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 Agrinas\Project buku Aumark s Agrinas\Update Catalog Ev\"/>
    </mc:Choice>
  </mc:AlternateContent>
  <xr:revisionPtr revIDLastSave="0" documentId="13_ncr:1_{8E1A0176-0571-4116-BB97-8FB069A2E157}" xr6:coauthVersionLast="47" xr6:coauthVersionMax="47" xr10:uidLastSave="{00000000-0000-0000-0000-000000000000}"/>
  <bookViews>
    <workbookView xWindow="-110" yWindow="-110" windowWidth="19420" windowHeight="11500" tabRatio="805" firstSheet="2" activeTab="3" xr2:uid="{00000000-000D-0000-FFFF-FFFF00000000}"/>
  </bookViews>
  <sheets>
    <sheet name="COVER" sheetId="44" r:id="rId1"/>
    <sheet name="DETAIL SALES" sheetId="41" r:id="rId2"/>
    <sheet name="SUMMARY" sheetId="43" r:id="rId3"/>
    <sheet name="Analisa Penjualan" sheetId="53" r:id="rId4"/>
    <sheet name="Market Informasi" sheetId="48" r:id="rId5"/>
    <sheet name="FILL RATE MANDATORY STOCK" sheetId="27" r:id="rId6"/>
    <sheet name="Sheet1" sheetId="54" r:id="rId7"/>
    <sheet name="CARA PENGISIAN" sheetId="47" r:id="rId8"/>
    <sheet name="Sheet2" sheetId="49" state="hidden" r:id="rId9"/>
  </sheets>
  <externalReferences>
    <externalReference r:id="rId10"/>
    <externalReference r:id="rId11"/>
  </externalReferences>
  <definedNames>
    <definedName name="_xlnm._FilterDatabase" localSheetId="1" hidden="1">'DETAIL SALES'!$A$9:$AF$7502</definedName>
    <definedName name="_xlnm._FilterDatabase" localSheetId="5" hidden="1">'FILL RATE MANDATORY STOCK'!$A$9:$BW$187</definedName>
    <definedName name="a" localSheetId="1">#REF!</definedName>
    <definedName name="a" localSheetId="2">#REF!</definedName>
    <definedName name="a">#REF!</definedName>
    <definedName name="adfads" localSheetId="1">#REF!</definedName>
    <definedName name="adfads" localSheetId="2">#REF!</definedName>
    <definedName name="adfads">#REF!</definedName>
    <definedName name="DATA1" localSheetId="1">#REF!</definedName>
    <definedName name="DATA1" localSheetId="2">#REF!</definedName>
    <definedName name="DATA1">#REF!</definedName>
    <definedName name="DATA10" localSheetId="1">#REF!</definedName>
    <definedName name="DATA10" localSheetId="2">#REF!</definedName>
    <definedName name="DATA10">#REF!</definedName>
    <definedName name="DATA11" localSheetId="1">#REF!</definedName>
    <definedName name="DATA11" localSheetId="2">#REF!</definedName>
    <definedName name="DATA11">#REF!</definedName>
    <definedName name="DATA12" localSheetId="1">#REF!</definedName>
    <definedName name="DATA12" localSheetId="2">#REF!</definedName>
    <definedName name="DATA12">#REF!</definedName>
    <definedName name="DATA13" localSheetId="1">#REF!</definedName>
    <definedName name="DATA13" localSheetId="2">#REF!</definedName>
    <definedName name="DATA13">#REF!</definedName>
    <definedName name="DATA14" localSheetId="1">#REF!</definedName>
    <definedName name="DATA14" localSheetId="2">#REF!</definedName>
    <definedName name="DATA14">#REF!</definedName>
    <definedName name="DATA15" localSheetId="1">#REF!</definedName>
    <definedName name="DATA15" localSheetId="2">#REF!</definedName>
    <definedName name="DATA15">#REF!</definedName>
    <definedName name="DATA16" localSheetId="1">#REF!</definedName>
    <definedName name="DATA16" localSheetId="2">#REF!</definedName>
    <definedName name="DATA16">#REF!</definedName>
    <definedName name="DATA17" localSheetId="1">#REF!</definedName>
    <definedName name="DATA17" localSheetId="2">#REF!</definedName>
    <definedName name="DATA17">#REF!</definedName>
    <definedName name="DATA18" localSheetId="1">#REF!</definedName>
    <definedName name="DATA18" localSheetId="2">#REF!</definedName>
    <definedName name="DATA18">#REF!</definedName>
    <definedName name="DATA19" localSheetId="1">#REF!</definedName>
    <definedName name="DATA19" localSheetId="2">#REF!</definedName>
    <definedName name="DATA19">#REF!</definedName>
    <definedName name="DATA2" localSheetId="1">#REF!</definedName>
    <definedName name="DATA2" localSheetId="2">#REF!</definedName>
    <definedName name="DATA2">#REF!</definedName>
    <definedName name="DATA21" localSheetId="1">#REF!</definedName>
    <definedName name="DATA21" localSheetId="2">#REF!</definedName>
    <definedName name="DATA21">#REF!</definedName>
    <definedName name="DATA22" localSheetId="1">#REF!</definedName>
    <definedName name="DATA22" localSheetId="2">#REF!</definedName>
    <definedName name="DATA22">#REF!</definedName>
    <definedName name="DATA3" localSheetId="1">#REF!</definedName>
    <definedName name="DATA3" localSheetId="2">#REF!</definedName>
    <definedName name="DATA3">#REF!</definedName>
    <definedName name="DATA4" localSheetId="1">#REF!</definedName>
    <definedName name="DATA4" localSheetId="2">#REF!</definedName>
    <definedName name="DATA4">#REF!</definedName>
    <definedName name="DATA5" localSheetId="1">#REF!</definedName>
    <definedName name="DATA5" localSheetId="2">#REF!</definedName>
    <definedName name="DATA5">#REF!</definedName>
    <definedName name="DATA6" localSheetId="1">#REF!</definedName>
    <definedName name="DATA6" localSheetId="2">#REF!</definedName>
    <definedName name="DATA6">#REF!</definedName>
    <definedName name="DATA7" localSheetId="1">#REF!</definedName>
    <definedName name="DATA7" localSheetId="2">#REF!</definedName>
    <definedName name="DATA7">#REF!</definedName>
    <definedName name="DATA8" localSheetId="1">#REF!</definedName>
    <definedName name="DATA8" localSheetId="2">#REF!</definedName>
    <definedName name="DATA8">#REF!</definedName>
    <definedName name="DATA9" localSheetId="1">#REF!</definedName>
    <definedName name="DATA9" localSheetId="2">#REF!</definedName>
    <definedName name="DATA9">#REF!</definedName>
    <definedName name="Kota">[1]Kota!$B$2:$B$501</definedName>
    <definedName name="_xlnm.Print_Area" localSheetId="3">'Analisa Penjualan'!$A$1:$R$171</definedName>
    <definedName name="_xlnm.Print_Area" localSheetId="7">'CARA PENGISIAN'!$A$1:$Q$107</definedName>
    <definedName name="_xlnm.Print_Area" localSheetId="0">COVER!$A$1:$K$44</definedName>
    <definedName name="_xlnm.Print_Area" localSheetId="1">'DETAIL SALES'!$A$1:$AF$552</definedName>
    <definedName name="_xlnm.Print_Area" localSheetId="5">'FILL RATE MANDATORY STOCK'!$A$2:$BW$187</definedName>
    <definedName name="_xlnm.Print_Area" localSheetId="2">SUMMARY!$A$1:$AH$112</definedName>
    <definedName name="_xlnm.Print_Titles" localSheetId="5">'FILL RATE MANDATORY STOCK'!$2:$9</definedName>
    <definedName name="TEST0" localSheetId="1">#REF!</definedName>
    <definedName name="TEST0" localSheetId="2">#REF!</definedName>
    <definedName name="TEST0">#REF!</definedName>
    <definedName name="TEST1" localSheetId="1">#REF!</definedName>
    <definedName name="TEST1" localSheetId="2">#REF!</definedName>
    <definedName name="TEST1">#REF!</definedName>
    <definedName name="TEST10" localSheetId="1">#REF!</definedName>
    <definedName name="TEST10" localSheetId="2">#REF!</definedName>
    <definedName name="TEST10">#REF!</definedName>
    <definedName name="TEST11" localSheetId="1">#REF!</definedName>
    <definedName name="TEST11" localSheetId="2">#REF!</definedName>
    <definedName name="TEST11">#REF!</definedName>
    <definedName name="TEST12" localSheetId="1">#REF!</definedName>
    <definedName name="TEST12" localSheetId="2">#REF!</definedName>
    <definedName name="TEST12">#REF!</definedName>
    <definedName name="TEST13" localSheetId="1">#REF!</definedName>
    <definedName name="TEST13" localSheetId="2">#REF!</definedName>
    <definedName name="TEST13">#REF!</definedName>
    <definedName name="TEST14" localSheetId="1">#REF!</definedName>
    <definedName name="TEST14" localSheetId="2">#REF!</definedName>
    <definedName name="TEST14">#REF!</definedName>
    <definedName name="TEST15" localSheetId="1">#REF!</definedName>
    <definedName name="TEST15" localSheetId="2">#REF!</definedName>
    <definedName name="TEST15">#REF!</definedName>
    <definedName name="TEST2" localSheetId="1">#REF!</definedName>
    <definedName name="TEST2" localSheetId="2">#REF!</definedName>
    <definedName name="TEST2">#REF!</definedName>
    <definedName name="TEST3" localSheetId="1">#REF!</definedName>
    <definedName name="TEST3" localSheetId="2">#REF!</definedName>
    <definedName name="TEST3">#REF!</definedName>
    <definedName name="TEST4" localSheetId="1">#REF!</definedName>
    <definedName name="TEST4" localSheetId="2">#REF!</definedName>
    <definedName name="TEST4">#REF!</definedName>
    <definedName name="TEST5" localSheetId="1">#REF!</definedName>
    <definedName name="TEST5" localSheetId="2">#REF!</definedName>
    <definedName name="TEST5">#REF!</definedName>
    <definedName name="TEST6" localSheetId="1">#REF!</definedName>
    <definedName name="TEST6" localSheetId="2">#REF!</definedName>
    <definedName name="TEST6">#REF!</definedName>
    <definedName name="TEST7" localSheetId="1">#REF!</definedName>
    <definedName name="TEST7" localSheetId="2">#REF!</definedName>
    <definedName name="TEST7">#REF!</definedName>
    <definedName name="TEST8" localSheetId="1">#REF!</definedName>
    <definedName name="TEST8" localSheetId="2">#REF!</definedName>
    <definedName name="TEST8">#REF!</definedName>
    <definedName name="TEST9" localSheetId="1">#REF!</definedName>
    <definedName name="TEST9" localSheetId="2">#REF!</definedName>
    <definedName name="TEST9">#REF!</definedName>
    <definedName name="TESTHKEY" localSheetId="1">#REF!</definedName>
    <definedName name="TESTHKEY" localSheetId="2">#REF!</definedName>
    <definedName name="TESTHKEY">#REF!</definedName>
    <definedName name="TESTKEYS" localSheetId="1">#REF!</definedName>
    <definedName name="TESTKEYS" localSheetId="2">#REF!</definedName>
    <definedName name="TESTKEYS">#REF!</definedName>
    <definedName name="TESTVKEY" localSheetId="1">#REF!</definedName>
    <definedName name="TESTVKEY" localSheetId="2">#REF!</definedName>
    <definedName name="TESTVKEY">#REF!</definedName>
    <definedName name="YA" localSheetId="1">#REF!</definedName>
    <definedName name="YA" localSheetId="2">#REF!</definedName>
    <definedName name="YA">#REF!</definedName>
    <definedName name="Z_209D1392_9A70_476E_95DD_A1C03E00FFF4_.wvu.FilterData" localSheetId="5" hidden="1">'FILL RATE MANDATORY STOCK'!$B$8:$I$154</definedName>
    <definedName name="Z_209D1392_9A70_476E_95DD_A1C03E00FFF4_.wvu.PrintTitles" localSheetId="5" hidden="1">'FILL RATE MANDATORY STOCK'!$7:$8</definedName>
    <definedName name="Z_209D1392_9A70_476E_95DD_A1C03E00FFF4_.wvu.Rows" localSheetId="5" hidden="1">'FILL RATE MANDATORY STOCK'!#REF!</definedName>
    <definedName name="Z_2774A979_2FD2_47C2_B638_6257C600FB7C_.wvu.FilterData" localSheetId="5" hidden="1">'FILL RATE MANDATORY STOCK'!$B$8:$I$154</definedName>
    <definedName name="Z_2774A979_2FD2_47C2_B638_6257C600FB7C_.wvu.PrintTitles" localSheetId="5" hidden="1">'FILL RATE MANDATORY STOCK'!$7:$8</definedName>
    <definedName name="Z_2774A979_2FD2_47C2_B638_6257C600FB7C_.wvu.Rows" localSheetId="5" hidden="1">'FILL RATE MANDATORY STOCK'!#REF!</definedName>
    <definedName name="Z_29AF6966_D682_4083_8F1B_147AF3015BD7_.wvu.Cols" localSheetId="5" hidden="1">'FILL RATE MANDATORY STOCK'!#REF!</definedName>
    <definedName name="Z_29AF6966_D682_4083_8F1B_147AF3015BD7_.wvu.FilterData" localSheetId="5" hidden="1">'FILL RATE MANDATORY STOCK'!$B$8:$I$154</definedName>
    <definedName name="Z_29AF6966_D682_4083_8F1B_147AF3015BD7_.wvu.PrintArea" localSheetId="5" hidden="1">'FILL RATE MANDATORY STOCK'!$A$2:$I$204</definedName>
    <definedName name="Z_29AF6966_D682_4083_8F1B_147AF3015BD7_.wvu.PrintTitles" localSheetId="5" hidden="1">'FILL RATE MANDATORY STOCK'!$7:$8</definedName>
    <definedName name="Z_3A01FF64_A215_4400_B03F_7390229D0D5F_.wvu.PrintTitles" localSheetId="5" hidden="1">'FILL RATE MANDATORY STOCK'!$7:$8</definedName>
    <definedName name="Z_3A01FF64_A215_4400_B03F_7390229D0D5F_.wvu.Rows" localSheetId="5" hidden="1">'FILL RATE MANDATORY STOCK'!#REF!</definedName>
    <definedName name="Z_4C83C79C_F234_43CC_8C40_4178ACB5CE3F_.wvu.PrintTitles" localSheetId="5" hidden="1">'FILL RATE MANDATORY STOCK'!$7:$8</definedName>
    <definedName name="Z_4C83C79C_F234_43CC_8C40_4178ACB5CE3F_.wvu.Rows" localSheetId="5" hidden="1">'FILL RATE MANDATORY STOCK'!#REF!</definedName>
    <definedName name="Z_562DE155_0C01_4655_BF1F_FF60A117B513_.wvu.PrintTitles" localSheetId="5" hidden="1">'FILL RATE MANDATORY STOCK'!$7:$8</definedName>
    <definedName name="Z_562DE155_0C01_4655_BF1F_FF60A117B513_.wvu.Rows" localSheetId="5" hidden="1">'FILL RATE MANDATORY STOCK'!#REF!</definedName>
    <definedName name="Z_5FC3F4CD_36CA_44B1_8FE2_850877046F7E_.wvu.PrintTitles" localSheetId="5" hidden="1">'FILL RATE MANDATORY STOCK'!$7:$8</definedName>
    <definedName name="Z_5FC3F4CD_36CA_44B1_8FE2_850877046F7E_.wvu.Rows" localSheetId="5" hidden="1">'FILL RATE MANDATORY STOCK'!#REF!</definedName>
    <definedName name="Z_735C2E89_3517_4C30_9984_C82CBE31FF71_.wvu.Cols" localSheetId="5" hidden="1">'FILL RATE MANDATORY STOCK'!#REF!</definedName>
    <definedName name="Z_735C2E89_3517_4C30_9984_C82CBE31FF71_.wvu.FilterData" localSheetId="5" hidden="1">'FILL RATE MANDATORY STOCK'!$B$8:$I$154</definedName>
    <definedName name="Z_735C2E89_3517_4C30_9984_C82CBE31FF71_.wvu.PrintArea" localSheetId="5" hidden="1">'FILL RATE MANDATORY STOCK'!$A$2:$I$204</definedName>
    <definedName name="Z_735C2E89_3517_4C30_9984_C82CBE31FF71_.wvu.PrintTitles" localSheetId="5" hidden="1">'FILL RATE MANDATORY STOCK'!$7:$8</definedName>
    <definedName name="Z_954186F6_8E07_4E9B_B36B_20C95C3B32EA_.wvu.Cols" localSheetId="5" hidden="1">'FILL RATE MANDATORY STOCK'!#REF!</definedName>
    <definedName name="Z_954186F6_8E07_4E9B_B36B_20C95C3B32EA_.wvu.FilterData" localSheetId="5" hidden="1">'FILL RATE MANDATORY STOCK'!$B$8:$I$154</definedName>
    <definedName name="Z_954186F6_8E07_4E9B_B36B_20C95C3B32EA_.wvu.PrintArea" localSheetId="5" hidden="1">'FILL RATE MANDATORY STOCK'!$A$2:$I$204</definedName>
    <definedName name="Z_954186F6_8E07_4E9B_B36B_20C95C3B32EA_.wvu.PrintTitles" localSheetId="5" hidden="1">'FILL RATE MANDATORY STOCK'!$7:$8</definedName>
    <definedName name="Z_AEB32B06_1354_453C_B6CE_5780317F7D8C_.wvu.FilterData" localSheetId="5" hidden="1">'FILL RATE MANDATORY STOCK'!$B$8:$I$154</definedName>
    <definedName name="Z_B33BF154_8057_491B_86AB_BC5647F6FD04_.wvu.FilterData" localSheetId="5" hidden="1">'FILL RATE MANDATORY STOCK'!$B$8:$I$154</definedName>
    <definedName name="Z_B33BF154_8057_491B_86AB_BC5647F6FD04_.wvu.PrintTitles" localSheetId="5" hidden="1">'FILL RATE MANDATORY STOCK'!$7:$8</definedName>
    <definedName name="Z_B33BF154_8057_491B_86AB_BC5647F6FD04_.wvu.Rows" localSheetId="5" hidden="1">'FILL RATE MANDATORY STOCK'!#REF!</definedName>
    <definedName name="Z_C1419A50_B2A2_4A99_9D43_D9FFE5FB175A_.wvu.Cols" localSheetId="5" hidden="1">'FILL RATE MANDATORY STOCK'!#REF!</definedName>
    <definedName name="Z_C1419A50_B2A2_4A99_9D43_D9FFE5FB175A_.wvu.FilterData" localSheetId="5" hidden="1">'FILL RATE MANDATORY STOCK'!$B$8:$I$154</definedName>
    <definedName name="Z_C1419A50_B2A2_4A99_9D43_D9FFE5FB175A_.wvu.PrintArea" localSheetId="5" hidden="1">'FILL RATE MANDATORY STOCK'!$A$2:$I$204</definedName>
    <definedName name="Z_C1419A50_B2A2_4A99_9D43_D9FFE5FB175A_.wvu.PrintTitles" localSheetId="5" hidden="1">'FILL RATE MANDATORY STOCK'!$7:$8</definedName>
    <definedName name="Z_C17472B8_7221_42F0_BE24_650E363CF1C8_.wvu.PrintTitles" localSheetId="5" hidden="1">'FILL RATE MANDATORY STOCK'!$7:$8</definedName>
    <definedName name="Z_C17472B8_7221_42F0_BE24_650E363CF1C8_.wvu.Rows" localSheetId="5" hidden="1">'FILL RATE MANDATORY STOCK'!#REF!</definedName>
    <definedName name="Z_C7BB0BAD_89D3_4427_B867_07135E3759AE_.wvu.Cols" localSheetId="5" hidden="1">'FILL RATE MANDATORY STOCK'!#REF!</definedName>
    <definedName name="Z_C7BB0BAD_89D3_4427_B867_07135E3759AE_.wvu.FilterData" localSheetId="5" hidden="1">'FILL RATE MANDATORY STOCK'!$B$8:$I$154</definedName>
    <definedName name="Z_C7BB0BAD_89D3_4427_B867_07135E3759AE_.wvu.PrintArea" localSheetId="5" hidden="1">'FILL RATE MANDATORY STOCK'!$A$2:$I$204</definedName>
    <definedName name="Z_C7BB0BAD_89D3_4427_B867_07135E3759AE_.wvu.PrintTitles" localSheetId="5" hidden="1">'FILL RATE MANDATORY STOCK'!$7:$8</definedName>
    <definedName name="Z_CB9FF2B5_95B0_4BD9_B082_4299933971A5_.wvu.FilterData" localSheetId="5" hidden="1">'FILL RATE MANDATORY STOCK'!$B$8:$I$154</definedName>
    <definedName name="Z_CB9FF2B5_95B0_4BD9_B082_4299933971A5_.wvu.PrintTitles" localSheetId="5" hidden="1">'FILL RATE MANDATORY STOCK'!$7:$8</definedName>
    <definedName name="Z_CB9FF2B5_95B0_4BD9_B082_4299933971A5_.wvu.Rows" localSheetId="5" hidden="1">'FILL RATE MANDATORY STOCK'!#REF!</definedName>
    <definedName name="Z_E7A7100E_5349_4185_9B93_FC288C9924DE_.wvu.FilterData" localSheetId="5" hidden="1">'FILL RATE MANDATORY STOCK'!$B$8:$I$154</definedName>
    <definedName name="Z_F9C51010_104C_43AF_8F5F_E350FC9B7DB6_.wvu.FilterData" localSheetId="5" hidden="1">'FILL RATE MANDATORY STOCK'!$B$8:$I$154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53" l="1"/>
  <c r="K22" i="53"/>
  <c r="J22" i="53"/>
  <c r="I22" i="53"/>
  <c r="H22" i="53"/>
  <c r="L21" i="53"/>
  <c r="L20" i="53"/>
  <c r="L19" i="53"/>
  <c r="G21" i="53"/>
  <c r="G19" i="53"/>
  <c r="D22" i="53"/>
  <c r="E22" i="53"/>
  <c r="F22" i="53"/>
  <c r="G65" i="53"/>
  <c r="G66" i="53"/>
  <c r="F67" i="53"/>
  <c r="D67" i="53"/>
  <c r="E67" i="53"/>
  <c r="C67" i="53"/>
  <c r="G67" i="53" l="1"/>
  <c r="L22" i="53"/>
  <c r="M19" i="53" s="1"/>
  <c r="G22" i="53"/>
  <c r="D13" i="53"/>
  <c r="C13" i="53"/>
  <c r="E12" i="53"/>
  <c r="E11" i="53"/>
  <c r="E10" i="53"/>
  <c r="M56" i="53"/>
  <c r="N56" i="53" s="1"/>
  <c r="M57" i="53"/>
  <c r="N57" i="53" s="1"/>
  <c r="C22" i="53"/>
  <c r="M55" i="53"/>
  <c r="N55" i="53" s="1"/>
  <c r="L49" i="53"/>
  <c r="K49" i="53"/>
  <c r="J49" i="53"/>
  <c r="I49" i="53"/>
  <c r="N47" i="53"/>
  <c r="N44" i="53"/>
  <c r="N41" i="53"/>
  <c r="N39" i="53"/>
  <c r="N38" i="53"/>
  <c r="N34" i="53"/>
  <c r="N33" i="53"/>
  <c r="N30" i="53"/>
  <c r="N29" i="53"/>
  <c r="N35" i="53" l="1"/>
  <c r="N31" i="53"/>
  <c r="N37" i="53"/>
  <c r="N43" i="53"/>
  <c r="N28" i="53"/>
  <c r="N32" i="53"/>
  <c r="N36" i="53"/>
  <c r="N40" i="53"/>
  <c r="N45" i="53"/>
  <c r="M49" i="53"/>
  <c r="N49" i="53" s="1"/>
  <c r="E13" i="53"/>
  <c r="N48" i="53"/>
  <c r="N42" i="53"/>
  <c r="N46" i="53"/>
  <c r="AV104" i="41" l="1"/>
  <c r="AU104" i="41"/>
  <c r="AT104" i="41"/>
  <c r="AS104" i="41"/>
  <c r="AR104" i="41"/>
  <c r="AV90" i="41"/>
  <c r="AU90" i="41"/>
  <c r="AT90" i="41"/>
  <c r="AS90" i="41"/>
  <c r="AR90" i="41"/>
  <c r="DU187" i="41"/>
  <c r="BI187" i="41"/>
  <c r="DU186" i="41"/>
  <c r="BI186" i="41"/>
  <c r="DU185" i="41"/>
  <c r="BI185" i="41"/>
  <c r="DU184" i="41"/>
  <c r="BI184" i="41"/>
  <c r="DU183" i="41"/>
  <c r="BI183" i="41"/>
  <c r="DU182" i="41"/>
  <c r="BI182" i="41"/>
  <c r="DU181" i="41"/>
  <c r="BI181" i="41"/>
  <c r="DU180" i="41"/>
  <c r="BI180" i="41"/>
  <c r="DU179" i="41"/>
  <c r="BI179" i="41"/>
  <c r="DU178" i="41"/>
  <c r="BI178" i="41"/>
  <c r="DU177" i="41"/>
  <c r="BI177" i="41"/>
  <c r="DU176" i="41"/>
  <c r="BI176" i="41"/>
  <c r="DU175" i="41"/>
  <c r="BI175" i="41"/>
  <c r="DU174" i="41"/>
  <c r="BI174" i="41"/>
  <c r="DU173" i="41"/>
  <c r="BI173" i="41"/>
  <c r="DU172" i="41"/>
  <c r="BI172" i="41"/>
  <c r="DU171" i="41"/>
  <c r="BI171" i="41"/>
  <c r="DU170" i="41"/>
  <c r="BI170" i="41"/>
  <c r="DU169" i="41"/>
  <c r="BI169" i="41"/>
  <c r="DU168" i="41"/>
  <c r="BI168" i="41"/>
  <c r="DU167" i="41"/>
  <c r="BI167" i="41"/>
  <c r="DU166" i="41"/>
  <c r="BI166" i="41"/>
  <c r="DU165" i="41"/>
  <c r="BI165" i="41"/>
  <c r="DU164" i="41"/>
  <c r="BI164" i="41"/>
  <c r="DU163" i="41"/>
  <c r="BI163" i="41"/>
  <c r="DU162" i="41"/>
  <c r="BI162" i="41"/>
  <c r="DU161" i="41"/>
  <c r="BI161" i="41"/>
  <c r="DU160" i="41"/>
  <c r="BI160" i="41"/>
  <c r="DU159" i="41"/>
  <c r="BI159" i="41"/>
  <c r="DU158" i="41"/>
  <c r="DU157" i="41"/>
  <c r="BI157" i="41"/>
  <c r="DU156" i="41"/>
  <c r="BI156" i="41"/>
  <c r="DU155" i="41"/>
  <c r="BI155" i="41"/>
  <c r="DU154" i="41"/>
  <c r="BI154" i="41"/>
  <c r="DU153" i="41"/>
  <c r="BI153" i="41"/>
  <c r="DU152" i="41"/>
  <c r="BI152" i="41"/>
  <c r="DU151" i="41"/>
  <c r="BI151" i="41"/>
  <c r="DU150" i="41"/>
  <c r="BI150" i="41"/>
  <c r="DU149" i="41"/>
  <c r="DU148" i="41"/>
  <c r="BI148" i="41"/>
  <c r="DU147" i="41"/>
  <c r="BI147" i="41"/>
  <c r="DU146" i="41"/>
  <c r="BI146" i="41"/>
  <c r="DU145" i="41"/>
  <c r="BI145" i="41"/>
  <c r="DU144" i="41"/>
  <c r="BI144" i="41"/>
  <c r="DU143" i="41"/>
  <c r="BI143" i="41"/>
  <c r="DU142" i="41"/>
  <c r="BI142" i="41"/>
  <c r="DU141" i="41"/>
  <c r="BI141" i="41"/>
  <c r="DU140" i="41"/>
  <c r="BI140" i="41"/>
  <c r="DU139" i="41"/>
  <c r="BI139" i="41"/>
  <c r="DU138" i="41"/>
  <c r="BI138" i="41"/>
  <c r="DU137" i="41"/>
  <c r="DU136" i="41"/>
  <c r="BI136" i="41"/>
  <c r="DU135" i="41"/>
  <c r="BI135" i="41"/>
  <c r="DU134" i="41"/>
  <c r="BI134" i="41"/>
  <c r="DU133" i="41"/>
  <c r="BI133" i="41"/>
  <c r="DU132" i="41"/>
  <c r="BI132" i="41"/>
  <c r="DU131" i="41"/>
  <c r="BI131" i="41"/>
  <c r="DU130" i="41"/>
  <c r="BI130" i="41"/>
  <c r="DU129" i="41"/>
  <c r="BI129" i="41"/>
  <c r="DU128" i="41"/>
  <c r="BI128" i="41"/>
  <c r="DU127" i="41"/>
  <c r="BI127" i="41"/>
  <c r="DU126" i="41"/>
  <c r="BI126" i="41"/>
  <c r="DU125" i="41"/>
  <c r="BI125" i="41"/>
  <c r="DU124" i="41"/>
  <c r="BI124" i="41"/>
  <c r="DU123" i="41"/>
  <c r="BI123" i="41"/>
  <c r="DU122" i="41"/>
  <c r="BI122" i="41"/>
  <c r="DU121" i="41"/>
  <c r="BI121" i="41"/>
  <c r="DU120" i="41"/>
  <c r="BI120" i="41"/>
  <c r="DU119" i="41"/>
  <c r="BI119" i="41"/>
  <c r="DU118" i="41"/>
  <c r="BI118" i="41"/>
  <c r="DU117" i="41"/>
  <c r="BI117" i="41"/>
  <c r="DU116" i="41"/>
  <c r="BI116" i="41"/>
  <c r="DU115" i="41"/>
  <c r="BI115" i="41"/>
  <c r="DU114" i="41"/>
  <c r="BI114" i="41"/>
  <c r="DU113" i="41"/>
  <c r="DU112" i="41"/>
  <c r="BI112" i="41"/>
  <c r="DU111" i="41"/>
  <c r="BI111" i="41"/>
  <c r="DU110" i="41"/>
  <c r="BI110" i="41"/>
  <c r="DU109" i="41"/>
  <c r="BI109" i="41"/>
  <c r="DU108" i="41"/>
  <c r="BI108" i="41"/>
  <c r="DU107" i="41"/>
  <c r="BI107" i="41"/>
  <c r="DU106" i="41"/>
  <c r="BI106" i="41"/>
  <c r="DU105" i="41"/>
  <c r="BI105" i="41"/>
  <c r="DU104" i="41"/>
  <c r="BI104" i="41"/>
  <c r="DU103" i="41"/>
  <c r="BI103" i="41"/>
  <c r="DU102" i="41"/>
  <c r="BI102" i="41"/>
  <c r="DU101" i="41"/>
  <c r="BI101" i="41"/>
  <c r="DU100" i="41"/>
  <c r="BI100" i="41"/>
  <c r="DU99" i="41"/>
  <c r="BI99" i="41"/>
  <c r="DU98" i="41"/>
  <c r="BI98" i="41"/>
  <c r="DU97" i="41"/>
  <c r="BI97" i="41"/>
  <c r="DU96" i="41"/>
  <c r="DU95" i="41"/>
  <c r="BI95" i="41"/>
  <c r="DU94" i="41"/>
  <c r="BI94" i="41"/>
  <c r="DU93" i="41"/>
  <c r="BI93" i="41"/>
  <c r="DU92" i="41"/>
  <c r="BI92" i="41"/>
  <c r="DU91" i="41"/>
  <c r="BI91" i="41"/>
  <c r="DU90" i="41"/>
  <c r="BI90" i="41"/>
  <c r="DU89" i="41"/>
  <c r="BI89" i="41"/>
  <c r="DU88" i="41"/>
  <c r="BI88" i="41"/>
  <c r="DU87" i="41"/>
  <c r="BI87" i="41"/>
  <c r="DU86" i="41"/>
  <c r="BI86" i="41"/>
  <c r="DU85" i="41"/>
  <c r="DU84" i="41"/>
  <c r="BI84" i="41"/>
  <c r="DU83" i="41"/>
  <c r="BI83" i="41"/>
  <c r="DU82" i="41"/>
  <c r="BI82" i="41"/>
  <c r="DU81" i="41"/>
  <c r="BI81" i="41"/>
  <c r="DU80" i="41"/>
  <c r="BI80" i="41"/>
  <c r="DU79" i="41"/>
  <c r="BI79" i="41"/>
  <c r="DU78" i="41"/>
  <c r="BI78" i="41"/>
  <c r="DU77" i="41"/>
  <c r="BI77" i="41"/>
  <c r="DU76" i="41"/>
  <c r="BI76" i="41"/>
  <c r="DU75" i="41"/>
  <c r="BI75" i="41"/>
  <c r="DU74" i="41"/>
  <c r="BI74" i="41"/>
  <c r="DU73" i="41"/>
  <c r="BI73" i="41"/>
  <c r="DU72" i="41"/>
  <c r="BI72" i="41"/>
  <c r="DU71" i="41"/>
  <c r="DU70" i="41"/>
  <c r="BI70" i="41"/>
  <c r="DU69" i="41"/>
  <c r="BI69" i="41"/>
  <c r="DU68" i="41"/>
  <c r="BI68" i="41"/>
  <c r="DU67" i="41"/>
  <c r="BI67" i="41"/>
  <c r="DU66" i="41"/>
  <c r="BI66" i="41"/>
  <c r="DU65" i="41"/>
  <c r="BI65" i="41"/>
  <c r="DU64" i="41"/>
  <c r="BI64" i="41"/>
  <c r="DU63" i="41"/>
  <c r="BI63" i="41"/>
  <c r="DU62" i="41"/>
  <c r="BI62" i="41"/>
  <c r="DU61" i="41"/>
  <c r="BI61" i="41"/>
  <c r="DU60" i="41"/>
  <c r="BI60" i="41"/>
  <c r="DU59" i="41"/>
  <c r="DU58" i="41"/>
  <c r="BI58" i="41"/>
  <c r="DU57" i="41"/>
  <c r="BI57" i="41"/>
  <c r="DU56" i="41"/>
  <c r="BI56" i="41"/>
  <c r="DU55" i="41"/>
  <c r="DU54" i="41"/>
  <c r="BI54" i="41"/>
  <c r="DU53" i="41"/>
  <c r="BI53" i="41"/>
  <c r="DU52" i="41"/>
  <c r="BI52" i="41"/>
  <c r="DU51" i="41"/>
  <c r="DU50" i="41"/>
  <c r="BI50" i="41"/>
  <c r="DU49" i="41"/>
  <c r="BI49" i="41"/>
  <c r="DU48" i="41"/>
  <c r="BI48" i="41"/>
  <c r="DU47" i="41"/>
  <c r="BI47" i="41"/>
  <c r="DU46" i="41"/>
  <c r="BI46" i="41"/>
  <c r="DU45" i="41"/>
  <c r="BI45" i="41"/>
  <c r="DU44" i="41"/>
  <c r="BI44" i="41"/>
  <c r="DU43" i="41"/>
  <c r="BI43" i="41"/>
  <c r="DU42" i="41"/>
  <c r="BI42" i="41"/>
  <c r="DU41" i="41"/>
  <c r="BI41" i="41"/>
  <c r="DU40" i="41"/>
  <c r="BI40" i="41"/>
  <c r="DU39" i="41"/>
  <c r="BI39" i="41"/>
  <c r="DU38" i="41"/>
  <c r="BI38" i="41"/>
  <c r="DU37" i="41"/>
  <c r="BI37" i="41"/>
  <c r="DU36" i="41"/>
  <c r="BI36" i="41"/>
  <c r="DU35" i="41"/>
  <c r="BI35" i="41"/>
  <c r="DU34" i="41"/>
  <c r="BI34" i="41"/>
  <c r="DU33" i="41"/>
  <c r="BI33" i="41"/>
  <c r="DU32" i="41"/>
  <c r="BI32" i="41"/>
  <c r="DU31" i="41"/>
  <c r="BI31" i="41"/>
  <c r="DU30" i="41"/>
  <c r="BI30" i="41"/>
  <c r="DU29" i="41"/>
  <c r="BI29" i="41"/>
  <c r="DU28" i="41"/>
  <c r="BI28" i="41"/>
  <c r="DU27" i="41"/>
  <c r="BI27" i="41"/>
  <c r="DU26" i="41"/>
  <c r="BI26" i="41"/>
  <c r="DU25" i="41"/>
  <c r="BI25" i="41"/>
  <c r="DU24" i="41"/>
  <c r="BI24" i="41"/>
  <c r="DU23" i="41"/>
  <c r="BI23" i="41"/>
  <c r="DU22" i="41"/>
  <c r="BI22" i="41"/>
  <c r="DU21" i="41"/>
  <c r="BI21" i="41"/>
  <c r="DU20" i="41"/>
  <c r="BI20" i="41"/>
  <c r="DU19" i="41"/>
  <c r="BI19" i="41"/>
  <c r="DU18" i="41"/>
  <c r="BI18" i="41"/>
  <c r="DU17" i="41"/>
  <c r="BI17" i="41"/>
  <c r="DU16" i="41"/>
  <c r="BI16" i="41"/>
  <c r="DU15" i="41"/>
  <c r="BI15" i="41"/>
  <c r="DU14" i="41"/>
  <c r="BI14" i="41"/>
  <c r="DU13" i="41"/>
  <c r="BI13" i="41"/>
  <c r="BE13" i="41"/>
  <c r="DU12" i="41"/>
  <c r="BI12" i="41"/>
  <c r="AV76" i="41"/>
  <c r="AU76" i="41"/>
  <c r="AT76" i="41"/>
  <c r="AS76" i="41"/>
  <c r="AR76" i="41"/>
  <c r="AS62" i="41"/>
  <c r="AT62" i="41"/>
  <c r="AU62" i="41"/>
  <c r="AV62" i="41"/>
  <c r="AR62" i="41"/>
  <c r="AY41" i="41"/>
  <c r="AX41" i="41"/>
  <c r="AS41" i="41"/>
  <c r="AT41" i="41"/>
  <c r="AU41" i="41"/>
  <c r="AV41" i="41"/>
  <c r="AW41" i="41" s="1"/>
  <c r="AR41" i="41"/>
  <c r="AV45" i="41"/>
  <c r="AV46" i="41"/>
  <c r="AV47" i="41"/>
  <c r="AW47" i="41"/>
  <c r="AR48" i="41"/>
  <c r="AS48" i="41"/>
  <c r="AT48" i="41"/>
  <c r="AU48" i="41"/>
  <c r="AZ21" i="41"/>
  <c r="AZ22" i="41"/>
  <c r="AZ23" i="41"/>
  <c r="AZ24" i="41"/>
  <c r="AZ25" i="41"/>
  <c r="AZ26" i="41"/>
  <c r="AZ27" i="41"/>
  <c r="AZ28" i="41"/>
  <c r="AZ29" i="41"/>
  <c r="AZ30" i="41"/>
  <c r="AZ31" i="41"/>
  <c r="AZ32" i="41"/>
  <c r="AZ33" i="41"/>
  <c r="AZ34" i="41"/>
  <c r="AZ35" i="41"/>
  <c r="AZ36" i="41"/>
  <c r="AZ37" i="41"/>
  <c r="AZ38" i="41"/>
  <c r="AZ39" i="41"/>
  <c r="AZ40" i="41"/>
  <c r="AZ20" i="41"/>
  <c r="AW21" i="41"/>
  <c r="AW22" i="41"/>
  <c r="AW23" i="41"/>
  <c r="AW24" i="41"/>
  <c r="AW25" i="41"/>
  <c r="AW26" i="41"/>
  <c r="AW27" i="41"/>
  <c r="AW28" i="41"/>
  <c r="AW29" i="41"/>
  <c r="AW30" i="41"/>
  <c r="AW31" i="41"/>
  <c r="AW32" i="41"/>
  <c r="AW33" i="41"/>
  <c r="AW34" i="41"/>
  <c r="AW35" i="41"/>
  <c r="AW36" i="41"/>
  <c r="AW37" i="41"/>
  <c r="AW38" i="41"/>
  <c r="AW39" i="41"/>
  <c r="AW40" i="41"/>
  <c r="AW20" i="41"/>
  <c r="AW46" i="41" l="1"/>
  <c r="DU188" i="41"/>
  <c r="AV48" i="41"/>
  <c r="AW48" i="41" s="1"/>
  <c r="AZ41" i="41"/>
  <c r="AW45" i="41"/>
  <c r="BE14" i="41"/>
  <c r="BE15" i="41" s="1"/>
  <c r="BE16" i="41" s="1"/>
  <c r="BE17" i="41" l="1"/>
  <c r="BE18" i="41" s="1"/>
  <c r="BE19" i="41" l="1"/>
  <c r="BE20" i="41" s="1"/>
  <c r="BE21" i="41"/>
  <c r="BE22" i="41" l="1"/>
  <c r="BE23" i="41" s="1"/>
  <c r="BE24" i="41" l="1"/>
  <c r="BE25" i="41" s="1"/>
  <c r="BE26" i="41" l="1"/>
  <c r="BE27" i="41" l="1"/>
  <c r="BE28" i="41" s="1"/>
  <c r="BE29" i="41" l="1"/>
  <c r="BE30" i="41"/>
  <c r="BE31" i="41" l="1"/>
  <c r="BE32" i="41" l="1"/>
  <c r="BE33" i="41" s="1"/>
  <c r="BE34" i="41" l="1"/>
  <c r="BE35" i="41" l="1"/>
  <c r="BE36" i="41" l="1"/>
  <c r="BE37" i="41" l="1"/>
  <c r="BE38" i="41" l="1"/>
  <c r="BE39" i="41" l="1"/>
  <c r="BE40" i="41" l="1"/>
  <c r="BE41" i="41" s="1"/>
  <c r="BE42" i="41" l="1"/>
  <c r="BE43" i="41" l="1"/>
  <c r="BE44" i="41"/>
  <c r="BE45" i="41" l="1"/>
  <c r="BE46" i="41" l="1"/>
  <c r="BE47" i="41" s="1"/>
  <c r="BE48" i="41" l="1"/>
  <c r="BE49" i="41" s="1"/>
  <c r="BE50" i="41" l="1"/>
  <c r="BE52" i="41" l="1"/>
  <c r="BE53" i="41" s="1"/>
  <c r="BE54" i="41" s="1"/>
  <c r="BE56" i="41" s="1"/>
  <c r="BE57" i="41" s="1"/>
  <c r="BE58" i="41" s="1"/>
  <c r="BE60" i="41" l="1"/>
  <c r="BE61" i="41" l="1"/>
  <c r="BE62" i="41" l="1"/>
  <c r="BE63" i="41"/>
  <c r="BE64" i="41" s="1"/>
  <c r="BE65" i="41" l="1"/>
  <c r="BE66" i="41" l="1"/>
  <c r="BE67" i="41" l="1"/>
  <c r="BE68" i="41" l="1"/>
  <c r="BE69" i="41" l="1"/>
  <c r="BE70" i="41" l="1"/>
  <c r="BE72" i="41" l="1"/>
  <c r="BE73" i="41" l="1"/>
  <c r="BE74" i="41" l="1"/>
  <c r="BE75" i="41" l="1"/>
  <c r="BE76" i="41" l="1"/>
  <c r="BE77" i="41"/>
  <c r="BE78" i="41" l="1"/>
  <c r="BE79" i="41" l="1"/>
  <c r="BE80" i="41" l="1"/>
  <c r="BE81" i="41" s="1"/>
  <c r="BE82" i="41" l="1"/>
  <c r="BE83" i="41" l="1"/>
  <c r="BE84" i="41" l="1"/>
  <c r="BE86" i="41" l="1"/>
  <c r="BE87" i="41"/>
  <c r="BE88" i="41" s="1"/>
  <c r="BE89" i="41" l="1"/>
  <c r="BE90" i="41" s="1"/>
  <c r="BE91" i="41" l="1"/>
  <c r="BE92" i="41" s="1"/>
  <c r="BE93" i="41" l="1"/>
  <c r="BE94" i="41"/>
  <c r="BE95" i="41" s="1"/>
  <c r="BE97" i="41" l="1"/>
  <c r="BE98" i="41" s="1"/>
  <c r="BE99" i="41" l="1"/>
  <c r="BE100" i="41" l="1"/>
  <c r="BE101" i="41" l="1"/>
  <c r="BE102" i="41" l="1"/>
  <c r="BE103" i="41"/>
  <c r="BE104" i="41"/>
  <c r="BE105" i="41" l="1"/>
  <c r="BE106" i="41" l="1"/>
  <c r="BE107" i="41" l="1"/>
  <c r="BE108" i="41" l="1"/>
  <c r="BE109" i="41" l="1"/>
  <c r="BE110" i="41" l="1"/>
  <c r="BE111" i="41" l="1"/>
  <c r="BE112" i="41" l="1"/>
  <c r="BE114" i="41"/>
  <c r="BE115" i="41"/>
  <c r="BE116" i="41" l="1"/>
  <c r="BE117" i="41" s="1"/>
  <c r="BE118" i="41" s="1"/>
  <c r="BE119" i="41" l="1"/>
  <c r="BE120" i="41" l="1"/>
  <c r="BE121" i="41" l="1"/>
  <c r="BE122" i="41" l="1"/>
  <c r="BE123" i="41" l="1"/>
  <c r="BE124" i="41" l="1"/>
  <c r="BE125" i="41" l="1"/>
  <c r="BE126" i="41" l="1"/>
  <c r="BE127" i="41" l="1"/>
  <c r="BE128" i="41" s="1"/>
  <c r="BE129" i="41" l="1"/>
  <c r="BE130" i="41" s="1"/>
  <c r="BE131" i="41" s="1"/>
  <c r="BE132" i="41" l="1"/>
  <c r="BE133" i="41" s="1"/>
  <c r="BE134" i="41" l="1"/>
  <c r="BE135" i="41" s="1"/>
  <c r="BE136" i="41" l="1"/>
  <c r="BE138" i="41" s="1"/>
  <c r="BE139" i="41" l="1"/>
  <c r="BE140" i="41" s="1"/>
  <c r="BE141" i="41" l="1"/>
  <c r="BE142" i="41"/>
  <c r="BE143" i="41" l="1"/>
  <c r="BE144" i="41" s="1"/>
  <c r="BE145" i="41" l="1"/>
  <c r="BE146" i="41" s="1"/>
  <c r="BE147" i="41" s="1"/>
  <c r="BE148" i="41" l="1"/>
  <c r="BE150" i="41" l="1"/>
  <c r="BE151" i="41" l="1"/>
  <c r="BE152" i="41"/>
  <c r="BE153" i="41" l="1"/>
  <c r="BE154" i="41" l="1"/>
  <c r="BE155" i="41" s="1"/>
  <c r="BE156" i="41" s="1"/>
  <c r="BE157" i="41" l="1"/>
  <c r="BE159" i="41" s="1"/>
  <c r="BE160" i="41" l="1"/>
  <c r="BE161" i="41" s="1"/>
  <c r="BE162" i="41" s="1"/>
  <c r="BE163" i="41" l="1"/>
  <c r="BE164" i="41" l="1"/>
  <c r="BE165" i="41" s="1"/>
  <c r="BE166" i="41" l="1"/>
  <c r="BE167" i="41" s="1"/>
  <c r="BE168" i="41" l="1"/>
  <c r="BE169" i="41" l="1"/>
  <c r="BE170" i="41"/>
  <c r="BE171" i="41" l="1"/>
  <c r="BE172" i="41" l="1"/>
  <c r="BE173" i="41" l="1"/>
  <c r="BE174" i="41" l="1"/>
  <c r="BE175" i="41" l="1"/>
  <c r="BE176" i="41" l="1"/>
  <c r="BE177" i="41" l="1"/>
  <c r="BE178" i="41" l="1"/>
  <c r="BE179" i="41" l="1"/>
  <c r="BE180" i="41" s="1"/>
  <c r="BE181" i="41" l="1"/>
  <c r="BE182" i="41" l="1"/>
  <c r="BE183" i="41" l="1"/>
  <c r="BE184" i="41" l="1"/>
  <c r="BE185" i="41" s="1"/>
  <c r="BE186" i="41" l="1"/>
  <c r="BE187" i="41" s="1"/>
  <c r="O47" i="43" l="1"/>
  <c r="Q47" i="43"/>
  <c r="S23" i="48"/>
  <c r="P23" i="48"/>
  <c r="M23" i="48"/>
  <c r="J23" i="48"/>
  <c r="G23" i="48"/>
  <c r="V22" i="48"/>
  <c r="Y22" i="48" s="1"/>
  <c r="V21" i="48"/>
  <c r="Y21" i="48" s="1"/>
  <c r="V20" i="48"/>
  <c r="Y20" i="48" s="1"/>
  <c r="V23" i="48" l="1"/>
  <c r="Y23" i="48" s="1"/>
  <c r="O70" i="47" l="1"/>
  <c r="V78" i="43" l="1"/>
  <c r="V79" i="43"/>
  <c r="V77" i="43"/>
  <c r="AA73" i="43"/>
  <c r="AA71" i="43"/>
  <c r="K24" i="44"/>
  <c r="K23" i="44"/>
  <c r="K22" i="44"/>
  <c r="K21" i="44"/>
  <c r="J21" i="44"/>
  <c r="J22" i="44"/>
  <c r="J23" i="44"/>
  <c r="J24" i="44"/>
  <c r="J18" i="44"/>
  <c r="J19" i="44"/>
  <c r="J17" i="44"/>
  <c r="K18" i="44"/>
  <c r="K19" i="44"/>
  <c r="K17" i="44"/>
  <c r="H20" i="44"/>
  <c r="J20" i="44" s="1"/>
  <c r="F20" i="44"/>
  <c r="Y7501" i="41"/>
  <c r="Z7501" i="41" s="1"/>
  <c r="Y7500" i="41"/>
  <c r="Z7500" i="41" s="1"/>
  <c r="Y7499" i="41"/>
  <c r="Z7499" i="41" s="1"/>
  <c r="Y7498" i="41"/>
  <c r="Z7498" i="41" s="1"/>
  <c r="Y7497" i="41"/>
  <c r="Z7497" i="41" s="1"/>
  <c r="Y7496" i="41"/>
  <c r="Z7496" i="41" s="1"/>
  <c r="Y7495" i="41"/>
  <c r="Z7495" i="41" s="1"/>
  <c r="Y7494" i="41"/>
  <c r="Z7494" i="41" s="1"/>
  <c r="Y7493" i="41"/>
  <c r="Z7493" i="41" s="1"/>
  <c r="Y7492" i="41"/>
  <c r="Z7492" i="41" s="1"/>
  <c r="Y7491" i="41"/>
  <c r="Z7491" i="41" s="1"/>
  <c r="Y7490" i="41"/>
  <c r="Z7490" i="41" s="1"/>
  <c r="Y7489" i="41"/>
  <c r="Z7489" i="41" s="1"/>
  <c r="Y7488" i="41"/>
  <c r="Z7488" i="41" s="1"/>
  <c r="Y7487" i="41"/>
  <c r="Z7487" i="41" s="1"/>
  <c r="Y7486" i="41"/>
  <c r="Z7486" i="41" s="1"/>
  <c r="Y7485" i="41"/>
  <c r="Z7485" i="41" s="1"/>
  <c r="Y7484" i="41"/>
  <c r="Z7484" i="41" s="1"/>
  <c r="Y7483" i="41"/>
  <c r="Z7483" i="41" s="1"/>
  <c r="Y7482" i="41"/>
  <c r="Z7482" i="41" s="1"/>
  <c r="Y7481" i="41"/>
  <c r="Z7481" i="41" s="1"/>
  <c r="Y7480" i="41"/>
  <c r="Z7480" i="41" s="1"/>
  <c r="Y7479" i="41"/>
  <c r="Z7479" i="41" s="1"/>
  <c r="Y7478" i="41"/>
  <c r="Z7478" i="41" s="1"/>
  <c r="Y7477" i="41"/>
  <c r="Z7477" i="41" s="1"/>
  <c r="Y7476" i="41"/>
  <c r="Z7476" i="41" s="1"/>
  <c r="Y7475" i="41"/>
  <c r="Z7475" i="41" s="1"/>
  <c r="Y7474" i="41"/>
  <c r="Z7474" i="41" s="1"/>
  <c r="Y7473" i="41"/>
  <c r="Z7473" i="41" s="1"/>
  <c r="Y7472" i="41"/>
  <c r="Z7472" i="41" s="1"/>
  <c r="Y7471" i="41"/>
  <c r="Z7471" i="41" s="1"/>
  <c r="Y7470" i="41"/>
  <c r="Z7470" i="41" s="1"/>
  <c r="Y7469" i="41"/>
  <c r="Z7469" i="41" s="1"/>
  <c r="Y7468" i="41"/>
  <c r="Z7468" i="41" s="1"/>
  <c r="Y7467" i="41"/>
  <c r="Z7467" i="41" s="1"/>
  <c r="Y7466" i="41"/>
  <c r="Z7466" i="41" s="1"/>
  <c r="Y7465" i="41"/>
  <c r="Z7465" i="41" s="1"/>
  <c r="Y7464" i="41"/>
  <c r="Z7464" i="41" s="1"/>
  <c r="Y7463" i="41"/>
  <c r="Z7463" i="41" s="1"/>
  <c r="Y7462" i="41"/>
  <c r="Z7462" i="41" s="1"/>
  <c r="Y7461" i="41"/>
  <c r="Z7461" i="41" s="1"/>
  <c r="Y7460" i="41"/>
  <c r="Z7460" i="41" s="1"/>
  <c r="Y7459" i="41"/>
  <c r="Z7459" i="41" s="1"/>
  <c r="Y7458" i="41"/>
  <c r="Z7458" i="41" s="1"/>
  <c r="Y7457" i="41"/>
  <c r="Z7457" i="41" s="1"/>
  <c r="Y7456" i="41"/>
  <c r="Z7456" i="41" s="1"/>
  <c r="Y7455" i="41"/>
  <c r="Z7455" i="41" s="1"/>
  <c r="Y7454" i="41"/>
  <c r="Z7454" i="41" s="1"/>
  <c r="Y7453" i="41"/>
  <c r="Z7453" i="41" s="1"/>
  <c r="Y7452" i="41"/>
  <c r="Z7452" i="41" s="1"/>
  <c r="Y7451" i="41"/>
  <c r="Z7451" i="41" s="1"/>
  <c r="Y7450" i="41"/>
  <c r="Z7450" i="41" s="1"/>
  <c r="Y7449" i="41"/>
  <c r="Z7449" i="41" s="1"/>
  <c r="Y7448" i="41"/>
  <c r="Z7448" i="41" s="1"/>
  <c r="Y7447" i="41"/>
  <c r="Z7447" i="41" s="1"/>
  <c r="Y7446" i="41"/>
  <c r="Z7446" i="41" s="1"/>
  <c r="Y7445" i="41"/>
  <c r="Z7445" i="41" s="1"/>
  <c r="Y7444" i="41"/>
  <c r="Z7444" i="41" s="1"/>
  <c r="Y7443" i="41"/>
  <c r="Z7443" i="41" s="1"/>
  <c r="Y7442" i="41"/>
  <c r="Z7442" i="41" s="1"/>
  <c r="Y7441" i="41"/>
  <c r="Z7441" i="41" s="1"/>
  <c r="Y7440" i="41"/>
  <c r="Z7440" i="41" s="1"/>
  <c r="Y7439" i="41"/>
  <c r="Z7439" i="41" s="1"/>
  <c r="Y7438" i="41"/>
  <c r="Z7438" i="41" s="1"/>
  <c r="Y7437" i="41"/>
  <c r="Z7437" i="41" s="1"/>
  <c r="Y7436" i="41"/>
  <c r="Z7436" i="41" s="1"/>
  <c r="Y7435" i="41"/>
  <c r="Z7435" i="41" s="1"/>
  <c r="Y7434" i="41"/>
  <c r="Z7434" i="41" s="1"/>
  <c r="Y7433" i="41"/>
  <c r="Z7433" i="41" s="1"/>
  <c r="Y7432" i="41"/>
  <c r="Z7432" i="41" s="1"/>
  <c r="Y7431" i="41"/>
  <c r="Z7431" i="41" s="1"/>
  <c r="Y7430" i="41"/>
  <c r="Z7430" i="41" s="1"/>
  <c r="Y7429" i="41"/>
  <c r="Z7429" i="41" s="1"/>
  <c r="Y7428" i="41"/>
  <c r="Z7428" i="41" s="1"/>
  <c r="Y7427" i="41"/>
  <c r="Z7427" i="41" s="1"/>
  <c r="Y7426" i="41"/>
  <c r="Z7426" i="41" s="1"/>
  <c r="Y7425" i="41"/>
  <c r="Z7425" i="41" s="1"/>
  <c r="Y7424" i="41"/>
  <c r="Z7424" i="41" s="1"/>
  <c r="Y7423" i="41"/>
  <c r="Z7423" i="41" s="1"/>
  <c r="Y7422" i="41"/>
  <c r="Z7422" i="41" s="1"/>
  <c r="Y7421" i="41"/>
  <c r="Z7421" i="41" s="1"/>
  <c r="Y7420" i="41"/>
  <c r="Z7420" i="41" s="1"/>
  <c r="Y7419" i="41"/>
  <c r="Z7419" i="41" s="1"/>
  <c r="Y7418" i="41"/>
  <c r="Z7418" i="41" s="1"/>
  <c r="Y7417" i="41"/>
  <c r="Z7417" i="41" s="1"/>
  <c r="Y7416" i="41"/>
  <c r="Z7416" i="41" s="1"/>
  <c r="Y7415" i="41"/>
  <c r="Z7415" i="41" s="1"/>
  <c r="Y7414" i="41"/>
  <c r="Z7414" i="41" s="1"/>
  <c r="Y7413" i="41"/>
  <c r="Z7413" i="41" s="1"/>
  <c r="Y7412" i="41"/>
  <c r="Z7412" i="41" s="1"/>
  <c r="Y7411" i="41"/>
  <c r="Z7411" i="41" s="1"/>
  <c r="Y7410" i="41"/>
  <c r="Z7410" i="41" s="1"/>
  <c r="Y7409" i="41"/>
  <c r="Z7409" i="41" s="1"/>
  <c r="Y7408" i="41"/>
  <c r="Z7408" i="41" s="1"/>
  <c r="Y7407" i="41"/>
  <c r="Z7407" i="41" s="1"/>
  <c r="Y7406" i="41"/>
  <c r="Z7406" i="41" s="1"/>
  <c r="Y7405" i="41"/>
  <c r="Z7405" i="41" s="1"/>
  <c r="Y7404" i="41"/>
  <c r="Z7404" i="41" s="1"/>
  <c r="Y7403" i="41"/>
  <c r="Z7403" i="41" s="1"/>
  <c r="Y7402" i="41"/>
  <c r="Z7402" i="41" s="1"/>
  <c r="Y7401" i="41"/>
  <c r="Z7401" i="41" s="1"/>
  <c r="Y7400" i="41"/>
  <c r="Z7400" i="41" s="1"/>
  <c r="Y7399" i="41"/>
  <c r="Z7399" i="41" s="1"/>
  <c r="Y7398" i="41"/>
  <c r="Z7398" i="41" s="1"/>
  <c r="Y7397" i="41"/>
  <c r="Z7397" i="41" s="1"/>
  <c r="Y7396" i="41"/>
  <c r="Z7396" i="41" s="1"/>
  <c r="Y7395" i="41"/>
  <c r="Z7395" i="41" s="1"/>
  <c r="Y7394" i="41"/>
  <c r="Z7394" i="41" s="1"/>
  <c r="Y7393" i="41"/>
  <c r="Z7393" i="41" s="1"/>
  <c r="Y7392" i="41"/>
  <c r="Z7392" i="41" s="1"/>
  <c r="Y7391" i="41"/>
  <c r="Z7391" i="41" s="1"/>
  <c r="Y7390" i="41"/>
  <c r="Z7390" i="41" s="1"/>
  <c r="Y7389" i="41"/>
  <c r="Z7389" i="41" s="1"/>
  <c r="Y7388" i="41"/>
  <c r="Z7388" i="41" s="1"/>
  <c r="Y7387" i="41"/>
  <c r="Z7387" i="41" s="1"/>
  <c r="Y7386" i="41"/>
  <c r="Z7386" i="41" s="1"/>
  <c r="Y7385" i="41"/>
  <c r="Z7385" i="41" s="1"/>
  <c r="Y7384" i="41"/>
  <c r="Z7384" i="41" s="1"/>
  <c r="Y7383" i="41"/>
  <c r="Z7383" i="41" s="1"/>
  <c r="Y7382" i="41"/>
  <c r="Z7382" i="41" s="1"/>
  <c r="Y7381" i="41"/>
  <c r="Z7381" i="41" s="1"/>
  <c r="Y7380" i="41"/>
  <c r="Z7380" i="41" s="1"/>
  <c r="Y7379" i="41"/>
  <c r="Z7379" i="41" s="1"/>
  <c r="Y7378" i="41"/>
  <c r="Z7378" i="41" s="1"/>
  <c r="Y7377" i="41"/>
  <c r="Z7377" i="41" s="1"/>
  <c r="Y7376" i="41"/>
  <c r="Z7376" i="41" s="1"/>
  <c r="Y7375" i="41"/>
  <c r="Z7375" i="41" s="1"/>
  <c r="Y7374" i="41"/>
  <c r="Z7374" i="41" s="1"/>
  <c r="Y7373" i="41"/>
  <c r="Z7373" i="41" s="1"/>
  <c r="Y7372" i="41"/>
  <c r="Z7372" i="41" s="1"/>
  <c r="Y7371" i="41"/>
  <c r="Z7371" i="41" s="1"/>
  <c r="Y7370" i="41"/>
  <c r="Z7370" i="41" s="1"/>
  <c r="Y7369" i="41"/>
  <c r="Z7369" i="41" s="1"/>
  <c r="Y7368" i="41"/>
  <c r="Z7368" i="41" s="1"/>
  <c r="Y7367" i="41"/>
  <c r="Z7367" i="41" s="1"/>
  <c r="Y7366" i="41"/>
  <c r="Z7366" i="41" s="1"/>
  <c r="Y7365" i="41"/>
  <c r="Z7365" i="41" s="1"/>
  <c r="Y7364" i="41"/>
  <c r="Z7364" i="41" s="1"/>
  <c r="Y7363" i="41"/>
  <c r="Z7363" i="41" s="1"/>
  <c r="Y7362" i="41"/>
  <c r="Z7362" i="41" s="1"/>
  <c r="Y7361" i="41"/>
  <c r="Z7361" i="41" s="1"/>
  <c r="Y7360" i="41"/>
  <c r="Z7360" i="41" s="1"/>
  <c r="Y7359" i="41"/>
  <c r="Z7359" i="41" s="1"/>
  <c r="Y7358" i="41"/>
  <c r="Z7358" i="41" s="1"/>
  <c r="Y7357" i="41"/>
  <c r="Z7357" i="41" s="1"/>
  <c r="Y7356" i="41"/>
  <c r="Z7356" i="41" s="1"/>
  <c r="Y7355" i="41"/>
  <c r="Z7355" i="41" s="1"/>
  <c r="Y7354" i="41"/>
  <c r="Z7354" i="41" s="1"/>
  <c r="Y7353" i="41"/>
  <c r="Z7353" i="41" s="1"/>
  <c r="Y7352" i="41"/>
  <c r="Z7352" i="41" s="1"/>
  <c r="Y7351" i="41"/>
  <c r="Z7351" i="41" s="1"/>
  <c r="Y7350" i="41"/>
  <c r="Z7350" i="41" s="1"/>
  <c r="Y7349" i="41"/>
  <c r="Z7349" i="41" s="1"/>
  <c r="Y7348" i="41"/>
  <c r="Z7348" i="41" s="1"/>
  <c r="Y7347" i="41"/>
  <c r="Z7347" i="41" s="1"/>
  <c r="Y7346" i="41"/>
  <c r="Z7346" i="41" s="1"/>
  <c r="Y7345" i="41"/>
  <c r="Z7345" i="41" s="1"/>
  <c r="Y7344" i="41"/>
  <c r="Z7344" i="41" s="1"/>
  <c r="Y7343" i="41"/>
  <c r="Z7343" i="41" s="1"/>
  <c r="Y7342" i="41"/>
  <c r="Z7342" i="41" s="1"/>
  <c r="Y7341" i="41"/>
  <c r="Z7341" i="41" s="1"/>
  <c r="Y7340" i="41"/>
  <c r="Z7340" i="41" s="1"/>
  <c r="Y7339" i="41"/>
  <c r="Z7339" i="41" s="1"/>
  <c r="Y7338" i="41"/>
  <c r="Z7338" i="41" s="1"/>
  <c r="Y7337" i="41"/>
  <c r="Z7337" i="41" s="1"/>
  <c r="Y7336" i="41"/>
  <c r="Z7336" i="41" s="1"/>
  <c r="Y7335" i="41"/>
  <c r="Z7335" i="41" s="1"/>
  <c r="Y7334" i="41"/>
  <c r="Z7334" i="41" s="1"/>
  <c r="Y7333" i="41"/>
  <c r="Z7333" i="41" s="1"/>
  <c r="Y7332" i="41"/>
  <c r="Z7332" i="41" s="1"/>
  <c r="Y7331" i="41"/>
  <c r="Z7331" i="41" s="1"/>
  <c r="Y7330" i="41"/>
  <c r="Z7330" i="41" s="1"/>
  <c r="Y7329" i="41"/>
  <c r="Z7329" i="41" s="1"/>
  <c r="Y7328" i="41"/>
  <c r="Z7328" i="41" s="1"/>
  <c r="Y7327" i="41"/>
  <c r="Z7327" i="41" s="1"/>
  <c r="Y7326" i="41"/>
  <c r="Z7326" i="41" s="1"/>
  <c r="Y7325" i="41"/>
  <c r="Z7325" i="41" s="1"/>
  <c r="Y7324" i="41"/>
  <c r="Z7324" i="41" s="1"/>
  <c r="Y7323" i="41"/>
  <c r="Z7323" i="41" s="1"/>
  <c r="Y7322" i="41"/>
  <c r="Z7322" i="41" s="1"/>
  <c r="Y7321" i="41"/>
  <c r="Z7321" i="41" s="1"/>
  <c r="Y7320" i="41"/>
  <c r="Z7320" i="41" s="1"/>
  <c r="Y7319" i="41"/>
  <c r="Z7319" i="41" s="1"/>
  <c r="Y7318" i="41"/>
  <c r="Z7318" i="41" s="1"/>
  <c r="Y7317" i="41"/>
  <c r="Z7317" i="41" s="1"/>
  <c r="Y7316" i="41"/>
  <c r="Z7316" i="41" s="1"/>
  <c r="Y7315" i="41"/>
  <c r="Z7315" i="41" s="1"/>
  <c r="Y7314" i="41"/>
  <c r="Z7314" i="41" s="1"/>
  <c r="Y7313" i="41"/>
  <c r="Z7313" i="41" s="1"/>
  <c r="Y7312" i="41"/>
  <c r="Z7312" i="41" s="1"/>
  <c r="Y7311" i="41"/>
  <c r="Z7311" i="41" s="1"/>
  <c r="Y7310" i="41"/>
  <c r="Z7310" i="41" s="1"/>
  <c r="Y7309" i="41"/>
  <c r="Z7309" i="41" s="1"/>
  <c r="Y7308" i="41"/>
  <c r="Z7308" i="41" s="1"/>
  <c r="Y7307" i="41"/>
  <c r="Z7307" i="41" s="1"/>
  <c r="Y7306" i="41"/>
  <c r="Z7306" i="41" s="1"/>
  <c r="Y7305" i="41"/>
  <c r="Z7305" i="41" s="1"/>
  <c r="Y7304" i="41"/>
  <c r="Z7304" i="41" s="1"/>
  <c r="Y7303" i="41"/>
  <c r="Z7303" i="41" s="1"/>
  <c r="Y7302" i="41"/>
  <c r="Z7302" i="41" s="1"/>
  <c r="Y7301" i="41"/>
  <c r="Z7301" i="41" s="1"/>
  <c r="Y7300" i="41"/>
  <c r="Z7300" i="41" s="1"/>
  <c r="Y7299" i="41"/>
  <c r="Z7299" i="41" s="1"/>
  <c r="Y7298" i="41"/>
  <c r="Z7298" i="41" s="1"/>
  <c r="Y7297" i="41"/>
  <c r="Z7297" i="41" s="1"/>
  <c r="Y7296" i="41"/>
  <c r="Z7296" i="41" s="1"/>
  <c r="Y7295" i="41"/>
  <c r="Z7295" i="41" s="1"/>
  <c r="Y7294" i="41"/>
  <c r="Z7294" i="41" s="1"/>
  <c r="Y7293" i="41"/>
  <c r="Z7293" i="41" s="1"/>
  <c r="Y7292" i="41"/>
  <c r="Z7292" i="41" s="1"/>
  <c r="Y7291" i="41"/>
  <c r="Z7291" i="41" s="1"/>
  <c r="Y7290" i="41"/>
  <c r="Z7290" i="41" s="1"/>
  <c r="Y7289" i="41"/>
  <c r="Z7289" i="41" s="1"/>
  <c r="Y7288" i="41"/>
  <c r="Z7288" i="41" s="1"/>
  <c r="Y7287" i="41"/>
  <c r="Z7287" i="41" s="1"/>
  <c r="Y7286" i="41"/>
  <c r="Z7286" i="41" s="1"/>
  <c r="Y7285" i="41"/>
  <c r="Z7285" i="41" s="1"/>
  <c r="Y7284" i="41"/>
  <c r="Z7284" i="41" s="1"/>
  <c r="Y7283" i="41"/>
  <c r="Z7283" i="41" s="1"/>
  <c r="Y7282" i="41"/>
  <c r="Z7282" i="41" s="1"/>
  <c r="Y7281" i="41"/>
  <c r="Z7281" i="41" s="1"/>
  <c r="Y7280" i="41"/>
  <c r="Z7280" i="41" s="1"/>
  <c r="Y7279" i="41"/>
  <c r="Z7279" i="41" s="1"/>
  <c r="Y7278" i="41"/>
  <c r="Z7278" i="41" s="1"/>
  <c r="Y7277" i="41"/>
  <c r="Z7277" i="41" s="1"/>
  <c r="Y7276" i="41"/>
  <c r="Z7276" i="41" s="1"/>
  <c r="Y7275" i="41"/>
  <c r="Z7275" i="41" s="1"/>
  <c r="Y7274" i="41"/>
  <c r="Z7274" i="41" s="1"/>
  <c r="Y7273" i="41"/>
  <c r="Z7273" i="41" s="1"/>
  <c r="Y7272" i="41"/>
  <c r="Z7272" i="41" s="1"/>
  <c r="Y7271" i="41"/>
  <c r="Z7271" i="41" s="1"/>
  <c r="Y7270" i="41"/>
  <c r="Z7270" i="41" s="1"/>
  <c r="Y7269" i="41"/>
  <c r="Z7269" i="41" s="1"/>
  <c r="Y7268" i="41"/>
  <c r="Z7268" i="41" s="1"/>
  <c r="Y7267" i="41"/>
  <c r="Z7267" i="41" s="1"/>
  <c r="Y7266" i="41"/>
  <c r="Z7266" i="41" s="1"/>
  <c r="Y7265" i="41"/>
  <c r="Z7265" i="41" s="1"/>
  <c r="Y7264" i="41"/>
  <c r="Z7264" i="41" s="1"/>
  <c r="Y7263" i="41"/>
  <c r="Z7263" i="41" s="1"/>
  <c r="Y7262" i="41"/>
  <c r="Z7262" i="41" s="1"/>
  <c r="Y7261" i="41"/>
  <c r="Z7261" i="41" s="1"/>
  <c r="Y7260" i="41"/>
  <c r="Z7260" i="41" s="1"/>
  <c r="Y7259" i="41"/>
  <c r="Z7259" i="41" s="1"/>
  <c r="Y7258" i="41"/>
  <c r="Z7258" i="41" s="1"/>
  <c r="Y7257" i="41"/>
  <c r="Z7257" i="41" s="1"/>
  <c r="Y7256" i="41"/>
  <c r="Z7256" i="41" s="1"/>
  <c r="Y7255" i="41"/>
  <c r="Z7255" i="41" s="1"/>
  <c r="Y7254" i="41"/>
  <c r="Z7254" i="41" s="1"/>
  <c r="Y7253" i="41"/>
  <c r="Z7253" i="41" s="1"/>
  <c r="Y7252" i="41"/>
  <c r="Z7252" i="41" s="1"/>
  <c r="Y7251" i="41"/>
  <c r="Z7251" i="41" s="1"/>
  <c r="Y7250" i="41"/>
  <c r="Z7250" i="41" s="1"/>
  <c r="Y7249" i="41"/>
  <c r="Z7249" i="41" s="1"/>
  <c r="Y7248" i="41"/>
  <c r="Z7248" i="41" s="1"/>
  <c r="Y7247" i="41"/>
  <c r="Z7247" i="41" s="1"/>
  <c r="Y7246" i="41"/>
  <c r="Z7246" i="41" s="1"/>
  <c r="Y7245" i="41"/>
  <c r="Z7245" i="41" s="1"/>
  <c r="Y7244" i="41"/>
  <c r="Z7244" i="41" s="1"/>
  <c r="Y7243" i="41"/>
  <c r="Z7243" i="41" s="1"/>
  <c r="Y7242" i="41"/>
  <c r="Z7242" i="41" s="1"/>
  <c r="Y7241" i="41"/>
  <c r="Z7241" i="41" s="1"/>
  <c r="Y7240" i="41"/>
  <c r="Z7240" i="41" s="1"/>
  <c r="Y7239" i="41"/>
  <c r="Z7239" i="41" s="1"/>
  <c r="Y7238" i="41"/>
  <c r="Z7238" i="41" s="1"/>
  <c r="Y7237" i="41"/>
  <c r="Z7237" i="41" s="1"/>
  <c r="Y7236" i="41"/>
  <c r="Z7236" i="41" s="1"/>
  <c r="Y7235" i="41"/>
  <c r="Z7235" i="41" s="1"/>
  <c r="Y7234" i="41"/>
  <c r="Z7234" i="41" s="1"/>
  <c r="Y7233" i="41"/>
  <c r="Z7233" i="41" s="1"/>
  <c r="Y7232" i="41"/>
  <c r="Z7232" i="41" s="1"/>
  <c r="Y7231" i="41"/>
  <c r="Z7231" i="41" s="1"/>
  <c r="Y7230" i="41"/>
  <c r="Z7230" i="41" s="1"/>
  <c r="Y7229" i="41"/>
  <c r="Z7229" i="41" s="1"/>
  <c r="Y7228" i="41"/>
  <c r="Z7228" i="41" s="1"/>
  <c r="Y7227" i="41"/>
  <c r="Z7227" i="41" s="1"/>
  <c r="Y7226" i="41"/>
  <c r="Z7226" i="41" s="1"/>
  <c r="Y7225" i="41"/>
  <c r="Z7225" i="41" s="1"/>
  <c r="Y7224" i="41"/>
  <c r="Z7224" i="41" s="1"/>
  <c r="Y7223" i="41"/>
  <c r="Z7223" i="41" s="1"/>
  <c r="Y7222" i="41"/>
  <c r="Z7222" i="41" s="1"/>
  <c r="Y7221" i="41"/>
  <c r="Z7221" i="41" s="1"/>
  <c r="Y7220" i="41"/>
  <c r="Z7220" i="41" s="1"/>
  <c r="Y7219" i="41"/>
  <c r="Z7219" i="41" s="1"/>
  <c r="Y7218" i="41"/>
  <c r="Z7218" i="41" s="1"/>
  <c r="Y7217" i="41"/>
  <c r="Z7217" i="41" s="1"/>
  <c r="Y7216" i="41"/>
  <c r="Z7216" i="41" s="1"/>
  <c r="Y7215" i="41"/>
  <c r="Z7215" i="41" s="1"/>
  <c r="Y7214" i="41"/>
  <c r="Z7214" i="41" s="1"/>
  <c r="Y7213" i="41"/>
  <c r="Z7213" i="41" s="1"/>
  <c r="Y7212" i="41"/>
  <c r="Z7212" i="41" s="1"/>
  <c r="Y7211" i="41"/>
  <c r="Z7211" i="41" s="1"/>
  <c r="Y7210" i="41"/>
  <c r="Z7210" i="41" s="1"/>
  <c r="Y7209" i="41"/>
  <c r="Z7209" i="41" s="1"/>
  <c r="Y7208" i="41"/>
  <c r="Z7208" i="41" s="1"/>
  <c r="Y7207" i="41"/>
  <c r="Z7207" i="41" s="1"/>
  <c r="Y7206" i="41"/>
  <c r="Z7206" i="41" s="1"/>
  <c r="Y7205" i="41"/>
  <c r="Z7205" i="41" s="1"/>
  <c r="Y7204" i="41"/>
  <c r="Z7204" i="41" s="1"/>
  <c r="Y7203" i="41"/>
  <c r="Z7203" i="41" s="1"/>
  <c r="Y7202" i="41"/>
  <c r="Z7202" i="41" s="1"/>
  <c r="Y7201" i="41"/>
  <c r="Z7201" i="41" s="1"/>
  <c r="Y7200" i="41"/>
  <c r="Z7200" i="41" s="1"/>
  <c r="Y7199" i="41"/>
  <c r="Z7199" i="41" s="1"/>
  <c r="Y7198" i="41"/>
  <c r="Z7198" i="41" s="1"/>
  <c r="Y7197" i="41"/>
  <c r="Z7197" i="41" s="1"/>
  <c r="Y7196" i="41"/>
  <c r="Z7196" i="41" s="1"/>
  <c r="Y7195" i="41"/>
  <c r="Z7195" i="41" s="1"/>
  <c r="Y7194" i="41"/>
  <c r="Z7194" i="41" s="1"/>
  <c r="Y7193" i="41"/>
  <c r="Z7193" i="41" s="1"/>
  <c r="Y7192" i="41"/>
  <c r="Z7192" i="41" s="1"/>
  <c r="Y7191" i="41"/>
  <c r="Z7191" i="41" s="1"/>
  <c r="Y7190" i="41"/>
  <c r="Z7190" i="41" s="1"/>
  <c r="Y7189" i="41"/>
  <c r="Z7189" i="41" s="1"/>
  <c r="Y7188" i="41"/>
  <c r="Z7188" i="41" s="1"/>
  <c r="Y7187" i="41"/>
  <c r="Z7187" i="41" s="1"/>
  <c r="Y7186" i="41"/>
  <c r="Z7186" i="41" s="1"/>
  <c r="Y7185" i="41"/>
  <c r="Z7185" i="41" s="1"/>
  <c r="Y7184" i="41"/>
  <c r="Z7184" i="41" s="1"/>
  <c r="Y7183" i="41"/>
  <c r="Z7183" i="41" s="1"/>
  <c r="Y7182" i="41"/>
  <c r="Z7182" i="41" s="1"/>
  <c r="Y7181" i="41"/>
  <c r="Z7181" i="41" s="1"/>
  <c r="Y7180" i="41"/>
  <c r="Z7180" i="41" s="1"/>
  <c r="Y7179" i="41"/>
  <c r="Z7179" i="41" s="1"/>
  <c r="Y7178" i="41"/>
  <c r="Z7178" i="41" s="1"/>
  <c r="Y7177" i="41"/>
  <c r="Z7177" i="41" s="1"/>
  <c r="Y7176" i="41"/>
  <c r="Z7176" i="41" s="1"/>
  <c r="Y7175" i="41"/>
  <c r="Z7175" i="41" s="1"/>
  <c r="Y7174" i="41"/>
  <c r="Z7174" i="41" s="1"/>
  <c r="Y7173" i="41"/>
  <c r="Z7173" i="41" s="1"/>
  <c r="Y7172" i="41"/>
  <c r="Z7172" i="41" s="1"/>
  <c r="Y7171" i="41"/>
  <c r="Z7171" i="41" s="1"/>
  <c r="Y7170" i="41"/>
  <c r="Z7170" i="41" s="1"/>
  <c r="Y7169" i="41"/>
  <c r="Z7169" i="41" s="1"/>
  <c r="Y7168" i="41"/>
  <c r="Z7168" i="41" s="1"/>
  <c r="Y7167" i="41"/>
  <c r="Z7167" i="41" s="1"/>
  <c r="Y7166" i="41"/>
  <c r="Z7166" i="41" s="1"/>
  <c r="Y7165" i="41"/>
  <c r="Z7165" i="41" s="1"/>
  <c r="Y7164" i="41"/>
  <c r="Z7164" i="41" s="1"/>
  <c r="Y7163" i="41"/>
  <c r="Z7163" i="41" s="1"/>
  <c r="Y7162" i="41"/>
  <c r="Z7162" i="41" s="1"/>
  <c r="Y7161" i="41"/>
  <c r="Z7161" i="41" s="1"/>
  <c r="Y7160" i="41"/>
  <c r="Z7160" i="41" s="1"/>
  <c r="Y7159" i="41"/>
  <c r="Z7159" i="41" s="1"/>
  <c r="Y7158" i="41"/>
  <c r="Z7158" i="41" s="1"/>
  <c r="Y7157" i="41"/>
  <c r="Z7157" i="41" s="1"/>
  <c r="Y7156" i="41"/>
  <c r="Z7156" i="41" s="1"/>
  <c r="Y7155" i="41"/>
  <c r="Z7155" i="41" s="1"/>
  <c r="Y7154" i="41"/>
  <c r="Z7154" i="41" s="1"/>
  <c r="Y7153" i="41"/>
  <c r="Z7153" i="41" s="1"/>
  <c r="Y7152" i="41"/>
  <c r="Z7152" i="41" s="1"/>
  <c r="Y7151" i="41"/>
  <c r="Z7151" i="41" s="1"/>
  <c r="Y7150" i="41"/>
  <c r="Z7150" i="41" s="1"/>
  <c r="Y7149" i="41"/>
  <c r="Z7149" i="41" s="1"/>
  <c r="Y7148" i="41"/>
  <c r="Z7148" i="41" s="1"/>
  <c r="Y7147" i="41"/>
  <c r="Z7147" i="41" s="1"/>
  <c r="Y7146" i="41"/>
  <c r="Z7146" i="41" s="1"/>
  <c r="Y7145" i="41"/>
  <c r="Z7145" i="41" s="1"/>
  <c r="Y7144" i="41"/>
  <c r="Z7144" i="41" s="1"/>
  <c r="Y7143" i="41"/>
  <c r="Z7143" i="41" s="1"/>
  <c r="Y7142" i="41"/>
  <c r="Z7142" i="41" s="1"/>
  <c r="Y7141" i="41"/>
  <c r="Z7141" i="41" s="1"/>
  <c r="Y7140" i="41"/>
  <c r="Z7140" i="41" s="1"/>
  <c r="Y7139" i="41"/>
  <c r="Z7139" i="41" s="1"/>
  <c r="Y7138" i="41"/>
  <c r="Z7138" i="41" s="1"/>
  <c r="Y7137" i="41"/>
  <c r="Z7137" i="41" s="1"/>
  <c r="Y7136" i="41"/>
  <c r="Z7136" i="41" s="1"/>
  <c r="Y7135" i="41"/>
  <c r="Z7135" i="41" s="1"/>
  <c r="Y7134" i="41"/>
  <c r="Z7134" i="41" s="1"/>
  <c r="Y7133" i="41"/>
  <c r="Z7133" i="41" s="1"/>
  <c r="Y7132" i="41"/>
  <c r="Z7132" i="41" s="1"/>
  <c r="Y7131" i="41"/>
  <c r="Z7131" i="41" s="1"/>
  <c r="Y7130" i="41"/>
  <c r="Z7130" i="41" s="1"/>
  <c r="Y7129" i="41"/>
  <c r="Z7129" i="41" s="1"/>
  <c r="Y7128" i="41"/>
  <c r="Z7128" i="41" s="1"/>
  <c r="Y7127" i="41"/>
  <c r="Z7127" i="41" s="1"/>
  <c r="Y7126" i="41"/>
  <c r="Z7126" i="41" s="1"/>
  <c r="Y7125" i="41"/>
  <c r="Z7125" i="41" s="1"/>
  <c r="Y7124" i="41"/>
  <c r="Z7124" i="41" s="1"/>
  <c r="Y7123" i="41"/>
  <c r="Z7123" i="41" s="1"/>
  <c r="Y7122" i="41"/>
  <c r="Z7122" i="41" s="1"/>
  <c r="Y7121" i="41"/>
  <c r="Z7121" i="41" s="1"/>
  <c r="Y7120" i="41"/>
  <c r="Z7120" i="41" s="1"/>
  <c r="Y7119" i="41"/>
  <c r="Z7119" i="41" s="1"/>
  <c r="Y7118" i="41"/>
  <c r="Z7118" i="41" s="1"/>
  <c r="Y7117" i="41"/>
  <c r="Z7117" i="41" s="1"/>
  <c r="Y7116" i="41"/>
  <c r="Z7116" i="41" s="1"/>
  <c r="Y7115" i="41"/>
  <c r="Z7115" i="41" s="1"/>
  <c r="Y7114" i="41"/>
  <c r="Z7114" i="41" s="1"/>
  <c r="Y7113" i="41"/>
  <c r="Z7113" i="41" s="1"/>
  <c r="Y7112" i="41"/>
  <c r="Z7112" i="41" s="1"/>
  <c r="Y7111" i="41"/>
  <c r="Z7111" i="41" s="1"/>
  <c r="Y7110" i="41"/>
  <c r="Z7110" i="41" s="1"/>
  <c r="Y7109" i="41"/>
  <c r="Z7109" i="41" s="1"/>
  <c r="Y7108" i="41"/>
  <c r="Z7108" i="41" s="1"/>
  <c r="Y7107" i="41"/>
  <c r="Z7107" i="41" s="1"/>
  <c r="Y7106" i="41"/>
  <c r="Z7106" i="41" s="1"/>
  <c r="Y7105" i="41"/>
  <c r="Z7105" i="41" s="1"/>
  <c r="Y7104" i="41"/>
  <c r="Z7104" i="41" s="1"/>
  <c r="Y7103" i="41"/>
  <c r="Z7103" i="41" s="1"/>
  <c r="Y7102" i="41"/>
  <c r="Z7102" i="41" s="1"/>
  <c r="Y7101" i="41"/>
  <c r="Z7101" i="41" s="1"/>
  <c r="Y7100" i="41"/>
  <c r="Z7100" i="41" s="1"/>
  <c r="Y7099" i="41"/>
  <c r="Z7099" i="41" s="1"/>
  <c r="Y7098" i="41"/>
  <c r="Z7098" i="41" s="1"/>
  <c r="Y7097" i="41"/>
  <c r="Z7097" i="41" s="1"/>
  <c r="Y7096" i="41"/>
  <c r="Z7096" i="41" s="1"/>
  <c r="Y7095" i="41"/>
  <c r="Z7095" i="41" s="1"/>
  <c r="Y7094" i="41"/>
  <c r="Z7094" i="41" s="1"/>
  <c r="Y7093" i="41"/>
  <c r="Z7093" i="41" s="1"/>
  <c r="Y7092" i="41"/>
  <c r="Z7092" i="41" s="1"/>
  <c r="Y7091" i="41"/>
  <c r="Z7091" i="41" s="1"/>
  <c r="Y7090" i="41"/>
  <c r="Z7090" i="41" s="1"/>
  <c r="Y7089" i="41"/>
  <c r="Z7089" i="41" s="1"/>
  <c r="Y7088" i="41"/>
  <c r="Z7088" i="41" s="1"/>
  <c r="Y7087" i="41"/>
  <c r="Z7087" i="41" s="1"/>
  <c r="Y7086" i="41"/>
  <c r="Z7086" i="41" s="1"/>
  <c r="Y7085" i="41"/>
  <c r="Z7085" i="41" s="1"/>
  <c r="Y7084" i="41"/>
  <c r="Z7084" i="41" s="1"/>
  <c r="Y7083" i="41"/>
  <c r="Z7083" i="41" s="1"/>
  <c r="Y7082" i="41"/>
  <c r="Z7082" i="41" s="1"/>
  <c r="Y7081" i="41"/>
  <c r="Z7081" i="41" s="1"/>
  <c r="Y7080" i="41"/>
  <c r="Z7080" i="41" s="1"/>
  <c r="Y7079" i="41"/>
  <c r="Z7079" i="41" s="1"/>
  <c r="Y7078" i="41"/>
  <c r="Z7078" i="41" s="1"/>
  <c r="Y7077" i="41"/>
  <c r="Z7077" i="41" s="1"/>
  <c r="Y7076" i="41"/>
  <c r="Z7076" i="41" s="1"/>
  <c r="Y7075" i="41"/>
  <c r="Z7075" i="41" s="1"/>
  <c r="Y7074" i="41"/>
  <c r="Z7074" i="41" s="1"/>
  <c r="Y7073" i="41"/>
  <c r="Z7073" i="41" s="1"/>
  <c r="Y7072" i="41"/>
  <c r="Z7072" i="41" s="1"/>
  <c r="Y7071" i="41"/>
  <c r="Z7071" i="41" s="1"/>
  <c r="Y7070" i="41"/>
  <c r="Z7070" i="41" s="1"/>
  <c r="Y7069" i="41"/>
  <c r="Z7069" i="41" s="1"/>
  <c r="Y7068" i="41"/>
  <c r="Z7068" i="41" s="1"/>
  <c r="Y7067" i="41"/>
  <c r="Z7067" i="41" s="1"/>
  <c r="Y7066" i="41"/>
  <c r="Z7066" i="41" s="1"/>
  <c r="Y7065" i="41"/>
  <c r="Z7065" i="41" s="1"/>
  <c r="Y7064" i="41"/>
  <c r="Z7064" i="41" s="1"/>
  <c r="Y7063" i="41"/>
  <c r="Z7063" i="41" s="1"/>
  <c r="Y7062" i="41"/>
  <c r="Z7062" i="41" s="1"/>
  <c r="Y7061" i="41"/>
  <c r="Z7061" i="41" s="1"/>
  <c r="Y7060" i="41"/>
  <c r="Z7060" i="41" s="1"/>
  <c r="Y7059" i="41"/>
  <c r="Z7059" i="41" s="1"/>
  <c r="Y7058" i="41"/>
  <c r="Z7058" i="41" s="1"/>
  <c r="Y7057" i="41"/>
  <c r="Z7057" i="41" s="1"/>
  <c r="Y7056" i="41"/>
  <c r="Z7056" i="41" s="1"/>
  <c r="Y7055" i="41"/>
  <c r="Z7055" i="41" s="1"/>
  <c r="Y7054" i="41"/>
  <c r="Z7054" i="41" s="1"/>
  <c r="Y7053" i="41"/>
  <c r="Z7053" i="41" s="1"/>
  <c r="Y7052" i="41"/>
  <c r="Z7052" i="41" s="1"/>
  <c r="Y7051" i="41"/>
  <c r="Z7051" i="41" s="1"/>
  <c r="Y7050" i="41"/>
  <c r="Z7050" i="41" s="1"/>
  <c r="Y7049" i="41"/>
  <c r="Z7049" i="41" s="1"/>
  <c r="Y7048" i="41"/>
  <c r="Z7048" i="41" s="1"/>
  <c r="Y7047" i="41"/>
  <c r="Z7047" i="41" s="1"/>
  <c r="Y7046" i="41"/>
  <c r="Z7046" i="41" s="1"/>
  <c r="Y7045" i="41"/>
  <c r="Z7045" i="41" s="1"/>
  <c r="Y7044" i="41"/>
  <c r="Z7044" i="41" s="1"/>
  <c r="Y7043" i="41"/>
  <c r="Z7043" i="41" s="1"/>
  <c r="Y7042" i="41"/>
  <c r="Z7042" i="41" s="1"/>
  <c r="Y7041" i="41"/>
  <c r="Z7041" i="41" s="1"/>
  <c r="Y7040" i="41"/>
  <c r="Z7040" i="41" s="1"/>
  <c r="Y7039" i="41"/>
  <c r="Z7039" i="41" s="1"/>
  <c r="Y7038" i="41"/>
  <c r="Z7038" i="41" s="1"/>
  <c r="Y7037" i="41"/>
  <c r="Z7037" i="41" s="1"/>
  <c r="Y7036" i="41"/>
  <c r="Z7036" i="41" s="1"/>
  <c r="Y7035" i="41"/>
  <c r="Z7035" i="41" s="1"/>
  <c r="Y7034" i="41"/>
  <c r="Z7034" i="41" s="1"/>
  <c r="Y7033" i="41"/>
  <c r="Z7033" i="41" s="1"/>
  <c r="Y7032" i="41"/>
  <c r="Z7032" i="41" s="1"/>
  <c r="Y7031" i="41"/>
  <c r="Z7031" i="41" s="1"/>
  <c r="Y7030" i="41"/>
  <c r="Z7030" i="41" s="1"/>
  <c r="Y7029" i="41"/>
  <c r="Z7029" i="41" s="1"/>
  <c r="Y7028" i="41"/>
  <c r="Z7028" i="41" s="1"/>
  <c r="Y7027" i="41"/>
  <c r="Z7027" i="41" s="1"/>
  <c r="Y7026" i="41"/>
  <c r="Z7026" i="41" s="1"/>
  <c r="Y7025" i="41"/>
  <c r="Z7025" i="41" s="1"/>
  <c r="Y7024" i="41"/>
  <c r="Z7024" i="41" s="1"/>
  <c r="Y7023" i="41"/>
  <c r="Z7023" i="41" s="1"/>
  <c r="Y7022" i="41"/>
  <c r="Z7022" i="41" s="1"/>
  <c r="Y7021" i="41"/>
  <c r="Z7021" i="41" s="1"/>
  <c r="Y7020" i="41"/>
  <c r="Z7020" i="41" s="1"/>
  <c r="Y7019" i="41"/>
  <c r="Z7019" i="41" s="1"/>
  <c r="Y7018" i="41"/>
  <c r="Z7018" i="41" s="1"/>
  <c r="Y7017" i="41"/>
  <c r="Z7017" i="41" s="1"/>
  <c r="Y7016" i="41"/>
  <c r="Z7016" i="41" s="1"/>
  <c r="Y7015" i="41"/>
  <c r="Z7015" i="41" s="1"/>
  <c r="Y7014" i="41"/>
  <c r="Z7014" i="41" s="1"/>
  <c r="Y7013" i="41"/>
  <c r="Z7013" i="41" s="1"/>
  <c r="Y7012" i="41"/>
  <c r="Z7012" i="41" s="1"/>
  <c r="Y7011" i="41"/>
  <c r="Z7011" i="41" s="1"/>
  <c r="Y7010" i="41"/>
  <c r="Z7010" i="41" s="1"/>
  <c r="Y7009" i="41"/>
  <c r="Z7009" i="41" s="1"/>
  <c r="Y7008" i="41"/>
  <c r="Z7008" i="41" s="1"/>
  <c r="Y7007" i="41"/>
  <c r="Z7007" i="41" s="1"/>
  <c r="Y7006" i="41"/>
  <c r="Z7006" i="41" s="1"/>
  <c r="Y7005" i="41"/>
  <c r="Z7005" i="41" s="1"/>
  <c r="Y7004" i="41"/>
  <c r="Z7004" i="41" s="1"/>
  <c r="Y7003" i="41"/>
  <c r="Z7003" i="41" s="1"/>
  <c r="Y7002" i="41"/>
  <c r="Z7002" i="41" s="1"/>
  <c r="Y7001" i="41"/>
  <c r="Z7001" i="41" s="1"/>
  <c r="Y7000" i="41"/>
  <c r="Z7000" i="41" s="1"/>
  <c r="Y6999" i="41"/>
  <c r="Z6999" i="41" s="1"/>
  <c r="Y6998" i="41"/>
  <c r="Z6998" i="41" s="1"/>
  <c r="Y6997" i="41"/>
  <c r="Z6997" i="41" s="1"/>
  <c r="Y6996" i="41"/>
  <c r="Z6996" i="41" s="1"/>
  <c r="Y6995" i="41"/>
  <c r="Z6995" i="41" s="1"/>
  <c r="Y6994" i="41"/>
  <c r="Z6994" i="41" s="1"/>
  <c r="Y6993" i="41"/>
  <c r="Z6993" i="41" s="1"/>
  <c r="Y6992" i="41"/>
  <c r="Z6992" i="41" s="1"/>
  <c r="Y6991" i="41"/>
  <c r="Z6991" i="41" s="1"/>
  <c r="Y6990" i="41"/>
  <c r="Z6990" i="41" s="1"/>
  <c r="Y6989" i="41"/>
  <c r="Z6989" i="41" s="1"/>
  <c r="Y6988" i="41"/>
  <c r="Z6988" i="41" s="1"/>
  <c r="Y6987" i="41"/>
  <c r="Z6987" i="41" s="1"/>
  <c r="Y6986" i="41"/>
  <c r="Z6986" i="41" s="1"/>
  <c r="Y6985" i="41"/>
  <c r="Z6985" i="41" s="1"/>
  <c r="Y6984" i="41"/>
  <c r="Z6984" i="41" s="1"/>
  <c r="Y6983" i="41"/>
  <c r="Z6983" i="41" s="1"/>
  <c r="Y6982" i="41"/>
  <c r="Z6982" i="41" s="1"/>
  <c r="Y6981" i="41"/>
  <c r="Z6981" i="41" s="1"/>
  <c r="Y6980" i="41"/>
  <c r="Z6980" i="41" s="1"/>
  <c r="Y6979" i="41"/>
  <c r="Z6979" i="41" s="1"/>
  <c r="Y6978" i="41"/>
  <c r="Z6978" i="41" s="1"/>
  <c r="Y6977" i="41"/>
  <c r="Z6977" i="41" s="1"/>
  <c r="Y6976" i="41"/>
  <c r="Z6976" i="41" s="1"/>
  <c r="Y6975" i="41"/>
  <c r="Z6975" i="41" s="1"/>
  <c r="Y6974" i="41"/>
  <c r="Z6974" i="41" s="1"/>
  <c r="Y6973" i="41"/>
  <c r="Z6973" i="41" s="1"/>
  <c r="Y6972" i="41"/>
  <c r="Z6972" i="41" s="1"/>
  <c r="Y6971" i="41"/>
  <c r="Z6971" i="41" s="1"/>
  <c r="Y6970" i="41"/>
  <c r="Z6970" i="41" s="1"/>
  <c r="Y6969" i="41"/>
  <c r="Z6969" i="41" s="1"/>
  <c r="Y6968" i="41"/>
  <c r="Z6968" i="41" s="1"/>
  <c r="Y6967" i="41"/>
  <c r="Z6967" i="41" s="1"/>
  <c r="Y6966" i="41"/>
  <c r="Z6966" i="41" s="1"/>
  <c r="Y6965" i="41"/>
  <c r="Z6965" i="41" s="1"/>
  <c r="Y6964" i="41"/>
  <c r="Z6964" i="41" s="1"/>
  <c r="Y6963" i="41"/>
  <c r="Z6963" i="41" s="1"/>
  <c r="Y6962" i="41"/>
  <c r="Z6962" i="41" s="1"/>
  <c r="Y6961" i="41"/>
  <c r="Z6961" i="41" s="1"/>
  <c r="Y6960" i="41"/>
  <c r="Z6960" i="41" s="1"/>
  <c r="Y6959" i="41"/>
  <c r="Z6959" i="41" s="1"/>
  <c r="Y6958" i="41"/>
  <c r="Z6958" i="41" s="1"/>
  <c r="Y6957" i="41"/>
  <c r="Z6957" i="41" s="1"/>
  <c r="Y6956" i="41"/>
  <c r="Z6956" i="41" s="1"/>
  <c r="Y6955" i="41"/>
  <c r="Z6955" i="41" s="1"/>
  <c r="Y6954" i="41"/>
  <c r="Z6954" i="41" s="1"/>
  <c r="Y6953" i="41"/>
  <c r="Z6953" i="41" s="1"/>
  <c r="Y6952" i="41"/>
  <c r="Z6952" i="41" s="1"/>
  <c r="Y6951" i="41"/>
  <c r="Z6951" i="41" s="1"/>
  <c r="Y6950" i="41"/>
  <c r="Z6950" i="41" s="1"/>
  <c r="Y6949" i="41"/>
  <c r="Z6949" i="41" s="1"/>
  <c r="Y6948" i="41"/>
  <c r="Z6948" i="41" s="1"/>
  <c r="Y6947" i="41"/>
  <c r="Z6947" i="41" s="1"/>
  <c r="Y6946" i="41"/>
  <c r="Z6946" i="41" s="1"/>
  <c r="Y6945" i="41"/>
  <c r="Z6945" i="41" s="1"/>
  <c r="Y6944" i="41"/>
  <c r="Z6944" i="41" s="1"/>
  <c r="Y6943" i="41"/>
  <c r="Z6943" i="41" s="1"/>
  <c r="Y6942" i="41"/>
  <c r="Z6942" i="41" s="1"/>
  <c r="Y6941" i="41"/>
  <c r="Z6941" i="41" s="1"/>
  <c r="Y6940" i="41"/>
  <c r="Z6940" i="41" s="1"/>
  <c r="Y6939" i="41"/>
  <c r="Z6939" i="41" s="1"/>
  <c r="Y6938" i="41"/>
  <c r="Z6938" i="41" s="1"/>
  <c r="Y6937" i="41"/>
  <c r="Z6937" i="41" s="1"/>
  <c r="Y6936" i="41"/>
  <c r="Z6936" i="41" s="1"/>
  <c r="Y6935" i="41"/>
  <c r="Z6935" i="41" s="1"/>
  <c r="Y6934" i="41"/>
  <c r="Z6934" i="41" s="1"/>
  <c r="Y6933" i="41"/>
  <c r="Z6933" i="41" s="1"/>
  <c r="Y6932" i="41"/>
  <c r="Z6932" i="41" s="1"/>
  <c r="Y6931" i="41"/>
  <c r="Z6931" i="41" s="1"/>
  <c r="Y6930" i="41"/>
  <c r="Z6930" i="41" s="1"/>
  <c r="Y6929" i="41"/>
  <c r="Z6929" i="41" s="1"/>
  <c r="Y6928" i="41"/>
  <c r="Z6928" i="41" s="1"/>
  <c r="Y6927" i="41"/>
  <c r="Z6927" i="41" s="1"/>
  <c r="Y6926" i="41"/>
  <c r="Z6926" i="41" s="1"/>
  <c r="Y6925" i="41"/>
  <c r="Z6925" i="41" s="1"/>
  <c r="Y6924" i="41"/>
  <c r="Z6924" i="41" s="1"/>
  <c r="Y6923" i="41"/>
  <c r="Z6923" i="41" s="1"/>
  <c r="Y6922" i="41"/>
  <c r="Z6922" i="41" s="1"/>
  <c r="Y6921" i="41"/>
  <c r="Z6921" i="41" s="1"/>
  <c r="Y6920" i="41"/>
  <c r="Z6920" i="41" s="1"/>
  <c r="Y6919" i="41"/>
  <c r="Z6919" i="41" s="1"/>
  <c r="Y6918" i="41"/>
  <c r="Z6918" i="41" s="1"/>
  <c r="Y6917" i="41"/>
  <c r="Z6917" i="41" s="1"/>
  <c r="Y6916" i="41"/>
  <c r="Z6916" i="41" s="1"/>
  <c r="Y6915" i="41"/>
  <c r="Z6915" i="41" s="1"/>
  <c r="Y6914" i="41"/>
  <c r="Z6914" i="41" s="1"/>
  <c r="Y6913" i="41"/>
  <c r="Z6913" i="41" s="1"/>
  <c r="Y6912" i="41"/>
  <c r="Z6912" i="41" s="1"/>
  <c r="Y6911" i="41"/>
  <c r="Z6911" i="41" s="1"/>
  <c r="Y6910" i="41"/>
  <c r="Z6910" i="41" s="1"/>
  <c r="Y6909" i="41"/>
  <c r="Z6909" i="41" s="1"/>
  <c r="Y6908" i="41"/>
  <c r="Z6908" i="41" s="1"/>
  <c r="Y6907" i="41"/>
  <c r="Z6907" i="41" s="1"/>
  <c r="Y6906" i="41"/>
  <c r="Z6906" i="41" s="1"/>
  <c r="Y6905" i="41"/>
  <c r="Z6905" i="41" s="1"/>
  <c r="Y6904" i="41"/>
  <c r="Z6904" i="41" s="1"/>
  <c r="Y6903" i="41"/>
  <c r="Z6903" i="41" s="1"/>
  <c r="Y6902" i="41"/>
  <c r="Z6902" i="41" s="1"/>
  <c r="Y6901" i="41"/>
  <c r="Z6901" i="41" s="1"/>
  <c r="Y6900" i="41"/>
  <c r="Z6900" i="41" s="1"/>
  <c r="Y6899" i="41"/>
  <c r="Z6899" i="41" s="1"/>
  <c r="Y6898" i="41"/>
  <c r="Z6898" i="41" s="1"/>
  <c r="Y6897" i="41"/>
  <c r="Z6897" i="41" s="1"/>
  <c r="Y6896" i="41"/>
  <c r="Z6896" i="41" s="1"/>
  <c r="Y6895" i="41"/>
  <c r="Z6895" i="41" s="1"/>
  <c r="Y6894" i="41"/>
  <c r="Z6894" i="41" s="1"/>
  <c r="Y6893" i="41"/>
  <c r="Z6893" i="41" s="1"/>
  <c r="Y6892" i="41"/>
  <c r="Z6892" i="41" s="1"/>
  <c r="Y6891" i="41"/>
  <c r="Z6891" i="41" s="1"/>
  <c r="Y6890" i="41"/>
  <c r="Z6890" i="41" s="1"/>
  <c r="Y6889" i="41"/>
  <c r="Z6889" i="41" s="1"/>
  <c r="Y6888" i="41"/>
  <c r="Z6888" i="41" s="1"/>
  <c r="Y6887" i="41"/>
  <c r="Z6887" i="41" s="1"/>
  <c r="Y6886" i="41"/>
  <c r="Z6886" i="41" s="1"/>
  <c r="Y6885" i="41"/>
  <c r="Z6885" i="41" s="1"/>
  <c r="Y6884" i="41"/>
  <c r="Z6884" i="41" s="1"/>
  <c r="Y6883" i="41"/>
  <c r="Z6883" i="41" s="1"/>
  <c r="Y6882" i="41"/>
  <c r="Z6882" i="41" s="1"/>
  <c r="Y6881" i="41"/>
  <c r="Z6881" i="41" s="1"/>
  <c r="Y6880" i="41"/>
  <c r="Z6880" i="41" s="1"/>
  <c r="Y6879" i="41"/>
  <c r="Z6879" i="41" s="1"/>
  <c r="Y6878" i="41"/>
  <c r="Z6878" i="41" s="1"/>
  <c r="Y6877" i="41"/>
  <c r="Z6877" i="41" s="1"/>
  <c r="Y6876" i="41"/>
  <c r="Z6876" i="41" s="1"/>
  <c r="Y6875" i="41"/>
  <c r="Z6875" i="41" s="1"/>
  <c r="Y6874" i="41"/>
  <c r="Z6874" i="41" s="1"/>
  <c r="Y6873" i="41"/>
  <c r="Z6873" i="41" s="1"/>
  <c r="Y6872" i="41"/>
  <c r="Z6872" i="41" s="1"/>
  <c r="Y6871" i="41"/>
  <c r="Z6871" i="41" s="1"/>
  <c r="Y6870" i="41"/>
  <c r="Z6870" i="41" s="1"/>
  <c r="Y6869" i="41"/>
  <c r="Z6869" i="41" s="1"/>
  <c r="Y6868" i="41"/>
  <c r="Z6868" i="41" s="1"/>
  <c r="Y6867" i="41"/>
  <c r="Z6867" i="41" s="1"/>
  <c r="Y6866" i="41"/>
  <c r="Z6866" i="41" s="1"/>
  <c r="Y6865" i="41"/>
  <c r="Z6865" i="41" s="1"/>
  <c r="Y6864" i="41"/>
  <c r="Z6864" i="41" s="1"/>
  <c r="Y6863" i="41"/>
  <c r="Z6863" i="41" s="1"/>
  <c r="Y6862" i="41"/>
  <c r="Z6862" i="41" s="1"/>
  <c r="Y6861" i="41"/>
  <c r="Z6861" i="41" s="1"/>
  <c r="Y6860" i="41"/>
  <c r="Z6860" i="41" s="1"/>
  <c r="Y6859" i="41"/>
  <c r="Z6859" i="41" s="1"/>
  <c r="Y6858" i="41"/>
  <c r="Z6858" i="41" s="1"/>
  <c r="Y6857" i="41"/>
  <c r="Z6857" i="41" s="1"/>
  <c r="Y6856" i="41"/>
  <c r="Z6856" i="41" s="1"/>
  <c r="Y6855" i="41"/>
  <c r="Z6855" i="41" s="1"/>
  <c r="Y6854" i="41"/>
  <c r="Z6854" i="41" s="1"/>
  <c r="Y6853" i="41"/>
  <c r="Z6853" i="41" s="1"/>
  <c r="Y6852" i="41"/>
  <c r="Z6852" i="41" s="1"/>
  <c r="Y6851" i="41"/>
  <c r="Z6851" i="41" s="1"/>
  <c r="Y6850" i="41"/>
  <c r="Z6850" i="41" s="1"/>
  <c r="Y6849" i="41"/>
  <c r="Z6849" i="41" s="1"/>
  <c r="Y6848" i="41"/>
  <c r="Z6848" i="41" s="1"/>
  <c r="Y6847" i="41"/>
  <c r="Z6847" i="41" s="1"/>
  <c r="Y6846" i="41"/>
  <c r="Z6846" i="41" s="1"/>
  <c r="Y6845" i="41"/>
  <c r="Z6845" i="41" s="1"/>
  <c r="Y6844" i="41"/>
  <c r="Z6844" i="41" s="1"/>
  <c r="Y6843" i="41"/>
  <c r="Z6843" i="41" s="1"/>
  <c r="Y6842" i="41"/>
  <c r="Z6842" i="41" s="1"/>
  <c r="Y6841" i="41"/>
  <c r="Z6841" i="41" s="1"/>
  <c r="Y6840" i="41"/>
  <c r="Z6840" i="41" s="1"/>
  <c r="Y6839" i="41"/>
  <c r="Z6839" i="41" s="1"/>
  <c r="Y6838" i="41"/>
  <c r="Z6838" i="41" s="1"/>
  <c r="Y6837" i="41"/>
  <c r="Z6837" i="41" s="1"/>
  <c r="Y6836" i="41"/>
  <c r="Z6836" i="41" s="1"/>
  <c r="Y6835" i="41"/>
  <c r="Z6835" i="41" s="1"/>
  <c r="Y6834" i="41"/>
  <c r="Z6834" i="41" s="1"/>
  <c r="Y6833" i="41"/>
  <c r="Z6833" i="41" s="1"/>
  <c r="Y6832" i="41"/>
  <c r="Z6832" i="41" s="1"/>
  <c r="Y6831" i="41"/>
  <c r="Z6831" i="41" s="1"/>
  <c r="Y6830" i="41"/>
  <c r="Z6830" i="41" s="1"/>
  <c r="Y6829" i="41"/>
  <c r="Z6829" i="41" s="1"/>
  <c r="Y6828" i="41"/>
  <c r="Z6828" i="41" s="1"/>
  <c r="Y6827" i="41"/>
  <c r="Z6827" i="41" s="1"/>
  <c r="Y6826" i="41"/>
  <c r="Z6826" i="41" s="1"/>
  <c r="Y6825" i="41"/>
  <c r="Z6825" i="41" s="1"/>
  <c r="Y6824" i="41"/>
  <c r="Z6824" i="41" s="1"/>
  <c r="Y6823" i="41"/>
  <c r="Z6823" i="41" s="1"/>
  <c r="Y6822" i="41"/>
  <c r="Z6822" i="41" s="1"/>
  <c r="Y6821" i="41"/>
  <c r="Z6821" i="41" s="1"/>
  <c r="Y6820" i="41"/>
  <c r="Z6820" i="41" s="1"/>
  <c r="Y6819" i="41"/>
  <c r="Z6819" i="41" s="1"/>
  <c r="Y6818" i="41"/>
  <c r="Z6818" i="41" s="1"/>
  <c r="Y6817" i="41"/>
  <c r="Z6817" i="41" s="1"/>
  <c r="Y6816" i="41"/>
  <c r="Z6816" i="41" s="1"/>
  <c r="Y6815" i="41"/>
  <c r="Z6815" i="41" s="1"/>
  <c r="Y6814" i="41"/>
  <c r="Z6814" i="41" s="1"/>
  <c r="Y6813" i="41"/>
  <c r="Z6813" i="41" s="1"/>
  <c r="Y6812" i="41"/>
  <c r="Z6812" i="41" s="1"/>
  <c r="Y6811" i="41"/>
  <c r="Z6811" i="41" s="1"/>
  <c r="Y6810" i="41"/>
  <c r="Z6810" i="41" s="1"/>
  <c r="Y6809" i="41"/>
  <c r="Z6809" i="41" s="1"/>
  <c r="Y6808" i="41"/>
  <c r="Z6808" i="41" s="1"/>
  <c r="Y6807" i="41"/>
  <c r="Z6807" i="41" s="1"/>
  <c r="Y6806" i="41"/>
  <c r="Z6806" i="41" s="1"/>
  <c r="Y6805" i="41"/>
  <c r="Z6805" i="41" s="1"/>
  <c r="Y6804" i="41"/>
  <c r="Z6804" i="41" s="1"/>
  <c r="Y6803" i="41"/>
  <c r="Z6803" i="41" s="1"/>
  <c r="Y6802" i="41"/>
  <c r="Z6802" i="41" s="1"/>
  <c r="Y6801" i="41"/>
  <c r="Z6801" i="41" s="1"/>
  <c r="Y6800" i="41"/>
  <c r="Z6800" i="41" s="1"/>
  <c r="Y6799" i="41"/>
  <c r="Z6799" i="41" s="1"/>
  <c r="Y6798" i="41"/>
  <c r="Z6798" i="41" s="1"/>
  <c r="Y6797" i="41"/>
  <c r="Z6797" i="41" s="1"/>
  <c r="Y6796" i="41"/>
  <c r="Z6796" i="41" s="1"/>
  <c r="Y6795" i="41"/>
  <c r="Z6795" i="41" s="1"/>
  <c r="Y6794" i="41"/>
  <c r="Z6794" i="41" s="1"/>
  <c r="Y6793" i="41"/>
  <c r="Z6793" i="41" s="1"/>
  <c r="Y6792" i="41"/>
  <c r="Z6792" i="41" s="1"/>
  <c r="Y6791" i="41"/>
  <c r="Z6791" i="41" s="1"/>
  <c r="Y6790" i="41"/>
  <c r="Z6790" i="41" s="1"/>
  <c r="Y6789" i="41"/>
  <c r="Z6789" i="41" s="1"/>
  <c r="Y6788" i="41"/>
  <c r="Z6788" i="41" s="1"/>
  <c r="Y6787" i="41"/>
  <c r="Z6787" i="41" s="1"/>
  <c r="Y6786" i="41"/>
  <c r="Z6786" i="41" s="1"/>
  <c r="Y6785" i="41"/>
  <c r="Z6785" i="41" s="1"/>
  <c r="Y6784" i="41"/>
  <c r="Z6784" i="41" s="1"/>
  <c r="Y6783" i="41"/>
  <c r="Z6783" i="41" s="1"/>
  <c r="Y6782" i="41"/>
  <c r="Z6782" i="41" s="1"/>
  <c r="Y6781" i="41"/>
  <c r="Z6781" i="41" s="1"/>
  <c r="Y6780" i="41"/>
  <c r="Z6780" i="41" s="1"/>
  <c r="Y6779" i="41"/>
  <c r="Z6779" i="41" s="1"/>
  <c r="Y6778" i="41"/>
  <c r="Z6778" i="41" s="1"/>
  <c r="Y6777" i="41"/>
  <c r="Z6777" i="41" s="1"/>
  <c r="Y6776" i="41"/>
  <c r="Z6776" i="41" s="1"/>
  <c r="Y6775" i="41"/>
  <c r="Z6775" i="41" s="1"/>
  <c r="Y6774" i="41"/>
  <c r="Z6774" i="41" s="1"/>
  <c r="Y6773" i="41"/>
  <c r="Z6773" i="41" s="1"/>
  <c r="Y6772" i="41"/>
  <c r="Z6772" i="41" s="1"/>
  <c r="Y6771" i="41"/>
  <c r="Z6771" i="41" s="1"/>
  <c r="Y6770" i="41"/>
  <c r="Z6770" i="41" s="1"/>
  <c r="Y6769" i="41"/>
  <c r="Z6769" i="41" s="1"/>
  <c r="Y6768" i="41"/>
  <c r="Z6768" i="41" s="1"/>
  <c r="Y6767" i="41"/>
  <c r="Z6767" i="41" s="1"/>
  <c r="Y6766" i="41"/>
  <c r="Z6766" i="41" s="1"/>
  <c r="Y6765" i="41"/>
  <c r="Z6765" i="41" s="1"/>
  <c r="Y6764" i="41"/>
  <c r="Z6764" i="41" s="1"/>
  <c r="Y6763" i="41"/>
  <c r="Z6763" i="41" s="1"/>
  <c r="Y6762" i="41"/>
  <c r="Z6762" i="41" s="1"/>
  <c r="Y6761" i="41"/>
  <c r="Z6761" i="41" s="1"/>
  <c r="Y6760" i="41"/>
  <c r="Z6760" i="41" s="1"/>
  <c r="Y6759" i="41"/>
  <c r="Z6759" i="41" s="1"/>
  <c r="Y6758" i="41"/>
  <c r="Z6758" i="41" s="1"/>
  <c r="Y6757" i="41"/>
  <c r="Z6757" i="41" s="1"/>
  <c r="Y6756" i="41"/>
  <c r="Z6756" i="41" s="1"/>
  <c r="Y6755" i="41"/>
  <c r="Z6755" i="41" s="1"/>
  <c r="Y6754" i="41"/>
  <c r="Z6754" i="41" s="1"/>
  <c r="Y6753" i="41"/>
  <c r="Z6753" i="41" s="1"/>
  <c r="Y6752" i="41"/>
  <c r="Z6752" i="41" s="1"/>
  <c r="Y6751" i="41"/>
  <c r="Z6751" i="41" s="1"/>
  <c r="Y6750" i="41"/>
  <c r="Z6750" i="41" s="1"/>
  <c r="Y6749" i="41"/>
  <c r="Z6749" i="41" s="1"/>
  <c r="Y6748" i="41"/>
  <c r="Z6748" i="41" s="1"/>
  <c r="Y6747" i="41"/>
  <c r="Z6747" i="41" s="1"/>
  <c r="Y6746" i="41"/>
  <c r="Z6746" i="41" s="1"/>
  <c r="Y6745" i="41"/>
  <c r="Z6745" i="41" s="1"/>
  <c r="Y6744" i="41"/>
  <c r="Z6744" i="41" s="1"/>
  <c r="Y6743" i="41"/>
  <c r="Z6743" i="41" s="1"/>
  <c r="Y6742" i="41"/>
  <c r="Z6742" i="41" s="1"/>
  <c r="Y6741" i="41"/>
  <c r="Z6741" i="41" s="1"/>
  <c r="Y6740" i="41"/>
  <c r="Z6740" i="41" s="1"/>
  <c r="Y6739" i="41"/>
  <c r="Z6739" i="41" s="1"/>
  <c r="Y6738" i="41"/>
  <c r="Z6738" i="41" s="1"/>
  <c r="Y6737" i="41"/>
  <c r="Z6737" i="41" s="1"/>
  <c r="Y6736" i="41"/>
  <c r="Z6736" i="41" s="1"/>
  <c r="Y6735" i="41"/>
  <c r="Z6735" i="41" s="1"/>
  <c r="Y6734" i="41"/>
  <c r="Z6734" i="41" s="1"/>
  <c r="Y6733" i="41"/>
  <c r="Z6733" i="41" s="1"/>
  <c r="Y6732" i="41"/>
  <c r="Z6732" i="41" s="1"/>
  <c r="Y6731" i="41"/>
  <c r="Z6731" i="41" s="1"/>
  <c r="Y6730" i="41"/>
  <c r="Z6730" i="41" s="1"/>
  <c r="Y6729" i="41"/>
  <c r="Z6729" i="41" s="1"/>
  <c r="Y6728" i="41"/>
  <c r="Z6728" i="41" s="1"/>
  <c r="Y6727" i="41"/>
  <c r="Z6727" i="41" s="1"/>
  <c r="Y6726" i="41"/>
  <c r="Z6726" i="41" s="1"/>
  <c r="Y6725" i="41"/>
  <c r="Z6725" i="41" s="1"/>
  <c r="Y6724" i="41"/>
  <c r="Z6724" i="41" s="1"/>
  <c r="Y6723" i="41"/>
  <c r="Z6723" i="41" s="1"/>
  <c r="Y6722" i="41"/>
  <c r="Z6722" i="41" s="1"/>
  <c r="Y6721" i="41"/>
  <c r="Z6721" i="41" s="1"/>
  <c r="Y6720" i="41"/>
  <c r="Z6720" i="41" s="1"/>
  <c r="Y6719" i="41"/>
  <c r="Z6719" i="41" s="1"/>
  <c r="Y6718" i="41"/>
  <c r="Z6718" i="41" s="1"/>
  <c r="Y6717" i="41"/>
  <c r="Z6717" i="41" s="1"/>
  <c r="Y6716" i="41"/>
  <c r="Z6716" i="41" s="1"/>
  <c r="Y6715" i="41"/>
  <c r="Z6715" i="41" s="1"/>
  <c r="Y6714" i="41"/>
  <c r="Z6714" i="41" s="1"/>
  <c r="Y6713" i="41"/>
  <c r="Z6713" i="41" s="1"/>
  <c r="Y6712" i="41"/>
  <c r="Z6712" i="41" s="1"/>
  <c r="Y6711" i="41"/>
  <c r="Z6711" i="41" s="1"/>
  <c r="Y6710" i="41"/>
  <c r="Z6710" i="41" s="1"/>
  <c r="Y6709" i="41"/>
  <c r="Z6709" i="41" s="1"/>
  <c r="Y6708" i="41"/>
  <c r="Z6708" i="41" s="1"/>
  <c r="Y6707" i="41"/>
  <c r="Z6707" i="41" s="1"/>
  <c r="Y6706" i="41"/>
  <c r="Z6706" i="41" s="1"/>
  <c r="Y6705" i="41"/>
  <c r="Z6705" i="41" s="1"/>
  <c r="Y6704" i="41"/>
  <c r="Z6704" i="41" s="1"/>
  <c r="Y6703" i="41"/>
  <c r="Z6703" i="41" s="1"/>
  <c r="Y6702" i="41"/>
  <c r="Z6702" i="41" s="1"/>
  <c r="Y6701" i="41"/>
  <c r="Z6701" i="41" s="1"/>
  <c r="Y6700" i="41"/>
  <c r="Z6700" i="41" s="1"/>
  <c r="Y6699" i="41"/>
  <c r="Z6699" i="41" s="1"/>
  <c r="Y6698" i="41"/>
  <c r="Z6698" i="41" s="1"/>
  <c r="Y6697" i="41"/>
  <c r="Z6697" i="41" s="1"/>
  <c r="Y6696" i="41"/>
  <c r="Z6696" i="41" s="1"/>
  <c r="Y6695" i="41"/>
  <c r="Z6695" i="41" s="1"/>
  <c r="Y6694" i="41"/>
  <c r="Z6694" i="41" s="1"/>
  <c r="Y6693" i="41"/>
  <c r="Z6693" i="41" s="1"/>
  <c r="Y6692" i="41"/>
  <c r="Z6692" i="41" s="1"/>
  <c r="Y6691" i="41"/>
  <c r="Z6691" i="41" s="1"/>
  <c r="Y6690" i="41"/>
  <c r="Z6690" i="41" s="1"/>
  <c r="Y6689" i="41"/>
  <c r="Z6689" i="41" s="1"/>
  <c r="Y6688" i="41"/>
  <c r="Z6688" i="41" s="1"/>
  <c r="Y6687" i="41"/>
  <c r="Z6687" i="41" s="1"/>
  <c r="Y6686" i="41"/>
  <c r="Z6686" i="41" s="1"/>
  <c r="Y6685" i="41"/>
  <c r="Z6685" i="41" s="1"/>
  <c r="Y6684" i="41"/>
  <c r="Z6684" i="41" s="1"/>
  <c r="Y6683" i="41"/>
  <c r="Z6683" i="41" s="1"/>
  <c r="Y6682" i="41"/>
  <c r="Z6682" i="41" s="1"/>
  <c r="Y6681" i="41"/>
  <c r="Z6681" i="41" s="1"/>
  <c r="Y6680" i="41"/>
  <c r="Z6680" i="41" s="1"/>
  <c r="Y6679" i="41"/>
  <c r="Z6679" i="41" s="1"/>
  <c r="Y6678" i="41"/>
  <c r="Z6678" i="41" s="1"/>
  <c r="Y6677" i="41"/>
  <c r="Z6677" i="41" s="1"/>
  <c r="Y6676" i="41"/>
  <c r="Z6676" i="41" s="1"/>
  <c r="Y6675" i="41"/>
  <c r="Z6675" i="41" s="1"/>
  <c r="Y6674" i="41"/>
  <c r="Z6674" i="41" s="1"/>
  <c r="Y6673" i="41"/>
  <c r="Z6673" i="41" s="1"/>
  <c r="Y6672" i="41"/>
  <c r="Z6672" i="41" s="1"/>
  <c r="Y6671" i="41"/>
  <c r="Z6671" i="41" s="1"/>
  <c r="Y6670" i="41"/>
  <c r="Z6670" i="41" s="1"/>
  <c r="Y6669" i="41"/>
  <c r="Z6669" i="41" s="1"/>
  <c r="Y6668" i="41"/>
  <c r="Z6668" i="41" s="1"/>
  <c r="Y6667" i="41"/>
  <c r="Z6667" i="41" s="1"/>
  <c r="Y6666" i="41"/>
  <c r="Z6666" i="41" s="1"/>
  <c r="Y6665" i="41"/>
  <c r="Z6665" i="41" s="1"/>
  <c r="Y6664" i="41"/>
  <c r="Z6664" i="41" s="1"/>
  <c r="Y6663" i="41"/>
  <c r="Z6663" i="41" s="1"/>
  <c r="Y6662" i="41"/>
  <c r="Z6662" i="41" s="1"/>
  <c r="Y6661" i="41"/>
  <c r="Z6661" i="41" s="1"/>
  <c r="Y6660" i="41"/>
  <c r="Z6660" i="41" s="1"/>
  <c r="Y6659" i="41"/>
  <c r="Z6659" i="41" s="1"/>
  <c r="Y6658" i="41"/>
  <c r="Z6658" i="41" s="1"/>
  <c r="Y6657" i="41"/>
  <c r="Z6657" i="41" s="1"/>
  <c r="Y6656" i="41"/>
  <c r="Z6656" i="41" s="1"/>
  <c r="Y6655" i="41"/>
  <c r="Z6655" i="41" s="1"/>
  <c r="Y6654" i="41"/>
  <c r="Z6654" i="41" s="1"/>
  <c r="Y6653" i="41"/>
  <c r="Z6653" i="41" s="1"/>
  <c r="Y6652" i="41"/>
  <c r="Z6652" i="41" s="1"/>
  <c r="Y6651" i="41"/>
  <c r="Z6651" i="41" s="1"/>
  <c r="Y6650" i="41"/>
  <c r="Z6650" i="41" s="1"/>
  <c r="Y6649" i="41"/>
  <c r="Z6649" i="41" s="1"/>
  <c r="Y6648" i="41"/>
  <c r="Z6648" i="41" s="1"/>
  <c r="Y6647" i="41"/>
  <c r="Z6647" i="41" s="1"/>
  <c r="Y6646" i="41"/>
  <c r="Z6646" i="41" s="1"/>
  <c r="Y6645" i="41"/>
  <c r="Z6645" i="41" s="1"/>
  <c r="Y6644" i="41"/>
  <c r="Z6644" i="41" s="1"/>
  <c r="Y6643" i="41"/>
  <c r="Z6643" i="41" s="1"/>
  <c r="Y6642" i="41"/>
  <c r="Z6642" i="41" s="1"/>
  <c r="Y6641" i="41"/>
  <c r="Z6641" i="41" s="1"/>
  <c r="Y6640" i="41"/>
  <c r="Z6640" i="41" s="1"/>
  <c r="Y6639" i="41"/>
  <c r="Z6639" i="41" s="1"/>
  <c r="Y6638" i="41"/>
  <c r="Z6638" i="41" s="1"/>
  <c r="Y6637" i="41"/>
  <c r="Z6637" i="41" s="1"/>
  <c r="Y6636" i="41"/>
  <c r="Z6636" i="41" s="1"/>
  <c r="Y6635" i="41"/>
  <c r="Z6635" i="41" s="1"/>
  <c r="Y6634" i="41"/>
  <c r="Z6634" i="41" s="1"/>
  <c r="Y6633" i="41"/>
  <c r="Z6633" i="41" s="1"/>
  <c r="Y6632" i="41"/>
  <c r="Z6632" i="41" s="1"/>
  <c r="Y6631" i="41"/>
  <c r="Z6631" i="41" s="1"/>
  <c r="Y6630" i="41"/>
  <c r="Z6630" i="41" s="1"/>
  <c r="Y6629" i="41"/>
  <c r="Z6629" i="41" s="1"/>
  <c r="Y6628" i="41"/>
  <c r="Z6628" i="41" s="1"/>
  <c r="Y6627" i="41"/>
  <c r="Z6627" i="41" s="1"/>
  <c r="Y6626" i="41"/>
  <c r="Z6626" i="41" s="1"/>
  <c r="Y6625" i="41"/>
  <c r="Z6625" i="41" s="1"/>
  <c r="Y6624" i="41"/>
  <c r="Z6624" i="41" s="1"/>
  <c r="Y6623" i="41"/>
  <c r="Z6623" i="41" s="1"/>
  <c r="Y6622" i="41"/>
  <c r="Z6622" i="41" s="1"/>
  <c r="Y6621" i="41"/>
  <c r="Z6621" i="41" s="1"/>
  <c r="Y6620" i="41"/>
  <c r="Z6620" i="41" s="1"/>
  <c r="Y6619" i="41"/>
  <c r="Z6619" i="41" s="1"/>
  <c r="Y6618" i="41"/>
  <c r="Z6618" i="41" s="1"/>
  <c r="Y6617" i="41"/>
  <c r="Z6617" i="41" s="1"/>
  <c r="Y6616" i="41"/>
  <c r="Z6616" i="41" s="1"/>
  <c r="Y6615" i="41"/>
  <c r="Z6615" i="41" s="1"/>
  <c r="Y6614" i="41"/>
  <c r="Z6614" i="41" s="1"/>
  <c r="Y6613" i="41"/>
  <c r="Z6613" i="41" s="1"/>
  <c r="Y6612" i="41"/>
  <c r="Z6612" i="41" s="1"/>
  <c r="Y6611" i="41"/>
  <c r="Z6611" i="41" s="1"/>
  <c r="Y6610" i="41"/>
  <c r="Z6610" i="41" s="1"/>
  <c r="Y6609" i="41"/>
  <c r="Z6609" i="41" s="1"/>
  <c r="Y6608" i="41"/>
  <c r="Z6608" i="41" s="1"/>
  <c r="Y6607" i="41"/>
  <c r="Z6607" i="41" s="1"/>
  <c r="Y6606" i="41"/>
  <c r="Z6606" i="41" s="1"/>
  <c r="Y6605" i="41"/>
  <c r="Z6605" i="41" s="1"/>
  <c r="Y6604" i="41"/>
  <c r="Z6604" i="41" s="1"/>
  <c r="Y6603" i="41"/>
  <c r="Z6603" i="41" s="1"/>
  <c r="Y6602" i="41"/>
  <c r="Z6602" i="41" s="1"/>
  <c r="Y6601" i="41"/>
  <c r="Z6601" i="41" s="1"/>
  <c r="Y6600" i="41"/>
  <c r="Z6600" i="41" s="1"/>
  <c r="Y6599" i="41"/>
  <c r="Z6599" i="41" s="1"/>
  <c r="Y6598" i="41"/>
  <c r="Z6598" i="41" s="1"/>
  <c r="Y6597" i="41"/>
  <c r="Z6597" i="41" s="1"/>
  <c r="Y6596" i="41"/>
  <c r="Z6596" i="41" s="1"/>
  <c r="Y6595" i="41"/>
  <c r="Z6595" i="41" s="1"/>
  <c r="Y6594" i="41"/>
  <c r="Z6594" i="41" s="1"/>
  <c r="Y6593" i="41"/>
  <c r="Z6593" i="41" s="1"/>
  <c r="Y6592" i="41"/>
  <c r="Z6592" i="41" s="1"/>
  <c r="Y6591" i="41"/>
  <c r="Z6591" i="41" s="1"/>
  <c r="Y6590" i="41"/>
  <c r="Z6590" i="41" s="1"/>
  <c r="Y6589" i="41"/>
  <c r="Z6589" i="41" s="1"/>
  <c r="Y6588" i="41"/>
  <c r="Z6588" i="41" s="1"/>
  <c r="Y6587" i="41"/>
  <c r="Z6587" i="41" s="1"/>
  <c r="Y6586" i="41"/>
  <c r="Z6586" i="41" s="1"/>
  <c r="Y6585" i="41"/>
  <c r="Z6585" i="41" s="1"/>
  <c r="Y6584" i="41"/>
  <c r="Z6584" i="41" s="1"/>
  <c r="Y6583" i="41"/>
  <c r="Z6583" i="41" s="1"/>
  <c r="Y6582" i="41"/>
  <c r="Z6582" i="41" s="1"/>
  <c r="Y6581" i="41"/>
  <c r="Z6581" i="41" s="1"/>
  <c r="Y6580" i="41"/>
  <c r="Z6580" i="41" s="1"/>
  <c r="Y6579" i="41"/>
  <c r="Z6579" i="41" s="1"/>
  <c r="Y6578" i="41"/>
  <c r="Z6578" i="41" s="1"/>
  <c r="Y6577" i="41"/>
  <c r="Z6577" i="41" s="1"/>
  <c r="Y6576" i="41"/>
  <c r="Z6576" i="41" s="1"/>
  <c r="Y6575" i="41"/>
  <c r="Z6575" i="41" s="1"/>
  <c r="Y6574" i="41"/>
  <c r="Z6574" i="41" s="1"/>
  <c r="Y6573" i="41"/>
  <c r="Z6573" i="41" s="1"/>
  <c r="Y6572" i="41"/>
  <c r="Z6572" i="41" s="1"/>
  <c r="Y6571" i="41"/>
  <c r="Z6571" i="41" s="1"/>
  <c r="Y6570" i="41"/>
  <c r="Z6570" i="41" s="1"/>
  <c r="Y6569" i="41"/>
  <c r="Z6569" i="41" s="1"/>
  <c r="Y6568" i="41"/>
  <c r="Z6568" i="41" s="1"/>
  <c r="Y6567" i="41"/>
  <c r="Z6567" i="41" s="1"/>
  <c r="Y6566" i="41"/>
  <c r="Z6566" i="41" s="1"/>
  <c r="Y6565" i="41"/>
  <c r="Z6565" i="41" s="1"/>
  <c r="Y6564" i="41"/>
  <c r="Z6564" i="41" s="1"/>
  <c r="Y6563" i="41"/>
  <c r="Z6563" i="41" s="1"/>
  <c r="Y6562" i="41"/>
  <c r="Z6562" i="41" s="1"/>
  <c r="Y6561" i="41"/>
  <c r="Z6561" i="41" s="1"/>
  <c r="Y6560" i="41"/>
  <c r="Z6560" i="41" s="1"/>
  <c r="Y6559" i="41"/>
  <c r="Z6559" i="41" s="1"/>
  <c r="Y6558" i="41"/>
  <c r="Z6558" i="41" s="1"/>
  <c r="Y6557" i="41"/>
  <c r="Z6557" i="41" s="1"/>
  <c r="Y6556" i="41"/>
  <c r="Z6556" i="41" s="1"/>
  <c r="Y6555" i="41"/>
  <c r="Z6555" i="41" s="1"/>
  <c r="Y6554" i="41"/>
  <c r="Z6554" i="41" s="1"/>
  <c r="Y6553" i="41"/>
  <c r="Z6553" i="41" s="1"/>
  <c r="Y6552" i="41"/>
  <c r="Z6552" i="41" s="1"/>
  <c r="Y6551" i="41"/>
  <c r="Z6551" i="41" s="1"/>
  <c r="Y6550" i="41"/>
  <c r="Z6550" i="41" s="1"/>
  <c r="Y6549" i="41"/>
  <c r="Z6549" i="41" s="1"/>
  <c r="Y6548" i="41"/>
  <c r="Z6548" i="41" s="1"/>
  <c r="Y6547" i="41"/>
  <c r="Z6547" i="41" s="1"/>
  <c r="Y6546" i="41"/>
  <c r="Z6546" i="41" s="1"/>
  <c r="Y6545" i="41"/>
  <c r="Z6545" i="41" s="1"/>
  <c r="Y6544" i="41"/>
  <c r="Z6544" i="41" s="1"/>
  <c r="Y6543" i="41"/>
  <c r="Z6543" i="41" s="1"/>
  <c r="Y6542" i="41"/>
  <c r="Z6542" i="41" s="1"/>
  <c r="Y6541" i="41"/>
  <c r="Z6541" i="41" s="1"/>
  <c r="Y6540" i="41"/>
  <c r="Z6540" i="41" s="1"/>
  <c r="Y6539" i="41"/>
  <c r="Z6539" i="41" s="1"/>
  <c r="Y6538" i="41"/>
  <c r="Z6538" i="41" s="1"/>
  <c r="Y6537" i="41"/>
  <c r="Z6537" i="41" s="1"/>
  <c r="Y6536" i="41"/>
  <c r="Z6536" i="41" s="1"/>
  <c r="Y6535" i="41"/>
  <c r="Z6535" i="41" s="1"/>
  <c r="Y6534" i="41"/>
  <c r="Z6534" i="41" s="1"/>
  <c r="Y6533" i="41"/>
  <c r="Z6533" i="41" s="1"/>
  <c r="Y6532" i="41"/>
  <c r="Z6532" i="41" s="1"/>
  <c r="Y6531" i="41"/>
  <c r="Z6531" i="41" s="1"/>
  <c r="Y6530" i="41"/>
  <c r="Z6530" i="41" s="1"/>
  <c r="Y6529" i="41"/>
  <c r="Z6529" i="41" s="1"/>
  <c r="Y6528" i="41"/>
  <c r="Z6528" i="41" s="1"/>
  <c r="Y6527" i="41"/>
  <c r="Z6527" i="41" s="1"/>
  <c r="Y6526" i="41"/>
  <c r="Z6526" i="41" s="1"/>
  <c r="Y6525" i="41"/>
  <c r="Z6525" i="41" s="1"/>
  <c r="Y6524" i="41"/>
  <c r="Z6524" i="41" s="1"/>
  <c r="Y6523" i="41"/>
  <c r="Z6523" i="41" s="1"/>
  <c r="Y6522" i="41"/>
  <c r="Z6522" i="41" s="1"/>
  <c r="Y6521" i="41"/>
  <c r="Z6521" i="41" s="1"/>
  <c r="Y6520" i="41"/>
  <c r="Z6520" i="41" s="1"/>
  <c r="Y6519" i="41"/>
  <c r="Z6519" i="41" s="1"/>
  <c r="Y6518" i="41"/>
  <c r="Z6518" i="41" s="1"/>
  <c r="Y6517" i="41"/>
  <c r="Z6517" i="41" s="1"/>
  <c r="Y6516" i="41"/>
  <c r="Z6516" i="41" s="1"/>
  <c r="Y6515" i="41"/>
  <c r="Z6515" i="41" s="1"/>
  <c r="Y6514" i="41"/>
  <c r="Z6514" i="41" s="1"/>
  <c r="Y6513" i="41"/>
  <c r="Z6513" i="41" s="1"/>
  <c r="Y6512" i="41"/>
  <c r="Z6512" i="41" s="1"/>
  <c r="Y6511" i="41"/>
  <c r="Z6511" i="41" s="1"/>
  <c r="Y6510" i="41"/>
  <c r="Z6510" i="41" s="1"/>
  <c r="Y6509" i="41"/>
  <c r="Z6509" i="41" s="1"/>
  <c r="Y6508" i="41"/>
  <c r="Z6508" i="41" s="1"/>
  <c r="Y6507" i="41"/>
  <c r="Z6507" i="41" s="1"/>
  <c r="Y6506" i="41"/>
  <c r="Z6506" i="41" s="1"/>
  <c r="Y6505" i="41"/>
  <c r="Z6505" i="41" s="1"/>
  <c r="Y6504" i="41"/>
  <c r="Z6504" i="41" s="1"/>
  <c r="Y6503" i="41"/>
  <c r="Z6503" i="41" s="1"/>
  <c r="Y6502" i="41"/>
  <c r="Z6502" i="41" s="1"/>
  <c r="Y6501" i="41"/>
  <c r="Z6501" i="41" s="1"/>
  <c r="Y6500" i="41"/>
  <c r="Z6500" i="41" s="1"/>
  <c r="Y6499" i="41"/>
  <c r="Z6499" i="41" s="1"/>
  <c r="Y6498" i="41"/>
  <c r="Z6498" i="41" s="1"/>
  <c r="Y6497" i="41"/>
  <c r="Z6497" i="41" s="1"/>
  <c r="Y6496" i="41"/>
  <c r="Z6496" i="41" s="1"/>
  <c r="Y6495" i="41"/>
  <c r="Z6495" i="41" s="1"/>
  <c r="Y6494" i="41"/>
  <c r="Z6494" i="41" s="1"/>
  <c r="Y6493" i="41"/>
  <c r="Z6493" i="41" s="1"/>
  <c r="Y6492" i="41"/>
  <c r="Z6492" i="41" s="1"/>
  <c r="Y6491" i="41"/>
  <c r="Z6491" i="41" s="1"/>
  <c r="Y6490" i="41"/>
  <c r="Z6490" i="41" s="1"/>
  <c r="Y6489" i="41"/>
  <c r="Z6489" i="41" s="1"/>
  <c r="Y6488" i="41"/>
  <c r="Z6488" i="41" s="1"/>
  <c r="Y6487" i="41"/>
  <c r="Z6487" i="41" s="1"/>
  <c r="Y6486" i="41"/>
  <c r="Z6486" i="41" s="1"/>
  <c r="Y6485" i="41"/>
  <c r="Z6485" i="41" s="1"/>
  <c r="Y6484" i="41"/>
  <c r="Z6484" i="41" s="1"/>
  <c r="Y6483" i="41"/>
  <c r="Z6483" i="41" s="1"/>
  <c r="Y6482" i="41"/>
  <c r="Z6482" i="41" s="1"/>
  <c r="Y6481" i="41"/>
  <c r="Z6481" i="41" s="1"/>
  <c r="Y6480" i="41"/>
  <c r="Z6480" i="41" s="1"/>
  <c r="Y6479" i="41"/>
  <c r="Z6479" i="41" s="1"/>
  <c r="Y6478" i="41"/>
  <c r="Z6478" i="41" s="1"/>
  <c r="Y6477" i="41"/>
  <c r="Z6477" i="41" s="1"/>
  <c r="Y6476" i="41"/>
  <c r="Z6476" i="41" s="1"/>
  <c r="Y6475" i="41"/>
  <c r="Z6475" i="41" s="1"/>
  <c r="Y6474" i="41"/>
  <c r="Z6474" i="41" s="1"/>
  <c r="Y6473" i="41"/>
  <c r="Z6473" i="41" s="1"/>
  <c r="Y6472" i="41"/>
  <c r="Z6472" i="41" s="1"/>
  <c r="Y6471" i="41"/>
  <c r="Z6471" i="41" s="1"/>
  <c r="Y6470" i="41"/>
  <c r="Z6470" i="41" s="1"/>
  <c r="Y6469" i="41"/>
  <c r="Z6469" i="41" s="1"/>
  <c r="Y6468" i="41"/>
  <c r="Z6468" i="41" s="1"/>
  <c r="Y6467" i="41"/>
  <c r="Z6467" i="41" s="1"/>
  <c r="Y6466" i="41"/>
  <c r="Z6466" i="41" s="1"/>
  <c r="Y6465" i="41"/>
  <c r="Z6465" i="41" s="1"/>
  <c r="Y6464" i="41"/>
  <c r="Z6464" i="41" s="1"/>
  <c r="Y6463" i="41"/>
  <c r="Z6463" i="41" s="1"/>
  <c r="Y6462" i="41"/>
  <c r="Z6462" i="41" s="1"/>
  <c r="Y6461" i="41"/>
  <c r="Z6461" i="41" s="1"/>
  <c r="Y6460" i="41"/>
  <c r="Z6460" i="41" s="1"/>
  <c r="Y6459" i="41"/>
  <c r="Z6459" i="41" s="1"/>
  <c r="Y6458" i="41"/>
  <c r="Z6458" i="41" s="1"/>
  <c r="Y6457" i="41"/>
  <c r="Z6457" i="41" s="1"/>
  <c r="Y6456" i="41"/>
  <c r="Z6456" i="41" s="1"/>
  <c r="Y6455" i="41"/>
  <c r="Z6455" i="41" s="1"/>
  <c r="Y6454" i="41"/>
  <c r="Z6454" i="41" s="1"/>
  <c r="Y6453" i="41"/>
  <c r="Z6453" i="41" s="1"/>
  <c r="Y6452" i="41"/>
  <c r="Z6452" i="41" s="1"/>
  <c r="Y6451" i="41"/>
  <c r="Z6451" i="41" s="1"/>
  <c r="Y6450" i="41"/>
  <c r="Z6450" i="41" s="1"/>
  <c r="Y6449" i="41"/>
  <c r="Z6449" i="41" s="1"/>
  <c r="Y6448" i="41"/>
  <c r="Z6448" i="41" s="1"/>
  <c r="Y6447" i="41"/>
  <c r="Z6447" i="41" s="1"/>
  <c r="Y6446" i="41"/>
  <c r="Z6446" i="41" s="1"/>
  <c r="Y6445" i="41"/>
  <c r="Z6445" i="41" s="1"/>
  <c r="Y6444" i="41"/>
  <c r="Z6444" i="41" s="1"/>
  <c r="Y6443" i="41"/>
  <c r="Z6443" i="41" s="1"/>
  <c r="Y6442" i="41"/>
  <c r="Z6442" i="41" s="1"/>
  <c r="Y6441" i="41"/>
  <c r="Z6441" i="41" s="1"/>
  <c r="Y6440" i="41"/>
  <c r="Z6440" i="41" s="1"/>
  <c r="Y6439" i="41"/>
  <c r="Z6439" i="41" s="1"/>
  <c r="Y6438" i="41"/>
  <c r="Z6438" i="41" s="1"/>
  <c r="Y6437" i="41"/>
  <c r="Z6437" i="41" s="1"/>
  <c r="Y6436" i="41"/>
  <c r="Z6436" i="41" s="1"/>
  <c r="Y6435" i="41"/>
  <c r="Z6435" i="41" s="1"/>
  <c r="Y6434" i="41"/>
  <c r="Z6434" i="41" s="1"/>
  <c r="Y6433" i="41"/>
  <c r="Z6433" i="41" s="1"/>
  <c r="Y6432" i="41"/>
  <c r="Z6432" i="41" s="1"/>
  <c r="Y6431" i="41"/>
  <c r="Z6431" i="41" s="1"/>
  <c r="Y6430" i="41"/>
  <c r="Z6430" i="41" s="1"/>
  <c r="Y6429" i="41"/>
  <c r="Z6429" i="41" s="1"/>
  <c r="Y6428" i="41"/>
  <c r="Z6428" i="41" s="1"/>
  <c r="Y6427" i="41"/>
  <c r="Z6427" i="41" s="1"/>
  <c r="Y6426" i="41"/>
  <c r="Z6426" i="41" s="1"/>
  <c r="Y6425" i="41"/>
  <c r="Z6425" i="41" s="1"/>
  <c r="Y6424" i="41"/>
  <c r="Z6424" i="41" s="1"/>
  <c r="Y6423" i="41"/>
  <c r="Z6423" i="41" s="1"/>
  <c r="Y6422" i="41"/>
  <c r="Z6422" i="41" s="1"/>
  <c r="Y6421" i="41"/>
  <c r="Z6421" i="41" s="1"/>
  <c r="Y6420" i="41"/>
  <c r="Z6420" i="41" s="1"/>
  <c r="Y6419" i="41"/>
  <c r="Z6419" i="41" s="1"/>
  <c r="Y6418" i="41"/>
  <c r="Z6418" i="41" s="1"/>
  <c r="Y6417" i="41"/>
  <c r="Z6417" i="41" s="1"/>
  <c r="Y6416" i="41"/>
  <c r="Z6416" i="41" s="1"/>
  <c r="Y6415" i="41"/>
  <c r="Z6415" i="41" s="1"/>
  <c r="Y6414" i="41"/>
  <c r="Z6414" i="41" s="1"/>
  <c r="Y6413" i="41"/>
  <c r="Z6413" i="41" s="1"/>
  <c r="Y6412" i="41"/>
  <c r="Z6412" i="41" s="1"/>
  <c r="Y6411" i="41"/>
  <c r="Z6411" i="41" s="1"/>
  <c r="Y6410" i="41"/>
  <c r="Z6410" i="41" s="1"/>
  <c r="Y6409" i="41"/>
  <c r="Z6409" i="41" s="1"/>
  <c r="Y6408" i="41"/>
  <c r="Z6408" i="41" s="1"/>
  <c r="Y6407" i="41"/>
  <c r="Z6407" i="41" s="1"/>
  <c r="Y6406" i="41"/>
  <c r="Z6406" i="41" s="1"/>
  <c r="Y6405" i="41"/>
  <c r="Z6405" i="41" s="1"/>
  <c r="Y6404" i="41"/>
  <c r="Z6404" i="41" s="1"/>
  <c r="Y6403" i="41"/>
  <c r="Z6403" i="41" s="1"/>
  <c r="Y6402" i="41"/>
  <c r="Z6402" i="41" s="1"/>
  <c r="Y6401" i="41"/>
  <c r="Z6401" i="41" s="1"/>
  <c r="Y6400" i="41"/>
  <c r="Z6400" i="41" s="1"/>
  <c r="Y6399" i="41"/>
  <c r="Z6399" i="41" s="1"/>
  <c r="Y6398" i="41"/>
  <c r="Z6398" i="41" s="1"/>
  <c r="Y6397" i="41"/>
  <c r="Z6397" i="41" s="1"/>
  <c r="Y6396" i="41"/>
  <c r="Z6396" i="41" s="1"/>
  <c r="Y6395" i="41"/>
  <c r="Z6395" i="41" s="1"/>
  <c r="Y6394" i="41"/>
  <c r="Z6394" i="41" s="1"/>
  <c r="Y6393" i="41"/>
  <c r="Z6393" i="41" s="1"/>
  <c r="Y6392" i="41"/>
  <c r="Z6392" i="41" s="1"/>
  <c r="Y6391" i="41"/>
  <c r="Z6391" i="41" s="1"/>
  <c r="Y6390" i="41"/>
  <c r="Z6390" i="41" s="1"/>
  <c r="Y6389" i="41"/>
  <c r="Z6389" i="41" s="1"/>
  <c r="Y6388" i="41"/>
  <c r="Z6388" i="41" s="1"/>
  <c r="Y6387" i="41"/>
  <c r="Z6387" i="41" s="1"/>
  <c r="Y6386" i="41"/>
  <c r="Z6386" i="41" s="1"/>
  <c r="Y6385" i="41"/>
  <c r="Z6385" i="41" s="1"/>
  <c r="Y6384" i="41"/>
  <c r="Z6384" i="41" s="1"/>
  <c r="Y6383" i="41"/>
  <c r="Z6383" i="41" s="1"/>
  <c r="Y6382" i="41"/>
  <c r="Z6382" i="41" s="1"/>
  <c r="Y6381" i="41"/>
  <c r="Z6381" i="41" s="1"/>
  <c r="Y6380" i="41"/>
  <c r="Z6380" i="41" s="1"/>
  <c r="Y6379" i="41"/>
  <c r="Z6379" i="41" s="1"/>
  <c r="Y6378" i="41"/>
  <c r="Z6378" i="41" s="1"/>
  <c r="Y6377" i="41"/>
  <c r="Z6377" i="41" s="1"/>
  <c r="Y6376" i="41"/>
  <c r="Z6376" i="41" s="1"/>
  <c r="Y6375" i="41"/>
  <c r="Z6375" i="41" s="1"/>
  <c r="Y6374" i="41"/>
  <c r="Z6374" i="41" s="1"/>
  <c r="Y6373" i="41"/>
  <c r="Z6373" i="41" s="1"/>
  <c r="Y6372" i="41"/>
  <c r="Z6372" i="41" s="1"/>
  <c r="Y6371" i="41"/>
  <c r="Z6371" i="41" s="1"/>
  <c r="Y6370" i="41"/>
  <c r="Z6370" i="41" s="1"/>
  <c r="Y6369" i="41"/>
  <c r="Z6369" i="41" s="1"/>
  <c r="Y6368" i="41"/>
  <c r="Z6368" i="41" s="1"/>
  <c r="Y6367" i="41"/>
  <c r="Z6367" i="41" s="1"/>
  <c r="Y6366" i="41"/>
  <c r="Z6366" i="41" s="1"/>
  <c r="Y6365" i="41"/>
  <c r="Z6365" i="41" s="1"/>
  <c r="Y6364" i="41"/>
  <c r="Z6364" i="41" s="1"/>
  <c r="Y6363" i="41"/>
  <c r="Z6363" i="41" s="1"/>
  <c r="Y6362" i="41"/>
  <c r="Z6362" i="41" s="1"/>
  <c r="Y6361" i="41"/>
  <c r="Z6361" i="41" s="1"/>
  <c r="Y6360" i="41"/>
  <c r="Z6360" i="41" s="1"/>
  <c r="Y6359" i="41"/>
  <c r="Z6359" i="41" s="1"/>
  <c r="Y6358" i="41"/>
  <c r="Z6358" i="41" s="1"/>
  <c r="Y6357" i="41"/>
  <c r="Z6357" i="41" s="1"/>
  <c r="Y6356" i="41"/>
  <c r="Z6356" i="41" s="1"/>
  <c r="Y6355" i="41"/>
  <c r="Z6355" i="41" s="1"/>
  <c r="Y6354" i="41"/>
  <c r="Z6354" i="41" s="1"/>
  <c r="Y6353" i="41"/>
  <c r="Z6353" i="41" s="1"/>
  <c r="Y6352" i="41"/>
  <c r="Z6352" i="41" s="1"/>
  <c r="Y6351" i="41"/>
  <c r="Z6351" i="41" s="1"/>
  <c r="Y6350" i="41"/>
  <c r="Z6350" i="41" s="1"/>
  <c r="Y6349" i="41"/>
  <c r="Z6349" i="41" s="1"/>
  <c r="Y6348" i="41"/>
  <c r="Z6348" i="41" s="1"/>
  <c r="Y6347" i="41"/>
  <c r="Z6347" i="41" s="1"/>
  <c r="Y6346" i="41"/>
  <c r="Z6346" i="41" s="1"/>
  <c r="Y6345" i="41"/>
  <c r="Z6345" i="41" s="1"/>
  <c r="Y6344" i="41"/>
  <c r="Z6344" i="41" s="1"/>
  <c r="Y6343" i="41"/>
  <c r="Z6343" i="41" s="1"/>
  <c r="Y6342" i="41"/>
  <c r="Z6342" i="41" s="1"/>
  <c r="Y6341" i="41"/>
  <c r="Z6341" i="41" s="1"/>
  <c r="Y6340" i="41"/>
  <c r="Z6340" i="41" s="1"/>
  <c r="Y6339" i="41"/>
  <c r="Z6339" i="41" s="1"/>
  <c r="Y6338" i="41"/>
  <c r="Z6338" i="41" s="1"/>
  <c r="Y6337" i="41"/>
  <c r="Z6337" i="41" s="1"/>
  <c r="Y6336" i="41"/>
  <c r="Z6336" i="41" s="1"/>
  <c r="Y6335" i="41"/>
  <c r="Z6335" i="41" s="1"/>
  <c r="Y6334" i="41"/>
  <c r="Z6334" i="41" s="1"/>
  <c r="Y6333" i="41"/>
  <c r="Z6333" i="41" s="1"/>
  <c r="Y6332" i="41"/>
  <c r="Z6332" i="41" s="1"/>
  <c r="Y6331" i="41"/>
  <c r="Z6331" i="41" s="1"/>
  <c r="Y6330" i="41"/>
  <c r="Z6330" i="41" s="1"/>
  <c r="Y6329" i="41"/>
  <c r="Z6329" i="41" s="1"/>
  <c r="Y6328" i="41"/>
  <c r="Z6328" i="41" s="1"/>
  <c r="Y6327" i="41"/>
  <c r="Z6327" i="41" s="1"/>
  <c r="Y6326" i="41"/>
  <c r="Z6326" i="41" s="1"/>
  <c r="Y6325" i="41"/>
  <c r="Z6325" i="41" s="1"/>
  <c r="Y6324" i="41"/>
  <c r="Z6324" i="41" s="1"/>
  <c r="Y6323" i="41"/>
  <c r="Z6323" i="41" s="1"/>
  <c r="Y6322" i="41"/>
  <c r="Z6322" i="41" s="1"/>
  <c r="Y6321" i="41"/>
  <c r="Z6321" i="41" s="1"/>
  <c r="Y6320" i="41"/>
  <c r="Z6320" i="41" s="1"/>
  <c r="Y6319" i="41"/>
  <c r="Z6319" i="41" s="1"/>
  <c r="Y6318" i="41"/>
  <c r="Z6318" i="41" s="1"/>
  <c r="Y6317" i="41"/>
  <c r="Z6317" i="41" s="1"/>
  <c r="Y6316" i="41"/>
  <c r="Z6316" i="41" s="1"/>
  <c r="Y6315" i="41"/>
  <c r="Z6315" i="41" s="1"/>
  <c r="Y6314" i="41"/>
  <c r="Z6314" i="41" s="1"/>
  <c r="Y6313" i="41"/>
  <c r="Z6313" i="41" s="1"/>
  <c r="Y6312" i="41"/>
  <c r="Z6312" i="41" s="1"/>
  <c r="Y6311" i="41"/>
  <c r="Z6311" i="41" s="1"/>
  <c r="Y6310" i="41"/>
  <c r="Z6310" i="41" s="1"/>
  <c r="Y6309" i="41"/>
  <c r="Z6309" i="41" s="1"/>
  <c r="Y6308" i="41"/>
  <c r="Z6308" i="41" s="1"/>
  <c r="Y6307" i="41"/>
  <c r="Z6307" i="41" s="1"/>
  <c r="Y6306" i="41"/>
  <c r="Z6306" i="41" s="1"/>
  <c r="Y6305" i="41"/>
  <c r="Z6305" i="41" s="1"/>
  <c r="Y6304" i="41"/>
  <c r="Z6304" i="41" s="1"/>
  <c r="Y6303" i="41"/>
  <c r="Z6303" i="41" s="1"/>
  <c r="Y6302" i="41"/>
  <c r="Z6302" i="41" s="1"/>
  <c r="Y6301" i="41"/>
  <c r="Z6301" i="41" s="1"/>
  <c r="Y6300" i="41"/>
  <c r="Z6300" i="41" s="1"/>
  <c r="Y6299" i="41"/>
  <c r="Z6299" i="41" s="1"/>
  <c r="Y6298" i="41"/>
  <c r="Z6298" i="41" s="1"/>
  <c r="Y6297" i="41"/>
  <c r="Z6297" i="41" s="1"/>
  <c r="Y6296" i="41"/>
  <c r="Z6296" i="41" s="1"/>
  <c r="Y6295" i="41"/>
  <c r="Z6295" i="41" s="1"/>
  <c r="Y6294" i="41"/>
  <c r="Z6294" i="41" s="1"/>
  <c r="Y6293" i="41"/>
  <c r="Z6293" i="41" s="1"/>
  <c r="Y6292" i="41"/>
  <c r="Z6292" i="41" s="1"/>
  <c r="Y6291" i="41"/>
  <c r="Z6291" i="41" s="1"/>
  <c r="Y6290" i="41"/>
  <c r="Z6290" i="41" s="1"/>
  <c r="Y6289" i="41"/>
  <c r="Z6289" i="41" s="1"/>
  <c r="Y6288" i="41"/>
  <c r="Z6288" i="41" s="1"/>
  <c r="Y6287" i="41"/>
  <c r="Z6287" i="41" s="1"/>
  <c r="Y6286" i="41"/>
  <c r="Z6286" i="41" s="1"/>
  <c r="Y6285" i="41"/>
  <c r="Z6285" i="41" s="1"/>
  <c r="Y6284" i="41"/>
  <c r="Z6284" i="41" s="1"/>
  <c r="Y6283" i="41"/>
  <c r="Z6283" i="41" s="1"/>
  <c r="Y6282" i="41"/>
  <c r="Z6282" i="41" s="1"/>
  <c r="Y6281" i="41"/>
  <c r="Z6281" i="41" s="1"/>
  <c r="Y6280" i="41"/>
  <c r="Z6280" i="41" s="1"/>
  <c r="Y6279" i="41"/>
  <c r="Z6279" i="41" s="1"/>
  <c r="Y6278" i="41"/>
  <c r="Z6278" i="41" s="1"/>
  <c r="Y6277" i="41"/>
  <c r="Z6277" i="41" s="1"/>
  <c r="Y6276" i="41"/>
  <c r="Z6276" i="41" s="1"/>
  <c r="Y6275" i="41"/>
  <c r="Z6275" i="41" s="1"/>
  <c r="Y6274" i="41"/>
  <c r="Z6274" i="41" s="1"/>
  <c r="Y6273" i="41"/>
  <c r="Z6273" i="41" s="1"/>
  <c r="Y6272" i="41"/>
  <c r="Z6272" i="41" s="1"/>
  <c r="Y6271" i="41"/>
  <c r="Z6271" i="41" s="1"/>
  <c r="Y6270" i="41"/>
  <c r="Z6270" i="41" s="1"/>
  <c r="Y6269" i="41"/>
  <c r="Z6269" i="41" s="1"/>
  <c r="Y6268" i="41"/>
  <c r="Z6268" i="41" s="1"/>
  <c r="Y6267" i="41"/>
  <c r="Z6267" i="41" s="1"/>
  <c r="Y6266" i="41"/>
  <c r="Z6266" i="41" s="1"/>
  <c r="Y6265" i="41"/>
  <c r="Z6265" i="41" s="1"/>
  <c r="Y6264" i="41"/>
  <c r="Z6264" i="41" s="1"/>
  <c r="Y6263" i="41"/>
  <c r="Z6263" i="41" s="1"/>
  <c r="Y6262" i="41"/>
  <c r="Z6262" i="41" s="1"/>
  <c r="Y6261" i="41"/>
  <c r="Z6261" i="41" s="1"/>
  <c r="Y6260" i="41"/>
  <c r="Z6260" i="41" s="1"/>
  <c r="Y6259" i="41"/>
  <c r="Z6259" i="41" s="1"/>
  <c r="Y6258" i="41"/>
  <c r="Z6258" i="41" s="1"/>
  <c r="Y6257" i="41"/>
  <c r="Z6257" i="41" s="1"/>
  <c r="Y6256" i="41"/>
  <c r="Z6256" i="41" s="1"/>
  <c r="Y6255" i="41"/>
  <c r="Z6255" i="41" s="1"/>
  <c r="Y6254" i="41"/>
  <c r="Z6254" i="41" s="1"/>
  <c r="Y6253" i="41"/>
  <c r="Z6253" i="41" s="1"/>
  <c r="Y6252" i="41"/>
  <c r="Z6252" i="41" s="1"/>
  <c r="Y6251" i="41"/>
  <c r="Z6251" i="41" s="1"/>
  <c r="Y6250" i="41"/>
  <c r="Z6250" i="41" s="1"/>
  <c r="Y6249" i="41"/>
  <c r="Z6249" i="41" s="1"/>
  <c r="Y6248" i="41"/>
  <c r="Z6248" i="41" s="1"/>
  <c r="Y6247" i="41"/>
  <c r="Z6247" i="41" s="1"/>
  <c r="Y6246" i="41"/>
  <c r="Z6246" i="41" s="1"/>
  <c r="Y6245" i="41"/>
  <c r="Z6245" i="41" s="1"/>
  <c r="Y6244" i="41"/>
  <c r="Z6244" i="41" s="1"/>
  <c r="Y6243" i="41"/>
  <c r="Z6243" i="41" s="1"/>
  <c r="Y6242" i="41"/>
  <c r="Z6242" i="41" s="1"/>
  <c r="Y6241" i="41"/>
  <c r="Z6241" i="41" s="1"/>
  <c r="Y6240" i="41"/>
  <c r="Z6240" i="41" s="1"/>
  <c r="Y6239" i="41"/>
  <c r="Z6239" i="41" s="1"/>
  <c r="Y6238" i="41"/>
  <c r="Z6238" i="41" s="1"/>
  <c r="Y6237" i="41"/>
  <c r="Z6237" i="41" s="1"/>
  <c r="Y6236" i="41"/>
  <c r="Z6236" i="41" s="1"/>
  <c r="Y6235" i="41"/>
  <c r="Z6235" i="41" s="1"/>
  <c r="Y6234" i="41"/>
  <c r="Z6234" i="41" s="1"/>
  <c r="Y6233" i="41"/>
  <c r="Z6233" i="41" s="1"/>
  <c r="Y6232" i="41"/>
  <c r="Z6232" i="41" s="1"/>
  <c r="Y6231" i="41"/>
  <c r="Z6231" i="41" s="1"/>
  <c r="Y6230" i="41"/>
  <c r="Z6230" i="41" s="1"/>
  <c r="Y6229" i="41"/>
  <c r="Z6229" i="41" s="1"/>
  <c r="Y6228" i="41"/>
  <c r="Z6228" i="41" s="1"/>
  <c r="Y6227" i="41"/>
  <c r="Z6227" i="41" s="1"/>
  <c r="Y6226" i="41"/>
  <c r="Z6226" i="41" s="1"/>
  <c r="Y6225" i="41"/>
  <c r="Z6225" i="41" s="1"/>
  <c r="Y6224" i="41"/>
  <c r="Z6224" i="41" s="1"/>
  <c r="Y6223" i="41"/>
  <c r="Z6223" i="41" s="1"/>
  <c r="Y6222" i="41"/>
  <c r="Z6222" i="41" s="1"/>
  <c r="Y6221" i="41"/>
  <c r="Z6221" i="41" s="1"/>
  <c r="Y6220" i="41"/>
  <c r="Z6220" i="41" s="1"/>
  <c r="Y6219" i="41"/>
  <c r="Z6219" i="41" s="1"/>
  <c r="Y6218" i="41"/>
  <c r="Z6218" i="41" s="1"/>
  <c r="Y6217" i="41"/>
  <c r="Z6217" i="41" s="1"/>
  <c r="Y6216" i="41"/>
  <c r="Z6216" i="41" s="1"/>
  <c r="Y6215" i="41"/>
  <c r="Z6215" i="41" s="1"/>
  <c r="Y6214" i="41"/>
  <c r="Z6214" i="41" s="1"/>
  <c r="Y6213" i="41"/>
  <c r="Z6213" i="41" s="1"/>
  <c r="Y6212" i="41"/>
  <c r="Z6212" i="41" s="1"/>
  <c r="Y6211" i="41"/>
  <c r="Z6211" i="41" s="1"/>
  <c r="Y6210" i="41"/>
  <c r="Z6210" i="41" s="1"/>
  <c r="Y6209" i="41"/>
  <c r="Z6209" i="41" s="1"/>
  <c r="Y6208" i="41"/>
  <c r="Z6208" i="41" s="1"/>
  <c r="Y6207" i="41"/>
  <c r="Z6207" i="41" s="1"/>
  <c r="Y6206" i="41"/>
  <c r="Z6206" i="41" s="1"/>
  <c r="Y6205" i="41"/>
  <c r="Z6205" i="41" s="1"/>
  <c r="Y6204" i="41"/>
  <c r="Z6204" i="41" s="1"/>
  <c r="Y6203" i="41"/>
  <c r="Z6203" i="41" s="1"/>
  <c r="Y6202" i="41"/>
  <c r="Z6202" i="41" s="1"/>
  <c r="Y6201" i="41"/>
  <c r="Z6201" i="41" s="1"/>
  <c r="Y6200" i="41"/>
  <c r="Z6200" i="41" s="1"/>
  <c r="Y6199" i="41"/>
  <c r="Z6199" i="41" s="1"/>
  <c r="Y6198" i="41"/>
  <c r="Z6198" i="41" s="1"/>
  <c r="Y6197" i="41"/>
  <c r="Z6197" i="41" s="1"/>
  <c r="Y6196" i="41"/>
  <c r="Z6196" i="41" s="1"/>
  <c r="Y6195" i="41"/>
  <c r="Z6195" i="41" s="1"/>
  <c r="Y6194" i="41"/>
  <c r="Z6194" i="41" s="1"/>
  <c r="Y6193" i="41"/>
  <c r="Z6193" i="41" s="1"/>
  <c r="Y6192" i="41"/>
  <c r="Z6192" i="41" s="1"/>
  <c r="Y6191" i="41"/>
  <c r="Z6191" i="41" s="1"/>
  <c r="Y6190" i="41"/>
  <c r="Z6190" i="41" s="1"/>
  <c r="Y6189" i="41"/>
  <c r="Z6189" i="41" s="1"/>
  <c r="Y6188" i="41"/>
  <c r="Z6188" i="41" s="1"/>
  <c r="Y6187" i="41"/>
  <c r="Z6187" i="41" s="1"/>
  <c r="Y6186" i="41"/>
  <c r="Z6186" i="41" s="1"/>
  <c r="Y6185" i="41"/>
  <c r="Z6185" i="41" s="1"/>
  <c r="Y6184" i="41"/>
  <c r="Z6184" i="41" s="1"/>
  <c r="Y6183" i="41"/>
  <c r="Z6183" i="41" s="1"/>
  <c r="Y6182" i="41"/>
  <c r="Z6182" i="41" s="1"/>
  <c r="Y6181" i="41"/>
  <c r="Z6181" i="41" s="1"/>
  <c r="Y6180" i="41"/>
  <c r="Z6180" i="41" s="1"/>
  <c r="Y6179" i="41"/>
  <c r="Z6179" i="41" s="1"/>
  <c r="Y6178" i="41"/>
  <c r="Z6178" i="41" s="1"/>
  <c r="Y6177" i="41"/>
  <c r="Z6177" i="41" s="1"/>
  <c r="Y6176" i="41"/>
  <c r="Z6176" i="41" s="1"/>
  <c r="Y6175" i="41"/>
  <c r="Z6175" i="41" s="1"/>
  <c r="Y6174" i="41"/>
  <c r="Z6174" i="41" s="1"/>
  <c r="Y6173" i="41"/>
  <c r="Z6173" i="41" s="1"/>
  <c r="Y6172" i="41"/>
  <c r="Z6172" i="41" s="1"/>
  <c r="Y6171" i="41"/>
  <c r="Z6171" i="41" s="1"/>
  <c r="Y6170" i="41"/>
  <c r="Z6170" i="41" s="1"/>
  <c r="Y6169" i="41"/>
  <c r="Z6169" i="41" s="1"/>
  <c r="Y6168" i="41"/>
  <c r="Z6168" i="41" s="1"/>
  <c r="Y6167" i="41"/>
  <c r="Z6167" i="41" s="1"/>
  <c r="Y6166" i="41"/>
  <c r="Z6166" i="41" s="1"/>
  <c r="Y6165" i="41"/>
  <c r="Z6165" i="41" s="1"/>
  <c r="Y6164" i="41"/>
  <c r="Z6164" i="41" s="1"/>
  <c r="Y6163" i="41"/>
  <c r="Z6163" i="41" s="1"/>
  <c r="Y6162" i="41"/>
  <c r="Z6162" i="41" s="1"/>
  <c r="Y6161" i="41"/>
  <c r="Z6161" i="41" s="1"/>
  <c r="Y6160" i="41"/>
  <c r="Z6160" i="41" s="1"/>
  <c r="Y6159" i="41"/>
  <c r="Z6159" i="41" s="1"/>
  <c r="Y6158" i="41"/>
  <c r="Z6158" i="41" s="1"/>
  <c r="Y6157" i="41"/>
  <c r="Z6157" i="41" s="1"/>
  <c r="Y6156" i="41"/>
  <c r="Z6156" i="41" s="1"/>
  <c r="Y6155" i="41"/>
  <c r="Z6155" i="41" s="1"/>
  <c r="Y6154" i="41"/>
  <c r="Z6154" i="41" s="1"/>
  <c r="Y6153" i="41"/>
  <c r="Z6153" i="41" s="1"/>
  <c r="Y6152" i="41"/>
  <c r="Z6152" i="41" s="1"/>
  <c r="Y6151" i="41"/>
  <c r="Z6151" i="41" s="1"/>
  <c r="Y6150" i="41"/>
  <c r="Z6150" i="41" s="1"/>
  <c r="Y6149" i="41"/>
  <c r="Z6149" i="41" s="1"/>
  <c r="Y6148" i="41"/>
  <c r="Z6148" i="41" s="1"/>
  <c r="Y6147" i="41"/>
  <c r="Z6147" i="41" s="1"/>
  <c r="Y6146" i="41"/>
  <c r="Z6146" i="41" s="1"/>
  <c r="Y6145" i="41"/>
  <c r="Z6145" i="41" s="1"/>
  <c r="Y6144" i="41"/>
  <c r="Z6144" i="41" s="1"/>
  <c r="Y6143" i="41"/>
  <c r="Z6143" i="41" s="1"/>
  <c r="Y6142" i="41"/>
  <c r="Z6142" i="41" s="1"/>
  <c r="Y6141" i="41"/>
  <c r="Z6141" i="41" s="1"/>
  <c r="Y6140" i="41"/>
  <c r="Z6140" i="41" s="1"/>
  <c r="Y6139" i="41"/>
  <c r="Z6139" i="41" s="1"/>
  <c r="Y6138" i="41"/>
  <c r="Z6138" i="41" s="1"/>
  <c r="Y6137" i="41"/>
  <c r="Z6137" i="41" s="1"/>
  <c r="Y6136" i="41"/>
  <c r="Z6136" i="41" s="1"/>
  <c r="Y6135" i="41"/>
  <c r="Z6135" i="41" s="1"/>
  <c r="Y6134" i="41"/>
  <c r="Z6134" i="41" s="1"/>
  <c r="Y6133" i="41"/>
  <c r="Z6133" i="41" s="1"/>
  <c r="Y6132" i="41"/>
  <c r="Z6132" i="41" s="1"/>
  <c r="Y6131" i="41"/>
  <c r="Z6131" i="41" s="1"/>
  <c r="Y6130" i="41"/>
  <c r="Z6130" i="41" s="1"/>
  <c r="Y6129" i="41"/>
  <c r="Z6129" i="41" s="1"/>
  <c r="Y6128" i="41"/>
  <c r="Z6128" i="41" s="1"/>
  <c r="Y6127" i="41"/>
  <c r="Z6127" i="41" s="1"/>
  <c r="Y6126" i="41"/>
  <c r="Z6126" i="41" s="1"/>
  <c r="Y6125" i="41"/>
  <c r="Z6125" i="41" s="1"/>
  <c r="Y6124" i="41"/>
  <c r="Z6124" i="41" s="1"/>
  <c r="Y6123" i="41"/>
  <c r="Z6123" i="41" s="1"/>
  <c r="Y6122" i="41"/>
  <c r="Z6122" i="41" s="1"/>
  <c r="Y6121" i="41"/>
  <c r="Z6121" i="41" s="1"/>
  <c r="Y6120" i="41"/>
  <c r="Z6120" i="41" s="1"/>
  <c r="Y6119" i="41"/>
  <c r="Z6119" i="41" s="1"/>
  <c r="Y6118" i="41"/>
  <c r="Z6118" i="41" s="1"/>
  <c r="Y6117" i="41"/>
  <c r="Z6117" i="41" s="1"/>
  <c r="Y6116" i="41"/>
  <c r="Z6116" i="41" s="1"/>
  <c r="Y6115" i="41"/>
  <c r="Z6115" i="41" s="1"/>
  <c r="Y6114" i="41"/>
  <c r="Z6114" i="41" s="1"/>
  <c r="Y6113" i="41"/>
  <c r="Z6113" i="41" s="1"/>
  <c r="Y6112" i="41"/>
  <c r="Z6112" i="41" s="1"/>
  <c r="Y6111" i="41"/>
  <c r="Z6111" i="41" s="1"/>
  <c r="Y6110" i="41"/>
  <c r="Z6110" i="41" s="1"/>
  <c r="Y6109" i="41"/>
  <c r="Z6109" i="41" s="1"/>
  <c r="Y6108" i="41"/>
  <c r="Z6108" i="41" s="1"/>
  <c r="Y6107" i="41"/>
  <c r="Z6107" i="41" s="1"/>
  <c r="Y6106" i="41"/>
  <c r="Z6106" i="41" s="1"/>
  <c r="Y6105" i="41"/>
  <c r="Z6105" i="41" s="1"/>
  <c r="Y6104" i="41"/>
  <c r="Z6104" i="41" s="1"/>
  <c r="Y6103" i="41"/>
  <c r="Z6103" i="41" s="1"/>
  <c r="Y6102" i="41"/>
  <c r="Z6102" i="41" s="1"/>
  <c r="Y6101" i="41"/>
  <c r="Z6101" i="41" s="1"/>
  <c r="Y6100" i="41"/>
  <c r="Z6100" i="41" s="1"/>
  <c r="Y6099" i="41"/>
  <c r="Z6099" i="41" s="1"/>
  <c r="Y6098" i="41"/>
  <c r="Z6098" i="41" s="1"/>
  <c r="Y6097" i="41"/>
  <c r="Z6097" i="41" s="1"/>
  <c r="Y6096" i="41"/>
  <c r="Z6096" i="41" s="1"/>
  <c r="Y6095" i="41"/>
  <c r="Z6095" i="41" s="1"/>
  <c r="Y6094" i="41"/>
  <c r="Z6094" i="41" s="1"/>
  <c r="Y6093" i="41"/>
  <c r="Z6093" i="41" s="1"/>
  <c r="Y6092" i="41"/>
  <c r="Z6092" i="41" s="1"/>
  <c r="Y6091" i="41"/>
  <c r="Z6091" i="41" s="1"/>
  <c r="Y6090" i="41"/>
  <c r="Z6090" i="41" s="1"/>
  <c r="Y6089" i="41"/>
  <c r="Z6089" i="41" s="1"/>
  <c r="Y6088" i="41"/>
  <c r="Z6088" i="41" s="1"/>
  <c r="Y6087" i="41"/>
  <c r="Z6087" i="41" s="1"/>
  <c r="Y6086" i="41"/>
  <c r="Z6086" i="41" s="1"/>
  <c r="Y6085" i="41"/>
  <c r="Z6085" i="41" s="1"/>
  <c r="Y6084" i="41"/>
  <c r="Z6084" i="41" s="1"/>
  <c r="Y6083" i="41"/>
  <c r="Z6083" i="41" s="1"/>
  <c r="Y6082" i="41"/>
  <c r="Z6082" i="41" s="1"/>
  <c r="Y6081" i="41"/>
  <c r="Z6081" i="41" s="1"/>
  <c r="Y6080" i="41"/>
  <c r="Z6080" i="41" s="1"/>
  <c r="Y6079" i="41"/>
  <c r="Z6079" i="41" s="1"/>
  <c r="Y6078" i="41"/>
  <c r="Z6078" i="41" s="1"/>
  <c r="Y6077" i="41"/>
  <c r="Z6077" i="41" s="1"/>
  <c r="Y6076" i="41"/>
  <c r="Z6076" i="41" s="1"/>
  <c r="Y6075" i="41"/>
  <c r="Z6075" i="41" s="1"/>
  <c r="Y6074" i="41"/>
  <c r="Z6074" i="41" s="1"/>
  <c r="Y6073" i="41"/>
  <c r="Z6073" i="41" s="1"/>
  <c r="Y6072" i="41"/>
  <c r="Z6072" i="41" s="1"/>
  <c r="Y6071" i="41"/>
  <c r="Z6071" i="41" s="1"/>
  <c r="Y6070" i="41"/>
  <c r="Z6070" i="41" s="1"/>
  <c r="Y6069" i="41"/>
  <c r="Z6069" i="41" s="1"/>
  <c r="Y6068" i="41"/>
  <c r="Z6068" i="41" s="1"/>
  <c r="Y6067" i="41"/>
  <c r="Z6067" i="41" s="1"/>
  <c r="Y6066" i="41"/>
  <c r="Z6066" i="41" s="1"/>
  <c r="Y6065" i="41"/>
  <c r="Z6065" i="41" s="1"/>
  <c r="Y6064" i="41"/>
  <c r="Z6064" i="41" s="1"/>
  <c r="Y6063" i="41"/>
  <c r="Z6063" i="41" s="1"/>
  <c r="Y6062" i="41"/>
  <c r="Z6062" i="41" s="1"/>
  <c r="Y6061" i="41"/>
  <c r="Z6061" i="41" s="1"/>
  <c r="Y6060" i="41"/>
  <c r="Z6060" i="41" s="1"/>
  <c r="Y6059" i="41"/>
  <c r="Z6059" i="41" s="1"/>
  <c r="Y6058" i="41"/>
  <c r="Z6058" i="41" s="1"/>
  <c r="Y6057" i="41"/>
  <c r="Z6057" i="41" s="1"/>
  <c r="Y6056" i="41"/>
  <c r="Z6056" i="41" s="1"/>
  <c r="Y6055" i="41"/>
  <c r="Z6055" i="41" s="1"/>
  <c r="Y6054" i="41"/>
  <c r="Z6054" i="41" s="1"/>
  <c r="Y6053" i="41"/>
  <c r="Z6053" i="41" s="1"/>
  <c r="Y6052" i="41"/>
  <c r="Z6052" i="41" s="1"/>
  <c r="Y6051" i="41"/>
  <c r="Z6051" i="41" s="1"/>
  <c r="Y6050" i="41"/>
  <c r="Z6050" i="41" s="1"/>
  <c r="Y6049" i="41"/>
  <c r="Z6049" i="41" s="1"/>
  <c r="Y6048" i="41"/>
  <c r="Z6048" i="41" s="1"/>
  <c r="Y6047" i="41"/>
  <c r="Z6047" i="41" s="1"/>
  <c r="Y6046" i="41"/>
  <c r="Z6046" i="41" s="1"/>
  <c r="Y6045" i="41"/>
  <c r="Z6045" i="41" s="1"/>
  <c r="Y6044" i="41"/>
  <c r="Z6044" i="41" s="1"/>
  <c r="Y6043" i="41"/>
  <c r="Z6043" i="41" s="1"/>
  <c r="Y6042" i="41"/>
  <c r="Z6042" i="41" s="1"/>
  <c r="Y6041" i="41"/>
  <c r="Z6041" i="41" s="1"/>
  <c r="Y6040" i="41"/>
  <c r="Z6040" i="41" s="1"/>
  <c r="Y6039" i="41"/>
  <c r="Z6039" i="41" s="1"/>
  <c r="Y6038" i="41"/>
  <c r="Z6038" i="41" s="1"/>
  <c r="Y6037" i="41"/>
  <c r="Z6037" i="41" s="1"/>
  <c r="Y6036" i="41"/>
  <c r="Z6036" i="41" s="1"/>
  <c r="Y6035" i="41"/>
  <c r="Z6035" i="41" s="1"/>
  <c r="Y6034" i="41"/>
  <c r="Z6034" i="41" s="1"/>
  <c r="Y6033" i="41"/>
  <c r="Z6033" i="41" s="1"/>
  <c r="Y6032" i="41"/>
  <c r="Z6032" i="41" s="1"/>
  <c r="Y6031" i="41"/>
  <c r="Z6031" i="41" s="1"/>
  <c r="Y6030" i="41"/>
  <c r="Z6030" i="41" s="1"/>
  <c r="Y6029" i="41"/>
  <c r="Z6029" i="41" s="1"/>
  <c r="Y6028" i="41"/>
  <c r="Z6028" i="41" s="1"/>
  <c r="Y6027" i="41"/>
  <c r="Z6027" i="41" s="1"/>
  <c r="Y6026" i="41"/>
  <c r="Z6026" i="41" s="1"/>
  <c r="Y6025" i="41"/>
  <c r="Z6025" i="41" s="1"/>
  <c r="Y6024" i="41"/>
  <c r="Z6024" i="41" s="1"/>
  <c r="Y6023" i="41"/>
  <c r="Z6023" i="41" s="1"/>
  <c r="Y6022" i="41"/>
  <c r="Z6022" i="41" s="1"/>
  <c r="Y6021" i="41"/>
  <c r="Z6021" i="41" s="1"/>
  <c r="Y6020" i="41"/>
  <c r="Z6020" i="41" s="1"/>
  <c r="Y6019" i="41"/>
  <c r="Z6019" i="41" s="1"/>
  <c r="Y6018" i="41"/>
  <c r="Z6018" i="41" s="1"/>
  <c r="Y6017" i="41"/>
  <c r="Z6017" i="41" s="1"/>
  <c r="Y6016" i="41"/>
  <c r="Z6016" i="41" s="1"/>
  <c r="Y6015" i="41"/>
  <c r="Z6015" i="41" s="1"/>
  <c r="Y6014" i="41"/>
  <c r="Z6014" i="41" s="1"/>
  <c r="Y6013" i="41"/>
  <c r="Z6013" i="41" s="1"/>
  <c r="Y6012" i="41"/>
  <c r="Z6012" i="41" s="1"/>
  <c r="Y6011" i="41"/>
  <c r="Z6011" i="41" s="1"/>
  <c r="Y6010" i="41"/>
  <c r="Z6010" i="41" s="1"/>
  <c r="Y6009" i="41"/>
  <c r="Z6009" i="41" s="1"/>
  <c r="Y6008" i="41"/>
  <c r="Z6008" i="41" s="1"/>
  <c r="Y6007" i="41"/>
  <c r="Z6007" i="41" s="1"/>
  <c r="Y6006" i="41"/>
  <c r="Z6006" i="41" s="1"/>
  <c r="Y6005" i="41"/>
  <c r="Z6005" i="41" s="1"/>
  <c r="Y6004" i="41"/>
  <c r="Z6004" i="41" s="1"/>
  <c r="Y6003" i="41"/>
  <c r="Z6003" i="41" s="1"/>
  <c r="Y6002" i="41"/>
  <c r="Z6002" i="41" s="1"/>
  <c r="Y6001" i="41"/>
  <c r="Z6001" i="41" s="1"/>
  <c r="Y6000" i="41"/>
  <c r="Z6000" i="41" s="1"/>
  <c r="Y5999" i="41"/>
  <c r="Z5999" i="41" s="1"/>
  <c r="Y5998" i="41"/>
  <c r="Z5998" i="41" s="1"/>
  <c r="Y5997" i="41"/>
  <c r="Z5997" i="41" s="1"/>
  <c r="Y5996" i="41"/>
  <c r="Z5996" i="41" s="1"/>
  <c r="Y5995" i="41"/>
  <c r="Z5995" i="41" s="1"/>
  <c r="Y5994" i="41"/>
  <c r="Z5994" i="41" s="1"/>
  <c r="Y5993" i="41"/>
  <c r="Z5993" i="41" s="1"/>
  <c r="Y5992" i="41"/>
  <c r="Z5992" i="41" s="1"/>
  <c r="Y5991" i="41"/>
  <c r="Z5991" i="41" s="1"/>
  <c r="Y5990" i="41"/>
  <c r="Z5990" i="41" s="1"/>
  <c r="Y5989" i="41"/>
  <c r="Z5989" i="41" s="1"/>
  <c r="Y5988" i="41"/>
  <c r="Z5988" i="41" s="1"/>
  <c r="Y5987" i="41"/>
  <c r="Z5987" i="41" s="1"/>
  <c r="Y5986" i="41"/>
  <c r="Z5986" i="41" s="1"/>
  <c r="Y5985" i="41"/>
  <c r="Z5985" i="41" s="1"/>
  <c r="Y5984" i="41"/>
  <c r="Z5984" i="41" s="1"/>
  <c r="Y5983" i="41"/>
  <c r="Z5983" i="41" s="1"/>
  <c r="Y5982" i="41"/>
  <c r="Z5982" i="41" s="1"/>
  <c r="Y5981" i="41"/>
  <c r="Z5981" i="41" s="1"/>
  <c r="Y5980" i="41"/>
  <c r="Z5980" i="41" s="1"/>
  <c r="Y5979" i="41"/>
  <c r="Z5979" i="41" s="1"/>
  <c r="Y5978" i="41"/>
  <c r="Z5978" i="41" s="1"/>
  <c r="Y5977" i="41"/>
  <c r="Z5977" i="41" s="1"/>
  <c r="Y5976" i="41"/>
  <c r="Z5976" i="41" s="1"/>
  <c r="Y5975" i="41"/>
  <c r="Z5975" i="41" s="1"/>
  <c r="Y5974" i="41"/>
  <c r="Z5974" i="41" s="1"/>
  <c r="Y5973" i="41"/>
  <c r="Z5973" i="41" s="1"/>
  <c r="Y5972" i="41"/>
  <c r="Z5972" i="41" s="1"/>
  <c r="Y5971" i="41"/>
  <c r="Z5971" i="41" s="1"/>
  <c r="Y5970" i="41"/>
  <c r="Z5970" i="41" s="1"/>
  <c r="Y5969" i="41"/>
  <c r="Z5969" i="41" s="1"/>
  <c r="Y5968" i="41"/>
  <c r="Z5968" i="41" s="1"/>
  <c r="Y5967" i="41"/>
  <c r="Z5967" i="41" s="1"/>
  <c r="Y5966" i="41"/>
  <c r="Z5966" i="41" s="1"/>
  <c r="Y5965" i="41"/>
  <c r="Z5965" i="41" s="1"/>
  <c r="Y5964" i="41"/>
  <c r="Z5964" i="41" s="1"/>
  <c r="Y5963" i="41"/>
  <c r="Z5963" i="41" s="1"/>
  <c r="Y5962" i="41"/>
  <c r="Z5962" i="41" s="1"/>
  <c r="Y5961" i="41"/>
  <c r="Z5961" i="41" s="1"/>
  <c r="Y5960" i="41"/>
  <c r="Z5960" i="41" s="1"/>
  <c r="Y5959" i="41"/>
  <c r="Z5959" i="41" s="1"/>
  <c r="Y5958" i="41"/>
  <c r="Z5958" i="41" s="1"/>
  <c r="Y5957" i="41"/>
  <c r="Z5957" i="41" s="1"/>
  <c r="Y5956" i="41"/>
  <c r="Z5956" i="41" s="1"/>
  <c r="Y5955" i="41"/>
  <c r="Z5955" i="41" s="1"/>
  <c r="Y5954" i="41"/>
  <c r="Z5954" i="41" s="1"/>
  <c r="Y5953" i="41"/>
  <c r="Z5953" i="41" s="1"/>
  <c r="Y5952" i="41"/>
  <c r="Z5952" i="41" s="1"/>
  <c r="Y5951" i="41"/>
  <c r="Z5951" i="41" s="1"/>
  <c r="Y5950" i="41"/>
  <c r="Z5950" i="41" s="1"/>
  <c r="Y5949" i="41"/>
  <c r="Z5949" i="41" s="1"/>
  <c r="Y5948" i="41"/>
  <c r="Z5948" i="41" s="1"/>
  <c r="Y5947" i="41"/>
  <c r="Z5947" i="41" s="1"/>
  <c r="Y5946" i="41"/>
  <c r="Z5946" i="41" s="1"/>
  <c r="Y5945" i="41"/>
  <c r="Z5945" i="41" s="1"/>
  <c r="Y5944" i="41"/>
  <c r="Z5944" i="41" s="1"/>
  <c r="Y5943" i="41"/>
  <c r="Z5943" i="41" s="1"/>
  <c r="Y5942" i="41"/>
  <c r="Z5942" i="41" s="1"/>
  <c r="Y5941" i="41"/>
  <c r="Z5941" i="41" s="1"/>
  <c r="Y5940" i="41"/>
  <c r="Z5940" i="41" s="1"/>
  <c r="Y5939" i="41"/>
  <c r="Z5939" i="41" s="1"/>
  <c r="Y5938" i="41"/>
  <c r="Z5938" i="41" s="1"/>
  <c r="Y5937" i="41"/>
  <c r="Z5937" i="41" s="1"/>
  <c r="Y5936" i="41"/>
  <c r="Z5936" i="41" s="1"/>
  <c r="Y5935" i="41"/>
  <c r="Z5935" i="41" s="1"/>
  <c r="Y5934" i="41"/>
  <c r="Z5934" i="41" s="1"/>
  <c r="Y5933" i="41"/>
  <c r="Z5933" i="41" s="1"/>
  <c r="Y5932" i="41"/>
  <c r="Z5932" i="41" s="1"/>
  <c r="Y5931" i="41"/>
  <c r="Z5931" i="41" s="1"/>
  <c r="Y5930" i="41"/>
  <c r="Z5930" i="41" s="1"/>
  <c r="Y5929" i="41"/>
  <c r="Z5929" i="41" s="1"/>
  <c r="Y5928" i="41"/>
  <c r="Z5928" i="41" s="1"/>
  <c r="Y5927" i="41"/>
  <c r="Z5927" i="41" s="1"/>
  <c r="Y5926" i="41"/>
  <c r="Z5926" i="41" s="1"/>
  <c r="Y5925" i="41"/>
  <c r="Z5925" i="41" s="1"/>
  <c r="Y5924" i="41"/>
  <c r="Z5924" i="41" s="1"/>
  <c r="Y5923" i="41"/>
  <c r="Z5923" i="41" s="1"/>
  <c r="Y5922" i="41"/>
  <c r="Z5922" i="41" s="1"/>
  <c r="Y5921" i="41"/>
  <c r="Z5921" i="41" s="1"/>
  <c r="Y5920" i="41"/>
  <c r="Z5920" i="41" s="1"/>
  <c r="Y5919" i="41"/>
  <c r="Z5919" i="41" s="1"/>
  <c r="Y5918" i="41"/>
  <c r="Z5918" i="41" s="1"/>
  <c r="Y5917" i="41"/>
  <c r="Z5917" i="41" s="1"/>
  <c r="Y5916" i="41"/>
  <c r="Z5916" i="41" s="1"/>
  <c r="Y5915" i="41"/>
  <c r="Z5915" i="41" s="1"/>
  <c r="Y5914" i="41"/>
  <c r="Z5914" i="41" s="1"/>
  <c r="Y5913" i="41"/>
  <c r="Z5913" i="41" s="1"/>
  <c r="Y5912" i="41"/>
  <c r="Z5912" i="41" s="1"/>
  <c r="Y5911" i="41"/>
  <c r="Z5911" i="41" s="1"/>
  <c r="Y5910" i="41"/>
  <c r="Z5910" i="41" s="1"/>
  <c r="Y5909" i="41"/>
  <c r="Z5909" i="41" s="1"/>
  <c r="Y5908" i="41"/>
  <c r="Z5908" i="41" s="1"/>
  <c r="Y5907" i="41"/>
  <c r="Z5907" i="41" s="1"/>
  <c r="Y5906" i="41"/>
  <c r="Z5906" i="41" s="1"/>
  <c r="Y5905" i="41"/>
  <c r="Z5905" i="41" s="1"/>
  <c r="Y5904" i="41"/>
  <c r="Z5904" i="41" s="1"/>
  <c r="Y5903" i="41"/>
  <c r="Z5903" i="41" s="1"/>
  <c r="Y5902" i="41"/>
  <c r="Z5902" i="41" s="1"/>
  <c r="Y5901" i="41"/>
  <c r="Z5901" i="41" s="1"/>
  <c r="Y5900" i="41"/>
  <c r="Z5900" i="41" s="1"/>
  <c r="Y5899" i="41"/>
  <c r="Z5899" i="41" s="1"/>
  <c r="Y5898" i="41"/>
  <c r="Z5898" i="41" s="1"/>
  <c r="Y5897" i="41"/>
  <c r="Z5897" i="41" s="1"/>
  <c r="Y5896" i="41"/>
  <c r="Z5896" i="41" s="1"/>
  <c r="Y5895" i="41"/>
  <c r="Z5895" i="41" s="1"/>
  <c r="Y5894" i="41"/>
  <c r="Z5894" i="41" s="1"/>
  <c r="Y5893" i="41"/>
  <c r="Z5893" i="41" s="1"/>
  <c r="Y5892" i="41"/>
  <c r="Z5892" i="41" s="1"/>
  <c r="Y5891" i="41"/>
  <c r="Z5891" i="41" s="1"/>
  <c r="Y5890" i="41"/>
  <c r="Z5890" i="41" s="1"/>
  <c r="Y5889" i="41"/>
  <c r="Z5889" i="41" s="1"/>
  <c r="Y5888" i="41"/>
  <c r="Z5888" i="41" s="1"/>
  <c r="Y5887" i="41"/>
  <c r="Z5887" i="41" s="1"/>
  <c r="Y5886" i="41"/>
  <c r="Z5886" i="41" s="1"/>
  <c r="Y5885" i="41"/>
  <c r="Z5885" i="41" s="1"/>
  <c r="Y5884" i="41"/>
  <c r="Z5884" i="41" s="1"/>
  <c r="Y5883" i="41"/>
  <c r="Z5883" i="41" s="1"/>
  <c r="Y5882" i="41"/>
  <c r="Z5882" i="41" s="1"/>
  <c r="Y5881" i="41"/>
  <c r="Z5881" i="41" s="1"/>
  <c r="Y5880" i="41"/>
  <c r="Z5880" i="41" s="1"/>
  <c r="Y5879" i="41"/>
  <c r="Z5879" i="41" s="1"/>
  <c r="Y5878" i="41"/>
  <c r="Z5878" i="41" s="1"/>
  <c r="Y5877" i="41"/>
  <c r="Z5877" i="41" s="1"/>
  <c r="Y5876" i="41"/>
  <c r="Z5876" i="41" s="1"/>
  <c r="Y5875" i="41"/>
  <c r="Z5875" i="41" s="1"/>
  <c r="Y5874" i="41"/>
  <c r="Z5874" i="41" s="1"/>
  <c r="Y5873" i="41"/>
  <c r="Z5873" i="41" s="1"/>
  <c r="Y5872" i="41"/>
  <c r="Z5872" i="41" s="1"/>
  <c r="Y5871" i="41"/>
  <c r="Z5871" i="41" s="1"/>
  <c r="Y5870" i="41"/>
  <c r="Z5870" i="41" s="1"/>
  <c r="Y5869" i="41"/>
  <c r="Z5869" i="41" s="1"/>
  <c r="Y5868" i="41"/>
  <c r="Z5868" i="41" s="1"/>
  <c r="Y5867" i="41"/>
  <c r="Z5867" i="41" s="1"/>
  <c r="Y5866" i="41"/>
  <c r="Z5866" i="41" s="1"/>
  <c r="Y5865" i="41"/>
  <c r="Z5865" i="41" s="1"/>
  <c r="Y5864" i="41"/>
  <c r="Z5864" i="41" s="1"/>
  <c r="Y5863" i="41"/>
  <c r="Z5863" i="41" s="1"/>
  <c r="Y5862" i="41"/>
  <c r="Z5862" i="41" s="1"/>
  <c r="Y5861" i="41"/>
  <c r="Z5861" i="41" s="1"/>
  <c r="Y5860" i="41"/>
  <c r="Z5860" i="41" s="1"/>
  <c r="Y5859" i="41"/>
  <c r="Z5859" i="41" s="1"/>
  <c r="Y5858" i="41"/>
  <c r="Z5858" i="41" s="1"/>
  <c r="Y5857" i="41"/>
  <c r="Z5857" i="41" s="1"/>
  <c r="Y5856" i="41"/>
  <c r="Z5856" i="41" s="1"/>
  <c r="Y5855" i="41"/>
  <c r="Z5855" i="41" s="1"/>
  <c r="Y5854" i="41"/>
  <c r="Z5854" i="41" s="1"/>
  <c r="Y5853" i="41"/>
  <c r="Z5853" i="41" s="1"/>
  <c r="Y5852" i="41"/>
  <c r="Z5852" i="41" s="1"/>
  <c r="Y5851" i="41"/>
  <c r="Z5851" i="41" s="1"/>
  <c r="Y5850" i="41"/>
  <c r="Z5850" i="41" s="1"/>
  <c r="Y5849" i="41"/>
  <c r="Z5849" i="41" s="1"/>
  <c r="Y5848" i="41"/>
  <c r="Z5848" i="41" s="1"/>
  <c r="Y5847" i="41"/>
  <c r="Z5847" i="41" s="1"/>
  <c r="Y5846" i="41"/>
  <c r="Z5846" i="41" s="1"/>
  <c r="Y5845" i="41"/>
  <c r="Z5845" i="41" s="1"/>
  <c r="Y5844" i="41"/>
  <c r="Z5844" i="41" s="1"/>
  <c r="Y5843" i="41"/>
  <c r="Z5843" i="41" s="1"/>
  <c r="Y5842" i="41"/>
  <c r="Z5842" i="41" s="1"/>
  <c r="Y5841" i="41"/>
  <c r="Z5841" i="41" s="1"/>
  <c r="Y5840" i="41"/>
  <c r="Z5840" i="41" s="1"/>
  <c r="Y5839" i="41"/>
  <c r="Z5839" i="41" s="1"/>
  <c r="Y5838" i="41"/>
  <c r="Z5838" i="41" s="1"/>
  <c r="Y5837" i="41"/>
  <c r="Z5837" i="41" s="1"/>
  <c r="Y5836" i="41"/>
  <c r="Z5836" i="41" s="1"/>
  <c r="Y5835" i="41"/>
  <c r="Z5835" i="41" s="1"/>
  <c r="Y5834" i="41"/>
  <c r="Z5834" i="41" s="1"/>
  <c r="Y5833" i="41"/>
  <c r="Z5833" i="41" s="1"/>
  <c r="Y5832" i="41"/>
  <c r="Z5832" i="41" s="1"/>
  <c r="Y5831" i="41"/>
  <c r="Z5831" i="41" s="1"/>
  <c r="Y5830" i="41"/>
  <c r="Z5830" i="41" s="1"/>
  <c r="Y5829" i="41"/>
  <c r="Z5829" i="41" s="1"/>
  <c r="Y5828" i="41"/>
  <c r="Z5828" i="41" s="1"/>
  <c r="Y5827" i="41"/>
  <c r="Z5827" i="41" s="1"/>
  <c r="Y5826" i="41"/>
  <c r="Z5826" i="41" s="1"/>
  <c r="Y5825" i="41"/>
  <c r="Z5825" i="41" s="1"/>
  <c r="Y5824" i="41"/>
  <c r="Z5824" i="41" s="1"/>
  <c r="Y5823" i="41"/>
  <c r="Z5823" i="41" s="1"/>
  <c r="Y5822" i="41"/>
  <c r="Z5822" i="41" s="1"/>
  <c r="Y5821" i="41"/>
  <c r="Z5821" i="41" s="1"/>
  <c r="Y5820" i="41"/>
  <c r="Z5820" i="41" s="1"/>
  <c r="Y5819" i="41"/>
  <c r="Z5819" i="41" s="1"/>
  <c r="Y5818" i="41"/>
  <c r="Z5818" i="41" s="1"/>
  <c r="Y5817" i="41"/>
  <c r="Z5817" i="41" s="1"/>
  <c r="Y5816" i="41"/>
  <c r="Z5816" i="41" s="1"/>
  <c r="Y5815" i="41"/>
  <c r="Z5815" i="41" s="1"/>
  <c r="Y5814" i="41"/>
  <c r="Z5814" i="41" s="1"/>
  <c r="Y5813" i="41"/>
  <c r="Z5813" i="41" s="1"/>
  <c r="Y5812" i="41"/>
  <c r="Z5812" i="41" s="1"/>
  <c r="Y5811" i="41"/>
  <c r="Z5811" i="41" s="1"/>
  <c r="Y5810" i="41"/>
  <c r="Z5810" i="41" s="1"/>
  <c r="Y5809" i="41"/>
  <c r="Z5809" i="41" s="1"/>
  <c r="Y5808" i="41"/>
  <c r="Z5808" i="41" s="1"/>
  <c r="Y5807" i="41"/>
  <c r="Z5807" i="41" s="1"/>
  <c r="Y5806" i="41"/>
  <c r="Z5806" i="41" s="1"/>
  <c r="Y5805" i="41"/>
  <c r="Z5805" i="41" s="1"/>
  <c r="Y5804" i="41"/>
  <c r="Z5804" i="41" s="1"/>
  <c r="Y5803" i="41"/>
  <c r="Z5803" i="41" s="1"/>
  <c r="Y5802" i="41"/>
  <c r="Z5802" i="41" s="1"/>
  <c r="Y5801" i="41"/>
  <c r="Z5801" i="41" s="1"/>
  <c r="Y5800" i="41"/>
  <c r="Z5800" i="41" s="1"/>
  <c r="Y5799" i="41"/>
  <c r="Z5799" i="41" s="1"/>
  <c r="Y5798" i="41"/>
  <c r="Z5798" i="41" s="1"/>
  <c r="Y5797" i="41"/>
  <c r="Z5797" i="41" s="1"/>
  <c r="Y5796" i="41"/>
  <c r="Z5796" i="41" s="1"/>
  <c r="Y5795" i="41"/>
  <c r="Z5795" i="41" s="1"/>
  <c r="Y5794" i="41"/>
  <c r="Z5794" i="41" s="1"/>
  <c r="Y5793" i="41"/>
  <c r="Z5793" i="41" s="1"/>
  <c r="Y5792" i="41"/>
  <c r="Z5792" i="41" s="1"/>
  <c r="Y5791" i="41"/>
  <c r="Z5791" i="41" s="1"/>
  <c r="Y5790" i="41"/>
  <c r="Z5790" i="41" s="1"/>
  <c r="Y5789" i="41"/>
  <c r="Z5789" i="41" s="1"/>
  <c r="Y5788" i="41"/>
  <c r="Z5788" i="41" s="1"/>
  <c r="Y5787" i="41"/>
  <c r="Z5787" i="41" s="1"/>
  <c r="Y5786" i="41"/>
  <c r="Z5786" i="41" s="1"/>
  <c r="Y5785" i="41"/>
  <c r="Z5785" i="41" s="1"/>
  <c r="Y5784" i="41"/>
  <c r="Z5784" i="41" s="1"/>
  <c r="Y5783" i="41"/>
  <c r="Z5783" i="41" s="1"/>
  <c r="Y5782" i="41"/>
  <c r="Z5782" i="41" s="1"/>
  <c r="Y5781" i="41"/>
  <c r="Z5781" i="41" s="1"/>
  <c r="Y5780" i="41"/>
  <c r="Z5780" i="41" s="1"/>
  <c r="Y5779" i="41"/>
  <c r="Z5779" i="41" s="1"/>
  <c r="Y5778" i="41"/>
  <c r="Z5778" i="41" s="1"/>
  <c r="Y5777" i="41"/>
  <c r="Z5777" i="41" s="1"/>
  <c r="Y5776" i="41"/>
  <c r="Z5776" i="41" s="1"/>
  <c r="Y5775" i="41"/>
  <c r="Z5775" i="41" s="1"/>
  <c r="Y5774" i="41"/>
  <c r="Z5774" i="41" s="1"/>
  <c r="Y5773" i="41"/>
  <c r="Z5773" i="41" s="1"/>
  <c r="Y5772" i="41"/>
  <c r="Z5772" i="41" s="1"/>
  <c r="Y5771" i="41"/>
  <c r="Z5771" i="41" s="1"/>
  <c r="Y5770" i="41"/>
  <c r="Z5770" i="41" s="1"/>
  <c r="Y5769" i="41"/>
  <c r="Z5769" i="41" s="1"/>
  <c r="Y5768" i="41"/>
  <c r="Z5768" i="41" s="1"/>
  <c r="Y5767" i="41"/>
  <c r="Z5767" i="41" s="1"/>
  <c r="Y5766" i="41"/>
  <c r="Z5766" i="41" s="1"/>
  <c r="Y5765" i="41"/>
  <c r="Z5765" i="41" s="1"/>
  <c r="Y5764" i="41"/>
  <c r="Z5764" i="41" s="1"/>
  <c r="Y5763" i="41"/>
  <c r="Z5763" i="41" s="1"/>
  <c r="Y5762" i="41"/>
  <c r="Z5762" i="41" s="1"/>
  <c r="Y5761" i="41"/>
  <c r="Z5761" i="41" s="1"/>
  <c r="Y5760" i="41"/>
  <c r="Z5760" i="41" s="1"/>
  <c r="Y5759" i="41"/>
  <c r="Z5759" i="41" s="1"/>
  <c r="Y5758" i="41"/>
  <c r="Z5758" i="41" s="1"/>
  <c r="Y5757" i="41"/>
  <c r="Z5757" i="41" s="1"/>
  <c r="Y5756" i="41"/>
  <c r="Z5756" i="41" s="1"/>
  <c r="Y5755" i="41"/>
  <c r="Z5755" i="41" s="1"/>
  <c r="Y5754" i="41"/>
  <c r="Z5754" i="41" s="1"/>
  <c r="Y5753" i="41"/>
  <c r="Z5753" i="41" s="1"/>
  <c r="Y5752" i="41"/>
  <c r="Z5752" i="41" s="1"/>
  <c r="Y5751" i="41"/>
  <c r="Z5751" i="41" s="1"/>
  <c r="Y5750" i="41"/>
  <c r="Z5750" i="41" s="1"/>
  <c r="Y5749" i="41"/>
  <c r="Z5749" i="41" s="1"/>
  <c r="Y5748" i="41"/>
  <c r="Z5748" i="41" s="1"/>
  <c r="Y5747" i="41"/>
  <c r="Z5747" i="41" s="1"/>
  <c r="Y5746" i="41"/>
  <c r="Z5746" i="41" s="1"/>
  <c r="Y5745" i="41"/>
  <c r="Z5745" i="41" s="1"/>
  <c r="Y5744" i="41"/>
  <c r="Z5744" i="41" s="1"/>
  <c r="Y5743" i="41"/>
  <c r="Z5743" i="41" s="1"/>
  <c r="Y5742" i="41"/>
  <c r="Z5742" i="41" s="1"/>
  <c r="Y5741" i="41"/>
  <c r="Z5741" i="41" s="1"/>
  <c r="Y5740" i="41"/>
  <c r="Z5740" i="41" s="1"/>
  <c r="Y5739" i="41"/>
  <c r="Z5739" i="41" s="1"/>
  <c r="Y5738" i="41"/>
  <c r="Z5738" i="41" s="1"/>
  <c r="Y5737" i="41"/>
  <c r="Z5737" i="41" s="1"/>
  <c r="Y5736" i="41"/>
  <c r="Z5736" i="41" s="1"/>
  <c r="Y5735" i="41"/>
  <c r="Z5735" i="41" s="1"/>
  <c r="Y5734" i="41"/>
  <c r="Z5734" i="41" s="1"/>
  <c r="Y5733" i="41"/>
  <c r="Z5733" i="41" s="1"/>
  <c r="Y5732" i="41"/>
  <c r="Z5732" i="41" s="1"/>
  <c r="Y5731" i="41"/>
  <c r="Z5731" i="41" s="1"/>
  <c r="Y5730" i="41"/>
  <c r="Z5730" i="41" s="1"/>
  <c r="Y5729" i="41"/>
  <c r="Z5729" i="41" s="1"/>
  <c r="Y5728" i="41"/>
  <c r="Z5728" i="41" s="1"/>
  <c r="Y5727" i="41"/>
  <c r="Z5727" i="41" s="1"/>
  <c r="Y5726" i="41"/>
  <c r="Z5726" i="41" s="1"/>
  <c r="Y5725" i="41"/>
  <c r="Z5725" i="41" s="1"/>
  <c r="Y5724" i="41"/>
  <c r="Z5724" i="41" s="1"/>
  <c r="Y5723" i="41"/>
  <c r="Z5723" i="41" s="1"/>
  <c r="Y5722" i="41"/>
  <c r="Z5722" i="41" s="1"/>
  <c r="Y5721" i="41"/>
  <c r="Z5721" i="41" s="1"/>
  <c r="Y5720" i="41"/>
  <c r="Z5720" i="41" s="1"/>
  <c r="Y5719" i="41"/>
  <c r="Z5719" i="41" s="1"/>
  <c r="Y5718" i="41"/>
  <c r="Z5718" i="41" s="1"/>
  <c r="Y5717" i="41"/>
  <c r="Z5717" i="41" s="1"/>
  <c r="Y5716" i="41"/>
  <c r="Z5716" i="41" s="1"/>
  <c r="Y5715" i="41"/>
  <c r="Z5715" i="41" s="1"/>
  <c r="Y5714" i="41"/>
  <c r="Z5714" i="41" s="1"/>
  <c r="Y5713" i="41"/>
  <c r="Z5713" i="41" s="1"/>
  <c r="Y5712" i="41"/>
  <c r="Z5712" i="41" s="1"/>
  <c r="Y5711" i="41"/>
  <c r="Z5711" i="41" s="1"/>
  <c r="Y5710" i="41"/>
  <c r="Z5710" i="41" s="1"/>
  <c r="Y5709" i="41"/>
  <c r="Z5709" i="41" s="1"/>
  <c r="Y5708" i="41"/>
  <c r="Z5708" i="41" s="1"/>
  <c r="Y5707" i="41"/>
  <c r="Z5707" i="41" s="1"/>
  <c r="Y5706" i="41"/>
  <c r="Z5706" i="41" s="1"/>
  <c r="Y5705" i="41"/>
  <c r="Z5705" i="41" s="1"/>
  <c r="Y5704" i="41"/>
  <c r="Z5704" i="41" s="1"/>
  <c r="Y5703" i="41"/>
  <c r="Z5703" i="41" s="1"/>
  <c r="Y5702" i="41"/>
  <c r="Z5702" i="41" s="1"/>
  <c r="Y5701" i="41"/>
  <c r="Z5701" i="41" s="1"/>
  <c r="Y5700" i="41"/>
  <c r="Z5700" i="41" s="1"/>
  <c r="Y5699" i="41"/>
  <c r="Z5699" i="41" s="1"/>
  <c r="Y5698" i="41"/>
  <c r="Z5698" i="41" s="1"/>
  <c r="Y5697" i="41"/>
  <c r="Z5697" i="41" s="1"/>
  <c r="Y5696" i="41"/>
  <c r="Z5696" i="41" s="1"/>
  <c r="Y5695" i="41"/>
  <c r="Z5695" i="41" s="1"/>
  <c r="Y5694" i="41"/>
  <c r="Z5694" i="41" s="1"/>
  <c r="Y5693" i="41"/>
  <c r="Z5693" i="41" s="1"/>
  <c r="Y5692" i="41"/>
  <c r="Z5692" i="41" s="1"/>
  <c r="Y5691" i="41"/>
  <c r="Z5691" i="41" s="1"/>
  <c r="Y5690" i="41"/>
  <c r="Z5690" i="41" s="1"/>
  <c r="Y5689" i="41"/>
  <c r="Z5689" i="41" s="1"/>
  <c r="Y5688" i="41"/>
  <c r="Z5688" i="41" s="1"/>
  <c r="Y5687" i="41"/>
  <c r="Z5687" i="41" s="1"/>
  <c r="Y5686" i="41"/>
  <c r="Z5686" i="41" s="1"/>
  <c r="Y5685" i="41"/>
  <c r="Z5685" i="41" s="1"/>
  <c r="Y5684" i="41"/>
  <c r="Z5684" i="41" s="1"/>
  <c r="Y5683" i="41"/>
  <c r="Z5683" i="41" s="1"/>
  <c r="Y5682" i="41"/>
  <c r="Z5682" i="41" s="1"/>
  <c r="Y5681" i="41"/>
  <c r="Z5681" i="41" s="1"/>
  <c r="Y5680" i="41"/>
  <c r="Z5680" i="41" s="1"/>
  <c r="Y5679" i="41"/>
  <c r="Z5679" i="41" s="1"/>
  <c r="Y5678" i="41"/>
  <c r="Z5678" i="41" s="1"/>
  <c r="Y5677" i="41"/>
  <c r="Z5677" i="41" s="1"/>
  <c r="Y5676" i="41"/>
  <c r="Z5676" i="41" s="1"/>
  <c r="Y5675" i="41"/>
  <c r="Z5675" i="41" s="1"/>
  <c r="Y5674" i="41"/>
  <c r="Z5674" i="41" s="1"/>
  <c r="Y5673" i="41"/>
  <c r="Z5673" i="41" s="1"/>
  <c r="Y5672" i="41"/>
  <c r="Z5672" i="41" s="1"/>
  <c r="Y5671" i="41"/>
  <c r="Z5671" i="41" s="1"/>
  <c r="Y5670" i="41"/>
  <c r="Z5670" i="41" s="1"/>
  <c r="Y5669" i="41"/>
  <c r="Z5669" i="41" s="1"/>
  <c r="Y5668" i="41"/>
  <c r="Z5668" i="41" s="1"/>
  <c r="Y5667" i="41"/>
  <c r="Z5667" i="41" s="1"/>
  <c r="Y5666" i="41"/>
  <c r="Z5666" i="41" s="1"/>
  <c r="Y5665" i="41"/>
  <c r="Z5665" i="41" s="1"/>
  <c r="Y5664" i="41"/>
  <c r="Z5664" i="41" s="1"/>
  <c r="Y5663" i="41"/>
  <c r="Z5663" i="41" s="1"/>
  <c r="Y5662" i="41"/>
  <c r="Z5662" i="41" s="1"/>
  <c r="Y5661" i="41"/>
  <c r="Z5661" i="41" s="1"/>
  <c r="Y5660" i="41"/>
  <c r="Z5660" i="41" s="1"/>
  <c r="Y5659" i="41"/>
  <c r="Z5659" i="41" s="1"/>
  <c r="Y5658" i="41"/>
  <c r="Z5658" i="41" s="1"/>
  <c r="Y5657" i="41"/>
  <c r="Z5657" i="41" s="1"/>
  <c r="Y5656" i="41"/>
  <c r="Z5656" i="41" s="1"/>
  <c r="Y5655" i="41"/>
  <c r="Z5655" i="41" s="1"/>
  <c r="Y5654" i="41"/>
  <c r="Z5654" i="41" s="1"/>
  <c r="Y5653" i="41"/>
  <c r="Z5653" i="41" s="1"/>
  <c r="Y5652" i="41"/>
  <c r="Z5652" i="41" s="1"/>
  <c r="Y5651" i="41"/>
  <c r="Z5651" i="41" s="1"/>
  <c r="Y5650" i="41"/>
  <c r="Z5650" i="41" s="1"/>
  <c r="Y5649" i="41"/>
  <c r="Z5649" i="41" s="1"/>
  <c r="Y5648" i="41"/>
  <c r="Z5648" i="41" s="1"/>
  <c r="Y5647" i="41"/>
  <c r="Z5647" i="41" s="1"/>
  <c r="Y5646" i="41"/>
  <c r="Z5646" i="41" s="1"/>
  <c r="Y5645" i="41"/>
  <c r="Z5645" i="41" s="1"/>
  <c r="Y5644" i="41"/>
  <c r="Z5644" i="41" s="1"/>
  <c r="Y5643" i="41"/>
  <c r="Z5643" i="41" s="1"/>
  <c r="Y5642" i="41"/>
  <c r="Z5642" i="41" s="1"/>
  <c r="Y5641" i="41"/>
  <c r="Z5641" i="41" s="1"/>
  <c r="Y5640" i="41"/>
  <c r="Z5640" i="41" s="1"/>
  <c r="Y5639" i="41"/>
  <c r="Z5639" i="41" s="1"/>
  <c r="Y5638" i="41"/>
  <c r="Z5638" i="41" s="1"/>
  <c r="Y5637" i="41"/>
  <c r="Z5637" i="41" s="1"/>
  <c r="Y5636" i="41"/>
  <c r="Z5636" i="41" s="1"/>
  <c r="Y5635" i="41"/>
  <c r="Z5635" i="41" s="1"/>
  <c r="Y5634" i="41"/>
  <c r="Z5634" i="41" s="1"/>
  <c r="Y5633" i="41"/>
  <c r="Z5633" i="41" s="1"/>
  <c r="Y5632" i="41"/>
  <c r="Z5632" i="41" s="1"/>
  <c r="Y5631" i="41"/>
  <c r="Z5631" i="41" s="1"/>
  <c r="Y5630" i="41"/>
  <c r="Z5630" i="41" s="1"/>
  <c r="Y5629" i="41"/>
  <c r="Z5629" i="41" s="1"/>
  <c r="Y5628" i="41"/>
  <c r="Z5628" i="41" s="1"/>
  <c r="Y5627" i="41"/>
  <c r="Z5627" i="41" s="1"/>
  <c r="Y5626" i="41"/>
  <c r="Z5626" i="41" s="1"/>
  <c r="Y5625" i="41"/>
  <c r="Z5625" i="41" s="1"/>
  <c r="Y5624" i="41"/>
  <c r="Z5624" i="41" s="1"/>
  <c r="Y5623" i="41"/>
  <c r="Z5623" i="41" s="1"/>
  <c r="Y5622" i="41"/>
  <c r="Z5622" i="41" s="1"/>
  <c r="Y5621" i="41"/>
  <c r="Z5621" i="41" s="1"/>
  <c r="Y5620" i="41"/>
  <c r="Z5620" i="41" s="1"/>
  <c r="Y5619" i="41"/>
  <c r="Z5619" i="41" s="1"/>
  <c r="Y5618" i="41"/>
  <c r="Z5618" i="41" s="1"/>
  <c r="Y5617" i="41"/>
  <c r="Z5617" i="41" s="1"/>
  <c r="Y5616" i="41"/>
  <c r="Z5616" i="41" s="1"/>
  <c r="Y5615" i="41"/>
  <c r="Z5615" i="41" s="1"/>
  <c r="Y5614" i="41"/>
  <c r="Z5614" i="41" s="1"/>
  <c r="Y5613" i="41"/>
  <c r="Z5613" i="41" s="1"/>
  <c r="Y5612" i="41"/>
  <c r="Z5612" i="41" s="1"/>
  <c r="Y5611" i="41"/>
  <c r="Z5611" i="41" s="1"/>
  <c r="Y5610" i="41"/>
  <c r="Z5610" i="41" s="1"/>
  <c r="Y5609" i="41"/>
  <c r="Z5609" i="41" s="1"/>
  <c r="Y5608" i="41"/>
  <c r="Z5608" i="41" s="1"/>
  <c r="Y5607" i="41"/>
  <c r="Z5607" i="41" s="1"/>
  <c r="Y5606" i="41"/>
  <c r="Z5606" i="41" s="1"/>
  <c r="Y5605" i="41"/>
  <c r="Z5605" i="41" s="1"/>
  <c r="Y5604" i="41"/>
  <c r="Z5604" i="41" s="1"/>
  <c r="Y5603" i="41"/>
  <c r="Z5603" i="41" s="1"/>
  <c r="Y5602" i="41"/>
  <c r="Z5602" i="41" s="1"/>
  <c r="Y5601" i="41"/>
  <c r="Z5601" i="41" s="1"/>
  <c r="Y5600" i="41"/>
  <c r="Z5600" i="41" s="1"/>
  <c r="Y5599" i="41"/>
  <c r="Z5599" i="41" s="1"/>
  <c r="Y5598" i="41"/>
  <c r="Z5598" i="41" s="1"/>
  <c r="Y5597" i="41"/>
  <c r="Z5597" i="41" s="1"/>
  <c r="Y5596" i="41"/>
  <c r="Z5596" i="41" s="1"/>
  <c r="Y5595" i="41"/>
  <c r="Z5595" i="41" s="1"/>
  <c r="Y5594" i="41"/>
  <c r="Z5594" i="41" s="1"/>
  <c r="Y5593" i="41"/>
  <c r="Z5593" i="41" s="1"/>
  <c r="Y5592" i="41"/>
  <c r="Z5592" i="41" s="1"/>
  <c r="Y5591" i="41"/>
  <c r="Z5591" i="41" s="1"/>
  <c r="Y5590" i="41"/>
  <c r="Z5590" i="41" s="1"/>
  <c r="Y5589" i="41"/>
  <c r="Z5589" i="41" s="1"/>
  <c r="Y5588" i="41"/>
  <c r="Z5588" i="41" s="1"/>
  <c r="Y5587" i="41"/>
  <c r="Z5587" i="41" s="1"/>
  <c r="Y5586" i="41"/>
  <c r="Z5586" i="41" s="1"/>
  <c r="Y5585" i="41"/>
  <c r="Z5585" i="41" s="1"/>
  <c r="Y5584" i="41"/>
  <c r="Z5584" i="41" s="1"/>
  <c r="Y5583" i="41"/>
  <c r="Z5583" i="41" s="1"/>
  <c r="Y5582" i="41"/>
  <c r="Z5582" i="41" s="1"/>
  <c r="Y5581" i="41"/>
  <c r="Z5581" i="41" s="1"/>
  <c r="Y5580" i="41"/>
  <c r="Z5580" i="41" s="1"/>
  <c r="Y5579" i="41"/>
  <c r="Z5579" i="41" s="1"/>
  <c r="Y5578" i="41"/>
  <c r="Z5578" i="41" s="1"/>
  <c r="Y5577" i="41"/>
  <c r="Z5577" i="41" s="1"/>
  <c r="Y5576" i="41"/>
  <c r="Z5576" i="41" s="1"/>
  <c r="Y5575" i="41"/>
  <c r="Z5575" i="41" s="1"/>
  <c r="Y5574" i="41"/>
  <c r="Z5574" i="41" s="1"/>
  <c r="Y5573" i="41"/>
  <c r="Z5573" i="41" s="1"/>
  <c r="Y5572" i="41"/>
  <c r="Z5572" i="41" s="1"/>
  <c r="Y5571" i="41"/>
  <c r="Z5571" i="41" s="1"/>
  <c r="Y5570" i="41"/>
  <c r="Z5570" i="41" s="1"/>
  <c r="Y5569" i="41"/>
  <c r="Z5569" i="41" s="1"/>
  <c r="Y5568" i="41"/>
  <c r="Z5568" i="41" s="1"/>
  <c r="Y5567" i="41"/>
  <c r="Z5567" i="41" s="1"/>
  <c r="Y5566" i="41"/>
  <c r="Z5566" i="41" s="1"/>
  <c r="Y5565" i="41"/>
  <c r="Z5565" i="41" s="1"/>
  <c r="Y5564" i="41"/>
  <c r="Z5564" i="41" s="1"/>
  <c r="Y5563" i="41"/>
  <c r="Z5563" i="41" s="1"/>
  <c r="Y5562" i="41"/>
  <c r="Z5562" i="41" s="1"/>
  <c r="Y5561" i="41"/>
  <c r="Z5561" i="41" s="1"/>
  <c r="Y5560" i="41"/>
  <c r="Z5560" i="41" s="1"/>
  <c r="Y5559" i="41"/>
  <c r="Z5559" i="41" s="1"/>
  <c r="Y5558" i="41"/>
  <c r="Z5558" i="41" s="1"/>
  <c r="Y5557" i="41"/>
  <c r="Z5557" i="41" s="1"/>
  <c r="Y5556" i="41"/>
  <c r="Z5556" i="41" s="1"/>
  <c r="Y5555" i="41"/>
  <c r="Z5555" i="41" s="1"/>
  <c r="Y5554" i="41"/>
  <c r="Z5554" i="41" s="1"/>
  <c r="Y5553" i="41"/>
  <c r="Z5553" i="41" s="1"/>
  <c r="Y5552" i="41"/>
  <c r="Z5552" i="41" s="1"/>
  <c r="Y5551" i="41"/>
  <c r="Z5551" i="41" s="1"/>
  <c r="Y5550" i="41"/>
  <c r="Z5550" i="41" s="1"/>
  <c r="Y5549" i="41"/>
  <c r="Z5549" i="41" s="1"/>
  <c r="Y5548" i="41"/>
  <c r="Z5548" i="41" s="1"/>
  <c r="Y5547" i="41"/>
  <c r="Z5547" i="41" s="1"/>
  <c r="Y5546" i="41"/>
  <c r="Z5546" i="41" s="1"/>
  <c r="Y5545" i="41"/>
  <c r="Z5545" i="41" s="1"/>
  <c r="Y5544" i="41"/>
  <c r="Z5544" i="41" s="1"/>
  <c r="Y5543" i="41"/>
  <c r="Z5543" i="41" s="1"/>
  <c r="Y5542" i="41"/>
  <c r="Z5542" i="41" s="1"/>
  <c r="Y5541" i="41"/>
  <c r="Z5541" i="41" s="1"/>
  <c r="Y5540" i="41"/>
  <c r="Z5540" i="41" s="1"/>
  <c r="Y5539" i="41"/>
  <c r="Z5539" i="41" s="1"/>
  <c r="Y5538" i="41"/>
  <c r="Z5538" i="41" s="1"/>
  <c r="Y5537" i="41"/>
  <c r="Z5537" i="41" s="1"/>
  <c r="Y5536" i="41"/>
  <c r="Z5536" i="41" s="1"/>
  <c r="Y5535" i="41"/>
  <c r="Z5535" i="41" s="1"/>
  <c r="Y5534" i="41"/>
  <c r="Z5534" i="41" s="1"/>
  <c r="Y5533" i="41"/>
  <c r="Z5533" i="41" s="1"/>
  <c r="Y5532" i="41"/>
  <c r="Z5532" i="41" s="1"/>
  <c r="Y5531" i="41"/>
  <c r="Z5531" i="41" s="1"/>
  <c r="Y5530" i="41"/>
  <c r="Z5530" i="41" s="1"/>
  <c r="Y5529" i="41"/>
  <c r="Z5529" i="41" s="1"/>
  <c r="Y5528" i="41"/>
  <c r="Z5528" i="41" s="1"/>
  <c r="Y5527" i="41"/>
  <c r="Z5527" i="41" s="1"/>
  <c r="Y5526" i="41"/>
  <c r="Z5526" i="41" s="1"/>
  <c r="Y5525" i="41"/>
  <c r="Z5525" i="41" s="1"/>
  <c r="Y5524" i="41"/>
  <c r="Z5524" i="41" s="1"/>
  <c r="Y5523" i="41"/>
  <c r="Z5523" i="41" s="1"/>
  <c r="Y5522" i="41"/>
  <c r="Z5522" i="41" s="1"/>
  <c r="Y5521" i="41"/>
  <c r="Z5521" i="41" s="1"/>
  <c r="Y5520" i="41"/>
  <c r="Z5520" i="41" s="1"/>
  <c r="Y5519" i="41"/>
  <c r="Z5519" i="41" s="1"/>
  <c r="Y5518" i="41"/>
  <c r="Z5518" i="41" s="1"/>
  <c r="Y5517" i="41"/>
  <c r="Z5517" i="41" s="1"/>
  <c r="Y5516" i="41"/>
  <c r="Z5516" i="41" s="1"/>
  <c r="Y5515" i="41"/>
  <c r="Z5515" i="41" s="1"/>
  <c r="Y5514" i="41"/>
  <c r="Z5514" i="41" s="1"/>
  <c r="Y5513" i="41"/>
  <c r="Z5513" i="41" s="1"/>
  <c r="Y5512" i="41"/>
  <c r="Z5512" i="41" s="1"/>
  <c r="Y5511" i="41"/>
  <c r="Z5511" i="41" s="1"/>
  <c r="Y5510" i="41"/>
  <c r="Z5510" i="41" s="1"/>
  <c r="Y5509" i="41"/>
  <c r="Z5509" i="41" s="1"/>
  <c r="Y5508" i="41"/>
  <c r="Z5508" i="41" s="1"/>
  <c r="Y5507" i="41"/>
  <c r="Z5507" i="41" s="1"/>
  <c r="Y5506" i="41"/>
  <c r="Z5506" i="41" s="1"/>
  <c r="Y5505" i="41"/>
  <c r="Z5505" i="41" s="1"/>
  <c r="Y5504" i="41"/>
  <c r="Z5504" i="41" s="1"/>
  <c r="Y5503" i="41"/>
  <c r="Z5503" i="41" s="1"/>
  <c r="Y5502" i="41"/>
  <c r="Z5502" i="41" s="1"/>
  <c r="Y5501" i="41"/>
  <c r="Z5501" i="41" s="1"/>
  <c r="Y5500" i="41"/>
  <c r="Z5500" i="41" s="1"/>
  <c r="Y5499" i="41"/>
  <c r="Z5499" i="41" s="1"/>
  <c r="Y5498" i="41"/>
  <c r="Z5498" i="41" s="1"/>
  <c r="Y5497" i="41"/>
  <c r="Z5497" i="41" s="1"/>
  <c r="Y5496" i="41"/>
  <c r="Z5496" i="41" s="1"/>
  <c r="Y5495" i="41"/>
  <c r="Z5495" i="41" s="1"/>
  <c r="Y5494" i="41"/>
  <c r="Z5494" i="41" s="1"/>
  <c r="Y5493" i="41"/>
  <c r="Z5493" i="41" s="1"/>
  <c r="Y5492" i="41"/>
  <c r="Z5492" i="41" s="1"/>
  <c r="Y5491" i="41"/>
  <c r="Z5491" i="41" s="1"/>
  <c r="Y5490" i="41"/>
  <c r="Z5490" i="41" s="1"/>
  <c r="Y5489" i="41"/>
  <c r="Z5489" i="41" s="1"/>
  <c r="Y5488" i="41"/>
  <c r="Z5488" i="41" s="1"/>
  <c r="Y5487" i="41"/>
  <c r="Z5487" i="41" s="1"/>
  <c r="Y5486" i="41"/>
  <c r="Z5486" i="41" s="1"/>
  <c r="Y5485" i="41"/>
  <c r="Z5485" i="41" s="1"/>
  <c r="Y5484" i="41"/>
  <c r="Z5484" i="41" s="1"/>
  <c r="Y5483" i="41"/>
  <c r="Z5483" i="41" s="1"/>
  <c r="Y5482" i="41"/>
  <c r="Z5482" i="41" s="1"/>
  <c r="Y5481" i="41"/>
  <c r="Z5481" i="41" s="1"/>
  <c r="Y5480" i="41"/>
  <c r="Z5480" i="41" s="1"/>
  <c r="Y5479" i="41"/>
  <c r="Z5479" i="41" s="1"/>
  <c r="Y5478" i="41"/>
  <c r="Z5478" i="41" s="1"/>
  <c r="Y5477" i="41"/>
  <c r="Z5477" i="41" s="1"/>
  <c r="Y5476" i="41"/>
  <c r="Z5476" i="41" s="1"/>
  <c r="Y5475" i="41"/>
  <c r="Z5475" i="41" s="1"/>
  <c r="Y5474" i="41"/>
  <c r="Z5474" i="41" s="1"/>
  <c r="Y5473" i="41"/>
  <c r="Z5473" i="41" s="1"/>
  <c r="Y5472" i="41"/>
  <c r="Z5472" i="41" s="1"/>
  <c r="Y5471" i="41"/>
  <c r="Z5471" i="41" s="1"/>
  <c r="Y5470" i="41"/>
  <c r="Z5470" i="41" s="1"/>
  <c r="Y5469" i="41"/>
  <c r="Z5469" i="41" s="1"/>
  <c r="Y5468" i="41"/>
  <c r="Z5468" i="41" s="1"/>
  <c r="Y5467" i="41"/>
  <c r="Z5467" i="41" s="1"/>
  <c r="Y5466" i="41"/>
  <c r="Z5466" i="41" s="1"/>
  <c r="Y5465" i="41"/>
  <c r="Z5465" i="41" s="1"/>
  <c r="Y5464" i="41"/>
  <c r="Z5464" i="41" s="1"/>
  <c r="Y5463" i="41"/>
  <c r="Z5463" i="41" s="1"/>
  <c r="Y5462" i="41"/>
  <c r="Z5462" i="41" s="1"/>
  <c r="Y5461" i="41"/>
  <c r="Z5461" i="41" s="1"/>
  <c r="Y5460" i="41"/>
  <c r="Z5460" i="41" s="1"/>
  <c r="Y5459" i="41"/>
  <c r="Z5459" i="41" s="1"/>
  <c r="Y5458" i="41"/>
  <c r="Z5458" i="41" s="1"/>
  <c r="Y5457" i="41"/>
  <c r="Z5457" i="41" s="1"/>
  <c r="Y5456" i="41"/>
  <c r="Z5456" i="41" s="1"/>
  <c r="Y5455" i="41"/>
  <c r="Z5455" i="41" s="1"/>
  <c r="Y5454" i="41"/>
  <c r="Z5454" i="41" s="1"/>
  <c r="Y5453" i="41"/>
  <c r="Z5453" i="41" s="1"/>
  <c r="Y5452" i="41"/>
  <c r="Z5452" i="41" s="1"/>
  <c r="Y5451" i="41"/>
  <c r="Z5451" i="41" s="1"/>
  <c r="Y5450" i="41"/>
  <c r="Z5450" i="41" s="1"/>
  <c r="Y5449" i="41"/>
  <c r="Z5449" i="41" s="1"/>
  <c r="Y5448" i="41"/>
  <c r="Z5448" i="41" s="1"/>
  <c r="Y5447" i="41"/>
  <c r="Z5447" i="41" s="1"/>
  <c r="Y5446" i="41"/>
  <c r="Z5446" i="41" s="1"/>
  <c r="Y5445" i="41"/>
  <c r="Z5445" i="41" s="1"/>
  <c r="Y5444" i="41"/>
  <c r="Z5444" i="41" s="1"/>
  <c r="Y5443" i="41"/>
  <c r="Z5443" i="41" s="1"/>
  <c r="Y5442" i="41"/>
  <c r="Z5442" i="41" s="1"/>
  <c r="Y5441" i="41"/>
  <c r="Z5441" i="41" s="1"/>
  <c r="Y5440" i="41"/>
  <c r="Z5440" i="41" s="1"/>
  <c r="Y5439" i="41"/>
  <c r="Z5439" i="41" s="1"/>
  <c r="Y5438" i="41"/>
  <c r="Z5438" i="41" s="1"/>
  <c r="Y5437" i="41"/>
  <c r="Z5437" i="41" s="1"/>
  <c r="Y5436" i="41"/>
  <c r="Z5436" i="41" s="1"/>
  <c r="Y5435" i="41"/>
  <c r="Z5435" i="41" s="1"/>
  <c r="Y5434" i="41"/>
  <c r="Z5434" i="41" s="1"/>
  <c r="Y5433" i="41"/>
  <c r="Z5433" i="41" s="1"/>
  <c r="Y5432" i="41"/>
  <c r="Z5432" i="41" s="1"/>
  <c r="Y5431" i="41"/>
  <c r="Z5431" i="41" s="1"/>
  <c r="Y5430" i="41"/>
  <c r="Z5430" i="41" s="1"/>
  <c r="Y5429" i="41"/>
  <c r="Z5429" i="41" s="1"/>
  <c r="Y5428" i="41"/>
  <c r="Z5428" i="41" s="1"/>
  <c r="Y5427" i="41"/>
  <c r="Z5427" i="41" s="1"/>
  <c r="Y5426" i="41"/>
  <c r="Z5426" i="41" s="1"/>
  <c r="Y5425" i="41"/>
  <c r="Z5425" i="41" s="1"/>
  <c r="Y5424" i="41"/>
  <c r="Z5424" i="41" s="1"/>
  <c r="Y5423" i="41"/>
  <c r="Z5423" i="41" s="1"/>
  <c r="Y5422" i="41"/>
  <c r="Z5422" i="41" s="1"/>
  <c r="Y5421" i="41"/>
  <c r="Z5421" i="41" s="1"/>
  <c r="Y5420" i="41"/>
  <c r="Z5420" i="41" s="1"/>
  <c r="Y5419" i="41"/>
  <c r="Z5419" i="41" s="1"/>
  <c r="Y5418" i="41"/>
  <c r="Z5418" i="41" s="1"/>
  <c r="Y5417" i="41"/>
  <c r="Z5417" i="41" s="1"/>
  <c r="Y5416" i="41"/>
  <c r="Z5416" i="41" s="1"/>
  <c r="Y5415" i="41"/>
  <c r="Z5415" i="41" s="1"/>
  <c r="Y5414" i="41"/>
  <c r="Z5414" i="41" s="1"/>
  <c r="Y5413" i="41"/>
  <c r="Z5413" i="41" s="1"/>
  <c r="Y5412" i="41"/>
  <c r="Z5412" i="41" s="1"/>
  <c r="Y5411" i="41"/>
  <c r="Z5411" i="41" s="1"/>
  <c r="Y5410" i="41"/>
  <c r="Z5410" i="41" s="1"/>
  <c r="Y5409" i="41"/>
  <c r="Z5409" i="41" s="1"/>
  <c r="Y5408" i="41"/>
  <c r="Z5408" i="41" s="1"/>
  <c r="Y5407" i="41"/>
  <c r="Z5407" i="41" s="1"/>
  <c r="Y5406" i="41"/>
  <c r="Z5406" i="41" s="1"/>
  <c r="Y5405" i="41"/>
  <c r="Z5405" i="41" s="1"/>
  <c r="Y5404" i="41"/>
  <c r="Z5404" i="41" s="1"/>
  <c r="Y5403" i="41"/>
  <c r="Z5403" i="41" s="1"/>
  <c r="Y5402" i="41"/>
  <c r="Z5402" i="41" s="1"/>
  <c r="Y5401" i="41"/>
  <c r="Z5401" i="41" s="1"/>
  <c r="Y5400" i="41"/>
  <c r="Z5400" i="41" s="1"/>
  <c r="Y5399" i="41"/>
  <c r="Z5399" i="41" s="1"/>
  <c r="Y5398" i="41"/>
  <c r="Z5398" i="41" s="1"/>
  <c r="Y5397" i="41"/>
  <c r="Z5397" i="41" s="1"/>
  <c r="Y5396" i="41"/>
  <c r="Z5396" i="41" s="1"/>
  <c r="Y5395" i="41"/>
  <c r="Z5395" i="41" s="1"/>
  <c r="Y5394" i="41"/>
  <c r="Z5394" i="41" s="1"/>
  <c r="Y5393" i="41"/>
  <c r="Z5393" i="41" s="1"/>
  <c r="Y5392" i="41"/>
  <c r="Z5392" i="41" s="1"/>
  <c r="Y5391" i="41"/>
  <c r="Z5391" i="41" s="1"/>
  <c r="Y5390" i="41"/>
  <c r="Z5390" i="41" s="1"/>
  <c r="Y5389" i="41"/>
  <c r="Z5389" i="41" s="1"/>
  <c r="Y5388" i="41"/>
  <c r="Z5388" i="41" s="1"/>
  <c r="Y5387" i="41"/>
  <c r="Z5387" i="41" s="1"/>
  <c r="Y5386" i="41"/>
  <c r="Z5386" i="41" s="1"/>
  <c r="Y5385" i="41"/>
  <c r="Z5385" i="41" s="1"/>
  <c r="Y5384" i="41"/>
  <c r="Z5384" i="41" s="1"/>
  <c r="Y5383" i="41"/>
  <c r="Z5383" i="41" s="1"/>
  <c r="Y5382" i="41"/>
  <c r="Z5382" i="41" s="1"/>
  <c r="Y5381" i="41"/>
  <c r="Z5381" i="41" s="1"/>
  <c r="Y5380" i="41"/>
  <c r="Z5380" i="41" s="1"/>
  <c r="Y5379" i="41"/>
  <c r="Z5379" i="41" s="1"/>
  <c r="Y5378" i="41"/>
  <c r="Z5378" i="41" s="1"/>
  <c r="Y5377" i="41"/>
  <c r="Z5377" i="41" s="1"/>
  <c r="Y5376" i="41"/>
  <c r="Z5376" i="41" s="1"/>
  <c r="Y5375" i="41"/>
  <c r="Z5375" i="41" s="1"/>
  <c r="Y5374" i="41"/>
  <c r="Z5374" i="41" s="1"/>
  <c r="Y5373" i="41"/>
  <c r="Z5373" i="41" s="1"/>
  <c r="Y5372" i="41"/>
  <c r="Z5372" i="41" s="1"/>
  <c r="Y5371" i="41"/>
  <c r="Z5371" i="41" s="1"/>
  <c r="Y5370" i="41"/>
  <c r="Z5370" i="41" s="1"/>
  <c r="Y5369" i="41"/>
  <c r="Z5369" i="41" s="1"/>
  <c r="Y5368" i="41"/>
  <c r="Z5368" i="41" s="1"/>
  <c r="Y5367" i="41"/>
  <c r="Z5367" i="41" s="1"/>
  <c r="Y5366" i="41"/>
  <c r="Z5366" i="41" s="1"/>
  <c r="Y5365" i="41"/>
  <c r="Z5365" i="41" s="1"/>
  <c r="Y5364" i="41"/>
  <c r="Z5364" i="41" s="1"/>
  <c r="Y5363" i="41"/>
  <c r="Z5363" i="41" s="1"/>
  <c r="Y5362" i="41"/>
  <c r="Z5362" i="41" s="1"/>
  <c r="Y5361" i="41"/>
  <c r="Z5361" i="41" s="1"/>
  <c r="Y5360" i="41"/>
  <c r="Z5360" i="41" s="1"/>
  <c r="Y5359" i="41"/>
  <c r="Z5359" i="41" s="1"/>
  <c r="Y5358" i="41"/>
  <c r="Z5358" i="41" s="1"/>
  <c r="Y5357" i="41"/>
  <c r="Z5357" i="41" s="1"/>
  <c r="Y5356" i="41"/>
  <c r="Z5356" i="41" s="1"/>
  <c r="Y5355" i="41"/>
  <c r="Z5355" i="41" s="1"/>
  <c r="Y5354" i="41"/>
  <c r="Z5354" i="41" s="1"/>
  <c r="Y5353" i="41"/>
  <c r="Z5353" i="41" s="1"/>
  <c r="Y5352" i="41"/>
  <c r="Z5352" i="41" s="1"/>
  <c r="Y5351" i="41"/>
  <c r="Z5351" i="41" s="1"/>
  <c r="Y5350" i="41"/>
  <c r="Z5350" i="41" s="1"/>
  <c r="Y5349" i="41"/>
  <c r="Z5349" i="41" s="1"/>
  <c r="Y5348" i="41"/>
  <c r="Z5348" i="41" s="1"/>
  <c r="Y5347" i="41"/>
  <c r="Z5347" i="41" s="1"/>
  <c r="Y5346" i="41"/>
  <c r="Z5346" i="41" s="1"/>
  <c r="Y5345" i="41"/>
  <c r="Z5345" i="41" s="1"/>
  <c r="Y5344" i="41"/>
  <c r="Z5344" i="41" s="1"/>
  <c r="Y5343" i="41"/>
  <c r="Z5343" i="41" s="1"/>
  <c r="Y5342" i="41"/>
  <c r="Z5342" i="41" s="1"/>
  <c r="Y5341" i="41"/>
  <c r="Z5341" i="41" s="1"/>
  <c r="Y5340" i="41"/>
  <c r="Z5340" i="41" s="1"/>
  <c r="Y5339" i="41"/>
  <c r="Z5339" i="41" s="1"/>
  <c r="Y5338" i="41"/>
  <c r="Z5338" i="41" s="1"/>
  <c r="Y5337" i="41"/>
  <c r="Z5337" i="41" s="1"/>
  <c r="Y5336" i="41"/>
  <c r="Z5336" i="41" s="1"/>
  <c r="Y5335" i="41"/>
  <c r="Z5335" i="41" s="1"/>
  <c r="Y5334" i="41"/>
  <c r="Z5334" i="41" s="1"/>
  <c r="Y5333" i="41"/>
  <c r="Z5333" i="41" s="1"/>
  <c r="Y5332" i="41"/>
  <c r="Z5332" i="41" s="1"/>
  <c r="Y5331" i="41"/>
  <c r="Z5331" i="41" s="1"/>
  <c r="Y5330" i="41"/>
  <c r="Z5330" i="41" s="1"/>
  <c r="Y5329" i="41"/>
  <c r="Z5329" i="41" s="1"/>
  <c r="Y5328" i="41"/>
  <c r="Z5328" i="41" s="1"/>
  <c r="Y5327" i="41"/>
  <c r="Z5327" i="41" s="1"/>
  <c r="Y5326" i="41"/>
  <c r="Z5326" i="41" s="1"/>
  <c r="Y5325" i="41"/>
  <c r="Z5325" i="41" s="1"/>
  <c r="Y5324" i="41"/>
  <c r="Z5324" i="41" s="1"/>
  <c r="Y5323" i="41"/>
  <c r="Z5323" i="41" s="1"/>
  <c r="Y5322" i="41"/>
  <c r="Z5322" i="41" s="1"/>
  <c r="Y5321" i="41"/>
  <c r="Z5321" i="41" s="1"/>
  <c r="Y5320" i="41"/>
  <c r="Z5320" i="41" s="1"/>
  <c r="Y5319" i="41"/>
  <c r="Z5319" i="41" s="1"/>
  <c r="Y5318" i="41"/>
  <c r="Z5318" i="41" s="1"/>
  <c r="Y5317" i="41"/>
  <c r="Z5317" i="41" s="1"/>
  <c r="Y5316" i="41"/>
  <c r="Z5316" i="41" s="1"/>
  <c r="Y5315" i="41"/>
  <c r="Z5315" i="41" s="1"/>
  <c r="Y5314" i="41"/>
  <c r="Z5314" i="41" s="1"/>
  <c r="Y5313" i="41"/>
  <c r="Z5313" i="41" s="1"/>
  <c r="Y5312" i="41"/>
  <c r="Z5312" i="41" s="1"/>
  <c r="Y5311" i="41"/>
  <c r="Z5311" i="41" s="1"/>
  <c r="Y5310" i="41"/>
  <c r="Z5310" i="41" s="1"/>
  <c r="Y5309" i="41"/>
  <c r="Z5309" i="41" s="1"/>
  <c r="Y5308" i="41"/>
  <c r="Z5308" i="41" s="1"/>
  <c r="Y5307" i="41"/>
  <c r="Z5307" i="41" s="1"/>
  <c r="Y5306" i="41"/>
  <c r="Z5306" i="41" s="1"/>
  <c r="Y5305" i="41"/>
  <c r="Z5305" i="41" s="1"/>
  <c r="Y5304" i="41"/>
  <c r="Z5304" i="41" s="1"/>
  <c r="Y5303" i="41"/>
  <c r="Z5303" i="41" s="1"/>
  <c r="Y5302" i="41"/>
  <c r="Z5302" i="41" s="1"/>
  <c r="Y5301" i="41"/>
  <c r="Z5301" i="41" s="1"/>
  <c r="Y5300" i="41"/>
  <c r="Z5300" i="41" s="1"/>
  <c r="Y5299" i="41"/>
  <c r="Z5299" i="41" s="1"/>
  <c r="Y5298" i="41"/>
  <c r="Z5298" i="41" s="1"/>
  <c r="Y5297" i="41"/>
  <c r="Z5297" i="41" s="1"/>
  <c r="Y5296" i="41"/>
  <c r="Z5296" i="41" s="1"/>
  <c r="Y5295" i="41"/>
  <c r="Z5295" i="41" s="1"/>
  <c r="Y5294" i="41"/>
  <c r="Z5294" i="41" s="1"/>
  <c r="Y5293" i="41"/>
  <c r="Z5293" i="41" s="1"/>
  <c r="Y5292" i="41"/>
  <c r="Z5292" i="41" s="1"/>
  <c r="Y5291" i="41"/>
  <c r="Z5291" i="41" s="1"/>
  <c r="Y5290" i="41"/>
  <c r="Z5290" i="41" s="1"/>
  <c r="Y5289" i="41"/>
  <c r="Z5289" i="41" s="1"/>
  <c r="Y5288" i="41"/>
  <c r="Z5288" i="41" s="1"/>
  <c r="Y5287" i="41"/>
  <c r="Z5287" i="41" s="1"/>
  <c r="Y5286" i="41"/>
  <c r="Z5286" i="41" s="1"/>
  <c r="Y5285" i="41"/>
  <c r="Z5285" i="41" s="1"/>
  <c r="Y5284" i="41"/>
  <c r="Z5284" i="41" s="1"/>
  <c r="Y5283" i="41"/>
  <c r="Z5283" i="41" s="1"/>
  <c r="Y5282" i="41"/>
  <c r="Z5282" i="41" s="1"/>
  <c r="Y5281" i="41"/>
  <c r="Z5281" i="41" s="1"/>
  <c r="Y5280" i="41"/>
  <c r="Z5280" i="41" s="1"/>
  <c r="Y5279" i="41"/>
  <c r="Z5279" i="41" s="1"/>
  <c r="Y5278" i="41"/>
  <c r="Z5278" i="41" s="1"/>
  <c r="Y5277" i="41"/>
  <c r="Z5277" i="41" s="1"/>
  <c r="Y5276" i="41"/>
  <c r="Z5276" i="41" s="1"/>
  <c r="Y5275" i="41"/>
  <c r="Z5275" i="41" s="1"/>
  <c r="Y5274" i="41"/>
  <c r="Z5274" i="41" s="1"/>
  <c r="Y5273" i="41"/>
  <c r="Z5273" i="41" s="1"/>
  <c r="Y5272" i="41"/>
  <c r="Z5272" i="41" s="1"/>
  <c r="Y5271" i="41"/>
  <c r="Z5271" i="41" s="1"/>
  <c r="Y5270" i="41"/>
  <c r="Z5270" i="41" s="1"/>
  <c r="Y5269" i="41"/>
  <c r="Z5269" i="41" s="1"/>
  <c r="Y5268" i="41"/>
  <c r="Z5268" i="41" s="1"/>
  <c r="Y5267" i="41"/>
  <c r="Z5267" i="41" s="1"/>
  <c r="Y5266" i="41"/>
  <c r="Z5266" i="41" s="1"/>
  <c r="Y5265" i="41"/>
  <c r="Z5265" i="41" s="1"/>
  <c r="Y5264" i="41"/>
  <c r="Z5264" i="41" s="1"/>
  <c r="Y5263" i="41"/>
  <c r="Z5263" i="41" s="1"/>
  <c r="Y5262" i="41"/>
  <c r="Z5262" i="41" s="1"/>
  <c r="Y5261" i="41"/>
  <c r="Z5261" i="41" s="1"/>
  <c r="Y5260" i="41"/>
  <c r="Z5260" i="41" s="1"/>
  <c r="Y5259" i="41"/>
  <c r="Z5259" i="41" s="1"/>
  <c r="Y5258" i="41"/>
  <c r="Z5258" i="41" s="1"/>
  <c r="Y5257" i="41"/>
  <c r="Z5257" i="41" s="1"/>
  <c r="Y5256" i="41"/>
  <c r="Z5256" i="41" s="1"/>
  <c r="Y5255" i="41"/>
  <c r="Z5255" i="41" s="1"/>
  <c r="Y5254" i="41"/>
  <c r="Z5254" i="41" s="1"/>
  <c r="Y5253" i="41"/>
  <c r="Z5253" i="41" s="1"/>
  <c r="Y5252" i="41"/>
  <c r="Z5252" i="41" s="1"/>
  <c r="Y5251" i="41"/>
  <c r="Z5251" i="41" s="1"/>
  <c r="Y5250" i="41"/>
  <c r="Z5250" i="41" s="1"/>
  <c r="Y5249" i="41"/>
  <c r="Z5249" i="41" s="1"/>
  <c r="Y5248" i="41"/>
  <c r="Z5248" i="41" s="1"/>
  <c r="Y5247" i="41"/>
  <c r="Z5247" i="41" s="1"/>
  <c r="Y5246" i="41"/>
  <c r="Z5246" i="41" s="1"/>
  <c r="Y5245" i="41"/>
  <c r="Z5245" i="41" s="1"/>
  <c r="Y5244" i="41"/>
  <c r="Z5244" i="41" s="1"/>
  <c r="Y5243" i="41"/>
  <c r="Z5243" i="41" s="1"/>
  <c r="Y5242" i="41"/>
  <c r="Z5242" i="41" s="1"/>
  <c r="Y5241" i="41"/>
  <c r="Z5241" i="41" s="1"/>
  <c r="Y5240" i="41"/>
  <c r="Z5240" i="41" s="1"/>
  <c r="Y5239" i="41"/>
  <c r="Z5239" i="41" s="1"/>
  <c r="Y5238" i="41"/>
  <c r="Z5238" i="41" s="1"/>
  <c r="Y5237" i="41"/>
  <c r="Z5237" i="41" s="1"/>
  <c r="Y5236" i="41"/>
  <c r="Z5236" i="41" s="1"/>
  <c r="Y5235" i="41"/>
  <c r="Z5235" i="41" s="1"/>
  <c r="Y5234" i="41"/>
  <c r="Z5234" i="41" s="1"/>
  <c r="Y5233" i="41"/>
  <c r="Z5233" i="41" s="1"/>
  <c r="Y5232" i="41"/>
  <c r="Z5232" i="41" s="1"/>
  <c r="Y5231" i="41"/>
  <c r="Z5231" i="41" s="1"/>
  <c r="Y5230" i="41"/>
  <c r="Z5230" i="41" s="1"/>
  <c r="Y5229" i="41"/>
  <c r="Z5229" i="41" s="1"/>
  <c r="Y5228" i="41"/>
  <c r="Z5228" i="41" s="1"/>
  <c r="Y5227" i="41"/>
  <c r="Z5227" i="41" s="1"/>
  <c r="Y5226" i="41"/>
  <c r="Z5226" i="41" s="1"/>
  <c r="Y5225" i="41"/>
  <c r="Z5225" i="41" s="1"/>
  <c r="Y5224" i="41"/>
  <c r="Z5224" i="41" s="1"/>
  <c r="Y5223" i="41"/>
  <c r="Z5223" i="41" s="1"/>
  <c r="Y5222" i="41"/>
  <c r="Z5222" i="41" s="1"/>
  <c r="Y5221" i="41"/>
  <c r="Z5221" i="41" s="1"/>
  <c r="Y5220" i="41"/>
  <c r="Z5220" i="41" s="1"/>
  <c r="Y5219" i="41"/>
  <c r="Z5219" i="41" s="1"/>
  <c r="Y5218" i="41"/>
  <c r="Z5218" i="41" s="1"/>
  <c r="Y5217" i="41"/>
  <c r="Z5217" i="41" s="1"/>
  <c r="Y5216" i="41"/>
  <c r="Z5216" i="41" s="1"/>
  <c r="Y5215" i="41"/>
  <c r="Z5215" i="41" s="1"/>
  <c r="Y5214" i="41"/>
  <c r="Z5214" i="41" s="1"/>
  <c r="Y5213" i="41"/>
  <c r="Z5213" i="41" s="1"/>
  <c r="Y5212" i="41"/>
  <c r="Z5212" i="41" s="1"/>
  <c r="Y5211" i="41"/>
  <c r="Z5211" i="41" s="1"/>
  <c r="Y5210" i="41"/>
  <c r="Z5210" i="41" s="1"/>
  <c r="Y5209" i="41"/>
  <c r="Z5209" i="41" s="1"/>
  <c r="Y5208" i="41"/>
  <c r="Z5208" i="41" s="1"/>
  <c r="Y5207" i="41"/>
  <c r="Z5207" i="41" s="1"/>
  <c r="Y5206" i="41"/>
  <c r="Z5206" i="41" s="1"/>
  <c r="Y5205" i="41"/>
  <c r="Z5205" i="41" s="1"/>
  <c r="Y5204" i="41"/>
  <c r="Z5204" i="41" s="1"/>
  <c r="Y5203" i="41"/>
  <c r="Z5203" i="41" s="1"/>
  <c r="Y5202" i="41"/>
  <c r="Z5202" i="41" s="1"/>
  <c r="Y5201" i="41"/>
  <c r="Z5201" i="41" s="1"/>
  <c r="Y5200" i="41"/>
  <c r="Z5200" i="41" s="1"/>
  <c r="Y5199" i="41"/>
  <c r="Z5199" i="41" s="1"/>
  <c r="Y5198" i="41"/>
  <c r="Z5198" i="41" s="1"/>
  <c r="Y5197" i="41"/>
  <c r="Z5197" i="41" s="1"/>
  <c r="Y5196" i="41"/>
  <c r="Z5196" i="41" s="1"/>
  <c r="Y5195" i="41"/>
  <c r="Z5195" i="41" s="1"/>
  <c r="Y5194" i="41"/>
  <c r="Z5194" i="41" s="1"/>
  <c r="Y5193" i="41"/>
  <c r="Z5193" i="41" s="1"/>
  <c r="Y5192" i="41"/>
  <c r="Z5192" i="41" s="1"/>
  <c r="Y5191" i="41"/>
  <c r="Z5191" i="41" s="1"/>
  <c r="Y5190" i="41"/>
  <c r="Z5190" i="41" s="1"/>
  <c r="Y5189" i="41"/>
  <c r="Z5189" i="41" s="1"/>
  <c r="Y5188" i="41"/>
  <c r="Z5188" i="41" s="1"/>
  <c r="Y5187" i="41"/>
  <c r="Z5187" i="41" s="1"/>
  <c r="Y5186" i="41"/>
  <c r="Z5186" i="41" s="1"/>
  <c r="Y5185" i="41"/>
  <c r="Z5185" i="41" s="1"/>
  <c r="Y5184" i="41"/>
  <c r="Z5184" i="41" s="1"/>
  <c r="Y5183" i="41"/>
  <c r="Z5183" i="41" s="1"/>
  <c r="Y5182" i="41"/>
  <c r="Z5182" i="41" s="1"/>
  <c r="Y5181" i="41"/>
  <c r="Z5181" i="41" s="1"/>
  <c r="Y5180" i="41"/>
  <c r="Z5180" i="41" s="1"/>
  <c r="Y5179" i="41"/>
  <c r="Z5179" i="41" s="1"/>
  <c r="Y5178" i="41"/>
  <c r="Z5178" i="41" s="1"/>
  <c r="Y5177" i="41"/>
  <c r="Z5177" i="41" s="1"/>
  <c r="Y5176" i="41"/>
  <c r="Z5176" i="41" s="1"/>
  <c r="Y5175" i="41"/>
  <c r="Z5175" i="41" s="1"/>
  <c r="Y5174" i="41"/>
  <c r="Z5174" i="41" s="1"/>
  <c r="Y5173" i="41"/>
  <c r="Z5173" i="41" s="1"/>
  <c r="Y5172" i="41"/>
  <c r="Z5172" i="41" s="1"/>
  <c r="Y5171" i="41"/>
  <c r="Z5171" i="41" s="1"/>
  <c r="Y5170" i="41"/>
  <c r="Z5170" i="41" s="1"/>
  <c r="Y5169" i="41"/>
  <c r="Z5169" i="41" s="1"/>
  <c r="Y5168" i="41"/>
  <c r="Z5168" i="41" s="1"/>
  <c r="Y5167" i="41"/>
  <c r="Z5167" i="41" s="1"/>
  <c r="Y5166" i="41"/>
  <c r="Z5166" i="41" s="1"/>
  <c r="Y5165" i="41"/>
  <c r="Z5165" i="41" s="1"/>
  <c r="Y5164" i="41"/>
  <c r="Z5164" i="41" s="1"/>
  <c r="Y5163" i="41"/>
  <c r="Z5163" i="41" s="1"/>
  <c r="Y5162" i="41"/>
  <c r="Z5162" i="41" s="1"/>
  <c r="Y5161" i="41"/>
  <c r="Z5161" i="41" s="1"/>
  <c r="Y5160" i="41"/>
  <c r="Z5160" i="41" s="1"/>
  <c r="Y5159" i="41"/>
  <c r="Z5159" i="41" s="1"/>
  <c r="Y5158" i="41"/>
  <c r="Z5158" i="41" s="1"/>
  <c r="Y5157" i="41"/>
  <c r="Z5157" i="41" s="1"/>
  <c r="Y5156" i="41"/>
  <c r="Z5156" i="41" s="1"/>
  <c r="Y5155" i="41"/>
  <c r="Z5155" i="41" s="1"/>
  <c r="Y5154" i="41"/>
  <c r="Z5154" i="41" s="1"/>
  <c r="Y5153" i="41"/>
  <c r="Z5153" i="41" s="1"/>
  <c r="Y5152" i="41"/>
  <c r="Z5152" i="41" s="1"/>
  <c r="Y5151" i="41"/>
  <c r="Z5151" i="41" s="1"/>
  <c r="Y5150" i="41"/>
  <c r="Z5150" i="41" s="1"/>
  <c r="Y5149" i="41"/>
  <c r="Z5149" i="41" s="1"/>
  <c r="Y5148" i="41"/>
  <c r="Z5148" i="41" s="1"/>
  <c r="Y5147" i="41"/>
  <c r="Z5147" i="41" s="1"/>
  <c r="Y5146" i="41"/>
  <c r="Z5146" i="41" s="1"/>
  <c r="Y5145" i="41"/>
  <c r="Z5145" i="41" s="1"/>
  <c r="Y5144" i="41"/>
  <c r="Z5144" i="41" s="1"/>
  <c r="Y5143" i="41"/>
  <c r="Z5143" i="41" s="1"/>
  <c r="Y5142" i="41"/>
  <c r="Z5142" i="41" s="1"/>
  <c r="Y5141" i="41"/>
  <c r="Z5141" i="41" s="1"/>
  <c r="Y5140" i="41"/>
  <c r="Z5140" i="41" s="1"/>
  <c r="Y5139" i="41"/>
  <c r="Z5139" i="41" s="1"/>
  <c r="Y5138" i="41"/>
  <c r="Z5138" i="41" s="1"/>
  <c r="Y5137" i="41"/>
  <c r="Z5137" i="41" s="1"/>
  <c r="Y5136" i="41"/>
  <c r="Z5136" i="41" s="1"/>
  <c r="Y5135" i="41"/>
  <c r="Z5135" i="41" s="1"/>
  <c r="Y5134" i="41"/>
  <c r="Z5134" i="41" s="1"/>
  <c r="Y5133" i="41"/>
  <c r="Z5133" i="41" s="1"/>
  <c r="Y5132" i="41"/>
  <c r="Z5132" i="41" s="1"/>
  <c r="Y5131" i="41"/>
  <c r="Z5131" i="41" s="1"/>
  <c r="Y5130" i="41"/>
  <c r="Z5130" i="41" s="1"/>
  <c r="Y5129" i="41"/>
  <c r="Z5129" i="41" s="1"/>
  <c r="Y5128" i="41"/>
  <c r="Z5128" i="41" s="1"/>
  <c r="Y5127" i="41"/>
  <c r="Z5127" i="41" s="1"/>
  <c r="Y5126" i="41"/>
  <c r="Z5126" i="41" s="1"/>
  <c r="Y5125" i="41"/>
  <c r="Z5125" i="41" s="1"/>
  <c r="Y5124" i="41"/>
  <c r="Z5124" i="41" s="1"/>
  <c r="Y5123" i="41"/>
  <c r="Z5123" i="41" s="1"/>
  <c r="Y5122" i="41"/>
  <c r="Z5122" i="41" s="1"/>
  <c r="Y5121" i="41"/>
  <c r="Z5121" i="41" s="1"/>
  <c r="Y5120" i="41"/>
  <c r="Z5120" i="41" s="1"/>
  <c r="Y5119" i="41"/>
  <c r="Z5119" i="41" s="1"/>
  <c r="Y5118" i="41"/>
  <c r="Z5118" i="41" s="1"/>
  <c r="Y5117" i="41"/>
  <c r="Z5117" i="41" s="1"/>
  <c r="Y5116" i="41"/>
  <c r="Z5116" i="41" s="1"/>
  <c r="Y5115" i="41"/>
  <c r="Z5115" i="41" s="1"/>
  <c r="Y5114" i="41"/>
  <c r="Z5114" i="41" s="1"/>
  <c r="Y5113" i="41"/>
  <c r="Z5113" i="41" s="1"/>
  <c r="Y5112" i="41"/>
  <c r="Z5112" i="41" s="1"/>
  <c r="Y5111" i="41"/>
  <c r="Z5111" i="41" s="1"/>
  <c r="Y5110" i="41"/>
  <c r="Z5110" i="41" s="1"/>
  <c r="Y5109" i="41"/>
  <c r="Z5109" i="41" s="1"/>
  <c r="Y5108" i="41"/>
  <c r="Z5108" i="41" s="1"/>
  <c r="Y5107" i="41"/>
  <c r="Z5107" i="41" s="1"/>
  <c r="Y5106" i="41"/>
  <c r="Z5106" i="41" s="1"/>
  <c r="Y5105" i="41"/>
  <c r="Z5105" i="41" s="1"/>
  <c r="Y5104" i="41"/>
  <c r="Z5104" i="41" s="1"/>
  <c r="Y5103" i="41"/>
  <c r="Z5103" i="41" s="1"/>
  <c r="Y5102" i="41"/>
  <c r="Z5102" i="41" s="1"/>
  <c r="Y5101" i="41"/>
  <c r="Z5101" i="41" s="1"/>
  <c r="Y5100" i="41"/>
  <c r="Z5100" i="41" s="1"/>
  <c r="Y5099" i="41"/>
  <c r="Z5099" i="41" s="1"/>
  <c r="Y5098" i="41"/>
  <c r="Z5098" i="41" s="1"/>
  <c r="Y5097" i="41"/>
  <c r="Z5097" i="41" s="1"/>
  <c r="Y5096" i="41"/>
  <c r="Z5096" i="41" s="1"/>
  <c r="Y5095" i="41"/>
  <c r="Z5095" i="41" s="1"/>
  <c r="Y5094" i="41"/>
  <c r="Z5094" i="41" s="1"/>
  <c r="Y5093" i="41"/>
  <c r="Z5093" i="41" s="1"/>
  <c r="Y5092" i="41"/>
  <c r="Z5092" i="41" s="1"/>
  <c r="Y5091" i="41"/>
  <c r="Z5091" i="41" s="1"/>
  <c r="Y5090" i="41"/>
  <c r="Z5090" i="41" s="1"/>
  <c r="Y5089" i="41"/>
  <c r="Z5089" i="41" s="1"/>
  <c r="Y5088" i="41"/>
  <c r="Z5088" i="41" s="1"/>
  <c r="Y5087" i="41"/>
  <c r="Z5087" i="41" s="1"/>
  <c r="Y5086" i="41"/>
  <c r="Z5086" i="41" s="1"/>
  <c r="Y5085" i="41"/>
  <c r="Z5085" i="41" s="1"/>
  <c r="Y5084" i="41"/>
  <c r="Z5084" i="41" s="1"/>
  <c r="Y5083" i="41"/>
  <c r="Z5083" i="41" s="1"/>
  <c r="Y5082" i="41"/>
  <c r="Z5082" i="41" s="1"/>
  <c r="Y5081" i="41"/>
  <c r="Z5081" i="41" s="1"/>
  <c r="Y5080" i="41"/>
  <c r="Z5080" i="41" s="1"/>
  <c r="Y5079" i="41"/>
  <c r="Z5079" i="41" s="1"/>
  <c r="Y5078" i="41"/>
  <c r="Z5078" i="41" s="1"/>
  <c r="Y5077" i="41"/>
  <c r="Z5077" i="41" s="1"/>
  <c r="Y5076" i="41"/>
  <c r="Z5076" i="41" s="1"/>
  <c r="Y5075" i="41"/>
  <c r="Z5075" i="41" s="1"/>
  <c r="Y5074" i="41"/>
  <c r="Z5074" i="41" s="1"/>
  <c r="Y5073" i="41"/>
  <c r="Z5073" i="41" s="1"/>
  <c r="Y5072" i="41"/>
  <c r="Z5072" i="41" s="1"/>
  <c r="Y5071" i="41"/>
  <c r="Z5071" i="41" s="1"/>
  <c r="Y5070" i="41"/>
  <c r="Z5070" i="41" s="1"/>
  <c r="Y5069" i="41"/>
  <c r="Z5069" i="41" s="1"/>
  <c r="Y5068" i="41"/>
  <c r="Z5068" i="41" s="1"/>
  <c r="Y5067" i="41"/>
  <c r="Z5067" i="41" s="1"/>
  <c r="Y5066" i="41"/>
  <c r="Z5066" i="41" s="1"/>
  <c r="Y5065" i="41"/>
  <c r="Z5065" i="41" s="1"/>
  <c r="Y5064" i="41"/>
  <c r="Z5064" i="41" s="1"/>
  <c r="Y5063" i="41"/>
  <c r="Z5063" i="41" s="1"/>
  <c r="Y5062" i="41"/>
  <c r="Z5062" i="41" s="1"/>
  <c r="Y5061" i="41"/>
  <c r="Z5061" i="41" s="1"/>
  <c r="Y5060" i="41"/>
  <c r="Z5060" i="41" s="1"/>
  <c r="Y5059" i="41"/>
  <c r="Z5059" i="41" s="1"/>
  <c r="Y5058" i="41"/>
  <c r="Z5058" i="41" s="1"/>
  <c r="Y5057" i="41"/>
  <c r="Z5057" i="41" s="1"/>
  <c r="Y5056" i="41"/>
  <c r="Z5056" i="41" s="1"/>
  <c r="Y5055" i="41"/>
  <c r="Z5055" i="41" s="1"/>
  <c r="Y5054" i="41"/>
  <c r="Z5054" i="41" s="1"/>
  <c r="Y5053" i="41"/>
  <c r="Z5053" i="41" s="1"/>
  <c r="Y5052" i="41"/>
  <c r="Z5052" i="41" s="1"/>
  <c r="Y5051" i="41"/>
  <c r="Z5051" i="41" s="1"/>
  <c r="Y5050" i="41"/>
  <c r="Z5050" i="41" s="1"/>
  <c r="Y5049" i="41"/>
  <c r="Z5049" i="41" s="1"/>
  <c r="Y5048" i="41"/>
  <c r="Z5048" i="41" s="1"/>
  <c r="Y5047" i="41"/>
  <c r="Z5047" i="41" s="1"/>
  <c r="Y5046" i="41"/>
  <c r="Z5046" i="41" s="1"/>
  <c r="Y5045" i="41"/>
  <c r="Z5045" i="41" s="1"/>
  <c r="Y5044" i="41"/>
  <c r="Z5044" i="41" s="1"/>
  <c r="Y5043" i="41"/>
  <c r="Z5043" i="41" s="1"/>
  <c r="Y5042" i="41"/>
  <c r="Z5042" i="41" s="1"/>
  <c r="Y5041" i="41"/>
  <c r="Z5041" i="41" s="1"/>
  <c r="Y5040" i="41"/>
  <c r="Z5040" i="41" s="1"/>
  <c r="Y5039" i="41"/>
  <c r="Z5039" i="41" s="1"/>
  <c r="Y5038" i="41"/>
  <c r="Z5038" i="41" s="1"/>
  <c r="Y5037" i="41"/>
  <c r="Z5037" i="41" s="1"/>
  <c r="Y5036" i="41"/>
  <c r="Z5036" i="41" s="1"/>
  <c r="Y5035" i="41"/>
  <c r="Z5035" i="41" s="1"/>
  <c r="Y5034" i="41"/>
  <c r="Z5034" i="41" s="1"/>
  <c r="Y5033" i="41"/>
  <c r="Z5033" i="41" s="1"/>
  <c r="Y5032" i="41"/>
  <c r="Z5032" i="41" s="1"/>
  <c r="Y5031" i="41"/>
  <c r="Z5031" i="41" s="1"/>
  <c r="Y5030" i="41"/>
  <c r="Z5030" i="41" s="1"/>
  <c r="Y5029" i="41"/>
  <c r="Z5029" i="41" s="1"/>
  <c r="Y5028" i="41"/>
  <c r="Z5028" i="41" s="1"/>
  <c r="Y5027" i="41"/>
  <c r="Z5027" i="41" s="1"/>
  <c r="Y5026" i="41"/>
  <c r="Z5026" i="41" s="1"/>
  <c r="Y5025" i="41"/>
  <c r="Z5025" i="41" s="1"/>
  <c r="Y5024" i="41"/>
  <c r="Z5024" i="41" s="1"/>
  <c r="Y5023" i="41"/>
  <c r="Z5023" i="41" s="1"/>
  <c r="Y5022" i="41"/>
  <c r="Z5022" i="41" s="1"/>
  <c r="Y5021" i="41"/>
  <c r="Z5021" i="41" s="1"/>
  <c r="Y5020" i="41"/>
  <c r="Z5020" i="41" s="1"/>
  <c r="Y5019" i="41"/>
  <c r="Z5019" i="41" s="1"/>
  <c r="Y5018" i="41"/>
  <c r="Z5018" i="41" s="1"/>
  <c r="Y5017" i="41"/>
  <c r="Z5017" i="41" s="1"/>
  <c r="Y5016" i="41"/>
  <c r="Z5016" i="41" s="1"/>
  <c r="Y5015" i="41"/>
  <c r="Z5015" i="41" s="1"/>
  <c r="Y5014" i="41"/>
  <c r="Z5014" i="41" s="1"/>
  <c r="Y5013" i="41"/>
  <c r="Z5013" i="41" s="1"/>
  <c r="Y5012" i="41"/>
  <c r="Z5012" i="41" s="1"/>
  <c r="Y5011" i="41"/>
  <c r="Z5011" i="41" s="1"/>
  <c r="Y5010" i="41"/>
  <c r="Z5010" i="41" s="1"/>
  <c r="Y5009" i="41"/>
  <c r="Z5009" i="41" s="1"/>
  <c r="Y5008" i="41"/>
  <c r="Z5008" i="41" s="1"/>
  <c r="Y5007" i="41"/>
  <c r="Z5007" i="41" s="1"/>
  <c r="Y5006" i="41"/>
  <c r="Z5006" i="41" s="1"/>
  <c r="Y5005" i="41"/>
  <c r="Z5005" i="41" s="1"/>
  <c r="Y5004" i="41"/>
  <c r="Z5004" i="41" s="1"/>
  <c r="Y5003" i="41"/>
  <c r="Z5003" i="41" s="1"/>
  <c r="Y5002" i="41"/>
  <c r="Z5002" i="41" s="1"/>
  <c r="Y5001" i="41"/>
  <c r="Z5001" i="41" s="1"/>
  <c r="Y5000" i="41"/>
  <c r="Z5000" i="41" s="1"/>
  <c r="Y4999" i="41"/>
  <c r="Z4999" i="41" s="1"/>
  <c r="Y4998" i="41"/>
  <c r="Z4998" i="41" s="1"/>
  <c r="Y4997" i="41"/>
  <c r="Z4997" i="41" s="1"/>
  <c r="Y4996" i="41"/>
  <c r="Z4996" i="41" s="1"/>
  <c r="Y4995" i="41"/>
  <c r="Z4995" i="41" s="1"/>
  <c r="Y4994" i="41"/>
  <c r="Z4994" i="41" s="1"/>
  <c r="Y4993" i="41"/>
  <c r="Z4993" i="41" s="1"/>
  <c r="Y4992" i="41"/>
  <c r="Z4992" i="41" s="1"/>
  <c r="Y4991" i="41"/>
  <c r="Z4991" i="41" s="1"/>
  <c r="Y4990" i="41"/>
  <c r="Z4990" i="41" s="1"/>
  <c r="Y4989" i="41"/>
  <c r="Z4989" i="41" s="1"/>
  <c r="Y4988" i="41"/>
  <c r="Z4988" i="41" s="1"/>
  <c r="Y4987" i="41"/>
  <c r="Z4987" i="41" s="1"/>
  <c r="Y4986" i="41"/>
  <c r="Z4986" i="41" s="1"/>
  <c r="Y4985" i="41"/>
  <c r="Z4985" i="41" s="1"/>
  <c r="Y4984" i="41"/>
  <c r="Z4984" i="41" s="1"/>
  <c r="Y4983" i="41"/>
  <c r="Z4983" i="41" s="1"/>
  <c r="Y4982" i="41"/>
  <c r="Z4982" i="41" s="1"/>
  <c r="Y4981" i="41"/>
  <c r="Z4981" i="41" s="1"/>
  <c r="Y4980" i="41"/>
  <c r="Z4980" i="41" s="1"/>
  <c r="Y4979" i="41"/>
  <c r="Z4979" i="41" s="1"/>
  <c r="Y4978" i="41"/>
  <c r="Z4978" i="41" s="1"/>
  <c r="Y4977" i="41"/>
  <c r="Z4977" i="41" s="1"/>
  <c r="Y4976" i="41"/>
  <c r="Z4976" i="41" s="1"/>
  <c r="Y4975" i="41"/>
  <c r="Z4975" i="41" s="1"/>
  <c r="Y4974" i="41"/>
  <c r="Z4974" i="41" s="1"/>
  <c r="Y4973" i="41"/>
  <c r="Z4973" i="41" s="1"/>
  <c r="Y4972" i="41"/>
  <c r="Z4972" i="41" s="1"/>
  <c r="Y4971" i="41"/>
  <c r="Z4971" i="41" s="1"/>
  <c r="Y4970" i="41"/>
  <c r="Z4970" i="41" s="1"/>
  <c r="Y4969" i="41"/>
  <c r="Z4969" i="41" s="1"/>
  <c r="Y4968" i="41"/>
  <c r="Z4968" i="41" s="1"/>
  <c r="Y4967" i="41"/>
  <c r="Z4967" i="41" s="1"/>
  <c r="Y4966" i="41"/>
  <c r="Z4966" i="41" s="1"/>
  <c r="Y4965" i="41"/>
  <c r="Z4965" i="41" s="1"/>
  <c r="Y4964" i="41"/>
  <c r="Z4964" i="41" s="1"/>
  <c r="Y4963" i="41"/>
  <c r="Z4963" i="41" s="1"/>
  <c r="Y4962" i="41"/>
  <c r="Z4962" i="41" s="1"/>
  <c r="Y4961" i="41"/>
  <c r="Z4961" i="41" s="1"/>
  <c r="Y4960" i="41"/>
  <c r="Z4960" i="41" s="1"/>
  <c r="Y4959" i="41"/>
  <c r="Z4959" i="41" s="1"/>
  <c r="Y4958" i="41"/>
  <c r="Z4958" i="41" s="1"/>
  <c r="Y4957" i="41"/>
  <c r="Z4957" i="41" s="1"/>
  <c r="Y4956" i="41"/>
  <c r="Z4956" i="41" s="1"/>
  <c r="Y4955" i="41"/>
  <c r="Z4955" i="41" s="1"/>
  <c r="Y4954" i="41"/>
  <c r="Z4954" i="41" s="1"/>
  <c r="Y4953" i="41"/>
  <c r="Z4953" i="41" s="1"/>
  <c r="Y4952" i="41"/>
  <c r="Z4952" i="41" s="1"/>
  <c r="Y4951" i="41"/>
  <c r="Z4951" i="41" s="1"/>
  <c r="Y4950" i="41"/>
  <c r="Z4950" i="41" s="1"/>
  <c r="Y4949" i="41"/>
  <c r="Z4949" i="41" s="1"/>
  <c r="Y4948" i="41"/>
  <c r="Z4948" i="41" s="1"/>
  <c r="Y4947" i="41"/>
  <c r="Z4947" i="41" s="1"/>
  <c r="Y4946" i="41"/>
  <c r="Z4946" i="41" s="1"/>
  <c r="Y4945" i="41"/>
  <c r="Z4945" i="41" s="1"/>
  <c r="Y4944" i="41"/>
  <c r="Z4944" i="41" s="1"/>
  <c r="Y4943" i="41"/>
  <c r="Z4943" i="41" s="1"/>
  <c r="Y4942" i="41"/>
  <c r="Z4942" i="41" s="1"/>
  <c r="Y4941" i="41"/>
  <c r="Z4941" i="41" s="1"/>
  <c r="Y4940" i="41"/>
  <c r="Z4940" i="41" s="1"/>
  <c r="Y4939" i="41"/>
  <c r="Z4939" i="41" s="1"/>
  <c r="Y4938" i="41"/>
  <c r="Z4938" i="41" s="1"/>
  <c r="Y4937" i="41"/>
  <c r="Z4937" i="41" s="1"/>
  <c r="Y4936" i="41"/>
  <c r="Z4936" i="41" s="1"/>
  <c r="Y4935" i="41"/>
  <c r="Z4935" i="41" s="1"/>
  <c r="Y4934" i="41"/>
  <c r="Z4934" i="41" s="1"/>
  <c r="Y4933" i="41"/>
  <c r="Z4933" i="41" s="1"/>
  <c r="Y4932" i="41"/>
  <c r="Z4932" i="41" s="1"/>
  <c r="Y4931" i="41"/>
  <c r="Z4931" i="41" s="1"/>
  <c r="Y4930" i="41"/>
  <c r="Z4930" i="41" s="1"/>
  <c r="Y4929" i="41"/>
  <c r="Z4929" i="41" s="1"/>
  <c r="Y4928" i="41"/>
  <c r="Z4928" i="41" s="1"/>
  <c r="Y4927" i="41"/>
  <c r="Z4927" i="41" s="1"/>
  <c r="Y4926" i="41"/>
  <c r="Z4926" i="41" s="1"/>
  <c r="Y4925" i="41"/>
  <c r="Z4925" i="41" s="1"/>
  <c r="Y4924" i="41"/>
  <c r="Z4924" i="41" s="1"/>
  <c r="Y4923" i="41"/>
  <c r="Z4923" i="41" s="1"/>
  <c r="Y4922" i="41"/>
  <c r="Z4922" i="41" s="1"/>
  <c r="Y4921" i="41"/>
  <c r="Z4921" i="41" s="1"/>
  <c r="Y4920" i="41"/>
  <c r="Z4920" i="41" s="1"/>
  <c r="Y4919" i="41"/>
  <c r="Z4919" i="41" s="1"/>
  <c r="Y4918" i="41"/>
  <c r="Z4918" i="41" s="1"/>
  <c r="Y4917" i="41"/>
  <c r="Z4917" i="41" s="1"/>
  <c r="Y4916" i="41"/>
  <c r="Z4916" i="41" s="1"/>
  <c r="Y4915" i="41"/>
  <c r="Z4915" i="41" s="1"/>
  <c r="Y4914" i="41"/>
  <c r="Z4914" i="41" s="1"/>
  <c r="Y4913" i="41"/>
  <c r="Z4913" i="41" s="1"/>
  <c r="Y4912" i="41"/>
  <c r="Z4912" i="41" s="1"/>
  <c r="Y4911" i="41"/>
  <c r="Z4911" i="41" s="1"/>
  <c r="Y4910" i="41"/>
  <c r="Z4910" i="41" s="1"/>
  <c r="Y4909" i="41"/>
  <c r="Z4909" i="41" s="1"/>
  <c r="Y4908" i="41"/>
  <c r="Z4908" i="41" s="1"/>
  <c r="Y4907" i="41"/>
  <c r="Z4907" i="41" s="1"/>
  <c r="Y4906" i="41"/>
  <c r="Z4906" i="41" s="1"/>
  <c r="Y4905" i="41"/>
  <c r="Z4905" i="41" s="1"/>
  <c r="Y4904" i="41"/>
  <c r="Z4904" i="41" s="1"/>
  <c r="Y4903" i="41"/>
  <c r="Z4903" i="41" s="1"/>
  <c r="Y4902" i="41"/>
  <c r="Z4902" i="41" s="1"/>
  <c r="Y4901" i="41"/>
  <c r="Z4901" i="41" s="1"/>
  <c r="Y4900" i="41"/>
  <c r="Z4900" i="41" s="1"/>
  <c r="Y4899" i="41"/>
  <c r="Z4899" i="41" s="1"/>
  <c r="Y4898" i="41"/>
  <c r="Z4898" i="41" s="1"/>
  <c r="Y4897" i="41"/>
  <c r="Z4897" i="41" s="1"/>
  <c r="Y4896" i="41"/>
  <c r="Z4896" i="41" s="1"/>
  <c r="Y4895" i="41"/>
  <c r="Z4895" i="41" s="1"/>
  <c r="Y4894" i="41"/>
  <c r="Z4894" i="41" s="1"/>
  <c r="Y4893" i="41"/>
  <c r="Z4893" i="41" s="1"/>
  <c r="Y4892" i="41"/>
  <c r="Z4892" i="41" s="1"/>
  <c r="Y4891" i="41"/>
  <c r="Z4891" i="41" s="1"/>
  <c r="Y4890" i="41"/>
  <c r="Z4890" i="41" s="1"/>
  <c r="Y4889" i="41"/>
  <c r="Z4889" i="41" s="1"/>
  <c r="Y4888" i="41"/>
  <c r="Z4888" i="41" s="1"/>
  <c r="Y4887" i="41"/>
  <c r="Z4887" i="41" s="1"/>
  <c r="Y4886" i="41"/>
  <c r="Z4886" i="41" s="1"/>
  <c r="Y4885" i="41"/>
  <c r="Z4885" i="41" s="1"/>
  <c r="Y4884" i="41"/>
  <c r="Z4884" i="41" s="1"/>
  <c r="Y4883" i="41"/>
  <c r="Z4883" i="41" s="1"/>
  <c r="Y4882" i="41"/>
  <c r="Z4882" i="41" s="1"/>
  <c r="Y4881" i="41"/>
  <c r="Z4881" i="41" s="1"/>
  <c r="Y4880" i="41"/>
  <c r="Z4880" i="41" s="1"/>
  <c r="Y4879" i="41"/>
  <c r="Z4879" i="41" s="1"/>
  <c r="Y4878" i="41"/>
  <c r="Z4878" i="41" s="1"/>
  <c r="Y4877" i="41"/>
  <c r="Z4877" i="41" s="1"/>
  <c r="Y4876" i="41"/>
  <c r="Z4876" i="41" s="1"/>
  <c r="Y4875" i="41"/>
  <c r="Z4875" i="41" s="1"/>
  <c r="Y4874" i="41"/>
  <c r="Z4874" i="41" s="1"/>
  <c r="Y4873" i="41"/>
  <c r="Z4873" i="41" s="1"/>
  <c r="Y4872" i="41"/>
  <c r="Z4872" i="41" s="1"/>
  <c r="Y4871" i="41"/>
  <c r="Z4871" i="41" s="1"/>
  <c r="Y4870" i="41"/>
  <c r="Z4870" i="41" s="1"/>
  <c r="Y4869" i="41"/>
  <c r="Z4869" i="41" s="1"/>
  <c r="Y4868" i="41"/>
  <c r="Z4868" i="41" s="1"/>
  <c r="Y4867" i="41"/>
  <c r="Z4867" i="41" s="1"/>
  <c r="Y4866" i="41"/>
  <c r="Z4866" i="41" s="1"/>
  <c r="Y4865" i="41"/>
  <c r="Z4865" i="41" s="1"/>
  <c r="Y4864" i="41"/>
  <c r="Z4864" i="41" s="1"/>
  <c r="Y4863" i="41"/>
  <c r="Z4863" i="41" s="1"/>
  <c r="Y4862" i="41"/>
  <c r="Z4862" i="41" s="1"/>
  <c r="Y4861" i="41"/>
  <c r="Z4861" i="41" s="1"/>
  <c r="Y4860" i="41"/>
  <c r="Z4860" i="41" s="1"/>
  <c r="Y4859" i="41"/>
  <c r="Z4859" i="41" s="1"/>
  <c r="Y4858" i="41"/>
  <c r="Z4858" i="41" s="1"/>
  <c r="Y4857" i="41"/>
  <c r="Z4857" i="41" s="1"/>
  <c r="Y4856" i="41"/>
  <c r="Z4856" i="41" s="1"/>
  <c r="Y4855" i="41"/>
  <c r="Z4855" i="41" s="1"/>
  <c r="Y4854" i="41"/>
  <c r="Z4854" i="41" s="1"/>
  <c r="Y4853" i="41"/>
  <c r="Z4853" i="41" s="1"/>
  <c r="Y4852" i="41"/>
  <c r="Z4852" i="41" s="1"/>
  <c r="Y4851" i="41"/>
  <c r="Z4851" i="41" s="1"/>
  <c r="Y4850" i="41"/>
  <c r="Z4850" i="41" s="1"/>
  <c r="Y4849" i="41"/>
  <c r="Z4849" i="41" s="1"/>
  <c r="Y4848" i="41"/>
  <c r="Z4848" i="41" s="1"/>
  <c r="Y4847" i="41"/>
  <c r="Z4847" i="41" s="1"/>
  <c r="Y4846" i="41"/>
  <c r="Z4846" i="41" s="1"/>
  <c r="Y4845" i="41"/>
  <c r="Z4845" i="41" s="1"/>
  <c r="Y4844" i="41"/>
  <c r="Z4844" i="41" s="1"/>
  <c r="Y4843" i="41"/>
  <c r="Z4843" i="41" s="1"/>
  <c r="Y4842" i="41"/>
  <c r="Z4842" i="41" s="1"/>
  <c r="Y4841" i="41"/>
  <c r="Z4841" i="41" s="1"/>
  <c r="Y4840" i="41"/>
  <c r="Z4840" i="41" s="1"/>
  <c r="Y4839" i="41"/>
  <c r="Z4839" i="41" s="1"/>
  <c r="Y4838" i="41"/>
  <c r="Z4838" i="41" s="1"/>
  <c r="Y4837" i="41"/>
  <c r="Z4837" i="41" s="1"/>
  <c r="Y4836" i="41"/>
  <c r="Z4836" i="41" s="1"/>
  <c r="Y4835" i="41"/>
  <c r="Z4835" i="41" s="1"/>
  <c r="Y4834" i="41"/>
  <c r="Z4834" i="41" s="1"/>
  <c r="Y4833" i="41"/>
  <c r="Z4833" i="41" s="1"/>
  <c r="Y4832" i="41"/>
  <c r="Z4832" i="41" s="1"/>
  <c r="Y4831" i="41"/>
  <c r="Z4831" i="41" s="1"/>
  <c r="Y4830" i="41"/>
  <c r="Z4830" i="41" s="1"/>
  <c r="Y4829" i="41"/>
  <c r="Z4829" i="41" s="1"/>
  <c r="Y4828" i="41"/>
  <c r="Z4828" i="41" s="1"/>
  <c r="Y4827" i="41"/>
  <c r="Z4827" i="41" s="1"/>
  <c r="Y4826" i="41"/>
  <c r="Z4826" i="41" s="1"/>
  <c r="Y4825" i="41"/>
  <c r="Z4825" i="41" s="1"/>
  <c r="Y4824" i="41"/>
  <c r="Z4824" i="41" s="1"/>
  <c r="Y4823" i="41"/>
  <c r="Z4823" i="41" s="1"/>
  <c r="Y4822" i="41"/>
  <c r="Z4822" i="41" s="1"/>
  <c r="Y4821" i="41"/>
  <c r="Z4821" i="41" s="1"/>
  <c r="Y4820" i="41"/>
  <c r="Z4820" i="41" s="1"/>
  <c r="Y4819" i="41"/>
  <c r="Z4819" i="41" s="1"/>
  <c r="Y4818" i="41"/>
  <c r="Z4818" i="41" s="1"/>
  <c r="Y4817" i="41"/>
  <c r="Z4817" i="41" s="1"/>
  <c r="Y4816" i="41"/>
  <c r="Z4816" i="41" s="1"/>
  <c r="Y4815" i="41"/>
  <c r="Z4815" i="41" s="1"/>
  <c r="Y4814" i="41"/>
  <c r="Z4814" i="41" s="1"/>
  <c r="Y4813" i="41"/>
  <c r="Z4813" i="41" s="1"/>
  <c r="Y4812" i="41"/>
  <c r="Z4812" i="41" s="1"/>
  <c r="Y4811" i="41"/>
  <c r="Z4811" i="41" s="1"/>
  <c r="Y4810" i="41"/>
  <c r="Z4810" i="41" s="1"/>
  <c r="Y4809" i="41"/>
  <c r="Z4809" i="41" s="1"/>
  <c r="Y4808" i="41"/>
  <c r="Z4808" i="41" s="1"/>
  <c r="Y4807" i="41"/>
  <c r="Z4807" i="41" s="1"/>
  <c r="Y4806" i="41"/>
  <c r="Z4806" i="41" s="1"/>
  <c r="Y4805" i="41"/>
  <c r="Z4805" i="41" s="1"/>
  <c r="Y4804" i="41"/>
  <c r="Z4804" i="41" s="1"/>
  <c r="Y4803" i="41"/>
  <c r="Z4803" i="41" s="1"/>
  <c r="Y4802" i="41"/>
  <c r="Z4802" i="41" s="1"/>
  <c r="Y4801" i="41"/>
  <c r="Z4801" i="41" s="1"/>
  <c r="Y4800" i="41"/>
  <c r="Z4800" i="41" s="1"/>
  <c r="Y4799" i="41"/>
  <c r="Z4799" i="41" s="1"/>
  <c r="Y4798" i="41"/>
  <c r="Z4798" i="41" s="1"/>
  <c r="Y4797" i="41"/>
  <c r="Z4797" i="41" s="1"/>
  <c r="Y4796" i="41"/>
  <c r="Z4796" i="41" s="1"/>
  <c r="Y4795" i="41"/>
  <c r="Z4795" i="41" s="1"/>
  <c r="Y4794" i="41"/>
  <c r="Z4794" i="41" s="1"/>
  <c r="Y4793" i="41"/>
  <c r="Z4793" i="41" s="1"/>
  <c r="Y4792" i="41"/>
  <c r="Z4792" i="41" s="1"/>
  <c r="Y4791" i="41"/>
  <c r="Z4791" i="41" s="1"/>
  <c r="Y4790" i="41"/>
  <c r="Z4790" i="41" s="1"/>
  <c r="Y4789" i="41"/>
  <c r="Z4789" i="41" s="1"/>
  <c r="Y4788" i="41"/>
  <c r="Z4788" i="41" s="1"/>
  <c r="Y4787" i="41"/>
  <c r="Z4787" i="41" s="1"/>
  <c r="Y4786" i="41"/>
  <c r="Z4786" i="41" s="1"/>
  <c r="Y4785" i="41"/>
  <c r="Z4785" i="41" s="1"/>
  <c r="Y4784" i="41"/>
  <c r="Z4784" i="41" s="1"/>
  <c r="Y4783" i="41"/>
  <c r="Z4783" i="41" s="1"/>
  <c r="Y4782" i="41"/>
  <c r="Z4782" i="41" s="1"/>
  <c r="Y4781" i="41"/>
  <c r="Z4781" i="41" s="1"/>
  <c r="Y4780" i="41"/>
  <c r="Z4780" i="41" s="1"/>
  <c r="Y4779" i="41"/>
  <c r="Z4779" i="41" s="1"/>
  <c r="Y4778" i="41"/>
  <c r="Z4778" i="41" s="1"/>
  <c r="Y4777" i="41"/>
  <c r="Z4777" i="41" s="1"/>
  <c r="Y4776" i="41"/>
  <c r="Z4776" i="41" s="1"/>
  <c r="Y4775" i="41"/>
  <c r="Z4775" i="41" s="1"/>
  <c r="Y4774" i="41"/>
  <c r="Z4774" i="41" s="1"/>
  <c r="Y4773" i="41"/>
  <c r="Z4773" i="41" s="1"/>
  <c r="Y4772" i="41"/>
  <c r="Z4772" i="41" s="1"/>
  <c r="Y4771" i="41"/>
  <c r="Z4771" i="41" s="1"/>
  <c r="Y4770" i="41"/>
  <c r="Z4770" i="41" s="1"/>
  <c r="Y4769" i="41"/>
  <c r="Z4769" i="41" s="1"/>
  <c r="Y4768" i="41"/>
  <c r="Z4768" i="41" s="1"/>
  <c r="Y4767" i="41"/>
  <c r="Z4767" i="41" s="1"/>
  <c r="Y4766" i="41"/>
  <c r="Z4766" i="41" s="1"/>
  <c r="Y4765" i="41"/>
  <c r="Z4765" i="41" s="1"/>
  <c r="Y4764" i="41"/>
  <c r="Z4764" i="41" s="1"/>
  <c r="Y4763" i="41"/>
  <c r="Z4763" i="41" s="1"/>
  <c r="Y4762" i="41"/>
  <c r="Z4762" i="41" s="1"/>
  <c r="Y4761" i="41"/>
  <c r="Z4761" i="41" s="1"/>
  <c r="Y4760" i="41"/>
  <c r="Z4760" i="41" s="1"/>
  <c r="Y4759" i="41"/>
  <c r="Z4759" i="41" s="1"/>
  <c r="Y4758" i="41"/>
  <c r="Z4758" i="41" s="1"/>
  <c r="Y4757" i="41"/>
  <c r="Z4757" i="41" s="1"/>
  <c r="Y4756" i="41"/>
  <c r="Z4756" i="41" s="1"/>
  <c r="Y4755" i="41"/>
  <c r="Z4755" i="41" s="1"/>
  <c r="Y4754" i="41"/>
  <c r="Z4754" i="41" s="1"/>
  <c r="Y4753" i="41"/>
  <c r="Z4753" i="41" s="1"/>
  <c r="Y4752" i="41"/>
  <c r="Z4752" i="41" s="1"/>
  <c r="Y4751" i="41"/>
  <c r="Z4751" i="41" s="1"/>
  <c r="Y4750" i="41"/>
  <c r="Z4750" i="41" s="1"/>
  <c r="Y4749" i="41"/>
  <c r="Z4749" i="41" s="1"/>
  <c r="Y4748" i="41"/>
  <c r="Z4748" i="41" s="1"/>
  <c r="Y4747" i="41"/>
  <c r="Z4747" i="41" s="1"/>
  <c r="Y4746" i="41"/>
  <c r="Z4746" i="41" s="1"/>
  <c r="Y4745" i="41"/>
  <c r="Z4745" i="41" s="1"/>
  <c r="Y4744" i="41"/>
  <c r="Z4744" i="41" s="1"/>
  <c r="Y4743" i="41"/>
  <c r="Z4743" i="41" s="1"/>
  <c r="Y4742" i="41"/>
  <c r="Z4742" i="41" s="1"/>
  <c r="Y4741" i="41"/>
  <c r="Z4741" i="41" s="1"/>
  <c r="Y4740" i="41"/>
  <c r="Z4740" i="41" s="1"/>
  <c r="Y4739" i="41"/>
  <c r="Z4739" i="41" s="1"/>
  <c r="Y4738" i="41"/>
  <c r="Z4738" i="41" s="1"/>
  <c r="Y4737" i="41"/>
  <c r="Z4737" i="41" s="1"/>
  <c r="Y4736" i="41"/>
  <c r="Z4736" i="41" s="1"/>
  <c r="Y4735" i="41"/>
  <c r="Z4735" i="41" s="1"/>
  <c r="Y4734" i="41"/>
  <c r="Z4734" i="41" s="1"/>
  <c r="Y4733" i="41"/>
  <c r="Z4733" i="41" s="1"/>
  <c r="Y4732" i="41"/>
  <c r="Z4732" i="41" s="1"/>
  <c r="Y4731" i="41"/>
  <c r="Z4731" i="41" s="1"/>
  <c r="Y4730" i="41"/>
  <c r="Z4730" i="41" s="1"/>
  <c r="Y4729" i="41"/>
  <c r="Z4729" i="41" s="1"/>
  <c r="Y4728" i="41"/>
  <c r="Z4728" i="41" s="1"/>
  <c r="Y4727" i="41"/>
  <c r="Z4727" i="41" s="1"/>
  <c r="Y4726" i="41"/>
  <c r="Z4726" i="41" s="1"/>
  <c r="Y4725" i="41"/>
  <c r="Z4725" i="41" s="1"/>
  <c r="Y4724" i="41"/>
  <c r="Z4724" i="41" s="1"/>
  <c r="Y4723" i="41"/>
  <c r="Z4723" i="41" s="1"/>
  <c r="Y4722" i="41"/>
  <c r="Z4722" i="41" s="1"/>
  <c r="Y4721" i="41"/>
  <c r="Z4721" i="41" s="1"/>
  <c r="Y4720" i="41"/>
  <c r="Z4720" i="41" s="1"/>
  <c r="Y4719" i="41"/>
  <c r="Z4719" i="41" s="1"/>
  <c r="Y4718" i="41"/>
  <c r="Z4718" i="41" s="1"/>
  <c r="Y4717" i="41"/>
  <c r="Z4717" i="41" s="1"/>
  <c r="Y4716" i="41"/>
  <c r="Z4716" i="41" s="1"/>
  <c r="Y4715" i="41"/>
  <c r="Z4715" i="41" s="1"/>
  <c r="Y4714" i="41"/>
  <c r="Z4714" i="41" s="1"/>
  <c r="Y4713" i="41"/>
  <c r="Z4713" i="41" s="1"/>
  <c r="Y4712" i="41"/>
  <c r="Z4712" i="41" s="1"/>
  <c r="Y4711" i="41"/>
  <c r="Z4711" i="41" s="1"/>
  <c r="Y4710" i="41"/>
  <c r="Z4710" i="41" s="1"/>
  <c r="Y4709" i="41"/>
  <c r="Z4709" i="41" s="1"/>
  <c r="Y4708" i="41"/>
  <c r="Z4708" i="41" s="1"/>
  <c r="Y4707" i="41"/>
  <c r="Z4707" i="41" s="1"/>
  <c r="Y4706" i="41"/>
  <c r="Z4706" i="41" s="1"/>
  <c r="Y4705" i="41"/>
  <c r="Z4705" i="41" s="1"/>
  <c r="Y4704" i="41"/>
  <c r="Z4704" i="41" s="1"/>
  <c r="Y4703" i="41"/>
  <c r="Z4703" i="41" s="1"/>
  <c r="Y4702" i="41"/>
  <c r="Z4702" i="41" s="1"/>
  <c r="Y4701" i="41"/>
  <c r="Z4701" i="41" s="1"/>
  <c r="Y4700" i="41"/>
  <c r="Z4700" i="41" s="1"/>
  <c r="Y4699" i="41"/>
  <c r="Z4699" i="41" s="1"/>
  <c r="Y4698" i="41"/>
  <c r="Z4698" i="41" s="1"/>
  <c r="Y4697" i="41"/>
  <c r="Z4697" i="41" s="1"/>
  <c r="Y4696" i="41"/>
  <c r="Z4696" i="41" s="1"/>
  <c r="Y4695" i="41"/>
  <c r="Z4695" i="41" s="1"/>
  <c r="Y4694" i="41"/>
  <c r="Z4694" i="41" s="1"/>
  <c r="Y4693" i="41"/>
  <c r="Z4693" i="41" s="1"/>
  <c r="Y4692" i="41"/>
  <c r="Z4692" i="41" s="1"/>
  <c r="Y4691" i="41"/>
  <c r="Z4691" i="41" s="1"/>
  <c r="Y4690" i="41"/>
  <c r="Z4690" i="41" s="1"/>
  <c r="Y4689" i="41"/>
  <c r="Z4689" i="41" s="1"/>
  <c r="Y4688" i="41"/>
  <c r="Z4688" i="41" s="1"/>
  <c r="Y4687" i="41"/>
  <c r="Z4687" i="41" s="1"/>
  <c r="Y4686" i="41"/>
  <c r="Z4686" i="41" s="1"/>
  <c r="Y4685" i="41"/>
  <c r="Z4685" i="41" s="1"/>
  <c r="Y4684" i="41"/>
  <c r="Z4684" i="41" s="1"/>
  <c r="Y4683" i="41"/>
  <c r="Z4683" i="41" s="1"/>
  <c r="Y4682" i="41"/>
  <c r="Z4682" i="41" s="1"/>
  <c r="Y4681" i="41"/>
  <c r="Z4681" i="41" s="1"/>
  <c r="Y4680" i="41"/>
  <c r="Z4680" i="41" s="1"/>
  <c r="Y4679" i="41"/>
  <c r="Z4679" i="41" s="1"/>
  <c r="Y4678" i="41"/>
  <c r="Z4678" i="41" s="1"/>
  <c r="Y4677" i="41"/>
  <c r="Z4677" i="41" s="1"/>
  <c r="Y4676" i="41"/>
  <c r="Z4676" i="41" s="1"/>
  <c r="Y4675" i="41"/>
  <c r="Z4675" i="41" s="1"/>
  <c r="Y4674" i="41"/>
  <c r="Z4674" i="41" s="1"/>
  <c r="Y4673" i="41"/>
  <c r="Z4673" i="41" s="1"/>
  <c r="Y4672" i="41"/>
  <c r="Z4672" i="41" s="1"/>
  <c r="Y4671" i="41"/>
  <c r="Z4671" i="41" s="1"/>
  <c r="Y4670" i="41"/>
  <c r="Z4670" i="41" s="1"/>
  <c r="Y4669" i="41"/>
  <c r="Z4669" i="41" s="1"/>
  <c r="Y4668" i="41"/>
  <c r="Z4668" i="41" s="1"/>
  <c r="Y4667" i="41"/>
  <c r="Z4667" i="41" s="1"/>
  <c r="Y4666" i="41"/>
  <c r="Z4666" i="41" s="1"/>
  <c r="Y4665" i="41"/>
  <c r="Z4665" i="41" s="1"/>
  <c r="Y4664" i="41"/>
  <c r="Z4664" i="41" s="1"/>
  <c r="Y4663" i="41"/>
  <c r="Z4663" i="41" s="1"/>
  <c r="Y4662" i="41"/>
  <c r="Z4662" i="41" s="1"/>
  <c r="Y4661" i="41"/>
  <c r="Z4661" i="41" s="1"/>
  <c r="Y4660" i="41"/>
  <c r="Z4660" i="41" s="1"/>
  <c r="Y4659" i="41"/>
  <c r="Z4659" i="41" s="1"/>
  <c r="Y4658" i="41"/>
  <c r="Z4658" i="41" s="1"/>
  <c r="Y4657" i="41"/>
  <c r="Z4657" i="41" s="1"/>
  <c r="Y4656" i="41"/>
  <c r="Z4656" i="41" s="1"/>
  <c r="Y4655" i="41"/>
  <c r="Z4655" i="41" s="1"/>
  <c r="Y4654" i="41"/>
  <c r="Z4654" i="41" s="1"/>
  <c r="Y4653" i="41"/>
  <c r="Z4653" i="41" s="1"/>
  <c r="Y4652" i="41"/>
  <c r="Z4652" i="41" s="1"/>
  <c r="Y4651" i="41"/>
  <c r="Z4651" i="41" s="1"/>
  <c r="Y4650" i="41"/>
  <c r="Z4650" i="41" s="1"/>
  <c r="Y4649" i="41"/>
  <c r="Z4649" i="41" s="1"/>
  <c r="Y4648" i="41"/>
  <c r="Z4648" i="41" s="1"/>
  <c r="Y4647" i="41"/>
  <c r="Z4647" i="41" s="1"/>
  <c r="Y4646" i="41"/>
  <c r="Z4646" i="41" s="1"/>
  <c r="Y4645" i="41"/>
  <c r="Z4645" i="41" s="1"/>
  <c r="Y4644" i="41"/>
  <c r="Z4644" i="41" s="1"/>
  <c r="Y4643" i="41"/>
  <c r="Z4643" i="41" s="1"/>
  <c r="Y4642" i="41"/>
  <c r="Z4642" i="41" s="1"/>
  <c r="Y4641" i="41"/>
  <c r="Z4641" i="41" s="1"/>
  <c r="Y4640" i="41"/>
  <c r="Z4640" i="41" s="1"/>
  <c r="Y4639" i="41"/>
  <c r="Z4639" i="41" s="1"/>
  <c r="Y4638" i="41"/>
  <c r="Z4638" i="41" s="1"/>
  <c r="Y4637" i="41"/>
  <c r="Z4637" i="41" s="1"/>
  <c r="Y4636" i="41"/>
  <c r="Z4636" i="41" s="1"/>
  <c r="Y4635" i="41"/>
  <c r="Z4635" i="41" s="1"/>
  <c r="Y4634" i="41"/>
  <c r="Z4634" i="41" s="1"/>
  <c r="Y4633" i="41"/>
  <c r="Z4633" i="41" s="1"/>
  <c r="Y4632" i="41"/>
  <c r="Z4632" i="41" s="1"/>
  <c r="Y4631" i="41"/>
  <c r="Z4631" i="41" s="1"/>
  <c r="Y4630" i="41"/>
  <c r="Z4630" i="41" s="1"/>
  <c r="Y4629" i="41"/>
  <c r="Z4629" i="41" s="1"/>
  <c r="Y4628" i="41"/>
  <c r="Z4628" i="41" s="1"/>
  <c r="Y4627" i="41"/>
  <c r="Z4627" i="41" s="1"/>
  <c r="Y4626" i="41"/>
  <c r="Z4626" i="41" s="1"/>
  <c r="Y4625" i="41"/>
  <c r="Z4625" i="41" s="1"/>
  <c r="Y4624" i="41"/>
  <c r="Z4624" i="41" s="1"/>
  <c r="Y4623" i="41"/>
  <c r="Z4623" i="41" s="1"/>
  <c r="Y4622" i="41"/>
  <c r="Z4622" i="41" s="1"/>
  <c r="Y4621" i="41"/>
  <c r="Z4621" i="41" s="1"/>
  <c r="Y4620" i="41"/>
  <c r="Z4620" i="41" s="1"/>
  <c r="Y4619" i="41"/>
  <c r="Z4619" i="41" s="1"/>
  <c r="Y4618" i="41"/>
  <c r="Z4618" i="41" s="1"/>
  <c r="Y4617" i="41"/>
  <c r="Z4617" i="41" s="1"/>
  <c r="Y4616" i="41"/>
  <c r="Z4616" i="41" s="1"/>
  <c r="Y4615" i="41"/>
  <c r="Z4615" i="41" s="1"/>
  <c r="Y4614" i="41"/>
  <c r="Z4614" i="41" s="1"/>
  <c r="Y4613" i="41"/>
  <c r="Z4613" i="41" s="1"/>
  <c r="Y4612" i="41"/>
  <c r="Z4612" i="41" s="1"/>
  <c r="Y4611" i="41"/>
  <c r="Z4611" i="41" s="1"/>
  <c r="Y4610" i="41"/>
  <c r="Z4610" i="41" s="1"/>
  <c r="Y4609" i="41"/>
  <c r="Z4609" i="41" s="1"/>
  <c r="Y4608" i="41"/>
  <c r="Z4608" i="41" s="1"/>
  <c r="Y4607" i="41"/>
  <c r="Z4607" i="41" s="1"/>
  <c r="Y4606" i="41"/>
  <c r="Z4606" i="41" s="1"/>
  <c r="Y4605" i="41"/>
  <c r="Z4605" i="41" s="1"/>
  <c r="Y4604" i="41"/>
  <c r="Z4604" i="41" s="1"/>
  <c r="Y4603" i="41"/>
  <c r="Z4603" i="41" s="1"/>
  <c r="Y4602" i="41"/>
  <c r="Z4602" i="41" s="1"/>
  <c r="Y4601" i="41"/>
  <c r="Z4601" i="41" s="1"/>
  <c r="Y4600" i="41"/>
  <c r="Z4600" i="41" s="1"/>
  <c r="Y4599" i="41"/>
  <c r="Z4599" i="41" s="1"/>
  <c r="Y4598" i="41"/>
  <c r="Z4598" i="41" s="1"/>
  <c r="Y4597" i="41"/>
  <c r="Z4597" i="41" s="1"/>
  <c r="Y4596" i="41"/>
  <c r="Z4596" i="41" s="1"/>
  <c r="Y4595" i="41"/>
  <c r="Z4595" i="41" s="1"/>
  <c r="Y4594" i="41"/>
  <c r="Z4594" i="41" s="1"/>
  <c r="Y4593" i="41"/>
  <c r="Z4593" i="41" s="1"/>
  <c r="Y4592" i="41"/>
  <c r="Z4592" i="41" s="1"/>
  <c r="Y4591" i="41"/>
  <c r="Z4591" i="41" s="1"/>
  <c r="Y4590" i="41"/>
  <c r="Z4590" i="41" s="1"/>
  <c r="Y4589" i="41"/>
  <c r="Z4589" i="41" s="1"/>
  <c r="Y4588" i="41"/>
  <c r="Z4588" i="41" s="1"/>
  <c r="Y4587" i="41"/>
  <c r="Z4587" i="41" s="1"/>
  <c r="Y4586" i="41"/>
  <c r="Z4586" i="41" s="1"/>
  <c r="Y4585" i="41"/>
  <c r="Z4585" i="41" s="1"/>
  <c r="Y4584" i="41"/>
  <c r="Z4584" i="41" s="1"/>
  <c r="Y4583" i="41"/>
  <c r="Z4583" i="41" s="1"/>
  <c r="Y4582" i="41"/>
  <c r="Z4582" i="41" s="1"/>
  <c r="Y4581" i="41"/>
  <c r="Z4581" i="41" s="1"/>
  <c r="Y4580" i="41"/>
  <c r="Z4580" i="41" s="1"/>
  <c r="Y4579" i="41"/>
  <c r="Z4579" i="41" s="1"/>
  <c r="Y4578" i="41"/>
  <c r="Z4578" i="41" s="1"/>
  <c r="Y4577" i="41"/>
  <c r="Z4577" i="41" s="1"/>
  <c r="Y4576" i="41"/>
  <c r="Z4576" i="41" s="1"/>
  <c r="Y4575" i="41"/>
  <c r="Z4575" i="41" s="1"/>
  <c r="Y4574" i="41"/>
  <c r="Z4574" i="41" s="1"/>
  <c r="Y4573" i="41"/>
  <c r="Z4573" i="41" s="1"/>
  <c r="Y4572" i="41"/>
  <c r="Z4572" i="41" s="1"/>
  <c r="Y4571" i="41"/>
  <c r="Z4571" i="41" s="1"/>
  <c r="Y4570" i="41"/>
  <c r="Z4570" i="41" s="1"/>
  <c r="Y4569" i="41"/>
  <c r="Z4569" i="41" s="1"/>
  <c r="Y4568" i="41"/>
  <c r="Z4568" i="41" s="1"/>
  <c r="Y4567" i="41"/>
  <c r="Z4567" i="41" s="1"/>
  <c r="Y4566" i="41"/>
  <c r="Z4566" i="41" s="1"/>
  <c r="Y4565" i="41"/>
  <c r="Z4565" i="41" s="1"/>
  <c r="Y4564" i="41"/>
  <c r="Z4564" i="41" s="1"/>
  <c r="Y4563" i="41"/>
  <c r="Z4563" i="41" s="1"/>
  <c r="Y4562" i="41"/>
  <c r="Z4562" i="41" s="1"/>
  <c r="Y4561" i="41"/>
  <c r="Z4561" i="41" s="1"/>
  <c r="Y4560" i="41"/>
  <c r="Z4560" i="41" s="1"/>
  <c r="Y4559" i="41"/>
  <c r="Z4559" i="41" s="1"/>
  <c r="Y4558" i="41"/>
  <c r="Z4558" i="41" s="1"/>
  <c r="Y4557" i="41"/>
  <c r="Z4557" i="41" s="1"/>
  <c r="Y4556" i="41"/>
  <c r="Z4556" i="41" s="1"/>
  <c r="Y4555" i="41"/>
  <c r="Z4555" i="41" s="1"/>
  <c r="Y4554" i="41"/>
  <c r="Z4554" i="41" s="1"/>
  <c r="Y4553" i="41"/>
  <c r="Z4553" i="41" s="1"/>
  <c r="Y4552" i="41"/>
  <c r="Z4552" i="41" s="1"/>
  <c r="Y4551" i="41"/>
  <c r="Z4551" i="41" s="1"/>
  <c r="Y4550" i="41"/>
  <c r="Z4550" i="41" s="1"/>
  <c r="Y4549" i="41"/>
  <c r="Z4549" i="41" s="1"/>
  <c r="Y4548" i="41"/>
  <c r="Z4548" i="41" s="1"/>
  <c r="Y4547" i="41"/>
  <c r="Z4547" i="41" s="1"/>
  <c r="Y4546" i="41"/>
  <c r="Z4546" i="41" s="1"/>
  <c r="Y4545" i="41"/>
  <c r="Z4545" i="41" s="1"/>
  <c r="Y4544" i="41"/>
  <c r="Z4544" i="41" s="1"/>
  <c r="Y4543" i="41"/>
  <c r="Z4543" i="41" s="1"/>
  <c r="Y4542" i="41"/>
  <c r="Z4542" i="41" s="1"/>
  <c r="Y4541" i="41"/>
  <c r="Z4541" i="41" s="1"/>
  <c r="Y4540" i="41"/>
  <c r="Z4540" i="41" s="1"/>
  <c r="Y4539" i="41"/>
  <c r="Z4539" i="41" s="1"/>
  <c r="Y4538" i="41"/>
  <c r="Z4538" i="41" s="1"/>
  <c r="Y4537" i="41"/>
  <c r="Z4537" i="41" s="1"/>
  <c r="Y4536" i="41"/>
  <c r="Z4536" i="41" s="1"/>
  <c r="Y4535" i="41"/>
  <c r="Z4535" i="41" s="1"/>
  <c r="Y4534" i="41"/>
  <c r="Z4534" i="41" s="1"/>
  <c r="Y4533" i="41"/>
  <c r="Z4533" i="41" s="1"/>
  <c r="Y4532" i="41"/>
  <c r="Z4532" i="41" s="1"/>
  <c r="Y4531" i="41"/>
  <c r="Z4531" i="41" s="1"/>
  <c r="Y4530" i="41"/>
  <c r="Z4530" i="41" s="1"/>
  <c r="Y4529" i="41"/>
  <c r="Z4529" i="41" s="1"/>
  <c r="Y4528" i="41"/>
  <c r="Z4528" i="41" s="1"/>
  <c r="Y4527" i="41"/>
  <c r="Z4527" i="41" s="1"/>
  <c r="Y4526" i="41"/>
  <c r="Z4526" i="41" s="1"/>
  <c r="Y4525" i="41"/>
  <c r="Z4525" i="41" s="1"/>
  <c r="Y4524" i="41"/>
  <c r="Z4524" i="41" s="1"/>
  <c r="Y4523" i="41"/>
  <c r="Z4523" i="41" s="1"/>
  <c r="Y4522" i="41"/>
  <c r="Z4522" i="41" s="1"/>
  <c r="Y4521" i="41"/>
  <c r="Z4521" i="41" s="1"/>
  <c r="Y4520" i="41"/>
  <c r="Z4520" i="41" s="1"/>
  <c r="Y4519" i="41"/>
  <c r="Z4519" i="41" s="1"/>
  <c r="Y4518" i="41"/>
  <c r="Z4518" i="41" s="1"/>
  <c r="Y4517" i="41"/>
  <c r="Z4517" i="41" s="1"/>
  <c r="Y4516" i="41"/>
  <c r="Z4516" i="41" s="1"/>
  <c r="Y4515" i="41"/>
  <c r="Z4515" i="41" s="1"/>
  <c r="Y4514" i="41"/>
  <c r="Z4514" i="41" s="1"/>
  <c r="Y4513" i="41"/>
  <c r="Z4513" i="41" s="1"/>
  <c r="Y4512" i="41"/>
  <c r="Z4512" i="41" s="1"/>
  <c r="Y4511" i="41"/>
  <c r="Z4511" i="41" s="1"/>
  <c r="Y4510" i="41"/>
  <c r="Z4510" i="41" s="1"/>
  <c r="Y4509" i="41"/>
  <c r="Z4509" i="41" s="1"/>
  <c r="Y4508" i="41"/>
  <c r="Z4508" i="41" s="1"/>
  <c r="Y4507" i="41"/>
  <c r="Z4507" i="41" s="1"/>
  <c r="Y4506" i="41"/>
  <c r="Z4506" i="41" s="1"/>
  <c r="Y4505" i="41"/>
  <c r="Z4505" i="41" s="1"/>
  <c r="Y4504" i="41"/>
  <c r="Z4504" i="41" s="1"/>
  <c r="Y4503" i="41"/>
  <c r="Z4503" i="41" s="1"/>
  <c r="Y4502" i="41"/>
  <c r="Z4502" i="41" s="1"/>
  <c r="Y4501" i="41"/>
  <c r="Z4501" i="41" s="1"/>
  <c r="Y4500" i="41"/>
  <c r="Z4500" i="41" s="1"/>
  <c r="Y4499" i="41"/>
  <c r="Z4499" i="41" s="1"/>
  <c r="Y4498" i="41"/>
  <c r="Z4498" i="41" s="1"/>
  <c r="Y4497" i="41"/>
  <c r="Z4497" i="41" s="1"/>
  <c r="Y4496" i="41"/>
  <c r="Z4496" i="41" s="1"/>
  <c r="Y4495" i="41"/>
  <c r="Z4495" i="41" s="1"/>
  <c r="Y4494" i="41"/>
  <c r="Z4494" i="41" s="1"/>
  <c r="Y4493" i="41"/>
  <c r="Z4493" i="41" s="1"/>
  <c r="Y4492" i="41"/>
  <c r="Z4492" i="41" s="1"/>
  <c r="Y4491" i="41"/>
  <c r="Z4491" i="41" s="1"/>
  <c r="Y4490" i="41"/>
  <c r="Z4490" i="41" s="1"/>
  <c r="Y4489" i="41"/>
  <c r="Z4489" i="41" s="1"/>
  <c r="Y4488" i="41"/>
  <c r="Z4488" i="41" s="1"/>
  <c r="Y4487" i="41"/>
  <c r="Z4487" i="41" s="1"/>
  <c r="Y4486" i="41"/>
  <c r="Z4486" i="41" s="1"/>
  <c r="Y4485" i="41"/>
  <c r="Z4485" i="41" s="1"/>
  <c r="Y4484" i="41"/>
  <c r="Z4484" i="41" s="1"/>
  <c r="Y4483" i="41"/>
  <c r="Z4483" i="41" s="1"/>
  <c r="Y4482" i="41"/>
  <c r="Z4482" i="41" s="1"/>
  <c r="Y4481" i="41"/>
  <c r="Z4481" i="41" s="1"/>
  <c r="Y4480" i="41"/>
  <c r="Z4480" i="41" s="1"/>
  <c r="Y4479" i="41"/>
  <c r="Z4479" i="41" s="1"/>
  <c r="Y4478" i="41"/>
  <c r="Z4478" i="41" s="1"/>
  <c r="Y4477" i="41"/>
  <c r="Z4477" i="41" s="1"/>
  <c r="Y4476" i="41"/>
  <c r="Z4476" i="41" s="1"/>
  <c r="Y4475" i="41"/>
  <c r="Z4475" i="41" s="1"/>
  <c r="Y4474" i="41"/>
  <c r="Z4474" i="41" s="1"/>
  <c r="Y4473" i="41"/>
  <c r="Z4473" i="41" s="1"/>
  <c r="Y4472" i="41"/>
  <c r="Z4472" i="41" s="1"/>
  <c r="Y4471" i="41"/>
  <c r="Z4471" i="41" s="1"/>
  <c r="Y4470" i="41"/>
  <c r="Z4470" i="41" s="1"/>
  <c r="Y4469" i="41"/>
  <c r="Z4469" i="41" s="1"/>
  <c r="Y4468" i="41"/>
  <c r="Z4468" i="41" s="1"/>
  <c r="Y4467" i="41"/>
  <c r="Z4467" i="41" s="1"/>
  <c r="Y4466" i="41"/>
  <c r="Z4466" i="41" s="1"/>
  <c r="Y4465" i="41"/>
  <c r="Z4465" i="41" s="1"/>
  <c r="Y4464" i="41"/>
  <c r="Z4464" i="41" s="1"/>
  <c r="Y4463" i="41"/>
  <c r="Z4463" i="41" s="1"/>
  <c r="Y4462" i="41"/>
  <c r="Z4462" i="41" s="1"/>
  <c r="Y4461" i="41"/>
  <c r="Z4461" i="41" s="1"/>
  <c r="Y4460" i="41"/>
  <c r="Z4460" i="41" s="1"/>
  <c r="Y4459" i="41"/>
  <c r="Z4459" i="41" s="1"/>
  <c r="Y4458" i="41"/>
  <c r="Z4458" i="41" s="1"/>
  <c r="Y4457" i="41"/>
  <c r="Z4457" i="41" s="1"/>
  <c r="Y4456" i="41"/>
  <c r="Z4456" i="41" s="1"/>
  <c r="Y4455" i="41"/>
  <c r="Z4455" i="41" s="1"/>
  <c r="Y4454" i="41"/>
  <c r="Z4454" i="41" s="1"/>
  <c r="Y4453" i="41"/>
  <c r="Z4453" i="41" s="1"/>
  <c r="Y4452" i="41"/>
  <c r="Z4452" i="41" s="1"/>
  <c r="Y4451" i="41"/>
  <c r="Z4451" i="41" s="1"/>
  <c r="Y4450" i="41"/>
  <c r="Z4450" i="41" s="1"/>
  <c r="Y4449" i="41"/>
  <c r="Z4449" i="41" s="1"/>
  <c r="Y4448" i="41"/>
  <c r="Z4448" i="41" s="1"/>
  <c r="Y4447" i="41"/>
  <c r="Z4447" i="41" s="1"/>
  <c r="Y4446" i="41"/>
  <c r="Z4446" i="41" s="1"/>
  <c r="Y4445" i="41"/>
  <c r="Z4445" i="41" s="1"/>
  <c r="Y4444" i="41"/>
  <c r="Z4444" i="41" s="1"/>
  <c r="Y4443" i="41"/>
  <c r="Z4443" i="41" s="1"/>
  <c r="Y4442" i="41"/>
  <c r="Z4442" i="41" s="1"/>
  <c r="Y4441" i="41"/>
  <c r="Z4441" i="41" s="1"/>
  <c r="Y4440" i="41"/>
  <c r="Z4440" i="41" s="1"/>
  <c r="Y4439" i="41"/>
  <c r="Z4439" i="41" s="1"/>
  <c r="Y4438" i="41"/>
  <c r="Z4438" i="41" s="1"/>
  <c r="Y4437" i="41"/>
  <c r="Z4437" i="41" s="1"/>
  <c r="Y4436" i="41"/>
  <c r="Z4436" i="41" s="1"/>
  <c r="Y4435" i="41"/>
  <c r="Z4435" i="41" s="1"/>
  <c r="Y4434" i="41"/>
  <c r="Z4434" i="41" s="1"/>
  <c r="Y4433" i="41"/>
  <c r="Z4433" i="41" s="1"/>
  <c r="Y4432" i="41"/>
  <c r="Z4432" i="41" s="1"/>
  <c r="Y4431" i="41"/>
  <c r="Z4431" i="41" s="1"/>
  <c r="Y4430" i="41"/>
  <c r="Z4430" i="41" s="1"/>
  <c r="Y4429" i="41"/>
  <c r="Z4429" i="41" s="1"/>
  <c r="Y4428" i="41"/>
  <c r="Z4428" i="41" s="1"/>
  <c r="Y4427" i="41"/>
  <c r="Z4427" i="41" s="1"/>
  <c r="Y4426" i="41"/>
  <c r="Z4426" i="41" s="1"/>
  <c r="Y4425" i="41"/>
  <c r="Z4425" i="41" s="1"/>
  <c r="Y4424" i="41"/>
  <c r="Z4424" i="41" s="1"/>
  <c r="Y4423" i="41"/>
  <c r="Z4423" i="41" s="1"/>
  <c r="Y4422" i="41"/>
  <c r="Z4422" i="41" s="1"/>
  <c r="Y4421" i="41"/>
  <c r="Z4421" i="41" s="1"/>
  <c r="Y4420" i="41"/>
  <c r="Z4420" i="41" s="1"/>
  <c r="Y4419" i="41"/>
  <c r="Z4419" i="41" s="1"/>
  <c r="Y4418" i="41"/>
  <c r="Z4418" i="41" s="1"/>
  <c r="Y4417" i="41"/>
  <c r="Z4417" i="41" s="1"/>
  <c r="Y4416" i="41"/>
  <c r="Z4416" i="41" s="1"/>
  <c r="Y4415" i="41"/>
  <c r="Z4415" i="41" s="1"/>
  <c r="Y4414" i="41"/>
  <c r="Z4414" i="41" s="1"/>
  <c r="Y4413" i="41"/>
  <c r="Z4413" i="41" s="1"/>
  <c r="Y4412" i="41"/>
  <c r="Z4412" i="41" s="1"/>
  <c r="Y4411" i="41"/>
  <c r="Z4411" i="41" s="1"/>
  <c r="Y4410" i="41"/>
  <c r="Z4410" i="41" s="1"/>
  <c r="Y4409" i="41"/>
  <c r="Z4409" i="41" s="1"/>
  <c r="Y4408" i="41"/>
  <c r="Z4408" i="41" s="1"/>
  <c r="Y4407" i="41"/>
  <c r="Z4407" i="41" s="1"/>
  <c r="Y4406" i="41"/>
  <c r="Z4406" i="41" s="1"/>
  <c r="Y4405" i="41"/>
  <c r="Z4405" i="41" s="1"/>
  <c r="Y4404" i="41"/>
  <c r="Z4404" i="41" s="1"/>
  <c r="Y4403" i="41"/>
  <c r="Z4403" i="41" s="1"/>
  <c r="Y4402" i="41"/>
  <c r="Z4402" i="41" s="1"/>
  <c r="Y4401" i="41"/>
  <c r="Z4401" i="41" s="1"/>
  <c r="Y4400" i="41"/>
  <c r="Z4400" i="41" s="1"/>
  <c r="Y4399" i="41"/>
  <c r="Z4399" i="41" s="1"/>
  <c r="Y4398" i="41"/>
  <c r="Z4398" i="41" s="1"/>
  <c r="Y4397" i="41"/>
  <c r="Z4397" i="41" s="1"/>
  <c r="Y4396" i="41"/>
  <c r="Z4396" i="41" s="1"/>
  <c r="Y4395" i="41"/>
  <c r="Z4395" i="41" s="1"/>
  <c r="Y4394" i="41"/>
  <c r="Z4394" i="41" s="1"/>
  <c r="Y4393" i="41"/>
  <c r="Z4393" i="41" s="1"/>
  <c r="Y4392" i="41"/>
  <c r="Z4392" i="41" s="1"/>
  <c r="Y4391" i="41"/>
  <c r="Z4391" i="41" s="1"/>
  <c r="Y4390" i="41"/>
  <c r="Z4390" i="41" s="1"/>
  <c r="Y4389" i="41"/>
  <c r="Z4389" i="41" s="1"/>
  <c r="Y4388" i="41"/>
  <c r="Z4388" i="41" s="1"/>
  <c r="Y4387" i="41"/>
  <c r="Z4387" i="41" s="1"/>
  <c r="Y4386" i="41"/>
  <c r="Z4386" i="41" s="1"/>
  <c r="Y4385" i="41"/>
  <c r="Z4385" i="41" s="1"/>
  <c r="Y4384" i="41"/>
  <c r="Z4384" i="41" s="1"/>
  <c r="Y4383" i="41"/>
  <c r="Z4383" i="41" s="1"/>
  <c r="Y4382" i="41"/>
  <c r="Z4382" i="41" s="1"/>
  <c r="Y4381" i="41"/>
  <c r="Z4381" i="41" s="1"/>
  <c r="Y4380" i="41"/>
  <c r="Z4380" i="41" s="1"/>
  <c r="Y4379" i="41"/>
  <c r="Z4379" i="41" s="1"/>
  <c r="Y4378" i="41"/>
  <c r="Z4378" i="41" s="1"/>
  <c r="Y4377" i="41"/>
  <c r="Z4377" i="41" s="1"/>
  <c r="Y4376" i="41"/>
  <c r="Z4376" i="41" s="1"/>
  <c r="Y4375" i="41"/>
  <c r="Z4375" i="41" s="1"/>
  <c r="Y4374" i="41"/>
  <c r="Z4374" i="41" s="1"/>
  <c r="Y4373" i="41"/>
  <c r="Z4373" i="41" s="1"/>
  <c r="Y4372" i="41"/>
  <c r="Z4372" i="41" s="1"/>
  <c r="Y4371" i="41"/>
  <c r="Z4371" i="41" s="1"/>
  <c r="Y4370" i="41"/>
  <c r="Z4370" i="41" s="1"/>
  <c r="Y4369" i="41"/>
  <c r="Z4369" i="41" s="1"/>
  <c r="Y4368" i="41"/>
  <c r="Z4368" i="41" s="1"/>
  <c r="Y4367" i="41"/>
  <c r="Z4367" i="41" s="1"/>
  <c r="Y4366" i="41"/>
  <c r="Z4366" i="41" s="1"/>
  <c r="Y4365" i="41"/>
  <c r="Z4365" i="41" s="1"/>
  <c r="Y4364" i="41"/>
  <c r="Z4364" i="41" s="1"/>
  <c r="Y4363" i="41"/>
  <c r="Z4363" i="41" s="1"/>
  <c r="Y4362" i="41"/>
  <c r="Z4362" i="41" s="1"/>
  <c r="Y4361" i="41"/>
  <c r="Z4361" i="41" s="1"/>
  <c r="Y4360" i="41"/>
  <c r="Z4360" i="41" s="1"/>
  <c r="Y4359" i="41"/>
  <c r="Z4359" i="41" s="1"/>
  <c r="Y4358" i="41"/>
  <c r="Z4358" i="41" s="1"/>
  <c r="Y4357" i="41"/>
  <c r="Z4357" i="41" s="1"/>
  <c r="Y4356" i="41"/>
  <c r="Z4356" i="41" s="1"/>
  <c r="Y4355" i="41"/>
  <c r="Z4355" i="41" s="1"/>
  <c r="Y4354" i="41"/>
  <c r="Z4354" i="41" s="1"/>
  <c r="Y4353" i="41"/>
  <c r="Z4353" i="41" s="1"/>
  <c r="Y4352" i="41"/>
  <c r="Z4352" i="41" s="1"/>
  <c r="Y4351" i="41"/>
  <c r="Z4351" i="41" s="1"/>
  <c r="Y4350" i="41"/>
  <c r="Z4350" i="41" s="1"/>
  <c r="Y4349" i="41"/>
  <c r="Z4349" i="41" s="1"/>
  <c r="Y4348" i="41"/>
  <c r="Z4348" i="41" s="1"/>
  <c r="Y4347" i="41"/>
  <c r="Z4347" i="41" s="1"/>
  <c r="Y4346" i="41"/>
  <c r="Z4346" i="41" s="1"/>
  <c r="Y4345" i="41"/>
  <c r="Z4345" i="41" s="1"/>
  <c r="Y4344" i="41"/>
  <c r="Z4344" i="41" s="1"/>
  <c r="Y4343" i="41"/>
  <c r="Z4343" i="41" s="1"/>
  <c r="Y4342" i="41"/>
  <c r="Z4342" i="41" s="1"/>
  <c r="Y4341" i="41"/>
  <c r="Z4341" i="41" s="1"/>
  <c r="Y4340" i="41"/>
  <c r="Z4340" i="41" s="1"/>
  <c r="Y4339" i="41"/>
  <c r="Z4339" i="41" s="1"/>
  <c r="Y4338" i="41"/>
  <c r="Z4338" i="41" s="1"/>
  <c r="Y4337" i="41"/>
  <c r="Z4337" i="41" s="1"/>
  <c r="Y4336" i="41"/>
  <c r="Z4336" i="41" s="1"/>
  <c r="Y4335" i="41"/>
  <c r="Z4335" i="41" s="1"/>
  <c r="Y4334" i="41"/>
  <c r="Z4334" i="41" s="1"/>
  <c r="Y4333" i="41"/>
  <c r="Z4333" i="41" s="1"/>
  <c r="Y4332" i="41"/>
  <c r="Z4332" i="41" s="1"/>
  <c r="Y4331" i="41"/>
  <c r="Z4331" i="41" s="1"/>
  <c r="Y4330" i="41"/>
  <c r="Z4330" i="41" s="1"/>
  <c r="Y4329" i="41"/>
  <c r="Z4329" i="41" s="1"/>
  <c r="Y4328" i="41"/>
  <c r="Z4328" i="41" s="1"/>
  <c r="Y4327" i="41"/>
  <c r="Z4327" i="41" s="1"/>
  <c r="Y4326" i="41"/>
  <c r="Z4326" i="41" s="1"/>
  <c r="Y4325" i="41"/>
  <c r="Z4325" i="41" s="1"/>
  <c r="Y4324" i="41"/>
  <c r="Z4324" i="41" s="1"/>
  <c r="Y4323" i="41"/>
  <c r="Z4323" i="41" s="1"/>
  <c r="Y4322" i="41"/>
  <c r="Z4322" i="41" s="1"/>
  <c r="Y4321" i="41"/>
  <c r="Z4321" i="41" s="1"/>
  <c r="Y4320" i="41"/>
  <c r="Z4320" i="41" s="1"/>
  <c r="Y4319" i="41"/>
  <c r="Z4319" i="41" s="1"/>
  <c r="Y4318" i="41"/>
  <c r="Z4318" i="41" s="1"/>
  <c r="Y4317" i="41"/>
  <c r="Z4317" i="41" s="1"/>
  <c r="Y4316" i="41"/>
  <c r="Z4316" i="41" s="1"/>
  <c r="Y4315" i="41"/>
  <c r="Z4315" i="41" s="1"/>
  <c r="Y4314" i="41"/>
  <c r="Z4314" i="41" s="1"/>
  <c r="Y4313" i="41"/>
  <c r="Z4313" i="41" s="1"/>
  <c r="Y4312" i="41"/>
  <c r="Z4312" i="41" s="1"/>
  <c r="Y4311" i="41"/>
  <c r="Z4311" i="41" s="1"/>
  <c r="Y4310" i="41"/>
  <c r="Z4310" i="41" s="1"/>
  <c r="Y4309" i="41"/>
  <c r="Z4309" i="41" s="1"/>
  <c r="Y4308" i="41"/>
  <c r="Z4308" i="41" s="1"/>
  <c r="Y4307" i="41"/>
  <c r="Z4307" i="41" s="1"/>
  <c r="Y4306" i="41"/>
  <c r="Z4306" i="41" s="1"/>
  <c r="Y4305" i="41"/>
  <c r="Z4305" i="41" s="1"/>
  <c r="Y4304" i="41"/>
  <c r="Z4304" i="41" s="1"/>
  <c r="Y4303" i="41"/>
  <c r="Z4303" i="41" s="1"/>
  <c r="Y4302" i="41"/>
  <c r="Z4302" i="41" s="1"/>
  <c r="Y4301" i="41"/>
  <c r="Z4301" i="41" s="1"/>
  <c r="Y4300" i="41"/>
  <c r="Z4300" i="41" s="1"/>
  <c r="Y4299" i="41"/>
  <c r="Z4299" i="41" s="1"/>
  <c r="Y4298" i="41"/>
  <c r="Z4298" i="41" s="1"/>
  <c r="Y4297" i="41"/>
  <c r="Z4297" i="41" s="1"/>
  <c r="Y4296" i="41"/>
  <c r="Z4296" i="41" s="1"/>
  <c r="Y4295" i="41"/>
  <c r="Z4295" i="41" s="1"/>
  <c r="Y4294" i="41"/>
  <c r="Z4294" i="41" s="1"/>
  <c r="Y4293" i="41"/>
  <c r="Z4293" i="41" s="1"/>
  <c r="Y4292" i="41"/>
  <c r="Z4292" i="41" s="1"/>
  <c r="Y4291" i="41"/>
  <c r="Z4291" i="41" s="1"/>
  <c r="Y4290" i="41"/>
  <c r="Z4290" i="41" s="1"/>
  <c r="Y4289" i="41"/>
  <c r="Z4289" i="41" s="1"/>
  <c r="Y4288" i="41"/>
  <c r="Z4288" i="41" s="1"/>
  <c r="Y4287" i="41"/>
  <c r="Z4287" i="41" s="1"/>
  <c r="Y4286" i="41"/>
  <c r="Z4286" i="41" s="1"/>
  <c r="Y4285" i="41"/>
  <c r="Z4285" i="41" s="1"/>
  <c r="Y4284" i="41"/>
  <c r="Z4284" i="41" s="1"/>
  <c r="Y4283" i="41"/>
  <c r="Z4283" i="41" s="1"/>
  <c r="Y4282" i="41"/>
  <c r="Z4282" i="41" s="1"/>
  <c r="Y4281" i="41"/>
  <c r="Z4281" i="41" s="1"/>
  <c r="Y4280" i="41"/>
  <c r="Z4280" i="41" s="1"/>
  <c r="Y4279" i="41"/>
  <c r="Z4279" i="41" s="1"/>
  <c r="Y4278" i="41"/>
  <c r="Z4278" i="41" s="1"/>
  <c r="Y4277" i="41"/>
  <c r="Z4277" i="41" s="1"/>
  <c r="Y4276" i="41"/>
  <c r="Z4276" i="41" s="1"/>
  <c r="Y4275" i="41"/>
  <c r="Z4275" i="41" s="1"/>
  <c r="Y4274" i="41"/>
  <c r="Z4274" i="41" s="1"/>
  <c r="Y4273" i="41"/>
  <c r="Z4273" i="41" s="1"/>
  <c r="Y4272" i="41"/>
  <c r="Z4272" i="41" s="1"/>
  <c r="Y4271" i="41"/>
  <c r="Z4271" i="41" s="1"/>
  <c r="Y4270" i="41"/>
  <c r="Z4270" i="41" s="1"/>
  <c r="Y4269" i="41"/>
  <c r="Z4269" i="41" s="1"/>
  <c r="Y4268" i="41"/>
  <c r="Z4268" i="41" s="1"/>
  <c r="Y4267" i="41"/>
  <c r="Z4267" i="41" s="1"/>
  <c r="Y4266" i="41"/>
  <c r="Z4266" i="41" s="1"/>
  <c r="Y4265" i="41"/>
  <c r="Z4265" i="41" s="1"/>
  <c r="Y4264" i="41"/>
  <c r="Z4264" i="41" s="1"/>
  <c r="Y4263" i="41"/>
  <c r="Z4263" i="41" s="1"/>
  <c r="Y4262" i="41"/>
  <c r="Z4262" i="41" s="1"/>
  <c r="Y4261" i="41"/>
  <c r="Z4261" i="41" s="1"/>
  <c r="Y4260" i="41"/>
  <c r="Z4260" i="41" s="1"/>
  <c r="Y4259" i="41"/>
  <c r="Z4259" i="41" s="1"/>
  <c r="Y4258" i="41"/>
  <c r="Z4258" i="41" s="1"/>
  <c r="Y4257" i="41"/>
  <c r="Z4257" i="41" s="1"/>
  <c r="Y4256" i="41"/>
  <c r="Z4256" i="41" s="1"/>
  <c r="Y4255" i="41"/>
  <c r="Z4255" i="41" s="1"/>
  <c r="Y4254" i="41"/>
  <c r="Z4254" i="41" s="1"/>
  <c r="Y4253" i="41"/>
  <c r="Z4253" i="41" s="1"/>
  <c r="Y4252" i="41"/>
  <c r="Z4252" i="41" s="1"/>
  <c r="Y4251" i="41"/>
  <c r="Z4251" i="41" s="1"/>
  <c r="Y4250" i="41"/>
  <c r="Z4250" i="41" s="1"/>
  <c r="Y4249" i="41"/>
  <c r="Z4249" i="41" s="1"/>
  <c r="Y4248" i="41"/>
  <c r="Z4248" i="41" s="1"/>
  <c r="Y4247" i="41"/>
  <c r="Z4247" i="41" s="1"/>
  <c r="Y4246" i="41"/>
  <c r="Z4246" i="41" s="1"/>
  <c r="Y4245" i="41"/>
  <c r="Z4245" i="41" s="1"/>
  <c r="Y4244" i="41"/>
  <c r="Z4244" i="41" s="1"/>
  <c r="Y4243" i="41"/>
  <c r="Z4243" i="41" s="1"/>
  <c r="Y4242" i="41"/>
  <c r="Z4242" i="41" s="1"/>
  <c r="Y4241" i="41"/>
  <c r="Z4241" i="41" s="1"/>
  <c r="Y4240" i="41"/>
  <c r="Z4240" i="41" s="1"/>
  <c r="Y4239" i="41"/>
  <c r="Z4239" i="41" s="1"/>
  <c r="Y4238" i="41"/>
  <c r="Z4238" i="41" s="1"/>
  <c r="Y4237" i="41"/>
  <c r="Z4237" i="41" s="1"/>
  <c r="Y4236" i="41"/>
  <c r="Z4236" i="41" s="1"/>
  <c r="Y4235" i="41"/>
  <c r="Z4235" i="41" s="1"/>
  <c r="Y4234" i="41"/>
  <c r="Z4234" i="41" s="1"/>
  <c r="Y4233" i="41"/>
  <c r="Z4233" i="41" s="1"/>
  <c r="Y4232" i="41"/>
  <c r="Z4232" i="41" s="1"/>
  <c r="Y4231" i="41"/>
  <c r="Z4231" i="41" s="1"/>
  <c r="Y4230" i="41"/>
  <c r="Z4230" i="41" s="1"/>
  <c r="Y4229" i="41"/>
  <c r="Z4229" i="41" s="1"/>
  <c r="Y4228" i="41"/>
  <c r="Z4228" i="41" s="1"/>
  <c r="Y4227" i="41"/>
  <c r="Z4227" i="41" s="1"/>
  <c r="Y4226" i="41"/>
  <c r="Z4226" i="41" s="1"/>
  <c r="Y4225" i="41"/>
  <c r="Z4225" i="41" s="1"/>
  <c r="Y4224" i="41"/>
  <c r="Z4224" i="41" s="1"/>
  <c r="Y4223" i="41"/>
  <c r="Z4223" i="41" s="1"/>
  <c r="Y4222" i="41"/>
  <c r="Z4222" i="41" s="1"/>
  <c r="Y4221" i="41"/>
  <c r="Z4221" i="41" s="1"/>
  <c r="Y4220" i="41"/>
  <c r="Z4220" i="41" s="1"/>
  <c r="Y4219" i="41"/>
  <c r="Z4219" i="41" s="1"/>
  <c r="Y4218" i="41"/>
  <c r="Z4218" i="41" s="1"/>
  <c r="Y4217" i="41"/>
  <c r="Z4217" i="41" s="1"/>
  <c r="Y4216" i="41"/>
  <c r="Z4216" i="41" s="1"/>
  <c r="Y4215" i="41"/>
  <c r="Z4215" i="41" s="1"/>
  <c r="Y4214" i="41"/>
  <c r="Z4214" i="41" s="1"/>
  <c r="Y4213" i="41"/>
  <c r="Z4213" i="41" s="1"/>
  <c r="Y4212" i="41"/>
  <c r="Z4212" i="41" s="1"/>
  <c r="Y4211" i="41"/>
  <c r="Z4211" i="41" s="1"/>
  <c r="Y4210" i="41"/>
  <c r="Z4210" i="41" s="1"/>
  <c r="Y4209" i="41"/>
  <c r="Z4209" i="41" s="1"/>
  <c r="Y4208" i="41"/>
  <c r="Z4208" i="41" s="1"/>
  <c r="Y4207" i="41"/>
  <c r="Z4207" i="41" s="1"/>
  <c r="Y4206" i="41"/>
  <c r="Z4206" i="41" s="1"/>
  <c r="Y4205" i="41"/>
  <c r="Z4205" i="41" s="1"/>
  <c r="Y4204" i="41"/>
  <c r="Z4204" i="41" s="1"/>
  <c r="Y4203" i="41"/>
  <c r="Z4203" i="41" s="1"/>
  <c r="Y4202" i="41"/>
  <c r="Z4202" i="41" s="1"/>
  <c r="Y4201" i="41"/>
  <c r="Z4201" i="41" s="1"/>
  <c r="Y4200" i="41"/>
  <c r="Z4200" i="41" s="1"/>
  <c r="Y4199" i="41"/>
  <c r="Z4199" i="41" s="1"/>
  <c r="Y4198" i="41"/>
  <c r="Z4198" i="41" s="1"/>
  <c r="Y4197" i="41"/>
  <c r="Z4197" i="41" s="1"/>
  <c r="Y4196" i="41"/>
  <c r="Z4196" i="41" s="1"/>
  <c r="Y4195" i="41"/>
  <c r="Z4195" i="41" s="1"/>
  <c r="Y4194" i="41"/>
  <c r="Z4194" i="41" s="1"/>
  <c r="Y4193" i="41"/>
  <c r="Z4193" i="41" s="1"/>
  <c r="Y4192" i="41"/>
  <c r="Z4192" i="41" s="1"/>
  <c r="Y4191" i="41"/>
  <c r="Z4191" i="41" s="1"/>
  <c r="Y4190" i="41"/>
  <c r="Z4190" i="41" s="1"/>
  <c r="Y4189" i="41"/>
  <c r="Z4189" i="41" s="1"/>
  <c r="Y4188" i="41"/>
  <c r="Z4188" i="41" s="1"/>
  <c r="Y4187" i="41"/>
  <c r="Z4187" i="41" s="1"/>
  <c r="Y4186" i="41"/>
  <c r="Z4186" i="41" s="1"/>
  <c r="Y4185" i="41"/>
  <c r="Z4185" i="41" s="1"/>
  <c r="Y4184" i="41"/>
  <c r="Z4184" i="41" s="1"/>
  <c r="Y4183" i="41"/>
  <c r="Z4183" i="41" s="1"/>
  <c r="Y4182" i="41"/>
  <c r="Z4182" i="41" s="1"/>
  <c r="Y4181" i="41"/>
  <c r="Z4181" i="41" s="1"/>
  <c r="Y4180" i="41"/>
  <c r="Z4180" i="41" s="1"/>
  <c r="Y4179" i="41"/>
  <c r="Z4179" i="41" s="1"/>
  <c r="Y4178" i="41"/>
  <c r="Z4178" i="41" s="1"/>
  <c r="Y4177" i="41"/>
  <c r="Z4177" i="41" s="1"/>
  <c r="Y4176" i="41"/>
  <c r="Z4176" i="41" s="1"/>
  <c r="Y4175" i="41"/>
  <c r="Z4175" i="41" s="1"/>
  <c r="Y4174" i="41"/>
  <c r="Z4174" i="41" s="1"/>
  <c r="Y4173" i="41"/>
  <c r="Z4173" i="41" s="1"/>
  <c r="Y4172" i="41"/>
  <c r="Z4172" i="41" s="1"/>
  <c r="Y4171" i="41"/>
  <c r="Z4171" i="41" s="1"/>
  <c r="Y4170" i="41"/>
  <c r="Z4170" i="41" s="1"/>
  <c r="Y4169" i="41"/>
  <c r="Z4169" i="41" s="1"/>
  <c r="Y4168" i="41"/>
  <c r="Z4168" i="41" s="1"/>
  <c r="Y4167" i="41"/>
  <c r="Z4167" i="41" s="1"/>
  <c r="Y4166" i="41"/>
  <c r="Z4166" i="41" s="1"/>
  <c r="Y4165" i="41"/>
  <c r="Z4165" i="41" s="1"/>
  <c r="Y4164" i="41"/>
  <c r="Z4164" i="41" s="1"/>
  <c r="Y4163" i="41"/>
  <c r="Z4163" i="41" s="1"/>
  <c r="Y4162" i="41"/>
  <c r="Z4162" i="41" s="1"/>
  <c r="Y4161" i="41"/>
  <c r="Z4161" i="41" s="1"/>
  <c r="Y4160" i="41"/>
  <c r="Z4160" i="41" s="1"/>
  <c r="Y4159" i="41"/>
  <c r="Z4159" i="41" s="1"/>
  <c r="Y4158" i="41"/>
  <c r="Z4158" i="41" s="1"/>
  <c r="Y4157" i="41"/>
  <c r="Z4157" i="41" s="1"/>
  <c r="Y4156" i="41"/>
  <c r="Z4156" i="41" s="1"/>
  <c r="Y4155" i="41"/>
  <c r="Z4155" i="41" s="1"/>
  <c r="Y4154" i="41"/>
  <c r="Z4154" i="41" s="1"/>
  <c r="Y4153" i="41"/>
  <c r="Z4153" i="41" s="1"/>
  <c r="Y4152" i="41"/>
  <c r="Z4152" i="41" s="1"/>
  <c r="Y4151" i="41"/>
  <c r="Z4151" i="41" s="1"/>
  <c r="Y4150" i="41"/>
  <c r="Z4150" i="41" s="1"/>
  <c r="Y4149" i="41"/>
  <c r="Z4149" i="41" s="1"/>
  <c r="Y4148" i="41"/>
  <c r="Z4148" i="41" s="1"/>
  <c r="Y4147" i="41"/>
  <c r="Z4147" i="41" s="1"/>
  <c r="Y4146" i="41"/>
  <c r="Z4146" i="41" s="1"/>
  <c r="Y4145" i="41"/>
  <c r="Z4145" i="41" s="1"/>
  <c r="Y4144" i="41"/>
  <c r="Z4144" i="41" s="1"/>
  <c r="Y4143" i="41"/>
  <c r="Z4143" i="41" s="1"/>
  <c r="Y4142" i="41"/>
  <c r="Z4142" i="41" s="1"/>
  <c r="Y4141" i="41"/>
  <c r="Z4141" i="41" s="1"/>
  <c r="Y4140" i="41"/>
  <c r="Z4140" i="41" s="1"/>
  <c r="Y4139" i="41"/>
  <c r="Z4139" i="41" s="1"/>
  <c r="Y4138" i="41"/>
  <c r="Z4138" i="41" s="1"/>
  <c r="Y4137" i="41"/>
  <c r="Z4137" i="41" s="1"/>
  <c r="Y4136" i="41"/>
  <c r="Z4136" i="41" s="1"/>
  <c r="Y4135" i="41"/>
  <c r="Z4135" i="41" s="1"/>
  <c r="Y4134" i="41"/>
  <c r="Z4134" i="41" s="1"/>
  <c r="Y4133" i="41"/>
  <c r="Z4133" i="41" s="1"/>
  <c r="Y4132" i="41"/>
  <c r="Z4132" i="41" s="1"/>
  <c r="Y4131" i="41"/>
  <c r="Z4131" i="41" s="1"/>
  <c r="Y4130" i="41"/>
  <c r="Z4130" i="41" s="1"/>
  <c r="Y4129" i="41"/>
  <c r="Z4129" i="41" s="1"/>
  <c r="Y4128" i="41"/>
  <c r="Z4128" i="41" s="1"/>
  <c r="Y4127" i="41"/>
  <c r="Z4127" i="41" s="1"/>
  <c r="Y4126" i="41"/>
  <c r="Z4126" i="41" s="1"/>
  <c r="Y4125" i="41"/>
  <c r="Z4125" i="41" s="1"/>
  <c r="Y4124" i="41"/>
  <c r="Z4124" i="41" s="1"/>
  <c r="Y4123" i="41"/>
  <c r="Z4123" i="41" s="1"/>
  <c r="Y4122" i="41"/>
  <c r="Z4122" i="41" s="1"/>
  <c r="Y4121" i="41"/>
  <c r="Z4121" i="41" s="1"/>
  <c r="Y4120" i="41"/>
  <c r="Z4120" i="41" s="1"/>
  <c r="Y4119" i="41"/>
  <c r="Z4119" i="41" s="1"/>
  <c r="Y4118" i="41"/>
  <c r="Z4118" i="41" s="1"/>
  <c r="Y4117" i="41"/>
  <c r="Z4117" i="41" s="1"/>
  <c r="Y4116" i="41"/>
  <c r="Z4116" i="41" s="1"/>
  <c r="Y4115" i="41"/>
  <c r="Z4115" i="41" s="1"/>
  <c r="Y4114" i="41"/>
  <c r="Z4114" i="41" s="1"/>
  <c r="Y4113" i="41"/>
  <c r="Z4113" i="41" s="1"/>
  <c r="Y4112" i="41"/>
  <c r="Z4112" i="41" s="1"/>
  <c r="Y4111" i="41"/>
  <c r="Z4111" i="41" s="1"/>
  <c r="Y4110" i="41"/>
  <c r="Z4110" i="41" s="1"/>
  <c r="Y4109" i="41"/>
  <c r="Z4109" i="41" s="1"/>
  <c r="Y4108" i="41"/>
  <c r="Z4108" i="41" s="1"/>
  <c r="Y4107" i="41"/>
  <c r="Z4107" i="41" s="1"/>
  <c r="Y4106" i="41"/>
  <c r="Z4106" i="41" s="1"/>
  <c r="Y4105" i="41"/>
  <c r="Z4105" i="41" s="1"/>
  <c r="Y4104" i="41"/>
  <c r="Z4104" i="41" s="1"/>
  <c r="Y4103" i="41"/>
  <c r="Z4103" i="41" s="1"/>
  <c r="Y4102" i="41"/>
  <c r="Z4102" i="41" s="1"/>
  <c r="Y4101" i="41"/>
  <c r="Z4101" i="41" s="1"/>
  <c r="Y4100" i="41"/>
  <c r="Z4100" i="41" s="1"/>
  <c r="Y4099" i="41"/>
  <c r="Z4099" i="41" s="1"/>
  <c r="Y4098" i="41"/>
  <c r="Z4098" i="41" s="1"/>
  <c r="Y4097" i="41"/>
  <c r="Z4097" i="41" s="1"/>
  <c r="Y4096" i="41"/>
  <c r="Z4096" i="41" s="1"/>
  <c r="Y4095" i="41"/>
  <c r="Z4095" i="41" s="1"/>
  <c r="Y4094" i="41"/>
  <c r="Z4094" i="41" s="1"/>
  <c r="Y4093" i="41"/>
  <c r="Z4093" i="41" s="1"/>
  <c r="Y4092" i="41"/>
  <c r="Z4092" i="41" s="1"/>
  <c r="Y4091" i="41"/>
  <c r="Z4091" i="41" s="1"/>
  <c r="Y4090" i="41"/>
  <c r="Z4090" i="41" s="1"/>
  <c r="Y4089" i="41"/>
  <c r="Z4089" i="41" s="1"/>
  <c r="Y4088" i="41"/>
  <c r="Z4088" i="41" s="1"/>
  <c r="Y4087" i="41"/>
  <c r="Z4087" i="41" s="1"/>
  <c r="Y4086" i="41"/>
  <c r="Z4086" i="41" s="1"/>
  <c r="Y4085" i="41"/>
  <c r="Z4085" i="41" s="1"/>
  <c r="Y4084" i="41"/>
  <c r="Z4084" i="41" s="1"/>
  <c r="Y4083" i="41"/>
  <c r="Z4083" i="41" s="1"/>
  <c r="Y4082" i="41"/>
  <c r="Z4082" i="41" s="1"/>
  <c r="Y4081" i="41"/>
  <c r="Z4081" i="41" s="1"/>
  <c r="Y4080" i="41"/>
  <c r="Z4080" i="41" s="1"/>
  <c r="Y4079" i="41"/>
  <c r="Z4079" i="41" s="1"/>
  <c r="Y4078" i="41"/>
  <c r="Z4078" i="41" s="1"/>
  <c r="Y4077" i="41"/>
  <c r="Z4077" i="41" s="1"/>
  <c r="Y4076" i="41"/>
  <c r="Z4076" i="41" s="1"/>
  <c r="Y4075" i="41"/>
  <c r="Z4075" i="41" s="1"/>
  <c r="Y4074" i="41"/>
  <c r="Z4074" i="41" s="1"/>
  <c r="Y4073" i="41"/>
  <c r="Z4073" i="41" s="1"/>
  <c r="Y4072" i="41"/>
  <c r="Z4072" i="41" s="1"/>
  <c r="Y4071" i="41"/>
  <c r="Z4071" i="41" s="1"/>
  <c r="Y4070" i="41"/>
  <c r="Z4070" i="41" s="1"/>
  <c r="Y4069" i="41"/>
  <c r="Z4069" i="41" s="1"/>
  <c r="Y4068" i="41"/>
  <c r="Z4068" i="41" s="1"/>
  <c r="Y4067" i="41"/>
  <c r="Z4067" i="41" s="1"/>
  <c r="Y4066" i="41"/>
  <c r="Z4066" i="41" s="1"/>
  <c r="Y4065" i="41"/>
  <c r="Z4065" i="41" s="1"/>
  <c r="Y4064" i="41"/>
  <c r="Z4064" i="41" s="1"/>
  <c r="Y4063" i="41"/>
  <c r="Z4063" i="41" s="1"/>
  <c r="Y4062" i="41"/>
  <c r="Z4062" i="41" s="1"/>
  <c r="Y4061" i="41"/>
  <c r="Z4061" i="41" s="1"/>
  <c r="Y4060" i="41"/>
  <c r="Z4060" i="41" s="1"/>
  <c r="Y4059" i="41"/>
  <c r="Z4059" i="41" s="1"/>
  <c r="Y4058" i="41"/>
  <c r="Z4058" i="41" s="1"/>
  <c r="Y4057" i="41"/>
  <c r="Z4057" i="41" s="1"/>
  <c r="Y4056" i="41"/>
  <c r="Z4056" i="41" s="1"/>
  <c r="Y4055" i="41"/>
  <c r="Z4055" i="41" s="1"/>
  <c r="Y4054" i="41"/>
  <c r="Z4054" i="41" s="1"/>
  <c r="Y4053" i="41"/>
  <c r="Z4053" i="41" s="1"/>
  <c r="Y4052" i="41"/>
  <c r="Z4052" i="41" s="1"/>
  <c r="Y4051" i="41"/>
  <c r="Z4051" i="41" s="1"/>
  <c r="Y4050" i="41"/>
  <c r="Z4050" i="41" s="1"/>
  <c r="Y4049" i="41"/>
  <c r="Z4049" i="41" s="1"/>
  <c r="Y4048" i="41"/>
  <c r="Z4048" i="41" s="1"/>
  <c r="Y4047" i="41"/>
  <c r="Z4047" i="41" s="1"/>
  <c r="Y4046" i="41"/>
  <c r="Z4046" i="41" s="1"/>
  <c r="Y4045" i="41"/>
  <c r="Z4045" i="41" s="1"/>
  <c r="Y4044" i="41"/>
  <c r="Z4044" i="41" s="1"/>
  <c r="Y4043" i="41"/>
  <c r="Z4043" i="41" s="1"/>
  <c r="Y4042" i="41"/>
  <c r="Z4042" i="41" s="1"/>
  <c r="Y4041" i="41"/>
  <c r="Z4041" i="41" s="1"/>
  <c r="Y4040" i="41"/>
  <c r="Z4040" i="41" s="1"/>
  <c r="Y4039" i="41"/>
  <c r="Z4039" i="41" s="1"/>
  <c r="Y4038" i="41"/>
  <c r="Z4038" i="41" s="1"/>
  <c r="Y4037" i="41"/>
  <c r="Z4037" i="41" s="1"/>
  <c r="Y4036" i="41"/>
  <c r="Z4036" i="41" s="1"/>
  <c r="Y4035" i="41"/>
  <c r="Z4035" i="41" s="1"/>
  <c r="Y4034" i="41"/>
  <c r="Z4034" i="41" s="1"/>
  <c r="Y4033" i="41"/>
  <c r="Z4033" i="41" s="1"/>
  <c r="Y4032" i="41"/>
  <c r="Z4032" i="41" s="1"/>
  <c r="Y4031" i="41"/>
  <c r="Z4031" i="41" s="1"/>
  <c r="Y4030" i="41"/>
  <c r="Z4030" i="41" s="1"/>
  <c r="Y4029" i="41"/>
  <c r="Z4029" i="41" s="1"/>
  <c r="Y4028" i="41"/>
  <c r="Z4028" i="41" s="1"/>
  <c r="Y4027" i="41"/>
  <c r="Z4027" i="41" s="1"/>
  <c r="Y4026" i="41"/>
  <c r="Z4026" i="41" s="1"/>
  <c r="Y4025" i="41"/>
  <c r="Z4025" i="41" s="1"/>
  <c r="Y4024" i="41"/>
  <c r="Z4024" i="41" s="1"/>
  <c r="Y4023" i="41"/>
  <c r="Z4023" i="41" s="1"/>
  <c r="Y4022" i="41"/>
  <c r="Z4022" i="41" s="1"/>
  <c r="Y4021" i="41"/>
  <c r="Z4021" i="41" s="1"/>
  <c r="Y4020" i="41"/>
  <c r="Z4020" i="41" s="1"/>
  <c r="Y4019" i="41"/>
  <c r="Z4019" i="41" s="1"/>
  <c r="Y4018" i="41"/>
  <c r="Z4018" i="41" s="1"/>
  <c r="Y4017" i="41"/>
  <c r="Z4017" i="41" s="1"/>
  <c r="Y4016" i="41"/>
  <c r="Z4016" i="41" s="1"/>
  <c r="Y4015" i="41"/>
  <c r="Z4015" i="41" s="1"/>
  <c r="Y4014" i="41"/>
  <c r="Z4014" i="41" s="1"/>
  <c r="Y4013" i="41"/>
  <c r="Z4013" i="41" s="1"/>
  <c r="Y4012" i="41"/>
  <c r="Z4012" i="41" s="1"/>
  <c r="Y4011" i="41"/>
  <c r="Z4011" i="41" s="1"/>
  <c r="Y4010" i="41"/>
  <c r="Z4010" i="41" s="1"/>
  <c r="Y4009" i="41"/>
  <c r="Z4009" i="41" s="1"/>
  <c r="Y4008" i="41"/>
  <c r="Z4008" i="41" s="1"/>
  <c r="Y4007" i="41"/>
  <c r="Z4007" i="41" s="1"/>
  <c r="Y4006" i="41"/>
  <c r="Z4006" i="41" s="1"/>
  <c r="Y4005" i="41"/>
  <c r="Z4005" i="41" s="1"/>
  <c r="Y4004" i="41"/>
  <c r="Z4004" i="41" s="1"/>
  <c r="Y4003" i="41"/>
  <c r="Z4003" i="41" s="1"/>
  <c r="Y4002" i="41"/>
  <c r="Z4002" i="41" s="1"/>
  <c r="Y4001" i="41"/>
  <c r="Z4001" i="41" s="1"/>
  <c r="Y4000" i="41"/>
  <c r="Z4000" i="41" s="1"/>
  <c r="Y3999" i="41"/>
  <c r="Z3999" i="41" s="1"/>
  <c r="Y3998" i="41"/>
  <c r="Z3998" i="41" s="1"/>
  <c r="Y3997" i="41"/>
  <c r="Z3997" i="41" s="1"/>
  <c r="Y3996" i="41"/>
  <c r="Z3996" i="41" s="1"/>
  <c r="Y3995" i="41"/>
  <c r="Z3995" i="41" s="1"/>
  <c r="Y3994" i="41"/>
  <c r="Z3994" i="41" s="1"/>
  <c r="Y3993" i="41"/>
  <c r="Z3993" i="41" s="1"/>
  <c r="Y3992" i="41"/>
  <c r="Z3992" i="41" s="1"/>
  <c r="Y3991" i="41"/>
  <c r="Z3991" i="41" s="1"/>
  <c r="Y3990" i="41"/>
  <c r="Z3990" i="41" s="1"/>
  <c r="Y3989" i="41"/>
  <c r="Z3989" i="41" s="1"/>
  <c r="Y3988" i="41"/>
  <c r="Z3988" i="41" s="1"/>
  <c r="Y3987" i="41"/>
  <c r="Z3987" i="41" s="1"/>
  <c r="Y3986" i="41"/>
  <c r="Z3986" i="41" s="1"/>
  <c r="Y3985" i="41"/>
  <c r="Z3985" i="41" s="1"/>
  <c r="Y3984" i="41"/>
  <c r="Z3984" i="41" s="1"/>
  <c r="Y3983" i="41"/>
  <c r="Z3983" i="41" s="1"/>
  <c r="Y3982" i="41"/>
  <c r="Z3982" i="41" s="1"/>
  <c r="Y3981" i="41"/>
  <c r="Z3981" i="41" s="1"/>
  <c r="Y3980" i="41"/>
  <c r="Z3980" i="41" s="1"/>
  <c r="Y3979" i="41"/>
  <c r="Z3979" i="41" s="1"/>
  <c r="Y3978" i="41"/>
  <c r="Z3978" i="41" s="1"/>
  <c r="Y3977" i="41"/>
  <c r="Z3977" i="41" s="1"/>
  <c r="Y3976" i="41"/>
  <c r="Z3976" i="41" s="1"/>
  <c r="Y3975" i="41"/>
  <c r="Z3975" i="41" s="1"/>
  <c r="Y3974" i="41"/>
  <c r="Z3974" i="41" s="1"/>
  <c r="Y3973" i="41"/>
  <c r="Z3973" i="41" s="1"/>
  <c r="Y3972" i="41"/>
  <c r="Z3972" i="41" s="1"/>
  <c r="Y3971" i="41"/>
  <c r="Z3971" i="41" s="1"/>
  <c r="Y3970" i="41"/>
  <c r="Z3970" i="41" s="1"/>
  <c r="Y3969" i="41"/>
  <c r="Z3969" i="41" s="1"/>
  <c r="Y3968" i="41"/>
  <c r="Z3968" i="41" s="1"/>
  <c r="Y3967" i="41"/>
  <c r="Z3967" i="41" s="1"/>
  <c r="Y3966" i="41"/>
  <c r="Z3966" i="41" s="1"/>
  <c r="Y3965" i="41"/>
  <c r="Z3965" i="41" s="1"/>
  <c r="Y3964" i="41"/>
  <c r="Z3964" i="41" s="1"/>
  <c r="Y3963" i="41"/>
  <c r="Z3963" i="41" s="1"/>
  <c r="Y3962" i="41"/>
  <c r="Z3962" i="41" s="1"/>
  <c r="Y3961" i="41"/>
  <c r="Z3961" i="41" s="1"/>
  <c r="Y3960" i="41"/>
  <c r="Z3960" i="41" s="1"/>
  <c r="Y3959" i="41"/>
  <c r="Z3959" i="41" s="1"/>
  <c r="Y3958" i="41"/>
  <c r="Z3958" i="41" s="1"/>
  <c r="Y3957" i="41"/>
  <c r="Z3957" i="41" s="1"/>
  <c r="Y3956" i="41"/>
  <c r="Z3956" i="41" s="1"/>
  <c r="Y3955" i="41"/>
  <c r="Z3955" i="41" s="1"/>
  <c r="Y3954" i="41"/>
  <c r="Z3954" i="41" s="1"/>
  <c r="Y3953" i="41"/>
  <c r="Z3953" i="41" s="1"/>
  <c r="Y3952" i="41"/>
  <c r="Z3952" i="41" s="1"/>
  <c r="Y3951" i="41"/>
  <c r="Z3951" i="41" s="1"/>
  <c r="Y3950" i="41"/>
  <c r="Z3950" i="41" s="1"/>
  <c r="Y3949" i="41"/>
  <c r="Z3949" i="41" s="1"/>
  <c r="Y3948" i="41"/>
  <c r="Z3948" i="41" s="1"/>
  <c r="Y3947" i="41"/>
  <c r="Z3947" i="41" s="1"/>
  <c r="Y3946" i="41"/>
  <c r="Z3946" i="41" s="1"/>
  <c r="Y3945" i="41"/>
  <c r="Z3945" i="41" s="1"/>
  <c r="Y3944" i="41"/>
  <c r="Z3944" i="41" s="1"/>
  <c r="Y3943" i="41"/>
  <c r="Z3943" i="41" s="1"/>
  <c r="Y3942" i="41"/>
  <c r="Z3942" i="41" s="1"/>
  <c r="Y3941" i="41"/>
  <c r="Z3941" i="41" s="1"/>
  <c r="Y3940" i="41"/>
  <c r="Z3940" i="41" s="1"/>
  <c r="Y3939" i="41"/>
  <c r="Z3939" i="41" s="1"/>
  <c r="Y3938" i="41"/>
  <c r="Z3938" i="41" s="1"/>
  <c r="Y3937" i="41"/>
  <c r="Z3937" i="41" s="1"/>
  <c r="Y3936" i="41"/>
  <c r="Z3936" i="41" s="1"/>
  <c r="Y3935" i="41"/>
  <c r="Z3935" i="41" s="1"/>
  <c r="Y3934" i="41"/>
  <c r="Z3934" i="41" s="1"/>
  <c r="Y3933" i="41"/>
  <c r="Z3933" i="41" s="1"/>
  <c r="Y3932" i="41"/>
  <c r="Z3932" i="41" s="1"/>
  <c r="Y3931" i="41"/>
  <c r="Z3931" i="41" s="1"/>
  <c r="Y3930" i="41"/>
  <c r="Z3930" i="41" s="1"/>
  <c r="Y3929" i="41"/>
  <c r="Z3929" i="41" s="1"/>
  <c r="Y3928" i="41"/>
  <c r="Z3928" i="41" s="1"/>
  <c r="Y3927" i="41"/>
  <c r="Z3927" i="41" s="1"/>
  <c r="Y3926" i="41"/>
  <c r="Z3926" i="41" s="1"/>
  <c r="Y3925" i="41"/>
  <c r="Z3925" i="41" s="1"/>
  <c r="Y3924" i="41"/>
  <c r="Z3924" i="41" s="1"/>
  <c r="Y3923" i="41"/>
  <c r="Z3923" i="41" s="1"/>
  <c r="Y3922" i="41"/>
  <c r="Z3922" i="41" s="1"/>
  <c r="Y3921" i="41"/>
  <c r="Z3921" i="41" s="1"/>
  <c r="Y3920" i="41"/>
  <c r="Z3920" i="41" s="1"/>
  <c r="Y3919" i="41"/>
  <c r="Z3919" i="41" s="1"/>
  <c r="Y3918" i="41"/>
  <c r="Z3918" i="41" s="1"/>
  <c r="Y3917" i="41"/>
  <c r="Z3917" i="41" s="1"/>
  <c r="Y3916" i="41"/>
  <c r="Z3916" i="41" s="1"/>
  <c r="Y3915" i="41"/>
  <c r="Z3915" i="41" s="1"/>
  <c r="Y3914" i="41"/>
  <c r="Z3914" i="41" s="1"/>
  <c r="Y3913" i="41"/>
  <c r="Z3913" i="41" s="1"/>
  <c r="Y3912" i="41"/>
  <c r="Z3912" i="41" s="1"/>
  <c r="Y3911" i="41"/>
  <c r="Z3911" i="41" s="1"/>
  <c r="Y3910" i="41"/>
  <c r="Z3910" i="41" s="1"/>
  <c r="Y3909" i="41"/>
  <c r="Z3909" i="41" s="1"/>
  <c r="Y3908" i="41"/>
  <c r="Z3908" i="41" s="1"/>
  <c r="Y3907" i="41"/>
  <c r="Z3907" i="41" s="1"/>
  <c r="Y3906" i="41"/>
  <c r="Z3906" i="41" s="1"/>
  <c r="Y3905" i="41"/>
  <c r="Z3905" i="41" s="1"/>
  <c r="Y3904" i="41"/>
  <c r="Z3904" i="41" s="1"/>
  <c r="Y3903" i="41"/>
  <c r="Z3903" i="41" s="1"/>
  <c r="Y3902" i="41"/>
  <c r="Z3902" i="41" s="1"/>
  <c r="Y3901" i="41"/>
  <c r="Z3901" i="41" s="1"/>
  <c r="Y3900" i="41"/>
  <c r="Z3900" i="41" s="1"/>
  <c r="Y3899" i="41"/>
  <c r="Z3899" i="41" s="1"/>
  <c r="Y3898" i="41"/>
  <c r="Z3898" i="41" s="1"/>
  <c r="Y3897" i="41"/>
  <c r="Z3897" i="41" s="1"/>
  <c r="Y3896" i="41"/>
  <c r="Z3896" i="41" s="1"/>
  <c r="Y3895" i="41"/>
  <c r="Z3895" i="41" s="1"/>
  <c r="Y3894" i="41"/>
  <c r="Z3894" i="41" s="1"/>
  <c r="Y3893" i="41"/>
  <c r="Z3893" i="41" s="1"/>
  <c r="Y3892" i="41"/>
  <c r="Z3892" i="41" s="1"/>
  <c r="Y3891" i="41"/>
  <c r="Z3891" i="41" s="1"/>
  <c r="Y3890" i="41"/>
  <c r="Z3890" i="41" s="1"/>
  <c r="Y3889" i="41"/>
  <c r="Z3889" i="41" s="1"/>
  <c r="Y3888" i="41"/>
  <c r="Z3888" i="41" s="1"/>
  <c r="Y3887" i="41"/>
  <c r="Z3887" i="41" s="1"/>
  <c r="Y3886" i="41"/>
  <c r="Z3886" i="41" s="1"/>
  <c r="Y3885" i="41"/>
  <c r="Z3885" i="41" s="1"/>
  <c r="Y3884" i="41"/>
  <c r="Z3884" i="41" s="1"/>
  <c r="Y3883" i="41"/>
  <c r="Z3883" i="41" s="1"/>
  <c r="Y3882" i="41"/>
  <c r="Z3882" i="41" s="1"/>
  <c r="Y3881" i="41"/>
  <c r="Z3881" i="41" s="1"/>
  <c r="Y3880" i="41"/>
  <c r="Z3880" i="41" s="1"/>
  <c r="Y3879" i="41"/>
  <c r="Z3879" i="41" s="1"/>
  <c r="Y3878" i="41"/>
  <c r="Z3878" i="41" s="1"/>
  <c r="Y3877" i="41"/>
  <c r="Z3877" i="41" s="1"/>
  <c r="Y3876" i="41"/>
  <c r="Z3876" i="41" s="1"/>
  <c r="Y3875" i="41"/>
  <c r="Z3875" i="41" s="1"/>
  <c r="Y3874" i="41"/>
  <c r="Z3874" i="41" s="1"/>
  <c r="Y3873" i="41"/>
  <c r="Z3873" i="41" s="1"/>
  <c r="Y3872" i="41"/>
  <c r="Z3872" i="41" s="1"/>
  <c r="Y3871" i="41"/>
  <c r="Z3871" i="41" s="1"/>
  <c r="Y3870" i="41"/>
  <c r="Z3870" i="41" s="1"/>
  <c r="Y3869" i="41"/>
  <c r="Z3869" i="41" s="1"/>
  <c r="Y3868" i="41"/>
  <c r="Z3868" i="41" s="1"/>
  <c r="Y3867" i="41"/>
  <c r="Z3867" i="41" s="1"/>
  <c r="Y3866" i="41"/>
  <c r="Z3866" i="41" s="1"/>
  <c r="Y3865" i="41"/>
  <c r="Z3865" i="41" s="1"/>
  <c r="Y3864" i="41"/>
  <c r="Z3864" i="41" s="1"/>
  <c r="Y3863" i="41"/>
  <c r="Z3863" i="41" s="1"/>
  <c r="Y3862" i="41"/>
  <c r="Z3862" i="41" s="1"/>
  <c r="Y3861" i="41"/>
  <c r="Z3861" i="41" s="1"/>
  <c r="Y3860" i="41"/>
  <c r="Z3860" i="41" s="1"/>
  <c r="Y3859" i="41"/>
  <c r="Z3859" i="41" s="1"/>
  <c r="Y3858" i="41"/>
  <c r="Z3858" i="41" s="1"/>
  <c r="Y3857" i="41"/>
  <c r="Z3857" i="41" s="1"/>
  <c r="Y3856" i="41"/>
  <c r="Z3856" i="41" s="1"/>
  <c r="Y3855" i="41"/>
  <c r="Z3855" i="41" s="1"/>
  <c r="Y3854" i="41"/>
  <c r="Z3854" i="41" s="1"/>
  <c r="Y3853" i="41"/>
  <c r="Z3853" i="41" s="1"/>
  <c r="Y3852" i="41"/>
  <c r="Z3852" i="41" s="1"/>
  <c r="Y3851" i="41"/>
  <c r="Z3851" i="41" s="1"/>
  <c r="Y3850" i="41"/>
  <c r="Z3850" i="41" s="1"/>
  <c r="Y3849" i="41"/>
  <c r="Z3849" i="41" s="1"/>
  <c r="Y3848" i="41"/>
  <c r="Z3848" i="41" s="1"/>
  <c r="Y3847" i="41"/>
  <c r="Z3847" i="41" s="1"/>
  <c r="Y3846" i="41"/>
  <c r="Z3846" i="41" s="1"/>
  <c r="Y3845" i="41"/>
  <c r="Z3845" i="41" s="1"/>
  <c r="Y3844" i="41"/>
  <c r="Z3844" i="41" s="1"/>
  <c r="Y3843" i="41"/>
  <c r="Z3843" i="41" s="1"/>
  <c r="Y3842" i="41"/>
  <c r="Z3842" i="41" s="1"/>
  <c r="Y3841" i="41"/>
  <c r="Z3841" i="41" s="1"/>
  <c r="Y3840" i="41"/>
  <c r="Z3840" i="41" s="1"/>
  <c r="Y3839" i="41"/>
  <c r="Z3839" i="41" s="1"/>
  <c r="Y3838" i="41"/>
  <c r="Z3838" i="41" s="1"/>
  <c r="Y3837" i="41"/>
  <c r="Z3837" i="41" s="1"/>
  <c r="Y3836" i="41"/>
  <c r="Z3836" i="41" s="1"/>
  <c r="Y3835" i="41"/>
  <c r="Z3835" i="41" s="1"/>
  <c r="Y3834" i="41"/>
  <c r="Z3834" i="41" s="1"/>
  <c r="Y3833" i="41"/>
  <c r="Z3833" i="41" s="1"/>
  <c r="Y3832" i="41"/>
  <c r="Z3832" i="41" s="1"/>
  <c r="Y3831" i="41"/>
  <c r="Z3831" i="41" s="1"/>
  <c r="Y3830" i="41"/>
  <c r="Z3830" i="41" s="1"/>
  <c r="Y3829" i="41"/>
  <c r="Z3829" i="41" s="1"/>
  <c r="Y3828" i="41"/>
  <c r="Z3828" i="41" s="1"/>
  <c r="Y3827" i="41"/>
  <c r="Z3827" i="41" s="1"/>
  <c r="Y3826" i="41"/>
  <c r="Z3826" i="41" s="1"/>
  <c r="Y3825" i="41"/>
  <c r="Z3825" i="41" s="1"/>
  <c r="Y3824" i="41"/>
  <c r="Z3824" i="41" s="1"/>
  <c r="Y3823" i="41"/>
  <c r="Z3823" i="41" s="1"/>
  <c r="Y3822" i="41"/>
  <c r="Z3822" i="41" s="1"/>
  <c r="Y3821" i="41"/>
  <c r="Z3821" i="41" s="1"/>
  <c r="Y3820" i="41"/>
  <c r="Z3820" i="41" s="1"/>
  <c r="Y3819" i="41"/>
  <c r="Z3819" i="41" s="1"/>
  <c r="Y3818" i="41"/>
  <c r="Z3818" i="41" s="1"/>
  <c r="Y3817" i="41"/>
  <c r="Z3817" i="41" s="1"/>
  <c r="Y3816" i="41"/>
  <c r="Z3816" i="41" s="1"/>
  <c r="Y3815" i="41"/>
  <c r="Z3815" i="41" s="1"/>
  <c r="Y3814" i="41"/>
  <c r="Z3814" i="41" s="1"/>
  <c r="Y3813" i="41"/>
  <c r="Z3813" i="41" s="1"/>
  <c r="Y3812" i="41"/>
  <c r="Z3812" i="41" s="1"/>
  <c r="Y3811" i="41"/>
  <c r="Z3811" i="41" s="1"/>
  <c r="Y3810" i="41"/>
  <c r="Z3810" i="41" s="1"/>
  <c r="Y3809" i="41"/>
  <c r="Z3809" i="41" s="1"/>
  <c r="Y3808" i="41"/>
  <c r="Z3808" i="41" s="1"/>
  <c r="Y3807" i="41"/>
  <c r="Z3807" i="41" s="1"/>
  <c r="Y3806" i="41"/>
  <c r="Z3806" i="41" s="1"/>
  <c r="Y3805" i="41"/>
  <c r="Z3805" i="41" s="1"/>
  <c r="Y3804" i="41"/>
  <c r="Z3804" i="41" s="1"/>
  <c r="Y3803" i="41"/>
  <c r="Z3803" i="41" s="1"/>
  <c r="Y3802" i="41"/>
  <c r="Z3802" i="41" s="1"/>
  <c r="Y3801" i="41"/>
  <c r="Z3801" i="41" s="1"/>
  <c r="Y3800" i="41"/>
  <c r="Z3800" i="41" s="1"/>
  <c r="Y3799" i="41"/>
  <c r="Z3799" i="41" s="1"/>
  <c r="Y3798" i="41"/>
  <c r="Z3798" i="41" s="1"/>
  <c r="Y3797" i="41"/>
  <c r="Z3797" i="41" s="1"/>
  <c r="Y3796" i="41"/>
  <c r="Z3796" i="41" s="1"/>
  <c r="Y3795" i="41"/>
  <c r="Z3795" i="41" s="1"/>
  <c r="Y3794" i="41"/>
  <c r="Z3794" i="41" s="1"/>
  <c r="Y3793" i="41"/>
  <c r="Z3793" i="41" s="1"/>
  <c r="Y3792" i="41"/>
  <c r="Z3792" i="41" s="1"/>
  <c r="Y3791" i="41"/>
  <c r="Z3791" i="41" s="1"/>
  <c r="Y3790" i="41"/>
  <c r="Z3790" i="41" s="1"/>
  <c r="Y3789" i="41"/>
  <c r="Z3789" i="41" s="1"/>
  <c r="Y3788" i="41"/>
  <c r="Z3788" i="41" s="1"/>
  <c r="Y3787" i="41"/>
  <c r="Z3787" i="41" s="1"/>
  <c r="Y3786" i="41"/>
  <c r="Z3786" i="41" s="1"/>
  <c r="Y3785" i="41"/>
  <c r="Z3785" i="41" s="1"/>
  <c r="Y3784" i="41"/>
  <c r="Z3784" i="41" s="1"/>
  <c r="Y3783" i="41"/>
  <c r="Z3783" i="41" s="1"/>
  <c r="Y3782" i="41"/>
  <c r="Z3782" i="41" s="1"/>
  <c r="Y3781" i="41"/>
  <c r="Z3781" i="41" s="1"/>
  <c r="Y3780" i="41"/>
  <c r="Z3780" i="41" s="1"/>
  <c r="Y3779" i="41"/>
  <c r="Z3779" i="41" s="1"/>
  <c r="Y3778" i="41"/>
  <c r="Z3778" i="41" s="1"/>
  <c r="Y3777" i="41"/>
  <c r="Z3777" i="41" s="1"/>
  <c r="Y3776" i="41"/>
  <c r="Z3776" i="41" s="1"/>
  <c r="Y3775" i="41"/>
  <c r="Z3775" i="41" s="1"/>
  <c r="Y3774" i="41"/>
  <c r="Z3774" i="41" s="1"/>
  <c r="Y3773" i="41"/>
  <c r="Z3773" i="41" s="1"/>
  <c r="Y3772" i="41"/>
  <c r="Z3772" i="41" s="1"/>
  <c r="Y3771" i="41"/>
  <c r="Z3771" i="41" s="1"/>
  <c r="Y3770" i="41"/>
  <c r="Z3770" i="41" s="1"/>
  <c r="Y3769" i="41"/>
  <c r="Z3769" i="41" s="1"/>
  <c r="Y3768" i="41"/>
  <c r="Z3768" i="41" s="1"/>
  <c r="Y3767" i="41"/>
  <c r="Z3767" i="41" s="1"/>
  <c r="Y3766" i="41"/>
  <c r="Z3766" i="41" s="1"/>
  <c r="Y3765" i="41"/>
  <c r="Z3765" i="41" s="1"/>
  <c r="Y3764" i="41"/>
  <c r="Z3764" i="41" s="1"/>
  <c r="Y3763" i="41"/>
  <c r="Z3763" i="41" s="1"/>
  <c r="Y3762" i="41"/>
  <c r="Z3762" i="41" s="1"/>
  <c r="Y3761" i="41"/>
  <c r="Z3761" i="41" s="1"/>
  <c r="Y3760" i="41"/>
  <c r="Z3760" i="41" s="1"/>
  <c r="Y3759" i="41"/>
  <c r="Z3759" i="41" s="1"/>
  <c r="Y3758" i="41"/>
  <c r="Z3758" i="41" s="1"/>
  <c r="Y3757" i="41"/>
  <c r="Z3757" i="41" s="1"/>
  <c r="Y3756" i="41"/>
  <c r="Z3756" i="41" s="1"/>
  <c r="Y3755" i="41"/>
  <c r="Z3755" i="41" s="1"/>
  <c r="Y3754" i="41"/>
  <c r="Z3754" i="41" s="1"/>
  <c r="Y3753" i="41"/>
  <c r="Z3753" i="41" s="1"/>
  <c r="Y3752" i="41"/>
  <c r="Z3752" i="41" s="1"/>
  <c r="Y3751" i="41"/>
  <c r="Z3751" i="41" s="1"/>
  <c r="Y3750" i="41"/>
  <c r="Z3750" i="41" s="1"/>
  <c r="Y3749" i="41"/>
  <c r="Z3749" i="41" s="1"/>
  <c r="Y3748" i="41"/>
  <c r="Z3748" i="41" s="1"/>
  <c r="Y3747" i="41"/>
  <c r="Z3747" i="41" s="1"/>
  <c r="Y3746" i="41"/>
  <c r="Z3746" i="41" s="1"/>
  <c r="Y3745" i="41"/>
  <c r="Z3745" i="41" s="1"/>
  <c r="Y3744" i="41"/>
  <c r="Z3744" i="41" s="1"/>
  <c r="Y3743" i="41"/>
  <c r="Z3743" i="41" s="1"/>
  <c r="Y3742" i="41"/>
  <c r="Z3742" i="41" s="1"/>
  <c r="Y3741" i="41"/>
  <c r="Z3741" i="41" s="1"/>
  <c r="Y3740" i="41"/>
  <c r="Z3740" i="41" s="1"/>
  <c r="Y3739" i="41"/>
  <c r="Z3739" i="41" s="1"/>
  <c r="Y3738" i="41"/>
  <c r="Z3738" i="41" s="1"/>
  <c r="Y3737" i="41"/>
  <c r="Z3737" i="41" s="1"/>
  <c r="Y3736" i="41"/>
  <c r="Z3736" i="41" s="1"/>
  <c r="Y3735" i="41"/>
  <c r="Z3735" i="41" s="1"/>
  <c r="Y3734" i="41"/>
  <c r="Z3734" i="41" s="1"/>
  <c r="Y3733" i="41"/>
  <c r="Z3733" i="41" s="1"/>
  <c r="Y3732" i="41"/>
  <c r="Z3732" i="41" s="1"/>
  <c r="Y3731" i="41"/>
  <c r="Z3731" i="41" s="1"/>
  <c r="Y3730" i="41"/>
  <c r="Z3730" i="41" s="1"/>
  <c r="Y3729" i="41"/>
  <c r="Z3729" i="41" s="1"/>
  <c r="Y3728" i="41"/>
  <c r="Z3728" i="41" s="1"/>
  <c r="Y3727" i="41"/>
  <c r="Z3727" i="41" s="1"/>
  <c r="Y3726" i="41"/>
  <c r="Z3726" i="41" s="1"/>
  <c r="Y3725" i="41"/>
  <c r="Z3725" i="41" s="1"/>
  <c r="Y3724" i="41"/>
  <c r="Z3724" i="41" s="1"/>
  <c r="Y3723" i="41"/>
  <c r="Z3723" i="41" s="1"/>
  <c r="Y3722" i="41"/>
  <c r="Z3722" i="41" s="1"/>
  <c r="Y3721" i="41"/>
  <c r="Z3721" i="41" s="1"/>
  <c r="Y3720" i="41"/>
  <c r="Z3720" i="41" s="1"/>
  <c r="Y3719" i="41"/>
  <c r="Z3719" i="41" s="1"/>
  <c r="Y3718" i="41"/>
  <c r="Z3718" i="41" s="1"/>
  <c r="Y3717" i="41"/>
  <c r="Z3717" i="41" s="1"/>
  <c r="Y3716" i="41"/>
  <c r="Z3716" i="41" s="1"/>
  <c r="Y3715" i="41"/>
  <c r="Z3715" i="41" s="1"/>
  <c r="Y3714" i="41"/>
  <c r="Z3714" i="41" s="1"/>
  <c r="Y3713" i="41"/>
  <c r="Z3713" i="41" s="1"/>
  <c r="Y3712" i="41"/>
  <c r="Z3712" i="41" s="1"/>
  <c r="Y3711" i="41"/>
  <c r="Z3711" i="41" s="1"/>
  <c r="Y3710" i="41"/>
  <c r="Z3710" i="41" s="1"/>
  <c r="Y3709" i="41"/>
  <c r="Z3709" i="41" s="1"/>
  <c r="Y3708" i="41"/>
  <c r="Z3708" i="41" s="1"/>
  <c r="Y3707" i="41"/>
  <c r="Z3707" i="41" s="1"/>
  <c r="Y3706" i="41"/>
  <c r="Z3706" i="41" s="1"/>
  <c r="Y3705" i="41"/>
  <c r="Z3705" i="41" s="1"/>
  <c r="Y3704" i="41"/>
  <c r="Z3704" i="41" s="1"/>
  <c r="Y3703" i="41"/>
  <c r="Z3703" i="41" s="1"/>
  <c r="Y3702" i="41"/>
  <c r="Z3702" i="41" s="1"/>
  <c r="Y3701" i="41"/>
  <c r="Z3701" i="41" s="1"/>
  <c r="Y3700" i="41"/>
  <c r="Z3700" i="41" s="1"/>
  <c r="Y3699" i="41"/>
  <c r="Z3699" i="41" s="1"/>
  <c r="Y3698" i="41"/>
  <c r="Z3698" i="41" s="1"/>
  <c r="Y3697" i="41"/>
  <c r="Z3697" i="41" s="1"/>
  <c r="Y3696" i="41"/>
  <c r="Z3696" i="41" s="1"/>
  <c r="Y3695" i="41"/>
  <c r="Z3695" i="41" s="1"/>
  <c r="Y3694" i="41"/>
  <c r="Z3694" i="41" s="1"/>
  <c r="Y3693" i="41"/>
  <c r="Z3693" i="41" s="1"/>
  <c r="Y3692" i="41"/>
  <c r="Z3692" i="41" s="1"/>
  <c r="Y3691" i="41"/>
  <c r="Z3691" i="41" s="1"/>
  <c r="Y3690" i="41"/>
  <c r="Z3690" i="41" s="1"/>
  <c r="Y3689" i="41"/>
  <c r="Z3689" i="41" s="1"/>
  <c r="Y3688" i="41"/>
  <c r="Z3688" i="41" s="1"/>
  <c r="Y3687" i="41"/>
  <c r="Z3687" i="41" s="1"/>
  <c r="Y3686" i="41"/>
  <c r="Z3686" i="41" s="1"/>
  <c r="Y3685" i="41"/>
  <c r="Z3685" i="41" s="1"/>
  <c r="Y3684" i="41"/>
  <c r="Z3684" i="41" s="1"/>
  <c r="Y3683" i="41"/>
  <c r="Z3683" i="41" s="1"/>
  <c r="Y3682" i="41"/>
  <c r="Z3682" i="41" s="1"/>
  <c r="Y3681" i="41"/>
  <c r="Z3681" i="41" s="1"/>
  <c r="Y3680" i="41"/>
  <c r="Z3680" i="41" s="1"/>
  <c r="Y3679" i="41"/>
  <c r="Z3679" i="41" s="1"/>
  <c r="Y3678" i="41"/>
  <c r="Z3678" i="41" s="1"/>
  <c r="Y3677" i="41"/>
  <c r="Z3677" i="41" s="1"/>
  <c r="Y3676" i="41"/>
  <c r="Z3676" i="41" s="1"/>
  <c r="Y3675" i="41"/>
  <c r="Z3675" i="41" s="1"/>
  <c r="Y3674" i="41"/>
  <c r="Z3674" i="41" s="1"/>
  <c r="Y3673" i="41"/>
  <c r="Z3673" i="41" s="1"/>
  <c r="Y3672" i="41"/>
  <c r="Z3672" i="41" s="1"/>
  <c r="Y3671" i="41"/>
  <c r="Z3671" i="41" s="1"/>
  <c r="Y3670" i="41"/>
  <c r="Z3670" i="41" s="1"/>
  <c r="Y3669" i="41"/>
  <c r="Z3669" i="41" s="1"/>
  <c r="Y3668" i="41"/>
  <c r="Z3668" i="41" s="1"/>
  <c r="Y3667" i="41"/>
  <c r="Z3667" i="41" s="1"/>
  <c r="Y3666" i="41"/>
  <c r="Z3666" i="41" s="1"/>
  <c r="Y3665" i="41"/>
  <c r="Z3665" i="41" s="1"/>
  <c r="Y3664" i="41"/>
  <c r="Z3664" i="41" s="1"/>
  <c r="Y3663" i="41"/>
  <c r="Z3663" i="41" s="1"/>
  <c r="Y3662" i="41"/>
  <c r="Z3662" i="41" s="1"/>
  <c r="Y3661" i="41"/>
  <c r="Z3661" i="41" s="1"/>
  <c r="Y3660" i="41"/>
  <c r="Z3660" i="41" s="1"/>
  <c r="Y3659" i="41"/>
  <c r="Z3659" i="41" s="1"/>
  <c r="Y3658" i="41"/>
  <c r="Z3658" i="41" s="1"/>
  <c r="Y3657" i="41"/>
  <c r="Z3657" i="41" s="1"/>
  <c r="Y3656" i="41"/>
  <c r="Z3656" i="41" s="1"/>
  <c r="Y3655" i="41"/>
  <c r="Z3655" i="41" s="1"/>
  <c r="Y3654" i="41"/>
  <c r="Z3654" i="41" s="1"/>
  <c r="Y3653" i="41"/>
  <c r="Z3653" i="41" s="1"/>
  <c r="Y3652" i="41"/>
  <c r="Z3652" i="41" s="1"/>
  <c r="Y3651" i="41"/>
  <c r="Z3651" i="41" s="1"/>
  <c r="Y3650" i="41"/>
  <c r="Z3650" i="41" s="1"/>
  <c r="Y3649" i="41"/>
  <c r="Z3649" i="41" s="1"/>
  <c r="Y3648" i="41"/>
  <c r="Z3648" i="41" s="1"/>
  <c r="Y3647" i="41"/>
  <c r="Z3647" i="41" s="1"/>
  <c r="Y3646" i="41"/>
  <c r="Z3646" i="41" s="1"/>
  <c r="Y3645" i="41"/>
  <c r="Z3645" i="41" s="1"/>
  <c r="Y3644" i="41"/>
  <c r="Z3644" i="41" s="1"/>
  <c r="Y3643" i="41"/>
  <c r="Z3643" i="41" s="1"/>
  <c r="Y3642" i="41"/>
  <c r="Z3642" i="41" s="1"/>
  <c r="Y3641" i="41"/>
  <c r="Z3641" i="41" s="1"/>
  <c r="Y3640" i="41"/>
  <c r="Z3640" i="41" s="1"/>
  <c r="Y3639" i="41"/>
  <c r="Z3639" i="41" s="1"/>
  <c r="Y3638" i="41"/>
  <c r="Z3638" i="41" s="1"/>
  <c r="Y3637" i="41"/>
  <c r="Z3637" i="41" s="1"/>
  <c r="Y3636" i="41"/>
  <c r="Z3636" i="41" s="1"/>
  <c r="Y3635" i="41"/>
  <c r="Z3635" i="41" s="1"/>
  <c r="Y3634" i="41"/>
  <c r="Z3634" i="41" s="1"/>
  <c r="Y3633" i="41"/>
  <c r="Z3633" i="41" s="1"/>
  <c r="Y3632" i="41"/>
  <c r="Z3632" i="41" s="1"/>
  <c r="Y3631" i="41"/>
  <c r="Z3631" i="41" s="1"/>
  <c r="Y3630" i="41"/>
  <c r="Z3630" i="41" s="1"/>
  <c r="Y3629" i="41"/>
  <c r="Z3629" i="41" s="1"/>
  <c r="Y3628" i="41"/>
  <c r="Z3628" i="41" s="1"/>
  <c r="Y3627" i="41"/>
  <c r="Z3627" i="41" s="1"/>
  <c r="Y3626" i="41"/>
  <c r="Z3626" i="41" s="1"/>
  <c r="Y3625" i="41"/>
  <c r="Z3625" i="41" s="1"/>
  <c r="Y3624" i="41"/>
  <c r="Z3624" i="41" s="1"/>
  <c r="Y3623" i="41"/>
  <c r="Z3623" i="41" s="1"/>
  <c r="Y3622" i="41"/>
  <c r="Z3622" i="41" s="1"/>
  <c r="Y3621" i="41"/>
  <c r="Z3621" i="41" s="1"/>
  <c r="Y3620" i="41"/>
  <c r="Z3620" i="41" s="1"/>
  <c r="Y3619" i="41"/>
  <c r="Z3619" i="41" s="1"/>
  <c r="Y3618" i="41"/>
  <c r="Z3618" i="41" s="1"/>
  <c r="Y3617" i="41"/>
  <c r="Z3617" i="41" s="1"/>
  <c r="Y3616" i="41"/>
  <c r="Z3616" i="41" s="1"/>
  <c r="Y3615" i="41"/>
  <c r="Z3615" i="41" s="1"/>
  <c r="Y3614" i="41"/>
  <c r="Z3614" i="41" s="1"/>
  <c r="Y3613" i="41"/>
  <c r="Z3613" i="41" s="1"/>
  <c r="Y3612" i="41"/>
  <c r="Z3612" i="41" s="1"/>
  <c r="Y3611" i="41"/>
  <c r="Z3611" i="41" s="1"/>
  <c r="Y3610" i="41"/>
  <c r="Z3610" i="41" s="1"/>
  <c r="Y3609" i="41"/>
  <c r="Z3609" i="41" s="1"/>
  <c r="Y3608" i="41"/>
  <c r="Z3608" i="41" s="1"/>
  <c r="Y3607" i="41"/>
  <c r="Z3607" i="41" s="1"/>
  <c r="Y3606" i="41"/>
  <c r="Z3606" i="41" s="1"/>
  <c r="Y3605" i="41"/>
  <c r="Z3605" i="41" s="1"/>
  <c r="Y3604" i="41"/>
  <c r="Z3604" i="41" s="1"/>
  <c r="Y3603" i="41"/>
  <c r="Z3603" i="41" s="1"/>
  <c r="Y3602" i="41"/>
  <c r="Z3602" i="41" s="1"/>
  <c r="Y3601" i="41"/>
  <c r="Z3601" i="41" s="1"/>
  <c r="Y3600" i="41"/>
  <c r="Z3600" i="41" s="1"/>
  <c r="Y3599" i="41"/>
  <c r="Z3599" i="41" s="1"/>
  <c r="Y3598" i="41"/>
  <c r="Z3598" i="41" s="1"/>
  <c r="Y3597" i="41"/>
  <c r="Z3597" i="41" s="1"/>
  <c r="Y3596" i="41"/>
  <c r="Z3596" i="41" s="1"/>
  <c r="Y3595" i="41"/>
  <c r="Z3595" i="41" s="1"/>
  <c r="Y3594" i="41"/>
  <c r="Z3594" i="41" s="1"/>
  <c r="Y3593" i="41"/>
  <c r="Z3593" i="41" s="1"/>
  <c r="Y3592" i="41"/>
  <c r="Z3592" i="41" s="1"/>
  <c r="Y3591" i="41"/>
  <c r="Z3591" i="41" s="1"/>
  <c r="Y3590" i="41"/>
  <c r="Z3590" i="41" s="1"/>
  <c r="Y3589" i="41"/>
  <c r="Z3589" i="41" s="1"/>
  <c r="Y3588" i="41"/>
  <c r="Z3588" i="41" s="1"/>
  <c r="Y3587" i="41"/>
  <c r="Z3587" i="41" s="1"/>
  <c r="Y3586" i="41"/>
  <c r="Z3586" i="41" s="1"/>
  <c r="Y3585" i="41"/>
  <c r="Z3585" i="41" s="1"/>
  <c r="Y3584" i="41"/>
  <c r="Z3584" i="41" s="1"/>
  <c r="Y3583" i="41"/>
  <c r="Z3583" i="41" s="1"/>
  <c r="Y3582" i="41"/>
  <c r="Z3582" i="41" s="1"/>
  <c r="Y3581" i="41"/>
  <c r="Z3581" i="41" s="1"/>
  <c r="Y3580" i="41"/>
  <c r="Z3580" i="41" s="1"/>
  <c r="Y3579" i="41"/>
  <c r="Z3579" i="41" s="1"/>
  <c r="Y3578" i="41"/>
  <c r="Z3578" i="41" s="1"/>
  <c r="Y3577" i="41"/>
  <c r="Z3577" i="41" s="1"/>
  <c r="Y3576" i="41"/>
  <c r="Z3576" i="41" s="1"/>
  <c r="Y3575" i="41"/>
  <c r="Z3575" i="41" s="1"/>
  <c r="Y3574" i="41"/>
  <c r="Z3574" i="41" s="1"/>
  <c r="Y3573" i="41"/>
  <c r="Z3573" i="41" s="1"/>
  <c r="Y3572" i="41"/>
  <c r="Z3572" i="41" s="1"/>
  <c r="Y3571" i="41"/>
  <c r="Z3571" i="41" s="1"/>
  <c r="Y3570" i="41"/>
  <c r="Z3570" i="41" s="1"/>
  <c r="Y3569" i="41"/>
  <c r="Z3569" i="41" s="1"/>
  <c r="Y3568" i="41"/>
  <c r="Z3568" i="41" s="1"/>
  <c r="Y3567" i="41"/>
  <c r="Z3567" i="41" s="1"/>
  <c r="Y3566" i="41"/>
  <c r="Z3566" i="41" s="1"/>
  <c r="Y3565" i="41"/>
  <c r="Z3565" i="41" s="1"/>
  <c r="Y3564" i="41"/>
  <c r="Z3564" i="41" s="1"/>
  <c r="Y3563" i="41"/>
  <c r="Z3563" i="41" s="1"/>
  <c r="Y3562" i="41"/>
  <c r="Z3562" i="41" s="1"/>
  <c r="Y3561" i="41"/>
  <c r="Z3561" i="41" s="1"/>
  <c r="Y3560" i="41"/>
  <c r="Z3560" i="41" s="1"/>
  <c r="Y3559" i="41"/>
  <c r="Z3559" i="41" s="1"/>
  <c r="Y3558" i="41"/>
  <c r="Z3558" i="41" s="1"/>
  <c r="Y3557" i="41"/>
  <c r="Z3557" i="41" s="1"/>
  <c r="Y3556" i="41"/>
  <c r="Z3556" i="41" s="1"/>
  <c r="Y3555" i="41"/>
  <c r="Z3555" i="41" s="1"/>
  <c r="Y3554" i="41"/>
  <c r="Z3554" i="41" s="1"/>
  <c r="Y3553" i="41"/>
  <c r="Z3553" i="41" s="1"/>
  <c r="Y3552" i="41"/>
  <c r="Z3552" i="41" s="1"/>
  <c r="Y3551" i="41"/>
  <c r="Z3551" i="41" s="1"/>
  <c r="Y3550" i="41"/>
  <c r="Z3550" i="41" s="1"/>
  <c r="Y3549" i="41"/>
  <c r="Z3549" i="41" s="1"/>
  <c r="Y3548" i="41"/>
  <c r="Z3548" i="41" s="1"/>
  <c r="Y3547" i="41"/>
  <c r="Z3547" i="41" s="1"/>
  <c r="Y3546" i="41"/>
  <c r="Z3546" i="41" s="1"/>
  <c r="Y3545" i="41"/>
  <c r="Z3545" i="41" s="1"/>
  <c r="Y3544" i="41"/>
  <c r="Z3544" i="41" s="1"/>
  <c r="Y3543" i="41"/>
  <c r="Z3543" i="41" s="1"/>
  <c r="Y3542" i="41"/>
  <c r="Z3542" i="41" s="1"/>
  <c r="Y3541" i="41"/>
  <c r="Z3541" i="41" s="1"/>
  <c r="Y3540" i="41"/>
  <c r="Z3540" i="41" s="1"/>
  <c r="Y3539" i="41"/>
  <c r="Z3539" i="41" s="1"/>
  <c r="Y3538" i="41"/>
  <c r="Z3538" i="41" s="1"/>
  <c r="Y3537" i="41"/>
  <c r="Z3537" i="41" s="1"/>
  <c r="Y3536" i="41"/>
  <c r="Z3536" i="41" s="1"/>
  <c r="Y3535" i="41"/>
  <c r="Z3535" i="41" s="1"/>
  <c r="Y3534" i="41"/>
  <c r="Z3534" i="41" s="1"/>
  <c r="Y3533" i="41"/>
  <c r="Z3533" i="41" s="1"/>
  <c r="Y3532" i="41"/>
  <c r="Z3532" i="41" s="1"/>
  <c r="Y3531" i="41"/>
  <c r="Z3531" i="41" s="1"/>
  <c r="Y3530" i="41"/>
  <c r="Z3530" i="41" s="1"/>
  <c r="Y3529" i="41"/>
  <c r="Z3529" i="41" s="1"/>
  <c r="Y3528" i="41"/>
  <c r="Z3528" i="41" s="1"/>
  <c r="Y3527" i="41"/>
  <c r="Z3527" i="41" s="1"/>
  <c r="Y3526" i="41"/>
  <c r="Z3526" i="41" s="1"/>
  <c r="Y3525" i="41"/>
  <c r="Z3525" i="41" s="1"/>
  <c r="Y3524" i="41"/>
  <c r="Z3524" i="41" s="1"/>
  <c r="Y3523" i="41"/>
  <c r="Z3523" i="41" s="1"/>
  <c r="Y3522" i="41"/>
  <c r="Z3522" i="41" s="1"/>
  <c r="Y3521" i="41"/>
  <c r="Z3521" i="41" s="1"/>
  <c r="Y3520" i="41"/>
  <c r="Z3520" i="41" s="1"/>
  <c r="Y3519" i="41"/>
  <c r="Z3519" i="41" s="1"/>
  <c r="Y3518" i="41"/>
  <c r="Z3518" i="41" s="1"/>
  <c r="Y3517" i="41"/>
  <c r="Z3517" i="41" s="1"/>
  <c r="Y3516" i="41"/>
  <c r="Z3516" i="41" s="1"/>
  <c r="Y3515" i="41"/>
  <c r="Z3515" i="41" s="1"/>
  <c r="Y3514" i="41"/>
  <c r="Z3514" i="41" s="1"/>
  <c r="Y3513" i="41"/>
  <c r="Z3513" i="41" s="1"/>
  <c r="Y3512" i="41"/>
  <c r="Z3512" i="41" s="1"/>
  <c r="Y3511" i="41"/>
  <c r="Z3511" i="41" s="1"/>
  <c r="Y3510" i="41"/>
  <c r="Z3510" i="41" s="1"/>
  <c r="Y3509" i="41"/>
  <c r="Z3509" i="41" s="1"/>
  <c r="Y3508" i="41"/>
  <c r="Z3508" i="41" s="1"/>
  <c r="Y3507" i="41"/>
  <c r="Z3507" i="41" s="1"/>
  <c r="Y3506" i="41"/>
  <c r="Z3506" i="41" s="1"/>
  <c r="Y3505" i="41"/>
  <c r="Z3505" i="41" s="1"/>
  <c r="Y3504" i="41"/>
  <c r="Z3504" i="41" s="1"/>
  <c r="Y3503" i="41"/>
  <c r="Z3503" i="41" s="1"/>
  <c r="Y3502" i="41"/>
  <c r="Z3502" i="41" s="1"/>
  <c r="Y3501" i="41"/>
  <c r="Z3501" i="41" s="1"/>
  <c r="Y3500" i="41"/>
  <c r="Z3500" i="41" s="1"/>
  <c r="Y3499" i="41"/>
  <c r="Z3499" i="41" s="1"/>
  <c r="Y3498" i="41"/>
  <c r="Z3498" i="41" s="1"/>
  <c r="Y3497" i="41"/>
  <c r="Z3497" i="41" s="1"/>
  <c r="Y3496" i="41"/>
  <c r="Z3496" i="41" s="1"/>
  <c r="Y3495" i="41"/>
  <c r="Z3495" i="41" s="1"/>
  <c r="Y3494" i="41"/>
  <c r="Z3494" i="41" s="1"/>
  <c r="Y3493" i="41"/>
  <c r="Z3493" i="41" s="1"/>
  <c r="Y3492" i="41"/>
  <c r="Z3492" i="41" s="1"/>
  <c r="Y3491" i="41"/>
  <c r="Z3491" i="41" s="1"/>
  <c r="Y3490" i="41"/>
  <c r="Z3490" i="41" s="1"/>
  <c r="Y3489" i="41"/>
  <c r="Z3489" i="41" s="1"/>
  <c r="Y3488" i="41"/>
  <c r="Z3488" i="41" s="1"/>
  <c r="Y3487" i="41"/>
  <c r="Z3487" i="41" s="1"/>
  <c r="Y3486" i="41"/>
  <c r="Z3486" i="41" s="1"/>
  <c r="Y3485" i="41"/>
  <c r="Z3485" i="41" s="1"/>
  <c r="Y3484" i="41"/>
  <c r="Z3484" i="41" s="1"/>
  <c r="Y3483" i="41"/>
  <c r="Z3483" i="41" s="1"/>
  <c r="Y3482" i="41"/>
  <c r="Z3482" i="41" s="1"/>
  <c r="Y3481" i="41"/>
  <c r="Z3481" i="41" s="1"/>
  <c r="Y3480" i="41"/>
  <c r="Z3480" i="41" s="1"/>
  <c r="Y3479" i="41"/>
  <c r="Z3479" i="41" s="1"/>
  <c r="Y3478" i="41"/>
  <c r="Z3478" i="41" s="1"/>
  <c r="Y3477" i="41"/>
  <c r="Z3477" i="41" s="1"/>
  <c r="Y3476" i="41"/>
  <c r="Z3476" i="41" s="1"/>
  <c r="Y3475" i="41"/>
  <c r="Z3475" i="41" s="1"/>
  <c r="Y3474" i="41"/>
  <c r="Z3474" i="41" s="1"/>
  <c r="Y3473" i="41"/>
  <c r="Z3473" i="41" s="1"/>
  <c r="Y3472" i="41"/>
  <c r="Z3472" i="41" s="1"/>
  <c r="Y3471" i="41"/>
  <c r="Z3471" i="41" s="1"/>
  <c r="Y3470" i="41"/>
  <c r="Z3470" i="41" s="1"/>
  <c r="Y3469" i="41"/>
  <c r="Z3469" i="41" s="1"/>
  <c r="Y3468" i="41"/>
  <c r="Z3468" i="41" s="1"/>
  <c r="Y3467" i="41"/>
  <c r="Z3467" i="41" s="1"/>
  <c r="Y3466" i="41"/>
  <c r="Z3466" i="41" s="1"/>
  <c r="Y3465" i="41"/>
  <c r="Z3465" i="41" s="1"/>
  <c r="Y3464" i="41"/>
  <c r="Z3464" i="41" s="1"/>
  <c r="Y3463" i="41"/>
  <c r="Z3463" i="41" s="1"/>
  <c r="Y3462" i="41"/>
  <c r="Z3462" i="41" s="1"/>
  <c r="Y3461" i="41"/>
  <c r="Z3461" i="41" s="1"/>
  <c r="Y3460" i="41"/>
  <c r="Z3460" i="41" s="1"/>
  <c r="Y3459" i="41"/>
  <c r="Z3459" i="41" s="1"/>
  <c r="Y3458" i="41"/>
  <c r="Z3458" i="41" s="1"/>
  <c r="Y3457" i="41"/>
  <c r="Z3457" i="41" s="1"/>
  <c r="Y3456" i="41"/>
  <c r="Z3456" i="41" s="1"/>
  <c r="Y3455" i="41"/>
  <c r="Z3455" i="41" s="1"/>
  <c r="Y3454" i="41"/>
  <c r="Z3454" i="41" s="1"/>
  <c r="Y3453" i="41"/>
  <c r="Z3453" i="41" s="1"/>
  <c r="Y3452" i="41"/>
  <c r="Z3452" i="41" s="1"/>
  <c r="Y3451" i="41"/>
  <c r="Z3451" i="41" s="1"/>
  <c r="Y3450" i="41"/>
  <c r="Z3450" i="41" s="1"/>
  <c r="Y3449" i="41"/>
  <c r="Z3449" i="41" s="1"/>
  <c r="Y3448" i="41"/>
  <c r="Z3448" i="41" s="1"/>
  <c r="Y3447" i="41"/>
  <c r="Z3447" i="41" s="1"/>
  <c r="Y3446" i="41"/>
  <c r="Z3446" i="41" s="1"/>
  <c r="Y3445" i="41"/>
  <c r="Z3445" i="41" s="1"/>
  <c r="Y3444" i="41"/>
  <c r="Z3444" i="41" s="1"/>
  <c r="Y3443" i="41"/>
  <c r="Z3443" i="41" s="1"/>
  <c r="Y3442" i="41"/>
  <c r="Z3442" i="41" s="1"/>
  <c r="Y3441" i="41"/>
  <c r="Z3441" i="41" s="1"/>
  <c r="Y3440" i="41"/>
  <c r="Z3440" i="41" s="1"/>
  <c r="Y3439" i="41"/>
  <c r="Z3439" i="41" s="1"/>
  <c r="Y3438" i="41"/>
  <c r="Z3438" i="41" s="1"/>
  <c r="Y3437" i="41"/>
  <c r="Z3437" i="41" s="1"/>
  <c r="Y3436" i="41"/>
  <c r="Z3436" i="41" s="1"/>
  <c r="Y3435" i="41"/>
  <c r="Z3435" i="41" s="1"/>
  <c r="Y3434" i="41"/>
  <c r="Z3434" i="41" s="1"/>
  <c r="Y3433" i="41"/>
  <c r="Z3433" i="41" s="1"/>
  <c r="Y3432" i="41"/>
  <c r="Z3432" i="41" s="1"/>
  <c r="Y3431" i="41"/>
  <c r="Z3431" i="41" s="1"/>
  <c r="Y3430" i="41"/>
  <c r="Z3430" i="41" s="1"/>
  <c r="Y3429" i="41"/>
  <c r="Z3429" i="41" s="1"/>
  <c r="Y3428" i="41"/>
  <c r="Z3428" i="41" s="1"/>
  <c r="Y3427" i="41"/>
  <c r="Z3427" i="41" s="1"/>
  <c r="Y3426" i="41"/>
  <c r="Z3426" i="41" s="1"/>
  <c r="Y3425" i="41"/>
  <c r="Z3425" i="41" s="1"/>
  <c r="Y3424" i="41"/>
  <c r="Z3424" i="41" s="1"/>
  <c r="Y3423" i="41"/>
  <c r="Z3423" i="41" s="1"/>
  <c r="Y3422" i="41"/>
  <c r="Z3422" i="41" s="1"/>
  <c r="Y3421" i="41"/>
  <c r="Z3421" i="41" s="1"/>
  <c r="Y3420" i="41"/>
  <c r="Z3420" i="41" s="1"/>
  <c r="Y3419" i="41"/>
  <c r="Z3419" i="41" s="1"/>
  <c r="Y3418" i="41"/>
  <c r="Z3418" i="41" s="1"/>
  <c r="Y3417" i="41"/>
  <c r="Z3417" i="41" s="1"/>
  <c r="Y3416" i="41"/>
  <c r="Z3416" i="41" s="1"/>
  <c r="Y3415" i="41"/>
  <c r="Z3415" i="41" s="1"/>
  <c r="Y3414" i="41"/>
  <c r="Z3414" i="41" s="1"/>
  <c r="Y3413" i="41"/>
  <c r="Z3413" i="41" s="1"/>
  <c r="Y3412" i="41"/>
  <c r="Z3412" i="41" s="1"/>
  <c r="Y3411" i="41"/>
  <c r="Z3411" i="41" s="1"/>
  <c r="Y3410" i="41"/>
  <c r="Z3410" i="41" s="1"/>
  <c r="Y3409" i="41"/>
  <c r="Z3409" i="41" s="1"/>
  <c r="Y3408" i="41"/>
  <c r="Z3408" i="41" s="1"/>
  <c r="Y3407" i="41"/>
  <c r="Z3407" i="41" s="1"/>
  <c r="Y3406" i="41"/>
  <c r="Z3406" i="41" s="1"/>
  <c r="Y3405" i="41"/>
  <c r="Z3405" i="41" s="1"/>
  <c r="Y3404" i="41"/>
  <c r="Z3404" i="41" s="1"/>
  <c r="Y3403" i="41"/>
  <c r="Z3403" i="41" s="1"/>
  <c r="Y3402" i="41"/>
  <c r="Z3402" i="41" s="1"/>
  <c r="Y3401" i="41"/>
  <c r="Z3401" i="41" s="1"/>
  <c r="Y3400" i="41"/>
  <c r="Z3400" i="41" s="1"/>
  <c r="Y3399" i="41"/>
  <c r="Z3399" i="41" s="1"/>
  <c r="Y3398" i="41"/>
  <c r="Z3398" i="41" s="1"/>
  <c r="Y3397" i="41"/>
  <c r="Z3397" i="41" s="1"/>
  <c r="Y3396" i="41"/>
  <c r="Z3396" i="41" s="1"/>
  <c r="Y3395" i="41"/>
  <c r="Z3395" i="41" s="1"/>
  <c r="Y3394" i="41"/>
  <c r="Z3394" i="41" s="1"/>
  <c r="Y3393" i="41"/>
  <c r="Z3393" i="41" s="1"/>
  <c r="Y3392" i="41"/>
  <c r="Z3392" i="41" s="1"/>
  <c r="Y3391" i="41"/>
  <c r="Z3391" i="41" s="1"/>
  <c r="Y3390" i="41"/>
  <c r="Z3390" i="41" s="1"/>
  <c r="Y3389" i="41"/>
  <c r="Z3389" i="41" s="1"/>
  <c r="Y3388" i="41"/>
  <c r="Z3388" i="41" s="1"/>
  <c r="Y3387" i="41"/>
  <c r="Z3387" i="41" s="1"/>
  <c r="Y3386" i="41"/>
  <c r="Z3386" i="41" s="1"/>
  <c r="Y3385" i="41"/>
  <c r="Z3385" i="41" s="1"/>
  <c r="Y3384" i="41"/>
  <c r="Z3384" i="41" s="1"/>
  <c r="Y3383" i="41"/>
  <c r="Z3383" i="41" s="1"/>
  <c r="Y3382" i="41"/>
  <c r="Z3382" i="41" s="1"/>
  <c r="Y3381" i="41"/>
  <c r="Z3381" i="41" s="1"/>
  <c r="Y3380" i="41"/>
  <c r="Z3380" i="41" s="1"/>
  <c r="Y3379" i="41"/>
  <c r="Z3379" i="41" s="1"/>
  <c r="Y3378" i="41"/>
  <c r="Z3378" i="41" s="1"/>
  <c r="Y3377" i="41"/>
  <c r="Z3377" i="41" s="1"/>
  <c r="Y3376" i="41"/>
  <c r="Z3376" i="41" s="1"/>
  <c r="Y3375" i="41"/>
  <c r="Z3375" i="41" s="1"/>
  <c r="Y3374" i="41"/>
  <c r="Z3374" i="41" s="1"/>
  <c r="Y3373" i="41"/>
  <c r="Z3373" i="41" s="1"/>
  <c r="Y3372" i="41"/>
  <c r="Z3372" i="41" s="1"/>
  <c r="Y3371" i="41"/>
  <c r="Z3371" i="41" s="1"/>
  <c r="Y3370" i="41"/>
  <c r="Z3370" i="41" s="1"/>
  <c r="Y3369" i="41"/>
  <c r="Z3369" i="41" s="1"/>
  <c r="Y3368" i="41"/>
  <c r="Z3368" i="41" s="1"/>
  <c r="Y3367" i="41"/>
  <c r="Z3367" i="41" s="1"/>
  <c r="Y3366" i="41"/>
  <c r="Z3366" i="41" s="1"/>
  <c r="Y3365" i="41"/>
  <c r="Z3365" i="41" s="1"/>
  <c r="Y3364" i="41"/>
  <c r="Z3364" i="41" s="1"/>
  <c r="Y3363" i="41"/>
  <c r="Z3363" i="41" s="1"/>
  <c r="Y3362" i="41"/>
  <c r="Z3362" i="41" s="1"/>
  <c r="Y3361" i="41"/>
  <c r="Z3361" i="41" s="1"/>
  <c r="Y3360" i="41"/>
  <c r="Z3360" i="41" s="1"/>
  <c r="Y3359" i="41"/>
  <c r="Z3359" i="41" s="1"/>
  <c r="Y3358" i="41"/>
  <c r="Z3358" i="41" s="1"/>
  <c r="Y3357" i="41"/>
  <c r="Z3357" i="41" s="1"/>
  <c r="Y3356" i="41"/>
  <c r="Z3356" i="41" s="1"/>
  <c r="Y3355" i="41"/>
  <c r="Z3355" i="41" s="1"/>
  <c r="Y3354" i="41"/>
  <c r="Z3354" i="41" s="1"/>
  <c r="Y3353" i="41"/>
  <c r="Z3353" i="41" s="1"/>
  <c r="Y3352" i="41"/>
  <c r="Z3352" i="41" s="1"/>
  <c r="Y3351" i="41"/>
  <c r="Z3351" i="41" s="1"/>
  <c r="Y3350" i="41"/>
  <c r="Z3350" i="41" s="1"/>
  <c r="Y3349" i="41"/>
  <c r="Z3349" i="41" s="1"/>
  <c r="Y3348" i="41"/>
  <c r="Z3348" i="41" s="1"/>
  <c r="Y3347" i="41"/>
  <c r="Z3347" i="41" s="1"/>
  <c r="Y3346" i="41"/>
  <c r="Z3346" i="41" s="1"/>
  <c r="Y3345" i="41"/>
  <c r="Z3345" i="41" s="1"/>
  <c r="Y3344" i="41"/>
  <c r="Z3344" i="41" s="1"/>
  <c r="Y3343" i="41"/>
  <c r="Z3343" i="41" s="1"/>
  <c r="Y3342" i="41"/>
  <c r="Z3342" i="41" s="1"/>
  <c r="Y3341" i="41"/>
  <c r="Z3341" i="41" s="1"/>
  <c r="Y3340" i="41"/>
  <c r="Z3340" i="41" s="1"/>
  <c r="Y3339" i="41"/>
  <c r="Z3339" i="41" s="1"/>
  <c r="Y3338" i="41"/>
  <c r="Z3338" i="41" s="1"/>
  <c r="Y3337" i="41"/>
  <c r="Z3337" i="41" s="1"/>
  <c r="Y3336" i="41"/>
  <c r="Z3336" i="41" s="1"/>
  <c r="Y3335" i="41"/>
  <c r="Z3335" i="41" s="1"/>
  <c r="Y3334" i="41"/>
  <c r="Z3334" i="41" s="1"/>
  <c r="Y3333" i="41"/>
  <c r="Z3333" i="41" s="1"/>
  <c r="Y3332" i="41"/>
  <c r="Z3332" i="41" s="1"/>
  <c r="Y3331" i="41"/>
  <c r="Z3331" i="41" s="1"/>
  <c r="Y3330" i="41"/>
  <c r="Z3330" i="41" s="1"/>
  <c r="Y3329" i="41"/>
  <c r="Z3329" i="41" s="1"/>
  <c r="Y3328" i="41"/>
  <c r="Z3328" i="41" s="1"/>
  <c r="Y3327" i="41"/>
  <c r="Z3327" i="41" s="1"/>
  <c r="Y3326" i="41"/>
  <c r="Z3326" i="41" s="1"/>
  <c r="Y3325" i="41"/>
  <c r="Z3325" i="41" s="1"/>
  <c r="Y3324" i="41"/>
  <c r="Z3324" i="41" s="1"/>
  <c r="Y3323" i="41"/>
  <c r="Z3323" i="41" s="1"/>
  <c r="Y3322" i="41"/>
  <c r="Z3322" i="41" s="1"/>
  <c r="Y3321" i="41"/>
  <c r="Z3321" i="41" s="1"/>
  <c r="Y3320" i="41"/>
  <c r="Z3320" i="41" s="1"/>
  <c r="Y3319" i="41"/>
  <c r="Z3319" i="41" s="1"/>
  <c r="Y3318" i="41"/>
  <c r="Z3318" i="41" s="1"/>
  <c r="Y3317" i="41"/>
  <c r="Z3317" i="41" s="1"/>
  <c r="Y3316" i="41"/>
  <c r="Z3316" i="41" s="1"/>
  <c r="Y3315" i="41"/>
  <c r="Z3315" i="41" s="1"/>
  <c r="Y3314" i="41"/>
  <c r="Z3314" i="41" s="1"/>
  <c r="Y3313" i="41"/>
  <c r="Z3313" i="41" s="1"/>
  <c r="Y3312" i="41"/>
  <c r="Z3312" i="41" s="1"/>
  <c r="Y3311" i="41"/>
  <c r="Z3311" i="41" s="1"/>
  <c r="Y3310" i="41"/>
  <c r="Z3310" i="41" s="1"/>
  <c r="Y3309" i="41"/>
  <c r="Z3309" i="41" s="1"/>
  <c r="Y3308" i="41"/>
  <c r="Z3308" i="41" s="1"/>
  <c r="Y3307" i="41"/>
  <c r="Z3307" i="41" s="1"/>
  <c r="Y3306" i="41"/>
  <c r="Z3306" i="41" s="1"/>
  <c r="Y3305" i="41"/>
  <c r="Z3305" i="41" s="1"/>
  <c r="Y3304" i="41"/>
  <c r="Z3304" i="41" s="1"/>
  <c r="Y3303" i="41"/>
  <c r="Z3303" i="41" s="1"/>
  <c r="Y3302" i="41"/>
  <c r="Z3302" i="41" s="1"/>
  <c r="Y3301" i="41"/>
  <c r="Z3301" i="41" s="1"/>
  <c r="Y3300" i="41"/>
  <c r="Z3300" i="41" s="1"/>
  <c r="Y3299" i="41"/>
  <c r="Z3299" i="41" s="1"/>
  <c r="Y3298" i="41"/>
  <c r="Z3298" i="41" s="1"/>
  <c r="Y3297" i="41"/>
  <c r="Z3297" i="41" s="1"/>
  <c r="Y3296" i="41"/>
  <c r="Z3296" i="41" s="1"/>
  <c r="Y3295" i="41"/>
  <c r="Z3295" i="41" s="1"/>
  <c r="Y3294" i="41"/>
  <c r="Z3294" i="41" s="1"/>
  <c r="Y3293" i="41"/>
  <c r="Z3293" i="41" s="1"/>
  <c r="Y3292" i="41"/>
  <c r="Z3292" i="41" s="1"/>
  <c r="Y3291" i="41"/>
  <c r="Z3291" i="41" s="1"/>
  <c r="Y3290" i="41"/>
  <c r="Z3290" i="41" s="1"/>
  <c r="Y3289" i="41"/>
  <c r="Z3289" i="41" s="1"/>
  <c r="Y3288" i="41"/>
  <c r="Z3288" i="41" s="1"/>
  <c r="Y3287" i="41"/>
  <c r="Z3287" i="41" s="1"/>
  <c r="Y3286" i="41"/>
  <c r="Z3286" i="41" s="1"/>
  <c r="Y3285" i="41"/>
  <c r="Z3285" i="41" s="1"/>
  <c r="Y3284" i="41"/>
  <c r="Z3284" i="41" s="1"/>
  <c r="Y3283" i="41"/>
  <c r="Z3283" i="41" s="1"/>
  <c r="Y3282" i="41"/>
  <c r="Z3282" i="41" s="1"/>
  <c r="Y3281" i="41"/>
  <c r="Z3281" i="41" s="1"/>
  <c r="Y3280" i="41"/>
  <c r="Z3280" i="41" s="1"/>
  <c r="Y3279" i="41"/>
  <c r="Z3279" i="41" s="1"/>
  <c r="Y3278" i="41"/>
  <c r="Z3278" i="41" s="1"/>
  <c r="Y3277" i="41"/>
  <c r="Z3277" i="41" s="1"/>
  <c r="Y3276" i="41"/>
  <c r="Z3276" i="41" s="1"/>
  <c r="Y3275" i="41"/>
  <c r="Z3275" i="41" s="1"/>
  <c r="Y3274" i="41"/>
  <c r="Z3274" i="41" s="1"/>
  <c r="Y3273" i="41"/>
  <c r="Z3273" i="41" s="1"/>
  <c r="Y3272" i="41"/>
  <c r="Z3272" i="41" s="1"/>
  <c r="Y3271" i="41"/>
  <c r="Z3271" i="41" s="1"/>
  <c r="Y3270" i="41"/>
  <c r="Z3270" i="41" s="1"/>
  <c r="Y3269" i="41"/>
  <c r="Z3269" i="41" s="1"/>
  <c r="Y3268" i="41"/>
  <c r="Z3268" i="41" s="1"/>
  <c r="Y3267" i="41"/>
  <c r="Z3267" i="41" s="1"/>
  <c r="Y3266" i="41"/>
  <c r="Z3266" i="41" s="1"/>
  <c r="Y3265" i="41"/>
  <c r="Z3265" i="41" s="1"/>
  <c r="Y3264" i="41"/>
  <c r="Z3264" i="41" s="1"/>
  <c r="Y3263" i="41"/>
  <c r="Z3263" i="41" s="1"/>
  <c r="Y3262" i="41"/>
  <c r="Z3262" i="41" s="1"/>
  <c r="Y3261" i="41"/>
  <c r="Z3261" i="41" s="1"/>
  <c r="Y3260" i="41"/>
  <c r="Z3260" i="41" s="1"/>
  <c r="Y3259" i="41"/>
  <c r="Z3259" i="41" s="1"/>
  <c r="Y3258" i="41"/>
  <c r="Z3258" i="41" s="1"/>
  <c r="Y3257" i="41"/>
  <c r="Z3257" i="41" s="1"/>
  <c r="Y3256" i="41"/>
  <c r="Z3256" i="41" s="1"/>
  <c r="Y3255" i="41"/>
  <c r="Z3255" i="41" s="1"/>
  <c r="Y3254" i="41"/>
  <c r="Z3254" i="41" s="1"/>
  <c r="Y3253" i="41"/>
  <c r="Z3253" i="41" s="1"/>
  <c r="Y3252" i="41"/>
  <c r="Z3252" i="41" s="1"/>
  <c r="Y3251" i="41"/>
  <c r="Z3251" i="41" s="1"/>
  <c r="Y3250" i="41"/>
  <c r="Z3250" i="41" s="1"/>
  <c r="Y3249" i="41"/>
  <c r="Z3249" i="41" s="1"/>
  <c r="Y3248" i="41"/>
  <c r="Z3248" i="41" s="1"/>
  <c r="Y3247" i="41"/>
  <c r="Z3247" i="41" s="1"/>
  <c r="Y3246" i="41"/>
  <c r="Z3246" i="41" s="1"/>
  <c r="Y3245" i="41"/>
  <c r="Z3245" i="41" s="1"/>
  <c r="Y3244" i="41"/>
  <c r="Z3244" i="41" s="1"/>
  <c r="Y3243" i="41"/>
  <c r="Z3243" i="41" s="1"/>
  <c r="Y3242" i="41"/>
  <c r="Z3242" i="41" s="1"/>
  <c r="Y3241" i="41"/>
  <c r="Z3241" i="41" s="1"/>
  <c r="Y3240" i="41"/>
  <c r="Z3240" i="41" s="1"/>
  <c r="Y3239" i="41"/>
  <c r="Z3239" i="41" s="1"/>
  <c r="Y3238" i="41"/>
  <c r="Z3238" i="41" s="1"/>
  <c r="Y3237" i="41"/>
  <c r="Z3237" i="41" s="1"/>
  <c r="Y3236" i="41"/>
  <c r="Z3236" i="41" s="1"/>
  <c r="Y3235" i="41"/>
  <c r="Z3235" i="41" s="1"/>
  <c r="Y3234" i="41"/>
  <c r="Z3234" i="41" s="1"/>
  <c r="Y3233" i="41"/>
  <c r="Z3233" i="41" s="1"/>
  <c r="Y3232" i="41"/>
  <c r="Z3232" i="41" s="1"/>
  <c r="Y3231" i="41"/>
  <c r="Z3231" i="41" s="1"/>
  <c r="Y3230" i="41"/>
  <c r="Z3230" i="41" s="1"/>
  <c r="Y3229" i="41"/>
  <c r="Z3229" i="41" s="1"/>
  <c r="Y3228" i="41"/>
  <c r="Z3228" i="41" s="1"/>
  <c r="Y3227" i="41"/>
  <c r="Z3227" i="41" s="1"/>
  <c r="Y3226" i="41"/>
  <c r="Z3226" i="41" s="1"/>
  <c r="Y3225" i="41"/>
  <c r="Z3225" i="41" s="1"/>
  <c r="Y3224" i="41"/>
  <c r="Z3224" i="41" s="1"/>
  <c r="Y3223" i="41"/>
  <c r="Z3223" i="41" s="1"/>
  <c r="Y3222" i="41"/>
  <c r="Z3222" i="41" s="1"/>
  <c r="Y3221" i="41"/>
  <c r="Z3221" i="41" s="1"/>
  <c r="Y3220" i="41"/>
  <c r="Z3220" i="41" s="1"/>
  <c r="Y3219" i="41"/>
  <c r="Z3219" i="41" s="1"/>
  <c r="Y3218" i="41"/>
  <c r="Z3218" i="41" s="1"/>
  <c r="Y3217" i="41"/>
  <c r="Z3217" i="41" s="1"/>
  <c r="Y3216" i="41"/>
  <c r="Z3216" i="41" s="1"/>
  <c r="Y3215" i="41"/>
  <c r="Z3215" i="41" s="1"/>
  <c r="Y3214" i="41"/>
  <c r="Z3214" i="41" s="1"/>
  <c r="Y3213" i="41"/>
  <c r="Z3213" i="41" s="1"/>
  <c r="Y3212" i="41"/>
  <c r="Z3212" i="41" s="1"/>
  <c r="Y3211" i="41"/>
  <c r="Z3211" i="41" s="1"/>
  <c r="Y3210" i="41"/>
  <c r="Z3210" i="41" s="1"/>
  <c r="Y3209" i="41"/>
  <c r="Z3209" i="41" s="1"/>
  <c r="Y3208" i="41"/>
  <c r="Z3208" i="41" s="1"/>
  <c r="Y3207" i="41"/>
  <c r="Z3207" i="41" s="1"/>
  <c r="Y3206" i="41"/>
  <c r="Z3206" i="41" s="1"/>
  <c r="Y3205" i="41"/>
  <c r="Z3205" i="41" s="1"/>
  <c r="Y3204" i="41"/>
  <c r="Z3204" i="41" s="1"/>
  <c r="Y3203" i="41"/>
  <c r="Z3203" i="41" s="1"/>
  <c r="Y3202" i="41"/>
  <c r="Z3202" i="41" s="1"/>
  <c r="Y3201" i="41"/>
  <c r="Z3201" i="41" s="1"/>
  <c r="Y3200" i="41"/>
  <c r="Z3200" i="41" s="1"/>
  <c r="Y3199" i="41"/>
  <c r="Z3199" i="41" s="1"/>
  <c r="Y3198" i="41"/>
  <c r="Z3198" i="41" s="1"/>
  <c r="Y3197" i="41"/>
  <c r="Z3197" i="41" s="1"/>
  <c r="Y3196" i="41"/>
  <c r="Z3196" i="41" s="1"/>
  <c r="Y3195" i="41"/>
  <c r="Z3195" i="41" s="1"/>
  <c r="Y3194" i="41"/>
  <c r="Z3194" i="41" s="1"/>
  <c r="Y3193" i="41"/>
  <c r="Z3193" i="41" s="1"/>
  <c r="Y3192" i="41"/>
  <c r="Z3192" i="41" s="1"/>
  <c r="Y3191" i="41"/>
  <c r="Z3191" i="41" s="1"/>
  <c r="Y3190" i="41"/>
  <c r="Z3190" i="41" s="1"/>
  <c r="Y3189" i="41"/>
  <c r="Z3189" i="41" s="1"/>
  <c r="Y3188" i="41"/>
  <c r="Z3188" i="41" s="1"/>
  <c r="Y3187" i="41"/>
  <c r="Z3187" i="41" s="1"/>
  <c r="Y3186" i="41"/>
  <c r="Z3186" i="41" s="1"/>
  <c r="Y3185" i="41"/>
  <c r="Z3185" i="41" s="1"/>
  <c r="Y3184" i="41"/>
  <c r="Z3184" i="41" s="1"/>
  <c r="Y3183" i="41"/>
  <c r="Z3183" i="41" s="1"/>
  <c r="Y3182" i="41"/>
  <c r="Z3182" i="41" s="1"/>
  <c r="Y3181" i="41"/>
  <c r="Z3181" i="41" s="1"/>
  <c r="Y3180" i="41"/>
  <c r="Z3180" i="41" s="1"/>
  <c r="Y3179" i="41"/>
  <c r="Z3179" i="41" s="1"/>
  <c r="Y3178" i="41"/>
  <c r="Z3178" i="41" s="1"/>
  <c r="Y3177" i="41"/>
  <c r="Z3177" i="41" s="1"/>
  <c r="Y3176" i="41"/>
  <c r="Z3176" i="41" s="1"/>
  <c r="Y3175" i="41"/>
  <c r="Z3175" i="41" s="1"/>
  <c r="Y3174" i="41"/>
  <c r="Z3174" i="41" s="1"/>
  <c r="Y3173" i="41"/>
  <c r="Z3173" i="41" s="1"/>
  <c r="Y3172" i="41"/>
  <c r="Z3172" i="41" s="1"/>
  <c r="Y3171" i="41"/>
  <c r="Z3171" i="41" s="1"/>
  <c r="Y3170" i="41"/>
  <c r="Z3170" i="41" s="1"/>
  <c r="Y3169" i="41"/>
  <c r="Z3169" i="41" s="1"/>
  <c r="Y3168" i="41"/>
  <c r="Z3168" i="41" s="1"/>
  <c r="Y3167" i="41"/>
  <c r="Z3167" i="41" s="1"/>
  <c r="Y3166" i="41"/>
  <c r="Z3166" i="41" s="1"/>
  <c r="Y3165" i="41"/>
  <c r="Z3165" i="41" s="1"/>
  <c r="Y3164" i="41"/>
  <c r="Z3164" i="41" s="1"/>
  <c r="Y3163" i="41"/>
  <c r="Z3163" i="41" s="1"/>
  <c r="Y3162" i="41"/>
  <c r="Z3162" i="41" s="1"/>
  <c r="Y3161" i="41"/>
  <c r="Z3161" i="41" s="1"/>
  <c r="Y3160" i="41"/>
  <c r="Z3160" i="41" s="1"/>
  <c r="Y3159" i="41"/>
  <c r="Z3159" i="41" s="1"/>
  <c r="Y3158" i="41"/>
  <c r="Z3158" i="41" s="1"/>
  <c r="Y3157" i="41"/>
  <c r="Z3157" i="41" s="1"/>
  <c r="Y3156" i="41"/>
  <c r="Z3156" i="41" s="1"/>
  <c r="Y3155" i="41"/>
  <c r="Z3155" i="41" s="1"/>
  <c r="Y3154" i="41"/>
  <c r="Z3154" i="41" s="1"/>
  <c r="Y3153" i="41"/>
  <c r="Z3153" i="41" s="1"/>
  <c r="Y3152" i="41"/>
  <c r="Z3152" i="41" s="1"/>
  <c r="Y3151" i="41"/>
  <c r="Z3151" i="41" s="1"/>
  <c r="Y3150" i="41"/>
  <c r="Z3150" i="41" s="1"/>
  <c r="Y3149" i="41"/>
  <c r="Z3149" i="41" s="1"/>
  <c r="Y3148" i="41"/>
  <c r="Z3148" i="41" s="1"/>
  <c r="Y3147" i="41"/>
  <c r="Z3147" i="41" s="1"/>
  <c r="Y3146" i="41"/>
  <c r="Z3146" i="41" s="1"/>
  <c r="Y3145" i="41"/>
  <c r="Z3145" i="41" s="1"/>
  <c r="Y3144" i="41"/>
  <c r="Z3144" i="41" s="1"/>
  <c r="Y3143" i="41"/>
  <c r="Z3143" i="41" s="1"/>
  <c r="Y3142" i="41"/>
  <c r="Z3142" i="41" s="1"/>
  <c r="Y3141" i="41"/>
  <c r="Z3141" i="41" s="1"/>
  <c r="Y3140" i="41"/>
  <c r="Z3140" i="41" s="1"/>
  <c r="Y3139" i="41"/>
  <c r="Z3139" i="41" s="1"/>
  <c r="Y3138" i="41"/>
  <c r="Z3138" i="41" s="1"/>
  <c r="Y3137" i="41"/>
  <c r="Z3137" i="41" s="1"/>
  <c r="Y3136" i="41"/>
  <c r="Z3136" i="41" s="1"/>
  <c r="Y3135" i="41"/>
  <c r="Z3135" i="41" s="1"/>
  <c r="Y3134" i="41"/>
  <c r="Z3134" i="41" s="1"/>
  <c r="Y3133" i="41"/>
  <c r="Z3133" i="41" s="1"/>
  <c r="Y3132" i="41"/>
  <c r="Z3132" i="41" s="1"/>
  <c r="Y3131" i="41"/>
  <c r="Z3131" i="41" s="1"/>
  <c r="Y3130" i="41"/>
  <c r="Z3130" i="41" s="1"/>
  <c r="Y3129" i="41"/>
  <c r="Z3129" i="41" s="1"/>
  <c r="Y3128" i="41"/>
  <c r="Z3128" i="41" s="1"/>
  <c r="Y3127" i="41"/>
  <c r="Z3127" i="41" s="1"/>
  <c r="Y3126" i="41"/>
  <c r="Z3126" i="41" s="1"/>
  <c r="Y3125" i="41"/>
  <c r="Z3125" i="41" s="1"/>
  <c r="Y3124" i="41"/>
  <c r="Z3124" i="41" s="1"/>
  <c r="Y3123" i="41"/>
  <c r="Z3123" i="41" s="1"/>
  <c r="Y3122" i="41"/>
  <c r="Z3122" i="41" s="1"/>
  <c r="Y3121" i="41"/>
  <c r="Z3121" i="41" s="1"/>
  <c r="Y3120" i="41"/>
  <c r="Z3120" i="41" s="1"/>
  <c r="Y3119" i="41"/>
  <c r="Z3119" i="41" s="1"/>
  <c r="Y3118" i="41"/>
  <c r="Z3118" i="41" s="1"/>
  <c r="Y3117" i="41"/>
  <c r="Z3117" i="41" s="1"/>
  <c r="Y3116" i="41"/>
  <c r="Z3116" i="41" s="1"/>
  <c r="Y3115" i="41"/>
  <c r="Z3115" i="41" s="1"/>
  <c r="Y3114" i="41"/>
  <c r="Z3114" i="41" s="1"/>
  <c r="Y3113" i="41"/>
  <c r="Z3113" i="41" s="1"/>
  <c r="Y3112" i="41"/>
  <c r="Z3112" i="41" s="1"/>
  <c r="Y3111" i="41"/>
  <c r="Z3111" i="41" s="1"/>
  <c r="Y3110" i="41"/>
  <c r="Z3110" i="41" s="1"/>
  <c r="Y3109" i="41"/>
  <c r="Z3109" i="41" s="1"/>
  <c r="Y3108" i="41"/>
  <c r="Z3108" i="41" s="1"/>
  <c r="Y3107" i="41"/>
  <c r="Z3107" i="41" s="1"/>
  <c r="Y3106" i="41"/>
  <c r="Z3106" i="41" s="1"/>
  <c r="Y3105" i="41"/>
  <c r="Z3105" i="41" s="1"/>
  <c r="Y3104" i="41"/>
  <c r="Z3104" i="41" s="1"/>
  <c r="Y3103" i="41"/>
  <c r="Z3103" i="41" s="1"/>
  <c r="Y3102" i="41"/>
  <c r="Z3102" i="41" s="1"/>
  <c r="Y3101" i="41"/>
  <c r="Z3101" i="41" s="1"/>
  <c r="Y3100" i="41"/>
  <c r="Z3100" i="41" s="1"/>
  <c r="Y3099" i="41"/>
  <c r="Z3099" i="41" s="1"/>
  <c r="Y3098" i="41"/>
  <c r="Z3098" i="41" s="1"/>
  <c r="Y3097" i="41"/>
  <c r="Z3097" i="41" s="1"/>
  <c r="Y3096" i="41"/>
  <c r="Z3096" i="41" s="1"/>
  <c r="Y3095" i="41"/>
  <c r="Z3095" i="41" s="1"/>
  <c r="Y3094" i="41"/>
  <c r="Z3094" i="41" s="1"/>
  <c r="Y3093" i="41"/>
  <c r="Z3093" i="41" s="1"/>
  <c r="Y3092" i="41"/>
  <c r="Z3092" i="41" s="1"/>
  <c r="Y3091" i="41"/>
  <c r="Z3091" i="41" s="1"/>
  <c r="Y3090" i="41"/>
  <c r="Z3090" i="41" s="1"/>
  <c r="Y3089" i="41"/>
  <c r="Z3089" i="41" s="1"/>
  <c r="Y3088" i="41"/>
  <c r="Z3088" i="41" s="1"/>
  <c r="Y3087" i="41"/>
  <c r="Z3087" i="41" s="1"/>
  <c r="Y3086" i="41"/>
  <c r="Z3086" i="41" s="1"/>
  <c r="Y3085" i="41"/>
  <c r="Z3085" i="41" s="1"/>
  <c r="Y3084" i="41"/>
  <c r="Z3084" i="41" s="1"/>
  <c r="Y3083" i="41"/>
  <c r="Z3083" i="41" s="1"/>
  <c r="Y3082" i="41"/>
  <c r="Z3082" i="41" s="1"/>
  <c r="Y3081" i="41"/>
  <c r="Z3081" i="41" s="1"/>
  <c r="Y3080" i="41"/>
  <c r="Z3080" i="41" s="1"/>
  <c r="Y3079" i="41"/>
  <c r="Z3079" i="41" s="1"/>
  <c r="Y3078" i="41"/>
  <c r="Z3078" i="41" s="1"/>
  <c r="Y3077" i="41"/>
  <c r="Z3077" i="41" s="1"/>
  <c r="Y3076" i="41"/>
  <c r="Z3076" i="41" s="1"/>
  <c r="Y3075" i="41"/>
  <c r="Z3075" i="41" s="1"/>
  <c r="Y3074" i="41"/>
  <c r="Z3074" i="41" s="1"/>
  <c r="Y3073" i="41"/>
  <c r="Z3073" i="41" s="1"/>
  <c r="Y3072" i="41"/>
  <c r="Z3072" i="41" s="1"/>
  <c r="Y3071" i="41"/>
  <c r="Z3071" i="41" s="1"/>
  <c r="Y3070" i="41"/>
  <c r="Z3070" i="41" s="1"/>
  <c r="Y3069" i="41"/>
  <c r="Z3069" i="41" s="1"/>
  <c r="Y3068" i="41"/>
  <c r="Z3068" i="41" s="1"/>
  <c r="Y3067" i="41"/>
  <c r="Z3067" i="41" s="1"/>
  <c r="Y3066" i="41"/>
  <c r="Z3066" i="41" s="1"/>
  <c r="Y3065" i="41"/>
  <c r="Z3065" i="41" s="1"/>
  <c r="Y3064" i="41"/>
  <c r="Z3064" i="41" s="1"/>
  <c r="Y3063" i="41"/>
  <c r="Z3063" i="41" s="1"/>
  <c r="Y3062" i="41"/>
  <c r="Z3062" i="41" s="1"/>
  <c r="Y3061" i="41"/>
  <c r="Z3061" i="41" s="1"/>
  <c r="Y3060" i="41"/>
  <c r="Z3060" i="41" s="1"/>
  <c r="Y3059" i="41"/>
  <c r="Z3059" i="41" s="1"/>
  <c r="Y3058" i="41"/>
  <c r="Z3058" i="41" s="1"/>
  <c r="Y3057" i="41"/>
  <c r="Z3057" i="41" s="1"/>
  <c r="Y3056" i="41"/>
  <c r="Z3056" i="41" s="1"/>
  <c r="Y3055" i="41"/>
  <c r="Z3055" i="41" s="1"/>
  <c r="Y3054" i="41"/>
  <c r="Z3054" i="41" s="1"/>
  <c r="Y3053" i="41"/>
  <c r="Z3053" i="41" s="1"/>
  <c r="Y3052" i="41"/>
  <c r="Z3052" i="41" s="1"/>
  <c r="Y3051" i="41"/>
  <c r="Z3051" i="41" s="1"/>
  <c r="Y3050" i="41"/>
  <c r="Z3050" i="41" s="1"/>
  <c r="Y3049" i="41"/>
  <c r="Z3049" i="41" s="1"/>
  <c r="Y3048" i="41"/>
  <c r="Z3048" i="41" s="1"/>
  <c r="Y3047" i="41"/>
  <c r="Z3047" i="41" s="1"/>
  <c r="Y3046" i="41"/>
  <c r="Z3046" i="41" s="1"/>
  <c r="Y3045" i="41"/>
  <c r="Z3045" i="41" s="1"/>
  <c r="Y3044" i="41"/>
  <c r="Z3044" i="41" s="1"/>
  <c r="Y3043" i="41"/>
  <c r="Z3043" i="41" s="1"/>
  <c r="Y3042" i="41"/>
  <c r="Z3042" i="41" s="1"/>
  <c r="Y3041" i="41"/>
  <c r="Z3041" i="41" s="1"/>
  <c r="Y3040" i="41"/>
  <c r="Z3040" i="41" s="1"/>
  <c r="Y3039" i="41"/>
  <c r="Z3039" i="41" s="1"/>
  <c r="Y3038" i="41"/>
  <c r="Z3038" i="41" s="1"/>
  <c r="Y3037" i="41"/>
  <c r="Z3037" i="41" s="1"/>
  <c r="Y3036" i="41"/>
  <c r="Z3036" i="41" s="1"/>
  <c r="Y3035" i="41"/>
  <c r="Z3035" i="41" s="1"/>
  <c r="Y3034" i="41"/>
  <c r="Z3034" i="41" s="1"/>
  <c r="Y3033" i="41"/>
  <c r="Z3033" i="41" s="1"/>
  <c r="Y3032" i="41"/>
  <c r="Z3032" i="41" s="1"/>
  <c r="Y3031" i="41"/>
  <c r="Z3031" i="41" s="1"/>
  <c r="Y3030" i="41"/>
  <c r="Z3030" i="41" s="1"/>
  <c r="Y3029" i="41"/>
  <c r="Z3029" i="41" s="1"/>
  <c r="Y3028" i="41"/>
  <c r="Z3028" i="41" s="1"/>
  <c r="Y3027" i="41"/>
  <c r="Z3027" i="41" s="1"/>
  <c r="Y3026" i="41"/>
  <c r="Z3026" i="41" s="1"/>
  <c r="Y3025" i="41"/>
  <c r="Z3025" i="41" s="1"/>
  <c r="Y3024" i="41"/>
  <c r="Z3024" i="41" s="1"/>
  <c r="Y3023" i="41"/>
  <c r="Z3023" i="41" s="1"/>
  <c r="Y3022" i="41"/>
  <c r="Z3022" i="41" s="1"/>
  <c r="Y3021" i="41"/>
  <c r="Z3021" i="41" s="1"/>
  <c r="Y3020" i="41"/>
  <c r="Z3020" i="41" s="1"/>
  <c r="Y3019" i="41"/>
  <c r="Z3019" i="41" s="1"/>
  <c r="Y3018" i="41"/>
  <c r="Z3018" i="41" s="1"/>
  <c r="Y3017" i="41"/>
  <c r="Z3017" i="41" s="1"/>
  <c r="Y3016" i="41"/>
  <c r="Z3016" i="41" s="1"/>
  <c r="Y3015" i="41"/>
  <c r="Z3015" i="41" s="1"/>
  <c r="Y3014" i="41"/>
  <c r="Z3014" i="41" s="1"/>
  <c r="Y3013" i="41"/>
  <c r="Z3013" i="41" s="1"/>
  <c r="Y3012" i="41"/>
  <c r="Z3012" i="41" s="1"/>
  <c r="Y3011" i="41"/>
  <c r="Z3011" i="41" s="1"/>
  <c r="Y3010" i="41"/>
  <c r="Z3010" i="41" s="1"/>
  <c r="Y3009" i="41"/>
  <c r="Z3009" i="41" s="1"/>
  <c r="Y3008" i="41"/>
  <c r="Z3008" i="41" s="1"/>
  <c r="Y3007" i="41"/>
  <c r="Z3007" i="41" s="1"/>
  <c r="Y3006" i="41"/>
  <c r="Z3006" i="41" s="1"/>
  <c r="Y3005" i="41"/>
  <c r="Z3005" i="41" s="1"/>
  <c r="Y3004" i="41"/>
  <c r="Z3004" i="41" s="1"/>
  <c r="Y3003" i="41"/>
  <c r="Z3003" i="41" s="1"/>
  <c r="Y3002" i="41"/>
  <c r="Z3002" i="41" s="1"/>
  <c r="Y3001" i="41"/>
  <c r="Z3001" i="41" s="1"/>
  <c r="Y3000" i="41"/>
  <c r="Z3000" i="41" s="1"/>
  <c r="Y2999" i="41"/>
  <c r="Z2999" i="41" s="1"/>
  <c r="Y2998" i="41"/>
  <c r="Z2998" i="41" s="1"/>
  <c r="Y2997" i="41"/>
  <c r="Z2997" i="41" s="1"/>
  <c r="Y2996" i="41"/>
  <c r="Z2996" i="41" s="1"/>
  <c r="Y2995" i="41"/>
  <c r="Z2995" i="41" s="1"/>
  <c r="Y2994" i="41"/>
  <c r="Z2994" i="41" s="1"/>
  <c r="Y2993" i="41"/>
  <c r="Z2993" i="41" s="1"/>
  <c r="Y2992" i="41"/>
  <c r="Z2992" i="41" s="1"/>
  <c r="Y2991" i="41"/>
  <c r="Z2991" i="41" s="1"/>
  <c r="Y2990" i="41"/>
  <c r="Z2990" i="41" s="1"/>
  <c r="Y2989" i="41"/>
  <c r="Z2989" i="41" s="1"/>
  <c r="Y2988" i="41"/>
  <c r="Z2988" i="41" s="1"/>
  <c r="Y2987" i="41"/>
  <c r="Z2987" i="41" s="1"/>
  <c r="Y2986" i="41"/>
  <c r="Z2986" i="41" s="1"/>
  <c r="Y2985" i="41"/>
  <c r="Z2985" i="41" s="1"/>
  <c r="Y2984" i="41"/>
  <c r="Z2984" i="41" s="1"/>
  <c r="Y2983" i="41"/>
  <c r="Z2983" i="41" s="1"/>
  <c r="Y2982" i="41"/>
  <c r="Z2982" i="41" s="1"/>
  <c r="Y2981" i="41"/>
  <c r="Z2981" i="41" s="1"/>
  <c r="Y2980" i="41"/>
  <c r="Z2980" i="41" s="1"/>
  <c r="Y2979" i="41"/>
  <c r="Z2979" i="41" s="1"/>
  <c r="Y2978" i="41"/>
  <c r="Z2978" i="41" s="1"/>
  <c r="Y2977" i="41"/>
  <c r="Z2977" i="41" s="1"/>
  <c r="Y2976" i="41"/>
  <c r="Z2976" i="41" s="1"/>
  <c r="Y2975" i="41"/>
  <c r="Z2975" i="41" s="1"/>
  <c r="Y2974" i="41"/>
  <c r="Z2974" i="41" s="1"/>
  <c r="Y2973" i="41"/>
  <c r="Z2973" i="41" s="1"/>
  <c r="Y2972" i="41"/>
  <c r="Z2972" i="41" s="1"/>
  <c r="Y2971" i="41"/>
  <c r="Z2971" i="41" s="1"/>
  <c r="Y2970" i="41"/>
  <c r="Z2970" i="41" s="1"/>
  <c r="Y2969" i="41"/>
  <c r="Z2969" i="41" s="1"/>
  <c r="Y2968" i="41"/>
  <c r="Z2968" i="41" s="1"/>
  <c r="Y2967" i="41"/>
  <c r="Z2967" i="41" s="1"/>
  <c r="Y2966" i="41"/>
  <c r="Z2966" i="41" s="1"/>
  <c r="Y2965" i="41"/>
  <c r="Z2965" i="41" s="1"/>
  <c r="Y2964" i="41"/>
  <c r="Z2964" i="41" s="1"/>
  <c r="Y2963" i="41"/>
  <c r="Z2963" i="41" s="1"/>
  <c r="Y2962" i="41"/>
  <c r="Z2962" i="41" s="1"/>
  <c r="Y2961" i="41"/>
  <c r="Z2961" i="41" s="1"/>
  <c r="Y2960" i="41"/>
  <c r="Z2960" i="41" s="1"/>
  <c r="Y2959" i="41"/>
  <c r="Z2959" i="41" s="1"/>
  <c r="Y2958" i="41"/>
  <c r="Z2958" i="41" s="1"/>
  <c r="Y2957" i="41"/>
  <c r="Z2957" i="41" s="1"/>
  <c r="Y2956" i="41"/>
  <c r="Z2956" i="41" s="1"/>
  <c r="Y2955" i="41"/>
  <c r="Z2955" i="41" s="1"/>
  <c r="Y2954" i="41"/>
  <c r="Z2954" i="41" s="1"/>
  <c r="Y2953" i="41"/>
  <c r="Z2953" i="41" s="1"/>
  <c r="Y2952" i="41"/>
  <c r="Z2952" i="41" s="1"/>
  <c r="Y2951" i="41"/>
  <c r="Z2951" i="41" s="1"/>
  <c r="Y2950" i="41"/>
  <c r="Z2950" i="41" s="1"/>
  <c r="Y2949" i="41"/>
  <c r="Z2949" i="41" s="1"/>
  <c r="Y2948" i="41"/>
  <c r="Z2948" i="41" s="1"/>
  <c r="Y2947" i="41"/>
  <c r="Z2947" i="41" s="1"/>
  <c r="Y2946" i="41"/>
  <c r="Z2946" i="41" s="1"/>
  <c r="Y2945" i="41"/>
  <c r="Z2945" i="41" s="1"/>
  <c r="Y2944" i="41"/>
  <c r="Z2944" i="41" s="1"/>
  <c r="Y2943" i="41"/>
  <c r="Z2943" i="41" s="1"/>
  <c r="Y2942" i="41"/>
  <c r="Z2942" i="41" s="1"/>
  <c r="Y2941" i="41"/>
  <c r="Z2941" i="41" s="1"/>
  <c r="Y2940" i="41"/>
  <c r="Z2940" i="41" s="1"/>
  <c r="Y2939" i="41"/>
  <c r="Z2939" i="41" s="1"/>
  <c r="Y2938" i="41"/>
  <c r="Z2938" i="41" s="1"/>
  <c r="Y2937" i="41"/>
  <c r="Z2937" i="41" s="1"/>
  <c r="Y2936" i="41"/>
  <c r="Z2936" i="41" s="1"/>
  <c r="Y2935" i="41"/>
  <c r="Z2935" i="41" s="1"/>
  <c r="Y2934" i="41"/>
  <c r="Z2934" i="41" s="1"/>
  <c r="Y2933" i="41"/>
  <c r="Z2933" i="41" s="1"/>
  <c r="Y2932" i="41"/>
  <c r="Z2932" i="41" s="1"/>
  <c r="Y2931" i="41"/>
  <c r="Z2931" i="41" s="1"/>
  <c r="Y2930" i="41"/>
  <c r="Z2930" i="41" s="1"/>
  <c r="Y2929" i="41"/>
  <c r="Z2929" i="41" s="1"/>
  <c r="Y2928" i="41"/>
  <c r="Z2928" i="41" s="1"/>
  <c r="Y2927" i="41"/>
  <c r="Z2927" i="41" s="1"/>
  <c r="Y2926" i="41"/>
  <c r="Z2926" i="41" s="1"/>
  <c r="Y2925" i="41"/>
  <c r="Z2925" i="41" s="1"/>
  <c r="Y2924" i="41"/>
  <c r="Z2924" i="41" s="1"/>
  <c r="Y2923" i="41"/>
  <c r="Z2923" i="41" s="1"/>
  <c r="Y2922" i="41"/>
  <c r="Z2922" i="41" s="1"/>
  <c r="Y2921" i="41"/>
  <c r="Z2921" i="41" s="1"/>
  <c r="Y2920" i="41"/>
  <c r="Z2920" i="41" s="1"/>
  <c r="Y2919" i="41"/>
  <c r="Z2919" i="41" s="1"/>
  <c r="Y2918" i="41"/>
  <c r="Z2918" i="41" s="1"/>
  <c r="Y2917" i="41"/>
  <c r="Z2917" i="41" s="1"/>
  <c r="Y2916" i="41"/>
  <c r="Z2916" i="41" s="1"/>
  <c r="Y2915" i="41"/>
  <c r="Z2915" i="41" s="1"/>
  <c r="Y2914" i="41"/>
  <c r="Z2914" i="41" s="1"/>
  <c r="Y2913" i="41"/>
  <c r="Z2913" i="41" s="1"/>
  <c r="Y2912" i="41"/>
  <c r="Z2912" i="41" s="1"/>
  <c r="Y2911" i="41"/>
  <c r="Z2911" i="41" s="1"/>
  <c r="Y2910" i="41"/>
  <c r="Z2910" i="41" s="1"/>
  <c r="Y2909" i="41"/>
  <c r="Z2909" i="41" s="1"/>
  <c r="Y2908" i="41"/>
  <c r="Z2908" i="41" s="1"/>
  <c r="Y2907" i="41"/>
  <c r="Z2907" i="41" s="1"/>
  <c r="Y2906" i="41"/>
  <c r="Z2906" i="41" s="1"/>
  <c r="Y2905" i="41"/>
  <c r="Z2905" i="41" s="1"/>
  <c r="Y2904" i="41"/>
  <c r="Z2904" i="41" s="1"/>
  <c r="Y2903" i="41"/>
  <c r="Z2903" i="41" s="1"/>
  <c r="Y2902" i="41"/>
  <c r="Z2902" i="41" s="1"/>
  <c r="Y2901" i="41"/>
  <c r="Z2901" i="41" s="1"/>
  <c r="Y2900" i="41"/>
  <c r="Z2900" i="41" s="1"/>
  <c r="Y2899" i="41"/>
  <c r="Z2899" i="41" s="1"/>
  <c r="Y2898" i="41"/>
  <c r="Z2898" i="41" s="1"/>
  <c r="Y2897" i="41"/>
  <c r="Z2897" i="41" s="1"/>
  <c r="Y2896" i="41"/>
  <c r="Z2896" i="41" s="1"/>
  <c r="Y2895" i="41"/>
  <c r="Z2895" i="41" s="1"/>
  <c r="Y2894" i="41"/>
  <c r="Z2894" i="41" s="1"/>
  <c r="Y2893" i="41"/>
  <c r="Z2893" i="41" s="1"/>
  <c r="Y2892" i="41"/>
  <c r="Z2892" i="41" s="1"/>
  <c r="Y2891" i="41"/>
  <c r="Z2891" i="41" s="1"/>
  <c r="Y2890" i="41"/>
  <c r="Z2890" i="41" s="1"/>
  <c r="Y2889" i="41"/>
  <c r="Z2889" i="41" s="1"/>
  <c r="Y2888" i="41"/>
  <c r="Z2888" i="41" s="1"/>
  <c r="Y2887" i="41"/>
  <c r="Z2887" i="41" s="1"/>
  <c r="Y2886" i="41"/>
  <c r="Z2886" i="41" s="1"/>
  <c r="Y2885" i="41"/>
  <c r="Z2885" i="41" s="1"/>
  <c r="Y2884" i="41"/>
  <c r="Z2884" i="41" s="1"/>
  <c r="Y2883" i="41"/>
  <c r="Z2883" i="41" s="1"/>
  <c r="Y2882" i="41"/>
  <c r="Z2882" i="41" s="1"/>
  <c r="Y2881" i="41"/>
  <c r="Z2881" i="41" s="1"/>
  <c r="Y2880" i="41"/>
  <c r="Z2880" i="41" s="1"/>
  <c r="Y2879" i="41"/>
  <c r="Z2879" i="41" s="1"/>
  <c r="Y2878" i="41"/>
  <c r="Z2878" i="41" s="1"/>
  <c r="Y2877" i="41"/>
  <c r="Z2877" i="41" s="1"/>
  <c r="Y2876" i="41"/>
  <c r="Z2876" i="41" s="1"/>
  <c r="Y2875" i="41"/>
  <c r="Z2875" i="41" s="1"/>
  <c r="Y2874" i="41"/>
  <c r="Z2874" i="41" s="1"/>
  <c r="Y2873" i="41"/>
  <c r="Z2873" i="41" s="1"/>
  <c r="Y2872" i="41"/>
  <c r="Z2872" i="41" s="1"/>
  <c r="Y2871" i="41"/>
  <c r="Z2871" i="41" s="1"/>
  <c r="Y2870" i="41"/>
  <c r="Z2870" i="41" s="1"/>
  <c r="Y2869" i="41"/>
  <c r="Z2869" i="41" s="1"/>
  <c r="Y2868" i="41"/>
  <c r="Z2868" i="41" s="1"/>
  <c r="Y2867" i="41"/>
  <c r="Z2867" i="41" s="1"/>
  <c r="Y2866" i="41"/>
  <c r="Z2866" i="41" s="1"/>
  <c r="Y2865" i="41"/>
  <c r="Z2865" i="41" s="1"/>
  <c r="Y2864" i="41"/>
  <c r="Z2864" i="41" s="1"/>
  <c r="Y2863" i="41"/>
  <c r="Z2863" i="41" s="1"/>
  <c r="Y2862" i="41"/>
  <c r="Z2862" i="41" s="1"/>
  <c r="Y2861" i="41"/>
  <c r="Z2861" i="41" s="1"/>
  <c r="Y2860" i="41"/>
  <c r="Z2860" i="41" s="1"/>
  <c r="Y2859" i="41"/>
  <c r="Z2859" i="41" s="1"/>
  <c r="Y2858" i="41"/>
  <c r="Z2858" i="41" s="1"/>
  <c r="Y2857" i="41"/>
  <c r="Z2857" i="41" s="1"/>
  <c r="Y2856" i="41"/>
  <c r="Z2856" i="41" s="1"/>
  <c r="Y2855" i="41"/>
  <c r="Z2855" i="41" s="1"/>
  <c r="Y2854" i="41"/>
  <c r="Z2854" i="41" s="1"/>
  <c r="Y2853" i="41"/>
  <c r="Z2853" i="41" s="1"/>
  <c r="Y2852" i="41"/>
  <c r="Z2852" i="41" s="1"/>
  <c r="Y2851" i="41"/>
  <c r="Z2851" i="41" s="1"/>
  <c r="Y2850" i="41"/>
  <c r="Z2850" i="41" s="1"/>
  <c r="Y2849" i="41"/>
  <c r="Z2849" i="41" s="1"/>
  <c r="Y2848" i="41"/>
  <c r="Z2848" i="41" s="1"/>
  <c r="Y2847" i="41"/>
  <c r="Z2847" i="41" s="1"/>
  <c r="Y2846" i="41"/>
  <c r="Z2846" i="41" s="1"/>
  <c r="Y2845" i="41"/>
  <c r="Z2845" i="41" s="1"/>
  <c r="Y2844" i="41"/>
  <c r="Z2844" i="41" s="1"/>
  <c r="Y2843" i="41"/>
  <c r="Z2843" i="41" s="1"/>
  <c r="Y2842" i="41"/>
  <c r="Z2842" i="41" s="1"/>
  <c r="Y2841" i="41"/>
  <c r="Z2841" i="41" s="1"/>
  <c r="Y2840" i="41"/>
  <c r="Z2840" i="41" s="1"/>
  <c r="Y2839" i="41"/>
  <c r="Z2839" i="41" s="1"/>
  <c r="Y2838" i="41"/>
  <c r="Z2838" i="41" s="1"/>
  <c r="Y2837" i="41"/>
  <c r="Z2837" i="41" s="1"/>
  <c r="Y2836" i="41"/>
  <c r="Z2836" i="41" s="1"/>
  <c r="Y2835" i="41"/>
  <c r="Z2835" i="41" s="1"/>
  <c r="Y2834" i="41"/>
  <c r="Z2834" i="41" s="1"/>
  <c r="Y2833" i="41"/>
  <c r="Z2833" i="41" s="1"/>
  <c r="Y2832" i="41"/>
  <c r="Z2832" i="41" s="1"/>
  <c r="Y2831" i="41"/>
  <c r="Z2831" i="41" s="1"/>
  <c r="Y2830" i="41"/>
  <c r="Z2830" i="41" s="1"/>
  <c r="Y2829" i="41"/>
  <c r="Z2829" i="41" s="1"/>
  <c r="Y2828" i="41"/>
  <c r="Z2828" i="41" s="1"/>
  <c r="Y2827" i="41"/>
  <c r="Z2827" i="41" s="1"/>
  <c r="Y2826" i="41"/>
  <c r="Z2826" i="41" s="1"/>
  <c r="Y2825" i="41"/>
  <c r="Z2825" i="41" s="1"/>
  <c r="Y2824" i="41"/>
  <c r="Z2824" i="41" s="1"/>
  <c r="Y2823" i="41"/>
  <c r="Z2823" i="41" s="1"/>
  <c r="Y2822" i="41"/>
  <c r="Z2822" i="41" s="1"/>
  <c r="Y2821" i="41"/>
  <c r="Z2821" i="41" s="1"/>
  <c r="Y2820" i="41"/>
  <c r="Z2820" i="41" s="1"/>
  <c r="Y2819" i="41"/>
  <c r="Z2819" i="41" s="1"/>
  <c r="Y2818" i="41"/>
  <c r="Z2818" i="41" s="1"/>
  <c r="Y2817" i="41"/>
  <c r="Z2817" i="41" s="1"/>
  <c r="Y2816" i="41"/>
  <c r="Z2816" i="41" s="1"/>
  <c r="Y2815" i="41"/>
  <c r="Z2815" i="41" s="1"/>
  <c r="Y2814" i="41"/>
  <c r="Z2814" i="41" s="1"/>
  <c r="Y2813" i="41"/>
  <c r="Z2813" i="41" s="1"/>
  <c r="Y2812" i="41"/>
  <c r="Z2812" i="41" s="1"/>
  <c r="Y2811" i="41"/>
  <c r="Z2811" i="41" s="1"/>
  <c r="Y2810" i="41"/>
  <c r="Z2810" i="41" s="1"/>
  <c r="Y2809" i="41"/>
  <c r="Z2809" i="41" s="1"/>
  <c r="Y2808" i="41"/>
  <c r="Z2808" i="41" s="1"/>
  <c r="Y2807" i="41"/>
  <c r="Z2807" i="41" s="1"/>
  <c r="Y2806" i="41"/>
  <c r="Z2806" i="41" s="1"/>
  <c r="Y2805" i="41"/>
  <c r="Z2805" i="41" s="1"/>
  <c r="Y2804" i="41"/>
  <c r="Z2804" i="41" s="1"/>
  <c r="Y2803" i="41"/>
  <c r="Z2803" i="41" s="1"/>
  <c r="Y2802" i="41"/>
  <c r="Z2802" i="41" s="1"/>
  <c r="Y2801" i="41"/>
  <c r="Z2801" i="41" s="1"/>
  <c r="Y2800" i="41"/>
  <c r="Z2800" i="41" s="1"/>
  <c r="Y2799" i="41"/>
  <c r="Z2799" i="41" s="1"/>
  <c r="Y2798" i="41"/>
  <c r="Z2798" i="41" s="1"/>
  <c r="Y2797" i="41"/>
  <c r="Z2797" i="41" s="1"/>
  <c r="Y2796" i="41"/>
  <c r="Z2796" i="41" s="1"/>
  <c r="Y2795" i="41"/>
  <c r="Z2795" i="41" s="1"/>
  <c r="Y2794" i="41"/>
  <c r="Z2794" i="41" s="1"/>
  <c r="Y2793" i="41"/>
  <c r="Z2793" i="41" s="1"/>
  <c r="Y2792" i="41"/>
  <c r="Z2792" i="41" s="1"/>
  <c r="Y2791" i="41"/>
  <c r="Z2791" i="41" s="1"/>
  <c r="Y2790" i="41"/>
  <c r="Z2790" i="41" s="1"/>
  <c r="Y2789" i="41"/>
  <c r="Z2789" i="41" s="1"/>
  <c r="Y2788" i="41"/>
  <c r="Z2788" i="41" s="1"/>
  <c r="Y2787" i="41"/>
  <c r="Z2787" i="41" s="1"/>
  <c r="Y2786" i="41"/>
  <c r="Z2786" i="41" s="1"/>
  <c r="Y2785" i="41"/>
  <c r="Z2785" i="41" s="1"/>
  <c r="Y2784" i="41"/>
  <c r="Z2784" i="41" s="1"/>
  <c r="Y2783" i="41"/>
  <c r="Z2783" i="41" s="1"/>
  <c r="Y2782" i="41"/>
  <c r="Z2782" i="41" s="1"/>
  <c r="Y2781" i="41"/>
  <c r="Z2781" i="41" s="1"/>
  <c r="Y2780" i="41"/>
  <c r="Z2780" i="41" s="1"/>
  <c r="Y2779" i="41"/>
  <c r="Z2779" i="41" s="1"/>
  <c r="Y2778" i="41"/>
  <c r="Z2778" i="41" s="1"/>
  <c r="Y2777" i="41"/>
  <c r="Z2777" i="41" s="1"/>
  <c r="Y2776" i="41"/>
  <c r="Z2776" i="41" s="1"/>
  <c r="Y2775" i="41"/>
  <c r="Z2775" i="41" s="1"/>
  <c r="Y2774" i="41"/>
  <c r="Z2774" i="41" s="1"/>
  <c r="Y2773" i="41"/>
  <c r="Z2773" i="41" s="1"/>
  <c r="Y2772" i="41"/>
  <c r="Z2772" i="41" s="1"/>
  <c r="Y2771" i="41"/>
  <c r="Z2771" i="41" s="1"/>
  <c r="Y2770" i="41"/>
  <c r="Z2770" i="41" s="1"/>
  <c r="Y2769" i="41"/>
  <c r="Z2769" i="41" s="1"/>
  <c r="Y2768" i="41"/>
  <c r="Z2768" i="41" s="1"/>
  <c r="Y2767" i="41"/>
  <c r="Z2767" i="41" s="1"/>
  <c r="Y2766" i="41"/>
  <c r="Z2766" i="41" s="1"/>
  <c r="Y2765" i="41"/>
  <c r="Z2765" i="41" s="1"/>
  <c r="Y2764" i="41"/>
  <c r="Z2764" i="41" s="1"/>
  <c r="Y2763" i="41"/>
  <c r="Z2763" i="41" s="1"/>
  <c r="Y2762" i="41"/>
  <c r="Z2762" i="41" s="1"/>
  <c r="Y2761" i="41"/>
  <c r="Z2761" i="41" s="1"/>
  <c r="Y2760" i="41"/>
  <c r="Z2760" i="41" s="1"/>
  <c r="Y2759" i="41"/>
  <c r="Z2759" i="41" s="1"/>
  <c r="Y2758" i="41"/>
  <c r="Z2758" i="41" s="1"/>
  <c r="Y2757" i="41"/>
  <c r="Z2757" i="41" s="1"/>
  <c r="Y2756" i="41"/>
  <c r="Z2756" i="41" s="1"/>
  <c r="Y2755" i="41"/>
  <c r="Z2755" i="41" s="1"/>
  <c r="Y2754" i="41"/>
  <c r="Z2754" i="41" s="1"/>
  <c r="Y2753" i="41"/>
  <c r="Z2753" i="41" s="1"/>
  <c r="Y2752" i="41"/>
  <c r="Z2752" i="41" s="1"/>
  <c r="Y2751" i="41"/>
  <c r="Z2751" i="41" s="1"/>
  <c r="Y2750" i="41"/>
  <c r="Z2750" i="41" s="1"/>
  <c r="Y2749" i="41"/>
  <c r="Z2749" i="41" s="1"/>
  <c r="Y2748" i="41"/>
  <c r="Z2748" i="41" s="1"/>
  <c r="Y2747" i="41"/>
  <c r="Z2747" i="41" s="1"/>
  <c r="Y2746" i="41"/>
  <c r="Z2746" i="41" s="1"/>
  <c r="Y2745" i="41"/>
  <c r="Z2745" i="41" s="1"/>
  <c r="Y2744" i="41"/>
  <c r="Z2744" i="41" s="1"/>
  <c r="Y2743" i="41"/>
  <c r="Z2743" i="41" s="1"/>
  <c r="Y2742" i="41"/>
  <c r="Z2742" i="41" s="1"/>
  <c r="Y2741" i="41"/>
  <c r="Z2741" i="41" s="1"/>
  <c r="Y2740" i="41"/>
  <c r="Z2740" i="41" s="1"/>
  <c r="Y2739" i="41"/>
  <c r="Z2739" i="41" s="1"/>
  <c r="Y2738" i="41"/>
  <c r="Z2738" i="41" s="1"/>
  <c r="Y2737" i="41"/>
  <c r="Z2737" i="41" s="1"/>
  <c r="Y2736" i="41"/>
  <c r="Z2736" i="41" s="1"/>
  <c r="Y2735" i="41"/>
  <c r="Z2735" i="41" s="1"/>
  <c r="Y2734" i="41"/>
  <c r="Z2734" i="41" s="1"/>
  <c r="Y2733" i="41"/>
  <c r="Z2733" i="41" s="1"/>
  <c r="Y2732" i="41"/>
  <c r="Z2732" i="41" s="1"/>
  <c r="Y2731" i="41"/>
  <c r="Z2731" i="41" s="1"/>
  <c r="Y2730" i="41"/>
  <c r="Z2730" i="41" s="1"/>
  <c r="Y2729" i="41"/>
  <c r="Z2729" i="41" s="1"/>
  <c r="Y2728" i="41"/>
  <c r="Z2728" i="41" s="1"/>
  <c r="Y2727" i="41"/>
  <c r="Z2727" i="41" s="1"/>
  <c r="Y2726" i="41"/>
  <c r="Z2726" i="41" s="1"/>
  <c r="Y2725" i="41"/>
  <c r="Z2725" i="41" s="1"/>
  <c r="Y2724" i="41"/>
  <c r="Z2724" i="41" s="1"/>
  <c r="Y2723" i="41"/>
  <c r="Z2723" i="41" s="1"/>
  <c r="Y2722" i="41"/>
  <c r="Z2722" i="41" s="1"/>
  <c r="Y2721" i="41"/>
  <c r="Z2721" i="41" s="1"/>
  <c r="Y2720" i="41"/>
  <c r="Z2720" i="41" s="1"/>
  <c r="Y2719" i="41"/>
  <c r="Z2719" i="41" s="1"/>
  <c r="Y2718" i="41"/>
  <c r="Z2718" i="41" s="1"/>
  <c r="Y2717" i="41"/>
  <c r="Z2717" i="41" s="1"/>
  <c r="Y2716" i="41"/>
  <c r="Z2716" i="41" s="1"/>
  <c r="Y2715" i="41"/>
  <c r="Z2715" i="41" s="1"/>
  <c r="Y2714" i="41"/>
  <c r="Z2714" i="41" s="1"/>
  <c r="Y2713" i="41"/>
  <c r="Z2713" i="41" s="1"/>
  <c r="Y2712" i="41"/>
  <c r="Z2712" i="41" s="1"/>
  <c r="Y2711" i="41"/>
  <c r="Z2711" i="41" s="1"/>
  <c r="Y2710" i="41"/>
  <c r="Z2710" i="41" s="1"/>
  <c r="Y2709" i="41"/>
  <c r="Z2709" i="41" s="1"/>
  <c r="Y2708" i="41"/>
  <c r="Z2708" i="41" s="1"/>
  <c r="Y2707" i="41"/>
  <c r="Z2707" i="41" s="1"/>
  <c r="Y2706" i="41"/>
  <c r="Z2706" i="41" s="1"/>
  <c r="Y2705" i="41"/>
  <c r="Z2705" i="41" s="1"/>
  <c r="Y2704" i="41"/>
  <c r="Z2704" i="41" s="1"/>
  <c r="Y2703" i="41"/>
  <c r="Z2703" i="41" s="1"/>
  <c r="Y2702" i="41"/>
  <c r="Z2702" i="41" s="1"/>
  <c r="Y2701" i="41"/>
  <c r="Z2701" i="41" s="1"/>
  <c r="Y2700" i="41"/>
  <c r="Z2700" i="41" s="1"/>
  <c r="Y2699" i="41"/>
  <c r="Z2699" i="41" s="1"/>
  <c r="Y2698" i="41"/>
  <c r="Z2698" i="41" s="1"/>
  <c r="Y2697" i="41"/>
  <c r="Z2697" i="41" s="1"/>
  <c r="Y2696" i="41"/>
  <c r="Z2696" i="41" s="1"/>
  <c r="Y2695" i="41"/>
  <c r="Z2695" i="41" s="1"/>
  <c r="Y2694" i="41"/>
  <c r="Z2694" i="41" s="1"/>
  <c r="Y2693" i="41"/>
  <c r="Z2693" i="41" s="1"/>
  <c r="Y2692" i="41"/>
  <c r="Z2692" i="41" s="1"/>
  <c r="Y2691" i="41"/>
  <c r="Z2691" i="41" s="1"/>
  <c r="Y2690" i="41"/>
  <c r="Z2690" i="41" s="1"/>
  <c r="Y2689" i="41"/>
  <c r="Z2689" i="41" s="1"/>
  <c r="Y2688" i="41"/>
  <c r="Z2688" i="41" s="1"/>
  <c r="Y2687" i="41"/>
  <c r="Z2687" i="41" s="1"/>
  <c r="Y2686" i="41"/>
  <c r="Z2686" i="41" s="1"/>
  <c r="Y2685" i="41"/>
  <c r="Z2685" i="41" s="1"/>
  <c r="Y2684" i="41"/>
  <c r="Z2684" i="41" s="1"/>
  <c r="Y2683" i="41"/>
  <c r="Z2683" i="41" s="1"/>
  <c r="Y2682" i="41"/>
  <c r="Z2682" i="41" s="1"/>
  <c r="Y2681" i="41"/>
  <c r="Z2681" i="41" s="1"/>
  <c r="Y2680" i="41"/>
  <c r="Z2680" i="41" s="1"/>
  <c r="Y2679" i="41"/>
  <c r="Z2679" i="41" s="1"/>
  <c r="Y2678" i="41"/>
  <c r="Z2678" i="41" s="1"/>
  <c r="Y2677" i="41"/>
  <c r="Z2677" i="41" s="1"/>
  <c r="Y2676" i="41"/>
  <c r="Z2676" i="41" s="1"/>
  <c r="Y2675" i="41"/>
  <c r="Z2675" i="41" s="1"/>
  <c r="Y2674" i="41"/>
  <c r="Z2674" i="41" s="1"/>
  <c r="Y2673" i="41"/>
  <c r="Z2673" i="41" s="1"/>
  <c r="Y2672" i="41"/>
  <c r="Z2672" i="41" s="1"/>
  <c r="Y2671" i="41"/>
  <c r="Z2671" i="41" s="1"/>
  <c r="Y2670" i="41"/>
  <c r="Z2670" i="41" s="1"/>
  <c r="Y2669" i="41"/>
  <c r="Z2669" i="41" s="1"/>
  <c r="Y2668" i="41"/>
  <c r="Z2668" i="41" s="1"/>
  <c r="Y2667" i="41"/>
  <c r="Z2667" i="41" s="1"/>
  <c r="Y2666" i="41"/>
  <c r="Z2666" i="41" s="1"/>
  <c r="Y2665" i="41"/>
  <c r="Z2665" i="41" s="1"/>
  <c r="Y2664" i="41"/>
  <c r="Z2664" i="41" s="1"/>
  <c r="Y2663" i="41"/>
  <c r="Z2663" i="41" s="1"/>
  <c r="Y2662" i="41"/>
  <c r="Z2662" i="41" s="1"/>
  <c r="Y2661" i="41"/>
  <c r="Z2661" i="41" s="1"/>
  <c r="Y2660" i="41"/>
  <c r="Z2660" i="41" s="1"/>
  <c r="Y2659" i="41"/>
  <c r="Z2659" i="41" s="1"/>
  <c r="Y2658" i="41"/>
  <c r="Z2658" i="41" s="1"/>
  <c r="Y2657" i="41"/>
  <c r="Z2657" i="41" s="1"/>
  <c r="Y2656" i="41"/>
  <c r="Z2656" i="41" s="1"/>
  <c r="Y2655" i="41"/>
  <c r="Z2655" i="41" s="1"/>
  <c r="Y2654" i="41"/>
  <c r="Z2654" i="41" s="1"/>
  <c r="Y2653" i="41"/>
  <c r="Z2653" i="41" s="1"/>
  <c r="Y2652" i="41"/>
  <c r="Z2652" i="41" s="1"/>
  <c r="Y2651" i="41"/>
  <c r="Z2651" i="41" s="1"/>
  <c r="Y2650" i="41"/>
  <c r="Z2650" i="41" s="1"/>
  <c r="Y2649" i="41"/>
  <c r="Z2649" i="41" s="1"/>
  <c r="Y2648" i="41"/>
  <c r="Z2648" i="41" s="1"/>
  <c r="Y2647" i="41"/>
  <c r="Z2647" i="41" s="1"/>
  <c r="Y2646" i="41"/>
  <c r="Z2646" i="41" s="1"/>
  <c r="Y2645" i="41"/>
  <c r="Z2645" i="41" s="1"/>
  <c r="Y2644" i="41"/>
  <c r="Z2644" i="41" s="1"/>
  <c r="Y2643" i="41"/>
  <c r="Z2643" i="41" s="1"/>
  <c r="Y2642" i="41"/>
  <c r="Z2642" i="41" s="1"/>
  <c r="Y2641" i="41"/>
  <c r="Z2641" i="41" s="1"/>
  <c r="Y2640" i="41"/>
  <c r="Z2640" i="41" s="1"/>
  <c r="Y2639" i="41"/>
  <c r="Z2639" i="41" s="1"/>
  <c r="Y2638" i="41"/>
  <c r="Z2638" i="41" s="1"/>
  <c r="Y2637" i="41"/>
  <c r="Z2637" i="41" s="1"/>
  <c r="Y2636" i="41"/>
  <c r="Z2636" i="41" s="1"/>
  <c r="Y2635" i="41"/>
  <c r="Z2635" i="41" s="1"/>
  <c r="Y2634" i="41"/>
  <c r="Z2634" i="41" s="1"/>
  <c r="Y2633" i="41"/>
  <c r="Z2633" i="41" s="1"/>
  <c r="Y2632" i="41"/>
  <c r="Z2632" i="41" s="1"/>
  <c r="Y2631" i="41"/>
  <c r="Z2631" i="41" s="1"/>
  <c r="Y2630" i="41"/>
  <c r="Z2630" i="41" s="1"/>
  <c r="Y2629" i="41"/>
  <c r="Z2629" i="41" s="1"/>
  <c r="Y2628" i="41"/>
  <c r="Z2628" i="41" s="1"/>
  <c r="Y2627" i="41"/>
  <c r="Z2627" i="41" s="1"/>
  <c r="Y2626" i="41"/>
  <c r="Z2626" i="41" s="1"/>
  <c r="Y2625" i="41"/>
  <c r="Z2625" i="41" s="1"/>
  <c r="Y2624" i="41"/>
  <c r="Z2624" i="41" s="1"/>
  <c r="Y2623" i="41"/>
  <c r="Z2623" i="41" s="1"/>
  <c r="Y2622" i="41"/>
  <c r="Z2622" i="41" s="1"/>
  <c r="Y2621" i="41"/>
  <c r="Z2621" i="41" s="1"/>
  <c r="Y2620" i="41"/>
  <c r="Z2620" i="41" s="1"/>
  <c r="Y2619" i="41"/>
  <c r="Z2619" i="41" s="1"/>
  <c r="Y2618" i="41"/>
  <c r="Z2618" i="41" s="1"/>
  <c r="Y2617" i="41"/>
  <c r="Z2617" i="41" s="1"/>
  <c r="Y2616" i="41"/>
  <c r="Z2616" i="41" s="1"/>
  <c r="Y2615" i="41"/>
  <c r="Z2615" i="41" s="1"/>
  <c r="Y2614" i="41"/>
  <c r="Z2614" i="41" s="1"/>
  <c r="Y2613" i="41"/>
  <c r="Z2613" i="41" s="1"/>
  <c r="Y2612" i="41"/>
  <c r="Z2612" i="41" s="1"/>
  <c r="Y2611" i="41"/>
  <c r="Z2611" i="41" s="1"/>
  <c r="Y2610" i="41"/>
  <c r="Z2610" i="41" s="1"/>
  <c r="Y2609" i="41"/>
  <c r="Z2609" i="41" s="1"/>
  <c r="Y2608" i="41"/>
  <c r="Z2608" i="41" s="1"/>
  <c r="Y2607" i="41"/>
  <c r="Z2607" i="41" s="1"/>
  <c r="Y2606" i="41"/>
  <c r="Z2606" i="41" s="1"/>
  <c r="Y2605" i="41"/>
  <c r="Z2605" i="41" s="1"/>
  <c r="Y2604" i="41"/>
  <c r="Z2604" i="41" s="1"/>
  <c r="Y2603" i="41"/>
  <c r="Z2603" i="41" s="1"/>
  <c r="Y2602" i="41"/>
  <c r="Z2602" i="41" s="1"/>
  <c r="Y2601" i="41"/>
  <c r="Z2601" i="41" s="1"/>
  <c r="Y2600" i="41"/>
  <c r="Z2600" i="41" s="1"/>
  <c r="Y2599" i="41"/>
  <c r="Z2599" i="41" s="1"/>
  <c r="Y2598" i="41"/>
  <c r="Z2598" i="41" s="1"/>
  <c r="Y2597" i="41"/>
  <c r="Z2597" i="41" s="1"/>
  <c r="Y2596" i="41"/>
  <c r="Z2596" i="41" s="1"/>
  <c r="Y2595" i="41"/>
  <c r="Z2595" i="41" s="1"/>
  <c r="Y2594" i="41"/>
  <c r="Z2594" i="41" s="1"/>
  <c r="Y2593" i="41"/>
  <c r="Z2593" i="41" s="1"/>
  <c r="Y2592" i="41"/>
  <c r="Z2592" i="41" s="1"/>
  <c r="Y2591" i="41"/>
  <c r="Z2591" i="41" s="1"/>
  <c r="Y2590" i="41"/>
  <c r="Z2590" i="41" s="1"/>
  <c r="Y2589" i="41"/>
  <c r="Z2589" i="41" s="1"/>
  <c r="Y2588" i="41"/>
  <c r="Z2588" i="41" s="1"/>
  <c r="Y2587" i="41"/>
  <c r="Z2587" i="41" s="1"/>
  <c r="Y2586" i="41"/>
  <c r="Z2586" i="41" s="1"/>
  <c r="Y2585" i="41"/>
  <c r="Z2585" i="41" s="1"/>
  <c r="Y2584" i="41"/>
  <c r="Z2584" i="41" s="1"/>
  <c r="Y2583" i="41"/>
  <c r="Z2583" i="41" s="1"/>
  <c r="Y2582" i="41"/>
  <c r="Z2582" i="41" s="1"/>
  <c r="Y2581" i="41"/>
  <c r="Z2581" i="41" s="1"/>
  <c r="Y2580" i="41"/>
  <c r="Z2580" i="41" s="1"/>
  <c r="Y2579" i="41"/>
  <c r="Z2579" i="41" s="1"/>
  <c r="Y2578" i="41"/>
  <c r="Z2578" i="41" s="1"/>
  <c r="Y2577" i="41"/>
  <c r="Z2577" i="41" s="1"/>
  <c r="Y2576" i="41"/>
  <c r="Z2576" i="41" s="1"/>
  <c r="Y2575" i="41"/>
  <c r="Z2575" i="41" s="1"/>
  <c r="Y2574" i="41"/>
  <c r="Z2574" i="41" s="1"/>
  <c r="Y2573" i="41"/>
  <c r="Z2573" i="41" s="1"/>
  <c r="Y2572" i="41"/>
  <c r="Z2572" i="41" s="1"/>
  <c r="Y2571" i="41"/>
  <c r="Z2571" i="41" s="1"/>
  <c r="Y2570" i="41"/>
  <c r="Z2570" i="41" s="1"/>
  <c r="Y2569" i="41"/>
  <c r="Z2569" i="41" s="1"/>
  <c r="Y2568" i="41"/>
  <c r="Z2568" i="41" s="1"/>
  <c r="Y2567" i="41"/>
  <c r="Z2567" i="41" s="1"/>
  <c r="Y2566" i="41"/>
  <c r="Z2566" i="41" s="1"/>
  <c r="Y2565" i="41"/>
  <c r="Z2565" i="41" s="1"/>
  <c r="Y2564" i="41"/>
  <c r="Z2564" i="41" s="1"/>
  <c r="Y2563" i="41"/>
  <c r="Z2563" i="41" s="1"/>
  <c r="Y2562" i="41"/>
  <c r="Z2562" i="41" s="1"/>
  <c r="Y2561" i="41"/>
  <c r="Z2561" i="41" s="1"/>
  <c r="Y2560" i="41"/>
  <c r="Z2560" i="41" s="1"/>
  <c r="Y2559" i="41"/>
  <c r="Z2559" i="41" s="1"/>
  <c r="Y2558" i="41"/>
  <c r="Z2558" i="41" s="1"/>
  <c r="Y2557" i="41"/>
  <c r="Z2557" i="41" s="1"/>
  <c r="Y2556" i="41"/>
  <c r="Z2556" i="41" s="1"/>
  <c r="Y2555" i="41"/>
  <c r="Z2555" i="41" s="1"/>
  <c r="Y2554" i="41"/>
  <c r="Z2554" i="41" s="1"/>
  <c r="Y2553" i="41"/>
  <c r="Z2553" i="41" s="1"/>
  <c r="Y2552" i="41"/>
  <c r="Z2552" i="41" s="1"/>
  <c r="Y2551" i="41"/>
  <c r="Z2551" i="41" s="1"/>
  <c r="Y2550" i="41"/>
  <c r="Z2550" i="41" s="1"/>
  <c r="Y2549" i="41"/>
  <c r="Z2549" i="41" s="1"/>
  <c r="Y2548" i="41"/>
  <c r="Z2548" i="41" s="1"/>
  <c r="Y2547" i="41"/>
  <c r="Z2547" i="41" s="1"/>
  <c r="Y2546" i="41"/>
  <c r="Z2546" i="41" s="1"/>
  <c r="Y2545" i="41"/>
  <c r="Z2545" i="41" s="1"/>
  <c r="Y2544" i="41"/>
  <c r="Z2544" i="41" s="1"/>
  <c r="Y2543" i="41"/>
  <c r="Z2543" i="41" s="1"/>
  <c r="Y2542" i="41"/>
  <c r="Z2542" i="41" s="1"/>
  <c r="Y2541" i="41"/>
  <c r="Z2541" i="41" s="1"/>
  <c r="Y2540" i="41"/>
  <c r="Z2540" i="41" s="1"/>
  <c r="Y2539" i="41"/>
  <c r="Z2539" i="41" s="1"/>
  <c r="Y2538" i="41"/>
  <c r="Z2538" i="41" s="1"/>
  <c r="Y2537" i="41"/>
  <c r="Z2537" i="41" s="1"/>
  <c r="Y2536" i="41"/>
  <c r="Z2536" i="41" s="1"/>
  <c r="Y2535" i="41"/>
  <c r="Z2535" i="41" s="1"/>
  <c r="Y2534" i="41"/>
  <c r="Z2534" i="41" s="1"/>
  <c r="Y2533" i="41"/>
  <c r="Z2533" i="41" s="1"/>
  <c r="Y2532" i="41"/>
  <c r="Z2532" i="41" s="1"/>
  <c r="Y2531" i="41"/>
  <c r="Z2531" i="41" s="1"/>
  <c r="Y2530" i="41"/>
  <c r="Z2530" i="41" s="1"/>
  <c r="Y2529" i="41"/>
  <c r="Z2529" i="41" s="1"/>
  <c r="Y2528" i="41"/>
  <c r="Z2528" i="41" s="1"/>
  <c r="Y2527" i="41"/>
  <c r="Z2527" i="41" s="1"/>
  <c r="Y2526" i="41"/>
  <c r="Z2526" i="41" s="1"/>
  <c r="Y2525" i="41"/>
  <c r="Z2525" i="41" s="1"/>
  <c r="Y2524" i="41"/>
  <c r="Z2524" i="41" s="1"/>
  <c r="Y2523" i="41"/>
  <c r="Z2523" i="41" s="1"/>
  <c r="Y2522" i="41"/>
  <c r="Z2522" i="41" s="1"/>
  <c r="Y2521" i="41"/>
  <c r="Z2521" i="41" s="1"/>
  <c r="Y2520" i="41"/>
  <c r="Z2520" i="41" s="1"/>
  <c r="Y2519" i="41"/>
  <c r="Z2519" i="41" s="1"/>
  <c r="Y2518" i="41"/>
  <c r="Z2518" i="41" s="1"/>
  <c r="Y2517" i="41"/>
  <c r="Z2517" i="41" s="1"/>
  <c r="Y2516" i="41"/>
  <c r="Z2516" i="41" s="1"/>
  <c r="Y2515" i="41"/>
  <c r="Z2515" i="41" s="1"/>
  <c r="Y2514" i="41"/>
  <c r="Z2514" i="41" s="1"/>
  <c r="Y2513" i="41"/>
  <c r="Z2513" i="41" s="1"/>
  <c r="Y2512" i="41"/>
  <c r="Z2512" i="41" s="1"/>
  <c r="Y2511" i="41"/>
  <c r="Z2511" i="41" s="1"/>
  <c r="Y2510" i="41"/>
  <c r="Z2510" i="41" s="1"/>
  <c r="Y2509" i="41"/>
  <c r="Z2509" i="41" s="1"/>
  <c r="Y2508" i="41"/>
  <c r="Z2508" i="41" s="1"/>
  <c r="Y2507" i="41"/>
  <c r="Z2507" i="41" s="1"/>
  <c r="Y2506" i="41"/>
  <c r="Z2506" i="41" s="1"/>
  <c r="Y2505" i="41"/>
  <c r="Z2505" i="41" s="1"/>
  <c r="Y2504" i="41"/>
  <c r="Z2504" i="41" s="1"/>
  <c r="Y2503" i="41"/>
  <c r="Z2503" i="41" s="1"/>
  <c r="Y2502" i="41"/>
  <c r="Z2502" i="41" s="1"/>
  <c r="Y2501" i="41"/>
  <c r="Z2501" i="41" s="1"/>
  <c r="Y2500" i="41"/>
  <c r="Z2500" i="41" s="1"/>
  <c r="Y2499" i="41"/>
  <c r="Z2499" i="41" s="1"/>
  <c r="Y2498" i="41"/>
  <c r="Z2498" i="41" s="1"/>
  <c r="Y2497" i="41"/>
  <c r="Z2497" i="41" s="1"/>
  <c r="Y2496" i="41"/>
  <c r="Z2496" i="41" s="1"/>
  <c r="Y2495" i="41"/>
  <c r="Z2495" i="41" s="1"/>
  <c r="Y2494" i="41"/>
  <c r="Z2494" i="41" s="1"/>
  <c r="Y2493" i="41"/>
  <c r="Z2493" i="41" s="1"/>
  <c r="Y2492" i="41"/>
  <c r="Z2492" i="41" s="1"/>
  <c r="Y2491" i="41"/>
  <c r="Z2491" i="41" s="1"/>
  <c r="Y2490" i="41"/>
  <c r="Z2490" i="41" s="1"/>
  <c r="Y2489" i="41"/>
  <c r="Z2489" i="41" s="1"/>
  <c r="Y2488" i="41"/>
  <c r="Z2488" i="41" s="1"/>
  <c r="Y2487" i="41"/>
  <c r="Z2487" i="41" s="1"/>
  <c r="Y2486" i="41"/>
  <c r="Z2486" i="41" s="1"/>
  <c r="Y2485" i="41"/>
  <c r="Z2485" i="41" s="1"/>
  <c r="Y2484" i="41"/>
  <c r="Z2484" i="41" s="1"/>
  <c r="Y2483" i="41"/>
  <c r="Z2483" i="41" s="1"/>
  <c r="Y2482" i="41"/>
  <c r="Z2482" i="41" s="1"/>
  <c r="Y2481" i="41"/>
  <c r="Z2481" i="41" s="1"/>
  <c r="Y2480" i="41"/>
  <c r="Z2480" i="41" s="1"/>
  <c r="Y2479" i="41"/>
  <c r="Z2479" i="41" s="1"/>
  <c r="Y2478" i="41"/>
  <c r="Z2478" i="41" s="1"/>
  <c r="Y2477" i="41"/>
  <c r="Z2477" i="41" s="1"/>
  <c r="Y2476" i="41"/>
  <c r="Z2476" i="41" s="1"/>
  <c r="Y2475" i="41"/>
  <c r="Z2475" i="41" s="1"/>
  <c r="Y2474" i="41"/>
  <c r="Z2474" i="41" s="1"/>
  <c r="Y2473" i="41"/>
  <c r="Z2473" i="41" s="1"/>
  <c r="Y2472" i="41"/>
  <c r="Z2472" i="41" s="1"/>
  <c r="Y2471" i="41"/>
  <c r="Z2471" i="41" s="1"/>
  <c r="Y2470" i="41"/>
  <c r="Z2470" i="41" s="1"/>
  <c r="Y2469" i="41"/>
  <c r="Z2469" i="41" s="1"/>
  <c r="Y2468" i="41"/>
  <c r="Z2468" i="41" s="1"/>
  <c r="Y2467" i="41"/>
  <c r="Z2467" i="41" s="1"/>
  <c r="Y2466" i="41"/>
  <c r="Z2466" i="41" s="1"/>
  <c r="Y2465" i="41"/>
  <c r="Z2465" i="41" s="1"/>
  <c r="Y2464" i="41"/>
  <c r="Z2464" i="41" s="1"/>
  <c r="Y2463" i="41"/>
  <c r="Z2463" i="41" s="1"/>
  <c r="Y2462" i="41"/>
  <c r="Z2462" i="41" s="1"/>
  <c r="Y2461" i="41"/>
  <c r="Z2461" i="41" s="1"/>
  <c r="Y2460" i="41"/>
  <c r="Z2460" i="41" s="1"/>
  <c r="Y2459" i="41"/>
  <c r="Z2459" i="41" s="1"/>
  <c r="Y2458" i="41"/>
  <c r="Z2458" i="41" s="1"/>
  <c r="Y2457" i="41"/>
  <c r="Z2457" i="41" s="1"/>
  <c r="Y2456" i="41"/>
  <c r="Z2456" i="41" s="1"/>
  <c r="Y2455" i="41"/>
  <c r="Z2455" i="41" s="1"/>
  <c r="Y2454" i="41"/>
  <c r="Z2454" i="41" s="1"/>
  <c r="Y2453" i="41"/>
  <c r="Z2453" i="41" s="1"/>
  <c r="Y2452" i="41"/>
  <c r="Z2452" i="41" s="1"/>
  <c r="Y2451" i="41"/>
  <c r="Z2451" i="41" s="1"/>
  <c r="Y2450" i="41"/>
  <c r="Z2450" i="41" s="1"/>
  <c r="Y2449" i="41"/>
  <c r="Z2449" i="41" s="1"/>
  <c r="Y2448" i="41"/>
  <c r="Z2448" i="41" s="1"/>
  <c r="Y2447" i="41"/>
  <c r="Z2447" i="41" s="1"/>
  <c r="Y2446" i="41"/>
  <c r="Z2446" i="41" s="1"/>
  <c r="Y2445" i="41"/>
  <c r="Z2445" i="41" s="1"/>
  <c r="Y2444" i="41"/>
  <c r="Z2444" i="41" s="1"/>
  <c r="Y2443" i="41"/>
  <c r="Z2443" i="41" s="1"/>
  <c r="Y2442" i="41"/>
  <c r="Z2442" i="41" s="1"/>
  <c r="Y2441" i="41"/>
  <c r="Z2441" i="41" s="1"/>
  <c r="Y2440" i="41"/>
  <c r="Z2440" i="41" s="1"/>
  <c r="Y2439" i="41"/>
  <c r="Z2439" i="41" s="1"/>
  <c r="Y2438" i="41"/>
  <c r="Z2438" i="41" s="1"/>
  <c r="Y2437" i="41"/>
  <c r="Z2437" i="41" s="1"/>
  <c r="Y2436" i="41"/>
  <c r="Z2436" i="41" s="1"/>
  <c r="Y2435" i="41"/>
  <c r="Z2435" i="41" s="1"/>
  <c r="Y2434" i="41"/>
  <c r="Z2434" i="41" s="1"/>
  <c r="Y2433" i="41"/>
  <c r="Z2433" i="41" s="1"/>
  <c r="Y2432" i="41"/>
  <c r="Z2432" i="41" s="1"/>
  <c r="Y2431" i="41"/>
  <c r="Z2431" i="41" s="1"/>
  <c r="Y2430" i="41"/>
  <c r="Z2430" i="41" s="1"/>
  <c r="Y2429" i="41"/>
  <c r="Z2429" i="41" s="1"/>
  <c r="Y2428" i="41"/>
  <c r="Z2428" i="41" s="1"/>
  <c r="Y2427" i="41"/>
  <c r="Z2427" i="41" s="1"/>
  <c r="Y2426" i="41"/>
  <c r="Z2426" i="41" s="1"/>
  <c r="Y2425" i="41"/>
  <c r="Z2425" i="41" s="1"/>
  <c r="Y2424" i="41"/>
  <c r="Z2424" i="41" s="1"/>
  <c r="Y2423" i="41"/>
  <c r="Z2423" i="41" s="1"/>
  <c r="Y2422" i="41"/>
  <c r="Z2422" i="41" s="1"/>
  <c r="Y2421" i="41"/>
  <c r="Z2421" i="41" s="1"/>
  <c r="Y2420" i="41"/>
  <c r="Z2420" i="41" s="1"/>
  <c r="Y2419" i="41"/>
  <c r="Z2419" i="41" s="1"/>
  <c r="Y2418" i="41"/>
  <c r="Z2418" i="41" s="1"/>
  <c r="Y2417" i="41"/>
  <c r="Z2417" i="41" s="1"/>
  <c r="Y2416" i="41"/>
  <c r="Z2416" i="41" s="1"/>
  <c r="Y2415" i="41"/>
  <c r="Z2415" i="41" s="1"/>
  <c r="Y2414" i="41"/>
  <c r="Z2414" i="41" s="1"/>
  <c r="Y2413" i="41"/>
  <c r="Z2413" i="41" s="1"/>
  <c r="Y2412" i="41"/>
  <c r="Z2412" i="41" s="1"/>
  <c r="Y2411" i="41"/>
  <c r="Z2411" i="41" s="1"/>
  <c r="Y2410" i="41"/>
  <c r="Z2410" i="41" s="1"/>
  <c r="Y2409" i="41"/>
  <c r="Z2409" i="41" s="1"/>
  <c r="Y2408" i="41"/>
  <c r="Z2408" i="41" s="1"/>
  <c r="Y2407" i="41"/>
  <c r="Z2407" i="41" s="1"/>
  <c r="Y2406" i="41"/>
  <c r="Z2406" i="41" s="1"/>
  <c r="Y2405" i="41"/>
  <c r="Z2405" i="41" s="1"/>
  <c r="Y2404" i="41"/>
  <c r="Z2404" i="41" s="1"/>
  <c r="Y2403" i="41"/>
  <c r="Z2403" i="41" s="1"/>
  <c r="Y2402" i="41"/>
  <c r="Z2402" i="41" s="1"/>
  <c r="Y2401" i="41"/>
  <c r="Z2401" i="41" s="1"/>
  <c r="Y2400" i="41"/>
  <c r="Z2400" i="41" s="1"/>
  <c r="Y2399" i="41"/>
  <c r="Z2399" i="41" s="1"/>
  <c r="Y2398" i="41"/>
  <c r="Z2398" i="41" s="1"/>
  <c r="Y2397" i="41"/>
  <c r="Z2397" i="41" s="1"/>
  <c r="Y2396" i="41"/>
  <c r="Z2396" i="41" s="1"/>
  <c r="Y2395" i="41"/>
  <c r="Z2395" i="41" s="1"/>
  <c r="Y2394" i="41"/>
  <c r="Z2394" i="41" s="1"/>
  <c r="Y2393" i="41"/>
  <c r="Z2393" i="41" s="1"/>
  <c r="Y2392" i="41"/>
  <c r="Z2392" i="41" s="1"/>
  <c r="Y2391" i="41"/>
  <c r="Z2391" i="41" s="1"/>
  <c r="Y2390" i="41"/>
  <c r="Z2390" i="41" s="1"/>
  <c r="Y2389" i="41"/>
  <c r="Z2389" i="41" s="1"/>
  <c r="Y2388" i="41"/>
  <c r="Z2388" i="41" s="1"/>
  <c r="Y2387" i="41"/>
  <c r="Z2387" i="41" s="1"/>
  <c r="Y2386" i="41"/>
  <c r="Z2386" i="41" s="1"/>
  <c r="Y2385" i="41"/>
  <c r="Z2385" i="41" s="1"/>
  <c r="Y2384" i="41"/>
  <c r="Z2384" i="41" s="1"/>
  <c r="Y2383" i="41"/>
  <c r="Z2383" i="41" s="1"/>
  <c r="Y2382" i="41"/>
  <c r="Z2382" i="41" s="1"/>
  <c r="Y2381" i="41"/>
  <c r="Z2381" i="41" s="1"/>
  <c r="Y2380" i="41"/>
  <c r="Z2380" i="41" s="1"/>
  <c r="Y2379" i="41"/>
  <c r="Z2379" i="41" s="1"/>
  <c r="Y2378" i="41"/>
  <c r="Z2378" i="41" s="1"/>
  <c r="Y2377" i="41"/>
  <c r="Z2377" i="41" s="1"/>
  <c r="Y2376" i="41"/>
  <c r="Z2376" i="41" s="1"/>
  <c r="Y2375" i="41"/>
  <c r="Z2375" i="41" s="1"/>
  <c r="Y2374" i="41"/>
  <c r="Z2374" i="41" s="1"/>
  <c r="Y2373" i="41"/>
  <c r="Z2373" i="41" s="1"/>
  <c r="Y2372" i="41"/>
  <c r="Z2372" i="41" s="1"/>
  <c r="Y2371" i="41"/>
  <c r="Z2371" i="41" s="1"/>
  <c r="Y2370" i="41"/>
  <c r="Z2370" i="41" s="1"/>
  <c r="Y2369" i="41"/>
  <c r="Z2369" i="41" s="1"/>
  <c r="Y2368" i="41"/>
  <c r="Z2368" i="41" s="1"/>
  <c r="Y2367" i="41"/>
  <c r="Z2367" i="41" s="1"/>
  <c r="Y2366" i="41"/>
  <c r="Z2366" i="41" s="1"/>
  <c r="Y2365" i="41"/>
  <c r="Z2365" i="41" s="1"/>
  <c r="Y2364" i="41"/>
  <c r="Z2364" i="41" s="1"/>
  <c r="Y2363" i="41"/>
  <c r="Z2363" i="41" s="1"/>
  <c r="Y2362" i="41"/>
  <c r="Z2362" i="41" s="1"/>
  <c r="Y2361" i="41"/>
  <c r="Z2361" i="41" s="1"/>
  <c r="Y2360" i="41"/>
  <c r="Z2360" i="41" s="1"/>
  <c r="Y2359" i="41"/>
  <c r="Z2359" i="41" s="1"/>
  <c r="Y2358" i="41"/>
  <c r="Z2358" i="41" s="1"/>
  <c r="Y2357" i="41"/>
  <c r="Z2357" i="41" s="1"/>
  <c r="Y2356" i="41"/>
  <c r="Z2356" i="41" s="1"/>
  <c r="Y2355" i="41"/>
  <c r="Z2355" i="41" s="1"/>
  <c r="Y2354" i="41"/>
  <c r="Z2354" i="41" s="1"/>
  <c r="Y2353" i="41"/>
  <c r="Z2353" i="41" s="1"/>
  <c r="Y2352" i="41"/>
  <c r="Z2352" i="41" s="1"/>
  <c r="Y2351" i="41"/>
  <c r="Z2351" i="41" s="1"/>
  <c r="Y2350" i="41"/>
  <c r="Z2350" i="41" s="1"/>
  <c r="Y2349" i="41"/>
  <c r="Z2349" i="41" s="1"/>
  <c r="Y2348" i="41"/>
  <c r="Z2348" i="41" s="1"/>
  <c r="Y2347" i="41"/>
  <c r="Z2347" i="41" s="1"/>
  <c r="Y2346" i="41"/>
  <c r="Z2346" i="41" s="1"/>
  <c r="Y2345" i="41"/>
  <c r="Z2345" i="41" s="1"/>
  <c r="Y2344" i="41"/>
  <c r="Z2344" i="41" s="1"/>
  <c r="Y2343" i="41"/>
  <c r="Z2343" i="41" s="1"/>
  <c r="Y2342" i="41"/>
  <c r="Z2342" i="41" s="1"/>
  <c r="Y2341" i="41"/>
  <c r="Z2341" i="41" s="1"/>
  <c r="Y2340" i="41"/>
  <c r="Z2340" i="41" s="1"/>
  <c r="Y2339" i="41"/>
  <c r="Z2339" i="41" s="1"/>
  <c r="Y2338" i="41"/>
  <c r="Z2338" i="41" s="1"/>
  <c r="Y2337" i="41"/>
  <c r="Z2337" i="41" s="1"/>
  <c r="Y2336" i="41"/>
  <c r="Z2336" i="41" s="1"/>
  <c r="Y2335" i="41"/>
  <c r="Z2335" i="41" s="1"/>
  <c r="Y2334" i="41"/>
  <c r="Z2334" i="41" s="1"/>
  <c r="Y2333" i="41"/>
  <c r="Z2333" i="41" s="1"/>
  <c r="Y2332" i="41"/>
  <c r="Z2332" i="41" s="1"/>
  <c r="Y2331" i="41"/>
  <c r="Z2331" i="41" s="1"/>
  <c r="Y2330" i="41"/>
  <c r="Z2330" i="41" s="1"/>
  <c r="Y2329" i="41"/>
  <c r="Z2329" i="41" s="1"/>
  <c r="Y2328" i="41"/>
  <c r="Z2328" i="41" s="1"/>
  <c r="Y2327" i="41"/>
  <c r="Z2327" i="41" s="1"/>
  <c r="Y2326" i="41"/>
  <c r="Z2326" i="41" s="1"/>
  <c r="Y2325" i="41"/>
  <c r="Z2325" i="41" s="1"/>
  <c r="Y2324" i="41"/>
  <c r="Z2324" i="41" s="1"/>
  <c r="Y2323" i="41"/>
  <c r="Z2323" i="41" s="1"/>
  <c r="Y2322" i="41"/>
  <c r="Z2322" i="41" s="1"/>
  <c r="Y2321" i="41"/>
  <c r="Z2321" i="41" s="1"/>
  <c r="Y2320" i="41"/>
  <c r="Z2320" i="41" s="1"/>
  <c r="Y2319" i="41"/>
  <c r="Z2319" i="41" s="1"/>
  <c r="Y2318" i="41"/>
  <c r="Z2318" i="41" s="1"/>
  <c r="Y2317" i="41"/>
  <c r="Z2317" i="41" s="1"/>
  <c r="Y2316" i="41"/>
  <c r="Z2316" i="41" s="1"/>
  <c r="Y2315" i="41"/>
  <c r="Z2315" i="41" s="1"/>
  <c r="Y2314" i="41"/>
  <c r="Z2314" i="41" s="1"/>
  <c r="Y2313" i="41"/>
  <c r="Z2313" i="41" s="1"/>
  <c r="Y2312" i="41"/>
  <c r="Z2312" i="41" s="1"/>
  <c r="Y2311" i="41"/>
  <c r="Z2311" i="41" s="1"/>
  <c r="Y2310" i="41"/>
  <c r="Z2310" i="41" s="1"/>
  <c r="Y2309" i="41"/>
  <c r="Z2309" i="41" s="1"/>
  <c r="Y2308" i="41"/>
  <c r="Z2308" i="41" s="1"/>
  <c r="Y2307" i="41"/>
  <c r="Z2307" i="41" s="1"/>
  <c r="Y2306" i="41"/>
  <c r="Z2306" i="41" s="1"/>
  <c r="Y2305" i="41"/>
  <c r="Z2305" i="41" s="1"/>
  <c r="Y2304" i="41"/>
  <c r="Z2304" i="41" s="1"/>
  <c r="Y2303" i="41"/>
  <c r="Z2303" i="41" s="1"/>
  <c r="Y2302" i="41"/>
  <c r="Z2302" i="41" s="1"/>
  <c r="Y2301" i="41"/>
  <c r="Z2301" i="41" s="1"/>
  <c r="Y2300" i="41"/>
  <c r="Z2300" i="41" s="1"/>
  <c r="Y2299" i="41"/>
  <c r="Z2299" i="41" s="1"/>
  <c r="Y2298" i="41"/>
  <c r="Z2298" i="41" s="1"/>
  <c r="Y2297" i="41"/>
  <c r="Z2297" i="41" s="1"/>
  <c r="Y2296" i="41"/>
  <c r="Z2296" i="41" s="1"/>
  <c r="Y2295" i="41"/>
  <c r="Z2295" i="41" s="1"/>
  <c r="Y2294" i="41"/>
  <c r="Z2294" i="41" s="1"/>
  <c r="Y2293" i="41"/>
  <c r="Z2293" i="41" s="1"/>
  <c r="Y2292" i="41"/>
  <c r="Z2292" i="41" s="1"/>
  <c r="Y2291" i="41"/>
  <c r="Z2291" i="41" s="1"/>
  <c r="Y2290" i="41"/>
  <c r="Z2290" i="41" s="1"/>
  <c r="Y2289" i="41"/>
  <c r="Z2289" i="41" s="1"/>
  <c r="Y2288" i="41"/>
  <c r="Z2288" i="41" s="1"/>
  <c r="Y2287" i="41"/>
  <c r="Z2287" i="41" s="1"/>
  <c r="Y2286" i="41"/>
  <c r="Z2286" i="41" s="1"/>
  <c r="Y2285" i="41"/>
  <c r="Z2285" i="41" s="1"/>
  <c r="Y2284" i="41"/>
  <c r="Z2284" i="41" s="1"/>
  <c r="Y2283" i="41"/>
  <c r="Z2283" i="41" s="1"/>
  <c r="Y2282" i="41"/>
  <c r="Z2282" i="41" s="1"/>
  <c r="Y2281" i="41"/>
  <c r="Z2281" i="41" s="1"/>
  <c r="Y2280" i="41"/>
  <c r="Z2280" i="41" s="1"/>
  <c r="Y2279" i="41"/>
  <c r="Z2279" i="41" s="1"/>
  <c r="Y2278" i="41"/>
  <c r="Z2278" i="41" s="1"/>
  <c r="Y2277" i="41"/>
  <c r="Z2277" i="41" s="1"/>
  <c r="Y2276" i="41"/>
  <c r="Z2276" i="41" s="1"/>
  <c r="Y2275" i="41"/>
  <c r="Z2275" i="41" s="1"/>
  <c r="Y2274" i="41"/>
  <c r="Z2274" i="41" s="1"/>
  <c r="Y2273" i="41"/>
  <c r="Z2273" i="41" s="1"/>
  <c r="Y2272" i="41"/>
  <c r="Z2272" i="41" s="1"/>
  <c r="Y2271" i="41"/>
  <c r="Z2271" i="41" s="1"/>
  <c r="Y2270" i="41"/>
  <c r="Z2270" i="41" s="1"/>
  <c r="Y2269" i="41"/>
  <c r="Z2269" i="41" s="1"/>
  <c r="Y2268" i="41"/>
  <c r="Z2268" i="41" s="1"/>
  <c r="Y2267" i="41"/>
  <c r="Z2267" i="41" s="1"/>
  <c r="Y2266" i="41"/>
  <c r="Z2266" i="41" s="1"/>
  <c r="Y2265" i="41"/>
  <c r="Z2265" i="41" s="1"/>
  <c r="Y2264" i="41"/>
  <c r="Z2264" i="41" s="1"/>
  <c r="Y2263" i="41"/>
  <c r="Z2263" i="41" s="1"/>
  <c r="Y2262" i="41"/>
  <c r="Z2262" i="41" s="1"/>
  <c r="Y2261" i="41"/>
  <c r="Z2261" i="41" s="1"/>
  <c r="Y2260" i="41"/>
  <c r="Z2260" i="41" s="1"/>
  <c r="Y2259" i="41"/>
  <c r="Z2259" i="41" s="1"/>
  <c r="Y2258" i="41"/>
  <c r="Z2258" i="41" s="1"/>
  <c r="Y2257" i="41"/>
  <c r="Z2257" i="41" s="1"/>
  <c r="Y2256" i="41"/>
  <c r="Z2256" i="41" s="1"/>
  <c r="Y2255" i="41"/>
  <c r="Z2255" i="41" s="1"/>
  <c r="Y2254" i="41"/>
  <c r="Z2254" i="41" s="1"/>
  <c r="Y2253" i="41"/>
  <c r="Z2253" i="41" s="1"/>
  <c r="Y2252" i="41"/>
  <c r="Z2252" i="41" s="1"/>
  <c r="Y2251" i="41"/>
  <c r="Z2251" i="41" s="1"/>
  <c r="Y2250" i="41"/>
  <c r="Z2250" i="41" s="1"/>
  <c r="Y2249" i="41"/>
  <c r="Z2249" i="41" s="1"/>
  <c r="Y2248" i="41"/>
  <c r="Z2248" i="41" s="1"/>
  <c r="Y2247" i="41"/>
  <c r="Z2247" i="41" s="1"/>
  <c r="Y2246" i="41"/>
  <c r="Z2246" i="41" s="1"/>
  <c r="Y2245" i="41"/>
  <c r="Z2245" i="41" s="1"/>
  <c r="Y2244" i="41"/>
  <c r="Z2244" i="41" s="1"/>
  <c r="Y2243" i="41"/>
  <c r="Z2243" i="41" s="1"/>
  <c r="Y2242" i="41"/>
  <c r="Z2242" i="41" s="1"/>
  <c r="Y2241" i="41"/>
  <c r="Z2241" i="41" s="1"/>
  <c r="Y2240" i="41"/>
  <c r="Z2240" i="41" s="1"/>
  <c r="Y2239" i="41"/>
  <c r="Z2239" i="41" s="1"/>
  <c r="Y2238" i="41"/>
  <c r="Z2238" i="41" s="1"/>
  <c r="Y2237" i="41"/>
  <c r="Z2237" i="41" s="1"/>
  <c r="Y2236" i="41"/>
  <c r="Z2236" i="41" s="1"/>
  <c r="Y2235" i="41"/>
  <c r="Z2235" i="41" s="1"/>
  <c r="Y2234" i="41"/>
  <c r="Z2234" i="41" s="1"/>
  <c r="Y2233" i="41"/>
  <c r="Z2233" i="41" s="1"/>
  <c r="Y2232" i="41"/>
  <c r="Z2232" i="41" s="1"/>
  <c r="Y2231" i="41"/>
  <c r="Z2231" i="41" s="1"/>
  <c r="Y2230" i="41"/>
  <c r="Z2230" i="41" s="1"/>
  <c r="Y2229" i="41"/>
  <c r="Z2229" i="41" s="1"/>
  <c r="Y2228" i="41"/>
  <c r="Z2228" i="41" s="1"/>
  <c r="Y2227" i="41"/>
  <c r="Z2227" i="41" s="1"/>
  <c r="Y2226" i="41"/>
  <c r="Z2226" i="41" s="1"/>
  <c r="Y2225" i="41"/>
  <c r="Z2225" i="41" s="1"/>
  <c r="Y2224" i="41"/>
  <c r="Z2224" i="41" s="1"/>
  <c r="Y2223" i="41"/>
  <c r="Z2223" i="41" s="1"/>
  <c r="Y2222" i="41"/>
  <c r="Z2222" i="41" s="1"/>
  <c r="Y2221" i="41"/>
  <c r="Z2221" i="41" s="1"/>
  <c r="Y2220" i="41"/>
  <c r="Z2220" i="41" s="1"/>
  <c r="Y2219" i="41"/>
  <c r="Z2219" i="41" s="1"/>
  <c r="Y2218" i="41"/>
  <c r="Z2218" i="41" s="1"/>
  <c r="Y2217" i="41"/>
  <c r="Z2217" i="41" s="1"/>
  <c r="Y2216" i="41"/>
  <c r="Z2216" i="41" s="1"/>
  <c r="Y2215" i="41"/>
  <c r="Z2215" i="41" s="1"/>
  <c r="Y2214" i="41"/>
  <c r="Z2214" i="41" s="1"/>
  <c r="Y2213" i="41"/>
  <c r="Z2213" i="41" s="1"/>
  <c r="Y2212" i="41"/>
  <c r="Z2212" i="41" s="1"/>
  <c r="Y2211" i="41"/>
  <c r="Z2211" i="41" s="1"/>
  <c r="Y2210" i="41"/>
  <c r="Z2210" i="41" s="1"/>
  <c r="Y2209" i="41"/>
  <c r="Z2209" i="41" s="1"/>
  <c r="Y2208" i="41"/>
  <c r="Z2208" i="41" s="1"/>
  <c r="Y2207" i="41"/>
  <c r="Z2207" i="41" s="1"/>
  <c r="Y2206" i="41"/>
  <c r="Z2206" i="41" s="1"/>
  <c r="Y2205" i="41"/>
  <c r="Z2205" i="41" s="1"/>
  <c r="Y2204" i="41"/>
  <c r="Z2204" i="41" s="1"/>
  <c r="Y2203" i="41"/>
  <c r="Z2203" i="41" s="1"/>
  <c r="Y2202" i="41"/>
  <c r="Z2202" i="41" s="1"/>
  <c r="Y2201" i="41"/>
  <c r="Z2201" i="41" s="1"/>
  <c r="Y2200" i="41"/>
  <c r="Z2200" i="41" s="1"/>
  <c r="Y2199" i="41"/>
  <c r="Z2199" i="41" s="1"/>
  <c r="Y2198" i="41"/>
  <c r="Z2198" i="41" s="1"/>
  <c r="Y2197" i="41"/>
  <c r="Z2197" i="41" s="1"/>
  <c r="Y2196" i="41"/>
  <c r="Z2196" i="41" s="1"/>
  <c r="Y2195" i="41"/>
  <c r="Z2195" i="41" s="1"/>
  <c r="Y2194" i="41"/>
  <c r="Z2194" i="41" s="1"/>
  <c r="Y2193" i="41"/>
  <c r="Z2193" i="41" s="1"/>
  <c r="Y2192" i="41"/>
  <c r="Z2192" i="41" s="1"/>
  <c r="Y2191" i="41"/>
  <c r="Z2191" i="41" s="1"/>
  <c r="Y2190" i="41"/>
  <c r="Z2190" i="41" s="1"/>
  <c r="Y2189" i="41"/>
  <c r="Z2189" i="41" s="1"/>
  <c r="Y2188" i="41"/>
  <c r="Z2188" i="41" s="1"/>
  <c r="Y2187" i="41"/>
  <c r="Z2187" i="41" s="1"/>
  <c r="Y2186" i="41"/>
  <c r="Z2186" i="41" s="1"/>
  <c r="Y2185" i="41"/>
  <c r="Z2185" i="41" s="1"/>
  <c r="Y2184" i="41"/>
  <c r="Z2184" i="41" s="1"/>
  <c r="Y2183" i="41"/>
  <c r="Z2183" i="41" s="1"/>
  <c r="Y2182" i="41"/>
  <c r="Z2182" i="41" s="1"/>
  <c r="Y2181" i="41"/>
  <c r="Z2181" i="41" s="1"/>
  <c r="Y2180" i="41"/>
  <c r="Z2180" i="41" s="1"/>
  <c r="Y2179" i="41"/>
  <c r="Z2179" i="41" s="1"/>
  <c r="Y2178" i="41"/>
  <c r="Z2178" i="41" s="1"/>
  <c r="Y2177" i="41"/>
  <c r="Z2177" i="41" s="1"/>
  <c r="Y2176" i="41"/>
  <c r="Z2176" i="41" s="1"/>
  <c r="Y2175" i="41"/>
  <c r="Z2175" i="41" s="1"/>
  <c r="Y2174" i="41"/>
  <c r="Z2174" i="41" s="1"/>
  <c r="Y2173" i="41"/>
  <c r="Z2173" i="41" s="1"/>
  <c r="Y2172" i="41"/>
  <c r="Z2172" i="41" s="1"/>
  <c r="Y2171" i="41"/>
  <c r="Z2171" i="41" s="1"/>
  <c r="Y2170" i="41"/>
  <c r="Z2170" i="41" s="1"/>
  <c r="Y2169" i="41"/>
  <c r="Z2169" i="41" s="1"/>
  <c r="Y2168" i="41"/>
  <c r="Z2168" i="41" s="1"/>
  <c r="Y2167" i="41"/>
  <c r="Z2167" i="41" s="1"/>
  <c r="Y2166" i="41"/>
  <c r="Z2166" i="41" s="1"/>
  <c r="Y2165" i="41"/>
  <c r="Z2165" i="41" s="1"/>
  <c r="Y2164" i="41"/>
  <c r="Z2164" i="41" s="1"/>
  <c r="Y2163" i="41"/>
  <c r="Z2163" i="41" s="1"/>
  <c r="Y2162" i="41"/>
  <c r="Z2162" i="41" s="1"/>
  <c r="Y2161" i="41"/>
  <c r="Z2161" i="41" s="1"/>
  <c r="Y2160" i="41"/>
  <c r="Z2160" i="41" s="1"/>
  <c r="Y2159" i="41"/>
  <c r="Z2159" i="41" s="1"/>
  <c r="Y2158" i="41"/>
  <c r="Z2158" i="41" s="1"/>
  <c r="Y2157" i="41"/>
  <c r="Z2157" i="41" s="1"/>
  <c r="Y2156" i="41"/>
  <c r="Z2156" i="41" s="1"/>
  <c r="Y2155" i="41"/>
  <c r="Z2155" i="41" s="1"/>
  <c r="Y2154" i="41"/>
  <c r="Z2154" i="41" s="1"/>
  <c r="Y2153" i="41"/>
  <c r="Z2153" i="41" s="1"/>
  <c r="Y2152" i="41"/>
  <c r="Z2152" i="41" s="1"/>
  <c r="Y2151" i="41"/>
  <c r="Z2151" i="41" s="1"/>
  <c r="Y2150" i="41"/>
  <c r="Z2150" i="41" s="1"/>
  <c r="Y2149" i="41"/>
  <c r="Z2149" i="41" s="1"/>
  <c r="Y2148" i="41"/>
  <c r="Z2148" i="41" s="1"/>
  <c r="Y2147" i="41"/>
  <c r="Z2147" i="41" s="1"/>
  <c r="Y2146" i="41"/>
  <c r="Z2146" i="41" s="1"/>
  <c r="Y2145" i="41"/>
  <c r="Z2145" i="41" s="1"/>
  <c r="Y2144" i="41"/>
  <c r="Z2144" i="41" s="1"/>
  <c r="Y2143" i="41"/>
  <c r="Z2143" i="41" s="1"/>
  <c r="Y2142" i="41"/>
  <c r="Z2142" i="41" s="1"/>
  <c r="Y2141" i="41"/>
  <c r="Z2141" i="41" s="1"/>
  <c r="Y2140" i="41"/>
  <c r="Z2140" i="41" s="1"/>
  <c r="Y2139" i="41"/>
  <c r="Z2139" i="41" s="1"/>
  <c r="Y2138" i="41"/>
  <c r="Z2138" i="41" s="1"/>
  <c r="Y2137" i="41"/>
  <c r="Z2137" i="41" s="1"/>
  <c r="Y2136" i="41"/>
  <c r="Z2136" i="41" s="1"/>
  <c r="Y2135" i="41"/>
  <c r="Z2135" i="41" s="1"/>
  <c r="Y2134" i="41"/>
  <c r="Z2134" i="41" s="1"/>
  <c r="Y2133" i="41"/>
  <c r="Z2133" i="41" s="1"/>
  <c r="Y2132" i="41"/>
  <c r="Z2132" i="41" s="1"/>
  <c r="Y2131" i="41"/>
  <c r="Z2131" i="41" s="1"/>
  <c r="Y2130" i="41"/>
  <c r="Z2130" i="41" s="1"/>
  <c r="Y2129" i="41"/>
  <c r="Z2129" i="41" s="1"/>
  <c r="Y2128" i="41"/>
  <c r="Z2128" i="41" s="1"/>
  <c r="Y2127" i="41"/>
  <c r="Z2127" i="41" s="1"/>
  <c r="Y2126" i="41"/>
  <c r="Z2126" i="41" s="1"/>
  <c r="Y2125" i="41"/>
  <c r="Z2125" i="41" s="1"/>
  <c r="Y2124" i="41"/>
  <c r="Z2124" i="41" s="1"/>
  <c r="Y2123" i="41"/>
  <c r="Z2123" i="41" s="1"/>
  <c r="Y2122" i="41"/>
  <c r="Z2122" i="41" s="1"/>
  <c r="Y2121" i="41"/>
  <c r="Z2121" i="41" s="1"/>
  <c r="Y2120" i="41"/>
  <c r="Z2120" i="41" s="1"/>
  <c r="Y2119" i="41"/>
  <c r="Z2119" i="41" s="1"/>
  <c r="Y2118" i="41"/>
  <c r="Z2118" i="41" s="1"/>
  <c r="Y2117" i="41"/>
  <c r="Z2117" i="41" s="1"/>
  <c r="Y2116" i="41"/>
  <c r="Z2116" i="41" s="1"/>
  <c r="Y2115" i="41"/>
  <c r="Z2115" i="41" s="1"/>
  <c r="Y2114" i="41"/>
  <c r="Z2114" i="41" s="1"/>
  <c r="Y2113" i="41"/>
  <c r="Z2113" i="41" s="1"/>
  <c r="Y2112" i="41"/>
  <c r="Z2112" i="41" s="1"/>
  <c r="Y2111" i="41"/>
  <c r="Z2111" i="41" s="1"/>
  <c r="Y2110" i="41"/>
  <c r="Z2110" i="41" s="1"/>
  <c r="Y2109" i="41"/>
  <c r="Z2109" i="41" s="1"/>
  <c r="Y2108" i="41"/>
  <c r="Z2108" i="41" s="1"/>
  <c r="Y2107" i="41"/>
  <c r="Z2107" i="41" s="1"/>
  <c r="Y2106" i="41"/>
  <c r="Z2106" i="41" s="1"/>
  <c r="Y2105" i="41"/>
  <c r="Z2105" i="41" s="1"/>
  <c r="Y2104" i="41"/>
  <c r="Z2104" i="41" s="1"/>
  <c r="Y2103" i="41"/>
  <c r="Z2103" i="41" s="1"/>
  <c r="Y2102" i="41"/>
  <c r="Z2102" i="41" s="1"/>
  <c r="Y2101" i="41"/>
  <c r="Z2101" i="41" s="1"/>
  <c r="Y2100" i="41"/>
  <c r="Z2100" i="41" s="1"/>
  <c r="Y2099" i="41"/>
  <c r="Z2099" i="41" s="1"/>
  <c r="Y2098" i="41"/>
  <c r="Z2098" i="41" s="1"/>
  <c r="Y2097" i="41"/>
  <c r="Z2097" i="41" s="1"/>
  <c r="Y2096" i="41"/>
  <c r="Z2096" i="41" s="1"/>
  <c r="Y2095" i="41"/>
  <c r="Z2095" i="41" s="1"/>
  <c r="Y2094" i="41"/>
  <c r="Z2094" i="41" s="1"/>
  <c r="Y2093" i="41"/>
  <c r="Z2093" i="41" s="1"/>
  <c r="Y2092" i="41"/>
  <c r="Z2092" i="41" s="1"/>
  <c r="Y2091" i="41"/>
  <c r="Z2091" i="41" s="1"/>
  <c r="Y2090" i="41"/>
  <c r="Z2090" i="41" s="1"/>
  <c r="Y2089" i="41"/>
  <c r="Z2089" i="41" s="1"/>
  <c r="Y2088" i="41"/>
  <c r="Z2088" i="41" s="1"/>
  <c r="Y2087" i="41"/>
  <c r="Z2087" i="41" s="1"/>
  <c r="Y2086" i="41"/>
  <c r="Z2086" i="41" s="1"/>
  <c r="Y2085" i="41"/>
  <c r="Z2085" i="41" s="1"/>
  <c r="Y2084" i="41"/>
  <c r="Z2084" i="41" s="1"/>
  <c r="Y2083" i="41"/>
  <c r="Z2083" i="41" s="1"/>
  <c r="Y2082" i="41"/>
  <c r="Z2082" i="41" s="1"/>
  <c r="Y2081" i="41"/>
  <c r="Z2081" i="41" s="1"/>
  <c r="Y2080" i="41"/>
  <c r="Z2080" i="41" s="1"/>
  <c r="Y2079" i="41"/>
  <c r="Z2079" i="41" s="1"/>
  <c r="Y2078" i="41"/>
  <c r="Z2078" i="41" s="1"/>
  <c r="Y2077" i="41"/>
  <c r="Z2077" i="41" s="1"/>
  <c r="Y2076" i="41"/>
  <c r="Z2076" i="41" s="1"/>
  <c r="Y2075" i="41"/>
  <c r="Z2075" i="41" s="1"/>
  <c r="Y2074" i="41"/>
  <c r="Z2074" i="41" s="1"/>
  <c r="Y2073" i="41"/>
  <c r="Z2073" i="41" s="1"/>
  <c r="Y2072" i="41"/>
  <c r="Z2072" i="41" s="1"/>
  <c r="Y2071" i="41"/>
  <c r="Z2071" i="41" s="1"/>
  <c r="Y2070" i="41"/>
  <c r="Z2070" i="41" s="1"/>
  <c r="Y2069" i="41"/>
  <c r="Z2069" i="41" s="1"/>
  <c r="Y2068" i="41"/>
  <c r="Z2068" i="41" s="1"/>
  <c r="Y2067" i="41"/>
  <c r="Z2067" i="41" s="1"/>
  <c r="Y2066" i="41"/>
  <c r="Z2066" i="41" s="1"/>
  <c r="Y2065" i="41"/>
  <c r="Z2065" i="41" s="1"/>
  <c r="Y2064" i="41"/>
  <c r="Z2064" i="41" s="1"/>
  <c r="Y2063" i="41"/>
  <c r="Z2063" i="41" s="1"/>
  <c r="Y2062" i="41"/>
  <c r="Z2062" i="41" s="1"/>
  <c r="Y2061" i="41"/>
  <c r="Z2061" i="41" s="1"/>
  <c r="Y2060" i="41"/>
  <c r="Z2060" i="41" s="1"/>
  <c r="Y2059" i="41"/>
  <c r="Z2059" i="41" s="1"/>
  <c r="Y2058" i="41"/>
  <c r="Z2058" i="41" s="1"/>
  <c r="Y2057" i="41"/>
  <c r="Z2057" i="41" s="1"/>
  <c r="Y2056" i="41"/>
  <c r="Z2056" i="41" s="1"/>
  <c r="Y2055" i="41"/>
  <c r="Z2055" i="41" s="1"/>
  <c r="Y2054" i="41"/>
  <c r="Z2054" i="41" s="1"/>
  <c r="Y2053" i="41"/>
  <c r="Z2053" i="41" s="1"/>
  <c r="Y2052" i="41"/>
  <c r="Z2052" i="41" s="1"/>
  <c r="Y2051" i="41"/>
  <c r="Z2051" i="41" s="1"/>
  <c r="Y2050" i="41"/>
  <c r="Z2050" i="41" s="1"/>
  <c r="Y2049" i="41"/>
  <c r="Z2049" i="41" s="1"/>
  <c r="Y2048" i="41"/>
  <c r="Z2048" i="41" s="1"/>
  <c r="Y2047" i="41"/>
  <c r="Z2047" i="41" s="1"/>
  <c r="Y2046" i="41"/>
  <c r="Z2046" i="41" s="1"/>
  <c r="Y2045" i="41"/>
  <c r="Z2045" i="41" s="1"/>
  <c r="Y2044" i="41"/>
  <c r="Z2044" i="41" s="1"/>
  <c r="Y2043" i="41"/>
  <c r="Z2043" i="41" s="1"/>
  <c r="Y2042" i="41"/>
  <c r="Z2042" i="41" s="1"/>
  <c r="Y2041" i="41"/>
  <c r="Z2041" i="41" s="1"/>
  <c r="Y2040" i="41"/>
  <c r="Z2040" i="41" s="1"/>
  <c r="Y2039" i="41"/>
  <c r="Z2039" i="41" s="1"/>
  <c r="Y2038" i="41"/>
  <c r="Z2038" i="41" s="1"/>
  <c r="Y2037" i="41"/>
  <c r="Z2037" i="41" s="1"/>
  <c r="Y2036" i="41"/>
  <c r="Z2036" i="41" s="1"/>
  <c r="Y2035" i="41"/>
  <c r="Z2035" i="41" s="1"/>
  <c r="Y2034" i="41"/>
  <c r="Z2034" i="41" s="1"/>
  <c r="Y2033" i="41"/>
  <c r="Z2033" i="41" s="1"/>
  <c r="Y2032" i="41"/>
  <c r="Z2032" i="41" s="1"/>
  <c r="Y2031" i="41"/>
  <c r="Z2031" i="41" s="1"/>
  <c r="Y2030" i="41"/>
  <c r="Z2030" i="41" s="1"/>
  <c r="Y2029" i="41"/>
  <c r="Z2029" i="41" s="1"/>
  <c r="Y2028" i="41"/>
  <c r="Z2028" i="41" s="1"/>
  <c r="Y2027" i="41"/>
  <c r="Z2027" i="41" s="1"/>
  <c r="Y2026" i="41"/>
  <c r="Z2026" i="41" s="1"/>
  <c r="Y2025" i="41"/>
  <c r="Z2025" i="41" s="1"/>
  <c r="Y2024" i="41"/>
  <c r="Z2024" i="41" s="1"/>
  <c r="Y2023" i="41"/>
  <c r="Z2023" i="41" s="1"/>
  <c r="Y2022" i="41"/>
  <c r="Z2022" i="41" s="1"/>
  <c r="Y2021" i="41"/>
  <c r="Z2021" i="41" s="1"/>
  <c r="Y2020" i="41"/>
  <c r="Z2020" i="41" s="1"/>
  <c r="Y2019" i="41"/>
  <c r="Z2019" i="41" s="1"/>
  <c r="Y2018" i="41"/>
  <c r="Z2018" i="41" s="1"/>
  <c r="Y2017" i="41"/>
  <c r="Z2017" i="41" s="1"/>
  <c r="Y2016" i="41"/>
  <c r="Z2016" i="41" s="1"/>
  <c r="Y2015" i="41"/>
  <c r="Z2015" i="41" s="1"/>
  <c r="Y2014" i="41"/>
  <c r="Z2014" i="41" s="1"/>
  <c r="Y2013" i="41"/>
  <c r="Z2013" i="41" s="1"/>
  <c r="Y2012" i="41"/>
  <c r="Z2012" i="41" s="1"/>
  <c r="Y2011" i="41"/>
  <c r="Z2011" i="41" s="1"/>
  <c r="Y2010" i="41"/>
  <c r="Z2010" i="41" s="1"/>
  <c r="Y2009" i="41"/>
  <c r="Z2009" i="41" s="1"/>
  <c r="Y2008" i="41"/>
  <c r="Z2008" i="41" s="1"/>
  <c r="Y2007" i="41"/>
  <c r="Z2007" i="41" s="1"/>
  <c r="Y2006" i="41"/>
  <c r="Z2006" i="41" s="1"/>
  <c r="Y2005" i="41"/>
  <c r="Z2005" i="41" s="1"/>
  <c r="Y2004" i="41"/>
  <c r="Z2004" i="41" s="1"/>
  <c r="Y2003" i="41"/>
  <c r="Z2003" i="41" s="1"/>
  <c r="Y2002" i="41"/>
  <c r="Z2002" i="41" s="1"/>
  <c r="Y2001" i="41"/>
  <c r="Z2001" i="41" s="1"/>
  <c r="Y2000" i="41"/>
  <c r="Z2000" i="41" s="1"/>
  <c r="Y1999" i="41"/>
  <c r="Z1999" i="41" s="1"/>
  <c r="Y1998" i="41"/>
  <c r="Z1998" i="41" s="1"/>
  <c r="Y1997" i="41"/>
  <c r="Z1997" i="41" s="1"/>
  <c r="Y1996" i="41"/>
  <c r="Z1996" i="41" s="1"/>
  <c r="Y1995" i="41"/>
  <c r="Z1995" i="41" s="1"/>
  <c r="Y1994" i="41"/>
  <c r="Z1994" i="41" s="1"/>
  <c r="Y1993" i="41"/>
  <c r="Z1993" i="41" s="1"/>
  <c r="Y1992" i="41"/>
  <c r="Z1992" i="41" s="1"/>
  <c r="Y1991" i="41"/>
  <c r="Z1991" i="41" s="1"/>
  <c r="Y1990" i="41"/>
  <c r="Z1990" i="41" s="1"/>
  <c r="Y1989" i="41"/>
  <c r="Z1989" i="41" s="1"/>
  <c r="Y1988" i="41"/>
  <c r="Z1988" i="41" s="1"/>
  <c r="Y1987" i="41"/>
  <c r="Z1987" i="41" s="1"/>
  <c r="Y1986" i="41"/>
  <c r="Z1986" i="41" s="1"/>
  <c r="Y1985" i="41"/>
  <c r="Z1985" i="41" s="1"/>
  <c r="Y1984" i="41"/>
  <c r="Z1984" i="41" s="1"/>
  <c r="Y1983" i="41"/>
  <c r="Z1983" i="41" s="1"/>
  <c r="Y1982" i="41"/>
  <c r="Z1982" i="41" s="1"/>
  <c r="Y1981" i="41"/>
  <c r="Z1981" i="41" s="1"/>
  <c r="Y1980" i="41"/>
  <c r="Z1980" i="41" s="1"/>
  <c r="Y1979" i="41"/>
  <c r="Z1979" i="41" s="1"/>
  <c r="Y1978" i="41"/>
  <c r="Z1978" i="41" s="1"/>
  <c r="Y1977" i="41"/>
  <c r="Z1977" i="41" s="1"/>
  <c r="Y1976" i="41"/>
  <c r="Z1976" i="41" s="1"/>
  <c r="Y1975" i="41"/>
  <c r="Z1975" i="41" s="1"/>
  <c r="Y1974" i="41"/>
  <c r="Z1974" i="41" s="1"/>
  <c r="Y1973" i="41"/>
  <c r="Z1973" i="41" s="1"/>
  <c r="Y1972" i="41"/>
  <c r="Z1972" i="41" s="1"/>
  <c r="Y1971" i="41"/>
  <c r="Z1971" i="41" s="1"/>
  <c r="Y1970" i="41"/>
  <c r="Z1970" i="41" s="1"/>
  <c r="Y1969" i="41"/>
  <c r="Z1969" i="41" s="1"/>
  <c r="Y1968" i="41"/>
  <c r="Z1968" i="41" s="1"/>
  <c r="Y1967" i="41"/>
  <c r="Z1967" i="41" s="1"/>
  <c r="Y1966" i="41"/>
  <c r="Z1966" i="41" s="1"/>
  <c r="Y1965" i="41"/>
  <c r="Z1965" i="41" s="1"/>
  <c r="Y1964" i="41"/>
  <c r="Z1964" i="41" s="1"/>
  <c r="Y1963" i="41"/>
  <c r="Z1963" i="41" s="1"/>
  <c r="Y1962" i="41"/>
  <c r="Z1962" i="41" s="1"/>
  <c r="Y1961" i="41"/>
  <c r="Z1961" i="41" s="1"/>
  <c r="Y1960" i="41"/>
  <c r="Z1960" i="41" s="1"/>
  <c r="Y1959" i="41"/>
  <c r="Z1959" i="41" s="1"/>
  <c r="Y1958" i="41"/>
  <c r="Z1958" i="41" s="1"/>
  <c r="Y1957" i="41"/>
  <c r="Z1957" i="41" s="1"/>
  <c r="Y1956" i="41"/>
  <c r="Z1956" i="41" s="1"/>
  <c r="Y1955" i="41"/>
  <c r="Z1955" i="41" s="1"/>
  <c r="Y1954" i="41"/>
  <c r="Z1954" i="41" s="1"/>
  <c r="Y1953" i="41"/>
  <c r="Z1953" i="41" s="1"/>
  <c r="Y1952" i="41"/>
  <c r="Z1952" i="41" s="1"/>
  <c r="Y1951" i="41"/>
  <c r="Z1951" i="41" s="1"/>
  <c r="Y1950" i="41"/>
  <c r="Z1950" i="41" s="1"/>
  <c r="Y1949" i="41"/>
  <c r="Z1949" i="41" s="1"/>
  <c r="Y1948" i="41"/>
  <c r="Z1948" i="41" s="1"/>
  <c r="Y1947" i="41"/>
  <c r="Z1947" i="41" s="1"/>
  <c r="Y1946" i="41"/>
  <c r="Z1946" i="41" s="1"/>
  <c r="Y1945" i="41"/>
  <c r="Z1945" i="41" s="1"/>
  <c r="Y1944" i="41"/>
  <c r="Z1944" i="41" s="1"/>
  <c r="Y1943" i="41"/>
  <c r="Z1943" i="41" s="1"/>
  <c r="Y1942" i="41"/>
  <c r="Z1942" i="41" s="1"/>
  <c r="Y1941" i="41"/>
  <c r="Z1941" i="41" s="1"/>
  <c r="Y1940" i="41"/>
  <c r="Z1940" i="41" s="1"/>
  <c r="Y1939" i="41"/>
  <c r="Z1939" i="41" s="1"/>
  <c r="Y1938" i="41"/>
  <c r="Z1938" i="41" s="1"/>
  <c r="Y1937" i="41"/>
  <c r="Z1937" i="41" s="1"/>
  <c r="Y1936" i="41"/>
  <c r="Z1936" i="41" s="1"/>
  <c r="Y1935" i="41"/>
  <c r="Z1935" i="41" s="1"/>
  <c r="Y1934" i="41"/>
  <c r="Z1934" i="41" s="1"/>
  <c r="Y1933" i="41"/>
  <c r="Z1933" i="41" s="1"/>
  <c r="Y1932" i="41"/>
  <c r="Z1932" i="41" s="1"/>
  <c r="Y1931" i="41"/>
  <c r="Z1931" i="41" s="1"/>
  <c r="Y1930" i="41"/>
  <c r="Z1930" i="41" s="1"/>
  <c r="Y1929" i="41"/>
  <c r="Z1929" i="41" s="1"/>
  <c r="Y1928" i="41"/>
  <c r="Z1928" i="41" s="1"/>
  <c r="Y1927" i="41"/>
  <c r="Z1927" i="41" s="1"/>
  <c r="Y1926" i="41"/>
  <c r="Z1926" i="41" s="1"/>
  <c r="Y1925" i="41"/>
  <c r="Z1925" i="41" s="1"/>
  <c r="Y1924" i="41"/>
  <c r="Z1924" i="41" s="1"/>
  <c r="Y1923" i="41"/>
  <c r="Z1923" i="41" s="1"/>
  <c r="Y1922" i="41"/>
  <c r="Z1922" i="41" s="1"/>
  <c r="Y1921" i="41"/>
  <c r="Z1921" i="41" s="1"/>
  <c r="Y1920" i="41"/>
  <c r="Z1920" i="41" s="1"/>
  <c r="Y1919" i="41"/>
  <c r="Z1919" i="41" s="1"/>
  <c r="Y1918" i="41"/>
  <c r="Z1918" i="41" s="1"/>
  <c r="Y1917" i="41"/>
  <c r="Z1917" i="41" s="1"/>
  <c r="Y1916" i="41"/>
  <c r="Z1916" i="41" s="1"/>
  <c r="Y1915" i="41"/>
  <c r="Z1915" i="41" s="1"/>
  <c r="Y1914" i="41"/>
  <c r="Z1914" i="41" s="1"/>
  <c r="Y1913" i="41"/>
  <c r="Z1913" i="41" s="1"/>
  <c r="Y1912" i="41"/>
  <c r="Z1912" i="41" s="1"/>
  <c r="Y1911" i="41"/>
  <c r="Z1911" i="41" s="1"/>
  <c r="Y1910" i="41"/>
  <c r="Z1910" i="41" s="1"/>
  <c r="Y1909" i="41"/>
  <c r="Z1909" i="41" s="1"/>
  <c r="Y1908" i="41"/>
  <c r="Z1908" i="41" s="1"/>
  <c r="Y1907" i="41"/>
  <c r="Z1907" i="41" s="1"/>
  <c r="Y1906" i="41"/>
  <c r="Z1906" i="41" s="1"/>
  <c r="Y1905" i="41"/>
  <c r="Z1905" i="41" s="1"/>
  <c r="Y1904" i="41"/>
  <c r="Z1904" i="41" s="1"/>
  <c r="Y1903" i="41"/>
  <c r="Z1903" i="41" s="1"/>
  <c r="Y1902" i="41"/>
  <c r="Z1902" i="41" s="1"/>
  <c r="Y1901" i="41"/>
  <c r="Z1901" i="41" s="1"/>
  <c r="Y1900" i="41"/>
  <c r="Z1900" i="41" s="1"/>
  <c r="Y1899" i="41"/>
  <c r="Z1899" i="41" s="1"/>
  <c r="Y1898" i="41"/>
  <c r="Z1898" i="41" s="1"/>
  <c r="Y1897" i="41"/>
  <c r="Z1897" i="41" s="1"/>
  <c r="Y1896" i="41"/>
  <c r="Z1896" i="41" s="1"/>
  <c r="Y1895" i="41"/>
  <c r="Z1895" i="41" s="1"/>
  <c r="Y1894" i="41"/>
  <c r="Z1894" i="41" s="1"/>
  <c r="Y1893" i="41"/>
  <c r="Z1893" i="41" s="1"/>
  <c r="Y1892" i="41"/>
  <c r="Z1892" i="41" s="1"/>
  <c r="Y1891" i="41"/>
  <c r="Z1891" i="41" s="1"/>
  <c r="Y1890" i="41"/>
  <c r="Z1890" i="41" s="1"/>
  <c r="Y1889" i="41"/>
  <c r="Z1889" i="41" s="1"/>
  <c r="Y1888" i="41"/>
  <c r="Z1888" i="41" s="1"/>
  <c r="Y1887" i="41"/>
  <c r="Z1887" i="41" s="1"/>
  <c r="Y1886" i="41"/>
  <c r="Z1886" i="41" s="1"/>
  <c r="Y1885" i="41"/>
  <c r="Z1885" i="41" s="1"/>
  <c r="Y1884" i="41"/>
  <c r="Z1884" i="41" s="1"/>
  <c r="Y1883" i="41"/>
  <c r="Z1883" i="41" s="1"/>
  <c r="Y1882" i="41"/>
  <c r="Z1882" i="41" s="1"/>
  <c r="Y1881" i="41"/>
  <c r="Z1881" i="41" s="1"/>
  <c r="Y1880" i="41"/>
  <c r="Z1880" i="41" s="1"/>
  <c r="Y1879" i="41"/>
  <c r="Z1879" i="41" s="1"/>
  <c r="Y1878" i="41"/>
  <c r="Z1878" i="41" s="1"/>
  <c r="Y1877" i="41"/>
  <c r="Z1877" i="41" s="1"/>
  <c r="Y1876" i="41"/>
  <c r="Z1876" i="41" s="1"/>
  <c r="Y1875" i="41"/>
  <c r="Z1875" i="41" s="1"/>
  <c r="Y1874" i="41"/>
  <c r="Z1874" i="41" s="1"/>
  <c r="Y1873" i="41"/>
  <c r="Z1873" i="41" s="1"/>
  <c r="Y1872" i="41"/>
  <c r="Z1872" i="41" s="1"/>
  <c r="Y1871" i="41"/>
  <c r="Z1871" i="41" s="1"/>
  <c r="Y1870" i="41"/>
  <c r="Z1870" i="41" s="1"/>
  <c r="Y1869" i="41"/>
  <c r="Z1869" i="41" s="1"/>
  <c r="Y1868" i="41"/>
  <c r="Z1868" i="41" s="1"/>
  <c r="Y1867" i="41"/>
  <c r="Z1867" i="41" s="1"/>
  <c r="Y1866" i="41"/>
  <c r="Z1866" i="41" s="1"/>
  <c r="Y1865" i="41"/>
  <c r="Z1865" i="41" s="1"/>
  <c r="Y1864" i="41"/>
  <c r="Z1864" i="41" s="1"/>
  <c r="Y1863" i="41"/>
  <c r="Z1863" i="41" s="1"/>
  <c r="Y1862" i="41"/>
  <c r="Z1862" i="41" s="1"/>
  <c r="Y1861" i="41"/>
  <c r="Z1861" i="41" s="1"/>
  <c r="Y1860" i="41"/>
  <c r="Z1860" i="41" s="1"/>
  <c r="Y1859" i="41"/>
  <c r="Z1859" i="41" s="1"/>
  <c r="Y1858" i="41"/>
  <c r="Z1858" i="41" s="1"/>
  <c r="Y1857" i="41"/>
  <c r="Z1857" i="41" s="1"/>
  <c r="Y1856" i="41"/>
  <c r="Z1856" i="41" s="1"/>
  <c r="Y1855" i="41"/>
  <c r="Z1855" i="41" s="1"/>
  <c r="Y1854" i="41"/>
  <c r="Z1854" i="41" s="1"/>
  <c r="Y1853" i="41"/>
  <c r="Z1853" i="41" s="1"/>
  <c r="Y1852" i="41"/>
  <c r="Z1852" i="41" s="1"/>
  <c r="Y1851" i="41"/>
  <c r="Z1851" i="41" s="1"/>
  <c r="Y1850" i="41"/>
  <c r="Z1850" i="41" s="1"/>
  <c r="Y1849" i="41"/>
  <c r="Z1849" i="41" s="1"/>
  <c r="Y1848" i="41"/>
  <c r="Z1848" i="41" s="1"/>
  <c r="Y1847" i="41"/>
  <c r="Z1847" i="41" s="1"/>
  <c r="Y1846" i="41"/>
  <c r="Z1846" i="41" s="1"/>
  <c r="Y1845" i="41"/>
  <c r="Z1845" i="41" s="1"/>
  <c r="Y1844" i="41"/>
  <c r="Z1844" i="41" s="1"/>
  <c r="Y1843" i="41"/>
  <c r="Z1843" i="41" s="1"/>
  <c r="Y1842" i="41"/>
  <c r="Z1842" i="41" s="1"/>
  <c r="Y1841" i="41"/>
  <c r="Z1841" i="41" s="1"/>
  <c r="Y1840" i="41"/>
  <c r="Z1840" i="41" s="1"/>
  <c r="Y1839" i="41"/>
  <c r="Z1839" i="41" s="1"/>
  <c r="Y1838" i="41"/>
  <c r="Z1838" i="41" s="1"/>
  <c r="Y1837" i="41"/>
  <c r="Z1837" i="41" s="1"/>
  <c r="Y1836" i="41"/>
  <c r="Z1836" i="41" s="1"/>
  <c r="Y1835" i="41"/>
  <c r="Z1835" i="41" s="1"/>
  <c r="Y1834" i="41"/>
  <c r="Z1834" i="41" s="1"/>
  <c r="Y1833" i="41"/>
  <c r="Z1833" i="41" s="1"/>
  <c r="Y1832" i="41"/>
  <c r="Z1832" i="41" s="1"/>
  <c r="Y1831" i="41"/>
  <c r="Z1831" i="41" s="1"/>
  <c r="Y1830" i="41"/>
  <c r="Z1830" i="41" s="1"/>
  <c r="Y1829" i="41"/>
  <c r="Z1829" i="41" s="1"/>
  <c r="Y1828" i="41"/>
  <c r="Z1828" i="41" s="1"/>
  <c r="Y1827" i="41"/>
  <c r="Z1827" i="41" s="1"/>
  <c r="Y1826" i="41"/>
  <c r="Z1826" i="41" s="1"/>
  <c r="Y1825" i="41"/>
  <c r="Z1825" i="41" s="1"/>
  <c r="Y1824" i="41"/>
  <c r="Z1824" i="41" s="1"/>
  <c r="Y1823" i="41"/>
  <c r="Z1823" i="41" s="1"/>
  <c r="Y1822" i="41"/>
  <c r="Z1822" i="41" s="1"/>
  <c r="Y1821" i="41"/>
  <c r="Z1821" i="41" s="1"/>
  <c r="Y1820" i="41"/>
  <c r="Z1820" i="41" s="1"/>
  <c r="Y1819" i="41"/>
  <c r="Z1819" i="41" s="1"/>
  <c r="Y1818" i="41"/>
  <c r="Z1818" i="41" s="1"/>
  <c r="Y1817" i="41"/>
  <c r="Z1817" i="41" s="1"/>
  <c r="Y1816" i="41"/>
  <c r="Z1816" i="41" s="1"/>
  <c r="Y1815" i="41"/>
  <c r="Z1815" i="41" s="1"/>
  <c r="Y1814" i="41"/>
  <c r="Z1814" i="41" s="1"/>
  <c r="Y1813" i="41"/>
  <c r="Z1813" i="41" s="1"/>
  <c r="Y1812" i="41"/>
  <c r="Z1812" i="41" s="1"/>
  <c r="Y1811" i="41"/>
  <c r="Z1811" i="41" s="1"/>
  <c r="Y1810" i="41"/>
  <c r="Z1810" i="41" s="1"/>
  <c r="Y1809" i="41"/>
  <c r="Z1809" i="41" s="1"/>
  <c r="Y1808" i="41"/>
  <c r="Z1808" i="41" s="1"/>
  <c r="Y1807" i="41"/>
  <c r="Z1807" i="41" s="1"/>
  <c r="Y1806" i="41"/>
  <c r="Z1806" i="41" s="1"/>
  <c r="Y1805" i="41"/>
  <c r="Z1805" i="41" s="1"/>
  <c r="Y1804" i="41"/>
  <c r="Z1804" i="41" s="1"/>
  <c r="Y1803" i="41"/>
  <c r="Z1803" i="41" s="1"/>
  <c r="Y1802" i="41"/>
  <c r="Z1802" i="41" s="1"/>
  <c r="Y1801" i="41"/>
  <c r="Z1801" i="41" s="1"/>
  <c r="Y1800" i="41"/>
  <c r="Z1800" i="41" s="1"/>
  <c r="Y1799" i="41"/>
  <c r="Z1799" i="41" s="1"/>
  <c r="Y1798" i="41"/>
  <c r="Z1798" i="41" s="1"/>
  <c r="Y1797" i="41"/>
  <c r="Z1797" i="41" s="1"/>
  <c r="Y1796" i="41"/>
  <c r="Z1796" i="41" s="1"/>
  <c r="Y1795" i="41"/>
  <c r="Z1795" i="41" s="1"/>
  <c r="Y1794" i="41"/>
  <c r="Z1794" i="41" s="1"/>
  <c r="Y1793" i="41"/>
  <c r="Z1793" i="41" s="1"/>
  <c r="Y1792" i="41"/>
  <c r="Z1792" i="41" s="1"/>
  <c r="Y1791" i="41"/>
  <c r="Z1791" i="41" s="1"/>
  <c r="Y1790" i="41"/>
  <c r="Z1790" i="41" s="1"/>
  <c r="Y1789" i="41"/>
  <c r="Z1789" i="41" s="1"/>
  <c r="Y1788" i="41"/>
  <c r="Z1788" i="41" s="1"/>
  <c r="Y1787" i="41"/>
  <c r="Z1787" i="41" s="1"/>
  <c r="Y1786" i="41"/>
  <c r="Z1786" i="41" s="1"/>
  <c r="Y1785" i="41"/>
  <c r="Z1785" i="41" s="1"/>
  <c r="Y1784" i="41"/>
  <c r="Z1784" i="41" s="1"/>
  <c r="Y1783" i="41"/>
  <c r="Z1783" i="41" s="1"/>
  <c r="Y1782" i="41"/>
  <c r="Z1782" i="41" s="1"/>
  <c r="Y1781" i="41"/>
  <c r="Z1781" i="41" s="1"/>
  <c r="Y1780" i="41"/>
  <c r="Z1780" i="41" s="1"/>
  <c r="Y1779" i="41"/>
  <c r="Z1779" i="41" s="1"/>
  <c r="Y1778" i="41"/>
  <c r="Z1778" i="41" s="1"/>
  <c r="Y1777" i="41"/>
  <c r="Z1777" i="41" s="1"/>
  <c r="Y1776" i="41"/>
  <c r="Z1776" i="41" s="1"/>
  <c r="Y1775" i="41"/>
  <c r="Z1775" i="41" s="1"/>
  <c r="Y1774" i="41"/>
  <c r="Z1774" i="41" s="1"/>
  <c r="Y1773" i="41"/>
  <c r="Z1773" i="41" s="1"/>
  <c r="Y1772" i="41"/>
  <c r="Z1772" i="41" s="1"/>
  <c r="Y1771" i="41"/>
  <c r="Z1771" i="41" s="1"/>
  <c r="Y1770" i="41"/>
  <c r="Z1770" i="41" s="1"/>
  <c r="Y1769" i="41"/>
  <c r="Z1769" i="41" s="1"/>
  <c r="Y1768" i="41"/>
  <c r="Z1768" i="41" s="1"/>
  <c r="Y1767" i="41"/>
  <c r="Z1767" i="41" s="1"/>
  <c r="Y1766" i="41"/>
  <c r="Z1766" i="41" s="1"/>
  <c r="Y1765" i="41"/>
  <c r="Z1765" i="41" s="1"/>
  <c r="Y1764" i="41"/>
  <c r="Z1764" i="41" s="1"/>
  <c r="Y1763" i="41"/>
  <c r="Z1763" i="41" s="1"/>
  <c r="Y1762" i="41"/>
  <c r="Z1762" i="41" s="1"/>
  <c r="Y1761" i="41"/>
  <c r="Z1761" i="41" s="1"/>
  <c r="Y1760" i="41"/>
  <c r="Z1760" i="41" s="1"/>
  <c r="Y1759" i="41"/>
  <c r="Z1759" i="41" s="1"/>
  <c r="Y1758" i="41"/>
  <c r="Z1758" i="41" s="1"/>
  <c r="Y1757" i="41"/>
  <c r="Z1757" i="41" s="1"/>
  <c r="Y1756" i="41"/>
  <c r="Z1756" i="41" s="1"/>
  <c r="Y1755" i="41"/>
  <c r="Z1755" i="41" s="1"/>
  <c r="Y1754" i="41"/>
  <c r="Z1754" i="41" s="1"/>
  <c r="Y1753" i="41"/>
  <c r="Z1753" i="41" s="1"/>
  <c r="Y1752" i="41"/>
  <c r="Z1752" i="41" s="1"/>
  <c r="Y1751" i="41"/>
  <c r="Z1751" i="41" s="1"/>
  <c r="Y1750" i="41"/>
  <c r="Z1750" i="41" s="1"/>
  <c r="Y1749" i="41"/>
  <c r="Z1749" i="41" s="1"/>
  <c r="Y1748" i="41"/>
  <c r="Z1748" i="41" s="1"/>
  <c r="Y1747" i="41"/>
  <c r="Z1747" i="41" s="1"/>
  <c r="Y1746" i="41"/>
  <c r="Z1746" i="41" s="1"/>
  <c r="Y1745" i="41"/>
  <c r="Z1745" i="41" s="1"/>
  <c r="Y1744" i="41"/>
  <c r="Z1744" i="41" s="1"/>
  <c r="Y1743" i="41"/>
  <c r="Z1743" i="41" s="1"/>
  <c r="Y1742" i="41"/>
  <c r="Z1742" i="41" s="1"/>
  <c r="Y1741" i="41"/>
  <c r="Z1741" i="41" s="1"/>
  <c r="Y1740" i="41"/>
  <c r="Z1740" i="41" s="1"/>
  <c r="Y1739" i="41"/>
  <c r="Z1739" i="41" s="1"/>
  <c r="Y1738" i="41"/>
  <c r="Z1738" i="41" s="1"/>
  <c r="Y1737" i="41"/>
  <c r="Z1737" i="41" s="1"/>
  <c r="Y1736" i="41"/>
  <c r="Z1736" i="41" s="1"/>
  <c r="Y1735" i="41"/>
  <c r="Z1735" i="41" s="1"/>
  <c r="Y1734" i="41"/>
  <c r="Z1734" i="41" s="1"/>
  <c r="Y1733" i="41"/>
  <c r="Z1733" i="41" s="1"/>
  <c r="Y1732" i="41"/>
  <c r="Z1732" i="41" s="1"/>
  <c r="Y1731" i="41"/>
  <c r="Z1731" i="41" s="1"/>
  <c r="Y1730" i="41"/>
  <c r="Z1730" i="41" s="1"/>
  <c r="Y1729" i="41"/>
  <c r="Z1729" i="41" s="1"/>
  <c r="Y1728" i="41"/>
  <c r="Z1728" i="41" s="1"/>
  <c r="Y1727" i="41"/>
  <c r="Z1727" i="41" s="1"/>
  <c r="Y1726" i="41"/>
  <c r="Z1726" i="41" s="1"/>
  <c r="Y1725" i="41"/>
  <c r="Z1725" i="41" s="1"/>
  <c r="Y1724" i="41"/>
  <c r="Z1724" i="41" s="1"/>
  <c r="Y1723" i="41"/>
  <c r="Z1723" i="41" s="1"/>
  <c r="Y1722" i="41"/>
  <c r="Z1722" i="41" s="1"/>
  <c r="Y1721" i="41"/>
  <c r="Z1721" i="41" s="1"/>
  <c r="Y1720" i="41"/>
  <c r="Z1720" i="41" s="1"/>
  <c r="Y1719" i="41"/>
  <c r="Z1719" i="41" s="1"/>
  <c r="Y1718" i="41"/>
  <c r="Z1718" i="41" s="1"/>
  <c r="Y1717" i="41"/>
  <c r="Z1717" i="41" s="1"/>
  <c r="Y1716" i="41"/>
  <c r="Z1716" i="41" s="1"/>
  <c r="Y1715" i="41"/>
  <c r="Z1715" i="41" s="1"/>
  <c r="Y1714" i="41"/>
  <c r="Z1714" i="41" s="1"/>
  <c r="Y1713" i="41"/>
  <c r="Z1713" i="41" s="1"/>
  <c r="Y1712" i="41"/>
  <c r="Z1712" i="41" s="1"/>
  <c r="Y1711" i="41"/>
  <c r="Z1711" i="41" s="1"/>
  <c r="Y1710" i="41"/>
  <c r="Z1710" i="41" s="1"/>
  <c r="Y1709" i="41"/>
  <c r="Z1709" i="41" s="1"/>
  <c r="Y1708" i="41"/>
  <c r="Z1708" i="41" s="1"/>
  <c r="Y1707" i="41"/>
  <c r="Z1707" i="41" s="1"/>
  <c r="Y1706" i="41"/>
  <c r="Z1706" i="41" s="1"/>
  <c r="Y1705" i="41"/>
  <c r="Z1705" i="41" s="1"/>
  <c r="Y1704" i="41"/>
  <c r="Z1704" i="41" s="1"/>
  <c r="Y1703" i="41"/>
  <c r="Z1703" i="41" s="1"/>
  <c r="Y1702" i="41"/>
  <c r="Z1702" i="41" s="1"/>
  <c r="Y1701" i="41"/>
  <c r="Z1701" i="41" s="1"/>
  <c r="Y1700" i="41"/>
  <c r="Z1700" i="41" s="1"/>
  <c r="Y1699" i="41"/>
  <c r="Z1699" i="41" s="1"/>
  <c r="Y1698" i="41"/>
  <c r="Z1698" i="41" s="1"/>
  <c r="Y1697" i="41"/>
  <c r="Z1697" i="41" s="1"/>
  <c r="Y1696" i="41"/>
  <c r="Z1696" i="41" s="1"/>
  <c r="Y1695" i="41"/>
  <c r="Z1695" i="41" s="1"/>
  <c r="Y1694" i="41"/>
  <c r="Z1694" i="41" s="1"/>
  <c r="Y1693" i="41"/>
  <c r="Z1693" i="41" s="1"/>
  <c r="Y1692" i="41"/>
  <c r="Z1692" i="41" s="1"/>
  <c r="Y1691" i="41"/>
  <c r="Z1691" i="41" s="1"/>
  <c r="Y1690" i="41"/>
  <c r="Z1690" i="41" s="1"/>
  <c r="Y1689" i="41"/>
  <c r="Z1689" i="41" s="1"/>
  <c r="Y1688" i="41"/>
  <c r="Z1688" i="41" s="1"/>
  <c r="Y1687" i="41"/>
  <c r="Z1687" i="41" s="1"/>
  <c r="Y1686" i="41"/>
  <c r="Z1686" i="41" s="1"/>
  <c r="Y1685" i="41"/>
  <c r="Z1685" i="41" s="1"/>
  <c r="Y1684" i="41"/>
  <c r="Z1684" i="41" s="1"/>
  <c r="Y1683" i="41"/>
  <c r="Z1683" i="41" s="1"/>
  <c r="Y1682" i="41"/>
  <c r="Z1682" i="41" s="1"/>
  <c r="Y1681" i="41"/>
  <c r="Z1681" i="41" s="1"/>
  <c r="Y1680" i="41"/>
  <c r="Z1680" i="41" s="1"/>
  <c r="Y1679" i="41"/>
  <c r="Z1679" i="41" s="1"/>
  <c r="Y1678" i="41"/>
  <c r="Z1678" i="41" s="1"/>
  <c r="Y1677" i="41"/>
  <c r="Z1677" i="41" s="1"/>
  <c r="Y1676" i="41"/>
  <c r="Z1676" i="41" s="1"/>
  <c r="Y1675" i="41"/>
  <c r="Z1675" i="41" s="1"/>
  <c r="Y1674" i="41"/>
  <c r="Z1674" i="41" s="1"/>
  <c r="Y1673" i="41"/>
  <c r="Z1673" i="41" s="1"/>
  <c r="Y1672" i="41"/>
  <c r="Z1672" i="41" s="1"/>
  <c r="Y1671" i="41"/>
  <c r="Z1671" i="41" s="1"/>
  <c r="Y1670" i="41"/>
  <c r="Z1670" i="41" s="1"/>
  <c r="Y1669" i="41"/>
  <c r="Z1669" i="41" s="1"/>
  <c r="Y1668" i="41"/>
  <c r="Z1668" i="41" s="1"/>
  <c r="Y1667" i="41"/>
  <c r="Z1667" i="41" s="1"/>
  <c r="Y1666" i="41"/>
  <c r="Z1666" i="41" s="1"/>
  <c r="Y1665" i="41"/>
  <c r="Z1665" i="41" s="1"/>
  <c r="Y1664" i="41"/>
  <c r="Z1664" i="41" s="1"/>
  <c r="Y1663" i="41"/>
  <c r="Z1663" i="41" s="1"/>
  <c r="Y1662" i="41"/>
  <c r="Z1662" i="41" s="1"/>
  <c r="Y1661" i="41"/>
  <c r="Z1661" i="41" s="1"/>
  <c r="Y1660" i="41"/>
  <c r="Z1660" i="41" s="1"/>
  <c r="Y1659" i="41"/>
  <c r="Z1659" i="41" s="1"/>
  <c r="Y1658" i="41"/>
  <c r="Z1658" i="41" s="1"/>
  <c r="Y1657" i="41"/>
  <c r="Z1657" i="41" s="1"/>
  <c r="Y1656" i="41"/>
  <c r="Z1656" i="41" s="1"/>
  <c r="Y1655" i="41"/>
  <c r="Z1655" i="41" s="1"/>
  <c r="Y1654" i="41"/>
  <c r="Z1654" i="41" s="1"/>
  <c r="Y1653" i="41"/>
  <c r="Z1653" i="41" s="1"/>
  <c r="Y1652" i="41"/>
  <c r="Z1652" i="41" s="1"/>
  <c r="Y1651" i="41"/>
  <c r="Z1651" i="41" s="1"/>
  <c r="Y1650" i="41"/>
  <c r="Z1650" i="41" s="1"/>
  <c r="Y1649" i="41"/>
  <c r="Z1649" i="41" s="1"/>
  <c r="Y1648" i="41"/>
  <c r="Z1648" i="41" s="1"/>
  <c r="Y1647" i="41"/>
  <c r="Z1647" i="41" s="1"/>
  <c r="Y1646" i="41"/>
  <c r="Z1646" i="41" s="1"/>
  <c r="Y1645" i="41"/>
  <c r="Z1645" i="41" s="1"/>
  <c r="Y1644" i="41"/>
  <c r="Z1644" i="41" s="1"/>
  <c r="Y1643" i="41"/>
  <c r="Z1643" i="41" s="1"/>
  <c r="Y1642" i="41"/>
  <c r="Z1642" i="41" s="1"/>
  <c r="Y1641" i="41"/>
  <c r="Z1641" i="41" s="1"/>
  <c r="Y1640" i="41"/>
  <c r="Z1640" i="41" s="1"/>
  <c r="Y1639" i="41"/>
  <c r="Z1639" i="41" s="1"/>
  <c r="Y1638" i="41"/>
  <c r="Z1638" i="41" s="1"/>
  <c r="Y1637" i="41"/>
  <c r="Z1637" i="41" s="1"/>
  <c r="Y1636" i="41"/>
  <c r="Z1636" i="41" s="1"/>
  <c r="Y1635" i="41"/>
  <c r="Z1635" i="41" s="1"/>
  <c r="Y1634" i="41"/>
  <c r="Z1634" i="41" s="1"/>
  <c r="Y1633" i="41"/>
  <c r="Z1633" i="41" s="1"/>
  <c r="Y1632" i="41"/>
  <c r="Z1632" i="41" s="1"/>
  <c r="Y1631" i="41"/>
  <c r="Z1631" i="41" s="1"/>
  <c r="Y1630" i="41"/>
  <c r="Z1630" i="41" s="1"/>
  <c r="Y1629" i="41"/>
  <c r="Z1629" i="41" s="1"/>
  <c r="Y1628" i="41"/>
  <c r="Z1628" i="41" s="1"/>
  <c r="Y1627" i="41"/>
  <c r="Z1627" i="41" s="1"/>
  <c r="Y1626" i="41"/>
  <c r="Z1626" i="41" s="1"/>
  <c r="Y1625" i="41"/>
  <c r="Z1625" i="41" s="1"/>
  <c r="Y1624" i="41"/>
  <c r="Z1624" i="41" s="1"/>
  <c r="Y1623" i="41"/>
  <c r="Z1623" i="41" s="1"/>
  <c r="Y1622" i="41"/>
  <c r="Z1622" i="41" s="1"/>
  <c r="Y1621" i="41"/>
  <c r="Z1621" i="41" s="1"/>
  <c r="Y1620" i="41"/>
  <c r="Z1620" i="41" s="1"/>
  <c r="Y1619" i="41"/>
  <c r="Z1619" i="41" s="1"/>
  <c r="Y1618" i="41"/>
  <c r="Z1618" i="41" s="1"/>
  <c r="Y1617" i="41"/>
  <c r="Z1617" i="41" s="1"/>
  <c r="Y1616" i="41"/>
  <c r="Z1616" i="41" s="1"/>
  <c r="Y1615" i="41"/>
  <c r="Z1615" i="41" s="1"/>
  <c r="Y1614" i="41"/>
  <c r="Z1614" i="41" s="1"/>
  <c r="Y1613" i="41"/>
  <c r="Z1613" i="41" s="1"/>
  <c r="Y1612" i="41"/>
  <c r="Z1612" i="41" s="1"/>
  <c r="Y1611" i="41"/>
  <c r="Z1611" i="41" s="1"/>
  <c r="Y1610" i="41"/>
  <c r="Z1610" i="41" s="1"/>
  <c r="Y1609" i="41"/>
  <c r="Z1609" i="41" s="1"/>
  <c r="Y1608" i="41"/>
  <c r="Z1608" i="41" s="1"/>
  <c r="Y1607" i="41"/>
  <c r="Z1607" i="41" s="1"/>
  <c r="Y1606" i="41"/>
  <c r="Z1606" i="41" s="1"/>
  <c r="Y1605" i="41"/>
  <c r="Z1605" i="41" s="1"/>
  <c r="Y1604" i="41"/>
  <c r="Z1604" i="41" s="1"/>
  <c r="Y1603" i="41"/>
  <c r="Z1603" i="41" s="1"/>
  <c r="Y1602" i="41"/>
  <c r="Z1602" i="41" s="1"/>
  <c r="Y1601" i="41"/>
  <c r="Z1601" i="41" s="1"/>
  <c r="Y1600" i="41"/>
  <c r="Z1600" i="41" s="1"/>
  <c r="Y1599" i="41"/>
  <c r="Z1599" i="41" s="1"/>
  <c r="Y1598" i="41"/>
  <c r="Z1598" i="41" s="1"/>
  <c r="Y1597" i="41"/>
  <c r="Z1597" i="41" s="1"/>
  <c r="Y1596" i="41"/>
  <c r="Z1596" i="41" s="1"/>
  <c r="Y1595" i="41"/>
  <c r="Z1595" i="41" s="1"/>
  <c r="Y1594" i="41"/>
  <c r="Z1594" i="41" s="1"/>
  <c r="Y1593" i="41"/>
  <c r="Z1593" i="41" s="1"/>
  <c r="Y1592" i="41"/>
  <c r="Z1592" i="41" s="1"/>
  <c r="Y1591" i="41"/>
  <c r="Z1591" i="41" s="1"/>
  <c r="Y1590" i="41"/>
  <c r="Z1590" i="41" s="1"/>
  <c r="Y1589" i="41"/>
  <c r="Z1589" i="41" s="1"/>
  <c r="Y1588" i="41"/>
  <c r="Z1588" i="41" s="1"/>
  <c r="Y1587" i="41"/>
  <c r="Z1587" i="41" s="1"/>
  <c r="Y1586" i="41"/>
  <c r="Z1586" i="41" s="1"/>
  <c r="Y1585" i="41"/>
  <c r="Z1585" i="41" s="1"/>
  <c r="Y1584" i="41"/>
  <c r="Z1584" i="41" s="1"/>
  <c r="Y1583" i="41"/>
  <c r="Z1583" i="41" s="1"/>
  <c r="Y1582" i="41"/>
  <c r="Z1582" i="41" s="1"/>
  <c r="Y1581" i="41"/>
  <c r="Z1581" i="41" s="1"/>
  <c r="Y1580" i="41"/>
  <c r="Z1580" i="41" s="1"/>
  <c r="Y1579" i="41"/>
  <c r="Z1579" i="41" s="1"/>
  <c r="Y1578" i="41"/>
  <c r="Z1578" i="41" s="1"/>
  <c r="Y1577" i="41"/>
  <c r="Z1577" i="41" s="1"/>
  <c r="Y1576" i="41"/>
  <c r="Z1576" i="41" s="1"/>
  <c r="Y1575" i="41"/>
  <c r="Z1575" i="41" s="1"/>
  <c r="Y1574" i="41"/>
  <c r="Z1574" i="41" s="1"/>
  <c r="Y1573" i="41"/>
  <c r="Z1573" i="41" s="1"/>
  <c r="Y1572" i="41"/>
  <c r="Z1572" i="41" s="1"/>
  <c r="Y1571" i="41"/>
  <c r="Z1571" i="41" s="1"/>
  <c r="Y1570" i="41"/>
  <c r="Z1570" i="41" s="1"/>
  <c r="Y1569" i="41"/>
  <c r="Z1569" i="41" s="1"/>
  <c r="Y1568" i="41"/>
  <c r="Z1568" i="41" s="1"/>
  <c r="Y1567" i="41"/>
  <c r="Z1567" i="41" s="1"/>
  <c r="Y1566" i="41"/>
  <c r="Z1566" i="41" s="1"/>
  <c r="Y1565" i="41"/>
  <c r="Z1565" i="41" s="1"/>
  <c r="Y1564" i="41"/>
  <c r="Z1564" i="41" s="1"/>
  <c r="Y1563" i="41"/>
  <c r="Z1563" i="41" s="1"/>
  <c r="Y1562" i="41"/>
  <c r="Z1562" i="41" s="1"/>
  <c r="Y1561" i="41"/>
  <c r="Z1561" i="41" s="1"/>
  <c r="Y1560" i="41"/>
  <c r="Z1560" i="41" s="1"/>
  <c r="Y1559" i="41"/>
  <c r="Z1559" i="41" s="1"/>
  <c r="Y1558" i="41"/>
  <c r="Z1558" i="41" s="1"/>
  <c r="Y1557" i="41"/>
  <c r="Z1557" i="41" s="1"/>
  <c r="Y1556" i="41"/>
  <c r="Z1556" i="41" s="1"/>
  <c r="Y1555" i="41"/>
  <c r="Z1555" i="41" s="1"/>
  <c r="Y1554" i="41"/>
  <c r="Z1554" i="41" s="1"/>
  <c r="Y1553" i="41"/>
  <c r="Z1553" i="41" s="1"/>
  <c r="Y1552" i="41"/>
  <c r="Z1552" i="41" s="1"/>
  <c r="Y1551" i="41"/>
  <c r="Z1551" i="41" s="1"/>
  <c r="Y1550" i="41"/>
  <c r="Z1550" i="41" s="1"/>
  <c r="Y1549" i="41"/>
  <c r="Z1549" i="41" s="1"/>
  <c r="Y1548" i="41"/>
  <c r="Z1548" i="41" s="1"/>
  <c r="Y1547" i="41"/>
  <c r="Z1547" i="41" s="1"/>
  <c r="Y1546" i="41"/>
  <c r="Z1546" i="41" s="1"/>
  <c r="Y1545" i="41"/>
  <c r="Z1545" i="41" s="1"/>
  <c r="Y1544" i="41"/>
  <c r="Z1544" i="41" s="1"/>
  <c r="Y1543" i="41"/>
  <c r="Z1543" i="41" s="1"/>
  <c r="Y1542" i="41"/>
  <c r="Z1542" i="41" s="1"/>
  <c r="Y1541" i="41"/>
  <c r="Z1541" i="41" s="1"/>
  <c r="Y1540" i="41"/>
  <c r="Z1540" i="41" s="1"/>
  <c r="Y1539" i="41"/>
  <c r="Z1539" i="41" s="1"/>
  <c r="Y1538" i="41"/>
  <c r="Z1538" i="41" s="1"/>
  <c r="Y1537" i="41"/>
  <c r="Z1537" i="41" s="1"/>
  <c r="Y1536" i="41"/>
  <c r="Z1536" i="41" s="1"/>
  <c r="Y1535" i="41"/>
  <c r="Z1535" i="41" s="1"/>
  <c r="Y1534" i="41"/>
  <c r="Z1534" i="41" s="1"/>
  <c r="Y1533" i="41"/>
  <c r="Z1533" i="41" s="1"/>
  <c r="Y1532" i="41"/>
  <c r="Z1532" i="41" s="1"/>
  <c r="Y1531" i="41"/>
  <c r="Z1531" i="41" s="1"/>
  <c r="Y1530" i="41"/>
  <c r="Z1530" i="41" s="1"/>
  <c r="Y1529" i="41"/>
  <c r="Z1529" i="41" s="1"/>
  <c r="Y1528" i="41"/>
  <c r="Z1528" i="41" s="1"/>
  <c r="Y1527" i="41"/>
  <c r="Z1527" i="41" s="1"/>
  <c r="Y1526" i="41"/>
  <c r="Z1526" i="41" s="1"/>
  <c r="Y1525" i="41"/>
  <c r="Z1525" i="41" s="1"/>
  <c r="Y1524" i="41"/>
  <c r="Z1524" i="41" s="1"/>
  <c r="Y1523" i="41"/>
  <c r="Z1523" i="41" s="1"/>
  <c r="Y1522" i="41"/>
  <c r="Z1522" i="41" s="1"/>
  <c r="Y1521" i="41"/>
  <c r="Z1521" i="41" s="1"/>
  <c r="Y1520" i="41"/>
  <c r="Z1520" i="41" s="1"/>
  <c r="Y1519" i="41"/>
  <c r="Z1519" i="41" s="1"/>
  <c r="Y1518" i="41"/>
  <c r="Z1518" i="41" s="1"/>
  <c r="Y1517" i="41"/>
  <c r="Z1517" i="41" s="1"/>
  <c r="Y1516" i="41"/>
  <c r="Z1516" i="41" s="1"/>
  <c r="Y1515" i="41"/>
  <c r="Z1515" i="41" s="1"/>
  <c r="Y1514" i="41"/>
  <c r="Z1514" i="41" s="1"/>
  <c r="Y1513" i="41"/>
  <c r="Z1513" i="41" s="1"/>
  <c r="Y1512" i="41"/>
  <c r="Z1512" i="41" s="1"/>
  <c r="Y1511" i="41"/>
  <c r="Z1511" i="41" s="1"/>
  <c r="Y1510" i="41"/>
  <c r="Z1510" i="41" s="1"/>
  <c r="Y1509" i="41"/>
  <c r="Z1509" i="41" s="1"/>
  <c r="Y1508" i="41"/>
  <c r="Z1508" i="41" s="1"/>
  <c r="Y1507" i="41"/>
  <c r="Z1507" i="41" s="1"/>
  <c r="Y1506" i="41"/>
  <c r="Z1506" i="41" s="1"/>
  <c r="Y1505" i="41"/>
  <c r="Z1505" i="41" s="1"/>
  <c r="Y1504" i="41"/>
  <c r="Z1504" i="41" s="1"/>
  <c r="Y1503" i="41"/>
  <c r="Z1503" i="41" s="1"/>
  <c r="Y1502" i="41"/>
  <c r="Z1502" i="41" s="1"/>
  <c r="Y1501" i="41"/>
  <c r="Z1501" i="41" s="1"/>
  <c r="Y1500" i="41"/>
  <c r="Z1500" i="41" s="1"/>
  <c r="Y1499" i="41"/>
  <c r="Z1499" i="41" s="1"/>
  <c r="Y1498" i="41"/>
  <c r="Z1498" i="41" s="1"/>
  <c r="Y1497" i="41"/>
  <c r="Z1497" i="41" s="1"/>
  <c r="Y1496" i="41"/>
  <c r="Z1496" i="41" s="1"/>
  <c r="Y1495" i="41"/>
  <c r="Z1495" i="41" s="1"/>
  <c r="Y1494" i="41"/>
  <c r="Z1494" i="41" s="1"/>
  <c r="Y1493" i="41"/>
  <c r="Z1493" i="41" s="1"/>
  <c r="Y1492" i="41"/>
  <c r="Z1492" i="41" s="1"/>
  <c r="Y1491" i="41"/>
  <c r="Z1491" i="41" s="1"/>
  <c r="Y1490" i="41"/>
  <c r="Z1490" i="41" s="1"/>
  <c r="Y1489" i="41"/>
  <c r="Z1489" i="41" s="1"/>
  <c r="Y1488" i="41"/>
  <c r="Z1488" i="41" s="1"/>
  <c r="Y1487" i="41"/>
  <c r="Z1487" i="41" s="1"/>
  <c r="Y1486" i="41"/>
  <c r="Z1486" i="41" s="1"/>
  <c r="Y1485" i="41"/>
  <c r="Z1485" i="41" s="1"/>
  <c r="Y1484" i="41"/>
  <c r="Z1484" i="41" s="1"/>
  <c r="Y1483" i="41"/>
  <c r="Z1483" i="41" s="1"/>
  <c r="Y1482" i="41"/>
  <c r="Z1482" i="41" s="1"/>
  <c r="Y1481" i="41"/>
  <c r="Z1481" i="41" s="1"/>
  <c r="Y1480" i="41"/>
  <c r="Z1480" i="41" s="1"/>
  <c r="Y1479" i="41"/>
  <c r="Z1479" i="41" s="1"/>
  <c r="Y1478" i="41"/>
  <c r="Z1478" i="41" s="1"/>
  <c r="Y1477" i="41"/>
  <c r="Z1477" i="41" s="1"/>
  <c r="Y1476" i="41"/>
  <c r="Z1476" i="41" s="1"/>
  <c r="Y1475" i="41"/>
  <c r="Z1475" i="41" s="1"/>
  <c r="Y1474" i="41"/>
  <c r="Z1474" i="41" s="1"/>
  <c r="Y1473" i="41"/>
  <c r="Z1473" i="41" s="1"/>
  <c r="Y1472" i="41"/>
  <c r="Z1472" i="41" s="1"/>
  <c r="Y1471" i="41"/>
  <c r="Z1471" i="41" s="1"/>
  <c r="Y1470" i="41"/>
  <c r="Z1470" i="41" s="1"/>
  <c r="Y1469" i="41"/>
  <c r="Z1469" i="41" s="1"/>
  <c r="Y1468" i="41"/>
  <c r="Z1468" i="41" s="1"/>
  <c r="Y1467" i="41"/>
  <c r="Z1467" i="41" s="1"/>
  <c r="Y1466" i="41"/>
  <c r="Z1466" i="41" s="1"/>
  <c r="Y1465" i="41"/>
  <c r="Z1465" i="41" s="1"/>
  <c r="Y1464" i="41"/>
  <c r="Z1464" i="41" s="1"/>
  <c r="Y1463" i="41"/>
  <c r="Z1463" i="41" s="1"/>
  <c r="Y1462" i="41"/>
  <c r="Z1462" i="41" s="1"/>
  <c r="Y1461" i="41"/>
  <c r="Z1461" i="41" s="1"/>
  <c r="Y1460" i="41"/>
  <c r="Z1460" i="41" s="1"/>
  <c r="Y1459" i="41"/>
  <c r="Z1459" i="41" s="1"/>
  <c r="Y1458" i="41"/>
  <c r="Z1458" i="41" s="1"/>
  <c r="Y1457" i="41"/>
  <c r="Z1457" i="41" s="1"/>
  <c r="Y1456" i="41"/>
  <c r="Z1456" i="41" s="1"/>
  <c r="Y1455" i="41"/>
  <c r="Z1455" i="41" s="1"/>
  <c r="Y1454" i="41"/>
  <c r="Z1454" i="41" s="1"/>
  <c r="Y1453" i="41"/>
  <c r="Z1453" i="41" s="1"/>
  <c r="Y1452" i="41"/>
  <c r="Z1452" i="41" s="1"/>
  <c r="Y1451" i="41"/>
  <c r="Z1451" i="41" s="1"/>
  <c r="Y1450" i="41"/>
  <c r="Z1450" i="41" s="1"/>
  <c r="Y1449" i="41"/>
  <c r="Z1449" i="41" s="1"/>
  <c r="Y1448" i="41"/>
  <c r="Z1448" i="41" s="1"/>
  <c r="Y1447" i="41"/>
  <c r="Z1447" i="41" s="1"/>
  <c r="Y1446" i="41"/>
  <c r="Z1446" i="41" s="1"/>
  <c r="Y1445" i="41"/>
  <c r="Z1445" i="41" s="1"/>
  <c r="Y1444" i="41"/>
  <c r="Z1444" i="41" s="1"/>
  <c r="Y1443" i="41"/>
  <c r="Z1443" i="41" s="1"/>
  <c r="Y1442" i="41"/>
  <c r="Z1442" i="41" s="1"/>
  <c r="Y1441" i="41"/>
  <c r="Z1441" i="41" s="1"/>
  <c r="Y1440" i="41"/>
  <c r="Z1440" i="41" s="1"/>
  <c r="Y1439" i="41"/>
  <c r="Z1439" i="41" s="1"/>
  <c r="Y1438" i="41"/>
  <c r="Z1438" i="41" s="1"/>
  <c r="Y1437" i="41"/>
  <c r="Z1437" i="41" s="1"/>
  <c r="Y1436" i="41"/>
  <c r="Z1436" i="41" s="1"/>
  <c r="Y1435" i="41"/>
  <c r="Z1435" i="41" s="1"/>
  <c r="Y1434" i="41"/>
  <c r="Z1434" i="41" s="1"/>
  <c r="Y1433" i="41"/>
  <c r="Z1433" i="41" s="1"/>
  <c r="Y1432" i="41"/>
  <c r="Z1432" i="41" s="1"/>
  <c r="Y1431" i="41"/>
  <c r="Z1431" i="41" s="1"/>
  <c r="Y1430" i="41"/>
  <c r="Z1430" i="41" s="1"/>
  <c r="Y1429" i="41"/>
  <c r="Z1429" i="41" s="1"/>
  <c r="Y1428" i="41"/>
  <c r="Z1428" i="41" s="1"/>
  <c r="Y1427" i="41"/>
  <c r="Z1427" i="41" s="1"/>
  <c r="Y1426" i="41"/>
  <c r="Z1426" i="41" s="1"/>
  <c r="Y1425" i="41"/>
  <c r="Z1425" i="41" s="1"/>
  <c r="Y1424" i="41"/>
  <c r="Z1424" i="41" s="1"/>
  <c r="Y1423" i="41"/>
  <c r="Z1423" i="41" s="1"/>
  <c r="Y1422" i="41"/>
  <c r="Z1422" i="41" s="1"/>
  <c r="Y1421" i="41"/>
  <c r="Z1421" i="41" s="1"/>
  <c r="Y1420" i="41"/>
  <c r="Z1420" i="41" s="1"/>
  <c r="Y1419" i="41"/>
  <c r="Z1419" i="41" s="1"/>
  <c r="Y1418" i="41"/>
  <c r="Z1418" i="41" s="1"/>
  <c r="Y1417" i="41"/>
  <c r="Z1417" i="41" s="1"/>
  <c r="Y1416" i="41"/>
  <c r="Z1416" i="41" s="1"/>
  <c r="Y1415" i="41"/>
  <c r="Z1415" i="41" s="1"/>
  <c r="Y1414" i="41"/>
  <c r="Z1414" i="41" s="1"/>
  <c r="Y1413" i="41"/>
  <c r="Z1413" i="41" s="1"/>
  <c r="Y1412" i="41"/>
  <c r="Z1412" i="41" s="1"/>
  <c r="Y1411" i="41"/>
  <c r="Z1411" i="41" s="1"/>
  <c r="Y1410" i="41"/>
  <c r="Z1410" i="41" s="1"/>
  <c r="Y1409" i="41"/>
  <c r="Z1409" i="41" s="1"/>
  <c r="Y1408" i="41"/>
  <c r="Z1408" i="41" s="1"/>
  <c r="Y1407" i="41"/>
  <c r="Z1407" i="41" s="1"/>
  <c r="Y1406" i="41"/>
  <c r="Z1406" i="41" s="1"/>
  <c r="Y1405" i="41"/>
  <c r="Z1405" i="41" s="1"/>
  <c r="Y1404" i="41"/>
  <c r="Z1404" i="41" s="1"/>
  <c r="Y1403" i="41"/>
  <c r="Z1403" i="41" s="1"/>
  <c r="Y1402" i="41"/>
  <c r="Z1402" i="41" s="1"/>
  <c r="Y1401" i="41"/>
  <c r="Z1401" i="41" s="1"/>
  <c r="Y1400" i="41"/>
  <c r="Z1400" i="41" s="1"/>
  <c r="Y1399" i="41"/>
  <c r="Z1399" i="41" s="1"/>
  <c r="Y1398" i="41"/>
  <c r="Z1398" i="41" s="1"/>
  <c r="Y1397" i="41"/>
  <c r="Z1397" i="41" s="1"/>
  <c r="Y1396" i="41"/>
  <c r="Z1396" i="41" s="1"/>
  <c r="Y1395" i="41"/>
  <c r="Z1395" i="41" s="1"/>
  <c r="Y1394" i="41"/>
  <c r="Z1394" i="41" s="1"/>
  <c r="Y1393" i="41"/>
  <c r="Z1393" i="41" s="1"/>
  <c r="Y1392" i="41"/>
  <c r="Z1392" i="41" s="1"/>
  <c r="Y1391" i="41"/>
  <c r="Z1391" i="41" s="1"/>
  <c r="Y1390" i="41"/>
  <c r="Z1390" i="41" s="1"/>
  <c r="Y1389" i="41"/>
  <c r="Z1389" i="41" s="1"/>
  <c r="Y1388" i="41"/>
  <c r="Z1388" i="41" s="1"/>
  <c r="Y1387" i="41"/>
  <c r="Z1387" i="41" s="1"/>
  <c r="Y1386" i="41"/>
  <c r="Z1386" i="41" s="1"/>
  <c r="Y1385" i="41"/>
  <c r="Z1385" i="41" s="1"/>
  <c r="Y1384" i="41"/>
  <c r="Z1384" i="41" s="1"/>
  <c r="Y1383" i="41"/>
  <c r="Z1383" i="41" s="1"/>
  <c r="Y1382" i="41"/>
  <c r="Z1382" i="41" s="1"/>
  <c r="Y1381" i="41"/>
  <c r="Z1381" i="41" s="1"/>
  <c r="Y1380" i="41"/>
  <c r="Z1380" i="41" s="1"/>
  <c r="Y1379" i="41"/>
  <c r="Z1379" i="41" s="1"/>
  <c r="Y1378" i="41"/>
  <c r="Z1378" i="41" s="1"/>
  <c r="Y1377" i="41"/>
  <c r="Z1377" i="41" s="1"/>
  <c r="Y1376" i="41"/>
  <c r="Z1376" i="41" s="1"/>
  <c r="Y1375" i="41"/>
  <c r="Z1375" i="41" s="1"/>
  <c r="Y1374" i="41"/>
  <c r="Z1374" i="41" s="1"/>
  <c r="Y1373" i="41"/>
  <c r="Z1373" i="41" s="1"/>
  <c r="Y1372" i="41"/>
  <c r="Z1372" i="41" s="1"/>
  <c r="Y1371" i="41"/>
  <c r="Z1371" i="41" s="1"/>
  <c r="Y1370" i="41"/>
  <c r="Z1370" i="41" s="1"/>
  <c r="Y1369" i="41"/>
  <c r="Z1369" i="41" s="1"/>
  <c r="Y1368" i="41"/>
  <c r="Z1368" i="41" s="1"/>
  <c r="Y1367" i="41"/>
  <c r="Z1367" i="41" s="1"/>
  <c r="Y1366" i="41"/>
  <c r="Z1366" i="41" s="1"/>
  <c r="Y1365" i="41"/>
  <c r="Z1365" i="41" s="1"/>
  <c r="Y1364" i="41"/>
  <c r="Z1364" i="41" s="1"/>
  <c r="Y1363" i="41"/>
  <c r="Z1363" i="41" s="1"/>
  <c r="Y1362" i="41"/>
  <c r="Z1362" i="41" s="1"/>
  <c r="Y1361" i="41"/>
  <c r="Z1361" i="41" s="1"/>
  <c r="Y1360" i="41"/>
  <c r="Z1360" i="41" s="1"/>
  <c r="Y1359" i="41"/>
  <c r="Z1359" i="41" s="1"/>
  <c r="Y1358" i="41"/>
  <c r="Z1358" i="41" s="1"/>
  <c r="Y1357" i="41"/>
  <c r="Z1357" i="41" s="1"/>
  <c r="Y1356" i="41"/>
  <c r="Z1356" i="41" s="1"/>
  <c r="Y1355" i="41"/>
  <c r="Z1355" i="41" s="1"/>
  <c r="Y1354" i="41"/>
  <c r="Z1354" i="41" s="1"/>
  <c r="Y1353" i="41"/>
  <c r="Z1353" i="41" s="1"/>
  <c r="Y1352" i="41"/>
  <c r="Z1352" i="41" s="1"/>
  <c r="Y1351" i="41"/>
  <c r="Z1351" i="41" s="1"/>
  <c r="Y1350" i="41"/>
  <c r="Z1350" i="41" s="1"/>
  <c r="Y1349" i="41"/>
  <c r="Z1349" i="41" s="1"/>
  <c r="Y1348" i="41"/>
  <c r="Z1348" i="41" s="1"/>
  <c r="Y1347" i="41"/>
  <c r="Z1347" i="41" s="1"/>
  <c r="Y1346" i="41"/>
  <c r="Z1346" i="41" s="1"/>
  <c r="Y1345" i="41"/>
  <c r="Z1345" i="41" s="1"/>
  <c r="Y1344" i="41"/>
  <c r="Z1344" i="41" s="1"/>
  <c r="Y1343" i="41"/>
  <c r="Z1343" i="41" s="1"/>
  <c r="Y1342" i="41"/>
  <c r="Z1342" i="41" s="1"/>
  <c r="Y1341" i="41"/>
  <c r="Z1341" i="41" s="1"/>
  <c r="Y1340" i="41"/>
  <c r="Z1340" i="41" s="1"/>
  <c r="Y1339" i="41"/>
  <c r="Z1339" i="41" s="1"/>
  <c r="Y1338" i="41"/>
  <c r="Z1338" i="41" s="1"/>
  <c r="Y1337" i="41"/>
  <c r="Z1337" i="41" s="1"/>
  <c r="Y1336" i="41"/>
  <c r="Z1336" i="41" s="1"/>
  <c r="Y1335" i="41"/>
  <c r="Z1335" i="41" s="1"/>
  <c r="Y1334" i="41"/>
  <c r="Z1334" i="41" s="1"/>
  <c r="Y1333" i="41"/>
  <c r="Z1333" i="41" s="1"/>
  <c r="Y1332" i="41"/>
  <c r="Z1332" i="41" s="1"/>
  <c r="Y1331" i="41"/>
  <c r="Z1331" i="41" s="1"/>
  <c r="Y1330" i="41"/>
  <c r="Z1330" i="41" s="1"/>
  <c r="Y1329" i="41"/>
  <c r="Z1329" i="41" s="1"/>
  <c r="Y1328" i="41"/>
  <c r="Z1328" i="41" s="1"/>
  <c r="Y1327" i="41"/>
  <c r="Z1327" i="41" s="1"/>
  <c r="Y1326" i="41"/>
  <c r="Z1326" i="41" s="1"/>
  <c r="Y1325" i="41"/>
  <c r="Z1325" i="41" s="1"/>
  <c r="Y1324" i="41"/>
  <c r="Z1324" i="41" s="1"/>
  <c r="Y1323" i="41"/>
  <c r="Z1323" i="41" s="1"/>
  <c r="Y1322" i="41"/>
  <c r="Z1322" i="41" s="1"/>
  <c r="Y1321" i="41"/>
  <c r="Z1321" i="41" s="1"/>
  <c r="Y1320" i="41"/>
  <c r="Z1320" i="41" s="1"/>
  <c r="Y1319" i="41"/>
  <c r="Z1319" i="41" s="1"/>
  <c r="Y1318" i="41"/>
  <c r="Z1318" i="41" s="1"/>
  <c r="Y1317" i="41"/>
  <c r="Z1317" i="41" s="1"/>
  <c r="Y1316" i="41"/>
  <c r="Z1316" i="41" s="1"/>
  <c r="Y1315" i="41"/>
  <c r="Z1315" i="41" s="1"/>
  <c r="Y1314" i="41"/>
  <c r="Z1314" i="41" s="1"/>
  <c r="Y1313" i="41"/>
  <c r="Z1313" i="41" s="1"/>
  <c r="Y1312" i="41"/>
  <c r="Z1312" i="41" s="1"/>
  <c r="Y1311" i="41"/>
  <c r="Z1311" i="41" s="1"/>
  <c r="Y1310" i="41"/>
  <c r="Z1310" i="41" s="1"/>
  <c r="Y1309" i="41"/>
  <c r="Z1309" i="41" s="1"/>
  <c r="Y1308" i="41"/>
  <c r="Z1308" i="41" s="1"/>
  <c r="Y1307" i="41"/>
  <c r="Z1307" i="41" s="1"/>
  <c r="Y1306" i="41"/>
  <c r="Z1306" i="41" s="1"/>
  <c r="Y1305" i="41"/>
  <c r="Z1305" i="41" s="1"/>
  <c r="Y1304" i="41"/>
  <c r="Z1304" i="41" s="1"/>
  <c r="Y1303" i="41"/>
  <c r="Z1303" i="41" s="1"/>
  <c r="Y1302" i="41"/>
  <c r="Z1302" i="41" s="1"/>
  <c r="Y1301" i="41"/>
  <c r="Z1301" i="41" s="1"/>
  <c r="Y1300" i="41"/>
  <c r="Z1300" i="41" s="1"/>
  <c r="Y1299" i="41"/>
  <c r="Z1299" i="41" s="1"/>
  <c r="Y1298" i="41"/>
  <c r="Z1298" i="41" s="1"/>
  <c r="Y1297" i="41"/>
  <c r="Z1297" i="41" s="1"/>
  <c r="Y1296" i="41"/>
  <c r="Z1296" i="41" s="1"/>
  <c r="Y1295" i="41"/>
  <c r="Z1295" i="41" s="1"/>
  <c r="Y1294" i="41"/>
  <c r="Z1294" i="41" s="1"/>
  <c r="Y1293" i="41"/>
  <c r="Z1293" i="41" s="1"/>
  <c r="Y1292" i="41"/>
  <c r="Z1292" i="41" s="1"/>
  <c r="Y1291" i="41"/>
  <c r="Z1291" i="41" s="1"/>
  <c r="Y1290" i="41"/>
  <c r="Z1290" i="41" s="1"/>
  <c r="Y1289" i="41"/>
  <c r="Z1289" i="41" s="1"/>
  <c r="Y1288" i="41"/>
  <c r="Z1288" i="41" s="1"/>
  <c r="Y1287" i="41"/>
  <c r="Z1287" i="41" s="1"/>
  <c r="Y1286" i="41"/>
  <c r="Z1286" i="41" s="1"/>
  <c r="Y1285" i="41"/>
  <c r="Z1285" i="41" s="1"/>
  <c r="Y1284" i="41"/>
  <c r="Z1284" i="41" s="1"/>
  <c r="Y1283" i="41"/>
  <c r="Z1283" i="41" s="1"/>
  <c r="Y1282" i="41"/>
  <c r="Z1282" i="41" s="1"/>
  <c r="Y1281" i="41"/>
  <c r="Z1281" i="41" s="1"/>
  <c r="Y1280" i="41"/>
  <c r="Z1280" i="41" s="1"/>
  <c r="Y1279" i="41"/>
  <c r="Z1279" i="41" s="1"/>
  <c r="Y1278" i="41"/>
  <c r="Z1278" i="41" s="1"/>
  <c r="Y1277" i="41"/>
  <c r="Z1277" i="41" s="1"/>
  <c r="Y1276" i="41"/>
  <c r="Z1276" i="41" s="1"/>
  <c r="Y1275" i="41"/>
  <c r="Z1275" i="41" s="1"/>
  <c r="Y1274" i="41"/>
  <c r="Z1274" i="41" s="1"/>
  <c r="Y1273" i="41"/>
  <c r="Z1273" i="41" s="1"/>
  <c r="Y1272" i="41"/>
  <c r="Z1272" i="41" s="1"/>
  <c r="Y1271" i="41"/>
  <c r="Z1271" i="41" s="1"/>
  <c r="Y1270" i="41"/>
  <c r="Z1270" i="41" s="1"/>
  <c r="Y1269" i="41"/>
  <c r="Z1269" i="41" s="1"/>
  <c r="Y1268" i="41"/>
  <c r="Z1268" i="41" s="1"/>
  <c r="Y1267" i="41"/>
  <c r="Z1267" i="41" s="1"/>
  <c r="Y1266" i="41"/>
  <c r="Z1266" i="41" s="1"/>
  <c r="Y1265" i="41"/>
  <c r="Z1265" i="41" s="1"/>
  <c r="Y1264" i="41"/>
  <c r="Z1264" i="41" s="1"/>
  <c r="Y1263" i="41"/>
  <c r="Z1263" i="41" s="1"/>
  <c r="Y1262" i="41"/>
  <c r="Z1262" i="41" s="1"/>
  <c r="Y1261" i="41"/>
  <c r="Z1261" i="41" s="1"/>
  <c r="Y1260" i="41"/>
  <c r="Z1260" i="41" s="1"/>
  <c r="Y1259" i="41"/>
  <c r="Z1259" i="41" s="1"/>
  <c r="Y1258" i="41"/>
  <c r="Z1258" i="41" s="1"/>
  <c r="Y1257" i="41"/>
  <c r="Z1257" i="41" s="1"/>
  <c r="Y1256" i="41"/>
  <c r="Z1256" i="41" s="1"/>
  <c r="Y1255" i="41"/>
  <c r="Z1255" i="41" s="1"/>
  <c r="Y1254" i="41"/>
  <c r="Z1254" i="41" s="1"/>
  <c r="Y1253" i="41"/>
  <c r="Z1253" i="41" s="1"/>
  <c r="Y1252" i="41"/>
  <c r="Z1252" i="41" s="1"/>
  <c r="Y1251" i="41"/>
  <c r="Z1251" i="41" s="1"/>
  <c r="Y1250" i="41"/>
  <c r="Z1250" i="41" s="1"/>
  <c r="Y1249" i="41"/>
  <c r="Z1249" i="41" s="1"/>
  <c r="Y1248" i="41"/>
  <c r="Z1248" i="41" s="1"/>
  <c r="Y1247" i="41"/>
  <c r="Z1247" i="41" s="1"/>
  <c r="Y1246" i="41"/>
  <c r="Z1246" i="41" s="1"/>
  <c r="Y1245" i="41"/>
  <c r="Z1245" i="41" s="1"/>
  <c r="Y1244" i="41"/>
  <c r="Z1244" i="41" s="1"/>
  <c r="Y1243" i="41"/>
  <c r="Z1243" i="41" s="1"/>
  <c r="Y1242" i="41"/>
  <c r="Z1242" i="41" s="1"/>
  <c r="Y1241" i="41"/>
  <c r="Z1241" i="41" s="1"/>
  <c r="Y1240" i="41"/>
  <c r="Z1240" i="41" s="1"/>
  <c r="Y1239" i="41"/>
  <c r="Z1239" i="41" s="1"/>
  <c r="Y1238" i="41"/>
  <c r="Z1238" i="41" s="1"/>
  <c r="Y1237" i="41"/>
  <c r="Z1237" i="41" s="1"/>
  <c r="Y1236" i="41"/>
  <c r="Z1236" i="41" s="1"/>
  <c r="Y1235" i="41"/>
  <c r="Z1235" i="41" s="1"/>
  <c r="Y1234" i="41"/>
  <c r="Z1234" i="41" s="1"/>
  <c r="Y1233" i="41"/>
  <c r="Z1233" i="41" s="1"/>
  <c r="Y1232" i="41"/>
  <c r="Z1232" i="41" s="1"/>
  <c r="Y1231" i="41"/>
  <c r="Z1231" i="41" s="1"/>
  <c r="Y1230" i="41"/>
  <c r="Z1230" i="41" s="1"/>
  <c r="Y1229" i="41"/>
  <c r="Z1229" i="41" s="1"/>
  <c r="Y1228" i="41"/>
  <c r="Z1228" i="41" s="1"/>
  <c r="Y1227" i="41"/>
  <c r="Z1227" i="41" s="1"/>
  <c r="Y1226" i="41"/>
  <c r="Z1226" i="41" s="1"/>
  <c r="Y1225" i="41"/>
  <c r="Z1225" i="41" s="1"/>
  <c r="Y1224" i="41"/>
  <c r="Z1224" i="41" s="1"/>
  <c r="Y1223" i="41"/>
  <c r="Z1223" i="41" s="1"/>
  <c r="Y1222" i="41"/>
  <c r="Z1222" i="41" s="1"/>
  <c r="Y1221" i="41"/>
  <c r="Z1221" i="41" s="1"/>
  <c r="Y1220" i="41"/>
  <c r="Z1220" i="41" s="1"/>
  <c r="Y1219" i="41"/>
  <c r="Z1219" i="41" s="1"/>
  <c r="Y1218" i="41"/>
  <c r="Z1218" i="41" s="1"/>
  <c r="Y1217" i="41"/>
  <c r="Z1217" i="41" s="1"/>
  <c r="Y1216" i="41"/>
  <c r="Z1216" i="41" s="1"/>
  <c r="Y1215" i="41"/>
  <c r="Z1215" i="41" s="1"/>
  <c r="Y1214" i="41"/>
  <c r="Z1214" i="41" s="1"/>
  <c r="Y1213" i="41"/>
  <c r="Z1213" i="41" s="1"/>
  <c r="Y1212" i="41"/>
  <c r="Z1212" i="41" s="1"/>
  <c r="Y1211" i="41"/>
  <c r="Z1211" i="41" s="1"/>
  <c r="Y1210" i="41"/>
  <c r="Z1210" i="41" s="1"/>
  <c r="Y1209" i="41"/>
  <c r="Z1209" i="41" s="1"/>
  <c r="Y1208" i="41"/>
  <c r="Z1208" i="41" s="1"/>
  <c r="Y1207" i="41"/>
  <c r="Z1207" i="41" s="1"/>
  <c r="Y1206" i="41"/>
  <c r="Z1206" i="41" s="1"/>
  <c r="Y1205" i="41"/>
  <c r="Z1205" i="41" s="1"/>
  <c r="Y1204" i="41"/>
  <c r="Z1204" i="41" s="1"/>
  <c r="Y1203" i="41"/>
  <c r="Z1203" i="41" s="1"/>
  <c r="Y1202" i="41"/>
  <c r="Z1202" i="41" s="1"/>
  <c r="Y1201" i="41"/>
  <c r="Z1201" i="41" s="1"/>
  <c r="Y1200" i="41"/>
  <c r="Z1200" i="41" s="1"/>
  <c r="Y1199" i="41"/>
  <c r="Z1199" i="41" s="1"/>
  <c r="Y1198" i="41"/>
  <c r="Z1198" i="41" s="1"/>
  <c r="Y1197" i="41"/>
  <c r="Z1197" i="41" s="1"/>
  <c r="Y1196" i="41"/>
  <c r="Z1196" i="41" s="1"/>
  <c r="Y1195" i="41"/>
  <c r="Z1195" i="41" s="1"/>
  <c r="Y1194" i="41"/>
  <c r="Z1194" i="41" s="1"/>
  <c r="Y1193" i="41"/>
  <c r="Z1193" i="41" s="1"/>
  <c r="Y1192" i="41"/>
  <c r="Z1192" i="41" s="1"/>
  <c r="Y1191" i="41"/>
  <c r="Z1191" i="41" s="1"/>
  <c r="Y1190" i="41"/>
  <c r="Z1190" i="41" s="1"/>
  <c r="Y1189" i="41"/>
  <c r="Z1189" i="41" s="1"/>
  <c r="Y1188" i="41"/>
  <c r="Z1188" i="41" s="1"/>
  <c r="Y1187" i="41"/>
  <c r="Z1187" i="41" s="1"/>
  <c r="Y1186" i="41"/>
  <c r="Z1186" i="41" s="1"/>
  <c r="Y1185" i="41"/>
  <c r="Z1185" i="41" s="1"/>
  <c r="Y1184" i="41"/>
  <c r="Z1184" i="41" s="1"/>
  <c r="Y1183" i="41"/>
  <c r="Z1183" i="41" s="1"/>
  <c r="Y1182" i="41"/>
  <c r="Z1182" i="41" s="1"/>
  <c r="Y1181" i="41"/>
  <c r="Z1181" i="41" s="1"/>
  <c r="Y1180" i="41"/>
  <c r="Z1180" i="41" s="1"/>
  <c r="Y1179" i="41"/>
  <c r="Z1179" i="41" s="1"/>
  <c r="Y1178" i="41"/>
  <c r="Z1178" i="41" s="1"/>
  <c r="Y1177" i="41"/>
  <c r="Z1177" i="41" s="1"/>
  <c r="Y1176" i="41"/>
  <c r="Z1176" i="41" s="1"/>
  <c r="Y1175" i="41"/>
  <c r="Z1175" i="41" s="1"/>
  <c r="Y1174" i="41"/>
  <c r="Z1174" i="41" s="1"/>
  <c r="Y1173" i="41"/>
  <c r="Z1173" i="41" s="1"/>
  <c r="Y1172" i="41"/>
  <c r="Z1172" i="41" s="1"/>
  <c r="Y1171" i="41"/>
  <c r="Z1171" i="41" s="1"/>
  <c r="Y1170" i="41"/>
  <c r="Z1170" i="41" s="1"/>
  <c r="Y1169" i="41"/>
  <c r="Z1169" i="41" s="1"/>
  <c r="Y1168" i="41"/>
  <c r="Z1168" i="41" s="1"/>
  <c r="Y1167" i="41"/>
  <c r="Z1167" i="41" s="1"/>
  <c r="Y1166" i="41"/>
  <c r="Z1166" i="41" s="1"/>
  <c r="Y1165" i="41"/>
  <c r="Z1165" i="41" s="1"/>
  <c r="Y1164" i="41"/>
  <c r="Z1164" i="41" s="1"/>
  <c r="Y1163" i="41"/>
  <c r="Z1163" i="41" s="1"/>
  <c r="Y1162" i="41"/>
  <c r="Z1162" i="41" s="1"/>
  <c r="Y1161" i="41"/>
  <c r="Z1161" i="41" s="1"/>
  <c r="Y1160" i="41"/>
  <c r="Z1160" i="41" s="1"/>
  <c r="Y1159" i="41"/>
  <c r="Z1159" i="41" s="1"/>
  <c r="Y1158" i="41"/>
  <c r="Z1158" i="41" s="1"/>
  <c r="Y1157" i="41"/>
  <c r="Z1157" i="41" s="1"/>
  <c r="Y1156" i="41"/>
  <c r="Z1156" i="41" s="1"/>
  <c r="Y1155" i="41"/>
  <c r="Z1155" i="41" s="1"/>
  <c r="Y1154" i="41"/>
  <c r="Z1154" i="41" s="1"/>
  <c r="Y1153" i="41"/>
  <c r="Z1153" i="41" s="1"/>
  <c r="Y1152" i="41"/>
  <c r="Z1152" i="41" s="1"/>
  <c r="Y1151" i="41"/>
  <c r="Z1151" i="41" s="1"/>
  <c r="Y1150" i="41"/>
  <c r="Z1150" i="41" s="1"/>
  <c r="Y1149" i="41"/>
  <c r="Z1149" i="41" s="1"/>
  <c r="Y1148" i="41"/>
  <c r="Z1148" i="41" s="1"/>
  <c r="Y1147" i="41"/>
  <c r="Z1147" i="41" s="1"/>
  <c r="Y1146" i="41"/>
  <c r="Z1146" i="41" s="1"/>
  <c r="Y1145" i="41"/>
  <c r="Z1145" i="41" s="1"/>
  <c r="Y1144" i="41"/>
  <c r="Z1144" i="41" s="1"/>
  <c r="Y1143" i="41"/>
  <c r="Z1143" i="41" s="1"/>
  <c r="Y1142" i="41"/>
  <c r="Z1142" i="41" s="1"/>
  <c r="Y1141" i="41"/>
  <c r="Z1141" i="41" s="1"/>
  <c r="Y1140" i="41"/>
  <c r="Z1140" i="41" s="1"/>
  <c r="Y1139" i="41"/>
  <c r="Z1139" i="41" s="1"/>
  <c r="Y1138" i="41"/>
  <c r="Z1138" i="41" s="1"/>
  <c r="Y1137" i="41"/>
  <c r="Z1137" i="41" s="1"/>
  <c r="Y1136" i="41"/>
  <c r="Z1136" i="41" s="1"/>
  <c r="Y1135" i="41"/>
  <c r="Z1135" i="41" s="1"/>
  <c r="Y1134" i="41"/>
  <c r="Z1134" i="41" s="1"/>
  <c r="Y1133" i="41"/>
  <c r="Z1133" i="41" s="1"/>
  <c r="Y1132" i="41"/>
  <c r="Z1132" i="41" s="1"/>
  <c r="Y1131" i="41"/>
  <c r="Z1131" i="41" s="1"/>
  <c r="Y1130" i="41"/>
  <c r="Z1130" i="41" s="1"/>
  <c r="Y1129" i="41"/>
  <c r="Z1129" i="41" s="1"/>
  <c r="Y1128" i="41"/>
  <c r="Z1128" i="41" s="1"/>
  <c r="Y1127" i="41"/>
  <c r="Z1127" i="41" s="1"/>
  <c r="Y1126" i="41"/>
  <c r="Z1126" i="41" s="1"/>
  <c r="Y1125" i="41"/>
  <c r="Z1125" i="41" s="1"/>
  <c r="Y1124" i="41"/>
  <c r="Z1124" i="41" s="1"/>
  <c r="Y1123" i="41"/>
  <c r="Z1123" i="41" s="1"/>
  <c r="Y1122" i="41"/>
  <c r="Z1122" i="41" s="1"/>
  <c r="Y1121" i="41"/>
  <c r="Z1121" i="41" s="1"/>
  <c r="Y1120" i="41"/>
  <c r="Z1120" i="41" s="1"/>
  <c r="Y1119" i="41"/>
  <c r="Z1119" i="41" s="1"/>
  <c r="Y1118" i="41"/>
  <c r="Z1118" i="41" s="1"/>
  <c r="Y1117" i="41"/>
  <c r="Z1117" i="41" s="1"/>
  <c r="Y1116" i="41"/>
  <c r="Z1116" i="41" s="1"/>
  <c r="Y1115" i="41"/>
  <c r="Z1115" i="41" s="1"/>
  <c r="Y1114" i="41"/>
  <c r="Z1114" i="41" s="1"/>
  <c r="Y1113" i="41"/>
  <c r="Z1113" i="41" s="1"/>
  <c r="Y1112" i="41"/>
  <c r="Z1112" i="41" s="1"/>
  <c r="Y1111" i="41"/>
  <c r="Z1111" i="41" s="1"/>
  <c r="Y1110" i="41"/>
  <c r="Z1110" i="41" s="1"/>
  <c r="Y1109" i="41"/>
  <c r="Z1109" i="41" s="1"/>
  <c r="Y1108" i="41"/>
  <c r="Z1108" i="41" s="1"/>
  <c r="Y1107" i="41"/>
  <c r="Z1107" i="41" s="1"/>
  <c r="Y1106" i="41"/>
  <c r="Z1106" i="41" s="1"/>
  <c r="Y1105" i="41"/>
  <c r="Z1105" i="41" s="1"/>
  <c r="Y1104" i="41"/>
  <c r="Z1104" i="41" s="1"/>
  <c r="Y1103" i="41"/>
  <c r="Z1103" i="41" s="1"/>
  <c r="Y1102" i="41"/>
  <c r="Z1102" i="41" s="1"/>
  <c r="Y1101" i="41"/>
  <c r="Z1101" i="41" s="1"/>
  <c r="Y1100" i="41"/>
  <c r="Z1100" i="41" s="1"/>
  <c r="Y1099" i="41"/>
  <c r="Z1099" i="41" s="1"/>
  <c r="Y1098" i="41"/>
  <c r="Z1098" i="41" s="1"/>
  <c r="Y1097" i="41"/>
  <c r="Z1097" i="41" s="1"/>
  <c r="Y1096" i="41"/>
  <c r="Z1096" i="41" s="1"/>
  <c r="Y1095" i="41"/>
  <c r="Z1095" i="41" s="1"/>
  <c r="Y1094" i="41"/>
  <c r="Z1094" i="41" s="1"/>
  <c r="Y1093" i="41"/>
  <c r="Z1093" i="41" s="1"/>
  <c r="Y1092" i="41"/>
  <c r="Z1092" i="41" s="1"/>
  <c r="Y1091" i="41"/>
  <c r="Z1091" i="41" s="1"/>
  <c r="Y1090" i="41"/>
  <c r="Z1090" i="41" s="1"/>
  <c r="Y1089" i="41"/>
  <c r="Z1089" i="41" s="1"/>
  <c r="Y1088" i="41"/>
  <c r="Z1088" i="41" s="1"/>
  <c r="Y1087" i="41"/>
  <c r="Z1087" i="41" s="1"/>
  <c r="Y1086" i="41"/>
  <c r="Z1086" i="41" s="1"/>
  <c r="Y1085" i="41"/>
  <c r="Z1085" i="41" s="1"/>
  <c r="Y1084" i="41"/>
  <c r="Z1084" i="41" s="1"/>
  <c r="Y1083" i="41"/>
  <c r="Z1083" i="41" s="1"/>
  <c r="Y1082" i="41"/>
  <c r="Z1082" i="41" s="1"/>
  <c r="Y1081" i="41"/>
  <c r="Z1081" i="41" s="1"/>
  <c r="Y1080" i="41"/>
  <c r="Z1080" i="41" s="1"/>
  <c r="Y1079" i="41"/>
  <c r="Z1079" i="41" s="1"/>
  <c r="Y1078" i="41"/>
  <c r="Z1078" i="41" s="1"/>
  <c r="Y1077" i="41"/>
  <c r="Z1077" i="41" s="1"/>
  <c r="Y1076" i="41"/>
  <c r="Z1076" i="41" s="1"/>
  <c r="Y1075" i="41"/>
  <c r="Z1075" i="41" s="1"/>
  <c r="Y1074" i="41"/>
  <c r="Z1074" i="41" s="1"/>
  <c r="Y1073" i="41"/>
  <c r="Z1073" i="41" s="1"/>
  <c r="Y1072" i="41"/>
  <c r="Z1072" i="41" s="1"/>
  <c r="Y1071" i="41"/>
  <c r="Z1071" i="41" s="1"/>
  <c r="Y1070" i="41"/>
  <c r="Z1070" i="41" s="1"/>
  <c r="Y1069" i="41"/>
  <c r="Z1069" i="41" s="1"/>
  <c r="Y1068" i="41"/>
  <c r="Z1068" i="41" s="1"/>
  <c r="Y1067" i="41"/>
  <c r="Z1067" i="41" s="1"/>
  <c r="Y1066" i="41"/>
  <c r="Z1066" i="41" s="1"/>
  <c r="Y1065" i="41"/>
  <c r="Z1065" i="41" s="1"/>
  <c r="Y1064" i="41"/>
  <c r="Z1064" i="41" s="1"/>
  <c r="Y1063" i="41"/>
  <c r="Z1063" i="41" s="1"/>
  <c r="Y1062" i="41"/>
  <c r="Z1062" i="41" s="1"/>
  <c r="Y1061" i="41"/>
  <c r="Z1061" i="41" s="1"/>
  <c r="Y1060" i="41"/>
  <c r="Z1060" i="41" s="1"/>
  <c r="Y1059" i="41"/>
  <c r="Z1059" i="41" s="1"/>
  <c r="Y1058" i="41"/>
  <c r="Z1058" i="41" s="1"/>
  <c r="Y1057" i="41"/>
  <c r="Z1057" i="41" s="1"/>
  <c r="Y1056" i="41"/>
  <c r="Z1056" i="41" s="1"/>
  <c r="Y1055" i="41"/>
  <c r="Z1055" i="41" s="1"/>
  <c r="Y1054" i="41"/>
  <c r="Z1054" i="41" s="1"/>
  <c r="Y1053" i="41"/>
  <c r="Z1053" i="41" s="1"/>
  <c r="Y1052" i="41"/>
  <c r="Z1052" i="41" s="1"/>
  <c r="Y1051" i="41"/>
  <c r="Z1051" i="41" s="1"/>
  <c r="Y1050" i="41"/>
  <c r="Z1050" i="41" s="1"/>
  <c r="Y1049" i="41"/>
  <c r="Z1049" i="41" s="1"/>
  <c r="Y1048" i="41"/>
  <c r="Z1048" i="41" s="1"/>
  <c r="Y1047" i="41"/>
  <c r="Z1047" i="41" s="1"/>
  <c r="Y1046" i="41"/>
  <c r="Z1046" i="41" s="1"/>
  <c r="Y1045" i="41"/>
  <c r="Z1045" i="41" s="1"/>
  <c r="Y1044" i="41"/>
  <c r="Z1044" i="41" s="1"/>
  <c r="Y1043" i="41"/>
  <c r="Z1043" i="41" s="1"/>
  <c r="Y1042" i="41"/>
  <c r="Z1042" i="41" s="1"/>
  <c r="Y1041" i="41"/>
  <c r="Z1041" i="41" s="1"/>
  <c r="Y1040" i="41"/>
  <c r="Z1040" i="41" s="1"/>
  <c r="Y1039" i="41"/>
  <c r="Z1039" i="41" s="1"/>
  <c r="Y1038" i="41"/>
  <c r="Z1038" i="41" s="1"/>
  <c r="Y1037" i="41"/>
  <c r="Z1037" i="41" s="1"/>
  <c r="Y1036" i="41"/>
  <c r="Z1036" i="41" s="1"/>
  <c r="Y1035" i="41"/>
  <c r="Z1035" i="41" s="1"/>
  <c r="Y1034" i="41"/>
  <c r="Z1034" i="41" s="1"/>
  <c r="Y1033" i="41"/>
  <c r="Z1033" i="41" s="1"/>
  <c r="Y1032" i="41"/>
  <c r="Z1032" i="41" s="1"/>
  <c r="Y1031" i="41"/>
  <c r="Z1031" i="41" s="1"/>
  <c r="Y1030" i="41"/>
  <c r="Z1030" i="41" s="1"/>
  <c r="Y1029" i="41"/>
  <c r="Z1029" i="41" s="1"/>
  <c r="Y1028" i="41"/>
  <c r="Z1028" i="41" s="1"/>
  <c r="Y1027" i="41"/>
  <c r="Z1027" i="41" s="1"/>
  <c r="Y1026" i="41"/>
  <c r="Z1026" i="41" s="1"/>
  <c r="Y1025" i="41"/>
  <c r="Z1025" i="41" s="1"/>
  <c r="Y1024" i="41"/>
  <c r="Z1024" i="41" s="1"/>
  <c r="Y1023" i="41"/>
  <c r="Z1023" i="41" s="1"/>
  <c r="Y1022" i="41"/>
  <c r="Z1022" i="41" s="1"/>
  <c r="Y1021" i="41"/>
  <c r="Z1021" i="41" s="1"/>
  <c r="Y1020" i="41"/>
  <c r="Z1020" i="41" s="1"/>
  <c r="Y1019" i="41"/>
  <c r="Z1019" i="41" s="1"/>
  <c r="Y1018" i="41"/>
  <c r="Z1018" i="41" s="1"/>
  <c r="Y1017" i="41"/>
  <c r="Z1017" i="41" s="1"/>
  <c r="Y1016" i="41"/>
  <c r="Z1016" i="41" s="1"/>
  <c r="Y1015" i="41"/>
  <c r="Z1015" i="41" s="1"/>
  <c r="Y1014" i="41"/>
  <c r="Z1014" i="41" s="1"/>
  <c r="Y1013" i="41"/>
  <c r="Z1013" i="41" s="1"/>
  <c r="Y1012" i="41"/>
  <c r="Z1012" i="41" s="1"/>
  <c r="Y1011" i="41"/>
  <c r="Z1011" i="41" s="1"/>
  <c r="Y1010" i="41"/>
  <c r="Z1010" i="41" s="1"/>
  <c r="Y1009" i="41"/>
  <c r="Z1009" i="41" s="1"/>
  <c r="Y1008" i="41"/>
  <c r="Z1008" i="41" s="1"/>
  <c r="Y1007" i="41"/>
  <c r="Z1007" i="41" s="1"/>
  <c r="Y1006" i="41"/>
  <c r="Z1006" i="41" s="1"/>
  <c r="Y1005" i="41"/>
  <c r="Z1005" i="41" s="1"/>
  <c r="Y1004" i="41"/>
  <c r="Z1004" i="41" s="1"/>
  <c r="Y1003" i="41"/>
  <c r="Z1003" i="41" s="1"/>
  <c r="Y1002" i="41"/>
  <c r="Z1002" i="41" s="1"/>
  <c r="Y1001" i="41"/>
  <c r="Z1001" i="41" s="1"/>
  <c r="Y1000" i="41"/>
  <c r="Z1000" i="41" s="1"/>
  <c r="Y999" i="41"/>
  <c r="Z999" i="41" s="1"/>
  <c r="Y998" i="41"/>
  <c r="Z998" i="41" s="1"/>
  <c r="Y997" i="41"/>
  <c r="Z997" i="41" s="1"/>
  <c r="Y996" i="41"/>
  <c r="Z996" i="41" s="1"/>
  <c r="Y995" i="41"/>
  <c r="Z995" i="41" s="1"/>
  <c r="Y994" i="41"/>
  <c r="Z994" i="41" s="1"/>
  <c r="Y993" i="41"/>
  <c r="Z993" i="41" s="1"/>
  <c r="Y992" i="41"/>
  <c r="Z992" i="41" s="1"/>
  <c r="Y991" i="41"/>
  <c r="Z991" i="41" s="1"/>
  <c r="Y990" i="41"/>
  <c r="Z990" i="41" s="1"/>
  <c r="Y989" i="41"/>
  <c r="Z989" i="41" s="1"/>
  <c r="Y988" i="41"/>
  <c r="Z988" i="41" s="1"/>
  <c r="Y987" i="41"/>
  <c r="Z987" i="41" s="1"/>
  <c r="Y986" i="41"/>
  <c r="Z986" i="41" s="1"/>
  <c r="Y985" i="41"/>
  <c r="Z985" i="41" s="1"/>
  <c r="Y984" i="41"/>
  <c r="Z984" i="41" s="1"/>
  <c r="Y983" i="41"/>
  <c r="Z983" i="41" s="1"/>
  <c r="Y982" i="41"/>
  <c r="Z982" i="41" s="1"/>
  <c r="Y981" i="41"/>
  <c r="Z981" i="41" s="1"/>
  <c r="Y980" i="41"/>
  <c r="Z980" i="41" s="1"/>
  <c r="Y979" i="41"/>
  <c r="Z979" i="41" s="1"/>
  <c r="Y978" i="41"/>
  <c r="Z978" i="41" s="1"/>
  <c r="Y977" i="41"/>
  <c r="Z977" i="41" s="1"/>
  <c r="Y976" i="41"/>
  <c r="Z976" i="41" s="1"/>
  <c r="Y975" i="41"/>
  <c r="Z975" i="41" s="1"/>
  <c r="Y974" i="41"/>
  <c r="Z974" i="41" s="1"/>
  <c r="Y973" i="41"/>
  <c r="Z973" i="41" s="1"/>
  <c r="Y972" i="41"/>
  <c r="Z972" i="41" s="1"/>
  <c r="Y971" i="41"/>
  <c r="Z971" i="41" s="1"/>
  <c r="Y970" i="41"/>
  <c r="Z970" i="41" s="1"/>
  <c r="Y969" i="41"/>
  <c r="Z969" i="41" s="1"/>
  <c r="Y968" i="41"/>
  <c r="Z968" i="41" s="1"/>
  <c r="Y967" i="41"/>
  <c r="Z967" i="41" s="1"/>
  <c r="Y966" i="41"/>
  <c r="Z966" i="41" s="1"/>
  <c r="Y965" i="41"/>
  <c r="Z965" i="41" s="1"/>
  <c r="Y964" i="41"/>
  <c r="Z964" i="41" s="1"/>
  <c r="Y963" i="41"/>
  <c r="Z963" i="41" s="1"/>
  <c r="Y962" i="41"/>
  <c r="Z962" i="41" s="1"/>
  <c r="Y961" i="41"/>
  <c r="Z961" i="41" s="1"/>
  <c r="Y960" i="41"/>
  <c r="Z960" i="41" s="1"/>
  <c r="Y959" i="41"/>
  <c r="Z959" i="41" s="1"/>
  <c r="Y958" i="41"/>
  <c r="Z958" i="41" s="1"/>
  <c r="Y957" i="41"/>
  <c r="Z957" i="41" s="1"/>
  <c r="Y956" i="41"/>
  <c r="Z956" i="41" s="1"/>
  <c r="Y955" i="41"/>
  <c r="Z955" i="41" s="1"/>
  <c r="Y954" i="41"/>
  <c r="Z954" i="41" s="1"/>
  <c r="Y953" i="41"/>
  <c r="Z953" i="41" s="1"/>
  <c r="Y952" i="41"/>
  <c r="Z952" i="41" s="1"/>
  <c r="Y951" i="41"/>
  <c r="Z951" i="41" s="1"/>
  <c r="Y950" i="41"/>
  <c r="Z950" i="41" s="1"/>
  <c r="Y949" i="41"/>
  <c r="Z949" i="41" s="1"/>
  <c r="Y948" i="41"/>
  <c r="Z948" i="41" s="1"/>
  <c r="Y947" i="41"/>
  <c r="Z947" i="41" s="1"/>
  <c r="Y946" i="41"/>
  <c r="Z946" i="41" s="1"/>
  <c r="Y945" i="41"/>
  <c r="Z945" i="41" s="1"/>
  <c r="Y944" i="41"/>
  <c r="Z944" i="41" s="1"/>
  <c r="Y943" i="41"/>
  <c r="Z943" i="41" s="1"/>
  <c r="Y942" i="41"/>
  <c r="Z942" i="41" s="1"/>
  <c r="Y941" i="41"/>
  <c r="Z941" i="41" s="1"/>
  <c r="Y940" i="41"/>
  <c r="Z940" i="41" s="1"/>
  <c r="Y939" i="41"/>
  <c r="Z939" i="41" s="1"/>
  <c r="Y938" i="41"/>
  <c r="Z938" i="41" s="1"/>
  <c r="Y937" i="41"/>
  <c r="Z937" i="41" s="1"/>
  <c r="Y936" i="41"/>
  <c r="Z936" i="41" s="1"/>
  <c r="Y935" i="41"/>
  <c r="Z935" i="41" s="1"/>
  <c r="Y934" i="41"/>
  <c r="Z934" i="41" s="1"/>
  <c r="Y933" i="41"/>
  <c r="Z933" i="41" s="1"/>
  <c r="Y932" i="41"/>
  <c r="Z932" i="41" s="1"/>
  <c r="Y931" i="41"/>
  <c r="Z931" i="41" s="1"/>
  <c r="Y930" i="41"/>
  <c r="Z930" i="41" s="1"/>
  <c r="Y929" i="41"/>
  <c r="Z929" i="41" s="1"/>
  <c r="Y928" i="41"/>
  <c r="Z928" i="41" s="1"/>
  <c r="Y927" i="41"/>
  <c r="Z927" i="41" s="1"/>
  <c r="Y926" i="41"/>
  <c r="Z926" i="41" s="1"/>
  <c r="Y925" i="41"/>
  <c r="Z925" i="41" s="1"/>
  <c r="Y924" i="41"/>
  <c r="Z924" i="41" s="1"/>
  <c r="Y923" i="41"/>
  <c r="Z923" i="41" s="1"/>
  <c r="Y922" i="41"/>
  <c r="Z922" i="41" s="1"/>
  <c r="Y921" i="41"/>
  <c r="Z921" i="41" s="1"/>
  <c r="Y920" i="41"/>
  <c r="Z920" i="41" s="1"/>
  <c r="Y919" i="41"/>
  <c r="Z919" i="41" s="1"/>
  <c r="Y918" i="41"/>
  <c r="Z918" i="41" s="1"/>
  <c r="Y917" i="41"/>
  <c r="Z917" i="41" s="1"/>
  <c r="Y916" i="41"/>
  <c r="Z916" i="41" s="1"/>
  <c r="Y915" i="41"/>
  <c r="Z915" i="41" s="1"/>
  <c r="Y914" i="41"/>
  <c r="Z914" i="41" s="1"/>
  <c r="Y913" i="41"/>
  <c r="Z913" i="41" s="1"/>
  <c r="Y912" i="41"/>
  <c r="Z912" i="41" s="1"/>
  <c r="Y911" i="41"/>
  <c r="Z911" i="41" s="1"/>
  <c r="Y910" i="41"/>
  <c r="Z910" i="41" s="1"/>
  <c r="Y909" i="41"/>
  <c r="Z909" i="41" s="1"/>
  <c r="Y908" i="41"/>
  <c r="Z908" i="41" s="1"/>
  <c r="Y907" i="41"/>
  <c r="Z907" i="41" s="1"/>
  <c r="Y906" i="41"/>
  <c r="Z906" i="41" s="1"/>
  <c r="Y905" i="41"/>
  <c r="Z905" i="41" s="1"/>
  <c r="Y904" i="41"/>
  <c r="Z904" i="41" s="1"/>
  <c r="Y903" i="41"/>
  <c r="Z903" i="41" s="1"/>
  <c r="Y902" i="41"/>
  <c r="Z902" i="41" s="1"/>
  <c r="Y901" i="41"/>
  <c r="Z901" i="41" s="1"/>
  <c r="Y900" i="41"/>
  <c r="Z900" i="41" s="1"/>
  <c r="Y899" i="41"/>
  <c r="Z899" i="41" s="1"/>
  <c r="Y898" i="41"/>
  <c r="Z898" i="41" s="1"/>
  <c r="Y897" i="41"/>
  <c r="Z897" i="41" s="1"/>
  <c r="Y896" i="41"/>
  <c r="Z896" i="41" s="1"/>
  <c r="Y895" i="41"/>
  <c r="Z895" i="41" s="1"/>
  <c r="Y894" i="41"/>
  <c r="Z894" i="41" s="1"/>
  <c r="Y893" i="41"/>
  <c r="Z893" i="41" s="1"/>
  <c r="Y892" i="41"/>
  <c r="Z892" i="41" s="1"/>
  <c r="Y891" i="41"/>
  <c r="Z891" i="41" s="1"/>
  <c r="Y890" i="41"/>
  <c r="Z890" i="41" s="1"/>
  <c r="Y889" i="41"/>
  <c r="Z889" i="41" s="1"/>
  <c r="Y888" i="41"/>
  <c r="Z888" i="41" s="1"/>
  <c r="Y887" i="41"/>
  <c r="Z887" i="41" s="1"/>
  <c r="Y886" i="41"/>
  <c r="Z886" i="41" s="1"/>
  <c r="Y885" i="41"/>
  <c r="Z885" i="41" s="1"/>
  <c r="Y884" i="41"/>
  <c r="Z884" i="41" s="1"/>
  <c r="Y883" i="41"/>
  <c r="Z883" i="41" s="1"/>
  <c r="Y882" i="41"/>
  <c r="Z882" i="41" s="1"/>
  <c r="Y881" i="41"/>
  <c r="Z881" i="41" s="1"/>
  <c r="Y880" i="41"/>
  <c r="Z880" i="41" s="1"/>
  <c r="Y879" i="41"/>
  <c r="Z879" i="41" s="1"/>
  <c r="Y878" i="41"/>
  <c r="Z878" i="41" s="1"/>
  <c r="Y877" i="41"/>
  <c r="Z877" i="41" s="1"/>
  <c r="Y876" i="41"/>
  <c r="Z876" i="41" s="1"/>
  <c r="Y875" i="41"/>
  <c r="Z875" i="41" s="1"/>
  <c r="Y874" i="41"/>
  <c r="Z874" i="41" s="1"/>
  <c r="Y873" i="41"/>
  <c r="Z873" i="41" s="1"/>
  <c r="Y872" i="41"/>
  <c r="Z872" i="41" s="1"/>
  <c r="Y871" i="41"/>
  <c r="Z871" i="41" s="1"/>
  <c r="Y870" i="41"/>
  <c r="Z870" i="41" s="1"/>
  <c r="Y869" i="41"/>
  <c r="Z869" i="41" s="1"/>
  <c r="Y868" i="41"/>
  <c r="Z868" i="41" s="1"/>
  <c r="Y867" i="41"/>
  <c r="Z867" i="41" s="1"/>
  <c r="Y866" i="41"/>
  <c r="Z866" i="41" s="1"/>
  <c r="Y865" i="41"/>
  <c r="Z865" i="41" s="1"/>
  <c r="Y864" i="41"/>
  <c r="Z864" i="41" s="1"/>
  <c r="Y863" i="41"/>
  <c r="Z863" i="41" s="1"/>
  <c r="Y862" i="41"/>
  <c r="Z862" i="41" s="1"/>
  <c r="Y861" i="41"/>
  <c r="Z861" i="41" s="1"/>
  <c r="Y860" i="41"/>
  <c r="Z860" i="41" s="1"/>
  <c r="Y859" i="41"/>
  <c r="Z859" i="41" s="1"/>
  <c r="Y858" i="41"/>
  <c r="Z858" i="41" s="1"/>
  <c r="Y857" i="41"/>
  <c r="Z857" i="41" s="1"/>
  <c r="Y856" i="41"/>
  <c r="Z856" i="41" s="1"/>
  <c r="Y855" i="41"/>
  <c r="Z855" i="41" s="1"/>
  <c r="Y854" i="41"/>
  <c r="Z854" i="41" s="1"/>
  <c r="Y853" i="41"/>
  <c r="Z853" i="41" s="1"/>
  <c r="Y852" i="41"/>
  <c r="Z852" i="41" s="1"/>
  <c r="Y851" i="41"/>
  <c r="Z851" i="41" s="1"/>
  <c r="Y850" i="41"/>
  <c r="Z850" i="41" s="1"/>
  <c r="Y849" i="41"/>
  <c r="Z849" i="41" s="1"/>
  <c r="Y848" i="41"/>
  <c r="Z848" i="41" s="1"/>
  <c r="Y847" i="41"/>
  <c r="Z847" i="41" s="1"/>
  <c r="Y846" i="41"/>
  <c r="Z846" i="41" s="1"/>
  <c r="Y845" i="41"/>
  <c r="Z845" i="41" s="1"/>
  <c r="Y844" i="41"/>
  <c r="Z844" i="41" s="1"/>
  <c r="Y843" i="41"/>
  <c r="Z843" i="41" s="1"/>
  <c r="Y842" i="41"/>
  <c r="Z842" i="41" s="1"/>
  <c r="Y841" i="41"/>
  <c r="Z841" i="41" s="1"/>
  <c r="Y840" i="41"/>
  <c r="Z840" i="41" s="1"/>
  <c r="Y839" i="41"/>
  <c r="Z839" i="41" s="1"/>
  <c r="Y838" i="41"/>
  <c r="Z838" i="41" s="1"/>
  <c r="Y837" i="41"/>
  <c r="Z837" i="41" s="1"/>
  <c r="Y836" i="41"/>
  <c r="Z836" i="41" s="1"/>
  <c r="Y835" i="41"/>
  <c r="Z835" i="41" s="1"/>
  <c r="Y834" i="41"/>
  <c r="Z834" i="41" s="1"/>
  <c r="Y833" i="41"/>
  <c r="Z833" i="41" s="1"/>
  <c r="Y832" i="41"/>
  <c r="Z832" i="41" s="1"/>
  <c r="Y831" i="41"/>
  <c r="Z831" i="41" s="1"/>
  <c r="Y830" i="41"/>
  <c r="Z830" i="41" s="1"/>
  <c r="Y829" i="41"/>
  <c r="Z829" i="41" s="1"/>
  <c r="Y828" i="41"/>
  <c r="Z828" i="41" s="1"/>
  <c r="Y827" i="41"/>
  <c r="Z827" i="41" s="1"/>
  <c r="Y826" i="41"/>
  <c r="Z826" i="41" s="1"/>
  <c r="Y825" i="41"/>
  <c r="Z825" i="41" s="1"/>
  <c r="Y824" i="41"/>
  <c r="Z824" i="41" s="1"/>
  <c r="Y823" i="41"/>
  <c r="Z823" i="41" s="1"/>
  <c r="Y822" i="41"/>
  <c r="Z822" i="41" s="1"/>
  <c r="Y821" i="41"/>
  <c r="Z821" i="41" s="1"/>
  <c r="Y820" i="41"/>
  <c r="Z820" i="41" s="1"/>
  <c r="Y819" i="41"/>
  <c r="Z819" i="41" s="1"/>
  <c r="Y818" i="41"/>
  <c r="Z818" i="41" s="1"/>
  <c r="Y817" i="41"/>
  <c r="Z817" i="41" s="1"/>
  <c r="Y816" i="41"/>
  <c r="Z816" i="41" s="1"/>
  <c r="Y815" i="41"/>
  <c r="Z815" i="41" s="1"/>
  <c r="Y814" i="41"/>
  <c r="Z814" i="41" s="1"/>
  <c r="Y813" i="41"/>
  <c r="Z813" i="41" s="1"/>
  <c r="Y812" i="41"/>
  <c r="Z812" i="41" s="1"/>
  <c r="Y811" i="41"/>
  <c r="Z811" i="41" s="1"/>
  <c r="Y810" i="41"/>
  <c r="Z810" i="41" s="1"/>
  <c r="Y809" i="41"/>
  <c r="Z809" i="41" s="1"/>
  <c r="Y808" i="41"/>
  <c r="Z808" i="41" s="1"/>
  <c r="Y807" i="41"/>
  <c r="Z807" i="41" s="1"/>
  <c r="Y806" i="41"/>
  <c r="Z806" i="41" s="1"/>
  <c r="Y805" i="41"/>
  <c r="Z805" i="41" s="1"/>
  <c r="Y804" i="41"/>
  <c r="Z804" i="41" s="1"/>
  <c r="Y803" i="41"/>
  <c r="Z803" i="41" s="1"/>
  <c r="Y802" i="41"/>
  <c r="Z802" i="41" s="1"/>
  <c r="Y801" i="41"/>
  <c r="Z801" i="41" s="1"/>
  <c r="Y800" i="41"/>
  <c r="Z800" i="41" s="1"/>
  <c r="Y799" i="41"/>
  <c r="Z799" i="41" s="1"/>
  <c r="Y798" i="41"/>
  <c r="Z798" i="41" s="1"/>
  <c r="Y797" i="41"/>
  <c r="Z797" i="41" s="1"/>
  <c r="Y796" i="41"/>
  <c r="Z796" i="41" s="1"/>
  <c r="Y795" i="41"/>
  <c r="Z795" i="41" s="1"/>
  <c r="Y794" i="41"/>
  <c r="Z794" i="41" s="1"/>
  <c r="Y793" i="41"/>
  <c r="Z793" i="41" s="1"/>
  <c r="Y792" i="41"/>
  <c r="Z792" i="41" s="1"/>
  <c r="Y791" i="41"/>
  <c r="Z791" i="41" s="1"/>
  <c r="Y790" i="41"/>
  <c r="Z790" i="41" s="1"/>
  <c r="Y789" i="41"/>
  <c r="Z789" i="41" s="1"/>
  <c r="Y788" i="41"/>
  <c r="Z788" i="41" s="1"/>
  <c r="Y787" i="41"/>
  <c r="Z787" i="41" s="1"/>
  <c r="Y786" i="41"/>
  <c r="Z786" i="41" s="1"/>
  <c r="Y785" i="41"/>
  <c r="Z785" i="41" s="1"/>
  <c r="Y784" i="41"/>
  <c r="Z784" i="41" s="1"/>
  <c r="Y783" i="41"/>
  <c r="Z783" i="41" s="1"/>
  <c r="Y782" i="41"/>
  <c r="Z782" i="41" s="1"/>
  <c r="Y781" i="41"/>
  <c r="Z781" i="41" s="1"/>
  <c r="Y780" i="41"/>
  <c r="Z780" i="41" s="1"/>
  <c r="Y779" i="41"/>
  <c r="Z779" i="41" s="1"/>
  <c r="Y778" i="41"/>
  <c r="Z778" i="41" s="1"/>
  <c r="Y777" i="41"/>
  <c r="Z777" i="41" s="1"/>
  <c r="Y776" i="41"/>
  <c r="Z776" i="41" s="1"/>
  <c r="Y775" i="41"/>
  <c r="Z775" i="41" s="1"/>
  <c r="Y774" i="41"/>
  <c r="Z774" i="41" s="1"/>
  <c r="Y773" i="41"/>
  <c r="Z773" i="41" s="1"/>
  <c r="Y772" i="41"/>
  <c r="Z772" i="41" s="1"/>
  <c r="Y771" i="41"/>
  <c r="Z771" i="41" s="1"/>
  <c r="Y770" i="41"/>
  <c r="Z770" i="41" s="1"/>
  <c r="Y769" i="41"/>
  <c r="Z769" i="41" s="1"/>
  <c r="Y768" i="41"/>
  <c r="Z768" i="41" s="1"/>
  <c r="Y767" i="41"/>
  <c r="Z767" i="41" s="1"/>
  <c r="Y766" i="41"/>
  <c r="Z766" i="41" s="1"/>
  <c r="Y765" i="41"/>
  <c r="Z765" i="41" s="1"/>
  <c r="Y764" i="41"/>
  <c r="Z764" i="41" s="1"/>
  <c r="Y763" i="41"/>
  <c r="Z763" i="41" s="1"/>
  <c r="Y762" i="41"/>
  <c r="Z762" i="41" s="1"/>
  <c r="Y761" i="41"/>
  <c r="Z761" i="41" s="1"/>
  <c r="Y760" i="41"/>
  <c r="Z760" i="41" s="1"/>
  <c r="Y759" i="41"/>
  <c r="Z759" i="41" s="1"/>
  <c r="Y758" i="41"/>
  <c r="Z758" i="41" s="1"/>
  <c r="Y757" i="41"/>
  <c r="Z757" i="41" s="1"/>
  <c r="Y756" i="41"/>
  <c r="Z756" i="41" s="1"/>
  <c r="Y755" i="41"/>
  <c r="Z755" i="41" s="1"/>
  <c r="Y754" i="41"/>
  <c r="Z754" i="41" s="1"/>
  <c r="Y753" i="41"/>
  <c r="Z753" i="41" s="1"/>
  <c r="Y752" i="41"/>
  <c r="Z752" i="41" s="1"/>
  <c r="Y751" i="41"/>
  <c r="Z751" i="41" s="1"/>
  <c r="Y750" i="41"/>
  <c r="Z750" i="41" s="1"/>
  <c r="Y749" i="41"/>
  <c r="Z749" i="41" s="1"/>
  <c r="Y748" i="41"/>
  <c r="Z748" i="41" s="1"/>
  <c r="Y747" i="41"/>
  <c r="Z747" i="41" s="1"/>
  <c r="Y746" i="41"/>
  <c r="Z746" i="41" s="1"/>
  <c r="Y745" i="41"/>
  <c r="Z745" i="41" s="1"/>
  <c r="Y744" i="41"/>
  <c r="Z744" i="41" s="1"/>
  <c r="Y743" i="41"/>
  <c r="Z743" i="41" s="1"/>
  <c r="Y742" i="41"/>
  <c r="Z742" i="41" s="1"/>
  <c r="Y741" i="41"/>
  <c r="Z741" i="41" s="1"/>
  <c r="Y740" i="41"/>
  <c r="Z740" i="41" s="1"/>
  <c r="Y739" i="41"/>
  <c r="Z739" i="41" s="1"/>
  <c r="Y738" i="41"/>
  <c r="Z738" i="41" s="1"/>
  <c r="Y737" i="41"/>
  <c r="Z737" i="41" s="1"/>
  <c r="Y736" i="41"/>
  <c r="Z736" i="41" s="1"/>
  <c r="Y735" i="41"/>
  <c r="Z735" i="41" s="1"/>
  <c r="Y734" i="41"/>
  <c r="Z734" i="41" s="1"/>
  <c r="Y733" i="41"/>
  <c r="Z733" i="41" s="1"/>
  <c r="Y732" i="41"/>
  <c r="Z732" i="41" s="1"/>
  <c r="Y731" i="41"/>
  <c r="Z731" i="41" s="1"/>
  <c r="Y730" i="41"/>
  <c r="Z730" i="41" s="1"/>
  <c r="Y729" i="41"/>
  <c r="Z729" i="41" s="1"/>
  <c r="Y728" i="41"/>
  <c r="Z728" i="41" s="1"/>
  <c r="Y727" i="41"/>
  <c r="Z727" i="41" s="1"/>
  <c r="Y726" i="41"/>
  <c r="Z726" i="41" s="1"/>
  <c r="Y725" i="41"/>
  <c r="Z725" i="41" s="1"/>
  <c r="Y724" i="41"/>
  <c r="Z724" i="41" s="1"/>
  <c r="Y723" i="41"/>
  <c r="Z723" i="41" s="1"/>
  <c r="Y722" i="41"/>
  <c r="Z722" i="41" s="1"/>
  <c r="Y721" i="41"/>
  <c r="Z721" i="41" s="1"/>
  <c r="Y720" i="41"/>
  <c r="Z720" i="41" s="1"/>
  <c r="Y719" i="41"/>
  <c r="Z719" i="41" s="1"/>
  <c r="Y718" i="41"/>
  <c r="Z718" i="41" s="1"/>
  <c r="Y717" i="41"/>
  <c r="Z717" i="41" s="1"/>
  <c r="Y716" i="41"/>
  <c r="Z716" i="41" s="1"/>
  <c r="Y715" i="41"/>
  <c r="Z715" i="41" s="1"/>
  <c r="Y714" i="41"/>
  <c r="Z714" i="41" s="1"/>
  <c r="Y713" i="41"/>
  <c r="Z713" i="41" s="1"/>
  <c r="Y712" i="41"/>
  <c r="Z712" i="41" s="1"/>
  <c r="Y711" i="41"/>
  <c r="Z711" i="41" s="1"/>
  <c r="Y710" i="41"/>
  <c r="Z710" i="41" s="1"/>
  <c r="Y709" i="41"/>
  <c r="Z709" i="41" s="1"/>
  <c r="Y708" i="41"/>
  <c r="Z708" i="41" s="1"/>
  <c r="Y707" i="41"/>
  <c r="Z707" i="41" s="1"/>
  <c r="Y706" i="41"/>
  <c r="Z706" i="41" s="1"/>
  <c r="Y705" i="41"/>
  <c r="Z705" i="41" s="1"/>
  <c r="Y704" i="41"/>
  <c r="Z704" i="41" s="1"/>
  <c r="Y703" i="41"/>
  <c r="Z703" i="41" s="1"/>
  <c r="Y702" i="41"/>
  <c r="Z702" i="41" s="1"/>
  <c r="Y701" i="41"/>
  <c r="Z701" i="41" s="1"/>
  <c r="Y700" i="41"/>
  <c r="Z700" i="41" s="1"/>
  <c r="Y699" i="41"/>
  <c r="Z699" i="41" s="1"/>
  <c r="Y698" i="41"/>
  <c r="Z698" i="41" s="1"/>
  <c r="Y697" i="41"/>
  <c r="Z697" i="41" s="1"/>
  <c r="Y696" i="41"/>
  <c r="Z696" i="41" s="1"/>
  <c r="Y695" i="41"/>
  <c r="Z695" i="41" s="1"/>
  <c r="Y694" i="41"/>
  <c r="Z694" i="41" s="1"/>
  <c r="Y693" i="41"/>
  <c r="Z693" i="41" s="1"/>
  <c r="Y692" i="41"/>
  <c r="Z692" i="41" s="1"/>
  <c r="Y691" i="41"/>
  <c r="Z691" i="41" s="1"/>
  <c r="Y690" i="41"/>
  <c r="Z690" i="41" s="1"/>
  <c r="Y689" i="41"/>
  <c r="Z689" i="41" s="1"/>
  <c r="Y688" i="41"/>
  <c r="Z688" i="41" s="1"/>
  <c r="Y687" i="41"/>
  <c r="Z687" i="41" s="1"/>
  <c r="Y686" i="41"/>
  <c r="Z686" i="41" s="1"/>
  <c r="Y685" i="41"/>
  <c r="Z685" i="41" s="1"/>
  <c r="Y684" i="41"/>
  <c r="Z684" i="41" s="1"/>
  <c r="Y683" i="41"/>
  <c r="Z683" i="41" s="1"/>
  <c r="Y682" i="41"/>
  <c r="Z682" i="41" s="1"/>
  <c r="Y681" i="41"/>
  <c r="Z681" i="41" s="1"/>
  <c r="Y680" i="41"/>
  <c r="Z680" i="41" s="1"/>
  <c r="Y679" i="41"/>
  <c r="Z679" i="41" s="1"/>
  <c r="Y678" i="41"/>
  <c r="Z678" i="41" s="1"/>
  <c r="Y677" i="41"/>
  <c r="Z677" i="41" s="1"/>
  <c r="Y676" i="41"/>
  <c r="Z676" i="41" s="1"/>
  <c r="Y675" i="41"/>
  <c r="Z675" i="41" s="1"/>
  <c r="Y674" i="41"/>
  <c r="Z674" i="41" s="1"/>
  <c r="Y673" i="41"/>
  <c r="Z673" i="41" s="1"/>
  <c r="Y672" i="41"/>
  <c r="Z672" i="41" s="1"/>
  <c r="Y671" i="41"/>
  <c r="Z671" i="41" s="1"/>
  <c r="Y670" i="41"/>
  <c r="Z670" i="41" s="1"/>
  <c r="Y669" i="41"/>
  <c r="Z669" i="41" s="1"/>
  <c r="Y668" i="41"/>
  <c r="Z668" i="41" s="1"/>
  <c r="Y667" i="41"/>
  <c r="Z667" i="41" s="1"/>
  <c r="Y666" i="41"/>
  <c r="Z666" i="41" s="1"/>
  <c r="Y665" i="41"/>
  <c r="Z665" i="41" s="1"/>
  <c r="Y664" i="41"/>
  <c r="Z664" i="41" s="1"/>
  <c r="Y663" i="41"/>
  <c r="Z663" i="41" s="1"/>
  <c r="Y662" i="41"/>
  <c r="Z662" i="41" s="1"/>
  <c r="Y661" i="41"/>
  <c r="Z661" i="41" s="1"/>
  <c r="Y660" i="41"/>
  <c r="Z660" i="41" s="1"/>
  <c r="Y659" i="41"/>
  <c r="Z659" i="41" s="1"/>
  <c r="Y658" i="41"/>
  <c r="Z658" i="41" s="1"/>
  <c r="Y657" i="41"/>
  <c r="Z657" i="41" s="1"/>
  <c r="Y656" i="41"/>
  <c r="Z656" i="41" s="1"/>
  <c r="Y655" i="41"/>
  <c r="Z655" i="41" s="1"/>
  <c r="Y654" i="41"/>
  <c r="Z654" i="41" s="1"/>
  <c r="Y653" i="41"/>
  <c r="Z653" i="41" s="1"/>
  <c r="Y652" i="41"/>
  <c r="Z652" i="41" s="1"/>
  <c r="Y651" i="41"/>
  <c r="Z651" i="41" s="1"/>
  <c r="Y650" i="41"/>
  <c r="Z650" i="41" s="1"/>
  <c r="Y649" i="41"/>
  <c r="Z649" i="41" s="1"/>
  <c r="Y648" i="41"/>
  <c r="Z648" i="41" s="1"/>
  <c r="Y647" i="41"/>
  <c r="Z647" i="41" s="1"/>
  <c r="Y646" i="41"/>
  <c r="Z646" i="41" s="1"/>
  <c r="Y645" i="41"/>
  <c r="Z645" i="41" s="1"/>
  <c r="Y644" i="41"/>
  <c r="Z644" i="41" s="1"/>
  <c r="Y643" i="41"/>
  <c r="Z643" i="41" s="1"/>
  <c r="Y642" i="41"/>
  <c r="Z642" i="41" s="1"/>
  <c r="Y641" i="41"/>
  <c r="Z641" i="41" s="1"/>
  <c r="Y640" i="41"/>
  <c r="Z640" i="41" s="1"/>
  <c r="Y639" i="41"/>
  <c r="Z639" i="41" s="1"/>
  <c r="Y638" i="41"/>
  <c r="Z638" i="41" s="1"/>
  <c r="Y637" i="41"/>
  <c r="Z637" i="41" s="1"/>
  <c r="Y636" i="41"/>
  <c r="Z636" i="41" s="1"/>
  <c r="Y635" i="41"/>
  <c r="Z635" i="41" s="1"/>
  <c r="Y634" i="41"/>
  <c r="Z634" i="41" s="1"/>
  <c r="Y633" i="41"/>
  <c r="Z633" i="41" s="1"/>
  <c r="Y632" i="41"/>
  <c r="Z632" i="41" s="1"/>
  <c r="Y631" i="41"/>
  <c r="Z631" i="41" s="1"/>
  <c r="Y630" i="41"/>
  <c r="Z630" i="41" s="1"/>
  <c r="Y629" i="41"/>
  <c r="Z629" i="41" s="1"/>
  <c r="Y628" i="41"/>
  <c r="Z628" i="41" s="1"/>
  <c r="Y627" i="41"/>
  <c r="Z627" i="41" s="1"/>
  <c r="Y626" i="41"/>
  <c r="Z626" i="41" s="1"/>
  <c r="Y625" i="41"/>
  <c r="Z625" i="41" s="1"/>
  <c r="Y624" i="41"/>
  <c r="Z624" i="41" s="1"/>
  <c r="Y623" i="41"/>
  <c r="Z623" i="41" s="1"/>
  <c r="Y622" i="41"/>
  <c r="Z622" i="41" s="1"/>
  <c r="Y621" i="41"/>
  <c r="Z621" i="41" s="1"/>
  <c r="Y620" i="41"/>
  <c r="Z620" i="41" s="1"/>
  <c r="Y619" i="41"/>
  <c r="Z619" i="41" s="1"/>
  <c r="Y618" i="41"/>
  <c r="Z618" i="41" s="1"/>
  <c r="Y617" i="41"/>
  <c r="Z617" i="41" s="1"/>
  <c r="Y616" i="41"/>
  <c r="Z616" i="41" s="1"/>
  <c r="Y615" i="41"/>
  <c r="Z615" i="41" s="1"/>
  <c r="Y614" i="41"/>
  <c r="Z614" i="41" s="1"/>
  <c r="Y613" i="41"/>
  <c r="Z613" i="41" s="1"/>
  <c r="Y612" i="41"/>
  <c r="Z612" i="41" s="1"/>
  <c r="Y611" i="41"/>
  <c r="Z611" i="41" s="1"/>
  <c r="Y610" i="41"/>
  <c r="Z610" i="41" s="1"/>
  <c r="Y609" i="41"/>
  <c r="Z609" i="41" s="1"/>
  <c r="Y608" i="41"/>
  <c r="Z608" i="41" s="1"/>
  <c r="Y607" i="41"/>
  <c r="Z607" i="41" s="1"/>
  <c r="Y606" i="41"/>
  <c r="Z606" i="41" s="1"/>
  <c r="Y605" i="41"/>
  <c r="Z605" i="41" s="1"/>
  <c r="Y604" i="41"/>
  <c r="Z604" i="41" s="1"/>
  <c r="Y603" i="41"/>
  <c r="Z603" i="41" s="1"/>
  <c r="Y602" i="41"/>
  <c r="Z602" i="41" s="1"/>
  <c r="Y601" i="41"/>
  <c r="Z601" i="41" s="1"/>
  <c r="Y600" i="41"/>
  <c r="Z600" i="41" s="1"/>
  <c r="Y599" i="41"/>
  <c r="Z599" i="41" s="1"/>
  <c r="Y598" i="41"/>
  <c r="Z598" i="41" s="1"/>
  <c r="Y597" i="41"/>
  <c r="Z597" i="41" s="1"/>
  <c r="Y596" i="41"/>
  <c r="Z596" i="41" s="1"/>
  <c r="Y595" i="41"/>
  <c r="Z595" i="41" s="1"/>
  <c r="Y594" i="41"/>
  <c r="Z594" i="41" s="1"/>
  <c r="Y593" i="41"/>
  <c r="Z593" i="41" s="1"/>
  <c r="Y592" i="41"/>
  <c r="Z592" i="41" s="1"/>
  <c r="Y591" i="41"/>
  <c r="Z591" i="41" s="1"/>
  <c r="Y590" i="41"/>
  <c r="Z590" i="41" s="1"/>
  <c r="Y589" i="41"/>
  <c r="Z589" i="41" s="1"/>
  <c r="Y588" i="41"/>
  <c r="Z588" i="41" s="1"/>
  <c r="Y587" i="41"/>
  <c r="Z587" i="41" s="1"/>
  <c r="Y586" i="41"/>
  <c r="Z586" i="41" s="1"/>
  <c r="Y585" i="41"/>
  <c r="Z585" i="41" s="1"/>
  <c r="Y584" i="41"/>
  <c r="Z584" i="41" s="1"/>
  <c r="Y583" i="41"/>
  <c r="Z583" i="41" s="1"/>
  <c r="Y582" i="41"/>
  <c r="Z582" i="41" s="1"/>
  <c r="Y581" i="41"/>
  <c r="Z581" i="41" s="1"/>
  <c r="Y580" i="41"/>
  <c r="Z580" i="41" s="1"/>
  <c r="Y579" i="41"/>
  <c r="Z579" i="41" s="1"/>
  <c r="Y578" i="41"/>
  <c r="Z578" i="41" s="1"/>
  <c r="Y577" i="41"/>
  <c r="Z577" i="41" s="1"/>
  <c r="Y576" i="41"/>
  <c r="Z576" i="41" s="1"/>
  <c r="Y575" i="41"/>
  <c r="Z575" i="41" s="1"/>
  <c r="Y574" i="41"/>
  <c r="Z574" i="41" s="1"/>
  <c r="Y573" i="41"/>
  <c r="Z573" i="41" s="1"/>
  <c r="Y572" i="41"/>
  <c r="Z572" i="41" s="1"/>
  <c r="Y571" i="41"/>
  <c r="Z571" i="41" s="1"/>
  <c r="Y570" i="41"/>
  <c r="Z570" i="41" s="1"/>
  <c r="Y569" i="41"/>
  <c r="Z569" i="41" s="1"/>
  <c r="Y568" i="41"/>
  <c r="Z568" i="41" s="1"/>
  <c r="Y567" i="41"/>
  <c r="Z567" i="41" s="1"/>
  <c r="Y566" i="41"/>
  <c r="Z566" i="41" s="1"/>
  <c r="Y565" i="41"/>
  <c r="Z565" i="41" s="1"/>
  <c r="Y564" i="41"/>
  <c r="Z564" i="41" s="1"/>
  <c r="Y563" i="41"/>
  <c r="Z563" i="41" s="1"/>
  <c r="Y562" i="41"/>
  <c r="Z562" i="41" s="1"/>
  <c r="Y561" i="41"/>
  <c r="Z561" i="41" s="1"/>
  <c r="Y560" i="41"/>
  <c r="Z560" i="41" s="1"/>
  <c r="Y559" i="41"/>
  <c r="Z559" i="41" s="1"/>
  <c r="Y558" i="41"/>
  <c r="Z558" i="41" s="1"/>
  <c r="Y557" i="41"/>
  <c r="Z557" i="41" s="1"/>
  <c r="Y556" i="41"/>
  <c r="Z556" i="41" s="1"/>
  <c r="Y555" i="41"/>
  <c r="Z555" i="41" s="1"/>
  <c r="Y554" i="41"/>
  <c r="Z554" i="41" s="1"/>
  <c r="Y553" i="41"/>
  <c r="Z553" i="41" s="1"/>
  <c r="Y552" i="41"/>
  <c r="Z552" i="41" s="1"/>
  <c r="Y551" i="41"/>
  <c r="Z551" i="41" s="1"/>
  <c r="Y550" i="41"/>
  <c r="Z550" i="41" s="1"/>
  <c r="Y549" i="41"/>
  <c r="Z549" i="41" s="1"/>
  <c r="Y548" i="41"/>
  <c r="Z548" i="41" s="1"/>
  <c r="Y547" i="41"/>
  <c r="Z547" i="41" s="1"/>
  <c r="Y546" i="41"/>
  <c r="Z546" i="41" s="1"/>
  <c r="Y545" i="41"/>
  <c r="Z545" i="41" s="1"/>
  <c r="Y544" i="41"/>
  <c r="Z544" i="41" s="1"/>
  <c r="Y543" i="41"/>
  <c r="Z543" i="41" s="1"/>
  <c r="Y542" i="41"/>
  <c r="Z542" i="41" s="1"/>
  <c r="Y541" i="41"/>
  <c r="Z541" i="41" s="1"/>
  <c r="Y540" i="41"/>
  <c r="Z540" i="41" s="1"/>
  <c r="Y539" i="41"/>
  <c r="Z539" i="41" s="1"/>
  <c r="Y538" i="41"/>
  <c r="Z538" i="41" s="1"/>
  <c r="Y537" i="41"/>
  <c r="Z537" i="41" s="1"/>
  <c r="Y536" i="41"/>
  <c r="Z536" i="41" s="1"/>
  <c r="Y535" i="41"/>
  <c r="Z535" i="41" s="1"/>
  <c r="Y534" i="41"/>
  <c r="Z534" i="41" s="1"/>
  <c r="Y533" i="41"/>
  <c r="Z533" i="41" s="1"/>
  <c r="Y532" i="41"/>
  <c r="Z532" i="41" s="1"/>
  <c r="Y531" i="41"/>
  <c r="Z531" i="41" s="1"/>
  <c r="Y530" i="41"/>
  <c r="Z530" i="41" s="1"/>
  <c r="Y529" i="41"/>
  <c r="Z529" i="41" s="1"/>
  <c r="Y528" i="41"/>
  <c r="Z528" i="41" s="1"/>
  <c r="Y527" i="41"/>
  <c r="Z527" i="41" s="1"/>
  <c r="Y526" i="41"/>
  <c r="Z526" i="41" s="1"/>
  <c r="Y525" i="41"/>
  <c r="Z525" i="41" s="1"/>
  <c r="Y524" i="41"/>
  <c r="Z524" i="41" s="1"/>
  <c r="Y523" i="41"/>
  <c r="Z523" i="41" s="1"/>
  <c r="Y522" i="41"/>
  <c r="Z522" i="41" s="1"/>
  <c r="Y521" i="41"/>
  <c r="Z521" i="41" s="1"/>
  <c r="Y520" i="41"/>
  <c r="Z520" i="41" s="1"/>
  <c r="Y519" i="41"/>
  <c r="Z519" i="41" s="1"/>
  <c r="Y518" i="41"/>
  <c r="Z518" i="41" s="1"/>
  <c r="Y517" i="41"/>
  <c r="Z517" i="41" s="1"/>
  <c r="Y516" i="41"/>
  <c r="Z516" i="41" s="1"/>
  <c r="Y515" i="41"/>
  <c r="Z515" i="41" s="1"/>
  <c r="Y514" i="41"/>
  <c r="Z514" i="41" s="1"/>
  <c r="Y513" i="41"/>
  <c r="Z513" i="41" s="1"/>
  <c r="Y512" i="41"/>
  <c r="Z512" i="41" s="1"/>
  <c r="Y511" i="41"/>
  <c r="Z511" i="41" s="1"/>
  <c r="Y510" i="41"/>
  <c r="Z510" i="41" s="1"/>
  <c r="Y509" i="41"/>
  <c r="Z509" i="41" s="1"/>
  <c r="Y508" i="41"/>
  <c r="Z508" i="41" s="1"/>
  <c r="Y507" i="41"/>
  <c r="Z507" i="41" s="1"/>
  <c r="Y506" i="41"/>
  <c r="Z506" i="41" s="1"/>
  <c r="Y505" i="41"/>
  <c r="Z505" i="41" s="1"/>
  <c r="Y504" i="41"/>
  <c r="Z504" i="41" s="1"/>
  <c r="Y503" i="41"/>
  <c r="Z503" i="41" s="1"/>
  <c r="Y502" i="41"/>
  <c r="Z502" i="41" s="1"/>
  <c r="Y501" i="41"/>
  <c r="Z501" i="41" s="1"/>
  <c r="Y500" i="41"/>
  <c r="Z500" i="41" s="1"/>
  <c r="Y499" i="41"/>
  <c r="Z499" i="41" s="1"/>
  <c r="Y498" i="41"/>
  <c r="Z498" i="41" s="1"/>
  <c r="Y497" i="41"/>
  <c r="Z497" i="41" s="1"/>
  <c r="Y496" i="41"/>
  <c r="Z496" i="41" s="1"/>
  <c r="Y495" i="41"/>
  <c r="Z495" i="41" s="1"/>
  <c r="Y494" i="41"/>
  <c r="Z494" i="41" s="1"/>
  <c r="Y493" i="41"/>
  <c r="Z493" i="41" s="1"/>
  <c r="Y492" i="41"/>
  <c r="Z492" i="41" s="1"/>
  <c r="Y491" i="41"/>
  <c r="Z491" i="41" s="1"/>
  <c r="Y490" i="41"/>
  <c r="Z490" i="41" s="1"/>
  <c r="Y489" i="41"/>
  <c r="Z489" i="41" s="1"/>
  <c r="Y488" i="41"/>
  <c r="Z488" i="41" s="1"/>
  <c r="Y487" i="41"/>
  <c r="Z487" i="41" s="1"/>
  <c r="Y486" i="41"/>
  <c r="Z486" i="41" s="1"/>
  <c r="Y485" i="41"/>
  <c r="Z485" i="41" s="1"/>
  <c r="Y484" i="41"/>
  <c r="Z484" i="41" s="1"/>
  <c r="Y483" i="41"/>
  <c r="Z483" i="41" s="1"/>
  <c r="Y482" i="41"/>
  <c r="Z482" i="41" s="1"/>
  <c r="Y481" i="41"/>
  <c r="Z481" i="41" s="1"/>
  <c r="Y480" i="41"/>
  <c r="Z480" i="41" s="1"/>
  <c r="Y479" i="41"/>
  <c r="Z479" i="41" s="1"/>
  <c r="Y478" i="41"/>
  <c r="Z478" i="41" s="1"/>
  <c r="Y477" i="41"/>
  <c r="Z477" i="41" s="1"/>
  <c r="Y476" i="41"/>
  <c r="Z476" i="41" s="1"/>
  <c r="Y475" i="41"/>
  <c r="Z475" i="41" s="1"/>
  <c r="Y474" i="41"/>
  <c r="Z474" i="41" s="1"/>
  <c r="Y473" i="41"/>
  <c r="Z473" i="41" s="1"/>
  <c r="Y472" i="41"/>
  <c r="Z472" i="41" s="1"/>
  <c r="Y471" i="41"/>
  <c r="Z471" i="41" s="1"/>
  <c r="Y470" i="41"/>
  <c r="Z470" i="41" s="1"/>
  <c r="Y469" i="41"/>
  <c r="Z469" i="41" s="1"/>
  <c r="Y468" i="41"/>
  <c r="Z468" i="41" s="1"/>
  <c r="Y467" i="41"/>
  <c r="Z467" i="41" s="1"/>
  <c r="Y466" i="41"/>
  <c r="Z466" i="41" s="1"/>
  <c r="Y465" i="41"/>
  <c r="Z465" i="41" s="1"/>
  <c r="Y464" i="41"/>
  <c r="Z464" i="41" s="1"/>
  <c r="Y463" i="41"/>
  <c r="Z463" i="41" s="1"/>
  <c r="Y462" i="41"/>
  <c r="Z462" i="41" s="1"/>
  <c r="Y461" i="41"/>
  <c r="Z461" i="41" s="1"/>
  <c r="Y460" i="41"/>
  <c r="Z460" i="41" s="1"/>
  <c r="Y459" i="41"/>
  <c r="Z459" i="41" s="1"/>
  <c r="Y458" i="41"/>
  <c r="Z458" i="41" s="1"/>
  <c r="Y457" i="41"/>
  <c r="Z457" i="41" s="1"/>
  <c r="Y456" i="41"/>
  <c r="Z456" i="41" s="1"/>
  <c r="Y455" i="41"/>
  <c r="Z455" i="41" s="1"/>
  <c r="Y454" i="41"/>
  <c r="Z454" i="41" s="1"/>
  <c r="Y453" i="41"/>
  <c r="Z453" i="41" s="1"/>
  <c r="Y452" i="41"/>
  <c r="Z452" i="41" s="1"/>
  <c r="Y451" i="41"/>
  <c r="Z451" i="41" s="1"/>
  <c r="Y450" i="41"/>
  <c r="Z450" i="41" s="1"/>
  <c r="Y449" i="41"/>
  <c r="Z449" i="41" s="1"/>
  <c r="Y448" i="41"/>
  <c r="Z448" i="41" s="1"/>
  <c r="Y447" i="41"/>
  <c r="Z447" i="41" s="1"/>
  <c r="Y446" i="41"/>
  <c r="Z446" i="41" s="1"/>
  <c r="Y445" i="41"/>
  <c r="Z445" i="41" s="1"/>
  <c r="Y444" i="41"/>
  <c r="Z444" i="41" s="1"/>
  <c r="Y443" i="41"/>
  <c r="Z443" i="41" s="1"/>
  <c r="Y442" i="41"/>
  <c r="Z442" i="41" s="1"/>
  <c r="Y441" i="41"/>
  <c r="Z441" i="41" s="1"/>
  <c r="Y440" i="41"/>
  <c r="Z440" i="41" s="1"/>
  <c r="Y439" i="41"/>
  <c r="Z439" i="41" s="1"/>
  <c r="Y438" i="41"/>
  <c r="Z438" i="41" s="1"/>
  <c r="Y437" i="41"/>
  <c r="Z437" i="41" s="1"/>
  <c r="Y436" i="41"/>
  <c r="Z436" i="41" s="1"/>
  <c r="Y435" i="41"/>
  <c r="Z435" i="41" s="1"/>
  <c r="Y434" i="41"/>
  <c r="Z434" i="41" s="1"/>
  <c r="Y433" i="41"/>
  <c r="Z433" i="41" s="1"/>
  <c r="Y432" i="41"/>
  <c r="Z432" i="41" s="1"/>
  <c r="Y431" i="41"/>
  <c r="Z431" i="41" s="1"/>
  <c r="Y430" i="41"/>
  <c r="Z430" i="41" s="1"/>
  <c r="Y429" i="41"/>
  <c r="Z429" i="41" s="1"/>
  <c r="Y428" i="41"/>
  <c r="Z428" i="41" s="1"/>
  <c r="Y427" i="41"/>
  <c r="Z427" i="41" s="1"/>
  <c r="Y426" i="41"/>
  <c r="Z426" i="41" s="1"/>
  <c r="Y425" i="41"/>
  <c r="Z425" i="41" s="1"/>
  <c r="Y424" i="41"/>
  <c r="Z424" i="41" s="1"/>
  <c r="Y423" i="41"/>
  <c r="Z423" i="41" s="1"/>
  <c r="Y422" i="41"/>
  <c r="Z422" i="41" s="1"/>
  <c r="Y421" i="41"/>
  <c r="Z421" i="41" s="1"/>
  <c r="Y420" i="41"/>
  <c r="Z420" i="41" s="1"/>
  <c r="Y419" i="41"/>
  <c r="Z419" i="41" s="1"/>
  <c r="Y418" i="41"/>
  <c r="Z418" i="41" s="1"/>
  <c r="Y417" i="41"/>
  <c r="Z417" i="41" s="1"/>
  <c r="Y416" i="41"/>
  <c r="Z416" i="41" s="1"/>
  <c r="Y415" i="41"/>
  <c r="Z415" i="41" s="1"/>
  <c r="Y414" i="41"/>
  <c r="Z414" i="41" s="1"/>
  <c r="Y413" i="41"/>
  <c r="Z413" i="41" s="1"/>
  <c r="Y412" i="41"/>
  <c r="Z412" i="41" s="1"/>
  <c r="Y411" i="41"/>
  <c r="Z411" i="41" s="1"/>
  <c r="Y410" i="41"/>
  <c r="Z410" i="41" s="1"/>
  <c r="Y409" i="41"/>
  <c r="Z409" i="41" s="1"/>
  <c r="Y408" i="41"/>
  <c r="Z408" i="41" s="1"/>
  <c r="Y407" i="41"/>
  <c r="Z407" i="41" s="1"/>
  <c r="Y406" i="41"/>
  <c r="Z406" i="41" s="1"/>
  <c r="Y405" i="41"/>
  <c r="Z405" i="41" s="1"/>
  <c r="Y404" i="41"/>
  <c r="Z404" i="41" s="1"/>
  <c r="Y403" i="41"/>
  <c r="Z403" i="41" s="1"/>
  <c r="Y402" i="41"/>
  <c r="Z402" i="41" s="1"/>
  <c r="Y401" i="41"/>
  <c r="Z401" i="41" s="1"/>
  <c r="Y400" i="41"/>
  <c r="Z400" i="41" s="1"/>
  <c r="Y399" i="41"/>
  <c r="Z399" i="41" s="1"/>
  <c r="Y398" i="41"/>
  <c r="Z398" i="41" s="1"/>
  <c r="Y397" i="41"/>
  <c r="Z397" i="41" s="1"/>
  <c r="Y396" i="41"/>
  <c r="Z396" i="41" s="1"/>
  <c r="Y395" i="41"/>
  <c r="Z395" i="41" s="1"/>
  <c r="Y394" i="41"/>
  <c r="Z394" i="41" s="1"/>
  <c r="Y393" i="41"/>
  <c r="Z393" i="41" s="1"/>
  <c r="Y392" i="41"/>
  <c r="Z392" i="41" s="1"/>
  <c r="Y391" i="41"/>
  <c r="Z391" i="41" s="1"/>
  <c r="Y390" i="41"/>
  <c r="Z390" i="41" s="1"/>
  <c r="Y389" i="41"/>
  <c r="Z389" i="41" s="1"/>
  <c r="Y388" i="41"/>
  <c r="Z388" i="41" s="1"/>
  <c r="Y387" i="41"/>
  <c r="Z387" i="41" s="1"/>
  <c r="Y386" i="41"/>
  <c r="Z386" i="41" s="1"/>
  <c r="Y385" i="41"/>
  <c r="Z385" i="41" s="1"/>
  <c r="Y384" i="41"/>
  <c r="Z384" i="41" s="1"/>
  <c r="Y383" i="41"/>
  <c r="Z383" i="41" s="1"/>
  <c r="Y382" i="41"/>
  <c r="Z382" i="41" s="1"/>
  <c r="Y381" i="41"/>
  <c r="Z381" i="41" s="1"/>
  <c r="Y380" i="41"/>
  <c r="Z380" i="41" s="1"/>
  <c r="Y379" i="41"/>
  <c r="Z379" i="41" s="1"/>
  <c r="Y378" i="41"/>
  <c r="Z378" i="41" s="1"/>
  <c r="Y377" i="41"/>
  <c r="Z377" i="41" s="1"/>
  <c r="Y376" i="41"/>
  <c r="Z376" i="41" s="1"/>
  <c r="Y375" i="41"/>
  <c r="Z375" i="41" s="1"/>
  <c r="Y374" i="41"/>
  <c r="Z374" i="41" s="1"/>
  <c r="Y373" i="41"/>
  <c r="Z373" i="41" s="1"/>
  <c r="Y372" i="41"/>
  <c r="Z372" i="41" s="1"/>
  <c r="Y371" i="41"/>
  <c r="Z371" i="41" s="1"/>
  <c r="Y370" i="41"/>
  <c r="Z370" i="41" s="1"/>
  <c r="Y369" i="41"/>
  <c r="Z369" i="41" s="1"/>
  <c r="Y368" i="41"/>
  <c r="Z368" i="41" s="1"/>
  <c r="Y367" i="41"/>
  <c r="Z367" i="41" s="1"/>
  <c r="Y366" i="41"/>
  <c r="Z366" i="41" s="1"/>
  <c r="Y365" i="41"/>
  <c r="Z365" i="41" s="1"/>
  <c r="Y364" i="41"/>
  <c r="Z364" i="41" s="1"/>
  <c r="Y363" i="41"/>
  <c r="Z363" i="41" s="1"/>
  <c r="Y362" i="41"/>
  <c r="Z362" i="41" s="1"/>
  <c r="Y361" i="41"/>
  <c r="Z361" i="41" s="1"/>
  <c r="Y360" i="41"/>
  <c r="Z360" i="41" s="1"/>
  <c r="Y359" i="41"/>
  <c r="Z359" i="41" s="1"/>
  <c r="Y358" i="41"/>
  <c r="Z358" i="41" s="1"/>
  <c r="Y357" i="41"/>
  <c r="Z357" i="41" s="1"/>
  <c r="Y356" i="41"/>
  <c r="Z356" i="41" s="1"/>
  <c r="Y355" i="41"/>
  <c r="Z355" i="41" s="1"/>
  <c r="Y354" i="41"/>
  <c r="Z354" i="41" s="1"/>
  <c r="Y353" i="41"/>
  <c r="Z353" i="41" s="1"/>
  <c r="Y352" i="41"/>
  <c r="Z352" i="41" s="1"/>
  <c r="Y351" i="41"/>
  <c r="Z351" i="41" s="1"/>
  <c r="Y350" i="41"/>
  <c r="Z350" i="41" s="1"/>
  <c r="Y349" i="41"/>
  <c r="Z349" i="41" s="1"/>
  <c r="Y348" i="41"/>
  <c r="Z348" i="41" s="1"/>
  <c r="Y347" i="41"/>
  <c r="Z347" i="41" s="1"/>
  <c r="Y346" i="41"/>
  <c r="Z346" i="41" s="1"/>
  <c r="Y345" i="41"/>
  <c r="Z345" i="41" s="1"/>
  <c r="Y344" i="41"/>
  <c r="Z344" i="41" s="1"/>
  <c r="Y343" i="41"/>
  <c r="Z343" i="41" s="1"/>
  <c r="Y342" i="41"/>
  <c r="Z342" i="41" s="1"/>
  <c r="Y341" i="41"/>
  <c r="Z341" i="41" s="1"/>
  <c r="Y340" i="41"/>
  <c r="Z340" i="41" s="1"/>
  <c r="Y339" i="41"/>
  <c r="Z339" i="41" s="1"/>
  <c r="Y338" i="41"/>
  <c r="Z338" i="41" s="1"/>
  <c r="Y337" i="41"/>
  <c r="Z337" i="41" s="1"/>
  <c r="Y336" i="41"/>
  <c r="Z336" i="41" s="1"/>
  <c r="Y335" i="41"/>
  <c r="Z335" i="41" s="1"/>
  <c r="Y334" i="41"/>
  <c r="Z334" i="41" s="1"/>
  <c r="Y333" i="41"/>
  <c r="Z333" i="41" s="1"/>
  <c r="Y332" i="41"/>
  <c r="Z332" i="41" s="1"/>
  <c r="Y331" i="41"/>
  <c r="Z331" i="41" s="1"/>
  <c r="Y330" i="41"/>
  <c r="Z330" i="41" s="1"/>
  <c r="Y329" i="41"/>
  <c r="Z329" i="41" s="1"/>
  <c r="Y328" i="41"/>
  <c r="Z328" i="41" s="1"/>
  <c r="Y327" i="41"/>
  <c r="Z327" i="41" s="1"/>
  <c r="Y326" i="41"/>
  <c r="Z326" i="41" s="1"/>
  <c r="Y325" i="41"/>
  <c r="Z325" i="41" s="1"/>
  <c r="Y324" i="41"/>
  <c r="Z324" i="41" s="1"/>
  <c r="Y323" i="41"/>
  <c r="Z323" i="41" s="1"/>
  <c r="Y322" i="41"/>
  <c r="Z322" i="41" s="1"/>
  <c r="Y321" i="41"/>
  <c r="Z321" i="41" s="1"/>
  <c r="Y320" i="41"/>
  <c r="Z320" i="41" s="1"/>
  <c r="Y319" i="41"/>
  <c r="Z319" i="41" s="1"/>
  <c r="Y318" i="41"/>
  <c r="Z318" i="41" s="1"/>
  <c r="Y317" i="41"/>
  <c r="Z317" i="41" s="1"/>
  <c r="Y316" i="41"/>
  <c r="Z316" i="41" s="1"/>
  <c r="Y315" i="41"/>
  <c r="Z315" i="41" s="1"/>
  <c r="Y314" i="41"/>
  <c r="Z314" i="41" s="1"/>
  <c r="Y313" i="41"/>
  <c r="Z313" i="41" s="1"/>
  <c r="Y312" i="41"/>
  <c r="Z312" i="41" s="1"/>
  <c r="Y311" i="41"/>
  <c r="Z311" i="41" s="1"/>
  <c r="Y310" i="41"/>
  <c r="Z310" i="41" s="1"/>
  <c r="Y309" i="41"/>
  <c r="Z309" i="41" s="1"/>
  <c r="Y308" i="41"/>
  <c r="Z308" i="41" s="1"/>
  <c r="Y307" i="41"/>
  <c r="Z307" i="41" s="1"/>
  <c r="Y306" i="41"/>
  <c r="Z306" i="41" s="1"/>
  <c r="Y305" i="41"/>
  <c r="Z305" i="41" s="1"/>
  <c r="Y304" i="41"/>
  <c r="Z304" i="41" s="1"/>
  <c r="Y303" i="41"/>
  <c r="Z303" i="41" s="1"/>
  <c r="Y302" i="41"/>
  <c r="Z302" i="41" s="1"/>
  <c r="Y301" i="41"/>
  <c r="Z301" i="41" s="1"/>
  <c r="Y300" i="41"/>
  <c r="Z300" i="41" s="1"/>
  <c r="Y299" i="41"/>
  <c r="Z299" i="41" s="1"/>
  <c r="Y298" i="41"/>
  <c r="Z298" i="41" s="1"/>
  <c r="Y297" i="41"/>
  <c r="Z297" i="41" s="1"/>
  <c r="Y296" i="41"/>
  <c r="Z296" i="41" s="1"/>
  <c r="Y295" i="41"/>
  <c r="Z295" i="41" s="1"/>
  <c r="Y294" i="41"/>
  <c r="Z294" i="41" s="1"/>
  <c r="Y293" i="41"/>
  <c r="Z293" i="41" s="1"/>
  <c r="Y292" i="41"/>
  <c r="Z292" i="41" s="1"/>
  <c r="Y291" i="41"/>
  <c r="Z291" i="41" s="1"/>
  <c r="Y290" i="41"/>
  <c r="Z290" i="41" s="1"/>
  <c r="Y289" i="41"/>
  <c r="Z289" i="41" s="1"/>
  <c r="Y288" i="41"/>
  <c r="Z288" i="41" s="1"/>
  <c r="Y287" i="41"/>
  <c r="Z287" i="41" s="1"/>
  <c r="Y286" i="41"/>
  <c r="Z286" i="41" s="1"/>
  <c r="Y285" i="41"/>
  <c r="Z285" i="41" s="1"/>
  <c r="Y284" i="41"/>
  <c r="Z284" i="41" s="1"/>
  <c r="Y283" i="41"/>
  <c r="Z283" i="41" s="1"/>
  <c r="Y282" i="41"/>
  <c r="Z282" i="41" s="1"/>
  <c r="Y281" i="41"/>
  <c r="Z281" i="41" s="1"/>
  <c r="Y280" i="41"/>
  <c r="Z280" i="41" s="1"/>
  <c r="Y279" i="41"/>
  <c r="Z279" i="41" s="1"/>
  <c r="Y278" i="41"/>
  <c r="Z278" i="41" s="1"/>
  <c r="Y277" i="41"/>
  <c r="Z277" i="41" s="1"/>
  <c r="Y276" i="41"/>
  <c r="Z276" i="41" s="1"/>
  <c r="Y275" i="41"/>
  <c r="Z275" i="41" s="1"/>
  <c r="Y274" i="41"/>
  <c r="Z274" i="41" s="1"/>
  <c r="Y273" i="41"/>
  <c r="Z273" i="41" s="1"/>
  <c r="Y272" i="41"/>
  <c r="Z272" i="41" s="1"/>
  <c r="Y271" i="41"/>
  <c r="Z271" i="41" s="1"/>
  <c r="Y270" i="41"/>
  <c r="Z270" i="41" s="1"/>
  <c r="Y269" i="41"/>
  <c r="Z269" i="41" s="1"/>
  <c r="Y268" i="41"/>
  <c r="Z268" i="41" s="1"/>
  <c r="Y267" i="41"/>
  <c r="Z267" i="41" s="1"/>
  <c r="Y266" i="41"/>
  <c r="Z266" i="41" s="1"/>
  <c r="Y265" i="41"/>
  <c r="Z265" i="41" s="1"/>
  <c r="Y264" i="41"/>
  <c r="Z264" i="41" s="1"/>
  <c r="Y263" i="41"/>
  <c r="Z263" i="41" s="1"/>
  <c r="Y262" i="41"/>
  <c r="Z262" i="41" s="1"/>
  <c r="Y261" i="41"/>
  <c r="Z261" i="41" s="1"/>
  <c r="Y260" i="41"/>
  <c r="Z260" i="41" s="1"/>
  <c r="Y259" i="41"/>
  <c r="Z259" i="41" s="1"/>
  <c r="Y258" i="41"/>
  <c r="Z258" i="41" s="1"/>
  <c r="Y257" i="41"/>
  <c r="Z257" i="41" s="1"/>
  <c r="Y256" i="41"/>
  <c r="Z256" i="41" s="1"/>
  <c r="Y255" i="41"/>
  <c r="Z255" i="41" s="1"/>
  <c r="Y254" i="41"/>
  <c r="Z254" i="41" s="1"/>
  <c r="Y253" i="41"/>
  <c r="Z253" i="41" s="1"/>
  <c r="Y252" i="41"/>
  <c r="Z252" i="41" s="1"/>
  <c r="Y251" i="41"/>
  <c r="Z251" i="41" s="1"/>
  <c r="Y250" i="41"/>
  <c r="Z250" i="41" s="1"/>
  <c r="Y249" i="41"/>
  <c r="Z249" i="41" s="1"/>
  <c r="Y248" i="41"/>
  <c r="Z248" i="41" s="1"/>
  <c r="Y247" i="41"/>
  <c r="Z247" i="41" s="1"/>
  <c r="Y246" i="41"/>
  <c r="Z246" i="41" s="1"/>
  <c r="Y245" i="41"/>
  <c r="Z245" i="41" s="1"/>
  <c r="Y244" i="41"/>
  <c r="Z244" i="41" s="1"/>
  <c r="Y243" i="41"/>
  <c r="Z243" i="41" s="1"/>
  <c r="Y242" i="41"/>
  <c r="Z242" i="41" s="1"/>
  <c r="Y241" i="41"/>
  <c r="Z241" i="41" s="1"/>
  <c r="Y240" i="41"/>
  <c r="Z240" i="41" s="1"/>
  <c r="Y239" i="41"/>
  <c r="Z239" i="41" s="1"/>
  <c r="Y238" i="41"/>
  <c r="Z238" i="41" s="1"/>
  <c r="Y237" i="41"/>
  <c r="Z237" i="41" s="1"/>
  <c r="Y236" i="41"/>
  <c r="Z236" i="41" s="1"/>
  <c r="Y235" i="41"/>
  <c r="Z235" i="41" s="1"/>
  <c r="Y234" i="41"/>
  <c r="Z234" i="41" s="1"/>
  <c r="Y233" i="41"/>
  <c r="Z233" i="41" s="1"/>
  <c r="Y232" i="41"/>
  <c r="Z232" i="41" s="1"/>
  <c r="Y231" i="41"/>
  <c r="Z231" i="41" s="1"/>
  <c r="Y230" i="41"/>
  <c r="Z230" i="41" s="1"/>
  <c r="Y229" i="41"/>
  <c r="Z229" i="41" s="1"/>
  <c r="Y228" i="41"/>
  <c r="Z228" i="41" s="1"/>
  <c r="Y227" i="41"/>
  <c r="Z227" i="41" s="1"/>
  <c r="Y226" i="41"/>
  <c r="Z226" i="41" s="1"/>
  <c r="Y225" i="41"/>
  <c r="Z225" i="41" s="1"/>
  <c r="Y224" i="41"/>
  <c r="Z224" i="41" s="1"/>
  <c r="Y223" i="41"/>
  <c r="Z223" i="41" s="1"/>
  <c r="Y222" i="41"/>
  <c r="Z222" i="41" s="1"/>
  <c r="Y221" i="41"/>
  <c r="Z221" i="41" s="1"/>
  <c r="Y220" i="41"/>
  <c r="Z220" i="41" s="1"/>
  <c r="Y219" i="41"/>
  <c r="Z219" i="41" s="1"/>
  <c r="Y218" i="41"/>
  <c r="Z218" i="41" s="1"/>
  <c r="Y217" i="41"/>
  <c r="Z217" i="41" s="1"/>
  <c r="Y216" i="41"/>
  <c r="Z216" i="41" s="1"/>
  <c r="Y215" i="41"/>
  <c r="Z215" i="41" s="1"/>
  <c r="Y214" i="41"/>
  <c r="Z214" i="41" s="1"/>
  <c r="Y213" i="41"/>
  <c r="Z213" i="41" s="1"/>
  <c r="Y212" i="41"/>
  <c r="Z212" i="41" s="1"/>
  <c r="Y211" i="41"/>
  <c r="Z211" i="41" s="1"/>
  <c r="Y210" i="41"/>
  <c r="Z210" i="41" s="1"/>
  <c r="Y209" i="41"/>
  <c r="Z209" i="41" s="1"/>
  <c r="Y208" i="41"/>
  <c r="Z208" i="41" s="1"/>
  <c r="Y207" i="41"/>
  <c r="Z207" i="41" s="1"/>
  <c r="Y206" i="41"/>
  <c r="Z206" i="41" s="1"/>
  <c r="Y205" i="41"/>
  <c r="Z205" i="41" s="1"/>
  <c r="Y204" i="41"/>
  <c r="Z204" i="41" s="1"/>
  <c r="Y203" i="41"/>
  <c r="Z203" i="41" s="1"/>
  <c r="Y202" i="41"/>
  <c r="Z202" i="41" s="1"/>
  <c r="Y201" i="41"/>
  <c r="Z201" i="41" s="1"/>
  <c r="Y200" i="41"/>
  <c r="Z200" i="41" s="1"/>
  <c r="Y199" i="41"/>
  <c r="Z199" i="41" s="1"/>
  <c r="Y198" i="41"/>
  <c r="Z198" i="41" s="1"/>
  <c r="Y197" i="41"/>
  <c r="Z197" i="41" s="1"/>
  <c r="Y196" i="41"/>
  <c r="Z196" i="41" s="1"/>
  <c r="Y195" i="41"/>
  <c r="Z195" i="41" s="1"/>
  <c r="Y194" i="41"/>
  <c r="Z194" i="41" s="1"/>
  <c r="Y193" i="41"/>
  <c r="Z193" i="41" s="1"/>
  <c r="Y192" i="41"/>
  <c r="Z192" i="41" s="1"/>
  <c r="Y191" i="41"/>
  <c r="Z191" i="41" s="1"/>
  <c r="Y190" i="41"/>
  <c r="Z190" i="41" s="1"/>
  <c r="Y189" i="41"/>
  <c r="Z189" i="41" s="1"/>
  <c r="Y188" i="41"/>
  <c r="Z188" i="41" s="1"/>
  <c r="Y187" i="41"/>
  <c r="Z187" i="41" s="1"/>
  <c r="Y186" i="41"/>
  <c r="Z186" i="41" s="1"/>
  <c r="Y185" i="41"/>
  <c r="Z185" i="41" s="1"/>
  <c r="Y184" i="41"/>
  <c r="Z184" i="41" s="1"/>
  <c r="Y183" i="41"/>
  <c r="Z183" i="41" s="1"/>
  <c r="Y182" i="41"/>
  <c r="Z182" i="41" s="1"/>
  <c r="Y181" i="41"/>
  <c r="Z181" i="41" s="1"/>
  <c r="Y180" i="41"/>
  <c r="Z180" i="41" s="1"/>
  <c r="Y179" i="41"/>
  <c r="Z179" i="41" s="1"/>
  <c r="Y178" i="41"/>
  <c r="Z178" i="41" s="1"/>
  <c r="Y177" i="41"/>
  <c r="Z177" i="41" s="1"/>
  <c r="Y176" i="41"/>
  <c r="Z176" i="41" s="1"/>
  <c r="Y175" i="41"/>
  <c r="Z175" i="41" s="1"/>
  <c r="Y174" i="41"/>
  <c r="Z174" i="41" s="1"/>
  <c r="Y173" i="41"/>
  <c r="Z173" i="41" s="1"/>
  <c r="Y172" i="41"/>
  <c r="Z172" i="41" s="1"/>
  <c r="Y171" i="41"/>
  <c r="Z171" i="41" s="1"/>
  <c r="Y170" i="41"/>
  <c r="Z170" i="41" s="1"/>
  <c r="Y169" i="41"/>
  <c r="Z169" i="41" s="1"/>
  <c r="Y168" i="41"/>
  <c r="Z168" i="41" s="1"/>
  <c r="Y167" i="41"/>
  <c r="Z167" i="41" s="1"/>
  <c r="Y166" i="41"/>
  <c r="Z166" i="41" s="1"/>
  <c r="Y165" i="41"/>
  <c r="Z165" i="41" s="1"/>
  <c r="Y164" i="41"/>
  <c r="Z164" i="41" s="1"/>
  <c r="Y163" i="41"/>
  <c r="Z163" i="41" s="1"/>
  <c r="Y162" i="41"/>
  <c r="Z162" i="41" s="1"/>
  <c r="Y161" i="41"/>
  <c r="Z161" i="41" s="1"/>
  <c r="Y160" i="41"/>
  <c r="Z160" i="41" s="1"/>
  <c r="Y159" i="41"/>
  <c r="Z159" i="41" s="1"/>
  <c r="Y158" i="41"/>
  <c r="Z158" i="41" s="1"/>
  <c r="Y157" i="41"/>
  <c r="Z157" i="41" s="1"/>
  <c r="Y156" i="41"/>
  <c r="Z156" i="41" s="1"/>
  <c r="Y155" i="41"/>
  <c r="Z155" i="41" s="1"/>
  <c r="Y154" i="41"/>
  <c r="Z154" i="41" s="1"/>
  <c r="Y153" i="41"/>
  <c r="Z153" i="41" s="1"/>
  <c r="Y152" i="41"/>
  <c r="Z152" i="41" s="1"/>
  <c r="Y151" i="41"/>
  <c r="Z151" i="41" s="1"/>
  <c r="Y150" i="41"/>
  <c r="Z150" i="41" s="1"/>
  <c r="Y149" i="41"/>
  <c r="Z149" i="41" s="1"/>
  <c r="Y148" i="41"/>
  <c r="Z148" i="41" s="1"/>
  <c r="Y147" i="41"/>
  <c r="Z147" i="41" s="1"/>
  <c r="Y146" i="41"/>
  <c r="Z146" i="41" s="1"/>
  <c r="Y145" i="41"/>
  <c r="Z145" i="41" s="1"/>
  <c r="Y144" i="41"/>
  <c r="Z144" i="41" s="1"/>
  <c r="Y143" i="41"/>
  <c r="Z143" i="41" s="1"/>
  <c r="Y142" i="41"/>
  <c r="Z142" i="41" s="1"/>
  <c r="Y141" i="41"/>
  <c r="Z141" i="41" s="1"/>
  <c r="Y140" i="41"/>
  <c r="Z140" i="41" s="1"/>
  <c r="Y139" i="41"/>
  <c r="Z139" i="41" s="1"/>
  <c r="Y138" i="41"/>
  <c r="Z138" i="41" s="1"/>
  <c r="Y137" i="41"/>
  <c r="Z137" i="41" s="1"/>
  <c r="Y136" i="41"/>
  <c r="Z136" i="41" s="1"/>
  <c r="Y135" i="41"/>
  <c r="Z135" i="41" s="1"/>
  <c r="Y134" i="41"/>
  <c r="Z134" i="41" s="1"/>
  <c r="Y133" i="41"/>
  <c r="Z133" i="41" s="1"/>
  <c r="Y132" i="41"/>
  <c r="Z132" i="41" s="1"/>
  <c r="Y131" i="41"/>
  <c r="Z131" i="41" s="1"/>
  <c r="Y130" i="41"/>
  <c r="Z130" i="41" s="1"/>
  <c r="Y129" i="41"/>
  <c r="Z129" i="41" s="1"/>
  <c r="Y128" i="41"/>
  <c r="Z128" i="41" s="1"/>
  <c r="Y127" i="41"/>
  <c r="Z127" i="41" s="1"/>
  <c r="Y126" i="41"/>
  <c r="Z126" i="41" s="1"/>
  <c r="Y125" i="41"/>
  <c r="Z125" i="41" s="1"/>
  <c r="Y124" i="41"/>
  <c r="Z124" i="41" s="1"/>
  <c r="Y123" i="41"/>
  <c r="Z123" i="41" s="1"/>
  <c r="Y122" i="41"/>
  <c r="Z122" i="41" s="1"/>
  <c r="Y121" i="41"/>
  <c r="Z121" i="41" s="1"/>
  <c r="Y120" i="41"/>
  <c r="Z120" i="41" s="1"/>
  <c r="Y119" i="41"/>
  <c r="Z119" i="41" s="1"/>
  <c r="Y118" i="41"/>
  <c r="Z118" i="41" s="1"/>
  <c r="Y117" i="41"/>
  <c r="Z117" i="41" s="1"/>
  <c r="Y116" i="41"/>
  <c r="Z116" i="41" s="1"/>
  <c r="Y115" i="41"/>
  <c r="Z115" i="41" s="1"/>
  <c r="Y114" i="41"/>
  <c r="Z114" i="41" s="1"/>
  <c r="Y113" i="41"/>
  <c r="Z113" i="41" s="1"/>
  <c r="Y112" i="41"/>
  <c r="Z112" i="41" s="1"/>
  <c r="Y111" i="41"/>
  <c r="Z111" i="41" s="1"/>
  <c r="Y110" i="41"/>
  <c r="Z110" i="41" s="1"/>
  <c r="Y109" i="41"/>
  <c r="Z109" i="41" s="1"/>
  <c r="Y108" i="41"/>
  <c r="Z108" i="41" s="1"/>
  <c r="Y107" i="41"/>
  <c r="Z107" i="41" s="1"/>
  <c r="Y106" i="41"/>
  <c r="Z106" i="41" s="1"/>
  <c r="Y105" i="41"/>
  <c r="Z105" i="41" s="1"/>
  <c r="Y104" i="41"/>
  <c r="Z104" i="41" s="1"/>
  <c r="Y103" i="41"/>
  <c r="Z103" i="41" s="1"/>
  <c r="Y102" i="41"/>
  <c r="Z102" i="41" s="1"/>
  <c r="Y101" i="41"/>
  <c r="Z101" i="41" s="1"/>
  <c r="Y100" i="41"/>
  <c r="Z100" i="41" s="1"/>
  <c r="Y99" i="41"/>
  <c r="Z99" i="41" s="1"/>
  <c r="Y98" i="41"/>
  <c r="Z98" i="41" s="1"/>
  <c r="Y97" i="41"/>
  <c r="Z97" i="41" s="1"/>
  <c r="Y96" i="41"/>
  <c r="Z96" i="41" s="1"/>
  <c r="Y95" i="41"/>
  <c r="Z95" i="41" s="1"/>
  <c r="Y94" i="41"/>
  <c r="Z94" i="41" s="1"/>
  <c r="Y93" i="41"/>
  <c r="Z93" i="41" s="1"/>
  <c r="Y92" i="41"/>
  <c r="Z92" i="41" s="1"/>
  <c r="Y91" i="41"/>
  <c r="Z91" i="41" s="1"/>
  <c r="Y90" i="41"/>
  <c r="Z90" i="41" s="1"/>
  <c r="Y89" i="41"/>
  <c r="Z89" i="41" s="1"/>
  <c r="Y88" i="41"/>
  <c r="Z88" i="41" s="1"/>
  <c r="Y87" i="41"/>
  <c r="Z87" i="41" s="1"/>
  <c r="Y86" i="41"/>
  <c r="Z86" i="41" s="1"/>
  <c r="Y85" i="41"/>
  <c r="Z85" i="41" s="1"/>
  <c r="Y84" i="41"/>
  <c r="Z84" i="41" s="1"/>
  <c r="Y83" i="41"/>
  <c r="Z83" i="41" s="1"/>
  <c r="Y82" i="41"/>
  <c r="Z82" i="41" s="1"/>
  <c r="Y81" i="41"/>
  <c r="Z81" i="41" s="1"/>
  <c r="Y80" i="41"/>
  <c r="Z80" i="41" s="1"/>
  <c r="Y79" i="41"/>
  <c r="Z79" i="41" s="1"/>
  <c r="Y78" i="41"/>
  <c r="Z78" i="41" s="1"/>
  <c r="Y77" i="41"/>
  <c r="Z77" i="41" s="1"/>
  <c r="Y76" i="41"/>
  <c r="Z76" i="41" s="1"/>
  <c r="Y75" i="41"/>
  <c r="Z75" i="41" s="1"/>
  <c r="Y74" i="41"/>
  <c r="Z74" i="41" s="1"/>
  <c r="Y73" i="41"/>
  <c r="Z73" i="41" s="1"/>
  <c r="Y72" i="41"/>
  <c r="Z72" i="41" s="1"/>
  <c r="Y71" i="41"/>
  <c r="Z71" i="41" s="1"/>
  <c r="Y70" i="41"/>
  <c r="Z70" i="41" s="1"/>
  <c r="Y69" i="41"/>
  <c r="Z69" i="41" s="1"/>
  <c r="Y68" i="41"/>
  <c r="Z68" i="41" s="1"/>
  <c r="Y67" i="41"/>
  <c r="Z67" i="41" s="1"/>
  <c r="Y66" i="41"/>
  <c r="Z66" i="41" s="1"/>
  <c r="Y65" i="41"/>
  <c r="Z65" i="41" s="1"/>
  <c r="Y64" i="41"/>
  <c r="Z64" i="41" s="1"/>
  <c r="Y63" i="41"/>
  <c r="Z63" i="41" s="1"/>
  <c r="Y62" i="41"/>
  <c r="Z62" i="41" s="1"/>
  <c r="Y61" i="41"/>
  <c r="Z61" i="41" s="1"/>
  <c r="Y60" i="41"/>
  <c r="Z60" i="41" s="1"/>
  <c r="Y59" i="41"/>
  <c r="Z59" i="41" s="1"/>
  <c r="Y58" i="41"/>
  <c r="Z58" i="41" s="1"/>
  <c r="Y57" i="41"/>
  <c r="Z57" i="41" s="1"/>
  <c r="Y56" i="41"/>
  <c r="Z56" i="41" s="1"/>
  <c r="Y55" i="41"/>
  <c r="Z55" i="41" s="1"/>
  <c r="Y54" i="41"/>
  <c r="Z54" i="41" s="1"/>
  <c r="Y53" i="41"/>
  <c r="Z53" i="41" s="1"/>
  <c r="Y52" i="41"/>
  <c r="Z52" i="41" s="1"/>
  <c r="Y51" i="41"/>
  <c r="Z51" i="41" s="1"/>
  <c r="Y50" i="41"/>
  <c r="Z50" i="41" s="1"/>
  <c r="Y49" i="41"/>
  <c r="Z49" i="41" s="1"/>
  <c r="Y48" i="41"/>
  <c r="Z48" i="41" s="1"/>
  <c r="Y47" i="41"/>
  <c r="Z47" i="41" s="1"/>
  <c r="Y46" i="41"/>
  <c r="Z46" i="41" s="1"/>
  <c r="Y45" i="41"/>
  <c r="Z45" i="41" s="1"/>
  <c r="Y44" i="41"/>
  <c r="Z44" i="41" s="1"/>
  <c r="Y43" i="41"/>
  <c r="Z43" i="41" s="1"/>
  <c r="Y42" i="41"/>
  <c r="Z42" i="41" s="1"/>
  <c r="Y41" i="41"/>
  <c r="Z41" i="41" s="1"/>
  <c r="Y40" i="41"/>
  <c r="Z40" i="41" s="1"/>
  <c r="Y39" i="41"/>
  <c r="Z39" i="41" s="1"/>
  <c r="Y38" i="41"/>
  <c r="Z38" i="41" s="1"/>
  <c r="Y37" i="41"/>
  <c r="Z37" i="41" s="1"/>
  <c r="Y36" i="41"/>
  <c r="Z36" i="41" s="1"/>
  <c r="Y35" i="41"/>
  <c r="Z35" i="41" s="1"/>
  <c r="Y34" i="41"/>
  <c r="Z34" i="41" s="1"/>
  <c r="Y33" i="41"/>
  <c r="Z33" i="41" s="1"/>
  <c r="Y32" i="41"/>
  <c r="Z32" i="41" s="1"/>
  <c r="Y31" i="41"/>
  <c r="Z31" i="41" s="1"/>
  <c r="Y30" i="41"/>
  <c r="Z30" i="41" s="1"/>
  <c r="Y29" i="41"/>
  <c r="Z29" i="41" s="1"/>
  <c r="Y28" i="41"/>
  <c r="Z28" i="41" s="1"/>
  <c r="Y27" i="41"/>
  <c r="Z27" i="41" s="1"/>
  <c r="Y26" i="41"/>
  <c r="Z26" i="41" s="1"/>
  <c r="Y25" i="41"/>
  <c r="Z25" i="41" s="1"/>
  <c r="Y24" i="41"/>
  <c r="Z24" i="41" s="1"/>
  <c r="Y23" i="41"/>
  <c r="Z23" i="41" s="1"/>
  <c r="Y22" i="41"/>
  <c r="Z22" i="41" s="1"/>
  <c r="Y21" i="41"/>
  <c r="Z21" i="41" s="1"/>
  <c r="Y20" i="41"/>
  <c r="Z20" i="41" s="1"/>
  <c r="Y19" i="41"/>
  <c r="Z19" i="41" s="1"/>
  <c r="Y18" i="41"/>
  <c r="Z18" i="41" s="1"/>
  <c r="Y17" i="41"/>
  <c r="Z17" i="41" s="1"/>
  <c r="Y16" i="41"/>
  <c r="Z16" i="41" s="1"/>
  <c r="Y15" i="41"/>
  <c r="Z15" i="41" s="1"/>
  <c r="Y14" i="41"/>
  <c r="Z14" i="41" s="1"/>
  <c r="Y13" i="41"/>
  <c r="Z13" i="41" s="1"/>
  <c r="Y12" i="41"/>
  <c r="Z12" i="41" s="1"/>
  <c r="Y11" i="41"/>
  <c r="Z11" i="41" s="1"/>
  <c r="Y10" i="41"/>
  <c r="Z10" i="41" s="1"/>
  <c r="AA72" i="43" l="1"/>
  <c r="K20" i="44"/>
  <c r="V18" i="43" l="1"/>
  <c r="Q18" i="43"/>
  <c r="L18" i="43"/>
  <c r="G18" i="43"/>
  <c r="AA16" i="43"/>
  <c r="AA17" i="43"/>
  <c r="AA15" i="43"/>
  <c r="AD7500" i="41" l="1"/>
  <c r="AD7499" i="41"/>
  <c r="AD7498" i="41"/>
  <c r="AD7497" i="41"/>
  <c r="AD7496" i="41"/>
  <c r="AD7495" i="41"/>
  <c r="AD7494" i="41"/>
  <c r="AD7493" i="41"/>
  <c r="AD7492" i="41"/>
  <c r="AD7491" i="41"/>
  <c r="AD7490" i="41"/>
  <c r="AD7489" i="41"/>
  <c r="AD7488" i="41"/>
  <c r="AD7487" i="41"/>
  <c r="AD7486" i="41"/>
  <c r="AD7485" i="41"/>
  <c r="AD7484" i="41"/>
  <c r="AD7483" i="41"/>
  <c r="AD7482" i="41"/>
  <c r="AD7481" i="41"/>
  <c r="AD7480" i="41"/>
  <c r="AD7479" i="41"/>
  <c r="AD7478" i="41"/>
  <c r="AD7477" i="41"/>
  <c r="AD7476" i="41"/>
  <c r="AD7475" i="41"/>
  <c r="AD7474" i="41"/>
  <c r="AD7473" i="41"/>
  <c r="AD7472" i="41"/>
  <c r="AD7471" i="41"/>
  <c r="AD7470" i="41"/>
  <c r="AD7469" i="41"/>
  <c r="AD7468" i="41"/>
  <c r="AD7467" i="41"/>
  <c r="AD7466" i="41"/>
  <c r="AD7465" i="41"/>
  <c r="AD7464" i="41"/>
  <c r="AD7463" i="41"/>
  <c r="AD7462" i="41"/>
  <c r="AD7461" i="41"/>
  <c r="AD7460" i="41"/>
  <c r="AD7459" i="41"/>
  <c r="AD7458" i="41"/>
  <c r="AD7457" i="41"/>
  <c r="AD7456" i="41"/>
  <c r="AD7455" i="41"/>
  <c r="AD7454" i="41"/>
  <c r="AD7453" i="41"/>
  <c r="AD7452" i="41"/>
  <c r="AD7451" i="41"/>
  <c r="AD7450" i="41"/>
  <c r="AD7449" i="41"/>
  <c r="AD7448" i="41"/>
  <c r="AD7447" i="41"/>
  <c r="AD7446" i="41"/>
  <c r="AD7445" i="41"/>
  <c r="AD7444" i="41"/>
  <c r="AD7443" i="41"/>
  <c r="AD7442" i="41"/>
  <c r="AD7441" i="41"/>
  <c r="AD7440" i="41"/>
  <c r="AD7439" i="41"/>
  <c r="AD7438" i="41"/>
  <c r="AD7437" i="41"/>
  <c r="AD7436" i="41"/>
  <c r="AD7435" i="41"/>
  <c r="AD7434" i="41"/>
  <c r="AD7433" i="41"/>
  <c r="AD7432" i="41"/>
  <c r="AD7431" i="41"/>
  <c r="AD7430" i="41"/>
  <c r="AD7429" i="41"/>
  <c r="AD7428" i="41"/>
  <c r="AD7427" i="41"/>
  <c r="AD7426" i="41"/>
  <c r="AD7425" i="41"/>
  <c r="AD7424" i="41"/>
  <c r="AD7423" i="41"/>
  <c r="AD7422" i="41"/>
  <c r="AD7421" i="41"/>
  <c r="AD7420" i="41"/>
  <c r="AD7419" i="41"/>
  <c r="AD7418" i="41"/>
  <c r="AD7417" i="41"/>
  <c r="AD7416" i="41"/>
  <c r="AD7415" i="41"/>
  <c r="AD7414" i="41"/>
  <c r="AD7413" i="41"/>
  <c r="AD7412" i="41"/>
  <c r="AD7411" i="41"/>
  <c r="AD7410" i="41"/>
  <c r="AD7409" i="41"/>
  <c r="AD7408" i="41"/>
  <c r="AD7407" i="41"/>
  <c r="AD7406" i="41"/>
  <c r="AD7405" i="41"/>
  <c r="AD7404" i="41"/>
  <c r="AD7403" i="41"/>
  <c r="AD7402" i="41"/>
  <c r="AD7401" i="41"/>
  <c r="AD7400" i="41"/>
  <c r="AD7399" i="41"/>
  <c r="AD7398" i="41"/>
  <c r="AD7397" i="41"/>
  <c r="AD7396" i="41"/>
  <c r="AD7395" i="41"/>
  <c r="AD7394" i="41"/>
  <c r="AD7393" i="41"/>
  <c r="AD7392" i="41"/>
  <c r="AD7391" i="41"/>
  <c r="AD7390" i="41"/>
  <c r="AD7389" i="41"/>
  <c r="AD7388" i="41"/>
  <c r="AD7387" i="41"/>
  <c r="AD7386" i="41"/>
  <c r="AD7385" i="41"/>
  <c r="AD7384" i="41"/>
  <c r="AD7383" i="41"/>
  <c r="AD7382" i="41"/>
  <c r="AD7381" i="41"/>
  <c r="AD7380" i="41"/>
  <c r="AD7379" i="41"/>
  <c r="AD7378" i="41"/>
  <c r="AD7377" i="41"/>
  <c r="AD7376" i="41"/>
  <c r="AD7375" i="41"/>
  <c r="AD7374" i="41"/>
  <c r="AD7373" i="41"/>
  <c r="AD7372" i="41"/>
  <c r="AD7371" i="41"/>
  <c r="AD7370" i="41"/>
  <c r="AD7369" i="41"/>
  <c r="AD7368" i="41"/>
  <c r="AD7367" i="41"/>
  <c r="AD7366" i="41"/>
  <c r="AD7365" i="41"/>
  <c r="AD7364" i="41"/>
  <c r="AD7363" i="41"/>
  <c r="AD7362" i="41"/>
  <c r="AD7361" i="41"/>
  <c r="AD7360" i="41"/>
  <c r="AD7359" i="41"/>
  <c r="AD7358" i="41"/>
  <c r="AD7357" i="41"/>
  <c r="AD7356" i="41"/>
  <c r="AD7355" i="41"/>
  <c r="AD7354" i="41"/>
  <c r="AD7353" i="41"/>
  <c r="AD7352" i="41"/>
  <c r="AD7351" i="41"/>
  <c r="AD7350" i="41"/>
  <c r="AD7349" i="41"/>
  <c r="AD7348" i="41"/>
  <c r="AD7347" i="41"/>
  <c r="AD7346" i="41"/>
  <c r="AD7345" i="41"/>
  <c r="AD7344" i="41"/>
  <c r="AD7343" i="41"/>
  <c r="AD7342" i="41"/>
  <c r="AD7341" i="41"/>
  <c r="AD7340" i="41"/>
  <c r="AD7339" i="41"/>
  <c r="AD7338" i="41"/>
  <c r="AD7337" i="41"/>
  <c r="AD7336" i="41"/>
  <c r="AD7335" i="41"/>
  <c r="AD7334" i="41"/>
  <c r="AD7333" i="41"/>
  <c r="AD7332" i="41"/>
  <c r="AD7331" i="41"/>
  <c r="AD7330" i="41"/>
  <c r="AD7329" i="41"/>
  <c r="AD7328" i="41"/>
  <c r="AD7327" i="41"/>
  <c r="AD7326" i="41"/>
  <c r="AD7325" i="41"/>
  <c r="AD7324" i="41"/>
  <c r="AD7323" i="41"/>
  <c r="AD7322" i="41"/>
  <c r="AD7321" i="41"/>
  <c r="AD7320" i="41"/>
  <c r="AD7319" i="41"/>
  <c r="AD7318" i="41"/>
  <c r="AD7317" i="41"/>
  <c r="AD7316" i="41"/>
  <c r="AD7315" i="41"/>
  <c r="AD7314" i="41"/>
  <c r="AD7313" i="41"/>
  <c r="AD7312" i="41"/>
  <c r="AD7311" i="41"/>
  <c r="AD7310" i="41"/>
  <c r="AD7309" i="41"/>
  <c r="AD7308" i="41"/>
  <c r="AD7307" i="41"/>
  <c r="AD7306" i="41"/>
  <c r="AD7305" i="41"/>
  <c r="AD7304" i="41"/>
  <c r="AD7303" i="41"/>
  <c r="AD7302" i="41"/>
  <c r="AD7301" i="41"/>
  <c r="AD7300" i="41"/>
  <c r="AD7299" i="41"/>
  <c r="AD7298" i="41"/>
  <c r="AD7297" i="41"/>
  <c r="AD7296" i="41"/>
  <c r="AD7295" i="41"/>
  <c r="AD7294" i="41"/>
  <c r="AD7293" i="41"/>
  <c r="AD7292" i="41"/>
  <c r="AD7291" i="41"/>
  <c r="AD7290" i="41"/>
  <c r="AD7289" i="41"/>
  <c r="AD7288" i="41"/>
  <c r="AD7287" i="41"/>
  <c r="AD7286" i="41"/>
  <c r="AD7285" i="41"/>
  <c r="AD7284" i="41"/>
  <c r="AD7283" i="41"/>
  <c r="AD7282" i="41"/>
  <c r="AD7281" i="41"/>
  <c r="AD7280" i="41"/>
  <c r="AD7279" i="41"/>
  <c r="AD7278" i="41"/>
  <c r="AD7277" i="41"/>
  <c r="AD7276" i="41"/>
  <c r="AD7275" i="41"/>
  <c r="AD7274" i="41"/>
  <c r="AD7273" i="41"/>
  <c r="AD7272" i="41"/>
  <c r="AD7271" i="41"/>
  <c r="AD7270" i="41"/>
  <c r="AD7269" i="41"/>
  <c r="AD7268" i="41"/>
  <c r="AD7267" i="41"/>
  <c r="AD7266" i="41"/>
  <c r="AD7265" i="41"/>
  <c r="AD7264" i="41"/>
  <c r="AD7263" i="41"/>
  <c r="AD7262" i="41"/>
  <c r="AD7261" i="41"/>
  <c r="AD7260" i="41"/>
  <c r="AD7259" i="41"/>
  <c r="AD7258" i="41"/>
  <c r="AD7257" i="41"/>
  <c r="AD7256" i="41"/>
  <c r="AD7255" i="41"/>
  <c r="AD7254" i="41"/>
  <c r="AD7253" i="41"/>
  <c r="AD7252" i="41"/>
  <c r="AD7251" i="41"/>
  <c r="AD7250" i="41"/>
  <c r="AD7249" i="41"/>
  <c r="AD7248" i="41"/>
  <c r="AD7247" i="41"/>
  <c r="AD7246" i="41"/>
  <c r="AD7245" i="41"/>
  <c r="AD7244" i="41"/>
  <c r="AD7243" i="41"/>
  <c r="AD7242" i="41"/>
  <c r="AD7241" i="41"/>
  <c r="AD7240" i="41"/>
  <c r="AD7239" i="41"/>
  <c r="AD7238" i="41"/>
  <c r="AD7237" i="41"/>
  <c r="AD7236" i="41"/>
  <c r="AD7235" i="41"/>
  <c r="AD7234" i="41"/>
  <c r="AD7233" i="41"/>
  <c r="AD7232" i="41"/>
  <c r="AD7231" i="41"/>
  <c r="AD7230" i="41"/>
  <c r="AD7229" i="41"/>
  <c r="AD7228" i="41"/>
  <c r="AD7227" i="41"/>
  <c r="AD7226" i="41"/>
  <c r="AD7225" i="41"/>
  <c r="AD7224" i="41"/>
  <c r="AD7223" i="41"/>
  <c r="AD7222" i="41"/>
  <c r="AD7221" i="41"/>
  <c r="AD7220" i="41"/>
  <c r="AD7219" i="41"/>
  <c r="AD7218" i="41"/>
  <c r="AD7217" i="41"/>
  <c r="AD7216" i="41"/>
  <c r="AD7215" i="41"/>
  <c r="AD7214" i="41"/>
  <c r="AD7213" i="41"/>
  <c r="AD7212" i="41"/>
  <c r="AD7211" i="41"/>
  <c r="AD7210" i="41"/>
  <c r="AD7209" i="41"/>
  <c r="AD7208" i="41"/>
  <c r="AD7207" i="41"/>
  <c r="AD7206" i="41"/>
  <c r="AD7205" i="41"/>
  <c r="AD7204" i="41"/>
  <c r="AD7203" i="41"/>
  <c r="AD7202" i="41"/>
  <c r="AD7201" i="41"/>
  <c r="AD7200" i="41"/>
  <c r="AD7199" i="41"/>
  <c r="AD7198" i="41"/>
  <c r="AD7197" i="41"/>
  <c r="AD7196" i="41"/>
  <c r="AD7195" i="41"/>
  <c r="AD7194" i="41"/>
  <c r="AD7193" i="41"/>
  <c r="AD7192" i="41"/>
  <c r="AD7191" i="41"/>
  <c r="AD7190" i="41"/>
  <c r="AD7189" i="41"/>
  <c r="AD7188" i="41"/>
  <c r="AD7187" i="41"/>
  <c r="AD7186" i="41"/>
  <c r="AD7185" i="41"/>
  <c r="AD7184" i="41"/>
  <c r="AD7183" i="41"/>
  <c r="AD7182" i="41"/>
  <c r="AD7181" i="41"/>
  <c r="AD7180" i="41"/>
  <c r="AD7179" i="41"/>
  <c r="AD7178" i="41"/>
  <c r="AD7177" i="41"/>
  <c r="AD7176" i="41"/>
  <c r="AD7175" i="41"/>
  <c r="AD7174" i="41"/>
  <c r="AD7173" i="41"/>
  <c r="AD7172" i="41"/>
  <c r="AD7171" i="41"/>
  <c r="AD7170" i="41"/>
  <c r="AD7169" i="41"/>
  <c r="AD7168" i="41"/>
  <c r="AD7167" i="41"/>
  <c r="AD7166" i="41"/>
  <c r="AD7165" i="41"/>
  <c r="AD7164" i="41"/>
  <c r="AD7163" i="41"/>
  <c r="AD7162" i="41"/>
  <c r="AD7161" i="41"/>
  <c r="AD7160" i="41"/>
  <c r="AD7159" i="41"/>
  <c r="AD7158" i="41"/>
  <c r="AD7157" i="41"/>
  <c r="AD7156" i="41"/>
  <c r="AD7155" i="41"/>
  <c r="AD7154" i="41"/>
  <c r="AD7153" i="41"/>
  <c r="AD7152" i="41"/>
  <c r="AD7151" i="41"/>
  <c r="AD7150" i="41"/>
  <c r="AD7149" i="41"/>
  <c r="AD7148" i="41"/>
  <c r="AD7147" i="41"/>
  <c r="AD7146" i="41"/>
  <c r="AD7145" i="41"/>
  <c r="AD7144" i="41"/>
  <c r="AD7143" i="41"/>
  <c r="AD7142" i="41"/>
  <c r="AD7141" i="41"/>
  <c r="AD7140" i="41"/>
  <c r="AD7139" i="41"/>
  <c r="AD7138" i="41"/>
  <c r="AD7137" i="41"/>
  <c r="AD7136" i="41"/>
  <c r="AD7135" i="41"/>
  <c r="AD7134" i="41"/>
  <c r="AD7133" i="41"/>
  <c r="AD7132" i="41"/>
  <c r="AD7131" i="41"/>
  <c r="AD7130" i="41"/>
  <c r="AD7129" i="41"/>
  <c r="AD7128" i="41"/>
  <c r="AD7127" i="41"/>
  <c r="AD7126" i="41"/>
  <c r="AD7125" i="41"/>
  <c r="AD7124" i="41"/>
  <c r="AD7123" i="41"/>
  <c r="AD7122" i="41"/>
  <c r="AD7121" i="41"/>
  <c r="AD7120" i="41"/>
  <c r="AD7119" i="41"/>
  <c r="AD7118" i="41"/>
  <c r="AD7117" i="41"/>
  <c r="AD7116" i="41"/>
  <c r="AD7115" i="41"/>
  <c r="AD7114" i="41"/>
  <c r="AD7113" i="41"/>
  <c r="AD7112" i="41"/>
  <c r="AD7111" i="41"/>
  <c r="AD7110" i="41"/>
  <c r="AD7109" i="41"/>
  <c r="AD7108" i="41"/>
  <c r="AD7107" i="41"/>
  <c r="AD7106" i="41"/>
  <c r="AD7105" i="41"/>
  <c r="AD7104" i="41"/>
  <c r="AD7103" i="41"/>
  <c r="AD7102" i="41"/>
  <c r="AD7101" i="41"/>
  <c r="AD7100" i="41"/>
  <c r="AD7099" i="41"/>
  <c r="AD7098" i="41"/>
  <c r="AD7097" i="41"/>
  <c r="AD7096" i="41"/>
  <c r="AD7095" i="41"/>
  <c r="AD7094" i="41"/>
  <c r="AD7093" i="41"/>
  <c r="AD7092" i="41"/>
  <c r="AD7091" i="41"/>
  <c r="AD7090" i="41"/>
  <c r="AD7089" i="41"/>
  <c r="AD7088" i="41"/>
  <c r="AD7087" i="41"/>
  <c r="AD7086" i="41"/>
  <c r="AD7085" i="41"/>
  <c r="AD7084" i="41"/>
  <c r="AD7083" i="41"/>
  <c r="AD7082" i="41"/>
  <c r="AD7081" i="41"/>
  <c r="AD7080" i="41"/>
  <c r="AD7079" i="41"/>
  <c r="AD7078" i="41"/>
  <c r="AD7077" i="41"/>
  <c r="AD7076" i="41"/>
  <c r="AD7075" i="41"/>
  <c r="AD7074" i="41"/>
  <c r="AD7073" i="41"/>
  <c r="AD7072" i="41"/>
  <c r="AD7071" i="41"/>
  <c r="AD7070" i="41"/>
  <c r="AD7069" i="41"/>
  <c r="AD7068" i="41"/>
  <c r="AD7067" i="41"/>
  <c r="AD7066" i="41"/>
  <c r="AD7065" i="41"/>
  <c r="AD7064" i="41"/>
  <c r="AD7063" i="41"/>
  <c r="AD7062" i="41"/>
  <c r="AD7061" i="41"/>
  <c r="AD7060" i="41"/>
  <c r="AD7059" i="41"/>
  <c r="AD7058" i="41"/>
  <c r="AD7057" i="41"/>
  <c r="AD7056" i="41"/>
  <c r="AD7055" i="41"/>
  <c r="AD7054" i="41"/>
  <c r="AD7053" i="41"/>
  <c r="AD7052" i="41"/>
  <c r="AD7051" i="41"/>
  <c r="AD7050" i="41"/>
  <c r="AD7049" i="41"/>
  <c r="AD7048" i="41"/>
  <c r="AD7047" i="41"/>
  <c r="AD7046" i="41"/>
  <c r="AD7045" i="41"/>
  <c r="AD7044" i="41"/>
  <c r="AD7043" i="41"/>
  <c r="AD7042" i="41"/>
  <c r="AD7041" i="41"/>
  <c r="AD7040" i="41"/>
  <c r="AD7039" i="41"/>
  <c r="AD7038" i="41"/>
  <c r="AD7037" i="41"/>
  <c r="AD7036" i="41"/>
  <c r="AD7035" i="41"/>
  <c r="AD7034" i="41"/>
  <c r="AD7033" i="41"/>
  <c r="AD7032" i="41"/>
  <c r="AD7031" i="41"/>
  <c r="AD7030" i="41"/>
  <c r="AD7029" i="41"/>
  <c r="AD7028" i="41"/>
  <c r="AD7027" i="41"/>
  <c r="AD7026" i="41"/>
  <c r="AD7025" i="41"/>
  <c r="AD7024" i="41"/>
  <c r="AD7023" i="41"/>
  <c r="AD7022" i="41"/>
  <c r="AD7021" i="41"/>
  <c r="AD7020" i="41"/>
  <c r="AD7019" i="41"/>
  <c r="AD7018" i="41"/>
  <c r="AD7017" i="41"/>
  <c r="AD7016" i="41"/>
  <c r="AD7015" i="41"/>
  <c r="AD7014" i="41"/>
  <c r="AD7013" i="41"/>
  <c r="AD7012" i="41"/>
  <c r="AD7011" i="41"/>
  <c r="AD7010" i="41"/>
  <c r="AD7009" i="41"/>
  <c r="AD7008" i="41"/>
  <c r="AD7007" i="41"/>
  <c r="AD7006" i="41"/>
  <c r="AD7005" i="41"/>
  <c r="AD7004" i="41"/>
  <c r="AD7003" i="41"/>
  <c r="AD7002" i="41"/>
  <c r="AD7001" i="41"/>
  <c r="AD7000" i="41"/>
  <c r="AD6999" i="41"/>
  <c r="AD6998" i="41"/>
  <c r="AD6997" i="41"/>
  <c r="AD6996" i="41"/>
  <c r="AD6995" i="41"/>
  <c r="AD6994" i="41"/>
  <c r="AD6993" i="41"/>
  <c r="AD6992" i="41"/>
  <c r="AD6991" i="41"/>
  <c r="AD6990" i="41"/>
  <c r="AD6989" i="41"/>
  <c r="AD6988" i="41"/>
  <c r="AD6987" i="41"/>
  <c r="AD6986" i="41"/>
  <c r="AD6985" i="41"/>
  <c r="AD6984" i="41"/>
  <c r="AD6983" i="41"/>
  <c r="AD6982" i="41"/>
  <c r="AD6981" i="41"/>
  <c r="AD6980" i="41"/>
  <c r="AD6979" i="41"/>
  <c r="AD6978" i="41"/>
  <c r="AD6977" i="41"/>
  <c r="AD6976" i="41"/>
  <c r="AD6975" i="41"/>
  <c r="AD6974" i="41"/>
  <c r="AD6973" i="41"/>
  <c r="AD6972" i="41"/>
  <c r="AD6971" i="41"/>
  <c r="AD6970" i="41"/>
  <c r="AD6969" i="41"/>
  <c r="AD6968" i="41"/>
  <c r="AD6967" i="41"/>
  <c r="AD6966" i="41"/>
  <c r="AD6965" i="41"/>
  <c r="AD6964" i="41"/>
  <c r="AD6963" i="41"/>
  <c r="AD6962" i="41"/>
  <c r="AD6961" i="41"/>
  <c r="AD6960" i="41"/>
  <c r="AD6959" i="41"/>
  <c r="AD6958" i="41"/>
  <c r="AD6957" i="41"/>
  <c r="AD6956" i="41"/>
  <c r="AD6955" i="41"/>
  <c r="AD6954" i="41"/>
  <c r="AD6953" i="41"/>
  <c r="AD6952" i="41"/>
  <c r="AD6951" i="41"/>
  <c r="AD6950" i="41"/>
  <c r="AD6949" i="41"/>
  <c r="AD6948" i="41"/>
  <c r="AD6947" i="41"/>
  <c r="AD6946" i="41"/>
  <c r="AD6945" i="41"/>
  <c r="AD6944" i="41"/>
  <c r="AD6943" i="41"/>
  <c r="AD6942" i="41"/>
  <c r="AD6941" i="41"/>
  <c r="AD6940" i="41"/>
  <c r="AD6939" i="41"/>
  <c r="AD6938" i="41"/>
  <c r="AD6937" i="41"/>
  <c r="AD6936" i="41"/>
  <c r="AD6935" i="41"/>
  <c r="AD6934" i="41"/>
  <c r="AD6933" i="41"/>
  <c r="AD6932" i="41"/>
  <c r="AD6931" i="41"/>
  <c r="AD6930" i="41"/>
  <c r="AD6929" i="41"/>
  <c r="AD6928" i="41"/>
  <c r="AD6927" i="41"/>
  <c r="AD6926" i="41"/>
  <c r="AD6925" i="41"/>
  <c r="AD6924" i="41"/>
  <c r="AD6923" i="41"/>
  <c r="AD6922" i="41"/>
  <c r="AD6921" i="41"/>
  <c r="AD6920" i="41"/>
  <c r="AD6919" i="41"/>
  <c r="AD6918" i="41"/>
  <c r="AD6917" i="41"/>
  <c r="AD6916" i="41"/>
  <c r="AD6915" i="41"/>
  <c r="AD6914" i="41"/>
  <c r="AD6913" i="41"/>
  <c r="AD6912" i="41"/>
  <c r="AD6911" i="41"/>
  <c r="AD6910" i="41"/>
  <c r="AD6909" i="41"/>
  <c r="AD6908" i="41"/>
  <c r="AD6907" i="41"/>
  <c r="AD6906" i="41"/>
  <c r="AD6905" i="41"/>
  <c r="AD6904" i="41"/>
  <c r="AD6903" i="41"/>
  <c r="AD6902" i="41"/>
  <c r="AD6901" i="41"/>
  <c r="AD6900" i="41"/>
  <c r="AD6899" i="41"/>
  <c r="AD6898" i="41"/>
  <c r="AD6897" i="41"/>
  <c r="AD6896" i="41"/>
  <c r="AD6895" i="41"/>
  <c r="AD6894" i="41"/>
  <c r="AD6893" i="41"/>
  <c r="AD6892" i="41"/>
  <c r="AD6891" i="41"/>
  <c r="AD6890" i="41"/>
  <c r="AD6889" i="41"/>
  <c r="AD6888" i="41"/>
  <c r="AD6887" i="41"/>
  <c r="AD6886" i="41"/>
  <c r="AD6885" i="41"/>
  <c r="AD6884" i="41"/>
  <c r="AD6883" i="41"/>
  <c r="AD6882" i="41"/>
  <c r="AD6881" i="41"/>
  <c r="AD6880" i="41"/>
  <c r="AD6879" i="41"/>
  <c r="AD6878" i="41"/>
  <c r="AD6877" i="41"/>
  <c r="AD6876" i="41"/>
  <c r="AD6875" i="41"/>
  <c r="AD6874" i="41"/>
  <c r="AD6873" i="41"/>
  <c r="AD6872" i="41"/>
  <c r="AD6871" i="41"/>
  <c r="AD6870" i="41"/>
  <c r="AD6869" i="41"/>
  <c r="AD6868" i="41"/>
  <c r="AD6867" i="41"/>
  <c r="AD6866" i="41"/>
  <c r="AD6865" i="41"/>
  <c r="AD6864" i="41"/>
  <c r="AD6863" i="41"/>
  <c r="AD6862" i="41"/>
  <c r="AD6861" i="41"/>
  <c r="AD6860" i="41"/>
  <c r="AD6859" i="41"/>
  <c r="AD6858" i="41"/>
  <c r="AD6857" i="41"/>
  <c r="AD6856" i="41"/>
  <c r="AD6855" i="41"/>
  <c r="AD6854" i="41"/>
  <c r="AD6853" i="41"/>
  <c r="AD6852" i="41"/>
  <c r="AD6851" i="41"/>
  <c r="AD6850" i="41"/>
  <c r="AD6849" i="41"/>
  <c r="AD6848" i="41"/>
  <c r="AD6847" i="41"/>
  <c r="AD6846" i="41"/>
  <c r="AD6845" i="41"/>
  <c r="AD6844" i="41"/>
  <c r="AD6843" i="41"/>
  <c r="AD6842" i="41"/>
  <c r="AD6841" i="41"/>
  <c r="AD6840" i="41"/>
  <c r="AD6839" i="41"/>
  <c r="AD6838" i="41"/>
  <c r="AD6837" i="41"/>
  <c r="AD6836" i="41"/>
  <c r="AD6835" i="41"/>
  <c r="AD6834" i="41"/>
  <c r="AD6833" i="41"/>
  <c r="AD6832" i="41"/>
  <c r="AD6831" i="41"/>
  <c r="AD6830" i="41"/>
  <c r="AD6829" i="41"/>
  <c r="AD6828" i="41"/>
  <c r="AD6827" i="41"/>
  <c r="AD6826" i="41"/>
  <c r="AD6825" i="41"/>
  <c r="AD6824" i="41"/>
  <c r="AD6823" i="41"/>
  <c r="AD6822" i="41"/>
  <c r="AD6821" i="41"/>
  <c r="AD6820" i="41"/>
  <c r="AD6819" i="41"/>
  <c r="AD6818" i="41"/>
  <c r="AD6817" i="41"/>
  <c r="AD6816" i="41"/>
  <c r="AD6815" i="41"/>
  <c r="AD6814" i="41"/>
  <c r="AD6813" i="41"/>
  <c r="AD6812" i="41"/>
  <c r="AD6811" i="41"/>
  <c r="AD6810" i="41"/>
  <c r="AD6809" i="41"/>
  <c r="AD6808" i="41"/>
  <c r="AD6807" i="41"/>
  <c r="AD6806" i="41"/>
  <c r="AD6805" i="41"/>
  <c r="AD6804" i="41"/>
  <c r="AD6803" i="41"/>
  <c r="AD6802" i="41"/>
  <c r="AD6801" i="41"/>
  <c r="AD6800" i="41"/>
  <c r="AD6799" i="41"/>
  <c r="AD6798" i="41"/>
  <c r="AD6797" i="41"/>
  <c r="AD6796" i="41"/>
  <c r="AD6795" i="41"/>
  <c r="AD6794" i="41"/>
  <c r="AD6793" i="41"/>
  <c r="AD6792" i="41"/>
  <c r="AD6791" i="41"/>
  <c r="AD6790" i="41"/>
  <c r="AD6789" i="41"/>
  <c r="AD6788" i="41"/>
  <c r="AD6787" i="41"/>
  <c r="AD6786" i="41"/>
  <c r="AD6785" i="41"/>
  <c r="AD6784" i="41"/>
  <c r="AD6783" i="41"/>
  <c r="AD6782" i="41"/>
  <c r="AD6781" i="41"/>
  <c r="AD6780" i="41"/>
  <c r="AD6779" i="41"/>
  <c r="AD6778" i="41"/>
  <c r="AD6777" i="41"/>
  <c r="AD6776" i="41"/>
  <c r="AD6775" i="41"/>
  <c r="AD6774" i="41"/>
  <c r="AD6773" i="41"/>
  <c r="AD6772" i="41"/>
  <c r="AD6771" i="41"/>
  <c r="AD6770" i="41"/>
  <c r="AD6769" i="41"/>
  <c r="AD6768" i="41"/>
  <c r="AD6767" i="41"/>
  <c r="AD6766" i="41"/>
  <c r="AD6765" i="41"/>
  <c r="AD6764" i="41"/>
  <c r="AD6763" i="41"/>
  <c r="AD6762" i="41"/>
  <c r="AD6761" i="41"/>
  <c r="AD6760" i="41"/>
  <c r="AD6759" i="41"/>
  <c r="AD6758" i="41"/>
  <c r="AD6757" i="41"/>
  <c r="AD6756" i="41"/>
  <c r="AD6755" i="41"/>
  <c r="AD6754" i="41"/>
  <c r="AD6753" i="41"/>
  <c r="AD6752" i="41"/>
  <c r="AD6751" i="41"/>
  <c r="AD6750" i="41"/>
  <c r="AD6749" i="41"/>
  <c r="AD6748" i="41"/>
  <c r="AD6747" i="41"/>
  <c r="AD6746" i="41"/>
  <c r="AD6745" i="41"/>
  <c r="AD6744" i="41"/>
  <c r="AD6743" i="41"/>
  <c r="AD6742" i="41"/>
  <c r="AD6741" i="41"/>
  <c r="AD6740" i="41"/>
  <c r="AD6739" i="41"/>
  <c r="AD6738" i="41"/>
  <c r="AD6737" i="41"/>
  <c r="AD6736" i="41"/>
  <c r="AD6735" i="41"/>
  <c r="AD6734" i="41"/>
  <c r="AD6733" i="41"/>
  <c r="AD6732" i="41"/>
  <c r="AD6731" i="41"/>
  <c r="AD6730" i="41"/>
  <c r="AD6729" i="41"/>
  <c r="AD6728" i="41"/>
  <c r="AD6727" i="41"/>
  <c r="AD6726" i="41"/>
  <c r="AD6725" i="41"/>
  <c r="AD6724" i="41"/>
  <c r="AD6723" i="41"/>
  <c r="AD6722" i="41"/>
  <c r="AD6721" i="41"/>
  <c r="AD6720" i="41"/>
  <c r="AD6719" i="41"/>
  <c r="AD6718" i="41"/>
  <c r="AD6717" i="41"/>
  <c r="AD6716" i="41"/>
  <c r="AD6715" i="41"/>
  <c r="AD6714" i="41"/>
  <c r="AD6713" i="41"/>
  <c r="AD6712" i="41"/>
  <c r="AD6711" i="41"/>
  <c r="AD6710" i="41"/>
  <c r="AD6709" i="41"/>
  <c r="AD6708" i="41"/>
  <c r="AD6707" i="41"/>
  <c r="AD6706" i="41"/>
  <c r="AD6705" i="41"/>
  <c r="AD6704" i="41"/>
  <c r="AD6703" i="41"/>
  <c r="AD6702" i="41"/>
  <c r="AD6701" i="41"/>
  <c r="AD6700" i="41"/>
  <c r="AD6699" i="41"/>
  <c r="AD6698" i="41"/>
  <c r="AD6697" i="41"/>
  <c r="AD6696" i="41"/>
  <c r="AD6695" i="41"/>
  <c r="AD6694" i="41"/>
  <c r="AD6693" i="41"/>
  <c r="AD6692" i="41"/>
  <c r="AD6691" i="41"/>
  <c r="AD6690" i="41"/>
  <c r="AD6689" i="41"/>
  <c r="AD6688" i="41"/>
  <c r="AD6687" i="41"/>
  <c r="AD6686" i="41"/>
  <c r="AD6685" i="41"/>
  <c r="AD6684" i="41"/>
  <c r="AD6683" i="41"/>
  <c r="AD6682" i="41"/>
  <c r="AD6681" i="41"/>
  <c r="AD6680" i="41"/>
  <c r="AD6679" i="41"/>
  <c r="AD6678" i="41"/>
  <c r="AD6677" i="41"/>
  <c r="AD6676" i="41"/>
  <c r="AD6675" i="41"/>
  <c r="AD6674" i="41"/>
  <c r="AD6673" i="41"/>
  <c r="AD6672" i="41"/>
  <c r="AD6671" i="41"/>
  <c r="AD6670" i="41"/>
  <c r="AD6669" i="41"/>
  <c r="AD6668" i="41"/>
  <c r="AD6667" i="41"/>
  <c r="AD6666" i="41"/>
  <c r="AD6665" i="41"/>
  <c r="AD6664" i="41"/>
  <c r="AD6663" i="41"/>
  <c r="AD6662" i="41"/>
  <c r="AD6661" i="41"/>
  <c r="AD6660" i="41"/>
  <c r="AD6659" i="41"/>
  <c r="AD6658" i="41"/>
  <c r="AD6657" i="41"/>
  <c r="AD6656" i="41"/>
  <c r="AD6655" i="41"/>
  <c r="AD6654" i="41"/>
  <c r="AD6653" i="41"/>
  <c r="AD6652" i="41"/>
  <c r="AD6651" i="41"/>
  <c r="AD6650" i="41"/>
  <c r="AD6649" i="41"/>
  <c r="AD6648" i="41"/>
  <c r="AD6647" i="41"/>
  <c r="AD6646" i="41"/>
  <c r="AD6645" i="41"/>
  <c r="AD6644" i="41"/>
  <c r="AD6643" i="41"/>
  <c r="AD6642" i="41"/>
  <c r="AD6641" i="41"/>
  <c r="AD6640" i="41"/>
  <c r="AD6639" i="41"/>
  <c r="AD6638" i="41"/>
  <c r="AD6637" i="41"/>
  <c r="AD6636" i="41"/>
  <c r="AD6635" i="41"/>
  <c r="AD6634" i="41"/>
  <c r="AD6633" i="41"/>
  <c r="AD6632" i="41"/>
  <c r="AD6631" i="41"/>
  <c r="AD6630" i="41"/>
  <c r="AD6629" i="41"/>
  <c r="AD6628" i="41"/>
  <c r="AD6627" i="41"/>
  <c r="AD6626" i="41"/>
  <c r="AD6625" i="41"/>
  <c r="AD6624" i="41"/>
  <c r="AD6623" i="41"/>
  <c r="AD6622" i="41"/>
  <c r="AD6621" i="41"/>
  <c r="AD6620" i="41"/>
  <c r="AD6619" i="41"/>
  <c r="AD6618" i="41"/>
  <c r="AD6617" i="41"/>
  <c r="AD6616" i="41"/>
  <c r="AD6615" i="41"/>
  <c r="AD6614" i="41"/>
  <c r="AD6613" i="41"/>
  <c r="AD6612" i="41"/>
  <c r="AD6611" i="41"/>
  <c r="AD6610" i="41"/>
  <c r="AD6609" i="41"/>
  <c r="AD6608" i="41"/>
  <c r="AD6607" i="41"/>
  <c r="AD6606" i="41"/>
  <c r="AD6605" i="41"/>
  <c r="AD6604" i="41"/>
  <c r="AD6603" i="41"/>
  <c r="AD6602" i="41"/>
  <c r="AD6601" i="41"/>
  <c r="AD6600" i="41"/>
  <c r="AD6599" i="41"/>
  <c r="AD6598" i="41"/>
  <c r="AD6597" i="41"/>
  <c r="AD6596" i="41"/>
  <c r="AD6595" i="41"/>
  <c r="AD6594" i="41"/>
  <c r="AD6593" i="41"/>
  <c r="AD6592" i="41"/>
  <c r="AD6591" i="41"/>
  <c r="AD6590" i="41"/>
  <c r="AD6589" i="41"/>
  <c r="AD6588" i="41"/>
  <c r="AD6587" i="41"/>
  <c r="AD6586" i="41"/>
  <c r="AD6585" i="41"/>
  <c r="AD6584" i="41"/>
  <c r="AD6583" i="41"/>
  <c r="AD6582" i="41"/>
  <c r="AD6581" i="41"/>
  <c r="AD6580" i="41"/>
  <c r="AD6579" i="41"/>
  <c r="AD6578" i="41"/>
  <c r="AD6577" i="41"/>
  <c r="AD6576" i="41"/>
  <c r="AD6575" i="41"/>
  <c r="AD6574" i="41"/>
  <c r="AD6573" i="41"/>
  <c r="AD6572" i="41"/>
  <c r="AD6571" i="41"/>
  <c r="AD6570" i="41"/>
  <c r="AD6569" i="41"/>
  <c r="AD6568" i="41"/>
  <c r="AD6567" i="41"/>
  <c r="AD6566" i="41"/>
  <c r="AD6565" i="41"/>
  <c r="AD6564" i="41"/>
  <c r="AD6563" i="41"/>
  <c r="AD6562" i="41"/>
  <c r="AD6561" i="41"/>
  <c r="AD6560" i="41"/>
  <c r="AD6559" i="41"/>
  <c r="AD6558" i="41"/>
  <c r="AD6557" i="41"/>
  <c r="AD6556" i="41"/>
  <c r="AD6555" i="41"/>
  <c r="AD6554" i="41"/>
  <c r="AD6553" i="41"/>
  <c r="AD6552" i="41"/>
  <c r="AD6551" i="41"/>
  <c r="AD6550" i="41"/>
  <c r="AD6549" i="41"/>
  <c r="AD6548" i="41"/>
  <c r="AD6547" i="41"/>
  <c r="AD6546" i="41"/>
  <c r="AD6545" i="41"/>
  <c r="AD6544" i="41"/>
  <c r="AD6543" i="41"/>
  <c r="AD6542" i="41"/>
  <c r="AD6541" i="41"/>
  <c r="AD6540" i="41"/>
  <c r="AD6539" i="41"/>
  <c r="AD6538" i="41"/>
  <c r="AD6537" i="41"/>
  <c r="AD6536" i="41"/>
  <c r="AD6535" i="41"/>
  <c r="AD6534" i="41"/>
  <c r="AD6533" i="41"/>
  <c r="AD6532" i="41"/>
  <c r="AD6531" i="41"/>
  <c r="AD6530" i="41"/>
  <c r="AD6529" i="41"/>
  <c r="AD6528" i="41"/>
  <c r="AD6527" i="41"/>
  <c r="AD6526" i="41"/>
  <c r="AD6525" i="41"/>
  <c r="AD6524" i="41"/>
  <c r="AD6523" i="41"/>
  <c r="AD6522" i="41"/>
  <c r="AD6521" i="41"/>
  <c r="AD6520" i="41"/>
  <c r="AD6519" i="41"/>
  <c r="AD6518" i="41"/>
  <c r="AD6517" i="41"/>
  <c r="AD6516" i="41"/>
  <c r="AD6515" i="41"/>
  <c r="AD6514" i="41"/>
  <c r="AD6513" i="41"/>
  <c r="AD6512" i="41"/>
  <c r="AD6511" i="41"/>
  <c r="AD6510" i="41"/>
  <c r="AD6509" i="41"/>
  <c r="AD6508" i="41"/>
  <c r="AD6507" i="41"/>
  <c r="AD6506" i="41"/>
  <c r="AD6505" i="41"/>
  <c r="AD6504" i="41"/>
  <c r="AD6503" i="41"/>
  <c r="AD6502" i="41"/>
  <c r="AD6501" i="41"/>
  <c r="AD6500" i="41"/>
  <c r="AD6499" i="41"/>
  <c r="AD6498" i="41"/>
  <c r="AD6497" i="41"/>
  <c r="AD6496" i="41"/>
  <c r="AD6495" i="41"/>
  <c r="AD6494" i="41"/>
  <c r="AD6493" i="41"/>
  <c r="AD6492" i="41"/>
  <c r="AD6491" i="41"/>
  <c r="AD6490" i="41"/>
  <c r="AD6489" i="41"/>
  <c r="AD6488" i="41"/>
  <c r="AD6487" i="41"/>
  <c r="AD6486" i="41"/>
  <c r="AD6485" i="41"/>
  <c r="AD6484" i="41"/>
  <c r="AD6483" i="41"/>
  <c r="AD6482" i="41"/>
  <c r="AD6481" i="41"/>
  <c r="AD6480" i="41"/>
  <c r="AD6479" i="41"/>
  <c r="AD6478" i="41"/>
  <c r="AD6477" i="41"/>
  <c r="AD6476" i="41"/>
  <c r="AD6475" i="41"/>
  <c r="AD6474" i="41"/>
  <c r="AD6473" i="41"/>
  <c r="AD6472" i="41"/>
  <c r="AD6471" i="41"/>
  <c r="AD6470" i="41"/>
  <c r="AD6469" i="41"/>
  <c r="AD6468" i="41"/>
  <c r="AD6467" i="41"/>
  <c r="AD6466" i="41"/>
  <c r="AD6465" i="41"/>
  <c r="AD6464" i="41"/>
  <c r="AD6463" i="41"/>
  <c r="AD6462" i="41"/>
  <c r="AD6461" i="41"/>
  <c r="AD6460" i="41"/>
  <c r="AD6459" i="41"/>
  <c r="AD6458" i="41"/>
  <c r="AD6457" i="41"/>
  <c r="AD6456" i="41"/>
  <c r="AD6455" i="41"/>
  <c r="AD6454" i="41"/>
  <c r="AD6453" i="41"/>
  <c r="AD6452" i="41"/>
  <c r="AD6451" i="41"/>
  <c r="AD6450" i="41"/>
  <c r="AD6449" i="41"/>
  <c r="AD6448" i="41"/>
  <c r="AD6447" i="41"/>
  <c r="AD6446" i="41"/>
  <c r="AD6445" i="41"/>
  <c r="AD6444" i="41"/>
  <c r="AD6443" i="41"/>
  <c r="AD6442" i="41"/>
  <c r="AD6441" i="41"/>
  <c r="AD6440" i="41"/>
  <c r="AD6439" i="41"/>
  <c r="AD6438" i="41"/>
  <c r="AD6437" i="41"/>
  <c r="AD6436" i="41"/>
  <c r="AD6435" i="41"/>
  <c r="AD6434" i="41"/>
  <c r="AD6433" i="41"/>
  <c r="AD6432" i="41"/>
  <c r="AD6431" i="41"/>
  <c r="AD6430" i="41"/>
  <c r="AD6429" i="41"/>
  <c r="AD6428" i="41"/>
  <c r="AD6427" i="41"/>
  <c r="AD6426" i="41"/>
  <c r="AD6425" i="41"/>
  <c r="AD6424" i="41"/>
  <c r="AD6423" i="41"/>
  <c r="AD6422" i="41"/>
  <c r="AD6421" i="41"/>
  <c r="AD6420" i="41"/>
  <c r="AD6419" i="41"/>
  <c r="AD6418" i="41"/>
  <c r="AD6417" i="41"/>
  <c r="AD6416" i="41"/>
  <c r="AD6415" i="41"/>
  <c r="AD6414" i="41"/>
  <c r="AD6413" i="41"/>
  <c r="AD6412" i="41"/>
  <c r="AD6411" i="41"/>
  <c r="AD6410" i="41"/>
  <c r="AD6409" i="41"/>
  <c r="AD6408" i="41"/>
  <c r="AD6407" i="41"/>
  <c r="AD6406" i="41"/>
  <c r="AD6405" i="41"/>
  <c r="AD6404" i="41"/>
  <c r="AD6403" i="41"/>
  <c r="AD6402" i="41"/>
  <c r="AD6401" i="41"/>
  <c r="AD6400" i="41"/>
  <c r="AD6399" i="41"/>
  <c r="AD6398" i="41"/>
  <c r="AD6397" i="41"/>
  <c r="AD6396" i="41"/>
  <c r="AD6395" i="41"/>
  <c r="AD6394" i="41"/>
  <c r="AD6393" i="41"/>
  <c r="AD6392" i="41"/>
  <c r="AD6391" i="41"/>
  <c r="AD6390" i="41"/>
  <c r="AD6389" i="41"/>
  <c r="AD6388" i="41"/>
  <c r="AD6387" i="41"/>
  <c r="AD6386" i="41"/>
  <c r="AD6385" i="41"/>
  <c r="AD6384" i="41"/>
  <c r="AD6383" i="41"/>
  <c r="AD6382" i="41"/>
  <c r="AD6381" i="41"/>
  <c r="AD6380" i="41"/>
  <c r="AD6379" i="41"/>
  <c r="AD6378" i="41"/>
  <c r="AD6377" i="41"/>
  <c r="AD6376" i="41"/>
  <c r="AD6375" i="41"/>
  <c r="AD6374" i="41"/>
  <c r="AD6373" i="41"/>
  <c r="AD6372" i="41"/>
  <c r="AD6371" i="41"/>
  <c r="AD6370" i="41"/>
  <c r="AD6369" i="41"/>
  <c r="AD6368" i="41"/>
  <c r="AD6367" i="41"/>
  <c r="AD6366" i="41"/>
  <c r="AD6365" i="41"/>
  <c r="AD6364" i="41"/>
  <c r="AD6363" i="41"/>
  <c r="AD6362" i="41"/>
  <c r="AD6361" i="41"/>
  <c r="AD6360" i="41"/>
  <c r="AD6359" i="41"/>
  <c r="AD6358" i="41"/>
  <c r="AD6357" i="41"/>
  <c r="AD6356" i="41"/>
  <c r="AD6355" i="41"/>
  <c r="AD6354" i="41"/>
  <c r="AD6353" i="41"/>
  <c r="AD6352" i="41"/>
  <c r="AD6351" i="41"/>
  <c r="AD6350" i="41"/>
  <c r="AD6349" i="41"/>
  <c r="AD6348" i="41"/>
  <c r="AD6347" i="41"/>
  <c r="AD6346" i="41"/>
  <c r="AD6345" i="41"/>
  <c r="AD6344" i="41"/>
  <c r="AD6343" i="41"/>
  <c r="AD6342" i="41"/>
  <c r="AD6341" i="41"/>
  <c r="AD6340" i="41"/>
  <c r="AD6339" i="41"/>
  <c r="AD6338" i="41"/>
  <c r="AD6337" i="41"/>
  <c r="AD6336" i="41"/>
  <c r="AD6335" i="41"/>
  <c r="AD6334" i="41"/>
  <c r="AD6333" i="41"/>
  <c r="AD6332" i="41"/>
  <c r="AD6331" i="41"/>
  <c r="AD6330" i="41"/>
  <c r="AD6329" i="41"/>
  <c r="AD6328" i="41"/>
  <c r="AD6327" i="41"/>
  <c r="AD6326" i="41"/>
  <c r="AD6325" i="41"/>
  <c r="AD6324" i="41"/>
  <c r="AD6323" i="41"/>
  <c r="AD6322" i="41"/>
  <c r="AD6321" i="41"/>
  <c r="AD6320" i="41"/>
  <c r="AD6319" i="41"/>
  <c r="AD6318" i="41"/>
  <c r="AD6317" i="41"/>
  <c r="AD6316" i="41"/>
  <c r="AD6315" i="41"/>
  <c r="AD6314" i="41"/>
  <c r="AD6313" i="41"/>
  <c r="AD6312" i="41"/>
  <c r="AD6311" i="41"/>
  <c r="AD6310" i="41"/>
  <c r="AD6309" i="41"/>
  <c r="AD6308" i="41"/>
  <c r="AD6307" i="41"/>
  <c r="AD6306" i="41"/>
  <c r="AD6305" i="41"/>
  <c r="AD6304" i="41"/>
  <c r="AD6303" i="41"/>
  <c r="AD6302" i="41"/>
  <c r="AD6301" i="41"/>
  <c r="AD6300" i="41"/>
  <c r="AD6299" i="41"/>
  <c r="AD6298" i="41"/>
  <c r="AD6297" i="41"/>
  <c r="AD6296" i="41"/>
  <c r="AD6295" i="41"/>
  <c r="AD6294" i="41"/>
  <c r="AD6293" i="41"/>
  <c r="AD6292" i="41"/>
  <c r="AD6291" i="41"/>
  <c r="AD6290" i="41"/>
  <c r="AD6289" i="41"/>
  <c r="AD6288" i="41"/>
  <c r="AD6287" i="41"/>
  <c r="AD6286" i="41"/>
  <c r="AD6285" i="41"/>
  <c r="AD6284" i="41"/>
  <c r="AD6283" i="41"/>
  <c r="AD6282" i="41"/>
  <c r="AD6281" i="41"/>
  <c r="AD6280" i="41"/>
  <c r="AD6279" i="41"/>
  <c r="AD6278" i="41"/>
  <c r="AD6277" i="41"/>
  <c r="AD6276" i="41"/>
  <c r="AD6275" i="41"/>
  <c r="AD6274" i="41"/>
  <c r="AD6273" i="41"/>
  <c r="AD6272" i="41"/>
  <c r="AD6271" i="41"/>
  <c r="AD6270" i="41"/>
  <c r="AD6269" i="41"/>
  <c r="AD6268" i="41"/>
  <c r="AD6267" i="41"/>
  <c r="AD6266" i="41"/>
  <c r="AD6265" i="41"/>
  <c r="AD6264" i="41"/>
  <c r="AD6263" i="41"/>
  <c r="AD6262" i="41"/>
  <c r="AD6261" i="41"/>
  <c r="AD6260" i="41"/>
  <c r="AD6259" i="41"/>
  <c r="AD6258" i="41"/>
  <c r="AD6257" i="41"/>
  <c r="AD6256" i="41"/>
  <c r="AD6255" i="41"/>
  <c r="AD6254" i="41"/>
  <c r="AD6253" i="41"/>
  <c r="AD6252" i="41"/>
  <c r="AD6251" i="41"/>
  <c r="AD6250" i="41"/>
  <c r="AD6249" i="41"/>
  <c r="AD6248" i="41"/>
  <c r="AD6247" i="41"/>
  <c r="AD6246" i="41"/>
  <c r="AD6245" i="41"/>
  <c r="AD6244" i="41"/>
  <c r="AD6243" i="41"/>
  <c r="AD6242" i="41"/>
  <c r="AD6241" i="41"/>
  <c r="AD6240" i="41"/>
  <c r="AD6239" i="41"/>
  <c r="AD6238" i="41"/>
  <c r="AD6237" i="41"/>
  <c r="AD6236" i="41"/>
  <c r="AD6235" i="41"/>
  <c r="AD6234" i="41"/>
  <c r="AD6233" i="41"/>
  <c r="AD6232" i="41"/>
  <c r="AD6231" i="41"/>
  <c r="AD6230" i="41"/>
  <c r="AD6229" i="41"/>
  <c r="AD6228" i="41"/>
  <c r="AD6227" i="41"/>
  <c r="AD6226" i="41"/>
  <c r="AD6225" i="41"/>
  <c r="AD6224" i="41"/>
  <c r="AD6223" i="41"/>
  <c r="AD6222" i="41"/>
  <c r="AD6221" i="41"/>
  <c r="AD6220" i="41"/>
  <c r="AD6219" i="41"/>
  <c r="AD6218" i="41"/>
  <c r="AD6217" i="41"/>
  <c r="AD6216" i="41"/>
  <c r="AD6215" i="41"/>
  <c r="AD6214" i="41"/>
  <c r="AD6213" i="41"/>
  <c r="AD6212" i="41"/>
  <c r="AD6211" i="41"/>
  <c r="AD6210" i="41"/>
  <c r="AD6209" i="41"/>
  <c r="AD6208" i="41"/>
  <c r="AD6207" i="41"/>
  <c r="AD6206" i="41"/>
  <c r="AD6205" i="41"/>
  <c r="AD6204" i="41"/>
  <c r="AD6203" i="41"/>
  <c r="AD6202" i="41"/>
  <c r="AD6201" i="41"/>
  <c r="AD6200" i="41"/>
  <c r="AD6199" i="41"/>
  <c r="AD6198" i="41"/>
  <c r="AD6197" i="41"/>
  <c r="AD6196" i="41"/>
  <c r="AD6195" i="41"/>
  <c r="AD6194" i="41"/>
  <c r="AD6193" i="41"/>
  <c r="AD6192" i="41"/>
  <c r="AD6191" i="41"/>
  <c r="AD6190" i="41"/>
  <c r="AD6189" i="41"/>
  <c r="AD6188" i="41"/>
  <c r="AD6187" i="41"/>
  <c r="AD6186" i="41"/>
  <c r="AD6185" i="41"/>
  <c r="AD6184" i="41"/>
  <c r="AD6183" i="41"/>
  <c r="AD6182" i="41"/>
  <c r="AD6181" i="41"/>
  <c r="AD6180" i="41"/>
  <c r="AD6179" i="41"/>
  <c r="AD6178" i="41"/>
  <c r="AD6177" i="41"/>
  <c r="AD6176" i="41"/>
  <c r="AD6175" i="41"/>
  <c r="AD6174" i="41"/>
  <c r="AD6173" i="41"/>
  <c r="AD6172" i="41"/>
  <c r="AD6171" i="41"/>
  <c r="AD6170" i="41"/>
  <c r="AD6169" i="41"/>
  <c r="AD6168" i="41"/>
  <c r="AD6167" i="41"/>
  <c r="AD6166" i="41"/>
  <c r="AD6165" i="41"/>
  <c r="AD6164" i="41"/>
  <c r="AD6163" i="41"/>
  <c r="AD6162" i="41"/>
  <c r="AD6161" i="41"/>
  <c r="AD6160" i="41"/>
  <c r="AD6159" i="41"/>
  <c r="AD6158" i="41"/>
  <c r="AD6157" i="41"/>
  <c r="AD6156" i="41"/>
  <c r="AD6155" i="41"/>
  <c r="AD6154" i="41"/>
  <c r="AD6153" i="41"/>
  <c r="AD6152" i="41"/>
  <c r="AD6151" i="41"/>
  <c r="AD6150" i="41"/>
  <c r="AD6149" i="41"/>
  <c r="AD6148" i="41"/>
  <c r="AD6147" i="41"/>
  <c r="AD6146" i="41"/>
  <c r="AD6145" i="41"/>
  <c r="AD6144" i="41"/>
  <c r="AD6143" i="41"/>
  <c r="AD6142" i="41"/>
  <c r="AD6141" i="41"/>
  <c r="AD6140" i="41"/>
  <c r="AD6139" i="41"/>
  <c r="AD6138" i="41"/>
  <c r="AD6137" i="41"/>
  <c r="AD6136" i="41"/>
  <c r="AD6135" i="41"/>
  <c r="AD6134" i="41"/>
  <c r="AD6133" i="41"/>
  <c r="AD6132" i="41"/>
  <c r="AD6131" i="41"/>
  <c r="AD6130" i="41"/>
  <c r="AD6129" i="41"/>
  <c r="AD6128" i="41"/>
  <c r="AD6127" i="41"/>
  <c r="AD6126" i="41"/>
  <c r="AD6125" i="41"/>
  <c r="AD6124" i="41"/>
  <c r="AD6123" i="41"/>
  <c r="AD6122" i="41"/>
  <c r="AD6121" i="41"/>
  <c r="AD6120" i="41"/>
  <c r="AD6119" i="41"/>
  <c r="AD6118" i="41"/>
  <c r="AD6117" i="41"/>
  <c r="AD6116" i="41"/>
  <c r="AD6115" i="41"/>
  <c r="AD6114" i="41"/>
  <c r="AD6113" i="41"/>
  <c r="AD6112" i="41"/>
  <c r="AD6111" i="41"/>
  <c r="AD6110" i="41"/>
  <c r="AD6109" i="41"/>
  <c r="AD6108" i="41"/>
  <c r="AD6107" i="41"/>
  <c r="AD6106" i="41"/>
  <c r="AD6105" i="41"/>
  <c r="AD6104" i="41"/>
  <c r="AD6103" i="41"/>
  <c r="AD6102" i="41"/>
  <c r="AD6101" i="41"/>
  <c r="AD6100" i="41"/>
  <c r="AD6099" i="41"/>
  <c r="AD6098" i="41"/>
  <c r="AD6097" i="41"/>
  <c r="AD6096" i="41"/>
  <c r="AD6095" i="41"/>
  <c r="AD6094" i="41"/>
  <c r="AD6093" i="41"/>
  <c r="AD6092" i="41"/>
  <c r="AD6091" i="41"/>
  <c r="AD6090" i="41"/>
  <c r="AD6089" i="41"/>
  <c r="AD6088" i="41"/>
  <c r="AD6087" i="41"/>
  <c r="AD6086" i="41"/>
  <c r="AD6085" i="41"/>
  <c r="AD6084" i="41"/>
  <c r="AD6083" i="41"/>
  <c r="AD6082" i="41"/>
  <c r="AD6081" i="41"/>
  <c r="AD6080" i="41"/>
  <c r="AD6079" i="41"/>
  <c r="AD6078" i="41"/>
  <c r="AD6077" i="41"/>
  <c r="AD6076" i="41"/>
  <c r="AD6075" i="41"/>
  <c r="AD6074" i="41"/>
  <c r="AD6073" i="41"/>
  <c r="AD6072" i="41"/>
  <c r="AD6071" i="41"/>
  <c r="AD6070" i="41"/>
  <c r="AD6069" i="41"/>
  <c r="AD6068" i="41"/>
  <c r="AD6067" i="41"/>
  <c r="AD6066" i="41"/>
  <c r="AD6065" i="41"/>
  <c r="AD6064" i="41"/>
  <c r="AD6063" i="41"/>
  <c r="AD6062" i="41"/>
  <c r="AD6061" i="41"/>
  <c r="AD6060" i="41"/>
  <c r="AD6059" i="41"/>
  <c r="AD6058" i="41"/>
  <c r="AD6057" i="41"/>
  <c r="AD6056" i="41"/>
  <c r="AD6055" i="41"/>
  <c r="AD6054" i="41"/>
  <c r="AD6053" i="41"/>
  <c r="AD6052" i="41"/>
  <c r="AD6051" i="41"/>
  <c r="AD6050" i="41"/>
  <c r="AD6049" i="41"/>
  <c r="AD6048" i="41"/>
  <c r="AD6047" i="41"/>
  <c r="AD6046" i="41"/>
  <c r="AD6045" i="41"/>
  <c r="AD6044" i="41"/>
  <c r="AD6043" i="41"/>
  <c r="AD6042" i="41"/>
  <c r="AD6041" i="41"/>
  <c r="AD6040" i="41"/>
  <c r="AD6039" i="41"/>
  <c r="AD6038" i="41"/>
  <c r="AD6037" i="41"/>
  <c r="AD6036" i="41"/>
  <c r="AD6035" i="41"/>
  <c r="AD6034" i="41"/>
  <c r="AD6033" i="41"/>
  <c r="AD6032" i="41"/>
  <c r="AD6031" i="41"/>
  <c r="AD6030" i="41"/>
  <c r="AD6029" i="41"/>
  <c r="AD6028" i="41"/>
  <c r="AD6027" i="41"/>
  <c r="AD6026" i="41"/>
  <c r="AD6025" i="41"/>
  <c r="AD6024" i="41"/>
  <c r="AD6023" i="41"/>
  <c r="AD6022" i="41"/>
  <c r="AD6021" i="41"/>
  <c r="AD6020" i="41"/>
  <c r="AD6019" i="41"/>
  <c r="AD6018" i="41"/>
  <c r="AD6017" i="41"/>
  <c r="AD6016" i="41"/>
  <c r="AD6015" i="41"/>
  <c r="AD6014" i="41"/>
  <c r="AD6013" i="41"/>
  <c r="AD6012" i="41"/>
  <c r="AD6011" i="41"/>
  <c r="AD6010" i="41"/>
  <c r="AD6009" i="41"/>
  <c r="AD6008" i="41"/>
  <c r="AD6007" i="41"/>
  <c r="AD6006" i="41"/>
  <c r="AD6005" i="41"/>
  <c r="AD6004" i="41"/>
  <c r="AD6003" i="41"/>
  <c r="AD6002" i="41"/>
  <c r="AD6001" i="41"/>
  <c r="AD6000" i="41"/>
  <c r="AD5999" i="41"/>
  <c r="AD5998" i="41"/>
  <c r="AD5997" i="41"/>
  <c r="AD5996" i="41"/>
  <c r="AD5995" i="41"/>
  <c r="AD5994" i="41"/>
  <c r="AD5993" i="41"/>
  <c r="AD5992" i="41"/>
  <c r="AD5991" i="41"/>
  <c r="AD5990" i="41"/>
  <c r="AD5989" i="41"/>
  <c r="AD5988" i="41"/>
  <c r="AD5987" i="41"/>
  <c r="AD5986" i="41"/>
  <c r="AD5985" i="41"/>
  <c r="AD5984" i="41"/>
  <c r="AD5983" i="41"/>
  <c r="AD5982" i="41"/>
  <c r="AD5981" i="41"/>
  <c r="AD5980" i="41"/>
  <c r="AD5979" i="41"/>
  <c r="AD5978" i="41"/>
  <c r="AD5977" i="41"/>
  <c r="AD5976" i="41"/>
  <c r="AD5975" i="41"/>
  <c r="AD5974" i="41"/>
  <c r="AD5973" i="41"/>
  <c r="AD5972" i="41"/>
  <c r="AD5971" i="41"/>
  <c r="AD5970" i="41"/>
  <c r="AD5969" i="41"/>
  <c r="AD5968" i="41"/>
  <c r="AD5967" i="41"/>
  <c r="AD5966" i="41"/>
  <c r="AD5965" i="41"/>
  <c r="AD5964" i="41"/>
  <c r="AD5963" i="41"/>
  <c r="AD5962" i="41"/>
  <c r="AD5961" i="41"/>
  <c r="AD5960" i="41"/>
  <c r="AD5959" i="41"/>
  <c r="AD5958" i="41"/>
  <c r="AD5957" i="41"/>
  <c r="AD5956" i="41"/>
  <c r="AD5955" i="41"/>
  <c r="AD5954" i="41"/>
  <c r="AD5953" i="41"/>
  <c r="AD5952" i="41"/>
  <c r="AD5951" i="41"/>
  <c r="AD5950" i="41"/>
  <c r="AD5949" i="41"/>
  <c r="AD5948" i="41"/>
  <c r="AD5947" i="41"/>
  <c r="AD5946" i="41"/>
  <c r="AD5945" i="41"/>
  <c r="AD5944" i="41"/>
  <c r="AD5943" i="41"/>
  <c r="AD5942" i="41"/>
  <c r="AD5941" i="41"/>
  <c r="AD5940" i="41"/>
  <c r="AD5939" i="41"/>
  <c r="AD5938" i="41"/>
  <c r="AD5937" i="41"/>
  <c r="AD5936" i="41"/>
  <c r="AD5935" i="41"/>
  <c r="AD5934" i="41"/>
  <c r="AD5933" i="41"/>
  <c r="AD5932" i="41"/>
  <c r="AD5931" i="41"/>
  <c r="AD5930" i="41"/>
  <c r="AD5929" i="41"/>
  <c r="AD5928" i="41"/>
  <c r="AD5927" i="41"/>
  <c r="AD5926" i="41"/>
  <c r="AD5925" i="41"/>
  <c r="AD5924" i="41"/>
  <c r="AD5923" i="41"/>
  <c r="AD5922" i="41"/>
  <c r="AD5921" i="41"/>
  <c r="AD5920" i="41"/>
  <c r="AD5919" i="41"/>
  <c r="AD5918" i="41"/>
  <c r="AD5917" i="41"/>
  <c r="AD5916" i="41"/>
  <c r="AD5915" i="41"/>
  <c r="AD5914" i="41"/>
  <c r="AD5913" i="41"/>
  <c r="AD5912" i="41"/>
  <c r="AD5911" i="41"/>
  <c r="AD5910" i="41"/>
  <c r="AD5909" i="41"/>
  <c r="AD5908" i="41"/>
  <c r="AD5907" i="41"/>
  <c r="AD5906" i="41"/>
  <c r="AD5905" i="41"/>
  <c r="AD5904" i="41"/>
  <c r="AD5903" i="41"/>
  <c r="AD5902" i="41"/>
  <c r="AD5901" i="41"/>
  <c r="AD5900" i="41"/>
  <c r="AD5899" i="41"/>
  <c r="AD5898" i="41"/>
  <c r="AD5897" i="41"/>
  <c r="AD5896" i="41"/>
  <c r="AD5895" i="41"/>
  <c r="AD5894" i="41"/>
  <c r="AD5893" i="41"/>
  <c r="AD5892" i="41"/>
  <c r="AD5891" i="41"/>
  <c r="AD5890" i="41"/>
  <c r="AD5889" i="41"/>
  <c r="AD5888" i="41"/>
  <c r="AD5887" i="41"/>
  <c r="AD5886" i="41"/>
  <c r="AD5885" i="41"/>
  <c r="AD5884" i="41"/>
  <c r="AD5883" i="41"/>
  <c r="AD5882" i="41"/>
  <c r="AD5881" i="41"/>
  <c r="AD5880" i="41"/>
  <c r="AD5879" i="41"/>
  <c r="AD5878" i="41"/>
  <c r="AD5877" i="41"/>
  <c r="AD5876" i="41"/>
  <c r="AD5875" i="41"/>
  <c r="AD5874" i="41"/>
  <c r="AD5873" i="41"/>
  <c r="AD5872" i="41"/>
  <c r="AD5871" i="41"/>
  <c r="AD5870" i="41"/>
  <c r="AD5869" i="41"/>
  <c r="AD5868" i="41"/>
  <c r="AD5867" i="41"/>
  <c r="AD5866" i="41"/>
  <c r="AD5865" i="41"/>
  <c r="AD5864" i="41"/>
  <c r="AD5863" i="41"/>
  <c r="AD5862" i="41"/>
  <c r="AD5861" i="41"/>
  <c r="AD5860" i="41"/>
  <c r="AD5859" i="41"/>
  <c r="AD5858" i="41"/>
  <c r="AD5857" i="41"/>
  <c r="AD5856" i="41"/>
  <c r="AD5855" i="41"/>
  <c r="AD5854" i="41"/>
  <c r="AD5853" i="41"/>
  <c r="AD5852" i="41"/>
  <c r="AD5851" i="41"/>
  <c r="AD5850" i="41"/>
  <c r="AD5849" i="41"/>
  <c r="AD5848" i="41"/>
  <c r="AD5847" i="41"/>
  <c r="AD5846" i="41"/>
  <c r="AD5845" i="41"/>
  <c r="AD5844" i="41"/>
  <c r="AD5843" i="41"/>
  <c r="AD5842" i="41"/>
  <c r="AD5841" i="41"/>
  <c r="AD5840" i="41"/>
  <c r="AD5839" i="41"/>
  <c r="AD5838" i="41"/>
  <c r="AD5837" i="41"/>
  <c r="AD5836" i="41"/>
  <c r="AD5835" i="41"/>
  <c r="AD5834" i="41"/>
  <c r="AD5833" i="41"/>
  <c r="AD5832" i="41"/>
  <c r="AD5831" i="41"/>
  <c r="AD5830" i="41"/>
  <c r="AD5829" i="41"/>
  <c r="AD5828" i="41"/>
  <c r="AD5827" i="41"/>
  <c r="AD5826" i="41"/>
  <c r="AD5825" i="41"/>
  <c r="AD5824" i="41"/>
  <c r="AD5823" i="41"/>
  <c r="AD5822" i="41"/>
  <c r="AD5821" i="41"/>
  <c r="AD5820" i="41"/>
  <c r="AD5819" i="41"/>
  <c r="AD5818" i="41"/>
  <c r="AD5817" i="41"/>
  <c r="AD5816" i="41"/>
  <c r="AD5815" i="41"/>
  <c r="AD5814" i="41"/>
  <c r="AD5813" i="41"/>
  <c r="AD5812" i="41"/>
  <c r="AD5811" i="41"/>
  <c r="AD5810" i="41"/>
  <c r="AD5809" i="41"/>
  <c r="AD5808" i="41"/>
  <c r="AD5807" i="41"/>
  <c r="AD5806" i="41"/>
  <c r="AD5805" i="41"/>
  <c r="AD5804" i="41"/>
  <c r="AD5803" i="41"/>
  <c r="AD5802" i="41"/>
  <c r="AD5801" i="41"/>
  <c r="AD5800" i="41"/>
  <c r="AD5799" i="41"/>
  <c r="AD5798" i="41"/>
  <c r="AD5797" i="41"/>
  <c r="AD5796" i="41"/>
  <c r="AD5795" i="41"/>
  <c r="AD5794" i="41"/>
  <c r="AD5793" i="41"/>
  <c r="AD5792" i="41"/>
  <c r="AD5791" i="41"/>
  <c r="AD5790" i="41"/>
  <c r="AD5789" i="41"/>
  <c r="AD5788" i="41"/>
  <c r="AD5787" i="41"/>
  <c r="AD5786" i="41"/>
  <c r="AD5785" i="41"/>
  <c r="AD5784" i="41"/>
  <c r="AD5783" i="41"/>
  <c r="AD5782" i="41"/>
  <c r="AD5781" i="41"/>
  <c r="AD5780" i="41"/>
  <c r="AD5779" i="41"/>
  <c r="AD5778" i="41"/>
  <c r="AD5777" i="41"/>
  <c r="AD5776" i="41"/>
  <c r="AD5775" i="41"/>
  <c r="AD5774" i="41"/>
  <c r="AD5773" i="41"/>
  <c r="AD5772" i="41"/>
  <c r="AD5771" i="41"/>
  <c r="AD5770" i="41"/>
  <c r="AD5769" i="41"/>
  <c r="AD5768" i="41"/>
  <c r="AD5767" i="41"/>
  <c r="AD5766" i="41"/>
  <c r="AD5765" i="41"/>
  <c r="AD5764" i="41"/>
  <c r="AD5763" i="41"/>
  <c r="AD5762" i="41"/>
  <c r="AD5761" i="41"/>
  <c r="AD5760" i="41"/>
  <c r="AD5759" i="41"/>
  <c r="AD5758" i="41"/>
  <c r="AD5757" i="41"/>
  <c r="AD5756" i="41"/>
  <c r="AD5755" i="41"/>
  <c r="AD5754" i="41"/>
  <c r="AD5753" i="41"/>
  <c r="AD5752" i="41"/>
  <c r="AD5751" i="41"/>
  <c r="AD5750" i="41"/>
  <c r="AD5749" i="41"/>
  <c r="AD5748" i="41"/>
  <c r="AD5747" i="41"/>
  <c r="AD5746" i="41"/>
  <c r="AD5745" i="41"/>
  <c r="AD5744" i="41"/>
  <c r="AD5743" i="41"/>
  <c r="AD5742" i="41"/>
  <c r="AD5741" i="41"/>
  <c r="AD5740" i="41"/>
  <c r="AD5739" i="41"/>
  <c r="AD5738" i="41"/>
  <c r="AD5737" i="41"/>
  <c r="AD5736" i="41"/>
  <c r="AD5735" i="41"/>
  <c r="AD5734" i="41"/>
  <c r="AD5733" i="41"/>
  <c r="AD5732" i="41"/>
  <c r="AD5731" i="41"/>
  <c r="AD5730" i="41"/>
  <c r="AD5729" i="41"/>
  <c r="AD5728" i="41"/>
  <c r="AD5727" i="41"/>
  <c r="AD5726" i="41"/>
  <c r="AD5725" i="41"/>
  <c r="AD5724" i="41"/>
  <c r="AD5723" i="41"/>
  <c r="AD5722" i="41"/>
  <c r="AD5721" i="41"/>
  <c r="AD5720" i="41"/>
  <c r="AD5719" i="41"/>
  <c r="AD5718" i="41"/>
  <c r="AD5717" i="41"/>
  <c r="AD5716" i="41"/>
  <c r="AD5715" i="41"/>
  <c r="AD5714" i="41"/>
  <c r="AD5713" i="41"/>
  <c r="AD5712" i="41"/>
  <c r="AD5711" i="41"/>
  <c r="AD5710" i="41"/>
  <c r="AD5709" i="41"/>
  <c r="AD5708" i="41"/>
  <c r="AD5707" i="41"/>
  <c r="AD5706" i="41"/>
  <c r="AD5705" i="41"/>
  <c r="AD5704" i="41"/>
  <c r="AD5703" i="41"/>
  <c r="AD5702" i="41"/>
  <c r="AD5701" i="41"/>
  <c r="AD5700" i="41"/>
  <c r="AD5699" i="41"/>
  <c r="AD5698" i="41"/>
  <c r="AD5697" i="41"/>
  <c r="AD5696" i="41"/>
  <c r="AD5695" i="41"/>
  <c r="AD5694" i="41"/>
  <c r="AD5693" i="41"/>
  <c r="AD5692" i="41"/>
  <c r="AD5691" i="41"/>
  <c r="AD5690" i="41"/>
  <c r="AD5689" i="41"/>
  <c r="AD5688" i="41"/>
  <c r="AD5687" i="41"/>
  <c r="AD5686" i="41"/>
  <c r="AD5685" i="41"/>
  <c r="AD5684" i="41"/>
  <c r="AD5683" i="41"/>
  <c r="AD5682" i="41"/>
  <c r="AD5681" i="41"/>
  <c r="AD5680" i="41"/>
  <c r="AD5679" i="41"/>
  <c r="AD5678" i="41"/>
  <c r="AD5677" i="41"/>
  <c r="AD5676" i="41"/>
  <c r="AD5675" i="41"/>
  <c r="AD5674" i="41"/>
  <c r="AD5673" i="41"/>
  <c r="AD5672" i="41"/>
  <c r="AD5671" i="41"/>
  <c r="AD5670" i="41"/>
  <c r="AD5669" i="41"/>
  <c r="AD5668" i="41"/>
  <c r="AD5667" i="41"/>
  <c r="AD5666" i="41"/>
  <c r="AD5665" i="41"/>
  <c r="AD5664" i="41"/>
  <c r="AD5663" i="41"/>
  <c r="AD5662" i="41"/>
  <c r="AD5661" i="41"/>
  <c r="AD5660" i="41"/>
  <c r="AD5659" i="41"/>
  <c r="AD5658" i="41"/>
  <c r="AD5657" i="41"/>
  <c r="AD5656" i="41"/>
  <c r="AD5655" i="41"/>
  <c r="AD5654" i="41"/>
  <c r="AD5653" i="41"/>
  <c r="AD5652" i="41"/>
  <c r="AD5651" i="41"/>
  <c r="AD5650" i="41"/>
  <c r="AD5649" i="41"/>
  <c r="AD5648" i="41"/>
  <c r="AD5647" i="41"/>
  <c r="AD5646" i="41"/>
  <c r="AD5645" i="41"/>
  <c r="AD5644" i="41"/>
  <c r="AD5643" i="41"/>
  <c r="AD5642" i="41"/>
  <c r="AD5641" i="41"/>
  <c r="AD5640" i="41"/>
  <c r="AD5639" i="41"/>
  <c r="AD5638" i="41"/>
  <c r="AD5637" i="41"/>
  <c r="AD5636" i="41"/>
  <c r="AD5635" i="41"/>
  <c r="AD5634" i="41"/>
  <c r="AD5633" i="41"/>
  <c r="AD5632" i="41"/>
  <c r="AD5631" i="41"/>
  <c r="AD5630" i="41"/>
  <c r="AD5629" i="41"/>
  <c r="AD5628" i="41"/>
  <c r="AD5627" i="41"/>
  <c r="AD5626" i="41"/>
  <c r="AD5625" i="41"/>
  <c r="AD5624" i="41"/>
  <c r="AD5623" i="41"/>
  <c r="AD5622" i="41"/>
  <c r="AD5621" i="41"/>
  <c r="AD5620" i="41"/>
  <c r="AD5619" i="41"/>
  <c r="AD5618" i="41"/>
  <c r="AD5617" i="41"/>
  <c r="AD5616" i="41"/>
  <c r="AD5615" i="41"/>
  <c r="AD5614" i="41"/>
  <c r="AD5613" i="41"/>
  <c r="AD5612" i="41"/>
  <c r="AD5611" i="41"/>
  <c r="AD5610" i="41"/>
  <c r="AD5609" i="41"/>
  <c r="AD5608" i="41"/>
  <c r="AD5607" i="41"/>
  <c r="AD5606" i="41"/>
  <c r="AD5605" i="41"/>
  <c r="AD5604" i="41"/>
  <c r="AD5603" i="41"/>
  <c r="AD5602" i="41"/>
  <c r="AD5601" i="41"/>
  <c r="AD5600" i="41"/>
  <c r="AD5599" i="41"/>
  <c r="AD5598" i="41"/>
  <c r="AD5597" i="41"/>
  <c r="AD5596" i="41"/>
  <c r="AD5595" i="41"/>
  <c r="AD5594" i="41"/>
  <c r="AD5593" i="41"/>
  <c r="AD5592" i="41"/>
  <c r="AD5591" i="41"/>
  <c r="AD5590" i="41"/>
  <c r="AD5589" i="41"/>
  <c r="AD5588" i="41"/>
  <c r="AD5587" i="41"/>
  <c r="AD5586" i="41"/>
  <c r="AD5585" i="41"/>
  <c r="AD5584" i="41"/>
  <c r="AD5583" i="41"/>
  <c r="AD5582" i="41"/>
  <c r="AD5581" i="41"/>
  <c r="AD5580" i="41"/>
  <c r="AD5579" i="41"/>
  <c r="AD5578" i="41"/>
  <c r="AD5577" i="41"/>
  <c r="AD5576" i="41"/>
  <c r="AD5575" i="41"/>
  <c r="AD5574" i="41"/>
  <c r="AD5573" i="41"/>
  <c r="AD5572" i="41"/>
  <c r="AD5571" i="41"/>
  <c r="AD5570" i="41"/>
  <c r="AD5569" i="41"/>
  <c r="AD5568" i="41"/>
  <c r="AD5567" i="41"/>
  <c r="AD5566" i="41"/>
  <c r="AD5565" i="41"/>
  <c r="AD5564" i="41"/>
  <c r="AD5563" i="41"/>
  <c r="AD5562" i="41"/>
  <c r="AD5561" i="41"/>
  <c r="AD5560" i="41"/>
  <c r="AD5559" i="41"/>
  <c r="AD5558" i="41"/>
  <c r="AD5557" i="41"/>
  <c r="AD5556" i="41"/>
  <c r="AD5555" i="41"/>
  <c r="AD5554" i="41"/>
  <c r="AD5553" i="41"/>
  <c r="AD5552" i="41"/>
  <c r="AD5551" i="41"/>
  <c r="AD5550" i="41"/>
  <c r="AD5549" i="41"/>
  <c r="AD5548" i="41"/>
  <c r="AD5547" i="41"/>
  <c r="AD5546" i="41"/>
  <c r="AD5545" i="41"/>
  <c r="AD5544" i="41"/>
  <c r="AD5543" i="41"/>
  <c r="AD5542" i="41"/>
  <c r="AD5541" i="41"/>
  <c r="AD5540" i="41"/>
  <c r="AD5539" i="41"/>
  <c r="AD5538" i="41"/>
  <c r="AD5537" i="41"/>
  <c r="AD5536" i="41"/>
  <c r="AD5535" i="41"/>
  <c r="AD5534" i="41"/>
  <c r="AD5533" i="41"/>
  <c r="AD5532" i="41"/>
  <c r="AD5531" i="41"/>
  <c r="AD5530" i="41"/>
  <c r="AD5529" i="41"/>
  <c r="AD5528" i="41"/>
  <c r="AD5527" i="41"/>
  <c r="AD5526" i="41"/>
  <c r="AD5525" i="41"/>
  <c r="AD5524" i="41"/>
  <c r="AD5523" i="41"/>
  <c r="AD5522" i="41"/>
  <c r="AD5521" i="41"/>
  <c r="AD5520" i="41"/>
  <c r="AD5519" i="41"/>
  <c r="AD5518" i="41"/>
  <c r="AD5517" i="41"/>
  <c r="AD5516" i="41"/>
  <c r="AD5515" i="41"/>
  <c r="AD5514" i="41"/>
  <c r="AD5513" i="41"/>
  <c r="AD5512" i="41"/>
  <c r="AD5511" i="41"/>
  <c r="AD5510" i="41"/>
  <c r="AD5509" i="41"/>
  <c r="AD5508" i="41"/>
  <c r="AD5507" i="41"/>
  <c r="AD5506" i="41"/>
  <c r="AD5505" i="41"/>
  <c r="AD5504" i="41"/>
  <c r="AD5503" i="41"/>
  <c r="AD5502" i="41"/>
  <c r="AD5501" i="41"/>
  <c r="AD5500" i="41"/>
  <c r="AD5499" i="41"/>
  <c r="AD5498" i="41"/>
  <c r="AD5497" i="41"/>
  <c r="AD5496" i="41"/>
  <c r="AD5495" i="41"/>
  <c r="AD5494" i="41"/>
  <c r="AD5493" i="41"/>
  <c r="AD5492" i="41"/>
  <c r="AD5491" i="41"/>
  <c r="AD5490" i="41"/>
  <c r="AD5489" i="41"/>
  <c r="AD5488" i="41"/>
  <c r="AD5487" i="41"/>
  <c r="AD5486" i="41"/>
  <c r="AD5485" i="41"/>
  <c r="AD5484" i="41"/>
  <c r="AD5483" i="41"/>
  <c r="AD5482" i="41"/>
  <c r="AD5481" i="41"/>
  <c r="AD5480" i="41"/>
  <c r="AD5479" i="41"/>
  <c r="AD5478" i="41"/>
  <c r="AD5477" i="41"/>
  <c r="AD5476" i="41"/>
  <c r="AD5475" i="41"/>
  <c r="AD5474" i="41"/>
  <c r="AD5473" i="41"/>
  <c r="AD5472" i="41"/>
  <c r="AD5471" i="41"/>
  <c r="AD5470" i="41"/>
  <c r="AD5469" i="41"/>
  <c r="AD5468" i="41"/>
  <c r="AD5467" i="41"/>
  <c r="AD5466" i="41"/>
  <c r="AD5465" i="41"/>
  <c r="AD5464" i="41"/>
  <c r="AD5463" i="41"/>
  <c r="AD5462" i="41"/>
  <c r="AD5461" i="41"/>
  <c r="AD5460" i="41"/>
  <c r="AD5459" i="41"/>
  <c r="AD5458" i="41"/>
  <c r="AD5457" i="41"/>
  <c r="AD5456" i="41"/>
  <c r="AD5455" i="41"/>
  <c r="AD5454" i="41"/>
  <c r="AD5453" i="41"/>
  <c r="AD5452" i="41"/>
  <c r="AD5451" i="41"/>
  <c r="AD5450" i="41"/>
  <c r="AD5449" i="41"/>
  <c r="AD5448" i="41"/>
  <c r="AD5447" i="41"/>
  <c r="AD5446" i="41"/>
  <c r="AD5445" i="41"/>
  <c r="AD5444" i="41"/>
  <c r="AD5443" i="41"/>
  <c r="AD5442" i="41"/>
  <c r="AD5441" i="41"/>
  <c r="AD5440" i="41"/>
  <c r="AD5439" i="41"/>
  <c r="AD5438" i="41"/>
  <c r="AD5437" i="41"/>
  <c r="AD5436" i="41"/>
  <c r="AD5435" i="41"/>
  <c r="AD5434" i="41"/>
  <c r="AD5433" i="41"/>
  <c r="AD5432" i="41"/>
  <c r="AD5431" i="41"/>
  <c r="AD5430" i="41"/>
  <c r="AD5429" i="41"/>
  <c r="AD5428" i="41"/>
  <c r="AD5427" i="41"/>
  <c r="AD5426" i="41"/>
  <c r="AD5425" i="41"/>
  <c r="AD5424" i="41"/>
  <c r="AD5423" i="41"/>
  <c r="AD5422" i="41"/>
  <c r="AD5421" i="41"/>
  <c r="AD5420" i="41"/>
  <c r="AD5419" i="41"/>
  <c r="AD5418" i="41"/>
  <c r="AD5417" i="41"/>
  <c r="AD5416" i="41"/>
  <c r="AD5415" i="41"/>
  <c r="AD5414" i="41"/>
  <c r="AD5413" i="41"/>
  <c r="AD5412" i="41"/>
  <c r="AD5411" i="41"/>
  <c r="AD5410" i="41"/>
  <c r="AD5409" i="41"/>
  <c r="AD5408" i="41"/>
  <c r="AD5407" i="41"/>
  <c r="AD5406" i="41"/>
  <c r="AD5405" i="41"/>
  <c r="AD5404" i="41"/>
  <c r="AD5403" i="41"/>
  <c r="AD5402" i="41"/>
  <c r="AD5401" i="41"/>
  <c r="AD5400" i="41"/>
  <c r="AD5399" i="41"/>
  <c r="AD5398" i="41"/>
  <c r="AD5397" i="41"/>
  <c r="AD5396" i="41"/>
  <c r="AD5395" i="41"/>
  <c r="AD5394" i="41"/>
  <c r="AD5393" i="41"/>
  <c r="AD5392" i="41"/>
  <c r="AD5391" i="41"/>
  <c r="AD5390" i="41"/>
  <c r="AD5389" i="41"/>
  <c r="AD5388" i="41"/>
  <c r="AD5387" i="41"/>
  <c r="AD5386" i="41"/>
  <c r="AD5385" i="41"/>
  <c r="AD5384" i="41"/>
  <c r="AD5383" i="41"/>
  <c r="AD5382" i="41"/>
  <c r="AD5381" i="41"/>
  <c r="AD5380" i="41"/>
  <c r="AD5379" i="41"/>
  <c r="AD5378" i="41"/>
  <c r="AD5377" i="41"/>
  <c r="AD5376" i="41"/>
  <c r="AD5375" i="41"/>
  <c r="AD5374" i="41"/>
  <c r="AD5373" i="41"/>
  <c r="AD5372" i="41"/>
  <c r="AD5371" i="41"/>
  <c r="AD5370" i="41"/>
  <c r="AD5369" i="41"/>
  <c r="AD5368" i="41"/>
  <c r="AD5367" i="41"/>
  <c r="AD5366" i="41"/>
  <c r="AD5365" i="41"/>
  <c r="AD5364" i="41"/>
  <c r="AD5363" i="41"/>
  <c r="AD5362" i="41"/>
  <c r="AD5361" i="41"/>
  <c r="AD5360" i="41"/>
  <c r="AD5359" i="41"/>
  <c r="AD5358" i="41"/>
  <c r="AD5357" i="41"/>
  <c r="AD5356" i="41"/>
  <c r="AD5355" i="41"/>
  <c r="AD5354" i="41"/>
  <c r="AD5353" i="41"/>
  <c r="AD5352" i="41"/>
  <c r="AD5351" i="41"/>
  <c r="AD5350" i="41"/>
  <c r="AD5349" i="41"/>
  <c r="AD5348" i="41"/>
  <c r="AD5347" i="41"/>
  <c r="AD5346" i="41"/>
  <c r="AD5345" i="41"/>
  <c r="AD5344" i="41"/>
  <c r="AD5343" i="41"/>
  <c r="AD5342" i="41"/>
  <c r="AD5341" i="41"/>
  <c r="AD5340" i="41"/>
  <c r="AD5339" i="41"/>
  <c r="AD5338" i="41"/>
  <c r="AD5337" i="41"/>
  <c r="AD5336" i="41"/>
  <c r="AD5335" i="41"/>
  <c r="AD5334" i="41"/>
  <c r="AD5333" i="41"/>
  <c r="AD5332" i="41"/>
  <c r="AD5331" i="41"/>
  <c r="AD5330" i="41"/>
  <c r="AD5329" i="41"/>
  <c r="AD5328" i="41"/>
  <c r="AD5327" i="41"/>
  <c r="AD5326" i="41"/>
  <c r="AD5325" i="41"/>
  <c r="AD5324" i="41"/>
  <c r="AD5323" i="41"/>
  <c r="AD5322" i="41"/>
  <c r="AD5321" i="41"/>
  <c r="AD5320" i="41"/>
  <c r="AD5319" i="41"/>
  <c r="AD5318" i="41"/>
  <c r="AD5317" i="41"/>
  <c r="AD5316" i="41"/>
  <c r="AD5315" i="41"/>
  <c r="AD5314" i="41"/>
  <c r="AD5313" i="41"/>
  <c r="AD5312" i="41"/>
  <c r="AD5311" i="41"/>
  <c r="AD5310" i="41"/>
  <c r="AD5309" i="41"/>
  <c r="AD5308" i="41"/>
  <c r="AD5307" i="41"/>
  <c r="AD5306" i="41"/>
  <c r="AD5305" i="41"/>
  <c r="AD5304" i="41"/>
  <c r="AD5303" i="41"/>
  <c r="AD5302" i="41"/>
  <c r="AD5301" i="41"/>
  <c r="AD5300" i="41"/>
  <c r="AD5299" i="41"/>
  <c r="AD5298" i="41"/>
  <c r="AD5297" i="41"/>
  <c r="AD5296" i="41"/>
  <c r="AD5295" i="41"/>
  <c r="AD5294" i="41"/>
  <c r="AD5293" i="41"/>
  <c r="AD5292" i="41"/>
  <c r="AD5291" i="41"/>
  <c r="AD5290" i="41"/>
  <c r="AD5289" i="41"/>
  <c r="AD5288" i="41"/>
  <c r="AD5287" i="41"/>
  <c r="AD5286" i="41"/>
  <c r="AD5285" i="41"/>
  <c r="AD5284" i="41"/>
  <c r="AD5283" i="41"/>
  <c r="AD5282" i="41"/>
  <c r="AD5281" i="41"/>
  <c r="AD5280" i="41"/>
  <c r="AD5279" i="41"/>
  <c r="AD5278" i="41"/>
  <c r="AD5277" i="41"/>
  <c r="AD5276" i="41"/>
  <c r="AD5275" i="41"/>
  <c r="AD5274" i="41"/>
  <c r="AD5273" i="41"/>
  <c r="AD5272" i="41"/>
  <c r="AD5271" i="41"/>
  <c r="AD5270" i="41"/>
  <c r="AD5269" i="41"/>
  <c r="AD5268" i="41"/>
  <c r="AD5267" i="41"/>
  <c r="AD5266" i="41"/>
  <c r="AD5265" i="41"/>
  <c r="AD5264" i="41"/>
  <c r="AD5263" i="41"/>
  <c r="AD5262" i="41"/>
  <c r="AD5261" i="41"/>
  <c r="AD5260" i="41"/>
  <c r="AD5259" i="41"/>
  <c r="AD5258" i="41"/>
  <c r="AD5257" i="41"/>
  <c r="AD5256" i="41"/>
  <c r="AD5255" i="41"/>
  <c r="AD5254" i="41"/>
  <c r="AD5253" i="41"/>
  <c r="AD5252" i="41"/>
  <c r="AD5251" i="41"/>
  <c r="AD5250" i="41"/>
  <c r="AD5249" i="41"/>
  <c r="AD5248" i="41"/>
  <c r="AD5247" i="41"/>
  <c r="AD5246" i="41"/>
  <c r="AD5245" i="41"/>
  <c r="AD5244" i="41"/>
  <c r="AD5243" i="41"/>
  <c r="AD5242" i="41"/>
  <c r="AD5241" i="41"/>
  <c r="AD5240" i="41"/>
  <c r="AD5239" i="41"/>
  <c r="AD5238" i="41"/>
  <c r="AD5237" i="41"/>
  <c r="AD5236" i="41"/>
  <c r="AD5235" i="41"/>
  <c r="AD5234" i="41"/>
  <c r="AD5233" i="41"/>
  <c r="AD5232" i="41"/>
  <c r="AD5231" i="41"/>
  <c r="AD5230" i="41"/>
  <c r="AD5229" i="41"/>
  <c r="AD5228" i="41"/>
  <c r="AD5227" i="41"/>
  <c r="AD5226" i="41"/>
  <c r="AD5225" i="41"/>
  <c r="AD5224" i="41"/>
  <c r="AD5223" i="41"/>
  <c r="AD5222" i="41"/>
  <c r="AD5221" i="41"/>
  <c r="AD5220" i="41"/>
  <c r="AD5219" i="41"/>
  <c r="AD5218" i="41"/>
  <c r="AD5217" i="41"/>
  <c r="AD5216" i="41"/>
  <c r="AD5215" i="41"/>
  <c r="AD5214" i="41"/>
  <c r="AD5213" i="41"/>
  <c r="AD5212" i="41"/>
  <c r="AD5211" i="41"/>
  <c r="AD5210" i="41"/>
  <c r="AD5209" i="41"/>
  <c r="AD5208" i="41"/>
  <c r="AD5207" i="41"/>
  <c r="AD5206" i="41"/>
  <c r="AD5205" i="41"/>
  <c r="AD5204" i="41"/>
  <c r="AD5203" i="41"/>
  <c r="AD5202" i="41"/>
  <c r="AD5201" i="41"/>
  <c r="AD5200" i="41"/>
  <c r="AD5199" i="41"/>
  <c r="AD5198" i="41"/>
  <c r="AD5197" i="41"/>
  <c r="AD5196" i="41"/>
  <c r="AD5195" i="41"/>
  <c r="AD5194" i="41"/>
  <c r="AD5193" i="41"/>
  <c r="AD5192" i="41"/>
  <c r="AD5191" i="41"/>
  <c r="AD5190" i="41"/>
  <c r="AD5189" i="41"/>
  <c r="AD5188" i="41"/>
  <c r="AD5187" i="41"/>
  <c r="AD5186" i="41"/>
  <c r="AD5185" i="41"/>
  <c r="AD5184" i="41"/>
  <c r="AD5183" i="41"/>
  <c r="AD5182" i="41"/>
  <c r="AD5181" i="41"/>
  <c r="AD5180" i="41"/>
  <c r="AD5179" i="41"/>
  <c r="AD5178" i="41"/>
  <c r="AD5177" i="41"/>
  <c r="AD5176" i="41"/>
  <c r="AD5175" i="41"/>
  <c r="AD5174" i="41"/>
  <c r="AD5173" i="41"/>
  <c r="AD5172" i="41"/>
  <c r="AD5171" i="41"/>
  <c r="AD5170" i="41"/>
  <c r="AD5169" i="41"/>
  <c r="AD5168" i="41"/>
  <c r="AD5167" i="41"/>
  <c r="AD5166" i="41"/>
  <c r="AD5165" i="41"/>
  <c r="AD5164" i="41"/>
  <c r="AD5163" i="41"/>
  <c r="AD5162" i="41"/>
  <c r="AD5161" i="41"/>
  <c r="AD5160" i="41"/>
  <c r="AD5159" i="41"/>
  <c r="AD5158" i="41"/>
  <c r="AD5157" i="41"/>
  <c r="AD5156" i="41"/>
  <c r="AD5155" i="41"/>
  <c r="AD5154" i="41"/>
  <c r="AD5153" i="41"/>
  <c r="AD5152" i="41"/>
  <c r="AD5151" i="41"/>
  <c r="AD5150" i="41"/>
  <c r="AD5149" i="41"/>
  <c r="AD5148" i="41"/>
  <c r="AD5147" i="41"/>
  <c r="AD5146" i="41"/>
  <c r="AD5145" i="41"/>
  <c r="AD5144" i="41"/>
  <c r="AD5143" i="41"/>
  <c r="AD5142" i="41"/>
  <c r="AD5141" i="41"/>
  <c r="AD5140" i="41"/>
  <c r="AD5139" i="41"/>
  <c r="AD5138" i="41"/>
  <c r="AD5137" i="41"/>
  <c r="AD5136" i="41"/>
  <c r="AD5135" i="41"/>
  <c r="AD5134" i="41"/>
  <c r="AD5133" i="41"/>
  <c r="AD5132" i="41"/>
  <c r="AD5131" i="41"/>
  <c r="AD5130" i="41"/>
  <c r="AD5129" i="41"/>
  <c r="AD5128" i="41"/>
  <c r="AD5127" i="41"/>
  <c r="AD5126" i="41"/>
  <c r="AD5125" i="41"/>
  <c r="AD5124" i="41"/>
  <c r="AD5123" i="41"/>
  <c r="AD5122" i="41"/>
  <c r="AD5121" i="41"/>
  <c r="AD5120" i="41"/>
  <c r="AD5119" i="41"/>
  <c r="AD5118" i="41"/>
  <c r="AD5117" i="41"/>
  <c r="AD5116" i="41"/>
  <c r="AD5115" i="41"/>
  <c r="AD5114" i="41"/>
  <c r="AD5113" i="41"/>
  <c r="AD5112" i="41"/>
  <c r="AD5111" i="41"/>
  <c r="AD5110" i="41"/>
  <c r="AD5109" i="41"/>
  <c r="AD5108" i="41"/>
  <c r="AD5107" i="41"/>
  <c r="AD5106" i="41"/>
  <c r="AD5105" i="41"/>
  <c r="AD5104" i="41"/>
  <c r="AD5103" i="41"/>
  <c r="AD5102" i="41"/>
  <c r="AD5101" i="41"/>
  <c r="AD5100" i="41"/>
  <c r="AD5099" i="41"/>
  <c r="AD5098" i="41"/>
  <c r="AD5097" i="41"/>
  <c r="AD5096" i="41"/>
  <c r="AD5095" i="41"/>
  <c r="AD5094" i="41"/>
  <c r="AD5093" i="41"/>
  <c r="AD5092" i="41"/>
  <c r="AD5091" i="41"/>
  <c r="AD5090" i="41"/>
  <c r="AD5089" i="41"/>
  <c r="AD5088" i="41"/>
  <c r="AD5087" i="41"/>
  <c r="AD5086" i="41"/>
  <c r="AD5085" i="41"/>
  <c r="AD5084" i="41"/>
  <c r="AD5083" i="41"/>
  <c r="AD5082" i="41"/>
  <c r="AD5081" i="41"/>
  <c r="AD5080" i="41"/>
  <c r="AD5079" i="41"/>
  <c r="AD5078" i="41"/>
  <c r="AD5077" i="41"/>
  <c r="AD5076" i="41"/>
  <c r="AD5075" i="41"/>
  <c r="AD5074" i="41"/>
  <c r="AD5073" i="41"/>
  <c r="AD5072" i="41"/>
  <c r="AD5071" i="41"/>
  <c r="AD5070" i="41"/>
  <c r="AD5069" i="41"/>
  <c r="AD5068" i="41"/>
  <c r="AD5067" i="41"/>
  <c r="AD5066" i="41"/>
  <c r="AD5065" i="41"/>
  <c r="AD5064" i="41"/>
  <c r="AD5063" i="41"/>
  <c r="AD5062" i="41"/>
  <c r="AD5061" i="41"/>
  <c r="AD5060" i="41"/>
  <c r="AD5059" i="41"/>
  <c r="AD5058" i="41"/>
  <c r="AD5057" i="41"/>
  <c r="AD5056" i="41"/>
  <c r="AD5055" i="41"/>
  <c r="AD5054" i="41"/>
  <c r="AD5053" i="41"/>
  <c r="AD5052" i="41"/>
  <c r="AD5051" i="41"/>
  <c r="AD5050" i="41"/>
  <c r="AD5049" i="41"/>
  <c r="AD5048" i="41"/>
  <c r="AD5047" i="41"/>
  <c r="AD5046" i="41"/>
  <c r="AD5045" i="41"/>
  <c r="AD5044" i="41"/>
  <c r="AD5043" i="41"/>
  <c r="AD5042" i="41"/>
  <c r="AD5041" i="41"/>
  <c r="AD5040" i="41"/>
  <c r="AD5039" i="41"/>
  <c r="AD5038" i="41"/>
  <c r="AD5037" i="41"/>
  <c r="AD5036" i="41"/>
  <c r="AD5035" i="41"/>
  <c r="AD5034" i="41"/>
  <c r="AD5033" i="41"/>
  <c r="AD5032" i="41"/>
  <c r="AD5031" i="41"/>
  <c r="AD5030" i="41"/>
  <c r="AD5029" i="41"/>
  <c r="AD5028" i="41"/>
  <c r="AD5027" i="41"/>
  <c r="AD5026" i="41"/>
  <c r="AD5025" i="41"/>
  <c r="AD5024" i="41"/>
  <c r="AD5023" i="41"/>
  <c r="AD5022" i="41"/>
  <c r="AD5021" i="41"/>
  <c r="AD5020" i="41"/>
  <c r="AD5019" i="41"/>
  <c r="AD5018" i="41"/>
  <c r="AD5017" i="41"/>
  <c r="AD5016" i="41"/>
  <c r="AD5015" i="41"/>
  <c r="AD5014" i="41"/>
  <c r="AD5013" i="41"/>
  <c r="AD5012" i="41"/>
  <c r="AD5011" i="41"/>
  <c r="AD5010" i="41"/>
  <c r="AD5009" i="41"/>
  <c r="AD5008" i="41"/>
  <c r="AD5007" i="41"/>
  <c r="AD5006" i="41"/>
  <c r="AD5005" i="41"/>
  <c r="AD5004" i="41"/>
  <c r="AD5003" i="41"/>
  <c r="AD5002" i="41"/>
  <c r="AD5001" i="41"/>
  <c r="AD5000" i="41"/>
  <c r="AD4999" i="41"/>
  <c r="AD4998" i="41"/>
  <c r="AD4997" i="41"/>
  <c r="AD4996" i="41"/>
  <c r="AD4995" i="41"/>
  <c r="AD4994" i="41"/>
  <c r="AD4993" i="41"/>
  <c r="AD4992" i="41"/>
  <c r="AD4991" i="41"/>
  <c r="AD4990" i="41"/>
  <c r="AD4989" i="41"/>
  <c r="AD4988" i="41"/>
  <c r="AD4987" i="41"/>
  <c r="AD4986" i="41"/>
  <c r="AD4985" i="41"/>
  <c r="AD4984" i="41"/>
  <c r="AD4983" i="41"/>
  <c r="AD4982" i="41"/>
  <c r="AD4981" i="41"/>
  <c r="AD4980" i="41"/>
  <c r="AD4979" i="41"/>
  <c r="AD4978" i="41"/>
  <c r="AD4977" i="41"/>
  <c r="AD4976" i="41"/>
  <c r="AD4975" i="41"/>
  <c r="AD4974" i="41"/>
  <c r="AD4973" i="41"/>
  <c r="AD4972" i="41"/>
  <c r="AD4971" i="41"/>
  <c r="AD4970" i="41"/>
  <c r="AD4969" i="41"/>
  <c r="AD4968" i="41"/>
  <c r="AD4967" i="41"/>
  <c r="AD4966" i="41"/>
  <c r="AD4965" i="41"/>
  <c r="AD4964" i="41"/>
  <c r="AD4963" i="41"/>
  <c r="AD4962" i="41"/>
  <c r="AD4961" i="41"/>
  <c r="AD4960" i="41"/>
  <c r="AD4959" i="41"/>
  <c r="AD4958" i="41"/>
  <c r="AD4957" i="41"/>
  <c r="AD4956" i="41"/>
  <c r="AD4955" i="41"/>
  <c r="AD4954" i="41"/>
  <c r="AD4953" i="41"/>
  <c r="AD4952" i="41"/>
  <c r="AD4951" i="41"/>
  <c r="AD4950" i="41"/>
  <c r="AD4949" i="41"/>
  <c r="AD4948" i="41"/>
  <c r="AD4947" i="41"/>
  <c r="AD4946" i="41"/>
  <c r="AD4945" i="41"/>
  <c r="AD4944" i="41"/>
  <c r="AD4943" i="41"/>
  <c r="AD4942" i="41"/>
  <c r="AD4941" i="41"/>
  <c r="AD4940" i="41"/>
  <c r="AD4939" i="41"/>
  <c r="AD4938" i="41"/>
  <c r="AD4937" i="41"/>
  <c r="AD4936" i="41"/>
  <c r="AD4935" i="41"/>
  <c r="AD4934" i="41"/>
  <c r="AD4933" i="41"/>
  <c r="AD4932" i="41"/>
  <c r="AD4931" i="41"/>
  <c r="AD4930" i="41"/>
  <c r="AD4929" i="41"/>
  <c r="AD4928" i="41"/>
  <c r="AD4927" i="41"/>
  <c r="AD4926" i="41"/>
  <c r="AD4925" i="41"/>
  <c r="AD4924" i="41"/>
  <c r="AD4923" i="41"/>
  <c r="AD4922" i="41"/>
  <c r="AD4921" i="41"/>
  <c r="AD4920" i="41"/>
  <c r="AD4919" i="41"/>
  <c r="AD4918" i="41"/>
  <c r="AD4917" i="41"/>
  <c r="AD4916" i="41"/>
  <c r="AD4915" i="41"/>
  <c r="AD4914" i="41"/>
  <c r="AD4913" i="41"/>
  <c r="AD4912" i="41"/>
  <c r="AD4911" i="41"/>
  <c r="AD4910" i="41"/>
  <c r="AD4909" i="41"/>
  <c r="AD4908" i="41"/>
  <c r="AD4907" i="41"/>
  <c r="AD4906" i="41"/>
  <c r="AD4905" i="41"/>
  <c r="AD4904" i="41"/>
  <c r="AD4903" i="41"/>
  <c r="AD4902" i="41"/>
  <c r="AD4901" i="41"/>
  <c r="AD4900" i="41"/>
  <c r="AD4899" i="41"/>
  <c r="AD4898" i="41"/>
  <c r="AD4897" i="41"/>
  <c r="AD4896" i="41"/>
  <c r="AD4895" i="41"/>
  <c r="AD4894" i="41"/>
  <c r="AD4893" i="41"/>
  <c r="AD4892" i="41"/>
  <c r="AD4891" i="41"/>
  <c r="AD4890" i="41"/>
  <c r="AD4889" i="41"/>
  <c r="AD4888" i="41"/>
  <c r="AD4887" i="41"/>
  <c r="AD4886" i="41"/>
  <c r="AD4885" i="41"/>
  <c r="AD4884" i="41"/>
  <c r="AD4883" i="41"/>
  <c r="AD4882" i="41"/>
  <c r="AD4881" i="41"/>
  <c r="AD4880" i="41"/>
  <c r="AD4879" i="41"/>
  <c r="AD4878" i="41"/>
  <c r="AD4877" i="41"/>
  <c r="AD4876" i="41"/>
  <c r="AD4875" i="41"/>
  <c r="AD4874" i="41"/>
  <c r="AD4873" i="41"/>
  <c r="AD4872" i="41"/>
  <c r="AD4871" i="41"/>
  <c r="AD4870" i="41"/>
  <c r="AD4869" i="41"/>
  <c r="AD4868" i="41"/>
  <c r="AD4867" i="41"/>
  <c r="AD4866" i="41"/>
  <c r="AD4865" i="41"/>
  <c r="AD4864" i="41"/>
  <c r="AD4863" i="41"/>
  <c r="AD4862" i="41"/>
  <c r="AD4861" i="41"/>
  <c r="AD4860" i="41"/>
  <c r="AD4859" i="41"/>
  <c r="AD4858" i="41"/>
  <c r="AD4857" i="41"/>
  <c r="AD4856" i="41"/>
  <c r="AD4855" i="41"/>
  <c r="AD4854" i="41"/>
  <c r="AD4853" i="41"/>
  <c r="AD4852" i="41"/>
  <c r="AD4851" i="41"/>
  <c r="AD4850" i="41"/>
  <c r="AD4849" i="41"/>
  <c r="AD4848" i="41"/>
  <c r="AD4847" i="41"/>
  <c r="AD4846" i="41"/>
  <c r="AD4845" i="41"/>
  <c r="AD4844" i="41"/>
  <c r="AD4843" i="41"/>
  <c r="AD4842" i="41"/>
  <c r="AD4841" i="41"/>
  <c r="AD4840" i="41"/>
  <c r="AD4839" i="41"/>
  <c r="AD4838" i="41"/>
  <c r="AD4837" i="41"/>
  <c r="AD4836" i="41"/>
  <c r="AD4835" i="41"/>
  <c r="AD4834" i="41"/>
  <c r="AD4833" i="41"/>
  <c r="AD4832" i="41"/>
  <c r="AD4831" i="41"/>
  <c r="AD4830" i="41"/>
  <c r="AD4829" i="41"/>
  <c r="AD4828" i="41"/>
  <c r="AD4827" i="41"/>
  <c r="AD4826" i="41"/>
  <c r="AD4825" i="41"/>
  <c r="AD4824" i="41"/>
  <c r="AD4823" i="41"/>
  <c r="AD4822" i="41"/>
  <c r="AD4821" i="41"/>
  <c r="AD4820" i="41"/>
  <c r="AD4819" i="41"/>
  <c r="AD4818" i="41"/>
  <c r="AD4817" i="41"/>
  <c r="AD4816" i="41"/>
  <c r="AD4815" i="41"/>
  <c r="AD4814" i="41"/>
  <c r="AD4813" i="41"/>
  <c r="AD4812" i="41"/>
  <c r="AD4811" i="41"/>
  <c r="AD4810" i="41"/>
  <c r="AD4809" i="41"/>
  <c r="AD4808" i="41"/>
  <c r="AD4807" i="41"/>
  <c r="AD4806" i="41"/>
  <c r="AD4805" i="41"/>
  <c r="AD4804" i="41"/>
  <c r="AD4803" i="41"/>
  <c r="AD4802" i="41"/>
  <c r="AD4801" i="41"/>
  <c r="AD4800" i="41"/>
  <c r="AD4799" i="41"/>
  <c r="AD4798" i="41"/>
  <c r="AD4797" i="41"/>
  <c r="AD4796" i="41"/>
  <c r="AD4795" i="41"/>
  <c r="AD4794" i="41"/>
  <c r="AD4793" i="41"/>
  <c r="AD4792" i="41"/>
  <c r="AD4791" i="41"/>
  <c r="AD4790" i="41"/>
  <c r="AD4789" i="41"/>
  <c r="AD4788" i="41"/>
  <c r="AD4787" i="41"/>
  <c r="AD4786" i="41"/>
  <c r="AD4785" i="41"/>
  <c r="AD4784" i="41"/>
  <c r="AD4783" i="41"/>
  <c r="AD4782" i="41"/>
  <c r="AD4781" i="41"/>
  <c r="AD4780" i="41"/>
  <c r="AD4779" i="41"/>
  <c r="AD4778" i="41"/>
  <c r="AD4777" i="41"/>
  <c r="AD4776" i="41"/>
  <c r="AD4775" i="41"/>
  <c r="AD4774" i="41"/>
  <c r="AD4773" i="41"/>
  <c r="AD4772" i="41"/>
  <c r="AD4771" i="41"/>
  <c r="AD4770" i="41"/>
  <c r="AD4769" i="41"/>
  <c r="AD4768" i="41"/>
  <c r="AD4767" i="41"/>
  <c r="AD4766" i="41"/>
  <c r="AD4765" i="41"/>
  <c r="AD4764" i="41"/>
  <c r="AD4763" i="41"/>
  <c r="AD4762" i="41"/>
  <c r="AD4761" i="41"/>
  <c r="AD4760" i="41"/>
  <c r="AD4759" i="41"/>
  <c r="AD4758" i="41"/>
  <c r="AD4757" i="41"/>
  <c r="AD4756" i="41"/>
  <c r="AD4755" i="41"/>
  <c r="AD4754" i="41"/>
  <c r="AD4753" i="41"/>
  <c r="AD4752" i="41"/>
  <c r="AD4751" i="41"/>
  <c r="AD4750" i="41"/>
  <c r="AD4749" i="41"/>
  <c r="AD4748" i="41"/>
  <c r="AD4747" i="41"/>
  <c r="AD4746" i="41"/>
  <c r="AD4745" i="41"/>
  <c r="AD4744" i="41"/>
  <c r="AD4743" i="41"/>
  <c r="AD4742" i="41"/>
  <c r="AD4741" i="41"/>
  <c r="AD4740" i="41"/>
  <c r="AD4739" i="41"/>
  <c r="AD4738" i="41"/>
  <c r="AD4737" i="41"/>
  <c r="AD4736" i="41"/>
  <c r="AD4735" i="41"/>
  <c r="AD4734" i="41"/>
  <c r="AD4733" i="41"/>
  <c r="AD4732" i="41"/>
  <c r="AD4731" i="41"/>
  <c r="AD4730" i="41"/>
  <c r="AD4729" i="41"/>
  <c r="AD4728" i="41"/>
  <c r="AD4727" i="41"/>
  <c r="AD4726" i="41"/>
  <c r="AD4725" i="41"/>
  <c r="AD4724" i="41"/>
  <c r="AD4723" i="41"/>
  <c r="AD4722" i="41"/>
  <c r="AD4721" i="41"/>
  <c r="AD4720" i="41"/>
  <c r="AD4719" i="41"/>
  <c r="AD4718" i="41"/>
  <c r="AD4717" i="41"/>
  <c r="AD4716" i="41"/>
  <c r="AD4715" i="41"/>
  <c r="AD4714" i="41"/>
  <c r="AD4713" i="41"/>
  <c r="AD4712" i="41"/>
  <c r="AD4711" i="41"/>
  <c r="AD4710" i="41"/>
  <c r="AD4709" i="41"/>
  <c r="AD4708" i="41"/>
  <c r="AD4707" i="41"/>
  <c r="AD4706" i="41"/>
  <c r="AD4705" i="41"/>
  <c r="AD4704" i="41"/>
  <c r="AD4703" i="41"/>
  <c r="AD4702" i="41"/>
  <c r="AD4701" i="41"/>
  <c r="AD4700" i="41"/>
  <c r="AD4699" i="41"/>
  <c r="AD4698" i="41"/>
  <c r="AD4697" i="41"/>
  <c r="AD4696" i="41"/>
  <c r="AD4695" i="41"/>
  <c r="AD4694" i="41"/>
  <c r="AD4693" i="41"/>
  <c r="AD4692" i="41"/>
  <c r="AD4691" i="41"/>
  <c r="AD4690" i="41"/>
  <c r="AD4689" i="41"/>
  <c r="AD4688" i="41"/>
  <c r="AD4687" i="41"/>
  <c r="AD4686" i="41"/>
  <c r="AD4685" i="41"/>
  <c r="AD4684" i="41"/>
  <c r="AD4683" i="41"/>
  <c r="AD4682" i="41"/>
  <c r="AD4681" i="41"/>
  <c r="AD4680" i="41"/>
  <c r="AD4679" i="41"/>
  <c r="AD4678" i="41"/>
  <c r="AD4677" i="41"/>
  <c r="AD4676" i="41"/>
  <c r="AD4675" i="41"/>
  <c r="AD4674" i="41"/>
  <c r="AD4673" i="41"/>
  <c r="AD4672" i="41"/>
  <c r="AD4671" i="41"/>
  <c r="AD4670" i="41"/>
  <c r="AD4669" i="41"/>
  <c r="AD4668" i="41"/>
  <c r="AD4667" i="41"/>
  <c r="AD4666" i="41"/>
  <c r="AD4665" i="41"/>
  <c r="AD4664" i="41"/>
  <c r="AD4663" i="41"/>
  <c r="AD4662" i="41"/>
  <c r="AD4661" i="41"/>
  <c r="AD4660" i="41"/>
  <c r="AD4659" i="41"/>
  <c r="AD4658" i="41"/>
  <c r="AD4657" i="41"/>
  <c r="AD4656" i="41"/>
  <c r="AD4655" i="41"/>
  <c r="AD4654" i="41"/>
  <c r="AD4653" i="41"/>
  <c r="AD4652" i="41"/>
  <c r="AD4651" i="41"/>
  <c r="AD4650" i="41"/>
  <c r="AD4649" i="41"/>
  <c r="AD4648" i="41"/>
  <c r="AD4647" i="41"/>
  <c r="AD4646" i="41"/>
  <c r="AD4645" i="41"/>
  <c r="AD4644" i="41"/>
  <c r="AD4643" i="41"/>
  <c r="AD4642" i="41"/>
  <c r="AD4641" i="41"/>
  <c r="AD4640" i="41"/>
  <c r="AD4639" i="41"/>
  <c r="AD4638" i="41"/>
  <c r="AD4637" i="41"/>
  <c r="AD4636" i="41"/>
  <c r="AD4635" i="41"/>
  <c r="AD4634" i="41"/>
  <c r="AD4633" i="41"/>
  <c r="AD4632" i="41"/>
  <c r="AD4631" i="41"/>
  <c r="AD4630" i="41"/>
  <c r="AD4629" i="41"/>
  <c r="AD4628" i="41"/>
  <c r="AD4627" i="41"/>
  <c r="AD4626" i="41"/>
  <c r="AD4625" i="41"/>
  <c r="AD4624" i="41"/>
  <c r="AD4623" i="41"/>
  <c r="AD4622" i="41"/>
  <c r="AD4621" i="41"/>
  <c r="AD4620" i="41"/>
  <c r="AD4619" i="41"/>
  <c r="AD4618" i="41"/>
  <c r="AD4617" i="41"/>
  <c r="AD4616" i="41"/>
  <c r="AD4615" i="41"/>
  <c r="AD4614" i="41"/>
  <c r="AD4613" i="41"/>
  <c r="AD4612" i="41"/>
  <c r="AD4611" i="41"/>
  <c r="AD4610" i="41"/>
  <c r="AD4609" i="41"/>
  <c r="AD4608" i="41"/>
  <c r="AD4607" i="41"/>
  <c r="AD4606" i="41"/>
  <c r="AD4605" i="41"/>
  <c r="AD4604" i="41"/>
  <c r="AD4603" i="41"/>
  <c r="AD4602" i="41"/>
  <c r="AD4601" i="41"/>
  <c r="AD4600" i="41"/>
  <c r="AD4599" i="41"/>
  <c r="AD4598" i="41"/>
  <c r="AD4597" i="41"/>
  <c r="AD4596" i="41"/>
  <c r="AD4595" i="41"/>
  <c r="AD4594" i="41"/>
  <c r="AD4593" i="41"/>
  <c r="AD4592" i="41"/>
  <c r="AD4591" i="41"/>
  <c r="AD4590" i="41"/>
  <c r="AD4589" i="41"/>
  <c r="AD4588" i="41"/>
  <c r="AD4587" i="41"/>
  <c r="AD4586" i="41"/>
  <c r="AD4585" i="41"/>
  <c r="AD4584" i="41"/>
  <c r="AD4583" i="41"/>
  <c r="AD4582" i="41"/>
  <c r="AD4581" i="41"/>
  <c r="AD4580" i="41"/>
  <c r="AD4579" i="41"/>
  <c r="AD4578" i="41"/>
  <c r="AD4577" i="41"/>
  <c r="AD4576" i="41"/>
  <c r="AD4575" i="41"/>
  <c r="AD4574" i="41"/>
  <c r="AD4573" i="41"/>
  <c r="AD4572" i="41"/>
  <c r="AD4571" i="41"/>
  <c r="AD4570" i="41"/>
  <c r="AD4569" i="41"/>
  <c r="AD4568" i="41"/>
  <c r="AD4567" i="41"/>
  <c r="AD4566" i="41"/>
  <c r="AD4565" i="41"/>
  <c r="AD4564" i="41"/>
  <c r="AD4563" i="41"/>
  <c r="AD4562" i="41"/>
  <c r="AD4561" i="41"/>
  <c r="AD4560" i="41"/>
  <c r="AD4559" i="41"/>
  <c r="AD4558" i="41"/>
  <c r="AD4557" i="41"/>
  <c r="AD4556" i="41"/>
  <c r="AD4555" i="41"/>
  <c r="AD4554" i="41"/>
  <c r="AD4553" i="41"/>
  <c r="AD4552" i="41"/>
  <c r="AD4551" i="41"/>
  <c r="AD4550" i="41"/>
  <c r="AD4549" i="41"/>
  <c r="AD4548" i="41"/>
  <c r="AD4547" i="41"/>
  <c r="AD4546" i="41"/>
  <c r="AD4545" i="41"/>
  <c r="AD4544" i="41"/>
  <c r="AD4543" i="41"/>
  <c r="AD4542" i="41"/>
  <c r="AD4541" i="41"/>
  <c r="AD4540" i="41"/>
  <c r="AD4539" i="41"/>
  <c r="AD4538" i="41"/>
  <c r="AD4537" i="41"/>
  <c r="AD4536" i="41"/>
  <c r="AD4535" i="41"/>
  <c r="AD4534" i="41"/>
  <c r="AD4533" i="41"/>
  <c r="AD4532" i="41"/>
  <c r="AD4531" i="41"/>
  <c r="AD4530" i="41"/>
  <c r="AD4529" i="41"/>
  <c r="AD4528" i="41"/>
  <c r="AD4527" i="41"/>
  <c r="AD4526" i="41"/>
  <c r="AD4525" i="41"/>
  <c r="AD4524" i="41"/>
  <c r="AD4523" i="41"/>
  <c r="AD4522" i="41"/>
  <c r="AD4521" i="41"/>
  <c r="AD4520" i="41"/>
  <c r="AD4519" i="41"/>
  <c r="AD4518" i="41"/>
  <c r="AD4517" i="41"/>
  <c r="AD4516" i="41"/>
  <c r="AD4515" i="41"/>
  <c r="AD4514" i="41"/>
  <c r="AD4513" i="41"/>
  <c r="AD4512" i="41"/>
  <c r="AD4511" i="41"/>
  <c r="AD4510" i="41"/>
  <c r="AD4509" i="41"/>
  <c r="AD4508" i="41"/>
  <c r="AD4507" i="41"/>
  <c r="AD4506" i="41"/>
  <c r="AD4505" i="41"/>
  <c r="AD4504" i="41"/>
  <c r="AD4503" i="41"/>
  <c r="AD4502" i="41"/>
  <c r="AD4501" i="41"/>
  <c r="AD4500" i="41"/>
  <c r="AD4499" i="41"/>
  <c r="AD4498" i="41"/>
  <c r="AD4497" i="41"/>
  <c r="AD4496" i="41"/>
  <c r="AD4495" i="41"/>
  <c r="AD4494" i="41"/>
  <c r="AD4493" i="41"/>
  <c r="AD4492" i="41"/>
  <c r="AD4491" i="41"/>
  <c r="AD4490" i="41"/>
  <c r="AD4489" i="41"/>
  <c r="AD4488" i="41"/>
  <c r="AD4487" i="41"/>
  <c r="AD4486" i="41"/>
  <c r="AD4485" i="41"/>
  <c r="AD4484" i="41"/>
  <c r="AD4483" i="41"/>
  <c r="AD4482" i="41"/>
  <c r="AD4481" i="41"/>
  <c r="AD4480" i="41"/>
  <c r="AD4479" i="41"/>
  <c r="AD4478" i="41"/>
  <c r="AD4477" i="41"/>
  <c r="AD4476" i="41"/>
  <c r="AD4475" i="41"/>
  <c r="AD4474" i="41"/>
  <c r="AD4473" i="41"/>
  <c r="AD4472" i="41"/>
  <c r="AD4471" i="41"/>
  <c r="AD4470" i="41"/>
  <c r="AD4469" i="41"/>
  <c r="AD4468" i="41"/>
  <c r="AD4467" i="41"/>
  <c r="AD4466" i="41"/>
  <c r="AD4465" i="41"/>
  <c r="AD4464" i="41"/>
  <c r="AD4463" i="41"/>
  <c r="AD4462" i="41"/>
  <c r="AD4461" i="41"/>
  <c r="AD4460" i="41"/>
  <c r="AD4459" i="41"/>
  <c r="AD4458" i="41"/>
  <c r="AD4457" i="41"/>
  <c r="AD4456" i="41"/>
  <c r="AD4455" i="41"/>
  <c r="AD4454" i="41"/>
  <c r="AD4453" i="41"/>
  <c r="AD4452" i="41"/>
  <c r="AD4451" i="41"/>
  <c r="AD4450" i="41"/>
  <c r="AD4449" i="41"/>
  <c r="AD4448" i="41"/>
  <c r="AD4447" i="41"/>
  <c r="AD4446" i="41"/>
  <c r="AD4445" i="41"/>
  <c r="AD4444" i="41"/>
  <c r="AD4443" i="41"/>
  <c r="AD4442" i="41"/>
  <c r="AD4441" i="41"/>
  <c r="AD4440" i="41"/>
  <c r="AD4439" i="41"/>
  <c r="AD4438" i="41"/>
  <c r="AD4437" i="41"/>
  <c r="AD4436" i="41"/>
  <c r="AD4435" i="41"/>
  <c r="AD4434" i="41"/>
  <c r="AD4433" i="41"/>
  <c r="AD4432" i="41"/>
  <c r="AD4431" i="41"/>
  <c r="AD4430" i="41"/>
  <c r="AD4429" i="41"/>
  <c r="AD4428" i="41"/>
  <c r="AD4427" i="41"/>
  <c r="AD4426" i="41"/>
  <c r="AD4425" i="41"/>
  <c r="AD4424" i="41"/>
  <c r="AD4423" i="41"/>
  <c r="AD4422" i="41"/>
  <c r="AD4421" i="41"/>
  <c r="AD4420" i="41"/>
  <c r="AD4419" i="41"/>
  <c r="AD4418" i="41"/>
  <c r="AD4417" i="41"/>
  <c r="AD4416" i="41"/>
  <c r="AD4415" i="41"/>
  <c r="AD4414" i="41"/>
  <c r="AD4413" i="41"/>
  <c r="AD4412" i="41"/>
  <c r="AD4411" i="41"/>
  <c r="AD4410" i="41"/>
  <c r="AD4409" i="41"/>
  <c r="AD4408" i="41"/>
  <c r="AD4407" i="41"/>
  <c r="AD4406" i="41"/>
  <c r="AD4405" i="41"/>
  <c r="AD4404" i="41"/>
  <c r="AD4403" i="41"/>
  <c r="AD4402" i="41"/>
  <c r="AD4401" i="41"/>
  <c r="AD4400" i="41"/>
  <c r="AD4399" i="41"/>
  <c r="AD4398" i="41"/>
  <c r="AD4397" i="41"/>
  <c r="AD4396" i="41"/>
  <c r="AD4395" i="41"/>
  <c r="AD4394" i="41"/>
  <c r="AD4393" i="41"/>
  <c r="AD4392" i="41"/>
  <c r="AD4391" i="41"/>
  <c r="AD4390" i="41"/>
  <c r="AD4389" i="41"/>
  <c r="AD4388" i="41"/>
  <c r="AD4387" i="41"/>
  <c r="AD4386" i="41"/>
  <c r="AD4385" i="41"/>
  <c r="AD4384" i="41"/>
  <c r="AD4383" i="41"/>
  <c r="AD4382" i="41"/>
  <c r="AD4381" i="41"/>
  <c r="AD4380" i="41"/>
  <c r="AD4379" i="41"/>
  <c r="AD4378" i="41"/>
  <c r="AD4377" i="41"/>
  <c r="AD4376" i="41"/>
  <c r="AD4375" i="41"/>
  <c r="AD4374" i="41"/>
  <c r="AD4373" i="41"/>
  <c r="AD4372" i="41"/>
  <c r="AD4371" i="41"/>
  <c r="AD4370" i="41"/>
  <c r="AD4369" i="41"/>
  <c r="AD4368" i="41"/>
  <c r="AD4367" i="41"/>
  <c r="AD4366" i="41"/>
  <c r="AD4365" i="41"/>
  <c r="AD4364" i="41"/>
  <c r="AD4363" i="41"/>
  <c r="AD4362" i="41"/>
  <c r="AD4361" i="41"/>
  <c r="AD4360" i="41"/>
  <c r="AD4359" i="41"/>
  <c r="AD4358" i="41"/>
  <c r="AD4357" i="41"/>
  <c r="AD4356" i="41"/>
  <c r="AD4355" i="41"/>
  <c r="AD4354" i="41"/>
  <c r="AD4353" i="41"/>
  <c r="AD4352" i="41"/>
  <c r="AD4351" i="41"/>
  <c r="AD4350" i="41"/>
  <c r="AD4349" i="41"/>
  <c r="AD4348" i="41"/>
  <c r="AD4347" i="41"/>
  <c r="AD4346" i="41"/>
  <c r="AD4345" i="41"/>
  <c r="AD4344" i="41"/>
  <c r="AD4343" i="41"/>
  <c r="AD4342" i="41"/>
  <c r="AD4341" i="41"/>
  <c r="AD4340" i="41"/>
  <c r="AD4339" i="41"/>
  <c r="AD4338" i="41"/>
  <c r="AD4337" i="41"/>
  <c r="AD4336" i="41"/>
  <c r="AD4335" i="41"/>
  <c r="AD4334" i="41"/>
  <c r="AD4333" i="41"/>
  <c r="AD4332" i="41"/>
  <c r="AD4331" i="41"/>
  <c r="AD4330" i="41"/>
  <c r="AD4329" i="41"/>
  <c r="AD4328" i="41"/>
  <c r="AD4327" i="41"/>
  <c r="AD4326" i="41"/>
  <c r="AD4325" i="41"/>
  <c r="AD4324" i="41"/>
  <c r="AD4323" i="41"/>
  <c r="AD4322" i="41"/>
  <c r="AD4321" i="41"/>
  <c r="AD4320" i="41"/>
  <c r="AD4319" i="41"/>
  <c r="AD4318" i="41"/>
  <c r="AD4317" i="41"/>
  <c r="AD4316" i="41"/>
  <c r="AD4315" i="41"/>
  <c r="AD4314" i="41"/>
  <c r="AD4313" i="41"/>
  <c r="AD4312" i="41"/>
  <c r="AD4311" i="41"/>
  <c r="AD4310" i="41"/>
  <c r="AD4309" i="41"/>
  <c r="AD4308" i="41"/>
  <c r="AD4307" i="41"/>
  <c r="AD4306" i="41"/>
  <c r="AD4305" i="41"/>
  <c r="AD4304" i="41"/>
  <c r="AD4303" i="41"/>
  <c r="AD4302" i="41"/>
  <c r="AD4301" i="41"/>
  <c r="AD4300" i="41"/>
  <c r="AD4299" i="41"/>
  <c r="AD4298" i="41"/>
  <c r="AD4297" i="41"/>
  <c r="AD4296" i="41"/>
  <c r="AD4295" i="41"/>
  <c r="AD4294" i="41"/>
  <c r="AD4293" i="41"/>
  <c r="AD4292" i="41"/>
  <c r="AD4291" i="41"/>
  <c r="AD4290" i="41"/>
  <c r="AD4289" i="41"/>
  <c r="AD4288" i="41"/>
  <c r="AD4287" i="41"/>
  <c r="AD4286" i="41"/>
  <c r="AD4285" i="41"/>
  <c r="AD4284" i="41"/>
  <c r="AD4283" i="41"/>
  <c r="AD4282" i="41"/>
  <c r="AD4281" i="41"/>
  <c r="AD4280" i="41"/>
  <c r="AD4279" i="41"/>
  <c r="AD4278" i="41"/>
  <c r="AD4277" i="41"/>
  <c r="AD4276" i="41"/>
  <c r="AD4275" i="41"/>
  <c r="AD4274" i="41"/>
  <c r="AD4273" i="41"/>
  <c r="AD4272" i="41"/>
  <c r="AD4271" i="41"/>
  <c r="AD4270" i="41"/>
  <c r="AD4269" i="41"/>
  <c r="AD4268" i="41"/>
  <c r="AD4267" i="41"/>
  <c r="AD4266" i="41"/>
  <c r="AD4265" i="41"/>
  <c r="AD4264" i="41"/>
  <c r="AD4263" i="41"/>
  <c r="AD4262" i="41"/>
  <c r="AD4261" i="41"/>
  <c r="AD4260" i="41"/>
  <c r="AD4259" i="41"/>
  <c r="AD4258" i="41"/>
  <c r="AD4257" i="41"/>
  <c r="AD4256" i="41"/>
  <c r="AD4255" i="41"/>
  <c r="AD4254" i="41"/>
  <c r="AD4253" i="41"/>
  <c r="AD4252" i="41"/>
  <c r="AD4251" i="41"/>
  <c r="AD4250" i="41"/>
  <c r="AD4249" i="41"/>
  <c r="AD4248" i="41"/>
  <c r="AD4247" i="41"/>
  <c r="AD4246" i="41"/>
  <c r="AD4245" i="41"/>
  <c r="AD4244" i="41"/>
  <c r="AD4243" i="41"/>
  <c r="AD4242" i="41"/>
  <c r="AD4241" i="41"/>
  <c r="AD4240" i="41"/>
  <c r="AD4239" i="41"/>
  <c r="AD4238" i="41"/>
  <c r="AD4237" i="41"/>
  <c r="AD4236" i="41"/>
  <c r="AD4235" i="41"/>
  <c r="AD4234" i="41"/>
  <c r="AD4233" i="41"/>
  <c r="AD4232" i="41"/>
  <c r="AD4231" i="41"/>
  <c r="AD4230" i="41"/>
  <c r="AD4229" i="41"/>
  <c r="AD4228" i="41"/>
  <c r="AD4227" i="41"/>
  <c r="AD4226" i="41"/>
  <c r="AD4225" i="41"/>
  <c r="AD4224" i="41"/>
  <c r="AD4223" i="41"/>
  <c r="AD4222" i="41"/>
  <c r="AD4221" i="41"/>
  <c r="AD4220" i="41"/>
  <c r="AD4219" i="41"/>
  <c r="AD4218" i="41"/>
  <c r="AD4217" i="41"/>
  <c r="AD4216" i="41"/>
  <c r="AD4215" i="41"/>
  <c r="AD4214" i="41"/>
  <c r="AD4213" i="41"/>
  <c r="AD4212" i="41"/>
  <c r="AD4211" i="41"/>
  <c r="AD4210" i="41"/>
  <c r="AD4209" i="41"/>
  <c r="AD4208" i="41"/>
  <c r="AD4207" i="41"/>
  <c r="AD4206" i="41"/>
  <c r="AD4205" i="41"/>
  <c r="AD4204" i="41"/>
  <c r="AD4203" i="41"/>
  <c r="AD4202" i="41"/>
  <c r="AD4201" i="41"/>
  <c r="AD4200" i="41"/>
  <c r="AD4199" i="41"/>
  <c r="AD4198" i="41"/>
  <c r="AD4197" i="41"/>
  <c r="AD4196" i="41"/>
  <c r="AD4195" i="41"/>
  <c r="AD4194" i="41"/>
  <c r="AD4193" i="41"/>
  <c r="AD4192" i="41"/>
  <c r="AD4191" i="41"/>
  <c r="AD4190" i="41"/>
  <c r="AD4189" i="41"/>
  <c r="AD4188" i="41"/>
  <c r="AD4187" i="41"/>
  <c r="AD4186" i="41"/>
  <c r="AD4185" i="41"/>
  <c r="AD4184" i="41"/>
  <c r="AD4183" i="41"/>
  <c r="AD4182" i="41"/>
  <c r="AD4181" i="41"/>
  <c r="AD4180" i="41"/>
  <c r="AD4179" i="41"/>
  <c r="AD4178" i="41"/>
  <c r="AD4177" i="41"/>
  <c r="AD4176" i="41"/>
  <c r="AD4175" i="41"/>
  <c r="AD4174" i="41"/>
  <c r="AD4173" i="41"/>
  <c r="AD4172" i="41"/>
  <c r="AD4171" i="41"/>
  <c r="AD4170" i="41"/>
  <c r="AD4169" i="41"/>
  <c r="AD4168" i="41"/>
  <c r="AD4167" i="41"/>
  <c r="AD4166" i="41"/>
  <c r="AD4165" i="41"/>
  <c r="AD4164" i="41"/>
  <c r="AD4163" i="41"/>
  <c r="AD4162" i="41"/>
  <c r="AD4161" i="41"/>
  <c r="AD4160" i="41"/>
  <c r="AD4159" i="41"/>
  <c r="AD4158" i="41"/>
  <c r="AD4157" i="41"/>
  <c r="AD4156" i="41"/>
  <c r="AD4155" i="41"/>
  <c r="AD4154" i="41"/>
  <c r="AD4153" i="41"/>
  <c r="AD4152" i="41"/>
  <c r="AD4151" i="41"/>
  <c r="AD4150" i="41"/>
  <c r="AD4149" i="41"/>
  <c r="AD4148" i="41"/>
  <c r="AD4147" i="41"/>
  <c r="AD4146" i="41"/>
  <c r="AD4145" i="41"/>
  <c r="AD4144" i="41"/>
  <c r="AD4143" i="41"/>
  <c r="AD4142" i="41"/>
  <c r="AD4141" i="41"/>
  <c r="AD4140" i="41"/>
  <c r="AD4139" i="41"/>
  <c r="AD4138" i="41"/>
  <c r="AD4137" i="41"/>
  <c r="AD4136" i="41"/>
  <c r="AD4135" i="41"/>
  <c r="AD4134" i="41"/>
  <c r="AD4133" i="41"/>
  <c r="AD4132" i="41"/>
  <c r="AD4131" i="41"/>
  <c r="AD4130" i="41"/>
  <c r="AD4129" i="41"/>
  <c r="AD4128" i="41"/>
  <c r="AD4127" i="41"/>
  <c r="AD4126" i="41"/>
  <c r="AD4125" i="41"/>
  <c r="AD4124" i="41"/>
  <c r="AD4123" i="41"/>
  <c r="AD4122" i="41"/>
  <c r="AD4121" i="41"/>
  <c r="AD4120" i="41"/>
  <c r="AD4119" i="41"/>
  <c r="AD4118" i="41"/>
  <c r="AD4117" i="41"/>
  <c r="AD4116" i="41"/>
  <c r="AD4115" i="41"/>
  <c r="AD4114" i="41"/>
  <c r="AD4113" i="41"/>
  <c r="AD4112" i="41"/>
  <c r="AD4111" i="41"/>
  <c r="AD4110" i="41"/>
  <c r="AD4109" i="41"/>
  <c r="AD4108" i="41"/>
  <c r="AD4107" i="41"/>
  <c r="AD4106" i="41"/>
  <c r="AD4105" i="41"/>
  <c r="AD4104" i="41"/>
  <c r="AD4103" i="41"/>
  <c r="AD4102" i="41"/>
  <c r="AD4101" i="41"/>
  <c r="AD4100" i="41"/>
  <c r="AD4099" i="41"/>
  <c r="AD4098" i="41"/>
  <c r="AD4097" i="41"/>
  <c r="AD4096" i="41"/>
  <c r="AD4095" i="41"/>
  <c r="AD4094" i="41"/>
  <c r="AD4093" i="41"/>
  <c r="AD4092" i="41"/>
  <c r="AD4091" i="41"/>
  <c r="AD4090" i="41"/>
  <c r="AD4089" i="41"/>
  <c r="AD4088" i="41"/>
  <c r="AD4087" i="41"/>
  <c r="AD4086" i="41"/>
  <c r="AD4085" i="41"/>
  <c r="AD4084" i="41"/>
  <c r="AD4083" i="41"/>
  <c r="AD4082" i="41"/>
  <c r="AD4081" i="41"/>
  <c r="AD4080" i="41"/>
  <c r="AD4079" i="41"/>
  <c r="AD4078" i="41"/>
  <c r="AD4077" i="41"/>
  <c r="AD4076" i="41"/>
  <c r="AD4075" i="41"/>
  <c r="AD4074" i="41"/>
  <c r="AD4073" i="41"/>
  <c r="AD4072" i="41"/>
  <c r="AD4071" i="41"/>
  <c r="AD4070" i="41"/>
  <c r="AD4069" i="41"/>
  <c r="AD4068" i="41"/>
  <c r="AD4067" i="41"/>
  <c r="AD4066" i="41"/>
  <c r="AD4065" i="41"/>
  <c r="AD4064" i="41"/>
  <c r="AD4063" i="41"/>
  <c r="AD4062" i="41"/>
  <c r="AD4061" i="41"/>
  <c r="AD4060" i="41"/>
  <c r="AD4059" i="41"/>
  <c r="AD4058" i="41"/>
  <c r="AD4057" i="41"/>
  <c r="AD4056" i="41"/>
  <c r="AD4055" i="41"/>
  <c r="AD4054" i="41"/>
  <c r="AD4053" i="41"/>
  <c r="AD4052" i="41"/>
  <c r="AD4051" i="41"/>
  <c r="AD4050" i="41"/>
  <c r="AD4049" i="41"/>
  <c r="AD4048" i="41"/>
  <c r="AD4047" i="41"/>
  <c r="AD4046" i="41"/>
  <c r="AD4045" i="41"/>
  <c r="AD4044" i="41"/>
  <c r="AD4043" i="41"/>
  <c r="AD4042" i="41"/>
  <c r="AD4041" i="41"/>
  <c r="AD4040" i="41"/>
  <c r="AD4039" i="41"/>
  <c r="AD4038" i="41"/>
  <c r="AD4037" i="41"/>
  <c r="AD4036" i="41"/>
  <c r="AD4035" i="41"/>
  <c r="AD4034" i="41"/>
  <c r="AD4033" i="41"/>
  <c r="AD4032" i="41"/>
  <c r="AD4031" i="41"/>
  <c r="AD4030" i="41"/>
  <c r="AD4029" i="41"/>
  <c r="AD4028" i="41"/>
  <c r="AD4027" i="41"/>
  <c r="AD4026" i="41"/>
  <c r="AD4025" i="41"/>
  <c r="AD4024" i="41"/>
  <c r="AD4023" i="41"/>
  <c r="AD4022" i="41"/>
  <c r="AD4021" i="41"/>
  <c r="AD4020" i="41"/>
  <c r="AD4019" i="41"/>
  <c r="AD4018" i="41"/>
  <c r="AD4017" i="41"/>
  <c r="AD4016" i="41"/>
  <c r="AD4015" i="41"/>
  <c r="AD4014" i="41"/>
  <c r="AD4013" i="41"/>
  <c r="AD4012" i="41"/>
  <c r="AD4011" i="41"/>
  <c r="AD4010" i="41"/>
  <c r="AD4009" i="41"/>
  <c r="AD4008" i="41"/>
  <c r="AD4007" i="41"/>
  <c r="AD4006" i="41"/>
  <c r="AD4005" i="41"/>
  <c r="AD4004" i="41"/>
  <c r="AD4003" i="41"/>
  <c r="AD4002" i="41"/>
  <c r="AD4001" i="41"/>
  <c r="AD4000" i="41"/>
  <c r="AD3999" i="41"/>
  <c r="AD3998" i="41"/>
  <c r="AD3997" i="41"/>
  <c r="AD3996" i="41"/>
  <c r="AD3995" i="41"/>
  <c r="AD3994" i="41"/>
  <c r="AD3993" i="41"/>
  <c r="AD3992" i="41"/>
  <c r="AD3991" i="41"/>
  <c r="AD3990" i="41"/>
  <c r="AD3989" i="41"/>
  <c r="AD3988" i="41"/>
  <c r="AD3987" i="41"/>
  <c r="AD3986" i="41"/>
  <c r="AD3985" i="41"/>
  <c r="AD3984" i="41"/>
  <c r="AD3983" i="41"/>
  <c r="AD3982" i="41"/>
  <c r="AD3981" i="41"/>
  <c r="AD3980" i="41"/>
  <c r="AD3979" i="41"/>
  <c r="AD3978" i="41"/>
  <c r="AD3977" i="41"/>
  <c r="AD3976" i="41"/>
  <c r="AD3975" i="41"/>
  <c r="AD3974" i="41"/>
  <c r="AD3973" i="41"/>
  <c r="AD3972" i="41"/>
  <c r="AD3971" i="41"/>
  <c r="AD3970" i="41"/>
  <c r="AD3969" i="41"/>
  <c r="AD3968" i="41"/>
  <c r="AD3967" i="41"/>
  <c r="AD3966" i="41"/>
  <c r="AD3965" i="41"/>
  <c r="AD3964" i="41"/>
  <c r="AD3963" i="41"/>
  <c r="AD3962" i="41"/>
  <c r="AD3961" i="41"/>
  <c r="AD3960" i="41"/>
  <c r="AD3959" i="41"/>
  <c r="AD3958" i="41"/>
  <c r="AD3957" i="41"/>
  <c r="AD3956" i="41"/>
  <c r="AD3955" i="41"/>
  <c r="AD3954" i="41"/>
  <c r="AD3953" i="41"/>
  <c r="AD3952" i="41"/>
  <c r="AD3951" i="41"/>
  <c r="AD3950" i="41"/>
  <c r="AD3949" i="41"/>
  <c r="AD3948" i="41"/>
  <c r="AD3947" i="41"/>
  <c r="AD3946" i="41"/>
  <c r="AD3945" i="41"/>
  <c r="AD3944" i="41"/>
  <c r="AD3943" i="41"/>
  <c r="AD3942" i="41"/>
  <c r="AD3941" i="41"/>
  <c r="AD3940" i="41"/>
  <c r="AD3939" i="41"/>
  <c r="AD3938" i="41"/>
  <c r="AD3937" i="41"/>
  <c r="AD3936" i="41"/>
  <c r="AD3935" i="41"/>
  <c r="AD3934" i="41"/>
  <c r="AD3933" i="41"/>
  <c r="AD3932" i="41"/>
  <c r="AD3931" i="41"/>
  <c r="AD3930" i="41"/>
  <c r="AD3929" i="41"/>
  <c r="AD3928" i="41"/>
  <c r="AD3927" i="41"/>
  <c r="AD3926" i="41"/>
  <c r="AD3925" i="41"/>
  <c r="AD3924" i="41"/>
  <c r="AD3923" i="41"/>
  <c r="AD3922" i="41"/>
  <c r="AD3921" i="41"/>
  <c r="AD3920" i="41"/>
  <c r="AD3919" i="41"/>
  <c r="AD3918" i="41"/>
  <c r="AD3917" i="41"/>
  <c r="AD3916" i="41"/>
  <c r="AD3915" i="41"/>
  <c r="AD3914" i="41"/>
  <c r="AD3913" i="41"/>
  <c r="AD3912" i="41"/>
  <c r="AD3911" i="41"/>
  <c r="AD3910" i="41"/>
  <c r="AD3909" i="41"/>
  <c r="AD3908" i="41"/>
  <c r="AD3907" i="41"/>
  <c r="AD3906" i="41"/>
  <c r="AD3905" i="41"/>
  <c r="AD3904" i="41"/>
  <c r="AD3903" i="41"/>
  <c r="AD3902" i="41"/>
  <c r="AD3901" i="41"/>
  <c r="AD3900" i="41"/>
  <c r="AD3899" i="41"/>
  <c r="AD3898" i="41"/>
  <c r="AD3897" i="41"/>
  <c r="AD3896" i="41"/>
  <c r="AD3895" i="41"/>
  <c r="AD3894" i="41"/>
  <c r="AD3893" i="41"/>
  <c r="AD3892" i="41"/>
  <c r="AD3891" i="41"/>
  <c r="AD3890" i="41"/>
  <c r="AD3889" i="41"/>
  <c r="AD3888" i="41"/>
  <c r="AD3887" i="41"/>
  <c r="AD3886" i="41"/>
  <c r="AD3885" i="41"/>
  <c r="AD3884" i="41"/>
  <c r="AD3883" i="41"/>
  <c r="AD3882" i="41"/>
  <c r="AD3881" i="41"/>
  <c r="AD3880" i="41"/>
  <c r="AD3879" i="41"/>
  <c r="AD3878" i="41"/>
  <c r="AD3877" i="41"/>
  <c r="AD3876" i="41"/>
  <c r="AD3875" i="41"/>
  <c r="AD3874" i="41"/>
  <c r="AD3873" i="41"/>
  <c r="AD3872" i="41"/>
  <c r="AD3871" i="41"/>
  <c r="AD3870" i="41"/>
  <c r="AD3869" i="41"/>
  <c r="AD3868" i="41"/>
  <c r="AD3867" i="41"/>
  <c r="AD3866" i="41"/>
  <c r="AD3865" i="41"/>
  <c r="AD3864" i="41"/>
  <c r="AD3863" i="41"/>
  <c r="AD3862" i="41"/>
  <c r="AD3861" i="41"/>
  <c r="AD3860" i="41"/>
  <c r="AD3859" i="41"/>
  <c r="AD3858" i="41"/>
  <c r="AD3857" i="41"/>
  <c r="AD3856" i="41"/>
  <c r="AD3855" i="41"/>
  <c r="AD3854" i="41"/>
  <c r="AD3853" i="41"/>
  <c r="AD3852" i="41"/>
  <c r="AD3851" i="41"/>
  <c r="AD3850" i="41"/>
  <c r="AD3849" i="41"/>
  <c r="AD3848" i="41"/>
  <c r="AD3847" i="41"/>
  <c r="AD3846" i="41"/>
  <c r="AD3845" i="41"/>
  <c r="AD3844" i="41"/>
  <c r="AD3843" i="41"/>
  <c r="AD3842" i="41"/>
  <c r="AD3841" i="41"/>
  <c r="AD3840" i="41"/>
  <c r="AD3839" i="41"/>
  <c r="AD3838" i="41"/>
  <c r="AD3837" i="41"/>
  <c r="AD3836" i="41"/>
  <c r="AD3835" i="41"/>
  <c r="AD3834" i="41"/>
  <c r="AD3833" i="41"/>
  <c r="AD3832" i="41"/>
  <c r="AD3831" i="41"/>
  <c r="AD3830" i="41"/>
  <c r="AD3829" i="41"/>
  <c r="AD3828" i="41"/>
  <c r="AD3827" i="41"/>
  <c r="AD3826" i="41"/>
  <c r="AD3825" i="41"/>
  <c r="AD3824" i="41"/>
  <c r="AD3823" i="41"/>
  <c r="AD3822" i="41"/>
  <c r="AD3821" i="41"/>
  <c r="AD3820" i="41"/>
  <c r="AD3819" i="41"/>
  <c r="AD3818" i="41"/>
  <c r="AD3817" i="41"/>
  <c r="AD3816" i="41"/>
  <c r="AD3815" i="41"/>
  <c r="AD3814" i="41"/>
  <c r="AD3813" i="41"/>
  <c r="AD3812" i="41"/>
  <c r="AD3811" i="41"/>
  <c r="AD3810" i="41"/>
  <c r="AD3809" i="41"/>
  <c r="AD3808" i="41"/>
  <c r="AD3807" i="41"/>
  <c r="AD3806" i="41"/>
  <c r="AD3805" i="41"/>
  <c r="AD3804" i="41"/>
  <c r="AD3803" i="41"/>
  <c r="AD3802" i="41"/>
  <c r="AD3801" i="41"/>
  <c r="AD3800" i="41"/>
  <c r="AD3799" i="41"/>
  <c r="AD3798" i="41"/>
  <c r="AD3797" i="41"/>
  <c r="AD3796" i="41"/>
  <c r="AD3795" i="41"/>
  <c r="AD3794" i="41"/>
  <c r="AD3793" i="41"/>
  <c r="AD3792" i="41"/>
  <c r="AD3791" i="41"/>
  <c r="AD3790" i="41"/>
  <c r="AD3789" i="41"/>
  <c r="AD3788" i="41"/>
  <c r="AD3787" i="41"/>
  <c r="AD3786" i="41"/>
  <c r="AD3785" i="41"/>
  <c r="AD3784" i="41"/>
  <c r="AD3783" i="41"/>
  <c r="AD3782" i="41"/>
  <c r="AD3781" i="41"/>
  <c r="AD3780" i="41"/>
  <c r="AD3779" i="41"/>
  <c r="AD3778" i="41"/>
  <c r="AD3777" i="41"/>
  <c r="AD3776" i="41"/>
  <c r="AD3775" i="41"/>
  <c r="AD3774" i="41"/>
  <c r="AD3773" i="41"/>
  <c r="AD3772" i="41"/>
  <c r="AD3771" i="41"/>
  <c r="AD3770" i="41"/>
  <c r="AD3769" i="41"/>
  <c r="AD3768" i="41"/>
  <c r="AD3767" i="41"/>
  <c r="AD3766" i="41"/>
  <c r="AD3765" i="41"/>
  <c r="AD3764" i="41"/>
  <c r="AD3763" i="41"/>
  <c r="AD3762" i="41"/>
  <c r="AD3761" i="41"/>
  <c r="AD3760" i="41"/>
  <c r="AD3759" i="41"/>
  <c r="AD3758" i="41"/>
  <c r="AD3757" i="41"/>
  <c r="AD3756" i="41"/>
  <c r="AD3755" i="41"/>
  <c r="AD3754" i="41"/>
  <c r="AD3753" i="41"/>
  <c r="AD3752" i="41"/>
  <c r="AD3751" i="41"/>
  <c r="AD3750" i="41"/>
  <c r="AD3749" i="41"/>
  <c r="AD3748" i="41"/>
  <c r="AD3747" i="41"/>
  <c r="AD3746" i="41"/>
  <c r="AD3745" i="41"/>
  <c r="AD3744" i="41"/>
  <c r="AD3743" i="41"/>
  <c r="AD3742" i="41"/>
  <c r="AD3741" i="41"/>
  <c r="AD3740" i="41"/>
  <c r="AD3739" i="41"/>
  <c r="AD3738" i="41"/>
  <c r="AD3737" i="41"/>
  <c r="AD3736" i="41"/>
  <c r="AD3735" i="41"/>
  <c r="AD3734" i="41"/>
  <c r="AD3733" i="41"/>
  <c r="AD3732" i="41"/>
  <c r="AD3731" i="41"/>
  <c r="AD3730" i="41"/>
  <c r="AD3729" i="41"/>
  <c r="AD3728" i="41"/>
  <c r="AD3727" i="41"/>
  <c r="AD3726" i="41"/>
  <c r="AD3725" i="41"/>
  <c r="AD3724" i="41"/>
  <c r="AD3723" i="41"/>
  <c r="AD3722" i="41"/>
  <c r="AD3721" i="41"/>
  <c r="AD3720" i="41"/>
  <c r="AD3719" i="41"/>
  <c r="AD3718" i="41"/>
  <c r="AD3717" i="41"/>
  <c r="AD3716" i="41"/>
  <c r="AD3715" i="41"/>
  <c r="AD3714" i="41"/>
  <c r="AD3713" i="41"/>
  <c r="AD3712" i="41"/>
  <c r="AD3711" i="41"/>
  <c r="AD3710" i="41"/>
  <c r="AD3709" i="41"/>
  <c r="AD3708" i="41"/>
  <c r="AD3707" i="41"/>
  <c r="AD3706" i="41"/>
  <c r="AD3705" i="41"/>
  <c r="AD3704" i="41"/>
  <c r="AD3703" i="41"/>
  <c r="AD3702" i="41"/>
  <c r="AD3701" i="41"/>
  <c r="AD3700" i="41"/>
  <c r="AD3699" i="41"/>
  <c r="AD3698" i="41"/>
  <c r="AD3697" i="41"/>
  <c r="AD3696" i="41"/>
  <c r="AD3695" i="41"/>
  <c r="AD3694" i="41"/>
  <c r="AD3693" i="41"/>
  <c r="AD3692" i="41"/>
  <c r="AD3691" i="41"/>
  <c r="AD3690" i="41"/>
  <c r="AD3689" i="41"/>
  <c r="AD3688" i="41"/>
  <c r="AD3687" i="41"/>
  <c r="AD3686" i="41"/>
  <c r="AD3685" i="41"/>
  <c r="AD3684" i="41"/>
  <c r="AD3683" i="41"/>
  <c r="AD3682" i="41"/>
  <c r="AD3681" i="41"/>
  <c r="AD3680" i="41"/>
  <c r="AD3679" i="41"/>
  <c r="AD3678" i="41"/>
  <c r="AD3677" i="41"/>
  <c r="AD3676" i="41"/>
  <c r="AD3675" i="41"/>
  <c r="AD3674" i="41"/>
  <c r="AD3673" i="41"/>
  <c r="AD3672" i="41"/>
  <c r="AD3671" i="41"/>
  <c r="AD3670" i="41"/>
  <c r="AD3669" i="41"/>
  <c r="AD3668" i="41"/>
  <c r="AD3667" i="41"/>
  <c r="AD3666" i="41"/>
  <c r="AD3665" i="41"/>
  <c r="AD3664" i="41"/>
  <c r="AD3663" i="41"/>
  <c r="AD3662" i="41"/>
  <c r="AD3661" i="41"/>
  <c r="AD3660" i="41"/>
  <c r="AD3659" i="41"/>
  <c r="AD3658" i="41"/>
  <c r="AD3657" i="41"/>
  <c r="AD3656" i="41"/>
  <c r="AD3655" i="41"/>
  <c r="AD3654" i="41"/>
  <c r="AD3653" i="41"/>
  <c r="AD3652" i="41"/>
  <c r="AD3651" i="41"/>
  <c r="AD3650" i="41"/>
  <c r="AD3649" i="41"/>
  <c r="AD3648" i="41"/>
  <c r="AD3647" i="41"/>
  <c r="AD3646" i="41"/>
  <c r="AD3645" i="41"/>
  <c r="AD3644" i="41"/>
  <c r="AD3643" i="41"/>
  <c r="AD3642" i="41"/>
  <c r="AD3641" i="41"/>
  <c r="AD3640" i="41"/>
  <c r="AD3639" i="41"/>
  <c r="AD3638" i="41"/>
  <c r="AD3637" i="41"/>
  <c r="AD3636" i="41"/>
  <c r="AD3635" i="41"/>
  <c r="AD3634" i="41"/>
  <c r="AD3633" i="41"/>
  <c r="AD3632" i="41"/>
  <c r="AD3631" i="41"/>
  <c r="AD3630" i="41"/>
  <c r="AD3629" i="41"/>
  <c r="AD3628" i="41"/>
  <c r="AD3627" i="41"/>
  <c r="AD3626" i="41"/>
  <c r="AD3625" i="41"/>
  <c r="AD3624" i="41"/>
  <c r="AD3623" i="41"/>
  <c r="AD3622" i="41"/>
  <c r="AD3621" i="41"/>
  <c r="AD3620" i="41"/>
  <c r="AD3619" i="41"/>
  <c r="AD3618" i="41"/>
  <c r="AD3617" i="41"/>
  <c r="AD3616" i="41"/>
  <c r="AD3615" i="41"/>
  <c r="AD3614" i="41"/>
  <c r="AD3613" i="41"/>
  <c r="AD3612" i="41"/>
  <c r="AD3611" i="41"/>
  <c r="AD3610" i="41"/>
  <c r="AD3609" i="41"/>
  <c r="AD3608" i="41"/>
  <c r="AD3607" i="41"/>
  <c r="AD3606" i="41"/>
  <c r="AD3605" i="41"/>
  <c r="AD3604" i="41"/>
  <c r="AD3603" i="41"/>
  <c r="AD3602" i="41"/>
  <c r="AD3601" i="41"/>
  <c r="AD3600" i="41"/>
  <c r="AD3599" i="41"/>
  <c r="AD3598" i="41"/>
  <c r="AD3597" i="41"/>
  <c r="AD3596" i="41"/>
  <c r="AD3595" i="41"/>
  <c r="AD3594" i="41"/>
  <c r="AD3593" i="41"/>
  <c r="AD3592" i="41"/>
  <c r="AD3591" i="41"/>
  <c r="AD3590" i="41"/>
  <c r="AD3589" i="41"/>
  <c r="AD3588" i="41"/>
  <c r="AD3587" i="41"/>
  <c r="AD3586" i="41"/>
  <c r="AD3585" i="41"/>
  <c r="AD3584" i="41"/>
  <c r="AD3583" i="41"/>
  <c r="AD3582" i="41"/>
  <c r="AD3581" i="41"/>
  <c r="AD3580" i="41"/>
  <c r="AD3579" i="41"/>
  <c r="AD3578" i="41"/>
  <c r="AD3577" i="41"/>
  <c r="AD3576" i="41"/>
  <c r="AD3575" i="41"/>
  <c r="AD3574" i="41"/>
  <c r="AD3573" i="41"/>
  <c r="AD3572" i="41"/>
  <c r="AD3571" i="41"/>
  <c r="AD3570" i="41"/>
  <c r="AD3569" i="41"/>
  <c r="AD3568" i="41"/>
  <c r="AD3567" i="41"/>
  <c r="AD3566" i="41"/>
  <c r="AD3565" i="41"/>
  <c r="AD3564" i="41"/>
  <c r="AD3563" i="41"/>
  <c r="AD3562" i="41"/>
  <c r="AD3561" i="41"/>
  <c r="AD3560" i="41"/>
  <c r="AD3559" i="41"/>
  <c r="AD3558" i="41"/>
  <c r="AD3557" i="41"/>
  <c r="AD3556" i="41"/>
  <c r="AD3555" i="41"/>
  <c r="AD3554" i="41"/>
  <c r="AD3553" i="41"/>
  <c r="AD3552" i="41"/>
  <c r="AD3551" i="41"/>
  <c r="AD3550" i="41"/>
  <c r="AD3549" i="41"/>
  <c r="AD3548" i="41"/>
  <c r="AD3547" i="41"/>
  <c r="AD3546" i="41"/>
  <c r="AD3545" i="41"/>
  <c r="AD3544" i="41"/>
  <c r="AD3543" i="41"/>
  <c r="AD3542" i="41"/>
  <c r="AD3541" i="41"/>
  <c r="AD3540" i="41"/>
  <c r="AD3539" i="41"/>
  <c r="AD3538" i="41"/>
  <c r="AD3537" i="41"/>
  <c r="AD3536" i="41"/>
  <c r="AD3535" i="41"/>
  <c r="AD3534" i="41"/>
  <c r="AD3533" i="41"/>
  <c r="AD3532" i="41"/>
  <c r="AD3531" i="41"/>
  <c r="AD3530" i="41"/>
  <c r="AD3529" i="41"/>
  <c r="AD3528" i="41"/>
  <c r="AD3527" i="41"/>
  <c r="AD3526" i="41"/>
  <c r="AD3525" i="41"/>
  <c r="AD3524" i="41"/>
  <c r="AD3523" i="41"/>
  <c r="AD3522" i="41"/>
  <c r="AD3521" i="41"/>
  <c r="AD3520" i="41"/>
  <c r="AD3519" i="41"/>
  <c r="AD3518" i="41"/>
  <c r="AD3517" i="41"/>
  <c r="AD3516" i="41"/>
  <c r="AD3515" i="41"/>
  <c r="AD3514" i="41"/>
  <c r="AD3513" i="41"/>
  <c r="AD3512" i="41"/>
  <c r="AD3511" i="41"/>
  <c r="AD3510" i="41"/>
  <c r="AD3509" i="41"/>
  <c r="AD3508" i="41"/>
  <c r="AD3507" i="41"/>
  <c r="AD3506" i="41"/>
  <c r="AD3505" i="41"/>
  <c r="AD3504" i="41"/>
  <c r="AD3503" i="41"/>
  <c r="AD3502" i="41"/>
  <c r="AD3501" i="41"/>
  <c r="AD3500" i="41"/>
  <c r="AD3499" i="41"/>
  <c r="AD3498" i="41"/>
  <c r="AD3497" i="41"/>
  <c r="AD3496" i="41"/>
  <c r="AD3495" i="41"/>
  <c r="AD3494" i="41"/>
  <c r="AD3493" i="41"/>
  <c r="AD3492" i="41"/>
  <c r="AD3491" i="41"/>
  <c r="AD3490" i="41"/>
  <c r="AD3489" i="41"/>
  <c r="AD3488" i="41"/>
  <c r="AD3487" i="41"/>
  <c r="AD3486" i="41"/>
  <c r="AD3485" i="41"/>
  <c r="AD3484" i="41"/>
  <c r="AD3483" i="41"/>
  <c r="AD3482" i="41"/>
  <c r="AD3481" i="41"/>
  <c r="AD3480" i="41"/>
  <c r="AD3479" i="41"/>
  <c r="AD3478" i="41"/>
  <c r="AD3477" i="41"/>
  <c r="AD3476" i="41"/>
  <c r="AD3475" i="41"/>
  <c r="AD3474" i="41"/>
  <c r="AD3473" i="41"/>
  <c r="AD3472" i="41"/>
  <c r="AD3471" i="41"/>
  <c r="AD3470" i="41"/>
  <c r="AD3469" i="41"/>
  <c r="AD3468" i="41"/>
  <c r="AD3467" i="41"/>
  <c r="AD3466" i="41"/>
  <c r="AD3465" i="41"/>
  <c r="AD3464" i="41"/>
  <c r="AD3463" i="41"/>
  <c r="AD3462" i="41"/>
  <c r="AD3461" i="41"/>
  <c r="AD3460" i="41"/>
  <c r="AD3459" i="41"/>
  <c r="AD3458" i="41"/>
  <c r="AD3457" i="41"/>
  <c r="AD3456" i="41"/>
  <c r="AD3455" i="41"/>
  <c r="AD3454" i="41"/>
  <c r="AD3453" i="41"/>
  <c r="AD3452" i="41"/>
  <c r="AD3451" i="41"/>
  <c r="AD3450" i="41"/>
  <c r="AD3449" i="41"/>
  <c r="AD3448" i="41"/>
  <c r="AD3447" i="41"/>
  <c r="AD3446" i="41"/>
  <c r="AD3445" i="41"/>
  <c r="AD3444" i="41"/>
  <c r="AD3443" i="41"/>
  <c r="AD3442" i="41"/>
  <c r="AD3441" i="41"/>
  <c r="AD3440" i="41"/>
  <c r="AD3439" i="41"/>
  <c r="AD3438" i="41"/>
  <c r="AD3437" i="41"/>
  <c r="AD3436" i="41"/>
  <c r="AD3435" i="41"/>
  <c r="AD3434" i="41"/>
  <c r="AD3433" i="41"/>
  <c r="AD3432" i="41"/>
  <c r="AD3431" i="41"/>
  <c r="AD3430" i="41"/>
  <c r="AD3429" i="41"/>
  <c r="AD3428" i="41"/>
  <c r="AD3427" i="41"/>
  <c r="AD3426" i="41"/>
  <c r="AD3425" i="41"/>
  <c r="AD3424" i="41"/>
  <c r="AD3423" i="41"/>
  <c r="AD3422" i="41"/>
  <c r="AD3421" i="41"/>
  <c r="AD3420" i="41"/>
  <c r="AD3419" i="41"/>
  <c r="AD3418" i="41"/>
  <c r="AD3417" i="41"/>
  <c r="AD3416" i="41"/>
  <c r="AD3415" i="41"/>
  <c r="AD3414" i="41"/>
  <c r="AD3413" i="41"/>
  <c r="AD3412" i="41"/>
  <c r="AD3411" i="41"/>
  <c r="AD3410" i="41"/>
  <c r="AD3409" i="41"/>
  <c r="AD3408" i="41"/>
  <c r="AD3407" i="41"/>
  <c r="AD3406" i="41"/>
  <c r="AD3405" i="41"/>
  <c r="AD3404" i="41"/>
  <c r="AD3403" i="41"/>
  <c r="AD3402" i="41"/>
  <c r="AD3401" i="41"/>
  <c r="AD3400" i="41"/>
  <c r="AD3399" i="41"/>
  <c r="AD3398" i="41"/>
  <c r="AD3397" i="41"/>
  <c r="AD3396" i="41"/>
  <c r="AD3395" i="41"/>
  <c r="AD3394" i="41"/>
  <c r="AD3393" i="41"/>
  <c r="AD3392" i="41"/>
  <c r="AD3391" i="41"/>
  <c r="AD3390" i="41"/>
  <c r="AD3389" i="41"/>
  <c r="AD3388" i="41"/>
  <c r="AD3387" i="41"/>
  <c r="AD3386" i="41"/>
  <c r="AD3385" i="41"/>
  <c r="AD3384" i="41"/>
  <c r="AD3383" i="41"/>
  <c r="AD3382" i="41"/>
  <c r="AD3381" i="41"/>
  <c r="AD3380" i="41"/>
  <c r="AD3379" i="41"/>
  <c r="AD3378" i="41"/>
  <c r="AD3377" i="41"/>
  <c r="AD3376" i="41"/>
  <c r="AD3375" i="41"/>
  <c r="AD3374" i="41"/>
  <c r="AD3373" i="41"/>
  <c r="AD3372" i="41"/>
  <c r="AD3371" i="41"/>
  <c r="AD3370" i="41"/>
  <c r="AD3369" i="41"/>
  <c r="AD3368" i="41"/>
  <c r="AD3367" i="41"/>
  <c r="AD3366" i="41"/>
  <c r="AD3365" i="41"/>
  <c r="AD3364" i="41"/>
  <c r="AD3363" i="41"/>
  <c r="AD3362" i="41"/>
  <c r="AD3361" i="41"/>
  <c r="AD3360" i="41"/>
  <c r="AD3359" i="41"/>
  <c r="AD3358" i="41"/>
  <c r="AD3357" i="41"/>
  <c r="AD3356" i="41"/>
  <c r="AD3355" i="41"/>
  <c r="AD3354" i="41"/>
  <c r="AD3353" i="41"/>
  <c r="AD3352" i="41"/>
  <c r="AD3351" i="41"/>
  <c r="AD3350" i="41"/>
  <c r="AD3349" i="41"/>
  <c r="AD3348" i="41"/>
  <c r="AD3347" i="41"/>
  <c r="AD3346" i="41"/>
  <c r="AD3345" i="41"/>
  <c r="AD3344" i="41"/>
  <c r="AD3343" i="41"/>
  <c r="AD3342" i="41"/>
  <c r="AD3341" i="41"/>
  <c r="AD3340" i="41"/>
  <c r="AD3339" i="41"/>
  <c r="AD3338" i="41"/>
  <c r="AD3337" i="41"/>
  <c r="AD3336" i="41"/>
  <c r="AD3335" i="41"/>
  <c r="AD3334" i="41"/>
  <c r="AD3333" i="41"/>
  <c r="AD3332" i="41"/>
  <c r="AD3331" i="41"/>
  <c r="AD3330" i="41"/>
  <c r="AD3329" i="41"/>
  <c r="AD3328" i="41"/>
  <c r="AD3327" i="41"/>
  <c r="AD3326" i="41"/>
  <c r="AD3325" i="41"/>
  <c r="AD3324" i="41"/>
  <c r="AD3323" i="41"/>
  <c r="AD3322" i="41"/>
  <c r="AD3321" i="41"/>
  <c r="AD3320" i="41"/>
  <c r="AD3319" i="41"/>
  <c r="AD3318" i="41"/>
  <c r="AD3317" i="41"/>
  <c r="AD3316" i="41"/>
  <c r="AD3315" i="41"/>
  <c r="AD3314" i="41"/>
  <c r="AD3313" i="41"/>
  <c r="AD3312" i="41"/>
  <c r="AD3311" i="41"/>
  <c r="AD3310" i="41"/>
  <c r="AD3309" i="41"/>
  <c r="AD3308" i="41"/>
  <c r="AD3307" i="41"/>
  <c r="AD3306" i="41"/>
  <c r="AD3305" i="41"/>
  <c r="AD3304" i="41"/>
  <c r="AD3303" i="41"/>
  <c r="AD3302" i="41"/>
  <c r="AD3301" i="41"/>
  <c r="AD3300" i="41"/>
  <c r="AD3299" i="41"/>
  <c r="AD3298" i="41"/>
  <c r="AD3297" i="41"/>
  <c r="AD3296" i="41"/>
  <c r="AD3295" i="41"/>
  <c r="AD3294" i="41"/>
  <c r="AD3293" i="41"/>
  <c r="AD3292" i="41"/>
  <c r="AD3291" i="41"/>
  <c r="AD3290" i="41"/>
  <c r="AD3289" i="41"/>
  <c r="AD3288" i="41"/>
  <c r="AD3287" i="41"/>
  <c r="AD3286" i="41"/>
  <c r="AD3285" i="41"/>
  <c r="AD3284" i="41"/>
  <c r="AD3283" i="41"/>
  <c r="AD3282" i="41"/>
  <c r="AD3281" i="41"/>
  <c r="AD3280" i="41"/>
  <c r="AD3279" i="41"/>
  <c r="AD3278" i="41"/>
  <c r="AD3277" i="41"/>
  <c r="AD3276" i="41"/>
  <c r="AD3275" i="41"/>
  <c r="AD3274" i="41"/>
  <c r="AD3273" i="41"/>
  <c r="AD3272" i="41"/>
  <c r="AD3271" i="41"/>
  <c r="AD3270" i="41"/>
  <c r="AD3269" i="41"/>
  <c r="AD3268" i="41"/>
  <c r="AD3267" i="41"/>
  <c r="AD3266" i="41"/>
  <c r="AD3265" i="41"/>
  <c r="AD3264" i="41"/>
  <c r="AD3263" i="41"/>
  <c r="AD3262" i="41"/>
  <c r="AD3261" i="41"/>
  <c r="AD3260" i="41"/>
  <c r="AD3259" i="41"/>
  <c r="AD3258" i="41"/>
  <c r="AD3257" i="41"/>
  <c r="AD3256" i="41"/>
  <c r="AD3255" i="41"/>
  <c r="AD3254" i="41"/>
  <c r="AD3253" i="41"/>
  <c r="AD3252" i="41"/>
  <c r="AD3251" i="41"/>
  <c r="AD3250" i="41"/>
  <c r="AD3249" i="41"/>
  <c r="AD3248" i="41"/>
  <c r="AD3247" i="41"/>
  <c r="AD3246" i="41"/>
  <c r="AD3245" i="41"/>
  <c r="AD3244" i="41"/>
  <c r="AD3243" i="41"/>
  <c r="AD3242" i="41"/>
  <c r="AD3241" i="41"/>
  <c r="AD3240" i="41"/>
  <c r="AD3239" i="41"/>
  <c r="AD3238" i="41"/>
  <c r="AD3237" i="41"/>
  <c r="AD3236" i="41"/>
  <c r="AD3235" i="41"/>
  <c r="AD3234" i="41"/>
  <c r="AD3233" i="41"/>
  <c r="AD3232" i="41"/>
  <c r="AD3231" i="41"/>
  <c r="AD3230" i="41"/>
  <c r="AD3229" i="41"/>
  <c r="AD3228" i="41"/>
  <c r="AD3227" i="41"/>
  <c r="AD3226" i="41"/>
  <c r="AD3225" i="41"/>
  <c r="AD3224" i="41"/>
  <c r="AD3223" i="41"/>
  <c r="AD3222" i="41"/>
  <c r="AD3221" i="41"/>
  <c r="AD3220" i="41"/>
  <c r="AD3219" i="41"/>
  <c r="AD3218" i="41"/>
  <c r="AD3217" i="41"/>
  <c r="AD3216" i="41"/>
  <c r="AD3215" i="41"/>
  <c r="AD3214" i="41"/>
  <c r="AD3213" i="41"/>
  <c r="AD3212" i="41"/>
  <c r="AD3211" i="41"/>
  <c r="AD3210" i="41"/>
  <c r="AD3209" i="41"/>
  <c r="AD3208" i="41"/>
  <c r="AD3207" i="41"/>
  <c r="AD3206" i="41"/>
  <c r="AD3205" i="41"/>
  <c r="AD3204" i="41"/>
  <c r="AD3203" i="41"/>
  <c r="AD3202" i="41"/>
  <c r="AD3201" i="41"/>
  <c r="AD3200" i="41"/>
  <c r="AD3199" i="41"/>
  <c r="AD3198" i="41"/>
  <c r="AD3197" i="41"/>
  <c r="AD3196" i="41"/>
  <c r="AD3195" i="41"/>
  <c r="AD3194" i="41"/>
  <c r="AD3193" i="41"/>
  <c r="AD3192" i="41"/>
  <c r="AD3191" i="41"/>
  <c r="AD3190" i="41"/>
  <c r="AD3189" i="41"/>
  <c r="AD3188" i="41"/>
  <c r="AD3187" i="41"/>
  <c r="AD3186" i="41"/>
  <c r="AD3185" i="41"/>
  <c r="AD3184" i="41"/>
  <c r="AD3183" i="41"/>
  <c r="AD3182" i="41"/>
  <c r="AD3181" i="41"/>
  <c r="AD3180" i="41"/>
  <c r="AD3179" i="41"/>
  <c r="AD3178" i="41"/>
  <c r="AD3177" i="41"/>
  <c r="AD3176" i="41"/>
  <c r="AD3175" i="41"/>
  <c r="AD3174" i="41"/>
  <c r="AD3173" i="41"/>
  <c r="AD3172" i="41"/>
  <c r="AD3171" i="41"/>
  <c r="AD3170" i="41"/>
  <c r="AD3169" i="41"/>
  <c r="AD3168" i="41"/>
  <c r="AD3167" i="41"/>
  <c r="AD3166" i="41"/>
  <c r="AD3165" i="41"/>
  <c r="AD3164" i="41"/>
  <c r="AD3163" i="41"/>
  <c r="AD3162" i="41"/>
  <c r="AD3161" i="41"/>
  <c r="AD3160" i="41"/>
  <c r="AD3159" i="41"/>
  <c r="AD3158" i="41"/>
  <c r="AD3157" i="41"/>
  <c r="AD3156" i="41"/>
  <c r="AD3155" i="41"/>
  <c r="AD3154" i="41"/>
  <c r="AD3153" i="41"/>
  <c r="AD3152" i="41"/>
  <c r="AD3151" i="41"/>
  <c r="AD3150" i="41"/>
  <c r="AD3149" i="41"/>
  <c r="AD3148" i="41"/>
  <c r="AD3147" i="41"/>
  <c r="AD3146" i="41"/>
  <c r="AD3145" i="41"/>
  <c r="AD3144" i="41"/>
  <c r="AD3143" i="41"/>
  <c r="AD3142" i="41"/>
  <c r="AD3141" i="41"/>
  <c r="AD3140" i="41"/>
  <c r="AD3139" i="41"/>
  <c r="AD3138" i="41"/>
  <c r="AD3137" i="41"/>
  <c r="AD3136" i="41"/>
  <c r="AD3135" i="41"/>
  <c r="AD3134" i="41"/>
  <c r="AD3133" i="41"/>
  <c r="AD3132" i="41"/>
  <c r="AD3131" i="41"/>
  <c r="AD3130" i="41"/>
  <c r="AD3129" i="41"/>
  <c r="AD3128" i="41"/>
  <c r="AD3127" i="41"/>
  <c r="AD3126" i="41"/>
  <c r="AD3125" i="41"/>
  <c r="AD3124" i="41"/>
  <c r="AD3123" i="41"/>
  <c r="AD3122" i="41"/>
  <c r="AD3121" i="41"/>
  <c r="AD3120" i="41"/>
  <c r="AD3119" i="41"/>
  <c r="AD3118" i="41"/>
  <c r="AD3117" i="41"/>
  <c r="AD3116" i="41"/>
  <c r="AD3115" i="41"/>
  <c r="AD3114" i="41"/>
  <c r="AD3113" i="41"/>
  <c r="AD3112" i="41"/>
  <c r="AD3111" i="41"/>
  <c r="AD3110" i="41"/>
  <c r="AD3109" i="41"/>
  <c r="AD3108" i="41"/>
  <c r="AD3107" i="41"/>
  <c r="AD3106" i="41"/>
  <c r="AD3105" i="41"/>
  <c r="AD3104" i="41"/>
  <c r="AD3103" i="41"/>
  <c r="AD3102" i="41"/>
  <c r="AD3101" i="41"/>
  <c r="AD3100" i="41"/>
  <c r="AD3099" i="41"/>
  <c r="AD3098" i="41"/>
  <c r="AD3097" i="41"/>
  <c r="AD3096" i="41"/>
  <c r="AD3095" i="41"/>
  <c r="AD3094" i="41"/>
  <c r="AD3093" i="41"/>
  <c r="AD3092" i="41"/>
  <c r="AD3091" i="41"/>
  <c r="AD3090" i="41"/>
  <c r="AD3089" i="41"/>
  <c r="AD3088" i="41"/>
  <c r="AD3087" i="41"/>
  <c r="AD3086" i="41"/>
  <c r="AD3085" i="41"/>
  <c r="AD3084" i="41"/>
  <c r="AD3083" i="41"/>
  <c r="AD3082" i="41"/>
  <c r="AD3081" i="41"/>
  <c r="AD3080" i="41"/>
  <c r="AD3079" i="41"/>
  <c r="AD3078" i="41"/>
  <c r="AD3077" i="41"/>
  <c r="AD3076" i="41"/>
  <c r="AD3075" i="41"/>
  <c r="AD3074" i="41"/>
  <c r="AD3073" i="41"/>
  <c r="AD3072" i="41"/>
  <c r="AD3071" i="41"/>
  <c r="AD3070" i="41"/>
  <c r="AD3069" i="41"/>
  <c r="AD3068" i="41"/>
  <c r="AD3067" i="41"/>
  <c r="AD3066" i="41"/>
  <c r="AD3065" i="41"/>
  <c r="AD3064" i="41"/>
  <c r="AD3063" i="41"/>
  <c r="AD3062" i="41"/>
  <c r="AD3061" i="41"/>
  <c r="AD3060" i="41"/>
  <c r="AD3059" i="41"/>
  <c r="AD3058" i="41"/>
  <c r="AD3057" i="41"/>
  <c r="AD3056" i="41"/>
  <c r="AD3055" i="41"/>
  <c r="AD3054" i="41"/>
  <c r="AD3053" i="41"/>
  <c r="AD3052" i="41"/>
  <c r="AD3051" i="41"/>
  <c r="AD3050" i="41"/>
  <c r="AD3049" i="41"/>
  <c r="AD3048" i="41"/>
  <c r="AD3047" i="41"/>
  <c r="AD3046" i="41"/>
  <c r="AD3045" i="41"/>
  <c r="AD3044" i="41"/>
  <c r="AD3043" i="41"/>
  <c r="AD3042" i="41"/>
  <c r="AD3041" i="41"/>
  <c r="AD3040" i="41"/>
  <c r="AD3039" i="41"/>
  <c r="AD3038" i="41"/>
  <c r="AD3037" i="41"/>
  <c r="AD3036" i="41"/>
  <c r="AD3035" i="41"/>
  <c r="AD3034" i="41"/>
  <c r="AD3033" i="41"/>
  <c r="AD3032" i="41"/>
  <c r="AD3031" i="41"/>
  <c r="AD3030" i="41"/>
  <c r="AD3029" i="41"/>
  <c r="AD3028" i="41"/>
  <c r="AD3027" i="41"/>
  <c r="AD3026" i="41"/>
  <c r="AD3025" i="41"/>
  <c r="AD3024" i="41"/>
  <c r="AD3023" i="41"/>
  <c r="AD3022" i="41"/>
  <c r="AD3021" i="41"/>
  <c r="AD3020" i="41"/>
  <c r="AD3019" i="41"/>
  <c r="AD3018" i="41"/>
  <c r="AD3017" i="41"/>
  <c r="AD3016" i="41"/>
  <c r="AD3015" i="41"/>
  <c r="AD3014" i="41"/>
  <c r="AD3013" i="41"/>
  <c r="AD3012" i="41"/>
  <c r="AD3011" i="41"/>
  <c r="AD3010" i="41"/>
  <c r="AD3009" i="41"/>
  <c r="AD3008" i="41"/>
  <c r="AD3007" i="41"/>
  <c r="AD3006" i="41"/>
  <c r="AD3005" i="41"/>
  <c r="AD3004" i="41"/>
  <c r="AD3003" i="41"/>
  <c r="AD3002" i="41"/>
  <c r="AD3001" i="41"/>
  <c r="AD3000" i="41"/>
  <c r="AD2999" i="41"/>
  <c r="AD2998" i="41"/>
  <c r="AD2997" i="41"/>
  <c r="AD2996" i="41"/>
  <c r="AD2995" i="41"/>
  <c r="AD2994" i="41"/>
  <c r="AD2993" i="41"/>
  <c r="AD2992" i="41"/>
  <c r="AD2991" i="41"/>
  <c r="AD2990" i="41"/>
  <c r="AD2989" i="41"/>
  <c r="AD2988" i="41"/>
  <c r="AD2987" i="41"/>
  <c r="AD2986" i="41"/>
  <c r="AD2985" i="41"/>
  <c r="AD2984" i="41"/>
  <c r="AD2983" i="41"/>
  <c r="AD2982" i="41"/>
  <c r="AD2981" i="41"/>
  <c r="AD2980" i="41"/>
  <c r="AD2979" i="41"/>
  <c r="AD2978" i="41"/>
  <c r="AD2977" i="41"/>
  <c r="AD2976" i="41"/>
  <c r="AD2975" i="41"/>
  <c r="AD2974" i="41"/>
  <c r="AD2973" i="41"/>
  <c r="AD2972" i="41"/>
  <c r="AD2971" i="41"/>
  <c r="AD2970" i="41"/>
  <c r="AD2969" i="41"/>
  <c r="AD2968" i="41"/>
  <c r="AD2967" i="41"/>
  <c r="AD2966" i="41"/>
  <c r="AD2965" i="41"/>
  <c r="AD2964" i="41"/>
  <c r="AD2963" i="41"/>
  <c r="AD2962" i="41"/>
  <c r="AD2961" i="41"/>
  <c r="AD2960" i="41"/>
  <c r="AD2959" i="41"/>
  <c r="AD2958" i="41"/>
  <c r="AD2957" i="41"/>
  <c r="AD2956" i="41"/>
  <c r="AD2955" i="41"/>
  <c r="AD2954" i="41"/>
  <c r="AD2953" i="41"/>
  <c r="AD2952" i="41"/>
  <c r="AD2951" i="41"/>
  <c r="AD2950" i="41"/>
  <c r="AD2949" i="41"/>
  <c r="AD2948" i="41"/>
  <c r="AD2947" i="41"/>
  <c r="AD2946" i="41"/>
  <c r="AD2945" i="41"/>
  <c r="AD2944" i="41"/>
  <c r="AD2943" i="41"/>
  <c r="AD2942" i="41"/>
  <c r="AD2941" i="41"/>
  <c r="AD2940" i="41"/>
  <c r="AD2939" i="41"/>
  <c r="AD2938" i="41"/>
  <c r="AD2937" i="41"/>
  <c r="AD2936" i="41"/>
  <c r="AD2935" i="41"/>
  <c r="AD2934" i="41"/>
  <c r="AD2933" i="41"/>
  <c r="AD2932" i="41"/>
  <c r="AD2931" i="41"/>
  <c r="AD2930" i="41"/>
  <c r="AD2929" i="41"/>
  <c r="AD2928" i="41"/>
  <c r="AD2927" i="41"/>
  <c r="AD2926" i="41"/>
  <c r="AD2925" i="41"/>
  <c r="AD2924" i="41"/>
  <c r="AD2923" i="41"/>
  <c r="AD2922" i="41"/>
  <c r="AD2921" i="41"/>
  <c r="AD2920" i="41"/>
  <c r="AD2919" i="41"/>
  <c r="AD2918" i="41"/>
  <c r="AD2917" i="41"/>
  <c r="AD2916" i="41"/>
  <c r="AD2915" i="41"/>
  <c r="AD2914" i="41"/>
  <c r="AD2913" i="41"/>
  <c r="AD2912" i="41"/>
  <c r="AD2911" i="41"/>
  <c r="AD2910" i="41"/>
  <c r="AD2909" i="41"/>
  <c r="AD2908" i="41"/>
  <c r="AD2907" i="41"/>
  <c r="AD2906" i="41"/>
  <c r="AD2905" i="41"/>
  <c r="AD2904" i="41"/>
  <c r="AD2903" i="41"/>
  <c r="AD2902" i="41"/>
  <c r="AD2901" i="41"/>
  <c r="AD2900" i="41"/>
  <c r="AD2899" i="41"/>
  <c r="AD2898" i="41"/>
  <c r="AD2897" i="41"/>
  <c r="AD2896" i="41"/>
  <c r="AD2895" i="41"/>
  <c r="AD2894" i="41"/>
  <c r="AD2893" i="41"/>
  <c r="AD2892" i="41"/>
  <c r="AD2891" i="41"/>
  <c r="AD2890" i="41"/>
  <c r="AD2889" i="41"/>
  <c r="AD2888" i="41"/>
  <c r="AD2887" i="41"/>
  <c r="AD2886" i="41"/>
  <c r="AD2885" i="41"/>
  <c r="AD2884" i="41"/>
  <c r="AD2883" i="41"/>
  <c r="AD2882" i="41"/>
  <c r="AD2881" i="41"/>
  <c r="AD2880" i="41"/>
  <c r="AD2879" i="41"/>
  <c r="AD2878" i="41"/>
  <c r="AD2877" i="41"/>
  <c r="AD2876" i="41"/>
  <c r="AD2875" i="41"/>
  <c r="AD2874" i="41"/>
  <c r="AD2873" i="41"/>
  <c r="AD2872" i="41"/>
  <c r="AD2871" i="41"/>
  <c r="AD2870" i="41"/>
  <c r="AD2869" i="41"/>
  <c r="AD2868" i="41"/>
  <c r="AD2867" i="41"/>
  <c r="AD2866" i="41"/>
  <c r="AD2865" i="41"/>
  <c r="AD2864" i="41"/>
  <c r="AD2863" i="41"/>
  <c r="AD2862" i="41"/>
  <c r="AD2861" i="41"/>
  <c r="AD2860" i="41"/>
  <c r="AD2859" i="41"/>
  <c r="AD2858" i="41"/>
  <c r="AD2857" i="41"/>
  <c r="AD2856" i="41"/>
  <c r="AD2855" i="41"/>
  <c r="AD2854" i="41"/>
  <c r="AD2853" i="41"/>
  <c r="AD2852" i="41"/>
  <c r="AD2851" i="41"/>
  <c r="AD2850" i="41"/>
  <c r="AD2849" i="41"/>
  <c r="AD2848" i="41"/>
  <c r="AD2847" i="41"/>
  <c r="AD2846" i="41"/>
  <c r="AD2845" i="41"/>
  <c r="AD2844" i="41"/>
  <c r="AD2843" i="41"/>
  <c r="AD2842" i="41"/>
  <c r="AD2841" i="41"/>
  <c r="AD2840" i="41"/>
  <c r="AD2839" i="41"/>
  <c r="AD2838" i="41"/>
  <c r="AD2837" i="41"/>
  <c r="AD2836" i="41"/>
  <c r="AD2835" i="41"/>
  <c r="AD2834" i="41"/>
  <c r="AD2833" i="41"/>
  <c r="AD2832" i="41"/>
  <c r="AD2831" i="41"/>
  <c r="AD2830" i="41"/>
  <c r="AD2829" i="41"/>
  <c r="AD2828" i="41"/>
  <c r="AD2827" i="41"/>
  <c r="AD2826" i="41"/>
  <c r="AD2825" i="41"/>
  <c r="AD2824" i="41"/>
  <c r="AD2823" i="41"/>
  <c r="AD2822" i="41"/>
  <c r="AD2821" i="41"/>
  <c r="AD2820" i="41"/>
  <c r="AD2819" i="41"/>
  <c r="AD2818" i="41"/>
  <c r="AD2817" i="41"/>
  <c r="AD2816" i="41"/>
  <c r="AD2815" i="41"/>
  <c r="AD2814" i="41"/>
  <c r="AD2813" i="41"/>
  <c r="AD2812" i="41"/>
  <c r="AD2811" i="41"/>
  <c r="AD2810" i="41"/>
  <c r="AD2809" i="41"/>
  <c r="AD2808" i="41"/>
  <c r="AD2807" i="41"/>
  <c r="AD2806" i="41"/>
  <c r="AD2805" i="41"/>
  <c r="AD2804" i="41"/>
  <c r="AD2803" i="41"/>
  <c r="AD2802" i="41"/>
  <c r="AD2801" i="41"/>
  <c r="AD2800" i="41"/>
  <c r="AD2799" i="41"/>
  <c r="AD2798" i="41"/>
  <c r="AD2797" i="41"/>
  <c r="AD2796" i="41"/>
  <c r="AD2795" i="41"/>
  <c r="AD2794" i="41"/>
  <c r="AD2793" i="41"/>
  <c r="AD2792" i="41"/>
  <c r="AD2791" i="41"/>
  <c r="AD2790" i="41"/>
  <c r="AD2789" i="41"/>
  <c r="AD2788" i="41"/>
  <c r="AD2787" i="41"/>
  <c r="AD2786" i="41"/>
  <c r="AD2785" i="41"/>
  <c r="AD2784" i="41"/>
  <c r="AD2783" i="41"/>
  <c r="AD2782" i="41"/>
  <c r="AD2781" i="41"/>
  <c r="AD2780" i="41"/>
  <c r="AD2779" i="41"/>
  <c r="AD2778" i="41"/>
  <c r="AD2777" i="41"/>
  <c r="AD2776" i="41"/>
  <c r="AD2775" i="41"/>
  <c r="AD2774" i="41"/>
  <c r="AD2773" i="41"/>
  <c r="AD2772" i="41"/>
  <c r="AD2771" i="41"/>
  <c r="AD2770" i="41"/>
  <c r="AD2769" i="41"/>
  <c r="AD2768" i="41"/>
  <c r="AD2767" i="41"/>
  <c r="AD2766" i="41"/>
  <c r="AD2765" i="41"/>
  <c r="AD2764" i="41"/>
  <c r="AD2763" i="41"/>
  <c r="AD2762" i="41"/>
  <c r="AD2761" i="41"/>
  <c r="AD2760" i="41"/>
  <c r="AD2759" i="41"/>
  <c r="AD2758" i="41"/>
  <c r="AD2757" i="41"/>
  <c r="AD2756" i="41"/>
  <c r="AD2755" i="41"/>
  <c r="AD2754" i="41"/>
  <c r="AD2753" i="41"/>
  <c r="AD2752" i="41"/>
  <c r="AD2751" i="41"/>
  <c r="AD2750" i="41"/>
  <c r="AD2749" i="41"/>
  <c r="AD2748" i="41"/>
  <c r="AD2747" i="41"/>
  <c r="AD2746" i="41"/>
  <c r="AD2745" i="41"/>
  <c r="AD2744" i="41"/>
  <c r="AD2743" i="41"/>
  <c r="AD2742" i="41"/>
  <c r="AD2741" i="41"/>
  <c r="AD2740" i="41"/>
  <c r="AD2739" i="41"/>
  <c r="AD2738" i="41"/>
  <c r="AD2737" i="41"/>
  <c r="AD2736" i="41"/>
  <c r="AD2735" i="41"/>
  <c r="AD2734" i="41"/>
  <c r="AD2733" i="41"/>
  <c r="AD2732" i="41"/>
  <c r="AD2731" i="41"/>
  <c r="AD2730" i="41"/>
  <c r="AD2729" i="41"/>
  <c r="AD2728" i="41"/>
  <c r="AD2727" i="41"/>
  <c r="AD2726" i="41"/>
  <c r="AD2725" i="41"/>
  <c r="AD2724" i="41"/>
  <c r="AD2723" i="41"/>
  <c r="AD2722" i="41"/>
  <c r="AD2721" i="41"/>
  <c r="AD2720" i="41"/>
  <c r="AD2719" i="41"/>
  <c r="AD2718" i="41"/>
  <c r="AD2717" i="41"/>
  <c r="AD2716" i="41"/>
  <c r="AD2715" i="41"/>
  <c r="AD2714" i="41"/>
  <c r="AD2713" i="41"/>
  <c r="AD2712" i="41"/>
  <c r="AD2711" i="41"/>
  <c r="AD2710" i="41"/>
  <c r="AD2709" i="41"/>
  <c r="AD2708" i="41"/>
  <c r="AD2707" i="41"/>
  <c r="AD2706" i="41"/>
  <c r="AD2705" i="41"/>
  <c r="AD2704" i="41"/>
  <c r="AD2703" i="41"/>
  <c r="AD2702" i="41"/>
  <c r="AD2701" i="41"/>
  <c r="AD2700" i="41"/>
  <c r="AD2699" i="41"/>
  <c r="AD2698" i="41"/>
  <c r="AD2697" i="41"/>
  <c r="AD2696" i="41"/>
  <c r="AD2695" i="41"/>
  <c r="AD2694" i="41"/>
  <c r="AD2693" i="41"/>
  <c r="AD2692" i="41"/>
  <c r="AD2691" i="41"/>
  <c r="AD2690" i="41"/>
  <c r="AD2689" i="41"/>
  <c r="AD2688" i="41"/>
  <c r="AD2687" i="41"/>
  <c r="AD2686" i="41"/>
  <c r="AD2685" i="41"/>
  <c r="AD2684" i="41"/>
  <c r="AD2683" i="41"/>
  <c r="AD2682" i="41"/>
  <c r="AD2681" i="41"/>
  <c r="AD2680" i="41"/>
  <c r="AD2679" i="41"/>
  <c r="AD2678" i="41"/>
  <c r="AD2677" i="41"/>
  <c r="AD2676" i="41"/>
  <c r="AD2675" i="41"/>
  <c r="AD2674" i="41"/>
  <c r="AD2673" i="41"/>
  <c r="AD2672" i="41"/>
  <c r="AD2671" i="41"/>
  <c r="AD2670" i="41"/>
  <c r="AD2669" i="41"/>
  <c r="AD2668" i="41"/>
  <c r="AD2667" i="41"/>
  <c r="AD2666" i="41"/>
  <c r="AD2665" i="41"/>
  <c r="AD2664" i="41"/>
  <c r="AD2663" i="41"/>
  <c r="AD2662" i="41"/>
  <c r="AD2661" i="41"/>
  <c r="AD2660" i="41"/>
  <c r="AD2659" i="41"/>
  <c r="AD2658" i="41"/>
  <c r="AD2657" i="41"/>
  <c r="AD2656" i="41"/>
  <c r="AD2655" i="41"/>
  <c r="AD2654" i="41"/>
  <c r="AD2653" i="41"/>
  <c r="AD2652" i="41"/>
  <c r="AD2651" i="41"/>
  <c r="AD2650" i="41"/>
  <c r="AD2649" i="41"/>
  <c r="AD2648" i="41"/>
  <c r="AD2647" i="41"/>
  <c r="AD2646" i="41"/>
  <c r="AD2645" i="41"/>
  <c r="AD2644" i="41"/>
  <c r="AD2643" i="41"/>
  <c r="AD2642" i="41"/>
  <c r="AD2641" i="41"/>
  <c r="AD2640" i="41"/>
  <c r="AD2639" i="41"/>
  <c r="AD2638" i="41"/>
  <c r="AD2637" i="41"/>
  <c r="AD2636" i="41"/>
  <c r="AD2635" i="41"/>
  <c r="AD2634" i="41"/>
  <c r="AD2633" i="41"/>
  <c r="AD2632" i="41"/>
  <c r="AD2631" i="41"/>
  <c r="AD2630" i="41"/>
  <c r="AD2629" i="41"/>
  <c r="AD2628" i="41"/>
  <c r="AD2627" i="41"/>
  <c r="AD2626" i="41"/>
  <c r="AD2625" i="41"/>
  <c r="AD2624" i="41"/>
  <c r="AD2623" i="41"/>
  <c r="AD2622" i="41"/>
  <c r="AD2621" i="41"/>
  <c r="AD2620" i="41"/>
  <c r="AD2619" i="41"/>
  <c r="AD2618" i="41"/>
  <c r="AD2617" i="41"/>
  <c r="AD2616" i="41"/>
  <c r="AD2615" i="41"/>
  <c r="AD2614" i="41"/>
  <c r="AD2613" i="41"/>
  <c r="AD2612" i="41"/>
  <c r="AD2611" i="41"/>
  <c r="AD2610" i="41"/>
  <c r="AD2609" i="41"/>
  <c r="AD2608" i="41"/>
  <c r="AD2607" i="41"/>
  <c r="AD2606" i="41"/>
  <c r="AD2605" i="41"/>
  <c r="AD2604" i="41"/>
  <c r="AD2603" i="41"/>
  <c r="AD2602" i="41"/>
  <c r="AD2601" i="41"/>
  <c r="AD2600" i="41"/>
  <c r="AD2599" i="41"/>
  <c r="AD2598" i="41"/>
  <c r="AD2597" i="41"/>
  <c r="AD2596" i="41"/>
  <c r="AD2595" i="41"/>
  <c r="AD2594" i="41"/>
  <c r="AD2593" i="41"/>
  <c r="AD2592" i="41"/>
  <c r="AD2591" i="41"/>
  <c r="AD2590" i="41"/>
  <c r="AD2589" i="41"/>
  <c r="AD2588" i="41"/>
  <c r="AD2587" i="41"/>
  <c r="AD2586" i="41"/>
  <c r="AD2585" i="41"/>
  <c r="AD2584" i="41"/>
  <c r="AD2583" i="41"/>
  <c r="AD2582" i="41"/>
  <c r="AD2581" i="41"/>
  <c r="AD2580" i="41"/>
  <c r="AD2579" i="41"/>
  <c r="AD2578" i="41"/>
  <c r="AD2577" i="41"/>
  <c r="AD2576" i="41"/>
  <c r="AD2575" i="41"/>
  <c r="AD2574" i="41"/>
  <c r="AD2573" i="41"/>
  <c r="AD2572" i="41"/>
  <c r="AD2571" i="41"/>
  <c r="AD2570" i="41"/>
  <c r="AD2569" i="41"/>
  <c r="AD2568" i="41"/>
  <c r="AD2567" i="41"/>
  <c r="AD2566" i="41"/>
  <c r="AD2565" i="41"/>
  <c r="AD2564" i="41"/>
  <c r="AD2563" i="41"/>
  <c r="AD2562" i="41"/>
  <c r="AD2561" i="41"/>
  <c r="AD2560" i="41"/>
  <c r="AD2559" i="41"/>
  <c r="AD2558" i="41"/>
  <c r="AD2557" i="41"/>
  <c r="AD2556" i="41"/>
  <c r="AD2555" i="41"/>
  <c r="AD2554" i="41"/>
  <c r="AD2553" i="41"/>
  <c r="AD2552" i="41"/>
  <c r="AD2551" i="41"/>
  <c r="AD2550" i="41"/>
  <c r="AD2549" i="41"/>
  <c r="AD2548" i="41"/>
  <c r="AD2547" i="41"/>
  <c r="AD2546" i="41"/>
  <c r="AD2545" i="41"/>
  <c r="AD2544" i="41"/>
  <c r="AD2543" i="41"/>
  <c r="AD2542" i="41"/>
  <c r="AD2541" i="41"/>
  <c r="AD2540" i="41"/>
  <c r="AD2539" i="41"/>
  <c r="AD2538" i="41"/>
  <c r="AD2537" i="41"/>
  <c r="AD2536" i="41"/>
  <c r="AD2535" i="41"/>
  <c r="AD2534" i="41"/>
  <c r="AD2533" i="41"/>
  <c r="AD2532" i="41"/>
  <c r="AD2531" i="41"/>
  <c r="AD2530" i="41"/>
  <c r="AD2529" i="41"/>
  <c r="AD2528" i="41"/>
  <c r="AD2527" i="41"/>
  <c r="AD2526" i="41"/>
  <c r="AD2525" i="41"/>
  <c r="AD2524" i="41"/>
  <c r="AD2523" i="41"/>
  <c r="AD2522" i="41"/>
  <c r="AD2521" i="41"/>
  <c r="AD2520" i="41"/>
  <c r="AD2519" i="41"/>
  <c r="AD2518" i="41"/>
  <c r="AD2517" i="41"/>
  <c r="AD2516" i="41"/>
  <c r="AD2515" i="41"/>
  <c r="AD2514" i="41"/>
  <c r="AD2513" i="41"/>
  <c r="AD2512" i="41"/>
  <c r="AD2511" i="41"/>
  <c r="AD2510" i="41"/>
  <c r="AD2509" i="41"/>
  <c r="AD2508" i="41"/>
  <c r="AD2507" i="41"/>
  <c r="AD2506" i="41"/>
  <c r="AD2505" i="41"/>
  <c r="AD2504" i="41"/>
  <c r="AD2503" i="41"/>
  <c r="AD2502" i="41"/>
  <c r="AD2501" i="41"/>
  <c r="AD2500" i="41"/>
  <c r="AD2499" i="41"/>
  <c r="AD2498" i="41"/>
  <c r="AD2497" i="41"/>
  <c r="AD2496" i="41"/>
  <c r="AD2495" i="41"/>
  <c r="AD2494" i="41"/>
  <c r="AD2493" i="41"/>
  <c r="AD2492" i="41"/>
  <c r="AD2491" i="41"/>
  <c r="AD2490" i="41"/>
  <c r="AD2489" i="41"/>
  <c r="AD2488" i="41"/>
  <c r="AD2487" i="41"/>
  <c r="AD2486" i="41"/>
  <c r="AD2485" i="41"/>
  <c r="AD2484" i="41"/>
  <c r="AD2483" i="41"/>
  <c r="AD2482" i="41"/>
  <c r="AD2481" i="41"/>
  <c r="AD2480" i="41"/>
  <c r="AD2479" i="41"/>
  <c r="AD2478" i="41"/>
  <c r="AD2477" i="41"/>
  <c r="AD2476" i="41"/>
  <c r="AD2475" i="41"/>
  <c r="AD2474" i="41"/>
  <c r="AD2473" i="41"/>
  <c r="AD2472" i="41"/>
  <c r="AD2471" i="41"/>
  <c r="AD2470" i="41"/>
  <c r="AD2469" i="41"/>
  <c r="AD2468" i="41"/>
  <c r="AD2467" i="41"/>
  <c r="AD2466" i="41"/>
  <c r="AD2465" i="41"/>
  <c r="AD2464" i="41"/>
  <c r="AD2463" i="41"/>
  <c r="AD2462" i="41"/>
  <c r="AD2461" i="41"/>
  <c r="AD2460" i="41"/>
  <c r="AD2459" i="41"/>
  <c r="AD2458" i="41"/>
  <c r="AD2457" i="41"/>
  <c r="AD2456" i="41"/>
  <c r="AD2455" i="41"/>
  <c r="AD2454" i="41"/>
  <c r="AD2453" i="41"/>
  <c r="AD2452" i="41"/>
  <c r="AD2451" i="41"/>
  <c r="AD2450" i="41"/>
  <c r="AD2449" i="41"/>
  <c r="AD2448" i="41"/>
  <c r="AD2447" i="41"/>
  <c r="AD2446" i="41"/>
  <c r="AD2445" i="41"/>
  <c r="AD2444" i="41"/>
  <c r="AD2443" i="41"/>
  <c r="AD2442" i="41"/>
  <c r="AD2441" i="41"/>
  <c r="AD2440" i="41"/>
  <c r="AD2439" i="41"/>
  <c r="AD2438" i="41"/>
  <c r="AD2437" i="41"/>
  <c r="AD2436" i="41"/>
  <c r="AD2435" i="41"/>
  <c r="AD2434" i="41"/>
  <c r="AD2433" i="41"/>
  <c r="AD2432" i="41"/>
  <c r="AD2431" i="41"/>
  <c r="AD2430" i="41"/>
  <c r="AD2429" i="41"/>
  <c r="AD2428" i="41"/>
  <c r="AD2427" i="41"/>
  <c r="AD2426" i="41"/>
  <c r="AD2425" i="41"/>
  <c r="AD2424" i="41"/>
  <c r="AD2423" i="41"/>
  <c r="AD2422" i="41"/>
  <c r="AD2421" i="41"/>
  <c r="AD2420" i="41"/>
  <c r="AD2419" i="41"/>
  <c r="AD2418" i="41"/>
  <c r="AD2417" i="41"/>
  <c r="AD2416" i="41"/>
  <c r="AD2415" i="41"/>
  <c r="AD2414" i="41"/>
  <c r="AD2413" i="41"/>
  <c r="AD2412" i="41"/>
  <c r="AD2411" i="41"/>
  <c r="AD2410" i="41"/>
  <c r="AD2409" i="41"/>
  <c r="AD2408" i="41"/>
  <c r="AD2407" i="41"/>
  <c r="AD2406" i="41"/>
  <c r="AD2405" i="41"/>
  <c r="AD2404" i="41"/>
  <c r="AD2403" i="41"/>
  <c r="AD2402" i="41"/>
  <c r="AD2401" i="41"/>
  <c r="AD2400" i="41"/>
  <c r="AD2399" i="41"/>
  <c r="AD2398" i="41"/>
  <c r="AD2397" i="41"/>
  <c r="AD2396" i="41"/>
  <c r="AD2395" i="41"/>
  <c r="AD2394" i="41"/>
  <c r="AD2393" i="41"/>
  <c r="AD2392" i="41"/>
  <c r="AD2391" i="41"/>
  <c r="AD2390" i="41"/>
  <c r="AD2389" i="41"/>
  <c r="AD2388" i="41"/>
  <c r="AD2387" i="41"/>
  <c r="AD2386" i="41"/>
  <c r="AD2385" i="41"/>
  <c r="AD2384" i="41"/>
  <c r="AD2383" i="41"/>
  <c r="AD2382" i="41"/>
  <c r="AD2381" i="41"/>
  <c r="AD2380" i="41"/>
  <c r="AD2379" i="41"/>
  <c r="AD2378" i="41"/>
  <c r="AD2377" i="41"/>
  <c r="AD2376" i="41"/>
  <c r="AD2375" i="41"/>
  <c r="AD2374" i="41"/>
  <c r="AD2373" i="41"/>
  <c r="AD2372" i="41"/>
  <c r="AD2371" i="41"/>
  <c r="AD2370" i="41"/>
  <c r="AD2369" i="41"/>
  <c r="AD2368" i="41"/>
  <c r="AD2367" i="41"/>
  <c r="AD2366" i="41"/>
  <c r="AD2365" i="41"/>
  <c r="AD2364" i="41"/>
  <c r="AD2363" i="41"/>
  <c r="AD2362" i="41"/>
  <c r="AD2361" i="41"/>
  <c r="AD2360" i="41"/>
  <c r="AD2359" i="41"/>
  <c r="AD2358" i="41"/>
  <c r="AD2357" i="41"/>
  <c r="AD2356" i="41"/>
  <c r="AD2355" i="41"/>
  <c r="AD2354" i="41"/>
  <c r="AD2353" i="41"/>
  <c r="AD2352" i="41"/>
  <c r="AD2351" i="41"/>
  <c r="AD2350" i="41"/>
  <c r="AD2349" i="41"/>
  <c r="AD2348" i="41"/>
  <c r="AD2347" i="41"/>
  <c r="AD2346" i="41"/>
  <c r="AD2345" i="41"/>
  <c r="AD2344" i="41"/>
  <c r="AD2343" i="41"/>
  <c r="AD2342" i="41"/>
  <c r="AD2341" i="41"/>
  <c r="AD2340" i="41"/>
  <c r="AD2339" i="41"/>
  <c r="AD2338" i="41"/>
  <c r="AD2337" i="41"/>
  <c r="AD2336" i="41"/>
  <c r="AD2335" i="41"/>
  <c r="AD2334" i="41"/>
  <c r="AD2333" i="41"/>
  <c r="AD2332" i="41"/>
  <c r="AD2331" i="41"/>
  <c r="AD2330" i="41"/>
  <c r="AD2329" i="41"/>
  <c r="AD2328" i="41"/>
  <c r="AD2327" i="41"/>
  <c r="AD2326" i="41"/>
  <c r="AD2325" i="41"/>
  <c r="AD2324" i="41"/>
  <c r="AD2323" i="41"/>
  <c r="AD2322" i="41"/>
  <c r="AD2321" i="41"/>
  <c r="AD2320" i="41"/>
  <c r="AD2319" i="41"/>
  <c r="AD2318" i="41"/>
  <c r="AD2317" i="41"/>
  <c r="AD2316" i="41"/>
  <c r="AD2315" i="41"/>
  <c r="AD2314" i="41"/>
  <c r="AD2313" i="41"/>
  <c r="AD2312" i="41"/>
  <c r="AD2311" i="41"/>
  <c r="AD2310" i="41"/>
  <c r="AD2309" i="41"/>
  <c r="AD2308" i="41"/>
  <c r="AD2307" i="41"/>
  <c r="AD2306" i="41"/>
  <c r="AD2305" i="41"/>
  <c r="AD2304" i="41"/>
  <c r="AD2303" i="41"/>
  <c r="AD2302" i="41"/>
  <c r="AD2301" i="41"/>
  <c r="AD2300" i="41"/>
  <c r="AD2299" i="41"/>
  <c r="AD2298" i="41"/>
  <c r="AD2297" i="41"/>
  <c r="AD2296" i="41"/>
  <c r="AD2295" i="41"/>
  <c r="AD2294" i="41"/>
  <c r="AD2293" i="41"/>
  <c r="AD2292" i="41"/>
  <c r="AD2291" i="41"/>
  <c r="AD2290" i="41"/>
  <c r="AD2289" i="41"/>
  <c r="AD2288" i="41"/>
  <c r="AD2287" i="41"/>
  <c r="AD2286" i="41"/>
  <c r="AD2285" i="41"/>
  <c r="AD2284" i="41"/>
  <c r="AD2283" i="41"/>
  <c r="AD2282" i="41"/>
  <c r="AD2281" i="41"/>
  <c r="AD2280" i="41"/>
  <c r="AD2279" i="41"/>
  <c r="AD2278" i="41"/>
  <c r="AD2277" i="41"/>
  <c r="AD2276" i="41"/>
  <c r="AD2275" i="41"/>
  <c r="AD2274" i="41"/>
  <c r="AD2273" i="41"/>
  <c r="AD2272" i="41"/>
  <c r="AD2271" i="41"/>
  <c r="AD2270" i="41"/>
  <c r="AD2269" i="41"/>
  <c r="AD2268" i="41"/>
  <c r="AD2267" i="41"/>
  <c r="AD2266" i="41"/>
  <c r="AD2265" i="41"/>
  <c r="AD2264" i="41"/>
  <c r="AD2263" i="41"/>
  <c r="AD2262" i="41"/>
  <c r="AD2261" i="41"/>
  <c r="AD2260" i="41"/>
  <c r="AD2259" i="41"/>
  <c r="AD2258" i="41"/>
  <c r="AD2257" i="41"/>
  <c r="AD2256" i="41"/>
  <c r="AD2255" i="41"/>
  <c r="AD2254" i="41"/>
  <c r="AD2253" i="41"/>
  <c r="AD2252" i="41"/>
  <c r="AD2251" i="41"/>
  <c r="AD2250" i="41"/>
  <c r="AD2249" i="41"/>
  <c r="AD2248" i="41"/>
  <c r="AD2247" i="41"/>
  <c r="AD2246" i="41"/>
  <c r="AD2245" i="41"/>
  <c r="AD2244" i="41"/>
  <c r="AD2243" i="41"/>
  <c r="AD2242" i="41"/>
  <c r="AD2241" i="41"/>
  <c r="AD2240" i="41"/>
  <c r="AD2239" i="41"/>
  <c r="AD2238" i="41"/>
  <c r="AD2237" i="41"/>
  <c r="AD2236" i="41"/>
  <c r="AD2235" i="41"/>
  <c r="AD2234" i="41"/>
  <c r="AD2233" i="41"/>
  <c r="AD2232" i="41"/>
  <c r="AD2231" i="41"/>
  <c r="AD2230" i="41"/>
  <c r="AD2229" i="41"/>
  <c r="AD2228" i="41"/>
  <c r="AD2227" i="41"/>
  <c r="AD2226" i="41"/>
  <c r="AD2225" i="41"/>
  <c r="AD2224" i="41"/>
  <c r="AD2223" i="41"/>
  <c r="AD2222" i="41"/>
  <c r="AD2221" i="41"/>
  <c r="AD2220" i="41"/>
  <c r="AD2219" i="41"/>
  <c r="AD2218" i="41"/>
  <c r="AD2217" i="41"/>
  <c r="AD2216" i="41"/>
  <c r="AD2215" i="41"/>
  <c r="AD2214" i="41"/>
  <c r="AD2213" i="41"/>
  <c r="AD2212" i="41"/>
  <c r="AD2211" i="41"/>
  <c r="AD2210" i="41"/>
  <c r="AD2209" i="41"/>
  <c r="AD2208" i="41"/>
  <c r="AD2207" i="41"/>
  <c r="AD2206" i="41"/>
  <c r="AD2205" i="41"/>
  <c r="AD2204" i="41"/>
  <c r="AD2203" i="41"/>
  <c r="AD2202" i="41"/>
  <c r="AD2201" i="41"/>
  <c r="AD2200" i="41"/>
  <c r="AD2199" i="41"/>
  <c r="AD2198" i="41"/>
  <c r="AD2197" i="41"/>
  <c r="AD2196" i="41"/>
  <c r="AD2195" i="41"/>
  <c r="AD2194" i="41"/>
  <c r="AD2193" i="41"/>
  <c r="AD2192" i="41"/>
  <c r="AD2191" i="41"/>
  <c r="AD2190" i="41"/>
  <c r="AD2189" i="41"/>
  <c r="AD2188" i="41"/>
  <c r="AD2187" i="41"/>
  <c r="AD2186" i="41"/>
  <c r="AD2185" i="41"/>
  <c r="AD2184" i="41"/>
  <c r="AD2183" i="41"/>
  <c r="AD2182" i="41"/>
  <c r="AD2181" i="41"/>
  <c r="AD2180" i="41"/>
  <c r="AD2179" i="41"/>
  <c r="AD2178" i="41"/>
  <c r="AD2177" i="41"/>
  <c r="AD2176" i="41"/>
  <c r="AD2175" i="41"/>
  <c r="AD2174" i="41"/>
  <c r="AD2173" i="41"/>
  <c r="AD2172" i="41"/>
  <c r="AD2171" i="41"/>
  <c r="AD2170" i="41"/>
  <c r="AD2169" i="41"/>
  <c r="AD2168" i="41"/>
  <c r="AD2167" i="41"/>
  <c r="AD2166" i="41"/>
  <c r="AD2165" i="41"/>
  <c r="AD2164" i="41"/>
  <c r="AD2163" i="41"/>
  <c r="AD2162" i="41"/>
  <c r="AD2161" i="41"/>
  <c r="AD2160" i="41"/>
  <c r="AD2159" i="41"/>
  <c r="AD2158" i="41"/>
  <c r="AD2157" i="41"/>
  <c r="AD2156" i="41"/>
  <c r="AD2155" i="41"/>
  <c r="AD2154" i="41"/>
  <c r="AD2153" i="41"/>
  <c r="AD2152" i="41"/>
  <c r="AD2151" i="41"/>
  <c r="AD2150" i="41"/>
  <c r="AD2149" i="41"/>
  <c r="AD2148" i="41"/>
  <c r="AD2147" i="41"/>
  <c r="AD2146" i="41"/>
  <c r="AD2145" i="41"/>
  <c r="AD2144" i="41"/>
  <c r="AD2143" i="41"/>
  <c r="AD2142" i="41"/>
  <c r="AD2141" i="41"/>
  <c r="AD2140" i="41"/>
  <c r="AD2139" i="41"/>
  <c r="AD2138" i="41"/>
  <c r="AD2137" i="41"/>
  <c r="AD2136" i="41"/>
  <c r="AD2135" i="41"/>
  <c r="AD2134" i="41"/>
  <c r="AD2133" i="41"/>
  <c r="AD2132" i="41"/>
  <c r="AD2131" i="41"/>
  <c r="AD2130" i="41"/>
  <c r="AD2129" i="41"/>
  <c r="AD2128" i="41"/>
  <c r="AD2127" i="41"/>
  <c r="AD2126" i="41"/>
  <c r="AD2125" i="41"/>
  <c r="AD2124" i="41"/>
  <c r="AD2123" i="41"/>
  <c r="AD2122" i="41"/>
  <c r="AD2121" i="41"/>
  <c r="AD2120" i="41"/>
  <c r="AD2119" i="41"/>
  <c r="AD2118" i="41"/>
  <c r="AD2117" i="41"/>
  <c r="AD2116" i="41"/>
  <c r="AD2115" i="41"/>
  <c r="AD2114" i="41"/>
  <c r="AD2113" i="41"/>
  <c r="AD2112" i="41"/>
  <c r="AD2111" i="41"/>
  <c r="AD2110" i="41"/>
  <c r="AD2109" i="41"/>
  <c r="AD2108" i="41"/>
  <c r="AD2107" i="41"/>
  <c r="AD2106" i="41"/>
  <c r="AD2105" i="41"/>
  <c r="AD2104" i="41"/>
  <c r="AD2103" i="41"/>
  <c r="AD2102" i="41"/>
  <c r="AD2101" i="41"/>
  <c r="AD2100" i="41"/>
  <c r="AD2099" i="41"/>
  <c r="AD2098" i="41"/>
  <c r="AD2097" i="41"/>
  <c r="AD2096" i="41"/>
  <c r="AD2095" i="41"/>
  <c r="AD2094" i="41"/>
  <c r="AD2093" i="41"/>
  <c r="AD2092" i="41"/>
  <c r="AD2091" i="41"/>
  <c r="AD2090" i="41"/>
  <c r="AD2089" i="41"/>
  <c r="AD2088" i="41"/>
  <c r="AD2087" i="41"/>
  <c r="AD2086" i="41"/>
  <c r="AD2085" i="41"/>
  <c r="AD2084" i="41"/>
  <c r="AD2083" i="41"/>
  <c r="AD2082" i="41"/>
  <c r="AD2081" i="41"/>
  <c r="AD2080" i="41"/>
  <c r="AD2079" i="41"/>
  <c r="AD2078" i="41"/>
  <c r="AD2077" i="41"/>
  <c r="AD2076" i="41"/>
  <c r="AD2075" i="41"/>
  <c r="AD2074" i="41"/>
  <c r="AD2073" i="41"/>
  <c r="AD2072" i="41"/>
  <c r="AD2071" i="41"/>
  <c r="AD2070" i="41"/>
  <c r="AD2069" i="41"/>
  <c r="AD2068" i="41"/>
  <c r="AD2067" i="41"/>
  <c r="AD2066" i="41"/>
  <c r="AD2065" i="41"/>
  <c r="AD2064" i="41"/>
  <c r="AD2063" i="41"/>
  <c r="AD2062" i="41"/>
  <c r="AD2061" i="41"/>
  <c r="AD2060" i="41"/>
  <c r="AD2059" i="41"/>
  <c r="AD2058" i="41"/>
  <c r="AD2057" i="41"/>
  <c r="AD2056" i="41"/>
  <c r="AD2055" i="41"/>
  <c r="AD2054" i="41"/>
  <c r="AD2053" i="41"/>
  <c r="AD2052" i="41"/>
  <c r="AD2051" i="41"/>
  <c r="AD2050" i="41"/>
  <c r="AD2049" i="41"/>
  <c r="AD2048" i="41"/>
  <c r="AD2047" i="41"/>
  <c r="AD2046" i="41"/>
  <c r="AD2045" i="41"/>
  <c r="AD2044" i="41"/>
  <c r="AD2043" i="41"/>
  <c r="AD2042" i="41"/>
  <c r="AD2041" i="41"/>
  <c r="AD2040" i="41"/>
  <c r="AD2039" i="41"/>
  <c r="AD2038" i="41"/>
  <c r="AD2037" i="41"/>
  <c r="AD2036" i="41"/>
  <c r="AD2035" i="41"/>
  <c r="AD2034" i="41"/>
  <c r="AD2033" i="41"/>
  <c r="AD2032" i="41"/>
  <c r="AD2031" i="41"/>
  <c r="AD2030" i="41"/>
  <c r="AD2029" i="41"/>
  <c r="AD2028" i="41"/>
  <c r="AD2027" i="41"/>
  <c r="AD2026" i="41"/>
  <c r="AD2025" i="41"/>
  <c r="AD2024" i="41"/>
  <c r="AD2023" i="41"/>
  <c r="AD2022" i="41"/>
  <c r="AD2021" i="41"/>
  <c r="AD2020" i="41"/>
  <c r="AD2019" i="41"/>
  <c r="AD2018" i="41"/>
  <c r="AD2017" i="41"/>
  <c r="AD2016" i="41"/>
  <c r="AD2015" i="41"/>
  <c r="AD2014" i="41"/>
  <c r="AD2013" i="41"/>
  <c r="AD2012" i="41"/>
  <c r="AD2011" i="41"/>
  <c r="AD2010" i="41"/>
  <c r="AD2009" i="41"/>
  <c r="AD2008" i="41"/>
  <c r="AD2007" i="41"/>
  <c r="AD2006" i="41"/>
  <c r="AD2005" i="41"/>
  <c r="AD2004" i="41"/>
  <c r="AD2003" i="41"/>
  <c r="AD2002" i="41"/>
  <c r="AD2001" i="41"/>
  <c r="AD2000" i="41"/>
  <c r="AD1999" i="41"/>
  <c r="AD1998" i="41"/>
  <c r="AD1997" i="41"/>
  <c r="AD1996" i="41"/>
  <c r="AD1995" i="41"/>
  <c r="AD1994" i="41"/>
  <c r="AD1993" i="41"/>
  <c r="AD1992" i="41"/>
  <c r="AD1991" i="41"/>
  <c r="AD1990" i="41"/>
  <c r="AD1989" i="41"/>
  <c r="AD1988" i="41"/>
  <c r="AD1987" i="41"/>
  <c r="AD1986" i="41"/>
  <c r="AD1985" i="41"/>
  <c r="AD1984" i="41"/>
  <c r="AD1983" i="41"/>
  <c r="AD1982" i="41"/>
  <c r="AD1981" i="41"/>
  <c r="AD1980" i="41"/>
  <c r="AD1979" i="41"/>
  <c r="AD1978" i="41"/>
  <c r="AD1977" i="41"/>
  <c r="AD1976" i="41"/>
  <c r="AD1975" i="41"/>
  <c r="AD1974" i="41"/>
  <c r="AD1973" i="41"/>
  <c r="AD1972" i="41"/>
  <c r="AD1971" i="41"/>
  <c r="AD1970" i="41"/>
  <c r="AD1969" i="41"/>
  <c r="AD1968" i="41"/>
  <c r="AD1967" i="41"/>
  <c r="AD1966" i="41"/>
  <c r="AD1965" i="41"/>
  <c r="AD1964" i="41"/>
  <c r="AD1963" i="41"/>
  <c r="AD1962" i="41"/>
  <c r="AD1961" i="41"/>
  <c r="AD1960" i="41"/>
  <c r="AD1959" i="41"/>
  <c r="AD1958" i="41"/>
  <c r="AD1957" i="41"/>
  <c r="AD1956" i="41"/>
  <c r="AD1955" i="41"/>
  <c r="AD1954" i="41"/>
  <c r="AD1953" i="41"/>
  <c r="AD1952" i="41"/>
  <c r="AD1951" i="41"/>
  <c r="AD1950" i="41"/>
  <c r="AD1949" i="41"/>
  <c r="AD1948" i="41"/>
  <c r="AD1947" i="41"/>
  <c r="AD1946" i="41"/>
  <c r="AD1945" i="41"/>
  <c r="AD1944" i="41"/>
  <c r="AD1943" i="41"/>
  <c r="AD1942" i="41"/>
  <c r="AD1941" i="41"/>
  <c r="AD1940" i="41"/>
  <c r="AD1939" i="41"/>
  <c r="AD1938" i="41"/>
  <c r="AD1937" i="41"/>
  <c r="AD1936" i="41"/>
  <c r="AD1935" i="41"/>
  <c r="AD1934" i="41"/>
  <c r="AD1933" i="41"/>
  <c r="AD1932" i="41"/>
  <c r="AD1931" i="41"/>
  <c r="AD1930" i="41"/>
  <c r="AD1929" i="41"/>
  <c r="AD1928" i="41"/>
  <c r="AD1927" i="41"/>
  <c r="AD1926" i="41"/>
  <c r="AD1925" i="41"/>
  <c r="AD1924" i="41"/>
  <c r="AD1923" i="41"/>
  <c r="AD1922" i="41"/>
  <c r="AD1921" i="41"/>
  <c r="AD1920" i="41"/>
  <c r="AD1919" i="41"/>
  <c r="AD1918" i="41"/>
  <c r="AD1917" i="41"/>
  <c r="AD1916" i="41"/>
  <c r="AD1915" i="41"/>
  <c r="AD1914" i="41"/>
  <c r="AD1913" i="41"/>
  <c r="AD1912" i="41"/>
  <c r="AD1911" i="41"/>
  <c r="AD1910" i="41"/>
  <c r="AD1909" i="41"/>
  <c r="AD1908" i="41"/>
  <c r="AD1907" i="41"/>
  <c r="AD1906" i="41"/>
  <c r="AD1905" i="41"/>
  <c r="AD1904" i="41"/>
  <c r="AD1903" i="41"/>
  <c r="AD1902" i="41"/>
  <c r="AD1901" i="41"/>
  <c r="AD1900" i="41"/>
  <c r="AD1899" i="41"/>
  <c r="AD1898" i="41"/>
  <c r="AD1897" i="41"/>
  <c r="AD1896" i="41"/>
  <c r="AD1895" i="41"/>
  <c r="AD1894" i="41"/>
  <c r="AD1893" i="41"/>
  <c r="AD1892" i="41"/>
  <c r="AD1891" i="41"/>
  <c r="AD1890" i="41"/>
  <c r="AD1889" i="41"/>
  <c r="AD1888" i="41"/>
  <c r="AD1887" i="41"/>
  <c r="AD1886" i="41"/>
  <c r="AD1885" i="41"/>
  <c r="AD1884" i="41"/>
  <c r="AD1883" i="41"/>
  <c r="AD1882" i="41"/>
  <c r="AD1881" i="41"/>
  <c r="AD1880" i="41"/>
  <c r="AD1879" i="41"/>
  <c r="AD1878" i="41"/>
  <c r="AD1877" i="41"/>
  <c r="AD1876" i="41"/>
  <c r="AD1875" i="41"/>
  <c r="AD1874" i="41"/>
  <c r="AD1873" i="41"/>
  <c r="AD1872" i="41"/>
  <c r="AD1871" i="41"/>
  <c r="AD1870" i="41"/>
  <c r="AD1869" i="41"/>
  <c r="AD1868" i="41"/>
  <c r="AD1867" i="41"/>
  <c r="AD1866" i="41"/>
  <c r="AD1865" i="41"/>
  <c r="AD1864" i="41"/>
  <c r="AD1863" i="41"/>
  <c r="AD1862" i="41"/>
  <c r="AD1861" i="41"/>
  <c r="AD1860" i="41"/>
  <c r="AD1859" i="41"/>
  <c r="AD1858" i="41"/>
  <c r="AD1857" i="41"/>
  <c r="AD1856" i="41"/>
  <c r="AD1855" i="41"/>
  <c r="AD1854" i="41"/>
  <c r="AD1853" i="41"/>
  <c r="AD1852" i="41"/>
  <c r="AD1851" i="41"/>
  <c r="AD1850" i="41"/>
  <c r="AD1849" i="41"/>
  <c r="AD1848" i="41"/>
  <c r="AD1847" i="41"/>
  <c r="AD1846" i="41"/>
  <c r="AD1845" i="41"/>
  <c r="AD1844" i="41"/>
  <c r="AD1843" i="41"/>
  <c r="AD1842" i="41"/>
  <c r="AD1841" i="41"/>
  <c r="AD1840" i="41"/>
  <c r="AD1839" i="41"/>
  <c r="AD1838" i="41"/>
  <c r="AD1837" i="41"/>
  <c r="AD1836" i="41"/>
  <c r="AD1835" i="41"/>
  <c r="AD1834" i="41"/>
  <c r="AD1833" i="41"/>
  <c r="AD1832" i="41"/>
  <c r="AD1831" i="41"/>
  <c r="AD1830" i="41"/>
  <c r="AD1829" i="41"/>
  <c r="AD1828" i="41"/>
  <c r="AD1827" i="41"/>
  <c r="AD1826" i="41"/>
  <c r="AD1825" i="41"/>
  <c r="AD1824" i="41"/>
  <c r="AD1823" i="41"/>
  <c r="AD1822" i="41"/>
  <c r="AD1821" i="41"/>
  <c r="AD1820" i="41"/>
  <c r="AD1819" i="41"/>
  <c r="AD1818" i="41"/>
  <c r="AD1817" i="41"/>
  <c r="AD1816" i="41"/>
  <c r="AD1815" i="41"/>
  <c r="AD1814" i="41"/>
  <c r="AD1813" i="41"/>
  <c r="AD1812" i="41"/>
  <c r="AD1811" i="41"/>
  <c r="AD1810" i="41"/>
  <c r="AD1809" i="41"/>
  <c r="AD1808" i="41"/>
  <c r="AD1807" i="41"/>
  <c r="AD1806" i="41"/>
  <c r="AD1805" i="41"/>
  <c r="AD1804" i="41"/>
  <c r="AD1803" i="41"/>
  <c r="AD1802" i="41"/>
  <c r="AD1801" i="41"/>
  <c r="AD1800" i="41"/>
  <c r="AD1799" i="41"/>
  <c r="AD1798" i="41"/>
  <c r="AD1797" i="41"/>
  <c r="AD1796" i="41"/>
  <c r="AD1795" i="41"/>
  <c r="AD1794" i="41"/>
  <c r="AD1793" i="41"/>
  <c r="AD1792" i="41"/>
  <c r="AD1791" i="41"/>
  <c r="AD1790" i="41"/>
  <c r="AD1789" i="41"/>
  <c r="AD1788" i="41"/>
  <c r="AD1787" i="41"/>
  <c r="AD1786" i="41"/>
  <c r="AD1785" i="41"/>
  <c r="AD1784" i="41"/>
  <c r="AD1783" i="41"/>
  <c r="AD1782" i="41"/>
  <c r="AD1781" i="41"/>
  <c r="AD1780" i="41"/>
  <c r="AD1779" i="41"/>
  <c r="AD1778" i="41"/>
  <c r="AD1777" i="41"/>
  <c r="AD1776" i="41"/>
  <c r="AD1775" i="41"/>
  <c r="AD1774" i="41"/>
  <c r="AD1773" i="41"/>
  <c r="AD1772" i="41"/>
  <c r="AD1771" i="41"/>
  <c r="AD1770" i="41"/>
  <c r="AD1769" i="41"/>
  <c r="AD1768" i="41"/>
  <c r="AD1767" i="41"/>
  <c r="AD1766" i="41"/>
  <c r="AD1765" i="41"/>
  <c r="AD1764" i="41"/>
  <c r="AD1763" i="41"/>
  <c r="AD1762" i="41"/>
  <c r="AD1761" i="41"/>
  <c r="AD1760" i="41"/>
  <c r="AD1759" i="41"/>
  <c r="AD1758" i="41"/>
  <c r="AD1757" i="41"/>
  <c r="AD1756" i="41"/>
  <c r="AD1755" i="41"/>
  <c r="AD1754" i="41"/>
  <c r="AD1753" i="41"/>
  <c r="AD1752" i="41"/>
  <c r="AD1751" i="41"/>
  <c r="AD1750" i="41"/>
  <c r="AD1749" i="41"/>
  <c r="AD1748" i="41"/>
  <c r="AD1747" i="41"/>
  <c r="AD1746" i="41"/>
  <c r="AD1745" i="41"/>
  <c r="AD1744" i="41"/>
  <c r="AD1743" i="41"/>
  <c r="AD1742" i="41"/>
  <c r="AD1741" i="41"/>
  <c r="AD1740" i="41"/>
  <c r="AD1739" i="41"/>
  <c r="AD1738" i="41"/>
  <c r="AD1737" i="41"/>
  <c r="AD1736" i="41"/>
  <c r="AD1735" i="41"/>
  <c r="AD1734" i="41"/>
  <c r="AD1733" i="41"/>
  <c r="AD1732" i="41"/>
  <c r="AD1731" i="41"/>
  <c r="AD1730" i="41"/>
  <c r="AD1729" i="41"/>
  <c r="AD1728" i="41"/>
  <c r="AD1727" i="41"/>
  <c r="AD1726" i="41"/>
  <c r="AD1725" i="41"/>
  <c r="AD1724" i="41"/>
  <c r="AD1723" i="41"/>
  <c r="AD1722" i="41"/>
  <c r="AD1721" i="41"/>
  <c r="AD1720" i="41"/>
  <c r="AD1719" i="41"/>
  <c r="AD1718" i="41"/>
  <c r="AD1717" i="41"/>
  <c r="AD1716" i="41"/>
  <c r="AD1715" i="41"/>
  <c r="AD1714" i="41"/>
  <c r="AD1713" i="41"/>
  <c r="AD1712" i="41"/>
  <c r="AD1711" i="41"/>
  <c r="AD1710" i="41"/>
  <c r="AD1709" i="41"/>
  <c r="AD1708" i="41"/>
  <c r="AD1707" i="41"/>
  <c r="AD1706" i="41"/>
  <c r="AD1705" i="41"/>
  <c r="AD1704" i="41"/>
  <c r="AD1703" i="41"/>
  <c r="AD1702" i="41"/>
  <c r="AD1701" i="41"/>
  <c r="AD1700" i="41"/>
  <c r="AD1699" i="41"/>
  <c r="AD1698" i="41"/>
  <c r="AD1697" i="41"/>
  <c r="AD1696" i="41"/>
  <c r="AD1695" i="41"/>
  <c r="AD1694" i="41"/>
  <c r="AD1693" i="41"/>
  <c r="AD1692" i="41"/>
  <c r="AD1691" i="41"/>
  <c r="AD1690" i="41"/>
  <c r="AD1689" i="41"/>
  <c r="AD1688" i="41"/>
  <c r="AD1687" i="41"/>
  <c r="AD1686" i="41"/>
  <c r="AD1685" i="41"/>
  <c r="AD1684" i="41"/>
  <c r="AD1683" i="41"/>
  <c r="AD1682" i="41"/>
  <c r="AD1681" i="41"/>
  <c r="AD1680" i="41"/>
  <c r="AD1679" i="41"/>
  <c r="AD1678" i="41"/>
  <c r="AD1677" i="41"/>
  <c r="AD1676" i="41"/>
  <c r="AD1675" i="41"/>
  <c r="AD1674" i="41"/>
  <c r="AD1673" i="41"/>
  <c r="AD1672" i="41"/>
  <c r="AD1671" i="41"/>
  <c r="AD1670" i="41"/>
  <c r="AD1669" i="41"/>
  <c r="AD1668" i="41"/>
  <c r="AD1667" i="41"/>
  <c r="AD1666" i="41"/>
  <c r="AD1665" i="41"/>
  <c r="AD1664" i="41"/>
  <c r="AD1663" i="41"/>
  <c r="AD1662" i="41"/>
  <c r="AD1661" i="41"/>
  <c r="AD1660" i="41"/>
  <c r="AD1659" i="41"/>
  <c r="AD1658" i="41"/>
  <c r="AD1657" i="41"/>
  <c r="AD1656" i="41"/>
  <c r="AD1655" i="41"/>
  <c r="AD1654" i="41"/>
  <c r="AD1653" i="41"/>
  <c r="AD1652" i="41"/>
  <c r="AD1651" i="41"/>
  <c r="AD1650" i="41"/>
  <c r="AD1649" i="41"/>
  <c r="AD1648" i="41"/>
  <c r="AD1647" i="41"/>
  <c r="AD1646" i="41"/>
  <c r="AD1645" i="41"/>
  <c r="AD1644" i="41"/>
  <c r="AD1643" i="41"/>
  <c r="AD1642" i="41"/>
  <c r="AD1641" i="41"/>
  <c r="AD1640" i="41"/>
  <c r="AD1639" i="41"/>
  <c r="AD1638" i="41"/>
  <c r="AD1637" i="41"/>
  <c r="AD1636" i="41"/>
  <c r="AD1635" i="41"/>
  <c r="AD1634" i="41"/>
  <c r="AD1633" i="41"/>
  <c r="AD1632" i="41"/>
  <c r="AD1631" i="41"/>
  <c r="AD1630" i="41"/>
  <c r="AD1629" i="41"/>
  <c r="AD1628" i="41"/>
  <c r="AD1627" i="41"/>
  <c r="AD1626" i="41"/>
  <c r="AD1625" i="41"/>
  <c r="AD1624" i="41"/>
  <c r="AD1623" i="41"/>
  <c r="AD1622" i="41"/>
  <c r="AD1621" i="41"/>
  <c r="AD1620" i="41"/>
  <c r="AD1619" i="41"/>
  <c r="AD1618" i="41"/>
  <c r="AD1617" i="41"/>
  <c r="AD1616" i="41"/>
  <c r="AD1615" i="41"/>
  <c r="AD1614" i="41"/>
  <c r="AD1613" i="41"/>
  <c r="AD1612" i="41"/>
  <c r="AD1611" i="41"/>
  <c r="AD1610" i="41"/>
  <c r="AD1609" i="41"/>
  <c r="AD1608" i="41"/>
  <c r="AD1607" i="41"/>
  <c r="AD1606" i="41"/>
  <c r="AD1605" i="41"/>
  <c r="AD1604" i="41"/>
  <c r="AD1603" i="41"/>
  <c r="AD1602" i="41"/>
  <c r="AD1601" i="41"/>
  <c r="AD1600" i="41"/>
  <c r="AD1599" i="41"/>
  <c r="AD1598" i="41"/>
  <c r="AD1597" i="41"/>
  <c r="AD1596" i="41"/>
  <c r="AD1595" i="41"/>
  <c r="AD1594" i="41"/>
  <c r="AD1593" i="41"/>
  <c r="AD1592" i="41"/>
  <c r="AD1591" i="41"/>
  <c r="AD1590" i="41"/>
  <c r="AD1589" i="41"/>
  <c r="AD1588" i="41"/>
  <c r="AD1587" i="41"/>
  <c r="AD1586" i="41"/>
  <c r="AD1585" i="41"/>
  <c r="AD1584" i="41"/>
  <c r="AD1583" i="41"/>
  <c r="AD1582" i="41"/>
  <c r="AD1581" i="41"/>
  <c r="AD1580" i="41"/>
  <c r="AD1579" i="41"/>
  <c r="AD1578" i="41"/>
  <c r="AD1577" i="41"/>
  <c r="AD1576" i="41"/>
  <c r="AD1575" i="41"/>
  <c r="AD1574" i="41"/>
  <c r="AD1573" i="41"/>
  <c r="AD1572" i="41"/>
  <c r="AD1571" i="41"/>
  <c r="AD1570" i="41"/>
  <c r="AD1569" i="41"/>
  <c r="AD1568" i="41"/>
  <c r="AD1567" i="41"/>
  <c r="AD1566" i="41"/>
  <c r="AD1565" i="41"/>
  <c r="AD1564" i="41"/>
  <c r="AD1563" i="41"/>
  <c r="AD1562" i="41"/>
  <c r="AD1561" i="41"/>
  <c r="AD1560" i="41"/>
  <c r="AD1559" i="41"/>
  <c r="AD1558" i="41"/>
  <c r="AD1557" i="41"/>
  <c r="AD1556" i="41"/>
  <c r="AD1555" i="41"/>
  <c r="AD1554" i="41"/>
  <c r="AD1553" i="41"/>
  <c r="AD1552" i="41"/>
  <c r="AD1551" i="41"/>
  <c r="AD1550" i="41"/>
  <c r="AD1549" i="41"/>
  <c r="AD1548" i="41"/>
  <c r="AD1547" i="41"/>
  <c r="AD1546" i="41"/>
  <c r="AD1545" i="41"/>
  <c r="AD1544" i="41"/>
  <c r="AD1543" i="41"/>
  <c r="AD1542" i="41"/>
  <c r="AD1541" i="41"/>
  <c r="AD1540" i="41"/>
  <c r="AD1539" i="41"/>
  <c r="AD1538" i="41"/>
  <c r="AD1537" i="41"/>
  <c r="AD1536" i="41"/>
  <c r="AD1535" i="41"/>
  <c r="AD1534" i="41"/>
  <c r="AD1533" i="41"/>
  <c r="AD1532" i="41"/>
  <c r="AD1531" i="41"/>
  <c r="AD1530" i="41"/>
  <c r="AD1529" i="41"/>
  <c r="AD1528" i="41"/>
  <c r="AD1527" i="41"/>
  <c r="AD1526" i="41"/>
  <c r="AD1525" i="41"/>
  <c r="AD1524" i="41"/>
  <c r="AD1523" i="41"/>
  <c r="AD1522" i="41"/>
  <c r="AD1521" i="41"/>
  <c r="AD1520" i="41"/>
  <c r="AD1519" i="41"/>
  <c r="AD1518" i="41"/>
  <c r="AD1517" i="41"/>
  <c r="AD1516" i="41"/>
  <c r="AD1515" i="41"/>
  <c r="AD1514" i="41"/>
  <c r="AD1513" i="41"/>
  <c r="AD1512" i="41"/>
  <c r="AD1511" i="41"/>
  <c r="AD1510" i="41"/>
  <c r="AD1509" i="41"/>
  <c r="AD1508" i="41"/>
  <c r="AD1507" i="41"/>
  <c r="AD1506" i="41"/>
  <c r="AD1505" i="41"/>
  <c r="AD1504" i="41"/>
  <c r="AD1503" i="41"/>
  <c r="AD1502" i="41"/>
  <c r="AD1501" i="41"/>
  <c r="AD1500" i="41"/>
  <c r="AD1499" i="41"/>
  <c r="AD1498" i="41"/>
  <c r="AD1497" i="41"/>
  <c r="AD1496" i="41"/>
  <c r="AD1495" i="41"/>
  <c r="AD1494" i="41"/>
  <c r="AD1493" i="41"/>
  <c r="AD1492" i="41"/>
  <c r="AD1491" i="41"/>
  <c r="AD1490" i="41"/>
  <c r="AD1489" i="41"/>
  <c r="AD1488" i="41"/>
  <c r="AD1487" i="41"/>
  <c r="AD1486" i="41"/>
  <c r="AD1485" i="41"/>
  <c r="AD1484" i="41"/>
  <c r="AD1483" i="41"/>
  <c r="AD1482" i="41"/>
  <c r="AD1481" i="41"/>
  <c r="AD1480" i="41"/>
  <c r="AD1479" i="41"/>
  <c r="AD1478" i="41"/>
  <c r="AD1477" i="41"/>
  <c r="AD1476" i="41"/>
  <c r="AD1475" i="41"/>
  <c r="AD1474" i="41"/>
  <c r="AD1473" i="41"/>
  <c r="AD1472" i="41"/>
  <c r="AD1471" i="41"/>
  <c r="AD1470" i="41"/>
  <c r="AD1469" i="41"/>
  <c r="AD1468" i="41"/>
  <c r="AD1467" i="41"/>
  <c r="AD1466" i="41"/>
  <c r="AD1465" i="41"/>
  <c r="AD1464" i="41"/>
  <c r="AD1463" i="41"/>
  <c r="AD1462" i="41"/>
  <c r="AD1461" i="41"/>
  <c r="AD1460" i="41"/>
  <c r="AD1459" i="41"/>
  <c r="AD1458" i="41"/>
  <c r="AD1457" i="41"/>
  <c r="AD1456" i="41"/>
  <c r="AD1455" i="41"/>
  <c r="AD1454" i="41"/>
  <c r="AD1453" i="41"/>
  <c r="AD1452" i="41"/>
  <c r="AD1451" i="41"/>
  <c r="AD1450" i="41"/>
  <c r="AD1449" i="41"/>
  <c r="AD1448" i="41"/>
  <c r="AD1447" i="41"/>
  <c r="AD1446" i="41"/>
  <c r="AD1445" i="41"/>
  <c r="AD1444" i="41"/>
  <c r="AD1443" i="41"/>
  <c r="AD1442" i="41"/>
  <c r="AD1441" i="41"/>
  <c r="AD1440" i="41"/>
  <c r="AD1439" i="41"/>
  <c r="AD1438" i="41"/>
  <c r="AD1437" i="41"/>
  <c r="AD1436" i="41"/>
  <c r="AD1435" i="41"/>
  <c r="AD1434" i="41"/>
  <c r="AD1433" i="41"/>
  <c r="AD1432" i="41"/>
  <c r="AD1431" i="41"/>
  <c r="AD1430" i="41"/>
  <c r="AD1429" i="41"/>
  <c r="AD1428" i="41"/>
  <c r="AD1427" i="41"/>
  <c r="AD1426" i="41"/>
  <c r="AD1425" i="41"/>
  <c r="AD1424" i="41"/>
  <c r="AD1423" i="41"/>
  <c r="AD1422" i="41"/>
  <c r="AD1421" i="41"/>
  <c r="AD1420" i="41"/>
  <c r="AD1419" i="41"/>
  <c r="AD1418" i="41"/>
  <c r="AD1417" i="41"/>
  <c r="AD1416" i="41"/>
  <c r="AD1415" i="41"/>
  <c r="AD1414" i="41"/>
  <c r="AD1413" i="41"/>
  <c r="AD1412" i="41"/>
  <c r="AD1411" i="41"/>
  <c r="AD1410" i="41"/>
  <c r="AD1409" i="41"/>
  <c r="AD1408" i="41"/>
  <c r="AD1407" i="41"/>
  <c r="AD1406" i="41"/>
  <c r="AD1405" i="41"/>
  <c r="AD1404" i="41"/>
  <c r="AD1403" i="41"/>
  <c r="AD1402" i="41"/>
  <c r="AD1401" i="41"/>
  <c r="AD1400" i="41"/>
  <c r="AD1399" i="41"/>
  <c r="AD1398" i="41"/>
  <c r="AD1397" i="41"/>
  <c r="AD1396" i="41"/>
  <c r="AD1395" i="41"/>
  <c r="AD1394" i="41"/>
  <c r="AD1393" i="41"/>
  <c r="AD1392" i="41"/>
  <c r="AD1391" i="41"/>
  <c r="AD1390" i="41"/>
  <c r="AD1389" i="41"/>
  <c r="AD1388" i="41"/>
  <c r="AD1387" i="41"/>
  <c r="AD1386" i="41"/>
  <c r="AD1385" i="41"/>
  <c r="AD1384" i="41"/>
  <c r="AD1383" i="41"/>
  <c r="AD1382" i="41"/>
  <c r="AD1381" i="41"/>
  <c r="AD1380" i="41"/>
  <c r="AD1379" i="41"/>
  <c r="AD1378" i="41"/>
  <c r="AD1377" i="41"/>
  <c r="AD1376" i="41"/>
  <c r="AD1375" i="41"/>
  <c r="AD1374" i="41"/>
  <c r="AD1373" i="41"/>
  <c r="AD1372" i="41"/>
  <c r="AD1371" i="41"/>
  <c r="AD1370" i="41"/>
  <c r="AD1369" i="41"/>
  <c r="AD1368" i="41"/>
  <c r="AD1367" i="41"/>
  <c r="AD1366" i="41"/>
  <c r="AD1365" i="41"/>
  <c r="AD1364" i="41"/>
  <c r="AD1363" i="41"/>
  <c r="AD1362" i="41"/>
  <c r="AD1361" i="41"/>
  <c r="AD1360" i="41"/>
  <c r="AD1359" i="41"/>
  <c r="AD1358" i="41"/>
  <c r="AD1357" i="41"/>
  <c r="AD1356" i="41"/>
  <c r="AD1355" i="41"/>
  <c r="AD1354" i="41"/>
  <c r="AD1353" i="41"/>
  <c r="AD1352" i="41"/>
  <c r="AD1351" i="41"/>
  <c r="AD1350" i="41"/>
  <c r="AD1349" i="41"/>
  <c r="AD1348" i="41"/>
  <c r="AD1347" i="41"/>
  <c r="AD1346" i="41"/>
  <c r="AD1345" i="41"/>
  <c r="AD1344" i="41"/>
  <c r="AD1343" i="41"/>
  <c r="AD1342" i="41"/>
  <c r="AD1341" i="41"/>
  <c r="AD1340" i="41"/>
  <c r="AD1339" i="41"/>
  <c r="AD1338" i="41"/>
  <c r="AD1337" i="41"/>
  <c r="AD1336" i="41"/>
  <c r="AD1335" i="41"/>
  <c r="AD1334" i="41"/>
  <c r="AD1333" i="41"/>
  <c r="AD1332" i="41"/>
  <c r="AD1331" i="41"/>
  <c r="AD1330" i="41"/>
  <c r="AD1329" i="41"/>
  <c r="AD1328" i="41"/>
  <c r="AD1327" i="41"/>
  <c r="AD1326" i="41"/>
  <c r="AD1325" i="41"/>
  <c r="AD1324" i="41"/>
  <c r="AD1323" i="41"/>
  <c r="AD1322" i="41"/>
  <c r="AD1321" i="41"/>
  <c r="AD1320" i="41"/>
  <c r="AD1319" i="41"/>
  <c r="AD1318" i="41"/>
  <c r="AD1317" i="41"/>
  <c r="AD1316" i="41"/>
  <c r="AD1315" i="41"/>
  <c r="AD1314" i="41"/>
  <c r="AD1313" i="41"/>
  <c r="AD1312" i="41"/>
  <c r="AD1311" i="41"/>
  <c r="AD1310" i="41"/>
  <c r="AD1309" i="41"/>
  <c r="AD1308" i="41"/>
  <c r="AD1307" i="41"/>
  <c r="AD1306" i="41"/>
  <c r="AD1305" i="41"/>
  <c r="AD1304" i="41"/>
  <c r="AD1303" i="41"/>
  <c r="AD1302" i="41"/>
  <c r="AD1301" i="41"/>
  <c r="AD1300" i="41"/>
  <c r="AD1299" i="41"/>
  <c r="AD1298" i="41"/>
  <c r="AD1297" i="41"/>
  <c r="AD1296" i="41"/>
  <c r="AD1295" i="41"/>
  <c r="AD1294" i="41"/>
  <c r="AD1293" i="41"/>
  <c r="AD1292" i="41"/>
  <c r="AD1291" i="41"/>
  <c r="AD1290" i="41"/>
  <c r="AD1289" i="41"/>
  <c r="AD1288" i="41"/>
  <c r="AD1287" i="41"/>
  <c r="AD1286" i="41"/>
  <c r="AD1285" i="41"/>
  <c r="AD1284" i="41"/>
  <c r="AD1283" i="41"/>
  <c r="AD1282" i="41"/>
  <c r="AD1281" i="41"/>
  <c r="AD1280" i="41"/>
  <c r="AD1279" i="41"/>
  <c r="AD1278" i="41"/>
  <c r="AD1277" i="41"/>
  <c r="AD1276" i="41"/>
  <c r="AD1275" i="41"/>
  <c r="AD1274" i="41"/>
  <c r="AD1273" i="41"/>
  <c r="AD1272" i="41"/>
  <c r="AD1271" i="41"/>
  <c r="AD1270" i="41"/>
  <c r="AD1269" i="41"/>
  <c r="AD1268" i="41"/>
  <c r="AD1267" i="41"/>
  <c r="AD1266" i="41"/>
  <c r="AD1265" i="41"/>
  <c r="AD1264" i="41"/>
  <c r="AD1263" i="41"/>
  <c r="AD1262" i="41"/>
  <c r="AD1261" i="41"/>
  <c r="AD1260" i="41"/>
  <c r="AD1259" i="41"/>
  <c r="AD1258" i="41"/>
  <c r="AD1257" i="41"/>
  <c r="AD1256" i="41"/>
  <c r="AD1255" i="41"/>
  <c r="AD1254" i="41"/>
  <c r="AD1253" i="41"/>
  <c r="AD1252" i="41"/>
  <c r="AD1251" i="41"/>
  <c r="AD1250" i="41"/>
  <c r="AD1249" i="41"/>
  <c r="AD1248" i="41"/>
  <c r="AD1247" i="41"/>
  <c r="AD1246" i="41"/>
  <c r="AD1245" i="41"/>
  <c r="AD1244" i="41"/>
  <c r="AD1243" i="41"/>
  <c r="AD1242" i="41"/>
  <c r="AD1241" i="41"/>
  <c r="AD1240" i="41"/>
  <c r="AD1239" i="41"/>
  <c r="AD1238" i="41"/>
  <c r="AD1237" i="41"/>
  <c r="AD1236" i="41"/>
  <c r="AD1235" i="41"/>
  <c r="AD1234" i="41"/>
  <c r="AD1233" i="41"/>
  <c r="AD1232" i="41"/>
  <c r="AD1231" i="41"/>
  <c r="AD1230" i="41"/>
  <c r="AD1229" i="41"/>
  <c r="AD1228" i="41"/>
  <c r="AD1227" i="41"/>
  <c r="AD1226" i="41"/>
  <c r="AD1225" i="41"/>
  <c r="AD1224" i="41"/>
  <c r="AD1223" i="41"/>
  <c r="AD1222" i="41"/>
  <c r="AD1221" i="41"/>
  <c r="AD1220" i="41"/>
  <c r="AD1219" i="41"/>
  <c r="AD1218" i="41"/>
  <c r="AD1217" i="41"/>
  <c r="AD1216" i="41"/>
  <c r="AD1215" i="41"/>
  <c r="AD1214" i="41"/>
  <c r="AD1213" i="41"/>
  <c r="AD1212" i="41"/>
  <c r="AD1211" i="41"/>
  <c r="AD1210" i="41"/>
  <c r="AD1209" i="41"/>
  <c r="AD1208" i="41"/>
  <c r="AD1207" i="41"/>
  <c r="AD1206" i="41"/>
  <c r="AD1205" i="41"/>
  <c r="AD1204" i="41"/>
  <c r="AD1203" i="41"/>
  <c r="AD1202" i="41"/>
  <c r="AD1201" i="41"/>
  <c r="AD1200" i="41"/>
  <c r="AD1199" i="41"/>
  <c r="AD1198" i="41"/>
  <c r="AD1197" i="41"/>
  <c r="AD1196" i="41"/>
  <c r="AD1195" i="41"/>
  <c r="AD1194" i="41"/>
  <c r="AD1193" i="41"/>
  <c r="AD1192" i="41"/>
  <c r="AD1191" i="41"/>
  <c r="AD1190" i="41"/>
  <c r="AD1189" i="41"/>
  <c r="AD1188" i="41"/>
  <c r="AD1187" i="41"/>
  <c r="AD1186" i="41"/>
  <c r="AD1185" i="41"/>
  <c r="AD1184" i="41"/>
  <c r="AD1183" i="41"/>
  <c r="AD1182" i="41"/>
  <c r="AD1181" i="41"/>
  <c r="AD1180" i="41"/>
  <c r="AD1179" i="41"/>
  <c r="AD1178" i="41"/>
  <c r="AD1177" i="41"/>
  <c r="AD1176" i="41"/>
  <c r="AD1175" i="41"/>
  <c r="AD1174" i="41"/>
  <c r="AD1173" i="41"/>
  <c r="AD1172" i="41"/>
  <c r="AD1171" i="41"/>
  <c r="AD1170" i="41"/>
  <c r="AD1169" i="41"/>
  <c r="AD1168" i="41"/>
  <c r="AD1167" i="41"/>
  <c r="AD1166" i="41"/>
  <c r="AD1165" i="41"/>
  <c r="AD1164" i="41"/>
  <c r="AD1163" i="41"/>
  <c r="AD1162" i="41"/>
  <c r="AD1161" i="41"/>
  <c r="AD1160" i="41"/>
  <c r="AD1159" i="41"/>
  <c r="AD1158" i="41"/>
  <c r="AD1157" i="41"/>
  <c r="AD1156" i="41"/>
  <c r="AD1155" i="41"/>
  <c r="AD1154" i="41"/>
  <c r="AD1153" i="41"/>
  <c r="AD1152" i="41"/>
  <c r="AD1151" i="41"/>
  <c r="AD1150" i="41"/>
  <c r="AD1149" i="41"/>
  <c r="AD1148" i="41"/>
  <c r="AD1147" i="41"/>
  <c r="AD1146" i="41"/>
  <c r="AD1145" i="41"/>
  <c r="AD1144" i="41"/>
  <c r="AD1143" i="41"/>
  <c r="AD1142" i="41"/>
  <c r="AD1141" i="41"/>
  <c r="AD1140" i="41"/>
  <c r="AD1139" i="41"/>
  <c r="AD1138" i="41"/>
  <c r="AD1137" i="41"/>
  <c r="AD1136" i="41"/>
  <c r="AD1135" i="41"/>
  <c r="AD1134" i="41"/>
  <c r="AD1133" i="41"/>
  <c r="AD1132" i="41"/>
  <c r="AD1131" i="41"/>
  <c r="AD1130" i="41"/>
  <c r="AD1129" i="41"/>
  <c r="AD1128" i="41"/>
  <c r="AD1127" i="41"/>
  <c r="AD1126" i="41"/>
  <c r="AD1125" i="41"/>
  <c r="AD1124" i="41"/>
  <c r="AD1123" i="41"/>
  <c r="AD1122" i="41"/>
  <c r="AD1121" i="41"/>
  <c r="AD1120" i="41"/>
  <c r="AD1119" i="41"/>
  <c r="AD1118" i="41"/>
  <c r="AD1117" i="41"/>
  <c r="AD1116" i="41"/>
  <c r="AD1115" i="41"/>
  <c r="AD1114" i="41"/>
  <c r="AD1113" i="41"/>
  <c r="AD1112" i="41"/>
  <c r="AD1111" i="41"/>
  <c r="AD1110" i="41"/>
  <c r="AD1109" i="41"/>
  <c r="AD1108" i="41"/>
  <c r="AD1107" i="41"/>
  <c r="AD1106" i="41"/>
  <c r="AD1105" i="41"/>
  <c r="AD1104" i="41"/>
  <c r="AD1103" i="41"/>
  <c r="AD1102" i="41"/>
  <c r="AD1101" i="41"/>
  <c r="AD1100" i="41"/>
  <c r="AD1099" i="41"/>
  <c r="AD1098" i="41"/>
  <c r="AD1097" i="41"/>
  <c r="AD1096" i="41"/>
  <c r="AD1095" i="41"/>
  <c r="AD1094" i="41"/>
  <c r="AD1093" i="41"/>
  <c r="AD1092" i="41"/>
  <c r="AD1091" i="41"/>
  <c r="AD1090" i="41"/>
  <c r="AD1089" i="41"/>
  <c r="AD1088" i="41"/>
  <c r="AD1087" i="41"/>
  <c r="AD1086" i="41"/>
  <c r="AD1085" i="41"/>
  <c r="AD1084" i="41"/>
  <c r="AD1083" i="41"/>
  <c r="AD1082" i="41"/>
  <c r="AD1081" i="41"/>
  <c r="AD1080" i="41"/>
  <c r="AD1079" i="41"/>
  <c r="AD1078" i="41"/>
  <c r="AD1077" i="41"/>
  <c r="AD1076" i="41"/>
  <c r="AD1075" i="41"/>
  <c r="AD1074" i="41"/>
  <c r="AD1073" i="41"/>
  <c r="AD1072" i="41"/>
  <c r="AD1071" i="41"/>
  <c r="AD1070" i="41"/>
  <c r="AD1069" i="41"/>
  <c r="AD1068" i="41"/>
  <c r="AD1067" i="41"/>
  <c r="AD1066" i="41"/>
  <c r="AD1065" i="41"/>
  <c r="AD1064" i="41"/>
  <c r="AD1063" i="41"/>
  <c r="AD1062" i="41"/>
  <c r="AD1061" i="41"/>
  <c r="AD1060" i="41"/>
  <c r="AD1059" i="41"/>
  <c r="AD1058" i="41"/>
  <c r="AD1057" i="41"/>
  <c r="AD1056" i="41"/>
  <c r="AD1055" i="41"/>
  <c r="AD1054" i="41"/>
  <c r="AD1053" i="41"/>
  <c r="AD1052" i="41"/>
  <c r="AD1051" i="41"/>
  <c r="AD1050" i="41"/>
  <c r="AD1049" i="41"/>
  <c r="AD1048" i="41"/>
  <c r="AD1047" i="41"/>
  <c r="AD1046" i="41"/>
  <c r="AD1045" i="41"/>
  <c r="AD1044" i="41"/>
  <c r="AD1043" i="41"/>
  <c r="AD1042" i="41"/>
  <c r="AD1041" i="41"/>
  <c r="AD1040" i="41"/>
  <c r="AD1039" i="41"/>
  <c r="AD1038" i="41"/>
  <c r="AD1037" i="41"/>
  <c r="AD1036" i="41"/>
  <c r="AD1035" i="41"/>
  <c r="AD1034" i="41"/>
  <c r="AD1033" i="41"/>
  <c r="AD1032" i="41"/>
  <c r="AD1031" i="41"/>
  <c r="AD1030" i="41"/>
  <c r="AD1029" i="41"/>
  <c r="AD1028" i="41"/>
  <c r="AD1027" i="41"/>
  <c r="AD1026" i="41"/>
  <c r="AD1025" i="41"/>
  <c r="AD1024" i="41"/>
  <c r="AD1023" i="41"/>
  <c r="AD1022" i="41"/>
  <c r="AD1021" i="41"/>
  <c r="AD1020" i="41"/>
  <c r="AD1019" i="41"/>
  <c r="AD1018" i="41"/>
  <c r="AD1017" i="41"/>
  <c r="AD1016" i="41"/>
  <c r="AD1015" i="41"/>
  <c r="AD1014" i="41"/>
  <c r="AD1013" i="41"/>
  <c r="AD1012" i="41"/>
  <c r="AD1011" i="41"/>
  <c r="AD1010" i="41"/>
  <c r="AD1009" i="41"/>
  <c r="AD1008" i="41"/>
  <c r="AD1007" i="41"/>
  <c r="AD1006" i="41"/>
  <c r="AD1005" i="41"/>
  <c r="AD1004" i="41"/>
  <c r="AD1003" i="41"/>
  <c r="AD1002" i="41"/>
  <c r="AD1001" i="41"/>
  <c r="AD1000" i="41"/>
  <c r="AD999" i="41"/>
  <c r="AD998" i="41"/>
  <c r="AD997" i="41"/>
  <c r="AD996" i="41"/>
  <c r="AD995" i="41"/>
  <c r="AD994" i="41"/>
  <c r="AD993" i="41"/>
  <c r="AD992" i="41"/>
  <c r="AD991" i="41"/>
  <c r="AD990" i="41"/>
  <c r="AD989" i="41"/>
  <c r="AD988" i="41"/>
  <c r="AD987" i="41"/>
  <c r="AD986" i="41"/>
  <c r="AD985" i="41"/>
  <c r="AD984" i="41"/>
  <c r="AD983" i="41"/>
  <c r="AD982" i="41"/>
  <c r="AD981" i="41"/>
  <c r="AD980" i="41"/>
  <c r="AD979" i="41"/>
  <c r="AD978" i="41"/>
  <c r="AD977" i="41"/>
  <c r="AD976" i="41"/>
  <c r="AD975" i="41"/>
  <c r="AD974" i="41"/>
  <c r="AD973" i="41"/>
  <c r="AD972" i="41"/>
  <c r="AD971" i="41"/>
  <c r="AD970" i="41"/>
  <c r="AD969" i="41"/>
  <c r="AD968" i="41"/>
  <c r="AD967" i="41"/>
  <c r="AD966" i="41"/>
  <c r="AD965" i="41"/>
  <c r="AD964" i="41"/>
  <c r="AD963" i="41"/>
  <c r="AD962" i="41"/>
  <c r="AD961" i="41"/>
  <c r="AD960" i="41"/>
  <c r="AD959" i="41"/>
  <c r="AD958" i="41"/>
  <c r="AD957" i="41"/>
  <c r="AD956" i="41"/>
  <c r="AD955" i="41"/>
  <c r="AD954" i="41"/>
  <c r="AD953" i="41"/>
  <c r="AD952" i="41"/>
  <c r="AD951" i="41"/>
  <c r="AD950" i="41"/>
  <c r="AD949" i="41"/>
  <c r="AD948" i="41"/>
  <c r="AD947" i="41"/>
  <c r="AD946" i="41"/>
  <c r="AD945" i="41"/>
  <c r="AD944" i="41"/>
  <c r="AD943" i="41"/>
  <c r="AD942" i="41"/>
  <c r="AD941" i="41"/>
  <c r="AD940" i="41"/>
  <c r="AD939" i="41"/>
  <c r="AD938" i="41"/>
  <c r="AD937" i="41"/>
  <c r="AD936" i="41"/>
  <c r="AD935" i="41"/>
  <c r="AD934" i="41"/>
  <c r="AD933" i="41"/>
  <c r="AD932" i="41"/>
  <c r="AD931" i="41"/>
  <c r="AD930" i="41"/>
  <c r="AD929" i="41"/>
  <c r="AD928" i="41"/>
  <c r="AD927" i="41"/>
  <c r="AD926" i="41"/>
  <c r="AD925" i="41"/>
  <c r="AD924" i="41"/>
  <c r="AD923" i="41"/>
  <c r="AD922" i="41"/>
  <c r="AD921" i="41"/>
  <c r="AD920" i="41"/>
  <c r="AD919" i="41"/>
  <c r="AD918" i="41"/>
  <c r="AD917" i="41"/>
  <c r="AD916" i="41"/>
  <c r="AD915" i="41"/>
  <c r="AD914" i="41"/>
  <c r="AD913" i="41"/>
  <c r="AD912" i="41"/>
  <c r="AD911" i="41"/>
  <c r="AD910" i="41"/>
  <c r="AD909" i="41"/>
  <c r="AD908" i="41"/>
  <c r="AD907" i="41"/>
  <c r="AD906" i="41"/>
  <c r="AD905" i="41"/>
  <c r="AD904" i="41"/>
  <c r="AD903" i="41"/>
  <c r="AD902" i="41"/>
  <c r="AD901" i="41"/>
  <c r="AD900" i="41"/>
  <c r="AD899" i="41"/>
  <c r="AD898" i="41"/>
  <c r="AD897" i="41"/>
  <c r="AD896" i="41"/>
  <c r="AD895" i="41"/>
  <c r="AD894" i="41"/>
  <c r="AD893" i="41"/>
  <c r="AD892" i="41"/>
  <c r="AD891" i="41"/>
  <c r="AD890" i="41"/>
  <c r="AD889" i="41"/>
  <c r="AD888" i="41"/>
  <c r="AD887" i="41"/>
  <c r="AD886" i="41"/>
  <c r="AD885" i="41"/>
  <c r="AD884" i="41"/>
  <c r="AD883" i="41"/>
  <c r="AD882" i="41"/>
  <c r="AD881" i="41"/>
  <c r="AD880" i="41"/>
  <c r="AD879" i="41"/>
  <c r="AD878" i="41"/>
  <c r="AD877" i="41"/>
  <c r="AD876" i="41"/>
  <c r="AD875" i="41"/>
  <c r="AD874" i="41"/>
  <c r="AD873" i="41"/>
  <c r="AD872" i="41"/>
  <c r="AD871" i="41"/>
  <c r="AD870" i="41"/>
  <c r="AD869" i="41"/>
  <c r="AD868" i="41"/>
  <c r="AD867" i="41"/>
  <c r="AD866" i="41"/>
  <c r="AD865" i="41"/>
  <c r="AD864" i="41"/>
  <c r="AD863" i="41"/>
  <c r="AD862" i="41"/>
  <c r="AD861" i="41"/>
  <c r="AD860" i="41"/>
  <c r="AD859" i="41"/>
  <c r="AD858" i="41"/>
  <c r="AD857" i="41"/>
  <c r="AD856" i="41"/>
  <c r="AD855" i="41"/>
  <c r="AD854" i="41"/>
  <c r="AD853" i="41"/>
  <c r="AD852" i="41"/>
  <c r="AD851" i="41"/>
  <c r="AD850" i="41"/>
  <c r="AD849" i="41"/>
  <c r="AD848" i="41"/>
  <c r="AD847" i="41"/>
  <c r="AD846" i="41"/>
  <c r="AD845" i="41"/>
  <c r="AD844" i="41"/>
  <c r="AD843" i="41"/>
  <c r="AD842" i="41"/>
  <c r="AD841" i="41"/>
  <c r="AD840" i="41"/>
  <c r="AD839" i="41"/>
  <c r="AD838" i="41"/>
  <c r="AD837" i="41"/>
  <c r="AD836" i="41"/>
  <c r="AD835" i="41"/>
  <c r="AD834" i="41"/>
  <c r="AD833" i="41"/>
  <c r="AD832" i="41"/>
  <c r="AD831" i="41"/>
  <c r="AD830" i="41"/>
  <c r="AD829" i="41"/>
  <c r="AD828" i="41"/>
  <c r="AD827" i="41"/>
  <c r="AD826" i="41"/>
  <c r="AD825" i="41"/>
  <c r="AD824" i="41"/>
  <c r="AD823" i="41"/>
  <c r="AD822" i="41"/>
  <c r="AD821" i="41"/>
  <c r="AD820" i="41"/>
  <c r="AD819" i="41"/>
  <c r="AD818" i="41"/>
  <c r="AD817" i="41"/>
  <c r="AD816" i="41"/>
  <c r="AD815" i="41"/>
  <c r="AD814" i="41"/>
  <c r="AD813" i="41"/>
  <c r="AD812" i="41"/>
  <c r="AD811" i="41"/>
  <c r="AD810" i="41"/>
  <c r="AD809" i="41"/>
  <c r="AD808" i="41"/>
  <c r="AD807" i="41"/>
  <c r="AD806" i="41"/>
  <c r="AD805" i="41"/>
  <c r="AD804" i="41"/>
  <c r="AD803" i="41"/>
  <c r="AD802" i="41"/>
  <c r="AD801" i="41"/>
  <c r="AD800" i="41"/>
  <c r="AD799" i="41"/>
  <c r="AD798" i="41"/>
  <c r="AD797" i="41"/>
  <c r="AD796" i="41"/>
  <c r="AD795" i="41"/>
  <c r="AD794" i="41"/>
  <c r="AD793" i="41"/>
  <c r="AD792" i="41"/>
  <c r="AD791" i="41"/>
  <c r="AD790" i="41"/>
  <c r="AD789" i="41"/>
  <c r="AD788" i="41"/>
  <c r="AD787" i="41"/>
  <c r="AD786" i="41"/>
  <c r="AD785" i="41"/>
  <c r="AD784" i="41"/>
  <c r="AD783" i="41"/>
  <c r="AD782" i="41"/>
  <c r="AD781" i="41"/>
  <c r="AD780" i="41"/>
  <c r="AD779" i="41"/>
  <c r="AD778" i="41"/>
  <c r="AD777" i="41"/>
  <c r="AD776" i="41"/>
  <c r="AD775" i="41"/>
  <c r="AD774" i="41"/>
  <c r="AD773" i="41"/>
  <c r="AD772" i="41"/>
  <c r="AD771" i="41"/>
  <c r="AD770" i="41"/>
  <c r="AD769" i="41"/>
  <c r="AD768" i="41"/>
  <c r="AD767" i="41"/>
  <c r="AD766" i="41"/>
  <c r="AD765" i="41"/>
  <c r="AD764" i="41"/>
  <c r="AD763" i="41"/>
  <c r="AD762" i="41"/>
  <c r="AD761" i="41"/>
  <c r="AD760" i="41"/>
  <c r="AD759" i="41"/>
  <c r="AD758" i="41"/>
  <c r="AD757" i="41"/>
  <c r="AD756" i="41"/>
  <c r="AD755" i="41"/>
  <c r="AD754" i="41"/>
  <c r="AD753" i="41"/>
  <c r="AD752" i="41"/>
  <c r="AD751" i="41"/>
  <c r="AD750" i="41"/>
  <c r="AD749" i="41"/>
  <c r="AD748" i="41"/>
  <c r="AD747" i="41"/>
  <c r="AD746" i="41"/>
  <c r="AD745" i="41"/>
  <c r="AD744" i="41"/>
  <c r="AD743" i="41"/>
  <c r="AD742" i="41"/>
  <c r="AD741" i="41"/>
  <c r="AD740" i="41"/>
  <c r="AD739" i="41"/>
  <c r="AD738" i="41"/>
  <c r="AD737" i="41"/>
  <c r="AD736" i="41"/>
  <c r="AD735" i="41"/>
  <c r="AD734" i="41"/>
  <c r="AD733" i="41"/>
  <c r="AD732" i="41"/>
  <c r="AD731" i="41"/>
  <c r="AD730" i="41"/>
  <c r="AD729" i="41"/>
  <c r="AD728" i="41"/>
  <c r="AD727" i="41"/>
  <c r="AD726" i="41"/>
  <c r="AD725" i="41"/>
  <c r="AD724" i="41"/>
  <c r="AD723" i="41"/>
  <c r="AD722" i="41"/>
  <c r="AD721" i="41"/>
  <c r="AD720" i="41"/>
  <c r="AD719" i="41"/>
  <c r="AD718" i="41"/>
  <c r="AD717" i="41"/>
  <c r="AD716" i="41"/>
  <c r="AD715" i="41"/>
  <c r="AD714" i="41"/>
  <c r="AD713" i="41"/>
  <c r="AD712" i="41"/>
  <c r="AD711" i="41"/>
  <c r="AD710" i="41"/>
  <c r="AD709" i="41"/>
  <c r="AD708" i="41"/>
  <c r="AD707" i="41"/>
  <c r="AD706" i="41"/>
  <c r="AD705" i="41"/>
  <c r="AD704" i="41"/>
  <c r="AD703" i="41"/>
  <c r="AD702" i="41"/>
  <c r="AD701" i="41"/>
  <c r="AD700" i="41"/>
  <c r="AD699" i="41"/>
  <c r="AD698" i="41"/>
  <c r="AD697" i="41"/>
  <c r="AD696" i="41"/>
  <c r="AD695" i="41"/>
  <c r="AD694" i="41"/>
  <c r="AD693" i="41"/>
  <c r="AD692" i="41"/>
  <c r="AD691" i="41"/>
  <c r="AD690" i="41"/>
  <c r="AD689" i="41"/>
  <c r="AD688" i="41"/>
  <c r="AD687" i="41"/>
  <c r="AD686" i="41"/>
  <c r="AD685" i="41"/>
  <c r="AD684" i="41"/>
  <c r="AD683" i="41"/>
  <c r="AD682" i="41"/>
  <c r="AD681" i="41"/>
  <c r="AD680" i="41"/>
  <c r="AD679" i="41"/>
  <c r="AD678" i="41"/>
  <c r="AD677" i="41"/>
  <c r="AD676" i="41"/>
  <c r="AD675" i="41"/>
  <c r="AD674" i="41"/>
  <c r="AD673" i="41"/>
  <c r="AD672" i="41"/>
  <c r="AD671" i="41"/>
  <c r="AD670" i="41"/>
  <c r="AD669" i="41"/>
  <c r="AD668" i="41"/>
  <c r="AD667" i="41"/>
  <c r="AD666" i="41"/>
  <c r="AD665" i="41"/>
  <c r="AD664" i="41"/>
  <c r="AD663" i="41"/>
  <c r="AD662" i="41"/>
  <c r="AD661" i="41"/>
  <c r="AD660" i="41"/>
  <c r="AD659" i="41"/>
  <c r="AD658" i="41"/>
  <c r="AD657" i="41"/>
  <c r="AD656" i="41"/>
  <c r="AD655" i="41"/>
  <c r="AD654" i="41"/>
  <c r="AD653" i="41"/>
  <c r="AD652" i="41"/>
  <c r="AD651" i="41"/>
  <c r="AD650" i="41"/>
  <c r="AD649" i="41"/>
  <c r="AD648" i="41"/>
  <c r="AD647" i="41"/>
  <c r="AD646" i="41"/>
  <c r="AD645" i="41"/>
  <c r="AD644" i="41"/>
  <c r="AD643" i="41"/>
  <c r="AD642" i="41"/>
  <c r="AD641" i="41"/>
  <c r="AD640" i="41"/>
  <c r="AD639" i="41"/>
  <c r="AD638" i="41"/>
  <c r="AD637" i="41"/>
  <c r="AD636" i="41"/>
  <c r="AD635" i="41"/>
  <c r="AD634" i="41"/>
  <c r="AD633" i="41"/>
  <c r="AD632" i="41"/>
  <c r="AD631" i="41"/>
  <c r="AD630" i="41"/>
  <c r="AD629" i="41"/>
  <c r="AD628" i="41"/>
  <c r="AD627" i="41"/>
  <c r="AD626" i="41"/>
  <c r="AD625" i="41"/>
  <c r="AD624" i="41"/>
  <c r="AD623" i="41"/>
  <c r="AD622" i="41"/>
  <c r="AD621" i="41"/>
  <c r="AD620" i="41"/>
  <c r="AD619" i="41"/>
  <c r="AD618" i="41"/>
  <c r="AD617" i="41"/>
  <c r="AD616" i="41"/>
  <c r="AD615" i="41"/>
  <c r="AD614" i="41"/>
  <c r="AD613" i="41"/>
  <c r="AD612" i="41"/>
  <c r="AD611" i="41"/>
  <c r="AD610" i="41"/>
  <c r="AD609" i="41"/>
  <c r="AD608" i="41"/>
  <c r="AD607" i="41"/>
  <c r="AD606" i="41"/>
  <c r="AD605" i="41"/>
  <c r="AD604" i="41"/>
  <c r="AD603" i="41"/>
  <c r="AD602" i="41"/>
  <c r="AD601" i="41"/>
  <c r="AD600" i="41"/>
  <c r="AD599" i="41"/>
  <c r="AD598" i="41"/>
  <c r="AD597" i="41"/>
  <c r="AD596" i="41"/>
  <c r="AD595" i="41"/>
  <c r="AD594" i="41"/>
  <c r="AD593" i="41"/>
  <c r="AD592" i="41"/>
  <c r="AD591" i="41"/>
  <c r="AD590" i="41"/>
  <c r="AD589" i="41"/>
  <c r="AD588" i="41"/>
  <c r="AD587" i="41"/>
  <c r="AD586" i="41"/>
  <c r="AD585" i="41"/>
  <c r="AD584" i="41"/>
  <c r="AD583" i="41"/>
  <c r="AD582" i="41"/>
  <c r="AD581" i="41"/>
  <c r="AD580" i="41"/>
  <c r="AD579" i="41"/>
  <c r="AD578" i="41"/>
  <c r="AD577" i="41"/>
  <c r="AD576" i="41"/>
  <c r="AD575" i="41"/>
  <c r="AD574" i="41"/>
  <c r="AD573" i="41"/>
  <c r="AD572" i="41"/>
  <c r="AD571" i="41"/>
  <c r="AD570" i="41"/>
  <c r="AD569" i="41"/>
  <c r="AD568" i="41"/>
  <c r="AD567" i="41"/>
  <c r="AD566" i="41"/>
  <c r="AD565" i="41"/>
  <c r="AD564" i="41"/>
  <c r="AD563" i="41"/>
  <c r="AD562" i="41"/>
  <c r="AD561" i="41"/>
  <c r="AD560" i="41"/>
  <c r="AD559" i="41"/>
  <c r="AD558" i="41"/>
  <c r="AD557" i="41"/>
  <c r="AD556" i="41"/>
  <c r="AD555" i="41"/>
  <c r="AD554" i="41"/>
  <c r="AD553" i="41"/>
  <c r="AD552" i="41"/>
  <c r="AD551" i="41"/>
  <c r="AD550" i="41"/>
  <c r="AD549" i="41"/>
  <c r="AD548" i="41"/>
  <c r="AD547" i="41"/>
  <c r="AD546" i="41"/>
  <c r="AD545" i="41"/>
  <c r="AD544" i="41"/>
  <c r="AD543" i="41"/>
  <c r="AD542" i="41"/>
  <c r="AD541" i="41"/>
  <c r="AD540" i="41"/>
  <c r="AD539" i="41"/>
  <c r="AD538" i="41"/>
  <c r="AD537" i="41"/>
  <c r="AD536" i="41"/>
  <c r="AD535" i="41"/>
  <c r="AD534" i="41"/>
  <c r="AD533" i="41"/>
  <c r="AD532" i="41"/>
  <c r="AD531" i="41"/>
  <c r="AD530" i="41"/>
  <c r="AD529" i="41"/>
  <c r="AD528" i="41"/>
  <c r="AD527" i="41"/>
  <c r="AD526" i="41"/>
  <c r="AD525" i="41"/>
  <c r="AD524" i="41"/>
  <c r="AD523" i="41"/>
  <c r="AD522" i="41"/>
  <c r="AD521" i="41"/>
  <c r="AD520" i="41"/>
  <c r="AD519" i="41"/>
  <c r="AD518" i="41"/>
  <c r="AD517" i="41"/>
  <c r="AD516" i="41"/>
  <c r="AD515" i="41"/>
  <c r="AD514" i="41"/>
  <c r="AD513" i="41"/>
  <c r="AD512" i="41"/>
  <c r="AD511" i="41"/>
  <c r="AD510" i="41"/>
  <c r="AD509" i="41"/>
  <c r="AD508" i="41"/>
  <c r="AD507" i="41"/>
  <c r="AD506" i="41"/>
  <c r="AD505" i="41"/>
  <c r="AD504" i="41"/>
  <c r="AD503" i="41"/>
  <c r="AD502" i="41"/>
  <c r="AD501" i="41"/>
  <c r="AD500" i="41"/>
  <c r="AD499" i="41"/>
  <c r="AD498" i="41"/>
  <c r="AD497" i="41"/>
  <c r="AD496" i="41"/>
  <c r="AD495" i="41"/>
  <c r="AD494" i="41"/>
  <c r="AD493" i="41"/>
  <c r="AD492" i="41"/>
  <c r="AD491" i="41"/>
  <c r="AD490" i="41"/>
  <c r="AD489" i="41"/>
  <c r="AD488" i="41"/>
  <c r="AD487" i="41"/>
  <c r="AD486" i="41"/>
  <c r="AD485" i="41"/>
  <c r="AD484" i="41"/>
  <c r="AD483" i="41"/>
  <c r="AD482" i="41"/>
  <c r="AD481" i="41"/>
  <c r="AD480" i="41"/>
  <c r="AD479" i="41"/>
  <c r="AD478" i="41"/>
  <c r="AD477" i="41"/>
  <c r="AD476" i="41"/>
  <c r="AD475" i="41"/>
  <c r="AD474" i="41"/>
  <c r="AD473" i="41"/>
  <c r="AD472" i="41"/>
  <c r="AD471" i="41"/>
  <c r="AD470" i="41"/>
  <c r="AD469" i="41"/>
  <c r="AD468" i="41"/>
  <c r="AD467" i="41"/>
  <c r="AD466" i="41"/>
  <c r="AD465" i="41"/>
  <c r="AD464" i="41"/>
  <c r="AD463" i="41"/>
  <c r="AD462" i="41"/>
  <c r="AD461" i="41"/>
  <c r="AD460" i="41"/>
  <c r="AD459" i="41"/>
  <c r="AD458" i="41"/>
  <c r="AD457" i="41"/>
  <c r="AD456" i="41"/>
  <c r="AD455" i="41"/>
  <c r="AD454" i="41"/>
  <c r="AD453" i="41"/>
  <c r="AD452" i="41"/>
  <c r="AD451" i="41"/>
  <c r="AD450" i="41"/>
  <c r="AD449" i="41"/>
  <c r="AD448" i="41"/>
  <c r="AD447" i="41"/>
  <c r="AD446" i="41"/>
  <c r="AD445" i="41"/>
  <c r="AD444" i="41"/>
  <c r="AD443" i="41"/>
  <c r="AD442" i="41"/>
  <c r="AD441" i="41"/>
  <c r="AD440" i="41"/>
  <c r="AD439" i="41"/>
  <c r="AD438" i="41"/>
  <c r="AD437" i="41"/>
  <c r="AD436" i="41"/>
  <c r="AD435" i="41"/>
  <c r="AD434" i="41"/>
  <c r="AD433" i="41"/>
  <c r="AD432" i="41"/>
  <c r="AD431" i="41"/>
  <c r="AD430" i="41"/>
  <c r="AD429" i="41"/>
  <c r="AD428" i="41"/>
  <c r="AD427" i="41"/>
  <c r="AD426" i="41"/>
  <c r="AD425" i="41"/>
  <c r="AD424" i="41"/>
  <c r="AD423" i="41"/>
  <c r="AD422" i="41"/>
  <c r="AD421" i="41"/>
  <c r="AD420" i="41"/>
  <c r="AD419" i="41"/>
  <c r="AD418" i="41"/>
  <c r="AD417" i="41"/>
  <c r="AD416" i="41"/>
  <c r="AD415" i="41"/>
  <c r="AD414" i="41"/>
  <c r="AD413" i="41"/>
  <c r="AD412" i="41"/>
  <c r="AD411" i="41"/>
  <c r="AD410" i="41"/>
  <c r="AD409" i="41"/>
  <c r="AD408" i="41"/>
  <c r="AD407" i="41"/>
  <c r="AD406" i="41"/>
  <c r="AD405" i="41"/>
  <c r="AD404" i="41"/>
  <c r="AD403" i="41"/>
  <c r="AD402" i="41"/>
  <c r="AD401" i="41"/>
  <c r="AD400" i="41"/>
  <c r="AD399" i="41"/>
  <c r="AD398" i="41"/>
  <c r="AD397" i="41"/>
  <c r="AD396" i="41"/>
  <c r="AD395" i="41"/>
  <c r="AD394" i="41"/>
  <c r="AD393" i="41"/>
  <c r="AD392" i="41"/>
  <c r="AD391" i="41"/>
  <c r="AD390" i="41"/>
  <c r="AD389" i="41"/>
  <c r="AD388" i="41"/>
  <c r="AD387" i="41"/>
  <c r="AD386" i="41"/>
  <c r="AD385" i="41"/>
  <c r="AD384" i="41"/>
  <c r="AD383" i="41"/>
  <c r="AD382" i="41"/>
  <c r="AD381" i="41"/>
  <c r="AD380" i="41"/>
  <c r="AD379" i="41"/>
  <c r="AD378" i="41"/>
  <c r="AD377" i="41"/>
  <c r="AD376" i="41"/>
  <c r="AD375" i="41"/>
  <c r="AD374" i="41"/>
  <c r="AD373" i="41"/>
  <c r="AD372" i="41"/>
  <c r="AD371" i="41"/>
  <c r="AD370" i="41"/>
  <c r="AD369" i="41"/>
  <c r="AD368" i="41"/>
  <c r="AD367" i="41"/>
  <c r="AD366" i="41"/>
  <c r="AD365" i="41"/>
  <c r="AD364" i="41"/>
  <c r="AD363" i="41"/>
  <c r="AD362" i="41"/>
  <c r="AD361" i="41"/>
  <c r="AD360" i="41"/>
  <c r="AD359" i="41"/>
  <c r="AD358" i="41"/>
  <c r="AD357" i="41"/>
  <c r="AD356" i="41"/>
  <c r="AD355" i="41"/>
  <c r="AD354" i="41"/>
  <c r="AD353" i="41"/>
  <c r="AD352" i="41"/>
  <c r="AD351" i="41"/>
  <c r="AD350" i="41"/>
  <c r="AD349" i="41"/>
  <c r="AD348" i="41"/>
  <c r="AD347" i="41"/>
  <c r="AD346" i="41"/>
  <c r="AD345" i="41"/>
  <c r="AD344" i="41"/>
  <c r="AD343" i="41"/>
  <c r="AD342" i="41"/>
  <c r="AD341" i="41"/>
  <c r="AD340" i="41"/>
  <c r="AD339" i="41"/>
  <c r="AD338" i="41"/>
  <c r="AD337" i="41"/>
  <c r="AD336" i="41"/>
  <c r="AD335" i="41"/>
  <c r="AD334" i="41"/>
  <c r="AD333" i="41"/>
  <c r="AD332" i="41"/>
  <c r="AD331" i="41"/>
  <c r="AD330" i="41"/>
  <c r="AD329" i="41"/>
  <c r="AD328" i="41"/>
  <c r="AD327" i="41"/>
  <c r="AD326" i="41"/>
  <c r="AD325" i="41"/>
  <c r="AD324" i="41"/>
  <c r="AD323" i="41"/>
  <c r="AD322" i="41"/>
  <c r="AD321" i="41"/>
  <c r="AD320" i="41"/>
  <c r="AD319" i="41"/>
  <c r="AD318" i="41"/>
  <c r="AD317" i="41"/>
  <c r="AD316" i="41"/>
  <c r="AD315" i="41"/>
  <c r="AD314" i="41"/>
  <c r="AD313" i="41"/>
  <c r="AD312" i="41"/>
  <c r="AD311" i="41"/>
  <c r="AD310" i="41"/>
  <c r="AD309" i="41"/>
  <c r="AD308" i="41"/>
  <c r="AD307" i="41"/>
  <c r="AD306" i="41"/>
  <c r="AD305" i="41"/>
  <c r="AD304" i="41"/>
  <c r="AD303" i="41"/>
  <c r="AD302" i="41"/>
  <c r="AD301" i="41"/>
  <c r="AD300" i="41"/>
  <c r="AD299" i="41"/>
  <c r="AD298" i="41"/>
  <c r="AD297" i="41"/>
  <c r="AD296" i="41"/>
  <c r="AD295" i="41"/>
  <c r="AD294" i="41"/>
  <c r="AD293" i="41"/>
  <c r="AD292" i="41"/>
  <c r="AD291" i="41"/>
  <c r="AD290" i="41"/>
  <c r="AD289" i="41"/>
  <c r="AD288" i="41"/>
  <c r="AD287" i="41"/>
  <c r="AD286" i="41"/>
  <c r="AD285" i="41"/>
  <c r="AD284" i="41"/>
  <c r="AD283" i="41"/>
  <c r="AD282" i="41"/>
  <c r="AD281" i="41"/>
  <c r="AD280" i="41"/>
  <c r="AD279" i="41"/>
  <c r="AD278" i="41"/>
  <c r="AD277" i="41"/>
  <c r="AD276" i="41"/>
  <c r="AD275" i="41"/>
  <c r="AD274" i="41"/>
  <c r="AD273" i="41"/>
  <c r="AD272" i="41"/>
  <c r="AD271" i="41"/>
  <c r="AD270" i="41"/>
  <c r="AD269" i="41"/>
  <c r="AD268" i="41"/>
  <c r="AD267" i="41"/>
  <c r="AD266" i="41"/>
  <c r="AD265" i="41"/>
  <c r="AD264" i="41"/>
  <c r="AD263" i="41"/>
  <c r="AD262" i="41"/>
  <c r="AD261" i="41"/>
  <c r="AD260" i="41"/>
  <c r="AD259" i="41"/>
  <c r="AD258" i="41"/>
  <c r="AD257" i="41"/>
  <c r="AD256" i="41"/>
  <c r="AD255" i="41"/>
  <c r="AD254" i="41"/>
  <c r="AD253" i="41"/>
  <c r="AD252" i="41"/>
  <c r="AD251" i="41"/>
  <c r="AD250" i="41"/>
  <c r="AD249" i="41"/>
  <c r="AD248" i="41"/>
  <c r="AD247" i="41"/>
  <c r="AD246" i="41"/>
  <c r="AD245" i="41"/>
  <c r="AD244" i="41"/>
  <c r="AD243" i="41"/>
  <c r="AD242" i="41"/>
  <c r="AD241" i="41"/>
  <c r="AD240" i="41"/>
  <c r="AD239" i="41"/>
  <c r="AD238" i="41"/>
  <c r="AD237" i="41"/>
  <c r="AD236" i="41"/>
  <c r="AD235" i="41"/>
  <c r="AD234" i="41"/>
  <c r="AD233" i="41"/>
  <c r="AD232" i="41"/>
  <c r="AD231" i="41"/>
  <c r="AD230" i="41"/>
  <c r="AD229" i="41"/>
  <c r="AD228" i="41"/>
  <c r="AD227" i="41"/>
  <c r="AD226" i="41"/>
  <c r="AD225" i="41"/>
  <c r="AD224" i="41"/>
  <c r="AD223" i="41"/>
  <c r="AD222" i="41"/>
  <c r="AD221" i="41"/>
  <c r="AD220" i="41"/>
  <c r="AD219" i="41"/>
  <c r="AD218" i="41"/>
  <c r="AD217" i="41"/>
  <c r="AD216" i="41"/>
  <c r="AD215" i="41"/>
  <c r="AD214" i="41"/>
  <c r="AD213" i="41"/>
  <c r="AD212" i="41"/>
  <c r="AD211" i="41"/>
  <c r="AD210" i="41"/>
  <c r="AD209" i="41"/>
  <c r="AD208" i="41"/>
  <c r="AD207" i="41"/>
  <c r="AD206" i="41"/>
  <c r="AD205" i="41"/>
  <c r="AD204" i="41"/>
  <c r="AD203" i="41"/>
  <c r="AD202" i="41"/>
  <c r="AD201" i="41"/>
  <c r="AD200" i="41"/>
  <c r="AD199" i="41"/>
  <c r="AD198" i="41"/>
  <c r="AD197" i="41"/>
  <c r="AD196" i="41"/>
  <c r="AD195" i="41"/>
  <c r="AD194" i="41"/>
  <c r="AD193" i="41"/>
  <c r="AD192" i="41"/>
  <c r="AD191" i="41"/>
  <c r="AD190" i="41"/>
  <c r="AD189" i="41"/>
  <c r="AD188" i="41"/>
  <c r="AD187" i="41"/>
  <c r="AD186" i="41"/>
  <c r="AD185" i="41"/>
  <c r="AD184" i="41"/>
  <c r="AD183" i="41"/>
  <c r="AD182" i="41"/>
  <c r="AD181" i="41"/>
  <c r="AD180" i="41"/>
  <c r="AD179" i="41"/>
  <c r="AD178" i="41"/>
  <c r="AD177" i="41"/>
  <c r="AD176" i="41"/>
  <c r="AD175" i="41"/>
  <c r="AD174" i="41"/>
  <c r="AD173" i="41"/>
  <c r="AD172" i="41"/>
  <c r="AD171" i="41"/>
  <c r="AD170" i="41"/>
  <c r="AD169" i="41"/>
  <c r="AD168" i="41"/>
  <c r="AD167" i="41"/>
  <c r="AD166" i="41"/>
  <c r="AD165" i="41"/>
  <c r="AD164" i="41"/>
  <c r="AD163" i="41"/>
  <c r="AD162" i="41"/>
  <c r="AD161" i="41"/>
  <c r="AD160" i="41"/>
  <c r="AD159" i="41"/>
  <c r="AD158" i="41"/>
  <c r="AD157" i="41"/>
  <c r="AD156" i="41"/>
  <c r="AD155" i="41"/>
  <c r="AD154" i="41"/>
  <c r="AD153" i="41"/>
  <c r="AD152" i="41"/>
  <c r="AD151" i="41"/>
  <c r="AD150" i="41"/>
  <c r="AD149" i="41"/>
  <c r="AD148" i="41"/>
  <c r="AD147" i="41"/>
  <c r="AD146" i="41"/>
  <c r="AD145" i="41"/>
  <c r="AD144" i="41"/>
  <c r="AD143" i="41"/>
  <c r="AD142" i="41"/>
  <c r="AD141" i="41"/>
  <c r="AD140" i="41"/>
  <c r="AD139" i="41"/>
  <c r="AD138" i="41"/>
  <c r="AD137" i="41"/>
  <c r="AD136" i="41"/>
  <c r="AD135" i="41"/>
  <c r="AD134" i="41"/>
  <c r="AD133" i="41"/>
  <c r="AD132" i="41"/>
  <c r="AD131" i="41"/>
  <c r="AD130" i="41"/>
  <c r="AD129" i="41"/>
  <c r="AD128" i="41"/>
  <c r="AD127" i="41"/>
  <c r="AD126" i="41"/>
  <c r="AD125" i="41"/>
  <c r="AD124" i="41"/>
  <c r="AD123" i="41"/>
  <c r="AD122" i="41"/>
  <c r="AD121" i="41"/>
  <c r="AD120" i="41"/>
  <c r="AD119" i="41"/>
  <c r="AD118" i="41"/>
  <c r="AD117" i="41"/>
  <c r="AD116" i="41"/>
  <c r="AD115" i="41"/>
  <c r="AD114" i="41"/>
  <c r="AD113" i="41"/>
  <c r="AD112" i="41"/>
  <c r="AD111" i="41"/>
  <c r="AD110" i="41"/>
  <c r="AD109" i="41"/>
  <c r="AD108" i="41"/>
  <c r="AD107" i="41"/>
  <c r="AD106" i="41"/>
  <c r="AD105" i="41"/>
  <c r="AD104" i="41"/>
  <c r="AD103" i="41"/>
  <c r="AD102" i="41"/>
  <c r="AD101" i="41"/>
  <c r="AD100" i="41"/>
  <c r="AD99" i="41"/>
  <c r="AD98" i="41"/>
  <c r="AD97" i="41"/>
  <c r="AD96" i="41"/>
  <c r="AD95" i="41"/>
  <c r="AD94" i="41"/>
  <c r="AD93" i="41"/>
  <c r="AD92" i="41"/>
  <c r="AD91" i="41"/>
  <c r="AD90" i="41"/>
  <c r="AD89" i="41"/>
  <c r="AD88" i="41"/>
  <c r="AD87" i="41"/>
  <c r="AD86" i="41"/>
  <c r="AD85" i="41"/>
  <c r="AD84" i="41"/>
  <c r="AD83" i="41"/>
  <c r="AD82" i="41"/>
  <c r="AD81" i="41"/>
  <c r="AD80" i="41"/>
  <c r="AD79" i="41"/>
  <c r="AD78" i="41"/>
  <c r="AD77" i="41"/>
  <c r="AD76" i="41"/>
  <c r="AD75" i="41"/>
  <c r="AD74" i="41"/>
  <c r="AD73" i="41"/>
  <c r="AD72" i="41"/>
  <c r="AD71" i="41"/>
  <c r="AD70" i="41"/>
  <c r="AD69" i="41"/>
  <c r="AD68" i="41"/>
  <c r="AD67" i="41"/>
  <c r="AD66" i="41"/>
  <c r="AD65" i="41"/>
  <c r="AD64" i="41"/>
  <c r="AD63" i="41"/>
  <c r="AD62" i="41"/>
  <c r="AD61" i="41"/>
  <c r="AD60" i="41"/>
  <c r="AD59" i="41"/>
  <c r="AD58" i="41"/>
  <c r="AD57" i="41"/>
  <c r="AD56" i="41"/>
  <c r="AD55" i="41"/>
  <c r="AD54" i="41"/>
  <c r="AD53" i="41"/>
  <c r="AD52" i="41"/>
  <c r="AD51" i="41"/>
  <c r="AD50" i="41"/>
  <c r="AD49" i="41"/>
  <c r="AD48" i="41"/>
  <c r="AD47" i="41"/>
  <c r="AD46" i="41"/>
  <c r="AD45" i="41"/>
  <c r="AD44" i="41"/>
  <c r="AD43" i="41"/>
  <c r="AD42" i="41"/>
  <c r="AD41" i="41"/>
  <c r="AD40" i="41"/>
  <c r="AD39" i="41"/>
  <c r="AD38" i="41"/>
  <c r="AD37" i="41"/>
  <c r="AD36" i="41"/>
  <c r="AD35" i="41"/>
  <c r="AD34" i="41"/>
  <c r="AD33" i="41"/>
  <c r="AD32" i="41"/>
  <c r="AD31" i="41"/>
  <c r="AD30" i="41"/>
  <c r="AD29" i="41"/>
  <c r="AD28" i="41"/>
  <c r="AD27" i="41"/>
  <c r="AD26" i="41"/>
  <c r="AD25" i="41"/>
  <c r="AD24" i="41"/>
  <c r="AD23" i="41"/>
  <c r="AD22" i="41"/>
  <c r="AD21" i="41"/>
  <c r="AD20" i="41"/>
  <c r="AD19" i="41"/>
  <c r="AD18" i="41"/>
  <c r="AD17" i="41"/>
  <c r="AD16" i="41"/>
  <c r="AD15" i="41"/>
  <c r="AD14" i="41"/>
  <c r="AD13" i="41"/>
  <c r="AD12" i="41"/>
  <c r="AD11" i="41"/>
  <c r="AD7501" i="41"/>
  <c r="AD10" i="41"/>
  <c r="BS185" i="27" l="1"/>
  <c r="BR185" i="27"/>
  <c r="BQ185" i="27"/>
  <c r="BP185" i="27"/>
  <c r="BO185" i="27"/>
  <c r="BN185" i="27"/>
  <c r="BM185" i="27"/>
  <c r="BL185" i="27"/>
  <c r="BK185" i="27"/>
  <c r="BJ185" i="27"/>
  <c r="BI185" i="27"/>
  <c r="BH185" i="27"/>
  <c r="BG185" i="27"/>
  <c r="BF185" i="27"/>
  <c r="BE185" i="27"/>
  <c r="BD185" i="27"/>
  <c r="BC185" i="27"/>
  <c r="BB185" i="27"/>
  <c r="BA185" i="27"/>
  <c r="AZ185" i="27"/>
  <c r="AY185" i="27"/>
  <c r="AX185" i="27"/>
  <c r="AW185" i="27"/>
  <c r="AV185" i="27"/>
  <c r="AU185" i="27"/>
  <c r="AT185" i="27"/>
  <c r="AS185" i="27"/>
  <c r="AR185" i="27"/>
  <c r="AQ185" i="27"/>
  <c r="AP185" i="27"/>
  <c r="AO185" i="27"/>
  <c r="AN185" i="27"/>
  <c r="AM185" i="27"/>
  <c r="AL185" i="27"/>
  <c r="AK185" i="27"/>
  <c r="AJ185" i="27"/>
  <c r="AI185" i="27"/>
  <c r="AH185" i="27"/>
  <c r="AG185" i="27"/>
  <c r="AF185" i="27"/>
  <c r="AE185" i="27"/>
  <c r="AD185" i="27"/>
  <c r="AC185" i="27"/>
  <c r="AB185" i="27"/>
  <c r="AA185" i="27"/>
  <c r="Z185" i="27"/>
  <c r="Y185" i="27"/>
  <c r="X185" i="27"/>
  <c r="W185" i="27"/>
  <c r="V185" i="27"/>
  <c r="U185" i="27"/>
  <c r="T185" i="27"/>
  <c r="S185" i="27"/>
  <c r="R185" i="27"/>
  <c r="Q185" i="27"/>
  <c r="P185" i="27"/>
  <c r="O185" i="27"/>
  <c r="N185" i="27"/>
  <c r="M185" i="27"/>
  <c r="L185" i="27"/>
  <c r="K185" i="27"/>
  <c r="J185" i="27"/>
  <c r="BS184" i="27"/>
  <c r="BR184" i="27"/>
  <c r="BQ184" i="27"/>
  <c r="BP184" i="27"/>
  <c r="BO184" i="27"/>
  <c r="BN184" i="27"/>
  <c r="BM184" i="27"/>
  <c r="BL184" i="27"/>
  <c r="BK184" i="27"/>
  <c r="BJ184" i="27"/>
  <c r="BI184" i="27"/>
  <c r="BH184" i="27"/>
  <c r="BG184" i="27"/>
  <c r="BF184" i="27"/>
  <c r="BE184" i="27"/>
  <c r="BD184" i="27"/>
  <c r="BC184" i="27"/>
  <c r="BB184" i="27"/>
  <c r="BA184" i="27"/>
  <c r="AZ184" i="27"/>
  <c r="AY184" i="27"/>
  <c r="AX184" i="27"/>
  <c r="AW184" i="27"/>
  <c r="AV184" i="27"/>
  <c r="AU184" i="27"/>
  <c r="AT184" i="27"/>
  <c r="AS184" i="27"/>
  <c r="AR184" i="27"/>
  <c r="AQ184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R184" i="27"/>
  <c r="Q184" i="27"/>
  <c r="P184" i="27"/>
  <c r="O184" i="27"/>
  <c r="N184" i="27"/>
  <c r="M184" i="27"/>
  <c r="L184" i="27"/>
  <c r="K184" i="27"/>
  <c r="J184" i="27"/>
  <c r="BS183" i="27"/>
  <c r="BR183" i="27"/>
  <c r="BQ183" i="27"/>
  <c r="BP183" i="27"/>
  <c r="BO183" i="27"/>
  <c r="BN183" i="27"/>
  <c r="BM183" i="27"/>
  <c r="BL183" i="27"/>
  <c r="BK183" i="27"/>
  <c r="BJ183" i="27"/>
  <c r="BI183" i="27"/>
  <c r="BH183" i="27"/>
  <c r="BG183" i="27"/>
  <c r="BF183" i="27"/>
  <c r="BE183" i="27"/>
  <c r="BD183" i="27"/>
  <c r="BC183" i="27"/>
  <c r="BB183" i="27"/>
  <c r="BA183" i="27"/>
  <c r="AZ183" i="27"/>
  <c r="AY183" i="27"/>
  <c r="AX183" i="27"/>
  <c r="AW183" i="27"/>
  <c r="AV183" i="27"/>
  <c r="AU183" i="27"/>
  <c r="AT183" i="27"/>
  <c r="AS183" i="27"/>
  <c r="AR183" i="27"/>
  <c r="AQ183" i="27"/>
  <c r="AP183" i="27"/>
  <c r="AO183" i="27"/>
  <c r="AN183" i="27"/>
  <c r="AM183" i="27"/>
  <c r="AL183" i="27"/>
  <c r="AK183" i="27"/>
  <c r="AJ183" i="27"/>
  <c r="AI183" i="27"/>
  <c r="AH183" i="27"/>
  <c r="AG183" i="27"/>
  <c r="AF183" i="27"/>
  <c r="AE183" i="27"/>
  <c r="AD183" i="27"/>
  <c r="AC183" i="27"/>
  <c r="AB183" i="27"/>
  <c r="AA183" i="27"/>
  <c r="Z183" i="27"/>
  <c r="Y183" i="27"/>
  <c r="X183" i="27"/>
  <c r="W183" i="27"/>
  <c r="V183" i="27"/>
  <c r="U183" i="27"/>
  <c r="T183" i="27"/>
  <c r="S183" i="27"/>
  <c r="R183" i="27"/>
  <c r="Q183" i="27"/>
  <c r="P183" i="27"/>
  <c r="O183" i="27"/>
  <c r="N183" i="27"/>
  <c r="M183" i="27"/>
  <c r="L183" i="27"/>
  <c r="K183" i="27"/>
  <c r="J183" i="27"/>
  <c r="BS182" i="27"/>
  <c r="BR182" i="27"/>
  <c r="BQ182" i="27"/>
  <c r="BP182" i="27"/>
  <c r="BO182" i="27"/>
  <c r="BN182" i="27"/>
  <c r="BM182" i="27"/>
  <c r="BL182" i="27"/>
  <c r="BK182" i="27"/>
  <c r="BJ182" i="27"/>
  <c r="BI182" i="27"/>
  <c r="BH182" i="27"/>
  <c r="BG182" i="27"/>
  <c r="BF182" i="27"/>
  <c r="BE182" i="27"/>
  <c r="BD182" i="27"/>
  <c r="BC182" i="27"/>
  <c r="BB182" i="27"/>
  <c r="BA182" i="27"/>
  <c r="AZ182" i="27"/>
  <c r="AY182" i="27"/>
  <c r="AX182" i="27"/>
  <c r="AW182" i="27"/>
  <c r="AV182" i="27"/>
  <c r="AU182" i="27"/>
  <c r="AT182" i="27"/>
  <c r="AS182" i="27"/>
  <c r="AR182" i="27"/>
  <c r="AQ182" i="27"/>
  <c r="AP182" i="27"/>
  <c r="AO182" i="27"/>
  <c r="AN182" i="27"/>
  <c r="AM182" i="27"/>
  <c r="AL182" i="27"/>
  <c r="AK182" i="27"/>
  <c r="AJ182" i="27"/>
  <c r="AI182" i="27"/>
  <c r="AH182" i="27"/>
  <c r="AG182" i="27"/>
  <c r="AF182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R182" i="27"/>
  <c r="Q182" i="27"/>
  <c r="P182" i="27"/>
  <c r="O182" i="27"/>
  <c r="N182" i="27"/>
  <c r="M182" i="27"/>
  <c r="L182" i="27"/>
  <c r="K182" i="27"/>
  <c r="J182" i="27"/>
  <c r="BS181" i="27"/>
  <c r="BR181" i="27"/>
  <c r="BQ181" i="27"/>
  <c r="BP181" i="27"/>
  <c r="BO181" i="27"/>
  <c r="BN181" i="27"/>
  <c r="BM181" i="27"/>
  <c r="BL181" i="27"/>
  <c r="BK181" i="27"/>
  <c r="BJ181" i="27"/>
  <c r="BI181" i="27"/>
  <c r="BH181" i="27"/>
  <c r="BG181" i="27"/>
  <c r="BF181" i="27"/>
  <c r="BE181" i="27"/>
  <c r="BD181" i="27"/>
  <c r="BC181" i="27"/>
  <c r="BB181" i="27"/>
  <c r="BA181" i="27"/>
  <c r="AZ181" i="27"/>
  <c r="AY181" i="27"/>
  <c r="AX181" i="27"/>
  <c r="AW181" i="27"/>
  <c r="AV181" i="27"/>
  <c r="AU181" i="27"/>
  <c r="AT181" i="27"/>
  <c r="AS181" i="27"/>
  <c r="AR181" i="27"/>
  <c r="AQ181" i="27"/>
  <c r="AP181" i="27"/>
  <c r="AO181" i="27"/>
  <c r="AN181" i="27"/>
  <c r="AM181" i="27"/>
  <c r="AL181" i="27"/>
  <c r="AK181" i="27"/>
  <c r="AJ181" i="27"/>
  <c r="AI181" i="27"/>
  <c r="AH181" i="27"/>
  <c r="AG181" i="27"/>
  <c r="AF181" i="27"/>
  <c r="AE181" i="27"/>
  <c r="AD181" i="27"/>
  <c r="AC181" i="27"/>
  <c r="AB181" i="27"/>
  <c r="AA181" i="27"/>
  <c r="Z181" i="27"/>
  <c r="Y181" i="27"/>
  <c r="X181" i="27"/>
  <c r="W181" i="27"/>
  <c r="V181" i="27"/>
  <c r="U181" i="27"/>
  <c r="T181" i="27"/>
  <c r="S181" i="27"/>
  <c r="R181" i="27"/>
  <c r="Q181" i="27"/>
  <c r="P181" i="27"/>
  <c r="O181" i="27"/>
  <c r="N181" i="27"/>
  <c r="M181" i="27"/>
  <c r="L181" i="27"/>
  <c r="K181" i="27"/>
  <c r="J181" i="27"/>
  <c r="BS180" i="27"/>
  <c r="BR180" i="27"/>
  <c r="BQ180" i="27"/>
  <c r="BP180" i="27"/>
  <c r="BO180" i="27"/>
  <c r="BN180" i="27"/>
  <c r="BM180" i="27"/>
  <c r="BL180" i="27"/>
  <c r="BK180" i="27"/>
  <c r="BJ180" i="27"/>
  <c r="BI180" i="27"/>
  <c r="BH180" i="27"/>
  <c r="BG180" i="27"/>
  <c r="BF180" i="27"/>
  <c r="BE180" i="27"/>
  <c r="BD180" i="27"/>
  <c r="BC180" i="27"/>
  <c r="BB180" i="27"/>
  <c r="BA180" i="27"/>
  <c r="AZ180" i="27"/>
  <c r="AY180" i="27"/>
  <c r="AX180" i="27"/>
  <c r="AW180" i="27"/>
  <c r="AV180" i="27"/>
  <c r="AU180" i="27"/>
  <c r="AT180" i="27"/>
  <c r="AS180" i="27"/>
  <c r="AR180" i="27"/>
  <c r="AQ180" i="27"/>
  <c r="AP180" i="27"/>
  <c r="AO180" i="27"/>
  <c r="AN180" i="27"/>
  <c r="AM180" i="27"/>
  <c r="AL180" i="27"/>
  <c r="AK180" i="27"/>
  <c r="AJ180" i="27"/>
  <c r="AI180" i="27"/>
  <c r="AH180" i="27"/>
  <c r="AG180" i="27"/>
  <c r="AF180" i="27"/>
  <c r="AE180" i="27"/>
  <c r="AD180" i="27"/>
  <c r="AC180" i="27"/>
  <c r="AB180" i="27"/>
  <c r="AA180" i="27"/>
  <c r="Z180" i="27"/>
  <c r="Y180" i="27"/>
  <c r="X180" i="27"/>
  <c r="W180" i="27"/>
  <c r="V180" i="27"/>
  <c r="U180" i="27"/>
  <c r="T180" i="27"/>
  <c r="S180" i="27"/>
  <c r="R180" i="27"/>
  <c r="Q180" i="27"/>
  <c r="P180" i="27"/>
  <c r="O180" i="27"/>
  <c r="N180" i="27"/>
  <c r="M180" i="27"/>
  <c r="L180" i="27"/>
  <c r="K180" i="27"/>
  <c r="J180" i="27"/>
  <c r="BS179" i="27"/>
  <c r="BR179" i="27"/>
  <c r="BQ179" i="27"/>
  <c r="BP179" i="27"/>
  <c r="BO179" i="27"/>
  <c r="BN179" i="27"/>
  <c r="BM179" i="27"/>
  <c r="BL179" i="27"/>
  <c r="BK179" i="27"/>
  <c r="BJ179" i="27"/>
  <c r="BI179" i="27"/>
  <c r="BH179" i="27"/>
  <c r="BG179" i="27"/>
  <c r="BF179" i="27"/>
  <c r="BE179" i="27"/>
  <c r="BD179" i="27"/>
  <c r="BC179" i="27"/>
  <c r="BB179" i="27"/>
  <c r="BA179" i="27"/>
  <c r="AZ179" i="27"/>
  <c r="AY179" i="27"/>
  <c r="AX179" i="27"/>
  <c r="AW179" i="27"/>
  <c r="AV179" i="27"/>
  <c r="AU179" i="27"/>
  <c r="AT179" i="27"/>
  <c r="AS179" i="27"/>
  <c r="AR179" i="27"/>
  <c r="AQ179" i="27"/>
  <c r="AP179" i="27"/>
  <c r="AO179" i="27"/>
  <c r="AN179" i="27"/>
  <c r="AM179" i="27"/>
  <c r="AL179" i="27"/>
  <c r="AK179" i="27"/>
  <c r="AJ179" i="27"/>
  <c r="AI179" i="27"/>
  <c r="AH179" i="27"/>
  <c r="AG179" i="27"/>
  <c r="AF179" i="27"/>
  <c r="AE179" i="27"/>
  <c r="AD179" i="27"/>
  <c r="AC179" i="27"/>
  <c r="AB179" i="27"/>
  <c r="AA179" i="27"/>
  <c r="Z179" i="27"/>
  <c r="Y179" i="27"/>
  <c r="X179" i="27"/>
  <c r="W179" i="27"/>
  <c r="V179" i="27"/>
  <c r="U179" i="27"/>
  <c r="T179" i="27"/>
  <c r="S179" i="27"/>
  <c r="R179" i="27"/>
  <c r="Q179" i="27"/>
  <c r="P179" i="27"/>
  <c r="O179" i="27"/>
  <c r="N179" i="27"/>
  <c r="M179" i="27"/>
  <c r="L179" i="27"/>
  <c r="K179" i="27"/>
  <c r="J179" i="27"/>
  <c r="BS178" i="27"/>
  <c r="BR178" i="27"/>
  <c r="BQ178" i="27"/>
  <c r="BP178" i="27"/>
  <c r="BO178" i="27"/>
  <c r="BN178" i="27"/>
  <c r="BM178" i="27"/>
  <c r="BL178" i="27"/>
  <c r="BK178" i="27"/>
  <c r="BJ178" i="27"/>
  <c r="BI178" i="27"/>
  <c r="BH178" i="27"/>
  <c r="BG178" i="27"/>
  <c r="BF178" i="27"/>
  <c r="BE178" i="27"/>
  <c r="BD178" i="27"/>
  <c r="BC178" i="27"/>
  <c r="BB178" i="27"/>
  <c r="BA178" i="27"/>
  <c r="AZ178" i="27"/>
  <c r="AY178" i="27"/>
  <c r="AX178" i="27"/>
  <c r="AW178" i="27"/>
  <c r="AV178" i="27"/>
  <c r="AU178" i="27"/>
  <c r="AT178" i="27"/>
  <c r="AS178" i="27"/>
  <c r="AR178" i="27"/>
  <c r="AQ178" i="27"/>
  <c r="AP178" i="27"/>
  <c r="AO178" i="27"/>
  <c r="AN178" i="27"/>
  <c r="AM178" i="27"/>
  <c r="AL178" i="27"/>
  <c r="AK178" i="27"/>
  <c r="AJ178" i="27"/>
  <c r="AI178" i="27"/>
  <c r="AH178" i="27"/>
  <c r="AG178" i="27"/>
  <c r="AF178" i="27"/>
  <c r="AE178" i="27"/>
  <c r="AD178" i="27"/>
  <c r="AC178" i="27"/>
  <c r="AB178" i="27"/>
  <c r="AA178" i="27"/>
  <c r="Z178" i="27"/>
  <c r="Y178" i="27"/>
  <c r="X178" i="27"/>
  <c r="W178" i="27"/>
  <c r="V178" i="27"/>
  <c r="U178" i="27"/>
  <c r="T178" i="27"/>
  <c r="S178" i="27"/>
  <c r="R178" i="27"/>
  <c r="Q178" i="27"/>
  <c r="P178" i="27"/>
  <c r="O178" i="27"/>
  <c r="N178" i="27"/>
  <c r="M178" i="27"/>
  <c r="L178" i="27"/>
  <c r="K178" i="27"/>
  <c r="J178" i="27"/>
  <c r="BS177" i="27"/>
  <c r="BR177" i="27"/>
  <c r="BQ177" i="27"/>
  <c r="BP177" i="27"/>
  <c r="BO177" i="27"/>
  <c r="BN177" i="27"/>
  <c r="BM177" i="27"/>
  <c r="BL177" i="27"/>
  <c r="BK177" i="27"/>
  <c r="BJ177" i="27"/>
  <c r="BI177" i="27"/>
  <c r="BH177" i="27"/>
  <c r="BG177" i="27"/>
  <c r="BF177" i="27"/>
  <c r="BE177" i="27"/>
  <c r="BD177" i="27"/>
  <c r="BC177" i="27"/>
  <c r="BB177" i="27"/>
  <c r="BA177" i="27"/>
  <c r="AZ177" i="27"/>
  <c r="AY177" i="27"/>
  <c r="AX177" i="27"/>
  <c r="AW177" i="27"/>
  <c r="AV177" i="27"/>
  <c r="AU177" i="27"/>
  <c r="AT177" i="27"/>
  <c r="AS177" i="27"/>
  <c r="AR177" i="27"/>
  <c r="AQ177" i="27"/>
  <c r="AP177" i="27"/>
  <c r="AO177" i="27"/>
  <c r="AN177" i="27"/>
  <c r="AM177" i="27"/>
  <c r="AL177" i="27"/>
  <c r="AK177" i="27"/>
  <c r="AJ177" i="27"/>
  <c r="AI177" i="27"/>
  <c r="AH177" i="27"/>
  <c r="AG177" i="27"/>
  <c r="AF177" i="27"/>
  <c r="AE177" i="27"/>
  <c r="AD177" i="27"/>
  <c r="AC177" i="27"/>
  <c r="AB177" i="27"/>
  <c r="AA177" i="27"/>
  <c r="Z177" i="27"/>
  <c r="Y177" i="27"/>
  <c r="X177" i="27"/>
  <c r="W177" i="27"/>
  <c r="V177" i="27"/>
  <c r="U177" i="27"/>
  <c r="T177" i="27"/>
  <c r="S177" i="27"/>
  <c r="R177" i="27"/>
  <c r="Q177" i="27"/>
  <c r="P177" i="27"/>
  <c r="O177" i="27"/>
  <c r="N177" i="27"/>
  <c r="M177" i="27"/>
  <c r="L177" i="27"/>
  <c r="K177" i="27"/>
  <c r="J177" i="27"/>
  <c r="BS176" i="27"/>
  <c r="BR176" i="27"/>
  <c r="BQ176" i="27"/>
  <c r="BP176" i="27"/>
  <c r="BO176" i="27"/>
  <c r="BN176" i="27"/>
  <c r="BM176" i="27"/>
  <c r="BL176" i="27"/>
  <c r="BK176" i="27"/>
  <c r="BJ176" i="27"/>
  <c r="BI176" i="27"/>
  <c r="BH176" i="27"/>
  <c r="BG176" i="27"/>
  <c r="BF176" i="27"/>
  <c r="BE176" i="27"/>
  <c r="BD176" i="27"/>
  <c r="BC176" i="27"/>
  <c r="BB176" i="27"/>
  <c r="BA176" i="27"/>
  <c r="AZ176" i="27"/>
  <c r="AY176" i="27"/>
  <c r="AX176" i="27"/>
  <c r="AW176" i="27"/>
  <c r="AV176" i="27"/>
  <c r="AU176" i="27"/>
  <c r="AT176" i="27"/>
  <c r="AS176" i="27"/>
  <c r="AR176" i="27"/>
  <c r="AQ176" i="27"/>
  <c r="AP176" i="27"/>
  <c r="AO176" i="27"/>
  <c r="AN176" i="27"/>
  <c r="AM176" i="27"/>
  <c r="AL176" i="27"/>
  <c r="AK176" i="27"/>
  <c r="AJ176" i="27"/>
  <c r="AI176" i="27"/>
  <c r="AH176" i="27"/>
  <c r="AG176" i="27"/>
  <c r="AF176" i="27"/>
  <c r="AE176" i="27"/>
  <c r="AD176" i="27"/>
  <c r="AC176" i="27"/>
  <c r="AB176" i="27"/>
  <c r="AA176" i="27"/>
  <c r="Z176" i="27"/>
  <c r="Y176" i="27"/>
  <c r="X176" i="27"/>
  <c r="W176" i="27"/>
  <c r="V176" i="27"/>
  <c r="U176" i="27"/>
  <c r="T176" i="27"/>
  <c r="S176" i="27"/>
  <c r="R176" i="27"/>
  <c r="Q176" i="27"/>
  <c r="P176" i="27"/>
  <c r="O176" i="27"/>
  <c r="N176" i="27"/>
  <c r="M176" i="27"/>
  <c r="L176" i="27"/>
  <c r="K176" i="27"/>
  <c r="J176" i="27"/>
  <c r="BR175" i="27"/>
  <c r="BR174" i="27"/>
  <c r="BS173" i="27"/>
  <c r="BR173" i="27"/>
  <c r="BQ173" i="27"/>
  <c r="BP173" i="27"/>
  <c r="BO173" i="27"/>
  <c r="BN173" i="27"/>
  <c r="BM173" i="27"/>
  <c r="BL173" i="27"/>
  <c r="BK173" i="27"/>
  <c r="BJ173" i="27"/>
  <c r="BI173" i="27"/>
  <c r="BH173" i="27"/>
  <c r="BG173" i="27"/>
  <c r="BF173" i="27"/>
  <c r="BE173" i="27"/>
  <c r="BD173" i="27"/>
  <c r="BC173" i="27"/>
  <c r="BB173" i="27"/>
  <c r="BA173" i="27"/>
  <c r="AZ173" i="27"/>
  <c r="AY173" i="27"/>
  <c r="AX173" i="27"/>
  <c r="AW173" i="27"/>
  <c r="AV173" i="27"/>
  <c r="AU173" i="27"/>
  <c r="AT173" i="27"/>
  <c r="AS173" i="27"/>
  <c r="AR173" i="27"/>
  <c r="AQ173" i="27"/>
  <c r="AP173" i="27"/>
  <c r="AO173" i="27"/>
  <c r="AN173" i="27"/>
  <c r="AM173" i="27"/>
  <c r="AL173" i="27"/>
  <c r="AK173" i="27"/>
  <c r="AJ173" i="27"/>
  <c r="AI173" i="27"/>
  <c r="AH173" i="27"/>
  <c r="AG173" i="27"/>
  <c r="AF173" i="27"/>
  <c r="AE173" i="27"/>
  <c r="AD173" i="27"/>
  <c r="AC173" i="27"/>
  <c r="AB173" i="27"/>
  <c r="AA173" i="27"/>
  <c r="Z173" i="27"/>
  <c r="Y173" i="27"/>
  <c r="X173" i="27"/>
  <c r="W173" i="27"/>
  <c r="V173" i="27"/>
  <c r="U173" i="27"/>
  <c r="T173" i="27"/>
  <c r="S173" i="27"/>
  <c r="R173" i="27"/>
  <c r="Q173" i="27"/>
  <c r="P173" i="27"/>
  <c r="O173" i="27"/>
  <c r="N173" i="27"/>
  <c r="M173" i="27"/>
  <c r="L173" i="27"/>
  <c r="K173" i="27"/>
  <c r="J173" i="27"/>
  <c r="BS172" i="27"/>
  <c r="BR172" i="27"/>
  <c r="BQ172" i="27"/>
  <c r="BP172" i="27"/>
  <c r="BO172" i="27"/>
  <c r="BN172" i="27"/>
  <c r="BM172" i="27"/>
  <c r="BL172" i="27"/>
  <c r="BK172" i="27"/>
  <c r="BJ172" i="27"/>
  <c r="BI172" i="27"/>
  <c r="BH172" i="27"/>
  <c r="BG172" i="27"/>
  <c r="BF172" i="27"/>
  <c r="BE172" i="27"/>
  <c r="BD172" i="27"/>
  <c r="BC172" i="27"/>
  <c r="BB172" i="27"/>
  <c r="BA172" i="27"/>
  <c r="AZ172" i="27"/>
  <c r="AY172" i="27"/>
  <c r="AX172" i="27"/>
  <c r="AW172" i="27"/>
  <c r="AV172" i="27"/>
  <c r="AU172" i="27"/>
  <c r="AT172" i="27"/>
  <c r="AS172" i="27"/>
  <c r="AR172" i="27"/>
  <c r="AQ172" i="27"/>
  <c r="AP172" i="27"/>
  <c r="AO172" i="27"/>
  <c r="AN172" i="27"/>
  <c r="AM172" i="27"/>
  <c r="AL172" i="27"/>
  <c r="AK172" i="27"/>
  <c r="AJ172" i="27"/>
  <c r="AI172" i="27"/>
  <c r="AH172" i="27"/>
  <c r="AG172" i="27"/>
  <c r="AF172" i="27"/>
  <c r="AE172" i="27"/>
  <c r="AD172" i="27"/>
  <c r="AC172" i="27"/>
  <c r="AB172" i="27"/>
  <c r="AA172" i="27"/>
  <c r="Z172" i="27"/>
  <c r="Y172" i="27"/>
  <c r="X172" i="27"/>
  <c r="W172" i="27"/>
  <c r="V172" i="27"/>
  <c r="U172" i="27"/>
  <c r="T172" i="27"/>
  <c r="S172" i="27"/>
  <c r="R172" i="27"/>
  <c r="Q172" i="27"/>
  <c r="P172" i="27"/>
  <c r="O172" i="27"/>
  <c r="N172" i="27"/>
  <c r="M172" i="27"/>
  <c r="L172" i="27"/>
  <c r="K172" i="27"/>
  <c r="J172" i="27"/>
  <c r="BS171" i="27"/>
  <c r="BR171" i="27"/>
  <c r="BQ171" i="27"/>
  <c r="BP171" i="27"/>
  <c r="BO171" i="27"/>
  <c r="BN171" i="27"/>
  <c r="BM171" i="27"/>
  <c r="BL171" i="27"/>
  <c r="BK171" i="27"/>
  <c r="BJ171" i="27"/>
  <c r="BI171" i="27"/>
  <c r="BH171" i="27"/>
  <c r="BG171" i="27"/>
  <c r="BF171" i="27"/>
  <c r="BE171" i="27"/>
  <c r="BD171" i="27"/>
  <c r="BC171" i="27"/>
  <c r="BB171" i="27"/>
  <c r="BA171" i="27"/>
  <c r="AZ171" i="27"/>
  <c r="AY171" i="27"/>
  <c r="AX171" i="27"/>
  <c r="AW171" i="27"/>
  <c r="AV171" i="27"/>
  <c r="AU171" i="27"/>
  <c r="AT171" i="27"/>
  <c r="AS171" i="27"/>
  <c r="AR171" i="27"/>
  <c r="AQ171" i="27"/>
  <c r="AP171" i="27"/>
  <c r="AO171" i="27"/>
  <c r="AN171" i="27"/>
  <c r="AM171" i="27"/>
  <c r="AL171" i="27"/>
  <c r="AK171" i="27"/>
  <c r="AJ171" i="27"/>
  <c r="AI171" i="27"/>
  <c r="AH171" i="27"/>
  <c r="AG171" i="27"/>
  <c r="AF171" i="27"/>
  <c r="AE171" i="27"/>
  <c r="AD171" i="27"/>
  <c r="AC171" i="27"/>
  <c r="AB171" i="27"/>
  <c r="AA171" i="27"/>
  <c r="Z171" i="27"/>
  <c r="Y171" i="27"/>
  <c r="X171" i="27"/>
  <c r="W171" i="27"/>
  <c r="V171" i="27"/>
  <c r="U171" i="27"/>
  <c r="T171" i="27"/>
  <c r="S171" i="27"/>
  <c r="R171" i="27"/>
  <c r="Q171" i="27"/>
  <c r="P171" i="27"/>
  <c r="O171" i="27"/>
  <c r="N171" i="27"/>
  <c r="M171" i="27"/>
  <c r="L171" i="27"/>
  <c r="K171" i="27"/>
  <c r="J171" i="27"/>
  <c r="BS170" i="27"/>
  <c r="BR170" i="27"/>
  <c r="BQ170" i="27"/>
  <c r="BP170" i="27"/>
  <c r="BO170" i="27"/>
  <c r="BN170" i="27"/>
  <c r="BM170" i="27"/>
  <c r="BL170" i="27"/>
  <c r="BK170" i="27"/>
  <c r="BJ170" i="27"/>
  <c r="BI170" i="27"/>
  <c r="BH170" i="27"/>
  <c r="BG170" i="27"/>
  <c r="BF170" i="27"/>
  <c r="BE170" i="27"/>
  <c r="BD170" i="27"/>
  <c r="BC170" i="27"/>
  <c r="BB170" i="27"/>
  <c r="BA170" i="27"/>
  <c r="AZ170" i="27"/>
  <c r="AY170" i="27"/>
  <c r="AX170" i="27"/>
  <c r="AW170" i="27"/>
  <c r="AV170" i="27"/>
  <c r="AU170" i="27"/>
  <c r="AT170" i="27"/>
  <c r="AS170" i="27"/>
  <c r="AR170" i="27"/>
  <c r="AQ170" i="27"/>
  <c r="AP170" i="27"/>
  <c r="AO170" i="27"/>
  <c r="AN170" i="27"/>
  <c r="AM170" i="27"/>
  <c r="AL170" i="27"/>
  <c r="AK170" i="27"/>
  <c r="AJ170" i="27"/>
  <c r="AI170" i="27"/>
  <c r="AH170" i="27"/>
  <c r="AG170" i="27"/>
  <c r="AF170" i="27"/>
  <c r="AE170" i="27"/>
  <c r="AD170" i="27"/>
  <c r="AC170" i="27"/>
  <c r="AB170" i="27"/>
  <c r="AA170" i="27"/>
  <c r="Z170" i="27"/>
  <c r="Y170" i="27"/>
  <c r="X170" i="27"/>
  <c r="W170" i="27"/>
  <c r="V170" i="27"/>
  <c r="U170" i="27"/>
  <c r="T170" i="27"/>
  <c r="S170" i="27"/>
  <c r="R170" i="27"/>
  <c r="Q170" i="27"/>
  <c r="P170" i="27"/>
  <c r="O170" i="27"/>
  <c r="N170" i="27"/>
  <c r="M170" i="27"/>
  <c r="L170" i="27"/>
  <c r="K170" i="27"/>
  <c r="J170" i="27"/>
  <c r="BR169" i="27"/>
  <c r="BS168" i="27"/>
  <c r="BR168" i="27"/>
  <c r="BQ168" i="27"/>
  <c r="BP168" i="27"/>
  <c r="BO168" i="27"/>
  <c r="BN168" i="27"/>
  <c r="BM168" i="27"/>
  <c r="BL168" i="27"/>
  <c r="BK168" i="27"/>
  <c r="BJ168" i="27"/>
  <c r="BI168" i="27"/>
  <c r="BH168" i="27"/>
  <c r="BG168" i="27"/>
  <c r="BF168" i="27"/>
  <c r="BE168" i="27"/>
  <c r="BD168" i="27"/>
  <c r="BC168" i="27"/>
  <c r="BB168" i="27"/>
  <c r="BA168" i="27"/>
  <c r="AZ168" i="27"/>
  <c r="AY168" i="27"/>
  <c r="AX168" i="27"/>
  <c r="AW168" i="27"/>
  <c r="AV168" i="27"/>
  <c r="AU168" i="27"/>
  <c r="AT168" i="27"/>
  <c r="AS168" i="27"/>
  <c r="AR168" i="27"/>
  <c r="AQ168" i="27"/>
  <c r="AP168" i="27"/>
  <c r="AO168" i="27"/>
  <c r="AN168" i="27"/>
  <c r="AM168" i="27"/>
  <c r="AL168" i="27"/>
  <c r="AK168" i="27"/>
  <c r="AJ168" i="27"/>
  <c r="AI168" i="27"/>
  <c r="AH168" i="27"/>
  <c r="AG168" i="27"/>
  <c r="AF168" i="27"/>
  <c r="AE168" i="27"/>
  <c r="AD168" i="27"/>
  <c r="AC168" i="27"/>
  <c r="AB168" i="27"/>
  <c r="AA168" i="27"/>
  <c r="Z168" i="27"/>
  <c r="Y168" i="27"/>
  <c r="X168" i="27"/>
  <c r="W168" i="27"/>
  <c r="V168" i="27"/>
  <c r="U168" i="27"/>
  <c r="T168" i="27"/>
  <c r="S168" i="27"/>
  <c r="R168" i="27"/>
  <c r="Q168" i="27"/>
  <c r="P168" i="27"/>
  <c r="O168" i="27"/>
  <c r="N168" i="27"/>
  <c r="M168" i="27"/>
  <c r="L168" i="27"/>
  <c r="K168" i="27"/>
  <c r="J168" i="27"/>
  <c r="BR167" i="27"/>
  <c r="BR166" i="27"/>
  <c r="BR165" i="27"/>
  <c r="BR164" i="27"/>
  <c r="BR163" i="27"/>
  <c r="BR162" i="27"/>
  <c r="BR161" i="27"/>
  <c r="BR160" i="27"/>
  <c r="BS159" i="27"/>
  <c r="BR159" i="27"/>
  <c r="BQ159" i="27"/>
  <c r="BP159" i="27"/>
  <c r="BO159" i="27"/>
  <c r="BN159" i="27"/>
  <c r="BM159" i="27"/>
  <c r="BL159" i="27"/>
  <c r="BK159" i="27"/>
  <c r="BJ159" i="27"/>
  <c r="BI159" i="27"/>
  <c r="BH159" i="27"/>
  <c r="BG159" i="27"/>
  <c r="BF159" i="27"/>
  <c r="BE159" i="27"/>
  <c r="BD159" i="27"/>
  <c r="BC159" i="27"/>
  <c r="BB159" i="27"/>
  <c r="BA159" i="27"/>
  <c r="AZ159" i="27"/>
  <c r="AY159" i="27"/>
  <c r="AX159" i="27"/>
  <c r="AW159" i="27"/>
  <c r="AV159" i="27"/>
  <c r="AU159" i="27"/>
  <c r="AT159" i="27"/>
  <c r="AS159" i="27"/>
  <c r="AR159" i="27"/>
  <c r="AQ159" i="27"/>
  <c r="AP159" i="27"/>
  <c r="AO159" i="27"/>
  <c r="AN159" i="27"/>
  <c r="AM159" i="27"/>
  <c r="AL159" i="27"/>
  <c r="AK159" i="27"/>
  <c r="AJ159" i="27"/>
  <c r="AI159" i="27"/>
  <c r="AH159" i="27"/>
  <c r="AG159" i="27"/>
  <c r="AF159" i="27"/>
  <c r="AE159" i="27"/>
  <c r="AD159" i="27"/>
  <c r="AC159" i="27"/>
  <c r="AB159" i="27"/>
  <c r="AA159" i="27"/>
  <c r="Z159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BS158" i="27"/>
  <c r="BR158" i="27"/>
  <c r="BQ158" i="27"/>
  <c r="BP158" i="27"/>
  <c r="BO158" i="27"/>
  <c r="BN158" i="27"/>
  <c r="BM158" i="27"/>
  <c r="BL158" i="27"/>
  <c r="BK158" i="27"/>
  <c r="BJ158" i="27"/>
  <c r="BI158" i="27"/>
  <c r="BH158" i="27"/>
  <c r="BG158" i="27"/>
  <c r="BF158" i="27"/>
  <c r="BE158" i="27"/>
  <c r="BD158" i="27"/>
  <c r="BC158" i="27"/>
  <c r="BB158" i="27"/>
  <c r="BA158" i="27"/>
  <c r="AZ158" i="27"/>
  <c r="AY158" i="27"/>
  <c r="AX158" i="27"/>
  <c r="AW158" i="27"/>
  <c r="AV158" i="27"/>
  <c r="AU158" i="27"/>
  <c r="AT158" i="27"/>
  <c r="AS158" i="27"/>
  <c r="AR158" i="27"/>
  <c r="AQ158" i="27"/>
  <c r="AP158" i="27"/>
  <c r="AO158" i="27"/>
  <c r="AN158" i="27"/>
  <c r="AM158" i="27"/>
  <c r="AL158" i="27"/>
  <c r="AK158" i="27"/>
  <c r="AJ158" i="27"/>
  <c r="AI158" i="27"/>
  <c r="AH158" i="27"/>
  <c r="AG158" i="27"/>
  <c r="AF158" i="27"/>
  <c r="AE158" i="27"/>
  <c r="AD158" i="27"/>
  <c r="AC158" i="27"/>
  <c r="AB158" i="27"/>
  <c r="AA158" i="27"/>
  <c r="Z158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BS157" i="27"/>
  <c r="BR157" i="27"/>
  <c r="BQ157" i="27"/>
  <c r="BP157" i="27"/>
  <c r="BO157" i="27"/>
  <c r="BN157" i="27"/>
  <c r="BM157" i="27"/>
  <c r="BL157" i="27"/>
  <c r="BK157" i="27"/>
  <c r="BJ157" i="27"/>
  <c r="BI157" i="27"/>
  <c r="BH157" i="27"/>
  <c r="BG157" i="27"/>
  <c r="BF157" i="27"/>
  <c r="BE157" i="27"/>
  <c r="BD157" i="27"/>
  <c r="BC157" i="27"/>
  <c r="BB157" i="27"/>
  <c r="BA157" i="27"/>
  <c r="AZ157" i="27"/>
  <c r="AY157" i="27"/>
  <c r="AX157" i="27"/>
  <c r="AW157" i="27"/>
  <c r="AV157" i="27"/>
  <c r="AU157" i="27"/>
  <c r="AT157" i="27"/>
  <c r="AS157" i="27"/>
  <c r="AR157" i="27"/>
  <c r="AQ157" i="27"/>
  <c r="AP157" i="27"/>
  <c r="AO157" i="27"/>
  <c r="AN157" i="27"/>
  <c r="AM157" i="27"/>
  <c r="AL157" i="27"/>
  <c r="AK157" i="27"/>
  <c r="AJ157" i="27"/>
  <c r="AI157" i="27"/>
  <c r="AH157" i="27"/>
  <c r="AG157" i="27"/>
  <c r="AF157" i="27"/>
  <c r="AE157" i="27"/>
  <c r="AD157" i="27"/>
  <c r="AC157" i="27"/>
  <c r="AB157" i="27"/>
  <c r="AA157" i="27"/>
  <c r="Z157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BS156" i="27"/>
  <c r="BR156" i="27"/>
  <c r="BQ156" i="27"/>
  <c r="BP156" i="27"/>
  <c r="BO156" i="27"/>
  <c r="BN156" i="27"/>
  <c r="BM156" i="27"/>
  <c r="BL156" i="27"/>
  <c r="BK156" i="27"/>
  <c r="BJ156" i="27"/>
  <c r="BI156" i="27"/>
  <c r="BH156" i="27"/>
  <c r="BG156" i="27"/>
  <c r="BF156" i="27"/>
  <c r="BE156" i="27"/>
  <c r="BD156" i="27"/>
  <c r="BC156" i="27"/>
  <c r="BB156" i="27"/>
  <c r="BA156" i="27"/>
  <c r="AZ156" i="27"/>
  <c r="AY156" i="27"/>
  <c r="AX156" i="27"/>
  <c r="AW156" i="27"/>
  <c r="AV156" i="27"/>
  <c r="AU156" i="27"/>
  <c r="AT156" i="27"/>
  <c r="AS156" i="27"/>
  <c r="AR156" i="27"/>
  <c r="AQ156" i="27"/>
  <c r="AP156" i="27"/>
  <c r="AO156" i="27"/>
  <c r="AN156" i="27"/>
  <c r="AM156" i="27"/>
  <c r="AL156" i="27"/>
  <c r="AK156" i="27"/>
  <c r="AJ156" i="27"/>
  <c r="AI156" i="27"/>
  <c r="AH156" i="27"/>
  <c r="AG156" i="27"/>
  <c r="AF156" i="27"/>
  <c r="AE156" i="27"/>
  <c r="AD156" i="27"/>
  <c r="AC156" i="27"/>
  <c r="AB156" i="27"/>
  <c r="AA156" i="27"/>
  <c r="Z156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BR155" i="27"/>
  <c r="BR154" i="27"/>
  <c r="BR153" i="27"/>
  <c r="BS152" i="27"/>
  <c r="BR152" i="27"/>
  <c r="BQ152" i="27"/>
  <c r="BP152" i="27"/>
  <c r="BO152" i="27"/>
  <c r="BN152" i="27"/>
  <c r="BM152" i="27"/>
  <c r="BL152" i="27"/>
  <c r="BK152" i="27"/>
  <c r="BJ152" i="27"/>
  <c r="BI152" i="27"/>
  <c r="BH152" i="27"/>
  <c r="BG152" i="27"/>
  <c r="BF152" i="27"/>
  <c r="BE152" i="27"/>
  <c r="BD152" i="27"/>
  <c r="BC152" i="27"/>
  <c r="BB152" i="27"/>
  <c r="BA152" i="27"/>
  <c r="AZ152" i="27"/>
  <c r="AY152" i="27"/>
  <c r="AX152" i="27"/>
  <c r="AW152" i="27"/>
  <c r="AV152" i="27"/>
  <c r="AU152" i="27"/>
  <c r="AT152" i="27"/>
  <c r="AS152" i="27"/>
  <c r="AR152" i="27"/>
  <c r="AQ152" i="27"/>
  <c r="AP152" i="27"/>
  <c r="AO152" i="27"/>
  <c r="AN152" i="27"/>
  <c r="AM152" i="27"/>
  <c r="AL152" i="27"/>
  <c r="AK152" i="27"/>
  <c r="AJ152" i="27"/>
  <c r="AI152" i="27"/>
  <c r="AH152" i="27"/>
  <c r="AG152" i="27"/>
  <c r="AF152" i="27"/>
  <c r="AE152" i="27"/>
  <c r="AD152" i="27"/>
  <c r="AC152" i="27"/>
  <c r="AB152" i="27"/>
  <c r="AA152" i="27"/>
  <c r="Z152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BR151" i="27"/>
  <c r="BS150" i="27"/>
  <c r="BR150" i="27"/>
  <c r="BQ150" i="27"/>
  <c r="BP150" i="27"/>
  <c r="BO150" i="27"/>
  <c r="BN150" i="27"/>
  <c r="BM150" i="27"/>
  <c r="BL150" i="27"/>
  <c r="BK150" i="27"/>
  <c r="BJ150" i="27"/>
  <c r="BI150" i="27"/>
  <c r="BH150" i="27"/>
  <c r="BG150" i="27"/>
  <c r="BF150" i="27"/>
  <c r="BE150" i="27"/>
  <c r="BD150" i="27"/>
  <c r="BC150" i="27"/>
  <c r="BB150" i="27"/>
  <c r="BA150" i="27"/>
  <c r="AZ150" i="27"/>
  <c r="AY150" i="27"/>
  <c r="AX150" i="27"/>
  <c r="AW150" i="27"/>
  <c r="AV150" i="27"/>
  <c r="AU150" i="27"/>
  <c r="AT150" i="27"/>
  <c r="AS150" i="27"/>
  <c r="AR150" i="27"/>
  <c r="AQ150" i="27"/>
  <c r="AP150" i="27"/>
  <c r="AO150" i="27"/>
  <c r="AN150" i="27"/>
  <c r="AM150" i="27"/>
  <c r="AL150" i="27"/>
  <c r="AK150" i="27"/>
  <c r="AJ150" i="27"/>
  <c r="AI150" i="27"/>
  <c r="AH150" i="27"/>
  <c r="AG150" i="27"/>
  <c r="AF150" i="27"/>
  <c r="AE150" i="27"/>
  <c r="AD150" i="27"/>
  <c r="AC150" i="27"/>
  <c r="AB150" i="27"/>
  <c r="AA150" i="27"/>
  <c r="Z150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BR149" i="27"/>
  <c r="BR148" i="27"/>
  <c r="BS147" i="27"/>
  <c r="BR147" i="27"/>
  <c r="BQ147" i="27"/>
  <c r="BP147" i="27"/>
  <c r="BO147" i="27"/>
  <c r="BN147" i="27"/>
  <c r="BM147" i="27"/>
  <c r="BL147" i="27"/>
  <c r="BK147" i="27"/>
  <c r="BJ147" i="27"/>
  <c r="BI147" i="27"/>
  <c r="BH147" i="27"/>
  <c r="BG147" i="27"/>
  <c r="BF147" i="27"/>
  <c r="BE147" i="27"/>
  <c r="BD147" i="27"/>
  <c r="BC147" i="27"/>
  <c r="BB147" i="27"/>
  <c r="BA147" i="27"/>
  <c r="AZ147" i="27"/>
  <c r="AY147" i="27"/>
  <c r="AX147" i="27"/>
  <c r="AW147" i="27"/>
  <c r="AV147" i="27"/>
  <c r="AU147" i="27"/>
  <c r="AT147" i="27"/>
  <c r="AS147" i="27"/>
  <c r="AR147" i="27"/>
  <c r="AQ147" i="27"/>
  <c r="AP147" i="27"/>
  <c r="AO147" i="27"/>
  <c r="AN147" i="27"/>
  <c r="AM147" i="27"/>
  <c r="AL147" i="27"/>
  <c r="AK147" i="27"/>
  <c r="AJ147" i="27"/>
  <c r="AI147" i="27"/>
  <c r="AH147" i="27"/>
  <c r="AG147" i="27"/>
  <c r="AF147" i="27"/>
  <c r="AE147" i="27"/>
  <c r="AD147" i="27"/>
  <c r="AC147" i="27"/>
  <c r="AB147" i="27"/>
  <c r="AA147" i="27"/>
  <c r="Z147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BS146" i="27"/>
  <c r="BR146" i="27"/>
  <c r="BQ146" i="27"/>
  <c r="BP146" i="27"/>
  <c r="BO146" i="27"/>
  <c r="BN146" i="27"/>
  <c r="BM146" i="27"/>
  <c r="BL146" i="27"/>
  <c r="BK146" i="27"/>
  <c r="BJ146" i="27"/>
  <c r="BI146" i="27"/>
  <c r="BH146" i="27"/>
  <c r="BG146" i="27"/>
  <c r="BF146" i="27"/>
  <c r="BE146" i="27"/>
  <c r="BD146" i="27"/>
  <c r="BC146" i="27"/>
  <c r="BB146" i="27"/>
  <c r="BA146" i="27"/>
  <c r="AZ146" i="27"/>
  <c r="AY146" i="27"/>
  <c r="AX146" i="27"/>
  <c r="AW146" i="27"/>
  <c r="AV146" i="27"/>
  <c r="AU146" i="27"/>
  <c r="AT146" i="27"/>
  <c r="AS146" i="27"/>
  <c r="AR146" i="27"/>
  <c r="AQ146" i="27"/>
  <c r="AP146" i="27"/>
  <c r="AO146" i="27"/>
  <c r="AN146" i="27"/>
  <c r="AM146" i="27"/>
  <c r="AL146" i="27"/>
  <c r="AK146" i="27"/>
  <c r="AJ146" i="27"/>
  <c r="AI146" i="27"/>
  <c r="AH146" i="27"/>
  <c r="AG146" i="27"/>
  <c r="AF146" i="27"/>
  <c r="AE146" i="27"/>
  <c r="AD146" i="27"/>
  <c r="AC146" i="27"/>
  <c r="AB146" i="27"/>
  <c r="AA146" i="27"/>
  <c r="Z146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BR145" i="27"/>
  <c r="BR144" i="27"/>
  <c r="BS143" i="27"/>
  <c r="BR143" i="27"/>
  <c r="BQ143" i="27"/>
  <c r="BP143" i="27"/>
  <c r="BO143" i="27"/>
  <c r="BN143" i="27"/>
  <c r="BM143" i="27"/>
  <c r="BL143" i="27"/>
  <c r="BK143" i="27"/>
  <c r="BJ143" i="27"/>
  <c r="BI143" i="27"/>
  <c r="BH143" i="27"/>
  <c r="BG143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BR142" i="27"/>
  <c r="BS141" i="27"/>
  <c r="BR141" i="27"/>
  <c r="BQ141" i="27"/>
  <c r="BP141" i="27"/>
  <c r="BO141" i="27"/>
  <c r="BN141" i="27"/>
  <c r="BM141" i="27"/>
  <c r="BL141" i="27"/>
  <c r="BK141" i="27"/>
  <c r="BJ141" i="27"/>
  <c r="BI141" i="27"/>
  <c r="BH141" i="27"/>
  <c r="BG141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BS140" i="27"/>
  <c r="BR140" i="27"/>
  <c r="BQ140" i="27"/>
  <c r="BP140" i="27"/>
  <c r="BO140" i="27"/>
  <c r="BN140" i="27"/>
  <c r="BM140" i="27"/>
  <c r="BL140" i="27"/>
  <c r="BK140" i="27"/>
  <c r="BJ140" i="27"/>
  <c r="BI140" i="27"/>
  <c r="BH140" i="27"/>
  <c r="BG140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BR139" i="27"/>
  <c r="BS138" i="27"/>
  <c r="BR138" i="27"/>
  <c r="BQ138" i="27"/>
  <c r="BP138" i="27"/>
  <c r="BO138" i="27"/>
  <c r="BN138" i="27"/>
  <c r="BM138" i="27"/>
  <c r="BL138" i="27"/>
  <c r="BK138" i="27"/>
  <c r="BJ138" i="27"/>
  <c r="BI138" i="27"/>
  <c r="BH138" i="27"/>
  <c r="BG138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BS137" i="27"/>
  <c r="BR137" i="27"/>
  <c r="BQ137" i="27"/>
  <c r="BP137" i="27"/>
  <c r="BO137" i="27"/>
  <c r="BN137" i="27"/>
  <c r="BM137" i="27"/>
  <c r="BL137" i="27"/>
  <c r="BK137" i="27"/>
  <c r="BJ137" i="27"/>
  <c r="BI137" i="27"/>
  <c r="BH137" i="27"/>
  <c r="BG137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BR136" i="27"/>
  <c r="BS135" i="27"/>
  <c r="BR135" i="27"/>
  <c r="BQ135" i="27"/>
  <c r="BP135" i="27"/>
  <c r="BO135" i="27"/>
  <c r="BN135" i="27"/>
  <c r="BM135" i="27"/>
  <c r="BL135" i="27"/>
  <c r="BK135" i="27"/>
  <c r="BJ135" i="27"/>
  <c r="BI135" i="27"/>
  <c r="BH135" i="27"/>
  <c r="BG135" i="27"/>
  <c r="BF135" i="27"/>
  <c r="BE135" i="27"/>
  <c r="BD135" i="27"/>
  <c r="BC135" i="27"/>
  <c r="BB135" i="27"/>
  <c r="BA135" i="27"/>
  <c r="AZ135" i="27"/>
  <c r="AY135" i="27"/>
  <c r="AX135" i="27"/>
  <c r="AW135" i="27"/>
  <c r="AV135" i="27"/>
  <c r="AU135" i="27"/>
  <c r="AT135" i="27"/>
  <c r="AS135" i="27"/>
  <c r="AR135" i="27"/>
  <c r="AQ135" i="27"/>
  <c r="AP135" i="27"/>
  <c r="AO135" i="27"/>
  <c r="AN135" i="27"/>
  <c r="AM135" i="27"/>
  <c r="AL135" i="27"/>
  <c r="AK135" i="27"/>
  <c r="AJ135" i="27"/>
  <c r="AI135" i="27"/>
  <c r="AH135" i="27"/>
  <c r="AG135" i="27"/>
  <c r="AF135" i="27"/>
  <c r="AE135" i="27"/>
  <c r="AD135" i="27"/>
  <c r="AC135" i="27"/>
  <c r="AB135" i="27"/>
  <c r="AA135" i="27"/>
  <c r="Z135" i="27"/>
  <c r="Y135" i="27"/>
  <c r="X135" i="27"/>
  <c r="W135" i="27"/>
  <c r="V135" i="27"/>
  <c r="U135" i="27"/>
  <c r="T135" i="27"/>
  <c r="S135" i="27"/>
  <c r="R135" i="27"/>
  <c r="Q135" i="27"/>
  <c r="P135" i="27"/>
  <c r="O135" i="27"/>
  <c r="N135" i="27"/>
  <c r="M135" i="27"/>
  <c r="L135" i="27"/>
  <c r="K135" i="27"/>
  <c r="J135" i="27"/>
  <c r="BR134" i="27"/>
  <c r="BR133" i="27"/>
  <c r="BR132" i="27"/>
  <c r="BR131" i="27"/>
  <c r="BS130" i="27"/>
  <c r="BR130" i="27"/>
  <c r="BQ130" i="27"/>
  <c r="BP130" i="27"/>
  <c r="BO130" i="27"/>
  <c r="BN130" i="27"/>
  <c r="BM130" i="27"/>
  <c r="BL130" i="27"/>
  <c r="BK130" i="27"/>
  <c r="BJ130" i="27"/>
  <c r="BI130" i="27"/>
  <c r="BH130" i="27"/>
  <c r="BG130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BR129" i="27"/>
  <c r="BS128" i="27"/>
  <c r="BR128" i="27"/>
  <c r="BQ128" i="27"/>
  <c r="BP128" i="27"/>
  <c r="BO128" i="27"/>
  <c r="BN128" i="27"/>
  <c r="BM128" i="27"/>
  <c r="BL128" i="27"/>
  <c r="BK128" i="27"/>
  <c r="BJ128" i="27"/>
  <c r="BI128" i="27"/>
  <c r="BH128" i="27"/>
  <c r="BG128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BS127" i="27"/>
  <c r="BR127" i="27"/>
  <c r="BQ127" i="27"/>
  <c r="BP127" i="27"/>
  <c r="BO127" i="27"/>
  <c r="BN127" i="27"/>
  <c r="BM127" i="27"/>
  <c r="BL127" i="27"/>
  <c r="BK127" i="27"/>
  <c r="BJ127" i="27"/>
  <c r="BI127" i="27"/>
  <c r="BH127" i="27"/>
  <c r="BG127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BR126" i="27"/>
  <c r="BS125" i="27"/>
  <c r="BR125" i="27"/>
  <c r="BQ125" i="27"/>
  <c r="BP125" i="27"/>
  <c r="BO125" i="27"/>
  <c r="BN125" i="27"/>
  <c r="BM125" i="27"/>
  <c r="BL125" i="27"/>
  <c r="BK125" i="27"/>
  <c r="BJ125" i="27"/>
  <c r="BI125" i="27"/>
  <c r="BH125" i="27"/>
  <c r="BG125" i="27"/>
  <c r="BF125" i="27"/>
  <c r="BE125" i="27"/>
  <c r="BD125" i="27"/>
  <c r="BC125" i="27"/>
  <c r="BB125" i="27"/>
  <c r="BA125" i="27"/>
  <c r="AZ125" i="27"/>
  <c r="AY125" i="27"/>
  <c r="AX125" i="27"/>
  <c r="AW125" i="27"/>
  <c r="AV125" i="27"/>
  <c r="AU125" i="27"/>
  <c r="AT125" i="27"/>
  <c r="AS125" i="27"/>
  <c r="AR125" i="27"/>
  <c r="AQ125" i="27"/>
  <c r="AP125" i="27"/>
  <c r="AO125" i="27"/>
  <c r="AN125" i="27"/>
  <c r="AM125" i="27"/>
  <c r="AL125" i="27"/>
  <c r="AK125" i="27"/>
  <c r="AJ125" i="27"/>
  <c r="AI125" i="27"/>
  <c r="AH125" i="27"/>
  <c r="AG125" i="27"/>
  <c r="AF125" i="27"/>
  <c r="AE125" i="27"/>
  <c r="AD125" i="27"/>
  <c r="AC125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BR124" i="27"/>
  <c r="BR123" i="27"/>
  <c r="BR122" i="27"/>
  <c r="BR121" i="27"/>
  <c r="BR120" i="27"/>
  <c r="BS119" i="27"/>
  <c r="BR119" i="27"/>
  <c r="BQ119" i="27"/>
  <c r="BP119" i="27"/>
  <c r="BO119" i="27"/>
  <c r="BN119" i="27"/>
  <c r="BM119" i="27"/>
  <c r="BL119" i="27"/>
  <c r="BK119" i="27"/>
  <c r="BJ119" i="27"/>
  <c r="BI119" i="27"/>
  <c r="BH119" i="27"/>
  <c r="BG119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BS118" i="27"/>
  <c r="BR118" i="27"/>
  <c r="BQ118" i="27"/>
  <c r="BP118" i="27"/>
  <c r="BO118" i="27"/>
  <c r="BN118" i="27"/>
  <c r="BM118" i="27"/>
  <c r="BL118" i="27"/>
  <c r="BK118" i="27"/>
  <c r="BJ118" i="27"/>
  <c r="BI118" i="27"/>
  <c r="BH118" i="27"/>
  <c r="BG118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BS117" i="27"/>
  <c r="BR117" i="27"/>
  <c r="BQ117" i="27"/>
  <c r="BP117" i="27"/>
  <c r="BO117" i="27"/>
  <c r="BN117" i="27"/>
  <c r="BM117" i="27"/>
  <c r="BL117" i="27"/>
  <c r="BK117" i="27"/>
  <c r="BJ117" i="27"/>
  <c r="BI117" i="27"/>
  <c r="BH117" i="27"/>
  <c r="BG117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BR116" i="27"/>
  <c r="BR115" i="27"/>
  <c r="BR114" i="27"/>
  <c r="BR113" i="27"/>
  <c r="BR112" i="27"/>
  <c r="BS111" i="27"/>
  <c r="BR111" i="27"/>
  <c r="BQ111" i="27"/>
  <c r="BP111" i="27"/>
  <c r="BO111" i="27"/>
  <c r="BN111" i="27"/>
  <c r="BM111" i="27"/>
  <c r="BL111" i="27"/>
  <c r="BK111" i="27"/>
  <c r="BJ111" i="27"/>
  <c r="BI111" i="27"/>
  <c r="BH111" i="27"/>
  <c r="BG111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BR110" i="27"/>
  <c r="BR109" i="27"/>
  <c r="BR108" i="27"/>
  <c r="BS107" i="27"/>
  <c r="BR107" i="27"/>
  <c r="BQ107" i="27"/>
  <c r="BP107" i="27"/>
  <c r="BO107" i="27"/>
  <c r="BN107" i="27"/>
  <c r="BM107" i="27"/>
  <c r="BL107" i="27"/>
  <c r="BK107" i="27"/>
  <c r="BJ107" i="27"/>
  <c r="BI107" i="27"/>
  <c r="BH107" i="27"/>
  <c r="BG107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BS106" i="27"/>
  <c r="BR106" i="27"/>
  <c r="BQ106" i="27"/>
  <c r="BP106" i="27"/>
  <c r="BO106" i="27"/>
  <c r="BN106" i="27"/>
  <c r="BM106" i="27"/>
  <c r="BL106" i="27"/>
  <c r="BK106" i="27"/>
  <c r="BJ106" i="27"/>
  <c r="BI106" i="27"/>
  <c r="BH106" i="27"/>
  <c r="BG106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BS105" i="27"/>
  <c r="BR105" i="27"/>
  <c r="BQ105" i="27"/>
  <c r="BP105" i="27"/>
  <c r="BO105" i="27"/>
  <c r="BN105" i="27"/>
  <c r="BM105" i="27"/>
  <c r="BL105" i="27"/>
  <c r="BK105" i="27"/>
  <c r="BJ105" i="27"/>
  <c r="BI105" i="27"/>
  <c r="BH105" i="27"/>
  <c r="BG105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BS104" i="27"/>
  <c r="BR104" i="27"/>
  <c r="BQ104" i="27"/>
  <c r="BP104" i="27"/>
  <c r="BO104" i="27"/>
  <c r="BN104" i="27"/>
  <c r="BM104" i="27"/>
  <c r="BL104" i="27"/>
  <c r="BK104" i="27"/>
  <c r="BJ104" i="27"/>
  <c r="BI104" i="27"/>
  <c r="BH104" i="27"/>
  <c r="BG104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BS103" i="27"/>
  <c r="BR103" i="27"/>
  <c r="BQ103" i="27"/>
  <c r="BP103" i="27"/>
  <c r="BO103" i="27"/>
  <c r="BN103" i="27"/>
  <c r="BM103" i="27"/>
  <c r="BL103" i="27"/>
  <c r="BK103" i="27"/>
  <c r="BJ103" i="27"/>
  <c r="BI103" i="27"/>
  <c r="BH103" i="27"/>
  <c r="BG103" i="27"/>
  <c r="BF103" i="27"/>
  <c r="BE103" i="27"/>
  <c r="BD103" i="27"/>
  <c r="BC103" i="27"/>
  <c r="BB103" i="27"/>
  <c r="BA103" i="27"/>
  <c r="AZ103" i="27"/>
  <c r="AY103" i="27"/>
  <c r="AX103" i="27"/>
  <c r="AW103" i="27"/>
  <c r="AV103" i="27"/>
  <c r="AU103" i="27"/>
  <c r="AT103" i="27"/>
  <c r="AS103" i="27"/>
  <c r="AR103" i="27"/>
  <c r="AQ103" i="27"/>
  <c r="AP103" i="27"/>
  <c r="AO103" i="27"/>
  <c r="AN103" i="27"/>
  <c r="AM103" i="27"/>
  <c r="AL103" i="27"/>
  <c r="AK103" i="27"/>
  <c r="AJ103" i="27"/>
  <c r="AI103" i="27"/>
  <c r="AH103" i="27"/>
  <c r="AG103" i="27"/>
  <c r="AF103" i="27"/>
  <c r="AE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BR102" i="27"/>
  <c r="BS101" i="27"/>
  <c r="BR101" i="27"/>
  <c r="BQ101" i="27"/>
  <c r="BP101" i="27"/>
  <c r="BO101" i="27"/>
  <c r="BN101" i="27"/>
  <c r="BM101" i="27"/>
  <c r="BL101" i="27"/>
  <c r="BK101" i="27"/>
  <c r="BJ101" i="27"/>
  <c r="BI101" i="27"/>
  <c r="BH101" i="27"/>
  <c r="BG101" i="27"/>
  <c r="BF101" i="27"/>
  <c r="BE101" i="27"/>
  <c r="BD101" i="27"/>
  <c r="BC101" i="27"/>
  <c r="BB101" i="27"/>
  <c r="BA101" i="27"/>
  <c r="AZ101" i="27"/>
  <c r="AY101" i="27"/>
  <c r="AX101" i="27"/>
  <c r="AW101" i="27"/>
  <c r="AV101" i="27"/>
  <c r="AU101" i="27"/>
  <c r="AT101" i="27"/>
  <c r="AS101" i="27"/>
  <c r="AR101" i="27"/>
  <c r="AQ101" i="27"/>
  <c r="AP101" i="27"/>
  <c r="AO101" i="27"/>
  <c r="AN101" i="27"/>
  <c r="AM101" i="27"/>
  <c r="AL101" i="27"/>
  <c r="AK101" i="27"/>
  <c r="AJ101" i="27"/>
  <c r="AI101" i="27"/>
  <c r="AH101" i="27"/>
  <c r="AG101" i="27"/>
  <c r="AF101" i="27"/>
  <c r="AE101" i="27"/>
  <c r="AD101" i="27"/>
  <c r="AC101" i="27"/>
  <c r="AB101" i="27"/>
  <c r="AA101" i="27"/>
  <c r="Z101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BR100" i="27"/>
  <c r="BR99" i="27"/>
  <c r="BS98" i="27"/>
  <c r="BR98" i="27"/>
  <c r="BQ98" i="27"/>
  <c r="BP98" i="27"/>
  <c r="BO98" i="27"/>
  <c r="BN98" i="27"/>
  <c r="BM98" i="27"/>
  <c r="BL98" i="27"/>
  <c r="BK98" i="27"/>
  <c r="BJ98" i="27"/>
  <c r="BI98" i="27"/>
  <c r="BH98" i="27"/>
  <c r="BG98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BS97" i="27"/>
  <c r="BR97" i="27"/>
  <c r="BQ97" i="27"/>
  <c r="BP97" i="27"/>
  <c r="BO97" i="27"/>
  <c r="BN97" i="27"/>
  <c r="BM97" i="27"/>
  <c r="BL97" i="27"/>
  <c r="BK97" i="27"/>
  <c r="BJ97" i="27"/>
  <c r="BI97" i="27"/>
  <c r="BH97" i="27"/>
  <c r="BG97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BR96" i="27"/>
  <c r="BR95" i="27"/>
  <c r="BS94" i="27"/>
  <c r="BR94" i="27"/>
  <c r="BQ94" i="27"/>
  <c r="BP94" i="27"/>
  <c r="BO94" i="27"/>
  <c r="BN94" i="27"/>
  <c r="BM94" i="27"/>
  <c r="BL94" i="27"/>
  <c r="BK94" i="27"/>
  <c r="BJ94" i="27"/>
  <c r="BI94" i="27"/>
  <c r="BH94" i="27"/>
  <c r="BG94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BS93" i="27"/>
  <c r="BR93" i="27"/>
  <c r="BQ93" i="27"/>
  <c r="BP93" i="27"/>
  <c r="BO93" i="27"/>
  <c r="BN93" i="27"/>
  <c r="BM93" i="27"/>
  <c r="BL93" i="27"/>
  <c r="BK93" i="27"/>
  <c r="BJ93" i="27"/>
  <c r="BI93" i="27"/>
  <c r="BH93" i="27"/>
  <c r="BG93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BS92" i="27"/>
  <c r="BR92" i="27"/>
  <c r="BQ92" i="27"/>
  <c r="BP92" i="27"/>
  <c r="BO92" i="27"/>
  <c r="BN92" i="27"/>
  <c r="BM92" i="27"/>
  <c r="BL92" i="27"/>
  <c r="BK92" i="27"/>
  <c r="BJ92" i="27"/>
  <c r="BI92" i="27"/>
  <c r="BH92" i="27"/>
  <c r="BG92" i="27"/>
  <c r="BF92" i="27"/>
  <c r="BE92" i="27"/>
  <c r="BD92" i="27"/>
  <c r="BC92" i="27"/>
  <c r="BB92" i="27"/>
  <c r="BA92" i="27"/>
  <c r="AZ92" i="27"/>
  <c r="AY92" i="27"/>
  <c r="AX92" i="27"/>
  <c r="AW92" i="27"/>
  <c r="AV92" i="27"/>
  <c r="AU92" i="27"/>
  <c r="AT92" i="27"/>
  <c r="AS92" i="27"/>
  <c r="AR92" i="27"/>
  <c r="AQ92" i="27"/>
  <c r="AP92" i="27"/>
  <c r="AO92" i="27"/>
  <c r="AN92" i="27"/>
  <c r="AM92" i="27"/>
  <c r="AL92" i="27"/>
  <c r="AK92" i="27"/>
  <c r="AJ92" i="27"/>
  <c r="AI92" i="27"/>
  <c r="AH92" i="27"/>
  <c r="AG92" i="27"/>
  <c r="AF92" i="27"/>
  <c r="AE92" i="27"/>
  <c r="AD92" i="27"/>
  <c r="AC92" i="27"/>
  <c r="AB92" i="27"/>
  <c r="AA92" i="27"/>
  <c r="Z92" i="27"/>
  <c r="Y92" i="27"/>
  <c r="X92" i="27"/>
  <c r="W92" i="27"/>
  <c r="V92" i="27"/>
  <c r="U92" i="27"/>
  <c r="T92" i="27"/>
  <c r="S92" i="27"/>
  <c r="R92" i="27"/>
  <c r="Q92" i="27"/>
  <c r="P92" i="27"/>
  <c r="O92" i="27"/>
  <c r="N92" i="27"/>
  <c r="M92" i="27"/>
  <c r="L92" i="27"/>
  <c r="K92" i="27"/>
  <c r="J92" i="27"/>
  <c r="BR91" i="27"/>
  <c r="BS90" i="27"/>
  <c r="BR90" i="27"/>
  <c r="BQ90" i="27"/>
  <c r="BP90" i="27"/>
  <c r="BO90" i="27"/>
  <c r="BN90" i="27"/>
  <c r="BM90" i="27"/>
  <c r="BL90" i="27"/>
  <c r="BK90" i="27"/>
  <c r="BJ90" i="27"/>
  <c r="BI90" i="27"/>
  <c r="BH90" i="27"/>
  <c r="BG90" i="27"/>
  <c r="BF90" i="27"/>
  <c r="BE90" i="27"/>
  <c r="BD90" i="27"/>
  <c r="BC90" i="27"/>
  <c r="BB90" i="27"/>
  <c r="BA90" i="27"/>
  <c r="AZ90" i="27"/>
  <c r="AY90" i="27"/>
  <c r="AX90" i="27"/>
  <c r="AW90" i="27"/>
  <c r="AV90" i="27"/>
  <c r="AU90" i="27"/>
  <c r="AT90" i="27"/>
  <c r="AS90" i="27"/>
  <c r="AR90" i="27"/>
  <c r="AQ90" i="27"/>
  <c r="AP90" i="27"/>
  <c r="AO90" i="27"/>
  <c r="AN90" i="27"/>
  <c r="AM90" i="27"/>
  <c r="AL90" i="27"/>
  <c r="AK90" i="27"/>
  <c r="AJ90" i="27"/>
  <c r="AI90" i="27"/>
  <c r="AH90" i="27"/>
  <c r="AG90" i="27"/>
  <c r="AF90" i="27"/>
  <c r="AE90" i="27"/>
  <c r="AD90" i="27"/>
  <c r="AC90" i="27"/>
  <c r="AB90" i="27"/>
  <c r="AA90" i="27"/>
  <c r="Z90" i="27"/>
  <c r="Y90" i="27"/>
  <c r="X90" i="27"/>
  <c r="W90" i="27"/>
  <c r="V90" i="27"/>
  <c r="U90" i="27"/>
  <c r="T90" i="27"/>
  <c r="S90" i="27"/>
  <c r="R90" i="27"/>
  <c r="Q90" i="27"/>
  <c r="P90" i="27"/>
  <c r="O90" i="27"/>
  <c r="N90" i="27"/>
  <c r="M90" i="27"/>
  <c r="L90" i="27"/>
  <c r="K90" i="27"/>
  <c r="J90" i="27"/>
  <c r="BS89" i="27"/>
  <c r="BR89" i="27"/>
  <c r="BQ89" i="27"/>
  <c r="BP89" i="27"/>
  <c r="BO89" i="27"/>
  <c r="BN89" i="27"/>
  <c r="BM89" i="27"/>
  <c r="BL89" i="27"/>
  <c r="BK89" i="27"/>
  <c r="BJ89" i="27"/>
  <c r="BI89" i="27"/>
  <c r="BH89" i="27"/>
  <c r="BG89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BS88" i="27"/>
  <c r="BR88" i="27"/>
  <c r="BQ88" i="27"/>
  <c r="BP88" i="27"/>
  <c r="BO88" i="27"/>
  <c r="BN88" i="27"/>
  <c r="BM88" i="27"/>
  <c r="BL88" i="27"/>
  <c r="BK88" i="27"/>
  <c r="BJ88" i="27"/>
  <c r="BI88" i="27"/>
  <c r="BH88" i="27"/>
  <c r="BG88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BR87" i="27"/>
  <c r="BS86" i="27"/>
  <c r="BR86" i="27"/>
  <c r="BQ86" i="27"/>
  <c r="BP86" i="27"/>
  <c r="BO86" i="27"/>
  <c r="BN86" i="27"/>
  <c r="BM86" i="27"/>
  <c r="BL86" i="27"/>
  <c r="BK86" i="27"/>
  <c r="BJ86" i="27"/>
  <c r="BI86" i="27"/>
  <c r="BH86" i="27"/>
  <c r="BG86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BS85" i="27"/>
  <c r="BR85" i="27"/>
  <c r="BQ85" i="27"/>
  <c r="BP85" i="27"/>
  <c r="BO85" i="27"/>
  <c r="BN85" i="27"/>
  <c r="BM85" i="27"/>
  <c r="BL85" i="27"/>
  <c r="BK85" i="27"/>
  <c r="BJ85" i="27"/>
  <c r="BI85" i="27"/>
  <c r="BH85" i="27"/>
  <c r="BG85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BR84" i="27"/>
  <c r="BS83" i="27"/>
  <c r="BR83" i="27"/>
  <c r="BQ83" i="27"/>
  <c r="BP83" i="27"/>
  <c r="BO83" i="27"/>
  <c r="BN83" i="27"/>
  <c r="BM83" i="27"/>
  <c r="BL83" i="27"/>
  <c r="BK83" i="27"/>
  <c r="BJ83" i="27"/>
  <c r="BI83" i="27"/>
  <c r="BH83" i="27"/>
  <c r="BG83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BR82" i="27"/>
  <c r="BS81" i="27"/>
  <c r="BR81" i="27"/>
  <c r="BQ81" i="27"/>
  <c r="BP81" i="27"/>
  <c r="BO81" i="27"/>
  <c r="BN81" i="27"/>
  <c r="BM81" i="27"/>
  <c r="BL81" i="27"/>
  <c r="BK81" i="27"/>
  <c r="BJ81" i="27"/>
  <c r="BI81" i="27"/>
  <c r="BH81" i="27"/>
  <c r="BG81" i="27"/>
  <c r="BF81" i="27"/>
  <c r="BE81" i="27"/>
  <c r="BD81" i="27"/>
  <c r="BC81" i="27"/>
  <c r="BB81" i="27"/>
  <c r="BA81" i="27"/>
  <c r="AZ81" i="27"/>
  <c r="AY81" i="27"/>
  <c r="AX81" i="27"/>
  <c r="AW81" i="27"/>
  <c r="AV81" i="27"/>
  <c r="AU81" i="27"/>
  <c r="AT81" i="27"/>
  <c r="AS81" i="27"/>
  <c r="AR81" i="27"/>
  <c r="AQ81" i="27"/>
  <c r="AP81" i="27"/>
  <c r="AO81" i="27"/>
  <c r="AN81" i="27"/>
  <c r="AM81" i="27"/>
  <c r="AL81" i="27"/>
  <c r="AK81" i="27"/>
  <c r="AJ81" i="27"/>
  <c r="AI81" i="27"/>
  <c r="AH81" i="27"/>
  <c r="AG81" i="27"/>
  <c r="AF81" i="27"/>
  <c r="AE81" i="27"/>
  <c r="AD81" i="27"/>
  <c r="AC81" i="27"/>
  <c r="AB81" i="27"/>
  <c r="AA81" i="27"/>
  <c r="Z81" i="27"/>
  <c r="Y81" i="27"/>
  <c r="X81" i="27"/>
  <c r="W81" i="27"/>
  <c r="V81" i="27"/>
  <c r="U81" i="27"/>
  <c r="T81" i="27"/>
  <c r="S81" i="27"/>
  <c r="R81" i="27"/>
  <c r="Q81" i="27"/>
  <c r="P81" i="27"/>
  <c r="O81" i="27"/>
  <c r="N81" i="27"/>
  <c r="M81" i="27"/>
  <c r="L81" i="27"/>
  <c r="K81" i="27"/>
  <c r="J81" i="27"/>
  <c r="BR80" i="27"/>
  <c r="BR79" i="27"/>
  <c r="BS78" i="27"/>
  <c r="BR78" i="27"/>
  <c r="BQ78" i="27"/>
  <c r="BP78" i="27"/>
  <c r="BO78" i="27"/>
  <c r="BN78" i="27"/>
  <c r="BM78" i="27"/>
  <c r="BL78" i="27"/>
  <c r="BK78" i="27"/>
  <c r="BJ78" i="27"/>
  <c r="BI78" i="27"/>
  <c r="BH78" i="27"/>
  <c r="BG78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BR77" i="27"/>
  <c r="BS76" i="27"/>
  <c r="BR76" i="27"/>
  <c r="BQ76" i="27"/>
  <c r="BP76" i="27"/>
  <c r="BO76" i="27"/>
  <c r="BN76" i="27"/>
  <c r="BM76" i="27"/>
  <c r="BL76" i="27"/>
  <c r="BK76" i="27"/>
  <c r="BJ76" i="27"/>
  <c r="BI76" i="27"/>
  <c r="BH76" i="27"/>
  <c r="BG76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BS75" i="27"/>
  <c r="BR75" i="27"/>
  <c r="BQ75" i="27"/>
  <c r="BP75" i="27"/>
  <c r="BO75" i="27"/>
  <c r="BN75" i="27"/>
  <c r="BM75" i="27"/>
  <c r="BL75" i="27"/>
  <c r="BK75" i="27"/>
  <c r="BJ75" i="27"/>
  <c r="BI75" i="27"/>
  <c r="BH75" i="27"/>
  <c r="BG75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BS74" i="27"/>
  <c r="BR74" i="27"/>
  <c r="BQ74" i="27"/>
  <c r="BP74" i="27"/>
  <c r="BO74" i="27"/>
  <c r="BN74" i="27"/>
  <c r="BM74" i="27"/>
  <c r="BL74" i="27"/>
  <c r="BK74" i="27"/>
  <c r="BJ74" i="27"/>
  <c r="BI74" i="27"/>
  <c r="BH74" i="27"/>
  <c r="BG74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BS73" i="27"/>
  <c r="BR73" i="27"/>
  <c r="BQ73" i="27"/>
  <c r="BP73" i="27"/>
  <c r="BO73" i="27"/>
  <c r="BN73" i="27"/>
  <c r="BM73" i="27"/>
  <c r="BL73" i="27"/>
  <c r="BK73" i="27"/>
  <c r="BJ73" i="27"/>
  <c r="BI73" i="27"/>
  <c r="BH73" i="27"/>
  <c r="BG73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BR72" i="27"/>
  <c r="BR71" i="27"/>
  <c r="BR70" i="27"/>
  <c r="BS69" i="27"/>
  <c r="BR69" i="27"/>
  <c r="BQ69" i="27"/>
  <c r="BP69" i="27"/>
  <c r="BO69" i="27"/>
  <c r="BN69" i="27"/>
  <c r="BM69" i="27"/>
  <c r="BL69" i="27"/>
  <c r="BK69" i="27"/>
  <c r="BJ69" i="27"/>
  <c r="BI69" i="27"/>
  <c r="BH69" i="27"/>
  <c r="BG69" i="27"/>
  <c r="BF69" i="27"/>
  <c r="BE69" i="27"/>
  <c r="BD69" i="27"/>
  <c r="BC69" i="27"/>
  <c r="BB69" i="27"/>
  <c r="BA69" i="27"/>
  <c r="AZ69" i="27"/>
  <c r="AY69" i="27"/>
  <c r="AX69" i="27"/>
  <c r="AW69" i="27"/>
  <c r="AV69" i="27"/>
  <c r="AU69" i="27"/>
  <c r="AT69" i="27"/>
  <c r="AS69" i="27"/>
  <c r="AR69" i="27"/>
  <c r="AQ69" i="27"/>
  <c r="AP69" i="27"/>
  <c r="AO69" i="27"/>
  <c r="AN69" i="27"/>
  <c r="AM69" i="27"/>
  <c r="AL69" i="27"/>
  <c r="AK69" i="27"/>
  <c r="AJ69" i="27"/>
  <c r="AI69" i="27"/>
  <c r="AH69" i="27"/>
  <c r="AG69" i="27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BS68" i="27"/>
  <c r="BR68" i="27"/>
  <c r="BQ68" i="27"/>
  <c r="BP68" i="27"/>
  <c r="BO68" i="27"/>
  <c r="BN68" i="27"/>
  <c r="BM68" i="27"/>
  <c r="BL68" i="27"/>
  <c r="BK68" i="27"/>
  <c r="BJ68" i="27"/>
  <c r="BI68" i="27"/>
  <c r="BH68" i="27"/>
  <c r="BG68" i="27"/>
  <c r="BF68" i="27"/>
  <c r="BE68" i="27"/>
  <c r="BD68" i="27"/>
  <c r="BC68" i="27"/>
  <c r="BB68" i="27"/>
  <c r="BA68" i="27"/>
  <c r="AZ68" i="27"/>
  <c r="AY68" i="27"/>
  <c r="AX68" i="27"/>
  <c r="AW68" i="27"/>
  <c r="AV68" i="27"/>
  <c r="AU68" i="27"/>
  <c r="AT68" i="27"/>
  <c r="AS68" i="27"/>
  <c r="AR68" i="27"/>
  <c r="AQ68" i="27"/>
  <c r="AP68" i="27"/>
  <c r="AO68" i="27"/>
  <c r="AN68" i="27"/>
  <c r="AM68" i="27"/>
  <c r="AL68" i="27"/>
  <c r="AK68" i="27"/>
  <c r="AJ68" i="27"/>
  <c r="AI68" i="27"/>
  <c r="AH68" i="27"/>
  <c r="AG68" i="27"/>
  <c r="AF68" i="27"/>
  <c r="AE68" i="27"/>
  <c r="AD68" i="27"/>
  <c r="AC68" i="27"/>
  <c r="AB68" i="27"/>
  <c r="AA68" i="27"/>
  <c r="Z68" i="27"/>
  <c r="Y68" i="27"/>
  <c r="X68" i="27"/>
  <c r="W68" i="27"/>
  <c r="V68" i="27"/>
  <c r="U68" i="27"/>
  <c r="T68" i="27"/>
  <c r="S68" i="27"/>
  <c r="R68" i="27"/>
  <c r="Q68" i="27"/>
  <c r="P68" i="27"/>
  <c r="O68" i="27"/>
  <c r="N68" i="27"/>
  <c r="M68" i="27"/>
  <c r="L68" i="27"/>
  <c r="K68" i="27"/>
  <c r="J68" i="27"/>
  <c r="BS67" i="27"/>
  <c r="BR67" i="27"/>
  <c r="BQ67" i="27"/>
  <c r="BP67" i="27"/>
  <c r="BO67" i="27"/>
  <c r="BN67" i="27"/>
  <c r="BM67" i="27"/>
  <c r="BL67" i="27"/>
  <c r="BK67" i="27"/>
  <c r="BJ67" i="27"/>
  <c r="BI67" i="27"/>
  <c r="BH67" i="27"/>
  <c r="BG67" i="27"/>
  <c r="BF67" i="27"/>
  <c r="BE67" i="27"/>
  <c r="BD67" i="27"/>
  <c r="BC67" i="27"/>
  <c r="BB67" i="27"/>
  <c r="BA67" i="27"/>
  <c r="AZ67" i="27"/>
  <c r="AY67" i="27"/>
  <c r="AX67" i="27"/>
  <c r="AW67" i="27"/>
  <c r="AV67" i="27"/>
  <c r="AU67" i="27"/>
  <c r="AT67" i="27"/>
  <c r="AS67" i="27"/>
  <c r="AR67" i="27"/>
  <c r="AQ67" i="27"/>
  <c r="AP67" i="27"/>
  <c r="AO67" i="27"/>
  <c r="AN67" i="27"/>
  <c r="AM67" i="27"/>
  <c r="AL67" i="27"/>
  <c r="AK67" i="27"/>
  <c r="AJ67" i="27"/>
  <c r="AI67" i="27"/>
  <c r="AH67" i="27"/>
  <c r="AG67" i="27"/>
  <c r="AF67" i="27"/>
  <c r="AE67" i="27"/>
  <c r="AD67" i="27"/>
  <c r="AC67" i="27"/>
  <c r="AB67" i="27"/>
  <c r="AA67" i="27"/>
  <c r="Z67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BS66" i="27"/>
  <c r="BR66" i="27"/>
  <c r="BQ66" i="27"/>
  <c r="BP66" i="27"/>
  <c r="BO66" i="27"/>
  <c r="BN66" i="27"/>
  <c r="BM66" i="27"/>
  <c r="BL66" i="27"/>
  <c r="BK66" i="27"/>
  <c r="BJ66" i="27"/>
  <c r="BI66" i="27"/>
  <c r="BH66" i="27"/>
  <c r="BG66" i="27"/>
  <c r="BF66" i="27"/>
  <c r="BE66" i="27"/>
  <c r="BD66" i="27"/>
  <c r="BC66" i="27"/>
  <c r="BB66" i="27"/>
  <c r="BA66" i="27"/>
  <c r="AZ66" i="27"/>
  <c r="AY66" i="27"/>
  <c r="AX66" i="27"/>
  <c r="AW66" i="27"/>
  <c r="AV66" i="27"/>
  <c r="AU66" i="27"/>
  <c r="AT66" i="27"/>
  <c r="AS66" i="27"/>
  <c r="AR66" i="27"/>
  <c r="AQ66" i="27"/>
  <c r="AP66" i="27"/>
  <c r="AO66" i="27"/>
  <c r="AN66" i="27"/>
  <c r="AM66" i="27"/>
  <c r="AL66" i="27"/>
  <c r="AK66" i="27"/>
  <c r="AJ66" i="27"/>
  <c r="AI66" i="27"/>
  <c r="AH66" i="27"/>
  <c r="AG66" i="27"/>
  <c r="AF66" i="27"/>
  <c r="AE66" i="27"/>
  <c r="AD66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BR65" i="27"/>
  <c r="BS64" i="27"/>
  <c r="BR64" i="27"/>
  <c r="BQ64" i="27"/>
  <c r="BP64" i="27"/>
  <c r="BO64" i="27"/>
  <c r="BN64" i="27"/>
  <c r="BM64" i="27"/>
  <c r="BL64" i="27"/>
  <c r="BK64" i="27"/>
  <c r="BJ64" i="27"/>
  <c r="BI64" i="27"/>
  <c r="BH64" i="27"/>
  <c r="BG64" i="27"/>
  <c r="BF64" i="27"/>
  <c r="BE64" i="27"/>
  <c r="BD64" i="27"/>
  <c r="BC64" i="27"/>
  <c r="BB64" i="27"/>
  <c r="BA64" i="27"/>
  <c r="AZ64" i="27"/>
  <c r="AY64" i="27"/>
  <c r="AX64" i="27"/>
  <c r="AW64" i="27"/>
  <c r="AV64" i="27"/>
  <c r="AU64" i="27"/>
  <c r="AT64" i="27"/>
  <c r="AS64" i="27"/>
  <c r="AR64" i="27"/>
  <c r="AQ64" i="27"/>
  <c r="AP64" i="27"/>
  <c r="AO64" i="27"/>
  <c r="AN64" i="27"/>
  <c r="AM64" i="27"/>
  <c r="AL64" i="27"/>
  <c r="AK64" i="27"/>
  <c r="AJ64" i="27"/>
  <c r="AI64" i="27"/>
  <c r="AH64" i="27"/>
  <c r="AG64" i="27"/>
  <c r="AF64" i="27"/>
  <c r="AE64" i="27"/>
  <c r="AD64" i="27"/>
  <c r="AC64" i="27"/>
  <c r="AB64" i="27"/>
  <c r="AA64" i="27"/>
  <c r="Z64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BR63" i="27"/>
  <c r="BR62" i="27"/>
  <c r="BS61" i="27"/>
  <c r="BR61" i="27"/>
  <c r="BQ61" i="27"/>
  <c r="BP61" i="27"/>
  <c r="BO61" i="27"/>
  <c r="BN61" i="27"/>
  <c r="BM61" i="27"/>
  <c r="BL61" i="27"/>
  <c r="BK61" i="27"/>
  <c r="BJ61" i="27"/>
  <c r="BI61" i="27"/>
  <c r="BH61" i="27"/>
  <c r="BG61" i="27"/>
  <c r="BF61" i="27"/>
  <c r="BE61" i="27"/>
  <c r="BD61" i="27"/>
  <c r="BC61" i="27"/>
  <c r="BB61" i="27"/>
  <c r="BA61" i="27"/>
  <c r="AZ61" i="27"/>
  <c r="AY61" i="27"/>
  <c r="AX61" i="27"/>
  <c r="AW61" i="27"/>
  <c r="AV61" i="27"/>
  <c r="AU61" i="27"/>
  <c r="AT61" i="27"/>
  <c r="AS61" i="27"/>
  <c r="AR61" i="27"/>
  <c r="AQ61" i="27"/>
  <c r="AP61" i="27"/>
  <c r="AO61" i="27"/>
  <c r="AN61" i="27"/>
  <c r="AM61" i="27"/>
  <c r="AL61" i="27"/>
  <c r="AK61" i="27"/>
  <c r="AJ61" i="27"/>
  <c r="AI61" i="27"/>
  <c r="AH61" i="27"/>
  <c r="AG61" i="27"/>
  <c r="AF61" i="27"/>
  <c r="AE61" i="27"/>
  <c r="AD61" i="27"/>
  <c r="AC61" i="27"/>
  <c r="AB61" i="27"/>
  <c r="AA61" i="27"/>
  <c r="Z61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BS60" i="27"/>
  <c r="BR60" i="27"/>
  <c r="BQ60" i="27"/>
  <c r="BP60" i="27"/>
  <c r="BO60" i="27"/>
  <c r="BN60" i="27"/>
  <c r="BM60" i="27"/>
  <c r="BL60" i="27"/>
  <c r="BK60" i="27"/>
  <c r="BJ60" i="27"/>
  <c r="BI60" i="27"/>
  <c r="BH60" i="27"/>
  <c r="BG60" i="27"/>
  <c r="BF60" i="27"/>
  <c r="BE60" i="27"/>
  <c r="BD60" i="27"/>
  <c r="BC60" i="27"/>
  <c r="BB60" i="27"/>
  <c r="BA60" i="27"/>
  <c r="AZ60" i="27"/>
  <c r="AY60" i="27"/>
  <c r="AX60" i="27"/>
  <c r="AW60" i="27"/>
  <c r="AV60" i="27"/>
  <c r="AU60" i="27"/>
  <c r="AT60" i="27"/>
  <c r="AS60" i="27"/>
  <c r="AR60" i="27"/>
  <c r="AQ60" i="27"/>
  <c r="AP60" i="27"/>
  <c r="AO60" i="27"/>
  <c r="AN60" i="27"/>
  <c r="AM60" i="27"/>
  <c r="AL60" i="27"/>
  <c r="AK60" i="27"/>
  <c r="AJ60" i="27"/>
  <c r="AI60" i="27"/>
  <c r="AH60" i="27"/>
  <c r="AG60" i="27"/>
  <c r="AF60" i="27"/>
  <c r="AE60" i="27"/>
  <c r="AD60" i="27"/>
  <c r="AC60" i="27"/>
  <c r="AB60" i="27"/>
  <c r="AA60" i="27"/>
  <c r="Z60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BS59" i="27"/>
  <c r="BR59" i="27"/>
  <c r="BQ59" i="27"/>
  <c r="BP59" i="27"/>
  <c r="BO59" i="27"/>
  <c r="BN59" i="27"/>
  <c r="BM59" i="27"/>
  <c r="BL59" i="27"/>
  <c r="BK59" i="27"/>
  <c r="BJ59" i="27"/>
  <c r="BI59" i="27"/>
  <c r="BH59" i="27"/>
  <c r="BG59" i="27"/>
  <c r="BF59" i="27"/>
  <c r="BE59" i="27"/>
  <c r="BD59" i="27"/>
  <c r="BC59" i="27"/>
  <c r="BB59" i="27"/>
  <c r="BA59" i="27"/>
  <c r="AZ59" i="27"/>
  <c r="AY59" i="27"/>
  <c r="AX59" i="27"/>
  <c r="AW59" i="27"/>
  <c r="AV59" i="27"/>
  <c r="AU59" i="27"/>
  <c r="AT59" i="27"/>
  <c r="AS59" i="27"/>
  <c r="AR59" i="27"/>
  <c r="AQ59" i="27"/>
  <c r="AP59" i="27"/>
  <c r="AO59" i="27"/>
  <c r="AN59" i="27"/>
  <c r="AM59" i="27"/>
  <c r="AL59" i="27"/>
  <c r="AK59" i="27"/>
  <c r="AJ59" i="27"/>
  <c r="AI59" i="27"/>
  <c r="AH59" i="27"/>
  <c r="AG59" i="27"/>
  <c r="AF59" i="27"/>
  <c r="AE59" i="27"/>
  <c r="AD59" i="27"/>
  <c r="AC59" i="27"/>
  <c r="AB59" i="27"/>
  <c r="AA59" i="27"/>
  <c r="Z59" i="27"/>
  <c r="Y59" i="27"/>
  <c r="X59" i="27"/>
  <c r="W59" i="27"/>
  <c r="V59" i="27"/>
  <c r="U59" i="27"/>
  <c r="T59" i="27"/>
  <c r="S59" i="27"/>
  <c r="R59" i="27"/>
  <c r="Q59" i="27"/>
  <c r="P59" i="27"/>
  <c r="O59" i="27"/>
  <c r="N59" i="27"/>
  <c r="M59" i="27"/>
  <c r="L59" i="27"/>
  <c r="K59" i="27"/>
  <c r="J59" i="27"/>
  <c r="BR58" i="27"/>
  <c r="BS57" i="27"/>
  <c r="BR57" i="27"/>
  <c r="BQ57" i="27"/>
  <c r="BP57" i="27"/>
  <c r="BO57" i="27"/>
  <c r="BN57" i="27"/>
  <c r="BM57" i="27"/>
  <c r="BL57" i="27"/>
  <c r="BK57" i="27"/>
  <c r="BJ57" i="27"/>
  <c r="BI57" i="27"/>
  <c r="BH57" i="27"/>
  <c r="BG57" i="27"/>
  <c r="BF57" i="27"/>
  <c r="BE57" i="27"/>
  <c r="BD57" i="27"/>
  <c r="BC57" i="27"/>
  <c r="BB57" i="27"/>
  <c r="BA57" i="27"/>
  <c r="AZ57" i="27"/>
  <c r="AY57" i="27"/>
  <c r="AX57" i="27"/>
  <c r="AW57" i="27"/>
  <c r="AV57" i="27"/>
  <c r="AU57" i="27"/>
  <c r="AT57" i="27"/>
  <c r="AS57" i="27"/>
  <c r="AR57" i="27"/>
  <c r="AQ57" i="27"/>
  <c r="AP57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R57" i="27"/>
  <c r="Q57" i="27"/>
  <c r="P57" i="27"/>
  <c r="O57" i="27"/>
  <c r="N57" i="27"/>
  <c r="M57" i="27"/>
  <c r="L57" i="27"/>
  <c r="K57" i="27"/>
  <c r="J57" i="27"/>
  <c r="BR56" i="27"/>
  <c r="BR55" i="27"/>
  <c r="BR54" i="27"/>
  <c r="BS53" i="27"/>
  <c r="BR53" i="27"/>
  <c r="BQ53" i="27"/>
  <c r="BP53" i="27"/>
  <c r="BO53" i="27"/>
  <c r="BN53" i="27"/>
  <c r="BM53" i="27"/>
  <c r="BL53" i="27"/>
  <c r="BK53" i="27"/>
  <c r="BJ53" i="27"/>
  <c r="BI53" i="27"/>
  <c r="BH53" i="27"/>
  <c r="BG53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BR52" i="27"/>
  <c r="BS51" i="27"/>
  <c r="BR51" i="27"/>
  <c r="BQ51" i="27"/>
  <c r="BP51" i="27"/>
  <c r="BO51" i="27"/>
  <c r="BN51" i="27"/>
  <c r="BM51" i="27"/>
  <c r="BL51" i="27"/>
  <c r="BK51" i="27"/>
  <c r="BJ51" i="27"/>
  <c r="BI51" i="27"/>
  <c r="BH51" i="27"/>
  <c r="BG51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BR50" i="27"/>
  <c r="BS49" i="27"/>
  <c r="BR49" i="27"/>
  <c r="BQ49" i="27"/>
  <c r="BP49" i="27"/>
  <c r="BO49" i="27"/>
  <c r="BN49" i="27"/>
  <c r="BM49" i="27"/>
  <c r="BL49" i="27"/>
  <c r="BK49" i="27"/>
  <c r="BJ49" i="27"/>
  <c r="BI49" i="27"/>
  <c r="BH49" i="27"/>
  <c r="BG49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BS48" i="27"/>
  <c r="BR48" i="27"/>
  <c r="BQ48" i="27"/>
  <c r="BP48" i="27"/>
  <c r="BO48" i="27"/>
  <c r="BN48" i="27"/>
  <c r="BM48" i="27"/>
  <c r="BL48" i="27"/>
  <c r="BK48" i="27"/>
  <c r="BJ48" i="27"/>
  <c r="BI48" i="27"/>
  <c r="BH48" i="27"/>
  <c r="BG48" i="27"/>
  <c r="BF48" i="27"/>
  <c r="BE48" i="27"/>
  <c r="BD48" i="27"/>
  <c r="BC48" i="27"/>
  <c r="BB48" i="27"/>
  <c r="BA48" i="27"/>
  <c r="AZ48" i="27"/>
  <c r="AY48" i="27"/>
  <c r="AX48" i="27"/>
  <c r="AW48" i="27"/>
  <c r="AV48" i="27"/>
  <c r="AU48" i="27"/>
  <c r="AT48" i="27"/>
  <c r="AS48" i="27"/>
  <c r="AR48" i="27"/>
  <c r="AQ48" i="27"/>
  <c r="AP48" i="27"/>
  <c r="AO48" i="27"/>
  <c r="AN48" i="27"/>
  <c r="AM48" i="27"/>
  <c r="AL48" i="27"/>
  <c r="AK48" i="27"/>
  <c r="AJ48" i="27"/>
  <c r="AI48" i="27"/>
  <c r="AH48" i="27"/>
  <c r="AG48" i="27"/>
  <c r="AF48" i="27"/>
  <c r="AE48" i="27"/>
  <c r="AD48" i="27"/>
  <c r="AC48" i="27"/>
  <c r="AB48" i="27"/>
  <c r="AA48" i="27"/>
  <c r="Z48" i="27"/>
  <c r="Y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BR47" i="27"/>
  <c r="BS46" i="27"/>
  <c r="BR46" i="27"/>
  <c r="BQ46" i="27"/>
  <c r="BP46" i="27"/>
  <c r="BO46" i="27"/>
  <c r="BN46" i="27"/>
  <c r="BM46" i="27"/>
  <c r="BL46" i="27"/>
  <c r="BK46" i="27"/>
  <c r="BJ46" i="27"/>
  <c r="BI46" i="27"/>
  <c r="BH46" i="27"/>
  <c r="BG46" i="27"/>
  <c r="BF46" i="27"/>
  <c r="BE46" i="27"/>
  <c r="BD46" i="27"/>
  <c r="BC46" i="27"/>
  <c r="BB46" i="27"/>
  <c r="BA46" i="27"/>
  <c r="AZ46" i="27"/>
  <c r="AY46" i="27"/>
  <c r="AX46" i="27"/>
  <c r="AW46" i="27"/>
  <c r="AV46" i="27"/>
  <c r="AU46" i="27"/>
  <c r="AT46" i="27"/>
  <c r="AS46" i="27"/>
  <c r="AR46" i="27"/>
  <c r="AQ46" i="27"/>
  <c r="AP46" i="27"/>
  <c r="AO46" i="27"/>
  <c r="AN46" i="27"/>
  <c r="AM46" i="27"/>
  <c r="AL46" i="27"/>
  <c r="AK46" i="27"/>
  <c r="AJ46" i="27"/>
  <c r="AI46" i="27"/>
  <c r="AH46" i="27"/>
  <c r="AG46" i="27"/>
  <c r="AF46" i="27"/>
  <c r="AE46" i="27"/>
  <c r="AD46" i="27"/>
  <c r="AC46" i="27"/>
  <c r="AB46" i="27"/>
  <c r="AA46" i="27"/>
  <c r="Z46" i="27"/>
  <c r="Y46" i="27"/>
  <c r="X46" i="27"/>
  <c r="W46" i="27"/>
  <c r="V46" i="27"/>
  <c r="U46" i="27"/>
  <c r="T46" i="27"/>
  <c r="S46" i="27"/>
  <c r="R46" i="27"/>
  <c r="Q46" i="27"/>
  <c r="P46" i="27"/>
  <c r="O46" i="27"/>
  <c r="N46" i="27"/>
  <c r="M46" i="27"/>
  <c r="L46" i="27"/>
  <c r="K46" i="27"/>
  <c r="J46" i="27"/>
  <c r="BS45" i="27"/>
  <c r="BR45" i="27"/>
  <c r="BQ45" i="27"/>
  <c r="BP45" i="27"/>
  <c r="BO45" i="27"/>
  <c r="BN45" i="27"/>
  <c r="BM45" i="27"/>
  <c r="BL45" i="27"/>
  <c r="BK45" i="27"/>
  <c r="BJ45" i="27"/>
  <c r="BI45" i="27"/>
  <c r="BH45" i="27"/>
  <c r="BG45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BR44" i="27"/>
  <c r="BR43" i="27"/>
  <c r="BR42" i="27"/>
  <c r="BR41" i="27"/>
  <c r="BR40" i="27"/>
  <c r="BR39" i="27"/>
  <c r="BS38" i="27"/>
  <c r="BR38" i="27"/>
  <c r="BQ38" i="27"/>
  <c r="BP38" i="27"/>
  <c r="BO38" i="27"/>
  <c r="BN38" i="27"/>
  <c r="BM38" i="27"/>
  <c r="BL38" i="27"/>
  <c r="BK38" i="27"/>
  <c r="BJ38" i="27"/>
  <c r="BI38" i="27"/>
  <c r="BH38" i="27"/>
  <c r="BG38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BR37" i="27"/>
  <c r="BR36" i="27"/>
  <c r="BR35" i="27"/>
  <c r="BR34" i="27"/>
  <c r="BR33" i="27"/>
  <c r="BR32" i="27"/>
  <c r="BR31" i="27"/>
  <c r="BR30" i="27"/>
  <c r="BR29" i="27"/>
  <c r="BR28" i="27"/>
  <c r="BR27" i="27"/>
  <c r="BR26" i="27"/>
  <c r="BS25" i="27"/>
  <c r="BR25" i="27"/>
  <c r="BQ25" i="27"/>
  <c r="BP25" i="27"/>
  <c r="BO25" i="27"/>
  <c r="BN25" i="27"/>
  <c r="BM25" i="27"/>
  <c r="BL25" i="27"/>
  <c r="BK25" i="27"/>
  <c r="BJ25" i="27"/>
  <c r="BI25" i="27"/>
  <c r="BH25" i="27"/>
  <c r="BG25" i="27"/>
  <c r="BF25" i="27"/>
  <c r="BE25" i="27"/>
  <c r="BD25" i="27"/>
  <c r="BC25" i="27"/>
  <c r="BB25" i="27"/>
  <c r="BA25" i="27"/>
  <c r="AZ25" i="27"/>
  <c r="AY25" i="27"/>
  <c r="AX25" i="27"/>
  <c r="AW25" i="27"/>
  <c r="AV25" i="27"/>
  <c r="AU25" i="27"/>
  <c r="AT25" i="27"/>
  <c r="AS25" i="27"/>
  <c r="AR25" i="27"/>
  <c r="AQ25" i="27"/>
  <c r="AP25" i="27"/>
  <c r="AO25" i="27"/>
  <c r="AN25" i="27"/>
  <c r="AM25" i="27"/>
  <c r="AL25" i="27"/>
  <c r="AK25" i="27"/>
  <c r="AJ25" i="27"/>
  <c r="AI25" i="27"/>
  <c r="AH25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BS24" i="27"/>
  <c r="BR24" i="27"/>
  <c r="BQ24" i="27"/>
  <c r="BP24" i="27"/>
  <c r="BO24" i="27"/>
  <c r="BN24" i="27"/>
  <c r="BM24" i="27"/>
  <c r="BL24" i="27"/>
  <c r="BK24" i="27"/>
  <c r="BJ24" i="27"/>
  <c r="BI24" i="27"/>
  <c r="BH24" i="27"/>
  <c r="BG24" i="27"/>
  <c r="BF24" i="27"/>
  <c r="BE24" i="27"/>
  <c r="BD24" i="27"/>
  <c r="BC24" i="27"/>
  <c r="BB24" i="27"/>
  <c r="BA24" i="27"/>
  <c r="AZ24" i="27"/>
  <c r="AY24" i="27"/>
  <c r="AX24" i="27"/>
  <c r="AW24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BR23" i="27"/>
  <c r="BR22" i="27"/>
  <c r="BR21" i="27"/>
  <c r="BR20" i="27"/>
  <c r="BR19" i="27"/>
  <c r="BR18" i="27"/>
  <c r="BR17" i="27"/>
  <c r="BR16" i="27"/>
  <c r="BR15" i="27"/>
  <c r="BR14" i="27"/>
  <c r="BR13" i="27"/>
  <c r="BR12" i="27"/>
  <c r="BS11" i="27"/>
  <c r="BR11" i="27"/>
  <c r="BQ11" i="27"/>
  <c r="BP11" i="27"/>
  <c r="BO11" i="27"/>
  <c r="BN11" i="27"/>
  <c r="BM11" i="27"/>
  <c r="BL11" i="27"/>
  <c r="BK11" i="27"/>
  <c r="BJ11" i="27"/>
  <c r="BI11" i="27"/>
  <c r="BH11" i="27"/>
  <c r="BG11" i="27"/>
  <c r="BF11" i="27"/>
  <c r="BE11" i="27"/>
  <c r="BD11" i="27"/>
  <c r="BC11" i="27"/>
  <c r="BB11" i="27"/>
  <c r="BA11" i="27"/>
  <c r="AZ11" i="27"/>
  <c r="AY11" i="27"/>
  <c r="AX11" i="27"/>
  <c r="AW11" i="27"/>
  <c r="AV11" i="27"/>
  <c r="AU11" i="27"/>
  <c r="AT11" i="27"/>
  <c r="AS11" i="27"/>
  <c r="AR11" i="27"/>
  <c r="AQ11" i="27"/>
  <c r="AP11" i="27"/>
  <c r="AO11" i="27"/>
  <c r="AN11" i="27"/>
  <c r="AM11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BS10" i="27"/>
  <c r="BR10" i="27"/>
  <c r="BQ10" i="27"/>
  <c r="BP10" i="27"/>
  <c r="BO10" i="27"/>
  <c r="BN10" i="27"/>
  <c r="BM10" i="27"/>
  <c r="BL10" i="27"/>
  <c r="BK10" i="27"/>
  <c r="BJ10" i="27"/>
  <c r="BI10" i="27"/>
  <c r="BH10" i="27"/>
  <c r="BG10" i="27"/>
  <c r="BF10" i="27"/>
  <c r="BE10" i="27"/>
  <c r="BD10" i="27"/>
  <c r="BC10" i="27"/>
  <c r="BB10" i="27"/>
  <c r="BA10" i="27"/>
  <c r="AZ10" i="27"/>
  <c r="AY10" i="27"/>
  <c r="AX10" i="27"/>
  <c r="AW10" i="27"/>
  <c r="AV10" i="27"/>
  <c r="AU10" i="27"/>
  <c r="AT10" i="27"/>
  <c r="AS10" i="27"/>
  <c r="AR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AC4" i="41"/>
  <c r="AB4" i="41"/>
  <c r="AA4" i="41"/>
  <c r="AC7501" i="41"/>
  <c r="AB7501" i="41"/>
  <c r="E7501" i="41"/>
  <c r="D7501" i="41"/>
  <c r="C7501" i="41"/>
  <c r="AC7500" i="41"/>
  <c r="AB7500" i="41"/>
  <c r="E7500" i="41"/>
  <c r="D7500" i="41"/>
  <c r="C7500" i="41"/>
  <c r="AC7499" i="41"/>
  <c r="AB7499" i="41"/>
  <c r="E7499" i="41"/>
  <c r="D7499" i="41"/>
  <c r="C7499" i="41"/>
  <c r="AC7498" i="41"/>
  <c r="AB7498" i="41"/>
  <c r="E7498" i="41"/>
  <c r="D7498" i="41"/>
  <c r="C7498" i="41"/>
  <c r="AC7497" i="41"/>
  <c r="AB7497" i="41"/>
  <c r="E7497" i="41"/>
  <c r="D7497" i="41"/>
  <c r="C7497" i="41"/>
  <c r="AC7496" i="41"/>
  <c r="AB7496" i="41"/>
  <c r="E7496" i="41"/>
  <c r="D7496" i="41"/>
  <c r="C7496" i="41"/>
  <c r="AC7495" i="41"/>
  <c r="AB7495" i="41"/>
  <c r="E7495" i="41"/>
  <c r="D7495" i="41"/>
  <c r="C7495" i="41"/>
  <c r="AC7494" i="41"/>
  <c r="AB7494" i="41"/>
  <c r="E7494" i="41"/>
  <c r="D7494" i="41"/>
  <c r="C7494" i="41"/>
  <c r="AC7493" i="41"/>
  <c r="AB7493" i="41"/>
  <c r="E7493" i="41"/>
  <c r="D7493" i="41"/>
  <c r="C7493" i="41"/>
  <c r="AC7492" i="41"/>
  <c r="AB7492" i="41"/>
  <c r="E7492" i="41"/>
  <c r="D7492" i="41"/>
  <c r="C7492" i="41"/>
  <c r="AC7491" i="41"/>
  <c r="AB7491" i="41"/>
  <c r="E7491" i="41"/>
  <c r="D7491" i="41"/>
  <c r="C7491" i="41"/>
  <c r="AC7490" i="41"/>
  <c r="AB7490" i="41"/>
  <c r="E7490" i="41"/>
  <c r="D7490" i="41"/>
  <c r="C7490" i="41"/>
  <c r="AC7489" i="41"/>
  <c r="AB7489" i="41"/>
  <c r="E7489" i="41"/>
  <c r="D7489" i="41"/>
  <c r="C7489" i="41"/>
  <c r="AC7488" i="41"/>
  <c r="AB7488" i="41"/>
  <c r="E7488" i="41"/>
  <c r="D7488" i="41"/>
  <c r="C7488" i="41"/>
  <c r="AC7487" i="41"/>
  <c r="AB7487" i="41"/>
  <c r="E7487" i="41"/>
  <c r="D7487" i="41"/>
  <c r="C7487" i="41"/>
  <c r="AC7486" i="41"/>
  <c r="AB7486" i="41"/>
  <c r="E7486" i="41"/>
  <c r="D7486" i="41"/>
  <c r="C7486" i="41"/>
  <c r="AC7485" i="41"/>
  <c r="AB7485" i="41"/>
  <c r="E7485" i="41"/>
  <c r="D7485" i="41"/>
  <c r="C7485" i="41"/>
  <c r="AC7484" i="41"/>
  <c r="AB7484" i="41"/>
  <c r="E7484" i="41"/>
  <c r="D7484" i="41"/>
  <c r="C7484" i="41"/>
  <c r="AC7483" i="41"/>
  <c r="AB7483" i="41"/>
  <c r="E7483" i="41"/>
  <c r="D7483" i="41"/>
  <c r="C7483" i="41"/>
  <c r="AC7482" i="41"/>
  <c r="AB7482" i="41"/>
  <c r="E7482" i="41"/>
  <c r="D7482" i="41"/>
  <c r="C7482" i="41"/>
  <c r="AC7481" i="41"/>
  <c r="AB7481" i="41"/>
  <c r="E7481" i="41"/>
  <c r="D7481" i="41"/>
  <c r="C7481" i="41"/>
  <c r="AC7480" i="41"/>
  <c r="AB7480" i="41"/>
  <c r="E7480" i="41"/>
  <c r="D7480" i="41"/>
  <c r="C7480" i="41"/>
  <c r="AC7479" i="41"/>
  <c r="AB7479" i="41"/>
  <c r="E7479" i="41"/>
  <c r="D7479" i="41"/>
  <c r="C7479" i="41"/>
  <c r="AC7478" i="41"/>
  <c r="AB7478" i="41"/>
  <c r="E7478" i="41"/>
  <c r="D7478" i="41"/>
  <c r="C7478" i="41"/>
  <c r="AC7477" i="41"/>
  <c r="AB7477" i="41"/>
  <c r="E7477" i="41"/>
  <c r="D7477" i="41"/>
  <c r="C7477" i="41"/>
  <c r="AC7476" i="41"/>
  <c r="AB7476" i="41"/>
  <c r="E7476" i="41"/>
  <c r="D7476" i="41"/>
  <c r="C7476" i="41"/>
  <c r="AC7475" i="41"/>
  <c r="AB7475" i="41"/>
  <c r="E7475" i="41"/>
  <c r="D7475" i="41"/>
  <c r="C7475" i="41"/>
  <c r="AC7474" i="41"/>
  <c r="AB7474" i="41"/>
  <c r="E7474" i="41"/>
  <c r="D7474" i="41"/>
  <c r="C7474" i="41"/>
  <c r="AC7473" i="41"/>
  <c r="AB7473" i="41"/>
  <c r="E7473" i="41"/>
  <c r="D7473" i="41"/>
  <c r="C7473" i="41"/>
  <c r="AC7472" i="41"/>
  <c r="AB7472" i="41"/>
  <c r="E7472" i="41"/>
  <c r="D7472" i="41"/>
  <c r="C7472" i="41"/>
  <c r="AC7471" i="41"/>
  <c r="AB7471" i="41"/>
  <c r="E7471" i="41"/>
  <c r="D7471" i="41"/>
  <c r="C7471" i="41"/>
  <c r="AC7470" i="41"/>
  <c r="AB7470" i="41"/>
  <c r="E7470" i="41"/>
  <c r="D7470" i="41"/>
  <c r="C7470" i="41"/>
  <c r="AC7469" i="41"/>
  <c r="AB7469" i="41"/>
  <c r="E7469" i="41"/>
  <c r="D7469" i="41"/>
  <c r="C7469" i="41"/>
  <c r="AC7468" i="41"/>
  <c r="AB7468" i="41"/>
  <c r="E7468" i="41"/>
  <c r="D7468" i="41"/>
  <c r="C7468" i="41"/>
  <c r="AC7467" i="41"/>
  <c r="AB7467" i="41"/>
  <c r="E7467" i="41"/>
  <c r="D7467" i="41"/>
  <c r="C7467" i="41"/>
  <c r="AC7466" i="41"/>
  <c r="AB7466" i="41"/>
  <c r="E7466" i="41"/>
  <c r="D7466" i="41"/>
  <c r="C7466" i="41"/>
  <c r="AC7465" i="41"/>
  <c r="AB7465" i="41"/>
  <c r="E7465" i="41"/>
  <c r="D7465" i="41"/>
  <c r="C7465" i="41"/>
  <c r="AC7464" i="41"/>
  <c r="AB7464" i="41"/>
  <c r="E7464" i="41"/>
  <c r="D7464" i="41"/>
  <c r="C7464" i="41"/>
  <c r="AC7463" i="41"/>
  <c r="AB7463" i="41"/>
  <c r="E7463" i="41"/>
  <c r="D7463" i="41"/>
  <c r="C7463" i="41"/>
  <c r="AC7462" i="41"/>
  <c r="AB7462" i="41"/>
  <c r="E7462" i="41"/>
  <c r="D7462" i="41"/>
  <c r="C7462" i="41"/>
  <c r="AC7461" i="41"/>
  <c r="AB7461" i="41"/>
  <c r="E7461" i="41"/>
  <c r="D7461" i="41"/>
  <c r="C7461" i="41"/>
  <c r="AC7460" i="41"/>
  <c r="AB7460" i="41"/>
  <c r="E7460" i="41"/>
  <c r="D7460" i="41"/>
  <c r="C7460" i="41"/>
  <c r="AC7459" i="41"/>
  <c r="AB7459" i="41"/>
  <c r="E7459" i="41"/>
  <c r="D7459" i="41"/>
  <c r="C7459" i="41"/>
  <c r="AC7458" i="41"/>
  <c r="AB7458" i="41"/>
  <c r="E7458" i="41"/>
  <c r="D7458" i="41"/>
  <c r="C7458" i="41"/>
  <c r="AC7457" i="41"/>
  <c r="AB7457" i="41"/>
  <c r="E7457" i="41"/>
  <c r="D7457" i="41"/>
  <c r="C7457" i="41"/>
  <c r="AC7456" i="41"/>
  <c r="AB7456" i="41"/>
  <c r="E7456" i="41"/>
  <c r="D7456" i="41"/>
  <c r="C7456" i="41"/>
  <c r="AC7455" i="41"/>
  <c r="AB7455" i="41"/>
  <c r="E7455" i="41"/>
  <c r="D7455" i="41"/>
  <c r="C7455" i="41"/>
  <c r="AC7454" i="41"/>
  <c r="AB7454" i="41"/>
  <c r="E7454" i="41"/>
  <c r="D7454" i="41"/>
  <c r="C7454" i="41"/>
  <c r="AC7453" i="41"/>
  <c r="AB7453" i="41"/>
  <c r="E7453" i="41"/>
  <c r="D7453" i="41"/>
  <c r="C7453" i="41"/>
  <c r="AC7452" i="41"/>
  <c r="AB7452" i="41"/>
  <c r="E7452" i="41"/>
  <c r="D7452" i="41"/>
  <c r="C7452" i="41"/>
  <c r="AC7451" i="41"/>
  <c r="AB7451" i="41"/>
  <c r="E7451" i="41"/>
  <c r="D7451" i="41"/>
  <c r="C7451" i="41"/>
  <c r="AC7450" i="41"/>
  <c r="AB7450" i="41"/>
  <c r="E7450" i="41"/>
  <c r="D7450" i="41"/>
  <c r="C7450" i="41"/>
  <c r="AC7449" i="41"/>
  <c r="AB7449" i="41"/>
  <c r="E7449" i="41"/>
  <c r="D7449" i="41"/>
  <c r="C7449" i="41"/>
  <c r="AC7448" i="41"/>
  <c r="AB7448" i="41"/>
  <c r="E7448" i="41"/>
  <c r="D7448" i="41"/>
  <c r="C7448" i="41"/>
  <c r="AC7447" i="41"/>
  <c r="AB7447" i="41"/>
  <c r="E7447" i="41"/>
  <c r="D7447" i="41"/>
  <c r="C7447" i="41"/>
  <c r="AC7446" i="41"/>
  <c r="AB7446" i="41"/>
  <c r="E7446" i="41"/>
  <c r="D7446" i="41"/>
  <c r="C7446" i="41"/>
  <c r="AC7445" i="41"/>
  <c r="AB7445" i="41"/>
  <c r="E7445" i="41"/>
  <c r="D7445" i="41"/>
  <c r="C7445" i="41"/>
  <c r="AC7444" i="41"/>
  <c r="AB7444" i="41"/>
  <c r="E7444" i="41"/>
  <c r="D7444" i="41"/>
  <c r="C7444" i="41"/>
  <c r="AC7443" i="41"/>
  <c r="AB7443" i="41"/>
  <c r="E7443" i="41"/>
  <c r="D7443" i="41"/>
  <c r="C7443" i="41"/>
  <c r="AC7442" i="41"/>
  <c r="AB7442" i="41"/>
  <c r="E7442" i="41"/>
  <c r="D7442" i="41"/>
  <c r="C7442" i="41"/>
  <c r="AC7441" i="41"/>
  <c r="AB7441" i="41"/>
  <c r="E7441" i="41"/>
  <c r="D7441" i="41"/>
  <c r="C7441" i="41"/>
  <c r="AC7440" i="41"/>
  <c r="AB7440" i="41"/>
  <c r="E7440" i="41"/>
  <c r="D7440" i="41"/>
  <c r="C7440" i="41"/>
  <c r="AC7439" i="41"/>
  <c r="AB7439" i="41"/>
  <c r="E7439" i="41"/>
  <c r="D7439" i="41"/>
  <c r="C7439" i="41"/>
  <c r="AC7438" i="41"/>
  <c r="AB7438" i="41"/>
  <c r="E7438" i="41"/>
  <c r="D7438" i="41"/>
  <c r="C7438" i="41"/>
  <c r="AC7437" i="41"/>
  <c r="AB7437" i="41"/>
  <c r="E7437" i="41"/>
  <c r="D7437" i="41"/>
  <c r="C7437" i="41"/>
  <c r="AC7436" i="41"/>
  <c r="AB7436" i="41"/>
  <c r="E7436" i="41"/>
  <c r="D7436" i="41"/>
  <c r="C7436" i="41"/>
  <c r="AC7435" i="41"/>
  <c r="AB7435" i="41"/>
  <c r="E7435" i="41"/>
  <c r="D7435" i="41"/>
  <c r="C7435" i="41"/>
  <c r="AC7434" i="41"/>
  <c r="AB7434" i="41"/>
  <c r="E7434" i="41"/>
  <c r="D7434" i="41"/>
  <c r="C7434" i="41"/>
  <c r="AC7433" i="41"/>
  <c r="AB7433" i="41"/>
  <c r="E7433" i="41"/>
  <c r="D7433" i="41"/>
  <c r="C7433" i="41"/>
  <c r="AC7432" i="41"/>
  <c r="AB7432" i="41"/>
  <c r="E7432" i="41"/>
  <c r="D7432" i="41"/>
  <c r="C7432" i="41"/>
  <c r="AC7431" i="41"/>
  <c r="AB7431" i="41"/>
  <c r="E7431" i="41"/>
  <c r="D7431" i="41"/>
  <c r="C7431" i="41"/>
  <c r="AC7430" i="41"/>
  <c r="AB7430" i="41"/>
  <c r="E7430" i="41"/>
  <c r="D7430" i="41"/>
  <c r="C7430" i="41"/>
  <c r="AC7429" i="41"/>
  <c r="AB7429" i="41"/>
  <c r="E7429" i="41"/>
  <c r="D7429" i="41"/>
  <c r="C7429" i="41"/>
  <c r="AC7428" i="41"/>
  <c r="AB7428" i="41"/>
  <c r="E7428" i="41"/>
  <c r="D7428" i="41"/>
  <c r="C7428" i="41"/>
  <c r="AC7427" i="41"/>
  <c r="AB7427" i="41"/>
  <c r="E7427" i="41"/>
  <c r="D7427" i="41"/>
  <c r="C7427" i="41"/>
  <c r="AC7426" i="41"/>
  <c r="AB7426" i="41"/>
  <c r="E7426" i="41"/>
  <c r="D7426" i="41"/>
  <c r="C7426" i="41"/>
  <c r="AC7425" i="41"/>
  <c r="AB7425" i="41"/>
  <c r="E7425" i="41"/>
  <c r="D7425" i="41"/>
  <c r="C7425" i="41"/>
  <c r="AC7424" i="41"/>
  <c r="AB7424" i="41"/>
  <c r="E7424" i="41"/>
  <c r="D7424" i="41"/>
  <c r="C7424" i="41"/>
  <c r="AC7423" i="41"/>
  <c r="AB7423" i="41"/>
  <c r="E7423" i="41"/>
  <c r="D7423" i="41"/>
  <c r="C7423" i="41"/>
  <c r="AC7422" i="41"/>
  <c r="AB7422" i="41"/>
  <c r="E7422" i="41"/>
  <c r="D7422" i="41"/>
  <c r="C7422" i="41"/>
  <c r="AC7421" i="41"/>
  <c r="AB7421" i="41"/>
  <c r="E7421" i="41"/>
  <c r="D7421" i="41"/>
  <c r="C7421" i="41"/>
  <c r="AC7420" i="41"/>
  <c r="AB7420" i="41"/>
  <c r="E7420" i="41"/>
  <c r="D7420" i="41"/>
  <c r="C7420" i="41"/>
  <c r="AC7419" i="41"/>
  <c r="AB7419" i="41"/>
  <c r="E7419" i="41"/>
  <c r="D7419" i="41"/>
  <c r="C7419" i="41"/>
  <c r="AC7418" i="41"/>
  <c r="AB7418" i="41"/>
  <c r="E7418" i="41"/>
  <c r="D7418" i="41"/>
  <c r="C7418" i="41"/>
  <c r="AC7417" i="41"/>
  <c r="AB7417" i="41"/>
  <c r="E7417" i="41"/>
  <c r="D7417" i="41"/>
  <c r="C7417" i="41"/>
  <c r="AC7416" i="41"/>
  <c r="AB7416" i="41"/>
  <c r="E7416" i="41"/>
  <c r="D7416" i="41"/>
  <c r="C7416" i="41"/>
  <c r="AC7415" i="41"/>
  <c r="AB7415" i="41"/>
  <c r="E7415" i="41"/>
  <c r="D7415" i="41"/>
  <c r="C7415" i="41"/>
  <c r="AC7414" i="41"/>
  <c r="AB7414" i="41"/>
  <c r="E7414" i="41"/>
  <c r="D7414" i="41"/>
  <c r="C7414" i="41"/>
  <c r="AC7413" i="41"/>
  <c r="AB7413" i="41"/>
  <c r="E7413" i="41"/>
  <c r="D7413" i="41"/>
  <c r="C7413" i="41"/>
  <c r="AC7412" i="41"/>
  <c r="AB7412" i="41"/>
  <c r="E7412" i="41"/>
  <c r="D7412" i="41"/>
  <c r="C7412" i="41"/>
  <c r="AC7411" i="41"/>
  <c r="AB7411" i="41"/>
  <c r="E7411" i="41"/>
  <c r="D7411" i="41"/>
  <c r="C7411" i="41"/>
  <c r="AC7410" i="41"/>
  <c r="AB7410" i="41"/>
  <c r="E7410" i="41"/>
  <c r="D7410" i="41"/>
  <c r="C7410" i="41"/>
  <c r="AC7409" i="41"/>
  <c r="AB7409" i="41"/>
  <c r="E7409" i="41"/>
  <c r="D7409" i="41"/>
  <c r="C7409" i="41"/>
  <c r="AC7408" i="41"/>
  <c r="AB7408" i="41"/>
  <c r="E7408" i="41"/>
  <c r="D7408" i="41"/>
  <c r="C7408" i="41"/>
  <c r="AC7407" i="41"/>
  <c r="AB7407" i="41"/>
  <c r="E7407" i="41"/>
  <c r="D7407" i="41"/>
  <c r="C7407" i="41"/>
  <c r="AC7406" i="41"/>
  <c r="AB7406" i="41"/>
  <c r="E7406" i="41"/>
  <c r="D7406" i="41"/>
  <c r="C7406" i="41"/>
  <c r="AC7405" i="41"/>
  <c r="AB7405" i="41"/>
  <c r="E7405" i="41"/>
  <c r="D7405" i="41"/>
  <c r="C7405" i="41"/>
  <c r="AC7404" i="41"/>
  <c r="AB7404" i="41"/>
  <c r="E7404" i="41"/>
  <c r="D7404" i="41"/>
  <c r="C7404" i="41"/>
  <c r="AC7403" i="41"/>
  <c r="AB7403" i="41"/>
  <c r="E7403" i="41"/>
  <c r="D7403" i="41"/>
  <c r="C7403" i="41"/>
  <c r="AC7402" i="41"/>
  <c r="AB7402" i="41"/>
  <c r="E7402" i="41"/>
  <c r="D7402" i="41"/>
  <c r="C7402" i="41"/>
  <c r="AC7401" i="41"/>
  <c r="AB7401" i="41"/>
  <c r="E7401" i="41"/>
  <c r="D7401" i="41"/>
  <c r="C7401" i="41"/>
  <c r="AC7400" i="41"/>
  <c r="AB7400" i="41"/>
  <c r="E7400" i="41"/>
  <c r="D7400" i="41"/>
  <c r="C7400" i="41"/>
  <c r="AC7399" i="41"/>
  <c r="AB7399" i="41"/>
  <c r="E7399" i="41"/>
  <c r="D7399" i="41"/>
  <c r="C7399" i="41"/>
  <c r="AC7398" i="41"/>
  <c r="AB7398" i="41"/>
  <c r="E7398" i="41"/>
  <c r="D7398" i="41"/>
  <c r="C7398" i="41"/>
  <c r="AC7397" i="41"/>
  <c r="AB7397" i="41"/>
  <c r="E7397" i="41"/>
  <c r="D7397" i="41"/>
  <c r="C7397" i="41"/>
  <c r="AC7396" i="41"/>
  <c r="AB7396" i="41"/>
  <c r="E7396" i="41"/>
  <c r="D7396" i="41"/>
  <c r="C7396" i="41"/>
  <c r="AC7395" i="41"/>
  <c r="AB7395" i="41"/>
  <c r="E7395" i="41"/>
  <c r="D7395" i="41"/>
  <c r="C7395" i="41"/>
  <c r="AC7394" i="41"/>
  <c r="AB7394" i="41"/>
  <c r="E7394" i="41"/>
  <c r="D7394" i="41"/>
  <c r="C7394" i="41"/>
  <c r="AC7393" i="41"/>
  <c r="AB7393" i="41"/>
  <c r="E7393" i="41"/>
  <c r="D7393" i="41"/>
  <c r="C7393" i="41"/>
  <c r="AC7392" i="41"/>
  <c r="AB7392" i="41"/>
  <c r="E7392" i="41"/>
  <c r="D7392" i="41"/>
  <c r="C7392" i="41"/>
  <c r="AC7391" i="41"/>
  <c r="AB7391" i="41"/>
  <c r="E7391" i="41"/>
  <c r="D7391" i="41"/>
  <c r="C7391" i="41"/>
  <c r="AC7390" i="41"/>
  <c r="AB7390" i="41"/>
  <c r="E7390" i="41"/>
  <c r="D7390" i="41"/>
  <c r="C7390" i="41"/>
  <c r="AC7389" i="41"/>
  <c r="AB7389" i="41"/>
  <c r="E7389" i="41"/>
  <c r="D7389" i="41"/>
  <c r="C7389" i="41"/>
  <c r="AC7388" i="41"/>
  <c r="AB7388" i="41"/>
  <c r="E7388" i="41"/>
  <c r="D7388" i="41"/>
  <c r="C7388" i="41"/>
  <c r="AC7387" i="41"/>
  <c r="AB7387" i="41"/>
  <c r="E7387" i="41"/>
  <c r="D7387" i="41"/>
  <c r="C7387" i="41"/>
  <c r="AC7386" i="41"/>
  <c r="AB7386" i="41"/>
  <c r="E7386" i="41"/>
  <c r="D7386" i="41"/>
  <c r="C7386" i="41"/>
  <c r="AC7385" i="41"/>
  <c r="AB7385" i="41"/>
  <c r="E7385" i="41"/>
  <c r="D7385" i="41"/>
  <c r="C7385" i="41"/>
  <c r="AC7384" i="41"/>
  <c r="AB7384" i="41"/>
  <c r="E7384" i="41"/>
  <c r="D7384" i="41"/>
  <c r="C7384" i="41"/>
  <c r="AC7383" i="41"/>
  <c r="AB7383" i="41"/>
  <c r="E7383" i="41"/>
  <c r="D7383" i="41"/>
  <c r="C7383" i="41"/>
  <c r="AC7382" i="41"/>
  <c r="AB7382" i="41"/>
  <c r="E7382" i="41"/>
  <c r="D7382" i="41"/>
  <c r="C7382" i="41"/>
  <c r="AC7381" i="41"/>
  <c r="AB7381" i="41"/>
  <c r="E7381" i="41"/>
  <c r="D7381" i="41"/>
  <c r="C7381" i="41"/>
  <c r="AC7380" i="41"/>
  <c r="AB7380" i="41"/>
  <c r="E7380" i="41"/>
  <c r="D7380" i="41"/>
  <c r="C7380" i="41"/>
  <c r="AC7379" i="41"/>
  <c r="AB7379" i="41"/>
  <c r="E7379" i="41"/>
  <c r="D7379" i="41"/>
  <c r="C7379" i="41"/>
  <c r="AC7378" i="41"/>
  <c r="AB7378" i="41"/>
  <c r="E7378" i="41"/>
  <c r="D7378" i="41"/>
  <c r="C7378" i="41"/>
  <c r="AC7377" i="41"/>
  <c r="AB7377" i="41"/>
  <c r="E7377" i="41"/>
  <c r="D7377" i="41"/>
  <c r="C7377" i="41"/>
  <c r="AC7376" i="41"/>
  <c r="AB7376" i="41"/>
  <c r="E7376" i="41"/>
  <c r="D7376" i="41"/>
  <c r="C7376" i="41"/>
  <c r="AC7375" i="41"/>
  <c r="AB7375" i="41"/>
  <c r="E7375" i="41"/>
  <c r="D7375" i="41"/>
  <c r="C7375" i="41"/>
  <c r="AC7374" i="41"/>
  <c r="AB7374" i="41"/>
  <c r="E7374" i="41"/>
  <c r="D7374" i="41"/>
  <c r="C7374" i="41"/>
  <c r="AC7373" i="41"/>
  <c r="AB7373" i="41"/>
  <c r="E7373" i="41"/>
  <c r="D7373" i="41"/>
  <c r="C7373" i="41"/>
  <c r="AC7372" i="41"/>
  <c r="AB7372" i="41"/>
  <c r="E7372" i="41"/>
  <c r="D7372" i="41"/>
  <c r="C7372" i="41"/>
  <c r="AC7371" i="41"/>
  <c r="AB7371" i="41"/>
  <c r="E7371" i="41"/>
  <c r="D7371" i="41"/>
  <c r="C7371" i="41"/>
  <c r="AC7370" i="41"/>
  <c r="AB7370" i="41"/>
  <c r="E7370" i="41"/>
  <c r="D7370" i="41"/>
  <c r="C7370" i="41"/>
  <c r="AC7369" i="41"/>
  <c r="AB7369" i="41"/>
  <c r="E7369" i="41"/>
  <c r="D7369" i="41"/>
  <c r="C7369" i="41"/>
  <c r="AC7368" i="41"/>
  <c r="AB7368" i="41"/>
  <c r="E7368" i="41"/>
  <c r="D7368" i="41"/>
  <c r="C7368" i="41"/>
  <c r="AC7367" i="41"/>
  <c r="AB7367" i="41"/>
  <c r="E7367" i="41"/>
  <c r="D7367" i="41"/>
  <c r="C7367" i="41"/>
  <c r="AC7366" i="41"/>
  <c r="AB7366" i="41"/>
  <c r="E7366" i="41"/>
  <c r="D7366" i="41"/>
  <c r="C7366" i="41"/>
  <c r="AC7365" i="41"/>
  <c r="AB7365" i="41"/>
  <c r="E7365" i="41"/>
  <c r="D7365" i="41"/>
  <c r="C7365" i="41"/>
  <c r="AC7364" i="41"/>
  <c r="AB7364" i="41"/>
  <c r="E7364" i="41"/>
  <c r="D7364" i="41"/>
  <c r="C7364" i="41"/>
  <c r="AC7363" i="41"/>
  <c r="AB7363" i="41"/>
  <c r="E7363" i="41"/>
  <c r="D7363" i="41"/>
  <c r="C7363" i="41"/>
  <c r="AC7362" i="41"/>
  <c r="AB7362" i="41"/>
  <c r="E7362" i="41"/>
  <c r="D7362" i="41"/>
  <c r="C7362" i="41"/>
  <c r="AC7361" i="41"/>
  <c r="AB7361" i="41"/>
  <c r="E7361" i="41"/>
  <c r="D7361" i="41"/>
  <c r="C7361" i="41"/>
  <c r="AC7360" i="41"/>
  <c r="AB7360" i="41"/>
  <c r="E7360" i="41"/>
  <c r="D7360" i="41"/>
  <c r="C7360" i="41"/>
  <c r="AC7359" i="41"/>
  <c r="AB7359" i="41"/>
  <c r="E7359" i="41"/>
  <c r="D7359" i="41"/>
  <c r="C7359" i="41"/>
  <c r="AC7358" i="41"/>
  <c r="AB7358" i="41"/>
  <c r="E7358" i="41"/>
  <c r="D7358" i="41"/>
  <c r="C7358" i="41"/>
  <c r="AC7357" i="41"/>
  <c r="AB7357" i="41"/>
  <c r="E7357" i="41"/>
  <c r="D7357" i="41"/>
  <c r="C7357" i="41"/>
  <c r="AC7356" i="41"/>
  <c r="AB7356" i="41"/>
  <c r="E7356" i="41"/>
  <c r="D7356" i="41"/>
  <c r="C7356" i="41"/>
  <c r="AC7355" i="41"/>
  <c r="AB7355" i="41"/>
  <c r="E7355" i="41"/>
  <c r="D7355" i="41"/>
  <c r="C7355" i="41"/>
  <c r="AC7354" i="41"/>
  <c r="AB7354" i="41"/>
  <c r="E7354" i="41"/>
  <c r="D7354" i="41"/>
  <c r="C7354" i="41"/>
  <c r="AC7353" i="41"/>
  <c r="AB7353" i="41"/>
  <c r="E7353" i="41"/>
  <c r="D7353" i="41"/>
  <c r="C7353" i="41"/>
  <c r="AC7352" i="41"/>
  <c r="AB7352" i="41"/>
  <c r="E7352" i="41"/>
  <c r="D7352" i="41"/>
  <c r="C7352" i="41"/>
  <c r="AC7351" i="41"/>
  <c r="AB7351" i="41"/>
  <c r="E7351" i="41"/>
  <c r="D7351" i="41"/>
  <c r="C7351" i="41"/>
  <c r="AC7350" i="41"/>
  <c r="AB7350" i="41"/>
  <c r="E7350" i="41"/>
  <c r="D7350" i="41"/>
  <c r="C7350" i="41"/>
  <c r="AC7349" i="41"/>
  <c r="AB7349" i="41"/>
  <c r="E7349" i="41"/>
  <c r="D7349" i="41"/>
  <c r="C7349" i="41"/>
  <c r="AC7348" i="41"/>
  <c r="AB7348" i="41"/>
  <c r="E7348" i="41"/>
  <c r="D7348" i="41"/>
  <c r="C7348" i="41"/>
  <c r="AC7347" i="41"/>
  <c r="AB7347" i="41"/>
  <c r="E7347" i="41"/>
  <c r="D7347" i="41"/>
  <c r="C7347" i="41"/>
  <c r="AC7346" i="41"/>
  <c r="AB7346" i="41"/>
  <c r="E7346" i="41"/>
  <c r="D7346" i="41"/>
  <c r="C7346" i="41"/>
  <c r="AC7345" i="41"/>
  <c r="AB7345" i="41"/>
  <c r="E7345" i="41"/>
  <c r="D7345" i="41"/>
  <c r="C7345" i="41"/>
  <c r="AC7344" i="41"/>
  <c r="AB7344" i="41"/>
  <c r="E7344" i="41"/>
  <c r="D7344" i="41"/>
  <c r="C7344" i="41"/>
  <c r="AC7343" i="41"/>
  <c r="AB7343" i="41"/>
  <c r="E7343" i="41"/>
  <c r="D7343" i="41"/>
  <c r="C7343" i="41"/>
  <c r="AC7342" i="41"/>
  <c r="AB7342" i="41"/>
  <c r="E7342" i="41"/>
  <c r="D7342" i="41"/>
  <c r="C7342" i="41"/>
  <c r="AC7341" i="41"/>
  <c r="AB7341" i="41"/>
  <c r="E7341" i="41"/>
  <c r="D7341" i="41"/>
  <c r="C7341" i="41"/>
  <c r="AC7340" i="41"/>
  <c r="AB7340" i="41"/>
  <c r="E7340" i="41"/>
  <c r="D7340" i="41"/>
  <c r="C7340" i="41"/>
  <c r="AC7339" i="41"/>
  <c r="AB7339" i="41"/>
  <c r="E7339" i="41"/>
  <c r="D7339" i="41"/>
  <c r="C7339" i="41"/>
  <c r="AC7338" i="41"/>
  <c r="AB7338" i="41"/>
  <c r="E7338" i="41"/>
  <c r="D7338" i="41"/>
  <c r="C7338" i="41"/>
  <c r="AC7337" i="41"/>
  <c r="AB7337" i="41"/>
  <c r="E7337" i="41"/>
  <c r="D7337" i="41"/>
  <c r="C7337" i="41"/>
  <c r="AC7336" i="41"/>
  <c r="AB7336" i="41"/>
  <c r="E7336" i="41"/>
  <c r="D7336" i="41"/>
  <c r="C7336" i="41"/>
  <c r="AC7335" i="41"/>
  <c r="AB7335" i="41"/>
  <c r="E7335" i="41"/>
  <c r="D7335" i="41"/>
  <c r="C7335" i="41"/>
  <c r="AC7334" i="41"/>
  <c r="AB7334" i="41"/>
  <c r="E7334" i="41"/>
  <c r="D7334" i="41"/>
  <c r="C7334" i="41"/>
  <c r="AC7333" i="41"/>
  <c r="AB7333" i="41"/>
  <c r="E7333" i="41"/>
  <c r="D7333" i="41"/>
  <c r="C7333" i="41"/>
  <c r="AC7332" i="41"/>
  <c r="AB7332" i="41"/>
  <c r="E7332" i="41"/>
  <c r="D7332" i="41"/>
  <c r="C7332" i="41"/>
  <c r="AC7331" i="41"/>
  <c r="AB7331" i="41"/>
  <c r="E7331" i="41"/>
  <c r="D7331" i="41"/>
  <c r="C7331" i="41"/>
  <c r="AC7330" i="41"/>
  <c r="AB7330" i="41"/>
  <c r="E7330" i="41"/>
  <c r="D7330" i="41"/>
  <c r="C7330" i="41"/>
  <c r="AC7329" i="41"/>
  <c r="AB7329" i="41"/>
  <c r="E7329" i="41"/>
  <c r="D7329" i="41"/>
  <c r="C7329" i="41"/>
  <c r="AC7328" i="41"/>
  <c r="AB7328" i="41"/>
  <c r="E7328" i="41"/>
  <c r="D7328" i="41"/>
  <c r="C7328" i="41"/>
  <c r="AC7327" i="41"/>
  <c r="AB7327" i="41"/>
  <c r="E7327" i="41"/>
  <c r="D7327" i="41"/>
  <c r="C7327" i="41"/>
  <c r="AC7326" i="41"/>
  <c r="AB7326" i="41"/>
  <c r="E7326" i="41"/>
  <c r="D7326" i="41"/>
  <c r="C7326" i="41"/>
  <c r="AC7325" i="41"/>
  <c r="AB7325" i="41"/>
  <c r="E7325" i="41"/>
  <c r="D7325" i="41"/>
  <c r="C7325" i="41"/>
  <c r="AC7324" i="41"/>
  <c r="AB7324" i="41"/>
  <c r="E7324" i="41"/>
  <c r="D7324" i="41"/>
  <c r="C7324" i="41"/>
  <c r="AC7323" i="41"/>
  <c r="AB7323" i="41"/>
  <c r="E7323" i="41"/>
  <c r="D7323" i="41"/>
  <c r="C7323" i="41"/>
  <c r="AC7322" i="41"/>
  <c r="AB7322" i="41"/>
  <c r="E7322" i="41"/>
  <c r="D7322" i="41"/>
  <c r="C7322" i="41"/>
  <c r="AC7321" i="41"/>
  <c r="AB7321" i="41"/>
  <c r="E7321" i="41"/>
  <c r="D7321" i="41"/>
  <c r="C7321" i="41"/>
  <c r="AC7320" i="41"/>
  <c r="AB7320" i="41"/>
  <c r="E7320" i="41"/>
  <c r="D7320" i="41"/>
  <c r="C7320" i="41"/>
  <c r="AC7319" i="41"/>
  <c r="AB7319" i="41"/>
  <c r="E7319" i="41"/>
  <c r="D7319" i="41"/>
  <c r="C7319" i="41"/>
  <c r="AC7318" i="41"/>
  <c r="AB7318" i="41"/>
  <c r="E7318" i="41"/>
  <c r="D7318" i="41"/>
  <c r="C7318" i="41"/>
  <c r="AC7317" i="41"/>
  <c r="AB7317" i="41"/>
  <c r="E7317" i="41"/>
  <c r="D7317" i="41"/>
  <c r="C7317" i="41"/>
  <c r="AC7316" i="41"/>
  <c r="AB7316" i="41"/>
  <c r="E7316" i="41"/>
  <c r="D7316" i="41"/>
  <c r="C7316" i="41"/>
  <c r="AC7315" i="41"/>
  <c r="AB7315" i="41"/>
  <c r="E7315" i="41"/>
  <c r="D7315" i="41"/>
  <c r="C7315" i="41"/>
  <c r="AC7314" i="41"/>
  <c r="AB7314" i="41"/>
  <c r="E7314" i="41"/>
  <c r="D7314" i="41"/>
  <c r="C7314" i="41"/>
  <c r="AC7313" i="41"/>
  <c r="AB7313" i="41"/>
  <c r="E7313" i="41"/>
  <c r="D7313" i="41"/>
  <c r="C7313" i="41"/>
  <c r="AC7312" i="41"/>
  <c r="AB7312" i="41"/>
  <c r="E7312" i="41"/>
  <c r="D7312" i="41"/>
  <c r="C7312" i="41"/>
  <c r="AC7311" i="41"/>
  <c r="AB7311" i="41"/>
  <c r="E7311" i="41"/>
  <c r="D7311" i="41"/>
  <c r="C7311" i="41"/>
  <c r="AC7310" i="41"/>
  <c r="AB7310" i="41"/>
  <c r="E7310" i="41"/>
  <c r="D7310" i="41"/>
  <c r="C7310" i="41"/>
  <c r="AC7309" i="41"/>
  <c r="AB7309" i="41"/>
  <c r="E7309" i="41"/>
  <c r="D7309" i="41"/>
  <c r="C7309" i="41"/>
  <c r="AC7308" i="41"/>
  <c r="AB7308" i="41"/>
  <c r="E7308" i="41"/>
  <c r="D7308" i="41"/>
  <c r="C7308" i="41"/>
  <c r="AC7307" i="41"/>
  <c r="AB7307" i="41"/>
  <c r="E7307" i="41"/>
  <c r="D7307" i="41"/>
  <c r="C7307" i="41"/>
  <c r="AC7306" i="41"/>
  <c r="AB7306" i="41"/>
  <c r="E7306" i="41"/>
  <c r="D7306" i="41"/>
  <c r="C7306" i="41"/>
  <c r="AC7305" i="41"/>
  <c r="AB7305" i="41"/>
  <c r="E7305" i="41"/>
  <c r="D7305" i="41"/>
  <c r="C7305" i="41"/>
  <c r="AC7304" i="41"/>
  <c r="AB7304" i="41"/>
  <c r="E7304" i="41"/>
  <c r="D7304" i="41"/>
  <c r="C7304" i="41"/>
  <c r="AC7303" i="41"/>
  <c r="AB7303" i="41"/>
  <c r="E7303" i="41"/>
  <c r="D7303" i="41"/>
  <c r="C7303" i="41"/>
  <c r="AC7302" i="41"/>
  <c r="AB7302" i="41"/>
  <c r="E7302" i="41"/>
  <c r="D7302" i="41"/>
  <c r="C7302" i="41"/>
  <c r="AC7301" i="41"/>
  <c r="AB7301" i="41"/>
  <c r="E7301" i="41"/>
  <c r="D7301" i="41"/>
  <c r="C7301" i="41"/>
  <c r="AC7300" i="41"/>
  <c r="AB7300" i="41"/>
  <c r="E7300" i="41"/>
  <c r="D7300" i="41"/>
  <c r="C7300" i="41"/>
  <c r="AC7299" i="41"/>
  <c r="AB7299" i="41"/>
  <c r="E7299" i="41"/>
  <c r="D7299" i="41"/>
  <c r="C7299" i="41"/>
  <c r="AC7298" i="41"/>
  <c r="AB7298" i="41"/>
  <c r="E7298" i="41"/>
  <c r="D7298" i="41"/>
  <c r="C7298" i="41"/>
  <c r="AC7297" i="41"/>
  <c r="AB7297" i="41"/>
  <c r="E7297" i="41"/>
  <c r="D7297" i="41"/>
  <c r="C7297" i="41"/>
  <c r="AC7296" i="41"/>
  <c r="AB7296" i="41"/>
  <c r="E7296" i="41"/>
  <c r="D7296" i="41"/>
  <c r="C7296" i="41"/>
  <c r="AC7295" i="41"/>
  <c r="AB7295" i="41"/>
  <c r="E7295" i="41"/>
  <c r="D7295" i="41"/>
  <c r="C7295" i="41"/>
  <c r="AC7294" i="41"/>
  <c r="AB7294" i="41"/>
  <c r="E7294" i="41"/>
  <c r="D7294" i="41"/>
  <c r="C7294" i="41"/>
  <c r="AC7293" i="41"/>
  <c r="AB7293" i="41"/>
  <c r="E7293" i="41"/>
  <c r="D7293" i="41"/>
  <c r="C7293" i="41"/>
  <c r="AC7292" i="41"/>
  <c r="AB7292" i="41"/>
  <c r="E7292" i="41"/>
  <c r="D7292" i="41"/>
  <c r="C7292" i="41"/>
  <c r="AC7291" i="41"/>
  <c r="AB7291" i="41"/>
  <c r="E7291" i="41"/>
  <c r="D7291" i="41"/>
  <c r="C7291" i="41"/>
  <c r="AC7290" i="41"/>
  <c r="AB7290" i="41"/>
  <c r="E7290" i="41"/>
  <c r="D7290" i="41"/>
  <c r="C7290" i="41"/>
  <c r="AC7289" i="41"/>
  <c r="AB7289" i="41"/>
  <c r="E7289" i="41"/>
  <c r="D7289" i="41"/>
  <c r="C7289" i="41"/>
  <c r="AC7288" i="41"/>
  <c r="AB7288" i="41"/>
  <c r="E7288" i="41"/>
  <c r="D7288" i="41"/>
  <c r="C7288" i="41"/>
  <c r="AC7287" i="41"/>
  <c r="AB7287" i="41"/>
  <c r="E7287" i="41"/>
  <c r="D7287" i="41"/>
  <c r="C7287" i="41"/>
  <c r="AC7286" i="41"/>
  <c r="AB7286" i="41"/>
  <c r="E7286" i="41"/>
  <c r="D7286" i="41"/>
  <c r="C7286" i="41"/>
  <c r="AC7285" i="41"/>
  <c r="AB7285" i="41"/>
  <c r="E7285" i="41"/>
  <c r="D7285" i="41"/>
  <c r="C7285" i="41"/>
  <c r="AC7284" i="41"/>
  <c r="AB7284" i="41"/>
  <c r="E7284" i="41"/>
  <c r="D7284" i="41"/>
  <c r="C7284" i="41"/>
  <c r="AC7283" i="41"/>
  <c r="AB7283" i="41"/>
  <c r="E7283" i="41"/>
  <c r="D7283" i="41"/>
  <c r="C7283" i="41"/>
  <c r="AC7282" i="41"/>
  <c r="AB7282" i="41"/>
  <c r="E7282" i="41"/>
  <c r="D7282" i="41"/>
  <c r="C7282" i="41"/>
  <c r="AC7281" i="41"/>
  <c r="AB7281" i="41"/>
  <c r="E7281" i="41"/>
  <c r="D7281" i="41"/>
  <c r="C7281" i="41"/>
  <c r="AC7280" i="41"/>
  <c r="AB7280" i="41"/>
  <c r="E7280" i="41"/>
  <c r="D7280" i="41"/>
  <c r="C7280" i="41"/>
  <c r="AC7279" i="41"/>
  <c r="AB7279" i="41"/>
  <c r="E7279" i="41"/>
  <c r="D7279" i="41"/>
  <c r="C7279" i="41"/>
  <c r="AC7278" i="41"/>
  <c r="AB7278" i="41"/>
  <c r="E7278" i="41"/>
  <c r="D7278" i="41"/>
  <c r="C7278" i="41"/>
  <c r="AC7277" i="41"/>
  <c r="AB7277" i="41"/>
  <c r="E7277" i="41"/>
  <c r="D7277" i="41"/>
  <c r="C7277" i="41"/>
  <c r="AC7276" i="41"/>
  <c r="AB7276" i="41"/>
  <c r="E7276" i="41"/>
  <c r="D7276" i="41"/>
  <c r="C7276" i="41"/>
  <c r="AC7275" i="41"/>
  <c r="AB7275" i="41"/>
  <c r="E7275" i="41"/>
  <c r="D7275" i="41"/>
  <c r="C7275" i="41"/>
  <c r="AC7274" i="41"/>
  <c r="AB7274" i="41"/>
  <c r="E7274" i="41"/>
  <c r="D7274" i="41"/>
  <c r="C7274" i="41"/>
  <c r="AC7273" i="41"/>
  <c r="AB7273" i="41"/>
  <c r="E7273" i="41"/>
  <c r="D7273" i="41"/>
  <c r="C7273" i="41"/>
  <c r="AC7272" i="41"/>
  <c r="AB7272" i="41"/>
  <c r="E7272" i="41"/>
  <c r="D7272" i="41"/>
  <c r="C7272" i="41"/>
  <c r="AC7271" i="41"/>
  <c r="AB7271" i="41"/>
  <c r="E7271" i="41"/>
  <c r="D7271" i="41"/>
  <c r="C7271" i="41"/>
  <c r="AC7270" i="41"/>
  <c r="AB7270" i="41"/>
  <c r="E7270" i="41"/>
  <c r="D7270" i="41"/>
  <c r="C7270" i="41"/>
  <c r="AC7269" i="41"/>
  <c r="AB7269" i="41"/>
  <c r="E7269" i="41"/>
  <c r="D7269" i="41"/>
  <c r="C7269" i="41"/>
  <c r="AC7268" i="41"/>
  <c r="AB7268" i="41"/>
  <c r="E7268" i="41"/>
  <c r="D7268" i="41"/>
  <c r="C7268" i="41"/>
  <c r="AC7267" i="41"/>
  <c r="AB7267" i="41"/>
  <c r="E7267" i="41"/>
  <c r="D7267" i="41"/>
  <c r="C7267" i="41"/>
  <c r="AC7266" i="41"/>
  <c r="AB7266" i="41"/>
  <c r="E7266" i="41"/>
  <c r="D7266" i="41"/>
  <c r="C7266" i="41"/>
  <c r="AC7265" i="41"/>
  <c r="AB7265" i="41"/>
  <c r="E7265" i="41"/>
  <c r="D7265" i="41"/>
  <c r="C7265" i="41"/>
  <c r="AC7264" i="41"/>
  <c r="AB7264" i="41"/>
  <c r="E7264" i="41"/>
  <c r="D7264" i="41"/>
  <c r="C7264" i="41"/>
  <c r="AC7263" i="41"/>
  <c r="AB7263" i="41"/>
  <c r="E7263" i="41"/>
  <c r="D7263" i="41"/>
  <c r="C7263" i="41"/>
  <c r="AC7262" i="41"/>
  <c r="AB7262" i="41"/>
  <c r="E7262" i="41"/>
  <c r="D7262" i="41"/>
  <c r="C7262" i="41"/>
  <c r="AC7261" i="41"/>
  <c r="AB7261" i="41"/>
  <c r="E7261" i="41"/>
  <c r="D7261" i="41"/>
  <c r="C7261" i="41"/>
  <c r="AC7260" i="41"/>
  <c r="AB7260" i="41"/>
  <c r="E7260" i="41"/>
  <c r="D7260" i="41"/>
  <c r="C7260" i="41"/>
  <c r="AC7259" i="41"/>
  <c r="AB7259" i="41"/>
  <c r="E7259" i="41"/>
  <c r="D7259" i="41"/>
  <c r="C7259" i="41"/>
  <c r="AC7258" i="41"/>
  <c r="AB7258" i="41"/>
  <c r="E7258" i="41"/>
  <c r="D7258" i="41"/>
  <c r="C7258" i="41"/>
  <c r="AC7257" i="41"/>
  <c r="AB7257" i="41"/>
  <c r="E7257" i="41"/>
  <c r="D7257" i="41"/>
  <c r="C7257" i="41"/>
  <c r="AC7256" i="41"/>
  <c r="AB7256" i="41"/>
  <c r="E7256" i="41"/>
  <c r="D7256" i="41"/>
  <c r="C7256" i="41"/>
  <c r="AC7255" i="41"/>
  <c r="AB7255" i="41"/>
  <c r="E7255" i="41"/>
  <c r="D7255" i="41"/>
  <c r="C7255" i="41"/>
  <c r="AC7254" i="41"/>
  <c r="AB7254" i="41"/>
  <c r="E7254" i="41"/>
  <c r="D7254" i="41"/>
  <c r="C7254" i="41"/>
  <c r="AC7253" i="41"/>
  <c r="AB7253" i="41"/>
  <c r="E7253" i="41"/>
  <c r="D7253" i="41"/>
  <c r="C7253" i="41"/>
  <c r="AC7252" i="41"/>
  <c r="AB7252" i="41"/>
  <c r="E7252" i="41"/>
  <c r="D7252" i="41"/>
  <c r="C7252" i="41"/>
  <c r="AC7251" i="41"/>
  <c r="AB7251" i="41"/>
  <c r="E7251" i="41"/>
  <c r="D7251" i="41"/>
  <c r="C7251" i="41"/>
  <c r="AC7250" i="41"/>
  <c r="AB7250" i="41"/>
  <c r="E7250" i="41"/>
  <c r="D7250" i="41"/>
  <c r="C7250" i="41"/>
  <c r="AC7249" i="41"/>
  <c r="AB7249" i="41"/>
  <c r="E7249" i="41"/>
  <c r="D7249" i="41"/>
  <c r="C7249" i="41"/>
  <c r="AC7248" i="41"/>
  <c r="AB7248" i="41"/>
  <c r="E7248" i="41"/>
  <c r="D7248" i="41"/>
  <c r="C7248" i="41"/>
  <c r="AC7247" i="41"/>
  <c r="AB7247" i="41"/>
  <c r="E7247" i="41"/>
  <c r="D7247" i="41"/>
  <c r="C7247" i="41"/>
  <c r="AC7246" i="41"/>
  <c r="AB7246" i="41"/>
  <c r="E7246" i="41"/>
  <c r="D7246" i="41"/>
  <c r="C7246" i="41"/>
  <c r="AC7245" i="41"/>
  <c r="AB7245" i="41"/>
  <c r="E7245" i="41"/>
  <c r="D7245" i="41"/>
  <c r="C7245" i="41"/>
  <c r="AC7244" i="41"/>
  <c r="AB7244" i="41"/>
  <c r="E7244" i="41"/>
  <c r="D7244" i="41"/>
  <c r="C7244" i="41"/>
  <c r="AC7243" i="41"/>
  <c r="AB7243" i="41"/>
  <c r="E7243" i="41"/>
  <c r="D7243" i="41"/>
  <c r="C7243" i="41"/>
  <c r="AC7242" i="41"/>
  <c r="AB7242" i="41"/>
  <c r="E7242" i="41"/>
  <c r="D7242" i="41"/>
  <c r="C7242" i="41"/>
  <c r="AC7241" i="41"/>
  <c r="AB7241" i="41"/>
  <c r="E7241" i="41"/>
  <c r="D7241" i="41"/>
  <c r="C7241" i="41"/>
  <c r="AC7240" i="41"/>
  <c r="AB7240" i="41"/>
  <c r="E7240" i="41"/>
  <c r="D7240" i="41"/>
  <c r="C7240" i="41"/>
  <c r="AC7239" i="41"/>
  <c r="AB7239" i="41"/>
  <c r="E7239" i="41"/>
  <c r="D7239" i="41"/>
  <c r="C7239" i="41"/>
  <c r="AC7238" i="41"/>
  <c r="AB7238" i="41"/>
  <c r="E7238" i="41"/>
  <c r="D7238" i="41"/>
  <c r="C7238" i="41"/>
  <c r="AC7237" i="41"/>
  <c r="AB7237" i="41"/>
  <c r="E7237" i="41"/>
  <c r="D7237" i="41"/>
  <c r="C7237" i="41"/>
  <c r="AC7236" i="41"/>
  <c r="AB7236" i="41"/>
  <c r="E7236" i="41"/>
  <c r="D7236" i="41"/>
  <c r="C7236" i="41"/>
  <c r="AC7235" i="41"/>
  <c r="AB7235" i="41"/>
  <c r="E7235" i="41"/>
  <c r="D7235" i="41"/>
  <c r="C7235" i="41"/>
  <c r="AC7234" i="41"/>
  <c r="AB7234" i="41"/>
  <c r="E7234" i="41"/>
  <c r="D7234" i="41"/>
  <c r="C7234" i="41"/>
  <c r="AC7233" i="41"/>
  <c r="AB7233" i="41"/>
  <c r="E7233" i="41"/>
  <c r="D7233" i="41"/>
  <c r="C7233" i="41"/>
  <c r="AC7232" i="41"/>
  <c r="AB7232" i="41"/>
  <c r="E7232" i="41"/>
  <c r="D7232" i="41"/>
  <c r="C7232" i="41"/>
  <c r="AC7231" i="41"/>
  <c r="AB7231" i="41"/>
  <c r="E7231" i="41"/>
  <c r="D7231" i="41"/>
  <c r="C7231" i="41"/>
  <c r="AC7230" i="41"/>
  <c r="AB7230" i="41"/>
  <c r="E7230" i="41"/>
  <c r="D7230" i="41"/>
  <c r="C7230" i="41"/>
  <c r="AC7229" i="41"/>
  <c r="AB7229" i="41"/>
  <c r="E7229" i="41"/>
  <c r="D7229" i="41"/>
  <c r="C7229" i="41"/>
  <c r="AC7228" i="41"/>
  <c r="AB7228" i="41"/>
  <c r="E7228" i="41"/>
  <c r="D7228" i="41"/>
  <c r="C7228" i="41"/>
  <c r="AC7227" i="41"/>
  <c r="AB7227" i="41"/>
  <c r="E7227" i="41"/>
  <c r="D7227" i="41"/>
  <c r="C7227" i="41"/>
  <c r="AC7226" i="41"/>
  <c r="AB7226" i="41"/>
  <c r="E7226" i="41"/>
  <c r="D7226" i="41"/>
  <c r="C7226" i="41"/>
  <c r="AC7225" i="41"/>
  <c r="AB7225" i="41"/>
  <c r="E7225" i="41"/>
  <c r="D7225" i="41"/>
  <c r="C7225" i="41"/>
  <c r="AC7224" i="41"/>
  <c r="AB7224" i="41"/>
  <c r="E7224" i="41"/>
  <c r="D7224" i="41"/>
  <c r="C7224" i="41"/>
  <c r="AC7223" i="41"/>
  <c r="AB7223" i="41"/>
  <c r="E7223" i="41"/>
  <c r="D7223" i="41"/>
  <c r="C7223" i="41"/>
  <c r="AC7222" i="41"/>
  <c r="AB7222" i="41"/>
  <c r="E7222" i="41"/>
  <c r="D7222" i="41"/>
  <c r="C7222" i="41"/>
  <c r="AC7221" i="41"/>
  <c r="AB7221" i="41"/>
  <c r="E7221" i="41"/>
  <c r="D7221" i="41"/>
  <c r="C7221" i="41"/>
  <c r="AC7220" i="41"/>
  <c r="AB7220" i="41"/>
  <c r="E7220" i="41"/>
  <c r="D7220" i="41"/>
  <c r="C7220" i="41"/>
  <c r="AC7219" i="41"/>
  <c r="AB7219" i="41"/>
  <c r="E7219" i="41"/>
  <c r="D7219" i="41"/>
  <c r="C7219" i="41"/>
  <c r="AC7218" i="41"/>
  <c r="AB7218" i="41"/>
  <c r="E7218" i="41"/>
  <c r="D7218" i="41"/>
  <c r="C7218" i="41"/>
  <c r="AC7217" i="41"/>
  <c r="AB7217" i="41"/>
  <c r="E7217" i="41"/>
  <c r="D7217" i="41"/>
  <c r="C7217" i="41"/>
  <c r="AC7216" i="41"/>
  <c r="AB7216" i="41"/>
  <c r="E7216" i="41"/>
  <c r="D7216" i="41"/>
  <c r="C7216" i="41"/>
  <c r="AC7215" i="41"/>
  <c r="AB7215" i="41"/>
  <c r="E7215" i="41"/>
  <c r="D7215" i="41"/>
  <c r="C7215" i="41"/>
  <c r="AC7214" i="41"/>
  <c r="AB7214" i="41"/>
  <c r="E7214" i="41"/>
  <c r="D7214" i="41"/>
  <c r="C7214" i="41"/>
  <c r="AC7213" i="41"/>
  <c r="AB7213" i="41"/>
  <c r="E7213" i="41"/>
  <c r="D7213" i="41"/>
  <c r="C7213" i="41"/>
  <c r="AC7212" i="41"/>
  <c r="AB7212" i="41"/>
  <c r="E7212" i="41"/>
  <c r="D7212" i="41"/>
  <c r="C7212" i="41"/>
  <c r="AC7211" i="41"/>
  <c r="AB7211" i="41"/>
  <c r="E7211" i="41"/>
  <c r="D7211" i="41"/>
  <c r="C7211" i="41"/>
  <c r="AC7210" i="41"/>
  <c r="AB7210" i="41"/>
  <c r="E7210" i="41"/>
  <c r="D7210" i="41"/>
  <c r="C7210" i="41"/>
  <c r="AC7209" i="41"/>
  <c r="AB7209" i="41"/>
  <c r="E7209" i="41"/>
  <c r="D7209" i="41"/>
  <c r="C7209" i="41"/>
  <c r="AC7208" i="41"/>
  <c r="AB7208" i="41"/>
  <c r="E7208" i="41"/>
  <c r="D7208" i="41"/>
  <c r="C7208" i="41"/>
  <c r="AC7207" i="41"/>
  <c r="AB7207" i="41"/>
  <c r="E7207" i="41"/>
  <c r="D7207" i="41"/>
  <c r="C7207" i="41"/>
  <c r="AC7206" i="41"/>
  <c r="AB7206" i="41"/>
  <c r="E7206" i="41"/>
  <c r="D7206" i="41"/>
  <c r="C7206" i="41"/>
  <c r="AC7205" i="41"/>
  <c r="AB7205" i="41"/>
  <c r="E7205" i="41"/>
  <c r="D7205" i="41"/>
  <c r="C7205" i="41"/>
  <c r="AC7204" i="41"/>
  <c r="AB7204" i="41"/>
  <c r="E7204" i="41"/>
  <c r="D7204" i="41"/>
  <c r="C7204" i="41"/>
  <c r="AC7203" i="41"/>
  <c r="AB7203" i="41"/>
  <c r="E7203" i="41"/>
  <c r="D7203" i="41"/>
  <c r="C7203" i="41"/>
  <c r="AC7202" i="41"/>
  <c r="AB7202" i="41"/>
  <c r="E7202" i="41"/>
  <c r="D7202" i="41"/>
  <c r="C7202" i="41"/>
  <c r="AC7201" i="41"/>
  <c r="AB7201" i="41"/>
  <c r="E7201" i="41"/>
  <c r="D7201" i="41"/>
  <c r="C7201" i="41"/>
  <c r="AC7200" i="41"/>
  <c r="AB7200" i="41"/>
  <c r="E7200" i="41"/>
  <c r="D7200" i="41"/>
  <c r="C7200" i="41"/>
  <c r="AC7199" i="41"/>
  <c r="AB7199" i="41"/>
  <c r="E7199" i="41"/>
  <c r="D7199" i="41"/>
  <c r="C7199" i="41"/>
  <c r="AC7198" i="41"/>
  <c r="AB7198" i="41"/>
  <c r="E7198" i="41"/>
  <c r="D7198" i="41"/>
  <c r="C7198" i="41"/>
  <c r="AC7197" i="41"/>
  <c r="AB7197" i="41"/>
  <c r="E7197" i="41"/>
  <c r="D7197" i="41"/>
  <c r="C7197" i="41"/>
  <c r="AC7196" i="41"/>
  <c r="AB7196" i="41"/>
  <c r="E7196" i="41"/>
  <c r="D7196" i="41"/>
  <c r="C7196" i="41"/>
  <c r="AC7195" i="41"/>
  <c r="AB7195" i="41"/>
  <c r="E7195" i="41"/>
  <c r="D7195" i="41"/>
  <c r="C7195" i="41"/>
  <c r="AC7194" i="41"/>
  <c r="AB7194" i="41"/>
  <c r="E7194" i="41"/>
  <c r="D7194" i="41"/>
  <c r="C7194" i="41"/>
  <c r="AC7193" i="41"/>
  <c r="AB7193" i="41"/>
  <c r="E7193" i="41"/>
  <c r="D7193" i="41"/>
  <c r="C7193" i="41"/>
  <c r="AC7192" i="41"/>
  <c r="AB7192" i="41"/>
  <c r="E7192" i="41"/>
  <c r="D7192" i="41"/>
  <c r="C7192" i="41"/>
  <c r="AC7191" i="41"/>
  <c r="AB7191" i="41"/>
  <c r="E7191" i="41"/>
  <c r="D7191" i="41"/>
  <c r="C7191" i="41"/>
  <c r="AC7190" i="41"/>
  <c r="AB7190" i="41"/>
  <c r="E7190" i="41"/>
  <c r="D7190" i="41"/>
  <c r="C7190" i="41"/>
  <c r="AC7189" i="41"/>
  <c r="AB7189" i="41"/>
  <c r="E7189" i="41"/>
  <c r="D7189" i="41"/>
  <c r="C7189" i="41"/>
  <c r="AC7188" i="41"/>
  <c r="AB7188" i="41"/>
  <c r="E7188" i="41"/>
  <c r="D7188" i="41"/>
  <c r="C7188" i="41"/>
  <c r="AC7187" i="41"/>
  <c r="AB7187" i="41"/>
  <c r="E7187" i="41"/>
  <c r="D7187" i="41"/>
  <c r="C7187" i="41"/>
  <c r="AC7186" i="41"/>
  <c r="AB7186" i="41"/>
  <c r="E7186" i="41"/>
  <c r="D7186" i="41"/>
  <c r="C7186" i="41"/>
  <c r="AC7185" i="41"/>
  <c r="AB7185" i="41"/>
  <c r="E7185" i="41"/>
  <c r="D7185" i="41"/>
  <c r="C7185" i="41"/>
  <c r="AC7184" i="41"/>
  <c r="AB7184" i="41"/>
  <c r="E7184" i="41"/>
  <c r="D7184" i="41"/>
  <c r="C7184" i="41"/>
  <c r="AC7183" i="41"/>
  <c r="AB7183" i="41"/>
  <c r="E7183" i="41"/>
  <c r="D7183" i="41"/>
  <c r="C7183" i="41"/>
  <c r="AC7182" i="41"/>
  <c r="AB7182" i="41"/>
  <c r="E7182" i="41"/>
  <c r="D7182" i="41"/>
  <c r="C7182" i="41"/>
  <c r="AC7181" i="41"/>
  <c r="AB7181" i="41"/>
  <c r="E7181" i="41"/>
  <c r="D7181" i="41"/>
  <c r="C7181" i="41"/>
  <c r="AC7180" i="41"/>
  <c r="AB7180" i="41"/>
  <c r="E7180" i="41"/>
  <c r="D7180" i="41"/>
  <c r="C7180" i="41"/>
  <c r="AC7179" i="41"/>
  <c r="AB7179" i="41"/>
  <c r="E7179" i="41"/>
  <c r="D7179" i="41"/>
  <c r="C7179" i="41"/>
  <c r="AC7178" i="41"/>
  <c r="AB7178" i="41"/>
  <c r="E7178" i="41"/>
  <c r="D7178" i="41"/>
  <c r="C7178" i="41"/>
  <c r="AC7177" i="41"/>
  <c r="AB7177" i="41"/>
  <c r="E7177" i="41"/>
  <c r="D7177" i="41"/>
  <c r="C7177" i="41"/>
  <c r="AC7176" i="41"/>
  <c r="AB7176" i="41"/>
  <c r="E7176" i="41"/>
  <c r="D7176" i="41"/>
  <c r="C7176" i="41"/>
  <c r="AC7175" i="41"/>
  <c r="AB7175" i="41"/>
  <c r="E7175" i="41"/>
  <c r="D7175" i="41"/>
  <c r="C7175" i="41"/>
  <c r="AC7174" i="41"/>
  <c r="AB7174" i="41"/>
  <c r="E7174" i="41"/>
  <c r="D7174" i="41"/>
  <c r="C7174" i="41"/>
  <c r="AC7173" i="41"/>
  <c r="AB7173" i="41"/>
  <c r="E7173" i="41"/>
  <c r="D7173" i="41"/>
  <c r="C7173" i="41"/>
  <c r="AC7172" i="41"/>
  <c r="AB7172" i="41"/>
  <c r="E7172" i="41"/>
  <c r="D7172" i="41"/>
  <c r="C7172" i="41"/>
  <c r="AC7171" i="41"/>
  <c r="AB7171" i="41"/>
  <c r="E7171" i="41"/>
  <c r="D7171" i="41"/>
  <c r="C7171" i="41"/>
  <c r="AC7170" i="41"/>
  <c r="AB7170" i="41"/>
  <c r="E7170" i="41"/>
  <c r="D7170" i="41"/>
  <c r="C7170" i="41"/>
  <c r="AC7169" i="41"/>
  <c r="AB7169" i="41"/>
  <c r="E7169" i="41"/>
  <c r="D7169" i="41"/>
  <c r="C7169" i="41"/>
  <c r="AC7168" i="41"/>
  <c r="AB7168" i="41"/>
  <c r="E7168" i="41"/>
  <c r="D7168" i="41"/>
  <c r="C7168" i="41"/>
  <c r="AC7167" i="41"/>
  <c r="AB7167" i="41"/>
  <c r="E7167" i="41"/>
  <c r="D7167" i="41"/>
  <c r="C7167" i="41"/>
  <c r="AC7166" i="41"/>
  <c r="AB7166" i="41"/>
  <c r="E7166" i="41"/>
  <c r="D7166" i="41"/>
  <c r="C7166" i="41"/>
  <c r="AC7165" i="41"/>
  <c r="AB7165" i="41"/>
  <c r="E7165" i="41"/>
  <c r="D7165" i="41"/>
  <c r="C7165" i="41"/>
  <c r="AC7164" i="41"/>
  <c r="AB7164" i="41"/>
  <c r="E7164" i="41"/>
  <c r="D7164" i="41"/>
  <c r="C7164" i="41"/>
  <c r="AC7163" i="41"/>
  <c r="AB7163" i="41"/>
  <c r="E7163" i="41"/>
  <c r="D7163" i="41"/>
  <c r="C7163" i="41"/>
  <c r="AC7162" i="41"/>
  <c r="AB7162" i="41"/>
  <c r="E7162" i="41"/>
  <c r="D7162" i="41"/>
  <c r="C7162" i="41"/>
  <c r="AC7161" i="41"/>
  <c r="AB7161" i="41"/>
  <c r="E7161" i="41"/>
  <c r="D7161" i="41"/>
  <c r="C7161" i="41"/>
  <c r="AC7160" i="41"/>
  <c r="AB7160" i="41"/>
  <c r="E7160" i="41"/>
  <c r="D7160" i="41"/>
  <c r="C7160" i="41"/>
  <c r="AC7159" i="41"/>
  <c r="AB7159" i="41"/>
  <c r="E7159" i="41"/>
  <c r="D7159" i="41"/>
  <c r="C7159" i="41"/>
  <c r="AC7158" i="41"/>
  <c r="AB7158" i="41"/>
  <c r="E7158" i="41"/>
  <c r="D7158" i="41"/>
  <c r="C7158" i="41"/>
  <c r="AC7157" i="41"/>
  <c r="AB7157" i="41"/>
  <c r="E7157" i="41"/>
  <c r="D7157" i="41"/>
  <c r="C7157" i="41"/>
  <c r="AC7156" i="41"/>
  <c r="AB7156" i="41"/>
  <c r="E7156" i="41"/>
  <c r="D7156" i="41"/>
  <c r="C7156" i="41"/>
  <c r="AC7155" i="41"/>
  <c r="AB7155" i="41"/>
  <c r="E7155" i="41"/>
  <c r="D7155" i="41"/>
  <c r="C7155" i="41"/>
  <c r="AC7154" i="41"/>
  <c r="AB7154" i="41"/>
  <c r="E7154" i="41"/>
  <c r="D7154" i="41"/>
  <c r="C7154" i="41"/>
  <c r="AC7153" i="41"/>
  <c r="AB7153" i="41"/>
  <c r="E7153" i="41"/>
  <c r="D7153" i="41"/>
  <c r="C7153" i="41"/>
  <c r="AC7152" i="41"/>
  <c r="AB7152" i="41"/>
  <c r="E7152" i="41"/>
  <c r="D7152" i="41"/>
  <c r="C7152" i="41"/>
  <c r="AC7151" i="41"/>
  <c r="AB7151" i="41"/>
  <c r="E7151" i="41"/>
  <c r="D7151" i="41"/>
  <c r="C7151" i="41"/>
  <c r="AC7150" i="41"/>
  <c r="AB7150" i="41"/>
  <c r="E7150" i="41"/>
  <c r="D7150" i="41"/>
  <c r="C7150" i="41"/>
  <c r="AC7149" i="41"/>
  <c r="AB7149" i="41"/>
  <c r="E7149" i="41"/>
  <c r="D7149" i="41"/>
  <c r="C7149" i="41"/>
  <c r="AC7148" i="41"/>
  <c r="AB7148" i="41"/>
  <c r="E7148" i="41"/>
  <c r="D7148" i="41"/>
  <c r="C7148" i="41"/>
  <c r="AC7147" i="41"/>
  <c r="AB7147" i="41"/>
  <c r="E7147" i="41"/>
  <c r="D7147" i="41"/>
  <c r="C7147" i="41"/>
  <c r="AC7146" i="41"/>
  <c r="AB7146" i="41"/>
  <c r="E7146" i="41"/>
  <c r="D7146" i="41"/>
  <c r="C7146" i="41"/>
  <c r="AC7145" i="41"/>
  <c r="AB7145" i="41"/>
  <c r="E7145" i="41"/>
  <c r="D7145" i="41"/>
  <c r="C7145" i="41"/>
  <c r="AC7144" i="41"/>
  <c r="AB7144" i="41"/>
  <c r="E7144" i="41"/>
  <c r="D7144" i="41"/>
  <c r="C7144" i="41"/>
  <c r="AC7143" i="41"/>
  <c r="AB7143" i="41"/>
  <c r="E7143" i="41"/>
  <c r="D7143" i="41"/>
  <c r="C7143" i="41"/>
  <c r="AC7142" i="41"/>
  <c r="AB7142" i="41"/>
  <c r="E7142" i="41"/>
  <c r="D7142" i="41"/>
  <c r="C7142" i="41"/>
  <c r="AC7141" i="41"/>
  <c r="AB7141" i="41"/>
  <c r="E7141" i="41"/>
  <c r="D7141" i="41"/>
  <c r="C7141" i="41"/>
  <c r="AC7140" i="41"/>
  <c r="AB7140" i="41"/>
  <c r="E7140" i="41"/>
  <c r="D7140" i="41"/>
  <c r="C7140" i="41"/>
  <c r="AC7139" i="41"/>
  <c r="AB7139" i="41"/>
  <c r="E7139" i="41"/>
  <c r="D7139" i="41"/>
  <c r="C7139" i="41"/>
  <c r="AC7138" i="41"/>
  <c r="AB7138" i="41"/>
  <c r="E7138" i="41"/>
  <c r="D7138" i="41"/>
  <c r="C7138" i="41"/>
  <c r="AC7137" i="41"/>
  <c r="AB7137" i="41"/>
  <c r="E7137" i="41"/>
  <c r="D7137" i="41"/>
  <c r="C7137" i="41"/>
  <c r="AC7136" i="41"/>
  <c r="AB7136" i="41"/>
  <c r="E7136" i="41"/>
  <c r="D7136" i="41"/>
  <c r="C7136" i="41"/>
  <c r="AC7135" i="41"/>
  <c r="AB7135" i="41"/>
  <c r="E7135" i="41"/>
  <c r="D7135" i="41"/>
  <c r="C7135" i="41"/>
  <c r="AC7134" i="41"/>
  <c r="AB7134" i="41"/>
  <c r="E7134" i="41"/>
  <c r="D7134" i="41"/>
  <c r="C7134" i="41"/>
  <c r="AC7133" i="41"/>
  <c r="AB7133" i="41"/>
  <c r="E7133" i="41"/>
  <c r="D7133" i="41"/>
  <c r="C7133" i="41"/>
  <c r="AC7132" i="41"/>
  <c r="AB7132" i="41"/>
  <c r="E7132" i="41"/>
  <c r="D7132" i="41"/>
  <c r="C7132" i="41"/>
  <c r="AC7131" i="41"/>
  <c r="AB7131" i="41"/>
  <c r="E7131" i="41"/>
  <c r="D7131" i="41"/>
  <c r="C7131" i="41"/>
  <c r="AC7130" i="41"/>
  <c r="AB7130" i="41"/>
  <c r="E7130" i="41"/>
  <c r="D7130" i="41"/>
  <c r="C7130" i="41"/>
  <c r="AC7129" i="41"/>
  <c r="AB7129" i="41"/>
  <c r="E7129" i="41"/>
  <c r="D7129" i="41"/>
  <c r="C7129" i="41"/>
  <c r="AC7128" i="41"/>
  <c r="AB7128" i="41"/>
  <c r="E7128" i="41"/>
  <c r="D7128" i="41"/>
  <c r="C7128" i="41"/>
  <c r="AC7127" i="41"/>
  <c r="AB7127" i="41"/>
  <c r="E7127" i="41"/>
  <c r="D7127" i="41"/>
  <c r="C7127" i="41"/>
  <c r="AC7126" i="41"/>
  <c r="AB7126" i="41"/>
  <c r="E7126" i="41"/>
  <c r="D7126" i="41"/>
  <c r="C7126" i="41"/>
  <c r="AC7125" i="41"/>
  <c r="AB7125" i="41"/>
  <c r="E7125" i="41"/>
  <c r="D7125" i="41"/>
  <c r="C7125" i="41"/>
  <c r="AC7124" i="41"/>
  <c r="AB7124" i="41"/>
  <c r="E7124" i="41"/>
  <c r="D7124" i="41"/>
  <c r="C7124" i="41"/>
  <c r="AC7123" i="41"/>
  <c r="AB7123" i="41"/>
  <c r="E7123" i="41"/>
  <c r="D7123" i="41"/>
  <c r="C7123" i="41"/>
  <c r="AC7122" i="41"/>
  <c r="AB7122" i="41"/>
  <c r="E7122" i="41"/>
  <c r="D7122" i="41"/>
  <c r="C7122" i="41"/>
  <c r="AC7121" i="41"/>
  <c r="AB7121" i="41"/>
  <c r="E7121" i="41"/>
  <c r="D7121" i="41"/>
  <c r="C7121" i="41"/>
  <c r="AC7120" i="41"/>
  <c r="AB7120" i="41"/>
  <c r="E7120" i="41"/>
  <c r="D7120" i="41"/>
  <c r="C7120" i="41"/>
  <c r="AC7119" i="41"/>
  <c r="AB7119" i="41"/>
  <c r="E7119" i="41"/>
  <c r="D7119" i="41"/>
  <c r="C7119" i="41"/>
  <c r="AC7118" i="41"/>
  <c r="AB7118" i="41"/>
  <c r="E7118" i="41"/>
  <c r="D7118" i="41"/>
  <c r="C7118" i="41"/>
  <c r="AC7117" i="41"/>
  <c r="AB7117" i="41"/>
  <c r="E7117" i="41"/>
  <c r="D7117" i="41"/>
  <c r="C7117" i="41"/>
  <c r="AC7116" i="41"/>
  <c r="AB7116" i="41"/>
  <c r="E7116" i="41"/>
  <c r="D7116" i="41"/>
  <c r="C7116" i="41"/>
  <c r="AC7115" i="41"/>
  <c r="AB7115" i="41"/>
  <c r="E7115" i="41"/>
  <c r="D7115" i="41"/>
  <c r="C7115" i="41"/>
  <c r="AC7114" i="41"/>
  <c r="AB7114" i="41"/>
  <c r="E7114" i="41"/>
  <c r="D7114" i="41"/>
  <c r="C7114" i="41"/>
  <c r="AC7113" i="41"/>
  <c r="AB7113" i="41"/>
  <c r="E7113" i="41"/>
  <c r="D7113" i="41"/>
  <c r="C7113" i="41"/>
  <c r="AC7112" i="41"/>
  <c r="AB7112" i="41"/>
  <c r="E7112" i="41"/>
  <c r="D7112" i="41"/>
  <c r="C7112" i="41"/>
  <c r="AC7111" i="41"/>
  <c r="AB7111" i="41"/>
  <c r="E7111" i="41"/>
  <c r="D7111" i="41"/>
  <c r="C7111" i="41"/>
  <c r="AC7110" i="41"/>
  <c r="AB7110" i="41"/>
  <c r="E7110" i="41"/>
  <c r="D7110" i="41"/>
  <c r="C7110" i="41"/>
  <c r="AC7109" i="41"/>
  <c r="AB7109" i="41"/>
  <c r="E7109" i="41"/>
  <c r="D7109" i="41"/>
  <c r="C7109" i="41"/>
  <c r="AC7108" i="41"/>
  <c r="AB7108" i="41"/>
  <c r="E7108" i="41"/>
  <c r="D7108" i="41"/>
  <c r="C7108" i="41"/>
  <c r="AC7107" i="41"/>
  <c r="AB7107" i="41"/>
  <c r="E7107" i="41"/>
  <c r="D7107" i="41"/>
  <c r="C7107" i="41"/>
  <c r="AC7106" i="41"/>
  <c r="AB7106" i="41"/>
  <c r="E7106" i="41"/>
  <c r="D7106" i="41"/>
  <c r="C7106" i="41"/>
  <c r="AC7105" i="41"/>
  <c r="AB7105" i="41"/>
  <c r="E7105" i="41"/>
  <c r="D7105" i="41"/>
  <c r="C7105" i="41"/>
  <c r="AC7104" i="41"/>
  <c r="AB7104" i="41"/>
  <c r="E7104" i="41"/>
  <c r="D7104" i="41"/>
  <c r="C7104" i="41"/>
  <c r="AC7103" i="41"/>
  <c r="AB7103" i="41"/>
  <c r="E7103" i="41"/>
  <c r="D7103" i="41"/>
  <c r="C7103" i="41"/>
  <c r="AC7102" i="41"/>
  <c r="AB7102" i="41"/>
  <c r="E7102" i="41"/>
  <c r="D7102" i="41"/>
  <c r="C7102" i="41"/>
  <c r="AC7101" i="41"/>
  <c r="AB7101" i="41"/>
  <c r="E7101" i="41"/>
  <c r="D7101" i="41"/>
  <c r="C7101" i="41"/>
  <c r="AC7100" i="41"/>
  <c r="AB7100" i="41"/>
  <c r="E7100" i="41"/>
  <c r="D7100" i="41"/>
  <c r="C7100" i="41"/>
  <c r="AC7099" i="41"/>
  <c r="AB7099" i="41"/>
  <c r="E7099" i="41"/>
  <c r="D7099" i="41"/>
  <c r="C7099" i="41"/>
  <c r="AC7098" i="41"/>
  <c r="AB7098" i="41"/>
  <c r="E7098" i="41"/>
  <c r="D7098" i="41"/>
  <c r="C7098" i="41"/>
  <c r="AC7097" i="41"/>
  <c r="AB7097" i="41"/>
  <c r="E7097" i="41"/>
  <c r="D7097" i="41"/>
  <c r="C7097" i="41"/>
  <c r="AC7096" i="41"/>
  <c r="AB7096" i="41"/>
  <c r="E7096" i="41"/>
  <c r="D7096" i="41"/>
  <c r="C7096" i="41"/>
  <c r="AC7095" i="41"/>
  <c r="AB7095" i="41"/>
  <c r="E7095" i="41"/>
  <c r="D7095" i="41"/>
  <c r="C7095" i="41"/>
  <c r="AC7094" i="41"/>
  <c r="AB7094" i="41"/>
  <c r="E7094" i="41"/>
  <c r="D7094" i="41"/>
  <c r="C7094" i="41"/>
  <c r="AC7093" i="41"/>
  <c r="AB7093" i="41"/>
  <c r="E7093" i="41"/>
  <c r="D7093" i="41"/>
  <c r="C7093" i="41"/>
  <c r="AC7092" i="41"/>
  <c r="AB7092" i="41"/>
  <c r="E7092" i="41"/>
  <c r="D7092" i="41"/>
  <c r="C7092" i="41"/>
  <c r="AC7091" i="41"/>
  <c r="AB7091" i="41"/>
  <c r="E7091" i="41"/>
  <c r="D7091" i="41"/>
  <c r="C7091" i="41"/>
  <c r="AC7090" i="41"/>
  <c r="AB7090" i="41"/>
  <c r="E7090" i="41"/>
  <c r="D7090" i="41"/>
  <c r="C7090" i="41"/>
  <c r="AC7089" i="41"/>
  <c r="AB7089" i="41"/>
  <c r="E7089" i="41"/>
  <c r="D7089" i="41"/>
  <c r="C7089" i="41"/>
  <c r="AC7088" i="41"/>
  <c r="AB7088" i="41"/>
  <c r="E7088" i="41"/>
  <c r="D7088" i="41"/>
  <c r="C7088" i="41"/>
  <c r="AC7087" i="41"/>
  <c r="AB7087" i="41"/>
  <c r="E7087" i="41"/>
  <c r="D7087" i="41"/>
  <c r="C7087" i="41"/>
  <c r="AC7086" i="41"/>
  <c r="AB7086" i="41"/>
  <c r="E7086" i="41"/>
  <c r="D7086" i="41"/>
  <c r="C7086" i="41"/>
  <c r="AC7085" i="41"/>
  <c r="AB7085" i="41"/>
  <c r="E7085" i="41"/>
  <c r="D7085" i="41"/>
  <c r="C7085" i="41"/>
  <c r="AC7084" i="41"/>
  <c r="AB7084" i="41"/>
  <c r="E7084" i="41"/>
  <c r="D7084" i="41"/>
  <c r="C7084" i="41"/>
  <c r="AC7083" i="41"/>
  <c r="AB7083" i="41"/>
  <c r="E7083" i="41"/>
  <c r="D7083" i="41"/>
  <c r="C7083" i="41"/>
  <c r="AC7082" i="41"/>
  <c r="AB7082" i="41"/>
  <c r="E7082" i="41"/>
  <c r="D7082" i="41"/>
  <c r="C7082" i="41"/>
  <c r="AC7081" i="41"/>
  <c r="AB7081" i="41"/>
  <c r="E7081" i="41"/>
  <c r="D7081" i="41"/>
  <c r="C7081" i="41"/>
  <c r="AC7080" i="41"/>
  <c r="AB7080" i="41"/>
  <c r="E7080" i="41"/>
  <c r="D7080" i="41"/>
  <c r="C7080" i="41"/>
  <c r="AC7079" i="41"/>
  <c r="AB7079" i="41"/>
  <c r="E7079" i="41"/>
  <c r="D7079" i="41"/>
  <c r="C7079" i="41"/>
  <c r="AC7078" i="41"/>
  <c r="AB7078" i="41"/>
  <c r="E7078" i="41"/>
  <c r="D7078" i="41"/>
  <c r="C7078" i="41"/>
  <c r="AC7077" i="41"/>
  <c r="AB7077" i="41"/>
  <c r="E7077" i="41"/>
  <c r="D7077" i="41"/>
  <c r="C7077" i="41"/>
  <c r="AC7076" i="41"/>
  <c r="AB7076" i="41"/>
  <c r="E7076" i="41"/>
  <c r="D7076" i="41"/>
  <c r="C7076" i="41"/>
  <c r="AC7075" i="41"/>
  <c r="AB7075" i="41"/>
  <c r="E7075" i="41"/>
  <c r="D7075" i="41"/>
  <c r="C7075" i="41"/>
  <c r="AC7074" i="41"/>
  <c r="AB7074" i="41"/>
  <c r="E7074" i="41"/>
  <c r="D7074" i="41"/>
  <c r="C7074" i="41"/>
  <c r="AC7073" i="41"/>
  <c r="AB7073" i="41"/>
  <c r="E7073" i="41"/>
  <c r="D7073" i="41"/>
  <c r="C7073" i="41"/>
  <c r="AC7072" i="41"/>
  <c r="AB7072" i="41"/>
  <c r="E7072" i="41"/>
  <c r="D7072" i="41"/>
  <c r="C7072" i="41"/>
  <c r="AC7071" i="41"/>
  <c r="AB7071" i="41"/>
  <c r="E7071" i="41"/>
  <c r="D7071" i="41"/>
  <c r="C7071" i="41"/>
  <c r="AC7070" i="41"/>
  <c r="AB7070" i="41"/>
  <c r="E7070" i="41"/>
  <c r="D7070" i="41"/>
  <c r="C7070" i="41"/>
  <c r="AC7069" i="41"/>
  <c r="AB7069" i="41"/>
  <c r="E7069" i="41"/>
  <c r="D7069" i="41"/>
  <c r="C7069" i="41"/>
  <c r="AC7068" i="41"/>
  <c r="AB7068" i="41"/>
  <c r="E7068" i="41"/>
  <c r="D7068" i="41"/>
  <c r="C7068" i="41"/>
  <c r="AC7067" i="41"/>
  <c r="AB7067" i="41"/>
  <c r="E7067" i="41"/>
  <c r="D7067" i="41"/>
  <c r="C7067" i="41"/>
  <c r="AC7066" i="41"/>
  <c r="AB7066" i="41"/>
  <c r="E7066" i="41"/>
  <c r="D7066" i="41"/>
  <c r="C7066" i="41"/>
  <c r="AC7065" i="41"/>
  <c r="AB7065" i="41"/>
  <c r="E7065" i="41"/>
  <c r="D7065" i="41"/>
  <c r="C7065" i="41"/>
  <c r="AC7064" i="41"/>
  <c r="AB7064" i="41"/>
  <c r="E7064" i="41"/>
  <c r="D7064" i="41"/>
  <c r="C7064" i="41"/>
  <c r="AC7063" i="41"/>
  <c r="AB7063" i="41"/>
  <c r="E7063" i="41"/>
  <c r="D7063" i="41"/>
  <c r="C7063" i="41"/>
  <c r="AC7062" i="41"/>
  <c r="AB7062" i="41"/>
  <c r="E7062" i="41"/>
  <c r="D7062" i="41"/>
  <c r="C7062" i="41"/>
  <c r="AC7061" i="41"/>
  <c r="AB7061" i="41"/>
  <c r="E7061" i="41"/>
  <c r="D7061" i="41"/>
  <c r="C7061" i="41"/>
  <c r="AC7060" i="41"/>
  <c r="AB7060" i="41"/>
  <c r="E7060" i="41"/>
  <c r="D7060" i="41"/>
  <c r="C7060" i="41"/>
  <c r="AC7059" i="41"/>
  <c r="AB7059" i="41"/>
  <c r="E7059" i="41"/>
  <c r="D7059" i="41"/>
  <c r="C7059" i="41"/>
  <c r="AC7058" i="41"/>
  <c r="AB7058" i="41"/>
  <c r="E7058" i="41"/>
  <c r="D7058" i="41"/>
  <c r="C7058" i="41"/>
  <c r="AC7057" i="41"/>
  <c r="AB7057" i="41"/>
  <c r="E7057" i="41"/>
  <c r="D7057" i="41"/>
  <c r="C7057" i="41"/>
  <c r="AC7056" i="41"/>
  <c r="AB7056" i="41"/>
  <c r="E7056" i="41"/>
  <c r="D7056" i="41"/>
  <c r="C7056" i="41"/>
  <c r="AC7055" i="41"/>
  <c r="AB7055" i="41"/>
  <c r="E7055" i="41"/>
  <c r="D7055" i="41"/>
  <c r="C7055" i="41"/>
  <c r="AC7054" i="41"/>
  <c r="AB7054" i="41"/>
  <c r="E7054" i="41"/>
  <c r="D7054" i="41"/>
  <c r="C7054" i="41"/>
  <c r="AC7053" i="41"/>
  <c r="AB7053" i="41"/>
  <c r="E7053" i="41"/>
  <c r="D7053" i="41"/>
  <c r="C7053" i="41"/>
  <c r="AC7052" i="41"/>
  <c r="AB7052" i="41"/>
  <c r="E7052" i="41"/>
  <c r="D7052" i="41"/>
  <c r="C7052" i="41"/>
  <c r="AC7051" i="41"/>
  <c r="AB7051" i="41"/>
  <c r="E7051" i="41"/>
  <c r="D7051" i="41"/>
  <c r="C7051" i="41"/>
  <c r="AC7050" i="41"/>
  <c r="AB7050" i="41"/>
  <c r="E7050" i="41"/>
  <c r="D7050" i="41"/>
  <c r="C7050" i="41"/>
  <c r="AC7049" i="41"/>
  <c r="AB7049" i="41"/>
  <c r="E7049" i="41"/>
  <c r="D7049" i="41"/>
  <c r="C7049" i="41"/>
  <c r="AC7048" i="41"/>
  <c r="AB7048" i="41"/>
  <c r="E7048" i="41"/>
  <c r="D7048" i="41"/>
  <c r="C7048" i="41"/>
  <c r="AC7047" i="41"/>
  <c r="AB7047" i="41"/>
  <c r="E7047" i="41"/>
  <c r="D7047" i="41"/>
  <c r="C7047" i="41"/>
  <c r="AC7046" i="41"/>
  <c r="AB7046" i="41"/>
  <c r="E7046" i="41"/>
  <c r="D7046" i="41"/>
  <c r="C7046" i="41"/>
  <c r="AC7045" i="41"/>
  <c r="AB7045" i="41"/>
  <c r="E7045" i="41"/>
  <c r="D7045" i="41"/>
  <c r="C7045" i="41"/>
  <c r="AC7044" i="41"/>
  <c r="AB7044" i="41"/>
  <c r="E7044" i="41"/>
  <c r="D7044" i="41"/>
  <c r="C7044" i="41"/>
  <c r="AC7043" i="41"/>
  <c r="AB7043" i="41"/>
  <c r="E7043" i="41"/>
  <c r="D7043" i="41"/>
  <c r="C7043" i="41"/>
  <c r="AC7042" i="41"/>
  <c r="AB7042" i="41"/>
  <c r="E7042" i="41"/>
  <c r="D7042" i="41"/>
  <c r="C7042" i="41"/>
  <c r="AC7041" i="41"/>
  <c r="AB7041" i="41"/>
  <c r="E7041" i="41"/>
  <c r="D7041" i="41"/>
  <c r="C7041" i="41"/>
  <c r="AC7040" i="41"/>
  <c r="AB7040" i="41"/>
  <c r="E7040" i="41"/>
  <c r="D7040" i="41"/>
  <c r="C7040" i="41"/>
  <c r="AC7039" i="41"/>
  <c r="AB7039" i="41"/>
  <c r="E7039" i="41"/>
  <c r="D7039" i="41"/>
  <c r="C7039" i="41"/>
  <c r="AC7038" i="41"/>
  <c r="AB7038" i="41"/>
  <c r="E7038" i="41"/>
  <c r="D7038" i="41"/>
  <c r="C7038" i="41"/>
  <c r="AC7037" i="41"/>
  <c r="AB7037" i="41"/>
  <c r="E7037" i="41"/>
  <c r="D7037" i="41"/>
  <c r="C7037" i="41"/>
  <c r="AC7036" i="41"/>
  <c r="AB7036" i="41"/>
  <c r="E7036" i="41"/>
  <c r="D7036" i="41"/>
  <c r="C7036" i="41"/>
  <c r="AC7035" i="41"/>
  <c r="AB7035" i="41"/>
  <c r="E7035" i="41"/>
  <c r="D7035" i="41"/>
  <c r="C7035" i="41"/>
  <c r="AC7034" i="41"/>
  <c r="AB7034" i="41"/>
  <c r="E7034" i="41"/>
  <c r="D7034" i="41"/>
  <c r="C7034" i="41"/>
  <c r="AC7033" i="41"/>
  <c r="AB7033" i="41"/>
  <c r="E7033" i="41"/>
  <c r="D7033" i="41"/>
  <c r="C7033" i="41"/>
  <c r="AC7032" i="41"/>
  <c r="AB7032" i="41"/>
  <c r="E7032" i="41"/>
  <c r="D7032" i="41"/>
  <c r="C7032" i="41"/>
  <c r="AC7031" i="41"/>
  <c r="AB7031" i="41"/>
  <c r="E7031" i="41"/>
  <c r="D7031" i="41"/>
  <c r="C7031" i="41"/>
  <c r="AC7030" i="41"/>
  <c r="AB7030" i="41"/>
  <c r="E7030" i="41"/>
  <c r="D7030" i="41"/>
  <c r="C7030" i="41"/>
  <c r="AC7029" i="41"/>
  <c r="AB7029" i="41"/>
  <c r="E7029" i="41"/>
  <c r="D7029" i="41"/>
  <c r="C7029" i="41"/>
  <c r="AC7028" i="41"/>
  <c r="AB7028" i="41"/>
  <c r="E7028" i="41"/>
  <c r="D7028" i="41"/>
  <c r="C7028" i="41"/>
  <c r="AC7027" i="41"/>
  <c r="AB7027" i="41"/>
  <c r="E7027" i="41"/>
  <c r="D7027" i="41"/>
  <c r="C7027" i="41"/>
  <c r="AC7026" i="41"/>
  <c r="AB7026" i="41"/>
  <c r="E7026" i="41"/>
  <c r="D7026" i="41"/>
  <c r="C7026" i="41"/>
  <c r="AC7025" i="41"/>
  <c r="AB7025" i="41"/>
  <c r="E7025" i="41"/>
  <c r="D7025" i="41"/>
  <c r="C7025" i="41"/>
  <c r="AC7024" i="41"/>
  <c r="AB7024" i="41"/>
  <c r="E7024" i="41"/>
  <c r="D7024" i="41"/>
  <c r="C7024" i="41"/>
  <c r="AC7023" i="41"/>
  <c r="AB7023" i="41"/>
  <c r="E7023" i="41"/>
  <c r="D7023" i="41"/>
  <c r="C7023" i="41"/>
  <c r="AC7022" i="41"/>
  <c r="AB7022" i="41"/>
  <c r="E7022" i="41"/>
  <c r="D7022" i="41"/>
  <c r="C7022" i="41"/>
  <c r="AC7021" i="41"/>
  <c r="AB7021" i="41"/>
  <c r="E7021" i="41"/>
  <c r="D7021" i="41"/>
  <c r="C7021" i="41"/>
  <c r="AC7020" i="41"/>
  <c r="AB7020" i="41"/>
  <c r="E7020" i="41"/>
  <c r="D7020" i="41"/>
  <c r="C7020" i="41"/>
  <c r="AC7019" i="41"/>
  <c r="AB7019" i="41"/>
  <c r="E7019" i="41"/>
  <c r="D7019" i="41"/>
  <c r="C7019" i="41"/>
  <c r="AC7018" i="41"/>
  <c r="AB7018" i="41"/>
  <c r="E7018" i="41"/>
  <c r="D7018" i="41"/>
  <c r="C7018" i="41"/>
  <c r="AC7017" i="41"/>
  <c r="AB7017" i="41"/>
  <c r="E7017" i="41"/>
  <c r="D7017" i="41"/>
  <c r="C7017" i="41"/>
  <c r="AC7016" i="41"/>
  <c r="AB7016" i="41"/>
  <c r="E7016" i="41"/>
  <c r="D7016" i="41"/>
  <c r="C7016" i="41"/>
  <c r="AC7015" i="41"/>
  <c r="AB7015" i="41"/>
  <c r="E7015" i="41"/>
  <c r="D7015" i="41"/>
  <c r="C7015" i="41"/>
  <c r="AC7014" i="41"/>
  <c r="AB7014" i="41"/>
  <c r="E7014" i="41"/>
  <c r="D7014" i="41"/>
  <c r="C7014" i="41"/>
  <c r="AC7013" i="41"/>
  <c r="AB7013" i="41"/>
  <c r="E7013" i="41"/>
  <c r="D7013" i="41"/>
  <c r="C7013" i="41"/>
  <c r="AC7012" i="41"/>
  <c r="AB7012" i="41"/>
  <c r="E7012" i="41"/>
  <c r="D7012" i="41"/>
  <c r="C7012" i="41"/>
  <c r="AC7011" i="41"/>
  <c r="AB7011" i="41"/>
  <c r="E7011" i="41"/>
  <c r="D7011" i="41"/>
  <c r="C7011" i="41"/>
  <c r="AC7010" i="41"/>
  <c r="AB7010" i="41"/>
  <c r="E7010" i="41"/>
  <c r="D7010" i="41"/>
  <c r="C7010" i="41"/>
  <c r="AC7009" i="41"/>
  <c r="AB7009" i="41"/>
  <c r="E7009" i="41"/>
  <c r="D7009" i="41"/>
  <c r="C7009" i="41"/>
  <c r="AC7008" i="41"/>
  <c r="AB7008" i="41"/>
  <c r="E7008" i="41"/>
  <c r="D7008" i="41"/>
  <c r="C7008" i="41"/>
  <c r="AC7007" i="41"/>
  <c r="AB7007" i="41"/>
  <c r="E7007" i="41"/>
  <c r="D7007" i="41"/>
  <c r="C7007" i="41"/>
  <c r="AC7006" i="41"/>
  <c r="AB7006" i="41"/>
  <c r="E7006" i="41"/>
  <c r="D7006" i="41"/>
  <c r="C7006" i="41"/>
  <c r="AC7005" i="41"/>
  <c r="AB7005" i="41"/>
  <c r="E7005" i="41"/>
  <c r="D7005" i="41"/>
  <c r="C7005" i="41"/>
  <c r="AC7004" i="41"/>
  <c r="AB7004" i="41"/>
  <c r="E7004" i="41"/>
  <c r="D7004" i="41"/>
  <c r="C7004" i="41"/>
  <c r="AC7003" i="41"/>
  <c r="AB7003" i="41"/>
  <c r="E7003" i="41"/>
  <c r="D7003" i="41"/>
  <c r="C7003" i="41"/>
  <c r="AC7002" i="41"/>
  <c r="AB7002" i="41"/>
  <c r="E7002" i="41"/>
  <c r="D7002" i="41"/>
  <c r="C7002" i="41"/>
  <c r="AC7001" i="41"/>
  <c r="AB7001" i="41"/>
  <c r="E7001" i="41"/>
  <c r="D7001" i="41"/>
  <c r="C7001" i="41"/>
  <c r="AC7000" i="41"/>
  <c r="AB7000" i="41"/>
  <c r="E7000" i="41"/>
  <c r="D7000" i="41"/>
  <c r="C7000" i="41"/>
  <c r="AC6999" i="41"/>
  <c r="AB6999" i="41"/>
  <c r="E6999" i="41"/>
  <c r="D6999" i="41"/>
  <c r="C6999" i="41"/>
  <c r="AC6998" i="41"/>
  <c r="AB6998" i="41"/>
  <c r="E6998" i="41"/>
  <c r="D6998" i="41"/>
  <c r="C6998" i="41"/>
  <c r="AC6997" i="41"/>
  <c r="AB6997" i="41"/>
  <c r="E6997" i="41"/>
  <c r="D6997" i="41"/>
  <c r="C6997" i="41"/>
  <c r="AC6996" i="41"/>
  <c r="AB6996" i="41"/>
  <c r="E6996" i="41"/>
  <c r="D6996" i="41"/>
  <c r="C6996" i="41"/>
  <c r="AC6995" i="41"/>
  <c r="AB6995" i="41"/>
  <c r="E6995" i="41"/>
  <c r="D6995" i="41"/>
  <c r="C6995" i="41"/>
  <c r="AC6994" i="41"/>
  <c r="AB6994" i="41"/>
  <c r="E6994" i="41"/>
  <c r="D6994" i="41"/>
  <c r="C6994" i="41"/>
  <c r="AC6993" i="41"/>
  <c r="AB6993" i="41"/>
  <c r="E6993" i="41"/>
  <c r="D6993" i="41"/>
  <c r="C6993" i="41"/>
  <c r="AC6992" i="41"/>
  <c r="AB6992" i="41"/>
  <c r="E6992" i="41"/>
  <c r="D6992" i="41"/>
  <c r="C6992" i="41"/>
  <c r="AC6991" i="41"/>
  <c r="AB6991" i="41"/>
  <c r="E6991" i="41"/>
  <c r="D6991" i="41"/>
  <c r="C6991" i="41"/>
  <c r="AC6990" i="41"/>
  <c r="AB6990" i="41"/>
  <c r="E6990" i="41"/>
  <c r="D6990" i="41"/>
  <c r="C6990" i="41"/>
  <c r="AC6989" i="41"/>
  <c r="AB6989" i="41"/>
  <c r="E6989" i="41"/>
  <c r="D6989" i="41"/>
  <c r="C6989" i="41"/>
  <c r="AC6988" i="41"/>
  <c r="AB6988" i="41"/>
  <c r="E6988" i="41"/>
  <c r="D6988" i="41"/>
  <c r="C6988" i="41"/>
  <c r="AC6987" i="41"/>
  <c r="AB6987" i="41"/>
  <c r="E6987" i="41"/>
  <c r="D6987" i="41"/>
  <c r="C6987" i="41"/>
  <c r="AC6986" i="41"/>
  <c r="AB6986" i="41"/>
  <c r="E6986" i="41"/>
  <c r="D6986" i="41"/>
  <c r="C6986" i="41"/>
  <c r="AC6985" i="41"/>
  <c r="AB6985" i="41"/>
  <c r="E6985" i="41"/>
  <c r="D6985" i="41"/>
  <c r="C6985" i="41"/>
  <c r="AC6984" i="41"/>
  <c r="AB6984" i="41"/>
  <c r="E6984" i="41"/>
  <c r="D6984" i="41"/>
  <c r="C6984" i="41"/>
  <c r="AC6983" i="41"/>
  <c r="AB6983" i="41"/>
  <c r="E6983" i="41"/>
  <c r="D6983" i="41"/>
  <c r="C6983" i="41"/>
  <c r="AC6982" i="41"/>
  <c r="AB6982" i="41"/>
  <c r="E6982" i="41"/>
  <c r="D6982" i="41"/>
  <c r="C6982" i="41"/>
  <c r="AC6981" i="41"/>
  <c r="AB6981" i="41"/>
  <c r="E6981" i="41"/>
  <c r="D6981" i="41"/>
  <c r="C6981" i="41"/>
  <c r="AC6980" i="41"/>
  <c r="AB6980" i="41"/>
  <c r="E6980" i="41"/>
  <c r="D6980" i="41"/>
  <c r="C6980" i="41"/>
  <c r="AC6979" i="41"/>
  <c r="AB6979" i="41"/>
  <c r="E6979" i="41"/>
  <c r="D6979" i="41"/>
  <c r="C6979" i="41"/>
  <c r="AC6978" i="41"/>
  <c r="AB6978" i="41"/>
  <c r="E6978" i="41"/>
  <c r="D6978" i="41"/>
  <c r="C6978" i="41"/>
  <c r="AC6977" i="41"/>
  <c r="AB6977" i="41"/>
  <c r="E6977" i="41"/>
  <c r="D6977" i="41"/>
  <c r="C6977" i="41"/>
  <c r="AC6976" i="41"/>
  <c r="AB6976" i="41"/>
  <c r="E6976" i="41"/>
  <c r="D6976" i="41"/>
  <c r="C6976" i="41"/>
  <c r="AC6975" i="41"/>
  <c r="AB6975" i="41"/>
  <c r="E6975" i="41"/>
  <c r="D6975" i="41"/>
  <c r="C6975" i="41"/>
  <c r="AC6974" i="41"/>
  <c r="AB6974" i="41"/>
  <c r="E6974" i="41"/>
  <c r="D6974" i="41"/>
  <c r="C6974" i="41"/>
  <c r="AC6973" i="41"/>
  <c r="AB6973" i="41"/>
  <c r="E6973" i="41"/>
  <c r="D6973" i="41"/>
  <c r="C6973" i="41"/>
  <c r="AC6972" i="41"/>
  <c r="AB6972" i="41"/>
  <c r="E6972" i="41"/>
  <c r="D6972" i="41"/>
  <c r="C6972" i="41"/>
  <c r="AC6971" i="41"/>
  <c r="AB6971" i="41"/>
  <c r="E6971" i="41"/>
  <c r="D6971" i="41"/>
  <c r="C6971" i="41"/>
  <c r="AC6970" i="41"/>
  <c r="AB6970" i="41"/>
  <c r="E6970" i="41"/>
  <c r="D6970" i="41"/>
  <c r="C6970" i="41"/>
  <c r="AC6969" i="41"/>
  <c r="AB6969" i="41"/>
  <c r="E6969" i="41"/>
  <c r="D6969" i="41"/>
  <c r="C6969" i="41"/>
  <c r="AC6968" i="41"/>
  <c r="AB6968" i="41"/>
  <c r="E6968" i="41"/>
  <c r="D6968" i="41"/>
  <c r="C6968" i="41"/>
  <c r="AC6967" i="41"/>
  <c r="AB6967" i="41"/>
  <c r="E6967" i="41"/>
  <c r="D6967" i="41"/>
  <c r="C6967" i="41"/>
  <c r="AC6966" i="41"/>
  <c r="AB6966" i="41"/>
  <c r="E6966" i="41"/>
  <c r="D6966" i="41"/>
  <c r="C6966" i="41"/>
  <c r="AC6965" i="41"/>
  <c r="AB6965" i="41"/>
  <c r="E6965" i="41"/>
  <c r="D6965" i="41"/>
  <c r="C6965" i="41"/>
  <c r="AC6964" i="41"/>
  <c r="AB6964" i="41"/>
  <c r="E6964" i="41"/>
  <c r="D6964" i="41"/>
  <c r="C6964" i="41"/>
  <c r="AC6963" i="41"/>
  <c r="AB6963" i="41"/>
  <c r="E6963" i="41"/>
  <c r="D6963" i="41"/>
  <c r="C6963" i="41"/>
  <c r="AC6962" i="41"/>
  <c r="AB6962" i="41"/>
  <c r="E6962" i="41"/>
  <c r="D6962" i="41"/>
  <c r="C6962" i="41"/>
  <c r="AC6961" i="41"/>
  <c r="AB6961" i="41"/>
  <c r="E6961" i="41"/>
  <c r="D6961" i="41"/>
  <c r="C6961" i="41"/>
  <c r="AC6960" i="41"/>
  <c r="AB6960" i="41"/>
  <c r="E6960" i="41"/>
  <c r="D6960" i="41"/>
  <c r="C6960" i="41"/>
  <c r="AC6959" i="41"/>
  <c r="AB6959" i="41"/>
  <c r="E6959" i="41"/>
  <c r="D6959" i="41"/>
  <c r="C6959" i="41"/>
  <c r="AC6958" i="41"/>
  <c r="AB6958" i="41"/>
  <c r="E6958" i="41"/>
  <c r="D6958" i="41"/>
  <c r="C6958" i="41"/>
  <c r="AC6957" i="41"/>
  <c r="AB6957" i="41"/>
  <c r="E6957" i="41"/>
  <c r="D6957" i="41"/>
  <c r="C6957" i="41"/>
  <c r="AC6956" i="41"/>
  <c r="AB6956" i="41"/>
  <c r="E6956" i="41"/>
  <c r="D6956" i="41"/>
  <c r="C6956" i="41"/>
  <c r="AC6955" i="41"/>
  <c r="AB6955" i="41"/>
  <c r="E6955" i="41"/>
  <c r="D6955" i="41"/>
  <c r="C6955" i="41"/>
  <c r="AC6954" i="41"/>
  <c r="AB6954" i="41"/>
  <c r="E6954" i="41"/>
  <c r="D6954" i="41"/>
  <c r="C6954" i="41"/>
  <c r="AC6953" i="41"/>
  <c r="AB6953" i="41"/>
  <c r="E6953" i="41"/>
  <c r="D6953" i="41"/>
  <c r="C6953" i="41"/>
  <c r="AC6952" i="41"/>
  <c r="AB6952" i="41"/>
  <c r="E6952" i="41"/>
  <c r="D6952" i="41"/>
  <c r="C6952" i="41"/>
  <c r="AC6951" i="41"/>
  <c r="AB6951" i="41"/>
  <c r="E6951" i="41"/>
  <c r="D6951" i="41"/>
  <c r="C6951" i="41"/>
  <c r="AC6950" i="41"/>
  <c r="AB6950" i="41"/>
  <c r="E6950" i="41"/>
  <c r="D6950" i="41"/>
  <c r="C6950" i="41"/>
  <c r="AC6949" i="41"/>
  <c r="AB6949" i="41"/>
  <c r="E6949" i="41"/>
  <c r="D6949" i="41"/>
  <c r="C6949" i="41"/>
  <c r="AC6948" i="41"/>
  <c r="AB6948" i="41"/>
  <c r="E6948" i="41"/>
  <c r="D6948" i="41"/>
  <c r="C6948" i="41"/>
  <c r="AC6947" i="41"/>
  <c r="AB6947" i="41"/>
  <c r="E6947" i="41"/>
  <c r="D6947" i="41"/>
  <c r="C6947" i="41"/>
  <c r="AC6946" i="41"/>
  <c r="AB6946" i="41"/>
  <c r="E6946" i="41"/>
  <c r="D6946" i="41"/>
  <c r="C6946" i="41"/>
  <c r="AC6945" i="41"/>
  <c r="AB6945" i="41"/>
  <c r="E6945" i="41"/>
  <c r="D6945" i="41"/>
  <c r="C6945" i="41"/>
  <c r="AC6944" i="41"/>
  <c r="AB6944" i="41"/>
  <c r="E6944" i="41"/>
  <c r="D6944" i="41"/>
  <c r="C6944" i="41"/>
  <c r="AC6943" i="41"/>
  <c r="AB6943" i="41"/>
  <c r="E6943" i="41"/>
  <c r="D6943" i="41"/>
  <c r="C6943" i="41"/>
  <c r="AC6942" i="41"/>
  <c r="AB6942" i="41"/>
  <c r="E6942" i="41"/>
  <c r="D6942" i="41"/>
  <c r="C6942" i="41"/>
  <c r="AC6941" i="41"/>
  <c r="AB6941" i="41"/>
  <c r="E6941" i="41"/>
  <c r="D6941" i="41"/>
  <c r="C6941" i="41"/>
  <c r="AC6940" i="41"/>
  <c r="AB6940" i="41"/>
  <c r="E6940" i="41"/>
  <c r="D6940" i="41"/>
  <c r="C6940" i="41"/>
  <c r="AC6939" i="41"/>
  <c r="AB6939" i="41"/>
  <c r="E6939" i="41"/>
  <c r="D6939" i="41"/>
  <c r="C6939" i="41"/>
  <c r="AC6938" i="41"/>
  <c r="AB6938" i="41"/>
  <c r="E6938" i="41"/>
  <c r="D6938" i="41"/>
  <c r="C6938" i="41"/>
  <c r="AC6937" i="41"/>
  <c r="AB6937" i="41"/>
  <c r="E6937" i="41"/>
  <c r="D6937" i="41"/>
  <c r="C6937" i="41"/>
  <c r="AC6936" i="41"/>
  <c r="AB6936" i="41"/>
  <c r="E6936" i="41"/>
  <c r="D6936" i="41"/>
  <c r="C6936" i="41"/>
  <c r="AC6935" i="41"/>
  <c r="AB6935" i="41"/>
  <c r="E6935" i="41"/>
  <c r="D6935" i="41"/>
  <c r="C6935" i="41"/>
  <c r="AC6934" i="41"/>
  <c r="AB6934" i="41"/>
  <c r="E6934" i="41"/>
  <c r="D6934" i="41"/>
  <c r="C6934" i="41"/>
  <c r="AC6933" i="41"/>
  <c r="AB6933" i="41"/>
  <c r="E6933" i="41"/>
  <c r="D6933" i="41"/>
  <c r="C6933" i="41"/>
  <c r="AC6932" i="41"/>
  <c r="AB6932" i="41"/>
  <c r="E6932" i="41"/>
  <c r="D6932" i="41"/>
  <c r="C6932" i="41"/>
  <c r="AC6931" i="41"/>
  <c r="AB6931" i="41"/>
  <c r="E6931" i="41"/>
  <c r="D6931" i="41"/>
  <c r="C6931" i="41"/>
  <c r="AC6930" i="41"/>
  <c r="AB6930" i="41"/>
  <c r="E6930" i="41"/>
  <c r="D6930" i="41"/>
  <c r="C6930" i="41"/>
  <c r="AC6929" i="41"/>
  <c r="AB6929" i="41"/>
  <c r="E6929" i="41"/>
  <c r="D6929" i="41"/>
  <c r="C6929" i="41"/>
  <c r="AC6928" i="41"/>
  <c r="AB6928" i="41"/>
  <c r="E6928" i="41"/>
  <c r="D6928" i="41"/>
  <c r="C6928" i="41"/>
  <c r="AC6927" i="41"/>
  <c r="AB6927" i="41"/>
  <c r="E6927" i="41"/>
  <c r="D6927" i="41"/>
  <c r="C6927" i="41"/>
  <c r="AC6926" i="41"/>
  <c r="AB6926" i="41"/>
  <c r="E6926" i="41"/>
  <c r="D6926" i="41"/>
  <c r="C6926" i="41"/>
  <c r="AC6925" i="41"/>
  <c r="AB6925" i="41"/>
  <c r="E6925" i="41"/>
  <c r="D6925" i="41"/>
  <c r="C6925" i="41"/>
  <c r="AC6924" i="41"/>
  <c r="AB6924" i="41"/>
  <c r="E6924" i="41"/>
  <c r="D6924" i="41"/>
  <c r="C6924" i="41"/>
  <c r="AC6923" i="41"/>
  <c r="AB6923" i="41"/>
  <c r="E6923" i="41"/>
  <c r="D6923" i="41"/>
  <c r="C6923" i="41"/>
  <c r="AC6922" i="41"/>
  <c r="AB6922" i="41"/>
  <c r="E6922" i="41"/>
  <c r="D6922" i="41"/>
  <c r="C6922" i="41"/>
  <c r="AC6921" i="41"/>
  <c r="AB6921" i="41"/>
  <c r="E6921" i="41"/>
  <c r="D6921" i="41"/>
  <c r="C6921" i="41"/>
  <c r="AC6920" i="41"/>
  <c r="AB6920" i="41"/>
  <c r="E6920" i="41"/>
  <c r="D6920" i="41"/>
  <c r="C6920" i="41"/>
  <c r="AC6919" i="41"/>
  <c r="AB6919" i="41"/>
  <c r="E6919" i="41"/>
  <c r="D6919" i="41"/>
  <c r="C6919" i="41"/>
  <c r="AC6918" i="41"/>
  <c r="AB6918" i="41"/>
  <c r="E6918" i="41"/>
  <c r="D6918" i="41"/>
  <c r="C6918" i="41"/>
  <c r="AC6917" i="41"/>
  <c r="AB6917" i="41"/>
  <c r="E6917" i="41"/>
  <c r="D6917" i="41"/>
  <c r="C6917" i="41"/>
  <c r="AC6916" i="41"/>
  <c r="AB6916" i="41"/>
  <c r="E6916" i="41"/>
  <c r="D6916" i="41"/>
  <c r="C6916" i="41"/>
  <c r="AC6915" i="41"/>
  <c r="AB6915" i="41"/>
  <c r="E6915" i="41"/>
  <c r="D6915" i="41"/>
  <c r="C6915" i="41"/>
  <c r="AC6914" i="41"/>
  <c r="AB6914" i="41"/>
  <c r="E6914" i="41"/>
  <c r="D6914" i="41"/>
  <c r="C6914" i="41"/>
  <c r="AC6913" i="41"/>
  <c r="AB6913" i="41"/>
  <c r="E6913" i="41"/>
  <c r="D6913" i="41"/>
  <c r="C6913" i="41"/>
  <c r="AC6912" i="41"/>
  <c r="AB6912" i="41"/>
  <c r="E6912" i="41"/>
  <c r="D6912" i="41"/>
  <c r="C6912" i="41"/>
  <c r="AC6911" i="41"/>
  <c r="AB6911" i="41"/>
  <c r="E6911" i="41"/>
  <c r="D6911" i="41"/>
  <c r="C6911" i="41"/>
  <c r="AC6910" i="41"/>
  <c r="AB6910" i="41"/>
  <c r="E6910" i="41"/>
  <c r="D6910" i="41"/>
  <c r="C6910" i="41"/>
  <c r="AC6909" i="41"/>
  <c r="AB6909" i="41"/>
  <c r="E6909" i="41"/>
  <c r="D6909" i="41"/>
  <c r="C6909" i="41"/>
  <c r="AC6908" i="41"/>
  <c r="AB6908" i="41"/>
  <c r="E6908" i="41"/>
  <c r="D6908" i="41"/>
  <c r="C6908" i="41"/>
  <c r="AC6907" i="41"/>
  <c r="AB6907" i="41"/>
  <c r="E6907" i="41"/>
  <c r="D6907" i="41"/>
  <c r="C6907" i="41"/>
  <c r="AC6906" i="41"/>
  <c r="AB6906" i="41"/>
  <c r="E6906" i="41"/>
  <c r="D6906" i="41"/>
  <c r="C6906" i="41"/>
  <c r="AC6905" i="41"/>
  <c r="AB6905" i="41"/>
  <c r="E6905" i="41"/>
  <c r="D6905" i="41"/>
  <c r="C6905" i="41"/>
  <c r="AC6904" i="41"/>
  <c r="AB6904" i="41"/>
  <c r="E6904" i="41"/>
  <c r="D6904" i="41"/>
  <c r="C6904" i="41"/>
  <c r="AC6903" i="41"/>
  <c r="AB6903" i="41"/>
  <c r="E6903" i="41"/>
  <c r="D6903" i="41"/>
  <c r="C6903" i="41"/>
  <c r="AC6902" i="41"/>
  <c r="AB6902" i="41"/>
  <c r="E6902" i="41"/>
  <c r="D6902" i="41"/>
  <c r="C6902" i="41"/>
  <c r="AC6901" i="41"/>
  <c r="AB6901" i="41"/>
  <c r="E6901" i="41"/>
  <c r="D6901" i="41"/>
  <c r="C6901" i="41"/>
  <c r="AC6900" i="41"/>
  <c r="AB6900" i="41"/>
  <c r="E6900" i="41"/>
  <c r="D6900" i="41"/>
  <c r="C6900" i="41"/>
  <c r="AC6899" i="41"/>
  <c r="AB6899" i="41"/>
  <c r="E6899" i="41"/>
  <c r="D6899" i="41"/>
  <c r="C6899" i="41"/>
  <c r="AC6898" i="41"/>
  <c r="AB6898" i="41"/>
  <c r="E6898" i="41"/>
  <c r="D6898" i="41"/>
  <c r="C6898" i="41"/>
  <c r="AC6897" i="41"/>
  <c r="AB6897" i="41"/>
  <c r="E6897" i="41"/>
  <c r="D6897" i="41"/>
  <c r="C6897" i="41"/>
  <c r="AC6896" i="41"/>
  <c r="AB6896" i="41"/>
  <c r="E6896" i="41"/>
  <c r="D6896" i="41"/>
  <c r="C6896" i="41"/>
  <c r="AC6895" i="41"/>
  <c r="AB6895" i="41"/>
  <c r="E6895" i="41"/>
  <c r="D6895" i="41"/>
  <c r="C6895" i="41"/>
  <c r="AC6894" i="41"/>
  <c r="AB6894" i="41"/>
  <c r="E6894" i="41"/>
  <c r="D6894" i="41"/>
  <c r="C6894" i="41"/>
  <c r="AC6893" i="41"/>
  <c r="AB6893" i="41"/>
  <c r="E6893" i="41"/>
  <c r="D6893" i="41"/>
  <c r="C6893" i="41"/>
  <c r="AC6892" i="41"/>
  <c r="AB6892" i="41"/>
  <c r="E6892" i="41"/>
  <c r="D6892" i="41"/>
  <c r="C6892" i="41"/>
  <c r="AC6891" i="41"/>
  <c r="AB6891" i="41"/>
  <c r="E6891" i="41"/>
  <c r="D6891" i="41"/>
  <c r="C6891" i="41"/>
  <c r="AC6890" i="41"/>
  <c r="AB6890" i="41"/>
  <c r="E6890" i="41"/>
  <c r="D6890" i="41"/>
  <c r="C6890" i="41"/>
  <c r="AC6889" i="41"/>
  <c r="AB6889" i="41"/>
  <c r="E6889" i="41"/>
  <c r="D6889" i="41"/>
  <c r="C6889" i="41"/>
  <c r="AC6888" i="41"/>
  <c r="AB6888" i="41"/>
  <c r="E6888" i="41"/>
  <c r="D6888" i="41"/>
  <c r="C6888" i="41"/>
  <c r="AC6887" i="41"/>
  <c r="AB6887" i="41"/>
  <c r="E6887" i="41"/>
  <c r="D6887" i="41"/>
  <c r="C6887" i="41"/>
  <c r="AC6886" i="41"/>
  <c r="AB6886" i="41"/>
  <c r="E6886" i="41"/>
  <c r="D6886" i="41"/>
  <c r="C6886" i="41"/>
  <c r="AC6885" i="41"/>
  <c r="AB6885" i="41"/>
  <c r="E6885" i="41"/>
  <c r="D6885" i="41"/>
  <c r="C6885" i="41"/>
  <c r="AC6884" i="41"/>
  <c r="AB6884" i="41"/>
  <c r="E6884" i="41"/>
  <c r="D6884" i="41"/>
  <c r="C6884" i="41"/>
  <c r="AC6883" i="41"/>
  <c r="AB6883" i="41"/>
  <c r="E6883" i="41"/>
  <c r="D6883" i="41"/>
  <c r="C6883" i="41"/>
  <c r="AC6882" i="41"/>
  <c r="AB6882" i="41"/>
  <c r="E6882" i="41"/>
  <c r="D6882" i="41"/>
  <c r="C6882" i="41"/>
  <c r="AC6881" i="41"/>
  <c r="AB6881" i="41"/>
  <c r="E6881" i="41"/>
  <c r="D6881" i="41"/>
  <c r="C6881" i="41"/>
  <c r="AC6880" i="41"/>
  <c r="AB6880" i="41"/>
  <c r="E6880" i="41"/>
  <c r="D6880" i="41"/>
  <c r="C6880" i="41"/>
  <c r="AC6879" i="41"/>
  <c r="AB6879" i="41"/>
  <c r="E6879" i="41"/>
  <c r="D6879" i="41"/>
  <c r="C6879" i="41"/>
  <c r="AC6878" i="41"/>
  <c r="AB6878" i="41"/>
  <c r="E6878" i="41"/>
  <c r="D6878" i="41"/>
  <c r="C6878" i="41"/>
  <c r="AC6877" i="41"/>
  <c r="AB6877" i="41"/>
  <c r="E6877" i="41"/>
  <c r="D6877" i="41"/>
  <c r="C6877" i="41"/>
  <c r="AC6876" i="41"/>
  <c r="AB6876" i="41"/>
  <c r="E6876" i="41"/>
  <c r="D6876" i="41"/>
  <c r="C6876" i="41"/>
  <c r="AC6875" i="41"/>
  <c r="AB6875" i="41"/>
  <c r="E6875" i="41"/>
  <c r="D6875" i="41"/>
  <c r="C6875" i="41"/>
  <c r="AC6874" i="41"/>
  <c r="AB6874" i="41"/>
  <c r="E6874" i="41"/>
  <c r="D6874" i="41"/>
  <c r="C6874" i="41"/>
  <c r="AC6873" i="41"/>
  <c r="AB6873" i="41"/>
  <c r="E6873" i="41"/>
  <c r="D6873" i="41"/>
  <c r="C6873" i="41"/>
  <c r="AC6872" i="41"/>
  <c r="AB6872" i="41"/>
  <c r="E6872" i="41"/>
  <c r="D6872" i="41"/>
  <c r="C6872" i="41"/>
  <c r="AC6871" i="41"/>
  <c r="AB6871" i="41"/>
  <c r="E6871" i="41"/>
  <c r="D6871" i="41"/>
  <c r="C6871" i="41"/>
  <c r="AC6870" i="41"/>
  <c r="AB6870" i="41"/>
  <c r="E6870" i="41"/>
  <c r="D6870" i="41"/>
  <c r="C6870" i="41"/>
  <c r="AC6869" i="41"/>
  <c r="AB6869" i="41"/>
  <c r="E6869" i="41"/>
  <c r="D6869" i="41"/>
  <c r="C6869" i="41"/>
  <c r="AC6868" i="41"/>
  <c r="AB6868" i="41"/>
  <c r="E6868" i="41"/>
  <c r="D6868" i="41"/>
  <c r="C6868" i="41"/>
  <c r="AC6867" i="41"/>
  <c r="AB6867" i="41"/>
  <c r="E6867" i="41"/>
  <c r="D6867" i="41"/>
  <c r="C6867" i="41"/>
  <c r="AC6866" i="41"/>
  <c r="AB6866" i="41"/>
  <c r="E6866" i="41"/>
  <c r="D6866" i="41"/>
  <c r="C6866" i="41"/>
  <c r="AC6865" i="41"/>
  <c r="AB6865" i="41"/>
  <c r="E6865" i="41"/>
  <c r="D6865" i="41"/>
  <c r="C6865" i="41"/>
  <c r="AC6864" i="41"/>
  <c r="AB6864" i="41"/>
  <c r="E6864" i="41"/>
  <c r="D6864" i="41"/>
  <c r="C6864" i="41"/>
  <c r="AC6863" i="41"/>
  <c r="AB6863" i="41"/>
  <c r="E6863" i="41"/>
  <c r="D6863" i="41"/>
  <c r="C6863" i="41"/>
  <c r="AC6862" i="41"/>
  <c r="AB6862" i="41"/>
  <c r="E6862" i="41"/>
  <c r="D6862" i="41"/>
  <c r="C6862" i="41"/>
  <c r="AC6861" i="41"/>
  <c r="AB6861" i="41"/>
  <c r="E6861" i="41"/>
  <c r="D6861" i="41"/>
  <c r="C6861" i="41"/>
  <c r="AC6860" i="41"/>
  <c r="AB6860" i="41"/>
  <c r="E6860" i="41"/>
  <c r="D6860" i="41"/>
  <c r="C6860" i="41"/>
  <c r="AC6859" i="41"/>
  <c r="AB6859" i="41"/>
  <c r="E6859" i="41"/>
  <c r="D6859" i="41"/>
  <c r="C6859" i="41"/>
  <c r="AC6858" i="41"/>
  <c r="AB6858" i="41"/>
  <c r="E6858" i="41"/>
  <c r="D6858" i="41"/>
  <c r="C6858" i="41"/>
  <c r="AC6857" i="41"/>
  <c r="AB6857" i="41"/>
  <c r="E6857" i="41"/>
  <c r="D6857" i="41"/>
  <c r="C6857" i="41"/>
  <c r="AC6856" i="41"/>
  <c r="AB6856" i="41"/>
  <c r="E6856" i="41"/>
  <c r="D6856" i="41"/>
  <c r="C6856" i="41"/>
  <c r="AC6855" i="41"/>
  <c r="AB6855" i="41"/>
  <c r="E6855" i="41"/>
  <c r="D6855" i="41"/>
  <c r="C6855" i="41"/>
  <c r="AC6854" i="41"/>
  <c r="AB6854" i="41"/>
  <c r="E6854" i="41"/>
  <c r="D6854" i="41"/>
  <c r="C6854" i="41"/>
  <c r="AC6853" i="41"/>
  <c r="AB6853" i="41"/>
  <c r="E6853" i="41"/>
  <c r="D6853" i="41"/>
  <c r="C6853" i="41"/>
  <c r="AC6852" i="41"/>
  <c r="AB6852" i="41"/>
  <c r="E6852" i="41"/>
  <c r="D6852" i="41"/>
  <c r="C6852" i="41"/>
  <c r="AC6851" i="41"/>
  <c r="AB6851" i="41"/>
  <c r="E6851" i="41"/>
  <c r="D6851" i="41"/>
  <c r="C6851" i="41"/>
  <c r="AC6850" i="41"/>
  <c r="AB6850" i="41"/>
  <c r="E6850" i="41"/>
  <c r="D6850" i="41"/>
  <c r="C6850" i="41"/>
  <c r="AC6849" i="41"/>
  <c r="AB6849" i="41"/>
  <c r="E6849" i="41"/>
  <c r="D6849" i="41"/>
  <c r="C6849" i="41"/>
  <c r="AC6848" i="41"/>
  <c r="AB6848" i="41"/>
  <c r="E6848" i="41"/>
  <c r="D6848" i="41"/>
  <c r="C6848" i="41"/>
  <c r="AC6847" i="41"/>
  <c r="AB6847" i="41"/>
  <c r="E6847" i="41"/>
  <c r="D6847" i="41"/>
  <c r="C6847" i="41"/>
  <c r="AC6846" i="41"/>
  <c r="AB6846" i="41"/>
  <c r="E6846" i="41"/>
  <c r="D6846" i="41"/>
  <c r="C6846" i="41"/>
  <c r="AC6845" i="41"/>
  <c r="AB6845" i="41"/>
  <c r="E6845" i="41"/>
  <c r="D6845" i="41"/>
  <c r="C6845" i="41"/>
  <c r="AC6844" i="41"/>
  <c r="AB6844" i="41"/>
  <c r="E6844" i="41"/>
  <c r="D6844" i="41"/>
  <c r="C6844" i="41"/>
  <c r="AC6843" i="41"/>
  <c r="AB6843" i="41"/>
  <c r="E6843" i="41"/>
  <c r="D6843" i="41"/>
  <c r="C6843" i="41"/>
  <c r="AC6842" i="41"/>
  <c r="AB6842" i="41"/>
  <c r="E6842" i="41"/>
  <c r="D6842" i="41"/>
  <c r="C6842" i="41"/>
  <c r="AC6841" i="41"/>
  <c r="AB6841" i="41"/>
  <c r="E6841" i="41"/>
  <c r="D6841" i="41"/>
  <c r="C6841" i="41"/>
  <c r="AC6840" i="41"/>
  <c r="AB6840" i="41"/>
  <c r="E6840" i="41"/>
  <c r="D6840" i="41"/>
  <c r="C6840" i="41"/>
  <c r="AC6839" i="41"/>
  <c r="AB6839" i="41"/>
  <c r="E6839" i="41"/>
  <c r="D6839" i="41"/>
  <c r="C6839" i="41"/>
  <c r="AC6838" i="41"/>
  <c r="AB6838" i="41"/>
  <c r="E6838" i="41"/>
  <c r="D6838" i="41"/>
  <c r="C6838" i="41"/>
  <c r="AC6837" i="41"/>
  <c r="AB6837" i="41"/>
  <c r="E6837" i="41"/>
  <c r="D6837" i="41"/>
  <c r="C6837" i="41"/>
  <c r="AC6836" i="41"/>
  <c r="AB6836" i="41"/>
  <c r="E6836" i="41"/>
  <c r="D6836" i="41"/>
  <c r="C6836" i="41"/>
  <c r="AC6835" i="41"/>
  <c r="AB6835" i="41"/>
  <c r="E6835" i="41"/>
  <c r="D6835" i="41"/>
  <c r="C6835" i="41"/>
  <c r="AC6834" i="41"/>
  <c r="AB6834" i="41"/>
  <c r="E6834" i="41"/>
  <c r="D6834" i="41"/>
  <c r="C6834" i="41"/>
  <c r="AC6833" i="41"/>
  <c r="AB6833" i="41"/>
  <c r="E6833" i="41"/>
  <c r="D6833" i="41"/>
  <c r="C6833" i="41"/>
  <c r="AC6832" i="41"/>
  <c r="AB6832" i="41"/>
  <c r="E6832" i="41"/>
  <c r="D6832" i="41"/>
  <c r="C6832" i="41"/>
  <c r="AC6831" i="41"/>
  <c r="AB6831" i="41"/>
  <c r="E6831" i="41"/>
  <c r="D6831" i="41"/>
  <c r="C6831" i="41"/>
  <c r="AC6830" i="41"/>
  <c r="AB6830" i="41"/>
  <c r="E6830" i="41"/>
  <c r="D6830" i="41"/>
  <c r="C6830" i="41"/>
  <c r="AC6829" i="41"/>
  <c r="AB6829" i="41"/>
  <c r="E6829" i="41"/>
  <c r="D6829" i="41"/>
  <c r="C6829" i="41"/>
  <c r="AC6828" i="41"/>
  <c r="AB6828" i="41"/>
  <c r="E6828" i="41"/>
  <c r="D6828" i="41"/>
  <c r="C6828" i="41"/>
  <c r="AC6827" i="41"/>
  <c r="AB6827" i="41"/>
  <c r="E6827" i="41"/>
  <c r="D6827" i="41"/>
  <c r="C6827" i="41"/>
  <c r="AC6826" i="41"/>
  <c r="AB6826" i="41"/>
  <c r="E6826" i="41"/>
  <c r="D6826" i="41"/>
  <c r="C6826" i="41"/>
  <c r="AC6825" i="41"/>
  <c r="AB6825" i="41"/>
  <c r="E6825" i="41"/>
  <c r="D6825" i="41"/>
  <c r="C6825" i="41"/>
  <c r="AC6824" i="41"/>
  <c r="AB6824" i="41"/>
  <c r="E6824" i="41"/>
  <c r="D6824" i="41"/>
  <c r="C6824" i="41"/>
  <c r="AC6823" i="41"/>
  <c r="AB6823" i="41"/>
  <c r="E6823" i="41"/>
  <c r="D6823" i="41"/>
  <c r="C6823" i="41"/>
  <c r="AC6822" i="41"/>
  <c r="AB6822" i="41"/>
  <c r="E6822" i="41"/>
  <c r="D6822" i="41"/>
  <c r="C6822" i="41"/>
  <c r="AC6821" i="41"/>
  <c r="AB6821" i="41"/>
  <c r="E6821" i="41"/>
  <c r="D6821" i="41"/>
  <c r="C6821" i="41"/>
  <c r="AC6820" i="41"/>
  <c r="AB6820" i="41"/>
  <c r="E6820" i="41"/>
  <c r="D6820" i="41"/>
  <c r="C6820" i="41"/>
  <c r="AC6819" i="41"/>
  <c r="AB6819" i="41"/>
  <c r="E6819" i="41"/>
  <c r="D6819" i="41"/>
  <c r="C6819" i="41"/>
  <c r="AC6818" i="41"/>
  <c r="AB6818" i="41"/>
  <c r="E6818" i="41"/>
  <c r="D6818" i="41"/>
  <c r="C6818" i="41"/>
  <c r="AC6817" i="41"/>
  <c r="AB6817" i="41"/>
  <c r="E6817" i="41"/>
  <c r="D6817" i="41"/>
  <c r="C6817" i="41"/>
  <c r="AC6816" i="41"/>
  <c r="AB6816" i="41"/>
  <c r="E6816" i="41"/>
  <c r="D6816" i="41"/>
  <c r="C6816" i="41"/>
  <c r="AC6815" i="41"/>
  <c r="AB6815" i="41"/>
  <c r="E6815" i="41"/>
  <c r="D6815" i="41"/>
  <c r="C6815" i="41"/>
  <c r="AC6814" i="41"/>
  <c r="AB6814" i="41"/>
  <c r="E6814" i="41"/>
  <c r="D6814" i="41"/>
  <c r="C6814" i="41"/>
  <c r="AC6813" i="41"/>
  <c r="AB6813" i="41"/>
  <c r="E6813" i="41"/>
  <c r="D6813" i="41"/>
  <c r="C6813" i="41"/>
  <c r="AC6812" i="41"/>
  <c r="AB6812" i="41"/>
  <c r="E6812" i="41"/>
  <c r="D6812" i="41"/>
  <c r="C6812" i="41"/>
  <c r="AC6811" i="41"/>
  <c r="AB6811" i="41"/>
  <c r="E6811" i="41"/>
  <c r="D6811" i="41"/>
  <c r="C6811" i="41"/>
  <c r="AC6810" i="41"/>
  <c r="AB6810" i="41"/>
  <c r="E6810" i="41"/>
  <c r="D6810" i="41"/>
  <c r="C6810" i="41"/>
  <c r="AC6809" i="41"/>
  <c r="AB6809" i="41"/>
  <c r="E6809" i="41"/>
  <c r="D6809" i="41"/>
  <c r="C6809" i="41"/>
  <c r="AC6808" i="41"/>
  <c r="AB6808" i="41"/>
  <c r="E6808" i="41"/>
  <c r="D6808" i="41"/>
  <c r="C6808" i="41"/>
  <c r="AC6807" i="41"/>
  <c r="AB6807" i="41"/>
  <c r="E6807" i="41"/>
  <c r="D6807" i="41"/>
  <c r="C6807" i="41"/>
  <c r="AC6806" i="41"/>
  <c r="AB6806" i="41"/>
  <c r="E6806" i="41"/>
  <c r="D6806" i="41"/>
  <c r="C6806" i="41"/>
  <c r="AC6805" i="41"/>
  <c r="AB6805" i="41"/>
  <c r="E6805" i="41"/>
  <c r="D6805" i="41"/>
  <c r="C6805" i="41"/>
  <c r="AC6804" i="41"/>
  <c r="AB6804" i="41"/>
  <c r="E6804" i="41"/>
  <c r="D6804" i="41"/>
  <c r="C6804" i="41"/>
  <c r="AC6803" i="41"/>
  <c r="AB6803" i="41"/>
  <c r="E6803" i="41"/>
  <c r="D6803" i="41"/>
  <c r="C6803" i="41"/>
  <c r="AC6802" i="41"/>
  <c r="AB6802" i="41"/>
  <c r="E6802" i="41"/>
  <c r="D6802" i="41"/>
  <c r="C6802" i="41"/>
  <c r="AC6801" i="41"/>
  <c r="AB6801" i="41"/>
  <c r="E6801" i="41"/>
  <c r="D6801" i="41"/>
  <c r="C6801" i="41"/>
  <c r="AC6800" i="41"/>
  <c r="AB6800" i="41"/>
  <c r="E6800" i="41"/>
  <c r="D6800" i="41"/>
  <c r="C6800" i="41"/>
  <c r="AC6799" i="41"/>
  <c r="AB6799" i="41"/>
  <c r="E6799" i="41"/>
  <c r="D6799" i="41"/>
  <c r="C6799" i="41"/>
  <c r="AC6798" i="41"/>
  <c r="AB6798" i="41"/>
  <c r="E6798" i="41"/>
  <c r="D6798" i="41"/>
  <c r="C6798" i="41"/>
  <c r="AC6797" i="41"/>
  <c r="AB6797" i="41"/>
  <c r="E6797" i="41"/>
  <c r="D6797" i="41"/>
  <c r="C6797" i="41"/>
  <c r="AC6796" i="41"/>
  <c r="AB6796" i="41"/>
  <c r="E6796" i="41"/>
  <c r="D6796" i="41"/>
  <c r="C6796" i="41"/>
  <c r="AC6795" i="41"/>
  <c r="AB6795" i="41"/>
  <c r="E6795" i="41"/>
  <c r="D6795" i="41"/>
  <c r="C6795" i="41"/>
  <c r="AC6794" i="41"/>
  <c r="AB6794" i="41"/>
  <c r="E6794" i="41"/>
  <c r="D6794" i="41"/>
  <c r="C6794" i="41"/>
  <c r="AC6793" i="41"/>
  <c r="AB6793" i="41"/>
  <c r="E6793" i="41"/>
  <c r="D6793" i="41"/>
  <c r="C6793" i="41"/>
  <c r="AC6792" i="41"/>
  <c r="AB6792" i="41"/>
  <c r="E6792" i="41"/>
  <c r="D6792" i="41"/>
  <c r="C6792" i="41"/>
  <c r="AC6791" i="41"/>
  <c r="AB6791" i="41"/>
  <c r="E6791" i="41"/>
  <c r="D6791" i="41"/>
  <c r="C6791" i="41"/>
  <c r="AC6790" i="41"/>
  <c r="AB6790" i="41"/>
  <c r="E6790" i="41"/>
  <c r="D6790" i="41"/>
  <c r="C6790" i="41"/>
  <c r="AC6789" i="41"/>
  <c r="AB6789" i="41"/>
  <c r="E6789" i="41"/>
  <c r="D6789" i="41"/>
  <c r="C6789" i="41"/>
  <c r="AC6788" i="41"/>
  <c r="AB6788" i="41"/>
  <c r="E6788" i="41"/>
  <c r="D6788" i="41"/>
  <c r="C6788" i="41"/>
  <c r="AC6787" i="41"/>
  <c r="AB6787" i="41"/>
  <c r="E6787" i="41"/>
  <c r="D6787" i="41"/>
  <c r="C6787" i="41"/>
  <c r="AC6786" i="41"/>
  <c r="AB6786" i="41"/>
  <c r="E6786" i="41"/>
  <c r="D6786" i="41"/>
  <c r="C6786" i="41"/>
  <c r="AC6785" i="41"/>
  <c r="AB6785" i="41"/>
  <c r="E6785" i="41"/>
  <c r="D6785" i="41"/>
  <c r="C6785" i="41"/>
  <c r="AC6784" i="41"/>
  <c r="AB6784" i="41"/>
  <c r="E6784" i="41"/>
  <c r="D6784" i="41"/>
  <c r="C6784" i="41"/>
  <c r="AC6783" i="41"/>
  <c r="AB6783" i="41"/>
  <c r="E6783" i="41"/>
  <c r="D6783" i="41"/>
  <c r="C6783" i="41"/>
  <c r="AC6782" i="41"/>
  <c r="AB6782" i="41"/>
  <c r="E6782" i="41"/>
  <c r="D6782" i="41"/>
  <c r="C6782" i="41"/>
  <c r="AC6781" i="41"/>
  <c r="AB6781" i="41"/>
  <c r="E6781" i="41"/>
  <c r="D6781" i="41"/>
  <c r="C6781" i="41"/>
  <c r="AC6780" i="41"/>
  <c r="AB6780" i="41"/>
  <c r="E6780" i="41"/>
  <c r="D6780" i="41"/>
  <c r="C6780" i="41"/>
  <c r="AC6779" i="41"/>
  <c r="AB6779" i="41"/>
  <c r="E6779" i="41"/>
  <c r="D6779" i="41"/>
  <c r="C6779" i="41"/>
  <c r="AC6778" i="41"/>
  <c r="AB6778" i="41"/>
  <c r="E6778" i="41"/>
  <c r="D6778" i="41"/>
  <c r="C6778" i="41"/>
  <c r="AC6777" i="41"/>
  <c r="AB6777" i="41"/>
  <c r="E6777" i="41"/>
  <c r="D6777" i="41"/>
  <c r="C6777" i="41"/>
  <c r="AC6776" i="41"/>
  <c r="AB6776" i="41"/>
  <c r="E6776" i="41"/>
  <c r="D6776" i="41"/>
  <c r="C6776" i="41"/>
  <c r="AC6775" i="41"/>
  <c r="AB6775" i="41"/>
  <c r="E6775" i="41"/>
  <c r="D6775" i="41"/>
  <c r="C6775" i="41"/>
  <c r="AC6774" i="41"/>
  <c r="AB6774" i="41"/>
  <c r="E6774" i="41"/>
  <c r="D6774" i="41"/>
  <c r="C6774" i="41"/>
  <c r="AC6773" i="41"/>
  <c r="AB6773" i="41"/>
  <c r="E6773" i="41"/>
  <c r="D6773" i="41"/>
  <c r="C6773" i="41"/>
  <c r="AC6772" i="41"/>
  <c r="AB6772" i="41"/>
  <c r="E6772" i="41"/>
  <c r="D6772" i="41"/>
  <c r="C6772" i="41"/>
  <c r="AC6771" i="41"/>
  <c r="AB6771" i="41"/>
  <c r="E6771" i="41"/>
  <c r="D6771" i="41"/>
  <c r="C6771" i="41"/>
  <c r="AC6770" i="41"/>
  <c r="AB6770" i="41"/>
  <c r="E6770" i="41"/>
  <c r="D6770" i="41"/>
  <c r="C6770" i="41"/>
  <c r="AC6769" i="41"/>
  <c r="AB6769" i="41"/>
  <c r="E6769" i="41"/>
  <c r="D6769" i="41"/>
  <c r="C6769" i="41"/>
  <c r="AC6768" i="41"/>
  <c r="AB6768" i="41"/>
  <c r="E6768" i="41"/>
  <c r="D6768" i="41"/>
  <c r="C6768" i="41"/>
  <c r="AC6767" i="41"/>
  <c r="AB6767" i="41"/>
  <c r="E6767" i="41"/>
  <c r="D6767" i="41"/>
  <c r="C6767" i="41"/>
  <c r="AC6766" i="41"/>
  <c r="AB6766" i="41"/>
  <c r="E6766" i="41"/>
  <c r="D6766" i="41"/>
  <c r="C6766" i="41"/>
  <c r="AC6765" i="41"/>
  <c r="AB6765" i="41"/>
  <c r="E6765" i="41"/>
  <c r="D6765" i="41"/>
  <c r="C6765" i="41"/>
  <c r="AC6764" i="41"/>
  <c r="AB6764" i="41"/>
  <c r="E6764" i="41"/>
  <c r="D6764" i="41"/>
  <c r="C6764" i="41"/>
  <c r="AC6763" i="41"/>
  <c r="AB6763" i="41"/>
  <c r="E6763" i="41"/>
  <c r="D6763" i="41"/>
  <c r="C6763" i="41"/>
  <c r="AC6762" i="41"/>
  <c r="AB6762" i="41"/>
  <c r="E6762" i="41"/>
  <c r="D6762" i="41"/>
  <c r="C6762" i="41"/>
  <c r="AC6761" i="41"/>
  <c r="AB6761" i="41"/>
  <c r="E6761" i="41"/>
  <c r="D6761" i="41"/>
  <c r="C6761" i="41"/>
  <c r="AC6760" i="41"/>
  <c r="AB6760" i="41"/>
  <c r="E6760" i="41"/>
  <c r="D6760" i="41"/>
  <c r="C6760" i="41"/>
  <c r="AC6759" i="41"/>
  <c r="AB6759" i="41"/>
  <c r="E6759" i="41"/>
  <c r="D6759" i="41"/>
  <c r="C6759" i="41"/>
  <c r="AC6758" i="41"/>
  <c r="AB6758" i="41"/>
  <c r="E6758" i="41"/>
  <c r="D6758" i="41"/>
  <c r="C6758" i="41"/>
  <c r="AC6757" i="41"/>
  <c r="AB6757" i="41"/>
  <c r="E6757" i="41"/>
  <c r="D6757" i="41"/>
  <c r="C6757" i="41"/>
  <c r="AC6756" i="41"/>
  <c r="AB6756" i="41"/>
  <c r="E6756" i="41"/>
  <c r="D6756" i="41"/>
  <c r="C6756" i="41"/>
  <c r="AC6755" i="41"/>
  <c r="AB6755" i="41"/>
  <c r="E6755" i="41"/>
  <c r="D6755" i="41"/>
  <c r="C6755" i="41"/>
  <c r="AC6754" i="41"/>
  <c r="AB6754" i="41"/>
  <c r="E6754" i="41"/>
  <c r="D6754" i="41"/>
  <c r="C6754" i="41"/>
  <c r="AC6753" i="41"/>
  <c r="AB6753" i="41"/>
  <c r="E6753" i="41"/>
  <c r="D6753" i="41"/>
  <c r="C6753" i="41"/>
  <c r="AC6752" i="41"/>
  <c r="AB6752" i="41"/>
  <c r="E6752" i="41"/>
  <c r="D6752" i="41"/>
  <c r="C6752" i="41"/>
  <c r="AC6751" i="41"/>
  <c r="AB6751" i="41"/>
  <c r="E6751" i="41"/>
  <c r="D6751" i="41"/>
  <c r="C6751" i="41"/>
  <c r="AC6750" i="41"/>
  <c r="AB6750" i="41"/>
  <c r="E6750" i="41"/>
  <c r="D6750" i="41"/>
  <c r="C6750" i="41"/>
  <c r="AC6749" i="41"/>
  <c r="AB6749" i="41"/>
  <c r="E6749" i="41"/>
  <c r="D6749" i="41"/>
  <c r="C6749" i="41"/>
  <c r="AC6748" i="41"/>
  <c r="AB6748" i="41"/>
  <c r="E6748" i="41"/>
  <c r="D6748" i="41"/>
  <c r="C6748" i="41"/>
  <c r="AC6747" i="41"/>
  <c r="AB6747" i="41"/>
  <c r="E6747" i="41"/>
  <c r="D6747" i="41"/>
  <c r="C6747" i="41"/>
  <c r="AC6746" i="41"/>
  <c r="AB6746" i="41"/>
  <c r="E6746" i="41"/>
  <c r="D6746" i="41"/>
  <c r="C6746" i="41"/>
  <c r="AC6745" i="41"/>
  <c r="AB6745" i="41"/>
  <c r="E6745" i="41"/>
  <c r="D6745" i="41"/>
  <c r="C6745" i="41"/>
  <c r="AC6744" i="41"/>
  <c r="AB6744" i="41"/>
  <c r="E6744" i="41"/>
  <c r="D6744" i="41"/>
  <c r="C6744" i="41"/>
  <c r="AC6743" i="41"/>
  <c r="AB6743" i="41"/>
  <c r="E6743" i="41"/>
  <c r="D6743" i="41"/>
  <c r="C6743" i="41"/>
  <c r="AC6742" i="41"/>
  <c r="AB6742" i="41"/>
  <c r="E6742" i="41"/>
  <c r="D6742" i="41"/>
  <c r="C6742" i="41"/>
  <c r="AC6741" i="41"/>
  <c r="AB6741" i="41"/>
  <c r="E6741" i="41"/>
  <c r="D6741" i="41"/>
  <c r="C6741" i="41"/>
  <c r="AC6740" i="41"/>
  <c r="AB6740" i="41"/>
  <c r="E6740" i="41"/>
  <c r="D6740" i="41"/>
  <c r="C6740" i="41"/>
  <c r="AC6739" i="41"/>
  <c r="AB6739" i="41"/>
  <c r="E6739" i="41"/>
  <c r="D6739" i="41"/>
  <c r="C6739" i="41"/>
  <c r="AC6738" i="41"/>
  <c r="AB6738" i="41"/>
  <c r="E6738" i="41"/>
  <c r="D6738" i="41"/>
  <c r="C6738" i="41"/>
  <c r="AC6737" i="41"/>
  <c r="AB6737" i="41"/>
  <c r="E6737" i="41"/>
  <c r="D6737" i="41"/>
  <c r="C6737" i="41"/>
  <c r="AC6736" i="41"/>
  <c r="AB6736" i="41"/>
  <c r="E6736" i="41"/>
  <c r="D6736" i="41"/>
  <c r="C6736" i="41"/>
  <c r="AC6735" i="41"/>
  <c r="AB6735" i="41"/>
  <c r="E6735" i="41"/>
  <c r="D6735" i="41"/>
  <c r="C6735" i="41"/>
  <c r="AC6734" i="41"/>
  <c r="AB6734" i="41"/>
  <c r="E6734" i="41"/>
  <c r="D6734" i="41"/>
  <c r="C6734" i="41"/>
  <c r="AC6733" i="41"/>
  <c r="AB6733" i="41"/>
  <c r="E6733" i="41"/>
  <c r="D6733" i="41"/>
  <c r="C6733" i="41"/>
  <c r="AC6732" i="41"/>
  <c r="AB6732" i="41"/>
  <c r="E6732" i="41"/>
  <c r="D6732" i="41"/>
  <c r="C6732" i="41"/>
  <c r="AC6731" i="41"/>
  <c r="AB6731" i="41"/>
  <c r="E6731" i="41"/>
  <c r="D6731" i="41"/>
  <c r="C6731" i="41"/>
  <c r="AC6730" i="41"/>
  <c r="AB6730" i="41"/>
  <c r="E6730" i="41"/>
  <c r="D6730" i="41"/>
  <c r="C6730" i="41"/>
  <c r="AC6729" i="41"/>
  <c r="AB6729" i="41"/>
  <c r="E6729" i="41"/>
  <c r="D6729" i="41"/>
  <c r="C6729" i="41"/>
  <c r="AC6728" i="41"/>
  <c r="AB6728" i="41"/>
  <c r="E6728" i="41"/>
  <c r="D6728" i="41"/>
  <c r="C6728" i="41"/>
  <c r="AC6727" i="41"/>
  <c r="AB6727" i="41"/>
  <c r="E6727" i="41"/>
  <c r="D6727" i="41"/>
  <c r="C6727" i="41"/>
  <c r="AC6726" i="41"/>
  <c r="AB6726" i="41"/>
  <c r="E6726" i="41"/>
  <c r="D6726" i="41"/>
  <c r="C6726" i="41"/>
  <c r="AC6725" i="41"/>
  <c r="AB6725" i="41"/>
  <c r="E6725" i="41"/>
  <c r="D6725" i="41"/>
  <c r="C6725" i="41"/>
  <c r="AC6724" i="41"/>
  <c r="AB6724" i="41"/>
  <c r="E6724" i="41"/>
  <c r="D6724" i="41"/>
  <c r="C6724" i="41"/>
  <c r="AC6723" i="41"/>
  <c r="AB6723" i="41"/>
  <c r="E6723" i="41"/>
  <c r="D6723" i="41"/>
  <c r="C6723" i="41"/>
  <c r="AC6722" i="41"/>
  <c r="AB6722" i="41"/>
  <c r="E6722" i="41"/>
  <c r="D6722" i="41"/>
  <c r="C6722" i="41"/>
  <c r="AC6721" i="41"/>
  <c r="AB6721" i="41"/>
  <c r="E6721" i="41"/>
  <c r="D6721" i="41"/>
  <c r="C6721" i="41"/>
  <c r="AC6720" i="41"/>
  <c r="AB6720" i="41"/>
  <c r="E6720" i="41"/>
  <c r="D6720" i="41"/>
  <c r="C6720" i="41"/>
  <c r="AC6719" i="41"/>
  <c r="AB6719" i="41"/>
  <c r="E6719" i="41"/>
  <c r="D6719" i="41"/>
  <c r="C6719" i="41"/>
  <c r="AC6718" i="41"/>
  <c r="AB6718" i="41"/>
  <c r="E6718" i="41"/>
  <c r="D6718" i="41"/>
  <c r="C6718" i="41"/>
  <c r="AC6717" i="41"/>
  <c r="AB6717" i="41"/>
  <c r="E6717" i="41"/>
  <c r="D6717" i="41"/>
  <c r="C6717" i="41"/>
  <c r="AC6716" i="41"/>
  <c r="AB6716" i="41"/>
  <c r="E6716" i="41"/>
  <c r="D6716" i="41"/>
  <c r="C6716" i="41"/>
  <c r="AC6715" i="41"/>
  <c r="AB6715" i="41"/>
  <c r="E6715" i="41"/>
  <c r="D6715" i="41"/>
  <c r="C6715" i="41"/>
  <c r="AC6714" i="41"/>
  <c r="AB6714" i="41"/>
  <c r="E6714" i="41"/>
  <c r="D6714" i="41"/>
  <c r="C6714" i="41"/>
  <c r="AC6713" i="41"/>
  <c r="AB6713" i="41"/>
  <c r="E6713" i="41"/>
  <c r="D6713" i="41"/>
  <c r="C6713" i="41"/>
  <c r="AC6712" i="41"/>
  <c r="AB6712" i="41"/>
  <c r="E6712" i="41"/>
  <c r="D6712" i="41"/>
  <c r="C6712" i="41"/>
  <c r="AC6711" i="41"/>
  <c r="AB6711" i="41"/>
  <c r="E6711" i="41"/>
  <c r="D6711" i="41"/>
  <c r="C6711" i="41"/>
  <c r="AC6710" i="41"/>
  <c r="AB6710" i="41"/>
  <c r="E6710" i="41"/>
  <c r="D6710" i="41"/>
  <c r="C6710" i="41"/>
  <c r="AC6709" i="41"/>
  <c r="AB6709" i="41"/>
  <c r="E6709" i="41"/>
  <c r="D6709" i="41"/>
  <c r="C6709" i="41"/>
  <c r="AC6708" i="41"/>
  <c r="AB6708" i="41"/>
  <c r="E6708" i="41"/>
  <c r="D6708" i="41"/>
  <c r="C6708" i="41"/>
  <c r="AC6707" i="41"/>
  <c r="AB6707" i="41"/>
  <c r="E6707" i="41"/>
  <c r="D6707" i="41"/>
  <c r="C6707" i="41"/>
  <c r="AC6706" i="41"/>
  <c r="AB6706" i="41"/>
  <c r="E6706" i="41"/>
  <c r="D6706" i="41"/>
  <c r="C6706" i="41"/>
  <c r="AC6705" i="41"/>
  <c r="AB6705" i="41"/>
  <c r="E6705" i="41"/>
  <c r="D6705" i="41"/>
  <c r="C6705" i="41"/>
  <c r="AC6704" i="41"/>
  <c r="AB6704" i="41"/>
  <c r="E6704" i="41"/>
  <c r="D6704" i="41"/>
  <c r="C6704" i="41"/>
  <c r="AC6703" i="41"/>
  <c r="AB6703" i="41"/>
  <c r="E6703" i="41"/>
  <c r="D6703" i="41"/>
  <c r="C6703" i="41"/>
  <c r="AC6702" i="41"/>
  <c r="AB6702" i="41"/>
  <c r="E6702" i="41"/>
  <c r="D6702" i="41"/>
  <c r="C6702" i="41"/>
  <c r="AC6701" i="41"/>
  <c r="AB6701" i="41"/>
  <c r="E6701" i="41"/>
  <c r="D6701" i="41"/>
  <c r="C6701" i="41"/>
  <c r="AC6700" i="41"/>
  <c r="AB6700" i="41"/>
  <c r="E6700" i="41"/>
  <c r="D6700" i="41"/>
  <c r="C6700" i="41"/>
  <c r="AC6699" i="41"/>
  <c r="AB6699" i="41"/>
  <c r="E6699" i="41"/>
  <c r="D6699" i="41"/>
  <c r="C6699" i="41"/>
  <c r="AC6698" i="41"/>
  <c r="AB6698" i="41"/>
  <c r="E6698" i="41"/>
  <c r="D6698" i="41"/>
  <c r="C6698" i="41"/>
  <c r="AC6697" i="41"/>
  <c r="AB6697" i="41"/>
  <c r="E6697" i="41"/>
  <c r="D6697" i="41"/>
  <c r="C6697" i="41"/>
  <c r="AC6696" i="41"/>
  <c r="AB6696" i="41"/>
  <c r="E6696" i="41"/>
  <c r="D6696" i="41"/>
  <c r="C6696" i="41"/>
  <c r="AC6695" i="41"/>
  <c r="AB6695" i="41"/>
  <c r="E6695" i="41"/>
  <c r="D6695" i="41"/>
  <c r="C6695" i="41"/>
  <c r="AC6694" i="41"/>
  <c r="AB6694" i="41"/>
  <c r="E6694" i="41"/>
  <c r="D6694" i="41"/>
  <c r="C6694" i="41"/>
  <c r="AC6693" i="41"/>
  <c r="AB6693" i="41"/>
  <c r="E6693" i="41"/>
  <c r="D6693" i="41"/>
  <c r="C6693" i="41"/>
  <c r="AC6692" i="41"/>
  <c r="AB6692" i="41"/>
  <c r="E6692" i="41"/>
  <c r="D6692" i="41"/>
  <c r="C6692" i="41"/>
  <c r="AC6691" i="41"/>
  <c r="AB6691" i="41"/>
  <c r="E6691" i="41"/>
  <c r="D6691" i="41"/>
  <c r="C6691" i="41"/>
  <c r="AC6690" i="41"/>
  <c r="AB6690" i="41"/>
  <c r="E6690" i="41"/>
  <c r="D6690" i="41"/>
  <c r="C6690" i="41"/>
  <c r="AC6689" i="41"/>
  <c r="AB6689" i="41"/>
  <c r="E6689" i="41"/>
  <c r="D6689" i="41"/>
  <c r="C6689" i="41"/>
  <c r="AC6688" i="41"/>
  <c r="AB6688" i="41"/>
  <c r="E6688" i="41"/>
  <c r="D6688" i="41"/>
  <c r="C6688" i="41"/>
  <c r="AC6687" i="41"/>
  <c r="AB6687" i="41"/>
  <c r="E6687" i="41"/>
  <c r="D6687" i="41"/>
  <c r="C6687" i="41"/>
  <c r="AC6686" i="41"/>
  <c r="AB6686" i="41"/>
  <c r="E6686" i="41"/>
  <c r="D6686" i="41"/>
  <c r="C6686" i="41"/>
  <c r="AC6685" i="41"/>
  <c r="AB6685" i="41"/>
  <c r="E6685" i="41"/>
  <c r="D6685" i="41"/>
  <c r="C6685" i="41"/>
  <c r="AC6684" i="41"/>
  <c r="AB6684" i="41"/>
  <c r="E6684" i="41"/>
  <c r="D6684" i="41"/>
  <c r="C6684" i="41"/>
  <c r="AC6683" i="41"/>
  <c r="AB6683" i="41"/>
  <c r="E6683" i="41"/>
  <c r="D6683" i="41"/>
  <c r="C6683" i="41"/>
  <c r="AC6682" i="41"/>
  <c r="AB6682" i="41"/>
  <c r="E6682" i="41"/>
  <c r="D6682" i="41"/>
  <c r="C6682" i="41"/>
  <c r="AC6681" i="41"/>
  <c r="AB6681" i="41"/>
  <c r="E6681" i="41"/>
  <c r="D6681" i="41"/>
  <c r="C6681" i="41"/>
  <c r="AC6680" i="41"/>
  <c r="AB6680" i="41"/>
  <c r="E6680" i="41"/>
  <c r="D6680" i="41"/>
  <c r="C6680" i="41"/>
  <c r="AC6679" i="41"/>
  <c r="AB6679" i="41"/>
  <c r="E6679" i="41"/>
  <c r="D6679" i="41"/>
  <c r="C6679" i="41"/>
  <c r="AC6678" i="41"/>
  <c r="AB6678" i="41"/>
  <c r="E6678" i="41"/>
  <c r="D6678" i="41"/>
  <c r="C6678" i="41"/>
  <c r="AC6677" i="41"/>
  <c r="AB6677" i="41"/>
  <c r="E6677" i="41"/>
  <c r="D6677" i="41"/>
  <c r="C6677" i="41"/>
  <c r="AC6676" i="41"/>
  <c r="AB6676" i="41"/>
  <c r="E6676" i="41"/>
  <c r="D6676" i="41"/>
  <c r="C6676" i="41"/>
  <c r="AC6675" i="41"/>
  <c r="AB6675" i="41"/>
  <c r="E6675" i="41"/>
  <c r="D6675" i="41"/>
  <c r="C6675" i="41"/>
  <c r="AC6674" i="41"/>
  <c r="AB6674" i="41"/>
  <c r="E6674" i="41"/>
  <c r="D6674" i="41"/>
  <c r="C6674" i="41"/>
  <c r="AC6673" i="41"/>
  <c r="AB6673" i="41"/>
  <c r="E6673" i="41"/>
  <c r="D6673" i="41"/>
  <c r="C6673" i="41"/>
  <c r="AC6672" i="41"/>
  <c r="AB6672" i="41"/>
  <c r="E6672" i="41"/>
  <c r="D6672" i="41"/>
  <c r="C6672" i="41"/>
  <c r="AC6671" i="41"/>
  <c r="AB6671" i="41"/>
  <c r="E6671" i="41"/>
  <c r="D6671" i="41"/>
  <c r="C6671" i="41"/>
  <c r="AC6670" i="41"/>
  <c r="AB6670" i="41"/>
  <c r="E6670" i="41"/>
  <c r="D6670" i="41"/>
  <c r="C6670" i="41"/>
  <c r="AC6669" i="41"/>
  <c r="AB6669" i="41"/>
  <c r="E6669" i="41"/>
  <c r="D6669" i="41"/>
  <c r="C6669" i="41"/>
  <c r="AC6668" i="41"/>
  <c r="AB6668" i="41"/>
  <c r="E6668" i="41"/>
  <c r="D6668" i="41"/>
  <c r="C6668" i="41"/>
  <c r="AC6667" i="41"/>
  <c r="AB6667" i="41"/>
  <c r="E6667" i="41"/>
  <c r="D6667" i="41"/>
  <c r="C6667" i="41"/>
  <c r="AC6666" i="41"/>
  <c r="AB6666" i="41"/>
  <c r="E6666" i="41"/>
  <c r="D6666" i="41"/>
  <c r="C6666" i="41"/>
  <c r="AC6665" i="41"/>
  <c r="AB6665" i="41"/>
  <c r="E6665" i="41"/>
  <c r="D6665" i="41"/>
  <c r="C6665" i="41"/>
  <c r="AC6664" i="41"/>
  <c r="AB6664" i="41"/>
  <c r="E6664" i="41"/>
  <c r="D6664" i="41"/>
  <c r="C6664" i="41"/>
  <c r="AC6663" i="41"/>
  <c r="AB6663" i="41"/>
  <c r="E6663" i="41"/>
  <c r="D6663" i="41"/>
  <c r="C6663" i="41"/>
  <c r="AC6662" i="41"/>
  <c r="AB6662" i="41"/>
  <c r="E6662" i="41"/>
  <c r="D6662" i="41"/>
  <c r="C6662" i="41"/>
  <c r="AC6661" i="41"/>
  <c r="AB6661" i="41"/>
  <c r="E6661" i="41"/>
  <c r="D6661" i="41"/>
  <c r="C6661" i="41"/>
  <c r="AC6660" i="41"/>
  <c r="AB6660" i="41"/>
  <c r="E6660" i="41"/>
  <c r="D6660" i="41"/>
  <c r="C6660" i="41"/>
  <c r="AC6659" i="41"/>
  <c r="AB6659" i="41"/>
  <c r="E6659" i="41"/>
  <c r="D6659" i="41"/>
  <c r="C6659" i="41"/>
  <c r="AC6658" i="41"/>
  <c r="AB6658" i="41"/>
  <c r="E6658" i="41"/>
  <c r="D6658" i="41"/>
  <c r="C6658" i="41"/>
  <c r="AC6657" i="41"/>
  <c r="AB6657" i="41"/>
  <c r="E6657" i="41"/>
  <c r="D6657" i="41"/>
  <c r="C6657" i="41"/>
  <c r="AC6656" i="41"/>
  <c r="AB6656" i="41"/>
  <c r="E6656" i="41"/>
  <c r="D6656" i="41"/>
  <c r="C6656" i="41"/>
  <c r="AC6655" i="41"/>
  <c r="AB6655" i="41"/>
  <c r="E6655" i="41"/>
  <c r="D6655" i="41"/>
  <c r="C6655" i="41"/>
  <c r="AC6654" i="41"/>
  <c r="AB6654" i="41"/>
  <c r="E6654" i="41"/>
  <c r="D6654" i="41"/>
  <c r="C6654" i="41"/>
  <c r="AC6653" i="41"/>
  <c r="AB6653" i="41"/>
  <c r="E6653" i="41"/>
  <c r="D6653" i="41"/>
  <c r="C6653" i="41"/>
  <c r="AC6652" i="41"/>
  <c r="AB6652" i="41"/>
  <c r="E6652" i="41"/>
  <c r="D6652" i="41"/>
  <c r="C6652" i="41"/>
  <c r="AC6651" i="41"/>
  <c r="AB6651" i="41"/>
  <c r="E6651" i="41"/>
  <c r="D6651" i="41"/>
  <c r="C6651" i="41"/>
  <c r="AC6650" i="41"/>
  <c r="AB6650" i="41"/>
  <c r="E6650" i="41"/>
  <c r="D6650" i="41"/>
  <c r="C6650" i="41"/>
  <c r="AC6649" i="41"/>
  <c r="AB6649" i="41"/>
  <c r="E6649" i="41"/>
  <c r="D6649" i="41"/>
  <c r="C6649" i="41"/>
  <c r="AC6648" i="41"/>
  <c r="AB6648" i="41"/>
  <c r="E6648" i="41"/>
  <c r="D6648" i="41"/>
  <c r="C6648" i="41"/>
  <c r="AC6647" i="41"/>
  <c r="AB6647" i="41"/>
  <c r="E6647" i="41"/>
  <c r="D6647" i="41"/>
  <c r="C6647" i="41"/>
  <c r="AC6646" i="41"/>
  <c r="AB6646" i="41"/>
  <c r="E6646" i="41"/>
  <c r="D6646" i="41"/>
  <c r="C6646" i="41"/>
  <c r="AC6645" i="41"/>
  <c r="AB6645" i="41"/>
  <c r="E6645" i="41"/>
  <c r="D6645" i="41"/>
  <c r="C6645" i="41"/>
  <c r="AC6644" i="41"/>
  <c r="AB6644" i="41"/>
  <c r="E6644" i="41"/>
  <c r="D6644" i="41"/>
  <c r="C6644" i="41"/>
  <c r="AC6643" i="41"/>
  <c r="AB6643" i="41"/>
  <c r="E6643" i="41"/>
  <c r="D6643" i="41"/>
  <c r="C6643" i="41"/>
  <c r="AC6642" i="41"/>
  <c r="AB6642" i="41"/>
  <c r="E6642" i="41"/>
  <c r="D6642" i="41"/>
  <c r="C6642" i="41"/>
  <c r="AC6641" i="41"/>
  <c r="AB6641" i="41"/>
  <c r="E6641" i="41"/>
  <c r="D6641" i="41"/>
  <c r="C6641" i="41"/>
  <c r="AC6640" i="41"/>
  <c r="AB6640" i="41"/>
  <c r="E6640" i="41"/>
  <c r="D6640" i="41"/>
  <c r="C6640" i="41"/>
  <c r="AC6639" i="41"/>
  <c r="AB6639" i="41"/>
  <c r="E6639" i="41"/>
  <c r="D6639" i="41"/>
  <c r="C6639" i="41"/>
  <c r="AC6638" i="41"/>
  <c r="AB6638" i="41"/>
  <c r="E6638" i="41"/>
  <c r="D6638" i="41"/>
  <c r="C6638" i="41"/>
  <c r="AC6637" i="41"/>
  <c r="AB6637" i="41"/>
  <c r="E6637" i="41"/>
  <c r="D6637" i="41"/>
  <c r="C6637" i="41"/>
  <c r="AC6636" i="41"/>
  <c r="AB6636" i="41"/>
  <c r="E6636" i="41"/>
  <c r="D6636" i="41"/>
  <c r="C6636" i="41"/>
  <c r="AC6635" i="41"/>
  <c r="AB6635" i="41"/>
  <c r="E6635" i="41"/>
  <c r="D6635" i="41"/>
  <c r="C6635" i="41"/>
  <c r="AC6634" i="41"/>
  <c r="AB6634" i="41"/>
  <c r="E6634" i="41"/>
  <c r="D6634" i="41"/>
  <c r="C6634" i="41"/>
  <c r="AC6633" i="41"/>
  <c r="AB6633" i="41"/>
  <c r="E6633" i="41"/>
  <c r="D6633" i="41"/>
  <c r="C6633" i="41"/>
  <c r="AC6632" i="41"/>
  <c r="AB6632" i="41"/>
  <c r="E6632" i="41"/>
  <c r="D6632" i="41"/>
  <c r="C6632" i="41"/>
  <c r="AC6631" i="41"/>
  <c r="AB6631" i="41"/>
  <c r="E6631" i="41"/>
  <c r="D6631" i="41"/>
  <c r="C6631" i="41"/>
  <c r="AC6630" i="41"/>
  <c r="AB6630" i="41"/>
  <c r="E6630" i="41"/>
  <c r="D6630" i="41"/>
  <c r="C6630" i="41"/>
  <c r="AC6629" i="41"/>
  <c r="AB6629" i="41"/>
  <c r="E6629" i="41"/>
  <c r="D6629" i="41"/>
  <c r="C6629" i="41"/>
  <c r="AC6628" i="41"/>
  <c r="AB6628" i="41"/>
  <c r="E6628" i="41"/>
  <c r="D6628" i="41"/>
  <c r="C6628" i="41"/>
  <c r="AC6627" i="41"/>
  <c r="AB6627" i="41"/>
  <c r="E6627" i="41"/>
  <c r="D6627" i="41"/>
  <c r="C6627" i="41"/>
  <c r="AC6626" i="41"/>
  <c r="AB6626" i="41"/>
  <c r="E6626" i="41"/>
  <c r="D6626" i="41"/>
  <c r="C6626" i="41"/>
  <c r="AC6625" i="41"/>
  <c r="AB6625" i="41"/>
  <c r="E6625" i="41"/>
  <c r="D6625" i="41"/>
  <c r="C6625" i="41"/>
  <c r="AC6624" i="41"/>
  <c r="AB6624" i="41"/>
  <c r="E6624" i="41"/>
  <c r="D6624" i="41"/>
  <c r="C6624" i="41"/>
  <c r="AC6623" i="41"/>
  <c r="AB6623" i="41"/>
  <c r="E6623" i="41"/>
  <c r="D6623" i="41"/>
  <c r="C6623" i="41"/>
  <c r="AC6622" i="41"/>
  <c r="AB6622" i="41"/>
  <c r="E6622" i="41"/>
  <c r="D6622" i="41"/>
  <c r="C6622" i="41"/>
  <c r="AC6621" i="41"/>
  <c r="AB6621" i="41"/>
  <c r="E6621" i="41"/>
  <c r="D6621" i="41"/>
  <c r="C6621" i="41"/>
  <c r="AC6620" i="41"/>
  <c r="AB6620" i="41"/>
  <c r="E6620" i="41"/>
  <c r="D6620" i="41"/>
  <c r="C6620" i="41"/>
  <c r="AC6619" i="41"/>
  <c r="AB6619" i="41"/>
  <c r="E6619" i="41"/>
  <c r="D6619" i="41"/>
  <c r="C6619" i="41"/>
  <c r="AC6618" i="41"/>
  <c r="AB6618" i="41"/>
  <c r="E6618" i="41"/>
  <c r="D6618" i="41"/>
  <c r="C6618" i="41"/>
  <c r="AC6617" i="41"/>
  <c r="AB6617" i="41"/>
  <c r="E6617" i="41"/>
  <c r="D6617" i="41"/>
  <c r="C6617" i="41"/>
  <c r="AC6616" i="41"/>
  <c r="AB6616" i="41"/>
  <c r="E6616" i="41"/>
  <c r="D6616" i="41"/>
  <c r="C6616" i="41"/>
  <c r="AC6615" i="41"/>
  <c r="AB6615" i="41"/>
  <c r="E6615" i="41"/>
  <c r="D6615" i="41"/>
  <c r="C6615" i="41"/>
  <c r="AC6614" i="41"/>
  <c r="AB6614" i="41"/>
  <c r="E6614" i="41"/>
  <c r="D6614" i="41"/>
  <c r="C6614" i="41"/>
  <c r="AC6613" i="41"/>
  <c r="AB6613" i="41"/>
  <c r="E6613" i="41"/>
  <c r="D6613" i="41"/>
  <c r="C6613" i="41"/>
  <c r="AC6612" i="41"/>
  <c r="AB6612" i="41"/>
  <c r="E6612" i="41"/>
  <c r="D6612" i="41"/>
  <c r="C6612" i="41"/>
  <c r="AC6611" i="41"/>
  <c r="AB6611" i="41"/>
  <c r="E6611" i="41"/>
  <c r="D6611" i="41"/>
  <c r="C6611" i="41"/>
  <c r="AC6610" i="41"/>
  <c r="AB6610" i="41"/>
  <c r="E6610" i="41"/>
  <c r="D6610" i="41"/>
  <c r="C6610" i="41"/>
  <c r="AC6609" i="41"/>
  <c r="AB6609" i="41"/>
  <c r="E6609" i="41"/>
  <c r="D6609" i="41"/>
  <c r="C6609" i="41"/>
  <c r="AC6608" i="41"/>
  <c r="AB6608" i="41"/>
  <c r="E6608" i="41"/>
  <c r="D6608" i="41"/>
  <c r="C6608" i="41"/>
  <c r="AC6607" i="41"/>
  <c r="AB6607" i="41"/>
  <c r="E6607" i="41"/>
  <c r="D6607" i="41"/>
  <c r="C6607" i="41"/>
  <c r="AC6606" i="41"/>
  <c r="AB6606" i="41"/>
  <c r="E6606" i="41"/>
  <c r="D6606" i="41"/>
  <c r="C6606" i="41"/>
  <c r="AC6605" i="41"/>
  <c r="AB6605" i="41"/>
  <c r="E6605" i="41"/>
  <c r="D6605" i="41"/>
  <c r="C6605" i="41"/>
  <c r="AC6604" i="41"/>
  <c r="AB6604" i="41"/>
  <c r="E6604" i="41"/>
  <c r="D6604" i="41"/>
  <c r="C6604" i="41"/>
  <c r="AC6603" i="41"/>
  <c r="AB6603" i="41"/>
  <c r="E6603" i="41"/>
  <c r="D6603" i="41"/>
  <c r="C6603" i="41"/>
  <c r="AC6602" i="41"/>
  <c r="AB6602" i="41"/>
  <c r="E6602" i="41"/>
  <c r="D6602" i="41"/>
  <c r="C6602" i="41"/>
  <c r="AC6601" i="41"/>
  <c r="AB6601" i="41"/>
  <c r="E6601" i="41"/>
  <c r="D6601" i="41"/>
  <c r="C6601" i="41"/>
  <c r="AC6600" i="41"/>
  <c r="AB6600" i="41"/>
  <c r="E6600" i="41"/>
  <c r="D6600" i="41"/>
  <c r="C6600" i="41"/>
  <c r="AC6599" i="41"/>
  <c r="AB6599" i="41"/>
  <c r="E6599" i="41"/>
  <c r="D6599" i="41"/>
  <c r="C6599" i="41"/>
  <c r="AC6598" i="41"/>
  <c r="AB6598" i="41"/>
  <c r="E6598" i="41"/>
  <c r="D6598" i="41"/>
  <c r="C6598" i="41"/>
  <c r="AC6597" i="41"/>
  <c r="AB6597" i="41"/>
  <c r="E6597" i="41"/>
  <c r="D6597" i="41"/>
  <c r="C6597" i="41"/>
  <c r="AC6596" i="41"/>
  <c r="AB6596" i="41"/>
  <c r="E6596" i="41"/>
  <c r="D6596" i="41"/>
  <c r="C6596" i="41"/>
  <c r="AC6595" i="41"/>
  <c r="AB6595" i="41"/>
  <c r="E6595" i="41"/>
  <c r="D6595" i="41"/>
  <c r="C6595" i="41"/>
  <c r="AC6594" i="41"/>
  <c r="AB6594" i="41"/>
  <c r="E6594" i="41"/>
  <c r="D6594" i="41"/>
  <c r="C6594" i="41"/>
  <c r="AC6593" i="41"/>
  <c r="AB6593" i="41"/>
  <c r="E6593" i="41"/>
  <c r="D6593" i="41"/>
  <c r="C6593" i="41"/>
  <c r="AC6592" i="41"/>
  <c r="AB6592" i="41"/>
  <c r="E6592" i="41"/>
  <c r="D6592" i="41"/>
  <c r="C6592" i="41"/>
  <c r="AC6591" i="41"/>
  <c r="AB6591" i="41"/>
  <c r="E6591" i="41"/>
  <c r="D6591" i="41"/>
  <c r="C6591" i="41"/>
  <c r="AC6590" i="41"/>
  <c r="AB6590" i="41"/>
  <c r="E6590" i="41"/>
  <c r="D6590" i="41"/>
  <c r="C6590" i="41"/>
  <c r="AC6589" i="41"/>
  <c r="AB6589" i="41"/>
  <c r="E6589" i="41"/>
  <c r="D6589" i="41"/>
  <c r="C6589" i="41"/>
  <c r="AC6588" i="41"/>
  <c r="AB6588" i="41"/>
  <c r="E6588" i="41"/>
  <c r="D6588" i="41"/>
  <c r="C6588" i="41"/>
  <c r="AC6587" i="41"/>
  <c r="AB6587" i="41"/>
  <c r="E6587" i="41"/>
  <c r="D6587" i="41"/>
  <c r="C6587" i="41"/>
  <c r="AC6586" i="41"/>
  <c r="AB6586" i="41"/>
  <c r="E6586" i="41"/>
  <c r="D6586" i="41"/>
  <c r="C6586" i="41"/>
  <c r="AC6585" i="41"/>
  <c r="AB6585" i="41"/>
  <c r="E6585" i="41"/>
  <c r="D6585" i="41"/>
  <c r="C6585" i="41"/>
  <c r="AC6584" i="41"/>
  <c r="AB6584" i="41"/>
  <c r="E6584" i="41"/>
  <c r="D6584" i="41"/>
  <c r="C6584" i="41"/>
  <c r="AC6583" i="41"/>
  <c r="AB6583" i="41"/>
  <c r="E6583" i="41"/>
  <c r="D6583" i="41"/>
  <c r="C6583" i="41"/>
  <c r="AC6582" i="41"/>
  <c r="AB6582" i="41"/>
  <c r="E6582" i="41"/>
  <c r="D6582" i="41"/>
  <c r="C6582" i="41"/>
  <c r="AC6581" i="41"/>
  <c r="AB6581" i="41"/>
  <c r="E6581" i="41"/>
  <c r="D6581" i="41"/>
  <c r="C6581" i="41"/>
  <c r="AC6580" i="41"/>
  <c r="AB6580" i="41"/>
  <c r="E6580" i="41"/>
  <c r="D6580" i="41"/>
  <c r="C6580" i="41"/>
  <c r="AC6579" i="41"/>
  <c r="AB6579" i="41"/>
  <c r="E6579" i="41"/>
  <c r="D6579" i="41"/>
  <c r="C6579" i="41"/>
  <c r="AC6578" i="41"/>
  <c r="AB6578" i="41"/>
  <c r="E6578" i="41"/>
  <c r="D6578" i="41"/>
  <c r="C6578" i="41"/>
  <c r="AC6577" i="41"/>
  <c r="AB6577" i="41"/>
  <c r="E6577" i="41"/>
  <c r="D6577" i="41"/>
  <c r="C6577" i="41"/>
  <c r="AC6576" i="41"/>
  <c r="AB6576" i="41"/>
  <c r="E6576" i="41"/>
  <c r="D6576" i="41"/>
  <c r="C6576" i="41"/>
  <c r="AC6575" i="41"/>
  <c r="AB6575" i="41"/>
  <c r="E6575" i="41"/>
  <c r="D6575" i="41"/>
  <c r="C6575" i="41"/>
  <c r="AC6574" i="41"/>
  <c r="AB6574" i="41"/>
  <c r="E6574" i="41"/>
  <c r="D6574" i="41"/>
  <c r="C6574" i="41"/>
  <c r="AC6573" i="41"/>
  <c r="AB6573" i="41"/>
  <c r="E6573" i="41"/>
  <c r="D6573" i="41"/>
  <c r="C6573" i="41"/>
  <c r="AC6572" i="41"/>
  <c r="AB6572" i="41"/>
  <c r="E6572" i="41"/>
  <c r="D6572" i="41"/>
  <c r="C6572" i="41"/>
  <c r="AC6571" i="41"/>
  <c r="AB6571" i="41"/>
  <c r="E6571" i="41"/>
  <c r="D6571" i="41"/>
  <c r="C6571" i="41"/>
  <c r="AC6570" i="41"/>
  <c r="AB6570" i="41"/>
  <c r="E6570" i="41"/>
  <c r="D6570" i="41"/>
  <c r="C6570" i="41"/>
  <c r="AC6569" i="41"/>
  <c r="AB6569" i="41"/>
  <c r="E6569" i="41"/>
  <c r="D6569" i="41"/>
  <c r="C6569" i="41"/>
  <c r="AC6568" i="41"/>
  <c r="AB6568" i="41"/>
  <c r="E6568" i="41"/>
  <c r="D6568" i="41"/>
  <c r="C6568" i="41"/>
  <c r="AC6567" i="41"/>
  <c r="AB6567" i="41"/>
  <c r="E6567" i="41"/>
  <c r="D6567" i="41"/>
  <c r="C6567" i="41"/>
  <c r="AC6566" i="41"/>
  <c r="AB6566" i="41"/>
  <c r="E6566" i="41"/>
  <c r="D6566" i="41"/>
  <c r="C6566" i="41"/>
  <c r="AC6565" i="41"/>
  <c r="AB6565" i="41"/>
  <c r="E6565" i="41"/>
  <c r="D6565" i="41"/>
  <c r="C6565" i="41"/>
  <c r="AC6564" i="41"/>
  <c r="AB6564" i="41"/>
  <c r="E6564" i="41"/>
  <c r="D6564" i="41"/>
  <c r="C6564" i="41"/>
  <c r="AC6563" i="41"/>
  <c r="AB6563" i="41"/>
  <c r="E6563" i="41"/>
  <c r="D6563" i="41"/>
  <c r="C6563" i="41"/>
  <c r="AC6562" i="41"/>
  <c r="AB6562" i="41"/>
  <c r="E6562" i="41"/>
  <c r="D6562" i="41"/>
  <c r="C6562" i="41"/>
  <c r="AC6561" i="41"/>
  <c r="AB6561" i="41"/>
  <c r="E6561" i="41"/>
  <c r="D6561" i="41"/>
  <c r="C6561" i="41"/>
  <c r="AC6560" i="41"/>
  <c r="AB6560" i="41"/>
  <c r="E6560" i="41"/>
  <c r="D6560" i="41"/>
  <c r="C6560" i="41"/>
  <c r="AC6559" i="41"/>
  <c r="AB6559" i="41"/>
  <c r="E6559" i="41"/>
  <c r="D6559" i="41"/>
  <c r="C6559" i="41"/>
  <c r="AC6558" i="41"/>
  <c r="AB6558" i="41"/>
  <c r="E6558" i="41"/>
  <c r="D6558" i="41"/>
  <c r="C6558" i="41"/>
  <c r="AC6557" i="41"/>
  <c r="AB6557" i="41"/>
  <c r="E6557" i="41"/>
  <c r="D6557" i="41"/>
  <c r="C6557" i="41"/>
  <c r="AC6556" i="41"/>
  <c r="AB6556" i="41"/>
  <c r="E6556" i="41"/>
  <c r="D6556" i="41"/>
  <c r="C6556" i="41"/>
  <c r="AC6555" i="41"/>
  <c r="AB6555" i="41"/>
  <c r="E6555" i="41"/>
  <c r="D6555" i="41"/>
  <c r="C6555" i="41"/>
  <c r="AC6554" i="41"/>
  <c r="AB6554" i="41"/>
  <c r="E6554" i="41"/>
  <c r="D6554" i="41"/>
  <c r="C6554" i="41"/>
  <c r="AC6553" i="41"/>
  <c r="AB6553" i="41"/>
  <c r="E6553" i="41"/>
  <c r="D6553" i="41"/>
  <c r="C6553" i="41"/>
  <c r="AC6552" i="41"/>
  <c r="AB6552" i="41"/>
  <c r="E6552" i="41"/>
  <c r="D6552" i="41"/>
  <c r="C6552" i="41"/>
  <c r="AC6551" i="41"/>
  <c r="AB6551" i="41"/>
  <c r="E6551" i="41"/>
  <c r="D6551" i="41"/>
  <c r="C6551" i="41"/>
  <c r="AC6550" i="41"/>
  <c r="AB6550" i="41"/>
  <c r="E6550" i="41"/>
  <c r="D6550" i="41"/>
  <c r="C6550" i="41"/>
  <c r="AC6549" i="41"/>
  <c r="AB6549" i="41"/>
  <c r="E6549" i="41"/>
  <c r="D6549" i="41"/>
  <c r="C6549" i="41"/>
  <c r="AC6548" i="41"/>
  <c r="AB6548" i="41"/>
  <c r="E6548" i="41"/>
  <c r="D6548" i="41"/>
  <c r="C6548" i="41"/>
  <c r="AC6547" i="41"/>
  <c r="AB6547" i="41"/>
  <c r="E6547" i="41"/>
  <c r="D6547" i="41"/>
  <c r="C6547" i="41"/>
  <c r="AC6546" i="41"/>
  <c r="AB6546" i="41"/>
  <c r="E6546" i="41"/>
  <c r="D6546" i="41"/>
  <c r="C6546" i="41"/>
  <c r="AC6545" i="41"/>
  <c r="AB6545" i="41"/>
  <c r="E6545" i="41"/>
  <c r="D6545" i="41"/>
  <c r="C6545" i="41"/>
  <c r="AC6544" i="41"/>
  <c r="AB6544" i="41"/>
  <c r="E6544" i="41"/>
  <c r="D6544" i="41"/>
  <c r="C6544" i="41"/>
  <c r="AC6543" i="41"/>
  <c r="AB6543" i="41"/>
  <c r="E6543" i="41"/>
  <c r="D6543" i="41"/>
  <c r="C6543" i="41"/>
  <c r="AC6542" i="41"/>
  <c r="AB6542" i="41"/>
  <c r="E6542" i="41"/>
  <c r="D6542" i="41"/>
  <c r="C6542" i="41"/>
  <c r="AC6541" i="41"/>
  <c r="AB6541" i="41"/>
  <c r="E6541" i="41"/>
  <c r="D6541" i="41"/>
  <c r="C6541" i="41"/>
  <c r="AC6540" i="41"/>
  <c r="AB6540" i="41"/>
  <c r="E6540" i="41"/>
  <c r="D6540" i="41"/>
  <c r="C6540" i="41"/>
  <c r="AC6539" i="41"/>
  <c r="AB6539" i="41"/>
  <c r="E6539" i="41"/>
  <c r="D6539" i="41"/>
  <c r="C6539" i="41"/>
  <c r="AC6538" i="41"/>
  <c r="AB6538" i="41"/>
  <c r="E6538" i="41"/>
  <c r="D6538" i="41"/>
  <c r="C6538" i="41"/>
  <c r="AC6537" i="41"/>
  <c r="AB6537" i="41"/>
  <c r="E6537" i="41"/>
  <c r="D6537" i="41"/>
  <c r="C6537" i="41"/>
  <c r="AC6536" i="41"/>
  <c r="AB6536" i="41"/>
  <c r="E6536" i="41"/>
  <c r="D6536" i="41"/>
  <c r="C6536" i="41"/>
  <c r="AC6535" i="41"/>
  <c r="AB6535" i="41"/>
  <c r="E6535" i="41"/>
  <c r="D6535" i="41"/>
  <c r="C6535" i="41"/>
  <c r="AC6534" i="41"/>
  <c r="AB6534" i="41"/>
  <c r="E6534" i="41"/>
  <c r="D6534" i="41"/>
  <c r="C6534" i="41"/>
  <c r="AC6533" i="41"/>
  <c r="AB6533" i="41"/>
  <c r="E6533" i="41"/>
  <c r="D6533" i="41"/>
  <c r="C6533" i="41"/>
  <c r="AC6532" i="41"/>
  <c r="AB6532" i="41"/>
  <c r="E6532" i="41"/>
  <c r="D6532" i="41"/>
  <c r="C6532" i="41"/>
  <c r="AC6531" i="41"/>
  <c r="AB6531" i="41"/>
  <c r="E6531" i="41"/>
  <c r="D6531" i="41"/>
  <c r="C6531" i="41"/>
  <c r="AC6530" i="41"/>
  <c r="AB6530" i="41"/>
  <c r="E6530" i="41"/>
  <c r="D6530" i="41"/>
  <c r="C6530" i="41"/>
  <c r="AC6529" i="41"/>
  <c r="AB6529" i="41"/>
  <c r="E6529" i="41"/>
  <c r="D6529" i="41"/>
  <c r="C6529" i="41"/>
  <c r="AC6528" i="41"/>
  <c r="AB6528" i="41"/>
  <c r="E6528" i="41"/>
  <c r="D6528" i="41"/>
  <c r="C6528" i="41"/>
  <c r="AC6527" i="41"/>
  <c r="AB6527" i="41"/>
  <c r="E6527" i="41"/>
  <c r="D6527" i="41"/>
  <c r="C6527" i="41"/>
  <c r="AC6526" i="41"/>
  <c r="AB6526" i="41"/>
  <c r="E6526" i="41"/>
  <c r="D6526" i="41"/>
  <c r="C6526" i="41"/>
  <c r="AC6525" i="41"/>
  <c r="AB6525" i="41"/>
  <c r="E6525" i="41"/>
  <c r="D6525" i="41"/>
  <c r="C6525" i="41"/>
  <c r="AC6524" i="41"/>
  <c r="AB6524" i="41"/>
  <c r="E6524" i="41"/>
  <c r="D6524" i="41"/>
  <c r="C6524" i="41"/>
  <c r="AC6523" i="41"/>
  <c r="AB6523" i="41"/>
  <c r="E6523" i="41"/>
  <c r="D6523" i="41"/>
  <c r="C6523" i="41"/>
  <c r="AC6522" i="41"/>
  <c r="AB6522" i="41"/>
  <c r="E6522" i="41"/>
  <c r="D6522" i="41"/>
  <c r="C6522" i="41"/>
  <c r="AC6521" i="41"/>
  <c r="AB6521" i="41"/>
  <c r="E6521" i="41"/>
  <c r="D6521" i="41"/>
  <c r="C6521" i="41"/>
  <c r="AC6520" i="41"/>
  <c r="AB6520" i="41"/>
  <c r="E6520" i="41"/>
  <c r="D6520" i="41"/>
  <c r="C6520" i="41"/>
  <c r="AC6519" i="41"/>
  <c r="AB6519" i="41"/>
  <c r="E6519" i="41"/>
  <c r="D6519" i="41"/>
  <c r="C6519" i="41"/>
  <c r="AC6518" i="41"/>
  <c r="AB6518" i="41"/>
  <c r="E6518" i="41"/>
  <c r="D6518" i="41"/>
  <c r="C6518" i="41"/>
  <c r="AC6517" i="41"/>
  <c r="AB6517" i="41"/>
  <c r="E6517" i="41"/>
  <c r="D6517" i="41"/>
  <c r="C6517" i="41"/>
  <c r="AC6516" i="41"/>
  <c r="AB6516" i="41"/>
  <c r="E6516" i="41"/>
  <c r="D6516" i="41"/>
  <c r="C6516" i="41"/>
  <c r="AC6515" i="41"/>
  <c r="AB6515" i="41"/>
  <c r="E6515" i="41"/>
  <c r="D6515" i="41"/>
  <c r="C6515" i="41"/>
  <c r="AC6514" i="41"/>
  <c r="AB6514" i="41"/>
  <c r="E6514" i="41"/>
  <c r="D6514" i="41"/>
  <c r="C6514" i="41"/>
  <c r="AC6513" i="41"/>
  <c r="AB6513" i="41"/>
  <c r="E6513" i="41"/>
  <c r="D6513" i="41"/>
  <c r="C6513" i="41"/>
  <c r="AC6512" i="41"/>
  <c r="AB6512" i="41"/>
  <c r="E6512" i="41"/>
  <c r="D6512" i="41"/>
  <c r="C6512" i="41"/>
  <c r="AC6511" i="41"/>
  <c r="AB6511" i="41"/>
  <c r="E6511" i="41"/>
  <c r="D6511" i="41"/>
  <c r="C6511" i="41"/>
  <c r="AC6510" i="41"/>
  <c r="AB6510" i="41"/>
  <c r="E6510" i="41"/>
  <c r="D6510" i="41"/>
  <c r="C6510" i="41"/>
  <c r="AC6509" i="41"/>
  <c r="AB6509" i="41"/>
  <c r="E6509" i="41"/>
  <c r="D6509" i="41"/>
  <c r="C6509" i="41"/>
  <c r="AC6508" i="41"/>
  <c r="AB6508" i="41"/>
  <c r="E6508" i="41"/>
  <c r="D6508" i="41"/>
  <c r="C6508" i="41"/>
  <c r="AC6507" i="41"/>
  <c r="AB6507" i="41"/>
  <c r="E6507" i="41"/>
  <c r="D6507" i="41"/>
  <c r="C6507" i="41"/>
  <c r="AC6506" i="41"/>
  <c r="AB6506" i="41"/>
  <c r="E6506" i="41"/>
  <c r="D6506" i="41"/>
  <c r="C6506" i="41"/>
  <c r="AC6505" i="41"/>
  <c r="AB6505" i="41"/>
  <c r="E6505" i="41"/>
  <c r="D6505" i="41"/>
  <c r="C6505" i="41"/>
  <c r="AC6504" i="41"/>
  <c r="AB6504" i="41"/>
  <c r="E6504" i="41"/>
  <c r="D6504" i="41"/>
  <c r="C6504" i="41"/>
  <c r="AC6503" i="41"/>
  <c r="AB6503" i="41"/>
  <c r="E6503" i="41"/>
  <c r="D6503" i="41"/>
  <c r="C6503" i="41"/>
  <c r="AC6502" i="41"/>
  <c r="AB6502" i="41"/>
  <c r="E6502" i="41"/>
  <c r="D6502" i="41"/>
  <c r="C6502" i="41"/>
  <c r="AC6501" i="41"/>
  <c r="AB6501" i="41"/>
  <c r="E6501" i="41"/>
  <c r="D6501" i="41"/>
  <c r="C6501" i="41"/>
  <c r="AC6500" i="41"/>
  <c r="AB6500" i="41"/>
  <c r="E6500" i="41"/>
  <c r="D6500" i="41"/>
  <c r="C6500" i="41"/>
  <c r="AC6499" i="41"/>
  <c r="AB6499" i="41"/>
  <c r="E6499" i="41"/>
  <c r="D6499" i="41"/>
  <c r="C6499" i="41"/>
  <c r="AC6498" i="41"/>
  <c r="AB6498" i="41"/>
  <c r="E6498" i="41"/>
  <c r="D6498" i="41"/>
  <c r="C6498" i="41"/>
  <c r="AC6497" i="41"/>
  <c r="AB6497" i="41"/>
  <c r="E6497" i="41"/>
  <c r="D6497" i="41"/>
  <c r="C6497" i="41"/>
  <c r="AC6496" i="41"/>
  <c r="AB6496" i="41"/>
  <c r="E6496" i="41"/>
  <c r="D6496" i="41"/>
  <c r="C6496" i="41"/>
  <c r="AC6495" i="41"/>
  <c r="AB6495" i="41"/>
  <c r="E6495" i="41"/>
  <c r="D6495" i="41"/>
  <c r="C6495" i="41"/>
  <c r="AC6494" i="41"/>
  <c r="AB6494" i="41"/>
  <c r="E6494" i="41"/>
  <c r="D6494" i="41"/>
  <c r="C6494" i="41"/>
  <c r="AC6493" i="41"/>
  <c r="AB6493" i="41"/>
  <c r="E6493" i="41"/>
  <c r="D6493" i="41"/>
  <c r="C6493" i="41"/>
  <c r="AC6492" i="41"/>
  <c r="AB6492" i="41"/>
  <c r="E6492" i="41"/>
  <c r="D6492" i="41"/>
  <c r="C6492" i="41"/>
  <c r="AC6491" i="41"/>
  <c r="AB6491" i="41"/>
  <c r="E6491" i="41"/>
  <c r="D6491" i="41"/>
  <c r="C6491" i="41"/>
  <c r="AC6490" i="41"/>
  <c r="AB6490" i="41"/>
  <c r="E6490" i="41"/>
  <c r="D6490" i="41"/>
  <c r="C6490" i="41"/>
  <c r="AC6489" i="41"/>
  <c r="AB6489" i="41"/>
  <c r="E6489" i="41"/>
  <c r="D6489" i="41"/>
  <c r="C6489" i="41"/>
  <c r="AC6488" i="41"/>
  <c r="AB6488" i="41"/>
  <c r="E6488" i="41"/>
  <c r="D6488" i="41"/>
  <c r="C6488" i="41"/>
  <c r="AC6487" i="41"/>
  <c r="AB6487" i="41"/>
  <c r="E6487" i="41"/>
  <c r="D6487" i="41"/>
  <c r="C6487" i="41"/>
  <c r="AC6486" i="41"/>
  <c r="AB6486" i="41"/>
  <c r="E6486" i="41"/>
  <c r="D6486" i="41"/>
  <c r="C6486" i="41"/>
  <c r="AC6485" i="41"/>
  <c r="AB6485" i="41"/>
  <c r="E6485" i="41"/>
  <c r="D6485" i="41"/>
  <c r="C6485" i="41"/>
  <c r="AC6484" i="41"/>
  <c r="AB6484" i="41"/>
  <c r="E6484" i="41"/>
  <c r="D6484" i="41"/>
  <c r="C6484" i="41"/>
  <c r="AC6483" i="41"/>
  <c r="AB6483" i="41"/>
  <c r="E6483" i="41"/>
  <c r="D6483" i="41"/>
  <c r="C6483" i="41"/>
  <c r="AC6482" i="41"/>
  <c r="AB6482" i="41"/>
  <c r="E6482" i="41"/>
  <c r="D6482" i="41"/>
  <c r="C6482" i="41"/>
  <c r="AC6481" i="41"/>
  <c r="AB6481" i="41"/>
  <c r="E6481" i="41"/>
  <c r="D6481" i="41"/>
  <c r="C6481" i="41"/>
  <c r="AC6480" i="41"/>
  <c r="AB6480" i="41"/>
  <c r="E6480" i="41"/>
  <c r="D6480" i="41"/>
  <c r="C6480" i="41"/>
  <c r="AC6479" i="41"/>
  <c r="AB6479" i="41"/>
  <c r="E6479" i="41"/>
  <c r="D6479" i="41"/>
  <c r="C6479" i="41"/>
  <c r="AC6478" i="41"/>
  <c r="AB6478" i="41"/>
  <c r="E6478" i="41"/>
  <c r="D6478" i="41"/>
  <c r="C6478" i="41"/>
  <c r="AC6477" i="41"/>
  <c r="AB6477" i="41"/>
  <c r="E6477" i="41"/>
  <c r="D6477" i="41"/>
  <c r="C6477" i="41"/>
  <c r="AC6476" i="41"/>
  <c r="AB6476" i="41"/>
  <c r="E6476" i="41"/>
  <c r="D6476" i="41"/>
  <c r="C6476" i="41"/>
  <c r="AC6475" i="41"/>
  <c r="AB6475" i="41"/>
  <c r="E6475" i="41"/>
  <c r="D6475" i="41"/>
  <c r="C6475" i="41"/>
  <c r="AC6474" i="41"/>
  <c r="AB6474" i="41"/>
  <c r="E6474" i="41"/>
  <c r="D6474" i="41"/>
  <c r="C6474" i="41"/>
  <c r="AC6473" i="41"/>
  <c r="AB6473" i="41"/>
  <c r="E6473" i="41"/>
  <c r="D6473" i="41"/>
  <c r="C6473" i="41"/>
  <c r="AC6472" i="41"/>
  <c r="AB6472" i="41"/>
  <c r="E6472" i="41"/>
  <c r="D6472" i="41"/>
  <c r="C6472" i="41"/>
  <c r="AC6471" i="41"/>
  <c r="AB6471" i="41"/>
  <c r="E6471" i="41"/>
  <c r="D6471" i="41"/>
  <c r="C6471" i="41"/>
  <c r="AC6470" i="41"/>
  <c r="AB6470" i="41"/>
  <c r="E6470" i="41"/>
  <c r="D6470" i="41"/>
  <c r="C6470" i="41"/>
  <c r="AC6469" i="41"/>
  <c r="AB6469" i="41"/>
  <c r="E6469" i="41"/>
  <c r="D6469" i="41"/>
  <c r="C6469" i="41"/>
  <c r="AC6468" i="41"/>
  <c r="AB6468" i="41"/>
  <c r="E6468" i="41"/>
  <c r="D6468" i="41"/>
  <c r="C6468" i="41"/>
  <c r="AC6467" i="41"/>
  <c r="AB6467" i="41"/>
  <c r="E6467" i="41"/>
  <c r="D6467" i="41"/>
  <c r="C6467" i="41"/>
  <c r="AC6466" i="41"/>
  <c r="AB6466" i="41"/>
  <c r="E6466" i="41"/>
  <c r="D6466" i="41"/>
  <c r="C6466" i="41"/>
  <c r="AC6465" i="41"/>
  <c r="AB6465" i="41"/>
  <c r="E6465" i="41"/>
  <c r="D6465" i="41"/>
  <c r="C6465" i="41"/>
  <c r="AC6464" i="41"/>
  <c r="AB6464" i="41"/>
  <c r="E6464" i="41"/>
  <c r="D6464" i="41"/>
  <c r="C6464" i="41"/>
  <c r="AC6463" i="41"/>
  <c r="AB6463" i="41"/>
  <c r="E6463" i="41"/>
  <c r="D6463" i="41"/>
  <c r="C6463" i="41"/>
  <c r="AC6462" i="41"/>
  <c r="AB6462" i="41"/>
  <c r="E6462" i="41"/>
  <c r="D6462" i="41"/>
  <c r="C6462" i="41"/>
  <c r="AC6461" i="41"/>
  <c r="AB6461" i="41"/>
  <c r="E6461" i="41"/>
  <c r="D6461" i="41"/>
  <c r="C6461" i="41"/>
  <c r="AC6460" i="41"/>
  <c r="AB6460" i="41"/>
  <c r="E6460" i="41"/>
  <c r="D6460" i="41"/>
  <c r="C6460" i="41"/>
  <c r="AC6459" i="41"/>
  <c r="AB6459" i="41"/>
  <c r="E6459" i="41"/>
  <c r="D6459" i="41"/>
  <c r="C6459" i="41"/>
  <c r="AC6458" i="41"/>
  <c r="AB6458" i="41"/>
  <c r="E6458" i="41"/>
  <c r="D6458" i="41"/>
  <c r="C6458" i="41"/>
  <c r="AC6457" i="41"/>
  <c r="AB6457" i="41"/>
  <c r="E6457" i="41"/>
  <c r="D6457" i="41"/>
  <c r="C6457" i="41"/>
  <c r="AC6456" i="41"/>
  <c r="AB6456" i="41"/>
  <c r="E6456" i="41"/>
  <c r="D6456" i="41"/>
  <c r="C6456" i="41"/>
  <c r="AC6455" i="41"/>
  <c r="AB6455" i="41"/>
  <c r="E6455" i="41"/>
  <c r="D6455" i="41"/>
  <c r="C6455" i="41"/>
  <c r="AC6454" i="41"/>
  <c r="AB6454" i="41"/>
  <c r="E6454" i="41"/>
  <c r="D6454" i="41"/>
  <c r="C6454" i="41"/>
  <c r="AC6453" i="41"/>
  <c r="AB6453" i="41"/>
  <c r="E6453" i="41"/>
  <c r="D6453" i="41"/>
  <c r="C6453" i="41"/>
  <c r="AC6452" i="41"/>
  <c r="AB6452" i="41"/>
  <c r="E6452" i="41"/>
  <c r="D6452" i="41"/>
  <c r="C6452" i="41"/>
  <c r="AC6451" i="41"/>
  <c r="AB6451" i="41"/>
  <c r="E6451" i="41"/>
  <c r="D6451" i="41"/>
  <c r="C6451" i="41"/>
  <c r="AC6450" i="41"/>
  <c r="AB6450" i="41"/>
  <c r="E6450" i="41"/>
  <c r="D6450" i="41"/>
  <c r="C6450" i="41"/>
  <c r="AC6449" i="41"/>
  <c r="AB6449" i="41"/>
  <c r="E6449" i="41"/>
  <c r="D6449" i="41"/>
  <c r="C6449" i="41"/>
  <c r="AC6448" i="41"/>
  <c r="AB6448" i="41"/>
  <c r="E6448" i="41"/>
  <c r="D6448" i="41"/>
  <c r="C6448" i="41"/>
  <c r="AC6447" i="41"/>
  <c r="AB6447" i="41"/>
  <c r="E6447" i="41"/>
  <c r="D6447" i="41"/>
  <c r="C6447" i="41"/>
  <c r="AC6446" i="41"/>
  <c r="AB6446" i="41"/>
  <c r="E6446" i="41"/>
  <c r="D6446" i="41"/>
  <c r="C6446" i="41"/>
  <c r="AC6445" i="41"/>
  <c r="AB6445" i="41"/>
  <c r="E6445" i="41"/>
  <c r="D6445" i="41"/>
  <c r="C6445" i="41"/>
  <c r="AC6444" i="41"/>
  <c r="AB6444" i="41"/>
  <c r="E6444" i="41"/>
  <c r="D6444" i="41"/>
  <c r="C6444" i="41"/>
  <c r="AC6443" i="41"/>
  <c r="AB6443" i="41"/>
  <c r="E6443" i="41"/>
  <c r="D6443" i="41"/>
  <c r="C6443" i="41"/>
  <c r="AC6442" i="41"/>
  <c r="AB6442" i="41"/>
  <c r="E6442" i="41"/>
  <c r="D6442" i="41"/>
  <c r="C6442" i="41"/>
  <c r="AC6441" i="41"/>
  <c r="AB6441" i="41"/>
  <c r="E6441" i="41"/>
  <c r="D6441" i="41"/>
  <c r="C6441" i="41"/>
  <c r="AC6440" i="41"/>
  <c r="AB6440" i="41"/>
  <c r="E6440" i="41"/>
  <c r="D6440" i="41"/>
  <c r="C6440" i="41"/>
  <c r="AC6439" i="41"/>
  <c r="AB6439" i="41"/>
  <c r="E6439" i="41"/>
  <c r="D6439" i="41"/>
  <c r="C6439" i="41"/>
  <c r="AC6438" i="41"/>
  <c r="AB6438" i="41"/>
  <c r="E6438" i="41"/>
  <c r="D6438" i="41"/>
  <c r="C6438" i="41"/>
  <c r="AC6437" i="41"/>
  <c r="AB6437" i="41"/>
  <c r="E6437" i="41"/>
  <c r="D6437" i="41"/>
  <c r="C6437" i="41"/>
  <c r="AC6436" i="41"/>
  <c r="AB6436" i="41"/>
  <c r="E6436" i="41"/>
  <c r="D6436" i="41"/>
  <c r="C6436" i="41"/>
  <c r="AC6435" i="41"/>
  <c r="AB6435" i="41"/>
  <c r="E6435" i="41"/>
  <c r="D6435" i="41"/>
  <c r="C6435" i="41"/>
  <c r="AC6434" i="41"/>
  <c r="AB6434" i="41"/>
  <c r="E6434" i="41"/>
  <c r="D6434" i="41"/>
  <c r="C6434" i="41"/>
  <c r="AC6433" i="41"/>
  <c r="AB6433" i="41"/>
  <c r="E6433" i="41"/>
  <c r="D6433" i="41"/>
  <c r="C6433" i="41"/>
  <c r="AC6432" i="41"/>
  <c r="AB6432" i="41"/>
  <c r="E6432" i="41"/>
  <c r="D6432" i="41"/>
  <c r="C6432" i="41"/>
  <c r="AC6431" i="41"/>
  <c r="AB6431" i="41"/>
  <c r="E6431" i="41"/>
  <c r="D6431" i="41"/>
  <c r="C6431" i="41"/>
  <c r="AC6430" i="41"/>
  <c r="AB6430" i="41"/>
  <c r="E6430" i="41"/>
  <c r="D6430" i="41"/>
  <c r="C6430" i="41"/>
  <c r="AC6429" i="41"/>
  <c r="AB6429" i="41"/>
  <c r="E6429" i="41"/>
  <c r="D6429" i="41"/>
  <c r="C6429" i="41"/>
  <c r="AC6428" i="41"/>
  <c r="AB6428" i="41"/>
  <c r="E6428" i="41"/>
  <c r="D6428" i="41"/>
  <c r="C6428" i="41"/>
  <c r="AC6427" i="41"/>
  <c r="AB6427" i="41"/>
  <c r="E6427" i="41"/>
  <c r="D6427" i="41"/>
  <c r="C6427" i="41"/>
  <c r="AC6426" i="41"/>
  <c r="AB6426" i="41"/>
  <c r="E6426" i="41"/>
  <c r="D6426" i="41"/>
  <c r="C6426" i="41"/>
  <c r="AC6425" i="41"/>
  <c r="AB6425" i="41"/>
  <c r="E6425" i="41"/>
  <c r="D6425" i="41"/>
  <c r="C6425" i="41"/>
  <c r="AC6424" i="41"/>
  <c r="AB6424" i="41"/>
  <c r="E6424" i="41"/>
  <c r="D6424" i="41"/>
  <c r="C6424" i="41"/>
  <c r="AC6423" i="41"/>
  <c r="AB6423" i="41"/>
  <c r="E6423" i="41"/>
  <c r="D6423" i="41"/>
  <c r="C6423" i="41"/>
  <c r="AC6422" i="41"/>
  <c r="AB6422" i="41"/>
  <c r="E6422" i="41"/>
  <c r="D6422" i="41"/>
  <c r="C6422" i="41"/>
  <c r="AC6421" i="41"/>
  <c r="AB6421" i="41"/>
  <c r="E6421" i="41"/>
  <c r="D6421" i="41"/>
  <c r="C6421" i="41"/>
  <c r="AC6420" i="41"/>
  <c r="AB6420" i="41"/>
  <c r="E6420" i="41"/>
  <c r="D6420" i="41"/>
  <c r="C6420" i="41"/>
  <c r="AC6419" i="41"/>
  <c r="AB6419" i="41"/>
  <c r="E6419" i="41"/>
  <c r="D6419" i="41"/>
  <c r="C6419" i="41"/>
  <c r="AC6418" i="41"/>
  <c r="AB6418" i="41"/>
  <c r="E6418" i="41"/>
  <c r="D6418" i="41"/>
  <c r="C6418" i="41"/>
  <c r="AC6417" i="41"/>
  <c r="AB6417" i="41"/>
  <c r="E6417" i="41"/>
  <c r="D6417" i="41"/>
  <c r="C6417" i="41"/>
  <c r="AC6416" i="41"/>
  <c r="AB6416" i="41"/>
  <c r="E6416" i="41"/>
  <c r="D6416" i="41"/>
  <c r="C6416" i="41"/>
  <c r="AC6415" i="41"/>
  <c r="AB6415" i="41"/>
  <c r="E6415" i="41"/>
  <c r="D6415" i="41"/>
  <c r="C6415" i="41"/>
  <c r="AC6414" i="41"/>
  <c r="AB6414" i="41"/>
  <c r="E6414" i="41"/>
  <c r="D6414" i="41"/>
  <c r="C6414" i="41"/>
  <c r="AC6413" i="41"/>
  <c r="AB6413" i="41"/>
  <c r="E6413" i="41"/>
  <c r="D6413" i="41"/>
  <c r="C6413" i="41"/>
  <c r="AC6412" i="41"/>
  <c r="AB6412" i="41"/>
  <c r="E6412" i="41"/>
  <c r="D6412" i="41"/>
  <c r="C6412" i="41"/>
  <c r="AC6411" i="41"/>
  <c r="AB6411" i="41"/>
  <c r="E6411" i="41"/>
  <c r="D6411" i="41"/>
  <c r="C6411" i="41"/>
  <c r="AC6410" i="41"/>
  <c r="AB6410" i="41"/>
  <c r="E6410" i="41"/>
  <c r="D6410" i="41"/>
  <c r="C6410" i="41"/>
  <c r="AC6409" i="41"/>
  <c r="AB6409" i="41"/>
  <c r="E6409" i="41"/>
  <c r="D6409" i="41"/>
  <c r="C6409" i="41"/>
  <c r="AC6408" i="41"/>
  <c r="AB6408" i="41"/>
  <c r="E6408" i="41"/>
  <c r="D6408" i="41"/>
  <c r="C6408" i="41"/>
  <c r="AC6407" i="41"/>
  <c r="AB6407" i="41"/>
  <c r="E6407" i="41"/>
  <c r="D6407" i="41"/>
  <c r="C6407" i="41"/>
  <c r="AC6406" i="41"/>
  <c r="AB6406" i="41"/>
  <c r="E6406" i="41"/>
  <c r="D6406" i="41"/>
  <c r="C6406" i="41"/>
  <c r="AC6405" i="41"/>
  <c r="AB6405" i="41"/>
  <c r="E6405" i="41"/>
  <c r="D6405" i="41"/>
  <c r="C6405" i="41"/>
  <c r="AC6404" i="41"/>
  <c r="AB6404" i="41"/>
  <c r="E6404" i="41"/>
  <c r="D6404" i="41"/>
  <c r="C6404" i="41"/>
  <c r="AC6403" i="41"/>
  <c r="AB6403" i="41"/>
  <c r="E6403" i="41"/>
  <c r="D6403" i="41"/>
  <c r="C6403" i="41"/>
  <c r="AC6402" i="41"/>
  <c r="AB6402" i="41"/>
  <c r="E6402" i="41"/>
  <c r="D6402" i="41"/>
  <c r="C6402" i="41"/>
  <c r="AC6401" i="41"/>
  <c r="AB6401" i="41"/>
  <c r="E6401" i="41"/>
  <c r="D6401" i="41"/>
  <c r="C6401" i="41"/>
  <c r="AC6400" i="41"/>
  <c r="AB6400" i="41"/>
  <c r="E6400" i="41"/>
  <c r="D6400" i="41"/>
  <c r="C6400" i="41"/>
  <c r="AC6399" i="41"/>
  <c r="AB6399" i="41"/>
  <c r="E6399" i="41"/>
  <c r="D6399" i="41"/>
  <c r="C6399" i="41"/>
  <c r="AC6398" i="41"/>
  <c r="AB6398" i="41"/>
  <c r="E6398" i="41"/>
  <c r="D6398" i="41"/>
  <c r="C6398" i="41"/>
  <c r="AC6397" i="41"/>
  <c r="AB6397" i="41"/>
  <c r="E6397" i="41"/>
  <c r="D6397" i="41"/>
  <c r="C6397" i="41"/>
  <c r="AC6396" i="41"/>
  <c r="AB6396" i="41"/>
  <c r="E6396" i="41"/>
  <c r="D6396" i="41"/>
  <c r="C6396" i="41"/>
  <c r="AC6395" i="41"/>
  <c r="AB6395" i="41"/>
  <c r="E6395" i="41"/>
  <c r="D6395" i="41"/>
  <c r="C6395" i="41"/>
  <c r="AC6394" i="41"/>
  <c r="AB6394" i="41"/>
  <c r="E6394" i="41"/>
  <c r="D6394" i="41"/>
  <c r="C6394" i="41"/>
  <c r="AC6393" i="41"/>
  <c r="AB6393" i="41"/>
  <c r="E6393" i="41"/>
  <c r="D6393" i="41"/>
  <c r="C6393" i="41"/>
  <c r="AC6392" i="41"/>
  <c r="AB6392" i="41"/>
  <c r="E6392" i="41"/>
  <c r="D6392" i="41"/>
  <c r="C6392" i="41"/>
  <c r="AC6391" i="41"/>
  <c r="AB6391" i="41"/>
  <c r="E6391" i="41"/>
  <c r="D6391" i="41"/>
  <c r="C6391" i="41"/>
  <c r="AC6390" i="41"/>
  <c r="AB6390" i="41"/>
  <c r="E6390" i="41"/>
  <c r="D6390" i="41"/>
  <c r="C6390" i="41"/>
  <c r="AC6389" i="41"/>
  <c r="AB6389" i="41"/>
  <c r="E6389" i="41"/>
  <c r="D6389" i="41"/>
  <c r="C6389" i="41"/>
  <c r="AC6388" i="41"/>
  <c r="AB6388" i="41"/>
  <c r="E6388" i="41"/>
  <c r="D6388" i="41"/>
  <c r="C6388" i="41"/>
  <c r="AC6387" i="41"/>
  <c r="AB6387" i="41"/>
  <c r="E6387" i="41"/>
  <c r="D6387" i="41"/>
  <c r="C6387" i="41"/>
  <c r="AC6386" i="41"/>
  <c r="AB6386" i="41"/>
  <c r="E6386" i="41"/>
  <c r="D6386" i="41"/>
  <c r="C6386" i="41"/>
  <c r="AC6385" i="41"/>
  <c r="AB6385" i="41"/>
  <c r="E6385" i="41"/>
  <c r="D6385" i="41"/>
  <c r="C6385" i="41"/>
  <c r="AC6384" i="41"/>
  <c r="AB6384" i="41"/>
  <c r="E6384" i="41"/>
  <c r="D6384" i="41"/>
  <c r="C6384" i="41"/>
  <c r="AC6383" i="41"/>
  <c r="AB6383" i="41"/>
  <c r="E6383" i="41"/>
  <c r="D6383" i="41"/>
  <c r="C6383" i="41"/>
  <c r="AC6382" i="41"/>
  <c r="AB6382" i="41"/>
  <c r="E6382" i="41"/>
  <c r="D6382" i="41"/>
  <c r="C6382" i="41"/>
  <c r="AC6381" i="41"/>
  <c r="AB6381" i="41"/>
  <c r="E6381" i="41"/>
  <c r="D6381" i="41"/>
  <c r="C6381" i="41"/>
  <c r="AC6380" i="41"/>
  <c r="AB6380" i="41"/>
  <c r="E6380" i="41"/>
  <c r="D6380" i="41"/>
  <c r="C6380" i="41"/>
  <c r="AC6379" i="41"/>
  <c r="AB6379" i="41"/>
  <c r="E6379" i="41"/>
  <c r="D6379" i="41"/>
  <c r="C6379" i="41"/>
  <c r="AC6378" i="41"/>
  <c r="AB6378" i="41"/>
  <c r="E6378" i="41"/>
  <c r="D6378" i="41"/>
  <c r="C6378" i="41"/>
  <c r="AC6377" i="41"/>
  <c r="AB6377" i="41"/>
  <c r="E6377" i="41"/>
  <c r="D6377" i="41"/>
  <c r="C6377" i="41"/>
  <c r="AC6376" i="41"/>
  <c r="AB6376" i="41"/>
  <c r="E6376" i="41"/>
  <c r="D6376" i="41"/>
  <c r="C6376" i="41"/>
  <c r="AC6375" i="41"/>
  <c r="AB6375" i="41"/>
  <c r="E6375" i="41"/>
  <c r="D6375" i="41"/>
  <c r="C6375" i="41"/>
  <c r="AC6374" i="41"/>
  <c r="AB6374" i="41"/>
  <c r="E6374" i="41"/>
  <c r="D6374" i="41"/>
  <c r="C6374" i="41"/>
  <c r="AC6373" i="41"/>
  <c r="AB6373" i="41"/>
  <c r="E6373" i="41"/>
  <c r="D6373" i="41"/>
  <c r="C6373" i="41"/>
  <c r="AC6372" i="41"/>
  <c r="AB6372" i="41"/>
  <c r="E6372" i="41"/>
  <c r="D6372" i="41"/>
  <c r="C6372" i="41"/>
  <c r="AC6371" i="41"/>
  <c r="AB6371" i="41"/>
  <c r="E6371" i="41"/>
  <c r="D6371" i="41"/>
  <c r="C6371" i="41"/>
  <c r="AC6370" i="41"/>
  <c r="AB6370" i="41"/>
  <c r="E6370" i="41"/>
  <c r="D6370" i="41"/>
  <c r="C6370" i="41"/>
  <c r="AC6369" i="41"/>
  <c r="AB6369" i="41"/>
  <c r="E6369" i="41"/>
  <c r="D6369" i="41"/>
  <c r="C6369" i="41"/>
  <c r="AC6368" i="41"/>
  <c r="AB6368" i="41"/>
  <c r="E6368" i="41"/>
  <c r="D6368" i="41"/>
  <c r="C6368" i="41"/>
  <c r="AC6367" i="41"/>
  <c r="AB6367" i="41"/>
  <c r="E6367" i="41"/>
  <c r="D6367" i="41"/>
  <c r="C6367" i="41"/>
  <c r="AC6366" i="41"/>
  <c r="AB6366" i="41"/>
  <c r="E6366" i="41"/>
  <c r="D6366" i="41"/>
  <c r="C6366" i="41"/>
  <c r="AC6365" i="41"/>
  <c r="AB6365" i="41"/>
  <c r="E6365" i="41"/>
  <c r="D6365" i="41"/>
  <c r="C6365" i="41"/>
  <c r="AC6364" i="41"/>
  <c r="AB6364" i="41"/>
  <c r="E6364" i="41"/>
  <c r="D6364" i="41"/>
  <c r="C6364" i="41"/>
  <c r="AC6363" i="41"/>
  <c r="AB6363" i="41"/>
  <c r="E6363" i="41"/>
  <c r="D6363" i="41"/>
  <c r="C6363" i="41"/>
  <c r="AC6362" i="41"/>
  <c r="AB6362" i="41"/>
  <c r="E6362" i="41"/>
  <c r="D6362" i="41"/>
  <c r="C6362" i="41"/>
  <c r="AC6361" i="41"/>
  <c r="AB6361" i="41"/>
  <c r="E6361" i="41"/>
  <c r="D6361" i="41"/>
  <c r="C6361" i="41"/>
  <c r="AC6360" i="41"/>
  <c r="AB6360" i="41"/>
  <c r="E6360" i="41"/>
  <c r="D6360" i="41"/>
  <c r="C6360" i="41"/>
  <c r="AC6359" i="41"/>
  <c r="AB6359" i="41"/>
  <c r="E6359" i="41"/>
  <c r="D6359" i="41"/>
  <c r="C6359" i="41"/>
  <c r="AC6358" i="41"/>
  <c r="AB6358" i="41"/>
  <c r="E6358" i="41"/>
  <c r="D6358" i="41"/>
  <c r="C6358" i="41"/>
  <c r="AC6357" i="41"/>
  <c r="AB6357" i="41"/>
  <c r="E6357" i="41"/>
  <c r="D6357" i="41"/>
  <c r="C6357" i="41"/>
  <c r="AC6356" i="41"/>
  <c r="AB6356" i="41"/>
  <c r="E6356" i="41"/>
  <c r="D6356" i="41"/>
  <c r="C6356" i="41"/>
  <c r="AC6355" i="41"/>
  <c r="AB6355" i="41"/>
  <c r="E6355" i="41"/>
  <c r="D6355" i="41"/>
  <c r="C6355" i="41"/>
  <c r="AC6354" i="41"/>
  <c r="AB6354" i="41"/>
  <c r="E6354" i="41"/>
  <c r="D6354" i="41"/>
  <c r="C6354" i="41"/>
  <c r="AC6353" i="41"/>
  <c r="AB6353" i="41"/>
  <c r="E6353" i="41"/>
  <c r="D6353" i="41"/>
  <c r="C6353" i="41"/>
  <c r="AC6352" i="41"/>
  <c r="AB6352" i="41"/>
  <c r="E6352" i="41"/>
  <c r="D6352" i="41"/>
  <c r="C6352" i="41"/>
  <c r="AC6351" i="41"/>
  <c r="AB6351" i="41"/>
  <c r="E6351" i="41"/>
  <c r="D6351" i="41"/>
  <c r="C6351" i="41"/>
  <c r="AC6350" i="41"/>
  <c r="AB6350" i="41"/>
  <c r="E6350" i="41"/>
  <c r="D6350" i="41"/>
  <c r="C6350" i="41"/>
  <c r="AC6349" i="41"/>
  <c r="AB6349" i="41"/>
  <c r="E6349" i="41"/>
  <c r="D6349" i="41"/>
  <c r="C6349" i="41"/>
  <c r="AC6348" i="41"/>
  <c r="AB6348" i="41"/>
  <c r="E6348" i="41"/>
  <c r="D6348" i="41"/>
  <c r="C6348" i="41"/>
  <c r="AC6347" i="41"/>
  <c r="AB6347" i="41"/>
  <c r="E6347" i="41"/>
  <c r="D6347" i="41"/>
  <c r="C6347" i="41"/>
  <c r="AC6346" i="41"/>
  <c r="AB6346" i="41"/>
  <c r="E6346" i="41"/>
  <c r="D6346" i="41"/>
  <c r="C6346" i="41"/>
  <c r="AC6345" i="41"/>
  <c r="AB6345" i="41"/>
  <c r="E6345" i="41"/>
  <c r="D6345" i="41"/>
  <c r="C6345" i="41"/>
  <c r="AC6344" i="41"/>
  <c r="AB6344" i="41"/>
  <c r="E6344" i="41"/>
  <c r="D6344" i="41"/>
  <c r="C6344" i="41"/>
  <c r="AC6343" i="41"/>
  <c r="AB6343" i="41"/>
  <c r="E6343" i="41"/>
  <c r="D6343" i="41"/>
  <c r="C6343" i="41"/>
  <c r="AC6342" i="41"/>
  <c r="AB6342" i="41"/>
  <c r="E6342" i="41"/>
  <c r="D6342" i="41"/>
  <c r="C6342" i="41"/>
  <c r="AC6341" i="41"/>
  <c r="AB6341" i="41"/>
  <c r="E6341" i="41"/>
  <c r="D6341" i="41"/>
  <c r="C6341" i="41"/>
  <c r="AC6340" i="41"/>
  <c r="AB6340" i="41"/>
  <c r="E6340" i="41"/>
  <c r="D6340" i="41"/>
  <c r="C6340" i="41"/>
  <c r="AC6339" i="41"/>
  <c r="AB6339" i="41"/>
  <c r="E6339" i="41"/>
  <c r="D6339" i="41"/>
  <c r="C6339" i="41"/>
  <c r="AC6338" i="41"/>
  <c r="AB6338" i="41"/>
  <c r="E6338" i="41"/>
  <c r="D6338" i="41"/>
  <c r="C6338" i="41"/>
  <c r="AC6337" i="41"/>
  <c r="AB6337" i="41"/>
  <c r="E6337" i="41"/>
  <c r="D6337" i="41"/>
  <c r="C6337" i="41"/>
  <c r="AC6336" i="41"/>
  <c r="AB6336" i="41"/>
  <c r="E6336" i="41"/>
  <c r="D6336" i="41"/>
  <c r="C6336" i="41"/>
  <c r="AC6335" i="41"/>
  <c r="AB6335" i="41"/>
  <c r="E6335" i="41"/>
  <c r="D6335" i="41"/>
  <c r="C6335" i="41"/>
  <c r="AC6334" i="41"/>
  <c r="AB6334" i="41"/>
  <c r="E6334" i="41"/>
  <c r="D6334" i="41"/>
  <c r="C6334" i="41"/>
  <c r="AC6333" i="41"/>
  <c r="AB6333" i="41"/>
  <c r="E6333" i="41"/>
  <c r="D6333" i="41"/>
  <c r="C6333" i="41"/>
  <c r="AC6332" i="41"/>
  <c r="AB6332" i="41"/>
  <c r="E6332" i="41"/>
  <c r="D6332" i="41"/>
  <c r="C6332" i="41"/>
  <c r="AC6331" i="41"/>
  <c r="AB6331" i="41"/>
  <c r="E6331" i="41"/>
  <c r="D6331" i="41"/>
  <c r="C6331" i="41"/>
  <c r="AC6330" i="41"/>
  <c r="AB6330" i="41"/>
  <c r="E6330" i="41"/>
  <c r="D6330" i="41"/>
  <c r="C6330" i="41"/>
  <c r="AC6329" i="41"/>
  <c r="AB6329" i="41"/>
  <c r="E6329" i="41"/>
  <c r="D6329" i="41"/>
  <c r="C6329" i="41"/>
  <c r="AC6328" i="41"/>
  <c r="AB6328" i="41"/>
  <c r="E6328" i="41"/>
  <c r="D6328" i="41"/>
  <c r="C6328" i="41"/>
  <c r="AC6327" i="41"/>
  <c r="AB6327" i="41"/>
  <c r="E6327" i="41"/>
  <c r="D6327" i="41"/>
  <c r="C6327" i="41"/>
  <c r="AC6326" i="41"/>
  <c r="AB6326" i="41"/>
  <c r="E6326" i="41"/>
  <c r="D6326" i="41"/>
  <c r="C6326" i="41"/>
  <c r="AC6325" i="41"/>
  <c r="AB6325" i="41"/>
  <c r="E6325" i="41"/>
  <c r="D6325" i="41"/>
  <c r="C6325" i="41"/>
  <c r="AC6324" i="41"/>
  <c r="AB6324" i="41"/>
  <c r="E6324" i="41"/>
  <c r="D6324" i="41"/>
  <c r="C6324" i="41"/>
  <c r="AC6323" i="41"/>
  <c r="AB6323" i="41"/>
  <c r="E6323" i="41"/>
  <c r="D6323" i="41"/>
  <c r="C6323" i="41"/>
  <c r="AC6322" i="41"/>
  <c r="AB6322" i="41"/>
  <c r="E6322" i="41"/>
  <c r="D6322" i="41"/>
  <c r="C6322" i="41"/>
  <c r="AC6321" i="41"/>
  <c r="AB6321" i="41"/>
  <c r="E6321" i="41"/>
  <c r="D6321" i="41"/>
  <c r="C6321" i="41"/>
  <c r="AC6320" i="41"/>
  <c r="AB6320" i="41"/>
  <c r="E6320" i="41"/>
  <c r="D6320" i="41"/>
  <c r="C6320" i="41"/>
  <c r="AC6319" i="41"/>
  <c r="AB6319" i="41"/>
  <c r="E6319" i="41"/>
  <c r="D6319" i="41"/>
  <c r="C6319" i="41"/>
  <c r="AC6318" i="41"/>
  <c r="AB6318" i="41"/>
  <c r="E6318" i="41"/>
  <c r="D6318" i="41"/>
  <c r="C6318" i="41"/>
  <c r="AC6317" i="41"/>
  <c r="AB6317" i="41"/>
  <c r="E6317" i="41"/>
  <c r="D6317" i="41"/>
  <c r="C6317" i="41"/>
  <c r="AC6316" i="41"/>
  <c r="AB6316" i="41"/>
  <c r="E6316" i="41"/>
  <c r="D6316" i="41"/>
  <c r="C6316" i="41"/>
  <c r="AC6315" i="41"/>
  <c r="AB6315" i="41"/>
  <c r="E6315" i="41"/>
  <c r="D6315" i="41"/>
  <c r="C6315" i="41"/>
  <c r="AC6314" i="41"/>
  <c r="AB6314" i="41"/>
  <c r="E6314" i="41"/>
  <c r="D6314" i="41"/>
  <c r="C6314" i="41"/>
  <c r="AC6313" i="41"/>
  <c r="AB6313" i="41"/>
  <c r="E6313" i="41"/>
  <c r="D6313" i="41"/>
  <c r="C6313" i="41"/>
  <c r="AC6312" i="41"/>
  <c r="AB6312" i="41"/>
  <c r="E6312" i="41"/>
  <c r="D6312" i="41"/>
  <c r="C6312" i="41"/>
  <c r="AC6311" i="41"/>
  <c r="AB6311" i="41"/>
  <c r="E6311" i="41"/>
  <c r="D6311" i="41"/>
  <c r="C6311" i="41"/>
  <c r="AC6310" i="41"/>
  <c r="AB6310" i="41"/>
  <c r="E6310" i="41"/>
  <c r="D6310" i="41"/>
  <c r="C6310" i="41"/>
  <c r="AC6309" i="41"/>
  <c r="AB6309" i="41"/>
  <c r="E6309" i="41"/>
  <c r="D6309" i="41"/>
  <c r="C6309" i="41"/>
  <c r="AC6308" i="41"/>
  <c r="AB6308" i="41"/>
  <c r="E6308" i="41"/>
  <c r="D6308" i="41"/>
  <c r="C6308" i="41"/>
  <c r="AC6307" i="41"/>
  <c r="AB6307" i="41"/>
  <c r="E6307" i="41"/>
  <c r="D6307" i="41"/>
  <c r="C6307" i="41"/>
  <c r="AC6306" i="41"/>
  <c r="AB6306" i="41"/>
  <c r="E6306" i="41"/>
  <c r="D6306" i="41"/>
  <c r="C6306" i="41"/>
  <c r="AC6305" i="41"/>
  <c r="AB6305" i="41"/>
  <c r="E6305" i="41"/>
  <c r="D6305" i="41"/>
  <c r="C6305" i="41"/>
  <c r="AC6304" i="41"/>
  <c r="AB6304" i="41"/>
  <c r="E6304" i="41"/>
  <c r="D6304" i="41"/>
  <c r="C6304" i="41"/>
  <c r="AC6303" i="41"/>
  <c r="AB6303" i="41"/>
  <c r="E6303" i="41"/>
  <c r="D6303" i="41"/>
  <c r="C6303" i="41"/>
  <c r="AC6302" i="41"/>
  <c r="AB6302" i="41"/>
  <c r="E6302" i="41"/>
  <c r="D6302" i="41"/>
  <c r="C6302" i="41"/>
  <c r="AC6301" i="41"/>
  <c r="AB6301" i="41"/>
  <c r="E6301" i="41"/>
  <c r="D6301" i="41"/>
  <c r="C6301" i="41"/>
  <c r="AC6300" i="41"/>
  <c r="AB6300" i="41"/>
  <c r="E6300" i="41"/>
  <c r="D6300" i="41"/>
  <c r="C6300" i="41"/>
  <c r="AC6299" i="41"/>
  <c r="AB6299" i="41"/>
  <c r="E6299" i="41"/>
  <c r="D6299" i="41"/>
  <c r="C6299" i="41"/>
  <c r="AC6298" i="41"/>
  <c r="AB6298" i="41"/>
  <c r="E6298" i="41"/>
  <c r="D6298" i="41"/>
  <c r="C6298" i="41"/>
  <c r="AC6297" i="41"/>
  <c r="AB6297" i="41"/>
  <c r="E6297" i="41"/>
  <c r="D6297" i="41"/>
  <c r="C6297" i="41"/>
  <c r="AC6296" i="41"/>
  <c r="AB6296" i="41"/>
  <c r="E6296" i="41"/>
  <c r="D6296" i="41"/>
  <c r="C6296" i="41"/>
  <c r="AC6295" i="41"/>
  <c r="AB6295" i="41"/>
  <c r="E6295" i="41"/>
  <c r="D6295" i="41"/>
  <c r="C6295" i="41"/>
  <c r="AC6294" i="41"/>
  <c r="AB6294" i="41"/>
  <c r="E6294" i="41"/>
  <c r="D6294" i="41"/>
  <c r="C6294" i="41"/>
  <c r="AC6293" i="41"/>
  <c r="AB6293" i="41"/>
  <c r="E6293" i="41"/>
  <c r="D6293" i="41"/>
  <c r="C6293" i="41"/>
  <c r="AC6292" i="41"/>
  <c r="AB6292" i="41"/>
  <c r="E6292" i="41"/>
  <c r="D6292" i="41"/>
  <c r="C6292" i="41"/>
  <c r="AC6291" i="41"/>
  <c r="AB6291" i="41"/>
  <c r="E6291" i="41"/>
  <c r="D6291" i="41"/>
  <c r="C6291" i="41"/>
  <c r="AC6290" i="41"/>
  <c r="AB6290" i="41"/>
  <c r="E6290" i="41"/>
  <c r="D6290" i="41"/>
  <c r="C6290" i="41"/>
  <c r="AC6289" i="41"/>
  <c r="AB6289" i="41"/>
  <c r="E6289" i="41"/>
  <c r="D6289" i="41"/>
  <c r="C6289" i="41"/>
  <c r="AC6288" i="41"/>
  <c r="AB6288" i="41"/>
  <c r="E6288" i="41"/>
  <c r="D6288" i="41"/>
  <c r="C6288" i="41"/>
  <c r="AC6287" i="41"/>
  <c r="AB6287" i="41"/>
  <c r="E6287" i="41"/>
  <c r="D6287" i="41"/>
  <c r="C6287" i="41"/>
  <c r="AC6286" i="41"/>
  <c r="AB6286" i="41"/>
  <c r="E6286" i="41"/>
  <c r="D6286" i="41"/>
  <c r="C6286" i="41"/>
  <c r="AC6285" i="41"/>
  <c r="AB6285" i="41"/>
  <c r="E6285" i="41"/>
  <c r="D6285" i="41"/>
  <c r="C6285" i="41"/>
  <c r="AC6284" i="41"/>
  <c r="AB6284" i="41"/>
  <c r="E6284" i="41"/>
  <c r="D6284" i="41"/>
  <c r="C6284" i="41"/>
  <c r="AC6283" i="41"/>
  <c r="AB6283" i="41"/>
  <c r="E6283" i="41"/>
  <c r="D6283" i="41"/>
  <c r="C6283" i="41"/>
  <c r="AC6282" i="41"/>
  <c r="AB6282" i="41"/>
  <c r="E6282" i="41"/>
  <c r="D6282" i="41"/>
  <c r="C6282" i="41"/>
  <c r="AC6281" i="41"/>
  <c r="AB6281" i="41"/>
  <c r="E6281" i="41"/>
  <c r="D6281" i="41"/>
  <c r="C6281" i="41"/>
  <c r="AC6280" i="41"/>
  <c r="AB6280" i="41"/>
  <c r="E6280" i="41"/>
  <c r="D6280" i="41"/>
  <c r="C6280" i="41"/>
  <c r="AC6279" i="41"/>
  <c r="AB6279" i="41"/>
  <c r="E6279" i="41"/>
  <c r="D6279" i="41"/>
  <c r="C6279" i="41"/>
  <c r="AC6278" i="41"/>
  <c r="AB6278" i="41"/>
  <c r="E6278" i="41"/>
  <c r="D6278" i="41"/>
  <c r="C6278" i="41"/>
  <c r="AC6277" i="41"/>
  <c r="AB6277" i="41"/>
  <c r="E6277" i="41"/>
  <c r="D6277" i="41"/>
  <c r="C6277" i="41"/>
  <c r="AC6276" i="41"/>
  <c r="AB6276" i="41"/>
  <c r="E6276" i="41"/>
  <c r="D6276" i="41"/>
  <c r="C6276" i="41"/>
  <c r="AC6275" i="41"/>
  <c r="AB6275" i="41"/>
  <c r="E6275" i="41"/>
  <c r="D6275" i="41"/>
  <c r="C6275" i="41"/>
  <c r="AC6274" i="41"/>
  <c r="AB6274" i="41"/>
  <c r="E6274" i="41"/>
  <c r="D6274" i="41"/>
  <c r="C6274" i="41"/>
  <c r="AC6273" i="41"/>
  <c r="AB6273" i="41"/>
  <c r="E6273" i="41"/>
  <c r="D6273" i="41"/>
  <c r="C6273" i="41"/>
  <c r="AC6272" i="41"/>
  <c r="AB6272" i="41"/>
  <c r="E6272" i="41"/>
  <c r="D6272" i="41"/>
  <c r="C6272" i="41"/>
  <c r="AC6271" i="41"/>
  <c r="AB6271" i="41"/>
  <c r="E6271" i="41"/>
  <c r="D6271" i="41"/>
  <c r="C6271" i="41"/>
  <c r="AC6270" i="41"/>
  <c r="AB6270" i="41"/>
  <c r="E6270" i="41"/>
  <c r="D6270" i="41"/>
  <c r="C6270" i="41"/>
  <c r="AC6269" i="41"/>
  <c r="AB6269" i="41"/>
  <c r="E6269" i="41"/>
  <c r="D6269" i="41"/>
  <c r="C6269" i="41"/>
  <c r="AC6268" i="41"/>
  <c r="AB6268" i="41"/>
  <c r="E6268" i="41"/>
  <c r="D6268" i="41"/>
  <c r="C6268" i="41"/>
  <c r="AC6267" i="41"/>
  <c r="AB6267" i="41"/>
  <c r="E6267" i="41"/>
  <c r="D6267" i="41"/>
  <c r="C6267" i="41"/>
  <c r="AC6266" i="41"/>
  <c r="AB6266" i="41"/>
  <c r="E6266" i="41"/>
  <c r="D6266" i="41"/>
  <c r="C6266" i="41"/>
  <c r="AC6265" i="41"/>
  <c r="AB6265" i="41"/>
  <c r="E6265" i="41"/>
  <c r="D6265" i="41"/>
  <c r="C6265" i="41"/>
  <c r="AC6264" i="41"/>
  <c r="AB6264" i="41"/>
  <c r="E6264" i="41"/>
  <c r="D6264" i="41"/>
  <c r="C6264" i="41"/>
  <c r="AC6263" i="41"/>
  <c r="AB6263" i="41"/>
  <c r="E6263" i="41"/>
  <c r="D6263" i="41"/>
  <c r="C6263" i="41"/>
  <c r="AC6262" i="41"/>
  <c r="AB6262" i="41"/>
  <c r="E6262" i="41"/>
  <c r="D6262" i="41"/>
  <c r="C6262" i="41"/>
  <c r="AC6261" i="41"/>
  <c r="AB6261" i="41"/>
  <c r="E6261" i="41"/>
  <c r="D6261" i="41"/>
  <c r="C6261" i="41"/>
  <c r="AC6260" i="41"/>
  <c r="AB6260" i="41"/>
  <c r="E6260" i="41"/>
  <c r="D6260" i="41"/>
  <c r="C6260" i="41"/>
  <c r="AC6259" i="41"/>
  <c r="AB6259" i="41"/>
  <c r="E6259" i="41"/>
  <c r="D6259" i="41"/>
  <c r="C6259" i="41"/>
  <c r="AC6258" i="41"/>
  <c r="AB6258" i="41"/>
  <c r="E6258" i="41"/>
  <c r="D6258" i="41"/>
  <c r="C6258" i="41"/>
  <c r="AC6257" i="41"/>
  <c r="AB6257" i="41"/>
  <c r="E6257" i="41"/>
  <c r="D6257" i="41"/>
  <c r="C6257" i="41"/>
  <c r="AC6256" i="41"/>
  <c r="AB6256" i="41"/>
  <c r="E6256" i="41"/>
  <c r="D6256" i="41"/>
  <c r="C6256" i="41"/>
  <c r="AC6255" i="41"/>
  <c r="AB6255" i="41"/>
  <c r="E6255" i="41"/>
  <c r="D6255" i="41"/>
  <c r="C6255" i="41"/>
  <c r="AC6254" i="41"/>
  <c r="AB6254" i="41"/>
  <c r="E6254" i="41"/>
  <c r="D6254" i="41"/>
  <c r="C6254" i="41"/>
  <c r="AC6253" i="41"/>
  <c r="AB6253" i="41"/>
  <c r="E6253" i="41"/>
  <c r="D6253" i="41"/>
  <c r="C6253" i="41"/>
  <c r="AC6252" i="41"/>
  <c r="AB6252" i="41"/>
  <c r="E6252" i="41"/>
  <c r="D6252" i="41"/>
  <c r="C6252" i="41"/>
  <c r="AC6251" i="41"/>
  <c r="AB6251" i="41"/>
  <c r="E6251" i="41"/>
  <c r="D6251" i="41"/>
  <c r="C6251" i="41"/>
  <c r="AC6250" i="41"/>
  <c r="AB6250" i="41"/>
  <c r="E6250" i="41"/>
  <c r="D6250" i="41"/>
  <c r="C6250" i="41"/>
  <c r="AC6249" i="41"/>
  <c r="AB6249" i="41"/>
  <c r="E6249" i="41"/>
  <c r="D6249" i="41"/>
  <c r="C6249" i="41"/>
  <c r="AC6248" i="41"/>
  <c r="AB6248" i="41"/>
  <c r="E6248" i="41"/>
  <c r="D6248" i="41"/>
  <c r="C6248" i="41"/>
  <c r="AC6247" i="41"/>
  <c r="AB6247" i="41"/>
  <c r="E6247" i="41"/>
  <c r="D6247" i="41"/>
  <c r="C6247" i="41"/>
  <c r="AC6246" i="41"/>
  <c r="AB6246" i="41"/>
  <c r="E6246" i="41"/>
  <c r="D6246" i="41"/>
  <c r="C6246" i="41"/>
  <c r="AC6245" i="41"/>
  <c r="AB6245" i="41"/>
  <c r="E6245" i="41"/>
  <c r="D6245" i="41"/>
  <c r="C6245" i="41"/>
  <c r="AC6244" i="41"/>
  <c r="AB6244" i="41"/>
  <c r="E6244" i="41"/>
  <c r="D6244" i="41"/>
  <c r="C6244" i="41"/>
  <c r="AC6243" i="41"/>
  <c r="AB6243" i="41"/>
  <c r="E6243" i="41"/>
  <c r="D6243" i="41"/>
  <c r="C6243" i="41"/>
  <c r="AC6242" i="41"/>
  <c r="AB6242" i="41"/>
  <c r="E6242" i="41"/>
  <c r="D6242" i="41"/>
  <c r="C6242" i="41"/>
  <c r="AC6241" i="41"/>
  <c r="AB6241" i="41"/>
  <c r="E6241" i="41"/>
  <c r="D6241" i="41"/>
  <c r="C6241" i="41"/>
  <c r="AC6240" i="41"/>
  <c r="AB6240" i="41"/>
  <c r="E6240" i="41"/>
  <c r="D6240" i="41"/>
  <c r="C6240" i="41"/>
  <c r="AC6239" i="41"/>
  <c r="AB6239" i="41"/>
  <c r="E6239" i="41"/>
  <c r="D6239" i="41"/>
  <c r="C6239" i="41"/>
  <c r="AC6238" i="41"/>
  <c r="AB6238" i="41"/>
  <c r="E6238" i="41"/>
  <c r="D6238" i="41"/>
  <c r="C6238" i="41"/>
  <c r="AC6237" i="41"/>
  <c r="AB6237" i="41"/>
  <c r="E6237" i="41"/>
  <c r="D6237" i="41"/>
  <c r="C6237" i="41"/>
  <c r="AC6236" i="41"/>
  <c r="AB6236" i="41"/>
  <c r="E6236" i="41"/>
  <c r="D6236" i="41"/>
  <c r="C6236" i="41"/>
  <c r="AC6235" i="41"/>
  <c r="AB6235" i="41"/>
  <c r="E6235" i="41"/>
  <c r="D6235" i="41"/>
  <c r="C6235" i="41"/>
  <c r="AC6234" i="41"/>
  <c r="AB6234" i="41"/>
  <c r="E6234" i="41"/>
  <c r="D6234" i="41"/>
  <c r="C6234" i="41"/>
  <c r="AC6233" i="41"/>
  <c r="AB6233" i="41"/>
  <c r="E6233" i="41"/>
  <c r="D6233" i="41"/>
  <c r="C6233" i="41"/>
  <c r="AC6232" i="41"/>
  <c r="AB6232" i="41"/>
  <c r="E6232" i="41"/>
  <c r="D6232" i="41"/>
  <c r="C6232" i="41"/>
  <c r="AC6231" i="41"/>
  <c r="AB6231" i="41"/>
  <c r="E6231" i="41"/>
  <c r="D6231" i="41"/>
  <c r="C6231" i="41"/>
  <c r="AC6230" i="41"/>
  <c r="AB6230" i="41"/>
  <c r="E6230" i="41"/>
  <c r="D6230" i="41"/>
  <c r="C6230" i="41"/>
  <c r="AC6229" i="41"/>
  <c r="AB6229" i="41"/>
  <c r="E6229" i="41"/>
  <c r="D6229" i="41"/>
  <c r="C6229" i="41"/>
  <c r="AC6228" i="41"/>
  <c r="AB6228" i="41"/>
  <c r="E6228" i="41"/>
  <c r="D6228" i="41"/>
  <c r="C6228" i="41"/>
  <c r="AC6227" i="41"/>
  <c r="AB6227" i="41"/>
  <c r="E6227" i="41"/>
  <c r="D6227" i="41"/>
  <c r="C6227" i="41"/>
  <c r="AC6226" i="41"/>
  <c r="AB6226" i="41"/>
  <c r="E6226" i="41"/>
  <c r="D6226" i="41"/>
  <c r="C6226" i="41"/>
  <c r="AC6225" i="41"/>
  <c r="AB6225" i="41"/>
  <c r="E6225" i="41"/>
  <c r="D6225" i="41"/>
  <c r="C6225" i="41"/>
  <c r="AC6224" i="41"/>
  <c r="AB6224" i="41"/>
  <c r="E6224" i="41"/>
  <c r="D6224" i="41"/>
  <c r="C6224" i="41"/>
  <c r="AC6223" i="41"/>
  <c r="AB6223" i="41"/>
  <c r="E6223" i="41"/>
  <c r="D6223" i="41"/>
  <c r="C6223" i="41"/>
  <c r="AC6222" i="41"/>
  <c r="AB6222" i="41"/>
  <c r="E6222" i="41"/>
  <c r="D6222" i="41"/>
  <c r="C6222" i="41"/>
  <c r="AC6221" i="41"/>
  <c r="AB6221" i="41"/>
  <c r="E6221" i="41"/>
  <c r="D6221" i="41"/>
  <c r="C6221" i="41"/>
  <c r="AC6220" i="41"/>
  <c r="AB6220" i="41"/>
  <c r="E6220" i="41"/>
  <c r="D6220" i="41"/>
  <c r="C6220" i="41"/>
  <c r="AC6219" i="41"/>
  <c r="AB6219" i="41"/>
  <c r="E6219" i="41"/>
  <c r="D6219" i="41"/>
  <c r="C6219" i="41"/>
  <c r="AC6218" i="41"/>
  <c r="AB6218" i="41"/>
  <c r="E6218" i="41"/>
  <c r="D6218" i="41"/>
  <c r="C6218" i="41"/>
  <c r="AC6217" i="41"/>
  <c r="AB6217" i="41"/>
  <c r="E6217" i="41"/>
  <c r="D6217" i="41"/>
  <c r="C6217" i="41"/>
  <c r="AC6216" i="41"/>
  <c r="AB6216" i="41"/>
  <c r="E6216" i="41"/>
  <c r="D6216" i="41"/>
  <c r="C6216" i="41"/>
  <c r="AC6215" i="41"/>
  <c r="AB6215" i="41"/>
  <c r="E6215" i="41"/>
  <c r="D6215" i="41"/>
  <c r="C6215" i="41"/>
  <c r="AC6214" i="41"/>
  <c r="AB6214" i="41"/>
  <c r="E6214" i="41"/>
  <c r="D6214" i="41"/>
  <c r="C6214" i="41"/>
  <c r="AC6213" i="41"/>
  <c r="AB6213" i="41"/>
  <c r="E6213" i="41"/>
  <c r="D6213" i="41"/>
  <c r="C6213" i="41"/>
  <c r="AC6212" i="41"/>
  <c r="AB6212" i="41"/>
  <c r="E6212" i="41"/>
  <c r="D6212" i="41"/>
  <c r="C6212" i="41"/>
  <c r="AC6211" i="41"/>
  <c r="AB6211" i="41"/>
  <c r="E6211" i="41"/>
  <c r="D6211" i="41"/>
  <c r="C6211" i="41"/>
  <c r="AC6210" i="41"/>
  <c r="AB6210" i="41"/>
  <c r="E6210" i="41"/>
  <c r="D6210" i="41"/>
  <c r="C6210" i="41"/>
  <c r="AC6209" i="41"/>
  <c r="AB6209" i="41"/>
  <c r="E6209" i="41"/>
  <c r="D6209" i="41"/>
  <c r="C6209" i="41"/>
  <c r="AC6208" i="41"/>
  <c r="AB6208" i="41"/>
  <c r="E6208" i="41"/>
  <c r="D6208" i="41"/>
  <c r="C6208" i="41"/>
  <c r="AC6207" i="41"/>
  <c r="AB6207" i="41"/>
  <c r="E6207" i="41"/>
  <c r="D6207" i="41"/>
  <c r="C6207" i="41"/>
  <c r="AC6206" i="41"/>
  <c r="AB6206" i="41"/>
  <c r="E6206" i="41"/>
  <c r="D6206" i="41"/>
  <c r="C6206" i="41"/>
  <c r="AC6205" i="41"/>
  <c r="AB6205" i="41"/>
  <c r="E6205" i="41"/>
  <c r="D6205" i="41"/>
  <c r="C6205" i="41"/>
  <c r="AC6204" i="41"/>
  <c r="AB6204" i="41"/>
  <c r="E6204" i="41"/>
  <c r="D6204" i="41"/>
  <c r="C6204" i="41"/>
  <c r="AC6203" i="41"/>
  <c r="AB6203" i="41"/>
  <c r="E6203" i="41"/>
  <c r="D6203" i="41"/>
  <c r="C6203" i="41"/>
  <c r="AC6202" i="41"/>
  <c r="AB6202" i="41"/>
  <c r="E6202" i="41"/>
  <c r="D6202" i="41"/>
  <c r="C6202" i="41"/>
  <c r="AC6201" i="41"/>
  <c r="AB6201" i="41"/>
  <c r="E6201" i="41"/>
  <c r="D6201" i="41"/>
  <c r="C6201" i="41"/>
  <c r="AC6200" i="41"/>
  <c r="AB6200" i="41"/>
  <c r="E6200" i="41"/>
  <c r="D6200" i="41"/>
  <c r="C6200" i="41"/>
  <c r="AC6199" i="41"/>
  <c r="AB6199" i="41"/>
  <c r="E6199" i="41"/>
  <c r="D6199" i="41"/>
  <c r="C6199" i="41"/>
  <c r="AC6198" i="41"/>
  <c r="AB6198" i="41"/>
  <c r="E6198" i="41"/>
  <c r="D6198" i="41"/>
  <c r="C6198" i="41"/>
  <c r="AC6197" i="41"/>
  <c r="AB6197" i="41"/>
  <c r="E6197" i="41"/>
  <c r="D6197" i="41"/>
  <c r="C6197" i="41"/>
  <c r="AC6196" i="41"/>
  <c r="AB6196" i="41"/>
  <c r="E6196" i="41"/>
  <c r="D6196" i="41"/>
  <c r="C6196" i="41"/>
  <c r="AC6195" i="41"/>
  <c r="AB6195" i="41"/>
  <c r="E6195" i="41"/>
  <c r="D6195" i="41"/>
  <c r="C6195" i="41"/>
  <c r="AC6194" i="41"/>
  <c r="AB6194" i="41"/>
  <c r="E6194" i="41"/>
  <c r="D6194" i="41"/>
  <c r="C6194" i="41"/>
  <c r="AC6193" i="41"/>
  <c r="AB6193" i="41"/>
  <c r="E6193" i="41"/>
  <c r="D6193" i="41"/>
  <c r="C6193" i="41"/>
  <c r="AC6192" i="41"/>
  <c r="AB6192" i="41"/>
  <c r="E6192" i="41"/>
  <c r="D6192" i="41"/>
  <c r="C6192" i="41"/>
  <c r="AC6191" i="41"/>
  <c r="AB6191" i="41"/>
  <c r="E6191" i="41"/>
  <c r="D6191" i="41"/>
  <c r="C6191" i="41"/>
  <c r="AC6190" i="41"/>
  <c r="AB6190" i="41"/>
  <c r="E6190" i="41"/>
  <c r="D6190" i="41"/>
  <c r="C6190" i="41"/>
  <c r="AC6189" i="41"/>
  <c r="AB6189" i="41"/>
  <c r="E6189" i="41"/>
  <c r="D6189" i="41"/>
  <c r="C6189" i="41"/>
  <c r="AC6188" i="41"/>
  <c r="AB6188" i="41"/>
  <c r="E6188" i="41"/>
  <c r="D6188" i="41"/>
  <c r="C6188" i="41"/>
  <c r="AC6187" i="41"/>
  <c r="AB6187" i="41"/>
  <c r="E6187" i="41"/>
  <c r="D6187" i="41"/>
  <c r="C6187" i="41"/>
  <c r="AC6186" i="41"/>
  <c r="AB6186" i="41"/>
  <c r="E6186" i="41"/>
  <c r="D6186" i="41"/>
  <c r="C6186" i="41"/>
  <c r="AC6185" i="41"/>
  <c r="AB6185" i="41"/>
  <c r="E6185" i="41"/>
  <c r="D6185" i="41"/>
  <c r="C6185" i="41"/>
  <c r="AC6184" i="41"/>
  <c r="AB6184" i="41"/>
  <c r="E6184" i="41"/>
  <c r="D6184" i="41"/>
  <c r="C6184" i="41"/>
  <c r="AC6183" i="41"/>
  <c r="AB6183" i="41"/>
  <c r="E6183" i="41"/>
  <c r="D6183" i="41"/>
  <c r="C6183" i="41"/>
  <c r="AC6182" i="41"/>
  <c r="AB6182" i="41"/>
  <c r="E6182" i="41"/>
  <c r="D6182" i="41"/>
  <c r="C6182" i="41"/>
  <c r="AC6181" i="41"/>
  <c r="AB6181" i="41"/>
  <c r="E6181" i="41"/>
  <c r="D6181" i="41"/>
  <c r="C6181" i="41"/>
  <c r="AC6180" i="41"/>
  <c r="AB6180" i="41"/>
  <c r="E6180" i="41"/>
  <c r="D6180" i="41"/>
  <c r="C6180" i="41"/>
  <c r="AC6179" i="41"/>
  <c r="AB6179" i="41"/>
  <c r="E6179" i="41"/>
  <c r="D6179" i="41"/>
  <c r="C6179" i="41"/>
  <c r="AC6178" i="41"/>
  <c r="AB6178" i="41"/>
  <c r="E6178" i="41"/>
  <c r="D6178" i="41"/>
  <c r="C6178" i="41"/>
  <c r="AC6177" i="41"/>
  <c r="AB6177" i="41"/>
  <c r="E6177" i="41"/>
  <c r="D6177" i="41"/>
  <c r="C6177" i="41"/>
  <c r="AC6176" i="41"/>
  <c r="AB6176" i="41"/>
  <c r="E6176" i="41"/>
  <c r="D6176" i="41"/>
  <c r="C6176" i="41"/>
  <c r="AC6175" i="41"/>
  <c r="AB6175" i="41"/>
  <c r="E6175" i="41"/>
  <c r="D6175" i="41"/>
  <c r="C6175" i="41"/>
  <c r="AC6174" i="41"/>
  <c r="AB6174" i="41"/>
  <c r="E6174" i="41"/>
  <c r="D6174" i="41"/>
  <c r="C6174" i="41"/>
  <c r="AC6173" i="41"/>
  <c r="AB6173" i="41"/>
  <c r="E6173" i="41"/>
  <c r="D6173" i="41"/>
  <c r="C6173" i="41"/>
  <c r="AC6172" i="41"/>
  <c r="AB6172" i="41"/>
  <c r="E6172" i="41"/>
  <c r="D6172" i="41"/>
  <c r="C6172" i="41"/>
  <c r="AC6171" i="41"/>
  <c r="AB6171" i="41"/>
  <c r="E6171" i="41"/>
  <c r="D6171" i="41"/>
  <c r="C6171" i="41"/>
  <c r="AC6170" i="41"/>
  <c r="AB6170" i="41"/>
  <c r="E6170" i="41"/>
  <c r="D6170" i="41"/>
  <c r="C6170" i="41"/>
  <c r="AC6169" i="41"/>
  <c r="AB6169" i="41"/>
  <c r="E6169" i="41"/>
  <c r="D6169" i="41"/>
  <c r="C6169" i="41"/>
  <c r="AC6168" i="41"/>
  <c r="AB6168" i="41"/>
  <c r="E6168" i="41"/>
  <c r="D6168" i="41"/>
  <c r="C6168" i="41"/>
  <c r="AC6167" i="41"/>
  <c r="AB6167" i="41"/>
  <c r="E6167" i="41"/>
  <c r="D6167" i="41"/>
  <c r="C6167" i="41"/>
  <c r="AC6166" i="41"/>
  <c r="AB6166" i="41"/>
  <c r="E6166" i="41"/>
  <c r="D6166" i="41"/>
  <c r="C6166" i="41"/>
  <c r="AC6165" i="41"/>
  <c r="AB6165" i="41"/>
  <c r="E6165" i="41"/>
  <c r="D6165" i="41"/>
  <c r="C6165" i="41"/>
  <c r="AC6164" i="41"/>
  <c r="AB6164" i="41"/>
  <c r="E6164" i="41"/>
  <c r="D6164" i="41"/>
  <c r="C6164" i="41"/>
  <c r="AC6163" i="41"/>
  <c r="AB6163" i="41"/>
  <c r="E6163" i="41"/>
  <c r="D6163" i="41"/>
  <c r="C6163" i="41"/>
  <c r="AC6162" i="41"/>
  <c r="AB6162" i="41"/>
  <c r="E6162" i="41"/>
  <c r="D6162" i="41"/>
  <c r="C6162" i="41"/>
  <c r="AC6161" i="41"/>
  <c r="AB6161" i="41"/>
  <c r="E6161" i="41"/>
  <c r="D6161" i="41"/>
  <c r="C6161" i="41"/>
  <c r="AC6160" i="41"/>
  <c r="AB6160" i="41"/>
  <c r="E6160" i="41"/>
  <c r="D6160" i="41"/>
  <c r="C6160" i="41"/>
  <c r="AC6159" i="41"/>
  <c r="AB6159" i="41"/>
  <c r="E6159" i="41"/>
  <c r="D6159" i="41"/>
  <c r="C6159" i="41"/>
  <c r="AC6158" i="41"/>
  <c r="AB6158" i="41"/>
  <c r="E6158" i="41"/>
  <c r="D6158" i="41"/>
  <c r="C6158" i="41"/>
  <c r="AC6157" i="41"/>
  <c r="AB6157" i="41"/>
  <c r="E6157" i="41"/>
  <c r="D6157" i="41"/>
  <c r="C6157" i="41"/>
  <c r="AC6156" i="41"/>
  <c r="AB6156" i="41"/>
  <c r="E6156" i="41"/>
  <c r="D6156" i="41"/>
  <c r="C6156" i="41"/>
  <c r="AC6155" i="41"/>
  <c r="AB6155" i="41"/>
  <c r="E6155" i="41"/>
  <c r="D6155" i="41"/>
  <c r="C6155" i="41"/>
  <c r="AC6154" i="41"/>
  <c r="AB6154" i="41"/>
  <c r="E6154" i="41"/>
  <c r="D6154" i="41"/>
  <c r="C6154" i="41"/>
  <c r="AC6153" i="41"/>
  <c r="AB6153" i="41"/>
  <c r="E6153" i="41"/>
  <c r="D6153" i="41"/>
  <c r="C6153" i="41"/>
  <c r="AC6152" i="41"/>
  <c r="AB6152" i="41"/>
  <c r="E6152" i="41"/>
  <c r="D6152" i="41"/>
  <c r="C6152" i="41"/>
  <c r="AC6151" i="41"/>
  <c r="AB6151" i="41"/>
  <c r="E6151" i="41"/>
  <c r="D6151" i="41"/>
  <c r="C6151" i="41"/>
  <c r="AC6150" i="41"/>
  <c r="AB6150" i="41"/>
  <c r="E6150" i="41"/>
  <c r="D6150" i="41"/>
  <c r="C6150" i="41"/>
  <c r="AC6149" i="41"/>
  <c r="AB6149" i="41"/>
  <c r="E6149" i="41"/>
  <c r="D6149" i="41"/>
  <c r="C6149" i="41"/>
  <c r="AC6148" i="41"/>
  <c r="AB6148" i="41"/>
  <c r="E6148" i="41"/>
  <c r="D6148" i="41"/>
  <c r="C6148" i="41"/>
  <c r="AC6147" i="41"/>
  <c r="AB6147" i="41"/>
  <c r="E6147" i="41"/>
  <c r="D6147" i="41"/>
  <c r="C6147" i="41"/>
  <c r="AC6146" i="41"/>
  <c r="AB6146" i="41"/>
  <c r="E6146" i="41"/>
  <c r="D6146" i="41"/>
  <c r="C6146" i="41"/>
  <c r="AC6145" i="41"/>
  <c r="AB6145" i="41"/>
  <c r="E6145" i="41"/>
  <c r="D6145" i="41"/>
  <c r="C6145" i="41"/>
  <c r="AC6144" i="41"/>
  <c r="AB6144" i="41"/>
  <c r="E6144" i="41"/>
  <c r="D6144" i="41"/>
  <c r="C6144" i="41"/>
  <c r="AC6143" i="41"/>
  <c r="AB6143" i="41"/>
  <c r="E6143" i="41"/>
  <c r="D6143" i="41"/>
  <c r="C6143" i="41"/>
  <c r="AC6142" i="41"/>
  <c r="AB6142" i="41"/>
  <c r="E6142" i="41"/>
  <c r="D6142" i="41"/>
  <c r="C6142" i="41"/>
  <c r="AC6141" i="41"/>
  <c r="AB6141" i="41"/>
  <c r="E6141" i="41"/>
  <c r="D6141" i="41"/>
  <c r="C6141" i="41"/>
  <c r="AC6140" i="41"/>
  <c r="AB6140" i="41"/>
  <c r="E6140" i="41"/>
  <c r="D6140" i="41"/>
  <c r="C6140" i="41"/>
  <c r="AC6139" i="41"/>
  <c r="AB6139" i="41"/>
  <c r="E6139" i="41"/>
  <c r="D6139" i="41"/>
  <c r="C6139" i="41"/>
  <c r="AC6138" i="41"/>
  <c r="AB6138" i="41"/>
  <c r="E6138" i="41"/>
  <c r="D6138" i="41"/>
  <c r="C6138" i="41"/>
  <c r="AC6137" i="41"/>
  <c r="AB6137" i="41"/>
  <c r="E6137" i="41"/>
  <c r="D6137" i="41"/>
  <c r="C6137" i="41"/>
  <c r="AC6136" i="41"/>
  <c r="AB6136" i="41"/>
  <c r="E6136" i="41"/>
  <c r="D6136" i="41"/>
  <c r="C6136" i="41"/>
  <c r="AC6135" i="41"/>
  <c r="AB6135" i="41"/>
  <c r="E6135" i="41"/>
  <c r="D6135" i="41"/>
  <c r="C6135" i="41"/>
  <c r="AC6134" i="41"/>
  <c r="AB6134" i="41"/>
  <c r="E6134" i="41"/>
  <c r="D6134" i="41"/>
  <c r="C6134" i="41"/>
  <c r="AC6133" i="41"/>
  <c r="AB6133" i="41"/>
  <c r="E6133" i="41"/>
  <c r="D6133" i="41"/>
  <c r="C6133" i="41"/>
  <c r="AC6132" i="41"/>
  <c r="AB6132" i="41"/>
  <c r="E6132" i="41"/>
  <c r="D6132" i="41"/>
  <c r="C6132" i="41"/>
  <c r="AC6131" i="41"/>
  <c r="AB6131" i="41"/>
  <c r="E6131" i="41"/>
  <c r="D6131" i="41"/>
  <c r="C6131" i="41"/>
  <c r="AC6130" i="41"/>
  <c r="AB6130" i="41"/>
  <c r="E6130" i="41"/>
  <c r="D6130" i="41"/>
  <c r="C6130" i="41"/>
  <c r="AC6129" i="41"/>
  <c r="AB6129" i="41"/>
  <c r="E6129" i="41"/>
  <c r="D6129" i="41"/>
  <c r="C6129" i="41"/>
  <c r="AC6128" i="41"/>
  <c r="AB6128" i="41"/>
  <c r="E6128" i="41"/>
  <c r="D6128" i="41"/>
  <c r="C6128" i="41"/>
  <c r="AC6127" i="41"/>
  <c r="AB6127" i="41"/>
  <c r="E6127" i="41"/>
  <c r="D6127" i="41"/>
  <c r="C6127" i="41"/>
  <c r="AC6126" i="41"/>
  <c r="AB6126" i="41"/>
  <c r="E6126" i="41"/>
  <c r="D6126" i="41"/>
  <c r="C6126" i="41"/>
  <c r="AC6125" i="41"/>
  <c r="AB6125" i="41"/>
  <c r="E6125" i="41"/>
  <c r="D6125" i="41"/>
  <c r="C6125" i="41"/>
  <c r="AC6124" i="41"/>
  <c r="AB6124" i="41"/>
  <c r="E6124" i="41"/>
  <c r="D6124" i="41"/>
  <c r="C6124" i="41"/>
  <c r="AC6123" i="41"/>
  <c r="AB6123" i="41"/>
  <c r="E6123" i="41"/>
  <c r="D6123" i="41"/>
  <c r="C6123" i="41"/>
  <c r="AC6122" i="41"/>
  <c r="AB6122" i="41"/>
  <c r="E6122" i="41"/>
  <c r="D6122" i="41"/>
  <c r="C6122" i="41"/>
  <c r="AC6121" i="41"/>
  <c r="AB6121" i="41"/>
  <c r="E6121" i="41"/>
  <c r="D6121" i="41"/>
  <c r="C6121" i="41"/>
  <c r="AC6120" i="41"/>
  <c r="AB6120" i="41"/>
  <c r="E6120" i="41"/>
  <c r="D6120" i="41"/>
  <c r="C6120" i="41"/>
  <c r="AC6119" i="41"/>
  <c r="AB6119" i="41"/>
  <c r="E6119" i="41"/>
  <c r="D6119" i="41"/>
  <c r="C6119" i="41"/>
  <c r="AC6118" i="41"/>
  <c r="AB6118" i="41"/>
  <c r="E6118" i="41"/>
  <c r="D6118" i="41"/>
  <c r="C6118" i="41"/>
  <c r="AC6117" i="41"/>
  <c r="AB6117" i="41"/>
  <c r="E6117" i="41"/>
  <c r="D6117" i="41"/>
  <c r="C6117" i="41"/>
  <c r="AC6116" i="41"/>
  <c r="AB6116" i="41"/>
  <c r="E6116" i="41"/>
  <c r="D6116" i="41"/>
  <c r="C6116" i="41"/>
  <c r="AC6115" i="41"/>
  <c r="AB6115" i="41"/>
  <c r="E6115" i="41"/>
  <c r="D6115" i="41"/>
  <c r="C6115" i="41"/>
  <c r="AC6114" i="41"/>
  <c r="AB6114" i="41"/>
  <c r="E6114" i="41"/>
  <c r="D6114" i="41"/>
  <c r="C6114" i="41"/>
  <c r="AC6113" i="41"/>
  <c r="AB6113" i="41"/>
  <c r="E6113" i="41"/>
  <c r="D6113" i="41"/>
  <c r="C6113" i="41"/>
  <c r="AC6112" i="41"/>
  <c r="AB6112" i="41"/>
  <c r="E6112" i="41"/>
  <c r="D6112" i="41"/>
  <c r="C6112" i="41"/>
  <c r="AC6111" i="41"/>
  <c r="AB6111" i="41"/>
  <c r="E6111" i="41"/>
  <c r="D6111" i="41"/>
  <c r="C6111" i="41"/>
  <c r="AC6110" i="41"/>
  <c r="AB6110" i="41"/>
  <c r="E6110" i="41"/>
  <c r="D6110" i="41"/>
  <c r="C6110" i="41"/>
  <c r="AC6109" i="41"/>
  <c r="AB6109" i="41"/>
  <c r="E6109" i="41"/>
  <c r="D6109" i="41"/>
  <c r="C6109" i="41"/>
  <c r="AC6108" i="41"/>
  <c r="AB6108" i="41"/>
  <c r="E6108" i="41"/>
  <c r="D6108" i="41"/>
  <c r="C6108" i="41"/>
  <c r="AC6107" i="41"/>
  <c r="AB6107" i="41"/>
  <c r="E6107" i="41"/>
  <c r="D6107" i="41"/>
  <c r="C6107" i="41"/>
  <c r="AC6106" i="41"/>
  <c r="AB6106" i="41"/>
  <c r="E6106" i="41"/>
  <c r="D6106" i="41"/>
  <c r="C6106" i="41"/>
  <c r="AC6105" i="41"/>
  <c r="AB6105" i="41"/>
  <c r="E6105" i="41"/>
  <c r="D6105" i="41"/>
  <c r="C6105" i="41"/>
  <c r="AC6104" i="41"/>
  <c r="AB6104" i="41"/>
  <c r="E6104" i="41"/>
  <c r="D6104" i="41"/>
  <c r="C6104" i="41"/>
  <c r="AC6103" i="41"/>
  <c r="AB6103" i="41"/>
  <c r="E6103" i="41"/>
  <c r="D6103" i="41"/>
  <c r="C6103" i="41"/>
  <c r="AC6102" i="41"/>
  <c r="AB6102" i="41"/>
  <c r="E6102" i="41"/>
  <c r="D6102" i="41"/>
  <c r="C6102" i="41"/>
  <c r="AC6101" i="41"/>
  <c r="AB6101" i="41"/>
  <c r="E6101" i="41"/>
  <c r="D6101" i="41"/>
  <c r="C6101" i="41"/>
  <c r="AC6100" i="41"/>
  <c r="AB6100" i="41"/>
  <c r="E6100" i="41"/>
  <c r="D6100" i="41"/>
  <c r="C6100" i="41"/>
  <c r="AC6099" i="41"/>
  <c r="AB6099" i="41"/>
  <c r="E6099" i="41"/>
  <c r="D6099" i="41"/>
  <c r="C6099" i="41"/>
  <c r="AC6098" i="41"/>
  <c r="AB6098" i="41"/>
  <c r="E6098" i="41"/>
  <c r="D6098" i="41"/>
  <c r="C6098" i="41"/>
  <c r="AC6097" i="41"/>
  <c r="AB6097" i="41"/>
  <c r="E6097" i="41"/>
  <c r="D6097" i="41"/>
  <c r="C6097" i="41"/>
  <c r="AC6096" i="41"/>
  <c r="AB6096" i="41"/>
  <c r="E6096" i="41"/>
  <c r="D6096" i="41"/>
  <c r="C6096" i="41"/>
  <c r="AC6095" i="41"/>
  <c r="AB6095" i="41"/>
  <c r="E6095" i="41"/>
  <c r="D6095" i="41"/>
  <c r="C6095" i="41"/>
  <c r="AC6094" i="41"/>
  <c r="AB6094" i="41"/>
  <c r="E6094" i="41"/>
  <c r="D6094" i="41"/>
  <c r="C6094" i="41"/>
  <c r="AC6093" i="41"/>
  <c r="AB6093" i="41"/>
  <c r="E6093" i="41"/>
  <c r="D6093" i="41"/>
  <c r="C6093" i="41"/>
  <c r="AC6092" i="41"/>
  <c r="AB6092" i="41"/>
  <c r="E6092" i="41"/>
  <c r="D6092" i="41"/>
  <c r="C6092" i="41"/>
  <c r="AC6091" i="41"/>
  <c r="AB6091" i="41"/>
  <c r="E6091" i="41"/>
  <c r="D6091" i="41"/>
  <c r="C6091" i="41"/>
  <c r="AC6090" i="41"/>
  <c r="AB6090" i="41"/>
  <c r="E6090" i="41"/>
  <c r="D6090" i="41"/>
  <c r="C6090" i="41"/>
  <c r="AC6089" i="41"/>
  <c r="AB6089" i="41"/>
  <c r="E6089" i="41"/>
  <c r="D6089" i="41"/>
  <c r="C6089" i="41"/>
  <c r="AC6088" i="41"/>
  <c r="AB6088" i="41"/>
  <c r="E6088" i="41"/>
  <c r="D6088" i="41"/>
  <c r="C6088" i="41"/>
  <c r="AC6087" i="41"/>
  <c r="AB6087" i="41"/>
  <c r="E6087" i="41"/>
  <c r="D6087" i="41"/>
  <c r="C6087" i="41"/>
  <c r="AC6086" i="41"/>
  <c r="AB6086" i="41"/>
  <c r="E6086" i="41"/>
  <c r="D6086" i="41"/>
  <c r="C6086" i="41"/>
  <c r="AC6085" i="41"/>
  <c r="AB6085" i="41"/>
  <c r="E6085" i="41"/>
  <c r="D6085" i="41"/>
  <c r="C6085" i="41"/>
  <c r="AC6084" i="41"/>
  <c r="AB6084" i="41"/>
  <c r="E6084" i="41"/>
  <c r="D6084" i="41"/>
  <c r="C6084" i="41"/>
  <c r="AC6083" i="41"/>
  <c r="AB6083" i="41"/>
  <c r="E6083" i="41"/>
  <c r="D6083" i="41"/>
  <c r="C6083" i="41"/>
  <c r="AC6082" i="41"/>
  <c r="AB6082" i="41"/>
  <c r="E6082" i="41"/>
  <c r="D6082" i="41"/>
  <c r="C6082" i="41"/>
  <c r="AC6081" i="41"/>
  <c r="AB6081" i="41"/>
  <c r="E6081" i="41"/>
  <c r="D6081" i="41"/>
  <c r="C6081" i="41"/>
  <c r="AC6080" i="41"/>
  <c r="AB6080" i="41"/>
  <c r="E6080" i="41"/>
  <c r="D6080" i="41"/>
  <c r="C6080" i="41"/>
  <c r="AC6079" i="41"/>
  <c r="AB6079" i="41"/>
  <c r="E6079" i="41"/>
  <c r="D6079" i="41"/>
  <c r="C6079" i="41"/>
  <c r="AC6078" i="41"/>
  <c r="AB6078" i="41"/>
  <c r="E6078" i="41"/>
  <c r="D6078" i="41"/>
  <c r="C6078" i="41"/>
  <c r="AC6077" i="41"/>
  <c r="AB6077" i="41"/>
  <c r="E6077" i="41"/>
  <c r="D6077" i="41"/>
  <c r="C6077" i="41"/>
  <c r="AC6076" i="41"/>
  <c r="AB6076" i="41"/>
  <c r="E6076" i="41"/>
  <c r="D6076" i="41"/>
  <c r="C6076" i="41"/>
  <c r="AC6075" i="41"/>
  <c r="AB6075" i="41"/>
  <c r="E6075" i="41"/>
  <c r="D6075" i="41"/>
  <c r="C6075" i="41"/>
  <c r="AC6074" i="41"/>
  <c r="AB6074" i="41"/>
  <c r="E6074" i="41"/>
  <c r="D6074" i="41"/>
  <c r="C6074" i="41"/>
  <c r="AC6073" i="41"/>
  <c r="AB6073" i="41"/>
  <c r="E6073" i="41"/>
  <c r="D6073" i="41"/>
  <c r="C6073" i="41"/>
  <c r="AC6072" i="41"/>
  <c r="AB6072" i="41"/>
  <c r="E6072" i="41"/>
  <c r="D6072" i="41"/>
  <c r="C6072" i="41"/>
  <c r="AC6071" i="41"/>
  <c r="AB6071" i="41"/>
  <c r="E6071" i="41"/>
  <c r="D6071" i="41"/>
  <c r="C6071" i="41"/>
  <c r="AC6070" i="41"/>
  <c r="AB6070" i="41"/>
  <c r="E6070" i="41"/>
  <c r="D6070" i="41"/>
  <c r="C6070" i="41"/>
  <c r="AC6069" i="41"/>
  <c r="AB6069" i="41"/>
  <c r="E6069" i="41"/>
  <c r="D6069" i="41"/>
  <c r="C6069" i="41"/>
  <c r="AC6068" i="41"/>
  <c r="AB6068" i="41"/>
  <c r="E6068" i="41"/>
  <c r="D6068" i="41"/>
  <c r="C6068" i="41"/>
  <c r="AC6067" i="41"/>
  <c r="AB6067" i="41"/>
  <c r="E6067" i="41"/>
  <c r="D6067" i="41"/>
  <c r="C6067" i="41"/>
  <c r="AC6066" i="41"/>
  <c r="AB6066" i="41"/>
  <c r="E6066" i="41"/>
  <c r="D6066" i="41"/>
  <c r="C6066" i="41"/>
  <c r="AC6065" i="41"/>
  <c r="AB6065" i="41"/>
  <c r="E6065" i="41"/>
  <c r="D6065" i="41"/>
  <c r="C6065" i="41"/>
  <c r="AC6064" i="41"/>
  <c r="AB6064" i="41"/>
  <c r="E6064" i="41"/>
  <c r="D6064" i="41"/>
  <c r="C6064" i="41"/>
  <c r="AC6063" i="41"/>
  <c r="AB6063" i="41"/>
  <c r="E6063" i="41"/>
  <c r="D6063" i="41"/>
  <c r="C6063" i="41"/>
  <c r="AC6062" i="41"/>
  <c r="AB6062" i="41"/>
  <c r="E6062" i="41"/>
  <c r="D6062" i="41"/>
  <c r="C6062" i="41"/>
  <c r="AC6061" i="41"/>
  <c r="AB6061" i="41"/>
  <c r="E6061" i="41"/>
  <c r="D6061" i="41"/>
  <c r="C6061" i="41"/>
  <c r="AC6060" i="41"/>
  <c r="AB6060" i="41"/>
  <c r="E6060" i="41"/>
  <c r="D6060" i="41"/>
  <c r="C6060" i="41"/>
  <c r="AC6059" i="41"/>
  <c r="AB6059" i="41"/>
  <c r="E6059" i="41"/>
  <c r="D6059" i="41"/>
  <c r="C6059" i="41"/>
  <c r="AC6058" i="41"/>
  <c r="AB6058" i="41"/>
  <c r="E6058" i="41"/>
  <c r="D6058" i="41"/>
  <c r="C6058" i="41"/>
  <c r="AC6057" i="41"/>
  <c r="AB6057" i="41"/>
  <c r="E6057" i="41"/>
  <c r="D6057" i="41"/>
  <c r="C6057" i="41"/>
  <c r="AC6056" i="41"/>
  <c r="AB6056" i="41"/>
  <c r="E6056" i="41"/>
  <c r="D6056" i="41"/>
  <c r="C6056" i="41"/>
  <c r="AC6055" i="41"/>
  <c r="AB6055" i="41"/>
  <c r="E6055" i="41"/>
  <c r="D6055" i="41"/>
  <c r="C6055" i="41"/>
  <c r="AC6054" i="41"/>
  <c r="AB6054" i="41"/>
  <c r="E6054" i="41"/>
  <c r="D6054" i="41"/>
  <c r="C6054" i="41"/>
  <c r="AC6053" i="41"/>
  <c r="AB6053" i="41"/>
  <c r="E6053" i="41"/>
  <c r="D6053" i="41"/>
  <c r="C6053" i="41"/>
  <c r="AC6052" i="41"/>
  <c r="AB6052" i="41"/>
  <c r="E6052" i="41"/>
  <c r="D6052" i="41"/>
  <c r="C6052" i="41"/>
  <c r="AC6051" i="41"/>
  <c r="AB6051" i="41"/>
  <c r="E6051" i="41"/>
  <c r="D6051" i="41"/>
  <c r="C6051" i="41"/>
  <c r="AC6050" i="41"/>
  <c r="AB6050" i="41"/>
  <c r="E6050" i="41"/>
  <c r="D6050" i="41"/>
  <c r="C6050" i="41"/>
  <c r="AC6049" i="41"/>
  <c r="AB6049" i="41"/>
  <c r="E6049" i="41"/>
  <c r="D6049" i="41"/>
  <c r="C6049" i="41"/>
  <c r="AC6048" i="41"/>
  <c r="AB6048" i="41"/>
  <c r="E6048" i="41"/>
  <c r="D6048" i="41"/>
  <c r="C6048" i="41"/>
  <c r="AC6047" i="41"/>
  <c r="AB6047" i="41"/>
  <c r="E6047" i="41"/>
  <c r="D6047" i="41"/>
  <c r="C6047" i="41"/>
  <c r="AC6046" i="41"/>
  <c r="AB6046" i="41"/>
  <c r="E6046" i="41"/>
  <c r="D6046" i="41"/>
  <c r="C6046" i="41"/>
  <c r="AC6045" i="41"/>
  <c r="AB6045" i="41"/>
  <c r="E6045" i="41"/>
  <c r="D6045" i="41"/>
  <c r="C6045" i="41"/>
  <c r="AC6044" i="41"/>
  <c r="AB6044" i="41"/>
  <c r="E6044" i="41"/>
  <c r="D6044" i="41"/>
  <c r="C6044" i="41"/>
  <c r="AC6043" i="41"/>
  <c r="AB6043" i="41"/>
  <c r="E6043" i="41"/>
  <c r="D6043" i="41"/>
  <c r="C6043" i="41"/>
  <c r="AC6042" i="41"/>
  <c r="AB6042" i="41"/>
  <c r="E6042" i="41"/>
  <c r="D6042" i="41"/>
  <c r="C6042" i="41"/>
  <c r="AC6041" i="41"/>
  <c r="AB6041" i="41"/>
  <c r="E6041" i="41"/>
  <c r="D6041" i="41"/>
  <c r="C6041" i="41"/>
  <c r="AC6040" i="41"/>
  <c r="AB6040" i="41"/>
  <c r="E6040" i="41"/>
  <c r="D6040" i="41"/>
  <c r="C6040" i="41"/>
  <c r="AC6039" i="41"/>
  <c r="AB6039" i="41"/>
  <c r="E6039" i="41"/>
  <c r="D6039" i="41"/>
  <c r="C6039" i="41"/>
  <c r="AC6038" i="41"/>
  <c r="AB6038" i="41"/>
  <c r="E6038" i="41"/>
  <c r="D6038" i="41"/>
  <c r="C6038" i="41"/>
  <c r="AC6037" i="41"/>
  <c r="AB6037" i="41"/>
  <c r="E6037" i="41"/>
  <c r="D6037" i="41"/>
  <c r="C6037" i="41"/>
  <c r="AC6036" i="41"/>
  <c r="AB6036" i="41"/>
  <c r="E6036" i="41"/>
  <c r="D6036" i="41"/>
  <c r="C6036" i="41"/>
  <c r="AC6035" i="41"/>
  <c r="AB6035" i="41"/>
  <c r="E6035" i="41"/>
  <c r="D6035" i="41"/>
  <c r="C6035" i="41"/>
  <c r="AC6034" i="41"/>
  <c r="AB6034" i="41"/>
  <c r="E6034" i="41"/>
  <c r="D6034" i="41"/>
  <c r="C6034" i="41"/>
  <c r="AC6033" i="41"/>
  <c r="AB6033" i="41"/>
  <c r="E6033" i="41"/>
  <c r="D6033" i="41"/>
  <c r="C6033" i="41"/>
  <c r="AC6032" i="41"/>
  <c r="AB6032" i="41"/>
  <c r="E6032" i="41"/>
  <c r="D6032" i="41"/>
  <c r="C6032" i="41"/>
  <c r="AC6031" i="41"/>
  <c r="AB6031" i="41"/>
  <c r="E6031" i="41"/>
  <c r="D6031" i="41"/>
  <c r="C6031" i="41"/>
  <c r="AC6030" i="41"/>
  <c r="AB6030" i="41"/>
  <c r="E6030" i="41"/>
  <c r="D6030" i="41"/>
  <c r="C6030" i="41"/>
  <c r="AC6029" i="41"/>
  <c r="AB6029" i="41"/>
  <c r="E6029" i="41"/>
  <c r="D6029" i="41"/>
  <c r="C6029" i="41"/>
  <c r="AC6028" i="41"/>
  <c r="AB6028" i="41"/>
  <c r="E6028" i="41"/>
  <c r="D6028" i="41"/>
  <c r="C6028" i="41"/>
  <c r="AC6027" i="41"/>
  <c r="AB6027" i="41"/>
  <c r="E6027" i="41"/>
  <c r="D6027" i="41"/>
  <c r="C6027" i="41"/>
  <c r="AC6026" i="41"/>
  <c r="AB6026" i="41"/>
  <c r="E6026" i="41"/>
  <c r="D6026" i="41"/>
  <c r="C6026" i="41"/>
  <c r="AC6025" i="41"/>
  <c r="AB6025" i="41"/>
  <c r="E6025" i="41"/>
  <c r="D6025" i="41"/>
  <c r="C6025" i="41"/>
  <c r="AC6024" i="41"/>
  <c r="AB6024" i="41"/>
  <c r="E6024" i="41"/>
  <c r="D6024" i="41"/>
  <c r="C6024" i="41"/>
  <c r="AC6023" i="41"/>
  <c r="AB6023" i="41"/>
  <c r="E6023" i="41"/>
  <c r="D6023" i="41"/>
  <c r="C6023" i="41"/>
  <c r="AC6022" i="41"/>
  <c r="AB6022" i="41"/>
  <c r="E6022" i="41"/>
  <c r="D6022" i="41"/>
  <c r="C6022" i="41"/>
  <c r="AC6021" i="41"/>
  <c r="AB6021" i="41"/>
  <c r="E6021" i="41"/>
  <c r="D6021" i="41"/>
  <c r="C6021" i="41"/>
  <c r="AC6020" i="41"/>
  <c r="AB6020" i="41"/>
  <c r="E6020" i="41"/>
  <c r="D6020" i="41"/>
  <c r="C6020" i="41"/>
  <c r="AC6019" i="41"/>
  <c r="AB6019" i="41"/>
  <c r="E6019" i="41"/>
  <c r="D6019" i="41"/>
  <c r="C6019" i="41"/>
  <c r="AC6018" i="41"/>
  <c r="AB6018" i="41"/>
  <c r="E6018" i="41"/>
  <c r="D6018" i="41"/>
  <c r="C6018" i="41"/>
  <c r="AC6017" i="41"/>
  <c r="AB6017" i="41"/>
  <c r="E6017" i="41"/>
  <c r="D6017" i="41"/>
  <c r="C6017" i="41"/>
  <c r="AC6016" i="41"/>
  <c r="AB6016" i="41"/>
  <c r="E6016" i="41"/>
  <c r="D6016" i="41"/>
  <c r="C6016" i="41"/>
  <c r="AC6015" i="41"/>
  <c r="AB6015" i="41"/>
  <c r="E6015" i="41"/>
  <c r="D6015" i="41"/>
  <c r="C6015" i="41"/>
  <c r="AC6014" i="41"/>
  <c r="AB6014" i="41"/>
  <c r="E6014" i="41"/>
  <c r="D6014" i="41"/>
  <c r="C6014" i="41"/>
  <c r="AC6013" i="41"/>
  <c r="AB6013" i="41"/>
  <c r="E6013" i="41"/>
  <c r="D6013" i="41"/>
  <c r="C6013" i="41"/>
  <c r="AC6012" i="41"/>
  <c r="AB6012" i="41"/>
  <c r="E6012" i="41"/>
  <c r="D6012" i="41"/>
  <c r="C6012" i="41"/>
  <c r="AC6011" i="41"/>
  <c r="AB6011" i="41"/>
  <c r="E6011" i="41"/>
  <c r="D6011" i="41"/>
  <c r="C6011" i="41"/>
  <c r="AC6010" i="41"/>
  <c r="AB6010" i="41"/>
  <c r="E6010" i="41"/>
  <c r="D6010" i="41"/>
  <c r="C6010" i="41"/>
  <c r="AC6009" i="41"/>
  <c r="AB6009" i="41"/>
  <c r="E6009" i="41"/>
  <c r="D6009" i="41"/>
  <c r="C6009" i="41"/>
  <c r="AC6008" i="41"/>
  <c r="AB6008" i="41"/>
  <c r="E6008" i="41"/>
  <c r="D6008" i="41"/>
  <c r="C6008" i="41"/>
  <c r="AC6007" i="41"/>
  <c r="AB6007" i="41"/>
  <c r="E6007" i="41"/>
  <c r="D6007" i="41"/>
  <c r="C6007" i="41"/>
  <c r="AC6006" i="41"/>
  <c r="AB6006" i="41"/>
  <c r="E6006" i="41"/>
  <c r="D6006" i="41"/>
  <c r="C6006" i="41"/>
  <c r="AC6005" i="41"/>
  <c r="AB6005" i="41"/>
  <c r="E6005" i="41"/>
  <c r="D6005" i="41"/>
  <c r="C6005" i="41"/>
  <c r="AC6004" i="41"/>
  <c r="AB6004" i="41"/>
  <c r="E6004" i="41"/>
  <c r="D6004" i="41"/>
  <c r="C6004" i="41"/>
  <c r="AC6003" i="41"/>
  <c r="AB6003" i="41"/>
  <c r="E6003" i="41"/>
  <c r="D6003" i="41"/>
  <c r="C6003" i="41"/>
  <c r="AC6002" i="41"/>
  <c r="AB6002" i="41"/>
  <c r="E6002" i="41"/>
  <c r="D6002" i="41"/>
  <c r="C6002" i="41"/>
  <c r="AC6001" i="41"/>
  <c r="AB6001" i="41"/>
  <c r="E6001" i="41"/>
  <c r="D6001" i="41"/>
  <c r="C6001" i="41"/>
  <c r="AC6000" i="41"/>
  <c r="AB6000" i="41"/>
  <c r="E6000" i="41"/>
  <c r="D6000" i="41"/>
  <c r="C6000" i="41"/>
  <c r="AC5999" i="41"/>
  <c r="AB5999" i="41"/>
  <c r="E5999" i="41"/>
  <c r="D5999" i="41"/>
  <c r="C5999" i="41"/>
  <c r="AC5998" i="41"/>
  <c r="AB5998" i="41"/>
  <c r="E5998" i="41"/>
  <c r="D5998" i="41"/>
  <c r="C5998" i="41"/>
  <c r="AC5997" i="41"/>
  <c r="AB5997" i="41"/>
  <c r="E5997" i="41"/>
  <c r="D5997" i="41"/>
  <c r="C5997" i="41"/>
  <c r="AC5996" i="41"/>
  <c r="AB5996" i="41"/>
  <c r="E5996" i="41"/>
  <c r="D5996" i="41"/>
  <c r="C5996" i="41"/>
  <c r="AC5995" i="41"/>
  <c r="AB5995" i="41"/>
  <c r="E5995" i="41"/>
  <c r="D5995" i="41"/>
  <c r="C5995" i="41"/>
  <c r="AC5994" i="41"/>
  <c r="AB5994" i="41"/>
  <c r="E5994" i="41"/>
  <c r="D5994" i="41"/>
  <c r="C5994" i="41"/>
  <c r="AC5993" i="41"/>
  <c r="AB5993" i="41"/>
  <c r="E5993" i="41"/>
  <c r="D5993" i="41"/>
  <c r="C5993" i="41"/>
  <c r="AC5992" i="41"/>
  <c r="AB5992" i="41"/>
  <c r="E5992" i="41"/>
  <c r="D5992" i="41"/>
  <c r="C5992" i="41"/>
  <c r="AC5991" i="41"/>
  <c r="AB5991" i="41"/>
  <c r="E5991" i="41"/>
  <c r="D5991" i="41"/>
  <c r="C5991" i="41"/>
  <c r="AC5990" i="41"/>
  <c r="AB5990" i="41"/>
  <c r="E5990" i="41"/>
  <c r="D5990" i="41"/>
  <c r="C5990" i="41"/>
  <c r="AC5989" i="41"/>
  <c r="AB5989" i="41"/>
  <c r="E5989" i="41"/>
  <c r="D5989" i="41"/>
  <c r="C5989" i="41"/>
  <c r="AC5988" i="41"/>
  <c r="AB5988" i="41"/>
  <c r="E5988" i="41"/>
  <c r="D5988" i="41"/>
  <c r="C5988" i="41"/>
  <c r="AC5987" i="41"/>
  <c r="AB5987" i="41"/>
  <c r="E5987" i="41"/>
  <c r="D5987" i="41"/>
  <c r="C5987" i="41"/>
  <c r="AC5986" i="41"/>
  <c r="AB5986" i="41"/>
  <c r="E5986" i="41"/>
  <c r="D5986" i="41"/>
  <c r="C5986" i="41"/>
  <c r="AC5985" i="41"/>
  <c r="AB5985" i="41"/>
  <c r="E5985" i="41"/>
  <c r="D5985" i="41"/>
  <c r="C5985" i="41"/>
  <c r="AC5984" i="41"/>
  <c r="AB5984" i="41"/>
  <c r="E5984" i="41"/>
  <c r="D5984" i="41"/>
  <c r="C5984" i="41"/>
  <c r="AC5983" i="41"/>
  <c r="AB5983" i="41"/>
  <c r="E5983" i="41"/>
  <c r="D5983" i="41"/>
  <c r="C5983" i="41"/>
  <c r="AC5982" i="41"/>
  <c r="AB5982" i="41"/>
  <c r="E5982" i="41"/>
  <c r="D5982" i="41"/>
  <c r="C5982" i="41"/>
  <c r="AC5981" i="41"/>
  <c r="AB5981" i="41"/>
  <c r="E5981" i="41"/>
  <c r="D5981" i="41"/>
  <c r="C5981" i="41"/>
  <c r="AC5980" i="41"/>
  <c r="AB5980" i="41"/>
  <c r="E5980" i="41"/>
  <c r="D5980" i="41"/>
  <c r="C5980" i="41"/>
  <c r="AC5979" i="41"/>
  <c r="AB5979" i="41"/>
  <c r="E5979" i="41"/>
  <c r="D5979" i="41"/>
  <c r="C5979" i="41"/>
  <c r="AC5978" i="41"/>
  <c r="AB5978" i="41"/>
  <c r="E5978" i="41"/>
  <c r="D5978" i="41"/>
  <c r="C5978" i="41"/>
  <c r="AC5977" i="41"/>
  <c r="AB5977" i="41"/>
  <c r="E5977" i="41"/>
  <c r="D5977" i="41"/>
  <c r="C5977" i="41"/>
  <c r="AC5976" i="41"/>
  <c r="AB5976" i="41"/>
  <c r="E5976" i="41"/>
  <c r="D5976" i="41"/>
  <c r="C5976" i="41"/>
  <c r="AC5975" i="41"/>
  <c r="AB5975" i="41"/>
  <c r="E5975" i="41"/>
  <c r="D5975" i="41"/>
  <c r="C5975" i="41"/>
  <c r="AC5974" i="41"/>
  <c r="AB5974" i="41"/>
  <c r="E5974" i="41"/>
  <c r="D5974" i="41"/>
  <c r="C5974" i="41"/>
  <c r="AC5973" i="41"/>
  <c r="AB5973" i="41"/>
  <c r="E5973" i="41"/>
  <c r="D5973" i="41"/>
  <c r="C5973" i="41"/>
  <c r="AC5972" i="41"/>
  <c r="AB5972" i="41"/>
  <c r="E5972" i="41"/>
  <c r="D5972" i="41"/>
  <c r="C5972" i="41"/>
  <c r="AC5971" i="41"/>
  <c r="AB5971" i="41"/>
  <c r="E5971" i="41"/>
  <c r="D5971" i="41"/>
  <c r="C5971" i="41"/>
  <c r="AC5970" i="41"/>
  <c r="AB5970" i="41"/>
  <c r="E5970" i="41"/>
  <c r="D5970" i="41"/>
  <c r="C5970" i="41"/>
  <c r="AC5969" i="41"/>
  <c r="AB5969" i="41"/>
  <c r="E5969" i="41"/>
  <c r="D5969" i="41"/>
  <c r="C5969" i="41"/>
  <c r="AC5968" i="41"/>
  <c r="AB5968" i="41"/>
  <c r="E5968" i="41"/>
  <c r="D5968" i="41"/>
  <c r="C5968" i="41"/>
  <c r="AC5967" i="41"/>
  <c r="AB5967" i="41"/>
  <c r="E5967" i="41"/>
  <c r="D5967" i="41"/>
  <c r="C5967" i="41"/>
  <c r="AC5966" i="41"/>
  <c r="AB5966" i="41"/>
  <c r="E5966" i="41"/>
  <c r="D5966" i="41"/>
  <c r="C5966" i="41"/>
  <c r="AC5965" i="41"/>
  <c r="AB5965" i="41"/>
  <c r="E5965" i="41"/>
  <c r="D5965" i="41"/>
  <c r="C5965" i="41"/>
  <c r="AC5964" i="41"/>
  <c r="AB5964" i="41"/>
  <c r="E5964" i="41"/>
  <c r="D5964" i="41"/>
  <c r="C5964" i="41"/>
  <c r="AC5963" i="41"/>
  <c r="AB5963" i="41"/>
  <c r="E5963" i="41"/>
  <c r="D5963" i="41"/>
  <c r="C5963" i="41"/>
  <c r="AC5962" i="41"/>
  <c r="AB5962" i="41"/>
  <c r="E5962" i="41"/>
  <c r="D5962" i="41"/>
  <c r="C5962" i="41"/>
  <c r="AC5961" i="41"/>
  <c r="AB5961" i="41"/>
  <c r="E5961" i="41"/>
  <c r="D5961" i="41"/>
  <c r="C5961" i="41"/>
  <c r="AC5960" i="41"/>
  <c r="AB5960" i="41"/>
  <c r="E5960" i="41"/>
  <c r="D5960" i="41"/>
  <c r="C5960" i="41"/>
  <c r="AC5959" i="41"/>
  <c r="AB5959" i="41"/>
  <c r="E5959" i="41"/>
  <c r="D5959" i="41"/>
  <c r="C5959" i="41"/>
  <c r="AC5958" i="41"/>
  <c r="AB5958" i="41"/>
  <c r="E5958" i="41"/>
  <c r="D5958" i="41"/>
  <c r="C5958" i="41"/>
  <c r="AC5957" i="41"/>
  <c r="AB5957" i="41"/>
  <c r="E5957" i="41"/>
  <c r="D5957" i="41"/>
  <c r="C5957" i="41"/>
  <c r="AC5956" i="41"/>
  <c r="AB5956" i="41"/>
  <c r="E5956" i="41"/>
  <c r="D5956" i="41"/>
  <c r="C5956" i="41"/>
  <c r="AC5955" i="41"/>
  <c r="AB5955" i="41"/>
  <c r="E5955" i="41"/>
  <c r="D5955" i="41"/>
  <c r="C5955" i="41"/>
  <c r="AC5954" i="41"/>
  <c r="AB5954" i="41"/>
  <c r="E5954" i="41"/>
  <c r="D5954" i="41"/>
  <c r="C5954" i="41"/>
  <c r="AC5953" i="41"/>
  <c r="AB5953" i="41"/>
  <c r="E5953" i="41"/>
  <c r="D5953" i="41"/>
  <c r="C5953" i="41"/>
  <c r="AC5952" i="41"/>
  <c r="AB5952" i="41"/>
  <c r="E5952" i="41"/>
  <c r="D5952" i="41"/>
  <c r="C5952" i="41"/>
  <c r="AC5951" i="41"/>
  <c r="AB5951" i="41"/>
  <c r="E5951" i="41"/>
  <c r="D5951" i="41"/>
  <c r="C5951" i="41"/>
  <c r="AC5950" i="41"/>
  <c r="AB5950" i="41"/>
  <c r="E5950" i="41"/>
  <c r="D5950" i="41"/>
  <c r="C5950" i="41"/>
  <c r="AC5949" i="41"/>
  <c r="AB5949" i="41"/>
  <c r="E5949" i="41"/>
  <c r="D5949" i="41"/>
  <c r="C5949" i="41"/>
  <c r="AC5948" i="41"/>
  <c r="AB5948" i="41"/>
  <c r="E5948" i="41"/>
  <c r="D5948" i="41"/>
  <c r="C5948" i="41"/>
  <c r="AC5947" i="41"/>
  <c r="AB5947" i="41"/>
  <c r="E5947" i="41"/>
  <c r="D5947" i="41"/>
  <c r="C5947" i="41"/>
  <c r="AC5946" i="41"/>
  <c r="AB5946" i="41"/>
  <c r="E5946" i="41"/>
  <c r="D5946" i="41"/>
  <c r="C5946" i="41"/>
  <c r="AC5945" i="41"/>
  <c r="AB5945" i="41"/>
  <c r="E5945" i="41"/>
  <c r="D5945" i="41"/>
  <c r="C5945" i="41"/>
  <c r="AC5944" i="41"/>
  <c r="AB5944" i="41"/>
  <c r="E5944" i="41"/>
  <c r="D5944" i="41"/>
  <c r="C5944" i="41"/>
  <c r="AC5943" i="41"/>
  <c r="AB5943" i="41"/>
  <c r="E5943" i="41"/>
  <c r="D5943" i="41"/>
  <c r="C5943" i="41"/>
  <c r="AC5942" i="41"/>
  <c r="AB5942" i="41"/>
  <c r="E5942" i="41"/>
  <c r="D5942" i="41"/>
  <c r="C5942" i="41"/>
  <c r="AC5941" i="41"/>
  <c r="AB5941" i="41"/>
  <c r="E5941" i="41"/>
  <c r="D5941" i="41"/>
  <c r="C5941" i="41"/>
  <c r="AC5940" i="41"/>
  <c r="AB5940" i="41"/>
  <c r="E5940" i="41"/>
  <c r="D5940" i="41"/>
  <c r="C5940" i="41"/>
  <c r="AC5939" i="41"/>
  <c r="AB5939" i="41"/>
  <c r="E5939" i="41"/>
  <c r="D5939" i="41"/>
  <c r="C5939" i="41"/>
  <c r="AC5938" i="41"/>
  <c r="AB5938" i="41"/>
  <c r="E5938" i="41"/>
  <c r="D5938" i="41"/>
  <c r="C5938" i="41"/>
  <c r="AC5937" i="41"/>
  <c r="AB5937" i="41"/>
  <c r="E5937" i="41"/>
  <c r="D5937" i="41"/>
  <c r="C5937" i="41"/>
  <c r="AC5936" i="41"/>
  <c r="AB5936" i="41"/>
  <c r="E5936" i="41"/>
  <c r="D5936" i="41"/>
  <c r="C5936" i="41"/>
  <c r="AC5935" i="41"/>
  <c r="AB5935" i="41"/>
  <c r="E5935" i="41"/>
  <c r="D5935" i="41"/>
  <c r="C5935" i="41"/>
  <c r="AC5934" i="41"/>
  <c r="AB5934" i="41"/>
  <c r="E5934" i="41"/>
  <c r="D5934" i="41"/>
  <c r="C5934" i="41"/>
  <c r="AC5933" i="41"/>
  <c r="AB5933" i="41"/>
  <c r="E5933" i="41"/>
  <c r="D5933" i="41"/>
  <c r="C5933" i="41"/>
  <c r="AC5932" i="41"/>
  <c r="AB5932" i="41"/>
  <c r="E5932" i="41"/>
  <c r="D5932" i="41"/>
  <c r="C5932" i="41"/>
  <c r="AC5931" i="41"/>
  <c r="AB5931" i="41"/>
  <c r="E5931" i="41"/>
  <c r="D5931" i="41"/>
  <c r="C5931" i="41"/>
  <c r="AC5930" i="41"/>
  <c r="AB5930" i="41"/>
  <c r="E5930" i="41"/>
  <c r="D5930" i="41"/>
  <c r="C5930" i="41"/>
  <c r="AC5929" i="41"/>
  <c r="AB5929" i="41"/>
  <c r="E5929" i="41"/>
  <c r="D5929" i="41"/>
  <c r="C5929" i="41"/>
  <c r="AC5928" i="41"/>
  <c r="AB5928" i="41"/>
  <c r="E5928" i="41"/>
  <c r="D5928" i="41"/>
  <c r="C5928" i="41"/>
  <c r="AC5927" i="41"/>
  <c r="AB5927" i="41"/>
  <c r="E5927" i="41"/>
  <c r="D5927" i="41"/>
  <c r="C5927" i="41"/>
  <c r="AC5926" i="41"/>
  <c r="AB5926" i="41"/>
  <c r="E5926" i="41"/>
  <c r="D5926" i="41"/>
  <c r="C5926" i="41"/>
  <c r="AC5925" i="41"/>
  <c r="AB5925" i="41"/>
  <c r="E5925" i="41"/>
  <c r="D5925" i="41"/>
  <c r="C5925" i="41"/>
  <c r="AC5924" i="41"/>
  <c r="AB5924" i="41"/>
  <c r="E5924" i="41"/>
  <c r="D5924" i="41"/>
  <c r="C5924" i="41"/>
  <c r="AC5923" i="41"/>
  <c r="AB5923" i="41"/>
  <c r="E5923" i="41"/>
  <c r="D5923" i="41"/>
  <c r="C5923" i="41"/>
  <c r="AC5922" i="41"/>
  <c r="AB5922" i="41"/>
  <c r="E5922" i="41"/>
  <c r="D5922" i="41"/>
  <c r="C5922" i="41"/>
  <c r="AC5921" i="41"/>
  <c r="AB5921" i="41"/>
  <c r="E5921" i="41"/>
  <c r="D5921" i="41"/>
  <c r="C5921" i="41"/>
  <c r="AC5920" i="41"/>
  <c r="AB5920" i="41"/>
  <c r="E5920" i="41"/>
  <c r="D5920" i="41"/>
  <c r="C5920" i="41"/>
  <c r="AC5919" i="41"/>
  <c r="AB5919" i="41"/>
  <c r="E5919" i="41"/>
  <c r="D5919" i="41"/>
  <c r="C5919" i="41"/>
  <c r="AC5918" i="41"/>
  <c r="AB5918" i="41"/>
  <c r="E5918" i="41"/>
  <c r="D5918" i="41"/>
  <c r="C5918" i="41"/>
  <c r="AC5917" i="41"/>
  <c r="AB5917" i="41"/>
  <c r="E5917" i="41"/>
  <c r="D5917" i="41"/>
  <c r="C5917" i="41"/>
  <c r="AC5916" i="41"/>
  <c r="AB5916" i="41"/>
  <c r="E5916" i="41"/>
  <c r="D5916" i="41"/>
  <c r="C5916" i="41"/>
  <c r="AC5915" i="41"/>
  <c r="AB5915" i="41"/>
  <c r="E5915" i="41"/>
  <c r="D5915" i="41"/>
  <c r="C5915" i="41"/>
  <c r="AC5914" i="41"/>
  <c r="AB5914" i="41"/>
  <c r="E5914" i="41"/>
  <c r="D5914" i="41"/>
  <c r="C5914" i="41"/>
  <c r="AC5913" i="41"/>
  <c r="AB5913" i="41"/>
  <c r="E5913" i="41"/>
  <c r="D5913" i="41"/>
  <c r="C5913" i="41"/>
  <c r="AC5912" i="41"/>
  <c r="AB5912" i="41"/>
  <c r="E5912" i="41"/>
  <c r="D5912" i="41"/>
  <c r="C5912" i="41"/>
  <c r="AC5911" i="41"/>
  <c r="AB5911" i="41"/>
  <c r="E5911" i="41"/>
  <c r="D5911" i="41"/>
  <c r="C5911" i="41"/>
  <c r="AC5910" i="41"/>
  <c r="AB5910" i="41"/>
  <c r="E5910" i="41"/>
  <c r="D5910" i="41"/>
  <c r="C5910" i="41"/>
  <c r="AC5909" i="41"/>
  <c r="AB5909" i="41"/>
  <c r="E5909" i="41"/>
  <c r="D5909" i="41"/>
  <c r="C5909" i="41"/>
  <c r="AC5908" i="41"/>
  <c r="AB5908" i="41"/>
  <c r="E5908" i="41"/>
  <c r="D5908" i="41"/>
  <c r="C5908" i="41"/>
  <c r="AC5907" i="41"/>
  <c r="AB5907" i="41"/>
  <c r="E5907" i="41"/>
  <c r="D5907" i="41"/>
  <c r="C5907" i="41"/>
  <c r="AC5906" i="41"/>
  <c r="AB5906" i="41"/>
  <c r="E5906" i="41"/>
  <c r="D5906" i="41"/>
  <c r="C5906" i="41"/>
  <c r="AC5905" i="41"/>
  <c r="AB5905" i="41"/>
  <c r="E5905" i="41"/>
  <c r="D5905" i="41"/>
  <c r="C5905" i="41"/>
  <c r="AC5904" i="41"/>
  <c r="AB5904" i="41"/>
  <c r="E5904" i="41"/>
  <c r="D5904" i="41"/>
  <c r="C5904" i="41"/>
  <c r="AC5903" i="41"/>
  <c r="AB5903" i="41"/>
  <c r="E5903" i="41"/>
  <c r="D5903" i="41"/>
  <c r="C5903" i="41"/>
  <c r="AC5902" i="41"/>
  <c r="AB5902" i="41"/>
  <c r="E5902" i="41"/>
  <c r="D5902" i="41"/>
  <c r="C5902" i="41"/>
  <c r="AC5901" i="41"/>
  <c r="AB5901" i="41"/>
  <c r="E5901" i="41"/>
  <c r="D5901" i="41"/>
  <c r="C5901" i="41"/>
  <c r="AC5900" i="41"/>
  <c r="AB5900" i="41"/>
  <c r="E5900" i="41"/>
  <c r="D5900" i="41"/>
  <c r="C5900" i="41"/>
  <c r="AC5899" i="41"/>
  <c r="AB5899" i="41"/>
  <c r="E5899" i="41"/>
  <c r="D5899" i="41"/>
  <c r="C5899" i="41"/>
  <c r="AC5898" i="41"/>
  <c r="AB5898" i="41"/>
  <c r="E5898" i="41"/>
  <c r="D5898" i="41"/>
  <c r="C5898" i="41"/>
  <c r="AC5897" i="41"/>
  <c r="AB5897" i="41"/>
  <c r="E5897" i="41"/>
  <c r="D5897" i="41"/>
  <c r="C5897" i="41"/>
  <c r="AC5896" i="41"/>
  <c r="AB5896" i="41"/>
  <c r="E5896" i="41"/>
  <c r="D5896" i="41"/>
  <c r="C5896" i="41"/>
  <c r="AC5895" i="41"/>
  <c r="AB5895" i="41"/>
  <c r="E5895" i="41"/>
  <c r="D5895" i="41"/>
  <c r="C5895" i="41"/>
  <c r="AC5894" i="41"/>
  <c r="AB5894" i="41"/>
  <c r="E5894" i="41"/>
  <c r="D5894" i="41"/>
  <c r="C5894" i="41"/>
  <c r="AC5893" i="41"/>
  <c r="AB5893" i="41"/>
  <c r="E5893" i="41"/>
  <c r="D5893" i="41"/>
  <c r="C5893" i="41"/>
  <c r="AC5892" i="41"/>
  <c r="AB5892" i="41"/>
  <c r="E5892" i="41"/>
  <c r="D5892" i="41"/>
  <c r="C5892" i="41"/>
  <c r="AC5891" i="41"/>
  <c r="AB5891" i="41"/>
  <c r="E5891" i="41"/>
  <c r="D5891" i="41"/>
  <c r="C5891" i="41"/>
  <c r="AC5890" i="41"/>
  <c r="AB5890" i="41"/>
  <c r="E5890" i="41"/>
  <c r="D5890" i="41"/>
  <c r="C5890" i="41"/>
  <c r="AC5889" i="41"/>
  <c r="AB5889" i="41"/>
  <c r="E5889" i="41"/>
  <c r="D5889" i="41"/>
  <c r="C5889" i="41"/>
  <c r="AC5888" i="41"/>
  <c r="AB5888" i="41"/>
  <c r="E5888" i="41"/>
  <c r="D5888" i="41"/>
  <c r="C5888" i="41"/>
  <c r="AC5887" i="41"/>
  <c r="AB5887" i="41"/>
  <c r="E5887" i="41"/>
  <c r="D5887" i="41"/>
  <c r="C5887" i="41"/>
  <c r="AC5886" i="41"/>
  <c r="AB5886" i="41"/>
  <c r="E5886" i="41"/>
  <c r="D5886" i="41"/>
  <c r="C5886" i="41"/>
  <c r="AC5885" i="41"/>
  <c r="AB5885" i="41"/>
  <c r="E5885" i="41"/>
  <c r="D5885" i="41"/>
  <c r="C5885" i="41"/>
  <c r="AC5884" i="41"/>
  <c r="AB5884" i="41"/>
  <c r="E5884" i="41"/>
  <c r="D5884" i="41"/>
  <c r="C5884" i="41"/>
  <c r="AC5883" i="41"/>
  <c r="AB5883" i="41"/>
  <c r="E5883" i="41"/>
  <c r="D5883" i="41"/>
  <c r="C5883" i="41"/>
  <c r="AC5882" i="41"/>
  <c r="AB5882" i="41"/>
  <c r="E5882" i="41"/>
  <c r="D5882" i="41"/>
  <c r="C5882" i="41"/>
  <c r="AC5881" i="41"/>
  <c r="AB5881" i="41"/>
  <c r="E5881" i="41"/>
  <c r="D5881" i="41"/>
  <c r="C5881" i="41"/>
  <c r="AC5880" i="41"/>
  <c r="AB5880" i="41"/>
  <c r="E5880" i="41"/>
  <c r="D5880" i="41"/>
  <c r="C5880" i="41"/>
  <c r="AC5879" i="41"/>
  <c r="AB5879" i="41"/>
  <c r="E5879" i="41"/>
  <c r="D5879" i="41"/>
  <c r="C5879" i="41"/>
  <c r="AC5878" i="41"/>
  <c r="AB5878" i="41"/>
  <c r="E5878" i="41"/>
  <c r="D5878" i="41"/>
  <c r="C5878" i="41"/>
  <c r="AC5877" i="41"/>
  <c r="AB5877" i="41"/>
  <c r="E5877" i="41"/>
  <c r="D5877" i="41"/>
  <c r="C5877" i="41"/>
  <c r="AC5876" i="41"/>
  <c r="AB5876" i="41"/>
  <c r="E5876" i="41"/>
  <c r="D5876" i="41"/>
  <c r="C5876" i="41"/>
  <c r="AC5875" i="41"/>
  <c r="AB5875" i="41"/>
  <c r="E5875" i="41"/>
  <c r="D5875" i="41"/>
  <c r="C5875" i="41"/>
  <c r="AC5874" i="41"/>
  <c r="AB5874" i="41"/>
  <c r="E5874" i="41"/>
  <c r="D5874" i="41"/>
  <c r="C5874" i="41"/>
  <c r="AC5873" i="41"/>
  <c r="AB5873" i="41"/>
  <c r="E5873" i="41"/>
  <c r="D5873" i="41"/>
  <c r="C5873" i="41"/>
  <c r="AC5872" i="41"/>
  <c r="AB5872" i="41"/>
  <c r="E5872" i="41"/>
  <c r="D5872" i="41"/>
  <c r="C5872" i="41"/>
  <c r="AC5871" i="41"/>
  <c r="AB5871" i="41"/>
  <c r="E5871" i="41"/>
  <c r="D5871" i="41"/>
  <c r="C5871" i="41"/>
  <c r="AC5870" i="41"/>
  <c r="AB5870" i="41"/>
  <c r="E5870" i="41"/>
  <c r="D5870" i="41"/>
  <c r="C5870" i="41"/>
  <c r="AC5869" i="41"/>
  <c r="AB5869" i="41"/>
  <c r="E5869" i="41"/>
  <c r="D5869" i="41"/>
  <c r="C5869" i="41"/>
  <c r="AC5868" i="41"/>
  <c r="AB5868" i="41"/>
  <c r="E5868" i="41"/>
  <c r="D5868" i="41"/>
  <c r="C5868" i="41"/>
  <c r="AC5867" i="41"/>
  <c r="AB5867" i="41"/>
  <c r="E5867" i="41"/>
  <c r="D5867" i="41"/>
  <c r="C5867" i="41"/>
  <c r="AC5866" i="41"/>
  <c r="AB5866" i="41"/>
  <c r="E5866" i="41"/>
  <c r="D5866" i="41"/>
  <c r="C5866" i="41"/>
  <c r="AC5865" i="41"/>
  <c r="AB5865" i="41"/>
  <c r="E5865" i="41"/>
  <c r="D5865" i="41"/>
  <c r="C5865" i="41"/>
  <c r="AC5864" i="41"/>
  <c r="AB5864" i="41"/>
  <c r="E5864" i="41"/>
  <c r="D5864" i="41"/>
  <c r="C5864" i="41"/>
  <c r="AC5863" i="41"/>
  <c r="AB5863" i="41"/>
  <c r="E5863" i="41"/>
  <c r="D5863" i="41"/>
  <c r="C5863" i="41"/>
  <c r="AC5862" i="41"/>
  <c r="AB5862" i="41"/>
  <c r="E5862" i="41"/>
  <c r="D5862" i="41"/>
  <c r="C5862" i="41"/>
  <c r="AC5861" i="41"/>
  <c r="AB5861" i="41"/>
  <c r="E5861" i="41"/>
  <c r="D5861" i="41"/>
  <c r="C5861" i="41"/>
  <c r="AC5860" i="41"/>
  <c r="AB5860" i="41"/>
  <c r="E5860" i="41"/>
  <c r="D5860" i="41"/>
  <c r="C5860" i="41"/>
  <c r="AC5859" i="41"/>
  <c r="AB5859" i="41"/>
  <c r="E5859" i="41"/>
  <c r="D5859" i="41"/>
  <c r="C5859" i="41"/>
  <c r="AC5858" i="41"/>
  <c r="AB5858" i="41"/>
  <c r="E5858" i="41"/>
  <c r="D5858" i="41"/>
  <c r="C5858" i="41"/>
  <c r="AC5857" i="41"/>
  <c r="AB5857" i="41"/>
  <c r="E5857" i="41"/>
  <c r="D5857" i="41"/>
  <c r="C5857" i="41"/>
  <c r="AC5856" i="41"/>
  <c r="AB5856" i="41"/>
  <c r="E5856" i="41"/>
  <c r="D5856" i="41"/>
  <c r="C5856" i="41"/>
  <c r="AC5855" i="41"/>
  <c r="AB5855" i="41"/>
  <c r="E5855" i="41"/>
  <c r="D5855" i="41"/>
  <c r="C5855" i="41"/>
  <c r="AC5854" i="41"/>
  <c r="AB5854" i="41"/>
  <c r="E5854" i="41"/>
  <c r="D5854" i="41"/>
  <c r="C5854" i="41"/>
  <c r="AC5853" i="41"/>
  <c r="AB5853" i="41"/>
  <c r="E5853" i="41"/>
  <c r="D5853" i="41"/>
  <c r="C5853" i="41"/>
  <c r="AC5852" i="41"/>
  <c r="AB5852" i="41"/>
  <c r="E5852" i="41"/>
  <c r="D5852" i="41"/>
  <c r="C5852" i="41"/>
  <c r="AC5851" i="41"/>
  <c r="AB5851" i="41"/>
  <c r="E5851" i="41"/>
  <c r="D5851" i="41"/>
  <c r="C5851" i="41"/>
  <c r="AC5850" i="41"/>
  <c r="AB5850" i="41"/>
  <c r="E5850" i="41"/>
  <c r="D5850" i="41"/>
  <c r="C5850" i="41"/>
  <c r="AC5849" i="41"/>
  <c r="AB5849" i="41"/>
  <c r="E5849" i="41"/>
  <c r="D5849" i="41"/>
  <c r="C5849" i="41"/>
  <c r="AC5848" i="41"/>
  <c r="AB5848" i="41"/>
  <c r="E5848" i="41"/>
  <c r="D5848" i="41"/>
  <c r="C5848" i="41"/>
  <c r="AC5847" i="41"/>
  <c r="AB5847" i="41"/>
  <c r="E5847" i="41"/>
  <c r="D5847" i="41"/>
  <c r="C5847" i="41"/>
  <c r="AC5846" i="41"/>
  <c r="AB5846" i="41"/>
  <c r="E5846" i="41"/>
  <c r="D5846" i="41"/>
  <c r="C5846" i="41"/>
  <c r="AC5845" i="41"/>
  <c r="AB5845" i="41"/>
  <c r="E5845" i="41"/>
  <c r="D5845" i="41"/>
  <c r="C5845" i="41"/>
  <c r="AC5844" i="41"/>
  <c r="AB5844" i="41"/>
  <c r="E5844" i="41"/>
  <c r="D5844" i="41"/>
  <c r="C5844" i="41"/>
  <c r="AC5843" i="41"/>
  <c r="AB5843" i="41"/>
  <c r="E5843" i="41"/>
  <c r="D5843" i="41"/>
  <c r="C5843" i="41"/>
  <c r="AC5842" i="41"/>
  <c r="AB5842" i="41"/>
  <c r="E5842" i="41"/>
  <c r="D5842" i="41"/>
  <c r="C5842" i="41"/>
  <c r="AC5841" i="41"/>
  <c r="AB5841" i="41"/>
  <c r="E5841" i="41"/>
  <c r="D5841" i="41"/>
  <c r="C5841" i="41"/>
  <c r="AC5840" i="41"/>
  <c r="AB5840" i="41"/>
  <c r="E5840" i="41"/>
  <c r="D5840" i="41"/>
  <c r="C5840" i="41"/>
  <c r="AC5839" i="41"/>
  <c r="AB5839" i="41"/>
  <c r="E5839" i="41"/>
  <c r="D5839" i="41"/>
  <c r="C5839" i="41"/>
  <c r="AC5838" i="41"/>
  <c r="AB5838" i="41"/>
  <c r="E5838" i="41"/>
  <c r="D5838" i="41"/>
  <c r="C5838" i="41"/>
  <c r="AC5837" i="41"/>
  <c r="AB5837" i="41"/>
  <c r="E5837" i="41"/>
  <c r="D5837" i="41"/>
  <c r="C5837" i="41"/>
  <c r="AC5836" i="41"/>
  <c r="AB5836" i="41"/>
  <c r="E5836" i="41"/>
  <c r="D5836" i="41"/>
  <c r="C5836" i="41"/>
  <c r="AC5835" i="41"/>
  <c r="AB5835" i="41"/>
  <c r="E5835" i="41"/>
  <c r="D5835" i="41"/>
  <c r="C5835" i="41"/>
  <c r="AC5834" i="41"/>
  <c r="AB5834" i="41"/>
  <c r="E5834" i="41"/>
  <c r="D5834" i="41"/>
  <c r="C5834" i="41"/>
  <c r="AC5833" i="41"/>
  <c r="AB5833" i="41"/>
  <c r="E5833" i="41"/>
  <c r="D5833" i="41"/>
  <c r="C5833" i="41"/>
  <c r="AC5832" i="41"/>
  <c r="AB5832" i="41"/>
  <c r="E5832" i="41"/>
  <c r="D5832" i="41"/>
  <c r="C5832" i="41"/>
  <c r="AC5831" i="41"/>
  <c r="AB5831" i="41"/>
  <c r="E5831" i="41"/>
  <c r="D5831" i="41"/>
  <c r="C5831" i="41"/>
  <c r="AC5830" i="41"/>
  <c r="AB5830" i="41"/>
  <c r="E5830" i="41"/>
  <c r="D5830" i="41"/>
  <c r="C5830" i="41"/>
  <c r="AC5829" i="41"/>
  <c r="AB5829" i="41"/>
  <c r="E5829" i="41"/>
  <c r="D5829" i="41"/>
  <c r="C5829" i="41"/>
  <c r="AC5828" i="41"/>
  <c r="AB5828" i="41"/>
  <c r="E5828" i="41"/>
  <c r="D5828" i="41"/>
  <c r="C5828" i="41"/>
  <c r="AC5827" i="41"/>
  <c r="AB5827" i="41"/>
  <c r="E5827" i="41"/>
  <c r="D5827" i="41"/>
  <c r="C5827" i="41"/>
  <c r="AC5826" i="41"/>
  <c r="AB5826" i="41"/>
  <c r="E5826" i="41"/>
  <c r="D5826" i="41"/>
  <c r="C5826" i="41"/>
  <c r="AC5825" i="41"/>
  <c r="AB5825" i="41"/>
  <c r="E5825" i="41"/>
  <c r="D5825" i="41"/>
  <c r="C5825" i="41"/>
  <c r="AC5824" i="41"/>
  <c r="AB5824" i="41"/>
  <c r="E5824" i="41"/>
  <c r="D5824" i="41"/>
  <c r="C5824" i="41"/>
  <c r="AC5823" i="41"/>
  <c r="AB5823" i="41"/>
  <c r="E5823" i="41"/>
  <c r="D5823" i="41"/>
  <c r="C5823" i="41"/>
  <c r="AC5822" i="41"/>
  <c r="AB5822" i="41"/>
  <c r="E5822" i="41"/>
  <c r="D5822" i="41"/>
  <c r="C5822" i="41"/>
  <c r="AC5821" i="41"/>
  <c r="AB5821" i="41"/>
  <c r="E5821" i="41"/>
  <c r="D5821" i="41"/>
  <c r="C5821" i="41"/>
  <c r="AC5820" i="41"/>
  <c r="AB5820" i="41"/>
  <c r="E5820" i="41"/>
  <c r="D5820" i="41"/>
  <c r="C5820" i="41"/>
  <c r="AC5819" i="41"/>
  <c r="AB5819" i="41"/>
  <c r="E5819" i="41"/>
  <c r="D5819" i="41"/>
  <c r="C5819" i="41"/>
  <c r="AC5818" i="41"/>
  <c r="AB5818" i="41"/>
  <c r="E5818" i="41"/>
  <c r="D5818" i="41"/>
  <c r="C5818" i="41"/>
  <c r="AC5817" i="41"/>
  <c r="AB5817" i="41"/>
  <c r="E5817" i="41"/>
  <c r="D5817" i="41"/>
  <c r="C5817" i="41"/>
  <c r="AC5816" i="41"/>
  <c r="AB5816" i="41"/>
  <c r="E5816" i="41"/>
  <c r="D5816" i="41"/>
  <c r="C5816" i="41"/>
  <c r="AC5815" i="41"/>
  <c r="AB5815" i="41"/>
  <c r="E5815" i="41"/>
  <c r="D5815" i="41"/>
  <c r="C5815" i="41"/>
  <c r="AC5814" i="41"/>
  <c r="AB5814" i="41"/>
  <c r="E5814" i="41"/>
  <c r="D5814" i="41"/>
  <c r="C5814" i="41"/>
  <c r="AC5813" i="41"/>
  <c r="AB5813" i="41"/>
  <c r="E5813" i="41"/>
  <c r="D5813" i="41"/>
  <c r="C5813" i="41"/>
  <c r="AC5812" i="41"/>
  <c r="AB5812" i="41"/>
  <c r="E5812" i="41"/>
  <c r="D5812" i="41"/>
  <c r="C5812" i="41"/>
  <c r="AC5811" i="41"/>
  <c r="AB5811" i="41"/>
  <c r="E5811" i="41"/>
  <c r="D5811" i="41"/>
  <c r="C5811" i="41"/>
  <c r="AC5810" i="41"/>
  <c r="AB5810" i="41"/>
  <c r="E5810" i="41"/>
  <c r="D5810" i="41"/>
  <c r="C5810" i="41"/>
  <c r="AC5809" i="41"/>
  <c r="AB5809" i="41"/>
  <c r="E5809" i="41"/>
  <c r="D5809" i="41"/>
  <c r="C5809" i="41"/>
  <c r="AC5808" i="41"/>
  <c r="AB5808" i="41"/>
  <c r="E5808" i="41"/>
  <c r="D5808" i="41"/>
  <c r="C5808" i="41"/>
  <c r="AC5807" i="41"/>
  <c r="AB5807" i="41"/>
  <c r="E5807" i="41"/>
  <c r="D5807" i="41"/>
  <c r="C5807" i="41"/>
  <c r="AC5806" i="41"/>
  <c r="AB5806" i="41"/>
  <c r="E5806" i="41"/>
  <c r="D5806" i="41"/>
  <c r="C5806" i="41"/>
  <c r="AC5805" i="41"/>
  <c r="AB5805" i="41"/>
  <c r="E5805" i="41"/>
  <c r="D5805" i="41"/>
  <c r="C5805" i="41"/>
  <c r="AC5804" i="41"/>
  <c r="AB5804" i="41"/>
  <c r="E5804" i="41"/>
  <c r="D5804" i="41"/>
  <c r="C5804" i="41"/>
  <c r="AC5803" i="41"/>
  <c r="AB5803" i="41"/>
  <c r="E5803" i="41"/>
  <c r="D5803" i="41"/>
  <c r="C5803" i="41"/>
  <c r="AC5802" i="41"/>
  <c r="AB5802" i="41"/>
  <c r="E5802" i="41"/>
  <c r="D5802" i="41"/>
  <c r="C5802" i="41"/>
  <c r="AC5801" i="41"/>
  <c r="AB5801" i="41"/>
  <c r="E5801" i="41"/>
  <c r="D5801" i="41"/>
  <c r="C5801" i="41"/>
  <c r="AC5800" i="41"/>
  <c r="AB5800" i="41"/>
  <c r="E5800" i="41"/>
  <c r="D5800" i="41"/>
  <c r="C5800" i="41"/>
  <c r="AC5799" i="41"/>
  <c r="AB5799" i="41"/>
  <c r="E5799" i="41"/>
  <c r="D5799" i="41"/>
  <c r="C5799" i="41"/>
  <c r="AC5798" i="41"/>
  <c r="AB5798" i="41"/>
  <c r="E5798" i="41"/>
  <c r="D5798" i="41"/>
  <c r="C5798" i="41"/>
  <c r="AC5797" i="41"/>
  <c r="AB5797" i="41"/>
  <c r="E5797" i="41"/>
  <c r="D5797" i="41"/>
  <c r="C5797" i="41"/>
  <c r="AC5796" i="41"/>
  <c r="AB5796" i="41"/>
  <c r="E5796" i="41"/>
  <c r="D5796" i="41"/>
  <c r="C5796" i="41"/>
  <c r="AC5795" i="41"/>
  <c r="AB5795" i="41"/>
  <c r="E5795" i="41"/>
  <c r="D5795" i="41"/>
  <c r="C5795" i="41"/>
  <c r="AC5794" i="41"/>
  <c r="AB5794" i="41"/>
  <c r="E5794" i="41"/>
  <c r="D5794" i="41"/>
  <c r="C5794" i="41"/>
  <c r="AC5793" i="41"/>
  <c r="AB5793" i="41"/>
  <c r="E5793" i="41"/>
  <c r="D5793" i="41"/>
  <c r="C5793" i="41"/>
  <c r="AC5792" i="41"/>
  <c r="AB5792" i="41"/>
  <c r="E5792" i="41"/>
  <c r="D5792" i="41"/>
  <c r="C5792" i="41"/>
  <c r="AC5791" i="41"/>
  <c r="AB5791" i="41"/>
  <c r="E5791" i="41"/>
  <c r="D5791" i="41"/>
  <c r="C5791" i="41"/>
  <c r="AC5790" i="41"/>
  <c r="AB5790" i="41"/>
  <c r="E5790" i="41"/>
  <c r="D5790" i="41"/>
  <c r="C5790" i="41"/>
  <c r="AC5789" i="41"/>
  <c r="AB5789" i="41"/>
  <c r="E5789" i="41"/>
  <c r="D5789" i="41"/>
  <c r="C5789" i="41"/>
  <c r="AC5788" i="41"/>
  <c r="AB5788" i="41"/>
  <c r="E5788" i="41"/>
  <c r="D5788" i="41"/>
  <c r="C5788" i="41"/>
  <c r="AC5787" i="41"/>
  <c r="AB5787" i="41"/>
  <c r="E5787" i="41"/>
  <c r="D5787" i="41"/>
  <c r="C5787" i="41"/>
  <c r="AC5786" i="41"/>
  <c r="AB5786" i="41"/>
  <c r="E5786" i="41"/>
  <c r="D5786" i="41"/>
  <c r="C5786" i="41"/>
  <c r="AC5785" i="41"/>
  <c r="AB5785" i="41"/>
  <c r="E5785" i="41"/>
  <c r="D5785" i="41"/>
  <c r="C5785" i="41"/>
  <c r="AC5784" i="41"/>
  <c r="AB5784" i="41"/>
  <c r="E5784" i="41"/>
  <c r="D5784" i="41"/>
  <c r="C5784" i="41"/>
  <c r="AC5783" i="41"/>
  <c r="AB5783" i="41"/>
  <c r="E5783" i="41"/>
  <c r="D5783" i="41"/>
  <c r="C5783" i="41"/>
  <c r="AC5782" i="41"/>
  <c r="AB5782" i="41"/>
  <c r="E5782" i="41"/>
  <c r="D5782" i="41"/>
  <c r="C5782" i="41"/>
  <c r="AC5781" i="41"/>
  <c r="AB5781" i="41"/>
  <c r="E5781" i="41"/>
  <c r="D5781" i="41"/>
  <c r="C5781" i="41"/>
  <c r="AC5780" i="41"/>
  <c r="AB5780" i="41"/>
  <c r="E5780" i="41"/>
  <c r="D5780" i="41"/>
  <c r="C5780" i="41"/>
  <c r="AC5779" i="41"/>
  <c r="AB5779" i="41"/>
  <c r="E5779" i="41"/>
  <c r="D5779" i="41"/>
  <c r="C5779" i="41"/>
  <c r="AC5778" i="41"/>
  <c r="AB5778" i="41"/>
  <c r="E5778" i="41"/>
  <c r="D5778" i="41"/>
  <c r="C5778" i="41"/>
  <c r="AC5777" i="41"/>
  <c r="AB5777" i="41"/>
  <c r="E5777" i="41"/>
  <c r="D5777" i="41"/>
  <c r="C5777" i="41"/>
  <c r="AC5776" i="41"/>
  <c r="AB5776" i="41"/>
  <c r="E5776" i="41"/>
  <c r="D5776" i="41"/>
  <c r="C5776" i="41"/>
  <c r="AC5775" i="41"/>
  <c r="AB5775" i="41"/>
  <c r="E5775" i="41"/>
  <c r="D5775" i="41"/>
  <c r="C5775" i="41"/>
  <c r="AC5774" i="41"/>
  <c r="AB5774" i="41"/>
  <c r="E5774" i="41"/>
  <c r="D5774" i="41"/>
  <c r="C5774" i="41"/>
  <c r="AC5773" i="41"/>
  <c r="AB5773" i="41"/>
  <c r="E5773" i="41"/>
  <c r="D5773" i="41"/>
  <c r="C5773" i="41"/>
  <c r="AC5772" i="41"/>
  <c r="AB5772" i="41"/>
  <c r="E5772" i="41"/>
  <c r="D5772" i="41"/>
  <c r="C5772" i="41"/>
  <c r="AC5771" i="41"/>
  <c r="AB5771" i="41"/>
  <c r="E5771" i="41"/>
  <c r="D5771" i="41"/>
  <c r="C5771" i="41"/>
  <c r="AC5770" i="41"/>
  <c r="AB5770" i="41"/>
  <c r="E5770" i="41"/>
  <c r="D5770" i="41"/>
  <c r="C5770" i="41"/>
  <c r="AC5769" i="41"/>
  <c r="AB5769" i="41"/>
  <c r="E5769" i="41"/>
  <c r="D5769" i="41"/>
  <c r="C5769" i="41"/>
  <c r="AC5768" i="41"/>
  <c r="AB5768" i="41"/>
  <c r="E5768" i="41"/>
  <c r="D5768" i="41"/>
  <c r="C5768" i="41"/>
  <c r="AC5767" i="41"/>
  <c r="AB5767" i="41"/>
  <c r="E5767" i="41"/>
  <c r="D5767" i="41"/>
  <c r="C5767" i="41"/>
  <c r="AC5766" i="41"/>
  <c r="AB5766" i="41"/>
  <c r="E5766" i="41"/>
  <c r="D5766" i="41"/>
  <c r="C5766" i="41"/>
  <c r="AC5765" i="41"/>
  <c r="AB5765" i="41"/>
  <c r="E5765" i="41"/>
  <c r="D5765" i="41"/>
  <c r="C5765" i="41"/>
  <c r="AC5764" i="41"/>
  <c r="AB5764" i="41"/>
  <c r="E5764" i="41"/>
  <c r="D5764" i="41"/>
  <c r="C5764" i="41"/>
  <c r="AC5763" i="41"/>
  <c r="AB5763" i="41"/>
  <c r="E5763" i="41"/>
  <c r="D5763" i="41"/>
  <c r="C5763" i="41"/>
  <c r="AC5762" i="41"/>
  <c r="AB5762" i="41"/>
  <c r="E5762" i="41"/>
  <c r="D5762" i="41"/>
  <c r="C5762" i="41"/>
  <c r="AC5761" i="41"/>
  <c r="AB5761" i="41"/>
  <c r="E5761" i="41"/>
  <c r="D5761" i="41"/>
  <c r="C5761" i="41"/>
  <c r="AC5760" i="41"/>
  <c r="AB5760" i="41"/>
  <c r="E5760" i="41"/>
  <c r="D5760" i="41"/>
  <c r="C5760" i="41"/>
  <c r="AC5759" i="41"/>
  <c r="AB5759" i="41"/>
  <c r="E5759" i="41"/>
  <c r="D5759" i="41"/>
  <c r="C5759" i="41"/>
  <c r="AC5758" i="41"/>
  <c r="AB5758" i="41"/>
  <c r="E5758" i="41"/>
  <c r="D5758" i="41"/>
  <c r="C5758" i="41"/>
  <c r="AC5757" i="41"/>
  <c r="AB5757" i="41"/>
  <c r="E5757" i="41"/>
  <c r="D5757" i="41"/>
  <c r="C5757" i="41"/>
  <c r="AC5756" i="41"/>
  <c r="AB5756" i="41"/>
  <c r="E5756" i="41"/>
  <c r="D5756" i="41"/>
  <c r="C5756" i="41"/>
  <c r="AC5755" i="41"/>
  <c r="AB5755" i="41"/>
  <c r="E5755" i="41"/>
  <c r="D5755" i="41"/>
  <c r="C5755" i="41"/>
  <c r="AC5754" i="41"/>
  <c r="AB5754" i="41"/>
  <c r="E5754" i="41"/>
  <c r="D5754" i="41"/>
  <c r="C5754" i="41"/>
  <c r="AC5753" i="41"/>
  <c r="AB5753" i="41"/>
  <c r="E5753" i="41"/>
  <c r="D5753" i="41"/>
  <c r="C5753" i="41"/>
  <c r="AC5752" i="41"/>
  <c r="AB5752" i="41"/>
  <c r="E5752" i="41"/>
  <c r="D5752" i="41"/>
  <c r="C5752" i="41"/>
  <c r="AC5751" i="41"/>
  <c r="AB5751" i="41"/>
  <c r="E5751" i="41"/>
  <c r="D5751" i="41"/>
  <c r="C5751" i="41"/>
  <c r="AC5750" i="41"/>
  <c r="AB5750" i="41"/>
  <c r="E5750" i="41"/>
  <c r="D5750" i="41"/>
  <c r="C5750" i="41"/>
  <c r="AC5749" i="41"/>
  <c r="AB5749" i="41"/>
  <c r="E5749" i="41"/>
  <c r="D5749" i="41"/>
  <c r="C5749" i="41"/>
  <c r="AC5748" i="41"/>
  <c r="AB5748" i="41"/>
  <c r="E5748" i="41"/>
  <c r="D5748" i="41"/>
  <c r="C5748" i="41"/>
  <c r="AC5747" i="41"/>
  <c r="AB5747" i="41"/>
  <c r="E5747" i="41"/>
  <c r="D5747" i="41"/>
  <c r="C5747" i="41"/>
  <c r="AC5746" i="41"/>
  <c r="AB5746" i="41"/>
  <c r="E5746" i="41"/>
  <c r="D5746" i="41"/>
  <c r="C5746" i="41"/>
  <c r="AC5745" i="41"/>
  <c r="AB5745" i="41"/>
  <c r="E5745" i="41"/>
  <c r="D5745" i="41"/>
  <c r="C5745" i="41"/>
  <c r="AC5744" i="41"/>
  <c r="AB5744" i="41"/>
  <c r="E5744" i="41"/>
  <c r="D5744" i="41"/>
  <c r="C5744" i="41"/>
  <c r="AC5743" i="41"/>
  <c r="AB5743" i="41"/>
  <c r="E5743" i="41"/>
  <c r="D5743" i="41"/>
  <c r="C5743" i="41"/>
  <c r="AC5742" i="41"/>
  <c r="AB5742" i="41"/>
  <c r="E5742" i="41"/>
  <c r="D5742" i="41"/>
  <c r="C5742" i="41"/>
  <c r="AC5741" i="41"/>
  <c r="AB5741" i="41"/>
  <c r="E5741" i="41"/>
  <c r="D5741" i="41"/>
  <c r="C5741" i="41"/>
  <c r="AC5740" i="41"/>
  <c r="AB5740" i="41"/>
  <c r="E5740" i="41"/>
  <c r="D5740" i="41"/>
  <c r="C5740" i="41"/>
  <c r="AC5739" i="41"/>
  <c r="AB5739" i="41"/>
  <c r="E5739" i="41"/>
  <c r="D5739" i="41"/>
  <c r="C5739" i="41"/>
  <c r="AC5738" i="41"/>
  <c r="AB5738" i="41"/>
  <c r="E5738" i="41"/>
  <c r="D5738" i="41"/>
  <c r="C5738" i="41"/>
  <c r="AC5737" i="41"/>
  <c r="AB5737" i="41"/>
  <c r="E5737" i="41"/>
  <c r="D5737" i="41"/>
  <c r="C5737" i="41"/>
  <c r="AC5736" i="41"/>
  <c r="AB5736" i="41"/>
  <c r="E5736" i="41"/>
  <c r="D5736" i="41"/>
  <c r="C5736" i="41"/>
  <c r="AC5735" i="41"/>
  <c r="AB5735" i="41"/>
  <c r="E5735" i="41"/>
  <c r="D5735" i="41"/>
  <c r="C5735" i="41"/>
  <c r="AC5734" i="41"/>
  <c r="AB5734" i="41"/>
  <c r="E5734" i="41"/>
  <c r="D5734" i="41"/>
  <c r="C5734" i="41"/>
  <c r="AC5733" i="41"/>
  <c r="AB5733" i="41"/>
  <c r="E5733" i="41"/>
  <c r="D5733" i="41"/>
  <c r="C5733" i="41"/>
  <c r="AC5732" i="41"/>
  <c r="AB5732" i="41"/>
  <c r="E5732" i="41"/>
  <c r="D5732" i="41"/>
  <c r="C5732" i="41"/>
  <c r="AC5731" i="41"/>
  <c r="AB5731" i="41"/>
  <c r="E5731" i="41"/>
  <c r="D5731" i="41"/>
  <c r="C5731" i="41"/>
  <c r="AC5730" i="41"/>
  <c r="AB5730" i="41"/>
  <c r="E5730" i="41"/>
  <c r="D5730" i="41"/>
  <c r="C5730" i="41"/>
  <c r="AC5729" i="41"/>
  <c r="AB5729" i="41"/>
  <c r="E5729" i="41"/>
  <c r="D5729" i="41"/>
  <c r="C5729" i="41"/>
  <c r="AC5728" i="41"/>
  <c r="AB5728" i="41"/>
  <c r="E5728" i="41"/>
  <c r="D5728" i="41"/>
  <c r="C5728" i="41"/>
  <c r="AC5727" i="41"/>
  <c r="AB5727" i="41"/>
  <c r="E5727" i="41"/>
  <c r="D5727" i="41"/>
  <c r="C5727" i="41"/>
  <c r="AC5726" i="41"/>
  <c r="AB5726" i="41"/>
  <c r="E5726" i="41"/>
  <c r="D5726" i="41"/>
  <c r="C5726" i="41"/>
  <c r="AC5725" i="41"/>
  <c r="AB5725" i="41"/>
  <c r="E5725" i="41"/>
  <c r="D5725" i="41"/>
  <c r="C5725" i="41"/>
  <c r="AC5724" i="41"/>
  <c r="AB5724" i="41"/>
  <c r="E5724" i="41"/>
  <c r="D5724" i="41"/>
  <c r="C5724" i="41"/>
  <c r="AC5723" i="41"/>
  <c r="AB5723" i="41"/>
  <c r="E5723" i="41"/>
  <c r="D5723" i="41"/>
  <c r="C5723" i="41"/>
  <c r="AC5722" i="41"/>
  <c r="AB5722" i="41"/>
  <c r="E5722" i="41"/>
  <c r="D5722" i="41"/>
  <c r="C5722" i="41"/>
  <c r="AC5721" i="41"/>
  <c r="AB5721" i="41"/>
  <c r="E5721" i="41"/>
  <c r="D5721" i="41"/>
  <c r="C5721" i="41"/>
  <c r="AC5720" i="41"/>
  <c r="AB5720" i="41"/>
  <c r="E5720" i="41"/>
  <c r="D5720" i="41"/>
  <c r="C5720" i="41"/>
  <c r="AC5719" i="41"/>
  <c r="AB5719" i="41"/>
  <c r="E5719" i="41"/>
  <c r="D5719" i="41"/>
  <c r="C5719" i="41"/>
  <c r="AC5718" i="41"/>
  <c r="AB5718" i="41"/>
  <c r="E5718" i="41"/>
  <c r="D5718" i="41"/>
  <c r="C5718" i="41"/>
  <c r="AC5717" i="41"/>
  <c r="AB5717" i="41"/>
  <c r="E5717" i="41"/>
  <c r="D5717" i="41"/>
  <c r="C5717" i="41"/>
  <c r="AC5716" i="41"/>
  <c r="AB5716" i="41"/>
  <c r="E5716" i="41"/>
  <c r="D5716" i="41"/>
  <c r="C5716" i="41"/>
  <c r="AC5715" i="41"/>
  <c r="AB5715" i="41"/>
  <c r="E5715" i="41"/>
  <c r="D5715" i="41"/>
  <c r="C5715" i="41"/>
  <c r="AC5714" i="41"/>
  <c r="AB5714" i="41"/>
  <c r="E5714" i="41"/>
  <c r="D5714" i="41"/>
  <c r="C5714" i="41"/>
  <c r="AC5713" i="41"/>
  <c r="AB5713" i="41"/>
  <c r="E5713" i="41"/>
  <c r="D5713" i="41"/>
  <c r="C5713" i="41"/>
  <c r="AC5712" i="41"/>
  <c r="AB5712" i="41"/>
  <c r="E5712" i="41"/>
  <c r="D5712" i="41"/>
  <c r="C5712" i="41"/>
  <c r="AC5711" i="41"/>
  <c r="AB5711" i="41"/>
  <c r="E5711" i="41"/>
  <c r="D5711" i="41"/>
  <c r="C5711" i="41"/>
  <c r="AC5710" i="41"/>
  <c r="AB5710" i="41"/>
  <c r="E5710" i="41"/>
  <c r="D5710" i="41"/>
  <c r="C5710" i="41"/>
  <c r="AC5709" i="41"/>
  <c r="AB5709" i="41"/>
  <c r="E5709" i="41"/>
  <c r="D5709" i="41"/>
  <c r="C5709" i="41"/>
  <c r="AC5708" i="41"/>
  <c r="AB5708" i="41"/>
  <c r="E5708" i="41"/>
  <c r="D5708" i="41"/>
  <c r="C5708" i="41"/>
  <c r="AC5707" i="41"/>
  <c r="AB5707" i="41"/>
  <c r="E5707" i="41"/>
  <c r="D5707" i="41"/>
  <c r="C5707" i="41"/>
  <c r="AC5706" i="41"/>
  <c r="AB5706" i="41"/>
  <c r="E5706" i="41"/>
  <c r="D5706" i="41"/>
  <c r="C5706" i="41"/>
  <c r="AC5705" i="41"/>
  <c r="AB5705" i="41"/>
  <c r="E5705" i="41"/>
  <c r="D5705" i="41"/>
  <c r="C5705" i="41"/>
  <c r="AC5704" i="41"/>
  <c r="AB5704" i="41"/>
  <c r="E5704" i="41"/>
  <c r="D5704" i="41"/>
  <c r="C5704" i="41"/>
  <c r="AC5703" i="41"/>
  <c r="AB5703" i="41"/>
  <c r="E5703" i="41"/>
  <c r="D5703" i="41"/>
  <c r="C5703" i="41"/>
  <c r="AC5702" i="41"/>
  <c r="AB5702" i="41"/>
  <c r="E5702" i="41"/>
  <c r="D5702" i="41"/>
  <c r="C5702" i="41"/>
  <c r="AC5701" i="41"/>
  <c r="AB5701" i="41"/>
  <c r="E5701" i="41"/>
  <c r="D5701" i="41"/>
  <c r="C5701" i="41"/>
  <c r="AC5700" i="41"/>
  <c r="AB5700" i="41"/>
  <c r="E5700" i="41"/>
  <c r="D5700" i="41"/>
  <c r="C5700" i="41"/>
  <c r="AC5699" i="41"/>
  <c r="AB5699" i="41"/>
  <c r="E5699" i="41"/>
  <c r="D5699" i="41"/>
  <c r="C5699" i="41"/>
  <c r="AC5698" i="41"/>
  <c r="AB5698" i="41"/>
  <c r="E5698" i="41"/>
  <c r="D5698" i="41"/>
  <c r="C5698" i="41"/>
  <c r="AC5697" i="41"/>
  <c r="AB5697" i="41"/>
  <c r="E5697" i="41"/>
  <c r="D5697" i="41"/>
  <c r="C5697" i="41"/>
  <c r="AC5696" i="41"/>
  <c r="AB5696" i="41"/>
  <c r="E5696" i="41"/>
  <c r="D5696" i="41"/>
  <c r="C5696" i="41"/>
  <c r="AC5695" i="41"/>
  <c r="AB5695" i="41"/>
  <c r="E5695" i="41"/>
  <c r="D5695" i="41"/>
  <c r="C5695" i="41"/>
  <c r="AC5694" i="41"/>
  <c r="AB5694" i="41"/>
  <c r="E5694" i="41"/>
  <c r="D5694" i="41"/>
  <c r="C5694" i="41"/>
  <c r="AC5693" i="41"/>
  <c r="AB5693" i="41"/>
  <c r="E5693" i="41"/>
  <c r="D5693" i="41"/>
  <c r="C5693" i="41"/>
  <c r="AC5692" i="41"/>
  <c r="AB5692" i="41"/>
  <c r="E5692" i="41"/>
  <c r="D5692" i="41"/>
  <c r="C5692" i="41"/>
  <c r="AC5691" i="41"/>
  <c r="AB5691" i="41"/>
  <c r="E5691" i="41"/>
  <c r="D5691" i="41"/>
  <c r="C5691" i="41"/>
  <c r="AC5690" i="41"/>
  <c r="AB5690" i="41"/>
  <c r="E5690" i="41"/>
  <c r="D5690" i="41"/>
  <c r="C5690" i="41"/>
  <c r="AC5689" i="41"/>
  <c r="AB5689" i="41"/>
  <c r="E5689" i="41"/>
  <c r="D5689" i="41"/>
  <c r="C5689" i="41"/>
  <c r="AC5688" i="41"/>
  <c r="AB5688" i="41"/>
  <c r="E5688" i="41"/>
  <c r="D5688" i="41"/>
  <c r="C5688" i="41"/>
  <c r="AC5687" i="41"/>
  <c r="AB5687" i="41"/>
  <c r="E5687" i="41"/>
  <c r="D5687" i="41"/>
  <c r="C5687" i="41"/>
  <c r="AC5686" i="41"/>
  <c r="AB5686" i="41"/>
  <c r="E5686" i="41"/>
  <c r="D5686" i="41"/>
  <c r="C5686" i="41"/>
  <c r="AC5685" i="41"/>
  <c r="AB5685" i="41"/>
  <c r="E5685" i="41"/>
  <c r="D5685" i="41"/>
  <c r="C5685" i="41"/>
  <c r="AC5684" i="41"/>
  <c r="AB5684" i="41"/>
  <c r="E5684" i="41"/>
  <c r="D5684" i="41"/>
  <c r="C5684" i="41"/>
  <c r="AC5683" i="41"/>
  <c r="AB5683" i="41"/>
  <c r="E5683" i="41"/>
  <c r="D5683" i="41"/>
  <c r="C5683" i="41"/>
  <c r="AC5682" i="41"/>
  <c r="AB5682" i="41"/>
  <c r="E5682" i="41"/>
  <c r="D5682" i="41"/>
  <c r="C5682" i="41"/>
  <c r="AC5681" i="41"/>
  <c r="AB5681" i="41"/>
  <c r="E5681" i="41"/>
  <c r="D5681" i="41"/>
  <c r="C5681" i="41"/>
  <c r="AC5680" i="41"/>
  <c r="AB5680" i="41"/>
  <c r="E5680" i="41"/>
  <c r="D5680" i="41"/>
  <c r="C5680" i="41"/>
  <c r="AC5679" i="41"/>
  <c r="AB5679" i="41"/>
  <c r="E5679" i="41"/>
  <c r="D5679" i="41"/>
  <c r="C5679" i="41"/>
  <c r="AC5678" i="41"/>
  <c r="AB5678" i="41"/>
  <c r="E5678" i="41"/>
  <c r="D5678" i="41"/>
  <c r="C5678" i="41"/>
  <c r="AC5677" i="41"/>
  <c r="AB5677" i="41"/>
  <c r="E5677" i="41"/>
  <c r="D5677" i="41"/>
  <c r="C5677" i="41"/>
  <c r="AC5676" i="41"/>
  <c r="AB5676" i="41"/>
  <c r="E5676" i="41"/>
  <c r="D5676" i="41"/>
  <c r="C5676" i="41"/>
  <c r="AC5675" i="41"/>
  <c r="AB5675" i="41"/>
  <c r="E5675" i="41"/>
  <c r="D5675" i="41"/>
  <c r="C5675" i="41"/>
  <c r="AC5674" i="41"/>
  <c r="AB5674" i="41"/>
  <c r="E5674" i="41"/>
  <c r="D5674" i="41"/>
  <c r="C5674" i="41"/>
  <c r="AC5673" i="41"/>
  <c r="AB5673" i="41"/>
  <c r="E5673" i="41"/>
  <c r="D5673" i="41"/>
  <c r="C5673" i="41"/>
  <c r="AC5672" i="41"/>
  <c r="AB5672" i="41"/>
  <c r="E5672" i="41"/>
  <c r="D5672" i="41"/>
  <c r="C5672" i="41"/>
  <c r="AC5671" i="41"/>
  <c r="AB5671" i="41"/>
  <c r="E5671" i="41"/>
  <c r="D5671" i="41"/>
  <c r="C5671" i="41"/>
  <c r="AC5670" i="41"/>
  <c r="AB5670" i="41"/>
  <c r="E5670" i="41"/>
  <c r="D5670" i="41"/>
  <c r="C5670" i="41"/>
  <c r="AC5669" i="41"/>
  <c r="AB5669" i="41"/>
  <c r="E5669" i="41"/>
  <c r="D5669" i="41"/>
  <c r="C5669" i="41"/>
  <c r="AC5668" i="41"/>
  <c r="AB5668" i="41"/>
  <c r="E5668" i="41"/>
  <c r="D5668" i="41"/>
  <c r="C5668" i="41"/>
  <c r="AC5667" i="41"/>
  <c r="AB5667" i="41"/>
  <c r="E5667" i="41"/>
  <c r="D5667" i="41"/>
  <c r="C5667" i="41"/>
  <c r="AC5666" i="41"/>
  <c r="AB5666" i="41"/>
  <c r="E5666" i="41"/>
  <c r="D5666" i="41"/>
  <c r="C5666" i="41"/>
  <c r="AC5665" i="41"/>
  <c r="AB5665" i="41"/>
  <c r="E5665" i="41"/>
  <c r="D5665" i="41"/>
  <c r="C5665" i="41"/>
  <c r="AC5664" i="41"/>
  <c r="AB5664" i="41"/>
  <c r="E5664" i="41"/>
  <c r="D5664" i="41"/>
  <c r="C5664" i="41"/>
  <c r="AC5663" i="41"/>
  <c r="AB5663" i="41"/>
  <c r="E5663" i="41"/>
  <c r="D5663" i="41"/>
  <c r="C5663" i="41"/>
  <c r="AC5662" i="41"/>
  <c r="AB5662" i="41"/>
  <c r="E5662" i="41"/>
  <c r="D5662" i="41"/>
  <c r="C5662" i="41"/>
  <c r="AC5661" i="41"/>
  <c r="AB5661" i="41"/>
  <c r="E5661" i="41"/>
  <c r="D5661" i="41"/>
  <c r="C5661" i="41"/>
  <c r="AC5660" i="41"/>
  <c r="AB5660" i="41"/>
  <c r="E5660" i="41"/>
  <c r="D5660" i="41"/>
  <c r="C5660" i="41"/>
  <c r="AC5659" i="41"/>
  <c r="AB5659" i="41"/>
  <c r="E5659" i="41"/>
  <c r="D5659" i="41"/>
  <c r="C5659" i="41"/>
  <c r="AC5658" i="41"/>
  <c r="AB5658" i="41"/>
  <c r="E5658" i="41"/>
  <c r="D5658" i="41"/>
  <c r="C5658" i="41"/>
  <c r="AC5657" i="41"/>
  <c r="AB5657" i="41"/>
  <c r="E5657" i="41"/>
  <c r="D5657" i="41"/>
  <c r="C5657" i="41"/>
  <c r="AC5656" i="41"/>
  <c r="AB5656" i="41"/>
  <c r="E5656" i="41"/>
  <c r="D5656" i="41"/>
  <c r="C5656" i="41"/>
  <c r="AC5655" i="41"/>
  <c r="AB5655" i="41"/>
  <c r="E5655" i="41"/>
  <c r="D5655" i="41"/>
  <c r="C5655" i="41"/>
  <c r="AC5654" i="41"/>
  <c r="AB5654" i="41"/>
  <c r="E5654" i="41"/>
  <c r="D5654" i="41"/>
  <c r="C5654" i="41"/>
  <c r="AC5653" i="41"/>
  <c r="AB5653" i="41"/>
  <c r="E5653" i="41"/>
  <c r="D5653" i="41"/>
  <c r="C5653" i="41"/>
  <c r="AC5652" i="41"/>
  <c r="AB5652" i="41"/>
  <c r="E5652" i="41"/>
  <c r="D5652" i="41"/>
  <c r="C5652" i="41"/>
  <c r="AC5651" i="41"/>
  <c r="AB5651" i="41"/>
  <c r="E5651" i="41"/>
  <c r="D5651" i="41"/>
  <c r="C5651" i="41"/>
  <c r="AC5650" i="41"/>
  <c r="AB5650" i="41"/>
  <c r="E5650" i="41"/>
  <c r="D5650" i="41"/>
  <c r="C5650" i="41"/>
  <c r="AC5649" i="41"/>
  <c r="AB5649" i="41"/>
  <c r="E5649" i="41"/>
  <c r="D5649" i="41"/>
  <c r="C5649" i="41"/>
  <c r="AC5648" i="41"/>
  <c r="AB5648" i="41"/>
  <c r="E5648" i="41"/>
  <c r="D5648" i="41"/>
  <c r="C5648" i="41"/>
  <c r="AC5647" i="41"/>
  <c r="AB5647" i="41"/>
  <c r="E5647" i="41"/>
  <c r="D5647" i="41"/>
  <c r="C5647" i="41"/>
  <c r="AC5646" i="41"/>
  <c r="AB5646" i="41"/>
  <c r="E5646" i="41"/>
  <c r="D5646" i="41"/>
  <c r="C5646" i="41"/>
  <c r="AC5645" i="41"/>
  <c r="AB5645" i="41"/>
  <c r="E5645" i="41"/>
  <c r="D5645" i="41"/>
  <c r="C5645" i="41"/>
  <c r="AC5644" i="41"/>
  <c r="AB5644" i="41"/>
  <c r="E5644" i="41"/>
  <c r="D5644" i="41"/>
  <c r="C5644" i="41"/>
  <c r="AC5643" i="41"/>
  <c r="AB5643" i="41"/>
  <c r="E5643" i="41"/>
  <c r="D5643" i="41"/>
  <c r="C5643" i="41"/>
  <c r="AC5642" i="41"/>
  <c r="AB5642" i="41"/>
  <c r="E5642" i="41"/>
  <c r="D5642" i="41"/>
  <c r="C5642" i="41"/>
  <c r="AC5641" i="41"/>
  <c r="AB5641" i="41"/>
  <c r="E5641" i="41"/>
  <c r="D5641" i="41"/>
  <c r="C5641" i="41"/>
  <c r="AC5640" i="41"/>
  <c r="AB5640" i="41"/>
  <c r="E5640" i="41"/>
  <c r="D5640" i="41"/>
  <c r="C5640" i="41"/>
  <c r="AC5639" i="41"/>
  <c r="AB5639" i="41"/>
  <c r="E5639" i="41"/>
  <c r="D5639" i="41"/>
  <c r="C5639" i="41"/>
  <c r="AC5638" i="41"/>
  <c r="AB5638" i="41"/>
  <c r="E5638" i="41"/>
  <c r="D5638" i="41"/>
  <c r="C5638" i="41"/>
  <c r="AC5637" i="41"/>
  <c r="AB5637" i="41"/>
  <c r="E5637" i="41"/>
  <c r="D5637" i="41"/>
  <c r="C5637" i="41"/>
  <c r="AC5636" i="41"/>
  <c r="AB5636" i="41"/>
  <c r="E5636" i="41"/>
  <c r="D5636" i="41"/>
  <c r="C5636" i="41"/>
  <c r="AC5635" i="41"/>
  <c r="AB5635" i="41"/>
  <c r="E5635" i="41"/>
  <c r="D5635" i="41"/>
  <c r="C5635" i="41"/>
  <c r="AC5634" i="41"/>
  <c r="AB5634" i="41"/>
  <c r="E5634" i="41"/>
  <c r="D5634" i="41"/>
  <c r="C5634" i="41"/>
  <c r="AC5633" i="41"/>
  <c r="AB5633" i="41"/>
  <c r="E5633" i="41"/>
  <c r="D5633" i="41"/>
  <c r="C5633" i="41"/>
  <c r="AC5632" i="41"/>
  <c r="AB5632" i="41"/>
  <c r="E5632" i="41"/>
  <c r="D5632" i="41"/>
  <c r="C5632" i="41"/>
  <c r="AC5631" i="41"/>
  <c r="AB5631" i="41"/>
  <c r="E5631" i="41"/>
  <c r="D5631" i="41"/>
  <c r="C5631" i="41"/>
  <c r="AC5630" i="41"/>
  <c r="AB5630" i="41"/>
  <c r="E5630" i="41"/>
  <c r="D5630" i="41"/>
  <c r="C5630" i="41"/>
  <c r="AC5629" i="41"/>
  <c r="AB5629" i="41"/>
  <c r="E5629" i="41"/>
  <c r="D5629" i="41"/>
  <c r="C5629" i="41"/>
  <c r="AC5628" i="41"/>
  <c r="AB5628" i="41"/>
  <c r="E5628" i="41"/>
  <c r="D5628" i="41"/>
  <c r="C5628" i="41"/>
  <c r="AC5627" i="41"/>
  <c r="AB5627" i="41"/>
  <c r="E5627" i="41"/>
  <c r="D5627" i="41"/>
  <c r="C5627" i="41"/>
  <c r="AC5626" i="41"/>
  <c r="AB5626" i="41"/>
  <c r="E5626" i="41"/>
  <c r="D5626" i="41"/>
  <c r="C5626" i="41"/>
  <c r="AC5625" i="41"/>
  <c r="AB5625" i="41"/>
  <c r="E5625" i="41"/>
  <c r="D5625" i="41"/>
  <c r="C5625" i="41"/>
  <c r="AC5624" i="41"/>
  <c r="AB5624" i="41"/>
  <c r="E5624" i="41"/>
  <c r="D5624" i="41"/>
  <c r="C5624" i="41"/>
  <c r="AC5623" i="41"/>
  <c r="AB5623" i="41"/>
  <c r="E5623" i="41"/>
  <c r="D5623" i="41"/>
  <c r="C5623" i="41"/>
  <c r="AC5622" i="41"/>
  <c r="AB5622" i="41"/>
  <c r="E5622" i="41"/>
  <c r="D5622" i="41"/>
  <c r="C5622" i="41"/>
  <c r="AC5621" i="41"/>
  <c r="AB5621" i="41"/>
  <c r="E5621" i="41"/>
  <c r="D5621" i="41"/>
  <c r="C5621" i="41"/>
  <c r="AC5620" i="41"/>
  <c r="AB5620" i="41"/>
  <c r="E5620" i="41"/>
  <c r="D5620" i="41"/>
  <c r="C5620" i="41"/>
  <c r="AC5619" i="41"/>
  <c r="AB5619" i="41"/>
  <c r="E5619" i="41"/>
  <c r="D5619" i="41"/>
  <c r="C5619" i="41"/>
  <c r="AC5618" i="41"/>
  <c r="AB5618" i="41"/>
  <c r="E5618" i="41"/>
  <c r="D5618" i="41"/>
  <c r="C5618" i="41"/>
  <c r="AC5617" i="41"/>
  <c r="AB5617" i="41"/>
  <c r="E5617" i="41"/>
  <c r="D5617" i="41"/>
  <c r="C5617" i="41"/>
  <c r="AC5616" i="41"/>
  <c r="AB5616" i="41"/>
  <c r="E5616" i="41"/>
  <c r="D5616" i="41"/>
  <c r="C5616" i="41"/>
  <c r="AC5615" i="41"/>
  <c r="AB5615" i="41"/>
  <c r="E5615" i="41"/>
  <c r="D5615" i="41"/>
  <c r="C5615" i="41"/>
  <c r="AC5614" i="41"/>
  <c r="AB5614" i="41"/>
  <c r="E5614" i="41"/>
  <c r="D5614" i="41"/>
  <c r="C5614" i="41"/>
  <c r="AC5613" i="41"/>
  <c r="AB5613" i="41"/>
  <c r="E5613" i="41"/>
  <c r="D5613" i="41"/>
  <c r="C5613" i="41"/>
  <c r="AC5612" i="41"/>
  <c r="AB5612" i="41"/>
  <c r="E5612" i="41"/>
  <c r="D5612" i="41"/>
  <c r="C5612" i="41"/>
  <c r="AC5611" i="41"/>
  <c r="AB5611" i="41"/>
  <c r="E5611" i="41"/>
  <c r="D5611" i="41"/>
  <c r="C5611" i="41"/>
  <c r="AC5610" i="41"/>
  <c r="AB5610" i="41"/>
  <c r="E5610" i="41"/>
  <c r="D5610" i="41"/>
  <c r="C5610" i="41"/>
  <c r="AC5609" i="41"/>
  <c r="AB5609" i="41"/>
  <c r="E5609" i="41"/>
  <c r="D5609" i="41"/>
  <c r="C5609" i="41"/>
  <c r="AC5608" i="41"/>
  <c r="AB5608" i="41"/>
  <c r="E5608" i="41"/>
  <c r="D5608" i="41"/>
  <c r="C5608" i="41"/>
  <c r="AC5607" i="41"/>
  <c r="AB5607" i="41"/>
  <c r="E5607" i="41"/>
  <c r="D5607" i="41"/>
  <c r="C5607" i="41"/>
  <c r="AC5606" i="41"/>
  <c r="AB5606" i="41"/>
  <c r="E5606" i="41"/>
  <c r="D5606" i="41"/>
  <c r="C5606" i="41"/>
  <c r="AC5605" i="41"/>
  <c r="AB5605" i="41"/>
  <c r="E5605" i="41"/>
  <c r="D5605" i="41"/>
  <c r="C5605" i="41"/>
  <c r="AC5604" i="41"/>
  <c r="AB5604" i="41"/>
  <c r="E5604" i="41"/>
  <c r="D5604" i="41"/>
  <c r="C5604" i="41"/>
  <c r="AC5603" i="41"/>
  <c r="AB5603" i="41"/>
  <c r="E5603" i="41"/>
  <c r="D5603" i="41"/>
  <c r="C5603" i="41"/>
  <c r="AC5602" i="41"/>
  <c r="AB5602" i="41"/>
  <c r="E5602" i="41"/>
  <c r="D5602" i="41"/>
  <c r="C5602" i="41"/>
  <c r="AC5601" i="41"/>
  <c r="AB5601" i="41"/>
  <c r="E5601" i="41"/>
  <c r="D5601" i="41"/>
  <c r="C5601" i="41"/>
  <c r="AC5600" i="41"/>
  <c r="AB5600" i="41"/>
  <c r="E5600" i="41"/>
  <c r="D5600" i="41"/>
  <c r="C5600" i="41"/>
  <c r="AC5599" i="41"/>
  <c r="AB5599" i="41"/>
  <c r="E5599" i="41"/>
  <c r="D5599" i="41"/>
  <c r="C5599" i="41"/>
  <c r="AC5598" i="41"/>
  <c r="AB5598" i="41"/>
  <c r="E5598" i="41"/>
  <c r="D5598" i="41"/>
  <c r="C5598" i="41"/>
  <c r="AC5597" i="41"/>
  <c r="AB5597" i="41"/>
  <c r="E5597" i="41"/>
  <c r="D5597" i="41"/>
  <c r="C5597" i="41"/>
  <c r="AC5596" i="41"/>
  <c r="AB5596" i="41"/>
  <c r="E5596" i="41"/>
  <c r="D5596" i="41"/>
  <c r="C5596" i="41"/>
  <c r="AC5595" i="41"/>
  <c r="AB5595" i="41"/>
  <c r="E5595" i="41"/>
  <c r="D5595" i="41"/>
  <c r="C5595" i="41"/>
  <c r="AC5594" i="41"/>
  <c r="AB5594" i="41"/>
  <c r="E5594" i="41"/>
  <c r="D5594" i="41"/>
  <c r="C5594" i="41"/>
  <c r="AC5593" i="41"/>
  <c r="AB5593" i="41"/>
  <c r="E5593" i="41"/>
  <c r="D5593" i="41"/>
  <c r="C5593" i="41"/>
  <c r="AC5592" i="41"/>
  <c r="AB5592" i="41"/>
  <c r="E5592" i="41"/>
  <c r="D5592" i="41"/>
  <c r="C5592" i="41"/>
  <c r="AC5591" i="41"/>
  <c r="AB5591" i="41"/>
  <c r="E5591" i="41"/>
  <c r="D5591" i="41"/>
  <c r="C5591" i="41"/>
  <c r="AC5590" i="41"/>
  <c r="AB5590" i="41"/>
  <c r="E5590" i="41"/>
  <c r="D5590" i="41"/>
  <c r="C5590" i="41"/>
  <c r="AC5589" i="41"/>
  <c r="AB5589" i="41"/>
  <c r="E5589" i="41"/>
  <c r="D5589" i="41"/>
  <c r="C5589" i="41"/>
  <c r="AC5588" i="41"/>
  <c r="AB5588" i="41"/>
  <c r="E5588" i="41"/>
  <c r="D5588" i="41"/>
  <c r="C5588" i="41"/>
  <c r="AC5587" i="41"/>
  <c r="AB5587" i="41"/>
  <c r="E5587" i="41"/>
  <c r="D5587" i="41"/>
  <c r="C5587" i="41"/>
  <c r="AC5586" i="41"/>
  <c r="AB5586" i="41"/>
  <c r="E5586" i="41"/>
  <c r="D5586" i="41"/>
  <c r="C5586" i="41"/>
  <c r="AC5585" i="41"/>
  <c r="AB5585" i="41"/>
  <c r="E5585" i="41"/>
  <c r="D5585" i="41"/>
  <c r="C5585" i="41"/>
  <c r="AC5584" i="41"/>
  <c r="AB5584" i="41"/>
  <c r="E5584" i="41"/>
  <c r="D5584" i="41"/>
  <c r="C5584" i="41"/>
  <c r="AC5583" i="41"/>
  <c r="AB5583" i="41"/>
  <c r="E5583" i="41"/>
  <c r="D5583" i="41"/>
  <c r="C5583" i="41"/>
  <c r="AC5582" i="41"/>
  <c r="AB5582" i="41"/>
  <c r="E5582" i="41"/>
  <c r="D5582" i="41"/>
  <c r="C5582" i="41"/>
  <c r="AC5581" i="41"/>
  <c r="AB5581" i="41"/>
  <c r="E5581" i="41"/>
  <c r="D5581" i="41"/>
  <c r="C5581" i="41"/>
  <c r="AC5580" i="41"/>
  <c r="AB5580" i="41"/>
  <c r="E5580" i="41"/>
  <c r="D5580" i="41"/>
  <c r="C5580" i="41"/>
  <c r="AC5579" i="41"/>
  <c r="AB5579" i="41"/>
  <c r="E5579" i="41"/>
  <c r="D5579" i="41"/>
  <c r="C5579" i="41"/>
  <c r="AC5578" i="41"/>
  <c r="AB5578" i="41"/>
  <c r="E5578" i="41"/>
  <c r="D5578" i="41"/>
  <c r="C5578" i="41"/>
  <c r="AC5577" i="41"/>
  <c r="AB5577" i="41"/>
  <c r="E5577" i="41"/>
  <c r="D5577" i="41"/>
  <c r="C5577" i="41"/>
  <c r="AC5576" i="41"/>
  <c r="AB5576" i="41"/>
  <c r="E5576" i="41"/>
  <c r="D5576" i="41"/>
  <c r="C5576" i="41"/>
  <c r="AC5575" i="41"/>
  <c r="AB5575" i="41"/>
  <c r="E5575" i="41"/>
  <c r="D5575" i="41"/>
  <c r="C5575" i="41"/>
  <c r="AC5574" i="41"/>
  <c r="AB5574" i="41"/>
  <c r="E5574" i="41"/>
  <c r="D5574" i="41"/>
  <c r="C5574" i="41"/>
  <c r="AC5573" i="41"/>
  <c r="AB5573" i="41"/>
  <c r="E5573" i="41"/>
  <c r="D5573" i="41"/>
  <c r="C5573" i="41"/>
  <c r="AC5572" i="41"/>
  <c r="AB5572" i="41"/>
  <c r="E5572" i="41"/>
  <c r="D5572" i="41"/>
  <c r="C5572" i="41"/>
  <c r="AC5571" i="41"/>
  <c r="AB5571" i="41"/>
  <c r="E5571" i="41"/>
  <c r="D5571" i="41"/>
  <c r="C5571" i="41"/>
  <c r="AC5570" i="41"/>
  <c r="AB5570" i="41"/>
  <c r="E5570" i="41"/>
  <c r="D5570" i="41"/>
  <c r="C5570" i="41"/>
  <c r="AC5569" i="41"/>
  <c r="AB5569" i="41"/>
  <c r="E5569" i="41"/>
  <c r="D5569" i="41"/>
  <c r="C5569" i="41"/>
  <c r="AC5568" i="41"/>
  <c r="AB5568" i="41"/>
  <c r="E5568" i="41"/>
  <c r="D5568" i="41"/>
  <c r="C5568" i="41"/>
  <c r="AC5567" i="41"/>
  <c r="AB5567" i="41"/>
  <c r="E5567" i="41"/>
  <c r="D5567" i="41"/>
  <c r="C5567" i="41"/>
  <c r="AC5566" i="41"/>
  <c r="AB5566" i="41"/>
  <c r="E5566" i="41"/>
  <c r="D5566" i="41"/>
  <c r="C5566" i="41"/>
  <c r="AC5565" i="41"/>
  <c r="AB5565" i="41"/>
  <c r="E5565" i="41"/>
  <c r="D5565" i="41"/>
  <c r="C5565" i="41"/>
  <c r="AC5564" i="41"/>
  <c r="AB5564" i="41"/>
  <c r="E5564" i="41"/>
  <c r="D5564" i="41"/>
  <c r="C5564" i="41"/>
  <c r="AC5563" i="41"/>
  <c r="AB5563" i="41"/>
  <c r="E5563" i="41"/>
  <c r="D5563" i="41"/>
  <c r="C5563" i="41"/>
  <c r="AC5562" i="41"/>
  <c r="AB5562" i="41"/>
  <c r="E5562" i="41"/>
  <c r="D5562" i="41"/>
  <c r="C5562" i="41"/>
  <c r="AC5561" i="41"/>
  <c r="AB5561" i="41"/>
  <c r="E5561" i="41"/>
  <c r="D5561" i="41"/>
  <c r="C5561" i="41"/>
  <c r="AC5560" i="41"/>
  <c r="AB5560" i="41"/>
  <c r="E5560" i="41"/>
  <c r="D5560" i="41"/>
  <c r="C5560" i="41"/>
  <c r="AC5559" i="41"/>
  <c r="AB5559" i="41"/>
  <c r="E5559" i="41"/>
  <c r="D5559" i="41"/>
  <c r="C5559" i="41"/>
  <c r="AC5558" i="41"/>
  <c r="AB5558" i="41"/>
  <c r="E5558" i="41"/>
  <c r="D5558" i="41"/>
  <c r="C5558" i="41"/>
  <c r="AC5557" i="41"/>
  <c r="AB5557" i="41"/>
  <c r="E5557" i="41"/>
  <c r="D5557" i="41"/>
  <c r="C5557" i="41"/>
  <c r="AC5556" i="41"/>
  <c r="AB5556" i="41"/>
  <c r="E5556" i="41"/>
  <c r="D5556" i="41"/>
  <c r="C5556" i="41"/>
  <c r="AC5555" i="41"/>
  <c r="AB5555" i="41"/>
  <c r="E5555" i="41"/>
  <c r="D5555" i="41"/>
  <c r="C5555" i="41"/>
  <c r="AC5554" i="41"/>
  <c r="AB5554" i="41"/>
  <c r="E5554" i="41"/>
  <c r="D5554" i="41"/>
  <c r="C5554" i="41"/>
  <c r="AC5553" i="41"/>
  <c r="AB5553" i="41"/>
  <c r="E5553" i="41"/>
  <c r="D5553" i="41"/>
  <c r="C5553" i="41"/>
  <c r="AC5552" i="41"/>
  <c r="AB5552" i="41"/>
  <c r="E5552" i="41"/>
  <c r="D5552" i="41"/>
  <c r="C5552" i="41"/>
  <c r="AC5551" i="41"/>
  <c r="AB5551" i="41"/>
  <c r="E5551" i="41"/>
  <c r="D5551" i="41"/>
  <c r="C5551" i="41"/>
  <c r="AC5550" i="41"/>
  <c r="AB5550" i="41"/>
  <c r="E5550" i="41"/>
  <c r="D5550" i="41"/>
  <c r="C5550" i="41"/>
  <c r="AC5549" i="41"/>
  <c r="AB5549" i="41"/>
  <c r="E5549" i="41"/>
  <c r="D5549" i="41"/>
  <c r="C5549" i="41"/>
  <c r="AC5548" i="41"/>
  <c r="AB5548" i="41"/>
  <c r="E5548" i="41"/>
  <c r="D5548" i="41"/>
  <c r="C5548" i="41"/>
  <c r="AC5547" i="41"/>
  <c r="AB5547" i="41"/>
  <c r="E5547" i="41"/>
  <c r="D5547" i="41"/>
  <c r="C5547" i="41"/>
  <c r="AC5546" i="41"/>
  <c r="AB5546" i="41"/>
  <c r="E5546" i="41"/>
  <c r="D5546" i="41"/>
  <c r="C5546" i="41"/>
  <c r="AC5545" i="41"/>
  <c r="AB5545" i="41"/>
  <c r="E5545" i="41"/>
  <c r="D5545" i="41"/>
  <c r="C5545" i="41"/>
  <c r="AC5544" i="41"/>
  <c r="AB5544" i="41"/>
  <c r="E5544" i="41"/>
  <c r="D5544" i="41"/>
  <c r="C5544" i="41"/>
  <c r="AC5543" i="41"/>
  <c r="AB5543" i="41"/>
  <c r="E5543" i="41"/>
  <c r="D5543" i="41"/>
  <c r="C5543" i="41"/>
  <c r="AC5542" i="41"/>
  <c r="AB5542" i="41"/>
  <c r="E5542" i="41"/>
  <c r="D5542" i="41"/>
  <c r="C5542" i="41"/>
  <c r="AC5541" i="41"/>
  <c r="AB5541" i="41"/>
  <c r="E5541" i="41"/>
  <c r="D5541" i="41"/>
  <c r="C5541" i="41"/>
  <c r="AC5540" i="41"/>
  <c r="AB5540" i="41"/>
  <c r="E5540" i="41"/>
  <c r="D5540" i="41"/>
  <c r="C5540" i="41"/>
  <c r="AC5539" i="41"/>
  <c r="AB5539" i="41"/>
  <c r="E5539" i="41"/>
  <c r="D5539" i="41"/>
  <c r="C5539" i="41"/>
  <c r="AC5538" i="41"/>
  <c r="AB5538" i="41"/>
  <c r="E5538" i="41"/>
  <c r="D5538" i="41"/>
  <c r="C5538" i="41"/>
  <c r="AC5537" i="41"/>
  <c r="AB5537" i="41"/>
  <c r="E5537" i="41"/>
  <c r="D5537" i="41"/>
  <c r="C5537" i="41"/>
  <c r="AC5536" i="41"/>
  <c r="AB5536" i="41"/>
  <c r="E5536" i="41"/>
  <c r="D5536" i="41"/>
  <c r="C5536" i="41"/>
  <c r="AC5535" i="41"/>
  <c r="AB5535" i="41"/>
  <c r="E5535" i="41"/>
  <c r="D5535" i="41"/>
  <c r="C5535" i="41"/>
  <c r="AC5534" i="41"/>
  <c r="AB5534" i="41"/>
  <c r="E5534" i="41"/>
  <c r="D5534" i="41"/>
  <c r="C5534" i="41"/>
  <c r="AC5533" i="41"/>
  <c r="AB5533" i="41"/>
  <c r="E5533" i="41"/>
  <c r="D5533" i="41"/>
  <c r="C5533" i="41"/>
  <c r="AC5532" i="41"/>
  <c r="AB5532" i="41"/>
  <c r="E5532" i="41"/>
  <c r="D5532" i="41"/>
  <c r="C5532" i="41"/>
  <c r="AC5531" i="41"/>
  <c r="AB5531" i="41"/>
  <c r="E5531" i="41"/>
  <c r="D5531" i="41"/>
  <c r="C5531" i="41"/>
  <c r="AC5530" i="41"/>
  <c r="AB5530" i="41"/>
  <c r="E5530" i="41"/>
  <c r="D5530" i="41"/>
  <c r="C5530" i="41"/>
  <c r="AC5529" i="41"/>
  <c r="AB5529" i="41"/>
  <c r="E5529" i="41"/>
  <c r="D5529" i="41"/>
  <c r="C5529" i="41"/>
  <c r="AC5528" i="41"/>
  <c r="AB5528" i="41"/>
  <c r="E5528" i="41"/>
  <c r="D5528" i="41"/>
  <c r="C5528" i="41"/>
  <c r="AC5527" i="41"/>
  <c r="AB5527" i="41"/>
  <c r="E5527" i="41"/>
  <c r="D5527" i="41"/>
  <c r="C5527" i="41"/>
  <c r="AC5526" i="41"/>
  <c r="AB5526" i="41"/>
  <c r="E5526" i="41"/>
  <c r="D5526" i="41"/>
  <c r="C5526" i="41"/>
  <c r="AC5525" i="41"/>
  <c r="AB5525" i="41"/>
  <c r="E5525" i="41"/>
  <c r="D5525" i="41"/>
  <c r="C5525" i="41"/>
  <c r="AC5524" i="41"/>
  <c r="AB5524" i="41"/>
  <c r="E5524" i="41"/>
  <c r="D5524" i="41"/>
  <c r="C5524" i="41"/>
  <c r="AC5523" i="41"/>
  <c r="AB5523" i="41"/>
  <c r="E5523" i="41"/>
  <c r="D5523" i="41"/>
  <c r="C5523" i="41"/>
  <c r="AC5522" i="41"/>
  <c r="AB5522" i="41"/>
  <c r="E5522" i="41"/>
  <c r="D5522" i="41"/>
  <c r="C5522" i="41"/>
  <c r="AC5521" i="41"/>
  <c r="AB5521" i="41"/>
  <c r="E5521" i="41"/>
  <c r="D5521" i="41"/>
  <c r="C5521" i="41"/>
  <c r="AC5520" i="41"/>
  <c r="AB5520" i="41"/>
  <c r="E5520" i="41"/>
  <c r="D5520" i="41"/>
  <c r="C5520" i="41"/>
  <c r="AC5519" i="41"/>
  <c r="AB5519" i="41"/>
  <c r="E5519" i="41"/>
  <c r="D5519" i="41"/>
  <c r="C5519" i="41"/>
  <c r="AC5518" i="41"/>
  <c r="AB5518" i="41"/>
  <c r="E5518" i="41"/>
  <c r="D5518" i="41"/>
  <c r="C5518" i="41"/>
  <c r="AC5517" i="41"/>
  <c r="AB5517" i="41"/>
  <c r="E5517" i="41"/>
  <c r="D5517" i="41"/>
  <c r="C5517" i="41"/>
  <c r="AC5516" i="41"/>
  <c r="AB5516" i="41"/>
  <c r="E5516" i="41"/>
  <c r="D5516" i="41"/>
  <c r="C5516" i="41"/>
  <c r="AC5515" i="41"/>
  <c r="AB5515" i="41"/>
  <c r="E5515" i="41"/>
  <c r="D5515" i="41"/>
  <c r="C5515" i="41"/>
  <c r="AC5514" i="41"/>
  <c r="AB5514" i="41"/>
  <c r="E5514" i="41"/>
  <c r="D5514" i="41"/>
  <c r="C5514" i="41"/>
  <c r="AC5513" i="41"/>
  <c r="AB5513" i="41"/>
  <c r="E5513" i="41"/>
  <c r="D5513" i="41"/>
  <c r="C5513" i="41"/>
  <c r="AC5512" i="41"/>
  <c r="AB5512" i="41"/>
  <c r="E5512" i="41"/>
  <c r="D5512" i="41"/>
  <c r="C5512" i="41"/>
  <c r="AC5511" i="41"/>
  <c r="AB5511" i="41"/>
  <c r="E5511" i="41"/>
  <c r="D5511" i="41"/>
  <c r="C5511" i="41"/>
  <c r="AC5510" i="41"/>
  <c r="AB5510" i="41"/>
  <c r="E5510" i="41"/>
  <c r="D5510" i="41"/>
  <c r="C5510" i="41"/>
  <c r="AC5509" i="41"/>
  <c r="AB5509" i="41"/>
  <c r="E5509" i="41"/>
  <c r="D5509" i="41"/>
  <c r="C5509" i="41"/>
  <c r="AC5508" i="41"/>
  <c r="AB5508" i="41"/>
  <c r="E5508" i="41"/>
  <c r="D5508" i="41"/>
  <c r="C5508" i="41"/>
  <c r="AC5507" i="41"/>
  <c r="AB5507" i="41"/>
  <c r="E5507" i="41"/>
  <c r="D5507" i="41"/>
  <c r="C5507" i="41"/>
  <c r="AC5506" i="41"/>
  <c r="AB5506" i="41"/>
  <c r="E5506" i="41"/>
  <c r="D5506" i="41"/>
  <c r="C5506" i="41"/>
  <c r="AC5505" i="41"/>
  <c r="AB5505" i="41"/>
  <c r="E5505" i="41"/>
  <c r="D5505" i="41"/>
  <c r="C5505" i="41"/>
  <c r="AC5504" i="41"/>
  <c r="AB5504" i="41"/>
  <c r="E5504" i="41"/>
  <c r="D5504" i="41"/>
  <c r="C5504" i="41"/>
  <c r="AC5503" i="41"/>
  <c r="AB5503" i="41"/>
  <c r="E5503" i="41"/>
  <c r="D5503" i="41"/>
  <c r="C5503" i="41"/>
  <c r="AC5502" i="41"/>
  <c r="AB5502" i="41"/>
  <c r="E5502" i="41"/>
  <c r="D5502" i="41"/>
  <c r="C5502" i="41"/>
  <c r="AC5501" i="41"/>
  <c r="AB5501" i="41"/>
  <c r="E5501" i="41"/>
  <c r="D5501" i="41"/>
  <c r="C5501" i="41"/>
  <c r="AC5500" i="41"/>
  <c r="AB5500" i="41"/>
  <c r="E5500" i="41"/>
  <c r="D5500" i="41"/>
  <c r="C5500" i="41"/>
  <c r="AC5499" i="41"/>
  <c r="AB5499" i="41"/>
  <c r="E5499" i="41"/>
  <c r="D5499" i="41"/>
  <c r="C5499" i="41"/>
  <c r="AC5498" i="41"/>
  <c r="AB5498" i="41"/>
  <c r="E5498" i="41"/>
  <c r="D5498" i="41"/>
  <c r="C5498" i="41"/>
  <c r="AC5497" i="41"/>
  <c r="AB5497" i="41"/>
  <c r="E5497" i="41"/>
  <c r="D5497" i="41"/>
  <c r="C5497" i="41"/>
  <c r="AC5496" i="41"/>
  <c r="AB5496" i="41"/>
  <c r="E5496" i="41"/>
  <c r="D5496" i="41"/>
  <c r="C5496" i="41"/>
  <c r="AC5495" i="41"/>
  <c r="AB5495" i="41"/>
  <c r="E5495" i="41"/>
  <c r="D5495" i="41"/>
  <c r="C5495" i="41"/>
  <c r="AC5494" i="41"/>
  <c r="AB5494" i="41"/>
  <c r="E5494" i="41"/>
  <c r="D5494" i="41"/>
  <c r="C5494" i="41"/>
  <c r="AC5493" i="41"/>
  <c r="AB5493" i="41"/>
  <c r="E5493" i="41"/>
  <c r="D5493" i="41"/>
  <c r="C5493" i="41"/>
  <c r="AC5492" i="41"/>
  <c r="AB5492" i="41"/>
  <c r="E5492" i="41"/>
  <c r="D5492" i="41"/>
  <c r="C5492" i="41"/>
  <c r="AC5491" i="41"/>
  <c r="AB5491" i="41"/>
  <c r="E5491" i="41"/>
  <c r="D5491" i="41"/>
  <c r="C5491" i="41"/>
  <c r="AC5490" i="41"/>
  <c r="AB5490" i="41"/>
  <c r="E5490" i="41"/>
  <c r="D5490" i="41"/>
  <c r="C5490" i="41"/>
  <c r="AC5489" i="41"/>
  <c r="AB5489" i="41"/>
  <c r="E5489" i="41"/>
  <c r="D5489" i="41"/>
  <c r="C5489" i="41"/>
  <c r="AC5488" i="41"/>
  <c r="AB5488" i="41"/>
  <c r="E5488" i="41"/>
  <c r="D5488" i="41"/>
  <c r="C5488" i="41"/>
  <c r="AC5487" i="41"/>
  <c r="AB5487" i="41"/>
  <c r="E5487" i="41"/>
  <c r="D5487" i="41"/>
  <c r="C5487" i="41"/>
  <c r="AC5486" i="41"/>
  <c r="AB5486" i="41"/>
  <c r="E5486" i="41"/>
  <c r="D5486" i="41"/>
  <c r="C5486" i="41"/>
  <c r="AC5485" i="41"/>
  <c r="AB5485" i="41"/>
  <c r="E5485" i="41"/>
  <c r="D5485" i="41"/>
  <c r="C5485" i="41"/>
  <c r="AC5484" i="41"/>
  <c r="AB5484" i="41"/>
  <c r="E5484" i="41"/>
  <c r="D5484" i="41"/>
  <c r="C5484" i="41"/>
  <c r="AC5483" i="41"/>
  <c r="AB5483" i="41"/>
  <c r="E5483" i="41"/>
  <c r="D5483" i="41"/>
  <c r="C5483" i="41"/>
  <c r="AC5482" i="41"/>
  <c r="AB5482" i="41"/>
  <c r="E5482" i="41"/>
  <c r="D5482" i="41"/>
  <c r="C5482" i="41"/>
  <c r="AC5481" i="41"/>
  <c r="AB5481" i="41"/>
  <c r="E5481" i="41"/>
  <c r="D5481" i="41"/>
  <c r="C5481" i="41"/>
  <c r="AC5480" i="41"/>
  <c r="AB5480" i="41"/>
  <c r="E5480" i="41"/>
  <c r="D5480" i="41"/>
  <c r="C5480" i="41"/>
  <c r="AC5479" i="41"/>
  <c r="AB5479" i="41"/>
  <c r="E5479" i="41"/>
  <c r="D5479" i="41"/>
  <c r="C5479" i="41"/>
  <c r="AC5478" i="41"/>
  <c r="AB5478" i="41"/>
  <c r="E5478" i="41"/>
  <c r="D5478" i="41"/>
  <c r="C5478" i="41"/>
  <c r="AC5477" i="41"/>
  <c r="AB5477" i="41"/>
  <c r="E5477" i="41"/>
  <c r="D5477" i="41"/>
  <c r="C5477" i="41"/>
  <c r="AC5476" i="41"/>
  <c r="AB5476" i="41"/>
  <c r="E5476" i="41"/>
  <c r="D5476" i="41"/>
  <c r="C5476" i="41"/>
  <c r="AC5475" i="41"/>
  <c r="AB5475" i="41"/>
  <c r="E5475" i="41"/>
  <c r="D5475" i="41"/>
  <c r="C5475" i="41"/>
  <c r="AC5474" i="41"/>
  <c r="AB5474" i="41"/>
  <c r="E5474" i="41"/>
  <c r="D5474" i="41"/>
  <c r="C5474" i="41"/>
  <c r="AC5473" i="41"/>
  <c r="AB5473" i="41"/>
  <c r="E5473" i="41"/>
  <c r="D5473" i="41"/>
  <c r="C5473" i="41"/>
  <c r="AC5472" i="41"/>
  <c r="AB5472" i="41"/>
  <c r="E5472" i="41"/>
  <c r="D5472" i="41"/>
  <c r="C5472" i="41"/>
  <c r="AC5471" i="41"/>
  <c r="AB5471" i="41"/>
  <c r="E5471" i="41"/>
  <c r="D5471" i="41"/>
  <c r="C5471" i="41"/>
  <c r="AC5470" i="41"/>
  <c r="AB5470" i="41"/>
  <c r="E5470" i="41"/>
  <c r="D5470" i="41"/>
  <c r="C5470" i="41"/>
  <c r="AC5469" i="41"/>
  <c r="AB5469" i="41"/>
  <c r="E5469" i="41"/>
  <c r="D5469" i="41"/>
  <c r="C5469" i="41"/>
  <c r="AC5468" i="41"/>
  <c r="AB5468" i="41"/>
  <c r="E5468" i="41"/>
  <c r="D5468" i="41"/>
  <c r="C5468" i="41"/>
  <c r="AC5467" i="41"/>
  <c r="AB5467" i="41"/>
  <c r="E5467" i="41"/>
  <c r="D5467" i="41"/>
  <c r="C5467" i="41"/>
  <c r="AC5466" i="41"/>
  <c r="AB5466" i="41"/>
  <c r="E5466" i="41"/>
  <c r="D5466" i="41"/>
  <c r="C5466" i="41"/>
  <c r="AC5465" i="41"/>
  <c r="AB5465" i="41"/>
  <c r="E5465" i="41"/>
  <c r="D5465" i="41"/>
  <c r="C5465" i="41"/>
  <c r="AC5464" i="41"/>
  <c r="AB5464" i="41"/>
  <c r="E5464" i="41"/>
  <c r="D5464" i="41"/>
  <c r="C5464" i="41"/>
  <c r="AC5463" i="41"/>
  <c r="AB5463" i="41"/>
  <c r="E5463" i="41"/>
  <c r="D5463" i="41"/>
  <c r="C5463" i="41"/>
  <c r="AC5462" i="41"/>
  <c r="AB5462" i="41"/>
  <c r="E5462" i="41"/>
  <c r="D5462" i="41"/>
  <c r="C5462" i="41"/>
  <c r="AC5461" i="41"/>
  <c r="AB5461" i="41"/>
  <c r="E5461" i="41"/>
  <c r="D5461" i="41"/>
  <c r="C5461" i="41"/>
  <c r="AC5460" i="41"/>
  <c r="AB5460" i="41"/>
  <c r="E5460" i="41"/>
  <c r="D5460" i="41"/>
  <c r="C5460" i="41"/>
  <c r="AC5459" i="41"/>
  <c r="AB5459" i="41"/>
  <c r="E5459" i="41"/>
  <c r="D5459" i="41"/>
  <c r="C5459" i="41"/>
  <c r="AC5458" i="41"/>
  <c r="AB5458" i="41"/>
  <c r="E5458" i="41"/>
  <c r="D5458" i="41"/>
  <c r="C5458" i="41"/>
  <c r="AC5457" i="41"/>
  <c r="AB5457" i="41"/>
  <c r="E5457" i="41"/>
  <c r="D5457" i="41"/>
  <c r="C5457" i="41"/>
  <c r="AC5456" i="41"/>
  <c r="AB5456" i="41"/>
  <c r="E5456" i="41"/>
  <c r="D5456" i="41"/>
  <c r="C5456" i="41"/>
  <c r="AC5455" i="41"/>
  <c r="AB5455" i="41"/>
  <c r="E5455" i="41"/>
  <c r="D5455" i="41"/>
  <c r="C5455" i="41"/>
  <c r="AC5454" i="41"/>
  <c r="AB5454" i="41"/>
  <c r="E5454" i="41"/>
  <c r="D5454" i="41"/>
  <c r="C5454" i="41"/>
  <c r="AC5453" i="41"/>
  <c r="AB5453" i="41"/>
  <c r="E5453" i="41"/>
  <c r="D5453" i="41"/>
  <c r="C5453" i="41"/>
  <c r="AC5452" i="41"/>
  <c r="AB5452" i="41"/>
  <c r="E5452" i="41"/>
  <c r="D5452" i="41"/>
  <c r="C5452" i="41"/>
  <c r="AC5451" i="41"/>
  <c r="AB5451" i="41"/>
  <c r="E5451" i="41"/>
  <c r="D5451" i="41"/>
  <c r="C5451" i="41"/>
  <c r="AC5450" i="41"/>
  <c r="AB5450" i="41"/>
  <c r="E5450" i="41"/>
  <c r="D5450" i="41"/>
  <c r="C5450" i="41"/>
  <c r="AC5449" i="41"/>
  <c r="AB5449" i="41"/>
  <c r="E5449" i="41"/>
  <c r="D5449" i="41"/>
  <c r="C5449" i="41"/>
  <c r="AC5448" i="41"/>
  <c r="AB5448" i="41"/>
  <c r="E5448" i="41"/>
  <c r="D5448" i="41"/>
  <c r="C5448" i="41"/>
  <c r="AC5447" i="41"/>
  <c r="AB5447" i="41"/>
  <c r="E5447" i="41"/>
  <c r="D5447" i="41"/>
  <c r="C5447" i="41"/>
  <c r="AC5446" i="41"/>
  <c r="AB5446" i="41"/>
  <c r="E5446" i="41"/>
  <c r="D5446" i="41"/>
  <c r="C5446" i="41"/>
  <c r="AC5445" i="41"/>
  <c r="AB5445" i="41"/>
  <c r="E5445" i="41"/>
  <c r="D5445" i="41"/>
  <c r="C5445" i="41"/>
  <c r="AC5444" i="41"/>
  <c r="AB5444" i="41"/>
  <c r="E5444" i="41"/>
  <c r="D5444" i="41"/>
  <c r="C5444" i="41"/>
  <c r="AC5443" i="41"/>
  <c r="AB5443" i="41"/>
  <c r="E5443" i="41"/>
  <c r="D5443" i="41"/>
  <c r="C5443" i="41"/>
  <c r="AC5442" i="41"/>
  <c r="AB5442" i="41"/>
  <c r="E5442" i="41"/>
  <c r="D5442" i="41"/>
  <c r="C5442" i="41"/>
  <c r="AC5441" i="41"/>
  <c r="AB5441" i="41"/>
  <c r="E5441" i="41"/>
  <c r="D5441" i="41"/>
  <c r="C5441" i="41"/>
  <c r="AC5440" i="41"/>
  <c r="AB5440" i="41"/>
  <c r="E5440" i="41"/>
  <c r="D5440" i="41"/>
  <c r="C5440" i="41"/>
  <c r="AC5439" i="41"/>
  <c r="AB5439" i="41"/>
  <c r="E5439" i="41"/>
  <c r="D5439" i="41"/>
  <c r="C5439" i="41"/>
  <c r="AC5438" i="41"/>
  <c r="AB5438" i="41"/>
  <c r="E5438" i="41"/>
  <c r="D5438" i="41"/>
  <c r="C5438" i="41"/>
  <c r="AC5437" i="41"/>
  <c r="AB5437" i="41"/>
  <c r="E5437" i="41"/>
  <c r="D5437" i="41"/>
  <c r="C5437" i="41"/>
  <c r="AC5436" i="41"/>
  <c r="AB5436" i="41"/>
  <c r="E5436" i="41"/>
  <c r="D5436" i="41"/>
  <c r="C5436" i="41"/>
  <c r="AC5435" i="41"/>
  <c r="AB5435" i="41"/>
  <c r="E5435" i="41"/>
  <c r="D5435" i="41"/>
  <c r="C5435" i="41"/>
  <c r="AC5434" i="41"/>
  <c r="AB5434" i="41"/>
  <c r="E5434" i="41"/>
  <c r="D5434" i="41"/>
  <c r="C5434" i="41"/>
  <c r="AC5433" i="41"/>
  <c r="AB5433" i="41"/>
  <c r="E5433" i="41"/>
  <c r="D5433" i="41"/>
  <c r="C5433" i="41"/>
  <c r="AC5432" i="41"/>
  <c r="AB5432" i="41"/>
  <c r="E5432" i="41"/>
  <c r="D5432" i="41"/>
  <c r="C5432" i="41"/>
  <c r="AC5431" i="41"/>
  <c r="AB5431" i="41"/>
  <c r="E5431" i="41"/>
  <c r="D5431" i="41"/>
  <c r="C5431" i="41"/>
  <c r="AC5430" i="41"/>
  <c r="AB5430" i="41"/>
  <c r="E5430" i="41"/>
  <c r="D5430" i="41"/>
  <c r="C5430" i="41"/>
  <c r="AC5429" i="41"/>
  <c r="AB5429" i="41"/>
  <c r="E5429" i="41"/>
  <c r="D5429" i="41"/>
  <c r="C5429" i="41"/>
  <c r="AC5428" i="41"/>
  <c r="AB5428" i="41"/>
  <c r="E5428" i="41"/>
  <c r="D5428" i="41"/>
  <c r="C5428" i="41"/>
  <c r="AC5427" i="41"/>
  <c r="AB5427" i="41"/>
  <c r="E5427" i="41"/>
  <c r="D5427" i="41"/>
  <c r="C5427" i="41"/>
  <c r="AC5426" i="41"/>
  <c r="AB5426" i="41"/>
  <c r="E5426" i="41"/>
  <c r="D5426" i="41"/>
  <c r="C5426" i="41"/>
  <c r="AC5425" i="41"/>
  <c r="AB5425" i="41"/>
  <c r="E5425" i="41"/>
  <c r="D5425" i="41"/>
  <c r="C5425" i="41"/>
  <c r="AC5424" i="41"/>
  <c r="AB5424" i="41"/>
  <c r="E5424" i="41"/>
  <c r="D5424" i="41"/>
  <c r="C5424" i="41"/>
  <c r="AC5423" i="41"/>
  <c r="AB5423" i="41"/>
  <c r="E5423" i="41"/>
  <c r="D5423" i="41"/>
  <c r="C5423" i="41"/>
  <c r="AC5422" i="41"/>
  <c r="AB5422" i="41"/>
  <c r="E5422" i="41"/>
  <c r="D5422" i="41"/>
  <c r="C5422" i="41"/>
  <c r="AC5421" i="41"/>
  <c r="AB5421" i="41"/>
  <c r="E5421" i="41"/>
  <c r="D5421" i="41"/>
  <c r="C5421" i="41"/>
  <c r="AC5420" i="41"/>
  <c r="AB5420" i="41"/>
  <c r="E5420" i="41"/>
  <c r="D5420" i="41"/>
  <c r="C5420" i="41"/>
  <c r="AC5419" i="41"/>
  <c r="AB5419" i="41"/>
  <c r="E5419" i="41"/>
  <c r="D5419" i="41"/>
  <c r="C5419" i="41"/>
  <c r="AC5418" i="41"/>
  <c r="AB5418" i="41"/>
  <c r="E5418" i="41"/>
  <c r="D5418" i="41"/>
  <c r="C5418" i="41"/>
  <c r="AC5417" i="41"/>
  <c r="AB5417" i="41"/>
  <c r="E5417" i="41"/>
  <c r="D5417" i="41"/>
  <c r="C5417" i="41"/>
  <c r="AC5416" i="41"/>
  <c r="AB5416" i="41"/>
  <c r="E5416" i="41"/>
  <c r="D5416" i="41"/>
  <c r="C5416" i="41"/>
  <c r="AC5415" i="41"/>
  <c r="AB5415" i="41"/>
  <c r="E5415" i="41"/>
  <c r="D5415" i="41"/>
  <c r="C5415" i="41"/>
  <c r="AC5414" i="41"/>
  <c r="AB5414" i="41"/>
  <c r="E5414" i="41"/>
  <c r="D5414" i="41"/>
  <c r="C5414" i="41"/>
  <c r="AC5413" i="41"/>
  <c r="AB5413" i="41"/>
  <c r="E5413" i="41"/>
  <c r="D5413" i="41"/>
  <c r="C5413" i="41"/>
  <c r="AC5412" i="41"/>
  <c r="AB5412" i="41"/>
  <c r="E5412" i="41"/>
  <c r="D5412" i="41"/>
  <c r="C5412" i="41"/>
  <c r="AC5411" i="41"/>
  <c r="AB5411" i="41"/>
  <c r="E5411" i="41"/>
  <c r="D5411" i="41"/>
  <c r="C5411" i="41"/>
  <c r="AC5410" i="41"/>
  <c r="AB5410" i="41"/>
  <c r="E5410" i="41"/>
  <c r="D5410" i="41"/>
  <c r="C5410" i="41"/>
  <c r="AC5409" i="41"/>
  <c r="AB5409" i="41"/>
  <c r="E5409" i="41"/>
  <c r="D5409" i="41"/>
  <c r="C5409" i="41"/>
  <c r="AC5408" i="41"/>
  <c r="AB5408" i="41"/>
  <c r="E5408" i="41"/>
  <c r="D5408" i="41"/>
  <c r="C5408" i="41"/>
  <c r="AC5407" i="41"/>
  <c r="AB5407" i="41"/>
  <c r="E5407" i="41"/>
  <c r="D5407" i="41"/>
  <c r="C5407" i="41"/>
  <c r="AC5406" i="41"/>
  <c r="AB5406" i="41"/>
  <c r="E5406" i="41"/>
  <c r="D5406" i="41"/>
  <c r="C5406" i="41"/>
  <c r="AC5405" i="41"/>
  <c r="AB5405" i="41"/>
  <c r="E5405" i="41"/>
  <c r="D5405" i="41"/>
  <c r="C5405" i="41"/>
  <c r="AC5404" i="41"/>
  <c r="AB5404" i="41"/>
  <c r="E5404" i="41"/>
  <c r="D5404" i="41"/>
  <c r="C5404" i="41"/>
  <c r="AC5403" i="41"/>
  <c r="AB5403" i="41"/>
  <c r="E5403" i="41"/>
  <c r="D5403" i="41"/>
  <c r="C5403" i="41"/>
  <c r="AC5402" i="41"/>
  <c r="AB5402" i="41"/>
  <c r="E5402" i="41"/>
  <c r="D5402" i="41"/>
  <c r="C5402" i="41"/>
  <c r="AC5401" i="41"/>
  <c r="AB5401" i="41"/>
  <c r="E5401" i="41"/>
  <c r="D5401" i="41"/>
  <c r="C5401" i="41"/>
  <c r="AC5400" i="41"/>
  <c r="AB5400" i="41"/>
  <c r="E5400" i="41"/>
  <c r="D5400" i="41"/>
  <c r="C5400" i="41"/>
  <c r="AC5399" i="41"/>
  <c r="AB5399" i="41"/>
  <c r="E5399" i="41"/>
  <c r="D5399" i="41"/>
  <c r="C5399" i="41"/>
  <c r="AC5398" i="41"/>
  <c r="AB5398" i="41"/>
  <c r="E5398" i="41"/>
  <c r="D5398" i="41"/>
  <c r="C5398" i="41"/>
  <c r="AC5397" i="41"/>
  <c r="AB5397" i="41"/>
  <c r="E5397" i="41"/>
  <c r="D5397" i="41"/>
  <c r="C5397" i="41"/>
  <c r="AC5396" i="41"/>
  <c r="AB5396" i="41"/>
  <c r="E5396" i="41"/>
  <c r="D5396" i="41"/>
  <c r="C5396" i="41"/>
  <c r="AC5395" i="41"/>
  <c r="AB5395" i="41"/>
  <c r="E5395" i="41"/>
  <c r="D5395" i="41"/>
  <c r="C5395" i="41"/>
  <c r="AC5394" i="41"/>
  <c r="AB5394" i="41"/>
  <c r="E5394" i="41"/>
  <c r="D5394" i="41"/>
  <c r="C5394" i="41"/>
  <c r="AC5393" i="41"/>
  <c r="AB5393" i="41"/>
  <c r="E5393" i="41"/>
  <c r="D5393" i="41"/>
  <c r="C5393" i="41"/>
  <c r="AC5392" i="41"/>
  <c r="AB5392" i="41"/>
  <c r="E5392" i="41"/>
  <c r="D5392" i="41"/>
  <c r="C5392" i="41"/>
  <c r="AC5391" i="41"/>
  <c r="AB5391" i="41"/>
  <c r="E5391" i="41"/>
  <c r="D5391" i="41"/>
  <c r="C5391" i="41"/>
  <c r="AC5390" i="41"/>
  <c r="AB5390" i="41"/>
  <c r="E5390" i="41"/>
  <c r="D5390" i="41"/>
  <c r="C5390" i="41"/>
  <c r="AC5389" i="41"/>
  <c r="AB5389" i="41"/>
  <c r="E5389" i="41"/>
  <c r="D5389" i="41"/>
  <c r="C5389" i="41"/>
  <c r="AC5388" i="41"/>
  <c r="AB5388" i="41"/>
  <c r="E5388" i="41"/>
  <c r="D5388" i="41"/>
  <c r="C5388" i="41"/>
  <c r="AC5387" i="41"/>
  <c r="AB5387" i="41"/>
  <c r="E5387" i="41"/>
  <c r="D5387" i="41"/>
  <c r="C5387" i="41"/>
  <c r="AC5386" i="41"/>
  <c r="AB5386" i="41"/>
  <c r="E5386" i="41"/>
  <c r="D5386" i="41"/>
  <c r="C5386" i="41"/>
  <c r="AC5385" i="41"/>
  <c r="AB5385" i="41"/>
  <c r="E5385" i="41"/>
  <c r="D5385" i="41"/>
  <c r="C5385" i="41"/>
  <c r="AC5384" i="41"/>
  <c r="AB5384" i="41"/>
  <c r="E5384" i="41"/>
  <c r="D5384" i="41"/>
  <c r="C5384" i="41"/>
  <c r="AC5383" i="41"/>
  <c r="AB5383" i="41"/>
  <c r="E5383" i="41"/>
  <c r="D5383" i="41"/>
  <c r="C5383" i="41"/>
  <c r="AC5382" i="41"/>
  <c r="AB5382" i="41"/>
  <c r="E5382" i="41"/>
  <c r="D5382" i="41"/>
  <c r="C5382" i="41"/>
  <c r="AC5381" i="41"/>
  <c r="AB5381" i="41"/>
  <c r="E5381" i="41"/>
  <c r="D5381" i="41"/>
  <c r="C5381" i="41"/>
  <c r="AC5380" i="41"/>
  <c r="AB5380" i="41"/>
  <c r="E5380" i="41"/>
  <c r="D5380" i="41"/>
  <c r="C5380" i="41"/>
  <c r="AC5379" i="41"/>
  <c r="AB5379" i="41"/>
  <c r="E5379" i="41"/>
  <c r="D5379" i="41"/>
  <c r="C5379" i="41"/>
  <c r="AC5378" i="41"/>
  <c r="AB5378" i="41"/>
  <c r="E5378" i="41"/>
  <c r="D5378" i="41"/>
  <c r="C5378" i="41"/>
  <c r="AC5377" i="41"/>
  <c r="AB5377" i="41"/>
  <c r="E5377" i="41"/>
  <c r="D5377" i="41"/>
  <c r="C5377" i="41"/>
  <c r="AC5376" i="41"/>
  <c r="AB5376" i="41"/>
  <c r="E5376" i="41"/>
  <c r="D5376" i="41"/>
  <c r="C5376" i="41"/>
  <c r="AC5375" i="41"/>
  <c r="AB5375" i="41"/>
  <c r="E5375" i="41"/>
  <c r="D5375" i="41"/>
  <c r="C5375" i="41"/>
  <c r="AC5374" i="41"/>
  <c r="AB5374" i="41"/>
  <c r="E5374" i="41"/>
  <c r="D5374" i="41"/>
  <c r="C5374" i="41"/>
  <c r="AC5373" i="41"/>
  <c r="AB5373" i="41"/>
  <c r="E5373" i="41"/>
  <c r="D5373" i="41"/>
  <c r="C5373" i="41"/>
  <c r="AC5372" i="41"/>
  <c r="AB5372" i="41"/>
  <c r="E5372" i="41"/>
  <c r="D5372" i="41"/>
  <c r="C5372" i="41"/>
  <c r="AC5371" i="41"/>
  <c r="AB5371" i="41"/>
  <c r="E5371" i="41"/>
  <c r="D5371" i="41"/>
  <c r="C5371" i="41"/>
  <c r="AC5370" i="41"/>
  <c r="AB5370" i="41"/>
  <c r="E5370" i="41"/>
  <c r="D5370" i="41"/>
  <c r="C5370" i="41"/>
  <c r="AC5369" i="41"/>
  <c r="AB5369" i="41"/>
  <c r="E5369" i="41"/>
  <c r="D5369" i="41"/>
  <c r="C5369" i="41"/>
  <c r="AC5368" i="41"/>
  <c r="AB5368" i="41"/>
  <c r="E5368" i="41"/>
  <c r="D5368" i="41"/>
  <c r="C5368" i="41"/>
  <c r="AC5367" i="41"/>
  <c r="AB5367" i="41"/>
  <c r="E5367" i="41"/>
  <c r="D5367" i="41"/>
  <c r="C5367" i="41"/>
  <c r="AC5366" i="41"/>
  <c r="AB5366" i="41"/>
  <c r="E5366" i="41"/>
  <c r="D5366" i="41"/>
  <c r="C5366" i="41"/>
  <c r="AC5365" i="41"/>
  <c r="AB5365" i="41"/>
  <c r="E5365" i="41"/>
  <c r="D5365" i="41"/>
  <c r="C5365" i="41"/>
  <c r="AC5364" i="41"/>
  <c r="AB5364" i="41"/>
  <c r="E5364" i="41"/>
  <c r="D5364" i="41"/>
  <c r="C5364" i="41"/>
  <c r="AC5363" i="41"/>
  <c r="AB5363" i="41"/>
  <c r="E5363" i="41"/>
  <c r="D5363" i="41"/>
  <c r="C5363" i="41"/>
  <c r="AC5362" i="41"/>
  <c r="AB5362" i="41"/>
  <c r="E5362" i="41"/>
  <c r="D5362" i="41"/>
  <c r="C5362" i="41"/>
  <c r="AC5361" i="41"/>
  <c r="AB5361" i="41"/>
  <c r="E5361" i="41"/>
  <c r="D5361" i="41"/>
  <c r="C5361" i="41"/>
  <c r="AC5360" i="41"/>
  <c r="AB5360" i="41"/>
  <c r="E5360" i="41"/>
  <c r="D5360" i="41"/>
  <c r="C5360" i="41"/>
  <c r="AC5359" i="41"/>
  <c r="AB5359" i="41"/>
  <c r="E5359" i="41"/>
  <c r="D5359" i="41"/>
  <c r="C5359" i="41"/>
  <c r="AC5358" i="41"/>
  <c r="AB5358" i="41"/>
  <c r="E5358" i="41"/>
  <c r="D5358" i="41"/>
  <c r="C5358" i="41"/>
  <c r="AC5357" i="41"/>
  <c r="AB5357" i="41"/>
  <c r="E5357" i="41"/>
  <c r="D5357" i="41"/>
  <c r="C5357" i="41"/>
  <c r="AC5356" i="41"/>
  <c r="AB5356" i="41"/>
  <c r="E5356" i="41"/>
  <c r="D5356" i="41"/>
  <c r="C5356" i="41"/>
  <c r="AC5355" i="41"/>
  <c r="AB5355" i="41"/>
  <c r="E5355" i="41"/>
  <c r="D5355" i="41"/>
  <c r="C5355" i="41"/>
  <c r="AC5354" i="41"/>
  <c r="AB5354" i="41"/>
  <c r="E5354" i="41"/>
  <c r="D5354" i="41"/>
  <c r="C5354" i="41"/>
  <c r="AC5353" i="41"/>
  <c r="AB5353" i="41"/>
  <c r="E5353" i="41"/>
  <c r="D5353" i="41"/>
  <c r="C5353" i="41"/>
  <c r="AC5352" i="41"/>
  <c r="AB5352" i="41"/>
  <c r="E5352" i="41"/>
  <c r="D5352" i="41"/>
  <c r="C5352" i="41"/>
  <c r="AC5351" i="41"/>
  <c r="AB5351" i="41"/>
  <c r="E5351" i="41"/>
  <c r="D5351" i="41"/>
  <c r="C5351" i="41"/>
  <c r="AC5350" i="41"/>
  <c r="AB5350" i="41"/>
  <c r="E5350" i="41"/>
  <c r="D5350" i="41"/>
  <c r="C5350" i="41"/>
  <c r="AC5349" i="41"/>
  <c r="AB5349" i="41"/>
  <c r="E5349" i="41"/>
  <c r="D5349" i="41"/>
  <c r="C5349" i="41"/>
  <c r="AC5348" i="41"/>
  <c r="AB5348" i="41"/>
  <c r="E5348" i="41"/>
  <c r="D5348" i="41"/>
  <c r="C5348" i="41"/>
  <c r="AC5347" i="41"/>
  <c r="AB5347" i="41"/>
  <c r="E5347" i="41"/>
  <c r="D5347" i="41"/>
  <c r="C5347" i="41"/>
  <c r="AC5346" i="41"/>
  <c r="AB5346" i="41"/>
  <c r="E5346" i="41"/>
  <c r="D5346" i="41"/>
  <c r="C5346" i="41"/>
  <c r="AC5345" i="41"/>
  <c r="AB5345" i="41"/>
  <c r="E5345" i="41"/>
  <c r="D5345" i="41"/>
  <c r="C5345" i="41"/>
  <c r="AC5344" i="41"/>
  <c r="AB5344" i="41"/>
  <c r="E5344" i="41"/>
  <c r="D5344" i="41"/>
  <c r="C5344" i="41"/>
  <c r="AC5343" i="41"/>
  <c r="AB5343" i="41"/>
  <c r="E5343" i="41"/>
  <c r="D5343" i="41"/>
  <c r="C5343" i="41"/>
  <c r="AC5342" i="41"/>
  <c r="AB5342" i="41"/>
  <c r="E5342" i="41"/>
  <c r="D5342" i="41"/>
  <c r="C5342" i="41"/>
  <c r="AC5341" i="41"/>
  <c r="AB5341" i="41"/>
  <c r="E5341" i="41"/>
  <c r="D5341" i="41"/>
  <c r="C5341" i="41"/>
  <c r="AC5340" i="41"/>
  <c r="AB5340" i="41"/>
  <c r="E5340" i="41"/>
  <c r="D5340" i="41"/>
  <c r="C5340" i="41"/>
  <c r="AC5339" i="41"/>
  <c r="AB5339" i="41"/>
  <c r="E5339" i="41"/>
  <c r="D5339" i="41"/>
  <c r="C5339" i="41"/>
  <c r="AC5338" i="41"/>
  <c r="AB5338" i="41"/>
  <c r="E5338" i="41"/>
  <c r="D5338" i="41"/>
  <c r="C5338" i="41"/>
  <c r="AC5337" i="41"/>
  <c r="AB5337" i="41"/>
  <c r="E5337" i="41"/>
  <c r="D5337" i="41"/>
  <c r="C5337" i="41"/>
  <c r="AC5336" i="41"/>
  <c r="AB5336" i="41"/>
  <c r="E5336" i="41"/>
  <c r="D5336" i="41"/>
  <c r="C5336" i="41"/>
  <c r="AC5335" i="41"/>
  <c r="AB5335" i="41"/>
  <c r="E5335" i="41"/>
  <c r="D5335" i="41"/>
  <c r="C5335" i="41"/>
  <c r="AC5334" i="41"/>
  <c r="AB5334" i="41"/>
  <c r="E5334" i="41"/>
  <c r="D5334" i="41"/>
  <c r="C5334" i="41"/>
  <c r="AC5333" i="41"/>
  <c r="AB5333" i="41"/>
  <c r="E5333" i="41"/>
  <c r="D5333" i="41"/>
  <c r="C5333" i="41"/>
  <c r="AC5332" i="41"/>
  <c r="AB5332" i="41"/>
  <c r="E5332" i="41"/>
  <c r="D5332" i="41"/>
  <c r="C5332" i="41"/>
  <c r="AC5331" i="41"/>
  <c r="AB5331" i="41"/>
  <c r="E5331" i="41"/>
  <c r="D5331" i="41"/>
  <c r="C5331" i="41"/>
  <c r="AC5330" i="41"/>
  <c r="AB5330" i="41"/>
  <c r="E5330" i="41"/>
  <c r="D5330" i="41"/>
  <c r="C5330" i="41"/>
  <c r="AC5329" i="41"/>
  <c r="AB5329" i="41"/>
  <c r="E5329" i="41"/>
  <c r="D5329" i="41"/>
  <c r="C5329" i="41"/>
  <c r="AC5328" i="41"/>
  <c r="AB5328" i="41"/>
  <c r="E5328" i="41"/>
  <c r="D5328" i="41"/>
  <c r="C5328" i="41"/>
  <c r="AC5327" i="41"/>
  <c r="AB5327" i="41"/>
  <c r="E5327" i="41"/>
  <c r="D5327" i="41"/>
  <c r="C5327" i="41"/>
  <c r="AC5326" i="41"/>
  <c r="AB5326" i="41"/>
  <c r="E5326" i="41"/>
  <c r="D5326" i="41"/>
  <c r="C5326" i="41"/>
  <c r="AC5325" i="41"/>
  <c r="AB5325" i="41"/>
  <c r="E5325" i="41"/>
  <c r="D5325" i="41"/>
  <c r="C5325" i="41"/>
  <c r="AC5324" i="41"/>
  <c r="AB5324" i="41"/>
  <c r="E5324" i="41"/>
  <c r="D5324" i="41"/>
  <c r="C5324" i="41"/>
  <c r="AC5323" i="41"/>
  <c r="AB5323" i="41"/>
  <c r="E5323" i="41"/>
  <c r="D5323" i="41"/>
  <c r="C5323" i="41"/>
  <c r="AC5322" i="41"/>
  <c r="AB5322" i="41"/>
  <c r="E5322" i="41"/>
  <c r="D5322" i="41"/>
  <c r="C5322" i="41"/>
  <c r="AC5321" i="41"/>
  <c r="AB5321" i="41"/>
  <c r="E5321" i="41"/>
  <c r="D5321" i="41"/>
  <c r="C5321" i="41"/>
  <c r="AC5320" i="41"/>
  <c r="AB5320" i="41"/>
  <c r="E5320" i="41"/>
  <c r="D5320" i="41"/>
  <c r="C5320" i="41"/>
  <c r="AC5319" i="41"/>
  <c r="AB5319" i="41"/>
  <c r="E5319" i="41"/>
  <c r="D5319" i="41"/>
  <c r="C5319" i="41"/>
  <c r="AC5318" i="41"/>
  <c r="AB5318" i="41"/>
  <c r="E5318" i="41"/>
  <c r="D5318" i="41"/>
  <c r="C5318" i="41"/>
  <c r="AC5317" i="41"/>
  <c r="AB5317" i="41"/>
  <c r="E5317" i="41"/>
  <c r="D5317" i="41"/>
  <c r="C5317" i="41"/>
  <c r="AC5316" i="41"/>
  <c r="AB5316" i="41"/>
  <c r="E5316" i="41"/>
  <c r="D5316" i="41"/>
  <c r="C5316" i="41"/>
  <c r="AC5315" i="41"/>
  <c r="AB5315" i="41"/>
  <c r="E5315" i="41"/>
  <c r="D5315" i="41"/>
  <c r="C5315" i="41"/>
  <c r="AC5314" i="41"/>
  <c r="AB5314" i="41"/>
  <c r="E5314" i="41"/>
  <c r="D5314" i="41"/>
  <c r="C5314" i="41"/>
  <c r="AC5313" i="41"/>
  <c r="AB5313" i="41"/>
  <c r="E5313" i="41"/>
  <c r="D5313" i="41"/>
  <c r="C5313" i="41"/>
  <c r="AC5312" i="41"/>
  <c r="AB5312" i="41"/>
  <c r="E5312" i="41"/>
  <c r="D5312" i="41"/>
  <c r="C5312" i="41"/>
  <c r="AC5311" i="41"/>
  <c r="AB5311" i="41"/>
  <c r="E5311" i="41"/>
  <c r="D5311" i="41"/>
  <c r="C5311" i="41"/>
  <c r="AC5310" i="41"/>
  <c r="AB5310" i="41"/>
  <c r="E5310" i="41"/>
  <c r="D5310" i="41"/>
  <c r="C5310" i="41"/>
  <c r="AC5309" i="41"/>
  <c r="AB5309" i="41"/>
  <c r="E5309" i="41"/>
  <c r="D5309" i="41"/>
  <c r="C5309" i="41"/>
  <c r="AC5308" i="41"/>
  <c r="AB5308" i="41"/>
  <c r="E5308" i="41"/>
  <c r="D5308" i="41"/>
  <c r="C5308" i="41"/>
  <c r="AC5307" i="41"/>
  <c r="AB5307" i="41"/>
  <c r="E5307" i="41"/>
  <c r="D5307" i="41"/>
  <c r="C5307" i="41"/>
  <c r="AC5306" i="41"/>
  <c r="AB5306" i="41"/>
  <c r="E5306" i="41"/>
  <c r="D5306" i="41"/>
  <c r="C5306" i="41"/>
  <c r="AC5305" i="41"/>
  <c r="AB5305" i="41"/>
  <c r="E5305" i="41"/>
  <c r="D5305" i="41"/>
  <c r="C5305" i="41"/>
  <c r="AC5304" i="41"/>
  <c r="AB5304" i="41"/>
  <c r="E5304" i="41"/>
  <c r="D5304" i="41"/>
  <c r="C5304" i="41"/>
  <c r="AC5303" i="41"/>
  <c r="AB5303" i="41"/>
  <c r="E5303" i="41"/>
  <c r="D5303" i="41"/>
  <c r="C5303" i="41"/>
  <c r="AC5302" i="41"/>
  <c r="AB5302" i="41"/>
  <c r="E5302" i="41"/>
  <c r="D5302" i="41"/>
  <c r="C5302" i="41"/>
  <c r="AC5301" i="41"/>
  <c r="AB5301" i="41"/>
  <c r="E5301" i="41"/>
  <c r="D5301" i="41"/>
  <c r="C5301" i="41"/>
  <c r="AC5300" i="41"/>
  <c r="AB5300" i="41"/>
  <c r="E5300" i="41"/>
  <c r="D5300" i="41"/>
  <c r="C5300" i="41"/>
  <c r="AC5299" i="41"/>
  <c r="AB5299" i="41"/>
  <c r="E5299" i="41"/>
  <c r="D5299" i="41"/>
  <c r="C5299" i="41"/>
  <c r="AC5298" i="41"/>
  <c r="AB5298" i="41"/>
  <c r="E5298" i="41"/>
  <c r="D5298" i="41"/>
  <c r="C5298" i="41"/>
  <c r="AC5297" i="41"/>
  <c r="AB5297" i="41"/>
  <c r="E5297" i="41"/>
  <c r="D5297" i="41"/>
  <c r="C5297" i="41"/>
  <c r="AC5296" i="41"/>
  <c r="AB5296" i="41"/>
  <c r="E5296" i="41"/>
  <c r="D5296" i="41"/>
  <c r="C5296" i="41"/>
  <c r="AC5295" i="41"/>
  <c r="AB5295" i="41"/>
  <c r="E5295" i="41"/>
  <c r="D5295" i="41"/>
  <c r="C5295" i="41"/>
  <c r="AC5294" i="41"/>
  <c r="AB5294" i="41"/>
  <c r="E5294" i="41"/>
  <c r="D5294" i="41"/>
  <c r="C5294" i="41"/>
  <c r="AC5293" i="41"/>
  <c r="AB5293" i="41"/>
  <c r="E5293" i="41"/>
  <c r="D5293" i="41"/>
  <c r="C5293" i="41"/>
  <c r="AC5292" i="41"/>
  <c r="AB5292" i="41"/>
  <c r="E5292" i="41"/>
  <c r="D5292" i="41"/>
  <c r="C5292" i="41"/>
  <c r="AC5291" i="41"/>
  <c r="AB5291" i="41"/>
  <c r="E5291" i="41"/>
  <c r="D5291" i="41"/>
  <c r="C5291" i="41"/>
  <c r="AC5290" i="41"/>
  <c r="AB5290" i="41"/>
  <c r="E5290" i="41"/>
  <c r="D5290" i="41"/>
  <c r="C5290" i="41"/>
  <c r="AC5289" i="41"/>
  <c r="AB5289" i="41"/>
  <c r="E5289" i="41"/>
  <c r="D5289" i="41"/>
  <c r="C5289" i="41"/>
  <c r="AC5288" i="41"/>
  <c r="AB5288" i="41"/>
  <c r="E5288" i="41"/>
  <c r="D5288" i="41"/>
  <c r="C5288" i="41"/>
  <c r="AC5287" i="41"/>
  <c r="AB5287" i="41"/>
  <c r="E5287" i="41"/>
  <c r="D5287" i="41"/>
  <c r="C5287" i="41"/>
  <c r="AC5286" i="41"/>
  <c r="AB5286" i="41"/>
  <c r="E5286" i="41"/>
  <c r="D5286" i="41"/>
  <c r="C5286" i="41"/>
  <c r="AC5285" i="41"/>
  <c r="AB5285" i="41"/>
  <c r="E5285" i="41"/>
  <c r="D5285" i="41"/>
  <c r="C5285" i="41"/>
  <c r="AC5284" i="41"/>
  <c r="AB5284" i="41"/>
  <c r="E5284" i="41"/>
  <c r="D5284" i="41"/>
  <c r="C5284" i="41"/>
  <c r="AC5283" i="41"/>
  <c r="AB5283" i="41"/>
  <c r="E5283" i="41"/>
  <c r="D5283" i="41"/>
  <c r="C5283" i="41"/>
  <c r="AC5282" i="41"/>
  <c r="AB5282" i="41"/>
  <c r="E5282" i="41"/>
  <c r="D5282" i="41"/>
  <c r="C5282" i="41"/>
  <c r="AC5281" i="41"/>
  <c r="AB5281" i="41"/>
  <c r="E5281" i="41"/>
  <c r="D5281" i="41"/>
  <c r="C5281" i="41"/>
  <c r="AC5280" i="41"/>
  <c r="AB5280" i="41"/>
  <c r="E5280" i="41"/>
  <c r="D5280" i="41"/>
  <c r="C5280" i="41"/>
  <c r="AC5279" i="41"/>
  <c r="AB5279" i="41"/>
  <c r="E5279" i="41"/>
  <c r="D5279" i="41"/>
  <c r="C5279" i="41"/>
  <c r="AC5278" i="41"/>
  <c r="AB5278" i="41"/>
  <c r="E5278" i="41"/>
  <c r="D5278" i="41"/>
  <c r="C5278" i="41"/>
  <c r="AC5277" i="41"/>
  <c r="AB5277" i="41"/>
  <c r="E5277" i="41"/>
  <c r="D5277" i="41"/>
  <c r="C5277" i="41"/>
  <c r="AC5276" i="41"/>
  <c r="AB5276" i="41"/>
  <c r="E5276" i="41"/>
  <c r="D5276" i="41"/>
  <c r="C5276" i="41"/>
  <c r="AC5275" i="41"/>
  <c r="AB5275" i="41"/>
  <c r="E5275" i="41"/>
  <c r="D5275" i="41"/>
  <c r="C5275" i="41"/>
  <c r="AC5274" i="41"/>
  <c r="AB5274" i="41"/>
  <c r="E5274" i="41"/>
  <c r="D5274" i="41"/>
  <c r="C5274" i="41"/>
  <c r="AC5273" i="41"/>
  <c r="AB5273" i="41"/>
  <c r="E5273" i="41"/>
  <c r="D5273" i="41"/>
  <c r="C5273" i="41"/>
  <c r="AC5272" i="41"/>
  <c r="AB5272" i="41"/>
  <c r="E5272" i="41"/>
  <c r="D5272" i="41"/>
  <c r="C5272" i="41"/>
  <c r="AC5271" i="41"/>
  <c r="AB5271" i="41"/>
  <c r="E5271" i="41"/>
  <c r="D5271" i="41"/>
  <c r="C5271" i="41"/>
  <c r="AC5270" i="41"/>
  <c r="AB5270" i="41"/>
  <c r="E5270" i="41"/>
  <c r="D5270" i="41"/>
  <c r="C5270" i="41"/>
  <c r="AC5269" i="41"/>
  <c r="AB5269" i="41"/>
  <c r="E5269" i="41"/>
  <c r="D5269" i="41"/>
  <c r="C5269" i="41"/>
  <c r="AC5268" i="41"/>
  <c r="AB5268" i="41"/>
  <c r="E5268" i="41"/>
  <c r="D5268" i="41"/>
  <c r="C5268" i="41"/>
  <c r="AC5267" i="41"/>
  <c r="AB5267" i="41"/>
  <c r="E5267" i="41"/>
  <c r="D5267" i="41"/>
  <c r="C5267" i="41"/>
  <c r="AC5266" i="41"/>
  <c r="AB5266" i="41"/>
  <c r="E5266" i="41"/>
  <c r="D5266" i="41"/>
  <c r="C5266" i="41"/>
  <c r="AC5265" i="41"/>
  <c r="AB5265" i="41"/>
  <c r="E5265" i="41"/>
  <c r="D5265" i="41"/>
  <c r="C5265" i="41"/>
  <c r="AC5264" i="41"/>
  <c r="AB5264" i="41"/>
  <c r="E5264" i="41"/>
  <c r="D5264" i="41"/>
  <c r="C5264" i="41"/>
  <c r="AC5263" i="41"/>
  <c r="AB5263" i="41"/>
  <c r="E5263" i="41"/>
  <c r="D5263" i="41"/>
  <c r="C5263" i="41"/>
  <c r="AC5262" i="41"/>
  <c r="AB5262" i="41"/>
  <c r="E5262" i="41"/>
  <c r="D5262" i="41"/>
  <c r="C5262" i="41"/>
  <c r="AC5261" i="41"/>
  <c r="AB5261" i="41"/>
  <c r="E5261" i="41"/>
  <c r="D5261" i="41"/>
  <c r="C5261" i="41"/>
  <c r="AC5260" i="41"/>
  <c r="AB5260" i="41"/>
  <c r="E5260" i="41"/>
  <c r="D5260" i="41"/>
  <c r="C5260" i="41"/>
  <c r="AC5259" i="41"/>
  <c r="AB5259" i="41"/>
  <c r="E5259" i="41"/>
  <c r="D5259" i="41"/>
  <c r="C5259" i="41"/>
  <c r="AC5258" i="41"/>
  <c r="AB5258" i="41"/>
  <c r="E5258" i="41"/>
  <c r="D5258" i="41"/>
  <c r="C5258" i="41"/>
  <c r="AC5257" i="41"/>
  <c r="AB5257" i="41"/>
  <c r="E5257" i="41"/>
  <c r="D5257" i="41"/>
  <c r="C5257" i="41"/>
  <c r="AC5256" i="41"/>
  <c r="AB5256" i="41"/>
  <c r="E5256" i="41"/>
  <c r="D5256" i="41"/>
  <c r="C5256" i="41"/>
  <c r="AC5255" i="41"/>
  <c r="AB5255" i="41"/>
  <c r="E5255" i="41"/>
  <c r="D5255" i="41"/>
  <c r="C5255" i="41"/>
  <c r="AC5254" i="41"/>
  <c r="AB5254" i="41"/>
  <c r="E5254" i="41"/>
  <c r="D5254" i="41"/>
  <c r="C5254" i="41"/>
  <c r="AC5253" i="41"/>
  <c r="AB5253" i="41"/>
  <c r="E5253" i="41"/>
  <c r="D5253" i="41"/>
  <c r="C5253" i="41"/>
  <c r="AC5252" i="41"/>
  <c r="AB5252" i="41"/>
  <c r="E5252" i="41"/>
  <c r="D5252" i="41"/>
  <c r="C5252" i="41"/>
  <c r="AC5251" i="41"/>
  <c r="AB5251" i="41"/>
  <c r="E5251" i="41"/>
  <c r="D5251" i="41"/>
  <c r="C5251" i="41"/>
  <c r="AC5250" i="41"/>
  <c r="AB5250" i="41"/>
  <c r="E5250" i="41"/>
  <c r="D5250" i="41"/>
  <c r="C5250" i="41"/>
  <c r="AC5249" i="41"/>
  <c r="AB5249" i="41"/>
  <c r="E5249" i="41"/>
  <c r="D5249" i="41"/>
  <c r="C5249" i="41"/>
  <c r="AC5248" i="41"/>
  <c r="AB5248" i="41"/>
  <c r="E5248" i="41"/>
  <c r="D5248" i="41"/>
  <c r="C5248" i="41"/>
  <c r="AC5247" i="41"/>
  <c r="AB5247" i="41"/>
  <c r="E5247" i="41"/>
  <c r="D5247" i="41"/>
  <c r="C5247" i="41"/>
  <c r="AC5246" i="41"/>
  <c r="AB5246" i="41"/>
  <c r="E5246" i="41"/>
  <c r="D5246" i="41"/>
  <c r="C5246" i="41"/>
  <c r="AC5245" i="41"/>
  <c r="AB5245" i="41"/>
  <c r="E5245" i="41"/>
  <c r="D5245" i="41"/>
  <c r="C5245" i="41"/>
  <c r="AC5244" i="41"/>
  <c r="AB5244" i="41"/>
  <c r="E5244" i="41"/>
  <c r="D5244" i="41"/>
  <c r="C5244" i="41"/>
  <c r="AC5243" i="41"/>
  <c r="AB5243" i="41"/>
  <c r="E5243" i="41"/>
  <c r="D5243" i="41"/>
  <c r="C5243" i="41"/>
  <c r="AC5242" i="41"/>
  <c r="AB5242" i="41"/>
  <c r="E5242" i="41"/>
  <c r="D5242" i="41"/>
  <c r="C5242" i="41"/>
  <c r="AC5241" i="41"/>
  <c r="AB5241" i="41"/>
  <c r="E5241" i="41"/>
  <c r="D5241" i="41"/>
  <c r="C5241" i="41"/>
  <c r="AC5240" i="41"/>
  <c r="AB5240" i="41"/>
  <c r="E5240" i="41"/>
  <c r="D5240" i="41"/>
  <c r="C5240" i="41"/>
  <c r="AC5239" i="41"/>
  <c r="AB5239" i="41"/>
  <c r="E5239" i="41"/>
  <c r="D5239" i="41"/>
  <c r="C5239" i="41"/>
  <c r="AC5238" i="41"/>
  <c r="AB5238" i="41"/>
  <c r="E5238" i="41"/>
  <c r="D5238" i="41"/>
  <c r="C5238" i="41"/>
  <c r="AC5237" i="41"/>
  <c r="AB5237" i="41"/>
  <c r="E5237" i="41"/>
  <c r="D5237" i="41"/>
  <c r="C5237" i="41"/>
  <c r="AC5236" i="41"/>
  <c r="AB5236" i="41"/>
  <c r="E5236" i="41"/>
  <c r="D5236" i="41"/>
  <c r="C5236" i="41"/>
  <c r="AC5235" i="41"/>
  <c r="AB5235" i="41"/>
  <c r="E5235" i="41"/>
  <c r="D5235" i="41"/>
  <c r="C5235" i="41"/>
  <c r="AC5234" i="41"/>
  <c r="AB5234" i="41"/>
  <c r="E5234" i="41"/>
  <c r="D5234" i="41"/>
  <c r="C5234" i="41"/>
  <c r="AC5233" i="41"/>
  <c r="AB5233" i="41"/>
  <c r="E5233" i="41"/>
  <c r="D5233" i="41"/>
  <c r="C5233" i="41"/>
  <c r="AC5232" i="41"/>
  <c r="AB5232" i="41"/>
  <c r="E5232" i="41"/>
  <c r="D5232" i="41"/>
  <c r="C5232" i="41"/>
  <c r="AC5231" i="41"/>
  <c r="AB5231" i="41"/>
  <c r="E5231" i="41"/>
  <c r="D5231" i="41"/>
  <c r="C5231" i="41"/>
  <c r="AC5230" i="41"/>
  <c r="AB5230" i="41"/>
  <c r="E5230" i="41"/>
  <c r="D5230" i="41"/>
  <c r="C5230" i="41"/>
  <c r="AC5229" i="41"/>
  <c r="AB5229" i="41"/>
  <c r="E5229" i="41"/>
  <c r="D5229" i="41"/>
  <c r="C5229" i="41"/>
  <c r="AC5228" i="41"/>
  <c r="AB5228" i="41"/>
  <c r="E5228" i="41"/>
  <c r="D5228" i="41"/>
  <c r="C5228" i="41"/>
  <c r="AC5227" i="41"/>
  <c r="AB5227" i="41"/>
  <c r="E5227" i="41"/>
  <c r="D5227" i="41"/>
  <c r="C5227" i="41"/>
  <c r="AC5226" i="41"/>
  <c r="AB5226" i="41"/>
  <c r="E5226" i="41"/>
  <c r="D5226" i="41"/>
  <c r="C5226" i="41"/>
  <c r="AC5225" i="41"/>
  <c r="AB5225" i="41"/>
  <c r="E5225" i="41"/>
  <c r="D5225" i="41"/>
  <c r="C5225" i="41"/>
  <c r="AC5224" i="41"/>
  <c r="AB5224" i="41"/>
  <c r="E5224" i="41"/>
  <c r="D5224" i="41"/>
  <c r="C5224" i="41"/>
  <c r="AC5223" i="41"/>
  <c r="AB5223" i="41"/>
  <c r="E5223" i="41"/>
  <c r="D5223" i="41"/>
  <c r="C5223" i="41"/>
  <c r="AC5222" i="41"/>
  <c r="AB5222" i="41"/>
  <c r="E5222" i="41"/>
  <c r="D5222" i="41"/>
  <c r="C5222" i="41"/>
  <c r="AC5221" i="41"/>
  <c r="AB5221" i="41"/>
  <c r="E5221" i="41"/>
  <c r="D5221" i="41"/>
  <c r="C5221" i="41"/>
  <c r="AC5220" i="41"/>
  <c r="AB5220" i="41"/>
  <c r="E5220" i="41"/>
  <c r="D5220" i="41"/>
  <c r="C5220" i="41"/>
  <c r="AC5219" i="41"/>
  <c r="AB5219" i="41"/>
  <c r="E5219" i="41"/>
  <c r="D5219" i="41"/>
  <c r="C5219" i="41"/>
  <c r="AC5218" i="41"/>
  <c r="AB5218" i="41"/>
  <c r="E5218" i="41"/>
  <c r="D5218" i="41"/>
  <c r="C5218" i="41"/>
  <c r="AC5217" i="41"/>
  <c r="AB5217" i="41"/>
  <c r="E5217" i="41"/>
  <c r="D5217" i="41"/>
  <c r="C5217" i="41"/>
  <c r="AC5216" i="41"/>
  <c r="AB5216" i="41"/>
  <c r="E5216" i="41"/>
  <c r="D5216" i="41"/>
  <c r="C5216" i="41"/>
  <c r="AC5215" i="41"/>
  <c r="AB5215" i="41"/>
  <c r="E5215" i="41"/>
  <c r="D5215" i="41"/>
  <c r="C5215" i="41"/>
  <c r="AC5214" i="41"/>
  <c r="AB5214" i="41"/>
  <c r="E5214" i="41"/>
  <c r="D5214" i="41"/>
  <c r="C5214" i="41"/>
  <c r="AC5213" i="41"/>
  <c r="AB5213" i="41"/>
  <c r="E5213" i="41"/>
  <c r="D5213" i="41"/>
  <c r="C5213" i="41"/>
  <c r="AC5212" i="41"/>
  <c r="AB5212" i="41"/>
  <c r="E5212" i="41"/>
  <c r="D5212" i="41"/>
  <c r="C5212" i="41"/>
  <c r="AC5211" i="41"/>
  <c r="AB5211" i="41"/>
  <c r="E5211" i="41"/>
  <c r="D5211" i="41"/>
  <c r="C5211" i="41"/>
  <c r="AC5210" i="41"/>
  <c r="AB5210" i="41"/>
  <c r="E5210" i="41"/>
  <c r="D5210" i="41"/>
  <c r="C5210" i="41"/>
  <c r="AC5209" i="41"/>
  <c r="AB5209" i="41"/>
  <c r="E5209" i="41"/>
  <c r="D5209" i="41"/>
  <c r="C5209" i="41"/>
  <c r="AC5208" i="41"/>
  <c r="AB5208" i="41"/>
  <c r="E5208" i="41"/>
  <c r="D5208" i="41"/>
  <c r="C5208" i="41"/>
  <c r="AC5207" i="41"/>
  <c r="AB5207" i="41"/>
  <c r="E5207" i="41"/>
  <c r="D5207" i="41"/>
  <c r="C5207" i="41"/>
  <c r="AC5206" i="41"/>
  <c r="AB5206" i="41"/>
  <c r="E5206" i="41"/>
  <c r="D5206" i="41"/>
  <c r="C5206" i="41"/>
  <c r="AC5205" i="41"/>
  <c r="AB5205" i="41"/>
  <c r="E5205" i="41"/>
  <c r="D5205" i="41"/>
  <c r="C5205" i="41"/>
  <c r="AC5204" i="41"/>
  <c r="AB5204" i="41"/>
  <c r="E5204" i="41"/>
  <c r="D5204" i="41"/>
  <c r="C5204" i="41"/>
  <c r="AC5203" i="41"/>
  <c r="AB5203" i="41"/>
  <c r="E5203" i="41"/>
  <c r="D5203" i="41"/>
  <c r="C5203" i="41"/>
  <c r="AC5202" i="41"/>
  <c r="AB5202" i="41"/>
  <c r="E5202" i="41"/>
  <c r="D5202" i="41"/>
  <c r="C5202" i="41"/>
  <c r="AC5201" i="41"/>
  <c r="AB5201" i="41"/>
  <c r="E5201" i="41"/>
  <c r="D5201" i="41"/>
  <c r="C5201" i="41"/>
  <c r="AC5200" i="41"/>
  <c r="AB5200" i="41"/>
  <c r="E5200" i="41"/>
  <c r="D5200" i="41"/>
  <c r="C5200" i="41"/>
  <c r="AC5199" i="41"/>
  <c r="AB5199" i="41"/>
  <c r="E5199" i="41"/>
  <c r="D5199" i="41"/>
  <c r="C5199" i="41"/>
  <c r="AC5198" i="41"/>
  <c r="AB5198" i="41"/>
  <c r="E5198" i="41"/>
  <c r="D5198" i="41"/>
  <c r="C5198" i="41"/>
  <c r="AC5197" i="41"/>
  <c r="AB5197" i="41"/>
  <c r="E5197" i="41"/>
  <c r="D5197" i="41"/>
  <c r="C5197" i="41"/>
  <c r="AC5196" i="41"/>
  <c r="AB5196" i="41"/>
  <c r="E5196" i="41"/>
  <c r="D5196" i="41"/>
  <c r="C5196" i="41"/>
  <c r="AC5195" i="41"/>
  <c r="AB5195" i="41"/>
  <c r="E5195" i="41"/>
  <c r="D5195" i="41"/>
  <c r="C5195" i="41"/>
  <c r="AC5194" i="41"/>
  <c r="AB5194" i="41"/>
  <c r="E5194" i="41"/>
  <c r="D5194" i="41"/>
  <c r="C5194" i="41"/>
  <c r="AC5193" i="41"/>
  <c r="AB5193" i="41"/>
  <c r="E5193" i="41"/>
  <c r="D5193" i="41"/>
  <c r="C5193" i="41"/>
  <c r="AC5192" i="41"/>
  <c r="AB5192" i="41"/>
  <c r="E5192" i="41"/>
  <c r="D5192" i="41"/>
  <c r="C5192" i="41"/>
  <c r="AC5191" i="41"/>
  <c r="AB5191" i="41"/>
  <c r="E5191" i="41"/>
  <c r="D5191" i="41"/>
  <c r="C5191" i="41"/>
  <c r="AC5190" i="41"/>
  <c r="AB5190" i="41"/>
  <c r="E5190" i="41"/>
  <c r="D5190" i="41"/>
  <c r="C5190" i="41"/>
  <c r="AC5189" i="41"/>
  <c r="AB5189" i="41"/>
  <c r="E5189" i="41"/>
  <c r="D5189" i="41"/>
  <c r="C5189" i="41"/>
  <c r="AC5188" i="41"/>
  <c r="AB5188" i="41"/>
  <c r="E5188" i="41"/>
  <c r="D5188" i="41"/>
  <c r="C5188" i="41"/>
  <c r="AC5187" i="41"/>
  <c r="AB5187" i="41"/>
  <c r="E5187" i="41"/>
  <c r="D5187" i="41"/>
  <c r="C5187" i="41"/>
  <c r="AC5186" i="41"/>
  <c r="AB5186" i="41"/>
  <c r="E5186" i="41"/>
  <c r="D5186" i="41"/>
  <c r="C5186" i="41"/>
  <c r="AC5185" i="41"/>
  <c r="AB5185" i="41"/>
  <c r="E5185" i="41"/>
  <c r="D5185" i="41"/>
  <c r="C5185" i="41"/>
  <c r="AC5184" i="41"/>
  <c r="AB5184" i="41"/>
  <c r="E5184" i="41"/>
  <c r="D5184" i="41"/>
  <c r="C5184" i="41"/>
  <c r="AC5183" i="41"/>
  <c r="AB5183" i="41"/>
  <c r="E5183" i="41"/>
  <c r="D5183" i="41"/>
  <c r="C5183" i="41"/>
  <c r="AC5182" i="41"/>
  <c r="AB5182" i="41"/>
  <c r="E5182" i="41"/>
  <c r="D5182" i="41"/>
  <c r="C5182" i="41"/>
  <c r="AC5181" i="41"/>
  <c r="AB5181" i="41"/>
  <c r="E5181" i="41"/>
  <c r="D5181" i="41"/>
  <c r="C5181" i="41"/>
  <c r="AC5180" i="41"/>
  <c r="AB5180" i="41"/>
  <c r="E5180" i="41"/>
  <c r="D5180" i="41"/>
  <c r="C5180" i="41"/>
  <c r="AC5179" i="41"/>
  <c r="AB5179" i="41"/>
  <c r="E5179" i="41"/>
  <c r="D5179" i="41"/>
  <c r="C5179" i="41"/>
  <c r="AC5178" i="41"/>
  <c r="AB5178" i="41"/>
  <c r="E5178" i="41"/>
  <c r="D5178" i="41"/>
  <c r="C5178" i="41"/>
  <c r="AC5177" i="41"/>
  <c r="AB5177" i="41"/>
  <c r="E5177" i="41"/>
  <c r="D5177" i="41"/>
  <c r="C5177" i="41"/>
  <c r="AC5176" i="41"/>
  <c r="AB5176" i="41"/>
  <c r="E5176" i="41"/>
  <c r="D5176" i="41"/>
  <c r="C5176" i="41"/>
  <c r="AC5175" i="41"/>
  <c r="AB5175" i="41"/>
  <c r="E5175" i="41"/>
  <c r="D5175" i="41"/>
  <c r="C5175" i="41"/>
  <c r="AC5174" i="41"/>
  <c r="AB5174" i="41"/>
  <c r="E5174" i="41"/>
  <c r="D5174" i="41"/>
  <c r="C5174" i="41"/>
  <c r="AC5173" i="41"/>
  <c r="AB5173" i="41"/>
  <c r="E5173" i="41"/>
  <c r="D5173" i="41"/>
  <c r="C5173" i="41"/>
  <c r="AC5172" i="41"/>
  <c r="AB5172" i="41"/>
  <c r="E5172" i="41"/>
  <c r="D5172" i="41"/>
  <c r="C5172" i="41"/>
  <c r="AC5171" i="41"/>
  <c r="AB5171" i="41"/>
  <c r="E5171" i="41"/>
  <c r="D5171" i="41"/>
  <c r="C5171" i="41"/>
  <c r="AC5170" i="41"/>
  <c r="AB5170" i="41"/>
  <c r="E5170" i="41"/>
  <c r="D5170" i="41"/>
  <c r="C5170" i="41"/>
  <c r="AC5169" i="41"/>
  <c r="AB5169" i="41"/>
  <c r="E5169" i="41"/>
  <c r="D5169" i="41"/>
  <c r="C5169" i="41"/>
  <c r="AC5168" i="41"/>
  <c r="AB5168" i="41"/>
  <c r="E5168" i="41"/>
  <c r="D5168" i="41"/>
  <c r="C5168" i="41"/>
  <c r="AC5167" i="41"/>
  <c r="AB5167" i="41"/>
  <c r="E5167" i="41"/>
  <c r="D5167" i="41"/>
  <c r="C5167" i="41"/>
  <c r="AC5166" i="41"/>
  <c r="AB5166" i="41"/>
  <c r="E5166" i="41"/>
  <c r="D5166" i="41"/>
  <c r="C5166" i="41"/>
  <c r="AC5165" i="41"/>
  <c r="AB5165" i="41"/>
  <c r="E5165" i="41"/>
  <c r="D5165" i="41"/>
  <c r="C5165" i="41"/>
  <c r="AC5164" i="41"/>
  <c r="AB5164" i="41"/>
  <c r="E5164" i="41"/>
  <c r="D5164" i="41"/>
  <c r="C5164" i="41"/>
  <c r="AC5163" i="41"/>
  <c r="AB5163" i="41"/>
  <c r="E5163" i="41"/>
  <c r="D5163" i="41"/>
  <c r="C5163" i="41"/>
  <c r="AC5162" i="41"/>
  <c r="AB5162" i="41"/>
  <c r="E5162" i="41"/>
  <c r="D5162" i="41"/>
  <c r="C5162" i="41"/>
  <c r="AC5161" i="41"/>
  <c r="AB5161" i="41"/>
  <c r="E5161" i="41"/>
  <c r="D5161" i="41"/>
  <c r="C5161" i="41"/>
  <c r="AC5160" i="41"/>
  <c r="AB5160" i="41"/>
  <c r="E5160" i="41"/>
  <c r="D5160" i="41"/>
  <c r="C5160" i="41"/>
  <c r="AC5159" i="41"/>
  <c r="AB5159" i="41"/>
  <c r="E5159" i="41"/>
  <c r="D5159" i="41"/>
  <c r="C5159" i="41"/>
  <c r="AC5158" i="41"/>
  <c r="AB5158" i="41"/>
  <c r="E5158" i="41"/>
  <c r="D5158" i="41"/>
  <c r="C5158" i="41"/>
  <c r="AC5157" i="41"/>
  <c r="AB5157" i="41"/>
  <c r="E5157" i="41"/>
  <c r="D5157" i="41"/>
  <c r="C5157" i="41"/>
  <c r="AC5156" i="41"/>
  <c r="AB5156" i="41"/>
  <c r="E5156" i="41"/>
  <c r="D5156" i="41"/>
  <c r="C5156" i="41"/>
  <c r="AC5155" i="41"/>
  <c r="AB5155" i="41"/>
  <c r="E5155" i="41"/>
  <c r="D5155" i="41"/>
  <c r="C5155" i="41"/>
  <c r="AC5154" i="41"/>
  <c r="AB5154" i="41"/>
  <c r="E5154" i="41"/>
  <c r="D5154" i="41"/>
  <c r="C5154" i="41"/>
  <c r="AC5153" i="41"/>
  <c r="AB5153" i="41"/>
  <c r="E5153" i="41"/>
  <c r="D5153" i="41"/>
  <c r="C5153" i="41"/>
  <c r="AC5152" i="41"/>
  <c r="AB5152" i="41"/>
  <c r="E5152" i="41"/>
  <c r="D5152" i="41"/>
  <c r="C5152" i="41"/>
  <c r="AC5151" i="41"/>
  <c r="AB5151" i="41"/>
  <c r="E5151" i="41"/>
  <c r="D5151" i="41"/>
  <c r="C5151" i="41"/>
  <c r="AC5150" i="41"/>
  <c r="AB5150" i="41"/>
  <c r="E5150" i="41"/>
  <c r="D5150" i="41"/>
  <c r="C5150" i="41"/>
  <c r="AC5149" i="41"/>
  <c r="AB5149" i="41"/>
  <c r="E5149" i="41"/>
  <c r="D5149" i="41"/>
  <c r="C5149" i="41"/>
  <c r="AC5148" i="41"/>
  <c r="AB5148" i="41"/>
  <c r="E5148" i="41"/>
  <c r="D5148" i="41"/>
  <c r="C5148" i="41"/>
  <c r="AC5147" i="41"/>
  <c r="AB5147" i="41"/>
  <c r="E5147" i="41"/>
  <c r="D5147" i="41"/>
  <c r="C5147" i="41"/>
  <c r="AC5146" i="41"/>
  <c r="AB5146" i="41"/>
  <c r="E5146" i="41"/>
  <c r="D5146" i="41"/>
  <c r="C5146" i="41"/>
  <c r="AC5145" i="41"/>
  <c r="AB5145" i="41"/>
  <c r="E5145" i="41"/>
  <c r="D5145" i="41"/>
  <c r="C5145" i="41"/>
  <c r="AC5144" i="41"/>
  <c r="AB5144" i="41"/>
  <c r="E5144" i="41"/>
  <c r="D5144" i="41"/>
  <c r="C5144" i="41"/>
  <c r="AC5143" i="41"/>
  <c r="AB5143" i="41"/>
  <c r="E5143" i="41"/>
  <c r="D5143" i="41"/>
  <c r="C5143" i="41"/>
  <c r="AC5142" i="41"/>
  <c r="AB5142" i="41"/>
  <c r="E5142" i="41"/>
  <c r="D5142" i="41"/>
  <c r="C5142" i="41"/>
  <c r="AC5141" i="41"/>
  <c r="AB5141" i="41"/>
  <c r="E5141" i="41"/>
  <c r="D5141" i="41"/>
  <c r="C5141" i="41"/>
  <c r="AC5140" i="41"/>
  <c r="AB5140" i="41"/>
  <c r="E5140" i="41"/>
  <c r="D5140" i="41"/>
  <c r="C5140" i="41"/>
  <c r="AC5139" i="41"/>
  <c r="AB5139" i="41"/>
  <c r="E5139" i="41"/>
  <c r="D5139" i="41"/>
  <c r="C5139" i="41"/>
  <c r="AC5138" i="41"/>
  <c r="AB5138" i="41"/>
  <c r="E5138" i="41"/>
  <c r="D5138" i="41"/>
  <c r="C5138" i="41"/>
  <c r="AC5137" i="41"/>
  <c r="AB5137" i="41"/>
  <c r="E5137" i="41"/>
  <c r="D5137" i="41"/>
  <c r="C5137" i="41"/>
  <c r="AC5136" i="41"/>
  <c r="AB5136" i="41"/>
  <c r="E5136" i="41"/>
  <c r="D5136" i="41"/>
  <c r="C5136" i="41"/>
  <c r="AC5135" i="41"/>
  <c r="AB5135" i="41"/>
  <c r="E5135" i="41"/>
  <c r="D5135" i="41"/>
  <c r="C5135" i="41"/>
  <c r="AC5134" i="41"/>
  <c r="AB5134" i="41"/>
  <c r="E5134" i="41"/>
  <c r="D5134" i="41"/>
  <c r="C5134" i="41"/>
  <c r="AC5133" i="41"/>
  <c r="AB5133" i="41"/>
  <c r="E5133" i="41"/>
  <c r="D5133" i="41"/>
  <c r="C5133" i="41"/>
  <c r="AC5132" i="41"/>
  <c r="AB5132" i="41"/>
  <c r="E5132" i="41"/>
  <c r="D5132" i="41"/>
  <c r="C5132" i="41"/>
  <c r="AC5131" i="41"/>
  <c r="AB5131" i="41"/>
  <c r="E5131" i="41"/>
  <c r="D5131" i="41"/>
  <c r="C5131" i="41"/>
  <c r="AC5130" i="41"/>
  <c r="AB5130" i="41"/>
  <c r="E5130" i="41"/>
  <c r="D5130" i="41"/>
  <c r="C5130" i="41"/>
  <c r="AC5129" i="41"/>
  <c r="AB5129" i="41"/>
  <c r="E5129" i="41"/>
  <c r="D5129" i="41"/>
  <c r="C5129" i="41"/>
  <c r="AC5128" i="41"/>
  <c r="AB5128" i="41"/>
  <c r="E5128" i="41"/>
  <c r="D5128" i="41"/>
  <c r="C5128" i="41"/>
  <c r="AC5127" i="41"/>
  <c r="AB5127" i="41"/>
  <c r="E5127" i="41"/>
  <c r="D5127" i="41"/>
  <c r="C5127" i="41"/>
  <c r="AC5126" i="41"/>
  <c r="AB5126" i="41"/>
  <c r="E5126" i="41"/>
  <c r="D5126" i="41"/>
  <c r="C5126" i="41"/>
  <c r="AC5125" i="41"/>
  <c r="AB5125" i="41"/>
  <c r="E5125" i="41"/>
  <c r="D5125" i="41"/>
  <c r="C5125" i="41"/>
  <c r="AC5124" i="41"/>
  <c r="AB5124" i="41"/>
  <c r="E5124" i="41"/>
  <c r="D5124" i="41"/>
  <c r="C5124" i="41"/>
  <c r="AC5123" i="41"/>
  <c r="AB5123" i="41"/>
  <c r="E5123" i="41"/>
  <c r="D5123" i="41"/>
  <c r="C5123" i="41"/>
  <c r="AC5122" i="41"/>
  <c r="AB5122" i="41"/>
  <c r="E5122" i="41"/>
  <c r="D5122" i="41"/>
  <c r="C5122" i="41"/>
  <c r="AC5121" i="41"/>
  <c r="AB5121" i="41"/>
  <c r="E5121" i="41"/>
  <c r="D5121" i="41"/>
  <c r="C5121" i="41"/>
  <c r="AC5120" i="41"/>
  <c r="AB5120" i="41"/>
  <c r="E5120" i="41"/>
  <c r="D5120" i="41"/>
  <c r="C5120" i="41"/>
  <c r="AC5119" i="41"/>
  <c r="AB5119" i="41"/>
  <c r="E5119" i="41"/>
  <c r="D5119" i="41"/>
  <c r="C5119" i="41"/>
  <c r="AC5118" i="41"/>
  <c r="AB5118" i="41"/>
  <c r="E5118" i="41"/>
  <c r="D5118" i="41"/>
  <c r="C5118" i="41"/>
  <c r="AC5117" i="41"/>
  <c r="AB5117" i="41"/>
  <c r="E5117" i="41"/>
  <c r="D5117" i="41"/>
  <c r="C5117" i="41"/>
  <c r="AC5116" i="41"/>
  <c r="AB5116" i="41"/>
  <c r="E5116" i="41"/>
  <c r="D5116" i="41"/>
  <c r="C5116" i="41"/>
  <c r="AC5115" i="41"/>
  <c r="AB5115" i="41"/>
  <c r="E5115" i="41"/>
  <c r="D5115" i="41"/>
  <c r="C5115" i="41"/>
  <c r="AC5114" i="41"/>
  <c r="AB5114" i="41"/>
  <c r="E5114" i="41"/>
  <c r="D5114" i="41"/>
  <c r="C5114" i="41"/>
  <c r="AC5113" i="41"/>
  <c r="AB5113" i="41"/>
  <c r="E5113" i="41"/>
  <c r="D5113" i="41"/>
  <c r="C5113" i="41"/>
  <c r="AC5112" i="41"/>
  <c r="AB5112" i="41"/>
  <c r="E5112" i="41"/>
  <c r="D5112" i="41"/>
  <c r="C5112" i="41"/>
  <c r="AC5111" i="41"/>
  <c r="AB5111" i="41"/>
  <c r="E5111" i="41"/>
  <c r="D5111" i="41"/>
  <c r="C5111" i="41"/>
  <c r="AC5110" i="41"/>
  <c r="AB5110" i="41"/>
  <c r="E5110" i="41"/>
  <c r="D5110" i="41"/>
  <c r="C5110" i="41"/>
  <c r="AC5109" i="41"/>
  <c r="AB5109" i="41"/>
  <c r="E5109" i="41"/>
  <c r="D5109" i="41"/>
  <c r="C5109" i="41"/>
  <c r="AC5108" i="41"/>
  <c r="AB5108" i="41"/>
  <c r="E5108" i="41"/>
  <c r="D5108" i="41"/>
  <c r="C5108" i="41"/>
  <c r="AC5107" i="41"/>
  <c r="AB5107" i="41"/>
  <c r="E5107" i="41"/>
  <c r="D5107" i="41"/>
  <c r="C5107" i="41"/>
  <c r="AC5106" i="41"/>
  <c r="AB5106" i="41"/>
  <c r="E5106" i="41"/>
  <c r="D5106" i="41"/>
  <c r="C5106" i="41"/>
  <c r="AC5105" i="41"/>
  <c r="AB5105" i="41"/>
  <c r="E5105" i="41"/>
  <c r="D5105" i="41"/>
  <c r="C5105" i="41"/>
  <c r="AC5104" i="41"/>
  <c r="AB5104" i="41"/>
  <c r="E5104" i="41"/>
  <c r="D5104" i="41"/>
  <c r="C5104" i="41"/>
  <c r="AC5103" i="41"/>
  <c r="AB5103" i="41"/>
  <c r="E5103" i="41"/>
  <c r="D5103" i="41"/>
  <c r="C5103" i="41"/>
  <c r="AC5102" i="41"/>
  <c r="AB5102" i="41"/>
  <c r="E5102" i="41"/>
  <c r="D5102" i="41"/>
  <c r="C5102" i="41"/>
  <c r="AC5101" i="41"/>
  <c r="AB5101" i="41"/>
  <c r="E5101" i="41"/>
  <c r="D5101" i="41"/>
  <c r="C5101" i="41"/>
  <c r="AC5100" i="41"/>
  <c r="AB5100" i="41"/>
  <c r="E5100" i="41"/>
  <c r="D5100" i="41"/>
  <c r="C5100" i="41"/>
  <c r="AC5099" i="41"/>
  <c r="AB5099" i="41"/>
  <c r="E5099" i="41"/>
  <c r="D5099" i="41"/>
  <c r="C5099" i="41"/>
  <c r="AC5098" i="41"/>
  <c r="AB5098" i="41"/>
  <c r="E5098" i="41"/>
  <c r="D5098" i="41"/>
  <c r="C5098" i="41"/>
  <c r="AC5097" i="41"/>
  <c r="AB5097" i="41"/>
  <c r="E5097" i="41"/>
  <c r="D5097" i="41"/>
  <c r="C5097" i="41"/>
  <c r="AC5096" i="41"/>
  <c r="AB5096" i="41"/>
  <c r="E5096" i="41"/>
  <c r="D5096" i="41"/>
  <c r="C5096" i="41"/>
  <c r="AC5095" i="41"/>
  <c r="AB5095" i="41"/>
  <c r="E5095" i="41"/>
  <c r="D5095" i="41"/>
  <c r="C5095" i="41"/>
  <c r="AC5094" i="41"/>
  <c r="AB5094" i="41"/>
  <c r="E5094" i="41"/>
  <c r="D5094" i="41"/>
  <c r="C5094" i="41"/>
  <c r="AC5093" i="41"/>
  <c r="AB5093" i="41"/>
  <c r="E5093" i="41"/>
  <c r="D5093" i="41"/>
  <c r="C5093" i="41"/>
  <c r="AC5092" i="41"/>
  <c r="AB5092" i="41"/>
  <c r="E5092" i="41"/>
  <c r="D5092" i="41"/>
  <c r="C5092" i="41"/>
  <c r="AC5091" i="41"/>
  <c r="AB5091" i="41"/>
  <c r="E5091" i="41"/>
  <c r="D5091" i="41"/>
  <c r="C5091" i="41"/>
  <c r="AC5090" i="41"/>
  <c r="AB5090" i="41"/>
  <c r="E5090" i="41"/>
  <c r="D5090" i="41"/>
  <c r="C5090" i="41"/>
  <c r="AC5089" i="41"/>
  <c r="AB5089" i="41"/>
  <c r="E5089" i="41"/>
  <c r="D5089" i="41"/>
  <c r="C5089" i="41"/>
  <c r="AC5088" i="41"/>
  <c r="AB5088" i="41"/>
  <c r="E5088" i="41"/>
  <c r="D5088" i="41"/>
  <c r="C5088" i="41"/>
  <c r="AC5087" i="41"/>
  <c r="AB5087" i="41"/>
  <c r="E5087" i="41"/>
  <c r="D5087" i="41"/>
  <c r="C5087" i="41"/>
  <c r="AC5086" i="41"/>
  <c r="AB5086" i="41"/>
  <c r="E5086" i="41"/>
  <c r="D5086" i="41"/>
  <c r="C5086" i="41"/>
  <c r="AC5085" i="41"/>
  <c r="AB5085" i="41"/>
  <c r="E5085" i="41"/>
  <c r="D5085" i="41"/>
  <c r="C5085" i="41"/>
  <c r="AC5084" i="41"/>
  <c r="AB5084" i="41"/>
  <c r="E5084" i="41"/>
  <c r="D5084" i="41"/>
  <c r="C5084" i="41"/>
  <c r="AC5083" i="41"/>
  <c r="AB5083" i="41"/>
  <c r="E5083" i="41"/>
  <c r="D5083" i="41"/>
  <c r="C5083" i="41"/>
  <c r="AC5082" i="41"/>
  <c r="AB5082" i="41"/>
  <c r="E5082" i="41"/>
  <c r="D5082" i="41"/>
  <c r="C5082" i="41"/>
  <c r="AC5081" i="41"/>
  <c r="AB5081" i="41"/>
  <c r="E5081" i="41"/>
  <c r="D5081" i="41"/>
  <c r="C5081" i="41"/>
  <c r="AC5080" i="41"/>
  <c r="AB5080" i="41"/>
  <c r="E5080" i="41"/>
  <c r="D5080" i="41"/>
  <c r="C5080" i="41"/>
  <c r="AC5079" i="41"/>
  <c r="AB5079" i="41"/>
  <c r="E5079" i="41"/>
  <c r="D5079" i="41"/>
  <c r="C5079" i="41"/>
  <c r="AC5078" i="41"/>
  <c r="AB5078" i="41"/>
  <c r="E5078" i="41"/>
  <c r="D5078" i="41"/>
  <c r="C5078" i="41"/>
  <c r="AC5077" i="41"/>
  <c r="AB5077" i="41"/>
  <c r="E5077" i="41"/>
  <c r="D5077" i="41"/>
  <c r="C5077" i="41"/>
  <c r="AC5076" i="41"/>
  <c r="AB5076" i="41"/>
  <c r="E5076" i="41"/>
  <c r="D5076" i="41"/>
  <c r="C5076" i="41"/>
  <c r="AC5075" i="41"/>
  <c r="AB5075" i="41"/>
  <c r="E5075" i="41"/>
  <c r="D5075" i="41"/>
  <c r="C5075" i="41"/>
  <c r="AC5074" i="41"/>
  <c r="AB5074" i="41"/>
  <c r="E5074" i="41"/>
  <c r="D5074" i="41"/>
  <c r="C5074" i="41"/>
  <c r="AC5073" i="41"/>
  <c r="AB5073" i="41"/>
  <c r="E5073" i="41"/>
  <c r="D5073" i="41"/>
  <c r="C5073" i="41"/>
  <c r="AC5072" i="41"/>
  <c r="AB5072" i="41"/>
  <c r="E5072" i="41"/>
  <c r="D5072" i="41"/>
  <c r="C5072" i="41"/>
  <c r="AC5071" i="41"/>
  <c r="AB5071" i="41"/>
  <c r="E5071" i="41"/>
  <c r="D5071" i="41"/>
  <c r="C5071" i="41"/>
  <c r="AC5070" i="41"/>
  <c r="AB5070" i="41"/>
  <c r="E5070" i="41"/>
  <c r="D5070" i="41"/>
  <c r="C5070" i="41"/>
  <c r="AC5069" i="41"/>
  <c r="AB5069" i="41"/>
  <c r="E5069" i="41"/>
  <c r="D5069" i="41"/>
  <c r="C5069" i="41"/>
  <c r="AC5068" i="41"/>
  <c r="AB5068" i="41"/>
  <c r="E5068" i="41"/>
  <c r="D5068" i="41"/>
  <c r="C5068" i="41"/>
  <c r="AC5067" i="41"/>
  <c r="AB5067" i="41"/>
  <c r="E5067" i="41"/>
  <c r="D5067" i="41"/>
  <c r="C5067" i="41"/>
  <c r="AC5066" i="41"/>
  <c r="AB5066" i="41"/>
  <c r="E5066" i="41"/>
  <c r="D5066" i="41"/>
  <c r="C5066" i="41"/>
  <c r="AC5065" i="41"/>
  <c r="AB5065" i="41"/>
  <c r="E5065" i="41"/>
  <c r="D5065" i="41"/>
  <c r="C5065" i="41"/>
  <c r="AC5064" i="41"/>
  <c r="AB5064" i="41"/>
  <c r="E5064" i="41"/>
  <c r="D5064" i="41"/>
  <c r="C5064" i="41"/>
  <c r="AC5063" i="41"/>
  <c r="AB5063" i="41"/>
  <c r="E5063" i="41"/>
  <c r="D5063" i="41"/>
  <c r="C5063" i="41"/>
  <c r="AC5062" i="41"/>
  <c r="AB5062" i="41"/>
  <c r="E5062" i="41"/>
  <c r="D5062" i="41"/>
  <c r="C5062" i="41"/>
  <c r="AC5061" i="41"/>
  <c r="AB5061" i="41"/>
  <c r="E5061" i="41"/>
  <c r="D5061" i="41"/>
  <c r="C5061" i="41"/>
  <c r="AC5060" i="41"/>
  <c r="AB5060" i="41"/>
  <c r="E5060" i="41"/>
  <c r="D5060" i="41"/>
  <c r="C5060" i="41"/>
  <c r="AC5059" i="41"/>
  <c r="AB5059" i="41"/>
  <c r="E5059" i="41"/>
  <c r="D5059" i="41"/>
  <c r="C5059" i="41"/>
  <c r="AC5058" i="41"/>
  <c r="AB5058" i="41"/>
  <c r="E5058" i="41"/>
  <c r="D5058" i="41"/>
  <c r="C5058" i="41"/>
  <c r="AC5057" i="41"/>
  <c r="AB5057" i="41"/>
  <c r="E5057" i="41"/>
  <c r="D5057" i="41"/>
  <c r="C5057" i="41"/>
  <c r="AC5056" i="41"/>
  <c r="AB5056" i="41"/>
  <c r="E5056" i="41"/>
  <c r="D5056" i="41"/>
  <c r="C5056" i="41"/>
  <c r="AC5055" i="41"/>
  <c r="AB5055" i="41"/>
  <c r="E5055" i="41"/>
  <c r="D5055" i="41"/>
  <c r="C5055" i="41"/>
  <c r="AC5054" i="41"/>
  <c r="AB5054" i="41"/>
  <c r="E5054" i="41"/>
  <c r="D5054" i="41"/>
  <c r="C5054" i="41"/>
  <c r="AC5053" i="41"/>
  <c r="AB5053" i="41"/>
  <c r="E5053" i="41"/>
  <c r="D5053" i="41"/>
  <c r="C5053" i="41"/>
  <c r="AC5052" i="41"/>
  <c r="AB5052" i="41"/>
  <c r="E5052" i="41"/>
  <c r="D5052" i="41"/>
  <c r="C5052" i="41"/>
  <c r="AC5051" i="41"/>
  <c r="AB5051" i="41"/>
  <c r="E5051" i="41"/>
  <c r="D5051" i="41"/>
  <c r="C5051" i="41"/>
  <c r="AC5050" i="41"/>
  <c r="AB5050" i="41"/>
  <c r="E5050" i="41"/>
  <c r="D5050" i="41"/>
  <c r="C5050" i="41"/>
  <c r="AC5049" i="41"/>
  <c r="AB5049" i="41"/>
  <c r="E5049" i="41"/>
  <c r="D5049" i="41"/>
  <c r="C5049" i="41"/>
  <c r="AC5048" i="41"/>
  <c r="AB5048" i="41"/>
  <c r="E5048" i="41"/>
  <c r="D5048" i="41"/>
  <c r="C5048" i="41"/>
  <c r="AC5047" i="41"/>
  <c r="AB5047" i="41"/>
  <c r="E5047" i="41"/>
  <c r="D5047" i="41"/>
  <c r="C5047" i="41"/>
  <c r="AC5046" i="41"/>
  <c r="AB5046" i="41"/>
  <c r="E5046" i="41"/>
  <c r="D5046" i="41"/>
  <c r="C5046" i="41"/>
  <c r="AC5045" i="41"/>
  <c r="AB5045" i="41"/>
  <c r="E5045" i="41"/>
  <c r="D5045" i="41"/>
  <c r="C5045" i="41"/>
  <c r="AC5044" i="41"/>
  <c r="AB5044" i="41"/>
  <c r="E5044" i="41"/>
  <c r="D5044" i="41"/>
  <c r="C5044" i="41"/>
  <c r="AC5043" i="41"/>
  <c r="AB5043" i="41"/>
  <c r="E5043" i="41"/>
  <c r="D5043" i="41"/>
  <c r="C5043" i="41"/>
  <c r="AC5042" i="41"/>
  <c r="AB5042" i="41"/>
  <c r="E5042" i="41"/>
  <c r="D5042" i="41"/>
  <c r="C5042" i="41"/>
  <c r="AC5041" i="41"/>
  <c r="AB5041" i="41"/>
  <c r="E5041" i="41"/>
  <c r="D5041" i="41"/>
  <c r="C5041" i="41"/>
  <c r="AC5040" i="41"/>
  <c r="AB5040" i="41"/>
  <c r="E5040" i="41"/>
  <c r="D5040" i="41"/>
  <c r="C5040" i="41"/>
  <c r="AC5039" i="41"/>
  <c r="AB5039" i="41"/>
  <c r="E5039" i="41"/>
  <c r="D5039" i="41"/>
  <c r="C5039" i="41"/>
  <c r="AC5038" i="41"/>
  <c r="AB5038" i="41"/>
  <c r="E5038" i="41"/>
  <c r="D5038" i="41"/>
  <c r="C5038" i="41"/>
  <c r="AC5037" i="41"/>
  <c r="AB5037" i="41"/>
  <c r="E5037" i="41"/>
  <c r="D5037" i="41"/>
  <c r="C5037" i="41"/>
  <c r="AC5036" i="41"/>
  <c r="AB5036" i="41"/>
  <c r="E5036" i="41"/>
  <c r="D5036" i="41"/>
  <c r="C5036" i="41"/>
  <c r="AC5035" i="41"/>
  <c r="AB5035" i="41"/>
  <c r="E5035" i="41"/>
  <c r="D5035" i="41"/>
  <c r="C5035" i="41"/>
  <c r="AC5034" i="41"/>
  <c r="AB5034" i="41"/>
  <c r="E5034" i="41"/>
  <c r="D5034" i="41"/>
  <c r="C5034" i="41"/>
  <c r="AC5033" i="41"/>
  <c r="AB5033" i="41"/>
  <c r="E5033" i="41"/>
  <c r="D5033" i="41"/>
  <c r="C5033" i="41"/>
  <c r="AC5032" i="41"/>
  <c r="AB5032" i="41"/>
  <c r="E5032" i="41"/>
  <c r="D5032" i="41"/>
  <c r="C5032" i="41"/>
  <c r="AC5031" i="41"/>
  <c r="AB5031" i="41"/>
  <c r="E5031" i="41"/>
  <c r="D5031" i="41"/>
  <c r="C5031" i="41"/>
  <c r="AC5030" i="41"/>
  <c r="AB5030" i="41"/>
  <c r="E5030" i="41"/>
  <c r="D5030" i="41"/>
  <c r="C5030" i="41"/>
  <c r="AC5029" i="41"/>
  <c r="AB5029" i="41"/>
  <c r="E5029" i="41"/>
  <c r="D5029" i="41"/>
  <c r="C5029" i="41"/>
  <c r="AC5028" i="41"/>
  <c r="AB5028" i="41"/>
  <c r="E5028" i="41"/>
  <c r="D5028" i="41"/>
  <c r="C5028" i="41"/>
  <c r="AC5027" i="41"/>
  <c r="AB5027" i="41"/>
  <c r="E5027" i="41"/>
  <c r="D5027" i="41"/>
  <c r="C5027" i="41"/>
  <c r="AC5026" i="41"/>
  <c r="AB5026" i="41"/>
  <c r="E5026" i="41"/>
  <c r="D5026" i="41"/>
  <c r="C5026" i="41"/>
  <c r="AC5025" i="41"/>
  <c r="AB5025" i="41"/>
  <c r="E5025" i="41"/>
  <c r="D5025" i="41"/>
  <c r="C5025" i="41"/>
  <c r="AC5024" i="41"/>
  <c r="AB5024" i="41"/>
  <c r="E5024" i="41"/>
  <c r="D5024" i="41"/>
  <c r="C5024" i="41"/>
  <c r="AC5023" i="41"/>
  <c r="AB5023" i="41"/>
  <c r="E5023" i="41"/>
  <c r="D5023" i="41"/>
  <c r="C5023" i="41"/>
  <c r="AC5022" i="41"/>
  <c r="AB5022" i="41"/>
  <c r="E5022" i="41"/>
  <c r="D5022" i="41"/>
  <c r="C5022" i="41"/>
  <c r="AC5021" i="41"/>
  <c r="AB5021" i="41"/>
  <c r="E5021" i="41"/>
  <c r="D5021" i="41"/>
  <c r="C5021" i="41"/>
  <c r="AC5020" i="41"/>
  <c r="AB5020" i="41"/>
  <c r="E5020" i="41"/>
  <c r="D5020" i="41"/>
  <c r="C5020" i="41"/>
  <c r="AC5019" i="41"/>
  <c r="AB5019" i="41"/>
  <c r="E5019" i="41"/>
  <c r="D5019" i="41"/>
  <c r="C5019" i="41"/>
  <c r="AC5018" i="41"/>
  <c r="AB5018" i="41"/>
  <c r="E5018" i="41"/>
  <c r="D5018" i="41"/>
  <c r="C5018" i="41"/>
  <c r="AC5017" i="41"/>
  <c r="AB5017" i="41"/>
  <c r="E5017" i="41"/>
  <c r="D5017" i="41"/>
  <c r="C5017" i="41"/>
  <c r="AC5016" i="41"/>
  <c r="AB5016" i="41"/>
  <c r="E5016" i="41"/>
  <c r="D5016" i="41"/>
  <c r="C5016" i="41"/>
  <c r="AC5015" i="41"/>
  <c r="AB5015" i="41"/>
  <c r="E5015" i="41"/>
  <c r="D5015" i="41"/>
  <c r="C5015" i="41"/>
  <c r="AC5014" i="41"/>
  <c r="AB5014" i="41"/>
  <c r="E5014" i="41"/>
  <c r="D5014" i="41"/>
  <c r="C5014" i="41"/>
  <c r="AC5013" i="41"/>
  <c r="AB5013" i="41"/>
  <c r="E5013" i="41"/>
  <c r="D5013" i="41"/>
  <c r="C5013" i="41"/>
  <c r="AC5012" i="41"/>
  <c r="AB5012" i="41"/>
  <c r="E5012" i="41"/>
  <c r="D5012" i="41"/>
  <c r="C5012" i="41"/>
  <c r="AC5011" i="41"/>
  <c r="AB5011" i="41"/>
  <c r="E5011" i="41"/>
  <c r="D5011" i="41"/>
  <c r="C5011" i="41"/>
  <c r="AC5010" i="41"/>
  <c r="AB5010" i="41"/>
  <c r="E5010" i="41"/>
  <c r="D5010" i="41"/>
  <c r="C5010" i="41"/>
  <c r="AC5009" i="41"/>
  <c r="AB5009" i="41"/>
  <c r="E5009" i="41"/>
  <c r="D5009" i="41"/>
  <c r="C5009" i="41"/>
  <c r="AC5008" i="41"/>
  <c r="AB5008" i="41"/>
  <c r="E5008" i="41"/>
  <c r="D5008" i="41"/>
  <c r="C5008" i="41"/>
  <c r="AC5007" i="41"/>
  <c r="AB5007" i="41"/>
  <c r="E5007" i="41"/>
  <c r="D5007" i="41"/>
  <c r="C5007" i="41"/>
  <c r="AC5006" i="41"/>
  <c r="AB5006" i="41"/>
  <c r="E5006" i="41"/>
  <c r="D5006" i="41"/>
  <c r="C5006" i="41"/>
  <c r="AC5005" i="41"/>
  <c r="AB5005" i="41"/>
  <c r="E5005" i="41"/>
  <c r="D5005" i="41"/>
  <c r="C5005" i="41"/>
  <c r="AC5004" i="41"/>
  <c r="AB5004" i="41"/>
  <c r="E5004" i="41"/>
  <c r="D5004" i="41"/>
  <c r="C5004" i="41"/>
  <c r="AC5003" i="41"/>
  <c r="AB5003" i="41"/>
  <c r="E5003" i="41"/>
  <c r="D5003" i="41"/>
  <c r="C5003" i="41"/>
  <c r="AC5002" i="41"/>
  <c r="AB5002" i="41"/>
  <c r="E5002" i="41"/>
  <c r="D5002" i="41"/>
  <c r="C5002" i="41"/>
  <c r="AC5001" i="41"/>
  <c r="AB5001" i="41"/>
  <c r="E5001" i="41"/>
  <c r="D5001" i="41"/>
  <c r="C5001" i="41"/>
  <c r="AC5000" i="41"/>
  <c r="AB5000" i="41"/>
  <c r="E5000" i="41"/>
  <c r="D5000" i="41"/>
  <c r="C5000" i="41"/>
  <c r="AC4999" i="41"/>
  <c r="AB4999" i="41"/>
  <c r="E4999" i="41"/>
  <c r="D4999" i="41"/>
  <c r="C4999" i="41"/>
  <c r="AC4998" i="41"/>
  <c r="AB4998" i="41"/>
  <c r="E4998" i="41"/>
  <c r="D4998" i="41"/>
  <c r="C4998" i="41"/>
  <c r="AC4997" i="41"/>
  <c r="AB4997" i="41"/>
  <c r="E4997" i="41"/>
  <c r="D4997" i="41"/>
  <c r="C4997" i="41"/>
  <c r="AC4996" i="41"/>
  <c r="AB4996" i="41"/>
  <c r="E4996" i="41"/>
  <c r="D4996" i="41"/>
  <c r="C4996" i="41"/>
  <c r="AC4995" i="41"/>
  <c r="AB4995" i="41"/>
  <c r="E4995" i="41"/>
  <c r="D4995" i="41"/>
  <c r="C4995" i="41"/>
  <c r="AC4994" i="41"/>
  <c r="AB4994" i="41"/>
  <c r="E4994" i="41"/>
  <c r="D4994" i="41"/>
  <c r="C4994" i="41"/>
  <c r="AC4993" i="41"/>
  <c r="AB4993" i="41"/>
  <c r="E4993" i="41"/>
  <c r="D4993" i="41"/>
  <c r="C4993" i="41"/>
  <c r="AC4992" i="41"/>
  <c r="AB4992" i="41"/>
  <c r="E4992" i="41"/>
  <c r="D4992" i="41"/>
  <c r="C4992" i="41"/>
  <c r="AC4991" i="41"/>
  <c r="AB4991" i="41"/>
  <c r="E4991" i="41"/>
  <c r="D4991" i="41"/>
  <c r="C4991" i="41"/>
  <c r="AC4990" i="41"/>
  <c r="AB4990" i="41"/>
  <c r="E4990" i="41"/>
  <c r="D4990" i="41"/>
  <c r="C4990" i="41"/>
  <c r="AC4989" i="41"/>
  <c r="AB4989" i="41"/>
  <c r="E4989" i="41"/>
  <c r="D4989" i="41"/>
  <c r="C4989" i="41"/>
  <c r="AC4988" i="41"/>
  <c r="AB4988" i="41"/>
  <c r="E4988" i="41"/>
  <c r="D4988" i="41"/>
  <c r="C4988" i="41"/>
  <c r="AC4987" i="41"/>
  <c r="AB4987" i="41"/>
  <c r="E4987" i="41"/>
  <c r="D4987" i="41"/>
  <c r="C4987" i="41"/>
  <c r="AC4986" i="41"/>
  <c r="AB4986" i="41"/>
  <c r="E4986" i="41"/>
  <c r="D4986" i="41"/>
  <c r="C4986" i="41"/>
  <c r="AC4985" i="41"/>
  <c r="AB4985" i="41"/>
  <c r="E4985" i="41"/>
  <c r="D4985" i="41"/>
  <c r="C4985" i="41"/>
  <c r="AC4984" i="41"/>
  <c r="AB4984" i="41"/>
  <c r="E4984" i="41"/>
  <c r="D4984" i="41"/>
  <c r="C4984" i="41"/>
  <c r="AC4983" i="41"/>
  <c r="AB4983" i="41"/>
  <c r="E4983" i="41"/>
  <c r="D4983" i="41"/>
  <c r="C4983" i="41"/>
  <c r="AC4982" i="41"/>
  <c r="AB4982" i="41"/>
  <c r="E4982" i="41"/>
  <c r="D4982" i="41"/>
  <c r="C4982" i="41"/>
  <c r="AC4981" i="41"/>
  <c r="AB4981" i="41"/>
  <c r="E4981" i="41"/>
  <c r="D4981" i="41"/>
  <c r="C4981" i="41"/>
  <c r="AC4980" i="41"/>
  <c r="AB4980" i="41"/>
  <c r="E4980" i="41"/>
  <c r="D4980" i="41"/>
  <c r="C4980" i="41"/>
  <c r="AC4979" i="41"/>
  <c r="AB4979" i="41"/>
  <c r="E4979" i="41"/>
  <c r="D4979" i="41"/>
  <c r="C4979" i="41"/>
  <c r="AC4978" i="41"/>
  <c r="AB4978" i="41"/>
  <c r="E4978" i="41"/>
  <c r="D4978" i="41"/>
  <c r="C4978" i="41"/>
  <c r="AC4977" i="41"/>
  <c r="AB4977" i="41"/>
  <c r="E4977" i="41"/>
  <c r="D4977" i="41"/>
  <c r="C4977" i="41"/>
  <c r="AC4976" i="41"/>
  <c r="AB4976" i="41"/>
  <c r="E4976" i="41"/>
  <c r="D4976" i="41"/>
  <c r="C4976" i="41"/>
  <c r="AC4975" i="41"/>
  <c r="AB4975" i="41"/>
  <c r="E4975" i="41"/>
  <c r="D4975" i="41"/>
  <c r="C4975" i="41"/>
  <c r="AC4974" i="41"/>
  <c r="AB4974" i="41"/>
  <c r="E4974" i="41"/>
  <c r="D4974" i="41"/>
  <c r="C4974" i="41"/>
  <c r="AC4973" i="41"/>
  <c r="AB4973" i="41"/>
  <c r="E4973" i="41"/>
  <c r="D4973" i="41"/>
  <c r="C4973" i="41"/>
  <c r="AC4972" i="41"/>
  <c r="AB4972" i="41"/>
  <c r="E4972" i="41"/>
  <c r="D4972" i="41"/>
  <c r="C4972" i="41"/>
  <c r="AC4971" i="41"/>
  <c r="AB4971" i="41"/>
  <c r="E4971" i="41"/>
  <c r="D4971" i="41"/>
  <c r="C4971" i="41"/>
  <c r="AC4970" i="41"/>
  <c r="AB4970" i="41"/>
  <c r="E4970" i="41"/>
  <c r="D4970" i="41"/>
  <c r="C4970" i="41"/>
  <c r="AC4969" i="41"/>
  <c r="AB4969" i="41"/>
  <c r="E4969" i="41"/>
  <c r="D4969" i="41"/>
  <c r="C4969" i="41"/>
  <c r="AC4968" i="41"/>
  <c r="AB4968" i="41"/>
  <c r="E4968" i="41"/>
  <c r="D4968" i="41"/>
  <c r="C4968" i="41"/>
  <c r="AC4967" i="41"/>
  <c r="AB4967" i="41"/>
  <c r="E4967" i="41"/>
  <c r="D4967" i="41"/>
  <c r="C4967" i="41"/>
  <c r="AC4966" i="41"/>
  <c r="AB4966" i="41"/>
  <c r="E4966" i="41"/>
  <c r="D4966" i="41"/>
  <c r="C4966" i="41"/>
  <c r="AC4965" i="41"/>
  <c r="AB4965" i="41"/>
  <c r="E4965" i="41"/>
  <c r="D4965" i="41"/>
  <c r="C4965" i="41"/>
  <c r="AC4964" i="41"/>
  <c r="AB4964" i="41"/>
  <c r="E4964" i="41"/>
  <c r="D4964" i="41"/>
  <c r="C4964" i="41"/>
  <c r="AC4963" i="41"/>
  <c r="AB4963" i="41"/>
  <c r="E4963" i="41"/>
  <c r="D4963" i="41"/>
  <c r="C4963" i="41"/>
  <c r="AC4962" i="41"/>
  <c r="AB4962" i="41"/>
  <c r="E4962" i="41"/>
  <c r="D4962" i="41"/>
  <c r="C4962" i="41"/>
  <c r="AC4961" i="41"/>
  <c r="AB4961" i="41"/>
  <c r="E4961" i="41"/>
  <c r="D4961" i="41"/>
  <c r="C4961" i="41"/>
  <c r="AC4960" i="41"/>
  <c r="AB4960" i="41"/>
  <c r="E4960" i="41"/>
  <c r="D4960" i="41"/>
  <c r="C4960" i="41"/>
  <c r="AC4959" i="41"/>
  <c r="AB4959" i="41"/>
  <c r="E4959" i="41"/>
  <c r="D4959" i="41"/>
  <c r="C4959" i="41"/>
  <c r="AC4958" i="41"/>
  <c r="AB4958" i="41"/>
  <c r="E4958" i="41"/>
  <c r="D4958" i="41"/>
  <c r="C4958" i="41"/>
  <c r="AC4957" i="41"/>
  <c r="AB4957" i="41"/>
  <c r="E4957" i="41"/>
  <c r="D4957" i="41"/>
  <c r="C4957" i="41"/>
  <c r="AC4956" i="41"/>
  <c r="AB4956" i="41"/>
  <c r="E4956" i="41"/>
  <c r="D4956" i="41"/>
  <c r="C4956" i="41"/>
  <c r="AC4955" i="41"/>
  <c r="AB4955" i="41"/>
  <c r="E4955" i="41"/>
  <c r="D4955" i="41"/>
  <c r="C4955" i="41"/>
  <c r="AC4954" i="41"/>
  <c r="AB4954" i="41"/>
  <c r="E4954" i="41"/>
  <c r="D4954" i="41"/>
  <c r="C4954" i="41"/>
  <c r="AC4953" i="41"/>
  <c r="AB4953" i="41"/>
  <c r="E4953" i="41"/>
  <c r="D4953" i="41"/>
  <c r="C4953" i="41"/>
  <c r="AC4952" i="41"/>
  <c r="AB4952" i="41"/>
  <c r="E4952" i="41"/>
  <c r="D4952" i="41"/>
  <c r="C4952" i="41"/>
  <c r="AC4951" i="41"/>
  <c r="AB4951" i="41"/>
  <c r="E4951" i="41"/>
  <c r="D4951" i="41"/>
  <c r="C4951" i="41"/>
  <c r="AC4950" i="41"/>
  <c r="AB4950" i="41"/>
  <c r="E4950" i="41"/>
  <c r="D4950" i="41"/>
  <c r="C4950" i="41"/>
  <c r="AC4949" i="41"/>
  <c r="AB4949" i="41"/>
  <c r="E4949" i="41"/>
  <c r="D4949" i="41"/>
  <c r="C4949" i="41"/>
  <c r="AC4948" i="41"/>
  <c r="AB4948" i="41"/>
  <c r="E4948" i="41"/>
  <c r="D4948" i="41"/>
  <c r="C4948" i="41"/>
  <c r="AC4947" i="41"/>
  <c r="AB4947" i="41"/>
  <c r="E4947" i="41"/>
  <c r="D4947" i="41"/>
  <c r="C4947" i="41"/>
  <c r="AC4946" i="41"/>
  <c r="AB4946" i="41"/>
  <c r="E4946" i="41"/>
  <c r="D4946" i="41"/>
  <c r="C4946" i="41"/>
  <c r="AC4945" i="41"/>
  <c r="AB4945" i="41"/>
  <c r="E4945" i="41"/>
  <c r="D4945" i="41"/>
  <c r="C4945" i="41"/>
  <c r="AC4944" i="41"/>
  <c r="AB4944" i="41"/>
  <c r="E4944" i="41"/>
  <c r="D4944" i="41"/>
  <c r="C4944" i="41"/>
  <c r="AC4943" i="41"/>
  <c r="AB4943" i="41"/>
  <c r="E4943" i="41"/>
  <c r="D4943" i="41"/>
  <c r="C4943" i="41"/>
  <c r="AC4942" i="41"/>
  <c r="AB4942" i="41"/>
  <c r="E4942" i="41"/>
  <c r="D4942" i="41"/>
  <c r="C4942" i="41"/>
  <c r="AC4941" i="41"/>
  <c r="AB4941" i="41"/>
  <c r="E4941" i="41"/>
  <c r="D4941" i="41"/>
  <c r="C4941" i="41"/>
  <c r="AC4940" i="41"/>
  <c r="AB4940" i="41"/>
  <c r="E4940" i="41"/>
  <c r="D4940" i="41"/>
  <c r="C4940" i="41"/>
  <c r="AC4939" i="41"/>
  <c r="AB4939" i="41"/>
  <c r="E4939" i="41"/>
  <c r="D4939" i="41"/>
  <c r="C4939" i="41"/>
  <c r="AC4938" i="41"/>
  <c r="AB4938" i="41"/>
  <c r="E4938" i="41"/>
  <c r="D4938" i="41"/>
  <c r="C4938" i="41"/>
  <c r="AC4937" i="41"/>
  <c r="AB4937" i="41"/>
  <c r="E4937" i="41"/>
  <c r="D4937" i="41"/>
  <c r="C4937" i="41"/>
  <c r="AC4936" i="41"/>
  <c r="AB4936" i="41"/>
  <c r="E4936" i="41"/>
  <c r="D4936" i="41"/>
  <c r="C4936" i="41"/>
  <c r="AC4935" i="41"/>
  <c r="AB4935" i="41"/>
  <c r="E4935" i="41"/>
  <c r="D4935" i="41"/>
  <c r="C4935" i="41"/>
  <c r="AC4934" i="41"/>
  <c r="AB4934" i="41"/>
  <c r="E4934" i="41"/>
  <c r="D4934" i="41"/>
  <c r="C4934" i="41"/>
  <c r="AC4933" i="41"/>
  <c r="AB4933" i="41"/>
  <c r="E4933" i="41"/>
  <c r="D4933" i="41"/>
  <c r="C4933" i="41"/>
  <c r="AC4932" i="41"/>
  <c r="AB4932" i="41"/>
  <c r="E4932" i="41"/>
  <c r="D4932" i="41"/>
  <c r="C4932" i="41"/>
  <c r="AC4931" i="41"/>
  <c r="AB4931" i="41"/>
  <c r="E4931" i="41"/>
  <c r="D4931" i="41"/>
  <c r="C4931" i="41"/>
  <c r="AC4930" i="41"/>
  <c r="AB4930" i="41"/>
  <c r="E4930" i="41"/>
  <c r="D4930" i="41"/>
  <c r="C4930" i="41"/>
  <c r="AC4929" i="41"/>
  <c r="AB4929" i="41"/>
  <c r="E4929" i="41"/>
  <c r="D4929" i="41"/>
  <c r="C4929" i="41"/>
  <c r="AC4928" i="41"/>
  <c r="AB4928" i="41"/>
  <c r="E4928" i="41"/>
  <c r="D4928" i="41"/>
  <c r="C4928" i="41"/>
  <c r="AC4927" i="41"/>
  <c r="AB4927" i="41"/>
  <c r="E4927" i="41"/>
  <c r="D4927" i="41"/>
  <c r="C4927" i="41"/>
  <c r="AC4926" i="41"/>
  <c r="AB4926" i="41"/>
  <c r="E4926" i="41"/>
  <c r="D4926" i="41"/>
  <c r="C4926" i="41"/>
  <c r="AC4925" i="41"/>
  <c r="AB4925" i="41"/>
  <c r="E4925" i="41"/>
  <c r="D4925" i="41"/>
  <c r="C4925" i="41"/>
  <c r="AC4924" i="41"/>
  <c r="AB4924" i="41"/>
  <c r="E4924" i="41"/>
  <c r="D4924" i="41"/>
  <c r="C4924" i="41"/>
  <c r="AC4923" i="41"/>
  <c r="AB4923" i="41"/>
  <c r="E4923" i="41"/>
  <c r="D4923" i="41"/>
  <c r="C4923" i="41"/>
  <c r="AC4922" i="41"/>
  <c r="AB4922" i="41"/>
  <c r="E4922" i="41"/>
  <c r="D4922" i="41"/>
  <c r="C4922" i="41"/>
  <c r="AC4921" i="41"/>
  <c r="AB4921" i="41"/>
  <c r="E4921" i="41"/>
  <c r="D4921" i="41"/>
  <c r="C4921" i="41"/>
  <c r="AC4920" i="41"/>
  <c r="AB4920" i="41"/>
  <c r="E4920" i="41"/>
  <c r="D4920" i="41"/>
  <c r="C4920" i="41"/>
  <c r="AC4919" i="41"/>
  <c r="AB4919" i="41"/>
  <c r="E4919" i="41"/>
  <c r="D4919" i="41"/>
  <c r="C4919" i="41"/>
  <c r="AC4918" i="41"/>
  <c r="AB4918" i="41"/>
  <c r="E4918" i="41"/>
  <c r="D4918" i="41"/>
  <c r="C4918" i="41"/>
  <c r="AC4917" i="41"/>
  <c r="AB4917" i="41"/>
  <c r="E4917" i="41"/>
  <c r="D4917" i="41"/>
  <c r="C4917" i="41"/>
  <c r="AC4916" i="41"/>
  <c r="AB4916" i="41"/>
  <c r="E4916" i="41"/>
  <c r="D4916" i="41"/>
  <c r="C4916" i="41"/>
  <c r="AC4915" i="41"/>
  <c r="AB4915" i="41"/>
  <c r="E4915" i="41"/>
  <c r="D4915" i="41"/>
  <c r="C4915" i="41"/>
  <c r="AC4914" i="41"/>
  <c r="AB4914" i="41"/>
  <c r="E4914" i="41"/>
  <c r="D4914" i="41"/>
  <c r="C4914" i="41"/>
  <c r="AC4913" i="41"/>
  <c r="AB4913" i="41"/>
  <c r="E4913" i="41"/>
  <c r="D4913" i="41"/>
  <c r="C4913" i="41"/>
  <c r="AC4912" i="41"/>
  <c r="AB4912" i="41"/>
  <c r="E4912" i="41"/>
  <c r="D4912" i="41"/>
  <c r="C4912" i="41"/>
  <c r="AC4911" i="41"/>
  <c r="AB4911" i="41"/>
  <c r="E4911" i="41"/>
  <c r="D4911" i="41"/>
  <c r="C4911" i="41"/>
  <c r="AC4910" i="41"/>
  <c r="AB4910" i="41"/>
  <c r="E4910" i="41"/>
  <c r="D4910" i="41"/>
  <c r="C4910" i="41"/>
  <c r="AC4909" i="41"/>
  <c r="AB4909" i="41"/>
  <c r="E4909" i="41"/>
  <c r="D4909" i="41"/>
  <c r="C4909" i="41"/>
  <c r="AC4908" i="41"/>
  <c r="AB4908" i="41"/>
  <c r="E4908" i="41"/>
  <c r="D4908" i="41"/>
  <c r="C4908" i="41"/>
  <c r="AC4907" i="41"/>
  <c r="AB4907" i="41"/>
  <c r="E4907" i="41"/>
  <c r="D4907" i="41"/>
  <c r="C4907" i="41"/>
  <c r="AC4906" i="41"/>
  <c r="AB4906" i="41"/>
  <c r="E4906" i="41"/>
  <c r="D4906" i="41"/>
  <c r="C4906" i="41"/>
  <c r="AC4905" i="41"/>
  <c r="AB4905" i="41"/>
  <c r="E4905" i="41"/>
  <c r="D4905" i="41"/>
  <c r="C4905" i="41"/>
  <c r="AC4904" i="41"/>
  <c r="AB4904" i="41"/>
  <c r="E4904" i="41"/>
  <c r="D4904" i="41"/>
  <c r="C4904" i="41"/>
  <c r="AC4903" i="41"/>
  <c r="AB4903" i="41"/>
  <c r="E4903" i="41"/>
  <c r="D4903" i="41"/>
  <c r="C4903" i="41"/>
  <c r="AC4902" i="41"/>
  <c r="AB4902" i="41"/>
  <c r="E4902" i="41"/>
  <c r="D4902" i="41"/>
  <c r="C4902" i="41"/>
  <c r="AC4901" i="41"/>
  <c r="AB4901" i="41"/>
  <c r="E4901" i="41"/>
  <c r="D4901" i="41"/>
  <c r="C4901" i="41"/>
  <c r="AC4900" i="41"/>
  <c r="AB4900" i="41"/>
  <c r="E4900" i="41"/>
  <c r="D4900" i="41"/>
  <c r="C4900" i="41"/>
  <c r="AC4899" i="41"/>
  <c r="AB4899" i="41"/>
  <c r="E4899" i="41"/>
  <c r="D4899" i="41"/>
  <c r="C4899" i="41"/>
  <c r="AC4898" i="41"/>
  <c r="AB4898" i="41"/>
  <c r="E4898" i="41"/>
  <c r="D4898" i="41"/>
  <c r="C4898" i="41"/>
  <c r="AC4897" i="41"/>
  <c r="AB4897" i="41"/>
  <c r="E4897" i="41"/>
  <c r="D4897" i="41"/>
  <c r="C4897" i="41"/>
  <c r="AC4896" i="41"/>
  <c r="AB4896" i="41"/>
  <c r="E4896" i="41"/>
  <c r="D4896" i="41"/>
  <c r="C4896" i="41"/>
  <c r="AC4895" i="41"/>
  <c r="AB4895" i="41"/>
  <c r="E4895" i="41"/>
  <c r="D4895" i="41"/>
  <c r="C4895" i="41"/>
  <c r="AC4894" i="41"/>
  <c r="AB4894" i="41"/>
  <c r="E4894" i="41"/>
  <c r="D4894" i="41"/>
  <c r="C4894" i="41"/>
  <c r="AC4893" i="41"/>
  <c r="AB4893" i="41"/>
  <c r="E4893" i="41"/>
  <c r="D4893" i="41"/>
  <c r="C4893" i="41"/>
  <c r="AC4892" i="41"/>
  <c r="AB4892" i="41"/>
  <c r="E4892" i="41"/>
  <c r="D4892" i="41"/>
  <c r="C4892" i="41"/>
  <c r="AC4891" i="41"/>
  <c r="AB4891" i="41"/>
  <c r="E4891" i="41"/>
  <c r="D4891" i="41"/>
  <c r="C4891" i="41"/>
  <c r="AC4890" i="41"/>
  <c r="AB4890" i="41"/>
  <c r="E4890" i="41"/>
  <c r="D4890" i="41"/>
  <c r="C4890" i="41"/>
  <c r="AC4889" i="41"/>
  <c r="AB4889" i="41"/>
  <c r="E4889" i="41"/>
  <c r="D4889" i="41"/>
  <c r="C4889" i="41"/>
  <c r="AC4888" i="41"/>
  <c r="AB4888" i="41"/>
  <c r="E4888" i="41"/>
  <c r="D4888" i="41"/>
  <c r="C4888" i="41"/>
  <c r="AC4887" i="41"/>
  <c r="AB4887" i="41"/>
  <c r="E4887" i="41"/>
  <c r="D4887" i="41"/>
  <c r="C4887" i="41"/>
  <c r="AC4886" i="41"/>
  <c r="AB4886" i="41"/>
  <c r="E4886" i="41"/>
  <c r="D4886" i="41"/>
  <c r="C4886" i="41"/>
  <c r="AC4885" i="41"/>
  <c r="AB4885" i="41"/>
  <c r="E4885" i="41"/>
  <c r="D4885" i="41"/>
  <c r="C4885" i="41"/>
  <c r="AC4884" i="41"/>
  <c r="AB4884" i="41"/>
  <c r="E4884" i="41"/>
  <c r="D4884" i="41"/>
  <c r="C4884" i="41"/>
  <c r="AC4883" i="41"/>
  <c r="AB4883" i="41"/>
  <c r="E4883" i="41"/>
  <c r="D4883" i="41"/>
  <c r="C4883" i="41"/>
  <c r="AC4882" i="41"/>
  <c r="AB4882" i="41"/>
  <c r="E4882" i="41"/>
  <c r="D4882" i="41"/>
  <c r="C4882" i="41"/>
  <c r="AC4881" i="41"/>
  <c r="AB4881" i="41"/>
  <c r="E4881" i="41"/>
  <c r="D4881" i="41"/>
  <c r="C4881" i="41"/>
  <c r="AC4880" i="41"/>
  <c r="AB4880" i="41"/>
  <c r="E4880" i="41"/>
  <c r="D4880" i="41"/>
  <c r="C4880" i="41"/>
  <c r="AC4879" i="41"/>
  <c r="AB4879" i="41"/>
  <c r="E4879" i="41"/>
  <c r="D4879" i="41"/>
  <c r="C4879" i="41"/>
  <c r="AC4878" i="41"/>
  <c r="AB4878" i="41"/>
  <c r="E4878" i="41"/>
  <c r="D4878" i="41"/>
  <c r="C4878" i="41"/>
  <c r="AC4877" i="41"/>
  <c r="AB4877" i="41"/>
  <c r="E4877" i="41"/>
  <c r="D4877" i="41"/>
  <c r="C4877" i="41"/>
  <c r="AC4876" i="41"/>
  <c r="AB4876" i="41"/>
  <c r="E4876" i="41"/>
  <c r="D4876" i="41"/>
  <c r="C4876" i="41"/>
  <c r="AC4875" i="41"/>
  <c r="AB4875" i="41"/>
  <c r="E4875" i="41"/>
  <c r="D4875" i="41"/>
  <c r="C4875" i="41"/>
  <c r="AC4874" i="41"/>
  <c r="AB4874" i="41"/>
  <c r="E4874" i="41"/>
  <c r="D4874" i="41"/>
  <c r="C4874" i="41"/>
  <c r="AC4873" i="41"/>
  <c r="AB4873" i="41"/>
  <c r="E4873" i="41"/>
  <c r="D4873" i="41"/>
  <c r="C4873" i="41"/>
  <c r="AC4872" i="41"/>
  <c r="AB4872" i="41"/>
  <c r="E4872" i="41"/>
  <c r="D4872" i="41"/>
  <c r="C4872" i="41"/>
  <c r="AC4871" i="41"/>
  <c r="AB4871" i="41"/>
  <c r="E4871" i="41"/>
  <c r="D4871" i="41"/>
  <c r="C4871" i="41"/>
  <c r="AC4870" i="41"/>
  <c r="AB4870" i="41"/>
  <c r="E4870" i="41"/>
  <c r="D4870" i="41"/>
  <c r="C4870" i="41"/>
  <c r="AC4869" i="41"/>
  <c r="AB4869" i="41"/>
  <c r="E4869" i="41"/>
  <c r="D4869" i="41"/>
  <c r="C4869" i="41"/>
  <c r="AC4868" i="41"/>
  <c r="AB4868" i="41"/>
  <c r="E4868" i="41"/>
  <c r="D4868" i="41"/>
  <c r="C4868" i="41"/>
  <c r="AC4867" i="41"/>
  <c r="AB4867" i="41"/>
  <c r="E4867" i="41"/>
  <c r="D4867" i="41"/>
  <c r="C4867" i="41"/>
  <c r="AC4866" i="41"/>
  <c r="AB4866" i="41"/>
  <c r="E4866" i="41"/>
  <c r="D4866" i="41"/>
  <c r="C4866" i="41"/>
  <c r="AC4865" i="41"/>
  <c r="AB4865" i="41"/>
  <c r="E4865" i="41"/>
  <c r="D4865" i="41"/>
  <c r="C4865" i="41"/>
  <c r="AC4864" i="41"/>
  <c r="AB4864" i="41"/>
  <c r="E4864" i="41"/>
  <c r="D4864" i="41"/>
  <c r="C4864" i="41"/>
  <c r="AC4863" i="41"/>
  <c r="AB4863" i="41"/>
  <c r="E4863" i="41"/>
  <c r="D4863" i="41"/>
  <c r="C4863" i="41"/>
  <c r="AC4862" i="41"/>
  <c r="AB4862" i="41"/>
  <c r="E4862" i="41"/>
  <c r="D4862" i="41"/>
  <c r="C4862" i="41"/>
  <c r="AC4861" i="41"/>
  <c r="AB4861" i="41"/>
  <c r="E4861" i="41"/>
  <c r="D4861" i="41"/>
  <c r="C4861" i="41"/>
  <c r="AC4860" i="41"/>
  <c r="AB4860" i="41"/>
  <c r="E4860" i="41"/>
  <c r="D4860" i="41"/>
  <c r="C4860" i="41"/>
  <c r="AC4859" i="41"/>
  <c r="AB4859" i="41"/>
  <c r="E4859" i="41"/>
  <c r="D4859" i="41"/>
  <c r="C4859" i="41"/>
  <c r="AC4858" i="41"/>
  <c r="AB4858" i="41"/>
  <c r="E4858" i="41"/>
  <c r="D4858" i="41"/>
  <c r="C4858" i="41"/>
  <c r="AC4857" i="41"/>
  <c r="AB4857" i="41"/>
  <c r="E4857" i="41"/>
  <c r="D4857" i="41"/>
  <c r="C4857" i="41"/>
  <c r="AC4856" i="41"/>
  <c r="AB4856" i="41"/>
  <c r="E4856" i="41"/>
  <c r="D4856" i="41"/>
  <c r="C4856" i="41"/>
  <c r="AC4855" i="41"/>
  <c r="AB4855" i="41"/>
  <c r="E4855" i="41"/>
  <c r="D4855" i="41"/>
  <c r="C4855" i="41"/>
  <c r="AC4854" i="41"/>
  <c r="AB4854" i="41"/>
  <c r="E4854" i="41"/>
  <c r="D4854" i="41"/>
  <c r="C4854" i="41"/>
  <c r="AC4853" i="41"/>
  <c r="AB4853" i="41"/>
  <c r="E4853" i="41"/>
  <c r="D4853" i="41"/>
  <c r="C4853" i="41"/>
  <c r="AC4852" i="41"/>
  <c r="AB4852" i="41"/>
  <c r="E4852" i="41"/>
  <c r="D4852" i="41"/>
  <c r="C4852" i="41"/>
  <c r="AC4851" i="41"/>
  <c r="AB4851" i="41"/>
  <c r="E4851" i="41"/>
  <c r="D4851" i="41"/>
  <c r="C4851" i="41"/>
  <c r="AC4850" i="41"/>
  <c r="AB4850" i="41"/>
  <c r="E4850" i="41"/>
  <c r="D4850" i="41"/>
  <c r="C4850" i="41"/>
  <c r="AC4849" i="41"/>
  <c r="AB4849" i="41"/>
  <c r="E4849" i="41"/>
  <c r="D4849" i="41"/>
  <c r="C4849" i="41"/>
  <c r="AC4848" i="41"/>
  <c r="AB4848" i="41"/>
  <c r="E4848" i="41"/>
  <c r="D4848" i="41"/>
  <c r="C4848" i="41"/>
  <c r="AC4847" i="41"/>
  <c r="AB4847" i="41"/>
  <c r="E4847" i="41"/>
  <c r="D4847" i="41"/>
  <c r="C4847" i="41"/>
  <c r="AC4846" i="41"/>
  <c r="AB4846" i="41"/>
  <c r="E4846" i="41"/>
  <c r="D4846" i="41"/>
  <c r="C4846" i="41"/>
  <c r="AC4845" i="41"/>
  <c r="AB4845" i="41"/>
  <c r="E4845" i="41"/>
  <c r="D4845" i="41"/>
  <c r="C4845" i="41"/>
  <c r="AC4844" i="41"/>
  <c r="AB4844" i="41"/>
  <c r="E4844" i="41"/>
  <c r="D4844" i="41"/>
  <c r="C4844" i="41"/>
  <c r="AC4843" i="41"/>
  <c r="AB4843" i="41"/>
  <c r="E4843" i="41"/>
  <c r="D4843" i="41"/>
  <c r="C4843" i="41"/>
  <c r="AC4842" i="41"/>
  <c r="AB4842" i="41"/>
  <c r="E4842" i="41"/>
  <c r="D4842" i="41"/>
  <c r="C4842" i="41"/>
  <c r="AC4841" i="41"/>
  <c r="AB4841" i="41"/>
  <c r="E4841" i="41"/>
  <c r="D4841" i="41"/>
  <c r="C4841" i="41"/>
  <c r="AC4840" i="41"/>
  <c r="AB4840" i="41"/>
  <c r="E4840" i="41"/>
  <c r="D4840" i="41"/>
  <c r="C4840" i="41"/>
  <c r="AC4839" i="41"/>
  <c r="AB4839" i="41"/>
  <c r="E4839" i="41"/>
  <c r="D4839" i="41"/>
  <c r="C4839" i="41"/>
  <c r="AC4838" i="41"/>
  <c r="AB4838" i="41"/>
  <c r="E4838" i="41"/>
  <c r="D4838" i="41"/>
  <c r="C4838" i="41"/>
  <c r="AC4837" i="41"/>
  <c r="AB4837" i="41"/>
  <c r="E4837" i="41"/>
  <c r="D4837" i="41"/>
  <c r="C4837" i="41"/>
  <c r="AC4836" i="41"/>
  <c r="AB4836" i="41"/>
  <c r="E4836" i="41"/>
  <c r="D4836" i="41"/>
  <c r="C4836" i="41"/>
  <c r="AC4835" i="41"/>
  <c r="AB4835" i="41"/>
  <c r="E4835" i="41"/>
  <c r="D4835" i="41"/>
  <c r="C4835" i="41"/>
  <c r="AC4834" i="41"/>
  <c r="AB4834" i="41"/>
  <c r="E4834" i="41"/>
  <c r="D4834" i="41"/>
  <c r="C4834" i="41"/>
  <c r="AC4833" i="41"/>
  <c r="AB4833" i="41"/>
  <c r="E4833" i="41"/>
  <c r="D4833" i="41"/>
  <c r="C4833" i="41"/>
  <c r="AC4832" i="41"/>
  <c r="AB4832" i="41"/>
  <c r="E4832" i="41"/>
  <c r="D4832" i="41"/>
  <c r="C4832" i="41"/>
  <c r="AC4831" i="41"/>
  <c r="AB4831" i="41"/>
  <c r="E4831" i="41"/>
  <c r="D4831" i="41"/>
  <c r="C4831" i="41"/>
  <c r="AC4830" i="41"/>
  <c r="AB4830" i="41"/>
  <c r="E4830" i="41"/>
  <c r="D4830" i="41"/>
  <c r="C4830" i="41"/>
  <c r="AC4829" i="41"/>
  <c r="AB4829" i="41"/>
  <c r="E4829" i="41"/>
  <c r="D4829" i="41"/>
  <c r="C4829" i="41"/>
  <c r="AC4828" i="41"/>
  <c r="AB4828" i="41"/>
  <c r="E4828" i="41"/>
  <c r="D4828" i="41"/>
  <c r="C4828" i="41"/>
  <c r="AC4827" i="41"/>
  <c r="AB4827" i="41"/>
  <c r="E4827" i="41"/>
  <c r="D4827" i="41"/>
  <c r="C4827" i="41"/>
  <c r="AC4826" i="41"/>
  <c r="AB4826" i="41"/>
  <c r="E4826" i="41"/>
  <c r="D4826" i="41"/>
  <c r="C4826" i="41"/>
  <c r="AC4825" i="41"/>
  <c r="AB4825" i="41"/>
  <c r="E4825" i="41"/>
  <c r="D4825" i="41"/>
  <c r="C4825" i="41"/>
  <c r="AC4824" i="41"/>
  <c r="AB4824" i="41"/>
  <c r="E4824" i="41"/>
  <c r="D4824" i="41"/>
  <c r="C4824" i="41"/>
  <c r="AC4823" i="41"/>
  <c r="AB4823" i="41"/>
  <c r="E4823" i="41"/>
  <c r="D4823" i="41"/>
  <c r="C4823" i="41"/>
  <c r="AC4822" i="41"/>
  <c r="AB4822" i="41"/>
  <c r="E4822" i="41"/>
  <c r="D4822" i="41"/>
  <c r="C4822" i="41"/>
  <c r="AC4821" i="41"/>
  <c r="AB4821" i="41"/>
  <c r="E4821" i="41"/>
  <c r="D4821" i="41"/>
  <c r="C4821" i="41"/>
  <c r="AC4820" i="41"/>
  <c r="AB4820" i="41"/>
  <c r="E4820" i="41"/>
  <c r="D4820" i="41"/>
  <c r="C4820" i="41"/>
  <c r="AC4819" i="41"/>
  <c r="AB4819" i="41"/>
  <c r="E4819" i="41"/>
  <c r="D4819" i="41"/>
  <c r="C4819" i="41"/>
  <c r="AC4818" i="41"/>
  <c r="AB4818" i="41"/>
  <c r="E4818" i="41"/>
  <c r="D4818" i="41"/>
  <c r="C4818" i="41"/>
  <c r="AC4817" i="41"/>
  <c r="AB4817" i="41"/>
  <c r="E4817" i="41"/>
  <c r="D4817" i="41"/>
  <c r="C4817" i="41"/>
  <c r="AC4816" i="41"/>
  <c r="AB4816" i="41"/>
  <c r="E4816" i="41"/>
  <c r="D4816" i="41"/>
  <c r="C4816" i="41"/>
  <c r="AC4815" i="41"/>
  <c r="AB4815" i="41"/>
  <c r="E4815" i="41"/>
  <c r="D4815" i="41"/>
  <c r="C4815" i="41"/>
  <c r="AC4814" i="41"/>
  <c r="AB4814" i="41"/>
  <c r="E4814" i="41"/>
  <c r="D4814" i="41"/>
  <c r="C4814" i="41"/>
  <c r="AC4813" i="41"/>
  <c r="AB4813" i="41"/>
  <c r="E4813" i="41"/>
  <c r="D4813" i="41"/>
  <c r="C4813" i="41"/>
  <c r="AC4812" i="41"/>
  <c r="AB4812" i="41"/>
  <c r="E4812" i="41"/>
  <c r="D4812" i="41"/>
  <c r="C4812" i="41"/>
  <c r="AC4811" i="41"/>
  <c r="AB4811" i="41"/>
  <c r="E4811" i="41"/>
  <c r="D4811" i="41"/>
  <c r="C4811" i="41"/>
  <c r="AC4810" i="41"/>
  <c r="AB4810" i="41"/>
  <c r="E4810" i="41"/>
  <c r="D4810" i="41"/>
  <c r="C4810" i="41"/>
  <c r="AC4809" i="41"/>
  <c r="AB4809" i="41"/>
  <c r="E4809" i="41"/>
  <c r="D4809" i="41"/>
  <c r="C4809" i="41"/>
  <c r="AC4808" i="41"/>
  <c r="AB4808" i="41"/>
  <c r="E4808" i="41"/>
  <c r="D4808" i="41"/>
  <c r="C4808" i="41"/>
  <c r="AC4807" i="41"/>
  <c r="AB4807" i="41"/>
  <c r="E4807" i="41"/>
  <c r="D4807" i="41"/>
  <c r="C4807" i="41"/>
  <c r="AC4806" i="41"/>
  <c r="AB4806" i="41"/>
  <c r="E4806" i="41"/>
  <c r="D4806" i="41"/>
  <c r="C4806" i="41"/>
  <c r="AC4805" i="41"/>
  <c r="AB4805" i="41"/>
  <c r="E4805" i="41"/>
  <c r="D4805" i="41"/>
  <c r="C4805" i="41"/>
  <c r="AC4804" i="41"/>
  <c r="AB4804" i="41"/>
  <c r="E4804" i="41"/>
  <c r="D4804" i="41"/>
  <c r="C4804" i="41"/>
  <c r="AC4803" i="41"/>
  <c r="AB4803" i="41"/>
  <c r="E4803" i="41"/>
  <c r="D4803" i="41"/>
  <c r="C4803" i="41"/>
  <c r="AC4802" i="41"/>
  <c r="AB4802" i="41"/>
  <c r="E4802" i="41"/>
  <c r="D4802" i="41"/>
  <c r="C4802" i="41"/>
  <c r="AC4801" i="41"/>
  <c r="AB4801" i="41"/>
  <c r="E4801" i="41"/>
  <c r="D4801" i="41"/>
  <c r="C4801" i="41"/>
  <c r="AC4800" i="41"/>
  <c r="AB4800" i="41"/>
  <c r="E4800" i="41"/>
  <c r="D4800" i="41"/>
  <c r="C4800" i="41"/>
  <c r="AC4799" i="41"/>
  <c r="AB4799" i="41"/>
  <c r="E4799" i="41"/>
  <c r="D4799" i="41"/>
  <c r="C4799" i="41"/>
  <c r="AC4798" i="41"/>
  <c r="AB4798" i="41"/>
  <c r="E4798" i="41"/>
  <c r="D4798" i="41"/>
  <c r="C4798" i="41"/>
  <c r="AC4797" i="41"/>
  <c r="AB4797" i="41"/>
  <c r="E4797" i="41"/>
  <c r="D4797" i="41"/>
  <c r="C4797" i="41"/>
  <c r="AC4796" i="41"/>
  <c r="AB4796" i="41"/>
  <c r="E4796" i="41"/>
  <c r="D4796" i="41"/>
  <c r="C4796" i="41"/>
  <c r="AC4795" i="41"/>
  <c r="AB4795" i="41"/>
  <c r="E4795" i="41"/>
  <c r="D4795" i="41"/>
  <c r="C4795" i="41"/>
  <c r="AC4794" i="41"/>
  <c r="AB4794" i="41"/>
  <c r="E4794" i="41"/>
  <c r="D4794" i="41"/>
  <c r="C4794" i="41"/>
  <c r="AC4793" i="41"/>
  <c r="AB4793" i="41"/>
  <c r="E4793" i="41"/>
  <c r="D4793" i="41"/>
  <c r="C4793" i="41"/>
  <c r="AC4792" i="41"/>
  <c r="AB4792" i="41"/>
  <c r="E4792" i="41"/>
  <c r="D4792" i="41"/>
  <c r="C4792" i="41"/>
  <c r="AC4791" i="41"/>
  <c r="AB4791" i="41"/>
  <c r="E4791" i="41"/>
  <c r="D4791" i="41"/>
  <c r="C4791" i="41"/>
  <c r="AC4790" i="41"/>
  <c r="AB4790" i="41"/>
  <c r="E4790" i="41"/>
  <c r="D4790" i="41"/>
  <c r="C4790" i="41"/>
  <c r="AC4789" i="41"/>
  <c r="AB4789" i="41"/>
  <c r="E4789" i="41"/>
  <c r="D4789" i="41"/>
  <c r="C4789" i="41"/>
  <c r="AC4788" i="41"/>
  <c r="AB4788" i="41"/>
  <c r="E4788" i="41"/>
  <c r="D4788" i="41"/>
  <c r="C4788" i="41"/>
  <c r="AC4787" i="41"/>
  <c r="AB4787" i="41"/>
  <c r="E4787" i="41"/>
  <c r="D4787" i="41"/>
  <c r="C4787" i="41"/>
  <c r="AC4786" i="41"/>
  <c r="AB4786" i="41"/>
  <c r="E4786" i="41"/>
  <c r="D4786" i="41"/>
  <c r="C4786" i="41"/>
  <c r="AC4785" i="41"/>
  <c r="AB4785" i="41"/>
  <c r="E4785" i="41"/>
  <c r="D4785" i="41"/>
  <c r="C4785" i="41"/>
  <c r="AC4784" i="41"/>
  <c r="AB4784" i="41"/>
  <c r="E4784" i="41"/>
  <c r="D4784" i="41"/>
  <c r="C4784" i="41"/>
  <c r="AC4783" i="41"/>
  <c r="AB4783" i="41"/>
  <c r="E4783" i="41"/>
  <c r="D4783" i="41"/>
  <c r="C4783" i="41"/>
  <c r="AC4782" i="41"/>
  <c r="AB4782" i="41"/>
  <c r="E4782" i="41"/>
  <c r="D4782" i="41"/>
  <c r="C4782" i="41"/>
  <c r="AC4781" i="41"/>
  <c r="AB4781" i="41"/>
  <c r="E4781" i="41"/>
  <c r="D4781" i="41"/>
  <c r="C4781" i="41"/>
  <c r="AC4780" i="41"/>
  <c r="AB4780" i="41"/>
  <c r="E4780" i="41"/>
  <c r="D4780" i="41"/>
  <c r="C4780" i="41"/>
  <c r="AC4779" i="41"/>
  <c r="AB4779" i="41"/>
  <c r="E4779" i="41"/>
  <c r="D4779" i="41"/>
  <c r="C4779" i="41"/>
  <c r="AC4778" i="41"/>
  <c r="AB4778" i="41"/>
  <c r="E4778" i="41"/>
  <c r="D4778" i="41"/>
  <c r="C4778" i="41"/>
  <c r="AC4777" i="41"/>
  <c r="AB4777" i="41"/>
  <c r="E4777" i="41"/>
  <c r="D4777" i="41"/>
  <c r="C4777" i="41"/>
  <c r="AC4776" i="41"/>
  <c r="AB4776" i="41"/>
  <c r="E4776" i="41"/>
  <c r="D4776" i="41"/>
  <c r="C4776" i="41"/>
  <c r="AC4775" i="41"/>
  <c r="AB4775" i="41"/>
  <c r="E4775" i="41"/>
  <c r="D4775" i="41"/>
  <c r="C4775" i="41"/>
  <c r="AC4774" i="41"/>
  <c r="AB4774" i="41"/>
  <c r="E4774" i="41"/>
  <c r="D4774" i="41"/>
  <c r="C4774" i="41"/>
  <c r="AC4773" i="41"/>
  <c r="AB4773" i="41"/>
  <c r="E4773" i="41"/>
  <c r="D4773" i="41"/>
  <c r="C4773" i="41"/>
  <c r="AC4772" i="41"/>
  <c r="AB4772" i="41"/>
  <c r="E4772" i="41"/>
  <c r="D4772" i="41"/>
  <c r="C4772" i="41"/>
  <c r="AC4771" i="41"/>
  <c r="AB4771" i="41"/>
  <c r="E4771" i="41"/>
  <c r="D4771" i="41"/>
  <c r="C4771" i="41"/>
  <c r="AC4770" i="41"/>
  <c r="AB4770" i="41"/>
  <c r="E4770" i="41"/>
  <c r="D4770" i="41"/>
  <c r="C4770" i="41"/>
  <c r="AC4769" i="41"/>
  <c r="AB4769" i="41"/>
  <c r="E4769" i="41"/>
  <c r="D4769" i="41"/>
  <c r="C4769" i="41"/>
  <c r="AC4768" i="41"/>
  <c r="AB4768" i="41"/>
  <c r="E4768" i="41"/>
  <c r="D4768" i="41"/>
  <c r="C4768" i="41"/>
  <c r="AC4767" i="41"/>
  <c r="AB4767" i="41"/>
  <c r="E4767" i="41"/>
  <c r="D4767" i="41"/>
  <c r="C4767" i="41"/>
  <c r="AC4766" i="41"/>
  <c r="AB4766" i="41"/>
  <c r="E4766" i="41"/>
  <c r="D4766" i="41"/>
  <c r="C4766" i="41"/>
  <c r="AC4765" i="41"/>
  <c r="AB4765" i="41"/>
  <c r="E4765" i="41"/>
  <c r="D4765" i="41"/>
  <c r="C4765" i="41"/>
  <c r="AC4764" i="41"/>
  <c r="AB4764" i="41"/>
  <c r="E4764" i="41"/>
  <c r="D4764" i="41"/>
  <c r="C4764" i="41"/>
  <c r="AC4763" i="41"/>
  <c r="AB4763" i="41"/>
  <c r="E4763" i="41"/>
  <c r="D4763" i="41"/>
  <c r="C4763" i="41"/>
  <c r="AC4762" i="41"/>
  <c r="AB4762" i="41"/>
  <c r="E4762" i="41"/>
  <c r="D4762" i="41"/>
  <c r="C4762" i="41"/>
  <c r="AC4761" i="41"/>
  <c r="AB4761" i="41"/>
  <c r="E4761" i="41"/>
  <c r="D4761" i="41"/>
  <c r="C4761" i="41"/>
  <c r="AC4760" i="41"/>
  <c r="AB4760" i="41"/>
  <c r="E4760" i="41"/>
  <c r="D4760" i="41"/>
  <c r="C4760" i="41"/>
  <c r="AC4759" i="41"/>
  <c r="AB4759" i="41"/>
  <c r="E4759" i="41"/>
  <c r="D4759" i="41"/>
  <c r="C4759" i="41"/>
  <c r="AC4758" i="41"/>
  <c r="AB4758" i="41"/>
  <c r="E4758" i="41"/>
  <c r="D4758" i="41"/>
  <c r="C4758" i="41"/>
  <c r="AC4757" i="41"/>
  <c r="AB4757" i="41"/>
  <c r="E4757" i="41"/>
  <c r="D4757" i="41"/>
  <c r="C4757" i="41"/>
  <c r="AC4756" i="41"/>
  <c r="AB4756" i="41"/>
  <c r="E4756" i="41"/>
  <c r="D4756" i="41"/>
  <c r="C4756" i="41"/>
  <c r="AC4755" i="41"/>
  <c r="AB4755" i="41"/>
  <c r="E4755" i="41"/>
  <c r="D4755" i="41"/>
  <c r="C4755" i="41"/>
  <c r="AC4754" i="41"/>
  <c r="AB4754" i="41"/>
  <c r="E4754" i="41"/>
  <c r="D4754" i="41"/>
  <c r="C4754" i="41"/>
  <c r="AC4753" i="41"/>
  <c r="AB4753" i="41"/>
  <c r="E4753" i="41"/>
  <c r="D4753" i="41"/>
  <c r="C4753" i="41"/>
  <c r="AC4752" i="41"/>
  <c r="AB4752" i="41"/>
  <c r="E4752" i="41"/>
  <c r="D4752" i="41"/>
  <c r="C4752" i="41"/>
  <c r="AC4751" i="41"/>
  <c r="AB4751" i="41"/>
  <c r="E4751" i="41"/>
  <c r="D4751" i="41"/>
  <c r="C4751" i="41"/>
  <c r="AC4750" i="41"/>
  <c r="AB4750" i="41"/>
  <c r="E4750" i="41"/>
  <c r="D4750" i="41"/>
  <c r="C4750" i="41"/>
  <c r="AC4749" i="41"/>
  <c r="AB4749" i="41"/>
  <c r="E4749" i="41"/>
  <c r="D4749" i="41"/>
  <c r="C4749" i="41"/>
  <c r="AC4748" i="41"/>
  <c r="AB4748" i="41"/>
  <c r="E4748" i="41"/>
  <c r="D4748" i="41"/>
  <c r="C4748" i="41"/>
  <c r="AC4747" i="41"/>
  <c r="AB4747" i="41"/>
  <c r="E4747" i="41"/>
  <c r="D4747" i="41"/>
  <c r="C4747" i="41"/>
  <c r="AC4746" i="41"/>
  <c r="AB4746" i="41"/>
  <c r="E4746" i="41"/>
  <c r="D4746" i="41"/>
  <c r="C4746" i="41"/>
  <c r="AC4745" i="41"/>
  <c r="AB4745" i="41"/>
  <c r="E4745" i="41"/>
  <c r="D4745" i="41"/>
  <c r="C4745" i="41"/>
  <c r="AC4744" i="41"/>
  <c r="AB4744" i="41"/>
  <c r="E4744" i="41"/>
  <c r="D4744" i="41"/>
  <c r="C4744" i="41"/>
  <c r="AC4743" i="41"/>
  <c r="AB4743" i="41"/>
  <c r="E4743" i="41"/>
  <c r="D4743" i="41"/>
  <c r="C4743" i="41"/>
  <c r="AC4742" i="41"/>
  <c r="AB4742" i="41"/>
  <c r="E4742" i="41"/>
  <c r="D4742" i="41"/>
  <c r="C4742" i="41"/>
  <c r="AC4741" i="41"/>
  <c r="AB4741" i="41"/>
  <c r="E4741" i="41"/>
  <c r="D4741" i="41"/>
  <c r="C4741" i="41"/>
  <c r="AC4740" i="41"/>
  <c r="AB4740" i="41"/>
  <c r="E4740" i="41"/>
  <c r="D4740" i="41"/>
  <c r="C4740" i="41"/>
  <c r="AC4739" i="41"/>
  <c r="AB4739" i="41"/>
  <c r="E4739" i="41"/>
  <c r="D4739" i="41"/>
  <c r="C4739" i="41"/>
  <c r="AC4738" i="41"/>
  <c r="AB4738" i="41"/>
  <c r="E4738" i="41"/>
  <c r="D4738" i="41"/>
  <c r="C4738" i="41"/>
  <c r="AC4737" i="41"/>
  <c r="AB4737" i="41"/>
  <c r="E4737" i="41"/>
  <c r="D4737" i="41"/>
  <c r="C4737" i="41"/>
  <c r="AC4736" i="41"/>
  <c r="AB4736" i="41"/>
  <c r="E4736" i="41"/>
  <c r="D4736" i="41"/>
  <c r="C4736" i="41"/>
  <c r="AC4735" i="41"/>
  <c r="AB4735" i="41"/>
  <c r="E4735" i="41"/>
  <c r="D4735" i="41"/>
  <c r="C4735" i="41"/>
  <c r="AC4734" i="41"/>
  <c r="AB4734" i="41"/>
  <c r="E4734" i="41"/>
  <c r="D4734" i="41"/>
  <c r="C4734" i="41"/>
  <c r="AC4733" i="41"/>
  <c r="AB4733" i="41"/>
  <c r="E4733" i="41"/>
  <c r="D4733" i="41"/>
  <c r="C4733" i="41"/>
  <c r="AC4732" i="41"/>
  <c r="AB4732" i="41"/>
  <c r="E4732" i="41"/>
  <c r="D4732" i="41"/>
  <c r="C4732" i="41"/>
  <c r="AC4731" i="41"/>
  <c r="AB4731" i="41"/>
  <c r="E4731" i="41"/>
  <c r="D4731" i="41"/>
  <c r="C4731" i="41"/>
  <c r="AC4730" i="41"/>
  <c r="AB4730" i="41"/>
  <c r="E4730" i="41"/>
  <c r="D4730" i="41"/>
  <c r="C4730" i="41"/>
  <c r="AC4729" i="41"/>
  <c r="AB4729" i="41"/>
  <c r="E4729" i="41"/>
  <c r="D4729" i="41"/>
  <c r="C4729" i="41"/>
  <c r="AC4728" i="41"/>
  <c r="AB4728" i="41"/>
  <c r="E4728" i="41"/>
  <c r="D4728" i="41"/>
  <c r="C4728" i="41"/>
  <c r="AC4727" i="41"/>
  <c r="AB4727" i="41"/>
  <c r="E4727" i="41"/>
  <c r="D4727" i="41"/>
  <c r="C4727" i="41"/>
  <c r="AC4726" i="41"/>
  <c r="AB4726" i="41"/>
  <c r="E4726" i="41"/>
  <c r="D4726" i="41"/>
  <c r="C4726" i="41"/>
  <c r="AC4725" i="41"/>
  <c r="AB4725" i="41"/>
  <c r="E4725" i="41"/>
  <c r="D4725" i="41"/>
  <c r="C4725" i="41"/>
  <c r="AC4724" i="41"/>
  <c r="AB4724" i="41"/>
  <c r="E4724" i="41"/>
  <c r="D4724" i="41"/>
  <c r="C4724" i="41"/>
  <c r="AC4723" i="41"/>
  <c r="AB4723" i="41"/>
  <c r="E4723" i="41"/>
  <c r="D4723" i="41"/>
  <c r="C4723" i="41"/>
  <c r="AC4722" i="41"/>
  <c r="AB4722" i="41"/>
  <c r="E4722" i="41"/>
  <c r="D4722" i="41"/>
  <c r="C4722" i="41"/>
  <c r="AC4721" i="41"/>
  <c r="AB4721" i="41"/>
  <c r="E4721" i="41"/>
  <c r="D4721" i="41"/>
  <c r="C4721" i="41"/>
  <c r="AC4720" i="41"/>
  <c r="AB4720" i="41"/>
  <c r="E4720" i="41"/>
  <c r="D4720" i="41"/>
  <c r="C4720" i="41"/>
  <c r="AC4719" i="41"/>
  <c r="AB4719" i="41"/>
  <c r="E4719" i="41"/>
  <c r="D4719" i="41"/>
  <c r="C4719" i="41"/>
  <c r="AC4718" i="41"/>
  <c r="AB4718" i="41"/>
  <c r="E4718" i="41"/>
  <c r="D4718" i="41"/>
  <c r="C4718" i="41"/>
  <c r="AC4717" i="41"/>
  <c r="AB4717" i="41"/>
  <c r="E4717" i="41"/>
  <c r="D4717" i="41"/>
  <c r="C4717" i="41"/>
  <c r="AC4716" i="41"/>
  <c r="AB4716" i="41"/>
  <c r="E4716" i="41"/>
  <c r="D4716" i="41"/>
  <c r="C4716" i="41"/>
  <c r="AC4715" i="41"/>
  <c r="AB4715" i="41"/>
  <c r="E4715" i="41"/>
  <c r="D4715" i="41"/>
  <c r="C4715" i="41"/>
  <c r="AC4714" i="41"/>
  <c r="AB4714" i="41"/>
  <c r="E4714" i="41"/>
  <c r="D4714" i="41"/>
  <c r="C4714" i="41"/>
  <c r="AC4713" i="41"/>
  <c r="AB4713" i="41"/>
  <c r="E4713" i="41"/>
  <c r="D4713" i="41"/>
  <c r="C4713" i="41"/>
  <c r="AC4712" i="41"/>
  <c r="AB4712" i="41"/>
  <c r="E4712" i="41"/>
  <c r="D4712" i="41"/>
  <c r="C4712" i="41"/>
  <c r="AC4711" i="41"/>
  <c r="AB4711" i="41"/>
  <c r="E4711" i="41"/>
  <c r="D4711" i="41"/>
  <c r="C4711" i="41"/>
  <c r="AC4710" i="41"/>
  <c r="AB4710" i="41"/>
  <c r="E4710" i="41"/>
  <c r="D4710" i="41"/>
  <c r="C4710" i="41"/>
  <c r="AC4709" i="41"/>
  <c r="AB4709" i="41"/>
  <c r="E4709" i="41"/>
  <c r="D4709" i="41"/>
  <c r="C4709" i="41"/>
  <c r="AC4708" i="41"/>
  <c r="AB4708" i="41"/>
  <c r="E4708" i="41"/>
  <c r="D4708" i="41"/>
  <c r="C4708" i="41"/>
  <c r="AC4707" i="41"/>
  <c r="AB4707" i="41"/>
  <c r="E4707" i="41"/>
  <c r="D4707" i="41"/>
  <c r="C4707" i="41"/>
  <c r="AC4706" i="41"/>
  <c r="AB4706" i="41"/>
  <c r="E4706" i="41"/>
  <c r="D4706" i="41"/>
  <c r="C4706" i="41"/>
  <c r="AC4705" i="41"/>
  <c r="AB4705" i="41"/>
  <c r="E4705" i="41"/>
  <c r="D4705" i="41"/>
  <c r="C4705" i="41"/>
  <c r="AC4704" i="41"/>
  <c r="AB4704" i="41"/>
  <c r="E4704" i="41"/>
  <c r="D4704" i="41"/>
  <c r="C4704" i="41"/>
  <c r="AC4703" i="41"/>
  <c r="AB4703" i="41"/>
  <c r="E4703" i="41"/>
  <c r="D4703" i="41"/>
  <c r="C4703" i="41"/>
  <c r="AC4702" i="41"/>
  <c r="AB4702" i="41"/>
  <c r="E4702" i="41"/>
  <c r="D4702" i="41"/>
  <c r="C4702" i="41"/>
  <c r="AC4701" i="41"/>
  <c r="AB4701" i="41"/>
  <c r="E4701" i="41"/>
  <c r="D4701" i="41"/>
  <c r="C4701" i="41"/>
  <c r="AC4700" i="41"/>
  <c r="AB4700" i="41"/>
  <c r="E4700" i="41"/>
  <c r="D4700" i="41"/>
  <c r="C4700" i="41"/>
  <c r="AC4699" i="41"/>
  <c r="AB4699" i="41"/>
  <c r="E4699" i="41"/>
  <c r="D4699" i="41"/>
  <c r="C4699" i="41"/>
  <c r="AC4698" i="41"/>
  <c r="AB4698" i="41"/>
  <c r="E4698" i="41"/>
  <c r="D4698" i="41"/>
  <c r="C4698" i="41"/>
  <c r="AC4697" i="41"/>
  <c r="AB4697" i="41"/>
  <c r="E4697" i="41"/>
  <c r="D4697" i="41"/>
  <c r="C4697" i="41"/>
  <c r="AC4696" i="41"/>
  <c r="AB4696" i="41"/>
  <c r="E4696" i="41"/>
  <c r="D4696" i="41"/>
  <c r="C4696" i="41"/>
  <c r="AC4695" i="41"/>
  <c r="AB4695" i="41"/>
  <c r="E4695" i="41"/>
  <c r="D4695" i="41"/>
  <c r="C4695" i="41"/>
  <c r="AC4694" i="41"/>
  <c r="AB4694" i="41"/>
  <c r="E4694" i="41"/>
  <c r="D4694" i="41"/>
  <c r="C4694" i="41"/>
  <c r="AC4693" i="41"/>
  <c r="AB4693" i="41"/>
  <c r="E4693" i="41"/>
  <c r="D4693" i="41"/>
  <c r="C4693" i="41"/>
  <c r="AC4692" i="41"/>
  <c r="AB4692" i="41"/>
  <c r="E4692" i="41"/>
  <c r="D4692" i="41"/>
  <c r="C4692" i="41"/>
  <c r="AC4691" i="41"/>
  <c r="AB4691" i="41"/>
  <c r="E4691" i="41"/>
  <c r="D4691" i="41"/>
  <c r="C4691" i="41"/>
  <c r="AC4690" i="41"/>
  <c r="AB4690" i="41"/>
  <c r="E4690" i="41"/>
  <c r="D4690" i="41"/>
  <c r="C4690" i="41"/>
  <c r="AC4689" i="41"/>
  <c r="AB4689" i="41"/>
  <c r="E4689" i="41"/>
  <c r="D4689" i="41"/>
  <c r="C4689" i="41"/>
  <c r="AC4688" i="41"/>
  <c r="AB4688" i="41"/>
  <c r="E4688" i="41"/>
  <c r="D4688" i="41"/>
  <c r="C4688" i="41"/>
  <c r="AC4687" i="41"/>
  <c r="AB4687" i="41"/>
  <c r="E4687" i="41"/>
  <c r="D4687" i="41"/>
  <c r="C4687" i="41"/>
  <c r="AC4686" i="41"/>
  <c r="AB4686" i="41"/>
  <c r="E4686" i="41"/>
  <c r="D4686" i="41"/>
  <c r="C4686" i="41"/>
  <c r="AC4685" i="41"/>
  <c r="AB4685" i="41"/>
  <c r="E4685" i="41"/>
  <c r="D4685" i="41"/>
  <c r="C4685" i="41"/>
  <c r="AC4684" i="41"/>
  <c r="AB4684" i="41"/>
  <c r="E4684" i="41"/>
  <c r="D4684" i="41"/>
  <c r="C4684" i="41"/>
  <c r="AC4683" i="41"/>
  <c r="AB4683" i="41"/>
  <c r="E4683" i="41"/>
  <c r="D4683" i="41"/>
  <c r="C4683" i="41"/>
  <c r="AC4682" i="41"/>
  <c r="AB4682" i="41"/>
  <c r="E4682" i="41"/>
  <c r="D4682" i="41"/>
  <c r="C4682" i="41"/>
  <c r="AC4681" i="41"/>
  <c r="AB4681" i="41"/>
  <c r="E4681" i="41"/>
  <c r="D4681" i="41"/>
  <c r="C4681" i="41"/>
  <c r="AC4680" i="41"/>
  <c r="AB4680" i="41"/>
  <c r="E4680" i="41"/>
  <c r="D4680" i="41"/>
  <c r="C4680" i="41"/>
  <c r="AC4679" i="41"/>
  <c r="AB4679" i="41"/>
  <c r="E4679" i="41"/>
  <c r="D4679" i="41"/>
  <c r="C4679" i="41"/>
  <c r="AC4678" i="41"/>
  <c r="AB4678" i="41"/>
  <c r="E4678" i="41"/>
  <c r="D4678" i="41"/>
  <c r="C4678" i="41"/>
  <c r="AC4677" i="41"/>
  <c r="AB4677" i="41"/>
  <c r="E4677" i="41"/>
  <c r="D4677" i="41"/>
  <c r="C4677" i="41"/>
  <c r="AC4676" i="41"/>
  <c r="AB4676" i="41"/>
  <c r="E4676" i="41"/>
  <c r="D4676" i="41"/>
  <c r="C4676" i="41"/>
  <c r="AC4675" i="41"/>
  <c r="AB4675" i="41"/>
  <c r="E4675" i="41"/>
  <c r="D4675" i="41"/>
  <c r="C4675" i="41"/>
  <c r="AC4674" i="41"/>
  <c r="AB4674" i="41"/>
  <c r="E4674" i="41"/>
  <c r="D4674" i="41"/>
  <c r="C4674" i="41"/>
  <c r="AC4673" i="41"/>
  <c r="AB4673" i="41"/>
  <c r="E4673" i="41"/>
  <c r="D4673" i="41"/>
  <c r="C4673" i="41"/>
  <c r="AC4672" i="41"/>
  <c r="AB4672" i="41"/>
  <c r="E4672" i="41"/>
  <c r="D4672" i="41"/>
  <c r="C4672" i="41"/>
  <c r="AC4671" i="41"/>
  <c r="AB4671" i="41"/>
  <c r="E4671" i="41"/>
  <c r="D4671" i="41"/>
  <c r="C4671" i="41"/>
  <c r="AC4670" i="41"/>
  <c r="AB4670" i="41"/>
  <c r="E4670" i="41"/>
  <c r="D4670" i="41"/>
  <c r="C4670" i="41"/>
  <c r="AC4669" i="41"/>
  <c r="AB4669" i="41"/>
  <c r="E4669" i="41"/>
  <c r="D4669" i="41"/>
  <c r="C4669" i="41"/>
  <c r="AC4668" i="41"/>
  <c r="AB4668" i="41"/>
  <c r="E4668" i="41"/>
  <c r="D4668" i="41"/>
  <c r="C4668" i="41"/>
  <c r="AC4667" i="41"/>
  <c r="AB4667" i="41"/>
  <c r="E4667" i="41"/>
  <c r="D4667" i="41"/>
  <c r="C4667" i="41"/>
  <c r="AC4666" i="41"/>
  <c r="AB4666" i="41"/>
  <c r="E4666" i="41"/>
  <c r="D4666" i="41"/>
  <c r="C4666" i="41"/>
  <c r="AC4665" i="41"/>
  <c r="AB4665" i="41"/>
  <c r="E4665" i="41"/>
  <c r="D4665" i="41"/>
  <c r="C4665" i="41"/>
  <c r="AC4664" i="41"/>
  <c r="AB4664" i="41"/>
  <c r="E4664" i="41"/>
  <c r="D4664" i="41"/>
  <c r="C4664" i="41"/>
  <c r="AC4663" i="41"/>
  <c r="AB4663" i="41"/>
  <c r="E4663" i="41"/>
  <c r="D4663" i="41"/>
  <c r="C4663" i="41"/>
  <c r="AC4662" i="41"/>
  <c r="AB4662" i="41"/>
  <c r="E4662" i="41"/>
  <c r="D4662" i="41"/>
  <c r="C4662" i="41"/>
  <c r="AC4661" i="41"/>
  <c r="AB4661" i="41"/>
  <c r="E4661" i="41"/>
  <c r="D4661" i="41"/>
  <c r="C4661" i="41"/>
  <c r="AC4660" i="41"/>
  <c r="AB4660" i="41"/>
  <c r="E4660" i="41"/>
  <c r="D4660" i="41"/>
  <c r="C4660" i="41"/>
  <c r="AC4659" i="41"/>
  <c r="AB4659" i="41"/>
  <c r="E4659" i="41"/>
  <c r="D4659" i="41"/>
  <c r="C4659" i="41"/>
  <c r="AC4658" i="41"/>
  <c r="AB4658" i="41"/>
  <c r="E4658" i="41"/>
  <c r="D4658" i="41"/>
  <c r="C4658" i="41"/>
  <c r="AC4657" i="41"/>
  <c r="AB4657" i="41"/>
  <c r="E4657" i="41"/>
  <c r="D4657" i="41"/>
  <c r="C4657" i="41"/>
  <c r="AC4656" i="41"/>
  <c r="AB4656" i="41"/>
  <c r="E4656" i="41"/>
  <c r="D4656" i="41"/>
  <c r="C4656" i="41"/>
  <c r="AC4655" i="41"/>
  <c r="AB4655" i="41"/>
  <c r="E4655" i="41"/>
  <c r="D4655" i="41"/>
  <c r="C4655" i="41"/>
  <c r="AC4654" i="41"/>
  <c r="AB4654" i="41"/>
  <c r="E4654" i="41"/>
  <c r="D4654" i="41"/>
  <c r="C4654" i="41"/>
  <c r="AC4653" i="41"/>
  <c r="AB4653" i="41"/>
  <c r="E4653" i="41"/>
  <c r="D4653" i="41"/>
  <c r="C4653" i="41"/>
  <c r="AC4652" i="41"/>
  <c r="AB4652" i="41"/>
  <c r="E4652" i="41"/>
  <c r="D4652" i="41"/>
  <c r="C4652" i="41"/>
  <c r="AC4651" i="41"/>
  <c r="AB4651" i="41"/>
  <c r="E4651" i="41"/>
  <c r="D4651" i="41"/>
  <c r="C4651" i="41"/>
  <c r="AC4650" i="41"/>
  <c r="AB4650" i="41"/>
  <c r="E4650" i="41"/>
  <c r="D4650" i="41"/>
  <c r="C4650" i="41"/>
  <c r="AC4649" i="41"/>
  <c r="AB4649" i="41"/>
  <c r="E4649" i="41"/>
  <c r="D4649" i="41"/>
  <c r="C4649" i="41"/>
  <c r="AC4648" i="41"/>
  <c r="AB4648" i="41"/>
  <c r="E4648" i="41"/>
  <c r="D4648" i="41"/>
  <c r="C4648" i="41"/>
  <c r="AC4647" i="41"/>
  <c r="AB4647" i="41"/>
  <c r="E4647" i="41"/>
  <c r="D4647" i="41"/>
  <c r="C4647" i="41"/>
  <c r="AC4646" i="41"/>
  <c r="AB4646" i="41"/>
  <c r="E4646" i="41"/>
  <c r="D4646" i="41"/>
  <c r="C4646" i="41"/>
  <c r="AC4645" i="41"/>
  <c r="AB4645" i="41"/>
  <c r="E4645" i="41"/>
  <c r="D4645" i="41"/>
  <c r="C4645" i="41"/>
  <c r="AC4644" i="41"/>
  <c r="AB4644" i="41"/>
  <c r="E4644" i="41"/>
  <c r="D4644" i="41"/>
  <c r="C4644" i="41"/>
  <c r="AC4643" i="41"/>
  <c r="AB4643" i="41"/>
  <c r="E4643" i="41"/>
  <c r="D4643" i="41"/>
  <c r="C4643" i="41"/>
  <c r="AC4642" i="41"/>
  <c r="AB4642" i="41"/>
  <c r="E4642" i="41"/>
  <c r="D4642" i="41"/>
  <c r="C4642" i="41"/>
  <c r="AC4641" i="41"/>
  <c r="AB4641" i="41"/>
  <c r="E4641" i="41"/>
  <c r="D4641" i="41"/>
  <c r="C4641" i="41"/>
  <c r="AC4640" i="41"/>
  <c r="AB4640" i="41"/>
  <c r="E4640" i="41"/>
  <c r="D4640" i="41"/>
  <c r="C4640" i="41"/>
  <c r="AC4639" i="41"/>
  <c r="AB4639" i="41"/>
  <c r="E4639" i="41"/>
  <c r="D4639" i="41"/>
  <c r="C4639" i="41"/>
  <c r="AC4638" i="41"/>
  <c r="AB4638" i="41"/>
  <c r="E4638" i="41"/>
  <c r="D4638" i="41"/>
  <c r="C4638" i="41"/>
  <c r="AC4637" i="41"/>
  <c r="AB4637" i="41"/>
  <c r="E4637" i="41"/>
  <c r="D4637" i="41"/>
  <c r="C4637" i="41"/>
  <c r="AC4636" i="41"/>
  <c r="AB4636" i="41"/>
  <c r="E4636" i="41"/>
  <c r="D4636" i="41"/>
  <c r="C4636" i="41"/>
  <c r="AC4635" i="41"/>
  <c r="AB4635" i="41"/>
  <c r="E4635" i="41"/>
  <c r="D4635" i="41"/>
  <c r="C4635" i="41"/>
  <c r="AC4634" i="41"/>
  <c r="AB4634" i="41"/>
  <c r="E4634" i="41"/>
  <c r="D4634" i="41"/>
  <c r="C4634" i="41"/>
  <c r="AC4633" i="41"/>
  <c r="AB4633" i="41"/>
  <c r="E4633" i="41"/>
  <c r="D4633" i="41"/>
  <c r="C4633" i="41"/>
  <c r="AC4632" i="41"/>
  <c r="AB4632" i="41"/>
  <c r="E4632" i="41"/>
  <c r="D4632" i="41"/>
  <c r="C4632" i="41"/>
  <c r="AC4631" i="41"/>
  <c r="AB4631" i="41"/>
  <c r="E4631" i="41"/>
  <c r="D4631" i="41"/>
  <c r="C4631" i="41"/>
  <c r="AC4630" i="41"/>
  <c r="AB4630" i="41"/>
  <c r="E4630" i="41"/>
  <c r="D4630" i="41"/>
  <c r="C4630" i="41"/>
  <c r="AC4629" i="41"/>
  <c r="AB4629" i="41"/>
  <c r="E4629" i="41"/>
  <c r="D4629" i="41"/>
  <c r="C4629" i="41"/>
  <c r="AC4628" i="41"/>
  <c r="AB4628" i="41"/>
  <c r="E4628" i="41"/>
  <c r="D4628" i="41"/>
  <c r="C4628" i="41"/>
  <c r="AC4627" i="41"/>
  <c r="AB4627" i="41"/>
  <c r="E4627" i="41"/>
  <c r="D4627" i="41"/>
  <c r="C4627" i="41"/>
  <c r="AC4626" i="41"/>
  <c r="AB4626" i="41"/>
  <c r="E4626" i="41"/>
  <c r="D4626" i="41"/>
  <c r="C4626" i="41"/>
  <c r="AC4625" i="41"/>
  <c r="AB4625" i="41"/>
  <c r="E4625" i="41"/>
  <c r="D4625" i="41"/>
  <c r="C4625" i="41"/>
  <c r="AC4624" i="41"/>
  <c r="AB4624" i="41"/>
  <c r="E4624" i="41"/>
  <c r="D4624" i="41"/>
  <c r="C4624" i="41"/>
  <c r="AC4623" i="41"/>
  <c r="AB4623" i="41"/>
  <c r="E4623" i="41"/>
  <c r="D4623" i="41"/>
  <c r="C4623" i="41"/>
  <c r="AC4622" i="41"/>
  <c r="AB4622" i="41"/>
  <c r="E4622" i="41"/>
  <c r="D4622" i="41"/>
  <c r="C4622" i="41"/>
  <c r="AC4621" i="41"/>
  <c r="AB4621" i="41"/>
  <c r="E4621" i="41"/>
  <c r="D4621" i="41"/>
  <c r="C4621" i="41"/>
  <c r="AC4620" i="41"/>
  <c r="AB4620" i="41"/>
  <c r="E4620" i="41"/>
  <c r="D4620" i="41"/>
  <c r="C4620" i="41"/>
  <c r="AC4619" i="41"/>
  <c r="AB4619" i="41"/>
  <c r="E4619" i="41"/>
  <c r="D4619" i="41"/>
  <c r="C4619" i="41"/>
  <c r="AC4618" i="41"/>
  <c r="AB4618" i="41"/>
  <c r="E4618" i="41"/>
  <c r="D4618" i="41"/>
  <c r="C4618" i="41"/>
  <c r="AC4617" i="41"/>
  <c r="AB4617" i="41"/>
  <c r="E4617" i="41"/>
  <c r="D4617" i="41"/>
  <c r="C4617" i="41"/>
  <c r="AC4616" i="41"/>
  <c r="AB4616" i="41"/>
  <c r="E4616" i="41"/>
  <c r="D4616" i="41"/>
  <c r="C4616" i="41"/>
  <c r="AC4615" i="41"/>
  <c r="AB4615" i="41"/>
  <c r="E4615" i="41"/>
  <c r="D4615" i="41"/>
  <c r="C4615" i="41"/>
  <c r="AC4614" i="41"/>
  <c r="AB4614" i="41"/>
  <c r="E4614" i="41"/>
  <c r="D4614" i="41"/>
  <c r="C4614" i="41"/>
  <c r="AC4613" i="41"/>
  <c r="AB4613" i="41"/>
  <c r="E4613" i="41"/>
  <c r="D4613" i="41"/>
  <c r="C4613" i="41"/>
  <c r="AC4612" i="41"/>
  <c r="AB4612" i="41"/>
  <c r="E4612" i="41"/>
  <c r="D4612" i="41"/>
  <c r="C4612" i="41"/>
  <c r="AC4611" i="41"/>
  <c r="AB4611" i="41"/>
  <c r="E4611" i="41"/>
  <c r="D4611" i="41"/>
  <c r="C4611" i="41"/>
  <c r="AC4610" i="41"/>
  <c r="AB4610" i="41"/>
  <c r="E4610" i="41"/>
  <c r="D4610" i="41"/>
  <c r="C4610" i="41"/>
  <c r="AC4609" i="41"/>
  <c r="AB4609" i="41"/>
  <c r="E4609" i="41"/>
  <c r="D4609" i="41"/>
  <c r="C4609" i="41"/>
  <c r="AC4608" i="41"/>
  <c r="AB4608" i="41"/>
  <c r="E4608" i="41"/>
  <c r="D4608" i="41"/>
  <c r="C4608" i="41"/>
  <c r="AC4607" i="41"/>
  <c r="AB4607" i="41"/>
  <c r="E4607" i="41"/>
  <c r="D4607" i="41"/>
  <c r="C4607" i="41"/>
  <c r="AC4606" i="41"/>
  <c r="AB4606" i="41"/>
  <c r="E4606" i="41"/>
  <c r="D4606" i="41"/>
  <c r="C4606" i="41"/>
  <c r="AC4605" i="41"/>
  <c r="AB4605" i="41"/>
  <c r="E4605" i="41"/>
  <c r="D4605" i="41"/>
  <c r="C4605" i="41"/>
  <c r="AC4604" i="41"/>
  <c r="AB4604" i="41"/>
  <c r="E4604" i="41"/>
  <c r="D4604" i="41"/>
  <c r="C4604" i="41"/>
  <c r="AC4603" i="41"/>
  <c r="AB4603" i="41"/>
  <c r="E4603" i="41"/>
  <c r="D4603" i="41"/>
  <c r="C4603" i="41"/>
  <c r="AC4602" i="41"/>
  <c r="AB4602" i="41"/>
  <c r="E4602" i="41"/>
  <c r="D4602" i="41"/>
  <c r="C4602" i="41"/>
  <c r="AC4601" i="41"/>
  <c r="AB4601" i="41"/>
  <c r="E4601" i="41"/>
  <c r="D4601" i="41"/>
  <c r="C4601" i="41"/>
  <c r="AC4600" i="41"/>
  <c r="AB4600" i="41"/>
  <c r="E4600" i="41"/>
  <c r="D4600" i="41"/>
  <c r="C4600" i="41"/>
  <c r="AC4599" i="41"/>
  <c r="AB4599" i="41"/>
  <c r="E4599" i="41"/>
  <c r="D4599" i="41"/>
  <c r="C4599" i="41"/>
  <c r="AC4598" i="41"/>
  <c r="AB4598" i="41"/>
  <c r="E4598" i="41"/>
  <c r="D4598" i="41"/>
  <c r="C4598" i="41"/>
  <c r="AC4597" i="41"/>
  <c r="AB4597" i="41"/>
  <c r="E4597" i="41"/>
  <c r="D4597" i="41"/>
  <c r="C4597" i="41"/>
  <c r="AC4596" i="41"/>
  <c r="AB4596" i="41"/>
  <c r="E4596" i="41"/>
  <c r="D4596" i="41"/>
  <c r="C4596" i="41"/>
  <c r="AC4595" i="41"/>
  <c r="AB4595" i="41"/>
  <c r="E4595" i="41"/>
  <c r="D4595" i="41"/>
  <c r="C4595" i="41"/>
  <c r="AC4594" i="41"/>
  <c r="AB4594" i="41"/>
  <c r="E4594" i="41"/>
  <c r="D4594" i="41"/>
  <c r="C4594" i="41"/>
  <c r="AC4593" i="41"/>
  <c r="AB4593" i="41"/>
  <c r="E4593" i="41"/>
  <c r="D4593" i="41"/>
  <c r="C4593" i="41"/>
  <c r="AC4592" i="41"/>
  <c r="AB4592" i="41"/>
  <c r="E4592" i="41"/>
  <c r="D4592" i="41"/>
  <c r="C4592" i="41"/>
  <c r="AC4591" i="41"/>
  <c r="AB4591" i="41"/>
  <c r="E4591" i="41"/>
  <c r="D4591" i="41"/>
  <c r="C4591" i="41"/>
  <c r="AC4590" i="41"/>
  <c r="AB4590" i="41"/>
  <c r="E4590" i="41"/>
  <c r="D4590" i="41"/>
  <c r="C4590" i="41"/>
  <c r="AC4589" i="41"/>
  <c r="AB4589" i="41"/>
  <c r="E4589" i="41"/>
  <c r="D4589" i="41"/>
  <c r="C4589" i="41"/>
  <c r="AC4588" i="41"/>
  <c r="AB4588" i="41"/>
  <c r="E4588" i="41"/>
  <c r="D4588" i="41"/>
  <c r="C4588" i="41"/>
  <c r="AC4587" i="41"/>
  <c r="AB4587" i="41"/>
  <c r="E4587" i="41"/>
  <c r="D4587" i="41"/>
  <c r="C4587" i="41"/>
  <c r="AC4586" i="41"/>
  <c r="AB4586" i="41"/>
  <c r="E4586" i="41"/>
  <c r="D4586" i="41"/>
  <c r="C4586" i="41"/>
  <c r="AC4585" i="41"/>
  <c r="AB4585" i="41"/>
  <c r="E4585" i="41"/>
  <c r="D4585" i="41"/>
  <c r="C4585" i="41"/>
  <c r="AC4584" i="41"/>
  <c r="AB4584" i="41"/>
  <c r="E4584" i="41"/>
  <c r="D4584" i="41"/>
  <c r="C4584" i="41"/>
  <c r="AC4583" i="41"/>
  <c r="AB4583" i="41"/>
  <c r="E4583" i="41"/>
  <c r="D4583" i="41"/>
  <c r="C4583" i="41"/>
  <c r="AC4582" i="41"/>
  <c r="AB4582" i="41"/>
  <c r="E4582" i="41"/>
  <c r="D4582" i="41"/>
  <c r="C4582" i="41"/>
  <c r="AC4581" i="41"/>
  <c r="AB4581" i="41"/>
  <c r="E4581" i="41"/>
  <c r="D4581" i="41"/>
  <c r="C4581" i="41"/>
  <c r="AC4580" i="41"/>
  <c r="AB4580" i="41"/>
  <c r="E4580" i="41"/>
  <c r="D4580" i="41"/>
  <c r="C4580" i="41"/>
  <c r="AC4579" i="41"/>
  <c r="AB4579" i="41"/>
  <c r="E4579" i="41"/>
  <c r="D4579" i="41"/>
  <c r="C4579" i="41"/>
  <c r="AC4578" i="41"/>
  <c r="AB4578" i="41"/>
  <c r="E4578" i="41"/>
  <c r="D4578" i="41"/>
  <c r="C4578" i="41"/>
  <c r="AC4577" i="41"/>
  <c r="AB4577" i="41"/>
  <c r="E4577" i="41"/>
  <c r="D4577" i="41"/>
  <c r="C4577" i="41"/>
  <c r="AC4576" i="41"/>
  <c r="AB4576" i="41"/>
  <c r="E4576" i="41"/>
  <c r="D4576" i="41"/>
  <c r="C4576" i="41"/>
  <c r="AC4575" i="41"/>
  <c r="AB4575" i="41"/>
  <c r="E4575" i="41"/>
  <c r="D4575" i="41"/>
  <c r="C4575" i="41"/>
  <c r="AC4574" i="41"/>
  <c r="AB4574" i="41"/>
  <c r="E4574" i="41"/>
  <c r="D4574" i="41"/>
  <c r="C4574" i="41"/>
  <c r="AC4573" i="41"/>
  <c r="AB4573" i="41"/>
  <c r="E4573" i="41"/>
  <c r="D4573" i="41"/>
  <c r="C4573" i="41"/>
  <c r="AC4572" i="41"/>
  <c r="AB4572" i="41"/>
  <c r="E4572" i="41"/>
  <c r="D4572" i="41"/>
  <c r="C4572" i="41"/>
  <c r="AC4571" i="41"/>
  <c r="AB4571" i="41"/>
  <c r="E4571" i="41"/>
  <c r="D4571" i="41"/>
  <c r="C4571" i="41"/>
  <c r="AC4570" i="41"/>
  <c r="AB4570" i="41"/>
  <c r="E4570" i="41"/>
  <c r="D4570" i="41"/>
  <c r="C4570" i="41"/>
  <c r="AC4569" i="41"/>
  <c r="AB4569" i="41"/>
  <c r="E4569" i="41"/>
  <c r="D4569" i="41"/>
  <c r="C4569" i="41"/>
  <c r="AC4568" i="41"/>
  <c r="AB4568" i="41"/>
  <c r="E4568" i="41"/>
  <c r="D4568" i="41"/>
  <c r="C4568" i="41"/>
  <c r="AC4567" i="41"/>
  <c r="AB4567" i="41"/>
  <c r="E4567" i="41"/>
  <c r="D4567" i="41"/>
  <c r="C4567" i="41"/>
  <c r="AC4566" i="41"/>
  <c r="AB4566" i="41"/>
  <c r="E4566" i="41"/>
  <c r="D4566" i="41"/>
  <c r="C4566" i="41"/>
  <c r="AC4565" i="41"/>
  <c r="AB4565" i="41"/>
  <c r="E4565" i="41"/>
  <c r="D4565" i="41"/>
  <c r="C4565" i="41"/>
  <c r="AC4564" i="41"/>
  <c r="AB4564" i="41"/>
  <c r="E4564" i="41"/>
  <c r="D4564" i="41"/>
  <c r="C4564" i="41"/>
  <c r="AC4563" i="41"/>
  <c r="AB4563" i="41"/>
  <c r="E4563" i="41"/>
  <c r="D4563" i="41"/>
  <c r="C4563" i="41"/>
  <c r="AC4562" i="41"/>
  <c r="AB4562" i="41"/>
  <c r="E4562" i="41"/>
  <c r="D4562" i="41"/>
  <c r="C4562" i="41"/>
  <c r="AC4561" i="41"/>
  <c r="AB4561" i="41"/>
  <c r="E4561" i="41"/>
  <c r="D4561" i="41"/>
  <c r="C4561" i="41"/>
  <c r="AC4560" i="41"/>
  <c r="AB4560" i="41"/>
  <c r="E4560" i="41"/>
  <c r="D4560" i="41"/>
  <c r="C4560" i="41"/>
  <c r="AC4559" i="41"/>
  <c r="AB4559" i="41"/>
  <c r="E4559" i="41"/>
  <c r="D4559" i="41"/>
  <c r="C4559" i="41"/>
  <c r="AC4558" i="41"/>
  <c r="AB4558" i="41"/>
  <c r="E4558" i="41"/>
  <c r="D4558" i="41"/>
  <c r="C4558" i="41"/>
  <c r="AC4557" i="41"/>
  <c r="AB4557" i="41"/>
  <c r="E4557" i="41"/>
  <c r="D4557" i="41"/>
  <c r="C4557" i="41"/>
  <c r="AC4556" i="41"/>
  <c r="AB4556" i="41"/>
  <c r="E4556" i="41"/>
  <c r="D4556" i="41"/>
  <c r="C4556" i="41"/>
  <c r="AC4555" i="41"/>
  <c r="AB4555" i="41"/>
  <c r="E4555" i="41"/>
  <c r="D4555" i="41"/>
  <c r="C4555" i="41"/>
  <c r="AC4554" i="41"/>
  <c r="AB4554" i="41"/>
  <c r="E4554" i="41"/>
  <c r="D4554" i="41"/>
  <c r="C4554" i="41"/>
  <c r="AC4553" i="41"/>
  <c r="AB4553" i="41"/>
  <c r="E4553" i="41"/>
  <c r="D4553" i="41"/>
  <c r="C4553" i="41"/>
  <c r="AC4552" i="41"/>
  <c r="AB4552" i="41"/>
  <c r="E4552" i="41"/>
  <c r="D4552" i="41"/>
  <c r="C4552" i="41"/>
  <c r="AC4551" i="41"/>
  <c r="AB4551" i="41"/>
  <c r="E4551" i="41"/>
  <c r="D4551" i="41"/>
  <c r="C4551" i="41"/>
  <c r="AC4550" i="41"/>
  <c r="AB4550" i="41"/>
  <c r="E4550" i="41"/>
  <c r="D4550" i="41"/>
  <c r="C4550" i="41"/>
  <c r="AC4549" i="41"/>
  <c r="AB4549" i="41"/>
  <c r="E4549" i="41"/>
  <c r="D4549" i="41"/>
  <c r="C4549" i="41"/>
  <c r="AC4548" i="41"/>
  <c r="AB4548" i="41"/>
  <c r="E4548" i="41"/>
  <c r="D4548" i="41"/>
  <c r="C4548" i="41"/>
  <c r="AC4547" i="41"/>
  <c r="AB4547" i="41"/>
  <c r="E4547" i="41"/>
  <c r="D4547" i="41"/>
  <c r="C4547" i="41"/>
  <c r="AC4546" i="41"/>
  <c r="AB4546" i="41"/>
  <c r="E4546" i="41"/>
  <c r="D4546" i="41"/>
  <c r="C4546" i="41"/>
  <c r="AC4545" i="41"/>
  <c r="AB4545" i="41"/>
  <c r="E4545" i="41"/>
  <c r="D4545" i="41"/>
  <c r="C4545" i="41"/>
  <c r="AC4544" i="41"/>
  <c r="AB4544" i="41"/>
  <c r="E4544" i="41"/>
  <c r="D4544" i="41"/>
  <c r="C4544" i="41"/>
  <c r="AC4543" i="41"/>
  <c r="AB4543" i="41"/>
  <c r="E4543" i="41"/>
  <c r="D4543" i="41"/>
  <c r="C4543" i="41"/>
  <c r="AC4542" i="41"/>
  <c r="AB4542" i="41"/>
  <c r="E4542" i="41"/>
  <c r="D4542" i="41"/>
  <c r="C4542" i="41"/>
  <c r="AC4541" i="41"/>
  <c r="AB4541" i="41"/>
  <c r="E4541" i="41"/>
  <c r="D4541" i="41"/>
  <c r="C4541" i="41"/>
  <c r="AC4540" i="41"/>
  <c r="AB4540" i="41"/>
  <c r="E4540" i="41"/>
  <c r="D4540" i="41"/>
  <c r="C4540" i="41"/>
  <c r="AC4539" i="41"/>
  <c r="AB4539" i="41"/>
  <c r="E4539" i="41"/>
  <c r="D4539" i="41"/>
  <c r="C4539" i="41"/>
  <c r="AC4538" i="41"/>
  <c r="AB4538" i="41"/>
  <c r="E4538" i="41"/>
  <c r="D4538" i="41"/>
  <c r="C4538" i="41"/>
  <c r="AC4537" i="41"/>
  <c r="AB4537" i="41"/>
  <c r="E4537" i="41"/>
  <c r="D4537" i="41"/>
  <c r="C4537" i="41"/>
  <c r="AC4536" i="41"/>
  <c r="AB4536" i="41"/>
  <c r="E4536" i="41"/>
  <c r="D4536" i="41"/>
  <c r="C4536" i="41"/>
  <c r="AC4535" i="41"/>
  <c r="AB4535" i="41"/>
  <c r="E4535" i="41"/>
  <c r="D4535" i="41"/>
  <c r="C4535" i="41"/>
  <c r="AC4534" i="41"/>
  <c r="AB4534" i="41"/>
  <c r="E4534" i="41"/>
  <c r="D4534" i="41"/>
  <c r="C4534" i="41"/>
  <c r="AC4533" i="41"/>
  <c r="AB4533" i="41"/>
  <c r="E4533" i="41"/>
  <c r="D4533" i="41"/>
  <c r="C4533" i="41"/>
  <c r="AC4532" i="41"/>
  <c r="AB4532" i="41"/>
  <c r="E4532" i="41"/>
  <c r="D4532" i="41"/>
  <c r="C4532" i="41"/>
  <c r="AC4531" i="41"/>
  <c r="AB4531" i="41"/>
  <c r="E4531" i="41"/>
  <c r="D4531" i="41"/>
  <c r="C4531" i="41"/>
  <c r="AC4530" i="41"/>
  <c r="AB4530" i="41"/>
  <c r="E4530" i="41"/>
  <c r="D4530" i="41"/>
  <c r="C4530" i="41"/>
  <c r="AC4529" i="41"/>
  <c r="AB4529" i="41"/>
  <c r="E4529" i="41"/>
  <c r="D4529" i="41"/>
  <c r="C4529" i="41"/>
  <c r="AC4528" i="41"/>
  <c r="AB4528" i="41"/>
  <c r="E4528" i="41"/>
  <c r="D4528" i="41"/>
  <c r="C4528" i="41"/>
  <c r="AC4527" i="41"/>
  <c r="AB4527" i="41"/>
  <c r="E4527" i="41"/>
  <c r="D4527" i="41"/>
  <c r="C4527" i="41"/>
  <c r="AC4526" i="41"/>
  <c r="AB4526" i="41"/>
  <c r="E4526" i="41"/>
  <c r="D4526" i="41"/>
  <c r="C4526" i="41"/>
  <c r="AC4525" i="41"/>
  <c r="AB4525" i="41"/>
  <c r="E4525" i="41"/>
  <c r="D4525" i="41"/>
  <c r="C4525" i="41"/>
  <c r="AC4524" i="41"/>
  <c r="AB4524" i="41"/>
  <c r="E4524" i="41"/>
  <c r="D4524" i="41"/>
  <c r="C4524" i="41"/>
  <c r="AC4523" i="41"/>
  <c r="AB4523" i="41"/>
  <c r="E4523" i="41"/>
  <c r="D4523" i="41"/>
  <c r="C4523" i="41"/>
  <c r="AC4522" i="41"/>
  <c r="AB4522" i="41"/>
  <c r="E4522" i="41"/>
  <c r="D4522" i="41"/>
  <c r="C4522" i="41"/>
  <c r="AC4521" i="41"/>
  <c r="AB4521" i="41"/>
  <c r="E4521" i="41"/>
  <c r="D4521" i="41"/>
  <c r="C4521" i="41"/>
  <c r="AC4520" i="41"/>
  <c r="AB4520" i="41"/>
  <c r="E4520" i="41"/>
  <c r="D4520" i="41"/>
  <c r="C4520" i="41"/>
  <c r="AC4519" i="41"/>
  <c r="AB4519" i="41"/>
  <c r="E4519" i="41"/>
  <c r="D4519" i="41"/>
  <c r="C4519" i="41"/>
  <c r="AC4518" i="41"/>
  <c r="AB4518" i="41"/>
  <c r="E4518" i="41"/>
  <c r="D4518" i="41"/>
  <c r="C4518" i="41"/>
  <c r="AC4517" i="41"/>
  <c r="AB4517" i="41"/>
  <c r="E4517" i="41"/>
  <c r="D4517" i="41"/>
  <c r="C4517" i="41"/>
  <c r="AC4516" i="41"/>
  <c r="AB4516" i="41"/>
  <c r="E4516" i="41"/>
  <c r="D4516" i="41"/>
  <c r="C4516" i="41"/>
  <c r="AC4515" i="41"/>
  <c r="AB4515" i="41"/>
  <c r="E4515" i="41"/>
  <c r="D4515" i="41"/>
  <c r="C4515" i="41"/>
  <c r="AC4514" i="41"/>
  <c r="AB4514" i="41"/>
  <c r="E4514" i="41"/>
  <c r="D4514" i="41"/>
  <c r="C4514" i="41"/>
  <c r="AC4513" i="41"/>
  <c r="AB4513" i="41"/>
  <c r="E4513" i="41"/>
  <c r="D4513" i="41"/>
  <c r="C4513" i="41"/>
  <c r="AC4512" i="41"/>
  <c r="AB4512" i="41"/>
  <c r="E4512" i="41"/>
  <c r="D4512" i="41"/>
  <c r="C4512" i="41"/>
  <c r="AC4511" i="41"/>
  <c r="AB4511" i="41"/>
  <c r="E4511" i="41"/>
  <c r="D4511" i="41"/>
  <c r="C4511" i="41"/>
  <c r="AC4510" i="41"/>
  <c r="AB4510" i="41"/>
  <c r="E4510" i="41"/>
  <c r="D4510" i="41"/>
  <c r="C4510" i="41"/>
  <c r="AC4509" i="41"/>
  <c r="AB4509" i="41"/>
  <c r="E4509" i="41"/>
  <c r="D4509" i="41"/>
  <c r="C4509" i="41"/>
  <c r="AC4508" i="41"/>
  <c r="AB4508" i="41"/>
  <c r="E4508" i="41"/>
  <c r="D4508" i="41"/>
  <c r="C4508" i="41"/>
  <c r="AC4507" i="41"/>
  <c r="AB4507" i="41"/>
  <c r="E4507" i="41"/>
  <c r="D4507" i="41"/>
  <c r="C4507" i="41"/>
  <c r="AC4506" i="41"/>
  <c r="AB4506" i="41"/>
  <c r="E4506" i="41"/>
  <c r="D4506" i="41"/>
  <c r="C4506" i="41"/>
  <c r="AC4505" i="41"/>
  <c r="AB4505" i="41"/>
  <c r="E4505" i="41"/>
  <c r="D4505" i="41"/>
  <c r="C4505" i="41"/>
  <c r="AC4504" i="41"/>
  <c r="AB4504" i="41"/>
  <c r="E4504" i="41"/>
  <c r="D4504" i="41"/>
  <c r="C4504" i="41"/>
  <c r="AC4503" i="41"/>
  <c r="AB4503" i="41"/>
  <c r="E4503" i="41"/>
  <c r="D4503" i="41"/>
  <c r="C4503" i="41"/>
  <c r="AC4502" i="41"/>
  <c r="AB4502" i="41"/>
  <c r="E4502" i="41"/>
  <c r="D4502" i="41"/>
  <c r="C4502" i="41"/>
  <c r="AC4501" i="41"/>
  <c r="AB4501" i="41"/>
  <c r="E4501" i="41"/>
  <c r="D4501" i="41"/>
  <c r="C4501" i="41"/>
  <c r="AC4500" i="41"/>
  <c r="AB4500" i="41"/>
  <c r="E4500" i="41"/>
  <c r="D4500" i="41"/>
  <c r="C4500" i="41"/>
  <c r="AC4499" i="41"/>
  <c r="AB4499" i="41"/>
  <c r="E4499" i="41"/>
  <c r="D4499" i="41"/>
  <c r="C4499" i="41"/>
  <c r="AC4498" i="41"/>
  <c r="AB4498" i="41"/>
  <c r="E4498" i="41"/>
  <c r="D4498" i="41"/>
  <c r="C4498" i="41"/>
  <c r="AC4497" i="41"/>
  <c r="AB4497" i="41"/>
  <c r="E4497" i="41"/>
  <c r="D4497" i="41"/>
  <c r="C4497" i="41"/>
  <c r="AC4496" i="41"/>
  <c r="AB4496" i="41"/>
  <c r="E4496" i="41"/>
  <c r="D4496" i="41"/>
  <c r="C4496" i="41"/>
  <c r="AC4495" i="41"/>
  <c r="AB4495" i="41"/>
  <c r="E4495" i="41"/>
  <c r="D4495" i="41"/>
  <c r="C4495" i="41"/>
  <c r="AC4494" i="41"/>
  <c r="AB4494" i="41"/>
  <c r="E4494" i="41"/>
  <c r="D4494" i="41"/>
  <c r="C4494" i="41"/>
  <c r="AC4493" i="41"/>
  <c r="AB4493" i="41"/>
  <c r="E4493" i="41"/>
  <c r="D4493" i="41"/>
  <c r="C4493" i="41"/>
  <c r="AC4492" i="41"/>
  <c r="AB4492" i="41"/>
  <c r="E4492" i="41"/>
  <c r="D4492" i="41"/>
  <c r="C4492" i="41"/>
  <c r="AC4491" i="41"/>
  <c r="AB4491" i="41"/>
  <c r="E4491" i="41"/>
  <c r="D4491" i="41"/>
  <c r="C4491" i="41"/>
  <c r="AC4490" i="41"/>
  <c r="AB4490" i="41"/>
  <c r="E4490" i="41"/>
  <c r="D4490" i="41"/>
  <c r="C4490" i="41"/>
  <c r="AC4489" i="41"/>
  <c r="AB4489" i="41"/>
  <c r="E4489" i="41"/>
  <c r="D4489" i="41"/>
  <c r="C4489" i="41"/>
  <c r="AC4488" i="41"/>
  <c r="AB4488" i="41"/>
  <c r="E4488" i="41"/>
  <c r="D4488" i="41"/>
  <c r="C4488" i="41"/>
  <c r="AC4487" i="41"/>
  <c r="AB4487" i="41"/>
  <c r="E4487" i="41"/>
  <c r="D4487" i="41"/>
  <c r="C4487" i="41"/>
  <c r="AC4486" i="41"/>
  <c r="AB4486" i="41"/>
  <c r="E4486" i="41"/>
  <c r="D4486" i="41"/>
  <c r="C4486" i="41"/>
  <c r="AC4485" i="41"/>
  <c r="AB4485" i="41"/>
  <c r="E4485" i="41"/>
  <c r="D4485" i="41"/>
  <c r="C4485" i="41"/>
  <c r="AC4484" i="41"/>
  <c r="AB4484" i="41"/>
  <c r="E4484" i="41"/>
  <c r="D4484" i="41"/>
  <c r="C4484" i="41"/>
  <c r="AC4483" i="41"/>
  <c r="AB4483" i="41"/>
  <c r="E4483" i="41"/>
  <c r="D4483" i="41"/>
  <c r="C4483" i="41"/>
  <c r="AC4482" i="41"/>
  <c r="AB4482" i="41"/>
  <c r="E4482" i="41"/>
  <c r="D4482" i="41"/>
  <c r="C4482" i="41"/>
  <c r="AC4481" i="41"/>
  <c r="AB4481" i="41"/>
  <c r="E4481" i="41"/>
  <c r="D4481" i="41"/>
  <c r="C4481" i="41"/>
  <c r="AC4480" i="41"/>
  <c r="AB4480" i="41"/>
  <c r="E4480" i="41"/>
  <c r="D4480" i="41"/>
  <c r="C4480" i="41"/>
  <c r="AC4479" i="41"/>
  <c r="AB4479" i="41"/>
  <c r="E4479" i="41"/>
  <c r="D4479" i="41"/>
  <c r="C4479" i="41"/>
  <c r="AC4478" i="41"/>
  <c r="AB4478" i="41"/>
  <c r="E4478" i="41"/>
  <c r="D4478" i="41"/>
  <c r="C4478" i="41"/>
  <c r="AC4477" i="41"/>
  <c r="AB4477" i="41"/>
  <c r="E4477" i="41"/>
  <c r="D4477" i="41"/>
  <c r="C4477" i="41"/>
  <c r="AC4476" i="41"/>
  <c r="AB4476" i="41"/>
  <c r="E4476" i="41"/>
  <c r="D4476" i="41"/>
  <c r="C4476" i="41"/>
  <c r="AC4475" i="41"/>
  <c r="AB4475" i="41"/>
  <c r="E4475" i="41"/>
  <c r="D4475" i="41"/>
  <c r="C4475" i="41"/>
  <c r="AC4474" i="41"/>
  <c r="AB4474" i="41"/>
  <c r="E4474" i="41"/>
  <c r="D4474" i="41"/>
  <c r="C4474" i="41"/>
  <c r="AC4473" i="41"/>
  <c r="AB4473" i="41"/>
  <c r="E4473" i="41"/>
  <c r="D4473" i="41"/>
  <c r="C4473" i="41"/>
  <c r="AC4472" i="41"/>
  <c r="AB4472" i="41"/>
  <c r="E4472" i="41"/>
  <c r="D4472" i="41"/>
  <c r="C4472" i="41"/>
  <c r="AC4471" i="41"/>
  <c r="AB4471" i="41"/>
  <c r="E4471" i="41"/>
  <c r="D4471" i="41"/>
  <c r="C4471" i="41"/>
  <c r="AC4470" i="41"/>
  <c r="AB4470" i="41"/>
  <c r="E4470" i="41"/>
  <c r="D4470" i="41"/>
  <c r="C4470" i="41"/>
  <c r="AC4469" i="41"/>
  <c r="AB4469" i="41"/>
  <c r="E4469" i="41"/>
  <c r="D4469" i="41"/>
  <c r="C4469" i="41"/>
  <c r="AC4468" i="41"/>
  <c r="AB4468" i="41"/>
  <c r="E4468" i="41"/>
  <c r="D4468" i="41"/>
  <c r="C4468" i="41"/>
  <c r="AC4467" i="41"/>
  <c r="AB4467" i="41"/>
  <c r="E4467" i="41"/>
  <c r="D4467" i="41"/>
  <c r="C4467" i="41"/>
  <c r="AC4466" i="41"/>
  <c r="AB4466" i="41"/>
  <c r="E4466" i="41"/>
  <c r="D4466" i="41"/>
  <c r="C4466" i="41"/>
  <c r="AC4465" i="41"/>
  <c r="AB4465" i="41"/>
  <c r="E4465" i="41"/>
  <c r="D4465" i="41"/>
  <c r="C4465" i="41"/>
  <c r="AC4464" i="41"/>
  <c r="AB4464" i="41"/>
  <c r="E4464" i="41"/>
  <c r="D4464" i="41"/>
  <c r="C4464" i="41"/>
  <c r="AC4463" i="41"/>
  <c r="AB4463" i="41"/>
  <c r="E4463" i="41"/>
  <c r="D4463" i="41"/>
  <c r="C4463" i="41"/>
  <c r="AC4462" i="41"/>
  <c r="AB4462" i="41"/>
  <c r="E4462" i="41"/>
  <c r="D4462" i="41"/>
  <c r="C4462" i="41"/>
  <c r="AC4461" i="41"/>
  <c r="AB4461" i="41"/>
  <c r="E4461" i="41"/>
  <c r="D4461" i="41"/>
  <c r="C4461" i="41"/>
  <c r="AC4460" i="41"/>
  <c r="AB4460" i="41"/>
  <c r="E4460" i="41"/>
  <c r="D4460" i="41"/>
  <c r="C4460" i="41"/>
  <c r="AC4459" i="41"/>
  <c r="AB4459" i="41"/>
  <c r="E4459" i="41"/>
  <c r="D4459" i="41"/>
  <c r="C4459" i="41"/>
  <c r="AC4458" i="41"/>
  <c r="AB4458" i="41"/>
  <c r="E4458" i="41"/>
  <c r="D4458" i="41"/>
  <c r="C4458" i="41"/>
  <c r="AC4457" i="41"/>
  <c r="AB4457" i="41"/>
  <c r="E4457" i="41"/>
  <c r="D4457" i="41"/>
  <c r="C4457" i="41"/>
  <c r="AC4456" i="41"/>
  <c r="AB4456" i="41"/>
  <c r="E4456" i="41"/>
  <c r="D4456" i="41"/>
  <c r="C4456" i="41"/>
  <c r="AC4455" i="41"/>
  <c r="AB4455" i="41"/>
  <c r="E4455" i="41"/>
  <c r="D4455" i="41"/>
  <c r="C4455" i="41"/>
  <c r="AC4454" i="41"/>
  <c r="AB4454" i="41"/>
  <c r="E4454" i="41"/>
  <c r="D4454" i="41"/>
  <c r="C4454" i="41"/>
  <c r="AC4453" i="41"/>
  <c r="AB4453" i="41"/>
  <c r="E4453" i="41"/>
  <c r="D4453" i="41"/>
  <c r="C4453" i="41"/>
  <c r="AC4452" i="41"/>
  <c r="AB4452" i="41"/>
  <c r="E4452" i="41"/>
  <c r="D4452" i="41"/>
  <c r="C4452" i="41"/>
  <c r="AC4451" i="41"/>
  <c r="AB4451" i="41"/>
  <c r="E4451" i="41"/>
  <c r="D4451" i="41"/>
  <c r="C4451" i="41"/>
  <c r="AC4450" i="41"/>
  <c r="AB4450" i="41"/>
  <c r="E4450" i="41"/>
  <c r="D4450" i="41"/>
  <c r="C4450" i="41"/>
  <c r="AC4449" i="41"/>
  <c r="AB4449" i="41"/>
  <c r="E4449" i="41"/>
  <c r="D4449" i="41"/>
  <c r="C4449" i="41"/>
  <c r="AC4448" i="41"/>
  <c r="AB4448" i="41"/>
  <c r="E4448" i="41"/>
  <c r="D4448" i="41"/>
  <c r="C4448" i="41"/>
  <c r="AC4447" i="41"/>
  <c r="AB4447" i="41"/>
  <c r="E4447" i="41"/>
  <c r="D4447" i="41"/>
  <c r="C4447" i="41"/>
  <c r="AC4446" i="41"/>
  <c r="AB4446" i="41"/>
  <c r="E4446" i="41"/>
  <c r="D4446" i="41"/>
  <c r="C4446" i="41"/>
  <c r="AC4445" i="41"/>
  <c r="AB4445" i="41"/>
  <c r="E4445" i="41"/>
  <c r="D4445" i="41"/>
  <c r="C4445" i="41"/>
  <c r="AC4444" i="41"/>
  <c r="AB4444" i="41"/>
  <c r="E4444" i="41"/>
  <c r="D4444" i="41"/>
  <c r="C4444" i="41"/>
  <c r="AC4443" i="41"/>
  <c r="AB4443" i="41"/>
  <c r="E4443" i="41"/>
  <c r="D4443" i="41"/>
  <c r="C4443" i="41"/>
  <c r="AC4442" i="41"/>
  <c r="AB4442" i="41"/>
  <c r="E4442" i="41"/>
  <c r="D4442" i="41"/>
  <c r="C4442" i="41"/>
  <c r="AC4441" i="41"/>
  <c r="AB4441" i="41"/>
  <c r="E4441" i="41"/>
  <c r="D4441" i="41"/>
  <c r="C4441" i="41"/>
  <c r="AC4440" i="41"/>
  <c r="AB4440" i="41"/>
  <c r="E4440" i="41"/>
  <c r="D4440" i="41"/>
  <c r="C4440" i="41"/>
  <c r="AC4439" i="41"/>
  <c r="AB4439" i="41"/>
  <c r="E4439" i="41"/>
  <c r="D4439" i="41"/>
  <c r="C4439" i="41"/>
  <c r="AC4438" i="41"/>
  <c r="AB4438" i="41"/>
  <c r="E4438" i="41"/>
  <c r="D4438" i="41"/>
  <c r="C4438" i="41"/>
  <c r="AC4437" i="41"/>
  <c r="AB4437" i="41"/>
  <c r="E4437" i="41"/>
  <c r="D4437" i="41"/>
  <c r="C4437" i="41"/>
  <c r="AC4436" i="41"/>
  <c r="AB4436" i="41"/>
  <c r="E4436" i="41"/>
  <c r="D4436" i="41"/>
  <c r="C4436" i="41"/>
  <c r="AC4435" i="41"/>
  <c r="AB4435" i="41"/>
  <c r="E4435" i="41"/>
  <c r="D4435" i="41"/>
  <c r="C4435" i="41"/>
  <c r="AC4434" i="41"/>
  <c r="AB4434" i="41"/>
  <c r="E4434" i="41"/>
  <c r="D4434" i="41"/>
  <c r="C4434" i="41"/>
  <c r="AC4433" i="41"/>
  <c r="AB4433" i="41"/>
  <c r="E4433" i="41"/>
  <c r="D4433" i="41"/>
  <c r="C4433" i="41"/>
  <c r="AC4432" i="41"/>
  <c r="AB4432" i="41"/>
  <c r="E4432" i="41"/>
  <c r="D4432" i="41"/>
  <c r="C4432" i="41"/>
  <c r="AC4431" i="41"/>
  <c r="AB4431" i="41"/>
  <c r="E4431" i="41"/>
  <c r="D4431" i="41"/>
  <c r="C4431" i="41"/>
  <c r="AC4430" i="41"/>
  <c r="AB4430" i="41"/>
  <c r="E4430" i="41"/>
  <c r="D4430" i="41"/>
  <c r="C4430" i="41"/>
  <c r="AC4429" i="41"/>
  <c r="AB4429" i="41"/>
  <c r="E4429" i="41"/>
  <c r="D4429" i="41"/>
  <c r="C4429" i="41"/>
  <c r="AC4428" i="41"/>
  <c r="AB4428" i="41"/>
  <c r="E4428" i="41"/>
  <c r="D4428" i="41"/>
  <c r="C4428" i="41"/>
  <c r="AC4427" i="41"/>
  <c r="AB4427" i="41"/>
  <c r="E4427" i="41"/>
  <c r="D4427" i="41"/>
  <c r="C4427" i="41"/>
  <c r="AC4426" i="41"/>
  <c r="AB4426" i="41"/>
  <c r="E4426" i="41"/>
  <c r="D4426" i="41"/>
  <c r="C4426" i="41"/>
  <c r="AC4425" i="41"/>
  <c r="AB4425" i="41"/>
  <c r="E4425" i="41"/>
  <c r="D4425" i="41"/>
  <c r="C4425" i="41"/>
  <c r="AC4424" i="41"/>
  <c r="AB4424" i="41"/>
  <c r="E4424" i="41"/>
  <c r="D4424" i="41"/>
  <c r="C4424" i="41"/>
  <c r="AC4423" i="41"/>
  <c r="AB4423" i="41"/>
  <c r="E4423" i="41"/>
  <c r="D4423" i="41"/>
  <c r="C4423" i="41"/>
  <c r="AC4422" i="41"/>
  <c r="AB4422" i="41"/>
  <c r="E4422" i="41"/>
  <c r="D4422" i="41"/>
  <c r="C4422" i="41"/>
  <c r="AC4421" i="41"/>
  <c r="AB4421" i="41"/>
  <c r="E4421" i="41"/>
  <c r="D4421" i="41"/>
  <c r="C4421" i="41"/>
  <c r="AC4420" i="41"/>
  <c r="AB4420" i="41"/>
  <c r="E4420" i="41"/>
  <c r="D4420" i="41"/>
  <c r="C4420" i="41"/>
  <c r="AC4419" i="41"/>
  <c r="AB4419" i="41"/>
  <c r="E4419" i="41"/>
  <c r="D4419" i="41"/>
  <c r="C4419" i="41"/>
  <c r="AC4418" i="41"/>
  <c r="AB4418" i="41"/>
  <c r="E4418" i="41"/>
  <c r="D4418" i="41"/>
  <c r="C4418" i="41"/>
  <c r="AC4417" i="41"/>
  <c r="AB4417" i="41"/>
  <c r="E4417" i="41"/>
  <c r="D4417" i="41"/>
  <c r="C4417" i="41"/>
  <c r="AC4416" i="41"/>
  <c r="AB4416" i="41"/>
  <c r="E4416" i="41"/>
  <c r="D4416" i="41"/>
  <c r="C4416" i="41"/>
  <c r="AC4415" i="41"/>
  <c r="AB4415" i="41"/>
  <c r="E4415" i="41"/>
  <c r="D4415" i="41"/>
  <c r="C4415" i="41"/>
  <c r="AC4414" i="41"/>
  <c r="AB4414" i="41"/>
  <c r="E4414" i="41"/>
  <c r="D4414" i="41"/>
  <c r="C4414" i="41"/>
  <c r="AC4413" i="41"/>
  <c r="AB4413" i="41"/>
  <c r="E4413" i="41"/>
  <c r="D4413" i="41"/>
  <c r="C4413" i="41"/>
  <c r="AC4412" i="41"/>
  <c r="AB4412" i="41"/>
  <c r="E4412" i="41"/>
  <c r="D4412" i="41"/>
  <c r="C4412" i="41"/>
  <c r="AC4411" i="41"/>
  <c r="AB4411" i="41"/>
  <c r="E4411" i="41"/>
  <c r="D4411" i="41"/>
  <c r="C4411" i="41"/>
  <c r="AC4410" i="41"/>
  <c r="AB4410" i="41"/>
  <c r="E4410" i="41"/>
  <c r="D4410" i="41"/>
  <c r="C4410" i="41"/>
  <c r="AC4409" i="41"/>
  <c r="AB4409" i="41"/>
  <c r="E4409" i="41"/>
  <c r="D4409" i="41"/>
  <c r="C4409" i="41"/>
  <c r="AC4408" i="41"/>
  <c r="AB4408" i="41"/>
  <c r="E4408" i="41"/>
  <c r="D4408" i="41"/>
  <c r="C4408" i="41"/>
  <c r="AC4407" i="41"/>
  <c r="AB4407" i="41"/>
  <c r="E4407" i="41"/>
  <c r="D4407" i="41"/>
  <c r="C4407" i="41"/>
  <c r="AC4406" i="41"/>
  <c r="AB4406" i="41"/>
  <c r="E4406" i="41"/>
  <c r="D4406" i="41"/>
  <c r="C4406" i="41"/>
  <c r="AC4405" i="41"/>
  <c r="AB4405" i="41"/>
  <c r="E4405" i="41"/>
  <c r="D4405" i="41"/>
  <c r="C4405" i="41"/>
  <c r="AC4404" i="41"/>
  <c r="AB4404" i="41"/>
  <c r="E4404" i="41"/>
  <c r="D4404" i="41"/>
  <c r="C4404" i="41"/>
  <c r="AC4403" i="41"/>
  <c r="AB4403" i="41"/>
  <c r="E4403" i="41"/>
  <c r="D4403" i="41"/>
  <c r="C4403" i="41"/>
  <c r="AC4402" i="41"/>
  <c r="AB4402" i="41"/>
  <c r="E4402" i="41"/>
  <c r="D4402" i="41"/>
  <c r="C4402" i="41"/>
  <c r="AC4401" i="41"/>
  <c r="AB4401" i="41"/>
  <c r="E4401" i="41"/>
  <c r="D4401" i="41"/>
  <c r="C4401" i="41"/>
  <c r="AC4400" i="41"/>
  <c r="AB4400" i="41"/>
  <c r="E4400" i="41"/>
  <c r="D4400" i="41"/>
  <c r="C4400" i="41"/>
  <c r="AC4399" i="41"/>
  <c r="AB4399" i="41"/>
  <c r="E4399" i="41"/>
  <c r="D4399" i="41"/>
  <c r="C4399" i="41"/>
  <c r="AC4398" i="41"/>
  <c r="AB4398" i="41"/>
  <c r="E4398" i="41"/>
  <c r="D4398" i="41"/>
  <c r="C4398" i="41"/>
  <c r="AC4397" i="41"/>
  <c r="AB4397" i="41"/>
  <c r="E4397" i="41"/>
  <c r="D4397" i="41"/>
  <c r="C4397" i="41"/>
  <c r="AC4396" i="41"/>
  <c r="AB4396" i="41"/>
  <c r="E4396" i="41"/>
  <c r="D4396" i="41"/>
  <c r="C4396" i="41"/>
  <c r="AC4395" i="41"/>
  <c r="AB4395" i="41"/>
  <c r="E4395" i="41"/>
  <c r="D4395" i="41"/>
  <c r="C4395" i="41"/>
  <c r="AC4394" i="41"/>
  <c r="AB4394" i="41"/>
  <c r="E4394" i="41"/>
  <c r="D4394" i="41"/>
  <c r="C4394" i="41"/>
  <c r="AC4393" i="41"/>
  <c r="AB4393" i="41"/>
  <c r="E4393" i="41"/>
  <c r="D4393" i="41"/>
  <c r="C4393" i="41"/>
  <c r="AC4392" i="41"/>
  <c r="AB4392" i="41"/>
  <c r="E4392" i="41"/>
  <c r="D4392" i="41"/>
  <c r="C4392" i="41"/>
  <c r="AC4391" i="41"/>
  <c r="AB4391" i="41"/>
  <c r="E4391" i="41"/>
  <c r="D4391" i="41"/>
  <c r="C4391" i="41"/>
  <c r="AC4390" i="41"/>
  <c r="AB4390" i="41"/>
  <c r="E4390" i="41"/>
  <c r="D4390" i="41"/>
  <c r="C4390" i="41"/>
  <c r="AC4389" i="41"/>
  <c r="AB4389" i="41"/>
  <c r="E4389" i="41"/>
  <c r="D4389" i="41"/>
  <c r="C4389" i="41"/>
  <c r="AC4388" i="41"/>
  <c r="AB4388" i="41"/>
  <c r="E4388" i="41"/>
  <c r="D4388" i="41"/>
  <c r="C4388" i="41"/>
  <c r="AC4387" i="41"/>
  <c r="AB4387" i="41"/>
  <c r="E4387" i="41"/>
  <c r="D4387" i="41"/>
  <c r="C4387" i="41"/>
  <c r="AC4386" i="41"/>
  <c r="AB4386" i="41"/>
  <c r="E4386" i="41"/>
  <c r="D4386" i="41"/>
  <c r="C4386" i="41"/>
  <c r="AC4385" i="41"/>
  <c r="AB4385" i="41"/>
  <c r="E4385" i="41"/>
  <c r="D4385" i="41"/>
  <c r="C4385" i="41"/>
  <c r="AC4384" i="41"/>
  <c r="AB4384" i="41"/>
  <c r="E4384" i="41"/>
  <c r="D4384" i="41"/>
  <c r="C4384" i="41"/>
  <c r="AC4383" i="41"/>
  <c r="AB4383" i="41"/>
  <c r="E4383" i="41"/>
  <c r="D4383" i="41"/>
  <c r="C4383" i="41"/>
  <c r="AC4382" i="41"/>
  <c r="AB4382" i="41"/>
  <c r="E4382" i="41"/>
  <c r="D4382" i="41"/>
  <c r="C4382" i="41"/>
  <c r="AC4381" i="41"/>
  <c r="AB4381" i="41"/>
  <c r="E4381" i="41"/>
  <c r="D4381" i="41"/>
  <c r="C4381" i="41"/>
  <c r="AC4380" i="41"/>
  <c r="AB4380" i="41"/>
  <c r="E4380" i="41"/>
  <c r="D4380" i="41"/>
  <c r="C4380" i="41"/>
  <c r="AC4379" i="41"/>
  <c r="AB4379" i="41"/>
  <c r="E4379" i="41"/>
  <c r="D4379" i="41"/>
  <c r="C4379" i="41"/>
  <c r="AC4378" i="41"/>
  <c r="AB4378" i="41"/>
  <c r="E4378" i="41"/>
  <c r="D4378" i="41"/>
  <c r="C4378" i="41"/>
  <c r="AC4377" i="41"/>
  <c r="AB4377" i="41"/>
  <c r="E4377" i="41"/>
  <c r="D4377" i="41"/>
  <c r="C4377" i="41"/>
  <c r="AC4376" i="41"/>
  <c r="AB4376" i="41"/>
  <c r="E4376" i="41"/>
  <c r="D4376" i="41"/>
  <c r="C4376" i="41"/>
  <c r="AC4375" i="41"/>
  <c r="AB4375" i="41"/>
  <c r="E4375" i="41"/>
  <c r="D4375" i="41"/>
  <c r="C4375" i="41"/>
  <c r="AC4374" i="41"/>
  <c r="AB4374" i="41"/>
  <c r="E4374" i="41"/>
  <c r="D4374" i="41"/>
  <c r="C4374" i="41"/>
  <c r="AC4373" i="41"/>
  <c r="AB4373" i="41"/>
  <c r="E4373" i="41"/>
  <c r="D4373" i="41"/>
  <c r="C4373" i="41"/>
  <c r="AC4372" i="41"/>
  <c r="AB4372" i="41"/>
  <c r="E4372" i="41"/>
  <c r="D4372" i="41"/>
  <c r="C4372" i="41"/>
  <c r="AC4371" i="41"/>
  <c r="AB4371" i="41"/>
  <c r="E4371" i="41"/>
  <c r="D4371" i="41"/>
  <c r="C4371" i="41"/>
  <c r="AC4370" i="41"/>
  <c r="AB4370" i="41"/>
  <c r="E4370" i="41"/>
  <c r="D4370" i="41"/>
  <c r="C4370" i="41"/>
  <c r="AC4369" i="41"/>
  <c r="AB4369" i="41"/>
  <c r="E4369" i="41"/>
  <c r="D4369" i="41"/>
  <c r="C4369" i="41"/>
  <c r="AC4368" i="41"/>
  <c r="AB4368" i="41"/>
  <c r="E4368" i="41"/>
  <c r="D4368" i="41"/>
  <c r="C4368" i="41"/>
  <c r="AC4367" i="41"/>
  <c r="AB4367" i="41"/>
  <c r="E4367" i="41"/>
  <c r="D4367" i="41"/>
  <c r="C4367" i="41"/>
  <c r="AC4366" i="41"/>
  <c r="AB4366" i="41"/>
  <c r="E4366" i="41"/>
  <c r="D4366" i="41"/>
  <c r="C4366" i="41"/>
  <c r="AC4365" i="41"/>
  <c r="AB4365" i="41"/>
  <c r="E4365" i="41"/>
  <c r="D4365" i="41"/>
  <c r="C4365" i="41"/>
  <c r="AC4364" i="41"/>
  <c r="AB4364" i="41"/>
  <c r="E4364" i="41"/>
  <c r="D4364" i="41"/>
  <c r="C4364" i="41"/>
  <c r="AC4363" i="41"/>
  <c r="AB4363" i="41"/>
  <c r="E4363" i="41"/>
  <c r="D4363" i="41"/>
  <c r="C4363" i="41"/>
  <c r="AC4362" i="41"/>
  <c r="AB4362" i="41"/>
  <c r="E4362" i="41"/>
  <c r="D4362" i="41"/>
  <c r="C4362" i="41"/>
  <c r="AC4361" i="41"/>
  <c r="AB4361" i="41"/>
  <c r="E4361" i="41"/>
  <c r="D4361" i="41"/>
  <c r="C4361" i="41"/>
  <c r="AC4360" i="41"/>
  <c r="AB4360" i="41"/>
  <c r="E4360" i="41"/>
  <c r="D4360" i="41"/>
  <c r="C4360" i="41"/>
  <c r="AC4359" i="41"/>
  <c r="AB4359" i="41"/>
  <c r="E4359" i="41"/>
  <c r="D4359" i="41"/>
  <c r="C4359" i="41"/>
  <c r="AC4358" i="41"/>
  <c r="AB4358" i="41"/>
  <c r="E4358" i="41"/>
  <c r="D4358" i="41"/>
  <c r="C4358" i="41"/>
  <c r="AC4357" i="41"/>
  <c r="AB4357" i="41"/>
  <c r="E4357" i="41"/>
  <c r="D4357" i="41"/>
  <c r="C4357" i="41"/>
  <c r="AC4356" i="41"/>
  <c r="AB4356" i="41"/>
  <c r="E4356" i="41"/>
  <c r="D4356" i="41"/>
  <c r="C4356" i="41"/>
  <c r="AC4355" i="41"/>
  <c r="AB4355" i="41"/>
  <c r="E4355" i="41"/>
  <c r="D4355" i="41"/>
  <c r="C4355" i="41"/>
  <c r="AC4354" i="41"/>
  <c r="AB4354" i="41"/>
  <c r="E4354" i="41"/>
  <c r="D4354" i="41"/>
  <c r="C4354" i="41"/>
  <c r="AC4353" i="41"/>
  <c r="AB4353" i="41"/>
  <c r="E4353" i="41"/>
  <c r="D4353" i="41"/>
  <c r="C4353" i="41"/>
  <c r="AC4352" i="41"/>
  <c r="AB4352" i="41"/>
  <c r="E4352" i="41"/>
  <c r="D4352" i="41"/>
  <c r="C4352" i="41"/>
  <c r="AC4351" i="41"/>
  <c r="AB4351" i="41"/>
  <c r="E4351" i="41"/>
  <c r="D4351" i="41"/>
  <c r="C4351" i="41"/>
  <c r="AC4350" i="41"/>
  <c r="AB4350" i="41"/>
  <c r="E4350" i="41"/>
  <c r="D4350" i="41"/>
  <c r="C4350" i="41"/>
  <c r="AC4349" i="41"/>
  <c r="AB4349" i="41"/>
  <c r="E4349" i="41"/>
  <c r="D4349" i="41"/>
  <c r="C4349" i="41"/>
  <c r="AC4348" i="41"/>
  <c r="AB4348" i="41"/>
  <c r="E4348" i="41"/>
  <c r="D4348" i="41"/>
  <c r="C4348" i="41"/>
  <c r="AC4347" i="41"/>
  <c r="AB4347" i="41"/>
  <c r="E4347" i="41"/>
  <c r="D4347" i="41"/>
  <c r="C4347" i="41"/>
  <c r="AC4346" i="41"/>
  <c r="AB4346" i="41"/>
  <c r="E4346" i="41"/>
  <c r="D4346" i="41"/>
  <c r="C4346" i="41"/>
  <c r="AC4345" i="41"/>
  <c r="AB4345" i="41"/>
  <c r="E4345" i="41"/>
  <c r="D4345" i="41"/>
  <c r="C4345" i="41"/>
  <c r="AC4344" i="41"/>
  <c r="AB4344" i="41"/>
  <c r="E4344" i="41"/>
  <c r="D4344" i="41"/>
  <c r="C4344" i="41"/>
  <c r="AC4343" i="41"/>
  <c r="AB4343" i="41"/>
  <c r="E4343" i="41"/>
  <c r="D4343" i="41"/>
  <c r="C4343" i="41"/>
  <c r="AC4342" i="41"/>
  <c r="AB4342" i="41"/>
  <c r="E4342" i="41"/>
  <c r="D4342" i="41"/>
  <c r="C4342" i="41"/>
  <c r="AC4341" i="41"/>
  <c r="AB4341" i="41"/>
  <c r="E4341" i="41"/>
  <c r="D4341" i="41"/>
  <c r="C4341" i="41"/>
  <c r="AC4340" i="41"/>
  <c r="AB4340" i="41"/>
  <c r="E4340" i="41"/>
  <c r="D4340" i="41"/>
  <c r="C4340" i="41"/>
  <c r="AC4339" i="41"/>
  <c r="AB4339" i="41"/>
  <c r="E4339" i="41"/>
  <c r="D4339" i="41"/>
  <c r="C4339" i="41"/>
  <c r="AC4338" i="41"/>
  <c r="AB4338" i="41"/>
  <c r="E4338" i="41"/>
  <c r="D4338" i="41"/>
  <c r="C4338" i="41"/>
  <c r="AC4337" i="41"/>
  <c r="AB4337" i="41"/>
  <c r="E4337" i="41"/>
  <c r="D4337" i="41"/>
  <c r="C4337" i="41"/>
  <c r="AC4336" i="41"/>
  <c r="AB4336" i="41"/>
  <c r="E4336" i="41"/>
  <c r="D4336" i="41"/>
  <c r="C4336" i="41"/>
  <c r="AC4335" i="41"/>
  <c r="AB4335" i="41"/>
  <c r="E4335" i="41"/>
  <c r="D4335" i="41"/>
  <c r="C4335" i="41"/>
  <c r="AC4334" i="41"/>
  <c r="AB4334" i="41"/>
  <c r="E4334" i="41"/>
  <c r="D4334" i="41"/>
  <c r="C4334" i="41"/>
  <c r="AC4333" i="41"/>
  <c r="AB4333" i="41"/>
  <c r="E4333" i="41"/>
  <c r="D4333" i="41"/>
  <c r="C4333" i="41"/>
  <c r="AC4332" i="41"/>
  <c r="AB4332" i="41"/>
  <c r="E4332" i="41"/>
  <c r="D4332" i="41"/>
  <c r="C4332" i="41"/>
  <c r="AC4331" i="41"/>
  <c r="AB4331" i="41"/>
  <c r="E4331" i="41"/>
  <c r="D4331" i="41"/>
  <c r="C4331" i="41"/>
  <c r="AC4330" i="41"/>
  <c r="AB4330" i="41"/>
  <c r="E4330" i="41"/>
  <c r="D4330" i="41"/>
  <c r="C4330" i="41"/>
  <c r="AC4329" i="41"/>
  <c r="AB4329" i="41"/>
  <c r="E4329" i="41"/>
  <c r="D4329" i="41"/>
  <c r="C4329" i="41"/>
  <c r="AC4328" i="41"/>
  <c r="AB4328" i="41"/>
  <c r="E4328" i="41"/>
  <c r="D4328" i="41"/>
  <c r="C4328" i="41"/>
  <c r="AC4327" i="41"/>
  <c r="AB4327" i="41"/>
  <c r="E4327" i="41"/>
  <c r="D4327" i="41"/>
  <c r="C4327" i="41"/>
  <c r="AC4326" i="41"/>
  <c r="AB4326" i="41"/>
  <c r="E4326" i="41"/>
  <c r="D4326" i="41"/>
  <c r="C4326" i="41"/>
  <c r="AC4325" i="41"/>
  <c r="AB4325" i="41"/>
  <c r="E4325" i="41"/>
  <c r="D4325" i="41"/>
  <c r="C4325" i="41"/>
  <c r="AC4324" i="41"/>
  <c r="AB4324" i="41"/>
  <c r="E4324" i="41"/>
  <c r="D4324" i="41"/>
  <c r="C4324" i="41"/>
  <c r="AC4323" i="41"/>
  <c r="AB4323" i="41"/>
  <c r="E4323" i="41"/>
  <c r="D4323" i="41"/>
  <c r="C4323" i="41"/>
  <c r="AC4322" i="41"/>
  <c r="AB4322" i="41"/>
  <c r="E4322" i="41"/>
  <c r="D4322" i="41"/>
  <c r="C4322" i="41"/>
  <c r="AC4321" i="41"/>
  <c r="AB4321" i="41"/>
  <c r="E4321" i="41"/>
  <c r="D4321" i="41"/>
  <c r="C4321" i="41"/>
  <c r="AC4320" i="41"/>
  <c r="AB4320" i="41"/>
  <c r="E4320" i="41"/>
  <c r="D4320" i="41"/>
  <c r="C4320" i="41"/>
  <c r="AC4319" i="41"/>
  <c r="AB4319" i="41"/>
  <c r="E4319" i="41"/>
  <c r="D4319" i="41"/>
  <c r="C4319" i="41"/>
  <c r="AC4318" i="41"/>
  <c r="AB4318" i="41"/>
  <c r="E4318" i="41"/>
  <c r="D4318" i="41"/>
  <c r="C4318" i="41"/>
  <c r="AC4317" i="41"/>
  <c r="AB4317" i="41"/>
  <c r="E4317" i="41"/>
  <c r="D4317" i="41"/>
  <c r="C4317" i="41"/>
  <c r="AC4316" i="41"/>
  <c r="AB4316" i="41"/>
  <c r="E4316" i="41"/>
  <c r="D4316" i="41"/>
  <c r="C4316" i="41"/>
  <c r="AC4315" i="41"/>
  <c r="AB4315" i="41"/>
  <c r="E4315" i="41"/>
  <c r="D4315" i="41"/>
  <c r="C4315" i="41"/>
  <c r="AC4314" i="41"/>
  <c r="AB4314" i="41"/>
  <c r="E4314" i="41"/>
  <c r="D4314" i="41"/>
  <c r="C4314" i="41"/>
  <c r="AC4313" i="41"/>
  <c r="AB4313" i="41"/>
  <c r="E4313" i="41"/>
  <c r="D4313" i="41"/>
  <c r="C4313" i="41"/>
  <c r="AC4312" i="41"/>
  <c r="AB4312" i="41"/>
  <c r="E4312" i="41"/>
  <c r="D4312" i="41"/>
  <c r="C4312" i="41"/>
  <c r="AC4311" i="41"/>
  <c r="AB4311" i="41"/>
  <c r="E4311" i="41"/>
  <c r="D4311" i="41"/>
  <c r="C4311" i="41"/>
  <c r="AC4310" i="41"/>
  <c r="AB4310" i="41"/>
  <c r="E4310" i="41"/>
  <c r="D4310" i="41"/>
  <c r="C4310" i="41"/>
  <c r="AC4309" i="41"/>
  <c r="AB4309" i="41"/>
  <c r="E4309" i="41"/>
  <c r="D4309" i="41"/>
  <c r="C4309" i="41"/>
  <c r="AC4308" i="41"/>
  <c r="AB4308" i="41"/>
  <c r="E4308" i="41"/>
  <c r="D4308" i="41"/>
  <c r="C4308" i="41"/>
  <c r="AC4307" i="41"/>
  <c r="AB4307" i="41"/>
  <c r="E4307" i="41"/>
  <c r="D4307" i="41"/>
  <c r="C4307" i="41"/>
  <c r="AC4306" i="41"/>
  <c r="AB4306" i="41"/>
  <c r="E4306" i="41"/>
  <c r="D4306" i="41"/>
  <c r="C4306" i="41"/>
  <c r="AC4305" i="41"/>
  <c r="AB4305" i="41"/>
  <c r="E4305" i="41"/>
  <c r="D4305" i="41"/>
  <c r="C4305" i="41"/>
  <c r="AC4304" i="41"/>
  <c r="AB4304" i="41"/>
  <c r="E4304" i="41"/>
  <c r="D4304" i="41"/>
  <c r="C4304" i="41"/>
  <c r="AC4303" i="41"/>
  <c r="AB4303" i="41"/>
  <c r="E4303" i="41"/>
  <c r="D4303" i="41"/>
  <c r="C4303" i="41"/>
  <c r="AC4302" i="41"/>
  <c r="AB4302" i="41"/>
  <c r="E4302" i="41"/>
  <c r="D4302" i="41"/>
  <c r="C4302" i="41"/>
  <c r="AC4301" i="41"/>
  <c r="AB4301" i="41"/>
  <c r="E4301" i="41"/>
  <c r="D4301" i="41"/>
  <c r="C4301" i="41"/>
  <c r="AC4300" i="41"/>
  <c r="AB4300" i="41"/>
  <c r="E4300" i="41"/>
  <c r="D4300" i="41"/>
  <c r="C4300" i="41"/>
  <c r="AC4299" i="41"/>
  <c r="AB4299" i="41"/>
  <c r="E4299" i="41"/>
  <c r="D4299" i="41"/>
  <c r="C4299" i="41"/>
  <c r="AC4298" i="41"/>
  <c r="AB4298" i="41"/>
  <c r="E4298" i="41"/>
  <c r="D4298" i="41"/>
  <c r="C4298" i="41"/>
  <c r="AC4297" i="41"/>
  <c r="AB4297" i="41"/>
  <c r="E4297" i="41"/>
  <c r="D4297" i="41"/>
  <c r="C4297" i="41"/>
  <c r="AC4296" i="41"/>
  <c r="AB4296" i="41"/>
  <c r="E4296" i="41"/>
  <c r="D4296" i="41"/>
  <c r="C4296" i="41"/>
  <c r="AC4295" i="41"/>
  <c r="AB4295" i="41"/>
  <c r="E4295" i="41"/>
  <c r="D4295" i="41"/>
  <c r="C4295" i="41"/>
  <c r="AC4294" i="41"/>
  <c r="AB4294" i="41"/>
  <c r="E4294" i="41"/>
  <c r="D4294" i="41"/>
  <c r="C4294" i="41"/>
  <c r="AC4293" i="41"/>
  <c r="AB4293" i="41"/>
  <c r="E4293" i="41"/>
  <c r="D4293" i="41"/>
  <c r="C4293" i="41"/>
  <c r="AC4292" i="41"/>
  <c r="AB4292" i="41"/>
  <c r="E4292" i="41"/>
  <c r="D4292" i="41"/>
  <c r="C4292" i="41"/>
  <c r="AC4291" i="41"/>
  <c r="AB4291" i="41"/>
  <c r="E4291" i="41"/>
  <c r="D4291" i="41"/>
  <c r="C4291" i="41"/>
  <c r="AC4290" i="41"/>
  <c r="AB4290" i="41"/>
  <c r="E4290" i="41"/>
  <c r="D4290" i="41"/>
  <c r="C4290" i="41"/>
  <c r="AC4289" i="41"/>
  <c r="AB4289" i="41"/>
  <c r="E4289" i="41"/>
  <c r="D4289" i="41"/>
  <c r="C4289" i="41"/>
  <c r="AC4288" i="41"/>
  <c r="AB4288" i="41"/>
  <c r="E4288" i="41"/>
  <c r="D4288" i="41"/>
  <c r="C4288" i="41"/>
  <c r="AC4287" i="41"/>
  <c r="AB4287" i="41"/>
  <c r="E4287" i="41"/>
  <c r="D4287" i="41"/>
  <c r="C4287" i="41"/>
  <c r="AC4286" i="41"/>
  <c r="AB4286" i="41"/>
  <c r="E4286" i="41"/>
  <c r="D4286" i="41"/>
  <c r="C4286" i="41"/>
  <c r="AC4285" i="41"/>
  <c r="AB4285" i="41"/>
  <c r="E4285" i="41"/>
  <c r="D4285" i="41"/>
  <c r="C4285" i="41"/>
  <c r="AC4284" i="41"/>
  <c r="AB4284" i="41"/>
  <c r="E4284" i="41"/>
  <c r="D4284" i="41"/>
  <c r="C4284" i="41"/>
  <c r="AC4283" i="41"/>
  <c r="AB4283" i="41"/>
  <c r="E4283" i="41"/>
  <c r="D4283" i="41"/>
  <c r="C4283" i="41"/>
  <c r="AC4282" i="41"/>
  <c r="AB4282" i="41"/>
  <c r="E4282" i="41"/>
  <c r="D4282" i="41"/>
  <c r="C4282" i="41"/>
  <c r="AC4281" i="41"/>
  <c r="AB4281" i="41"/>
  <c r="E4281" i="41"/>
  <c r="D4281" i="41"/>
  <c r="C4281" i="41"/>
  <c r="AC4280" i="41"/>
  <c r="AB4280" i="41"/>
  <c r="E4280" i="41"/>
  <c r="D4280" i="41"/>
  <c r="C4280" i="41"/>
  <c r="AC4279" i="41"/>
  <c r="AB4279" i="41"/>
  <c r="E4279" i="41"/>
  <c r="D4279" i="41"/>
  <c r="C4279" i="41"/>
  <c r="AC4278" i="41"/>
  <c r="AB4278" i="41"/>
  <c r="E4278" i="41"/>
  <c r="D4278" i="41"/>
  <c r="C4278" i="41"/>
  <c r="AC4277" i="41"/>
  <c r="AB4277" i="41"/>
  <c r="E4277" i="41"/>
  <c r="D4277" i="41"/>
  <c r="C4277" i="41"/>
  <c r="AC4276" i="41"/>
  <c r="AB4276" i="41"/>
  <c r="E4276" i="41"/>
  <c r="D4276" i="41"/>
  <c r="C4276" i="41"/>
  <c r="AC4275" i="41"/>
  <c r="AB4275" i="41"/>
  <c r="E4275" i="41"/>
  <c r="D4275" i="41"/>
  <c r="C4275" i="41"/>
  <c r="AC4274" i="41"/>
  <c r="AB4274" i="41"/>
  <c r="E4274" i="41"/>
  <c r="D4274" i="41"/>
  <c r="C4274" i="41"/>
  <c r="AC4273" i="41"/>
  <c r="AB4273" i="41"/>
  <c r="E4273" i="41"/>
  <c r="D4273" i="41"/>
  <c r="C4273" i="41"/>
  <c r="AC4272" i="41"/>
  <c r="AB4272" i="41"/>
  <c r="E4272" i="41"/>
  <c r="D4272" i="41"/>
  <c r="C4272" i="41"/>
  <c r="AC4271" i="41"/>
  <c r="AB4271" i="41"/>
  <c r="E4271" i="41"/>
  <c r="D4271" i="41"/>
  <c r="C4271" i="41"/>
  <c r="AC4270" i="41"/>
  <c r="AB4270" i="41"/>
  <c r="E4270" i="41"/>
  <c r="D4270" i="41"/>
  <c r="C4270" i="41"/>
  <c r="AC4269" i="41"/>
  <c r="AB4269" i="41"/>
  <c r="E4269" i="41"/>
  <c r="D4269" i="41"/>
  <c r="C4269" i="41"/>
  <c r="AC4268" i="41"/>
  <c r="AB4268" i="41"/>
  <c r="E4268" i="41"/>
  <c r="D4268" i="41"/>
  <c r="C4268" i="41"/>
  <c r="AC4267" i="41"/>
  <c r="AB4267" i="41"/>
  <c r="E4267" i="41"/>
  <c r="D4267" i="41"/>
  <c r="C4267" i="41"/>
  <c r="AC4266" i="41"/>
  <c r="AB4266" i="41"/>
  <c r="E4266" i="41"/>
  <c r="D4266" i="41"/>
  <c r="C4266" i="41"/>
  <c r="AC4265" i="41"/>
  <c r="AB4265" i="41"/>
  <c r="E4265" i="41"/>
  <c r="D4265" i="41"/>
  <c r="C4265" i="41"/>
  <c r="AC4264" i="41"/>
  <c r="AB4264" i="41"/>
  <c r="E4264" i="41"/>
  <c r="D4264" i="41"/>
  <c r="C4264" i="41"/>
  <c r="AC4263" i="41"/>
  <c r="AB4263" i="41"/>
  <c r="E4263" i="41"/>
  <c r="D4263" i="41"/>
  <c r="C4263" i="41"/>
  <c r="AC4262" i="41"/>
  <c r="AB4262" i="41"/>
  <c r="E4262" i="41"/>
  <c r="D4262" i="41"/>
  <c r="C4262" i="41"/>
  <c r="AC4261" i="41"/>
  <c r="AB4261" i="41"/>
  <c r="E4261" i="41"/>
  <c r="D4261" i="41"/>
  <c r="C4261" i="41"/>
  <c r="AC4260" i="41"/>
  <c r="AB4260" i="41"/>
  <c r="E4260" i="41"/>
  <c r="D4260" i="41"/>
  <c r="C4260" i="41"/>
  <c r="AC4259" i="41"/>
  <c r="AB4259" i="41"/>
  <c r="E4259" i="41"/>
  <c r="D4259" i="41"/>
  <c r="C4259" i="41"/>
  <c r="AC4258" i="41"/>
  <c r="AB4258" i="41"/>
  <c r="E4258" i="41"/>
  <c r="D4258" i="41"/>
  <c r="C4258" i="41"/>
  <c r="AC4257" i="41"/>
  <c r="AB4257" i="41"/>
  <c r="E4257" i="41"/>
  <c r="D4257" i="41"/>
  <c r="C4257" i="41"/>
  <c r="AC4256" i="41"/>
  <c r="AB4256" i="41"/>
  <c r="E4256" i="41"/>
  <c r="D4256" i="41"/>
  <c r="C4256" i="41"/>
  <c r="AC4255" i="41"/>
  <c r="AB4255" i="41"/>
  <c r="E4255" i="41"/>
  <c r="D4255" i="41"/>
  <c r="C4255" i="41"/>
  <c r="AC4254" i="41"/>
  <c r="AB4254" i="41"/>
  <c r="E4254" i="41"/>
  <c r="D4254" i="41"/>
  <c r="C4254" i="41"/>
  <c r="AC4253" i="41"/>
  <c r="AB4253" i="41"/>
  <c r="E4253" i="41"/>
  <c r="D4253" i="41"/>
  <c r="C4253" i="41"/>
  <c r="AC4252" i="41"/>
  <c r="AB4252" i="41"/>
  <c r="E4252" i="41"/>
  <c r="D4252" i="41"/>
  <c r="C4252" i="41"/>
  <c r="AC4251" i="41"/>
  <c r="AB4251" i="41"/>
  <c r="E4251" i="41"/>
  <c r="D4251" i="41"/>
  <c r="C4251" i="41"/>
  <c r="AC4250" i="41"/>
  <c r="AB4250" i="41"/>
  <c r="E4250" i="41"/>
  <c r="D4250" i="41"/>
  <c r="C4250" i="41"/>
  <c r="AC4249" i="41"/>
  <c r="AB4249" i="41"/>
  <c r="E4249" i="41"/>
  <c r="D4249" i="41"/>
  <c r="C4249" i="41"/>
  <c r="AC4248" i="41"/>
  <c r="AB4248" i="41"/>
  <c r="E4248" i="41"/>
  <c r="D4248" i="41"/>
  <c r="C4248" i="41"/>
  <c r="AC4247" i="41"/>
  <c r="AB4247" i="41"/>
  <c r="E4247" i="41"/>
  <c r="D4247" i="41"/>
  <c r="C4247" i="41"/>
  <c r="AC4246" i="41"/>
  <c r="AB4246" i="41"/>
  <c r="E4246" i="41"/>
  <c r="D4246" i="41"/>
  <c r="C4246" i="41"/>
  <c r="AC4245" i="41"/>
  <c r="AB4245" i="41"/>
  <c r="E4245" i="41"/>
  <c r="D4245" i="41"/>
  <c r="C4245" i="41"/>
  <c r="AC4244" i="41"/>
  <c r="AB4244" i="41"/>
  <c r="E4244" i="41"/>
  <c r="D4244" i="41"/>
  <c r="C4244" i="41"/>
  <c r="AC4243" i="41"/>
  <c r="AB4243" i="41"/>
  <c r="E4243" i="41"/>
  <c r="D4243" i="41"/>
  <c r="C4243" i="41"/>
  <c r="AC4242" i="41"/>
  <c r="AB4242" i="41"/>
  <c r="E4242" i="41"/>
  <c r="D4242" i="41"/>
  <c r="C4242" i="41"/>
  <c r="AC4241" i="41"/>
  <c r="AB4241" i="41"/>
  <c r="E4241" i="41"/>
  <c r="D4241" i="41"/>
  <c r="C4241" i="41"/>
  <c r="AC4240" i="41"/>
  <c r="AB4240" i="41"/>
  <c r="E4240" i="41"/>
  <c r="D4240" i="41"/>
  <c r="C4240" i="41"/>
  <c r="AC4239" i="41"/>
  <c r="AB4239" i="41"/>
  <c r="E4239" i="41"/>
  <c r="D4239" i="41"/>
  <c r="C4239" i="41"/>
  <c r="AC4238" i="41"/>
  <c r="AB4238" i="41"/>
  <c r="E4238" i="41"/>
  <c r="D4238" i="41"/>
  <c r="C4238" i="41"/>
  <c r="AC4237" i="41"/>
  <c r="AB4237" i="41"/>
  <c r="E4237" i="41"/>
  <c r="D4237" i="41"/>
  <c r="C4237" i="41"/>
  <c r="AC4236" i="41"/>
  <c r="AB4236" i="41"/>
  <c r="E4236" i="41"/>
  <c r="D4236" i="41"/>
  <c r="C4236" i="41"/>
  <c r="AC4235" i="41"/>
  <c r="AB4235" i="41"/>
  <c r="E4235" i="41"/>
  <c r="D4235" i="41"/>
  <c r="C4235" i="41"/>
  <c r="AC4234" i="41"/>
  <c r="AB4234" i="41"/>
  <c r="E4234" i="41"/>
  <c r="D4234" i="41"/>
  <c r="C4234" i="41"/>
  <c r="AC4233" i="41"/>
  <c r="AB4233" i="41"/>
  <c r="E4233" i="41"/>
  <c r="D4233" i="41"/>
  <c r="C4233" i="41"/>
  <c r="AC4232" i="41"/>
  <c r="AB4232" i="41"/>
  <c r="E4232" i="41"/>
  <c r="D4232" i="41"/>
  <c r="C4232" i="41"/>
  <c r="AC4231" i="41"/>
  <c r="AB4231" i="41"/>
  <c r="E4231" i="41"/>
  <c r="D4231" i="41"/>
  <c r="C4231" i="41"/>
  <c r="AC4230" i="41"/>
  <c r="AB4230" i="41"/>
  <c r="E4230" i="41"/>
  <c r="D4230" i="41"/>
  <c r="C4230" i="41"/>
  <c r="AC4229" i="41"/>
  <c r="AB4229" i="41"/>
  <c r="E4229" i="41"/>
  <c r="D4229" i="41"/>
  <c r="C4229" i="41"/>
  <c r="AC4228" i="41"/>
  <c r="AB4228" i="41"/>
  <c r="E4228" i="41"/>
  <c r="D4228" i="41"/>
  <c r="C4228" i="41"/>
  <c r="AC4227" i="41"/>
  <c r="AB4227" i="41"/>
  <c r="E4227" i="41"/>
  <c r="D4227" i="41"/>
  <c r="C4227" i="41"/>
  <c r="AC4226" i="41"/>
  <c r="AB4226" i="41"/>
  <c r="E4226" i="41"/>
  <c r="D4226" i="41"/>
  <c r="C4226" i="41"/>
  <c r="AC4225" i="41"/>
  <c r="AB4225" i="41"/>
  <c r="E4225" i="41"/>
  <c r="D4225" i="41"/>
  <c r="C4225" i="41"/>
  <c r="AC4224" i="41"/>
  <c r="AB4224" i="41"/>
  <c r="E4224" i="41"/>
  <c r="D4224" i="41"/>
  <c r="C4224" i="41"/>
  <c r="AC4223" i="41"/>
  <c r="AB4223" i="41"/>
  <c r="E4223" i="41"/>
  <c r="D4223" i="41"/>
  <c r="C4223" i="41"/>
  <c r="AC4222" i="41"/>
  <c r="AB4222" i="41"/>
  <c r="E4222" i="41"/>
  <c r="D4222" i="41"/>
  <c r="C4222" i="41"/>
  <c r="AC4221" i="41"/>
  <c r="AB4221" i="41"/>
  <c r="E4221" i="41"/>
  <c r="D4221" i="41"/>
  <c r="C4221" i="41"/>
  <c r="AC4220" i="41"/>
  <c r="AB4220" i="41"/>
  <c r="E4220" i="41"/>
  <c r="D4220" i="41"/>
  <c r="C4220" i="41"/>
  <c r="AC4219" i="41"/>
  <c r="AB4219" i="41"/>
  <c r="E4219" i="41"/>
  <c r="D4219" i="41"/>
  <c r="C4219" i="41"/>
  <c r="AC4218" i="41"/>
  <c r="AB4218" i="41"/>
  <c r="E4218" i="41"/>
  <c r="D4218" i="41"/>
  <c r="C4218" i="41"/>
  <c r="AC4217" i="41"/>
  <c r="AB4217" i="41"/>
  <c r="E4217" i="41"/>
  <c r="D4217" i="41"/>
  <c r="C4217" i="41"/>
  <c r="AC4216" i="41"/>
  <c r="AB4216" i="41"/>
  <c r="E4216" i="41"/>
  <c r="D4216" i="41"/>
  <c r="C4216" i="41"/>
  <c r="AC4215" i="41"/>
  <c r="AB4215" i="41"/>
  <c r="E4215" i="41"/>
  <c r="D4215" i="41"/>
  <c r="C4215" i="41"/>
  <c r="AC4214" i="41"/>
  <c r="AB4214" i="41"/>
  <c r="E4214" i="41"/>
  <c r="D4214" i="41"/>
  <c r="C4214" i="41"/>
  <c r="AC4213" i="41"/>
  <c r="AB4213" i="41"/>
  <c r="E4213" i="41"/>
  <c r="D4213" i="41"/>
  <c r="C4213" i="41"/>
  <c r="AC4212" i="41"/>
  <c r="AB4212" i="41"/>
  <c r="E4212" i="41"/>
  <c r="D4212" i="41"/>
  <c r="C4212" i="41"/>
  <c r="AC4211" i="41"/>
  <c r="AB4211" i="41"/>
  <c r="E4211" i="41"/>
  <c r="D4211" i="41"/>
  <c r="C4211" i="41"/>
  <c r="AC4210" i="41"/>
  <c r="AB4210" i="41"/>
  <c r="E4210" i="41"/>
  <c r="D4210" i="41"/>
  <c r="C4210" i="41"/>
  <c r="AC4209" i="41"/>
  <c r="AB4209" i="41"/>
  <c r="E4209" i="41"/>
  <c r="D4209" i="41"/>
  <c r="C4209" i="41"/>
  <c r="AC4208" i="41"/>
  <c r="AB4208" i="41"/>
  <c r="E4208" i="41"/>
  <c r="D4208" i="41"/>
  <c r="C4208" i="41"/>
  <c r="AC4207" i="41"/>
  <c r="AB4207" i="41"/>
  <c r="E4207" i="41"/>
  <c r="D4207" i="41"/>
  <c r="C4207" i="41"/>
  <c r="AC4206" i="41"/>
  <c r="AB4206" i="41"/>
  <c r="E4206" i="41"/>
  <c r="D4206" i="41"/>
  <c r="C4206" i="41"/>
  <c r="AC4205" i="41"/>
  <c r="AB4205" i="41"/>
  <c r="E4205" i="41"/>
  <c r="D4205" i="41"/>
  <c r="C4205" i="41"/>
  <c r="AC4204" i="41"/>
  <c r="AB4204" i="41"/>
  <c r="E4204" i="41"/>
  <c r="D4204" i="41"/>
  <c r="C4204" i="41"/>
  <c r="AC4203" i="41"/>
  <c r="AB4203" i="41"/>
  <c r="E4203" i="41"/>
  <c r="D4203" i="41"/>
  <c r="C4203" i="41"/>
  <c r="AC4202" i="41"/>
  <c r="AB4202" i="41"/>
  <c r="E4202" i="41"/>
  <c r="D4202" i="41"/>
  <c r="C4202" i="41"/>
  <c r="AC4201" i="41"/>
  <c r="AB4201" i="41"/>
  <c r="E4201" i="41"/>
  <c r="D4201" i="41"/>
  <c r="C4201" i="41"/>
  <c r="AC4200" i="41"/>
  <c r="AB4200" i="41"/>
  <c r="E4200" i="41"/>
  <c r="D4200" i="41"/>
  <c r="C4200" i="41"/>
  <c r="AC4199" i="41"/>
  <c r="AB4199" i="41"/>
  <c r="E4199" i="41"/>
  <c r="D4199" i="41"/>
  <c r="C4199" i="41"/>
  <c r="AC4198" i="41"/>
  <c r="AB4198" i="41"/>
  <c r="E4198" i="41"/>
  <c r="D4198" i="41"/>
  <c r="C4198" i="41"/>
  <c r="AC4197" i="41"/>
  <c r="AB4197" i="41"/>
  <c r="E4197" i="41"/>
  <c r="D4197" i="41"/>
  <c r="C4197" i="41"/>
  <c r="AC4196" i="41"/>
  <c r="AB4196" i="41"/>
  <c r="E4196" i="41"/>
  <c r="D4196" i="41"/>
  <c r="C4196" i="41"/>
  <c r="AC4195" i="41"/>
  <c r="AB4195" i="41"/>
  <c r="E4195" i="41"/>
  <c r="D4195" i="41"/>
  <c r="C4195" i="41"/>
  <c r="AC4194" i="41"/>
  <c r="AB4194" i="41"/>
  <c r="E4194" i="41"/>
  <c r="D4194" i="41"/>
  <c r="C4194" i="41"/>
  <c r="AC4193" i="41"/>
  <c r="AB4193" i="41"/>
  <c r="E4193" i="41"/>
  <c r="D4193" i="41"/>
  <c r="C4193" i="41"/>
  <c r="AC4192" i="41"/>
  <c r="AB4192" i="41"/>
  <c r="E4192" i="41"/>
  <c r="D4192" i="41"/>
  <c r="C4192" i="41"/>
  <c r="AC4191" i="41"/>
  <c r="AB4191" i="41"/>
  <c r="E4191" i="41"/>
  <c r="D4191" i="41"/>
  <c r="C4191" i="41"/>
  <c r="AC4190" i="41"/>
  <c r="AB4190" i="41"/>
  <c r="E4190" i="41"/>
  <c r="D4190" i="41"/>
  <c r="C4190" i="41"/>
  <c r="AC4189" i="41"/>
  <c r="AB4189" i="41"/>
  <c r="E4189" i="41"/>
  <c r="D4189" i="41"/>
  <c r="C4189" i="41"/>
  <c r="AC4188" i="41"/>
  <c r="AB4188" i="41"/>
  <c r="E4188" i="41"/>
  <c r="D4188" i="41"/>
  <c r="C4188" i="41"/>
  <c r="AC4187" i="41"/>
  <c r="AB4187" i="41"/>
  <c r="E4187" i="41"/>
  <c r="D4187" i="41"/>
  <c r="C4187" i="41"/>
  <c r="AC4186" i="41"/>
  <c r="AB4186" i="41"/>
  <c r="E4186" i="41"/>
  <c r="D4186" i="41"/>
  <c r="C4186" i="41"/>
  <c r="AC4185" i="41"/>
  <c r="AB4185" i="41"/>
  <c r="E4185" i="41"/>
  <c r="D4185" i="41"/>
  <c r="C4185" i="41"/>
  <c r="AC4184" i="41"/>
  <c r="AB4184" i="41"/>
  <c r="E4184" i="41"/>
  <c r="D4184" i="41"/>
  <c r="C4184" i="41"/>
  <c r="AC4183" i="41"/>
  <c r="AB4183" i="41"/>
  <c r="E4183" i="41"/>
  <c r="D4183" i="41"/>
  <c r="C4183" i="41"/>
  <c r="AC4182" i="41"/>
  <c r="AB4182" i="41"/>
  <c r="E4182" i="41"/>
  <c r="D4182" i="41"/>
  <c r="C4182" i="41"/>
  <c r="AC4181" i="41"/>
  <c r="AB4181" i="41"/>
  <c r="E4181" i="41"/>
  <c r="D4181" i="41"/>
  <c r="C4181" i="41"/>
  <c r="AC4180" i="41"/>
  <c r="AB4180" i="41"/>
  <c r="E4180" i="41"/>
  <c r="D4180" i="41"/>
  <c r="C4180" i="41"/>
  <c r="AC4179" i="41"/>
  <c r="AB4179" i="41"/>
  <c r="E4179" i="41"/>
  <c r="D4179" i="41"/>
  <c r="C4179" i="41"/>
  <c r="AC4178" i="41"/>
  <c r="AB4178" i="41"/>
  <c r="E4178" i="41"/>
  <c r="D4178" i="41"/>
  <c r="C4178" i="41"/>
  <c r="AC4177" i="41"/>
  <c r="AB4177" i="41"/>
  <c r="E4177" i="41"/>
  <c r="D4177" i="41"/>
  <c r="C4177" i="41"/>
  <c r="AC4176" i="41"/>
  <c r="AB4176" i="41"/>
  <c r="E4176" i="41"/>
  <c r="D4176" i="41"/>
  <c r="C4176" i="41"/>
  <c r="AC4175" i="41"/>
  <c r="AB4175" i="41"/>
  <c r="E4175" i="41"/>
  <c r="D4175" i="41"/>
  <c r="C4175" i="41"/>
  <c r="AC4174" i="41"/>
  <c r="AB4174" i="41"/>
  <c r="E4174" i="41"/>
  <c r="D4174" i="41"/>
  <c r="C4174" i="41"/>
  <c r="AC4173" i="41"/>
  <c r="AB4173" i="41"/>
  <c r="E4173" i="41"/>
  <c r="D4173" i="41"/>
  <c r="C4173" i="41"/>
  <c r="AC4172" i="41"/>
  <c r="AB4172" i="41"/>
  <c r="E4172" i="41"/>
  <c r="D4172" i="41"/>
  <c r="C4172" i="41"/>
  <c r="AC4171" i="41"/>
  <c r="AB4171" i="41"/>
  <c r="E4171" i="41"/>
  <c r="D4171" i="41"/>
  <c r="C4171" i="41"/>
  <c r="AC4170" i="41"/>
  <c r="AB4170" i="41"/>
  <c r="E4170" i="41"/>
  <c r="D4170" i="41"/>
  <c r="C4170" i="41"/>
  <c r="AC4169" i="41"/>
  <c r="AB4169" i="41"/>
  <c r="E4169" i="41"/>
  <c r="D4169" i="41"/>
  <c r="C4169" i="41"/>
  <c r="AC4168" i="41"/>
  <c r="AB4168" i="41"/>
  <c r="E4168" i="41"/>
  <c r="D4168" i="41"/>
  <c r="C4168" i="41"/>
  <c r="AC4167" i="41"/>
  <c r="AB4167" i="41"/>
  <c r="E4167" i="41"/>
  <c r="D4167" i="41"/>
  <c r="C4167" i="41"/>
  <c r="AC4166" i="41"/>
  <c r="AB4166" i="41"/>
  <c r="E4166" i="41"/>
  <c r="D4166" i="41"/>
  <c r="C4166" i="41"/>
  <c r="AC4165" i="41"/>
  <c r="AB4165" i="41"/>
  <c r="E4165" i="41"/>
  <c r="D4165" i="41"/>
  <c r="C4165" i="41"/>
  <c r="AC4164" i="41"/>
  <c r="AB4164" i="41"/>
  <c r="E4164" i="41"/>
  <c r="D4164" i="41"/>
  <c r="C4164" i="41"/>
  <c r="AC4163" i="41"/>
  <c r="AB4163" i="41"/>
  <c r="E4163" i="41"/>
  <c r="D4163" i="41"/>
  <c r="C4163" i="41"/>
  <c r="AC4162" i="41"/>
  <c r="AB4162" i="41"/>
  <c r="E4162" i="41"/>
  <c r="D4162" i="41"/>
  <c r="C4162" i="41"/>
  <c r="AC4161" i="41"/>
  <c r="AB4161" i="41"/>
  <c r="E4161" i="41"/>
  <c r="D4161" i="41"/>
  <c r="C4161" i="41"/>
  <c r="AC4160" i="41"/>
  <c r="AB4160" i="41"/>
  <c r="E4160" i="41"/>
  <c r="D4160" i="41"/>
  <c r="C4160" i="41"/>
  <c r="AC4159" i="41"/>
  <c r="AB4159" i="41"/>
  <c r="E4159" i="41"/>
  <c r="D4159" i="41"/>
  <c r="C4159" i="41"/>
  <c r="AC4158" i="41"/>
  <c r="AB4158" i="41"/>
  <c r="E4158" i="41"/>
  <c r="D4158" i="41"/>
  <c r="C4158" i="41"/>
  <c r="AC4157" i="41"/>
  <c r="AB4157" i="41"/>
  <c r="E4157" i="41"/>
  <c r="D4157" i="41"/>
  <c r="C4157" i="41"/>
  <c r="AC4156" i="41"/>
  <c r="AB4156" i="41"/>
  <c r="E4156" i="41"/>
  <c r="D4156" i="41"/>
  <c r="C4156" i="41"/>
  <c r="AC4155" i="41"/>
  <c r="AB4155" i="41"/>
  <c r="E4155" i="41"/>
  <c r="D4155" i="41"/>
  <c r="C4155" i="41"/>
  <c r="AC4154" i="41"/>
  <c r="AB4154" i="41"/>
  <c r="E4154" i="41"/>
  <c r="D4154" i="41"/>
  <c r="C4154" i="41"/>
  <c r="AC4153" i="41"/>
  <c r="AB4153" i="41"/>
  <c r="E4153" i="41"/>
  <c r="D4153" i="41"/>
  <c r="C4153" i="41"/>
  <c r="AC4152" i="41"/>
  <c r="AB4152" i="41"/>
  <c r="E4152" i="41"/>
  <c r="D4152" i="41"/>
  <c r="C4152" i="41"/>
  <c r="AC4151" i="41"/>
  <c r="AB4151" i="41"/>
  <c r="E4151" i="41"/>
  <c r="D4151" i="41"/>
  <c r="C4151" i="41"/>
  <c r="AC4150" i="41"/>
  <c r="AB4150" i="41"/>
  <c r="E4150" i="41"/>
  <c r="D4150" i="41"/>
  <c r="C4150" i="41"/>
  <c r="AC4149" i="41"/>
  <c r="AB4149" i="41"/>
  <c r="E4149" i="41"/>
  <c r="D4149" i="41"/>
  <c r="C4149" i="41"/>
  <c r="AC4148" i="41"/>
  <c r="AB4148" i="41"/>
  <c r="E4148" i="41"/>
  <c r="D4148" i="41"/>
  <c r="C4148" i="41"/>
  <c r="AC4147" i="41"/>
  <c r="AB4147" i="41"/>
  <c r="E4147" i="41"/>
  <c r="D4147" i="41"/>
  <c r="C4147" i="41"/>
  <c r="AC4146" i="41"/>
  <c r="AB4146" i="41"/>
  <c r="E4146" i="41"/>
  <c r="D4146" i="41"/>
  <c r="C4146" i="41"/>
  <c r="AC4145" i="41"/>
  <c r="AB4145" i="41"/>
  <c r="E4145" i="41"/>
  <c r="D4145" i="41"/>
  <c r="C4145" i="41"/>
  <c r="AC4144" i="41"/>
  <c r="AB4144" i="41"/>
  <c r="E4144" i="41"/>
  <c r="D4144" i="41"/>
  <c r="C4144" i="41"/>
  <c r="AC4143" i="41"/>
  <c r="AB4143" i="41"/>
  <c r="E4143" i="41"/>
  <c r="D4143" i="41"/>
  <c r="C4143" i="41"/>
  <c r="AC4142" i="41"/>
  <c r="AB4142" i="41"/>
  <c r="E4142" i="41"/>
  <c r="D4142" i="41"/>
  <c r="C4142" i="41"/>
  <c r="AC4141" i="41"/>
  <c r="AB4141" i="41"/>
  <c r="E4141" i="41"/>
  <c r="D4141" i="41"/>
  <c r="C4141" i="41"/>
  <c r="AC4140" i="41"/>
  <c r="AB4140" i="41"/>
  <c r="E4140" i="41"/>
  <c r="D4140" i="41"/>
  <c r="C4140" i="41"/>
  <c r="AC4139" i="41"/>
  <c r="AB4139" i="41"/>
  <c r="E4139" i="41"/>
  <c r="D4139" i="41"/>
  <c r="C4139" i="41"/>
  <c r="AC4138" i="41"/>
  <c r="AB4138" i="41"/>
  <c r="E4138" i="41"/>
  <c r="D4138" i="41"/>
  <c r="C4138" i="41"/>
  <c r="AC4137" i="41"/>
  <c r="AB4137" i="41"/>
  <c r="E4137" i="41"/>
  <c r="D4137" i="41"/>
  <c r="C4137" i="41"/>
  <c r="AC4136" i="41"/>
  <c r="AB4136" i="41"/>
  <c r="E4136" i="41"/>
  <c r="D4136" i="41"/>
  <c r="C4136" i="41"/>
  <c r="AC4135" i="41"/>
  <c r="AB4135" i="41"/>
  <c r="E4135" i="41"/>
  <c r="D4135" i="41"/>
  <c r="C4135" i="41"/>
  <c r="AC4134" i="41"/>
  <c r="AB4134" i="41"/>
  <c r="E4134" i="41"/>
  <c r="D4134" i="41"/>
  <c r="C4134" i="41"/>
  <c r="AC4133" i="41"/>
  <c r="AB4133" i="41"/>
  <c r="E4133" i="41"/>
  <c r="D4133" i="41"/>
  <c r="C4133" i="41"/>
  <c r="AC4132" i="41"/>
  <c r="AB4132" i="41"/>
  <c r="E4132" i="41"/>
  <c r="D4132" i="41"/>
  <c r="C4132" i="41"/>
  <c r="AC4131" i="41"/>
  <c r="AB4131" i="41"/>
  <c r="E4131" i="41"/>
  <c r="D4131" i="41"/>
  <c r="C4131" i="41"/>
  <c r="AC4130" i="41"/>
  <c r="AB4130" i="41"/>
  <c r="E4130" i="41"/>
  <c r="D4130" i="41"/>
  <c r="C4130" i="41"/>
  <c r="AC4129" i="41"/>
  <c r="AB4129" i="41"/>
  <c r="E4129" i="41"/>
  <c r="D4129" i="41"/>
  <c r="C4129" i="41"/>
  <c r="AC4128" i="41"/>
  <c r="AB4128" i="41"/>
  <c r="E4128" i="41"/>
  <c r="D4128" i="41"/>
  <c r="C4128" i="41"/>
  <c r="AC4127" i="41"/>
  <c r="AB4127" i="41"/>
  <c r="E4127" i="41"/>
  <c r="D4127" i="41"/>
  <c r="C4127" i="41"/>
  <c r="AC4126" i="41"/>
  <c r="AB4126" i="41"/>
  <c r="E4126" i="41"/>
  <c r="D4126" i="41"/>
  <c r="C4126" i="41"/>
  <c r="AC4125" i="41"/>
  <c r="AB4125" i="41"/>
  <c r="E4125" i="41"/>
  <c r="D4125" i="41"/>
  <c r="C4125" i="41"/>
  <c r="AC4124" i="41"/>
  <c r="AB4124" i="41"/>
  <c r="E4124" i="41"/>
  <c r="D4124" i="41"/>
  <c r="C4124" i="41"/>
  <c r="AC4123" i="41"/>
  <c r="AB4123" i="41"/>
  <c r="E4123" i="41"/>
  <c r="D4123" i="41"/>
  <c r="C4123" i="41"/>
  <c r="AC4122" i="41"/>
  <c r="AB4122" i="41"/>
  <c r="E4122" i="41"/>
  <c r="D4122" i="41"/>
  <c r="C4122" i="41"/>
  <c r="AC4121" i="41"/>
  <c r="AB4121" i="41"/>
  <c r="E4121" i="41"/>
  <c r="D4121" i="41"/>
  <c r="C4121" i="41"/>
  <c r="AC4120" i="41"/>
  <c r="AB4120" i="41"/>
  <c r="E4120" i="41"/>
  <c r="D4120" i="41"/>
  <c r="C4120" i="41"/>
  <c r="AC4119" i="41"/>
  <c r="AB4119" i="41"/>
  <c r="E4119" i="41"/>
  <c r="D4119" i="41"/>
  <c r="C4119" i="41"/>
  <c r="AC4118" i="41"/>
  <c r="AB4118" i="41"/>
  <c r="E4118" i="41"/>
  <c r="D4118" i="41"/>
  <c r="C4118" i="41"/>
  <c r="AC4117" i="41"/>
  <c r="AB4117" i="41"/>
  <c r="E4117" i="41"/>
  <c r="D4117" i="41"/>
  <c r="C4117" i="41"/>
  <c r="AC4116" i="41"/>
  <c r="AB4116" i="41"/>
  <c r="E4116" i="41"/>
  <c r="D4116" i="41"/>
  <c r="C4116" i="41"/>
  <c r="AC4115" i="41"/>
  <c r="AB4115" i="41"/>
  <c r="E4115" i="41"/>
  <c r="D4115" i="41"/>
  <c r="C4115" i="41"/>
  <c r="AC4114" i="41"/>
  <c r="AB4114" i="41"/>
  <c r="E4114" i="41"/>
  <c r="D4114" i="41"/>
  <c r="C4114" i="41"/>
  <c r="AC4113" i="41"/>
  <c r="AB4113" i="41"/>
  <c r="E4113" i="41"/>
  <c r="D4113" i="41"/>
  <c r="C4113" i="41"/>
  <c r="AC4112" i="41"/>
  <c r="AB4112" i="41"/>
  <c r="E4112" i="41"/>
  <c r="D4112" i="41"/>
  <c r="C4112" i="41"/>
  <c r="AC4111" i="41"/>
  <c r="AB4111" i="41"/>
  <c r="E4111" i="41"/>
  <c r="D4111" i="41"/>
  <c r="C4111" i="41"/>
  <c r="AC4110" i="41"/>
  <c r="AB4110" i="41"/>
  <c r="E4110" i="41"/>
  <c r="D4110" i="41"/>
  <c r="C4110" i="41"/>
  <c r="AC4109" i="41"/>
  <c r="AB4109" i="41"/>
  <c r="E4109" i="41"/>
  <c r="D4109" i="41"/>
  <c r="C4109" i="41"/>
  <c r="AC4108" i="41"/>
  <c r="AB4108" i="41"/>
  <c r="E4108" i="41"/>
  <c r="D4108" i="41"/>
  <c r="C4108" i="41"/>
  <c r="AC4107" i="41"/>
  <c r="AB4107" i="41"/>
  <c r="E4107" i="41"/>
  <c r="D4107" i="41"/>
  <c r="C4107" i="41"/>
  <c r="AC4106" i="41"/>
  <c r="AB4106" i="41"/>
  <c r="E4106" i="41"/>
  <c r="D4106" i="41"/>
  <c r="C4106" i="41"/>
  <c r="AC4105" i="41"/>
  <c r="AB4105" i="41"/>
  <c r="E4105" i="41"/>
  <c r="D4105" i="41"/>
  <c r="C4105" i="41"/>
  <c r="AC4104" i="41"/>
  <c r="AB4104" i="41"/>
  <c r="E4104" i="41"/>
  <c r="D4104" i="41"/>
  <c r="C4104" i="41"/>
  <c r="AC4103" i="41"/>
  <c r="AB4103" i="41"/>
  <c r="E4103" i="41"/>
  <c r="D4103" i="41"/>
  <c r="C4103" i="41"/>
  <c r="AC4102" i="41"/>
  <c r="AB4102" i="41"/>
  <c r="E4102" i="41"/>
  <c r="D4102" i="41"/>
  <c r="C4102" i="41"/>
  <c r="AC4101" i="41"/>
  <c r="AB4101" i="41"/>
  <c r="E4101" i="41"/>
  <c r="D4101" i="41"/>
  <c r="C4101" i="41"/>
  <c r="AC4100" i="41"/>
  <c r="AB4100" i="41"/>
  <c r="E4100" i="41"/>
  <c r="D4100" i="41"/>
  <c r="C4100" i="41"/>
  <c r="AC4099" i="41"/>
  <c r="AB4099" i="41"/>
  <c r="E4099" i="41"/>
  <c r="D4099" i="41"/>
  <c r="C4099" i="41"/>
  <c r="AC4098" i="41"/>
  <c r="AB4098" i="41"/>
  <c r="E4098" i="41"/>
  <c r="D4098" i="41"/>
  <c r="C4098" i="41"/>
  <c r="AC4097" i="41"/>
  <c r="AB4097" i="41"/>
  <c r="E4097" i="41"/>
  <c r="D4097" i="41"/>
  <c r="C4097" i="41"/>
  <c r="AC4096" i="41"/>
  <c r="AB4096" i="41"/>
  <c r="E4096" i="41"/>
  <c r="D4096" i="41"/>
  <c r="C4096" i="41"/>
  <c r="AC4095" i="41"/>
  <c r="AB4095" i="41"/>
  <c r="E4095" i="41"/>
  <c r="D4095" i="41"/>
  <c r="C4095" i="41"/>
  <c r="AC4094" i="41"/>
  <c r="AB4094" i="41"/>
  <c r="E4094" i="41"/>
  <c r="D4094" i="41"/>
  <c r="C4094" i="41"/>
  <c r="AC4093" i="41"/>
  <c r="AB4093" i="41"/>
  <c r="E4093" i="41"/>
  <c r="D4093" i="41"/>
  <c r="C4093" i="41"/>
  <c r="AC4092" i="41"/>
  <c r="AB4092" i="41"/>
  <c r="E4092" i="41"/>
  <c r="D4092" i="41"/>
  <c r="C4092" i="41"/>
  <c r="AC4091" i="41"/>
  <c r="AB4091" i="41"/>
  <c r="E4091" i="41"/>
  <c r="D4091" i="41"/>
  <c r="C4091" i="41"/>
  <c r="AC4090" i="41"/>
  <c r="AB4090" i="41"/>
  <c r="E4090" i="41"/>
  <c r="D4090" i="41"/>
  <c r="C4090" i="41"/>
  <c r="AC4089" i="41"/>
  <c r="AB4089" i="41"/>
  <c r="E4089" i="41"/>
  <c r="D4089" i="41"/>
  <c r="C4089" i="41"/>
  <c r="AC4088" i="41"/>
  <c r="AB4088" i="41"/>
  <c r="E4088" i="41"/>
  <c r="D4088" i="41"/>
  <c r="C4088" i="41"/>
  <c r="AC4087" i="41"/>
  <c r="AB4087" i="41"/>
  <c r="E4087" i="41"/>
  <c r="D4087" i="41"/>
  <c r="C4087" i="41"/>
  <c r="AC4086" i="41"/>
  <c r="AB4086" i="41"/>
  <c r="E4086" i="41"/>
  <c r="D4086" i="41"/>
  <c r="C4086" i="41"/>
  <c r="AC4085" i="41"/>
  <c r="AB4085" i="41"/>
  <c r="E4085" i="41"/>
  <c r="D4085" i="41"/>
  <c r="C4085" i="41"/>
  <c r="AC4084" i="41"/>
  <c r="AB4084" i="41"/>
  <c r="E4084" i="41"/>
  <c r="D4084" i="41"/>
  <c r="C4084" i="41"/>
  <c r="AC4083" i="41"/>
  <c r="AB4083" i="41"/>
  <c r="E4083" i="41"/>
  <c r="D4083" i="41"/>
  <c r="C4083" i="41"/>
  <c r="AC4082" i="41"/>
  <c r="AB4082" i="41"/>
  <c r="E4082" i="41"/>
  <c r="D4082" i="41"/>
  <c r="C4082" i="41"/>
  <c r="AC4081" i="41"/>
  <c r="AB4081" i="41"/>
  <c r="E4081" i="41"/>
  <c r="D4081" i="41"/>
  <c r="C4081" i="41"/>
  <c r="AC4080" i="41"/>
  <c r="AB4080" i="41"/>
  <c r="E4080" i="41"/>
  <c r="D4080" i="41"/>
  <c r="C4080" i="41"/>
  <c r="AC4079" i="41"/>
  <c r="AB4079" i="41"/>
  <c r="E4079" i="41"/>
  <c r="D4079" i="41"/>
  <c r="C4079" i="41"/>
  <c r="AC4078" i="41"/>
  <c r="AB4078" i="41"/>
  <c r="E4078" i="41"/>
  <c r="D4078" i="41"/>
  <c r="C4078" i="41"/>
  <c r="AC4077" i="41"/>
  <c r="AB4077" i="41"/>
  <c r="E4077" i="41"/>
  <c r="D4077" i="41"/>
  <c r="C4077" i="41"/>
  <c r="AC4076" i="41"/>
  <c r="AB4076" i="41"/>
  <c r="E4076" i="41"/>
  <c r="D4076" i="41"/>
  <c r="C4076" i="41"/>
  <c r="AC4075" i="41"/>
  <c r="AB4075" i="41"/>
  <c r="E4075" i="41"/>
  <c r="D4075" i="41"/>
  <c r="C4075" i="41"/>
  <c r="AC4074" i="41"/>
  <c r="AB4074" i="41"/>
  <c r="E4074" i="41"/>
  <c r="D4074" i="41"/>
  <c r="C4074" i="41"/>
  <c r="AC4073" i="41"/>
  <c r="AB4073" i="41"/>
  <c r="E4073" i="41"/>
  <c r="D4073" i="41"/>
  <c r="C4073" i="41"/>
  <c r="AC4072" i="41"/>
  <c r="AB4072" i="41"/>
  <c r="E4072" i="41"/>
  <c r="D4072" i="41"/>
  <c r="C4072" i="41"/>
  <c r="AC4071" i="41"/>
  <c r="AB4071" i="41"/>
  <c r="E4071" i="41"/>
  <c r="D4071" i="41"/>
  <c r="C4071" i="41"/>
  <c r="AC4070" i="41"/>
  <c r="AB4070" i="41"/>
  <c r="E4070" i="41"/>
  <c r="D4070" i="41"/>
  <c r="C4070" i="41"/>
  <c r="AC4069" i="41"/>
  <c r="AB4069" i="41"/>
  <c r="E4069" i="41"/>
  <c r="D4069" i="41"/>
  <c r="C4069" i="41"/>
  <c r="AC4068" i="41"/>
  <c r="AB4068" i="41"/>
  <c r="E4068" i="41"/>
  <c r="D4068" i="41"/>
  <c r="C4068" i="41"/>
  <c r="AC4067" i="41"/>
  <c r="AB4067" i="41"/>
  <c r="E4067" i="41"/>
  <c r="D4067" i="41"/>
  <c r="C4067" i="41"/>
  <c r="AC4066" i="41"/>
  <c r="AB4066" i="41"/>
  <c r="E4066" i="41"/>
  <c r="D4066" i="41"/>
  <c r="C4066" i="41"/>
  <c r="AC4065" i="41"/>
  <c r="AB4065" i="41"/>
  <c r="E4065" i="41"/>
  <c r="D4065" i="41"/>
  <c r="C4065" i="41"/>
  <c r="AC4064" i="41"/>
  <c r="AB4064" i="41"/>
  <c r="E4064" i="41"/>
  <c r="D4064" i="41"/>
  <c r="C4064" i="41"/>
  <c r="AC4063" i="41"/>
  <c r="AB4063" i="41"/>
  <c r="E4063" i="41"/>
  <c r="D4063" i="41"/>
  <c r="C4063" i="41"/>
  <c r="AC4062" i="41"/>
  <c r="AB4062" i="41"/>
  <c r="E4062" i="41"/>
  <c r="D4062" i="41"/>
  <c r="C4062" i="41"/>
  <c r="AC4061" i="41"/>
  <c r="AB4061" i="41"/>
  <c r="E4061" i="41"/>
  <c r="D4061" i="41"/>
  <c r="C4061" i="41"/>
  <c r="AC4060" i="41"/>
  <c r="AB4060" i="41"/>
  <c r="E4060" i="41"/>
  <c r="D4060" i="41"/>
  <c r="C4060" i="41"/>
  <c r="AC4059" i="41"/>
  <c r="AB4059" i="41"/>
  <c r="E4059" i="41"/>
  <c r="D4059" i="41"/>
  <c r="C4059" i="41"/>
  <c r="AC4058" i="41"/>
  <c r="AB4058" i="41"/>
  <c r="E4058" i="41"/>
  <c r="D4058" i="41"/>
  <c r="C4058" i="41"/>
  <c r="AC4057" i="41"/>
  <c r="AB4057" i="41"/>
  <c r="E4057" i="41"/>
  <c r="D4057" i="41"/>
  <c r="C4057" i="41"/>
  <c r="AC4056" i="41"/>
  <c r="AB4056" i="41"/>
  <c r="E4056" i="41"/>
  <c r="D4056" i="41"/>
  <c r="C4056" i="41"/>
  <c r="AC4055" i="41"/>
  <c r="AB4055" i="41"/>
  <c r="E4055" i="41"/>
  <c r="D4055" i="41"/>
  <c r="C4055" i="41"/>
  <c r="AC4054" i="41"/>
  <c r="AB4054" i="41"/>
  <c r="E4054" i="41"/>
  <c r="D4054" i="41"/>
  <c r="C4054" i="41"/>
  <c r="AC4053" i="41"/>
  <c r="AB4053" i="41"/>
  <c r="E4053" i="41"/>
  <c r="D4053" i="41"/>
  <c r="C4053" i="41"/>
  <c r="AC4052" i="41"/>
  <c r="AB4052" i="41"/>
  <c r="E4052" i="41"/>
  <c r="D4052" i="41"/>
  <c r="C4052" i="41"/>
  <c r="AC4051" i="41"/>
  <c r="AB4051" i="41"/>
  <c r="E4051" i="41"/>
  <c r="D4051" i="41"/>
  <c r="C4051" i="41"/>
  <c r="AC4050" i="41"/>
  <c r="AB4050" i="41"/>
  <c r="E4050" i="41"/>
  <c r="D4050" i="41"/>
  <c r="C4050" i="41"/>
  <c r="AC4049" i="41"/>
  <c r="AB4049" i="41"/>
  <c r="E4049" i="41"/>
  <c r="D4049" i="41"/>
  <c r="C4049" i="41"/>
  <c r="AC4048" i="41"/>
  <c r="AB4048" i="41"/>
  <c r="E4048" i="41"/>
  <c r="D4048" i="41"/>
  <c r="C4048" i="41"/>
  <c r="AC4047" i="41"/>
  <c r="AB4047" i="41"/>
  <c r="E4047" i="41"/>
  <c r="D4047" i="41"/>
  <c r="C4047" i="41"/>
  <c r="AC4046" i="41"/>
  <c r="AB4046" i="41"/>
  <c r="E4046" i="41"/>
  <c r="D4046" i="41"/>
  <c r="C4046" i="41"/>
  <c r="AC4045" i="41"/>
  <c r="AB4045" i="41"/>
  <c r="E4045" i="41"/>
  <c r="D4045" i="41"/>
  <c r="C4045" i="41"/>
  <c r="AC4044" i="41"/>
  <c r="AB4044" i="41"/>
  <c r="E4044" i="41"/>
  <c r="D4044" i="41"/>
  <c r="C4044" i="41"/>
  <c r="AC4043" i="41"/>
  <c r="AB4043" i="41"/>
  <c r="E4043" i="41"/>
  <c r="D4043" i="41"/>
  <c r="C4043" i="41"/>
  <c r="AC4042" i="41"/>
  <c r="AB4042" i="41"/>
  <c r="E4042" i="41"/>
  <c r="D4042" i="41"/>
  <c r="C4042" i="41"/>
  <c r="AC4041" i="41"/>
  <c r="AB4041" i="41"/>
  <c r="E4041" i="41"/>
  <c r="D4041" i="41"/>
  <c r="C4041" i="41"/>
  <c r="AC4040" i="41"/>
  <c r="AB4040" i="41"/>
  <c r="E4040" i="41"/>
  <c r="D4040" i="41"/>
  <c r="C4040" i="41"/>
  <c r="AC4039" i="41"/>
  <c r="AB4039" i="41"/>
  <c r="E4039" i="41"/>
  <c r="D4039" i="41"/>
  <c r="C4039" i="41"/>
  <c r="AC4038" i="41"/>
  <c r="AB4038" i="41"/>
  <c r="E4038" i="41"/>
  <c r="D4038" i="41"/>
  <c r="C4038" i="41"/>
  <c r="AC4037" i="41"/>
  <c r="AB4037" i="41"/>
  <c r="E4037" i="41"/>
  <c r="D4037" i="41"/>
  <c r="C4037" i="41"/>
  <c r="AC4036" i="41"/>
  <c r="AB4036" i="41"/>
  <c r="E4036" i="41"/>
  <c r="D4036" i="41"/>
  <c r="C4036" i="41"/>
  <c r="AC4035" i="41"/>
  <c r="AB4035" i="41"/>
  <c r="E4035" i="41"/>
  <c r="D4035" i="41"/>
  <c r="C4035" i="41"/>
  <c r="AC4034" i="41"/>
  <c r="AB4034" i="41"/>
  <c r="E4034" i="41"/>
  <c r="D4034" i="41"/>
  <c r="C4034" i="41"/>
  <c r="AC4033" i="41"/>
  <c r="AB4033" i="41"/>
  <c r="E4033" i="41"/>
  <c r="D4033" i="41"/>
  <c r="C4033" i="41"/>
  <c r="AC4032" i="41"/>
  <c r="AB4032" i="41"/>
  <c r="E4032" i="41"/>
  <c r="D4032" i="41"/>
  <c r="C4032" i="41"/>
  <c r="AC4031" i="41"/>
  <c r="AB4031" i="41"/>
  <c r="E4031" i="41"/>
  <c r="D4031" i="41"/>
  <c r="C4031" i="41"/>
  <c r="AC4030" i="41"/>
  <c r="AB4030" i="41"/>
  <c r="E4030" i="41"/>
  <c r="D4030" i="41"/>
  <c r="C4030" i="41"/>
  <c r="AC4029" i="41"/>
  <c r="AB4029" i="41"/>
  <c r="E4029" i="41"/>
  <c r="D4029" i="41"/>
  <c r="C4029" i="41"/>
  <c r="AC4028" i="41"/>
  <c r="AB4028" i="41"/>
  <c r="E4028" i="41"/>
  <c r="D4028" i="41"/>
  <c r="C4028" i="41"/>
  <c r="AC4027" i="41"/>
  <c r="AB4027" i="41"/>
  <c r="E4027" i="41"/>
  <c r="D4027" i="41"/>
  <c r="C4027" i="41"/>
  <c r="AC4026" i="41"/>
  <c r="AB4026" i="41"/>
  <c r="E4026" i="41"/>
  <c r="D4026" i="41"/>
  <c r="C4026" i="41"/>
  <c r="AC4025" i="41"/>
  <c r="AB4025" i="41"/>
  <c r="E4025" i="41"/>
  <c r="D4025" i="41"/>
  <c r="C4025" i="41"/>
  <c r="AC4024" i="41"/>
  <c r="AB4024" i="41"/>
  <c r="E4024" i="41"/>
  <c r="D4024" i="41"/>
  <c r="C4024" i="41"/>
  <c r="AC4023" i="41"/>
  <c r="AB4023" i="41"/>
  <c r="E4023" i="41"/>
  <c r="D4023" i="41"/>
  <c r="C4023" i="41"/>
  <c r="AC4022" i="41"/>
  <c r="AB4022" i="41"/>
  <c r="E4022" i="41"/>
  <c r="D4022" i="41"/>
  <c r="C4022" i="41"/>
  <c r="AC4021" i="41"/>
  <c r="AB4021" i="41"/>
  <c r="E4021" i="41"/>
  <c r="D4021" i="41"/>
  <c r="C4021" i="41"/>
  <c r="AC4020" i="41"/>
  <c r="AB4020" i="41"/>
  <c r="E4020" i="41"/>
  <c r="D4020" i="41"/>
  <c r="C4020" i="41"/>
  <c r="AC4019" i="41"/>
  <c r="AB4019" i="41"/>
  <c r="E4019" i="41"/>
  <c r="D4019" i="41"/>
  <c r="C4019" i="41"/>
  <c r="AC4018" i="41"/>
  <c r="AB4018" i="41"/>
  <c r="E4018" i="41"/>
  <c r="D4018" i="41"/>
  <c r="C4018" i="41"/>
  <c r="AC4017" i="41"/>
  <c r="AB4017" i="41"/>
  <c r="E4017" i="41"/>
  <c r="D4017" i="41"/>
  <c r="C4017" i="41"/>
  <c r="AC4016" i="41"/>
  <c r="AB4016" i="41"/>
  <c r="E4016" i="41"/>
  <c r="D4016" i="41"/>
  <c r="C4016" i="41"/>
  <c r="AC4015" i="41"/>
  <c r="AB4015" i="41"/>
  <c r="E4015" i="41"/>
  <c r="D4015" i="41"/>
  <c r="C4015" i="41"/>
  <c r="AC4014" i="41"/>
  <c r="AB4014" i="41"/>
  <c r="E4014" i="41"/>
  <c r="D4014" i="41"/>
  <c r="C4014" i="41"/>
  <c r="AC4013" i="41"/>
  <c r="AB4013" i="41"/>
  <c r="E4013" i="41"/>
  <c r="D4013" i="41"/>
  <c r="C4013" i="41"/>
  <c r="AC4012" i="41"/>
  <c r="AB4012" i="41"/>
  <c r="E4012" i="41"/>
  <c r="D4012" i="41"/>
  <c r="C4012" i="41"/>
  <c r="AC4011" i="41"/>
  <c r="AB4011" i="41"/>
  <c r="E4011" i="41"/>
  <c r="D4011" i="41"/>
  <c r="C4011" i="41"/>
  <c r="AC4010" i="41"/>
  <c r="AB4010" i="41"/>
  <c r="E4010" i="41"/>
  <c r="D4010" i="41"/>
  <c r="C4010" i="41"/>
  <c r="AC4009" i="41"/>
  <c r="AB4009" i="41"/>
  <c r="E4009" i="41"/>
  <c r="D4009" i="41"/>
  <c r="C4009" i="41"/>
  <c r="AC4008" i="41"/>
  <c r="AB4008" i="41"/>
  <c r="E4008" i="41"/>
  <c r="D4008" i="41"/>
  <c r="C4008" i="41"/>
  <c r="AC4007" i="41"/>
  <c r="AB4007" i="41"/>
  <c r="E4007" i="41"/>
  <c r="D4007" i="41"/>
  <c r="C4007" i="41"/>
  <c r="AC4006" i="41"/>
  <c r="AB4006" i="41"/>
  <c r="E4006" i="41"/>
  <c r="D4006" i="41"/>
  <c r="C4006" i="41"/>
  <c r="AC4005" i="41"/>
  <c r="AB4005" i="41"/>
  <c r="E4005" i="41"/>
  <c r="D4005" i="41"/>
  <c r="C4005" i="41"/>
  <c r="AC4004" i="41"/>
  <c r="AB4004" i="41"/>
  <c r="E4004" i="41"/>
  <c r="D4004" i="41"/>
  <c r="C4004" i="41"/>
  <c r="AC4003" i="41"/>
  <c r="AB4003" i="41"/>
  <c r="E4003" i="41"/>
  <c r="D4003" i="41"/>
  <c r="C4003" i="41"/>
  <c r="AC4002" i="41"/>
  <c r="AB4002" i="41"/>
  <c r="E4002" i="41"/>
  <c r="D4002" i="41"/>
  <c r="C4002" i="41"/>
  <c r="AC4001" i="41"/>
  <c r="AB4001" i="41"/>
  <c r="E4001" i="41"/>
  <c r="D4001" i="41"/>
  <c r="C4001" i="41"/>
  <c r="AC4000" i="41"/>
  <c r="AB4000" i="41"/>
  <c r="E4000" i="41"/>
  <c r="D4000" i="41"/>
  <c r="C4000" i="41"/>
  <c r="AC3999" i="41"/>
  <c r="AB3999" i="41"/>
  <c r="E3999" i="41"/>
  <c r="D3999" i="41"/>
  <c r="C3999" i="41"/>
  <c r="AC3998" i="41"/>
  <c r="AB3998" i="41"/>
  <c r="E3998" i="41"/>
  <c r="D3998" i="41"/>
  <c r="C3998" i="41"/>
  <c r="AC3997" i="41"/>
  <c r="AB3997" i="41"/>
  <c r="E3997" i="41"/>
  <c r="D3997" i="41"/>
  <c r="C3997" i="41"/>
  <c r="AC3996" i="41"/>
  <c r="AB3996" i="41"/>
  <c r="E3996" i="41"/>
  <c r="D3996" i="41"/>
  <c r="C3996" i="41"/>
  <c r="AC3995" i="41"/>
  <c r="AB3995" i="41"/>
  <c r="E3995" i="41"/>
  <c r="D3995" i="41"/>
  <c r="C3995" i="41"/>
  <c r="AC3994" i="41"/>
  <c r="AB3994" i="41"/>
  <c r="E3994" i="41"/>
  <c r="D3994" i="41"/>
  <c r="C3994" i="41"/>
  <c r="AC3993" i="41"/>
  <c r="AB3993" i="41"/>
  <c r="E3993" i="41"/>
  <c r="D3993" i="41"/>
  <c r="C3993" i="41"/>
  <c r="AC3992" i="41"/>
  <c r="AB3992" i="41"/>
  <c r="E3992" i="41"/>
  <c r="D3992" i="41"/>
  <c r="C3992" i="41"/>
  <c r="AC3991" i="41"/>
  <c r="AB3991" i="41"/>
  <c r="E3991" i="41"/>
  <c r="D3991" i="41"/>
  <c r="C3991" i="41"/>
  <c r="AC3990" i="41"/>
  <c r="AB3990" i="41"/>
  <c r="E3990" i="41"/>
  <c r="D3990" i="41"/>
  <c r="C3990" i="41"/>
  <c r="AC3989" i="41"/>
  <c r="AB3989" i="41"/>
  <c r="E3989" i="41"/>
  <c r="D3989" i="41"/>
  <c r="C3989" i="41"/>
  <c r="AC3988" i="41"/>
  <c r="AB3988" i="41"/>
  <c r="E3988" i="41"/>
  <c r="D3988" i="41"/>
  <c r="C3988" i="41"/>
  <c r="AC3987" i="41"/>
  <c r="AB3987" i="41"/>
  <c r="E3987" i="41"/>
  <c r="D3987" i="41"/>
  <c r="C3987" i="41"/>
  <c r="AC3986" i="41"/>
  <c r="AB3986" i="41"/>
  <c r="E3986" i="41"/>
  <c r="D3986" i="41"/>
  <c r="C3986" i="41"/>
  <c r="AC3985" i="41"/>
  <c r="AB3985" i="41"/>
  <c r="E3985" i="41"/>
  <c r="D3985" i="41"/>
  <c r="C3985" i="41"/>
  <c r="AC3984" i="41"/>
  <c r="AB3984" i="41"/>
  <c r="E3984" i="41"/>
  <c r="D3984" i="41"/>
  <c r="C3984" i="41"/>
  <c r="AC3983" i="41"/>
  <c r="AB3983" i="41"/>
  <c r="E3983" i="41"/>
  <c r="D3983" i="41"/>
  <c r="C3983" i="41"/>
  <c r="AC3982" i="41"/>
  <c r="AB3982" i="41"/>
  <c r="E3982" i="41"/>
  <c r="D3982" i="41"/>
  <c r="C3982" i="41"/>
  <c r="AC3981" i="41"/>
  <c r="AB3981" i="41"/>
  <c r="E3981" i="41"/>
  <c r="D3981" i="41"/>
  <c r="C3981" i="41"/>
  <c r="AC3980" i="41"/>
  <c r="AB3980" i="41"/>
  <c r="E3980" i="41"/>
  <c r="D3980" i="41"/>
  <c r="C3980" i="41"/>
  <c r="AC3979" i="41"/>
  <c r="AB3979" i="41"/>
  <c r="E3979" i="41"/>
  <c r="D3979" i="41"/>
  <c r="C3979" i="41"/>
  <c r="AC3978" i="41"/>
  <c r="AB3978" i="41"/>
  <c r="E3978" i="41"/>
  <c r="D3978" i="41"/>
  <c r="C3978" i="41"/>
  <c r="AC3977" i="41"/>
  <c r="AB3977" i="41"/>
  <c r="E3977" i="41"/>
  <c r="D3977" i="41"/>
  <c r="C3977" i="41"/>
  <c r="AC3976" i="41"/>
  <c r="AB3976" i="41"/>
  <c r="E3976" i="41"/>
  <c r="D3976" i="41"/>
  <c r="C3976" i="41"/>
  <c r="AC3975" i="41"/>
  <c r="AB3975" i="41"/>
  <c r="E3975" i="41"/>
  <c r="D3975" i="41"/>
  <c r="C3975" i="41"/>
  <c r="AC3974" i="41"/>
  <c r="AB3974" i="41"/>
  <c r="E3974" i="41"/>
  <c r="D3974" i="41"/>
  <c r="C3974" i="41"/>
  <c r="AC3973" i="41"/>
  <c r="AB3973" i="41"/>
  <c r="E3973" i="41"/>
  <c r="D3973" i="41"/>
  <c r="C3973" i="41"/>
  <c r="AC3972" i="41"/>
  <c r="AB3972" i="41"/>
  <c r="E3972" i="41"/>
  <c r="D3972" i="41"/>
  <c r="C3972" i="41"/>
  <c r="AC3971" i="41"/>
  <c r="AB3971" i="41"/>
  <c r="E3971" i="41"/>
  <c r="D3971" i="41"/>
  <c r="C3971" i="41"/>
  <c r="AC3970" i="41"/>
  <c r="AB3970" i="41"/>
  <c r="E3970" i="41"/>
  <c r="D3970" i="41"/>
  <c r="C3970" i="41"/>
  <c r="AC3969" i="41"/>
  <c r="AB3969" i="41"/>
  <c r="E3969" i="41"/>
  <c r="D3969" i="41"/>
  <c r="C3969" i="41"/>
  <c r="AC3968" i="41"/>
  <c r="AB3968" i="41"/>
  <c r="E3968" i="41"/>
  <c r="D3968" i="41"/>
  <c r="C3968" i="41"/>
  <c r="AC3967" i="41"/>
  <c r="AB3967" i="41"/>
  <c r="E3967" i="41"/>
  <c r="D3967" i="41"/>
  <c r="C3967" i="41"/>
  <c r="AC3966" i="41"/>
  <c r="AB3966" i="41"/>
  <c r="E3966" i="41"/>
  <c r="D3966" i="41"/>
  <c r="C3966" i="41"/>
  <c r="AC3965" i="41"/>
  <c r="AB3965" i="41"/>
  <c r="E3965" i="41"/>
  <c r="D3965" i="41"/>
  <c r="C3965" i="41"/>
  <c r="AC3964" i="41"/>
  <c r="AB3964" i="41"/>
  <c r="E3964" i="41"/>
  <c r="D3964" i="41"/>
  <c r="C3964" i="41"/>
  <c r="AC3963" i="41"/>
  <c r="AB3963" i="41"/>
  <c r="E3963" i="41"/>
  <c r="D3963" i="41"/>
  <c r="C3963" i="41"/>
  <c r="AC3962" i="41"/>
  <c r="AB3962" i="41"/>
  <c r="E3962" i="41"/>
  <c r="D3962" i="41"/>
  <c r="C3962" i="41"/>
  <c r="AC3961" i="41"/>
  <c r="AB3961" i="41"/>
  <c r="E3961" i="41"/>
  <c r="D3961" i="41"/>
  <c r="C3961" i="41"/>
  <c r="AC3960" i="41"/>
  <c r="AB3960" i="41"/>
  <c r="E3960" i="41"/>
  <c r="D3960" i="41"/>
  <c r="C3960" i="41"/>
  <c r="AC3959" i="41"/>
  <c r="AB3959" i="41"/>
  <c r="E3959" i="41"/>
  <c r="D3959" i="41"/>
  <c r="C3959" i="41"/>
  <c r="AC3958" i="41"/>
  <c r="AB3958" i="41"/>
  <c r="E3958" i="41"/>
  <c r="D3958" i="41"/>
  <c r="C3958" i="41"/>
  <c r="AC3957" i="41"/>
  <c r="AB3957" i="41"/>
  <c r="E3957" i="41"/>
  <c r="D3957" i="41"/>
  <c r="C3957" i="41"/>
  <c r="AC3956" i="41"/>
  <c r="AB3956" i="41"/>
  <c r="E3956" i="41"/>
  <c r="D3956" i="41"/>
  <c r="C3956" i="41"/>
  <c r="AC3955" i="41"/>
  <c r="AB3955" i="41"/>
  <c r="E3955" i="41"/>
  <c r="D3955" i="41"/>
  <c r="C3955" i="41"/>
  <c r="AC3954" i="41"/>
  <c r="AB3954" i="41"/>
  <c r="E3954" i="41"/>
  <c r="D3954" i="41"/>
  <c r="C3954" i="41"/>
  <c r="AC3953" i="41"/>
  <c r="AB3953" i="41"/>
  <c r="E3953" i="41"/>
  <c r="D3953" i="41"/>
  <c r="C3953" i="41"/>
  <c r="AC3952" i="41"/>
  <c r="AB3952" i="41"/>
  <c r="E3952" i="41"/>
  <c r="D3952" i="41"/>
  <c r="C3952" i="41"/>
  <c r="AC3951" i="41"/>
  <c r="AB3951" i="41"/>
  <c r="E3951" i="41"/>
  <c r="D3951" i="41"/>
  <c r="C3951" i="41"/>
  <c r="AC3950" i="41"/>
  <c r="AB3950" i="41"/>
  <c r="E3950" i="41"/>
  <c r="D3950" i="41"/>
  <c r="C3950" i="41"/>
  <c r="AC3949" i="41"/>
  <c r="AB3949" i="41"/>
  <c r="E3949" i="41"/>
  <c r="D3949" i="41"/>
  <c r="C3949" i="41"/>
  <c r="AC3948" i="41"/>
  <c r="AB3948" i="41"/>
  <c r="E3948" i="41"/>
  <c r="D3948" i="41"/>
  <c r="C3948" i="41"/>
  <c r="AC3947" i="41"/>
  <c r="AB3947" i="41"/>
  <c r="E3947" i="41"/>
  <c r="D3947" i="41"/>
  <c r="C3947" i="41"/>
  <c r="AC3946" i="41"/>
  <c r="AB3946" i="41"/>
  <c r="E3946" i="41"/>
  <c r="D3946" i="41"/>
  <c r="C3946" i="41"/>
  <c r="AC3945" i="41"/>
  <c r="AB3945" i="41"/>
  <c r="E3945" i="41"/>
  <c r="D3945" i="41"/>
  <c r="C3945" i="41"/>
  <c r="AC3944" i="41"/>
  <c r="AB3944" i="41"/>
  <c r="E3944" i="41"/>
  <c r="D3944" i="41"/>
  <c r="C3944" i="41"/>
  <c r="AC3943" i="41"/>
  <c r="AB3943" i="41"/>
  <c r="E3943" i="41"/>
  <c r="D3943" i="41"/>
  <c r="C3943" i="41"/>
  <c r="AC3942" i="41"/>
  <c r="AB3942" i="41"/>
  <c r="E3942" i="41"/>
  <c r="D3942" i="41"/>
  <c r="C3942" i="41"/>
  <c r="AC3941" i="41"/>
  <c r="AB3941" i="41"/>
  <c r="E3941" i="41"/>
  <c r="D3941" i="41"/>
  <c r="C3941" i="41"/>
  <c r="AC3940" i="41"/>
  <c r="AB3940" i="41"/>
  <c r="E3940" i="41"/>
  <c r="D3940" i="41"/>
  <c r="C3940" i="41"/>
  <c r="AC3939" i="41"/>
  <c r="AB3939" i="41"/>
  <c r="E3939" i="41"/>
  <c r="D3939" i="41"/>
  <c r="C3939" i="41"/>
  <c r="AC3938" i="41"/>
  <c r="AB3938" i="41"/>
  <c r="E3938" i="41"/>
  <c r="D3938" i="41"/>
  <c r="C3938" i="41"/>
  <c r="AC3937" i="41"/>
  <c r="AB3937" i="41"/>
  <c r="E3937" i="41"/>
  <c r="D3937" i="41"/>
  <c r="C3937" i="41"/>
  <c r="AC3936" i="41"/>
  <c r="AB3936" i="41"/>
  <c r="E3936" i="41"/>
  <c r="D3936" i="41"/>
  <c r="C3936" i="41"/>
  <c r="AC3935" i="41"/>
  <c r="AB3935" i="41"/>
  <c r="E3935" i="41"/>
  <c r="D3935" i="41"/>
  <c r="C3935" i="41"/>
  <c r="AC3934" i="41"/>
  <c r="AB3934" i="41"/>
  <c r="E3934" i="41"/>
  <c r="D3934" i="41"/>
  <c r="C3934" i="41"/>
  <c r="AC3933" i="41"/>
  <c r="AB3933" i="41"/>
  <c r="E3933" i="41"/>
  <c r="D3933" i="41"/>
  <c r="C3933" i="41"/>
  <c r="AC3932" i="41"/>
  <c r="AB3932" i="41"/>
  <c r="E3932" i="41"/>
  <c r="D3932" i="41"/>
  <c r="C3932" i="41"/>
  <c r="AC3931" i="41"/>
  <c r="AB3931" i="41"/>
  <c r="E3931" i="41"/>
  <c r="D3931" i="41"/>
  <c r="C3931" i="41"/>
  <c r="AC3930" i="41"/>
  <c r="AB3930" i="41"/>
  <c r="E3930" i="41"/>
  <c r="D3930" i="41"/>
  <c r="C3930" i="41"/>
  <c r="AC3929" i="41"/>
  <c r="AB3929" i="41"/>
  <c r="E3929" i="41"/>
  <c r="D3929" i="41"/>
  <c r="C3929" i="41"/>
  <c r="AC3928" i="41"/>
  <c r="AB3928" i="41"/>
  <c r="E3928" i="41"/>
  <c r="D3928" i="41"/>
  <c r="C3928" i="41"/>
  <c r="AC3927" i="41"/>
  <c r="AB3927" i="41"/>
  <c r="E3927" i="41"/>
  <c r="D3927" i="41"/>
  <c r="C3927" i="41"/>
  <c r="AC3926" i="41"/>
  <c r="AB3926" i="41"/>
  <c r="E3926" i="41"/>
  <c r="D3926" i="41"/>
  <c r="C3926" i="41"/>
  <c r="AC3925" i="41"/>
  <c r="AB3925" i="41"/>
  <c r="E3925" i="41"/>
  <c r="D3925" i="41"/>
  <c r="C3925" i="41"/>
  <c r="AC3924" i="41"/>
  <c r="AB3924" i="41"/>
  <c r="E3924" i="41"/>
  <c r="D3924" i="41"/>
  <c r="C3924" i="41"/>
  <c r="AC3923" i="41"/>
  <c r="AB3923" i="41"/>
  <c r="E3923" i="41"/>
  <c r="D3923" i="41"/>
  <c r="C3923" i="41"/>
  <c r="AC3922" i="41"/>
  <c r="AB3922" i="41"/>
  <c r="E3922" i="41"/>
  <c r="D3922" i="41"/>
  <c r="C3922" i="41"/>
  <c r="AC3921" i="41"/>
  <c r="AB3921" i="41"/>
  <c r="E3921" i="41"/>
  <c r="D3921" i="41"/>
  <c r="C3921" i="41"/>
  <c r="AC3920" i="41"/>
  <c r="AB3920" i="41"/>
  <c r="E3920" i="41"/>
  <c r="D3920" i="41"/>
  <c r="C3920" i="41"/>
  <c r="AC3919" i="41"/>
  <c r="AB3919" i="41"/>
  <c r="E3919" i="41"/>
  <c r="D3919" i="41"/>
  <c r="C3919" i="41"/>
  <c r="AC3918" i="41"/>
  <c r="AB3918" i="41"/>
  <c r="E3918" i="41"/>
  <c r="D3918" i="41"/>
  <c r="C3918" i="41"/>
  <c r="AC3917" i="41"/>
  <c r="AB3917" i="41"/>
  <c r="E3917" i="41"/>
  <c r="D3917" i="41"/>
  <c r="C3917" i="41"/>
  <c r="AC3916" i="41"/>
  <c r="AB3916" i="41"/>
  <c r="E3916" i="41"/>
  <c r="D3916" i="41"/>
  <c r="C3916" i="41"/>
  <c r="AC3915" i="41"/>
  <c r="AB3915" i="41"/>
  <c r="E3915" i="41"/>
  <c r="D3915" i="41"/>
  <c r="C3915" i="41"/>
  <c r="AC3914" i="41"/>
  <c r="AB3914" i="41"/>
  <c r="E3914" i="41"/>
  <c r="D3914" i="41"/>
  <c r="C3914" i="41"/>
  <c r="AC3913" i="41"/>
  <c r="AB3913" i="41"/>
  <c r="E3913" i="41"/>
  <c r="D3913" i="41"/>
  <c r="C3913" i="41"/>
  <c r="AC3912" i="41"/>
  <c r="AB3912" i="41"/>
  <c r="E3912" i="41"/>
  <c r="D3912" i="41"/>
  <c r="C3912" i="41"/>
  <c r="AC3911" i="41"/>
  <c r="AB3911" i="41"/>
  <c r="E3911" i="41"/>
  <c r="D3911" i="41"/>
  <c r="C3911" i="41"/>
  <c r="AC3910" i="41"/>
  <c r="AB3910" i="41"/>
  <c r="E3910" i="41"/>
  <c r="D3910" i="41"/>
  <c r="C3910" i="41"/>
  <c r="AC3909" i="41"/>
  <c r="AB3909" i="41"/>
  <c r="E3909" i="41"/>
  <c r="D3909" i="41"/>
  <c r="C3909" i="41"/>
  <c r="AC3908" i="41"/>
  <c r="AB3908" i="41"/>
  <c r="E3908" i="41"/>
  <c r="D3908" i="41"/>
  <c r="C3908" i="41"/>
  <c r="AC3907" i="41"/>
  <c r="AB3907" i="41"/>
  <c r="E3907" i="41"/>
  <c r="D3907" i="41"/>
  <c r="C3907" i="41"/>
  <c r="AC3906" i="41"/>
  <c r="AB3906" i="41"/>
  <c r="E3906" i="41"/>
  <c r="D3906" i="41"/>
  <c r="C3906" i="41"/>
  <c r="AC3905" i="41"/>
  <c r="AB3905" i="41"/>
  <c r="E3905" i="41"/>
  <c r="D3905" i="41"/>
  <c r="C3905" i="41"/>
  <c r="AC3904" i="41"/>
  <c r="AB3904" i="41"/>
  <c r="E3904" i="41"/>
  <c r="D3904" i="41"/>
  <c r="C3904" i="41"/>
  <c r="AC3903" i="41"/>
  <c r="AB3903" i="41"/>
  <c r="E3903" i="41"/>
  <c r="D3903" i="41"/>
  <c r="C3903" i="41"/>
  <c r="AC3902" i="41"/>
  <c r="AB3902" i="41"/>
  <c r="E3902" i="41"/>
  <c r="D3902" i="41"/>
  <c r="C3902" i="41"/>
  <c r="AC3901" i="41"/>
  <c r="AB3901" i="41"/>
  <c r="E3901" i="41"/>
  <c r="D3901" i="41"/>
  <c r="C3901" i="41"/>
  <c r="AC3900" i="41"/>
  <c r="AB3900" i="41"/>
  <c r="E3900" i="41"/>
  <c r="D3900" i="41"/>
  <c r="C3900" i="41"/>
  <c r="AC3899" i="41"/>
  <c r="AB3899" i="41"/>
  <c r="E3899" i="41"/>
  <c r="D3899" i="41"/>
  <c r="C3899" i="41"/>
  <c r="AC3898" i="41"/>
  <c r="AB3898" i="41"/>
  <c r="E3898" i="41"/>
  <c r="D3898" i="41"/>
  <c r="C3898" i="41"/>
  <c r="AC3897" i="41"/>
  <c r="AB3897" i="41"/>
  <c r="E3897" i="41"/>
  <c r="D3897" i="41"/>
  <c r="C3897" i="41"/>
  <c r="AC3896" i="41"/>
  <c r="AB3896" i="41"/>
  <c r="E3896" i="41"/>
  <c r="D3896" i="41"/>
  <c r="C3896" i="41"/>
  <c r="AC3895" i="41"/>
  <c r="AB3895" i="41"/>
  <c r="E3895" i="41"/>
  <c r="D3895" i="41"/>
  <c r="C3895" i="41"/>
  <c r="AC3894" i="41"/>
  <c r="AB3894" i="41"/>
  <c r="E3894" i="41"/>
  <c r="D3894" i="41"/>
  <c r="C3894" i="41"/>
  <c r="AC3893" i="41"/>
  <c r="AB3893" i="41"/>
  <c r="E3893" i="41"/>
  <c r="D3893" i="41"/>
  <c r="C3893" i="41"/>
  <c r="AC3892" i="41"/>
  <c r="AB3892" i="41"/>
  <c r="E3892" i="41"/>
  <c r="D3892" i="41"/>
  <c r="C3892" i="41"/>
  <c r="AC3891" i="41"/>
  <c r="AB3891" i="41"/>
  <c r="E3891" i="41"/>
  <c r="D3891" i="41"/>
  <c r="C3891" i="41"/>
  <c r="AC3890" i="41"/>
  <c r="AB3890" i="41"/>
  <c r="E3890" i="41"/>
  <c r="D3890" i="41"/>
  <c r="C3890" i="41"/>
  <c r="AC3889" i="41"/>
  <c r="AB3889" i="41"/>
  <c r="E3889" i="41"/>
  <c r="D3889" i="41"/>
  <c r="C3889" i="41"/>
  <c r="AC3888" i="41"/>
  <c r="AB3888" i="41"/>
  <c r="E3888" i="41"/>
  <c r="D3888" i="41"/>
  <c r="C3888" i="41"/>
  <c r="AC3887" i="41"/>
  <c r="AB3887" i="41"/>
  <c r="E3887" i="41"/>
  <c r="D3887" i="41"/>
  <c r="C3887" i="41"/>
  <c r="AC3886" i="41"/>
  <c r="AB3886" i="41"/>
  <c r="E3886" i="41"/>
  <c r="D3886" i="41"/>
  <c r="C3886" i="41"/>
  <c r="AC3885" i="41"/>
  <c r="AB3885" i="41"/>
  <c r="E3885" i="41"/>
  <c r="D3885" i="41"/>
  <c r="C3885" i="41"/>
  <c r="AC3884" i="41"/>
  <c r="AB3884" i="41"/>
  <c r="E3884" i="41"/>
  <c r="D3884" i="41"/>
  <c r="C3884" i="41"/>
  <c r="AC3883" i="41"/>
  <c r="AB3883" i="41"/>
  <c r="E3883" i="41"/>
  <c r="D3883" i="41"/>
  <c r="C3883" i="41"/>
  <c r="AC3882" i="41"/>
  <c r="AB3882" i="41"/>
  <c r="E3882" i="41"/>
  <c r="D3882" i="41"/>
  <c r="C3882" i="41"/>
  <c r="AC3881" i="41"/>
  <c r="AB3881" i="41"/>
  <c r="E3881" i="41"/>
  <c r="D3881" i="41"/>
  <c r="C3881" i="41"/>
  <c r="AC3880" i="41"/>
  <c r="AB3880" i="41"/>
  <c r="E3880" i="41"/>
  <c r="D3880" i="41"/>
  <c r="C3880" i="41"/>
  <c r="AC3879" i="41"/>
  <c r="AB3879" i="41"/>
  <c r="E3879" i="41"/>
  <c r="D3879" i="41"/>
  <c r="C3879" i="41"/>
  <c r="AC3878" i="41"/>
  <c r="AB3878" i="41"/>
  <c r="E3878" i="41"/>
  <c r="D3878" i="41"/>
  <c r="C3878" i="41"/>
  <c r="AC3877" i="41"/>
  <c r="AB3877" i="41"/>
  <c r="E3877" i="41"/>
  <c r="D3877" i="41"/>
  <c r="C3877" i="41"/>
  <c r="AC3876" i="41"/>
  <c r="AB3876" i="41"/>
  <c r="E3876" i="41"/>
  <c r="D3876" i="41"/>
  <c r="C3876" i="41"/>
  <c r="AC3875" i="41"/>
  <c r="AB3875" i="41"/>
  <c r="E3875" i="41"/>
  <c r="D3875" i="41"/>
  <c r="C3875" i="41"/>
  <c r="AC3874" i="41"/>
  <c r="AB3874" i="41"/>
  <c r="E3874" i="41"/>
  <c r="D3874" i="41"/>
  <c r="C3874" i="41"/>
  <c r="AC3873" i="41"/>
  <c r="AB3873" i="41"/>
  <c r="E3873" i="41"/>
  <c r="D3873" i="41"/>
  <c r="C3873" i="41"/>
  <c r="AC3872" i="41"/>
  <c r="AB3872" i="41"/>
  <c r="E3872" i="41"/>
  <c r="D3872" i="41"/>
  <c r="C3872" i="41"/>
  <c r="AC3871" i="41"/>
  <c r="AB3871" i="41"/>
  <c r="E3871" i="41"/>
  <c r="D3871" i="41"/>
  <c r="C3871" i="41"/>
  <c r="AC3870" i="41"/>
  <c r="AB3870" i="41"/>
  <c r="E3870" i="41"/>
  <c r="D3870" i="41"/>
  <c r="C3870" i="41"/>
  <c r="AC3869" i="41"/>
  <c r="AB3869" i="41"/>
  <c r="E3869" i="41"/>
  <c r="D3869" i="41"/>
  <c r="C3869" i="41"/>
  <c r="AC3868" i="41"/>
  <c r="AB3868" i="41"/>
  <c r="E3868" i="41"/>
  <c r="D3868" i="41"/>
  <c r="C3868" i="41"/>
  <c r="AC3867" i="41"/>
  <c r="AB3867" i="41"/>
  <c r="E3867" i="41"/>
  <c r="D3867" i="41"/>
  <c r="C3867" i="41"/>
  <c r="AC3866" i="41"/>
  <c r="AB3866" i="41"/>
  <c r="E3866" i="41"/>
  <c r="D3866" i="41"/>
  <c r="C3866" i="41"/>
  <c r="AC3865" i="41"/>
  <c r="AB3865" i="41"/>
  <c r="E3865" i="41"/>
  <c r="D3865" i="41"/>
  <c r="C3865" i="41"/>
  <c r="AC3864" i="41"/>
  <c r="AB3864" i="41"/>
  <c r="E3864" i="41"/>
  <c r="D3864" i="41"/>
  <c r="C3864" i="41"/>
  <c r="AC3863" i="41"/>
  <c r="AB3863" i="41"/>
  <c r="E3863" i="41"/>
  <c r="D3863" i="41"/>
  <c r="C3863" i="41"/>
  <c r="AC3862" i="41"/>
  <c r="AB3862" i="41"/>
  <c r="E3862" i="41"/>
  <c r="D3862" i="41"/>
  <c r="C3862" i="41"/>
  <c r="AC3861" i="41"/>
  <c r="AB3861" i="41"/>
  <c r="E3861" i="41"/>
  <c r="D3861" i="41"/>
  <c r="C3861" i="41"/>
  <c r="AC3860" i="41"/>
  <c r="AB3860" i="41"/>
  <c r="E3860" i="41"/>
  <c r="D3860" i="41"/>
  <c r="C3860" i="41"/>
  <c r="AC3859" i="41"/>
  <c r="AB3859" i="41"/>
  <c r="E3859" i="41"/>
  <c r="D3859" i="41"/>
  <c r="C3859" i="41"/>
  <c r="AC3858" i="41"/>
  <c r="AB3858" i="41"/>
  <c r="E3858" i="41"/>
  <c r="D3858" i="41"/>
  <c r="C3858" i="41"/>
  <c r="AC3857" i="41"/>
  <c r="AB3857" i="41"/>
  <c r="E3857" i="41"/>
  <c r="D3857" i="41"/>
  <c r="C3857" i="41"/>
  <c r="AC3856" i="41"/>
  <c r="AB3856" i="41"/>
  <c r="E3856" i="41"/>
  <c r="D3856" i="41"/>
  <c r="C3856" i="41"/>
  <c r="AC3855" i="41"/>
  <c r="AB3855" i="41"/>
  <c r="E3855" i="41"/>
  <c r="D3855" i="41"/>
  <c r="C3855" i="41"/>
  <c r="AC3854" i="41"/>
  <c r="AB3854" i="41"/>
  <c r="E3854" i="41"/>
  <c r="D3854" i="41"/>
  <c r="C3854" i="41"/>
  <c r="AC3853" i="41"/>
  <c r="AB3853" i="41"/>
  <c r="E3853" i="41"/>
  <c r="D3853" i="41"/>
  <c r="C3853" i="41"/>
  <c r="AC3852" i="41"/>
  <c r="AB3852" i="41"/>
  <c r="E3852" i="41"/>
  <c r="D3852" i="41"/>
  <c r="C3852" i="41"/>
  <c r="AC3851" i="41"/>
  <c r="AB3851" i="41"/>
  <c r="E3851" i="41"/>
  <c r="D3851" i="41"/>
  <c r="C3851" i="41"/>
  <c r="AC3850" i="41"/>
  <c r="AB3850" i="41"/>
  <c r="E3850" i="41"/>
  <c r="D3850" i="41"/>
  <c r="C3850" i="41"/>
  <c r="AC3849" i="41"/>
  <c r="AB3849" i="41"/>
  <c r="E3849" i="41"/>
  <c r="D3849" i="41"/>
  <c r="C3849" i="41"/>
  <c r="AC3848" i="41"/>
  <c r="AB3848" i="41"/>
  <c r="E3848" i="41"/>
  <c r="D3848" i="41"/>
  <c r="C3848" i="41"/>
  <c r="AC3847" i="41"/>
  <c r="AB3847" i="41"/>
  <c r="E3847" i="41"/>
  <c r="D3847" i="41"/>
  <c r="C3847" i="41"/>
  <c r="AC3846" i="41"/>
  <c r="AB3846" i="41"/>
  <c r="E3846" i="41"/>
  <c r="D3846" i="41"/>
  <c r="C3846" i="41"/>
  <c r="AC3845" i="41"/>
  <c r="AB3845" i="41"/>
  <c r="E3845" i="41"/>
  <c r="D3845" i="41"/>
  <c r="C3845" i="41"/>
  <c r="AC3844" i="41"/>
  <c r="AB3844" i="41"/>
  <c r="E3844" i="41"/>
  <c r="D3844" i="41"/>
  <c r="C3844" i="41"/>
  <c r="AC3843" i="41"/>
  <c r="AB3843" i="41"/>
  <c r="E3843" i="41"/>
  <c r="D3843" i="41"/>
  <c r="C3843" i="41"/>
  <c r="AC3842" i="41"/>
  <c r="AB3842" i="41"/>
  <c r="E3842" i="41"/>
  <c r="D3842" i="41"/>
  <c r="C3842" i="41"/>
  <c r="AC3841" i="41"/>
  <c r="AB3841" i="41"/>
  <c r="E3841" i="41"/>
  <c r="D3841" i="41"/>
  <c r="C3841" i="41"/>
  <c r="AC3840" i="41"/>
  <c r="AB3840" i="41"/>
  <c r="E3840" i="41"/>
  <c r="D3840" i="41"/>
  <c r="C3840" i="41"/>
  <c r="AC3839" i="41"/>
  <c r="AB3839" i="41"/>
  <c r="E3839" i="41"/>
  <c r="D3839" i="41"/>
  <c r="C3839" i="41"/>
  <c r="AC3838" i="41"/>
  <c r="AB3838" i="41"/>
  <c r="E3838" i="41"/>
  <c r="D3838" i="41"/>
  <c r="C3838" i="41"/>
  <c r="AC3837" i="41"/>
  <c r="AB3837" i="41"/>
  <c r="E3837" i="41"/>
  <c r="D3837" i="41"/>
  <c r="C3837" i="41"/>
  <c r="AC3836" i="41"/>
  <c r="AB3836" i="41"/>
  <c r="E3836" i="41"/>
  <c r="D3836" i="41"/>
  <c r="C3836" i="41"/>
  <c r="AC3835" i="41"/>
  <c r="AB3835" i="41"/>
  <c r="E3835" i="41"/>
  <c r="D3835" i="41"/>
  <c r="C3835" i="41"/>
  <c r="AC3834" i="41"/>
  <c r="AB3834" i="41"/>
  <c r="E3834" i="41"/>
  <c r="D3834" i="41"/>
  <c r="C3834" i="41"/>
  <c r="AC3833" i="41"/>
  <c r="AB3833" i="41"/>
  <c r="E3833" i="41"/>
  <c r="D3833" i="41"/>
  <c r="C3833" i="41"/>
  <c r="AC3832" i="41"/>
  <c r="AB3832" i="41"/>
  <c r="E3832" i="41"/>
  <c r="D3832" i="41"/>
  <c r="C3832" i="41"/>
  <c r="AC3831" i="41"/>
  <c r="AB3831" i="41"/>
  <c r="E3831" i="41"/>
  <c r="D3831" i="41"/>
  <c r="C3831" i="41"/>
  <c r="AC3830" i="41"/>
  <c r="AB3830" i="41"/>
  <c r="E3830" i="41"/>
  <c r="D3830" i="41"/>
  <c r="C3830" i="41"/>
  <c r="AC3829" i="41"/>
  <c r="AB3829" i="41"/>
  <c r="E3829" i="41"/>
  <c r="D3829" i="41"/>
  <c r="C3829" i="41"/>
  <c r="AC3828" i="41"/>
  <c r="AB3828" i="41"/>
  <c r="E3828" i="41"/>
  <c r="D3828" i="41"/>
  <c r="C3828" i="41"/>
  <c r="AC3827" i="41"/>
  <c r="AB3827" i="41"/>
  <c r="E3827" i="41"/>
  <c r="D3827" i="41"/>
  <c r="C3827" i="41"/>
  <c r="AC3826" i="41"/>
  <c r="AB3826" i="41"/>
  <c r="E3826" i="41"/>
  <c r="D3826" i="41"/>
  <c r="C3826" i="41"/>
  <c r="AC3825" i="41"/>
  <c r="AB3825" i="41"/>
  <c r="E3825" i="41"/>
  <c r="D3825" i="41"/>
  <c r="C3825" i="41"/>
  <c r="AC3824" i="41"/>
  <c r="AB3824" i="41"/>
  <c r="E3824" i="41"/>
  <c r="D3824" i="41"/>
  <c r="C3824" i="41"/>
  <c r="AC3823" i="41"/>
  <c r="AB3823" i="41"/>
  <c r="E3823" i="41"/>
  <c r="D3823" i="41"/>
  <c r="C3823" i="41"/>
  <c r="AC3822" i="41"/>
  <c r="AB3822" i="41"/>
  <c r="E3822" i="41"/>
  <c r="D3822" i="41"/>
  <c r="C3822" i="41"/>
  <c r="AC3821" i="41"/>
  <c r="AB3821" i="41"/>
  <c r="E3821" i="41"/>
  <c r="D3821" i="41"/>
  <c r="C3821" i="41"/>
  <c r="AC3820" i="41"/>
  <c r="AB3820" i="41"/>
  <c r="E3820" i="41"/>
  <c r="D3820" i="41"/>
  <c r="C3820" i="41"/>
  <c r="AC3819" i="41"/>
  <c r="AB3819" i="41"/>
  <c r="E3819" i="41"/>
  <c r="D3819" i="41"/>
  <c r="C3819" i="41"/>
  <c r="AC3818" i="41"/>
  <c r="AB3818" i="41"/>
  <c r="E3818" i="41"/>
  <c r="D3818" i="41"/>
  <c r="C3818" i="41"/>
  <c r="AC3817" i="41"/>
  <c r="AB3817" i="41"/>
  <c r="E3817" i="41"/>
  <c r="D3817" i="41"/>
  <c r="C3817" i="41"/>
  <c r="AC3816" i="41"/>
  <c r="AB3816" i="41"/>
  <c r="E3816" i="41"/>
  <c r="D3816" i="41"/>
  <c r="C3816" i="41"/>
  <c r="AC3815" i="41"/>
  <c r="AB3815" i="41"/>
  <c r="E3815" i="41"/>
  <c r="D3815" i="41"/>
  <c r="C3815" i="41"/>
  <c r="AC3814" i="41"/>
  <c r="AB3814" i="41"/>
  <c r="E3814" i="41"/>
  <c r="D3814" i="41"/>
  <c r="C3814" i="41"/>
  <c r="AC3813" i="41"/>
  <c r="AB3813" i="41"/>
  <c r="E3813" i="41"/>
  <c r="D3813" i="41"/>
  <c r="C3813" i="41"/>
  <c r="AC3812" i="41"/>
  <c r="AB3812" i="41"/>
  <c r="E3812" i="41"/>
  <c r="D3812" i="41"/>
  <c r="C3812" i="41"/>
  <c r="AC3811" i="41"/>
  <c r="AB3811" i="41"/>
  <c r="E3811" i="41"/>
  <c r="D3811" i="41"/>
  <c r="C3811" i="41"/>
  <c r="AC3810" i="41"/>
  <c r="AB3810" i="41"/>
  <c r="E3810" i="41"/>
  <c r="D3810" i="41"/>
  <c r="C3810" i="41"/>
  <c r="AC3809" i="41"/>
  <c r="AB3809" i="41"/>
  <c r="E3809" i="41"/>
  <c r="D3809" i="41"/>
  <c r="C3809" i="41"/>
  <c r="AC3808" i="41"/>
  <c r="AB3808" i="41"/>
  <c r="E3808" i="41"/>
  <c r="D3808" i="41"/>
  <c r="C3808" i="41"/>
  <c r="AC3807" i="41"/>
  <c r="AB3807" i="41"/>
  <c r="E3807" i="41"/>
  <c r="D3807" i="41"/>
  <c r="C3807" i="41"/>
  <c r="AC3806" i="41"/>
  <c r="AB3806" i="41"/>
  <c r="E3806" i="41"/>
  <c r="D3806" i="41"/>
  <c r="C3806" i="41"/>
  <c r="AC3805" i="41"/>
  <c r="AB3805" i="41"/>
  <c r="E3805" i="41"/>
  <c r="D3805" i="41"/>
  <c r="C3805" i="41"/>
  <c r="AC3804" i="41"/>
  <c r="AB3804" i="41"/>
  <c r="E3804" i="41"/>
  <c r="D3804" i="41"/>
  <c r="C3804" i="41"/>
  <c r="AC3803" i="41"/>
  <c r="AB3803" i="41"/>
  <c r="E3803" i="41"/>
  <c r="D3803" i="41"/>
  <c r="C3803" i="41"/>
  <c r="AC3802" i="41"/>
  <c r="AB3802" i="41"/>
  <c r="E3802" i="41"/>
  <c r="D3802" i="41"/>
  <c r="C3802" i="41"/>
  <c r="AC3801" i="41"/>
  <c r="AB3801" i="41"/>
  <c r="E3801" i="41"/>
  <c r="D3801" i="41"/>
  <c r="C3801" i="41"/>
  <c r="AC3800" i="41"/>
  <c r="AB3800" i="41"/>
  <c r="E3800" i="41"/>
  <c r="D3800" i="41"/>
  <c r="C3800" i="41"/>
  <c r="AC3799" i="41"/>
  <c r="AB3799" i="41"/>
  <c r="E3799" i="41"/>
  <c r="D3799" i="41"/>
  <c r="C3799" i="41"/>
  <c r="AC3798" i="41"/>
  <c r="AB3798" i="41"/>
  <c r="E3798" i="41"/>
  <c r="D3798" i="41"/>
  <c r="C3798" i="41"/>
  <c r="AC3797" i="41"/>
  <c r="AB3797" i="41"/>
  <c r="E3797" i="41"/>
  <c r="D3797" i="41"/>
  <c r="C3797" i="41"/>
  <c r="AC3796" i="41"/>
  <c r="AB3796" i="41"/>
  <c r="E3796" i="41"/>
  <c r="D3796" i="41"/>
  <c r="C3796" i="41"/>
  <c r="AC3795" i="41"/>
  <c r="AB3795" i="41"/>
  <c r="E3795" i="41"/>
  <c r="D3795" i="41"/>
  <c r="C3795" i="41"/>
  <c r="AC3794" i="41"/>
  <c r="AB3794" i="41"/>
  <c r="E3794" i="41"/>
  <c r="D3794" i="41"/>
  <c r="C3794" i="41"/>
  <c r="AC3793" i="41"/>
  <c r="AB3793" i="41"/>
  <c r="E3793" i="41"/>
  <c r="D3793" i="41"/>
  <c r="C3793" i="41"/>
  <c r="AC3792" i="41"/>
  <c r="AB3792" i="41"/>
  <c r="E3792" i="41"/>
  <c r="D3792" i="41"/>
  <c r="C3792" i="41"/>
  <c r="AC3791" i="41"/>
  <c r="AB3791" i="41"/>
  <c r="E3791" i="41"/>
  <c r="D3791" i="41"/>
  <c r="C3791" i="41"/>
  <c r="AC3790" i="41"/>
  <c r="AB3790" i="41"/>
  <c r="E3790" i="41"/>
  <c r="D3790" i="41"/>
  <c r="C3790" i="41"/>
  <c r="AC3789" i="41"/>
  <c r="AB3789" i="41"/>
  <c r="E3789" i="41"/>
  <c r="D3789" i="41"/>
  <c r="C3789" i="41"/>
  <c r="AC3788" i="41"/>
  <c r="AB3788" i="41"/>
  <c r="E3788" i="41"/>
  <c r="D3788" i="41"/>
  <c r="C3788" i="41"/>
  <c r="AC3787" i="41"/>
  <c r="AB3787" i="41"/>
  <c r="E3787" i="41"/>
  <c r="D3787" i="41"/>
  <c r="C3787" i="41"/>
  <c r="AC3786" i="41"/>
  <c r="AB3786" i="41"/>
  <c r="E3786" i="41"/>
  <c r="D3786" i="41"/>
  <c r="C3786" i="41"/>
  <c r="AC3785" i="41"/>
  <c r="AB3785" i="41"/>
  <c r="E3785" i="41"/>
  <c r="D3785" i="41"/>
  <c r="C3785" i="41"/>
  <c r="AC3784" i="41"/>
  <c r="AB3784" i="41"/>
  <c r="E3784" i="41"/>
  <c r="D3784" i="41"/>
  <c r="C3784" i="41"/>
  <c r="AC3783" i="41"/>
  <c r="AB3783" i="41"/>
  <c r="E3783" i="41"/>
  <c r="D3783" i="41"/>
  <c r="C3783" i="41"/>
  <c r="AC3782" i="41"/>
  <c r="AB3782" i="41"/>
  <c r="E3782" i="41"/>
  <c r="D3782" i="41"/>
  <c r="C3782" i="41"/>
  <c r="AC3781" i="41"/>
  <c r="AB3781" i="41"/>
  <c r="E3781" i="41"/>
  <c r="D3781" i="41"/>
  <c r="C3781" i="41"/>
  <c r="AC3780" i="41"/>
  <c r="AB3780" i="41"/>
  <c r="E3780" i="41"/>
  <c r="D3780" i="41"/>
  <c r="C3780" i="41"/>
  <c r="AC3779" i="41"/>
  <c r="AB3779" i="41"/>
  <c r="E3779" i="41"/>
  <c r="D3779" i="41"/>
  <c r="C3779" i="41"/>
  <c r="AC3778" i="41"/>
  <c r="AB3778" i="41"/>
  <c r="E3778" i="41"/>
  <c r="D3778" i="41"/>
  <c r="C3778" i="41"/>
  <c r="AC3777" i="41"/>
  <c r="AB3777" i="41"/>
  <c r="E3777" i="41"/>
  <c r="D3777" i="41"/>
  <c r="C3777" i="41"/>
  <c r="AC3776" i="41"/>
  <c r="AB3776" i="41"/>
  <c r="E3776" i="41"/>
  <c r="D3776" i="41"/>
  <c r="C3776" i="41"/>
  <c r="AC3775" i="41"/>
  <c r="AB3775" i="41"/>
  <c r="E3775" i="41"/>
  <c r="D3775" i="41"/>
  <c r="C3775" i="41"/>
  <c r="AC3774" i="41"/>
  <c r="AB3774" i="41"/>
  <c r="E3774" i="41"/>
  <c r="D3774" i="41"/>
  <c r="C3774" i="41"/>
  <c r="AC3773" i="41"/>
  <c r="AB3773" i="41"/>
  <c r="E3773" i="41"/>
  <c r="D3773" i="41"/>
  <c r="C3773" i="41"/>
  <c r="AC3772" i="41"/>
  <c r="AB3772" i="41"/>
  <c r="E3772" i="41"/>
  <c r="D3772" i="41"/>
  <c r="C3772" i="41"/>
  <c r="AC3771" i="41"/>
  <c r="AB3771" i="41"/>
  <c r="E3771" i="41"/>
  <c r="D3771" i="41"/>
  <c r="C3771" i="41"/>
  <c r="AC3770" i="41"/>
  <c r="AB3770" i="41"/>
  <c r="E3770" i="41"/>
  <c r="D3770" i="41"/>
  <c r="C3770" i="41"/>
  <c r="AC3769" i="41"/>
  <c r="AB3769" i="41"/>
  <c r="E3769" i="41"/>
  <c r="D3769" i="41"/>
  <c r="C3769" i="41"/>
  <c r="AC3768" i="41"/>
  <c r="AB3768" i="41"/>
  <c r="E3768" i="41"/>
  <c r="D3768" i="41"/>
  <c r="C3768" i="41"/>
  <c r="AC3767" i="41"/>
  <c r="AB3767" i="41"/>
  <c r="E3767" i="41"/>
  <c r="D3767" i="41"/>
  <c r="C3767" i="41"/>
  <c r="AC3766" i="41"/>
  <c r="AB3766" i="41"/>
  <c r="E3766" i="41"/>
  <c r="D3766" i="41"/>
  <c r="C3766" i="41"/>
  <c r="AC3765" i="41"/>
  <c r="AB3765" i="41"/>
  <c r="E3765" i="41"/>
  <c r="D3765" i="41"/>
  <c r="C3765" i="41"/>
  <c r="AC3764" i="41"/>
  <c r="AB3764" i="41"/>
  <c r="E3764" i="41"/>
  <c r="D3764" i="41"/>
  <c r="C3764" i="41"/>
  <c r="AC3763" i="41"/>
  <c r="AB3763" i="41"/>
  <c r="E3763" i="41"/>
  <c r="D3763" i="41"/>
  <c r="C3763" i="41"/>
  <c r="AC3762" i="41"/>
  <c r="AB3762" i="41"/>
  <c r="E3762" i="41"/>
  <c r="D3762" i="41"/>
  <c r="C3762" i="41"/>
  <c r="AC3761" i="41"/>
  <c r="AB3761" i="41"/>
  <c r="E3761" i="41"/>
  <c r="D3761" i="41"/>
  <c r="C3761" i="41"/>
  <c r="AC3760" i="41"/>
  <c r="AB3760" i="41"/>
  <c r="E3760" i="41"/>
  <c r="D3760" i="41"/>
  <c r="C3760" i="41"/>
  <c r="AC3759" i="41"/>
  <c r="AB3759" i="41"/>
  <c r="E3759" i="41"/>
  <c r="D3759" i="41"/>
  <c r="C3759" i="41"/>
  <c r="AC3758" i="41"/>
  <c r="AB3758" i="41"/>
  <c r="E3758" i="41"/>
  <c r="D3758" i="41"/>
  <c r="C3758" i="41"/>
  <c r="AC3757" i="41"/>
  <c r="AB3757" i="41"/>
  <c r="E3757" i="41"/>
  <c r="D3757" i="41"/>
  <c r="C3757" i="41"/>
  <c r="AC3756" i="41"/>
  <c r="AB3756" i="41"/>
  <c r="E3756" i="41"/>
  <c r="D3756" i="41"/>
  <c r="C3756" i="41"/>
  <c r="AC3755" i="41"/>
  <c r="AB3755" i="41"/>
  <c r="E3755" i="41"/>
  <c r="D3755" i="41"/>
  <c r="C3755" i="41"/>
  <c r="AC3754" i="41"/>
  <c r="AB3754" i="41"/>
  <c r="E3754" i="41"/>
  <c r="D3754" i="41"/>
  <c r="C3754" i="41"/>
  <c r="AC3753" i="41"/>
  <c r="AB3753" i="41"/>
  <c r="E3753" i="41"/>
  <c r="D3753" i="41"/>
  <c r="C3753" i="41"/>
  <c r="AC3752" i="41"/>
  <c r="AB3752" i="41"/>
  <c r="E3752" i="41"/>
  <c r="D3752" i="41"/>
  <c r="C3752" i="41"/>
  <c r="AC3751" i="41"/>
  <c r="AB3751" i="41"/>
  <c r="E3751" i="41"/>
  <c r="D3751" i="41"/>
  <c r="C3751" i="41"/>
  <c r="AC3750" i="41"/>
  <c r="AB3750" i="41"/>
  <c r="E3750" i="41"/>
  <c r="D3750" i="41"/>
  <c r="C3750" i="41"/>
  <c r="AC3749" i="41"/>
  <c r="AB3749" i="41"/>
  <c r="E3749" i="41"/>
  <c r="D3749" i="41"/>
  <c r="C3749" i="41"/>
  <c r="AC3748" i="41"/>
  <c r="AB3748" i="41"/>
  <c r="E3748" i="41"/>
  <c r="D3748" i="41"/>
  <c r="C3748" i="41"/>
  <c r="AC3747" i="41"/>
  <c r="AB3747" i="41"/>
  <c r="E3747" i="41"/>
  <c r="D3747" i="41"/>
  <c r="C3747" i="41"/>
  <c r="AC3746" i="41"/>
  <c r="AB3746" i="41"/>
  <c r="E3746" i="41"/>
  <c r="D3746" i="41"/>
  <c r="C3746" i="41"/>
  <c r="AC3745" i="41"/>
  <c r="AB3745" i="41"/>
  <c r="E3745" i="41"/>
  <c r="D3745" i="41"/>
  <c r="C3745" i="41"/>
  <c r="AC3744" i="41"/>
  <c r="AB3744" i="41"/>
  <c r="E3744" i="41"/>
  <c r="D3744" i="41"/>
  <c r="C3744" i="41"/>
  <c r="AC3743" i="41"/>
  <c r="AB3743" i="41"/>
  <c r="E3743" i="41"/>
  <c r="D3743" i="41"/>
  <c r="C3743" i="41"/>
  <c r="AC3742" i="41"/>
  <c r="AB3742" i="41"/>
  <c r="E3742" i="41"/>
  <c r="D3742" i="41"/>
  <c r="C3742" i="41"/>
  <c r="AC3741" i="41"/>
  <c r="AB3741" i="41"/>
  <c r="E3741" i="41"/>
  <c r="D3741" i="41"/>
  <c r="C3741" i="41"/>
  <c r="AC3740" i="41"/>
  <c r="AB3740" i="41"/>
  <c r="E3740" i="41"/>
  <c r="D3740" i="41"/>
  <c r="C3740" i="41"/>
  <c r="AC3739" i="41"/>
  <c r="AB3739" i="41"/>
  <c r="E3739" i="41"/>
  <c r="D3739" i="41"/>
  <c r="C3739" i="41"/>
  <c r="AC3738" i="41"/>
  <c r="AB3738" i="41"/>
  <c r="E3738" i="41"/>
  <c r="D3738" i="41"/>
  <c r="C3738" i="41"/>
  <c r="AC3737" i="41"/>
  <c r="AB3737" i="41"/>
  <c r="E3737" i="41"/>
  <c r="D3737" i="41"/>
  <c r="C3737" i="41"/>
  <c r="AC3736" i="41"/>
  <c r="AB3736" i="41"/>
  <c r="E3736" i="41"/>
  <c r="D3736" i="41"/>
  <c r="C3736" i="41"/>
  <c r="AC3735" i="41"/>
  <c r="AB3735" i="41"/>
  <c r="E3735" i="41"/>
  <c r="D3735" i="41"/>
  <c r="C3735" i="41"/>
  <c r="AC3734" i="41"/>
  <c r="AB3734" i="41"/>
  <c r="E3734" i="41"/>
  <c r="D3734" i="41"/>
  <c r="C3734" i="41"/>
  <c r="AC3733" i="41"/>
  <c r="AB3733" i="41"/>
  <c r="E3733" i="41"/>
  <c r="D3733" i="41"/>
  <c r="C3733" i="41"/>
  <c r="AC3732" i="41"/>
  <c r="AB3732" i="41"/>
  <c r="E3732" i="41"/>
  <c r="D3732" i="41"/>
  <c r="C3732" i="41"/>
  <c r="AC3731" i="41"/>
  <c r="AB3731" i="41"/>
  <c r="E3731" i="41"/>
  <c r="D3731" i="41"/>
  <c r="C3731" i="41"/>
  <c r="AC3730" i="41"/>
  <c r="AB3730" i="41"/>
  <c r="E3730" i="41"/>
  <c r="D3730" i="41"/>
  <c r="C3730" i="41"/>
  <c r="AC3729" i="41"/>
  <c r="AB3729" i="41"/>
  <c r="E3729" i="41"/>
  <c r="D3729" i="41"/>
  <c r="C3729" i="41"/>
  <c r="AC3728" i="41"/>
  <c r="AB3728" i="41"/>
  <c r="E3728" i="41"/>
  <c r="D3728" i="41"/>
  <c r="C3728" i="41"/>
  <c r="AC3727" i="41"/>
  <c r="AB3727" i="41"/>
  <c r="E3727" i="41"/>
  <c r="D3727" i="41"/>
  <c r="C3727" i="41"/>
  <c r="AC3726" i="41"/>
  <c r="AB3726" i="41"/>
  <c r="E3726" i="41"/>
  <c r="D3726" i="41"/>
  <c r="C3726" i="41"/>
  <c r="AC3725" i="41"/>
  <c r="AB3725" i="41"/>
  <c r="E3725" i="41"/>
  <c r="D3725" i="41"/>
  <c r="C3725" i="41"/>
  <c r="AC3724" i="41"/>
  <c r="AB3724" i="41"/>
  <c r="E3724" i="41"/>
  <c r="D3724" i="41"/>
  <c r="C3724" i="41"/>
  <c r="AC3723" i="41"/>
  <c r="AB3723" i="41"/>
  <c r="E3723" i="41"/>
  <c r="D3723" i="41"/>
  <c r="C3723" i="41"/>
  <c r="AC3722" i="41"/>
  <c r="AB3722" i="41"/>
  <c r="E3722" i="41"/>
  <c r="D3722" i="41"/>
  <c r="C3722" i="41"/>
  <c r="AC3721" i="41"/>
  <c r="AB3721" i="41"/>
  <c r="E3721" i="41"/>
  <c r="D3721" i="41"/>
  <c r="C3721" i="41"/>
  <c r="AC3720" i="41"/>
  <c r="AB3720" i="41"/>
  <c r="E3720" i="41"/>
  <c r="D3720" i="41"/>
  <c r="C3720" i="41"/>
  <c r="AC3719" i="41"/>
  <c r="AB3719" i="41"/>
  <c r="E3719" i="41"/>
  <c r="D3719" i="41"/>
  <c r="C3719" i="41"/>
  <c r="AC3718" i="41"/>
  <c r="AB3718" i="41"/>
  <c r="E3718" i="41"/>
  <c r="D3718" i="41"/>
  <c r="C3718" i="41"/>
  <c r="AC3717" i="41"/>
  <c r="AB3717" i="41"/>
  <c r="E3717" i="41"/>
  <c r="D3717" i="41"/>
  <c r="C3717" i="41"/>
  <c r="AC3716" i="41"/>
  <c r="AB3716" i="41"/>
  <c r="E3716" i="41"/>
  <c r="D3716" i="41"/>
  <c r="C3716" i="41"/>
  <c r="AC3715" i="41"/>
  <c r="AB3715" i="41"/>
  <c r="E3715" i="41"/>
  <c r="D3715" i="41"/>
  <c r="C3715" i="41"/>
  <c r="AC3714" i="41"/>
  <c r="AB3714" i="41"/>
  <c r="E3714" i="41"/>
  <c r="D3714" i="41"/>
  <c r="C3714" i="41"/>
  <c r="AC3713" i="41"/>
  <c r="AB3713" i="41"/>
  <c r="E3713" i="41"/>
  <c r="D3713" i="41"/>
  <c r="C3713" i="41"/>
  <c r="AC3712" i="41"/>
  <c r="AB3712" i="41"/>
  <c r="E3712" i="41"/>
  <c r="D3712" i="41"/>
  <c r="C3712" i="41"/>
  <c r="AC3711" i="41"/>
  <c r="AB3711" i="41"/>
  <c r="E3711" i="41"/>
  <c r="D3711" i="41"/>
  <c r="C3711" i="41"/>
  <c r="AC3710" i="41"/>
  <c r="AB3710" i="41"/>
  <c r="E3710" i="41"/>
  <c r="D3710" i="41"/>
  <c r="C3710" i="41"/>
  <c r="AC3709" i="41"/>
  <c r="AB3709" i="41"/>
  <c r="E3709" i="41"/>
  <c r="D3709" i="41"/>
  <c r="C3709" i="41"/>
  <c r="AC3708" i="41"/>
  <c r="AB3708" i="41"/>
  <c r="E3708" i="41"/>
  <c r="D3708" i="41"/>
  <c r="C3708" i="41"/>
  <c r="AC3707" i="41"/>
  <c r="AB3707" i="41"/>
  <c r="E3707" i="41"/>
  <c r="D3707" i="41"/>
  <c r="C3707" i="41"/>
  <c r="AC3706" i="41"/>
  <c r="AB3706" i="41"/>
  <c r="E3706" i="41"/>
  <c r="D3706" i="41"/>
  <c r="C3706" i="41"/>
  <c r="AC3705" i="41"/>
  <c r="AB3705" i="41"/>
  <c r="E3705" i="41"/>
  <c r="D3705" i="41"/>
  <c r="C3705" i="41"/>
  <c r="AC3704" i="41"/>
  <c r="AB3704" i="41"/>
  <c r="E3704" i="41"/>
  <c r="D3704" i="41"/>
  <c r="C3704" i="41"/>
  <c r="AC3703" i="41"/>
  <c r="AB3703" i="41"/>
  <c r="E3703" i="41"/>
  <c r="D3703" i="41"/>
  <c r="C3703" i="41"/>
  <c r="AC3702" i="41"/>
  <c r="AB3702" i="41"/>
  <c r="E3702" i="41"/>
  <c r="D3702" i="41"/>
  <c r="C3702" i="41"/>
  <c r="AC3701" i="41"/>
  <c r="AB3701" i="41"/>
  <c r="E3701" i="41"/>
  <c r="D3701" i="41"/>
  <c r="C3701" i="41"/>
  <c r="AC3700" i="41"/>
  <c r="AB3700" i="41"/>
  <c r="E3700" i="41"/>
  <c r="D3700" i="41"/>
  <c r="C3700" i="41"/>
  <c r="AC3699" i="41"/>
  <c r="AB3699" i="41"/>
  <c r="E3699" i="41"/>
  <c r="D3699" i="41"/>
  <c r="C3699" i="41"/>
  <c r="AC3698" i="41"/>
  <c r="AB3698" i="41"/>
  <c r="E3698" i="41"/>
  <c r="D3698" i="41"/>
  <c r="C3698" i="41"/>
  <c r="AC3697" i="41"/>
  <c r="AB3697" i="41"/>
  <c r="E3697" i="41"/>
  <c r="D3697" i="41"/>
  <c r="C3697" i="41"/>
  <c r="AC3696" i="41"/>
  <c r="AB3696" i="41"/>
  <c r="E3696" i="41"/>
  <c r="D3696" i="41"/>
  <c r="C3696" i="41"/>
  <c r="AC3695" i="41"/>
  <c r="AB3695" i="41"/>
  <c r="E3695" i="41"/>
  <c r="D3695" i="41"/>
  <c r="C3695" i="41"/>
  <c r="AC3694" i="41"/>
  <c r="AB3694" i="41"/>
  <c r="E3694" i="41"/>
  <c r="D3694" i="41"/>
  <c r="C3694" i="41"/>
  <c r="AC3693" i="41"/>
  <c r="AB3693" i="41"/>
  <c r="E3693" i="41"/>
  <c r="D3693" i="41"/>
  <c r="C3693" i="41"/>
  <c r="AC3692" i="41"/>
  <c r="AB3692" i="41"/>
  <c r="E3692" i="41"/>
  <c r="D3692" i="41"/>
  <c r="C3692" i="41"/>
  <c r="AC3691" i="41"/>
  <c r="AB3691" i="41"/>
  <c r="E3691" i="41"/>
  <c r="D3691" i="41"/>
  <c r="C3691" i="41"/>
  <c r="AC3690" i="41"/>
  <c r="AB3690" i="41"/>
  <c r="E3690" i="41"/>
  <c r="D3690" i="41"/>
  <c r="C3690" i="41"/>
  <c r="AC3689" i="41"/>
  <c r="AB3689" i="41"/>
  <c r="E3689" i="41"/>
  <c r="D3689" i="41"/>
  <c r="C3689" i="41"/>
  <c r="AC3688" i="41"/>
  <c r="AB3688" i="41"/>
  <c r="E3688" i="41"/>
  <c r="D3688" i="41"/>
  <c r="C3688" i="41"/>
  <c r="AC3687" i="41"/>
  <c r="AB3687" i="41"/>
  <c r="E3687" i="41"/>
  <c r="D3687" i="41"/>
  <c r="C3687" i="41"/>
  <c r="AC3686" i="41"/>
  <c r="AB3686" i="41"/>
  <c r="E3686" i="41"/>
  <c r="D3686" i="41"/>
  <c r="C3686" i="41"/>
  <c r="AC3685" i="41"/>
  <c r="AB3685" i="41"/>
  <c r="E3685" i="41"/>
  <c r="D3685" i="41"/>
  <c r="C3685" i="41"/>
  <c r="AC3684" i="41"/>
  <c r="AB3684" i="41"/>
  <c r="E3684" i="41"/>
  <c r="D3684" i="41"/>
  <c r="C3684" i="41"/>
  <c r="AC3683" i="41"/>
  <c r="AB3683" i="41"/>
  <c r="E3683" i="41"/>
  <c r="D3683" i="41"/>
  <c r="C3683" i="41"/>
  <c r="AC3682" i="41"/>
  <c r="AB3682" i="41"/>
  <c r="E3682" i="41"/>
  <c r="D3682" i="41"/>
  <c r="C3682" i="41"/>
  <c r="AC3681" i="41"/>
  <c r="AB3681" i="41"/>
  <c r="E3681" i="41"/>
  <c r="D3681" i="41"/>
  <c r="C3681" i="41"/>
  <c r="AC3680" i="41"/>
  <c r="AB3680" i="41"/>
  <c r="E3680" i="41"/>
  <c r="D3680" i="41"/>
  <c r="C3680" i="41"/>
  <c r="AC3679" i="41"/>
  <c r="AB3679" i="41"/>
  <c r="E3679" i="41"/>
  <c r="D3679" i="41"/>
  <c r="C3679" i="41"/>
  <c r="AC3678" i="41"/>
  <c r="AB3678" i="41"/>
  <c r="E3678" i="41"/>
  <c r="D3678" i="41"/>
  <c r="C3678" i="41"/>
  <c r="AC3677" i="41"/>
  <c r="AB3677" i="41"/>
  <c r="E3677" i="41"/>
  <c r="D3677" i="41"/>
  <c r="C3677" i="41"/>
  <c r="AC3676" i="41"/>
  <c r="AB3676" i="41"/>
  <c r="E3676" i="41"/>
  <c r="D3676" i="41"/>
  <c r="C3676" i="41"/>
  <c r="AC3675" i="41"/>
  <c r="AB3675" i="41"/>
  <c r="E3675" i="41"/>
  <c r="D3675" i="41"/>
  <c r="C3675" i="41"/>
  <c r="AC3674" i="41"/>
  <c r="AB3674" i="41"/>
  <c r="E3674" i="41"/>
  <c r="D3674" i="41"/>
  <c r="C3674" i="41"/>
  <c r="AC3673" i="41"/>
  <c r="AB3673" i="41"/>
  <c r="E3673" i="41"/>
  <c r="D3673" i="41"/>
  <c r="C3673" i="41"/>
  <c r="AC3672" i="41"/>
  <c r="AB3672" i="41"/>
  <c r="E3672" i="41"/>
  <c r="D3672" i="41"/>
  <c r="C3672" i="41"/>
  <c r="AC3671" i="41"/>
  <c r="AB3671" i="41"/>
  <c r="E3671" i="41"/>
  <c r="D3671" i="41"/>
  <c r="C3671" i="41"/>
  <c r="AC3670" i="41"/>
  <c r="AB3670" i="41"/>
  <c r="E3670" i="41"/>
  <c r="D3670" i="41"/>
  <c r="C3670" i="41"/>
  <c r="AC3669" i="41"/>
  <c r="AB3669" i="41"/>
  <c r="E3669" i="41"/>
  <c r="D3669" i="41"/>
  <c r="C3669" i="41"/>
  <c r="AC3668" i="41"/>
  <c r="AB3668" i="41"/>
  <c r="E3668" i="41"/>
  <c r="D3668" i="41"/>
  <c r="C3668" i="41"/>
  <c r="AC3667" i="41"/>
  <c r="AB3667" i="41"/>
  <c r="E3667" i="41"/>
  <c r="D3667" i="41"/>
  <c r="C3667" i="41"/>
  <c r="AC3666" i="41"/>
  <c r="AB3666" i="41"/>
  <c r="E3666" i="41"/>
  <c r="D3666" i="41"/>
  <c r="C3666" i="41"/>
  <c r="AC3665" i="41"/>
  <c r="AB3665" i="41"/>
  <c r="E3665" i="41"/>
  <c r="D3665" i="41"/>
  <c r="C3665" i="41"/>
  <c r="AC3664" i="41"/>
  <c r="AB3664" i="41"/>
  <c r="E3664" i="41"/>
  <c r="D3664" i="41"/>
  <c r="C3664" i="41"/>
  <c r="AC3663" i="41"/>
  <c r="AB3663" i="41"/>
  <c r="E3663" i="41"/>
  <c r="D3663" i="41"/>
  <c r="C3663" i="41"/>
  <c r="AC3662" i="41"/>
  <c r="AB3662" i="41"/>
  <c r="E3662" i="41"/>
  <c r="D3662" i="41"/>
  <c r="C3662" i="41"/>
  <c r="AC3661" i="41"/>
  <c r="AB3661" i="41"/>
  <c r="E3661" i="41"/>
  <c r="D3661" i="41"/>
  <c r="C3661" i="41"/>
  <c r="AC3660" i="41"/>
  <c r="AB3660" i="41"/>
  <c r="E3660" i="41"/>
  <c r="D3660" i="41"/>
  <c r="C3660" i="41"/>
  <c r="AC3659" i="41"/>
  <c r="AB3659" i="41"/>
  <c r="E3659" i="41"/>
  <c r="D3659" i="41"/>
  <c r="C3659" i="41"/>
  <c r="AC3658" i="41"/>
  <c r="AB3658" i="41"/>
  <c r="E3658" i="41"/>
  <c r="D3658" i="41"/>
  <c r="C3658" i="41"/>
  <c r="AC3657" i="41"/>
  <c r="AB3657" i="41"/>
  <c r="E3657" i="41"/>
  <c r="D3657" i="41"/>
  <c r="C3657" i="41"/>
  <c r="AC3656" i="41"/>
  <c r="AB3656" i="41"/>
  <c r="E3656" i="41"/>
  <c r="D3656" i="41"/>
  <c r="C3656" i="41"/>
  <c r="AC3655" i="41"/>
  <c r="AB3655" i="41"/>
  <c r="E3655" i="41"/>
  <c r="D3655" i="41"/>
  <c r="C3655" i="41"/>
  <c r="AC3654" i="41"/>
  <c r="AB3654" i="41"/>
  <c r="E3654" i="41"/>
  <c r="D3654" i="41"/>
  <c r="C3654" i="41"/>
  <c r="AC3653" i="41"/>
  <c r="AB3653" i="41"/>
  <c r="E3653" i="41"/>
  <c r="D3653" i="41"/>
  <c r="C3653" i="41"/>
  <c r="AC3652" i="41"/>
  <c r="AB3652" i="41"/>
  <c r="E3652" i="41"/>
  <c r="D3652" i="41"/>
  <c r="C3652" i="41"/>
  <c r="AC3651" i="41"/>
  <c r="AB3651" i="41"/>
  <c r="E3651" i="41"/>
  <c r="D3651" i="41"/>
  <c r="C3651" i="41"/>
  <c r="AC3650" i="41"/>
  <c r="AB3650" i="41"/>
  <c r="E3650" i="41"/>
  <c r="D3650" i="41"/>
  <c r="C3650" i="41"/>
  <c r="AC3649" i="41"/>
  <c r="AB3649" i="41"/>
  <c r="E3649" i="41"/>
  <c r="D3649" i="41"/>
  <c r="C3649" i="41"/>
  <c r="AC3648" i="41"/>
  <c r="AB3648" i="41"/>
  <c r="E3648" i="41"/>
  <c r="D3648" i="41"/>
  <c r="C3648" i="41"/>
  <c r="AC3647" i="41"/>
  <c r="AB3647" i="41"/>
  <c r="E3647" i="41"/>
  <c r="D3647" i="41"/>
  <c r="C3647" i="41"/>
  <c r="AC3646" i="41"/>
  <c r="AB3646" i="41"/>
  <c r="E3646" i="41"/>
  <c r="D3646" i="41"/>
  <c r="C3646" i="41"/>
  <c r="AC3645" i="41"/>
  <c r="AB3645" i="41"/>
  <c r="E3645" i="41"/>
  <c r="D3645" i="41"/>
  <c r="C3645" i="41"/>
  <c r="AC3644" i="41"/>
  <c r="AB3644" i="41"/>
  <c r="E3644" i="41"/>
  <c r="D3644" i="41"/>
  <c r="C3644" i="41"/>
  <c r="AC3643" i="41"/>
  <c r="AB3643" i="41"/>
  <c r="E3643" i="41"/>
  <c r="D3643" i="41"/>
  <c r="C3643" i="41"/>
  <c r="AC3642" i="41"/>
  <c r="AB3642" i="41"/>
  <c r="E3642" i="41"/>
  <c r="D3642" i="41"/>
  <c r="C3642" i="41"/>
  <c r="AC3641" i="41"/>
  <c r="AB3641" i="41"/>
  <c r="E3641" i="41"/>
  <c r="D3641" i="41"/>
  <c r="C3641" i="41"/>
  <c r="AC3640" i="41"/>
  <c r="AB3640" i="41"/>
  <c r="E3640" i="41"/>
  <c r="D3640" i="41"/>
  <c r="C3640" i="41"/>
  <c r="AC3639" i="41"/>
  <c r="AB3639" i="41"/>
  <c r="E3639" i="41"/>
  <c r="D3639" i="41"/>
  <c r="C3639" i="41"/>
  <c r="AC3638" i="41"/>
  <c r="AB3638" i="41"/>
  <c r="E3638" i="41"/>
  <c r="D3638" i="41"/>
  <c r="C3638" i="41"/>
  <c r="AC3637" i="41"/>
  <c r="AB3637" i="41"/>
  <c r="E3637" i="41"/>
  <c r="D3637" i="41"/>
  <c r="C3637" i="41"/>
  <c r="AC3636" i="41"/>
  <c r="AB3636" i="41"/>
  <c r="E3636" i="41"/>
  <c r="D3636" i="41"/>
  <c r="C3636" i="41"/>
  <c r="AC3635" i="41"/>
  <c r="AB3635" i="41"/>
  <c r="E3635" i="41"/>
  <c r="D3635" i="41"/>
  <c r="C3635" i="41"/>
  <c r="AC3634" i="41"/>
  <c r="AB3634" i="41"/>
  <c r="E3634" i="41"/>
  <c r="D3634" i="41"/>
  <c r="C3634" i="41"/>
  <c r="AC3633" i="41"/>
  <c r="AB3633" i="41"/>
  <c r="E3633" i="41"/>
  <c r="D3633" i="41"/>
  <c r="C3633" i="41"/>
  <c r="AC3632" i="41"/>
  <c r="AB3632" i="41"/>
  <c r="E3632" i="41"/>
  <c r="D3632" i="41"/>
  <c r="C3632" i="41"/>
  <c r="AC3631" i="41"/>
  <c r="AB3631" i="41"/>
  <c r="E3631" i="41"/>
  <c r="D3631" i="41"/>
  <c r="C3631" i="41"/>
  <c r="AC3630" i="41"/>
  <c r="AB3630" i="41"/>
  <c r="E3630" i="41"/>
  <c r="D3630" i="41"/>
  <c r="C3630" i="41"/>
  <c r="AC3629" i="41"/>
  <c r="AB3629" i="41"/>
  <c r="E3629" i="41"/>
  <c r="D3629" i="41"/>
  <c r="C3629" i="41"/>
  <c r="AC3628" i="41"/>
  <c r="AB3628" i="41"/>
  <c r="E3628" i="41"/>
  <c r="D3628" i="41"/>
  <c r="C3628" i="41"/>
  <c r="AC3627" i="41"/>
  <c r="AB3627" i="41"/>
  <c r="E3627" i="41"/>
  <c r="D3627" i="41"/>
  <c r="C3627" i="41"/>
  <c r="AC3626" i="41"/>
  <c r="AB3626" i="41"/>
  <c r="E3626" i="41"/>
  <c r="D3626" i="41"/>
  <c r="C3626" i="41"/>
  <c r="AC3625" i="41"/>
  <c r="AB3625" i="41"/>
  <c r="E3625" i="41"/>
  <c r="D3625" i="41"/>
  <c r="C3625" i="41"/>
  <c r="AC3624" i="41"/>
  <c r="AB3624" i="41"/>
  <c r="E3624" i="41"/>
  <c r="D3624" i="41"/>
  <c r="C3624" i="41"/>
  <c r="AC3623" i="41"/>
  <c r="AB3623" i="41"/>
  <c r="E3623" i="41"/>
  <c r="D3623" i="41"/>
  <c r="C3623" i="41"/>
  <c r="AC3622" i="41"/>
  <c r="AB3622" i="41"/>
  <c r="E3622" i="41"/>
  <c r="D3622" i="41"/>
  <c r="C3622" i="41"/>
  <c r="AC3621" i="41"/>
  <c r="AB3621" i="41"/>
  <c r="E3621" i="41"/>
  <c r="D3621" i="41"/>
  <c r="C3621" i="41"/>
  <c r="AC3620" i="41"/>
  <c r="AB3620" i="41"/>
  <c r="E3620" i="41"/>
  <c r="D3620" i="41"/>
  <c r="C3620" i="41"/>
  <c r="AC3619" i="41"/>
  <c r="AB3619" i="41"/>
  <c r="E3619" i="41"/>
  <c r="D3619" i="41"/>
  <c r="C3619" i="41"/>
  <c r="AC3618" i="41"/>
  <c r="AB3618" i="41"/>
  <c r="E3618" i="41"/>
  <c r="D3618" i="41"/>
  <c r="C3618" i="41"/>
  <c r="AC3617" i="41"/>
  <c r="AB3617" i="41"/>
  <c r="E3617" i="41"/>
  <c r="D3617" i="41"/>
  <c r="C3617" i="41"/>
  <c r="AC3616" i="41"/>
  <c r="AB3616" i="41"/>
  <c r="E3616" i="41"/>
  <c r="D3616" i="41"/>
  <c r="C3616" i="41"/>
  <c r="AC3615" i="41"/>
  <c r="AB3615" i="41"/>
  <c r="E3615" i="41"/>
  <c r="D3615" i="41"/>
  <c r="C3615" i="41"/>
  <c r="AC3614" i="41"/>
  <c r="AB3614" i="41"/>
  <c r="E3614" i="41"/>
  <c r="D3614" i="41"/>
  <c r="C3614" i="41"/>
  <c r="AC3613" i="41"/>
  <c r="AB3613" i="41"/>
  <c r="E3613" i="41"/>
  <c r="D3613" i="41"/>
  <c r="C3613" i="41"/>
  <c r="AC3612" i="41"/>
  <c r="AB3612" i="41"/>
  <c r="E3612" i="41"/>
  <c r="D3612" i="41"/>
  <c r="C3612" i="41"/>
  <c r="AC3611" i="41"/>
  <c r="AB3611" i="41"/>
  <c r="E3611" i="41"/>
  <c r="D3611" i="41"/>
  <c r="C3611" i="41"/>
  <c r="AC3610" i="41"/>
  <c r="AB3610" i="41"/>
  <c r="E3610" i="41"/>
  <c r="D3610" i="41"/>
  <c r="C3610" i="41"/>
  <c r="AC3609" i="41"/>
  <c r="AB3609" i="41"/>
  <c r="E3609" i="41"/>
  <c r="D3609" i="41"/>
  <c r="C3609" i="41"/>
  <c r="AC3608" i="41"/>
  <c r="AB3608" i="41"/>
  <c r="E3608" i="41"/>
  <c r="D3608" i="41"/>
  <c r="C3608" i="41"/>
  <c r="AC3607" i="41"/>
  <c r="AB3607" i="41"/>
  <c r="E3607" i="41"/>
  <c r="D3607" i="41"/>
  <c r="C3607" i="41"/>
  <c r="AC3606" i="41"/>
  <c r="AB3606" i="41"/>
  <c r="E3606" i="41"/>
  <c r="D3606" i="41"/>
  <c r="C3606" i="41"/>
  <c r="AC3605" i="41"/>
  <c r="AB3605" i="41"/>
  <c r="E3605" i="41"/>
  <c r="D3605" i="41"/>
  <c r="C3605" i="41"/>
  <c r="AC3604" i="41"/>
  <c r="AB3604" i="41"/>
  <c r="E3604" i="41"/>
  <c r="D3604" i="41"/>
  <c r="C3604" i="41"/>
  <c r="AC3603" i="41"/>
  <c r="AB3603" i="41"/>
  <c r="E3603" i="41"/>
  <c r="D3603" i="41"/>
  <c r="C3603" i="41"/>
  <c r="AC3602" i="41"/>
  <c r="AB3602" i="41"/>
  <c r="E3602" i="41"/>
  <c r="D3602" i="41"/>
  <c r="C3602" i="41"/>
  <c r="AC3601" i="41"/>
  <c r="AB3601" i="41"/>
  <c r="E3601" i="41"/>
  <c r="D3601" i="41"/>
  <c r="C3601" i="41"/>
  <c r="AC3600" i="41"/>
  <c r="AB3600" i="41"/>
  <c r="E3600" i="41"/>
  <c r="D3600" i="41"/>
  <c r="C3600" i="41"/>
  <c r="AC3599" i="41"/>
  <c r="AB3599" i="41"/>
  <c r="E3599" i="41"/>
  <c r="D3599" i="41"/>
  <c r="C3599" i="41"/>
  <c r="AC3598" i="41"/>
  <c r="AB3598" i="41"/>
  <c r="E3598" i="41"/>
  <c r="D3598" i="41"/>
  <c r="C3598" i="41"/>
  <c r="AC3597" i="41"/>
  <c r="AB3597" i="41"/>
  <c r="E3597" i="41"/>
  <c r="D3597" i="41"/>
  <c r="C3597" i="41"/>
  <c r="AC3596" i="41"/>
  <c r="AB3596" i="41"/>
  <c r="E3596" i="41"/>
  <c r="D3596" i="41"/>
  <c r="C3596" i="41"/>
  <c r="AC3595" i="41"/>
  <c r="AB3595" i="41"/>
  <c r="E3595" i="41"/>
  <c r="D3595" i="41"/>
  <c r="C3595" i="41"/>
  <c r="AC3594" i="41"/>
  <c r="AB3594" i="41"/>
  <c r="E3594" i="41"/>
  <c r="D3594" i="41"/>
  <c r="C3594" i="41"/>
  <c r="AC3593" i="41"/>
  <c r="AB3593" i="41"/>
  <c r="E3593" i="41"/>
  <c r="D3593" i="41"/>
  <c r="C3593" i="41"/>
  <c r="AC3592" i="41"/>
  <c r="AB3592" i="41"/>
  <c r="E3592" i="41"/>
  <c r="D3592" i="41"/>
  <c r="C3592" i="41"/>
  <c r="AC3591" i="41"/>
  <c r="AB3591" i="41"/>
  <c r="E3591" i="41"/>
  <c r="D3591" i="41"/>
  <c r="C3591" i="41"/>
  <c r="AC3590" i="41"/>
  <c r="AB3590" i="41"/>
  <c r="E3590" i="41"/>
  <c r="D3590" i="41"/>
  <c r="C3590" i="41"/>
  <c r="AC3589" i="41"/>
  <c r="AB3589" i="41"/>
  <c r="E3589" i="41"/>
  <c r="D3589" i="41"/>
  <c r="C3589" i="41"/>
  <c r="AC3588" i="41"/>
  <c r="AB3588" i="41"/>
  <c r="E3588" i="41"/>
  <c r="D3588" i="41"/>
  <c r="C3588" i="41"/>
  <c r="AC3587" i="41"/>
  <c r="AB3587" i="41"/>
  <c r="E3587" i="41"/>
  <c r="D3587" i="41"/>
  <c r="C3587" i="41"/>
  <c r="AC3586" i="41"/>
  <c r="AB3586" i="41"/>
  <c r="E3586" i="41"/>
  <c r="D3586" i="41"/>
  <c r="C3586" i="41"/>
  <c r="AC3585" i="41"/>
  <c r="AB3585" i="41"/>
  <c r="E3585" i="41"/>
  <c r="D3585" i="41"/>
  <c r="C3585" i="41"/>
  <c r="AC3584" i="41"/>
  <c r="AB3584" i="41"/>
  <c r="E3584" i="41"/>
  <c r="D3584" i="41"/>
  <c r="C3584" i="41"/>
  <c r="AC3583" i="41"/>
  <c r="AB3583" i="41"/>
  <c r="E3583" i="41"/>
  <c r="D3583" i="41"/>
  <c r="C3583" i="41"/>
  <c r="AC3582" i="41"/>
  <c r="AB3582" i="41"/>
  <c r="E3582" i="41"/>
  <c r="D3582" i="41"/>
  <c r="C3582" i="41"/>
  <c r="AC3581" i="41"/>
  <c r="AB3581" i="41"/>
  <c r="E3581" i="41"/>
  <c r="D3581" i="41"/>
  <c r="C3581" i="41"/>
  <c r="AC3580" i="41"/>
  <c r="AB3580" i="41"/>
  <c r="E3580" i="41"/>
  <c r="D3580" i="41"/>
  <c r="C3580" i="41"/>
  <c r="AC3579" i="41"/>
  <c r="AB3579" i="41"/>
  <c r="E3579" i="41"/>
  <c r="D3579" i="41"/>
  <c r="C3579" i="41"/>
  <c r="AC3578" i="41"/>
  <c r="AB3578" i="41"/>
  <c r="E3578" i="41"/>
  <c r="D3578" i="41"/>
  <c r="C3578" i="41"/>
  <c r="AC3577" i="41"/>
  <c r="AB3577" i="41"/>
  <c r="E3577" i="41"/>
  <c r="D3577" i="41"/>
  <c r="C3577" i="41"/>
  <c r="AC3576" i="41"/>
  <c r="AB3576" i="41"/>
  <c r="E3576" i="41"/>
  <c r="D3576" i="41"/>
  <c r="C3576" i="41"/>
  <c r="AC3575" i="41"/>
  <c r="AB3575" i="41"/>
  <c r="E3575" i="41"/>
  <c r="D3575" i="41"/>
  <c r="C3575" i="41"/>
  <c r="AC3574" i="41"/>
  <c r="AB3574" i="41"/>
  <c r="E3574" i="41"/>
  <c r="D3574" i="41"/>
  <c r="C3574" i="41"/>
  <c r="AC3573" i="41"/>
  <c r="AB3573" i="41"/>
  <c r="E3573" i="41"/>
  <c r="D3573" i="41"/>
  <c r="C3573" i="41"/>
  <c r="AC3572" i="41"/>
  <c r="AB3572" i="41"/>
  <c r="E3572" i="41"/>
  <c r="D3572" i="41"/>
  <c r="C3572" i="41"/>
  <c r="AC3571" i="41"/>
  <c r="AB3571" i="41"/>
  <c r="E3571" i="41"/>
  <c r="D3571" i="41"/>
  <c r="C3571" i="41"/>
  <c r="AC3570" i="41"/>
  <c r="AB3570" i="41"/>
  <c r="E3570" i="41"/>
  <c r="D3570" i="41"/>
  <c r="C3570" i="41"/>
  <c r="AC3569" i="41"/>
  <c r="AB3569" i="41"/>
  <c r="E3569" i="41"/>
  <c r="D3569" i="41"/>
  <c r="C3569" i="41"/>
  <c r="AC3568" i="41"/>
  <c r="AB3568" i="41"/>
  <c r="E3568" i="41"/>
  <c r="D3568" i="41"/>
  <c r="C3568" i="41"/>
  <c r="AC3567" i="41"/>
  <c r="AB3567" i="41"/>
  <c r="E3567" i="41"/>
  <c r="D3567" i="41"/>
  <c r="C3567" i="41"/>
  <c r="AC3566" i="41"/>
  <c r="AB3566" i="41"/>
  <c r="E3566" i="41"/>
  <c r="D3566" i="41"/>
  <c r="C3566" i="41"/>
  <c r="AC3565" i="41"/>
  <c r="AB3565" i="41"/>
  <c r="E3565" i="41"/>
  <c r="D3565" i="41"/>
  <c r="C3565" i="41"/>
  <c r="AC3564" i="41"/>
  <c r="AB3564" i="41"/>
  <c r="E3564" i="41"/>
  <c r="D3564" i="41"/>
  <c r="C3564" i="41"/>
  <c r="AC3563" i="41"/>
  <c r="AB3563" i="41"/>
  <c r="E3563" i="41"/>
  <c r="D3563" i="41"/>
  <c r="C3563" i="41"/>
  <c r="AC3562" i="41"/>
  <c r="AB3562" i="41"/>
  <c r="E3562" i="41"/>
  <c r="D3562" i="41"/>
  <c r="C3562" i="41"/>
  <c r="AC3561" i="41"/>
  <c r="AB3561" i="41"/>
  <c r="E3561" i="41"/>
  <c r="D3561" i="41"/>
  <c r="C3561" i="41"/>
  <c r="AC3560" i="41"/>
  <c r="AB3560" i="41"/>
  <c r="E3560" i="41"/>
  <c r="D3560" i="41"/>
  <c r="C3560" i="41"/>
  <c r="AC3559" i="41"/>
  <c r="AB3559" i="41"/>
  <c r="E3559" i="41"/>
  <c r="D3559" i="41"/>
  <c r="C3559" i="41"/>
  <c r="AC3558" i="41"/>
  <c r="AB3558" i="41"/>
  <c r="E3558" i="41"/>
  <c r="D3558" i="41"/>
  <c r="C3558" i="41"/>
  <c r="AC3557" i="41"/>
  <c r="AB3557" i="41"/>
  <c r="E3557" i="41"/>
  <c r="D3557" i="41"/>
  <c r="C3557" i="41"/>
  <c r="AC3556" i="41"/>
  <c r="AB3556" i="41"/>
  <c r="E3556" i="41"/>
  <c r="D3556" i="41"/>
  <c r="C3556" i="41"/>
  <c r="AC3555" i="41"/>
  <c r="AB3555" i="41"/>
  <c r="E3555" i="41"/>
  <c r="D3555" i="41"/>
  <c r="C3555" i="41"/>
  <c r="AC3554" i="41"/>
  <c r="AB3554" i="41"/>
  <c r="E3554" i="41"/>
  <c r="D3554" i="41"/>
  <c r="C3554" i="41"/>
  <c r="AC3553" i="41"/>
  <c r="AB3553" i="41"/>
  <c r="E3553" i="41"/>
  <c r="D3553" i="41"/>
  <c r="C3553" i="41"/>
  <c r="AC3552" i="41"/>
  <c r="AB3552" i="41"/>
  <c r="E3552" i="41"/>
  <c r="D3552" i="41"/>
  <c r="C3552" i="41"/>
  <c r="AC3551" i="41"/>
  <c r="AB3551" i="41"/>
  <c r="E3551" i="41"/>
  <c r="D3551" i="41"/>
  <c r="C3551" i="41"/>
  <c r="AC3550" i="41"/>
  <c r="AB3550" i="41"/>
  <c r="E3550" i="41"/>
  <c r="D3550" i="41"/>
  <c r="C3550" i="41"/>
  <c r="AC3549" i="41"/>
  <c r="AB3549" i="41"/>
  <c r="E3549" i="41"/>
  <c r="D3549" i="41"/>
  <c r="C3549" i="41"/>
  <c r="AC3548" i="41"/>
  <c r="AB3548" i="41"/>
  <c r="E3548" i="41"/>
  <c r="D3548" i="41"/>
  <c r="C3548" i="41"/>
  <c r="AC3547" i="41"/>
  <c r="AB3547" i="41"/>
  <c r="E3547" i="41"/>
  <c r="D3547" i="41"/>
  <c r="C3547" i="41"/>
  <c r="AC3546" i="41"/>
  <c r="AB3546" i="41"/>
  <c r="E3546" i="41"/>
  <c r="D3546" i="41"/>
  <c r="C3546" i="41"/>
  <c r="AC3545" i="41"/>
  <c r="AB3545" i="41"/>
  <c r="E3545" i="41"/>
  <c r="D3545" i="41"/>
  <c r="C3545" i="41"/>
  <c r="AC3544" i="41"/>
  <c r="AB3544" i="41"/>
  <c r="E3544" i="41"/>
  <c r="D3544" i="41"/>
  <c r="C3544" i="41"/>
  <c r="AC3543" i="41"/>
  <c r="AB3543" i="41"/>
  <c r="E3543" i="41"/>
  <c r="D3543" i="41"/>
  <c r="C3543" i="41"/>
  <c r="AC3542" i="41"/>
  <c r="AB3542" i="41"/>
  <c r="E3542" i="41"/>
  <c r="D3542" i="41"/>
  <c r="C3542" i="41"/>
  <c r="AC3541" i="41"/>
  <c r="AB3541" i="41"/>
  <c r="E3541" i="41"/>
  <c r="D3541" i="41"/>
  <c r="C3541" i="41"/>
  <c r="AC3540" i="41"/>
  <c r="AB3540" i="41"/>
  <c r="E3540" i="41"/>
  <c r="D3540" i="41"/>
  <c r="C3540" i="41"/>
  <c r="AC3539" i="41"/>
  <c r="AB3539" i="41"/>
  <c r="E3539" i="41"/>
  <c r="D3539" i="41"/>
  <c r="C3539" i="41"/>
  <c r="AC3538" i="41"/>
  <c r="AB3538" i="41"/>
  <c r="E3538" i="41"/>
  <c r="D3538" i="41"/>
  <c r="C3538" i="41"/>
  <c r="AC3537" i="41"/>
  <c r="AB3537" i="41"/>
  <c r="E3537" i="41"/>
  <c r="D3537" i="41"/>
  <c r="C3537" i="41"/>
  <c r="AC3536" i="41"/>
  <c r="AB3536" i="41"/>
  <c r="E3536" i="41"/>
  <c r="D3536" i="41"/>
  <c r="C3536" i="41"/>
  <c r="AC3535" i="41"/>
  <c r="AB3535" i="41"/>
  <c r="E3535" i="41"/>
  <c r="D3535" i="41"/>
  <c r="C3535" i="41"/>
  <c r="AC3534" i="41"/>
  <c r="AB3534" i="41"/>
  <c r="E3534" i="41"/>
  <c r="D3534" i="41"/>
  <c r="C3534" i="41"/>
  <c r="AC3533" i="41"/>
  <c r="AB3533" i="41"/>
  <c r="E3533" i="41"/>
  <c r="D3533" i="41"/>
  <c r="C3533" i="41"/>
  <c r="AC3532" i="41"/>
  <c r="AB3532" i="41"/>
  <c r="E3532" i="41"/>
  <c r="D3532" i="41"/>
  <c r="C3532" i="41"/>
  <c r="AC3531" i="41"/>
  <c r="AB3531" i="41"/>
  <c r="E3531" i="41"/>
  <c r="D3531" i="41"/>
  <c r="C3531" i="41"/>
  <c r="AC3530" i="41"/>
  <c r="AB3530" i="41"/>
  <c r="E3530" i="41"/>
  <c r="D3530" i="41"/>
  <c r="C3530" i="41"/>
  <c r="AC3529" i="41"/>
  <c r="AB3529" i="41"/>
  <c r="E3529" i="41"/>
  <c r="D3529" i="41"/>
  <c r="C3529" i="41"/>
  <c r="AC3528" i="41"/>
  <c r="AB3528" i="41"/>
  <c r="E3528" i="41"/>
  <c r="D3528" i="41"/>
  <c r="C3528" i="41"/>
  <c r="AC3527" i="41"/>
  <c r="AB3527" i="41"/>
  <c r="E3527" i="41"/>
  <c r="D3527" i="41"/>
  <c r="C3527" i="41"/>
  <c r="AC3526" i="41"/>
  <c r="AB3526" i="41"/>
  <c r="E3526" i="41"/>
  <c r="D3526" i="41"/>
  <c r="C3526" i="41"/>
  <c r="AC3525" i="41"/>
  <c r="AB3525" i="41"/>
  <c r="E3525" i="41"/>
  <c r="D3525" i="41"/>
  <c r="C3525" i="41"/>
  <c r="AC3524" i="41"/>
  <c r="AB3524" i="41"/>
  <c r="E3524" i="41"/>
  <c r="D3524" i="41"/>
  <c r="C3524" i="41"/>
  <c r="AC3523" i="41"/>
  <c r="AB3523" i="41"/>
  <c r="E3523" i="41"/>
  <c r="D3523" i="41"/>
  <c r="C3523" i="41"/>
  <c r="AC3522" i="41"/>
  <c r="AB3522" i="41"/>
  <c r="E3522" i="41"/>
  <c r="D3522" i="41"/>
  <c r="C3522" i="41"/>
  <c r="AC3521" i="41"/>
  <c r="AB3521" i="41"/>
  <c r="E3521" i="41"/>
  <c r="D3521" i="41"/>
  <c r="C3521" i="41"/>
  <c r="AC3520" i="41"/>
  <c r="AB3520" i="41"/>
  <c r="E3520" i="41"/>
  <c r="D3520" i="41"/>
  <c r="C3520" i="41"/>
  <c r="AC3519" i="41"/>
  <c r="AB3519" i="41"/>
  <c r="E3519" i="41"/>
  <c r="D3519" i="41"/>
  <c r="C3519" i="41"/>
  <c r="AC3518" i="41"/>
  <c r="AB3518" i="41"/>
  <c r="E3518" i="41"/>
  <c r="D3518" i="41"/>
  <c r="C3518" i="41"/>
  <c r="AC3517" i="41"/>
  <c r="AB3517" i="41"/>
  <c r="E3517" i="41"/>
  <c r="D3517" i="41"/>
  <c r="C3517" i="41"/>
  <c r="AC3516" i="41"/>
  <c r="AB3516" i="41"/>
  <c r="E3516" i="41"/>
  <c r="D3516" i="41"/>
  <c r="C3516" i="41"/>
  <c r="AC3515" i="41"/>
  <c r="AB3515" i="41"/>
  <c r="E3515" i="41"/>
  <c r="D3515" i="41"/>
  <c r="C3515" i="41"/>
  <c r="AC3514" i="41"/>
  <c r="AB3514" i="41"/>
  <c r="E3514" i="41"/>
  <c r="D3514" i="41"/>
  <c r="C3514" i="41"/>
  <c r="AC3513" i="41"/>
  <c r="AB3513" i="41"/>
  <c r="E3513" i="41"/>
  <c r="D3513" i="41"/>
  <c r="C3513" i="41"/>
  <c r="AC3512" i="41"/>
  <c r="AB3512" i="41"/>
  <c r="E3512" i="41"/>
  <c r="D3512" i="41"/>
  <c r="C3512" i="41"/>
  <c r="AC3511" i="41"/>
  <c r="AB3511" i="41"/>
  <c r="E3511" i="41"/>
  <c r="D3511" i="41"/>
  <c r="C3511" i="41"/>
  <c r="AC3510" i="41"/>
  <c r="AB3510" i="41"/>
  <c r="E3510" i="41"/>
  <c r="D3510" i="41"/>
  <c r="C3510" i="41"/>
  <c r="AC3509" i="41"/>
  <c r="AB3509" i="41"/>
  <c r="E3509" i="41"/>
  <c r="D3509" i="41"/>
  <c r="C3509" i="41"/>
  <c r="AC3508" i="41"/>
  <c r="AB3508" i="41"/>
  <c r="E3508" i="41"/>
  <c r="D3508" i="41"/>
  <c r="C3508" i="41"/>
  <c r="AC3507" i="41"/>
  <c r="AB3507" i="41"/>
  <c r="E3507" i="41"/>
  <c r="D3507" i="41"/>
  <c r="C3507" i="41"/>
  <c r="AC3506" i="41"/>
  <c r="AB3506" i="41"/>
  <c r="E3506" i="41"/>
  <c r="D3506" i="41"/>
  <c r="C3506" i="41"/>
  <c r="AC3505" i="41"/>
  <c r="AB3505" i="41"/>
  <c r="E3505" i="41"/>
  <c r="D3505" i="41"/>
  <c r="C3505" i="41"/>
  <c r="AC3504" i="41"/>
  <c r="AB3504" i="41"/>
  <c r="E3504" i="41"/>
  <c r="D3504" i="41"/>
  <c r="C3504" i="41"/>
  <c r="AC3503" i="41"/>
  <c r="AB3503" i="41"/>
  <c r="E3503" i="41"/>
  <c r="D3503" i="41"/>
  <c r="C3503" i="41"/>
  <c r="AC3502" i="41"/>
  <c r="AB3502" i="41"/>
  <c r="E3502" i="41"/>
  <c r="D3502" i="41"/>
  <c r="C3502" i="41"/>
  <c r="AC3501" i="41"/>
  <c r="AB3501" i="41"/>
  <c r="E3501" i="41"/>
  <c r="D3501" i="41"/>
  <c r="C3501" i="41"/>
  <c r="AC3500" i="41"/>
  <c r="AB3500" i="41"/>
  <c r="E3500" i="41"/>
  <c r="D3500" i="41"/>
  <c r="C3500" i="41"/>
  <c r="AC3499" i="41"/>
  <c r="AB3499" i="41"/>
  <c r="E3499" i="41"/>
  <c r="D3499" i="41"/>
  <c r="C3499" i="41"/>
  <c r="AC3498" i="41"/>
  <c r="AB3498" i="41"/>
  <c r="E3498" i="41"/>
  <c r="D3498" i="41"/>
  <c r="C3498" i="41"/>
  <c r="AC3497" i="41"/>
  <c r="AB3497" i="41"/>
  <c r="E3497" i="41"/>
  <c r="D3497" i="41"/>
  <c r="C3497" i="41"/>
  <c r="AC3496" i="41"/>
  <c r="AB3496" i="41"/>
  <c r="E3496" i="41"/>
  <c r="D3496" i="41"/>
  <c r="C3496" i="41"/>
  <c r="AC3495" i="41"/>
  <c r="AB3495" i="41"/>
  <c r="E3495" i="41"/>
  <c r="D3495" i="41"/>
  <c r="C3495" i="41"/>
  <c r="AC3494" i="41"/>
  <c r="AB3494" i="41"/>
  <c r="E3494" i="41"/>
  <c r="D3494" i="41"/>
  <c r="C3494" i="41"/>
  <c r="AC3493" i="41"/>
  <c r="AB3493" i="41"/>
  <c r="E3493" i="41"/>
  <c r="D3493" i="41"/>
  <c r="C3493" i="41"/>
  <c r="AC3492" i="41"/>
  <c r="AB3492" i="41"/>
  <c r="E3492" i="41"/>
  <c r="D3492" i="41"/>
  <c r="C3492" i="41"/>
  <c r="AC3491" i="41"/>
  <c r="AB3491" i="41"/>
  <c r="E3491" i="41"/>
  <c r="D3491" i="41"/>
  <c r="C3491" i="41"/>
  <c r="AC3490" i="41"/>
  <c r="AB3490" i="41"/>
  <c r="E3490" i="41"/>
  <c r="D3490" i="41"/>
  <c r="C3490" i="41"/>
  <c r="AC3489" i="41"/>
  <c r="AB3489" i="41"/>
  <c r="E3489" i="41"/>
  <c r="D3489" i="41"/>
  <c r="C3489" i="41"/>
  <c r="AC3488" i="41"/>
  <c r="AB3488" i="41"/>
  <c r="E3488" i="41"/>
  <c r="D3488" i="41"/>
  <c r="C3488" i="41"/>
  <c r="AC3487" i="41"/>
  <c r="AB3487" i="41"/>
  <c r="E3487" i="41"/>
  <c r="D3487" i="41"/>
  <c r="C3487" i="41"/>
  <c r="AC3486" i="41"/>
  <c r="AB3486" i="41"/>
  <c r="E3486" i="41"/>
  <c r="D3486" i="41"/>
  <c r="C3486" i="41"/>
  <c r="AC3485" i="41"/>
  <c r="AB3485" i="41"/>
  <c r="E3485" i="41"/>
  <c r="D3485" i="41"/>
  <c r="C3485" i="41"/>
  <c r="AC3484" i="41"/>
  <c r="AB3484" i="41"/>
  <c r="E3484" i="41"/>
  <c r="D3484" i="41"/>
  <c r="C3484" i="41"/>
  <c r="AC3483" i="41"/>
  <c r="AB3483" i="41"/>
  <c r="E3483" i="41"/>
  <c r="D3483" i="41"/>
  <c r="C3483" i="41"/>
  <c r="AC3482" i="41"/>
  <c r="AB3482" i="41"/>
  <c r="E3482" i="41"/>
  <c r="D3482" i="41"/>
  <c r="C3482" i="41"/>
  <c r="AC3481" i="41"/>
  <c r="AB3481" i="41"/>
  <c r="E3481" i="41"/>
  <c r="D3481" i="41"/>
  <c r="C3481" i="41"/>
  <c r="AC3480" i="41"/>
  <c r="AB3480" i="41"/>
  <c r="E3480" i="41"/>
  <c r="D3480" i="41"/>
  <c r="C3480" i="41"/>
  <c r="AC3479" i="41"/>
  <c r="AB3479" i="41"/>
  <c r="E3479" i="41"/>
  <c r="D3479" i="41"/>
  <c r="C3479" i="41"/>
  <c r="AC3478" i="41"/>
  <c r="AB3478" i="41"/>
  <c r="E3478" i="41"/>
  <c r="D3478" i="41"/>
  <c r="C3478" i="41"/>
  <c r="AC3477" i="41"/>
  <c r="AB3477" i="41"/>
  <c r="E3477" i="41"/>
  <c r="D3477" i="41"/>
  <c r="C3477" i="41"/>
  <c r="AC3476" i="41"/>
  <c r="AB3476" i="41"/>
  <c r="E3476" i="41"/>
  <c r="D3476" i="41"/>
  <c r="C3476" i="41"/>
  <c r="AC3475" i="41"/>
  <c r="AB3475" i="41"/>
  <c r="E3475" i="41"/>
  <c r="D3475" i="41"/>
  <c r="C3475" i="41"/>
  <c r="AC3474" i="41"/>
  <c r="AB3474" i="41"/>
  <c r="E3474" i="41"/>
  <c r="D3474" i="41"/>
  <c r="C3474" i="41"/>
  <c r="AC3473" i="41"/>
  <c r="AB3473" i="41"/>
  <c r="E3473" i="41"/>
  <c r="D3473" i="41"/>
  <c r="C3473" i="41"/>
  <c r="AC3472" i="41"/>
  <c r="AB3472" i="41"/>
  <c r="E3472" i="41"/>
  <c r="D3472" i="41"/>
  <c r="C3472" i="41"/>
  <c r="AC3471" i="41"/>
  <c r="AB3471" i="41"/>
  <c r="E3471" i="41"/>
  <c r="D3471" i="41"/>
  <c r="C3471" i="41"/>
  <c r="AC3470" i="41"/>
  <c r="AB3470" i="41"/>
  <c r="E3470" i="41"/>
  <c r="D3470" i="41"/>
  <c r="C3470" i="41"/>
  <c r="AC3469" i="41"/>
  <c r="AB3469" i="41"/>
  <c r="E3469" i="41"/>
  <c r="D3469" i="41"/>
  <c r="C3469" i="41"/>
  <c r="AC3468" i="41"/>
  <c r="AB3468" i="41"/>
  <c r="E3468" i="41"/>
  <c r="D3468" i="41"/>
  <c r="C3468" i="41"/>
  <c r="AC3467" i="41"/>
  <c r="AB3467" i="41"/>
  <c r="E3467" i="41"/>
  <c r="D3467" i="41"/>
  <c r="C3467" i="41"/>
  <c r="AC3466" i="41"/>
  <c r="AB3466" i="41"/>
  <c r="E3466" i="41"/>
  <c r="D3466" i="41"/>
  <c r="C3466" i="41"/>
  <c r="AC3465" i="41"/>
  <c r="AB3465" i="41"/>
  <c r="E3465" i="41"/>
  <c r="D3465" i="41"/>
  <c r="C3465" i="41"/>
  <c r="AC3464" i="41"/>
  <c r="AB3464" i="41"/>
  <c r="E3464" i="41"/>
  <c r="D3464" i="41"/>
  <c r="C3464" i="41"/>
  <c r="AC3463" i="41"/>
  <c r="AB3463" i="41"/>
  <c r="E3463" i="41"/>
  <c r="D3463" i="41"/>
  <c r="C3463" i="41"/>
  <c r="AC3462" i="41"/>
  <c r="AB3462" i="41"/>
  <c r="E3462" i="41"/>
  <c r="D3462" i="41"/>
  <c r="C3462" i="41"/>
  <c r="AC3461" i="41"/>
  <c r="AB3461" i="41"/>
  <c r="E3461" i="41"/>
  <c r="D3461" i="41"/>
  <c r="C3461" i="41"/>
  <c r="AC3460" i="41"/>
  <c r="AB3460" i="41"/>
  <c r="E3460" i="41"/>
  <c r="D3460" i="41"/>
  <c r="C3460" i="41"/>
  <c r="AC3459" i="41"/>
  <c r="AB3459" i="41"/>
  <c r="E3459" i="41"/>
  <c r="D3459" i="41"/>
  <c r="C3459" i="41"/>
  <c r="AC3458" i="41"/>
  <c r="AB3458" i="41"/>
  <c r="E3458" i="41"/>
  <c r="D3458" i="41"/>
  <c r="C3458" i="41"/>
  <c r="AC3457" i="41"/>
  <c r="AB3457" i="41"/>
  <c r="E3457" i="41"/>
  <c r="D3457" i="41"/>
  <c r="C3457" i="41"/>
  <c r="AC3456" i="41"/>
  <c r="AB3456" i="41"/>
  <c r="E3456" i="41"/>
  <c r="D3456" i="41"/>
  <c r="C3456" i="41"/>
  <c r="AC3455" i="41"/>
  <c r="AB3455" i="41"/>
  <c r="E3455" i="41"/>
  <c r="D3455" i="41"/>
  <c r="C3455" i="41"/>
  <c r="AC3454" i="41"/>
  <c r="AB3454" i="41"/>
  <c r="E3454" i="41"/>
  <c r="D3454" i="41"/>
  <c r="C3454" i="41"/>
  <c r="AC3453" i="41"/>
  <c r="AB3453" i="41"/>
  <c r="E3453" i="41"/>
  <c r="D3453" i="41"/>
  <c r="C3453" i="41"/>
  <c r="AC3452" i="41"/>
  <c r="AB3452" i="41"/>
  <c r="E3452" i="41"/>
  <c r="D3452" i="41"/>
  <c r="C3452" i="41"/>
  <c r="AC3451" i="41"/>
  <c r="AB3451" i="41"/>
  <c r="E3451" i="41"/>
  <c r="D3451" i="41"/>
  <c r="C3451" i="41"/>
  <c r="AC3450" i="41"/>
  <c r="AB3450" i="41"/>
  <c r="E3450" i="41"/>
  <c r="D3450" i="41"/>
  <c r="C3450" i="41"/>
  <c r="AC3449" i="41"/>
  <c r="AB3449" i="41"/>
  <c r="E3449" i="41"/>
  <c r="D3449" i="41"/>
  <c r="C3449" i="41"/>
  <c r="AC3448" i="41"/>
  <c r="AB3448" i="41"/>
  <c r="E3448" i="41"/>
  <c r="D3448" i="41"/>
  <c r="C3448" i="41"/>
  <c r="AC3447" i="41"/>
  <c r="AB3447" i="41"/>
  <c r="E3447" i="41"/>
  <c r="D3447" i="41"/>
  <c r="C3447" i="41"/>
  <c r="AC3446" i="41"/>
  <c r="AB3446" i="41"/>
  <c r="E3446" i="41"/>
  <c r="D3446" i="41"/>
  <c r="C3446" i="41"/>
  <c r="AC3445" i="41"/>
  <c r="AB3445" i="41"/>
  <c r="E3445" i="41"/>
  <c r="D3445" i="41"/>
  <c r="C3445" i="41"/>
  <c r="AC3444" i="41"/>
  <c r="AB3444" i="41"/>
  <c r="E3444" i="41"/>
  <c r="D3444" i="41"/>
  <c r="C3444" i="41"/>
  <c r="AC3443" i="41"/>
  <c r="AB3443" i="41"/>
  <c r="E3443" i="41"/>
  <c r="D3443" i="41"/>
  <c r="C3443" i="41"/>
  <c r="AC3442" i="41"/>
  <c r="AB3442" i="41"/>
  <c r="E3442" i="41"/>
  <c r="D3442" i="41"/>
  <c r="C3442" i="41"/>
  <c r="AC3441" i="41"/>
  <c r="AB3441" i="41"/>
  <c r="E3441" i="41"/>
  <c r="D3441" i="41"/>
  <c r="C3441" i="41"/>
  <c r="AC3440" i="41"/>
  <c r="AB3440" i="41"/>
  <c r="E3440" i="41"/>
  <c r="D3440" i="41"/>
  <c r="C3440" i="41"/>
  <c r="AC3439" i="41"/>
  <c r="AB3439" i="41"/>
  <c r="E3439" i="41"/>
  <c r="D3439" i="41"/>
  <c r="C3439" i="41"/>
  <c r="AC3438" i="41"/>
  <c r="AB3438" i="41"/>
  <c r="E3438" i="41"/>
  <c r="D3438" i="41"/>
  <c r="C3438" i="41"/>
  <c r="AC3437" i="41"/>
  <c r="AB3437" i="41"/>
  <c r="E3437" i="41"/>
  <c r="D3437" i="41"/>
  <c r="C3437" i="41"/>
  <c r="AC3436" i="41"/>
  <c r="AB3436" i="41"/>
  <c r="E3436" i="41"/>
  <c r="D3436" i="41"/>
  <c r="C3436" i="41"/>
  <c r="AC3435" i="41"/>
  <c r="AB3435" i="41"/>
  <c r="E3435" i="41"/>
  <c r="D3435" i="41"/>
  <c r="C3435" i="41"/>
  <c r="AC3434" i="41"/>
  <c r="AB3434" i="41"/>
  <c r="E3434" i="41"/>
  <c r="D3434" i="41"/>
  <c r="C3434" i="41"/>
  <c r="AC3433" i="41"/>
  <c r="AB3433" i="41"/>
  <c r="E3433" i="41"/>
  <c r="D3433" i="41"/>
  <c r="C3433" i="41"/>
  <c r="AC3432" i="41"/>
  <c r="AB3432" i="41"/>
  <c r="E3432" i="41"/>
  <c r="D3432" i="41"/>
  <c r="C3432" i="41"/>
  <c r="AC3431" i="41"/>
  <c r="AB3431" i="41"/>
  <c r="E3431" i="41"/>
  <c r="D3431" i="41"/>
  <c r="C3431" i="41"/>
  <c r="AC3430" i="41"/>
  <c r="AB3430" i="41"/>
  <c r="E3430" i="41"/>
  <c r="D3430" i="41"/>
  <c r="C3430" i="41"/>
  <c r="AC3429" i="41"/>
  <c r="AB3429" i="41"/>
  <c r="E3429" i="41"/>
  <c r="D3429" i="41"/>
  <c r="C3429" i="41"/>
  <c r="AC3428" i="41"/>
  <c r="AB3428" i="41"/>
  <c r="E3428" i="41"/>
  <c r="D3428" i="41"/>
  <c r="C3428" i="41"/>
  <c r="AC3427" i="41"/>
  <c r="AB3427" i="41"/>
  <c r="E3427" i="41"/>
  <c r="D3427" i="41"/>
  <c r="C3427" i="41"/>
  <c r="AC3426" i="41"/>
  <c r="AB3426" i="41"/>
  <c r="E3426" i="41"/>
  <c r="D3426" i="41"/>
  <c r="C3426" i="41"/>
  <c r="AC3425" i="41"/>
  <c r="AB3425" i="41"/>
  <c r="E3425" i="41"/>
  <c r="D3425" i="41"/>
  <c r="C3425" i="41"/>
  <c r="AC3424" i="41"/>
  <c r="AB3424" i="41"/>
  <c r="E3424" i="41"/>
  <c r="D3424" i="41"/>
  <c r="C3424" i="41"/>
  <c r="AC3423" i="41"/>
  <c r="AB3423" i="41"/>
  <c r="E3423" i="41"/>
  <c r="D3423" i="41"/>
  <c r="C3423" i="41"/>
  <c r="AC3422" i="41"/>
  <c r="AB3422" i="41"/>
  <c r="E3422" i="41"/>
  <c r="D3422" i="41"/>
  <c r="C3422" i="41"/>
  <c r="AC3421" i="41"/>
  <c r="AB3421" i="41"/>
  <c r="E3421" i="41"/>
  <c r="D3421" i="41"/>
  <c r="C3421" i="41"/>
  <c r="AC3420" i="41"/>
  <c r="AB3420" i="41"/>
  <c r="E3420" i="41"/>
  <c r="D3420" i="41"/>
  <c r="C3420" i="41"/>
  <c r="AC3419" i="41"/>
  <c r="AB3419" i="41"/>
  <c r="E3419" i="41"/>
  <c r="D3419" i="41"/>
  <c r="C3419" i="41"/>
  <c r="AC3418" i="41"/>
  <c r="AB3418" i="41"/>
  <c r="E3418" i="41"/>
  <c r="D3418" i="41"/>
  <c r="C3418" i="41"/>
  <c r="AC3417" i="41"/>
  <c r="AB3417" i="41"/>
  <c r="E3417" i="41"/>
  <c r="D3417" i="41"/>
  <c r="C3417" i="41"/>
  <c r="AC3416" i="41"/>
  <c r="AB3416" i="41"/>
  <c r="E3416" i="41"/>
  <c r="D3416" i="41"/>
  <c r="C3416" i="41"/>
  <c r="AC3415" i="41"/>
  <c r="AB3415" i="41"/>
  <c r="E3415" i="41"/>
  <c r="D3415" i="41"/>
  <c r="C3415" i="41"/>
  <c r="AC3414" i="41"/>
  <c r="AB3414" i="41"/>
  <c r="E3414" i="41"/>
  <c r="D3414" i="41"/>
  <c r="C3414" i="41"/>
  <c r="AC3413" i="41"/>
  <c r="AB3413" i="41"/>
  <c r="E3413" i="41"/>
  <c r="D3413" i="41"/>
  <c r="C3413" i="41"/>
  <c r="AC3412" i="41"/>
  <c r="AB3412" i="41"/>
  <c r="E3412" i="41"/>
  <c r="D3412" i="41"/>
  <c r="C3412" i="41"/>
  <c r="AC3411" i="41"/>
  <c r="AB3411" i="41"/>
  <c r="E3411" i="41"/>
  <c r="D3411" i="41"/>
  <c r="C3411" i="41"/>
  <c r="AC3410" i="41"/>
  <c r="AB3410" i="41"/>
  <c r="E3410" i="41"/>
  <c r="D3410" i="41"/>
  <c r="C3410" i="41"/>
  <c r="AC3409" i="41"/>
  <c r="AB3409" i="41"/>
  <c r="E3409" i="41"/>
  <c r="D3409" i="41"/>
  <c r="C3409" i="41"/>
  <c r="AC3408" i="41"/>
  <c r="AB3408" i="41"/>
  <c r="E3408" i="41"/>
  <c r="D3408" i="41"/>
  <c r="C3408" i="41"/>
  <c r="AC3407" i="41"/>
  <c r="AB3407" i="41"/>
  <c r="E3407" i="41"/>
  <c r="D3407" i="41"/>
  <c r="C3407" i="41"/>
  <c r="AC3406" i="41"/>
  <c r="AB3406" i="41"/>
  <c r="E3406" i="41"/>
  <c r="D3406" i="41"/>
  <c r="C3406" i="41"/>
  <c r="AC3405" i="41"/>
  <c r="AB3405" i="41"/>
  <c r="E3405" i="41"/>
  <c r="D3405" i="41"/>
  <c r="C3405" i="41"/>
  <c r="AC3404" i="41"/>
  <c r="AB3404" i="41"/>
  <c r="E3404" i="41"/>
  <c r="D3404" i="41"/>
  <c r="C3404" i="41"/>
  <c r="AC3403" i="41"/>
  <c r="AB3403" i="41"/>
  <c r="E3403" i="41"/>
  <c r="D3403" i="41"/>
  <c r="C3403" i="41"/>
  <c r="AC3402" i="41"/>
  <c r="AB3402" i="41"/>
  <c r="E3402" i="41"/>
  <c r="D3402" i="41"/>
  <c r="C3402" i="41"/>
  <c r="AC3401" i="41"/>
  <c r="AB3401" i="41"/>
  <c r="E3401" i="41"/>
  <c r="D3401" i="41"/>
  <c r="C3401" i="41"/>
  <c r="AC3400" i="41"/>
  <c r="AB3400" i="41"/>
  <c r="E3400" i="41"/>
  <c r="D3400" i="41"/>
  <c r="C3400" i="41"/>
  <c r="AC3399" i="41"/>
  <c r="AB3399" i="41"/>
  <c r="E3399" i="41"/>
  <c r="D3399" i="41"/>
  <c r="C3399" i="41"/>
  <c r="AC3398" i="41"/>
  <c r="AB3398" i="41"/>
  <c r="E3398" i="41"/>
  <c r="D3398" i="41"/>
  <c r="C3398" i="41"/>
  <c r="AC3397" i="41"/>
  <c r="AB3397" i="41"/>
  <c r="E3397" i="41"/>
  <c r="D3397" i="41"/>
  <c r="C3397" i="41"/>
  <c r="AC3396" i="41"/>
  <c r="AB3396" i="41"/>
  <c r="E3396" i="41"/>
  <c r="D3396" i="41"/>
  <c r="C3396" i="41"/>
  <c r="AC3395" i="41"/>
  <c r="AB3395" i="41"/>
  <c r="E3395" i="41"/>
  <c r="D3395" i="41"/>
  <c r="C3395" i="41"/>
  <c r="AC3394" i="41"/>
  <c r="AB3394" i="41"/>
  <c r="E3394" i="41"/>
  <c r="D3394" i="41"/>
  <c r="C3394" i="41"/>
  <c r="AC3393" i="41"/>
  <c r="AB3393" i="41"/>
  <c r="E3393" i="41"/>
  <c r="D3393" i="41"/>
  <c r="C3393" i="41"/>
  <c r="AC3392" i="41"/>
  <c r="AB3392" i="41"/>
  <c r="E3392" i="41"/>
  <c r="D3392" i="41"/>
  <c r="C3392" i="41"/>
  <c r="AC3391" i="41"/>
  <c r="AB3391" i="41"/>
  <c r="E3391" i="41"/>
  <c r="D3391" i="41"/>
  <c r="C3391" i="41"/>
  <c r="AC3390" i="41"/>
  <c r="AB3390" i="41"/>
  <c r="E3390" i="41"/>
  <c r="D3390" i="41"/>
  <c r="C3390" i="41"/>
  <c r="AC3389" i="41"/>
  <c r="AB3389" i="41"/>
  <c r="E3389" i="41"/>
  <c r="D3389" i="41"/>
  <c r="C3389" i="41"/>
  <c r="AC3388" i="41"/>
  <c r="AB3388" i="41"/>
  <c r="E3388" i="41"/>
  <c r="D3388" i="41"/>
  <c r="C3388" i="41"/>
  <c r="AC3387" i="41"/>
  <c r="AB3387" i="41"/>
  <c r="E3387" i="41"/>
  <c r="D3387" i="41"/>
  <c r="C3387" i="41"/>
  <c r="AC3386" i="41"/>
  <c r="AB3386" i="41"/>
  <c r="E3386" i="41"/>
  <c r="D3386" i="41"/>
  <c r="C3386" i="41"/>
  <c r="AC3385" i="41"/>
  <c r="AB3385" i="41"/>
  <c r="E3385" i="41"/>
  <c r="D3385" i="41"/>
  <c r="C3385" i="41"/>
  <c r="AC3384" i="41"/>
  <c r="AB3384" i="41"/>
  <c r="E3384" i="41"/>
  <c r="D3384" i="41"/>
  <c r="C3384" i="41"/>
  <c r="AC3383" i="41"/>
  <c r="AB3383" i="41"/>
  <c r="E3383" i="41"/>
  <c r="D3383" i="41"/>
  <c r="C3383" i="41"/>
  <c r="AC3382" i="41"/>
  <c r="AB3382" i="41"/>
  <c r="E3382" i="41"/>
  <c r="D3382" i="41"/>
  <c r="C3382" i="41"/>
  <c r="AC3381" i="41"/>
  <c r="AB3381" i="41"/>
  <c r="E3381" i="41"/>
  <c r="D3381" i="41"/>
  <c r="C3381" i="41"/>
  <c r="AC3380" i="41"/>
  <c r="AB3380" i="41"/>
  <c r="E3380" i="41"/>
  <c r="D3380" i="41"/>
  <c r="C3380" i="41"/>
  <c r="AC3379" i="41"/>
  <c r="AB3379" i="41"/>
  <c r="E3379" i="41"/>
  <c r="D3379" i="41"/>
  <c r="C3379" i="41"/>
  <c r="AC3378" i="41"/>
  <c r="AB3378" i="41"/>
  <c r="E3378" i="41"/>
  <c r="D3378" i="41"/>
  <c r="C3378" i="41"/>
  <c r="AC3377" i="41"/>
  <c r="AB3377" i="41"/>
  <c r="E3377" i="41"/>
  <c r="D3377" i="41"/>
  <c r="C3377" i="41"/>
  <c r="AC3376" i="41"/>
  <c r="AB3376" i="41"/>
  <c r="E3376" i="41"/>
  <c r="D3376" i="41"/>
  <c r="C3376" i="41"/>
  <c r="AC3375" i="41"/>
  <c r="AB3375" i="41"/>
  <c r="E3375" i="41"/>
  <c r="D3375" i="41"/>
  <c r="C3375" i="41"/>
  <c r="AC3374" i="41"/>
  <c r="AB3374" i="41"/>
  <c r="E3374" i="41"/>
  <c r="D3374" i="41"/>
  <c r="C3374" i="41"/>
  <c r="AC3373" i="41"/>
  <c r="AB3373" i="41"/>
  <c r="E3373" i="41"/>
  <c r="D3373" i="41"/>
  <c r="C3373" i="41"/>
  <c r="AC3372" i="41"/>
  <c r="AB3372" i="41"/>
  <c r="E3372" i="41"/>
  <c r="D3372" i="41"/>
  <c r="C3372" i="41"/>
  <c r="AC3371" i="41"/>
  <c r="AB3371" i="41"/>
  <c r="E3371" i="41"/>
  <c r="D3371" i="41"/>
  <c r="C3371" i="41"/>
  <c r="AC3370" i="41"/>
  <c r="AB3370" i="41"/>
  <c r="E3370" i="41"/>
  <c r="D3370" i="41"/>
  <c r="C3370" i="41"/>
  <c r="AC3369" i="41"/>
  <c r="AB3369" i="41"/>
  <c r="E3369" i="41"/>
  <c r="D3369" i="41"/>
  <c r="C3369" i="41"/>
  <c r="AC3368" i="41"/>
  <c r="AB3368" i="41"/>
  <c r="E3368" i="41"/>
  <c r="D3368" i="41"/>
  <c r="C3368" i="41"/>
  <c r="AC3367" i="41"/>
  <c r="AB3367" i="41"/>
  <c r="E3367" i="41"/>
  <c r="D3367" i="41"/>
  <c r="C3367" i="41"/>
  <c r="AC3366" i="41"/>
  <c r="AB3366" i="41"/>
  <c r="E3366" i="41"/>
  <c r="D3366" i="41"/>
  <c r="C3366" i="41"/>
  <c r="AC3365" i="41"/>
  <c r="AB3365" i="41"/>
  <c r="E3365" i="41"/>
  <c r="D3365" i="41"/>
  <c r="C3365" i="41"/>
  <c r="AC3364" i="41"/>
  <c r="AB3364" i="41"/>
  <c r="E3364" i="41"/>
  <c r="D3364" i="41"/>
  <c r="C3364" i="41"/>
  <c r="AC3363" i="41"/>
  <c r="AB3363" i="41"/>
  <c r="E3363" i="41"/>
  <c r="D3363" i="41"/>
  <c r="C3363" i="41"/>
  <c r="AC3362" i="41"/>
  <c r="AB3362" i="41"/>
  <c r="E3362" i="41"/>
  <c r="D3362" i="41"/>
  <c r="C3362" i="41"/>
  <c r="AC3361" i="41"/>
  <c r="AB3361" i="41"/>
  <c r="E3361" i="41"/>
  <c r="D3361" i="41"/>
  <c r="C3361" i="41"/>
  <c r="AC3360" i="41"/>
  <c r="AB3360" i="41"/>
  <c r="E3360" i="41"/>
  <c r="D3360" i="41"/>
  <c r="C3360" i="41"/>
  <c r="AC3359" i="41"/>
  <c r="AB3359" i="41"/>
  <c r="E3359" i="41"/>
  <c r="D3359" i="41"/>
  <c r="C3359" i="41"/>
  <c r="AC3358" i="41"/>
  <c r="AB3358" i="41"/>
  <c r="E3358" i="41"/>
  <c r="D3358" i="41"/>
  <c r="C3358" i="41"/>
  <c r="AC3357" i="41"/>
  <c r="AB3357" i="41"/>
  <c r="E3357" i="41"/>
  <c r="D3357" i="41"/>
  <c r="C3357" i="41"/>
  <c r="AC3356" i="41"/>
  <c r="AB3356" i="41"/>
  <c r="E3356" i="41"/>
  <c r="D3356" i="41"/>
  <c r="C3356" i="41"/>
  <c r="AC3355" i="41"/>
  <c r="AB3355" i="41"/>
  <c r="E3355" i="41"/>
  <c r="D3355" i="41"/>
  <c r="C3355" i="41"/>
  <c r="AC3354" i="41"/>
  <c r="AB3354" i="41"/>
  <c r="E3354" i="41"/>
  <c r="D3354" i="41"/>
  <c r="C3354" i="41"/>
  <c r="AC3353" i="41"/>
  <c r="AB3353" i="41"/>
  <c r="E3353" i="41"/>
  <c r="D3353" i="41"/>
  <c r="C3353" i="41"/>
  <c r="AC3352" i="41"/>
  <c r="AB3352" i="41"/>
  <c r="E3352" i="41"/>
  <c r="D3352" i="41"/>
  <c r="C3352" i="41"/>
  <c r="AC3351" i="41"/>
  <c r="AB3351" i="41"/>
  <c r="E3351" i="41"/>
  <c r="D3351" i="41"/>
  <c r="C3351" i="41"/>
  <c r="AC3350" i="41"/>
  <c r="AB3350" i="41"/>
  <c r="E3350" i="41"/>
  <c r="D3350" i="41"/>
  <c r="C3350" i="41"/>
  <c r="AC3349" i="41"/>
  <c r="AB3349" i="41"/>
  <c r="E3349" i="41"/>
  <c r="D3349" i="41"/>
  <c r="C3349" i="41"/>
  <c r="AC3348" i="41"/>
  <c r="AB3348" i="41"/>
  <c r="E3348" i="41"/>
  <c r="D3348" i="41"/>
  <c r="C3348" i="41"/>
  <c r="AC3347" i="41"/>
  <c r="AB3347" i="41"/>
  <c r="E3347" i="41"/>
  <c r="D3347" i="41"/>
  <c r="C3347" i="41"/>
  <c r="AC3346" i="41"/>
  <c r="AB3346" i="41"/>
  <c r="E3346" i="41"/>
  <c r="D3346" i="41"/>
  <c r="C3346" i="41"/>
  <c r="AC3345" i="41"/>
  <c r="AB3345" i="41"/>
  <c r="E3345" i="41"/>
  <c r="D3345" i="41"/>
  <c r="C3345" i="41"/>
  <c r="AC3344" i="41"/>
  <c r="AB3344" i="41"/>
  <c r="E3344" i="41"/>
  <c r="D3344" i="41"/>
  <c r="C3344" i="41"/>
  <c r="AC3343" i="41"/>
  <c r="AB3343" i="41"/>
  <c r="E3343" i="41"/>
  <c r="D3343" i="41"/>
  <c r="C3343" i="41"/>
  <c r="AC3342" i="41"/>
  <c r="AB3342" i="41"/>
  <c r="E3342" i="41"/>
  <c r="D3342" i="41"/>
  <c r="C3342" i="41"/>
  <c r="AC3341" i="41"/>
  <c r="AB3341" i="41"/>
  <c r="E3341" i="41"/>
  <c r="D3341" i="41"/>
  <c r="C3341" i="41"/>
  <c r="AC3340" i="41"/>
  <c r="AB3340" i="41"/>
  <c r="E3340" i="41"/>
  <c r="D3340" i="41"/>
  <c r="C3340" i="41"/>
  <c r="AC3339" i="41"/>
  <c r="AB3339" i="41"/>
  <c r="E3339" i="41"/>
  <c r="D3339" i="41"/>
  <c r="C3339" i="41"/>
  <c r="AC3338" i="41"/>
  <c r="AB3338" i="41"/>
  <c r="E3338" i="41"/>
  <c r="D3338" i="41"/>
  <c r="C3338" i="41"/>
  <c r="AC3337" i="41"/>
  <c r="AB3337" i="41"/>
  <c r="E3337" i="41"/>
  <c r="D3337" i="41"/>
  <c r="C3337" i="41"/>
  <c r="AC3336" i="41"/>
  <c r="AB3336" i="41"/>
  <c r="E3336" i="41"/>
  <c r="D3336" i="41"/>
  <c r="C3336" i="41"/>
  <c r="AC3335" i="41"/>
  <c r="AB3335" i="41"/>
  <c r="E3335" i="41"/>
  <c r="D3335" i="41"/>
  <c r="C3335" i="41"/>
  <c r="AC3334" i="41"/>
  <c r="AB3334" i="41"/>
  <c r="E3334" i="41"/>
  <c r="D3334" i="41"/>
  <c r="C3334" i="41"/>
  <c r="AC3333" i="41"/>
  <c r="AB3333" i="41"/>
  <c r="E3333" i="41"/>
  <c r="D3333" i="41"/>
  <c r="C3333" i="41"/>
  <c r="AC3332" i="41"/>
  <c r="AB3332" i="41"/>
  <c r="E3332" i="41"/>
  <c r="D3332" i="41"/>
  <c r="C3332" i="41"/>
  <c r="AC3331" i="41"/>
  <c r="AB3331" i="41"/>
  <c r="E3331" i="41"/>
  <c r="D3331" i="41"/>
  <c r="C3331" i="41"/>
  <c r="AC3330" i="41"/>
  <c r="AB3330" i="41"/>
  <c r="E3330" i="41"/>
  <c r="D3330" i="41"/>
  <c r="C3330" i="41"/>
  <c r="AC3329" i="41"/>
  <c r="AB3329" i="41"/>
  <c r="E3329" i="41"/>
  <c r="D3329" i="41"/>
  <c r="C3329" i="41"/>
  <c r="AC3328" i="41"/>
  <c r="AB3328" i="41"/>
  <c r="E3328" i="41"/>
  <c r="D3328" i="41"/>
  <c r="C3328" i="41"/>
  <c r="AC3327" i="41"/>
  <c r="AB3327" i="41"/>
  <c r="E3327" i="41"/>
  <c r="D3327" i="41"/>
  <c r="C3327" i="41"/>
  <c r="AC3326" i="41"/>
  <c r="AB3326" i="41"/>
  <c r="E3326" i="41"/>
  <c r="D3326" i="41"/>
  <c r="C3326" i="41"/>
  <c r="AC3325" i="41"/>
  <c r="AB3325" i="41"/>
  <c r="E3325" i="41"/>
  <c r="D3325" i="41"/>
  <c r="C3325" i="41"/>
  <c r="AC3324" i="41"/>
  <c r="AB3324" i="41"/>
  <c r="E3324" i="41"/>
  <c r="D3324" i="41"/>
  <c r="C3324" i="41"/>
  <c r="AC3323" i="41"/>
  <c r="AB3323" i="41"/>
  <c r="E3323" i="41"/>
  <c r="D3323" i="41"/>
  <c r="C3323" i="41"/>
  <c r="AC3322" i="41"/>
  <c r="AB3322" i="41"/>
  <c r="BS12" i="27" s="1"/>
  <c r="E3322" i="41"/>
  <c r="D3322" i="41"/>
  <c r="C3322" i="41"/>
  <c r="AC3321" i="41"/>
  <c r="AB3321" i="41"/>
  <c r="E3321" i="41"/>
  <c r="D3321" i="41"/>
  <c r="C3321" i="41"/>
  <c r="AC3320" i="41"/>
  <c r="AB3320" i="41"/>
  <c r="E3320" i="41"/>
  <c r="D3320" i="41"/>
  <c r="C3320" i="41"/>
  <c r="AC3319" i="41"/>
  <c r="AB3319" i="41"/>
  <c r="E3319" i="41"/>
  <c r="D3319" i="41"/>
  <c r="C3319" i="41"/>
  <c r="AC3318" i="41"/>
  <c r="AB3318" i="41"/>
  <c r="E3318" i="41"/>
  <c r="D3318" i="41"/>
  <c r="C3318" i="41"/>
  <c r="AC3317" i="41"/>
  <c r="AB3317" i="41"/>
  <c r="E3317" i="41"/>
  <c r="D3317" i="41"/>
  <c r="C3317" i="41"/>
  <c r="AC3316" i="41"/>
  <c r="AB3316" i="41"/>
  <c r="E3316" i="41"/>
  <c r="D3316" i="41"/>
  <c r="C3316" i="41"/>
  <c r="AC3315" i="41"/>
  <c r="AB3315" i="41"/>
  <c r="E3315" i="41"/>
  <c r="D3315" i="41"/>
  <c r="C3315" i="41"/>
  <c r="AC3314" i="41"/>
  <c r="AB3314" i="41"/>
  <c r="E3314" i="41"/>
  <c r="D3314" i="41"/>
  <c r="C3314" i="41"/>
  <c r="AC3313" i="41"/>
  <c r="AB3313" i="41"/>
  <c r="E3313" i="41"/>
  <c r="D3313" i="41"/>
  <c r="C3313" i="41"/>
  <c r="AC3312" i="41"/>
  <c r="AB3312" i="41"/>
  <c r="E3312" i="41"/>
  <c r="D3312" i="41"/>
  <c r="C3312" i="41"/>
  <c r="AC3311" i="41"/>
  <c r="AB3311" i="41"/>
  <c r="E3311" i="41"/>
  <c r="D3311" i="41"/>
  <c r="C3311" i="41"/>
  <c r="AC3310" i="41"/>
  <c r="AB3310" i="41"/>
  <c r="E3310" i="41"/>
  <c r="D3310" i="41"/>
  <c r="C3310" i="41"/>
  <c r="AC3309" i="41"/>
  <c r="AB3309" i="41"/>
  <c r="E3309" i="41"/>
  <c r="D3309" i="41"/>
  <c r="C3309" i="41"/>
  <c r="AC3308" i="41"/>
  <c r="AB3308" i="41"/>
  <c r="E3308" i="41"/>
  <c r="D3308" i="41"/>
  <c r="C3308" i="41"/>
  <c r="AC3307" i="41"/>
  <c r="AB3307" i="41"/>
  <c r="E3307" i="41"/>
  <c r="D3307" i="41"/>
  <c r="C3307" i="41"/>
  <c r="AC3306" i="41"/>
  <c r="AB3306" i="41"/>
  <c r="E3306" i="41"/>
  <c r="D3306" i="41"/>
  <c r="C3306" i="41"/>
  <c r="AC3305" i="41"/>
  <c r="AB3305" i="41"/>
  <c r="E3305" i="41"/>
  <c r="D3305" i="41"/>
  <c r="C3305" i="41"/>
  <c r="AC3304" i="41"/>
  <c r="AB3304" i="41"/>
  <c r="E3304" i="41"/>
  <c r="D3304" i="41"/>
  <c r="C3304" i="41"/>
  <c r="AC3303" i="41"/>
  <c r="AB3303" i="41"/>
  <c r="E3303" i="41"/>
  <c r="D3303" i="41"/>
  <c r="C3303" i="41"/>
  <c r="AC3302" i="41"/>
  <c r="AB3302" i="41"/>
  <c r="E3302" i="41"/>
  <c r="D3302" i="41"/>
  <c r="C3302" i="41"/>
  <c r="AC3301" i="41"/>
  <c r="AB3301" i="41"/>
  <c r="E3301" i="41"/>
  <c r="D3301" i="41"/>
  <c r="C3301" i="41"/>
  <c r="AC3300" i="41"/>
  <c r="AB3300" i="41"/>
  <c r="E3300" i="41"/>
  <c r="D3300" i="41"/>
  <c r="C3300" i="41"/>
  <c r="AC3299" i="41"/>
  <c r="AB3299" i="41"/>
  <c r="E3299" i="41"/>
  <c r="D3299" i="41"/>
  <c r="C3299" i="41"/>
  <c r="AC3298" i="41"/>
  <c r="AB3298" i="41"/>
  <c r="E3298" i="41"/>
  <c r="D3298" i="41"/>
  <c r="C3298" i="41"/>
  <c r="AC3297" i="41"/>
  <c r="AB3297" i="41"/>
  <c r="E3297" i="41"/>
  <c r="D3297" i="41"/>
  <c r="C3297" i="41"/>
  <c r="AC3296" i="41"/>
  <c r="AB3296" i="41"/>
  <c r="E3296" i="41"/>
  <c r="D3296" i="41"/>
  <c r="C3296" i="41"/>
  <c r="AC3295" i="41"/>
  <c r="AB3295" i="41"/>
  <c r="E3295" i="41"/>
  <c r="D3295" i="41"/>
  <c r="C3295" i="41"/>
  <c r="AC3294" i="41"/>
  <c r="AB3294" i="41"/>
  <c r="E3294" i="41"/>
  <c r="D3294" i="41"/>
  <c r="C3294" i="41"/>
  <c r="AC3293" i="41"/>
  <c r="AB3293" i="41"/>
  <c r="E3293" i="41"/>
  <c r="D3293" i="41"/>
  <c r="C3293" i="41"/>
  <c r="AC3292" i="41"/>
  <c r="AB3292" i="41"/>
  <c r="E3292" i="41"/>
  <c r="D3292" i="41"/>
  <c r="C3292" i="41"/>
  <c r="AC3291" i="41"/>
  <c r="AB3291" i="41"/>
  <c r="E3291" i="41"/>
  <c r="D3291" i="41"/>
  <c r="C3291" i="41"/>
  <c r="AC3290" i="41"/>
  <c r="AB3290" i="41"/>
  <c r="E3290" i="41"/>
  <c r="D3290" i="41"/>
  <c r="C3290" i="41"/>
  <c r="AC3289" i="41"/>
  <c r="AB3289" i="41"/>
  <c r="E3289" i="41"/>
  <c r="D3289" i="41"/>
  <c r="C3289" i="41"/>
  <c r="AC3288" i="41"/>
  <c r="AB3288" i="41"/>
  <c r="E3288" i="41"/>
  <c r="D3288" i="41"/>
  <c r="C3288" i="41"/>
  <c r="AC3287" i="41"/>
  <c r="AB3287" i="41"/>
  <c r="E3287" i="41"/>
  <c r="D3287" i="41"/>
  <c r="C3287" i="41"/>
  <c r="AC3286" i="41"/>
  <c r="AB3286" i="41"/>
  <c r="E3286" i="41"/>
  <c r="D3286" i="41"/>
  <c r="C3286" i="41"/>
  <c r="AC3285" i="41"/>
  <c r="AB3285" i="41"/>
  <c r="E3285" i="41"/>
  <c r="D3285" i="41"/>
  <c r="C3285" i="41"/>
  <c r="AC3284" i="41"/>
  <c r="AB3284" i="41"/>
  <c r="E3284" i="41"/>
  <c r="D3284" i="41"/>
  <c r="C3284" i="41"/>
  <c r="AC3283" i="41"/>
  <c r="AB3283" i="41"/>
  <c r="E3283" i="41"/>
  <c r="D3283" i="41"/>
  <c r="C3283" i="41"/>
  <c r="AC3282" i="41"/>
  <c r="AB3282" i="41"/>
  <c r="E3282" i="41"/>
  <c r="D3282" i="41"/>
  <c r="C3282" i="41"/>
  <c r="AC3281" i="41"/>
  <c r="AB3281" i="41"/>
  <c r="E3281" i="41"/>
  <c r="D3281" i="41"/>
  <c r="C3281" i="41"/>
  <c r="AC3280" i="41"/>
  <c r="AB3280" i="41"/>
  <c r="E3280" i="41"/>
  <c r="D3280" i="41"/>
  <c r="C3280" i="41"/>
  <c r="AC3279" i="41"/>
  <c r="AB3279" i="41"/>
  <c r="E3279" i="41"/>
  <c r="D3279" i="41"/>
  <c r="C3279" i="41"/>
  <c r="AC3278" i="41"/>
  <c r="AB3278" i="41"/>
  <c r="E3278" i="41"/>
  <c r="D3278" i="41"/>
  <c r="C3278" i="41"/>
  <c r="AC3277" i="41"/>
  <c r="AB3277" i="41"/>
  <c r="E3277" i="41"/>
  <c r="D3277" i="41"/>
  <c r="C3277" i="41"/>
  <c r="AC3276" i="41"/>
  <c r="AB3276" i="41"/>
  <c r="E3276" i="41"/>
  <c r="D3276" i="41"/>
  <c r="C3276" i="41"/>
  <c r="AC3275" i="41"/>
  <c r="AB3275" i="41"/>
  <c r="E3275" i="41"/>
  <c r="D3275" i="41"/>
  <c r="C3275" i="41"/>
  <c r="AC3274" i="41"/>
  <c r="AB3274" i="41"/>
  <c r="E3274" i="41"/>
  <c r="D3274" i="41"/>
  <c r="C3274" i="41"/>
  <c r="AC3273" i="41"/>
  <c r="AB3273" i="41"/>
  <c r="E3273" i="41"/>
  <c r="D3273" i="41"/>
  <c r="C3273" i="41"/>
  <c r="AC3272" i="41"/>
  <c r="AB3272" i="41"/>
  <c r="E3272" i="41"/>
  <c r="D3272" i="41"/>
  <c r="C3272" i="41"/>
  <c r="AC3271" i="41"/>
  <c r="AB3271" i="41"/>
  <c r="E3271" i="41"/>
  <c r="D3271" i="41"/>
  <c r="C3271" i="41"/>
  <c r="AC3270" i="41"/>
  <c r="AB3270" i="41"/>
  <c r="E3270" i="41"/>
  <c r="D3270" i="41"/>
  <c r="C3270" i="41"/>
  <c r="AC3269" i="41"/>
  <c r="AB3269" i="41"/>
  <c r="E3269" i="41"/>
  <c r="D3269" i="41"/>
  <c r="C3269" i="41"/>
  <c r="AC3268" i="41"/>
  <c r="AB3268" i="41"/>
  <c r="E3268" i="41"/>
  <c r="D3268" i="41"/>
  <c r="C3268" i="41"/>
  <c r="AC3267" i="41"/>
  <c r="AB3267" i="41"/>
  <c r="E3267" i="41"/>
  <c r="D3267" i="41"/>
  <c r="C3267" i="41"/>
  <c r="AC3266" i="41"/>
  <c r="AB3266" i="41"/>
  <c r="E3266" i="41"/>
  <c r="D3266" i="41"/>
  <c r="C3266" i="41"/>
  <c r="AC3265" i="41"/>
  <c r="AB3265" i="41"/>
  <c r="E3265" i="41"/>
  <c r="D3265" i="41"/>
  <c r="C3265" i="41"/>
  <c r="AC3264" i="41"/>
  <c r="AB3264" i="41"/>
  <c r="E3264" i="41"/>
  <c r="D3264" i="41"/>
  <c r="C3264" i="41"/>
  <c r="AC3263" i="41"/>
  <c r="AB3263" i="41"/>
  <c r="E3263" i="41"/>
  <c r="D3263" i="41"/>
  <c r="C3263" i="41"/>
  <c r="AC3262" i="41"/>
  <c r="AB3262" i="41"/>
  <c r="E3262" i="41"/>
  <c r="D3262" i="41"/>
  <c r="C3262" i="41"/>
  <c r="AC3261" i="41"/>
  <c r="AB3261" i="41"/>
  <c r="E3261" i="41"/>
  <c r="D3261" i="41"/>
  <c r="C3261" i="41"/>
  <c r="AC3260" i="41"/>
  <c r="AB3260" i="41"/>
  <c r="E3260" i="41"/>
  <c r="D3260" i="41"/>
  <c r="C3260" i="41"/>
  <c r="AC3259" i="41"/>
  <c r="AB3259" i="41"/>
  <c r="E3259" i="41"/>
  <c r="D3259" i="41"/>
  <c r="C3259" i="41"/>
  <c r="AC3258" i="41"/>
  <c r="AB3258" i="41"/>
  <c r="E3258" i="41"/>
  <c r="D3258" i="41"/>
  <c r="C3258" i="41"/>
  <c r="AC3257" i="41"/>
  <c r="AB3257" i="41"/>
  <c r="E3257" i="41"/>
  <c r="D3257" i="41"/>
  <c r="C3257" i="41"/>
  <c r="AC3256" i="41"/>
  <c r="AB3256" i="41"/>
  <c r="E3256" i="41"/>
  <c r="D3256" i="41"/>
  <c r="C3256" i="41"/>
  <c r="AC3255" i="41"/>
  <c r="AB3255" i="41"/>
  <c r="E3255" i="41"/>
  <c r="D3255" i="41"/>
  <c r="C3255" i="41"/>
  <c r="AC3254" i="41"/>
  <c r="AB3254" i="41"/>
  <c r="E3254" i="41"/>
  <c r="D3254" i="41"/>
  <c r="C3254" i="41"/>
  <c r="AC3253" i="41"/>
  <c r="AB3253" i="41"/>
  <c r="E3253" i="41"/>
  <c r="D3253" i="41"/>
  <c r="C3253" i="41"/>
  <c r="AC3252" i="41"/>
  <c r="AB3252" i="41"/>
  <c r="E3252" i="41"/>
  <c r="D3252" i="41"/>
  <c r="C3252" i="41"/>
  <c r="AC3251" i="41"/>
  <c r="AB3251" i="41"/>
  <c r="E3251" i="41"/>
  <c r="D3251" i="41"/>
  <c r="C3251" i="41"/>
  <c r="AC3250" i="41"/>
  <c r="AB3250" i="41"/>
  <c r="E3250" i="41"/>
  <c r="D3250" i="41"/>
  <c r="C3250" i="41"/>
  <c r="AC3249" i="41"/>
  <c r="AB3249" i="41"/>
  <c r="E3249" i="41"/>
  <c r="D3249" i="41"/>
  <c r="C3249" i="41"/>
  <c r="AC3248" i="41"/>
  <c r="AB3248" i="41"/>
  <c r="E3248" i="41"/>
  <c r="D3248" i="41"/>
  <c r="C3248" i="41"/>
  <c r="AC3247" i="41"/>
  <c r="AB3247" i="41"/>
  <c r="E3247" i="41"/>
  <c r="D3247" i="41"/>
  <c r="C3247" i="41"/>
  <c r="AC3246" i="41"/>
  <c r="AB3246" i="41"/>
  <c r="E3246" i="41"/>
  <c r="D3246" i="41"/>
  <c r="C3246" i="41"/>
  <c r="AC3245" i="41"/>
  <c r="AB3245" i="41"/>
  <c r="E3245" i="41"/>
  <c r="D3245" i="41"/>
  <c r="C3245" i="41"/>
  <c r="AC3244" i="41"/>
  <c r="AB3244" i="41"/>
  <c r="E3244" i="41"/>
  <c r="D3244" i="41"/>
  <c r="C3244" i="41"/>
  <c r="AC3243" i="41"/>
  <c r="AB3243" i="41"/>
  <c r="E3243" i="41"/>
  <c r="D3243" i="41"/>
  <c r="C3243" i="41"/>
  <c r="AC3242" i="41"/>
  <c r="AB3242" i="41"/>
  <c r="E3242" i="41"/>
  <c r="D3242" i="41"/>
  <c r="C3242" i="41"/>
  <c r="AC3241" i="41"/>
  <c r="AB3241" i="41"/>
  <c r="E3241" i="41"/>
  <c r="D3241" i="41"/>
  <c r="C3241" i="41"/>
  <c r="AC3240" i="41"/>
  <c r="AB3240" i="41"/>
  <c r="E3240" i="41"/>
  <c r="D3240" i="41"/>
  <c r="C3240" i="41"/>
  <c r="AC3239" i="41"/>
  <c r="AB3239" i="41"/>
  <c r="E3239" i="41"/>
  <c r="D3239" i="41"/>
  <c r="C3239" i="41"/>
  <c r="AC3238" i="41"/>
  <c r="AB3238" i="41"/>
  <c r="E3238" i="41"/>
  <c r="D3238" i="41"/>
  <c r="C3238" i="41"/>
  <c r="AC3237" i="41"/>
  <c r="AB3237" i="41"/>
  <c r="E3237" i="41"/>
  <c r="D3237" i="41"/>
  <c r="C3237" i="41"/>
  <c r="AC3236" i="41"/>
  <c r="AB3236" i="41"/>
  <c r="E3236" i="41"/>
  <c r="D3236" i="41"/>
  <c r="C3236" i="41"/>
  <c r="AC3235" i="41"/>
  <c r="AB3235" i="41"/>
  <c r="E3235" i="41"/>
  <c r="D3235" i="41"/>
  <c r="C3235" i="41"/>
  <c r="AC3234" i="41"/>
  <c r="AB3234" i="41"/>
  <c r="E3234" i="41"/>
  <c r="D3234" i="41"/>
  <c r="C3234" i="41"/>
  <c r="AC3233" i="41"/>
  <c r="AB3233" i="41"/>
  <c r="E3233" i="41"/>
  <c r="D3233" i="41"/>
  <c r="C3233" i="41"/>
  <c r="AC3232" i="41"/>
  <c r="AB3232" i="41"/>
  <c r="E3232" i="41"/>
  <c r="D3232" i="41"/>
  <c r="C3232" i="41"/>
  <c r="AC3231" i="41"/>
  <c r="AB3231" i="41"/>
  <c r="E3231" i="41"/>
  <c r="D3231" i="41"/>
  <c r="C3231" i="41"/>
  <c r="AC3230" i="41"/>
  <c r="AB3230" i="41"/>
  <c r="E3230" i="41"/>
  <c r="D3230" i="41"/>
  <c r="C3230" i="41"/>
  <c r="AC3229" i="41"/>
  <c r="AB3229" i="41"/>
  <c r="E3229" i="41"/>
  <c r="D3229" i="41"/>
  <c r="C3229" i="41"/>
  <c r="AC3228" i="41"/>
  <c r="AB3228" i="41"/>
  <c r="E3228" i="41"/>
  <c r="D3228" i="41"/>
  <c r="C3228" i="41"/>
  <c r="AC3227" i="41"/>
  <c r="AB3227" i="41"/>
  <c r="E3227" i="41"/>
  <c r="D3227" i="41"/>
  <c r="C3227" i="41"/>
  <c r="AC3226" i="41"/>
  <c r="AB3226" i="41"/>
  <c r="E3226" i="41"/>
  <c r="D3226" i="41"/>
  <c r="C3226" i="41"/>
  <c r="AC3225" i="41"/>
  <c r="AB3225" i="41"/>
  <c r="E3225" i="41"/>
  <c r="D3225" i="41"/>
  <c r="C3225" i="41"/>
  <c r="AC3224" i="41"/>
  <c r="AB3224" i="41"/>
  <c r="E3224" i="41"/>
  <c r="D3224" i="41"/>
  <c r="C3224" i="41"/>
  <c r="AC3223" i="41"/>
  <c r="AB3223" i="41"/>
  <c r="E3223" i="41"/>
  <c r="D3223" i="41"/>
  <c r="C3223" i="41"/>
  <c r="AC3222" i="41"/>
  <c r="AB3222" i="41"/>
  <c r="E3222" i="41"/>
  <c r="D3222" i="41"/>
  <c r="C3222" i="41"/>
  <c r="AC3221" i="41"/>
  <c r="AB3221" i="41"/>
  <c r="E3221" i="41"/>
  <c r="D3221" i="41"/>
  <c r="C3221" i="41"/>
  <c r="AC3220" i="41"/>
  <c r="AB3220" i="41"/>
  <c r="E3220" i="41"/>
  <c r="D3220" i="41"/>
  <c r="C3220" i="41"/>
  <c r="AC3219" i="41"/>
  <c r="AB3219" i="41"/>
  <c r="E3219" i="41"/>
  <c r="D3219" i="41"/>
  <c r="C3219" i="41"/>
  <c r="AC3218" i="41"/>
  <c r="AB3218" i="41"/>
  <c r="E3218" i="41"/>
  <c r="D3218" i="41"/>
  <c r="C3218" i="41"/>
  <c r="AC3217" i="41"/>
  <c r="AB3217" i="41"/>
  <c r="E3217" i="41"/>
  <c r="D3217" i="41"/>
  <c r="C3217" i="41"/>
  <c r="AC3216" i="41"/>
  <c r="AB3216" i="41"/>
  <c r="E3216" i="41"/>
  <c r="D3216" i="41"/>
  <c r="C3216" i="41"/>
  <c r="AC3215" i="41"/>
  <c r="AB3215" i="41"/>
  <c r="E3215" i="41"/>
  <c r="D3215" i="41"/>
  <c r="C3215" i="41"/>
  <c r="AC3214" i="41"/>
  <c r="AB3214" i="41"/>
  <c r="E3214" i="41"/>
  <c r="D3214" i="41"/>
  <c r="C3214" i="41"/>
  <c r="AC3213" i="41"/>
  <c r="AB3213" i="41"/>
  <c r="E3213" i="41"/>
  <c r="D3213" i="41"/>
  <c r="C3213" i="41"/>
  <c r="AC3212" i="41"/>
  <c r="AB3212" i="41"/>
  <c r="E3212" i="41"/>
  <c r="D3212" i="41"/>
  <c r="C3212" i="41"/>
  <c r="AC3211" i="41"/>
  <c r="AB3211" i="41"/>
  <c r="E3211" i="41"/>
  <c r="D3211" i="41"/>
  <c r="C3211" i="41"/>
  <c r="AC3210" i="41"/>
  <c r="AB3210" i="41"/>
  <c r="E3210" i="41"/>
  <c r="D3210" i="41"/>
  <c r="C3210" i="41"/>
  <c r="AC3209" i="41"/>
  <c r="AB3209" i="41"/>
  <c r="E3209" i="41"/>
  <c r="D3209" i="41"/>
  <c r="C3209" i="41"/>
  <c r="AC3208" i="41"/>
  <c r="AB3208" i="41"/>
  <c r="E3208" i="41"/>
  <c r="D3208" i="41"/>
  <c r="C3208" i="41"/>
  <c r="AC3207" i="41"/>
  <c r="AB3207" i="41"/>
  <c r="E3207" i="41"/>
  <c r="D3207" i="41"/>
  <c r="C3207" i="41"/>
  <c r="AC3206" i="41"/>
  <c r="AB3206" i="41"/>
  <c r="E3206" i="41"/>
  <c r="D3206" i="41"/>
  <c r="C3206" i="41"/>
  <c r="AC3205" i="41"/>
  <c r="AB3205" i="41"/>
  <c r="E3205" i="41"/>
  <c r="D3205" i="41"/>
  <c r="C3205" i="41"/>
  <c r="AC3204" i="41"/>
  <c r="AB3204" i="41"/>
  <c r="E3204" i="41"/>
  <c r="D3204" i="41"/>
  <c r="C3204" i="41"/>
  <c r="AC3203" i="41"/>
  <c r="AB3203" i="41"/>
  <c r="E3203" i="41"/>
  <c r="D3203" i="41"/>
  <c r="C3203" i="41"/>
  <c r="AC3202" i="41"/>
  <c r="AB3202" i="41"/>
  <c r="E3202" i="41"/>
  <c r="D3202" i="41"/>
  <c r="C3202" i="41"/>
  <c r="AC3201" i="41"/>
  <c r="AB3201" i="41"/>
  <c r="E3201" i="41"/>
  <c r="D3201" i="41"/>
  <c r="C3201" i="41"/>
  <c r="AC3200" i="41"/>
  <c r="AB3200" i="41"/>
  <c r="E3200" i="41"/>
  <c r="D3200" i="41"/>
  <c r="C3200" i="41"/>
  <c r="AC3199" i="41"/>
  <c r="AB3199" i="41"/>
  <c r="E3199" i="41"/>
  <c r="D3199" i="41"/>
  <c r="C3199" i="41"/>
  <c r="AC3198" i="41"/>
  <c r="AB3198" i="41"/>
  <c r="E3198" i="41"/>
  <c r="D3198" i="41"/>
  <c r="C3198" i="41"/>
  <c r="AC3197" i="41"/>
  <c r="AB3197" i="41"/>
  <c r="E3197" i="41"/>
  <c r="D3197" i="41"/>
  <c r="C3197" i="41"/>
  <c r="AC3196" i="41"/>
  <c r="AB3196" i="41"/>
  <c r="E3196" i="41"/>
  <c r="D3196" i="41"/>
  <c r="C3196" i="41"/>
  <c r="AC3195" i="41"/>
  <c r="AB3195" i="41"/>
  <c r="E3195" i="41"/>
  <c r="D3195" i="41"/>
  <c r="C3195" i="41"/>
  <c r="AC3194" i="41"/>
  <c r="AB3194" i="41"/>
  <c r="E3194" i="41"/>
  <c r="D3194" i="41"/>
  <c r="C3194" i="41"/>
  <c r="AC3193" i="41"/>
  <c r="AB3193" i="41"/>
  <c r="E3193" i="41"/>
  <c r="D3193" i="41"/>
  <c r="C3193" i="41"/>
  <c r="AC3192" i="41"/>
  <c r="AB3192" i="41"/>
  <c r="E3192" i="41"/>
  <c r="D3192" i="41"/>
  <c r="C3192" i="41"/>
  <c r="AC3191" i="41"/>
  <c r="AB3191" i="41"/>
  <c r="E3191" i="41"/>
  <c r="D3191" i="41"/>
  <c r="C3191" i="41"/>
  <c r="AC3190" i="41"/>
  <c r="AB3190" i="41"/>
  <c r="E3190" i="41"/>
  <c r="D3190" i="41"/>
  <c r="C3190" i="41"/>
  <c r="AC3189" i="41"/>
  <c r="AB3189" i="41"/>
  <c r="E3189" i="41"/>
  <c r="D3189" i="41"/>
  <c r="C3189" i="41"/>
  <c r="AC3188" i="41"/>
  <c r="AB3188" i="41"/>
  <c r="E3188" i="41"/>
  <c r="D3188" i="41"/>
  <c r="C3188" i="41"/>
  <c r="AC3187" i="41"/>
  <c r="AB3187" i="41"/>
  <c r="E3187" i="41"/>
  <c r="D3187" i="41"/>
  <c r="C3187" i="41"/>
  <c r="AC3186" i="41"/>
  <c r="AB3186" i="41"/>
  <c r="E3186" i="41"/>
  <c r="D3186" i="41"/>
  <c r="C3186" i="41"/>
  <c r="AC3185" i="41"/>
  <c r="AB3185" i="41"/>
  <c r="E3185" i="41"/>
  <c r="D3185" i="41"/>
  <c r="C3185" i="41"/>
  <c r="AC3184" i="41"/>
  <c r="AB3184" i="41"/>
  <c r="E3184" i="41"/>
  <c r="D3184" i="41"/>
  <c r="C3184" i="41"/>
  <c r="AC3183" i="41"/>
  <c r="AB3183" i="41"/>
  <c r="E3183" i="41"/>
  <c r="D3183" i="41"/>
  <c r="C3183" i="41"/>
  <c r="AC3182" i="41"/>
  <c r="AB3182" i="41"/>
  <c r="E3182" i="41"/>
  <c r="D3182" i="41"/>
  <c r="C3182" i="41"/>
  <c r="AC3181" i="41"/>
  <c r="AB3181" i="41"/>
  <c r="E3181" i="41"/>
  <c r="D3181" i="41"/>
  <c r="C3181" i="41"/>
  <c r="AC3180" i="41"/>
  <c r="AB3180" i="41"/>
  <c r="E3180" i="41"/>
  <c r="D3180" i="41"/>
  <c r="C3180" i="41"/>
  <c r="AC3179" i="41"/>
  <c r="AB3179" i="41"/>
  <c r="E3179" i="41"/>
  <c r="D3179" i="41"/>
  <c r="C3179" i="41"/>
  <c r="AC3178" i="41"/>
  <c r="AB3178" i="41"/>
  <c r="E3178" i="41"/>
  <c r="D3178" i="41"/>
  <c r="C3178" i="41"/>
  <c r="AC3177" i="41"/>
  <c r="AB3177" i="41"/>
  <c r="E3177" i="41"/>
  <c r="D3177" i="41"/>
  <c r="C3177" i="41"/>
  <c r="AC3176" i="41"/>
  <c r="AB3176" i="41"/>
  <c r="E3176" i="41"/>
  <c r="D3176" i="41"/>
  <c r="C3176" i="41"/>
  <c r="AC3175" i="41"/>
  <c r="AB3175" i="41"/>
  <c r="E3175" i="41"/>
  <c r="D3175" i="41"/>
  <c r="C3175" i="41"/>
  <c r="AC3174" i="41"/>
  <c r="AB3174" i="41"/>
  <c r="E3174" i="41"/>
  <c r="D3174" i="41"/>
  <c r="C3174" i="41"/>
  <c r="AC3173" i="41"/>
  <c r="AB3173" i="41"/>
  <c r="E3173" i="41"/>
  <c r="D3173" i="41"/>
  <c r="C3173" i="41"/>
  <c r="AC3172" i="41"/>
  <c r="AB3172" i="41"/>
  <c r="E3172" i="41"/>
  <c r="D3172" i="41"/>
  <c r="C3172" i="41"/>
  <c r="AC3171" i="41"/>
  <c r="AB3171" i="41"/>
  <c r="E3171" i="41"/>
  <c r="D3171" i="41"/>
  <c r="C3171" i="41"/>
  <c r="AC3170" i="41"/>
  <c r="AB3170" i="41"/>
  <c r="E3170" i="41"/>
  <c r="D3170" i="41"/>
  <c r="C3170" i="41"/>
  <c r="AC3169" i="41"/>
  <c r="AB3169" i="41"/>
  <c r="E3169" i="41"/>
  <c r="D3169" i="41"/>
  <c r="C3169" i="41"/>
  <c r="AC3168" i="41"/>
  <c r="AB3168" i="41"/>
  <c r="E3168" i="41"/>
  <c r="D3168" i="41"/>
  <c r="C3168" i="41"/>
  <c r="AC3167" i="41"/>
  <c r="AB3167" i="41"/>
  <c r="E3167" i="41"/>
  <c r="D3167" i="41"/>
  <c r="C3167" i="41"/>
  <c r="AC3166" i="41"/>
  <c r="AB3166" i="41"/>
  <c r="E3166" i="41"/>
  <c r="D3166" i="41"/>
  <c r="C3166" i="41"/>
  <c r="AC3165" i="41"/>
  <c r="AB3165" i="41"/>
  <c r="E3165" i="41"/>
  <c r="D3165" i="41"/>
  <c r="C3165" i="41"/>
  <c r="AC3164" i="41"/>
  <c r="AB3164" i="41"/>
  <c r="E3164" i="41"/>
  <c r="D3164" i="41"/>
  <c r="C3164" i="41"/>
  <c r="AC3163" i="41"/>
  <c r="AB3163" i="41"/>
  <c r="E3163" i="41"/>
  <c r="D3163" i="41"/>
  <c r="C3163" i="41"/>
  <c r="AC3162" i="41"/>
  <c r="AB3162" i="41"/>
  <c r="E3162" i="41"/>
  <c r="D3162" i="41"/>
  <c r="C3162" i="41"/>
  <c r="AC3161" i="41"/>
  <c r="AB3161" i="41"/>
  <c r="E3161" i="41"/>
  <c r="D3161" i="41"/>
  <c r="C3161" i="41"/>
  <c r="AC3160" i="41"/>
  <c r="AB3160" i="41"/>
  <c r="E3160" i="41"/>
  <c r="D3160" i="41"/>
  <c r="C3160" i="41"/>
  <c r="AC3159" i="41"/>
  <c r="AB3159" i="41"/>
  <c r="E3159" i="41"/>
  <c r="D3159" i="41"/>
  <c r="C3159" i="41"/>
  <c r="AC3158" i="41"/>
  <c r="AB3158" i="41"/>
  <c r="E3158" i="41"/>
  <c r="D3158" i="41"/>
  <c r="C3158" i="41"/>
  <c r="AC3157" i="41"/>
  <c r="AB3157" i="41"/>
  <c r="E3157" i="41"/>
  <c r="D3157" i="41"/>
  <c r="C3157" i="41"/>
  <c r="AC3156" i="41"/>
  <c r="AB3156" i="41"/>
  <c r="E3156" i="41"/>
  <c r="D3156" i="41"/>
  <c r="C3156" i="41"/>
  <c r="AC3155" i="41"/>
  <c r="AB3155" i="41"/>
  <c r="E3155" i="41"/>
  <c r="D3155" i="41"/>
  <c r="C3155" i="41"/>
  <c r="AC3154" i="41"/>
  <c r="AB3154" i="41"/>
  <c r="E3154" i="41"/>
  <c r="D3154" i="41"/>
  <c r="C3154" i="41"/>
  <c r="AC3153" i="41"/>
  <c r="AB3153" i="41"/>
  <c r="E3153" i="41"/>
  <c r="D3153" i="41"/>
  <c r="C3153" i="41"/>
  <c r="AC3152" i="41"/>
  <c r="AB3152" i="41"/>
  <c r="E3152" i="41"/>
  <c r="D3152" i="41"/>
  <c r="C3152" i="41"/>
  <c r="AC3151" i="41"/>
  <c r="AB3151" i="41"/>
  <c r="E3151" i="41"/>
  <c r="D3151" i="41"/>
  <c r="C3151" i="41"/>
  <c r="AC3150" i="41"/>
  <c r="AB3150" i="41"/>
  <c r="E3150" i="41"/>
  <c r="D3150" i="41"/>
  <c r="C3150" i="41"/>
  <c r="AC3149" i="41"/>
  <c r="AB3149" i="41"/>
  <c r="E3149" i="41"/>
  <c r="D3149" i="41"/>
  <c r="C3149" i="41"/>
  <c r="AC3148" i="41"/>
  <c r="AB3148" i="41"/>
  <c r="E3148" i="41"/>
  <c r="D3148" i="41"/>
  <c r="C3148" i="41"/>
  <c r="AC3147" i="41"/>
  <c r="AB3147" i="41"/>
  <c r="E3147" i="41"/>
  <c r="D3147" i="41"/>
  <c r="C3147" i="41"/>
  <c r="AC3146" i="41"/>
  <c r="AB3146" i="41"/>
  <c r="E3146" i="41"/>
  <c r="D3146" i="41"/>
  <c r="C3146" i="41"/>
  <c r="AC3145" i="41"/>
  <c r="AB3145" i="41"/>
  <c r="E3145" i="41"/>
  <c r="D3145" i="41"/>
  <c r="C3145" i="41"/>
  <c r="AC3144" i="41"/>
  <c r="AB3144" i="41"/>
  <c r="E3144" i="41"/>
  <c r="D3144" i="41"/>
  <c r="C3144" i="41"/>
  <c r="AC3143" i="41"/>
  <c r="AB3143" i="41"/>
  <c r="E3143" i="41"/>
  <c r="D3143" i="41"/>
  <c r="C3143" i="41"/>
  <c r="AC3142" i="41"/>
  <c r="AB3142" i="41"/>
  <c r="E3142" i="41"/>
  <c r="D3142" i="41"/>
  <c r="C3142" i="41"/>
  <c r="AC3141" i="41"/>
  <c r="AB3141" i="41"/>
  <c r="E3141" i="41"/>
  <c r="D3141" i="41"/>
  <c r="C3141" i="41"/>
  <c r="AC3140" i="41"/>
  <c r="AB3140" i="41"/>
  <c r="E3140" i="41"/>
  <c r="D3140" i="41"/>
  <c r="C3140" i="41"/>
  <c r="AC3139" i="41"/>
  <c r="AB3139" i="41"/>
  <c r="E3139" i="41"/>
  <c r="D3139" i="41"/>
  <c r="C3139" i="41"/>
  <c r="AC3138" i="41"/>
  <c r="AB3138" i="41"/>
  <c r="E3138" i="41"/>
  <c r="D3138" i="41"/>
  <c r="C3138" i="41"/>
  <c r="AC3137" i="41"/>
  <c r="AB3137" i="41"/>
  <c r="E3137" i="41"/>
  <c r="D3137" i="41"/>
  <c r="C3137" i="41"/>
  <c r="AC3136" i="41"/>
  <c r="AB3136" i="41"/>
  <c r="E3136" i="41"/>
  <c r="D3136" i="41"/>
  <c r="C3136" i="41"/>
  <c r="AC3135" i="41"/>
  <c r="AB3135" i="41"/>
  <c r="E3135" i="41"/>
  <c r="D3135" i="41"/>
  <c r="C3135" i="41"/>
  <c r="AC3134" i="41"/>
  <c r="AB3134" i="41"/>
  <c r="E3134" i="41"/>
  <c r="D3134" i="41"/>
  <c r="C3134" i="41"/>
  <c r="AC3133" i="41"/>
  <c r="AB3133" i="41"/>
  <c r="E3133" i="41"/>
  <c r="D3133" i="41"/>
  <c r="C3133" i="41"/>
  <c r="AC3132" i="41"/>
  <c r="AB3132" i="41"/>
  <c r="E3132" i="41"/>
  <c r="D3132" i="41"/>
  <c r="C3132" i="41"/>
  <c r="AC3131" i="41"/>
  <c r="AB3131" i="41"/>
  <c r="E3131" i="41"/>
  <c r="D3131" i="41"/>
  <c r="C3131" i="41"/>
  <c r="AC3130" i="41"/>
  <c r="AB3130" i="41"/>
  <c r="E3130" i="41"/>
  <c r="D3130" i="41"/>
  <c r="C3130" i="41"/>
  <c r="AC3129" i="41"/>
  <c r="AB3129" i="41"/>
  <c r="E3129" i="41"/>
  <c r="D3129" i="41"/>
  <c r="C3129" i="41"/>
  <c r="AC3128" i="41"/>
  <c r="AB3128" i="41"/>
  <c r="E3128" i="41"/>
  <c r="D3128" i="41"/>
  <c r="C3128" i="41"/>
  <c r="AC3127" i="41"/>
  <c r="AB3127" i="41"/>
  <c r="E3127" i="41"/>
  <c r="D3127" i="41"/>
  <c r="C3127" i="41"/>
  <c r="AC3126" i="41"/>
  <c r="AB3126" i="41"/>
  <c r="E3126" i="41"/>
  <c r="D3126" i="41"/>
  <c r="C3126" i="41"/>
  <c r="AC3125" i="41"/>
  <c r="AB3125" i="41"/>
  <c r="E3125" i="41"/>
  <c r="D3125" i="41"/>
  <c r="C3125" i="41"/>
  <c r="AC3124" i="41"/>
  <c r="AB3124" i="41"/>
  <c r="E3124" i="41"/>
  <c r="D3124" i="41"/>
  <c r="C3124" i="41"/>
  <c r="AC3123" i="41"/>
  <c r="AB3123" i="41"/>
  <c r="E3123" i="41"/>
  <c r="D3123" i="41"/>
  <c r="C3123" i="41"/>
  <c r="AC3122" i="41"/>
  <c r="AB3122" i="41"/>
  <c r="E3122" i="41"/>
  <c r="D3122" i="41"/>
  <c r="C3122" i="41"/>
  <c r="AC3121" i="41"/>
  <c r="AB3121" i="41"/>
  <c r="E3121" i="41"/>
  <c r="D3121" i="41"/>
  <c r="C3121" i="41"/>
  <c r="AC3120" i="41"/>
  <c r="AB3120" i="41"/>
  <c r="E3120" i="41"/>
  <c r="D3120" i="41"/>
  <c r="C3120" i="41"/>
  <c r="AC3119" i="41"/>
  <c r="AB3119" i="41"/>
  <c r="E3119" i="41"/>
  <c r="D3119" i="41"/>
  <c r="C3119" i="41"/>
  <c r="AC3118" i="41"/>
  <c r="AB3118" i="41"/>
  <c r="E3118" i="41"/>
  <c r="D3118" i="41"/>
  <c r="C3118" i="41"/>
  <c r="AC3117" i="41"/>
  <c r="AB3117" i="41"/>
  <c r="E3117" i="41"/>
  <c r="D3117" i="41"/>
  <c r="C3117" i="41"/>
  <c r="AC3116" i="41"/>
  <c r="AB3116" i="41"/>
  <c r="E3116" i="41"/>
  <c r="D3116" i="41"/>
  <c r="C3116" i="41"/>
  <c r="AC3115" i="41"/>
  <c r="AB3115" i="41"/>
  <c r="E3115" i="41"/>
  <c r="D3115" i="41"/>
  <c r="C3115" i="41"/>
  <c r="AC3114" i="41"/>
  <c r="AB3114" i="41"/>
  <c r="E3114" i="41"/>
  <c r="D3114" i="41"/>
  <c r="C3114" i="41"/>
  <c r="AC3113" i="41"/>
  <c r="AB3113" i="41"/>
  <c r="E3113" i="41"/>
  <c r="D3113" i="41"/>
  <c r="C3113" i="41"/>
  <c r="AC3112" i="41"/>
  <c r="AB3112" i="41"/>
  <c r="E3112" i="41"/>
  <c r="D3112" i="41"/>
  <c r="C3112" i="41"/>
  <c r="AC3111" i="41"/>
  <c r="AB3111" i="41"/>
  <c r="E3111" i="41"/>
  <c r="D3111" i="41"/>
  <c r="C3111" i="41"/>
  <c r="AC3110" i="41"/>
  <c r="AB3110" i="41"/>
  <c r="E3110" i="41"/>
  <c r="D3110" i="41"/>
  <c r="C3110" i="41"/>
  <c r="AC3109" i="41"/>
  <c r="AB3109" i="41"/>
  <c r="E3109" i="41"/>
  <c r="D3109" i="41"/>
  <c r="C3109" i="41"/>
  <c r="AC3108" i="41"/>
  <c r="AB3108" i="41"/>
  <c r="E3108" i="41"/>
  <c r="D3108" i="41"/>
  <c r="C3108" i="41"/>
  <c r="AC3107" i="41"/>
  <c r="AB3107" i="41"/>
  <c r="E3107" i="41"/>
  <c r="D3107" i="41"/>
  <c r="C3107" i="41"/>
  <c r="AC3106" i="41"/>
  <c r="AB3106" i="41"/>
  <c r="E3106" i="41"/>
  <c r="D3106" i="41"/>
  <c r="C3106" i="41"/>
  <c r="AC3105" i="41"/>
  <c r="AB3105" i="41"/>
  <c r="E3105" i="41"/>
  <c r="D3105" i="41"/>
  <c r="C3105" i="41"/>
  <c r="AC3104" i="41"/>
  <c r="AB3104" i="41"/>
  <c r="E3104" i="41"/>
  <c r="D3104" i="41"/>
  <c r="C3104" i="41"/>
  <c r="AC3103" i="41"/>
  <c r="AB3103" i="41"/>
  <c r="E3103" i="41"/>
  <c r="D3103" i="41"/>
  <c r="C3103" i="41"/>
  <c r="AC3102" i="41"/>
  <c r="AB3102" i="41"/>
  <c r="E3102" i="41"/>
  <c r="D3102" i="41"/>
  <c r="C3102" i="41"/>
  <c r="AC3101" i="41"/>
  <c r="AB3101" i="41"/>
  <c r="E3101" i="41"/>
  <c r="D3101" i="41"/>
  <c r="C3101" i="41"/>
  <c r="AC3100" i="41"/>
  <c r="AB3100" i="41"/>
  <c r="E3100" i="41"/>
  <c r="D3100" i="41"/>
  <c r="C3100" i="41"/>
  <c r="AC3099" i="41"/>
  <c r="AB3099" i="41"/>
  <c r="E3099" i="41"/>
  <c r="D3099" i="41"/>
  <c r="C3099" i="41"/>
  <c r="AC3098" i="41"/>
  <c r="AB3098" i="41"/>
  <c r="E3098" i="41"/>
  <c r="D3098" i="41"/>
  <c r="C3098" i="41"/>
  <c r="AC3097" i="41"/>
  <c r="AB3097" i="41"/>
  <c r="E3097" i="41"/>
  <c r="D3097" i="41"/>
  <c r="C3097" i="41"/>
  <c r="AC3096" i="41"/>
  <c r="AB3096" i="41"/>
  <c r="E3096" i="41"/>
  <c r="D3096" i="41"/>
  <c r="C3096" i="41"/>
  <c r="AC3095" i="41"/>
  <c r="AB3095" i="41"/>
  <c r="E3095" i="41"/>
  <c r="D3095" i="41"/>
  <c r="C3095" i="41"/>
  <c r="AC3094" i="41"/>
  <c r="AB3094" i="41"/>
  <c r="E3094" i="41"/>
  <c r="D3094" i="41"/>
  <c r="C3094" i="41"/>
  <c r="AC3093" i="41"/>
  <c r="AB3093" i="41"/>
  <c r="E3093" i="41"/>
  <c r="D3093" i="41"/>
  <c r="C3093" i="41"/>
  <c r="AC3092" i="41"/>
  <c r="AB3092" i="41"/>
  <c r="E3092" i="41"/>
  <c r="D3092" i="41"/>
  <c r="C3092" i="41"/>
  <c r="AC3091" i="41"/>
  <c r="AB3091" i="41"/>
  <c r="E3091" i="41"/>
  <c r="D3091" i="41"/>
  <c r="C3091" i="41"/>
  <c r="AC3090" i="41"/>
  <c r="AB3090" i="41"/>
  <c r="E3090" i="41"/>
  <c r="D3090" i="41"/>
  <c r="C3090" i="41"/>
  <c r="AC3089" i="41"/>
  <c r="AB3089" i="41"/>
  <c r="E3089" i="41"/>
  <c r="D3089" i="41"/>
  <c r="C3089" i="41"/>
  <c r="AC3088" i="41"/>
  <c r="AB3088" i="41"/>
  <c r="E3088" i="41"/>
  <c r="D3088" i="41"/>
  <c r="C3088" i="41"/>
  <c r="AC3087" i="41"/>
  <c r="AB3087" i="41"/>
  <c r="E3087" i="41"/>
  <c r="D3087" i="41"/>
  <c r="C3087" i="41"/>
  <c r="AC3086" i="41"/>
  <c r="AB3086" i="41"/>
  <c r="E3086" i="41"/>
  <c r="D3086" i="41"/>
  <c r="C3086" i="41"/>
  <c r="AC3085" i="41"/>
  <c r="AB3085" i="41"/>
  <c r="E3085" i="41"/>
  <c r="D3085" i="41"/>
  <c r="C3085" i="41"/>
  <c r="AC3084" i="41"/>
  <c r="AB3084" i="41"/>
  <c r="E3084" i="41"/>
  <c r="D3084" i="41"/>
  <c r="C3084" i="41"/>
  <c r="AC3083" i="41"/>
  <c r="AB3083" i="41"/>
  <c r="E3083" i="41"/>
  <c r="D3083" i="41"/>
  <c r="C3083" i="41"/>
  <c r="AC3082" i="41"/>
  <c r="AB3082" i="41"/>
  <c r="E3082" i="41"/>
  <c r="D3082" i="41"/>
  <c r="C3082" i="41"/>
  <c r="AC3081" i="41"/>
  <c r="AB3081" i="41"/>
  <c r="E3081" i="41"/>
  <c r="D3081" i="41"/>
  <c r="C3081" i="41"/>
  <c r="AC3080" i="41"/>
  <c r="AB3080" i="41"/>
  <c r="E3080" i="41"/>
  <c r="D3080" i="41"/>
  <c r="C3080" i="41"/>
  <c r="AC3079" i="41"/>
  <c r="AB3079" i="41"/>
  <c r="E3079" i="41"/>
  <c r="D3079" i="41"/>
  <c r="C3079" i="41"/>
  <c r="AC3078" i="41"/>
  <c r="AB3078" i="41"/>
  <c r="E3078" i="41"/>
  <c r="D3078" i="41"/>
  <c r="C3078" i="41"/>
  <c r="AC3077" i="41"/>
  <c r="AB3077" i="41"/>
  <c r="E3077" i="41"/>
  <c r="D3077" i="41"/>
  <c r="C3077" i="41"/>
  <c r="AC3076" i="41"/>
  <c r="AB3076" i="41"/>
  <c r="E3076" i="41"/>
  <c r="D3076" i="41"/>
  <c r="C3076" i="41"/>
  <c r="AC3075" i="41"/>
  <c r="AB3075" i="41"/>
  <c r="E3075" i="41"/>
  <c r="D3075" i="41"/>
  <c r="C3075" i="41"/>
  <c r="AC3074" i="41"/>
  <c r="AB3074" i="41"/>
  <c r="E3074" i="41"/>
  <c r="D3074" i="41"/>
  <c r="C3074" i="41"/>
  <c r="AC3073" i="41"/>
  <c r="AB3073" i="41"/>
  <c r="E3073" i="41"/>
  <c r="D3073" i="41"/>
  <c r="C3073" i="41"/>
  <c r="AC3072" i="41"/>
  <c r="AB3072" i="41"/>
  <c r="E3072" i="41"/>
  <c r="D3072" i="41"/>
  <c r="C3072" i="41"/>
  <c r="AC3071" i="41"/>
  <c r="AB3071" i="41"/>
  <c r="E3071" i="41"/>
  <c r="D3071" i="41"/>
  <c r="C3071" i="41"/>
  <c r="AC3070" i="41"/>
  <c r="AB3070" i="41"/>
  <c r="E3070" i="41"/>
  <c r="D3070" i="41"/>
  <c r="C3070" i="41"/>
  <c r="AC3069" i="41"/>
  <c r="AB3069" i="41"/>
  <c r="E3069" i="41"/>
  <c r="D3069" i="41"/>
  <c r="C3069" i="41"/>
  <c r="AC3068" i="41"/>
  <c r="AB3068" i="41"/>
  <c r="E3068" i="41"/>
  <c r="D3068" i="41"/>
  <c r="C3068" i="41"/>
  <c r="AC3067" i="41"/>
  <c r="AB3067" i="41"/>
  <c r="E3067" i="41"/>
  <c r="D3067" i="41"/>
  <c r="C3067" i="41"/>
  <c r="AC3066" i="41"/>
  <c r="AB3066" i="41"/>
  <c r="E3066" i="41"/>
  <c r="D3066" i="41"/>
  <c r="C3066" i="41"/>
  <c r="AC3065" i="41"/>
  <c r="AB3065" i="41"/>
  <c r="E3065" i="41"/>
  <c r="D3065" i="41"/>
  <c r="C3065" i="41"/>
  <c r="AC3064" i="41"/>
  <c r="AB3064" i="41"/>
  <c r="E3064" i="41"/>
  <c r="D3064" i="41"/>
  <c r="C3064" i="41"/>
  <c r="AC3063" i="41"/>
  <c r="AB3063" i="41"/>
  <c r="E3063" i="41"/>
  <c r="D3063" i="41"/>
  <c r="C3063" i="41"/>
  <c r="AC3062" i="41"/>
  <c r="AB3062" i="41"/>
  <c r="E3062" i="41"/>
  <c r="D3062" i="41"/>
  <c r="C3062" i="41"/>
  <c r="AC3061" i="41"/>
  <c r="AB3061" i="41"/>
  <c r="E3061" i="41"/>
  <c r="D3061" i="41"/>
  <c r="C3061" i="41"/>
  <c r="AC3060" i="41"/>
  <c r="AB3060" i="41"/>
  <c r="E3060" i="41"/>
  <c r="D3060" i="41"/>
  <c r="C3060" i="41"/>
  <c r="AC3059" i="41"/>
  <c r="AB3059" i="41"/>
  <c r="E3059" i="41"/>
  <c r="D3059" i="41"/>
  <c r="C3059" i="41"/>
  <c r="AC3058" i="41"/>
  <c r="AB3058" i="41"/>
  <c r="E3058" i="41"/>
  <c r="D3058" i="41"/>
  <c r="C3058" i="41"/>
  <c r="AC3057" i="41"/>
  <c r="AB3057" i="41"/>
  <c r="E3057" i="41"/>
  <c r="D3057" i="41"/>
  <c r="C3057" i="41"/>
  <c r="AC3056" i="41"/>
  <c r="AB3056" i="41"/>
  <c r="E3056" i="41"/>
  <c r="D3056" i="41"/>
  <c r="C3056" i="41"/>
  <c r="AC3055" i="41"/>
  <c r="AB3055" i="41"/>
  <c r="E3055" i="41"/>
  <c r="D3055" i="41"/>
  <c r="C3055" i="41"/>
  <c r="AC3054" i="41"/>
  <c r="AB3054" i="41"/>
  <c r="E3054" i="41"/>
  <c r="D3054" i="41"/>
  <c r="C3054" i="41"/>
  <c r="AC3053" i="41"/>
  <c r="AB3053" i="41"/>
  <c r="E3053" i="41"/>
  <c r="D3053" i="41"/>
  <c r="C3053" i="41"/>
  <c r="AC3052" i="41"/>
  <c r="AB3052" i="41"/>
  <c r="E3052" i="41"/>
  <c r="D3052" i="41"/>
  <c r="C3052" i="41"/>
  <c r="AC3051" i="41"/>
  <c r="AB3051" i="41"/>
  <c r="E3051" i="41"/>
  <c r="D3051" i="41"/>
  <c r="C3051" i="41"/>
  <c r="AC3050" i="41"/>
  <c r="AB3050" i="41"/>
  <c r="E3050" i="41"/>
  <c r="D3050" i="41"/>
  <c r="C3050" i="41"/>
  <c r="AC3049" i="41"/>
  <c r="AB3049" i="41"/>
  <c r="E3049" i="41"/>
  <c r="D3049" i="41"/>
  <c r="C3049" i="41"/>
  <c r="AC3048" i="41"/>
  <c r="AB3048" i="41"/>
  <c r="E3048" i="41"/>
  <c r="D3048" i="41"/>
  <c r="C3048" i="41"/>
  <c r="AC3047" i="41"/>
  <c r="AB3047" i="41"/>
  <c r="E3047" i="41"/>
  <c r="D3047" i="41"/>
  <c r="C3047" i="41"/>
  <c r="AC3046" i="41"/>
  <c r="AB3046" i="41"/>
  <c r="E3046" i="41"/>
  <c r="D3046" i="41"/>
  <c r="C3046" i="41"/>
  <c r="AC3045" i="41"/>
  <c r="AB3045" i="41"/>
  <c r="E3045" i="41"/>
  <c r="D3045" i="41"/>
  <c r="C3045" i="41"/>
  <c r="AC3044" i="41"/>
  <c r="AB3044" i="41"/>
  <c r="E3044" i="41"/>
  <c r="D3044" i="41"/>
  <c r="C3044" i="41"/>
  <c r="AC3043" i="41"/>
  <c r="AB3043" i="41"/>
  <c r="E3043" i="41"/>
  <c r="D3043" i="41"/>
  <c r="C3043" i="41"/>
  <c r="AC3042" i="41"/>
  <c r="AB3042" i="41"/>
  <c r="E3042" i="41"/>
  <c r="D3042" i="41"/>
  <c r="C3042" i="41"/>
  <c r="AC3041" i="41"/>
  <c r="AB3041" i="41"/>
  <c r="E3041" i="41"/>
  <c r="D3041" i="41"/>
  <c r="C3041" i="41"/>
  <c r="AC3040" i="41"/>
  <c r="AB3040" i="41"/>
  <c r="E3040" i="41"/>
  <c r="D3040" i="41"/>
  <c r="C3040" i="41"/>
  <c r="AC3039" i="41"/>
  <c r="AB3039" i="41"/>
  <c r="E3039" i="41"/>
  <c r="D3039" i="41"/>
  <c r="C3039" i="41"/>
  <c r="AC3038" i="41"/>
  <c r="AB3038" i="41"/>
  <c r="E3038" i="41"/>
  <c r="D3038" i="41"/>
  <c r="C3038" i="41"/>
  <c r="AC3037" i="41"/>
  <c r="AB3037" i="41"/>
  <c r="E3037" i="41"/>
  <c r="D3037" i="41"/>
  <c r="C3037" i="41"/>
  <c r="AC3036" i="41"/>
  <c r="AB3036" i="41"/>
  <c r="E3036" i="41"/>
  <c r="D3036" i="41"/>
  <c r="C3036" i="41"/>
  <c r="AC3035" i="41"/>
  <c r="AB3035" i="41"/>
  <c r="E3035" i="41"/>
  <c r="D3035" i="41"/>
  <c r="C3035" i="41"/>
  <c r="AC3034" i="41"/>
  <c r="AB3034" i="41"/>
  <c r="E3034" i="41"/>
  <c r="D3034" i="41"/>
  <c r="C3034" i="41"/>
  <c r="AC3033" i="41"/>
  <c r="AB3033" i="41"/>
  <c r="E3033" i="41"/>
  <c r="D3033" i="41"/>
  <c r="C3033" i="41"/>
  <c r="AC3032" i="41"/>
  <c r="AB3032" i="41"/>
  <c r="E3032" i="41"/>
  <c r="D3032" i="41"/>
  <c r="C3032" i="41"/>
  <c r="AC3031" i="41"/>
  <c r="AB3031" i="41"/>
  <c r="E3031" i="41"/>
  <c r="D3031" i="41"/>
  <c r="C3031" i="41"/>
  <c r="AC3030" i="41"/>
  <c r="AB3030" i="41"/>
  <c r="E3030" i="41"/>
  <c r="D3030" i="41"/>
  <c r="C3030" i="41"/>
  <c r="AC3029" i="41"/>
  <c r="AB3029" i="41"/>
  <c r="E3029" i="41"/>
  <c r="D3029" i="41"/>
  <c r="C3029" i="41"/>
  <c r="AC3028" i="41"/>
  <c r="AB3028" i="41"/>
  <c r="E3028" i="41"/>
  <c r="D3028" i="41"/>
  <c r="C3028" i="41"/>
  <c r="AC3027" i="41"/>
  <c r="AB3027" i="41"/>
  <c r="E3027" i="41"/>
  <c r="D3027" i="41"/>
  <c r="C3027" i="41"/>
  <c r="AC3026" i="41"/>
  <c r="AB3026" i="41"/>
  <c r="E3026" i="41"/>
  <c r="D3026" i="41"/>
  <c r="C3026" i="41"/>
  <c r="AC3025" i="41"/>
  <c r="AB3025" i="41"/>
  <c r="E3025" i="41"/>
  <c r="D3025" i="41"/>
  <c r="C3025" i="41"/>
  <c r="AC3024" i="41"/>
  <c r="AB3024" i="41"/>
  <c r="E3024" i="41"/>
  <c r="D3024" i="41"/>
  <c r="C3024" i="41"/>
  <c r="AC3023" i="41"/>
  <c r="AB3023" i="41"/>
  <c r="E3023" i="41"/>
  <c r="D3023" i="41"/>
  <c r="C3023" i="41"/>
  <c r="AC3022" i="41"/>
  <c r="AB3022" i="41"/>
  <c r="E3022" i="41"/>
  <c r="D3022" i="41"/>
  <c r="C3022" i="41"/>
  <c r="AC3021" i="41"/>
  <c r="AB3021" i="41"/>
  <c r="E3021" i="41"/>
  <c r="D3021" i="41"/>
  <c r="C3021" i="41"/>
  <c r="AC3020" i="41"/>
  <c r="AB3020" i="41"/>
  <c r="E3020" i="41"/>
  <c r="D3020" i="41"/>
  <c r="C3020" i="41"/>
  <c r="AC3019" i="41"/>
  <c r="AB3019" i="41"/>
  <c r="E3019" i="41"/>
  <c r="D3019" i="41"/>
  <c r="C3019" i="41"/>
  <c r="AC3018" i="41"/>
  <c r="AB3018" i="41"/>
  <c r="E3018" i="41"/>
  <c r="D3018" i="41"/>
  <c r="C3018" i="41"/>
  <c r="AC3017" i="41"/>
  <c r="AB3017" i="41"/>
  <c r="E3017" i="41"/>
  <c r="D3017" i="41"/>
  <c r="C3017" i="41"/>
  <c r="AC3016" i="41"/>
  <c r="AB3016" i="41"/>
  <c r="E3016" i="41"/>
  <c r="D3016" i="41"/>
  <c r="C3016" i="41"/>
  <c r="AC3015" i="41"/>
  <c r="AB3015" i="41"/>
  <c r="E3015" i="41"/>
  <c r="D3015" i="41"/>
  <c r="C3015" i="41"/>
  <c r="AC3014" i="41"/>
  <c r="AB3014" i="41"/>
  <c r="E3014" i="41"/>
  <c r="D3014" i="41"/>
  <c r="C3014" i="41"/>
  <c r="AC3013" i="41"/>
  <c r="AB3013" i="41"/>
  <c r="E3013" i="41"/>
  <c r="D3013" i="41"/>
  <c r="C3013" i="41"/>
  <c r="AC3012" i="41"/>
  <c r="AB3012" i="41"/>
  <c r="E3012" i="41"/>
  <c r="D3012" i="41"/>
  <c r="C3012" i="41"/>
  <c r="AC3011" i="41"/>
  <c r="AB3011" i="41"/>
  <c r="E3011" i="41"/>
  <c r="D3011" i="41"/>
  <c r="C3011" i="41"/>
  <c r="AC3010" i="41"/>
  <c r="AB3010" i="41"/>
  <c r="E3010" i="41"/>
  <c r="D3010" i="41"/>
  <c r="C3010" i="41"/>
  <c r="AC3009" i="41"/>
  <c r="AB3009" i="41"/>
  <c r="E3009" i="41"/>
  <c r="D3009" i="41"/>
  <c r="C3009" i="41"/>
  <c r="DV49" i="41" l="1"/>
  <c r="DR49" i="41"/>
  <c r="DN49" i="41"/>
  <c r="DJ49" i="41"/>
  <c r="DF49" i="41"/>
  <c r="DB49" i="41"/>
  <c r="CX49" i="41"/>
  <c r="CT49" i="41"/>
  <c r="CP49" i="41"/>
  <c r="CL49" i="41"/>
  <c r="CH49" i="41"/>
  <c r="CD49" i="41"/>
  <c r="BZ49" i="41"/>
  <c r="BV49" i="41"/>
  <c r="BR49" i="41"/>
  <c r="BN49" i="41"/>
  <c r="DQ49" i="41"/>
  <c r="DM49" i="41"/>
  <c r="DI49" i="41"/>
  <c r="DE49" i="41"/>
  <c r="DA49" i="41"/>
  <c r="CW49" i="41"/>
  <c r="CS49" i="41"/>
  <c r="CO49" i="41"/>
  <c r="CK49" i="41"/>
  <c r="CG49" i="41"/>
  <c r="CC49" i="41"/>
  <c r="BY49" i="41"/>
  <c r="BU49" i="41"/>
  <c r="BQ49" i="41"/>
  <c r="BM49" i="41"/>
  <c r="DT49" i="41"/>
  <c r="DP49" i="41"/>
  <c r="DL49" i="41"/>
  <c r="DH49" i="41"/>
  <c r="DD49" i="41"/>
  <c r="CZ49" i="41"/>
  <c r="CV49" i="41"/>
  <c r="CR49" i="41"/>
  <c r="CN49" i="41"/>
  <c r="CJ49" i="41"/>
  <c r="CF49" i="41"/>
  <c r="CB49" i="41"/>
  <c r="BX49" i="41"/>
  <c r="BT49" i="41"/>
  <c r="BP49" i="41"/>
  <c r="DS49" i="41"/>
  <c r="DO49" i="41"/>
  <c r="DK49" i="41"/>
  <c r="DG49" i="41"/>
  <c r="DC49" i="41"/>
  <c r="CY49" i="41"/>
  <c r="CU49" i="41"/>
  <c r="CQ49" i="41"/>
  <c r="CM49" i="41"/>
  <c r="CI49" i="41"/>
  <c r="CE49" i="41"/>
  <c r="CA49" i="41"/>
  <c r="BW49" i="41"/>
  <c r="BS49" i="41"/>
  <c r="BO49" i="41"/>
  <c r="DT60" i="41"/>
  <c r="DP60" i="41"/>
  <c r="DL60" i="41"/>
  <c r="DH60" i="41"/>
  <c r="DD60" i="41"/>
  <c r="CZ60" i="41"/>
  <c r="CV60" i="41"/>
  <c r="CR60" i="41"/>
  <c r="CN60" i="41"/>
  <c r="CJ60" i="41"/>
  <c r="CF60" i="41"/>
  <c r="CB60" i="41"/>
  <c r="BX60" i="41"/>
  <c r="BT60" i="41"/>
  <c r="BP60" i="41"/>
  <c r="DR60" i="41"/>
  <c r="DM60" i="41"/>
  <c r="DG60" i="41"/>
  <c r="DB60" i="41"/>
  <c r="CW60" i="41"/>
  <c r="CQ60" i="41"/>
  <c r="CL60" i="41"/>
  <c r="CG60" i="41"/>
  <c r="CA60" i="41"/>
  <c r="BV60" i="41"/>
  <c r="BQ60" i="41"/>
  <c r="DV60" i="41"/>
  <c r="DQ60" i="41"/>
  <c r="DK60" i="41"/>
  <c r="DF60" i="41"/>
  <c r="DA60" i="41"/>
  <c r="CU60" i="41"/>
  <c r="CP60" i="41"/>
  <c r="CK60" i="41"/>
  <c r="CE60" i="41"/>
  <c r="BZ60" i="41"/>
  <c r="BU60" i="41"/>
  <c r="BO60" i="41"/>
  <c r="DO60" i="41"/>
  <c r="DJ60" i="41"/>
  <c r="DE60" i="41"/>
  <c r="CY60" i="41"/>
  <c r="CT60" i="41"/>
  <c r="CO60" i="41"/>
  <c r="CI60" i="41"/>
  <c r="CD60" i="41"/>
  <c r="BY60" i="41"/>
  <c r="BS60" i="41"/>
  <c r="BN60" i="41"/>
  <c r="DS60" i="41"/>
  <c r="DN60" i="41"/>
  <c r="DI60" i="41"/>
  <c r="DC60" i="41"/>
  <c r="CX60" i="41"/>
  <c r="CS60" i="41"/>
  <c r="CM60" i="41"/>
  <c r="CH60" i="41"/>
  <c r="CC60" i="41"/>
  <c r="BW60" i="41"/>
  <c r="BR60" i="41"/>
  <c r="BM60" i="41"/>
  <c r="DS73" i="41"/>
  <c r="DO73" i="41"/>
  <c r="DK73" i="41"/>
  <c r="DG73" i="41"/>
  <c r="DC73" i="41"/>
  <c r="CY73" i="41"/>
  <c r="CU73" i="41"/>
  <c r="CQ73" i="41"/>
  <c r="CM73" i="41"/>
  <c r="CI73" i="41"/>
  <c r="CE73" i="41"/>
  <c r="CA73" i="41"/>
  <c r="BW73" i="41"/>
  <c r="BS73" i="41"/>
  <c r="BO73" i="41"/>
  <c r="DV73" i="41"/>
  <c r="DR73" i="41"/>
  <c r="DN73" i="41"/>
  <c r="DJ73" i="41"/>
  <c r="DF73" i="41"/>
  <c r="DB73" i="41"/>
  <c r="CX73" i="41"/>
  <c r="CT73" i="41"/>
  <c r="CP73" i="41"/>
  <c r="CL73" i="41"/>
  <c r="CH73" i="41"/>
  <c r="CD73" i="41"/>
  <c r="BZ73" i="41"/>
  <c r="BV73" i="41"/>
  <c r="BR73" i="41"/>
  <c r="BN73" i="41"/>
  <c r="DQ73" i="41"/>
  <c r="DM73" i="41"/>
  <c r="DI73" i="41"/>
  <c r="DE73" i="41"/>
  <c r="DA73" i="41"/>
  <c r="CW73" i="41"/>
  <c r="CS73" i="41"/>
  <c r="CO73" i="41"/>
  <c r="CK73" i="41"/>
  <c r="CG73" i="41"/>
  <c r="CC73" i="41"/>
  <c r="BY73" i="41"/>
  <c r="BU73" i="41"/>
  <c r="BQ73" i="41"/>
  <c r="BM73" i="41"/>
  <c r="DT73" i="41"/>
  <c r="DP73" i="41"/>
  <c r="DL73" i="41"/>
  <c r="DH73" i="41"/>
  <c r="DD73" i="41"/>
  <c r="CZ73" i="41"/>
  <c r="CV73" i="41"/>
  <c r="CR73" i="41"/>
  <c r="CN73" i="41"/>
  <c r="CJ73" i="41"/>
  <c r="CF73" i="41"/>
  <c r="CB73" i="41"/>
  <c r="BX73" i="41"/>
  <c r="BT73" i="41"/>
  <c r="BP73" i="41"/>
  <c r="DQ75" i="41"/>
  <c r="DM75" i="41"/>
  <c r="DI75" i="41"/>
  <c r="DE75" i="41"/>
  <c r="DA75" i="41"/>
  <c r="CW75" i="41"/>
  <c r="CS75" i="41"/>
  <c r="CO75" i="41"/>
  <c r="CK75" i="41"/>
  <c r="CG75" i="41"/>
  <c r="CC75" i="41"/>
  <c r="BY75" i="41"/>
  <c r="BU75" i="41"/>
  <c r="BQ75" i="41"/>
  <c r="BM75" i="41"/>
  <c r="DT75" i="41"/>
  <c r="DP75" i="41"/>
  <c r="DL75" i="41"/>
  <c r="DH75" i="41"/>
  <c r="DD75" i="41"/>
  <c r="CZ75" i="41"/>
  <c r="CV75" i="41"/>
  <c r="CR75" i="41"/>
  <c r="CN75" i="41"/>
  <c r="CJ75" i="41"/>
  <c r="CF75" i="41"/>
  <c r="CB75" i="41"/>
  <c r="BX75" i="41"/>
  <c r="BT75" i="41"/>
  <c r="BP75" i="41"/>
  <c r="DS75" i="41"/>
  <c r="DO75" i="41"/>
  <c r="DK75" i="41"/>
  <c r="DG75" i="41"/>
  <c r="DC75" i="41"/>
  <c r="CY75" i="41"/>
  <c r="CU75" i="41"/>
  <c r="CQ75" i="41"/>
  <c r="CM75" i="41"/>
  <c r="CI75" i="41"/>
  <c r="CE75" i="41"/>
  <c r="CA75" i="41"/>
  <c r="BW75" i="41"/>
  <c r="BS75" i="41"/>
  <c r="BO75" i="41"/>
  <c r="DV75" i="41"/>
  <c r="DR75" i="41"/>
  <c r="DN75" i="41"/>
  <c r="DJ75" i="41"/>
  <c r="DF75" i="41"/>
  <c r="DB75" i="41"/>
  <c r="CX75" i="41"/>
  <c r="CT75" i="41"/>
  <c r="CP75" i="41"/>
  <c r="CL75" i="41"/>
  <c r="CH75" i="41"/>
  <c r="CD75" i="41"/>
  <c r="BZ75" i="41"/>
  <c r="BV75" i="41"/>
  <c r="BR75" i="41"/>
  <c r="BN75" i="41"/>
  <c r="DQ83" i="41"/>
  <c r="DM83" i="41"/>
  <c r="DI83" i="41"/>
  <c r="DE83" i="41"/>
  <c r="DA83" i="41"/>
  <c r="CW83" i="41"/>
  <c r="CS83" i="41"/>
  <c r="CO83" i="41"/>
  <c r="CK83" i="41"/>
  <c r="CG83" i="41"/>
  <c r="CC83" i="41"/>
  <c r="BY83" i="41"/>
  <c r="BU83" i="41"/>
  <c r="BQ83" i="41"/>
  <c r="BM83" i="41"/>
  <c r="DT83" i="41"/>
  <c r="DP83" i="41"/>
  <c r="DL83" i="41"/>
  <c r="DH83" i="41"/>
  <c r="DD83" i="41"/>
  <c r="CZ83" i="41"/>
  <c r="CV83" i="41"/>
  <c r="CR83" i="41"/>
  <c r="CN83" i="41"/>
  <c r="CJ83" i="41"/>
  <c r="CF83" i="41"/>
  <c r="CB83" i="41"/>
  <c r="BX83" i="41"/>
  <c r="BT83" i="41"/>
  <c r="BP83" i="41"/>
  <c r="DS83" i="41"/>
  <c r="DO83" i="41"/>
  <c r="DK83" i="41"/>
  <c r="DG83" i="41"/>
  <c r="DC83" i="41"/>
  <c r="CY83" i="41"/>
  <c r="CU83" i="41"/>
  <c r="CQ83" i="41"/>
  <c r="CM83" i="41"/>
  <c r="CI83" i="41"/>
  <c r="CE83" i="41"/>
  <c r="CA83" i="41"/>
  <c r="BW83" i="41"/>
  <c r="BS83" i="41"/>
  <c r="BO83" i="41"/>
  <c r="DV83" i="41"/>
  <c r="DR83" i="41"/>
  <c r="DN83" i="41"/>
  <c r="DJ83" i="41"/>
  <c r="DF83" i="41"/>
  <c r="DB83" i="41"/>
  <c r="CX83" i="41"/>
  <c r="CT83" i="41"/>
  <c r="CP83" i="41"/>
  <c r="CL83" i="41"/>
  <c r="CH83" i="41"/>
  <c r="CD83" i="41"/>
  <c r="BZ83" i="41"/>
  <c r="BV83" i="41"/>
  <c r="BR83" i="41"/>
  <c r="BN83" i="41"/>
  <c r="DT88" i="41"/>
  <c r="DP88" i="41"/>
  <c r="DL88" i="41"/>
  <c r="DH88" i="41"/>
  <c r="DD88" i="41"/>
  <c r="CZ88" i="41"/>
  <c r="CV88" i="41"/>
  <c r="CR88" i="41"/>
  <c r="CN88" i="41"/>
  <c r="CJ88" i="41"/>
  <c r="CF88" i="41"/>
  <c r="CB88" i="41"/>
  <c r="BX88" i="41"/>
  <c r="BT88" i="41"/>
  <c r="BP88" i="41"/>
  <c r="DS88" i="41"/>
  <c r="DO88" i="41"/>
  <c r="DK88" i="41"/>
  <c r="DG88" i="41"/>
  <c r="DC88" i="41"/>
  <c r="CY88" i="41"/>
  <c r="CU88" i="41"/>
  <c r="CQ88" i="41"/>
  <c r="CM88" i="41"/>
  <c r="CI88" i="41"/>
  <c r="CE88" i="41"/>
  <c r="CA88" i="41"/>
  <c r="BW88" i="41"/>
  <c r="BS88" i="41"/>
  <c r="BO88" i="41"/>
  <c r="DQ88" i="41"/>
  <c r="DM88" i="41"/>
  <c r="DI88" i="41"/>
  <c r="DE88" i="41"/>
  <c r="DA88" i="41"/>
  <c r="CW88" i="41"/>
  <c r="CS88" i="41"/>
  <c r="CO88" i="41"/>
  <c r="CK88" i="41"/>
  <c r="CG88" i="41"/>
  <c r="CC88" i="41"/>
  <c r="BY88" i="41"/>
  <c r="BU88" i="41"/>
  <c r="BQ88" i="41"/>
  <c r="BM88" i="41"/>
  <c r="DR88" i="41"/>
  <c r="DB88" i="41"/>
  <c r="CL88" i="41"/>
  <c r="BV88" i="41"/>
  <c r="DN88" i="41"/>
  <c r="CX88" i="41"/>
  <c r="CH88" i="41"/>
  <c r="BR88" i="41"/>
  <c r="DV88" i="41"/>
  <c r="DJ88" i="41"/>
  <c r="CT88" i="41"/>
  <c r="CD88" i="41"/>
  <c r="BN88" i="41"/>
  <c r="DF88" i="41"/>
  <c r="CP88" i="41"/>
  <c r="BZ88" i="41"/>
  <c r="DV90" i="41"/>
  <c r="DR90" i="41"/>
  <c r="DN90" i="41"/>
  <c r="DJ90" i="41"/>
  <c r="DF90" i="41"/>
  <c r="DB90" i="41"/>
  <c r="CX90" i="41"/>
  <c r="CT90" i="41"/>
  <c r="CP90" i="41"/>
  <c r="CL90" i="41"/>
  <c r="CH90" i="41"/>
  <c r="CD90" i="41"/>
  <c r="BZ90" i="41"/>
  <c r="BV90" i="41"/>
  <c r="BR90" i="41"/>
  <c r="BN90" i="41"/>
  <c r="DQ90" i="41"/>
  <c r="DM90" i="41"/>
  <c r="DI90" i="41"/>
  <c r="DE90" i="41"/>
  <c r="DA90" i="41"/>
  <c r="CW90" i="41"/>
  <c r="CS90" i="41"/>
  <c r="CO90" i="41"/>
  <c r="CK90" i="41"/>
  <c r="CG90" i="41"/>
  <c r="CC90" i="41"/>
  <c r="BY90" i="41"/>
  <c r="BU90" i="41"/>
  <c r="BQ90" i="41"/>
  <c r="BM90" i="41"/>
  <c r="DS90" i="41"/>
  <c r="DO90" i="41"/>
  <c r="DK90" i="41"/>
  <c r="DG90" i="41"/>
  <c r="DC90" i="41"/>
  <c r="CY90" i="41"/>
  <c r="CU90" i="41"/>
  <c r="CQ90" i="41"/>
  <c r="CM90" i="41"/>
  <c r="CI90" i="41"/>
  <c r="CE90" i="41"/>
  <c r="CA90" i="41"/>
  <c r="BW90" i="41"/>
  <c r="BS90" i="41"/>
  <c r="BO90" i="41"/>
  <c r="DH90" i="41"/>
  <c r="CR90" i="41"/>
  <c r="CB90" i="41"/>
  <c r="DT90" i="41"/>
  <c r="DD90" i="41"/>
  <c r="CN90" i="41"/>
  <c r="BX90" i="41"/>
  <c r="DP90" i="41"/>
  <c r="CZ90" i="41"/>
  <c r="CJ90" i="41"/>
  <c r="BT90" i="41"/>
  <c r="DL90" i="41"/>
  <c r="CV90" i="41"/>
  <c r="CF90" i="41"/>
  <c r="BP90" i="41"/>
  <c r="DT103" i="41"/>
  <c r="DP103" i="41"/>
  <c r="DL103" i="41"/>
  <c r="DH103" i="41"/>
  <c r="DD103" i="41"/>
  <c r="CZ103" i="41"/>
  <c r="CV103" i="41"/>
  <c r="CR103" i="41"/>
  <c r="CN103" i="41"/>
  <c r="CJ103" i="41"/>
  <c r="CF103" i="41"/>
  <c r="CB103" i="41"/>
  <c r="BX103" i="41"/>
  <c r="BT103" i="41"/>
  <c r="BP103" i="41"/>
  <c r="DO103" i="41"/>
  <c r="DJ103" i="41"/>
  <c r="DE103" i="41"/>
  <c r="CY103" i="41"/>
  <c r="CT103" i="41"/>
  <c r="CO103" i="41"/>
  <c r="CI103" i="41"/>
  <c r="CD103" i="41"/>
  <c r="BY103" i="41"/>
  <c r="BS103" i="41"/>
  <c r="BN103" i="41"/>
  <c r="DS103" i="41"/>
  <c r="DN103" i="41"/>
  <c r="DI103" i="41"/>
  <c r="DC103" i="41"/>
  <c r="CX103" i="41"/>
  <c r="CS103" i="41"/>
  <c r="CM103" i="41"/>
  <c r="CH103" i="41"/>
  <c r="CC103" i="41"/>
  <c r="BW103" i="41"/>
  <c r="BR103" i="41"/>
  <c r="BM103" i="41"/>
  <c r="DR103" i="41"/>
  <c r="DM103" i="41"/>
  <c r="DG103" i="41"/>
  <c r="DB103" i="41"/>
  <c r="CW103" i="41"/>
  <c r="CQ103" i="41"/>
  <c r="CL103" i="41"/>
  <c r="CG103" i="41"/>
  <c r="CA103" i="41"/>
  <c r="BV103" i="41"/>
  <c r="BQ103" i="41"/>
  <c r="DV103" i="41"/>
  <c r="DQ103" i="41"/>
  <c r="DK103" i="41"/>
  <c r="DF103" i="41"/>
  <c r="DA103" i="41"/>
  <c r="CU103" i="41"/>
  <c r="CP103" i="41"/>
  <c r="CK103" i="41"/>
  <c r="CE103" i="41"/>
  <c r="BZ103" i="41"/>
  <c r="BU103" i="41"/>
  <c r="BO103" i="41"/>
  <c r="DT105" i="41"/>
  <c r="DP105" i="41"/>
  <c r="DL105" i="41"/>
  <c r="DH105" i="41"/>
  <c r="DD105" i="41"/>
  <c r="CZ105" i="41"/>
  <c r="CV105" i="41"/>
  <c r="CR105" i="41"/>
  <c r="CN105" i="41"/>
  <c r="CJ105" i="41"/>
  <c r="CF105" i="41"/>
  <c r="CB105" i="41"/>
  <c r="BX105" i="41"/>
  <c r="BT105" i="41"/>
  <c r="BP105" i="41"/>
  <c r="DV105" i="41"/>
  <c r="DR105" i="41"/>
  <c r="DN105" i="41"/>
  <c r="DJ105" i="41"/>
  <c r="DF105" i="41"/>
  <c r="DB105" i="41"/>
  <c r="CX105" i="41"/>
  <c r="CT105" i="41"/>
  <c r="CP105" i="41"/>
  <c r="CL105" i="41"/>
  <c r="CH105" i="41"/>
  <c r="CD105" i="41"/>
  <c r="BZ105" i="41"/>
  <c r="BV105" i="41"/>
  <c r="BR105" i="41"/>
  <c r="BN105" i="41"/>
  <c r="DS105" i="41"/>
  <c r="DK105" i="41"/>
  <c r="DC105" i="41"/>
  <c r="CU105" i="41"/>
  <c r="CM105" i="41"/>
  <c r="CE105" i="41"/>
  <c r="BW105" i="41"/>
  <c r="BO105" i="41"/>
  <c r="DQ105" i="41"/>
  <c r="DI105" i="41"/>
  <c r="DA105" i="41"/>
  <c r="CS105" i="41"/>
  <c r="CK105" i="41"/>
  <c r="CC105" i="41"/>
  <c r="BU105" i="41"/>
  <c r="BM105" i="41"/>
  <c r="DO105" i="41"/>
  <c r="DG105" i="41"/>
  <c r="CY105" i="41"/>
  <c r="CQ105" i="41"/>
  <c r="CI105" i="41"/>
  <c r="CA105" i="41"/>
  <c r="BS105" i="41"/>
  <c r="DM105" i="41"/>
  <c r="DE105" i="41"/>
  <c r="CW105" i="41"/>
  <c r="CO105" i="41"/>
  <c r="CG105" i="41"/>
  <c r="BY105" i="41"/>
  <c r="BQ105" i="41"/>
  <c r="DV107" i="41"/>
  <c r="DR107" i="41"/>
  <c r="DN107" i="41"/>
  <c r="DJ107" i="41"/>
  <c r="DF107" i="41"/>
  <c r="DB107" i="41"/>
  <c r="CX107" i="41"/>
  <c r="CT107" i="41"/>
  <c r="CP107" i="41"/>
  <c r="CL107" i="41"/>
  <c r="CH107" i="41"/>
  <c r="CD107" i="41"/>
  <c r="BZ107" i="41"/>
  <c r="BV107" i="41"/>
  <c r="BR107" i="41"/>
  <c r="BN107" i="41"/>
  <c r="DT107" i="41"/>
  <c r="DP107" i="41"/>
  <c r="DL107" i="41"/>
  <c r="DH107" i="41"/>
  <c r="DD107" i="41"/>
  <c r="CZ107" i="41"/>
  <c r="CV107" i="41"/>
  <c r="CR107" i="41"/>
  <c r="CN107" i="41"/>
  <c r="CJ107" i="41"/>
  <c r="CF107" i="41"/>
  <c r="CB107" i="41"/>
  <c r="BX107" i="41"/>
  <c r="BT107" i="41"/>
  <c r="BP107" i="41"/>
  <c r="DQ107" i="41"/>
  <c r="DI107" i="41"/>
  <c r="DA107" i="41"/>
  <c r="CS107" i="41"/>
  <c r="CK107" i="41"/>
  <c r="CC107" i="41"/>
  <c r="BU107" i="41"/>
  <c r="BM107" i="41"/>
  <c r="DO107" i="41"/>
  <c r="DG107" i="41"/>
  <c r="CY107" i="41"/>
  <c r="CQ107" i="41"/>
  <c r="CI107" i="41"/>
  <c r="CA107" i="41"/>
  <c r="BS107" i="41"/>
  <c r="DM107" i="41"/>
  <c r="DE107" i="41"/>
  <c r="CW107" i="41"/>
  <c r="CO107" i="41"/>
  <c r="CG107" i="41"/>
  <c r="BY107" i="41"/>
  <c r="BQ107" i="41"/>
  <c r="DS107" i="41"/>
  <c r="DK107" i="41"/>
  <c r="DC107" i="41"/>
  <c r="CU107" i="41"/>
  <c r="CM107" i="41"/>
  <c r="CE107" i="41"/>
  <c r="BW107" i="41"/>
  <c r="BO107" i="41"/>
  <c r="DT117" i="41"/>
  <c r="DP117" i="41"/>
  <c r="DL117" i="41"/>
  <c r="DH117" i="41"/>
  <c r="DD117" i="41"/>
  <c r="CZ117" i="41"/>
  <c r="CV117" i="41"/>
  <c r="CR117" i="41"/>
  <c r="CN117" i="41"/>
  <c r="CJ117" i="41"/>
  <c r="CF117" i="41"/>
  <c r="CB117" i="41"/>
  <c r="BX117" i="41"/>
  <c r="BT117" i="41"/>
  <c r="BP117" i="41"/>
  <c r="DR117" i="41"/>
  <c r="DM117" i="41"/>
  <c r="DG117" i="41"/>
  <c r="DB117" i="41"/>
  <c r="CW117" i="41"/>
  <c r="CQ117" i="41"/>
  <c r="CL117" i="41"/>
  <c r="CG117" i="41"/>
  <c r="CA117" i="41"/>
  <c r="BV117" i="41"/>
  <c r="BQ117" i="41"/>
  <c r="DV117" i="41"/>
  <c r="DQ117" i="41"/>
  <c r="DK117" i="41"/>
  <c r="DF117" i="41"/>
  <c r="DA117" i="41"/>
  <c r="CU117" i="41"/>
  <c r="CP117" i="41"/>
  <c r="CK117" i="41"/>
  <c r="CE117" i="41"/>
  <c r="BZ117" i="41"/>
  <c r="BU117" i="41"/>
  <c r="BO117" i="41"/>
  <c r="DO117" i="41"/>
  <c r="DJ117" i="41"/>
  <c r="DE117" i="41"/>
  <c r="CY117" i="41"/>
  <c r="CT117" i="41"/>
  <c r="CO117" i="41"/>
  <c r="CI117" i="41"/>
  <c r="CD117" i="41"/>
  <c r="BY117" i="41"/>
  <c r="BS117" i="41"/>
  <c r="BN117" i="41"/>
  <c r="DS117" i="41"/>
  <c r="DN117" i="41"/>
  <c r="DI117" i="41"/>
  <c r="DC117" i="41"/>
  <c r="CX117" i="41"/>
  <c r="CS117" i="41"/>
  <c r="CM117" i="41"/>
  <c r="CH117" i="41"/>
  <c r="CC117" i="41"/>
  <c r="BW117" i="41"/>
  <c r="BR117" i="41"/>
  <c r="BM117" i="41"/>
  <c r="DV119" i="41"/>
  <c r="DR119" i="41"/>
  <c r="DN119" i="41"/>
  <c r="DJ119" i="41"/>
  <c r="DF119" i="41"/>
  <c r="DB119" i="41"/>
  <c r="CX119" i="41"/>
  <c r="CT119" i="41"/>
  <c r="CP119" i="41"/>
  <c r="CL119" i="41"/>
  <c r="CH119" i="41"/>
  <c r="CD119" i="41"/>
  <c r="BZ119" i="41"/>
  <c r="BV119" i="41"/>
  <c r="BR119" i="41"/>
  <c r="BN119" i="41"/>
  <c r="DS119" i="41"/>
  <c r="DM119" i="41"/>
  <c r="DH119" i="41"/>
  <c r="DC119" i="41"/>
  <c r="CW119" i="41"/>
  <c r="CR119" i="41"/>
  <c r="CM119" i="41"/>
  <c r="CG119" i="41"/>
  <c r="CB119" i="41"/>
  <c r="BW119" i="41"/>
  <c r="BQ119" i="41"/>
  <c r="DQ119" i="41"/>
  <c r="DL119" i="41"/>
  <c r="DG119" i="41"/>
  <c r="DA119" i="41"/>
  <c r="CV119" i="41"/>
  <c r="CQ119" i="41"/>
  <c r="CK119" i="41"/>
  <c r="CF119" i="41"/>
  <c r="CA119" i="41"/>
  <c r="BU119" i="41"/>
  <c r="BP119" i="41"/>
  <c r="DP119" i="41"/>
  <c r="DK119" i="41"/>
  <c r="DE119" i="41"/>
  <c r="CZ119" i="41"/>
  <c r="CU119" i="41"/>
  <c r="CO119" i="41"/>
  <c r="CJ119" i="41"/>
  <c r="CE119" i="41"/>
  <c r="BY119" i="41"/>
  <c r="BT119" i="41"/>
  <c r="BO119" i="41"/>
  <c r="DT119" i="41"/>
  <c r="DO119" i="41"/>
  <c r="DI119" i="41"/>
  <c r="DD119" i="41"/>
  <c r="CY119" i="41"/>
  <c r="CS119" i="41"/>
  <c r="CN119" i="41"/>
  <c r="CI119" i="41"/>
  <c r="CC119" i="41"/>
  <c r="BX119" i="41"/>
  <c r="BS119" i="41"/>
  <c r="BM119" i="41"/>
  <c r="DT128" i="41"/>
  <c r="DP128" i="41"/>
  <c r="DL128" i="41"/>
  <c r="DH128" i="41"/>
  <c r="DD128" i="41"/>
  <c r="CZ128" i="41"/>
  <c r="CV128" i="41"/>
  <c r="CR128" i="41"/>
  <c r="CN128" i="41"/>
  <c r="CJ128" i="41"/>
  <c r="CF128" i="41"/>
  <c r="CB128" i="41"/>
  <c r="BX128" i="41"/>
  <c r="BT128" i="41"/>
  <c r="BP128" i="41"/>
  <c r="DS128" i="41"/>
  <c r="DO128" i="41"/>
  <c r="DK128" i="41"/>
  <c r="DG128" i="41"/>
  <c r="DC128" i="41"/>
  <c r="CY128" i="41"/>
  <c r="CU128" i="41"/>
  <c r="CQ128" i="41"/>
  <c r="CM128" i="41"/>
  <c r="CI128" i="41"/>
  <c r="CE128" i="41"/>
  <c r="CA128" i="41"/>
  <c r="BW128" i="41"/>
  <c r="BS128" i="41"/>
  <c r="BO128" i="41"/>
  <c r="DV128" i="41"/>
  <c r="DR128" i="41"/>
  <c r="DN128" i="41"/>
  <c r="DJ128" i="41"/>
  <c r="DF128" i="41"/>
  <c r="DB128" i="41"/>
  <c r="CX128" i="41"/>
  <c r="CT128" i="41"/>
  <c r="CP128" i="41"/>
  <c r="CL128" i="41"/>
  <c r="CH128" i="41"/>
  <c r="CD128" i="41"/>
  <c r="BZ128" i="41"/>
  <c r="BV128" i="41"/>
  <c r="BR128" i="41"/>
  <c r="BN128" i="41"/>
  <c r="DM128" i="41"/>
  <c r="CW128" i="41"/>
  <c r="CG128" i="41"/>
  <c r="BQ128" i="41"/>
  <c r="DI128" i="41"/>
  <c r="CS128" i="41"/>
  <c r="CC128" i="41"/>
  <c r="BM128" i="41"/>
  <c r="DE128" i="41"/>
  <c r="CO128" i="41"/>
  <c r="BY128" i="41"/>
  <c r="DQ128" i="41"/>
  <c r="DA128" i="41"/>
  <c r="CK128" i="41"/>
  <c r="BU128" i="41"/>
  <c r="DS137" i="41"/>
  <c r="DO137" i="41"/>
  <c r="DK137" i="41"/>
  <c r="DG137" i="41"/>
  <c r="DC137" i="41"/>
  <c r="CY137" i="41"/>
  <c r="CU137" i="41"/>
  <c r="CQ137" i="41"/>
  <c r="CM137" i="41"/>
  <c r="CI137" i="41"/>
  <c r="CE137" i="41"/>
  <c r="CA137" i="41"/>
  <c r="BW137" i="41"/>
  <c r="BS137" i="41"/>
  <c r="BO137" i="41"/>
  <c r="DQ137" i="41"/>
  <c r="DM137" i="41"/>
  <c r="DI137" i="41"/>
  <c r="DE137" i="41"/>
  <c r="DA137" i="41"/>
  <c r="CW137" i="41"/>
  <c r="CS137" i="41"/>
  <c r="CO137" i="41"/>
  <c r="CK137" i="41"/>
  <c r="CG137" i="41"/>
  <c r="CC137" i="41"/>
  <c r="BY137" i="41"/>
  <c r="BU137" i="41"/>
  <c r="BQ137" i="41"/>
  <c r="BM137" i="41"/>
  <c r="DT137" i="41"/>
  <c r="DP137" i="41"/>
  <c r="DL137" i="41"/>
  <c r="DH137" i="41"/>
  <c r="DD137" i="41"/>
  <c r="CZ137" i="41"/>
  <c r="CV137" i="41"/>
  <c r="CR137" i="41"/>
  <c r="CN137" i="41"/>
  <c r="CJ137" i="41"/>
  <c r="CF137" i="41"/>
  <c r="CB137" i="41"/>
  <c r="BX137" i="41"/>
  <c r="BT137" i="41"/>
  <c r="BP137" i="41"/>
  <c r="DF137" i="41"/>
  <c r="CP137" i="41"/>
  <c r="BZ137" i="41"/>
  <c r="DR137" i="41"/>
  <c r="DB137" i="41"/>
  <c r="CL137" i="41"/>
  <c r="BV137" i="41"/>
  <c r="DN137" i="41"/>
  <c r="CX137" i="41"/>
  <c r="CH137" i="41"/>
  <c r="BR137" i="41"/>
  <c r="DV137" i="41"/>
  <c r="DJ137" i="41"/>
  <c r="CT137" i="41"/>
  <c r="CD137" i="41"/>
  <c r="BN137" i="41"/>
  <c r="DQ147" i="41"/>
  <c r="DM147" i="41"/>
  <c r="DI147" i="41"/>
  <c r="DE147" i="41"/>
  <c r="DA147" i="41"/>
  <c r="CW147" i="41"/>
  <c r="CS147" i="41"/>
  <c r="CO147" i="41"/>
  <c r="CK147" i="41"/>
  <c r="CG147" i="41"/>
  <c r="CC147" i="41"/>
  <c r="BY147" i="41"/>
  <c r="BU147" i="41"/>
  <c r="BQ147" i="41"/>
  <c r="BM147" i="41"/>
  <c r="DT147" i="41"/>
  <c r="DP147" i="41"/>
  <c r="DL147" i="41"/>
  <c r="DH147" i="41"/>
  <c r="DD147" i="41"/>
  <c r="CZ147" i="41"/>
  <c r="CV147" i="41"/>
  <c r="CR147" i="41"/>
  <c r="CN147" i="41"/>
  <c r="CJ147" i="41"/>
  <c r="CF147" i="41"/>
  <c r="CB147" i="41"/>
  <c r="BX147" i="41"/>
  <c r="BT147" i="41"/>
  <c r="BP147" i="41"/>
  <c r="DS147" i="41"/>
  <c r="DO147" i="41"/>
  <c r="DK147" i="41"/>
  <c r="DG147" i="41"/>
  <c r="DC147" i="41"/>
  <c r="CY147" i="41"/>
  <c r="CU147" i="41"/>
  <c r="CQ147" i="41"/>
  <c r="CM147" i="41"/>
  <c r="CI147" i="41"/>
  <c r="CE147" i="41"/>
  <c r="CA147" i="41"/>
  <c r="BW147" i="41"/>
  <c r="BS147" i="41"/>
  <c r="BO147" i="41"/>
  <c r="DV147" i="41"/>
  <c r="DR147" i="41"/>
  <c r="DN147" i="41"/>
  <c r="DJ147" i="41"/>
  <c r="DF147" i="41"/>
  <c r="DB147" i="41"/>
  <c r="CX147" i="41"/>
  <c r="CT147" i="41"/>
  <c r="CP147" i="41"/>
  <c r="CL147" i="41"/>
  <c r="CH147" i="41"/>
  <c r="CD147" i="41"/>
  <c r="BZ147" i="41"/>
  <c r="BV147" i="41"/>
  <c r="BR147" i="41"/>
  <c r="BN147" i="41"/>
  <c r="DQ150" i="41"/>
  <c r="DM150" i="41"/>
  <c r="DI150" i="41"/>
  <c r="DE150" i="41"/>
  <c r="DA150" i="41"/>
  <c r="CW150" i="41"/>
  <c r="CS150" i="41"/>
  <c r="CO150" i="41"/>
  <c r="CK150" i="41"/>
  <c r="CG150" i="41"/>
  <c r="CC150" i="41"/>
  <c r="BY150" i="41"/>
  <c r="BU150" i="41"/>
  <c r="BQ150" i="41"/>
  <c r="BM150" i="41"/>
  <c r="DT150" i="41"/>
  <c r="DO150" i="41"/>
  <c r="DJ150" i="41"/>
  <c r="DD150" i="41"/>
  <c r="CY150" i="41"/>
  <c r="CT150" i="41"/>
  <c r="CN150" i="41"/>
  <c r="CI150" i="41"/>
  <c r="CD150" i="41"/>
  <c r="BX150" i="41"/>
  <c r="BS150" i="41"/>
  <c r="BN150" i="41"/>
  <c r="DS150" i="41"/>
  <c r="DN150" i="41"/>
  <c r="DH150" i="41"/>
  <c r="DC150" i="41"/>
  <c r="CX150" i="41"/>
  <c r="CR150" i="41"/>
  <c r="CM150" i="41"/>
  <c r="CH150" i="41"/>
  <c r="CB150" i="41"/>
  <c r="BW150" i="41"/>
  <c r="BR150" i="41"/>
  <c r="DV150" i="41"/>
  <c r="DR150" i="41"/>
  <c r="DL150" i="41"/>
  <c r="DG150" i="41"/>
  <c r="DB150" i="41"/>
  <c r="CV150" i="41"/>
  <c r="CQ150" i="41"/>
  <c r="CL150" i="41"/>
  <c r="CF150" i="41"/>
  <c r="CA150" i="41"/>
  <c r="BV150" i="41"/>
  <c r="BP150" i="41"/>
  <c r="DP150" i="41"/>
  <c r="DK150" i="41"/>
  <c r="DF150" i="41"/>
  <c r="CZ150" i="41"/>
  <c r="CU150" i="41"/>
  <c r="CP150" i="41"/>
  <c r="CJ150" i="41"/>
  <c r="CE150" i="41"/>
  <c r="BZ150" i="41"/>
  <c r="BT150" i="41"/>
  <c r="BO150" i="41"/>
  <c r="DV156" i="41"/>
  <c r="DR156" i="41"/>
  <c r="DN156" i="41"/>
  <c r="DT156" i="41"/>
  <c r="DO156" i="41"/>
  <c r="DJ156" i="41"/>
  <c r="DF156" i="41"/>
  <c r="DB156" i="41"/>
  <c r="CX156" i="41"/>
  <c r="CT156" i="41"/>
  <c r="CP156" i="41"/>
  <c r="CL156" i="41"/>
  <c r="CH156" i="41"/>
  <c r="CD156" i="41"/>
  <c r="BZ156" i="41"/>
  <c r="BV156" i="41"/>
  <c r="BR156" i="41"/>
  <c r="BN156" i="41"/>
  <c r="DS156" i="41"/>
  <c r="DM156" i="41"/>
  <c r="DI156" i="41"/>
  <c r="DE156" i="41"/>
  <c r="DA156" i="41"/>
  <c r="CW156" i="41"/>
  <c r="CS156" i="41"/>
  <c r="CO156" i="41"/>
  <c r="CK156" i="41"/>
  <c r="CG156" i="41"/>
  <c r="CC156" i="41"/>
  <c r="BY156" i="41"/>
  <c r="BU156" i="41"/>
  <c r="BQ156" i="41"/>
  <c r="BM156" i="41"/>
  <c r="DQ156" i="41"/>
  <c r="DL156" i="41"/>
  <c r="DH156" i="41"/>
  <c r="DD156" i="41"/>
  <c r="CZ156" i="41"/>
  <c r="CV156" i="41"/>
  <c r="CR156" i="41"/>
  <c r="CN156" i="41"/>
  <c r="CJ156" i="41"/>
  <c r="CF156" i="41"/>
  <c r="CB156" i="41"/>
  <c r="BX156" i="41"/>
  <c r="BT156" i="41"/>
  <c r="BP156" i="41"/>
  <c r="DP156" i="41"/>
  <c r="DK156" i="41"/>
  <c r="DG156" i="41"/>
  <c r="DC156" i="41"/>
  <c r="CY156" i="41"/>
  <c r="CU156" i="41"/>
  <c r="CQ156" i="41"/>
  <c r="CM156" i="41"/>
  <c r="CI156" i="41"/>
  <c r="CE156" i="41"/>
  <c r="CA156" i="41"/>
  <c r="BW156" i="41"/>
  <c r="BS156" i="41"/>
  <c r="BO156" i="41"/>
  <c r="DQ158" i="41"/>
  <c r="DM158" i="41"/>
  <c r="DI158" i="41"/>
  <c r="DE158" i="41"/>
  <c r="DA158" i="41"/>
  <c r="CW158" i="41"/>
  <c r="CS158" i="41"/>
  <c r="CO158" i="41"/>
  <c r="CK158" i="41"/>
  <c r="CG158" i="41"/>
  <c r="CC158" i="41"/>
  <c r="BY158" i="41"/>
  <c r="BU158" i="41"/>
  <c r="BQ158" i="41"/>
  <c r="BM158" i="41"/>
  <c r="DV158" i="41"/>
  <c r="DR158" i="41"/>
  <c r="DL158" i="41"/>
  <c r="DG158" i="41"/>
  <c r="DB158" i="41"/>
  <c r="CV158" i="41"/>
  <c r="CQ158" i="41"/>
  <c r="CL158" i="41"/>
  <c r="CF158" i="41"/>
  <c r="CA158" i="41"/>
  <c r="BV158" i="41"/>
  <c r="BP158" i="41"/>
  <c r="DP158" i="41"/>
  <c r="DK158" i="41"/>
  <c r="DF158" i="41"/>
  <c r="CZ158" i="41"/>
  <c r="CU158" i="41"/>
  <c r="CP158" i="41"/>
  <c r="CJ158" i="41"/>
  <c r="CE158" i="41"/>
  <c r="BZ158" i="41"/>
  <c r="BT158" i="41"/>
  <c r="BO158" i="41"/>
  <c r="DT158" i="41"/>
  <c r="DO158" i="41"/>
  <c r="DJ158" i="41"/>
  <c r="DD158" i="41"/>
  <c r="CY158" i="41"/>
  <c r="CT158" i="41"/>
  <c r="CN158" i="41"/>
  <c r="CI158" i="41"/>
  <c r="CD158" i="41"/>
  <c r="BX158" i="41"/>
  <c r="BS158" i="41"/>
  <c r="BN158" i="41"/>
  <c r="DS158" i="41"/>
  <c r="DN158" i="41"/>
  <c r="DH158" i="41"/>
  <c r="DC158" i="41"/>
  <c r="CX158" i="41"/>
  <c r="CR158" i="41"/>
  <c r="CM158" i="41"/>
  <c r="CH158" i="41"/>
  <c r="CB158" i="41"/>
  <c r="BW158" i="41"/>
  <c r="BR158" i="41"/>
  <c r="DQ168" i="41"/>
  <c r="DM168" i="41"/>
  <c r="DI168" i="41"/>
  <c r="DE168" i="41"/>
  <c r="DA168" i="41"/>
  <c r="CW168" i="41"/>
  <c r="CS168" i="41"/>
  <c r="CO168" i="41"/>
  <c r="CK168" i="41"/>
  <c r="CG168" i="41"/>
  <c r="CC168" i="41"/>
  <c r="BY168" i="41"/>
  <c r="BU168" i="41"/>
  <c r="BQ168" i="41"/>
  <c r="BM168" i="41"/>
  <c r="DT168" i="41"/>
  <c r="DP168" i="41"/>
  <c r="DL168" i="41"/>
  <c r="DH168" i="41"/>
  <c r="DD168" i="41"/>
  <c r="CZ168" i="41"/>
  <c r="CV168" i="41"/>
  <c r="CR168" i="41"/>
  <c r="CN168" i="41"/>
  <c r="CJ168" i="41"/>
  <c r="CF168" i="41"/>
  <c r="CB168" i="41"/>
  <c r="BX168" i="41"/>
  <c r="BT168" i="41"/>
  <c r="BP168" i="41"/>
  <c r="DS168" i="41"/>
  <c r="DK168" i="41"/>
  <c r="DC168" i="41"/>
  <c r="CU168" i="41"/>
  <c r="CM168" i="41"/>
  <c r="CE168" i="41"/>
  <c r="BW168" i="41"/>
  <c r="BO168" i="41"/>
  <c r="DV168" i="41"/>
  <c r="DO168" i="41"/>
  <c r="DG168" i="41"/>
  <c r="CY168" i="41"/>
  <c r="CQ168" i="41"/>
  <c r="CI168" i="41"/>
  <c r="CA168" i="41"/>
  <c r="BS168" i="41"/>
  <c r="DN168" i="41"/>
  <c r="DF168" i="41"/>
  <c r="CX168" i="41"/>
  <c r="CP168" i="41"/>
  <c r="CH168" i="41"/>
  <c r="BZ168" i="41"/>
  <c r="BR168" i="41"/>
  <c r="DJ168" i="41"/>
  <c r="CD168" i="41"/>
  <c r="DB168" i="41"/>
  <c r="BV168" i="41"/>
  <c r="CT168" i="41"/>
  <c r="BN168" i="41"/>
  <c r="DR168" i="41"/>
  <c r="CL168" i="41"/>
  <c r="DT24" i="41"/>
  <c r="DP24" i="41"/>
  <c r="DL24" i="41"/>
  <c r="DH24" i="41"/>
  <c r="DS24" i="41"/>
  <c r="DO24" i="41"/>
  <c r="DK24" i="41"/>
  <c r="DG24" i="41"/>
  <c r="DC24" i="41"/>
  <c r="CY24" i="41"/>
  <c r="CU24" i="41"/>
  <c r="CQ24" i="41"/>
  <c r="CM24" i="41"/>
  <c r="CI24" i="41"/>
  <c r="CE24" i="41"/>
  <c r="CA24" i="41"/>
  <c r="BW24" i="41"/>
  <c r="BS24" i="41"/>
  <c r="BO24" i="41"/>
  <c r="DV24" i="41"/>
  <c r="DR24" i="41"/>
  <c r="DN24" i="41"/>
  <c r="DJ24" i="41"/>
  <c r="DF24" i="41"/>
  <c r="DB24" i="41"/>
  <c r="CX24" i="41"/>
  <c r="CT24" i="41"/>
  <c r="CP24" i="41"/>
  <c r="CL24" i="41"/>
  <c r="CH24" i="41"/>
  <c r="CD24" i="41"/>
  <c r="BZ24" i="41"/>
  <c r="BV24" i="41"/>
  <c r="BR24" i="41"/>
  <c r="BN24" i="41"/>
  <c r="DI24" i="41"/>
  <c r="CZ24" i="41"/>
  <c r="CR24" i="41"/>
  <c r="CJ24" i="41"/>
  <c r="CB24" i="41"/>
  <c r="BT24" i="41"/>
  <c r="DE24" i="41"/>
  <c r="CW24" i="41"/>
  <c r="CO24" i="41"/>
  <c r="CG24" i="41"/>
  <c r="BY24" i="41"/>
  <c r="BQ24" i="41"/>
  <c r="DQ24" i="41"/>
  <c r="DD24" i="41"/>
  <c r="CV24" i="41"/>
  <c r="CN24" i="41"/>
  <c r="CF24" i="41"/>
  <c r="BX24" i="41"/>
  <c r="BP24" i="41"/>
  <c r="DM24" i="41"/>
  <c r="DA24" i="41"/>
  <c r="CS24" i="41"/>
  <c r="CK24" i="41"/>
  <c r="CC24" i="41"/>
  <c r="BU24" i="41"/>
  <c r="BM24" i="41"/>
  <c r="DS38" i="41"/>
  <c r="DO38" i="41"/>
  <c r="DK38" i="41"/>
  <c r="DG38" i="41"/>
  <c r="DC38" i="41"/>
  <c r="CY38" i="41"/>
  <c r="CU38" i="41"/>
  <c r="CQ38" i="41"/>
  <c r="CM38" i="41"/>
  <c r="CI38" i="41"/>
  <c r="CE38" i="41"/>
  <c r="CA38" i="41"/>
  <c r="BW38" i="41"/>
  <c r="BS38" i="41"/>
  <c r="BO38" i="41"/>
  <c r="DV38" i="41"/>
  <c r="DR38" i="41"/>
  <c r="DN38" i="41"/>
  <c r="DJ38" i="41"/>
  <c r="DF38" i="41"/>
  <c r="DB38" i="41"/>
  <c r="CX38" i="41"/>
  <c r="CT38" i="41"/>
  <c r="CP38" i="41"/>
  <c r="CL38" i="41"/>
  <c r="CH38" i="41"/>
  <c r="CD38" i="41"/>
  <c r="BZ38" i="41"/>
  <c r="BV38" i="41"/>
  <c r="BR38" i="41"/>
  <c r="BN38" i="41"/>
  <c r="DQ38" i="41"/>
  <c r="DM38" i="41"/>
  <c r="DI38" i="41"/>
  <c r="DE38" i="41"/>
  <c r="DA38" i="41"/>
  <c r="CW38" i="41"/>
  <c r="CS38" i="41"/>
  <c r="CO38" i="41"/>
  <c r="CK38" i="41"/>
  <c r="CG38" i="41"/>
  <c r="CC38" i="41"/>
  <c r="BY38" i="41"/>
  <c r="BU38" i="41"/>
  <c r="BQ38" i="41"/>
  <c r="BM38" i="41"/>
  <c r="DT38" i="41"/>
  <c r="DP38" i="41"/>
  <c r="DL38" i="41"/>
  <c r="DH38" i="41"/>
  <c r="DD38" i="41"/>
  <c r="CZ38" i="41"/>
  <c r="CV38" i="41"/>
  <c r="CR38" i="41"/>
  <c r="CN38" i="41"/>
  <c r="CJ38" i="41"/>
  <c r="CF38" i="41"/>
  <c r="CB38" i="41"/>
  <c r="BX38" i="41"/>
  <c r="BT38" i="41"/>
  <c r="BP38" i="41"/>
  <c r="DV45" i="41"/>
  <c r="DR45" i="41"/>
  <c r="DN45" i="41"/>
  <c r="DJ45" i="41"/>
  <c r="DF45" i="41"/>
  <c r="DB45" i="41"/>
  <c r="CX45" i="41"/>
  <c r="CT45" i="41"/>
  <c r="CP45" i="41"/>
  <c r="CL45" i="41"/>
  <c r="CH45" i="41"/>
  <c r="CD45" i="41"/>
  <c r="BZ45" i="41"/>
  <c r="BV45" i="41"/>
  <c r="BR45" i="41"/>
  <c r="BN45" i="41"/>
  <c r="DQ45" i="41"/>
  <c r="DM45" i="41"/>
  <c r="DI45" i="41"/>
  <c r="DE45" i="41"/>
  <c r="DA45" i="41"/>
  <c r="CW45" i="41"/>
  <c r="CS45" i="41"/>
  <c r="CO45" i="41"/>
  <c r="CK45" i="41"/>
  <c r="CG45" i="41"/>
  <c r="CC45" i="41"/>
  <c r="BY45" i="41"/>
  <c r="BU45" i="41"/>
  <c r="BQ45" i="41"/>
  <c r="BM45" i="41"/>
  <c r="DT45" i="41"/>
  <c r="DP45" i="41"/>
  <c r="DL45" i="41"/>
  <c r="DH45" i="41"/>
  <c r="DD45" i="41"/>
  <c r="CZ45" i="41"/>
  <c r="CV45" i="41"/>
  <c r="CR45" i="41"/>
  <c r="CN45" i="41"/>
  <c r="CJ45" i="41"/>
  <c r="CF45" i="41"/>
  <c r="CB45" i="41"/>
  <c r="BX45" i="41"/>
  <c r="BT45" i="41"/>
  <c r="BP45" i="41"/>
  <c r="DS45" i="41"/>
  <c r="DO45" i="41"/>
  <c r="DK45" i="41"/>
  <c r="DG45" i="41"/>
  <c r="DC45" i="41"/>
  <c r="CY45" i="41"/>
  <c r="CU45" i="41"/>
  <c r="CQ45" i="41"/>
  <c r="CM45" i="41"/>
  <c r="CI45" i="41"/>
  <c r="CE45" i="41"/>
  <c r="CA45" i="41"/>
  <c r="BW45" i="41"/>
  <c r="BS45" i="41"/>
  <c r="BO45" i="41"/>
  <c r="DS66" i="41"/>
  <c r="DV66" i="41"/>
  <c r="DR66" i="41"/>
  <c r="DN66" i="41"/>
  <c r="DJ66" i="41"/>
  <c r="DF66" i="41"/>
  <c r="DB66" i="41"/>
  <c r="CX66" i="41"/>
  <c r="CT66" i="41"/>
  <c r="CP66" i="41"/>
  <c r="CL66" i="41"/>
  <c r="CH66" i="41"/>
  <c r="CD66" i="41"/>
  <c r="BZ66" i="41"/>
  <c r="BV66" i="41"/>
  <c r="BR66" i="41"/>
  <c r="BN66" i="41"/>
  <c r="DO66" i="41"/>
  <c r="DI66" i="41"/>
  <c r="DD66" i="41"/>
  <c r="CY66" i="41"/>
  <c r="CS66" i="41"/>
  <c r="CN66" i="41"/>
  <c r="CI66" i="41"/>
  <c r="CC66" i="41"/>
  <c r="BX66" i="41"/>
  <c r="BS66" i="41"/>
  <c r="BM66" i="41"/>
  <c r="DT66" i="41"/>
  <c r="DM66" i="41"/>
  <c r="DH66" i="41"/>
  <c r="DC66" i="41"/>
  <c r="CW66" i="41"/>
  <c r="CR66" i="41"/>
  <c r="CM66" i="41"/>
  <c r="CG66" i="41"/>
  <c r="CB66" i="41"/>
  <c r="BW66" i="41"/>
  <c r="BQ66" i="41"/>
  <c r="DQ66" i="41"/>
  <c r="DL66" i="41"/>
  <c r="DG66" i="41"/>
  <c r="DA66" i="41"/>
  <c r="CV66" i="41"/>
  <c r="CQ66" i="41"/>
  <c r="CK66" i="41"/>
  <c r="CF66" i="41"/>
  <c r="CA66" i="41"/>
  <c r="BU66" i="41"/>
  <c r="BP66" i="41"/>
  <c r="DP66" i="41"/>
  <c r="DK66" i="41"/>
  <c r="DE66" i="41"/>
  <c r="CZ66" i="41"/>
  <c r="CU66" i="41"/>
  <c r="CO66" i="41"/>
  <c r="CJ66" i="41"/>
  <c r="CE66" i="41"/>
  <c r="BY66" i="41"/>
  <c r="BT66" i="41"/>
  <c r="BO66" i="41"/>
  <c r="DQ68" i="41"/>
  <c r="DM68" i="41"/>
  <c r="DI68" i="41"/>
  <c r="DE68" i="41"/>
  <c r="DA68" i="41"/>
  <c r="CW68" i="41"/>
  <c r="CS68" i="41"/>
  <c r="CO68" i="41"/>
  <c r="CK68" i="41"/>
  <c r="CG68" i="41"/>
  <c r="CC68" i="41"/>
  <c r="BY68" i="41"/>
  <c r="BU68" i="41"/>
  <c r="BQ68" i="41"/>
  <c r="BM68" i="41"/>
  <c r="DT68" i="41"/>
  <c r="DP68" i="41"/>
  <c r="DL68" i="41"/>
  <c r="DH68" i="41"/>
  <c r="DD68" i="41"/>
  <c r="CZ68" i="41"/>
  <c r="CV68" i="41"/>
  <c r="CR68" i="41"/>
  <c r="CN68" i="41"/>
  <c r="CJ68" i="41"/>
  <c r="CF68" i="41"/>
  <c r="CB68" i="41"/>
  <c r="BX68" i="41"/>
  <c r="BT68" i="41"/>
  <c r="BP68" i="41"/>
  <c r="DS68" i="41"/>
  <c r="DK68" i="41"/>
  <c r="DC68" i="41"/>
  <c r="CU68" i="41"/>
  <c r="CM68" i="41"/>
  <c r="CE68" i="41"/>
  <c r="BW68" i="41"/>
  <c r="BO68" i="41"/>
  <c r="DR68" i="41"/>
  <c r="DJ68" i="41"/>
  <c r="DB68" i="41"/>
  <c r="CT68" i="41"/>
  <c r="CL68" i="41"/>
  <c r="CD68" i="41"/>
  <c r="BV68" i="41"/>
  <c r="BN68" i="41"/>
  <c r="DV68" i="41"/>
  <c r="DO68" i="41"/>
  <c r="DG68" i="41"/>
  <c r="CY68" i="41"/>
  <c r="CQ68" i="41"/>
  <c r="CI68" i="41"/>
  <c r="CA68" i="41"/>
  <c r="BS68" i="41"/>
  <c r="DN68" i="41"/>
  <c r="DF68" i="41"/>
  <c r="CX68" i="41"/>
  <c r="CP68" i="41"/>
  <c r="CH68" i="41"/>
  <c r="BZ68" i="41"/>
  <c r="BR68" i="41"/>
  <c r="DT78" i="41"/>
  <c r="DP78" i="41"/>
  <c r="DL78" i="41"/>
  <c r="DH78" i="41"/>
  <c r="DD78" i="41"/>
  <c r="CZ78" i="41"/>
  <c r="CV78" i="41"/>
  <c r="CR78" i="41"/>
  <c r="CN78" i="41"/>
  <c r="CJ78" i="41"/>
  <c r="CF78" i="41"/>
  <c r="CB78" i="41"/>
  <c r="BX78" i="41"/>
  <c r="BT78" i="41"/>
  <c r="BP78" i="41"/>
  <c r="DS78" i="41"/>
  <c r="DO78" i="41"/>
  <c r="DK78" i="41"/>
  <c r="DG78" i="41"/>
  <c r="DC78" i="41"/>
  <c r="CY78" i="41"/>
  <c r="CU78" i="41"/>
  <c r="CQ78" i="41"/>
  <c r="CM78" i="41"/>
  <c r="CI78" i="41"/>
  <c r="CE78" i="41"/>
  <c r="CA78" i="41"/>
  <c r="BW78" i="41"/>
  <c r="BS78" i="41"/>
  <c r="BO78" i="41"/>
  <c r="DV78" i="41"/>
  <c r="DR78" i="41"/>
  <c r="DN78" i="41"/>
  <c r="DJ78" i="41"/>
  <c r="DF78" i="41"/>
  <c r="DB78" i="41"/>
  <c r="CX78" i="41"/>
  <c r="CT78" i="41"/>
  <c r="CP78" i="41"/>
  <c r="CL78" i="41"/>
  <c r="CH78" i="41"/>
  <c r="CD78" i="41"/>
  <c r="BZ78" i="41"/>
  <c r="BV78" i="41"/>
  <c r="BR78" i="41"/>
  <c r="BN78" i="41"/>
  <c r="DQ78" i="41"/>
  <c r="DM78" i="41"/>
  <c r="DI78" i="41"/>
  <c r="DE78" i="41"/>
  <c r="DA78" i="41"/>
  <c r="CW78" i="41"/>
  <c r="CS78" i="41"/>
  <c r="CO78" i="41"/>
  <c r="CK78" i="41"/>
  <c r="CG78" i="41"/>
  <c r="CC78" i="41"/>
  <c r="BY78" i="41"/>
  <c r="BU78" i="41"/>
  <c r="BQ78" i="41"/>
  <c r="BM78" i="41"/>
  <c r="DS81" i="41"/>
  <c r="DO81" i="41"/>
  <c r="DK81" i="41"/>
  <c r="DG81" i="41"/>
  <c r="DC81" i="41"/>
  <c r="CY81" i="41"/>
  <c r="CU81" i="41"/>
  <c r="CQ81" i="41"/>
  <c r="CM81" i="41"/>
  <c r="CI81" i="41"/>
  <c r="CE81" i="41"/>
  <c r="CA81" i="41"/>
  <c r="BW81" i="41"/>
  <c r="BS81" i="41"/>
  <c r="BO81" i="41"/>
  <c r="DV81" i="41"/>
  <c r="DR81" i="41"/>
  <c r="DN81" i="41"/>
  <c r="DJ81" i="41"/>
  <c r="DF81" i="41"/>
  <c r="DB81" i="41"/>
  <c r="CX81" i="41"/>
  <c r="CT81" i="41"/>
  <c r="CP81" i="41"/>
  <c r="CL81" i="41"/>
  <c r="CH81" i="41"/>
  <c r="CD81" i="41"/>
  <c r="BZ81" i="41"/>
  <c r="BV81" i="41"/>
  <c r="BR81" i="41"/>
  <c r="BN81" i="41"/>
  <c r="DQ81" i="41"/>
  <c r="DM81" i="41"/>
  <c r="DI81" i="41"/>
  <c r="DE81" i="41"/>
  <c r="DA81" i="41"/>
  <c r="CW81" i="41"/>
  <c r="CS81" i="41"/>
  <c r="CO81" i="41"/>
  <c r="CK81" i="41"/>
  <c r="CG81" i="41"/>
  <c r="CC81" i="41"/>
  <c r="BY81" i="41"/>
  <c r="BU81" i="41"/>
  <c r="BQ81" i="41"/>
  <c r="BM81" i="41"/>
  <c r="DT81" i="41"/>
  <c r="DP81" i="41"/>
  <c r="DL81" i="41"/>
  <c r="DH81" i="41"/>
  <c r="DD81" i="41"/>
  <c r="CZ81" i="41"/>
  <c r="CV81" i="41"/>
  <c r="CR81" i="41"/>
  <c r="CN81" i="41"/>
  <c r="CJ81" i="41"/>
  <c r="CF81" i="41"/>
  <c r="CB81" i="41"/>
  <c r="BX81" i="41"/>
  <c r="BT81" i="41"/>
  <c r="BP81" i="41"/>
  <c r="DQ86" i="41"/>
  <c r="DM86" i="41"/>
  <c r="DI86" i="41"/>
  <c r="DE86" i="41"/>
  <c r="DA86" i="41"/>
  <c r="CW86" i="41"/>
  <c r="CS86" i="41"/>
  <c r="CO86" i="41"/>
  <c r="CK86" i="41"/>
  <c r="CG86" i="41"/>
  <c r="CC86" i="41"/>
  <c r="BY86" i="41"/>
  <c r="BU86" i="41"/>
  <c r="BQ86" i="41"/>
  <c r="BM86" i="41"/>
  <c r="DV86" i="41"/>
  <c r="DR86" i="41"/>
  <c r="DL86" i="41"/>
  <c r="DG86" i="41"/>
  <c r="DB86" i="41"/>
  <c r="CV86" i="41"/>
  <c r="CQ86" i="41"/>
  <c r="CL86" i="41"/>
  <c r="CF86" i="41"/>
  <c r="CA86" i="41"/>
  <c r="BV86" i="41"/>
  <c r="BP86" i="41"/>
  <c r="DP86" i="41"/>
  <c r="DK86" i="41"/>
  <c r="DF86" i="41"/>
  <c r="CZ86" i="41"/>
  <c r="CU86" i="41"/>
  <c r="CP86" i="41"/>
  <c r="CJ86" i="41"/>
  <c r="CE86" i="41"/>
  <c r="BZ86" i="41"/>
  <c r="BT86" i="41"/>
  <c r="BO86" i="41"/>
  <c r="DT86" i="41"/>
  <c r="DO86" i="41"/>
  <c r="DJ86" i="41"/>
  <c r="DD86" i="41"/>
  <c r="CY86" i="41"/>
  <c r="CT86" i="41"/>
  <c r="CN86" i="41"/>
  <c r="CI86" i="41"/>
  <c r="CD86" i="41"/>
  <c r="BX86" i="41"/>
  <c r="BS86" i="41"/>
  <c r="BN86" i="41"/>
  <c r="DS86" i="41"/>
  <c r="DN86" i="41"/>
  <c r="DH86" i="41"/>
  <c r="DC86" i="41"/>
  <c r="CX86" i="41"/>
  <c r="CR86" i="41"/>
  <c r="CM86" i="41"/>
  <c r="CH86" i="41"/>
  <c r="CB86" i="41"/>
  <c r="BW86" i="41"/>
  <c r="BR86" i="41"/>
  <c r="DQ93" i="41"/>
  <c r="DM93" i="41"/>
  <c r="DI93" i="41"/>
  <c r="DE93" i="41"/>
  <c r="DA93" i="41"/>
  <c r="CW93" i="41"/>
  <c r="CS93" i="41"/>
  <c r="CO93" i="41"/>
  <c r="CK93" i="41"/>
  <c r="CG93" i="41"/>
  <c r="CC93" i="41"/>
  <c r="BY93" i="41"/>
  <c r="BU93" i="41"/>
  <c r="BQ93" i="41"/>
  <c r="BM93" i="41"/>
  <c r="DT93" i="41"/>
  <c r="DP93" i="41"/>
  <c r="DL93" i="41"/>
  <c r="DH93" i="41"/>
  <c r="DD93" i="41"/>
  <c r="CZ93" i="41"/>
  <c r="CV93" i="41"/>
  <c r="CR93" i="41"/>
  <c r="CN93" i="41"/>
  <c r="CJ93" i="41"/>
  <c r="CF93" i="41"/>
  <c r="CB93" i="41"/>
  <c r="BX93" i="41"/>
  <c r="BT93" i="41"/>
  <c r="BP93" i="41"/>
  <c r="DV93" i="41"/>
  <c r="DR93" i="41"/>
  <c r="DN93" i="41"/>
  <c r="DJ93" i="41"/>
  <c r="DF93" i="41"/>
  <c r="DB93" i="41"/>
  <c r="CX93" i="41"/>
  <c r="CT93" i="41"/>
  <c r="CP93" i="41"/>
  <c r="CL93" i="41"/>
  <c r="CH93" i="41"/>
  <c r="CD93" i="41"/>
  <c r="BZ93" i="41"/>
  <c r="BV93" i="41"/>
  <c r="BR93" i="41"/>
  <c r="BN93" i="41"/>
  <c r="DG93" i="41"/>
  <c r="CQ93" i="41"/>
  <c r="CA93" i="41"/>
  <c r="DS93" i="41"/>
  <c r="DC93" i="41"/>
  <c r="CM93" i="41"/>
  <c r="BW93" i="41"/>
  <c r="DO93" i="41"/>
  <c r="CY93" i="41"/>
  <c r="CI93" i="41"/>
  <c r="BS93" i="41"/>
  <c r="DK93" i="41"/>
  <c r="CU93" i="41"/>
  <c r="CE93" i="41"/>
  <c r="BO93" i="41"/>
  <c r="DS98" i="41"/>
  <c r="DO98" i="41"/>
  <c r="DK98" i="41"/>
  <c r="DG98" i="41"/>
  <c r="DC98" i="41"/>
  <c r="CY98" i="41"/>
  <c r="CU98" i="41"/>
  <c r="CQ98" i="41"/>
  <c r="CM98" i="41"/>
  <c r="CI98" i="41"/>
  <c r="CE98" i="41"/>
  <c r="CA98" i="41"/>
  <c r="BW98" i="41"/>
  <c r="BS98" i="41"/>
  <c r="BO98" i="41"/>
  <c r="DV98" i="41"/>
  <c r="DR98" i="41"/>
  <c r="DN98" i="41"/>
  <c r="DJ98" i="41"/>
  <c r="DF98" i="41"/>
  <c r="DB98" i="41"/>
  <c r="CX98" i="41"/>
  <c r="CT98" i="41"/>
  <c r="CP98" i="41"/>
  <c r="CL98" i="41"/>
  <c r="CH98" i="41"/>
  <c r="CD98" i="41"/>
  <c r="BZ98" i="41"/>
  <c r="BV98" i="41"/>
  <c r="BR98" i="41"/>
  <c r="BN98" i="41"/>
  <c r="DQ98" i="41"/>
  <c r="DM98" i="41"/>
  <c r="DI98" i="41"/>
  <c r="DE98" i="41"/>
  <c r="DA98" i="41"/>
  <c r="CW98" i="41"/>
  <c r="CS98" i="41"/>
  <c r="CO98" i="41"/>
  <c r="CK98" i="41"/>
  <c r="CG98" i="41"/>
  <c r="CC98" i="41"/>
  <c r="BY98" i="41"/>
  <c r="BU98" i="41"/>
  <c r="BQ98" i="41"/>
  <c r="BM98" i="41"/>
  <c r="DT98" i="41"/>
  <c r="DP98" i="41"/>
  <c r="DL98" i="41"/>
  <c r="DH98" i="41"/>
  <c r="DD98" i="41"/>
  <c r="CZ98" i="41"/>
  <c r="CV98" i="41"/>
  <c r="CR98" i="41"/>
  <c r="CN98" i="41"/>
  <c r="CJ98" i="41"/>
  <c r="CF98" i="41"/>
  <c r="CB98" i="41"/>
  <c r="BX98" i="41"/>
  <c r="BT98" i="41"/>
  <c r="BP98" i="41"/>
  <c r="DV101" i="41"/>
  <c r="DR101" i="41"/>
  <c r="DN101" i="41"/>
  <c r="DJ101" i="41"/>
  <c r="DF101" i="41"/>
  <c r="DB101" i="41"/>
  <c r="CX101" i="41"/>
  <c r="CT101" i="41"/>
  <c r="CP101" i="41"/>
  <c r="CL101" i="41"/>
  <c r="CH101" i="41"/>
  <c r="DT101" i="41"/>
  <c r="DO101" i="41"/>
  <c r="DI101" i="41"/>
  <c r="DD101" i="41"/>
  <c r="CY101" i="41"/>
  <c r="CS101" i="41"/>
  <c r="CN101" i="41"/>
  <c r="CI101" i="41"/>
  <c r="CD101" i="41"/>
  <c r="BZ101" i="41"/>
  <c r="BV101" i="41"/>
  <c r="BR101" i="41"/>
  <c r="BN101" i="41"/>
  <c r="DS101" i="41"/>
  <c r="DM101" i="41"/>
  <c r="DH101" i="41"/>
  <c r="DC101" i="41"/>
  <c r="CW101" i="41"/>
  <c r="CR101" i="41"/>
  <c r="CM101" i="41"/>
  <c r="CG101" i="41"/>
  <c r="CC101" i="41"/>
  <c r="BY101" i="41"/>
  <c r="BU101" i="41"/>
  <c r="BQ101" i="41"/>
  <c r="BM101" i="41"/>
  <c r="DQ101" i="41"/>
  <c r="DL101" i="41"/>
  <c r="DG101" i="41"/>
  <c r="DA101" i="41"/>
  <c r="CV101" i="41"/>
  <c r="CQ101" i="41"/>
  <c r="CK101" i="41"/>
  <c r="CF101" i="41"/>
  <c r="CB101" i="41"/>
  <c r="BX101" i="41"/>
  <c r="BT101" i="41"/>
  <c r="BP101" i="41"/>
  <c r="DP101" i="41"/>
  <c r="DK101" i="41"/>
  <c r="DE101" i="41"/>
  <c r="CZ101" i="41"/>
  <c r="CU101" i="41"/>
  <c r="CO101" i="41"/>
  <c r="CJ101" i="41"/>
  <c r="CE101" i="41"/>
  <c r="CA101" i="41"/>
  <c r="BW101" i="41"/>
  <c r="BS101" i="41"/>
  <c r="BO101" i="41"/>
  <c r="DV111" i="41"/>
  <c r="DR111" i="41"/>
  <c r="DN111" i="41"/>
  <c r="DJ111" i="41"/>
  <c r="DF111" i="41"/>
  <c r="DB111" i="41"/>
  <c r="CX111" i="41"/>
  <c r="CT111" i="41"/>
  <c r="CP111" i="41"/>
  <c r="CL111" i="41"/>
  <c r="CH111" i="41"/>
  <c r="CD111" i="41"/>
  <c r="BZ111" i="41"/>
  <c r="BV111" i="41"/>
  <c r="BR111" i="41"/>
  <c r="BN111" i="41"/>
  <c r="DQ111" i="41"/>
  <c r="DM111" i="41"/>
  <c r="DI111" i="41"/>
  <c r="DE111" i="41"/>
  <c r="DA111" i="41"/>
  <c r="CW111" i="41"/>
  <c r="CS111" i="41"/>
  <c r="CO111" i="41"/>
  <c r="CK111" i="41"/>
  <c r="CG111" i="41"/>
  <c r="CC111" i="41"/>
  <c r="BY111" i="41"/>
  <c r="BU111" i="41"/>
  <c r="BQ111" i="41"/>
  <c r="BM111" i="41"/>
  <c r="DT111" i="41"/>
  <c r="DP111" i="41"/>
  <c r="DL111" i="41"/>
  <c r="DH111" i="41"/>
  <c r="DD111" i="41"/>
  <c r="CZ111" i="41"/>
  <c r="CV111" i="41"/>
  <c r="CR111" i="41"/>
  <c r="CN111" i="41"/>
  <c r="CJ111" i="41"/>
  <c r="CF111" i="41"/>
  <c r="CB111" i="41"/>
  <c r="BX111" i="41"/>
  <c r="BT111" i="41"/>
  <c r="BP111" i="41"/>
  <c r="DK111" i="41"/>
  <c r="CU111" i="41"/>
  <c r="CE111" i="41"/>
  <c r="BO111" i="41"/>
  <c r="DG111" i="41"/>
  <c r="CQ111" i="41"/>
  <c r="CA111" i="41"/>
  <c r="DS111" i="41"/>
  <c r="DC111" i="41"/>
  <c r="CM111" i="41"/>
  <c r="BW111" i="41"/>
  <c r="DO111" i="41"/>
  <c r="CY111" i="41"/>
  <c r="CI111" i="41"/>
  <c r="BS111" i="41"/>
  <c r="DT135" i="41"/>
  <c r="DP135" i="41"/>
  <c r="DL135" i="41"/>
  <c r="DH135" i="41"/>
  <c r="DD135" i="41"/>
  <c r="CZ135" i="41"/>
  <c r="CV135" i="41"/>
  <c r="CR135" i="41"/>
  <c r="CN135" i="41"/>
  <c r="CJ135" i="41"/>
  <c r="CF135" i="41"/>
  <c r="CB135" i="41"/>
  <c r="BX135" i="41"/>
  <c r="BT135" i="41"/>
  <c r="BP135" i="41"/>
  <c r="DV135" i="41"/>
  <c r="DR135" i="41"/>
  <c r="DN135" i="41"/>
  <c r="DJ135" i="41"/>
  <c r="DF135" i="41"/>
  <c r="DB135" i="41"/>
  <c r="CX135" i="41"/>
  <c r="CT135" i="41"/>
  <c r="CP135" i="41"/>
  <c r="CL135" i="41"/>
  <c r="CH135" i="41"/>
  <c r="CD135" i="41"/>
  <c r="BZ135" i="41"/>
  <c r="BV135" i="41"/>
  <c r="BR135" i="41"/>
  <c r="BN135" i="41"/>
  <c r="DQ135" i="41"/>
  <c r="DM135" i="41"/>
  <c r="DI135" i="41"/>
  <c r="DE135" i="41"/>
  <c r="DA135" i="41"/>
  <c r="CW135" i="41"/>
  <c r="CS135" i="41"/>
  <c r="CO135" i="41"/>
  <c r="CK135" i="41"/>
  <c r="CG135" i="41"/>
  <c r="CC135" i="41"/>
  <c r="BY135" i="41"/>
  <c r="BU135" i="41"/>
  <c r="BQ135" i="41"/>
  <c r="BM135" i="41"/>
  <c r="DK135" i="41"/>
  <c r="CU135" i="41"/>
  <c r="CE135" i="41"/>
  <c r="BO135" i="41"/>
  <c r="DG135" i="41"/>
  <c r="CQ135" i="41"/>
  <c r="CA135" i="41"/>
  <c r="DS135" i="41"/>
  <c r="DC135" i="41"/>
  <c r="CM135" i="41"/>
  <c r="BW135" i="41"/>
  <c r="DO135" i="41"/>
  <c r="CY135" i="41"/>
  <c r="CI135" i="41"/>
  <c r="BS135" i="41"/>
  <c r="DV140" i="41"/>
  <c r="DR140" i="41"/>
  <c r="DN140" i="41"/>
  <c r="DJ140" i="41"/>
  <c r="DF140" i="41"/>
  <c r="DB140" i="41"/>
  <c r="CX140" i="41"/>
  <c r="CT140" i="41"/>
  <c r="CP140" i="41"/>
  <c r="CL140" i="41"/>
  <c r="CH140" i="41"/>
  <c r="CD140" i="41"/>
  <c r="BZ140" i="41"/>
  <c r="BV140" i="41"/>
  <c r="BR140" i="41"/>
  <c r="BN140" i="41"/>
  <c r="DT140" i="41"/>
  <c r="DP140" i="41"/>
  <c r="DL140" i="41"/>
  <c r="DH140" i="41"/>
  <c r="DD140" i="41"/>
  <c r="CZ140" i="41"/>
  <c r="CV140" i="41"/>
  <c r="CR140" i="41"/>
  <c r="CN140" i="41"/>
  <c r="CJ140" i="41"/>
  <c r="CF140" i="41"/>
  <c r="CB140" i="41"/>
  <c r="BX140" i="41"/>
  <c r="BT140" i="41"/>
  <c r="BP140" i="41"/>
  <c r="DS140" i="41"/>
  <c r="DO140" i="41"/>
  <c r="DK140" i="41"/>
  <c r="DG140" i="41"/>
  <c r="DC140" i="41"/>
  <c r="CY140" i="41"/>
  <c r="CU140" i="41"/>
  <c r="CQ140" i="41"/>
  <c r="CM140" i="41"/>
  <c r="CI140" i="41"/>
  <c r="CE140" i="41"/>
  <c r="CA140" i="41"/>
  <c r="BW140" i="41"/>
  <c r="BS140" i="41"/>
  <c r="BO140" i="41"/>
  <c r="DE140" i="41"/>
  <c r="CO140" i="41"/>
  <c r="BY140" i="41"/>
  <c r="DQ140" i="41"/>
  <c r="DA140" i="41"/>
  <c r="CK140" i="41"/>
  <c r="BU140" i="41"/>
  <c r="DM140" i="41"/>
  <c r="CW140" i="41"/>
  <c r="CG140" i="41"/>
  <c r="BQ140" i="41"/>
  <c r="DI140" i="41"/>
  <c r="CS140" i="41"/>
  <c r="CC140" i="41"/>
  <c r="BM140" i="41"/>
  <c r="DS171" i="41"/>
  <c r="DO171" i="41"/>
  <c r="DR171" i="41"/>
  <c r="DM171" i="41"/>
  <c r="DI171" i="41"/>
  <c r="DE171" i="41"/>
  <c r="DA171" i="41"/>
  <c r="CW171" i="41"/>
  <c r="CS171" i="41"/>
  <c r="CO171" i="41"/>
  <c r="CK171" i="41"/>
  <c r="CG171" i="41"/>
  <c r="CC171" i="41"/>
  <c r="BY171" i="41"/>
  <c r="BU171" i="41"/>
  <c r="BQ171" i="41"/>
  <c r="BM171" i="41"/>
  <c r="DV171" i="41"/>
  <c r="DQ171" i="41"/>
  <c r="DL171" i="41"/>
  <c r="DH171" i="41"/>
  <c r="DD171" i="41"/>
  <c r="CZ171" i="41"/>
  <c r="CV171" i="41"/>
  <c r="CR171" i="41"/>
  <c r="CN171" i="41"/>
  <c r="CJ171" i="41"/>
  <c r="CF171" i="41"/>
  <c r="CB171" i="41"/>
  <c r="BX171" i="41"/>
  <c r="BT171" i="41"/>
  <c r="BP171" i="41"/>
  <c r="DP171" i="41"/>
  <c r="DK171" i="41"/>
  <c r="DG171" i="41"/>
  <c r="DC171" i="41"/>
  <c r="CY171" i="41"/>
  <c r="CU171" i="41"/>
  <c r="CQ171" i="41"/>
  <c r="CM171" i="41"/>
  <c r="CI171" i="41"/>
  <c r="CE171" i="41"/>
  <c r="CA171" i="41"/>
  <c r="BW171" i="41"/>
  <c r="BS171" i="41"/>
  <c r="BO171" i="41"/>
  <c r="DF171" i="41"/>
  <c r="CP171" i="41"/>
  <c r="BZ171" i="41"/>
  <c r="DT171" i="41"/>
  <c r="DB171" i="41"/>
  <c r="CL171" i="41"/>
  <c r="BV171" i="41"/>
  <c r="DN171" i="41"/>
  <c r="CX171" i="41"/>
  <c r="CH171" i="41"/>
  <c r="BR171" i="41"/>
  <c r="DJ171" i="41"/>
  <c r="CT171" i="41"/>
  <c r="CD171" i="41"/>
  <c r="BN171" i="41"/>
  <c r="DQ173" i="41"/>
  <c r="DM173" i="41"/>
  <c r="DI173" i="41"/>
  <c r="DE173" i="41"/>
  <c r="DA173" i="41"/>
  <c r="CW173" i="41"/>
  <c r="CS173" i="41"/>
  <c r="CO173" i="41"/>
  <c r="CK173" i="41"/>
  <c r="CG173" i="41"/>
  <c r="CC173" i="41"/>
  <c r="BY173" i="41"/>
  <c r="BU173" i="41"/>
  <c r="BQ173" i="41"/>
  <c r="BM173" i="41"/>
  <c r="DT173" i="41"/>
  <c r="DP173" i="41"/>
  <c r="DL173" i="41"/>
  <c r="DH173" i="41"/>
  <c r="DD173" i="41"/>
  <c r="CZ173" i="41"/>
  <c r="CV173" i="41"/>
  <c r="CR173" i="41"/>
  <c r="CN173" i="41"/>
  <c r="CJ173" i="41"/>
  <c r="CF173" i="41"/>
  <c r="CB173" i="41"/>
  <c r="BX173" i="41"/>
  <c r="BT173" i="41"/>
  <c r="BP173" i="41"/>
  <c r="DV173" i="41"/>
  <c r="DO173" i="41"/>
  <c r="DG173" i="41"/>
  <c r="CY173" i="41"/>
  <c r="CQ173" i="41"/>
  <c r="CI173" i="41"/>
  <c r="CA173" i="41"/>
  <c r="BS173" i="41"/>
  <c r="DN173" i="41"/>
  <c r="DF173" i="41"/>
  <c r="CX173" i="41"/>
  <c r="CP173" i="41"/>
  <c r="CH173" i="41"/>
  <c r="BZ173" i="41"/>
  <c r="BR173" i="41"/>
  <c r="DS173" i="41"/>
  <c r="DK173" i="41"/>
  <c r="DC173" i="41"/>
  <c r="CU173" i="41"/>
  <c r="CM173" i="41"/>
  <c r="CE173" i="41"/>
  <c r="BW173" i="41"/>
  <c r="BO173" i="41"/>
  <c r="CT173" i="41"/>
  <c r="BN173" i="41"/>
  <c r="DR173" i="41"/>
  <c r="CL173" i="41"/>
  <c r="DJ173" i="41"/>
  <c r="CD173" i="41"/>
  <c r="DB173" i="41"/>
  <c r="BV173" i="41"/>
  <c r="DQ176" i="41"/>
  <c r="DM176" i="41"/>
  <c r="DI176" i="41"/>
  <c r="DE176" i="41"/>
  <c r="DA176" i="41"/>
  <c r="CW176" i="41"/>
  <c r="CS176" i="41"/>
  <c r="CO176" i="41"/>
  <c r="CK176" i="41"/>
  <c r="CG176" i="41"/>
  <c r="CC176" i="41"/>
  <c r="BY176" i="41"/>
  <c r="DT176" i="41"/>
  <c r="DP176" i="41"/>
  <c r="DL176" i="41"/>
  <c r="DH176" i="41"/>
  <c r="DD176" i="41"/>
  <c r="CZ176" i="41"/>
  <c r="CV176" i="41"/>
  <c r="CR176" i="41"/>
  <c r="CN176" i="41"/>
  <c r="CJ176" i="41"/>
  <c r="CF176" i="41"/>
  <c r="CB176" i="41"/>
  <c r="BX176" i="41"/>
  <c r="BT176" i="41"/>
  <c r="BP176" i="41"/>
  <c r="DR176" i="41"/>
  <c r="DJ176" i="41"/>
  <c r="DB176" i="41"/>
  <c r="CT176" i="41"/>
  <c r="CL176" i="41"/>
  <c r="CD176" i="41"/>
  <c r="BV176" i="41"/>
  <c r="BQ176" i="41"/>
  <c r="DV176" i="41"/>
  <c r="DO176" i="41"/>
  <c r="DG176" i="41"/>
  <c r="CY176" i="41"/>
  <c r="CQ176" i="41"/>
  <c r="CI176" i="41"/>
  <c r="CA176" i="41"/>
  <c r="BU176" i="41"/>
  <c r="BO176" i="41"/>
  <c r="DN176" i="41"/>
  <c r="DF176" i="41"/>
  <c r="CX176" i="41"/>
  <c r="CP176" i="41"/>
  <c r="CH176" i="41"/>
  <c r="BZ176" i="41"/>
  <c r="BS176" i="41"/>
  <c r="BN176" i="41"/>
  <c r="DS176" i="41"/>
  <c r="DK176" i="41"/>
  <c r="DC176" i="41"/>
  <c r="CU176" i="41"/>
  <c r="CM176" i="41"/>
  <c r="CE176" i="41"/>
  <c r="BW176" i="41"/>
  <c r="BR176" i="41"/>
  <c r="BM176" i="41"/>
  <c r="DS178" i="41"/>
  <c r="DO178" i="41"/>
  <c r="DK178" i="41"/>
  <c r="DG178" i="41"/>
  <c r="DC178" i="41"/>
  <c r="CY178" i="41"/>
  <c r="CU178" i="41"/>
  <c r="CQ178" i="41"/>
  <c r="CM178" i="41"/>
  <c r="CI178" i="41"/>
  <c r="CE178" i="41"/>
  <c r="CA178" i="41"/>
  <c r="BW178" i="41"/>
  <c r="BS178" i="41"/>
  <c r="BO178" i="41"/>
  <c r="DV178" i="41"/>
  <c r="DR178" i="41"/>
  <c r="DN178" i="41"/>
  <c r="DJ178" i="41"/>
  <c r="DF178" i="41"/>
  <c r="DB178" i="41"/>
  <c r="CX178" i="41"/>
  <c r="CT178" i="41"/>
  <c r="CP178" i="41"/>
  <c r="CL178" i="41"/>
  <c r="CH178" i="41"/>
  <c r="CD178" i="41"/>
  <c r="BZ178" i="41"/>
  <c r="BV178" i="41"/>
  <c r="BR178" i="41"/>
  <c r="BN178" i="41"/>
  <c r="DQ178" i="41"/>
  <c r="DM178" i="41"/>
  <c r="DI178" i="41"/>
  <c r="DE178" i="41"/>
  <c r="DA178" i="41"/>
  <c r="CW178" i="41"/>
  <c r="CS178" i="41"/>
  <c r="CO178" i="41"/>
  <c r="CK178" i="41"/>
  <c r="CG178" i="41"/>
  <c r="CC178" i="41"/>
  <c r="BY178" i="41"/>
  <c r="BU178" i="41"/>
  <c r="BQ178" i="41"/>
  <c r="BM178" i="41"/>
  <c r="DT178" i="41"/>
  <c r="DD178" i="41"/>
  <c r="CN178" i="41"/>
  <c r="BX178" i="41"/>
  <c r="DP178" i="41"/>
  <c r="CZ178" i="41"/>
  <c r="CJ178" i="41"/>
  <c r="BT178" i="41"/>
  <c r="DL178" i="41"/>
  <c r="CV178" i="41"/>
  <c r="CF178" i="41"/>
  <c r="BP178" i="41"/>
  <c r="DH178" i="41"/>
  <c r="CR178" i="41"/>
  <c r="CB178" i="41"/>
  <c r="DQ180" i="41"/>
  <c r="DM180" i="41"/>
  <c r="DI180" i="41"/>
  <c r="DE180" i="41"/>
  <c r="DA180" i="41"/>
  <c r="CW180" i="41"/>
  <c r="CS180" i="41"/>
  <c r="CO180" i="41"/>
  <c r="CK180" i="41"/>
  <c r="CG180" i="41"/>
  <c r="CC180" i="41"/>
  <c r="BY180" i="41"/>
  <c r="BU180" i="41"/>
  <c r="BQ180" i="41"/>
  <c r="BM180" i="41"/>
  <c r="DV180" i="41"/>
  <c r="DR180" i="41"/>
  <c r="DL180" i="41"/>
  <c r="DG180" i="41"/>
  <c r="DB180" i="41"/>
  <c r="CV180" i="41"/>
  <c r="CQ180" i="41"/>
  <c r="CL180" i="41"/>
  <c r="CF180" i="41"/>
  <c r="CA180" i="41"/>
  <c r="BV180" i="41"/>
  <c r="BP180" i="41"/>
  <c r="DP180" i="41"/>
  <c r="DK180" i="41"/>
  <c r="DF180" i="41"/>
  <c r="CZ180" i="41"/>
  <c r="CU180" i="41"/>
  <c r="CP180" i="41"/>
  <c r="CJ180" i="41"/>
  <c r="CE180" i="41"/>
  <c r="BZ180" i="41"/>
  <c r="BT180" i="41"/>
  <c r="BO180" i="41"/>
  <c r="DT180" i="41"/>
  <c r="DO180" i="41"/>
  <c r="DJ180" i="41"/>
  <c r="DD180" i="41"/>
  <c r="CY180" i="41"/>
  <c r="CT180" i="41"/>
  <c r="CN180" i="41"/>
  <c r="CI180" i="41"/>
  <c r="CD180" i="41"/>
  <c r="BX180" i="41"/>
  <c r="BS180" i="41"/>
  <c r="BN180" i="41"/>
  <c r="DN180" i="41"/>
  <c r="CR180" i="41"/>
  <c r="BW180" i="41"/>
  <c r="DH180" i="41"/>
  <c r="CM180" i="41"/>
  <c r="BR180" i="41"/>
  <c r="DC180" i="41"/>
  <c r="CH180" i="41"/>
  <c r="DS180" i="41"/>
  <c r="CX180" i="41"/>
  <c r="CB180" i="41"/>
  <c r="DV182" i="41"/>
  <c r="DR182" i="41"/>
  <c r="DN182" i="41"/>
  <c r="DJ182" i="41"/>
  <c r="DF182" i="41"/>
  <c r="DB182" i="41"/>
  <c r="CX182" i="41"/>
  <c r="CT182" i="41"/>
  <c r="CP182" i="41"/>
  <c r="DP182" i="41"/>
  <c r="DK182" i="41"/>
  <c r="DE182" i="41"/>
  <c r="CZ182" i="41"/>
  <c r="CU182" i="41"/>
  <c r="CO182" i="41"/>
  <c r="CK182" i="41"/>
  <c r="CG182" i="41"/>
  <c r="CC182" i="41"/>
  <c r="BY182" i="41"/>
  <c r="BU182" i="41"/>
  <c r="BQ182" i="41"/>
  <c r="BM182" i="41"/>
  <c r="DS182" i="41"/>
  <c r="DM182" i="41"/>
  <c r="DH182" i="41"/>
  <c r="DC182" i="41"/>
  <c r="CW182" i="41"/>
  <c r="CR182" i="41"/>
  <c r="CM182" i="41"/>
  <c r="CI182" i="41"/>
  <c r="CE182" i="41"/>
  <c r="CA182" i="41"/>
  <c r="BW182" i="41"/>
  <c r="BS182" i="41"/>
  <c r="BO182" i="41"/>
  <c r="DO182" i="41"/>
  <c r="DD182" i="41"/>
  <c r="CS182" i="41"/>
  <c r="CJ182" i="41"/>
  <c r="CB182" i="41"/>
  <c r="BT182" i="41"/>
  <c r="DL182" i="41"/>
  <c r="DA182" i="41"/>
  <c r="CQ182" i="41"/>
  <c r="CH182" i="41"/>
  <c r="BZ182" i="41"/>
  <c r="BR182" i="41"/>
  <c r="DT182" i="41"/>
  <c r="DI182" i="41"/>
  <c r="CY182" i="41"/>
  <c r="CN182" i="41"/>
  <c r="CF182" i="41"/>
  <c r="BX182" i="41"/>
  <c r="BP182" i="41"/>
  <c r="DQ182" i="41"/>
  <c r="DG182" i="41"/>
  <c r="CV182" i="41"/>
  <c r="CL182" i="41"/>
  <c r="CD182" i="41"/>
  <c r="BV182" i="41"/>
  <c r="BN182" i="41"/>
  <c r="DT184" i="41"/>
  <c r="DP184" i="41"/>
  <c r="DL184" i="41"/>
  <c r="DH184" i="41"/>
  <c r="DD184" i="41"/>
  <c r="CZ184" i="41"/>
  <c r="CV184" i="41"/>
  <c r="CR184" i="41"/>
  <c r="CN184" i="41"/>
  <c r="CJ184" i="41"/>
  <c r="CF184" i="41"/>
  <c r="CB184" i="41"/>
  <c r="BX184" i="41"/>
  <c r="BT184" i="41"/>
  <c r="BP184" i="41"/>
  <c r="DV184" i="41"/>
  <c r="DQ184" i="41"/>
  <c r="DK184" i="41"/>
  <c r="DF184" i="41"/>
  <c r="DA184" i="41"/>
  <c r="CU184" i="41"/>
  <c r="CP184" i="41"/>
  <c r="CK184" i="41"/>
  <c r="CE184" i="41"/>
  <c r="BZ184" i="41"/>
  <c r="BU184" i="41"/>
  <c r="BO184" i="41"/>
  <c r="DO184" i="41"/>
  <c r="DJ184" i="41"/>
  <c r="DE184" i="41"/>
  <c r="CY184" i="41"/>
  <c r="CT184" i="41"/>
  <c r="CO184" i="41"/>
  <c r="CI184" i="41"/>
  <c r="CD184" i="41"/>
  <c r="BY184" i="41"/>
  <c r="BS184" i="41"/>
  <c r="BN184" i="41"/>
  <c r="DS184" i="41"/>
  <c r="DN184" i="41"/>
  <c r="DI184" i="41"/>
  <c r="DC184" i="41"/>
  <c r="CX184" i="41"/>
  <c r="CS184" i="41"/>
  <c r="CM184" i="41"/>
  <c r="CH184" i="41"/>
  <c r="CC184" i="41"/>
  <c r="BW184" i="41"/>
  <c r="BR184" i="41"/>
  <c r="BM184" i="41"/>
  <c r="DR184" i="41"/>
  <c r="DM184" i="41"/>
  <c r="DG184" i="41"/>
  <c r="DB184" i="41"/>
  <c r="CW184" i="41"/>
  <c r="CQ184" i="41"/>
  <c r="CL184" i="41"/>
  <c r="CG184" i="41"/>
  <c r="CA184" i="41"/>
  <c r="BV184" i="41"/>
  <c r="BQ184" i="41"/>
  <c r="DQ48" i="41"/>
  <c r="DM48" i="41"/>
  <c r="DI48" i="41"/>
  <c r="DE48" i="41"/>
  <c r="DA48" i="41"/>
  <c r="CW48" i="41"/>
  <c r="CS48" i="41"/>
  <c r="CO48" i="41"/>
  <c r="CK48" i="41"/>
  <c r="CG48" i="41"/>
  <c r="CC48" i="41"/>
  <c r="BY48" i="41"/>
  <c r="BU48" i="41"/>
  <c r="BQ48" i="41"/>
  <c r="BM48" i="41"/>
  <c r="DT48" i="41"/>
  <c r="DP48" i="41"/>
  <c r="DL48" i="41"/>
  <c r="DH48" i="41"/>
  <c r="DD48" i="41"/>
  <c r="CZ48" i="41"/>
  <c r="CV48" i="41"/>
  <c r="CR48" i="41"/>
  <c r="CN48" i="41"/>
  <c r="CJ48" i="41"/>
  <c r="CF48" i="41"/>
  <c r="CB48" i="41"/>
  <c r="BX48" i="41"/>
  <c r="BT48" i="41"/>
  <c r="BP48" i="41"/>
  <c r="DS48" i="41"/>
  <c r="DO48" i="41"/>
  <c r="DK48" i="41"/>
  <c r="DG48" i="41"/>
  <c r="DC48" i="41"/>
  <c r="CY48" i="41"/>
  <c r="CU48" i="41"/>
  <c r="CQ48" i="41"/>
  <c r="CM48" i="41"/>
  <c r="CI48" i="41"/>
  <c r="CE48" i="41"/>
  <c r="CA48" i="41"/>
  <c r="BW48" i="41"/>
  <c r="BS48" i="41"/>
  <c r="BO48" i="41"/>
  <c r="DV48" i="41"/>
  <c r="DR48" i="41"/>
  <c r="DN48" i="41"/>
  <c r="DJ48" i="41"/>
  <c r="DF48" i="41"/>
  <c r="DB48" i="41"/>
  <c r="CX48" i="41"/>
  <c r="CT48" i="41"/>
  <c r="CP48" i="41"/>
  <c r="CL48" i="41"/>
  <c r="CH48" i="41"/>
  <c r="CD48" i="41"/>
  <c r="BZ48" i="41"/>
  <c r="BV48" i="41"/>
  <c r="BR48" i="41"/>
  <c r="BN48" i="41"/>
  <c r="DS53" i="41"/>
  <c r="DO53" i="41"/>
  <c r="DK53" i="41"/>
  <c r="DG53" i="41"/>
  <c r="DC53" i="41"/>
  <c r="CY53" i="41"/>
  <c r="CU53" i="41"/>
  <c r="CQ53" i="41"/>
  <c r="CM53" i="41"/>
  <c r="CI53" i="41"/>
  <c r="CE53" i="41"/>
  <c r="CA53" i="41"/>
  <c r="BW53" i="41"/>
  <c r="BS53" i="41"/>
  <c r="BO53" i="41"/>
  <c r="DV53" i="41"/>
  <c r="DR53" i="41"/>
  <c r="DN53" i="41"/>
  <c r="DJ53" i="41"/>
  <c r="DF53" i="41"/>
  <c r="DB53" i="41"/>
  <c r="CX53" i="41"/>
  <c r="CT53" i="41"/>
  <c r="CP53" i="41"/>
  <c r="CL53" i="41"/>
  <c r="CH53" i="41"/>
  <c r="CD53" i="41"/>
  <c r="BZ53" i="41"/>
  <c r="BV53" i="41"/>
  <c r="BR53" i="41"/>
  <c r="BN53" i="41"/>
  <c r="DQ53" i="41"/>
  <c r="DM53" i="41"/>
  <c r="DI53" i="41"/>
  <c r="DE53" i="41"/>
  <c r="DA53" i="41"/>
  <c r="CW53" i="41"/>
  <c r="CS53" i="41"/>
  <c r="CO53" i="41"/>
  <c r="CK53" i="41"/>
  <c r="CG53" i="41"/>
  <c r="CC53" i="41"/>
  <c r="BY53" i="41"/>
  <c r="BU53" i="41"/>
  <c r="BQ53" i="41"/>
  <c r="BM53" i="41"/>
  <c r="DT53" i="41"/>
  <c r="DP53" i="41"/>
  <c r="DL53" i="41"/>
  <c r="DH53" i="41"/>
  <c r="DD53" i="41"/>
  <c r="CZ53" i="41"/>
  <c r="CV53" i="41"/>
  <c r="CR53" i="41"/>
  <c r="CN53" i="41"/>
  <c r="CJ53" i="41"/>
  <c r="CF53" i="41"/>
  <c r="CB53" i="41"/>
  <c r="BX53" i="41"/>
  <c r="BT53" i="41"/>
  <c r="BP53" i="41"/>
  <c r="DS59" i="41"/>
  <c r="DO59" i="41"/>
  <c r="DK59" i="41"/>
  <c r="DG59" i="41"/>
  <c r="DC59" i="41"/>
  <c r="CY59" i="41"/>
  <c r="CU59" i="41"/>
  <c r="CQ59" i="41"/>
  <c r="CM59" i="41"/>
  <c r="CI59" i="41"/>
  <c r="CE59" i="41"/>
  <c r="CA59" i="41"/>
  <c r="BW59" i="41"/>
  <c r="BS59" i="41"/>
  <c r="BO59" i="41"/>
  <c r="DV59" i="41"/>
  <c r="DR59" i="41"/>
  <c r="DN59" i="41"/>
  <c r="DJ59" i="41"/>
  <c r="DF59" i="41"/>
  <c r="DB59" i="41"/>
  <c r="CX59" i="41"/>
  <c r="CT59" i="41"/>
  <c r="CP59" i="41"/>
  <c r="CL59" i="41"/>
  <c r="CH59" i="41"/>
  <c r="CD59" i="41"/>
  <c r="BZ59" i="41"/>
  <c r="BV59" i="41"/>
  <c r="BR59" i="41"/>
  <c r="BN59" i="41"/>
  <c r="DQ59" i="41"/>
  <c r="DM59" i="41"/>
  <c r="DI59" i="41"/>
  <c r="DE59" i="41"/>
  <c r="DA59" i="41"/>
  <c r="CW59" i="41"/>
  <c r="CS59" i="41"/>
  <c r="CO59" i="41"/>
  <c r="CK59" i="41"/>
  <c r="CG59" i="41"/>
  <c r="CC59" i="41"/>
  <c r="BY59" i="41"/>
  <c r="BU59" i="41"/>
  <c r="BQ59" i="41"/>
  <c r="BM59" i="41"/>
  <c r="DT59" i="41"/>
  <c r="DP59" i="41"/>
  <c r="DL59" i="41"/>
  <c r="DH59" i="41"/>
  <c r="DD59" i="41"/>
  <c r="CZ59" i="41"/>
  <c r="CV59" i="41"/>
  <c r="CR59" i="41"/>
  <c r="CN59" i="41"/>
  <c r="CJ59" i="41"/>
  <c r="CF59" i="41"/>
  <c r="CB59" i="41"/>
  <c r="BX59" i="41"/>
  <c r="BT59" i="41"/>
  <c r="BP59" i="41"/>
  <c r="DQ61" i="41"/>
  <c r="DM61" i="41"/>
  <c r="DI61" i="41"/>
  <c r="DE61" i="41"/>
  <c r="DA61" i="41"/>
  <c r="CW61" i="41"/>
  <c r="CS61" i="41"/>
  <c r="CO61" i="41"/>
  <c r="CK61" i="41"/>
  <c r="CG61" i="41"/>
  <c r="CC61" i="41"/>
  <c r="BY61" i="41"/>
  <c r="BU61" i="41"/>
  <c r="BQ61" i="41"/>
  <c r="BM61" i="41"/>
  <c r="DS61" i="41"/>
  <c r="DN61" i="41"/>
  <c r="DH61" i="41"/>
  <c r="DC61" i="41"/>
  <c r="CX61" i="41"/>
  <c r="CR61" i="41"/>
  <c r="CM61" i="41"/>
  <c r="CH61" i="41"/>
  <c r="CB61" i="41"/>
  <c r="BW61" i="41"/>
  <c r="BR61" i="41"/>
  <c r="DV61" i="41"/>
  <c r="DR61" i="41"/>
  <c r="DL61" i="41"/>
  <c r="DG61" i="41"/>
  <c r="DB61" i="41"/>
  <c r="CV61" i="41"/>
  <c r="CQ61" i="41"/>
  <c r="CL61" i="41"/>
  <c r="CF61" i="41"/>
  <c r="CA61" i="41"/>
  <c r="BV61" i="41"/>
  <c r="BP61" i="41"/>
  <c r="DP61" i="41"/>
  <c r="DK61" i="41"/>
  <c r="DF61" i="41"/>
  <c r="CZ61" i="41"/>
  <c r="CU61" i="41"/>
  <c r="CP61" i="41"/>
  <c r="CJ61" i="41"/>
  <c r="CE61" i="41"/>
  <c r="BZ61" i="41"/>
  <c r="BT61" i="41"/>
  <c r="BO61" i="41"/>
  <c r="DT61" i="41"/>
  <c r="DO61" i="41"/>
  <c r="DJ61" i="41"/>
  <c r="DD61" i="41"/>
  <c r="CY61" i="41"/>
  <c r="CT61" i="41"/>
  <c r="CN61" i="41"/>
  <c r="CI61" i="41"/>
  <c r="CD61" i="41"/>
  <c r="BX61" i="41"/>
  <c r="BS61" i="41"/>
  <c r="BN61" i="41"/>
  <c r="DT64" i="41"/>
  <c r="DP64" i="41"/>
  <c r="DL64" i="41"/>
  <c r="DH64" i="41"/>
  <c r="DD64" i="41"/>
  <c r="CZ64" i="41"/>
  <c r="CV64" i="41"/>
  <c r="CR64" i="41"/>
  <c r="CN64" i="41"/>
  <c r="CJ64" i="41"/>
  <c r="CF64" i="41"/>
  <c r="CB64" i="41"/>
  <c r="BX64" i="41"/>
  <c r="BT64" i="41"/>
  <c r="BP64" i="41"/>
  <c r="DS64" i="41"/>
  <c r="DN64" i="41"/>
  <c r="DI64" i="41"/>
  <c r="DC64" i="41"/>
  <c r="CX64" i="41"/>
  <c r="CS64" i="41"/>
  <c r="CM64" i="41"/>
  <c r="CH64" i="41"/>
  <c r="CC64" i="41"/>
  <c r="BW64" i="41"/>
  <c r="BR64" i="41"/>
  <c r="BM64" i="41"/>
  <c r="DR64" i="41"/>
  <c r="DM64" i="41"/>
  <c r="DG64" i="41"/>
  <c r="DB64" i="41"/>
  <c r="CW64" i="41"/>
  <c r="CQ64" i="41"/>
  <c r="CL64" i="41"/>
  <c r="CG64" i="41"/>
  <c r="CA64" i="41"/>
  <c r="BV64" i="41"/>
  <c r="BQ64" i="41"/>
  <c r="DV64" i="41"/>
  <c r="DQ64" i="41"/>
  <c r="DK64" i="41"/>
  <c r="DF64" i="41"/>
  <c r="DA64" i="41"/>
  <c r="CU64" i="41"/>
  <c r="CP64" i="41"/>
  <c r="CK64" i="41"/>
  <c r="CE64" i="41"/>
  <c r="BZ64" i="41"/>
  <c r="BU64" i="41"/>
  <c r="BO64" i="41"/>
  <c r="DO64" i="41"/>
  <c r="DJ64" i="41"/>
  <c r="DE64" i="41"/>
  <c r="CY64" i="41"/>
  <c r="CT64" i="41"/>
  <c r="CO64" i="41"/>
  <c r="CI64" i="41"/>
  <c r="CD64" i="41"/>
  <c r="BY64" i="41"/>
  <c r="BS64" i="41"/>
  <c r="BN64" i="41"/>
  <c r="DT74" i="41"/>
  <c r="DP74" i="41"/>
  <c r="DL74" i="41"/>
  <c r="DH74" i="41"/>
  <c r="DD74" i="41"/>
  <c r="CZ74" i="41"/>
  <c r="CV74" i="41"/>
  <c r="CR74" i="41"/>
  <c r="CN74" i="41"/>
  <c r="CJ74" i="41"/>
  <c r="CF74" i="41"/>
  <c r="CB74" i="41"/>
  <c r="BX74" i="41"/>
  <c r="BT74" i="41"/>
  <c r="BP74" i="41"/>
  <c r="DS74" i="41"/>
  <c r="DO74" i="41"/>
  <c r="DK74" i="41"/>
  <c r="DG74" i="41"/>
  <c r="DC74" i="41"/>
  <c r="CY74" i="41"/>
  <c r="CU74" i="41"/>
  <c r="CQ74" i="41"/>
  <c r="CM74" i="41"/>
  <c r="CI74" i="41"/>
  <c r="CE74" i="41"/>
  <c r="CA74" i="41"/>
  <c r="BW74" i="41"/>
  <c r="BS74" i="41"/>
  <c r="BO74" i="41"/>
  <c r="DV74" i="41"/>
  <c r="DR74" i="41"/>
  <c r="DN74" i="41"/>
  <c r="DJ74" i="41"/>
  <c r="DF74" i="41"/>
  <c r="DB74" i="41"/>
  <c r="CX74" i="41"/>
  <c r="CT74" i="41"/>
  <c r="CP74" i="41"/>
  <c r="CL74" i="41"/>
  <c r="CH74" i="41"/>
  <c r="CD74" i="41"/>
  <c r="BZ74" i="41"/>
  <c r="BV74" i="41"/>
  <c r="BR74" i="41"/>
  <c r="BN74" i="41"/>
  <c r="DQ74" i="41"/>
  <c r="DM74" i="41"/>
  <c r="DI74" i="41"/>
  <c r="DE74" i="41"/>
  <c r="DA74" i="41"/>
  <c r="CW74" i="41"/>
  <c r="CS74" i="41"/>
  <c r="CO74" i="41"/>
  <c r="CK74" i="41"/>
  <c r="CG74" i="41"/>
  <c r="CC74" i="41"/>
  <c r="BY74" i="41"/>
  <c r="BU74" i="41"/>
  <c r="BQ74" i="41"/>
  <c r="BM74" i="41"/>
  <c r="DV76" i="41"/>
  <c r="DR76" i="41"/>
  <c r="DN76" i="41"/>
  <c r="DJ76" i="41"/>
  <c r="DF76" i="41"/>
  <c r="DB76" i="41"/>
  <c r="CX76" i="41"/>
  <c r="CT76" i="41"/>
  <c r="CP76" i="41"/>
  <c r="CL76" i="41"/>
  <c r="CH76" i="41"/>
  <c r="CD76" i="41"/>
  <c r="BZ76" i="41"/>
  <c r="BV76" i="41"/>
  <c r="BR76" i="41"/>
  <c r="BN76" i="41"/>
  <c r="DQ76" i="41"/>
  <c r="DM76" i="41"/>
  <c r="DI76" i="41"/>
  <c r="DE76" i="41"/>
  <c r="DA76" i="41"/>
  <c r="CW76" i="41"/>
  <c r="CS76" i="41"/>
  <c r="CO76" i="41"/>
  <c r="CK76" i="41"/>
  <c r="CG76" i="41"/>
  <c r="CC76" i="41"/>
  <c r="BY76" i="41"/>
  <c r="BU76" i="41"/>
  <c r="BQ76" i="41"/>
  <c r="BM76" i="41"/>
  <c r="DT76" i="41"/>
  <c r="DP76" i="41"/>
  <c r="DL76" i="41"/>
  <c r="DH76" i="41"/>
  <c r="DD76" i="41"/>
  <c r="CZ76" i="41"/>
  <c r="CV76" i="41"/>
  <c r="CR76" i="41"/>
  <c r="CN76" i="41"/>
  <c r="CJ76" i="41"/>
  <c r="CF76" i="41"/>
  <c r="CB76" i="41"/>
  <c r="BX76" i="41"/>
  <c r="BT76" i="41"/>
  <c r="BP76" i="41"/>
  <c r="DS76" i="41"/>
  <c r="DO76" i="41"/>
  <c r="DK76" i="41"/>
  <c r="DG76" i="41"/>
  <c r="DC76" i="41"/>
  <c r="CY76" i="41"/>
  <c r="CU76" i="41"/>
  <c r="CQ76" i="41"/>
  <c r="CM76" i="41"/>
  <c r="CI76" i="41"/>
  <c r="CE76" i="41"/>
  <c r="CA76" i="41"/>
  <c r="BW76" i="41"/>
  <c r="BS76" i="41"/>
  <c r="BO76" i="41"/>
  <c r="DQ89" i="41"/>
  <c r="DM89" i="41"/>
  <c r="DI89" i="41"/>
  <c r="DE89" i="41"/>
  <c r="DA89" i="41"/>
  <c r="CW89" i="41"/>
  <c r="CS89" i="41"/>
  <c r="CO89" i="41"/>
  <c r="CK89" i="41"/>
  <c r="CG89" i="41"/>
  <c r="CC89" i="41"/>
  <c r="BY89" i="41"/>
  <c r="BU89" i="41"/>
  <c r="BQ89" i="41"/>
  <c r="BM89" i="41"/>
  <c r="DT89" i="41"/>
  <c r="DP89" i="41"/>
  <c r="DL89" i="41"/>
  <c r="DH89" i="41"/>
  <c r="DD89" i="41"/>
  <c r="CZ89" i="41"/>
  <c r="CV89" i="41"/>
  <c r="CR89" i="41"/>
  <c r="CN89" i="41"/>
  <c r="CJ89" i="41"/>
  <c r="CF89" i="41"/>
  <c r="CB89" i="41"/>
  <c r="BX89" i="41"/>
  <c r="BT89" i="41"/>
  <c r="BP89" i="41"/>
  <c r="DV89" i="41"/>
  <c r="DR89" i="41"/>
  <c r="DN89" i="41"/>
  <c r="DJ89" i="41"/>
  <c r="DF89" i="41"/>
  <c r="DB89" i="41"/>
  <c r="CX89" i="41"/>
  <c r="CT89" i="41"/>
  <c r="CP89" i="41"/>
  <c r="CL89" i="41"/>
  <c r="CH89" i="41"/>
  <c r="CD89" i="41"/>
  <c r="BZ89" i="41"/>
  <c r="BV89" i="41"/>
  <c r="BR89" i="41"/>
  <c r="BN89" i="41"/>
  <c r="DK89" i="41"/>
  <c r="CU89" i="41"/>
  <c r="CE89" i="41"/>
  <c r="BO89" i="41"/>
  <c r="DG89" i="41"/>
  <c r="CQ89" i="41"/>
  <c r="CA89" i="41"/>
  <c r="DS89" i="41"/>
  <c r="DC89" i="41"/>
  <c r="CM89" i="41"/>
  <c r="BW89" i="41"/>
  <c r="DO89" i="41"/>
  <c r="CY89" i="41"/>
  <c r="CI89" i="41"/>
  <c r="BS89" i="41"/>
  <c r="DQ104" i="41"/>
  <c r="DM104" i="41"/>
  <c r="DI104" i="41"/>
  <c r="DE104" i="41"/>
  <c r="DA104" i="41"/>
  <c r="CW104" i="41"/>
  <c r="CS104" i="41"/>
  <c r="CO104" i="41"/>
  <c r="CK104" i="41"/>
  <c r="CG104" i="41"/>
  <c r="CC104" i="41"/>
  <c r="BY104" i="41"/>
  <c r="BU104" i="41"/>
  <c r="BQ104" i="41"/>
  <c r="BM104" i="41"/>
  <c r="DP104" i="41"/>
  <c r="DK104" i="41"/>
  <c r="DF104" i="41"/>
  <c r="CZ104" i="41"/>
  <c r="CU104" i="41"/>
  <c r="CP104" i="41"/>
  <c r="CJ104" i="41"/>
  <c r="CE104" i="41"/>
  <c r="BZ104" i="41"/>
  <c r="BT104" i="41"/>
  <c r="BO104" i="41"/>
  <c r="DT104" i="41"/>
  <c r="DO104" i="41"/>
  <c r="DJ104" i="41"/>
  <c r="DD104" i="41"/>
  <c r="CY104" i="41"/>
  <c r="CT104" i="41"/>
  <c r="CN104" i="41"/>
  <c r="CI104" i="41"/>
  <c r="CD104" i="41"/>
  <c r="BX104" i="41"/>
  <c r="BS104" i="41"/>
  <c r="BN104" i="41"/>
  <c r="DS104" i="41"/>
  <c r="DN104" i="41"/>
  <c r="DH104" i="41"/>
  <c r="DC104" i="41"/>
  <c r="CX104" i="41"/>
  <c r="CR104" i="41"/>
  <c r="CM104" i="41"/>
  <c r="CH104" i="41"/>
  <c r="CB104" i="41"/>
  <c r="BW104" i="41"/>
  <c r="BR104" i="41"/>
  <c r="DV104" i="41"/>
  <c r="DR104" i="41"/>
  <c r="DL104" i="41"/>
  <c r="DG104" i="41"/>
  <c r="DB104" i="41"/>
  <c r="CV104" i="41"/>
  <c r="CQ104" i="41"/>
  <c r="CL104" i="41"/>
  <c r="CF104" i="41"/>
  <c r="CA104" i="41"/>
  <c r="BV104" i="41"/>
  <c r="BP104" i="41"/>
  <c r="DQ106" i="41"/>
  <c r="DM106" i="41"/>
  <c r="DI106" i="41"/>
  <c r="DE106" i="41"/>
  <c r="DA106" i="41"/>
  <c r="CW106" i="41"/>
  <c r="CS106" i="41"/>
  <c r="CO106" i="41"/>
  <c r="CK106" i="41"/>
  <c r="CG106" i="41"/>
  <c r="CC106" i="41"/>
  <c r="BY106" i="41"/>
  <c r="BU106" i="41"/>
  <c r="BQ106" i="41"/>
  <c r="BM106" i="41"/>
  <c r="DS106" i="41"/>
  <c r="DO106" i="41"/>
  <c r="DK106" i="41"/>
  <c r="DG106" i="41"/>
  <c r="DC106" i="41"/>
  <c r="CY106" i="41"/>
  <c r="CU106" i="41"/>
  <c r="CQ106" i="41"/>
  <c r="CM106" i="41"/>
  <c r="CI106" i="41"/>
  <c r="CE106" i="41"/>
  <c r="CA106" i="41"/>
  <c r="BW106" i="41"/>
  <c r="BS106" i="41"/>
  <c r="BO106" i="41"/>
  <c r="DT106" i="41"/>
  <c r="DL106" i="41"/>
  <c r="DD106" i="41"/>
  <c r="CV106" i="41"/>
  <c r="CN106" i="41"/>
  <c r="CF106" i="41"/>
  <c r="BX106" i="41"/>
  <c r="BP106" i="41"/>
  <c r="DR106" i="41"/>
  <c r="DJ106" i="41"/>
  <c r="DB106" i="41"/>
  <c r="CT106" i="41"/>
  <c r="CL106" i="41"/>
  <c r="CD106" i="41"/>
  <c r="BV106" i="41"/>
  <c r="BN106" i="41"/>
  <c r="DV106" i="41"/>
  <c r="DP106" i="41"/>
  <c r="DH106" i="41"/>
  <c r="CZ106" i="41"/>
  <c r="CR106" i="41"/>
  <c r="CJ106" i="41"/>
  <c r="CB106" i="41"/>
  <c r="BT106" i="41"/>
  <c r="DN106" i="41"/>
  <c r="DF106" i="41"/>
  <c r="CX106" i="41"/>
  <c r="CP106" i="41"/>
  <c r="CH106" i="41"/>
  <c r="BZ106" i="41"/>
  <c r="BR106" i="41"/>
  <c r="DQ118" i="41"/>
  <c r="DM118" i="41"/>
  <c r="DI118" i="41"/>
  <c r="DE118" i="41"/>
  <c r="DA118" i="41"/>
  <c r="CW118" i="41"/>
  <c r="CS118" i="41"/>
  <c r="CO118" i="41"/>
  <c r="CK118" i="41"/>
  <c r="CG118" i="41"/>
  <c r="CC118" i="41"/>
  <c r="BY118" i="41"/>
  <c r="BU118" i="41"/>
  <c r="BQ118" i="41"/>
  <c r="BM118" i="41"/>
  <c r="DS118" i="41"/>
  <c r="DN118" i="41"/>
  <c r="DH118" i="41"/>
  <c r="DC118" i="41"/>
  <c r="CX118" i="41"/>
  <c r="CR118" i="41"/>
  <c r="CM118" i="41"/>
  <c r="CH118" i="41"/>
  <c r="CB118" i="41"/>
  <c r="BW118" i="41"/>
  <c r="BR118" i="41"/>
  <c r="DV118" i="41"/>
  <c r="DR118" i="41"/>
  <c r="DL118" i="41"/>
  <c r="DG118" i="41"/>
  <c r="DB118" i="41"/>
  <c r="CV118" i="41"/>
  <c r="CQ118" i="41"/>
  <c r="CL118" i="41"/>
  <c r="CF118" i="41"/>
  <c r="CA118" i="41"/>
  <c r="BV118" i="41"/>
  <c r="BP118" i="41"/>
  <c r="DP118" i="41"/>
  <c r="DK118" i="41"/>
  <c r="DF118" i="41"/>
  <c r="CZ118" i="41"/>
  <c r="CU118" i="41"/>
  <c r="CP118" i="41"/>
  <c r="CJ118" i="41"/>
  <c r="CE118" i="41"/>
  <c r="BZ118" i="41"/>
  <c r="BT118" i="41"/>
  <c r="BO118" i="41"/>
  <c r="DT118" i="41"/>
  <c r="DO118" i="41"/>
  <c r="DJ118" i="41"/>
  <c r="DD118" i="41"/>
  <c r="CY118" i="41"/>
  <c r="CT118" i="41"/>
  <c r="CN118" i="41"/>
  <c r="CI118" i="41"/>
  <c r="CD118" i="41"/>
  <c r="BX118" i="41"/>
  <c r="BS118" i="41"/>
  <c r="BN118" i="41"/>
  <c r="DV127" i="41"/>
  <c r="DR127" i="41"/>
  <c r="DN127" i="41"/>
  <c r="DJ127" i="41"/>
  <c r="DF127" i="41"/>
  <c r="DB127" i="41"/>
  <c r="CX127" i="41"/>
  <c r="CT127" i="41"/>
  <c r="CP127" i="41"/>
  <c r="CL127" i="41"/>
  <c r="CH127" i="41"/>
  <c r="CD127" i="41"/>
  <c r="BZ127" i="41"/>
  <c r="BV127" i="41"/>
  <c r="BR127" i="41"/>
  <c r="BN127" i="41"/>
  <c r="DQ127" i="41"/>
  <c r="DM127" i="41"/>
  <c r="DI127" i="41"/>
  <c r="DE127" i="41"/>
  <c r="DA127" i="41"/>
  <c r="CW127" i="41"/>
  <c r="CS127" i="41"/>
  <c r="CO127" i="41"/>
  <c r="CK127" i="41"/>
  <c r="CG127" i="41"/>
  <c r="CC127" i="41"/>
  <c r="BY127" i="41"/>
  <c r="BU127" i="41"/>
  <c r="BQ127" i="41"/>
  <c r="BM127" i="41"/>
  <c r="DT127" i="41"/>
  <c r="DL127" i="41"/>
  <c r="DD127" i="41"/>
  <c r="CV127" i="41"/>
  <c r="CN127" i="41"/>
  <c r="CF127" i="41"/>
  <c r="BX127" i="41"/>
  <c r="BP127" i="41"/>
  <c r="DS127" i="41"/>
  <c r="DK127" i="41"/>
  <c r="DC127" i="41"/>
  <c r="CU127" i="41"/>
  <c r="CM127" i="41"/>
  <c r="CE127" i="41"/>
  <c r="BW127" i="41"/>
  <c r="BO127" i="41"/>
  <c r="DP127" i="41"/>
  <c r="DH127" i="41"/>
  <c r="CZ127" i="41"/>
  <c r="CR127" i="41"/>
  <c r="CJ127" i="41"/>
  <c r="CB127" i="41"/>
  <c r="BT127" i="41"/>
  <c r="DO127" i="41"/>
  <c r="DG127" i="41"/>
  <c r="CY127" i="41"/>
  <c r="CQ127" i="41"/>
  <c r="CI127" i="41"/>
  <c r="CA127" i="41"/>
  <c r="BS127" i="41"/>
  <c r="DT138" i="41"/>
  <c r="DP138" i="41"/>
  <c r="DL138" i="41"/>
  <c r="DH138" i="41"/>
  <c r="DD138" i="41"/>
  <c r="CZ138" i="41"/>
  <c r="CV138" i="41"/>
  <c r="CR138" i="41"/>
  <c r="CN138" i="41"/>
  <c r="CJ138" i="41"/>
  <c r="CF138" i="41"/>
  <c r="CB138" i="41"/>
  <c r="BX138" i="41"/>
  <c r="BT138" i="41"/>
  <c r="BP138" i="41"/>
  <c r="DV138" i="41"/>
  <c r="DR138" i="41"/>
  <c r="DN138" i="41"/>
  <c r="DJ138" i="41"/>
  <c r="DF138" i="41"/>
  <c r="DB138" i="41"/>
  <c r="CX138" i="41"/>
  <c r="CT138" i="41"/>
  <c r="CP138" i="41"/>
  <c r="CL138" i="41"/>
  <c r="CH138" i="41"/>
  <c r="CD138" i="41"/>
  <c r="BZ138" i="41"/>
  <c r="BV138" i="41"/>
  <c r="BR138" i="41"/>
  <c r="BN138" i="41"/>
  <c r="DQ138" i="41"/>
  <c r="DM138" i="41"/>
  <c r="DI138" i="41"/>
  <c r="DE138" i="41"/>
  <c r="DA138" i="41"/>
  <c r="CW138" i="41"/>
  <c r="CS138" i="41"/>
  <c r="CO138" i="41"/>
  <c r="CK138" i="41"/>
  <c r="CG138" i="41"/>
  <c r="CC138" i="41"/>
  <c r="BY138" i="41"/>
  <c r="BU138" i="41"/>
  <c r="BQ138" i="41"/>
  <c r="BM138" i="41"/>
  <c r="DO138" i="41"/>
  <c r="CY138" i="41"/>
  <c r="CI138" i="41"/>
  <c r="BS138" i="41"/>
  <c r="DK138" i="41"/>
  <c r="CU138" i="41"/>
  <c r="CE138" i="41"/>
  <c r="BO138" i="41"/>
  <c r="DG138" i="41"/>
  <c r="CQ138" i="41"/>
  <c r="CA138" i="41"/>
  <c r="DS138" i="41"/>
  <c r="DC138" i="41"/>
  <c r="CM138" i="41"/>
  <c r="BW138" i="41"/>
  <c r="DQ143" i="41"/>
  <c r="DM143" i="41"/>
  <c r="DI143" i="41"/>
  <c r="DE143" i="41"/>
  <c r="DA143" i="41"/>
  <c r="CW143" i="41"/>
  <c r="CS143" i="41"/>
  <c r="CO143" i="41"/>
  <c r="CK143" i="41"/>
  <c r="CG143" i="41"/>
  <c r="CC143" i="41"/>
  <c r="BY143" i="41"/>
  <c r="BU143" i="41"/>
  <c r="BQ143" i="41"/>
  <c r="BM143" i="41"/>
  <c r="DT143" i="41"/>
  <c r="DP143" i="41"/>
  <c r="DL143" i="41"/>
  <c r="DH143" i="41"/>
  <c r="DD143" i="41"/>
  <c r="CZ143" i="41"/>
  <c r="CV143" i="41"/>
  <c r="CR143" i="41"/>
  <c r="CN143" i="41"/>
  <c r="CJ143" i="41"/>
  <c r="CF143" i="41"/>
  <c r="CB143" i="41"/>
  <c r="BX143" i="41"/>
  <c r="BT143" i="41"/>
  <c r="BP143" i="41"/>
  <c r="DS143" i="41"/>
  <c r="DO143" i="41"/>
  <c r="DK143" i="41"/>
  <c r="DG143" i="41"/>
  <c r="DC143" i="41"/>
  <c r="CY143" i="41"/>
  <c r="CU143" i="41"/>
  <c r="CQ143" i="41"/>
  <c r="CM143" i="41"/>
  <c r="CI143" i="41"/>
  <c r="CE143" i="41"/>
  <c r="CA143" i="41"/>
  <c r="BW143" i="41"/>
  <c r="BS143" i="41"/>
  <c r="BO143" i="41"/>
  <c r="DV143" i="41"/>
  <c r="DR143" i="41"/>
  <c r="DN143" i="41"/>
  <c r="DJ143" i="41"/>
  <c r="DF143" i="41"/>
  <c r="DB143" i="41"/>
  <c r="CX143" i="41"/>
  <c r="CT143" i="41"/>
  <c r="CP143" i="41"/>
  <c r="CL143" i="41"/>
  <c r="CH143" i="41"/>
  <c r="CD143" i="41"/>
  <c r="BZ143" i="41"/>
  <c r="BV143" i="41"/>
  <c r="BR143" i="41"/>
  <c r="BN143" i="41"/>
  <c r="DT146" i="41"/>
  <c r="DP146" i="41"/>
  <c r="DL146" i="41"/>
  <c r="DH146" i="41"/>
  <c r="DD146" i="41"/>
  <c r="CZ146" i="41"/>
  <c r="CV146" i="41"/>
  <c r="CR146" i="41"/>
  <c r="CN146" i="41"/>
  <c r="CJ146" i="41"/>
  <c r="CF146" i="41"/>
  <c r="CB146" i="41"/>
  <c r="BX146" i="41"/>
  <c r="BT146" i="41"/>
  <c r="BP146" i="41"/>
  <c r="DS146" i="41"/>
  <c r="DO146" i="41"/>
  <c r="DK146" i="41"/>
  <c r="DG146" i="41"/>
  <c r="DC146" i="41"/>
  <c r="CY146" i="41"/>
  <c r="CU146" i="41"/>
  <c r="CQ146" i="41"/>
  <c r="CM146" i="41"/>
  <c r="CI146" i="41"/>
  <c r="CE146" i="41"/>
  <c r="CA146" i="41"/>
  <c r="BW146" i="41"/>
  <c r="BS146" i="41"/>
  <c r="BO146" i="41"/>
  <c r="DV146" i="41"/>
  <c r="DR146" i="41"/>
  <c r="DN146" i="41"/>
  <c r="DJ146" i="41"/>
  <c r="DF146" i="41"/>
  <c r="DB146" i="41"/>
  <c r="CX146" i="41"/>
  <c r="CT146" i="41"/>
  <c r="CP146" i="41"/>
  <c r="CL146" i="41"/>
  <c r="CH146" i="41"/>
  <c r="CD146" i="41"/>
  <c r="BZ146" i="41"/>
  <c r="BV146" i="41"/>
  <c r="BR146" i="41"/>
  <c r="BN146" i="41"/>
  <c r="DQ146" i="41"/>
  <c r="DM146" i="41"/>
  <c r="DI146" i="41"/>
  <c r="DE146" i="41"/>
  <c r="DA146" i="41"/>
  <c r="CW146" i="41"/>
  <c r="CS146" i="41"/>
  <c r="CO146" i="41"/>
  <c r="CK146" i="41"/>
  <c r="CG146" i="41"/>
  <c r="CC146" i="41"/>
  <c r="BY146" i="41"/>
  <c r="BU146" i="41"/>
  <c r="BQ146" i="41"/>
  <c r="BM146" i="41"/>
  <c r="DS157" i="41"/>
  <c r="DO157" i="41"/>
  <c r="DK157" i="41"/>
  <c r="DG157" i="41"/>
  <c r="DC157" i="41"/>
  <c r="CY157" i="41"/>
  <c r="CU157" i="41"/>
  <c r="CQ157" i="41"/>
  <c r="CM157" i="41"/>
  <c r="CI157" i="41"/>
  <c r="CE157" i="41"/>
  <c r="CA157" i="41"/>
  <c r="BW157" i="41"/>
  <c r="BS157" i="41"/>
  <c r="BO157" i="41"/>
  <c r="DP157" i="41"/>
  <c r="DJ157" i="41"/>
  <c r="DE157" i="41"/>
  <c r="CZ157" i="41"/>
  <c r="CT157" i="41"/>
  <c r="CO157" i="41"/>
  <c r="CJ157" i="41"/>
  <c r="CD157" i="41"/>
  <c r="BY157" i="41"/>
  <c r="BT157" i="41"/>
  <c r="BN157" i="41"/>
  <c r="DT157" i="41"/>
  <c r="DN157" i="41"/>
  <c r="DI157" i="41"/>
  <c r="DD157" i="41"/>
  <c r="CX157" i="41"/>
  <c r="CS157" i="41"/>
  <c r="CN157" i="41"/>
  <c r="CH157" i="41"/>
  <c r="CC157" i="41"/>
  <c r="BX157" i="41"/>
  <c r="BR157" i="41"/>
  <c r="BM157" i="41"/>
  <c r="DR157" i="41"/>
  <c r="DM157" i="41"/>
  <c r="DH157" i="41"/>
  <c r="DB157" i="41"/>
  <c r="CW157" i="41"/>
  <c r="CR157" i="41"/>
  <c r="CL157" i="41"/>
  <c r="CG157" i="41"/>
  <c r="CB157" i="41"/>
  <c r="BV157" i="41"/>
  <c r="BQ157" i="41"/>
  <c r="DV157" i="41"/>
  <c r="DQ157" i="41"/>
  <c r="DL157" i="41"/>
  <c r="DF157" i="41"/>
  <c r="DA157" i="41"/>
  <c r="CV157" i="41"/>
  <c r="CP157" i="41"/>
  <c r="CK157" i="41"/>
  <c r="CF157" i="41"/>
  <c r="BZ157" i="41"/>
  <c r="BU157" i="41"/>
  <c r="BP157" i="41"/>
  <c r="DV159" i="41"/>
  <c r="DR159" i="41"/>
  <c r="DN159" i="41"/>
  <c r="DJ159" i="41"/>
  <c r="DF159" i="41"/>
  <c r="DB159" i="41"/>
  <c r="CX159" i="41"/>
  <c r="CT159" i="41"/>
  <c r="CP159" i="41"/>
  <c r="CL159" i="41"/>
  <c r="CH159" i="41"/>
  <c r="CD159" i="41"/>
  <c r="BZ159" i="41"/>
  <c r="BV159" i="41"/>
  <c r="BR159" i="41"/>
  <c r="BN159" i="41"/>
  <c r="DQ159" i="41"/>
  <c r="DL159" i="41"/>
  <c r="DG159" i="41"/>
  <c r="DA159" i="41"/>
  <c r="CV159" i="41"/>
  <c r="CQ159" i="41"/>
  <c r="CK159" i="41"/>
  <c r="CF159" i="41"/>
  <c r="CA159" i="41"/>
  <c r="BU159" i="41"/>
  <c r="BP159" i="41"/>
  <c r="DP159" i="41"/>
  <c r="DK159" i="41"/>
  <c r="DE159" i="41"/>
  <c r="CZ159" i="41"/>
  <c r="CU159" i="41"/>
  <c r="CO159" i="41"/>
  <c r="CJ159" i="41"/>
  <c r="CE159" i="41"/>
  <c r="BY159" i="41"/>
  <c r="BT159" i="41"/>
  <c r="BO159" i="41"/>
  <c r="DT159" i="41"/>
  <c r="DO159" i="41"/>
  <c r="DI159" i="41"/>
  <c r="DD159" i="41"/>
  <c r="CY159" i="41"/>
  <c r="CS159" i="41"/>
  <c r="CN159" i="41"/>
  <c r="CI159" i="41"/>
  <c r="CC159" i="41"/>
  <c r="BX159" i="41"/>
  <c r="BS159" i="41"/>
  <c r="BM159" i="41"/>
  <c r="DS159" i="41"/>
  <c r="DM159" i="41"/>
  <c r="DH159" i="41"/>
  <c r="DC159" i="41"/>
  <c r="CW159" i="41"/>
  <c r="CR159" i="41"/>
  <c r="CM159" i="41"/>
  <c r="CG159" i="41"/>
  <c r="CB159" i="41"/>
  <c r="BW159" i="41"/>
  <c r="BQ159" i="41"/>
  <c r="DQ25" i="41"/>
  <c r="DM25" i="41"/>
  <c r="DI25" i="41"/>
  <c r="DE25" i="41"/>
  <c r="DA25" i="41"/>
  <c r="CW25" i="41"/>
  <c r="CS25" i="41"/>
  <c r="CO25" i="41"/>
  <c r="CK25" i="41"/>
  <c r="CG25" i="41"/>
  <c r="CC25" i="41"/>
  <c r="BY25" i="41"/>
  <c r="BU25" i="41"/>
  <c r="BQ25" i="41"/>
  <c r="BM25" i="41"/>
  <c r="DT25" i="41"/>
  <c r="DP25" i="41"/>
  <c r="DL25" i="41"/>
  <c r="DH25" i="41"/>
  <c r="DD25" i="41"/>
  <c r="CZ25" i="41"/>
  <c r="CV25" i="41"/>
  <c r="CR25" i="41"/>
  <c r="CN25" i="41"/>
  <c r="CJ25" i="41"/>
  <c r="CF25" i="41"/>
  <c r="CB25" i="41"/>
  <c r="BX25" i="41"/>
  <c r="BT25" i="41"/>
  <c r="BP25" i="41"/>
  <c r="DS25" i="41"/>
  <c r="DO25" i="41"/>
  <c r="DK25" i="41"/>
  <c r="DG25" i="41"/>
  <c r="DC25" i="41"/>
  <c r="CY25" i="41"/>
  <c r="CU25" i="41"/>
  <c r="CQ25" i="41"/>
  <c r="CM25" i="41"/>
  <c r="CI25" i="41"/>
  <c r="CE25" i="41"/>
  <c r="CA25" i="41"/>
  <c r="BW25" i="41"/>
  <c r="BS25" i="41"/>
  <c r="BO25" i="41"/>
  <c r="DF25" i="41"/>
  <c r="CP25" i="41"/>
  <c r="BZ25" i="41"/>
  <c r="DR25" i="41"/>
  <c r="DB25" i="41"/>
  <c r="CL25" i="41"/>
  <c r="BV25" i="41"/>
  <c r="DN25" i="41"/>
  <c r="CX25" i="41"/>
  <c r="CH25" i="41"/>
  <c r="BR25" i="41"/>
  <c r="DV25" i="41"/>
  <c r="DJ25" i="41"/>
  <c r="CT25" i="41"/>
  <c r="CD25" i="41"/>
  <c r="BN25" i="41"/>
  <c r="DS46" i="41"/>
  <c r="DO46" i="41"/>
  <c r="DK46" i="41"/>
  <c r="DG46" i="41"/>
  <c r="DC46" i="41"/>
  <c r="CY46" i="41"/>
  <c r="CU46" i="41"/>
  <c r="CQ46" i="41"/>
  <c r="CM46" i="41"/>
  <c r="CI46" i="41"/>
  <c r="CE46" i="41"/>
  <c r="CA46" i="41"/>
  <c r="BW46" i="41"/>
  <c r="BS46" i="41"/>
  <c r="BO46" i="41"/>
  <c r="DV46" i="41"/>
  <c r="DR46" i="41"/>
  <c r="DN46" i="41"/>
  <c r="DJ46" i="41"/>
  <c r="DF46" i="41"/>
  <c r="DB46" i="41"/>
  <c r="CX46" i="41"/>
  <c r="CT46" i="41"/>
  <c r="CP46" i="41"/>
  <c r="CL46" i="41"/>
  <c r="CH46" i="41"/>
  <c r="CD46" i="41"/>
  <c r="BZ46" i="41"/>
  <c r="BV46" i="41"/>
  <c r="BR46" i="41"/>
  <c r="BN46" i="41"/>
  <c r="DQ46" i="41"/>
  <c r="DM46" i="41"/>
  <c r="DI46" i="41"/>
  <c r="DE46" i="41"/>
  <c r="DA46" i="41"/>
  <c r="CW46" i="41"/>
  <c r="CS46" i="41"/>
  <c r="CO46" i="41"/>
  <c r="CK46" i="41"/>
  <c r="CG46" i="41"/>
  <c r="CC46" i="41"/>
  <c r="BY46" i="41"/>
  <c r="BU46" i="41"/>
  <c r="BQ46" i="41"/>
  <c r="BM46" i="41"/>
  <c r="DT46" i="41"/>
  <c r="DP46" i="41"/>
  <c r="DL46" i="41"/>
  <c r="DH46" i="41"/>
  <c r="DD46" i="41"/>
  <c r="CZ46" i="41"/>
  <c r="CV46" i="41"/>
  <c r="CR46" i="41"/>
  <c r="CN46" i="41"/>
  <c r="CJ46" i="41"/>
  <c r="CF46" i="41"/>
  <c r="CB46" i="41"/>
  <c r="BX46" i="41"/>
  <c r="BT46" i="41"/>
  <c r="BP46" i="41"/>
  <c r="DQ51" i="41"/>
  <c r="DM51" i="41"/>
  <c r="DI51" i="41"/>
  <c r="DE51" i="41"/>
  <c r="DA51" i="41"/>
  <c r="CW51" i="41"/>
  <c r="CS51" i="41"/>
  <c r="CO51" i="41"/>
  <c r="CK51" i="41"/>
  <c r="CG51" i="41"/>
  <c r="CC51" i="41"/>
  <c r="BY51" i="41"/>
  <c r="BU51" i="41"/>
  <c r="BQ51" i="41"/>
  <c r="BM51" i="41"/>
  <c r="DT51" i="41"/>
  <c r="DP51" i="41"/>
  <c r="DL51" i="41"/>
  <c r="DH51" i="41"/>
  <c r="DD51" i="41"/>
  <c r="CZ51" i="41"/>
  <c r="CV51" i="41"/>
  <c r="CR51" i="41"/>
  <c r="CN51" i="41"/>
  <c r="CJ51" i="41"/>
  <c r="CF51" i="41"/>
  <c r="CB51" i="41"/>
  <c r="BX51" i="41"/>
  <c r="BT51" i="41"/>
  <c r="BP51" i="41"/>
  <c r="DS51" i="41"/>
  <c r="DO51" i="41"/>
  <c r="DK51" i="41"/>
  <c r="DG51" i="41"/>
  <c r="DC51" i="41"/>
  <c r="CY51" i="41"/>
  <c r="CU51" i="41"/>
  <c r="CQ51" i="41"/>
  <c r="CM51" i="41"/>
  <c r="CI51" i="41"/>
  <c r="CE51" i="41"/>
  <c r="CA51" i="41"/>
  <c r="BW51" i="41"/>
  <c r="BS51" i="41"/>
  <c r="BO51" i="41"/>
  <c r="DV51" i="41"/>
  <c r="DR51" i="41"/>
  <c r="DN51" i="41"/>
  <c r="DJ51" i="41"/>
  <c r="DF51" i="41"/>
  <c r="DB51" i="41"/>
  <c r="CX51" i="41"/>
  <c r="CT51" i="41"/>
  <c r="CP51" i="41"/>
  <c r="CL51" i="41"/>
  <c r="CH51" i="41"/>
  <c r="CD51" i="41"/>
  <c r="BZ51" i="41"/>
  <c r="BV51" i="41"/>
  <c r="BR51" i="41"/>
  <c r="BN51" i="41"/>
  <c r="DT57" i="41"/>
  <c r="DP57" i="41"/>
  <c r="DL57" i="41"/>
  <c r="DH57" i="41"/>
  <c r="DD57" i="41"/>
  <c r="CZ57" i="41"/>
  <c r="CV57" i="41"/>
  <c r="CR57" i="41"/>
  <c r="CN57" i="41"/>
  <c r="CJ57" i="41"/>
  <c r="CF57" i="41"/>
  <c r="CB57" i="41"/>
  <c r="BX57" i="41"/>
  <c r="BT57" i="41"/>
  <c r="BP57" i="41"/>
  <c r="DS57" i="41"/>
  <c r="DO57" i="41"/>
  <c r="DK57" i="41"/>
  <c r="DG57" i="41"/>
  <c r="DC57" i="41"/>
  <c r="CY57" i="41"/>
  <c r="CU57" i="41"/>
  <c r="CQ57" i="41"/>
  <c r="CM57" i="41"/>
  <c r="CI57" i="41"/>
  <c r="CE57" i="41"/>
  <c r="CA57" i="41"/>
  <c r="BW57" i="41"/>
  <c r="BS57" i="41"/>
  <c r="BO57" i="41"/>
  <c r="DV57" i="41"/>
  <c r="DR57" i="41"/>
  <c r="DN57" i="41"/>
  <c r="DJ57" i="41"/>
  <c r="DF57" i="41"/>
  <c r="DB57" i="41"/>
  <c r="CX57" i="41"/>
  <c r="CT57" i="41"/>
  <c r="CP57" i="41"/>
  <c r="CL57" i="41"/>
  <c r="CH57" i="41"/>
  <c r="CD57" i="41"/>
  <c r="BZ57" i="41"/>
  <c r="BV57" i="41"/>
  <c r="BR57" i="41"/>
  <c r="BN57" i="41"/>
  <c r="DQ57" i="41"/>
  <c r="DM57" i="41"/>
  <c r="DI57" i="41"/>
  <c r="DE57" i="41"/>
  <c r="DA57" i="41"/>
  <c r="CW57" i="41"/>
  <c r="CS57" i="41"/>
  <c r="CO57" i="41"/>
  <c r="CK57" i="41"/>
  <c r="CG57" i="41"/>
  <c r="CC57" i="41"/>
  <c r="BY57" i="41"/>
  <c r="BU57" i="41"/>
  <c r="BQ57" i="41"/>
  <c r="BM57" i="41"/>
  <c r="DT67" i="41"/>
  <c r="DP67" i="41"/>
  <c r="DL67" i="41"/>
  <c r="DH67" i="41"/>
  <c r="DD67" i="41"/>
  <c r="CZ67" i="41"/>
  <c r="CV67" i="41"/>
  <c r="CR67" i="41"/>
  <c r="CN67" i="41"/>
  <c r="CJ67" i="41"/>
  <c r="CF67" i="41"/>
  <c r="CB67" i="41"/>
  <c r="BX67" i="41"/>
  <c r="BT67" i="41"/>
  <c r="BP67" i="41"/>
  <c r="DS67" i="41"/>
  <c r="DO67" i="41"/>
  <c r="DK67" i="41"/>
  <c r="DG67" i="41"/>
  <c r="DC67" i="41"/>
  <c r="CY67" i="41"/>
  <c r="CU67" i="41"/>
  <c r="CQ67" i="41"/>
  <c r="CM67" i="41"/>
  <c r="CI67" i="41"/>
  <c r="CE67" i="41"/>
  <c r="CA67" i="41"/>
  <c r="BW67" i="41"/>
  <c r="BS67" i="41"/>
  <c r="BO67" i="41"/>
  <c r="DM67" i="41"/>
  <c r="DE67" i="41"/>
  <c r="CW67" i="41"/>
  <c r="CO67" i="41"/>
  <c r="CG67" i="41"/>
  <c r="BY67" i="41"/>
  <c r="BQ67" i="41"/>
  <c r="DR67" i="41"/>
  <c r="DJ67" i="41"/>
  <c r="DB67" i="41"/>
  <c r="CT67" i="41"/>
  <c r="CL67" i="41"/>
  <c r="CD67" i="41"/>
  <c r="BV67" i="41"/>
  <c r="BN67" i="41"/>
  <c r="DQ67" i="41"/>
  <c r="DI67" i="41"/>
  <c r="DA67" i="41"/>
  <c r="CS67" i="41"/>
  <c r="CK67" i="41"/>
  <c r="CC67" i="41"/>
  <c r="BU67" i="41"/>
  <c r="BM67" i="41"/>
  <c r="DV67" i="41"/>
  <c r="DN67" i="41"/>
  <c r="DF67" i="41"/>
  <c r="CX67" i="41"/>
  <c r="CP67" i="41"/>
  <c r="CH67" i="41"/>
  <c r="BZ67" i="41"/>
  <c r="BR67" i="41"/>
  <c r="DV69" i="41"/>
  <c r="DR69" i="41"/>
  <c r="DN69" i="41"/>
  <c r="DJ69" i="41"/>
  <c r="DF69" i="41"/>
  <c r="DB69" i="41"/>
  <c r="CX69" i="41"/>
  <c r="CT69" i="41"/>
  <c r="CP69" i="41"/>
  <c r="CL69" i="41"/>
  <c r="CH69" i="41"/>
  <c r="CD69" i="41"/>
  <c r="BZ69" i="41"/>
  <c r="BV69" i="41"/>
  <c r="BR69" i="41"/>
  <c r="BN69" i="41"/>
  <c r="DQ69" i="41"/>
  <c r="DM69" i="41"/>
  <c r="DI69" i="41"/>
  <c r="DE69" i="41"/>
  <c r="DA69" i="41"/>
  <c r="CW69" i="41"/>
  <c r="CS69" i="41"/>
  <c r="CO69" i="41"/>
  <c r="CK69" i="41"/>
  <c r="CG69" i="41"/>
  <c r="CC69" i="41"/>
  <c r="BY69" i="41"/>
  <c r="BU69" i="41"/>
  <c r="BQ69" i="41"/>
  <c r="BM69" i="41"/>
  <c r="DT69" i="41"/>
  <c r="DP69" i="41"/>
  <c r="DL69" i="41"/>
  <c r="DH69" i="41"/>
  <c r="DD69" i="41"/>
  <c r="CZ69" i="41"/>
  <c r="CV69" i="41"/>
  <c r="CR69" i="41"/>
  <c r="CN69" i="41"/>
  <c r="CJ69" i="41"/>
  <c r="CF69" i="41"/>
  <c r="CB69" i="41"/>
  <c r="BX69" i="41"/>
  <c r="BT69" i="41"/>
  <c r="BP69" i="41"/>
  <c r="DK69" i="41"/>
  <c r="CU69" i="41"/>
  <c r="CE69" i="41"/>
  <c r="BO69" i="41"/>
  <c r="DG69" i="41"/>
  <c r="CQ69" i="41"/>
  <c r="CA69" i="41"/>
  <c r="DS69" i="41"/>
  <c r="DC69" i="41"/>
  <c r="CM69" i="41"/>
  <c r="BW69" i="41"/>
  <c r="DO69" i="41"/>
  <c r="CY69" i="41"/>
  <c r="CI69" i="41"/>
  <c r="BS69" i="41"/>
  <c r="DT85" i="41"/>
  <c r="DP85" i="41"/>
  <c r="DL85" i="41"/>
  <c r="DH85" i="41"/>
  <c r="DD85" i="41"/>
  <c r="CZ85" i="41"/>
  <c r="CV85" i="41"/>
  <c r="CR85" i="41"/>
  <c r="CN85" i="41"/>
  <c r="CJ85" i="41"/>
  <c r="CF85" i="41"/>
  <c r="CB85" i="41"/>
  <c r="BX85" i="41"/>
  <c r="BT85" i="41"/>
  <c r="DV85" i="41"/>
  <c r="DQ85" i="41"/>
  <c r="DK85" i="41"/>
  <c r="DF85" i="41"/>
  <c r="DA85" i="41"/>
  <c r="CU85" i="41"/>
  <c r="CP85" i="41"/>
  <c r="CK85" i="41"/>
  <c r="CE85" i="41"/>
  <c r="BZ85" i="41"/>
  <c r="BU85" i="41"/>
  <c r="BP85" i="41"/>
  <c r="DO85" i="41"/>
  <c r="DJ85" i="41"/>
  <c r="DE85" i="41"/>
  <c r="CY85" i="41"/>
  <c r="CT85" i="41"/>
  <c r="CO85" i="41"/>
  <c r="CI85" i="41"/>
  <c r="CD85" i="41"/>
  <c r="BY85" i="41"/>
  <c r="BS85" i="41"/>
  <c r="BO85" i="41"/>
  <c r="DS85" i="41"/>
  <c r="DN85" i="41"/>
  <c r="DI85" i="41"/>
  <c r="DC85" i="41"/>
  <c r="CX85" i="41"/>
  <c r="CS85" i="41"/>
  <c r="CM85" i="41"/>
  <c r="CH85" i="41"/>
  <c r="CC85" i="41"/>
  <c r="BW85" i="41"/>
  <c r="BR85" i="41"/>
  <c r="BN85" i="41"/>
  <c r="DR85" i="41"/>
  <c r="DM85" i="41"/>
  <c r="DG85" i="41"/>
  <c r="DB85" i="41"/>
  <c r="CW85" i="41"/>
  <c r="CQ85" i="41"/>
  <c r="CL85" i="41"/>
  <c r="CG85" i="41"/>
  <c r="CA85" i="41"/>
  <c r="BV85" i="41"/>
  <c r="BQ85" i="41"/>
  <c r="BM85" i="41"/>
  <c r="DT92" i="41"/>
  <c r="DP92" i="41"/>
  <c r="DL92" i="41"/>
  <c r="DH92" i="41"/>
  <c r="DD92" i="41"/>
  <c r="CZ92" i="41"/>
  <c r="CV92" i="41"/>
  <c r="CR92" i="41"/>
  <c r="CN92" i="41"/>
  <c r="CJ92" i="41"/>
  <c r="CF92" i="41"/>
  <c r="CB92" i="41"/>
  <c r="BX92" i="41"/>
  <c r="BT92" i="41"/>
  <c r="BP92" i="41"/>
  <c r="DS92" i="41"/>
  <c r="DO92" i="41"/>
  <c r="DK92" i="41"/>
  <c r="DG92" i="41"/>
  <c r="DC92" i="41"/>
  <c r="CY92" i="41"/>
  <c r="CU92" i="41"/>
  <c r="CQ92" i="41"/>
  <c r="CM92" i="41"/>
  <c r="CI92" i="41"/>
  <c r="CE92" i="41"/>
  <c r="CA92" i="41"/>
  <c r="BW92" i="41"/>
  <c r="BS92" i="41"/>
  <c r="BO92" i="41"/>
  <c r="DQ92" i="41"/>
  <c r="DM92" i="41"/>
  <c r="DI92" i="41"/>
  <c r="DE92" i="41"/>
  <c r="DA92" i="41"/>
  <c r="CW92" i="41"/>
  <c r="CS92" i="41"/>
  <c r="CO92" i="41"/>
  <c r="CK92" i="41"/>
  <c r="CG92" i="41"/>
  <c r="CC92" i="41"/>
  <c r="BY92" i="41"/>
  <c r="BU92" i="41"/>
  <c r="BQ92" i="41"/>
  <c r="BM92" i="41"/>
  <c r="DN92" i="41"/>
  <c r="CX92" i="41"/>
  <c r="CH92" i="41"/>
  <c r="BR92" i="41"/>
  <c r="DV92" i="41"/>
  <c r="DJ92" i="41"/>
  <c r="CT92" i="41"/>
  <c r="CD92" i="41"/>
  <c r="BN92" i="41"/>
  <c r="DF92" i="41"/>
  <c r="CP92" i="41"/>
  <c r="BZ92" i="41"/>
  <c r="DR92" i="41"/>
  <c r="DB92" i="41"/>
  <c r="CL92" i="41"/>
  <c r="BV92" i="41"/>
  <c r="DV94" i="41"/>
  <c r="DR94" i="41"/>
  <c r="DN94" i="41"/>
  <c r="DJ94" i="41"/>
  <c r="DF94" i="41"/>
  <c r="DB94" i="41"/>
  <c r="CX94" i="41"/>
  <c r="CT94" i="41"/>
  <c r="CP94" i="41"/>
  <c r="CL94" i="41"/>
  <c r="CH94" i="41"/>
  <c r="CD94" i="41"/>
  <c r="BZ94" i="41"/>
  <c r="BV94" i="41"/>
  <c r="BR94" i="41"/>
  <c r="BN94" i="41"/>
  <c r="DQ94" i="41"/>
  <c r="DM94" i="41"/>
  <c r="DI94" i="41"/>
  <c r="DE94" i="41"/>
  <c r="DA94" i="41"/>
  <c r="CW94" i="41"/>
  <c r="CS94" i="41"/>
  <c r="CO94" i="41"/>
  <c r="CK94" i="41"/>
  <c r="CG94" i="41"/>
  <c r="CC94" i="41"/>
  <c r="BY94" i="41"/>
  <c r="BU94" i="41"/>
  <c r="BQ94" i="41"/>
  <c r="BM94" i="41"/>
  <c r="DS94" i="41"/>
  <c r="DO94" i="41"/>
  <c r="DK94" i="41"/>
  <c r="DG94" i="41"/>
  <c r="DC94" i="41"/>
  <c r="CY94" i="41"/>
  <c r="CU94" i="41"/>
  <c r="CQ94" i="41"/>
  <c r="CM94" i="41"/>
  <c r="CI94" i="41"/>
  <c r="CE94" i="41"/>
  <c r="CA94" i="41"/>
  <c r="BW94" i="41"/>
  <c r="BS94" i="41"/>
  <c r="BO94" i="41"/>
  <c r="DT94" i="41"/>
  <c r="DD94" i="41"/>
  <c r="CN94" i="41"/>
  <c r="BX94" i="41"/>
  <c r="DP94" i="41"/>
  <c r="CZ94" i="41"/>
  <c r="CJ94" i="41"/>
  <c r="BT94" i="41"/>
  <c r="DL94" i="41"/>
  <c r="CV94" i="41"/>
  <c r="CF94" i="41"/>
  <c r="BP94" i="41"/>
  <c r="DH94" i="41"/>
  <c r="CR94" i="41"/>
  <c r="CB94" i="41"/>
  <c r="DV97" i="41"/>
  <c r="DR97" i="41"/>
  <c r="DN97" i="41"/>
  <c r="DJ97" i="41"/>
  <c r="DF97" i="41"/>
  <c r="DB97" i="41"/>
  <c r="CX97" i="41"/>
  <c r="CT97" i="41"/>
  <c r="CP97" i="41"/>
  <c r="CL97" i="41"/>
  <c r="CH97" i="41"/>
  <c r="CD97" i="41"/>
  <c r="BZ97" i="41"/>
  <c r="BV97" i="41"/>
  <c r="BR97" i="41"/>
  <c r="BN97" i="41"/>
  <c r="DQ97" i="41"/>
  <c r="DM97" i="41"/>
  <c r="DI97" i="41"/>
  <c r="DE97" i="41"/>
  <c r="DA97" i="41"/>
  <c r="CW97" i="41"/>
  <c r="CS97" i="41"/>
  <c r="CO97" i="41"/>
  <c r="CK97" i="41"/>
  <c r="CG97" i="41"/>
  <c r="CC97" i="41"/>
  <c r="BY97" i="41"/>
  <c r="BU97" i="41"/>
  <c r="BQ97" i="41"/>
  <c r="BM97" i="41"/>
  <c r="DT97" i="41"/>
  <c r="DP97" i="41"/>
  <c r="DL97" i="41"/>
  <c r="DH97" i="41"/>
  <c r="DD97" i="41"/>
  <c r="CZ97" i="41"/>
  <c r="CV97" i="41"/>
  <c r="CR97" i="41"/>
  <c r="CN97" i="41"/>
  <c r="CJ97" i="41"/>
  <c r="CF97" i="41"/>
  <c r="CB97" i="41"/>
  <c r="BX97" i="41"/>
  <c r="BT97" i="41"/>
  <c r="BP97" i="41"/>
  <c r="DS97" i="41"/>
  <c r="DO97" i="41"/>
  <c r="DK97" i="41"/>
  <c r="DG97" i="41"/>
  <c r="DC97" i="41"/>
  <c r="CY97" i="41"/>
  <c r="CU97" i="41"/>
  <c r="CQ97" i="41"/>
  <c r="CM97" i="41"/>
  <c r="CI97" i="41"/>
  <c r="CE97" i="41"/>
  <c r="CA97" i="41"/>
  <c r="BW97" i="41"/>
  <c r="BS97" i="41"/>
  <c r="BO97" i="41"/>
  <c r="DT125" i="41"/>
  <c r="DP125" i="41"/>
  <c r="DL125" i="41"/>
  <c r="DH125" i="41"/>
  <c r="DD125" i="41"/>
  <c r="CZ125" i="41"/>
  <c r="CV125" i="41"/>
  <c r="CR125" i="41"/>
  <c r="CN125" i="41"/>
  <c r="CJ125" i="41"/>
  <c r="CF125" i="41"/>
  <c r="CB125" i="41"/>
  <c r="BX125" i="41"/>
  <c r="BT125" i="41"/>
  <c r="BP125" i="41"/>
  <c r="DS125" i="41"/>
  <c r="DO125" i="41"/>
  <c r="DK125" i="41"/>
  <c r="DG125" i="41"/>
  <c r="DC125" i="41"/>
  <c r="CY125" i="41"/>
  <c r="CU125" i="41"/>
  <c r="CQ125" i="41"/>
  <c r="CM125" i="41"/>
  <c r="CI125" i="41"/>
  <c r="CE125" i="41"/>
  <c r="CA125" i="41"/>
  <c r="BW125" i="41"/>
  <c r="BS125" i="41"/>
  <c r="BO125" i="41"/>
  <c r="DV125" i="41"/>
  <c r="DN125" i="41"/>
  <c r="DF125" i="41"/>
  <c r="CX125" i="41"/>
  <c r="CP125" i="41"/>
  <c r="CH125" i="41"/>
  <c r="BZ125" i="41"/>
  <c r="BR125" i="41"/>
  <c r="DM125" i="41"/>
  <c r="DE125" i="41"/>
  <c r="CW125" i="41"/>
  <c r="CO125" i="41"/>
  <c r="CG125" i="41"/>
  <c r="BY125" i="41"/>
  <c r="BQ125" i="41"/>
  <c r="DR125" i="41"/>
  <c r="DJ125" i="41"/>
  <c r="DB125" i="41"/>
  <c r="CT125" i="41"/>
  <c r="CL125" i="41"/>
  <c r="CD125" i="41"/>
  <c r="BV125" i="41"/>
  <c r="BN125" i="41"/>
  <c r="DQ125" i="41"/>
  <c r="DI125" i="41"/>
  <c r="DA125" i="41"/>
  <c r="CS125" i="41"/>
  <c r="CK125" i="41"/>
  <c r="CC125" i="41"/>
  <c r="BU125" i="41"/>
  <c r="BM125" i="41"/>
  <c r="DV130" i="41"/>
  <c r="DR130" i="41"/>
  <c r="DN130" i="41"/>
  <c r="DJ130" i="41"/>
  <c r="DF130" i="41"/>
  <c r="DB130" i="41"/>
  <c r="CX130" i="41"/>
  <c r="CT130" i="41"/>
  <c r="CP130" i="41"/>
  <c r="CL130" i="41"/>
  <c r="CH130" i="41"/>
  <c r="CD130" i="41"/>
  <c r="BZ130" i="41"/>
  <c r="BV130" i="41"/>
  <c r="BR130" i="41"/>
  <c r="BN130" i="41"/>
  <c r="DQ130" i="41"/>
  <c r="DM130" i="41"/>
  <c r="DI130" i="41"/>
  <c r="DE130" i="41"/>
  <c r="DA130" i="41"/>
  <c r="CW130" i="41"/>
  <c r="CS130" i="41"/>
  <c r="CO130" i="41"/>
  <c r="CK130" i="41"/>
  <c r="CG130" i="41"/>
  <c r="CC130" i="41"/>
  <c r="BY130" i="41"/>
  <c r="BU130" i="41"/>
  <c r="BQ130" i="41"/>
  <c r="BM130" i="41"/>
  <c r="DT130" i="41"/>
  <c r="DP130" i="41"/>
  <c r="DL130" i="41"/>
  <c r="DH130" i="41"/>
  <c r="DD130" i="41"/>
  <c r="CZ130" i="41"/>
  <c r="CV130" i="41"/>
  <c r="CR130" i="41"/>
  <c r="CN130" i="41"/>
  <c r="CJ130" i="41"/>
  <c r="CF130" i="41"/>
  <c r="CB130" i="41"/>
  <c r="BX130" i="41"/>
  <c r="BT130" i="41"/>
  <c r="BP130" i="41"/>
  <c r="DS130" i="41"/>
  <c r="DC130" i="41"/>
  <c r="CM130" i="41"/>
  <c r="BW130" i="41"/>
  <c r="DO130" i="41"/>
  <c r="CY130" i="41"/>
  <c r="CI130" i="41"/>
  <c r="BS130" i="41"/>
  <c r="DK130" i="41"/>
  <c r="CU130" i="41"/>
  <c r="CE130" i="41"/>
  <c r="BO130" i="41"/>
  <c r="DG130" i="41"/>
  <c r="CQ130" i="41"/>
  <c r="CA130" i="41"/>
  <c r="DS141" i="41"/>
  <c r="DO141" i="41"/>
  <c r="DK141" i="41"/>
  <c r="DG141" i="41"/>
  <c r="DC141" i="41"/>
  <c r="CY141" i="41"/>
  <c r="CU141" i="41"/>
  <c r="CQ141" i="41"/>
  <c r="CM141" i="41"/>
  <c r="CI141" i="41"/>
  <c r="CE141" i="41"/>
  <c r="CA141" i="41"/>
  <c r="BW141" i="41"/>
  <c r="BS141" i="41"/>
  <c r="BO141" i="41"/>
  <c r="DV141" i="41"/>
  <c r="DR141" i="41"/>
  <c r="DN141" i="41"/>
  <c r="DJ141" i="41"/>
  <c r="DF141" i="41"/>
  <c r="DB141" i="41"/>
  <c r="CX141" i="41"/>
  <c r="CT141" i="41"/>
  <c r="CP141" i="41"/>
  <c r="CL141" i="41"/>
  <c r="CH141" i="41"/>
  <c r="CD141" i="41"/>
  <c r="BZ141" i="41"/>
  <c r="BV141" i="41"/>
  <c r="BR141" i="41"/>
  <c r="BN141" i="41"/>
  <c r="DQ141" i="41"/>
  <c r="DM141" i="41"/>
  <c r="DI141" i="41"/>
  <c r="DE141" i="41"/>
  <c r="DA141" i="41"/>
  <c r="CW141" i="41"/>
  <c r="CS141" i="41"/>
  <c r="CO141" i="41"/>
  <c r="CK141" i="41"/>
  <c r="CG141" i="41"/>
  <c r="CC141" i="41"/>
  <c r="BY141" i="41"/>
  <c r="BU141" i="41"/>
  <c r="BQ141" i="41"/>
  <c r="BM141" i="41"/>
  <c r="DT141" i="41"/>
  <c r="DP141" i="41"/>
  <c r="DL141" i="41"/>
  <c r="DH141" i="41"/>
  <c r="DD141" i="41"/>
  <c r="CZ141" i="41"/>
  <c r="CV141" i="41"/>
  <c r="CR141" i="41"/>
  <c r="CN141" i="41"/>
  <c r="CJ141" i="41"/>
  <c r="CF141" i="41"/>
  <c r="CB141" i="41"/>
  <c r="BX141" i="41"/>
  <c r="BT141" i="41"/>
  <c r="BP141" i="41"/>
  <c r="DV152" i="41"/>
  <c r="DR152" i="41"/>
  <c r="DN152" i="41"/>
  <c r="DJ152" i="41"/>
  <c r="DF152" i="41"/>
  <c r="DB152" i="41"/>
  <c r="CX152" i="41"/>
  <c r="CT152" i="41"/>
  <c r="CP152" i="41"/>
  <c r="CL152" i="41"/>
  <c r="CH152" i="41"/>
  <c r="CD152" i="41"/>
  <c r="BZ152" i="41"/>
  <c r="BV152" i="41"/>
  <c r="BR152" i="41"/>
  <c r="BN152" i="41"/>
  <c r="DQ152" i="41"/>
  <c r="DM152" i="41"/>
  <c r="DI152" i="41"/>
  <c r="DE152" i="41"/>
  <c r="DA152" i="41"/>
  <c r="CW152" i="41"/>
  <c r="CS152" i="41"/>
  <c r="CO152" i="41"/>
  <c r="CK152" i="41"/>
  <c r="CG152" i="41"/>
  <c r="CC152" i="41"/>
  <c r="BY152" i="41"/>
  <c r="BU152" i="41"/>
  <c r="BQ152" i="41"/>
  <c r="BM152" i="41"/>
  <c r="DS152" i="41"/>
  <c r="DO152" i="41"/>
  <c r="DK152" i="41"/>
  <c r="DG152" i="41"/>
  <c r="DC152" i="41"/>
  <c r="CY152" i="41"/>
  <c r="CU152" i="41"/>
  <c r="CQ152" i="41"/>
  <c r="CM152" i="41"/>
  <c r="CI152" i="41"/>
  <c r="CE152" i="41"/>
  <c r="CA152" i="41"/>
  <c r="BW152" i="41"/>
  <c r="BS152" i="41"/>
  <c r="BO152" i="41"/>
  <c r="DT152" i="41"/>
  <c r="DD152" i="41"/>
  <c r="CN152" i="41"/>
  <c r="BX152" i="41"/>
  <c r="DP152" i="41"/>
  <c r="CZ152" i="41"/>
  <c r="CJ152" i="41"/>
  <c r="BT152" i="41"/>
  <c r="DL152" i="41"/>
  <c r="CV152" i="41"/>
  <c r="CF152" i="41"/>
  <c r="BP152" i="41"/>
  <c r="DH152" i="41"/>
  <c r="CR152" i="41"/>
  <c r="CB152" i="41"/>
  <c r="DT170" i="41"/>
  <c r="DP170" i="41"/>
  <c r="DL170" i="41"/>
  <c r="DH170" i="41"/>
  <c r="DD170" i="41"/>
  <c r="CZ170" i="41"/>
  <c r="CV170" i="41"/>
  <c r="CR170" i="41"/>
  <c r="CN170" i="41"/>
  <c r="CJ170" i="41"/>
  <c r="CF170" i="41"/>
  <c r="CB170" i="41"/>
  <c r="BX170" i="41"/>
  <c r="BT170" i="41"/>
  <c r="BP170" i="41"/>
  <c r="DS170" i="41"/>
  <c r="DO170" i="41"/>
  <c r="DK170" i="41"/>
  <c r="DG170" i="41"/>
  <c r="DC170" i="41"/>
  <c r="CY170" i="41"/>
  <c r="CU170" i="41"/>
  <c r="CQ170" i="41"/>
  <c r="CM170" i="41"/>
  <c r="CI170" i="41"/>
  <c r="CE170" i="41"/>
  <c r="CA170" i="41"/>
  <c r="BW170" i="41"/>
  <c r="BS170" i="41"/>
  <c r="BO170" i="41"/>
  <c r="DV170" i="41"/>
  <c r="DR170" i="41"/>
  <c r="DN170" i="41"/>
  <c r="DJ170" i="41"/>
  <c r="DF170" i="41"/>
  <c r="DB170" i="41"/>
  <c r="CX170" i="41"/>
  <c r="CT170" i="41"/>
  <c r="CP170" i="41"/>
  <c r="CL170" i="41"/>
  <c r="CH170" i="41"/>
  <c r="CD170" i="41"/>
  <c r="BZ170" i="41"/>
  <c r="BV170" i="41"/>
  <c r="BR170" i="41"/>
  <c r="BN170" i="41"/>
  <c r="DI170" i="41"/>
  <c r="CS170" i="41"/>
  <c r="CC170" i="41"/>
  <c r="BM170" i="41"/>
  <c r="DE170" i="41"/>
  <c r="CO170" i="41"/>
  <c r="BY170" i="41"/>
  <c r="DQ170" i="41"/>
  <c r="DA170" i="41"/>
  <c r="CK170" i="41"/>
  <c r="BU170" i="41"/>
  <c r="DM170" i="41"/>
  <c r="CW170" i="41"/>
  <c r="CG170" i="41"/>
  <c r="BQ170" i="41"/>
  <c r="DT172" i="41"/>
  <c r="DP172" i="41"/>
  <c r="DL172" i="41"/>
  <c r="DH172" i="41"/>
  <c r="DD172" i="41"/>
  <c r="CZ172" i="41"/>
  <c r="CV172" i="41"/>
  <c r="CR172" i="41"/>
  <c r="CN172" i="41"/>
  <c r="CJ172" i="41"/>
  <c r="CF172" i="41"/>
  <c r="CB172" i="41"/>
  <c r="BX172" i="41"/>
  <c r="BT172" i="41"/>
  <c r="BP172" i="41"/>
  <c r="DR172" i="41"/>
  <c r="DM172" i="41"/>
  <c r="DG172" i="41"/>
  <c r="DB172" i="41"/>
  <c r="CW172" i="41"/>
  <c r="CQ172" i="41"/>
  <c r="CL172" i="41"/>
  <c r="CG172" i="41"/>
  <c r="CA172" i="41"/>
  <c r="BV172" i="41"/>
  <c r="BQ172" i="41"/>
  <c r="DV172" i="41"/>
  <c r="DQ172" i="41"/>
  <c r="DK172" i="41"/>
  <c r="DF172" i="41"/>
  <c r="DA172" i="41"/>
  <c r="CU172" i="41"/>
  <c r="CP172" i="41"/>
  <c r="CK172" i="41"/>
  <c r="CE172" i="41"/>
  <c r="BZ172" i="41"/>
  <c r="BU172" i="41"/>
  <c r="BO172" i="41"/>
  <c r="DO172" i="41"/>
  <c r="DJ172" i="41"/>
  <c r="DE172" i="41"/>
  <c r="CY172" i="41"/>
  <c r="CT172" i="41"/>
  <c r="CO172" i="41"/>
  <c r="CI172" i="41"/>
  <c r="CD172" i="41"/>
  <c r="BY172" i="41"/>
  <c r="BS172" i="41"/>
  <c r="BN172" i="41"/>
  <c r="DN172" i="41"/>
  <c r="CS172" i="41"/>
  <c r="BW172" i="41"/>
  <c r="DI172" i="41"/>
  <c r="CM172" i="41"/>
  <c r="BR172" i="41"/>
  <c r="DC172" i="41"/>
  <c r="CH172" i="41"/>
  <c r="BM172" i="41"/>
  <c r="DS172" i="41"/>
  <c r="CX172" i="41"/>
  <c r="CC172" i="41"/>
  <c r="DV177" i="41"/>
  <c r="DR177" i="41"/>
  <c r="DN177" i="41"/>
  <c r="DJ177" i="41"/>
  <c r="DF177" i="41"/>
  <c r="DB177" i="41"/>
  <c r="CX177" i="41"/>
  <c r="CT177" i="41"/>
  <c r="CP177" i="41"/>
  <c r="CL177" i="41"/>
  <c r="CH177" i="41"/>
  <c r="CD177" i="41"/>
  <c r="BZ177" i="41"/>
  <c r="BV177" i="41"/>
  <c r="BR177" i="41"/>
  <c r="BN177" i="41"/>
  <c r="DQ177" i="41"/>
  <c r="DM177" i="41"/>
  <c r="DI177" i="41"/>
  <c r="DE177" i="41"/>
  <c r="DA177" i="41"/>
  <c r="CW177" i="41"/>
  <c r="CS177" i="41"/>
  <c r="CO177" i="41"/>
  <c r="CK177" i="41"/>
  <c r="CG177" i="41"/>
  <c r="CC177" i="41"/>
  <c r="BY177" i="41"/>
  <c r="BU177" i="41"/>
  <c r="BQ177" i="41"/>
  <c r="BM177" i="41"/>
  <c r="DT177" i="41"/>
  <c r="DP177" i="41"/>
  <c r="DL177" i="41"/>
  <c r="DH177" i="41"/>
  <c r="DD177" i="41"/>
  <c r="CZ177" i="41"/>
  <c r="CV177" i="41"/>
  <c r="CR177" i="41"/>
  <c r="CN177" i="41"/>
  <c r="CJ177" i="41"/>
  <c r="CF177" i="41"/>
  <c r="CB177" i="41"/>
  <c r="BX177" i="41"/>
  <c r="BT177" i="41"/>
  <c r="BP177" i="41"/>
  <c r="DG177" i="41"/>
  <c r="CQ177" i="41"/>
  <c r="CA177" i="41"/>
  <c r="DS177" i="41"/>
  <c r="DC177" i="41"/>
  <c r="CM177" i="41"/>
  <c r="BW177" i="41"/>
  <c r="DO177" i="41"/>
  <c r="CY177" i="41"/>
  <c r="CI177" i="41"/>
  <c r="BS177" i="41"/>
  <c r="DK177" i="41"/>
  <c r="CU177" i="41"/>
  <c r="CE177" i="41"/>
  <c r="BO177" i="41"/>
  <c r="DT179" i="41"/>
  <c r="DP179" i="41"/>
  <c r="DL179" i="41"/>
  <c r="DH179" i="41"/>
  <c r="DD179" i="41"/>
  <c r="CZ179" i="41"/>
  <c r="DV179" i="41"/>
  <c r="DQ179" i="41"/>
  <c r="DK179" i="41"/>
  <c r="DF179" i="41"/>
  <c r="DA179" i="41"/>
  <c r="CV179" i="41"/>
  <c r="CR179" i="41"/>
  <c r="CN179" i="41"/>
  <c r="CJ179" i="41"/>
  <c r="CF179" i="41"/>
  <c r="CB179" i="41"/>
  <c r="BX179" i="41"/>
  <c r="BT179" i="41"/>
  <c r="BP179" i="41"/>
  <c r="DO179" i="41"/>
  <c r="DJ179" i="41"/>
  <c r="DE179" i="41"/>
  <c r="CY179" i="41"/>
  <c r="CU179" i="41"/>
  <c r="CQ179" i="41"/>
  <c r="CM179" i="41"/>
  <c r="CI179" i="41"/>
  <c r="CE179" i="41"/>
  <c r="CA179" i="41"/>
  <c r="BW179" i="41"/>
  <c r="BS179" i="41"/>
  <c r="BO179" i="41"/>
  <c r="DS179" i="41"/>
  <c r="DN179" i="41"/>
  <c r="DI179" i="41"/>
  <c r="DC179" i="41"/>
  <c r="CX179" i="41"/>
  <c r="CT179" i="41"/>
  <c r="CP179" i="41"/>
  <c r="CL179" i="41"/>
  <c r="CH179" i="41"/>
  <c r="CD179" i="41"/>
  <c r="BZ179" i="41"/>
  <c r="BV179" i="41"/>
  <c r="BR179" i="41"/>
  <c r="BN179" i="41"/>
  <c r="DR179" i="41"/>
  <c r="CW179" i="41"/>
  <c r="CG179" i="41"/>
  <c r="BQ179" i="41"/>
  <c r="DM179" i="41"/>
  <c r="CS179" i="41"/>
  <c r="CC179" i="41"/>
  <c r="BM179" i="41"/>
  <c r="DG179" i="41"/>
  <c r="CO179" i="41"/>
  <c r="BY179" i="41"/>
  <c r="DB179" i="41"/>
  <c r="CK179" i="41"/>
  <c r="BU179" i="41"/>
  <c r="DT181" i="41"/>
  <c r="DP181" i="41"/>
  <c r="DL181" i="41"/>
  <c r="DH181" i="41"/>
  <c r="DD181" i="41"/>
  <c r="CZ181" i="41"/>
  <c r="CV181" i="41"/>
  <c r="CR181" i="41"/>
  <c r="CN181" i="41"/>
  <c r="CJ181" i="41"/>
  <c r="CF181" i="41"/>
  <c r="CB181" i="41"/>
  <c r="BX181" i="41"/>
  <c r="BT181" i="41"/>
  <c r="BP181" i="41"/>
  <c r="DV181" i="41"/>
  <c r="DR181" i="41"/>
  <c r="DN181" i="41"/>
  <c r="DJ181" i="41"/>
  <c r="DF181" i="41"/>
  <c r="DB181" i="41"/>
  <c r="CX181" i="41"/>
  <c r="CT181" i="41"/>
  <c r="CP181" i="41"/>
  <c r="CL181" i="41"/>
  <c r="CH181" i="41"/>
  <c r="CD181" i="41"/>
  <c r="BZ181" i="41"/>
  <c r="BV181" i="41"/>
  <c r="BR181" i="41"/>
  <c r="BN181" i="41"/>
  <c r="DO181" i="41"/>
  <c r="DG181" i="41"/>
  <c r="CY181" i="41"/>
  <c r="CQ181" i="41"/>
  <c r="CI181" i="41"/>
  <c r="CA181" i="41"/>
  <c r="BS181" i="41"/>
  <c r="DM181" i="41"/>
  <c r="DE181" i="41"/>
  <c r="CW181" i="41"/>
  <c r="CO181" i="41"/>
  <c r="CG181" i="41"/>
  <c r="BY181" i="41"/>
  <c r="BQ181" i="41"/>
  <c r="DS181" i="41"/>
  <c r="DK181" i="41"/>
  <c r="DC181" i="41"/>
  <c r="CU181" i="41"/>
  <c r="CM181" i="41"/>
  <c r="CE181" i="41"/>
  <c r="BW181" i="41"/>
  <c r="BO181" i="41"/>
  <c r="DQ181" i="41"/>
  <c r="DI181" i="41"/>
  <c r="DA181" i="41"/>
  <c r="CS181" i="41"/>
  <c r="CK181" i="41"/>
  <c r="CC181" i="41"/>
  <c r="BU181" i="41"/>
  <c r="BM181" i="41"/>
  <c r="DS183" i="41"/>
  <c r="DO183" i="41"/>
  <c r="DK183" i="41"/>
  <c r="DG183" i="41"/>
  <c r="DC183" i="41"/>
  <c r="CY183" i="41"/>
  <c r="CU183" i="41"/>
  <c r="CQ183" i="41"/>
  <c r="CM183" i="41"/>
  <c r="CI183" i="41"/>
  <c r="CE183" i="41"/>
  <c r="CA183" i="41"/>
  <c r="BW183" i="41"/>
  <c r="BS183" i="41"/>
  <c r="BO183" i="41"/>
  <c r="DV183" i="41"/>
  <c r="DQ183" i="41"/>
  <c r="DL183" i="41"/>
  <c r="DF183" i="41"/>
  <c r="DA183" i="41"/>
  <c r="CV183" i="41"/>
  <c r="CP183" i="41"/>
  <c r="CK183" i="41"/>
  <c r="CF183" i="41"/>
  <c r="BZ183" i="41"/>
  <c r="BU183" i="41"/>
  <c r="BP183" i="41"/>
  <c r="DT183" i="41"/>
  <c r="DN183" i="41"/>
  <c r="DI183" i="41"/>
  <c r="DD183" i="41"/>
  <c r="CX183" i="41"/>
  <c r="CS183" i="41"/>
  <c r="CN183" i="41"/>
  <c r="CH183" i="41"/>
  <c r="CC183" i="41"/>
  <c r="BX183" i="41"/>
  <c r="BR183" i="41"/>
  <c r="BM183" i="41"/>
  <c r="DR183" i="41"/>
  <c r="DM183" i="41"/>
  <c r="DH183" i="41"/>
  <c r="DB183" i="41"/>
  <c r="CW183" i="41"/>
  <c r="CR183" i="41"/>
  <c r="CL183" i="41"/>
  <c r="CG183" i="41"/>
  <c r="CB183" i="41"/>
  <c r="BV183" i="41"/>
  <c r="BQ183" i="41"/>
  <c r="CZ183" i="41"/>
  <c r="CD183" i="41"/>
  <c r="DP183" i="41"/>
  <c r="CT183" i="41"/>
  <c r="BY183" i="41"/>
  <c r="DJ183" i="41"/>
  <c r="CO183" i="41"/>
  <c r="BT183" i="41"/>
  <c r="DE183" i="41"/>
  <c r="CJ183" i="41"/>
  <c r="BN183" i="41"/>
  <c r="DT185" i="41"/>
  <c r="DP185" i="41"/>
  <c r="DL185" i="41"/>
  <c r="DH185" i="41"/>
  <c r="DD185" i="41"/>
  <c r="CZ185" i="41"/>
  <c r="CV185" i="41"/>
  <c r="CR185" i="41"/>
  <c r="CN185" i="41"/>
  <c r="CJ185" i="41"/>
  <c r="CF185" i="41"/>
  <c r="CB185" i="41"/>
  <c r="BX185" i="41"/>
  <c r="BT185" i="41"/>
  <c r="BP185" i="41"/>
  <c r="DQ185" i="41"/>
  <c r="DM185" i="41"/>
  <c r="DI185" i="41"/>
  <c r="DE185" i="41"/>
  <c r="DA185" i="41"/>
  <c r="CW185" i="41"/>
  <c r="CS185" i="41"/>
  <c r="CO185" i="41"/>
  <c r="CK185" i="41"/>
  <c r="CG185" i="41"/>
  <c r="CC185" i="41"/>
  <c r="BY185" i="41"/>
  <c r="BU185" i="41"/>
  <c r="BQ185" i="41"/>
  <c r="BM185" i="41"/>
  <c r="DN185" i="41"/>
  <c r="DF185" i="41"/>
  <c r="CX185" i="41"/>
  <c r="CP185" i="41"/>
  <c r="CH185" i="41"/>
  <c r="BZ185" i="41"/>
  <c r="BR185" i="41"/>
  <c r="DS185" i="41"/>
  <c r="DK185" i="41"/>
  <c r="DC185" i="41"/>
  <c r="CU185" i="41"/>
  <c r="CM185" i="41"/>
  <c r="CE185" i="41"/>
  <c r="BW185" i="41"/>
  <c r="BO185" i="41"/>
  <c r="DR185" i="41"/>
  <c r="DJ185" i="41"/>
  <c r="DB185" i="41"/>
  <c r="CT185" i="41"/>
  <c r="CL185" i="41"/>
  <c r="CD185" i="41"/>
  <c r="BV185" i="41"/>
  <c r="BN185" i="41"/>
  <c r="DV185" i="41"/>
  <c r="DO185" i="41"/>
  <c r="DG185" i="41"/>
  <c r="CY185" i="41"/>
  <c r="CQ185" i="41"/>
  <c r="CI185" i="41"/>
  <c r="CA185" i="41"/>
  <c r="BS185" i="41"/>
  <c r="BQ126" i="27"/>
  <c r="BI126" i="27"/>
  <c r="BA126" i="27"/>
  <c r="AS126" i="27"/>
  <c r="AK126" i="27"/>
  <c r="AC126" i="27"/>
  <c r="U126" i="27"/>
  <c r="M126" i="27"/>
  <c r="BO126" i="27"/>
  <c r="BG126" i="27"/>
  <c r="AY126" i="27"/>
  <c r="AQ126" i="27"/>
  <c r="AI126" i="27"/>
  <c r="AA126" i="27"/>
  <c r="S126" i="27"/>
  <c r="K126" i="27"/>
  <c r="BS126" i="27"/>
  <c r="BM126" i="27"/>
  <c r="BE126" i="27"/>
  <c r="AW126" i="27"/>
  <c r="AO126" i="27"/>
  <c r="AG126" i="27"/>
  <c r="Y126" i="27"/>
  <c r="Q126" i="27"/>
  <c r="BK126" i="27"/>
  <c r="BC126" i="27"/>
  <c r="AU126" i="27"/>
  <c r="AM126" i="27"/>
  <c r="AE126" i="27"/>
  <c r="W126" i="27"/>
  <c r="O126" i="27"/>
  <c r="BQ134" i="27"/>
  <c r="BI134" i="27"/>
  <c r="BA134" i="27"/>
  <c r="AS134" i="27"/>
  <c r="AK134" i="27"/>
  <c r="AC134" i="27"/>
  <c r="U134" i="27"/>
  <c r="M134" i="27"/>
  <c r="BO134" i="27"/>
  <c r="BG134" i="27"/>
  <c r="AY134" i="27"/>
  <c r="AQ134" i="27"/>
  <c r="AI134" i="27"/>
  <c r="AA134" i="27"/>
  <c r="S134" i="27"/>
  <c r="K134" i="27"/>
  <c r="BS134" i="27"/>
  <c r="BM134" i="27"/>
  <c r="BE134" i="27"/>
  <c r="AW134" i="27"/>
  <c r="AO134" i="27"/>
  <c r="AG134" i="27"/>
  <c r="Y134" i="27"/>
  <c r="Q134" i="27"/>
  <c r="BK134" i="27"/>
  <c r="BC134" i="27"/>
  <c r="AU134" i="27"/>
  <c r="AM134" i="27"/>
  <c r="AE134" i="27"/>
  <c r="W134" i="27"/>
  <c r="O134" i="27"/>
  <c r="BS47" i="27"/>
  <c r="BO47" i="27"/>
  <c r="BK47" i="27"/>
  <c r="BG47" i="27"/>
  <c r="BC47" i="27"/>
  <c r="AY47" i="27"/>
  <c r="AU47" i="27"/>
  <c r="AQ47" i="27"/>
  <c r="AM47" i="27"/>
  <c r="AI47" i="27"/>
  <c r="AE47" i="27"/>
  <c r="AA47" i="27"/>
  <c r="W47" i="27"/>
  <c r="S47" i="27"/>
  <c r="O47" i="27"/>
  <c r="K47" i="27"/>
  <c r="BN47" i="27"/>
  <c r="BJ47" i="27"/>
  <c r="BF47" i="27"/>
  <c r="BB47" i="27"/>
  <c r="AX47" i="27"/>
  <c r="AT47" i="27"/>
  <c r="AP47" i="27"/>
  <c r="AL47" i="27"/>
  <c r="AH47" i="27"/>
  <c r="AD47" i="27"/>
  <c r="Z47" i="27"/>
  <c r="V47" i="27"/>
  <c r="R47" i="27"/>
  <c r="N47" i="27"/>
  <c r="J47" i="27"/>
  <c r="BQ47" i="27"/>
  <c r="BM47" i="27"/>
  <c r="BI47" i="27"/>
  <c r="BE47" i="27"/>
  <c r="BA47" i="27"/>
  <c r="AW47" i="27"/>
  <c r="AS47" i="27"/>
  <c r="AO47" i="27"/>
  <c r="AK47" i="27"/>
  <c r="AG47" i="27"/>
  <c r="AC47" i="27"/>
  <c r="Y47" i="27"/>
  <c r="U47" i="27"/>
  <c r="Q47" i="27"/>
  <c r="M47" i="27"/>
  <c r="BP47" i="27"/>
  <c r="BL47" i="27"/>
  <c r="BH47" i="27"/>
  <c r="BD47" i="27"/>
  <c r="AZ47" i="27"/>
  <c r="AV47" i="27"/>
  <c r="AR47" i="27"/>
  <c r="AN47" i="27"/>
  <c r="AJ47" i="27"/>
  <c r="AF47" i="27"/>
  <c r="AB47" i="27"/>
  <c r="X47" i="27"/>
  <c r="T47" i="27"/>
  <c r="P47" i="27"/>
  <c r="L47" i="27"/>
  <c r="BQ100" i="27"/>
  <c r="BI100" i="27"/>
  <c r="BA100" i="27"/>
  <c r="AS100" i="27"/>
  <c r="AK100" i="27"/>
  <c r="AC100" i="27"/>
  <c r="U100" i="27"/>
  <c r="M100" i="27"/>
  <c r="BO100" i="27"/>
  <c r="BG100" i="27"/>
  <c r="AY100" i="27"/>
  <c r="AQ100" i="27"/>
  <c r="AI100" i="27"/>
  <c r="AA100" i="27"/>
  <c r="S100" i="27"/>
  <c r="K100" i="27"/>
  <c r="BS100" i="27"/>
  <c r="BM100" i="27"/>
  <c r="BE100" i="27"/>
  <c r="AW100" i="27"/>
  <c r="AO100" i="27"/>
  <c r="AG100" i="27"/>
  <c r="Y100" i="27"/>
  <c r="Q100" i="27"/>
  <c r="BK100" i="27"/>
  <c r="BC100" i="27"/>
  <c r="AU100" i="27"/>
  <c r="AM100" i="27"/>
  <c r="AE100" i="27"/>
  <c r="W100" i="27"/>
  <c r="O100" i="27"/>
  <c r="BS174" i="27"/>
  <c r="BM174" i="27"/>
  <c r="BE174" i="27"/>
  <c r="AW174" i="27"/>
  <c r="AO174" i="27"/>
  <c r="AG174" i="27"/>
  <c r="Y174" i="27"/>
  <c r="Q174" i="27"/>
  <c r="BK174" i="27"/>
  <c r="BC174" i="27"/>
  <c r="AU174" i="27"/>
  <c r="AM174" i="27"/>
  <c r="AE174" i="27"/>
  <c r="W174" i="27"/>
  <c r="O174" i="27"/>
  <c r="BQ174" i="27"/>
  <c r="BI174" i="27"/>
  <c r="BA174" i="27"/>
  <c r="AS174" i="27"/>
  <c r="AK174" i="27"/>
  <c r="AC174" i="27"/>
  <c r="U174" i="27"/>
  <c r="M174" i="27"/>
  <c r="BO174" i="27"/>
  <c r="BG174" i="27"/>
  <c r="AY174" i="27"/>
  <c r="AQ174" i="27"/>
  <c r="AI174" i="27"/>
  <c r="AA174" i="27"/>
  <c r="S174" i="27"/>
  <c r="K174" i="27"/>
  <c r="BP160" i="27"/>
  <c r="BL160" i="27"/>
  <c r="BH160" i="27"/>
  <c r="BD160" i="27"/>
  <c r="AZ160" i="27"/>
  <c r="AV160" i="27"/>
  <c r="AR160" i="27"/>
  <c r="AN160" i="27"/>
  <c r="AJ160" i="27"/>
  <c r="AF160" i="27"/>
  <c r="AB160" i="27"/>
  <c r="X160" i="27"/>
  <c r="T160" i="27"/>
  <c r="P160" i="27"/>
  <c r="L160" i="27"/>
  <c r="BS160" i="27"/>
  <c r="BO160" i="27"/>
  <c r="BK160" i="27"/>
  <c r="BG160" i="27"/>
  <c r="BC160" i="27"/>
  <c r="AY160" i="27"/>
  <c r="AU160" i="27"/>
  <c r="AQ160" i="27"/>
  <c r="AM160" i="27"/>
  <c r="AI160" i="27"/>
  <c r="AE160" i="27"/>
  <c r="AA160" i="27"/>
  <c r="W160" i="27"/>
  <c r="S160" i="27"/>
  <c r="O160" i="27"/>
  <c r="K160" i="27"/>
  <c r="BN160" i="27"/>
  <c r="BJ160" i="27"/>
  <c r="BF160" i="27"/>
  <c r="BB160" i="27"/>
  <c r="AX160" i="27"/>
  <c r="AT160" i="27"/>
  <c r="AP160" i="27"/>
  <c r="AL160" i="27"/>
  <c r="AH160" i="27"/>
  <c r="AD160" i="27"/>
  <c r="Z160" i="27"/>
  <c r="V160" i="27"/>
  <c r="R160" i="27"/>
  <c r="N160" i="27"/>
  <c r="J160" i="27"/>
  <c r="BQ160" i="27"/>
  <c r="BM160" i="27"/>
  <c r="BI160" i="27"/>
  <c r="BE160" i="27"/>
  <c r="BA160" i="27"/>
  <c r="AW160" i="27"/>
  <c r="AS160" i="27"/>
  <c r="AO160" i="27"/>
  <c r="AK160" i="27"/>
  <c r="AG160" i="27"/>
  <c r="AC160" i="27"/>
  <c r="Y160" i="27"/>
  <c r="U160" i="27"/>
  <c r="Q160" i="27"/>
  <c r="M160" i="27"/>
  <c r="BQ139" i="27"/>
  <c r="BM139" i="27"/>
  <c r="BI139" i="27"/>
  <c r="BE139" i="27"/>
  <c r="BA139" i="27"/>
  <c r="AW139" i="27"/>
  <c r="AS139" i="27"/>
  <c r="AO139" i="27"/>
  <c r="AK139" i="27"/>
  <c r="AG139" i="27"/>
  <c r="AC139" i="27"/>
  <c r="Y139" i="27"/>
  <c r="U139" i="27"/>
  <c r="Q139" i="27"/>
  <c r="M139" i="27"/>
  <c r="BP139" i="27"/>
  <c r="BL139" i="27"/>
  <c r="BH139" i="27"/>
  <c r="BD139" i="27"/>
  <c r="AZ139" i="27"/>
  <c r="AV139" i="27"/>
  <c r="AR139" i="27"/>
  <c r="AN139" i="27"/>
  <c r="AJ139" i="27"/>
  <c r="AF139" i="27"/>
  <c r="AB139" i="27"/>
  <c r="X139" i="27"/>
  <c r="T139" i="27"/>
  <c r="P139" i="27"/>
  <c r="L139" i="27"/>
  <c r="BS139" i="27"/>
  <c r="BO139" i="27"/>
  <c r="BK139" i="27"/>
  <c r="BG139" i="27"/>
  <c r="BC139" i="27"/>
  <c r="AY139" i="27"/>
  <c r="AU139" i="27"/>
  <c r="AQ139" i="27"/>
  <c r="AM139" i="27"/>
  <c r="AI139" i="27"/>
  <c r="AE139" i="27"/>
  <c r="AA139" i="27"/>
  <c r="W139" i="27"/>
  <c r="S139" i="27"/>
  <c r="O139" i="27"/>
  <c r="K139" i="27"/>
  <c r="BN139" i="27"/>
  <c r="BJ139" i="27"/>
  <c r="BF139" i="27"/>
  <c r="BB139" i="27"/>
  <c r="AX139" i="27"/>
  <c r="AT139" i="27"/>
  <c r="AP139" i="27"/>
  <c r="AL139" i="27"/>
  <c r="AH139" i="27"/>
  <c r="AD139" i="27"/>
  <c r="Z139" i="27"/>
  <c r="V139" i="27"/>
  <c r="R139" i="27"/>
  <c r="N139" i="27"/>
  <c r="J139" i="27"/>
  <c r="BS151" i="27"/>
  <c r="BO151" i="27"/>
  <c r="BK151" i="27"/>
  <c r="BG151" i="27"/>
  <c r="BC151" i="27"/>
  <c r="AY151" i="27"/>
  <c r="AU151" i="27"/>
  <c r="AQ151" i="27"/>
  <c r="AM151" i="27"/>
  <c r="AI151" i="27"/>
  <c r="AE151" i="27"/>
  <c r="AA151" i="27"/>
  <c r="W151" i="27"/>
  <c r="S151" i="27"/>
  <c r="O151" i="27"/>
  <c r="K151" i="27"/>
  <c r="BN151" i="27"/>
  <c r="BJ151" i="27"/>
  <c r="BF151" i="27"/>
  <c r="BB151" i="27"/>
  <c r="AX151" i="27"/>
  <c r="AT151" i="27"/>
  <c r="AP151" i="27"/>
  <c r="AL151" i="27"/>
  <c r="AH151" i="27"/>
  <c r="AD151" i="27"/>
  <c r="Z151" i="27"/>
  <c r="V151" i="27"/>
  <c r="R151" i="27"/>
  <c r="N151" i="27"/>
  <c r="J151" i="27"/>
  <c r="BQ151" i="27"/>
  <c r="BM151" i="27"/>
  <c r="BI151" i="27"/>
  <c r="BE151" i="27"/>
  <c r="BA151" i="27"/>
  <c r="AW151" i="27"/>
  <c r="AS151" i="27"/>
  <c r="AO151" i="27"/>
  <c r="AK151" i="27"/>
  <c r="AG151" i="27"/>
  <c r="AC151" i="27"/>
  <c r="Y151" i="27"/>
  <c r="U151" i="27"/>
  <c r="Q151" i="27"/>
  <c r="M151" i="27"/>
  <c r="BP151" i="27"/>
  <c r="BL151" i="27"/>
  <c r="BH151" i="27"/>
  <c r="BD151" i="27"/>
  <c r="AZ151" i="27"/>
  <c r="AV151" i="27"/>
  <c r="AR151" i="27"/>
  <c r="AN151" i="27"/>
  <c r="AJ151" i="27"/>
  <c r="AF151" i="27"/>
  <c r="AB151" i="27"/>
  <c r="X151" i="27"/>
  <c r="T151" i="27"/>
  <c r="P151" i="27"/>
  <c r="L151" i="27"/>
  <c r="BO123" i="27"/>
  <c r="BG123" i="27"/>
  <c r="AY123" i="27"/>
  <c r="AQ123" i="27"/>
  <c r="AI123" i="27"/>
  <c r="AA123" i="27"/>
  <c r="S123" i="27"/>
  <c r="K123" i="27"/>
  <c r="BS123" i="27"/>
  <c r="BM123" i="27"/>
  <c r="BE123" i="27"/>
  <c r="AW123" i="27"/>
  <c r="AO123" i="27"/>
  <c r="AG123" i="27"/>
  <c r="Y123" i="27"/>
  <c r="Q123" i="27"/>
  <c r="BK123" i="27"/>
  <c r="BC123" i="27"/>
  <c r="AU123" i="27"/>
  <c r="AM123" i="27"/>
  <c r="AE123" i="27"/>
  <c r="W123" i="27"/>
  <c r="O123" i="27"/>
  <c r="BQ123" i="27"/>
  <c r="BI123" i="27"/>
  <c r="BA123" i="27"/>
  <c r="AS123" i="27"/>
  <c r="AK123" i="27"/>
  <c r="AC123" i="27"/>
  <c r="U123" i="27"/>
  <c r="M123" i="27"/>
  <c r="BP87" i="27"/>
  <c r="BL87" i="27"/>
  <c r="BH87" i="27"/>
  <c r="BD87" i="27"/>
  <c r="AZ87" i="27"/>
  <c r="AV87" i="27"/>
  <c r="AR87" i="27"/>
  <c r="AN87" i="27"/>
  <c r="AJ87" i="27"/>
  <c r="AF87" i="27"/>
  <c r="AB87" i="27"/>
  <c r="X87" i="27"/>
  <c r="T87" i="27"/>
  <c r="P87" i="27"/>
  <c r="L87" i="27"/>
  <c r="BS87" i="27"/>
  <c r="BO87" i="27"/>
  <c r="BK87" i="27"/>
  <c r="BG87" i="27"/>
  <c r="BC87" i="27"/>
  <c r="AY87" i="27"/>
  <c r="AU87" i="27"/>
  <c r="AQ87" i="27"/>
  <c r="AM87" i="27"/>
  <c r="AI87" i="27"/>
  <c r="AE87" i="27"/>
  <c r="AA87" i="27"/>
  <c r="W87" i="27"/>
  <c r="S87" i="27"/>
  <c r="O87" i="27"/>
  <c r="K87" i="27"/>
  <c r="BN87" i="27"/>
  <c r="BJ87" i="27"/>
  <c r="BF87" i="27"/>
  <c r="BB87" i="27"/>
  <c r="AX87" i="27"/>
  <c r="AT87" i="27"/>
  <c r="AP87" i="27"/>
  <c r="AL87" i="27"/>
  <c r="AH87" i="27"/>
  <c r="AD87" i="27"/>
  <c r="Z87" i="27"/>
  <c r="V87" i="27"/>
  <c r="R87" i="27"/>
  <c r="N87" i="27"/>
  <c r="J87" i="27"/>
  <c r="BQ87" i="27"/>
  <c r="BM87" i="27"/>
  <c r="BI87" i="27"/>
  <c r="BE87" i="27"/>
  <c r="BA87" i="27"/>
  <c r="AW87" i="27"/>
  <c r="AS87" i="27"/>
  <c r="AO87" i="27"/>
  <c r="AK87" i="27"/>
  <c r="AG87" i="27"/>
  <c r="AC87" i="27"/>
  <c r="Y87" i="27"/>
  <c r="U87" i="27"/>
  <c r="Q87" i="27"/>
  <c r="M87" i="27"/>
  <c r="BS149" i="27"/>
  <c r="BO149" i="27"/>
  <c r="BK149" i="27"/>
  <c r="BG149" i="27"/>
  <c r="BC149" i="27"/>
  <c r="AY149" i="27"/>
  <c r="AU149" i="27"/>
  <c r="AQ149" i="27"/>
  <c r="AM149" i="27"/>
  <c r="AI149" i="27"/>
  <c r="AE149" i="27"/>
  <c r="AA149" i="27"/>
  <c r="W149" i="27"/>
  <c r="S149" i="27"/>
  <c r="O149" i="27"/>
  <c r="K149" i="27"/>
  <c r="BN149" i="27"/>
  <c r="BJ149" i="27"/>
  <c r="BF149" i="27"/>
  <c r="BB149" i="27"/>
  <c r="AX149" i="27"/>
  <c r="AT149" i="27"/>
  <c r="AP149" i="27"/>
  <c r="AL149" i="27"/>
  <c r="AH149" i="27"/>
  <c r="AD149" i="27"/>
  <c r="Z149" i="27"/>
  <c r="V149" i="27"/>
  <c r="R149" i="27"/>
  <c r="N149" i="27"/>
  <c r="J149" i="27"/>
  <c r="BQ149" i="27"/>
  <c r="BM149" i="27"/>
  <c r="BI149" i="27"/>
  <c r="BE149" i="27"/>
  <c r="BA149" i="27"/>
  <c r="AW149" i="27"/>
  <c r="AS149" i="27"/>
  <c r="AO149" i="27"/>
  <c r="AK149" i="27"/>
  <c r="AG149" i="27"/>
  <c r="AC149" i="27"/>
  <c r="Y149" i="27"/>
  <c r="U149" i="27"/>
  <c r="Q149" i="27"/>
  <c r="M149" i="27"/>
  <c r="BP149" i="27"/>
  <c r="BL149" i="27"/>
  <c r="BH149" i="27"/>
  <c r="BD149" i="27"/>
  <c r="AZ149" i="27"/>
  <c r="AV149" i="27"/>
  <c r="AR149" i="27"/>
  <c r="AN149" i="27"/>
  <c r="AJ149" i="27"/>
  <c r="AF149" i="27"/>
  <c r="AB149" i="27"/>
  <c r="X149" i="27"/>
  <c r="T149" i="27"/>
  <c r="P149" i="27"/>
  <c r="L149" i="27"/>
  <c r="BN155" i="27"/>
  <c r="BJ155" i="27"/>
  <c r="BF155" i="27"/>
  <c r="BB155" i="27"/>
  <c r="AX155" i="27"/>
  <c r="AT155" i="27"/>
  <c r="AP155" i="27"/>
  <c r="AL155" i="27"/>
  <c r="AH155" i="27"/>
  <c r="AD155" i="27"/>
  <c r="Z155" i="27"/>
  <c r="V155" i="27"/>
  <c r="R155" i="27"/>
  <c r="BQ155" i="27"/>
  <c r="BM155" i="27"/>
  <c r="BI155" i="27"/>
  <c r="BE155" i="27"/>
  <c r="BA155" i="27"/>
  <c r="AW155" i="27"/>
  <c r="BP155" i="27"/>
  <c r="BL155" i="27"/>
  <c r="BH155" i="27"/>
  <c r="BD155" i="27"/>
  <c r="AZ155" i="27"/>
  <c r="AV155" i="27"/>
  <c r="AR155" i="27"/>
  <c r="AN155" i="27"/>
  <c r="AJ155" i="27"/>
  <c r="AF155" i="27"/>
  <c r="AB155" i="27"/>
  <c r="X155" i="27"/>
  <c r="T155" i="27"/>
  <c r="P155" i="27"/>
  <c r="BS155" i="27"/>
  <c r="BO155" i="27"/>
  <c r="BK155" i="27"/>
  <c r="BG155" i="27"/>
  <c r="BC155" i="27"/>
  <c r="AY155" i="27"/>
  <c r="AU155" i="27"/>
  <c r="AQ155" i="27"/>
  <c r="AM155" i="27"/>
  <c r="AI155" i="27"/>
  <c r="AE155" i="27"/>
  <c r="AA155" i="27"/>
  <c r="AK155" i="27"/>
  <c r="W155" i="27"/>
  <c r="O155" i="27"/>
  <c r="K155" i="27"/>
  <c r="AG155" i="27"/>
  <c r="U155" i="27"/>
  <c r="N155" i="27"/>
  <c r="J155" i="27"/>
  <c r="AS155" i="27"/>
  <c r="AC155" i="27"/>
  <c r="S155" i="27"/>
  <c r="M155" i="27"/>
  <c r="AO155" i="27"/>
  <c r="Y155" i="27"/>
  <c r="Q155" i="27"/>
  <c r="L155" i="27"/>
  <c r="K12" i="27"/>
  <c r="S12" i="27"/>
  <c r="AA12" i="27"/>
  <c r="AI12" i="27"/>
  <c r="AQ12" i="27"/>
  <c r="AY12" i="27"/>
  <c r="BG12" i="27"/>
  <c r="BO12" i="27"/>
  <c r="M12" i="27"/>
  <c r="U12" i="27"/>
  <c r="AC12" i="27"/>
  <c r="AK12" i="27"/>
  <c r="AS12" i="27"/>
  <c r="BA12" i="27"/>
  <c r="BI12" i="27"/>
  <c r="BQ12" i="27"/>
  <c r="O12" i="27"/>
  <c r="W12" i="27"/>
  <c r="AE12" i="27"/>
  <c r="AM12" i="27"/>
  <c r="AU12" i="27"/>
  <c r="BC12" i="27"/>
  <c r="BK12" i="27"/>
  <c r="Q12" i="27"/>
  <c r="Y12" i="27"/>
  <c r="AG12" i="27"/>
  <c r="AO12" i="27"/>
  <c r="AW12" i="27"/>
  <c r="BE12" i="27"/>
  <c r="BM12" i="27"/>
  <c r="DW60" i="41" l="1"/>
  <c r="DX83" i="41"/>
  <c r="DW88" i="41"/>
  <c r="DW85" i="41"/>
  <c r="DX185" i="41"/>
  <c r="DX181" i="41"/>
  <c r="DW172" i="41"/>
  <c r="DW67" i="41"/>
  <c r="DX57" i="41"/>
  <c r="DX25" i="41"/>
  <c r="DX143" i="41"/>
  <c r="DW74" i="41"/>
  <c r="DW178" i="41"/>
  <c r="DX171" i="41"/>
  <c r="DX135" i="41"/>
  <c r="DW98" i="41"/>
  <c r="DX78" i="41"/>
  <c r="DW38" i="41"/>
  <c r="DX137" i="41"/>
  <c r="DX128" i="41"/>
  <c r="DQ151" i="41"/>
  <c r="DM151" i="41"/>
  <c r="DI151" i="41"/>
  <c r="DE151" i="41"/>
  <c r="DA151" i="41"/>
  <c r="CW151" i="41"/>
  <c r="CS151" i="41"/>
  <c r="CO151" i="41"/>
  <c r="CK151" i="41"/>
  <c r="CG151" i="41"/>
  <c r="CC151" i="41"/>
  <c r="BY151" i="41"/>
  <c r="BU151" i="41"/>
  <c r="BQ151" i="41"/>
  <c r="BM151" i="41"/>
  <c r="DT151" i="41"/>
  <c r="DP151" i="41"/>
  <c r="DV151" i="41"/>
  <c r="DR151" i="41"/>
  <c r="DN151" i="41"/>
  <c r="DJ151" i="41"/>
  <c r="DF151" i="41"/>
  <c r="DB151" i="41"/>
  <c r="CX151" i="41"/>
  <c r="CT151" i="41"/>
  <c r="CP151" i="41"/>
  <c r="CL151" i="41"/>
  <c r="CH151" i="41"/>
  <c r="CD151" i="41"/>
  <c r="BZ151" i="41"/>
  <c r="BV151" i="41"/>
  <c r="BR151" i="41"/>
  <c r="BN151" i="41"/>
  <c r="DK151" i="41"/>
  <c r="DC151" i="41"/>
  <c r="CU151" i="41"/>
  <c r="CM151" i="41"/>
  <c r="CE151" i="41"/>
  <c r="BW151" i="41"/>
  <c r="BO151" i="41"/>
  <c r="DS151" i="41"/>
  <c r="DH151" i="41"/>
  <c r="CZ151" i="41"/>
  <c r="CR151" i="41"/>
  <c r="CJ151" i="41"/>
  <c r="CB151" i="41"/>
  <c r="BT151" i="41"/>
  <c r="DO151" i="41"/>
  <c r="DG151" i="41"/>
  <c r="CY151" i="41"/>
  <c r="CQ151" i="41"/>
  <c r="CI151" i="41"/>
  <c r="CA151" i="41"/>
  <c r="BS151" i="41"/>
  <c r="DL151" i="41"/>
  <c r="DD151" i="41"/>
  <c r="CV151" i="41"/>
  <c r="CN151" i="41"/>
  <c r="CF151" i="41"/>
  <c r="BX151" i="41"/>
  <c r="BP151" i="41"/>
  <c r="DW181" i="41"/>
  <c r="DW177" i="41"/>
  <c r="DX141" i="41"/>
  <c r="DX130" i="41"/>
  <c r="DW125" i="41"/>
  <c r="DX125" i="41"/>
  <c r="DW94" i="41"/>
  <c r="DX85" i="41"/>
  <c r="DX51" i="41"/>
  <c r="DW46" i="41"/>
  <c r="DW25" i="41"/>
  <c r="DY25" i="41" s="1"/>
  <c r="DZ25" i="41" s="1"/>
  <c r="DX159" i="41"/>
  <c r="DX146" i="41"/>
  <c r="DW143" i="41"/>
  <c r="DW106" i="41"/>
  <c r="DX61" i="41"/>
  <c r="DW59" i="41"/>
  <c r="DX53" i="41"/>
  <c r="DW182" i="41"/>
  <c r="DW180" i="41"/>
  <c r="DW176" i="41"/>
  <c r="DX140" i="41"/>
  <c r="DX86" i="41"/>
  <c r="DX81" i="41"/>
  <c r="DW45" i="41"/>
  <c r="DW24" i="41"/>
  <c r="DW158" i="41"/>
  <c r="DW119" i="41"/>
  <c r="DW107" i="41"/>
  <c r="DX75" i="41"/>
  <c r="DW73" i="41"/>
  <c r="DX49" i="41"/>
  <c r="DS12" i="41"/>
  <c r="DO12" i="41"/>
  <c r="DK12" i="41"/>
  <c r="DG12" i="41"/>
  <c r="DC12" i="41"/>
  <c r="CY12" i="41"/>
  <c r="CU12" i="41"/>
  <c r="CQ12" i="41"/>
  <c r="CM12" i="41"/>
  <c r="CI12" i="41"/>
  <c r="CE12" i="41"/>
  <c r="CA12" i="41"/>
  <c r="BW12" i="41"/>
  <c r="BS12" i="41"/>
  <c r="BO12" i="41"/>
  <c r="DV12" i="41"/>
  <c r="DR12" i="41"/>
  <c r="DN12" i="41"/>
  <c r="DJ12" i="41"/>
  <c r="DF12" i="41"/>
  <c r="DB12" i="41"/>
  <c r="CX12" i="41"/>
  <c r="CT12" i="41"/>
  <c r="CP12" i="41"/>
  <c r="CL12" i="41"/>
  <c r="CH12" i="41"/>
  <c r="CD12" i="41"/>
  <c r="BZ12" i="41"/>
  <c r="BV12" i="41"/>
  <c r="BR12" i="41"/>
  <c r="BN12" i="41"/>
  <c r="DQ12" i="41"/>
  <c r="DM12" i="41"/>
  <c r="DI12" i="41"/>
  <c r="DE12" i="41"/>
  <c r="DA12" i="41"/>
  <c r="CS12" i="41"/>
  <c r="CO12" i="41"/>
  <c r="CG12" i="41"/>
  <c r="BY12" i="41"/>
  <c r="BQ12" i="41"/>
  <c r="DT12" i="41"/>
  <c r="DP12" i="41"/>
  <c r="DL12" i="41"/>
  <c r="DH12" i="41"/>
  <c r="DD12" i="41"/>
  <c r="CZ12" i="41"/>
  <c r="CV12" i="41"/>
  <c r="CR12" i="41"/>
  <c r="CN12" i="41"/>
  <c r="CJ12" i="41"/>
  <c r="CF12" i="41"/>
  <c r="CB12" i="41"/>
  <c r="BX12" i="41"/>
  <c r="BT12" i="41"/>
  <c r="BP12" i="41"/>
  <c r="CW12" i="41"/>
  <c r="CK12" i="41"/>
  <c r="CC12" i="41"/>
  <c r="BU12" i="41"/>
  <c r="BM12" i="41"/>
  <c r="DQ155" i="41"/>
  <c r="DM155" i="41"/>
  <c r="DI155" i="41"/>
  <c r="DE155" i="41"/>
  <c r="DA155" i="41"/>
  <c r="CW155" i="41"/>
  <c r="CS155" i="41"/>
  <c r="CO155" i="41"/>
  <c r="CK155" i="41"/>
  <c r="CG155" i="41"/>
  <c r="CC155" i="41"/>
  <c r="BY155" i="41"/>
  <c r="BU155" i="41"/>
  <c r="BQ155" i="41"/>
  <c r="BM155" i="41"/>
  <c r="DT155" i="41"/>
  <c r="DP155" i="41"/>
  <c r="DL155" i="41"/>
  <c r="DH155" i="41"/>
  <c r="DD155" i="41"/>
  <c r="CZ155" i="41"/>
  <c r="CV155" i="41"/>
  <c r="CR155" i="41"/>
  <c r="CN155" i="41"/>
  <c r="CJ155" i="41"/>
  <c r="CF155" i="41"/>
  <c r="CB155" i="41"/>
  <c r="BX155" i="41"/>
  <c r="BT155" i="41"/>
  <c r="BP155" i="41"/>
  <c r="DV155" i="41"/>
  <c r="DR155" i="41"/>
  <c r="DN155" i="41"/>
  <c r="DJ155" i="41"/>
  <c r="DF155" i="41"/>
  <c r="DB155" i="41"/>
  <c r="CX155" i="41"/>
  <c r="CT155" i="41"/>
  <c r="CP155" i="41"/>
  <c r="CL155" i="41"/>
  <c r="CH155" i="41"/>
  <c r="CD155" i="41"/>
  <c r="BZ155" i="41"/>
  <c r="BV155" i="41"/>
  <c r="BR155" i="41"/>
  <c r="BN155" i="41"/>
  <c r="DS155" i="41"/>
  <c r="DC155" i="41"/>
  <c r="CM155" i="41"/>
  <c r="BW155" i="41"/>
  <c r="DO155" i="41"/>
  <c r="CY155" i="41"/>
  <c r="CI155" i="41"/>
  <c r="BS155" i="41"/>
  <c r="DK155" i="41"/>
  <c r="CU155" i="41"/>
  <c r="CE155" i="41"/>
  <c r="BO155" i="41"/>
  <c r="DG155" i="41"/>
  <c r="CQ155" i="41"/>
  <c r="CA155" i="41"/>
  <c r="DV87" i="41"/>
  <c r="DR87" i="41"/>
  <c r="DN87" i="41"/>
  <c r="DJ87" i="41"/>
  <c r="DF87" i="41"/>
  <c r="DB87" i="41"/>
  <c r="CX87" i="41"/>
  <c r="CT87" i="41"/>
  <c r="CP87" i="41"/>
  <c r="CL87" i="41"/>
  <c r="CH87" i="41"/>
  <c r="CD87" i="41"/>
  <c r="BZ87" i="41"/>
  <c r="BV87" i="41"/>
  <c r="BR87" i="41"/>
  <c r="BN87" i="41"/>
  <c r="DT87" i="41"/>
  <c r="DP87" i="41"/>
  <c r="DL87" i="41"/>
  <c r="DH87" i="41"/>
  <c r="DD87" i="41"/>
  <c r="CZ87" i="41"/>
  <c r="CV87" i="41"/>
  <c r="CR87" i="41"/>
  <c r="CN87" i="41"/>
  <c r="CJ87" i="41"/>
  <c r="CF87" i="41"/>
  <c r="CB87" i="41"/>
  <c r="BX87" i="41"/>
  <c r="BT87" i="41"/>
  <c r="BP87" i="41"/>
  <c r="DM87" i="41"/>
  <c r="DE87" i="41"/>
  <c r="CW87" i="41"/>
  <c r="CO87" i="41"/>
  <c r="CG87" i="41"/>
  <c r="BY87" i="41"/>
  <c r="BQ87" i="41"/>
  <c r="DS87" i="41"/>
  <c r="DK87" i="41"/>
  <c r="DC87" i="41"/>
  <c r="CU87" i="41"/>
  <c r="CM87" i="41"/>
  <c r="CE87" i="41"/>
  <c r="BW87" i="41"/>
  <c r="BO87" i="41"/>
  <c r="DQ87" i="41"/>
  <c r="DI87" i="41"/>
  <c r="DA87" i="41"/>
  <c r="CS87" i="41"/>
  <c r="CK87" i="41"/>
  <c r="CC87" i="41"/>
  <c r="BU87" i="41"/>
  <c r="BM87" i="41"/>
  <c r="DO87" i="41"/>
  <c r="DG87" i="41"/>
  <c r="CY87" i="41"/>
  <c r="CQ87" i="41"/>
  <c r="CI87" i="41"/>
  <c r="CA87" i="41"/>
  <c r="BS87" i="41"/>
  <c r="DV123" i="41"/>
  <c r="DR123" i="41"/>
  <c r="DN123" i="41"/>
  <c r="DJ123" i="41"/>
  <c r="DF123" i="41"/>
  <c r="DB123" i="41"/>
  <c r="CX123" i="41"/>
  <c r="CT123" i="41"/>
  <c r="CP123" i="41"/>
  <c r="CL123" i="41"/>
  <c r="CH123" i="41"/>
  <c r="CD123" i="41"/>
  <c r="BZ123" i="41"/>
  <c r="BV123" i="41"/>
  <c r="BR123" i="41"/>
  <c r="BN123" i="41"/>
  <c r="DQ123" i="41"/>
  <c r="DM123" i="41"/>
  <c r="DI123" i="41"/>
  <c r="DE123" i="41"/>
  <c r="DA123" i="41"/>
  <c r="CW123" i="41"/>
  <c r="CS123" i="41"/>
  <c r="CO123" i="41"/>
  <c r="CK123" i="41"/>
  <c r="CG123" i="41"/>
  <c r="CC123" i="41"/>
  <c r="BY123" i="41"/>
  <c r="BU123" i="41"/>
  <c r="BQ123" i="41"/>
  <c r="BM123" i="41"/>
  <c r="DP123" i="41"/>
  <c r="DH123" i="41"/>
  <c r="CZ123" i="41"/>
  <c r="CR123" i="41"/>
  <c r="CJ123" i="41"/>
  <c r="CB123" i="41"/>
  <c r="BT123" i="41"/>
  <c r="DO123" i="41"/>
  <c r="DG123" i="41"/>
  <c r="CY123" i="41"/>
  <c r="CQ123" i="41"/>
  <c r="CI123" i="41"/>
  <c r="CA123" i="41"/>
  <c r="BS123" i="41"/>
  <c r="DT123" i="41"/>
  <c r="DL123" i="41"/>
  <c r="DD123" i="41"/>
  <c r="CV123" i="41"/>
  <c r="CN123" i="41"/>
  <c r="CF123" i="41"/>
  <c r="BX123" i="41"/>
  <c r="BP123" i="41"/>
  <c r="DS123" i="41"/>
  <c r="DK123" i="41"/>
  <c r="DC123" i="41"/>
  <c r="CU123" i="41"/>
  <c r="CM123" i="41"/>
  <c r="CE123" i="41"/>
  <c r="BW123" i="41"/>
  <c r="BO123" i="41"/>
  <c r="DT47" i="41"/>
  <c r="DP47" i="41"/>
  <c r="DL47" i="41"/>
  <c r="DH47" i="41"/>
  <c r="DD47" i="41"/>
  <c r="CZ47" i="41"/>
  <c r="CV47" i="41"/>
  <c r="CR47" i="41"/>
  <c r="CN47" i="41"/>
  <c r="CJ47" i="41"/>
  <c r="CF47" i="41"/>
  <c r="CB47" i="41"/>
  <c r="BX47" i="41"/>
  <c r="BT47" i="41"/>
  <c r="BP47" i="41"/>
  <c r="DS47" i="41"/>
  <c r="DO47" i="41"/>
  <c r="DK47" i="41"/>
  <c r="DG47" i="41"/>
  <c r="DC47" i="41"/>
  <c r="CY47" i="41"/>
  <c r="CU47" i="41"/>
  <c r="CQ47" i="41"/>
  <c r="CM47" i="41"/>
  <c r="CI47" i="41"/>
  <c r="CE47" i="41"/>
  <c r="CA47" i="41"/>
  <c r="BW47" i="41"/>
  <c r="BS47" i="41"/>
  <c r="BO47" i="41"/>
  <c r="DV47" i="41"/>
  <c r="DR47" i="41"/>
  <c r="DN47" i="41"/>
  <c r="DJ47" i="41"/>
  <c r="DF47" i="41"/>
  <c r="DB47" i="41"/>
  <c r="CX47" i="41"/>
  <c r="CT47" i="41"/>
  <c r="CP47" i="41"/>
  <c r="CL47" i="41"/>
  <c r="CH47" i="41"/>
  <c r="CD47" i="41"/>
  <c r="BZ47" i="41"/>
  <c r="BV47" i="41"/>
  <c r="BR47" i="41"/>
  <c r="BN47" i="41"/>
  <c r="DQ47" i="41"/>
  <c r="DM47" i="41"/>
  <c r="DI47" i="41"/>
  <c r="DE47" i="41"/>
  <c r="DA47" i="41"/>
  <c r="CW47" i="41"/>
  <c r="CS47" i="41"/>
  <c r="CO47" i="41"/>
  <c r="CK47" i="41"/>
  <c r="CG47" i="41"/>
  <c r="CC47" i="41"/>
  <c r="BY47" i="41"/>
  <c r="BU47" i="41"/>
  <c r="BQ47" i="41"/>
  <c r="BM47" i="41"/>
  <c r="DQ126" i="41"/>
  <c r="DM126" i="41"/>
  <c r="DI126" i="41"/>
  <c r="DE126" i="41"/>
  <c r="DA126" i="41"/>
  <c r="CW126" i="41"/>
  <c r="CS126" i="41"/>
  <c r="CO126" i="41"/>
  <c r="CK126" i="41"/>
  <c r="CG126" i="41"/>
  <c r="CC126" i="41"/>
  <c r="BY126" i="41"/>
  <c r="BU126" i="41"/>
  <c r="BQ126" i="41"/>
  <c r="BM126" i="41"/>
  <c r="DT126" i="41"/>
  <c r="DP126" i="41"/>
  <c r="DL126" i="41"/>
  <c r="DH126" i="41"/>
  <c r="DD126" i="41"/>
  <c r="CZ126" i="41"/>
  <c r="CV126" i="41"/>
  <c r="CR126" i="41"/>
  <c r="CN126" i="41"/>
  <c r="CJ126" i="41"/>
  <c r="CF126" i="41"/>
  <c r="CB126" i="41"/>
  <c r="BX126" i="41"/>
  <c r="BT126" i="41"/>
  <c r="BP126" i="41"/>
  <c r="DN126" i="41"/>
  <c r="DF126" i="41"/>
  <c r="CX126" i="41"/>
  <c r="CP126" i="41"/>
  <c r="CH126" i="41"/>
  <c r="BZ126" i="41"/>
  <c r="BR126" i="41"/>
  <c r="DS126" i="41"/>
  <c r="DK126" i="41"/>
  <c r="DC126" i="41"/>
  <c r="CU126" i="41"/>
  <c r="CM126" i="41"/>
  <c r="CE126" i="41"/>
  <c r="BW126" i="41"/>
  <c r="BO126" i="41"/>
  <c r="DR126" i="41"/>
  <c r="DJ126" i="41"/>
  <c r="DB126" i="41"/>
  <c r="CT126" i="41"/>
  <c r="CL126" i="41"/>
  <c r="CD126" i="41"/>
  <c r="BV126" i="41"/>
  <c r="BN126" i="41"/>
  <c r="DV126" i="41"/>
  <c r="DO126" i="41"/>
  <c r="DG126" i="41"/>
  <c r="CY126" i="41"/>
  <c r="CQ126" i="41"/>
  <c r="CI126" i="41"/>
  <c r="CA126" i="41"/>
  <c r="BS126" i="41"/>
  <c r="DW185" i="41"/>
  <c r="DW183" i="41"/>
  <c r="DW141" i="41"/>
  <c r="DW130" i="41"/>
  <c r="DW146" i="41"/>
  <c r="DX138" i="41"/>
  <c r="DX127" i="41"/>
  <c r="DX118" i="41"/>
  <c r="DX106" i="41"/>
  <c r="DW104" i="41"/>
  <c r="DX74" i="41"/>
  <c r="DW64" i="41"/>
  <c r="DW53" i="41"/>
  <c r="DW48" i="41"/>
  <c r="DX182" i="41"/>
  <c r="DX180" i="41"/>
  <c r="DX178" i="41"/>
  <c r="DY178" i="41" s="1"/>
  <c r="DZ178" i="41" s="1"/>
  <c r="DX176" i="41"/>
  <c r="DX98" i="41"/>
  <c r="DY98" i="41" s="1"/>
  <c r="DZ98" i="41" s="1"/>
  <c r="DW81" i="41"/>
  <c r="DX66" i="41"/>
  <c r="DX38" i="41"/>
  <c r="DY38" i="41" s="1"/>
  <c r="DZ38" i="41" s="1"/>
  <c r="DX158" i="41"/>
  <c r="DX147" i="41"/>
  <c r="DW137" i="41"/>
  <c r="DX119" i="41"/>
  <c r="DW117" i="41"/>
  <c r="DX117" i="41"/>
  <c r="DW105" i="41"/>
  <c r="DX105" i="41"/>
  <c r="DX88" i="41"/>
  <c r="DW83" i="41"/>
  <c r="DW49" i="41"/>
  <c r="DY49" i="41" s="1"/>
  <c r="DZ49" i="41" s="1"/>
  <c r="DQ100" i="41"/>
  <c r="DM100" i="41"/>
  <c r="DI100" i="41"/>
  <c r="DE100" i="41"/>
  <c r="DA100" i="41"/>
  <c r="CW100" i="41"/>
  <c r="CS100" i="41"/>
  <c r="CO100" i="41"/>
  <c r="CK100" i="41"/>
  <c r="CG100" i="41"/>
  <c r="CC100" i="41"/>
  <c r="BY100" i="41"/>
  <c r="BU100" i="41"/>
  <c r="BQ100" i="41"/>
  <c r="BM100" i="41"/>
  <c r="DT100" i="41"/>
  <c r="DP100" i="41"/>
  <c r="DL100" i="41"/>
  <c r="DH100" i="41"/>
  <c r="DD100" i="41"/>
  <c r="CZ100" i="41"/>
  <c r="CV100" i="41"/>
  <c r="CR100" i="41"/>
  <c r="CN100" i="41"/>
  <c r="CJ100" i="41"/>
  <c r="CF100" i="41"/>
  <c r="CB100" i="41"/>
  <c r="BX100" i="41"/>
  <c r="BT100" i="41"/>
  <c r="BP100" i="41"/>
  <c r="DS100" i="41"/>
  <c r="DO100" i="41"/>
  <c r="DK100" i="41"/>
  <c r="DG100" i="41"/>
  <c r="DC100" i="41"/>
  <c r="CY100" i="41"/>
  <c r="CU100" i="41"/>
  <c r="CQ100" i="41"/>
  <c r="CM100" i="41"/>
  <c r="CI100" i="41"/>
  <c r="CE100" i="41"/>
  <c r="CA100" i="41"/>
  <c r="BW100" i="41"/>
  <c r="BS100" i="41"/>
  <c r="BO100" i="41"/>
  <c r="DV100" i="41"/>
  <c r="DR100" i="41"/>
  <c r="DN100" i="41"/>
  <c r="DJ100" i="41"/>
  <c r="DF100" i="41"/>
  <c r="DB100" i="41"/>
  <c r="CX100" i="41"/>
  <c r="CT100" i="41"/>
  <c r="CP100" i="41"/>
  <c r="CL100" i="41"/>
  <c r="CH100" i="41"/>
  <c r="CD100" i="41"/>
  <c r="BZ100" i="41"/>
  <c r="BV100" i="41"/>
  <c r="BR100" i="41"/>
  <c r="BN100" i="41"/>
  <c r="DQ134" i="41"/>
  <c r="DM134" i="41"/>
  <c r="DI134" i="41"/>
  <c r="DE134" i="41"/>
  <c r="DA134" i="41"/>
  <c r="CW134" i="41"/>
  <c r="CS134" i="41"/>
  <c r="CO134" i="41"/>
  <c r="CK134" i="41"/>
  <c r="CG134" i="41"/>
  <c r="CC134" i="41"/>
  <c r="BY134" i="41"/>
  <c r="BU134" i="41"/>
  <c r="BQ134" i="41"/>
  <c r="BM134" i="41"/>
  <c r="DT134" i="41"/>
  <c r="DP134" i="41"/>
  <c r="DL134" i="41"/>
  <c r="DH134" i="41"/>
  <c r="DD134" i="41"/>
  <c r="CZ134" i="41"/>
  <c r="CV134" i="41"/>
  <c r="CR134" i="41"/>
  <c r="CN134" i="41"/>
  <c r="CJ134" i="41"/>
  <c r="CF134" i="41"/>
  <c r="CB134" i="41"/>
  <c r="BX134" i="41"/>
  <c r="BT134" i="41"/>
  <c r="BP134" i="41"/>
  <c r="DS134" i="41"/>
  <c r="DK134" i="41"/>
  <c r="DC134" i="41"/>
  <c r="CU134" i="41"/>
  <c r="CM134" i="41"/>
  <c r="CE134" i="41"/>
  <c r="BW134" i="41"/>
  <c r="BO134" i="41"/>
  <c r="DR134" i="41"/>
  <c r="DJ134" i="41"/>
  <c r="DB134" i="41"/>
  <c r="CT134" i="41"/>
  <c r="CL134" i="41"/>
  <c r="CD134" i="41"/>
  <c r="BV134" i="41"/>
  <c r="BN134" i="41"/>
  <c r="DV134" i="41"/>
  <c r="DO134" i="41"/>
  <c r="DG134" i="41"/>
  <c r="CY134" i="41"/>
  <c r="CQ134" i="41"/>
  <c r="CI134" i="41"/>
  <c r="CA134" i="41"/>
  <c r="BS134" i="41"/>
  <c r="DN134" i="41"/>
  <c r="DF134" i="41"/>
  <c r="CX134" i="41"/>
  <c r="CP134" i="41"/>
  <c r="CH134" i="41"/>
  <c r="BZ134" i="41"/>
  <c r="BR134" i="41"/>
  <c r="DX152" i="41"/>
  <c r="DX97" i="41"/>
  <c r="DX92" i="41"/>
  <c r="DX69" i="41"/>
  <c r="DX67" i="41"/>
  <c r="DY67" i="41" s="1"/>
  <c r="DZ67" i="41" s="1"/>
  <c r="DW51" i="41"/>
  <c r="DW159" i="41"/>
  <c r="DW138" i="41"/>
  <c r="DW127" i="41"/>
  <c r="DX104" i="41"/>
  <c r="DW89" i="41"/>
  <c r="DX76" i="41"/>
  <c r="DW61" i="41"/>
  <c r="DW171" i="41"/>
  <c r="DX111" i="41"/>
  <c r="DW101" i="41"/>
  <c r="DW93" i="41"/>
  <c r="DW68" i="41"/>
  <c r="DW66" i="41"/>
  <c r="DX24" i="41"/>
  <c r="DX156" i="41"/>
  <c r="DX150" i="41"/>
  <c r="DW150" i="41"/>
  <c r="DW128" i="41"/>
  <c r="DX90" i="41"/>
  <c r="DY88" i="41"/>
  <c r="DZ88" i="41" s="1"/>
  <c r="DW75" i="41"/>
  <c r="DX60" i="41"/>
  <c r="DY60" i="41" s="1"/>
  <c r="DZ60" i="41" s="1"/>
  <c r="DT149" i="41"/>
  <c r="DP149" i="41"/>
  <c r="DL149" i="41"/>
  <c r="DH149" i="41"/>
  <c r="DD149" i="41"/>
  <c r="CZ149" i="41"/>
  <c r="CV149" i="41"/>
  <c r="CR149" i="41"/>
  <c r="CN149" i="41"/>
  <c r="CJ149" i="41"/>
  <c r="CF149" i="41"/>
  <c r="CB149" i="41"/>
  <c r="BX149" i="41"/>
  <c r="BT149" i="41"/>
  <c r="BP149" i="41"/>
  <c r="DS149" i="41"/>
  <c r="DO149" i="41"/>
  <c r="DK149" i="41"/>
  <c r="DG149" i="41"/>
  <c r="DC149" i="41"/>
  <c r="CY149" i="41"/>
  <c r="CU149" i="41"/>
  <c r="CQ149" i="41"/>
  <c r="CM149" i="41"/>
  <c r="CI149" i="41"/>
  <c r="CE149" i="41"/>
  <c r="CA149" i="41"/>
  <c r="BW149" i="41"/>
  <c r="BS149" i="41"/>
  <c r="BO149" i="41"/>
  <c r="DV149" i="41"/>
  <c r="DR149" i="41"/>
  <c r="DN149" i="41"/>
  <c r="DJ149" i="41"/>
  <c r="DF149" i="41"/>
  <c r="DB149" i="41"/>
  <c r="CX149" i="41"/>
  <c r="CT149" i="41"/>
  <c r="CP149" i="41"/>
  <c r="CL149" i="41"/>
  <c r="CH149" i="41"/>
  <c r="CD149" i="41"/>
  <c r="BZ149" i="41"/>
  <c r="BV149" i="41"/>
  <c r="BR149" i="41"/>
  <c r="BN149" i="41"/>
  <c r="DQ149" i="41"/>
  <c r="DM149" i="41"/>
  <c r="DI149" i="41"/>
  <c r="DE149" i="41"/>
  <c r="DA149" i="41"/>
  <c r="CW149" i="41"/>
  <c r="CS149" i="41"/>
  <c r="CO149" i="41"/>
  <c r="CK149" i="41"/>
  <c r="CG149" i="41"/>
  <c r="CC149" i="41"/>
  <c r="BY149" i="41"/>
  <c r="BU149" i="41"/>
  <c r="BQ149" i="41"/>
  <c r="BM149" i="41"/>
  <c r="DQ139" i="41"/>
  <c r="DM139" i="41"/>
  <c r="DI139" i="41"/>
  <c r="DE139" i="41"/>
  <c r="DA139" i="41"/>
  <c r="CW139" i="41"/>
  <c r="CS139" i="41"/>
  <c r="CO139" i="41"/>
  <c r="CK139" i="41"/>
  <c r="CG139" i="41"/>
  <c r="CC139" i="41"/>
  <c r="BY139" i="41"/>
  <c r="BU139" i="41"/>
  <c r="BQ139" i="41"/>
  <c r="BM139" i="41"/>
  <c r="DS139" i="41"/>
  <c r="DO139" i="41"/>
  <c r="DK139" i="41"/>
  <c r="DG139" i="41"/>
  <c r="DC139" i="41"/>
  <c r="CY139" i="41"/>
  <c r="CU139" i="41"/>
  <c r="CQ139" i="41"/>
  <c r="CM139" i="41"/>
  <c r="CI139" i="41"/>
  <c r="CE139" i="41"/>
  <c r="CA139" i="41"/>
  <c r="BW139" i="41"/>
  <c r="BS139" i="41"/>
  <c r="BO139" i="41"/>
  <c r="DV139" i="41"/>
  <c r="DR139" i="41"/>
  <c r="DN139" i="41"/>
  <c r="DJ139" i="41"/>
  <c r="DF139" i="41"/>
  <c r="DB139" i="41"/>
  <c r="CX139" i="41"/>
  <c r="CT139" i="41"/>
  <c r="CP139" i="41"/>
  <c r="CL139" i="41"/>
  <c r="CH139" i="41"/>
  <c r="CD139" i="41"/>
  <c r="BZ139" i="41"/>
  <c r="BV139" i="41"/>
  <c r="BR139" i="41"/>
  <c r="BN139" i="41"/>
  <c r="DL139" i="41"/>
  <c r="CV139" i="41"/>
  <c r="CF139" i="41"/>
  <c r="BP139" i="41"/>
  <c r="DH139" i="41"/>
  <c r="CR139" i="41"/>
  <c r="CB139" i="41"/>
  <c r="DT139" i="41"/>
  <c r="DD139" i="41"/>
  <c r="CN139" i="41"/>
  <c r="BX139" i="41"/>
  <c r="DP139" i="41"/>
  <c r="CZ139" i="41"/>
  <c r="CJ139" i="41"/>
  <c r="BT139" i="41"/>
  <c r="DS160" i="41"/>
  <c r="DO160" i="41"/>
  <c r="DK160" i="41"/>
  <c r="DG160" i="41"/>
  <c r="DC160" i="41"/>
  <c r="CY160" i="41"/>
  <c r="CU160" i="41"/>
  <c r="CQ160" i="41"/>
  <c r="CM160" i="41"/>
  <c r="CI160" i="41"/>
  <c r="CE160" i="41"/>
  <c r="CA160" i="41"/>
  <c r="BW160" i="41"/>
  <c r="BS160" i="41"/>
  <c r="BO160" i="41"/>
  <c r="DR160" i="41"/>
  <c r="DM160" i="41"/>
  <c r="DH160" i="41"/>
  <c r="DB160" i="41"/>
  <c r="CW160" i="41"/>
  <c r="CR160" i="41"/>
  <c r="CL160" i="41"/>
  <c r="CG160" i="41"/>
  <c r="CB160" i="41"/>
  <c r="BV160" i="41"/>
  <c r="BQ160" i="41"/>
  <c r="DV160" i="41"/>
  <c r="DQ160" i="41"/>
  <c r="DL160" i="41"/>
  <c r="DF160" i="41"/>
  <c r="DA160" i="41"/>
  <c r="CV160" i="41"/>
  <c r="CP160" i="41"/>
  <c r="CK160" i="41"/>
  <c r="CF160" i="41"/>
  <c r="BZ160" i="41"/>
  <c r="BU160" i="41"/>
  <c r="BP160" i="41"/>
  <c r="DP160" i="41"/>
  <c r="DJ160" i="41"/>
  <c r="DE160" i="41"/>
  <c r="CZ160" i="41"/>
  <c r="CT160" i="41"/>
  <c r="CO160" i="41"/>
  <c r="CJ160" i="41"/>
  <c r="CD160" i="41"/>
  <c r="BY160" i="41"/>
  <c r="BT160" i="41"/>
  <c r="BN160" i="41"/>
  <c r="DT160" i="41"/>
  <c r="DN160" i="41"/>
  <c r="DI160" i="41"/>
  <c r="DD160" i="41"/>
  <c r="CX160" i="41"/>
  <c r="CS160" i="41"/>
  <c r="CN160" i="41"/>
  <c r="CH160" i="41"/>
  <c r="CC160" i="41"/>
  <c r="BX160" i="41"/>
  <c r="BR160" i="41"/>
  <c r="BM160" i="41"/>
  <c r="DV174" i="41"/>
  <c r="DR174" i="41"/>
  <c r="DN174" i="41"/>
  <c r="DJ174" i="41"/>
  <c r="DF174" i="41"/>
  <c r="DB174" i="41"/>
  <c r="CX174" i="41"/>
  <c r="CT174" i="41"/>
  <c r="CP174" i="41"/>
  <c r="CL174" i="41"/>
  <c r="CH174" i="41"/>
  <c r="CD174" i="41"/>
  <c r="BZ174" i="41"/>
  <c r="BV174" i="41"/>
  <c r="BR174" i="41"/>
  <c r="BN174" i="41"/>
  <c r="DQ174" i="41"/>
  <c r="DM174" i="41"/>
  <c r="DI174" i="41"/>
  <c r="DE174" i="41"/>
  <c r="DA174" i="41"/>
  <c r="CW174" i="41"/>
  <c r="CS174" i="41"/>
  <c r="CO174" i="41"/>
  <c r="CK174" i="41"/>
  <c r="CG174" i="41"/>
  <c r="CC174" i="41"/>
  <c r="BY174" i="41"/>
  <c r="BU174" i="41"/>
  <c r="BQ174" i="41"/>
  <c r="BM174" i="41"/>
  <c r="DP174" i="41"/>
  <c r="DH174" i="41"/>
  <c r="CZ174" i="41"/>
  <c r="CR174" i="41"/>
  <c r="CJ174" i="41"/>
  <c r="CB174" i="41"/>
  <c r="BT174" i="41"/>
  <c r="DO174" i="41"/>
  <c r="DG174" i="41"/>
  <c r="CY174" i="41"/>
  <c r="CQ174" i="41"/>
  <c r="CI174" i="41"/>
  <c r="CA174" i="41"/>
  <c r="BS174" i="41"/>
  <c r="DT174" i="41"/>
  <c r="DL174" i="41"/>
  <c r="DD174" i="41"/>
  <c r="CV174" i="41"/>
  <c r="CN174" i="41"/>
  <c r="CF174" i="41"/>
  <c r="BX174" i="41"/>
  <c r="BP174" i="41"/>
  <c r="DS174" i="41"/>
  <c r="DK174" i="41"/>
  <c r="DC174" i="41"/>
  <c r="CU174" i="41"/>
  <c r="CM174" i="41"/>
  <c r="CE174" i="41"/>
  <c r="BW174" i="41"/>
  <c r="BO174" i="41"/>
  <c r="DX183" i="41"/>
  <c r="DW179" i="41"/>
  <c r="DX179" i="41"/>
  <c r="DX177" i="41"/>
  <c r="DX172" i="41"/>
  <c r="DY172" i="41" s="1"/>
  <c r="DZ172" i="41" s="1"/>
  <c r="DW170" i="41"/>
  <c r="DX170" i="41"/>
  <c r="DW152" i="41"/>
  <c r="DW97" i="41"/>
  <c r="DX94" i="41"/>
  <c r="DW92" i="41"/>
  <c r="DW69" i="41"/>
  <c r="DY69" i="41" s="1"/>
  <c r="DZ69" i="41" s="1"/>
  <c r="DW57" i="41"/>
  <c r="DY57" i="41" s="1"/>
  <c r="DZ57" i="41" s="1"/>
  <c r="DX46" i="41"/>
  <c r="DW157" i="41"/>
  <c r="DX157" i="41"/>
  <c r="DW118" i="41"/>
  <c r="DX89" i="41"/>
  <c r="DW76" i="41"/>
  <c r="DX64" i="41"/>
  <c r="DX59" i="41"/>
  <c r="DX48" i="41"/>
  <c r="DW184" i="41"/>
  <c r="DX184" i="41"/>
  <c r="DX173" i="41"/>
  <c r="DW173" i="41"/>
  <c r="DW140" i="41"/>
  <c r="DY140" i="41" s="1"/>
  <c r="DZ140" i="41" s="1"/>
  <c r="DW135" i="41"/>
  <c r="DW111" i="41"/>
  <c r="DX101" i="41"/>
  <c r="DX93" i="41"/>
  <c r="DW86" i="41"/>
  <c r="DW78" i="41"/>
  <c r="DX68" i="41"/>
  <c r="DX45" i="41"/>
  <c r="DX168" i="41"/>
  <c r="DW168" i="41"/>
  <c r="DW156" i="41"/>
  <c r="DW147" i="41"/>
  <c r="DX107" i="41"/>
  <c r="DW103" i="41"/>
  <c r="DX103" i="41"/>
  <c r="DW90" i="41"/>
  <c r="DX73" i="41"/>
  <c r="AC3008" i="41"/>
  <c r="AC3007" i="41"/>
  <c r="AC3006" i="41"/>
  <c r="AC3005" i="41"/>
  <c r="AC3004" i="41"/>
  <c r="AC3003" i="41"/>
  <c r="AC3002" i="41"/>
  <c r="AC3001" i="41"/>
  <c r="AC3000" i="41"/>
  <c r="AC2999" i="41"/>
  <c r="AC2998" i="41"/>
  <c r="AC2997" i="41"/>
  <c r="AC2996" i="41"/>
  <c r="AC2995" i="41"/>
  <c r="AC2994" i="41"/>
  <c r="AC2993" i="41"/>
  <c r="AC2992" i="41"/>
  <c r="AC2991" i="41"/>
  <c r="AC2990" i="41"/>
  <c r="AC2989" i="41"/>
  <c r="AC2988" i="41"/>
  <c r="AC2987" i="41"/>
  <c r="AC2986" i="41"/>
  <c r="AC2985" i="41"/>
  <c r="AC2984" i="41"/>
  <c r="AC2983" i="41"/>
  <c r="AC2982" i="41"/>
  <c r="AC2981" i="41"/>
  <c r="AC2980" i="41"/>
  <c r="AC2979" i="41"/>
  <c r="AC2978" i="41"/>
  <c r="AC2977" i="41"/>
  <c r="AC2976" i="41"/>
  <c r="AC2975" i="41"/>
  <c r="AC2974" i="41"/>
  <c r="AC2973" i="41"/>
  <c r="AC2972" i="41"/>
  <c r="AC2971" i="41"/>
  <c r="AC2970" i="41"/>
  <c r="AC2969" i="41"/>
  <c r="AC2968" i="41"/>
  <c r="AC2967" i="41"/>
  <c r="AC2966" i="41"/>
  <c r="AC2965" i="41"/>
  <c r="AC2964" i="41"/>
  <c r="AC2963" i="41"/>
  <c r="AC2962" i="41"/>
  <c r="AC2961" i="41"/>
  <c r="AC2960" i="41"/>
  <c r="AC2959" i="41"/>
  <c r="AC2958" i="41"/>
  <c r="AC2957" i="41"/>
  <c r="AC2956" i="41"/>
  <c r="AC2955" i="41"/>
  <c r="AC2954" i="41"/>
  <c r="AC2953" i="41"/>
  <c r="AC2952" i="41"/>
  <c r="AC2951" i="41"/>
  <c r="AC2950" i="41"/>
  <c r="AC2949" i="41"/>
  <c r="AC2948" i="41"/>
  <c r="AC2947" i="41"/>
  <c r="AC2946" i="41"/>
  <c r="AC2945" i="41"/>
  <c r="AC2944" i="41"/>
  <c r="AC2943" i="41"/>
  <c r="AC2942" i="41"/>
  <c r="AC2941" i="41"/>
  <c r="AC2940" i="41"/>
  <c r="AC2939" i="41"/>
  <c r="AC2938" i="41"/>
  <c r="AC2937" i="41"/>
  <c r="AC2936" i="41"/>
  <c r="AC2935" i="41"/>
  <c r="AC2934" i="41"/>
  <c r="AC2933" i="41"/>
  <c r="AC2932" i="41"/>
  <c r="AC2931" i="41"/>
  <c r="AC2930" i="41"/>
  <c r="AC2929" i="41"/>
  <c r="AC2928" i="41"/>
  <c r="AC2927" i="41"/>
  <c r="AC2926" i="41"/>
  <c r="AC2925" i="41"/>
  <c r="AC2924" i="41"/>
  <c r="AC2923" i="41"/>
  <c r="AC2922" i="41"/>
  <c r="AC2921" i="41"/>
  <c r="AC2920" i="41"/>
  <c r="AC2919" i="41"/>
  <c r="AC2918" i="41"/>
  <c r="AC2917" i="41"/>
  <c r="AC2916" i="41"/>
  <c r="AC2915" i="41"/>
  <c r="AC2914" i="41"/>
  <c r="AC2913" i="41"/>
  <c r="AC2912" i="41"/>
  <c r="AC2911" i="41"/>
  <c r="AC2910" i="41"/>
  <c r="AC2909" i="41"/>
  <c r="AC2908" i="41"/>
  <c r="AC2907" i="41"/>
  <c r="AC2906" i="41"/>
  <c r="AC2905" i="41"/>
  <c r="AC2904" i="41"/>
  <c r="AC2903" i="41"/>
  <c r="AC2902" i="41"/>
  <c r="AC2901" i="41"/>
  <c r="AC2900" i="41"/>
  <c r="AC2899" i="41"/>
  <c r="AC2898" i="41"/>
  <c r="AC2897" i="41"/>
  <c r="AC2896" i="41"/>
  <c r="AC2895" i="41"/>
  <c r="AC2894" i="41"/>
  <c r="AC2893" i="41"/>
  <c r="AC2892" i="41"/>
  <c r="AC2891" i="41"/>
  <c r="AC2890" i="41"/>
  <c r="AC2889" i="41"/>
  <c r="AC2888" i="41"/>
  <c r="AC2887" i="41"/>
  <c r="AC2886" i="41"/>
  <c r="AC2885" i="41"/>
  <c r="AC2884" i="41"/>
  <c r="AC2883" i="41"/>
  <c r="AC2882" i="41"/>
  <c r="AC2881" i="41"/>
  <c r="AC2880" i="41"/>
  <c r="AC2879" i="41"/>
  <c r="AC2878" i="41"/>
  <c r="AC2877" i="41"/>
  <c r="AC2876" i="41"/>
  <c r="AC2875" i="41"/>
  <c r="AC2874" i="41"/>
  <c r="AC2873" i="41"/>
  <c r="AC2872" i="41"/>
  <c r="AC2871" i="41"/>
  <c r="AC2870" i="41"/>
  <c r="AC2869" i="41"/>
  <c r="AC2868" i="41"/>
  <c r="AC2867" i="41"/>
  <c r="AC2866" i="41"/>
  <c r="AC2865" i="41"/>
  <c r="AC2864" i="41"/>
  <c r="AC2863" i="41"/>
  <c r="AC2862" i="41"/>
  <c r="AC2861" i="41"/>
  <c r="AC2860" i="41"/>
  <c r="AC2859" i="41"/>
  <c r="AC2858" i="41"/>
  <c r="AC2857" i="41"/>
  <c r="AC2856" i="41"/>
  <c r="AC2855" i="41"/>
  <c r="AC2854" i="41"/>
  <c r="AC2853" i="41"/>
  <c r="AC2852" i="41"/>
  <c r="AC2851" i="41"/>
  <c r="AC2850" i="41"/>
  <c r="AC2849" i="41"/>
  <c r="AC2848" i="41"/>
  <c r="AC2847" i="41"/>
  <c r="AC2846" i="41"/>
  <c r="AC2845" i="41"/>
  <c r="AC2844" i="41"/>
  <c r="AC2843" i="41"/>
  <c r="AC2842" i="41"/>
  <c r="AC2841" i="41"/>
  <c r="AC2840" i="41"/>
  <c r="AC2839" i="41"/>
  <c r="AC2838" i="41"/>
  <c r="AC2837" i="41"/>
  <c r="AC2836" i="41"/>
  <c r="AC2835" i="41"/>
  <c r="AC2834" i="41"/>
  <c r="AC2833" i="41"/>
  <c r="AC2832" i="41"/>
  <c r="AC2831" i="41"/>
  <c r="AC2830" i="41"/>
  <c r="AC2829" i="41"/>
  <c r="AC2828" i="41"/>
  <c r="AC2827" i="41"/>
  <c r="AC2826" i="41"/>
  <c r="AC2825" i="41"/>
  <c r="AC2824" i="41"/>
  <c r="AC2823" i="41"/>
  <c r="AC2822" i="41"/>
  <c r="AC2821" i="41"/>
  <c r="AC2820" i="41"/>
  <c r="AC2819" i="41"/>
  <c r="AC2818" i="41"/>
  <c r="AC2817" i="41"/>
  <c r="AC2816" i="41"/>
  <c r="AC2815" i="41"/>
  <c r="AC2814" i="41"/>
  <c r="AC2813" i="41"/>
  <c r="AC2812" i="41"/>
  <c r="AC2811" i="41"/>
  <c r="AC2810" i="41"/>
  <c r="AC2809" i="41"/>
  <c r="AC2808" i="41"/>
  <c r="AC2807" i="41"/>
  <c r="AC2806" i="41"/>
  <c r="AC2805" i="41"/>
  <c r="AC2804" i="41"/>
  <c r="AC2803" i="41"/>
  <c r="AC2802" i="41"/>
  <c r="AC2801" i="41"/>
  <c r="AC2800" i="41"/>
  <c r="AC2799" i="41"/>
  <c r="AC2798" i="41"/>
  <c r="AC2797" i="41"/>
  <c r="AC2796" i="41"/>
  <c r="AC2795" i="41"/>
  <c r="AC2794" i="41"/>
  <c r="AC2793" i="41"/>
  <c r="AC2792" i="41"/>
  <c r="AC2791" i="41"/>
  <c r="AC2790" i="41"/>
  <c r="AC2789" i="41"/>
  <c r="AC2788" i="41"/>
  <c r="AC2787" i="41"/>
  <c r="AC2786" i="41"/>
  <c r="AC2785" i="41"/>
  <c r="AC2784" i="41"/>
  <c r="AC2783" i="41"/>
  <c r="AC2782" i="41"/>
  <c r="AC2781" i="41"/>
  <c r="AC2780" i="41"/>
  <c r="AC2779" i="41"/>
  <c r="AC2778" i="41"/>
  <c r="AC2777" i="41"/>
  <c r="AC2776" i="41"/>
  <c r="AC2775" i="41"/>
  <c r="AC2774" i="41"/>
  <c r="AC2773" i="41"/>
  <c r="AC2772" i="41"/>
  <c r="AC2771" i="41"/>
  <c r="AC2770" i="41"/>
  <c r="AC2769" i="41"/>
  <c r="AC2768" i="41"/>
  <c r="AC2767" i="41"/>
  <c r="AC2766" i="41"/>
  <c r="AC2765" i="41"/>
  <c r="AC2764" i="41"/>
  <c r="AC2763" i="41"/>
  <c r="AC2762" i="41"/>
  <c r="AC2761" i="41"/>
  <c r="AC2760" i="41"/>
  <c r="AC2759" i="41"/>
  <c r="AC2758" i="41"/>
  <c r="AC2757" i="41"/>
  <c r="AC2756" i="41"/>
  <c r="AC2755" i="41"/>
  <c r="AC2754" i="41"/>
  <c r="AC2753" i="41"/>
  <c r="AC2752" i="41"/>
  <c r="AC2751" i="41"/>
  <c r="AC2750" i="41"/>
  <c r="AC2749" i="41"/>
  <c r="AC2748" i="41"/>
  <c r="AC2747" i="41"/>
  <c r="AC2746" i="41"/>
  <c r="AC2745" i="41"/>
  <c r="AC2744" i="41"/>
  <c r="AC2743" i="41"/>
  <c r="AC2742" i="41"/>
  <c r="AC2741" i="41"/>
  <c r="AC2740" i="41"/>
  <c r="AC2739" i="41"/>
  <c r="AC2738" i="41"/>
  <c r="AC2737" i="41"/>
  <c r="AC2736" i="41"/>
  <c r="AC2735" i="41"/>
  <c r="AC2734" i="41"/>
  <c r="AC2733" i="41"/>
  <c r="AC2732" i="41"/>
  <c r="AC2731" i="41"/>
  <c r="AC2730" i="41"/>
  <c r="AC2729" i="41"/>
  <c r="AC2728" i="41"/>
  <c r="AC2727" i="41"/>
  <c r="AC2726" i="41"/>
  <c r="AC2725" i="41"/>
  <c r="AC2724" i="41"/>
  <c r="AC2723" i="41"/>
  <c r="AC2722" i="41"/>
  <c r="AC2721" i="41"/>
  <c r="AC2720" i="41"/>
  <c r="AC2719" i="41"/>
  <c r="AC2718" i="41"/>
  <c r="AC2717" i="41"/>
  <c r="AC2716" i="41"/>
  <c r="AC2715" i="41"/>
  <c r="AC2714" i="41"/>
  <c r="AC2713" i="41"/>
  <c r="AC2712" i="41"/>
  <c r="AC2711" i="41"/>
  <c r="AC2710" i="41"/>
  <c r="AC2709" i="41"/>
  <c r="AC2708" i="41"/>
  <c r="AC2707" i="41"/>
  <c r="AC2706" i="41"/>
  <c r="AC2705" i="41"/>
  <c r="AC2704" i="41"/>
  <c r="AC2703" i="41"/>
  <c r="AC2702" i="41"/>
  <c r="AC2701" i="41"/>
  <c r="AC2700" i="41"/>
  <c r="AC2699" i="41"/>
  <c r="AC2698" i="41"/>
  <c r="AC2697" i="41"/>
  <c r="AC2696" i="41"/>
  <c r="AC2695" i="41"/>
  <c r="AC2694" i="41"/>
  <c r="AC2693" i="41"/>
  <c r="AC2692" i="41"/>
  <c r="AC2691" i="41"/>
  <c r="AC2690" i="41"/>
  <c r="AC2689" i="41"/>
  <c r="AC2688" i="41"/>
  <c r="AC2687" i="41"/>
  <c r="AC2686" i="41"/>
  <c r="AC2685" i="41"/>
  <c r="AC2684" i="41"/>
  <c r="AC2683" i="41"/>
  <c r="AC2682" i="41"/>
  <c r="AC2681" i="41"/>
  <c r="AC2680" i="41"/>
  <c r="AC2679" i="41"/>
  <c r="AC2678" i="41"/>
  <c r="AC2677" i="41"/>
  <c r="AC2676" i="41"/>
  <c r="AC2675" i="41"/>
  <c r="AC2674" i="41"/>
  <c r="AC2673" i="41"/>
  <c r="AC2672" i="41"/>
  <c r="AC2671" i="41"/>
  <c r="AC2670" i="41"/>
  <c r="AC2669" i="41"/>
  <c r="AC2668" i="41"/>
  <c r="AC2667" i="41"/>
  <c r="AC2666" i="41"/>
  <c r="AC2665" i="41"/>
  <c r="AC2664" i="41"/>
  <c r="AC2663" i="41"/>
  <c r="AC2662" i="41"/>
  <c r="AC2661" i="41"/>
  <c r="AC2660" i="41"/>
  <c r="AC2659" i="41"/>
  <c r="AC2658" i="41"/>
  <c r="AC2657" i="41"/>
  <c r="AC2656" i="41"/>
  <c r="AC2655" i="41"/>
  <c r="AC2654" i="41"/>
  <c r="AC2653" i="41"/>
  <c r="AC2652" i="41"/>
  <c r="AC2651" i="41"/>
  <c r="AC2650" i="41"/>
  <c r="AC2649" i="41"/>
  <c r="AC2648" i="41"/>
  <c r="AC2647" i="41"/>
  <c r="AC2646" i="41"/>
  <c r="AC2645" i="41"/>
  <c r="AC2644" i="41"/>
  <c r="AC2643" i="41"/>
  <c r="AC2642" i="41"/>
  <c r="AC2641" i="41"/>
  <c r="AC2640" i="41"/>
  <c r="AC2639" i="41"/>
  <c r="AC2638" i="41"/>
  <c r="AC2637" i="41"/>
  <c r="AC2636" i="41"/>
  <c r="AC2635" i="41"/>
  <c r="AC2634" i="41"/>
  <c r="AC2633" i="41"/>
  <c r="AC2632" i="41"/>
  <c r="AC2631" i="41"/>
  <c r="AC2630" i="41"/>
  <c r="AC2629" i="41"/>
  <c r="AC2628" i="41"/>
  <c r="AC2627" i="41"/>
  <c r="AC2626" i="41"/>
  <c r="AC2625" i="41"/>
  <c r="AC2624" i="41"/>
  <c r="AC2623" i="41"/>
  <c r="AC2622" i="41"/>
  <c r="AC2621" i="41"/>
  <c r="AC2620" i="41"/>
  <c r="AC2619" i="41"/>
  <c r="AC2618" i="41"/>
  <c r="AC2617" i="41"/>
  <c r="AC2616" i="41"/>
  <c r="AC2615" i="41"/>
  <c r="AC2614" i="41"/>
  <c r="AC2613" i="41"/>
  <c r="AC2612" i="41"/>
  <c r="AC2611" i="41"/>
  <c r="AC2610" i="41"/>
  <c r="AC2609" i="41"/>
  <c r="AC2608" i="41"/>
  <c r="AC2607" i="41"/>
  <c r="AC2606" i="41"/>
  <c r="AC2605" i="41"/>
  <c r="AC2604" i="41"/>
  <c r="AC2603" i="41"/>
  <c r="AC2602" i="41"/>
  <c r="AC2601" i="41"/>
  <c r="AC2600" i="41"/>
  <c r="AC2599" i="41"/>
  <c r="AC2598" i="41"/>
  <c r="AC2597" i="41"/>
  <c r="AC2596" i="41"/>
  <c r="AC2595" i="41"/>
  <c r="AC2594" i="41"/>
  <c r="AC2593" i="41"/>
  <c r="AC2592" i="41"/>
  <c r="AC2591" i="41"/>
  <c r="AC2590" i="41"/>
  <c r="AC2589" i="41"/>
  <c r="AC2588" i="41"/>
  <c r="AC2587" i="41"/>
  <c r="AC2586" i="41"/>
  <c r="AC2585" i="41"/>
  <c r="AC2584" i="41"/>
  <c r="AC2583" i="41"/>
  <c r="AC2582" i="41"/>
  <c r="AC2581" i="41"/>
  <c r="AC2580" i="41"/>
  <c r="AC2579" i="41"/>
  <c r="AC2578" i="41"/>
  <c r="AC2577" i="41"/>
  <c r="AC2576" i="41"/>
  <c r="AC2575" i="41"/>
  <c r="AC2574" i="41"/>
  <c r="AC2573" i="41"/>
  <c r="AC2572" i="41"/>
  <c r="AC2571" i="41"/>
  <c r="AC2570" i="41"/>
  <c r="AC2569" i="41"/>
  <c r="AC2568" i="41"/>
  <c r="AC2567" i="41"/>
  <c r="AC2566" i="41"/>
  <c r="AC2565" i="41"/>
  <c r="AC2564" i="41"/>
  <c r="AC2563" i="41"/>
  <c r="AC2562" i="41"/>
  <c r="AC2561" i="41"/>
  <c r="AC2560" i="41"/>
  <c r="AC2559" i="41"/>
  <c r="AC2558" i="41"/>
  <c r="AC2557" i="41"/>
  <c r="AC2556" i="41"/>
  <c r="AC2555" i="41"/>
  <c r="AC2554" i="41"/>
  <c r="AC2553" i="41"/>
  <c r="AC2552" i="41"/>
  <c r="AC2551" i="41"/>
  <c r="AC2550" i="41"/>
  <c r="AC2549" i="41"/>
  <c r="AC2548" i="41"/>
  <c r="AC2547" i="41"/>
  <c r="AC2546" i="41"/>
  <c r="AC2545" i="41"/>
  <c r="AC2544" i="41"/>
  <c r="AC2543" i="41"/>
  <c r="AC2542" i="41"/>
  <c r="AC2541" i="41"/>
  <c r="AC2540" i="41"/>
  <c r="AC2539" i="41"/>
  <c r="AC2538" i="41"/>
  <c r="AC2537" i="41"/>
  <c r="AC2536" i="41"/>
  <c r="AC2535" i="41"/>
  <c r="AC2534" i="41"/>
  <c r="AC2533" i="41"/>
  <c r="AC2532" i="41"/>
  <c r="AC2531" i="41"/>
  <c r="AC2530" i="41"/>
  <c r="AC2529" i="41"/>
  <c r="AC2528" i="41"/>
  <c r="AC2527" i="41"/>
  <c r="AC2526" i="41"/>
  <c r="AC2525" i="41"/>
  <c r="AC2524" i="41"/>
  <c r="AC2523" i="41"/>
  <c r="AC2522" i="41"/>
  <c r="AC2521" i="41"/>
  <c r="AC2520" i="41"/>
  <c r="AC2519" i="41"/>
  <c r="AC2518" i="41"/>
  <c r="AC2517" i="41"/>
  <c r="AC2516" i="41"/>
  <c r="AC2515" i="41"/>
  <c r="AC2514" i="41"/>
  <c r="AC2513" i="41"/>
  <c r="AC2512" i="41"/>
  <c r="AC2511" i="41"/>
  <c r="AC2510" i="41"/>
  <c r="AC2509" i="41"/>
  <c r="AC2508" i="41"/>
  <c r="AC2507" i="41"/>
  <c r="AC2506" i="41"/>
  <c r="AC2505" i="41"/>
  <c r="AC2504" i="41"/>
  <c r="AC2503" i="41"/>
  <c r="AC2502" i="41"/>
  <c r="AC2501" i="41"/>
  <c r="AC2500" i="41"/>
  <c r="AC2499" i="41"/>
  <c r="AC2498" i="41"/>
  <c r="AC2497" i="41"/>
  <c r="AC2496" i="41"/>
  <c r="AC2495" i="41"/>
  <c r="AC2494" i="41"/>
  <c r="AC2493" i="41"/>
  <c r="AC2492" i="41"/>
  <c r="AC2491" i="41"/>
  <c r="AC2490" i="41"/>
  <c r="AC2489" i="41"/>
  <c r="AC2488" i="41"/>
  <c r="AC2487" i="41"/>
  <c r="AC2486" i="41"/>
  <c r="AC2485" i="41"/>
  <c r="AC2484" i="41"/>
  <c r="AC2483" i="41"/>
  <c r="AC2482" i="41"/>
  <c r="AC2481" i="41"/>
  <c r="AC2480" i="41"/>
  <c r="AC2479" i="41"/>
  <c r="AC2478" i="41"/>
  <c r="AC2477" i="41"/>
  <c r="AC2476" i="41"/>
  <c r="AC2475" i="41"/>
  <c r="AC2474" i="41"/>
  <c r="AC2473" i="41"/>
  <c r="AC2472" i="41"/>
  <c r="AC2471" i="41"/>
  <c r="AC2470" i="41"/>
  <c r="AC2469" i="41"/>
  <c r="AC2468" i="41"/>
  <c r="AC2467" i="41"/>
  <c r="AC2466" i="41"/>
  <c r="AC2465" i="41"/>
  <c r="AC2464" i="41"/>
  <c r="AC2463" i="41"/>
  <c r="AC2462" i="41"/>
  <c r="AC2461" i="41"/>
  <c r="AC2460" i="41"/>
  <c r="AC2459" i="41"/>
  <c r="AC2458" i="41"/>
  <c r="AC2457" i="41"/>
  <c r="AC2456" i="41"/>
  <c r="AC2455" i="41"/>
  <c r="AC2454" i="41"/>
  <c r="AC2453" i="41"/>
  <c r="AC2452" i="41"/>
  <c r="AC2451" i="41"/>
  <c r="AC2450" i="41"/>
  <c r="AC2449" i="41"/>
  <c r="AC2448" i="41"/>
  <c r="AC2447" i="41"/>
  <c r="AC2446" i="41"/>
  <c r="AC2445" i="41"/>
  <c r="AC2444" i="41"/>
  <c r="AC2443" i="41"/>
  <c r="AC2442" i="41"/>
  <c r="AC2441" i="41"/>
  <c r="AC2440" i="41"/>
  <c r="AC2439" i="41"/>
  <c r="AC2438" i="41"/>
  <c r="AC2437" i="41"/>
  <c r="AC2436" i="41"/>
  <c r="AC2435" i="41"/>
  <c r="AC2434" i="41"/>
  <c r="AC2433" i="41"/>
  <c r="AC2432" i="41"/>
  <c r="AC2431" i="41"/>
  <c r="AC2430" i="41"/>
  <c r="AC2429" i="41"/>
  <c r="AC2428" i="41"/>
  <c r="AC2427" i="41"/>
  <c r="AC2426" i="41"/>
  <c r="AC2425" i="41"/>
  <c r="AC2424" i="41"/>
  <c r="AC2423" i="41"/>
  <c r="AC2422" i="41"/>
  <c r="AC2421" i="41"/>
  <c r="AC2420" i="41"/>
  <c r="AC2419" i="41"/>
  <c r="AC2418" i="41"/>
  <c r="AC2417" i="41"/>
  <c r="AC2416" i="41"/>
  <c r="AC2415" i="41"/>
  <c r="AC2414" i="41"/>
  <c r="AC2413" i="41"/>
  <c r="AC2412" i="41"/>
  <c r="AC2411" i="41"/>
  <c r="AC2410" i="41"/>
  <c r="AC2409" i="41"/>
  <c r="AC2408" i="41"/>
  <c r="AC2407" i="41"/>
  <c r="AC2406" i="41"/>
  <c r="AC2405" i="41"/>
  <c r="AC2404" i="41"/>
  <c r="AC2403" i="41"/>
  <c r="AC2402" i="41"/>
  <c r="AC2401" i="41"/>
  <c r="AC2400" i="41"/>
  <c r="AC2399" i="41"/>
  <c r="AC2398" i="41"/>
  <c r="AC2397" i="41"/>
  <c r="AC2396" i="41"/>
  <c r="AC2395" i="41"/>
  <c r="AC2394" i="41"/>
  <c r="AC2393" i="41"/>
  <c r="AC2392" i="41"/>
  <c r="AC2391" i="41"/>
  <c r="AC2390" i="41"/>
  <c r="AC2389" i="41"/>
  <c r="AC2388" i="41"/>
  <c r="AC2387" i="41"/>
  <c r="AC2386" i="41"/>
  <c r="AC2385" i="41"/>
  <c r="AC2384" i="41"/>
  <c r="AC2383" i="41"/>
  <c r="AC2382" i="41"/>
  <c r="AC2381" i="41"/>
  <c r="AC2380" i="41"/>
  <c r="AC2379" i="41"/>
  <c r="AC2378" i="41"/>
  <c r="AC2377" i="41"/>
  <c r="AC2376" i="41"/>
  <c r="AC2375" i="41"/>
  <c r="AC2374" i="41"/>
  <c r="AC2373" i="41"/>
  <c r="AC2372" i="41"/>
  <c r="AC2371" i="41"/>
  <c r="AC2370" i="41"/>
  <c r="AC2369" i="41"/>
  <c r="AC2368" i="41"/>
  <c r="AC2367" i="41"/>
  <c r="AC2366" i="41"/>
  <c r="AC2365" i="41"/>
  <c r="AC2364" i="41"/>
  <c r="AC2363" i="41"/>
  <c r="AC2362" i="41"/>
  <c r="AC2361" i="41"/>
  <c r="AC2360" i="41"/>
  <c r="AC2359" i="41"/>
  <c r="AC2358" i="41"/>
  <c r="AC2357" i="41"/>
  <c r="AC2356" i="41"/>
  <c r="AC2355" i="41"/>
  <c r="AC2354" i="41"/>
  <c r="AC2353" i="41"/>
  <c r="AC2352" i="41"/>
  <c r="AC2351" i="41"/>
  <c r="AC2350" i="41"/>
  <c r="AC2349" i="41"/>
  <c r="AC2348" i="41"/>
  <c r="AC2347" i="41"/>
  <c r="AC2346" i="41"/>
  <c r="AC2345" i="41"/>
  <c r="AC2344" i="41"/>
  <c r="AC2343" i="41"/>
  <c r="AC2342" i="41"/>
  <c r="AC2341" i="41"/>
  <c r="AC2340" i="41"/>
  <c r="AC2339" i="41"/>
  <c r="AC2338" i="41"/>
  <c r="AC2337" i="41"/>
  <c r="AC2336" i="41"/>
  <c r="AC2335" i="41"/>
  <c r="AC2334" i="41"/>
  <c r="AC2333" i="41"/>
  <c r="AC2332" i="41"/>
  <c r="AC2331" i="41"/>
  <c r="AC2330" i="41"/>
  <c r="AC2329" i="41"/>
  <c r="AC2328" i="41"/>
  <c r="AC2327" i="41"/>
  <c r="AC2326" i="41"/>
  <c r="AC2325" i="41"/>
  <c r="AC2324" i="41"/>
  <c r="AC2323" i="41"/>
  <c r="AC2322" i="41"/>
  <c r="AC2321" i="41"/>
  <c r="AC2320" i="41"/>
  <c r="AC2319" i="41"/>
  <c r="AC2318" i="41"/>
  <c r="AC2317" i="41"/>
  <c r="AC2316" i="41"/>
  <c r="AC2315" i="41"/>
  <c r="AC2314" i="41"/>
  <c r="AC2313" i="41"/>
  <c r="AC2312" i="41"/>
  <c r="AC2311" i="41"/>
  <c r="AC2310" i="41"/>
  <c r="AC2309" i="41"/>
  <c r="AC2308" i="41"/>
  <c r="AC2307" i="41"/>
  <c r="AC2306" i="41"/>
  <c r="AC2305" i="41"/>
  <c r="AC2304" i="41"/>
  <c r="AC2303" i="41"/>
  <c r="AC2302" i="41"/>
  <c r="AC2301" i="41"/>
  <c r="AC2300" i="41"/>
  <c r="AC2299" i="41"/>
  <c r="AC2298" i="41"/>
  <c r="AC2297" i="41"/>
  <c r="AC2296" i="41"/>
  <c r="AC2295" i="41"/>
  <c r="AC2294" i="41"/>
  <c r="AC2293" i="41"/>
  <c r="AC2292" i="41"/>
  <c r="AC2291" i="41"/>
  <c r="AC2290" i="41"/>
  <c r="AC2289" i="41"/>
  <c r="AC2288" i="41"/>
  <c r="AC2287" i="41"/>
  <c r="AC2286" i="41"/>
  <c r="AC2285" i="41"/>
  <c r="AC2284" i="41"/>
  <c r="AC2283" i="41"/>
  <c r="AC2282" i="41"/>
  <c r="AC2281" i="41"/>
  <c r="AC2280" i="41"/>
  <c r="AC2279" i="41"/>
  <c r="AC2278" i="41"/>
  <c r="AC2277" i="41"/>
  <c r="AC2276" i="41"/>
  <c r="AC2275" i="41"/>
  <c r="AC2274" i="41"/>
  <c r="AC2273" i="41"/>
  <c r="AC2272" i="41"/>
  <c r="AC2271" i="41"/>
  <c r="AC2270" i="41"/>
  <c r="AC2269" i="41"/>
  <c r="AC2268" i="41"/>
  <c r="AC2267" i="41"/>
  <c r="AC2266" i="41"/>
  <c r="AC2265" i="41"/>
  <c r="AC2264" i="41"/>
  <c r="AC2263" i="41"/>
  <c r="AC2262" i="41"/>
  <c r="AC2261" i="41"/>
  <c r="AC2260" i="41"/>
  <c r="AC2259" i="41"/>
  <c r="AC2258" i="41"/>
  <c r="AC2257" i="41"/>
  <c r="AC2256" i="41"/>
  <c r="AC2255" i="41"/>
  <c r="AC2254" i="41"/>
  <c r="AC2253" i="41"/>
  <c r="AC2252" i="41"/>
  <c r="AC2251" i="41"/>
  <c r="AC2250" i="41"/>
  <c r="AC2249" i="41"/>
  <c r="AC2248" i="41"/>
  <c r="AC2247" i="41"/>
  <c r="AC2246" i="41"/>
  <c r="AC2245" i="41"/>
  <c r="AC2244" i="41"/>
  <c r="AC2243" i="41"/>
  <c r="AC2242" i="41"/>
  <c r="AC2241" i="41"/>
  <c r="AC2240" i="41"/>
  <c r="AC2239" i="41"/>
  <c r="AC2238" i="41"/>
  <c r="AC2237" i="41"/>
  <c r="AC2236" i="41"/>
  <c r="AC2235" i="41"/>
  <c r="AC2234" i="41"/>
  <c r="AC2233" i="41"/>
  <c r="AC2232" i="41"/>
  <c r="AC2231" i="41"/>
  <c r="AC2230" i="41"/>
  <c r="AC2229" i="41"/>
  <c r="AC2228" i="41"/>
  <c r="AC2227" i="41"/>
  <c r="AC2226" i="41"/>
  <c r="AC2225" i="41"/>
  <c r="AC2224" i="41"/>
  <c r="AC2223" i="41"/>
  <c r="AC2222" i="41"/>
  <c r="AC2221" i="41"/>
  <c r="AC2220" i="41"/>
  <c r="AC2219" i="41"/>
  <c r="AC2218" i="41"/>
  <c r="AC2217" i="41"/>
  <c r="AC2216" i="41"/>
  <c r="AC2215" i="41"/>
  <c r="AC2214" i="41"/>
  <c r="AC2213" i="41"/>
  <c r="AC2212" i="41"/>
  <c r="AC2211" i="41"/>
  <c r="AC2210" i="41"/>
  <c r="AC2209" i="41"/>
  <c r="AC2208" i="41"/>
  <c r="AC2207" i="41"/>
  <c r="AC2206" i="41"/>
  <c r="AC2205" i="41"/>
  <c r="AC2204" i="41"/>
  <c r="AC2203" i="41"/>
  <c r="AC2202" i="41"/>
  <c r="AC2201" i="41"/>
  <c r="AC2200" i="41"/>
  <c r="AC2199" i="41"/>
  <c r="AC2198" i="41"/>
  <c r="AC2197" i="41"/>
  <c r="AC2196" i="41"/>
  <c r="AC2195" i="41"/>
  <c r="AC2194" i="41"/>
  <c r="AC2193" i="41"/>
  <c r="AC2192" i="41"/>
  <c r="AC2191" i="41"/>
  <c r="AC2190" i="41"/>
  <c r="AC2189" i="41"/>
  <c r="AC2188" i="41"/>
  <c r="AC2187" i="41"/>
  <c r="AC2186" i="41"/>
  <c r="AC2185" i="41"/>
  <c r="AC2184" i="41"/>
  <c r="AC2183" i="41"/>
  <c r="AC2182" i="41"/>
  <c r="AC2181" i="41"/>
  <c r="AC2180" i="41"/>
  <c r="AC2179" i="41"/>
  <c r="AC2178" i="41"/>
  <c r="AC2177" i="41"/>
  <c r="AC2176" i="41"/>
  <c r="AC2175" i="41"/>
  <c r="AC2174" i="41"/>
  <c r="AC2173" i="41"/>
  <c r="AC2172" i="41"/>
  <c r="AC2171" i="41"/>
  <c r="AC2170" i="41"/>
  <c r="AC2169" i="41"/>
  <c r="AC2168" i="41"/>
  <c r="AC2167" i="41"/>
  <c r="AC2166" i="41"/>
  <c r="AC2165" i="41"/>
  <c r="AC2164" i="41"/>
  <c r="AC2163" i="41"/>
  <c r="AC2162" i="41"/>
  <c r="AC2161" i="41"/>
  <c r="AC2160" i="41"/>
  <c r="AC2159" i="41"/>
  <c r="AC2158" i="41"/>
  <c r="AC2157" i="41"/>
  <c r="AC2156" i="41"/>
  <c r="AC2155" i="41"/>
  <c r="AC2154" i="41"/>
  <c r="AC2153" i="41"/>
  <c r="AC2152" i="41"/>
  <c r="AC2151" i="41"/>
  <c r="AC2150" i="41"/>
  <c r="AC2149" i="41"/>
  <c r="AC2148" i="41"/>
  <c r="AC2147" i="41"/>
  <c r="AC2146" i="41"/>
  <c r="AC2145" i="41"/>
  <c r="AC2144" i="41"/>
  <c r="AC2143" i="41"/>
  <c r="AC2142" i="41"/>
  <c r="AC2141" i="41"/>
  <c r="AC2140" i="41"/>
  <c r="AC2139" i="41"/>
  <c r="AC2138" i="41"/>
  <c r="AC2137" i="41"/>
  <c r="AC2136" i="41"/>
  <c r="AC2135" i="41"/>
  <c r="AC2134" i="41"/>
  <c r="AC2133" i="41"/>
  <c r="AC2132" i="41"/>
  <c r="AC2131" i="41"/>
  <c r="AC2130" i="41"/>
  <c r="AC2129" i="41"/>
  <c r="AC2128" i="41"/>
  <c r="AC2127" i="41"/>
  <c r="AC2126" i="41"/>
  <c r="AC2125" i="41"/>
  <c r="AC2124" i="41"/>
  <c r="AC2123" i="41"/>
  <c r="AC2122" i="41"/>
  <c r="AC2121" i="41"/>
  <c r="AC2120" i="41"/>
  <c r="AC2119" i="41"/>
  <c r="AC2118" i="41"/>
  <c r="AC2117" i="41"/>
  <c r="AC2116" i="41"/>
  <c r="AC2115" i="41"/>
  <c r="AC2114" i="41"/>
  <c r="AC2113" i="41"/>
  <c r="AC2112" i="41"/>
  <c r="AC2111" i="41"/>
  <c r="AC2110" i="41"/>
  <c r="AC2109" i="41"/>
  <c r="AC2108" i="41"/>
  <c r="AC2107" i="41"/>
  <c r="AC2106" i="41"/>
  <c r="AC2105" i="41"/>
  <c r="AC2104" i="41"/>
  <c r="AC2103" i="41"/>
  <c r="AC2102" i="41"/>
  <c r="AC2101" i="41"/>
  <c r="AC2100" i="41"/>
  <c r="AC2099" i="41"/>
  <c r="AC2098" i="41"/>
  <c r="AC2097" i="41"/>
  <c r="AC2096" i="41"/>
  <c r="AC2095" i="41"/>
  <c r="AC2094" i="41"/>
  <c r="AC2093" i="41"/>
  <c r="AC2092" i="41"/>
  <c r="AC2091" i="41"/>
  <c r="AC2090" i="41"/>
  <c r="AC2089" i="41"/>
  <c r="AC2088" i="41"/>
  <c r="AC2087" i="41"/>
  <c r="AC2086" i="41"/>
  <c r="AC2085" i="41"/>
  <c r="AC2084" i="41"/>
  <c r="AC2083" i="41"/>
  <c r="AC2082" i="41"/>
  <c r="AC2081" i="41"/>
  <c r="AC2080" i="41"/>
  <c r="AC2079" i="41"/>
  <c r="AC2078" i="41"/>
  <c r="AC2077" i="41"/>
  <c r="AC2076" i="41"/>
  <c r="AC2075" i="41"/>
  <c r="AC2074" i="41"/>
  <c r="AC2073" i="41"/>
  <c r="AC2072" i="41"/>
  <c r="AC2071" i="41"/>
  <c r="AC2070" i="41"/>
  <c r="AC2069" i="41"/>
  <c r="AC2068" i="41"/>
  <c r="AC2067" i="41"/>
  <c r="AC2066" i="41"/>
  <c r="AC2065" i="41"/>
  <c r="AC2064" i="41"/>
  <c r="AC2063" i="41"/>
  <c r="AC2062" i="41"/>
  <c r="AC2061" i="41"/>
  <c r="AC2060" i="41"/>
  <c r="AC2059" i="41"/>
  <c r="AC2058" i="41"/>
  <c r="AC2057" i="41"/>
  <c r="AC2056" i="41"/>
  <c r="AC2055" i="41"/>
  <c r="AC2054" i="41"/>
  <c r="AC2053" i="41"/>
  <c r="AC2052" i="41"/>
  <c r="AC2051" i="41"/>
  <c r="AC2050" i="41"/>
  <c r="AC2049" i="41"/>
  <c r="AC2048" i="41"/>
  <c r="AC2047" i="41"/>
  <c r="AC2046" i="41"/>
  <c r="AC2045" i="41"/>
  <c r="AC2044" i="41"/>
  <c r="AC2043" i="41"/>
  <c r="AC2042" i="41"/>
  <c r="AC2041" i="41"/>
  <c r="AC2040" i="41"/>
  <c r="AC2039" i="41"/>
  <c r="AC2038" i="41"/>
  <c r="AC2037" i="41"/>
  <c r="AC2036" i="41"/>
  <c r="AC2035" i="41"/>
  <c r="AC2034" i="41"/>
  <c r="AC2033" i="41"/>
  <c r="AC2032" i="41"/>
  <c r="AC2031" i="41"/>
  <c r="AC2030" i="41"/>
  <c r="AC2029" i="41"/>
  <c r="AC2028" i="41"/>
  <c r="AC2027" i="41"/>
  <c r="AC2026" i="41"/>
  <c r="AC2025" i="41"/>
  <c r="AC2024" i="41"/>
  <c r="AC2023" i="41"/>
  <c r="AC2022" i="41"/>
  <c r="AC2021" i="41"/>
  <c r="AC2020" i="41"/>
  <c r="AC2019" i="41"/>
  <c r="AC2018" i="41"/>
  <c r="AC2017" i="41"/>
  <c r="AC2016" i="41"/>
  <c r="AC2015" i="41"/>
  <c r="AC2014" i="41"/>
  <c r="AC2013" i="41"/>
  <c r="AC2012" i="41"/>
  <c r="AC2011" i="41"/>
  <c r="AC2010" i="41"/>
  <c r="AC2009" i="41"/>
  <c r="AC2008" i="41"/>
  <c r="AC2007" i="41"/>
  <c r="AC2006" i="41"/>
  <c r="AC2005" i="41"/>
  <c r="AC2004" i="41"/>
  <c r="AC2003" i="41"/>
  <c r="AC2002" i="41"/>
  <c r="AC2001" i="41"/>
  <c r="AC2000" i="41"/>
  <c r="AC1999" i="41"/>
  <c r="AC1998" i="41"/>
  <c r="AC1997" i="41"/>
  <c r="AC1996" i="41"/>
  <c r="AC1995" i="41"/>
  <c r="AC1994" i="41"/>
  <c r="AC1993" i="41"/>
  <c r="AC1992" i="41"/>
  <c r="AC1991" i="41"/>
  <c r="AC1990" i="41"/>
  <c r="AC1989" i="41"/>
  <c r="AC1988" i="41"/>
  <c r="AC1987" i="41"/>
  <c r="AC1986" i="41"/>
  <c r="AC1985" i="41"/>
  <c r="AC1984" i="41"/>
  <c r="AC1983" i="41"/>
  <c r="AC1982" i="41"/>
  <c r="AC1981" i="41"/>
  <c r="AC1980" i="41"/>
  <c r="AC1979" i="41"/>
  <c r="AC1978" i="41"/>
  <c r="AC1977" i="41"/>
  <c r="AC1976" i="41"/>
  <c r="AC1975" i="41"/>
  <c r="AC1974" i="41"/>
  <c r="AC1973" i="41"/>
  <c r="AC1972" i="41"/>
  <c r="AC1971" i="41"/>
  <c r="AC1970" i="41"/>
  <c r="AC1969" i="41"/>
  <c r="AC1968" i="41"/>
  <c r="AC1967" i="41"/>
  <c r="AC1966" i="41"/>
  <c r="AC1965" i="41"/>
  <c r="AC1964" i="41"/>
  <c r="AC1963" i="41"/>
  <c r="AC1962" i="41"/>
  <c r="AC1961" i="41"/>
  <c r="AC1960" i="41"/>
  <c r="AC1959" i="41"/>
  <c r="AC1958" i="41"/>
  <c r="AC1957" i="41"/>
  <c r="AC1956" i="41"/>
  <c r="AC1955" i="41"/>
  <c r="AC1954" i="41"/>
  <c r="AC1953" i="41"/>
  <c r="AC1952" i="41"/>
  <c r="AC1951" i="41"/>
  <c r="AC1950" i="41"/>
  <c r="AC1949" i="41"/>
  <c r="AC1948" i="41"/>
  <c r="AC1947" i="41"/>
  <c r="AC1946" i="41"/>
  <c r="AC1945" i="41"/>
  <c r="AC1944" i="41"/>
  <c r="AC1943" i="41"/>
  <c r="AC1942" i="41"/>
  <c r="AC1941" i="41"/>
  <c r="AC1940" i="41"/>
  <c r="AC1939" i="41"/>
  <c r="AC1938" i="41"/>
  <c r="AC1937" i="41"/>
  <c r="AC1936" i="41"/>
  <c r="AC1935" i="41"/>
  <c r="AC1934" i="41"/>
  <c r="AC1933" i="41"/>
  <c r="AC1932" i="41"/>
  <c r="AC1931" i="41"/>
  <c r="AC1930" i="41"/>
  <c r="AC1929" i="41"/>
  <c r="AC1928" i="41"/>
  <c r="AC1927" i="41"/>
  <c r="AC1926" i="41"/>
  <c r="AC1925" i="41"/>
  <c r="AC1924" i="41"/>
  <c r="AC1923" i="41"/>
  <c r="AC1922" i="41"/>
  <c r="AC1921" i="41"/>
  <c r="AC1920" i="41"/>
  <c r="AC1919" i="41"/>
  <c r="AC1918" i="41"/>
  <c r="AC1917" i="41"/>
  <c r="AC1916" i="41"/>
  <c r="AC1915" i="41"/>
  <c r="AC1914" i="41"/>
  <c r="AC1913" i="41"/>
  <c r="AC1912" i="41"/>
  <c r="AC1911" i="41"/>
  <c r="AC1910" i="41"/>
  <c r="AC1909" i="41"/>
  <c r="AC1908" i="41"/>
  <c r="AC1907" i="41"/>
  <c r="AC1906" i="41"/>
  <c r="AC1905" i="41"/>
  <c r="AC1904" i="41"/>
  <c r="AC1903" i="41"/>
  <c r="AC1902" i="41"/>
  <c r="AC1901" i="41"/>
  <c r="AC1900" i="41"/>
  <c r="AC1899" i="41"/>
  <c r="AC1898" i="41"/>
  <c r="AC1897" i="41"/>
  <c r="AC1896" i="41"/>
  <c r="AC1895" i="41"/>
  <c r="AC1894" i="41"/>
  <c r="AC1893" i="41"/>
  <c r="AC1892" i="41"/>
  <c r="AC1891" i="41"/>
  <c r="AC1890" i="41"/>
  <c r="AC1889" i="41"/>
  <c r="AC1888" i="41"/>
  <c r="AC1887" i="41"/>
  <c r="AC1886" i="41"/>
  <c r="AC1885" i="41"/>
  <c r="AC1884" i="41"/>
  <c r="AC1883" i="41"/>
  <c r="AC1882" i="41"/>
  <c r="AC1881" i="41"/>
  <c r="AC1880" i="41"/>
  <c r="AC1879" i="41"/>
  <c r="AC1878" i="41"/>
  <c r="AC1877" i="41"/>
  <c r="AC1876" i="41"/>
  <c r="AC1875" i="41"/>
  <c r="AC1874" i="41"/>
  <c r="AC1873" i="41"/>
  <c r="AC1872" i="41"/>
  <c r="AC1871" i="41"/>
  <c r="AC1870" i="41"/>
  <c r="AC1869" i="41"/>
  <c r="AC1868" i="41"/>
  <c r="AC1867" i="41"/>
  <c r="AC1866" i="41"/>
  <c r="AC1865" i="41"/>
  <c r="AC1864" i="41"/>
  <c r="AC1863" i="41"/>
  <c r="AC1862" i="41"/>
  <c r="AC1861" i="41"/>
  <c r="AC1860" i="41"/>
  <c r="AC1859" i="41"/>
  <c r="AC1858" i="41"/>
  <c r="AC1857" i="41"/>
  <c r="AC1856" i="41"/>
  <c r="AC1855" i="41"/>
  <c r="AC1854" i="41"/>
  <c r="AC1853" i="41"/>
  <c r="AC1852" i="41"/>
  <c r="AC1851" i="41"/>
  <c r="AC1850" i="41"/>
  <c r="AC1849" i="41"/>
  <c r="AC1848" i="41"/>
  <c r="AC1847" i="41"/>
  <c r="AC1846" i="41"/>
  <c r="AC1845" i="41"/>
  <c r="AC1844" i="41"/>
  <c r="AC1843" i="41"/>
  <c r="AC1842" i="41"/>
  <c r="AC1841" i="41"/>
  <c r="AC1840" i="41"/>
  <c r="AC1839" i="41"/>
  <c r="AC1838" i="41"/>
  <c r="AC1837" i="41"/>
  <c r="AC1836" i="41"/>
  <c r="AC1835" i="41"/>
  <c r="AC1834" i="41"/>
  <c r="AC1833" i="41"/>
  <c r="AC1832" i="41"/>
  <c r="AC1831" i="41"/>
  <c r="AC1830" i="41"/>
  <c r="AC1829" i="41"/>
  <c r="AC1828" i="41"/>
  <c r="AC1827" i="41"/>
  <c r="AC1826" i="41"/>
  <c r="AC1825" i="41"/>
  <c r="AC1824" i="41"/>
  <c r="AC1823" i="41"/>
  <c r="AC1822" i="41"/>
  <c r="AC1821" i="41"/>
  <c r="AC1820" i="41"/>
  <c r="AC1819" i="41"/>
  <c r="AC1818" i="41"/>
  <c r="AC1817" i="41"/>
  <c r="AC1816" i="41"/>
  <c r="AC1815" i="41"/>
  <c r="AC1814" i="41"/>
  <c r="AC1813" i="41"/>
  <c r="AC1812" i="41"/>
  <c r="AC1811" i="41"/>
  <c r="AC1810" i="41"/>
  <c r="AC1809" i="41"/>
  <c r="AC1808" i="41"/>
  <c r="AC1807" i="41"/>
  <c r="AC1806" i="41"/>
  <c r="AC1805" i="41"/>
  <c r="AC1804" i="41"/>
  <c r="AC1803" i="41"/>
  <c r="AC1802" i="41"/>
  <c r="AC1801" i="41"/>
  <c r="AC1800" i="41"/>
  <c r="AC1799" i="41"/>
  <c r="AC1798" i="41"/>
  <c r="AC1797" i="41"/>
  <c r="AC1796" i="41"/>
  <c r="AC1795" i="41"/>
  <c r="AC1794" i="41"/>
  <c r="AC1793" i="41"/>
  <c r="AC1792" i="41"/>
  <c r="AC1791" i="41"/>
  <c r="AC1790" i="41"/>
  <c r="AC1789" i="41"/>
  <c r="AC1788" i="41"/>
  <c r="AC1787" i="41"/>
  <c r="AC1786" i="41"/>
  <c r="AC1785" i="41"/>
  <c r="AC1784" i="41"/>
  <c r="AC1783" i="41"/>
  <c r="AC1782" i="41"/>
  <c r="AC1781" i="41"/>
  <c r="AC1780" i="41"/>
  <c r="AC1779" i="41"/>
  <c r="AC1778" i="41"/>
  <c r="AC1777" i="41"/>
  <c r="AC1776" i="41"/>
  <c r="AC1775" i="41"/>
  <c r="AC1774" i="41"/>
  <c r="AC1773" i="41"/>
  <c r="AC1772" i="41"/>
  <c r="AC1771" i="41"/>
  <c r="AC1770" i="41"/>
  <c r="AC1769" i="41"/>
  <c r="AC1768" i="41"/>
  <c r="AC1767" i="41"/>
  <c r="AC1766" i="41"/>
  <c r="AC1765" i="41"/>
  <c r="AC1764" i="41"/>
  <c r="AC1763" i="41"/>
  <c r="AC1762" i="41"/>
  <c r="AC1761" i="41"/>
  <c r="AC1760" i="41"/>
  <c r="AC1759" i="41"/>
  <c r="AC1758" i="41"/>
  <c r="AC1757" i="41"/>
  <c r="AC1756" i="41"/>
  <c r="AC1755" i="41"/>
  <c r="AC1754" i="41"/>
  <c r="AC1753" i="41"/>
  <c r="AC1752" i="41"/>
  <c r="AC1751" i="41"/>
  <c r="AC1750" i="41"/>
  <c r="AC1749" i="41"/>
  <c r="AC1748" i="41"/>
  <c r="AC1747" i="41"/>
  <c r="AC1746" i="41"/>
  <c r="AC1745" i="41"/>
  <c r="AC1744" i="41"/>
  <c r="AC1743" i="41"/>
  <c r="AC1742" i="41"/>
  <c r="AC1741" i="41"/>
  <c r="AC1740" i="41"/>
  <c r="AC1739" i="41"/>
  <c r="AC1738" i="41"/>
  <c r="AC1737" i="41"/>
  <c r="AC1736" i="41"/>
  <c r="AC1735" i="41"/>
  <c r="AC1734" i="41"/>
  <c r="AC1733" i="41"/>
  <c r="AC1732" i="41"/>
  <c r="AC1731" i="41"/>
  <c r="AC1730" i="41"/>
  <c r="AC1729" i="41"/>
  <c r="AC1728" i="41"/>
  <c r="AC1727" i="41"/>
  <c r="AC1726" i="41"/>
  <c r="AC1725" i="41"/>
  <c r="AC1724" i="41"/>
  <c r="AC1723" i="41"/>
  <c r="AC1722" i="41"/>
  <c r="AC1721" i="41"/>
  <c r="AC1720" i="41"/>
  <c r="AC1719" i="41"/>
  <c r="AC1718" i="41"/>
  <c r="AC1717" i="41"/>
  <c r="AC1716" i="41"/>
  <c r="AC1715" i="41"/>
  <c r="AC1714" i="41"/>
  <c r="AC1713" i="41"/>
  <c r="AC1712" i="41"/>
  <c r="AC1711" i="41"/>
  <c r="AC1710" i="41"/>
  <c r="AC1709" i="41"/>
  <c r="AC1708" i="41"/>
  <c r="AC1707" i="41"/>
  <c r="AC1706" i="41"/>
  <c r="AC1705" i="41"/>
  <c r="AC1704" i="41"/>
  <c r="AC1703" i="41"/>
  <c r="AC1702" i="41"/>
  <c r="AC1701" i="41"/>
  <c r="AC1700" i="41"/>
  <c r="AC1699" i="41"/>
  <c r="AC1698" i="41"/>
  <c r="AC1697" i="41"/>
  <c r="AC1696" i="41"/>
  <c r="AC1695" i="41"/>
  <c r="AC1694" i="41"/>
  <c r="AC1693" i="41"/>
  <c r="AC1692" i="41"/>
  <c r="AC1691" i="41"/>
  <c r="AC1690" i="41"/>
  <c r="AC1689" i="41"/>
  <c r="AC1688" i="41"/>
  <c r="AC1687" i="41"/>
  <c r="AC1686" i="41"/>
  <c r="AC1685" i="41"/>
  <c r="AC1684" i="41"/>
  <c r="AC1683" i="41"/>
  <c r="AC1682" i="41"/>
  <c r="AC1681" i="41"/>
  <c r="AC1680" i="41"/>
  <c r="AC1679" i="41"/>
  <c r="AC1678" i="41"/>
  <c r="AC1677" i="41"/>
  <c r="AC1676" i="41"/>
  <c r="AC1675" i="41"/>
  <c r="AC1674" i="41"/>
  <c r="AC1673" i="41"/>
  <c r="AC1672" i="41"/>
  <c r="AC1671" i="41"/>
  <c r="AC1670" i="41"/>
  <c r="AC1669" i="41"/>
  <c r="AC1668" i="41"/>
  <c r="AC1667" i="41"/>
  <c r="AC1666" i="41"/>
  <c r="AC1665" i="41"/>
  <c r="AC1664" i="41"/>
  <c r="AC1663" i="41"/>
  <c r="AC1662" i="41"/>
  <c r="AC1661" i="41"/>
  <c r="AC1660" i="41"/>
  <c r="AC1659" i="41"/>
  <c r="AC1658" i="41"/>
  <c r="AC1657" i="41"/>
  <c r="AC1656" i="41"/>
  <c r="AC1655" i="41"/>
  <c r="AC1654" i="41"/>
  <c r="AC1653" i="41"/>
  <c r="AC1652" i="41"/>
  <c r="AC1651" i="41"/>
  <c r="AC1650" i="41"/>
  <c r="AC1649" i="41"/>
  <c r="AC1648" i="41"/>
  <c r="AC1647" i="41"/>
  <c r="AC1646" i="41"/>
  <c r="AC1645" i="41"/>
  <c r="AC1644" i="41"/>
  <c r="AC1643" i="41"/>
  <c r="AC1642" i="41"/>
  <c r="AC1641" i="41"/>
  <c r="AC1640" i="41"/>
  <c r="AC1639" i="41"/>
  <c r="AC1638" i="41"/>
  <c r="AC1637" i="41"/>
  <c r="AC1636" i="41"/>
  <c r="AC1635" i="41"/>
  <c r="AC1634" i="41"/>
  <c r="AC1633" i="41"/>
  <c r="AC1632" i="41"/>
  <c r="AC1631" i="41"/>
  <c r="AC1630" i="41"/>
  <c r="AC1629" i="41"/>
  <c r="AC1628" i="41"/>
  <c r="AC1627" i="41"/>
  <c r="AC1626" i="41"/>
  <c r="AC1625" i="41"/>
  <c r="AC1624" i="41"/>
  <c r="AC1623" i="41"/>
  <c r="AC1622" i="41"/>
  <c r="AC1621" i="41"/>
  <c r="AC1620" i="41"/>
  <c r="AC1619" i="41"/>
  <c r="AC1618" i="41"/>
  <c r="AC1617" i="41"/>
  <c r="AC1616" i="41"/>
  <c r="AC1615" i="41"/>
  <c r="AC1614" i="41"/>
  <c r="AC1613" i="41"/>
  <c r="AC1612" i="41"/>
  <c r="AC1611" i="41"/>
  <c r="AC1610" i="41"/>
  <c r="AC1609" i="41"/>
  <c r="AC1608" i="41"/>
  <c r="AC1607" i="41"/>
  <c r="AC1606" i="41"/>
  <c r="AC1605" i="41"/>
  <c r="AC1604" i="41"/>
  <c r="AC1603" i="41"/>
  <c r="AC1602" i="41"/>
  <c r="AC1601" i="41"/>
  <c r="AC1600" i="41"/>
  <c r="AC1599" i="41"/>
  <c r="AC1598" i="41"/>
  <c r="AC1597" i="41"/>
  <c r="AC1596" i="41"/>
  <c r="AC1595" i="41"/>
  <c r="AC1594" i="41"/>
  <c r="AC1593" i="41"/>
  <c r="AC1592" i="41"/>
  <c r="AC1591" i="41"/>
  <c r="AC1590" i="41"/>
  <c r="AC1589" i="41"/>
  <c r="AC1588" i="41"/>
  <c r="AC1587" i="41"/>
  <c r="AC1586" i="41"/>
  <c r="AC1585" i="41"/>
  <c r="AC1584" i="41"/>
  <c r="AC1583" i="41"/>
  <c r="AC1582" i="41"/>
  <c r="AC1581" i="41"/>
  <c r="AC1580" i="41"/>
  <c r="AC1579" i="41"/>
  <c r="AC1578" i="41"/>
  <c r="AC1577" i="41"/>
  <c r="AC1576" i="41"/>
  <c r="AC1575" i="41"/>
  <c r="AC1574" i="41"/>
  <c r="AC1573" i="41"/>
  <c r="AC1572" i="41"/>
  <c r="AC1571" i="41"/>
  <c r="AC1570" i="41"/>
  <c r="AC1569" i="41"/>
  <c r="AC1568" i="41"/>
  <c r="AC1567" i="41"/>
  <c r="AC1566" i="41"/>
  <c r="AC1565" i="41"/>
  <c r="AC1564" i="41"/>
  <c r="AC1563" i="41"/>
  <c r="AC1562" i="41"/>
  <c r="AC1561" i="41"/>
  <c r="AC1560" i="41"/>
  <c r="AC1559" i="41"/>
  <c r="AC1558" i="41"/>
  <c r="AC1557" i="41"/>
  <c r="AC1556" i="41"/>
  <c r="AC1555" i="41"/>
  <c r="AC1554" i="41"/>
  <c r="AC1553" i="41"/>
  <c r="AC1552" i="41"/>
  <c r="AC1551" i="41"/>
  <c r="AC1550" i="41"/>
  <c r="AC1549" i="41"/>
  <c r="AC1548" i="41"/>
  <c r="AC1547" i="41"/>
  <c r="AC1546" i="41"/>
  <c r="AC1545" i="41"/>
  <c r="AC1544" i="41"/>
  <c r="AC1543" i="41"/>
  <c r="AC1542" i="41"/>
  <c r="AC1541" i="41"/>
  <c r="AC1540" i="41"/>
  <c r="AC1539" i="41"/>
  <c r="AC1538" i="41"/>
  <c r="AC1537" i="41"/>
  <c r="AC1536" i="41"/>
  <c r="AC1535" i="41"/>
  <c r="AC1534" i="41"/>
  <c r="AC1533" i="41"/>
  <c r="AC1532" i="41"/>
  <c r="AC1531" i="41"/>
  <c r="AC1530" i="41"/>
  <c r="AC1529" i="41"/>
  <c r="AC1528" i="41"/>
  <c r="AC1527" i="41"/>
  <c r="AC1526" i="41"/>
  <c r="AC1525" i="41"/>
  <c r="AC1524" i="41"/>
  <c r="AC1523" i="41"/>
  <c r="AC1522" i="41"/>
  <c r="AC1521" i="41"/>
  <c r="AC1520" i="41"/>
  <c r="AC1519" i="41"/>
  <c r="AC1518" i="41"/>
  <c r="AC1517" i="41"/>
  <c r="AC1516" i="41"/>
  <c r="AC1515" i="41"/>
  <c r="AC1514" i="41"/>
  <c r="AC1513" i="41"/>
  <c r="AC1512" i="41"/>
  <c r="AC1511" i="41"/>
  <c r="AC1510" i="41"/>
  <c r="AC1509" i="41"/>
  <c r="AC1508" i="41"/>
  <c r="AC1507" i="41"/>
  <c r="AC1506" i="41"/>
  <c r="AC1505" i="41"/>
  <c r="AC1504" i="41"/>
  <c r="AC1503" i="41"/>
  <c r="AC1502" i="41"/>
  <c r="AC1501" i="41"/>
  <c r="AC1500" i="41"/>
  <c r="AC1499" i="41"/>
  <c r="AC1498" i="41"/>
  <c r="AC1497" i="41"/>
  <c r="AC1496" i="41"/>
  <c r="AC1495" i="41"/>
  <c r="AC1494" i="41"/>
  <c r="AC1493" i="41"/>
  <c r="AC1492" i="41"/>
  <c r="AC1491" i="41"/>
  <c r="AC1490" i="41"/>
  <c r="AC1489" i="41"/>
  <c r="AC1488" i="41"/>
  <c r="AC1487" i="41"/>
  <c r="AC1486" i="41"/>
  <c r="AC1485" i="41"/>
  <c r="AC1484" i="41"/>
  <c r="AC1483" i="41"/>
  <c r="AC1482" i="41"/>
  <c r="AC1481" i="41"/>
  <c r="AC1480" i="41"/>
  <c r="AC1479" i="41"/>
  <c r="AC1478" i="41"/>
  <c r="AC1477" i="41"/>
  <c r="AC1476" i="41"/>
  <c r="AC1475" i="41"/>
  <c r="AC1474" i="41"/>
  <c r="AC1473" i="41"/>
  <c r="AC1472" i="41"/>
  <c r="AC1471" i="41"/>
  <c r="AC1470" i="41"/>
  <c r="AC1469" i="41"/>
  <c r="AC1468" i="41"/>
  <c r="AC1467" i="41"/>
  <c r="AC1466" i="41"/>
  <c r="AC1465" i="41"/>
  <c r="AC1464" i="41"/>
  <c r="AC1463" i="41"/>
  <c r="AC1462" i="41"/>
  <c r="AC1461" i="41"/>
  <c r="AC1460" i="41"/>
  <c r="AC1459" i="41"/>
  <c r="AC1458" i="41"/>
  <c r="AC1457" i="41"/>
  <c r="AC1456" i="41"/>
  <c r="AC1455" i="41"/>
  <c r="AC1454" i="41"/>
  <c r="AC1453" i="41"/>
  <c r="AC1452" i="41"/>
  <c r="AC1451" i="41"/>
  <c r="AC1450" i="41"/>
  <c r="AC1449" i="41"/>
  <c r="AC1448" i="41"/>
  <c r="AC1447" i="41"/>
  <c r="AC1446" i="41"/>
  <c r="AC1445" i="41"/>
  <c r="AC1444" i="41"/>
  <c r="AC1443" i="41"/>
  <c r="AC1442" i="41"/>
  <c r="AC1441" i="41"/>
  <c r="AC1440" i="41"/>
  <c r="AC1439" i="41"/>
  <c r="AC1438" i="41"/>
  <c r="AC1437" i="41"/>
  <c r="AC1436" i="41"/>
  <c r="AC1435" i="41"/>
  <c r="AC1434" i="41"/>
  <c r="AC1433" i="41"/>
  <c r="AC1432" i="41"/>
  <c r="AC1431" i="41"/>
  <c r="AC1430" i="41"/>
  <c r="AC1429" i="41"/>
  <c r="AC1428" i="41"/>
  <c r="AC1427" i="41"/>
  <c r="AC1426" i="41"/>
  <c r="AC1425" i="41"/>
  <c r="AC1424" i="41"/>
  <c r="AC1423" i="41"/>
  <c r="AC1422" i="41"/>
  <c r="AC1421" i="41"/>
  <c r="AC1420" i="41"/>
  <c r="AC1419" i="41"/>
  <c r="AC1418" i="41"/>
  <c r="AC1417" i="41"/>
  <c r="AC1416" i="41"/>
  <c r="AC1415" i="41"/>
  <c r="AC1414" i="41"/>
  <c r="AC1413" i="41"/>
  <c r="AC1412" i="41"/>
  <c r="AC1411" i="41"/>
  <c r="AC1410" i="41"/>
  <c r="AC1409" i="41"/>
  <c r="AC1408" i="41"/>
  <c r="AC1407" i="41"/>
  <c r="AC1406" i="41"/>
  <c r="AC1405" i="41"/>
  <c r="AC1404" i="41"/>
  <c r="AC1403" i="41"/>
  <c r="AC1402" i="41"/>
  <c r="AC1401" i="41"/>
  <c r="AC1400" i="41"/>
  <c r="AC1399" i="41"/>
  <c r="AC1398" i="41"/>
  <c r="AC1397" i="41"/>
  <c r="AC1396" i="41"/>
  <c r="AC1395" i="41"/>
  <c r="AC1394" i="41"/>
  <c r="AC1393" i="41"/>
  <c r="AC1392" i="41"/>
  <c r="AC1391" i="41"/>
  <c r="AC1390" i="41"/>
  <c r="AC1389" i="41"/>
  <c r="AC1388" i="41"/>
  <c r="AC1387" i="41"/>
  <c r="AC1386" i="41"/>
  <c r="AC1385" i="41"/>
  <c r="AC1384" i="41"/>
  <c r="AC1383" i="41"/>
  <c r="AC1382" i="41"/>
  <c r="AC1381" i="41"/>
  <c r="AC1380" i="41"/>
  <c r="AC1379" i="41"/>
  <c r="AC1378" i="41"/>
  <c r="AC1377" i="41"/>
  <c r="AC1376" i="41"/>
  <c r="AC1375" i="41"/>
  <c r="AC1374" i="41"/>
  <c r="AC1373" i="41"/>
  <c r="AC1372" i="41"/>
  <c r="AC1371" i="41"/>
  <c r="AC1370" i="41"/>
  <c r="AC1369" i="41"/>
  <c r="AC1368" i="41"/>
  <c r="AC1367" i="41"/>
  <c r="AC1366" i="41"/>
  <c r="AC1365" i="41"/>
  <c r="AC1364" i="41"/>
  <c r="AC1363" i="41"/>
  <c r="AC1362" i="41"/>
  <c r="AC1361" i="41"/>
  <c r="AC1360" i="41"/>
  <c r="AC1359" i="41"/>
  <c r="AC1358" i="41"/>
  <c r="AC1357" i="41"/>
  <c r="AC1356" i="41"/>
  <c r="AC1355" i="41"/>
  <c r="AC1354" i="41"/>
  <c r="AC1353" i="41"/>
  <c r="AC1352" i="41"/>
  <c r="AC1351" i="41"/>
  <c r="AC1350" i="41"/>
  <c r="AC1349" i="41"/>
  <c r="AC1348" i="41"/>
  <c r="AC1347" i="41"/>
  <c r="AC1346" i="41"/>
  <c r="AC1345" i="41"/>
  <c r="AC1344" i="41"/>
  <c r="AC1343" i="41"/>
  <c r="AC1342" i="41"/>
  <c r="AC1341" i="41"/>
  <c r="AC1340" i="41"/>
  <c r="AC1339" i="41"/>
  <c r="AC1338" i="41"/>
  <c r="AC1337" i="41"/>
  <c r="AC1336" i="41"/>
  <c r="AC1335" i="41"/>
  <c r="AC1334" i="41"/>
  <c r="AC1333" i="41"/>
  <c r="AC1332" i="41"/>
  <c r="AC1331" i="41"/>
  <c r="AC1330" i="41"/>
  <c r="AC1329" i="41"/>
  <c r="AC1328" i="41"/>
  <c r="AC1327" i="41"/>
  <c r="AC1326" i="41"/>
  <c r="AC1325" i="41"/>
  <c r="AC1324" i="41"/>
  <c r="AC1323" i="41"/>
  <c r="AC1322" i="41"/>
  <c r="AC1321" i="41"/>
  <c r="AC1320" i="41"/>
  <c r="AC1319" i="41"/>
  <c r="AC1318" i="41"/>
  <c r="AC1317" i="41"/>
  <c r="AC1316" i="41"/>
  <c r="AC1315" i="41"/>
  <c r="AC1314" i="41"/>
  <c r="AC1313" i="41"/>
  <c r="AC1312" i="41"/>
  <c r="AC1311" i="41"/>
  <c r="AC1310" i="41"/>
  <c r="AC1309" i="41"/>
  <c r="AC1308" i="41"/>
  <c r="AC1307" i="41"/>
  <c r="AC1306" i="41"/>
  <c r="AC1305" i="41"/>
  <c r="AC1304" i="41"/>
  <c r="AC1303" i="41"/>
  <c r="AC1302" i="41"/>
  <c r="AC1301" i="41"/>
  <c r="AC1300" i="41"/>
  <c r="AC1299" i="41"/>
  <c r="AC1298" i="41"/>
  <c r="AC1297" i="41"/>
  <c r="AC1296" i="41"/>
  <c r="AC1295" i="41"/>
  <c r="AC1294" i="41"/>
  <c r="AC1293" i="41"/>
  <c r="AC1292" i="41"/>
  <c r="AC1291" i="41"/>
  <c r="AC1290" i="41"/>
  <c r="AC1289" i="41"/>
  <c r="AC1288" i="41"/>
  <c r="AC1287" i="41"/>
  <c r="AC1286" i="41"/>
  <c r="AC1285" i="41"/>
  <c r="AC1284" i="41"/>
  <c r="AC1283" i="41"/>
  <c r="AC1282" i="41"/>
  <c r="AC1281" i="41"/>
  <c r="AC1280" i="41"/>
  <c r="AC1279" i="41"/>
  <c r="AC1278" i="41"/>
  <c r="AC1277" i="41"/>
  <c r="AC1276" i="41"/>
  <c r="AC1275" i="41"/>
  <c r="AC1274" i="41"/>
  <c r="AC1273" i="41"/>
  <c r="AC1272" i="41"/>
  <c r="AC1271" i="41"/>
  <c r="AC1270" i="41"/>
  <c r="AC1269" i="41"/>
  <c r="AC1268" i="41"/>
  <c r="AC1267" i="41"/>
  <c r="AC1266" i="41"/>
  <c r="AC1265" i="41"/>
  <c r="AC1264" i="41"/>
  <c r="AC1263" i="41"/>
  <c r="AC1262" i="41"/>
  <c r="AC1261" i="41"/>
  <c r="AC1260" i="41"/>
  <c r="AC1259" i="41"/>
  <c r="AC1258" i="41"/>
  <c r="AC1257" i="41"/>
  <c r="AC1256" i="41"/>
  <c r="AC1255" i="41"/>
  <c r="AC1254" i="41"/>
  <c r="AC1253" i="41"/>
  <c r="AC1252" i="41"/>
  <c r="AC1251" i="41"/>
  <c r="AC1250" i="41"/>
  <c r="AC1249" i="41"/>
  <c r="AC1248" i="41"/>
  <c r="AC1247" i="41"/>
  <c r="AC1246" i="41"/>
  <c r="AC1245" i="41"/>
  <c r="AC1244" i="41"/>
  <c r="AC1243" i="41"/>
  <c r="AC1242" i="41"/>
  <c r="AC1241" i="41"/>
  <c r="AC1240" i="41"/>
  <c r="AC1239" i="41"/>
  <c r="AC1238" i="41"/>
  <c r="AC1237" i="41"/>
  <c r="AC1236" i="41"/>
  <c r="AC1235" i="41"/>
  <c r="AC1234" i="41"/>
  <c r="AC1233" i="41"/>
  <c r="AC1232" i="41"/>
  <c r="AC1231" i="41"/>
  <c r="AC1230" i="41"/>
  <c r="AC1229" i="41"/>
  <c r="AC1228" i="41"/>
  <c r="AC1227" i="41"/>
  <c r="AC1226" i="41"/>
  <c r="AC1225" i="41"/>
  <c r="AC1224" i="41"/>
  <c r="AC1223" i="41"/>
  <c r="AC1222" i="41"/>
  <c r="AC1221" i="41"/>
  <c r="AC1220" i="41"/>
  <c r="AC1219" i="41"/>
  <c r="AC1218" i="41"/>
  <c r="AC1217" i="41"/>
  <c r="AC1216" i="41"/>
  <c r="AC1215" i="41"/>
  <c r="AC1214" i="41"/>
  <c r="AC1213" i="41"/>
  <c r="AC1212" i="41"/>
  <c r="AC1211" i="41"/>
  <c r="AC1210" i="41"/>
  <c r="AC1209" i="41"/>
  <c r="AC1208" i="41"/>
  <c r="AC1207" i="41"/>
  <c r="AC1206" i="41"/>
  <c r="AC1205" i="41"/>
  <c r="AC1204" i="41"/>
  <c r="AC1203" i="41"/>
  <c r="AC1202" i="41"/>
  <c r="AC1201" i="41"/>
  <c r="AC1200" i="41"/>
  <c r="AC1199" i="41"/>
  <c r="AC1198" i="41"/>
  <c r="AC1197" i="41"/>
  <c r="AC1196" i="41"/>
  <c r="AC1195" i="41"/>
  <c r="AC1194" i="41"/>
  <c r="AC1193" i="41"/>
  <c r="AC1192" i="41"/>
  <c r="AC1191" i="41"/>
  <c r="AC1190" i="41"/>
  <c r="AC1189" i="41"/>
  <c r="AC1188" i="41"/>
  <c r="AC1187" i="41"/>
  <c r="AC1186" i="41"/>
  <c r="AC1185" i="41"/>
  <c r="AC1184" i="41"/>
  <c r="AC1183" i="41"/>
  <c r="AC1182" i="41"/>
  <c r="AC1181" i="41"/>
  <c r="AC1180" i="41"/>
  <c r="AC1179" i="41"/>
  <c r="AC1178" i="41"/>
  <c r="AC1177" i="41"/>
  <c r="AC1176" i="41"/>
  <c r="AC10" i="41"/>
  <c r="DY74" i="41" l="1"/>
  <c r="DZ74" i="41" s="1"/>
  <c r="DY85" i="41"/>
  <c r="DZ85" i="41" s="1"/>
  <c r="DY76" i="41"/>
  <c r="DZ76" i="41" s="1"/>
  <c r="DY53" i="41"/>
  <c r="DZ53" i="41" s="1"/>
  <c r="DX47" i="41"/>
  <c r="DY125" i="41"/>
  <c r="DZ125" i="41" s="1"/>
  <c r="DX126" i="41"/>
  <c r="DY103" i="41"/>
  <c r="DZ103" i="41" s="1"/>
  <c r="DY168" i="41"/>
  <c r="DZ168" i="41" s="1"/>
  <c r="DY78" i="41"/>
  <c r="DZ78" i="41" s="1"/>
  <c r="DY111" i="41"/>
  <c r="DZ111" i="41" s="1"/>
  <c r="DY118" i="41"/>
  <c r="DZ118" i="41" s="1"/>
  <c r="DY97" i="41"/>
  <c r="DZ97" i="41" s="1"/>
  <c r="DY86" i="41"/>
  <c r="DZ86" i="41" s="1"/>
  <c r="DY135" i="41"/>
  <c r="DZ135" i="41" s="1"/>
  <c r="DY152" i="41"/>
  <c r="DZ152" i="41" s="1"/>
  <c r="DX174" i="41"/>
  <c r="DW160" i="41"/>
  <c r="DX160" i="41"/>
  <c r="DX139" i="41"/>
  <c r="DY138" i="41"/>
  <c r="DZ138" i="41" s="1"/>
  <c r="DY117" i="41"/>
  <c r="DZ117" i="41" s="1"/>
  <c r="DY141" i="41"/>
  <c r="DZ141" i="41" s="1"/>
  <c r="DW47" i="41"/>
  <c r="DY47" i="41" s="1"/>
  <c r="DZ47" i="41" s="1"/>
  <c r="DW12" i="41"/>
  <c r="DY107" i="41"/>
  <c r="DZ107" i="41" s="1"/>
  <c r="DY45" i="41"/>
  <c r="DZ45" i="41" s="1"/>
  <c r="DY176" i="41"/>
  <c r="DZ176" i="41" s="1"/>
  <c r="DY59" i="41"/>
  <c r="DZ59" i="41" s="1"/>
  <c r="DY94" i="41"/>
  <c r="DZ94" i="41" s="1"/>
  <c r="DY90" i="41"/>
  <c r="DZ90" i="41" s="1"/>
  <c r="DY147" i="41"/>
  <c r="DZ147" i="41" s="1"/>
  <c r="DY184" i="41"/>
  <c r="DZ184" i="41" s="1"/>
  <c r="DY157" i="41"/>
  <c r="DZ157" i="41" s="1"/>
  <c r="DY92" i="41"/>
  <c r="DZ92" i="41" s="1"/>
  <c r="DY156" i="41"/>
  <c r="DZ156" i="41" s="1"/>
  <c r="DY173" i="41"/>
  <c r="DZ173" i="41" s="1"/>
  <c r="DY170" i="41"/>
  <c r="DZ170" i="41" s="1"/>
  <c r="DY179" i="41"/>
  <c r="DZ179" i="41" s="1"/>
  <c r="DW174" i="41"/>
  <c r="DX149" i="41"/>
  <c r="DY66" i="41"/>
  <c r="DZ66" i="41" s="1"/>
  <c r="DY101" i="41"/>
  <c r="DZ101" i="41" s="1"/>
  <c r="DY61" i="41"/>
  <c r="DZ61" i="41" s="1"/>
  <c r="DY89" i="41"/>
  <c r="DZ89" i="41" s="1"/>
  <c r="DY159" i="41"/>
  <c r="DZ159" i="41" s="1"/>
  <c r="DX100" i="41"/>
  <c r="DY48" i="41"/>
  <c r="DZ48" i="41" s="1"/>
  <c r="DY104" i="41"/>
  <c r="DZ104" i="41" s="1"/>
  <c r="DY183" i="41"/>
  <c r="DZ183" i="41" s="1"/>
  <c r="DW126" i="41"/>
  <c r="DW87" i="41"/>
  <c r="DW155" i="41"/>
  <c r="DY119" i="41"/>
  <c r="DZ119" i="41" s="1"/>
  <c r="DY180" i="41"/>
  <c r="DZ180" i="41" s="1"/>
  <c r="DY177" i="41"/>
  <c r="DZ177" i="41" s="1"/>
  <c r="DW151" i="41"/>
  <c r="DW149" i="41"/>
  <c r="DY75" i="41"/>
  <c r="DZ75" i="41" s="1"/>
  <c r="DY128" i="41"/>
  <c r="DZ128" i="41" s="1"/>
  <c r="DY68" i="41"/>
  <c r="DZ68" i="41" s="1"/>
  <c r="DY51" i="41"/>
  <c r="DZ51" i="41" s="1"/>
  <c r="DW134" i="41"/>
  <c r="DY105" i="41"/>
  <c r="DZ105" i="41" s="1"/>
  <c r="DY137" i="41"/>
  <c r="DZ137" i="41" s="1"/>
  <c r="DY146" i="41"/>
  <c r="DZ146" i="41" s="1"/>
  <c r="DY185" i="41"/>
  <c r="DZ185" i="41" s="1"/>
  <c r="DX123" i="41"/>
  <c r="DX155" i="41"/>
  <c r="DX12" i="41"/>
  <c r="DY73" i="41"/>
  <c r="DZ73" i="41" s="1"/>
  <c r="DY158" i="41"/>
  <c r="DZ158" i="41" s="1"/>
  <c r="DY182" i="41"/>
  <c r="DZ182" i="41" s="1"/>
  <c r="DY106" i="41"/>
  <c r="DZ106" i="41" s="1"/>
  <c r="DY181" i="41"/>
  <c r="DZ181" i="41" s="1"/>
  <c r="DW139" i="41"/>
  <c r="DY150" i="41"/>
  <c r="DZ150" i="41" s="1"/>
  <c r="DY93" i="41"/>
  <c r="DZ93" i="41" s="1"/>
  <c r="DY171" i="41"/>
  <c r="DZ171" i="41" s="1"/>
  <c r="DY127" i="41"/>
  <c r="DZ127" i="41" s="1"/>
  <c r="DX134" i="41"/>
  <c r="DW100" i="41"/>
  <c r="DY83" i="41"/>
  <c r="DZ83" i="41" s="1"/>
  <c r="DY81" i="41"/>
  <c r="DZ81" i="41" s="1"/>
  <c r="DY64" i="41"/>
  <c r="DZ64" i="41" s="1"/>
  <c r="DY130" i="41"/>
  <c r="DZ130" i="41" s="1"/>
  <c r="DW123" i="41"/>
  <c r="DX87" i="41"/>
  <c r="DY24" i="41"/>
  <c r="DZ24" i="41" s="1"/>
  <c r="DY143" i="41"/>
  <c r="DZ143" i="41" s="1"/>
  <c r="DY46" i="41"/>
  <c r="DZ46" i="41" s="1"/>
  <c r="DX151" i="41"/>
  <c r="Q59" i="43"/>
  <c r="L59" i="43"/>
  <c r="AD4" i="41"/>
  <c r="AB3008" i="41"/>
  <c r="AB3007" i="41"/>
  <c r="AB3006" i="41"/>
  <c r="AB3005" i="41"/>
  <c r="AB3004" i="41"/>
  <c r="AB3003" i="41"/>
  <c r="AB3002" i="41"/>
  <c r="AB3001" i="41"/>
  <c r="AB3000" i="41"/>
  <c r="AB2999" i="41"/>
  <c r="AB2998" i="41"/>
  <c r="AB2997" i="41"/>
  <c r="AB2996" i="41"/>
  <c r="AB2995" i="41"/>
  <c r="AB2994" i="41"/>
  <c r="AB2993" i="41"/>
  <c r="AB2992" i="41"/>
  <c r="AB2991" i="41"/>
  <c r="AB2990" i="41"/>
  <c r="AB2989" i="41"/>
  <c r="AB2988" i="41"/>
  <c r="AB2987" i="41"/>
  <c r="AB2986" i="41"/>
  <c r="AB2985" i="41"/>
  <c r="AB2984" i="41"/>
  <c r="AB2983" i="41"/>
  <c r="AB2982" i="41"/>
  <c r="AB2981" i="41"/>
  <c r="AB2980" i="41"/>
  <c r="AB2979" i="41"/>
  <c r="AB2978" i="41"/>
  <c r="AB2977" i="41"/>
  <c r="AB2976" i="41"/>
  <c r="AB2975" i="41"/>
  <c r="AB2974" i="41"/>
  <c r="AB2973" i="41"/>
  <c r="AB2972" i="41"/>
  <c r="AB2971" i="41"/>
  <c r="AB2970" i="41"/>
  <c r="AB2969" i="41"/>
  <c r="AB2968" i="41"/>
  <c r="AB2967" i="41"/>
  <c r="AB2966" i="41"/>
  <c r="AB2965" i="41"/>
  <c r="AB2964" i="41"/>
  <c r="AB2963" i="41"/>
  <c r="AB2962" i="41"/>
  <c r="AB2961" i="41"/>
  <c r="AB2960" i="41"/>
  <c r="AB2959" i="41"/>
  <c r="AB2958" i="41"/>
  <c r="AB2957" i="41"/>
  <c r="AB2956" i="41"/>
  <c r="AB2955" i="41"/>
  <c r="AB2954" i="41"/>
  <c r="AB2953" i="41"/>
  <c r="AB2952" i="41"/>
  <c r="AB2951" i="41"/>
  <c r="AB2950" i="41"/>
  <c r="AB2949" i="41"/>
  <c r="AB2948" i="41"/>
  <c r="AB2947" i="41"/>
  <c r="AB2946" i="41"/>
  <c r="AB2945" i="41"/>
  <c r="AB2944" i="41"/>
  <c r="AB2943" i="41"/>
  <c r="AB2942" i="41"/>
  <c r="AB2941" i="41"/>
  <c r="AB2940" i="41"/>
  <c r="AB2939" i="41"/>
  <c r="AB2938" i="41"/>
  <c r="AB2937" i="41"/>
  <c r="AB2936" i="41"/>
  <c r="AB2935" i="41"/>
  <c r="AB2934" i="41"/>
  <c r="AB2933" i="41"/>
  <c r="AB2932" i="41"/>
  <c r="AB2931" i="41"/>
  <c r="AB2930" i="41"/>
  <c r="AB2929" i="41"/>
  <c r="AB2928" i="41"/>
  <c r="AB2927" i="41"/>
  <c r="AB2926" i="41"/>
  <c r="AB2925" i="41"/>
  <c r="AB2924" i="41"/>
  <c r="AB2923" i="41"/>
  <c r="AB2922" i="41"/>
  <c r="AB2921" i="41"/>
  <c r="AB2920" i="41"/>
  <c r="AB2919" i="41"/>
  <c r="AB2918" i="41"/>
  <c r="AB2917" i="41"/>
  <c r="AB2916" i="41"/>
  <c r="AB2915" i="41"/>
  <c r="AB2914" i="41"/>
  <c r="AB2913" i="41"/>
  <c r="AB2912" i="41"/>
  <c r="AB2911" i="41"/>
  <c r="AB2910" i="41"/>
  <c r="AB2909" i="41"/>
  <c r="AB2908" i="41"/>
  <c r="AB2907" i="41"/>
  <c r="AB2906" i="41"/>
  <c r="AB2905" i="41"/>
  <c r="AB2904" i="41"/>
  <c r="AB2903" i="41"/>
  <c r="AB2902" i="41"/>
  <c r="AB2901" i="41"/>
  <c r="AB2900" i="41"/>
  <c r="AB2899" i="41"/>
  <c r="AB2898" i="41"/>
  <c r="AB2897" i="41"/>
  <c r="AB2896" i="41"/>
  <c r="AB2895" i="41"/>
  <c r="AB2894" i="41"/>
  <c r="AB2893" i="41"/>
  <c r="AB2892" i="41"/>
  <c r="AB2891" i="41"/>
  <c r="AB2890" i="41"/>
  <c r="AB2889" i="41"/>
  <c r="AB2888" i="41"/>
  <c r="AB2887" i="41"/>
  <c r="AB2886" i="41"/>
  <c r="AB2885" i="41"/>
  <c r="AB2884" i="41"/>
  <c r="AB2883" i="41"/>
  <c r="AB2882" i="41"/>
  <c r="AB2881" i="41"/>
  <c r="AB2880" i="41"/>
  <c r="AB2879" i="41"/>
  <c r="AB2878" i="41"/>
  <c r="AB2877" i="41"/>
  <c r="AB2876" i="41"/>
  <c r="AB2875" i="41"/>
  <c r="AB2874" i="41"/>
  <c r="AB2873" i="41"/>
  <c r="AB2872" i="41"/>
  <c r="AB2871" i="41"/>
  <c r="AB2870" i="41"/>
  <c r="AB2869" i="41"/>
  <c r="AB2868" i="41"/>
  <c r="AB2867" i="41"/>
  <c r="AB2866" i="41"/>
  <c r="AB2865" i="41"/>
  <c r="AB2864" i="41"/>
  <c r="AB2863" i="41"/>
  <c r="AB2862" i="41"/>
  <c r="AB2861" i="41"/>
  <c r="AB2860" i="41"/>
  <c r="AB2859" i="41"/>
  <c r="AB2858" i="41"/>
  <c r="AB2857" i="41"/>
  <c r="AB2856" i="41"/>
  <c r="AB2855" i="41"/>
  <c r="AB2854" i="41"/>
  <c r="AB2853" i="41"/>
  <c r="AB2852" i="41"/>
  <c r="AB2851" i="41"/>
  <c r="AB2850" i="41"/>
  <c r="AB2849" i="41"/>
  <c r="AB2848" i="41"/>
  <c r="AB2847" i="41"/>
  <c r="AB2846" i="41"/>
  <c r="AB2845" i="41"/>
  <c r="AB2844" i="41"/>
  <c r="AB2843" i="41"/>
  <c r="AB2842" i="41"/>
  <c r="AB2841" i="41"/>
  <c r="AB2840" i="41"/>
  <c r="AB2839" i="41"/>
  <c r="AB2838" i="41"/>
  <c r="AB2837" i="41"/>
  <c r="AB2836" i="41"/>
  <c r="AB2835" i="41"/>
  <c r="AB2834" i="41"/>
  <c r="AB2833" i="41"/>
  <c r="AB2832" i="41"/>
  <c r="AB2831" i="41"/>
  <c r="AB2830" i="41"/>
  <c r="AB2829" i="41"/>
  <c r="AB2828" i="41"/>
  <c r="AB2827" i="41"/>
  <c r="AB2826" i="41"/>
  <c r="AB2825" i="41"/>
  <c r="AB2824" i="41"/>
  <c r="AB2823" i="41"/>
  <c r="AB2822" i="41"/>
  <c r="AB2821" i="41"/>
  <c r="AB2820" i="41"/>
  <c r="AB2819" i="41"/>
  <c r="AB2818" i="41"/>
  <c r="AB2817" i="41"/>
  <c r="AB2816" i="41"/>
  <c r="AB2815" i="41"/>
  <c r="AB2814" i="41"/>
  <c r="AB2813" i="41"/>
  <c r="AB2812" i="41"/>
  <c r="AB2811" i="41"/>
  <c r="AB2810" i="41"/>
  <c r="AB2809" i="41"/>
  <c r="AB2808" i="41"/>
  <c r="AB2807" i="41"/>
  <c r="AB2806" i="41"/>
  <c r="AB2805" i="41"/>
  <c r="AB2804" i="41"/>
  <c r="AB2803" i="41"/>
  <c r="AB2802" i="41"/>
  <c r="AB2801" i="41"/>
  <c r="AB2800" i="41"/>
  <c r="AB2799" i="41"/>
  <c r="AB2798" i="41"/>
  <c r="AB2797" i="41"/>
  <c r="AB2796" i="41"/>
  <c r="AB2795" i="41"/>
  <c r="AB2794" i="41"/>
  <c r="AB2793" i="41"/>
  <c r="AB2792" i="41"/>
  <c r="AB2791" i="41"/>
  <c r="AB2790" i="41"/>
  <c r="AB2789" i="41"/>
  <c r="AB2788" i="41"/>
  <c r="AB2787" i="41"/>
  <c r="AB2786" i="41"/>
  <c r="AB2785" i="41"/>
  <c r="AB2784" i="41"/>
  <c r="AB2783" i="41"/>
  <c r="AB2782" i="41"/>
  <c r="AB2781" i="41"/>
  <c r="AB2780" i="41"/>
  <c r="AB2779" i="41"/>
  <c r="AB2778" i="41"/>
  <c r="AB2777" i="41"/>
  <c r="AB2776" i="41"/>
  <c r="AB2775" i="41"/>
  <c r="AB2774" i="41"/>
  <c r="AB2773" i="41"/>
  <c r="AB2772" i="41"/>
  <c r="AB2771" i="41"/>
  <c r="AB2770" i="41"/>
  <c r="AB2769" i="41"/>
  <c r="AB2768" i="41"/>
  <c r="AB2767" i="41"/>
  <c r="AB2766" i="41"/>
  <c r="AB2765" i="41"/>
  <c r="AB2764" i="41"/>
  <c r="AB2763" i="41"/>
  <c r="AB2762" i="41"/>
  <c r="AB2761" i="41"/>
  <c r="AB2760" i="41"/>
  <c r="AB2759" i="41"/>
  <c r="AB2758" i="41"/>
  <c r="AB2757" i="41"/>
  <c r="AB2756" i="41"/>
  <c r="AB2755" i="41"/>
  <c r="AB2754" i="41"/>
  <c r="AB2753" i="41"/>
  <c r="AB2752" i="41"/>
  <c r="AB2751" i="41"/>
  <c r="AB2750" i="41"/>
  <c r="AB2749" i="41"/>
  <c r="AB2748" i="41"/>
  <c r="AB2747" i="41"/>
  <c r="AB2746" i="41"/>
  <c r="AB2745" i="41"/>
  <c r="AB2744" i="41"/>
  <c r="AB2743" i="41"/>
  <c r="AB2742" i="41"/>
  <c r="AB2741" i="41"/>
  <c r="AB2740" i="41"/>
  <c r="AB2739" i="41"/>
  <c r="AB2738" i="41"/>
  <c r="AB2737" i="41"/>
  <c r="AB2736" i="41"/>
  <c r="AB2735" i="41"/>
  <c r="AB2734" i="41"/>
  <c r="AB2733" i="41"/>
  <c r="AB2732" i="41"/>
  <c r="AB2731" i="41"/>
  <c r="AB2730" i="41"/>
  <c r="AB2729" i="41"/>
  <c r="AB2728" i="41"/>
  <c r="AB2727" i="41"/>
  <c r="AB2726" i="41"/>
  <c r="AB2725" i="41"/>
  <c r="AB2724" i="41"/>
  <c r="AB2723" i="41"/>
  <c r="AB2722" i="41"/>
  <c r="AB2721" i="41"/>
  <c r="AB2720" i="41"/>
  <c r="AB2719" i="41"/>
  <c r="AB2718" i="41"/>
  <c r="AB2717" i="41"/>
  <c r="AB2716" i="41"/>
  <c r="AB2715" i="41"/>
  <c r="AB2714" i="41"/>
  <c r="AB2713" i="41"/>
  <c r="AB2712" i="41"/>
  <c r="AB2711" i="41"/>
  <c r="AB2710" i="41"/>
  <c r="AB2709" i="41"/>
  <c r="AB2708" i="41"/>
  <c r="AB2707" i="41"/>
  <c r="AB2706" i="41"/>
  <c r="AB2705" i="41"/>
  <c r="AB2704" i="41"/>
  <c r="AB2703" i="41"/>
  <c r="AB2702" i="41"/>
  <c r="AB2701" i="41"/>
  <c r="AB2700" i="41"/>
  <c r="AB2699" i="41"/>
  <c r="AB2698" i="41"/>
  <c r="AB2697" i="41"/>
  <c r="AB2696" i="41"/>
  <c r="AB2695" i="41"/>
  <c r="AB2694" i="41"/>
  <c r="AB2693" i="41"/>
  <c r="AB2692" i="41"/>
  <c r="AB2691" i="41"/>
  <c r="AB2690" i="41"/>
  <c r="AB2689" i="41"/>
  <c r="AB2688" i="41"/>
  <c r="AB2687" i="41"/>
  <c r="AB2686" i="41"/>
  <c r="AB2685" i="41"/>
  <c r="AB2684" i="41"/>
  <c r="AB2683" i="41"/>
  <c r="AB2682" i="41"/>
  <c r="AB2681" i="41"/>
  <c r="AB2680" i="41"/>
  <c r="AB2679" i="41"/>
  <c r="AB2678" i="41"/>
  <c r="AB2677" i="41"/>
  <c r="AB2676" i="41"/>
  <c r="AB2675" i="41"/>
  <c r="AB2674" i="41"/>
  <c r="AB2673" i="41"/>
  <c r="AB2672" i="41"/>
  <c r="AB2671" i="41"/>
  <c r="AB2670" i="41"/>
  <c r="AB2669" i="41"/>
  <c r="AB2668" i="41"/>
  <c r="AB2667" i="41"/>
  <c r="AB2666" i="41"/>
  <c r="AB2665" i="41"/>
  <c r="AB2664" i="41"/>
  <c r="AB2663" i="41"/>
  <c r="AB2662" i="41"/>
  <c r="AB2661" i="41"/>
  <c r="AB2660" i="41"/>
  <c r="AB2659" i="41"/>
  <c r="AB2658" i="41"/>
  <c r="AB2657" i="41"/>
  <c r="AB2656" i="41"/>
  <c r="AB2655" i="41"/>
  <c r="AB2654" i="41"/>
  <c r="AB2653" i="41"/>
  <c r="AB2652" i="41"/>
  <c r="AB2651" i="41"/>
  <c r="AB2650" i="41"/>
  <c r="AB2649" i="41"/>
  <c r="AB2648" i="41"/>
  <c r="AB2647" i="41"/>
  <c r="AB2646" i="41"/>
  <c r="AB2645" i="41"/>
  <c r="AB2644" i="41"/>
  <c r="AB2643" i="41"/>
  <c r="AB2642" i="41"/>
  <c r="AB2641" i="41"/>
  <c r="AB2640" i="41"/>
  <c r="AB2639" i="41"/>
  <c r="AB2638" i="41"/>
  <c r="AB2637" i="41"/>
  <c r="AB2636" i="41"/>
  <c r="AB2635" i="41"/>
  <c r="AB2634" i="41"/>
  <c r="AB2633" i="41"/>
  <c r="AB2632" i="41"/>
  <c r="AB2631" i="41"/>
  <c r="AB2630" i="41"/>
  <c r="AB2629" i="41"/>
  <c r="AB2628" i="41"/>
  <c r="AB2627" i="41"/>
  <c r="AB2626" i="41"/>
  <c r="AB2625" i="41"/>
  <c r="AB2624" i="41"/>
  <c r="AB2623" i="41"/>
  <c r="AB2622" i="41"/>
  <c r="AB2621" i="41"/>
  <c r="AB2620" i="41"/>
  <c r="AB2619" i="41"/>
  <c r="AB2618" i="41"/>
  <c r="AB2617" i="41"/>
  <c r="AB2616" i="41"/>
  <c r="AB2615" i="41"/>
  <c r="AB2614" i="41"/>
  <c r="AB2613" i="41"/>
  <c r="AB2612" i="41"/>
  <c r="AB2611" i="41"/>
  <c r="AB2610" i="41"/>
  <c r="AB2609" i="41"/>
  <c r="AB2608" i="41"/>
  <c r="AB2607" i="41"/>
  <c r="AB2606" i="41"/>
  <c r="AB2605" i="41"/>
  <c r="AB2604" i="41"/>
  <c r="AB2603" i="41"/>
  <c r="AB2602" i="41"/>
  <c r="AB2601" i="41"/>
  <c r="AB2600" i="41"/>
  <c r="AB2599" i="41"/>
  <c r="AB2598" i="41"/>
  <c r="AB2597" i="41"/>
  <c r="AB2596" i="41"/>
  <c r="AB2595" i="41"/>
  <c r="AB2594" i="41"/>
  <c r="AB2593" i="41"/>
  <c r="AB2592" i="41"/>
  <c r="AB2591" i="41"/>
  <c r="AB2590" i="41"/>
  <c r="AB2589" i="41"/>
  <c r="AB2588" i="41"/>
  <c r="AB2587" i="41"/>
  <c r="AB2586" i="41"/>
  <c r="AB2585" i="41"/>
  <c r="AB2584" i="41"/>
  <c r="AB2583" i="41"/>
  <c r="AB2582" i="41"/>
  <c r="AB2581" i="41"/>
  <c r="AB2580" i="41"/>
  <c r="AB2579" i="41"/>
  <c r="AB2578" i="41"/>
  <c r="AB2577" i="41"/>
  <c r="AB2576" i="41"/>
  <c r="AB2575" i="41"/>
  <c r="AB2574" i="41"/>
  <c r="AB2573" i="41"/>
  <c r="AB2572" i="41"/>
  <c r="AB2571" i="41"/>
  <c r="AB2570" i="41"/>
  <c r="AB2569" i="41"/>
  <c r="AB2568" i="41"/>
  <c r="AB2567" i="41"/>
  <c r="AB2566" i="41"/>
  <c r="AB2565" i="41"/>
  <c r="AB2564" i="41"/>
  <c r="AB2563" i="41"/>
  <c r="AB2562" i="41"/>
  <c r="AB2561" i="41"/>
  <c r="AB2560" i="41"/>
  <c r="AB2559" i="41"/>
  <c r="AB2558" i="41"/>
  <c r="AB2557" i="41"/>
  <c r="AB2556" i="41"/>
  <c r="AB2555" i="41"/>
  <c r="AB2554" i="41"/>
  <c r="AB2553" i="41"/>
  <c r="AB2552" i="41"/>
  <c r="AB2551" i="41"/>
  <c r="AB2550" i="41"/>
  <c r="AB2549" i="41"/>
  <c r="AB2548" i="41"/>
  <c r="AB2547" i="41"/>
  <c r="AB2546" i="41"/>
  <c r="AB2545" i="41"/>
  <c r="AB2544" i="41"/>
  <c r="AB2543" i="41"/>
  <c r="AB2542" i="41"/>
  <c r="AB2541" i="41"/>
  <c r="AB2540" i="41"/>
  <c r="AB2539" i="41"/>
  <c r="AB2538" i="41"/>
  <c r="AB2537" i="41"/>
  <c r="AB2536" i="41"/>
  <c r="AB2535" i="41"/>
  <c r="AB2534" i="41"/>
  <c r="AB2533" i="41"/>
  <c r="AB2532" i="41"/>
  <c r="AB2531" i="41"/>
  <c r="AB2530" i="41"/>
  <c r="AB2529" i="41"/>
  <c r="AB2528" i="41"/>
  <c r="AB2527" i="41"/>
  <c r="AB2526" i="41"/>
  <c r="AB2525" i="41"/>
  <c r="AB2524" i="41"/>
  <c r="AB2523" i="41"/>
  <c r="AB2522" i="41"/>
  <c r="AB2521" i="41"/>
  <c r="AB2520" i="41"/>
  <c r="AB2519" i="41"/>
  <c r="AB2518" i="41"/>
  <c r="AB2517" i="41"/>
  <c r="AB2516" i="41"/>
  <c r="AB2515" i="41"/>
  <c r="AB2514" i="41"/>
  <c r="AB2513" i="41"/>
  <c r="AB2512" i="41"/>
  <c r="AB2511" i="41"/>
  <c r="AB2510" i="41"/>
  <c r="AB2509" i="41"/>
  <c r="AB2508" i="41"/>
  <c r="AB2507" i="41"/>
  <c r="AB2506" i="41"/>
  <c r="AB2505" i="41"/>
  <c r="AB2504" i="41"/>
  <c r="AB2503" i="41"/>
  <c r="AB2502" i="41"/>
  <c r="AB2501" i="41"/>
  <c r="AB2500" i="41"/>
  <c r="AB2499" i="41"/>
  <c r="AB2498" i="41"/>
  <c r="AB2497" i="41"/>
  <c r="AB2496" i="41"/>
  <c r="AB2495" i="41"/>
  <c r="AB2494" i="41"/>
  <c r="AB2493" i="41"/>
  <c r="AB2492" i="41"/>
  <c r="AB2491" i="41"/>
  <c r="AB2490" i="41"/>
  <c r="AB2489" i="41"/>
  <c r="AB2488" i="41"/>
  <c r="AB2487" i="41"/>
  <c r="AB2486" i="41"/>
  <c r="AB2485" i="41"/>
  <c r="AB2484" i="41"/>
  <c r="AB2483" i="41"/>
  <c r="AB2482" i="41"/>
  <c r="AB2481" i="41"/>
  <c r="AB2480" i="41"/>
  <c r="AB2479" i="41"/>
  <c r="AB2478" i="41"/>
  <c r="AB2477" i="41"/>
  <c r="AB2476" i="41"/>
  <c r="AB2475" i="41"/>
  <c r="AB2474" i="41"/>
  <c r="AB2473" i="41"/>
  <c r="AB2472" i="41"/>
  <c r="AB2471" i="41"/>
  <c r="AB2470" i="41"/>
  <c r="AB2469" i="41"/>
  <c r="AB2468" i="41"/>
  <c r="AB2467" i="41"/>
  <c r="AB2466" i="41"/>
  <c r="AB2465" i="41"/>
  <c r="AB2464" i="41"/>
  <c r="AB2463" i="41"/>
  <c r="AB2462" i="41"/>
  <c r="AB2461" i="41"/>
  <c r="AB2460" i="41"/>
  <c r="AB2459" i="41"/>
  <c r="AB2458" i="41"/>
  <c r="AB2457" i="41"/>
  <c r="AB2456" i="41"/>
  <c r="AB2455" i="41"/>
  <c r="AB2454" i="41"/>
  <c r="AB2453" i="41"/>
  <c r="AB2452" i="41"/>
  <c r="AB2451" i="41"/>
  <c r="AB2450" i="41"/>
  <c r="AB2449" i="41"/>
  <c r="AB2448" i="41"/>
  <c r="AB2447" i="41"/>
  <c r="AB2446" i="41"/>
  <c r="AB2445" i="41"/>
  <c r="AB2444" i="41"/>
  <c r="AB2443" i="41"/>
  <c r="AB2442" i="41"/>
  <c r="AB2441" i="41"/>
  <c r="AB2440" i="41"/>
  <c r="AB2439" i="41"/>
  <c r="AB2438" i="41"/>
  <c r="AB2437" i="41"/>
  <c r="AB2436" i="41"/>
  <c r="AB2435" i="41"/>
  <c r="AB2434" i="41"/>
  <c r="AB2433" i="41"/>
  <c r="AB2432" i="41"/>
  <c r="AB2431" i="41"/>
  <c r="AB2430" i="41"/>
  <c r="AB2429" i="41"/>
  <c r="AB2428" i="41"/>
  <c r="AB2427" i="41"/>
  <c r="AB2426" i="41"/>
  <c r="AB2425" i="41"/>
  <c r="AB2424" i="41"/>
  <c r="AB2423" i="41"/>
  <c r="AB2422" i="41"/>
  <c r="AB2421" i="41"/>
  <c r="AB2420" i="41"/>
  <c r="AB2419" i="41"/>
  <c r="AB2418" i="41"/>
  <c r="AB2417" i="41"/>
  <c r="AB2416" i="41"/>
  <c r="AB2415" i="41"/>
  <c r="AB2414" i="41"/>
  <c r="AB2413" i="41"/>
  <c r="AB2412" i="41"/>
  <c r="AB2411" i="41"/>
  <c r="AB2410" i="41"/>
  <c r="AB2409" i="41"/>
  <c r="AB2408" i="41"/>
  <c r="AB2407" i="41"/>
  <c r="AB2406" i="41"/>
  <c r="AB2405" i="41"/>
  <c r="AB2404" i="41"/>
  <c r="AB2403" i="41"/>
  <c r="AB2402" i="41"/>
  <c r="AB2401" i="41"/>
  <c r="AB2400" i="41"/>
  <c r="AB2399" i="41"/>
  <c r="AB2398" i="41"/>
  <c r="AB2397" i="41"/>
  <c r="AB2396" i="41"/>
  <c r="AB2395" i="41"/>
  <c r="AB2394" i="41"/>
  <c r="AB2393" i="41"/>
  <c r="AB2392" i="41"/>
  <c r="AB2391" i="41"/>
  <c r="AB2390" i="41"/>
  <c r="AB2389" i="41"/>
  <c r="AB2388" i="41"/>
  <c r="AB2387" i="41"/>
  <c r="AB2386" i="41"/>
  <c r="AB2385" i="41"/>
  <c r="AB2384" i="41"/>
  <c r="AB2383" i="41"/>
  <c r="AB2382" i="41"/>
  <c r="AB2381" i="41"/>
  <c r="AB2380" i="41"/>
  <c r="AB2379" i="41"/>
  <c r="AB2378" i="41"/>
  <c r="AB2377" i="41"/>
  <c r="AB2376" i="41"/>
  <c r="AB2375" i="41"/>
  <c r="AB2374" i="41"/>
  <c r="AB2373" i="41"/>
  <c r="AB2372" i="41"/>
  <c r="AB2371" i="41"/>
  <c r="AB2370" i="41"/>
  <c r="AB2369" i="41"/>
  <c r="AB2368" i="41"/>
  <c r="AB2367" i="41"/>
  <c r="AB2366" i="41"/>
  <c r="AB2365" i="41"/>
  <c r="AB2364" i="41"/>
  <c r="AB2363" i="41"/>
  <c r="AB2362" i="41"/>
  <c r="AB2361" i="41"/>
  <c r="AB2360" i="41"/>
  <c r="AB2359" i="41"/>
  <c r="AB2358" i="41"/>
  <c r="AB2357" i="41"/>
  <c r="AB2356" i="41"/>
  <c r="AB2355" i="41"/>
  <c r="AB2354" i="41"/>
  <c r="AB2353" i="41"/>
  <c r="AB2352" i="41"/>
  <c r="AB2351" i="41"/>
  <c r="AB2350" i="41"/>
  <c r="AB2349" i="41"/>
  <c r="AB2348" i="41"/>
  <c r="AB2347" i="41"/>
  <c r="AB2346" i="41"/>
  <c r="AB2345" i="41"/>
  <c r="AB2344" i="41"/>
  <c r="AB2343" i="41"/>
  <c r="AB2342" i="41"/>
  <c r="AB2341" i="41"/>
  <c r="AB2340" i="41"/>
  <c r="AB2339" i="41"/>
  <c r="AB2338" i="41"/>
  <c r="AB2337" i="41"/>
  <c r="AB2336" i="41"/>
  <c r="AB2335" i="41"/>
  <c r="AB2334" i="41"/>
  <c r="AB2333" i="41"/>
  <c r="AB2332" i="41"/>
  <c r="AB2331" i="41"/>
  <c r="AB2330" i="41"/>
  <c r="AB2329" i="41"/>
  <c r="AB2328" i="41"/>
  <c r="AB2327" i="41"/>
  <c r="AB2326" i="41"/>
  <c r="AB2325" i="41"/>
  <c r="AB2324" i="41"/>
  <c r="AB2323" i="41"/>
  <c r="AB2322" i="41"/>
  <c r="AB2321" i="41"/>
  <c r="AB2320" i="41"/>
  <c r="AB2319" i="41"/>
  <c r="AB2318" i="41"/>
  <c r="AB2317" i="41"/>
  <c r="AB2316" i="41"/>
  <c r="AB2315" i="41"/>
  <c r="AB2314" i="41"/>
  <c r="AB2313" i="41"/>
  <c r="AB2312" i="41"/>
  <c r="AB2311" i="41"/>
  <c r="AB2310" i="41"/>
  <c r="AB2309" i="41"/>
  <c r="AB2308" i="41"/>
  <c r="AB2307" i="41"/>
  <c r="AB2306" i="41"/>
  <c r="AB2305" i="41"/>
  <c r="AB2304" i="41"/>
  <c r="AB2303" i="41"/>
  <c r="AB2302" i="41"/>
  <c r="AB2301" i="41"/>
  <c r="AB2300" i="41"/>
  <c r="AB2299" i="41"/>
  <c r="AB2298" i="41"/>
  <c r="AB2297" i="41"/>
  <c r="AB2296" i="41"/>
  <c r="AB2295" i="41"/>
  <c r="AB2294" i="41"/>
  <c r="AB2293" i="41"/>
  <c r="AB2292" i="41"/>
  <c r="AB2291" i="41"/>
  <c r="AB2290" i="41"/>
  <c r="AB2289" i="41"/>
  <c r="AB2288" i="41"/>
  <c r="AB2287" i="41"/>
  <c r="AB2286" i="41"/>
  <c r="AB2285" i="41"/>
  <c r="AB2284" i="41"/>
  <c r="AB2283" i="41"/>
  <c r="AB2282" i="41"/>
  <c r="AB2281" i="41"/>
  <c r="AB2280" i="41"/>
  <c r="AB2279" i="41"/>
  <c r="AB2278" i="41"/>
  <c r="AB2277" i="41"/>
  <c r="AB2276" i="41"/>
  <c r="AB2275" i="41"/>
  <c r="AB2274" i="41"/>
  <c r="AB2273" i="41"/>
  <c r="AB2272" i="41"/>
  <c r="AB2271" i="41"/>
  <c r="AB2270" i="41"/>
  <c r="AB2269" i="41"/>
  <c r="AB2268" i="41"/>
  <c r="AB2267" i="41"/>
  <c r="AB2266" i="41"/>
  <c r="AB2265" i="41"/>
  <c r="AB2264" i="41"/>
  <c r="AB2263" i="41"/>
  <c r="AB2262" i="41"/>
  <c r="AB2261" i="41"/>
  <c r="AB2260" i="41"/>
  <c r="AB2259" i="41"/>
  <c r="AB2258" i="41"/>
  <c r="AB2257" i="41"/>
  <c r="AB2256" i="41"/>
  <c r="AB2255" i="41"/>
  <c r="AB2254" i="41"/>
  <c r="AB2253" i="41"/>
  <c r="AB2252" i="41"/>
  <c r="AB2251" i="41"/>
  <c r="AB2250" i="41"/>
  <c r="AB2249" i="41"/>
  <c r="AB2248" i="41"/>
  <c r="AB2247" i="41"/>
  <c r="AB2246" i="41"/>
  <c r="AB2245" i="41"/>
  <c r="AB2244" i="41"/>
  <c r="AB2243" i="41"/>
  <c r="AB2242" i="41"/>
  <c r="AB2241" i="41"/>
  <c r="AB2240" i="41"/>
  <c r="AB2239" i="41"/>
  <c r="AB2238" i="41"/>
  <c r="AB2237" i="41"/>
  <c r="AB2236" i="41"/>
  <c r="AB2235" i="41"/>
  <c r="AB2234" i="41"/>
  <c r="AB2233" i="41"/>
  <c r="AB2232" i="41"/>
  <c r="AB2231" i="41"/>
  <c r="AB2230" i="41"/>
  <c r="AB2229" i="41"/>
  <c r="AB2228" i="41"/>
  <c r="AB2227" i="41"/>
  <c r="AB2226" i="41"/>
  <c r="AB2225" i="41"/>
  <c r="AB2224" i="41"/>
  <c r="AB2223" i="41"/>
  <c r="AB2222" i="41"/>
  <c r="AB2221" i="41"/>
  <c r="AB2220" i="41"/>
  <c r="AB2219" i="41"/>
  <c r="AB2218" i="41"/>
  <c r="AB2217" i="41"/>
  <c r="AB2216" i="41"/>
  <c r="AB2215" i="41"/>
  <c r="AB2214" i="41"/>
  <c r="AB2213" i="41"/>
  <c r="AB2212" i="41"/>
  <c r="AB2211" i="41"/>
  <c r="AB2210" i="41"/>
  <c r="AB2209" i="41"/>
  <c r="AB2208" i="41"/>
  <c r="AB2207" i="41"/>
  <c r="AB2206" i="41"/>
  <c r="AB2205" i="41"/>
  <c r="AB2204" i="41"/>
  <c r="AB2203" i="41"/>
  <c r="AB2202" i="41"/>
  <c r="AB2201" i="41"/>
  <c r="AB2200" i="41"/>
  <c r="AB2199" i="41"/>
  <c r="AB2198" i="41"/>
  <c r="AB2197" i="41"/>
  <c r="AB2196" i="41"/>
  <c r="AB2195" i="41"/>
  <c r="AB2194" i="41"/>
  <c r="AB2193" i="41"/>
  <c r="AB2192" i="41"/>
  <c r="AB2191" i="41"/>
  <c r="AB2190" i="41"/>
  <c r="AB2189" i="41"/>
  <c r="AB2188" i="41"/>
  <c r="AB2187" i="41"/>
  <c r="AB2186" i="41"/>
  <c r="AB2185" i="41"/>
  <c r="AB2184" i="41"/>
  <c r="AB2183" i="41"/>
  <c r="AB2182" i="41"/>
  <c r="AB2181" i="41"/>
  <c r="AB2180" i="41"/>
  <c r="AB2179" i="41"/>
  <c r="AB2178" i="41"/>
  <c r="AB2177" i="41"/>
  <c r="AB2176" i="41"/>
  <c r="AB2175" i="41"/>
  <c r="AB2174" i="41"/>
  <c r="AB2173" i="41"/>
  <c r="AB2172" i="41"/>
  <c r="AB2171" i="41"/>
  <c r="AB2170" i="41"/>
  <c r="AB2169" i="41"/>
  <c r="AB2168" i="41"/>
  <c r="AB2167" i="41"/>
  <c r="AB2166" i="41"/>
  <c r="AB2165" i="41"/>
  <c r="AB2164" i="41"/>
  <c r="AB2163" i="41"/>
  <c r="AB2162" i="41"/>
  <c r="AB2161" i="41"/>
  <c r="AB2160" i="41"/>
  <c r="AB2159" i="41"/>
  <c r="AB2158" i="41"/>
  <c r="AB2157" i="41"/>
  <c r="AB2156" i="41"/>
  <c r="AB2155" i="41"/>
  <c r="AB2154" i="41"/>
  <c r="AB2153" i="41"/>
  <c r="AB2152" i="41"/>
  <c r="AB2151" i="41"/>
  <c r="AB2150" i="41"/>
  <c r="AB2149" i="41"/>
  <c r="AB2148" i="41"/>
  <c r="AB2147" i="41"/>
  <c r="AB2146" i="41"/>
  <c r="AB2145" i="41"/>
  <c r="AB2144" i="41"/>
  <c r="AB2143" i="41"/>
  <c r="AB2142" i="41"/>
  <c r="AB2141" i="41"/>
  <c r="AB2140" i="41"/>
  <c r="AB2139" i="41"/>
  <c r="AB2138" i="41"/>
  <c r="AB2137" i="41"/>
  <c r="AB2136" i="41"/>
  <c r="AB2135" i="41"/>
  <c r="AB2134" i="41"/>
  <c r="AB2133" i="41"/>
  <c r="AB2132" i="41"/>
  <c r="AB2131" i="41"/>
  <c r="AB2130" i="41"/>
  <c r="AB2129" i="41"/>
  <c r="AB2128" i="41"/>
  <c r="AB2127" i="41"/>
  <c r="AB2126" i="41"/>
  <c r="AB2125" i="41"/>
  <c r="AB2124" i="41"/>
  <c r="AB2123" i="41"/>
  <c r="AB2122" i="41"/>
  <c r="AB2121" i="41"/>
  <c r="AB2120" i="41"/>
  <c r="AB2119" i="41"/>
  <c r="AB2118" i="41"/>
  <c r="AB2117" i="41"/>
  <c r="AB2116" i="41"/>
  <c r="AB2115" i="41"/>
  <c r="AB2114" i="41"/>
  <c r="AB2113" i="41"/>
  <c r="AB2112" i="41"/>
  <c r="AB2111" i="41"/>
  <c r="AB2110" i="41"/>
  <c r="AB2109" i="41"/>
  <c r="AB2108" i="41"/>
  <c r="AB2107" i="41"/>
  <c r="AB2106" i="41"/>
  <c r="AB2105" i="41"/>
  <c r="AB2104" i="41"/>
  <c r="AB2103" i="41"/>
  <c r="AB2102" i="41"/>
  <c r="AB2101" i="41"/>
  <c r="AB2100" i="41"/>
  <c r="AB2099" i="41"/>
  <c r="AB2098" i="41"/>
  <c r="AB2097" i="41"/>
  <c r="AB2096" i="41"/>
  <c r="AB2095" i="41"/>
  <c r="AB2094" i="41"/>
  <c r="AB2093" i="41"/>
  <c r="AB2092" i="41"/>
  <c r="AB2091" i="41"/>
  <c r="AB2090" i="41"/>
  <c r="AB2089" i="41"/>
  <c r="AB2088" i="41"/>
  <c r="AB2087" i="41"/>
  <c r="AB2086" i="41"/>
  <c r="AB2085" i="41"/>
  <c r="AB2084" i="41"/>
  <c r="AB2083" i="41"/>
  <c r="AB2082" i="41"/>
  <c r="AB2081" i="41"/>
  <c r="AB2080" i="41"/>
  <c r="AB2079" i="41"/>
  <c r="AB2078" i="41"/>
  <c r="AB2077" i="41"/>
  <c r="AB2076" i="41"/>
  <c r="AB2075" i="41"/>
  <c r="AB2074" i="41"/>
  <c r="AB2073" i="41"/>
  <c r="AB2072" i="41"/>
  <c r="AB2071" i="41"/>
  <c r="AB2070" i="41"/>
  <c r="AB2069" i="41"/>
  <c r="AB2068" i="41"/>
  <c r="AB2067" i="41"/>
  <c r="AB2066" i="41"/>
  <c r="AB2065" i="41"/>
  <c r="AB2064" i="41"/>
  <c r="AB2063" i="41"/>
  <c r="AB2062" i="41"/>
  <c r="AB2061" i="41"/>
  <c r="AB2060" i="41"/>
  <c r="AB2059" i="41"/>
  <c r="AB2058" i="41"/>
  <c r="AB2057" i="41"/>
  <c r="AB2056" i="41"/>
  <c r="AB2055" i="41"/>
  <c r="AB2054" i="41"/>
  <c r="AB2053" i="41"/>
  <c r="AB2052" i="41"/>
  <c r="AB2051" i="41"/>
  <c r="AB2050" i="41"/>
  <c r="AB2049" i="41"/>
  <c r="AB2048" i="41"/>
  <c r="AB2047" i="41"/>
  <c r="AB2046" i="41"/>
  <c r="AB2045" i="41"/>
  <c r="AB2044" i="41"/>
  <c r="AB2043" i="41"/>
  <c r="AB2042" i="41"/>
  <c r="AB2041" i="41"/>
  <c r="AB2040" i="41"/>
  <c r="AB2039" i="41"/>
  <c r="AB2038" i="41"/>
  <c r="AB2037" i="41"/>
  <c r="AB2036" i="41"/>
  <c r="AB2035" i="41"/>
  <c r="AB2034" i="41"/>
  <c r="AB2033" i="41"/>
  <c r="AB2032" i="41"/>
  <c r="AB2031" i="41"/>
  <c r="AB2030" i="41"/>
  <c r="AB2029" i="41"/>
  <c r="AB2028" i="41"/>
  <c r="AB2027" i="41"/>
  <c r="AB2026" i="41"/>
  <c r="AB2025" i="41"/>
  <c r="AB2024" i="41"/>
  <c r="AB2023" i="41"/>
  <c r="AB2022" i="41"/>
  <c r="AB2021" i="41"/>
  <c r="AB2020" i="41"/>
  <c r="AB2019" i="41"/>
  <c r="AB2018" i="41"/>
  <c r="AB2017" i="41"/>
  <c r="AB2016" i="41"/>
  <c r="AB2015" i="41"/>
  <c r="AB2014" i="41"/>
  <c r="AB2013" i="41"/>
  <c r="AB2012" i="41"/>
  <c r="AB2011" i="41"/>
  <c r="AB2010" i="41"/>
  <c r="AB2009" i="41"/>
  <c r="AB2008" i="41"/>
  <c r="AB2007" i="41"/>
  <c r="AB2006" i="41"/>
  <c r="AB2005" i="41"/>
  <c r="AB2004" i="41"/>
  <c r="AB2003" i="41"/>
  <c r="AB2002" i="41"/>
  <c r="AB2001" i="41"/>
  <c r="AB2000" i="41"/>
  <c r="AB1999" i="41"/>
  <c r="AB1998" i="41"/>
  <c r="AB1997" i="41"/>
  <c r="AB1996" i="41"/>
  <c r="AB1995" i="41"/>
  <c r="AB1994" i="41"/>
  <c r="AB1993" i="41"/>
  <c r="AB1992" i="41"/>
  <c r="AB1991" i="41"/>
  <c r="AB1990" i="41"/>
  <c r="AB1989" i="41"/>
  <c r="AB1988" i="41"/>
  <c r="AB1987" i="41"/>
  <c r="AB1986" i="41"/>
  <c r="AB1985" i="41"/>
  <c r="AB1984" i="41"/>
  <c r="AB1983" i="41"/>
  <c r="AB1982" i="41"/>
  <c r="AB1981" i="41"/>
  <c r="AB1980" i="41"/>
  <c r="AB1979" i="41"/>
  <c r="AB1978" i="41"/>
  <c r="AB1977" i="41"/>
  <c r="AB1976" i="41"/>
  <c r="AB1975" i="41"/>
  <c r="AB1974" i="41"/>
  <c r="AB1973" i="41"/>
  <c r="AB1972" i="41"/>
  <c r="AB1971" i="41"/>
  <c r="AB1970" i="41"/>
  <c r="AB1969" i="41"/>
  <c r="AB1968" i="41"/>
  <c r="AB1967" i="41"/>
  <c r="AB1966" i="41"/>
  <c r="AB1965" i="41"/>
  <c r="AB1964" i="41"/>
  <c r="AB1963" i="41"/>
  <c r="AB1962" i="41"/>
  <c r="AB1961" i="41"/>
  <c r="AB1960" i="41"/>
  <c r="AB1959" i="41"/>
  <c r="AB1958" i="41"/>
  <c r="AB1957" i="41"/>
  <c r="AB1956" i="41"/>
  <c r="AB1955" i="41"/>
  <c r="AB1954" i="41"/>
  <c r="AB1953" i="41"/>
  <c r="AB1952" i="41"/>
  <c r="AB1951" i="41"/>
  <c r="AB1950" i="41"/>
  <c r="AB1949" i="41"/>
  <c r="AB1948" i="41"/>
  <c r="AB1947" i="41"/>
  <c r="AB1946" i="41"/>
  <c r="AB1945" i="41"/>
  <c r="AB1944" i="41"/>
  <c r="AB1943" i="41"/>
  <c r="AB1942" i="41"/>
  <c r="AB1941" i="41"/>
  <c r="AB1940" i="41"/>
  <c r="AB1939" i="41"/>
  <c r="AB1938" i="41"/>
  <c r="AB1937" i="41"/>
  <c r="AB1936" i="41"/>
  <c r="AB1935" i="41"/>
  <c r="AB1934" i="41"/>
  <c r="AB1933" i="41"/>
  <c r="AB1932" i="41"/>
  <c r="AB1931" i="41"/>
  <c r="AB1930" i="41"/>
  <c r="AB1929" i="41"/>
  <c r="AB1928" i="41"/>
  <c r="AB1927" i="41"/>
  <c r="AB1926" i="41"/>
  <c r="AB1925" i="41"/>
  <c r="AB1924" i="41"/>
  <c r="AB1923" i="41"/>
  <c r="AB1922" i="41"/>
  <c r="AB1921" i="41"/>
  <c r="AB1920" i="41"/>
  <c r="AB1919" i="41"/>
  <c r="AB1918" i="41"/>
  <c r="AB1917" i="41"/>
  <c r="AB1916" i="41"/>
  <c r="AB1915" i="41"/>
  <c r="AB1914" i="41"/>
  <c r="AB1913" i="41"/>
  <c r="AB1912" i="41"/>
  <c r="AB1911" i="41"/>
  <c r="AB1910" i="41"/>
  <c r="AB1909" i="41"/>
  <c r="AB1908" i="41"/>
  <c r="AB1907" i="41"/>
  <c r="AB1906" i="41"/>
  <c r="AB1905" i="41"/>
  <c r="AB1904" i="41"/>
  <c r="AB1903" i="41"/>
  <c r="AB1902" i="41"/>
  <c r="AB1901" i="41"/>
  <c r="AB1900" i="41"/>
  <c r="AB1899" i="41"/>
  <c r="AB1898" i="41"/>
  <c r="AB1897" i="41"/>
  <c r="AB1896" i="41"/>
  <c r="AB1895" i="41"/>
  <c r="AB1894" i="41"/>
  <c r="AB1893" i="41"/>
  <c r="AB1892" i="41"/>
  <c r="AB1891" i="41"/>
  <c r="AB1890" i="41"/>
  <c r="AB1889" i="41"/>
  <c r="AB1888" i="41"/>
  <c r="AB1887" i="41"/>
  <c r="AB1886" i="41"/>
  <c r="AB1885" i="41"/>
  <c r="AB1884" i="41"/>
  <c r="AB1883" i="41"/>
  <c r="AB1882" i="41"/>
  <c r="AB1881" i="41"/>
  <c r="AB1880" i="41"/>
  <c r="AB1879" i="41"/>
  <c r="AB1878" i="41"/>
  <c r="AB1877" i="41"/>
  <c r="AB1876" i="41"/>
  <c r="AB1875" i="41"/>
  <c r="AB1874" i="41"/>
  <c r="AB1873" i="41"/>
  <c r="AB1872" i="41"/>
  <c r="AB1871" i="41"/>
  <c r="AB1870" i="41"/>
  <c r="AB1869" i="41"/>
  <c r="AB1868" i="41"/>
  <c r="AB1867" i="41"/>
  <c r="AB1866" i="41"/>
  <c r="AB1865" i="41"/>
  <c r="AB1864" i="41"/>
  <c r="AB1863" i="41"/>
  <c r="AB1862" i="41"/>
  <c r="AB1861" i="41"/>
  <c r="AB1860" i="41"/>
  <c r="AB1859" i="41"/>
  <c r="AB1858" i="41"/>
  <c r="AB1857" i="41"/>
  <c r="AB1856" i="41"/>
  <c r="AB1855" i="41"/>
  <c r="AB1854" i="41"/>
  <c r="AB1853" i="41"/>
  <c r="AB1852" i="41"/>
  <c r="AB1851" i="41"/>
  <c r="AB1850" i="41"/>
  <c r="AB1849" i="41"/>
  <c r="AB1848" i="41"/>
  <c r="AB1847" i="41"/>
  <c r="AB1846" i="41"/>
  <c r="AB1845" i="41"/>
  <c r="AB1844" i="41"/>
  <c r="AB1843" i="41"/>
  <c r="AB1842" i="41"/>
  <c r="AB1841" i="41"/>
  <c r="AB1840" i="41"/>
  <c r="AB1839" i="41"/>
  <c r="AB1838" i="41"/>
  <c r="AB1837" i="41"/>
  <c r="AB1836" i="41"/>
  <c r="AB1835" i="41"/>
  <c r="AB1834" i="41"/>
  <c r="AB1833" i="41"/>
  <c r="AB1832" i="41"/>
  <c r="AB1831" i="41"/>
  <c r="AB1830" i="41"/>
  <c r="AB1829" i="41"/>
  <c r="AB1828" i="41"/>
  <c r="AB1827" i="41"/>
  <c r="AB1826" i="41"/>
  <c r="AB1825" i="41"/>
  <c r="AB1824" i="41"/>
  <c r="AB1823" i="41"/>
  <c r="AB1822" i="41"/>
  <c r="AB1821" i="41"/>
  <c r="AB1820" i="41"/>
  <c r="AB1819" i="41"/>
  <c r="AB1818" i="41"/>
  <c r="AB1817" i="41"/>
  <c r="AB1816" i="41"/>
  <c r="AB1815" i="41"/>
  <c r="AB1814" i="41"/>
  <c r="AB1813" i="41"/>
  <c r="AB1812" i="41"/>
  <c r="AB1811" i="41"/>
  <c r="AB1810" i="41"/>
  <c r="AB1809" i="41"/>
  <c r="AB1808" i="41"/>
  <c r="AB1807" i="41"/>
  <c r="AB1806" i="41"/>
  <c r="AB1805" i="41"/>
  <c r="AB1804" i="41"/>
  <c r="AB1803" i="41"/>
  <c r="AB1802" i="41"/>
  <c r="AB1801" i="41"/>
  <c r="AB1800" i="41"/>
  <c r="AB1799" i="41"/>
  <c r="AB1798" i="41"/>
  <c r="AB1797" i="41"/>
  <c r="AB1796" i="41"/>
  <c r="AB1795" i="41"/>
  <c r="AB1794" i="41"/>
  <c r="AB1793" i="41"/>
  <c r="AB1792" i="41"/>
  <c r="AB1791" i="41"/>
  <c r="AB1790" i="41"/>
  <c r="AB1789" i="41"/>
  <c r="AB1788" i="41"/>
  <c r="AB1787" i="41"/>
  <c r="AB1786" i="41"/>
  <c r="AB1785" i="41"/>
  <c r="AB1784" i="41"/>
  <c r="AB1783" i="41"/>
  <c r="AB1782" i="41"/>
  <c r="AB1781" i="41"/>
  <c r="AB1780" i="41"/>
  <c r="AB1779" i="41"/>
  <c r="AB1778" i="41"/>
  <c r="AB1777" i="41"/>
  <c r="AB1776" i="41"/>
  <c r="AB1775" i="41"/>
  <c r="AB1774" i="41"/>
  <c r="AB1773" i="41"/>
  <c r="AB1772" i="41"/>
  <c r="AB1771" i="41"/>
  <c r="AB1770" i="41"/>
  <c r="AB1769" i="41"/>
  <c r="AB1768" i="41"/>
  <c r="AB1767" i="41"/>
  <c r="AB1766" i="41"/>
  <c r="AB1765" i="41"/>
  <c r="AB1764" i="41"/>
  <c r="AB1763" i="41"/>
  <c r="AB1762" i="41"/>
  <c r="AB1761" i="41"/>
  <c r="AB1760" i="41"/>
  <c r="AB1759" i="41"/>
  <c r="AB1758" i="41"/>
  <c r="AB1757" i="41"/>
  <c r="AB1756" i="41"/>
  <c r="AB1755" i="41"/>
  <c r="AB1754" i="41"/>
  <c r="AB1753" i="41"/>
  <c r="AB1752" i="41"/>
  <c r="AB1751" i="41"/>
  <c r="AB1750" i="41"/>
  <c r="AB1749" i="41"/>
  <c r="AB1748" i="41"/>
  <c r="AB1747" i="41"/>
  <c r="AB1746" i="41"/>
  <c r="AB1745" i="41"/>
  <c r="AB1744" i="41"/>
  <c r="AB1743" i="41"/>
  <c r="AB1742" i="41"/>
  <c r="AB1741" i="41"/>
  <c r="AB1740" i="41"/>
  <c r="AB1739" i="41"/>
  <c r="AB1738" i="41"/>
  <c r="AB1737" i="41"/>
  <c r="AB1736" i="41"/>
  <c r="AB1735" i="41"/>
  <c r="AB1734" i="41"/>
  <c r="AB1733" i="41"/>
  <c r="AB1732" i="41"/>
  <c r="AB1731" i="41"/>
  <c r="AB1730" i="41"/>
  <c r="AB1729" i="41"/>
  <c r="AB1728" i="41"/>
  <c r="AB1727" i="41"/>
  <c r="AB1726" i="41"/>
  <c r="AB1725" i="41"/>
  <c r="AB1724" i="41"/>
  <c r="AB1723" i="41"/>
  <c r="AB1722" i="41"/>
  <c r="AB1721" i="41"/>
  <c r="AB1720" i="41"/>
  <c r="AB1719" i="41"/>
  <c r="AB1718" i="41"/>
  <c r="AB1717" i="41"/>
  <c r="AB1716" i="41"/>
  <c r="AB1715" i="41"/>
  <c r="AB1714" i="41"/>
  <c r="AB1713" i="41"/>
  <c r="AB1712" i="41"/>
  <c r="AB1711" i="41"/>
  <c r="AB1710" i="41"/>
  <c r="AB1709" i="41"/>
  <c r="AB1708" i="41"/>
  <c r="AB1707" i="41"/>
  <c r="AB1706" i="41"/>
  <c r="AB1705" i="41"/>
  <c r="AB1704" i="41"/>
  <c r="AB1703" i="41"/>
  <c r="AB1702" i="41"/>
  <c r="AB1701" i="41"/>
  <c r="AB1700" i="41"/>
  <c r="AB1699" i="41"/>
  <c r="AB1698" i="41"/>
  <c r="AB1697" i="41"/>
  <c r="AB1696" i="41"/>
  <c r="AB1695" i="41"/>
  <c r="AB1694" i="41"/>
  <c r="AB1693" i="41"/>
  <c r="AB1692" i="41"/>
  <c r="AB1691" i="41"/>
  <c r="AB1690" i="41"/>
  <c r="AB1689" i="41"/>
  <c r="AB1688" i="41"/>
  <c r="AB1687" i="41"/>
  <c r="AB1686" i="41"/>
  <c r="AB1685" i="41"/>
  <c r="AB1684" i="41"/>
  <c r="AB1683" i="41"/>
  <c r="AB1682" i="41"/>
  <c r="AB1681" i="41"/>
  <c r="AB1680" i="41"/>
  <c r="AB1679" i="41"/>
  <c r="AB1678" i="41"/>
  <c r="AB1677" i="41"/>
  <c r="AB1676" i="41"/>
  <c r="AB1675" i="41"/>
  <c r="AB1674" i="41"/>
  <c r="AB1673" i="41"/>
  <c r="AB1672" i="41"/>
  <c r="AB1671" i="41"/>
  <c r="AB1670" i="41"/>
  <c r="AB1669" i="41"/>
  <c r="AB1668" i="41"/>
  <c r="AB1667" i="41"/>
  <c r="AB1666" i="41"/>
  <c r="AB1665" i="41"/>
  <c r="AB1664" i="41"/>
  <c r="AB1663" i="41"/>
  <c r="AB1662" i="41"/>
  <c r="AB1661" i="41"/>
  <c r="AB1660" i="41"/>
  <c r="AB1659" i="41"/>
  <c r="AB1658" i="41"/>
  <c r="AB1657" i="41"/>
  <c r="AB1656" i="41"/>
  <c r="AB1655" i="41"/>
  <c r="AB1654" i="41"/>
  <c r="AB1653" i="41"/>
  <c r="AB1652" i="41"/>
  <c r="AB1651" i="41"/>
  <c r="AB1650" i="41"/>
  <c r="AB1649" i="41"/>
  <c r="AB1648" i="41"/>
  <c r="AB1647" i="41"/>
  <c r="AB1646" i="41"/>
  <c r="AB1645" i="41"/>
  <c r="AB1644" i="41"/>
  <c r="AB1643" i="41"/>
  <c r="AB1642" i="41"/>
  <c r="AB1641" i="41"/>
  <c r="AB1640" i="41"/>
  <c r="AB1639" i="41"/>
  <c r="AB1638" i="41"/>
  <c r="AB1637" i="41"/>
  <c r="AB1636" i="41"/>
  <c r="AB1635" i="41"/>
  <c r="AB1634" i="41"/>
  <c r="AB1633" i="41"/>
  <c r="AB1632" i="41"/>
  <c r="AB1631" i="41"/>
  <c r="AB1630" i="41"/>
  <c r="AB1629" i="41"/>
  <c r="AB1628" i="41"/>
  <c r="AB1627" i="41"/>
  <c r="AB1626" i="41"/>
  <c r="AB1625" i="41"/>
  <c r="AB1624" i="41"/>
  <c r="AB1623" i="41"/>
  <c r="AB1622" i="41"/>
  <c r="AB1621" i="41"/>
  <c r="AB1620" i="41"/>
  <c r="AB1619" i="41"/>
  <c r="AB1618" i="41"/>
  <c r="AB1617" i="41"/>
  <c r="AB1616" i="41"/>
  <c r="AB1615" i="41"/>
  <c r="AB1614" i="41"/>
  <c r="AB1613" i="41"/>
  <c r="AB1612" i="41"/>
  <c r="AB1611" i="41"/>
  <c r="AB1610" i="41"/>
  <c r="AB1609" i="41"/>
  <c r="AB1608" i="41"/>
  <c r="AB1607" i="41"/>
  <c r="AB1606" i="41"/>
  <c r="AB1605" i="41"/>
  <c r="AB1604" i="41"/>
  <c r="AB1603" i="41"/>
  <c r="AB1602" i="41"/>
  <c r="AB1601" i="41"/>
  <c r="AB1600" i="41"/>
  <c r="AB1599" i="41"/>
  <c r="AB1598" i="41"/>
  <c r="AB1597" i="41"/>
  <c r="AB1596" i="41"/>
  <c r="AB1595" i="41"/>
  <c r="AB1594" i="41"/>
  <c r="AB1593" i="41"/>
  <c r="AB1592" i="41"/>
  <c r="AB1591" i="41"/>
  <c r="AB1590" i="41"/>
  <c r="AB1589" i="41"/>
  <c r="AB1588" i="41"/>
  <c r="AB1587" i="41"/>
  <c r="AB1586" i="41"/>
  <c r="AB1585" i="41"/>
  <c r="AB1584" i="41"/>
  <c r="AB1583" i="41"/>
  <c r="AB1582" i="41"/>
  <c r="AB1581" i="41"/>
  <c r="AB1580" i="41"/>
  <c r="AB1579" i="41"/>
  <c r="AB1578" i="41"/>
  <c r="AB1577" i="41"/>
  <c r="AB1576" i="41"/>
  <c r="AB1575" i="41"/>
  <c r="AB1574" i="41"/>
  <c r="AB1573" i="41"/>
  <c r="AB1572" i="41"/>
  <c r="AB1571" i="41"/>
  <c r="AB1570" i="41"/>
  <c r="AB1569" i="41"/>
  <c r="AB1568" i="41"/>
  <c r="AB1567" i="41"/>
  <c r="AB1566" i="41"/>
  <c r="AB1565" i="41"/>
  <c r="AB1564" i="41"/>
  <c r="AB1563" i="41"/>
  <c r="AB1562" i="41"/>
  <c r="AB1561" i="41"/>
  <c r="AB1560" i="41"/>
  <c r="AB1559" i="41"/>
  <c r="AB1558" i="41"/>
  <c r="AB1557" i="41"/>
  <c r="AB1556" i="41"/>
  <c r="AB1555" i="41"/>
  <c r="AB1554" i="41"/>
  <c r="AB1553" i="41"/>
  <c r="AB1552" i="41"/>
  <c r="AB1551" i="41"/>
  <c r="AB1550" i="41"/>
  <c r="AB1549" i="41"/>
  <c r="AB1548" i="41"/>
  <c r="AB1547" i="41"/>
  <c r="AB1546" i="41"/>
  <c r="AB1545" i="41"/>
  <c r="AB1544" i="41"/>
  <c r="AB1543" i="41"/>
  <c r="AB1542" i="41"/>
  <c r="AB1541" i="41"/>
  <c r="AB1540" i="41"/>
  <c r="AB1539" i="41"/>
  <c r="AB1538" i="41"/>
  <c r="AB1537" i="41"/>
  <c r="AB1536" i="41"/>
  <c r="AB1535" i="41"/>
  <c r="AB1534" i="41"/>
  <c r="AB1533" i="41"/>
  <c r="AB1532" i="41"/>
  <c r="AB1531" i="41"/>
  <c r="AB1530" i="41"/>
  <c r="AB1529" i="41"/>
  <c r="AB1528" i="41"/>
  <c r="AB1527" i="41"/>
  <c r="AB1526" i="41"/>
  <c r="AB1525" i="41"/>
  <c r="AB1524" i="41"/>
  <c r="AB1523" i="41"/>
  <c r="AB1522" i="41"/>
  <c r="AB1521" i="41"/>
  <c r="AB1520" i="41"/>
  <c r="AB1519" i="41"/>
  <c r="AB1518" i="41"/>
  <c r="AB1517" i="41"/>
  <c r="AB1516" i="41"/>
  <c r="AB1515" i="41"/>
  <c r="AB1514" i="41"/>
  <c r="AB1513" i="41"/>
  <c r="AB1512" i="41"/>
  <c r="AB1511" i="41"/>
  <c r="AB1510" i="41"/>
  <c r="AB1509" i="41"/>
  <c r="AB1508" i="41"/>
  <c r="AB1507" i="41"/>
  <c r="AB1506" i="41"/>
  <c r="AB1505" i="41"/>
  <c r="AB1504" i="41"/>
  <c r="AB1503" i="41"/>
  <c r="AB1502" i="41"/>
  <c r="AB1501" i="41"/>
  <c r="AB1500" i="41"/>
  <c r="AB1499" i="41"/>
  <c r="AB1498" i="41"/>
  <c r="AB1497" i="41"/>
  <c r="AB1496" i="41"/>
  <c r="AB1495" i="41"/>
  <c r="AB1494" i="41"/>
  <c r="AB1493" i="41"/>
  <c r="AB1492" i="41"/>
  <c r="AB1491" i="41"/>
  <c r="AB1490" i="41"/>
  <c r="AB1489" i="41"/>
  <c r="AB1488" i="41"/>
  <c r="AB1487" i="41"/>
  <c r="AB1486" i="41"/>
  <c r="AB1485" i="41"/>
  <c r="AB1484" i="41"/>
  <c r="AB1483" i="41"/>
  <c r="AB1482" i="41"/>
  <c r="AB1481" i="41"/>
  <c r="AB1480" i="41"/>
  <c r="AB1479" i="41"/>
  <c r="AB1478" i="41"/>
  <c r="AB1477" i="41"/>
  <c r="AB1476" i="41"/>
  <c r="AB1475" i="41"/>
  <c r="AB1474" i="41"/>
  <c r="AB1473" i="41"/>
  <c r="AB1472" i="41"/>
  <c r="AB1471" i="41"/>
  <c r="AB1470" i="41"/>
  <c r="AB1469" i="41"/>
  <c r="AB1468" i="41"/>
  <c r="AB1467" i="41"/>
  <c r="AB1466" i="41"/>
  <c r="AB1465" i="41"/>
  <c r="AB1464" i="41"/>
  <c r="AB1463" i="41"/>
  <c r="AB1462" i="41"/>
  <c r="AB1461" i="41"/>
  <c r="AB1460" i="41"/>
  <c r="AB1459" i="41"/>
  <c r="AB1458" i="41"/>
  <c r="AB1457" i="41"/>
  <c r="AB1456" i="41"/>
  <c r="AB1455" i="41"/>
  <c r="AB1454" i="41"/>
  <c r="AB1453" i="41"/>
  <c r="AB1452" i="41"/>
  <c r="AB1451" i="41"/>
  <c r="AB1450" i="41"/>
  <c r="AB1449" i="41"/>
  <c r="AB1448" i="41"/>
  <c r="AB1447" i="41"/>
  <c r="AB1446" i="41"/>
  <c r="AB1445" i="41"/>
  <c r="AB1444" i="41"/>
  <c r="AB1443" i="41"/>
  <c r="AB1442" i="41"/>
  <c r="AB1441" i="41"/>
  <c r="AB1440" i="41"/>
  <c r="AB1439" i="41"/>
  <c r="AB1438" i="41"/>
  <c r="AB1437" i="41"/>
  <c r="AB1436" i="41"/>
  <c r="AB1435" i="41"/>
  <c r="AB1434" i="41"/>
  <c r="AB1433" i="41"/>
  <c r="AB1432" i="41"/>
  <c r="AB1431" i="41"/>
  <c r="AB1430" i="41"/>
  <c r="AB1429" i="41"/>
  <c r="AB1428" i="41"/>
  <c r="AB1427" i="41"/>
  <c r="AB1426" i="41"/>
  <c r="AB1425" i="41"/>
  <c r="AB1424" i="41"/>
  <c r="AB1423" i="41"/>
  <c r="AB1422" i="41"/>
  <c r="AB1421" i="41"/>
  <c r="AB1420" i="41"/>
  <c r="AB1419" i="41"/>
  <c r="AB1418" i="41"/>
  <c r="AB1417" i="41"/>
  <c r="AB1416" i="41"/>
  <c r="AB1415" i="41"/>
  <c r="AB1414" i="41"/>
  <c r="AB1413" i="41"/>
  <c r="AB1412" i="41"/>
  <c r="AB1411" i="41"/>
  <c r="AB1410" i="41"/>
  <c r="AB1409" i="41"/>
  <c r="AB1408" i="41"/>
  <c r="AB1407" i="41"/>
  <c r="AB1406" i="41"/>
  <c r="AB1405" i="41"/>
  <c r="AB1404" i="41"/>
  <c r="AB1403" i="41"/>
  <c r="AB1402" i="41"/>
  <c r="AB1401" i="41"/>
  <c r="AB1400" i="41"/>
  <c r="AB1399" i="41"/>
  <c r="AB1398" i="41"/>
  <c r="AB1397" i="41"/>
  <c r="AB1396" i="41"/>
  <c r="AB1395" i="41"/>
  <c r="AB1394" i="41"/>
  <c r="AB1393" i="41"/>
  <c r="AB1392" i="41"/>
  <c r="AB1391" i="41"/>
  <c r="AB1390" i="41"/>
  <c r="AB1389" i="41"/>
  <c r="AB1388" i="41"/>
  <c r="AB1387" i="41"/>
  <c r="AB1386" i="41"/>
  <c r="AB1385" i="41"/>
  <c r="AB1384" i="41"/>
  <c r="AB1383" i="41"/>
  <c r="AB1382" i="41"/>
  <c r="AB1381" i="41"/>
  <c r="AB1380" i="41"/>
  <c r="AB1379" i="41"/>
  <c r="AB1378" i="41"/>
  <c r="AB1377" i="41"/>
  <c r="AB1376" i="41"/>
  <c r="AB1375" i="41"/>
  <c r="AB1374" i="41"/>
  <c r="AB1373" i="41"/>
  <c r="AB1372" i="41"/>
  <c r="AB1371" i="41"/>
  <c r="AB1370" i="41"/>
  <c r="AB1369" i="41"/>
  <c r="AB1368" i="41"/>
  <c r="AB1367" i="41"/>
  <c r="AB1366" i="41"/>
  <c r="AB1365" i="41"/>
  <c r="AB1364" i="41"/>
  <c r="AB1363" i="41"/>
  <c r="AB1362" i="41"/>
  <c r="AB1361" i="41"/>
  <c r="AB1360" i="41"/>
  <c r="AB1359" i="41"/>
  <c r="AB1358" i="41"/>
  <c r="AB1357" i="41"/>
  <c r="AB1356" i="41"/>
  <c r="AB1355" i="41"/>
  <c r="AB1354" i="41"/>
  <c r="AB1353" i="41"/>
  <c r="AB1352" i="41"/>
  <c r="AB1351" i="41"/>
  <c r="AB1350" i="41"/>
  <c r="AB1349" i="41"/>
  <c r="AB1348" i="41"/>
  <c r="AB1347" i="41"/>
  <c r="AB1346" i="41"/>
  <c r="AB1345" i="41"/>
  <c r="AB1344" i="41"/>
  <c r="AB1343" i="41"/>
  <c r="AB1342" i="41"/>
  <c r="AB1341" i="41"/>
  <c r="AB1340" i="41"/>
  <c r="AB1339" i="41"/>
  <c r="AB1338" i="41"/>
  <c r="AB1337" i="41"/>
  <c r="AB1336" i="41"/>
  <c r="AB1335" i="41"/>
  <c r="AB1334" i="41"/>
  <c r="AB1333" i="41"/>
  <c r="AB1332" i="41"/>
  <c r="AB1331" i="41"/>
  <c r="AB1330" i="41"/>
  <c r="AB1329" i="41"/>
  <c r="AB1328" i="41"/>
  <c r="AB1327" i="41"/>
  <c r="AB1326" i="41"/>
  <c r="AB1325" i="41"/>
  <c r="AB1324" i="41"/>
  <c r="AB1323" i="41"/>
  <c r="AB1322" i="41"/>
  <c r="AB1321" i="41"/>
  <c r="AB1320" i="41"/>
  <c r="AB1319" i="41"/>
  <c r="AB1318" i="41"/>
  <c r="AB1317" i="41"/>
  <c r="AB1316" i="41"/>
  <c r="AB1315" i="41"/>
  <c r="AB1314" i="41"/>
  <c r="AB1313" i="41"/>
  <c r="AB1312" i="41"/>
  <c r="AB1311" i="41"/>
  <c r="AB1310" i="41"/>
  <c r="AB1309" i="41"/>
  <c r="AB1308" i="41"/>
  <c r="AB1307" i="41"/>
  <c r="AB1306" i="41"/>
  <c r="AB1305" i="41"/>
  <c r="AB1304" i="41"/>
  <c r="AB1303" i="41"/>
  <c r="AB1302" i="41"/>
  <c r="AB1301" i="41"/>
  <c r="AB1300" i="41"/>
  <c r="AB1299" i="41"/>
  <c r="AB1298" i="41"/>
  <c r="AB1297" i="41"/>
  <c r="AB1296" i="41"/>
  <c r="AB1295" i="41"/>
  <c r="AB1294" i="41"/>
  <c r="AB1293" i="41"/>
  <c r="AB1292" i="41"/>
  <c r="AB1291" i="41"/>
  <c r="AB1290" i="41"/>
  <c r="AB1289" i="41"/>
  <c r="AB1288" i="41"/>
  <c r="AB1287" i="41"/>
  <c r="AB1286" i="41"/>
  <c r="AB1285" i="41"/>
  <c r="AB1284" i="41"/>
  <c r="AB1283" i="41"/>
  <c r="AB1282" i="41"/>
  <c r="AB1281" i="41"/>
  <c r="AB1280" i="41"/>
  <c r="AB1279" i="41"/>
  <c r="AB1278" i="41"/>
  <c r="AB1277" i="41"/>
  <c r="AB1276" i="41"/>
  <c r="AB1275" i="41"/>
  <c r="AB1274" i="41"/>
  <c r="AB1273" i="41"/>
  <c r="AB1272" i="41"/>
  <c r="AB1271" i="41"/>
  <c r="AB1270" i="41"/>
  <c r="AB1269" i="41"/>
  <c r="AB1268" i="41"/>
  <c r="AB1267" i="41"/>
  <c r="AB1266" i="41"/>
  <c r="AB1265" i="41"/>
  <c r="AB1264" i="41"/>
  <c r="AB1263" i="41"/>
  <c r="AB1262" i="41"/>
  <c r="AB1261" i="41"/>
  <c r="AB1260" i="41"/>
  <c r="AB1259" i="41"/>
  <c r="AB1258" i="41"/>
  <c r="AB1257" i="41"/>
  <c r="AB1256" i="41"/>
  <c r="AB1255" i="41"/>
  <c r="AB1254" i="41"/>
  <c r="AB1253" i="41"/>
  <c r="AB1252" i="41"/>
  <c r="AB1251" i="41"/>
  <c r="AB1250" i="41"/>
  <c r="AB1249" i="41"/>
  <c r="AB1248" i="41"/>
  <c r="AB1247" i="41"/>
  <c r="AB1246" i="41"/>
  <c r="AB1245" i="41"/>
  <c r="AB1244" i="41"/>
  <c r="AB1243" i="41"/>
  <c r="AB1242" i="41"/>
  <c r="AB1241" i="41"/>
  <c r="AB1240" i="41"/>
  <c r="AB1239" i="41"/>
  <c r="AB1238" i="41"/>
  <c r="AB1237" i="41"/>
  <c r="AB1236" i="41"/>
  <c r="AB1235" i="41"/>
  <c r="AB1234" i="41"/>
  <c r="AB1233" i="41"/>
  <c r="AB1232" i="41"/>
  <c r="AB1231" i="41"/>
  <c r="AB1230" i="41"/>
  <c r="AB1229" i="41"/>
  <c r="AB1228" i="41"/>
  <c r="AB1227" i="41"/>
  <c r="AB1226" i="41"/>
  <c r="AB1225" i="41"/>
  <c r="AB1224" i="41"/>
  <c r="AB1223" i="41"/>
  <c r="AB1222" i="41"/>
  <c r="AB1221" i="41"/>
  <c r="AB1220" i="41"/>
  <c r="AB1219" i="41"/>
  <c r="AB1218" i="41"/>
  <c r="AB1217" i="41"/>
  <c r="AB1216" i="41"/>
  <c r="AB1215" i="41"/>
  <c r="AB1214" i="41"/>
  <c r="AB1213" i="41"/>
  <c r="AB1212" i="41"/>
  <c r="AB1211" i="41"/>
  <c r="AB1210" i="41"/>
  <c r="AB1209" i="41"/>
  <c r="AB1208" i="41"/>
  <c r="AB1207" i="41"/>
  <c r="AB1206" i="41"/>
  <c r="AB1205" i="41"/>
  <c r="AB1204" i="41"/>
  <c r="AB1203" i="41"/>
  <c r="AB1202" i="41"/>
  <c r="AB1201" i="41"/>
  <c r="AB1200" i="41"/>
  <c r="AB1199" i="41"/>
  <c r="AB1198" i="41"/>
  <c r="AB1197" i="41"/>
  <c r="AB1196" i="41"/>
  <c r="AB1195" i="41"/>
  <c r="AB1194" i="41"/>
  <c r="AB1193" i="41"/>
  <c r="AB1192" i="41"/>
  <c r="AB1191" i="41"/>
  <c r="AB1190" i="41"/>
  <c r="AB1189" i="41"/>
  <c r="AB1188" i="41"/>
  <c r="AB1187" i="41"/>
  <c r="AB1186" i="41"/>
  <c r="AB1185" i="41"/>
  <c r="AB1184" i="41"/>
  <c r="AB1183" i="41"/>
  <c r="AB1182" i="41"/>
  <c r="AB1181" i="41"/>
  <c r="AB1180" i="41"/>
  <c r="AB1179" i="41"/>
  <c r="AB1178" i="41"/>
  <c r="AB1177" i="41"/>
  <c r="AB1176" i="41"/>
  <c r="AB1175" i="41"/>
  <c r="AB1174" i="41"/>
  <c r="AB1173" i="41"/>
  <c r="AB1172" i="41"/>
  <c r="AB1171" i="41"/>
  <c r="AB1170" i="41"/>
  <c r="AB1169" i="41"/>
  <c r="AB1168" i="41"/>
  <c r="AB1167" i="41"/>
  <c r="AB1166" i="41"/>
  <c r="AB1165" i="41"/>
  <c r="AB1164" i="41"/>
  <c r="AB1163" i="41"/>
  <c r="AB1162" i="41"/>
  <c r="AB1161" i="41"/>
  <c r="AB1160" i="41"/>
  <c r="AB1159" i="41"/>
  <c r="AB1158" i="41"/>
  <c r="AB1157" i="41"/>
  <c r="AB1156" i="41"/>
  <c r="AB1155" i="41"/>
  <c r="AB1154" i="41"/>
  <c r="AB1153" i="41"/>
  <c r="AB1152" i="41"/>
  <c r="AB1151" i="41"/>
  <c r="AB1150" i="41"/>
  <c r="AB1149" i="41"/>
  <c r="AB1148" i="41"/>
  <c r="AB1147" i="41"/>
  <c r="AB1146" i="41"/>
  <c r="AB1145" i="41"/>
  <c r="AB1144" i="41"/>
  <c r="AB1143" i="41"/>
  <c r="AB1142" i="41"/>
  <c r="AB1141" i="41"/>
  <c r="AB1140" i="41"/>
  <c r="AB1139" i="41"/>
  <c r="AB1138" i="41"/>
  <c r="AB1137" i="41"/>
  <c r="AB1136" i="41"/>
  <c r="AB1135" i="41"/>
  <c r="AB1134" i="41"/>
  <c r="AB1133" i="41"/>
  <c r="AB1132" i="41"/>
  <c r="AB1131" i="41"/>
  <c r="AB1130" i="41"/>
  <c r="AB1129" i="41"/>
  <c r="AB1128" i="41"/>
  <c r="AB1127" i="41"/>
  <c r="AB1126" i="41"/>
  <c r="AB1125" i="41"/>
  <c r="AB1124" i="41"/>
  <c r="AB1123" i="41"/>
  <c r="AB1122" i="41"/>
  <c r="AB1121" i="41"/>
  <c r="AB1120" i="41"/>
  <c r="AB1119" i="41"/>
  <c r="AB1118" i="41"/>
  <c r="AB1117" i="41"/>
  <c r="AB1116" i="41"/>
  <c r="AB1115" i="41"/>
  <c r="AB1114" i="41"/>
  <c r="AB1113" i="41"/>
  <c r="AB1112" i="41"/>
  <c r="AB1111" i="41"/>
  <c r="AB1110" i="41"/>
  <c r="AB1109" i="41"/>
  <c r="AB1108" i="41"/>
  <c r="AB1107" i="41"/>
  <c r="AB1106" i="41"/>
  <c r="AB1105" i="41"/>
  <c r="AB1104" i="41"/>
  <c r="AB1103" i="41"/>
  <c r="AB1102" i="41"/>
  <c r="AB1101" i="41"/>
  <c r="AB1100" i="41"/>
  <c r="AB1099" i="41"/>
  <c r="AB1098" i="41"/>
  <c r="AB1097" i="41"/>
  <c r="AB1096" i="41"/>
  <c r="AB1095" i="41"/>
  <c r="AB1094" i="41"/>
  <c r="AB1093" i="41"/>
  <c r="AB1092" i="41"/>
  <c r="AB1091" i="41"/>
  <c r="AB1090" i="41"/>
  <c r="AB1089" i="41"/>
  <c r="AB1088" i="41"/>
  <c r="AB1087" i="41"/>
  <c r="AB1086" i="41"/>
  <c r="AB1085" i="41"/>
  <c r="AB1084" i="41"/>
  <c r="AB1083" i="41"/>
  <c r="AB1082" i="41"/>
  <c r="AB1081" i="41"/>
  <c r="AB1080" i="41"/>
  <c r="AB1079" i="41"/>
  <c r="AB1078" i="41"/>
  <c r="AB1077" i="41"/>
  <c r="AB1076" i="41"/>
  <c r="AB1075" i="41"/>
  <c r="AB1074" i="41"/>
  <c r="AB1073" i="41"/>
  <c r="AB1072" i="41"/>
  <c r="AB1071" i="41"/>
  <c r="AB1070" i="41"/>
  <c r="AB1069" i="41"/>
  <c r="AB1068" i="41"/>
  <c r="AB1067" i="41"/>
  <c r="AB1066" i="41"/>
  <c r="AB1065" i="41"/>
  <c r="AB1064" i="41"/>
  <c r="AB1063" i="41"/>
  <c r="AB1062" i="41"/>
  <c r="AB1061" i="41"/>
  <c r="AB1060" i="41"/>
  <c r="AB1059" i="41"/>
  <c r="AB1058" i="41"/>
  <c r="AB1057" i="41"/>
  <c r="AB1056" i="41"/>
  <c r="AB1055" i="41"/>
  <c r="AB1054" i="41"/>
  <c r="AB1053" i="41"/>
  <c r="AB1052" i="41"/>
  <c r="AB1051" i="41"/>
  <c r="AB1050" i="41"/>
  <c r="AB1049" i="41"/>
  <c r="AB1048" i="41"/>
  <c r="AB1047" i="41"/>
  <c r="AB1046" i="41"/>
  <c r="AB1045" i="41"/>
  <c r="AB1044" i="41"/>
  <c r="AB1043" i="41"/>
  <c r="AB1042" i="41"/>
  <c r="AB1041" i="41"/>
  <c r="AB1040" i="41"/>
  <c r="AB1039" i="41"/>
  <c r="AB1038" i="41"/>
  <c r="AB1037" i="41"/>
  <c r="AB1036" i="41"/>
  <c r="AB1035" i="41"/>
  <c r="AB1034" i="41"/>
  <c r="AB1033" i="41"/>
  <c r="AB1032" i="41"/>
  <c r="AB1031" i="41"/>
  <c r="AB1030" i="41"/>
  <c r="AB1029" i="41"/>
  <c r="AB1028" i="41"/>
  <c r="AB1027" i="41"/>
  <c r="AB1026" i="41"/>
  <c r="AB1025" i="41"/>
  <c r="AB1024" i="41"/>
  <c r="AB1023" i="41"/>
  <c r="AB1022" i="41"/>
  <c r="AB1021" i="41"/>
  <c r="AB1020" i="41"/>
  <c r="AB1019" i="41"/>
  <c r="AB1018" i="41"/>
  <c r="AB1017" i="41"/>
  <c r="AB1016" i="41"/>
  <c r="AB1015" i="41"/>
  <c r="AB1014" i="41"/>
  <c r="AB1013" i="41"/>
  <c r="AB1012" i="41"/>
  <c r="AB1011" i="41"/>
  <c r="AB1010" i="41"/>
  <c r="AB1009" i="41"/>
  <c r="AB1008" i="41"/>
  <c r="AB1007" i="41"/>
  <c r="AB1006" i="41"/>
  <c r="AB1005" i="41"/>
  <c r="AB1004" i="41"/>
  <c r="AB1003" i="41"/>
  <c r="AB1002" i="41"/>
  <c r="AB1001" i="41"/>
  <c r="AB1000" i="41"/>
  <c r="AB999" i="41"/>
  <c r="AB998" i="41"/>
  <c r="AB997" i="41"/>
  <c r="AB996" i="41"/>
  <c r="AB995" i="41"/>
  <c r="AB994" i="41"/>
  <c r="AB993" i="41"/>
  <c r="AB992" i="41"/>
  <c r="AB991" i="41"/>
  <c r="AB990" i="41"/>
  <c r="AB989" i="41"/>
  <c r="AB988" i="41"/>
  <c r="AB987" i="41"/>
  <c r="AB986" i="41"/>
  <c r="AB985" i="41"/>
  <c r="AB984" i="41"/>
  <c r="AB983" i="41"/>
  <c r="AB982" i="41"/>
  <c r="AB981" i="41"/>
  <c r="AB980" i="41"/>
  <c r="AB979" i="41"/>
  <c r="AB978" i="41"/>
  <c r="AB977" i="41"/>
  <c r="AB976" i="41"/>
  <c r="AB975" i="41"/>
  <c r="AB974" i="41"/>
  <c r="AB973" i="41"/>
  <c r="AB972" i="41"/>
  <c r="AB971" i="41"/>
  <c r="AB970" i="41"/>
  <c r="AB969" i="41"/>
  <c r="AB968" i="41"/>
  <c r="AB967" i="41"/>
  <c r="AB966" i="41"/>
  <c r="AB965" i="41"/>
  <c r="AB964" i="41"/>
  <c r="AB963" i="41"/>
  <c r="AB962" i="41"/>
  <c r="AB961" i="41"/>
  <c r="AB960" i="41"/>
  <c r="AB959" i="41"/>
  <c r="AB958" i="41"/>
  <c r="AB957" i="41"/>
  <c r="AB956" i="41"/>
  <c r="AB955" i="41"/>
  <c r="AB954" i="41"/>
  <c r="AB953" i="41"/>
  <c r="AB952" i="41"/>
  <c r="AB951" i="41"/>
  <c r="AB950" i="41"/>
  <c r="AB949" i="41"/>
  <c r="AB948" i="41"/>
  <c r="AB947" i="41"/>
  <c r="AB946" i="41"/>
  <c r="AB945" i="41"/>
  <c r="AB944" i="41"/>
  <c r="AB943" i="41"/>
  <c r="AB942" i="41"/>
  <c r="AB941" i="41"/>
  <c r="AB940" i="41"/>
  <c r="AB939" i="41"/>
  <c r="AB938" i="41"/>
  <c r="AB937" i="41"/>
  <c r="AB936" i="41"/>
  <c r="AB935" i="41"/>
  <c r="AB934" i="41"/>
  <c r="AB933" i="41"/>
  <c r="AB932" i="41"/>
  <c r="AB931" i="41"/>
  <c r="AB930" i="41"/>
  <c r="AB929" i="41"/>
  <c r="AB928" i="41"/>
  <c r="AB927" i="41"/>
  <c r="AB926" i="41"/>
  <c r="AB925" i="41"/>
  <c r="AB924" i="41"/>
  <c r="AB923" i="41"/>
  <c r="AB922" i="41"/>
  <c r="AB921" i="41"/>
  <c r="AB920" i="41"/>
  <c r="AB919" i="41"/>
  <c r="AB918" i="41"/>
  <c r="AB917" i="41"/>
  <c r="AB916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B199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AB326" i="41"/>
  <c r="AB327" i="41"/>
  <c r="AB328" i="41"/>
  <c r="AB329" i="41"/>
  <c r="AB330" i="41"/>
  <c r="AB331" i="41"/>
  <c r="AB332" i="41"/>
  <c r="AB333" i="41"/>
  <c r="AB334" i="41"/>
  <c r="AB335" i="41"/>
  <c r="AB336" i="41"/>
  <c r="AB337" i="41"/>
  <c r="AB338" i="41"/>
  <c r="AB339" i="41"/>
  <c r="AB340" i="41"/>
  <c r="AB341" i="41"/>
  <c r="AB342" i="41"/>
  <c r="AB343" i="41"/>
  <c r="AB344" i="41"/>
  <c r="AB345" i="41"/>
  <c r="AB346" i="41"/>
  <c r="AB347" i="41"/>
  <c r="AB348" i="41"/>
  <c r="AB349" i="41"/>
  <c r="AB350" i="41"/>
  <c r="AB351" i="41"/>
  <c r="AB352" i="41"/>
  <c r="AB353" i="41"/>
  <c r="AB354" i="41"/>
  <c r="AB355" i="41"/>
  <c r="AB356" i="41"/>
  <c r="AB357" i="41"/>
  <c r="AB358" i="41"/>
  <c r="AB359" i="41"/>
  <c r="AB360" i="41"/>
  <c r="AB361" i="41"/>
  <c r="AB362" i="41"/>
  <c r="AB363" i="41"/>
  <c r="AB364" i="41"/>
  <c r="AB365" i="41"/>
  <c r="AB366" i="41"/>
  <c r="AB367" i="41"/>
  <c r="AB368" i="41"/>
  <c r="AB369" i="41"/>
  <c r="AB370" i="41"/>
  <c r="AB371" i="41"/>
  <c r="AB372" i="41"/>
  <c r="AB373" i="41"/>
  <c r="AB374" i="41"/>
  <c r="AB375" i="41"/>
  <c r="AB376" i="41"/>
  <c r="AB377" i="41"/>
  <c r="AB378" i="41"/>
  <c r="AB379" i="41"/>
  <c r="AB380" i="41"/>
  <c r="AB381" i="41"/>
  <c r="AB382" i="41"/>
  <c r="AB383" i="41"/>
  <c r="AB384" i="41"/>
  <c r="AB385" i="41"/>
  <c r="AB386" i="41"/>
  <c r="AB387" i="41"/>
  <c r="AB388" i="41"/>
  <c r="AB389" i="41"/>
  <c r="AB390" i="41"/>
  <c r="AB391" i="41"/>
  <c r="AB392" i="41"/>
  <c r="AB393" i="41"/>
  <c r="AB394" i="41"/>
  <c r="AB395" i="41"/>
  <c r="AB396" i="41"/>
  <c r="AB397" i="41"/>
  <c r="AB398" i="41"/>
  <c r="AB399" i="41"/>
  <c r="AB400" i="41"/>
  <c r="AB401" i="41"/>
  <c r="AB402" i="41"/>
  <c r="AB403" i="41"/>
  <c r="AB404" i="41"/>
  <c r="AB405" i="41"/>
  <c r="AB406" i="41"/>
  <c r="AB407" i="41"/>
  <c r="AB408" i="41"/>
  <c r="AB409" i="41"/>
  <c r="AB410" i="41"/>
  <c r="AB411" i="41"/>
  <c r="AB412" i="41"/>
  <c r="AB413" i="41"/>
  <c r="AB414" i="41"/>
  <c r="AB415" i="41"/>
  <c r="AB416" i="41"/>
  <c r="AB417" i="41"/>
  <c r="AB418" i="41"/>
  <c r="AB419" i="41"/>
  <c r="AB420" i="41"/>
  <c r="AB421" i="41"/>
  <c r="AB422" i="41"/>
  <c r="AB423" i="41"/>
  <c r="AB424" i="41"/>
  <c r="AB425" i="41"/>
  <c r="AB426" i="41"/>
  <c r="AB427" i="41"/>
  <c r="AB428" i="41"/>
  <c r="AB429" i="41"/>
  <c r="AB430" i="41"/>
  <c r="AB431" i="41"/>
  <c r="AB432" i="41"/>
  <c r="AB433" i="41"/>
  <c r="AB434" i="41"/>
  <c r="AB435" i="41"/>
  <c r="AB436" i="41"/>
  <c r="AB437" i="41"/>
  <c r="AB438" i="41"/>
  <c r="AB439" i="41"/>
  <c r="AB440" i="41"/>
  <c r="AB441" i="41"/>
  <c r="AB442" i="41"/>
  <c r="AB443" i="41"/>
  <c r="AB444" i="41"/>
  <c r="AB445" i="41"/>
  <c r="AB446" i="41"/>
  <c r="AB447" i="41"/>
  <c r="AB448" i="41"/>
  <c r="AB449" i="41"/>
  <c r="AB450" i="41"/>
  <c r="AB451" i="41"/>
  <c r="AB452" i="41"/>
  <c r="AB453" i="41"/>
  <c r="AB454" i="41"/>
  <c r="AB455" i="41"/>
  <c r="AB456" i="41"/>
  <c r="AB457" i="41"/>
  <c r="AB458" i="41"/>
  <c r="AB459" i="41"/>
  <c r="AB460" i="41"/>
  <c r="AB461" i="41"/>
  <c r="AB462" i="41"/>
  <c r="AB463" i="41"/>
  <c r="AB464" i="41"/>
  <c r="AB465" i="41"/>
  <c r="AB466" i="41"/>
  <c r="AB467" i="41"/>
  <c r="AB468" i="41"/>
  <c r="AB469" i="41"/>
  <c r="AB470" i="41"/>
  <c r="AB471" i="41"/>
  <c r="AB472" i="41"/>
  <c r="AB473" i="41"/>
  <c r="AB474" i="41"/>
  <c r="AB475" i="41"/>
  <c r="AB476" i="41"/>
  <c r="AB477" i="41"/>
  <c r="AB478" i="41"/>
  <c r="AB479" i="41"/>
  <c r="AB480" i="41"/>
  <c r="AB481" i="41"/>
  <c r="AB482" i="41"/>
  <c r="AB483" i="41"/>
  <c r="AB484" i="41"/>
  <c r="AB485" i="41"/>
  <c r="AB486" i="41"/>
  <c r="AB487" i="41"/>
  <c r="AB488" i="41"/>
  <c r="AB489" i="41"/>
  <c r="AB490" i="41"/>
  <c r="AB491" i="41"/>
  <c r="AB492" i="41"/>
  <c r="AB493" i="41"/>
  <c r="AB494" i="41"/>
  <c r="AB495" i="41"/>
  <c r="AB496" i="41"/>
  <c r="AB497" i="41"/>
  <c r="AB498" i="41"/>
  <c r="AB499" i="41"/>
  <c r="AB500" i="41"/>
  <c r="AB501" i="41"/>
  <c r="AB502" i="41"/>
  <c r="AB503" i="41"/>
  <c r="AB504" i="41"/>
  <c r="AB505" i="41"/>
  <c r="AB506" i="41"/>
  <c r="AB507" i="41"/>
  <c r="AB508" i="41"/>
  <c r="AB509" i="41"/>
  <c r="AB510" i="41"/>
  <c r="AB511" i="41"/>
  <c r="AB512" i="41"/>
  <c r="AB513" i="41"/>
  <c r="AB514" i="41"/>
  <c r="AB515" i="41"/>
  <c r="AB516" i="41"/>
  <c r="AB517" i="41"/>
  <c r="AB518" i="41"/>
  <c r="AB519" i="41"/>
  <c r="AB520" i="41"/>
  <c r="AB521" i="41"/>
  <c r="AB522" i="41"/>
  <c r="AB523" i="41"/>
  <c r="AB524" i="41"/>
  <c r="AB525" i="41"/>
  <c r="AB526" i="41"/>
  <c r="AB527" i="41"/>
  <c r="AB528" i="41"/>
  <c r="AB529" i="41"/>
  <c r="AB530" i="41"/>
  <c r="AB531" i="41"/>
  <c r="AB532" i="41"/>
  <c r="AB533" i="41"/>
  <c r="AB534" i="41"/>
  <c r="AB535" i="41"/>
  <c r="AB536" i="41"/>
  <c r="AB537" i="41"/>
  <c r="AB538" i="41"/>
  <c r="AB539" i="41"/>
  <c r="AB540" i="41"/>
  <c r="AB541" i="41"/>
  <c r="AB542" i="41"/>
  <c r="AB543" i="41"/>
  <c r="AB544" i="41"/>
  <c r="AB545" i="41"/>
  <c r="AB546" i="41"/>
  <c r="AB547" i="41"/>
  <c r="AB548" i="41"/>
  <c r="AB549" i="41"/>
  <c r="AB550" i="41"/>
  <c r="AB551" i="41"/>
  <c r="AB552" i="41"/>
  <c r="AB553" i="41"/>
  <c r="AB554" i="41"/>
  <c r="AB555" i="41"/>
  <c r="AB556" i="41"/>
  <c r="AB557" i="41"/>
  <c r="AB558" i="41"/>
  <c r="AB559" i="41"/>
  <c r="AB560" i="41"/>
  <c r="AB561" i="41"/>
  <c r="AB562" i="41"/>
  <c r="AB563" i="41"/>
  <c r="AB564" i="41"/>
  <c r="AB565" i="41"/>
  <c r="AB566" i="41"/>
  <c r="AB567" i="41"/>
  <c r="AB568" i="41"/>
  <c r="AB569" i="41"/>
  <c r="AB570" i="41"/>
  <c r="AB571" i="41"/>
  <c r="AB572" i="41"/>
  <c r="AB573" i="41"/>
  <c r="AB574" i="41"/>
  <c r="AB575" i="41"/>
  <c r="AB576" i="41"/>
  <c r="AB577" i="41"/>
  <c r="AB578" i="41"/>
  <c r="AB579" i="41"/>
  <c r="AB580" i="41"/>
  <c r="AB581" i="41"/>
  <c r="AB582" i="41"/>
  <c r="AB583" i="41"/>
  <c r="AB584" i="41"/>
  <c r="AB585" i="41"/>
  <c r="AB586" i="41"/>
  <c r="AB587" i="41"/>
  <c r="AB588" i="41"/>
  <c r="AB589" i="41"/>
  <c r="AB590" i="41"/>
  <c r="AB591" i="41"/>
  <c r="AB592" i="41"/>
  <c r="AB593" i="41"/>
  <c r="AB594" i="41"/>
  <c r="AB595" i="41"/>
  <c r="AB596" i="41"/>
  <c r="AB597" i="41"/>
  <c r="AB598" i="41"/>
  <c r="AB599" i="41"/>
  <c r="AB600" i="41"/>
  <c r="AB601" i="41"/>
  <c r="AB602" i="41"/>
  <c r="AB603" i="41"/>
  <c r="AB604" i="41"/>
  <c r="AB605" i="41"/>
  <c r="AB606" i="41"/>
  <c r="AB607" i="41"/>
  <c r="AB608" i="41"/>
  <c r="AB609" i="41"/>
  <c r="AB610" i="41"/>
  <c r="AB611" i="41"/>
  <c r="AB612" i="41"/>
  <c r="AB613" i="41"/>
  <c r="AB614" i="41"/>
  <c r="AB615" i="41"/>
  <c r="AB616" i="41"/>
  <c r="AB617" i="41"/>
  <c r="AB618" i="41"/>
  <c r="AB619" i="41"/>
  <c r="AB620" i="41"/>
  <c r="AB621" i="41"/>
  <c r="AB622" i="41"/>
  <c r="AB623" i="41"/>
  <c r="AB624" i="41"/>
  <c r="AB625" i="41"/>
  <c r="AB626" i="41"/>
  <c r="AB627" i="41"/>
  <c r="AB628" i="41"/>
  <c r="AB629" i="41"/>
  <c r="AB630" i="41"/>
  <c r="AB631" i="41"/>
  <c r="AB632" i="41"/>
  <c r="AB633" i="41"/>
  <c r="AB634" i="41"/>
  <c r="AB635" i="41"/>
  <c r="AB636" i="41"/>
  <c r="AB637" i="41"/>
  <c r="AB638" i="41"/>
  <c r="AB639" i="41"/>
  <c r="AB640" i="41"/>
  <c r="AB641" i="41"/>
  <c r="AB642" i="41"/>
  <c r="AB643" i="41"/>
  <c r="AB644" i="41"/>
  <c r="AB645" i="41"/>
  <c r="AB646" i="41"/>
  <c r="AB647" i="41"/>
  <c r="AB648" i="41"/>
  <c r="AB649" i="41"/>
  <c r="AB650" i="41"/>
  <c r="AB651" i="41"/>
  <c r="AB652" i="41"/>
  <c r="AB653" i="41"/>
  <c r="AB654" i="41"/>
  <c r="AB655" i="41"/>
  <c r="AB656" i="41"/>
  <c r="AB657" i="41"/>
  <c r="AB658" i="41"/>
  <c r="AB659" i="41"/>
  <c r="AB660" i="41"/>
  <c r="AB661" i="41"/>
  <c r="AB662" i="41"/>
  <c r="AB663" i="41"/>
  <c r="AB664" i="41"/>
  <c r="AB665" i="41"/>
  <c r="AB666" i="41"/>
  <c r="AB667" i="41"/>
  <c r="AB668" i="41"/>
  <c r="AB669" i="41"/>
  <c r="AB670" i="41"/>
  <c r="AB671" i="41"/>
  <c r="AB672" i="41"/>
  <c r="AB673" i="41"/>
  <c r="AB674" i="41"/>
  <c r="AB675" i="41"/>
  <c r="AB676" i="41"/>
  <c r="AB677" i="41"/>
  <c r="AB678" i="41"/>
  <c r="AB679" i="41"/>
  <c r="AB680" i="41"/>
  <c r="AB681" i="41"/>
  <c r="AB682" i="41"/>
  <c r="AB683" i="41"/>
  <c r="AB684" i="41"/>
  <c r="AB685" i="41"/>
  <c r="AB686" i="41"/>
  <c r="AB687" i="41"/>
  <c r="AB688" i="41"/>
  <c r="AB689" i="41"/>
  <c r="AB690" i="41"/>
  <c r="AB691" i="41"/>
  <c r="AB692" i="41"/>
  <c r="AB693" i="41"/>
  <c r="AB694" i="41"/>
  <c r="AB695" i="41"/>
  <c r="AB696" i="41"/>
  <c r="AB697" i="41"/>
  <c r="AB698" i="41"/>
  <c r="AB699" i="41"/>
  <c r="AB700" i="41"/>
  <c r="AB701" i="41"/>
  <c r="AB702" i="41"/>
  <c r="AB703" i="41"/>
  <c r="AB704" i="41"/>
  <c r="AB705" i="41"/>
  <c r="AB706" i="41"/>
  <c r="AB707" i="41"/>
  <c r="AB708" i="41"/>
  <c r="AB709" i="41"/>
  <c r="AB710" i="41"/>
  <c r="AB711" i="41"/>
  <c r="AB712" i="41"/>
  <c r="AB713" i="41"/>
  <c r="AB714" i="41"/>
  <c r="AB715" i="41"/>
  <c r="AB716" i="41"/>
  <c r="AB717" i="41"/>
  <c r="AB718" i="41"/>
  <c r="AB719" i="41"/>
  <c r="AB720" i="41"/>
  <c r="AB721" i="41"/>
  <c r="AB722" i="41"/>
  <c r="AB723" i="41"/>
  <c r="AB724" i="41"/>
  <c r="AB725" i="41"/>
  <c r="AB726" i="41"/>
  <c r="AB727" i="41"/>
  <c r="AB728" i="41"/>
  <c r="AB729" i="41"/>
  <c r="AB730" i="41"/>
  <c r="AB731" i="41"/>
  <c r="AB732" i="41"/>
  <c r="AB733" i="41"/>
  <c r="AB734" i="41"/>
  <c r="AB735" i="41"/>
  <c r="AB736" i="41"/>
  <c r="AB737" i="41"/>
  <c r="AB738" i="41"/>
  <c r="AB739" i="41"/>
  <c r="AB740" i="41"/>
  <c r="AB741" i="41"/>
  <c r="AB742" i="41"/>
  <c r="AB743" i="41"/>
  <c r="AB744" i="41"/>
  <c r="AB745" i="41"/>
  <c r="AB746" i="41"/>
  <c r="AB747" i="41"/>
  <c r="AB748" i="41"/>
  <c r="AB749" i="41"/>
  <c r="AB750" i="41"/>
  <c r="AB751" i="41"/>
  <c r="AB752" i="41"/>
  <c r="AB753" i="41"/>
  <c r="AB754" i="41"/>
  <c r="AB755" i="41"/>
  <c r="AB756" i="41"/>
  <c r="AB757" i="41"/>
  <c r="AB758" i="41"/>
  <c r="AB759" i="41"/>
  <c r="AB760" i="41"/>
  <c r="AB761" i="41"/>
  <c r="AB762" i="41"/>
  <c r="AB763" i="41"/>
  <c r="AB764" i="41"/>
  <c r="AB765" i="41"/>
  <c r="AB766" i="41"/>
  <c r="AB767" i="41"/>
  <c r="AB768" i="41"/>
  <c r="AB769" i="41"/>
  <c r="AB770" i="41"/>
  <c r="AB771" i="41"/>
  <c r="AB772" i="41"/>
  <c r="AB773" i="41"/>
  <c r="AB774" i="41"/>
  <c r="AB775" i="41"/>
  <c r="AB776" i="41"/>
  <c r="AB777" i="41"/>
  <c r="AB778" i="41"/>
  <c r="AB779" i="41"/>
  <c r="AB780" i="41"/>
  <c r="AB781" i="41"/>
  <c r="AB782" i="41"/>
  <c r="AB783" i="41"/>
  <c r="AB784" i="41"/>
  <c r="AB785" i="41"/>
  <c r="AB786" i="41"/>
  <c r="AB787" i="41"/>
  <c r="AB788" i="41"/>
  <c r="AB789" i="41"/>
  <c r="AB790" i="41"/>
  <c r="AB791" i="41"/>
  <c r="AB792" i="41"/>
  <c r="AB793" i="41"/>
  <c r="AB794" i="41"/>
  <c r="AB795" i="41"/>
  <c r="AB796" i="41"/>
  <c r="AB797" i="41"/>
  <c r="AB798" i="41"/>
  <c r="AB799" i="41"/>
  <c r="AB800" i="41"/>
  <c r="AB801" i="41"/>
  <c r="AB802" i="41"/>
  <c r="AB803" i="41"/>
  <c r="AB804" i="41"/>
  <c r="AB805" i="41"/>
  <c r="AB806" i="41"/>
  <c r="AB807" i="41"/>
  <c r="AB808" i="41"/>
  <c r="AB809" i="41"/>
  <c r="AB810" i="41"/>
  <c r="AB811" i="41"/>
  <c r="AB812" i="41"/>
  <c r="AB813" i="41"/>
  <c r="AB814" i="41"/>
  <c r="AB815" i="41"/>
  <c r="AB816" i="41"/>
  <c r="AB817" i="41"/>
  <c r="AB818" i="41"/>
  <c r="AB819" i="41"/>
  <c r="AB820" i="41"/>
  <c r="AB821" i="41"/>
  <c r="AB822" i="41"/>
  <c r="AB823" i="41"/>
  <c r="AB824" i="41"/>
  <c r="AB825" i="41"/>
  <c r="AB826" i="41"/>
  <c r="AB827" i="41"/>
  <c r="AB828" i="41"/>
  <c r="AB829" i="41"/>
  <c r="AB830" i="41"/>
  <c r="AB831" i="41"/>
  <c r="AB832" i="41"/>
  <c r="AB833" i="41"/>
  <c r="AB834" i="41"/>
  <c r="AB835" i="41"/>
  <c r="AB836" i="41"/>
  <c r="AB837" i="41"/>
  <c r="AB838" i="41"/>
  <c r="AB839" i="41"/>
  <c r="AB840" i="41"/>
  <c r="AB841" i="41"/>
  <c r="AB842" i="41"/>
  <c r="AB843" i="41"/>
  <c r="AB844" i="41"/>
  <c r="AB845" i="41"/>
  <c r="AB846" i="41"/>
  <c r="AB847" i="41"/>
  <c r="AB848" i="41"/>
  <c r="AB849" i="41"/>
  <c r="AB850" i="41"/>
  <c r="AB851" i="41"/>
  <c r="AB852" i="41"/>
  <c r="AB853" i="41"/>
  <c r="AB854" i="41"/>
  <c r="AB855" i="41"/>
  <c r="AB856" i="41"/>
  <c r="AB857" i="41"/>
  <c r="AB858" i="41"/>
  <c r="AB859" i="41"/>
  <c r="AB860" i="41"/>
  <c r="AB861" i="41"/>
  <c r="AB862" i="41"/>
  <c r="AB863" i="41"/>
  <c r="AB864" i="41"/>
  <c r="AB865" i="41"/>
  <c r="AB866" i="41"/>
  <c r="AB867" i="41"/>
  <c r="AB868" i="41"/>
  <c r="AB869" i="41"/>
  <c r="AB870" i="41"/>
  <c r="AB871" i="41"/>
  <c r="AB872" i="41"/>
  <c r="AB873" i="41"/>
  <c r="AB874" i="41"/>
  <c r="AB875" i="41"/>
  <c r="AB876" i="41"/>
  <c r="AB877" i="41"/>
  <c r="AB878" i="41"/>
  <c r="AB879" i="41"/>
  <c r="AB880" i="41"/>
  <c r="AB881" i="41"/>
  <c r="AB882" i="41"/>
  <c r="AB883" i="41"/>
  <c r="AB884" i="41"/>
  <c r="AB885" i="41"/>
  <c r="AB886" i="41"/>
  <c r="AB887" i="41"/>
  <c r="AB888" i="41"/>
  <c r="AB889" i="41"/>
  <c r="AB890" i="41"/>
  <c r="AB891" i="41"/>
  <c r="AB892" i="41"/>
  <c r="AB893" i="41"/>
  <c r="AB894" i="41"/>
  <c r="AB895" i="41"/>
  <c r="AB896" i="41"/>
  <c r="AB897" i="41"/>
  <c r="AB898" i="41"/>
  <c r="AB899" i="41"/>
  <c r="AB900" i="41"/>
  <c r="AB901" i="41"/>
  <c r="AB902" i="41"/>
  <c r="AB903" i="41"/>
  <c r="AB904" i="41"/>
  <c r="AB905" i="41"/>
  <c r="AB906" i="41"/>
  <c r="AB907" i="41"/>
  <c r="AB908" i="41"/>
  <c r="AB909" i="41"/>
  <c r="AB910" i="41"/>
  <c r="AB911" i="41"/>
  <c r="AB912" i="41"/>
  <c r="AB913" i="41"/>
  <c r="AB914" i="41"/>
  <c r="AB915" i="41"/>
  <c r="AB10" i="41"/>
  <c r="DY174" i="41" l="1"/>
  <c r="DZ174" i="41" s="1"/>
  <c r="DY100" i="41"/>
  <c r="DZ100" i="41" s="1"/>
  <c r="DY134" i="41"/>
  <c r="DZ134" i="41" s="1"/>
  <c r="DY155" i="41"/>
  <c r="DZ155" i="41" s="1"/>
  <c r="DY160" i="41"/>
  <c r="DZ160" i="41" s="1"/>
  <c r="DY149" i="41"/>
  <c r="DZ149" i="41" s="1"/>
  <c r="DY87" i="41"/>
  <c r="DZ87" i="41" s="1"/>
  <c r="DY139" i="41"/>
  <c r="DZ139" i="41" s="1"/>
  <c r="DY151" i="41"/>
  <c r="DZ151" i="41" s="1"/>
  <c r="DY126" i="41"/>
  <c r="DZ126" i="41" s="1"/>
  <c r="DY12" i="41"/>
  <c r="DZ12" i="41" s="1"/>
  <c r="DY123" i="41"/>
  <c r="DZ123" i="41" s="1"/>
  <c r="BQ133" i="27"/>
  <c r="BI133" i="27"/>
  <c r="BA133" i="27"/>
  <c r="AS133" i="27"/>
  <c r="AK133" i="27"/>
  <c r="AC133" i="27"/>
  <c r="U133" i="27"/>
  <c r="M133" i="27"/>
  <c r="BO133" i="27"/>
  <c r="BG133" i="27"/>
  <c r="AY133" i="27"/>
  <c r="AQ133" i="27"/>
  <c r="AI133" i="27"/>
  <c r="AA133" i="27"/>
  <c r="S133" i="27"/>
  <c r="K133" i="27"/>
  <c r="BS133" i="27"/>
  <c r="BM133" i="27"/>
  <c r="BE133" i="27"/>
  <c r="AW133" i="27"/>
  <c r="AO133" i="27"/>
  <c r="AG133" i="27"/>
  <c r="Y133" i="27"/>
  <c r="Q133" i="27"/>
  <c r="BK133" i="27"/>
  <c r="BC133" i="27"/>
  <c r="AU133" i="27"/>
  <c r="AM133" i="27"/>
  <c r="AE133" i="27"/>
  <c r="W133" i="27"/>
  <c r="O133" i="27"/>
  <c r="BO122" i="27"/>
  <c r="BG122" i="27"/>
  <c r="AY122" i="27"/>
  <c r="AQ122" i="27"/>
  <c r="AI122" i="27"/>
  <c r="AA122" i="27"/>
  <c r="S122" i="27"/>
  <c r="K122" i="27"/>
  <c r="BS122" i="27"/>
  <c r="BM122" i="27"/>
  <c r="BE122" i="27"/>
  <c r="AW122" i="27"/>
  <c r="AO122" i="27"/>
  <c r="AG122" i="27"/>
  <c r="Y122" i="27"/>
  <c r="Q122" i="27"/>
  <c r="BK122" i="27"/>
  <c r="BC122" i="27"/>
  <c r="AU122" i="27"/>
  <c r="AM122" i="27"/>
  <c r="AE122" i="27"/>
  <c r="W122" i="27"/>
  <c r="O122" i="27"/>
  <c r="BQ122" i="27"/>
  <c r="BI122" i="27"/>
  <c r="BA122" i="27"/>
  <c r="AS122" i="27"/>
  <c r="AK122" i="27"/>
  <c r="AC122" i="27"/>
  <c r="U122" i="27"/>
  <c r="M122" i="27"/>
  <c r="BS58" i="27"/>
  <c r="BM58" i="27"/>
  <c r="BE58" i="27"/>
  <c r="AW58" i="27"/>
  <c r="AO58" i="27"/>
  <c r="AG58" i="27"/>
  <c r="Y58" i="27"/>
  <c r="Q58" i="27"/>
  <c r="BK58" i="27"/>
  <c r="BC58" i="27"/>
  <c r="AU58" i="27"/>
  <c r="AM58" i="27"/>
  <c r="AE58" i="27"/>
  <c r="W58" i="27"/>
  <c r="O58" i="27"/>
  <c r="BQ58" i="27"/>
  <c r="BI58" i="27"/>
  <c r="BA58" i="27"/>
  <c r="AS58" i="27"/>
  <c r="AK58" i="27"/>
  <c r="AC58" i="27"/>
  <c r="U58" i="27"/>
  <c r="M58" i="27"/>
  <c r="BO58" i="27"/>
  <c r="BG58" i="27"/>
  <c r="AY58" i="27"/>
  <c r="AQ58" i="27"/>
  <c r="AI58" i="27"/>
  <c r="AA58" i="27"/>
  <c r="S58" i="27"/>
  <c r="K58" i="27"/>
  <c r="BK15" i="27"/>
  <c r="BC15" i="27"/>
  <c r="AU15" i="27"/>
  <c r="AM15" i="27"/>
  <c r="AE15" i="27"/>
  <c r="W15" i="27"/>
  <c r="O15" i="27"/>
  <c r="BQ15" i="27"/>
  <c r="BI15" i="27"/>
  <c r="BA15" i="27"/>
  <c r="AS15" i="27"/>
  <c r="AK15" i="27"/>
  <c r="AC15" i="27"/>
  <c r="U15" i="27"/>
  <c r="M15" i="27"/>
  <c r="BO15" i="27"/>
  <c r="BG15" i="27"/>
  <c r="AY15" i="27"/>
  <c r="AQ15" i="27"/>
  <c r="AI15" i="27"/>
  <c r="AA15" i="27"/>
  <c r="S15" i="27"/>
  <c r="K15" i="27"/>
  <c r="BS15" i="27"/>
  <c r="BM15" i="27"/>
  <c r="BE15" i="27"/>
  <c r="AW15" i="27"/>
  <c r="AO15" i="27"/>
  <c r="AG15" i="27"/>
  <c r="Y15" i="27"/>
  <c r="Q15" i="27"/>
  <c r="BS13" i="27"/>
  <c r="BM13" i="27"/>
  <c r="BE13" i="27"/>
  <c r="AW13" i="27"/>
  <c r="AO13" i="27"/>
  <c r="AG13" i="27"/>
  <c r="Y13" i="27"/>
  <c r="Q13" i="27"/>
  <c r="BK13" i="27"/>
  <c r="BC13" i="27"/>
  <c r="AU13" i="27"/>
  <c r="AM13" i="27"/>
  <c r="AE13" i="27"/>
  <c r="W13" i="27"/>
  <c r="O13" i="27"/>
  <c r="BQ13" i="27"/>
  <c r="BI13" i="27"/>
  <c r="BA13" i="27"/>
  <c r="AS13" i="27"/>
  <c r="AK13" i="27"/>
  <c r="AC13" i="27"/>
  <c r="U13" i="27"/>
  <c r="M13" i="27"/>
  <c r="BO13" i="27"/>
  <c r="BG13" i="27"/>
  <c r="AY13" i="27"/>
  <c r="AQ13" i="27"/>
  <c r="AI13" i="27"/>
  <c r="AA13" i="27"/>
  <c r="S13" i="27"/>
  <c r="K13" i="27"/>
  <c r="BS136" i="27"/>
  <c r="BM136" i="27"/>
  <c r="BE136" i="27"/>
  <c r="AW136" i="27"/>
  <c r="AO136" i="27"/>
  <c r="AG136" i="27"/>
  <c r="Y136" i="27"/>
  <c r="Q136" i="27"/>
  <c r="BK136" i="27"/>
  <c r="BC136" i="27"/>
  <c r="AU136" i="27"/>
  <c r="AM136" i="27"/>
  <c r="AE136" i="27"/>
  <c r="W136" i="27"/>
  <c r="O136" i="27"/>
  <c r="BQ136" i="27"/>
  <c r="BI136" i="27"/>
  <c r="BA136" i="27"/>
  <c r="AS136" i="27"/>
  <c r="AK136" i="27"/>
  <c r="AC136" i="27"/>
  <c r="U136" i="27"/>
  <c r="M136" i="27"/>
  <c r="BO136" i="27"/>
  <c r="BG136" i="27"/>
  <c r="AY136" i="27"/>
  <c r="AQ136" i="27"/>
  <c r="AI136" i="27"/>
  <c r="AA136" i="27"/>
  <c r="S136" i="27"/>
  <c r="K136" i="27"/>
  <c r="BQ63" i="27"/>
  <c r="BI63" i="27"/>
  <c r="BA63" i="27"/>
  <c r="AS63" i="27"/>
  <c r="AK63" i="27"/>
  <c r="AC63" i="27"/>
  <c r="U63" i="27"/>
  <c r="M63" i="27"/>
  <c r="BO63" i="27"/>
  <c r="BG63" i="27"/>
  <c r="AY63" i="27"/>
  <c r="AQ63" i="27"/>
  <c r="AI63" i="27"/>
  <c r="AA63" i="27"/>
  <c r="S63" i="27"/>
  <c r="K63" i="27"/>
  <c r="BS63" i="27"/>
  <c r="BM63" i="27"/>
  <c r="BE63" i="27"/>
  <c r="AW63" i="27"/>
  <c r="AO63" i="27"/>
  <c r="AG63" i="27"/>
  <c r="Y63" i="27"/>
  <c r="Q63" i="27"/>
  <c r="BK63" i="27"/>
  <c r="AE63" i="27"/>
  <c r="BC63" i="27"/>
  <c r="W63" i="27"/>
  <c r="AU63" i="27"/>
  <c r="O63" i="27"/>
  <c r="AM63" i="27"/>
  <c r="BN164" i="27"/>
  <c r="BJ164" i="27"/>
  <c r="BF164" i="27"/>
  <c r="BB164" i="27"/>
  <c r="AX164" i="27"/>
  <c r="AT164" i="27"/>
  <c r="AP164" i="27"/>
  <c r="AL164" i="27"/>
  <c r="AH164" i="27"/>
  <c r="AD164" i="27"/>
  <c r="Z164" i="27"/>
  <c r="V164" i="27"/>
  <c r="R164" i="27"/>
  <c r="N164" i="27"/>
  <c r="J164" i="27"/>
  <c r="BP164" i="27"/>
  <c r="BL164" i="27"/>
  <c r="BH164" i="27"/>
  <c r="BD164" i="27"/>
  <c r="AZ164" i="27"/>
  <c r="AV164" i="27"/>
  <c r="AR164" i="27"/>
  <c r="AN164" i="27"/>
  <c r="AJ164" i="27"/>
  <c r="X164" i="27"/>
  <c r="AB164" i="27"/>
  <c r="L164" i="27"/>
  <c r="AF164" i="27"/>
  <c r="P164" i="27"/>
  <c r="T164" i="27"/>
  <c r="BQ112" i="27"/>
  <c r="BI112" i="27"/>
  <c r="BA112" i="27"/>
  <c r="AS112" i="27"/>
  <c r="AK112" i="27"/>
  <c r="AC112" i="27"/>
  <c r="U112" i="27"/>
  <c r="M112" i="27"/>
  <c r="BO112" i="27"/>
  <c r="BG112" i="27"/>
  <c r="AY112" i="27"/>
  <c r="AQ112" i="27"/>
  <c r="AI112" i="27"/>
  <c r="AA112" i="27"/>
  <c r="S112" i="27"/>
  <c r="K112" i="27"/>
  <c r="BS112" i="27"/>
  <c r="BM112" i="27"/>
  <c r="BE112" i="27"/>
  <c r="AW112" i="27"/>
  <c r="AO112" i="27"/>
  <c r="AG112" i="27"/>
  <c r="Y112" i="27"/>
  <c r="Q112" i="27"/>
  <c r="BK112" i="27"/>
  <c r="BC112" i="27"/>
  <c r="AU112" i="27"/>
  <c r="AM112" i="27"/>
  <c r="AE112" i="27"/>
  <c r="W112" i="27"/>
  <c r="O112" i="27"/>
  <c r="BQ62" i="27"/>
  <c r="BS62" i="27"/>
  <c r="BM62" i="27"/>
  <c r="BE62" i="27"/>
  <c r="AW62" i="27"/>
  <c r="AO62" i="27"/>
  <c r="AG62" i="27"/>
  <c r="Y62" i="27"/>
  <c r="Q62" i="27"/>
  <c r="BO62" i="27"/>
  <c r="BC62" i="27"/>
  <c r="AS62" i="27"/>
  <c r="AI62" i="27"/>
  <c r="W62" i="27"/>
  <c r="M62" i="27"/>
  <c r="BK62" i="27"/>
  <c r="BA62" i="27"/>
  <c r="AQ62" i="27"/>
  <c r="AE62" i="27"/>
  <c r="U62" i="27"/>
  <c r="K62" i="27"/>
  <c r="BI62" i="27"/>
  <c r="AY62" i="27"/>
  <c r="AM62" i="27"/>
  <c r="AC62" i="27"/>
  <c r="S62" i="27"/>
  <c r="BG62" i="27"/>
  <c r="AU62" i="27"/>
  <c r="AK62" i="27"/>
  <c r="AA62" i="27"/>
  <c r="O62" i="27"/>
  <c r="BS32" i="27"/>
  <c r="BM32" i="27"/>
  <c r="BE32" i="27"/>
  <c r="AW32" i="27"/>
  <c r="AO32" i="27"/>
  <c r="AG32" i="27"/>
  <c r="Y32" i="27"/>
  <c r="Q32" i="27"/>
  <c r="BQ32" i="27"/>
  <c r="BI32" i="27"/>
  <c r="BA32" i="27"/>
  <c r="AS32" i="27"/>
  <c r="AK32" i="27"/>
  <c r="AC32" i="27"/>
  <c r="U32" i="27"/>
  <c r="M32" i="27"/>
  <c r="BC32" i="27"/>
  <c r="AM32" i="27"/>
  <c r="W32" i="27"/>
  <c r="BO32" i="27"/>
  <c r="AY32" i="27"/>
  <c r="AI32" i="27"/>
  <c r="S32" i="27"/>
  <c r="BK32" i="27"/>
  <c r="AU32" i="27"/>
  <c r="AE32" i="27"/>
  <c r="O32" i="27"/>
  <c r="BG32" i="27"/>
  <c r="AQ32" i="27"/>
  <c r="AA32" i="27"/>
  <c r="K32" i="27"/>
  <c r="BS169" i="27"/>
  <c r="BM169" i="27"/>
  <c r="BE169" i="27"/>
  <c r="AW169" i="27"/>
  <c r="AO169" i="27"/>
  <c r="AG169" i="27"/>
  <c r="Y169" i="27"/>
  <c r="Q169" i="27"/>
  <c r="BK169" i="27"/>
  <c r="BC169" i="27"/>
  <c r="AU169" i="27"/>
  <c r="AM169" i="27"/>
  <c r="AE169" i="27"/>
  <c r="W169" i="27"/>
  <c r="O169" i="27"/>
  <c r="BQ169" i="27"/>
  <c r="BI169" i="27"/>
  <c r="BA169" i="27"/>
  <c r="AS169" i="27"/>
  <c r="AK169" i="27"/>
  <c r="AC169" i="27"/>
  <c r="U169" i="27"/>
  <c r="M169" i="27"/>
  <c r="BO169" i="27"/>
  <c r="BG169" i="27"/>
  <c r="AY169" i="27"/>
  <c r="AQ169" i="27"/>
  <c r="AI169" i="27"/>
  <c r="AA169" i="27"/>
  <c r="S169" i="27"/>
  <c r="K169" i="27"/>
  <c r="BK70" i="27"/>
  <c r="BC70" i="27"/>
  <c r="AU70" i="27"/>
  <c r="AM70" i="27"/>
  <c r="AE70" i="27"/>
  <c r="W70" i="27"/>
  <c r="O70" i="27"/>
  <c r="BQ70" i="27"/>
  <c r="BI70" i="27"/>
  <c r="BA70" i="27"/>
  <c r="AS70" i="27"/>
  <c r="AK70" i="27"/>
  <c r="AC70" i="27"/>
  <c r="U70" i="27"/>
  <c r="M70" i="27"/>
  <c r="BO70" i="27"/>
  <c r="BG70" i="27"/>
  <c r="AY70" i="27"/>
  <c r="AQ70" i="27"/>
  <c r="AI70" i="27"/>
  <c r="AA70" i="27"/>
  <c r="S70" i="27"/>
  <c r="K70" i="27"/>
  <c r="BS70" i="27"/>
  <c r="BM70" i="27"/>
  <c r="BE70" i="27"/>
  <c r="AW70" i="27"/>
  <c r="AO70" i="27"/>
  <c r="AG70" i="27"/>
  <c r="Y70" i="27"/>
  <c r="Q70" i="27"/>
  <c r="BS54" i="27"/>
  <c r="BO54" i="27"/>
  <c r="BK54" i="27"/>
  <c r="BG54" i="27"/>
  <c r="BC54" i="27"/>
  <c r="AY54" i="27"/>
  <c r="AU54" i="27"/>
  <c r="AQ54" i="27"/>
  <c r="AM54" i="27"/>
  <c r="AI54" i="27"/>
  <c r="AE54" i="27"/>
  <c r="AA54" i="27"/>
  <c r="W54" i="27"/>
  <c r="S54" i="27"/>
  <c r="O54" i="27"/>
  <c r="K54" i="27"/>
  <c r="BQ54" i="27"/>
  <c r="BM54" i="27"/>
  <c r="BI54" i="27"/>
  <c r="BE54" i="27"/>
  <c r="BA54" i="27"/>
  <c r="AW54" i="27"/>
  <c r="AS54" i="27"/>
  <c r="AO54" i="27"/>
  <c r="AK54" i="27"/>
  <c r="AG54" i="27"/>
  <c r="AC54" i="27"/>
  <c r="Y54" i="27"/>
  <c r="U54" i="27"/>
  <c r="Q54" i="27"/>
  <c r="M54" i="27"/>
  <c r="BQ96" i="27"/>
  <c r="BK96" i="27"/>
  <c r="BA96" i="27"/>
  <c r="BO96" i="27"/>
  <c r="BE96" i="27"/>
  <c r="AY96" i="27"/>
  <c r="AU96" i="27"/>
  <c r="AQ96" i="27"/>
  <c r="AM96" i="27"/>
  <c r="AI96" i="27"/>
  <c r="AE96" i="27"/>
  <c r="AA96" i="27"/>
  <c r="W96" i="27"/>
  <c r="S96" i="27"/>
  <c r="O96" i="27"/>
  <c r="K96" i="27"/>
  <c r="BS96" i="27"/>
  <c r="BI96" i="27"/>
  <c r="BC96" i="27"/>
  <c r="BM96" i="27"/>
  <c r="BG96" i="27"/>
  <c r="AW96" i="27"/>
  <c r="AS96" i="27"/>
  <c r="AO96" i="27"/>
  <c r="AK96" i="27"/>
  <c r="AG96" i="27"/>
  <c r="AC96" i="27"/>
  <c r="Y96" i="27"/>
  <c r="U96" i="27"/>
  <c r="Q96" i="27"/>
  <c r="M96" i="27"/>
  <c r="BS162" i="27"/>
  <c r="BO162" i="27"/>
  <c r="BK162" i="27"/>
  <c r="BG162" i="27"/>
  <c r="BC162" i="27"/>
  <c r="AY162" i="27"/>
  <c r="AU162" i="27"/>
  <c r="AQ162" i="27"/>
  <c r="AM162" i="27"/>
  <c r="AI162" i="27"/>
  <c r="AE162" i="27"/>
  <c r="AA162" i="27"/>
  <c r="W162" i="27"/>
  <c r="S162" i="27"/>
  <c r="O162" i="27"/>
  <c r="K162" i="27"/>
  <c r="BQ162" i="27"/>
  <c r="BM162" i="27"/>
  <c r="BI162" i="27"/>
  <c r="BE162" i="27"/>
  <c r="BA162" i="27"/>
  <c r="AW162" i="27"/>
  <c r="AS162" i="27"/>
  <c r="AO162" i="27"/>
  <c r="AK162" i="27"/>
  <c r="AG162" i="27"/>
  <c r="AC162" i="27"/>
  <c r="Y162" i="27"/>
  <c r="U162" i="27"/>
  <c r="Q162" i="27"/>
  <c r="M162" i="27"/>
  <c r="BQ99" i="27"/>
  <c r="BM99" i="27"/>
  <c r="BI99" i="27"/>
  <c r="BE99" i="27"/>
  <c r="BA99" i="27"/>
  <c r="AW99" i="27"/>
  <c r="AS99" i="27"/>
  <c r="AO99" i="27"/>
  <c r="AK99" i="27"/>
  <c r="AG99" i="27"/>
  <c r="AC99" i="27"/>
  <c r="Y99" i="27"/>
  <c r="U99" i="27"/>
  <c r="Q99" i="27"/>
  <c r="M99" i="27"/>
  <c r="BQ120" i="27"/>
  <c r="BM120" i="27"/>
  <c r="BI120" i="27"/>
  <c r="BE120" i="27"/>
  <c r="BA120" i="27"/>
  <c r="AW120" i="27"/>
  <c r="AS120" i="27"/>
  <c r="AO120" i="27"/>
  <c r="AK120" i="27"/>
  <c r="AG120" i="27"/>
  <c r="AC120" i="27"/>
  <c r="Y120" i="27"/>
  <c r="U120" i="27"/>
  <c r="Q120" i="27"/>
  <c r="M120" i="27"/>
  <c r="BS99" i="27"/>
  <c r="BO99" i="27"/>
  <c r="BK99" i="27"/>
  <c r="BG99" i="27"/>
  <c r="BC99" i="27"/>
  <c r="AY99" i="27"/>
  <c r="AU99" i="27"/>
  <c r="AQ99" i="27"/>
  <c r="AM99" i="27"/>
  <c r="AI99" i="27"/>
  <c r="AE99" i="27"/>
  <c r="AA99" i="27"/>
  <c r="W99" i="27"/>
  <c r="S99" i="27"/>
  <c r="O99" i="27"/>
  <c r="K99" i="27"/>
  <c r="BS120" i="27"/>
  <c r="BO120" i="27"/>
  <c r="BK120" i="27"/>
  <c r="BG120" i="27"/>
  <c r="BC120" i="27"/>
  <c r="AY120" i="27"/>
  <c r="AU120" i="27"/>
  <c r="AQ120" i="27"/>
  <c r="AM120" i="27"/>
  <c r="AI120" i="27"/>
  <c r="AE120" i="27"/>
  <c r="AA120" i="27"/>
  <c r="W120" i="27"/>
  <c r="S120" i="27"/>
  <c r="O120" i="27"/>
  <c r="K120" i="27"/>
  <c r="BN65" i="27"/>
  <c r="BJ65" i="27"/>
  <c r="BF65" i="27"/>
  <c r="BB65" i="27"/>
  <c r="AX65" i="27"/>
  <c r="AT65" i="27"/>
  <c r="AP65" i="27"/>
  <c r="AL65" i="27"/>
  <c r="AH65" i="27"/>
  <c r="AD65" i="27"/>
  <c r="Z65" i="27"/>
  <c r="V65" i="27"/>
  <c r="R65" i="27"/>
  <c r="N65" i="27"/>
  <c r="J65" i="27"/>
  <c r="BP65" i="27"/>
  <c r="BL65" i="27"/>
  <c r="BH65" i="27"/>
  <c r="BD65" i="27"/>
  <c r="AZ65" i="27"/>
  <c r="AV65" i="27"/>
  <c r="AR65" i="27"/>
  <c r="AN65" i="27"/>
  <c r="AJ65" i="27"/>
  <c r="AF65" i="27"/>
  <c r="AB65" i="27"/>
  <c r="X65" i="27"/>
  <c r="T65" i="27"/>
  <c r="P65" i="27"/>
  <c r="L65" i="27"/>
  <c r="BQ153" i="27"/>
  <c r="BI153" i="27"/>
  <c r="BA153" i="27"/>
  <c r="AS153" i="27"/>
  <c r="AK153" i="27"/>
  <c r="AC153" i="27"/>
  <c r="U153" i="27"/>
  <c r="M153" i="27"/>
  <c r="BO153" i="27"/>
  <c r="BG153" i="27"/>
  <c r="AY153" i="27"/>
  <c r="AQ153" i="27"/>
  <c r="AI153" i="27"/>
  <c r="AA153" i="27"/>
  <c r="S153" i="27"/>
  <c r="K153" i="27"/>
  <c r="BS153" i="27"/>
  <c r="BM153" i="27"/>
  <c r="BE153" i="27"/>
  <c r="AW153" i="27"/>
  <c r="AO153" i="27"/>
  <c r="AG153" i="27"/>
  <c r="Y153" i="27"/>
  <c r="Q153" i="27"/>
  <c r="BK153" i="27"/>
  <c r="BC153" i="27"/>
  <c r="AU153" i="27"/>
  <c r="AM153" i="27"/>
  <c r="AE153" i="27"/>
  <c r="W153" i="27"/>
  <c r="O153" i="27"/>
  <c r="BK95" i="27"/>
  <c r="BC95" i="27"/>
  <c r="AU95" i="27"/>
  <c r="AM95" i="27"/>
  <c r="AE95" i="27"/>
  <c r="W95" i="27"/>
  <c r="O95" i="27"/>
  <c r="BQ95" i="27"/>
  <c r="BI95" i="27"/>
  <c r="BA95" i="27"/>
  <c r="AS95" i="27"/>
  <c r="AK95" i="27"/>
  <c r="AC95" i="27"/>
  <c r="U95" i="27"/>
  <c r="M95" i="27"/>
  <c r="BO95" i="27"/>
  <c r="BG95" i="27"/>
  <c r="AY95" i="27"/>
  <c r="AQ95" i="27"/>
  <c r="AI95" i="27"/>
  <c r="AA95" i="27"/>
  <c r="S95" i="27"/>
  <c r="K95" i="27"/>
  <c r="BS95" i="27"/>
  <c r="BM95" i="27"/>
  <c r="BE95" i="27"/>
  <c r="AW95" i="27"/>
  <c r="AO95" i="27"/>
  <c r="AG95" i="27"/>
  <c r="Y95" i="27"/>
  <c r="Q95" i="27"/>
  <c r="BS131" i="27"/>
  <c r="BM131" i="27"/>
  <c r="BE131" i="27"/>
  <c r="AW131" i="27"/>
  <c r="AO131" i="27"/>
  <c r="AG131" i="27"/>
  <c r="Y131" i="27"/>
  <c r="Q131" i="27"/>
  <c r="BK131" i="27"/>
  <c r="BC131" i="27"/>
  <c r="AU131" i="27"/>
  <c r="AM131" i="27"/>
  <c r="AE131" i="27"/>
  <c r="W131" i="27"/>
  <c r="O131" i="27"/>
  <c r="BQ131" i="27"/>
  <c r="BI131" i="27"/>
  <c r="BA131" i="27"/>
  <c r="AS131" i="27"/>
  <c r="AK131" i="27"/>
  <c r="AC131" i="27"/>
  <c r="U131" i="27"/>
  <c r="M131" i="27"/>
  <c r="BO131" i="27"/>
  <c r="BG131" i="27"/>
  <c r="AY131" i="27"/>
  <c r="AQ131" i="27"/>
  <c r="AI131" i="27"/>
  <c r="AA131" i="27"/>
  <c r="S131" i="27"/>
  <c r="K131" i="27"/>
  <c r="BK16" i="27"/>
  <c r="BC16" i="27"/>
  <c r="AU16" i="27"/>
  <c r="AM16" i="27"/>
  <c r="AE16" i="27"/>
  <c r="W16" i="27"/>
  <c r="O16" i="27"/>
  <c r="BQ16" i="27"/>
  <c r="BI16" i="27"/>
  <c r="BA16" i="27"/>
  <c r="AS16" i="27"/>
  <c r="AK16" i="27"/>
  <c r="AC16" i="27"/>
  <c r="U16" i="27"/>
  <c r="M16" i="27"/>
  <c r="BO16" i="27"/>
  <c r="BG16" i="27"/>
  <c r="AY16" i="27"/>
  <c r="AQ16" i="27"/>
  <c r="AI16" i="27"/>
  <c r="AA16" i="27"/>
  <c r="S16" i="27"/>
  <c r="K16" i="27"/>
  <c r="BS16" i="27"/>
  <c r="BM16" i="27"/>
  <c r="BE16" i="27"/>
  <c r="AW16" i="27"/>
  <c r="AO16" i="27"/>
  <c r="AG16" i="27"/>
  <c r="Y16" i="27"/>
  <c r="Q16" i="27"/>
  <c r="BL34" i="27"/>
  <c r="BD34" i="27"/>
  <c r="AV34" i="27"/>
  <c r="AN34" i="27"/>
  <c r="AF34" i="27"/>
  <c r="X34" i="27"/>
  <c r="P34" i="27"/>
  <c r="BJ34" i="27"/>
  <c r="BB34" i="27"/>
  <c r="AT34" i="27"/>
  <c r="AL34" i="27"/>
  <c r="AD34" i="27"/>
  <c r="V34" i="27"/>
  <c r="N34" i="27"/>
  <c r="BP34" i="27"/>
  <c r="BH34" i="27"/>
  <c r="AZ34" i="27"/>
  <c r="AR34" i="27"/>
  <c r="AJ34" i="27"/>
  <c r="AB34" i="27"/>
  <c r="T34" i="27"/>
  <c r="L34" i="27"/>
  <c r="BN34" i="27"/>
  <c r="BF34" i="27"/>
  <c r="AX34" i="27"/>
  <c r="AP34" i="27"/>
  <c r="AH34" i="27"/>
  <c r="Z34" i="27"/>
  <c r="R34" i="27"/>
  <c r="J34" i="27"/>
  <c r="BO115" i="27"/>
  <c r="BG115" i="27"/>
  <c r="AY115" i="27"/>
  <c r="AQ115" i="27"/>
  <c r="AI115" i="27"/>
  <c r="AA115" i="27"/>
  <c r="S115" i="27"/>
  <c r="K115" i="27"/>
  <c r="BS115" i="27"/>
  <c r="BM115" i="27"/>
  <c r="BE115" i="27"/>
  <c r="AW115" i="27"/>
  <c r="AO115" i="27"/>
  <c r="AG115" i="27"/>
  <c r="Y115" i="27"/>
  <c r="Q115" i="27"/>
  <c r="BK115" i="27"/>
  <c r="BC115" i="27"/>
  <c r="AU115" i="27"/>
  <c r="AM115" i="27"/>
  <c r="AE115" i="27"/>
  <c r="W115" i="27"/>
  <c r="O115" i="27"/>
  <c r="BQ115" i="27"/>
  <c r="BI115" i="27"/>
  <c r="BA115" i="27"/>
  <c r="AS115" i="27"/>
  <c r="AK115" i="27"/>
  <c r="AC115" i="27"/>
  <c r="U115" i="27"/>
  <c r="M115" i="27"/>
  <c r="BS175" i="27"/>
  <c r="BM175" i="27"/>
  <c r="BE175" i="27"/>
  <c r="AW175" i="27"/>
  <c r="AO175" i="27"/>
  <c r="AG175" i="27"/>
  <c r="Y175" i="27"/>
  <c r="Q175" i="27"/>
  <c r="BK175" i="27"/>
  <c r="BC175" i="27"/>
  <c r="AU175" i="27"/>
  <c r="AM175" i="27"/>
  <c r="AE175" i="27"/>
  <c r="W175" i="27"/>
  <c r="O175" i="27"/>
  <c r="BQ175" i="27"/>
  <c r="BI175" i="27"/>
  <c r="BA175" i="27"/>
  <c r="AS175" i="27"/>
  <c r="AK175" i="27"/>
  <c r="AC175" i="27"/>
  <c r="U175" i="27"/>
  <c r="M175" i="27"/>
  <c r="BO175" i="27"/>
  <c r="BG175" i="27"/>
  <c r="AY175" i="27"/>
  <c r="AQ175" i="27"/>
  <c r="AI175" i="27"/>
  <c r="AA175" i="27"/>
  <c r="S175" i="27"/>
  <c r="K175" i="27"/>
  <c r="BS72" i="27"/>
  <c r="BO72" i="27"/>
  <c r="BK72" i="27"/>
  <c r="BG72" i="27"/>
  <c r="BC72" i="27"/>
  <c r="AY72" i="27"/>
  <c r="AU72" i="27"/>
  <c r="AQ72" i="27"/>
  <c r="AM72" i="27"/>
  <c r="AI72" i="27"/>
  <c r="AE72" i="27"/>
  <c r="AA72" i="27"/>
  <c r="W72" i="27"/>
  <c r="S72" i="27"/>
  <c r="O72" i="27"/>
  <c r="K72" i="27"/>
  <c r="BQ72" i="27"/>
  <c r="BM72" i="27"/>
  <c r="BI72" i="27"/>
  <c r="BE72" i="27"/>
  <c r="BA72" i="27"/>
  <c r="AW72" i="27"/>
  <c r="AS72" i="27"/>
  <c r="AO72" i="27"/>
  <c r="AK72" i="27"/>
  <c r="AG72" i="27"/>
  <c r="AC72" i="27"/>
  <c r="Y72" i="27"/>
  <c r="U72" i="27"/>
  <c r="Q72" i="27"/>
  <c r="M72" i="27"/>
  <c r="AB5" i="41"/>
  <c r="L60" i="43" s="1"/>
  <c r="AA5" i="41"/>
  <c r="G60" i="43" s="1"/>
  <c r="BP165" i="27"/>
  <c r="BL165" i="27"/>
  <c r="BH165" i="27"/>
  <c r="BD165" i="27"/>
  <c r="AZ165" i="27"/>
  <c r="AV165" i="27"/>
  <c r="AR165" i="27"/>
  <c r="AN165" i="27"/>
  <c r="AJ165" i="27"/>
  <c r="AF165" i="27"/>
  <c r="AB165" i="27"/>
  <c r="X165" i="27"/>
  <c r="T165" i="27"/>
  <c r="P165" i="27"/>
  <c r="L165" i="27"/>
  <c r="BN165" i="27"/>
  <c r="BJ165" i="27"/>
  <c r="BF165" i="27"/>
  <c r="BB165" i="27"/>
  <c r="AX165" i="27"/>
  <c r="AT165" i="27"/>
  <c r="AP165" i="27"/>
  <c r="AL165" i="27"/>
  <c r="AH165" i="27"/>
  <c r="AD165" i="27"/>
  <c r="Z165" i="27"/>
  <c r="V165" i="27"/>
  <c r="R165" i="27"/>
  <c r="N165" i="27"/>
  <c r="J165" i="27"/>
  <c r="BS108" i="27"/>
  <c r="BM108" i="27"/>
  <c r="BE108" i="27"/>
  <c r="AW108" i="27"/>
  <c r="AO108" i="27"/>
  <c r="AG108" i="27"/>
  <c r="Y108" i="27"/>
  <c r="Q108" i="27"/>
  <c r="BK108" i="27"/>
  <c r="BC108" i="27"/>
  <c r="AU108" i="27"/>
  <c r="AM108" i="27"/>
  <c r="AE108" i="27"/>
  <c r="W108" i="27"/>
  <c r="O108" i="27"/>
  <c r="BQ108" i="27"/>
  <c r="BI108" i="27"/>
  <c r="BA108" i="27"/>
  <c r="AS108" i="27"/>
  <c r="AK108" i="27"/>
  <c r="AC108" i="27"/>
  <c r="U108" i="27"/>
  <c r="M108" i="27"/>
  <c r="BO108" i="27"/>
  <c r="BG108" i="27"/>
  <c r="AY108" i="27"/>
  <c r="AQ108" i="27"/>
  <c r="AI108" i="27"/>
  <c r="AA108" i="27"/>
  <c r="S108" i="27"/>
  <c r="K108" i="27"/>
  <c r="BS35" i="27"/>
  <c r="BO35" i="27"/>
  <c r="BK35" i="27"/>
  <c r="BG35" i="27"/>
  <c r="BC35" i="27"/>
  <c r="AY35" i="27"/>
  <c r="AU35" i="27"/>
  <c r="AQ35" i="27"/>
  <c r="AM35" i="27"/>
  <c r="AI35" i="27"/>
  <c r="AE35" i="27"/>
  <c r="AA35" i="27"/>
  <c r="W35" i="27"/>
  <c r="S35" i="27"/>
  <c r="O35" i="27"/>
  <c r="K35" i="27"/>
  <c r="BQ35" i="27"/>
  <c r="BM35" i="27"/>
  <c r="BI35" i="27"/>
  <c r="BE35" i="27"/>
  <c r="BA35" i="27"/>
  <c r="AW35" i="27"/>
  <c r="AS35" i="27"/>
  <c r="AO35" i="27"/>
  <c r="AK35" i="27"/>
  <c r="AG35" i="27"/>
  <c r="AC35" i="27"/>
  <c r="Y35" i="27"/>
  <c r="U35" i="27"/>
  <c r="Q35" i="27"/>
  <c r="M35" i="27"/>
  <c r="BP167" i="27"/>
  <c r="BL167" i="27"/>
  <c r="BH167" i="27"/>
  <c r="BD167" i="27"/>
  <c r="AZ167" i="27"/>
  <c r="AV167" i="27"/>
  <c r="AR167" i="27"/>
  <c r="AN167" i="27"/>
  <c r="AJ167" i="27"/>
  <c r="AF167" i="27"/>
  <c r="AB167" i="27"/>
  <c r="X167" i="27"/>
  <c r="T167" i="27"/>
  <c r="P167" i="27"/>
  <c r="L167" i="27"/>
  <c r="BN167" i="27"/>
  <c r="BJ167" i="27"/>
  <c r="BF167" i="27"/>
  <c r="BB167" i="27"/>
  <c r="AX167" i="27"/>
  <c r="AT167" i="27"/>
  <c r="AP167" i="27"/>
  <c r="AL167" i="27"/>
  <c r="AH167" i="27"/>
  <c r="AD167" i="27"/>
  <c r="Z167" i="27"/>
  <c r="V167" i="27"/>
  <c r="R167" i="27"/>
  <c r="N167" i="27"/>
  <c r="J167" i="27"/>
  <c r="BM163" i="27"/>
  <c r="BG163" i="27"/>
  <c r="BQ163" i="27"/>
  <c r="BK163" i="27"/>
  <c r="BA163" i="27"/>
  <c r="AW163" i="27"/>
  <c r="AS163" i="27"/>
  <c r="AO163" i="27"/>
  <c r="AK163" i="27"/>
  <c r="AG163" i="27"/>
  <c r="AC163" i="27"/>
  <c r="Y163" i="27"/>
  <c r="U163" i="27"/>
  <c r="Q163" i="27"/>
  <c r="M163" i="27"/>
  <c r="BO163" i="27"/>
  <c r="BE163" i="27"/>
  <c r="BS163" i="27"/>
  <c r="BI163" i="27"/>
  <c r="BC163" i="27"/>
  <c r="AY163" i="27"/>
  <c r="AU163" i="27"/>
  <c r="AQ163" i="27"/>
  <c r="AM163" i="27"/>
  <c r="AI163" i="27"/>
  <c r="AE163" i="27"/>
  <c r="AA163" i="27"/>
  <c r="W163" i="27"/>
  <c r="S163" i="27"/>
  <c r="O163" i="27"/>
  <c r="K163" i="27"/>
  <c r="BN82" i="27"/>
  <c r="BJ82" i="27"/>
  <c r="BF82" i="27"/>
  <c r="BB82" i="27"/>
  <c r="AX82" i="27"/>
  <c r="AT82" i="27"/>
  <c r="AP82" i="27"/>
  <c r="AL82" i="27"/>
  <c r="AH82" i="27"/>
  <c r="AD82" i="27"/>
  <c r="Z82" i="27"/>
  <c r="V82" i="27"/>
  <c r="R82" i="27"/>
  <c r="N82" i="27"/>
  <c r="J82" i="27"/>
  <c r="BP82" i="27"/>
  <c r="BL82" i="27"/>
  <c r="BH82" i="27"/>
  <c r="BD82" i="27"/>
  <c r="AZ82" i="27"/>
  <c r="AV82" i="27"/>
  <c r="AR82" i="27"/>
  <c r="AN82" i="27"/>
  <c r="AJ82" i="27"/>
  <c r="AF82" i="27"/>
  <c r="AB82" i="27"/>
  <c r="X82" i="27"/>
  <c r="T82" i="27"/>
  <c r="P82" i="27"/>
  <c r="L82" i="27"/>
  <c r="BP79" i="27"/>
  <c r="BL79" i="27"/>
  <c r="BH79" i="27"/>
  <c r="BD79" i="27"/>
  <c r="AZ79" i="27"/>
  <c r="AV79" i="27"/>
  <c r="AR79" i="27"/>
  <c r="AN79" i="27"/>
  <c r="AJ79" i="27"/>
  <c r="AF79" i="27"/>
  <c r="AB79" i="27"/>
  <c r="X79" i="27"/>
  <c r="T79" i="27"/>
  <c r="P79" i="27"/>
  <c r="L79" i="27"/>
  <c r="BN79" i="27"/>
  <c r="BJ79" i="27"/>
  <c r="BF79" i="27"/>
  <c r="BB79" i="27"/>
  <c r="AX79" i="27"/>
  <c r="AT79" i="27"/>
  <c r="AP79" i="27"/>
  <c r="AL79" i="27"/>
  <c r="AH79" i="27"/>
  <c r="AD79" i="27"/>
  <c r="Z79" i="27"/>
  <c r="V79" i="27"/>
  <c r="R79" i="27"/>
  <c r="N79" i="27"/>
  <c r="J79" i="27"/>
  <c r="BQ144" i="27"/>
  <c r="BM144" i="27"/>
  <c r="BI144" i="27"/>
  <c r="BE144" i="27"/>
  <c r="BA144" i="27"/>
  <c r="AW144" i="27"/>
  <c r="AS144" i="27"/>
  <c r="AO144" i="27"/>
  <c r="AK144" i="27"/>
  <c r="AG144" i="27"/>
  <c r="AC144" i="27"/>
  <c r="Y144" i="27"/>
  <c r="U144" i="27"/>
  <c r="Q144" i="27"/>
  <c r="M144" i="27"/>
  <c r="BS144" i="27"/>
  <c r="BO144" i="27"/>
  <c r="BK144" i="27"/>
  <c r="BG144" i="27"/>
  <c r="BC144" i="27"/>
  <c r="AY144" i="27"/>
  <c r="AU144" i="27"/>
  <c r="AQ144" i="27"/>
  <c r="AM144" i="27"/>
  <c r="AI144" i="27"/>
  <c r="AE144" i="27"/>
  <c r="AA144" i="27"/>
  <c r="W144" i="27"/>
  <c r="S144" i="27"/>
  <c r="O144" i="27"/>
  <c r="K144" i="27"/>
  <c r="BQ84" i="27"/>
  <c r="BM84" i="27"/>
  <c r="BI84" i="27"/>
  <c r="BE84" i="27"/>
  <c r="BA84" i="27"/>
  <c r="AW84" i="27"/>
  <c r="AS84" i="27"/>
  <c r="AO84" i="27"/>
  <c r="AK84" i="27"/>
  <c r="AG84" i="27"/>
  <c r="AC84" i="27"/>
  <c r="Y84" i="27"/>
  <c r="U84" i="27"/>
  <c r="Q84" i="27"/>
  <c r="M84" i="27"/>
  <c r="BS84" i="27"/>
  <c r="BO84" i="27"/>
  <c r="BK84" i="27"/>
  <c r="BG84" i="27"/>
  <c r="BC84" i="27"/>
  <c r="AY84" i="27"/>
  <c r="AU84" i="27"/>
  <c r="AQ84" i="27"/>
  <c r="AM84" i="27"/>
  <c r="AI84" i="27"/>
  <c r="AE84" i="27"/>
  <c r="AA84" i="27"/>
  <c r="W84" i="27"/>
  <c r="S84" i="27"/>
  <c r="O84" i="27"/>
  <c r="K84" i="27"/>
  <c r="BQ102" i="27"/>
  <c r="BM102" i="27"/>
  <c r="BI102" i="27"/>
  <c r="BE102" i="27"/>
  <c r="BA102" i="27"/>
  <c r="AW102" i="27"/>
  <c r="AS102" i="27"/>
  <c r="AO102" i="27"/>
  <c r="AK102" i="27"/>
  <c r="AG102" i="27"/>
  <c r="AC102" i="27"/>
  <c r="Y102" i="27"/>
  <c r="U102" i="27"/>
  <c r="Q102" i="27"/>
  <c r="M102" i="27"/>
  <c r="BS102" i="27"/>
  <c r="BO102" i="27"/>
  <c r="BK102" i="27"/>
  <c r="BG102" i="27"/>
  <c r="BC102" i="27"/>
  <c r="AY102" i="27"/>
  <c r="AU102" i="27"/>
  <c r="AQ102" i="27"/>
  <c r="AM102" i="27"/>
  <c r="AI102" i="27"/>
  <c r="AE102" i="27"/>
  <c r="AA102" i="27"/>
  <c r="W102" i="27"/>
  <c r="S102" i="27"/>
  <c r="O102" i="27"/>
  <c r="K102" i="27"/>
  <c r="BQ145" i="27"/>
  <c r="BI145" i="27"/>
  <c r="BA145" i="27"/>
  <c r="AS145" i="27"/>
  <c r="AK145" i="27"/>
  <c r="AC145" i="27"/>
  <c r="U145" i="27"/>
  <c r="M145" i="27"/>
  <c r="BO145" i="27"/>
  <c r="BG145" i="27"/>
  <c r="AY145" i="27"/>
  <c r="AQ145" i="27"/>
  <c r="AI145" i="27"/>
  <c r="AA145" i="27"/>
  <c r="S145" i="27"/>
  <c r="K145" i="27"/>
  <c r="BS145" i="27"/>
  <c r="BM145" i="27"/>
  <c r="BE145" i="27"/>
  <c r="AW145" i="27"/>
  <c r="AO145" i="27"/>
  <c r="AG145" i="27"/>
  <c r="Y145" i="27"/>
  <c r="Q145" i="27"/>
  <c r="BK145" i="27"/>
  <c r="BC145" i="27"/>
  <c r="AU145" i="27"/>
  <c r="AM145" i="27"/>
  <c r="AE145" i="27"/>
  <c r="W145" i="27"/>
  <c r="O145" i="27"/>
  <c r="BN166" i="27"/>
  <c r="BJ166" i="27"/>
  <c r="BF166" i="27"/>
  <c r="BB166" i="27"/>
  <c r="AX166" i="27"/>
  <c r="AT166" i="27"/>
  <c r="AP166" i="27"/>
  <c r="AL166" i="27"/>
  <c r="AH166" i="27"/>
  <c r="AD166" i="27"/>
  <c r="Z166" i="27"/>
  <c r="V166" i="27"/>
  <c r="R166" i="27"/>
  <c r="N166" i="27"/>
  <c r="J166" i="27"/>
  <c r="BP166" i="27"/>
  <c r="BL166" i="27"/>
  <c r="BH166" i="27"/>
  <c r="BD166" i="27"/>
  <c r="AZ166" i="27"/>
  <c r="AV166" i="27"/>
  <c r="AR166" i="27"/>
  <c r="AN166" i="27"/>
  <c r="AJ166" i="27"/>
  <c r="AF166" i="27"/>
  <c r="AB166" i="27"/>
  <c r="X166" i="27"/>
  <c r="T166" i="27"/>
  <c r="P166" i="27"/>
  <c r="L166" i="27"/>
  <c r="BQ129" i="27"/>
  <c r="BI129" i="27"/>
  <c r="BA129" i="27"/>
  <c r="AS129" i="27"/>
  <c r="AK129" i="27"/>
  <c r="AC129" i="27"/>
  <c r="U129" i="27"/>
  <c r="M129" i="27"/>
  <c r="BO129" i="27"/>
  <c r="BG129" i="27"/>
  <c r="AY129" i="27"/>
  <c r="AQ129" i="27"/>
  <c r="AI129" i="27"/>
  <c r="AA129" i="27"/>
  <c r="S129" i="27"/>
  <c r="K129" i="27"/>
  <c r="BS129" i="27"/>
  <c r="BM129" i="27"/>
  <c r="BE129" i="27"/>
  <c r="AW129" i="27"/>
  <c r="AO129" i="27"/>
  <c r="AG129" i="27"/>
  <c r="Y129" i="27"/>
  <c r="Q129" i="27"/>
  <c r="BK129" i="27"/>
  <c r="BC129" i="27"/>
  <c r="AU129" i="27"/>
  <c r="AM129" i="27"/>
  <c r="AE129" i="27"/>
  <c r="W129" i="27"/>
  <c r="O129" i="27"/>
  <c r="BS33" i="27"/>
  <c r="BM33" i="27"/>
  <c r="BE33" i="27"/>
  <c r="AW33" i="27"/>
  <c r="AO33" i="27"/>
  <c r="AG33" i="27"/>
  <c r="Y33" i="27"/>
  <c r="Q33" i="27"/>
  <c r="BQ33" i="27"/>
  <c r="BI33" i="27"/>
  <c r="BA33" i="27"/>
  <c r="AS33" i="27"/>
  <c r="AK33" i="27"/>
  <c r="AC33" i="27"/>
  <c r="U33" i="27"/>
  <c r="M33" i="27"/>
  <c r="BC33" i="27"/>
  <c r="AM33" i="27"/>
  <c r="W33" i="27"/>
  <c r="BO33" i="27"/>
  <c r="AY33" i="27"/>
  <c r="AI33" i="27"/>
  <c r="S33" i="27"/>
  <c r="BK33" i="27"/>
  <c r="AU33" i="27"/>
  <c r="AE33" i="27"/>
  <c r="O33" i="27"/>
  <c r="BG33" i="27"/>
  <c r="AQ33" i="27"/>
  <c r="AA33" i="27"/>
  <c r="K33" i="27"/>
  <c r="BS52" i="27"/>
  <c r="BO52" i="27"/>
  <c r="BK52" i="27"/>
  <c r="BG52" i="27"/>
  <c r="BC52" i="27"/>
  <c r="AY52" i="27"/>
  <c r="AU52" i="27"/>
  <c r="AQ52" i="27"/>
  <c r="AM52" i="27"/>
  <c r="AI52" i="27"/>
  <c r="AE52" i="27"/>
  <c r="AA52" i="27"/>
  <c r="W52" i="27"/>
  <c r="S52" i="27"/>
  <c r="O52" i="27"/>
  <c r="K52" i="27"/>
  <c r="BQ52" i="27"/>
  <c r="BM52" i="27"/>
  <c r="BI52" i="27"/>
  <c r="BE52" i="27"/>
  <c r="BA52" i="27"/>
  <c r="AW52" i="27"/>
  <c r="AS52" i="27"/>
  <c r="AO52" i="27"/>
  <c r="AK52" i="27"/>
  <c r="AG52" i="27"/>
  <c r="AC52" i="27"/>
  <c r="Y52" i="27"/>
  <c r="U52" i="27"/>
  <c r="Q52" i="27"/>
  <c r="M52" i="27"/>
  <c r="BS110" i="27"/>
  <c r="BM110" i="27"/>
  <c r="BE110" i="27"/>
  <c r="AW110" i="27"/>
  <c r="AO110" i="27"/>
  <c r="AG110" i="27"/>
  <c r="Y110" i="27"/>
  <c r="Q110" i="27"/>
  <c r="BK110" i="27"/>
  <c r="BC110" i="27"/>
  <c r="AU110" i="27"/>
  <c r="AM110" i="27"/>
  <c r="AE110" i="27"/>
  <c r="W110" i="27"/>
  <c r="O110" i="27"/>
  <c r="BQ110" i="27"/>
  <c r="BI110" i="27"/>
  <c r="BA110" i="27"/>
  <c r="AS110" i="27"/>
  <c r="AK110" i="27"/>
  <c r="AC110" i="27"/>
  <c r="U110" i="27"/>
  <c r="M110" i="27"/>
  <c r="BO110" i="27"/>
  <c r="BG110" i="27"/>
  <c r="AY110" i="27"/>
  <c r="AQ110" i="27"/>
  <c r="AI110" i="27"/>
  <c r="AA110" i="27"/>
  <c r="S110" i="27"/>
  <c r="K110" i="27"/>
  <c r="BK71" i="27"/>
  <c r="BC71" i="27"/>
  <c r="AU71" i="27"/>
  <c r="AM71" i="27"/>
  <c r="AE71" i="27"/>
  <c r="W71" i="27"/>
  <c r="O71" i="27"/>
  <c r="BQ71" i="27"/>
  <c r="BI71" i="27"/>
  <c r="BA71" i="27"/>
  <c r="AS71" i="27"/>
  <c r="AK71" i="27"/>
  <c r="AC71" i="27"/>
  <c r="U71" i="27"/>
  <c r="M71" i="27"/>
  <c r="BO71" i="27"/>
  <c r="BG71" i="27"/>
  <c r="AY71" i="27"/>
  <c r="AQ71" i="27"/>
  <c r="AI71" i="27"/>
  <c r="AA71" i="27"/>
  <c r="S71" i="27"/>
  <c r="K71" i="27"/>
  <c r="BS71" i="27"/>
  <c r="BM71" i="27"/>
  <c r="BE71" i="27"/>
  <c r="AW71" i="27"/>
  <c r="AO71" i="27"/>
  <c r="AG71" i="27"/>
  <c r="Y71" i="27"/>
  <c r="Q71" i="27"/>
  <c r="BQ44" i="27"/>
  <c r="BM44" i="27"/>
  <c r="BI44" i="27"/>
  <c r="BE44" i="27"/>
  <c r="BA44" i="27"/>
  <c r="AW44" i="27"/>
  <c r="AS44" i="27"/>
  <c r="AO44" i="27"/>
  <c r="AK44" i="27"/>
  <c r="AG44" i="27"/>
  <c r="AC44" i="27"/>
  <c r="Y44" i="27"/>
  <c r="U44" i="27"/>
  <c r="Q44" i="27"/>
  <c r="M44" i="27"/>
  <c r="BS44" i="27"/>
  <c r="BO44" i="27"/>
  <c r="BK44" i="27"/>
  <c r="BG44" i="27"/>
  <c r="BC44" i="27"/>
  <c r="AY44" i="27"/>
  <c r="AU44" i="27"/>
  <c r="AQ44" i="27"/>
  <c r="AM44" i="27"/>
  <c r="AI44" i="27"/>
  <c r="AE44" i="27"/>
  <c r="AA44" i="27"/>
  <c r="W44" i="27"/>
  <c r="S44" i="27"/>
  <c r="O44" i="27"/>
  <c r="K44" i="27"/>
  <c r="AC5" i="41"/>
  <c r="Q60" i="43" s="1"/>
  <c r="BO42" i="27"/>
  <c r="BG42" i="27"/>
  <c r="AY42" i="27"/>
  <c r="AQ42" i="27"/>
  <c r="AI42" i="27"/>
  <c r="AA42" i="27"/>
  <c r="S42" i="27"/>
  <c r="K42" i="27"/>
  <c r="BS42" i="27"/>
  <c r="BM42" i="27"/>
  <c r="BE42" i="27"/>
  <c r="AW42" i="27"/>
  <c r="AO42" i="27"/>
  <c r="AG42" i="27"/>
  <c r="Y42" i="27"/>
  <c r="Q42" i="27"/>
  <c r="BK42" i="27"/>
  <c r="BC42" i="27"/>
  <c r="AU42" i="27"/>
  <c r="AM42" i="27"/>
  <c r="AE42" i="27"/>
  <c r="W42" i="27"/>
  <c r="O42" i="27"/>
  <c r="BQ42" i="27"/>
  <c r="BI42" i="27"/>
  <c r="BA42" i="27"/>
  <c r="AS42" i="27"/>
  <c r="AK42" i="27"/>
  <c r="AC42" i="27"/>
  <c r="U42" i="27"/>
  <c r="M42" i="27"/>
  <c r="BQ28" i="27"/>
  <c r="BM28" i="27"/>
  <c r="BI28" i="27"/>
  <c r="BE28" i="27"/>
  <c r="BA28" i="27"/>
  <c r="AW28" i="27"/>
  <c r="AS28" i="27"/>
  <c r="AO28" i="27"/>
  <c r="AK28" i="27"/>
  <c r="AG28" i="27"/>
  <c r="AC28" i="27"/>
  <c r="Y28" i="27"/>
  <c r="U28" i="27"/>
  <c r="Q28" i="27"/>
  <c r="M28" i="27"/>
  <c r="BS28" i="27"/>
  <c r="BO28" i="27"/>
  <c r="BK28" i="27"/>
  <c r="BG28" i="27"/>
  <c r="BC28" i="27"/>
  <c r="AY28" i="27"/>
  <c r="AU28" i="27"/>
  <c r="AQ28" i="27"/>
  <c r="AM28" i="27"/>
  <c r="AI28" i="27"/>
  <c r="AE28" i="27"/>
  <c r="AA28" i="27"/>
  <c r="W28" i="27"/>
  <c r="S28" i="27"/>
  <c r="K28" i="27"/>
  <c r="O28" i="27"/>
  <c r="BQ161" i="27"/>
  <c r="BM161" i="27"/>
  <c r="BI161" i="27"/>
  <c r="BE161" i="27"/>
  <c r="BA161" i="27"/>
  <c r="AW161" i="27"/>
  <c r="AS161" i="27"/>
  <c r="AO161" i="27"/>
  <c r="AK161" i="27"/>
  <c r="AG161" i="27"/>
  <c r="AC161" i="27"/>
  <c r="Y161" i="27"/>
  <c r="U161" i="27"/>
  <c r="Q161" i="27"/>
  <c r="M161" i="27"/>
  <c r="BS161" i="27"/>
  <c r="BO161" i="27"/>
  <c r="BK161" i="27"/>
  <c r="BG161" i="27"/>
  <c r="BC161" i="27"/>
  <c r="AY161" i="27"/>
  <c r="AU161" i="27"/>
  <c r="AQ161" i="27"/>
  <c r="AM161" i="27"/>
  <c r="AI161" i="27"/>
  <c r="AE161" i="27"/>
  <c r="AA161" i="27"/>
  <c r="W161" i="27"/>
  <c r="S161" i="27"/>
  <c r="O161" i="27"/>
  <c r="K161" i="27"/>
  <c r="BQ20" i="27"/>
  <c r="BM20" i="27"/>
  <c r="BI20" i="27"/>
  <c r="BE20" i="27"/>
  <c r="BA20" i="27"/>
  <c r="AW20" i="27"/>
  <c r="AS20" i="27"/>
  <c r="AO20" i="27"/>
  <c r="AK20" i="27"/>
  <c r="AG20" i="27"/>
  <c r="AC20" i="27"/>
  <c r="Y20" i="27"/>
  <c r="U20" i="27"/>
  <c r="Q20" i="27"/>
  <c r="M20" i="27"/>
  <c r="BS20" i="27"/>
  <c r="BO20" i="27"/>
  <c r="BK20" i="27"/>
  <c r="BG20" i="27"/>
  <c r="BC20" i="27"/>
  <c r="AY20" i="27"/>
  <c r="AU20" i="27"/>
  <c r="AQ20" i="27"/>
  <c r="AM20" i="27"/>
  <c r="AI20" i="27"/>
  <c r="AE20" i="27"/>
  <c r="AA20" i="27"/>
  <c r="W20" i="27"/>
  <c r="S20" i="27"/>
  <c r="O20" i="27"/>
  <c r="K20" i="27"/>
  <c r="BQ55" i="27"/>
  <c r="BM55" i="27"/>
  <c r="BI55" i="27"/>
  <c r="BE55" i="27"/>
  <c r="BA55" i="27"/>
  <c r="AW55" i="27"/>
  <c r="AS55" i="27"/>
  <c r="AO55" i="27"/>
  <c r="AK55" i="27"/>
  <c r="AG55" i="27"/>
  <c r="AC55" i="27"/>
  <c r="Y55" i="27"/>
  <c r="U55" i="27"/>
  <c r="Q55" i="27"/>
  <c r="M55" i="27"/>
  <c r="BS55" i="27"/>
  <c r="BO55" i="27"/>
  <c r="BK55" i="27"/>
  <c r="BG55" i="27"/>
  <c r="BC55" i="27"/>
  <c r="AY55" i="27"/>
  <c r="AU55" i="27"/>
  <c r="AQ55" i="27"/>
  <c r="AM55" i="27"/>
  <c r="AI55" i="27"/>
  <c r="AE55" i="27"/>
  <c r="AA55" i="27"/>
  <c r="W55" i="27"/>
  <c r="S55" i="27"/>
  <c r="O55" i="27"/>
  <c r="K55" i="27"/>
  <c r="BP132" i="27"/>
  <c r="BL132" i="27"/>
  <c r="BH132" i="27"/>
  <c r="BD132" i="27"/>
  <c r="AZ132" i="27"/>
  <c r="AV132" i="27"/>
  <c r="AR132" i="27"/>
  <c r="AN132" i="27"/>
  <c r="AJ132" i="27"/>
  <c r="AF132" i="27"/>
  <c r="AB132" i="27"/>
  <c r="X132" i="27"/>
  <c r="T132" i="27"/>
  <c r="P132" i="27"/>
  <c r="L132" i="27"/>
  <c r="BN132" i="27"/>
  <c r="BJ132" i="27"/>
  <c r="BF132" i="27"/>
  <c r="BB132" i="27"/>
  <c r="AX132" i="27"/>
  <c r="AT132" i="27"/>
  <c r="AP132" i="27"/>
  <c r="AL132" i="27"/>
  <c r="AH132" i="27"/>
  <c r="AD132" i="27"/>
  <c r="Z132" i="27"/>
  <c r="V132" i="27"/>
  <c r="R132" i="27"/>
  <c r="N132" i="27"/>
  <c r="J132" i="27"/>
  <c r="BP121" i="27"/>
  <c r="BL121" i="27"/>
  <c r="BH121" i="27"/>
  <c r="BD121" i="27"/>
  <c r="AZ121" i="27"/>
  <c r="AV121" i="27"/>
  <c r="AR121" i="27"/>
  <c r="AN121" i="27"/>
  <c r="AJ121" i="27"/>
  <c r="AF121" i="27"/>
  <c r="AB121" i="27"/>
  <c r="X121" i="27"/>
  <c r="T121" i="27"/>
  <c r="P121" i="27"/>
  <c r="L121" i="27"/>
  <c r="BN121" i="27"/>
  <c r="BJ121" i="27"/>
  <c r="BF121" i="27"/>
  <c r="BB121" i="27"/>
  <c r="AX121" i="27"/>
  <c r="AT121" i="27"/>
  <c r="AP121" i="27"/>
  <c r="AL121" i="27"/>
  <c r="AH121" i="27"/>
  <c r="AD121" i="27"/>
  <c r="Z121" i="27"/>
  <c r="V121" i="27"/>
  <c r="R121" i="27"/>
  <c r="N121" i="27"/>
  <c r="J121" i="27"/>
  <c r="BN116" i="27"/>
  <c r="BJ116" i="27"/>
  <c r="BF116" i="27"/>
  <c r="BB116" i="27"/>
  <c r="AX116" i="27"/>
  <c r="AT116" i="27"/>
  <c r="AP116" i="27"/>
  <c r="AL116" i="27"/>
  <c r="AH116" i="27"/>
  <c r="AD116" i="27"/>
  <c r="Z116" i="27"/>
  <c r="V116" i="27"/>
  <c r="R116" i="27"/>
  <c r="N116" i="27"/>
  <c r="J116" i="27"/>
  <c r="BP116" i="27"/>
  <c r="BL116" i="27"/>
  <c r="BH116" i="27"/>
  <c r="BD116" i="27"/>
  <c r="AZ116" i="27"/>
  <c r="AV116" i="27"/>
  <c r="AR116" i="27"/>
  <c r="AN116" i="27"/>
  <c r="AJ116" i="27"/>
  <c r="AF116" i="27"/>
  <c r="AB116" i="27"/>
  <c r="X116" i="27"/>
  <c r="T116" i="27"/>
  <c r="P116" i="27"/>
  <c r="L116" i="27"/>
  <c r="G59" i="43"/>
  <c r="V59" i="43" s="1"/>
  <c r="BU12" i="27"/>
  <c r="BT177" i="27"/>
  <c r="BT183" i="27"/>
  <c r="BT181" i="27"/>
  <c r="BU119" i="27"/>
  <c r="BU117" i="27"/>
  <c r="BU111" i="27"/>
  <c r="BU107" i="27"/>
  <c r="BU105" i="27"/>
  <c r="BU103" i="27"/>
  <c r="BU101" i="27"/>
  <c r="BU97" i="27"/>
  <c r="BT179" i="27"/>
  <c r="BU185" i="27"/>
  <c r="BU182" i="27"/>
  <c r="BU180" i="27"/>
  <c r="BT119" i="27"/>
  <c r="BT117" i="27"/>
  <c r="BT111" i="27"/>
  <c r="BT107" i="27"/>
  <c r="BT105" i="27"/>
  <c r="BT103" i="27"/>
  <c r="BT101" i="27"/>
  <c r="BT97" i="27"/>
  <c r="BT93" i="27"/>
  <c r="BU183" i="27"/>
  <c r="BU179" i="27"/>
  <c r="BT182" i="27"/>
  <c r="BT180" i="27"/>
  <c r="BT178" i="27"/>
  <c r="BU118" i="27"/>
  <c r="BU106" i="27"/>
  <c r="BU104" i="27"/>
  <c r="BU100" i="27"/>
  <c r="BU98" i="27"/>
  <c r="BU90" i="27"/>
  <c r="BU181" i="27"/>
  <c r="BT118" i="27"/>
  <c r="BT106" i="27"/>
  <c r="BT104" i="27"/>
  <c r="BT98" i="27"/>
  <c r="BT92" i="27"/>
  <c r="BT90" i="27"/>
  <c r="BU160" i="27"/>
  <c r="BU158" i="27"/>
  <c r="BU156" i="27"/>
  <c r="BU152" i="27"/>
  <c r="BU150" i="27"/>
  <c r="BU146" i="27"/>
  <c r="BU140" i="27"/>
  <c r="BU138" i="27"/>
  <c r="BU134" i="27"/>
  <c r="BU130" i="27"/>
  <c r="BU128" i="27"/>
  <c r="BU126" i="27"/>
  <c r="BT184" i="27"/>
  <c r="BT168" i="27"/>
  <c r="BT160" i="27"/>
  <c r="BT158" i="27"/>
  <c r="BT156" i="27"/>
  <c r="BT152" i="27"/>
  <c r="BT150" i="27"/>
  <c r="BT146" i="27"/>
  <c r="BT140" i="27"/>
  <c r="BT138" i="27"/>
  <c r="BT130" i="27"/>
  <c r="BT128" i="27"/>
  <c r="BU184" i="27"/>
  <c r="BU159" i="27"/>
  <c r="BU157" i="27"/>
  <c r="BU155" i="27"/>
  <c r="BU151" i="27"/>
  <c r="BU149" i="27"/>
  <c r="BU147" i="27"/>
  <c r="BU143" i="27"/>
  <c r="BU141" i="27"/>
  <c r="BU139" i="27"/>
  <c r="BU137" i="27"/>
  <c r="BU135" i="27"/>
  <c r="BU127" i="27"/>
  <c r="BU125" i="27"/>
  <c r="BU123" i="27"/>
  <c r="BT185" i="27"/>
  <c r="BT159" i="27"/>
  <c r="BT157" i="27"/>
  <c r="BT155" i="27"/>
  <c r="BT151" i="27"/>
  <c r="BT149" i="27"/>
  <c r="BT147" i="27"/>
  <c r="BT143" i="27"/>
  <c r="BT141" i="27"/>
  <c r="BT139" i="27"/>
  <c r="BT137" i="27"/>
  <c r="BT135" i="27"/>
  <c r="BT127" i="27"/>
  <c r="BT125" i="27"/>
  <c r="BU88" i="27"/>
  <c r="BU86" i="27"/>
  <c r="BU78" i="27"/>
  <c r="BU76" i="27"/>
  <c r="BU74" i="27"/>
  <c r="BU68" i="27"/>
  <c r="BU66" i="27"/>
  <c r="BU64" i="27"/>
  <c r="BU60" i="27"/>
  <c r="BU48" i="27"/>
  <c r="BU46" i="27"/>
  <c r="BU38" i="27"/>
  <c r="BU24" i="27"/>
  <c r="BT88" i="27"/>
  <c r="BT86" i="27"/>
  <c r="BT78" i="27"/>
  <c r="BT76" i="27"/>
  <c r="BT74" i="27"/>
  <c r="BT68" i="27"/>
  <c r="BT66" i="27"/>
  <c r="BT64" i="27"/>
  <c r="BT60" i="27"/>
  <c r="BT48" i="27"/>
  <c r="BT46" i="27"/>
  <c r="BT38" i="27"/>
  <c r="BT24" i="27"/>
  <c r="BU89" i="27"/>
  <c r="BU87" i="27"/>
  <c r="BU85" i="27"/>
  <c r="BU83" i="27"/>
  <c r="BU81" i="27"/>
  <c r="BU75" i="27"/>
  <c r="BU73" i="27"/>
  <c r="BU69" i="27"/>
  <c r="BU67" i="27"/>
  <c r="BU61" i="27"/>
  <c r="BU59" i="27"/>
  <c r="BU57" i="27"/>
  <c r="BU53" i="27"/>
  <c r="BU51" i="27"/>
  <c r="BU49" i="27"/>
  <c r="BU47" i="27"/>
  <c r="BU45" i="27"/>
  <c r="BU25" i="27"/>
  <c r="BU11" i="27"/>
  <c r="BT89" i="27"/>
  <c r="BT87" i="27"/>
  <c r="BT85" i="27"/>
  <c r="BT83" i="27"/>
  <c r="BT81" i="27"/>
  <c r="BT75" i="27"/>
  <c r="BT73" i="27"/>
  <c r="BT69" i="27"/>
  <c r="BT67" i="27"/>
  <c r="BT61" i="27"/>
  <c r="BT59" i="27"/>
  <c r="BT57" i="27"/>
  <c r="BT53" i="27"/>
  <c r="BT51" i="27"/>
  <c r="BT49" i="27"/>
  <c r="BT47" i="27"/>
  <c r="BT45" i="27"/>
  <c r="BT25" i="27"/>
  <c r="BT11" i="27"/>
  <c r="BU176" i="27"/>
  <c r="BU174" i="27"/>
  <c r="BU172" i="27"/>
  <c r="BU170" i="27"/>
  <c r="BU168" i="27"/>
  <c r="BT176" i="27"/>
  <c r="BT172" i="27"/>
  <c r="BT170" i="27"/>
  <c r="BU177" i="27"/>
  <c r="BU173" i="27"/>
  <c r="BU171" i="27"/>
  <c r="BU178" i="27"/>
  <c r="BT173" i="27"/>
  <c r="BT171" i="27"/>
  <c r="BU94" i="27"/>
  <c r="BU92" i="27"/>
  <c r="BT94" i="27"/>
  <c r="BU93" i="27"/>
  <c r="BU120" i="27" l="1"/>
  <c r="BU108" i="27"/>
  <c r="BT34" i="27"/>
  <c r="BU16" i="27"/>
  <c r="BU131" i="27"/>
  <c r="BU162" i="27"/>
  <c r="BU96" i="27"/>
  <c r="BU54" i="27"/>
  <c r="BU70" i="27"/>
  <c r="BU32" i="27"/>
  <c r="BU112" i="27"/>
  <c r="BT164" i="27"/>
  <c r="BU63" i="27"/>
  <c r="BU13" i="27"/>
  <c r="BU15" i="27"/>
  <c r="BU122" i="27"/>
  <c r="BU133" i="27"/>
  <c r="V60" i="43"/>
  <c r="BU58" i="27"/>
  <c r="BU44" i="27"/>
  <c r="BT79" i="27"/>
  <c r="AB6" i="41"/>
  <c r="AC6" i="41"/>
  <c r="BU95" i="27"/>
  <c r="BU99" i="27"/>
  <c r="DT28" i="41"/>
  <c r="DP28" i="41"/>
  <c r="DL28" i="41"/>
  <c r="DH28" i="41"/>
  <c r="DD28" i="41"/>
  <c r="CZ28" i="41"/>
  <c r="CV28" i="41"/>
  <c r="CR28" i="41"/>
  <c r="CN28" i="41"/>
  <c r="CJ28" i="41"/>
  <c r="CF28" i="41"/>
  <c r="CB28" i="41"/>
  <c r="BX28" i="41"/>
  <c r="BT28" i="41"/>
  <c r="BP28" i="41"/>
  <c r="DS28" i="41"/>
  <c r="DO28" i="41"/>
  <c r="DK28" i="41"/>
  <c r="DG28" i="41"/>
  <c r="DC28" i="41"/>
  <c r="CY28" i="41"/>
  <c r="CU28" i="41"/>
  <c r="CQ28" i="41"/>
  <c r="CM28" i="41"/>
  <c r="CI28" i="41"/>
  <c r="CE28" i="41"/>
  <c r="CA28" i="41"/>
  <c r="BW28" i="41"/>
  <c r="BS28" i="41"/>
  <c r="BO28" i="41"/>
  <c r="DV28" i="41"/>
  <c r="DR28" i="41"/>
  <c r="DN28" i="41"/>
  <c r="DJ28" i="41"/>
  <c r="DF28" i="41"/>
  <c r="DB28" i="41"/>
  <c r="CX28" i="41"/>
  <c r="CT28" i="41"/>
  <c r="CP28" i="41"/>
  <c r="CL28" i="41"/>
  <c r="CH28" i="41"/>
  <c r="CD28" i="41"/>
  <c r="BZ28" i="41"/>
  <c r="BV28" i="41"/>
  <c r="BR28" i="41"/>
  <c r="BN28" i="41"/>
  <c r="DE28" i="41"/>
  <c r="CO28" i="41"/>
  <c r="BY28" i="41"/>
  <c r="DQ28" i="41"/>
  <c r="DA28" i="41"/>
  <c r="CK28" i="41"/>
  <c r="BU28" i="41"/>
  <c r="DM28" i="41"/>
  <c r="CW28" i="41"/>
  <c r="CG28" i="41"/>
  <c r="BQ28" i="41"/>
  <c r="DI28" i="41"/>
  <c r="CS28" i="41"/>
  <c r="CC28" i="41"/>
  <c r="BM28" i="41"/>
  <c r="DS42" i="41"/>
  <c r="DO42" i="41"/>
  <c r="DK42" i="41"/>
  <c r="DG42" i="41"/>
  <c r="DC42" i="41"/>
  <c r="CY42" i="41"/>
  <c r="CU42" i="41"/>
  <c r="CQ42" i="41"/>
  <c r="CM42" i="41"/>
  <c r="CI42" i="41"/>
  <c r="CE42" i="41"/>
  <c r="CA42" i="41"/>
  <c r="BW42" i="41"/>
  <c r="BS42" i="41"/>
  <c r="BO42" i="41"/>
  <c r="DV42" i="41"/>
  <c r="DR42" i="41"/>
  <c r="DN42" i="41"/>
  <c r="DJ42" i="41"/>
  <c r="DF42" i="41"/>
  <c r="DB42" i="41"/>
  <c r="CX42" i="41"/>
  <c r="CT42" i="41"/>
  <c r="CP42" i="41"/>
  <c r="CL42" i="41"/>
  <c r="CH42" i="41"/>
  <c r="CD42" i="41"/>
  <c r="BZ42" i="41"/>
  <c r="BV42" i="41"/>
  <c r="BR42" i="41"/>
  <c r="BN42" i="41"/>
  <c r="DQ42" i="41"/>
  <c r="DM42" i="41"/>
  <c r="DI42" i="41"/>
  <c r="DE42" i="41"/>
  <c r="DA42" i="41"/>
  <c r="CW42" i="41"/>
  <c r="CS42" i="41"/>
  <c r="CO42" i="41"/>
  <c r="CK42" i="41"/>
  <c r="CG42" i="41"/>
  <c r="CC42" i="41"/>
  <c r="BY42" i="41"/>
  <c r="BU42" i="41"/>
  <c r="BQ42" i="41"/>
  <c r="BM42" i="41"/>
  <c r="DT42" i="41"/>
  <c r="DP42" i="41"/>
  <c r="DL42" i="41"/>
  <c r="DH42" i="41"/>
  <c r="DD42" i="41"/>
  <c r="CZ42" i="41"/>
  <c r="CV42" i="41"/>
  <c r="CR42" i="41"/>
  <c r="CN42" i="41"/>
  <c r="CJ42" i="41"/>
  <c r="CF42" i="41"/>
  <c r="CB42" i="41"/>
  <c r="BX42" i="41"/>
  <c r="BT42" i="41"/>
  <c r="BP42" i="41"/>
  <c r="DS145" i="41"/>
  <c r="DO145" i="41"/>
  <c r="DK145" i="41"/>
  <c r="DG145" i="41"/>
  <c r="DC145" i="41"/>
  <c r="CY145" i="41"/>
  <c r="CU145" i="41"/>
  <c r="CQ145" i="41"/>
  <c r="CM145" i="41"/>
  <c r="CI145" i="41"/>
  <c r="CE145" i="41"/>
  <c r="CA145" i="41"/>
  <c r="BW145" i="41"/>
  <c r="BS145" i="41"/>
  <c r="BO145" i="41"/>
  <c r="DV145" i="41"/>
  <c r="DR145" i="41"/>
  <c r="DN145" i="41"/>
  <c r="DJ145" i="41"/>
  <c r="DF145" i="41"/>
  <c r="DB145" i="41"/>
  <c r="CX145" i="41"/>
  <c r="CT145" i="41"/>
  <c r="CP145" i="41"/>
  <c r="CL145" i="41"/>
  <c r="CH145" i="41"/>
  <c r="CD145" i="41"/>
  <c r="BZ145" i="41"/>
  <c r="BV145" i="41"/>
  <c r="BR145" i="41"/>
  <c r="BN145" i="41"/>
  <c r="DQ145" i="41"/>
  <c r="DM145" i="41"/>
  <c r="DI145" i="41"/>
  <c r="DE145" i="41"/>
  <c r="DA145" i="41"/>
  <c r="CW145" i="41"/>
  <c r="CS145" i="41"/>
  <c r="CO145" i="41"/>
  <c r="CK145" i="41"/>
  <c r="CG145" i="41"/>
  <c r="CC145" i="41"/>
  <c r="BY145" i="41"/>
  <c r="BU145" i="41"/>
  <c r="BQ145" i="41"/>
  <c r="BM145" i="41"/>
  <c r="DT145" i="41"/>
  <c r="DP145" i="41"/>
  <c r="DL145" i="41"/>
  <c r="DH145" i="41"/>
  <c r="DD145" i="41"/>
  <c r="CZ145" i="41"/>
  <c r="CV145" i="41"/>
  <c r="CR145" i="41"/>
  <c r="CN145" i="41"/>
  <c r="CJ145" i="41"/>
  <c r="CF145" i="41"/>
  <c r="CB145" i="41"/>
  <c r="BX145" i="41"/>
  <c r="BT145" i="41"/>
  <c r="BP145" i="41"/>
  <c r="DV144" i="41"/>
  <c r="DR144" i="41"/>
  <c r="DN144" i="41"/>
  <c r="DJ144" i="41"/>
  <c r="DF144" i="41"/>
  <c r="DB144" i="41"/>
  <c r="CX144" i="41"/>
  <c r="CT144" i="41"/>
  <c r="CP144" i="41"/>
  <c r="CL144" i="41"/>
  <c r="CH144" i="41"/>
  <c r="CD144" i="41"/>
  <c r="BZ144" i="41"/>
  <c r="BV144" i="41"/>
  <c r="BR144" i="41"/>
  <c r="BN144" i="41"/>
  <c r="DQ144" i="41"/>
  <c r="DM144" i="41"/>
  <c r="DI144" i="41"/>
  <c r="DE144" i="41"/>
  <c r="DA144" i="41"/>
  <c r="CW144" i="41"/>
  <c r="CS144" i="41"/>
  <c r="CO144" i="41"/>
  <c r="CK144" i="41"/>
  <c r="CG144" i="41"/>
  <c r="CC144" i="41"/>
  <c r="BY144" i="41"/>
  <c r="BU144" i="41"/>
  <c r="BQ144" i="41"/>
  <c r="BM144" i="41"/>
  <c r="DT144" i="41"/>
  <c r="DP144" i="41"/>
  <c r="DL144" i="41"/>
  <c r="DH144" i="41"/>
  <c r="DD144" i="41"/>
  <c r="CZ144" i="41"/>
  <c r="CV144" i="41"/>
  <c r="CR144" i="41"/>
  <c r="CN144" i="41"/>
  <c r="CJ144" i="41"/>
  <c r="CF144" i="41"/>
  <c r="CB144" i="41"/>
  <c r="BX144" i="41"/>
  <c r="BT144" i="41"/>
  <c r="BP144" i="41"/>
  <c r="DS144" i="41"/>
  <c r="DO144" i="41"/>
  <c r="DK144" i="41"/>
  <c r="DG144" i="41"/>
  <c r="DC144" i="41"/>
  <c r="CY144" i="41"/>
  <c r="CU144" i="41"/>
  <c r="CQ144" i="41"/>
  <c r="CM144" i="41"/>
  <c r="CI144" i="41"/>
  <c r="CE144" i="41"/>
  <c r="CA144" i="41"/>
  <c r="BW144" i="41"/>
  <c r="BS144" i="41"/>
  <c r="BO144" i="41"/>
  <c r="BT82" i="27"/>
  <c r="DS108" i="41"/>
  <c r="DO108" i="41"/>
  <c r="DK108" i="41"/>
  <c r="DG108" i="41"/>
  <c r="DC108" i="41"/>
  <c r="CY108" i="41"/>
  <c r="CU108" i="41"/>
  <c r="CQ108" i="41"/>
  <c r="CM108" i="41"/>
  <c r="CI108" i="41"/>
  <c r="CE108" i="41"/>
  <c r="CA108" i="41"/>
  <c r="BW108" i="41"/>
  <c r="BS108" i="41"/>
  <c r="BO108" i="41"/>
  <c r="DV108" i="41"/>
  <c r="DR108" i="41"/>
  <c r="DN108" i="41"/>
  <c r="DJ108" i="41"/>
  <c r="DF108" i="41"/>
  <c r="DB108" i="41"/>
  <c r="CX108" i="41"/>
  <c r="CT108" i="41"/>
  <c r="CP108" i="41"/>
  <c r="CL108" i="41"/>
  <c r="CH108" i="41"/>
  <c r="CD108" i="41"/>
  <c r="BZ108" i="41"/>
  <c r="BV108" i="41"/>
  <c r="BR108" i="41"/>
  <c r="BN108" i="41"/>
  <c r="DQ108" i="41"/>
  <c r="DM108" i="41"/>
  <c r="DI108" i="41"/>
  <c r="DE108" i="41"/>
  <c r="DA108" i="41"/>
  <c r="CW108" i="41"/>
  <c r="CS108" i="41"/>
  <c r="CO108" i="41"/>
  <c r="CK108" i="41"/>
  <c r="CG108" i="41"/>
  <c r="CC108" i="41"/>
  <c r="BY108" i="41"/>
  <c r="BU108" i="41"/>
  <c r="BQ108" i="41"/>
  <c r="BM108" i="41"/>
  <c r="DL108" i="41"/>
  <c r="CV108" i="41"/>
  <c r="CF108" i="41"/>
  <c r="BP108" i="41"/>
  <c r="DH108" i="41"/>
  <c r="CR108" i="41"/>
  <c r="CB108" i="41"/>
  <c r="DT108" i="41"/>
  <c r="DD108" i="41"/>
  <c r="CN108" i="41"/>
  <c r="BX108" i="41"/>
  <c r="DP108" i="41"/>
  <c r="CZ108" i="41"/>
  <c r="CJ108" i="41"/>
  <c r="BT108" i="41"/>
  <c r="DS95" i="41"/>
  <c r="DO95" i="41"/>
  <c r="DK95" i="41"/>
  <c r="DG95" i="41"/>
  <c r="DC95" i="41"/>
  <c r="CY95" i="41"/>
  <c r="CU95" i="41"/>
  <c r="CQ95" i="41"/>
  <c r="CM95" i="41"/>
  <c r="CI95" i="41"/>
  <c r="CE95" i="41"/>
  <c r="CA95" i="41"/>
  <c r="BW95" i="41"/>
  <c r="BS95" i="41"/>
  <c r="BO95" i="41"/>
  <c r="DV95" i="41"/>
  <c r="DR95" i="41"/>
  <c r="DN95" i="41"/>
  <c r="DJ95" i="41"/>
  <c r="DF95" i="41"/>
  <c r="DB95" i="41"/>
  <c r="CX95" i="41"/>
  <c r="CT95" i="41"/>
  <c r="CP95" i="41"/>
  <c r="CL95" i="41"/>
  <c r="CH95" i="41"/>
  <c r="CD95" i="41"/>
  <c r="BZ95" i="41"/>
  <c r="BV95" i="41"/>
  <c r="BR95" i="41"/>
  <c r="BN95" i="41"/>
  <c r="DT95" i="41"/>
  <c r="DP95" i="41"/>
  <c r="DL95" i="41"/>
  <c r="DH95" i="41"/>
  <c r="DD95" i="41"/>
  <c r="CZ95" i="41"/>
  <c r="CV95" i="41"/>
  <c r="CR95" i="41"/>
  <c r="CN95" i="41"/>
  <c r="CJ95" i="41"/>
  <c r="CF95" i="41"/>
  <c r="CB95" i="41"/>
  <c r="BX95" i="41"/>
  <c r="BT95" i="41"/>
  <c r="BP95" i="41"/>
  <c r="DM95" i="41"/>
  <c r="CW95" i="41"/>
  <c r="CG95" i="41"/>
  <c r="BQ95" i="41"/>
  <c r="DI95" i="41"/>
  <c r="CS95" i="41"/>
  <c r="CC95" i="41"/>
  <c r="BM95" i="41"/>
  <c r="DE95" i="41"/>
  <c r="CO95" i="41"/>
  <c r="BY95" i="41"/>
  <c r="DQ95" i="41"/>
  <c r="DA95" i="41"/>
  <c r="CK95" i="41"/>
  <c r="BU95" i="41"/>
  <c r="BT65" i="27"/>
  <c r="DV162" i="41"/>
  <c r="DR162" i="41"/>
  <c r="DN162" i="41"/>
  <c r="DP162" i="41"/>
  <c r="DK162" i="41"/>
  <c r="DG162" i="41"/>
  <c r="DC162" i="41"/>
  <c r="CY162" i="41"/>
  <c r="CU162" i="41"/>
  <c r="CQ162" i="41"/>
  <c r="CM162" i="41"/>
  <c r="CI162" i="41"/>
  <c r="CE162" i="41"/>
  <c r="CA162" i="41"/>
  <c r="BW162" i="41"/>
  <c r="BS162" i="41"/>
  <c r="BO162" i="41"/>
  <c r="DS162" i="41"/>
  <c r="DM162" i="41"/>
  <c r="DI162" i="41"/>
  <c r="DE162" i="41"/>
  <c r="DA162" i="41"/>
  <c r="CW162" i="41"/>
  <c r="CS162" i="41"/>
  <c r="CO162" i="41"/>
  <c r="CK162" i="41"/>
  <c r="CG162" i="41"/>
  <c r="CC162" i="41"/>
  <c r="BY162" i="41"/>
  <c r="BU162" i="41"/>
  <c r="BQ162" i="41"/>
  <c r="BM162" i="41"/>
  <c r="DQ162" i="41"/>
  <c r="DH162" i="41"/>
  <c r="CZ162" i="41"/>
  <c r="CR162" i="41"/>
  <c r="CJ162" i="41"/>
  <c r="CB162" i="41"/>
  <c r="BT162" i="41"/>
  <c r="DO162" i="41"/>
  <c r="DF162" i="41"/>
  <c r="CX162" i="41"/>
  <c r="CP162" i="41"/>
  <c r="CH162" i="41"/>
  <c r="BZ162" i="41"/>
  <c r="BR162" i="41"/>
  <c r="DL162" i="41"/>
  <c r="DD162" i="41"/>
  <c r="CV162" i="41"/>
  <c r="CN162" i="41"/>
  <c r="CF162" i="41"/>
  <c r="BX162" i="41"/>
  <c r="BP162" i="41"/>
  <c r="DT162" i="41"/>
  <c r="DJ162" i="41"/>
  <c r="DB162" i="41"/>
  <c r="CT162" i="41"/>
  <c r="CL162" i="41"/>
  <c r="CD162" i="41"/>
  <c r="BV162" i="41"/>
  <c r="BN162" i="41"/>
  <c r="DQ96" i="41"/>
  <c r="DM96" i="41"/>
  <c r="DI96" i="41"/>
  <c r="DE96" i="41"/>
  <c r="DA96" i="41"/>
  <c r="CW96" i="41"/>
  <c r="CS96" i="41"/>
  <c r="CO96" i="41"/>
  <c r="CK96" i="41"/>
  <c r="CG96" i="41"/>
  <c r="CC96" i="41"/>
  <c r="BY96" i="41"/>
  <c r="BU96" i="41"/>
  <c r="BQ96" i="41"/>
  <c r="BM96" i="41"/>
  <c r="DT96" i="41"/>
  <c r="DP96" i="41"/>
  <c r="DL96" i="41"/>
  <c r="DH96" i="41"/>
  <c r="DD96" i="41"/>
  <c r="CZ96" i="41"/>
  <c r="CV96" i="41"/>
  <c r="CR96" i="41"/>
  <c r="CN96" i="41"/>
  <c r="CJ96" i="41"/>
  <c r="CF96" i="41"/>
  <c r="CB96" i="41"/>
  <c r="BX96" i="41"/>
  <c r="BT96" i="41"/>
  <c r="BP96" i="41"/>
  <c r="DV96" i="41"/>
  <c r="DR96" i="41"/>
  <c r="DN96" i="41"/>
  <c r="DJ96" i="41"/>
  <c r="DF96" i="41"/>
  <c r="DB96" i="41"/>
  <c r="CX96" i="41"/>
  <c r="CT96" i="41"/>
  <c r="CP96" i="41"/>
  <c r="CL96" i="41"/>
  <c r="CH96" i="41"/>
  <c r="CD96" i="41"/>
  <c r="BZ96" i="41"/>
  <c r="BV96" i="41"/>
  <c r="BR96" i="41"/>
  <c r="BN96" i="41"/>
  <c r="DO96" i="41"/>
  <c r="CY96" i="41"/>
  <c r="CI96" i="41"/>
  <c r="BS96" i="41"/>
  <c r="DK96" i="41"/>
  <c r="CU96" i="41"/>
  <c r="CE96" i="41"/>
  <c r="BO96" i="41"/>
  <c r="DG96" i="41"/>
  <c r="CQ96" i="41"/>
  <c r="CA96" i="41"/>
  <c r="DS96" i="41"/>
  <c r="DC96" i="41"/>
  <c r="CM96" i="41"/>
  <c r="BW96" i="41"/>
  <c r="BU169" i="27"/>
  <c r="BU62" i="27"/>
  <c r="DS63" i="41"/>
  <c r="DO63" i="41"/>
  <c r="DK63" i="41"/>
  <c r="DG63" i="41"/>
  <c r="DC63" i="41"/>
  <c r="CY63" i="41"/>
  <c r="CU63" i="41"/>
  <c r="CQ63" i="41"/>
  <c r="CM63" i="41"/>
  <c r="CI63" i="41"/>
  <c r="CE63" i="41"/>
  <c r="CA63" i="41"/>
  <c r="BW63" i="41"/>
  <c r="BS63" i="41"/>
  <c r="BO63" i="41"/>
  <c r="DT63" i="41"/>
  <c r="DN63" i="41"/>
  <c r="DI63" i="41"/>
  <c r="DD63" i="41"/>
  <c r="CX63" i="41"/>
  <c r="CS63" i="41"/>
  <c r="CN63" i="41"/>
  <c r="CH63" i="41"/>
  <c r="CC63" i="41"/>
  <c r="BX63" i="41"/>
  <c r="BR63" i="41"/>
  <c r="BM63" i="41"/>
  <c r="DR63" i="41"/>
  <c r="DM63" i="41"/>
  <c r="DH63" i="41"/>
  <c r="DB63" i="41"/>
  <c r="CW63" i="41"/>
  <c r="CR63" i="41"/>
  <c r="CL63" i="41"/>
  <c r="CG63" i="41"/>
  <c r="CB63" i="41"/>
  <c r="BV63" i="41"/>
  <c r="BQ63" i="41"/>
  <c r="DV63" i="41"/>
  <c r="DQ63" i="41"/>
  <c r="DL63" i="41"/>
  <c r="DF63" i="41"/>
  <c r="DA63" i="41"/>
  <c r="CV63" i="41"/>
  <c r="CP63" i="41"/>
  <c r="CK63" i="41"/>
  <c r="CF63" i="41"/>
  <c r="BZ63" i="41"/>
  <c r="BU63" i="41"/>
  <c r="BP63" i="41"/>
  <c r="DP63" i="41"/>
  <c r="DJ63" i="41"/>
  <c r="DE63" i="41"/>
  <c r="CZ63" i="41"/>
  <c r="CT63" i="41"/>
  <c r="CO63" i="41"/>
  <c r="CJ63" i="41"/>
  <c r="CD63" i="41"/>
  <c r="BY63" i="41"/>
  <c r="BT63" i="41"/>
  <c r="BN63" i="41"/>
  <c r="DQ58" i="41"/>
  <c r="DM58" i="41"/>
  <c r="DI58" i="41"/>
  <c r="DE58" i="41"/>
  <c r="DA58" i="41"/>
  <c r="CW58" i="41"/>
  <c r="CS58" i="41"/>
  <c r="CO58" i="41"/>
  <c r="CK58" i="41"/>
  <c r="CG58" i="41"/>
  <c r="CC58" i="41"/>
  <c r="BY58" i="41"/>
  <c r="BU58" i="41"/>
  <c r="BQ58" i="41"/>
  <c r="BM58" i="41"/>
  <c r="DT58" i="41"/>
  <c r="DP58" i="41"/>
  <c r="DL58" i="41"/>
  <c r="DH58" i="41"/>
  <c r="DD58" i="41"/>
  <c r="CZ58" i="41"/>
  <c r="CV58" i="41"/>
  <c r="CR58" i="41"/>
  <c r="CN58" i="41"/>
  <c r="CJ58" i="41"/>
  <c r="CF58" i="41"/>
  <c r="CB58" i="41"/>
  <c r="BX58" i="41"/>
  <c r="BT58" i="41"/>
  <c r="BP58" i="41"/>
  <c r="DS58" i="41"/>
  <c r="DO58" i="41"/>
  <c r="DK58" i="41"/>
  <c r="DG58" i="41"/>
  <c r="DC58" i="41"/>
  <c r="CY58" i="41"/>
  <c r="CU58" i="41"/>
  <c r="CQ58" i="41"/>
  <c r="CM58" i="41"/>
  <c r="CI58" i="41"/>
  <c r="CE58" i="41"/>
  <c r="CA58" i="41"/>
  <c r="BW58" i="41"/>
  <c r="BS58" i="41"/>
  <c r="BO58" i="41"/>
  <c r="DV58" i="41"/>
  <c r="DR58" i="41"/>
  <c r="DN58" i="41"/>
  <c r="DJ58" i="41"/>
  <c r="DF58" i="41"/>
  <c r="DB58" i="41"/>
  <c r="CX58" i="41"/>
  <c r="CT58" i="41"/>
  <c r="CP58" i="41"/>
  <c r="CL58" i="41"/>
  <c r="CH58" i="41"/>
  <c r="CD58" i="41"/>
  <c r="BZ58" i="41"/>
  <c r="BV58" i="41"/>
  <c r="BR58" i="41"/>
  <c r="BN58" i="41"/>
  <c r="BU20" i="27"/>
  <c r="BU161" i="27"/>
  <c r="DV161" i="41"/>
  <c r="DR161" i="41"/>
  <c r="DN161" i="41"/>
  <c r="DJ161" i="41"/>
  <c r="DF161" i="41"/>
  <c r="DB161" i="41"/>
  <c r="CX161" i="41"/>
  <c r="CT161" i="41"/>
  <c r="CP161" i="41"/>
  <c r="CL161" i="41"/>
  <c r="CH161" i="41"/>
  <c r="CD161" i="41"/>
  <c r="BZ161" i="41"/>
  <c r="BV161" i="41"/>
  <c r="BR161" i="41"/>
  <c r="BN161" i="41"/>
  <c r="DT161" i="41"/>
  <c r="DP161" i="41"/>
  <c r="DL161" i="41"/>
  <c r="DH161" i="41"/>
  <c r="DD161" i="41"/>
  <c r="CZ161" i="41"/>
  <c r="CV161" i="41"/>
  <c r="CR161" i="41"/>
  <c r="CN161" i="41"/>
  <c r="CJ161" i="41"/>
  <c r="CF161" i="41"/>
  <c r="CB161" i="41"/>
  <c r="BX161" i="41"/>
  <c r="BT161" i="41"/>
  <c r="BP161" i="41"/>
  <c r="DO161" i="41"/>
  <c r="DG161" i="41"/>
  <c r="CY161" i="41"/>
  <c r="CQ161" i="41"/>
  <c r="CI161" i="41"/>
  <c r="CA161" i="41"/>
  <c r="BS161" i="41"/>
  <c r="DM161" i="41"/>
  <c r="DE161" i="41"/>
  <c r="CW161" i="41"/>
  <c r="CO161" i="41"/>
  <c r="CG161" i="41"/>
  <c r="BY161" i="41"/>
  <c r="BQ161" i="41"/>
  <c r="DS161" i="41"/>
  <c r="DK161" i="41"/>
  <c r="DC161" i="41"/>
  <c r="CU161" i="41"/>
  <c r="CM161" i="41"/>
  <c r="CE161" i="41"/>
  <c r="BW161" i="41"/>
  <c r="BO161" i="41"/>
  <c r="DQ161" i="41"/>
  <c r="DI161" i="41"/>
  <c r="DA161" i="41"/>
  <c r="CS161" i="41"/>
  <c r="CK161" i="41"/>
  <c r="CC161" i="41"/>
  <c r="BU161" i="41"/>
  <c r="BM161" i="41"/>
  <c r="DV33" i="41"/>
  <c r="DR33" i="41"/>
  <c r="DN33" i="41"/>
  <c r="DJ33" i="41"/>
  <c r="DF33" i="41"/>
  <c r="DB33" i="41"/>
  <c r="CX33" i="41"/>
  <c r="CT33" i="41"/>
  <c r="CP33" i="41"/>
  <c r="CL33" i="41"/>
  <c r="CH33" i="41"/>
  <c r="CD33" i="41"/>
  <c r="BZ33" i="41"/>
  <c r="BV33" i="41"/>
  <c r="BR33" i="41"/>
  <c r="BN33" i="41"/>
  <c r="DQ33" i="41"/>
  <c r="DM33" i="41"/>
  <c r="DI33" i="41"/>
  <c r="DE33" i="41"/>
  <c r="DA33" i="41"/>
  <c r="CW33" i="41"/>
  <c r="CS33" i="41"/>
  <c r="CO33" i="41"/>
  <c r="CK33" i="41"/>
  <c r="CG33" i="41"/>
  <c r="CC33" i="41"/>
  <c r="BY33" i="41"/>
  <c r="BU33" i="41"/>
  <c r="BQ33" i="41"/>
  <c r="BM33" i="41"/>
  <c r="DT33" i="41"/>
  <c r="DP33" i="41"/>
  <c r="DL33" i="41"/>
  <c r="DH33" i="41"/>
  <c r="DD33" i="41"/>
  <c r="CZ33" i="41"/>
  <c r="CV33" i="41"/>
  <c r="CR33" i="41"/>
  <c r="CN33" i="41"/>
  <c r="CJ33" i="41"/>
  <c r="CF33" i="41"/>
  <c r="CB33" i="41"/>
  <c r="BX33" i="41"/>
  <c r="BT33" i="41"/>
  <c r="BP33" i="41"/>
  <c r="DS33" i="41"/>
  <c r="DO33" i="41"/>
  <c r="DK33" i="41"/>
  <c r="DG33" i="41"/>
  <c r="DC33" i="41"/>
  <c r="CY33" i="41"/>
  <c r="CU33" i="41"/>
  <c r="CQ33" i="41"/>
  <c r="CM33" i="41"/>
  <c r="CI33" i="41"/>
  <c r="CE33" i="41"/>
  <c r="CA33" i="41"/>
  <c r="BW33" i="41"/>
  <c r="BS33" i="41"/>
  <c r="BO33" i="41"/>
  <c r="BU129" i="27"/>
  <c r="DV84" i="41"/>
  <c r="DR84" i="41"/>
  <c r="DN84" i="41"/>
  <c r="DJ84" i="41"/>
  <c r="DF84" i="41"/>
  <c r="DB84" i="41"/>
  <c r="CX84" i="41"/>
  <c r="CT84" i="41"/>
  <c r="CP84" i="41"/>
  <c r="CL84" i="41"/>
  <c r="CH84" i="41"/>
  <c r="CD84" i="41"/>
  <c r="BZ84" i="41"/>
  <c r="BV84" i="41"/>
  <c r="BR84" i="41"/>
  <c r="BN84" i="41"/>
  <c r="DQ84" i="41"/>
  <c r="DM84" i="41"/>
  <c r="DI84" i="41"/>
  <c r="DE84" i="41"/>
  <c r="DA84" i="41"/>
  <c r="CW84" i="41"/>
  <c r="CS84" i="41"/>
  <c r="CO84" i="41"/>
  <c r="CK84" i="41"/>
  <c r="CG84" i="41"/>
  <c r="CC84" i="41"/>
  <c r="BY84" i="41"/>
  <c r="BU84" i="41"/>
  <c r="BQ84" i="41"/>
  <c r="BM84" i="41"/>
  <c r="DT84" i="41"/>
  <c r="DP84" i="41"/>
  <c r="DL84" i="41"/>
  <c r="DH84" i="41"/>
  <c r="DD84" i="41"/>
  <c r="CZ84" i="41"/>
  <c r="CV84" i="41"/>
  <c r="CR84" i="41"/>
  <c r="CN84" i="41"/>
  <c r="CJ84" i="41"/>
  <c r="CF84" i="41"/>
  <c r="CB84" i="41"/>
  <c r="BX84" i="41"/>
  <c r="BT84" i="41"/>
  <c r="BP84" i="41"/>
  <c r="DS84" i="41"/>
  <c r="DO84" i="41"/>
  <c r="DK84" i="41"/>
  <c r="DG84" i="41"/>
  <c r="DC84" i="41"/>
  <c r="CY84" i="41"/>
  <c r="CU84" i="41"/>
  <c r="CQ84" i="41"/>
  <c r="CM84" i="41"/>
  <c r="CI84" i="41"/>
  <c r="CE84" i="41"/>
  <c r="CA84" i="41"/>
  <c r="BW84" i="41"/>
  <c r="BS84" i="41"/>
  <c r="BO84" i="41"/>
  <c r="DS163" i="41"/>
  <c r="DO163" i="41"/>
  <c r="DK163" i="41"/>
  <c r="DG163" i="41"/>
  <c r="DC163" i="41"/>
  <c r="CY163" i="41"/>
  <c r="CU163" i="41"/>
  <c r="CQ163" i="41"/>
  <c r="CM163" i="41"/>
  <c r="CI163" i="41"/>
  <c r="CE163" i="41"/>
  <c r="CA163" i="41"/>
  <c r="BW163" i="41"/>
  <c r="BS163" i="41"/>
  <c r="BO163" i="41"/>
  <c r="DV163" i="41"/>
  <c r="DQ163" i="41"/>
  <c r="DL163" i="41"/>
  <c r="DF163" i="41"/>
  <c r="DA163" i="41"/>
  <c r="CV163" i="41"/>
  <c r="CP163" i="41"/>
  <c r="CK163" i="41"/>
  <c r="CF163" i="41"/>
  <c r="BZ163" i="41"/>
  <c r="BU163" i="41"/>
  <c r="BP163" i="41"/>
  <c r="DT163" i="41"/>
  <c r="DN163" i="41"/>
  <c r="DI163" i="41"/>
  <c r="DD163" i="41"/>
  <c r="CX163" i="41"/>
  <c r="CS163" i="41"/>
  <c r="CN163" i="41"/>
  <c r="CH163" i="41"/>
  <c r="CC163" i="41"/>
  <c r="BX163" i="41"/>
  <c r="BR163" i="41"/>
  <c r="BM163" i="41"/>
  <c r="DP163" i="41"/>
  <c r="DE163" i="41"/>
  <c r="CT163" i="41"/>
  <c r="CJ163" i="41"/>
  <c r="BY163" i="41"/>
  <c r="BN163" i="41"/>
  <c r="DM163" i="41"/>
  <c r="DB163" i="41"/>
  <c r="CR163" i="41"/>
  <c r="CG163" i="41"/>
  <c r="BV163" i="41"/>
  <c r="DJ163" i="41"/>
  <c r="CZ163" i="41"/>
  <c r="CO163" i="41"/>
  <c r="CD163" i="41"/>
  <c r="BT163" i="41"/>
  <c r="DR163" i="41"/>
  <c r="DH163" i="41"/>
  <c r="CW163" i="41"/>
  <c r="CL163" i="41"/>
  <c r="CB163" i="41"/>
  <c r="BQ163" i="41"/>
  <c r="DV72" i="41"/>
  <c r="DR72" i="41"/>
  <c r="DN72" i="41"/>
  <c r="DJ72" i="41"/>
  <c r="DF72" i="41"/>
  <c r="DB72" i="41"/>
  <c r="CX72" i="41"/>
  <c r="CT72" i="41"/>
  <c r="CP72" i="41"/>
  <c r="CL72" i="41"/>
  <c r="CH72" i="41"/>
  <c r="CD72" i="41"/>
  <c r="BZ72" i="41"/>
  <c r="BV72" i="41"/>
  <c r="BR72" i="41"/>
  <c r="BN72" i="41"/>
  <c r="DQ72" i="41"/>
  <c r="DM72" i="41"/>
  <c r="DI72" i="41"/>
  <c r="DE72" i="41"/>
  <c r="DA72" i="41"/>
  <c r="CW72" i="41"/>
  <c r="CS72" i="41"/>
  <c r="CO72" i="41"/>
  <c r="CK72" i="41"/>
  <c r="CG72" i="41"/>
  <c r="CC72" i="41"/>
  <c r="BY72" i="41"/>
  <c r="BU72" i="41"/>
  <c r="BQ72" i="41"/>
  <c r="BM72" i="41"/>
  <c r="DT72" i="41"/>
  <c r="DP72" i="41"/>
  <c r="DL72" i="41"/>
  <c r="DH72" i="41"/>
  <c r="DD72" i="41"/>
  <c r="CZ72" i="41"/>
  <c r="CV72" i="41"/>
  <c r="CR72" i="41"/>
  <c r="CN72" i="41"/>
  <c r="CJ72" i="41"/>
  <c r="CF72" i="41"/>
  <c r="CB72" i="41"/>
  <c r="BX72" i="41"/>
  <c r="BT72" i="41"/>
  <c r="BP72" i="41"/>
  <c r="DS72" i="41"/>
  <c r="DO72" i="41"/>
  <c r="DK72" i="41"/>
  <c r="DG72" i="41"/>
  <c r="DC72" i="41"/>
  <c r="CY72" i="41"/>
  <c r="CU72" i="41"/>
  <c r="CQ72" i="41"/>
  <c r="CM72" i="41"/>
  <c r="CI72" i="41"/>
  <c r="CE72" i="41"/>
  <c r="CA72" i="41"/>
  <c r="BW72" i="41"/>
  <c r="BS72" i="41"/>
  <c r="BO72" i="41"/>
  <c r="DV115" i="41"/>
  <c r="DR115" i="41"/>
  <c r="DN115" i="41"/>
  <c r="DJ115" i="41"/>
  <c r="DF115" i="41"/>
  <c r="DB115" i="41"/>
  <c r="CX115" i="41"/>
  <c r="CT115" i="41"/>
  <c r="CP115" i="41"/>
  <c r="CL115" i="41"/>
  <c r="CH115" i="41"/>
  <c r="CD115" i="41"/>
  <c r="BZ115" i="41"/>
  <c r="BV115" i="41"/>
  <c r="BR115" i="41"/>
  <c r="BN115" i="41"/>
  <c r="DP115" i="41"/>
  <c r="DK115" i="41"/>
  <c r="DE115" i="41"/>
  <c r="CZ115" i="41"/>
  <c r="CU115" i="41"/>
  <c r="CO115" i="41"/>
  <c r="CJ115" i="41"/>
  <c r="CE115" i="41"/>
  <c r="BY115" i="41"/>
  <c r="BT115" i="41"/>
  <c r="BO115" i="41"/>
  <c r="DT115" i="41"/>
  <c r="DO115" i="41"/>
  <c r="DI115" i="41"/>
  <c r="DD115" i="41"/>
  <c r="CY115" i="41"/>
  <c r="CS115" i="41"/>
  <c r="CN115" i="41"/>
  <c r="CI115" i="41"/>
  <c r="CC115" i="41"/>
  <c r="BX115" i="41"/>
  <c r="BS115" i="41"/>
  <c r="BM115" i="41"/>
  <c r="DS115" i="41"/>
  <c r="DM115" i="41"/>
  <c r="DH115" i="41"/>
  <c r="DC115" i="41"/>
  <c r="CW115" i="41"/>
  <c r="CR115" i="41"/>
  <c r="CM115" i="41"/>
  <c r="CG115" i="41"/>
  <c r="CB115" i="41"/>
  <c r="BW115" i="41"/>
  <c r="BQ115" i="41"/>
  <c r="DG115" i="41"/>
  <c r="CK115" i="41"/>
  <c r="BP115" i="41"/>
  <c r="DA115" i="41"/>
  <c r="CF115" i="41"/>
  <c r="DQ115" i="41"/>
  <c r="CV115" i="41"/>
  <c r="CA115" i="41"/>
  <c r="DL115" i="41"/>
  <c r="CQ115" i="41"/>
  <c r="BU115" i="41"/>
  <c r="DT131" i="41"/>
  <c r="DP131" i="41"/>
  <c r="DL131" i="41"/>
  <c r="DH131" i="41"/>
  <c r="DD131" i="41"/>
  <c r="CZ131" i="41"/>
  <c r="CV131" i="41"/>
  <c r="CR131" i="41"/>
  <c r="CN131" i="41"/>
  <c r="CJ131" i="41"/>
  <c r="CF131" i="41"/>
  <c r="CB131" i="41"/>
  <c r="BX131" i="41"/>
  <c r="BT131" i="41"/>
  <c r="BP131" i="41"/>
  <c r="DS131" i="41"/>
  <c r="DO131" i="41"/>
  <c r="DK131" i="41"/>
  <c r="DG131" i="41"/>
  <c r="DC131" i="41"/>
  <c r="CY131" i="41"/>
  <c r="CU131" i="41"/>
  <c r="CQ131" i="41"/>
  <c r="CM131" i="41"/>
  <c r="CI131" i="41"/>
  <c r="CE131" i="41"/>
  <c r="CA131" i="41"/>
  <c r="BW131" i="41"/>
  <c r="BS131" i="41"/>
  <c r="BO131" i="41"/>
  <c r="DV131" i="41"/>
  <c r="DR131" i="41"/>
  <c r="DN131" i="41"/>
  <c r="DJ131" i="41"/>
  <c r="DF131" i="41"/>
  <c r="DB131" i="41"/>
  <c r="CX131" i="41"/>
  <c r="CT131" i="41"/>
  <c r="CP131" i="41"/>
  <c r="CL131" i="41"/>
  <c r="CH131" i="41"/>
  <c r="CD131" i="41"/>
  <c r="BZ131" i="41"/>
  <c r="BV131" i="41"/>
  <c r="BR131" i="41"/>
  <c r="BN131" i="41"/>
  <c r="DQ131" i="41"/>
  <c r="DM131" i="41"/>
  <c r="DI131" i="41"/>
  <c r="DE131" i="41"/>
  <c r="DA131" i="41"/>
  <c r="CW131" i="41"/>
  <c r="CS131" i="41"/>
  <c r="CO131" i="41"/>
  <c r="CK131" i="41"/>
  <c r="CG131" i="41"/>
  <c r="CC131" i="41"/>
  <c r="BY131" i="41"/>
  <c r="BU131" i="41"/>
  <c r="BQ131" i="41"/>
  <c r="BM131" i="41"/>
  <c r="BU153" i="27"/>
  <c r="DV62" i="41"/>
  <c r="DR62" i="41"/>
  <c r="DN62" i="41"/>
  <c r="DJ62" i="41"/>
  <c r="DF62" i="41"/>
  <c r="DB62" i="41"/>
  <c r="CX62" i="41"/>
  <c r="CT62" i="41"/>
  <c r="CP62" i="41"/>
  <c r="CL62" i="41"/>
  <c r="CH62" i="41"/>
  <c r="CD62" i="41"/>
  <c r="BZ62" i="41"/>
  <c r="BV62" i="41"/>
  <c r="BR62" i="41"/>
  <c r="BN62" i="41"/>
  <c r="DS62" i="41"/>
  <c r="DM62" i="41"/>
  <c r="DH62" i="41"/>
  <c r="DC62" i="41"/>
  <c r="CW62" i="41"/>
  <c r="CR62" i="41"/>
  <c r="CM62" i="41"/>
  <c r="CG62" i="41"/>
  <c r="CB62" i="41"/>
  <c r="BW62" i="41"/>
  <c r="BQ62" i="41"/>
  <c r="DQ62" i="41"/>
  <c r="DL62" i="41"/>
  <c r="DG62" i="41"/>
  <c r="DA62" i="41"/>
  <c r="CV62" i="41"/>
  <c r="CQ62" i="41"/>
  <c r="CK62" i="41"/>
  <c r="CF62" i="41"/>
  <c r="CA62" i="41"/>
  <c r="BU62" i="41"/>
  <c r="BP62" i="41"/>
  <c r="DP62" i="41"/>
  <c r="DK62" i="41"/>
  <c r="DE62" i="41"/>
  <c r="CZ62" i="41"/>
  <c r="CU62" i="41"/>
  <c r="CO62" i="41"/>
  <c r="CJ62" i="41"/>
  <c r="CE62" i="41"/>
  <c r="BY62" i="41"/>
  <c r="BT62" i="41"/>
  <c r="BO62" i="41"/>
  <c r="DT62" i="41"/>
  <c r="DO62" i="41"/>
  <c r="DI62" i="41"/>
  <c r="DD62" i="41"/>
  <c r="CY62" i="41"/>
  <c r="CS62" i="41"/>
  <c r="CN62" i="41"/>
  <c r="CI62" i="41"/>
  <c r="CC62" i="41"/>
  <c r="BX62" i="41"/>
  <c r="BS62" i="41"/>
  <c r="BM62" i="41"/>
  <c r="BU136" i="27"/>
  <c r="DQ15" i="41"/>
  <c r="DM15" i="41"/>
  <c r="DI15" i="41"/>
  <c r="DE15" i="41"/>
  <c r="DA15" i="41"/>
  <c r="CW15" i="41"/>
  <c r="CS15" i="41"/>
  <c r="CO15" i="41"/>
  <c r="CK15" i="41"/>
  <c r="CG15" i="41"/>
  <c r="CC15" i="41"/>
  <c r="BY15" i="41"/>
  <c r="BU15" i="41"/>
  <c r="BQ15" i="41"/>
  <c r="BM15" i="41"/>
  <c r="DS15" i="41"/>
  <c r="DO15" i="41"/>
  <c r="DK15" i="41"/>
  <c r="DG15" i="41"/>
  <c r="DC15" i="41"/>
  <c r="CY15" i="41"/>
  <c r="CU15" i="41"/>
  <c r="CQ15" i="41"/>
  <c r="CM15" i="41"/>
  <c r="CI15" i="41"/>
  <c r="CE15" i="41"/>
  <c r="CA15" i="41"/>
  <c r="BW15" i="41"/>
  <c r="BS15" i="41"/>
  <c r="BO15" i="41"/>
  <c r="DV15" i="41"/>
  <c r="DN15" i="41"/>
  <c r="DF15" i="41"/>
  <c r="CX15" i="41"/>
  <c r="CP15" i="41"/>
  <c r="CH15" i="41"/>
  <c r="BZ15" i="41"/>
  <c r="BR15" i="41"/>
  <c r="DT15" i="41"/>
  <c r="DP15" i="41"/>
  <c r="DL15" i="41"/>
  <c r="DH15" i="41"/>
  <c r="DD15" i="41"/>
  <c r="CZ15" i="41"/>
  <c r="CV15" i="41"/>
  <c r="CR15" i="41"/>
  <c r="CN15" i="41"/>
  <c r="CJ15" i="41"/>
  <c r="CF15" i="41"/>
  <c r="CB15" i="41"/>
  <c r="BX15" i="41"/>
  <c r="BT15" i="41"/>
  <c r="BP15" i="41"/>
  <c r="DR15" i="41"/>
  <c r="DJ15" i="41"/>
  <c r="DB15" i="41"/>
  <c r="CT15" i="41"/>
  <c r="CL15" i="41"/>
  <c r="CD15" i="41"/>
  <c r="BV15" i="41"/>
  <c r="BN15" i="41"/>
  <c r="DS20" i="41"/>
  <c r="DO20" i="41"/>
  <c r="DK20" i="41"/>
  <c r="DG20" i="41"/>
  <c r="DC20" i="41"/>
  <c r="CY20" i="41"/>
  <c r="CU20" i="41"/>
  <c r="CQ20" i="41"/>
  <c r="CM20" i="41"/>
  <c r="CI20" i="41"/>
  <c r="CE20" i="41"/>
  <c r="CA20" i="41"/>
  <c r="BW20" i="41"/>
  <c r="BS20" i="41"/>
  <c r="BO20" i="41"/>
  <c r="DV20" i="41"/>
  <c r="DR20" i="41"/>
  <c r="DN20" i="41"/>
  <c r="DJ20" i="41"/>
  <c r="DF20" i="41"/>
  <c r="DB20" i="41"/>
  <c r="CX20" i="41"/>
  <c r="CT20" i="41"/>
  <c r="CP20" i="41"/>
  <c r="CL20" i="41"/>
  <c r="CH20" i="41"/>
  <c r="CD20" i="41"/>
  <c r="BZ20" i="41"/>
  <c r="BV20" i="41"/>
  <c r="BR20" i="41"/>
  <c r="BN20" i="41"/>
  <c r="DT20" i="41"/>
  <c r="DP20" i="41"/>
  <c r="DL20" i="41"/>
  <c r="DH20" i="41"/>
  <c r="DD20" i="41"/>
  <c r="CZ20" i="41"/>
  <c r="CV20" i="41"/>
  <c r="CR20" i="41"/>
  <c r="CN20" i="41"/>
  <c r="CJ20" i="41"/>
  <c r="CF20" i="41"/>
  <c r="CB20" i="41"/>
  <c r="BX20" i="41"/>
  <c r="BT20" i="41"/>
  <c r="BP20" i="41"/>
  <c r="DQ20" i="41"/>
  <c r="DM20" i="41"/>
  <c r="DI20" i="41"/>
  <c r="DE20" i="41"/>
  <c r="DA20" i="41"/>
  <c r="CW20" i="41"/>
  <c r="CS20" i="41"/>
  <c r="CO20" i="41"/>
  <c r="CK20" i="41"/>
  <c r="CG20" i="41"/>
  <c r="CC20" i="41"/>
  <c r="BY20" i="41"/>
  <c r="BU20" i="41"/>
  <c r="BQ20" i="41"/>
  <c r="BM20" i="41"/>
  <c r="DQ110" i="41"/>
  <c r="DM110" i="41"/>
  <c r="DI110" i="41"/>
  <c r="DE110" i="41"/>
  <c r="DA110" i="41"/>
  <c r="CW110" i="41"/>
  <c r="CS110" i="41"/>
  <c r="CO110" i="41"/>
  <c r="CK110" i="41"/>
  <c r="CG110" i="41"/>
  <c r="CC110" i="41"/>
  <c r="BY110" i="41"/>
  <c r="BU110" i="41"/>
  <c r="BQ110" i="41"/>
  <c r="BM110" i="41"/>
  <c r="DT110" i="41"/>
  <c r="DP110" i="41"/>
  <c r="DL110" i="41"/>
  <c r="DH110" i="41"/>
  <c r="DD110" i="41"/>
  <c r="CZ110" i="41"/>
  <c r="CV110" i="41"/>
  <c r="CR110" i="41"/>
  <c r="CN110" i="41"/>
  <c r="CJ110" i="41"/>
  <c r="CF110" i="41"/>
  <c r="CB110" i="41"/>
  <c r="BX110" i="41"/>
  <c r="BT110" i="41"/>
  <c r="BP110" i="41"/>
  <c r="DS110" i="41"/>
  <c r="DO110" i="41"/>
  <c r="DK110" i="41"/>
  <c r="DG110" i="41"/>
  <c r="DC110" i="41"/>
  <c r="CY110" i="41"/>
  <c r="CU110" i="41"/>
  <c r="CQ110" i="41"/>
  <c r="CM110" i="41"/>
  <c r="CI110" i="41"/>
  <c r="CE110" i="41"/>
  <c r="CA110" i="41"/>
  <c r="BW110" i="41"/>
  <c r="BS110" i="41"/>
  <c r="BO110" i="41"/>
  <c r="DR110" i="41"/>
  <c r="DB110" i="41"/>
  <c r="CL110" i="41"/>
  <c r="BV110" i="41"/>
  <c r="DN110" i="41"/>
  <c r="CX110" i="41"/>
  <c r="CH110" i="41"/>
  <c r="BR110" i="41"/>
  <c r="DV110" i="41"/>
  <c r="DJ110" i="41"/>
  <c r="CT110" i="41"/>
  <c r="CD110" i="41"/>
  <c r="BN110" i="41"/>
  <c r="DF110" i="41"/>
  <c r="CP110" i="41"/>
  <c r="BZ110" i="41"/>
  <c r="DS102" i="41"/>
  <c r="DO102" i="41"/>
  <c r="DK102" i="41"/>
  <c r="DG102" i="41"/>
  <c r="DC102" i="41"/>
  <c r="CY102" i="41"/>
  <c r="CU102" i="41"/>
  <c r="CQ102" i="41"/>
  <c r="CM102" i="41"/>
  <c r="CI102" i="41"/>
  <c r="CE102" i="41"/>
  <c r="CA102" i="41"/>
  <c r="BW102" i="41"/>
  <c r="BS102" i="41"/>
  <c r="BO102" i="41"/>
  <c r="DP102" i="41"/>
  <c r="DJ102" i="41"/>
  <c r="DE102" i="41"/>
  <c r="CZ102" i="41"/>
  <c r="CT102" i="41"/>
  <c r="CO102" i="41"/>
  <c r="CJ102" i="41"/>
  <c r="CD102" i="41"/>
  <c r="BY102" i="41"/>
  <c r="BT102" i="41"/>
  <c r="BN102" i="41"/>
  <c r="DT102" i="41"/>
  <c r="DN102" i="41"/>
  <c r="DI102" i="41"/>
  <c r="DD102" i="41"/>
  <c r="CX102" i="41"/>
  <c r="CS102" i="41"/>
  <c r="CN102" i="41"/>
  <c r="CH102" i="41"/>
  <c r="CC102" i="41"/>
  <c r="BX102" i="41"/>
  <c r="BR102" i="41"/>
  <c r="BM102" i="41"/>
  <c r="DR102" i="41"/>
  <c r="DM102" i="41"/>
  <c r="DH102" i="41"/>
  <c r="DB102" i="41"/>
  <c r="CW102" i="41"/>
  <c r="CR102" i="41"/>
  <c r="CL102" i="41"/>
  <c r="CG102" i="41"/>
  <c r="CB102" i="41"/>
  <c r="BV102" i="41"/>
  <c r="BQ102" i="41"/>
  <c r="DV102" i="41"/>
  <c r="DQ102" i="41"/>
  <c r="DL102" i="41"/>
  <c r="DF102" i="41"/>
  <c r="DA102" i="41"/>
  <c r="CV102" i="41"/>
  <c r="CP102" i="41"/>
  <c r="CK102" i="41"/>
  <c r="CF102" i="41"/>
  <c r="BZ102" i="41"/>
  <c r="BU102" i="41"/>
  <c r="BP102" i="41"/>
  <c r="DS175" i="41"/>
  <c r="DO175" i="41"/>
  <c r="DK175" i="41"/>
  <c r="DG175" i="41"/>
  <c r="DC175" i="41"/>
  <c r="CY175" i="41"/>
  <c r="CU175" i="41"/>
  <c r="CQ175" i="41"/>
  <c r="CM175" i="41"/>
  <c r="CI175" i="41"/>
  <c r="CE175" i="41"/>
  <c r="CA175" i="41"/>
  <c r="BW175" i="41"/>
  <c r="BS175" i="41"/>
  <c r="BO175" i="41"/>
  <c r="DV175" i="41"/>
  <c r="DR175" i="41"/>
  <c r="DN175" i="41"/>
  <c r="DJ175" i="41"/>
  <c r="DF175" i="41"/>
  <c r="DB175" i="41"/>
  <c r="CX175" i="41"/>
  <c r="CT175" i="41"/>
  <c r="CP175" i="41"/>
  <c r="CL175" i="41"/>
  <c r="CH175" i="41"/>
  <c r="CD175" i="41"/>
  <c r="BZ175" i="41"/>
  <c r="BV175" i="41"/>
  <c r="BR175" i="41"/>
  <c r="BN175" i="41"/>
  <c r="DT175" i="41"/>
  <c r="DP175" i="41"/>
  <c r="DL175" i="41"/>
  <c r="DH175" i="41"/>
  <c r="DD175" i="41"/>
  <c r="CZ175" i="41"/>
  <c r="CV175" i="41"/>
  <c r="CR175" i="41"/>
  <c r="CN175" i="41"/>
  <c r="CJ175" i="41"/>
  <c r="CF175" i="41"/>
  <c r="CB175" i="41"/>
  <c r="BX175" i="41"/>
  <c r="BT175" i="41"/>
  <c r="BP175" i="41"/>
  <c r="DE175" i="41"/>
  <c r="CO175" i="41"/>
  <c r="BY175" i="41"/>
  <c r="DQ175" i="41"/>
  <c r="DA175" i="41"/>
  <c r="CK175" i="41"/>
  <c r="BU175" i="41"/>
  <c r="DM175" i="41"/>
  <c r="CW175" i="41"/>
  <c r="CG175" i="41"/>
  <c r="BQ175" i="41"/>
  <c r="DI175" i="41"/>
  <c r="CS175" i="41"/>
  <c r="CC175" i="41"/>
  <c r="BM175" i="41"/>
  <c r="DH16" i="41"/>
  <c r="CR16" i="41"/>
  <c r="CJ16" i="41"/>
  <c r="CB16" i="41"/>
  <c r="BT16" i="41"/>
  <c r="DV16" i="41"/>
  <c r="DR16" i="41"/>
  <c r="DN16" i="41"/>
  <c r="DJ16" i="41"/>
  <c r="DF16" i="41"/>
  <c r="DB16" i="41"/>
  <c r="CX16" i="41"/>
  <c r="CT16" i="41"/>
  <c r="CP16" i="41"/>
  <c r="CL16" i="41"/>
  <c r="CH16" i="41"/>
  <c r="CD16" i="41"/>
  <c r="BZ16" i="41"/>
  <c r="BV16" i="41"/>
  <c r="BR16" i="41"/>
  <c r="BN16" i="41"/>
  <c r="DT16" i="41"/>
  <c r="DP16" i="41"/>
  <c r="DL16" i="41"/>
  <c r="DD16" i="41"/>
  <c r="CZ16" i="41"/>
  <c r="CV16" i="41"/>
  <c r="CN16" i="41"/>
  <c r="CF16" i="41"/>
  <c r="BX16" i="41"/>
  <c r="BP16" i="41"/>
  <c r="DO16" i="41"/>
  <c r="DG16" i="41"/>
  <c r="CY16" i="41"/>
  <c r="CQ16" i="41"/>
  <c r="CI16" i="41"/>
  <c r="CA16" i="41"/>
  <c r="BS16" i="41"/>
  <c r="DQ16" i="41"/>
  <c r="DM16" i="41"/>
  <c r="DI16" i="41"/>
  <c r="DE16" i="41"/>
  <c r="DA16" i="41"/>
  <c r="CW16" i="41"/>
  <c r="CS16" i="41"/>
  <c r="CO16" i="41"/>
  <c r="CK16" i="41"/>
  <c r="CG16" i="41"/>
  <c r="CC16" i="41"/>
  <c r="BY16" i="41"/>
  <c r="BU16" i="41"/>
  <c r="BQ16" i="41"/>
  <c r="BM16" i="41"/>
  <c r="DS16" i="41"/>
  <c r="DK16" i="41"/>
  <c r="DC16" i="41"/>
  <c r="CU16" i="41"/>
  <c r="CM16" i="41"/>
  <c r="CE16" i="41"/>
  <c r="BW16" i="41"/>
  <c r="BO16" i="41"/>
  <c r="DT54" i="41"/>
  <c r="DP54" i="41"/>
  <c r="DL54" i="41"/>
  <c r="DH54" i="41"/>
  <c r="DD54" i="41"/>
  <c r="CZ54" i="41"/>
  <c r="CV54" i="41"/>
  <c r="CR54" i="41"/>
  <c r="CN54" i="41"/>
  <c r="CJ54" i="41"/>
  <c r="CF54" i="41"/>
  <c r="CB54" i="41"/>
  <c r="BX54" i="41"/>
  <c r="BT54" i="41"/>
  <c r="BP54" i="41"/>
  <c r="DS54" i="41"/>
  <c r="DO54" i="41"/>
  <c r="DK54" i="41"/>
  <c r="DG54" i="41"/>
  <c r="DC54" i="41"/>
  <c r="CY54" i="41"/>
  <c r="CU54" i="41"/>
  <c r="CQ54" i="41"/>
  <c r="CM54" i="41"/>
  <c r="CI54" i="41"/>
  <c r="CE54" i="41"/>
  <c r="CA54" i="41"/>
  <c r="BW54" i="41"/>
  <c r="BS54" i="41"/>
  <c r="BO54" i="41"/>
  <c r="DV54" i="41"/>
  <c r="DR54" i="41"/>
  <c r="DN54" i="41"/>
  <c r="DJ54" i="41"/>
  <c r="DF54" i="41"/>
  <c r="DB54" i="41"/>
  <c r="CX54" i="41"/>
  <c r="CT54" i="41"/>
  <c r="CP54" i="41"/>
  <c r="CL54" i="41"/>
  <c r="CH54" i="41"/>
  <c r="CD54" i="41"/>
  <c r="BZ54" i="41"/>
  <c r="BV54" i="41"/>
  <c r="BR54" i="41"/>
  <c r="BN54" i="41"/>
  <c r="DQ54" i="41"/>
  <c r="DM54" i="41"/>
  <c r="DI54" i="41"/>
  <c r="DE54" i="41"/>
  <c r="DA54" i="41"/>
  <c r="CW54" i="41"/>
  <c r="CS54" i="41"/>
  <c r="CO54" i="41"/>
  <c r="CK54" i="41"/>
  <c r="CG54" i="41"/>
  <c r="CC54" i="41"/>
  <c r="BY54" i="41"/>
  <c r="BU54" i="41"/>
  <c r="BQ54" i="41"/>
  <c r="BM54" i="41"/>
  <c r="DV169" i="41"/>
  <c r="DR169" i="41"/>
  <c r="DN169" i="41"/>
  <c r="DJ169" i="41"/>
  <c r="DF169" i="41"/>
  <c r="DB169" i="41"/>
  <c r="CX169" i="41"/>
  <c r="CT169" i="41"/>
  <c r="CP169" i="41"/>
  <c r="CL169" i="41"/>
  <c r="CH169" i="41"/>
  <c r="CD169" i="41"/>
  <c r="BZ169" i="41"/>
  <c r="BV169" i="41"/>
  <c r="BR169" i="41"/>
  <c r="BN169" i="41"/>
  <c r="DQ169" i="41"/>
  <c r="DM169" i="41"/>
  <c r="DI169" i="41"/>
  <c r="DE169" i="41"/>
  <c r="DA169" i="41"/>
  <c r="CW169" i="41"/>
  <c r="CS169" i="41"/>
  <c r="CO169" i="41"/>
  <c r="CK169" i="41"/>
  <c r="CG169" i="41"/>
  <c r="CC169" i="41"/>
  <c r="BY169" i="41"/>
  <c r="BU169" i="41"/>
  <c r="BQ169" i="41"/>
  <c r="BM169" i="41"/>
  <c r="DS169" i="41"/>
  <c r="DK169" i="41"/>
  <c r="DC169" i="41"/>
  <c r="CU169" i="41"/>
  <c r="CM169" i="41"/>
  <c r="CE169" i="41"/>
  <c r="BW169" i="41"/>
  <c r="BO169" i="41"/>
  <c r="DP169" i="41"/>
  <c r="DH169" i="41"/>
  <c r="CZ169" i="41"/>
  <c r="CR169" i="41"/>
  <c r="CJ169" i="41"/>
  <c r="CB169" i="41"/>
  <c r="BT169" i="41"/>
  <c r="DO169" i="41"/>
  <c r="DG169" i="41"/>
  <c r="CY169" i="41"/>
  <c r="CQ169" i="41"/>
  <c r="CI169" i="41"/>
  <c r="CA169" i="41"/>
  <c r="BS169" i="41"/>
  <c r="DT169" i="41"/>
  <c r="DL169" i="41"/>
  <c r="DD169" i="41"/>
  <c r="CV169" i="41"/>
  <c r="CN169" i="41"/>
  <c r="CF169" i="41"/>
  <c r="BX169" i="41"/>
  <c r="BP169" i="41"/>
  <c r="DQ32" i="41"/>
  <c r="DM32" i="41"/>
  <c r="DI32" i="41"/>
  <c r="DE32" i="41"/>
  <c r="DA32" i="41"/>
  <c r="CW32" i="41"/>
  <c r="CS32" i="41"/>
  <c r="CO32" i="41"/>
  <c r="CK32" i="41"/>
  <c r="CG32" i="41"/>
  <c r="CC32" i="41"/>
  <c r="BY32" i="41"/>
  <c r="BU32" i="41"/>
  <c r="BQ32" i="41"/>
  <c r="BM32" i="41"/>
  <c r="DT32" i="41"/>
  <c r="DP32" i="41"/>
  <c r="DL32" i="41"/>
  <c r="DH32" i="41"/>
  <c r="DD32" i="41"/>
  <c r="CZ32" i="41"/>
  <c r="CV32" i="41"/>
  <c r="CR32" i="41"/>
  <c r="CN32" i="41"/>
  <c r="CJ32" i="41"/>
  <c r="CF32" i="41"/>
  <c r="CB32" i="41"/>
  <c r="BX32" i="41"/>
  <c r="BT32" i="41"/>
  <c r="BP32" i="41"/>
  <c r="DS32" i="41"/>
  <c r="DO32" i="41"/>
  <c r="DK32" i="41"/>
  <c r="DG32" i="41"/>
  <c r="DC32" i="41"/>
  <c r="CY32" i="41"/>
  <c r="CU32" i="41"/>
  <c r="CQ32" i="41"/>
  <c r="CM32" i="41"/>
  <c r="CI32" i="41"/>
  <c r="CE32" i="41"/>
  <c r="CA32" i="41"/>
  <c r="BW32" i="41"/>
  <c r="BS32" i="41"/>
  <c r="BO32" i="41"/>
  <c r="DV32" i="41"/>
  <c r="DR32" i="41"/>
  <c r="DN32" i="41"/>
  <c r="DJ32" i="41"/>
  <c r="DF32" i="41"/>
  <c r="DB32" i="41"/>
  <c r="CX32" i="41"/>
  <c r="CT32" i="41"/>
  <c r="CP32" i="41"/>
  <c r="CL32" i="41"/>
  <c r="CH32" i="41"/>
  <c r="CD32" i="41"/>
  <c r="BZ32" i="41"/>
  <c r="BV32" i="41"/>
  <c r="BR32" i="41"/>
  <c r="BN32" i="41"/>
  <c r="DS13" i="41"/>
  <c r="DO13" i="41"/>
  <c r="DK13" i="41"/>
  <c r="DG13" i="41"/>
  <c r="DC13" i="41"/>
  <c r="CY13" i="41"/>
  <c r="CU13" i="41"/>
  <c r="CQ13" i="41"/>
  <c r="CM13" i="41"/>
  <c r="CI13" i="41"/>
  <c r="CE13" i="41"/>
  <c r="CA13" i="41"/>
  <c r="BW13" i="41"/>
  <c r="BS13" i="41"/>
  <c r="BO13" i="41"/>
  <c r="DV13" i="41"/>
  <c r="DR13" i="41"/>
  <c r="DN13" i="41"/>
  <c r="DJ13" i="41"/>
  <c r="DF13" i="41"/>
  <c r="DB13" i="41"/>
  <c r="CX13" i="41"/>
  <c r="CT13" i="41"/>
  <c r="CP13" i="41"/>
  <c r="CL13" i="41"/>
  <c r="CH13" i="41"/>
  <c r="CD13" i="41"/>
  <c r="BZ13" i="41"/>
  <c r="BV13" i="41"/>
  <c r="BR13" i="41"/>
  <c r="BN13" i="41"/>
  <c r="DQ13" i="41"/>
  <c r="DM13" i="41"/>
  <c r="DI13" i="41"/>
  <c r="DE13" i="41"/>
  <c r="DA13" i="41"/>
  <c r="CW13" i="41"/>
  <c r="CS13" i="41"/>
  <c r="CO13" i="41"/>
  <c r="CK13" i="41"/>
  <c r="CG13" i="41"/>
  <c r="CC13" i="41"/>
  <c r="BY13" i="41"/>
  <c r="BU13" i="41"/>
  <c r="BQ13" i="41"/>
  <c r="BM13" i="41"/>
  <c r="DT13" i="41"/>
  <c r="DP13" i="41"/>
  <c r="DL13" i="41"/>
  <c r="DH13" i="41"/>
  <c r="DD13" i="41"/>
  <c r="CZ13" i="41"/>
  <c r="CV13" i="41"/>
  <c r="CR13" i="41"/>
  <c r="CN13" i="41"/>
  <c r="CJ13" i="41"/>
  <c r="CF13" i="41"/>
  <c r="CB13" i="41"/>
  <c r="BX13" i="41"/>
  <c r="BT13" i="41"/>
  <c r="BP13" i="41"/>
  <c r="DT133" i="41"/>
  <c r="DP133" i="41"/>
  <c r="DL133" i="41"/>
  <c r="DH133" i="41"/>
  <c r="DD133" i="41"/>
  <c r="CZ133" i="41"/>
  <c r="CV133" i="41"/>
  <c r="CR133" i="41"/>
  <c r="CN133" i="41"/>
  <c r="CJ133" i="41"/>
  <c r="CF133" i="41"/>
  <c r="CB133" i="41"/>
  <c r="BX133" i="41"/>
  <c r="BT133" i="41"/>
  <c r="BP133" i="41"/>
  <c r="DO133" i="41"/>
  <c r="DJ133" i="41"/>
  <c r="DE133" i="41"/>
  <c r="CY133" i="41"/>
  <c r="CT133" i="41"/>
  <c r="CO133" i="41"/>
  <c r="CI133" i="41"/>
  <c r="CD133" i="41"/>
  <c r="BY133" i="41"/>
  <c r="BS133" i="41"/>
  <c r="BN133" i="41"/>
  <c r="DS133" i="41"/>
  <c r="DN133" i="41"/>
  <c r="DI133" i="41"/>
  <c r="DC133" i="41"/>
  <c r="CX133" i="41"/>
  <c r="CS133" i="41"/>
  <c r="CM133" i="41"/>
  <c r="CH133" i="41"/>
  <c r="CC133" i="41"/>
  <c r="BW133" i="41"/>
  <c r="BR133" i="41"/>
  <c r="BM133" i="41"/>
  <c r="DR133" i="41"/>
  <c r="DM133" i="41"/>
  <c r="DG133" i="41"/>
  <c r="DB133" i="41"/>
  <c r="CW133" i="41"/>
  <c r="CQ133" i="41"/>
  <c r="CL133" i="41"/>
  <c r="CG133" i="41"/>
  <c r="CA133" i="41"/>
  <c r="BV133" i="41"/>
  <c r="BQ133" i="41"/>
  <c r="DV133" i="41"/>
  <c r="DQ133" i="41"/>
  <c r="DK133" i="41"/>
  <c r="DF133" i="41"/>
  <c r="DA133" i="41"/>
  <c r="CU133" i="41"/>
  <c r="CP133" i="41"/>
  <c r="CK133" i="41"/>
  <c r="CE133" i="41"/>
  <c r="BZ133" i="41"/>
  <c r="BU133" i="41"/>
  <c r="BO133" i="41"/>
  <c r="DV55" i="41"/>
  <c r="DR55" i="41"/>
  <c r="DN55" i="41"/>
  <c r="DJ55" i="41"/>
  <c r="DF55" i="41"/>
  <c r="DB55" i="41"/>
  <c r="CX55" i="41"/>
  <c r="CT55" i="41"/>
  <c r="CP55" i="41"/>
  <c r="CL55" i="41"/>
  <c r="CH55" i="41"/>
  <c r="CD55" i="41"/>
  <c r="BZ55" i="41"/>
  <c r="BV55" i="41"/>
  <c r="BR55" i="41"/>
  <c r="BN55" i="41"/>
  <c r="DQ55" i="41"/>
  <c r="DM55" i="41"/>
  <c r="DI55" i="41"/>
  <c r="DE55" i="41"/>
  <c r="DA55" i="41"/>
  <c r="CW55" i="41"/>
  <c r="CS55" i="41"/>
  <c r="CO55" i="41"/>
  <c r="CK55" i="41"/>
  <c r="CG55" i="41"/>
  <c r="CC55" i="41"/>
  <c r="BY55" i="41"/>
  <c r="BU55" i="41"/>
  <c r="BQ55" i="41"/>
  <c r="BM55" i="41"/>
  <c r="DT55" i="41"/>
  <c r="DP55" i="41"/>
  <c r="DL55" i="41"/>
  <c r="DH55" i="41"/>
  <c r="DD55" i="41"/>
  <c r="CZ55" i="41"/>
  <c r="CV55" i="41"/>
  <c r="CR55" i="41"/>
  <c r="CN55" i="41"/>
  <c r="CJ55" i="41"/>
  <c r="CF55" i="41"/>
  <c r="CB55" i="41"/>
  <c r="BX55" i="41"/>
  <c r="BT55" i="41"/>
  <c r="BP55" i="41"/>
  <c r="DS55" i="41"/>
  <c r="DO55" i="41"/>
  <c r="DK55" i="41"/>
  <c r="DG55" i="41"/>
  <c r="DC55" i="41"/>
  <c r="CY55" i="41"/>
  <c r="CU55" i="41"/>
  <c r="CQ55" i="41"/>
  <c r="CM55" i="41"/>
  <c r="CI55" i="41"/>
  <c r="CE55" i="41"/>
  <c r="CA55" i="41"/>
  <c r="BW55" i="41"/>
  <c r="BS55" i="41"/>
  <c r="BO55" i="41"/>
  <c r="DQ44" i="41"/>
  <c r="DM44" i="41"/>
  <c r="DI44" i="41"/>
  <c r="DE44" i="41"/>
  <c r="DA44" i="41"/>
  <c r="CW44" i="41"/>
  <c r="CS44" i="41"/>
  <c r="CO44" i="41"/>
  <c r="CK44" i="41"/>
  <c r="CG44" i="41"/>
  <c r="CC44" i="41"/>
  <c r="BY44" i="41"/>
  <c r="BU44" i="41"/>
  <c r="BQ44" i="41"/>
  <c r="BM44" i="41"/>
  <c r="DT44" i="41"/>
  <c r="DP44" i="41"/>
  <c r="DL44" i="41"/>
  <c r="DH44" i="41"/>
  <c r="DD44" i="41"/>
  <c r="CZ44" i="41"/>
  <c r="CV44" i="41"/>
  <c r="CR44" i="41"/>
  <c r="CN44" i="41"/>
  <c r="CJ44" i="41"/>
  <c r="CF44" i="41"/>
  <c r="CB44" i="41"/>
  <c r="BX44" i="41"/>
  <c r="BT44" i="41"/>
  <c r="BP44" i="41"/>
  <c r="DS44" i="41"/>
  <c r="DO44" i="41"/>
  <c r="DK44" i="41"/>
  <c r="DG44" i="41"/>
  <c r="DC44" i="41"/>
  <c r="CY44" i="41"/>
  <c r="CU44" i="41"/>
  <c r="CQ44" i="41"/>
  <c r="CM44" i="41"/>
  <c r="CI44" i="41"/>
  <c r="CE44" i="41"/>
  <c r="CA44" i="41"/>
  <c r="BW44" i="41"/>
  <c r="BS44" i="41"/>
  <c r="BO44" i="41"/>
  <c r="DV44" i="41"/>
  <c r="DR44" i="41"/>
  <c r="DN44" i="41"/>
  <c r="DJ44" i="41"/>
  <c r="DF44" i="41"/>
  <c r="DB44" i="41"/>
  <c r="CX44" i="41"/>
  <c r="CT44" i="41"/>
  <c r="CP44" i="41"/>
  <c r="CL44" i="41"/>
  <c r="CH44" i="41"/>
  <c r="CD44" i="41"/>
  <c r="BZ44" i="41"/>
  <c r="BV44" i="41"/>
  <c r="BR44" i="41"/>
  <c r="BN44" i="41"/>
  <c r="BU71" i="27"/>
  <c r="DQ71" i="41"/>
  <c r="DM71" i="41"/>
  <c r="DI71" i="41"/>
  <c r="DE71" i="41"/>
  <c r="DA71" i="41"/>
  <c r="CW71" i="41"/>
  <c r="CS71" i="41"/>
  <c r="CO71" i="41"/>
  <c r="CK71" i="41"/>
  <c r="CG71" i="41"/>
  <c r="CC71" i="41"/>
  <c r="BY71" i="41"/>
  <c r="BU71" i="41"/>
  <c r="BQ71" i="41"/>
  <c r="BM71" i="41"/>
  <c r="DT71" i="41"/>
  <c r="DP71" i="41"/>
  <c r="DL71" i="41"/>
  <c r="DH71" i="41"/>
  <c r="DD71" i="41"/>
  <c r="CZ71" i="41"/>
  <c r="CV71" i="41"/>
  <c r="CR71" i="41"/>
  <c r="CN71" i="41"/>
  <c r="CJ71" i="41"/>
  <c r="CF71" i="41"/>
  <c r="CB71" i="41"/>
  <c r="BX71" i="41"/>
  <c r="BT71" i="41"/>
  <c r="BP71" i="41"/>
  <c r="DS71" i="41"/>
  <c r="DO71" i="41"/>
  <c r="DK71" i="41"/>
  <c r="DG71" i="41"/>
  <c r="DC71" i="41"/>
  <c r="CY71" i="41"/>
  <c r="CU71" i="41"/>
  <c r="CQ71" i="41"/>
  <c r="CM71" i="41"/>
  <c r="CI71" i="41"/>
  <c r="CE71" i="41"/>
  <c r="CA71" i="41"/>
  <c r="BW71" i="41"/>
  <c r="BS71" i="41"/>
  <c r="BO71" i="41"/>
  <c r="DV71" i="41"/>
  <c r="DR71" i="41"/>
  <c r="DN71" i="41"/>
  <c r="DJ71" i="41"/>
  <c r="DF71" i="41"/>
  <c r="DB71" i="41"/>
  <c r="CX71" i="41"/>
  <c r="CT71" i="41"/>
  <c r="CP71" i="41"/>
  <c r="CL71" i="41"/>
  <c r="CH71" i="41"/>
  <c r="CD71" i="41"/>
  <c r="BZ71" i="41"/>
  <c r="BV71" i="41"/>
  <c r="BR71" i="41"/>
  <c r="BN71" i="41"/>
  <c r="DV52" i="41"/>
  <c r="DR52" i="41"/>
  <c r="DN52" i="41"/>
  <c r="DJ52" i="41"/>
  <c r="DF52" i="41"/>
  <c r="DB52" i="41"/>
  <c r="CX52" i="41"/>
  <c r="CT52" i="41"/>
  <c r="CP52" i="41"/>
  <c r="CL52" i="41"/>
  <c r="CH52" i="41"/>
  <c r="CD52" i="41"/>
  <c r="BZ52" i="41"/>
  <c r="BV52" i="41"/>
  <c r="BR52" i="41"/>
  <c r="BN52" i="41"/>
  <c r="DQ52" i="41"/>
  <c r="DM52" i="41"/>
  <c r="DI52" i="41"/>
  <c r="DE52" i="41"/>
  <c r="DA52" i="41"/>
  <c r="CW52" i="41"/>
  <c r="CS52" i="41"/>
  <c r="CO52" i="41"/>
  <c r="CK52" i="41"/>
  <c r="CG52" i="41"/>
  <c r="CC52" i="41"/>
  <c r="BY52" i="41"/>
  <c r="BU52" i="41"/>
  <c r="BQ52" i="41"/>
  <c r="BM52" i="41"/>
  <c r="DT52" i="41"/>
  <c r="DP52" i="41"/>
  <c r="DL52" i="41"/>
  <c r="DH52" i="41"/>
  <c r="DD52" i="41"/>
  <c r="CZ52" i="41"/>
  <c r="CV52" i="41"/>
  <c r="CR52" i="41"/>
  <c r="CN52" i="41"/>
  <c r="CJ52" i="41"/>
  <c r="CF52" i="41"/>
  <c r="CB52" i="41"/>
  <c r="BX52" i="41"/>
  <c r="BT52" i="41"/>
  <c r="BP52" i="41"/>
  <c r="DS52" i="41"/>
  <c r="DO52" i="41"/>
  <c r="DK52" i="41"/>
  <c r="DG52" i="41"/>
  <c r="DC52" i="41"/>
  <c r="CY52" i="41"/>
  <c r="CU52" i="41"/>
  <c r="CQ52" i="41"/>
  <c r="CM52" i="41"/>
  <c r="CI52" i="41"/>
  <c r="CE52" i="41"/>
  <c r="CA52" i="41"/>
  <c r="BW52" i="41"/>
  <c r="BS52" i="41"/>
  <c r="BO52" i="41"/>
  <c r="DQ129" i="41"/>
  <c r="DM129" i="41"/>
  <c r="DI129" i="41"/>
  <c r="DE129" i="41"/>
  <c r="DA129" i="41"/>
  <c r="CW129" i="41"/>
  <c r="CS129" i="41"/>
  <c r="CO129" i="41"/>
  <c r="CK129" i="41"/>
  <c r="CG129" i="41"/>
  <c r="CC129" i="41"/>
  <c r="BY129" i="41"/>
  <c r="BU129" i="41"/>
  <c r="BQ129" i="41"/>
  <c r="BM129" i="41"/>
  <c r="DT129" i="41"/>
  <c r="DP129" i="41"/>
  <c r="DL129" i="41"/>
  <c r="DH129" i="41"/>
  <c r="DD129" i="41"/>
  <c r="CZ129" i="41"/>
  <c r="CV129" i="41"/>
  <c r="CR129" i="41"/>
  <c r="CN129" i="41"/>
  <c r="CJ129" i="41"/>
  <c r="CF129" i="41"/>
  <c r="CB129" i="41"/>
  <c r="BX129" i="41"/>
  <c r="BT129" i="41"/>
  <c r="BP129" i="41"/>
  <c r="DS129" i="41"/>
  <c r="DO129" i="41"/>
  <c r="DK129" i="41"/>
  <c r="DG129" i="41"/>
  <c r="DC129" i="41"/>
  <c r="CY129" i="41"/>
  <c r="CU129" i="41"/>
  <c r="CQ129" i="41"/>
  <c r="CM129" i="41"/>
  <c r="CI129" i="41"/>
  <c r="CE129" i="41"/>
  <c r="CA129" i="41"/>
  <c r="BW129" i="41"/>
  <c r="BS129" i="41"/>
  <c r="BO129" i="41"/>
  <c r="DV129" i="41"/>
  <c r="DJ129" i="41"/>
  <c r="CT129" i="41"/>
  <c r="CD129" i="41"/>
  <c r="BN129" i="41"/>
  <c r="DF129" i="41"/>
  <c r="CP129" i="41"/>
  <c r="BZ129" i="41"/>
  <c r="DR129" i="41"/>
  <c r="DB129" i="41"/>
  <c r="CL129" i="41"/>
  <c r="BV129" i="41"/>
  <c r="DN129" i="41"/>
  <c r="CX129" i="41"/>
  <c r="CH129" i="41"/>
  <c r="BR129" i="41"/>
  <c r="BU145" i="27"/>
  <c r="DT35" i="41"/>
  <c r="DP35" i="41"/>
  <c r="DL35" i="41"/>
  <c r="DH35" i="41"/>
  <c r="DD35" i="41"/>
  <c r="CZ35" i="41"/>
  <c r="CV35" i="41"/>
  <c r="CR35" i="41"/>
  <c r="CN35" i="41"/>
  <c r="CJ35" i="41"/>
  <c r="CF35" i="41"/>
  <c r="CB35" i="41"/>
  <c r="BX35" i="41"/>
  <c r="BT35" i="41"/>
  <c r="BP35" i="41"/>
  <c r="DS35" i="41"/>
  <c r="DO35" i="41"/>
  <c r="DK35" i="41"/>
  <c r="DG35" i="41"/>
  <c r="DC35" i="41"/>
  <c r="CY35" i="41"/>
  <c r="CU35" i="41"/>
  <c r="CQ35" i="41"/>
  <c r="CM35" i="41"/>
  <c r="CI35" i="41"/>
  <c r="CE35" i="41"/>
  <c r="CA35" i="41"/>
  <c r="BW35" i="41"/>
  <c r="BS35" i="41"/>
  <c r="BO35" i="41"/>
  <c r="DV35" i="41"/>
  <c r="DR35" i="41"/>
  <c r="DN35" i="41"/>
  <c r="DJ35" i="41"/>
  <c r="DF35" i="41"/>
  <c r="DB35" i="41"/>
  <c r="CX35" i="41"/>
  <c r="CT35" i="41"/>
  <c r="CP35" i="41"/>
  <c r="CL35" i="41"/>
  <c r="CH35" i="41"/>
  <c r="CD35" i="41"/>
  <c r="BZ35" i="41"/>
  <c r="BV35" i="41"/>
  <c r="BR35" i="41"/>
  <c r="BN35" i="41"/>
  <c r="DQ35" i="41"/>
  <c r="DM35" i="41"/>
  <c r="DI35" i="41"/>
  <c r="DE35" i="41"/>
  <c r="DA35" i="41"/>
  <c r="CW35" i="41"/>
  <c r="CS35" i="41"/>
  <c r="CO35" i="41"/>
  <c r="CK35" i="41"/>
  <c r="CG35" i="41"/>
  <c r="CC35" i="41"/>
  <c r="BY35" i="41"/>
  <c r="BU35" i="41"/>
  <c r="BQ35" i="41"/>
  <c r="BM35" i="41"/>
  <c r="DS153" i="41"/>
  <c r="DO153" i="41"/>
  <c r="DK153" i="41"/>
  <c r="DG153" i="41"/>
  <c r="DC153" i="41"/>
  <c r="CY153" i="41"/>
  <c r="CU153" i="41"/>
  <c r="CQ153" i="41"/>
  <c r="CM153" i="41"/>
  <c r="CI153" i="41"/>
  <c r="CE153" i="41"/>
  <c r="CA153" i="41"/>
  <c r="BW153" i="41"/>
  <c r="BS153" i="41"/>
  <c r="BO153" i="41"/>
  <c r="DV153" i="41"/>
  <c r="DR153" i="41"/>
  <c r="DN153" i="41"/>
  <c r="DJ153" i="41"/>
  <c r="DF153" i="41"/>
  <c r="DB153" i="41"/>
  <c r="CX153" i="41"/>
  <c r="CT153" i="41"/>
  <c r="CP153" i="41"/>
  <c r="CL153" i="41"/>
  <c r="CH153" i="41"/>
  <c r="CD153" i="41"/>
  <c r="BZ153" i="41"/>
  <c r="BV153" i="41"/>
  <c r="BR153" i="41"/>
  <c r="BN153" i="41"/>
  <c r="DT153" i="41"/>
  <c r="DP153" i="41"/>
  <c r="DL153" i="41"/>
  <c r="DH153" i="41"/>
  <c r="DD153" i="41"/>
  <c r="CZ153" i="41"/>
  <c r="CV153" i="41"/>
  <c r="CR153" i="41"/>
  <c r="CN153" i="41"/>
  <c r="CJ153" i="41"/>
  <c r="CF153" i="41"/>
  <c r="CB153" i="41"/>
  <c r="BX153" i="41"/>
  <c r="BT153" i="41"/>
  <c r="BP153" i="41"/>
  <c r="DM153" i="41"/>
  <c r="CW153" i="41"/>
  <c r="CG153" i="41"/>
  <c r="BQ153" i="41"/>
  <c r="DI153" i="41"/>
  <c r="CS153" i="41"/>
  <c r="CC153" i="41"/>
  <c r="BM153" i="41"/>
  <c r="DE153" i="41"/>
  <c r="CO153" i="41"/>
  <c r="BY153" i="41"/>
  <c r="DQ153" i="41"/>
  <c r="DA153" i="41"/>
  <c r="CK153" i="41"/>
  <c r="BU153" i="41"/>
  <c r="DS120" i="41"/>
  <c r="DO120" i="41"/>
  <c r="DK120" i="41"/>
  <c r="DG120" i="41"/>
  <c r="DC120" i="41"/>
  <c r="CY120" i="41"/>
  <c r="CU120" i="41"/>
  <c r="CQ120" i="41"/>
  <c r="CM120" i="41"/>
  <c r="CI120" i="41"/>
  <c r="CE120" i="41"/>
  <c r="CA120" i="41"/>
  <c r="BW120" i="41"/>
  <c r="BS120" i="41"/>
  <c r="BO120" i="41"/>
  <c r="DT120" i="41"/>
  <c r="DN120" i="41"/>
  <c r="DI120" i="41"/>
  <c r="DD120" i="41"/>
  <c r="CX120" i="41"/>
  <c r="CS120" i="41"/>
  <c r="CN120" i="41"/>
  <c r="CH120" i="41"/>
  <c r="CC120" i="41"/>
  <c r="BX120" i="41"/>
  <c r="BR120" i="41"/>
  <c r="BM120" i="41"/>
  <c r="DR120" i="41"/>
  <c r="DM120" i="41"/>
  <c r="DH120" i="41"/>
  <c r="DB120" i="41"/>
  <c r="CW120" i="41"/>
  <c r="CR120" i="41"/>
  <c r="CL120" i="41"/>
  <c r="CG120" i="41"/>
  <c r="CB120" i="41"/>
  <c r="BV120" i="41"/>
  <c r="BQ120" i="41"/>
  <c r="DV120" i="41"/>
  <c r="DQ120" i="41"/>
  <c r="DL120" i="41"/>
  <c r="DF120" i="41"/>
  <c r="DA120" i="41"/>
  <c r="CV120" i="41"/>
  <c r="CP120" i="41"/>
  <c r="CK120" i="41"/>
  <c r="CF120" i="41"/>
  <c r="BZ120" i="41"/>
  <c r="BU120" i="41"/>
  <c r="BP120" i="41"/>
  <c r="DP120" i="41"/>
  <c r="DJ120" i="41"/>
  <c r="DE120" i="41"/>
  <c r="CZ120" i="41"/>
  <c r="CT120" i="41"/>
  <c r="CO120" i="41"/>
  <c r="CJ120" i="41"/>
  <c r="CD120" i="41"/>
  <c r="BY120" i="41"/>
  <c r="BT120" i="41"/>
  <c r="BN120" i="41"/>
  <c r="DT99" i="41"/>
  <c r="DP99" i="41"/>
  <c r="DL99" i="41"/>
  <c r="DH99" i="41"/>
  <c r="DD99" i="41"/>
  <c r="CZ99" i="41"/>
  <c r="CV99" i="41"/>
  <c r="CR99" i="41"/>
  <c r="CN99" i="41"/>
  <c r="CJ99" i="41"/>
  <c r="CF99" i="41"/>
  <c r="CB99" i="41"/>
  <c r="BX99" i="41"/>
  <c r="BT99" i="41"/>
  <c r="BP99" i="41"/>
  <c r="DS99" i="41"/>
  <c r="DO99" i="41"/>
  <c r="DK99" i="41"/>
  <c r="DG99" i="41"/>
  <c r="DC99" i="41"/>
  <c r="CY99" i="41"/>
  <c r="CU99" i="41"/>
  <c r="CQ99" i="41"/>
  <c r="CM99" i="41"/>
  <c r="CI99" i="41"/>
  <c r="CE99" i="41"/>
  <c r="CA99" i="41"/>
  <c r="BW99" i="41"/>
  <c r="BS99" i="41"/>
  <c r="BO99" i="41"/>
  <c r="DV99" i="41"/>
  <c r="DR99" i="41"/>
  <c r="DN99" i="41"/>
  <c r="DJ99" i="41"/>
  <c r="DF99" i="41"/>
  <c r="DB99" i="41"/>
  <c r="CX99" i="41"/>
  <c r="CT99" i="41"/>
  <c r="CP99" i="41"/>
  <c r="CL99" i="41"/>
  <c r="CH99" i="41"/>
  <c r="CD99" i="41"/>
  <c r="BZ99" i="41"/>
  <c r="BV99" i="41"/>
  <c r="BR99" i="41"/>
  <c r="BN99" i="41"/>
  <c r="DQ99" i="41"/>
  <c r="DM99" i="41"/>
  <c r="DI99" i="41"/>
  <c r="DE99" i="41"/>
  <c r="DA99" i="41"/>
  <c r="CW99" i="41"/>
  <c r="CS99" i="41"/>
  <c r="CO99" i="41"/>
  <c r="CK99" i="41"/>
  <c r="CG99" i="41"/>
  <c r="CC99" i="41"/>
  <c r="BY99" i="41"/>
  <c r="BU99" i="41"/>
  <c r="BQ99" i="41"/>
  <c r="BM99" i="41"/>
  <c r="DS70" i="41"/>
  <c r="DO70" i="41"/>
  <c r="DK70" i="41"/>
  <c r="DG70" i="41"/>
  <c r="DC70" i="41"/>
  <c r="CY70" i="41"/>
  <c r="CU70" i="41"/>
  <c r="CQ70" i="41"/>
  <c r="CM70" i="41"/>
  <c r="CI70" i="41"/>
  <c r="CE70" i="41"/>
  <c r="CA70" i="41"/>
  <c r="BW70" i="41"/>
  <c r="BS70" i="41"/>
  <c r="BO70" i="41"/>
  <c r="DV70" i="41"/>
  <c r="DR70" i="41"/>
  <c r="DN70" i="41"/>
  <c r="DJ70" i="41"/>
  <c r="DF70" i="41"/>
  <c r="DB70" i="41"/>
  <c r="CX70" i="41"/>
  <c r="CT70" i="41"/>
  <c r="CP70" i="41"/>
  <c r="CL70" i="41"/>
  <c r="CH70" i="41"/>
  <c r="CD70" i="41"/>
  <c r="BZ70" i="41"/>
  <c r="BV70" i="41"/>
  <c r="BR70" i="41"/>
  <c r="BN70" i="41"/>
  <c r="DQ70" i="41"/>
  <c r="DM70" i="41"/>
  <c r="DI70" i="41"/>
  <c r="DE70" i="41"/>
  <c r="DA70" i="41"/>
  <c r="CW70" i="41"/>
  <c r="CS70" i="41"/>
  <c r="CO70" i="41"/>
  <c r="CK70" i="41"/>
  <c r="CG70" i="41"/>
  <c r="CC70" i="41"/>
  <c r="BY70" i="41"/>
  <c r="BU70" i="41"/>
  <c r="BQ70" i="41"/>
  <c r="BM70" i="41"/>
  <c r="DT70" i="41"/>
  <c r="DP70" i="41"/>
  <c r="DL70" i="41"/>
  <c r="DH70" i="41"/>
  <c r="DD70" i="41"/>
  <c r="CZ70" i="41"/>
  <c r="CV70" i="41"/>
  <c r="CR70" i="41"/>
  <c r="CN70" i="41"/>
  <c r="CJ70" i="41"/>
  <c r="CF70" i="41"/>
  <c r="CB70" i="41"/>
  <c r="BX70" i="41"/>
  <c r="BT70" i="41"/>
  <c r="BP70" i="41"/>
  <c r="DV112" i="41"/>
  <c r="DR112" i="41"/>
  <c r="DN112" i="41"/>
  <c r="DJ112" i="41"/>
  <c r="DF112" i="41"/>
  <c r="DB112" i="41"/>
  <c r="CX112" i="41"/>
  <c r="CT112" i="41"/>
  <c r="CP112" i="41"/>
  <c r="CL112" i="41"/>
  <c r="CH112" i="41"/>
  <c r="CD112" i="41"/>
  <c r="BZ112" i="41"/>
  <c r="BV112" i="41"/>
  <c r="BR112" i="41"/>
  <c r="BN112" i="41"/>
  <c r="DQ112" i="41"/>
  <c r="DM112" i="41"/>
  <c r="DI112" i="41"/>
  <c r="DE112" i="41"/>
  <c r="DA112" i="41"/>
  <c r="CW112" i="41"/>
  <c r="CS112" i="41"/>
  <c r="CO112" i="41"/>
  <c r="CK112" i="41"/>
  <c r="CG112" i="41"/>
  <c r="CC112" i="41"/>
  <c r="BY112" i="41"/>
  <c r="BU112" i="41"/>
  <c r="BQ112" i="41"/>
  <c r="BM112" i="41"/>
  <c r="DT112" i="41"/>
  <c r="DP112" i="41"/>
  <c r="DL112" i="41"/>
  <c r="DH112" i="41"/>
  <c r="DD112" i="41"/>
  <c r="CZ112" i="41"/>
  <c r="CV112" i="41"/>
  <c r="CR112" i="41"/>
  <c r="CN112" i="41"/>
  <c r="CJ112" i="41"/>
  <c r="CF112" i="41"/>
  <c r="CB112" i="41"/>
  <c r="BX112" i="41"/>
  <c r="BT112" i="41"/>
  <c r="BP112" i="41"/>
  <c r="DS112" i="41"/>
  <c r="DC112" i="41"/>
  <c r="CM112" i="41"/>
  <c r="BW112" i="41"/>
  <c r="DO112" i="41"/>
  <c r="CY112" i="41"/>
  <c r="CI112" i="41"/>
  <c r="BS112" i="41"/>
  <c r="DK112" i="41"/>
  <c r="CU112" i="41"/>
  <c r="CE112" i="41"/>
  <c r="BO112" i="41"/>
  <c r="DG112" i="41"/>
  <c r="CQ112" i="41"/>
  <c r="CA112" i="41"/>
  <c r="DQ136" i="41"/>
  <c r="DM136" i="41"/>
  <c r="DI136" i="41"/>
  <c r="DE136" i="41"/>
  <c r="DA136" i="41"/>
  <c r="CW136" i="41"/>
  <c r="CS136" i="41"/>
  <c r="CO136" i="41"/>
  <c r="CK136" i="41"/>
  <c r="CG136" i="41"/>
  <c r="CC136" i="41"/>
  <c r="BY136" i="41"/>
  <c r="BU136" i="41"/>
  <c r="BQ136" i="41"/>
  <c r="BM136" i="41"/>
  <c r="DS136" i="41"/>
  <c r="DO136" i="41"/>
  <c r="DK136" i="41"/>
  <c r="DG136" i="41"/>
  <c r="DC136" i="41"/>
  <c r="CY136" i="41"/>
  <c r="CU136" i="41"/>
  <c r="CQ136" i="41"/>
  <c r="CM136" i="41"/>
  <c r="CI136" i="41"/>
  <c r="CE136" i="41"/>
  <c r="CA136" i="41"/>
  <c r="BW136" i="41"/>
  <c r="BS136" i="41"/>
  <c r="BO136" i="41"/>
  <c r="DV136" i="41"/>
  <c r="DR136" i="41"/>
  <c r="DN136" i="41"/>
  <c r="DJ136" i="41"/>
  <c r="DF136" i="41"/>
  <c r="DB136" i="41"/>
  <c r="CX136" i="41"/>
  <c r="CT136" i="41"/>
  <c r="CP136" i="41"/>
  <c r="CL136" i="41"/>
  <c r="CH136" i="41"/>
  <c r="CD136" i="41"/>
  <c r="BZ136" i="41"/>
  <c r="BV136" i="41"/>
  <c r="BR136" i="41"/>
  <c r="BN136" i="41"/>
  <c r="DH136" i="41"/>
  <c r="CR136" i="41"/>
  <c r="CB136" i="41"/>
  <c r="DT136" i="41"/>
  <c r="DD136" i="41"/>
  <c r="CN136" i="41"/>
  <c r="BX136" i="41"/>
  <c r="DP136" i="41"/>
  <c r="CZ136" i="41"/>
  <c r="CJ136" i="41"/>
  <c r="BT136" i="41"/>
  <c r="DL136" i="41"/>
  <c r="CV136" i="41"/>
  <c r="CF136" i="41"/>
  <c r="BP136" i="41"/>
  <c r="DQ122" i="41"/>
  <c r="DM122" i="41"/>
  <c r="DI122" i="41"/>
  <c r="DE122" i="41"/>
  <c r="DA122" i="41"/>
  <c r="CW122" i="41"/>
  <c r="CS122" i="41"/>
  <c r="CO122" i="41"/>
  <c r="CK122" i="41"/>
  <c r="CG122" i="41"/>
  <c r="CC122" i="41"/>
  <c r="BY122" i="41"/>
  <c r="BU122" i="41"/>
  <c r="BQ122" i="41"/>
  <c r="BM122" i="41"/>
  <c r="DT122" i="41"/>
  <c r="DP122" i="41"/>
  <c r="DL122" i="41"/>
  <c r="DH122" i="41"/>
  <c r="DD122" i="41"/>
  <c r="CZ122" i="41"/>
  <c r="CV122" i="41"/>
  <c r="CR122" i="41"/>
  <c r="CN122" i="41"/>
  <c r="CJ122" i="41"/>
  <c r="CF122" i="41"/>
  <c r="CB122" i="41"/>
  <c r="BX122" i="41"/>
  <c r="BT122" i="41"/>
  <c r="BP122" i="41"/>
  <c r="DR122" i="41"/>
  <c r="DJ122" i="41"/>
  <c r="DB122" i="41"/>
  <c r="CT122" i="41"/>
  <c r="CL122" i="41"/>
  <c r="CD122" i="41"/>
  <c r="BV122" i="41"/>
  <c r="BN122" i="41"/>
  <c r="DV122" i="41"/>
  <c r="DO122" i="41"/>
  <c r="DG122" i="41"/>
  <c r="CY122" i="41"/>
  <c r="CQ122" i="41"/>
  <c r="CI122" i="41"/>
  <c r="CA122" i="41"/>
  <c r="BS122" i="41"/>
  <c r="DN122" i="41"/>
  <c r="DF122" i="41"/>
  <c r="CX122" i="41"/>
  <c r="CP122" i="41"/>
  <c r="CH122" i="41"/>
  <c r="BZ122" i="41"/>
  <c r="BR122" i="41"/>
  <c r="DS122" i="41"/>
  <c r="DK122" i="41"/>
  <c r="DC122" i="41"/>
  <c r="CU122" i="41"/>
  <c r="CM122" i="41"/>
  <c r="CE122" i="41"/>
  <c r="BW122" i="41"/>
  <c r="BO122" i="41"/>
  <c r="BU33" i="27"/>
  <c r="BT132" i="27"/>
  <c r="BU55" i="27"/>
  <c r="BU28" i="27"/>
  <c r="BU42" i="27"/>
  <c r="BU110" i="27"/>
  <c r="BU52" i="27"/>
  <c r="BT166" i="27"/>
  <c r="BU102" i="27"/>
  <c r="BU84" i="27"/>
  <c r="BU144" i="27"/>
  <c r="BU163" i="27"/>
  <c r="BT167" i="27"/>
  <c r="BT165" i="27"/>
  <c r="BU72" i="27"/>
  <c r="BU175" i="27"/>
  <c r="BU115" i="27"/>
  <c r="BU35" i="27"/>
  <c r="BT121" i="27"/>
  <c r="BT116" i="27"/>
  <c r="Q66" i="43"/>
  <c r="Q65" i="43"/>
  <c r="N4" i="27"/>
  <c r="N3" i="27"/>
  <c r="BV90" i="27"/>
  <c r="BW90" i="27" s="1"/>
  <c r="BV92" i="27"/>
  <c r="BW92" i="27" s="1"/>
  <c r="BV179" i="27"/>
  <c r="BW179" i="27" s="1"/>
  <c r="BV103" i="27"/>
  <c r="BW103" i="27" s="1"/>
  <c r="BV111" i="27"/>
  <c r="BW111" i="27" s="1"/>
  <c r="BV119" i="27"/>
  <c r="BW119" i="27" s="1"/>
  <c r="BV104" i="27"/>
  <c r="BW104" i="27" s="1"/>
  <c r="BV93" i="27"/>
  <c r="BW93" i="27" s="1"/>
  <c r="BV178" i="27"/>
  <c r="BW178" i="27" s="1"/>
  <c r="BV177" i="27"/>
  <c r="BW177" i="27" s="1"/>
  <c r="BV118" i="27"/>
  <c r="BW118" i="27" s="1"/>
  <c r="BV182" i="27"/>
  <c r="BW182" i="27" s="1"/>
  <c r="BV107" i="27"/>
  <c r="BW107" i="27" s="1"/>
  <c r="AD5" i="41"/>
  <c r="AD6" i="41" s="1"/>
  <c r="BV183" i="27"/>
  <c r="BW183" i="27" s="1"/>
  <c r="BV97" i="27"/>
  <c r="BW97" i="27" s="1"/>
  <c r="BV105" i="27"/>
  <c r="BW105" i="27" s="1"/>
  <c r="BV101" i="27"/>
  <c r="BW101" i="27" s="1"/>
  <c r="BV117" i="27"/>
  <c r="BW117" i="27" s="1"/>
  <c r="BV98" i="27"/>
  <c r="BW98" i="27" s="1"/>
  <c r="BV106" i="27"/>
  <c r="BW106" i="27" s="1"/>
  <c r="BV180" i="27"/>
  <c r="BW180" i="27" s="1"/>
  <c r="BV181" i="27"/>
  <c r="BW181" i="27" s="1"/>
  <c r="BV171" i="27"/>
  <c r="BW171" i="27" s="1"/>
  <c r="BV176" i="27"/>
  <c r="BW176" i="27" s="1"/>
  <c r="BV137" i="27"/>
  <c r="BW137" i="27" s="1"/>
  <c r="BV150" i="27"/>
  <c r="BW150" i="27" s="1"/>
  <c r="BV158" i="27"/>
  <c r="BW158" i="27" s="1"/>
  <c r="BV173" i="27"/>
  <c r="BW173" i="27" s="1"/>
  <c r="BV170" i="27"/>
  <c r="BW170" i="27" s="1"/>
  <c r="BV25" i="27"/>
  <c r="BW25" i="27" s="1"/>
  <c r="BV49" i="27"/>
  <c r="BW49" i="27" s="1"/>
  <c r="BV57" i="27"/>
  <c r="BW57" i="27" s="1"/>
  <c r="BV73" i="27"/>
  <c r="BW73" i="27" s="1"/>
  <c r="BV81" i="27"/>
  <c r="BW81" i="27" s="1"/>
  <c r="BV89" i="27"/>
  <c r="BW89" i="27" s="1"/>
  <c r="BV24" i="27"/>
  <c r="BW24" i="27" s="1"/>
  <c r="BV48" i="27"/>
  <c r="BW48" i="27" s="1"/>
  <c r="BV64" i="27"/>
  <c r="BW64" i="27" s="1"/>
  <c r="BV88" i="27"/>
  <c r="BW88" i="27" s="1"/>
  <c r="BV139" i="27"/>
  <c r="BW139" i="27" s="1"/>
  <c r="BV147" i="27"/>
  <c r="BW147" i="27" s="1"/>
  <c r="BV155" i="27"/>
  <c r="BW155" i="27" s="1"/>
  <c r="BV185" i="27"/>
  <c r="BW185" i="27" s="1"/>
  <c r="BV128" i="27"/>
  <c r="BW128" i="27" s="1"/>
  <c r="BV152" i="27"/>
  <c r="BW152" i="27" s="1"/>
  <c r="BV160" i="27"/>
  <c r="BW160" i="27" s="1"/>
  <c r="BV168" i="27"/>
  <c r="BW168" i="27" s="1"/>
  <c r="BV125" i="27"/>
  <c r="BW125" i="27" s="1"/>
  <c r="BV141" i="27"/>
  <c r="BW141" i="27" s="1"/>
  <c r="BV149" i="27"/>
  <c r="BW149" i="27" s="1"/>
  <c r="BV157" i="27"/>
  <c r="BW157" i="27" s="1"/>
  <c r="BV146" i="27"/>
  <c r="BW146" i="27" s="1"/>
  <c r="BV184" i="27"/>
  <c r="BW184" i="27" s="1"/>
  <c r="BV172" i="27"/>
  <c r="BW172" i="27" s="1"/>
  <c r="BV45" i="27"/>
  <c r="BW45" i="27" s="1"/>
  <c r="BV53" i="27"/>
  <c r="BW53" i="27" s="1"/>
  <c r="BV61" i="27"/>
  <c r="BW61" i="27" s="1"/>
  <c r="BV69" i="27"/>
  <c r="BW69" i="27" s="1"/>
  <c r="BV85" i="27"/>
  <c r="BW85" i="27" s="1"/>
  <c r="BV60" i="27"/>
  <c r="BW60" i="27" s="1"/>
  <c r="BV68" i="27"/>
  <c r="BW68" i="27" s="1"/>
  <c r="BV76" i="27"/>
  <c r="BW76" i="27" s="1"/>
  <c r="BV135" i="27"/>
  <c r="BW135" i="27" s="1"/>
  <c r="BV143" i="27"/>
  <c r="BW143" i="27" s="1"/>
  <c r="BV151" i="27"/>
  <c r="BW151" i="27" s="1"/>
  <c r="BV159" i="27"/>
  <c r="BW159" i="27" s="1"/>
  <c r="BV140" i="27"/>
  <c r="BW140" i="27" s="1"/>
  <c r="BV156" i="27"/>
  <c r="BW156" i="27" s="1"/>
  <c r="BV94" i="27"/>
  <c r="BW94" i="27" s="1"/>
  <c r="BV11" i="27"/>
  <c r="BW11" i="27" s="1"/>
  <c r="BV47" i="27"/>
  <c r="BW47" i="27" s="1"/>
  <c r="BV51" i="27"/>
  <c r="BW51" i="27" s="1"/>
  <c r="BV59" i="27"/>
  <c r="BW59" i="27" s="1"/>
  <c r="BV67" i="27"/>
  <c r="BW67" i="27" s="1"/>
  <c r="BV75" i="27"/>
  <c r="BW75" i="27" s="1"/>
  <c r="BV83" i="27"/>
  <c r="BW83" i="27" s="1"/>
  <c r="BV87" i="27"/>
  <c r="BW87" i="27" s="1"/>
  <c r="BV38" i="27"/>
  <c r="BW38" i="27" s="1"/>
  <c r="BV46" i="27"/>
  <c r="BW46" i="27" s="1"/>
  <c r="BV66" i="27"/>
  <c r="BW66" i="27" s="1"/>
  <c r="BV74" i="27"/>
  <c r="BW74" i="27" s="1"/>
  <c r="BV78" i="27"/>
  <c r="BW78" i="27" s="1"/>
  <c r="BV86" i="27"/>
  <c r="BW86" i="27" s="1"/>
  <c r="BV127" i="27"/>
  <c r="BW127" i="27" s="1"/>
  <c r="BV130" i="27"/>
  <c r="BW130" i="27" s="1"/>
  <c r="BV138" i="27"/>
  <c r="BW138" i="27" s="1"/>
  <c r="AA6" i="41"/>
  <c r="AA104" i="43"/>
  <c r="T104" i="43"/>
  <c r="AA103" i="43"/>
  <c r="T103" i="43"/>
  <c r="AA102" i="43"/>
  <c r="T102" i="43"/>
  <c r="Q90" i="43"/>
  <c r="AA89" i="43"/>
  <c r="AA88" i="43"/>
  <c r="AA87" i="43"/>
  <c r="AA84" i="43"/>
  <c r="V61" i="43"/>
  <c r="Q61" i="43"/>
  <c r="L61" i="43"/>
  <c r="G61" i="43"/>
  <c r="M47" i="43"/>
  <c r="K47" i="43"/>
  <c r="I47" i="43"/>
  <c r="G47" i="43"/>
  <c r="L39" i="43"/>
  <c r="G39" i="43"/>
  <c r="DW62" i="41" l="1"/>
  <c r="DW54" i="41"/>
  <c r="DX99" i="41"/>
  <c r="DW35" i="41"/>
  <c r="DW28" i="41"/>
  <c r="DW145" i="41"/>
  <c r="DX71" i="41"/>
  <c r="DX28" i="41"/>
  <c r="DY28" i="41" s="1"/>
  <c r="DZ28" i="41" s="1"/>
  <c r="DX70" i="41"/>
  <c r="DX120" i="41"/>
  <c r="DW153" i="41"/>
  <c r="DW71" i="41"/>
  <c r="DX44" i="41"/>
  <c r="DX32" i="41"/>
  <c r="DW175" i="41"/>
  <c r="DW102" i="41"/>
  <c r="DX102" i="41"/>
  <c r="DW110" i="41"/>
  <c r="DX15" i="41"/>
  <c r="DW131" i="41"/>
  <c r="DW72" i="41"/>
  <c r="DW33" i="41"/>
  <c r="DX161" i="41"/>
  <c r="DW58" i="41"/>
  <c r="DW96" i="41"/>
  <c r="DW162" i="41"/>
  <c r="DW95" i="41"/>
  <c r="DX108" i="41"/>
  <c r="DX42" i="41"/>
  <c r="DW122" i="41"/>
  <c r="DW70" i="41"/>
  <c r="DX35" i="41"/>
  <c r="DW133" i="41"/>
  <c r="DX133" i="41"/>
  <c r="DX13" i="41"/>
  <c r="DX54" i="41"/>
  <c r="DY54" i="41" s="1"/>
  <c r="DZ54" i="41" s="1"/>
  <c r="DX110" i="41"/>
  <c r="DX20" i="41"/>
  <c r="DW163" i="41"/>
  <c r="DX84" i="41"/>
  <c r="DW63" i="41"/>
  <c r="DX96" i="41"/>
  <c r="DW108" i="41"/>
  <c r="DX144" i="41"/>
  <c r="DW42" i="41"/>
  <c r="DX122" i="41"/>
  <c r="DW136" i="41"/>
  <c r="DX112" i="41"/>
  <c r="DW120" i="41"/>
  <c r="DW129" i="41"/>
  <c r="DX52" i="41"/>
  <c r="DW44" i="41"/>
  <c r="DY44" i="41" s="1"/>
  <c r="DZ44" i="41" s="1"/>
  <c r="DX55" i="41"/>
  <c r="DW13" i="41"/>
  <c r="DW32" i="41"/>
  <c r="DY32" i="41" s="1"/>
  <c r="DZ32" i="41" s="1"/>
  <c r="DX169" i="41"/>
  <c r="DX175" i="41"/>
  <c r="DW15" i="41"/>
  <c r="DY15" i="41" s="1"/>
  <c r="DZ15" i="41" s="1"/>
  <c r="DX115" i="41"/>
  <c r="DW84" i="41"/>
  <c r="DX58" i="41"/>
  <c r="DW144" i="41"/>
  <c r="DX136" i="41"/>
  <c r="DW112" i="41"/>
  <c r="DW99" i="41"/>
  <c r="DX153" i="41"/>
  <c r="DX129" i="41"/>
  <c r="DW52" i="41"/>
  <c r="DW55" i="41"/>
  <c r="DY55" i="41" s="1"/>
  <c r="DZ55" i="41" s="1"/>
  <c r="DW169" i="41"/>
  <c r="DW16" i="41"/>
  <c r="DX16" i="41"/>
  <c r="DW20" i="41"/>
  <c r="DX62" i="41"/>
  <c r="DX131" i="41"/>
  <c r="DW115" i="41"/>
  <c r="DX72" i="41"/>
  <c r="DX163" i="41"/>
  <c r="DX33" i="41"/>
  <c r="DW161" i="41"/>
  <c r="DX63" i="41"/>
  <c r="DX162" i="41"/>
  <c r="DX95" i="41"/>
  <c r="DX145" i="41"/>
  <c r="DY145" i="41" s="1"/>
  <c r="DZ145" i="41" s="1"/>
  <c r="Q67" i="43"/>
  <c r="N5" i="27"/>
  <c r="DY20" i="41" l="1"/>
  <c r="DZ20" i="41" s="1"/>
  <c r="DY35" i="41"/>
  <c r="DZ35" i="41" s="1"/>
  <c r="DY161" i="41"/>
  <c r="DZ161" i="41" s="1"/>
  <c r="DY62" i="41"/>
  <c r="DZ62" i="41" s="1"/>
  <c r="DY133" i="41"/>
  <c r="DZ133" i="41" s="1"/>
  <c r="DY144" i="41"/>
  <c r="DZ144" i="41" s="1"/>
  <c r="DY112" i="41"/>
  <c r="DZ112" i="41" s="1"/>
  <c r="DY84" i="41"/>
  <c r="DZ84" i="41" s="1"/>
  <c r="DY169" i="41"/>
  <c r="DZ169" i="41" s="1"/>
  <c r="DY129" i="41"/>
  <c r="DZ129" i="41" s="1"/>
  <c r="DY70" i="41"/>
  <c r="DZ70" i="41" s="1"/>
  <c r="DY96" i="41"/>
  <c r="DZ96" i="41" s="1"/>
  <c r="DY72" i="41"/>
  <c r="DZ72" i="41" s="1"/>
  <c r="DY71" i="41"/>
  <c r="DZ71" i="41" s="1"/>
  <c r="DY99" i="41"/>
  <c r="DZ99" i="41" s="1"/>
  <c r="DY13" i="41"/>
  <c r="DZ13" i="41" s="1"/>
  <c r="DY136" i="41"/>
  <c r="DZ136" i="41" s="1"/>
  <c r="DY108" i="41"/>
  <c r="DZ108" i="41" s="1"/>
  <c r="DY163" i="41"/>
  <c r="DZ163" i="41" s="1"/>
  <c r="DY122" i="41"/>
  <c r="DZ122" i="41" s="1"/>
  <c r="DY58" i="41"/>
  <c r="DZ58" i="41" s="1"/>
  <c r="DY131" i="41"/>
  <c r="DZ131" i="41" s="1"/>
  <c r="DY102" i="41"/>
  <c r="DZ102" i="41" s="1"/>
  <c r="DY153" i="41"/>
  <c r="DZ153" i="41" s="1"/>
  <c r="DY52" i="41"/>
  <c r="DZ52" i="41" s="1"/>
  <c r="DY95" i="41"/>
  <c r="DZ95" i="41" s="1"/>
  <c r="DY175" i="41"/>
  <c r="DZ175" i="41" s="1"/>
  <c r="DY16" i="41"/>
  <c r="DZ16" i="41" s="1"/>
  <c r="DY115" i="41"/>
  <c r="DZ115" i="41" s="1"/>
  <c r="DY120" i="41"/>
  <c r="DZ120" i="41" s="1"/>
  <c r="DY42" i="41"/>
  <c r="DZ42" i="41" s="1"/>
  <c r="DY63" i="41"/>
  <c r="DZ63" i="41" s="1"/>
  <c r="DY162" i="41"/>
  <c r="DZ162" i="41" s="1"/>
  <c r="DY33" i="41"/>
  <c r="DZ33" i="41" s="1"/>
  <c r="DY110" i="41"/>
  <c r="DZ110" i="41" s="1"/>
  <c r="AU12" i="41" l="1"/>
  <c r="AT12" i="41"/>
  <c r="AS12" i="41"/>
  <c r="AR12" i="41"/>
  <c r="AS14" i="41"/>
  <c r="AR14" i="41"/>
  <c r="AU14" i="41"/>
  <c r="AT14" i="41"/>
  <c r="AS13" i="41"/>
  <c r="AR13" i="41"/>
  <c r="AU13" i="41"/>
  <c r="AT13" i="41"/>
  <c r="M5" i="41"/>
  <c r="Q24" i="43" s="1"/>
  <c r="L5" i="41"/>
  <c r="L24" i="43" s="1"/>
  <c r="K5" i="41"/>
  <c r="N5" i="41"/>
  <c r="V24" i="43" s="1"/>
  <c r="M4" i="41"/>
  <c r="Q23" i="43" s="1"/>
  <c r="L4" i="41"/>
  <c r="L23" i="43" s="1"/>
  <c r="K4" i="41"/>
  <c r="G23" i="43" s="1"/>
  <c r="N4" i="41"/>
  <c r="V23" i="43" s="1"/>
  <c r="M3" i="41"/>
  <c r="Q22" i="43" s="1"/>
  <c r="Q29" i="43" s="1"/>
  <c r="L3" i="41"/>
  <c r="K3" i="41"/>
  <c r="N3" i="41"/>
  <c r="V22" i="43" s="1"/>
  <c r="V5" i="41"/>
  <c r="S5" i="41"/>
  <c r="V4" i="41"/>
  <c r="V53" i="43" s="1"/>
  <c r="T5" i="41"/>
  <c r="S4" i="41"/>
  <c r="U5" i="41"/>
  <c r="T4" i="41"/>
  <c r="L53" i="43" s="1"/>
  <c r="U4" i="41"/>
  <c r="K6" i="41" l="1"/>
  <c r="M20" i="53"/>
  <c r="M21" i="53"/>
  <c r="AV13" i="41"/>
  <c r="AX45" i="41" s="1"/>
  <c r="AV14" i="41"/>
  <c r="AT15" i="41"/>
  <c r="AV12" i="41"/>
  <c r="AR15" i="41"/>
  <c r="AS15" i="41"/>
  <c r="AU15" i="41"/>
  <c r="V25" i="43"/>
  <c r="V90" i="43" s="1"/>
  <c r="L6" i="41"/>
  <c r="L22" i="43"/>
  <c r="M6" i="41"/>
  <c r="N6" i="41"/>
  <c r="O4" i="41"/>
  <c r="G22" i="43"/>
  <c r="O3" i="41"/>
  <c r="G24" i="43"/>
  <c r="O5" i="41"/>
  <c r="T6" i="41"/>
  <c r="L54" i="43"/>
  <c r="L55" i="43" s="1"/>
  <c r="Q53" i="43"/>
  <c r="W4" i="41"/>
  <c r="G53" i="43"/>
  <c r="AA53" i="43" s="1"/>
  <c r="V54" i="43"/>
  <c r="V55" i="43" s="1"/>
  <c r="V6" i="41"/>
  <c r="Q54" i="43"/>
  <c r="U6" i="41"/>
  <c r="W5" i="41"/>
  <c r="G54" i="43"/>
  <c r="S6" i="41"/>
  <c r="E3008" i="41"/>
  <c r="D3008" i="41"/>
  <c r="C3008" i="41"/>
  <c r="E3007" i="41"/>
  <c r="D3007" i="41"/>
  <c r="C3007" i="41"/>
  <c r="E3006" i="41"/>
  <c r="D3006" i="41"/>
  <c r="C3006" i="41"/>
  <c r="E3005" i="41"/>
  <c r="D3005" i="41"/>
  <c r="C3005" i="41"/>
  <c r="E3004" i="41"/>
  <c r="D3004" i="41"/>
  <c r="C3004" i="41"/>
  <c r="E3003" i="41"/>
  <c r="D3003" i="41"/>
  <c r="C3003" i="41"/>
  <c r="E3002" i="41"/>
  <c r="D3002" i="41"/>
  <c r="C3002" i="41"/>
  <c r="E3001" i="41"/>
  <c r="D3001" i="41"/>
  <c r="C3001" i="41"/>
  <c r="E3000" i="41"/>
  <c r="D3000" i="41"/>
  <c r="C3000" i="41"/>
  <c r="E2999" i="41"/>
  <c r="D2999" i="41"/>
  <c r="C2999" i="41"/>
  <c r="E2998" i="41"/>
  <c r="D2998" i="41"/>
  <c r="C2998" i="41"/>
  <c r="E2997" i="41"/>
  <c r="D2997" i="41"/>
  <c r="C2997" i="41"/>
  <c r="E2996" i="41"/>
  <c r="D2996" i="41"/>
  <c r="C2996" i="41"/>
  <c r="E2995" i="41"/>
  <c r="D2995" i="41"/>
  <c r="C2995" i="41"/>
  <c r="E2994" i="41"/>
  <c r="D2994" i="41"/>
  <c r="C2994" i="41"/>
  <c r="E2993" i="41"/>
  <c r="D2993" i="41"/>
  <c r="C2993" i="41"/>
  <c r="E2992" i="41"/>
  <c r="D2992" i="41"/>
  <c r="C2992" i="41"/>
  <c r="E2991" i="41"/>
  <c r="D2991" i="41"/>
  <c r="C2991" i="41"/>
  <c r="E2990" i="41"/>
  <c r="D2990" i="41"/>
  <c r="C2990" i="41"/>
  <c r="E2989" i="41"/>
  <c r="D2989" i="41"/>
  <c r="C2989" i="41"/>
  <c r="E2988" i="41"/>
  <c r="D2988" i="41"/>
  <c r="C2988" i="41"/>
  <c r="E2987" i="41"/>
  <c r="D2987" i="41"/>
  <c r="C2987" i="41"/>
  <c r="E2986" i="41"/>
  <c r="D2986" i="41"/>
  <c r="C2986" i="41"/>
  <c r="E2985" i="41"/>
  <c r="D2985" i="41"/>
  <c r="C2985" i="41"/>
  <c r="E2984" i="41"/>
  <c r="D2984" i="41"/>
  <c r="C2984" i="41"/>
  <c r="E2983" i="41"/>
  <c r="D2983" i="41"/>
  <c r="C2983" i="41"/>
  <c r="E2982" i="41"/>
  <c r="D2982" i="41"/>
  <c r="C2982" i="41"/>
  <c r="E2981" i="41"/>
  <c r="D2981" i="41"/>
  <c r="C2981" i="41"/>
  <c r="E2980" i="41"/>
  <c r="D2980" i="41"/>
  <c r="C2980" i="41"/>
  <c r="E2979" i="41"/>
  <c r="D2979" i="41"/>
  <c r="C2979" i="41"/>
  <c r="E2978" i="41"/>
  <c r="D2978" i="41"/>
  <c r="C2978" i="41"/>
  <c r="E2977" i="41"/>
  <c r="D2977" i="41"/>
  <c r="C2977" i="41"/>
  <c r="E2976" i="41"/>
  <c r="D2976" i="41"/>
  <c r="C2976" i="41"/>
  <c r="E2975" i="41"/>
  <c r="D2975" i="41"/>
  <c r="C2975" i="41"/>
  <c r="E2974" i="41"/>
  <c r="D2974" i="41"/>
  <c r="C2974" i="41"/>
  <c r="E2973" i="41"/>
  <c r="D2973" i="41"/>
  <c r="C2973" i="41"/>
  <c r="E2972" i="41"/>
  <c r="D2972" i="41"/>
  <c r="C2972" i="41"/>
  <c r="E2971" i="41"/>
  <c r="D2971" i="41"/>
  <c r="C2971" i="41"/>
  <c r="E2970" i="41"/>
  <c r="D2970" i="41"/>
  <c r="C2970" i="41"/>
  <c r="E2969" i="41"/>
  <c r="D2969" i="41"/>
  <c r="C2969" i="41"/>
  <c r="E2968" i="41"/>
  <c r="D2968" i="41"/>
  <c r="C2968" i="41"/>
  <c r="E2967" i="41"/>
  <c r="D2967" i="41"/>
  <c r="C2967" i="41"/>
  <c r="E2966" i="41"/>
  <c r="D2966" i="41"/>
  <c r="C2966" i="41"/>
  <c r="E2965" i="41"/>
  <c r="D2965" i="41"/>
  <c r="C2965" i="41"/>
  <c r="E2964" i="41"/>
  <c r="D2964" i="41"/>
  <c r="C2964" i="41"/>
  <c r="E2963" i="41"/>
  <c r="D2963" i="41"/>
  <c r="C2963" i="41"/>
  <c r="E2962" i="41"/>
  <c r="D2962" i="41"/>
  <c r="C2962" i="41"/>
  <c r="E2961" i="41"/>
  <c r="D2961" i="41"/>
  <c r="C2961" i="41"/>
  <c r="E2960" i="41"/>
  <c r="D2960" i="41"/>
  <c r="C2960" i="41"/>
  <c r="E2959" i="41"/>
  <c r="D2959" i="41"/>
  <c r="C2959" i="41"/>
  <c r="E2958" i="41"/>
  <c r="D2958" i="41"/>
  <c r="C2958" i="41"/>
  <c r="E2957" i="41"/>
  <c r="D2957" i="41"/>
  <c r="C2957" i="41"/>
  <c r="E2956" i="41"/>
  <c r="D2956" i="41"/>
  <c r="C2956" i="41"/>
  <c r="E2955" i="41"/>
  <c r="D2955" i="41"/>
  <c r="C2955" i="41"/>
  <c r="E2954" i="41"/>
  <c r="D2954" i="41"/>
  <c r="C2954" i="41"/>
  <c r="E2953" i="41"/>
  <c r="D2953" i="41"/>
  <c r="C2953" i="41"/>
  <c r="E2952" i="41"/>
  <c r="D2952" i="41"/>
  <c r="C2952" i="41"/>
  <c r="E2951" i="41"/>
  <c r="D2951" i="41"/>
  <c r="C2951" i="41"/>
  <c r="E2950" i="41"/>
  <c r="D2950" i="41"/>
  <c r="C2950" i="41"/>
  <c r="E2949" i="41"/>
  <c r="D2949" i="41"/>
  <c r="C2949" i="41"/>
  <c r="E2948" i="41"/>
  <c r="D2948" i="41"/>
  <c r="C2948" i="41"/>
  <c r="E2947" i="41"/>
  <c r="D2947" i="41"/>
  <c r="C2947" i="41"/>
  <c r="E2946" i="41"/>
  <c r="D2946" i="41"/>
  <c r="C2946" i="41"/>
  <c r="E2945" i="41"/>
  <c r="D2945" i="41"/>
  <c r="C2945" i="41"/>
  <c r="E2944" i="41"/>
  <c r="D2944" i="41"/>
  <c r="C2944" i="41"/>
  <c r="E2943" i="41"/>
  <c r="D2943" i="41"/>
  <c r="C2943" i="41"/>
  <c r="E2942" i="41"/>
  <c r="D2942" i="41"/>
  <c r="C2942" i="41"/>
  <c r="E2941" i="41"/>
  <c r="D2941" i="41"/>
  <c r="C2941" i="41"/>
  <c r="E2940" i="41"/>
  <c r="D2940" i="41"/>
  <c r="C2940" i="41"/>
  <c r="E2939" i="41"/>
  <c r="D2939" i="41"/>
  <c r="C2939" i="41"/>
  <c r="E2938" i="41"/>
  <c r="D2938" i="41"/>
  <c r="C2938" i="41"/>
  <c r="E2937" i="41"/>
  <c r="D2937" i="41"/>
  <c r="C2937" i="41"/>
  <c r="E2936" i="41"/>
  <c r="D2936" i="41"/>
  <c r="C2936" i="41"/>
  <c r="E2935" i="41"/>
  <c r="D2935" i="41"/>
  <c r="C2935" i="41"/>
  <c r="E2934" i="41"/>
  <c r="D2934" i="41"/>
  <c r="C2934" i="41"/>
  <c r="E2933" i="41"/>
  <c r="D2933" i="41"/>
  <c r="C2933" i="41"/>
  <c r="E2932" i="41"/>
  <c r="D2932" i="41"/>
  <c r="C2932" i="41"/>
  <c r="E2931" i="41"/>
  <c r="D2931" i="41"/>
  <c r="C2931" i="41"/>
  <c r="E2930" i="41"/>
  <c r="D2930" i="41"/>
  <c r="C2930" i="41"/>
  <c r="E2929" i="41"/>
  <c r="D2929" i="41"/>
  <c r="C2929" i="41"/>
  <c r="E2928" i="41"/>
  <c r="D2928" i="41"/>
  <c r="C2928" i="41"/>
  <c r="E2927" i="41"/>
  <c r="D2927" i="41"/>
  <c r="C2927" i="41"/>
  <c r="E2926" i="41"/>
  <c r="D2926" i="41"/>
  <c r="C2926" i="41"/>
  <c r="E2925" i="41"/>
  <c r="D2925" i="41"/>
  <c r="C2925" i="41"/>
  <c r="E2924" i="41"/>
  <c r="D2924" i="41"/>
  <c r="C2924" i="41"/>
  <c r="E2923" i="41"/>
  <c r="D2923" i="41"/>
  <c r="C2923" i="41"/>
  <c r="E2922" i="41"/>
  <c r="D2922" i="41"/>
  <c r="C2922" i="41"/>
  <c r="E2921" i="41"/>
  <c r="D2921" i="41"/>
  <c r="C2921" i="41"/>
  <c r="E2920" i="41"/>
  <c r="D2920" i="41"/>
  <c r="C2920" i="41"/>
  <c r="E2919" i="41"/>
  <c r="D2919" i="41"/>
  <c r="C2919" i="41"/>
  <c r="E2918" i="41"/>
  <c r="D2918" i="41"/>
  <c r="C2918" i="41"/>
  <c r="E2917" i="41"/>
  <c r="D2917" i="41"/>
  <c r="C2917" i="41"/>
  <c r="E2916" i="41"/>
  <c r="D2916" i="41"/>
  <c r="C2916" i="41"/>
  <c r="E2915" i="41"/>
  <c r="D2915" i="41"/>
  <c r="C2915" i="41"/>
  <c r="E2914" i="41"/>
  <c r="D2914" i="41"/>
  <c r="C2914" i="41"/>
  <c r="E2913" i="41"/>
  <c r="D2913" i="41"/>
  <c r="C2913" i="41"/>
  <c r="E2912" i="41"/>
  <c r="D2912" i="41"/>
  <c r="C2912" i="41"/>
  <c r="E2911" i="41"/>
  <c r="D2911" i="41"/>
  <c r="C2911" i="41"/>
  <c r="E2910" i="41"/>
  <c r="D2910" i="41"/>
  <c r="C2910" i="41"/>
  <c r="E2909" i="41"/>
  <c r="D2909" i="41"/>
  <c r="C2909" i="41"/>
  <c r="E2908" i="41"/>
  <c r="D2908" i="41"/>
  <c r="C2908" i="41"/>
  <c r="E2907" i="41"/>
  <c r="D2907" i="41"/>
  <c r="C2907" i="41"/>
  <c r="E2906" i="41"/>
  <c r="D2906" i="41"/>
  <c r="C2906" i="41"/>
  <c r="E2905" i="41"/>
  <c r="D2905" i="41"/>
  <c r="C2905" i="41"/>
  <c r="E2904" i="41"/>
  <c r="D2904" i="41"/>
  <c r="C2904" i="41"/>
  <c r="E2903" i="41"/>
  <c r="D2903" i="41"/>
  <c r="C2903" i="41"/>
  <c r="E2902" i="41"/>
  <c r="D2902" i="41"/>
  <c r="C2902" i="41"/>
  <c r="E2901" i="41"/>
  <c r="D2901" i="41"/>
  <c r="C2901" i="41"/>
  <c r="E2900" i="41"/>
  <c r="D2900" i="41"/>
  <c r="C2900" i="41"/>
  <c r="E2899" i="41"/>
  <c r="D2899" i="41"/>
  <c r="C2899" i="41"/>
  <c r="E2898" i="41"/>
  <c r="D2898" i="41"/>
  <c r="C2898" i="41"/>
  <c r="E2897" i="41"/>
  <c r="D2897" i="41"/>
  <c r="C2897" i="41"/>
  <c r="E2896" i="41"/>
  <c r="D2896" i="41"/>
  <c r="C2896" i="41"/>
  <c r="E2895" i="41"/>
  <c r="D2895" i="41"/>
  <c r="C2895" i="41"/>
  <c r="E2894" i="41"/>
  <c r="D2894" i="41"/>
  <c r="C2894" i="41"/>
  <c r="E2893" i="41"/>
  <c r="D2893" i="41"/>
  <c r="C2893" i="41"/>
  <c r="E2892" i="41"/>
  <c r="D2892" i="41"/>
  <c r="C2892" i="41"/>
  <c r="E2891" i="41"/>
  <c r="D2891" i="41"/>
  <c r="C2891" i="41"/>
  <c r="E2890" i="41"/>
  <c r="D2890" i="41"/>
  <c r="C2890" i="41"/>
  <c r="E2889" i="41"/>
  <c r="D2889" i="41"/>
  <c r="C2889" i="41"/>
  <c r="E2888" i="41"/>
  <c r="D2888" i="41"/>
  <c r="C2888" i="41"/>
  <c r="E2887" i="41"/>
  <c r="D2887" i="41"/>
  <c r="C2887" i="41"/>
  <c r="E2886" i="41"/>
  <c r="D2886" i="41"/>
  <c r="C2886" i="41"/>
  <c r="E2885" i="41"/>
  <c r="D2885" i="41"/>
  <c r="C2885" i="41"/>
  <c r="E2884" i="41"/>
  <c r="D2884" i="41"/>
  <c r="C2884" i="41"/>
  <c r="E2883" i="41"/>
  <c r="D2883" i="41"/>
  <c r="C2883" i="41"/>
  <c r="E2882" i="41"/>
  <c r="D2882" i="41"/>
  <c r="C2882" i="41"/>
  <c r="E2881" i="41"/>
  <c r="D2881" i="41"/>
  <c r="C2881" i="41"/>
  <c r="E2880" i="41"/>
  <c r="D2880" i="41"/>
  <c r="C2880" i="41"/>
  <c r="E2879" i="41"/>
  <c r="D2879" i="41"/>
  <c r="C2879" i="41"/>
  <c r="E2878" i="41"/>
  <c r="D2878" i="41"/>
  <c r="C2878" i="41"/>
  <c r="E2877" i="41"/>
  <c r="D2877" i="41"/>
  <c r="C2877" i="41"/>
  <c r="E2876" i="41"/>
  <c r="D2876" i="41"/>
  <c r="C2876" i="41"/>
  <c r="E2875" i="41"/>
  <c r="D2875" i="41"/>
  <c r="C2875" i="41"/>
  <c r="E2874" i="41"/>
  <c r="D2874" i="41"/>
  <c r="C2874" i="41"/>
  <c r="E2873" i="41"/>
  <c r="D2873" i="41"/>
  <c r="C2873" i="41"/>
  <c r="E2872" i="41"/>
  <c r="D2872" i="41"/>
  <c r="C2872" i="41"/>
  <c r="E2871" i="41"/>
  <c r="D2871" i="41"/>
  <c r="C2871" i="41"/>
  <c r="E2870" i="41"/>
  <c r="D2870" i="41"/>
  <c r="C2870" i="41"/>
  <c r="E2869" i="41"/>
  <c r="D2869" i="41"/>
  <c r="C2869" i="41"/>
  <c r="E2868" i="41"/>
  <c r="D2868" i="41"/>
  <c r="C2868" i="41"/>
  <c r="E2867" i="41"/>
  <c r="D2867" i="41"/>
  <c r="C2867" i="41"/>
  <c r="E2866" i="41"/>
  <c r="D2866" i="41"/>
  <c r="C2866" i="41"/>
  <c r="E2865" i="41"/>
  <c r="D2865" i="41"/>
  <c r="C2865" i="41"/>
  <c r="E2864" i="41"/>
  <c r="D2864" i="41"/>
  <c r="C2864" i="41"/>
  <c r="E2863" i="41"/>
  <c r="D2863" i="41"/>
  <c r="C2863" i="41"/>
  <c r="E2862" i="41"/>
  <c r="D2862" i="41"/>
  <c r="C2862" i="41"/>
  <c r="E2861" i="41"/>
  <c r="D2861" i="41"/>
  <c r="C2861" i="41"/>
  <c r="E2860" i="41"/>
  <c r="D2860" i="41"/>
  <c r="C2860" i="41"/>
  <c r="E2859" i="41"/>
  <c r="D2859" i="41"/>
  <c r="C2859" i="41"/>
  <c r="E2858" i="41"/>
  <c r="D2858" i="41"/>
  <c r="C2858" i="41"/>
  <c r="E2857" i="41"/>
  <c r="D2857" i="41"/>
  <c r="C2857" i="41"/>
  <c r="E2856" i="41"/>
  <c r="D2856" i="41"/>
  <c r="C2856" i="41"/>
  <c r="E2855" i="41"/>
  <c r="D2855" i="41"/>
  <c r="C2855" i="41"/>
  <c r="E2854" i="41"/>
  <c r="D2854" i="41"/>
  <c r="C2854" i="41"/>
  <c r="E2853" i="41"/>
  <c r="D2853" i="41"/>
  <c r="C2853" i="41"/>
  <c r="E2852" i="41"/>
  <c r="D2852" i="41"/>
  <c r="C2852" i="41"/>
  <c r="E2851" i="41"/>
  <c r="D2851" i="41"/>
  <c r="C2851" i="41"/>
  <c r="E2850" i="41"/>
  <c r="D2850" i="41"/>
  <c r="C2850" i="41"/>
  <c r="E2849" i="41"/>
  <c r="D2849" i="41"/>
  <c r="C2849" i="41"/>
  <c r="E2848" i="41"/>
  <c r="D2848" i="41"/>
  <c r="C2848" i="41"/>
  <c r="E2847" i="41"/>
  <c r="D2847" i="41"/>
  <c r="C2847" i="41"/>
  <c r="E2846" i="41"/>
  <c r="D2846" i="41"/>
  <c r="C2846" i="41"/>
  <c r="E2845" i="41"/>
  <c r="D2845" i="41"/>
  <c r="C2845" i="41"/>
  <c r="E2844" i="41"/>
  <c r="D2844" i="41"/>
  <c r="C2844" i="41"/>
  <c r="E2843" i="41"/>
  <c r="D2843" i="41"/>
  <c r="C2843" i="41"/>
  <c r="E2842" i="41"/>
  <c r="D2842" i="41"/>
  <c r="C2842" i="41"/>
  <c r="E2841" i="41"/>
  <c r="D2841" i="41"/>
  <c r="C2841" i="41"/>
  <c r="E2840" i="41"/>
  <c r="D2840" i="41"/>
  <c r="C2840" i="41"/>
  <c r="E2839" i="41"/>
  <c r="D2839" i="41"/>
  <c r="C2839" i="41"/>
  <c r="E2838" i="41"/>
  <c r="D2838" i="41"/>
  <c r="C2838" i="41"/>
  <c r="E2837" i="41"/>
  <c r="D2837" i="41"/>
  <c r="C2837" i="41"/>
  <c r="E2836" i="41"/>
  <c r="D2836" i="41"/>
  <c r="C2836" i="41"/>
  <c r="E2835" i="41"/>
  <c r="D2835" i="41"/>
  <c r="C2835" i="41"/>
  <c r="E2834" i="41"/>
  <c r="D2834" i="41"/>
  <c r="C2834" i="41"/>
  <c r="E2833" i="41"/>
  <c r="D2833" i="41"/>
  <c r="C2833" i="41"/>
  <c r="E2832" i="41"/>
  <c r="D2832" i="41"/>
  <c r="C2832" i="41"/>
  <c r="E2831" i="41"/>
  <c r="D2831" i="41"/>
  <c r="C2831" i="41"/>
  <c r="E2830" i="41"/>
  <c r="D2830" i="41"/>
  <c r="C2830" i="41"/>
  <c r="E2829" i="41"/>
  <c r="D2829" i="41"/>
  <c r="C2829" i="41"/>
  <c r="E2828" i="41"/>
  <c r="D2828" i="41"/>
  <c r="C2828" i="41"/>
  <c r="E2827" i="41"/>
  <c r="D2827" i="41"/>
  <c r="C2827" i="41"/>
  <c r="E2826" i="41"/>
  <c r="D2826" i="41"/>
  <c r="C2826" i="41"/>
  <c r="E2825" i="41"/>
  <c r="D2825" i="41"/>
  <c r="C2825" i="41"/>
  <c r="E2824" i="41"/>
  <c r="D2824" i="41"/>
  <c r="C2824" i="41"/>
  <c r="E2823" i="41"/>
  <c r="D2823" i="41"/>
  <c r="C2823" i="41"/>
  <c r="E2822" i="41"/>
  <c r="D2822" i="41"/>
  <c r="C2822" i="41"/>
  <c r="E2821" i="41"/>
  <c r="D2821" i="41"/>
  <c r="C2821" i="41"/>
  <c r="E2820" i="41"/>
  <c r="D2820" i="41"/>
  <c r="C2820" i="41"/>
  <c r="E2819" i="41"/>
  <c r="D2819" i="41"/>
  <c r="C2819" i="41"/>
  <c r="E2818" i="41"/>
  <c r="D2818" i="41"/>
  <c r="C2818" i="41"/>
  <c r="E2817" i="41"/>
  <c r="D2817" i="41"/>
  <c r="C2817" i="41"/>
  <c r="E2816" i="41"/>
  <c r="D2816" i="41"/>
  <c r="C2816" i="41"/>
  <c r="E2815" i="41"/>
  <c r="D2815" i="41"/>
  <c r="C2815" i="41"/>
  <c r="E2814" i="41"/>
  <c r="D2814" i="41"/>
  <c r="C2814" i="41"/>
  <c r="E2813" i="41"/>
  <c r="D2813" i="41"/>
  <c r="C2813" i="41"/>
  <c r="E2812" i="41"/>
  <c r="D2812" i="41"/>
  <c r="C2812" i="41"/>
  <c r="E2811" i="41"/>
  <c r="D2811" i="41"/>
  <c r="C2811" i="41"/>
  <c r="E2810" i="41"/>
  <c r="D2810" i="41"/>
  <c r="C2810" i="41"/>
  <c r="E2809" i="41"/>
  <c r="D2809" i="41"/>
  <c r="C2809" i="41"/>
  <c r="E2808" i="41"/>
  <c r="D2808" i="41"/>
  <c r="C2808" i="41"/>
  <c r="E2807" i="41"/>
  <c r="D2807" i="41"/>
  <c r="C2807" i="41"/>
  <c r="E2806" i="41"/>
  <c r="D2806" i="41"/>
  <c r="C2806" i="41"/>
  <c r="E2805" i="41"/>
  <c r="D2805" i="41"/>
  <c r="C2805" i="41"/>
  <c r="E2804" i="41"/>
  <c r="D2804" i="41"/>
  <c r="C2804" i="41"/>
  <c r="E2803" i="41"/>
  <c r="D2803" i="41"/>
  <c r="C2803" i="41"/>
  <c r="E2802" i="41"/>
  <c r="D2802" i="41"/>
  <c r="C2802" i="41"/>
  <c r="E2801" i="41"/>
  <c r="D2801" i="41"/>
  <c r="C2801" i="41"/>
  <c r="E2800" i="41"/>
  <c r="D2800" i="41"/>
  <c r="C2800" i="41"/>
  <c r="E2799" i="41"/>
  <c r="D2799" i="41"/>
  <c r="C2799" i="41"/>
  <c r="E2798" i="41"/>
  <c r="D2798" i="41"/>
  <c r="C2798" i="41"/>
  <c r="E2797" i="41"/>
  <c r="D2797" i="41"/>
  <c r="C2797" i="41"/>
  <c r="E2796" i="41"/>
  <c r="D2796" i="41"/>
  <c r="C2796" i="41"/>
  <c r="E2795" i="41"/>
  <c r="D2795" i="41"/>
  <c r="C2795" i="41"/>
  <c r="E2794" i="41"/>
  <c r="D2794" i="41"/>
  <c r="C2794" i="41"/>
  <c r="E2793" i="41"/>
  <c r="D2793" i="41"/>
  <c r="C2793" i="41"/>
  <c r="E2792" i="41"/>
  <c r="D2792" i="41"/>
  <c r="C2792" i="41"/>
  <c r="E2791" i="41"/>
  <c r="D2791" i="41"/>
  <c r="C2791" i="41"/>
  <c r="E2790" i="41"/>
  <c r="D2790" i="41"/>
  <c r="C2790" i="41"/>
  <c r="E2789" i="41"/>
  <c r="D2789" i="41"/>
  <c r="C2789" i="41"/>
  <c r="E2788" i="41"/>
  <c r="D2788" i="41"/>
  <c r="C2788" i="41"/>
  <c r="E2787" i="41"/>
  <c r="D2787" i="41"/>
  <c r="C2787" i="41"/>
  <c r="E2786" i="41"/>
  <c r="D2786" i="41"/>
  <c r="C2786" i="41"/>
  <c r="E2785" i="41"/>
  <c r="D2785" i="41"/>
  <c r="C2785" i="41"/>
  <c r="E2784" i="41"/>
  <c r="D2784" i="41"/>
  <c r="C2784" i="41"/>
  <c r="E2783" i="41"/>
  <c r="D2783" i="41"/>
  <c r="C2783" i="41"/>
  <c r="E2782" i="41"/>
  <c r="D2782" i="41"/>
  <c r="C2782" i="41"/>
  <c r="E2781" i="41"/>
  <c r="D2781" i="41"/>
  <c r="C2781" i="41"/>
  <c r="E2780" i="41"/>
  <c r="D2780" i="41"/>
  <c r="C2780" i="41"/>
  <c r="E2779" i="41"/>
  <c r="D2779" i="41"/>
  <c r="C2779" i="41"/>
  <c r="E2778" i="41"/>
  <c r="D2778" i="41"/>
  <c r="C2778" i="41"/>
  <c r="E2777" i="41"/>
  <c r="D2777" i="41"/>
  <c r="C2777" i="41"/>
  <c r="E2776" i="41"/>
  <c r="D2776" i="41"/>
  <c r="C2776" i="41"/>
  <c r="E2775" i="41"/>
  <c r="D2775" i="41"/>
  <c r="C2775" i="41"/>
  <c r="E2774" i="41"/>
  <c r="D2774" i="41"/>
  <c r="C2774" i="41"/>
  <c r="E2773" i="41"/>
  <c r="D2773" i="41"/>
  <c r="C2773" i="41"/>
  <c r="E2772" i="41"/>
  <c r="D2772" i="41"/>
  <c r="C2772" i="41"/>
  <c r="E2771" i="41"/>
  <c r="D2771" i="41"/>
  <c r="C2771" i="41"/>
  <c r="E2770" i="41"/>
  <c r="D2770" i="41"/>
  <c r="C2770" i="41"/>
  <c r="E2769" i="41"/>
  <c r="D2769" i="41"/>
  <c r="C2769" i="41"/>
  <c r="E2768" i="41"/>
  <c r="D2768" i="41"/>
  <c r="C2768" i="41"/>
  <c r="E2767" i="41"/>
  <c r="D2767" i="41"/>
  <c r="C2767" i="41"/>
  <c r="E2766" i="41"/>
  <c r="D2766" i="41"/>
  <c r="C2766" i="41"/>
  <c r="E2765" i="41"/>
  <c r="D2765" i="41"/>
  <c r="C2765" i="41"/>
  <c r="E2764" i="41"/>
  <c r="D2764" i="41"/>
  <c r="C2764" i="41"/>
  <c r="E2763" i="41"/>
  <c r="D2763" i="41"/>
  <c r="C2763" i="41"/>
  <c r="E2762" i="41"/>
  <c r="D2762" i="41"/>
  <c r="C2762" i="41"/>
  <c r="E2761" i="41"/>
  <c r="D2761" i="41"/>
  <c r="C2761" i="41"/>
  <c r="E2760" i="41"/>
  <c r="D2760" i="41"/>
  <c r="C2760" i="41"/>
  <c r="E2759" i="41"/>
  <c r="D2759" i="41"/>
  <c r="C2759" i="41"/>
  <c r="E2758" i="41"/>
  <c r="D2758" i="41"/>
  <c r="C2758" i="41"/>
  <c r="E2757" i="41"/>
  <c r="D2757" i="41"/>
  <c r="C2757" i="41"/>
  <c r="E2756" i="41"/>
  <c r="D2756" i="41"/>
  <c r="C2756" i="41"/>
  <c r="E2755" i="41"/>
  <c r="D2755" i="41"/>
  <c r="C2755" i="41"/>
  <c r="E2754" i="41"/>
  <c r="D2754" i="41"/>
  <c r="C2754" i="41"/>
  <c r="E2753" i="41"/>
  <c r="D2753" i="41"/>
  <c r="C2753" i="41"/>
  <c r="E2752" i="41"/>
  <c r="D2752" i="41"/>
  <c r="C2752" i="41"/>
  <c r="E2751" i="41"/>
  <c r="D2751" i="41"/>
  <c r="C2751" i="41"/>
  <c r="E2750" i="41"/>
  <c r="D2750" i="41"/>
  <c r="C2750" i="41"/>
  <c r="E2749" i="41"/>
  <c r="D2749" i="41"/>
  <c r="C2749" i="41"/>
  <c r="E2748" i="41"/>
  <c r="D2748" i="41"/>
  <c r="C2748" i="41"/>
  <c r="E2747" i="41"/>
  <c r="D2747" i="41"/>
  <c r="C2747" i="41"/>
  <c r="E2746" i="41"/>
  <c r="D2746" i="41"/>
  <c r="C2746" i="41"/>
  <c r="E2745" i="41"/>
  <c r="D2745" i="41"/>
  <c r="C2745" i="41"/>
  <c r="E2744" i="41"/>
  <c r="D2744" i="41"/>
  <c r="C2744" i="41"/>
  <c r="E2743" i="41"/>
  <c r="D2743" i="41"/>
  <c r="C2743" i="41"/>
  <c r="E2742" i="41"/>
  <c r="D2742" i="41"/>
  <c r="C2742" i="41"/>
  <c r="E2741" i="41"/>
  <c r="D2741" i="41"/>
  <c r="C2741" i="41"/>
  <c r="E2740" i="41"/>
  <c r="D2740" i="41"/>
  <c r="C2740" i="41"/>
  <c r="E2739" i="41"/>
  <c r="D2739" i="41"/>
  <c r="C2739" i="41"/>
  <c r="E2738" i="41"/>
  <c r="D2738" i="41"/>
  <c r="C2738" i="41"/>
  <c r="E2737" i="41"/>
  <c r="D2737" i="41"/>
  <c r="C2737" i="41"/>
  <c r="E2736" i="41"/>
  <c r="D2736" i="41"/>
  <c r="C2736" i="41"/>
  <c r="E2735" i="41"/>
  <c r="D2735" i="41"/>
  <c r="C2735" i="41"/>
  <c r="E2734" i="41"/>
  <c r="D2734" i="41"/>
  <c r="C2734" i="41"/>
  <c r="E2733" i="41"/>
  <c r="D2733" i="41"/>
  <c r="C2733" i="41"/>
  <c r="E2732" i="41"/>
  <c r="D2732" i="41"/>
  <c r="C2732" i="41"/>
  <c r="E2731" i="41"/>
  <c r="D2731" i="41"/>
  <c r="C2731" i="41"/>
  <c r="E2730" i="41"/>
  <c r="D2730" i="41"/>
  <c r="C2730" i="41"/>
  <c r="E2729" i="41"/>
  <c r="D2729" i="41"/>
  <c r="C2729" i="41"/>
  <c r="E2728" i="41"/>
  <c r="D2728" i="41"/>
  <c r="C2728" i="41"/>
  <c r="E2727" i="41"/>
  <c r="D2727" i="41"/>
  <c r="C2727" i="41"/>
  <c r="E2726" i="41"/>
  <c r="D2726" i="41"/>
  <c r="C2726" i="41"/>
  <c r="E2725" i="41"/>
  <c r="D2725" i="41"/>
  <c r="C2725" i="41"/>
  <c r="E2724" i="41"/>
  <c r="D2724" i="41"/>
  <c r="C2724" i="41"/>
  <c r="E2723" i="41"/>
  <c r="D2723" i="41"/>
  <c r="C2723" i="41"/>
  <c r="E2722" i="41"/>
  <c r="D2722" i="41"/>
  <c r="C2722" i="41"/>
  <c r="E2721" i="41"/>
  <c r="D2721" i="41"/>
  <c r="C2721" i="41"/>
  <c r="E2720" i="41"/>
  <c r="D2720" i="41"/>
  <c r="C2720" i="41"/>
  <c r="E2719" i="41"/>
  <c r="D2719" i="41"/>
  <c r="C2719" i="41"/>
  <c r="E2718" i="41"/>
  <c r="D2718" i="41"/>
  <c r="C2718" i="41"/>
  <c r="E2717" i="41"/>
  <c r="D2717" i="41"/>
  <c r="C2717" i="41"/>
  <c r="E2716" i="41"/>
  <c r="D2716" i="41"/>
  <c r="C2716" i="41"/>
  <c r="E2715" i="41"/>
  <c r="D2715" i="41"/>
  <c r="C2715" i="41"/>
  <c r="E2714" i="41"/>
  <c r="D2714" i="41"/>
  <c r="C2714" i="41"/>
  <c r="E2713" i="41"/>
  <c r="D2713" i="41"/>
  <c r="C2713" i="41"/>
  <c r="E2712" i="41"/>
  <c r="D2712" i="41"/>
  <c r="C2712" i="41"/>
  <c r="E2711" i="41"/>
  <c r="D2711" i="41"/>
  <c r="C2711" i="41"/>
  <c r="E2710" i="41"/>
  <c r="D2710" i="41"/>
  <c r="C2710" i="41"/>
  <c r="E2709" i="41"/>
  <c r="D2709" i="41"/>
  <c r="C2709" i="41"/>
  <c r="E2708" i="41"/>
  <c r="D2708" i="41"/>
  <c r="C2708" i="41"/>
  <c r="E2707" i="41"/>
  <c r="D2707" i="41"/>
  <c r="C2707" i="41"/>
  <c r="E2706" i="41"/>
  <c r="D2706" i="41"/>
  <c r="C2706" i="41"/>
  <c r="E2705" i="41"/>
  <c r="D2705" i="41"/>
  <c r="C2705" i="41"/>
  <c r="E2704" i="41"/>
  <c r="D2704" i="41"/>
  <c r="C2704" i="41"/>
  <c r="E2703" i="41"/>
  <c r="D2703" i="41"/>
  <c r="C2703" i="41"/>
  <c r="E2702" i="41"/>
  <c r="D2702" i="41"/>
  <c r="C2702" i="41"/>
  <c r="E2701" i="41"/>
  <c r="D2701" i="41"/>
  <c r="C2701" i="41"/>
  <c r="E2700" i="41"/>
  <c r="D2700" i="41"/>
  <c r="C2700" i="41"/>
  <c r="E2699" i="41"/>
  <c r="D2699" i="41"/>
  <c r="C2699" i="41"/>
  <c r="E2698" i="41"/>
  <c r="D2698" i="41"/>
  <c r="C2698" i="41"/>
  <c r="E2697" i="41"/>
  <c r="D2697" i="41"/>
  <c r="C2697" i="41"/>
  <c r="E2696" i="41"/>
  <c r="D2696" i="41"/>
  <c r="C2696" i="41"/>
  <c r="E2695" i="41"/>
  <c r="D2695" i="41"/>
  <c r="C2695" i="41"/>
  <c r="E2694" i="41"/>
  <c r="D2694" i="41"/>
  <c r="C2694" i="41"/>
  <c r="E2693" i="41"/>
  <c r="D2693" i="41"/>
  <c r="C2693" i="41"/>
  <c r="E2692" i="41"/>
  <c r="D2692" i="41"/>
  <c r="C2692" i="41"/>
  <c r="E2691" i="41"/>
  <c r="D2691" i="41"/>
  <c r="C2691" i="41"/>
  <c r="E2690" i="41"/>
  <c r="D2690" i="41"/>
  <c r="C2690" i="41"/>
  <c r="E2689" i="41"/>
  <c r="D2689" i="41"/>
  <c r="C2689" i="41"/>
  <c r="E2688" i="41"/>
  <c r="D2688" i="41"/>
  <c r="C2688" i="41"/>
  <c r="E2687" i="41"/>
  <c r="D2687" i="41"/>
  <c r="C2687" i="41"/>
  <c r="E2686" i="41"/>
  <c r="D2686" i="41"/>
  <c r="C2686" i="41"/>
  <c r="E2685" i="41"/>
  <c r="D2685" i="41"/>
  <c r="C2685" i="41"/>
  <c r="E2684" i="41"/>
  <c r="D2684" i="41"/>
  <c r="C2684" i="41"/>
  <c r="E2683" i="41"/>
  <c r="D2683" i="41"/>
  <c r="C2683" i="41"/>
  <c r="E2682" i="41"/>
  <c r="D2682" i="41"/>
  <c r="C2682" i="41"/>
  <c r="E2681" i="41"/>
  <c r="D2681" i="41"/>
  <c r="C2681" i="41"/>
  <c r="E2680" i="41"/>
  <c r="D2680" i="41"/>
  <c r="C2680" i="41"/>
  <c r="E2679" i="41"/>
  <c r="D2679" i="41"/>
  <c r="C2679" i="41"/>
  <c r="E2678" i="41"/>
  <c r="D2678" i="41"/>
  <c r="C2678" i="41"/>
  <c r="E2677" i="41"/>
  <c r="D2677" i="41"/>
  <c r="C2677" i="41"/>
  <c r="E2676" i="41"/>
  <c r="D2676" i="41"/>
  <c r="C2676" i="41"/>
  <c r="E2675" i="41"/>
  <c r="D2675" i="41"/>
  <c r="C2675" i="41"/>
  <c r="E2674" i="41"/>
  <c r="D2674" i="41"/>
  <c r="C2674" i="41"/>
  <c r="E2673" i="41"/>
  <c r="D2673" i="41"/>
  <c r="C2673" i="41"/>
  <c r="E2672" i="41"/>
  <c r="D2672" i="41"/>
  <c r="C2672" i="41"/>
  <c r="E2671" i="41"/>
  <c r="D2671" i="41"/>
  <c r="C2671" i="41"/>
  <c r="E2670" i="41"/>
  <c r="D2670" i="41"/>
  <c r="C2670" i="41"/>
  <c r="E2669" i="41"/>
  <c r="D2669" i="41"/>
  <c r="C2669" i="41"/>
  <c r="E2668" i="41"/>
  <c r="D2668" i="41"/>
  <c r="C2668" i="41"/>
  <c r="E2667" i="41"/>
  <c r="D2667" i="41"/>
  <c r="C2667" i="41"/>
  <c r="E2666" i="41"/>
  <c r="D2666" i="41"/>
  <c r="C2666" i="41"/>
  <c r="E2665" i="41"/>
  <c r="D2665" i="41"/>
  <c r="C2665" i="41"/>
  <c r="E2664" i="41"/>
  <c r="D2664" i="41"/>
  <c r="C2664" i="41"/>
  <c r="E2663" i="41"/>
  <c r="D2663" i="41"/>
  <c r="C2663" i="41"/>
  <c r="E2662" i="41"/>
  <c r="D2662" i="41"/>
  <c r="C2662" i="41"/>
  <c r="E2661" i="41"/>
  <c r="D2661" i="41"/>
  <c r="C2661" i="41"/>
  <c r="E2660" i="41"/>
  <c r="D2660" i="41"/>
  <c r="C2660" i="41"/>
  <c r="E2659" i="41"/>
  <c r="D2659" i="41"/>
  <c r="C2659" i="41"/>
  <c r="E2658" i="41"/>
  <c r="D2658" i="41"/>
  <c r="C2658" i="41"/>
  <c r="E2657" i="41"/>
  <c r="D2657" i="41"/>
  <c r="C2657" i="41"/>
  <c r="E2656" i="41"/>
  <c r="D2656" i="41"/>
  <c r="C2656" i="41"/>
  <c r="E2655" i="41"/>
  <c r="D2655" i="41"/>
  <c r="C2655" i="41"/>
  <c r="E2654" i="41"/>
  <c r="D2654" i="41"/>
  <c r="C2654" i="41"/>
  <c r="E2653" i="41"/>
  <c r="D2653" i="41"/>
  <c r="C2653" i="41"/>
  <c r="E2652" i="41"/>
  <c r="D2652" i="41"/>
  <c r="C2652" i="41"/>
  <c r="E2651" i="41"/>
  <c r="D2651" i="41"/>
  <c r="C2651" i="41"/>
  <c r="E2650" i="41"/>
  <c r="D2650" i="41"/>
  <c r="C2650" i="41"/>
  <c r="E2649" i="41"/>
  <c r="D2649" i="41"/>
  <c r="C2649" i="41"/>
  <c r="E2648" i="41"/>
  <c r="D2648" i="41"/>
  <c r="C2648" i="41"/>
  <c r="E2647" i="41"/>
  <c r="D2647" i="41"/>
  <c r="C2647" i="41"/>
  <c r="E2646" i="41"/>
  <c r="D2646" i="41"/>
  <c r="C2646" i="41"/>
  <c r="E2645" i="41"/>
  <c r="D2645" i="41"/>
  <c r="C2645" i="41"/>
  <c r="E2644" i="41"/>
  <c r="D2644" i="41"/>
  <c r="C2644" i="41"/>
  <c r="E2643" i="41"/>
  <c r="D2643" i="41"/>
  <c r="C2643" i="41"/>
  <c r="E2642" i="41"/>
  <c r="D2642" i="41"/>
  <c r="C2642" i="41"/>
  <c r="E2641" i="41"/>
  <c r="D2641" i="41"/>
  <c r="C2641" i="41"/>
  <c r="E2640" i="41"/>
  <c r="D2640" i="41"/>
  <c r="C2640" i="41"/>
  <c r="E2639" i="41"/>
  <c r="D2639" i="41"/>
  <c r="C2639" i="41"/>
  <c r="E2638" i="41"/>
  <c r="D2638" i="41"/>
  <c r="C2638" i="41"/>
  <c r="E2637" i="41"/>
  <c r="D2637" i="41"/>
  <c r="C2637" i="41"/>
  <c r="E2636" i="41"/>
  <c r="D2636" i="41"/>
  <c r="C2636" i="41"/>
  <c r="E2635" i="41"/>
  <c r="D2635" i="41"/>
  <c r="C2635" i="41"/>
  <c r="E2634" i="41"/>
  <c r="D2634" i="41"/>
  <c r="C2634" i="41"/>
  <c r="E2633" i="41"/>
  <c r="D2633" i="41"/>
  <c r="C2633" i="41"/>
  <c r="E2632" i="41"/>
  <c r="D2632" i="41"/>
  <c r="C2632" i="41"/>
  <c r="E2631" i="41"/>
  <c r="D2631" i="41"/>
  <c r="C2631" i="41"/>
  <c r="E2630" i="41"/>
  <c r="D2630" i="41"/>
  <c r="C2630" i="41"/>
  <c r="E2629" i="41"/>
  <c r="D2629" i="41"/>
  <c r="C2629" i="41"/>
  <c r="E2628" i="41"/>
  <c r="D2628" i="41"/>
  <c r="C2628" i="41"/>
  <c r="E2627" i="41"/>
  <c r="D2627" i="41"/>
  <c r="C2627" i="41"/>
  <c r="E2626" i="41"/>
  <c r="D2626" i="41"/>
  <c r="C2626" i="41"/>
  <c r="E2625" i="41"/>
  <c r="D2625" i="41"/>
  <c r="C2625" i="41"/>
  <c r="E2624" i="41"/>
  <c r="D2624" i="41"/>
  <c r="C2624" i="41"/>
  <c r="E2623" i="41"/>
  <c r="D2623" i="41"/>
  <c r="C2623" i="41"/>
  <c r="E2622" i="41"/>
  <c r="D2622" i="41"/>
  <c r="C2622" i="41"/>
  <c r="E2621" i="41"/>
  <c r="D2621" i="41"/>
  <c r="C2621" i="41"/>
  <c r="E2620" i="41"/>
  <c r="D2620" i="41"/>
  <c r="C2620" i="41"/>
  <c r="E2619" i="41"/>
  <c r="D2619" i="41"/>
  <c r="C2619" i="41"/>
  <c r="E2618" i="41"/>
  <c r="D2618" i="41"/>
  <c r="C2618" i="41"/>
  <c r="E2617" i="41"/>
  <c r="D2617" i="41"/>
  <c r="C2617" i="41"/>
  <c r="E2616" i="41"/>
  <c r="D2616" i="41"/>
  <c r="C2616" i="41"/>
  <c r="E2615" i="41"/>
  <c r="D2615" i="41"/>
  <c r="C2615" i="41"/>
  <c r="E2614" i="41"/>
  <c r="D2614" i="41"/>
  <c r="C2614" i="41"/>
  <c r="E2613" i="41"/>
  <c r="D2613" i="41"/>
  <c r="C2613" i="41"/>
  <c r="E2612" i="41"/>
  <c r="D2612" i="41"/>
  <c r="C2612" i="41"/>
  <c r="E2611" i="41"/>
  <c r="D2611" i="41"/>
  <c r="C2611" i="41"/>
  <c r="E2610" i="41"/>
  <c r="D2610" i="41"/>
  <c r="C2610" i="41"/>
  <c r="E2609" i="41"/>
  <c r="D2609" i="41"/>
  <c r="C2609" i="41"/>
  <c r="E2608" i="41"/>
  <c r="D2608" i="41"/>
  <c r="C2608" i="41"/>
  <c r="E2607" i="41"/>
  <c r="D2607" i="41"/>
  <c r="C2607" i="41"/>
  <c r="E2606" i="41"/>
  <c r="D2606" i="41"/>
  <c r="C2606" i="41"/>
  <c r="E2605" i="41"/>
  <c r="D2605" i="41"/>
  <c r="C2605" i="41"/>
  <c r="E2604" i="41"/>
  <c r="D2604" i="41"/>
  <c r="C2604" i="41"/>
  <c r="E2603" i="41"/>
  <c r="D2603" i="41"/>
  <c r="C2603" i="41"/>
  <c r="E2602" i="41"/>
  <c r="D2602" i="41"/>
  <c r="C2602" i="41"/>
  <c r="E2601" i="41"/>
  <c r="D2601" i="41"/>
  <c r="C2601" i="41"/>
  <c r="E2600" i="41"/>
  <c r="D2600" i="41"/>
  <c r="C2600" i="41"/>
  <c r="E2599" i="41"/>
  <c r="D2599" i="41"/>
  <c r="C2599" i="41"/>
  <c r="E2598" i="41"/>
  <c r="D2598" i="41"/>
  <c r="C2598" i="41"/>
  <c r="E2597" i="41"/>
  <c r="D2597" i="41"/>
  <c r="C2597" i="41"/>
  <c r="E2596" i="41"/>
  <c r="D2596" i="41"/>
  <c r="C2596" i="41"/>
  <c r="E2595" i="41"/>
  <c r="D2595" i="41"/>
  <c r="C2595" i="41"/>
  <c r="E2594" i="41"/>
  <c r="D2594" i="41"/>
  <c r="C2594" i="41"/>
  <c r="E2593" i="41"/>
  <c r="D2593" i="41"/>
  <c r="C2593" i="41"/>
  <c r="E2592" i="41"/>
  <c r="D2592" i="41"/>
  <c r="C2592" i="41"/>
  <c r="E2591" i="41"/>
  <c r="D2591" i="41"/>
  <c r="C2591" i="41"/>
  <c r="E2590" i="41"/>
  <c r="D2590" i="41"/>
  <c r="C2590" i="41"/>
  <c r="E2589" i="41"/>
  <c r="D2589" i="41"/>
  <c r="C2589" i="41"/>
  <c r="E2588" i="41"/>
  <c r="D2588" i="41"/>
  <c r="C2588" i="41"/>
  <c r="E2587" i="41"/>
  <c r="D2587" i="41"/>
  <c r="C2587" i="41"/>
  <c r="E2586" i="41"/>
  <c r="D2586" i="41"/>
  <c r="C2586" i="41"/>
  <c r="E2585" i="41"/>
  <c r="D2585" i="41"/>
  <c r="C2585" i="41"/>
  <c r="E2584" i="41"/>
  <c r="D2584" i="41"/>
  <c r="C2584" i="41"/>
  <c r="E2583" i="41"/>
  <c r="D2583" i="41"/>
  <c r="C2583" i="41"/>
  <c r="E2582" i="41"/>
  <c r="D2582" i="41"/>
  <c r="C2582" i="41"/>
  <c r="E2581" i="41"/>
  <c r="D2581" i="41"/>
  <c r="C2581" i="41"/>
  <c r="E2580" i="41"/>
  <c r="D2580" i="41"/>
  <c r="C2580" i="41"/>
  <c r="E2579" i="41"/>
  <c r="D2579" i="41"/>
  <c r="C2579" i="41"/>
  <c r="E2578" i="41"/>
  <c r="D2578" i="41"/>
  <c r="C2578" i="41"/>
  <c r="E2577" i="41"/>
  <c r="D2577" i="41"/>
  <c r="C2577" i="41"/>
  <c r="E2576" i="41"/>
  <c r="D2576" i="41"/>
  <c r="C2576" i="41"/>
  <c r="E2575" i="41"/>
  <c r="D2575" i="41"/>
  <c r="C2575" i="41"/>
  <c r="E2574" i="41"/>
  <c r="D2574" i="41"/>
  <c r="C2574" i="41"/>
  <c r="E2573" i="41"/>
  <c r="D2573" i="41"/>
  <c r="C2573" i="41"/>
  <c r="E2572" i="41"/>
  <c r="D2572" i="41"/>
  <c r="C2572" i="41"/>
  <c r="E2571" i="41"/>
  <c r="D2571" i="41"/>
  <c r="C2571" i="41"/>
  <c r="E2570" i="41"/>
  <c r="D2570" i="41"/>
  <c r="C2570" i="41"/>
  <c r="E2569" i="41"/>
  <c r="D2569" i="41"/>
  <c r="C2569" i="41"/>
  <c r="E2568" i="41"/>
  <c r="D2568" i="41"/>
  <c r="C2568" i="41"/>
  <c r="E2567" i="41"/>
  <c r="D2567" i="41"/>
  <c r="C2567" i="41"/>
  <c r="E2566" i="41"/>
  <c r="D2566" i="41"/>
  <c r="C2566" i="41"/>
  <c r="E2565" i="41"/>
  <c r="D2565" i="41"/>
  <c r="C2565" i="41"/>
  <c r="E2564" i="41"/>
  <c r="D2564" i="41"/>
  <c r="C2564" i="41"/>
  <c r="E2563" i="41"/>
  <c r="D2563" i="41"/>
  <c r="C2563" i="41"/>
  <c r="E2562" i="41"/>
  <c r="D2562" i="41"/>
  <c r="C2562" i="41"/>
  <c r="E2561" i="41"/>
  <c r="D2561" i="41"/>
  <c r="C2561" i="41"/>
  <c r="E2560" i="41"/>
  <c r="D2560" i="41"/>
  <c r="C2560" i="41"/>
  <c r="E2559" i="41"/>
  <c r="D2559" i="41"/>
  <c r="C2559" i="41"/>
  <c r="E2558" i="41"/>
  <c r="D2558" i="41"/>
  <c r="C2558" i="41"/>
  <c r="E2557" i="41"/>
  <c r="D2557" i="41"/>
  <c r="C2557" i="41"/>
  <c r="E2556" i="41"/>
  <c r="D2556" i="41"/>
  <c r="C2556" i="41"/>
  <c r="E2555" i="41"/>
  <c r="D2555" i="41"/>
  <c r="C2555" i="41"/>
  <c r="E2554" i="41"/>
  <c r="D2554" i="41"/>
  <c r="C2554" i="41"/>
  <c r="E2553" i="41"/>
  <c r="D2553" i="41"/>
  <c r="C2553" i="41"/>
  <c r="E2552" i="41"/>
  <c r="D2552" i="41"/>
  <c r="C2552" i="41"/>
  <c r="E2551" i="41"/>
  <c r="D2551" i="41"/>
  <c r="C2551" i="41"/>
  <c r="E2550" i="41"/>
  <c r="D2550" i="41"/>
  <c r="C2550" i="41"/>
  <c r="E2549" i="41"/>
  <c r="D2549" i="41"/>
  <c r="C2549" i="41"/>
  <c r="E2548" i="41"/>
  <c r="D2548" i="41"/>
  <c r="C2548" i="41"/>
  <c r="E2547" i="41"/>
  <c r="D2547" i="41"/>
  <c r="C2547" i="41"/>
  <c r="E2546" i="41"/>
  <c r="D2546" i="41"/>
  <c r="C2546" i="41"/>
  <c r="E2545" i="41"/>
  <c r="D2545" i="41"/>
  <c r="C2545" i="41"/>
  <c r="E2544" i="41"/>
  <c r="D2544" i="41"/>
  <c r="C2544" i="41"/>
  <c r="E2543" i="41"/>
  <c r="D2543" i="41"/>
  <c r="C2543" i="41"/>
  <c r="E2542" i="41"/>
  <c r="D2542" i="41"/>
  <c r="C2542" i="41"/>
  <c r="E2541" i="41"/>
  <c r="D2541" i="41"/>
  <c r="C2541" i="41"/>
  <c r="E2540" i="41"/>
  <c r="D2540" i="41"/>
  <c r="C2540" i="41"/>
  <c r="E2539" i="41"/>
  <c r="D2539" i="41"/>
  <c r="C2539" i="41"/>
  <c r="E2538" i="41"/>
  <c r="D2538" i="41"/>
  <c r="C2538" i="41"/>
  <c r="E2537" i="41"/>
  <c r="D2537" i="41"/>
  <c r="C2537" i="41"/>
  <c r="E2536" i="41"/>
  <c r="D2536" i="41"/>
  <c r="C2536" i="41"/>
  <c r="E2535" i="41"/>
  <c r="D2535" i="41"/>
  <c r="C2535" i="41"/>
  <c r="E2534" i="41"/>
  <c r="D2534" i="41"/>
  <c r="C2534" i="41"/>
  <c r="E2533" i="41"/>
  <c r="D2533" i="41"/>
  <c r="C2533" i="41"/>
  <c r="E2532" i="41"/>
  <c r="D2532" i="41"/>
  <c r="C2532" i="41"/>
  <c r="E2531" i="41"/>
  <c r="D2531" i="41"/>
  <c r="C2531" i="41"/>
  <c r="E2530" i="41"/>
  <c r="D2530" i="41"/>
  <c r="C2530" i="41"/>
  <c r="E2529" i="41"/>
  <c r="D2529" i="41"/>
  <c r="C2529" i="41"/>
  <c r="E2528" i="41"/>
  <c r="D2528" i="41"/>
  <c r="C2528" i="41"/>
  <c r="E2527" i="41"/>
  <c r="D2527" i="41"/>
  <c r="C2527" i="41"/>
  <c r="E2526" i="41"/>
  <c r="D2526" i="41"/>
  <c r="C2526" i="41"/>
  <c r="E2525" i="41"/>
  <c r="D2525" i="41"/>
  <c r="C2525" i="41"/>
  <c r="E2524" i="41"/>
  <c r="D2524" i="41"/>
  <c r="C2524" i="41"/>
  <c r="E2523" i="41"/>
  <c r="D2523" i="41"/>
  <c r="C2523" i="41"/>
  <c r="E2522" i="41"/>
  <c r="D2522" i="41"/>
  <c r="C2522" i="41"/>
  <c r="E2521" i="41"/>
  <c r="D2521" i="41"/>
  <c r="C2521" i="41"/>
  <c r="E2520" i="41"/>
  <c r="D2520" i="41"/>
  <c r="C2520" i="41"/>
  <c r="E2519" i="41"/>
  <c r="D2519" i="41"/>
  <c r="C2519" i="41"/>
  <c r="E2518" i="41"/>
  <c r="D2518" i="41"/>
  <c r="C2518" i="41"/>
  <c r="E2517" i="41"/>
  <c r="D2517" i="41"/>
  <c r="C2517" i="41"/>
  <c r="E2516" i="41"/>
  <c r="D2516" i="41"/>
  <c r="C2516" i="41"/>
  <c r="E2515" i="41"/>
  <c r="D2515" i="41"/>
  <c r="C2515" i="41"/>
  <c r="E2514" i="41"/>
  <c r="D2514" i="41"/>
  <c r="C2514" i="41"/>
  <c r="E2513" i="41"/>
  <c r="D2513" i="41"/>
  <c r="C2513" i="41"/>
  <c r="E2512" i="41"/>
  <c r="D2512" i="41"/>
  <c r="C2512" i="41"/>
  <c r="E2511" i="41"/>
  <c r="D2511" i="41"/>
  <c r="C2511" i="41"/>
  <c r="E2510" i="41"/>
  <c r="D2510" i="41"/>
  <c r="C2510" i="41"/>
  <c r="E2509" i="41"/>
  <c r="D2509" i="41"/>
  <c r="C2509" i="41"/>
  <c r="E2508" i="41"/>
  <c r="D2508" i="41"/>
  <c r="C2508" i="41"/>
  <c r="E2507" i="41"/>
  <c r="D2507" i="41"/>
  <c r="C2507" i="41"/>
  <c r="E2506" i="41"/>
  <c r="D2506" i="41"/>
  <c r="C2506" i="41"/>
  <c r="E2505" i="41"/>
  <c r="D2505" i="41"/>
  <c r="C2505" i="41"/>
  <c r="E2504" i="41"/>
  <c r="D2504" i="41"/>
  <c r="C2504" i="41"/>
  <c r="E2503" i="41"/>
  <c r="D2503" i="41"/>
  <c r="C2503" i="41"/>
  <c r="E2502" i="41"/>
  <c r="D2502" i="41"/>
  <c r="C2502" i="41"/>
  <c r="E2501" i="41"/>
  <c r="D2501" i="41"/>
  <c r="C2501" i="41"/>
  <c r="E2500" i="41"/>
  <c r="D2500" i="41"/>
  <c r="C2500" i="41"/>
  <c r="E2499" i="41"/>
  <c r="D2499" i="41"/>
  <c r="C2499" i="41"/>
  <c r="E2498" i="41"/>
  <c r="D2498" i="41"/>
  <c r="C2498" i="41"/>
  <c r="E2497" i="41"/>
  <c r="D2497" i="41"/>
  <c r="C2497" i="41"/>
  <c r="E2496" i="41"/>
  <c r="D2496" i="41"/>
  <c r="C2496" i="41"/>
  <c r="E2495" i="41"/>
  <c r="D2495" i="41"/>
  <c r="C2495" i="41"/>
  <c r="E2494" i="41"/>
  <c r="D2494" i="41"/>
  <c r="C2494" i="41"/>
  <c r="E2493" i="41"/>
  <c r="D2493" i="41"/>
  <c r="C2493" i="41"/>
  <c r="E2492" i="41"/>
  <c r="D2492" i="41"/>
  <c r="C2492" i="41"/>
  <c r="E2491" i="41"/>
  <c r="D2491" i="41"/>
  <c r="C2491" i="41"/>
  <c r="E2490" i="41"/>
  <c r="D2490" i="41"/>
  <c r="C2490" i="41"/>
  <c r="E2489" i="41"/>
  <c r="D2489" i="41"/>
  <c r="C2489" i="41"/>
  <c r="E2488" i="41"/>
  <c r="D2488" i="41"/>
  <c r="C2488" i="41"/>
  <c r="E2487" i="41"/>
  <c r="D2487" i="41"/>
  <c r="C2487" i="41"/>
  <c r="E2486" i="41"/>
  <c r="D2486" i="41"/>
  <c r="C2486" i="41"/>
  <c r="E2485" i="41"/>
  <c r="D2485" i="41"/>
  <c r="C2485" i="41"/>
  <c r="E2484" i="41"/>
  <c r="D2484" i="41"/>
  <c r="C2484" i="41"/>
  <c r="E2483" i="41"/>
  <c r="D2483" i="41"/>
  <c r="C2483" i="41"/>
  <c r="E2482" i="41"/>
  <c r="D2482" i="41"/>
  <c r="C2482" i="41"/>
  <c r="E2481" i="41"/>
  <c r="D2481" i="41"/>
  <c r="C2481" i="41"/>
  <c r="E2480" i="41"/>
  <c r="D2480" i="41"/>
  <c r="C2480" i="41"/>
  <c r="E2479" i="41"/>
  <c r="D2479" i="41"/>
  <c r="C2479" i="41"/>
  <c r="E2478" i="41"/>
  <c r="D2478" i="41"/>
  <c r="C2478" i="41"/>
  <c r="E2477" i="41"/>
  <c r="D2477" i="41"/>
  <c r="C2477" i="41"/>
  <c r="E2476" i="41"/>
  <c r="D2476" i="41"/>
  <c r="C2476" i="41"/>
  <c r="E2475" i="41"/>
  <c r="D2475" i="41"/>
  <c r="C2475" i="41"/>
  <c r="E2474" i="41"/>
  <c r="D2474" i="41"/>
  <c r="C2474" i="41"/>
  <c r="E2473" i="41"/>
  <c r="D2473" i="41"/>
  <c r="C2473" i="41"/>
  <c r="E2472" i="41"/>
  <c r="D2472" i="41"/>
  <c r="C2472" i="41"/>
  <c r="E2471" i="41"/>
  <c r="D2471" i="41"/>
  <c r="C2471" i="41"/>
  <c r="E2470" i="41"/>
  <c r="D2470" i="41"/>
  <c r="C2470" i="41"/>
  <c r="E2469" i="41"/>
  <c r="D2469" i="41"/>
  <c r="C2469" i="41"/>
  <c r="E2468" i="41"/>
  <c r="D2468" i="41"/>
  <c r="C2468" i="41"/>
  <c r="E2467" i="41"/>
  <c r="D2467" i="41"/>
  <c r="C2467" i="41"/>
  <c r="E2466" i="41"/>
  <c r="D2466" i="41"/>
  <c r="C2466" i="41"/>
  <c r="E2465" i="41"/>
  <c r="D2465" i="41"/>
  <c r="C2465" i="41"/>
  <c r="E2464" i="41"/>
  <c r="D2464" i="41"/>
  <c r="C2464" i="41"/>
  <c r="E2463" i="41"/>
  <c r="D2463" i="41"/>
  <c r="C2463" i="41"/>
  <c r="E2462" i="41"/>
  <c r="D2462" i="41"/>
  <c r="C2462" i="41"/>
  <c r="E2461" i="41"/>
  <c r="D2461" i="41"/>
  <c r="C2461" i="41"/>
  <c r="E2460" i="41"/>
  <c r="D2460" i="41"/>
  <c r="C2460" i="41"/>
  <c r="E2459" i="41"/>
  <c r="D2459" i="41"/>
  <c r="C2459" i="41"/>
  <c r="E2458" i="41"/>
  <c r="D2458" i="41"/>
  <c r="C2458" i="41"/>
  <c r="E2457" i="41"/>
  <c r="D2457" i="41"/>
  <c r="C2457" i="41"/>
  <c r="E2456" i="41"/>
  <c r="D2456" i="41"/>
  <c r="C2456" i="41"/>
  <c r="E2455" i="41"/>
  <c r="D2455" i="41"/>
  <c r="C2455" i="41"/>
  <c r="E2454" i="41"/>
  <c r="D2454" i="41"/>
  <c r="C2454" i="41"/>
  <c r="E2453" i="41"/>
  <c r="D2453" i="41"/>
  <c r="C2453" i="41"/>
  <c r="E2452" i="41"/>
  <c r="D2452" i="41"/>
  <c r="C2452" i="41"/>
  <c r="E2451" i="41"/>
  <c r="D2451" i="41"/>
  <c r="C2451" i="41"/>
  <c r="E2450" i="41"/>
  <c r="D2450" i="41"/>
  <c r="C2450" i="41"/>
  <c r="E2449" i="41"/>
  <c r="D2449" i="41"/>
  <c r="C2449" i="41"/>
  <c r="E2448" i="41"/>
  <c r="D2448" i="41"/>
  <c r="C2448" i="41"/>
  <c r="E2447" i="41"/>
  <c r="D2447" i="41"/>
  <c r="C2447" i="41"/>
  <c r="E2446" i="41"/>
  <c r="D2446" i="41"/>
  <c r="C2446" i="41"/>
  <c r="E2445" i="41"/>
  <c r="D2445" i="41"/>
  <c r="C2445" i="41"/>
  <c r="E2444" i="41"/>
  <c r="D2444" i="41"/>
  <c r="C2444" i="41"/>
  <c r="E2443" i="41"/>
  <c r="D2443" i="41"/>
  <c r="C2443" i="41"/>
  <c r="E2442" i="41"/>
  <c r="D2442" i="41"/>
  <c r="C2442" i="41"/>
  <c r="E2441" i="41"/>
  <c r="D2441" i="41"/>
  <c r="C2441" i="41"/>
  <c r="E2440" i="41"/>
  <c r="D2440" i="41"/>
  <c r="C2440" i="41"/>
  <c r="E2439" i="41"/>
  <c r="D2439" i="41"/>
  <c r="C2439" i="41"/>
  <c r="E2438" i="41"/>
  <c r="D2438" i="41"/>
  <c r="C2438" i="41"/>
  <c r="E2437" i="41"/>
  <c r="D2437" i="41"/>
  <c r="C2437" i="41"/>
  <c r="E2436" i="41"/>
  <c r="D2436" i="41"/>
  <c r="C2436" i="41"/>
  <c r="E2435" i="41"/>
  <c r="D2435" i="41"/>
  <c r="C2435" i="41"/>
  <c r="E2434" i="41"/>
  <c r="D2434" i="41"/>
  <c r="C2434" i="41"/>
  <c r="E2433" i="41"/>
  <c r="D2433" i="41"/>
  <c r="C2433" i="41"/>
  <c r="E2432" i="41"/>
  <c r="D2432" i="41"/>
  <c r="C2432" i="41"/>
  <c r="E2431" i="41"/>
  <c r="D2431" i="41"/>
  <c r="C2431" i="41"/>
  <c r="E2430" i="41"/>
  <c r="D2430" i="41"/>
  <c r="C2430" i="41"/>
  <c r="E2429" i="41"/>
  <c r="D2429" i="41"/>
  <c r="C2429" i="41"/>
  <c r="E2428" i="41"/>
  <c r="D2428" i="41"/>
  <c r="C2428" i="41"/>
  <c r="E2427" i="41"/>
  <c r="D2427" i="41"/>
  <c r="C2427" i="41"/>
  <c r="E2426" i="41"/>
  <c r="D2426" i="41"/>
  <c r="C2426" i="41"/>
  <c r="E2425" i="41"/>
  <c r="D2425" i="41"/>
  <c r="C2425" i="41"/>
  <c r="E2424" i="41"/>
  <c r="D2424" i="41"/>
  <c r="C2424" i="41"/>
  <c r="E2423" i="41"/>
  <c r="D2423" i="41"/>
  <c r="C2423" i="41"/>
  <c r="E2422" i="41"/>
  <c r="D2422" i="41"/>
  <c r="C2422" i="41"/>
  <c r="E2421" i="41"/>
  <c r="D2421" i="41"/>
  <c r="C2421" i="41"/>
  <c r="E2420" i="41"/>
  <c r="D2420" i="41"/>
  <c r="C2420" i="41"/>
  <c r="E2419" i="41"/>
  <c r="D2419" i="41"/>
  <c r="C2419" i="41"/>
  <c r="E2418" i="41"/>
  <c r="D2418" i="41"/>
  <c r="C2418" i="41"/>
  <c r="E2417" i="41"/>
  <c r="D2417" i="41"/>
  <c r="C2417" i="41"/>
  <c r="E2416" i="41"/>
  <c r="D2416" i="41"/>
  <c r="C2416" i="41"/>
  <c r="E2415" i="41"/>
  <c r="D2415" i="41"/>
  <c r="C2415" i="41"/>
  <c r="E2414" i="41"/>
  <c r="D2414" i="41"/>
  <c r="C2414" i="41"/>
  <c r="E2413" i="41"/>
  <c r="D2413" i="41"/>
  <c r="C2413" i="41"/>
  <c r="E2412" i="41"/>
  <c r="D2412" i="41"/>
  <c r="C2412" i="41"/>
  <c r="E2411" i="41"/>
  <c r="D2411" i="41"/>
  <c r="C2411" i="41"/>
  <c r="E2410" i="41"/>
  <c r="D2410" i="41"/>
  <c r="C2410" i="41"/>
  <c r="E2409" i="41"/>
  <c r="D2409" i="41"/>
  <c r="C2409" i="41"/>
  <c r="E2408" i="41"/>
  <c r="D2408" i="41"/>
  <c r="C2408" i="41"/>
  <c r="E2407" i="41"/>
  <c r="D2407" i="41"/>
  <c r="C2407" i="41"/>
  <c r="E2406" i="41"/>
  <c r="D2406" i="41"/>
  <c r="C2406" i="41"/>
  <c r="E2405" i="41"/>
  <c r="D2405" i="41"/>
  <c r="C2405" i="41"/>
  <c r="E2404" i="41"/>
  <c r="D2404" i="41"/>
  <c r="C2404" i="41"/>
  <c r="E2403" i="41"/>
  <c r="D2403" i="41"/>
  <c r="C2403" i="41"/>
  <c r="E2402" i="41"/>
  <c r="D2402" i="41"/>
  <c r="C2402" i="41"/>
  <c r="E2401" i="41"/>
  <c r="D2401" i="41"/>
  <c r="C2401" i="41"/>
  <c r="E2400" i="41"/>
  <c r="D2400" i="41"/>
  <c r="C2400" i="41"/>
  <c r="E2399" i="41"/>
  <c r="D2399" i="41"/>
  <c r="C2399" i="41"/>
  <c r="E2398" i="41"/>
  <c r="D2398" i="41"/>
  <c r="C2398" i="41"/>
  <c r="E2397" i="41"/>
  <c r="D2397" i="41"/>
  <c r="C2397" i="41"/>
  <c r="E2396" i="41"/>
  <c r="D2396" i="41"/>
  <c r="C2396" i="41"/>
  <c r="E2395" i="41"/>
  <c r="D2395" i="41"/>
  <c r="C2395" i="41"/>
  <c r="E2394" i="41"/>
  <c r="D2394" i="41"/>
  <c r="C2394" i="41"/>
  <c r="E2393" i="41"/>
  <c r="D2393" i="41"/>
  <c r="C2393" i="41"/>
  <c r="E2392" i="41"/>
  <c r="D2392" i="41"/>
  <c r="C2392" i="41"/>
  <c r="E2391" i="41"/>
  <c r="D2391" i="41"/>
  <c r="C2391" i="41"/>
  <c r="E2390" i="41"/>
  <c r="D2390" i="41"/>
  <c r="C2390" i="41"/>
  <c r="E2389" i="41"/>
  <c r="D2389" i="41"/>
  <c r="C2389" i="41"/>
  <c r="E2388" i="41"/>
  <c r="D2388" i="41"/>
  <c r="C2388" i="41"/>
  <c r="E2387" i="41"/>
  <c r="D2387" i="41"/>
  <c r="C2387" i="41"/>
  <c r="E2386" i="41"/>
  <c r="D2386" i="41"/>
  <c r="C2386" i="41"/>
  <c r="E2385" i="41"/>
  <c r="D2385" i="41"/>
  <c r="C2385" i="41"/>
  <c r="E2384" i="41"/>
  <c r="D2384" i="41"/>
  <c r="C2384" i="41"/>
  <c r="E2383" i="41"/>
  <c r="D2383" i="41"/>
  <c r="C2383" i="41"/>
  <c r="E2382" i="41"/>
  <c r="D2382" i="41"/>
  <c r="C2382" i="41"/>
  <c r="E2381" i="41"/>
  <c r="D2381" i="41"/>
  <c r="C2381" i="41"/>
  <c r="E2380" i="41"/>
  <c r="D2380" i="41"/>
  <c r="C2380" i="41"/>
  <c r="E2379" i="41"/>
  <c r="D2379" i="41"/>
  <c r="C2379" i="41"/>
  <c r="E2378" i="41"/>
  <c r="D2378" i="41"/>
  <c r="C2378" i="41"/>
  <c r="E2377" i="41"/>
  <c r="D2377" i="41"/>
  <c r="C2377" i="41"/>
  <c r="E2376" i="41"/>
  <c r="D2376" i="41"/>
  <c r="C2376" i="41"/>
  <c r="E2375" i="41"/>
  <c r="D2375" i="41"/>
  <c r="C2375" i="41"/>
  <c r="E2374" i="41"/>
  <c r="D2374" i="41"/>
  <c r="C2374" i="41"/>
  <c r="E2373" i="41"/>
  <c r="D2373" i="41"/>
  <c r="C2373" i="41"/>
  <c r="E2372" i="41"/>
  <c r="D2372" i="41"/>
  <c r="C2372" i="41"/>
  <c r="E2371" i="41"/>
  <c r="D2371" i="41"/>
  <c r="C2371" i="41"/>
  <c r="E2370" i="41"/>
  <c r="D2370" i="41"/>
  <c r="C2370" i="41"/>
  <c r="E2369" i="41"/>
  <c r="D2369" i="41"/>
  <c r="C2369" i="41"/>
  <c r="E2368" i="41"/>
  <c r="D2368" i="41"/>
  <c r="C2368" i="41"/>
  <c r="E2367" i="41"/>
  <c r="D2367" i="41"/>
  <c r="C2367" i="41"/>
  <c r="E2366" i="41"/>
  <c r="D2366" i="41"/>
  <c r="C2366" i="41"/>
  <c r="E2365" i="41"/>
  <c r="D2365" i="41"/>
  <c r="C2365" i="41"/>
  <c r="E2364" i="41"/>
  <c r="D2364" i="41"/>
  <c r="C2364" i="41"/>
  <c r="E2363" i="41"/>
  <c r="D2363" i="41"/>
  <c r="C2363" i="41"/>
  <c r="E2362" i="41"/>
  <c r="D2362" i="41"/>
  <c r="C2362" i="41"/>
  <c r="E2361" i="41"/>
  <c r="D2361" i="41"/>
  <c r="C2361" i="41"/>
  <c r="E2360" i="41"/>
  <c r="D2360" i="41"/>
  <c r="C2360" i="41"/>
  <c r="E2359" i="41"/>
  <c r="D2359" i="41"/>
  <c r="C2359" i="41"/>
  <c r="E2358" i="41"/>
  <c r="D2358" i="41"/>
  <c r="C2358" i="41"/>
  <c r="E2357" i="41"/>
  <c r="D2357" i="41"/>
  <c r="C2357" i="41"/>
  <c r="E2356" i="41"/>
  <c r="D2356" i="41"/>
  <c r="C2356" i="41"/>
  <c r="E2355" i="41"/>
  <c r="D2355" i="41"/>
  <c r="C2355" i="41"/>
  <c r="E2354" i="41"/>
  <c r="D2354" i="41"/>
  <c r="C2354" i="41"/>
  <c r="E2353" i="41"/>
  <c r="D2353" i="41"/>
  <c r="C2353" i="41"/>
  <c r="E2352" i="41"/>
  <c r="D2352" i="41"/>
  <c r="C2352" i="41"/>
  <c r="E2351" i="41"/>
  <c r="D2351" i="41"/>
  <c r="C2351" i="41"/>
  <c r="E2350" i="41"/>
  <c r="D2350" i="41"/>
  <c r="C2350" i="41"/>
  <c r="E2349" i="41"/>
  <c r="D2349" i="41"/>
  <c r="C2349" i="41"/>
  <c r="E2348" i="41"/>
  <c r="D2348" i="41"/>
  <c r="C2348" i="41"/>
  <c r="E2347" i="41"/>
  <c r="D2347" i="41"/>
  <c r="C2347" i="41"/>
  <c r="E2346" i="41"/>
  <c r="D2346" i="41"/>
  <c r="C2346" i="41"/>
  <c r="E2345" i="41"/>
  <c r="D2345" i="41"/>
  <c r="C2345" i="41"/>
  <c r="E2344" i="41"/>
  <c r="D2344" i="41"/>
  <c r="C2344" i="41"/>
  <c r="E2343" i="41"/>
  <c r="D2343" i="41"/>
  <c r="C2343" i="41"/>
  <c r="E2342" i="41"/>
  <c r="D2342" i="41"/>
  <c r="C2342" i="41"/>
  <c r="E2341" i="41"/>
  <c r="D2341" i="41"/>
  <c r="C2341" i="41"/>
  <c r="E2340" i="41"/>
  <c r="D2340" i="41"/>
  <c r="C2340" i="41"/>
  <c r="E2339" i="41"/>
  <c r="D2339" i="41"/>
  <c r="C2339" i="41"/>
  <c r="E2338" i="41"/>
  <c r="D2338" i="41"/>
  <c r="C2338" i="41"/>
  <c r="E2337" i="41"/>
  <c r="D2337" i="41"/>
  <c r="C2337" i="41"/>
  <c r="E2336" i="41"/>
  <c r="D2336" i="41"/>
  <c r="C2336" i="41"/>
  <c r="E2335" i="41"/>
  <c r="D2335" i="41"/>
  <c r="C2335" i="41"/>
  <c r="E2334" i="41"/>
  <c r="D2334" i="41"/>
  <c r="C2334" i="41"/>
  <c r="E2333" i="41"/>
  <c r="D2333" i="41"/>
  <c r="C2333" i="41"/>
  <c r="E2332" i="41"/>
  <c r="D2332" i="41"/>
  <c r="C2332" i="41"/>
  <c r="E2331" i="41"/>
  <c r="D2331" i="41"/>
  <c r="C2331" i="41"/>
  <c r="E2330" i="41"/>
  <c r="D2330" i="41"/>
  <c r="C2330" i="41"/>
  <c r="E2329" i="41"/>
  <c r="D2329" i="41"/>
  <c r="C2329" i="41"/>
  <c r="E2328" i="41"/>
  <c r="D2328" i="41"/>
  <c r="C2328" i="41"/>
  <c r="E2327" i="41"/>
  <c r="D2327" i="41"/>
  <c r="C2327" i="41"/>
  <c r="E2326" i="41"/>
  <c r="D2326" i="41"/>
  <c r="C2326" i="41"/>
  <c r="E2325" i="41"/>
  <c r="D2325" i="41"/>
  <c r="C2325" i="41"/>
  <c r="E2324" i="41"/>
  <c r="D2324" i="41"/>
  <c r="C2324" i="41"/>
  <c r="E2323" i="41"/>
  <c r="D2323" i="41"/>
  <c r="C2323" i="41"/>
  <c r="E2322" i="41"/>
  <c r="D2322" i="41"/>
  <c r="C2322" i="41"/>
  <c r="E2321" i="41"/>
  <c r="D2321" i="41"/>
  <c r="C2321" i="41"/>
  <c r="E2320" i="41"/>
  <c r="D2320" i="41"/>
  <c r="C2320" i="41"/>
  <c r="E2319" i="41"/>
  <c r="D2319" i="41"/>
  <c r="C2319" i="41"/>
  <c r="E2318" i="41"/>
  <c r="D2318" i="41"/>
  <c r="C2318" i="41"/>
  <c r="E2317" i="41"/>
  <c r="D2317" i="41"/>
  <c r="C2317" i="41"/>
  <c r="E2316" i="41"/>
  <c r="D2316" i="41"/>
  <c r="C2316" i="41"/>
  <c r="E2315" i="41"/>
  <c r="D2315" i="41"/>
  <c r="C2315" i="41"/>
  <c r="E2314" i="41"/>
  <c r="D2314" i="41"/>
  <c r="C2314" i="41"/>
  <c r="E2313" i="41"/>
  <c r="D2313" i="41"/>
  <c r="C2313" i="41"/>
  <c r="E2312" i="41"/>
  <c r="D2312" i="41"/>
  <c r="C2312" i="41"/>
  <c r="E2311" i="41"/>
  <c r="D2311" i="41"/>
  <c r="C2311" i="41"/>
  <c r="E2310" i="41"/>
  <c r="D2310" i="41"/>
  <c r="C2310" i="41"/>
  <c r="E2309" i="41"/>
  <c r="D2309" i="41"/>
  <c r="C2309" i="41"/>
  <c r="E2308" i="41"/>
  <c r="D2308" i="41"/>
  <c r="C2308" i="41"/>
  <c r="E2307" i="41"/>
  <c r="D2307" i="41"/>
  <c r="C2307" i="41"/>
  <c r="E2306" i="41"/>
  <c r="D2306" i="41"/>
  <c r="C2306" i="41"/>
  <c r="E2305" i="41"/>
  <c r="D2305" i="41"/>
  <c r="C2305" i="41"/>
  <c r="E2304" i="41"/>
  <c r="D2304" i="41"/>
  <c r="C2304" i="41"/>
  <c r="E2303" i="41"/>
  <c r="D2303" i="41"/>
  <c r="C2303" i="41"/>
  <c r="E2302" i="41"/>
  <c r="D2302" i="41"/>
  <c r="C2302" i="41"/>
  <c r="E2301" i="41"/>
  <c r="D2301" i="41"/>
  <c r="C2301" i="41"/>
  <c r="E2300" i="41"/>
  <c r="D2300" i="41"/>
  <c r="C2300" i="41"/>
  <c r="E2299" i="41"/>
  <c r="D2299" i="41"/>
  <c r="C2299" i="41"/>
  <c r="E2298" i="41"/>
  <c r="D2298" i="41"/>
  <c r="C2298" i="41"/>
  <c r="E2297" i="41"/>
  <c r="D2297" i="41"/>
  <c r="C2297" i="41"/>
  <c r="E2296" i="41"/>
  <c r="D2296" i="41"/>
  <c r="C2296" i="41"/>
  <c r="E2295" i="41"/>
  <c r="D2295" i="41"/>
  <c r="C2295" i="41"/>
  <c r="E2294" i="41"/>
  <c r="D2294" i="41"/>
  <c r="C2294" i="41"/>
  <c r="E2293" i="41"/>
  <c r="D2293" i="41"/>
  <c r="C2293" i="41"/>
  <c r="E2292" i="41"/>
  <c r="D2292" i="41"/>
  <c r="C2292" i="41"/>
  <c r="E2291" i="41"/>
  <c r="D2291" i="41"/>
  <c r="C2291" i="41"/>
  <c r="E2290" i="41"/>
  <c r="D2290" i="41"/>
  <c r="C2290" i="41"/>
  <c r="E2289" i="41"/>
  <c r="D2289" i="41"/>
  <c r="C2289" i="41"/>
  <c r="E2288" i="41"/>
  <c r="D2288" i="41"/>
  <c r="C2288" i="41"/>
  <c r="E2287" i="41"/>
  <c r="D2287" i="41"/>
  <c r="C2287" i="41"/>
  <c r="E2286" i="41"/>
  <c r="D2286" i="41"/>
  <c r="C2286" i="41"/>
  <c r="E2285" i="41"/>
  <c r="D2285" i="41"/>
  <c r="C2285" i="41"/>
  <c r="E2284" i="41"/>
  <c r="D2284" i="41"/>
  <c r="C2284" i="41"/>
  <c r="E2283" i="41"/>
  <c r="D2283" i="41"/>
  <c r="C2283" i="41"/>
  <c r="E2282" i="41"/>
  <c r="D2282" i="41"/>
  <c r="C2282" i="41"/>
  <c r="E2281" i="41"/>
  <c r="D2281" i="41"/>
  <c r="C2281" i="41"/>
  <c r="E2280" i="41"/>
  <c r="D2280" i="41"/>
  <c r="C2280" i="41"/>
  <c r="E2279" i="41"/>
  <c r="D2279" i="41"/>
  <c r="C2279" i="41"/>
  <c r="E2278" i="41"/>
  <c r="D2278" i="41"/>
  <c r="C2278" i="41"/>
  <c r="E2277" i="41"/>
  <c r="D2277" i="41"/>
  <c r="C2277" i="41"/>
  <c r="E2276" i="41"/>
  <c r="D2276" i="41"/>
  <c r="C2276" i="41"/>
  <c r="E2275" i="41"/>
  <c r="D2275" i="41"/>
  <c r="C2275" i="41"/>
  <c r="E2274" i="41"/>
  <c r="D2274" i="41"/>
  <c r="C2274" i="41"/>
  <c r="E2273" i="41"/>
  <c r="D2273" i="41"/>
  <c r="C2273" i="41"/>
  <c r="E2272" i="41"/>
  <c r="D2272" i="41"/>
  <c r="C2272" i="41"/>
  <c r="E2271" i="41"/>
  <c r="D2271" i="41"/>
  <c r="C2271" i="41"/>
  <c r="E2270" i="41"/>
  <c r="D2270" i="41"/>
  <c r="C2270" i="41"/>
  <c r="E2269" i="41"/>
  <c r="D2269" i="41"/>
  <c r="C2269" i="41"/>
  <c r="E2268" i="41"/>
  <c r="D2268" i="41"/>
  <c r="C2268" i="41"/>
  <c r="E2267" i="41"/>
  <c r="D2267" i="41"/>
  <c r="C2267" i="41"/>
  <c r="E2266" i="41"/>
  <c r="D2266" i="41"/>
  <c r="C2266" i="41"/>
  <c r="E2265" i="41"/>
  <c r="D2265" i="41"/>
  <c r="C2265" i="41"/>
  <c r="E2264" i="41"/>
  <c r="D2264" i="41"/>
  <c r="C2264" i="41"/>
  <c r="E2263" i="41"/>
  <c r="D2263" i="41"/>
  <c r="C2263" i="41"/>
  <c r="E2262" i="41"/>
  <c r="D2262" i="41"/>
  <c r="C2262" i="41"/>
  <c r="E2261" i="41"/>
  <c r="D2261" i="41"/>
  <c r="C2261" i="41"/>
  <c r="E2260" i="41"/>
  <c r="D2260" i="41"/>
  <c r="C2260" i="41"/>
  <c r="E2259" i="41"/>
  <c r="D2259" i="41"/>
  <c r="C2259" i="41"/>
  <c r="E2258" i="41"/>
  <c r="D2258" i="41"/>
  <c r="C2258" i="41"/>
  <c r="E2257" i="41"/>
  <c r="D2257" i="41"/>
  <c r="C2257" i="41"/>
  <c r="E2256" i="41"/>
  <c r="D2256" i="41"/>
  <c r="C2256" i="41"/>
  <c r="E2255" i="41"/>
  <c r="D2255" i="41"/>
  <c r="C2255" i="41"/>
  <c r="E2254" i="41"/>
  <c r="D2254" i="41"/>
  <c r="C2254" i="41"/>
  <c r="E2253" i="41"/>
  <c r="D2253" i="41"/>
  <c r="C2253" i="41"/>
  <c r="E2252" i="41"/>
  <c r="D2252" i="41"/>
  <c r="C2252" i="41"/>
  <c r="E2251" i="41"/>
  <c r="D2251" i="41"/>
  <c r="C2251" i="41"/>
  <c r="E2250" i="41"/>
  <c r="D2250" i="41"/>
  <c r="C2250" i="41"/>
  <c r="E2249" i="41"/>
  <c r="D2249" i="41"/>
  <c r="C2249" i="41"/>
  <c r="E2248" i="41"/>
  <c r="D2248" i="41"/>
  <c r="C2248" i="41"/>
  <c r="E2247" i="41"/>
  <c r="D2247" i="41"/>
  <c r="C2247" i="41"/>
  <c r="E2246" i="41"/>
  <c r="D2246" i="41"/>
  <c r="C2246" i="41"/>
  <c r="E2245" i="41"/>
  <c r="D2245" i="41"/>
  <c r="C2245" i="41"/>
  <c r="E2244" i="41"/>
  <c r="D2244" i="41"/>
  <c r="C2244" i="41"/>
  <c r="E2243" i="41"/>
  <c r="D2243" i="41"/>
  <c r="C2243" i="41"/>
  <c r="E2242" i="41"/>
  <c r="D2242" i="41"/>
  <c r="C2242" i="41"/>
  <c r="E2241" i="41"/>
  <c r="D2241" i="41"/>
  <c r="C2241" i="41"/>
  <c r="E2240" i="41"/>
  <c r="D2240" i="41"/>
  <c r="C2240" i="41"/>
  <c r="E2239" i="41"/>
  <c r="D2239" i="41"/>
  <c r="C2239" i="41"/>
  <c r="E2238" i="41"/>
  <c r="D2238" i="41"/>
  <c r="C2238" i="41"/>
  <c r="E2237" i="41"/>
  <c r="D2237" i="41"/>
  <c r="C2237" i="41"/>
  <c r="E2236" i="41"/>
  <c r="D2236" i="41"/>
  <c r="C2236" i="41"/>
  <c r="E2235" i="41"/>
  <c r="D2235" i="41"/>
  <c r="C2235" i="41"/>
  <c r="E2234" i="41"/>
  <c r="D2234" i="41"/>
  <c r="C2234" i="41"/>
  <c r="E2233" i="41"/>
  <c r="D2233" i="41"/>
  <c r="C2233" i="41"/>
  <c r="E2232" i="41"/>
  <c r="D2232" i="41"/>
  <c r="C2232" i="41"/>
  <c r="E2231" i="41"/>
  <c r="D2231" i="41"/>
  <c r="C2231" i="41"/>
  <c r="E2230" i="41"/>
  <c r="D2230" i="41"/>
  <c r="C2230" i="41"/>
  <c r="E2229" i="41"/>
  <c r="D2229" i="41"/>
  <c r="C2229" i="41"/>
  <c r="E2228" i="41"/>
  <c r="D2228" i="41"/>
  <c r="C2228" i="41"/>
  <c r="E2227" i="41"/>
  <c r="D2227" i="41"/>
  <c r="C2227" i="41"/>
  <c r="E2226" i="41"/>
  <c r="D2226" i="41"/>
  <c r="C2226" i="41"/>
  <c r="E2225" i="41"/>
  <c r="D2225" i="41"/>
  <c r="C2225" i="41"/>
  <c r="E2224" i="41"/>
  <c r="D2224" i="41"/>
  <c r="C2224" i="41"/>
  <c r="E2223" i="41"/>
  <c r="D2223" i="41"/>
  <c r="C2223" i="41"/>
  <c r="E2222" i="41"/>
  <c r="D2222" i="41"/>
  <c r="C2222" i="41"/>
  <c r="E2221" i="41"/>
  <c r="D2221" i="41"/>
  <c r="C2221" i="41"/>
  <c r="E2220" i="41"/>
  <c r="D2220" i="41"/>
  <c r="C2220" i="41"/>
  <c r="E2219" i="41"/>
  <c r="D2219" i="41"/>
  <c r="C2219" i="41"/>
  <c r="E2218" i="41"/>
  <c r="D2218" i="41"/>
  <c r="C2218" i="41"/>
  <c r="E2217" i="41"/>
  <c r="D2217" i="41"/>
  <c r="C2217" i="41"/>
  <c r="E2216" i="41"/>
  <c r="D2216" i="41"/>
  <c r="C2216" i="41"/>
  <c r="E2215" i="41"/>
  <c r="D2215" i="41"/>
  <c r="C2215" i="41"/>
  <c r="E2214" i="41"/>
  <c r="D2214" i="41"/>
  <c r="C2214" i="41"/>
  <c r="E2213" i="41"/>
  <c r="D2213" i="41"/>
  <c r="C2213" i="41"/>
  <c r="E2212" i="41"/>
  <c r="D2212" i="41"/>
  <c r="C2212" i="41"/>
  <c r="E2211" i="41"/>
  <c r="D2211" i="41"/>
  <c r="C2211" i="41"/>
  <c r="E2210" i="41"/>
  <c r="D2210" i="41"/>
  <c r="C2210" i="41"/>
  <c r="E2209" i="41"/>
  <c r="D2209" i="41"/>
  <c r="C2209" i="41"/>
  <c r="E2208" i="41"/>
  <c r="D2208" i="41"/>
  <c r="C2208" i="41"/>
  <c r="E2207" i="41"/>
  <c r="D2207" i="41"/>
  <c r="C2207" i="41"/>
  <c r="E2206" i="41"/>
  <c r="D2206" i="41"/>
  <c r="C2206" i="41"/>
  <c r="E2205" i="41"/>
  <c r="D2205" i="41"/>
  <c r="C2205" i="41"/>
  <c r="E2204" i="41"/>
  <c r="D2204" i="41"/>
  <c r="C2204" i="41"/>
  <c r="E2203" i="41"/>
  <c r="D2203" i="41"/>
  <c r="C2203" i="41"/>
  <c r="E2202" i="41"/>
  <c r="D2202" i="41"/>
  <c r="C2202" i="41"/>
  <c r="E2201" i="41"/>
  <c r="D2201" i="41"/>
  <c r="C2201" i="41"/>
  <c r="E2200" i="41"/>
  <c r="D2200" i="41"/>
  <c r="C2200" i="41"/>
  <c r="E2199" i="41"/>
  <c r="D2199" i="41"/>
  <c r="C2199" i="41"/>
  <c r="E2198" i="41"/>
  <c r="D2198" i="41"/>
  <c r="C2198" i="41"/>
  <c r="E2197" i="41"/>
  <c r="D2197" i="41"/>
  <c r="C2197" i="41"/>
  <c r="E2196" i="41"/>
  <c r="D2196" i="41"/>
  <c r="C2196" i="41"/>
  <c r="E2195" i="41"/>
  <c r="D2195" i="41"/>
  <c r="C2195" i="41"/>
  <c r="E2194" i="41"/>
  <c r="D2194" i="41"/>
  <c r="C2194" i="41"/>
  <c r="E2193" i="41"/>
  <c r="D2193" i="41"/>
  <c r="C2193" i="41"/>
  <c r="E2192" i="41"/>
  <c r="D2192" i="41"/>
  <c r="C2192" i="41"/>
  <c r="E2191" i="41"/>
  <c r="D2191" i="41"/>
  <c r="C2191" i="41"/>
  <c r="E2190" i="41"/>
  <c r="D2190" i="41"/>
  <c r="C2190" i="41"/>
  <c r="E2189" i="41"/>
  <c r="D2189" i="41"/>
  <c r="C2189" i="41"/>
  <c r="E2188" i="41"/>
  <c r="D2188" i="41"/>
  <c r="C2188" i="41"/>
  <c r="E2187" i="41"/>
  <c r="D2187" i="41"/>
  <c r="C2187" i="41"/>
  <c r="E2186" i="41"/>
  <c r="D2186" i="41"/>
  <c r="C2186" i="41"/>
  <c r="E2185" i="41"/>
  <c r="D2185" i="41"/>
  <c r="C2185" i="41"/>
  <c r="E2184" i="41"/>
  <c r="D2184" i="41"/>
  <c r="C2184" i="41"/>
  <c r="E2183" i="41"/>
  <c r="D2183" i="41"/>
  <c r="C2183" i="41"/>
  <c r="E2182" i="41"/>
  <c r="D2182" i="41"/>
  <c r="C2182" i="41"/>
  <c r="E2181" i="41"/>
  <c r="D2181" i="41"/>
  <c r="C2181" i="41"/>
  <c r="E2180" i="41"/>
  <c r="D2180" i="41"/>
  <c r="C2180" i="41"/>
  <c r="E2179" i="41"/>
  <c r="D2179" i="41"/>
  <c r="C2179" i="41"/>
  <c r="E2178" i="41"/>
  <c r="D2178" i="41"/>
  <c r="C2178" i="41"/>
  <c r="E2177" i="41"/>
  <c r="D2177" i="41"/>
  <c r="C2177" i="41"/>
  <c r="E2176" i="41"/>
  <c r="D2176" i="41"/>
  <c r="C2176" i="41"/>
  <c r="E2175" i="41"/>
  <c r="D2175" i="41"/>
  <c r="C2175" i="41"/>
  <c r="E2174" i="41"/>
  <c r="D2174" i="41"/>
  <c r="C2174" i="41"/>
  <c r="E2173" i="41"/>
  <c r="D2173" i="41"/>
  <c r="C2173" i="41"/>
  <c r="E2172" i="41"/>
  <c r="D2172" i="41"/>
  <c r="C2172" i="41"/>
  <c r="E2171" i="41"/>
  <c r="D2171" i="41"/>
  <c r="C2171" i="41"/>
  <c r="E2170" i="41"/>
  <c r="D2170" i="41"/>
  <c r="C2170" i="41"/>
  <c r="E2169" i="41"/>
  <c r="D2169" i="41"/>
  <c r="C2169" i="41"/>
  <c r="E2168" i="41"/>
  <c r="D2168" i="41"/>
  <c r="C2168" i="41"/>
  <c r="E2167" i="41"/>
  <c r="D2167" i="41"/>
  <c r="C2167" i="41"/>
  <c r="E2166" i="41"/>
  <c r="D2166" i="41"/>
  <c r="C2166" i="41"/>
  <c r="E2165" i="41"/>
  <c r="D2165" i="41"/>
  <c r="C2165" i="41"/>
  <c r="E2164" i="41"/>
  <c r="D2164" i="41"/>
  <c r="C2164" i="41"/>
  <c r="E2163" i="41"/>
  <c r="D2163" i="41"/>
  <c r="C2163" i="41"/>
  <c r="E2162" i="41"/>
  <c r="D2162" i="41"/>
  <c r="C2162" i="41"/>
  <c r="E2161" i="41"/>
  <c r="D2161" i="41"/>
  <c r="C2161" i="41"/>
  <c r="E2160" i="41"/>
  <c r="D2160" i="41"/>
  <c r="C2160" i="41"/>
  <c r="E2159" i="41"/>
  <c r="D2159" i="41"/>
  <c r="C2159" i="41"/>
  <c r="E2158" i="41"/>
  <c r="D2158" i="41"/>
  <c r="C2158" i="41"/>
  <c r="E2157" i="41"/>
  <c r="D2157" i="41"/>
  <c r="C2157" i="41"/>
  <c r="E2156" i="41"/>
  <c r="D2156" i="41"/>
  <c r="C2156" i="41"/>
  <c r="E2155" i="41"/>
  <c r="D2155" i="41"/>
  <c r="C2155" i="41"/>
  <c r="E2154" i="41"/>
  <c r="D2154" i="41"/>
  <c r="C2154" i="41"/>
  <c r="E2153" i="41"/>
  <c r="D2153" i="41"/>
  <c r="C2153" i="41"/>
  <c r="E2152" i="41"/>
  <c r="D2152" i="41"/>
  <c r="C2152" i="41"/>
  <c r="E2151" i="41"/>
  <c r="D2151" i="41"/>
  <c r="C2151" i="41"/>
  <c r="E2150" i="41"/>
  <c r="D2150" i="41"/>
  <c r="C2150" i="41"/>
  <c r="E2149" i="41"/>
  <c r="D2149" i="41"/>
  <c r="C2149" i="41"/>
  <c r="E2148" i="41"/>
  <c r="D2148" i="41"/>
  <c r="C2148" i="41"/>
  <c r="E2147" i="41"/>
  <c r="D2147" i="41"/>
  <c r="C2147" i="41"/>
  <c r="E2146" i="41"/>
  <c r="D2146" i="41"/>
  <c r="C2146" i="41"/>
  <c r="E2145" i="41"/>
  <c r="D2145" i="41"/>
  <c r="C2145" i="41"/>
  <c r="E2144" i="41"/>
  <c r="D2144" i="41"/>
  <c r="C2144" i="41"/>
  <c r="E2143" i="41"/>
  <c r="D2143" i="41"/>
  <c r="C2143" i="41"/>
  <c r="E2142" i="41"/>
  <c r="D2142" i="41"/>
  <c r="C2142" i="41"/>
  <c r="E2141" i="41"/>
  <c r="D2141" i="41"/>
  <c r="C2141" i="41"/>
  <c r="E2140" i="41"/>
  <c r="D2140" i="41"/>
  <c r="C2140" i="41"/>
  <c r="E2139" i="41"/>
  <c r="D2139" i="41"/>
  <c r="C2139" i="41"/>
  <c r="E2138" i="41"/>
  <c r="D2138" i="41"/>
  <c r="C2138" i="41"/>
  <c r="E2137" i="41"/>
  <c r="D2137" i="41"/>
  <c r="C2137" i="41"/>
  <c r="E2136" i="41"/>
  <c r="D2136" i="41"/>
  <c r="C2136" i="41"/>
  <c r="E2135" i="41"/>
  <c r="D2135" i="41"/>
  <c r="C2135" i="41"/>
  <c r="E2134" i="41"/>
  <c r="D2134" i="41"/>
  <c r="C2134" i="41"/>
  <c r="E2133" i="41"/>
  <c r="D2133" i="41"/>
  <c r="C2133" i="41"/>
  <c r="E2132" i="41"/>
  <c r="D2132" i="41"/>
  <c r="C2132" i="41"/>
  <c r="E2131" i="41"/>
  <c r="D2131" i="41"/>
  <c r="C2131" i="41"/>
  <c r="E2130" i="41"/>
  <c r="D2130" i="41"/>
  <c r="C2130" i="41"/>
  <c r="E2129" i="41"/>
  <c r="D2129" i="41"/>
  <c r="C2129" i="41"/>
  <c r="E2128" i="41"/>
  <c r="D2128" i="41"/>
  <c r="C2128" i="41"/>
  <c r="E2127" i="41"/>
  <c r="D2127" i="41"/>
  <c r="C2127" i="41"/>
  <c r="E2126" i="41"/>
  <c r="D2126" i="41"/>
  <c r="C2126" i="41"/>
  <c r="E2125" i="41"/>
  <c r="D2125" i="41"/>
  <c r="C2125" i="41"/>
  <c r="E2124" i="41"/>
  <c r="D2124" i="41"/>
  <c r="C2124" i="41"/>
  <c r="E2123" i="41"/>
  <c r="D2123" i="41"/>
  <c r="C2123" i="41"/>
  <c r="E2122" i="41"/>
  <c r="D2122" i="41"/>
  <c r="C2122" i="41"/>
  <c r="E2121" i="41"/>
  <c r="D2121" i="41"/>
  <c r="C2121" i="41"/>
  <c r="E2120" i="41"/>
  <c r="D2120" i="41"/>
  <c r="C2120" i="41"/>
  <c r="E2119" i="41"/>
  <c r="D2119" i="41"/>
  <c r="C2119" i="41"/>
  <c r="E2118" i="41"/>
  <c r="D2118" i="41"/>
  <c r="C2118" i="41"/>
  <c r="E2117" i="41"/>
  <c r="D2117" i="41"/>
  <c r="C2117" i="41"/>
  <c r="E2116" i="41"/>
  <c r="D2116" i="41"/>
  <c r="C2116" i="41"/>
  <c r="E2115" i="41"/>
  <c r="D2115" i="41"/>
  <c r="C2115" i="41"/>
  <c r="E2114" i="41"/>
  <c r="D2114" i="41"/>
  <c r="C2114" i="41"/>
  <c r="E2113" i="41"/>
  <c r="D2113" i="41"/>
  <c r="C2113" i="41"/>
  <c r="E2112" i="41"/>
  <c r="D2112" i="41"/>
  <c r="C2112" i="41"/>
  <c r="E2111" i="41"/>
  <c r="D2111" i="41"/>
  <c r="C2111" i="41"/>
  <c r="E2110" i="41"/>
  <c r="D2110" i="41"/>
  <c r="C2110" i="41"/>
  <c r="E2109" i="41"/>
  <c r="D2109" i="41"/>
  <c r="C2109" i="41"/>
  <c r="E2108" i="41"/>
  <c r="D2108" i="41"/>
  <c r="C2108" i="41"/>
  <c r="E2107" i="41"/>
  <c r="D2107" i="41"/>
  <c r="C2107" i="41"/>
  <c r="E2106" i="41"/>
  <c r="D2106" i="41"/>
  <c r="C2106" i="41"/>
  <c r="E2105" i="41"/>
  <c r="D2105" i="41"/>
  <c r="C2105" i="41"/>
  <c r="E2104" i="41"/>
  <c r="D2104" i="41"/>
  <c r="C2104" i="41"/>
  <c r="E2103" i="41"/>
  <c r="D2103" i="41"/>
  <c r="C2103" i="41"/>
  <c r="E2102" i="41"/>
  <c r="D2102" i="41"/>
  <c r="C2102" i="41"/>
  <c r="E2101" i="41"/>
  <c r="D2101" i="41"/>
  <c r="C2101" i="41"/>
  <c r="E2100" i="41"/>
  <c r="D2100" i="41"/>
  <c r="C2100" i="41"/>
  <c r="E2099" i="41"/>
  <c r="D2099" i="41"/>
  <c r="C2099" i="41"/>
  <c r="E2098" i="41"/>
  <c r="D2098" i="41"/>
  <c r="C2098" i="41"/>
  <c r="E2097" i="41"/>
  <c r="D2097" i="41"/>
  <c r="C2097" i="41"/>
  <c r="E2096" i="41"/>
  <c r="D2096" i="41"/>
  <c r="C2096" i="41"/>
  <c r="E2095" i="41"/>
  <c r="D2095" i="41"/>
  <c r="C2095" i="41"/>
  <c r="E2094" i="41"/>
  <c r="D2094" i="41"/>
  <c r="C2094" i="41"/>
  <c r="E2093" i="41"/>
  <c r="D2093" i="41"/>
  <c r="C2093" i="41"/>
  <c r="E2092" i="41"/>
  <c r="D2092" i="41"/>
  <c r="C2092" i="41"/>
  <c r="E2091" i="41"/>
  <c r="D2091" i="41"/>
  <c r="C2091" i="41"/>
  <c r="E2090" i="41"/>
  <c r="D2090" i="41"/>
  <c r="C2090" i="41"/>
  <c r="E2089" i="41"/>
  <c r="D2089" i="41"/>
  <c r="C2089" i="41"/>
  <c r="E2088" i="41"/>
  <c r="D2088" i="41"/>
  <c r="C2088" i="41"/>
  <c r="E2087" i="41"/>
  <c r="D2087" i="41"/>
  <c r="C2087" i="41"/>
  <c r="E2086" i="41"/>
  <c r="D2086" i="41"/>
  <c r="C2086" i="41"/>
  <c r="E2085" i="41"/>
  <c r="D2085" i="41"/>
  <c r="C2085" i="41"/>
  <c r="E2084" i="41"/>
  <c r="D2084" i="41"/>
  <c r="C2084" i="41"/>
  <c r="E2083" i="41"/>
  <c r="D2083" i="41"/>
  <c r="C2083" i="41"/>
  <c r="E2082" i="41"/>
  <c r="D2082" i="41"/>
  <c r="C2082" i="41"/>
  <c r="E2081" i="41"/>
  <c r="D2081" i="41"/>
  <c r="C2081" i="41"/>
  <c r="E2080" i="41"/>
  <c r="D2080" i="41"/>
  <c r="C2080" i="41"/>
  <c r="E2079" i="41"/>
  <c r="D2079" i="41"/>
  <c r="C2079" i="41"/>
  <c r="E2078" i="41"/>
  <c r="D2078" i="41"/>
  <c r="C2078" i="41"/>
  <c r="E2077" i="41"/>
  <c r="D2077" i="41"/>
  <c r="C2077" i="41"/>
  <c r="E2076" i="41"/>
  <c r="D2076" i="41"/>
  <c r="C2076" i="41"/>
  <c r="E2075" i="41"/>
  <c r="D2075" i="41"/>
  <c r="C2075" i="41"/>
  <c r="E2074" i="41"/>
  <c r="D2074" i="41"/>
  <c r="C2074" i="41"/>
  <c r="E2073" i="41"/>
  <c r="D2073" i="41"/>
  <c r="C2073" i="41"/>
  <c r="E2072" i="41"/>
  <c r="D2072" i="41"/>
  <c r="C2072" i="41"/>
  <c r="E2071" i="41"/>
  <c r="D2071" i="41"/>
  <c r="C2071" i="41"/>
  <c r="E2070" i="41"/>
  <c r="D2070" i="41"/>
  <c r="C2070" i="41"/>
  <c r="E2069" i="41"/>
  <c r="D2069" i="41"/>
  <c r="C2069" i="41"/>
  <c r="E2068" i="41"/>
  <c r="D2068" i="41"/>
  <c r="C2068" i="41"/>
  <c r="E2067" i="41"/>
  <c r="D2067" i="41"/>
  <c r="C2067" i="41"/>
  <c r="E2066" i="41"/>
  <c r="D2066" i="41"/>
  <c r="C2066" i="41"/>
  <c r="E2065" i="41"/>
  <c r="D2065" i="41"/>
  <c r="C2065" i="41"/>
  <c r="E2064" i="41"/>
  <c r="D2064" i="41"/>
  <c r="C2064" i="41"/>
  <c r="E2063" i="41"/>
  <c r="D2063" i="41"/>
  <c r="C2063" i="41"/>
  <c r="E2062" i="41"/>
  <c r="D2062" i="41"/>
  <c r="C2062" i="41"/>
  <c r="E2061" i="41"/>
  <c r="D2061" i="41"/>
  <c r="C2061" i="41"/>
  <c r="E2060" i="41"/>
  <c r="D2060" i="41"/>
  <c r="C2060" i="41"/>
  <c r="E2059" i="41"/>
  <c r="D2059" i="41"/>
  <c r="C2059" i="41"/>
  <c r="E2058" i="41"/>
  <c r="D2058" i="41"/>
  <c r="C2058" i="41"/>
  <c r="E2057" i="41"/>
  <c r="D2057" i="41"/>
  <c r="C2057" i="41"/>
  <c r="E2056" i="41"/>
  <c r="D2056" i="41"/>
  <c r="C2056" i="41"/>
  <c r="E2055" i="41"/>
  <c r="D2055" i="41"/>
  <c r="C2055" i="41"/>
  <c r="E2054" i="41"/>
  <c r="D2054" i="41"/>
  <c r="C2054" i="41"/>
  <c r="E2053" i="41"/>
  <c r="D2053" i="41"/>
  <c r="C2053" i="41"/>
  <c r="E2052" i="41"/>
  <c r="D2052" i="41"/>
  <c r="C2052" i="41"/>
  <c r="E2051" i="41"/>
  <c r="D2051" i="41"/>
  <c r="C2051" i="41"/>
  <c r="E2050" i="41"/>
  <c r="D2050" i="41"/>
  <c r="C2050" i="41"/>
  <c r="E2049" i="41"/>
  <c r="D2049" i="41"/>
  <c r="C2049" i="41"/>
  <c r="E2048" i="41"/>
  <c r="D2048" i="41"/>
  <c r="C2048" i="41"/>
  <c r="E2047" i="41"/>
  <c r="D2047" i="41"/>
  <c r="C2047" i="41"/>
  <c r="E2046" i="41"/>
  <c r="D2046" i="41"/>
  <c r="C2046" i="41"/>
  <c r="E2045" i="41"/>
  <c r="D2045" i="41"/>
  <c r="C2045" i="41"/>
  <c r="E2044" i="41"/>
  <c r="D2044" i="41"/>
  <c r="C2044" i="41"/>
  <c r="E2043" i="41"/>
  <c r="D2043" i="41"/>
  <c r="C2043" i="41"/>
  <c r="E2042" i="41"/>
  <c r="D2042" i="41"/>
  <c r="C2042" i="41"/>
  <c r="E2041" i="41"/>
  <c r="D2041" i="41"/>
  <c r="C2041" i="41"/>
  <c r="E2040" i="41"/>
  <c r="D2040" i="41"/>
  <c r="C2040" i="41"/>
  <c r="E2039" i="41"/>
  <c r="D2039" i="41"/>
  <c r="C2039" i="41"/>
  <c r="E2038" i="41"/>
  <c r="D2038" i="41"/>
  <c r="C2038" i="41"/>
  <c r="E2037" i="41"/>
  <c r="D2037" i="41"/>
  <c r="C2037" i="41"/>
  <c r="E2036" i="41"/>
  <c r="D2036" i="41"/>
  <c r="C2036" i="41"/>
  <c r="E2035" i="41"/>
  <c r="D2035" i="41"/>
  <c r="C2035" i="41"/>
  <c r="E2034" i="41"/>
  <c r="D2034" i="41"/>
  <c r="C2034" i="41"/>
  <c r="E2033" i="41"/>
  <c r="D2033" i="41"/>
  <c r="C2033" i="41"/>
  <c r="E2032" i="41"/>
  <c r="D2032" i="41"/>
  <c r="C2032" i="41"/>
  <c r="E2031" i="41"/>
  <c r="D2031" i="41"/>
  <c r="C2031" i="41"/>
  <c r="E2030" i="41"/>
  <c r="D2030" i="41"/>
  <c r="C2030" i="41"/>
  <c r="E2029" i="41"/>
  <c r="D2029" i="41"/>
  <c r="C2029" i="41"/>
  <c r="E2028" i="41"/>
  <c r="D2028" i="41"/>
  <c r="C2028" i="41"/>
  <c r="E2027" i="41"/>
  <c r="D2027" i="41"/>
  <c r="C2027" i="41"/>
  <c r="E2026" i="41"/>
  <c r="D2026" i="41"/>
  <c r="C2026" i="41"/>
  <c r="E2025" i="41"/>
  <c r="D2025" i="41"/>
  <c r="C2025" i="41"/>
  <c r="E2024" i="41"/>
  <c r="D2024" i="41"/>
  <c r="C2024" i="41"/>
  <c r="E2023" i="41"/>
  <c r="D2023" i="41"/>
  <c r="C2023" i="41"/>
  <c r="E2022" i="41"/>
  <c r="D2022" i="41"/>
  <c r="C2022" i="41"/>
  <c r="E2021" i="41"/>
  <c r="D2021" i="41"/>
  <c r="C2021" i="41"/>
  <c r="E2020" i="41"/>
  <c r="D2020" i="41"/>
  <c r="C2020" i="41"/>
  <c r="E2019" i="41"/>
  <c r="D2019" i="41"/>
  <c r="C2019" i="41"/>
  <c r="E2018" i="41"/>
  <c r="D2018" i="41"/>
  <c r="C2018" i="41"/>
  <c r="E2017" i="41"/>
  <c r="D2017" i="41"/>
  <c r="C2017" i="41"/>
  <c r="E2016" i="41"/>
  <c r="D2016" i="41"/>
  <c r="C2016" i="41"/>
  <c r="E2015" i="41"/>
  <c r="D2015" i="41"/>
  <c r="C2015" i="41"/>
  <c r="E2014" i="41"/>
  <c r="D2014" i="41"/>
  <c r="C2014" i="41"/>
  <c r="E2013" i="41"/>
  <c r="D2013" i="41"/>
  <c r="C2013" i="41"/>
  <c r="E2012" i="41"/>
  <c r="D2012" i="41"/>
  <c r="C2012" i="41"/>
  <c r="E2011" i="41"/>
  <c r="D2011" i="41"/>
  <c r="C2011" i="41"/>
  <c r="E2010" i="41"/>
  <c r="D2010" i="41"/>
  <c r="C2010" i="41"/>
  <c r="E2009" i="41"/>
  <c r="D2009" i="41"/>
  <c r="C2009" i="41"/>
  <c r="E2008" i="41"/>
  <c r="D2008" i="41"/>
  <c r="C2008" i="41"/>
  <c r="E2007" i="41"/>
  <c r="D2007" i="41"/>
  <c r="C2007" i="41"/>
  <c r="E2006" i="41"/>
  <c r="D2006" i="41"/>
  <c r="C2006" i="41"/>
  <c r="E2005" i="41"/>
  <c r="D2005" i="41"/>
  <c r="C2005" i="41"/>
  <c r="E2004" i="41"/>
  <c r="D2004" i="41"/>
  <c r="C2004" i="41"/>
  <c r="E2003" i="41"/>
  <c r="D2003" i="41"/>
  <c r="C2003" i="41"/>
  <c r="E2002" i="41"/>
  <c r="D2002" i="41"/>
  <c r="C2002" i="41"/>
  <c r="E2001" i="41"/>
  <c r="D2001" i="41"/>
  <c r="C2001" i="41"/>
  <c r="E2000" i="41"/>
  <c r="D2000" i="41"/>
  <c r="C2000" i="41"/>
  <c r="E1999" i="41"/>
  <c r="D1999" i="41"/>
  <c r="C1999" i="41"/>
  <c r="E1998" i="41"/>
  <c r="D1998" i="41"/>
  <c r="C1998" i="41"/>
  <c r="E1997" i="41"/>
  <c r="D1997" i="41"/>
  <c r="C1997" i="41"/>
  <c r="E1996" i="41"/>
  <c r="D1996" i="41"/>
  <c r="C1996" i="41"/>
  <c r="E1995" i="41"/>
  <c r="D1995" i="41"/>
  <c r="C1995" i="41"/>
  <c r="E1994" i="41"/>
  <c r="D1994" i="41"/>
  <c r="C1994" i="41"/>
  <c r="E1993" i="41"/>
  <c r="D1993" i="41"/>
  <c r="C1993" i="41"/>
  <c r="E1992" i="41"/>
  <c r="D1992" i="41"/>
  <c r="C1992" i="41"/>
  <c r="E1991" i="41"/>
  <c r="D1991" i="41"/>
  <c r="C1991" i="41"/>
  <c r="E1990" i="41"/>
  <c r="D1990" i="41"/>
  <c r="C1990" i="41"/>
  <c r="E1989" i="41"/>
  <c r="D1989" i="41"/>
  <c r="C1989" i="41"/>
  <c r="E1988" i="41"/>
  <c r="D1988" i="41"/>
  <c r="C1988" i="41"/>
  <c r="E1987" i="41"/>
  <c r="D1987" i="41"/>
  <c r="C1987" i="41"/>
  <c r="E1986" i="41"/>
  <c r="D1986" i="41"/>
  <c r="C1986" i="41"/>
  <c r="E1985" i="41"/>
  <c r="D1985" i="41"/>
  <c r="C1985" i="41"/>
  <c r="E1984" i="41"/>
  <c r="D1984" i="41"/>
  <c r="C1984" i="41"/>
  <c r="E1983" i="41"/>
  <c r="D1983" i="41"/>
  <c r="C1983" i="41"/>
  <c r="E1982" i="41"/>
  <c r="D1982" i="41"/>
  <c r="C1982" i="41"/>
  <c r="E1981" i="41"/>
  <c r="D1981" i="41"/>
  <c r="C1981" i="41"/>
  <c r="E1980" i="41"/>
  <c r="D1980" i="41"/>
  <c r="C1980" i="41"/>
  <c r="E1979" i="41"/>
  <c r="D1979" i="41"/>
  <c r="C1979" i="41"/>
  <c r="E1978" i="41"/>
  <c r="D1978" i="41"/>
  <c r="C1978" i="41"/>
  <c r="E1977" i="41"/>
  <c r="D1977" i="41"/>
  <c r="C1977" i="41"/>
  <c r="E1976" i="41"/>
  <c r="D1976" i="41"/>
  <c r="C1976" i="41"/>
  <c r="E1975" i="41"/>
  <c r="D1975" i="41"/>
  <c r="C1975" i="41"/>
  <c r="E1974" i="41"/>
  <c r="D1974" i="41"/>
  <c r="C1974" i="41"/>
  <c r="E1973" i="41"/>
  <c r="D1973" i="41"/>
  <c r="C1973" i="41"/>
  <c r="E1972" i="41"/>
  <c r="D1972" i="41"/>
  <c r="C1972" i="41"/>
  <c r="E1971" i="41"/>
  <c r="D1971" i="41"/>
  <c r="C1971" i="41"/>
  <c r="E1970" i="41"/>
  <c r="D1970" i="41"/>
  <c r="C1970" i="41"/>
  <c r="E1969" i="41"/>
  <c r="D1969" i="41"/>
  <c r="C1969" i="41"/>
  <c r="E1968" i="41"/>
  <c r="D1968" i="41"/>
  <c r="C1968" i="41"/>
  <c r="E1967" i="41"/>
  <c r="D1967" i="41"/>
  <c r="C1967" i="41"/>
  <c r="E1966" i="41"/>
  <c r="D1966" i="41"/>
  <c r="C1966" i="41"/>
  <c r="E1965" i="41"/>
  <c r="D1965" i="41"/>
  <c r="C1965" i="41"/>
  <c r="E1964" i="41"/>
  <c r="D1964" i="41"/>
  <c r="C1964" i="41"/>
  <c r="E1963" i="41"/>
  <c r="D1963" i="41"/>
  <c r="C1963" i="41"/>
  <c r="E1962" i="41"/>
  <c r="D1962" i="41"/>
  <c r="C1962" i="41"/>
  <c r="E1961" i="41"/>
  <c r="D1961" i="41"/>
  <c r="C1961" i="41"/>
  <c r="E1960" i="41"/>
  <c r="D1960" i="41"/>
  <c r="C1960" i="41"/>
  <c r="E1959" i="41"/>
  <c r="D1959" i="41"/>
  <c r="C1959" i="41"/>
  <c r="E1958" i="41"/>
  <c r="D1958" i="41"/>
  <c r="C1958" i="41"/>
  <c r="E1957" i="41"/>
  <c r="D1957" i="41"/>
  <c r="C1957" i="41"/>
  <c r="E1956" i="41"/>
  <c r="D1956" i="41"/>
  <c r="C1956" i="41"/>
  <c r="E1955" i="41"/>
  <c r="D1955" i="41"/>
  <c r="C1955" i="41"/>
  <c r="E1954" i="41"/>
  <c r="D1954" i="41"/>
  <c r="C1954" i="41"/>
  <c r="E1953" i="41"/>
  <c r="D1953" i="41"/>
  <c r="C1953" i="41"/>
  <c r="E1952" i="41"/>
  <c r="D1952" i="41"/>
  <c r="C1952" i="41"/>
  <c r="E1951" i="41"/>
  <c r="D1951" i="41"/>
  <c r="C1951" i="41"/>
  <c r="E1950" i="41"/>
  <c r="D1950" i="41"/>
  <c r="C1950" i="41"/>
  <c r="E1949" i="41"/>
  <c r="D1949" i="41"/>
  <c r="C1949" i="41"/>
  <c r="E1948" i="41"/>
  <c r="D1948" i="41"/>
  <c r="C1948" i="41"/>
  <c r="E1947" i="41"/>
  <c r="D1947" i="41"/>
  <c r="C1947" i="41"/>
  <c r="E1946" i="41"/>
  <c r="D1946" i="41"/>
  <c r="C1946" i="41"/>
  <c r="E1945" i="41"/>
  <c r="D1945" i="41"/>
  <c r="C1945" i="41"/>
  <c r="E1944" i="41"/>
  <c r="D1944" i="41"/>
  <c r="C1944" i="41"/>
  <c r="E1943" i="41"/>
  <c r="D1943" i="41"/>
  <c r="C1943" i="41"/>
  <c r="E1942" i="41"/>
  <c r="D1942" i="41"/>
  <c r="C1942" i="41"/>
  <c r="E1941" i="41"/>
  <c r="D1941" i="41"/>
  <c r="C1941" i="41"/>
  <c r="E1940" i="41"/>
  <c r="D1940" i="41"/>
  <c r="C1940" i="41"/>
  <c r="E1939" i="41"/>
  <c r="D1939" i="41"/>
  <c r="C1939" i="41"/>
  <c r="E1938" i="41"/>
  <c r="D1938" i="41"/>
  <c r="C1938" i="41"/>
  <c r="E1937" i="41"/>
  <c r="D1937" i="41"/>
  <c r="C1937" i="41"/>
  <c r="E1936" i="41"/>
  <c r="D1936" i="41"/>
  <c r="C1936" i="41"/>
  <c r="E1935" i="41"/>
  <c r="D1935" i="41"/>
  <c r="C1935" i="41"/>
  <c r="E1934" i="41"/>
  <c r="D1934" i="41"/>
  <c r="C1934" i="41"/>
  <c r="E1933" i="41"/>
  <c r="D1933" i="41"/>
  <c r="C1933" i="41"/>
  <c r="E1932" i="41"/>
  <c r="D1932" i="41"/>
  <c r="C1932" i="41"/>
  <c r="E1931" i="41"/>
  <c r="D1931" i="41"/>
  <c r="C1931" i="41"/>
  <c r="E1930" i="41"/>
  <c r="D1930" i="41"/>
  <c r="C1930" i="41"/>
  <c r="E1929" i="41"/>
  <c r="D1929" i="41"/>
  <c r="C1929" i="41"/>
  <c r="E1928" i="41"/>
  <c r="D1928" i="41"/>
  <c r="C1928" i="41"/>
  <c r="E1927" i="41"/>
  <c r="D1927" i="41"/>
  <c r="C1927" i="41"/>
  <c r="E1926" i="41"/>
  <c r="D1926" i="41"/>
  <c r="C1926" i="41"/>
  <c r="E1925" i="41"/>
  <c r="D1925" i="41"/>
  <c r="C1925" i="41"/>
  <c r="E1924" i="41"/>
  <c r="D1924" i="41"/>
  <c r="C1924" i="41"/>
  <c r="E1923" i="41"/>
  <c r="D1923" i="41"/>
  <c r="C1923" i="41"/>
  <c r="E1922" i="41"/>
  <c r="D1922" i="41"/>
  <c r="C1922" i="41"/>
  <c r="E1921" i="41"/>
  <c r="D1921" i="41"/>
  <c r="C1921" i="41"/>
  <c r="E1920" i="41"/>
  <c r="D1920" i="41"/>
  <c r="C1920" i="41"/>
  <c r="E1919" i="41"/>
  <c r="D1919" i="41"/>
  <c r="C1919" i="41"/>
  <c r="E1918" i="41"/>
  <c r="D1918" i="41"/>
  <c r="C1918" i="41"/>
  <c r="E1917" i="41"/>
  <c r="D1917" i="41"/>
  <c r="C1917" i="41"/>
  <c r="E1916" i="41"/>
  <c r="D1916" i="41"/>
  <c r="C1916" i="41"/>
  <c r="E1915" i="41"/>
  <c r="D1915" i="41"/>
  <c r="C1915" i="41"/>
  <c r="E1914" i="41"/>
  <c r="D1914" i="41"/>
  <c r="C1914" i="41"/>
  <c r="E1913" i="41"/>
  <c r="D1913" i="41"/>
  <c r="C1913" i="41"/>
  <c r="E1912" i="41"/>
  <c r="D1912" i="41"/>
  <c r="C1912" i="41"/>
  <c r="E1911" i="41"/>
  <c r="D1911" i="41"/>
  <c r="C1911" i="41"/>
  <c r="E1910" i="41"/>
  <c r="D1910" i="41"/>
  <c r="C1910" i="41"/>
  <c r="E1909" i="41"/>
  <c r="D1909" i="41"/>
  <c r="C1909" i="41"/>
  <c r="E1908" i="41"/>
  <c r="D1908" i="41"/>
  <c r="C1908" i="41"/>
  <c r="E1907" i="41"/>
  <c r="D1907" i="41"/>
  <c r="C1907" i="41"/>
  <c r="E1906" i="41"/>
  <c r="D1906" i="41"/>
  <c r="C1906" i="41"/>
  <c r="E1905" i="41"/>
  <c r="D1905" i="41"/>
  <c r="C1905" i="41"/>
  <c r="E1904" i="41"/>
  <c r="D1904" i="41"/>
  <c r="C1904" i="41"/>
  <c r="E1903" i="41"/>
  <c r="D1903" i="41"/>
  <c r="C1903" i="41"/>
  <c r="E1902" i="41"/>
  <c r="D1902" i="41"/>
  <c r="C1902" i="41"/>
  <c r="E1901" i="41"/>
  <c r="D1901" i="41"/>
  <c r="C1901" i="41"/>
  <c r="E1900" i="41"/>
  <c r="D1900" i="41"/>
  <c r="C1900" i="41"/>
  <c r="E1899" i="41"/>
  <c r="D1899" i="41"/>
  <c r="C1899" i="41"/>
  <c r="E1898" i="41"/>
  <c r="D1898" i="41"/>
  <c r="C1898" i="41"/>
  <c r="E1897" i="41"/>
  <c r="D1897" i="41"/>
  <c r="C1897" i="41"/>
  <c r="E1896" i="41"/>
  <c r="D1896" i="41"/>
  <c r="C1896" i="41"/>
  <c r="E1895" i="41"/>
  <c r="D1895" i="41"/>
  <c r="C1895" i="41"/>
  <c r="E1894" i="41"/>
  <c r="D1894" i="41"/>
  <c r="C1894" i="41"/>
  <c r="E1893" i="41"/>
  <c r="D1893" i="41"/>
  <c r="C1893" i="41"/>
  <c r="E1892" i="41"/>
  <c r="D1892" i="41"/>
  <c r="C1892" i="41"/>
  <c r="E1891" i="41"/>
  <c r="D1891" i="41"/>
  <c r="C1891" i="41"/>
  <c r="E1890" i="41"/>
  <c r="D1890" i="41"/>
  <c r="C1890" i="41"/>
  <c r="E1889" i="41"/>
  <c r="D1889" i="41"/>
  <c r="C1889" i="41"/>
  <c r="E1888" i="41"/>
  <c r="D1888" i="41"/>
  <c r="C1888" i="41"/>
  <c r="E1887" i="41"/>
  <c r="D1887" i="41"/>
  <c r="C1887" i="41"/>
  <c r="E1886" i="41"/>
  <c r="D1886" i="41"/>
  <c r="C1886" i="41"/>
  <c r="E1885" i="41"/>
  <c r="D1885" i="41"/>
  <c r="C1885" i="41"/>
  <c r="E1884" i="41"/>
  <c r="D1884" i="41"/>
  <c r="C1884" i="41"/>
  <c r="E1883" i="41"/>
  <c r="D1883" i="41"/>
  <c r="C1883" i="41"/>
  <c r="E1882" i="41"/>
  <c r="D1882" i="41"/>
  <c r="C1882" i="41"/>
  <c r="E1881" i="41"/>
  <c r="D1881" i="41"/>
  <c r="C1881" i="41"/>
  <c r="E1880" i="41"/>
  <c r="D1880" i="41"/>
  <c r="C1880" i="41"/>
  <c r="E1879" i="41"/>
  <c r="D1879" i="41"/>
  <c r="C1879" i="41"/>
  <c r="E1878" i="41"/>
  <c r="D1878" i="41"/>
  <c r="C1878" i="41"/>
  <c r="E1877" i="41"/>
  <c r="D1877" i="41"/>
  <c r="C1877" i="41"/>
  <c r="E1876" i="41"/>
  <c r="D1876" i="41"/>
  <c r="C1876" i="41"/>
  <c r="E1875" i="41"/>
  <c r="D1875" i="41"/>
  <c r="C1875" i="41"/>
  <c r="E1874" i="41"/>
  <c r="D1874" i="41"/>
  <c r="C1874" i="41"/>
  <c r="E1873" i="41"/>
  <c r="D1873" i="41"/>
  <c r="C1873" i="41"/>
  <c r="E1872" i="41"/>
  <c r="D1872" i="41"/>
  <c r="C1872" i="41"/>
  <c r="E1871" i="41"/>
  <c r="D1871" i="41"/>
  <c r="C1871" i="41"/>
  <c r="E1870" i="41"/>
  <c r="D1870" i="41"/>
  <c r="C1870" i="41"/>
  <c r="E1869" i="41"/>
  <c r="D1869" i="41"/>
  <c r="C1869" i="41"/>
  <c r="E1868" i="41"/>
  <c r="D1868" i="41"/>
  <c r="C1868" i="41"/>
  <c r="E1867" i="41"/>
  <c r="D1867" i="41"/>
  <c r="C1867" i="41"/>
  <c r="E1866" i="41"/>
  <c r="D1866" i="41"/>
  <c r="C1866" i="41"/>
  <c r="E1865" i="41"/>
  <c r="D1865" i="41"/>
  <c r="C1865" i="41"/>
  <c r="E1864" i="41"/>
  <c r="D1864" i="41"/>
  <c r="C1864" i="41"/>
  <c r="E1863" i="41"/>
  <c r="D1863" i="41"/>
  <c r="C1863" i="41"/>
  <c r="E1862" i="41"/>
  <c r="D1862" i="41"/>
  <c r="C1862" i="41"/>
  <c r="E1861" i="41"/>
  <c r="D1861" i="41"/>
  <c r="C1861" i="41"/>
  <c r="E1860" i="41"/>
  <c r="D1860" i="41"/>
  <c r="C1860" i="41"/>
  <c r="E1859" i="41"/>
  <c r="D1859" i="41"/>
  <c r="C1859" i="41"/>
  <c r="E1858" i="41"/>
  <c r="D1858" i="41"/>
  <c r="C1858" i="41"/>
  <c r="E1857" i="41"/>
  <c r="D1857" i="41"/>
  <c r="C1857" i="41"/>
  <c r="E1856" i="41"/>
  <c r="D1856" i="41"/>
  <c r="C1856" i="41"/>
  <c r="E1855" i="41"/>
  <c r="D1855" i="41"/>
  <c r="C1855" i="41"/>
  <c r="E1854" i="41"/>
  <c r="D1854" i="41"/>
  <c r="C1854" i="41"/>
  <c r="E1853" i="41"/>
  <c r="D1853" i="41"/>
  <c r="C1853" i="41"/>
  <c r="E1852" i="41"/>
  <c r="D1852" i="41"/>
  <c r="C1852" i="41"/>
  <c r="E1851" i="41"/>
  <c r="D1851" i="41"/>
  <c r="C1851" i="41"/>
  <c r="E1850" i="41"/>
  <c r="D1850" i="41"/>
  <c r="C1850" i="41"/>
  <c r="E1849" i="41"/>
  <c r="D1849" i="41"/>
  <c r="C1849" i="41"/>
  <c r="E1848" i="41"/>
  <c r="D1848" i="41"/>
  <c r="C1848" i="41"/>
  <c r="E1847" i="41"/>
  <c r="D1847" i="41"/>
  <c r="C1847" i="41"/>
  <c r="E1846" i="41"/>
  <c r="D1846" i="41"/>
  <c r="C1846" i="41"/>
  <c r="E1845" i="41"/>
  <c r="D1845" i="41"/>
  <c r="C1845" i="41"/>
  <c r="E1844" i="41"/>
  <c r="D1844" i="41"/>
  <c r="C1844" i="41"/>
  <c r="E1843" i="41"/>
  <c r="D1843" i="41"/>
  <c r="C1843" i="41"/>
  <c r="E1842" i="41"/>
  <c r="D1842" i="41"/>
  <c r="C1842" i="41"/>
  <c r="E1841" i="41"/>
  <c r="D1841" i="41"/>
  <c r="C1841" i="41"/>
  <c r="E1840" i="41"/>
  <c r="D1840" i="41"/>
  <c r="C1840" i="41"/>
  <c r="E1839" i="41"/>
  <c r="D1839" i="41"/>
  <c r="C1839" i="41"/>
  <c r="E1838" i="41"/>
  <c r="D1838" i="41"/>
  <c r="C1838" i="41"/>
  <c r="E1837" i="41"/>
  <c r="D1837" i="41"/>
  <c r="C1837" i="41"/>
  <c r="E1836" i="41"/>
  <c r="D1836" i="41"/>
  <c r="C1836" i="41"/>
  <c r="E1835" i="41"/>
  <c r="D1835" i="41"/>
  <c r="C1835" i="41"/>
  <c r="E1834" i="41"/>
  <c r="D1834" i="41"/>
  <c r="C1834" i="41"/>
  <c r="E1833" i="41"/>
  <c r="D1833" i="41"/>
  <c r="C1833" i="41"/>
  <c r="E1832" i="41"/>
  <c r="D1832" i="41"/>
  <c r="C1832" i="41"/>
  <c r="E1831" i="41"/>
  <c r="D1831" i="41"/>
  <c r="C1831" i="41"/>
  <c r="E1830" i="41"/>
  <c r="D1830" i="41"/>
  <c r="C1830" i="41"/>
  <c r="E1829" i="41"/>
  <c r="D1829" i="41"/>
  <c r="C1829" i="41"/>
  <c r="E1828" i="41"/>
  <c r="D1828" i="41"/>
  <c r="C1828" i="41"/>
  <c r="E1827" i="41"/>
  <c r="D1827" i="41"/>
  <c r="C1827" i="41"/>
  <c r="E1826" i="41"/>
  <c r="D1826" i="41"/>
  <c r="C1826" i="41"/>
  <c r="E1825" i="41"/>
  <c r="D1825" i="41"/>
  <c r="C1825" i="41"/>
  <c r="E1824" i="41"/>
  <c r="D1824" i="41"/>
  <c r="C1824" i="41"/>
  <c r="E1823" i="41"/>
  <c r="D1823" i="41"/>
  <c r="C1823" i="41"/>
  <c r="E1822" i="41"/>
  <c r="D1822" i="41"/>
  <c r="C1822" i="41"/>
  <c r="E1821" i="41"/>
  <c r="D1821" i="41"/>
  <c r="C1821" i="41"/>
  <c r="E1820" i="41"/>
  <c r="D1820" i="41"/>
  <c r="C1820" i="41"/>
  <c r="E1819" i="41"/>
  <c r="D1819" i="41"/>
  <c r="C1819" i="41"/>
  <c r="E1818" i="41"/>
  <c r="D1818" i="41"/>
  <c r="C1818" i="41"/>
  <c r="E1817" i="41"/>
  <c r="D1817" i="41"/>
  <c r="C1817" i="41"/>
  <c r="E1816" i="41"/>
  <c r="D1816" i="41"/>
  <c r="C1816" i="41"/>
  <c r="E1815" i="41"/>
  <c r="D1815" i="41"/>
  <c r="C1815" i="41"/>
  <c r="E1814" i="41"/>
  <c r="D1814" i="41"/>
  <c r="C1814" i="41"/>
  <c r="E1813" i="41"/>
  <c r="D1813" i="41"/>
  <c r="C1813" i="41"/>
  <c r="E1812" i="41"/>
  <c r="D1812" i="41"/>
  <c r="C1812" i="41"/>
  <c r="E1811" i="41"/>
  <c r="D1811" i="41"/>
  <c r="C1811" i="41"/>
  <c r="E1810" i="41"/>
  <c r="D1810" i="41"/>
  <c r="C1810" i="41"/>
  <c r="E1809" i="41"/>
  <c r="D1809" i="41"/>
  <c r="C1809" i="41"/>
  <c r="E1808" i="41"/>
  <c r="D1808" i="41"/>
  <c r="C1808" i="41"/>
  <c r="E1807" i="41"/>
  <c r="D1807" i="41"/>
  <c r="C1807" i="41"/>
  <c r="E1806" i="41"/>
  <c r="D1806" i="41"/>
  <c r="C1806" i="41"/>
  <c r="E1805" i="41"/>
  <c r="D1805" i="41"/>
  <c r="C1805" i="41"/>
  <c r="E1804" i="41"/>
  <c r="D1804" i="41"/>
  <c r="C1804" i="41"/>
  <c r="E1803" i="41"/>
  <c r="D1803" i="41"/>
  <c r="C1803" i="41"/>
  <c r="E1802" i="41"/>
  <c r="D1802" i="41"/>
  <c r="C1802" i="41"/>
  <c r="E1801" i="41"/>
  <c r="D1801" i="41"/>
  <c r="C1801" i="41"/>
  <c r="E1800" i="41"/>
  <c r="D1800" i="41"/>
  <c r="C1800" i="41"/>
  <c r="E1799" i="41"/>
  <c r="D1799" i="41"/>
  <c r="C1799" i="41"/>
  <c r="E1798" i="41"/>
  <c r="D1798" i="41"/>
  <c r="C1798" i="41"/>
  <c r="E1797" i="41"/>
  <c r="D1797" i="41"/>
  <c r="C1797" i="41"/>
  <c r="E1796" i="41"/>
  <c r="D1796" i="41"/>
  <c r="C1796" i="41"/>
  <c r="E1795" i="41"/>
  <c r="D1795" i="41"/>
  <c r="C1795" i="41"/>
  <c r="E1794" i="41"/>
  <c r="D1794" i="41"/>
  <c r="C1794" i="41"/>
  <c r="E1793" i="41"/>
  <c r="D1793" i="41"/>
  <c r="C1793" i="41"/>
  <c r="E1792" i="41"/>
  <c r="D1792" i="41"/>
  <c r="C1792" i="41"/>
  <c r="E1791" i="41"/>
  <c r="D1791" i="41"/>
  <c r="C1791" i="41"/>
  <c r="E1790" i="41"/>
  <c r="D1790" i="41"/>
  <c r="C1790" i="41"/>
  <c r="E1789" i="41"/>
  <c r="D1789" i="41"/>
  <c r="C1789" i="41"/>
  <c r="E1788" i="41"/>
  <c r="D1788" i="41"/>
  <c r="C1788" i="41"/>
  <c r="E1787" i="41"/>
  <c r="D1787" i="41"/>
  <c r="C1787" i="41"/>
  <c r="E1786" i="41"/>
  <c r="D1786" i="41"/>
  <c r="C1786" i="41"/>
  <c r="E1785" i="41"/>
  <c r="D1785" i="41"/>
  <c r="C1785" i="41"/>
  <c r="E1784" i="41"/>
  <c r="D1784" i="41"/>
  <c r="C1784" i="41"/>
  <c r="E1783" i="41"/>
  <c r="D1783" i="41"/>
  <c r="C1783" i="41"/>
  <c r="E1782" i="41"/>
  <c r="D1782" i="41"/>
  <c r="C1782" i="41"/>
  <c r="E1781" i="41"/>
  <c r="D1781" i="41"/>
  <c r="C1781" i="41"/>
  <c r="E1780" i="41"/>
  <c r="D1780" i="41"/>
  <c r="C1780" i="41"/>
  <c r="E1779" i="41"/>
  <c r="D1779" i="41"/>
  <c r="C1779" i="41"/>
  <c r="E1778" i="41"/>
  <c r="D1778" i="41"/>
  <c r="C1778" i="41"/>
  <c r="E1777" i="41"/>
  <c r="D1777" i="41"/>
  <c r="C1777" i="41"/>
  <c r="E1776" i="41"/>
  <c r="D1776" i="41"/>
  <c r="C1776" i="41"/>
  <c r="E1775" i="41"/>
  <c r="D1775" i="41"/>
  <c r="C1775" i="41"/>
  <c r="E1774" i="41"/>
  <c r="D1774" i="41"/>
  <c r="C1774" i="41"/>
  <c r="E1773" i="41"/>
  <c r="D1773" i="41"/>
  <c r="C1773" i="41"/>
  <c r="E1772" i="41"/>
  <c r="D1772" i="41"/>
  <c r="C1772" i="41"/>
  <c r="E1771" i="41"/>
  <c r="D1771" i="41"/>
  <c r="C1771" i="41"/>
  <c r="E1770" i="41"/>
  <c r="D1770" i="41"/>
  <c r="C1770" i="41"/>
  <c r="E1769" i="41"/>
  <c r="D1769" i="41"/>
  <c r="C1769" i="41"/>
  <c r="E1768" i="41"/>
  <c r="D1768" i="41"/>
  <c r="C1768" i="41"/>
  <c r="E1767" i="41"/>
  <c r="D1767" i="41"/>
  <c r="C1767" i="41"/>
  <c r="E1766" i="41"/>
  <c r="D1766" i="41"/>
  <c r="C1766" i="41"/>
  <c r="E1765" i="41"/>
  <c r="D1765" i="41"/>
  <c r="C1765" i="41"/>
  <c r="E1764" i="41"/>
  <c r="D1764" i="41"/>
  <c r="C1764" i="41"/>
  <c r="E1763" i="41"/>
  <c r="D1763" i="41"/>
  <c r="C1763" i="41"/>
  <c r="E1762" i="41"/>
  <c r="D1762" i="41"/>
  <c r="C1762" i="41"/>
  <c r="E1761" i="41"/>
  <c r="D1761" i="41"/>
  <c r="C1761" i="41"/>
  <c r="E1760" i="41"/>
  <c r="D1760" i="41"/>
  <c r="C1760" i="41"/>
  <c r="E1759" i="41"/>
  <c r="D1759" i="41"/>
  <c r="C1759" i="41"/>
  <c r="E1758" i="41"/>
  <c r="D1758" i="41"/>
  <c r="C1758" i="41"/>
  <c r="E1757" i="41"/>
  <c r="D1757" i="41"/>
  <c r="C1757" i="41"/>
  <c r="E1756" i="41"/>
  <c r="D1756" i="41"/>
  <c r="C1756" i="41"/>
  <c r="E1755" i="41"/>
  <c r="D1755" i="41"/>
  <c r="C1755" i="41"/>
  <c r="E1754" i="41"/>
  <c r="D1754" i="41"/>
  <c r="C1754" i="41"/>
  <c r="E1753" i="41"/>
  <c r="D1753" i="41"/>
  <c r="C1753" i="41"/>
  <c r="E1752" i="41"/>
  <c r="D1752" i="41"/>
  <c r="C1752" i="41"/>
  <c r="E1751" i="41"/>
  <c r="D1751" i="41"/>
  <c r="C1751" i="41"/>
  <c r="E1750" i="41"/>
  <c r="D1750" i="41"/>
  <c r="C1750" i="41"/>
  <c r="E1749" i="41"/>
  <c r="D1749" i="41"/>
  <c r="C1749" i="41"/>
  <c r="E1748" i="41"/>
  <c r="D1748" i="41"/>
  <c r="C1748" i="41"/>
  <c r="E1747" i="41"/>
  <c r="D1747" i="41"/>
  <c r="C1747" i="41"/>
  <c r="E1746" i="41"/>
  <c r="D1746" i="41"/>
  <c r="C1746" i="41"/>
  <c r="E1745" i="41"/>
  <c r="D1745" i="41"/>
  <c r="C1745" i="41"/>
  <c r="E1744" i="41"/>
  <c r="D1744" i="41"/>
  <c r="C1744" i="41"/>
  <c r="E1743" i="41"/>
  <c r="D1743" i="41"/>
  <c r="C1743" i="41"/>
  <c r="E1742" i="41"/>
  <c r="D1742" i="41"/>
  <c r="C1742" i="41"/>
  <c r="E1741" i="41"/>
  <c r="D1741" i="41"/>
  <c r="C1741" i="41"/>
  <c r="E1740" i="41"/>
  <c r="D1740" i="41"/>
  <c r="C1740" i="41"/>
  <c r="E1739" i="41"/>
  <c r="D1739" i="41"/>
  <c r="C1739" i="41"/>
  <c r="E1738" i="41"/>
  <c r="D1738" i="41"/>
  <c r="C1738" i="41"/>
  <c r="E1737" i="41"/>
  <c r="D1737" i="41"/>
  <c r="C1737" i="41"/>
  <c r="E1736" i="41"/>
  <c r="D1736" i="41"/>
  <c r="C1736" i="41"/>
  <c r="E1735" i="41"/>
  <c r="D1735" i="41"/>
  <c r="C1735" i="41"/>
  <c r="E1734" i="41"/>
  <c r="D1734" i="41"/>
  <c r="C1734" i="41"/>
  <c r="E1733" i="41"/>
  <c r="D1733" i="41"/>
  <c r="C1733" i="41"/>
  <c r="E1732" i="41"/>
  <c r="D1732" i="41"/>
  <c r="C1732" i="41"/>
  <c r="E1731" i="41"/>
  <c r="D1731" i="41"/>
  <c r="C1731" i="41"/>
  <c r="E1730" i="41"/>
  <c r="D1730" i="41"/>
  <c r="C1730" i="41"/>
  <c r="E1729" i="41"/>
  <c r="D1729" i="41"/>
  <c r="C1729" i="41"/>
  <c r="E1728" i="41"/>
  <c r="D1728" i="41"/>
  <c r="C1728" i="41"/>
  <c r="E1727" i="41"/>
  <c r="D1727" i="41"/>
  <c r="C1727" i="41"/>
  <c r="E1726" i="41"/>
  <c r="D1726" i="41"/>
  <c r="C1726" i="41"/>
  <c r="E1725" i="41"/>
  <c r="D1725" i="41"/>
  <c r="C1725" i="41"/>
  <c r="E1724" i="41"/>
  <c r="D1724" i="41"/>
  <c r="C1724" i="41"/>
  <c r="E1723" i="41"/>
  <c r="D1723" i="41"/>
  <c r="C1723" i="41"/>
  <c r="E1722" i="41"/>
  <c r="D1722" i="41"/>
  <c r="C1722" i="41"/>
  <c r="E1721" i="41"/>
  <c r="D1721" i="41"/>
  <c r="C1721" i="41"/>
  <c r="E1720" i="41"/>
  <c r="D1720" i="41"/>
  <c r="C1720" i="41"/>
  <c r="E1719" i="41"/>
  <c r="D1719" i="41"/>
  <c r="C1719" i="41"/>
  <c r="E1718" i="41"/>
  <c r="D1718" i="41"/>
  <c r="C1718" i="41"/>
  <c r="E1717" i="41"/>
  <c r="D1717" i="41"/>
  <c r="C1717" i="41"/>
  <c r="E1716" i="41"/>
  <c r="D1716" i="41"/>
  <c r="C1716" i="41"/>
  <c r="E1715" i="41"/>
  <c r="D1715" i="41"/>
  <c r="C1715" i="41"/>
  <c r="E1714" i="41"/>
  <c r="D1714" i="41"/>
  <c r="C1714" i="41"/>
  <c r="E1713" i="41"/>
  <c r="D1713" i="41"/>
  <c r="C1713" i="41"/>
  <c r="E1712" i="41"/>
  <c r="D1712" i="41"/>
  <c r="C1712" i="41"/>
  <c r="E1711" i="41"/>
  <c r="D1711" i="41"/>
  <c r="C1711" i="41"/>
  <c r="E1710" i="41"/>
  <c r="D1710" i="41"/>
  <c r="C1710" i="41"/>
  <c r="E1709" i="41"/>
  <c r="D1709" i="41"/>
  <c r="C1709" i="41"/>
  <c r="E1708" i="41"/>
  <c r="D1708" i="41"/>
  <c r="C1708" i="41"/>
  <c r="E1707" i="41"/>
  <c r="D1707" i="41"/>
  <c r="C1707" i="41"/>
  <c r="E1706" i="41"/>
  <c r="D1706" i="41"/>
  <c r="C1706" i="41"/>
  <c r="E1705" i="41"/>
  <c r="D1705" i="41"/>
  <c r="C1705" i="41"/>
  <c r="E1704" i="41"/>
  <c r="D1704" i="41"/>
  <c r="C1704" i="41"/>
  <c r="E1703" i="41"/>
  <c r="D1703" i="41"/>
  <c r="C1703" i="41"/>
  <c r="E1702" i="41"/>
  <c r="D1702" i="41"/>
  <c r="C1702" i="41"/>
  <c r="E1701" i="41"/>
  <c r="D1701" i="41"/>
  <c r="C1701" i="41"/>
  <c r="E1700" i="41"/>
  <c r="D1700" i="41"/>
  <c r="C1700" i="41"/>
  <c r="E1699" i="41"/>
  <c r="D1699" i="41"/>
  <c r="C1699" i="41"/>
  <c r="E1698" i="41"/>
  <c r="D1698" i="41"/>
  <c r="C1698" i="41"/>
  <c r="E1697" i="41"/>
  <c r="D1697" i="41"/>
  <c r="C1697" i="41"/>
  <c r="E1696" i="41"/>
  <c r="D1696" i="41"/>
  <c r="C1696" i="41"/>
  <c r="E1695" i="41"/>
  <c r="D1695" i="41"/>
  <c r="C1695" i="41"/>
  <c r="E1694" i="41"/>
  <c r="D1694" i="41"/>
  <c r="C1694" i="41"/>
  <c r="E1693" i="41"/>
  <c r="D1693" i="41"/>
  <c r="C1693" i="41"/>
  <c r="E1692" i="41"/>
  <c r="D1692" i="41"/>
  <c r="C1692" i="41"/>
  <c r="E1691" i="41"/>
  <c r="D1691" i="41"/>
  <c r="C1691" i="41"/>
  <c r="E1690" i="41"/>
  <c r="D1690" i="41"/>
  <c r="C1690" i="41"/>
  <c r="E1689" i="41"/>
  <c r="D1689" i="41"/>
  <c r="C1689" i="41"/>
  <c r="E1688" i="41"/>
  <c r="D1688" i="41"/>
  <c r="C1688" i="41"/>
  <c r="E1687" i="41"/>
  <c r="D1687" i="41"/>
  <c r="C1687" i="41"/>
  <c r="E1686" i="41"/>
  <c r="D1686" i="41"/>
  <c r="C1686" i="41"/>
  <c r="E1685" i="41"/>
  <c r="D1685" i="41"/>
  <c r="C1685" i="41"/>
  <c r="E1684" i="41"/>
  <c r="D1684" i="41"/>
  <c r="C1684" i="41"/>
  <c r="E1683" i="41"/>
  <c r="D1683" i="41"/>
  <c r="C1683" i="41"/>
  <c r="E1682" i="41"/>
  <c r="D1682" i="41"/>
  <c r="C1682" i="41"/>
  <c r="E1681" i="41"/>
  <c r="D1681" i="41"/>
  <c r="C1681" i="41"/>
  <c r="E1680" i="41"/>
  <c r="D1680" i="41"/>
  <c r="C1680" i="41"/>
  <c r="E1679" i="41"/>
  <c r="D1679" i="41"/>
  <c r="C1679" i="41"/>
  <c r="E1678" i="41"/>
  <c r="D1678" i="41"/>
  <c r="C1678" i="41"/>
  <c r="E1677" i="41"/>
  <c r="D1677" i="41"/>
  <c r="C1677" i="41"/>
  <c r="E1676" i="41"/>
  <c r="D1676" i="41"/>
  <c r="C1676" i="41"/>
  <c r="E1675" i="41"/>
  <c r="D1675" i="41"/>
  <c r="C1675" i="41"/>
  <c r="E1674" i="41"/>
  <c r="D1674" i="41"/>
  <c r="C1674" i="41"/>
  <c r="E1673" i="41"/>
  <c r="D1673" i="41"/>
  <c r="C1673" i="41"/>
  <c r="E1672" i="41"/>
  <c r="D1672" i="41"/>
  <c r="C1672" i="41"/>
  <c r="E1671" i="41"/>
  <c r="D1671" i="41"/>
  <c r="C1671" i="41"/>
  <c r="E1670" i="41"/>
  <c r="D1670" i="41"/>
  <c r="C1670" i="41"/>
  <c r="E1669" i="41"/>
  <c r="D1669" i="41"/>
  <c r="C1669" i="41"/>
  <c r="E1668" i="41"/>
  <c r="D1668" i="41"/>
  <c r="C1668" i="41"/>
  <c r="E1667" i="41"/>
  <c r="D1667" i="41"/>
  <c r="C1667" i="41"/>
  <c r="E1666" i="41"/>
  <c r="D1666" i="41"/>
  <c r="C1666" i="41"/>
  <c r="E1665" i="41"/>
  <c r="D1665" i="41"/>
  <c r="C1665" i="41"/>
  <c r="E1664" i="41"/>
  <c r="D1664" i="41"/>
  <c r="C1664" i="41"/>
  <c r="E1663" i="41"/>
  <c r="D1663" i="41"/>
  <c r="C1663" i="41"/>
  <c r="E1662" i="41"/>
  <c r="D1662" i="41"/>
  <c r="C1662" i="41"/>
  <c r="E1661" i="41"/>
  <c r="D1661" i="41"/>
  <c r="C1661" i="41"/>
  <c r="E1660" i="41"/>
  <c r="D1660" i="41"/>
  <c r="C1660" i="41"/>
  <c r="E1659" i="41"/>
  <c r="D1659" i="41"/>
  <c r="C1659" i="41"/>
  <c r="E1658" i="41"/>
  <c r="D1658" i="41"/>
  <c r="C1658" i="41"/>
  <c r="E1657" i="41"/>
  <c r="D1657" i="41"/>
  <c r="C1657" i="41"/>
  <c r="E1656" i="41"/>
  <c r="D1656" i="41"/>
  <c r="C1656" i="41"/>
  <c r="E1655" i="41"/>
  <c r="D1655" i="41"/>
  <c r="C1655" i="41"/>
  <c r="E1654" i="41"/>
  <c r="D1654" i="41"/>
  <c r="C1654" i="41"/>
  <c r="E1653" i="41"/>
  <c r="D1653" i="41"/>
  <c r="C1653" i="41"/>
  <c r="E1652" i="41"/>
  <c r="D1652" i="41"/>
  <c r="C1652" i="41"/>
  <c r="E1651" i="41"/>
  <c r="D1651" i="41"/>
  <c r="C1651" i="41"/>
  <c r="E1650" i="41"/>
  <c r="D1650" i="41"/>
  <c r="C1650" i="41"/>
  <c r="E1649" i="41"/>
  <c r="D1649" i="41"/>
  <c r="C1649" i="41"/>
  <c r="E1648" i="41"/>
  <c r="D1648" i="41"/>
  <c r="C1648" i="41"/>
  <c r="E1647" i="41"/>
  <c r="D1647" i="41"/>
  <c r="C1647" i="41"/>
  <c r="E1646" i="41"/>
  <c r="D1646" i="41"/>
  <c r="C1646" i="41"/>
  <c r="E1645" i="41"/>
  <c r="D1645" i="41"/>
  <c r="C1645" i="41"/>
  <c r="E1644" i="41"/>
  <c r="D1644" i="41"/>
  <c r="C1644" i="41"/>
  <c r="E1643" i="41"/>
  <c r="D1643" i="41"/>
  <c r="C1643" i="41"/>
  <c r="E1642" i="41"/>
  <c r="D1642" i="41"/>
  <c r="C1642" i="41"/>
  <c r="E1641" i="41"/>
  <c r="D1641" i="41"/>
  <c r="C1641" i="41"/>
  <c r="E1640" i="41"/>
  <c r="D1640" i="41"/>
  <c r="C1640" i="41"/>
  <c r="E1639" i="41"/>
  <c r="D1639" i="41"/>
  <c r="C1639" i="41"/>
  <c r="E1638" i="41"/>
  <c r="D1638" i="41"/>
  <c r="C1638" i="41"/>
  <c r="E1637" i="41"/>
  <c r="D1637" i="41"/>
  <c r="C1637" i="41"/>
  <c r="E1636" i="41"/>
  <c r="D1636" i="41"/>
  <c r="C1636" i="41"/>
  <c r="E1635" i="41"/>
  <c r="D1635" i="41"/>
  <c r="C1635" i="41"/>
  <c r="E1634" i="41"/>
  <c r="D1634" i="41"/>
  <c r="C1634" i="41"/>
  <c r="E1633" i="41"/>
  <c r="D1633" i="41"/>
  <c r="C1633" i="41"/>
  <c r="E1632" i="41"/>
  <c r="D1632" i="41"/>
  <c r="C1632" i="41"/>
  <c r="E1631" i="41"/>
  <c r="D1631" i="41"/>
  <c r="C1631" i="41"/>
  <c r="E1630" i="41"/>
  <c r="D1630" i="41"/>
  <c r="C1630" i="41"/>
  <c r="E1629" i="41"/>
  <c r="D1629" i="41"/>
  <c r="C1629" i="41"/>
  <c r="E1628" i="41"/>
  <c r="D1628" i="41"/>
  <c r="C1628" i="41"/>
  <c r="E1627" i="41"/>
  <c r="D1627" i="41"/>
  <c r="C1627" i="41"/>
  <c r="E1626" i="41"/>
  <c r="D1626" i="41"/>
  <c r="C1626" i="41"/>
  <c r="E1625" i="41"/>
  <c r="D1625" i="41"/>
  <c r="C1625" i="41"/>
  <c r="E1624" i="41"/>
  <c r="D1624" i="41"/>
  <c r="C1624" i="41"/>
  <c r="E1623" i="41"/>
  <c r="D1623" i="41"/>
  <c r="C1623" i="41"/>
  <c r="E1622" i="41"/>
  <c r="D1622" i="41"/>
  <c r="C1622" i="41"/>
  <c r="E1621" i="41"/>
  <c r="D1621" i="41"/>
  <c r="C1621" i="41"/>
  <c r="E1620" i="41"/>
  <c r="D1620" i="41"/>
  <c r="C1620" i="41"/>
  <c r="E1619" i="41"/>
  <c r="D1619" i="41"/>
  <c r="C1619" i="41"/>
  <c r="E1618" i="41"/>
  <c r="D1618" i="41"/>
  <c r="C1618" i="41"/>
  <c r="E1617" i="41"/>
  <c r="D1617" i="41"/>
  <c r="C1617" i="41"/>
  <c r="E1616" i="41"/>
  <c r="D1616" i="41"/>
  <c r="C1616" i="41"/>
  <c r="E1615" i="41"/>
  <c r="D1615" i="41"/>
  <c r="C1615" i="41"/>
  <c r="E1614" i="41"/>
  <c r="D1614" i="41"/>
  <c r="C1614" i="41"/>
  <c r="E1613" i="41"/>
  <c r="D1613" i="41"/>
  <c r="C1613" i="41"/>
  <c r="E1612" i="41"/>
  <c r="D1612" i="41"/>
  <c r="C1612" i="41"/>
  <c r="E1611" i="41"/>
  <c r="D1611" i="41"/>
  <c r="C1611" i="41"/>
  <c r="E1610" i="41"/>
  <c r="D1610" i="41"/>
  <c r="C1610" i="41"/>
  <c r="E1609" i="41"/>
  <c r="D1609" i="41"/>
  <c r="C1609" i="41"/>
  <c r="E1608" i="41"/>
  <c r="D1608" i="41"/>
  <c r="C1608" i="41"/>
  <c r="E1607" i="41"/>
  <c r="D1607" i="41"/>
  <c r="C1607" i="41"/>
  <c r="E1606" i="41"/>
  <c r="D1606" i="41"/>
  <c r="C1606" i="41"/>
  <c r="E1605" i="41"/>
  <c r="D1605" i="41"/>
  <c r="C1605" i="41"/>
  <c r="E1604" i="41"/>
  <c r="D1604" i="41"/>
  <c r="C1604" i="41"/>
  <c r="E1603" i="41"/>
  <c r="D1603" i="41"/>
  <c r="C1603" i="41"/>
  <c r="E1602" i="41"/>
  <c r="D1602" i="41"/>
  <c r="C1602" i="41"/>
  <c r="E1601" i="41"/>
  <c r="D1601" i="41"/>
  <c r="C1601" i="41"/>
  <c r="E1600" i="41"/>
  <c r="D1600" i="41"/>
  <c r="C1600" i="41"/>
  <c r="E1599" i="41"/>
  <c r="D1599" i="41"/>
  <c r="C1599" i="41"/>
  <c r="E1598" i="41"/>
  <c r="D1598" i="41"/>
  <c r="C1598" i="41"/>
  <c r="E1597" i="41"/>
  <c r="D1597" i="41"/>
  <c r="C1597" i="41"/>
  <c r="E1596" i="41"/>
  <c r="D1596" i="41"/>
  <c r="C1596" i="41"/>
  <c r="E1595" i="41"/>
  <c r="D1595" i="41"/>
  <c r="C1595" i="41"/>
  <c r="E1594" i="41"/>
  <c r="D1594" i="41"/>
  <c r="C1594" i="41"/>
  <c r="E1593" i="41"/>
  <c r="D1593" i="41"/>
  <c r="C1593" i="41"/>
  <c r="E1592" i="41"/>
  <c r="D1592" i="41"/>
  <c r="C1592" i="41"/>
  <c r="E1591" i="41"/>
  <c r="D1591" i="41"/>
  <c r="C1591" i="41"/>
  <c r="E1590" i="41"/>
  <c r="D1590" i="41"/>
  <c r="C1590" i="41"/>
  <c r="E1589" i="41"/>
  <c r="D1589" i="41"/>
  <c r="C1589" i="41"/>
  <c r="E1588" i="41"/>
  <c r="D1588" i="41"/>
  <c r="C1588" i="41"/>
  <c r="E1587" i="41"/>
  <c r="D1587" i="41"/>
  <c r="C1587" i="41"/>
  <c r="E1586" i="41"/>
  <c r="D1586" i="41"/>
  <c r="C1586" i="41"/>
  <c r="E1585" i="41"/>
  <c r="D1585" i="41"/>
  <c r="C1585" i="41"/>
  <c r="E1584" i="41"/>
  <c r="D1584" i="41"/>
  <c r="C1584" i="41"/>
  <c r="E1583" i="41"/>
  <c r="D1583" i="41"/>
  <c r="C1583" i="41"/>
  <c r="E1582" i="41"/>
  <c r="D1582" i="41"/>
  <c r="C1582" i="41"/>
  <c r="E1581" i="41"/>
  <c r="D1581" i="41"/>
  <c r="C1581" i="41"/>
  <c r="E1580" i="41"/>
  <c r="D1580" i="41"/>
  <c r="C1580" i="41"/>
  <c r="E1579" i="41"/>
  <c r="D1579" i="41"/>
  <c r="C1579" i="41"/>
  <c r="E1578" i="41"/>
  <c r="D1578" i="41"/>
  <c r="C1578" i="41"/>
  <c r="E1577" i="41"/>
  <c r="D1577" i="41"/>
  <c r="C1577" i="41"/>
  <c r="E1576" i="41"/>
  <c r="D1576" i="41"/>
  <c r="C1576" i="41"/>
  <c r="E1575" i="41"/>
  <c r="D1575" i="41"/>
  <c r="C1575" i="41"/>
  <c r="E1574" i="41"/>
  <c r="D1574" i="41"/>
  <c r="C1574" i="41"/>
  <c r="E1573" i="41"/>
  <c r="D1573" i="41"/>
  <c r="C1573" i="41"/>
  <c r="E1572" i="41"/>
  <c r="D1572" i="41"/>
  <c r="C1572" i="41"/>
  <c r="E1571" i="41"/>
  <c r="D1571" i="41"/>
  <c r="C1571" i="41"/>
  <c r="E1570" i="41"/>
  <c r="D1570" i="41"/>
  <c r="C1570" i="41"/>
  <c r="E1569" i="41"/>
  <c r="D1569" i="41"/>
  <c r="C1569" i="41"/>
  <c r="E1568" i="41"/>
  <c r="D1568" i="41"/>
  <c r="C1568" i="41"/>
  <c r="E1567" i="41"/>
  <c r="D1567" i="41"/>
  <c r="C1567" i="41"/>
  <c r="E1566" i="41"/>
  <c r="D1566" i="41"/>
  <c r="C1566" i="41"/>
  <c r="E1565" i="41"/>
  <c r="D1565" i="41"/>
  <c r="C1565" i="41"/>
  <c r="E1564" i="41"/>
  <c r="D1564" i="41"/>
  <c r="C1564" i="41"/>
  <c r="E1563" i="41"/>
  <c r="D1563" i="41"/>
  <c r="C1563" i="41"/>
  <c r="E1562" i="41"/>
  <c r="D1562" i="41"/>
  <c r="C1562" i="41"/>
  <c r="E1561" i="41"/>
  <c r="D1561" i="41"/>
  <c r="C1561" i="41"/>
  <c r="E1560" i="41"/>
  <c r="D1560" i="41"/>
  <c r="C1560" i="41"/>
  <c r="E1559" i="41"/>
  <c r="D1559" i="41"/>
  <c r="C1559" i="41"/>
  <c r="E1558" i="41"/>
  <c r="D1558" i="41"/>
  <c r="C1558" i="41"/>
  <c r="E1557" i="41"/>
  <c r="D1557" i="41"/>
  <c r="C1557" i="41"/>
  <c r="E1556" i="41"/>
  <c r="D1556" i="41"/>
  <c r="C1556" i="41"/>
  <c r="E1555" i="41"/>
  <c r="D1555" i="41"/>
  <c r="C1555" i="41"/>
  <c r="E1554" i="41"/>
  <c r="D1554" i="41"/>
  <c r="C1554" i="41"/>
  <c r="E1553" i="41"/>
  <c r="D1553" i="41"/>
  <c r="C1553" i="41"/>
  <c r="E1552" i="41"/>
  <c r="D1552" i="41"/>
  <c r="C1552" i="41"/>
  <c r="E1551" i="41"/>
  <c r="D1551" i="41"/>
  <c r="C1551" i="41"/>
  <c r="E1550" i="41"/>
  <c r="D1550" i="41"/>
  <c r="C1550" i="41"/>
  <c r="E1549" i="41"/>
  <c r="D1549" i="41"/>
  <c r="C1549" i="41"/>
  <c r="E1548" i="41"/>
  <c r="D1548" i="41"/>
  <c r="C1548" i="41"/>
  <c r="E1547" i="41"/>
  <c r="D1547" i="41"/>
  <c r="C1547" i="41"/>
  <c r="E1546" i="41"/>
  <c r="D1546" i="41"/>
  <c r="C1546" i="41"/>
  <c r="E1545" i="41"/>
  <c r="D1545" i="41"/>
  <c r="C1545" i="41"/>
  <c r="E1544" i="41"/>
  <c r="D1544" i="41"/>
  <c r="C1544" i="41"/>
  <c r="E1543" i="41"/>
  <c r="D1543" i="41"/>
  <c r="C1543" i="41"/>
  <c r="E1542" i="41"/>
  <c r="D1542" i="41"/>
  <c r="C1542" i="41"/>
  <c r="E1541" i="41"/>
  <c r="D1541" i="41"/>
  <c r="C1541" i="41"/>
  <c r="E1540" i="41"/>
  <c r="D1540" i="41"/>
  <c r="C1540" i="41"/>
  <c r="E1539" i="41"/>
  <c r="D1539" i="41"/>
  <c r="C1539" i="41"/>
  <c r="E1538" i="41"/>
  <c r="D1538" i="41"/>
  <c r="C1538" i="41"/>
  <c r="E1537" i="41"/>
  <c r="D1537" i="41"/>
  <c r="C1537" i="41"/>
  <c r="E1536" i="41"/>
  <c r="D1536" i="41"/>
  <c r="C1536" i="41"/>
  <c r="E1535" i="41"/>
  <c r="D1535" i="41"/>
  <c r="C1535" i="41"/>
  <c r="E1534" i="41"/>
  <c r="D1534" i="41"/>
  <c r="C1534" i="41"/>
  <c r="E1533" i="41"/>
  <c r="D1533" i="41"/>
  <c r="C1533" i="41"/>
  <c r="E1532" i="41"/>
  <c r="D1532" i="41"/>
  <c r="C1532" i="41"/>
  <c r="E1531" i="41"/>
  <c r="D1531" i="41"/>
  <c r="C1531" i="41"/>
  <c r="E1530" i="41"/>
  <c r="D1530" i="41"/>
  <c r="C1530" i="41"/>
  <c r="E1529" i="41"/>
  <c r="D1529" i="41"/>
  <c r="C1529" i="41"/>
  <c r="E1528" i="41"/>
  <c r="D1528" i="41"/>
  <c r="C1528" i="41"/>
  <c r="E1527" i="41"/>
  <c r="D1527" i="41"/>
  <c r="C1527" i="41"/>
  <c r="E1526" i="41"/>
  <c r="D1526" i="41"/>
  <c r="C1526" i="41"/>
  <c r="E1525" i="41"/>
  <c r="D1525" i="41"/>
  <c r="C1525" i="41"/>
  <c r="E1524" i="41"/>
  <c r="D1524" i="41"/>
  <c r="C1524" i="41"/>
  <c r="E1523" i="41"/>
  <c r="D1523" i="41"/>
  <c r="C1523" i="41"/>
  <c r="E1522" i="41"/>
  <c r="D1522" i="41"/>
  <c r="C1522" i="41"/>
  <c r="E1521" i="41"/>
  <c r="D1521" i="41"/>
  <c r="C1521" i="41"/>
  <c r="E1520" i="41"/>
  <c r="D1520" i="41"/>
  <c r="C1520" i="41"/>
  <c r="E1519" i="41"/>
  <c r="D1519" i="41"/>
  <c r="C1519" i="41"/>
  <c r="E1518" i="41"/>
  <c r="D1518" i="41"/>
  <c r="C1518" i="41"/>
  <c r="E1517" i="41"/>
  <c r="D1517" i="41"/>
  <c r="C1517" i="41"/>
  <c r="E1516" i="41"/>
  <c r="D1516" i="41"/>
  <c r="C1516" i="41"/>
  <c r="E1515" i="41"/>
  <c r="D1515" i="41"/>
  <c r="C1515" i="41"/>
  <c r="E1514" i="41"/>
  <c r="D1514" i="41"/>
  <c r="C1514" i="41"/>
  <c r="E1513" i="41"/>
  <c r="D1513" i="41"/>
  <c r="C1513" i="41"/>
  <c r="E1512" i="41"/>
  <c r="D1512" i="41"/>
  <c r="C1512" i="41"/>
  <c r="E1511" i="41"/>
  <c r="D1511" i="41"/>
  <c r="C1511" i="41"/>
  <c r="E1510" i="41"/>
  <c r="D1510" i="41"/>
  <c r="C1510" i="41"/>
  <c r="E1509" i="41"/>
  <c r="D1509" i="41"/>
  <c r="C1509" i="41"/>
  <c r="E1508" i="41"/>
  <c r="D1508" i="41"/>
  <c r="C1508" i="41"/>
  <c r="E1507" i="41"/>
  <c r="D1507" i="41"/>
  <c r="C1507" i="41"/>
  <c r="E1506" i="41"/>
  <c r="D1506" i="41"/>
  <c r="C1506" i="41"/>
  <c r="E1505" i="41"/>
  <c r="D1505" i="41"/>
  <c r="C1505" i="41"/>
  <c r="E1504" i="41"/>
  <c r="D1504" i="41"/>
  <c r="C1504" i="41"/>
  <c r="E1503" i="41"/>
  <c r="D1503" i="41"/>
  <c r="C1503" i="41"/>
  <c r="E1502" i="41"/>
  <c r="D1502" i="41"/>
  <c r="C1502" i="41"/>
  <c r="E1501" i="41"/>
  <c r="D1501" i="41"/>
  <c r="C1501" i="41"/>
  <c r="E1500" i="41"/>
  <c r="D1500" i="41"/>
  <c r="C1500" i="41"/>
  <c r="E1499" i="41"/>
  <c r="D1499" i="41"/>
  <c r="C1499" i="41"/>
  <c r="E1498" i="41"/>
  <c r="D1498" i="41"/>
  <c r="C1498" i="41"/>
  <c r="E1497" i="41"/>
  <c r="D1497" i="41"/>
  <c r="C1497" i="41"/>
  <c r="E1496" i="41"/>
  <c r="D1496" i="41"/>
  <c r="C1496" i="41"/>
  <c r="E1495" i="41"/>
  <c r="D1495" i="41"/>
  <c r="C1495" i="41"/>
  <c r="E1494" i="41"/>
  <c r="D1494" i="41"/>
  <c r="C1494" i="41"/>
  <c r="E1493" i="41"/>
  <c r="D1493" i="41"/>
  <c r="C1493" i="41"/>
  <c r="E1492" i="41"/>
  <c r="D1492" i="41"/>
  <c r="C1492" i="41"/>
  <c r="E1491" i="41"/>
  <c r="D1491" i="41"/>
  <c r="C1491" i="41"/>
  <c r="E1490" i="41"/>
  <c r="D1490" i="41"/>
  <c r="C1490" i="41"/>
  <c r="E1489" i="41"/>
  <c r="D1489" i="41"/>
  <c r="C1489" i="41"/>
  <c r="E1488" i="41"/>
  <c r="D1488" i="41"/>
  <c r="C1488" i="41"/>
  <c r="E1487" i="41"/>
  <c r="D1487" i="41"/>
  <c r="C1487" i="41"/>
  <c r="E1486" i="41"/>
  <c r="D1486" i="41"/>
  <c r="C1486" i="41"/>
  <c r="E1485" i="41"/>
  <c r="D1485" i="41"/>
  <c r="C1485" i="41"/>
  <c r="E1484" i="41"/>
  <c r="D1484" i="41"/>
  <c r="C1484" i="41"/>
  <c r="E1483" i="41"/>
  <c r="D1483" i="41"/>
  <c r="C1483" i="41"/>
  <c r="E1482" i="41"/>
  <c r="D1482" i="41"/>
  <c r="C1482" i="41"/>
  <c r="E1481" i="41"/>
  <c r="D1481" i="41"/>
  <c r="C1481" i="41"/>
  <c r="E1480" i="41"/>
  <c r="D1480" i="41"/>
  <c r="C1480" i="41"/>
  <c r="E1479" i="41"/>
  <c r="D1479" i="41"/>
  <c r="C1479" i="41"/>
  <c r="E1478" i="41"/>
  <c r="D1478" i="41"/>
  <c r="C1478" i="41"/>
  <c r="E1477" i="41"/>
  <c r="D1477" i="41"/>
  <c r="C1477" i="41"/>
  <c r="E1476" i="41"/>
  <c r="D1476" i="41"/>
  <c r="C1476" i="41"/>
  <c r="E1475" i="41"/>
  <c r="D1475" i="41"/>
  <c r="C1475" i="41"/>
  <c r="E1474" i="41"/>
  <c r="D1474" i="41"/>
  <c r="C1474" i="41"/>
  <c r="E1473" i="41"/>
  <c r="D1473" i="41"/>
  <c r="C1473" i="41"/>
  <c r="E1472" i="41"/>
  <c r="D1472" i="41"/>
  <c r="C1472" i="41"/>
  <c r="E1471" i="41"/>
  <c r="D1471" i="41"/>
  <c r="C1471" i="41"/>
  <c r="E1470" i="41"/>
  <c r="D1470" i="41"/>
  <c r="C1470" i="41"/>
  <c r="E1469" i="41"/>
  <c r="D1469" i="41"/>
  <c r="C1469" i="41"/>
  <c r="E1468" i="41"/>
  <c r="D1468" i="41"/>
  <c r="C1468" i="41"/>
  <c r="E1467" i="41"/>
  <c r="D1467" i="41"/>
  <c r="C1467" i="41"/>
  <c r="E1466" i="41"/>
  <c r="D1466" i="41"/>
  <c r="C1466" i="41"/>
  <c r="E1465" i="41"/>
  <c r="D1465" i="41"/>
  <c r="C1465" i="41"/>
  <c r="E1464" i="41"/>
  <c r="D1464" i="41"/>
  <c r="C1464" i="41"/>
  <c r="E1463" i="41"/>
  <c r="D1463" i="41"/>
  <c r="C1463" i="41"/>
  <c r="E1462" i="41"/>
  <c r="D1462" i="41"/>
  <c r="C1462" i="41"/>
  <c r="E1461" i="41"/>
  <c r="D1461" i="41"/>
  <c r="C1461" i="41"/>
  <c r="E1460" i="41"/>
  <c r="D1460" i="41"/>
  <c r="C1460" i="41"/>
  <c r="E1459" i="41"/>
  <c r="D1459" i="41"/>
  <c r="C1459" i="41"/>
  <c r="E1458" i="41"/>
  <c r="D1458" i="41"/>
  <c r="C1458" i="41"/>
  <c r="E1457" i="41"/>
  <c r="D1457" i="41"/>
  <c r="C1457" i="41"/>
  <c r="E1456" i="41"/>
  <c r="D1456" i="41"/>
  <c r="C1456" i="41"/>
  <c r="E1455" i="41"/>
  <c r="D1455" i="41"/>
  <c r="C1455" i="41"/>
  <c r="E1454" i="41"/>
  <c r="D1454" i="41"/>
  <c r="C1454" i="41"/>
  <c r="E1453" i="41"/>
  <c r="D1453" i="41"/>
  <c r="C1453" i="41"/>
  <c r="E1452" i="41"/>
  <c r="D1452" i="41"/>
  <c r="C1452" i="41"/>
  <c r="E1451" i="41"/>
  <c r="D1451" i="41"/>
  <c r="C1451" i="41"/>
  <c r="E1450" i="41"/>
  <c r="D1450" i="41"/>
  <c r="C1450" i="41"/>
  <c r="E1449" i="41"/>
  <c r="D1449" i="41"/>
  <c r="C1449" i="41"/>
  <c r="E1448" i="41"/>
  <c r="D1448" i="41"/>
  <c r="C1448" i="41"/>
  <c r="E1447" i="41"/>
  <c r="D1447" i="41"/>
  <c r="C1447" i="41"/>
  <c r="E1446" i="41"/>
  <c r="D1446" i="41"/>
  <c r="C1446" i="41"/>
  <c r="E1445" i="41"/>
  <c r="D1445" i="41"/>
  <c r="C1445" i="41"/>
  <c r="E1444" i="41"/>
  <c r="D1444" i="41"/>
  <c r="C1444" i="41"/>
  <c r="E1443" i="41"/>
  <c r="D1443" i="41"/>
  <c r="C1443" i="41"/>
  <c r="E1442" i="41"/>
  <c r="D1442" i="41"/>
  <c r="C1442" i="41"/>
  <c r="E1441" i="41"/>
  <c r="D1441" i="41"/>
  <c r="C1441" i="41"/>
  <c r="E1440" i="41"/>
  <c r="D1440" i="41"/>
  <c r="C1440" i="41"/>
  <c r="E1439" i="41"/>
  <c r="D1439" i="41"/>
  <c r="C1439" i="41"/>
  <c r="E1438" i="41"/>
  <c r="D1438" i="41"/>
  <c r="C1438" i="41"/>
  <c r="E1437" i="41"/>
  <c r="D1437" i="41"/>
  <c r="C1437" i="41"/>
  <c r="E1436" i="41"/>
  <c r="D1436" i="41"/>
  <c r="C1436" i="41"/>
  <c r="E1435" i="41"/>
  <c r="D1435" i="41"/>
  <c r="C1435" i="41"/>
  <c r="E1434" i="41"/>
  <c r="D1434" i="41"/>
  <c r="C1434" i="41"/>
  <c r="E1433" i="41"/>
  <c r="D1433" i="41"/>
  <c r="C1433" i="41"/>
  <c r="E1432" i="41"/>
  <c r="D1432" i="41"/>
  <c r="C1432" i="41"/>
  <c r="E1431" i="41"/>
  <c r="D1431" i="41"/>
  <c r="C1431" i="41"/>
  <c r="E1430" i="41"/>
  <c r="D1430" i="41"/>
  <c r="C1430" i="41"/>
  <c r="E1429" i="41"/>
  <c r="D1429" i="41"/>
  <c r="C1429" i="41"/>
  <c r="E1428" i="41"/>
  <c r="D1428" i="41"/>
  <c r="C1428" i="41"/>
  <c r="E1427" i="41"/>
  <c r="D1427" i="41"/>
  <c r="C1427" i="41"/>
  <c r="E1426" i="41"/>
  <c r="D1426" i="41"/>
  <c r="C1426" i="41"/>
  <c r="E1425" i="41"/>
  <c r="D1425" i="41"/>
  <c r="C1425" i="41"/>
  <c r="E1424" i="41"/>
  <c r="D1424" i="41"/>
  <c r="C1424" i="41"/>
  <c r="E1423" i="41"/>
  <c r="D1423" i="41"/>
  <c r="C1423" i="41"/>
  <c r="E1422" i="41"/>
  <c r="D1422" i="41"/>
  <c r="C1422" i="41"/>
  <c r="E1421" i="41"/>
  <c r="D1421" i="41"/>
  <c r="C1421" i="41"/>
  <c r="E1420" i="41"/>
  <c r="D1420" i="41"/>
  <c r="C1420" i="41"/>
  <c r="E1419" i="41"/>
  <c r="D1419" i="41"/>
  <c r="C1419" i="41"/>
  <c r="E1418" i="41"/>
  <c r="D1418" i="41"/>
  <c r="C1418" i="41"/>
  <c r="E1417" i="41"/>
  <c r="D1417" i="41"/>
  <c r="C1417" i="41"/>
  <c r="E1416" i="41"/>
  <c r="D1416" i="41"/>
  <c r="C1416" i="41"/>
  <c r="E1415" i="41"/>
  <c r="D1415" i="41"/>
  <c r="C1415" i="41"/>
  <c r="E1414" i="41"/>
  <c r="D1414" i="41"/>
  <c r="C1414" i="41"/>
  <c r="E1413" i="41"/>
  <c r="D1413" i="41"/>
  <c r="C1413" i="41"/>
  <c r="E1412" i="41"/>
  <c r="D1412" i="41"/>
  <c r="C1412" i="41"/>
  <c r="E1411" i="41"/>
  <c r="D1411" i="41"/>
  <c r="C1411" i="41"/>
  <c r="E1410" i="41"/>
  <c r="D1410" i="41"/>
  <c r="C1410" i="41"/>
  <c r="E1409" i="41"/>
  <c r="D1409" i="41"/>
  <c r="C1409" i="41"/>
  <c r="E1408" i="41"/>
  <c r="D1408" i="41"/>
  <c r="C1408" i="41"/>
  <c r="E1407" i="41"/>
  <c r="D1407" i="41"/>
  <c r="C1407" i="41"/>
  <c r="E1406" i="41"/>
  <c r="D1406" i="41"/>
  <c r="C1406" i="41"/>
  <c r="E1405" i="41"/>
  <c r="D1405" i="41"/>
  <c r="C1405" i="41"/>
  <c r="E1404" i="41"/>
  <c r="D1404" i="41"/>
  <c r="C1404" i="41"/>
  <c r="E1403" i="41"/>
  <c r="D1403" i="41"/>
  <c r="C1403" i="41"/>
  <c r="E1402" i="41"/>
  <c r="D1402" i="41"/>
  <c r="C1402" i="41"/>
  <c r="E1401" i="41"/>
  <c r="D1401" i="41"/>
  <c r="C1401" i="41"/>
  <c r="E1400" i="41"/>
  <c r="D1400" i="41"/>
  <c r="C1400" i="41"/>
  <c r="E1399" i="41"/>
  <c r="D1399" i="41"/>
  <c r="C1399" i="41"/>
  <c r="E1398" i="41"/>
  <c r="D1398" i="41"/>
  <c r="C1398" i="41"/>
  <c r="E1397" i="41"/>
  <c r="D1397" i="41"/>
  <c r="C1397" i="41"/>
  <c r="E1396" i="41"/>
  <c r="D1396" i="41"/>
  <c r="C1396" i="41"/>
  <c r="E1395" i="41"/>
  <c r="D1395" i="41"/>
  <c r="C1395" i="41"/>
  <c r="E1394" i="41"/>
  <c r="D1394" i="41"/>
  <c r="C1394" i="41"/>
  <c r="E1393" i="41"/>
  <c r="D1393" i="41"/>
  <c r="C1393" i="41"/>
  <c r="E1392" i="41"/>
  <c r="D1392" i="41"/>
  <c r="C1392" i="41"/>
  <c r="E1391" i="41"/>
  <c r="D1391" i="41"/>
  <c r="C1391" i="41"/>
  <c r="E1390" i="41"/>
  <c r="D1390" i="41"/>
  <c r="C1390" i="41"/>
  <c r="E1389" i="41"/>
  <c r="D1389" i="41"/>
  <c r="C1389" i="41"/>
  <c r="E1388" i="41"/>
  <c r="D1388" i="41"/>
  <c r="C1388" i="41"/>
  <c r="E1387" i="41"/>
  <c r="D1387" i="41"/>
  <c r="C1387" i="41"/>
  <c r="E1386" i="41"/>
  <c r="D1386" i="41"/>
  <c r="C1386" i="41"/>
  <c r="E1385" i="41"/>
  <c r="D1385" i="41"/>
  <c r="C1385" i="41"/>
  <c r="E1384" i="41"/>
  <c r="D1384" i="41"/>
  <c r="C1384" i="41"/>
  <c r="E1383" i="41"/>
  <c r="D1383" i="41"/>
  <c r="C1383" i="41"/>
  <c r="E1382" i="41"/>
  <c r="D1382" i="41"/>
  <c r="C1382" i="41"/>
  <c r="E1381" i="41"/>
  <c r="D1381" i="41"/>
  <c r="C1381" i="41"/>
  <c r="E1380" i="41"/>
  <c r="D1380" i="41"/>
  <c r="C1380" i="41"/>
  <c r="E1379" i="41"/>
  <c r="D1379" i="41"/>
  <c r="C1379" i="41"/>
  <c r="E1378" i="41"/>
  <c r="D1378" i="41"/>
  <c r="C1378" i="41"/>
  <c r="E1377" i="41"/>
  <c r="D1377" i="41"/>
  <c r="C1377" i="41"/>
  <c r="E1376" i="41"/>
  <c r="D1376" i="41"/>
  <c r="C1376" i="41"/>
  <c r="E1375" i="41"/>
  <c r="D1375" i="41"/>
  <c r="C1375" i="41"/>
  <c r="E1374" i="41"/>
  <c r="D1374" i="41"/>
  <c r="C1374" i="41"/>
  <c r="E1373" i="41"/>
  <c r="D1373" i="41"/>
  <c r="C1373" i="41"/>
  <c r="E1372" i="41"/>
  <c r="D1372" i="41"/>
  <c r="C1372" i="41"/>
  <c r="E1371" i="41"/>
  <c r="D1371" i="41"/>
  <c r="C1371" i="41"/>
  <c r="E1370" i="41"/>
  <c r="D1370" i="41"/>
  <c r="C1370" i="41"/>
  <c r="E1369" i="41"/>
  <c r="D1369" i="41"/>
  <c r="C1369" i="41"/>
  <c r="E1368" i="41"/>
  <c r="D1368" i="41"/>
  <c r="C1368" i="41"/>
  <c r="E1367" i="41"/>
  <c r="D1367" i="41"/>
  <c r="C1367" i="41"/>
  <c r="E1366" i="41"/>
  <c r="D1366" i="41"/>
  <c r="C1366" i="41"/>
  <c r="E1365" i="41"/>
  <c r="D1365" i="41"/>
  <c r="C1365" i="41"/>
  <c r="E1364" i="41"/>
  <c r="D1364" i="41"/>
  <c r="C1364" i="41"/>
  <c r="E1363" i="41"/>
  <c r="D1363" i="41"/>
  <c r="C1363" i="41"/>
  <c r="E1362" i="41"/>
  <c r="D1362" i="41"/>
  <c r="C1362" i="41"/>
  <c r="E1361" i="41"/>
  <c r="D1361" i="41"/>
  <c r="C1361" i="41"/>
  <c r="E1360" i="41"/>
  <c r="D1360" i="41"/>
  <c r="C1360" i="41"/>
  <c r="E1359" i="41"/>
  <c r="D1359" i="41"/>
  <c r="C1359" i="41"/>
  <c r="E1358" i="41"/>
  <c r="D1358" i="41"/>
  <c r="C1358" i="41"/>
  <c r="E1357" i="41"/>
  <c r="D1357" i="41"/>
  <c r="C1357" i="41"/>
  <c r="E1356" i="41"/>
  <c r="D1356" i="41"/>
  <c r="C1356" i="41"/>
  <c r="E1355" i="41"/>
  <c r="D1355" i="41"/>
  <c r="C1355" i="41"/>
  <c r="E1354" i="41"/>
  <c r="D1354" i="41"/>
  <c r="C1354" i="41"/>
  <c r="E1353" i="41"/>
  <c r="D1353" i="41"/>
  <c r="C1353" i="41"/>
  <c r="E1352" i="41"/>
  <c r="D1352" i="41"/>
  <c r="C1352" i="41"/>
  <c r="E1351" i="41"/>
  <c r="D1351" i="41"/>
  <c r="C1351" i="41"/>
  <c r="E1350" i="41"/>
  <c r="D1350" i="41"/>
  <c r="C1350" i="41"/>
  <c r="E1349" i="41"/>
  <c r="D1349" i="41"/>
  <c r="C1349" i="41"/>
  <c r="E1348" i="41"/>
  <c r="D1348" i="41"/>
  <c r="C1348" i="41"/>
  <c r="E1347" i="41"/>
  <c r="D1347" i="41"/>
  <c r="C1347" i="41"/>
  <c r="E1346" i="41"/>
  <c r="D1346" i="41"/>
  <c r="C1346" i="41"/>
  <c r="E1345" i="41"/>
  <c r="D1345" i="41"/>
  <c r="C1345" i="41"/>
  <c r="E1344" i="41"/>
  <c r="D1344" i="41"/>
  <c r="C1344" i="41"/>
  <c r="E1343" i="41"/>
  <c r="D1343" i="41"/>
  <c r="C1343" i="41"/>
  <c r="E1342" i="41"/>
  <c r="D1342" i="41"/>
  <c r="C1342" i="41"/>
  <c r="E1341" i="41"/>
  <c r="D1341" i="41"/>
  <c r="C1341" i="41"/>
  <c r="E1340" i="41"/>
  <c r="D1340" i="41"/>
  <c r="C1340" i="41"/>
  <c r="E1339" i="41"/>
  <c r="D1339" i="41"/>
  <c r="C1339" i="41"/>
  <c r="E1338" i="41"/>
  <c r="D1338" i="41"/>
  <c r="C1338" i="41"/>
  <c r="E1337" i="41"/>
  <c r="D1337" i="41"/>
  <c r="C1337" i="41"/>
  <c r="E1336" i="41"/>
  <c r="D1336" i="41"/>
  <c r="C1336" i="41"/>
  <c r="E1335" i="41"/>
  <c r="D1335" i="41"/>
  <c r="C1335" i="41"/>
  <c r="E1334" i="41"/>
  <c r="D1334" i="41"/>
  <c r="C1334" i="41"/>
  <c r="E1333" i="41"/>
  <c r="D1333" i="41"/>
  <c r="C1333" i="41"/>
  <c r="E1332" i="41"/>
  <c r="D1332" i="41"/>
  <c r="C1332" i="41"/>
  <c r="E1331" i="41"/>
  <c r="D1331" i="41"/>
  <c r="C1331" i="41"/>
  <c r="E1330" i="41"/>
  <c r="D1330" i="41"/>
  <c r="C1330" i="41"/>
  <c r="E1329" i="41"/>
  <c r="D1329" i="41"/>
  <c r="C1329" i="41"/>
  <c r="E1328" i="41"/>
  <c r="D1328" i="41"/>
  <c r="C1328" i="41"/>
  <c r="E1327" i="41"/>
  <c r="D1327" i="41"/>
  <c r="C1327" i="41"/>
  <c r="E1326" i="41"/>
  <c r="D1326" i="41"/>
  <c r="C1326" i="41"/>
  <c r="E1325" i="41"/>
  <c r="D1325" i="41"/>
  <c r="C1325" i="41"/>
  <c r="E1324" i="41"/>
  <c r="D1324" i="41"/>
  <c r="C1324" i="41"/>
  <c r="E1323" i="41"/>
  <c r="D1323" i="41"/>
  <c r="C1323" i="41"/>
  <c r="E1322" i="41"/>
  <c r="D1322" i="41"/>
  <c r="C1322" i="41"/>
  <c r="E1321" i="41"/>
  <c r="D1321" i="41"/>
  <c r="C1321" i="41"/>
  <c r="E1320" i="41"/>
  <c r="D1320" i="41"/>
  <c r="C1320" i="41"/>
  <c r="E1319" i="41"/>
  <c r="D1319" i="41"/>
  <c r="C1319" i="41"/>
  <c r="E1318" i="41"/>
  <c r="D1318" i="41"/>
  <c r="C1318" i="41"/>
  <c r="E1317" i="41"/>
  <c r="D1317" i="41"/>
  <c r="C1317" i="41"/>
  <c r="E1316" i="41"/>
  <c r="D1316" i="41"/>
  <c r="C1316" i="41"/>
  <c r="E1315" i="41"/>
  <c r="D1315" i="41"/>
  <c r="C1315" i="41"/>
  <c r="E1314" i="41"/>
  <c r="D1314" i="41"/>
  <c r="C1314" i="41"/>
  <c r="E1313" i="41"/>
  <c r="D1313" i="41"/>
  <c r="C1313" i="41"/>
  <c r="E1312" i="41"/>
  <c r="D1312" i="41"/>
  <c r="C1312" i="41"/>
  <c r="E1311" i="41"/>
  <c r="D1311" i="41"/>
  <c r="C1311" i="41"/>
  <c r="E1310" i="41"/>
  <c r="D1310" i="41"/>
  <c r="C1310" i="41"/>
  <c r="E1309" i="41"/>
  <c r="D1309" i="41"/>
  <c r="C1309" i="41"/>
  <c r="E1308" i="41"/>
  <c r="D1308" i="41"/>
  <c r="C1308" i="41"/>
  <c r="E1307" i="41"/>
  <c r="D1307" i="41"/>
  <c r="C1307" i="41"/>
  <c r="E1306" i="41"/>
  <c r="D1306" i="41"/>
  <c r="C1306" i="41"/>
  <c r="E1305" i="41"/>
  <c r="D1305" i="41"/>
  <c r="C1305" i="41"/>
  <c r="E1304" i="41"/>
  <c r="D1304" i="41"/>
  <c r="C1304" i="41"/>
  <c r="E1303" i="41"/>
  <c r="D1303" i="41"/>
  <c r="C1303" i="41"/>
  <c r="E1302" i="41"/>
  <c r="D1302" i="41"/>
  <c r="C1302" i="41"/>
  <c r="E1301" i="41"/>
  <c r="D1301" i="41"/>
  <c r="C1301" i="41"/>
  <c r="E1300" i="41"/>
  <c r="D1300" i="41"/>
  <c r="C1300" i="41"/>
  <c r="E1299" i="41"/>
  <c r="D1299" i="41"/>
  <c r="C1299" i="41"/>
  <c r="E1298" i="41"/>
  <c r="D1298" i="41"/>
  <c r="C1298" i="41"/>
  <c r="E1297" i="41"/>
  <c r="D1297" i="41"/>
  <c r="C1297" i="41"/>
  <c r="E1296" i="41"/>
  <c r="D1296" i="41"/>
  <c r="C1296" i="41"/>
  <c r="E1295" i="41"/>
  <c r="D1295" i="41"/>
  <c r="C1295" i="41"/>
  <c r="E1294" i="41"/>
  <c r="D1294" i="41"/>
  <c r="C1294" i="41"/>
  <c r="E1293" i="41"/>
  <c r="D1293" i="41"/>
  <c r="C1293" i="41"/>
  <c r="E1292" i="41"/>
  <c r="D1292" i="41"/>
  <c r="C1292" i="41"/>
  <c r="E1291" i="41"/>
  <c r="D1291" i="41"/>
  <c r="C1291" i="41"/>
  <c r="E1290" i="41"/>
  <c r="D1290" i="41"/>
  <c r="C1290" i="41"/>
  <c r="E1289" i="41"/>
  <c r="D1289" i="41"/>
  <c r="C1289" i="41"/>
  <c r="E1288" i="41"/>
  <c r="D1288" i="41"/>
  <c r="C1288" i="41"/>
  <c r="E1287" i="41"/>
  <c r="D1287" i="41"/>
  <c r="C1287" i="41"/>
  <c r="E1286" i="41"/>
  <c r="D1286" i="41"/>
  <c r="C1286" i="41"/>
  <c r="E1285" i="41"/>
  <c r="D1285" i="41"/>
  <c r="C1285" i="41"/>
  <c r="E1284" i="41"/>
  <c r="D1284" i="41"/>
  <c r="C1284" i="41"/>
  <c r="E1283" i="41"/>
  <c r="D1283" i="41"/>
  <c r="C1283" i="41"/>
  <c r="E1282" i="41"/>
  <c r="D1282" i="41"/>
  <c r="C1282" i="41"/>
  <c r="E1281" i="41"/>
  <c r="D1281" i="41"/>
  <c r="C1281" i="41"/>
  <c r="E1280" i="41"/>
  <c r="D1280" i="41"/>
  <c r="C1280" i="41"/>
  <c r="E1279" i="41"/>
  <c r="D1279" i="41"/>
  <c r="C1279" i="41"/>
  <c r="E1278" i="41"/>
  <c r="D1278" i="41"/>
  <c r="C1278" i="41"/>
  <c r="E1277" i="41"/>
  <c r="D1277" i="41"/>
  <c r="C1277" i="41"/>
  <c r="E1276" i="41"/>
  <c r="D1276" i="41"/>
  <c r="C1276" i="41"/>
  <c r="E1275" i="41"/>
  <c r="D1275" i="41"/>
  <c r="C1275" i="41"/>
  <c r="E1274" i="41"/>
  <c r="D1274" i="41"/>
  <c r="C1274" i="41"/>
  <c r="E1273" i="41"/>
  <c r="D1273" i="41"/>
  <c r="C1273" i="41"/>
  <c r="E1272" i="41"/>
  <c r="D1272" i="41"/>
  <c r="C1272" i="41"/>
  <c r="E1271" i="41"/>
  <c r="D1271" i="41"/>
  <c r="C1271" i="41"/>
  <c r="E1270" i="41"/>
  <c r="D1270" i="41"/>
  <c r="C1270" i="41"/>
  <c r="E1269" i="41"/>
  <c r="D1269" i="41"/>
  <c r="C1269" i="41"/>
  <c r="E1268" i="41"/>
  <c r="D1268" i="41"/>
  <c r="C1268" i="41"/>
  <c r="E1267" i="41"/>
  <c r="D1267" i="41"/>
  <c r="C1267" i="41"/>
  <c r="E1266" i="41"/>
  <c r="D1266" i="41"/>
  <c r="C1266" i="41"/>
  <c r="E1265" i="41"/>
  <c r="D1265" i="41"/>
  <c r="C1265" i="41"/>
  <c r="E1264" i="41"/>
  <c r="D1264" i="41"/>
  <c r="C1264" i="41"/>
  <c r="E1263" i="41"/>
  <c r="D1263" i="41"/>
  <c r="C1263" i="41"/>
  <c r="E1262" i="41"/>
  <c r="D1262" i="41"/>
  <c r="C1262" i="41"/>
  <c r="E1261" i="41"/>
  <c r="D1261" i="41"/>
  <c r="C1261" i="41"/>
  <c r="E1260" i="41"/>
  <c r="D1260" i="41"/>
  <c r="C1260" i="41"/>
  <c r="E1259" i="41"/>
  <c r="D1259" i="41"/>
  <c r="C1259" i="41"/>
  <c r="E1258" i="41"/>
  <c r="D1258" i="41"/>
  <c r="C1258" i="41"/>
  <c r="E1257" i="41"/>
  <c r="D1257" i="41"/>
  <c r="C1257" i="41"/>
  <c r="E1256" i="41"/>
  <c r="D1256" i="41"/>
  <c r="C1256" i="41"/>
  <c r="E1255" i="41"/>
  <c r="D1255" i="41"/>
  <c r="C1255" i="41"/>
  <c r="E1254" i="41"/>
  <c r="D1254" i="41"/>
  <c r="C1254" i="41"/>
  <c r="E1253" i="41"/>
  <c r="D1253" i="41"/>
  <c r="C1253" i="41"/>
  <c r="E1252" i="41"/>
  <c r="D1252" i="41"/>
  <c r="C1252" i="41"/>
  <c r="E1251" i="41"/>
  <c r="D1251" i="41"/>
  <c r="C1251" i="41"/>
  <c r="E1250" i="41"/>
  <c r="D1250" i="41"/>
  <c r="C1250" i="41"/>
  <c r="E1249" i="41"/>
  <c r="D1249" i="41"/>
  <c r="C1249" i="41"/>
  <c r="E1248" i="41"/>
  <c r="D1248" i="41"/>
  <c r="C1248" i="41"/>
  <c r="E1247" i="41"/>
  <c r="D1247" i="41"/>
  <c r="C1247" i="41"/>
  <c r="E1246" i="41"/>
  <c r="D1246" i="41"/>
  <c r="C1246" i="41"/>
  <c r="E1245" i="41"/>
  <c r="D1245" i="41"/>
  <c r="C1245" i="41"/>
  <c r="E1244" i="41"/>
  <c r="D1244" i="41"/>
  <c r="C1244" i="41"/>
  <c r="E1243" i="41"/>
  <c r="D1243" i="41"/>
  <c r="C1243" i="41"/>
  <c r="E1242" i="41"/>
  <c r="D1242" i="41"/>
  <c r="C1242" i="41"/>
  <c r="E1241" i="41"/>
  <c r="D1241" i="41"/>
  <c r="C1241" i="41"/>
  <c r="E1240" i="41"/>
  <c r="D1240" i="41"/>
  <c r="C1240" i="41"/>
  <c r="E1239" i="41"/>
  <c r="D1239" i="41"/>
  <c r="C1239" i="41"/>
  <c r="E1238" i="41"/>
  <c r="D1238" i="41"/>
  <c r="C1238" i="41"/>
  <c r="E1237" i="41"/>
  <c r="D1237" i="41"/>
  <c r="C1237" i="41"/>
  <c r="E1236" i="41"/>
  <c r="D1236" i="41"/>
  <c r="C1236" i="41"/>
  <c r="E1235" i="41"/>
  <c r="D1235" i="41"/>
  <c r="C1235" i="41"/>
  <c r="E1234" i="41"/>
  <c r="D1234" i="41"/>
  <c r="C1234" i="41"/>
  <c r="E1233" i="41"/>
  <c r="D1233" i="41"/>
  <c r="C1233" i="41"/>
  <c r="E1232" i="41"/>
  <c r="D1232" i="41"/>
  <c r="C1232" i="41"/>
  <c r="E1231" i="41"/>
  <c r="D1231" i="41"/>
  <c r="C1231" i="41"/>
  <c r="E1230" i="41"/>
  <c r="D1230" i="41"/>
  <c r="C1230" i="41"/>
  <c r="E1229" i="41"/>
  <c r="D1229" i="41"/>
  <c r="C1229" i="41"/>
  <c r="E1228" i="41"/>
  <c r="D1228" i="41"/>
  <c r="C1228" i="41"/>
  <c r="E1227" i="41"/>
  <c r="D1227" i="41"/>
  <c r="C1227" i="41"/>
  <c r="E1226" i="41"/>
  <c r="D1226" i="41"/>
  <c r="C1226" i="41"/>
  <c r="E1225" i="41"/>
  <c r="D1225" i="41"/>
  <c r="C1225" i="41"/>
  <c r="E1224" i="41"/>
  <c r="D1224" i="41"/>
  <c r="C1224" i="41"/>
  <c r="E1223" i="41"/>
  <c r="D1223" i="41"/>
  <c r="C1223" i="41"/>
  <c r="E1222" i="41"/>
  <c r="D1222" i="41"/>
  <c r="C1222" i="41"/>
  <c r="E1221" i="41"/>
  <c r="D1221" i="41"/>
  <c r="C1221" i="41"/>
  <c r="E1220" i="41"/>
  <c r="D1220" i="41"/>
  <c r="C1220" i="41"/>
  <c r="E1219" i="41"/>
  <c r="D1219" i="41"/>
  <c r="C1219" i="41"/>
  <c r="E1218" i="41"/>
  <c r="D1218" i="41"/>
  <c r="C1218" i="41"/>
  <c r="E1217" i="41"/>
  <c r="D1217" i="41"/>
  <c r="C1217" i="41"/>
  <c r="E1216" i="41"/>
  <c r="D1216" i="41"/>
  <c r="C1216" i="41"/>
  <c r="E1215" i="41"/>
  <c r="D1215" i="41"/>
  <c r="C1215" i="41"/>
  <c r="E1214" i="41"/>
  <c r="D1214" i="41"/>
  <c r="C1214" i="41"/>
  <c r="E1213" i="41"/>
  <c r="D1213" i="41"/>
  <c r="C1213" i="41"/>
  <c r="E1212" i="41"/>
  <c r="D1212" i="41"/>
  <c r="C1212" i="41"/>
  <c r="E1211" i="41"/>
  <c r="D1211" i="41"/>
  <c r="C1211" i="41"/>
  <c r="E1210" i="41"/>
  <c r="D1210" i="41"/>
  <c r="C1210" i="41"/>
  <c r="E1209" i="41"/>
  <c r="D1209" i="41"/>
  <c r="C1209" i="41"/>
  <c r="E1208" i="41"/>
  <c r="D1208" i="41"/>
  <c r="C1208" i="41"/>
  <c r="E1207" i="41"/>
  <c r="D1207" i="41"/>
  <c r="C1207" i="41"/>
  <c r="E1206" i="41"/>
  <c r="D1206" i="41"/>
  <c r="C1206" i="41"/>
  <c r="E1205" i="41"/>
  <c r="D1205" i="41"/>
  <c r="C1205" i="41"/>
  <c r="E1204" i="41"/>
  <c r="D1204" i="41"/>
  <c r="C1204" i="41"/>
  <c r="E1203" i="41"/>
  <c r="D1203" i="41"/>
  <c r="C1203" i="41"/>
  <c r="E1202" i="41"/>
  <c r="D1202" i="41"/>
  <c r="C1202" i="41"/>
  <c r="E1201" i="41"/>
  <c r="D1201" i="41"/>
  <c r="C1201" i="41"/>
  <c r="E1200" i="41"/>
  <c r="D1200" i="41"/>
  <c r="C1200" i="41"/>
  <c r="E1199" i="41"/>
  <c r="D1199" i="41"/>
  <c r="C1199" i="41"/>
  <c r="E1198" i="41"/>
  <c r="D1198" i="41"/>
  <c r="C1198" i="41"/>
  <c r="E1197" i="41"/>
  <c r="D1197" i="41"/>
  <c r="C1197" i="41"/>
  <c r="E1196" i="41"/>
  <c r="D1196" i="41"/>
  <c r="C1196" i="41"/>
  <c r="E1195" i="41"/>
  <c r="D1195" i="41"/>
  <c r="C1195" i="41"/>
  <c r="E1194" i="41"/>
  <c r="D1194" i="41"/>
  <c r="C1194" i="41"/>
  <c r="E1193" i="41"/>
  <c r="D1193" i="41"/>
  <c r="C1193" i="41"/>
  <c r="E1192" i="41"/>
  <c r="D1192" i="41"/>
  <c r="C1192" i="41"/>
  <c r="E1191" i="41"/>
  <c r="D1191" i="41"/>
  <c r="C1191" i="41"/>
  <c r="E1190" i="41"/>
  <c r="D1190" i="41"/>
  <c r="C1190" i="41"/>
  <c r="E1189" i="41"/>
  <c r="D1189" i="41"/>
  <c r="C1189" i="41"/>
  <c r="E1188" i="41"/>
  <c r="D1188" i="41"/>
  <c r="C1188" i="41"/>
  <c r="E1187" i="41"/>
  <c r="D1187" i="41"/>
  <c r="C1187" i="41"/>
  <c r="E1186" i="41"/>
  <c r="D1186" i="41"/>
  <c r="C1186" i="41"/>
  <c r="E1185" i="41"/>
  <c r="D1185" i="41"/>
  <c r="C1185" i="41"/>
  <c r="E1184" i="41"/>
  <c r="D1184" i="41"/>
  <c r="C1184" i="41"/>
  <c r="E1183" i="41"/>
  <c r="D1183" i="41"/>
  <c r="C1183" i="41"/>
  <c r="E1182" i="41"/>
  <c r="D1182" i="41"/>
  <c r="C1182" i="41"/>
  <c r="E1181" i="41"/>
  <c r="D1181" i="41"/>
  <c r="C1181" i="41"/>
  <c r="E1180" i="41"/>
  <c r="D1180" i="41"/>
  <c r="C1180" i="41"/>
  <c r="E1179" i="41"/>
  <c r="D1179" i="41"/>
  <c r="C1179" i="41"/>
  <c r="E1178" i="41"/>
  <c r="D1178" i="41"/>
  <c r="C1178" i="41"/>
  <c r="E1177" i="41"/>
  <c r="D1177" i="41"/>
  <c r="C1177" i="41"/>
  <c r="E1176" i="41"/>
  <c r="D1176" i="41"/>
  <c r="C1176" i="41"/>
  <c r="E1175" i="41"/>
  <c r="D1175" i="41"/>
  <c r="C1175" i="41"/>
  <c r="E1174" i="41"/>
  <c r="D1174" i="41"/>
  <c r="C1174" i="41"/>
  <c r="E1173" i="41"/>
  <c r="D1173" i="41"/>
  <c r="C1173" i="41"/>
  <c r="E1172" i="41"/>
  <c r="D1172" i="41"/>
  <c r="C1172" i="41"/>
  <c r="E1171" i="41"/>
  <c r="D1171" i="41"/>
  <c r="C1171" i="41"/>
  <c r="E1170" i="41"/>
  <c r="D1170" i="41"/>
  <c r="C1170" i="41"/>
  <c r="E1169" i="41"/>
  <c r="D1169" i="41"/>
  <c r="C1169" i="41"/>
  <c r="E1168" i="41"/>
  <c r="D1168" i="41"/>
  <c r="C1168" i="41"/>
  <c r="E1167" i="41"/>
  <c r="D1167" i="41"/>
  <c r="C1167" i="41"/>
  <c r="E1166" i="41"/>
  <c r="D1166" i="41"/>
  <c r="C1166" i="41"/>
  <c r="E1165" i="41"/>
  <c r="D1165" i="41"/>
  <c r="C1165" i="41"/>
  <c r="E1164" i="41"/>
  <c r="D1164" i="41"/>
  <c r="C1164" i="41"/>
  <c r="E1163" i="41"/>
  <c r="D1163" i="41"/>
  <c r="C1163" i="41"/>
  <c r="E1162" i="41"/>
  <c r="D1162" i="41"/>
  <c r="C1162" i="41"/>
  <c r="E1161" i="41"/>
  <c r="D1161" i="41"/>
  <c r="C1161" i="41"/>
  <c r="E1160" i="41"/>
  <c r="D1160" i="41"/>
  <c r="C1160" i="41"/>
  <c r="E1159" i="41"/>
  <c r="D1159" i="41"/>
  <c r="C1159" i="41"/>
  <c r="E1158" i="41"/>
  <c r="D1158" i="41"/>
  <c r="C1158" i="41"/>
  <c r="E1157" i="41"/>
  <c r="D1157" i="41"/>
  <c r="C1157" i="41"/>
  <c r="E1156" i="41"/>
  <c r="D1156" i="41"/>
  <c r="C1156" i="41"/>
  <c r="E1155" i="41"/>
  <c r="D1155" i="41"/>
  <c r="C1155" i="41"/>
  <c r="E1154" i="41"/>
  <c r="D1154" i="41"/>
  <c r="C1154" i="41"/>
  <c r="E1153" i="41"/>
  <c r="D1153" i="41"/>
  <c r="C1153" i="41"/>
  <c r="E1152" i="41"/>
  <c r="D1152" i="41"/>
  <c r="C1152" i="41"/>
  <c r="E1151" i="41"/>
  <c r="D1151" i="41"/>
  <c r="C1151" i="41"/>
  <c r="E1150" i="41"/>
  <c r="D1150" i="41"/>
  <c r="C1150" i="41"/>
  <c r="E1149" i="41"/>
  <c r="D1149" i="41"/>
  <c r="C1149" i="41"/>
  <c r="E1148" i="41"/>
  <c r="D1148" i="41"/>
  <c r="C1148" i="41"/>
  <c r="E1147" i="41"/>
  <c r="D1147" i="41"/>
  <c r="C1147" i="41"/>
  <c r="E1146" i="41"/>
  <c r="D1146" i="41"/>
  <c r="C1146" i="41"/>
  <c r="E1145" i="41"/>
  <c r="D1145" i="41"/>
  <c r="C1145" i="41"/>
  <c r="E1144" i="41"/>
  <c r="D1144" i="41"/>
  <c r="C1144" i="41"/>
  <c r="E1143" i="41"/>
  <c r="D1143" i="41"/>
  <c r="C1143" i="41"/>
  <c r="E1142" i="41"/>
  <c r="D1142" i="41"/>
  <c r="C1142" i="41"/>
  <c r="E1141" i="41"/>
  <c r="D1141" i="41"/>
  <c r="C1141" i="41"/>
  <c r="E1140" i="41"/>
  <c r="D1140" i="41"/>
  <c r="C1140" i="41"/>
  <c r="E1139" i="41"/>
  <c r="D1139" i="41"/>
  <c r="C1139" i="41"/>
  <c r="E1138" i="41"/>
  <c r="D1138" i="41"/>
  <c r="C1138" i="41"/>
  <c r="E1137" i="41"/>
  <c r="D1137" i="41"/>
  <c r="C1137" i="41"/>
  <c r="E1136" i="41"/>
  <c r="D1136" i="41"/>
  <c r="C1136" i="41"/>
  <c r="E1135" i="41"/>
  <c r="D1135" i="41"/>
  <c r="C1135" i="41"/>
  <c r="E1134" i="41"/>
  <c r="D1134" i="41"/>
  <c r="C1134" i="41"/>
  <c r="E1133" i="41"/>
  <c r="D1133" i="41"/>
  <c r="C1133" i="41"/>
  <c r="E1132" i="41"/>
  <c r="D1132" i="41"/>
  <c r="C1132" i="41"/>
  <c r="E1131" i="41"/>
  <c r="D1131" i="41"/>
  <c r="C1131" i="41"/>
  <c r="E1130" i="41"/>
  <c r="D1130" i="41"/>
  <c r="C1130" i="41"/>
  <c r="E1129" i="41"/>
  <c r="D1129" i="41"/>
  <c r="C1129" i="41"/>
  <c r="E1128" i="41"/>
  <c r="D1128" i="41"/>
  <c r="C1128" i="41"/>
  <c r="E1127" i="41"/>
  <c r="D1127" i="41"/>
  <c r="C1127" i="41"/>
  <c r="E1126" i="41"/>
  <c r="D1126" i="41"/>
  <c r="C1126" i="41"/>
  <c r="E1125" i="41"/>
  <c r="D1125" i="41"/>
  <c r="C1125" i="41"/>
  <c r="E1124" i="41"/>
  <c r="D1124" i="41"/>
  <c r="C1124" i="41"/>
  <c r="E1123" i="41"/>
  <c r="D1123" i="41"/>
  <c r="C1123" i="41"/>
  <c r="E1122" i="41"/>
  <c r="D1122" i="41"/>
  <c r="C1122" i="41"/>
  <c r="E1121" i="41"/>
  <c r="D1121" i="41"/>
  <c r="C1121" i="41"/>
  <c r="E1120" i="41"/>
  <c r="D1120" i="41"/>
  <c r="C1120" i="41"/>
  <c r="E1119" i="41"/>
  <c r="D1119" i="41"/>
  <c r="C1119" i="41"/>
  <c r="E1118" i="41"/>
  <c r="D1118" i="41"/>
  <c r="C1118" i="41"/>
  <c r="E1117" i="41"/>
  <c r="D1117" i="41"/>
  <c r="C1117" i="41"/>
  <c r="E1116" i="41"/>
  <c r="D1116" i="41"/>
  <c r="C1116" i="41"/>
  <c r="E1115" i="41"/>
  <c r="D1115" i="41"/>
  <c r="C1115" i="41"/>
  <c r="E1114" i="41"/>
  <c r="D1114" i="41"/>
  <c r="C1114" i="41"/>
  <c r="E1113" i="41"/>
  <c r="D1113" i="41"/>
  <c r="C1113" i="41"/>
  <c r="E1112" i="41"/>
  <c r="D1112" i="41"/>
  <c r="C1112" i="41"/>
  <c r="E1111" i="41"/>
  <c r="D1111" i="41"/>
  <c r="C1111" i="41"/>
  <c r="E1110" i="41"/>
  <c r="D1110" i="41"/>
  <c r="C1110" i="41"/>
  <c r="E1109" i="41"/>
  <c r="D1109" i="41"/>
  <c r="C1109" i="41"/>
  <c r="E1108" i="41"/>
  <c r="D1108" i="41"/>
  <c r="C1108" i="41"/>
  <c r="E1107" i="41"/>
  <c r="D1107" i="41"/>
  <c r="C1107" i="41"/>
  <c r="E1106" i="41"/>
  <c r="D1106" i="41"/>
  <c r="C1106" i="41"/>
  <c r="E1105" i="41"/>
  <c r="D1105" i="41"/>
  <c r="C1105" i="41"/>
  <c r="E1104" i="41"/>
  <c r="D1104" i="41"/>
  <c r="C1104" i="41"/>
  <c r="E1103" i="41"/>
  <c r="D1103" i="41"/>
  <c r="C1103" i="41"/>
  <c r="E1102" i="41"/>
  <c r="D1102" i="41"/>
  <c r="C1102" i="41"/>
  <c r="E1101" i="41"/>
  <c r="D1101" i="41"/>
  <c r="C1101" i="41"/>
  <c r="E1100" i="41"/>
  <c r="D1100" i="41"/>
  <c r="C1100" i="41"/>
  <c r="E1099" i="41"/>
  <c r="D1099" i="41"/>
  <c r="C1099" i="41"/>
  <c r="E1098" i="41"/>
  <c r="D1098" i="41"/>
  <c r="C1098" i="41"/>
  <c r="E1097" i="41"/>
  <c r="D1097" i="41"/>
  <c r="C1097" i="41"/>
  <c r="E1096" i="41"/>
  <c r="D1096" i="41"/>
  <c r="C1096" i="41"/>
  <c r="E1095" i="41"/>
  <c r="D1095" i="41"/>
  <c r="C1095" i="41"/>
  <c r="E1094" i="41"/>
  <c r="D1094" i="41"/>
  <c r="C1094" i="41"/>
  <c r="E1093" i="41"/>
  <c r="D1093" i="41"/>
  <c r="C1093" i="41"/>
  <c r="E1092" i="41"/>
  <c r="D1092" i="41"/>
  <c r="C1092" i="41"/>
  <c r="E1091" i="41"/>
  <c r="D1091" i="41"/>
  <c r="C1091" i="41"/>
  <c r="E1090" i="41"/>
  <c r="D1090" i="41"/>
  <c r="C1090" i="41"/>
  <c r="E1089" i="41"/>
  <c r="D1089" i="41"/>
  <c r="C1089" i="41"/>
  <c r="E1088" i="41"/>
  <c r="D1088" i="41"/>
  <c r="C1088" i="41"/>
  <c r="E1087" i="41"/>
  <c r="D1087" i="41"/>
  <c r="C1087" i="41"/>
  <c r="E1086" i="41"/>
  <c r="D1086" i="41"/>
  <c r="C1086" i="41"/>
  <c r="E1085" i="41"/>
  <c r="D1085" i="41"/>
  <c r="C1085" i="41"/>
  <c r="E1084" i="41"/>
  <c r="D1084" i="41"/>
  <c r="C1084" i="41"/>
  <c r="E1083" i="41"/>
  <c r="D1083" i="41"/>
  <c r="C1083" i="41"/>
  <c r="E1082" i="41"/>
  <c r="D1082" i="41"/>
  <c r="C1082" i="41"/>
  <c r="E1081" i="41"/>
  <c r="D1081" i="41"/>
  <c r="C1081" i="41"/>
  <c r="E1080" i="41"/>
  <c r="D1080" i="41"/>
  <c r="C1080" i="41"/>
  <c r="E1079" i="41"/>
  <c r="D1079" i="41"/>
  <c r="C1079" i="41"/>
  <c r="E1078" i="41"/>
  <c r="D1078" i="41"/>
  <c r="C1078" i="41"/>
  <c r="E1077" i="41"/>
  <c r="D1077" i="41"/>
  <c r="C1077" i="41"/>
  <c r="E1076" i="41"/>
  <c r="D1076" i="41"/>
  <c r="C1076" i="41"/>
  <c r="E1075" i="41"/>
  <c r="D1075" i="41"/>
  <c r="C1075" i="41"/>
  <c r="E1074" i="41"/>
  <c r="D1074" i="41"/>
  <c r="C1074" i="41"/>
  <c r="E1073" i="41"/>
  <c r="D1073" i="41"/>
  <c r="C1073" i="41"/>
  <c r="E1072" i="41"/>
  <c r="D1072" i="41"/>
  <c r="C1072" i="41"/>
  <c r="E1071" i="41"/>
  <c r="D1071" i="41"/>
  <c r="C1071" i="41"/>
  <c r="E1070" i="41"/>
  <c r="D1070" i="41"/>
  <c r="C1070" i="41"/>
  <c r="E1069" i="41"/>
  <c r="D1069" i="41"/>
  <c r="C1069" i="41"/>
  <c r="E1068" i="41"/>
  <c r="D1068" i="41"/>
  <c r="C1068" i="41"/>
  <c r="E1067" i="41"/>
  <c r="D1067" i="41"/>
  <c r="C1067" i="41"/>
  <c r="E1066" i="41"/>
  <c r="D1066" i="41"/>
  <c r="C1066" i="41"/>
  <c r="E1065" i="41"/>
  <c r="D1065" i="41"/>
  <c r="C1065" i="41"/>
  <c r="E1064" i="41"/>
  <c r="D1064" i="41"/>
  <c r="C1064" i="41"/>
  <c r="E1063" i="41"/>
  <c r="D1063" i="41"/>
  <c r="C1063" i="41"/>
  <c r="E1062" i="41"/>
  <c r="D1062" i="41"/>
  <c r="C1062" i="41"/>
  <c r="E1061" i="41"/>
  <c r="D1061" i="41"/>
  <c r="C1061" i="41"/>
  <c r="E1060" i="41"/>
  <c r="D1060" i="41"/>
  <c r="C1060" i="41"/>
  <c r="E1059" i="41"/>
  <c r="D1059" i="41"/>
  <c r="C1059" i="41"/>
  <c r="E1058" i="41"/>
  <c r="D1058" i="41"/>
  <c r="C1058" i="41"/>
  <c r="E1057" i="41"/>
  <c r="D1057" i="41"/>
  <c r="C1057" i="41"/>
  <c r="E1056" i="41"/>
  <c r="D1056" i="41"/>
  <c r="C1056" i="41"/>
  <c r="E1055" i="41"/>
  <c r="D1055" i="41"/>
  <c r="C1055" i="41"/>
  <c r="E1054" i="41"/>
  <c r="D1054" i="41"/>
  <c r="C1054" i="41"/>
  <c r="E1053" i="41"/>
  <c r="D1053" i="41"/>
  <c r="C1053" i="41"/>
  <c r="E1052" i="41"/>
  <c r="D1052" i="41"/>
  <c r="C1052" i="41"/>
  <c r="E1051" i="41"/>
  <c r="D1051" i="41"/>
  <c r="C1051" i="41"/>
  <c r="E1050" i="41"/>
  <c r="D1050" i="41"/>
  <c r="C1050" i="41"/>
  <c r="E1049" i="41"/>
  <c r="D1049" i="41"/>
  <c r="C1049" i="41"/>
  <c r="E1048" i="41"/>
  <c r="D1048" i="41"/>
  <c r="C1048" i="41"/>
  <c r="E1047" i="41"/>
  <c r="D1047" i="41"/>
  <c r="C1047" i="41"/>
  <c r="E1046" i="41"/>
  <c r="D1046" i="41"/>
  <c r="C1046" i="41"/>
  <c r="E1045" i="41"/>
  <c r="D1045" i="41"/>
  <c r="C1045" i="41"/>
  <c r="E1044" i="41"/>
  <c r="D1044" i="41"/>
  <c r="C1044" i="41"/>
  <c r="E1043" i="41"/>
  <c r="D1043" i="41"/>
  <c r="C1043" i="41"/>
  <c r="E1042" i="41"/>
  <c r="D1042" i="41"/>
  <c r="C1042" i="41"/>
  <c r="E1041" i="41"/>
  <c r="D1041" i="41"/>
  <c r="C1041" i="41"/>
  <c r="E1040" i="41"/>
  <c r="D1040" i="41"/>
  <c r="C1040" i="41"/>
  <c r="E1039" i="41"/>
  <c r="D1039" i="41"/>
  <c r="C1039" i="41"/>
  <c r="E1038" i="41"/>
  <c r="D1038" i="41"/>
  <c r="C1038" i="41"/>
  <c r="E1037" i="41"/>
  <c r="D1037" i="41"/>
  <c r="C1037" i="41"/>
  <c r="E1036" i="41"/>
  <c r="D1036" i="41"/>
  <c r="C1036" i="41"/>
  <c r="E1035" i="41"/>
  <c r="D1035" i="41"/>
  <c r="C1035" i="41"/>
  <c r="E1034" i="41"/>
  <c r="D1034" i="41"/>
  <c r="C1034" i="41"/>
  <c r="E1033" i="41"/>
  <c r="D1033" i="41"/>
  <c r="C1033" i="41"/>
  <c r="E1032" i="41"/>
  <c r="D1032" i="41"/>
  <c r="C1032" i="41"/>
  <c r="E1031" i="41"/>
  <c r="D1031" i="41"/>
  <c r="C1031" i="41"/>
  <c r="E1030" i="41"/>
  <c r="D1030" i="41"/>
  <c r="C1030" i="41"/>
  <c r="E1029" i="41"/>
  <c r="D1029" i="41"/>
  <c r="C1029" i="41"/>
  <c r="E1028" i="41"/>
  <c r="D1028" i="41"/>
  <c r="C1028" i="41"/>
  <c r="E1027" i="41"/>
  <c r="D1027" i="41"/>
  <c r="C1027" i="41"/>
  <c r="E1026" i="41"/>
  <c r="D1026" i="41"/>
  <c r="C1026" i="41"/>
  <c r="E1025" i="41"/>
  <c r="D1025" i="41"/>
  <c r="C1025" i="41"/>
  <c r="E1024" i="41"/>
  <c r="D1024" i="41"/>
  <c r="C1024" i="41"/>
  <c r="E1023" i="41"/>
  <c r="D1023" i="41"/>
  <c r="C1023" i="41"/>
  <c r="E1022" i="41"/>
  <c r="D1022" i="41"/>
  <c r="C1022" i="41"/>
  <c r="E1021" i="41"/>
  <c r="D1021" i="41"/>
  <c r="C1021" i="41"/>
  <c r="E1020" i="41"/>
  <c r="D1020" i="41"/>
  <c r="C1020" i="41"/>
  <c r="E1019" i="41"/>
  <c r="D1019" i="41"/>
  <c r="C1019" i="41"/>
  <c r="E1018" i="41"/>
  <c r="D1018" i="41"/>
  <c r="C1018" i="41"/>
  <c r="E1017" i="41"/>
  <c r="D1017" i="41"/>
  <c r="C1017" i="41"/>
  <c r="E1016" i="41"/>
  <c r="D1016" i="41"/>
  <c r="C1016" i="41"/>
  <c r="E1015" i="41"/>
  <c r="D1015" i="41"/>
  <c r="C1015" i="41"/>
  <c r="E1014" i="41"/>
  <c r="D1014" i="41"/>
  <c r="C1014" i="41"/>
  <c r="E1013" i="41"/>
  <c r="D1013" i="41"/>
  <c r="C1013" i="41"/>
  <c r="E1012" i="41"/>
  <c r="D1012" i="41"/>
  <c r="C1012" i="41"/>
  <c r="E1011" i="41"/>
  <c r="D1011" i="41"/>
  <c r="C1011" i="41"/>
  <c r="E1010" i="41"/>
  <c r="D1010" i="41"/>
  <c r="C1010" i="41"/>
  <c r="E1009" i="41"/>
  <c r="D1009" i="41"/>
  <c r="C1009" i="41"/>
  <c r="E1008" i="41"/>
  <c r="D1008" i="41"/>
  <c r="C1008" i="41"/>
  <c r="E1007" i="41"/>
  <c r="D1007" i="41"/>
  <c r="C1007" i="41"/>
  <c r="E1006" i="41"/>
  <c r="D1006" i="41"/>
  <c r="C1006" i="41"/>
  <c r="E1005" i="41"/>
  <c r="D1005" i="41"/>
  <c r="C1005" i="41"/>
  <c r="E1004" i="41"/>
  <c r="D1004" i="41"/>
  <c r="C1004" i="41"/>
  <c r="E1003" i="41"/>
  <c r="D1003" i="41"/>
  <c r="C1003" i="41"/>
  <c r="E1002" i="41"/>
  <c r="D1002" i="41"/>
  <c r="C1002" i="41"/>
  <c r="E1001" i="41"/>
  <c r="D1001" i="41"/>
  <c r="C1001" i="41"/>
  <c r="E1000" i="41"/>
  <c r="D1000" i="41"/>
  <c r="C1000" i="41"/>
  <c r="E999" i="41"/>
  <c r="D999" i="41"/>
  <c r="C999" i="41"/>
  <c r="E998" i="41"/>
  <c r="D998" i="41"/>
  <c r="C998" i="41"/>
  <c r="E997" i="41"/>
  <c r="D997" i="41"/>
  <c r="C997" i="41"/>
  <c r="E996" i="41"/>
  <c r="D996" i="41"/>
  <c r="C996" i="41"/>
  <c r="E995" i="41"/>
  <c r="D995" i="41"/>
  <c r="C995" i="41"/>
  <c r="E994" i="41"/>
  <c r="D994" i="41"/>
  <c r="C994" i="41"/>
  <c r="E993" i="41"/>
  <c r="D993" i="41"/>
  <c r="C993" i="41"/>
  <c r="E992" i="41"/>
  <c r="D992" i="41"/>
  <c r="C992" i="41"/>
  <c r="E991" i="41"/>
  <c r="D991" i="41"/>
  <c r="C991" i="41"/>
  <c r="E990" i="41"/>
  <c r="D990" i="41"/>
  <c r="C990" i="41"/>
  <c r="E989" i="41"/>
  <c r="D989" i="41"/>
  <c r="C989" i="41"/>
  <c r="E988" i="41"/>
  <c r="D988" i="41"/>
  <c r="C988" i="41"/>
  <c r="E987" i="41"/>
  <c r="D987" i="41"/>
  <c r="C987" i="41"/>
  <c r="E986" i="41"/>
  <c r="D986" i="41"/>
  <c r="C986" i="41"/>
  <c r="E985" i="41"/>
  <c r="D985" i="41"/>
  <c r="C985" i="41"/>
  <c r="E984" i="41"/>
  <c r="D984" i="41"/>
  <c r="C984" i="41"/>
  <c r="E983" i="41"/>
  <c r="D983" i="41"/>
  <c r="C983" i="41"/>
  <c r="E982" i="41"/>
  <c r="D982" i="41"/>
  <c r="C982" i="41"/>
  <c r="E981" i="41"/>
  <c r="D981" i="41"/>
  <c r="C981" i="41"/>
  <c r="E980" i="41"/>
  <c r="D980" i="41"/>
  <c r="C980" i="41"/>
  <c r="E979" i="41"/>
  <c r="D979" i="41"/>
  <c r="C979" i="41"/>
  <c r="E978" i="41"/>
  <c r="D978" i="41"/>
  <c r="C978" i="41"/>
  <c r="E977" i="41"/>
  <c r="D977" i="41"/>
  <c r="C977" i="41"/>
  <c r="E976" i="41"/>
  <c r="D976" i="41"/>
  <c r="C976" i="41"/>
  <c r="E975" i="41"/>
  <c r="D975" i="41"/>
  <c r="C975" i="41"/>
  <c r="E974" i="41"/>
  <c r="D974" i="41"/>
  <c r="C974" i="41"/>
  <c r="E973" i="41"/>
  <c r="D973" i="41"/>
  <c r="C973" i="41"/>
  <c r="E972" i="41"/>
  <c r="D972" i="41"/>
  <c r="C972" i="41"/>
  <c r="E971" i="41"/>
  <c r="D971" i="41"/>
  <c r="C971" i="41"/>
  <c r="E970" i="41"/>
  <c r="D970" i="41"/>
  <c r="C970" i="41"/>
  <c r="E969" i="41"/>
  <c r="D969" i="41"/>
  <c r="C969" i="41"/>
  <c r="E968" i="41"/>
  <c r="D968" i="41"/>
  <c r="C968" i="41"/>
  <c r="E967" i="41"/>
  <c r="D967" i="41"/>
  <c r="C967" i="41"/>
  <c r="E966" i="41"/>
  <c r="D966" i="41"/>
  <c r="C966" i="41"/>
  <c r="E965" i="41"/>
  <c r="D965" i="41"/>
  <c r="C965" i="41"/>
  <c r="E964" i="41"/>
  <c r="D964" i="41"/>
  <c r="C964" i="41"/>
  <c r="E963" i="41"/>
  <c r="D963" i="41"/>
  <c r="C963" i="41"/>
  <c r="E962" i="41"/>
  <c r="D962" i="41"/>
  <c r="C962" i="41"/>
  <c r="E961" i="41"/>
  <c r="D961" i="41"/>
  <c r="C961" i="41"/>
  <c r="E960" i="41"/>
  <c r="D960" i="41"/>
  <c r="C960" i="41"/>
  <c r="E959" i="41"/>
  <c r="D959" i="41"/>
  <c r="C959" i="41"/>
  <c r="E958" i="41"/>
  <c r="D958" i="41"/>
  <c r="C958" i="41"/>
  <c r="E957" i="41"/>
  <c r="D957" i="41"/>
  <c r="C957" i="41"/>
  <c r="E956" i="41"/>
  <c r="D956" i="41"/>
  <c r="C956" i="41"/>
  <c r="E955" i="41"/>
  <c r="D955" i="41"/>
  <c r="C955" i="41"/>
  <c r="E954" i="41"/>
  <c r="D954" i="41"/>
  <c r="C954" i="41"/>
  <c r="E953" i="41"/>
  <c r="D953" i="41"/>
  <c r="C953" i="41"/>
  <c r="E952" i="41"/>
  <c r="D952" i="41"/>
  <c r="C952" i="41"/>
  <c r="E951" i="41"/>
  <c r="D951" i="41"/>
  <c r="C951" i="41"/>
  <c r="E950" i="41"/>
  <c r="D950" i="41"/>
  <c r="C950" i="41"/>
  <c r="E949" i="41"/>
  <c r="D949" i="41"/>
  <c r="C949" i="41"/>
  <c r="E948" i="41"/>
  <c r="D948" i="41"/>
  <c r="C948" i="41"/>
  <c r="E947" i="41"/>
  <c r="D947" i="41"/>
  <c r="C947" i="41"/>
  <c r="E946" i="41"/>
  <c r="D946" i="41"/>
  <c r="C946" i="41"/>
  <c r="E945" i="41"/>
  <c r="D945" i="41"/>
  <c r="C945" i="41"/>
  <c r="E944" i="41"/>
  <c r="D944" i="41"/>
  <c r="C944" i="41"/>
  <c r="E943" i="41"/>
  <c r="D943" i="41"/>
  <c r="C943" i="41"/>
  <c r="E942" i="41"/>
  <c r="D942" i="41"/>
  <c r="C942" i="41"/>
  <c r="E941" i="41"/>
  <c r="D941" i="41"/>
  <c r="C941" i="41"/>
  <c r="E940" i="41"/>
  <c r="D940" i="41"/>
  <c r="C940" i="41"/>
  <c r="E939" i="41"/>
  <c r="D939" i="41"/>
  <c r="C939" i="41"/>
  <c r="E938" i="41"/>
  <c r="D938" i="41"/>
  <c r="C938" i="41"/>
  <c r="E937" i="41"/>
  <c r="D937" i="41"/>
  <c r="C937" i="41"/>
  <c r="E936" i="41"/>
  <c r="D936" i="41"/>
  <c r="C936" i="41"/>
  <c r="E935" i="41"/>
  <c r="D935" i="41"/>
  <c r="C935" i="41"/>
  <c r="E934" i="41"/>
  <c r="D934" i="41"/>
  <c r="C934" i="41"/>
  <c r="E933" i="41"/>
  <c r="D933" i="41"/>
  <c r="C933" i="41"/>
  <c r="E932" i="41"/>
  <c r="D932" i="41"/>
  <c r="C932" i="41"/>
  <c r="E931" i="41"/>
  <c r="D931" i="41"/>
  <c r="C931" i="41"/>
  <c r="E930" i="41"/>
  <c r="D930" i="41"/>
  <c r="C930" i="41"/>
  <c r="E929" i="41"/>
  <c r="D929" i="41"/>
  <c r="C929" i="41"/>
  <c r="E928" i="41"/>
  <c r="D928" i="41"/>
  <c r="C928" i="41"/>
  <c r="E927" i="41"/>
  <c r="D927" i="41"/>
  <c r="C927" i="41"/>
  <c r="E926" i="41"/>
  <c r="D926" i="41"/>
  <c r="C926" i="41"/>
  <c r="E925" i="41"/>
  <c r="D925" i="41"/>
  <c r="C925" i="41"/>
  <c r="E924" i="41"/>
  <c r="D924" i="41"/>
  <c r="C924" i="41"/>
  <c r="E923" i="41"/>
  <c r="D923" i="41"/>
  <c r="C923" i="41"/>
  <c r="E922" i="41"/>
  <c r="D922" i="41"/>
  <c r="C922" i="41"/>
  <c r="E921" i="41"/>
  <c r="D921" i="41"/>
  <c r="C921" i="41"/>
  <c r="E920" i="41"/>
  <c r="D920" i="41"/>
  <c r="C920" i="41"/>
  <c r="E919" i="41"/>
  <c r="D919" i="41"/>
  <c r="C919" i="41"/>
  <c r="E918" i="41"/>
  <c r="D918" i="41"/>
  <c r="C918" i="41"/>
  <c r="E917" i="41"/>
  <c r="D917" i="41"/>
  <c r="C917" i="41"/>
  <c r="E916" i="41"/>
  <c r="D916" i="41"/>
  <c r="C916" i="41"/>
  <c r="E915" i="41"/>
  <c r="D915" i="41"/>
  <c r="C915" i="41"/>
  <c r="E914" i="41"/>
  <c r="D914" i="41"/>
  <c r="C914" i="41"/>
  <c r="E913" i="41"/>
  <c r="D913" i="41"/>
  <c r="C913" i="41"/>
  <c r="E912" i="41"/>
  <c r="D912" i="41"/>
  <c r="C912" i="41"/>
  <c r="E911" i="41"/>
  <c r="D911" i="41"/>
  <c r="C911" i="41"/>
  <c r="E910" i="41"/>
  <c r="D910" i="41"/>
  <c r="C910" i="41"/>
  <c r="E909" i="41"/>
  <c r="D909" i="41"/>
  <c r="C909" i="41"/>
  <c r="E908" i="41"/>
  <c r="D908" i="41"/>
  <c r="C908" i="41"/>
  <c r="E907" i="41"/>
  <c r="D907" i="41"/>
  <c r="C907" i="41"/>
  <c r="E906" i="41"/>
  <c r="D906" i="41"/>
  <c r="C906" i="41"/>
  <c r="E905" i="41"/>
  <c r="D905" i="41"/>
  <c r="C905" i="41"/>
  <c r="E904" i="41"/>
  <c r="D904" i="41"/>
  <c r="C904" i="41"/>
  <c r="E903" i="41"/>
  <c r="D903" i="41"/>
  <c r="C903" i="41"/>
  <c r="E902" i="41"/>
  <c r="D902" i="41"/>
  <c r="C902" i="41"/>
  <c r="E901" i="41"/>
  <c r="D901" i="41"/>
  <c r="C901" i="41"/>
  <c r="E900" i="41"/>
  <c r="D900" i="41"/>
  <c r="C900" i="41"/>
  <c r="E899" i="41"/>
  <c r="D899" i="41"/>
  <c r="C899" i="41"/>
  <c r="E898" i="41"/>
  <c r="D898" i="41"/>
  <c r="C898" i="41"/>
  <c r="E897" i="41"/>
  <c r="D897" i="41"/>
  <c r="C897" i="41"/>
  <c r="E896" i="41"/>
  <c r="D896" i="41"/>
  <c r="C896" i="41"/>
  <c r="E895" i="41"/>
  <c r="D895" i="41"/>
  <c r="C895" i="41"/>
  <c r="E894" i="41"/>
  <c r="D894" i="41"/>
  <c r="C894" i="41"/>
  <c r="E893" i="41"/>
  <c r="D893" i="41"/>
  <c r="C893" i="41"/>
  <c r="E892" i="41"/>
  <c r="D892" i="41"/>
  <c r="C892" i="41"/>
  <c r="E891" i="41"/>
  <c r="D891" i="41"/>
  <c r="C891" i="41"/>
  <c r="E890" i="41"/>
  <c r="D890" i="41"/>
  <c r="C890" i="41"/>
  <c r="E889" i="41"/>
  <c r="D889" i="41"/>
  <c r="C889" i="41"/>
  <c r="E888" i="41"/>
  <c r="D888" i="41"/>
  <c r="C888" i="41"/>
  <c r="E887" i="41"/>
  <c r="D887" i="41"/>
  <c r="C887" i="41"/>
  <c r="E886" i="41"/>
  <c r="D886" i="41"/>
  <c r="C886" i="41"/>
  <c r="E885" i="41"/>
  <c r="D885" i="41"/>
  <c r="C885" i="41"/>
  <c r="E884" i="41"/>
  <c r="D884" i="41"/>
  <c r="C884" i="41"/>
  <c r="E883" i="41"/>
  <c r="D883" i="41"/>
  <c r="C883" i="41"/>
  <c r="E882" i="41"/>
  <c r="D882" i="41"/>
  <c r="C882" i="41"/>
  <c r="E881" i="41"/>
  <c r="D881" i="41"/>
  <c r="C881" i="41"/>
  <c r="E880" i="41"/>
  <c r="D880" i="41"/>
  <c r="C880" i="41"/>
  <c r="E879" i="41"/>
  <c r="D879" i="41"/>
  <c r="C879" i="41"/>
  <c r="E878" i="41"/>
  <c r="D878" i="41"/>
  <c r="C878" i="41"/>
  <c r="E877" i="41"/>
  <c r="D877" i="41"/>
  <c r="C877" i="41"/>
  <c r="E876" i="41"/>
  <c r="D876" i="41"/>
  <c r="C876" i="41"/>
  <c r="E875" i="41"/>
  <c r="D875" i="41"/>
  <c r="C875" i="41"/>
  <c r="E874" i="41"/>
  <c r="D874" i="41"/>
  <c r="C874" i="41"/>
  <c r="E873" i="41"/>
  <c r="D873" i="41"/>
  <c r="C873" i="41"/>
  <c r="E872" i="41"/>
  <c r="D872" i="41"/>
  <c r="C872" i="41"/>
  <c r="E871" i="41"/>
  <c r="D871" i="41"/>
  <c r="C871" i="41"/>
  <c r="E870" i="41"/>
  <c r="D870" i="41"/>
  <c r="C870" i="41"/>
  <c r="E869" i="41"/>
  <c r="D869" i="41"/>
  <c r="C869" i="41"/>
  <c r="E868" i="41"/>
  <c r="D868" i="41"/>
  <c r="C868" i="41"/>
  <c r="E867" i="41"/>
  <c r="D867" i="41"/>
  <c r="C867" i="41"/>
  <c r="E866" i="41"/>
  <c r="D866" i="41"/>
  <c r="C866" i="41"/>
  <c r="E865" i="41"/>
  <c r="D865" i="41"/>
  <c r="C865" i="41"/>
  <c r="E864" i="41"/>
  <c r="D864" i="41"/>
  <c r="C864" i="41"/>
  <c r="E863" i="41"/>
  <c r="D863" i="41"/>
  <c r="C863" i="41"/>
  <c r="E862" i="41"/>
  <c r="D862" i="41"/>
  <c r="C862" i="41"/>
  <c r="E861" i="41"/>
  <c r="D861" i="41"/>
  <c r="C861" i="41"/>
  <c r="E860" i="41"/>
  <c r="D860" i="41"/>
  <c r="C860" i="41"/>
  <c r="E859" i="41"/>
  <c r="D859" i="41"/>
  <c r="C859" i="41"/>
  <c r="E858" i="41"/>
  <c r="D858" i="41"/>
  <c r="C858" i="41"/>
  <c r="E857" i="41"/>
  <c r="D857" i="41"/>
  <c r="C857" i="41"/>
  <c r="E856" i="41"/>
  <c r="D856" i="41"/>
  <c r="C856" i="41"/>
  <c r="E855" i="41"/>
  <c r="D855" i="41"/>
  <c r="C855" i="41"/>
  <c r="E854" i="41"/>
  <c r="D854" i="41"/>
  <c r="C854" i="41"/>
  <c r="E853" i="41"/>
  <c r="D853" i="41"/>
  <c r="C853" i="41"/>
  <c r="E852" i="41"/>
  <c r="D852" i="41"/>
  <c r="C852" i="41"/>
  <c r="E851" i="41"/>
  <c r="D851" i="41"/>
  <c r="C851" i="41"/>
  <c r="E850" i="41"/>
  <c r="D850" i="41"/>
  <c r="C850" i="41"/>
  <c r="E849" i="41"/>
  <c r="D849" i="41"/>
  <c r="C849" i="41"/>
  <c r="E848" i="41"/>
  <c r="D848" i="41"/>
  <c r="C848" i="41"/>
  <c r="E847" i="41"/>
  <c r="D847" i="41"/>
  <c r="C847" i="41"/>
  <c r="E846" i="41"/>
  <c r="D846" i="41"/>
  <c r="C846" i="41"/>
  <c r="E845" i="41"/>
  <c r="D845" i="41"/>
  <c r="C845" i="41"/>
  <c r="E844" i="41"/>
  <c r="D844" i="41"/>
  <c r="C844" i="41"/>
  <c r="E843" i="41"/>
  <c r="D843" i="41"/>
  <c r="C843" i="41"/>
  <c r="E842" i="41"/>
  <c r="D842" i="41"/>
  <c r="C842" i="41"/>
  <c r="E841" i="41"/>
  <c r="D841" i="41"/>
  <c r="C841" i="41"/>
  <c r="E840" i="41"/>
  <c r="D840" i="41"/>
  <c r="C840" i="41"/>
  <c r="E839" i="41"/>
  <c r="D839" i="41"/>
  <c r="C839" i="41"/>
  <c r="E838" i="41"/>
  <c r="D838" i="41"/>
  <c r="C838" i="41"/>
  <c r="E837" i="41"/>
  <c r="D837" i="41"/>
  <c r="C837" i="41"/>
  <c r="E836" i="41"/>
  <c r="D836" i="41"/>
  <c r="C836" i="41"/>
  <c r="E835" i="41"/>
  <c r="D835" i="41"/>
  <c r="C835" i="41"/>
  <c r="E834" i="41"/>
  <c r="D834" i="41"/>
  <c r="C834" i="41"/>
  <c r="E833" i="41"/>
  <c r="D833" i="41"/>
  <c r="C833" i="41"/>
  <c r="E832" i="41"/>
  <c r="D832" i="41"/>
  <c r="C832" i="41"/>
  <c r="E831" i="41"/>
  <c r="D831" i="41"/>
  <c r="C831" i="41"/>
  <c r="E830" i="41"/>
  <c r="D830" i="41"/>
  <c r="C830" i="41"/>
  <c r="E829" i="41"/>
  <c r="D829" i="41"/>
  <c r="C829" i="41"/>
  <c r="E828" i="41"/>
  <c r="D828" i="41"/>
  <c r="C828" i="41"/>
  <c r="E827" i="41"/>
  <c r="D827" i="41"/>
  <c r="C827" i="41"/>
  <c r="E826" i="41"/>
  <c r="D826" i="41"/>
  <c r="C826" i="41"/>
  <c r="E825" i="41"/>
  <c r="D825" i="41"/>
  <c r="C825" i="41"/>
  <c r="E824" i="41"/>
  <c r="D824" i="41"/>
  <c r="C824" i="41"/>
  <c r="E823" i="41"/>
  <c r="D823" i="41"/>
  <c r="C823" i="41"/>
  <c r="E822" i="41"/>
  <c r="D822" i="41"/>
  <c r="C822" i="41"/>
  <c r="E821" i="41"/>
  <c r="D821" i="41"/>
  <c r="C821" i="41"/>
  <c r="E820" i="41"/>
  <c r="D820" i="41"/>
  <c r="C820" i="41"/>
  <c r="E819" i="41"/>
  <c r="D819" i="41"/>
  <c r="C819" i="41"/>
  <c r="E818" i="41"/>
  <c r="D818" i="41"/>
  <c r="C818" i="41"/>
  <c r="E817" i="41"/>
  <c r="D817" i="41"/>
  <c r="C817" i="41"/>
  <c r="E816" i="41"/>
  <c r="D816" i="41"/>
  <c r="C816" i="41"/>
  <c r="E815" i="41"/>
  <c r="D815" i="41"/>
  <c r="C815" i="41"/>
  <c r="E814" i="41"/>
  <c r="D814" i="41"/>
  <c r="C814" i="41"/>
  <c r="E813" i="41"/>
  <c r="D813" i="41"/>
  <c r="C813" i="41"/>
  <c r="E812" i="41"/>
  <c r="D812" i="41"/>
  <c r="C812" i="41"/>
  <c r="E811" i="41"/>
  <c r="D811" i="41"/>
  <c r="C811" i="41"/>
  <c r="E810" i="41"/>
  <c r="D810" i="41"/>
  <c r="C810" i="41"/>
  <c r="E809" i="41"/>
  <c r="D809" i="41"/>
  <c r="C809" i="41"/>
  <c r="E808" i="41"/>
  <c r="D808" i="41"/>
  <c r="C808" i="41"/>
  <c r="E807" i="41"/>
  <c r="D807" i="41"/>
  <c r="C807" i="41"/>
  <c r="E806" i="41"/>
  <c r="D806" i="41"/>
  <c r="C806" i="41"/>
  <c r="E805" i="41"/>
  <c r="D805" i="41"/>
  <c r="C805" i="41"/>
  <c r="E804" i="41"/>
  <c r="D804" i="41"/>
  <c r="C804" i="41"/>
  <c r="E803" i="41"/>
  <c r="D803" i="41"/>
  <c r="C803" i="41"/>
  <c r="E802" i="41"/>
  <c r="D802" i="41"/>
  <c r="C802" i="41"/>
  <c r="E801" i="41"/>
  <c r="D801" i="41"/>
  <c r="C801" i="41"/>
  <c r="E800" i="41"/>
  <c r="D800" i="41"/>
  <c r="C800" i="41"/>
  <c r="E799" i="41"/>
  <c r="D799" i="41"/>
  <c r="C799" i="41"/>
  <c r="E798" i="41"/>
  <c r="D798" i="41"/>
  <c r="C798" i="41"/>
  <c r="E797" i="41"/>
  <c r="D797" i="41"/>
  <c r="C797" i="41"/>
  <c r="E796" i="41"/>
  <c r="D796" i="41"/>
  <c r="C796" i="41"/>
  <c r="E795" i="41"/>
  <c r="D795" i="41"/>
  <c r="C795" i="41"/>
  <c r="E794" i="41"/>
  <c r="D794" i="41"/>
  <c r="C794" i="41"/>
  <c r="E793" i="41"/>
  <c r="D793" i="41"/>
  <c r="C793" i="41"/>
  <c r="E792" i="41"/>
  <c r="D792" i="41"/>
  <c r="C792" i="41"/>
  <c r="E791" i="41"/>
  <c r="D791" i="41"/>
  <c r="C791" i="41"/>
  <c r="E790" i="41"/>
  <c r="D790" i="41"/>
  <c r="C790" i="41"/>
  <c r="E789" i="41"/>
  <c r="D789" i="41"/>
  <c r="C789" i="41"/>
  <c r="E788" i="41"/>
  <c r="D788" i="41"/>
  <c r="C788" i="41"/>
  <c r="E787" i="41"/>
  <c r="D787" i="41"/>
  <c r="C787" i="41"/>
  <c r="E786" i="41"/>
  <c r="D786" i="41"/>
  <c r="C786" i="41"/>
  <c r="E785" i="41"/>
  <c r="D785" i="41"/>
  <c r="C785" i="41"/>
  <c r="E784" i="41"/>
  <c r="D784" i="41"/>
  <c r="C784" i="41"/>
  <c r="E783" i="41"/>
  <c r="D783" i="41"/>
  <c r="C783" i="41"/>
  <c r="E782" i="41"/>
  <c r="D782" i="41"/>
  <c r="C782" i="41"/>
  <c r="E781" i="41"/>
  <c r="D781" i="41"/>
  <c r="C781" i="41"/>
  <c r="E780" i="41"/>
  <c r="D780" i="41"/>
  <c r="C780" i="41"/>
  <c r="E779" i="41"/>
  <c r="D779" i="41"/>
  <c r="C779" i="41"/>
  <c r="E778" i="41"/>
  <c r="D778" i="41"/>
  <c r="C778" i="41"/>
  <c r="E777" i="41"/>
  <c r="D777" i="41"/>
  <c r="C777" i="41"/>
  <c r="E776" i="41"/>
  <c r="D776" i="41"/>
  <c r="C776" i="41"/>
  <c r="E775" i="41"/>
  <c r="D775" i="41"/>
  <c r="C775" i="41"/>
  <c r="E774" i="41"/>
  <c r="D774" i="41"/>
  <c r="C774" i="41"/>
  <c r="E773" i="41"/>
  <c r="D773" i="41"/>
  <c r="C773" i="41"/>
  <c r="E772" i="41"/>
  <c r="D772" i="41"/>
  <c r="C772" i="41"/>
  <c r="E771" i="41"/>
  <c r="D771" i="41"/>
  <c r="C771" i="41"/>
  <c r="E770" i="41"/>
  <c r="D770" i="41"/>
  <c r="C770" i="41"/>
  <c r="E769" i="41"/>
  <c r="D769" i="41"/>
  <c r="C769" i="41"/>
  <c r="E768" i="41"/>
  <c r="D768" i="41"/>
  <c r="C768" i="41"/>
  <c r="E767" i="41"/>
  <c r="D767" i="41"/>
  <c r="C767" i="41"/>
  <c r="E766" i="41"/>
  <c r="D766" i="41"/>
  <c r="C766" i="41"/>
  <c r="E765" i="41"/>
  <c r="D765" i="41"/>
  <c r="C765" i="41"/>
  <c r="E764" i="41"/>
  <c r="D764" i="41"/>
  <c r="C764" i="41"/>
  <c r="E763" i="41"/>
  <c r="D763" i="41"/>
  <c r="C763" i="41"/>
  <c r="E762" i="41"/>
  <c r="D762" i="41"/>
  <c r="C762" i="41"/>
  <c r="E761" i="41"/>
  <c r="D761" i="41"/>
  <c r="C761" i="41"/>
  <c r="E760" i="41"/>
  <c r="D760" i="41"/>
  <c r="C760" i="41"/>
  <c r="E759" i="41"/>
  <c r="D759" i="41"/>
  <c r="C759" i="41"/>
  <c r="E758" i="41"/>
  <c r="D758" i="41"/>
  <c r="C758" i="41"/>
  <c r="E757" i="41"/>
  <c r="D757" i="41"/>
  <c r="C757" i="41"/>
  <c r="E756" i="41"/>
  <c r="D756" i="41"/>
  <c r="C756" i="41"/>
  <c r="E755" i="41"/>
  <c r="D755" i="41"/>
  <c r="C755" i="41"/>
  <c r="E754" i="41"/>
  <c r="D754" i="41"/>
  <c r="C754" i="41"/>
  <c r="E753" i="41"/>
  <c r="D753" i="41"/>
  <c r="C753" i="41"/>
  <c r="E752" i="41"/>
  <c r="D752" i="41"/>
  <c r="C752" i="41"/>
  <c r="E751" i="41"/>
  <c r="D751" i="41"/>
  <c r="C751" i="41"/>
  <c r="E750" i="41"/>
  <c r="D750" i="41"/>
  <c r="C750" i="41"/>
  <c r="E749" i="41"/>
  <c r="D749" i="41"/>
  <c r="C749" i="41"/>
  <c r="E748" i="41"/>
  <c r="D748" i="41"/>
  <c r="C748" i="41"/>
  <c r="E747" i="41"/>
  <c r="D747" i="41"/>
  <c r="C747" i="41"/>
  <c r="E746" i="41"/>
  <c r="D746" i="41"/>
  <c r="C746" i="41"/>
  <c r="E745" i="41"/>
  <c r="D745" i="41"/>
  <c r="C745" i="41"/>
  <c r="E744" i="41"/>
  <c r="D744" i="41"/>
  <c r="C744" i="41"/>
  <c r="E743" i="41"/>
  <c r="D743" i="41"/>
  <c r="C743" i="41"/>
  <c r="E742" i="41"/>
  <c r="D742" i="41"/>
  <c r="C742" i="41"/>
  <c r="E741" i="41"/>
  <c r="D741" i="41"/>
  <c r="C741" i="41"/>
  <c r="E740" i="41"/>
  <c r="D740" i="41"/>
  <c r="C740" i="41"/>
  <c r="E739" i="41"/>
  <c r="D739" i="41"/>
  <c r="C739" i="41"/>
  <c r="E738" i="41"/>
  <c r="D738" i="41"/>
  <c r="C738" i="41"/>
  <c r="E737" i="41"/>
  <c r="D737" i="41"/>
  <c r="C737" i="41"/>
  <c r="E736" i="41"/>
  <c r="D736" i="41"/>
  <c r="C736" i="41"/>
  <c r="E735" i="41"/>
  <c r="D735" i="41"/>
  <c r="C735" i="41"/>
  <c r="E734" i="41"/>
  <c r="D734" i="41"/>
  <c r="C734" i="41"/>
  <c r="E733" i="41"/>
  <c r="D733" i="41"/>
  <c r="C733" i="41"/>
  <c r="E732" i="41"/>
  <c r="D732" i="41"/>
  <c r="C732" i="41"/>
  <c r="E731" i="41"/>
  <c r="D731" i="41"/>
  <c r="C731" i="41"/>
  <c r="E730" i="41"/>
  <c r="D730" i="41"/>
  <c r="C730" i="41"/>
  <c r="E729" i="41"/>
  <c r="D729" i="41"/>
  <c r="C729" i="41"/>
  <c r="E728" i="41"/>
  <c r="D728" i="41"/>
  <c r="C728" i="41"/>
  <c r="E727" i="41"/>
  <c r="D727" i="41"/>
  <c r="C727" i="41"/>
  <c r="E726" i="41"/>
  <c r="D726" i="41"/>
  <c r="C726" i="41"/>
  <c r="E725" i="41"/>
  <c r="D725" i="41"/>
  <c r="C725" i="41"/>
  <c r="E724" i="41"/>
  <c r="D724" i="41"/>
  <c r="C724" i="41"/>
  <c r="E723" i="41"/>
  <c r="D723" i="41"/>
  <c r="C723" i="41"/>
  <c r="E722" i="41"/>
  <c r="D722" i="41"/>
  <c r="C722" i="41"/>
  <c r="E721" i="41"/>
  <c r="D721" i="41"/>
  <c r="C721" i="41"/>
  <c r="E720" i="41"/>
  <c r="D720" i="41"/>
  <c r="C720" i="41"/>
  <c r="E719" i="41"/>
  <c r="D719" i="41"/>
  <c r="C719" i="41"/>
  <c r="E718" i="41"/>
  <c r="D718" i="41"/>
  <c r="C718" i="41"/>
  <c r="E717" i="41"/>
  <c r="D717" i="41"/>
  <c r="C717" i="41"/>
  <c r="E716" i="41"/>
  <c r="D716" i="41"/>
  <c r="C716" i="41"/>
  <c r="E715" i="41"/>
  <c r="D715" i="41"/>
  <c r="C715" i="41"/>
  <c r="E714" i="41"/>
  <c r="D714" i="41"/>
  <c r="C714" i="41"/>
  <c r="E713" i="41"/>
  <c r="D713" i="41"/>
  <c r="C713" i="41"/>
  <c r="E712" i="41"/>
  <c r="D712" i="41"/>
  <c r="C712" i="41"/>
  <c r="E711" i="41"/>
  <c r="D711" i="41"/>
  <c r="C711" i="41"/>
  <c r="E710" i="41"/>
  <c r="D710" i="41"/>
  <c r="C710" i="41"/>
  <c r="E709" i="41"/>
  <c r="D709" i="41"/>
  <c r="C709" i="41"/>
  <c r="E708" i="41"/>
  <c r="D708" i="41"/>
  <c r="C708" i="41"/>
  <c r="E707" i="41"/>
  <c r="D707" i="41"/>
  <c r="C707" i="41"/>
  <c r="E706" i="41"/>
  <c r="D706" i="41"/>
  <c r="C706" i="41"/>
  <c r="E705" i="41"/>
  <c r="D705" i="41"/>
  <c r="C705" i="41"/>
  <c r="E704" i="41"/>
  <c r="D704" i="41"/>
  <c r="C704" i="41"/>
  <c r="E703" i="41"/>
  <c r="D703" i="41"/>
  <c r="C703" i="41"/>
  <c r="E702" i="41"/>
  <c r="D702" i="41"/>
  <c r="C702" i="41"/>
  <c r="E701" i="41"/>
  <c r="D701" i="41"/>
  <c r="C701" i="41"/>
  <c r="E700" i="41"/>
  <c r="D700" i="41"/>
  <c r="C700" i="41"/>
  <c r="E699" i="41"/>
  <c r="D699" i="41"/>
  <c r="C699" i="41"/>
  <c r="E698" i="41"/>
  <c r="D698" i="41"/>
  <c r="C698" i="41"/>
  <c r="E697" i="41"/>
  <c r="D697" i="41"/>
  <c r="C697" i="41"/>
  <c r="E696" i="41"/>
  <c r="D696" i="41"/>
  <c r="C696" i="41"/>
  <c r="E695" i="41"/>
  <c r="D695" i="41"/>
  <c r="C695" i="41"/>
  <c r="E694" i="41"/>
  <c r="D694" i="41"/>
  <c r="C694" i="41"/>
  <c r="E693" i="41"/>
  <c r="D693" i="41"/>
  <c r="C693" i="41"/>
  <c r="E692" i="41"/>
  <c r="D692" i="41"/>
  <c r="C692" i="41"/>
  <c r="E691" i="41"/>
  <c r="D691" i="41"/>
  <c r="C691" i="41"/>
  <c r="E690" i="41"/>
  <c r="D690" i="41"/>
  <c r="C690" i="41"/>
  <c r="E689" i="41"/>
  <c r="D689" i="41"/>
  <c r="C689" i="41"/>
  <c r="E688" i="41"/>
  <c r="D688" i="41"/>
  <c r="C688" i="41"/>
  <c r="E687" i="41"/>
  <c r="D687" i="41"/>
  <c r="C687" i="41"/>
  <c r="E686" i="41"/>
  <c r="D686" i="41"/>
  <c r="C686" i="41"/>
  <c r="E685" i="41"/>
  <c r="D685" i="41"/>
  <c r="C685" i="41"/>
  <c r="E684" i="41"/>
  <c r="D684" i="41"/>
  <c r="C684" i="41"/>
  <c r="E683" i="41"/>
  <c r="D683" i="41"/>
  <c r="C683" i="41"/>
  <c r="E682" i="41"/>
  <c r="D682" i="41"/>
  <c r="C682" i="41"/>
  <c r="E681" i="41"/>
  <c r="D681" i="41"/>
  <c r="C681" i="41"/>
  <c r="E680" i="41"/>
  <c r="D680" i="41"/>
  <c r="C680" i="41"/>
  <c r="E679" i="41"/>
  <c r="D679" i="41"/>
  <c r="C679" i="41"/>
  <c r="E678" i="41"/>
  <c r="D678" i="41"/>
  <c r="C678" i="41"/>
  <c r="E677" i="41"/>
  <c r="D677" i="41"/>
  <c r="C677" i="41"/>
  <c r="E676" i="41"/>
  <c r="D676" i="41"/>
  <c r="C676" i="41"/>
  <c r="E675" i="41"/>
  <c r="D675" i="41"/>
  <c r="C675" i="41"/>
  <c r="E674" i="41"/>
  <c r="D674" i="41"/>
  <c r="C674" i="41"/>
  <c r="E673" i="41"/>
  <c r="D673" i="41"/>
  <c r="C673" i="41"/>
  <c r="E672" i="41"/>
  <c r="D672" i="41"/>
  <c r="C672" i="41"/>
  <c r="E671" i="41"/>
  <c r="D671" i="41"/>
  <c r="C671" i="41"/>
  <c r="E670" i="41"/>
  <c r="D670" i="41"/>
  <c r="C670" i="41"/>
  <c r="E669" i="41"/>
  <c r="D669" i="41"/>
  <c r="C669" i="41"/>
  <c r="E668" i="41"/>
  <c r="D668" i="41"/>
  <c r="C668" i="41"/>
  <c r="E667" i="41"/>
  <c r="D667" i="41"/>
  <c r="C667" i="41"/>
  <c r="E666" i="41"/>
  <c r="D666" i="41"/>
  <c r="C666" i="41"/>
  <c r="E665" i="41"/>
  <c r="D665" i="41"/>
  <c r="C665" i="41"/>
  <c r="E664" i="41"/>
  <c r="D664" i="41"/>
  <c r="C664" i="41"/>
  <c r="E663" i="41"/>
  <c r="D663" i="41"/>
  <c r="C663" i="41"/>
  <c r="E662" i="41"/>
  <c r="D662" i="41"/>
  <c r="C662" i="41"/>
  <c r="E661" i="41"/>
  <c r="D661" i="41"/>
  <c r="C661" i="41"/>
  <c r="E660" i="41"/>
  <c r="D660" i="41"/>
  <c r="C660" i="41"/>
  <c r="E659" i="41"/>
  <c r="D659" i="41"/>
  <c r="C659" i="41"/>
  <c r="E658" i="41"/>
  <c r="D658" i="41"/>
  <c r="C658" i="41"/>
  <c r="E657" i="41"/>
  <c r="D657" i="41"/>
  <c r="C657" i="41"/>
  <c r="E656" i="41"/>
  <c r="D656" i="41"/>
  <c r="C656" i="41"/>
  <c r="E655" i="41"/>
  <c r="D655" i="41"/>
  <c r="C655" i="41"/>
  <c r="E654" i="41"/>
  <c r="D654" i="41"/>
  <c r="C654" i="41"/>
  <c r="E653" i="41"/>
  <c r="D653" i="41"/>
  <c r="C653" i="41"/>
  <c r="E652" i="41"/>
  <c r="D652" i="41"/>
  <c r="C652" i="41"/>
  <c r="E651" i="41"/>
  <c r="D651" i="41"/>
  <c r="C651" i="41"/>
  <c r="E650" i="41"/>
  <c r="D650" i="41"/>
  <c r="C650" i="41"/>
  <c r="E649" i="41"/>
  <c r="D649" i="41"/>
  <c r="C649" i="41"/>
  <c r="E648" i="41"/>
  <c r="D648" i="41"/>
  <c r="C648" i="41"/>
  <c r="E647" i="41"/>
  <c r="D647" i="41"/>
  <c r="C647" i="41"/>
  <c r="E646" i="41"/>
  <c r="D646" i="41"/>
  <c r="C646" i="41"/>
  <c r="E645" i="41"/>
  <c r="D645" i="41"/>
  <c r="C645" i="41"/>
  <c r="E644" i="41"/>
  <c r="D644" i="41"/>
  <c r="C644" i="41"/>
  <c r="E643" i="41"/>
  <c r="D643" i="41"/>
  <c r="C643" i="41"/>
  <c r="E642" i="41"/>
  <c r="D642" i="41"/>
  <c r="C642" i="41"/>
  <c r="E641" i="41"/>
  <c r="D641" i="41"/>
  <c r="C641" i="41"/>
  <c r="E640" i="41"/>
  <c r="D640" i="41"/>
  <c r="C640" i="41"/>
  <c r="E639" i="41"/>
  <c r="D639" i="41"/>
  <c r="C639" i="41"/>
  <c r="E638" i="41"/>
  <c r="D638" i="41"/>
  <c r="C638" i="41"/>
  <c r="E637" i="41"/>
  <c r="D637" i="41"/>
  <c r="C637" i="41"/>
  <c r="E636" i="41"/>
  <c r="D636" i="41"/>
  <c r="C636" i="41"/>
  <c r="E635" i="41"/>
  <c r="D635" i="41"/>
  <c r="C635" i="41"/>
  <c r="E634" i="41"/>
  <c r="D634" i="41"/>
  <c r="C634" i="41"/>
  <c r="E633" i="41"/>
  <c r="D633" i="41"/>
  <c r="C633" i="41"/>
  <c r="E632" i="41"/>
  <c r="D632" i="41"/>
  <c r="C632" i="41"/>
  <c r="E631" i="41"/>
  <c r="D631" i="41"/>
  <c r="C631" i="41"/>
  <c r="E630" i="41"/>
  <c r="D630" i="41"/>
  <c r="C630" i="41"/>
  <c r="E629" i="41"/>
  <c r="D629" i="41"/>
  <c r="C629" i="41"/>
  <c r="E628" i="41"/>
  <c r="D628" i="41"/>
  <c r="C628" i="41"/>
  <c r="E627" i="41"/>
  <c r="D627" i="41"/>
  <c r="C627" i="41"/>
  <c r="E626" i="41"/>
  <c r="D626" i="41"/>
  <c r="C626" i="41"/>
  <c r="E625" i="41"/>
  <c r="D625" i="41"/>
  <c r="C625" i="41"/>
  <c r="E624" i="41"/>
  <c r="D624" i="41"/>
  <c r="C624" i="41"/>
  <c r="E623" i="41"/>
  <c r="D623" i="41"/>
  <c r="C623" i="41"/>
  <c r="E622" i="41"/>
  <c r="D622" i="41"/>
  <c r="C622" i="41"/>
  <c r="E621" i="41"/>
  <c r="D621" i="41"/>
  <c r="C621" i="41"/>
  <c r="E620" i="41"/>
  <c r="D620" i="41"/>
  <c r="C620" i="41"/>
  <c r="E619" i="41"/>
  <c r="D619" i="41"/>
  <c r="C619" i="41"/>
  <c r="E618" i="41"/>
  <c r="D618" i="41"/>
  <c r="C618" i="41"/>
  <c r="E617" i="41"/>
  <c r="D617" i="41"/>
  <c r="C617" i="41"/>
  <c r="E616" i="41"/>
  <c r="D616" i="41"/>
  <c r="C616" i="41"/>
  <c r="E615" i="41"/>
  <c r="D615" i="41"/>
  <c r="C615" i="41"/>
  <c r="E614" i="41"/>
  <c r="D614" i="41"/>
  <c r="C614" i="41"/>
  <c r="E613" i="41"/>
  <c r="D613" i="41"/>
  <c r="C613" i="41"/>
  <c r="E612" i="41"/>
  <c r="D612" i="41"/>
  <c r="C612" i="41"/>
  <c r="E611" i="41"/>
  <c r="D611" i="41"/>
  <c r="C611" i="41"/>
  <c r="E610" i="41"/>
  <c r="D610" i="41"/>
  <c r="C610" i="41"/>
  <c r="E609" i="41"/>
  <c r="D609" i="41"/>
  <c r="C609" i="41"/>
  <c r="E608" i="41"/>
  <c r="D608" i="41"/>
  <c r="C608" i="41"/>
  <c r="E607" i="41"/>
  <c r="D607" i="41"/>
  <c r="C607" i="41"/>
  <c r="E606" i="41"/>
  <c r="D606" i="41"/>
  <c r="C606" i="41"/>
  <c r="E605" i="41"/>
  <c r="D605" i="41"/>
  <c r="C605" i="41"/>
  <c r="E604" i="41"/>
  <c r="D604" i="41"/>
  <c r="C604" i="41"/>
  <c r="E603" i="41"/>
  <c r="D603" i="41"/>
  <c r="C603" i="41"/>
  <c r="E602" i="41"/>
  <c r="D602" i="41"/>
  <c r="C602" i="41"/>
  <c r="E601" i="41"/>
  <c r="D601" i="41"/>
  <c r="C601" i="41"/>
  <c r="E600" i="41"/>
  <c r="D600" i="41"/>
  <c r="C600" i="41"/>
  <c r="E599" i="41"/>
  <c r="D599" i="41"/>
  <c r="C599" i="41"/>
  <c r="E598" i="41"/>
  <c r="D598" i="41"/>
  <c r="C598" i="41"/>
  <c r="E597" i="41"/>
  <c r="D597" i="41"/>
  <c r="C597" i="41"/>
  <c r="E596" i="41"/>
  <c r="D596" i="41"/>
  <c r="C596" i="41"/>
  <c r="E595" i="41"/>
  <c r="D595" i="41"/>
  <c r="C595" i="41"/>
  <c r="E594" i="41"/>
  <c r="D594" i="41"/>
  <c r="C594" i="41"/>
  <c r="E593" i="41"/>
  <c r="D593" i="41"/>
  <c r="C593" i="41"/>
  <c r="E592" i="41"/>
  <c r="D592" i="41"/>
  <c r="C592" i="41"/>
  <c r="E591" i="41"/>
  <c r="D591" i="41"/>
  <c r="C591" i="41"/>
  <c r="E590" i="41"/>
  <c r="D590" i="41"/>
  <c r="C590" i="41"/>
  <c r="E589" i="41"/>
  <c r="D589" i="41"/>
  <c r="C589" i="41"/>
  <c r="E588" i="41"/>
  <c r="D588" i="41"/>
  <c r="C588" i="41"/>
  <c r="E587" i="41"/>
  <c r="D587" i="41"/>
  <c r="C587" i="41"/>
  <c r="E586" i="41"/>
  <c r="D586" i="41"/>
  <c r="C586" i="41"/>
  <c r="E585" i="41"/>
  <c r="D585" i="41"/>
  <c r="C585" i="41"/>
  <c r="E584" i="41"/>
  <c r="D584" i="41"/>
  <c r="C584" i="41"/>
  <c r="E583" i="41"/>
  <c r="D583" i="41"/>
  <c r="C583" i="41"/>
  <c r="E582" i="41"/>
  <c r="D582" i="41"/>
  <c r="C582" i="41"/>
  <c r="E581" i="41"/>
  <c r="D581" i="41"/>
  <c r="C581" i="41"/>
  <c r="E580" i="41"/>
  <c r="D580" i="41"/>
  <c r="C580" i="41"/>
  <c r="E579" i="41"/>
  <c r="D579" i="41"/>
  <c r="C579" i="41"/>
  <c r="E578" i="41"/>
  <c r="D578" i="41"/>
  <c r="C578" i="41"/>
  <c r="E577" i="41"/>
  <c r="D577" i="41"/>
  <c r="C577" i="41"/>
  <c r="E576" i="41"/>
  <c r="D576" i="41"/>
  <c r="C576" i="41"/>
  <c r="E575" i="41"/>
  <c r="D575" i="41"/>
  <c r="C575" i="41"/>
  <c r="E574" i="41"/>
  <c r="D574" i="41"/>
  <c r="C574" i="41"/>
  <c r="E573" i="41"/>
  <c r="D573" i="41"/>
  <c r="C573" i="41"/>
  <c r="E572" i="41"/>
  <c r="D572" i="41"/>
  <c r="C572" i="41"/>
  <c r="E571" i="41"/>
  <c r="D571" i="41"/>
  <c r="C571" i="41"/>
  <c r="E570" i="41"/>
  <c r="D570" i="41"/>
  <c r="C570" i="41"/>
  <c r="E569" i="41"/>
  <c r="D569" i="41"/>
  <c r="C569" i="41"/>
  <c r="E568" i="41"/>
  <c r="D568" i="41"/>
  <c r="C568" i="41"/>
  <c r="E567" i="41"/>
  <c r="D567" i="41"/>
  <c r="C567" i="41"/>
  <c r="E566" i="41"/>
  <c r="D566" i="41"/>
  <c r="C566" i="41"/>
  <c r="E565" i="41"/>
  <c r="D565" i="41"/>
  <c r="C565" i="41"/>
  <c r="E564" i="41"/>
  <c r="D564" i="41"/>
  <c r="C564" i="41"/>
  <c r="E563" i="41"/>
  <c r="D563" i="41"/>
  <c r="C563" i="41"/>
  <c r="E562" i="41"/>
  <c r="D562" i="41"/>
  <c r="C562" i="41"/>
  <c r="E561" i="41"/>
  <c r="D561" i="41"/>
  <c r="C561" i="41"/>
  <c r="E560" i="41"/>
  <c r="D560" i="41"/>
  <c r="C560" i="41"/>
  <c r="E559" i="41"/>
  <c r="D559" i="41"/>
  <c r="C559" i="41"/>
  <c r="E558" i="41"/>
  <c r="D558" i="41"/>
  <c r="C558" i="41"/>
  <c r="E557" i="41"/>
  <c r="D557" i="41"/>
  <c r="C557" i="41"/>
  <c r="E556" i="41"/>
  <c r="D556" i="41"/>
  <c r="C556" i="41"/>
  <c r="E555" i="41"/>
  <c r="D555" i="41"/>
  <c r="C555" i="41"/>
  <c r="E554" i="41"/>
  <c r="D554" i="41"/>
  <c r="C554" i="41"/>
  <c r="E553" i="41"/>
  <c r="D553" i="41"/>
  <c r="C553" i="41"/>
  <c r="E552" i="41"/>
  <c r="D552" i="41"/>
  <c r="C552" i="41"/>
  <c r="E551" i="41"/>
  <c r="D551" i="41"/>
  <c r="C551" i="41"/>
  <c r="E550" i="41"/>
  <c r="D550" i="41"/>
  <c r="C550" i="41"/>
  <c r="E549" i="41"/>
  <c r="D549" i="41"/>
  <c r="C549" i="41"/>
  <c r="E548" i="41"/>
  <c r="D548" i="41"/>
  <c r="C548" i="41"/>
  <c r="E547" i="41"/>
  <c r="D547" i="41"/>
  <c r="C547" i="41"/>
  <c r="E546" i="41"/>
  <c r="D546" i="41"/>
  <c r="C546" i="41"/>
  <c r="E545" i="41"/>
  <c r="D545" i="41"/>
  <c r="C545" i="41"/>
  <c r="E544" i="41"/>
  <c r="D544" i="41"/>
  <c r="C544" i="41"/>
  <c r="E543" i="41"/>
  <c r="D543" i="41"/>
  <c r="C543" i="41"/>
  <c r="E542" i="41"/>
  <c r="D542" i="41"/>
  <c r="C542" i="41"/>
  <c r="E541" i="41"/>
  <c r="D541" i="41"/>
  <c r="C541" i="41"/>
  <c r="E540" i="41"/>
  <c r="D540" i="41"/>
  <c r="C540" i="41"/>
  <c r="E539" i="41"/>
  <c r="D539" i="41"/>
  <c r="C539" i="41"/>
  <c r="E538" i="41"/>
  <c r="D538" i="41"/>
  <c r="C538" i="41"/>
  <c r="E537" i="41"/>
  <c r="D537" i="41"/>
  <c r="C537" i="41"/>
  <c r="E536" i="41"/>
  <c r="D536" i="41"/>
  <c r="C536" i="41"/>
  <c r="E535" i="41"/>
  <c r="D535" i="41"/>
  <c r="C535" i="41"/>
  <c r="E534" i="41"/>
  <c r="D534" i="41"/>
  <c r="C534" i="41"/>
  <c r="E533" i="41"/>
  <c r="D533" i="41"/>
  <c r="C533" i="41"/>
  <c r="E532" i="41"/>
  <c r="D532" i="41"/>
  <c r="C532" i="41"/>
  <c r="E531" i="41"/>
  <c r="D531" i="41"/>
  <c r="C531" i="41"/>
  <c r="E530" i="41"/>
  <c r="D530" i="41"/>
  <c r="C530" i="41"/>
  <c r="E529" i="41"/>
  <c r="D529" i="41"/>
  <c r="C529" i="41"/>
  <c r="E528" i="41"/>
  <c r="D528" i="41"/>
  <c r="C528" i="41"/>
  <c r="E527" i="41"/>
  <c r="D527" i="41"/>
  <c r="C527" i="41"/>
  <c r="E526" i="41"/>
  <c r="D526" i="41"/>
  <c r="C526" i="41"/>
  <c r="E525" i="41"/>
  <c r="D525" i="41"/>
  <c r="C525" i="41"/>
  <c r="E524" i="41"/>
  <c r="D524" i="41"/>
  <c r="C524" i="41"/>
  <c r="E523" i="41"/>
  <c r="D523" i="41"/>
  <c r="C523" i="41"/>
  <c r="E522" i="41"/>
  <c r="D522" i="41"/>
  <c r="C522" i="41"/>
  <c r="E521" i="41"/>
  <c r="D521" i="41"/>
  <c r="C521" i="41"/>
  <c r="E520" i="41"/>
  <c r="D520" i="41"/>
  <c r="C520" i="41"/>
  <c r="E519" i="41"/>
  <c r="D519" i="41"/>
  <c r="C519" i="41"/>
  <c r="E518" i="41"/>
  <c r="D518" i="41"/>
  <c r="C518" i="41"/>
  <c r="E517" i="41"/>
  <c r="D517" i="41"/>
  <c r="C517" i="41"/>
  <c r="E516" i="41"/>
  <c r="D516" i="41"/>
  <c r="C516" i="41"/>
  <c r="E515" i="41"/>
  <c r="D515" i="41"/>
  <c r="C515" i="41"/>
  <c r="E514" i="41"/>
  <c r="D514" i="41"/>
  <c r="C514" i="41"/>
  <c r="E513" i="41"/>
  <c r="D513" i="41"/>
  <c r="C513" i="41"/>
  <c r="E512" i="41"/>
  <c r="D512" i="41"/>
  <c r="C512" i="41"/>
  <c r="E511" i="41"/>
  <c r="D511" i="41"/>
  <c r="C511" i="41"/>
  <c r="E510" i="41"/>
  <c r="D510" i="41"/>
  <c r="C510" i="41"/>
  <c r="E509" i="41"/>
  <c r="D509" i="41"/>
  <c r="C509" i="41"/>
  <c r="E508" i="41"/>
  <c r="D508" i="41"/>
  <c r="C508" i="41"/>
  <c r="E507" i="41"/>
  <c r="D507" i="41"/>
  <c r="C507" i="41"/>
  <c r="E506" i="41"/>
  <c r="D506" i="41"/>
  <c r="C506" i="41"/>
  <c r="E505" i="41"/>
  <c r="D505" i="41"/>
  <c r="C505" i="41"/>
  <c r="E504" i="41"/>
  <c r="D504" i="41"/>
  <c r="C504" i="41"/>
  <c r="E503" i="41"/>
  <c r="D503" i="41"/>
  <c r="C503" i="41"/>
  <c r="E502" i="41"/>
  <c r="D502" i="41"/>
  <c r="C502" i="41"/>
  <c r="E501" i="41"/>
  <c r="D501" i="41"/>
  <c r="C501" i="41"/>
  <c r="E500" i="41"/>
  <c r="D500" i="41"/>
  <c r="C500" i="41"/>
  <c r="E499" i="41"/>
  <c r="D499" i="41"/>
  <c r="C499" i="41"/>
  <c r="E498" i="41"/>
  <c r="D498" i="41"/>
  <c r="C498" i="41"/>
  <c r="E497" i="41"/>
  <c r="D497" i="41"/>
  <c r="C497" i="41"/>
  <c r="E496" i="41"/>
  <c r="D496" i="41"/>
  <c r="C496" i="41"/>
  <c r="E495" i="41"/>
  <c r="D495" i="41"/>
  <c r="C495" i="41"/>
  <c r="E494" i="41"/>
  <c r="D494" i="41"/>
  <c r="C494" i="41"/>
  <c r="E493" i="41"/>
  <c r="D493" i="41"/>
  <c r="C493" i="41"/>
  <c r="E492" i="41"/>
  <c r="D492" i="41"/>
  <c r="C492" i="41"/>
  <c r="E491" i="41"/>
  <c r="D491" i="41"/>
  <c r="C491" i="41"/>
  <c r="E490" i="41"/>
  <c r="D490" i="41"/>
  <c r="C490" i="41"/>
  <c r="E489" i="41"/>
  <c r="D489" i="41"/>
  <c r="C489" i="41"/>
  <c r="E488" i="41"/>
  <c r="D488" i="41"/>
  <c r="C488" i="41"/>
  <c r="E487" i="41"/>
  <c r="D487" i="41"/>
  <c r="C487" i="41"/>
  <c r="E486" i="41"/>
  <c r="D486" i="41"/>
  <c r="C486" i="41"/>
  <c r="E485" i="41"/>
  <c r="D485" i="41"/>
  <c r="C485" i="41"/>
  <c r="E484" i="41"/>
  <c r="D484" i="41"/>
  <c r="C484" i="41"/>
  <c r="E483" i="41"/>
  <c r="D483" i="41"/>
  <c r="C483" i="41"/>
  <c r="E482" i="41"/>
  <c r="D482" i="41"/>
  <c r="C482" i="41"/>
  <c r="E481" i="41"/>
  <c r="D481" i="41"/>
  <c r="C481" i="41"/>
  <c r="E480" i="41"/>
  <c r="D480" i="41"/>
  <c r="C480" i="41"/>
  <c r="E479" i="41"/>
  <c r="D479" i="41"/>
  <c r="C479" i="41"/>
  <c r="E478" i="41"/>
  <c r="D478" i="41"/>
  <c r="C478" i="41"/>
  <c r="E477" i="41"/>
  <c r="D477" i="41"/>
  <c r="C477" i="41"/>
  <c r="E476" i="41"/>
  <c r="D476" i="41"/>
  <c r="C476" i="41"/>
  <c r="E475" i="41"/>
  <c r="D475" i="41"/>
  <c r="C475" i="41"/>
  <c r="E474" i="41"/>
  <c r="D474" i="41"/>
  <c r="C474" i="41"/>
  <c r="E473" i="41"/>
  <c r="D473" i="41"/>
  <c r="C473" i="41"/>
  <c r="E472" i="41"/>
  <c r="D472" i="41"/>
  <c r="C472" i="41"/>
  <c r="E471" i="41"/>
  <c r="D471" i="41"/>
  <c r="C471" i="41"/>
  <c r="E470" i="41"/>
  <c r="D470" i="41"/>
  <c r="C470" i="41"/>
  <c r="E469" i="41"/>
  <c r="D469" i="41"/>
  <c r="C469" i="41"/>
  <c r="E468" i="41"/>
  <c r="D468" i="41"/>
  <c r="C468" i="41"/>
  <c r="E467" i="41"/>
  <c r="D467" i="41"/>
  <c r="C467" i="41"/>
  <c r="E466" i="41"/>
  <c r="D466" i="41"/>
  <c r="C466" i="41"/>
  <c r="E465" i="41"/>
  <c r="D465" i="41"/>
  <c r="C465" i="41"/>
  <c r="E464" i="41"/>
  <c r="D464" i="41"/>
  <c r="C464" i="41"/>
  <c r="E463" i="41"/>
  <c r="D463" i="41"/>
  <c r="C463" i="41"/>
  <c r="E462" i="41"/>
  <c r="D462" i="41"/>
  <c r="C462" i="41"/>
  <c r="E461" i="41"/>
  <c r="D461" i="41"/>
  <c r="C461" i="41"/>
  <c r="E460" i="41"/>
  <c r="D460" i="41"/>
  <c r="C460" i="41"/>
  <c r="E459" i="41"/>
  <c r="D459" i="41"/>
  <c r="C459" i="41"/>
  <c r="E458" i="41"/>
  <c r="D458" i="41"/>
  <c r="C458" i="41"/>
  <c r="E457" i="41"/>
  <c r="D457" i="41"/>
  <c r="C457" i="41"/>
  <c r="E456" i="41"/>
  <c r="D456" i="41"/>
  <c r="C456" i="41"/>
  <c r="E455" i="41"/>
  <c r="D455" i="41"/>
  <c r="C455" i="41"/>
  <c r="E454" i="41"/>
  <c r="D454" i="41"/>
  <c r="C454" i="41"/>
  <c r="E453" i="41"/>
  <c r="D453" i="41"/>
  <c r="C453" i="41"/>
  <c r="E452" i="41"/>
  <c r="D452" i="41"/>
  <c r="C452" i="41"/>
  <c r="E451" i="41"/>
  <c r="D451" i="41"/>
  <c r="C451" i="41"/>
  <c r="E450" i="41"/>
  <c r="D450" i="41"/>
  <c r="C450" i="41"/>
  <c r="E449" i="41"/>
  <c r="D449" i="41"/>
  <c r="C449" i="41"/>
  <c r="E448" i="41"/>
  <c r="D448" i="41"/>
  <c r="C448" i="41"/>
  <c r="E447" i="41"/>
  <c r="D447" i="41"/>
  <c r="C447" i="41"/>
  <c r="E446" i="41"/>
  <c r="D446" i="41"/>
  <c r="C446" i="41"/>
  <c r="E445" i="41"/>
  <c r="D445" i="41"/>
  <c r="C445" i="41"/>
  <c r="E444" i="41"/>
  <c r="D444" i="41"/>
  <c r="C444" i="41"/>
  <c r="E443" i="41"/>
  <c r="D443" i="41"/>
  <c r="C443" i="41"/>
  <c r="E442" i="41"/>
  <c r="D442" i="41"/>
  <c r="C442" i="41"/>
  <c r="E441" i="41"/>
  <c r="D441" i="41"/>
  <c r="C441" i="41"/>
  <c r="E440" i="41"/>
  <c r="D440" i="41"/>
  <c r="C440" i="41"/>
  <c r="E439" i="41"/>
  <c r="D439" i="41"/>
  <c r="C439" i="41"/>
  <c r="E438" i="41"/>
  <c r="D438" i="41"/>
  <c r="C438" i="41"/>
  <c r="E437" i="41"/>
  <c r="D437" i="41"/>
  <c r="C437" i="41"/>
  <c r="E436" i="41"/>
  <c r="D436" i="41"/>
  <c r="C436" i="41"/>
  <c r="E435" i="41"/>
  <c r="D435" i="41"/>
  <c r="C435" i="41"/>
  <c r="E434" i="41"/>
  <c r="D434" i="41"/>
  <c r="C434" i="41"/>
  <c r="E433" i="41"/>
  <c r="D433" i="41"/>
  <c r="C433" i="41"/>
  <c r="E432" i="41"/>
  <c r="D432" i="41"/>
  <c r="C432" i="41"/>
  <c r="E431" i="41"/>
  <c r="D431" i="41"/>
  <c r="C431" i="41"/>
  <c r="E430" i="41"/>
  <c r="D430" i="41"/>
  <c r="C430" i="41"/>
  <c r="E429" i="41"/>
  <c r="D429" i="41"/>
  <c r="C429" i="41"/>
  <c r="E428" i="41"/>
  <c r="D428" i="41"/>
  <c r="C428" i="41"/>
  <c r="E427" i="41"/>
  <c r="D427" i="41"/>
  <c r="C427" i="41"/>
  <c r="E426" i="41"/>
  <c r="D426" i="41"/>
  <c r="C426" i="41"/>
  <c r="E425" i="41"/>
  <c r="D425" i="41"/>
  <c r="C425" i="41"/>
  <c r="E424" i="41"/>
  <c r="D424" i="41"/>
  <c r="C424" i="41"/>
  <c r="E423" i="41"/>
  <c r="D423" i="41"/>
  <c r="C423" i="41"/>
  <c r="E422" i="41"/>
  <c r="D422" i="41"/>
  <c r="C422" i="41"/>
  <c r="E421" i="41"/>
  <c r="D421" i="41"/>
  <c r="C421" i="41"/>
  <c r="E420" i="41"/>
  <c r="D420" i="41"/>
  <c r="C420" i="41"/>
  <c r="E419" i="41"/>
  <c r="D419" i="41"/>
  <c r="C419" i="41"/>
  <c r="E418" i="41"/>
  <c r="D418" i="41"/>
  <c r="C418" i="41"/>
  <c r="E417" i="41"/>
  <c r="D417" i="41"/>
  <c r="C417" i="41"/>
  <c r="E416" i="41"/>
  <c r="D416" i="41"/>
  <c r="C416" i="41"/>
  <c r="E415" i="41"/>
  <c r="D415" i="41"/>
  <c r="C415" i="41"/>
  <c r="E414" i="41"/>
  <c r="D414" i="41"/>
  <c r="C414" i="41"/>
  <c r="E413" i="41"/>
  <c r="D413" i="41"/>
  <c r="C413" i="41"/>
  <c r="E412" i="41"/>
  <c r="D412" i="41"/>
  <c r="C412" i="41"/>
  <c r="E411" i="41"/>
  <c r="D411" i="41"/>
  <c r="C411" i="41"/>
  <c r="E410" i="41"/>
  <c r="D410" i="41"/>
  <c r="C410" i="41"/>
  <c r="E409" i="41"/>
  <c r="D409" i="41"/>
  <c r="C409" i="41"/>
  <c r="E408" i="41"/>
  <c r="D408" i="41"/>
  <c r="C408" i="41"/>
  <c r="E407" i="41"/>
  <c r="D407" i="41"/>
  <c r="C407" i="41"/>
  <c r="E406" i="41"/>
  <c r="D406" i="41"/>
  <c r="C406" i="41"/>
  <c r="E405" i="41"/>
  <c r="D405" i="41"/>
  <c r="C405" i="41"/>
  <c r="E404" i="41"/>
  <c r="D404" i="41"/>
  <c r="C404" i="41"/>
  <c r="E403" i="41"/>
  <c r="D403" i="41"/>
  <c r="C403" i="41"/>
  <c r="E402" i="41"/>
  <c r="D402" i="41"/>
  <c r="C402" i="41"/>
  <c r="E401" i="41"/>
  <c r="D401" i="41"/>
  <c r="C401" i="41"/>
  <c r="E400" i="41"/>
  <c r="D400" i="41"/>
  <c r="C400" i="41"/>
  <c r="E399" i="41"/>
  <c r="D399" i="41"/>
  <c r="C399" i="41"/>
  <c r="E398" i="41"/>
  <c r="D398" i="41"/>
  <c r="C398" i="41"/>
  <c r="E397" i="41"/>
  <c r="D397" i="41"/>
  <c r="C397" i="41"/>
  <c r="E396" i="41"/>
  <c r="D396" i="41"/>
  <c r="C396" i="41"/>
  <c r="E395" i="41"/>
  <c r="D395" i="41"/>
  <c r="C395" i="41"/>
  <c r="E394" i="41"/>
  <c r="D394" i="41"/>
  <c r="C394" i="41"/>
  <c r="E393" i="41"/>
  <c r="D393" i="41"/>
  <c r="C393" i="41"/>
  <c r="E392" i="41"/>
  <c r="D392" i="41"/>
  <c r="C392" i="41"/>
  <c r="E391" i="41"/>
  <c r="D391" i="41"/>
  <c r="C391" i="41"/>
  <c r="E390" i="41"/>
  <c r="D390" i="41"/>
  <c r="C390" i="41"/>
  <c r="E389" i="41"/>
  <c r="D389" i="41"/>
  <c r="C389" i="41"/>
  <c r="E388" i="41"/>
  <c r="D388" i="41"/>
  <c r="C388" i="41"/>
  <c r="E387" i="41"/>
  <c r="D387" i="41"/>
  <c r="C387" i="41"/>
  <c r="E386" i="41"/>
  <c r="D386" i="41"/>
  <c r="C386" i="41"/>
  <c r="E385" i="41"/>
  <c r="D385" i="41"/>
  <c r="C385" i="41"/>
  <c r="E384" i="41"/>
  <c r="D384" i="41"/>
  <c r="C384" i="41"/>
  <c r="E383" i="41"/>
  <c r="D383" i="41"/>
  <c r="C383" i="41"/>
  <c r="E382" i="41"/>
  <c r="D382" i="41"/>
  <c r="C382" i="41"/>
  <c r="E381" i="41"/>
  <c r="D381" i="41"/>
  <c r="C381" i="41"/>
  <c r="E380" i="41"/>
  <c r="D380" i="41"/>
  <c r="C380" i="41"/>
  <c r="E379" i="41"/>
  <c r="D379" i="41"/>
  <c r="C379" i="41"/>
  <c r="E378" i="41"/>
  <c r="D378" i="41"/>
  <c r="C378" i="41"/>
  <c r="E377" i="41"/>
  <c r="D377" i="41"/>
  <c r="C377" i="41"/>
  <c r="E376" i="41"/>
  <c r="D376" i="41"/>
  <c r="C376" i="41"/>
  <c r="E375" i="41"/>
  <c r="D375" i="41"/>
  <c r="C375" i="41"/>
  <c r="E374" i="41"/>
  <c r="D374" i="41"/>
  <c r="C374" i="41"/>
  <c r="E373" i="41"/>
  <c r="D373" i="41"/>
  <c r="C373" i="41"/>
  <c r="E372" i="41"/>
  <c r="D372" i="41"/>
  <c r="C372" i="41"/>
  <c r="E371" i="41"/>
  <c r="D371" i="41"/>
  <c r="C371" i="41"/>
  <c r="E370" i="41"/>
  <c r="D370" i="41"/>
  <c r="C370" i="41"/>
  <c r="E369" i="41"/>
  <c r="D369" i="41"/>
  <c r="C369" i="41"/>
  <c r="E368" i="41"/>
  <c r="D368" i="41"/>
  <c r="C368" i="41"/>
  <c r="E367" i="41"/>
  <c r="D367" i="41"/>
  <c r="C367" i="41"/>
  <c r="E366" i="41"/>
  <c r="D366" i="41"/>
  <c r="C366" i="41"/>
  <c r="E365" i="41"/>
  <c r="D365" i="41"/>
  <c r="C365" i="41"/>
  <c r="E364" i="41"/>
  <c r="D364" i="41"/>
  <c r="C364" i="41"/>
  <c r="E363" i="41"/>
  <c r="D363" i="41"/>
  <c r="C363" i="41"/>
  <c r="E362" i="41"/>
  <c r="D362" i="41"/>
  <c r="C362" i="41"/>
  <c r="E361" i="41"/>
  <c r="D361" i="41"/>
  <c r="C361" i="41"/>
  <c r="E360" i="41"/>
  <c r="D360" i="41"/>
  <c r="C360" i="41"/>
  <c r="E359" i="41"/>
  <c r="D359" i="41"/>
  <c r="C359" i="41"/>
  <c r="E358" i="41"/>
  <c r="D358" i="41"/>
  <c r="C358" i="41"/>
  <c r="E357" i="41"/>
  <c r="D357" i="41"/>
  <c r="C357" i="41"/>
  <c r="E356" i="41"/>
  <c r="D356" i="41"/>
  <c r="C356" i="41"/>
  <c r="E355" i="41"/>
  <c r="D355" i="41"/>
  <c r="C355" i="41"/>
  <c r="E354" i="41"/>
  <c r="D354" i="41"/>
  <c r="C354" i="41"/>
  <c r="E353" i="41"/>
  <c r="D353" i="41"/>
  <c r="C353" i="41"/>
  <c r="E352" i="41"/>
  <c r="D352" i="41"/>
  <c r="C352" i="41"/>
  <c r="E351" i="41"/>
  <c r="D351" i="41"/>
  <c r="C351" i="41"/>
  <c r="E350" i="41"/>
  <c r="D350" i="41"/>
  <c r="C350" i="41"/>
  <c r="E349" i="41"/>
  <c r="D349" i="41"/>
  <c r="C349" i="41"/>
  <c r="E348" i="41"/>
  <c r="D348" i="41"/>
  <c r="C348" i="41"/>
  <c r="E347" i="41"/>
  <c r="D347" i="41"/>
  <c r="C347" i="41"/>
  <c r="E346" i="41"/>
  <c r="D346" i="41"/>
  <c r="C346" i="41"/>
  <c r="E345" i="41"/>
  <c r="D345" i="41"/>
  <c r="C345" i="41"/>
  <c r="E344" i="41"/>
  <c r="D344" i="41"/>
  <c r="C344" i="41"/>
  <c r="E343" i="41"/>
  <c r="D343" i="41"/>
  <c r="C343" i="41"/>
  <c r="E342" i="41"/>
  <c r="D342" i="41"/>
  <c r="C342" i="41"/>
  <c r="E341" i="41"/>
  <c r="D341" i="41"/>
  <c r="C341" i="41"/>
  <c r="E340" i="41"/>
  <c r="D340" i="41"/>
  <c r="C340" i="41"/>
  <c r="E339" i="41"/>
  <c r="D339" i="41"/>
  <c r="C339" i="41"/>
  <c r="E338" i="41"/>
  <c r="D338" i="41"/>
  <c r="C338" i="41"/>
  <c r="E337" i="41"/>
  <c r="D337" i="41"/>
  <c r="C337" i="41"/>
  <c r="E336" i="41"/>
  <c r="D336" i="41"/>
  <c r="C336" i="41"/>
  <c r="E335" i="41"/>
  <c r="D335" i="41"/>
  <c r="C335" i="41"/>
  <c r="E334" i="41"/>
  <c r="D334" i="41"/>
  <c r="C334" i="41"/>
  <c r="E333" i="41"/>
  <c r="D333" i="41"/>
  <c r="C333" i="41"/>
  <c r="E332" i="41"/>
  <c r="D332" i="41"/>
  <c r="C332" i="41"/>
  <c r="E331" i="41"/>
  <c r="D331" i="41"/>
  <c r="C331" i="41"/>
  <c r="E330" i="41"/>
  <c r="D330" i="41"/>
  <c r="C330" i="41"/>
  <c r="E329" i="41"/>
  <c r="D329" i="41"/>
  <c r="C329" i="41"/>
  <c r="E328" i="41"/>
  <c r="D328" i="41"/>
  <c r="C328" i="41"/>
  <c r="E327" i="41"/>
  <c r="D327" i="41"/>
  <c r="C327" i="41"/>
  <c r="E326" i="41"/>
  <c r="D326" i="41"/>
  <c r="C326" i="41"/>
  <c r="E325" i="41"/>
  <c r="D325" i="41"/>
  <c r="C325" i="41"/>
  <c r="E324" i="41"/>
  <c r="D324" i="41"/>
  <c r="C324" i="41"/>
  <c r="E323" i="41"/>
  <c r="D323" i="41"/>
  <c r="C323" i="41"/>
  <c r="E322" i="41"/>
  <c r="D322" i="41"/>
  <c r="C322" i="41"/>
  <c r="E321" i="41"/>
  <c r="D321" i="41"/>
  <c r="C321" i="41"/>
  <c r="E320" i="41"/>
  <c r="D320" i="41"/>
  <c r="C320" i="41"/>
  <c r="E319" i="41"/>
  <c r="D319" i="41"/>
  <c r="C319" i="41"/>
  <c r="E318" i="41"/>
  <c r="D318" i="41"/>
  <c r="C318" i="41"/>
  <c r="E317" i="41"/>
  <c r="D317" i="41"/>
  <c r="C317" i="41"/>
  <c r="E316" i="41"/>
  <c r="D316" i="41"/>
  <c r="C316" i="41"/>
  <c r="E315" i="41"/>
  <c r="D315" i="41"/>
  <c r="C315" i="41"/>
  <c r="E314" i="41"/>
  <c r="D314" i="41"/>
  <c r="C314" i="41"/>
  <c r="E313" i="41"/>
  <c r="D313" i="41"/>
  <c r="C313" i="41"/>
  <c r="E312" i="41"/>
  <c r="D312" i="41"/>
  <c r="C312" i="41"/>
  <c r="E311" i="41"/>
  <c r="D311" i="41"/>
  <c r="C311" i="41"/>
  <c r="E310" i="41"/>
  <c r="D310" i="41"/>
  <c r="C310" i="41"/>
  <c r="E309" i="41"/>
  <c r="D309" i="41"/>
  <c r="C309" i="41"/>
  <c r="E308" i="41"/>
  <c r="D308" i="41"/>
  <c r="C308" i="41"/>
  <c r="E307" i="41"/>
  <c r="D307" i="41"/>
  <c r="C307" i="41"/>
  <c r="E306" i="41"/>
  <c r="D306" i="41"/>
  <c r="C306" i="41"/>
  <c r="E305" i="41"/>
  <c r="D305" i="41"/>
  <c r="C305" i="41"/>
  <c r="E304" i="41"/>
  <c r="D304" i="41"/>
  <c r="C304" i="41"/>
  <c r="E303" i="41"/>
  <c r="D303" i="41"/>
  <c r="C303" i="41"/>
  <c r="E302" i="41"/>
  <c r="D302" i="41"/>
  <c r="C302" i="41"/>
  <c r="E301" i="41"/>
  <c r="D301" i="41"/>
  <c r="C301" i="41"/>
  <c r="E300" i="41"/>
  <c r="D300" i="41"/>
  <c r="C300" i="41"/>
  <c r="E299" i="41"/>
  <c r="D299" i="41"/>
  <c r="C299" i="41"/>
  <c r="E298" i="41"/>
  <c r="D298" i="41"/>
  <c r="C298" i="41"/>
  <c r="E297" i="41"/>
  <c r="D297" i="41"/>
  <c r="C297" i="41"/>
  <c r="E296" i="41"/>
  <c r="D296" i="41"/>
  <c r="C296" i="41"/>
  <c r="E295" i="41"/>
  <c r="D295" i="41"/>
  <c r="C295" i="41"/>
  <c r="E294" i="41"/>
  <c r="D294" i="41"/>
  <c r="C294" i="41"/>
  <c r="E293" i="41"/>
  <c r="D293" i="41"/>
  <c r="C293" i="41"/>
  <c r="E292" i="41"/>
  <c r="D292" i="41"/>
  <c r="C292" i="41"/>
  <c r="E291" i="41"/>
  <c r="D291" i="41"/>
  <c r="C291" i="41"/>
  <c r="E290" i="41"/>
  <c r="D290" i="41"/>
  <c r="C290" i="41"/>
  <c r="E289" i="41"/>
  <c r="D289" i="41"/>
  <c r="C289" i="41"/>
  <c r="E288" i="41"/>
  <c r="D288" i="41"/>
  <c r="C288" i="41"/>
  <c r="E287" i="41"/>
  <c r="D287" i="41"/>
  <c r="C287" i="41"/>
  <c r="E286" i="41"/>
  <c r="D286" i="41"/>
  <c r="C286" i="41"/>
  <c r="E285" i="41"/>
  <c r="D285" i="41"/>
  <c r="C285" i="41"/>
  <c r="E284" i="41"/>
  <c r="D284" i="41"/>
  <c r="C284" i="41"/>
  <c r="E283" i="41"/>
  <c r="D283" i="41"/>
  <c r="C283" i="41"/>
  <c r="E282" i="41"/>
  <c r="D282" i="41"/>
  <c r="C282" i="41"/>
  <c r="E281" i="41"/>
  <c r="D281" i="41"/>
  <c r="C281" i="41"/>
  <c r="E280" i="41"/>
  <c r="D280" i="41"/>
  <c r="C280" i="41"/>
  <c r="E279" i="41"/>
  <c r="D279" i="41"/>
  <c r="C279" i="41"/>
  <c r="E278" i="41"/>
  <c r="D278" i="41"/>
  <c r="C278" i="41"/>
  <c r="E277" i="41"/>
  <c r="D277" i="41"/>
  <c r="C277" i="41"/>
  <c r="E276" i="41"/>
  <c r="D276" i="41"/>
  <c r="C276" i="41"/>
  <c r="E275" i="41"/>
  <c r="D275" i="41"/>
  <c r="C275" i="41"/>
  <c r="E274" i="41"/>
  <c r="D274" i="41"/>
  <c r="C274" i="41"/>
  <c r="E273" i="41"/>
  <c r="D273" i="41"/>
  <c r="C273" i="41"/>
  <c r="E272" i="41"/>
  <c r="D272" i="41"/>
  <c r="C272" i="41"/>
  <c r="E271" i="41"/>
  <c r="D271" i="41"/>
  <c r="C271" i="41"/>
  <c r="E270" i="41"/>
  <c r="D270" i="41"/>
  <c r="C270" i="41"/>
  <c r="E269" i="41"/>
  <c r="D269" i="41"/>
  <c r="C269" i="41"/>
  <c r="E268" i="41"/>
  <c r="D268" i="41"/>
  <c r="C268" i="41"/>
  <c r="E267" i="41"/>
  <c r="D267" i="41"/>
  <c r="C267" i="41"/>
  <c r="E266" i="41"/>
  <c r="D266" i="41"/>
  <c r="C266" i="41"/>
  <c r="E265" i="41"/>
  <c r="D265" i="41"/>
  <c r="C265" i="41"/>
  <c r="E264" i="41"/>
  <c r="D264" i="41"/>
  <c r="C264" i="41"/>
  <c r="E263" i="41"/>
  <c r="D263" i="41"/>
  <c r="C263" i="41"/>
  <c r="E262" i="41"/>
  <c r="D262" i="41"/>
  <c r="C262" i="41"/>
  <c r="E261" i="41"/>
  <c r="D261" i="41"/>
  <c r="C261" i="41"/>
  <c r="E260" i="41"/>
  <c r="D260" i="41"/>
  <c r="C260" i="41"/>
  <c r="E259" i="41"/>
  <c r="D259" i="41"/>
  <c r="C259" i="41"/>
  <c r="E258" i="41"/>
  <c r="D258" i="41"/>
  <c r="C258" i="41"/>
  <c r="E257" i="41"/>
  <c r="D257" i="41"/>
  <c r="C257" i="41"/>
  <c r="E256" i="41"/>
  <c r="D256" i="41"/>
  <c r="C256" i="41"/>
  <c r="E255" i="41"/>
  <c r="D255" i="41"/>
  <c r="C255" i="41"/>
  <c r="E254" i="41"/>
  <c r="D254" i="41"/>
  <c r="C254" i="41"/>
  <c r="E253" i="41"/>
  <c r="D253" i="41"/>
  <c r="C253" i="41"/>
  <c r="E252" i="41"/>
  <c r="D252" i="41"/>
  <c r="C252" i="41"/>
  <c r="E251" i="41"/>
  <c r="D251" i="41"/>
  <c r="C251" i="41"/>
  <c r="E250" i="41"/>
  <c r="D250" i="41"/>
  <c r="C250" i="41"/>
  <c r="E249" i="41"/>
  <c r="D249" i="41"/>
  <c r="C249" i="41"/>
  <c r="E248" i="41"/>
  <c r="D248" i="41"/>
  <c r="C248" i="41"/>
  <c r="E247" i="41"/>
  <c r="D247" i="41"/>
  <c r="C247" i="41"/>
  <c r="E246" i="41"/>
  <c r="D246" i="41"/>
  <c r="C246" i="41"/>
  <c r="E245" i="41"/>
  <c r="D245" i="41"/>
  <c r="C245" i="41"/>
  <c r="E244" i="41"/>
  <c r="D244" i="41"/>
  <c r="C244" i="41"/>
  <c r="E243" i="41"/>
  <c r="D243" i="41"/>
  <c r="C243" i="41"/>
  <c r="E242" i="41"/>
  <c r="D242" i="41"/>
  <c r="C242" i="41"/>
  <c r="E241" i="41"/>
  <c r="D241" i="41"/>
  <c r="C241" i="41"/>
  <c r="E240" i="41"/>
  <c r="D240" i="41"/>
  <c r="C240" i="41"/>
  <c r="E239" i="41"/>
  <c r="D239" i="41"/>
  <c r="C239" i="41"/>
  <c r="E238" i="41"/>
  <c r="D238" i="41"/>
  <c r="C238" i="41"/>
  <c r="E237" i="41"/>
  <c r="D237" i="41"/>
  <c r="C237" i="41"/>
  <c r="E236" i="41"/>
  <c r="D236" i="41"/>
  <c r="C236" i="41"/>
  <c r="E235" i="41"/>
  <c r="D235" i="41"/>
  <c r="C235" i="41"/>
  <c r="E234" i="41"/>
  <c r="D234" i="41"/>
  <c r="C234" i="41"/>
  <c r="E233" i="41"/>
  <c r="D233" i="41"/>
  <c r="C233" i="41"/>
  <c r="E232" i="41"/>
  <c r="D232" i="41"/>
  <c r="C232" i="41"/>
  <c r="E231" i="41"/>
  <c r="D231" i="41"/>
  <c r="C231" i="41"/>
  <c r="E230" i="41"/>
  <c r="D230" i="41"/>
  <c r="C230" i="41"/>
  <c r="E229" i="41"/>
  <c r="D229" i="41"/>
  <c r="C229" i="41"/>
  <c r="E228" i="41"/>
  <c r="D228" i="41"/>
  <c r="C228" i="41"/>
  <c r="E227" i="41"/>
  <c r="D227" i="41"/>
  <c r="C227" i="41"/>
  <c r="E226" i="41"/>
  <c r="D226" i="41"/>
  <c r="C226" i="41"/>
  <c r="E225" i="41"/>
  <c r="D225" i="41"/>
  <c r="C225" i="41"/>
  <c r="E224" i="41"/>
  <c r="D224" i="41"/>
  <c r="C224" i="41"/>
  <c r="E223" i="41"/>
  <c r="D223" i="41"/>
  <c r="C223" i="41"/>
  <c r="E222" i="41"/>
  <c r="D222" i="41"/>
  <c r="C222" i="41"/>
  <c r="E221" i="41"/>
  <c r="D221" i="41"/>
  <c r="C221" i="41"/>
  <c r="E220" i="41"/>
  <c r="D220" i="41"/>
  <c r="C220" i="41"/>
  <c r="E219" i="41"/>
  <c r="D219" i="41"/>
  <c r="C219" i="41"/>
  <c r="E218" i="41"/>
  <c r="D218" i="41"/>
  <c r="C218" i="41"/>
  <c r="E217" i="41"/>
  <c r="D217" i="41"/>
  <c r="C217" i="41"/>
  <c r="E216" i="41"/>
  <c r="D216" i="41"/>
  <c r="C216" i="41"/>
  <c r="E215" i="41"/>
  <c r="D215" i="41"/>
  <c r="C215" i="41"/>
  <c r="E214" i="41"/>
  <c r="D214" i="41"/>
  <c r="C214" i="41"/>
  <c r="E213" i="41"/>
  <c r="D213" i="41"/>
  <c r="C213" i="41"/>
  <c r="E212" i="41"/>
  <c r="D212" i="41"/>
  <c r="C212" i="41"/>
  <c r="E211" i="41"/>
  <c r="D211" i="41"/>
  <c r="C211" i="41"/>
  <c r="E210" i="41"/>
  <c r="D210" i="41"/>
  <c r="C210" i="41"/>
  <c r="E209" i="41"/>
  <c r="D209" i="41"/>
  <c r="C209" i="41"/>
  <c r="E208" i="41"/>
  <c r="D208" i="41"/>
  <c r="C208" i="41"/>
  <c r="E207" i="41"/>
  <c r="D207" i="41"/>
  <c r="C207" i="41"/>
  <c r="E206" i="41"/>
  <c r="D206" i="41"/>
  <c r="C206" i="41"/>
  <c r="E205" i="41"/>
  <c r="D205" i="41"/>
  <c r="C205" i="41"/>
  <c r="E204" i="41"/>
  <c r="D204" i="41"/>
  <c r="C204" i="41"/>
  <c r="E203" i="41"/>
  <c r="D203" i="41"/>
  <c r="C203" i="41"/>
  <c r="E202" i="41"/>
  <c r="D202" i="41"/>
  <c r="C202" i="41"/>
  <c r="E201" i="41"/>
  <c r="D201" i="41"/>
  <c r="C201" i="41"/>
  <c r="E200" i="41"/>
  <c r="D200" i="41"/>
  <c r="C200" i="41"/>
  <c r="E199" i="41"/>
  <c r="D199" i="41"/>
  <c r="C199" i="41"/>
  <c r="E198" i="41"/>
  <c r="D198" i="41"/>
  <c r="C198" i="41"/>
  <c r="E197" i="41"/>
  <c r="D197" i="41"/>
  <c r="C197" i="41"/>
  <c r="E196" i="41"/>
  <c r="D196" i="41"/>
  <c r="C196" i="41"/>
  <c r="E195" i="41"/>
  <c r="D195" i="41"/>
  <c r="C195" i="41"/>
  <c r="E194" i="41"/>
  <c r="D194" i="41"/>
  <c r="C194" i="41"/>
  <c r="E193" i="41"/>
  <c r="D193" i="41"/>
  <c r="C193" i="41"/>
  <c r="E192" i="41"/>
  <c r="D192" i="41"/>
  <c r="C192" i="41"/>
  <c r="E191" i="41"/>
  <c r="D191" i="41"/>
  <c r="C191" i="41"/>
  <c r="E190" i="41"/>
  <c r="D190" i="41"/>
  <c r="C190" i="41"/>
  <c r="E189" i="41"/>
  <c r="D189" i="41"/>
  <c r="C189" i="41"/>
  <c r="E188" i="41"/>
  <c r="D188" i="41"/>
  <c r="C188" i="41"/>
  <c r="E187" i="41"/>
  <c r="D187" i="41"/>
  <c r="C187" i="41"/>
  <c r="E186" i="41"/>
  <c r="D186" i="41"/>
  <c r="C186" i="41"/>
  <c r="E185" i="41"/>
  <c r="D185" i="41"/>
  <c r="C185" i="41"/>
  <c r="E184" i="41"/>
  <c r="D184" i="41"/>
  <c r="C184" i="41"/>
  <c r="E183" i="41"/>
  <c r="D183" i="41"/>
  <c r="C183" i="41"/>
  <c r="E182" i="41"/>
  <c r="D182" i="41"/>
  <c r="C182" i="41"/>
  <c r="E181" i="41"/>
  <c r="D181" i="41"/>
  <c r="C181" i="41"/>
  <c r="E180" i="41"/>
  <c r="D180" i="41"/>
  <c r="C180" i="41"/>
  <c r="E179" i="41"/>
  <c r="D179" i="41"/>
  <c r="C179" i="41"/>
  <c r="E178" i="41"/>
  <c r="D178" i="41"/>
  <c r="C178" i="41"/>
  <c r="E177" i="41"/>
  <c r="D177" i="41"/>
  <c r="C177" i="41"/>
  <c r="E176" i="41"/>
  <c r="D176" i="41"/>
  <c r="C176" i="41"/>
  <c r="E175" i="41"/>
  <c r="D175" i="41"/>
  <c r="C175" i="41"/>
  <c r="E174" i="41"/>
  <c r="D174" i="41"/>
  <c r="C174" i="41"/>
  <c r="E173" i="41"/>
  <c r="D173" i="41"/>
  <c r="C173" i="41"/>
  <c r="E172" i="41"/>
  <c r="D172" i="41"/>
  <c r="C172" i="41"/>
  <c r="E171" i="41"/>
  <c r="D171" i="41"/>
  <c r="C171" i="41"/>
  <c r="E170" i="41"/>
  <c r="D170" i="41"/>
  <c r="C170" i="41"/>
  <c r="E169" i="41"/>
  <c r="D169" i="41"/>
  <c r="C169" i="41"/>
  <c r="E168" i="41"/>
  <c r="D168" i="41"/>
  <c r="C168" i="41"/>
  <c r="E167" i="41"/>
  <c r="D167" i="41"/>
  <c r="C167" i="41"/>
  <c r="E166" i="41"/>
  <c r="D166" i="41"/>
  <c r="C166" i="41"/>
  <c r="E165" i="41"/>
  <c r="D165" i="41"/>
  <c r="C165" i="41"/>
  <c r="E164" i="41"/>
  <c r="D164" i="41"/>
  <c r="C164" i="41"/>
  <c r="E163" i="41"/>
  <c r="D163" i="41"/>
  <c r="C163" i="41"/>
  <c r="E162" i="41"/>
  <c r="D162" i="41"/>
  <c r="C162" i="41"/>
  <c r="E161" i="41"/>
  <c r="D161" i="41"/>
  <c r="C161" i="41"/>
  <c r="E160" i="41"/>
  <c r="D160" i="41"/>
  <c r="C160" i="41"/>
  <c r="E159" i="41"/>
  <c r="D159" i="41"/>
  <c r="C159" i="41"/>
  <c r="E158" i="41"/>
  <c r="D158" i="41"/>
  <c r="C158" i="41"/>
  <c r="E157" i="41"/>
  <c r="D157" i="41"/>
  <c r="C157" i="41"/>
  <c r="E156" i="41"/>
  <c r="D156" i="41"/>
  <c r="C156" i="41"/>
  <c r="E155" i="41"/>
  <c r="D155" i="41"/>
  <c r="C155" i="41"/>
  <c r="E154" i="41"/>
  <c r="D154" i="41"/>
  <c r="C154" i="41"/>
  <c r="E153" i="41"/>
  <c r="D153" i="41"/>
  <c r="C153" i="41"/>
  <c r="E152" i="41"/>
  <c r="D152" i="41"/>
  <c r="C152" i="41"/>
  <c r="E151" i="41"/>
  <c r="D151" i="41"/>
  <c r="C151" i="41"/>
  <c r="E150" i="41"/>
  <c r="D150" i="41"/>
  <c r="C150" i="41"/>
  <c r="E149" i="41"/>
  <c r="D149" i="41"/>
  <c r="C149" i="41"/>
  <c r="E148" i="41"/>
  <c r="D148" i="41"/>
  <c r="C148" i="41"/>
  <c r="E147" i="41"/>
  <c r="D147" i="41"/>
  <c r="C147" i="41"/>
  <c r="E146" i="41"/>
  <c r="D146" i="41"/>
  <c r="C146" i="41"/>
  <c r="E145" i="41"/>
  <c r="D145" i="41"/>
  <c r="C145" i="41"/>
  <c r="E144" i="41"/>
  <c r="D144" i="41"/>
  <c r="C144" i="41"/>
  <c r="E143" i="41"/>
  <c r="D143" i="41"/>
  <c r="C143" i="41"/>
  <c r="E142" i="41"/>
  <c r="D142" i="41"/>
  <c r="C142" i="41"/>
  <c r="E141" i="41"/>
  <c r="D141" i="41"/>
  <c r="C141" i="41"/>
  <c r="E140" i="41"/>
  <c r="D140" i="41"/>
  <c r="C140" i="41"/>
  <c r="E139" i="41"/>
  <c r="D139" i="41"/>
  <c r="C139" i="41"/>
  <c r="E138" i="41"/>
  <c r="D138" i="41"/>
  <c r="C138" i="41"/>
  <c r="E137" i="41"/>
  <c r="D137" i="41"/>
  <c r="C137" i="41"/>
  <c r="E136" i="41"/>
  <c r="D136" i="41"/>
  <c r="C136" i="41"/>
  <c r="E135" i="41"/>
  <c r="D135" i="41"/>
  <c r="C135" i="41"/>
  <c r="E134" i="41"/>
  <c r="D134" i="41"/>
  <c r="C134" i="41"/>
  <c r="E133" i="41"/>
  <c r="D133" i="41"/>
  <c r="C133" i="41"/>
  <c r="E132" i="41"/>
  <c r="D132" i="41"/>
  <c r="C132" i="41"/>
  <c r="E131" i="41"/>
  <c r="D131" i="41"/>
  <c r="C131" i="41"/>
  <c r="E130" i="41"/>
  <c r="D130" i="41"/>
  <c r="C130" i="41"/>
  <c r="E129" i="41"/>
  <c r="D129" i="41"/>
  <c r="C129" i="41"/>
  <c r="E128" i="41"/>
  <c r="D128" i="41"/>
  <c r="C128" i="41"/>
  <c r="E127" i="41"/>
  <c r="D127" i="41"/>
  <c r="C127" i="41"/>
  <c r="E126" i="41"/>
  <c r="D126" i="41"/>
  <c r="C126" i="41"/>
  <c r="E125" i="41"/>
  <c r="D125" i="41"/>
  <c r="C125" i="41"/>
  <c r="E124" i="41"/>
  <c r="D124" i="41"/>
  <c r="C124" i="41"/>
  <c r="E123" i="41"/>
  <c r="D123" i="41"/>
  <c r="C123" i="41"/>
  <c r="E122" i="41"/>
  <c r="D122" i="41"/>
  <c r="C122" i="41"/>
  <c r="E121" i="41"/>
  <c r="D121" i="41"/>
  <c r="C121" i="41"/>
  <c r="E120" i="41"/>
  <c r="D120" i="41"/>
  <c r="C120" i="41"/>
  <c r="E119" i="41"/>
  <c r="D119" i="41"/>
  <c r="C119" i="41"/>
  <c r="E118" i="41"/>
  <c r="D118" i="41"/>
  <c r="C118" i="41"/>
  <c r="E117" i="41"/>
  <c r="D117" i="41"/>
  <c r="C117" i="41"/>
  <c r="E116" i="41"/>
  <c r="D116" i="41"/>
  <c r="C116" i="41"/>
  <c r="E115" i="41"/>
  <c r="D115" i="41"/>
  <c r="C115" i="41"/>
  <c r="E114" i="41"/>
  <c r="D114" i="41"/>
  <c r="C114" i="41"/>
  <c r="E113" i="41"/>
  <c r="D113" i="41"/>
  <c r="C113" i="41"/>
  <c r="E112" i="41"/>
  <c r="D112" i="41"/>
  <c r="C112" i="41"/>
  <c r="E111" i="41"/>
  <c r="D111" i="41"/>
  <c r="C111" i="41"/>
  <c r="E110" i="41"/>
  <c r="D110" i="41"/>
  <c r="C110" i="41"/>
  <c r="E109" i="41"/>
  <c r="D109" i="41"/>
  <c r="C109" i="41"/>
  <c r="E108" i="41"/>
  <c r="D108" i="41"/>
  <c r="C108" i="41"/>
  <c r="E107" i="41"/>
  <c r="D107" i="41"/>
  <c r="C107" i="41"/>
  <c r="E106" i="41"/>
  <c r="D106" i="41"/>
  <c r="C106" i="41"/>
  <c r="E105" i="41"/>
  <c r="D105" i="41"/>
  <c r="C105" i="41"/>
  <c r="E104" i="41"/>
  <c r="D104" i="41"/>
  <c r="C104" i="41"/>
  <c r="E103" i="41"/>
  <c r="D103" i="41"/>
  <c r="C103" i="41"/>
  <c r="E102" i="41"/>
  <c r="D102" i="41"/>
  <c r="C102" i="41"/>
  <c r="E101" i="41"/>
  <c r="D101" i="41"/>
  <c r="C101" i="41"/>
  <c r="E100" i="41"/>
  <c r="D100" i="41"/>
  <c r="C100" i="41"/>
  <c r="E99" i="41"/>
  <c r="D99" i="41"/>
  <c r="C99" i="41"/>
  <c r="E98" i="41"/>
  <c r="D98" i="41"/>
  <c r="C98" i="41"/>
  <c r="E97" i="41"/>
  <c r="D97" i="41"/>
  <c r="C97" i="41"/>
  <c r="E96" i="41"/>
  <c r="D96" i="41"/>
  <c r="C96" i="41"/>
  <c r="E95" i="41"/>
  <c r="D95" i="41"/>
  <c r="C95" i="41"/>
  <c r="E94" i="41"/>
  <c r="D94" i="41"/>
  <c r="C94" i="41"/>
  <c r="E93" i="41"/>
  <c r="D93" i="41"/>
  <c r="C93" i="41"/>
  <c r="E92" i="41"/>
  <c r="D92" i="41"/>
  <c r="C92" i="41"/>
  <c r="E91" i="41"/>
  <c r="D91" i="41"/>
  <c r="C91" i="41"/>
  <c r="E90" i="41"/>
  <c r="D90" i="41"/>
  <c r="C90" i="41"/>
  <c r="E89" i="41"/>
  <c r="D89" i="41"/>
  <c r="C89" i="41"/>
  <c r="E88" i="41"/>
  <c r="D88" i="41"/>
  <c r="C88" i="41"/>
  <c r="E87" i="41"/>
  <c r="D87" i="41"/>
  <c r="C87" i="41"/>
  <c r="E86" i="41"/>
  <c r="D86" i="41"/>
  <c r="C86" i="41"/>
  <c r="E85" i="41"/>
  <c r="D85" i="41"/>
  <c r="C85" i="41"/>
  <c r="E84" i="41"/>
  <c r="D84" i="41"/>
  <c r="C84" i="41"/>
  <c r="E83" i="41"/>
  <c r="D83" i="41"/>
  <c r="C83" i="41"/>
  <c r="E82" i="41"/>
  <c r="D82" i="41"/>
  <c r="C82" i="41"/>
  <c r="E81" i="41"/>
  <c r="D81" i="41"/>
  <c r="C81" i="41"/>
  <c r="E80" i="41"/>
  <c r="D80" i="41"/>
  <c r="C80" i="41"/>
  <c r="E79" i="41"/>
  <c r="D79" i="41"/>
  <c r="C79" i="41"/>
  <c r="E78" i="41"/>
  <c r="D78" i="41"/>
  <c r="C78" i="41"/>
  <c r="E77" i="41"/>
  <c r="D77" i="41"/>
  <c r="C77" i="41"/>
  <c r="E76" i="41"/>
  <c r="D76" i="41"/>
  <c r="C76" i="41"/>
  <c r="E75" i="41"/>
  <c r="D75" i="41"/>
  <c r="C75" i="41"/>
  <c r="E74" i="41"/>
  <c r="D74" i="41"/>
  <c r="C74" i="41"/>
  <c r="E73" i="41"/>
  <c r="D73" i="41"/>
  <c r="C73" i="41"/>
  <c r="E72" i="41"/>
  <c r="D72" i="41"/>
  <c r="C72" i="41"/>
  <c r="E71" i="41"/>
  <c r="D71" i="41"/>
  <c r="C71" i="41"/>
  <c r="E70" i="41"/>
  <c r="D70" i="41"/>
  <c r="C70" i="41"/>
  <c r="E69" i="41"/>
  <c r="D69" i="41"/>
  <c r="C69" i="41"/>
  <c r="E68" i="41"/>
  <c r="D68" i="41"/>
  <c r="C68" i="41"/>
  <c r="E67" i="41"/>
  <c r="D67" i="41"/>
  <c r="C67" i="41"/>
  <c r="E66" i="41"/>
  <c r="D66" i="41"/>
  <c r="C66" i="41"/>
  <c r="E65" i="41"/>
  <c r="D65" i="41"/>
  <c r="C65" i="41"/>
  <c r="E64" i="41"/>
  <c r="D64" i="41"/>
  <c r="C64" i="41"/>
  <c r="E63" i="41"/>
  <c r="D63" i="41"/>
  <c r="C63" i="41"/>
  <c r="E62" i="41"/>
  <c r="D62" i="41"/>
  <c r="C62" i="41"/>
  <c r="E61" i="41"/>
  <c r="D61" i="41"/>
  <c r="C61" i="41"/>
  <c r="E60" i="41"/>
  <c r="D60" i="41"/>
  <c r="C60" i="41"/>
  <c r="E59" i="41"/>
  <c r="D59" i="41"/>
  <c r="C59" i="41"/>
  <c r="E58" i="41"/>
  <c r="D58" i="41"/>
  <c r="C58" i="41"/>
  <c r="E57" i="41"/>
  <c r="D57" i="41"/>
  <c r="C57" i="41"/>
  <c r="E56" i="41"/>
  <c r="D56" i="41"/>
  <c r="C56" i="41"/>
  <c r="E55" i="41"/>
  <c r="D55" i="41"/>
  <c r="C55" i="41"/>
  <c r="E54" i="41"/>
  <c r="D54" i="41"/>
  <c r="C54" i="41"/>
  <c r="E53" i="41"/>
  <c r="D53" i="41"/>
  <c r="C53" i="41"/>
  <c r="E52" i="41"/>
  <c r="D52" i="41"/>
  <c r="C52" i="41"/>
  <c r="E51" i="41"/>
  <c r="D51" i="41"/>
  <c r="C51" i="41"/>
  <c r="E50" i="41"/>
  <c r="D50" i="41"/>
  <c r="C50" i="41"/>
  <c r="E49" i="41"/>
  <c r="D49" i="41"/>
  <c r="C49" i="41"/>
  <c r="E48" i="41"/>
  <c r="D48" i="41"/>
  <c r="C48" i="41"/>
  <c r="E47" i="41"/>
  <c r="D47" i="41"/>
  <c r="C47" i="41"/>
  <c r="E46" i="41"/>
  <c r="D46" i="41"/>
  <c r="C46" i="41"/>
  <c r="E45" i="41"/>
  <c r="D45" i="41"/>
  <c r="C45" i="41"/>
  <c r="E44" i="41"/>
  <c r="D44" i="41"/>
  <c r="C44" i="41"/>
  <c r="E43" i="41"/>
  <c r="D43" i="41"/>
  <c r="C43" i="41"/>
  <c r="E42" i="41"/>
  <c r="D42" i="41"/>
  <c r="C42" i="41"/>
  <c r="E41" i="41"/>
  <c r="D41" i="41"/>
  <c r="C41" i="41"/>
  <c r="E40" i="41"/>
  <c r="D40" i="41"/>
  <c r="C40" i="41"/>
  <c r="E39" i="41"/>
  <c r="D39" i="41"/>
  <c r="C39" i="41"/>
  <c r="E38" i="41"/>
  <c r="D38" i="41"/>
  <c r="C38" i="41"/>
  <c r="E37" i="41"/>
  <c r="D37" i="41"/>
  <c r="C37" i="41"/>
  <c r="E36" i="41"/>
  <c r="D36" i="41"/>
  <c r="C36" i="41"/>
  <c r="E35" i="41"/>
  <c r="D35" i="41"/>
  <c r="C35" i="41"/>
  <c r="E34" i="41"/>
  <c r="D34" i="41"/>
  <c r="C34" i="41"/>
  <c r="E33" i="41"/>
  <c r="D33" i="41"/>
  <c r="C33" i="41"/>
  <c r="E32" i="41"/>
  <c r="D32" i="41"/>
  <c r="C32" i="41"/>
  <c r="E31" i="41"/>
  <c r="D31" i="41"/>
  <c r="C31" i="41"/>
  <c r="E30" i="41"/>
  <c r="D30" i="41"/>
  <c r="C30" i="41"/>
  <c r="E29" i="41"/>
  <c r="D29" i="41"/>
  <c r="C29" i="41"/>
  <c r="E28" i="41"/>
  <c r="D28" i="41"/>
  <c r="C28" i="41"/>
  <c r="E27" i="41"/>
  <c r="D27" i="41"/>
  <c r="C27" i="41"/>
  <c r="E26" i="41"/>
  <c r="D26" i="41"/>
  <c r="C26" i="41"/>
  <c r="E25" i="41"/>
  <c r="D25" i="41"/>
  <c r="C25" i="41"/>
  <c r="E24" i="41"/>
  <c r="D24" i="41"/>
  <c r="C24" i="41"/>
  <c r="E23" i="41"/>
  <c r="D23" i="41"/>
  <c r="C23" i="41"/>
  <c r="E22" i="41"/>
  <c r="D22" i="41"/>
  <c r="C22" i="41"/>
  <c r="E21" i="41"/>
  <c r="D21" i="41"/>
  <c r="C21" i="41"/>
  <c r="E20" i="41"/>
  <c r="D20" i="41"/>
  <c r="C20" i="41"/>
  <c r="E19" i="41"/>
  <c r="D19" i="41"/>
  <c r="C19" i="41"/>
  <c r="E18" i="41"/>
  <c r="D18" i="41"/>
  <c r="C18" i="41"/>
  <c r="E17" i="41"/>
  <c r="D17" i="41"/>
  <c r="C17" i="41"/>
  <c r="E16" i="41"/>
  <c r="D16" i="41"/>
  <c r="C16" i="41"/>
  <c r="E15" i="41"/>
  <c r="D15" i="41"/>
  <c r="C15" i="41"/>
  <c r="E14" i="41"/>
  <c r="D14" i="41"/>
  <c r="C14" i="41"/>
  <c r="E13" i="41"/>
  <c r="D13" i="41"/>
  <c r="C13" i="41"/>
  <c r="E12" i="41"/>
  <c r="D12" i="41"/>
  <c r="C12" i="41"/>
  <c r="E11" i="41"/>
  <c r="D11" i="41"/>
  <c r="C11" i="41"/>
  <c r="E10" i="41"/>
  <c r="D10" i="41"/>
  <c r="C10" i="41"/>
  <c r="AV15" i="41" l="1"/>
  <c r="AW12" i="41" s="1"/>
  <c r="G25" i="43"/>
  <c r="G90" i="43" s="1"/>
  <c r="BL144" i="27"/>
  <c r="AV144" i="27"/>
  <c r="AF144" i="27"/>
  <c r="P144" i="27"/>
  <c r="BF144" i="27"/>
  <c r="AP144" i="27"/>
  <c r="Z144" i="27"/>
  <c r="J144" i="27"/>
  <c r="BH144" i="27"/>
  <c r="AR144" i="27"/>
  <c r="AB144" i="27"/>
  <c r="L144" i="27"/>
  <c r="BB144" i="27"/>
  <c r="AL144" i="27"/>
  <c r="V144" i="27"/>
  <c r="BD144" i="27"/>
  <c r="AN144" i="27"/>
  <c r="X144" i="27"/>
  <c r="BN144" i="27"/>
  <c r="AX144" i="27"/>
  <c r="AH144" i="27"/>
  <c r="R144" i="27"/>
  <c r="BP144" i="27"/>
  <c r="AZ144" i="27"/>
  <c r="AJ144" i="27"/>
  <c r="T144" i="27"/>
  <c r="BJ144" i="27"/>
  <c r="AT144" i="27"/>
  <c r="AD144" i="27"/>
  <c r="N144" i="27"/>
  <c r="BK17" i="27"/>
  <c r="AE17" i="27"/>
  <c r="BI17" i="27"/>
  <c r="AC17" i="27"/>
  <c r="BG17" i="27"/>
  <c r="AA17" i="27"/>
  <c r="BM17" i="27"/>
  <c r="AG17" i="27"/>
  <c r="BC17" i="27"/>
  <c r="W17" i="27"/>
  <c r="BA17" i="27"/>
  <c r="U17" i="27"/>
  <c r="AY17" i="27"/>
  <c r="S17" i="27"/>
  <c r="BE17" i="27"/>
  <c r="Y17" i="27"/>
  <c r="AU17" i="27"/>
  <c r="O17" i="27"/>
  <c r="AS17" i="27"/>
  <c r="M17" i="27"/>
  <c r="AQ17" i="27"/>
  <c r="K17" i="27"/>
  <c r="AW17" i="27"/>
  <c r="Q17" i="27"/>
  <c r="AM17" i="27"/>
  <c r="BQ17" i="27"/>
  <c r="AK17" i="27"/>
  <c r="BO17" i="27"/>
  <c r="AI17" i="27"/>
  <c r="BS17" i="27"/>
  <c r="AO17" i="27"/>
  <c r="BC21" i="27"/>
  <c r="W21" i="27"/>
  <c r="BA21" i="27"/>
  <c r="U21" i="27"/>
  <c r="AY21" i="27"/>
  <c r="S21" i="27"/>
  <c r="BE21" i="27"/>
  <c r="Y21" i="27"/>
  <c r="AU21" i="27"/>
  <c r="O21" i="27"/>
  <c r="AS21" i="27"/>
  <c r="M21" i="27"/>
  <c r="AQ21" i="27"/>
  <c r="K21" i="27"/>
  <c r="AW21" i="27"/>
  <c r="Q21" i="27"/>
  <c r="AM21" i="27"/>
  <c r="BQ21" i="27"/>
  <c r="AK21" i="27"/>
  <c r="BO21" i="27"/>
  <c r="AI21" i="27"/>
  <c r="BS21" i="27"/>
  <c r="AO21" i="27"/>
  <c r="BK21" i="27"/>
  <c r="AE21" i="27"/>
  <c r="BI21" i="27"/>
  <c r="AC21" i="27"/>
  <c r="BG21" i="27"/>
  <c r="AA21" i="27"/>
  <c r="BM21" i="27"/>
  <c r="AG21" i="27"/>
  <c r="BI34" i="27"/>
  <c r="AS34" i="27"/>
  <c r="AC34" i="27"/>
  <c r="M34" i="27"/>
  <c r="BG34" i="27"/>
  <c r="AQ34" i="27"/>
  <c r="AA34" i="27"/>
  <c r="K34" i="27"/>
  <c r="BE34" i="27"/>
  <c r="AO34" i="27"/>
  <c r="Y34" i="27"/>
  <c r="BS34" i="27"/>
  <c r="BC34" i="27"/>
  <c r="AM34" i="27"/>
  <c r="W34" i="27"/>
  <c r="BQ34" i="27"/>
  <c r="BA34" i="27"/>
  <c r="AK34" i="27"/>
  <c r="U34" i="27"/>
  <c r="BO34" i="27"/>
  <c r="AY34" i="27"/>
  <c r="AI34" i="27"/>
  <c r="S34" i="27"/>
  <c r="BM34" i="27"/>
  <c r="AW34" i="27"/>
  <c r="AG34" i="27"/>
  <c r="Q34" i="27"/>
  <c r="BK34" i="27"/>
  <c r="AU34" i="27"/>
  <c r="AE34" i="27"/>
  <c r="O34" i="27"/>
  <c r="BH39" i="27"/>
  <c r="AR39" i="27"/>
  <c r="AB39" i="27"/>
  <c r="L39" i="27"/>
  <c r="BB39" i="27"/>
  <c r="AL39" i="27"/>
  <c r="V39" i="27"/>
  <c r="BD39" i="27"/>
  <c r="AN39" i="27"/>
  <c r="X39" i="27"/>
  <c r="BN39" i="27"/>
  <c r="AX39" i="27"/>
  <c r="AH39" i="27"/>
  <c r="R39" i="27"/>
  <c r="BP39" i="27"/>
  <c r="AZ39" i="27"/>
  <c r="AJ39" i="27"/>
  <c r="T39" i="27"/>
  <c r="BJ39" i="27"/>
  <c r="AT39" i="27"/>
  <c r="AD39" i="27"/>
  <c r="N39" i="27"/>
  <c r="BL39" i="27"/>
  <c r="AV39" i="27"/>
  <c r="AF39" i="27"/>
  <c r="P39" i="27"/>
  <c r="BF39" i="27"/>
  <c r="AP39" i="27"/>
  <c r="Z39" i="27"/>
  <c r="J39" i="27"/>
  <c r="BL18" i="27"/>
  <c r="AV18" i="27"/>
  <c r="AF18" i="27"/>
  <c r="P18" i="27"/>
  <c r="BF18" i="27"/>
  <c r="AP18" i="27"/>
  <c r="Z18" i="27"/>
  <c r="J18" i="27"/>
  <c r="BH18" i="27"/>
  <c r="AR18" i="27"/>
  <c r="AB18" i="27"/>
  <c r="L18" i="27"/>
  <c r="BB18" i="27"/>
  <c r="AL18" i="27"/>
  <c r="V18" i="27"/>
  <c r="BD18" i="27"/>
  <c r="AN18" i="27"/>
  <c r="X18" i="27"/>
  <c r="BN18" i="27"/>
  <c r="AX18" i="27"/>
  <c r="AH18" i="27"/>
  <c r="R18" i="27"/>
  <c r="BP18" i="27"/>
  <c r="AZ18" i="27"/>
  <c r="AJ18" i="27"/>
  <c r="T18" i="27"/>
  <c r="BJ18" i="27"/>
  <c r="AT18" i="27"/>
  <c r="AD18" i="27"/>
  <c r="N18" i="27"/>
  <c r="BS37" i="27"/>
  <c r="AO37" i="27"/>
  <c r="BK37" i="27"/>
  <c r="AE37" i="27"/>
  <c r="BI37" i="27"/>
  <c r="AC37" i="27"/>
  <c r="K37" i="27"/>
  <c r="AA37" i="27"/>
  <c r="BM37" i="27"/>
  <c r="AG37" i="27"/>
  <c r="BC37" i="27"/>
  <c r="W37" i="27"/>
  <c r="BA37" i="27"/>
  <c r="U37" i="27"/>
  <c r="BO37" i="27"/>
  <c r="AY37" i="27"/>
  <c r="BE37" i="27"/>
  <c r="Y37" i="27"/>
  <c r="AU37" i="27"/>
  <c r="O37" i="27"/>
  <c r="AS37" i="27"/>
  <c r="M37" i="27"/>
  <c r="AI37" i="27"/>
  <c r="S37" i="27"/>
  <c r="AW37" i="27"/>
  <c r="Q37" i="27"/>
  <c r="AM37" i="27"/>
  <c r="BQ37" i="27"/>
  <c r="AK37" i="27"/>
  <c r="AQ37" i="27"/>
  <c r="BG37" i="27"/>
  <c r="AR113" i="27"/>
  <c r="L113" i="27"/>
  <c r="AP113" i="27"/>
  <c r="J113" i="27"/>
  <c r="AN113" i="27"/>
  <c r="AZ113" i="27"/>
  <c r="BN113" i="27"/>
  <c r="Z113" i="27"/>
  <c r="AV113" i="27"/>
  <c r="BJ113" i="27"/>
  <c r="AD113" i="27"/>
  <c r="AJ113" i="27"/>
  <c r="BF113" i="27"/>
  <c r="R113" i="27"/>
  <c r="AF113" i="27"/>
  <c r="BB113" i="27"/>
  <c r="V113" i="27"/>
  <c r="BP113" i="27"/>
  <c r="AB113" i="27"/>
  <c r="AX113" i="27"/>
  <c r="BL113" i="27"/>
  <c r="X113" i="27"/>
  <c r="AT113" i="27"/>
  <c r="N113" i="27"/>
  <c r="BH113" i="27"/>
  <c r="T113" i="27"/>
  <c r="AH113" i="27"/>
  <c r="BD113" i="27"/>
  <c r="P113" i="27"/>
  <c r="AL113" i="27"/>
  <c r="BB84" i="27"/>
  <c r="AL84" i="27"/>
  <c r="V84" i="27"/>
  <c r="BL84" i="27"/>
  <c r="AV84" i="27"/>
  <c r="AF84" i="27"/>
  <c r="P84" i="27"/>
  <c r="BN84" i="27"/>
  <c r="AX84" i="27"/>
  <c r="AH84" i="27"/>
  <c r="R84" i="27"/>
  <c r="BH84" i="27"/>
  <c r="AR84" i="27"/>
  <c r="AB84" i="27"/>
  <c r="L84" i="27"/>
  <c r="BJ84" i="27"/>
  <c r="AT84" i="27"/>
  <c r="AD84" i="27"/>
  <c r="N84" i="27"/>
  <c r="BD84" i="27"/>
  <c r="AN84" i="27"/>
  <c r="X84" i="27"/>
  <c r="BF84" i="27"/>
  <c r="AP84" i="27"/>
  <c r="Z84" i="27"/>
  <c r="J84" i="27"/>
  <c r="BP84" i="27"/>
  <c r="AZ84" i="27"/>
  <c r="AJ84" i="27"/>
  <c r="T84" i="27"/>
  <c r="BD102" i="27"/>
  <c r="AN102" i="27"/>
  <c r="X102" i="27"/>
  <c r="BN102" i="27"/>
  <c r="AX102" i="27"/>
  <c r="AH102" i="27"/>
  <c r="R102" i="27"/>
  <c r="BP102" i="27"/>
  <c r="AZ102" i="27"/>
  <c r="AJ102" i="27"/>
  <c r="T102" i="27"/>
  <c r="BJ102" i="27"/>
  <c r="AT102" i="27"/>
  <c r="AD102" i="27"/>
  <c r="N102" i="27"/>
  <c r="BL102" i="27"/>
  <c r="AV102" i="27"/>
  <c r="AF102" i="27"/>
  <c r="P102" i="27"/>
  <c r="BF102" i="27"/>
  <c r="AP102" i="27"/>
  <c r="Z102" i="27"/>
  <c r="J102" i="27"/>
  <c r="BH102" i="27"/>
  <c r="AR102" i="27"/>
  <c r="AB102" i="27"/>
  <c r="L102" i="27"/>
  <c r="BB102" i="27"/>
  <c r="AL102" i="27"/>
  <c r="V102" i="27"/>
  <c r="BG39" i="27"/>
  <c r="AQ39" i="27"/>
  <c r="AA39" i="27"/>
  <c r="K39" i="27"/>
  <c r="BQ39" i="27"/>
  <c r="BA39" i="27"/>
  <c r="AK39" i="27"/>
  <c r="U39" i="27"/>
  <c r="BS39" i="27"/>
  <c r="BC39" i="27"/>
  <c r="AM39" i="27"/>
  <c r="W39" i="27"/>
  <c r="BM39" i="27"/>
  <c r="AW39" i="27"/>
  <c r="AG39" i="27"/>
  <c r="Q39" i="27"/>
  <c r="BO39" i="27"/>
  <c r="AY39" i="27"/>
  <c r="AI39" i="27"/>
  <c r="S39" i="27"/>
  <c r="BI39" i="27"/>
  <c r="AS39" i="27"/>
  <c r="AC39" i="27"/>
  <c r="M39" i="27"/>
  <c r="BK39" i="27"/>
  <c r="AU39" i="27"/>
  <c r="AE39" i="27"/>
  <c r="O39" i="27"/>
  <c r="BE39" i="27"/>
  <c r="AO39" i="27"/>
  <c r="Y39" i="27"/>
  <c r="BK18" i="27"/>
  <c r="AU18" i="27"/>
  <c r="AE18" i="27"/>
  <c r="O18" i="27"/>
  <c r="BE18" i="27"/>
  <c r="AO18" i="27"/>
  <c r="Y18" i="27"/>
  <c r="BG18" i="27"/>
  <c r="AQ18" i="27"/>
  <c r="AA18" i="27"/>
  <c r="K18" i="27"/>
  <c r="BQ18" i="27"/>
  <c r="BA18" i="27"/>
  <c r="AK18" i="27"/>
  <c r="U18" i="27"/>
  <c r="BS18" i="27"/>
  <c r="BC18" i="27"/>
  <c r="AM18" i="27"/>
  <c r="W18" i="27"/>
  <c r="BM18" i="27"/>
  <c r="AW18" i="27"/>
  <c r="AG18" i="27"/>
  <c r="Q18" i="27"/>
  <c r="BO18" i="27"/>
  <c r="AY18" i="27"/>
  <c r="AI18" i="27"/>
  <c r="S18" i="27"/>
  <c r="BI18" i="27"/>
  <c r="AS18" i="27"/>
  <c r="AC18" i="27"/>
  <c r="M18" i="27"/>
  <c r="BK22" i="27"/>
  <c r="AU22" i="27"/>
  <c r="AE22" i="27"/>
  <c r="O22" i="27"/>
  <c r="BE22" i="27"/>
  <c r="AO22" i="27"/>
  <c r="Y22" i="27"/>
  <c r="BG22" i="27"/>
  <c r="AQ22" i="27"/>
  <c r="AA22" i="27"/>
  <c r="K22" i="27"/>
  <c r="BQ22" i="27"/>
  <c r="BA22" i="27"/>
  <c r="AK22" i="27"/>
  <c r="U22" i="27"/>
  <c r="BS22" i="27"/>
  <c r="BC22" i="27"/>
  <c r="AM22" i="27"/>
  <c r="W22" i="27"/>
  <c r="BO22" i="27"/>
  <c r="AY22" i="27"/>
  <c r="AI22" i="27"/>
  <c r="S22" i="27"/>
  <c r="BI22" i="27"/>
  <c r="AS22" i="27"/>
  <c r="AC22" i="27"/>
  <c r="M22" i="27"/>
  <c r="Q22" i="27"/>
  <c r="BM22" i="27"/>
  <c r="AW22" i="27"/>
  <c r="AG22" i="27"/>
  <c r="BL72" i="27"/>
  <c r="AV72" i="27"/>
  <c r="AF72" i="27"/>
  <c r="P72" i="27"/>
  <c r="BF72" i="27"/>
  <c r="AP72" i="27"/>
  <c r="BH72" i="27"/>
  <c r="AR72" i="27"/>
  <c r="AB72" i="27"/>
  <c r="L72" i="27"/>
  <c r="BB72" i="27"/>
  <c r="AL72" i="27"/>
  <c r="V72" i="27"/>
  <c r="BD72" i="27"/>
  <c r="AN72" i="27"/>
  <c r="X72" i="27"/>
  <c r="BN72" i="27"/>
  <c r="AX72" i="27"/>
  <c r="AH72" i="27"/>
  <c r="BP72" i="27"/>
  <c r="AZ72" i="27"/>
  <c r="AJ72" i="27"/>
  <c r="T72" i="27"/>
  <c r="AT72" i="27"/>
  <c r="N72" i="27"/>
  <c r="AD72" i="27"/>
  <c r="J72" i="27"/>
  <c r="Z72" i="27"/>
  <c r="BJ72" i="27"/>
  <c r="R72" i="27"/>
  <c r="BO40" i="27"/>
  <c r="AI40" i="27"/>
  <c r="BS40" i="27"/>
  <c r="AO40" i="27"/>
  <c r="BK40" i="27"/>
  <c r="AE40" i="27"/>
  <c r="BI40" i="27"/>
  <c r="AC40" i="27"/>
  <c r="BG40" i="27"/>
  <c r="AA40" i="27"/>
  <c r="BM40" i="27"/>
  <c r="AG40" i="27"/>
  <c r="BC40" i="27"/>
  <c r="W40" i="27"/>
  <c r="BA40" i="27"/>
  <c r="U40" i="27"/>
  <c r="AY40" i="27"/>
  <c r="S40" i="27"/>
  <c r="BE40" i="27"/>
  <c r="Y40" i="27"/>
  <c r="AU40" i="27"/>
  <c r="O40" i="27"/>
  <c r="AS40" i="27"/>
  <c r="M40" i="27"/>
  <c r="AQ40" i="27"/>
  <c r="K40" i="27"/>
  <c r="AW40" i="27"/>
  <c r="Q40" i="27"/>
  <c r="AM40" i="27"/>
  <c r="BQ40" i="27"/>
  <c r="AK40" i="27"/>
  <c r="BK91" i="27"/>
  <c r="AU91" i="27"/>
  <c r="AE91" i="27"/>
  <c r="O91" i="27"/>
  <c r="BE91" i="27"/>
  <c r="AO91" i="27"/>
  <c r="Y91" i="27"/>
  <c r="BG91" i="27"/>
  <c r="AQ91" i="27"/>
  <c r="AA91" i="27"/>
  <c r="K91" i="27"/>
  <c r="BQ91" i="27"/>
  <c r="BA91" i="27"/>
  <c r="AK91" i="27"/>
  <c r="U91" i="27"/>
  <c r="BS91" i="27"/>
  <c r="BC91" i="27"/>
  <c r="AM91" i="27"/>
  <c r="W91" i="27"/>
  <c r="BM91" i="27"/>
  <c r="AW91" i="27"/>
  <c r="AG91" i="27"/>
  <c r="Q91" i="27"/>
  <c r="BO91" i="27"/>
  <c r="AY91" i="27"/>
  <c r="AI91" i="27"/>
  <c r="S91" i="27"/>
  <c r="BI91" i="27"/>
  <c r="AS91" i="27"/>
  <c r="AC91" i="27"/>
  <c r="M91" i="27"/>
  <c r="BL91" i="27"/>
  <c r="AV91" i="27"/>
  <c r="AF91" i="27"/>
  <c r="P91" i="27"/>
  <c r="BF91" i="27"/>
  <c r="AP91" i="27"/>
  <c r="Z91" i="27"/>
  <c r="J91" i="27"/>
  <c r="BH91" i="27"/>
  <c r="AR91" i="27"/>
  <c r="AB91" i="27"/>
  <c r="L91" i="27"/>
  <c r="BB91" i="27"/>
  <c r="AL91" i="27"/>
  <c r="V91" i="27"/>
  <c r="BD91" i="27"/>
  <c r="AN91" i="27"/>
  <c r="X91" i="27"/>
  <c r="BN91" i="27"/>
  <c r="AX91" i="27"/>
  <c r="AH91" i="27"/>
  <c r="R91" i="27"/>
  <c r="BP91" i="27"/>
  <c r="AZ91" i="27"/>
  <c r="AJ91" i="27"/>
  <c r="T91" i="27"/>
  <c r="BJ91" i="27"/>
  <c r="AT91" i="27"/>
  <c r="AD91" i="27"/>
  <c r="N91" i="27"/>
  <c r="BQ132" i="27"/>
  <c r="BA132" i="27"/>
  <c r="AK132" i="27"/>
  <c r="U132" i="27"/>
  <c r="BK132" i="27"/>
  <c r="AU132" i="27"/>
  <c r="AE132" i="27"/>
  <c r="O132" i="27"/>
  <c r="BM132" i="27"/>
  <c r="AW132" i="27"/>
  <c r="AG132" i="27"/>
  <c r="Q132" i="27"/>
  <c r="BG132" i="27"/>
  <c r="AQ132" i="27"/>
  <c r="AA132" i="27"/>
  <c r="K132" i="27"/>
  <c r="BI132" i="27"/>
  <c r="AS132" i="27"/>
  <c r="AC132" i="27"/>
  <c r="M132" i="27"/>
  <c r="BS132" i="27"/>
  <c r="BC132" i="27"/>
  <c r="AM132" i="27"/>
  <c r="W132" i="27"/>
  <c r="BE132" i="27"/>
  <c r="AO132" i="27"/>
  <c r="Y132" i="27"/>
  <c r="BO132" i="27"/>
  <c r="AY132" i="27"/>
  <c r="AI132" i="27"/>
  <c r="S132" i="27"/>
  <c r="BS121" i="27"/>
  <c r="BC121" i="27"/>
  <c r="AM121" i="27"/>
  <c r="W121" i="27"/>
  <c r="BM121" i="27"/>
  <c r="AW121" i="27"/>
  <c r="AG121" i="27"/>
  <c r="Q121" i="27"/>
  <c r="BO121" i="27"/>
  <c r="AY121" i="27"/>
  <c r="AI121" i="27"/>
  <c r="S121" i="27"/>
  <c r="BI121" i="27"/>
  <c r="AS121" i="27"/>
  <c r="AC121" i="27"/>
  <c r="M121" i="27"/>
  <c r="BK121" i="27"/>
  <c r="AU121" i="27"/>
  <c r="AE121" i="27"/>
  <c r="O121" i="27"/>
  <c r="BE121" i="27"/>
  <c r="AO121" i="27"/>
  <c r="Y121" i="27"/>
  <c r="BG121" i="27"/>
  <c r="AQ121" i="27"/>
  <c r="AA121" i="27"/>
  <c r="K121" i="27"/>
  <c r="BQ121" i="27"/>
  <c r="BA121" i="27"/>
  <c r="AK121" i="27"/>
  <c r="U121" i="27"/>
  <c r="BE116" i="27"/>
  <c r="AO116" i="27"/>
  <c r="Y116" i="27"/>
  <c r="BO116" i="27"/>
  <c r="AY116" i="27"/>
  <c r="S116" i="27"/>
  <c r="AA116" i="27"/>
  <c r="BQ116" i="27"/>
  <c r="BA116" i="27"/>
  <c r="AK116" i="27"/>
  <c r="U116" i="27"/>
  <c r="BK116" i="27"/>
  <c r="AU116" i="27"/>
  <c r="AE116" i="27"/>
  <c r="O116" i="27"/>
  <c r="BM116" i="27"/>
  <c r="AW116" i="27"/>
  <c r="AG116" i="27"/>
  <c r="Q116" i="27"/>
  <c r="BG116" i="27"/>
  <c r="AQ116" i="27"/>
  <c r="BI116" i="27"/>
  <c r="AS116" i="27"/>
  <c r="AC116" i="27"/>
  <c r="M116" i="27"/>
  <c r="BS116" i="27"/>
  <c r="BC116" i="27"/>
  <c r="AM116" i="27"/>
  <c r="W116" i="27"/>
  <c r="AI116" i="27"/>
  <c r="K116" i="27"/>
  <c r="BQ148" i="27"/>
  <c r="AK148" i="27"/>
  <c r="BO148" i="27"/>
  <c r="AI148" i="27"/>
  <c r="BS148" i="27"/>
  <c r="AO148" i="27"/>
  <c r="BK148" i="27"/>
  <c r="AE148" i="27"/>
  <c r="BI148" i="27"/>
  <c r="AC148" i="27"/>
  <c r="BG148" i="27"/>
  <c r="AA148" i="27"/>
  <c r="BM148" i="27"/>
  <c r="AG148" i="27"/>
  <c r="BC148" i="27"/>
  <c r="W148" i="27"/>
  <c r="BA148" i="27"/>
  <c r="U148" i="27"/>
  <c r="AY148" i="27"/>
  <c r="S148" i="27"/>
  <c r="BE148" i="27"/>
  <c r="Y148" i="27"/>
  <c r="AU148" i="27"/>
  <c r="O148" i="27"/>
  <c r="AS148" i="27"/>
  <c r="M148" i="27"/>
  <c r="AQ148" i="27"/>
  <c r="K148" i="27"/>
  <c r="AW148" i="27"/>
  <c r="Q148" i="27"/>
  <c r="AM148" i="27"/>
  <c r="BE36" i="27"/>
  <c r="Y36" i="27"/>
  <c r="AU36" i="27"/>
  <c r="O36" i="27"/>
  <c r="AS36" i="27"/>
  <c r="M36" i="27"/>
  <c r="K36" i="27"/>
  <c r="AA36" i="27"/>
  <c r="AW36" i="27"/>
  <c r="Q36" i="27"/>
  <c r="AM36" i="27"/>
  <c r="BQ36" i="27"/>
  <c r="AK36" i="27"/>
  <c r="AY36" i="27"/>
  <c r="BO36" i="27"/>
  <c r="BS36" i="27"/>
  <c r="AO36" i="27"/>
  <c r="BK36" i="27"/>
  <c r="AE36" i="27"/>
  <c r="BI36" i="27"/>
  <c r="AC36" i="27"/>
  <c r="S36" i="27"/>
  <c r="AI36" i="27"/>
  <c r="BM36" i="27"/>
  <c r="AG36" i="27"/>
  <c r="BC36" i="27"/>
  <c r="W36" i="27"/>
  <c r="BA36" i="27"/>
  <c r="U36" i="27"/>
  <c r="AQ36" i="27"/>
  <c r="BG36" i="27"/>
  <c r="BO114" i="27"/>
  <c r="AY114" i="27"/>
  <c r="AI114" i="27"/>
  <c r="S114" i="27"/>
  <c r="BI114" i="27"/>
  <c r="AS114" i="27"/>
  <c r="AC114" i="27"/>
  <c r="M114" i="27"/>
  <c r="BK114" i="27"/>
  <c r="AU114" i="27"/>
  <c r="AE114" i="27"/>
  <c r="O114" i="27"/>
  <c r="BE114" i="27"/>
  <c r="AO114" i="27"/>
  <c r="Y114" i="27"/>
  <c r="BG114" i="27"/>
  <c r="AQ114" i="27"/>
  <c r="AA114" i="27"/>
  <c r="K114" i="27"/>
  <c r="BQ114" i="27"/>
  <c r="BA114" i="27"/>
  <c r="AK114" i="27"/>
  <c r="U114" i="27"/>
  <c r="BS114" i="27"/>
  <c r="BC114" i="27"/>
  <c r="AM114" i="27"/>
  <c r="W114" i="27"/>
  <c r="BM114" i="27"/>
  <c r="AW114" i="27"/>
  <c r="AG114" i="27"/>
  <c r="Q114" i="27"/>
  <c r="BO164" i="27"/>
  <c r="AI164" i="27"/>
  <c r="M164" i="27"/>
  <c r="AW164" i="27"/>
  <c r="W164" i="27"/>
  <c r="BC164" i="27"/>
  <c r="AA164" i="27"/>
  <c r="BQ164" i="27"/>
  <c r="AK164" i="27"/>
  <c r="O164" i="27"/>
  <c r="BG164" i="27"/>
  <c r="AC164" i="27"/>
  <c r="BS164" i="27"/>
  <c r="AO164" i="27"/>
  <c r="Q164" i="27"/>
  <c r="AU164" i="27"/>
  <c r="U164" i="27"/>
  <c r="BI164" i="27"/>
  <c r="AE164" i="27"/>
  <c r="AY164" i="27"/>
  <c r="BM164" i="27"/>
  <c r="AG164" i="27"/>
  <c r="AM164" i="27"/>
  <c r="BA164" i="27"/>
  <c r="Y164" i="27"/>
  <c r="AQ164" i="27"/>
  <c r="S164" i="27"/>
  <c r="BE164" i="27"/>
  <c r="BK164" i="27"/>
  <c r="K164" i="27"/>
  <c r="AS164" i="27"/>
  <c r="BP80" i="27"/>
  <c r="AJ80" i="27"/>
  <c r="BN80" i="27"/>
  <c r="AH80" i="27"/>
  <c r="BL80" i="27"/>
  <c r="AF80" i="27"/>
  <c r="BB80" i="27"/>
  <c r="V80" i="27"/>
  <c r="BH80" i="27"/>
  <c r="AB80" i="27"/>
  <c r="BF80" i="27"/>
  <c r="Z80" i="27"/>
  <c r="BD80" i="27"/>
  <c r="X80" i="27"/>
  <c r="AT80" i="27"/>
  <c r="N80" i="27"/>
  <c r="AZ80" i="27"/>
  <c r="T80" i="27"/>
  <c r="AX80" i="27"/>
  <c r="R80" i="27"/>
  <c r="AV80" i="27"/>
  <c r="P80" i="27"/>
  <c r="AL80" i="27"/>
  <c r="AR80" i="27"/>
  <c r="L80" i="27"/>
  <c r="AP80" i="27"/>
  <c r="J80" i="27"/>
  <c r="AN80" i="27"/>
  <c r="BJ80" i="27"/>
  <c r="AD80" i="27"/>
  <c r="AX77" i="27"/>
  <c r="R77" i="27"/>
  <c r="AV77" i="27"/>
  <c r="P77" i="27"/>
  <c r="AL77" i="27"/>
  <c r="BP77" i="27"/>
  <c r="AJ77" i="27"/>
  <c r="AP77" i="27"/>
  <c r="J77" i="27"/>
  <c r="AN77" i="27"/>
  <c r="BJ77" i="27"/>
  <c r="AD77" i="27"/>
  <c r="BH77" i="27"/>
  <c r="AB77" i="27"/>
  <c r="BN77" i="27"/>
  <c r="AH77" i="27"/>
  <c r="BL77" i="27"/>
  <c r="AF77" i="27"/>
  <c r="BB77" i="27"/>
  <c r="V77" i="27"/>
  <c r="AZ77" i="27"/>
  <c r="T77" i="27"/>
  <c r="BF77" i="27"/>
  <c r="Z77" i="27"/>
  <c r="BD77" i="27"/>
  <c r="X77" i="27"/>
  <c r="AT77" i="27"/>
  <c r="N77" i="27"/>
  <c r="AR77" i="27"/>
  <c r="L77" i="27"/>
  <c r="BC124" i="27"/>
  <c r="W124" i="27"/>
  <c r="AQ124" i="27"/>
  <c r="BQ124" i="27"/>
  <c r="K124" i="27"/>
  <c r="Q124" i="27"/>
  <c r="AC124" i="27"/>
  <c r="Y124" i="27"/>
  <c r="AU124" i="27"/>
  <c r="BO124" i="27"/>
  <c r="AI124" i="27"/>
  <c r="BA124" i="27"/>
  <c r="BM124" i="27"/>
  <c r="BS124" i="27"/>
  <c r="O124" i="27"/>
  <c r="M124" i="27"/>
  <c r="AM124" i="27"/>
  <c r="BG124" i="27"/>
  <c r="AA124" i="27"/>
  <c r="AK124" i="27"/>
  <c r="AW124" i="27"/>
  <c r="BI124" i="27"/>
  <c r="BE124" i="27"/>
  <c r="BK124" i="27"/>
  <c r="AE124" i="27"/>
  <c r="AY124" i="27"/>
  <c r="S124" i="27"/>
  <c r="U124" i="27"/>
  <c r="AG124" i="27"/>
  <c r="AS124" i="27"/>
  <c r="AO124" i="27"/>
  <c r="BF28" i="27"/>
  <c r="Z28" i="27"/>
  <c r="BD28" i="27"/>
  <c r="X28" i="27"/>
  <c r="BB28" i="27"/>
  <c r="V28" i="27"/>
  <c r="BH28" i="27"/>
  <c r="AB28" i="27"/>
  <c r="AX28" i="27"/>
  <c r="AV28" i="27"/>
  <c r="R28" i="27"/>
  <c r="AT28" i="27"/>
  <c r="P28" i="27"/>
  <c r="AZ28" i="27"/>
  <c r="T28" i="27"/>
  <c r="AP28" i="27"/>
  <c r="N28" i="27"/>
  <c r="AN28" i="27"/>
  <c r="L28" i="27"/>
  <c r="AL28" i="27"/>
  <c r="AR28" i="27"/>
  <c r="BN28" i="27"/>
  <c r="AH28" i="27"/>
  <c r="BL28" i="27"/>
  <c r="AF28" i="27"/>
  <c r="BJ28" i="27"/>
  <c r="AD28" i="27"/>
  <c r="BP28" i="27"/>
  <c r="AJ28" i="27"/>
  <c r="J28" i="27"/>
  <c r="BN161" i="27"/>
  <c r="AX161" i="27"/>
  <c r="AH161" i="27"/>
  <c r="R161" i="27"/>
  <c r="BH161" i="27"/>
  <c r="AR161" i="27"/>
  <c r="AB161" i="27"/>
  <c r="L161" i="27"/>
  <c r="BJ161" i="27"/>
  <c r="AT161" i="27"/>
  <c r="AD161" i="27"/>
  <c r="N161" i="27"/>
  <c r="BD161" i="27"/>
  <c r="AN161" i="27"/>
  <c r="X161" i="27"/>
  <c r="BF161" i="27"/>
  <c r="AP161" i="27"/>
  <c r="Z161" i="27"/>
  <c r="J161" i="27"/>
  <c r="BP161" i="27"/>
  <c r="AZ161" i="27"/>
  <c r="AJ161" i="27"/>
  <c r="T161" i="27"/>
  <c r="BB161" i="27"/>
  <c r="AL161" i="27"/>
  <c r="V161" i="27"/>
  <c r="BL161" i="27"/>
  <c r="AV161" i="27"/>
  <c r="AF161" i="27"/>
  <c r="P161" i="27"/>
  <c r="BB20" i="27"/>
  <c r="AL20" i="27"/>
  <c r="V20" i="27"/>
  <c r="BL20" i="27"/>
  <c r="AV20" i="27"/>
  <c r="AF20" i="27"/>
  <c r="P20" i="27"/>
  <c r="BN20" i="27"/>
  <c r="AX20" i="27"/>
  <c r="AH20" i="27"/>
  <c r="R20" i="27"/>
  <c r="BH20" i="27"/>
  <c r="AR20" i="27"/>
  <c r="AB20" i="27"/>
  <c r="L20" i="27"/>
  <c r="BJ20" i="27"/>
  <c r="AT20" i="27"/>
  <c r="AD20" i="27"/>
  <c r="N20" i="27"/>
  <c r="BD20" i="27"/>
  <c r="AN20" i="27"/>
  <c r="X20" i="27"/>
  <c r="BF20" i="27"/>
  <c r="AP20" i="27"/>
  <c r="Z20" i="27"/>
  <c r="J20" i="27"/>
  <c r="BP20" i="27"/>
  <c r="AZ20" i="27"/>
  <c r="AJ20" i="27"/>
  <c r="T20" i="27"/>
  <c r="BD55" i="27"/>
  <c r="AN55" i="27"/>
  <c r="X55" i="27"/>
  <c r="BN55" i="27"/>
  <c r="AX55" i="27"/>
  <c r="AH55" i="27"/>
  <c r="R55" i="27"/>
  <c r="BP55" i="27"/>
  <c r="AZ55" i="27"/>
  <c r="AJ55" i="27"/>
  <c r="T55" i="27"/>
  <c r="BJ55" i="27"/>
  <c r="AT55" i="27"/>
  <c r="AD55" i="27"/>
  <c r="N55" i="27"/>
  <c r="BL55" i="27"/>
  <c r="AV55" i="27"/>
  <c r="AF55" i="27"/>
  <c r="P55" i="27"/>
  <c r="BF55" i="27"/>
  <c r="AP55" i="27"/>
  <c r="Z55" i="27"/>
  <c r="J55" i="27"/>
  <c r="BH55" i="27"/>
  <c r="AR55" i="27"/>
  <c r="AB55" i="27"/>
  <c r="L55" i="27"/>
  <c r="BB55" i="27"/>
  <c r="AL55" i="27"/>
  <c r="V55" i="27"/>
  <c r="AS154" i="27"/>
  <c r="M154" i="27"/>
  <c r="AQ154" i="27"/>
  <c r="K154" i="27"/>
  <c r="AW154" i="27"/>
  <c r="Q154" i="27"/>
  <c r="AM154" i="27"/>
  <c r="BQ154" i="27"/>
  <c r="AK154" i="27"/>
  <c r="BO154" i="27"/>
  <c r="AI154" i="27"/>
  <c r="BS154" i="27"/>
  <c r="AO154" i="27"/>
  <c r="BK154" i="27"/>
  <c r="AE154" i="27"/>
  <c r="BI154" i="27"/>
  <c r="AC154" i="27"/>
  <c r="BG154" i="27"/>
  <c r="AA154" i="27"/>
  <c r="BM154" i="27"/>
  <c r="AG154" i="27"/>
  <c r="BC154" i="27"/>
  <c r="W154" i="27"/>
  <c r="BA154" i="27"/>
  <c r="U154" i="27"/>
  <c r="AY154" i="27"/>
  <c r="S154" i="27"/>
  <c r="BE154" i="27"/>
  <c r="Y154" i="27"/>
  <c r="AU154" i="27"/>
  <c r="O154" i="27"/>
  <c r="AS29" i="27"/>
  <c r="M29" i="27"/>
  <c r="AW29" i="27"/>
  <c r="Q29" i="27"/>
  <c r="O29" i="27"/>
  <c r="K29" i="27"/>
  <c r="BO29" i="27"/>
  <c r="BQ29" i="27"/>
  <c r="AK29" i="27"/>
  <c r="BS29" i="27"/>
  <c r="AO29" i="27"/>
  <c r="BK29" i="27"/>
  <c r="BG29" i="27"/>
  <c r="BC29" i="27"/>
  <c r="AY29" i="27"/>
  <c r="BI29" i="27"/>
  <c r="AC29" i="27"/>
  <c r="BM29" i="27"/>
  <c r="AG29" i="27"/>
  <c r="AU29" i="27"/>
  <c r="AQ29" i="27"/>
  <c r="AM29" i="27"/>
  <c r="AI29" i="27"/>
  <c r="BA29" i="27"/>
  <c r="U29" i="27"/>
  <c r="BE29" i="27"/>
  <c r="Y29" i="27"/>
  <c r="AE29" i="27"/>
  <c r="AA29" i="27"/>
  <c r="W29" i="27"/>
  <c r="S29" i="27"/>
  <c r="AW26" i="27"/>
  <c r="Q26" i="27"/>
  <c r="AC26" i="27"/>
  <c r="AU26" i="27"/>
  <c r="BO26" i="27"/>
  <c r="W26" i="27"/>
  <c r="AQ26" i="27"/>
  <c r="BS26" i="27"/>
  <c r="AO26" i="27"/>
  <c r="BI26" i="27"/>
  <c r="S26" i="27"/>
  <c r="AK26" i="27"/>
  <c r="BC26" i="27"/>
  <c r="M26" i="27"/>
  <c r="AE26" i="27"/>
  <c r="BM26" i="27"/>
  <c r="AG26" i="27"/>
  <c r="AY26" i="27"/>
  <c r="BQ26" i="27"/>
  <c r="AA26" i="27"/>
  <c r="AS26" i="27"/>
  <c r="BK26" i="27"/>
  <c r="U26" i="27"/>
  <c r="BE26" i="27"/>
  <c r="Y26" i="27"/>
  <c r="AM26" i="27"/>
  <c r="BG26" i="27"/>
  <c r="O26" i="27"/>
  <c r="AI26" i="27"/>
  <c r="BA26" i="27"/>
  <c r="K26" i="27"/>
  <c r="BM165" i="27"/>
  <c r="BO165" i="27"/>
  <c r="AY165" i="27"/>
  <c r="AI165" i="27"/>
  <c r="AG165" i="27"/>
  <c r="AC165" i="27"/>
  <c r="O165" i="27"/>
  <c r="BI165" i="27"/>
  <c r="BK165" i="27"/>
  <c r="AU165" i="27"/>
  <c r="AE165" i="27"/>
  <c r="S165" i="27"/>
  <c r="Q165" i="27"/>
  <c r="AK165" i="27"/>
  <c r="BE165" i="27"/>
  <c r="BG165" i="27"/>
  <c r="AQ165" i="27"/>
  <c r="AA165" i="27"/>
  <c r="K165" i="27"/>
  <c r="AO165" i="27"/>
  <c r="U165" i="27"/>
  <c r="BQ165" i="27"/>
  <c r="BA165" i="27"/>
  <c r="BS165" i="27"/>
  <c r="BC165" i="27"/>
  <c r="AM165" i="27"/>
  <c r="W165" i="27"/>
  <c r="AW165" i="27"/>
  <c r="AS165" i="27"/>
  <c r="Y165" i="27"/>
  <c r="M165" i="27"/>
  <c r="AW27" i="27"/>
  <c r="Q27" i="27"/>
  <c r="AC27" i="27"/>
  <c r="AU27" i="27"/>
  <c r="BO27" i="27"/>
  <c r="W27" i="27"/>
  <c r="AQ27" i="27"/>
  <c r="BS27" i="27"/>
  <c r="AO27" i="27"/>
  <c r="BI27" i="27"/>
  <c r="S27" i="27"/>
  <c r="AK27" i="27"/>
  <c r="BC27" i="27"/>
  <c r="M27" i="27"/>
  <c r="AE27" i="27"/>
  <c r="BM27" i="27"/>
  <c r="AG27" i="27"/>
  <c r="AY27" i="27"/>
  <c r="BQ27" i="27"/>
  <c r="AA27" i="27"/>
  <c r="AS27" i="27"/>
  <c r="BK27" i="27"/>
  <c r="U27" i="27"/>
  <c r="BE27" i="27"/>
  <c r="Y27" i="27"/>
  <c r="AM27" i="27"/>
  <c r="BG27" i="27"/>
  <c r="O27" i="27"/>
  <c r="AI27" i="27"/>
  <c r="BA27" i="27"/>
  <c r="K27" i="27"/>
  <c r="BJ35" i="27"/>
  <c r="AT35" i="27"/>
  <c r="AD35" i="27"/>
  <c r="AF35" i="27"/>
  <c r="AR35" i="27"/>
  <c r="AN35" i="27"/>
  <c r="AZ35" i="27"/>
  <c r="BF35" i="27"/>
  <c r="AP35" i="27"/>
  <c r="Z35" i="27"/>
  <c r="R35" i="27"/>
  <c r="AB35" i="27"/>
  <c r="X35" i="27"/>
  <c r="AJ35" i="27"/>
  <c r="BB35" i="27"/>
  <c r="AL35" i="27"/>
  <c r="V35" i="27"/>
  <c r="BL35" i="27"/>
  <c r="J35" i="27"/>
  <c r="P35" i="27"/>
  <c r="N35" i="27"/>
  <c r="T35" i="27"/>
  <c r="BN35" i="27"/>
  <c r="AX35" i="27"/>
  <c r="AH35" i="27"/>
  <c r="AV35" i="27"/>
  <c r="BH35" i="27"/>
  <c r="BD35" i="27"/>
  <c r="BP35" i="27"/>
  <c r="L35" i="27"/>
  <c r="BQ167" i="27"/>
  <c r="BA167" i="27"/>
  <c r="AK167" i="27"/>
  <c r="U167" i="27"/>
  <c r="BK167" i="27"/>
  <c r="AU167" i="27"/>
  <c r="AE167" i="27"/>
  <c r="O167" i="27"/>
  <c r="BM167" i="27"/>
  <c r="AW167" i="27"/>
  <c r="AG167" i="27"/>
  <c r="Q167" i="27"/>
  <c r="BG167" i="27"/>
  <c r="AQ167" i="27"/>
  <c r="AA167" i="27"/>
  <c r="K167" i="27"/>
  <c r="BI167" i="27"/>
  <c r="AS167" i="27"/>
  <c r="AC167" i="27"/>
  <c r="M167" i="27"/>
  <c r="BS167" i="27"/>
  <c r="BC167" i="27"/>
  <c r="AM167" i="27"/>
  <c r="W167" i="27"/>
  <c r="BE167" i="27"/>
  <c r="AO167" i="27"/>
  <c r="Y167" i="27"/>
  <c r="BO167" i="27"/>
  <c r="AY167" i="27"/>
  <c r="AI167" i="27"/>
  <c r="S167" i="27"/>
  <c r="BO41" i="27"/>
  <c r="AI41" i="27"/>
  <c r="BS41" i="27"/>
  <c r="AO41" i="27"/>
  <c r="BK41" i="27"/>
  <c r="AE41" i="27"/>
  <c r="BI41" i="27"/>
  <c r="AC41" i="27"/>
  <c r="BG41" i="27"/>
  <c r="AA41" i="27"/>
  <c r="BM41" i="27"/>
  <c r="AG41" i="27"/>
  <c r="BC41" i="27"/>
  <c r="W41" i="27"/>
  <c r="BA41" i="27"/>
  <c r="U41" i="27"/>
  <c r="AY41" i="27"/>
  <c r="S41" i="27"/>
  <c r="BE41" i="27"/>
  <c r="Y41" i="27"/>
  <c r="AU41" i="27"/>
  <c r="O41" i="27"/>
  <c r="AS41" i="27"/>
  <c r="M41" i="27"/>
  <c r="AQ41" i="27"/>
  <c r="K41" i="27"/>
  <c r="AW41" i="27"/>
  <c r="Q41" i="27"/>
  <c r="AM41" i="27"/>
  <c r="BQ41" i="27"/>
  <c r="AK41" i="27"/>
  <c r="BD163" i="27"/>
  <c r="AX163" i="27"/>
  <c r="AH163" i="27"/>
  <c r="R163" i="27"/>
  <c r="AZ163" i="27"/>
  <c r="AJ163" i="27"/>
  <c r="T163" i="27"/>
  <c r="BN163" i="27"/>
  <c r="BP163" i="27"/>
  <c r="AT163" i="27"/>
  <c r="AD163" i="27"/>
  <c r="N163" i="27"/>
  <c r="BF163" i="27"/>
  <c r="AV163" i="27"/>
  <c r="AF163" i="27"/>
  <c r="P163" i="27"/>
  <c r="BL163" i="27"/>
  <c r="AP163" i="27"/>
  <c r="Z163" i="27"/>
  <c r="J163" i="27"/>
  <c r="BJ163" i="27"/>
  <c r="AR163" i="27"/>
  <c r="AB163" i="27"/>
  <c r="L163" i="27"/>
  <c r="BH163" i="27"/>
  <c r="BB163" i="27"/>
  <c r="AL163" i="27"/>
  <c r="V163" i="27"/>
  <c r="AN163" i="27"/>
  <c r="X163" i="27"/>
  <c r="BE82" i="27"/>
  <c r="AO82" i="27"/>
  <c r="Y82" i="27"/>
  <c r="BO82" i="27"/>
  <c r="AY82" i="27"/>
  <c r="AI82" i="27"/>
  <c r="S82" i="27"/>
  <c r="BQ82" i="27"/>
  <c r="BA82" i="27"/>
  <c r="AK82" i="27"/>
  <c r="U82" i="27"/>
  <c r="BK82" i="27"/>
  <c r="AU82" i="27"/>
  <c r="AE82" i="27"/>
  <c r="O82" i="27"/>
  <c r="BM82" i="27"/>
  <c r="AW82" i="27"/>
  <c r="AG82" i="27"/>
  <c r="Q82" i="27"/>
  <c r="BG82" i="27"/>
  <c r="AQ82" i="27"/>
  <c r="AA82" i="27"/>
  <c r="K82" i="27"/>
  <c r="BI82" i="27"/>
  <c r="AS82" i="27"/>
  <c r="AC82" i="27"/>
  <c r="M82" i="27"/>
  <c r="BS82" i="27"/>
  <c r="BC82" i="27"/>
  <c r="AM82" i="27"/>
  <c r="W82" i="27"/>
  <c r="BM79" i="27"/>
  <c r="AW79" i="27"/>
  <c r="AG79" i="27"/>
  <c r="Q79" i="27"/>
  <c r="BG79" i="27"/>
  <c r="AQ79" i="27"/>
  <c r="AA79" i="27"/>
  <c r="BI79" i="27"/>
  <c r="AS79" i="27"/>
  <c r="AC79" i="27"/>
  <c r="M79" i="27"/>
  <c r="BS79" i="27"/>
  <c r="BC79" i="27"/>
  <c r="AM79" i="27"/>
  <c r="W79" i="27"/>
  <c r="BE79" i="27"/>
  <c r="AO79" i="27"/>
  <c r="Y79" i="27"/>
  <c r="BO79" i="27"/>
  <c r="AY79" i="27"/>
  <c r="AI79" i="27"/>
  <c r="S79" i="27"/>
  <c r="BQ79" i="27"/>
  <c r="BA79" i="27"/>
  <c r="AK79" i="27"/>
  <c r="U79" i="27"/>
  <c r="BK79" i="27"/>
  <c r="AU79" i="27"/>
  <c r="AE79" i="27"/>
  <c r="O79" i="27"/>
  <c r="K79" i="27"/>
  <c r="O6" i="41"/>
  <c r="AR16" i="41" s="1"/>
  <c r="BL44" i="27"/>
  <c r="AV44" i="27"/>
  <c r="AF44" i="27"/>
  <c r="P44" i="27"/>
  <c r="BF44" i="27"/>
  <c r="AP44" i="27"/>
  <c r="Z44" i="27"/>
  <c r="J44" i="27"/>
  <c r="BH44" i="27"/>
  <c r="AR44" i="27"/>
  <c r="AB44" i="27"/>
  <c r="L44" i="27"/>
  <c r="BB44" i="27"/>
  <c r="AL44" i="27"/>
  <c r="V44" i="27"/>
  <c r="BD44" i="27"/>
  <c r="AN44" i="27"/>
  <c r="X44" i="27"/>
  <c r="BN44" i="27"/>
  <c r="AX44" i="27"/>
  <c r="AH44" i="27"/>
  <c r="R44" i="27"/>
  <c r="BP44" i="27"/>
  <c r="AZ44" i="27"/>
  <c r="AJ44" i="27"/>
  <c r="T44" i="27"/>
  <c r="BJ44" i="27"/>
  <c r="AT44" i="27"/>
  <c r="AD44" i="27"/>
  <c r="N44" i="27"/>
  <c r="BL22" i="27"/>
  <c r="AV22" i="27"/>
  <c r="AF22" i="27"/>
  <c r="P22" i="27"/>
  <c r="BF22" i="27"/>
  <c r="AP22" i="27"/>
  <c r="Z22" i="27"/>
  <c r="J22" i="27"/>
  <c r="BH22" i="27"/>
  <c r="AR22" i="27"/>
  <c r="AB22" i="27"/>
  <c r="L22" i="27"/>
  <c r="BB22" i="27"/>
  <c r="AL22" i="27"/>
  <c r="V22" i="27"/>
  <c r="BD22" i="27"/>
  <c r="AN22" i="27"/>
  <c r="X22" i="27"/>
  <c r="BN22" i="27"/>
  <c r="AX22" i="27"/>
  <c r="BP22" i="27"/>
  <c r="AZ22" i="27"/>
  <c r="AJ22" i="27"/>
  <c r="T22" i="27"/>
  <c r="BJ22" i="27"/>
  <c r="AT22" i="27"/>
  <c r="AD22" i="27"/>
  <c r="N22" i="27"/>
  <c r="R22" i="27"/>
  <c r="AH22" i="27"/>
  <c r="BG142" i="27"/>
  <c r="AA142" i="27"/>
  <c r="BC142" i="27"/>
  <c r="W142" i="27"/>
  <c r="Q142" i="27"/>
  <c r="M142" i="27"/>
  <c r="BS142" i="27"/>
  <c r="BQ142" i="27"/>
  <c r="AY142" i="27"/>
  <c r="S142" i="27"/>
  <c r="AU142" i="27"/>
  <c r="O142" i="27"/>
  <c r="BM142" i="27"/>
  <c r="BE142" i="27"/>
  <c r="BA142" i="27"/>
  <c r="BI142" i="27"/>
  <c r="AQ142" i="27"/>
  <c r="K142" i="27"/>
  <c r="AM142" i="27"/>
  <c r="AW142" i="27"/>
  <c r="AS142" i="27"/>
  <c r="AO142" i="27"/>
  <c r="AK142" i="27"/>
  <c r="BO142" i="27"/>
  <c r="AI142" i="27"/>
  <c r="BK142" i="27"/>
  <c r="AE142" i="27"/>
  <c r="AG142" i="27"/>
  <c r="AC142" i="27"/>
  <c r="Y142" i="27"/>
  <c r="U142" i="27"/>
  <c r="BN52" i="27"/>
  <c r="AX52" i="27"/>
  <c r="AH52" i="27"/>
  <c r="R52" i="27"/>
  <c r="BH52" i="27"/>
  <c r="AR52" i="27"/>
  <c r="AB52" i="27"/>
  <c r="L52" i="27"/>
  <c r="BJ52" i="27"/>
  <c r="AT52" i="27"/>
  <c r="AD52" i="27"/>
  <c r="N52" i="27"/>
  <c r="BD52" i="27"/>
  <c r="AN52" i="27"/>
  <c r="X52" i="27"/>
  <c r="BF52" i="27"/>
  <c r="AP52" i="27"/>
  <c r="Z52" i="27"/>
  <c r="J52" i="27"/>
  <c r="BP52" i="27"/>
  <c r="AZ52" i="27"/>
  <c r="AJ52" i="27"/>
  <c r="T52" i="27"/>
  <c r="BB52" i="27"/>
  <c r="AL52" i="27"/>
  <c r="V52" i="27"/>
  <c r="BL52" i="27"/>
  <c r="AV52" i="27"/>
  <c r="AF52" i="27"/>
  <c r="P52" i="27"/>
  <c r="BG166" i="27"/>
  <c r="AQ166" i="27"/>
  <c r="AA166" i="27"/>
  <c r="K166" i="27"/>
  <c r="BQ166" i="27"/>
  <c r="BA166" i="27"/>
  <c r="AK166" i="27"/>
  <c r="U166" i="27"/>
  <c r="BS166" i="27"/>
  <c r="BC166" i="27"/>
  <c r="AM166" i="27"/>
  <c r="W166" i="27"/>
  <c r="BM166" i="27"/>
  <c r="AW166" i="27"/>
  <c r="AG166" i="27"/>
  <c r="Q166" i="27"/>
  <c r="BO166" i="27"/>
  <c r="AY166" i="27"/>
  <c r="AI166" i="27"/>
  <c r="S166" i="27"/>
  <c r="BI166" i="27"/>
  <c r="AS166" i="27"/>
  <c r="AC166" i="27"/>
  <c r="M166" i="27"/>
  <c r="BK166" i="27"/>
  <c r="AU166" i="27"/>
  <c r="AE166" i="27"/>
  <c r="O166" i="27"/>
  <c r="BE166" i="27"/>
  <c r="AO166" i="27"/>
  <c r="Y166" i="27"/>
  <c r="AW109" i="27"/>
  <c r="Q109" i="27"/>
  <c r="AM109" i="27"/>
  <c r="BQ109" i="27"/>
  <c r="AK109" i="27"/>
  <c r="BO109" i="27"/>
  <c r="AI109" i="27"/>
  <c r="BS109" i="27"/>
  <c r="AO109" i="27"/>
  <c r="BK109" i="27"/>
  <c r="AE109" i="27"/>
  <c r="BI109" i="27"/>
  <c r="AC109" i="27"/>
  <c r="BG109" i="27"/>
  <c r="AA109" i="27"/>
  <c r="BM109" i="27"/>
  <c r="AG109" i="27"/>
  <c r="BC109" i="27"/>
  <c r="W109" i="27"/>
  <c r="BA109" i="27"/>
  <c r="U109" i="27"/>
  <c r="AY109" i="27"/>
  <c r="S109" i="27"/>
  <c r="BE109" i="27"/>
  <c r="Y109" i="27"/>
  <c r="AU109" i="27"/>
  <c r="O109" i="27"/>
  <c r="AS109" i="27"/>
  <c r="M109" i="27"/>
  <c r="AQ109" i="27"/>
  <c r="K109" i="27"/>
  <c r="BF54" i="27"/>
  <c r="AP54" i="27"/>
  <c r="Z54" i="27"/>
  <c r="J54" i="27"/>
  <c r="BP54" i="27"/>
  <c r="BB54" i="27"/>
  <c r="AL54" i="27"/>
  <c r="V54" i="27"/>
  <c r="BL54" i="27"/>
  <c r="AV54" i="27"/>
  <c r="AF54" i="27"/>
  <c r="BN54" i="27"/>
  <c r="AX54" i="27"/>
  <c r="AH54" i="27"/>
  <c r="R54" i="27"/>
  <c r="BJ54" i="27"/>
  <c r="AT54" i="27"/>
  <c r="AD54" i="27"/>
  <c r="N54" i="27"/>
  <c r="BD54" i="27"/>
  <c r="AN54" i="27"/>
  <c r="T54" i="27"/>
  <c r="BH54" i="27"/>
  <c r="AJ54" i="27"/>
  <c r="P54" i="27"/>
  <c r="AZ54" i="27"/>
  <c r="AB54" i="27"/>
  <c r="L54" i="27"/>
  <c r="AR54" i="27"/>
  <c r="X54" i="27"/>
  <c r="BP114" i="27"/>
  <c r="AZ114" i="27"/>
  <c r="AJ114" i="27"/>
  <c r="T114" i="27"/>
  <c r="BJ114" i="27"/>
  <c r="AT114" i="27"/>
  <c r="AD114" i="27"/>
  <c r="N114" i="27"/>
  <c r="BL114" i="27"/>
  <c r="AV114" i="27"/>
  <c r="AF114" i="27"/>
  <c r="P114" i="27"/>
  <c r="BF114" i="27"/>
  <c r="AP114" i="27"/>
  <c r="Z114" i="27"/>
  <c r="J114" i="27"/>
  <c r="BH114" i="27"/>
  <c r="AR114" i="27"/>
  <c r="AB114" i="27"/>
  <c r="L114" i="27"/>
  <c r="BB114" i="27"/>
  <c r="AL114" i="27"/>
  <c r="V114" i="27"/>
  <c r="BD114" i="27"/>
  <c r="AN114" i="27"/>
  <c r="X114" i="27"/>
  <c r="BN114" i="27"/>
  <c r="AX114" i="27"/>
  <c r="AH114" i="27"/>
  <c r="R114" i="27"/>
  <c r="BL96" i="27"/>
  <c r="AV96" i="27"/>
  <c r="AF96" i="27"/>
  <c r="P96" i="27"/>
  <c r="AX96" i="27"/>
  <c r="AH96" i="27"/>
  <c r="R96" i="27"/>
  <c r="BH96" i="27"/>
  <c r="AR96" i="27"/>
  <c r="AB96" i="27"/>
  <c r="L96" i="27"/>
  <c r="BN96" i="27"/>
  <c r="AT96" i="27"/>
  <c r="AD96" i="27"/>
  <c r="N96" i="27"/>
  <c r="BB96" i="27"/>
  <c r="BD96" i="27"/>
  <c r="BF96" i="27"/>
  <c r="AN96" i="27"/>
  <c r="X96" i="27"/>
  <c r="AP96" i="27"/>
  <c r="Z96" i="27"/>
  <c r="J96" i="27"/>
  <c r="BP96" i="27"/>
  <c r="AZ96" i="27"/>
  <c r="AJ96" i="27"/>
  <c r="T96" i="27"/>
  <c r="BJ96" i="27"/>
  <c r="AL96" i="27"/>
  <c r="V96" i="27"/>
  <c r="BG19" i="27"/>
  <c r="AA19" i="27"/>
  <c r="BM19" i="27"/>
  <c r="AG19" i="27"/>
  <c r="BC19" i="27"/>
  <c r="W19" i="27"/>
  <c r="BA19" i="27"/>
  <c r="U19" i="27"/>
  <c r="AY19" i="27"/>
  <c r="S19" i="27"/>
  <c r="BE19" i="27"/>
  <c r="Y19" i="27"/>
  <c r="AU19" i="27"/>
  <c r="O19" i="27"/>
  <c r="AS19" i="27"/>
  <c r="M19" i="27"/>
  <c r="AQ19" i="27"/>
  <c r="K19" i="27"/>
  <c r="AW19" i="27"/>
  <c r="Q19" i="27"/>
  <c r="AM19" i="27"/>
  <c r="BQ19" i="27"/>
  <c r="AK19" i="27"/>
  <c r="BO19" i="27"/>
  <c r="AI19" i="27"/>
  <c r="BS19" i="27"/>
  <c r="AO19" i="27"/>
  <c r="BK19" i="27"/>
  <c r="AE19" i="27"/>
  <c r="BI19" i="27"/>
  <c r="AC19" i="27"/>
  <c r="AW50" i="27"/>
  <c r="Q50" i="27"/>
  <c r="AM50" i="27"/>
  <c r="BQ50" i="27"/>
  <c r="AK50" i="27"/>
  <c r="BO50" i="27"/>
  <c r="AI50" i="27"/>
  <c r="BS50" i="27"/>
  <c r="AO50" i="27"/>
  <c r="BK50" i="27"/>
  <c r="AE50" i="27"/>
  <c r="BI50" i="27"/>
  <c r="AC50" i="27"/>
  <c r="BG50" i="27"/>
  <c r="AA50" i="27"/>
  <c r="BM50" i="27"/>
  <c r="AG50" i="27"/>
  <c r="BC50" i="27"/>
  <c r="W50" i="27"/>
  <c r="BA50" i="27"/>
  <c r="U50" i="27"/>
  <c r="AY50" i="27"/>
  <c r="S50" i="27"/>
  <c r="BE50" i="27"/>
  <c r="Y50" i="27"/>
  <c r="AU50" i="27"/>
  <c r="O50" i="27"/>
  <c r="AS50" i="27"/>
  <c r="M50" i="27"/>
  <c r="AQ50" i="27"/>
  <c r="K50" i="27"/>
  <c r="BH162" i="27"/>
  <c r="AR162" i="27"/>
  <c r="AB162" i="27"/>
  <c r="L162" i="27"/>
  <c r="BB162" i="27"/>
  <c r="AL162" i="27"/>
  <c r="V162" i="27"/>
  <c r="BD162" i="27"/>
  <c r="AN162" i="27"/>
  <c r="X162" i="27"/>
  <c r="BN162" i="27"/>
  <c r="AX162" i="27"/>
  <c r="AH162" i="27"/>
  <c r="R162" i="27"/>
  <c r="BP162" i="27"/>
  <c r="AZ162" i="27"/>
  <c r="AJ162" i="27"/>
  <c r="T162" i="27"/>
  <c r="BJ162" i="27"/>
  <c r="AT162" i="27"/>
  <c r="AD162" i="27"/>
  <c r="N162" i="27"/>
  <c r="BL162" i="27"/>
  <c r="AV162" i="27"/>
  <c r="AF162" i="27"/>
  <c r="P162" i="27"/>
  <c r="BF162" i="27"/>
  <c r="AP162" i="27"/>
  <c r="Z162" i="27"/>
  <c r="J162" i="27"/>
  <c r="BJ120" i="27"/>
  <c r="AT120" i="27"/>
  <c r="AD120" i="27"/>
  <c r="N120" i="27"/>
  <c r="BP99" i="27"/>
  <c r="AZ99" i="27"/>
  <c r="AJ99" i="27"/>
  <c r="T99" i="27"/>
  <c r="BL120" i="27"/>
  <c r="AV120" i="27"/>
  <c r="AF120" i="27"/>
  <c r="P120" i="27"/>
  <c r="BF99" i="27"/>
  <c r="AP99" i="27"/>
  <c r="Z99" i="27"/>
  <c r="J99" i="27"/>
  <c r="BF120" i="27"/>
  <c r="AP120" i="27"/>
  <c r="Z120" i="27"/>
  <c r="J120" i="27"/>
  <c r="BL99" i="27"/>
  <c r="AV99" i="27"/>
  <c r="AF99" i="27"/>
  <c r="P99" i="27"/>
  <c r="BH120" i="27"/>
  <c r="AR120" i="27"/>
  <c r="AB120" i="27"/>
  <c r="L120" i="27"/>
  <c r="BB99" i="27"/>
  <c r="AL99" i="27"/>
  <c r="V99" i="27"/>
  <c r="BB120" i="27"/>
  <c r="AL120" i="27"/>
  <c r="V120" i="27"/>
  <c r="BH99" i="27"/>
  <c r="AR99" i="27"/>
  <c r="AB99" i="27"/>
  <c r="L99" i="27"/>
  <c r="BD120" i="27"/>
  <c r="AN120" i="27"/>
  <c r="X120" i="27"/>
  <c r="BN99" i="27"/>
  <c r="AX99" i="27"/>
  <c r="AH99" i="27"/>
  <c r="R99" i="27"/>
  <c r="BN120" i="27"/>
  <c r="AX120" i="27"/>
  <c r="AH120" i="27"/>
  <c r="R120" i="27"/>
  <c r="BD99" i="27"/>
  <c r="AN99" i="27"/>
  <c r="X99" i="27"/>
  <c r="BP120" i="27"/>
  <c r="AZ120" i="27"/>
  <c r="AJ120" i="27"/>
  <c r="T120" i="27"/>
  <c r="BJ99" i="27"/>
  <c r="AT99" i="27"/>
  <c r="AD99" i="27"/>
  <c r="N99" i="27"/>
  <c r="BI56" i="27"/>
  <c r="AC56" i="27"/>
  <c r="BG56" i="27"/>
  <c r="AA56" i="27"/>
  <c r="BM56" i="27"/>
  <c r="AG56" i="27"/>
  <c r="BC56" i="27"/>
  <c r="W56" i="27"/>
  <c r="BA56" i="27"/>
  <c r="U56" i="27"/>
  <c r="AY56" i="27"/>
  <c r="S56" i="27"/>
  <c r="BE56" i="27"/>
  <c r="Y56" i="27"/>
  <c r="AU56" i="27"/>
  <c r="O56" i="27"/>
  <c r="AS56" i="27"/>
  <c r="M56" i="27"/>
  <c r="AQ56" i="27"/>
  <c r="K56" i="27"/>
  <c r="AW56" i="27"/>
  <c r="Q56" i="27"/>
  <c r="AM56" i="27"/>
  <c r="BQ56" i="27"/>
  <c r="AK56" i="27"/>
  <c r="BO56" i="27"/>
  <c r="AI56" i="27"/>
  <c r="BS56" i="27"/>
  <c r="AO56" i="27"/>
  <c r="BK56" i="27"/>
  <c r="AE56" i="27"/>
  <c r="BQ65" i="27"/>
  <c r="BA65" i="27"/>
  <c r="AK65" i="27"/>
  <c r="U65" i="27"/>
  <c r="BK65" i="27"/>
  <c r="AU65" i="27"/>
  <c r="AE65" i="27"/>
  <c r="O65" i="27"/>
  <c r="BM65" i="27"/>
  <c r="AW65" i="27"/>
  <c r="AG65" i="27"/>
  <c r="Q65" i="27"/>
  <c r="BG65" i="27"/>
  <c r="AQ65" i="27"/>
  <c r="AA65" i="27"/>
  <c r="K65" i="27"/>
  <c r="BI65" i="27"/>
  <c r="AS65" i="27"/>
  <c r="AC65" i="27"/>
  <c r="M65" i="27"/>
  <c r="BS65" i="27"/>
  <c r="BC65" i="27"/>
  <c r="AM65" i="27"/>
  <c r="W65" i="27"/>
  <c r="BE65" i="27"/>
  <c r="AO65" i="27"/>
  <c r="Y65" i="27"/>
  <c r="BO65" i="27"/>
  <c r="AY65" i="27"/>
  <c r="AI65" i="27"/>
  <c r="S65" i="27"/>
  <c r="P5" i="41"/>
  <c r="BP15" i="27"/>
  <c r="BL15" i="27"/>
  <c r="BH15" i="27"/>
  <c r="BD15" i="27"/>
  <c r="AZ15" i="27"/>
  <c r="AV15" i="27"/>
  <c r="AR15" i="27"/>
  <c r="AN15" i="27"/>
  <c r="AJ15" i="27"/>
  <c r="AF15" i="27"/>
  <c r="AB15" i="27"/>
  <c r="X15" i="27"/>
  <c r="T15" i="27"/>
  <c r="P15" i="27"/>
  <c r="L15" i="27"/>
  <c r="BN15" i="27"/>
  <c r="BJ15" i="27"/>
  <c r="BF15" i="27"/>
  <c r="BB15" i="27"/>
  <c r="AX15" i="27"/>
  <c r="AT15" i="27"/>
  <c r="AP15" i="27"/>
  <c r="AL15" i="27"/>
  <c r="AH15" i="27"/>
  <c r="AD15" i="27"/>
  <c r="Z15" i="27"/>
  <c r="V15" i="27"/>
  <c r="R15" i="27"/>
  <c r="N15" i="27"/>
  <c r="J15" i="27"/>
  <c r="BP29" i="27"/>
  <c r="BL29" i="27"/>
  <c r="BH29" i="27"/>
  <c r="BD29" i="27"/>
  <c r="AZ29" i="27"/>
  <c r="AV29" i="27"/>
  <c r="AR29" i="27"/>
  <c r="AN29" i="27"/>
  <c r="AJ29" i="27"/>
  <c r="AF29" i="27"/>
  <c r="AB29" i="27"/>
  <c r="X29" i="27"/>
  <c r="T29" i="27"/>
  <c r="P29" i="27"/>
  <c r="L29" i="27"/>
  <c r="BN29" i="27"/>
  <c r="BJ29" i="27"/>
  <c r="BF29" i="27"/>
  <c r="BB29" i="27"/>
  <c r="AX29" i="27"/>
  <c r="AT29" i="27"/>
  <c r="AP29" i="27"/>
  <c r="AL29" i="27"/>
  <c r="AH29" i="27"/>
  <c r="AD29" i="27"/>
  <c r="Z29" i="27"/>
  <c r="V29" i="27"/>
  <c r="R29" i="27"/>
  <c r="N29" i="27"/>
  <c r="J29" i="27"/>
  <c r="BN148" i="27"/>
  <c r="BJ148" i="27"/>
  <c r="BF148" i="27"/>
  <c r="BB148" i="27"/>
  <c r="AX148" i="27"/>
  <c r="AT148" i="27"/>
  <c r="AP148" i="27"/>
  <c r="AL148" i="27"/>
  <c r="AH148" i="27"/>
  <c r="AD148" i="27"/>
  <c r="BD148" i="27"/>
  <c r="AN148" i="27"/>
  <c r="BH148" i="27"/>
  <c r="AR148" i="27"/>
  <c r="AB148" i="27"/>
  <c r="X148" i="27"/>
  <c r="T148" i="27"/>
  <c r="P148" i="27"/>
  <c r="L148" i="27"/>
  <c r="BL148" i="27"/>
  <c r="AV148" i="27"/>
  <c r="AF148" i="27"/>
  <c r="BP148" i="27"/>
  <c r="AZ148" i="27"/>
  <c r="AJ148" i="27"/>
  <c r="Z148" i="27"/>
  <c r="V148" i="27"/>
  <c r="R148" i="27"/>
  <c r="N148" i="27"/>
  <c r="J148" i="27"/>
  <c r="BP43" i="27"/>
  <c r="BL43" i="27"/>
  <c r="BH43" i="27"/>
  <c r="BD43" i="27"/>
  <c r="AZ43" i="27"/>
  <c r="AV43" i="27"/>
  <c r="AR43" i="27"/>
  <c r="AN43" i="27"/>
  <c r="AJ43" i="27"/>
  <c r="AF43" i="27"/>
  <c r="AB43" i="27"/>
  <c r="X43" i="27"/>
  <c r="T43" i="27"/>
  <c r="P43" i="27"/>
  <c r="L43" i="27"/>
  <c r="BN43" i="27"/>
  <c r="BJ43" i="27"/>
  <c r="BF43" i="27"/>
  <c r="BB43" i="27"/>
  <c r="AX43" i="27"/>
  <c r="AT43" i="27"/>
  <c r="AP43" i="27"/>
  <c r="AL43" i="27"/>
  <c r="AH43" i="27"/>
  <c r="AD43" i="27"/>
  <c r="Z43" i="27"/>
  <c r="V43" i="27"/>
  <c r="R43" i="27"/>
  <c r="N43" i="27"/>
  <c r="J43" i="27"/>
  <c r="BP37" i="27"/>
  <c r="BL37" i="27"/>
  <c r="BH37" i="27"/>
  <c r="BD37" i="27"/>
  <c r="AZ37" i="27"/>
  <c r="AV37" i="27"/>
  <c r="AR37" i="27"/>
  <c r="AN37" i="27"/>
  <c r="AJ37" i="27"/>
  <c r="AF37" i="27"/>
  <c r="AB37" i="27"/>
  <c r="X37" i="27"/>
  <c r="T37" i="27"/>
  <c r="P37" i="27"/>
  <c r="L37" i="27"/>
  <c r="BN37" i="27"/>
  <c r="BJ37" i="27"/>
  <c r="BF37" i="27"/>
  <c r="BB37" i="27"/>
  <c r="AX37" i="27"/>
  <c r="AT37" i="27"/>
  <c r="AP37" i="27"/>
  <c r="AL37" i="27"/>
  <c r="AH37" i="27"/>
  <c r="AD37" i="27"/>
  <c r="Z37" i="27"/>
  <c r="V37" i="27"/>
  <c r="R37" i="27"/>
  <c r="N37" i="27"/>
  <c r="J37" i="27"/>
  <c r="BP124" i="27"/>
  <c r="BL124" i="27"/>
  <c r="BH124" i="27"/>
  <c r="BD124" i="27"/>
  <c r="AZ124" i="27"/>
  <c r="AV124" i="27"/>
  <c r="AR124" i="27"/>
  <c r="AN124" i="27"/>
  <c r="AJ124" i="27"/>
  <c r="AF124" i="27"/>
  <c r="AB124" i="27"/>
  <c r="X124" i="27"/>
  <c r="T124" i="27"/>
  <c r="P124" i="27"/>
  <c r="L124" i="27"/>
  <c r="BN124" i="27"/>
  <c r="BJ124" i="27"/>
  <c r="BF124" i="27"/>
  <c r="BB124" i="27"/>
  <c r="AX124" i="27"/>
  <c r="AT124" i="27"/>
  <c r="AP124" i="27"/>
  <c r="AL124" i="27"/>
  <c r="AH124" i="27"/>
  <c r="AD124" i="27"/>
  <c r="Z124" i="27"/>
  <c r="V124" i="27"/>
  <c r="R124" i="27"/>
  <c r="N124" i="27"/>
  <c r="J124" i="27"/>
  <c r="BP108" i="27"/>
  <c r="BL108" i="27"/>
  <c r="BH108" i="27"/>
  <c r="BD108" i="27"/>
  <c r="AZ108" i="27"/>
  <c r="AV108" i="27"/>
  <c r="AR108" i="27"/>
  <c r="AN108" i="27"/>
  <c r="AJ108" i="27"/>
  <c r="AF108" i="27"/>
  <c r="AB108" i="27"/>
  <c r="X108" i="27"/>
  <c r="T108" i="27"/>
  <c r="P108" i="27"/>
  <c r="L108" i="27"/>
  <c r="BN108" i="27"/>
  <c r="BJ108" i="27"/>
  <c r="BF108" i="27"/>
  <c r="BB108" i="27"/>
  <c r="AX108" i="27"/>
  <c r="AT108" i="27"/>
  <c r="AP108" i="27"/>
  <c r="AL108" i="27"/>
  <c r="AH108" i="27"/>
  <c r="AD108" i="27"/>
  <c r="Z108" i="27"/>
  <c r="V108" i="27"/>
  <c r="R108" i="27"/>
  <c r="N108" i="27"/>
  <c r="J108" i="27"/>
  <c r="BN71" i="27"/>
  <c r="BJ71" i="27"/>
  <c r="BF71" i="27"/>
  <c r="BB71" i="27"/>
  <c r="AX71" i="27"/>
  <c r="AT71" i="27"/>
  <c r="AP71" i="27"/>
  <c r="AL71" i="27"/>
  <c r="AH71" i="27"/>
  <c r="AD71" i="27"/>
  <c r="Z71" i="27"/>
  <c r="V71" i="27"/>
  <c r="R71" i="27"/>
  <c r="N71" i="27"/>
  <c r="J71" i="27"/>
  <c r="BP71" i="27"/>
  <c r="BL71" i="27"/>
  <c r="BH71" i="27"/>
  <c r="BD71" i="27"/>
  <c r="AZ71" i="27"/>
  <c r="AV71" i="27"/>
  <c r="AR71" i="27"/>
  <c r="AN71" i="27"/>
  <c r="AJ71" i="27"/>
  <c r="AF71" i="27"/>
  <c r="AB71" i="27"/>
  <c r="X71" i="27"/>
  <c r="T71" i="27"/>
  <c r="P71" i="27"/>
  <c r="L71" i="27"/>
  <c r="BP142" i="27"/>
  <c r="BL142" i="27"/>
  <c r="BH142" i="27"/>
  <c r="BD142" i="27"/>
  <c r="AZ142" i="27"/>
  <c r="AV142" i="27"/>
  <c r="AR142" i="27"/>
  <c r="AN142" i="27"/>
  <c r="AJ142" i="27"/>
  <c r="AF142" i="27"/>
  <c r="AB142" i="27"/>
  <c r="X142" i="27"/>
  <c r="T142" i="27"/>
  <c r="P142" i="27"/>
  <c r="L142" i="27"/>
  <c r="BN142" i="27"/>
  <c r="BJ142" i="27"/>
  <c r="BF142" i="27"/>
  <c r="BB142" i="27"/>
  <c r="AX142" i="27"/>
  <c r="AT142" i="27"/>
  <c r="AP142" i="27"/>
  <c r="AL142" i="27"/>
  <c r="AH142" i="27"/>
  <c r="AD142" i="27"/>
  <c r="Z142" i="27"/>
  <c r="V142" i="27"/>
  <c r="R142" i="27"/>
  <c r="N142" i="27"/>
  <c r="J142" i="27"/>
  <c r="BN133" i="27"/>
  <c r="BJ133" i="27"/>
  <c r="BF133" i="27"/>
  <c r="BB133" i="27"/>
  <c r="AX133" i="27"/>
  <c r="AT133" i="27"/>
  <c r="AP133" i="27"/>
  <c r="AL133" i="27"/>
  <c r="AH133" i="27"/>
  <c r="AD133" i="27"/>
  <c r="Z133" i="27"/>
  <c r="V133" i="27"/>
  <c r="R133" i="27"/>
  <c r="N133" i="27"/>
  <c r="J133" i="27"/>
  <c r="BP133" i="27"/>
  <c r="BL133" i="27"/>
  <c r="BH133" i="27"/>
  <c r="BD133" i="27"/>
  <c r="AZ133" i="27"/>
  <c r="AV133" i="27"/>
  <c r="AR133" i="27"/>
  <c r="AN133" i="27"/>
  <c r="AJ133" i="27"/>
  <c r="AF133" i="27"/>
  <c r="AB133" i="27"/>
  <c r="X133" i="27"/>
  <c r="T133" i="27"/>
  <c r="P133" i="27"/>
  <c r="L133" i="27"/>
  <c r="BP62" i="27"/>
  <c r="BL62" i="27"/>
  <c r="BH62" i="27"/>
  <c r="BD62" i="27"/>
  <c r="AZ62" i="27"/>
  <c r="AV62" i="27"/>
  <c r="AR62" i="27"/>
  <c r="AN62" i="27"/>
  <c r="AJ62" i="27"/>
  <c r="AF62" i="27"/>
  <c r="AB62" i="27"/>
  <c r="X62" i="27"/>
  <c r="T62" i="27"/>
  <c r="P62" i="27"/>
  <c r="BJ62" i="27"/>
  <c r="AT62" i="27"/>
  <c r="AD62" i="27"/>
  <c r="N62" i="27"/>
  <c r="J62" i="27"/>
  <c r="BN62" i="27"/>
  <c r="AX62" i="27"/>
  <c r="AH62" i="27"/>
  <c r="R62" i="27"/>
  <c r="BB62" i="27"/>
  <c r="AL62" i="27"/>
  <c r="V62" i="27"/>
  <c r="L62" i="27"/>
  <c r="BF62" i="27"/>
  <c r="AP62" i="27"/>
  <c r="Z62" i="27"/>
  <c r="BS30" i="27"/>
  <c r="BO30" i="27"/>
  <c r="BK30" i="27"/>
  <c r="BG30" i="27"/>
  <c r="BC30" i="27"/>
  <c r="AY30" i="27"/>
  <c r="AU30" i="27"/>
  <c r="AQ30" i="27"/>
  <c r="AM30" i="27"/>
  <c r="AI30" i="27"/>
  <c r="AE30" i="27"/>
  <c r="AA30" i="27"/>
  <c r="W30" i="27"/>
  <c r="S30" i="27"/>
  <c r="O30" i="27"/>
  <c r="K30" i="27"/>
  <c r="BQ30" i="27"/>
  <c r="BM30" i="27"/>
  <c r="BI30" i="27"/>
  <c r="BE30" i="27"/>
  <c r="BA30" i="27"/>
  <c r="AW30" i="27"/>
  <c r="AS30" i="27"/>
  <c r="AO30" i="27"/>
  <c r="AK30" i="27"/>
  <c r="AG30" i="27"/>
  <c r="AC30" i="27"/>
  <c r="Y30" i="27"/>
  <c r="U30" i="27"/>
  <c r="Q30" i="27"/>
  <c r="M30" i="27"/>
  <c r="BQ80" i="27"/>
  <c r="BM80" i="27"/>
  <c r="BI80" i="27"/>
  <c r="BE80" i="27"/>
  <c r="BA80" i="27"/>
  <c r="AW80" i="27"/>
  <c r="AS80" i="27"/>
  <c r="AO80" i="27"/>
  <c r="AK80" i="27"/>
  <c r="AG80" i="27"/>
  <c r="AC80" i="27"/>
  <c r="Y80" i="27"/>
  <c r="U80" i="27"/>
  <c r="Q80" i="27"/>
  <c r="M80" i="27"/>
  <c r="BS80" i="27"/>
  <c r="BO80" i="27"/>
  <c r="BK80" i="27"/>
  <c r="BG80" i="27"/>
  <c r="BC80" i="27"/>
  <c r="AY80" i="27"/>
  <c r="AU80" i="27"/>
  <c r="AQ80" i="27"/>
  <c r="AM80" i="27"/>
  <c r="AI80" i="27"/>
  <c r="AE80" i="27"/>
  <c r="AA80" i="27"/>
  <c r="W80" i="27"/>
  <c r="S80" i="27"/>
  <c r="O80" i="27"/>
  <c r="K80" i="27"/>
  <c r="BP13" i="27"/>
  <c r="BL13" i="27"/>
  <c r="BH13" i="27"/>
  <c r="BD13" i="27"/>
  <c r="AZ13" i="27"/>
  <c r="AV13" i="27"/>
  <c r="AR13" i="27"/>
  <c r="AN13" i="27"/>
  <c r="AJ13" i="27"/>
  <c r="AF13" i="27"/>
  <c r="AB13" i="27"/>
  <c r="X13" i="27"/>
  <c r="T13" i="27"/>
  <c r="P13" i="27"/>
  <c r="L13" i="27"/>
  <c r="BN13" i="27"/>
  <c r="BJ13" i="27"/>
  <c r="BF13" i="27"/>
  <c r="BB13" i="27"/>
  <c r="AX13" i="27"/>
  <c r="AT13" i="27"/>
  <c r="AP13" i="27"/>
  <c r="AL13" i="27"/>
  <c r="AH13" i="27"/>
  <c r="AD13" i="27"/>
  <c r="Z13" i="27"/>
  <c r="V13" i="27"/>
  <c r="R13" i="27"/>
  <c r="N13" i="27"/>
  <c r="J13" i="27"/>
  <c r="BN16" i="27"/>
  <c r="BJ16" i="27"/>
  <c r="BF16" i="27"/>
  <c r="BB16" i="27"/>
  <c r="AX16" i="27"/>
  <c r="AT16" i="27"/>
  <c r="AP16" i="27"/>
  <c r="AL16" i="27"/>
  <c r="AH16" i="27"/>
  <c r="AD16" i="27"/>
  <c r="Z16" i="27"/>
  <c r="V16" i="27"/>
  <c r="R16" i="27"/>
  <c r="N16" i="27"/>
  <c r="J16" i="27"/>
  <c r="BP16" i="27"/>
  <c r="BL16" i="27"/>
  <c r="BH16" i="27"/>
  <c r="BD16" i="27"/>
  <c r="AZ16" i="27"/>
  <c r="AV16" i="27"/>
  <c r="AR16" i="27"/>
  <c r="AN16" i="27"/>
  <c r="AJ16" i="27"/>
  <c r="AF16" i="27"/>
  <c r="AB16" i="27"/>
  <c r="X16" i="27"/>
  <c r="T16" i="27"/>
  <c r="P16" i="27"/>
  <c r="L16" i="27"/>
  <c r="BN56" i="27"/>
  <c r="BJ56" i="27"/>
  <c r="BF56" i="27"/>
  <c r="BB56" i="27"/>
  <c r="AX56" i="27"/>
  <c r="AT56" i="27"/>
  <c r="AP56" i="27"/>
  <c r="AL56" i="27"/>
  <c r="AH56" i="27"/>
  <c r="AD56" i="27"/>
  <c r="Z56" i="27"/>
  <c r="V56" i="27"/>
  <c r="R56" i="27"/>
  <c r="N56" i="27"/>
  <c r="J56" i="27"/>
  <c r="BP56" i="27"/>
  <c r="BL56" i="27"/>
  <c r="BH56" i="27"/>
  <c r="BD56" i="27"/>
  <c r="AZ56" i="27"/>
  <c r="AV56" i="27"/>
  <c r="AR56" i="27"/>
  <c r="AN56" i="27"/>
  <c r="AJ56" i="27"/>
  <c r="AF56" i="27"/>
  <c r="AB56" i="27"/>
  <c r="X56" i="27"/>
  <c r="T56" i="27"/>
  <c r="P56" i="27"/>
  <c r="L56" i="27"/>
  <c r="BN169" i="27"/>
  <c r="BJ169" i="27"/>
  <c r="BF169" i="27"/>
  <c r="BB169" i="27"/>
  <c r="AX169" i="27"/>
  <c r="AT169" i="27"/>
  <c r="AP169" i="27"/>
  <c r="AL169" i="27"/>
  <c r="AH169" i="27"/>
  <c r="AD169" i="27"/>
  <c r="Z169" i="27"/>
  <c r="V169" i="27"/>
  <c r="R169" i="27"/>
  <c r="N169" i="27"/>
  <c r="J169" i="27"/>
  <c r="BP169" i="27"/>
  <c r="BL169" i="27"/>
  <c r="BH169" i="27"/>
  <c r="BD169" i="27"/>
  <c r="AZ169" i="27"/>
  <c r="AV169" i="27"/>
  <c r="AR169" i="27"/>
  <c r="AN169" i="27"/>
  <c r="AJ169" i="27"/>
  <c r="AF169" i="27"/>
  <c r="AB169" i="27"/>
  <c r="X169" i="27"/>
  <c r="T169" i="27"/>
  <c r="P169" i="27"/>
  <c r="L169" i="27"/>
  <c r="BP134" i="27"/>
  <c r="BL134" i="27"/>
  <c r="BH134" i="27"/>
  <c r="BD134" i="27"/>
  <c r="AZ134" i="27"/>
  <c r="AV134" i="27"/>
  <c r="AR134" i="27"/>
  <c r="AN134" i="27"/>
  <c r="AJ134" i="27"/>
  <c r="AF134" i="27"/>
  <c r="AB134" i="27"/>
  <c r="X134" i="27"/>
  <c r="T134" i="27"/>
  <c r="P134" i="27"/>
  <c r="L134" i="27"/>
  <c r="BN134" i="27"/>
  <c r="BJ134" i="27"/>
  <c r="BF134" i="27"/>
  <c r="BB134" i="27"/>
  <c r="AX134" i="27"/>
  <c r="AT134" i="27"/>
  <c r="AP134" i="27"/>
  <c r="AL134" i="27"/>
  <c r="AH134" i="27"/>
  <c r="AD134" i="27"/>
  <c r="Z134" i="27"/>
  <c r="V134" i="27"/>
  <c r="R134" i="27"/>
  <c r="N134" i="27"/>
  <c r="J134" i="27"/>
  <c r="BN12" i="27"/>
  <c r="BJ12" i="27"/>
  <c r="BF12" i="27"/>
  <c r="BB12" i="27"/>
  <c r="AX12" i="27"/>
  <c r="AT12" i="27"/>
  <c r="AP12" i="27"/>
  <c r="AL12" i="27"/>
  <c r="AH12" i="27"/>
  <c r="AD12" i="27"/>
  <c r="Z12" i="27"/>
  <c r="V12" i="27"/>
  <c r="R12" i="27"/>
  <c r="N12" i="27"/>
  <c r="J12" i="27"/>
  <c r="BP12" i="27"/>
  <c r="BL12" i="27"/>
  <c r="BH12" i="27"/>
  <c r="BD12" i="27"/>
  <c r="AZ12" i="27"/>
  <c r="AV12" i="27"/>
  <c r="AR12" i="27"/>
  <c r="AN12" i="27"/>
  <c r="AJ12" i="27"/>
  <c r="AF12" i="27"/>
  <c r="AB12" i="27"/>
  <c r="X12" i="27"/>
  <c r="T12" i="27"/>
  <c r="P12" i="27"/>
  <c r="L12" i="27"/>
  <c r="BP27" i="27"/>
  <c r="BL27" i="27"/>
  <c r="BH27" i="27"/>
  <c r="BD27" i="27"/>
  <c r="AZ27" i="27"/>
  <c r="AV27" i="27"/>
  <c r="AR27" i="27"/>
  <c r="AN27" i="27"/>
  <c r="AJ27" i="27"/>
  <c r="AF27" i="27"/>
  <c r="AB27" i="27"/>
  <c r="X27" i="27"/>
  <c r="T27" i="27"/>
  <c r="P27" i="27"/>
  <c r="L27" i="27"/>
  <c r="BN27" i="27"/>
  <c r="BJ27" i="27"/>
  <c r="BF27" i="27"/>
  <c r="BB27" i="27"/>
  <c r="AX27" i="27"/>
  <c r="AT27" i="27"/>
  <c r="AP27" i="27"/>
  <c r="AL27" i="27"/>
  <c r="AH27" i="27"/>
  <c r="AD27" i="27"/>
  <c r="Z27" i="27"/>
  <c r="V27" i="27"/>
  <c r="R27" i="27"/>
  <c r="N27" i="27"/>
  <c r="J27" i="27"/>
  <c r="BN58" i="27"/>
  <c r="BJ58" i="27"/>
  <c r="BF58" i="27"/>
  <c r="BB58" i="27"/>
  <c r="AX58" i="27"/>
  <c r="AT58" i="27"/>
  <c r="AP58" i="27"/>
  <c r="AL58" i="27"/>
  <c r="AH58" i="27"/>
  <c r="AD58" i="27"/>
  <c r="Z58" i="27"/>
  <c r="V58" i="27"/>
  <c r="R58" i="27"/>
  <c r="N58" i="27"/>
  <c r="J58" i="27"/>
  <c r="BP58" i="27"/>
  <c r="BL58" i="27"/>
  <c r="BH58" i="27"/>
  <c r="BD58" i="27"/>
  <c r="AZ58" i="27"/>
  <c r="AV58" i="27"/>
  <c r="AR58" i="27"/>
  <c r="AN58" i="27"/>
  <c r="AJ58" i="27"/>
  <c r="AF58" i="27"/>
  <c r="AB58" i="27"/>
  <c r="X58" i="27"/>
  <c r="T58" i="27"/>
  <c r="P58" i="27"/>
  <c r="L58" i="27"/>
  <c r="BP110" i="27"/>
  <c r="BL110" i="27"/>
  <c r="BH110" i="27"/>
  <c r="BD110" i="27"/>
  <c r="AZ110" i="27"/>
  <c r="AV110" i="27"/>
  <c r="AR110" i="27"/>
  <c r="AN110" i="27"/>
  <c r="AJ110" i="27"/>
  <c r="AF110" i="27"/>
  <c r="AB110" i="27"/>
  <c r="X110" i="27"/>
  <c r="T110" i="27"/>
  <c r="P110" i="27"/>
  <c r="L110" i="27"/>
  <c r="BN110" i="27"/>
  <c r="BJ110" i="27"/>
  <c r="BF110" i="27"/>
  <c r="BB110" i="27"/>
  <c r="AX110" i="27"/>
  <c r="AT110" i="27"/>
  <c r="AP110" i="27"/>
  <c r="AL110" i="27"/>
  <c r="AH110" i="27"/>
  <c r="AD110" i="27"/>
  <c r="Z110" i="27"/>
  <c r="V110" i="27"/>
  <c r="R110" i="27"/>
  <c r="N110" i="27"/>
  <c r="J110" i="27"/>
  <c r="BP31" i="27"/>
  <c r="BL31" i="27"/>
  <c r="BH31" i="27"/>
  <c r="BD31" i="27"/>
  <c r="AZ31" i="27"/>
  <c r="AV31" i="27"/>
  <c r="AR31" i="27"/>
  <c r="AN31" i="27"/>
  <c r="AJ31" i="27"/>
  <c r="AF31" i="27"/>
  <c r="AB31" i="27"/>
  <c r="X31" i="27"/>
  <c r="T31" i="27"/>
  <c r="P31" i="27"/>
  <c r="L31" i="27"/>
  <c r="BN31" i="27"/>
  <c r="BJ31" i="27"/>
  <c r="BF31" i="27"/>
  <c r="BB31" i="27"/>
  <c r="AX31" i="27"/>
  <c r="AT31" i="27"/>
  <c r="AP31" i="27"/>
  <c r="AL31" i="27"/>
  <c r="AH31" i="27"/>
  <c r="AD31" i="27"/>
  <c r="Z31" i="27"/>
  <c r="V31" i="27"/>
  <c r="R31" i="27"/>
  <c r="N31" i="27"/>
  <c r="J31" i="27"/>
  <c r="BP154" i="27"/>
  <c r="BL154" i="27"/>
  <c r="BH154" i="27"/>
  <c r="BD154" i="27"/>
  <c r="AZ154" i="27"/>
  <c r="AV154" i="27"/>
  <c r="AR154" i="27"/>
  <c r="AN154" i="27"/>
  <c r="AJ154" i="27"/>
  <c r="AF154" i="27"/>
  <c r="AB154" i="27"/>
  <c r="X154" i="27"/>
  <c r="T154" i="27"/>
  <c r="P154" i="27"/>
  <c r="L154" i="27"/>
  <c r="BN154" i="27"/>
  <c r="BJ154" i="27"/>
  <c r="BF154" i="27"/>
  <c r="BB154" i="27"/>
  <c r="AX154" i="27"/>
  <c r="AT154" i="27"/>
  <c r="AP154" i="27"/>
  <c r="AL154" i="27"/>
  <c r="AH154" i="27"/>
  <c r="AD154" i="27"/>
  <c r="Z154" i="27"/>
  <c r="V154" i="27"/>
  <c r="R154" i="27"/>
  <c r="N154" i="27"/>
  <c r="J154" i="27"/>
  <c r="BP112" i="27"/>
  <c r="BL112" i="27"/>
  <c r="BH112" i="27"/>
  <c r="BD112" i="27"/>
  <c r="AZ112" i="27"/>
  <c r="AV112" i="27"/>
  <c r="AR112" i="27"/>
  <c r="AN112" i="27"/>
  <c r="AJ112" i="27"/>
  <c r="AF112" i="27"/>
  <c r="AB112" i="27"/>
  <c r="X112" i="27"/>
  <c r="T112" i="27"/>
  <c r="P112" i="27"/>
  <c r="L112" i="27"/>
  <c r="BN112" i="27"/>
  <c r="BJ112" i="27"/>
  <c r="BF112" i="27"/>
  <c r="BB112" i="27"/>
  <c r="AX112" i="27"/>
  <c r="AT112" i="27"/>
  <c r="AP112" i="27"/>
  <c r="AL112" i="27"/>
  <c r="AH112" i="27"/>
  <c r="AD112" i="27"/>
  <c r="Z112" i="27"/>
  <c r="V112" i="27"/>
  <c r="R112" i="27"/>
  <c r="N112" i="27"/>
  <c r="J112" i="27"/>
  <c r="BP19" i="27"/>
  <c r="BL19" i="27"/>
  <c r="BH19" i="27"/>
  <c r="BD19" i="27"/>
  <c r="AZ19" i="27"/>
  <c r="AV19" i="27"/>
  <c r="AR19" i="27"/>
  <c r="AN19" i="27"/>
  <c r="AJ19" i="27"/>
  <c r="AF19" i="27"/>
  <c r="AB19" i="27"/>
  <c r="X19" i="27"/>
  <c r="T19" i="27"/>
  <c r="P19" i="27"/>
  <c r="L19" i="27"/>
  <c r="BN19" i="27"/>
  <c r="AX19" i="27"/>
  <c r="AH19" i="27"/>
  <c r="R19" i="27"/>
  <c r="BB19" i="27"/>
  <c r="AL19" i="27"/>
  <c r="V19" i="27"/>
  <c r="BF19" i="27"/>
  <c r="AP19" i="27"/>
  <c r="Z19" i="27"/>
  <c r="J19" i="27"/>
  <c r="BJ19" i="27"/>
  <c r="AT19" i="27"/>
  <c r="AD19" i="27"/>
  <c r="N19" i="27"/>
  <c r="BQ31" i="27"/>
  <c r="BM31" i="27"/>
  <c r="BI31" i="27"/>
  <c r="BE31" i="27"/>
  <c r="BA31" i="27"/>
  <c r="AW31" i="27"/>
  <c r="AS31" i="27"/>
  <c r="AO31" i="27"/>
  <c r="AK31" i="27"/>
  <c r="AG31" i="27"/>
  <c r="AC31" i="27"/>
  <c r="Y31" i="27"/>
  <c r="U31" i="27"/>
  <c r="Q31" i="27"/>
  <c r="M31" i="27"/>
  <c r="BS31" i="27"/>
  <c r="BO31" i="27"/>
  <c r="BK31" i="27"/>
  <c r="BG31" i="27"/>
  <c r="BC31" i="27"/>
  <c r="AY31" i="27"/>
  <c r="AU31" i="27"/>
  <c r="AQ31" i="27"/>
  <c r="AM31" i="27"/>
  <c r="AI31" i="27"/>
  <c r="AE31" i="27"/>
  <c r="AA31" i="27"/>
  <c r="W31" i="27"/>
  <c r="S31" i="27"/>
  <c r="O31" i="27"/>
  <c r="K31" i="27"/>
  <c r="BO43" i="27"/>
  <c r="BG43" i="27"/>
  <c r="AY43" i="27"/>
  <c r="AQ43" i="27"/>
  <c r="AI43" i="27"/>
  <c r="AA43" i="27"/>
  <c r="S43" i="27"/>
  <c r="K43" i="27"/>
  <c r="BS43" i="27"/>
  <c r="BM43" i="27"/>
  <c r="BE43" i="27"/>
  <c r="AW43" i="27"/>
  <c r="AO43" i="27"/>
  <c r="AG43" i="27"/>
  <c r="Y43" i="27"/>
  <c r="Q43" i="27"/>
  <c r="BK43" i="27"/>
  <c r="BC43" i="27"/>
  <c r="AU43" i="27"/>
  <c r="AM43" i="27"/>
  <c r="AE43" i="27"/>
  <c r="W43" i="27"/>
  <c r="O43" i="27"/>
  <c r="BQ43" i="27"/>
  <c r="BI43" i="27"/>
  <c r="BA43" i="27"/>
  <c r="AS43" i="27"/>
  <c r="AK43" i="27"/>
  <c r="AC43" i="27"/>
  <c r="U43" i="27"/>
  <c r="M43" i="27"/>
  <c r="BP41" i="27"/>
  <c r="BL41" i="27"/>
  <c r="BH41" i="27"/>
  <c r="BD41" i="27"/>
  <c r="AZ41" i="27"/>
  <c r="AV41" i="27"/>
  <c r="AR41" i="27"/>
  <c r="AN41" i="27"/>
  <c r="AJ41" i="27"/>
  <c r="AF41" i="27"/>
  <c r="AB41" i="27"/>
  <c r="X41" i="27"/>
  <c r="T41" i="27"/>
  <c r="P41" i="27"/>
  <c r="L41" i="27"/>
  <c r="BN41" i="27"/>
  <c r="BJ41" i="27"/>
  <c r="BF41" i="27"/>
  <c r="BB41" i="27"/>
  <c r="AX41" i="27"/>
  <c r="AH41" i="27"/>
  <c r="R41" i="27"/>
  <c r="AL41" i="27"/>
  <c r="V41" i="27"/>
  <c r="AP41" i="27"/>
  <c r="Z41" i="27"/>
  <c r="J41" i="27"/>
  <c r="AT41" i="27"/>
  <c r="AD41" i="27"/>
  <c r="N41" i="27"/>
  <c r="BN123" i="27"/>
  <c r="BJ123" i="27"/>
  <c r="BF123" i="27"/>
  <c r="BB123" i="27"/>
  <c r="AX123" i="27"/>
  <c r="AT123" i="27"/>
  <c r="AP123" i="27"/>
  <c r="AL123" i="27"/>
  <c r="AH123" i="27"/>
  <c r="AD123" i="27"/>
  <c r="Z123" i="27"/>
  <c r="V123" i="27"/>
  <c r="R123" i="27"/>
  <c r="N123" i="27"/>
  <c r="J123" i="27"/>
  <c r="BP123" i="27"/>
  <c r="BL123" i="27"/>
  <c r="BH123" i="27"/>
  <c r="BD123" i="27"/>
  <c r="AZ123" i="27"/>
  <c r="AV123" i="27"/>
  <c r="AR123" i="27"/>
  <c r="AN123" i="27"/>
  <c r="AJ123" i="27"/>
  <c r="AF123" i="27"/>
  <c r="AB123" i="27"/>
  <c r="X123" i="27"/>
  <c r="T123" i="27"/>
  <c r="P123" i="27"/>
  <c r="L123" i="27"/>
  <c r="BS113" i="27"/>
  <c r="BO113" i="27"/>
  <c r="BK113" i="27"/>
  <c r="BG113" i="27"/>
  <c r="BC113" i="27"/>
  <c r="AY113" i="27"/>
  <c r="AU113" i="27"/>
  <c r="AQ113" i="27"/>
  <c r="AM113" i="27"/>
  <c r="AI113" i="27"/>
  <c r="AE113" i="27"/>
  <c r="AA113" i="27"/>
  <c r="W113" i="27"/>
  <c r="S113" i="27"/>
  <c r="O113" i="27"/>
  <c r="K113" i="27"/>
  <c r="BQ113" i="27"/>
  <c r="BM113" i="27"/>
  <c r="BI113" i="27"/>
  <c r="BE113" i="27"/>
  <c r="BA113" i="27"/>
  <c r="AW113" i="27"/>
  <c r="AS113" i="27"/>
  <c r="AO113" i="27"/>
  <c r="AK113" i="27"/>
  <c r="AG113" i="27"/>
  <c r="AC113" i="27"/>
  <c r="Y113" i="27"/>
  <c r="U113" i="27"/>
  <c r="Q113" i="27"/>
  <c r="M113" i="27"/>
  <c r="BN40" i="27"/>
  <c r="BJ40" i="27"/>
  <c r="BF40" i="27"/>
  <c r="BB40" i="27"/>
  <c r="AX40" i="27"/>
  <c r="AT40" i="27"/>
  <c r="AP40" i="27"/>
  <c r="AL40" i="27"/>
  <c r="AH40" i="27"/>
  <c r="AD40" i="27"/>
  <c r="Z40" i="27"/>
  <c r="V40" i="27"/>
  <c r="R40" i="27"/>
  <c r="N40" i="27"/>
  <c r="J40" i="27"/>
  <c r="BH40" i="27"/>
  <c r="AR40" i="27"/>
  <c r="AB40" i="27"/>
  <c r="L40" i="27"/>
  <c r="BL40" i="27"/>
  <c r="AV40" i="27"/>
  <c r="AF40" i="27"/>
  <c r="P40" i="27"/>
  <c r="BP40" i="27"/>
  <c r="AZ40" i="27"/>
  <c r="AJ40" i="27"/>
  <c r="T40" i="27"/>
  <c r="BD40" i="27"/>
  <c r="AN40" i="27"/>
  <c r="X40" i="27"/>
  <c r="BP21" i="27"/>
  <c r="BL21" i="27"/>
  <c r="BH21" i="27"/>
  <c r="BD21" i="27"/>
  <c r="AZ21" i="27"/>
  <c r="AV21" i="27"/>
  <c r="AR21" i="27"/>
  <c r="AN21" i="27"/>
  <c r="AJ21" i="27"/>
  <c r="AF21" i="27"/>
  <c r="AB21" i="27"/>
  <c r="X21" i="27"/>
  <c r="T21" i="27"/>
  <c r="P21" i="27"/>
  <c r="L21" i="27"/>
  <c r="BN21" i="27"/>
  <c r="BJ21" i="27"/>
  <c r="BF21" i="27"/>
  <c r="BB21" i="27"/>
  <c r="AX21" i="27"/>
  <c r="AT21" i="27"/>
  <c r="AL21" i="27"/>
  <c r="V21" i="27"/>
  <c r="AP21" i="27"/>
  <c r="Z21" i="27"/>
  <c r="J21" i="27"/>
  <c r="AD21" i="27"/>
  <c r="N21" i="27"/>
  <c r="AH21" i="27"/>
  <c r="R21" i="27"/>
  <c r="BP122" i="27"/>
  <c r="BL122" i="27"/>
  <c r="BH122" i="27"/>
  <c r="BD122" i="27"/>
  <c r="AZ122" i="27"/>
  <c r="AV122" i="27"/>
  <c r="AR122" i="27"/>
  <c r="AN122" i="27"/>
  <c r="AJ122" i="27"/>
  <c r="AF122" i="27"/>
  <c r="AB122" i="27"/>
  <c r="X122" i="27"/>
  <c r="BF122" i="27"/>
  <c r="AP122" i="27"/>
  <c r="Z122" i="27"/>
  <c r="BJ122" i="27"/>
  <c r="AT122" i="27"/>
  <c r="AD122" i="27"/>
  <c r="T122" i="27"/>
  <c r="P122" i="27"/>
  <c r="L122" i="27"/>
  <c r="BN122" i="27"/>
  <c r="AX122" i="27"/>
  <c r="AH122" i="27"/>
  <c r="BB122" i="27"/>
  <c r="AL122" i="27"/>
  <c r="V122" i="27"/>
  <c r="R122" i="27"/>
  <c r="N122" i="27"/>
  <c r="J122" i="27"/>
  <c r="BP33" i="27"/>
  <c r="BL33" i="27"/>
  <c r="BH33" i="27"/>
  <c r="BD33" i="27"/>
  <c r="AZ33" i="27"/>
  <c r="AV33" i="27"/>
  <c r="AR33" i="27"/>
  <c r="AN33" i="27"/>
  <c r="AJ33" i="27"/>
  <c r="AF33" i="27"/>
  <c r="AB33" i="27"/>
  <c r="X33" i="27"/>
  <c r="T33" i="27"/>
  <c r="P33" i="27"/>
  <c r="L33" i="27"/>
  <c r="BN33" i="27"/>
  <c r="BJ33" i="27"/>
  <c r="BF33" i="27"/>
  <c r="BB33" i="27"/>
  <c r="AX33" i="27"/>
  <c r="AT33" i="27"/>
  <c r="AP33" i="27"/>
  <c r="AL33" i="27"/>
  <c r="AH33" i="27"/>
  <c r="AD33" i="27"/>
  <c r="Z33" i="27"/>
  <c r="V33" i="27"/>
  <c r="R33" i="27"/>
  <c r="N33" i="27"/>
  <c r="J33" i="27"/>
  <c r="BN145" i="27"/>
  <c r="BJ145" i="27"/>
  <c r="BF145" i="27"/>
  <c r="BB145" i="27"/>
  <c r="AX145" i="27"/>
  <c r="AT145" i="27"/>
  <c r="AP145" i="27"/>
  <c r="AL145" i="27"/>
  <c r="AH145" i="27"/>
  <c r="AD145" i="27"/>
  <c r="Z145" i="27"/>
  <c r="V145" i="27"/>
  <c r="R145" i="27"/>
  <c r="N145" i="27"/>
  <c r="J145" i="27"/>
  <c r="BP145" i="27"/>
  <c r="BL145" i="27"/>
  <c r="BH145" i="27"/>
  <c r="BD145" i="27"/>
  <c r="AZ145" i="27"/>
  <c r="AV145" i="27"/>
  <c r="AR145" i="27"/>
  <c r="AN145" i="27"/>
  <c r="AJ145" i="27"/>
  <c r="AF145" i="27"/>
  <c r="AB145" i="27"/>
  <c r="X145" i="27"/>
  <c r="T145" i="27"/>
  <c r="P145" i="27"/>
  <c r="L145" i="27"/>
  <c r="BQ23" i="27"/>
  <c r="BM23" i="27"/>
  <c r="BI23" i="27"/>
  <c r="BE23" i="27"/>
  <c r="BA23" i="27"/>
  <c r="AW23" i="27"/>
  <c r="AS23" i="27"/>
  <c r="AO23" i="27"/>
  <c r="AK23" i="27"/>
  <c r="AG23" i="27"/>
  <c r="AC23" i="27"/>
  <c r="Y23" i="27"/>
  <c r="U23" i="27"/>
  <c r="Q23" i="27"/>
  <c r="M23" i="27"/>
  <c r="BS23" i="27"/>
  <c r="BO23" i="27"/>
  <c r="BK23" i="27"/>
  <c r="BG23" i="27"/>
  <c r="BC23" i="27"/>
  <c r="AY23" i="27"/>
  <c r="AU23" i="27"/>
  <c r="AQ23" i="27"/>
  <c r="AM23" i="27"/>
  <c r="AI23" i="27"/>
  <c r="AE23" i="27"/>
  <c r="AA23" i="27"/>
  <c r="W23" i="27"/>
  <c r="S23" i="27"/>
  <c r="O23" i="27"/>
  <c r="K23" i="27"/>
  <c r="BN175" i="27"/>
  <c r="BJ175" i="27"/>
  <c r="BF175" i="27"/>
  <c r="BB175" i="27"/>
  <c r="AX175" i="27"/>
  <c r="AT175" i="27"/>
  <c r="AP175" i="27"/>
  <c r="AL175" i="27"/>
  <c r="AH175" i="27"/>
  <c r="AD175" i="27"/>
  <c r="Z175" i="27"/>
  <c r="V175" i="27"/>
  <c r="R175" i="27"/>
  <c r="N175" i="27"/>
  <c r="J175" i="27"/>
  <c r="BP175" i="27"/>
  <c r="BL175" i="27"/>
  <c r="BH175" i="27"/>
  <c r="BD175" i="27"/>
  <c r="AZ175" i="27"/>
  <c r="AV175" i="27"/>
  <c r="AR175" i="27"/>
  <c r="AN175" i="27"/>
  <c r="AJ175" i="27"/>
  <c r="AF175" i="27"/>
  <c r="AB175" i="27"/>
  <c r="X175" i="27"/>
  <c r="T175" i="27"/>
  <c r="P175" i="27"/>
  <c r="L175" i="27"/>
  <c r="BN50" i="27"/>
  <c r="BJ50" i="27"/>
  <c r="BF50" i="27"/>
  <c r="BB50" i="27"/>
  <c r="AX50" i="27"/>
  <c r="AT50" i="27"/>
  <c r="AP50" i="27"/>
  <c r="AL50" i="27"/>
  <c r="AH50" i="27"/>
  <c r="AD50" i="27"/>
  <c r="Z50" i="27"/>
  <c r="V50" i="27"/>
  <c r="R50" i="27"/>
  <c r="N50" i="27"/>
  <c r="J50" i="27"/>
  <c r="BP50" i="27"/>
  <c r="BL50" i="27"/>
  <c r="BH50" i="27"/>
  <c r="BD50" i="27"/>
  <c r="AZ50" i="27"/>
  <c r="AV50" i="27"/>
  <c r="AR50" i="27"/>
  <c r="AN50" i="27"/>
  <c r="AJ50" i="27"/>
  <c r="AF50" i="27"/>
  <c r="AB50" i="27"/>
  <c r="X50" i="27"/>
  <c r="T50" i="27"/>
  <c r="P50" i="27"/>
  <c r="L50" i="27"/>
  <c r="BN95" i="27"/>
  <c r="BJ95" i="27"/>
  <c r="BF95" i="27"/>
  <c r="BB95" i="27"/>
  <c r="AX95" i="27"/>
  <c r="AT95" i="27"/>
  <c r="AP95" i="27"/>
  <c r="AL95" i="27"/>
  <c r="AH95" i="27"/>
  <c r="AD95" i="27"/>
  <c r="Z95" i="27"/>
  <c r="V95" i="27"/>
  <c r="R95" i="27"/>
  <c r="N95" i="27"/>
  <c r="J95" i="27"/>
  <c r="BP95" i="27"/>
  <c r="BL95" i="27"/>
  <c r="BH95" i="27"/>
  <c r="BD95" i="27"/>
  <c r="AZ95" i="27"/>
  <c r="AV95" i="27"/>
  <c r="AR95" i="27"/>
  <c r="AN95" i="27"/>
  <c r="AJ95" i="27"/>
  <c r="AF95" i="27"/>
  <c r="AB95" i="27"/>
  <c r="X95" i="27"/>
  <c r="T95" i="27"/>
  <c r="P95" i="27"/>
  <c r="L95" i="27"/>
  <c r="BN63" i="27"/>
  <c r="BJ63" i="27"/>
  <c r="BF63" i="27"/>
  <c r="BB63" i="27"/>
  <c r="AX63" i="27"/>
  <c r="AT63" i="27"/>
  <c r="AP63" i="27"/>
  <c r="AL63" i="27"/>
  <c r="AH63" i="27"/>
  <c r="AD63" i="27"/>
  <c r="Z63" i="27"/>
  <c r="V63" i="27"/>
  <c r="R63" i="27"/>
  <c r="N63" i="27"/>
  <c r="J63" i="27"/>
  <c r="BP63" i="27"/>
  <c r="BL63" i="27"/>
  <c r="BH63" i="27"/>
  <c r="BD63" i="27"/>
  <c r="AZ63" i="27"/>
  <c r="AV63" i="27"/>
  <c r="AR63" i="27"/>
  <c r="AN63" i="27"/>
  <c r="AJ63" i="27"/>
  <c r="AF63" i="27"/>
  <c r="P63" i="27"/>
  <c r="T63" i="27"/>
  <c r="X63" i="27"/>
  <c r="AB63" i="27"/>
  <c r="L63" i="27"/>
  <c r="BS14" i="27"/>
  <c r="BO14" i="27"/>
  <c r="BK14" i="27"/>
  <c r="BG14" i="27"/>
  <c r="BC14" i="27"/>
  <c r="AY14" i="27"/>
  <c r="AU14" i="27"/>
  <c r="AQ14" i="27"/>
  <c r="AM14" i="27"/>
  <c r="AI14" i="27"/>
  <c r="AE14" i="27"/>
  <c r="AA14" i="27"/>
  <c r="W14" i="27"/>
  <c r="S14" i="27"/>
  <c r="O14" i="27"/>
  <c r="K14" i="27"/>
  <c r="BQ14" i="27"/>
  <c r="BM14" i="27"/>
  <c r="BI14" i="27"/>
  <c r="BE14" i="27"/>
  <c r="BA14" i="27"/>
  <c r="AW14" i="27"/>
  <c r="AS14" i="27"/>
  <c r="AO14" i="27"/>
  <c r="AK14" i="27"/>
  <c r="AG14" i="27"/>
  <c r="AC14" i="27"/>
  <c r="Y14" i="27"/>
  <c r="U14" i="27"/>
  <c r="Q14" i="27"/>
  <c r="M14" i="27"/>
  <c r="BN153" i="27"/>
  <c r="BJ153" i="27"/>
  <c r="BF153" i="27"/>
  <c r="BB153" i="27"/>
  <c r="AX153" i="27"/>
  <c r="AT153" i="27"/>
  <c r="AP153" i="27"/>
  <c r="AL153" i="27"/>
  <c r="AH153" i="27"/>
  <c r="AD153" i="27"/>
  <c r="Z153" i="27"/>
  <c r="V153" i="27"/>
  <c r="R153" i="27"/>
  <c r="N153" i="27"/>
  <c r="J153" i="27"/>
  <c r="BP153" i="27"/>
  <c r="BL153" i="27"/>
  <c r="BH153" i="27"/>
  <c r="BD153" i="27"/>
  <c r="AZ153" i="27"/>
  <c r="AV153" i="27"/>
  <c r="AR153" i="27"/>
  <c r="AN153" i="27"/>
  <c r="AJ153" i="27"/>
  <c r="AF153" i="27"/>
  <c r="AB153" i="27"/>
  <c r="X153" i="27"/>
  <c r="T153" i="27"/>
  <c r="P153" i="27"/>
  <c r="L153" i="27"/>
  <c r="BP100" i="27"/>
  <c r="BL100" i="27"/>
  <c r="BH100" i="27"/>
  <c r="BD100" i="27"/>
  <c r="AZ100" i="27"/>
  <c r="AV100" i="27"/>
  <c r="AR100" i="27"/>
  <c r="AN100" i="27"/>
  <c r="AJ100" i="27"/>
  <c r="AF100" i="27"/>
  <c r="AB100" i="27"/>
  <c r="X100" i="27"/>
  <c r="T100" i="27"/>
  <c r="P100" i="27"/>
  <c r="L100" i="27"/>
  <c r="BN100" i="27"/>
  <c r="BJ100" i="27"/>
  <c r="BF100" i="27"/>
  <c r="BB100" i="27"/>
  <c r="AX100" i="27"/>
  <c r="AT100" i="27"/>
  <c r="AP100" i="27"/>
  <c r="AL100" i="27"/>
  <c r="AH100" i="27"/>
  <c r="AD100" i="27"/>
  <c r="Z100" i="27"/>
  <c r="V100" i="27"/>
  <c r="R100" i="27"/>
  <c r="N100" i="27"/>
  <c r="J100" i="27"/>
  <c r="BP23" i="27"/>
  <c r="BL23" i="27"/>
  <c r="BH23" i="27"/>
  <c r="BD23" i="27"/>
  <c r="AZ23" i="27"/>
  <c r="AV23" i="27"/>
  <c r="AR23" i="27"/>
  <c r="AN23" i="27"/>
  <c r="AJ23" i="27"/>
  <c r="AF23" i="27"/>
  <c r="AB23" i="27"/>
  <c r="X23" i="27"/>
  <c r="T23" i="27"/>
  <c r="P23" i="27"/>
  <c r="L23" i="27"/>
  <c r="BN23" i="27"/>
  <c r="BJ23" i="27"/>
  <c r="BF23" i="27"/>
  <c r="BB23" i="27"/>
  <c r="AX23" i="27"/>
  <c r="AT23" i="27"/>
  <c r="AP23" i="27"/>
  <c r="AL23" i="27"/>
  <c r="AH23" i="27"/>
  <c r="AD23" i="27"/>
  <c r="Z23" i="27"/>
  <c r="V23" i="27"/>
  <c r="R23" i="27"/>
  <c r="N23" i="27"/>
  <c r="J23" i="27"/>
  <c r="BN115" i="27"/>
  <c r="BJ115" i="27"/>
  <c r="BF115" i="27"/>
  <c r="BB115" i="27"/>
  <c r="AX115" i="27"/>
  <c r="AT115" i="27"/>
  <c r="AP115" i="27"/>
  <c r="AL115" i="27"/>
  <c r="AH115" i="27"/>
  <c r="AD115" i="27"/>
  <c r="Z115" i="27"/>
  <c r="V115" i="27"/>
  <c r="R115" i="27"/>
  <c r="N115" i="27"/>
  <c r="J115" i="27"/>
  <c r="BP115" i="27"/>
  <c r="BL115" i="27"/>
  <c r="BH115" i="27"/>
  <c r="BD115" i="27"/>
  <c r="AZ115" i="27"/>
  <c r="AV115" i="27"/>
  <c r="AR115" i="27"/>
  <c r="AN115" i="27"/>
  <c r="AJ115" i="27"/>
  <c r="AF115" i="27"/>
  <c r="AB115" i="27"/>
  <c r="X115" i="27"/>
  <c r="T115" i="27"/>
  <c r="P115" i="27"/>
  <c r="L115" i="27"/>
  <c r="BP17" i="27"/>
  <c r="BL17" i="27"/>
  <c r="BH17" i="27"/>
  <c r="BD17" i="27"/>
  <c r="AZ17" i="27"/>
  <c r="AV17" i="27"/>
  <c r="AR17" i="27"/>
  <c r="AN17" i="27"/>
  <c r="AJ17" i="27"/>
  <c r="AF17" i="27"/>
  <c r="AB17" i="27"/>
  <c r="X17" i="27"/>
  <c r="T17" i="27"/>
  <c r="P17" i="27"/>
  <c r="L17" i="27"/>
  <c r="BN17" i="27"/>
  <c r="BJ17" i="27"/>
  <c r="BF17" i="27"/>
  <c r="BB17" i="27"/>
  <c r="AX17" i="27"/>
  <c r="AT17" i="27"/>
  <c r="AP17" i="27"/>
  <c r="AL17" i="27"/>
  <c r="AH17" i="27"/>
  <c r="AD17" i="27"/>
  <c r="Z17" i="27"/>
  <c r="V17" i="27"/>
  <c r="R17" i="27"/>
  <c r="N17" i="27"/>
  <c r="J17" i="27"/>
  <c r="BP14" i="27"/>
  <c r="BH14" i="27"/>
  <c r="AZ14" i="27"/>
  <c r="AR14" i="27"/>
  <c r="AJ14" i="27"/>
  <c r="AB14" i="27"/>
  <c r="T14" i="27"/>
  <c r="L14" i="27"/>
  <c r="BN14" i="27"/>
  <c r="BF14" i="27"/>
  <c r="AX14" i="27"/>
  <c r="AP14" i="27"/>
  <c r="AH14" i="27"/>
  <c r="Z14" i="27"/>
  <c r="R14" i="27"/>
  <c r="J14" i="27"/>
  <c r="BL14" i="27"/>
  <c r="BD14" i="27"/>
  <c r="AV14" i="27"/>
  <c r="AN14" i="27"/>
  <c r="AF14" i="27"/>
  <c r="X14" i="27"/>
  <c r="P14" i="27"/>
  <c r="BJ14" i="27"/>
  <c r="BB14" i="27"/>
  <c r="AT14" i="27"/>
  <c r="AL14" i="27"/>
  <c r="AD14" i="27"/>
  <c r="V14" i="27"/>
  <c r="N14" i="27"/>
  <c r="BN30" i="27"/>
  <c r="BJ30" i="27"/>
  <c r="BF30" i="27"/>
  <c r="BB30" i="27"/>
  <c r="AX30" i="27"/>
  <c r="AT30" i="27"/>
  <c r="AP30" i="27"/>
  <c r="AL30" i="27"/>
  <c r="AH30" i="27"/>
  <c r="AD30" i="27"/>
  <c r="Z30" i="27"/>
  <c r="V30" i="27"/>
  <c r="R30" i="27"/>
  <c r="N30" i="27"/>
  <c r="J30" i="27"/>
  <c r="BP30" i="27"/>
  <c r="BL30" i="27"/>
  <c r="BH30" i="27"/>
  <c r="BD30" i="27"/>
  <c r="AZ30" i="27"/>
  <c r="AV30" i="27"/>
  <c r="AR30" i="27"/>
  <c r="AN30" i="27"/>
  <c r="AJ30" i="27"/>
  <c r="AF30" i="27"/>
  <c r="AB30" i="27"/>
  <c r="X30" i="27"/>
  <c r="T30" i="27"/>
  <c r="P30" i="27"/>
  <c r="L30" i="27"/>
  <c r="BN32" i="27"/>
  <c r="BJ32" i="27"/>
  <c r="BF32" i="27"/>
  <c r="BB32" i="27"/>
  <c r="AX32" i="27"/>
  <c r="AT32" i="27"/>
  <c r="AP32" i="27"/>
  <c r="AL32" i="27"/>
  <c r="AH32" i="27"/>
  <c r="AD32" i="27"/>
  <c r="Z32" i="27"/>
  <c r="V32" i="27"/>
  <c r="R32" i="27"/>
  <c r="N32" i="27"/>
  <c r="J32" i="27"/>
  <c r="BP32" i="27"/>
  <c r="BL32" i="27"/>
  <c r="BH32" i="27"/>
  <c r="BD32" i="27"/>
  <c r="AZ32" i="27"/>
  <c r="AV32" i="27"/>
  <c r="AR32" i="27"/>
  <c r="AN32" i="27"/>
  <c r="AJ32" i="27"/>
  <c r="AF32" i="27"/>
  <c r="AB32" i="27"/>
  <c r="X32" i="27"/>
  <c r="T32" i="27"/>
  <c r="P32" i="27"/>
  <c r="L32" i="27"/>
  <c r="BN131" i="27"/>
  <c r="BJ131" i="27"/>
  <c r="BF131" i="27"/>
  <c r="BL131" i="27"/>
  <c r="BB131" i="27"/>
  <c r="AX131" i="27"/>
  <c r="AT131" i="27"/>
  <c r="AP131" i="27"/>
  <c r="AL131" i="27"/>
  <c r="AH131" i="27"/>
  <c r="AD131" i="27"/>
  <c r="Z131" i="27"/>
  <c r="V131" i="27"/>
  <c r="R131" i="27"/>
  <c r="N131" i="27"/>
  <c r="J131" i="27"/>
  <c r="BP131" i="27"/>
  <c r="BD131" i="27"/>
  <c r="AZ131" i="27"/>
  <c r="AV131" i="27"/>
  <c r="AR131" i="27"/>
  <c r="AN131" i="27"/>
  <c r="AJ131" i="27"/>
  <c r="AF131" i="27"/>
  <c r="AB131" i="27"/>
  <c r="X131" i="27"/>
  <c r="T131" i="27"/>
  <c r="P131" i="27"/>
  <c r="L131" i="27"/>
  <c r="BH131" i="27"/>
  <c r="BN36" i="27"/>
  <c r="BJ36" i="27"/>
  <c r="BF36" i="27"/>
  <c r="BB36" i="27"/>
  <c r="AX36" i="27"/>
  <c r="AT36" i="27"/>
  <c r="AP36" i="27"/>
  <c r="AL36" i="27"/>
  <c r="AH36" i="27"/>
  <c r="AD36" i="27"/>
  <c r="Z36" i="27"/>
  <c r="V36" i="27"/>
  <c r="R36" i="27"/>
  <c r="N36" i="27"/>
  <c r="J36" i="27"/>
  <c r="BP36" i="27"/>
  <c r="BL36" i="27"/>
  <c r="BH36" i="27"/>
  <c r="BD36" i="27"/>
  <c r="AZ36" i="27"/>
  <c r="AV36" i="27"/>
  <c r="AR36" i="27"/>
  <c r="AN36" i="27"/>
  <c r="AJ36" i="27"/>
  <c r="AF36" i="27"/>
  <c r="AB36" i="27"/>
  <c r="X36" i="27"/>
  <c r="T36" i="27"/>
  <c r="P36" i="27"/>
  <c r="L36" i="27"/>
  <c r="BN129" i="27"/>
  <c r="BJ129" i="27"/>
  <c r="BF129" i="27"/>
  <c r="BB129" i="27"/>
  <c r="AX129" i="27"/>
  <c r="AT129" i="27"/>
  <c r="AP129" i="27"/>
  <c r="AL129" i="27"/>
  <c r="AH129" i="27"/>
  <c r="AD129" i="27"/>
  <c r="Z129" i="27"/>
  <c r="V129" i="27"/>
  <c r="R129" i="27"/>
  <c r="N129" i="27"/>
  <c r="J129" i="27"/>
  <c r="BP129" i="27"/>
  <c r="BL129" i="27"/>
  <c r="BH129" i="27"/>
  <c r="BD129" i="27"/>
  <c r="AZ129" i="27"/>
  <c r="AV129" i="27"/>
  <c r="AR129" i="27"/>
  <c r="AN129" i="27"/>
  <c r="AJ129" i="27"/>
  <c r="AF129" i="27"/>
  <c r="AB129" i="27"/>
  <c r="X129" i="27"/>
  <c r="T129" i="27"/>
  <c r="P129" i="27"/>
  <c r="L129" i="27"/>
  <c r="BN26" i="27"/>
  <c r="BJ26" i="27"/>
  <c r="BF26" i="27"/>
  <c r="BB26" i="27"/>
  <c r="AX26" i="27"/>
  <c r="AT26" i="27"/>
  <c r="AP26" i="27"/>
  <c r="AL26" i="27"/>
  <c r="AH26" i="27"/>
  <c r="AD26" i="27"/>
  <c r="Z26" i="27"/>
  <c r="V26" i="27"/>
  <c r="R26" i="27"/>
  <c r="N26" i="27"/>
  <c r="J26" i="27"/>
  <c r="BP26" i="27"/>
  <c r="BL26" i="27"/>
  <c r="BH26" i="27"/>
  <c r="BD26" i="27"/>
  <c r="AZ26" i="27"/>
  <c r="AV26" i="27"/>
  <c r="AR26" i="27"/>
  <c r="AN26" i="27"/>
  <c r="AJ26" i="27"/>
  <c r="AF26" i="27"/>
  <c r="AB26" i="27"/>
  <c r="X26" i="27"/>
  <c r="T26" i="27"/>
  <c r="P26" i="27"/>
  <c r="L26" i="27"/>
  <c r="BS77" i="27"/>
  <c r="BO77" i="27"/>
  <c r="BK77" i="27"/>
  <c r="BG77" i="27"/>
  <c r="BC77" i="27"/>
  <c r="AY77" i="27"/>
  <c r="AU77" i="27"/>
  <c r="AQ77" i="27"/>
  <c r="AM77" i="27"/>
  <c r="AI77" i="27"/>
  <c r="AE77" i="27"/>
  <c r="AA77" i="27"/>
  <c r="W77" i="27"/>
  <c r="S77" i="27"/>
  <c r="O77" i="27"/>
  <c r="K77" i="27"/>
  <c r="BQ77" i="27"/>
  <c r="BM77" i="27"/>
  <c r="BI77" i="27"/>
  <c r="BE77" i="27"/>
  <c r="BA77" i="27"/>
  <c r="AW77" i="27"/>
  <c r="AS77" i="27"/>
  <c r="AO77" i="27"/>
  <c r="AK77" i="27"/>
  <c r="AG77" i="27"/>
  <c r="AC77" i="27"/>
  <c r="Y77" i="27"/>
  <c r="U77" i="27"/>
  <c r="Q77" i="27"/>
  <c r="M77" i="27"/>
  <c r="BP136" i="27"/>
  <c r="BL136" i="27"/>
  <c r="BH136" i="27"/>
  <c r="BD136" i="27"/>
  <c r="AZ136" i="27"/>
  <c r="AV136" i="27"/>
  <c r="AR136" i="27"/>
  <c r="AN136" i="27"/>
  <c r="AJ136" i="27"/>
  <c r="AF136" i="27"/>
  <c r="AB136" i="27"/>
  <c r="X136" i="27"/>
  <c r="T136" i="27"/>
  <c r="P136" i="27"/>
  <c r="L136" i="27"/>
  <c r="BN136" i="27"/>
  <c r="BJ136" i="27"/>
  <c r="BF136" i="27"/>
  <c r="BB136" i="27"/>
  <c r="AX136" i="27"/>
  <c r="AT136" i="27"/>
  <c r="AP136" i="27"/>
  <c r="AL136" i="27"/>
  <c r="AH136" i="27"/>
  <c r="AD136" i="27"/>
  <c r="Z136" i="27"/>
  <c r="V136" i="27"/>
  <c r="R136" i="27"/>
  <c r="N136" i="27"/>
  <c r="J136" i="27"/>
  <c r="BN109" i="27"/>
  <c r="BJ109" i="27"/>
  <c r="BF109" i="27"/>
  <c r="BB109" i="27"/>
  <c r="AX109" i="27"/>
  <c r="AT109" i="27"/>
  <c r="AP109" i="27"/>
  <c r="AL109" i="27"/>
  <c r="AH109" i="27"/>
  <c r="AD109" i="27"/>
  <c r="Z109" i="27"/>
  <c r="V109" i="27"/>
  <c r="R109" i="27"/>
  <c r="N109" i="27"/>
  <c r="J109" i="27"/>
  <c r="BP109" i="27"/>
  <c r="BL109" i="27"/>
  <c r="BH109" i="27"/>
  <c r="BD109" i="27"/>
  <c r="AZ109" i="27"/>
  <c r="AV109" i="27"/>
  <c r="AR109" i="27"/>
  <c r="AN109" i="27"/>
  <c r="AJ109" i="27"/>
  <c r="AF109" i="27"/>
  <c r="AB109" i="27"/>
  <c r="X109" i="27"/>
  <c r="T109" i="27"/>
  <c r="P109" i="27"/>
  <c r="L109" i="27"/>
  <c r="BN42" i="27"/>
  <c r="BJ42" i="27"/>
  <c r="BF42" i="27"/>
  <c r="BB42" i="27"/>
  <c r="AX42" i="27"/>
  <c r="AT42" i="27"/>
  <c r="AP42" i="27"/>
  <c r="AL42" i="27"/>
  <c r="AH42" i="27"/>
  <c r="AD42" i="27"/>
  <c r="Z42" i="27"/>
  <c r="V42" i="27"/>
  <c r="R42" i="27"/>
  <c r="N42" i="27"/>
  <c r="J42" i="27"/>
  <c r="BP42" i="27"/>
  <c r="BL42" i="27"/>
  <c r="BH42" i="27"/>
  <c r="BD42" i="27"/>
  <c r="AZ42" i="27"/>
  <c r="AV42" i="27"/>
  <c r="AR42" i="27"/>
  <c r="AN42" i="27"/>
  <c r="AJ42" i="27"/>
  <c r="AF42" i="27"/>
  <c r="AB42" i="27"/>
  <c r="X42" i="27"/>
  <c r="T42" i="27"/>
  <c r="P42" i="27"/>
  <c r="L42" i="27"/>
  <c r="BP70" i="27"/>
  <c r="BL70" i="27"/>
  <c r="BH70" i="27"/>
  <c r="BD70" i="27"/>
  <c r="AZ70" i="27"/>
  <c r="AV70" i="27"/>
  <c r="AR70" i="27"/>
  <c r="AN70" i="27"/>
  <c r="AJ70" i="27"/>
  <c r="AF70" i="27"/>
  <c r="AB70" i="27"/>
  <c r="X70" i="27"/>
  <c r="T70" i="27"/>
  <c r="P70" i="27"/>
  <c r="L70" i="27"/>
  <c r="BN70" i="27"/>
  <c r="BJ70" i="27"/>
  <c r="BF70" i="27"/>
  <c r="BB70" i="27"/>
  <c r="AX70" i="27"/>
  <c r="AT70" i="27"/>
  <c r="AP70" i="27"/>
  <c r="AL70" i="27"/>
  <c r="AH70" i="27"/>
  <c r="AD70" i="27"/>
  <c r="Z70" i="27"/>
  <c r="V70" i="27"/>
  <c r="R70" i="27"/>
  <c r="N70" i="27"/>
  <c r="J70" i="27"/>
  <c r="BP126" i="27"/>
  <c r="BL126" i="27"/>
  <c r="BH126" i="27"/>
  <c r="BD126" i="27"/>
  <c r="AZ126" i="27"/>
  <c r="AV126" i="27"/>
  <c r="AR126" i="27"/>
  <c r="AN126" i="27"/>
  <c r="AJ126" i="27"/>
  <c r="AF126" i="27"/>
  <c r="AB126" i="27"/>
  <c r="X126" i="27"/>
  <c r="T126" i="27"/>
  <c r="P126" i="27"/>
  <c r="L126" i="27"/>
  <c r="BN126" i="27"/>
  <c r="BJ126" i="27"/>
  <c r="BF126" i="27"/>
  <c r="BB126" i="27"/>
  <c r="AX126" i="27"/>
  <c r="AT126" i="27"/>
  <c r="AP126" i="27"/>
  <c r="AL126" i="27"/>
  <c r="AH126" i="27"/>
  <c r="AD126" i="27"/>
  <c r="Z126" i="27"/>
  <c r="V126" i="27"/>
  <c r="R126" i="27"/>
  <c r="N126" i="27"/>
  <c r="J126" i="27"/>
  <c r="BP174" i="27"/>
  <c r="BL174" i="27"/>
  <c r="BH174" i="27"/>
  <c r="BD174" i="27"/>
  <c r="AZ174" i="27"/>
  <c r="AV174" i="27"/>
  <c r="AR174" i="27"/>
  <c r="AN174" i="27"/>
  <c r="AJ174" i="27"/>
  <c r="AF174" i="27"/>
  <c r="AB174" i="27"/>
  <c r="X174" i="27"/>
  <c r="T174" i="27"/>
  <c r="P174" i="27"/>
  <c r="L174" i="27"/>
  <c r="BN174" i="27"/>
  <c r="BJ174" i="27"/>
  <c r="BF174" i="27"/>
  <c r="BB174" i="27"/>
  <c r="AX174" i="27"/>
  <c r="AT174" i="27"/>
  <c r="AP174" i="27"/>
  <c r="AL174" i="27"/>
  <c r="AH174" i="27"/>
  <c r="AD174" i="27"/>
  <c r="Z174" i="27"/>
  <c r="V174" i="27"/>
  <c r="R174" i="27"/>
  <c r="N174" i="27"/>
  <c r="J174" i="27"/>
  <c r="W6" i="41"/>
  <c r="Q55" i="43"/>
  <c r="G55" i="43"/>
  <c r="AA54" i="43"/>
  <c r="AA55" i="43" s="1"/>
  <c r="Q31" i="43"/>
  <c r="AA24" i="43"/>
  <c r="Q30" i="43"/>
  <c r="Q25" i="43"/>
  <c r="Q32" i="43" s="1"/>
  <c r="DT14" i="41" l="1"/>
  <c r="DP14" i="41"/>
  <c r="DL14" i="41"/>
  <c r="DH14" i="41"/>
  <c r="DD14" i="41"/>
  <c r="CZ14" i="41"/>
  <c r="CV14" i="41"/>
  <c r="CR14" i="41"/>
  <c r="CN14" i="41"/>
  <c r="CJ14" i="41"/>
  <c r="CF14" i="41"/>
  <c r="CB14" i="41"/>
  <c r="BX14" i="41"/>
  <c r="BT14" i="41"/>
  <c r="BP14" i="41"/>
  <c r="DS14" i="41"/>
  <c r="DO14" i="41"/>
  <c r="DK14" i="41"/>
  <c r="DG14" i="41"/>
  <c r="DC14" i="41"/>
  <c r="CY14" i="41"/>
  <c r="CU14" i="41"/>
  <c r="CQ14" i="41"/>
  <c r="CM14" i="41"/>
  <c r="CI14" i="41"/>
  <c r="CE14" i="41"/>
  <c r="CA14" i="41"/>
  <c r="BW14" i="41"/>
  <c r="BS14" i="41"/>
  <c r="BO14" i="41"/>
  <c r="DV14" i="41"/>
  <c r="DR14" i="41"/>
  <c r="DN14" i="41"/>
  <c r="DJ14" i="41"/>
  <c r="DF14" i="41"/>
  <c r="DB14" i="41"/>
  <c r="CX14" i="41"/>
  <c r="CT14" i="41"/>
  <c r="CP14" i="41"/>
  <c r="CL14" i="41"/>
  <c r="CH14" i="41"/>
  <c r="CD14" i="41"/>
  <c r="BZ14" i="41"/>
  <c r="BV14" i="41"/>
  <c r="BR14" i="41"/>
  <c r="BN14" i="41"/>
  <c r="DQ14" i="41"/>
  <c r="DM14" i="41"/>
  <c r="DI14" i="41"/>
  <c r="DE14" i="41"/>
  <c r="DA14" i="41"/>
  <c r="CW14" i="41"/>
  <c r="CS14" i="41"/>
  <c r="CO14" i="41"/>
  <c r="CK14" i="41"/>
  <c r="CG14" i="41"/>
  <c r="CC14" i="41"/>
  <c r="BY14" i="41"/>
  <c r="BU14" i="41"/>
  <c r="BQ14" i="41"/>
  <c r="BM14" i="41"/>
  <c r="DV23" i="41"/>
  <c r="DR23" i="41"/>
  <c r="DN23" i="41"/>
  <c r="DJ23" i="41"/>
  <c r="DF23" i="41"/>
  <c r="DB23" i="41"/>
  <c r="CX23" i="41"/>
  <c r="CT23" i="41"/>
  <c r="CP23" i="41"/>
  <c r="CL23" i="41"/>
  <c r="CH23" i="41"/>
  <c r="CD23" i="41"/>
  <c r="BZ23" i="41"/>
  <c r="BV23" i="41"/>
  <c r="BR23" i="41"/>
  <c r="BN23" i="41"/>
  <c r="DQ23" i="41"/>
  <c r="DM23" i="41"/>
  <c r="DI23" i="41"/>
  <c r="DE23" i="41"/>
  <c r="DA23" i="41"/>
  <c r="CW23" i="41"/>
  <c r="CS23" i="41"/>
  <c r="CO23" i="41"/>
  <c r="CK23" i="41"/>
  <c r="CG23" i="41"/>
  <c r="CC23" i="41"/>
  <c r="BY23" i="41"/>
  <c r="BU23" i="41"/>
  <c r="BQ23" i="41"/>
  <c r="BM23" i="41"/>
  <c r="DP23" i="41"/>
  <c r="DH23" i="41"/>
  <c r="CZ23" i="41"/>
  <c r="CR23" i="41"/>
  <c r="CJ23" i="41"/>
  <c r="CB23" i="41"/>
  <c r="BT23" i="41"/>
  <c r="DO23" i="41"/>
  <c r="DG23" i="41"/>
  <c r="CY23" i="41"/>
  <c r="CQ23" i="41"/>
  <c r="CI23" i="41"/>
  <c r="CA23" i="41"/>
  <c r="BS23" i="41"/>
  <c r="DT23" i="41"/>
  <c r="DL23" i="41"/>
  <c r="DD23" i="41"/>
  <c r="CV23" i="41"/>
  <c r="CN23" i="41"/>
  <c r="CF23" i="41"/>
  <c r="BX23" i="41"/>
  <c r="BP23" i="41"/>
  <c r="DS23" i="41"/>
  <c r="DK23" i="41"/>
  <c r="DC23" i="41"/>
  <c r="CU23" i="41"/>
  <c r="CM23" i="41"/>
  <c r="CE23" i="41"/>
  <c r="BW23" i="41"/>
  <c r="BO23" i="41"/>
  <c r="DT113" i="41"/>
  <c r="DP113" i="41"/>
  <c r="DL113" i="41"/>
  <c r="DH113" i="41"/>
  <c r="DD113" i="41"/>
  <c r="CZ113" i="41"/>
  <c r="CV113" i="41"/>
  <c r="CR113" i="41"/>
  <c r="CN113" i="41"/>
  <c r="DO113" i="41"/>
  <c r="DJ113" i="41"/>
  <c r="DE113" i="41"/>
  <c r="CY113" i="41"/>
  <c r="CT113" i="41"/>
  <c r="CO113" i="41"/>
  <c r="CJ113" i="41"/>
  <c r="CF113" i="41"/>
  <c r="CB113" i="41"/>
  <c r="BX113" i="41"/>
  <c r="BT113" i="41"/>
  <c r="BP113" i="41"/>
  <c r="DS113" i="41"/>
  <c r="DN113" i="41"/>
  <c r="DI113" i="41"/>
  <c r="DC113" i="41"/>
  <c r="CX113" i="41"/>
  <c r="CS113" i="41"/>
  <c r="CM113" i="41"/>
  <c r="CI113" i="41"/>
  <c r="CE113" i="41"/>
  <c r="CA113" i="41"/>
  <c r="BW113" i="41"/>
  <c r="BS113" i="41"/>
  <c r="BO113" i="41"/>
  <c r="DR113" i="41"/>
  <c r="DM113" i="41"/>
  <c r="DG113" i="41"/>
  <c r="DB113" i="41"/>
  <c r="CW113" i="41"/>
  <c r="CQ113" i="41"/>
  <c r="CL113" i="41"/>
  <c r="CH113" i="41"/>
  <c r="CD113" i="41"/>
  <c r="BZ113" i="41"/>
  <c r="BV113" i="41"/>
  <c r="BR113" i="41"/>
  <c r="BN113" i="41"/>
  <c r="DV113" i="41"/>
  <c r="DF113" i="41"/>
  <c r="CK113" i="41"/>
  <c r="BU113" i="41"/>
  <c r="DA113" i="41"/>
  <c r="CG113" i="41"/>
  <c r="BQ113" i="41"/>
  <c r="DQ113" i="41"/>
  <c r="CU113" i="41"/>
  <c r="CC113" i="41"/>
  <c r="BM113" i="41"/>
  <c r="DK113" i="41"/>
  <c r="CP113" i="41"/>
  <c r="BY113" i="41"/>
  <c r="DV80" i="41"/>
  <c r="DR80" i="41"/>
  <c r="DN80" i="41"/>
  <c r="DJ80" i="41"/>
  <c r="DF80" i="41"/>
  <c r="DB80" i="41"/>
  <c r="CX80" i="41"/>
  <c r="CT80" i="41"/>
  <c r="CP80" i="41"/>
  <c r="CL80" i="41"/>
  <c r="CH80" i="41"/>
  <c r="CD80" i="41"/>
  <c r="BZ80" i="41"/>
  <c r="BV80" i="41"/>
  <c r="BR80" i="41"/>
  <c r="BN80" i="41"/>
  <c r="DQ80" i="41"/>
  <c r="DM80" i="41"/>
  <c r="DI80" i="41"/>
  <c r="DE80" i="41"/>
  <c r="DA80" i="41"/>
  <c r="CW80" i="41"/>
  <c r="CS80" i="41"/>
  <c r="CO80" i="41"/>
  <c r="CK80" i="41"/>
  <c r="CG80" i="41"/>
  <c r="CC80" i="41"/>
  <c r="BY80" i="41"/>
  <c r="BU80" i="41"/>
  <c r="BQ80" i="41"/>
  <c r="BM80" i="41"/>
  <c r="DT80" i="41"/>
  <c r="DP80" i="41"/>
  <c r="DL80" i="41"/>
  <c r="DH80" i="41"/>
  <c r="DD80" i="41"/>
  <c r="CZ80" i="41"/>
  <c r="CV80" i="41"/>
  <c r="CR80" i="41"/>
  <c r="CN80" i="41"/>
  <c r="CJ80" i="41"/>
  <c r="CF80" i="41"/>
  <c r="CB80" i="41"/>
  <c r="BX80" i="41"/>
  <c r="BT80" i="41"/>
  <c r="BP80" i="41"/>
  <c r="DS80" i="41"/>
  <c r="DO80" i="41"/>
  <c r="DK80" i="41"/>
  <c r="DG80" i="41"/>
  <c r="DC80" i="41"/>
  <c r="CY80" i="41"/>
  <c r="CU80" i="41"/>
  <c r="CQ80" i="41"/>
  <c r="CM80" i="41"/>
  <c r="CI80" i="41"/>
  <c r="CE80" i="41"/>
  <c r="CA80" i="41"/>
  <c r="BW80" i="41"/>
  <c r="BS80" i="41"/>
  <c r="BO80" i="41"/>
  <c r="DS56" i="41"/>
  <c r="DO56" i="41"/>
  <c r="DK56" i="41"/>
  <c r="DG56" i="41"/>
  <c r="DC56" i="41"/>
  <c r="CY56" i="41"/>
  <c r="CU56" i="41"/>
  <c r="CQ56" i="41"/>
  <c r="CM56" i="41"/>
  <c r="CI56" i="41"/>
  <c r="CE56" i="41"/>
  <c r="CA56" i="41"/>
  <c r="BW56" i="41"/>
  <c r="BS56" i="41"/>
  <c r="BO56" i="41"/>
  <c r="DV56" i="41"/>
  <c r="DR56" i="41"/>
  <c r="DN56" i="41"/>
  <c r="DJ56" i="41"/>
  <c r="DF56" i="41"/>
  <c r="DB56" i="41"/>
  <c r="CX56" i="41"/>
  <c r="CT56" i="41"/>
  <c r="CP56" i="41"/>
  <c r="CL56" i="41"/>
  <c r="CH56" i="41"/>
  <c r="CD56" i="41"/>
  <c r="BZ56" i="41"/>
  <c r="BV56" i="41"/>
  <c r="BR56" i="41"/>
  <c r="BN56" i="41"/>
  <c r="DQ56" i="41"/>
  <c r="DM56" i="41"/>
  <c r="DI56" i="41"/>
  <c r="DE56" i="41"/>
  <c r="DA56" i="41"/>
  <c r="CW56" i="41"/>
  <c r="CS56" i="41"/>
  <c r="CO56" i="41"/>
  <c r="CK56" i="41"/>
  <c r="CG56" i="41"/>
  <c r="CC56" i="41"/>
  <c r="BY56" i="41"/>
  <c r="BU56" i="41"/>
  <c r="BQ56" i="41"/>
  <c r="BM56" i="41"/>
  <c r="DT56" i="41"/>
  <c r="DP56" i="41"/>
  <c r="DL56" i="41"/>
  <c r="DH56" i="41"/>
  <c r="DD56" i="41"/>
  <c r="CZ56" i="41"/>
  <c r="CV56" i="41"/>
  <c r="CR56" i="41"/>
  <c r="CN56" i="41"/>
  <c r="CJ56" i="41"/>
  <c r="CF56" i="41"/>
  <c r="CB56" i="41"/>
  <c r="BX56" i="41"/>
  <c r="BT56" i="41"/>
  <c r="BP56" i="41"/>
  <c r="DQ79" i="41"/>
  <c r="DM79" i="41"/>
  <c r="DI79" i="41"/>
  <c r="DE79" i="41"/>
  <c r="DA79" i="41"/>
  <c r="CW79" i="41"/>
  <c r="CS79" i="41"/>
  <c r="CO79" i="41"/>
  <c r="CK79" i="41"/>
  <c r="CG79" i="41"/>
  <c r="CC79" i="41"/>
  <c r="BY79" i="41"/>
  <c r="BU79" i="41"/>
  <c r="BQ79" i="41"/>
  <c r="BM79" i="41"/>
  <c r="DT79" i="41"/>
  <c r="DP79" i="41"/>
  <c r="DL79" i="41"/>
  <c r="DH79" i="41"/>
  <c r="DD79" i="41"/>
  <c r="CZ79" i="41"/>
  <c r="CV79" i="41"/>
  <c r="CR79" i="41"/>
  <c r="CN79" i="41"/>
  <c r="CJ79" i="41"/>
  <c r="CF79" i="41"/>
  <c r="CB79" i="41"/>
  <c r="BX79" i="41"/>
  <c r="BT79" i="41"/>
  <c r="BP79" i="41"/>
  <c r="DS79" i="41"/>
  <c r="DO79" i="41"/>
  <c r="DK79" i="41"/>
  <c r="DG79" i="41"/>
  <c r="DC79" i="41"/>
  <c r="CY79" i="41"/>
  <c r="CU79" i="41"/>
  <c r="CQ79" i="41"/>
  <c r="CM79" i="41"/>
  <c r="CI79" i="41"/>
  <c r="CE79" i="41"/>
  <c r="CA79" i="41"/>
  <c r="BW79" i="41"/>
  <c r="BS79" i="41"/>
  <c r="BO79" i="41"/>
  <c r="DV79" i="41"/>
  <c r="DR79" i="41"/>
  <c r="DN79" i="41"/>
  <c r="DJ79" i="41"/>
  <c r="DF79" i="41"/>
  <c r="DB79" i="41"/>
  <c r="CX79" i="41"/>
  <c r="CT79" i="41"/>
  <c r="CP79" i="41"/>
  <c r="CL79" i="41"/>
  <c r="CH79" i="41"/>
  <c r="CD79" i="41"/>
  <c r="BZ79" i="41"/>
  <c r="BV79" i="41"/>
  <c r="BR79" i="41"/>
  <c r="BN79" i="41"/>
  <c r="DV29" i="41"/>
  <c r="DR29" i="41"/>
  <c r="DN29" i="41"/>
  <c r="DJ29" i="41"/>
  <c r="DF29" i="41"/>
  <c r="DB29" i="41"/>
  <c r="CX29" i="41"/>
  <c r="CT29" i="41"/>
  <c r="CP29" i="41"/>
  <c r="CL29" i="41"/>
  <c r="CH29" i="41"/>
  <c r="CD29" i="41"/>
  <c r="BZ29" i="41"/>
  <c r="BV29" i="41"/>
  <c r="BR29" i="41"/>
  <c r="BN29" i="41"/>
  <c r="DQ29" i="41"/>
  <c r="DM29" i="41"/>
  <c r="DI29" i="41"/>
  <c r="DE29" i="41"/>
  <c r="DA29" i="41"/>
  <c r="CW29" i="41"/>
  <c r="CS29" i="41"/>
  <c r="CO29" i="41"/>
  <c r="CK29" i="41"/>
  <c r="CG29" i="41"/>
  <c r="CC29" i="41"/>
  <c r="BY29" i="41"/>
  <c r="BU29" i="41"/>
  <c r="BQ29" i="41"/>
  <c r="BM29" i="41"/>
  <c r="DT29" i="41"/>
  <c r="DP29" i="41"/>
  <c r="DL29" i="41"/>
  <c r="DH29" i="41"/>
  <c r="DD29" i="41"/>
  <c r="CZ29" i="41"/>
  <c r="CV29" i="41"/>
  <c r="CR29" i="41"/>
  <c r="CN29" i="41"/>
  <c r="CJ29" i="41"/>
  <c r="CF29" i="41"/>
  <c r="CB29" i="41"/>
  <c r="BX29" i="41"/>
  <c r="BT29" i="41"/>
  <c r="BP29" i="41"/>
  <c r="DS29" i="41"/>
  <c r="DO29" i="41"/>
  <c r="DK29" i="41"/>
  <c r="DG29" i="41"/>
  <c r="DC29" i="41"/>
  <c r="CY29" i="41"/>
  <c r="CU29" i="41"/>
  <c r="CQ29" i="41"/>
  <c r="CM29" i="41"/>
  <c r="CI29" i="41"/>
  <c r="CE29" i="41"/>
  <c r="CA29" i="41"/>
  <c r="BW29" i="41"/>
  <c r="BS29" i="41"/>
  <c r="BO29" i="41"/>
  <c r="DT164" i="41"/>
  <c r="DP164" i="41"/>
  <c r="DL164" i="41"/>
  <c r="DH164" i="41"/>
  <c r="DD164" i="41"/>
  <c r="CZ164" i="41"/>
  <c r="CV164" i="41"/>
  <c r="CR164" i="41"/>
  <c r="CN164" i="41"/>
  <c r="CJ164" i="41"/>
  <c r="CF164" i="41"/>
  <c r="CB164" i="41"/>
  <c r="BX164" i="41"/>
  <c r="BT164" i="41"/>
  <c r="BP164" i="41"/>
  <c r="DV164" i="41"/>
  <c r="DQ164" i="41"/>
  <c r="DK164" i="41"/>
  <c r="DF164" i="41"/>
  <c r="DA164" i="41"/>
  <c r="CU164" i="41"/>
  <c r="CP164" i="41"/>
  <c r="CK164" i="41"/>
  <c r="CE164" i="41"/>
  <c r="BZ164" i="41"/>
  <c r="BU164" i="41"/>
  <c r="BO164" i="41"/>
  <c r="DS164" i="41"/>
  <c r="DN164" i="41"/>
  <c r="DI164" i="41"/>
  <c r="DC164" i="41"/>
  <c r="CX164" i="41"/>
  <c r="CS164" i="41"/>
  <c r="CM164" i="41"/>
  <c r="CH164" i="41"/>
  <c r="CC164" i="41"/>
  <c r="BW164" i="41"/>
  <c r="BR164" i="41"/>
  <c r="BM164" i="41"/>
  <c r="DO164" i="41"/>
  <c r="DE164" i="41"/>
  <c r="CT164" i="41"/>
  <c r="CI164" i="41"/>
  <c r="BY164" i="41"/>
  <c r="BN164" i="41"/>
  <c r="DM164" i="41"/>
  <c r="DB164" i="41"/>
  <c r="CQ164" i="41"/>
  <c r="CG164" i="41"/>
  <c r="BV164" i="41"/>
  <c r="DJ164" i="41"/>
  <c r="CY164" i="41"/>
  <c r="CO164" i="41"/>
  <c r="CD164" i="41"/>
  <c r="BS164" i="41"/>
  <c r="DR164" i="41"/>
  <c r="DG164" i="41"/>
  <c r="CW164" i="41"/>
  <c r="CL164" i="41"/>
  <c r="CA164" i="41"/>
  <c r="BQ164" i="41"/>
  <c r="DV37" i="41"/>
  <c r="DR37" i="41"/>
  <c r="DN37" i="41"/>
  <c r="DJ37" i="41"/>
  <c r="DF37" i="41"/>
  <c r="DB37" i="41"/>
  <c r="CX37" i="41"/>
  <c r="CT37" i="41"/>
  <c r="CP37" i="41"/>
  <c r="CL37" i="41"/>
  <c r="CH37" i="41"/>
  <c r="CD37" i="41"/>
  <c r="BZ37" i="41"/>
  <c r="BV37" i="41"/>
  <c r="BR37" i="41"/>
  <c r="BN37" i="41"/>
  <c r="DQ37" i="41"/>
  <c r="DM37" i="41"/>
  <c r="DI37" i="41"/>
  <c r="DE37" i="41"/>
  <c r="DA37" i="41"/>
  <c r="CW37" i="41"/>
  <c r="CS37" i="41"/>
  <c r="CO37" i="41"/>
  <c r="CK37" i="41"/>
  <c r="CG37" i="41"/>
  <c r="CC37" i="41"/>
  <c r="BY37" i="41"/>
  <c r="BU37" i="41"/>
  <c r="BQ37" i="41"/>
  <c r="BM37" i="41"/>
  <c r="DT37" i="41"/>
  <c r="DP37" i="41"/>
  <c r="DL37" i="41"/>
  <c r="DH37" i="41"/>
  <c r="DD37" i="41"/>
  <c r="CZ37" i="41"/>
  <c r="CV37" i="41"/>
  <c r="CR37" i="41"/>
  <c r="CN37" i="41"/>
  <c r="CJ37" i="41"/>
  <c r="CF37" i="41"/>
  <c r="CB37" i="41"/>
  <c r="BX37" i="41"/>
  <c r="BT37" i="41"/>
  <c r="BP37" i="41"/>
  <c r="DS37" i="41"/>
  <c r="DO37" i="41"/>
  <c r="DK37" i="41"/>
  <c r="DG37" i="41"/>
  <c r="DC37" i="41"/>
  <c r="CY37" i="41"/>
  <c r="CU37" i="41"/>
  <c r="CQ37" i="41"/>
  <c r="CM37" i="41"/>
  <c r="CI37" i="41"/>
  <c r="CE37" i="41"/>
  <c r="CA37" i="41"/>
  <c r="BW37" i="41"/>
  <c r="BS37" i="41"/>
  <c r="BO37" i="41"/>
  <c r="DS77" i="41"/>
  <c r="DO77" i="41"/>
  <c r="DK77" i="41"/>
  <c r="DG77" i="41"/>
  <c r="DC77" i="41"/>
  <c r="CY77" i="41"/>
  <c r="CU77" i="41"/>
  <c r="CQ77" i="41"/>
  <c r="CM77" i="41"/>
  <c r="CI77" i="41"/>
  <c r="CE77" i="41"/>
  <c r="CA77" i="41"/>
  <c r="BW77" i="41"/>
  <c r="BS77" i="41"/>
  <c r="BO77" i="41"/>
  <c r="DV77" i="41"/>
  <c r="DR77" i="41"/>
  <c r="DN77" i="41"/>
  <c r="DJ77" i="41"/>
  <c r="DF77" i="41"/>
  <c r="DB77" i="41"/>
  <c r="CX77" i="41"/>
  <c r="CT77" i="41"/>
  <c r="CP77" i="41"/>
  <c r="CL77" i="41"/>
  <c r="CH77" i="41"/>
  <c r="CD77" i="41"/>
  <c r="BZ77" i="41"/>
  <c r="BV77" i="41"/>
  <c r="BR77" i="41"/>
  <c r="BN77" i="41"/>
  <c r="DQ77" i="41"/>
  <c r="DM77" i="41"/>
  <c r="DI77" i="41"/>
  <c r="DE77" i="41"/>
  <c r="DA77" i="41"/>
  <c r="CW77" i="41"/>
  <c r="CS77" i="41"/>
  <c r="CO77" i="41"/>
  <c r="CK77" i="41"/>
  <c r="CG77" i="41"/>
  <c r="CC77" i="41"/>
  <c r="BY77" i="41"/>
  <c r="BU77" i="41"/>
  <c r="BQ77" i="41"/>
  <c r="BM77" i="41"/>
  <c r="DT77" i="41"/>
  <c r="DP77" i="41"/>
  <c r="DL77" i="41"/>
  <c r="DH77" i="41"/>
  <c r="DD77" i="41"/>
  <c r="CZ77" i="41"/>
  <c r="CV77" i="41"/>
  <c r="CR77" i="41"/>
  <c r="CN77" i="41"/>
  <c r="CJ77" i="41"/>
  <c r="CF77" i="41"/>
  <c r="CB77" i="41"/>
  <c r="BX77" i="41"/>
  <c r="BT77" i="41"/>
  <c r="BP77" i="41"/>
  <c r="DT43" i="41"/>
  <c r="DP43" i="41"/>
  <c r="DL43" i="41"/>
  <c r="DH43" i="41"/>
  <c r="DD43" i="41"/>
  <c r="CZ43" i="41"/>
  <c r="CV43" i="41"/>
  <c r="CR43" i="41"/>
  <c r="CN43" i="41"/>
  <c r="CJ43" i="41"/>
  <c r="CF43" i="41"/>
  <c r="CB43" i="41"/>
  <c r="BX43" i="41"/>
  <c r="BT43" i="41"/>
  <c r="BP43" i="41"/>
  <c r="DS43" i="41"/>
  <c r="DO43" i="41"/>
  <c r="DK43" i="41"/>
  <c r="DG43" i="41"/>
  <c r="DC43" i="41"/>
  <c r="CY43" i="41"/>
  <c r="CU43" i="41"/>
  <c r="CQ43" i="41"/>
  <c r="CM43" i="41"/>
  <c r="CI43" i="41"/>
  <c r="CE43" i="41"/>
  <c r="CA43" i="41"/>
  <c r="BW43" i="41"/>
  <c r="BS43" i="41"/>
  <c r="BO43" i="41"/>
  <c r="DV43" i="41"/>
  <c r="DR43" i="41"/>
  <c r="DN43" i="41"/>
  <c r="DJ43" i="41"/>
  <c r="DF43" i="41"/>
  <c r="DB43" i="41"/>
  <c r="CX43" i="41"/>
  <c r="CT43" i="41"/>
  <c r="CP43" i="41"/>
  <c r="CL43" i="41"/>
  <c r="CH43" i="41"/>
  <c r="CD43" i="41"/>
  <c r="BZ43" i="41"/>
  <c r="BV43" i="41"/>
  <c r="BR43" i="41"/>
  <c r="BN43" i="41"/>
  <c r="DQ43" i="41"/>
  <c r="DM43" i="41"/>
  <c r="DI43" i="41"/>
  <c r="DE43" i="41"/>
  <c r="DA43" i="41"/>
  <c r="CW43" i="41"/>
  <c r="CS43" i="41"/>
  <c r="CO43" i="41"/>
  <c r="CK43" i="41"/>
  <c r="CG43" i="41"/>
  <c r="CC43" i="41"/>
  <c r="BY43" i="41"/>
  <c r="BU43" i="41"/>
  <c r="BQ43" i="41"/>
  <c r="BM43" i="41"/>
  <c r="DS50" i="41"/>
  <c r="DO50" i="41"/>
  <c r="DK50" i="41"/>
  <c r="DG50" i="41"/>
  <c r="DC50" i="41"/>
  <c r="CY50" i="41"/>
  <c r="CU50" i="41"/>
  <c r="CQ50" i="41"/>
  <c r="CM50" i="41"/>
  <c r="CI50" i="41"/>
  <c r="CE50" i="41"/>
  <c r="CA50" i="41"/>
  <c r="BW50" i="41"/>
  <c r="BS50" i="41"/>
  <c r="BO50" i="41"/>
  <c r="DV50" i="41"/>
  <c r="DR50" i="41"/>
  <c r="DN50" i="41"/>
  <c r="DJ50" i="41"/>
  <c r="DF50" i="41"/>
  <c r="DB50" i="41"/>
  <c r="CX50" i="41"/>
  <c r="CT50" i="41"/>
  <c r="CP50" i="41"/>
  <c r="CL50" i="41"/>
  <c r="CH50" i="41"/>
  <c r="CD50" i="41"/>
  <c r="BZ50" i="41"/>
  <c r="BV50" i="41"/>
  <c r="BR50" i="41"/>
  <c r="BN50" i="41"/>
  <c r="DQ50" i="41"/>
  <c r="DM50" i="41"/>
  <c r="DI50" i="41"/>
  <c r="DE50" i="41"/>
  <c r="DA50" i="41"/>
  <c r="CW50" i="41"/>
  <c r="CS50" i="41"/>
  <c r="CO50" i="41"/>
  <c r="CK50" i="41"/>
  <c r="CG50" i="41"/>
  <c r="CC50" i="41"/>
  <c r="BY50" i="41"/>
  <c r="BU50" i="41"/>
  <c r="BQ50" i="41"/>
  <c r="BM50" i="41"/>
  <c r="DT50" i="41"/>
  <c r="DP50" i="41"/>
  <c r="DL50" i="41"/>
  <c r="DH50" i="41"/>
  <c r="DD50" i="41"/>
  <c r="CZ50" i="41"/>
  <c r="CV50" i="41"/>
  <c r="CR50" i="41"/>
  <c r="CN50" i="41"/>
  <c r="CJ50" i="41"/>
  <c r="CF50" i="41"/>
  <c r="CB50" i="41"/>
  <c r="BX50" i="41"/>
  <c r="BT50" i="41"/>
  <c r="BP50" i="41"/>
  <c r="DT109" i="41"/>
  <c r="DP109" i="41"/>
  <c r="DL109" i="41"/>
  <c r="DH109" i="41"/>
  <c r="DD109" i="41"/>
  <c r="CZ109" i="41"/>
  <c r="CV109" i="41"/>
  <c r="CR109" i="41"/>
  <c r="CN109" i="41"/>
  <c r="CJ109" i="41"/>
  <c r="CF109" i="41"/>
  <c r="CB109" i="41"/>
  <c r="BX109" i="41"/>
  <c r="BT109" i="41"/>
  <c r="BP109" i="41"/>
  <c r="DS109" i="41"/>
  <c r="DO109" i="41"/>
  <c r="DK109" i="41"/>
  <c r="DG109" i="41"/>
  <c r="DC109" i="41"/>
  <c r="CY109" i="41"/>
  <c r="CU109" i="41"/>
  <c r="CQ109" i="41"/>
  <c r="CM109" i="41"/>
  <c r="CI109" i="41"/>
  <c r="CE109" i="41"/>
  <c r="CA109" i="41"/>
  <c r="BW109" i="41"/>
  <c r="BS109" i="41"/>
  <c r="BO109" i="41"/>
  <c r="DV109" i="41"/>
  <c r="DR109" i="41"/>
  <c r="DN109" i="41"/>
  <c r="DJ109" i="41"/>
  <c r="DF109" i="41"/>
  <c r="DB109" i="41"/>
  <c r="CX109" i="41"/>
  <c r="CT109" i="41"/>
  <c r="CP109" i="41"/>
  <c r="CL109" i="41"/>
  <c r="CH109" i="41"/>
  <c r="CD109" i="41"/>
  <c r="BZ109" i="41"/>
  <c r="BV109" i="41"/>
  <c r="BR109" i="41"/>
  <c r="BN109" i="41"/>
  <c r="DE109" i="41"/>
  <c r="CO109" i="41"/>
  <c r="BY109" i="41"/>
  <c r="DQ109" i="41"/>
  <c r="DA109" i="41"/>
  <c r="CK109" i="41"/>
  <c r="BU109" i="41"/>
  <c r="DM109" i="41"/>
  <c r="CW109" i="41"/>
  <c r="CG109" i="41"/>
  <c r="BQ109" i="41"/>
  <c r="DI109" i="41"/>
  <c r="CS109" i="41"/>
  <c r="CC109" i="41"/>
  <c r="BM109" i="41"/>
  <c r="DS166" i="41"/>
  <c r="DO166" i="41"/>
  <c r="DK166" i="41"/>
  <c r="DG166" i="41"/>
  <c r="DC166" i="41"/>
  <c r="CY166" i="41"/>
  <c r="CU166" i="41"/>
  <c r="CQ166" i="41"/>
  <c r="CM166" i="41"/>
  <c r="CI166" i="41"/>
  <c r="CE166" i="41"/>
  <c r="CA166" i="41"/>
  <c r="BW166" i="41"/>
  <c r="BS166" i="41"/>
  <c r="BO166" i="41"/>
  <c r="DV166" i="41"/>
  <c r="DR166" i="41"/>
  <c r="DN166" i="41"/>
  <c r="DJ166" i="41"/>
  <c r="DF166" i="41"/>
  <c r="DB166" i="41"/>
  <c r="CX166" i="41"/>
  <c r="CT166" i="41"/>
  <c r="CP166" i="41"/>
  <c r="CL166" i="41"/>
  <c r="CH166" i="41"/>
  <c r="CD166" i="41"/>
  <c r="BZ166" i="41"/>
  <c r="BV166" i="41"/>
  <c r="BR166" i="41"/>
  <c r="BN166" i="41"/>
  <c r="DM166" i="41"/>
  <c r="DE166" i="41"/>
  <c r="CW166" i="41"/>
  <c r="CO166" i="41"/>
  <c r="CG166" i="41"/>
  <c r="BY166" i="41"/>
  <c r="BQ166" i="41"/>
  <c r="DQ166" i="41"/>
  <c r="DI166" i="41"/>
  <c r="DA166" i="41"/>
  <c r="CS166" i="41"/>
  <c r="CK166" i="41"/>
  <c r="CC166" i="41"/>
  <c r="BU166" i="41"/>
  <c r="BM166" i="41"/>
  <c r="DP166" i="41"/>
  <c r="DH166" i="41"/>
  <c r="CZ166" i="41"/>
  <c r="CR166" i="41"/>
  <c r="CJ166" i="41"/>
  <c r="CB166" i="41"/>
  <c r="BT166" i="41"/>
  <c r="DL166" i="41"/>
  <c r="CF166" i="41"/>
  <c r="DD166" i="41"/>
  <c r="BX166" i="41"/>
  <c r="CV166" i="41"/>
  <c r="BP166" i="41"/>
  <c r="DT166" i="41"/>
  <c r="CN166" i="41"/>
  <c r="DT142" i="41"/>
  <c r="DP142" i="41"/>
  <c r="DL142" i="41"/>
  <c r="DH142" i="41"/>
  <c r="DD142" i="41"/>
  <c r="CZ142" i="41"/>
  <c r="CV142" i="41"/>
  <c r="CR142" i="41"/>
  <c r="CN142" i="41"/>
  <c r="CJ142" i="41"/>
  <c r="CF142" i="41"/>
  <c r="CB142" i="41"/>
  <c r="BX142" i="41"/>
  <c r="BT142" i="41"/>
  <c r="BP142" i="41"/>
  <c r="DS142" i="41"/>
  <c r="DO142" i="41"/>
  <c r="DK142" i="41"/>
  <c r="DG142" i="41"/>
  <c r="DC142" i="41"/>
  <c r="CY142" i="41"/>
  <c r="CU142" i="41"/>
  <c r="CQ142" i="41"/>
  <c r="CM142" i="41"/>
  <c r="CI142" i="41"/>
  <c r="CE142" i="41"/>
  <c r="CA142" i="41"/>
  <c r="BW142" i="41"/>
  <c r="BS142" i="41"/>
  <c r="BO142" i="41"/>
  <c r="DV142" i="41"/>
  <c r="DR142" i="41"/>
  <c r="DN142" i="41"/>
  <c r="DJ142" i="41"/>
  <c r="DF142" i="41"/>
  <c r="DB142" i="41"/>
  <c r="CX142" i="41"/>
  <c r="CT142" i="41"/>
  <c r="CP142" i="41"/>
  <c r="CL142" i="41"/>
  <c r="CH142" i="41"/>
  <c r="CD142" i="41"/>
  <c r="BZ142" i="41"/>
  <c r="BV142" i="41"/>
  <c r="BR142" i="41"/>
  <c r="BN142" i="41"/>
  <c r="DQ142" i="41"/>
  <c r="DM142" i="41"/>
  <c r="DI142" i="41"/>
  <c r="DE142" i="41"/>
  <c r="DA142" i="41"/>
  <c r="CW142" i="41"/>
  <c r="CS142" i="41"/>
  <c r="CO142" i="41"/>
  <c r="CK142" i="41"/>
  <c r="CG142" i="41"/>
  <c r="CC142" i="41"/>
  <c r="BY142" i="41"/>
  <c r="BU142" i="41"/>
  <c r="BQ142" i="41"/>
  <c r="BM142" i="41"/>
  <c r="DT167" i="41"/>
  <c r="DP167" i="41"/>
  <c r="DL167" i="41"/>
  <c r="DH167" i="41"/>
  <c r="DD167" i="41"/>
  <c r="CZ167" i="41"/>
  <c r="CV167" i="41"/>
  <c r="CR167" i="41"/>
  <c r="CN167" i="41"/>
  <c r="CJ167" i="41"/>
  <c r="CF167" i="41"/>
  <c r="CB167" i="41"/>
  <c r="BX167" i="41"/>
  <c r="BT167" i="41"/>
  <c r="BP167" i="41"/>
  <c r="DS167" i="41"/>
  <c r="DO167" i="41"/>
  <c r="DK167" i="41"/>
  <c r="DG167" i="41"/>
  <c r="DC167" i="41"/>
  <c r="CY167" i="41"/>
  <c r="CU167" i="41"/>
  <c r="CQ167" i="41"/>
  <c r="CM167" i="41"/>
  <c r="CI167" i="41"/>
  <c r="CE167" i="41"/>
  <c r="CA167" i="41"/>
  <c r="BW167" i="41"/>
  <c r="BS167" i="41"/>
  <c r="BO167" i="41"/>
  <c r="DM167" i="41"/>
  <c r="DE167" i="41"/>
  <c r="CW167" i="41"/>
  <c r="CO167" i="41"/>
  <c r="CG167" i="41"/>
  <c r="BY167" i="41"/>
  <c r="BQ167" i="41"/>
  <c r="DQ167" i="41"/>
  <c r="DI167" i="41"/>
  <c r="DA167" i="41"/>
  <c r="CS167" i="41"/>
  <c r="CK167" i="41"/>
  <c r="CC167" i="41"/>
  <c r="BU167" i="41"/>
  <c r="BM167" i="41"/>
  <c r="DV167" i="41"/>
  <c r="DN167" i="41"/>
  <c r="DF167" i="41"/>
  <c r="CX167" i="41"/>
  <c r="CP167" i="41"/>
  <c r="CH167" i="41"/>
  <c r="BZ167" i="41"/>
  <c r="BR167" i="41"/>
  <c r="CT167" i="41"/>
  <c r="BN167" i="41"/>
  <c r="DR167" i="41"/>
  <c r="CL167" i="41"/>
  <c r="DJ167" i="41"/>
  <c r="CD167" i="41"/>
  <c r="DB167" i="41"/>
  <c r="BV167" i="41"/>
  <c r="DS27" i="41"/>
  <c r="DO27" i="41"/>
  <c r="DK27" i="41"/>
  <c r="DG27" i="41"/>
  <c r="DC27" i="41"/>
  <c r="CY27" i="41"/>
  <c r="CU27" i="41"/>
  <c r="CQ27" i="41"/>
  <c r="CM27" i="41"/>
  <c r="CI27" i="41"/>
  <c r="CE27" i="41"/>
  <c r="CA27" i="41"/>
  <c r="BW27" i="41"/>
  <c r="BS27" i="41"/>
  <c r="BO27" i="41"/>
  <c r="DV27" i="41"/>
  <c r="DR27" i="41"/>
  <c r="DN27" i="41"/>
  <c r="DJ27" i="41"/>
  <c r="DF27" i="41"/>
  <c r="DB27" i="41"/>
  <c r="CX27" i="41"/>
  <c r="CT27" i="41"/>
  <c r="CP27" i="41"/>
  <c r="CL27" i="41"/>
  <c r="CH27" i="41"/>
  <c r="CD27" i="41"/>
  <c r="BZ27" i="41"/>
  <c r="BV27" i="41"/>
  <c r="BR27" i="41"/>
  <c r="BN27" i="41"/>
  <c r="DQ27" i="41"/>
  <c r="DM27" i="41"/>
  <c r="DI27" i="41"/>
  <c r="DE27" i="41"/>
  <c r="DA27" i="41"/>
  <c r="CW27" i="41"/>
  <c r="CS27" i="41"/>
  <c r="CO27" i="41"/>
  <c r="CK27" i="41"/>
  <c r="CG27" i="41"/>
  <c r="CC27" i="41"/>
  <c r="BY27" i="41"/>
  <c r="BU27" i="41"/>
  <c r="BQ27" i="41"/>
  <c r="BM27" i="41"/>
  <c r="DL27" i="41"/>
  <c r="CV27" i="41"/>
  <c r="CF27" i="41"/>
  <c r="BP27" i="41"/>
  <c r="DH27" i="41"/>
  <c r="CR27" i="41"/>
  <c r="CB27" i="41"/>
  <c r="DT27" i="41"/>
  <c r="DD27" i="41"/>
  <c r="CN27" i="41"/>
  <c r="BX27" i="41"/>
  <c r="DP27" i="41"/>
  <c r="CZ27" i="41"/>
  <c r="CJ27" i="41"/>
  <c r="BT27" i="41"/>
  <c r="DV165" i="41"/>
  <c r="DR165" i="41"/>
  <c r="DN165" i="41"/>
  <c r="DJ165" i="41"/>
  <c r="DF165" i="41"/>
  <c r="DB165" i="41"/>
  <c r="CX165" i="41"/>
  <c r="CT165" i="41"/>
  <c r="CP165" i="41"/>
  <c r="CL165" i="41"/>
  <c r="CH165" i="41"/>
  <c r="CD165" i="41"/>
  <c r="BZ165" i="41"/>
  <c r="BV165" i="41"/>
  <c r="BR165" i="41"/>
  <c r="BN165" i="41"/>
  <c r="DQ165" i="41"/>
  <c r="DM165" i="41"/>
  <c r="DI165" i="41"/>
  <c r="DE165" i="41"/>
  <c r="DA165" i="41"/>
  <c r="CW165" i="41"/>
  <c r="CS165" i="41"/>
  <c r="CO165" i="41"/>
  <c r="CK165" i="41"/>
  <c r="CG165" i="41"/>
  <c r="CC165" i="41"/>
  <c r="BY165" i="41"/>
  <c r="BU165" i="41"/>
  <c r="BQ165" i="41"/>
  <c r="BM165" i="41"/>
  <c r="DO165" i="41"/>
  <c r="DG165" i="41"/>
  <c r="CY165" i="41"/>
  <c r="CQ165" i="41"/>
  <c r="CI165" i="41"/>
  <c r="CA165" i="41"/>
  <c r="BS165" i="41"/>
  <c r="DS165" i="41"/>
  <c r="DK165" i="41"/>
  <c r="DC165" i="41"/>
  <c r="CU165" i="41"/>
  <c r="CM165" i="41"/>
  <c r="CE165" i="41"/>
  <c r="BW165" i="41"/>
  <c r="BO165" i="41"/>
  <c r="DP165" i="41"/>
  <c r="DH165" i="41"/>
  <c r="CZ165" i="41"/>
  <c r="CR165" i="41"/>
  <c r="CJ165" i="41"/>
  <c r="CB165" i="41"/>
  <c r="BT165" i="41"/>
  <c r="CV165" i="41"/>
  <c r="BP165" i="41"/>
  <c r="DT165" i="41"/>
  <c r="CN165" i="41"/>
  <c r="DL165" i="41"/>
  <c r="CF165" i="41"/>
  <c r="DD165" i="41"/>
  <c r="BX165" i="41"/>
  <c r="DT154" i="41"/>
  <c r="DP154" i="41"/>
  <c r="DL154" i="41"/>
  <c r="DH154" i="41"/>
  <c r="DD154" i="41"/>
  <c r="CZ154" i="41"/>
  <c r="CV154" i="41"/>
  <c r="CR154" i="41"/>
  <c r="CN154" i="41"/>
  <c r="CJ154" i="41"/>
  <c r="CF154" i="41"/>
  <c r="CB154" i="41"/>
  <c r="BX154" i="41"/>
  <c r="BT154" i="41"/>
  <c r="BP154" i="41"/>
  <c r="DS154" i="41"/>
  <c r="DO154" i="41"/>
  <c r="DK154" i="41"/>
  <c r="DG154" i="41"/>
  <c r="DC154" i="41"/>
  <c r="CY154" i="41"/>
  <c r="CU154" i="41"/>
  <c r="CQ154" i="41"/>
  <c r="CM154" i="41"/>
  <c r="CI154" i="41"/>
  <c r="CE154" i="41"/>
  <c r="CA154" i="41"/>
  <c r="BW154" i="41"/>
  <c r="BS154" i="41"/>
  <c r="BO154" i="41"/>
  <c r="DQ154" i="41"/>
  <c r="DM154" i="41"/>
  <c r="DI154" i="41"/>
  <c r="DE154" i="41"/>
  <c r="DA154" i="41"/>
  <c r="CW154" i="41"/>
  <c r="CS154" i="41"/>
  <c r="CO154" i="41"/>
  <c r="CK154" i="41"/>
  <c r="CG154" i="41"/>
  <c r="CC154" i="41"/>
  <c r="BY154" i="41"/>
  <c r="BU154" i="41"/>
  <c r="BQ154" i="41"/>
  <c r="BM154" i="41"/>
  <c r="DV154" i="41"/>
  <c r="DJ154" i="41"/>
  <c r="CT154" i="41"/>
  <c r="CD154" i="41"/>
  <c r="BN154" i="41"/>
  <c r="DF154" i="41"/>
  <c r="CP154" i="41"/>
  <c r="BZ154" i="41"/>
  <c r="DR154" i="41"/>
  <c r="DB154" i="41"/>
  <c r="CL154" i="41"/>
  <c r="BV154" i="41"/>
  <c r="DN154" i="41"/>
  <c r="CX154" i="41"/>
  <c r="CH154" i="41"/>
  <c r="BR154" i="41"/>
  <c r="DQ36" i="41"/>
  <c r="DM36" i="41"/>
  <c r="DI36" i="41"/>
  <c r="DE36" i="41"/>
  <c r="DA36" i="41"/>
  <c r="CW36" i="41"/>
  <c r="CS36" i="41"/>
  <c r="CO36" i="41"/>
  <c r="CK36" i="41"/>
  <c r="CG36" i="41"/>
  <c r="CC36" i="41"/>
  <c r="BY36" i="41"/>
  <c r="BU36" i="41"/>
  <c r="BQ36" i="41"/>
  <c r="BM36" i="41"/>
  <c r="DT36" i="41"/>
  <c r="DP36" i="41"/>
  <c r="DL36" i="41"/>
  <c r="DH36" i="41"/>
  <c r="DD36" i="41"/>
  <c r="CZ36" i="41"/>
  <c r="CV36" i="41"/>
  <c r="CR36" i="41"/>
  <c r="CN36" i="41"/>
  <c r="CJ36" i="41"/>
  <c r="CF36" i="41"/>
  <c r="CB36" i="41"/>
  <c r="BX36" i="41"/>
  <c r="BT36" i="41"/>
  <c r="BP36" i="41"/>
  <c r="DS36" i="41"/>
  <c r="DO36" i="41"/>
  <c r="DK36" i="41"/>
  <c r="DG36" i="41"/>
  <c r="DC36" i="41"/>
  <c r="CY36" i="41"/>
  <c r="CU36" i="41"/>
  <c r="CQ36" i="41"/>
  <c r="CM36" i="41"/>
  <c r="CI36" i="41"/>
  <c r="CE36" i="41"/>
  <c r="CA36" i="41"/>
  <c r="BW36" i="41"/>
  <c r="BS36" i="41"/>
  <c r="BO36" i="41"/>
  <c r="DV36" i="41"/>
  <c r="DR36" i="41"/>
  <c r="DN36" i="41"/>
  <c r="DJ36" i="41"/>
  <c r="DF36" i="41"/>
  <c r="DB36" i="41"/>
  <c r="CX36" i="41"/>
  <c r="CT36" i="41"/>
  <c r="CP36" i="41"/>
  <c r="CL36" i="41"/>
  <c r="CH36" i="41"/>
  <c r="CD36" i="41"/>
  <c r="BZ36" i="41"/>
  <c r="BV36" i="41"/>
  <c r="BR36" i="41"/>
  <c r="BN36" i="41"/>
  <c r="DS116" i="41"/>
  <c r="DO116" i="41"/>
  <c r="DK116" i="41"/>
  <c r="DG116" i="41"/>
  <c r="DC116" i="41"/>
  <c r="CY116" i="41"/>
  <c r="CU116" i="41"/>
  <c r="CQ116" i="41"/>
  <c r="CM116" i="41"/>
  <c r="CI116" i="41"/>
  <c r="CE116" i="41"/>
  <c r="CA116" i="41"/>
  <c r="BW116" i="41"/>
  <c r="BS116" i="41"/>
  <c r="BO116" i="41"/>
  <c r="DR116" i="41"/>
  <c r="DM116" i="41"/>
  <c r="DH116" i="41"/>
  <c r="DB116" i="41"/>
  <c r="CW116" i="41"/>
  <c r="CR116" i="41"/>
  <c r="CL116" i="41"/>
  <c r="CG116" i="41"/>
  <c r="CB116" i="41"/>
  <c r="BV116" i="41"/>
  <c r="BQ116" i="41"/>
  <c r="DV116" i="41"/>
  <c r="DQ116" i="41"/>
  <c r="DL116" i="41"/>
  <c r="DF116" i="41"/>
  <c r="DA116" i="41"/>
  <c r="CV116" i="41"/>
  <c r="CP116" i="41"/>
  <c r="CK116" i="41"/>
  <c r="CF116" i="41"/>
  <c r="BZ116" i="41"/>
  <c r="BU116" i="41"/>
  <c r="BP116" i="41"/>
  <c r="DP116" i="41"/>
  <c r="DJ116" i="41"/>
  <c r="DE116" i="41"/>
  <c r="CZ116" i="41"/>
  <c r="CT116" i="41"/>
  <c r="CO116" i="41"/>
  <c r="CJ116" i="41"/>
  <c r="CD116" i="41"/>
  <c r="BY116" i="41"/>
  <c r="BT116" i="41"/>
  <c r="BN116" i="41"/>
  <c r="DT116" i="41"/>
  <c r="DN116" i="41"/>
  <c r="DI116" i="41"/>
  <c r="DD116" i="41"/>
  <c r="CX116" i="41"/>
  <c r="CS116" i="41"/>
  <c r="CN116" i="41"/>
  <c r="CH116" i="41"/>
  <c r="CC116" i="41"/>
  <c r="BX116" i="41"/>
  <c r="BR116" i="41"/>
  <c r="BM116" i="41"/>
  <c r="DT39" i="41"/>
  <c r="DP39" i="41"/>
  <c r="DL39" i="41"/>
  <c r="DH39" i="41"/>
  <c r="DD39" i="41"/>
  <c r="CZ39" i="41"/>
  <c r="CV39" i="41"/>
  <c r="CR39" i="41"/>
  <c r="CN39" i="41"/>
  <c r="CJ39" i="41"/>
  <c r="CF39" i="41"/>
  <c r="CB39" i="41"/>
  <c r="BX39" i="41"/>
  <c r="BT39" i="41"/>
  <c r="BP39" i="41"/>
  <c r="DS39" i="41"/>
  <c r="DO39" i="41"/>
  <c r="DK39" i="41"/>
  <c r="DG39" i="41"/>
  <c r="DC39" i="41"/>
  <c r="CY39" i="41"/>
  <c r="CU39" i="41"/>
  <c r="CQ39" i="41"/>
  <c r="CM39" i="41"/>
  <c r="CI39" i="41"/>
  <c r="CE39" i="41"/>
  <c r="CA39" i="41"/>
  <c r="BW39" i="41"/>
  <c r="BS39" i="41"/>
  <c r="BO39" i="41"/>
  <c r="DV39" i="41"/>
  <c r="DR39" i="41"/>
  <c r="DN39" i="41"/>
  <c r="DJ39" i="41"/>
  <c r="DF39" i="41"/>
  <c r="DB39" i="41"/>
  <c r="CX39" i="41"/>
  <c r="CT39" i="41"/>
  <c r="CP39" i="41"/>
  <c r="CL39" i="41"/>
  <c r="CH39" i="41"/>
  <c r="CD39" i="41"/>
  <c r="BZ39" i="41"/>
  <c r="BV39" i="41"/>
  <c r="BR39" i="41"/>
  <c r="BN39" i="41"/>
  <c r="DQ39" i="41"/>
  <c r="DM39" i="41"/>
  <c r="DI39" i="41"/>
  <c r="DE39" i="41"/>
  <c r="DA39" i="41"/>
  <c r="CW39" i="41"/>
  <c r="CS39" i="41"/>
  <c r="CO39" i="41"/>
  <c r="CK39" i="41"/>
  <c r="CG39" i="41"/>
  <c r="CC39" i="41"/>
  <c r="BY39" i="41"/>
  <c r="BU39" i="41"/>
  <c r="BQ39" i="41"/>
  <c r="BM39" i="41"/>
  <c r="DT21" i="41"/>
  <c r="DP21" i="41"/>
  <c r="DL21" i="41"/>
  <c r="DR21" i="41"/>
  <c r="DM21" i="41"/>
  <c r="DH21" i="41"/>
  <c r="DD21" i="41"/>
  <c r="CZ21" i="41"/>
  <c r="CV21" i="41"/>
  <c r="CR21" i="41"/>
  <c r="CN21" i="41"/>
  <c r="CJ21" i="41"/>
  <c r="CF21" i="41"/>
  <c r="CB21" i="41"/>
  <c r="BX21" i="41"/>
  <c r="BT21" i="41"/>
  <c r="BP21" i="41"/>
  <c r="DV21" i="41"/>
  <c r="DQ21" i="41"/>
  <c r="DK21" i="41"/>
  <c r="DG21" i="41"/>
  <c r="DC21" i="41"/>
  <c r="CY21" i="41"/>
  <c r="CU21" i="41"/>
  <c r="CQ21" i="41"/>
  <c r="CM21" i="41"/>
  <c r="CI21" i="41"/>
  <c r="CE21" i="41"/>
  <c r="CA21" i="41"/>
  <c r="BW21" i="41"/>
  <c r="BS21" i="41"/>
  <c r="BO21" i="41"/>
  <c r="DS21" i="41"/>
  <c r="DN21" i="41"/>
  <c r="DI21" i="41"/>
  <c r="DE21" i="41"/>
  <c r="DA21" i="41"/>
  <c r="CW21" i="41"/>
  <c r="CS21" i="41"/>
  <c r="CO21" i="41"/>
  <c r="CK21" i="41"/>
  <c r="CG21" i="41"/>
  <c r="CC21" i="41"/>
  <c r="BY21" i="41"/>
  <c r="BU21" i="41"/>
  <c r="BQ21" i="41"/>
  <c r="BM21" i="41"/>
  <c r="DO21" i="41"/>
  <c r="DJ21" i="41"/>
  <c r="DF21" i="41"/>
  <c r="DB21" i="41"/>
  <c r="CX21" i="41"/>
  <c r="CT21" i="41"/>
  <c r="CP21" i="41"/>
  <c r="CL21" i="41"/>
  <c r="CH21" i="41"/>
  <c r="CD21" i="41"/>
  <c r="BZ21" i="41"/>
  <c r="BV21" i="41"/>
  <c r="BR21" i="41"/>
  <c r="BN21" i="41"/>
  <c r="AV16" i="41"/>
  <c r="AW13" i="41"/>
  <c r="AW15" i="41" s="1"/>
  <c r="AW14" i="41"/>
  <c r="DS30" i="41"/>
  <c r="DO30" i="41"/>
  <c r="DK30" i="41"/>
  <c r="DG30" i="41"/>
  <c r="DC30" i="41"/>
  <c r="CY30" i="41"/>
  <c r="CU30" i="41"/>
  <c r="CQ30" i="41"/>
  <c r="CM30" i="41"/>
  <c r="CI30" i="41"/>
  <c r="CE30" i="41"/>
  <c r="CA30" i="41"/>
  <c r="BW30" i="41"/>
  <c r="BS30" i="41"/>
  <c r="BO30" i="41"/>
  <c r="DV30" i="41"/>
  <c r="DR30" i="41"/>
  <c r="DN30" i="41"/>
  <c r="DJ30" i="41"/>
  <c r="DF30" i="41"/>
  <c r="DB30" i="41"/>
  <c r="CX30" i="41"/>
  <c r="CT30" i="41"/>
  <c r="CP30" i="41"/>
  <c r="CL30" i="41"/>
  <c r="CH30" i="41"/>
  <c r="CD30" i="41"/>
  <c r="BZ30" i="41"/>
  <c r="BV30" i="41"/>
  <c r="BR30" i="41"/>
  <c r="BN30" i="41"/>
  <c r="DQ30" i="41"/>
  <c r="DM30" i="41"/>
  <c r="DI30" i="41"/>
  <c r="DE30" i="41"/>
  <c r="DA30" i="41"/>
  <c r="CW30" i="41"/>
  <c r="CS30" i="41"/>
  <c r="CO30" i="41"/>
  <c r="CK30" i="41"/>
  <c r="CG30" i="41"/>
  <c r="CC30" i="41"/>
  <c r="BY30" i="41"/>
  <c r="BU30" i="41"/>
  <c r="BQ30" i="41"/>
  <c r="BM30" i="41"/>
  <c r="DT30" i="41"/>
  <c r="DP30" i="41"/>
  <c r="DL30" i="41"/>
  <c r="DH30" i="41"/>
  <c r="DD30" i="41"/>
  <c r="CZ30" i="41"/>
  <c r="CV30" i="41"/>
  <c r="CR30" i="41"/>
  <c r="CN30" i="41"/>
  <c r="CJ30" i="41"/>
  <c r="CF30" i="41"/>
  <c r="CB30" i="41"/>
  <c r="BX30" i="41"/>
  <c r="BT30" i="41"/>
  <c r="BP30" i="41"/>
  <c r="DQ65" i="41"/>
  <c r="DM65" i="41"/>
  <c r="DI65" i="41"/>
  <c r="DE65" i="41"/>
  <c r="DA65" i="41"/>
  <c r="CW65" i="41"/>
  <c r="CS65" i="41"/>
  <c r="CO65" i="41"/>
  <c r="CK65" i="41"/>
  <c r="CG65" i="41"/>
  <c r="CC65" i="41"/>
  <c r="BY65" i="41"/>
  <c r="BU65" i="41"/>
  <c r="BQ65" i="41"/>
  <c r="BM65" i="41"/>
  <c r="DT65" i="41"/>
  <c r="DO65" i="41"/>
  <c r="DJ65" i="41"/>
  <c r="DD65" i="41"/>
  <c r="CY65" i="41"/>
  <c r="CT65" i="41"/>
  <c r="CN65" i="41"/>
  <c r="CI65" i="41"/>
  <c r="CD65" i="41"/>
  <c r="BX65" i="41"/>
  <c r="BS65" i="41"/>
  <c r="BN65" i="41"/>
  <c r="DS65" i="41"/>
  <c r="DN65" i="41"/>
  <c r="DH65" i="41"/>
  <c r="DC65" i="41"/>
  <c r="CX65" i="41"/>
  <c r="CR65" i="41"/>
  <c r="CM65" i="41"/>
  <c r="CH65" i="41"/>
  <c r="CB65" i="41"/>
  <c r="BW65" i="41"/>
  <c r="BR65" i="41"/>
  <c r="DV65" i="41"/>
  <c r="DR65" i="41"/>
  <c r="DL65" i="41"/>
  <c r="DG65" i="41"/>
  <c r="DB65" i="41"/>
  <c r="CV65" i="41"/>
  <c r="CQ65" i="41"/>
  <c r="CL65" i="41"/>
  <c r="CF65" i="41"/>
  <c r="CA65" i="41"/>
  <c r="BV65" i="41"/>
  <c r="BP65" i="41"/>
  <c r="DP65" i="41"/>
  <c r="DK65" i="41"/>
  <c r="DF65" i="41"/>
  <c r="CZ65" i="41"/>
  <c r="CU65" i="41"/>
  <c r="CP65" i="41"/>
  <c r="CJ65" i="41"/>
  <c r="CE65" i="41"/>
  <c r="BZ65" i="41"/>
  <c r="BT65" i="41"/>
  <c r="BO65" i="41"/>
  <c r="DV19" i="41"/>
  <c r="DR19" i="41"/>
  <c r="DN19" i="41"/>
  <c r="DJ19" i="41"/>
  <c r="DF19" i="41"/>
  <c r="DB19" i="41"/>
  <c r="CX19" i="41"/>
  <c r="CT19" i="41"/>
  <c r="CP19" i="41"/>
  <c r="CL19" i="41"/>
  <c r="CH19" i="41"/>
  <c r="CD19" i="41"/>
  <c r="BZ19" i="41"/>
  <c r="BV19" i="41"/>
  <c r="BR19" i="41"/>
  <c r="BN19" i="41"/>
  <c r="DQ19" i="41"/>
  <c r="DM19" i="41"/>
  <c r="DI19" i="41"/>
  <c r="DE19" i="41"/>
  <c r="DA19" i="41"/>
  <c r="CW19" i="41"/>
  <c r="CS19" i="41"/>
  <c r="CO19" i="41"/>
  <c r="CK19" i="41"/>
  <c r="CG19" i="41"/>
  <c r="CC19" i="41"/>
  <c r="BY19" i="41"/>
  <c r="BU19" i="41"/>
  <c r="BQ19" i="41"/>
  <c r="BM19" i="41"/>
  <c r="DT19" i="41"/>
  <c r="DP19" i="41"/>
  <c r="DL19" i="41"/>
  <c r="DH19" i="41"/>
  <c r="DD19" i="41"/>
  <c r="CZ19" i="41"/>
  <c r="CV19" i="41"/>
  <c r="CR19" i="41"/>
  <c r="CN19" i="41"/>
  <c r="CJ19" i="41"/>
  <c r="CF19" i="41"/>
  <c r="CB19" i="41"/>
  <c r="BX19" i="41"/>
  <c r="BT19" i="41"/>
  <c r="BP19" i="41"/>
  <c r="DS19" i="41"/>
  <c r="DO19" i="41"/>
  <c r="DK19" i="41"/>
  <c r="DG19" i="41"/>
  <c r="DC19" i="41"/>
  <c r="CY19" i="41"/>
  <c r="CU19" i="41"/>
  <c r="CQ19" i="41"/>
  <c r="CM19" i="41"/>
  <c r="CI19" i="41"/>
  <c r="CE19" i="41"/>
  <c r="CA19" i="41"/>
  <c r="BW19" i="41"/>
  <c r="BS19" i="41"/>
  <c r="BO19" i="41"/>
  <c r="DT82" i="41"/>
  <c r="DP82" i="41"/>
  <c r="DL82" i="41"/>
  <c r="DH82" i="41"/>
  <c r="DD82" i="41"/>
  <c r="CZ82" i="41"/>
  <c r="CV82" i="41"/>
  <c r="CR82" i="41"/>
  <c r="CN82" i="41"/>
  <c r="CJ82" i="41"/>
  <c r="CF82" i="41"/>
  <c r="CB82" i="41"/>
  <c r="BX82" i="41"/>
  <c r="BT82" i="41"/>
  <c r="BP82" i="41"/>
  <c r="DS82" i="41"/>
  <c r="DO82" i="41"/>
  <c r="DK82" i="41"/>
  <c r="DG82" i="41"/>
  <c r="DC82" i="41"/>
  <c r="CY82" i="41"/>
  <c r="CU82" i="41"/>
  <c r="CQ82" i="41"/>
  <c r="CM82" i="41"/>
  <c r="CI82" i="41"/>
  <c r="CE82" i="41"/>
  <c r="CA82" i="41"/>
  <c r="BW82" i="41"/>
  <c r="BS82" i="41"/>
  <c r="BO82" i="41"/>
  <c r="DV82" i="41"/>
  <c r="DR82" i="41"/>
  <c r="DN82" i="41"/>
  <c r="DJ82" i="41"/>
  <c r="DF82" i="41"/>
  <c r="DB82" i="41"/>
  <c r="CX82" i="41"/>
  <c r="CT82" i="41"/>
  <c r="CP82" i="41"/>
  <c r="CL82" i="41"/>
  <c r="CH82" i="41"/>
  <c r="CD82" i="41"/>
  <c r="BZ82" i="41"/>
  <c r="BV82" i="41"/>
  <c r="BR82" i="41"/>
  <c r="BN82" i="41"/>
  <c r="DQ82" i="41"/>
  <c r="DM82" i="41"/>
  <c r="DI82" i="41"/>
  <c r="DE82" i="41"/>
  <c r="DA82" i="41"/>
  <c r="CW82" i="41"/>
  <c r="CS82" i="41"/>
  <c r="CO82" i="41"/>
  <c r="CK82" i="41"/>
  <c r="CG82" i="41"/>
  <c r="CC82" i="41"/>
  <c r="BY82" i="41"/>
  <c r="BU82" i="41"/>
  <c r="BQ82" i="41"/>
  <c r="BM82" i="41"/>
  <c r="DV41" i="41"/>
  <c r="DR41" i="41"/>
  <c r="DN41" i="41"/>
  <c r="DJ41" i="41"/>
  <c r="DF41" i="41"/>
  <c r="DB41" i="41"/>
  <c r="CX41" i="41"/>
  <c r="CT41" i="41"/>
  <c r="CP41" i="41"/>
  <c r="CL41" i="41"/>
  <c r="CH41" i="41"/>
  <c r="CD41" i="41"/>
  <c r="BZ41" i="41"/>
  <c r="BV41" i="41"/>
  <c r="BR41" i="41"/>
  <c r="BN41" i="41"/>
  <c r="DQ41" i="41"/>
  <c r="DM41" i="41"/>
  <c r="DI41" i="41"/>
  <c r="DE41" i="41"/>
  <c r="DA41" i="41"/>
  <c r="CW41" i="41"/>
  <c r="CS41" i="41"/>
  <c r="CO41" i="41"/>
  <c r="CK41" i="41"/>
  <c r="CG41" i="41"/>
  <c r="CC41" i="41"/>
  <c r="BY41" i="41"/>
  <c r="BU41" i="41"/>
  <c r="BQ41" i="41"/>
  <c r="BM41" i="41"/>
  <c r="DT41" i="41"/>
  <c r="DP41" i="41"/>
  <c r="DL41" i="41"/>
  <c r="DH41" i="41"/>
  <c r="DD41" i="41"/>
  <c r="CZ41" i="41"/>
  <c r="CV41" i="41"/>
  <c r="CR41" i="41"/>
  <c r="CN41" i="41"/>
  <c r="CJ41" i="41"/>
  <c r="CF41" i="41"/>
  <c r="CB41" i="41"/>
  <c r="BX41" i="41"/>
  <c r="BT41" i="41"/>
  <c r="BP41" i="41"/>
  <c r="DS41" i="41"/>
  <c r="DO41" i="41"/>
  <c r="DK41" i="41"/>
  <c r="DG41" i="41"/>
  <c r="DC41" i="41"/>
  <c r="CY41" i="41"/>
  <c r="CU41" i="41"/>
  <c r="CQ41" i="41"/>
  <c r="CM41" i="41"/>
  <c r="CI41" i="41"/>
  <c r="CE41" i="41"/>
  <c r="CA41" i="41"/>
  <c r="BW41" i="41"/>
  <c r="BS41" i="41"/>
  <c r="BO41" i="41"/>
  <c r="DS124" i="41"/>
  <c r="DO124" i="41"/>
  <c r="DK124" i="41"/>
  <c r="DG124" i="41"/>
  <c r="DC124" i="41"/>
  <c r="CY124" i="41"/>
  <c r="CU124" i="41"/>
  <c r="CQ124" i="41"/>
  <c r="CM124" i="41"/>
  <c r="CI124" i="41"/>
  <c r="CE124" i="41"/>
  <c r="CA124" i="41"/>
  <c r="BW124" i="41"/>
  <c r="BS124" i="41"/>
  <c r="BO124" i="41"/>
  <c r="DV124" i="41"/>
  <c r="DR124" i="41"/>
  <c r="DN124" i="41"/>
  <c r="DJ124" i="41"/>
  <c r="DF124" i="41"/>
  <c r="DB124" i="41"/>
  <c r="CX124" i="41"/>
  <c r="CT124" i="41"/>
  <c r="CP124" i="41"/>
  <c r="CL124" i="41"/>
  <c r="CH124" i="41"/>
  <c r="CD124" i="41"/>
  <c r="BZ124" i="41"/>
  <c r="BV124" i="41"/>
  <c r="BR124" i="41"/>
  <c r="BN124" i="41"/>
  <c r="DP124" i="41"/>
  <c r="DH124" i="41"/>
  <c r="CZ124" i="41"/>
  <c r="CR124" i="41"/>
  <c r="CJ124" i="41"/>
  <c r="CB124" i="41"/>
  <c r="BT124" i="41"/>
  <c r="DM124" i="41"/>
  <c r="DE124" i="41"/>
  <c r="CW124" i="41"/>
  <c r="CO124" i="41"/>
  <c r="CG124" i="41"/>
  <c r="BY124" i="41"/>
  <c r="BQ124" i="41"/>
  <c r="DT124" i="41"/>
  <c r="DL124" i="41"/>
  <c r="DD124" i="41"/>
  <c r="CV124" i="41"/>
  <c r="CN124" i="41"/>
  <c r="CF124" i="41"/>
  <c r="BX124" i="41"/>
  <c r="BP124" i="41"/>
  <c r="DQ124" i="41"/>
  <c r="DI124" i="41"/>
  <c r="DA124" i="41"/>
  <c r="CS124" i="41"/>
  <c r="CK124" i="41"/>
  <c r="CC124" i="41"/>
  <c r="BU124" i="41"/>
  <c r="BM124" i="41"/>
  <c r="DQ132" i="41"/>
  <c r="DM132" i="41"/>
  <c r="DI132" i="41"/>
  <c r="DE132" i="41"/>
  <c r="DA132" i="41"/>
  <c r="CW132" i="41"/>
  <c r="CS132" i="41"/>
  <c r="CO132" i="41"/>
  <c r="CK132" i="41"/>
  <c r="CG132" i="41"/>
  <c r="CC132" i="41"/>
  <c r="BY132" i="41"/>
  <c r="BU132" i="41"/>
  <c r="BQ132" i="41"/>
  <c r="BM132" i="41"/>
  <c r="DT132" i="41"/>
  <c r="DP132" i="41"/>
  <c r="DL132" i="41"/>
  <c r="DH132" i="41"/>
  <c r="DD132" i="41"/>
  <c r="CZ132" i="41"/>
  <c r="CV132" i="41"/>
  <c r="CR132" i="41"/>
  <c r="CN132" i="41"/>
  <c r="CJ132" i="41"/>
  <c r="CF132" i="41"/>
  <c r="CB132" i="41"/>
  <c r="BX132" i="41"/>
  <c r="BT132" i="41"/>
  <c r="BP132" i="41"/>
  <c r="DS132" i="41"/>
  <c r="DO132" i="41"/>
  <c r="DK132" i="41"/>
  <c r="DG132" i="41"/>
  <c r="DC132" i="41"/>
  <c r="CY132" i="41"/>
  <c r="CU132" i="41"/>
  <c r="CQ132" i="41"/>
  <c r="CM132" i="41"/>
  <c r="CI132" i="41"/>
  <c r="CE132" i="41"/>
  <c r="CA132" i="41"/>
  <c r="BW132" i="41"/>
  <c r="BS132" i="41"/>
  <c r="BO132" i="41"/>
  <c r="DV132" i="41"/>
  <c r="DR132" i="41"/>
  <c r="DN132" i="41"/>
  <c r="DJ132" i="41"/>
  <c r="DF132" i="41"/>
  <c r="DB132" i="41"/>
  <c r="CX132" i="41"/>
  <c r="CT132" i="41"/>
  <c r="CP132" i="41"/>
  <c r="CL132" i="41"/>
  <c r="CH132" i="41"/>
  <c r="CD132" i="41"/>
  <c r="BZ132" i="41"/>
  <c r="BV132" i="41"/>
  <c r="BR132" i="41"/>
  <c r="BN132" i="41"/>
  <c r="DQ40" i="41"/>
  <c r="DM40" i="41"/>
  <c r="DI40" i="41"/>
  <c r="DE40" i="41"/>
  <c r="DA40" i="41"/>
  <c r="CW40" i="41"/>
  <c r="CS40" i="41"/>
  <c r="CO40" i="41"/>
  <c r="CK40" i="41"/>
  <c r="CG40" i="41"/>
  <c r="CC40" i="41"/>
  <c r="BY40" i="41"/>
  <c r="BU40" i="41"/>
  <c r="BQ40" i="41"/>
  <c r="BM40" i="41"/>
  <c r="DT40" i="41"/>
  <c r="DP40" i="41"/>
  <c r="DL40" i="41"/>
  <c r="DH40" i="41"/>
  <c r="DD40" i="41"/>
  <c r="CZ40" i="41"/>
  <c r="CV40" i="41"/>
  <c r="CR40" i="41"/>
  <c r="CN40" i="41"/>
  <c r="CJ40" i="41"/>
  <c r="CF40" i="41"/>
  <c r="CB40" i="41"/>
  <c r="BX40" i="41"/>
  <c r="BT40" i="41"/>
  <c r="BP40" i="41"/>
  <c r="DS40" i="41"/>
  <c r="DO40" i="41"/>
  <c r="DK40" i="41"/>
  <c r="DG40" i="41"/>
  <c r="DC40" i="41"/>
  <c r="CY40" i="41"/>
  <c r="CU40" i="41"/>
  <c r="CQ40" i="41"/>
  <c r="CM40" i="41"/>
  <c r="CI40" i="41"/>
  <c r="CE40" i="41"/>
  <c r="CA40" i="41"/>
  <c r="BW40" i="41"/>
  <c r="BS40" i="41"/>
  <c r="BO40" i="41"/>
  <c r="DV40" i="41"/>
  <c r="DR40" i="41"/>
  <c r="DN40" i="41"/>
  <c r="DJ40" i="41"/>
  <c r="DF40" i="41"/>
  <c r="DB40" i="41"/>
  <c r="CX40" i="41"/>
  <c r="CT40" i="41"/>
  <c r="CP40" i="41"/>
  <c r="CL40" i="41"/>
  <c r="CH40" i="41"/>
  <c r="CD40" i="41"/>
  <c r="BZ40" i="41"/>
  <c r="BV40" i="41"/>
  <c r="BR40" i="41"/>
  <c r="BN40" i="41"/>
  <c r="DQ18" i="41"/>
  <c r="DM18" i="41"/>
  <c r="DI18" i="41"/>
  <c r="DE18" i="41"/>
  <c r="DA18" i="41"/>
  <c r="CW18" i="41"/>
  <c r="CS18" i="41"/>
  <c r="CO18" i="41"/>
  <c r="CK18" i="41"/>
  <c r="CG18" i="41"/>
  <c r="CC18" i="41"/>
  <c r="BY18" i="41"/>
  <c r="BU18" i="41"/>
  <c r="BQ18" i="41"/>
  <c r="BM18" i="41"/>
  <c r="DT18" i="41"/>
  <c r="DP18" i="41"/>
  <c r="DL18" i="41"/>
  <c r="DH18" i="41"/>
  <c r="DD18" i="41"/>
  <c r="CZ18" i="41"/>
  <c r="CV18" i="41"/>
  <c r="CR18" i="41"/>
  <c r="CN18" i="41"/>
  <c r="CJ18" i="41"/>
  <c r="CF18" i="41"/>
  <c r="CB18" i="41"/>
  <c r="BX18" i="41"/>
  <c r="BT18" i="41"/>
  <c r="BP18" i="41"/>
  <c r="DS18" i="41"/>
  <c r="DO18" i="41"/>
  <c r="DK18" i="41"/>
  <c r="DG18" i="41"/>
  <c r="DC18" i="41"/>
  <c r="CY18" i="41"/>
  <c r="CU18" i="41"/>
  <c r="CQ18" i="41"/>
  <c r="CM18" i="41"/>
  <c r="CI18" i="41"/>
  <c r="CE18" i="41"/>
  <c r="CA18" i="41"/>
  <c r="BW18" i="41"/>
  <c r="BS18" i="41"/>
  <c r="BO18" i="41"/>
  <c r="DV18" i="41"/>
  <c r="DR18" i="41"/>
  <c r="DN18" i="41"/>
  <c r="DJ18" i="41"/>
  <c r="DF18" i="41"/>
  <c r="DB18" i="41"/>
  <c r="CX18" i="41"/>
  <c r="CT18" i="41"/>
  <c r="CP18" i="41"/>
  <c r="CL18" i="41"/>
  <c r="CH18" i="41"/>
  <c r="CD18" i="41"/>
  <c r="BZ18" i="41"/>
  <c r="BV18" i="41"/>
  <c r="BR18" i="41"/>
  <c r="BN18" i="41"/>
  <c r="DS34" i="41"/>
  <c r="DO34" i="41"/>
  <c r="DK34" i="41"/>
  <c r="DG34" i="41"/>
  <c r="DC34" i="41"/>
  <c r="CY34" i="41"/>
  <c r="CU34" i="41"/>
  <c r="CQ34" i="41"/>
  <c r="CM34" i="41"/>
  <c r="CI34" i="41"/>
  <c r="CE34" i="41"/>
  <c r="CA34" i="41"/>
  <c r="BW34" i="41"/>
  <c r="BS34" i="41"/>
  <c r="BO34" i="41"/>
  <c r="DV34" i="41"/>
  <c r="DR34" i="41"/>
  <c r="DN34" i="41"/>
  <c r="DJ34" i="41"/>
  <c r="DF34" i="41"/>
  <c r="DB34" i="41"/>
  <c r="CX34" i="41"/>
  <c r="CT34" i="41"/>
  <c r="CP34" i="41"/>
  <c r="CL34" i="41"/>
  <c r="CH34" i="41"/>
  <c r="CD34" i="41"/>
  <c r="BZ34" i="41"/>
  <c r="BV34" i="41"/>
  <c r="BR34" i="41"/>
  <c r="BN34" i="41"/>
  <c r="DQ34" i="41"/>
  <c r="DM34" i="41"/>
  <c r="DI34" i="41"/>
  <c r="DE34" i="41"/>
  <c r="DA34" i="41"/>
  <c r="CW34" i="41"/>
  <c r="CS34" i="41"/>
  <c r="CO34" i="41"/>
  <c r="CK34" i="41"/>
  <c r="CG34" i="41"/>
  <c r="CC34" i="41"/>
  <c r="BY34" i="41"/>
  <c r="BU34" i="41"/>
  <c r="BQ34" i="41"/>
  <c r="BM34" i="41"/>
  <c r="DT34" i="41"/>
  <c r="DP34" i="41"/>
  <c r="DL34" i="41"/>
  <c r="DH34" i="41"/>
  <c r="DD34" i="41"/>
  <c r="CZ34" i="41"/>
  <c r="CV34" i="41"/>
  <c r="CR34" i="41"/>
  <c r="CN34" i="41"/>
  <c r="CJ34" i="41"/>
  <c r="CF34" i="41"/>
  <c r="CB34" i="41"/>
  <c r="BX34" i="41"/>
  <c r="BT34" i="41"/>
  <c r="BP34" i="41"/>
  <c r="DT31" i="41"/>
  <c r="DP31" i="41"/>
  <c r="DL31" i="41"/>
  <c r="DH31" i="41"/>
  <c r="DD31" i="41"/>
  <c r="CZ31" i="41"/>
  <c r="CV31" i="41"/>
  <c r="CR31" i="41"/>
  <c r="CN31" i="41"/>
  <c r="CJ31" i="41"/>
  <c r="CF31" i="41"/>
  <c r="CB31" i="41"/>
  <c r="BX31" i="41"/>
  <c r="BT31" i="41"/>
  <c r="BP31" i="41"/>
  <c r="DS31" i="41"/>
  <c r="DO31" i="41"/>
  <c r="DK31" i="41"/>
  <c r="DG31" i="41"/>
  <c r="DC31" i="41"/>
  <c r="CY31" i="41"/>
  <c r="CU31" i="41"/>
  <c r="CQ31" i="41"/>
  <c r="CM31" i="41"/>
  <c r="CI31" i="41"/>
  <c r="CE31" i="41"/>
  <c r="CA31" i="41"/>
  <c r="BW31" i="41"/>
  <c r="BS31" i="41"/>
  <c r="BO31" i="41"/>
  <c r="DV31" i="41"/>
  <c r="DR31" i="41"/>
  <c r="DN31" i="41"/>
  <c r="DJ31" i="41"/>
  <c r="DF31" i="41"/>
  <c r="DB31" i="41"/>
  <c r="CX31" i="41"/>
  <c r="CT31" i="41"/>
  <c r="CP31" i="41"/>
  <c r="CL31" i="41"/>
  <c r="CH31" i="41"/>
  <c r="CD31" i="41"/>
  <c r="BZ31" i="41"/>
  <c r="BV31" i="41"/>
  <c r="BR31" i="41"/>
  <c r="BN31" i="41"/>
  <c r="DQ31" i="41"/>
  <c r="DM31" i="41"/>
  <c r="DI31" i="41"/>
  <c r="DE31" i="41"/>
  <c r="DA31" i="41"/>
  <c r="CW31" i="41"/>
  <c r="CS31" i="41"/>
  <c r="CO31" i="41"/>
  <c r="CK31" i="41"/>
  <c r="CG31" i="41"/>
  <c r="CC31" i="41"/>
  <c r="BY31" i="41"/>
  <c r="BU31" i="41"/>
  <c r="BQ31" i="41"/>
  <c r="BM31" i="41"/>
  <c r="P4" i="41"/>
  <c r="AT16" i="41"/>
  <c r="DV26" i="41"/>
  <c r="DR26" i="41"/>
  <c r="DN26" i="41"/>
  <c r="DJ26" i="41"/>
  <c r="DF26" i="41"/>
  <c r="DB26" i="41"/>
  <c r="CX26" i="41"/>
  <c r="CT26" i="41"/>
  <c r="CP26" i="41"/>
  <c r="CL26" i="41"/>
  <c r="CH26" i="41"/>
  <c r="CD26" i="41"/>
  <c r="BZ26" i="41"/>
  <c r="BV26" i="41"/>
  <c r="BR26" i="41"/>
  <c r="BN26" i="41"/>
  <c r="DQ26" i="41"/>
  <c r="DM26" i="41"/>
  <c r="DI26" i="41"/>
  <c r="DE26" i="41"/>
  <c r="DA26" i="41"/>
  <c r="CW26" i="41"/>
  <c r="CS26" i="41"/>
  <c r="CO26" i="41"/>
  <c r="CK26" i="41"/>
  <c r="CG26" i="41"/>
  <c r="CC26" i="41"/>
  <c r="BY26" i="41"/>
  <c r="BU26" i="41"/>
  <c r="BQ26" i="41"/>
  <c r="BM26" i="41"/>
  <c r="DT26" i="41"/>
  <c r="DP26" i="41"/>
  <c r="DL26" i="41"/>
  <c r="DH26" i="41"/>
  <c r="DD26" i="41"/>
  <c r="CZ26" i="41"/>
  <c r="CV26" i="41"/>
  <c r="CR26" i="41"/>
  <c r="CN26" i="41"/>
  <c r="CJ26" i="41"/>
  <c r="CF26" i="41"/>
  <c r="CB26" i="41"/>
  <c r="BX26" i="41"/>
  <c r="BT26" i="41"/>
  <c r="BP26" i="41"/>
  <c r="DO26" i="41"/>
  <c r="CY26" i="41"/>
  <c r="CI26" i="41"/>
  <c r="BS26" i="41"/>
  <c r="DK26" i="41"/>
  <c r="CU26" i="41"/>
  <c r="CE26" i="41"/>
  <c r="BO26" i="41"/>
  <c r="DG26" i="41"/>
  <c r="CQ26" i="41"/>
  <c r="CA26" i="41"/>
  <c r="DS26" i="41"/>
  <c r="DC26" i="41"/>
  <c r="CM26" i="41"/>
  <c r="BW26" i="41"/>
  <c r="DQ114" i="41"/>
  <c r="DM114" i="41"/>
  <c r="DI114" i="41"/>
  <c r="DE114" i="41"/>
  <c r="DA114" i="41"/>
  <c r="CW114" i="41"/>
  <c r="CS114" i="41"/>
  <c r="CO114" i="41"/>
  <c r="CK114" i="41"/>
  <c r="CG114" i="41"/>
  <c r="CC114" i="41"/>
  <c r="BY114" i="41"/>
  <c r="BU114" i="41"/>
  <c r="BQ114" i="41"/>
  <c r="BM114" i="41"/>
  <c r="DP114" i="41"/>
  <c r="DK114" i="41"/>
  <c r="DF114" i="41"/>
  <c r="CZ114" i="41"/>
  <c r="CU114" i="41"/>
  <c r="CP114" i="41"/>
  <c r="CJ114" i="41"/>
  <c r="CE114" i="41"/>
  <c r="BZ114" i="41"/>
  <c r="BT114" i="41"/>
  <c r="BO114" i="41"/>
  <c r="DT114" i="41"/>
  <c r="DO114" i="41"/>
  <c r="DJ114" i="41"/>
  <c r="DD114" i="41"/>
  <c r="CY114" i="41"/>
  <c r="CT114" i="41"/>
  <c r="CN114" i="41"/>
  <c r="CI114" i="41"/>
  <c r="CD114" i="41"/>
  <c r="BX114" i="41"/>
  <c r="BS114" i="41"/>
  <c r="BN114" i="41"/>
  <c r="DS114" i="41"/>
  <c r="DN114" i="41"/>
  <c r="DH114" i="41"/>
  <c r="DC114" i="41"/>
  <c r="CX114" i="41"/>
  <c r="CR114" i="41"/>
  <c r="CM114" i="41"/>
  <c r="CH114" i="41"/>
  <c r="CB114" i="41"/>
  <c r="BW114" i="41"/>
  <c r="BR114" i="41"/>
  <c r="DR114" i="41"/>
  <c r="CV114" i="41"/>
  <c r="CA114" i="41"/>
  <c r="DL114" i="41"/>
  <c r="CQ114" i="41"/>
  <c r="BV114" i="41"/>
  <c r="DV114" i="41"/>
  <c r="DG114" i="41"/>
  <c r="CL114" i="41"/>
  <c r="BP114" i="41"/>
  <c r="DB114" i="41"/>
  <c r="CF114" i="41"/>
  <c r="DV148" i="41"/>
  <c r="DR148" i="41"/>
  <c r="DN148" i="41"/>
  <c r="DJ148" i="41"/>
  <c r="DF148" i="41"/>
  <c r="DB148" i="41"/>
  <c r="CX148" i="41"/>
  <c r="CT148" i="41"/>
  <c r="CP148" i="41"/>
  <c r="CL148" i="41"/>
  <c r="CH148" i="41"/>
  <c r="CD148" i="41"/>
  <c r="BZ148" i="41"/>
  <c r="BV148" i="41"/>
  <c r="BR148" i="41"/>
  <c r="BN148" i="41"/>
  <c r="DQ148" i="41"/>
  <c r="DM148" i="41"/>
  <c r="DI148" i="41"/>
  <c r="DE148" i="41"/>
  <c r="DA148" i="41"/>
  <c r="CW148" i="41"/>
  <c r="CS148" i="41"/>
  <c r="CO148" i="41"/>
  <c r="CK148" i="41"/>
  <c r="CG148" i="41"/>
  <c r="CC148" i="41"/>
  <c r="BY148" i="41"/>
  <c r="BU148" i="41"/>
  <c r="BQ148" i="41"/>
  <c r="BM148" i="41"/>
  <c r="DT148" i="41"/>
  <c r="DP148" i="41"/>
  <c r="DL148" i="41"/>
  <c r="DH148" i="41"/>
  <c r="DD148" i="41"/>
  <c r="CZ148" i="41"/>
  <c r="CV148" i="41"/>
  <c r="CR148" i="41"/>
  <c r="CN148" i="41"/>
  <c r="CJ148" i="41"/>
  <c r="CF148" i="41"/>
  <c r="CB148" i="41"/>
  <c r="BX148" i="41"/>
  <c r="BT148" i="41"/>
  <c r="BP148" i="41"/>
  <c r="DS148" i="41"/>
  <c r="DO148" i="41"/>
  <c r="DK148" i="41"/>
  <c r="DG148" i="41"/>
  <c r="DC148" i="41"/>
  <c r="CY148" i="41"/>
  <c r="CU148" i="41"/>
  <c r="CQ148" i="41"/>
  <c r="CM148" i="41"/>
  <c r="CI148" i="41"/>
  <c r="CE148" i="41"/>
  <c r="CA148" i="41"/>
  <c r="BW148" i="41"/>
  <c r="BS148" i="41"/>
  <c r="BO148" i="41"/>
  <c r="DT121" i="41"/>
  <c r="DP121" i="41"/>
  <c r="DL121" i="41"/>
  <c r="DH121" i="41"/>
  <c r="DD121" i="41"/>
  <c r="CZ121" i="41"/>
  <c r="CV121" i="41"/>
  <c r="CR121" i="41"/>
  <c r="CN121" i="41"/>
  <c r="CJ121" i="41"/>
  <c r="CF121" i="41"/>
  <c r="CB121" i="41"/>
  <c r="BX121" i="41"/>
  <c r="BT121" i="41"/>
  <c r="BP121" i="41"/>
  <c r="DS121" i="41"/>
  <c r="DN121" i="41"/>
  <c r="DI121" i="41"/>
  <c r="DC121" i="41"/>
  <c r="CX121" i="41"/>
  <c r="CS121" i="41"/>
  <c r="CM121" i="41"/>
  <c r="CH121" i="41"/>
  <c r="CC121" i="41"/>
  <c r="BW121" i="41"/>
  <c r="BR121" i="41"/>
  <c r="BM121" i="41"/>
  <c r="DR121" i="41"/>
  <c r="DM121" i="41"/>
  <c r="DG121" i="41"/>
  <c r="DB121" i="41"/>
  <c r="CW121" i="41"/>
  <c r="CQ121" i="41"/>
  <c r="CL121" i="41"/>
  <c r="CG121" i="41"/>
  <c r="CA121" i="41"/>
  <c r="BV121" i="41"/>
  <c r="BQ121" i="41"/>
  <c r="DV121" i="41"/>
  <c r="DQ121" i="41"/>
  <c r="DK121" i="41"/>
  <c r="DF121" i="41"/>
  <c r="DA121" i="41"/>
  <c r="CU121" i="41"/>
  <c r="CP121" i="41"/>
  <c r="CK121" i="41"/>
  <c r="CE121" i="41"/>
  <c r="BZ121" i="41"/>
  <c r="BU121" i="41"/>
  <c r="BO121" i="41"/>
  <c r="DO121" i="41"/>
  <c r="DJ121" i="41"/>
  <c r="DE121" i="41"/>
  <c r="CY121" i="41"/>
  <c r="CT121" i="41"/>
  <c r="CO121" i="41"/>
  <c r="CI121" i="41"/>
  <c r="CD121" i="41"/>
  <c r="BY121" i="41"/>
  <c r="BS121" i="41"/>
  <c r="BN121" i="41"/>
  <c r="DS91" i="41"/>
  <c r="DO91" i="41"/>
  <c r="DK91" i="41"/>
  <c r="DG91" i="41"/>
  <c r="DC91" i="41"/>
  <c r="CY91" i="41"/>
  <c r="CU91" i="41"/>
  <c r="CQ91" i="41"/>
  <c r="CM91" i="41"/>
  <c r="CI91" i="41"/>
  <c r="CE91" i="41"/>
  <c r="CA91" i="41"/>
  <c r="BW91" i="41"/>
  <c r="BS91" i="41"/>
  <c r="BO91" i="41"/>
  <c r="DV91" i="41"/>
  <c r="DR91" i="41"/>
  <c r="DN91" i="41"/>
  <c r="DJ91" i="41"/>
  <c r="DF91" i="41"/>
  <c r="DB91" i="41"/>
  <c r="CX91" i="41"/>
  <c r="CT91" i="41"/>
  <c r="CP91" i="41"/>
  <c r="CL91" i="41"/>
  <c r="CH91" i="41"/>
  <c r="CD91" i="41"/>
  <c r="BZ91" i="41"/>
  <c r="BV91" i="41"/>
  <c r="BR91" i="41"/>
  <c r="BN91" i="41"/>
  <c r="DT91" i="41"/>
  <c r="DP91" i="41"/>
  <c r="DL91" i="41"/>
  <c r="DH91" i="41"/>
  <c r="DD91" i="41"/>
  <c r="CZ91" i="41"/>
  <c r="CV91" i="41"/>
  <c r="CR91" i="41"/>
  <c r="CN91" i="41"/>
  <c r="CJ91" i="41"/>
  <c r="CF91" i="41"/>
  <c r="CB91" i="41"/>
  <c r="BX91" i="41"/>
  <c r="BT91" i="41"/>
  <c r="BP91" i="41"/>
  <c r="DQ91" i="41"/>
  <c r="DA91" i="41"/>
  <c r="CK91" i="41"/>
  <c r="BU91" i="41"/>
  <c r="DM91" i="41"/>
  <c r="CW91" i="41"/>
  <c r="CG91" i="41"/>
  <c r="BQ91" i="41"/>
  <c r="DI91" i="41"/>
  <c r="CS91" i="41"/>
  <c r="CC91" i="41"/>
  <c r="BM91" i="41"/>
  <c r="DE91" i="41"/>
  <c r="CO91" i="41"/>
  <c r="BY91" i="41"/>
  <c r="DQ22" i="41"/>
  <c r="DM22" i="41"/>
  <c r="DI22" i="41"/>
  <c r="DE22" i="41"/>
  <c r="DA22" i="41"/>
  <c r="CW22" i="41"/>
  <c r="CS22" i="41"/>
  <c r="CO22" i="41"/>
  <c r="CK22" i="41"/>
  <c r="CG22" i="41"/>
  <c r="CC22" i="41"/>
  <c r="BY22" i="41"/>
  <c r="BU22" i="41"/>
  <c r="BQ22" i="41"/>
  <c r="BM22" i="41"/>
  <c r="DT22" i="41"/>
  <c r="DP22" i="41"/>
  <c r="DL22" i="41"/>
  <c r="DH22" i="41"/>
  <c r="DD22" i="41"/>
  <c r="CZ22" i="41"/>
  <c r="CV22" i="41"/>
  <c r="CR22" i="41"/>
  <c r="CN22" i="41"/>
  <c r="CJ22" i="41"/>
  <c r="CF22" i="41"/>
  <c r="CB22" i="41"/>
  <c r="BX22" i="41"/>
  <c r="BT22" i="41"/>
  <c r="BP22" i="41"/>
  <c r="DV22" i="41"/>
  <c r="DO22" i="41"/>
  <c r="DG22" i="41"/>
  <c r="CY22" i="41"/>
  <c r="CQ22" i="41"/>
  <c r="CI22" i="41"/>
  <c r="CA22" i="41"/>
  <c r="BS22" i="41"/>
  <c r="DN22" i="41"/>
  <c r="DF22" i="41"/>
  <c r="CX22" i="41"/>
  <c r="CP22" i="41"/>
  <c r="CH22" i="41"/>
  <c r="BZ22" i="41"/>
  <c r="BR22" i="41"/>
  <c r="DR22" i="41"/>
  <c r="DJ22" i="41"/>
  <c r="DB22" i="41"/>
  <c r="CT22" i="41"/>
  <c r="CL22" i="41"/>
  <c r="CD22" i="41"/>
  <c r="BV22" i="41"/>
  <c r="BN22" i="41"/>
  <c r="DS22" i="41"/>
  <c r="DK22" i="41"/>
  <c r="DC22" i="41"/>
  <c r="CU22" i="41"/>
  <c r="CM22" i="41"/>
  <c r="CE22" i="41"/>
  <c r="BW22" i="41"/>
  <c r="BO22" i="41"/>
  <c r="DM17" i="41"/>
  <c r="DT17" i="41"/>
  <c r="DP17" i="41"/>
  <c r="DL17" i="41"/>
  <c r="DH17" i="41"/>
  <c r="DD17" i="41"/>
  <c r="CZ17" i="41"/>
  <c r="CV17" i="41"/>
  <c r="CR17" i="41"/>
  <c r="CN17" i="41"/>
  <c r="CJ17" i="41"/>
  <c r="CF17" i="41"/>
  <c r="CB17" i="41"/>
  <c r="BX17" i="41"/>
  <c r="BT17" i="41"/>
  <c r="BP17" i="41"/>
  <c r="DS17" i="41"/>
  <c r="DO17" i="41"/>
  <c r="DK17" i="41"/>
  <c r="DG17" i="41"/>
  <c r="DC17" i="41"/>
  <c r="CY17" i="41"/>
  <c r="CU17" i="41"/>
  <c r="CQ17" i="41"/>
  <c r="CM17" i="41"/>
  <c r="CI17" i="41"/>
  <c r="CE17" i="41"/>
  <c r="CA17" i="41"/>
  <c r="BW17" i="41"/>
  <c r="BS17" i="41"/>
  <c r="BO17" i="41"/>
  <c r="DV17" i="41"/>
  <c r="DR17" i="41"/>
  <c r="DN17" i="41"/>
  <c r="DJ17" i="41"/>
  <c r="DF17" i="41"/>
  <c r="DB17" i="41"/>
  <c r="CX17" i="41"/>
  <c r="CT17" i="41"/>
  <c r="CP17" i="41"/>
  <c r="CL17" i="41"/>
  <c r="CH17" i="41"/>
  <c r="CD17" i="41"/>
  <c r="BZ17" i="41"/>
  <c r="BV17" i="41"/>
  <c r="BR17" i="41"/>
  <c r="BN17" i="41"/>
  <c r="DQ17" i="41"/>
  <c r="DI17" i="41"/>
  <c r="DE17" i="41"/>
  <c r="DA17" i="41"/>
  <c r="CW17" i="41"/>
  <c r="CS17" i="41"/>
  <c r="CO17" i="41"/>
  <c r="CK17" i="41"/>
  <c r="CG17" i="41"/>
  <c r="CC17" i="41"/>
  <c r="BY17" i="41"/>
  <c r="BU17" i="41"/>
  <c r="BQ17" i="41"/>
  <c r="BM17" i="41"/>
  <c r="AS16" i="41"/>
  <c r="AU16" i="41"/>
  <c r="P3" i="41"/>
  <c r="P6" i="41" s="1"/>
  <c r="P186" i="27"/>
  <c r="BU80" i="27"/>
  <c r="AA23" i="43"/>
  <c r="BT80" i="27"/>
  <c r="BU164" i="27"/>
  <c r="BV164" i="27" s="1"/>
  <c r="BW164" i="27" s="1"/>
  <c r="BT39" i="27"/>
  <c r="BU56" i="27"/>
  <c r="BT120" i="27"/>
  <c r="BV120" i="27" s="1"/>
  <c r="BW120" i="27" s="1"/>
  <c r="BT99" i="27"/>
  <c r="BV99" i="27" s="1"/>
  <c r="BW99" i="27" s="1"/>
  <c r="BT162" i="27"/>
  <c r="BV162" i="27" s="1"/>
  <c r="BW162" i="27" s="1"/>
  <c r="BT114" i="27"/>
  <c r="BU166" i="27"/>
  <c r="BV166" i="27" s="1"/>
  <c r="BW166" i="27" s="1"/>
  <c r="BU167" i="27"/>
  <c r="BV167" i="27" s="1"/>
  <c r="BW167" i="27" s="1"/>
  <c r="BU26" i="27"/>
  <c r="BU29" i="27"/>
  <c r="BT55" i="27"/>
  <c r="BV55" i="27" s="1"/>
  <c r="BW55" i="27" s="1"/>
  <c r="BT161" i="27"/>
  <c r="BV161" i="27" s="1"/>
  <c r="BW161" i="27" s="1"/>
  <c r="BU148" i="27"/>
  <c r="BU116" i="27"/>
  <c r="BV116" i="27" s="1"/>
  <c r="BW116" i="27" s="1"/>
  <c r="BT72" i="27"/>
  <c r="BV72" i="27" s="1"/>
  <c r="BW72" i="27" s="1"/>
  <c r="BU39" i="27"/>
  <c r="BU34" i="27"/>
  <c r="BV34" i="27" s="1"/>
  <c r="BW34" i="27" s="1"/>
  <c r="BU17" i="27"/>
  <c r="BT144" i="27"/>
  <c r="BV144" i="27" s="1"/>
  <c r="BW144" i="27" s="1"/>
  <c r="BU65" i="27"/>
  <c r="BV65" i="27" s="1"/>
  <c r="BW65" i="27" s="1"/>
  <c r="BT44" i="27"/>
  <c r="BV44" i="27" s="1"/>
  <c r="BW44" i="27" s="1"/>
  <c r="O7" i="41"/>
  <c r="N7" i="41"/>
  <c r="L7" i="41"/>
  <c r="K7" i="41"/>
  <c r="M7" i="41"/>
  <c r="BU82" i="27"/>
  <c r="BV82" i="27" s="1"/>
  <c r="BW82" i="27" s="1"/>
  <c r="BU165" i="27"/>
  <c r="BV165" i="27" s="1"/>
  <c r="BW165" i="27" s="1"/>
  <c r="BU154" i="27"/>
  <c r="BT77" i="27"/>
  <c r="BU132" i="27"/>
  <c r="BV132" i="27" s="1"/>
  <c r="BW132" i="27" s="1"/>
  <c r="BU21" i="27"/>
  <c r="BU50" i="27"/>
  <c r="BU19" i="27"/>
  <c r="BT54" i="27"/>
  <c r="BV54" i="27" s="1"/>
  <c r="BW54" i="27" s="1"/>
  <c r="BU109" i="27"/>
  <c r="BU79" i="27"/>
  <c r="BV79" i="27" s="1"/>
  <c r="BW79" i="27" s="1"/>
  <c r="BT163" i="27"/>
  <c r="BV163" i="27" s="1"/>
  <c r="BW163" i="27" s="1"/>
  <c r="BU27" i="27"/>
  <c r="BU36" i="27"/>
  <c r="BU18" i="27"/>
  <c r="BT84" i="27"/>
  <c r="BV84" i="27" s="1"/>
  <c r="BW84" i="27" s="1"/>
  <c r="BT113" i="27"/>
  <c r="BU37" i="27"/>
  <c r="BT96" i="27"/>
  <c r="BV96" i="27" s="1"/>
  <c r="BW96" i="27" s="1"/>
  <c r="BT52" i="27"/>
  <c r="BV52" i="27" s="1"/>
  <c r="BW52" i="27" s="1"/>
  <c r="BU142" i="27"/>
  <c r="BT22" i="27"/>
  <c r="BU41" i="27"/>
  <c r="BT35" i="27"/>
  <c r="BV35" i="27" s="1"/>
  <c r="BW35" i="27" s="1"/>
  <c r="BT20" i="27"/>
  <c r="BV20" i="27" s="1"/>
  <c r="BW20" i="27" s="1"/>
  <c r="BT28" i="27"/>
  <c r="BV28" i="27" s="1"/>
  <c r="BW28" i="27" s="1"/>
  <c r="BU124" i="27"/>
  <c r="BU114" i="27"/>
  <c r="BU121" i="27"/>
  <c r="BV121" i="27" s="1"/>
  <c r="BW121" i="27" s="1"/>
  <c r="BT91" i="27"/>
  <c r="BU91" i="27"/>
  <c r="BU40" i="27"/>
  <c r="BU22" i="27"/>
  <c r="BT102" i="27"/>
  <c r="BV102" i="27" s="1"/>
  <c r="BW102" i="27" s="1"/>
  <c r="BT18" i="27"/>
  <c r="BT153" i="27"/>
  <c r="BV153" i="27" s="1"/>
  <c r="BW153" i="27" s="1"/>
  <c r="BT133" i="27"/>
  <c r="BV133" i="27" s="1"/>
  <c r="BW133" i="27" s="1"/>
  <c r="BT145" i="27"/>
  <c r="BV145" i="27" s="1"/>
  <c r="BW145" i="27" s="1"/>
  <c r="BU113" i="27"/>
  <c r="BT123" i="27"/>
  <c r="BV123" i="27" s="1"/>
  <c r="BW123" i="27" s="1"/>
  <c r="BU43" i="27"/>
  <c r="BT62" i="27"/>
  <c r="BV62" i="27" s="1"/>
  <c r="BW62" i="27" s="1"/>
  <c r="BT71" i="27"/>
  <c r="BV71" i="27" s="1"/>
  <c r="BW71" i="27" s="1"/>
  <c r="BT43" i="27"/>
  <c r="BT13" i="27"/>
  <c r="BV13" i="27" s="1"/>
  <c r="BW13" i="27" s="1"/>
  <c r="BT26" i="27"/>
  <c r="BT14" i="27"/>
  <c r="BT17" i="27"/>
  <c r="BT15" i="27"/>
  <c r="BV15" i="27" s="1"/>
  <c r="BW15" i="27" s="1"/>
  <c r="BT27" i="27"/>
  <c r="BT134" i="27"/>
  <c r="BV134" i="27" s="1"/>
  <c r="BW134" i="27" s="1"/>
  <c r="BT142" i="27"/>
  <c r="BT63" i="27"/>
  <c r="BV63" i="27" s="1"/>
  <c r="BW63" i="27" s="1"/>
  <c r="BT95" i="27"/>
  <c r="BV95" i="27" s="1"/>
  <c r="BW95" i="27" s="1"/>
  <c r="BU31" i="27"/>
  <c r="BT129" i="27"/>
  <c r="BV129" i="27" s="1"/>
  <c r="BW129" i="27" s="1"/>
  <c r="BT36" i="27"/>
  <c r="BT31" i="27"/>
  <c r="BT110" i="27"/>
  <c r="BV110" i="27" s="1"/>
  <c r="BW110" i="27" s="1"/>
  <c r="BT32" i="27"/>
  <c r="BV32" i="27" s="1"/>
  <c r="BW32" i="27" s="1"/>
  <c r="BT19" i="27"/>
  <c r="BT30" i="27"/>
  <c r="BT175" i="27"/>
  <c r="BV175" i="27" s="1"/>
  <c r="BW175" i="27" s="1"/>
  <c r="BT136" i="27"/>
  <c r="BV136" i="27" s="1"/>
  <c r="BW136" i="27" s="1"/>
  <c r="BT154" i="27"/>
  <c r="BT56" i="27"/>
  <c r="BT70" i="27"/>
  <c r="BV70" i="27" s="1"/>
  <c r="BW70" i="27" s="1"/>
  <c r="BU77" i="27"/>
  <c r="BT33" i="27"/>
  <c r="BV33" i="27" s="1"/>
  <c r="BW33" i="27" s="1"/>
  <c r="BT37" i="27"/>
  <c r="BT12" i="27"/>
  <c r="BV12" i="27" s="1"/>
  <c r="BW12" i="27" s="1"/>
  <c r="BT58" i="27"/>
  <c r="BV58" i="27" s="1"/>
  <c r="BW58" i="27" s="1"/>
  <c r="BT21" i="27"/>
  <c r="BT40" i="27"/>
  <c r="BT174" i="27"/>
  <c r="BV174" i="27" s="1"/>
  <c r="BW174" i="27" s="1"/>
  <c r="BT169" i="27"/>
  <c r="BV169" i="27" s="1"/>
  <c r="BW169" i="27" s="1"/>
  <c r="BT148" i="27"/>
  <c r="BT100" i="27"/>
  <c r="BV100" i="27" s="1"/>
  <c r="BW100" i="27" s="1"/>
  <c r="BT126" i="27"/>
  <c r="BV126" i="27" s="1"/>
  <c r="BW126" i="27" s="1"/>
  <c r="BT41" i="27"/>
  <c r="BT50" i="27"/>
  <c r="BT42" i="27"/>
  <c r="BV42" i="27" s="1"/>
  <c r="BW42" i="27" s="1"/>
  <c r="BT109" i="27"/>
  <c r="BU30" i="27"/>
  <c r="BT112" i="27"/>
  <c r="BV112" i="27" s="1"/>
  <c r="BW112" i="27" s="1"/>
  <c r="BT131" i="27"/>
  <c r="BV131" i="27" s="1"/>
  <c r="BW131" i="27" s="1"/>
  <c r="BT108" i="27"/>
  <c r="BV108" i="27" s="1"/>
  <c r="BW108" i="27" s="1"/>
  <c r="BT122" i="27"/>
  <c r="BV122" i="27" s="1"/>
  <c r="BW122" i="27" s="1"/>
  <c r="BT124" i="27"/>
  <c r="BT115" i="27"/>
  <c r="BV115" i="27" s="1"/>
  <c r="BW115" i="27" s="1"/>
  <c r="BU14" i="27"/>
  <c r="BT16" i="27"/>
  <c r="BV16" i="27" s="1"/>
  <c r="BW16" i="27" s="1"/>
  <c r="BU23" i="27"/>
  <c r="BT29" i="27"/>
  <c r="BT23" i="27"/>
  <c r="L25" i="43"/>
  <c r="AA22" i="43"/>
  <c r="AC1175" i="41"/>
  <c r="AC1174" i="41"/>
  <c r="AC1173" i="41"/>
  <c r="AC1172" i="41"/>
  <c r="AC1171" i="41"/>
  <c r="AC1170" i="41"/>
  <c r="AC1169" i="41"/>
  <c r="AC1168" i="41"/>
  <c r="AC1167" i="41"/>
  <c r="AC1166" i="41"/>
  <c r="AC1165" i="41"/>
  <c r="AC1164" i="41"/>
  <c r="AC1163" i="41"/>
  <c r="AC1162" i="41"/>
  <c r="AC1161" i="41"/>
  <c r="AC1160" i="41"/>
  <c r="AC1159" i="41"/>
  <c r="AC1158" i="41"/>
  <c r="AC1157" i="41"/>
  <c r="AC1156" i="41"/>
  <c r="AC1155" i="41"/>
  <c r="AC1154" i="41"/>
  <c r="AC1153" i="41"/>
  <c r="AC1152" i="41"/>
  <c r="AC1151" i="41"/>
  <c r="AC1150" i="41"/>
  <c r="AC1149" i="41"/>
  <c r="AC1148" i="41"/>
  <c r="AC1147" i="41"/>
  <c r="AC1146" i="41"/>
  <c r="AC1145" i="41"/>
  <c r="AC1144" i="41"/>
  <c r="AC1143" i="41"/>
  <c r="AC1142" i="41"/>
  <c r="AC1141" i="41"/>
  <c r="AC1140" i="41"/>
  <c r="AC1139" i="41"/>
  <c r="AC1138" i="41"/>
  <c r="AC1137" i="41"/>
  <c r="AC1136" i="41"/>
  <c r="AC1135" i="41"/>
  <c r="AC1134" i="41"/>
  <c r="AC1133" i="41"/>
  <c r="AC1132" i="41"/>
  <c r="AC1131" i="41"/>
  <c r="AC1130" i="41"/>
  <c r="AC1129" i="41"/>
  <c r="AC1128" i="41"/>
  <c r="AC1127" i="41"/>
  <c r="AC1126" i="41"/>
  <c r="AC1125" i="41"/>
  <c r="AC1124" i="41"/>
  <c r="AC1123" i="41"/>
  <c r="AC1122" i="41"/>
  <c r="AC1121" i="41"/>
  <c r="AC1120" i="41"/>
  <c r="AC1119" i="41"/>
  <c r="AC1118" i="41"/>
  <c r="AC1117" i="41"/>
  <c r="AC1116" i="41"/>
  <c r="AC1115" i="41"/>
  <c r="AC1114" i="41"/>
  <c r="AC1113" i="41"/>
  <c r="AC1112" i="41"/>
  <c r="AC1111" i="41"/>
  <c r="AC1110" i="41"/>
  <c r="AC1109" i="41"/>
  <c r="AC1108" i="41"/>
  <c r="AC1107" i="41"/>
  <c r="AC1106" i="41"/>
  <c r="AC1105" i="41"/>
  <c r="AC1104" i="41"/>
  <c r="AC1103" i="41"/>
  <c r="AC1102" i="41"/>
  <c r="AC1101" i="41"/>
  <c r="AC1100" i="41"/>
  <c r="AC1099" i="41"/>
  <c r="AC1098" i="41"/>
  <c r="AC1097" i="41"/>
  <c r="AC1096" i="41"/>
  <c r="AC1095" i="41"/>
  <c r="AC1094" i="41"/>
  <c r="AC1093" i="41"/>
  <c r="AC1092" i="41"/>
  <c r="AC1091" i="41"/>
  <c r="AC1090" i="41"/>
  <c r="AC1089" i="41"/>
  <c r="AC1088" i="41"/>
  <c r="AC1087" i="41"/>
  <c r="AC1086" i="41"/>
  <c r="AC1085" i="41"/>
  <c r="AC1084" i="41"/>
  <c r="AC1083" i="41"/>
  <c r="AC1082" i="41"/>
  <c r="AC1081" i="41"/>
  <c r="AC1080" i="41"/>
  <c r="AC1079" i="41"/>
  <c r="AC1078" i="41"/>
  <c r="AC1077" i="41"/>
  <c r="AC1076" i="41"/>
  <c r="AC1075" i="41"/>
  <c r="AC1074" i="41"/>
  <c r="AC1073" i="41"/>
  <c r="AC1072" i="41"/>
  <c r="AC1071" i="41"/>
  <c r="AC1070" i="41"/>
  <c r="AC1069" i="41"/>
  <c r="AC1068" i="41"/>
  <c r="AC1067" i="41"/>
  <c r="AC1066" i="41"/>
  <c r="AC1065" i="41"/>
  <c r="AC1064" i="41"/>
  <c r="AC1063" i="41"/>
  <c r="AC1062" i="41"/>
  <c r="AC1061" i="41"/>
  <c r="AC1060" i="41"/>
  <c r="AC1059" i="41"/>
  <c r="AC1058" i="41"/>
  <c r="AC1057" i="41"/>
  <c r="AC1056" i="41"/>
  <c r="AC1055" i="41"/>
  <c r="AC1054" i="41"/>
  <c r="AC1053" i="41"/>
  <c r="AC1052" i="41"/>
  <c r="AC1051" i="41"/>
  <c r="AC1050" i="41"/>
  <c r="AC1049" i="41"/>
  <c r="AC1048" i="41"/>
  <c r="AC1047" i="41"/>
  <c r="AC1046" i="41"/>
  <c r="AC1045" i="41"/>
  <c r="AC1044" i="41"/>
  <c r="AC1043" i="41"/>
  <c r="AC1042" i="41"/>
  <c r="AC1041" i="41"/>
  <c r="AC1040" i="41"/>
  <c r="AC1039" i="41"/>
  <c r="AC1038" i="41"/>
  <c r="AC1037" i="41"/>
  <c r="AC1036" i="41"/>
  <c r="AC1035" i="41"/>
  <c r="AC1034" i="41"/>
  <c r="AC1033" i="41"/>
  <c r="AC1032" i="41"/>
  <c r="AC1031" i="41"/>
  <c r="AC1030" i="41"/>
  <c r="AC1029" i="41"/>
  <c r="AC1028" i="41"/>
  <c r="AC1027" i="41"/>
  <c r="AC1026" i="41"/>
  <c r="AC1025" i="41"/>
  <c r="AC1024" i="41"/>
  <c r="AC1023" i="41"/>
  <c r="AC1022" i="41"/>
  <c r="AC1021" i="41"/>
  <c r="AC1020" i="41"/>
  <c r="AC1019" i="41"/>
  <c r="AC1018" i="41"/>
  <c r="AC1017" i="41"/>
  <c r="AC1016" i="41"/>
  <c r="AC1015" i="41"/>
  <c r="AC1014" i="41"/>
  <c r="AC1013" i="41"/>
  <c r="AC1012" i="41"/>
  <c r="AC1011" i="41"/>
  <c r="AC1010" i="41"/>
  <c r="AC1009" i="41"/>
  <c r="AC1008" i="41"/>
  <c r="AC1007" i="41"/>
  <c r="AC1006" i="41"/>
  <c r="AC1005" i="41"/>
  <c r="AC1004" i="41"/>
  <c r="AC1003" i="41"/>
  <c r="AC1002" i="41"/>
  <c r="AC1001" i="41"/>
  <c r="AC1000" i="41"/>
  <c r="AC999" i="41"/>
  <c r="AC998" i="41"/>
  <c r="AC997" i="41"/>
  <c r="AC996" i="41"/>
  <c r="AC995" i="41"/>
  <c r="AC994" i="41"/>
  <c r="AC993" i="41"/>
  <c r="AC992" i="41"/>
  <c r="AC991" i="41"/>
  <c r="AC990" i="41"/>
  <c r="AC989" i="41"/>
  <c r="AC988" i="41"/>
  <c r="AC987" i="41"/>
  <c r="AC986" i="41"/>
  <c r="AC985" i="41"/>
  <c r="AC984" i="41"/>
  <c r="AC983" i="41"/>
  <c r="AC982" i="41"/>
  <c r="AC981" i="41"/>
  <c r="AC980" i="41"/>
  <c r="AC979" i="41"/>
  <c r="AC978" i="41"/>
  <c r="AC977" i="41"/>
  <c r="AC976" i="41"/>
  <c r="AC975" i="41"/>
  <c r="AC974" i="41"/>
  <c r="AC973" i="41"/>
  <c r="AC972" i="41"/>
  <c r="AC971" i="41"/>
  <c r="AC970" i="41"/>
  <c r="AC969" i="41"/>
  <c r="AC968" i="41"/>
  <c r="AC967" i="41"/>
  <c r="AC966" i="41"/>
  <c r="AC965" i="41"/>
  <c r="AC964" i="41"/>
  <c r="AC963" i="41"/>
  <c r="AC962" i="41"/>
  <c r="AC961" i="41"/>
  <c r="AC960" i="41"/>
  <c r="AC959" i="41"/>
  <c r="AC958" i="41"/>
  <c r="AC957" i="41"/>
  <c r="AC956" i="41"/>
  <c r="AC955" i="41"/>
  <c r="AC954" i="41"/>
  <c r="AC953" i="41"/>
  <c r="AC952" i="41"/>
  <c r="AC951" i="41"/>
  <c r="AC950" i="41"/>
  <c r="AC949" i="41"/>
  <c r="AC948" i="41"/>
  <c r="AC947" i="41"/>
  <c r="AC946" i="41"/>
  <c r="AC945" i="41"/>
  <c r="AC944" i="41"/>
  <c r="AC943" i="41"/>
  <c r="AC942" i="41"/>
  <c r="AC941" i="41"/>
  <c r="AC940" i="41"/>
  <c r="AC939" i="41"/>
  <c r="AC938" i="41"/>
  <c r="AC937" i="41"/>
  <c r="AC936" i="41"/>
  <c r="AC935" i="41"/>
  <c r="AC934" i="41"/>
  <c r="AC933" i="41"/>
  <c r="AC932" i="41"/>
  <c r="AC931" i="41"/>
  <c r="AC930" i="41"/>
  <c r="AC929" i="41"/>
  <c r="AC928" i="41"/>
  <c r="AC927" i="41"/>
  <c r="AC926" i="41"/>
  <c r="AC925" i="41"/>
  <c r="AC924" i="41"/>
  <c r="AC923" i="41"/>
  <c r="AC922" i="41"/>
  <c r="AC921" i="41"/>
  <c r="AC920" i="41"/>
  <c r="AC919" i="41"/>
  <c r="AC918" i="41"/>
  <c r="AC917" i="41"/>
  <c r="AC916" i="41"/>
  <c r="AC915" i="41"/>
  <c r="AC914" i="41"/>
  <c r="AC913" i="41"/>
  <c r="AC912" i="41"/>
  <c r="AC911" i="41"/>
  <c r="AC910" i="41"/>
  <c r="AC909" i="41"/>
  <c r="AC908" i="41"/>
  <c r="AC907" i="41"/>
  <c r="AC906" i="41"/>
  <c r="AC905" i="41"/>
  <c r="AC904" i="41"/>
  <c r="AC903" i="41"/>
  <c r="AC902" i="41"/>
  <c r="AC901" i="41"/>
  <c r="AC900" i="41"/>
  <c r="AC899" i="41"/>
  <c r="AC898" i="41"/>
  <c r="AC897" i="41"/>
  <c r="AC896" i="41"/>
  <c r="AC895" i="41"/>
  <c r="AC894" i="41"/>
  <c r="AC893" i="41"/>
  <c r="AC892" i="41"/>
  <c r="AC891" i="41"/>
  <c r="AC890" i="41"/>
  <c r="AC889" i="41"/>
  <c r="AC888" i="41"/>
  <c r="AC887" i="41"/>
  <c r="AC886" i="41"/>
  <c r="AC885" i="41"/>
  <c r="AC884" i="41"/>
  <c r="AC883" i="41"/>
  <c r="AC882" i="41"/>
  <c r="AC881" i="41"/>
  <c r="AC880" i="41"/>
  <c r="AC879" i="41"/>
  <c r="AC878" i="41"/>
  <c r="AC877" i="41"/>
  <c r="AC876" i="41"/>
  <c r="AC875" i="41"/>
  <c r="AC874" i="41"/>
  <c r="AC873" i="41"/>
  <c r="AC872" i="41"/>
  <c r="AC871" i="41"/>
  <c r="AC870" i="41"/>
  <c r="AC869" i="41"/>
  <c r="AC868" i="41"/>
  <c r="AC867" i="41"/>
  <c r="AC866" i="41"/>
  <c r="AC865" i="41"/>
  <c r="AC864" i="41"/>
  <c r="AC863" i="41"/>
  <c r="AC862" i="41"/>
  <c r="AC861" i="41"/>
  <c r="AC860" i="41"/>
  <c r="AC859" i="41"/>
  <c r="AC858" i="41"/>
  <c r="AC857" i="41"/>
  <c r="AC856" i="41"/>
  <c r="AC855" i="41"/>
  <c r="AC854" i="41"/>
  <c r="AC853" i="41"/>
  <c r="AC852" i="41"/>
  <c r="AC851" i="41"/>
  <c r="AC850" i="41"/>
  <c r="AC849" i="41"/>
  <c r="AC848" i="41"/>
  <c r="AC847" i="41"/>
  <c r="AC846" i="41"/>
  <c r="AC845" i="41"/>
  <c r="AC844" i="41"/>
  <c r="AC843" i="41"/>
  <c r="AC842" i="41"/>
  <c r="AC841" i="41"/>
  <c r="AC840" i="41"/>
  <c r="AC839" i="41"/>
  <c r="AC838" i="41"/>
  <c r="AC837" i="41"/>
  <c r="AC836" i="41"/>
  <c r="AC835" i="41"/>
  <c r="AC834" i="41"/>
  <c r="AC833" i="41"/>
  <c r="AC832" i="41"/>
  <c r="AC831" i="41"/>
  <c r="AC830" i="41"/>
  <c r="AC829" i="41"/>
  <c r="AC828" i="41"/>
  <c r="AC827" i="41"/>
  <c r="AC826" i="41"/>
  <c r="AC825" i="41"/>
  <c r="AC824" i="41"/>
  <c r="AC823" i="41"/>
  <c r="AC822" i="41"/>
  <c r="AC821" i="41"/>
  <c r="AC820" i="41"/>
  <c r="AC819" i="41"/>
  <c r="AC818" i="41"/>
  <c r="AC817" i="41"/>
  <c r="AC816" i="41"/>
  <c r="AC815" i="41"/>
  <c r="AC814" i="41"/>
  <c r="AC813" i="41"/>
  <c r="AC812" i="41"/>
  <c r="AC811" i="41"/>
  <c r="AC810" i="41"/>
  <c r="AC809" i="41"/>
  <c r="AC808" i="41"/>
  <c r="AC807" i="41"/>
  <c r="AC806" i="41"/>
  <c r="AC805" i="41"/>
  <c r="AC804" i="41"/>
  <c r="AC803" i="41"/>
  <c r="AC802" i="41"/>
  <c r="AC801" i="41"/>
  <c r="AC800" i="41"/>
  <c r="AC799" i="41"/>
  <c r="AC798" i="41"/>
  <c r="AC797" i="41"/>
  <c r="AC796" i="41"/>
  <c r="AC795" i="41"/>
  <c r="AC794" i="41"/>
  <c r="AC793" i="41"/>
  <c r="AC792" i="41"/>
  <c r="AC791" i="41"/>
  <c r="AC790" i="41"/>
  <c r="AC789" i="41"/>
  <c r="AC788" i="41"/>
  <c r="AC787" i="41"/>
  <c r="AC786" i="41"/>
  <c r="AC785" i="41"/>
  <c r="AC784" i="41"/>
  <c r="AC783" i="41"/>
  <c r="AC782" i="41"/>
  <c r="AC781" i="41"/>
  <c r="AC780" i="41"/>
  <c r="AC779" i="41"/>
  <c r="AC778" i="41"/>
  <c r="AC777" i="41"/>
  <c r="AC776" i="41"/>
  <c r="AC775" i="41"/>
  <c r="AC774" i="41"/>
  <c r="AC773" i="41"/>
  <c r="AC772" i="41"/>
  <c r="AC771" i="41"/>
  <c r="AC770" i="41"/>
  <c r="AC769" i="41"/>
  <c r="AC768" i="41"/>
  <c r="AC767" i="41"/>
  <c r="AC766" i="41"/>
  <c r="AC765" i="41"/>
  <c r="AC764" i="41"/>
  <c r="AC763" i="41"/>
  <c r="AC762" i="41"/>
  <c r="AC761" i="41"/>
  <c r="AC760" i="41"/>
  <c r="AC759" i="41"/>
  <c r="AC758" i="41"/>
  <c r="AC757" i="41"/>
  <c r="AC756" i="41"/>
  <c r="AC755" i="41"/>
  <c r="AC754" i="41"/>
  <c r="AC753" i="41"/>
  <c r="AC752" i="41"/>
  <c r="AC751" i="41"/>
  <c r="AC750" i="41"/>
  <c r="AC749" i="41"/>
  <c r="AC748" i="41"/>
  <c r="AC747" i="41"/>
  <c r="AC746" i="41"/>
  <c r="AC745" i="41"/>
  <c r="AC744" i="41"/>
  <c r="AC743" i="41"/>
  <c r="AC742" i="41"/>
  <c r="AC741" i="41"/>
  <c r="AC740" i="41"/>
  <c r="AC739" i="41"/>
  <c r="AC738" i="41"/>
  <c r="AC737" i="41"/>
  <c r="AC736" i="41"/>
  <c r="AC735" i="41"/>
  <c r="AC734" i="41"/>
  <c r="AC733" i="41"/>
  <c r="AC732" i="41"/>
  <c r="AC731" i="41"/>
  <c r="AC730" i="41"/>
  <c r="AC729" i="41"/>
  <c r="AC728" i="41"/>
  <c r="AC727" i="41"/>
  <c r="AC726" i="41"/>
  <c r="AC725" i="41"/>
  <c r="AC724" i="41"/>
  <c r="AC723" i="41"/>
  <c r="AC722" i="41"/>
  <c r="AC721" i="41"/>
  <c r="AC720" i="41"/>
  <c r="AC719" i="41"/>
  <c r="AC718" i="41"/>
  <c r="AC717" i="41"/>
  <c r="AC716" i="41"/>
  <c r="AC715" i="41"/>
  <c r="AC714" i="41"/>
  <c r="AC713" i="41"/>
  <c r="AC712" i="41"/>
  <c r="AC711" i="41"/>
  <c r="AC710" i="41"/>
  <c r="AC709" i="41"/>
  <c r="AC708" i="41"/>
  <c r="AC707" i="41"/>
  <c r="AC706" i="41"/>
  <c r="AC705" i="41"/>
  <c r="AC704" i="41"/>
  <c r="AC703" i="41"/>
  <c r="AC702" i="41"/>
  <c r="AC701" i="41"/>
  <c r="AC700" i="41"/>
  <c r="AC699" i="41"/>
  <c r="AC698" i="41"/>
  <c r="AC697" i="41"/>
  <c r="AC696" i="41"/>
  <c r="AC695" i="41"/>
  <c r="AC694" i="41"/>
  <c r="AC693" i="41"/>
  <c r="AC692" i="41"/>
  <c r="AC691" i="41"/>
  <c r="AC690" i="41"/>
  <c r="AC689" i="41"/>
  <c r="AC688" i="41"/>
  <c r="AC687" i="41"/>
  <c r="AC686" i="41"/>
  <c r="AC685" i="41"/>
  <c r="AC684" i="41"/>
  <c r="AC683" i="41"/>
  <c r="AC682" i="41"/>
  <c r="AC681" i="41"/>
  <c r="AC680" i="41"/>
  <c r="AC679" i="41"/>
  <c r="AC678" i="41"/>
  <c r="AC677" i="41"/>
  <c r="AC676" i="41"/>
  <c r="AC675" i="41"/>
  <c r="AC674" i="41"/>
  <c r="AC673" i="41"/>
  <c r="AC672" i="41"/>
  <c r="AC671" i="41"/>
  <c r="AC670" i="41"/>
  <c r="AC669" i="41"/>
  <c r="AC668" i="41"/>
  <c r="AC667" i="41"/>
  <c r="AC666" i="41"/>
  <c r="AC665" i="41"/>
  <c r="AC664" i="41"/>
  <c r="AC663" i="41"/>
  <c r="AC662" i="41"/>
  <c r="AC661" i="41"/>
  <c r="AC660" i="41"/>
  <c r="AC659" i="41"/>
  <c r="AC658" i="41"/>
  <c r="AC657" i="41"/>
  <c r="AC656" i="41"/>
  <c r="AC655" i="41"/>
  <c r="AC654" i="41"/>
  <c r="AC653" i="41"/>
  <c r="AC652" i="41"/>
  <c r="AC651" i="41"/>
  <c r="AC650" i="41"/>
  <c r="AC649" i="41"/>
  <c r="AC648" i="41"/>
  <c r="AC647" i="41"/>
  <c r="AC646" i="41"/>
  <c r="AC645" i="41"/>
  <c r="AC644" i="41"/>
  <c r="AC643" i="41"/>
  <c r="AC642" i="41"/>
  <c r="AC641" i="41"/>
  <c r="AC640" i="41"/>
  <c r="AC639" i="41"/>
  <c r="AC638" i="41"/>
  <c r="AC637" i="41"/>
  <c r="AC636" i="41"/>
  <c r="AC635" i="41"/>
  <c r="AC634" i="41"/>
  <c r="AC633" i="41"/>
  <c r="AC632" i="41"/>
  <c r="AC631" i="41"/>
  <c r="AC630" i="41"/>
  <c r="AC629" i="41"/>
  <c r="AC628" i="41"/>
  <c r="AC627" i="41"/>
  <c r="AC626" i="41"/>
  <c r="AC625" i="41"/>
  <c r="AC624" i="41"/>
  <c r="AC623" i="41"/>
  <c r="AC622" i="41"/>
  <c r="AC621" i="41"/>
  <c r="AC620" i="41"/>
  <c r="AC619" i="41"/>
  <c r="AC618" i="41"/>
  <c r="AC617" i="41"/>
  <c r="AC616" i="41"/>
  <c r="AC615" i="41"/>
  <c r="AC614" i="41"/>
  <c r="AC613" i="41"/>
  <c r="AC612" i="41"/>
  <c r="AC611" i="41"/>
  <c r="AC610" i="41"/>
  <c r="AC609" i="41"/>
  <c r="AC608" i="41"/>
  <c r="AC607" i="41"/>
  <c r="AC606" i="41"/>
  <c r="AC605" i="41"/>
  <c r="AC604" i="41"/>
  <c r="AC603" i="41"/>
  <c r="AC602" i="41"/>
  <c r="AC601" i="41"/>
  <c r="AC600" i="41"/>
  <c r="AC599" i="41"/>
  <c r="AC598" i="41"/>
  <c r="AC597" i="41"/>
  <c r="AC596" i="41"/>
  <c r="AC595" i="41"/>
  <c r="AC594" i="41"/>
  <c r="AC593" i="41"/>
  <c r="AC592" i="41"/>
  <c r="AC591" i="41"/>
  <c r="AC590" i="41"/>
  <c r="AC589" i="41"/>
  <c r="AC588" i="41"/>
  <c r="AC587" i="41"/>
  <c r="AC586" i="41"/>
  <c r="AC585" i="41"/>
  <c r="AC584" i="41"/>
  <c r="AC583" i="41"/>
  <c r="AC582" i="41"/>
  <c r="AC581" i="41"/>
  <c r="AC580" i="41"/>
  <c r="AC579" i="41"/>
  <c r="AC578" i="41"/>
  <c r="AC577" i="41"/>
  <c r="AC576" i="41"/>
  <c r="AC575" i="41"/>
  <c r="AC574" i="41"/>
  <c r="AC573" i="41"/>
  <c r="AC572" i="41"/>
  <c r="AC571" i="41"/>
  <c r="AC570" i="41"/>
  <c r="AC569" i="41"/>
  <c r="AC568" i="41"/>
  <c r="AC567" i="41"/>
  <c r="AC566" i="41"/>
  <c r="AC565" i="41"/>
  <c r="AC564" i="41"/>
  <c r="AC563" i="41"/>
  <c r="AC562" i="41"/>
  <c r="AC561" i="41"/>
  <c r="AC560" i="41"/>
  <c r="AC559" i="41"/>
  <c r="AC558" i="41"/>
  <c r="AC557" i="41"/>
  <c r="AC556" i="41"/>
  <c r="AC555" i="41"/>
  <c r="AC554" i="41"/>
  <c r="AC553" i="41"/>
  <c r="AC552" i="41"/>
  <c r="AC551" i="41"/>
  <c r="AC550" i="41"/>
  <c r="AC549" i="41"/>
  <c r="AC548" i="41"/>
  <c r="AC547" i="41"/>
  <c r="AC546" i="41"/>
  <c r="AC545" i="41"/>
  <c r="AC544" i="41"/>
  <c r="AC543" i="41"/>
  <c r="AC542" i="41"/>
  <c r="AC541" i="41"/>
  <c r="AC540" i="41"/>
  <c r="AC539" i="41"/>
  <c r="AC538" i="41"/>
  <c r="AC537" i="41"/>
  <c r="AC536" i="41"/>
  <c r="AC535" i="41"/>
  <c r="AC534" i="41"/>
  <c r="AC533" i="41"/>
  <c r="AC532" i="41"/>
  <c r="AC531" i="41"/>
  <c r="AC530" i="41"/>
  <c r="AC529" i="41"/>
  <c r="AC528" i="41"/>
  <c r="AC527" i="41"/>
  <c r="AC526" i="41"/>
  <c r="AC525" i="41"/>
  <c r="AC524" i="41"/>
  <c r="AC523" i="41"/>
  <c r="AC522" i="41"/>
  <c r="AC521" i="41"/>
  <c r="AC520" i="41"/>
  <c r="AC519" i="41"/>
  <c r="AC518" i="41"/>
  <c r="AC517" i="41"/>
  <c r="AC516" i="41"/>
  <c r="AC515" i="41"/>
  <c r="AC514" i="41"/>
  <c r="AC513" i="41"/>
  <c r="AC512" i="41"/>
  <c r="AC511" i="41"/>
  <c r="AC510" i="41"/>
  <c r="AC509" i="41"/>
  <c r="AC508" i="41"/>
  <c r="AC507" i="41"/>
  <c r="AC506" i="41"/>
  <c r="AC505" i="41"/>
  <c r="AC504" i="41"/>
  <c r="AC503" i="41"/>
  <c r="AC502" i="41"/>
  <c r="AC501" i="41"/>
  <c r="AC500" i="41"/>
  <c r="AC499" i="41"/>
  <c r="AC498" i="41"/>
  <c r="AC497" i="41"/>
  <c r="AC496" i="41"/>
  <c r="AC495" i="41"/>
  <c r="AC494" i="41"/>
  <c r="AC493" i="41"/>
  <c r="AC492" i="41"/>
  <c r="AC491" i="41"/>
  <c r="AC490" i="41"/>
  <c r="AC489" i="41"/>
  <c r="AC488" i="41"/>
  <c r="AC487" i="41"/>
  <c r="AC486" i="41"/>
  <c r="AC485" i="41"/>
  <c r="AC484" i="41"/>
  <c r="AC483" i="41"/>
  <c r="AC482" i="41"/>
  <c r="AC481" i="41"/>
  <c r="AC480" i="41"/>
  <c r="AC479" i="41"/>
  <c r="AC478" i="41"/>
  <c r="AC477" i="41"/>
  <c r="AC476" i="41"/>
  <c r="AC475" i="41"/>
  <c r="AC474" i="41"/>
  <c r="AC473" i="41"/>
  <c r="AC472" i="41"/>
  <c r="AC471" i="41"/>
  <c r="AC470" i="41"/>
  <c r="AC469" i="41"/>
  <c r="AC468" i="41"/>
  <c r="AC467" i="41"/>
  <c r="AC466" i="41"/>
  <c r="AC465" i="41"/>
  <c r="AC464" i="41"/>
  <c r="AC463" i="41"/>
  <c r="AC462" i="41"/>
  <c r="AC461" i="41"/>
  <c r="AC460" i="41"/>
  <c r="AC459" i="41"/>
  <c r="AC458" i="41"/>
  <c r="AC457" i="41"/>
  <c r="AC456" i="41"/>
  <c r="AC455" i="41"/>
  <c r="AC454" i="41"/>
  <c r="AC453" i="41"/>
  <c r="AC452" i="41"/>
  <c r="AC451" i="41"/>
  <c r="AC450" i="41"/>
  <c r="AC449" i="41"/>
  <c r="AC448" i="41"/>
  <c r="AC447" i="41"/>
  <c r="AC446" i="41"/>
  <c r="AC445" i="41"/>
  <c r="AC444" i="41"/>
  <c r="AC443" i="41"/>
  <c r="AC442" i="41"/>
  <c r="AC441" i="41"/>
  <c r="AC440" i="41"/>
  <c r="AC439" i="41"/>
  <c r="AC438" i="41"/>
  <c r="AC437" i="41"/>
  <c r="AC436" i="41"/>
  <c r="AC435" i="41"/>
  <c r="AC434" i="41"/>
  <c r="AC433" i="41"/>
  <c r="AC432" i="41"/>
  <c r="AC431" i="41"/>
  <c r="AC430" i="41"/>
  <c r="AC429" i="41"/>
  <c r="AC428" i="41"/>
  <c r="AC427" i="41"/>
  <c r="AC426" i="41"/>
  <c r="AC425" i="41"/>
  <c r="AC424" i="41"/>
  <c r="AC423" i="41"/>
  <c r="AC422" i="41"/>
  <c r="AC421" i="41"/>
  <c r="AC420" i="41"/>
  <c r="AC419" i="41"/>
  <c r="AC418" i="41"/>
  <c r="AC417" i="41"/>
  <c r="AC416" i="41"/>
  <c r="AC415" i="41"/>
  <c r="AC414" i="41"/>
  <c r="AC413" i="41"/>
  <c r="AC412" i="41"/>
  <c r="AC411" i="41"/>
  <c r="AC410" i="41"/>
  <c r="AC409" i="41"/>
  <c r="AC408" i="41"/>
  <c r="AC407" i="41"/>
  <c r="AC406" i="41"/>
  <c r="AC405" i="41"/>
  <c r="AC404" i="41"/>
  <c r="AC403" i="41"/>
  <c r="AC402" i="41"/>
  <c r="AC401" i="41"/>
  <c r="AC400" i="41"/>
  <c r="AC399" i="41"/>
  <c r="AC398" i="41"/>
  <c r="AC397" i="41"/>
  <c r="AC396" i="41"/>
  <c r="AC395" i="41"/>
  <c r="AC394" i="41"/>
  <c r="AC393" i="41"/>
  <c r="AC392" i="41"/>
  <c r="AC391" i="41"/>
  <c r="AC390" i="41"/>
  <c r="AC389" i="41"/>
  <c r="AC388" i="41"/>
  <c r="AC387" i="41"/>
  <c r="AC386" i="41"/>
  <c r="AC385" i="41"/>
  <c r="AC384" i="41"/>
  <c r="AC383" i="41"/>
  <c r="AC382" i="41"/>
  <c r="AC381" i="41"/>
  <c r="AC380" i="41"/>
  <c r="AC379" i="41"/>
  <c r="AC378" i="41"/>
  <c r="AC377" i="41"/>
  <c r="AC376" i="41"/>
  <c r="AC375" i="41"/>
  <c r="AC374" i="41"/>
  <c r="AC373" i="41"/>
  <c r="AC372" i="41"/>
  <c r="AC371" i="41"/>
  <c r="AC370" i="41"/>
  <c r="AC369" i="41"/>
  <c r="AC368" i="41"/>
  <c r="AC367" i="41"/>
  <c r="AC366" i="41"/>
  <c r="AC365" i="41"/>
  <c r="AC364" i="41"/>
  <c r="AC363" i="41"/>
  <c r="AC362" i="41"/>
  <c r="AC361" i="41"/>
  <c r="AC360" i="41"/>
  <c r="AC359" i="41"/>
  <c r="AC358" i="41"/>
  <c r="AC357" i="41"/>
  <c r="AC356" i="41"/>
  <c r="AC355" i="41"/>
  <c r="AC354" i="41"/>
  <c r="AC353" i="41"/>
  <c r="AC352" i="41"/>
  <c r="AC351" i="41"/>
  <c r="AC350" i="41"/>
  <c r="AC349" i="41"/>
  <c r="AC348" i="41"/>
  <c r="AC347" i="41"/>
  <c r="AC346" i="41"/>
  <c r="AC345" i="41"/>
  <c r="AC344" i="41"/>
  <c r="AC343" i="41"/>
  <c r="AC342" i="41"/>
  <c r="AC341" i="41"/>
  <c r="AC340" i="41"/>
  <c r="AC339" i="41"/>
  <c r="AC338" i="41"/>
  <c r="AC337" i="41"/>
  <c r="AC336" i="41"/>
  <c r="AC335" i="41"/>
  <c r="AC334" i="41"/>
  <c r="AC333" i="41"/>
  <c r="AC332" i="41"/>
  <c r="AC331" i="41"/>
  <c r="AC330" i="41"/>
  <c r="AC329" i="41"/>
  <c r="AC328" i="41"/>
  <c r="AC327" i="41"/>
  <c r="AC326" i="41"/>
  <c r="AC325" i="41"/>
  <c r="AC324" i="41"/>
  <c r="AC323" i="41"/>
  <c r="AC322" i="41"/>
  <c r="AC321" i="41"/>
  <c r="AC320" i="41"/>
  <c r="AC319" i="41"/>
  <c r="AC318" i="41"/>
  <c r="AC317" i="41"/>
  <c r="AC316" i="41"/>
  <c r="AC315" i="41"/>
  <c r="AC314" i="41"/>
  <c r="AC313" i="41"/>
  <c r="AC312" i="41"/>
  <c r="AC311" i="41"/>
  <c r="AC310" i="41"/>
  <c r="AC309" i="41"/>
  <c r="AC308" i="41"/>
  <c r="AC307" i="41"/>
  <c r="AC306" i="41"/>
  <c r="AC305" i="41"/>
  <c r="AC304" i="41"/>
  <c r="AC303" i="41"/>
  <c r="AC302" i="41"/>
  <c r="AC301" i="41"/>
  <c r="AC300" i="41"/>
  <c r="AC299" i="41"/>
  <c r="AC298" i="41"/>
  <c r="AC297" i="41"/>
  <c r="AC296" i="41"/>
  <c r="AC295" i="41"/>
  <c r="AC294" i="41"/>
  <c r="AC293" i="41"/>
  <c r="AC292" i="41"/>
  <c r="AC291" i="41"/>
  <c r="AC290" i="41"/>
  <c r="AC289" i="41"/>
  <c r="AC288" i="41"/>
  <c r="AC287" i="41"/>
  <c r="AC286" i="41"/>
  <c r="AC285" i="41"/>
  <c r="AC284" i="41"/>
  <c r="AC283" i="41"/>
  <c r="AC282" i="41"/>
  <c r="AC281" i="41"/>
  <c r="AC280" i="41"/>
  <c r="AC279" i="41"/>
  <c r="AC278" i="41"/>
  <c r="AC277" i="41"/>
  <c r="AC276" i="41"/>
  <c r="AC275" i="41"/>
  <c r="AC274" i="41"/>
  <c r="AC273" i="41"/>
  <c r="AC272" i="41"/>
  <c r="AC271" i="41"/>
  <c r="AC270" i="41"/>
  <c r="AC269" i="41"/>
  <c r="AC268" i="41"/>
  <c r="AC267" i="41"/>
  <c r="AC266" i="41"/>
  <c r="AC265" i="41"/>
  <c r="AC264" i="41"/>
  <c r="AC263" i="41"/>
  <c r="AC262" i="41"/>
  <c r="AC261" i="41"/>
  <c r="AC260" i="41"/>
  <c r="AC259" i="41"/>
  <c r="AC258" i="41"/>
  <c r="AC257" i="41"/>
  <c r="AC256" i="41"/>
  <c r="AC255" i="41"/>
  <c r="AC254" i="41"/>
  <c r="AC253" i="41"/>
  <c r="AC252" i="41"/>
  <c r="AC251" i="41"/>
  <c r="AC250" i="41"/>
  <c r="AC249" i="41"/>
  <c r="AC248" i="41"/>
  <c r="AC247" i="41"/>
  <c r="AC246" i="41"/>
  <c r="AC245" i="41"/>
  <c r="AC244" i="41"/>
  <c r="AC243" i="41"/>
  <c r="AC242" i="41"/>
  <c r="AC241" i="41"/>
  <c r="AC240" i="41"/>
  <c r="AC239" i="41"/>
  <c r="AC238" i="41"/>
  <c r="AC237" i="41"/>
  <c r="AC236" i="41"/>
  <c r="AC235" i="41"/>
  <c r="AC234" i="41"/>
  <c r="AC233" i="41"/>
  <c r="AC232" i="41"/>
  <c r="AC231" i="41"/>
  <c r="AC230" i="41"/>
  <c r="AC229" i="41"/>
  <c r="AC228" i="41"/>
  <c r="AC227" i="41"/>
  <c r="AC226" i="41"/>
  <c r="AC225" i="41"/>
  <c r="AC224" i="41"/>
  <c r="AC223" i="41"/>
  <c r="AC222" i="41"/>
  <c r="AC221" i="41"/>
  <c r="AC220" i="41"/>
  <c r="AC219" i="41"/>
  <c r="AC218" i="41"/>
  <c r="AC217" i="41"/>
  <c r="AC216" i="41"/>
  <c r="AC215" i="41"/>
  <c r="AC214" i="41"/>
  <c r="AC213" i="41"/>
  <c r="AC212" i="41"/>
  <c r="AC211" i="41"/>
  <c r="AC210" i="41"/>
  <c r="AC209" i="41"/>
  <c r="AC208" i="41"/>
  <c r="AC207" i="41"/>
  <c r="AC206" i="41"/>
  <c r="AC205" i="41"/>
  <c r="AC204" i="41"/>
  <c r="AC203" i="41"/>
  <c r="AC202" i="41"/>
  <c r="AC201" i="41"/>
  <c r="AC200" i="41"/>
  <c r="AC199" i="41"/>
  <c r="AC198" i="41"/>
  <c r="AC197" i="41"/>
  <c r="AC196" i="41"/>
  <c r="AC195" i="41"/>
  <c r="AC194" i="41"/>
  <c r="AC193" i="41"/>
  <c r="AC192" i="41"/>
  <c r="AC191" i="41"/>
  <c r="AC190" i="41"/>
  <c r="AC189" i="41"/>
  <c r="AC188" i="41"/>
  <c r="AC187" i="41"/>
  <c r="AC186" i="41"/>
  <c r="AC185" i="41"/>
  <c r="AC184" i="41"/>
  <c r="AC183" i="41"/>
  <c r="AC182" i="41"/>
  <c r="AC181" i="41"/>
  <c r="AC180" i="41"/>
  <c r="AC179" i="41"/>
  <c r="AC178" i="41"/>
  <c r="AC177" i="41"/>
  <c r="AC176" i="41"/>
  <c r="AC175" i="41"/>
  <c r="AC174" i="41"/>
  <c r="AC173" i="41"/>
  <c r="AC172" i="41"/>
  <c r="AC171" i="41"/>
  <c r="AC170" i="41"/>
  <c r="AC169" i="41"/>
  <c r="AC168" i="41"/>
  <c r="AC167" i="41"/>
  <c r="AC166" i="41"/>
  <c r="AC165" i="41"/>
  <c r="AC164" i="41"/>
  <c r="AC163" i="41"/>
  <c r="AC162" i="41"/>
  <c r="AC161" i="41"/>
  <c r="AC160" i="41"/>
  <c r="AC159" i="41"/>
  <c r="AC158" i="41"/>
  <c r="AC157" i="41"/>
  <c r="AC156" i="41"/>
  <c r="AC155" i="41"/>
  <c r="AC154" i="41"/>
  <c r="AC153" i="41"/>
  <c r="AC152" i="41"/>
  <c r="AC151" i="41"/>
  <c r="AC150" i="41"/>
  <c r="AC149" i="41"/>
  <c r="AC148" i="41"/>
  <c r="AC147" i="41"/>
  <c r="AC146" i="41"/>
  <c r="AC145" i="41"/>
  <c r="AC144" i="41"/>
  <c r="AC143" i="41"/>
  <c r="AC142" i="41"/>
  <c r="AC141" i="41"/>
  <c r="AC140" i="41"/>
  <c r="AC139" i="41"/>
  <c r="AC138" i="41"/>
  <c r="AC137" i="41"/>
  <c r="AC136" i="41"/>
  <c r="AC135" i="41"/>
  <c r="AC134" i="41"/>
  <c r="AC133" i="41"/>
  <c r="AC132" i="41"/>
  <c r="AC131" i="41"/>
  <c r="AC130" i="41"/>
  <c r="AC129" i="41"/>
  <c r="AC128" i="41"/>
  <c r="AC127" i="41"/>
  <c r="AC126" i="41"/>
  <c r="AC125" i="41"/>
  <c r="AC124" i="41"/>
  <c r="AC123" i="41"/>
  <c r="AC122" i="41"/>
  <c r="AC121" i="41"/>
  <c r="AC120" i="41"/>
  <c r="AC119" i="41"/>
  <c r="AC118" i="41"/>
  <c r="AC117" i="41"/>
  <c r="AC116" i="41"/>
  <c r="AC115" i="41"/>
  <c r="AC114" i="41"/>
  <c r="AC113" i="41"/>
  <c r="AC112" i="41"/>
  <c r="AC111" i="41"/>
  <c r="AC110" i="41"/>
  <c r="AC109" i="41"/>
  <c r="AC108" i="41"/>
  <c r="AC107" i="41"/>
  <c r="AC106" i="41"/>
  <c r="AC105" i="41"/>
  <c r="AC104" i="41"/>
  <c r="AC103" i="41"/>
  <c r="AC102" i="41"/>
  <c r="AC101" i="41"/>
  <c r="AC100" i="41"/>
  <c r="AC99" i="41"/>
  <c r="AC98" i="41"/>
  <c r="AC97" i="41"/>
  <c r="AC96" i="41"/>
  <c r="AC95" i="41"/>
  <c r="AC94" i="41"/>
  <c r="AC93" i="41"/>
  <c r="AC92" i="41"/>
  <c r="AC91" i="41"/>
  <c r="AC90" i="41"/>
  <c r="AC89" i="41"/>
  <c r="AC88" i="41"/>
  <c r="AC87" i="41"/>
  <c r="AC86" i="41"/>
  <c r="AC85" i="41"/>
  <c r="AC84" i="41"/>
  <c r="AC83" i="41"/>
  <c r="AC82" i="41"/>
  <c r="AC81" i="41"/>
  <c r="AC80" i="41"/>
  <c r="AC79" i="41"/>
  <c r="AC78" i="41"/>
  <c r="AC77" i="41"/>
  <c r="AC76" i="41"/>
  <c r="AC75" i="41"/>
  <c r="AC74" i="41"/>
  <c r="AC73" i="41"/>
  <c r="AC72" i="41"/>
  <c r="AC71" i="41"/>
  <c r="AC70" i="41"/>
  <c r="AC69" i="41"/>
  <c r="AC68" i="41"/>
  <c r="AC67" i="41"/>
  <c r="AC66" i="41"/>
  <c r="AC65" i="41"/>
  <c r="AC64" i="41"/>
  <c r="AC63" i="41"/>
  <c r="AC62" i="41"/>
  <c r="AC61" i="41"/>
  <c r="AC60" i="41"/>
  <c r="AC59" i="41"/>
  <c r="AC58" i="41"/>
  <c r="AC57" i="41"/>
  <c r="AC56" i="41"/>
  <c r="AC55" i="41"/>
  <c r="AC54" i="41"/>
  <c r="AC53" i="41"/>
  <c r="AC52" i="41"/>
  <c r="AC51" i="41"/>
  <c r="AC50" i="41"/>
  <c r="AC49" i="41"/>
  <c r="AC48" i="41"/>
  <c r="AC47" i="41"/>
  <c r="AC46" i="41"/>
  <c r="AC45" i="41"/>
  <c r="AC44" i="41"/>
  <c r="AC43" i="41"/>
  <c r="AC42" i="41"/>
  <c r="AC41" i="41"/>
  <c r="AC40" i="41"/>
  <c r="AC39" i="41"/>
  <c r="AC38" i="41"/>
  <c r="AC37" i="41"/>
  <c r="AC36" i="41"/>
  <c r="AC35" i="41"/>
  <c r="AC34" i="41"/>
  <c r="AC33" i="41"/>
  <c r="AC32" i="41"/>
  <c r="AC31" i="41"/>
  <c r="AC30" i="41"/>
  <c r="AC29" i="41"/>
  <c r="AC28" i="41"/>
  <c r="AC27" i="41"/>
  <c r="AC26" i="41"/>
  <c r="AC25" i="41"/>
  <c r="AC24" i="41"/>
  <c r="AC23" i="41"/>
  <c r="AC22" i="41"/>
  <c r="AC21" i="41"/>
  <c r="AC20" i="41"/>
  <c r="AC19" i="41"/>
  <c r="AC18" i="41"/>
  <c r="AC17" i="41"/>
  <c r="AC16" i="41"/>
  <c r="AC15" i="41"/>
  <c r="AC14" i="41"/>
  <c r="AC13" i="41"/>
  <c r="AC12" i="41"/>
  <c r="AC11" i="41"/>
  <c r="BV18" i="27" l="1"/>
  <c r="BW18" i="27" s="1"/>
  <c r="BV17" i="27"/>
  <c r="BW17" i="27" s="1"/>
  <c r="BV77" i="27"/>
  <c r="BW77" i="27" s="1"/>
  <c r="DX22" i="41"/>
  <c r="DW91" i="41"/>
  <c r="DW31" i="41"/>
  <c r="DW34" i="41"/>
  <c r="DX132" i="41"/>
  <c r="DW21" i="41"/>
  <c r="DW116" i="41"/>
  <c r="DW109" i="41"/>
  <c r="DW50" i="41"/>
  <c r="DY50" i="41" s="1"/>
  <c r="DZ50" i="41" s="1"/>
  <c r="DW22" i="41"/>
  <c r="DX121" i="41"/>
  <c r="DW114" i="41"/>
  <c r="DX26" i="41"/>
  <c r="DX18" i="41"/>
  <c r="DW132" i="41"/>
  <c r="DX82" i="41"/>
  <c r="DW19" i="41"/>
  <c r="DX21" i="41"/>
  <c r="DX39" i="41"/>
  <c r="DW154" i="41"/>
  <c r="DX27" i="41"/>
  <c r="DW142" i="41"/>
  <c r="DW166" i="41"/>
  <c r="DW43" i="41"/>
  <c r="DW77" i="41"/>
  <c r="DW37" i="41"/>
  <c r="DX56" i="41"/>
  <c r="DX80" i="41"/>
  <c r="DW17" i="41"/>
  <c r="DX91" i="41"/>
  <c r="DX114" i="41"/>
  <c r="DW26" i="41"/>
  <c r="DX31" i="41"/>
  <c r="DX34" i="41"/>
  <c r="DX40" i="41"/>
  <c r="DX124" i="41"/>
  <c r="DX41" i="41"/>
  <c r="DW82" i="41"/>
  <c r="DX65" i="41"/>
  <c r="DW65" i="41"/>
  <c r="DW39" i="41"/>
  <c r="DW36" i="41"/>
  <c r="DW27" i="41"/>
  <c r="DX167" i="41"/>
  <c r="DX109" i="41"/>
  <c r="DX50" i="41"/>
  <c r="DW164" i="41"/>
  <c r="DX29" i="41"/>
  <c r="DX79" i="41"/>
  <c r="DW56" i="41"/>
  <c r="DW80" i="41"/>
  <c r="DX14" i="41"/>
  <c r="V47" i="43"/>
  <c r="V46" i="43"/>
  <c r="V45" i="43"/>
  <c r="V44" i="43"/>
  <c r="DW121" i="41"/>
  <c r="DX148" i="41"/>
  <c r="DW18" i="41"/>
  <c r="DW41" i="41"/>
  <c r="DX30" i="41"/>
  <c r="DX116" i="41"/>
  <c r="DX165" i="41"/>
  <c r="DW29" i="41"/>
  <c r="DX113" i="41"/>
  <c r="DX23" i="41"/>
  <c r="DW14" i="41"/>
  <c r="DX17" i="41"/>
  <c r="DW148" i="41"/>
  <c r="DW40" i="41"/>
  <c r="DW124" i="41"/>
  <c r="DX19" i="41"/>
  <c r="DW30" i="41"/>
  <c r="DX36" i="41"/>
  <c r="DX154" i="41"/>
  <c r="DW165" i="41"/>
  <c r="DW167" i="41"/>
  <c r="DX142" i="41"/>
  <c r="DX166" i="41"/>
  <c r="DX43" i="41"/>
  <c r="DX77" i="41"/>
  <c r="DX37" i="41"/>
  <c r="DX164" i="41"/>
  <c r="DW79" i="41"/>
  <c r="DW113" i="41"/>
  <c r="DW23" i="41"/>
  <c r="BV80" i="27"/>
  <c r="BW80" i="27" s="1"/>
  <c r="BV142" i="27"/>
  <c r="BW142" i="27" s="1"/>
  <c r="BV113" i="27"/>
  <c r="BW113" i="27" s="1"/>
  <c r="BV27" i="27"/>
  <c r="BW27" i="27" s="1"/>
  <c r="AA25" i="43"/>
  <c r="BV21" i="27"/>
  <c r="BW21" i="27" s="1"/>
  <c r="BV36" i="27"/>
  <c r="BW36" i="27" s="1"/>
  <c r="BV29" i="27"/>
  <c r="BW29" i="27" s="1"/>
  <c r="BV40" i="27"/>
  <c r="BW40" i="27" s="1"/>
  <c r="BV56" i="27"/>
  <c r="BW56" i="27" s="1"/>
  <c r="BV19" i="27"/>
  <c r="BW19" i="27" s="1"/>
  <c r="BV43" i="27"/>
  <c r="BW43" i="27" s="1"/>
  <c r="BV26" i="27"/>
  <c r="BW26" i="27" s="1"/>
  <c r="BV39" i="27"/>
  <c r="BW39" i="27" s="1"/>
  <c r="BV124" i="27"/>
  <c r="BW124" i="27" s="1"/>
  <c r="BV50" i="27"/>
  <c r="BW50" i="27" s="1"/>
  <c r="BV148" i="27"/>
  <c r="BW148" i="27" s="1"/>
  <c r="BV154" i="27"/>
  <c r="BW154" i="27" s="1"/>
  <c r="BV41" i="27"/>
  <c r="BW41" i="27" s="1"/>
  <c r="BV109" i="27"/>
  <c r="BW109" i="27" s="1"/>
  <c r="BV37" i="27"/>
  <c r="BW37" i="27" s="1"/>
  <c r="BV23" i="27"/>
  <c r="BW23" i="27" s="1"/>
  <c r="BV91" i="27"/>
  <c r="BW91" i="27" s="1"/>
  <c r="BV22" i="27"/>
  <c r="BW22" i="27" s="1"/>
  <c r="BV114" i="27"/>
  <c r="BW114" i="27" s="1"/>
  <c r="BV31" i="27"/>
  <c r="BW31" i="27" s="1"/>
  <c r="BV14" i="27"/>
  <c r="BW14" i="27" s="1"/>
  <c r="BV30" i="27"/>
  <c r="BW30" i="27" s="1"/>
  <c r="J4" i="27"/>
  <c r="G66" i="43"/>
  <c r="L4" i="27"/>
  <c r="L90" i="43"/>
  <c r="DY41" i="41" l="1"/>
  <c r="DZ41" i="41" s="1"/>
  <c r="DY109" i="41"/>
  <c r="DZ109" i="41" s="1"/>
  <c r="DY21" i="41"/>
  <c r="DZ21" i="41" s="1"/>
  <c r="DY113" i="41"/>
  <c r="DZ113" i="41" s="1"/>
  <c r="DY116" i="41"/>
  <c r="DZ116" i="41" s="1"/>
  <c r="DY29" i="41"/>
  <c r="DZ29" i="41" s="1"/>
  <c r="DY23" i="41"/>
  <c r="DZ23" i="41" s="1"/>
  <c r="DY34" i="41"/>
  <c r="DZ34" i="41" s="1"/>
  <c r="DY31" i="41"/>
  <c r="DZ31" i="41" s="1"/>
  <c r="DY91" i="41"/>
  <c r="DZ91" i="41" s="1"/>
  <c r="DY148" i="41"/>
  <c r="DZ148" i="41" s="1"/>
  <c r="DY121" i="41"/>
  <c r="DZ121" i="41" s="1"/>
  <c r="DY40" i="41"/>
  <c r="DZ40" i="41" s="1"/>
  <c r="DY39" i="41"/>
  <c r="DZ39" i="41" s="1"/>
  <c r="DY79" i="41"/>
  <c r="DZ79" i="41" s="1"/>
  <c r="DY165" i="41"/>
  <c r="DZ165" i="41" s="1"/>
  <c r="DY18" i="41"/>
  <c r="DZ18" i="41" s="1"/>
  <c r="DY56" i="41"/>
  <c r="DZ56" i="41" s="1"/>
  <c r="DY36" i="41"/>
  <c r="DZ36" i="41" s="1"/>
  <c r="DY82" i="41"/>
  <c r="DZ82" i="41" s="1"/>
  <c r="DY77" i="41"/>
  <c r="DZ77" i="41" s="1"/>
  <c r="DY19" i="41"/>
  <c r="DZ19" i="41" s="1"/>
  <c r="DY124" i="41"/>
  <c r="DZ124" i="41" s="1"/>
  <c r="DY14" i="41"/>
  <c r="DZ14" i="41" s="1"/>
  <c r="DY17" i="41"/>
  <c r="DZ17" i="41" s="1"/>
  <c r="DY43" i="41"/>
  <c r="DZ43" i="41" s="1"/>
  <c r="DY154" i="41"/>
  <c r="DZ154" i="41" s="1"/>
  <c r="DY114" i="41"/>
  <c r="DZ114" i="41" s="1"/>
  <c r="DY65" i="41"/>
  <c r="DZ65" i="41" s="1"/>
  <c r="DY26" i="41"/>
  <c r="DZ26" i="41" s="1"/>
  <c r="DY166" i="41"/>
  <c r="DZ166" i="41" s="1"/>
  <c r="DY132" i="41"/>
  <c r="DZ132" i="41" s="1"/>
  <c r="DY167" i="41"/>
  <c r="DZ167" i="41" s="1"/>
  <c r="DY30" i="41"/>
  <c r="DZ30" i="41" s="1"/>
  <c r="DY80" i="41"/>
  <c r="DZ80" i="41" s="1"/>
  <c r="DY164" i="41"/>
  <c r="DZ164" i="41" s="1"/>
  <c r="DY27" i="41"/>
  <c r="DZ27" i="41" s="1"/>
  <c r="DY37" i="41"/>
  <c r="DZ37" i="41" s="1"/>
  <c r="DY142" i="41"/>
  <c r="DZ142" i="41" s="1"/>
  <c r="DY22" i="41"/>
  <c r="DZ22" i="41" s="1"/>
  <c r="AF23" i="43"/>
  <c r="Q37" i="43" s="1"/>
  <c r="AF22" i="43"/>
  <c r="Q36" i="43" s="1"/>
  <c r="G65" i="43"/>
  <c r="G67" i="43" s="1"/>
  <c r="J3" i="27"/>
  <c r="J5" i="27" s="1"/>
  <c r="AA90" i="43"/>
  <c r="AF24" i="43"/>
  <c r="Q38" i="43" s="1"/>
  <c r="L3" i="27"/>
  <c r="L65" i="43" s="1"/>
  <c r="L66" i="43"/>
  <c r="Q39" i="43" l="1"/>
  <c r="AF25" i="43"/>
  <c r="L67" i="43"/>
  <c r="L5" i="27"/>
  <c r="AT186" i="27" l="1"/>
  <c r="B11" i="27"/>
  <c r="B12" i="27" s="1"/>
  <c r="BU10" i="27" l="1"/>
  <c r="V186" i="27"/>
  <c r="X186" i="27"/>
  <c r="Z186" i="27"/>
  <c r="AB186" i="27"/>
  <c r="AD186" i="27"/>
  <c r="AF186" i="27"/>
  <c r="W186" i="27"/>
  <c r="Y186" i="27"/>
  <c r="AA186" i="27"/>
  <c r="AC186" i="27"/>
  <c r="AE186" i="27"/>
  <c r="AG186" i="27"/>
  <c r="AI186" i="27"/>
  <c r="AK186" i="27"/>
  <c r="AM186" i="27"/>
  <c r="AO186" i="27"/>
  <c r="AQ186" i="27"/>
  <c r="AS186" i="27"/>
  <c r="AU186" i="27"/>
  <c r="AW186" i="27"/>
  <c r="AY186" i="27"/>
  <c r="AH186" i="27"/>
  <c r="AJ186" i="27"/>
  <c r="AL186" i="27"/>
  <c r="AN186" i="27"/>
  <c r="AP186" i="27"/>
  <c r="AR186" i="27"/>
  <c r="AV186" i="27"/>
  <c r="AZ186" i="27"/>
  <c r="BA186" i="27"/>
  <c r="BC186" i="27"/>
  <c r="BE186" i="27"/>
  <c r="BG186" i="27"/>
  <c r="BI186" i="27"/>
  <c r="J186" i="27"/>
  <c r="L186" i="27"/>
  <c r="N186" i="27"/>
  <c r="M186" i="27"/>
  <c r="O186" i="27"/>
  <c r="BK186" i="27"/>
  <c r="Q186" i="27"/>
  <c r="P187" i="27" s="1"/>
  <c r="S186" i="27"/>
  <c r="U186" i="27"/>
  <c r="R186" i="27"/>
  <c r="T186" i="27"/>
  <c r="BT10" i="27"/>
  <c r="BV10" i="27" s="1"/>
  <c r="K186" i="27"/>
  <c r="BM186" i="27"/>
  <c r="BO186" i="27"/>
  <c r="BQ186" i="27"/>
  <c r="BS186" i="27"/>
  <c r="AX186" i="27"/>
  <c r="BB186" i="27"/>
  <c r="BF186" i="27"/>
  <c r="BJ186" i="27"/>
  <c r="BN186" i="27"/>
  <c r="BR186" i="27"/>
  <c r="BD186" i="27"/>
  <c r="BH186" i="27"/>
  <c r="BL186" i="27"/>
  <c r="BP186" i="27"/>
  <c r="B13" i="27"/>
  <c r="B14" i="27" s="1"/>
  <c r="DQ186" i="41" l="1"/>
  <c r="DM186" i="41"/>
  <c r="DI186" i="41"/>
  <c r="DE186" i="41"/>
  <c r="DA186" i="41"/>
  <c r="CW186" i="41"/>
  <c r="CS186" i="41"/>
  <c r="CO186" i="41"/>
  <c r="CK186" i="41"/>
  <c r="CG186" i="41"/>
  <c r="CC186" i="41"/>
  <c r="BY186" i="41"/>
  <c r="BU186" i="41"/>
  <c r="BQ186" i="41"/>
  <c r="BM186" i="41"/>
  <c r="DT186" i="41"/>
  <c r="DP186" i="41"/>
  <c r="DL186" i="41"/>
  <c r="DH186" i="41"/>
  <c r="DD186" i="41"/>
  <c r="CZ186" i="41"/>
  <c r="CV186" i="41"/>
  <c r="CR186" i="41"/>
  <c r="CN186" i="41"/>
  <c r="CJ186" i="41"/>
  <c r="CF186" i="41"/>
  <c r="CB186" i="41"/>
  <c r="BX186" i="41"/>
  <c r="BT186" i="41"/>
  <c r="BP186" i="41"/>
  <c r="DV186" i="41"/>
  <c r="DR186" i="41"/>
  <c r="DN186" i="41"/>
  <c r="DJ186" i="41"/>
  <c r="DF186" i="41"/>
  <c r="DB186" i="41"/>
  <c r="CX186" i="41"/>
  <c r="CT186" i="41"/>
  <c r="CP186" i="41"/>
  <c r="CL186" i="41"/>
  <c r="CH186" i="41"/>
  <c r="CD186" i="41"/>
  <c r="BZ186" i="41"/>
  <c r="BV186" i="41"/>
  <c r="BR186" i="41"/>
  <c r="BN186" i="41"/>
  <c r="DO186" i="41"/>
  <c r="CY186" i="41"/>
  <c r="CI186" i="41"/>
  <c r="BS186" i="41"/>
  <c r="DK186" i="41"/>
  <c r="CU186" i="41"/>
  <c r="CE186" i="41"/>
  <c r="BO186" i="41"/>
  <c r="DG186" i="41"/>
  <c r="CQ186" i="41"/>
  <c r="CA186" i="41"/>
  <c r="DS186" i="41"/>
  <c r="DC186" i="41"/>
  <c r="CM186" i="41"/>
  <c r="BW186" i="41"/>
  <c r="B15" i="27"/>
  <c r="B16" i="27" s="1"/>
  <c r="B17" i="27" s="1"/>
  <c r="V65" i="43"/>
  <c r="AA65" i="43" s="1"/>
  <c r="P3" i="27"/>
  <c r="R3" i="27" s="1"/>
  <c r="V66" i="43"/>
  <c r="BW10" i="27"/>
  <c r="P4" i="27"/>
  <c r="U187" i="27"/>
  <c r="BM187" i="27"/>
  <c r="AF187" i="27"/>
  <c r="AC187" i="27"/>
  <c r="X187" i="27"/>
  <c r="R187" i="27"/>
  <c r="BS187" i="27"/>
  <c r="AE187" i="27"/>
  <c r="W187" i="27"/>
  <c r="AA187" i="27"/>
  <c r="V187" i="27"/>
  <c r="T187" i="27"/>
  <c r="BE187" i="27"/>
  <c r="BD187" i="27"/>
  <c r="AY187" i="27"/>
  <c r="Y187" i="27"/>
  <c r="BK187" i="27"/>
  <c r="BC187" i="27"/>
  <c r="K187" i="27"/>
  <c r="N187" i="27"/>
  <c r="AQ187" i="27"/>
  <c r="AD187" i="27"/>
  <c r="BA187" i="27"/>
  <c r="AM187" i="27"/>
  <c r="AH187" i="27"/>
  <c r="Z187" i="27"/>
  <c r="AZ187" i="27"/>
  <c r="Q187" i="27"/>
  <c r="BI187" i="27"/>
  <c r="L187" i="27"/>
  <c r="AU187" i="27"/>
  <c r="AP187" i="27"/>
  <c r="AL187" i="27"/>
  <c r="AI187" i="27"/>
  <c r="AW187" i="27"/>
  <c r="AO187" i="27"/>
  <c r="AB187" i="27"/>
  <c r="AV187" i="27"/>
  <c r="S187" i="27"/>
  <c r="BG187" i="27"/>
  <c r="AS187" i="27"/>
  <c r="AN187" i="27"/>
  <c r="AJ187" i="27"/>
  <c r="AR187" i="27"/>
  <c r="AT187" i="27"/>
  <c r="AG187" i="27"/>
  <c r="AK187" i="27"/>
  <c r="BF187" i="27"/>
  <c r="M187" i="27"/>
  <c r="BP187" i="27"/>
  <c r="O187" i="27"/>
  <c r="BN187" i="27"/>
  <c r="BU186" i="27"/>
  <c r="BT186" i="27"/>
  <c r="J187" i="27"/>
  <c r="BJ187" i="27"/>
  <c r="BO187" i="27"/>
  <c r="BR187" i="27"/>
  <c r="BB187" i="27"/>
  <c r="AX187" i="27"/>
  <c r="BQ187" i="27"/>
  <c r="BH187" i="27"/>
  <c r="BL187" i="27"/>
  <c r="DV187" i="41" l="1"/>
  <c r="DV188" i="41" s="1"/>
  <c r="DR187" i="41"/>
  <c r="DR188" i="41" s="1"/>
  <c r="DN187" i="41"/>
  <c r="DN188" i="41" s="1"/>
  <c r="DJ187" i="41"/>
  <c r="DJ188" i="41" s="1"/>
  <c r="DF187" i="41"/>
  <c r="DF188" i="41" s="1"/>
  <c r="DB187" i="41"/>
  <c r="DB188" i="41" s="1"/>
  <c r="CX187" i="41"/>
  <c r="CX188" i="41" s="1"/>
  <c r="CT187" i="41"/>
  <c r="CT188" i="41" s="1"/>
  <c r="CP187" i="41"/>
  <c r="CP188" i="41" s="1"/>
  <c r="CL187" i="41"/>
  <c r="CL188" i="41" s="1"/>
  <c r="CH187" i="41"/>
  <c r="CH188" i="41" s="1"/>
  <c r="CD187" i="41"/>
  <c r="CD188" i="41" s="1"/>
  <c r="BZ187" i="41"/>
  <c r="BZ188" i="41" s="1"/>
  <c r="BV187" i="41"/>
  <c r="BV188" i="41" s="1"/>
  <c r="BR187" i="41"/>
  <c r="BR188" i="41" s="1"/>
  <c r="BN187" i="41"/>
  <c r="BN188" i="41" s="1"/>
  <c r="DQ187" i="41"/>
  <c r="DQ188" i="41" s="1"/>
  <c r="DM187" i="41"/>
  <c r="DM188" i="41" s="1"/>
  <c r="DI187" i="41"/>
  <c r="DI188" i="41" s="1"/>
  <c r="DE187" i="41"/>
  <c r="DE188" i="41" s="1"/>
  <c r="DE189" i="41" s="1"/>
  <c r="DA187" i="41"/>
  <c r="DA188" i="41" s="1"/>
  <c r="CW187" i="41"/>
  <c r="CW188" i="41" s="1"/>
  <c r="CW189" i="41" s="1"/>
  <c r="CS187" i="41"/>
  <c r="CS188" i="41" s="1"/>
  <c r="CO187" i="41"/>
  <c r="CO188" i="41" s="1"/>
  <c r="CK187" i="41"/>
  <c r="CK188" i="41" s="1"/>
  <c r="CG187" i="41"/>
  <c r="CG188" i="41" s="1"/>
  <c r="CC187" i="41"/>
  <c r="CC188" i="41" s="1"/>
  <c r="BY187" i="41"/>
  <c r="BY188" i="41" s="1"/>
  <c r="BU187" i="41"/>
  <c r="BU188" i="41" s="1"/>
  <c r="BQ187" i="41"/>
  <c r="BQ188" i="41" s="1"/>
  <c r="BM187" i="41"/>
  <c r="BM188" i="41" s="1"/>
  <c r="DT187" i="41"/>
  <c r="DT188" i="41" s="1"/>
  <c r="DP187" i="41"/>
  <c r="DP188" i="41" s="1"/>
  <c r="DL187" i="41"/>
  <c r="DL188" i="41" s="1"/>
  <c r="DH187" i="41"/>
  <c r="DH188" i="41" s="1"/>
  <c r="DD187" i="41"/>
  <c r="DD188" i="41" s="1"/>
  <c r="CZ187" i="41"/>
  <c r="CZ188" i="41" s="1"/>
  <c r="CV187" i="41"/>
  <c r="CV188" i="41" s="1"/>
  <c r="CR187" i="41"/>
  <c r="CR188" i="41" s="1"/>
  <c r="CN187" i="41"/>
  <c r="CN188" i="41" s="1"/>
  <c r="CJ187" i="41"/>
  <c r="CJ188" i="41" s="1"/>
  <c r="CF187" i="41"/>
  <c r="CF188" i="41" s="1"/>
  <c r="CB187" i="41"/>
  <c r="CB188" i="41" s="1"/>
  <c r="BX187" i="41"/>
  <c r="BX188" i="41" s="1"/>
  <c r="BT187" i="41"/>
  <c r="BT188" i="41" s="1"/>
  <c r="BP187" i="41"/>
  <c r="BP188" i="41" s="1"/>
  <c r="DS187" i="41"/>
  <c r="DS188" i="41" s="1"/>
  <c r="DO187" i="41"/>
  <c r="DO188" i="41" s="1"/>
  <c r="DK187" i="41"/>
  <c r="DK188" i="41" s="1"/>
  <c r="DG187" i="41"/>
  <c r="DG188" i="41" s="1"/>
  <c r="DC187" i="41"/>
  <c r="DC188" i="41" s="1"/>
  <c r="CY187" i="41"/>
  <c r="CY188" i="41" s="1"/>
  <c r="CU187" i="41"/>
  <c r="CU188" i="41" s="1"/>
  <c r="CQ187" i="41"/>
  <c r="CQ188" i="41" s="1"/>
  <c r="CM187" i="41"/>
  <c r="CM188" i="41" s="1"/>
  <c r="CI187" i="41"/>
  <c r="CI188" i="41" s="1"/>
  <c r="CI189" i="41" s="1"/>
  <c r="CE187" i="41"/>
  <c r="CE188" i="41" s="1"/>
  <c r="CA187" i="41"/>
  <c r="CA188" i="41" s="1"/>
  <c r="CA189" i="41" s="1"/>
  <c r="BW187" i="41"/>
  <c r="BW188" i="41" s="1"/>
  <c r="BS187" i="41"/>
  <c r="BS188" i="41" s="1"/>
  <c r="BO187" i="41"/>
  <c r="BO188" i="41" s="1"/>
  <c r="DW186" i="41"/>
  <c r="DX186" i="41"/>
  <c r="B18" i="27"/>
  <c r="B19" i="27" s="1"/>
  <c r="BW186" i="27"/>
  <c r="P5" i="27"/>
  <c r="R4" i="27"/>
  <c r="R5" i="27" s="1"/>
  <c r="V67" i="43"/>
  <c r="AA66" i="43"/>
  <c r="AA67" i="43" s="1"/>
  <c r="BU187" i="27"/>
  <c r="BT187" i="27"/>
  <c r="CG189" i="41" l="1"/>
  <c r="DG189" i="41"/>
  <c r="BS189" i="41"/>
  <c r="CO189" i="41"/>
  <c r="CY189" i="41"/>
  <c r="BY189" i="41"/>
  <c r="DO189" i="41"/>
  <c r="B20" i="27"/>
  <c r="CQ189" i="41"/>
  <c r="BQ189" i="41"/>
  <c r="DM189" i="41"/>
  <c r="BO189" i="41"/>
  <c r="CE189" i="41"/>
  <c r="CU189" i="41"/>
  <c r="DK189" i="41"/>
  <c r="BU189" i="41"/>
  <c r="CK189" i="41"/>
  <c r="DA189" i="41"/>
  <c r="DQ189" i="41"/>
  <c r="BW189" i="41"/>
  <c r="CM189" i="41"/>
  <c r="DC189" i="41"/>
  <c r="DS189" i="41"/>
  <c r="CC189" i="41"/>
  <c r="CS189" i="41"/>
  <c r="DI189" i="41"/>
  <c r="BN189" i="41"/>
  <c r="DY186" i="41"/>
  <c r="DZ186" i="41" s="1"/>
  <c r="BX189" i="41"/>
  <c r="CN189" i="41"/>
  <c r="DD189" i="41"/>
  <c r="DT189" i="41"/>
  <c r="DX187" i="41"/>
  <c r="DX188" i="41" s="1"/>
  <c r="CD189" i="41"/>
  <c r="CT189" i="41"/>
  <c r="DJ189" i="41"/>
  <c r="BM189" i="41"/>
  <c r="CB189" i="41"/>
  <c r="CR189" i="41"/>
  <c r="DH189" i="41"/>
  <c r="DW187" i="41"/>
  <c r="DW188" i="41" s="1"/>
  <c r="BR189" i="41"/>
  <c r="CH189" i="41"/>
  <c r="CX189" i="41"/>
  <c r="DN189" i="41"/>
  <c r="BP189" i="41"/>
  <c r="CF189" i="41"/>
  <c r="CV189" i="41"/>
  <c r="DL189" i="41"/>
  <c r="BV189" i="41"/>
  <c r="CL189" i="41"/>
  <c r="DB189" i="41"/>
  <c r="DR189" i="41"/>
  <c r="BT189" i="41"/>
  <c r="CJ189" i="41"/>
  <c r="CZ189" i="41"/>
  <c r="DP189" i="41"/>
  <c r="BZ189" i="41"/>
  <c r="CP189" i="41"/>
  <c r="DF189" i="41"/>
  <c r="DV189" i="41"/>
  <c r="DU189" i="41"/>
  <c r="B21" i="27"/>
  <c r="B22" i="27" s="1"/>
  <c r="DX189" i="41" l="1"/>
  <c r="DY187" i="41"/>
  <c r="DZ187" i="41" s="1"/>
  <c r="DZ188" i="41"/>
  <c r="DW189" i="41"/>
  <c r="B23" i="27"/>
  <c r="B24" i="27" l="1"/>
  <c r="B25" i="27" s="1"/>
  <c r="B26" i="27" l="1"/>
  <c r="B27" i="27" l="1"/>
  <c r="B28" i="27" s="1"/>
  <c r="B29" i="27" l="1"/>
  <c r="B30" i="27" l="1"/>
  <c r="B31" i="27" s="1"/>
  <c r="B32" i="27" l="1"/>
  <c r="B33" i="27" l="1"/>
  <c r="B34" i="27" l="1"/>
  <c r="B35" i="27" l="1"/>
  <c r="B36" i="27" l="1"/>
  <c r="B37" i="27" l="1"/>
  <c r="B38" i="27" l="1"/>
  <c r="B39" i="27" l="1"/>
  <c r="B40" i="27"/>
  <c r="B41" i="27" l="1"/>
  <c r="B42" i="27" l="1"/>
  <c r="B43" i="27" s="1"/>
  <c r="B44" i="27" l="1"/>
  <c r="B45" i="27" l="1"/>
  <c r="B46" i="27" l="1"/>
  <c r="B47" i="27" s="1"/>
  <c r="B48" i="27" l="1"/>
  <c r="B50" i="27" s="1"/>
  <c r="B51" i="27" s="1"/>
  <c r="B52" i="27" s="1"/>
  <c r="B54" i="27" s="1"/>
  <c r="B55" i="27" s="1"/>
  <c r="B56" i="27" s="1"/>
  <c r="B58" i="27" s="1"/>
  <c r="B59" i="27" l="1"/>
  <c r="B60" i="27" s="1"/>
  <c r="B61" i="27" l="1"/>
  <c r="B62" i="27" l="1"/>
  <c r="B63" i="27" s="1"/>
  <c r="B64" i="27" l="1"/>
  <c r="B65" i="27" l="1"/>
  <c r="B66" i="27" l="1"/>
  <c r="B67" i="27" s="1"/>
  <c r="B68" i="27" l="1"/>
  <c r="B70" i="27" s="1"/>
  <c r="B71" i="27" s="1"/>
  <c r="B72" i="27" s="1"/>
  <c r="B73" i="27" l="1"/>
  <c r="B74" i="27" s="1"/>
  <c r="B75" i="27" l="1"/>
  <c r="B76" i="27" l="1"/>
  <c r="B77" i="27" l="1"/>
  <c r="B78" i="27" l="1"/>
  <c r="B79" i="27" s="1"/>
  <c r="B80" i="27" l="1"/>
  <c r="B81" i="27" l="1"/>
  <c r="B82" i="27" l="1"/>
  <c r="B84" i="27" l="1"/>
  <c r="B85" i="27" l="1"/>
  <c r="B86" i="27" l="1"/>
  <c r="B87" i="27" l="1"/>
  <c r="B88" i="27" l="1"/>
  <c r="B89" i="27" s="1"/>
  <c r="B90" i="27" l="1"/>
  <c r="B91" i="27" l="1"/>
  <c r="B92" i="27" l="1"/>
  <c r="B93" i="27" l="1"/>
  <c r="B95" i="27" l="1"/>
  <c r="B96" i="27" l="1"/>
  <c r="B97" i="27" l="1"/>
  <c r="B98" i="27" l="1"/>
  <c r="B99" i="27" l="1"/>
  <c r="B100" i="27" l="1"/>
  <c r="B101" i="27" l="1"/>
  <c r="B102" i="27" l="1"/>
  <c r="B103" i="27" l="1"/>
  <c r="B104" i="27" l="1"/>
  <c r="B105" i="27" l="1"/>
  <c r="B106" i="27" l="1"/>
  <c r="B107" i="27" l="1"/>
  <c r="B108" i="27" l="1"/>
  <c r="B109" i="27" l="1"/>
  <c r="B110" i="27" s="1"/>
  <c r="B112" i="27" l="1"/>
  <c r="B113" i="27"/>
  <c r="B114" i="27" s="1"/>
  <c r="B115" i="27" s="1"/>
  <c r="B116" i="27" l="1"/>
  <c r="B117" i="27" l="1"/>
  <c r="B118" i="27" l="1"/>
  <c r="B119" i="27" l="1"/>
  <c r="B120" i="27" l="1"/>
  <c r="B121" i="27" l="1"/>
  <c r="B122" i="27" l="1"/>
  <c r="B123" i="27" l="1"/>
  <c r="B124" i="27"/>
  <c r="B125" i="27" s="1"/>
  <c r="B126" i="27" l="1"/>
  <c r="B127" i="27" l="1"/>
  <c r="B128" i="27" l="1"/>
  <c r="B129" i="27" l="1"/>
  <c r="B130" i="27" l="1"/>
  <c r="B131" i="27" l="1"/>
  <c r="B132" i="27" l="1"/>
  <c r="B133" i="27" s="1"/>
  <c r="B134" i="27" l="1"/>
  <c r="B136" i="27" s="1"/>
  <c r="B137" i="27" l="1"/>
  <c r="B138" i="27" l="1"/>
  <c r="B139" i="27" l="1"/>
  <c r="B140" i="27" l="1"/>
  <c r="B141" i="27" l="1"/>
  <c r="B142" i="27" s="1"/>
  <c r="B143" i="27" l="1"/>
  <c r="B144" i="27" s="1"/>
  <c r="B145" i="27" s="1"/>
  <c r="B146" i="27" l="1"/>
  <c r="B148" i="27" l="1"/>
  <c r="B149" i="27"/>
  <c r="B150" i="27" l="1"/>
  <c r="B151" i="27" l="1"/>
  <c r="B152" i="27" s="1"/>
  <c r="B153" i="27" l="1"/>
  <c r="B154" i="27"/>
  <c r="B155" i="27" l="1"/>
  <c r="B157" i="27" s="1"/>
  <c r="B158" i="27" l="1"/>
  <c r="B159" i="27" l="1"/>
  <c r="B160" i="27" l="1"/>
  <c r="B161" i="27"/>
  <c r="B162" i="27" l="1"/>
  <c r="B163" i="27" l="1"/>
  <c r="B164" i="27" s="1"/>
  <c r="B165" i="27" l="1"/>
  <c r="B166" i="27"/>
  <c r="B167" i="27" l="1"/>
  <c r="B168" i="27" l="1"/>
  <c r="B169" i="27"/>
  <c r="B170" i="27" l="1"/>
  <c r="B171" i="27" s="1"/>
  <c r="B172" i="27" l="1"/>
  <c r="B173" i="27" l="1"/>
  <c r="B174" i="27"/>
  <c r="B175" i="27" l="1"/>
  <c r="B176" i="27" l="1"/>
  <c r="B177" i="27" s="1"/>
  <c r="B178" i="27" l="1"/>
  <c r="B179" i="27" s="1"/>
  <c r="B180" i="27" l="1"/>
  <c r="B181" i="27" l="1"/>
  <c r="B182" i="27" l="1"/>
  <c r="B183" i="27" s="1"/>
  <c r="B184" i="27" s="1"/>
  <c r="B185" i="27" l="1"/>
  <c r="L32" i="43" l="1"/>
  <c r="V32" i="43"/>
  <c r="L30" i="43"/>
  <c r="V31" i="43"/>
  <c r="L29" i="43"/>
  <c r="L31" i="43"/>
  <c r="V29" i="43"/>
  <c r="V30" i="43"/>
  <c r="G29" i="43"/>
  <c r="AA29" i="43"/>
  <c r="AA30" i="43"/>
  <c r="G30" i="43"/>
  <c r="G32" i="43"/>
  <c r="G31" i="43"/>
  <c r="AA31" i="43" l="1"/>
  <c r="AA18" i="43" l="1"/>
  <c r="AF15" i="43" l="1"/>
  <c r="AF18" i="43" s="1"/>
  <c r="AF17" i="43"/>
  <c r="AF16" i="43"/>
  <c r="AA32" i="43"/>
  <c r="M22" i="53" l="1"/>
  <c r="N19" i="53" s="1"/>
  <c r="N21" i="53" l="1"/>
  <c r="N20" i="53"/>
  <c r="N22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Aris</author>
    <author>ap38230</author>
  </authors>
  <commentList>
    <comment ref="G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Disi Oleh Dealer</t>
        </r>
      </text>
    </comment>
    <comment ref="Q3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Disi oleh Dealer</t>
        </r>
      </text>
    </comment>
    <comment ref="G8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Diisi Dealer ( Average Month 6 Bulan )</t>
        </r>
      </text>
    </comment>
    <comment ref="L8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Diisi Dealer ( Average Month 6 Bulan )</t>
        </r>
      </text>
    </comment>
    <comment ref="Q8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Diisi Dealer ( Average Month 6 Bulan )</t>
        </r>
      </text>
    </comment>
    <comment ref="V8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Aris:</t>
        </r>
        <r>
          <rPr>
            <sz val="9"/>
            <color indexed="81"/>
            <rFont val="Tahoma"/>
            <family val="2"/>
          </rPr>
          <t xml:space="preserve">
Diisi Dealer ( Average Month 6 Bulan )</t>
        </r>
      </text>
    </comment>
    <comment ref="F100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ap38230: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<sst xmlns="http://schemas.openxmlformats.org/spreadsheetml/2006/main" count="38756" uniqueCount="913">
  <si>
    <t>END USER</t>
  </si>
  <si>
    <t>WORKSHOP</t>
  </si>
  <si>
    <t>PARTSHOP</t>
  </si>
  <si>
    <t>CAT 3</t>
  </si>
  <si>
    <t>CAT 5</t>
  </si>
  <si>
    <t>NAMA DEALER</t>
  </si>
  <si>
    <t>PERIODE</t>
  </si>
  <si>
    <t>KETERANGAN</t>
  </si>
  <si>
    <t>TARGET</t>
  </si>
  <si>
    <t>156072190L</t>
  </si>
  <si>
    <t>234011440L</t>
  </si>
  <si>
    <t>041001001</t>
  </si>
  <si>
    <t>040421079L</t>
  </si>
  <si>
    <t>:</t>
  </si>
  <si>
    <t>UIO</t>
  </si>
  <si>
    <t>A)</t>
  </si>
  <si>
    <t>SALES TARGET (Rp)</t>
  </si>
  <si>
    <t>%</t>
  </si>
  <si>
    <t>TOTAL</t>
  </si>
  <si>
    <t>A.</t>
  </si>
  <si>
    <t>B.</t>
  </si>
  <si>
    <t>C.</t>
  </si>
  <si>
    <t>GRAND TOTAL</t>
  </si>
  <si>
    <t>B)</t>
  </si>
  <si>
    <t xml:space="preserve">SALES ACTUAL </t>
  </si>
  <si>
    <t>PARTS SHOP</t>
  </si>
  <si>
    <t>C)</t>
  </si>
  <si>
    <t>ACHIEVEMENT</t>
  </si>
  <si>
    <t>D)</t>
  </si>
  <si>
    <t>ACTUAL</t>
  </si>
  <si>
    <t>ITEM</t>
  </si>
  <si>
    <t>DEMAND</t>
  </si>
  <si>
    <t>Item</t>
  </si>
  <si>
    <t>Workshop</t>
  </si>
  <si>
    <t xml:space="preserve">ITEM  </t>
  </si>
  <si>
    <t>NEW CUSTOMER</t>
  </si>
  <si>
    <t>NPPC</t>
  </si>
  <si>
    <t>PPC</t>
  </si>
  <si>
    <t>TRAINING TO CUSTOMER</t>
  </si>
  <si>
    <t>No</t>
  </si>
  <si>
    <t>COUNTER SALES</t>
  </si>
  <si>
    <t>CUSTOMER TYPE</t>
  </si>
  <si>
    <t>REGISTERED</t>
  </si>
  <si>
    <t>CUSTOMER TOUCH</t>
  </si>
  <si>
    <t>EFFECTIVE CUSTOMER</t>
  </si>
  <si>
    <t>EXISTING</t>
  </si>
  <si>
    <t>NEW</t>
  </si>
  <si>
    <t>FLEET</t>
  </si>
  <si>
    <t>Total</t>
  </si>
  <si>
    <t>Partshop</t>
  </si>
  <si>
    <t>999312101L</t>
  </si>
  <si>
    <t>999312105L</t>
  </si>
  <si>
    <t>999312102L</t>
  </si>
  <si>
    <t>234011740L</t>
  </si>
  <si>
    <t>S483311180</t>
  </si>
  <si>
    <t>443081210L</t>
  </si>
  <si>
    <t>156072060L</t>
  </si>
  <si>
    <t>32915LVA10</t>
  </si>
  <si>
    <t>156071560L</t>
  </si>
  <si>
    <t>SZ940T5005</t>
  </si>
  <si>
    <t>474414070LN</t>
  </si>
  <si>
    <t>SZ940T5001</t>
  </si>
  <si>
    <t>S1560JCE30</t>
  </si>
  <si>
    <t>040431059L</t>
  </si>
  <si>
    <t>040431060L</t>
  </si>
  <si>
    <t>474431350LN</t>
  </si>
  <si>
    <t>474419640LN</t>
  </si>
  <si>
    <t>47441LAB30</t>
  </si>
  <si>
    <t>47441LFD10</t>
  </si>
  <si>
    <t>040421080L</t>
  </si>
  <si>
    <t>47443JCE80</t>
  </si>
  <si>
    <t>47441LHF90</t>
  </si>
  <si>
    <t>041101001L</t>
  </si>
  <si>
    <t>234011222L</t>
  </si>
  <si>
    <t>474415350LN</t>
  </si>
  <si>
    <t>SZ31101046</t>
  </si>
  <si>
    <t>S1560JCE40</t>
  </si>
  <si>
    <t>47441JGE70</t>
  </si>
  <si>
    <t>474419650LN</t>
  </si>
  <si>
    <t>47443LAB30</t>
  </si>
  <si>
    <t>23401LBH30</t>
  </si>
  <si>
    <t>SZ31101048</t>
  </si>
  <si>
    <t>156071531L</t>
  </si>
  <si>
    <t>SZ91045240</t>
  </si>
  <si>
    <t>SZ91045256</t>
  </si>
  <si>
    <t>47441LFD50</t>
  </si>
  <si>
    <t>47441LHG30</t>
  </si>
  <si>
    <t>SZ31957001</t>
  </si>
  <si>
    <t>SZ31101047</t>
  </si>
  <si>
    <t>156071731L</t>
  </si>
  <si>
    <t>483061910L</t>
  </si>
  <si>
    <t>483061860L</t>
  </si>
  <si>
    <t>SZ31176002</t>
  </si>
  <si>
    <t>178013391L</t>
  </si>
  <si>
    <t>SZ38230002</t>
  </si>
  <si>
    <t>SZ31101049</t>
  </si>
  <si>
    <t>SZ37130020</t>
  </si>
  <si>
    <t>178012410L</t>
  </si>
  <si>
    <t>S443611070</t>
  </si>
  <si>
    <t>23390JAA10</t>
  </si>
  <si>
    <t>81510EW032</t>
  </si>
  <si>
    <t>81520EW032</t>
  </si>
  <si>
    <t>81210EW012</t>
  </si>
  <si>
    <t>81220EW012</t>
  </si>
  <si>
    <t>SZ38225001</t>
  </si>
  <si>
    <t>493051110L</t>
  </si>
  <si>
    <t>178013110L</t>
  </si>
  <si>
    <t>0442AE0060</t>
  </si>
  <si>
    <t>0442BE0060</t>
  </si>
  <si>
    <t>986738115L</t>
  </si>
  <si>
    <t>S472281050</t>
  </si>
  <si>
    <t>178013360L</t>
  </si>
  <si>
    <t>178012530L</t>
  </si>
  <si>
    <t>44831LBA30</t>
  </si>
  <si>
    <t>178012830L</t>
  </si>
  <si>
    <t>SZ36635015</t>
  </si>
  <si>
    <t>178013380L</t>
  </si>
  <si>
    <t>S312421060</t>
  </si>
  <si>
    <t>178013420L</t>
  </si>
  <si>
    <t>SZ37125045</t>
  </si>
  <si>
    <t>SZ36650003</t>
  </si>
  <si>
    <t>SZ36650014L</t>
  </si>
  <si>
    <t>SZ36650015</t>
  </si>
  <si>
    <t>48304E0010</t>
  </si>
  <si>
    <t>988485117L</t>
  </si>
  <si>
    <t>SZ366JFA08</t>
  </si>
  <si>
    <t>S312421240</t>
  </si>
  <si>
    <t>988490107L</t>
  </si>
  <si>
    <t>SZ36665009</t>
  </si>
  <si>
    <t>988465116L</t>
  </si>
  <si>
    <t>SZ36675012</t>
  </si>
  <si>
    <t>31250JAE90</t>
  </si>
  <si>
    <t>S312505612</t>
  </si>
  <si>
    <t>31210JAC40</t>
  </si>
  <si>
    <t>31250E0013</t>
  </si>
  <si>
    <t>31210JAE51</t>
  </si>
  <si>
    <t>31250E0590</t>
  </si>
  <si>
    <t>31210E0191</t>
  </si>
  <si>
    <t>S041024414</t>
  </si>
  <si>
    <t>474423621LN</t>
  </si>
  <si>
    <t>23414LAA10</t>
  </si>
  <si>
    <t>474413614LN</t>
  </si>
  <si>
    <t>90389JGA28</t>
  </si>
  <si>
    <t>9031040001</t>
  </si>
  <si>
    <t>474414890LN</t>
  </si>
  <si>
    <t>474431730LN</t>
  </si>
  <si>
    <t>90389JGA25</t>
  </si>
  <si>
    <t>90389JGA26</t>
  </si>
  <si>
    <t>9038916003L</t>
  </si>
  <si>
    <t>9038428009L</t>
  </si>
  <si>
    <t>15613LAA70</t>
  </si>
  <si>
    <t>SZ91045367</t>
  </si>
  <si>
    <t>4843536020L</t>
  </si>
  <si>
    <t>23390LIE50</t>
  </si>
  <si>
    <t>90311JHA03</t>
  </si>
  <si>
    <t>17801LAA32</t>
  </si>
  <si>
    <t>9036635105</t>
  </si>
  <si>
    <t>9031168001</t>
  </si>
  <si>
    <t>4830436080L</t>
  </si>
  <si>
    <t>90368JIA01</t>
  </si>
  <si>
    <t>48531LAA50</t>
  </si>
  <si>
    <t>48511LAA30</t>
  </si>
  <si>
    <t>48511LAA40</t>
  </si>
  <si>
    <t>LEAF FR SPRING NO.2</t>
  </si>
  <si>
    <t>48531LAA60</t>
  </si>
  <si>
    <t>9036655054</t>
  </si>
  <si>
    <t>9031182001</t>
  </si>
  <si>
    <t>LEAF RR SPRING NO.2</t>
  </si>
  <si>
    <t>90366JAA12</t>
  </si>
  <si>
    <t>90368JCA43</t>
  </si>
  <si>
    <t>SZ31101011</t>
  </si>
  <si>
    <t>9031178001</t>
  </si>
  <si>
    <t>90368JCA45</t>
  </si>
  <si>
    <t>04494JFA70</t>
  </si>
  <si>
    <t>9036650069</t>
  </si>
  <si>
    <t>90368JHA01</t>
  </si>
  <si>
    <t>90033JGA31</t>
  </si>
  <si>
    <t>31230JGC00</t>
  </si>
  <si>
    <t>31250LAA51</t>
  </si>
  <si>
    <t>SZ36663001</t>
  </si>
  <si>
    <t>31210E0600</t>
  </si>
  <si>
    <t>31210E0610</t>
  </si>
  <si>
    <t xml:space="preserve">LAPORAN HARIAN PENJUALAN SPARE PARTS </t>
  </si>
  <si>
    <t>04477JAE50</t>
  </si>
  <si>
    <t>04477JAE60</t>
  </si>
  <si>
    <t>15613JAA10</t>
  </si>
  <si>
    <t>17801JAA10</t>
  </si>
  <si>
    <t>17801JAA20</t>
  </si>
  <si>
    <t>17801JAA30</t>
  </si>
  <si>
    <t>17801JAA40</t>
  </si>
  <si>
    <t>23304JAC70</t>
  </si>
  <si>
    <t>23310JAC50</t>
  </si>
  <si>
    <t>81110EW022</t>
  </si>
  <si>
    <t>81150EW022</t>
  </si>
  <si>
    <t>SZ910T8001</t>
  </si>
  <si>
    <t>SZ940T1001</t>
  </si>
  <si>
    <t>-</t>
  </si>
  <si>
    <t>Month</t>
  </si>
  <si>
    <t>LAPORAN BULANAN</t>
  </si>
  <si>
    <t>DIVISI SPARE PARTS</t>
  </si>
  <si>
    <t>BULAN</t>
  </si>
  <si>
    <t>STATUS</t>
  </si>
  <si>
    <t>Main Dealer/Head Office</t>
  </si>
  <si>
    <t>Branch</t>
  </si>
  <si>
    <t>Mini 3S/Sub Dealer</t>
  </si>
  <si>
    <t>ALAMAT</t>
  </si>
  <si>
    <t>I. SALES RESULT (RETAIL SALES)</t>
  </si>
  <si>
    <t>AMOUNT (IDR)</t>
  </si>
  <si>
    <t>SALES COMPOSITION ( RETAIL SALES)</t>
  </si>
  <si>
    <t xml:space="preserve">ACTUAL </t>
  </si>
  <si>
    <t>E)</t>
  </si>
  <si>
    <t>SALES BY PROGRAM</t>
  </si>
  <si>
    <t>TOTAL YTD</t>
  </si>
  <si>
    <t>CONSIGMENT</t>
  </si>
  <si>
    <t>SUPPLY</t>
  </si>
  <si>
    <t>Average Cost in 6 Months</t>
  </si>
  <si>
    <t>Avg Cost ( 6 Months) Cat.2</t>
  </si>
  <si>
    <t>Avg Cost ( 6 Months) Cat.3</t>
  </si>
  <si>
    <t>Avg Cost ( 6 Months) Cat.5</t>
  </si>
  <si>
    <t>Stock This Month</t>
  </si>
  <si>
    <t>SATUAN</t>
  </si>
  <si>
    <t>1. STOK AMOUNT</t>
  </si>
  <si>
    <t>Rp</t>
  </si>
  <si>
    <t xml:space="preserve">    1.a. ITEM</t>
  </si>
  <si>
    <t xml:space="preserve">    1.b. QUANTITY</t>
  </si>
  <si>
    <t>Pcs</t>
  </si>
  <si>
    <t>2. STOK MONTH</t>
  </si>
  <si>
    <t>ACTUAL AMOUNT</t>
  </si>
  <si>
    <t>Dibuat,</t>
  </si>
  <si>
    <t>Diperiksa,</t>
  </si>
  <si>
    <t>Disetujui,</t>
  </si>
  <si>
    <t>(Admin Spare Parts)</t>
  </si>
  <si>
    <t xml:space="preserve">   (     Parts Head      )</t>
  </si>
  <si>
    <t>(  Branch Manager/ Owner )</t>
  </si>
  <si>
    <t>48101EV040</t>
  </si>
  <si>
    <t>48101EV050</t>
  </si>
  <si>
    <t>48112EV040</t>
  </si>
  <si>
    <t>48112EV050</t>
  </si>
  <si>
    <t>48201EV030</t>
  </si>
  <si>
    <t>48211EV050</t>
  </si>
  <si>
    <t>LEAF RR SPRING NO.1</t>
  </si>
  <si>
    <t>48212EV050</t>
  </si>
  <si>
    <t>48212EV060</t>
  </si>
  <si>
    <t>48261EV031</t>
  </si>
  <si>
    <t>48262EV031</t>
  </si>
  <si>
    <t>90070JHB09</t>
  </si>
  <si>
    <t>S041040024</t>
  </si>
  <si>
    <t>S041041024</t>
  </si>
  <si>
    <t>SZ910JJC70</t>
  </si>
  <si>
    <t>SZ910JJD33</t>
  </si>
  <si>
    <t>0410721042</t>
  </si>
  <si>
    <t>47441LAA20</t>
  </si>
  <si>
    <t>47442LAA20</t>
  </si>
  <si>
    <t>PT. CEMACO MAKMUR CORPORATAMA</t>
  </si>
  <si>
    <t>PT. INDOSENTOSA TRADA</t>
  </si>
  <si>
    <t>PT. MAYA GRAHA INDAH</t>
  </si>
  <si>
    <t>FILL RATE MANDATORY STOCK</t>
  </si>
  <si>
    <t>DEALER :</t>
  </si>
  <si>
    <t>MONTH :</t>
  </si>
  <si>
    <t>Group</t>
  </si>
  <si>
    <t>No.</t>
  </si>
  <si>
    <t>Parts Name</t>
  </si>
  <si>
    <t>Model</t>
  </si>
  <si>
    <t>Parts Number</t>
  </si>
  <si>
    <t>Interval
Change (KM)</t>
  </si>
  <si>
    <t>Qty
/Unit</t>
  </si>
  <si>
    <t>Mandatory Stock</t>
  </si>
  <si>
    <t>SUPPLY DATE</t>
  </si>
  <si>
    <t>F S P  (39)</t>
  </si>
  <si>
    <t>GREASE CHASISS (16 KG)</t>
  </si>
  <si>
    <t>ALL MODEL</t>
  </si>
  <si>
    <t>GREASE WHEEL BEARING ( 16 KG )</t>
  </si>
  <si>
    <t>Hino Genuine Power Steering Oil ( HGPSF) 20 ltr</t>
  </si>
  <si>
    <t>5.000 &amp; 60.000</t>
  </si>
  <si>
    <t>HGO Oil</t>
  </si>
  <si>
    <t>Brake Fluid 1Lt</t>
  </si>
  <si>
    <t>Dessicant</t>
  </si>
  <si>
    <t>RANGER</t>
  </si>
  <si>
    <t>Transmission Oil GL-5  80W90</t>
  </si>
  <si>
    <t>1.000 &amp; 60.000</t>
  </si>
  <si>
    <t>Oil Filter</t>
  </si>
  <si>
    <t>FG/FL/FM/SG (J08E-363 MODEL)</t>
  </si>
  <si>
    <t>Oil Filter (main)</t>
  </si>
  <si>
    <t>FM2P (P11C-363 MODEL)</t>
  </si>
  <si>
    <t>Oil Filter (bypass)</t>
  </si>
  <si>
    <t xml:space="preserve">Oil Filter T/M </t>
  </si>
  <si>
    <t>FM2P (363 MODEL) &amp; 230 ALL MODEL</t>
  </si>
  <si>
    <t>RK8J / FC9J</t>
  </si>
  <si>
    <t>Oil filter Differential</t>
  </si>
  <si>
    <t>FM ALL MODEL</t>
  </si>
  <si>
    <t>110SD/110LD/110HD/130MD/130HD/FB2WG</t>
  </si>
  <si>
    <t>FM2P 350PS (363&amp;Y230)</t>
  </si>
  <si>
    <t>J08E (Y230)</t>
  </si>
  <si>
    <t>Fuel filter</t>
  </si>
  <si>
    <t>FM8J / FG8J / FL8J / SG8J / RK8J / AK8J
110SD/110LD/110HD/130MD/130HD / FM8J / FG8J / FL8J / SG8J (230 Conv)</t>
  </si>
  <si>
    <t>FM2P (363 MODEL)</t>
  </si>
  <si>
    <t>Fuel Filter</t>
  </si>
  <si>
    <t xml:space="preserve">FM8J / FG8J / FL8J / SG8J / RK8J / AK8J (363 MODEL)
</t>
  </si>
  <si>
    <t>Fuel Filter (Pre)</t>
  </si>
  <si>
    <t>FM2P-ZGJ/FM2P-CR / FG240 / FL240 / RN285 / FC9J</t>
  </si>
  <si>
    <t>Fuel Filter (Catridge)</t>
  </si>
  <si>
    <t>FM2P-CR / FG240 / FL240 / RN285 / FC9J</t>
  </si>
  <si>
    <t>110SD/110LD/110HD/130MD/130HD</t>
  </si>
  <si>
    <t xml:space="preserve">Element Fuel Filter Low </t>
  </si>
  <si>
    <t>FB2WG</t>
  </si>
  <si>
    <t>ALL COMMONRAIL ENGINE (Y230)</t>
  </si>
  <si>
    <t>ALL (Y230)</t>
  </si>
  <si>
    <t>Air Cleaner In</t>
  </si>
  <si>
    <t xml:space="preserve">FM8J / FG8J / FL8J / SG8J </t>
  </si>
  <si>
    <t>Air Cleaner Out</t>
  </si>
  <si>
    <t>FM8J / FG8J / FL8J / SG8J</t>
  </si>
  <si>
    <t>FM2P (363 )</t>
  </si>
  <si>
    <t>FM2P / RN8J (363)</t>
  </si>
  <si>
    <t>RK8J</t>
  </si>
  <si>
    <t>AK8J</t>
  </si>
  <si>
    <t>FC9J</t>
  </si>
  <si>
    <t>Air Cleaner</t>
  </si>
  <si>
    <t>J08-ALL (Y230)</t>
  </si>
  <si>
    <t>J08-FM Series  (Y230)</t>
  </si>
  <si>
    <t>P11C (Y230)</t>
  </si>
  <si>
    <t>EURO-2 MODEL</t>
  </si>
  <si>
    <t>Filter Power Steering</t>
  </si>
  <si>
    <t>Filter oil P/S</t>
  </si>
  <si>
    <t>FM8J / FG8J / FL8J / FM2P / SG8J/AK8J</t>
  </si>
  <si>
    <t>Filter P/S</t>
  </si>
  <si>
    <t>RK8J / RN8J</t>
  </si>
  <si>
    <t>Cooling System</t>
  </si>
  <si>
    <t>V-Belt</t>
  </si>
  <si>
    <t>FM8J / FG8J / FL8J / SG8J / FC9J / AK8J / RK8J</t>
  </si>
  <si>
    <t>FM2P</t>
  </si>
  <si>
    <t>Clutch</t>
  </si>
  <si>
    <t>Disc Clutch</t>
  </si>
  <si>
    <t>FM8J / FG8J / FL8J / SG8J / RK8J (J08E ALL)</t>
  </si>
  <si>
    <t>FM2P (363 &amp; Y230)</t>
  </si>
  <si>
    <t>110SD/110LD/110HD/130MD/130HD/FB130</t>
  </si>
  <si>
    <t>Bearing clutch</t>
  </si>
  <si>
    <t>FM8J / FG8J / FL8J / FM2P / SG8J / RK8J (363&amp;230)</t>
  </si>
  <si>
    <t>FC9J / AK8J</t>
  </si>
  <si>
    <t>Cover Clutch</t>
  </si>
  <si>
    <t>130MD/130HD</t>
  </si>
  <si>
    <t>110SD/110LD/110HD</t>
  </si>
  <si>
    <t>Front Suspension</t>
  </si>
  <si>
    <t>Bushing FR</t>
  </si>
  <si>
    <t>FM8J / FG8J / FL8J / FM2P / SG8J / AK8J</t>
  </si>
  <si>
    <t xml:space="preserve">Bushing Torque </t>
  </si>
  <si>
    <t>FM8J / FL8J / FM2P</t>
  </si>
  <si>
    <t>Bumper Spring (FR)</t>
  </si>
  <si>
    <t>FM8J / FG8J / FL8J / FM2P / SG8J</t>
  </si>
  <si>
    <t>Bushing Spring (FR)</t>
  </si>
  <si>
    <t>Bumper S/A Spring (FR)</t>
  </si>
  <si>
    <t>SZ38230005</t>
  </si>
  <si>
    <t>Bushing Spring FR</t>
  </si>
  <si>
    <t>110SD / 110LD  / 130MD</t>
  </si>
  <si>
    <t>Bushing Spring No.1 Shackle FR</t>
  </si>
  <si>
    <t>Bushing, Spring No.2 Shackle FR</t>
  </si>
  <si>
    <t>Bushing, Spring FR-RR</t>
  </si>
  <si>
    <t xml:space="preserve">110HD / 130HD </t>
  </si>
  <si>
    <t>Bumper Stopper FR</t>
  </si>
  <si>
    <t>110SD / 110LD / 110HD / 130MD / 130HD</t>
  </si>
  <si>
    <t>Shock Absorber FR</t>
  </si>
  <si>
    <t>110SD</t>
  </si>
  <si>
    <t>110LD / 110HD / 130MD / 130HD</t>
  </si>
  <si>
    <t>Rear Suspension</t>
  </si>
  <si>
    <t>Bumper Spring (RR)</t>
  </si>
  <si>
    <t xml:space="preserve">FM8J /  FL8J / FM2P </t>
  </si>
  <si>
    <t>Dumper Stopper (RR)</t>
  </si>
  <si>
    <t>Bushing Spring (RR)</t>
  </si>
  <si>
    <t>Bushing Bracket Upper 46x38x88 (RR)</t>
  </si>
  <si>
    <t>Bushing, Spring RR</t>
  </si>
  <si>
    <t>Attachement RR</t>
  </si>
  <si>
    <t>110LD / 110HD / 130MD / 130 HD</t>
  </si>
  <si>
    <t>Shock Absorber RR</t>
  </si>
  <si>
    <t>Front Axle</t>
  </si>
  <si>
    <t>Seal oil</t>
  </si>
  <si>
    <t>FM8J / FG8J / FL8J / FM2P / SG8J / RK8J / AK8J (363 &amp; 230)</t>
  </si>
  <si>
    <t>Hub bolt kit front RH</t>
  </si>
  <si>
    <t>Hub bolt kit front LH</t>
  </si>
  <si>
    <t>Seal oil (FR)</t>
  </si>
  <si>
    <t xml:space="preserve">Seal oil front axle hub LH </t>
  </si>
  <si>
    <t>110SD / 110HD / 130MD / 130HD</t>
  </si>
  <si>
    <t xml:space="preserve">110LD </t>
  </si>
  <si>
    <t xml:space="preserve">Bearing tappered roller (inner) </t>
  </si>
  <si>
    <t>FM8J / FL8J / FM2P / RK8J / AK8J</t>
  </si>
  <si>
    <t>FG8J</t>
  </si>
  <si>
    <t xml:space="preserve">Bearing tappered roller (outter) </t>
  </si>
  <si>
    <t>Bearing tapperd roller inner (FR)</t>
  </si>
  <si>
    <t>Bearing tapperd roller outter (FR)</t>
  </si>
  <si>
    <t>Bearing tapper roller</t>
  </si>
  <si>
    <t xml:space="preserve">110SD / 110LD </t>
  </si>
  <si>
    <t>110HD / 130MD / 130HD</t>
  </si>
  <si>
    <t>Rear Axle</t>
  </si>
  <si>
    <t>Seal oil inner</t>
  </si>
  <si>
    <t>Seal oil outter</t>
  </si>
  <si>
    <t>Hub bolt kit front RR RH</t>
  </si>
  <si>
    <t>Hub bolt kit front RR LH</t>
  </si>
  <si>
    <t>Seal oil inner (Rear)</t>
  </si>
  <si>
    <t>Seal oil outter (Rear)</t>
  </si>
  <si>
    <t>Hub bolt kit rear  RH</t>
  </si>
  <si>
    <t>Hub bolt kit rear  LH</t>
  </si>
  <si>
    <t>Seal oil axle shaft</t>
  </si>
  <si>
    <t>110LD</t>
  </si>
  <si>
    <t xml:space="preserve">110HD / 130MD </t>
  </si>
  <si>
    <t>130HD</t>
  </si>
  <si>
    <t xml:space="preserve">Bearing tapper roller </t>
  </si>
  <si>
    <t>FM8J / FG8J / FL8J / FM2P / SG8J / RK8J / AK8J</t>
  </si>
  <si>
    <t>Bearing tappered roller inner (RR)</t>
  </si>
  <si>
    <t>Bearing tappered roller outter (RR)</t>
  </si>
  <si>
    <t>Tapper roller bearing</t>
  </si>
  <si>
    <t>110SD /110LD</t>
  </si>
  <si>
    <t>Front Brake</t>
  </si>
  <si>
    <t xml:space="preserve">Lining, Brake </t>
  </si>
  <si>
    <t>FM8J / FL8J</t>
  </si>
  <si>
    <t>Lining, Brake</t>
  </si>
  <si>
    <t>Shoe Kit Front Brake (FR/RR)</t>
  </si>
  <si>
    <t>Brake, Lining FR-RR</t>
  </si>
  <si>
    <t>110HD / 130MD / 110LD (RR)</t>
  </si>
  <si>
    <t>130HD (New Model)</t>
  </si>
  <si>
    <t>Rear Brake</t>
  </si>
  <si>
    <t>230 MODEL (29)</t>
  </si>
  <si>
    <t>New Generation Ranger</t>
  </si>
  <si>
    <t xml:space="preserve">BELT, SET V                             </t>
  </si>
  <si>
    <t>J08 (Ex FM285)</t>
  </si>
  <si>
    <t>FM285 (Y230)</t>
  </si>
  <si>
    <t xml:space="preserve">BEARING, BALL                           </t>
  </si>
  <si>
    <t xml:space="preserve">COVER ASSY, CLUTCH                      </t>
  </si>
  <si>
    <t>BOLT HUB FRONT</t>
  </si>
  <si>
    <t>BOLT HUB REAR</t>
  </si>
  <si>
    <t xml:space="preserve">NUT HUB </t>
  </si>
  <si>
    <t xml:space="preserve">LINING , BRAKE (FR)           </t>
  </si>
  <si>
    <t xml:space="preserve">RIVET                                   </t>
  </si>
  <si>
    <t xml:space="preserve">LINING, BRAKE (RR)                   </t>
  </si>
  <si>
    <t xml:space="preserve">HEADLAMP ASSY, RH                       </t>
  </si>
  <si>
    <t xml:space="preserve">HEADLAMP ASSY, LH                       </t>
  </si>
  <si>
    <t xml:space="preserve">LAMP ASSY, FR TURN SIGNAL, RH           </t>
  </si>
  <si>
    <t xml:space="preserve">LAMP ASSY, FR TURN SIGNAL, LH           </t>
  </si>
  <si>
    <t>LAMP ASSY, FOG RH</t>
  </si>
  <si>
    <t>LAMP ASSY, FOG LH</t>
  </si>
  <si>
    <t>LEAF FR SPRING NO.1</t>
  </si>
  <si>
    <t>FG8J  (Y230)</t>
  </si>
  <si>
    <t>LEAF RR SPRING HELPER NO.1</t>
  </si>
  <si>
    <t>LEAF RR SPRING HELPER NO.2</t>
  </si>
  <si>
    <t>FL/FM  (Y230)</t>
  </si>
  <si>
    <t>No of Cust</t>
  </si>
  <si>
    <t>PT. KREASI AUTO KENCANA</t>
  </si>
  <si>
    <t>PT. DUTA CEMERLANG MOTORS</t>
  </si>
  <si>
    <t>Nama Customer</t>
  </si>
  <si>
    <t>Qty Order</t>
  </si>
  <si>
    <t>Qty Allocate</t>
  </si>
  <si>
    <t>CAT.5</t>
  </si>
  <si>
    <t>CAT.3</t>
  </si>
  <si>
    <t>CAT.2</t>
  </si>
  <si>
    <t>OIL &amp; ACC</t>
  </si>
  <si>
    <t>@ Harga Setelah Discount</t>
  </si>
  <si>
    <t>Program/Non Program</t>
  </si>
  <si>
    <t>Nomor Invoice</t>
  </si>
  <si>
    <t>Nomor Sales Order</t>
  </si>
  <si>
    <t>Date</t>
  </si>
  <si>
    <t>Year</t>
  </si>
  <si>
    <t>Nama Sales</t>
  </si>
  <si>
    <t>Category</t>
  </si>
  <si>
    <t>No. Parts</t>
  </si>
  <si>
    <t>Nama Parts</t>
  </si>
  <si>
    <t>Qty Supply</t>
  </si>
  <si>
    <t>Qty BO</t>
  </si>
  <si>
    <t>Harga Satuan</t>
  </si>
  <si>
    <t>End user</t>
    <phoneticPr fontId="118"/>
  </si>
  <si>
    <t>IV. STOCK LEVEL</t>
  </si>
  <si>
    <t>V. SUPPORT FLEET CUSTOMER OPERATION</t>
  </si>
  <si>
    <t>VI.  DEALER ACTIVITY</t>
  </si>
  <si>
    <t>End User</t>
  </si>
  <si>
    <t>FULL SUPPLY</t>
  </si>
  <si>
    <t>LINE ORDER</t>
  </si>
  <si>
    <t>No. of Item Order</t>
  </si>
  <si>
    <t>Full Supply</t>
  </si>
  <si>
    <t>RETAIL SALES</t>
  </si>
  <si>
    <t>Fill Rate All Item By Category</t>
  </si>
  <si>
    <t>Fill Rate All Item By Customer</t>
  </si>
  <si>
    <t>Fill Rate</t>
  </si>
  <si>
    <t>Full</t>
  </si>
  <si>
    <t>OIL&amp;ACC</t>
  </si>
  <si>
    <t>% Supply Rate</t>
  </si>
  <si>
    <t>% Fill Rate</t>
  </si>
  <si>
    <t>x</t>
  </si>
  <si>
    <t>Amount</t>
  </si>
  <si>
    <t>Keterangan</t>
  </si>
  <si>
    <t>Line Order</t>
  </si>
  <si>
    <t>Supply Rate</t>
  </si>
  <si>
    <r>
      <t xml:space="preserve"> </t>
    </r>
    <r>
      <rPr>
        <sz val="10"/>
        <rFont val="Arial"/>
        <family val="2"/>
      </rPr>
      <t xml:space="preserve"> </t>
    </r>
  </si>
  <si>
    <t>PT. ANTASENA AGUNG JAYA</t>
  </si>
  <si>
    <t>DLR OPERATION INFORMATION</t>
    <phoneticPr fontId="28"/>
  </si>
  <si>
    <t>PERFORMANCE RESULT</t>
    <phoneticPr fontId="28"/>
  </si>
  <si>
    <t>TARGET</t>
    <phoneticPr fontId="28"/>
  </si>
  <si>
    <t>ACTUAL</t>
    <phoneticPr fontId="28"/>
  </si>
  <si>
    <t>DIFFERENCE</t>
    <phoneticPr fontId="28"/>
  </si>
  <si>
    <t>DLR OUTLETS</t>
    <phoneticPr fontId="28"/>
  </si>
  <si>
    <t>No.</t>
    <phoneticPr fontId="28"/>
  </si>
  <si>
    <t>H/O or BRANCH</t>
    <phoneticPr fontId="28"/>
  </si>
  <si>
    <t>OUTLET NAME</t>
    <phoneticPr fontId="28"/>
  </si>
  <si>
    <t>H/O</t>
    <phoneticPr fontId="28"/>
  </si>
  <si>
    <t>HEAD OFFICE A</t>
    <phoneticPr fontId="28"/>
  </si>
  <si>
    <t>BRANCH</t>
    <phoneticPr fontId="28"/>
  </si>
  <si>
    <t>BRANCH A</t>
  </si>
  <si>
    <t>BRANCH B</t>
    <phoneticPr fontId="28"/>
  </si>
  <si>
    <t>BRANCH C</t>
    <phoneticPr fontId="28"/>
  </si>
  <si>
    <t>No. of Fleet Sales</t>
  </si>
  <si>
    <t>SPARE PARTS MONTHLY REPORT</t>
  </si>
  <si>
    <t>Contoh</t>
  </si>
  <si>
    <t>C</t>
  </si>
  <si>
    <t>Logging</t>
  </si>
  <si>
    <t>I</t>
  </si>
  <si>
    <t>Lokasi Customer (Kab/Kota)</t>
  </si>
  <si>
    <t>Agriculture</t>
  </si>
  <si>
    <t>Construction</t>
  </si>
  <si>
    <t>Mining</t>
  </si>
  <si>
    <t>Pertamina</t>
  </si>
  <si>
    <t>Cat.2</t>
  </si>
  <si>
    <t>Cat.3</t>
  </si>
  <si>
    <t>Cat.5</t>
  </si>
  <si>
    <t>Oil &amp; Acc</t>
  </si>
  <si>
    <t>Retail Sales By Customer</t>
  </si>
  <si>
    <t>Retail Sales By Category</t>
  </si>
  <si>
    <t>Pertanian, Perkebunan, Perhutanan,</t>
  </si>
  <si>
    <t>Rent</t>
  </si>
  <si>
    <t>Pemerintah Pusat &amp; Daerah</t>
  </si>
  <si>
    <t>Bidang Usaha</t>
  </si>
  <si>
    <t>(1)
Tanggal</t>
  </si>
  <si>
    <t>(2)
Nama Customer</t>
  </si>
  <si>
    <t>Lokasi Customer (Provinsi)</t>
  </si>
  <si>
    <t>(4)
Lokasi Customer (Kab/Kota)</t>
  </si>
  <si>
    <t>(5)
Lokasi Customer (Provinsi)</t>
  </si>
  <si>
    <t>(6)
Nomor Sales Order</t>
  </si>
  <si>
    <t>(7)
Nomor Invoice</t>
  </si>
  <si>
    <t>(8)
Penjualan HO/Branch</t>
  </si>
  <si>
    <t>Diisi sesuai dengan  urutan  pencatatan laporan</t>
  </si>
  <si>
    <t>Diisi Jumlah hari kerja pada periode bulan tersebut</t>
  </si>
  <si>
    <t>JUMLAH HARI KERJA</t>
  </si>
  <si>
    <t>Diisi sesuai dengan periode aktivitas bulan yang dilaporkan</t>
  </si>
  <si>
    <t>Nama Dealer yang mengisi Laporan Bulanan ( Pilih Sesuai nama Dealer  dari list yang ada)</t>
  </si>
  <si>
    <t>DEALER OUTLET</t>
  </si>
  <si>
    <t>Isilah nama Perushaan / Dealer sesuai List yang ada</t>
  </si>
  <si>
    <t>A. PENGISIAN SHEET COVER</t>
  </si>
  <si>
    <t>PT. ARIMBI JAYA AGUNG</t>
  </si>
  <si>
    <t>PT. ARISTA JAYA NIAGA</t>
  </si>
  <si>
    <t>PT. ARMINDO PERKASA</t>
  </si>
  <si>
    <t>PT. AUTO MOBIL PRIMA</t>
  </si>
  <si>
    <t>PT. AUTOMOBIL BORNEO PERDANA</t>
  </si>
  <si>
    <t>PT. BYPASSINDO JAYA INDAH</t>
  </si>
  <si>
    <t>PT. CAHAYA SURYA BALI INDAH</t>
  </si>
  <si>
    <t>PT. CATUR KOKOH MOBIL NASIONAL</t>
  </si>
  <si>
    <t>PT. CITRA ASRI BUANA</t>
  </si>
  <si>
    <t>PT. CITRA LESTARI MOBILINDO</t>
  </si>
  <si>
    <t>PT. DAYAGUNA MOTOR INDONESIA</t>
  </si>
  <si>
    <t>PT. GENTA LAMPUNG MAKMUR</t>
  </si>
  <si>
    <t>PT. GITA RIAU MAKMUR</t>
  </si>
  <si>
    <t>PT. HIBAINDO ARMADA MOTOR</t>
  </si>
  <si>
    <t>PT. HUDAYA MAJU MANDIRI</t>
  </si>
  <si>
    <t>PT. INDOMOBIL CAHAYA PRIMA</t>
  </si>
  <si>
    <t>PT. INDOMOBIL PRIMA NIAGA - ACEH</t>
  </si>
  <si>
    <t>PT. INDOMOBIL PRIMA NIAGA - JKT</t>
  </si>
  <si>
    <t>PT. INDOMOBIL PRIMA NIAGA - MDN</t>
  </si>
  <si>
    <t>PT. INDOMOBIL PRIMA NIAGA - SBY</t>
  </si>
  <si>
    <t>PT. JAYA INDAH MOTOR</t>
  </si>
  <si>
    <t>PT. KUMALA MOTOR SEJAHTERA</t>
  </si>
  <si>
    <t>PT. KUMALA MOTOR SEJAHTERA ABADI</t>
  </si>
  <si>
    <t>PT. KUMALA MOTOR SEJAHTERA BERSAMA</t>
  </si>
  <si>
    <t>PT. MITRA PRATAMA MOBILINDO</t>
  </si>
  <si>
    <t>PT. MITRA PROFITAMAS MOTOR</t>
  </si>
  <si>
    <t>PT. NENGGAPRATAMA INTERNUSANTARA</t>
  </si>
  <si>
    <t>PT. NENGGAPRATAMA NUSANTARA</t>
  </si>
  <si>
    <t>PT. NENGMEY PRATAMA MALUT -MALUKU</t>
  </si>
  <si>
    <t>PT. PATRAKO MOTOR ABADI</t>
  </si>
  <si>
    <t>PT. PERSADA BANGKA RAYA</t>
  </si>
  <si>
    <t>PT. PERSADA LAMPUNG RAYA</t>
  </si>
  <si>
    <t>PT. PERSADA PALEMBANG RAYA</t>
  </si>
  <si>
    <t>PT. PRIMA PUTRA KALTIM</t>
  </si>
  <si>
    <t>PT. RODAMAS MAKMUR MOTOR</t>
  </si>
  <si>
    <t>PT. TRANS SUMATERA AGUNG</t>
  </si>
  <si>
    <t>PT. VIMA BUNGAMAS</t>
  </si>
  <si>
    <t>Nama Dealer</t>
  </si>
  <si>
    <t>(9)
Status Customer
New : Baru,
Continue : Lama</t>
  </si>
  <si>
    <t>Category Spare Parts</t>
  </si>
  <si>
    <t>Customer Type</t>
  </si>
  <si>
    <t>(10)
Customer Type
(end User, Workshop, Partshop)</t>
  </si>
  <si>
    <t>(11)
Nama Sales</t>
  </si>
  <si>
    <t>(12)
Category Spare Parts
(Cat.2, Cat.3, Cat.5, Oil &amp; Acc)</t>
  </si>
  <si>
    <t>(13)
No. Parts</t>
  </si>
  <si>
    <t>(14)
Nama Parts</t>
  </si>
  <si>
    <t>(15)
Qty Order</t>
  </si>
  <si>
    <t>(16)
Qty Allocate</t>
  </si>
  <si>
    <t>(17)
Qty Supply</t>
  </si>
  <si>
    <t>(18)
Qty BO</t>
  </si>
  <si>
    <t>(19)
Harga Satuan</t>
  </si>
  <si>
    <t>(20)
@ Harga Setelah Discount</t>
  </si>
  <si>
    <t>(21)
Total Harga Sebelum PPN</t>
  </si>
  <si>
    <t>(22)
Total Harga Setelah PPN</t>
  </si>
  <si>
    <t>(23)
Program/Non Program</t>
  </si>
  <si>
    <t>(24)
Fill Rate</t>
  </si>
  <si>
    <t>(25)
Lost Sales</t>
  </si>
  <si>
    <t>(26)
Qty Lost</t>
  </si>
  <si>
    <t>(27)
Alasan Lost Sales</t>
  </si>
  <si>
    <t>(28)
Keterangan</t>
  </si>
  <si>
    <t>% Ach.</t>
  </si>
  <si>
    <t>No. of Partshop Sales</t>
  </si>
  <si>
    <t>RETAIL SALES BY CATEGORY</t>
  </si>
  <si>
    <t xml:space="preserve">Isilah target Retail Sales by Category Spare Parts sesuai periode aktivitas bulan </t>
  </si>
  <si>
    <t xml:space="preserve">Isilah target Retail Sales by Customer sesuai periode aktivitas bulan </t>
  </si>
  <si>
    <t>OPERATING DAYS</t>
  </si>
  <si>
    <t>Isilah Nama HO, Cabang Dealer dan jumlah Fleet Sales dan Partshop Sales</t>
  </si>
  <si>
    <t>Nama Dealer yang mengisi Laporan Bulanan</t>
  </si>
  <si>
    <t>Food Industry</t>
  </si>
  <si>
    <t>Consumer Goods</t>
  </si>
  <si>
    <t>Government</t>
  </si>
  <si>
    <t>General Cargo</t>
  </si>
  <si>
    <t>Cement</t>
  </si>
  <si>
    <t>Material Construction</t>
  </si>
  <si>
    <t>Travel &amp; Tourism</t>
  </si>
  <si>
    <t>Oil &amp; Gas</t>
  </si>
  <si>
    <t>Chemical</t>
  </si>
  <si>
    <t>Mineral water</t>
  </si>
  <si>
    <t>Contractor</t>
  </si>
  <si>
    <t>Otomotif</t>
  </si>
  <si>
    <t>Public Transportation</t>
  </si>
  <si>
    <t>Employee Transportation</t>
  </si>
  <si>
    <t>Indofood, Wingsfood</t>
  </si>
  <si>
    <t>Indomaret, Alfamart</t>
  </si>
  <si>
    <t>Batubara, nikel</t>
  </si>
  <si>
    <t>Pasir, bata</t>
  </si>
  <si>
    <t>Jasa Travel</t>
  </si>
  <si>
    <t>Kayu</t>
  </si>
  <si>
    <t>FedEx</t>
  </si>
  <si>
    <t>Petrochem</t>
  </si>
  <si>
    <t>Aqua</t>
  </si>
  <si>
    <t>WIKA</t>
  </si>
  <si>
    <t>General Kontraktor</t>
  </si>
  <si>
    <t>Penjualan HO/Branch</t>
  </si>
  <si>
    <t>Status Customer</t>
  </si>
  <si>
    <t>Bidang usaha sesuai check list</t>
  </si>
  <si>
    <t>Nama Provinsi lokasi customer</t>
  </si>
  <si>
    <t>Nama kabupaten/Kota lokasi customer</t>
  </si>
  <si>
    <t>Nomor Sales Order (SO) sesuai registrasi dealer</t>
  </si>
  <si>
    <t>Nomor Invoice sesuai registrasi dealer</t>
  </si>
  <si>
    <t>Nama HO dan Branch Dealer</t>
  </si>
  <si>
    <t>Isilah Status customer ( new : baru, Continue : lama tapi masih aktif )</t>
  </si>
  <si>
    <t>Customer type (End User, Workshop, Partshop)</t>
  </si>
  <si>
    <t>Nama Sales Dealer (Fleet, Partshop, Counter)</t>
  </si>
  <si>
    <t>Nomor parts tanpa tambahan spasi dan strip "-"</t>
  </si>
  <si>
    <t>Nama part sesuai di system Dealer Connect (DC)</t>
  </si>
  <si>
    <t>Jumlah qty yang diorder customer</t>
  </si>
  <si>
    <t>Jumlah qty yang bisa disupply</t>
  </si>
  <si>
    <t>Jumlah qty parts yang tidak bisa di supply di hari yang sama</t>
  </si>
  <si>
    <t>Harga spare parts untuk qty 1 pc/set/kit</t>
  </si>
  <si>
    <t>Harga net untuk customer untuk qty 1 pc/set/kit</t>
  </si>
  <si>
    <t>Total Harga Sebelum PPN (otomatis)</t>
  </si>
  <si>
    <t>Total Harga Setelah PPN (otomatis)</t>
  </si>
  <si>
    <t>Harga setelah discount * qty supply</t>
  </si>
  <si>
    <t>(Harga setelah discount * qty supply) + ppn 10%</t>
  </si>
  <si>
    <t>Fill Rate (otomatis)</t>
  </si>
  <si>
    <t>Jumlah qty yang dapat dialokasikan</t>
  </si>
  <si>
    <t>Loss Sales (otomatis)</t>
  </si>
  <si>
    <r>
      <t xml:space="preserve">Terisi "Full" jika </t>
    </r>
    <r>
      <rPr>
        <u/>
        <sz val="10"/>
        <rFont val="Arial"/>
        <family val="2"/>
      </rPr>
      <t>Qty Order = Qty Supply dihari yang sama</t>
    </r>
    <r>
      <rPr>
        <sz val="10"/>
        <rFont val="Arial"/>
        <family val="2"/>
      </rPr>
      <t>, selebihnya "No"</t>
    </r>
  </si>
  <si>
    <r>
      <t xml:space="preserve">Terisi "loss" Jika </t>
    </r>
    <r>
      <rPr>
        <u/>
        <sz val="10"/>
        <rFont val="Arial"/>
        <family val="2"/>
      </rPr>
      <t>Qty Order &gt; (Qty Supply + BO)</t>
    </r>
  </si>
  <si>
    <r>
      <t xml:space="preserve">Kalkulasi dari </t>
    </r>
    <r>
      <rPr>
        <u/>
        <sz val="10"/>
        <rFont val="Arial"/>
        <family val="2"/>
      </rPr>
      <t>Qty Order - (Qty Supply + BO)</t>
    </r>
  </si>
  <si>
    <t>Qty Loss (otomatis)</t>
  </si>
  <si>
    <t>Alasan Loss Sales</t>
  </si>
  <si>
    <t>Check list alasana Loss Sales (Stock, Harga)</t>
  </si>
  <si>
    <t>Nama Customer Diisi dengan penempatan PT. CV di belakang (tanda baca titik, koma di samakan)</t>
  </si>
  <si>
    <t>Isilah "Week Days" untuk Jumlah Hari Kerja Senin-Jum'at dan "Week Ends" Jumlah Hari Kerja di Sabtu-Minggu sesuai periode aktivitas bulan</t>
  </si>
  <si>
    <t>Isilah keterangan atau apabila ada catatan khusus</t>
  </si>
  <si>
    <t>Penjualan ke End User dengan program (check list : PPC, NPPC, CONSIGNMENT)</t>
  </si>
  <si>
    <t>Jumlah Item</t>
  </si>
  <si>
    <t>Jumlah Qty</t>
  </si>
  <si>
    <t>Jumlah Amount</t>
  </si>
  <si>
    <t>FMS</t>
  </si>
  <si>
    <t>Avg Cost ( 6 Months) OIL &amp; ACC</t>
  </si>
  <si>
    <t>Logistic/Transporter</t>
  </si>
  <si>
    <t>Others</t>
  </si>
  <si>
    <t>Alamat</t>
  </si>
  <si>
    <t>Alamat Dealer yang mengisi Laporan Bulanan</t>
  </si>
  <si>
    <t>Status</t>
  </si>
  <si>
    <t>Berikan tanda silang          pada kotak yang yg tersedia</t>
  </si>
  <si>
    <t>Bulan</t>
  </si>
  <si>
    <t>Bulan yang dilaporkan</t>
  </si>
  <si>
    <t>Sales Result (Retail Sales)</t>
  </si>
  <si>
    <t>A. Sales Target</t>
  </si>
  <si>
    <t>Target yang diberikan oleh Management Dealer kepada Part Division Dealer berdasarkan amount</t>
  </si>
  <si>
    <t>B. Sales Actual</t>
  </si>
  <si>
    <t>Penjualan Parts pada bulan yang dilaporkan berdasarkan jenis customer sebagai berikut :</t>
  </si>
  <si>
    <t>A. End User</t>
  </si>
  <si>
    <r>
      <t xml:space="preserve">Penjualan parts pada customer secara langsung </t>
    </r>
    <r>
      <rPr>
        <b/>
        <sz val="10"/>
        <rFont val="Arial"/>
        <family val="2"/>
      </rPr>
      <t xml:space="preserve">(Counter dan Fleet User)  </t>
    </r>
    <r>
      <rPr>
        <b/>
        <sz val="10"/>
        <color indexed="10"/>
        <rFont val="Arial"/>
        <family val="2"/>
      </rPr>
      <t>A</t>
    </r>
  </si>
  <si>
    <t>B. Workshop</t>
  </si>
  <si>
    <r>
      <t xml:space="preserve">Penjualan parts melalui workshop </t>
    </r>
    <r>
      <rPr>
        <b/>
        <sz val="10"/>
        <rFont val="Arial"/>
        <family val="2"/>
      </rPr>
      <t xml:space="preserve">(Bengkel) </t>
    </r>
    <r>
      <rPr>
        <b/>
        <sz val="10"/>
        <color indexed="10"/>
        <rFont val="Arial"/>
        <family val="2"/>
      </rPr>
      <t>B</t>
    </r>
  </si>
  <si>
    <t>C. Parts Shop</t>
  </si>
  <si>
    <r>
      <t xml:space="preserve">Penjualan parts melalui </t>
    </r>
    <r>
      <rPr>
        <b/>
        <sz val="10"/>
        <rFont val="Arial"/>
        <family val="2"/>
      </rPr>
      <t xml:space="preserve">Parts Shop </t>
    </r>
    <r>
      <rPr>
        <b/>
        <sz val="10"/>
        <color indexed="10"/>
        <rFont val="Arial"/>
        <family val="2"/>
      </rPr>
      <t>C</t>
    </r>
  </si>
  <si>
    <t>Total penjualan parts berdasarkan jenis customer dan type sales (Cat 2,Cat 3,Cat 5,HGO)</t>
  </si>
  <si>
    <t>Grand Total</t>
  </si>
  <si>
    <r>
      <t xml:space="preserve">Total seluruh penjualan parts pada bulan yang dilaporkan </t>
    </r>
    <r>
      <rPr>
        <b/>
        <sz val="10"/>
        <color indexed="10"/>
        <rFont val="Arial"/>
        <family val="2"/>
      </rPr>
      <t>(A + B + C)</t>
    </r>
  </si>
  <si>
    <t>C. Achievement</t>
  </si>
  <si>
    <t>Pencapaian sales dibandingkan dengan target</t>
  </si>
  <si>
    <t>D. Sales Composition</t>
  </si>
  <si>
    <t xml:space="preserve">Komposisi Penjualan Spare part ( End User, Workshop, Partshop) dalam akumulasi Calender Year </t>
  </si>
  <si>
    <t>E. Sales by program</t>
  </si>
  <si>
    <t>Pencapaian penjualan melalui program spare parts (PPC,NPPC,Consigment)</t>
  </si>
  <si>
    <t>II</t>
  </si>
  <si>
    <t>Order Fill Rate (%) ( All &amp; Mandatory)</t>
  </si>
  <si>
    <t>Demand</t>
  </si>
  <si>
    <t>III</t>
  </si>
  <si>
    <t>Stock Level</t>
  </si>
  <si>
    <t>Stock akhir pada bulan yang dilaporkan dibagi dalam tiga categori yaitu untuk Cat.2, Cat 3, Cat.5 &amp; HGO</t>
  </si>
  <si>
    <t xml:space="preserve">a. Average Cost </t>
  </si>
  <si>
    <t>Jumlah amount dihitung berdasarkan cost pada saat pembelian parts atau cost rata-rata ( 6 bln )</t>
  </si>
  <si>
    <t>b. Item</t>
  </si>
  <si>
    <t>Jumlah item (Part No)</t>
  </si>
  <si>
    <t>c. Quantity</t>
  </si>
  <si>
    <t>Jumlah dari setiap item  (pcs)</t>
  </si>
  <si>
    <t>d. Stock Month</t>
  </si>
  <si>
    <t xml:space="preserve">Jumlah total stock (Amount) yang tersedia di bulan bersangkutan dibagi dengan  rata-rata </t>
  </si>
  <si>
    <t>cost penjualan dalam 6 bulan (Amount)</t>
  </si>
  <si>
    <t xml:space="preserve">Menunjukkan hitungan perkiraan habis jumlah stock dalam periode bulan </t>
  </si>
  <si>
    <t>Contoh Perhitungan</t>
  </si>
  <si>
    <t>IV</t>
  </si>
  <si>
    <t>Support Fleet Customer Operation</t>
  </si>
  <si>
    <t>Jumlah aktivitas support customer ( CWMS, training customer )</t>
  </si>
  <si>
    <t>V</t>
  </si>
  <si>
    <t>Dealer Activity</t>
  </si>
  <si>
    <t>a. Fleet</t>
  </si>
  <si>
    <t>Registered</t>
  </si>
  <si>
    <t>Existing</t>
  </si>
  <si>
    <t>: Jumlah Fleet atau customer yang terdaftar di Dealer</t>
  </si>
  <si>
    <t>New</t>
  </si>
  <si>
    <t>: Jumlah Fleet atau customer baru pada bulan dilaporkan</t>
  </si>
  <si>
    <t>Customer Touch</t>
  </si>
  <si>
    <t>Fleet atau customer yang dikunjungi, untuk counter sales adalah customer yang dihubungi via telepon atau yang dilayani melalui counter</t>
  </si>
  <si>
    <t>Effective Customer</t>
  </si>
  <si>
    <t>Jumlah Fleet atau customer yang transaksi melalui kunjungan salesman atau untuk sales counter melalui counter</t>
  </si>
  <si>
    <t>Total Penjualan Fleet salesman/ salesman part shop/ counter sales yang didapat pada bulan dilaporkan (effective customer)</t>
  </si>
  <si>
    <t>b. Partshop</t>
  </si>
  <si>
    <t>Part shop baru yang dilaporkan pada bulan tersebut</t>
  </si>
  <si>
    <t>c. Counter Sales</t>
  </si>
  <si>
    <t>Jumlah customer walk in Dealer</t>
  </si>
  <si>
    <t>Jumlah customer yang melakukan pembelian langsung ke Dealer</t>
  </si>
  <si>
    <t>VI</t>
  </si>
  <si>
    <t>Disiapkan oleh</t>
  </si>
  <si>
    <t>Admin Spare Parts</t>
  </si>
  <si>
    <t>Diperiksa</t>
  </si>
  <si>
    <t>Parts Manager/Supervisor</t>
  </si>
  <si>
    <t>Diketahui</t>
  </si>
  <si>
    <t>Owner/Manager</t>
  </si>
  <si>
    <t xml:space="preserve">II. FILL RATE </t>
  </si>
  <si>
    <t>A. ALL ITEM</t>
  </si>
  <si>
    <t>B. MANDATORY ITEM</t>
  </si>
  <si>
    <t>III. LOSS SALES</t>
  </si>
  <si>
    <t>Jumlah item order permintaan parts, download harian, report  setiap bulan</t>
  </si>
  <si>
    <t>Jumlah item order yang di supply full dihari yang sama, report  setiap bulan</t>
  </si>
  <si>
    <t xml:space="preserve"> Full Supply / Line Order</t>
  </si>
  <si>
    <t>No. Part</t>
  </si>
  <si>
    <t>Supply</t>
  </si>
  <si>
    <t>23304-JAC70</t>
  </si>
  <si>
    <t>15613-JAA10</t>
  </si>
  <si>
    <t>Loss Sales</t>
  </si>
  <si>
    <t xml:space="preserve">Loss Sales </t>
  </si>
  <si>
    <t>Demand customer yang tidak bisa dipenuhi karena kondisi stock tidak tersedia atau harga yang tidak cocok (lebih mahal dari market)</t>
  </si>
  <si>
    <t>Loss sales bukan merupakan Back Order (BO)</t>
  </si>
  <si>
    <t>1. Jumlah Item Loss Order</t>
  </si>
  <si>
    <t>Jumlah item yang Loss Order di bulan pelaporan</t>
  </si>
  <si>
    <t>2. Jumlah Qty Loss order</t>
  </si>
  <si>
    <t>Jumlah qty yang Loss Order di bulan pelaporan</t>
  </si>
  <si>
    <t>3. Jumlah Amount Loss Order</t>
  </si>
  <si>
    <t>Jumlah amount (sebelum PPN) yang Loss Order di bulan pelaporan</t>
  </si>
  <si>
    <t>SPARE PARTS DIVISION</t>
  </si>
  <si>
    <t>FORM INFORMASI PASAR</t>
  </si>
  <si>
    <t>Nama Dealer :</t>
  </si>
  <si>
    <t>Pelaksana   :</t>
  </si>
  <si>
    <t xml:space="preserve">Tanggal      </t>
  </si>
  <si>
    <t xml:space="preserve">  :</t>
  </si>
  <si>
    <t>AREA</t>
  </si>
  <si>
    <t>PROPINSI</t>
  </si>
  <si>
    <t>KABUPATEN</t>
  </si>
  <si>
    <t>KECAMATAN</t>
  </si>
  <si>
    <t>X</t>
  </si>
  <si>
    <t>A. NETWORKING</t>
  </si>
  <si>
    <t>NO</t>
  </si>
  <si>
    <t>MITSUBISHI</t>
  </si>
  <si>
    <t>LAIN-LAIN</t>
  </si>
  <si>
    <t>% HINO</t>
  </si>
  <si>
    <t>3S</t>
  </si>
  <si>
    <t>2S</t>
  </si>
  <si>
    <t>INFORMASI / REASON / KONDISI</t>
  </si>
  <si>
    <t>RENCANA / MASUKAN / IDE</t>
  </si>
  <si>
    <t>B. KONDISI BISNIS</t>
  </si>
  <si>
    <t>BISNIS SEKTOR</t>
  </si>
  <si>
    <t>KONDISI</t>
  </si>
  <si>
    <t>PENYEBAB / ALASAN</t>
  </si>
  <si>
    <t>BURUK</t>
  </si>
  <si>
    <t>STANDAR</t>
  </si>
  <si>
    <t>BAGUS</t>
  </si>
  <si>
    <t>PREDIKSI KONDISI KEDEPAN</t>
  </si>
  <si>
    <t>FLEET / DIRECT CUSTOMER</t>
  </si>
  <si>
    <t>AKTIVITAS DEALER (TOTAL SUPPORT ACTIVITY)</t>
  </si>
  <si>
    <t>AKTIVITAS KOMPETITOR</t>
  </si>
  <si>
    <t>ACTIVITY</t>
  </si>
  <si>
    <t>REMARK</t>
  </si>
  <si>
    <t>Reported by,</t>
  </si>
  <si>
    <t>DEALER</t>
  </si>
  <si>
    <t>HMSI</t>
  </si>
  <si>
    <t>Checked by,</t>
  </si>
  <si>
    <t>Acknowledge by,</t>
  </si>
  <si>
    <t>PART NO</t>
  </si>
  <si>
    <t>C. PRICE BENCHMARK INFORMASI</t>
  </si>
  <si>
    <t>PART NAME</t>
  </si>
  <si>
    <t>Dibawah HOP</t>
  </si>
  <si>
    <t>Setara HOP</t>
  </si>
  <si>
    <t>Setara HGP</t>
  </si>
  <si>
    <t>Kualitas</t>
  </si>
  <si>
    <t>Harga</t>
  </si>
  <si>
    <t>Brand</t>
  </si>
  <si>
    <t>COMPETITOR</t>
  </si>
  <si>
    <t>Price List HGP/HOP</t>
  </si>
  <si>
    <t>Sumber Informasi
(Customer/Partshop)</t>
  </si>
  <si>
    <t>D. AKTIVITAS PENJUALAN &amp; PROMOSI SPARE PARTS</t>
  </si>
  <si>
    <t>Prepared</t>
  </si>
  <si>
    <t>Checked</t>
  </si>
  <si>
    <t>Approved</t>
  </si>
  <si>
    <t>TOTAL CUSTOMER</t>
  </si>
  <si>
    <t>ACTIVE</t>
  </si>
  <si>
    <t>% CONTRIBUTION
TO END USER SALES</t>
  </si>
  <si>
    <t>END USER - BISNIS CUSTOMER</t>
  </si>
  <si>
    <t>BISNIS CUSTOMER</t>
  </si>
  <si>
    <t>CONTRACT</t>
  </si>
  <si>
    <t>NON CONTRACT</t>
  </si>
  <si>
    <t>END USER - PARTS PROGRAM</t>
  </si>
  <si>
    <t>PROGRAM</t>
  </si>
  <si>
    <t>% CONTRACT</t>
  </si>
  <si>
    <t>% CONTRIBUSI TO END USER</t>
  </si>
  <si>
    <t>NAMA CUSTOMER</t>
  </si>
  <si>
    <t>PARTSHOP - TOP 10 CUSTOMER</t>
  </si>
  <si>
    <t>END USER - CONSIGNMENT</t>
  </si>
  <si>
    <t>CONSIGNMENT</t>
  </si>
  <si>
    <t>PARTSHOP - NPPC</t>
  </si>
  <si>
    <t>END USER - PPC</t>
  </si>
  <si>
    <t>(3)
Segmen Bisnis</t>
  </si>
  <si>
    <t>CUSTOMER</t>
  </si>
  <si>
    <t>Growth</t>
  </si>
  <si>
    <t>CATEGORY</t>
  </si>
  <si>
    <t>A</t>
  </si>
  <si>
    <t>B</t>
  </si>
  <si>
    <t>D</t>
  </si>
  <si>
    <t>E</t>
  </si>
  <si>
    <t>F</t>
  </si>
  <si>
    <t>G</t>
  </si>
  <si>
    <t>H</t>
  </si>
  <si>
    <t>J</t>
  </si>
  <si>
    <t>Segmen Bisnis</t>
  </si>
  <si>
    <t xml:space="preserve">ANALISA PENJUALAN SPARE PARTS </t>
  </si>
  <si>
    <t>2018 Composition</t>
  </si>
  <si>
    <t>% Growth</t>
  </si>
  <si>
    <t>2018 % Contribution</t>
  </si>
  <si>
    <t>JUMLAH CUSTOMER</t>
  </si>
  <si>
    <t>CONTINUE CUSTOMER</t>
  </si>
  <si>
    <t>CUSTOMER NOT YET PURCHASE JAN-MAR 2018 (BULAN LAPORAN)</t>
  </si>
  <si>
    <t>% NOT YET PURCHASE</t>
  </si>
  <si>
    <t>2018 (BULAN LAPORAN)</t>
  </si>
  <si>
    <t>SEGMEN BISNIS</t>
  </si>
  <si>
    <t>1. KOMPOSISI CUSTOMER</t>
  </si>
  <si>
    <t>2. BISNIS CUSTOMER</t>
  </si>
  <si>
    <t>3. PROGRAM</t>
  </si>
  <si>
    <t>4. CUSTOMER NOT YET PURCHASE</t>
  </si>
  <si>
    <t>5. TOP 20 CUSTOMER</t>
  </si>
  <si>
    <t>I. DATA RESULT</t>
  </si>
  <si>
    <t>II. ANALISA</t>
  </si>
  <si>
    <t>III. ACTION PLAN</t>
  </si>
  <si>
    <t>1. Pilih Customer Prioritas Not Yet Purchase</t>
  </si>
  <si>
    <t>LIST CUSTOMER PRIORITAS (END USER)</t>
  </si>
  <si>
    <t>LIST CUSTOMER PRIORITAS (PARTSHOP)</t>
  </si>
  <si>
    <t>2. Pilih Customer Prioritas Drop Purchase</t>
  </si>
  <si>
    <t>A. PENGISIAN SHEET DETAIL :</t>
  </si>
  <si>
    <t>B. PENGISIAN MONTHLY REPORT</t>
  </si>
  <si>
    <t>Company Name:</t>
  </si>
  <si>
    <t>Dealer Pasar Minggu</t>
  </si>
  <si>
    <t>Dealer Cabang Surabaya</t>
  </si>
  <si>
    <t>PT. Indomobil Global Transportasi</t>
  </si>
  <si>
    <t>FOTON</t>
  </si>
  <si>
    <t>Hino</t>
  </si>
  <si>
    <t>Izuzu</t>
  </si>
  <si>
    <t>PT.Indomobil Global Transportasi</t>
  </si>
  <si>
    <t>Cara Pengisian Laporan Bulanan Spare parts 2026 :</t>
  </si>
  <si>
    <t>Category Spare Parts sesuai FOTON (Cat.2, Cat.3, Cat.5, Oil &amp; Acc)</t>
  </si>
  <si>
    <t>Syandi</t>
  </si>
  <si>
    <t>Awaludin</t>
  </si>
  <si>
    <t>Teguh P</t>
  </si>
  <si>
    <t>Jhons</t>
  </si>
  <si>
    <t>All Model</t>
  </si>
  <si>
    <t xml:space="preserve">All Model </t>
  </si>
  <si>
    <t>Auman</t>
  </si>
  <si>
    <t>Model ICE</t>
  </si>
  <si>
    <t>MODEL EV</t>
  </si>
  <si>
    <t>Item Based On Review</t>
  </si>
  <si>
    <t xml:space="preserve">Power Steering Oil </t>
  </si>
  <si>
    <t>Oil</t>
  </si>
  <si>
    <t>Pick UP</t>
  </si>
  <si>
    <t>CDE</t>
  </si>
  <si>
    <t>CDD</t>
  </si>
  <si>
    <t>PT. Indomobil Global Transportasi Cab Pasar Minggu</t>
  </si>
  <si>
    <t>2026 (BULAN LAPORAN)</t>
  </si>
  <si>
    <t>2027 (BULAN LAPORAN)</t>
  </si>
  <si>
    <t>MAR (BULAN LAPORAN) 2027</t>
  </si>
  <si>
    <t>JUMLAH CUSTOMER 2026</t>
  </si>
  <si>
    <t xml:space="preserve">Pick UP </t>
  </si>
  <si>
    <t>Pick UP:</t>
  </si>
  <si>
    <t>CDE/CDD:</t>
  </si>
  <si>
    <t>TARGET 2026</t>
  </si>
  <si>
    <t>ACTUAL 2027</t>
  </si>
  <si>
    <t>After Sales Division</t>
  </si>
  <si>
    <t>HISTORY PEMBELIAN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</si>
</sst>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/mm/yyyy;@"/>
    <numFmt numFmtId="166" formatCode="_(* #,##0_);_(* \(#,##0\);_(* &quot;-&quot;??_);_(@_)"/>
    <numFmt numFmtId="167" formatCode="mmmm\-yy;@"/>
    <numFmt numFmtId="168" formatCode="_([$Rp-421]* #,##0_);_([$Rp-421]* \(#,##0\);_([$Rp-421]* &quot;-&quot;_);_(@_)"/>
    <numFmt numFmtId="169" formatCode="_([$Rp-421]* #,##0_);_([$Rp-421]* \(#,##0\);_([$Rp-421]* &quot;-&quot;??_);_(@_)"/>
    <numFmt numFmtId="170" formatCode="0.0%"/>
    <numFmt numFmtId="171" formatCode="[$-409]d\-mmm\-yy;@"/>
    <numFmt numFmtId="172" formatCode="_-* #,##0_-;\-* #,##0_-;_-* &quot;-&quot;??_-;_-@_-"/>
    <numFmt numFmtId="173" formatCode="_(* #,##0.00_);_(* \(#,##0.00\);_(* \-??_);_(@_)"/>
    <numFmt numFmtId="174" formatCode="_(* #,##0_);_(* \(#,##0\);_(* \-_);_(@_)"/>
    <numFmt numFmtId="175" formatCode="[$-409]mmmm\-yy;@"/>
    <numFmt numFmtId="176" formatCode="#,##0_ ;[Red]\-#,##0\ "/>
    <numFmt numFmtId="177" formatCode="d\ mmm\ yy"/>
    <numFmt numFmtId="178" formatCode="#,##0;[Red]#,##0"/>
  </numFmts>
  <fonts count="162">
    <font>
      <sz val="11"/>
      <color theme="1"/>
      <name val="Calibri"/>
      <family val="2"/>
      <scheme val="minor"/>
    </font>
    <font>
      <sz val="16"/>
      <name val="Arial Black"/>
      <family val="2"/>
    </font>
    <font>
      <sz val="14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2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ahoma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Tahoma"/>
      <family val="2"/>
      <charset val="222"/>
    </font>
    <font>
      <sz val="11"/>
      <color indexed="9"/>
      <name val="Calibri"/>
      <family val="2"/>
      <charset val="1"/>
    </font>
    <font>
      <sz val="11"/>
      <color indexed="9"/>
      <name val="Tahoma"/>
      <family val="2"/>
      <charset val="222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8"/>
      <name val="Tahoma"/>
      <family val="2"/>
      <charset val="204"/>
    </font>
    <font>
      <sz val="11"/>
      <name val="ＭＳ Ｐゴシック"/>
      <family val="3"/>
      <charset val="128"/>
    </font>
    <font>
      <sz val="10"/>
      <name val="Calibri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sz val="10"/>
      <color indexed="8"/>
      <name val="Arial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62"/>
      <name val="Calibri"/>
      <family val="2"/>
      <charset val="1"/>
    </font>
    <font>
      <b/>
      <sz val="13"/>
      <color indexed="62"/>
      <name val="Calibri"/>
      <family val="2"/>
      <charset val="1"/>
    </font>
    <font>
      <b/>
      <sz val="11"/>
      <color indexed="62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color theme="1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62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8"/>
      <name val="ＭＳ Ｐゴシック"/>
      <family val="3"/>
      <charset val="128"/>
    </font>
    <font>
      <b/>
      <sz val="8"/>
      <color rgb="FF000080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8"/>
      <color rgb="FF000000"/>
      <name val="Arial"/>
      <family val="2"/>
    </font>
    <font>
      <sz val="11"/>
      <name val="Arial Narrow"/>
      <family val="2"/>
    </font>
    <font>
      <sz val="11"/>
      <name val="Tahoma"/>
      <family val="2"/>
    </font>
    <font>
      <b/>
      <sz val="11"/>
      <name val="Tahoma"/>
      <family val="2"/>
    </font>
    <font>
      <sz val="8"/>
      <name val="Tahoma"/>
      <family val="2"/>
    </font>
    <font>
      <sz val="12"/>
      <color rgb="FFFF000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9"/>
      <name val="Tahoma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u/>
      <sz val="11"/>
      <name val="Arial Narrow"/>
      <family val="2"/>
    </font>
    <font>
      <sz val="12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0"/>
      <name val="Segoe UI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9"/>
      <color indexed="17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2"/>
      <name val="Arial Narrow"/>
      <family val="2"/>
    </font>
    <font>
      <b/>
      <sz val="10"/>
      <color theme="1"/>
      <name val="Arial"/>
      <family val="2"/>
    </font>
    <font>
      <b/>
      <sz val="11"/>
      <color theme="1"/>
      <name val="Arial Narrow"/>
      <family val="2"/>
    </font>
    <font>
      <b/>
      <sz val="18"/>
      <name val="Arial Narrow"/>
      <family val="2"/>
    </font>
    <font>
      <sz val="12"/>
      <name val="Arial Narrow"/>
      <family val="2"/>
    </font>
    <font>
      <sz val="16"/>
      <name val="Arial Narrow"/>
      <family val="2"/>
    </font>
    <font>
      <b/>
      <sz val="20"/>
      <color indexed="56"/>
      <name val="Arial"/>
      <family val="2"/>
    </font>
    <font>
      <b/>
      <sz val="12"/>
      <color indexed="56"/>
      <name val="Book Antiqua"/>
      <family val="1"/>
    </font>
    <font>
      <b/>
      <sz val="14"/>
      <color indexed="56"/>
      <name val="Book Antiqua"/>
      <family val="1"/>
    </font>
    <font>
      <sz val="9"/>
      <name val="Book Antiqua"/>
      <family val="1"/>
    </font>
    <font>
      <sz val="9"/>
      <name val="Arial"/>
      <family val="2"/>
    </font>
    <font>
      <b/>
      <sz val="16"/>
      <name val="Book Antiqua"/>
      <family val="1"/>
    </font>
    <font>
      <b/>
      <u/>
      <sz val="20"/>
      <color indexed="56"/>
      <name val="Book Antiqua"/>
      <family val="1"/>
    </font>
    <font>
      <b/>
      <u/>
      <sz val="16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u/>
      <sz val="14"/>
      <name val="Book Antiqua"/>
      <family val="1"/>
    </font>
    <font>
      <b/>
      <sz val="10"/>
      <name val="Arial"/>
      <family val="2"/>
    </font>
    <font>
      <b/>
      <sz val="14"/>
      <name val="Book Antiqua"/>
      <family val="1"/>
    </font>
    <font>
      <sz val="10"/>
      <name val="Book Antiqua"/>
      <family val="1"/>
    </font>
    <font>
      <sz val="11.1"/>
      <name val="Impact"/>
      <family val="2"/>
    </font>
    <font>
      <b/>
      <sz val="22"/>
      <color theme="1"/>
      <name val="Calibri"/>
      <family val="2"/>
      <scheme val="minor"/>
    </font>
    <font>
      <sz val="10"/>
      <name val="Mangal"/>
      <family val="2"/>
    </font>
    <font>
      <sz val="11"/>
      <color theme="1"/>
      <name val="Calibri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b/>
      <u/>
      <sz val="14"/>
      <name val="Arial"/>
      <family val="2"/>
    </font>
    <font>
      <b/>
      <sz val="18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55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 diagonalUp="1"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</borders>
  <cellStyleXfs count="2581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8" fillId="0" borderId="0"/>
    <xf numFmtId="0" fontId="15" fillId="0" borderId="0"/>
    <xf numFmtId="43" fontId="38" fillId="0" borderId="0" applyFont="0" applyFill="0" applyBorder="0" applyAlignment="0" applyProtection="0"/>
    <xf numFmtId="0" fontId="15" fillId="15" borderId="0" applyNumberFormat="0" applyBorder="0" applyAlignment="0" applyProtection="0"/>
    <xf numFmtId="0" fontId="41" fillId="38" borderId="0" applyNumberFormat="0" applyBorder="0" applyAlignment="0" applyProtection="0"/>
    <xf numFmtId="0" fontId="15" fillId="19" borderId="0" applyNumberFormat="0" applyBorder="0" applyAlignment="0" applyProtection="0"/>
    <xf numFmtId="0" fontId="41" fillId="39" borderId="0" applyNumberFormat="0" applyBorder="0" applyAlignment="0" applyProtection="0"/>
    <xf numFmtId="0" fontId="15" fillId="23" borderId="0" applyNumberFormat="0" applyBorder="0" applyAlignment="0" applyProtection="0"/>
    <xf numFmtId="0" fontId="41" fillId="40" borderId="0" applyNumberFormat="0" applyBorder="0" applyAlignment="0" applyProtection="0"/>
    <xf numFmtId="0" fontId="15" fillId="27" borderId="0" applyNumberFormat="0" applyBorder="0" applyAlignment="0" applyProtection="0"/>
    <xf numFmtId="0" fontId="41" fillId="38" borderId="0" applyNumberFormat="0" applyBorder="0" applyAlignment="0" applyProtection="0"/>
    <xf numFmtId="0" fontId="15" fillId="31" borderId="0" applyNumberFormat="0" applyBorder="0" applyAlignment="0" applyProtection="0"/>
    <xf numFmtId="0" fontId="41" fillId="41" borderId="0" applyNumberFormat="0" applyBorder="0" applyAlignment="0" applyProtection="0"/>
    <xf numFmtId="0" fontId="15" fillId="35" borderId="0" applyNumberFormat="0" applyBorder="0" applyAlignment="0" applyProtection="0"/>
    <xf numFmtId="0" fontId="41" fillId="39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15" fillId="16" borderId="0" applyNumberFormat="0" applyBorder="0" applyAlignment="0" applyProtection="0"/>
    <xf numFmtId="0" fontId="41" fillId="48" borderId="0" applyNumberFormat="0" applyBorder="0" applyAlignment="0" applyProtection="0"/>
    <xf numFmtId="0" fontId="15" fillId="20" borderId="0" applyNumberFormat="0" applyBorder="0" applyAlignment="0" applyProtection="0"/>
    <xf numFmtId="0" fontId="41" fillId="49" borderId="0" applyNumberFormat="0" applyBorder="0" applyAlignment="0" applyProtection="0"/>
    <xf numFmtId="0" fontId="15" fillId="24" borderId="0" applyNumberFormat="0" applyBorder="0" applyAlignment="0" applyProtection="0"/>
    <xf numFmtId="0" fontId="41" fillId="50" borderId="0" applyNumberFormat="0" applyBorder="0" applyAlignment="0" applyProtection="0"/>
    <xf numFmtId="0" fontId="15" fillId="28" borderId="0" applyNumberFormat="0" applyBorder="0" applyAlignment="0" applyProtection="0"/>
    <xf numFmtId="0" fontId="41" fillId="48" borderId="0" applyNumberFormat="0" applyBorder="0" applyAlignment="0" applyProtection="0"/>
    <xf numFmtId="0" fontId="15" fillId="32" borderId="0" applyNumberFormat="0" applyBorder="0" applyAlignment="0" applyProtection="0"/>
    <xf numFmtId="0" fontId="41" fillId="51" borderId="0" applyNumberFormat="0" applyBorder="0" applyAlignment="0" applyProtection="0"/>
    <xf numFmtId="0" fontId="15" fillId="36" borderId="0" applyNumberFormat="0" applyBorder="0" applyAlignment="0" applyProtection="0"/>
    <xf numFmtId="0" fontId="41" fillId="39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5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37" fillId="17" borderId="0" applyNumberFormat="0" applyBorder="0" applyAlignment="0" applyProtection="0"/>
    <xf numFmtId="0" fontId="43" fillId="56" borderId="0" applyNumberFormat="0" applyBorder="0" applyAlignment="0" applyProtection="0"/>
    <xf numFmtId="0" fontId="37" fillId="21" borderId="0" applyNumberFormat="0" applyBorder="0" applyAlignment="0" applyProtection="0"/>
    <xf numFmtId="0" fontId="43" fillId="49" borderId="0" applyNumberFormat="0" applyBorder="0" applyAlignment="0" applyProtection="0"/>
    <xf numFmtId="0" fontId="37" fillId="25" borderId="0" applyNumberFormat="0" applyBorder="0" applyAlignment="0" applyProtection="0"/>
    <xf numFmtId="0" fontId="43" fillId="50" borderId="0" applyNumberFormat="0" applyBorder="0" applyAlignment="0" applyProtection="0"/>
    <xf numFmtId="0" fontId="37" fillId="29" borderId="0" applyNumberFormat="0" applyBorder="0" applyAlignment="0" applyProtection="0"/>
    <xf numFmtId="0" fontId="43" fillId="57" borderId="0" applyNumberFormat="0" applyBorder="0" applyAlignment="0" applyProtection="0"/>
    <xf numFmtId="0" fontId="37" fillId="33" borderId="0" applyNumberFormat="0" applyBorder="0" applyAlignment="0" applyProtection="0"/>
    <xf numFmtId="0" fontId="43" fillId="56" borderId="0" applyNumberFormat="0" applyBorder="0" applyAlignment="0" applyProtection="0"/>
    <xf numFmtId="0" fontId="37" fillId="37" borderId="0" applyNumberFormat="0" applyBorder="0" applyAlignment="0" applyProtection="0"/>
    <xf numFmtId="0" fontId="43" fillId="39" borderId="0" applyNumberFormat="0" applyBorder="0" applyAlignment="0" applyProtection="0"/>
    <xf numFmtId="0" fontId="44" fillId="58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9" borderId="0" applyNumberFormat="0" applyBorder="0" applyAlignment="0" applyProtection="0"/>
    <xf numFmtId="0" fontId="44" fillId="60" borderId="0" applyNumberFormat="0" applyBorder="0" applyAlignment="0" applyProtection="0"/>
    <xf numFmtId="0" fontId="44" fillId="61" borderId="0" applyNumberFormat="0" applyBorder="0" applyAlignment="0" applyProtection="0"/>
    <xf numFmtId="0" fontId="37" fillId="14" borderId="0" applyNumberFormat="0" applyBorder="0" applyAlignment="0" applyProtection="0"/>
    <xf numFmtId="0" fontId="43" fillId="56" borderId="0" applyNumberFormat="0" applyBorder="0" applyAlignment="0" applyProtection="0"/>
    <xf numFmtId="0" fontId="37" fillId="18" borderId="0" applyNumberFormat="0" applyBorder="0" applyAlignment="0" applyProtection="0"/>
    <xf numFmtId="0" fontId="43" fillId="62" borderId="0" applyNumberFormat="0" applyBorder="0" applyAlignment="0" applyProtection="0"/>
    <xf numFmtId="0" fontId="37" fillId="22" borderId="0" applyNumberFormat="0" applyBorder="0" applyAlignment="0" applyProtection="0"/>
    <xf numFmtId="0" fontId="43" fillId="63" borderId="0" applyNumberFormat="0" applyBorder="0" applyAlignment="0" applyProtection="0"/>
    <xf numFmtId="0" fontId="37" fillId="26" borderId="0" applyNumberFormat="0" applyBorder="0" applyAlignment="0" applyProtection="0"/>
    <xf numFmtId="0" fontId="43" fillId="64" borderId="0" applyNumberFormat="0" applyBorder="0" applyAlignment="0" applyProtection="0"/>
    <xf numFmtId="0" fontId="37" fillId="30" borderId="0" applyNumberFormat="0" applyBorder="0" applyAlignment="0" applyProtection="0"/>
    <xf numFmtId="0" fontId="43" fillId="56" borderId="0" applyNumberFormat="0" applyBorder="0" applyAlignment="0" applyProtection="0"/>
    <xf numFmtId="0" fontId="37" fillId="34" borderId="0" applyNumberFormat="0" applyBorder="0" applyAlignment="0" applyProtection="0"/>
    <xf numFmtId="0" fontId="43" fillId="65" borderId="0" applyNumberFormat="0" applyBorder="0" applyAlignment="0" applyProtection="0"/>
    <xf numFmtId="0" fontId="28" fillId="8" borderId="0" applyNumberFormat="0" applyBorder="0" applyAlignment="0" applyProtection="0"/>
    <xf numFmtId="0" fontId="45" fillId="66" borderId="0" applyNumberFormat="0" applyBorder="0" applyAlignment="0" applyProtection="0"/>
    <xf numFmtId="0" fontId="32" fillId="11" borderId="36" applyNumberFormat="0" applyAlignment="0" applyProtection="0"/>
    <xf numFmtId="0" fontId="46" fillId="38" borderId="42" applyNumberFormat="0" applyAlignment="0" applyProtection="0"/>
    <xf numFmtId="0" fontId="34" fillId="12" borderId="39" applyNumberFormat="0" applyAlignment="0" applyProtection="0"/>
    <xf numFmtId="0" fontId="47" fillId="57" borderId="43" applyNumberFormat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38" fontId="50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4" fontId="4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0" fillId="0" borderId="0" applyFont="0" applyFill="0" applyBorder="0" applyAlignment="0" applyProtection="0"/>
    <xf numFmtId="40" fontId="50" fillId="0" borderId="0" applyFont="0" applyFill="0" applyBorder="0" applyAlignment="0" applyProtection="0"/>
    <xf numFmtId="166" fontId="40" fillId="0" borderId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5" fontId="40" fillId="0" borderId="0" applyFill="0" applyBorder="0" applyAlignment="0" applyProtection="0"/>
    <xf numFmtId="0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40" fillId="0" borderId="0" applyFont="0" applyFill="0" applyBorder="0" applyAlignment="0" applyProtection="0"/>
    <xf numFmtId="170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40" fillId="0" borderId="0" applyFont="0" applyFill="0" applyBorder="0" applyAlignment="0" applyProtection="0"/>
    <xf numFmtId="170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4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4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5" fillId="0" borderId="0" applyFont="0" applyFill="0" applyBorder="0" applyAlignment="0" applyProtection="0"/>
    <xf numFmtId="40" fontId="50" fillId="0" borderId="0" applyFont="0" applyFill="0" applyBorder="0" applyAlignment="0" applyProtection="0">
      <alignment vertical="center"/>
    </xf>
    <xf numFmtId="40" fontId="50" fillId="0" borderId="0" applyFont="0" applyFill="0" applyBorder="0" applyAlignment="0" applyProtection="0">
      <alignment vertical="center"/>
    </xf>
    <xf numFmtId="40" fontId="50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2" fillId="0" borderId="0" applyFont="0" applyFill="0" applyBorder="0" applyAlignment="0" applyProtection="0"/>
    <xf numFmtId="40" fontId="50" fillId="0" borderId="0" applyFont="0" applyFill="0" applyBorder="0" applyAlignment="0" applyProtection="0">
      <alignment vertical="center"/>
    </xf>
    <xf numFmtId="40" fontId="50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8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1" fillId="0" borderId="0"/>
    <xf numFmtId="0" fontId="3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58" fillId="67" borderId="0" applyNumberFormat="0" applyBorder="0" applyAlignment="0" applyProtection="0"/>
    <xf numFmtId="0" fontId="24" fillId="0" borderId="33" applyNumberFormat="0" applyFill="0" applyAlignment="0" applyProtection="0"/>
    <xf numFmtId="0" fontId="59" fillId="0" borderId="44" applyNumberFormat="0" applyFill="0" applyAlignment="0" applyProtection="0"/>
    <xf numFmtId="0" fontId="25" fillId="0" borderId="34" applyNumberFormat="0" applyFill="0" applyAlignment="0" applyProtection="0"/>
    <xf numFmtId="0" fontId="60" fillId="0" borderId="45" applyNumberFormat="0" applyFill="0" applyAlignment="0" applyProtection="0"/>
    <xf numFmtId="0" fontId="26" fillId="0" borderId="35" applyNumberFormat="0" applyFill="0" applyAlignment="0" applyProtection="0"/>
    <xf numFmtId="0" fontId="61" fillId="0" borderId="46" applyNumberFormat="0" applyFill="0" applyAlignment="0" applyProtection="0"/>
    <xf numFmtId="0" fontId="26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0" fillId="10" borderId="36" applyNumberFormat="0" applyAlignment="0" applyProtection="0"/>
    <xf numFmtId="0" fontId="62" fillId="39" borderId="42" applyNumberFormat="0" applyAlignment="0" applyProtection="0"/>
    <xf numFmtId="0" fontId="33" fillId="0" borderId="38" applyNumberFormat="0" applyFill="0" applyAlignment="0" applyProtection="0"/>
    <xf numFmtId="0" fontId="63" fillId="0" borderId="47" applyNumberFormat="0" applyFill="0" applyAlignment="0" applyProtection="0"/>
    <xf numFmtId="0" fontId="29" fillId="9" borderId="0" applyNumberFormat="0" applyBorder="0" applyAlignment="0" applyProtection="0"/>
    <xf numFmtId="0" fontId="64" fillId="50" borderId="0" applyNumberFormat="0" applyBorder="0" applyAlignment="0" applyProtection="0"/>
    <xf numFmtId="0" fontId="54" fillId="0" borderId="0"/>
    <xf numFmtId="0" fontId="39" fillId="0" borderId="0"/>
    <xf numFmtId="0" fontId="50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52" fillId="0" borderId="0"/>
    <xf numFmtId="0" fontId="40" fillId="0" borderId="0"/>
    <xf numFmtId="0" fontId="40" fillId="0" borderId="0"/>
    <xf numFmtId="0" fontId="40" fillId="0" borderId="0"/>
    <xf numFmtId="0" fontId="49" fillId="0" borderId="0"/>
    <xf numFmtId="0" fontId="48" fillId="0" borderId="0"/>
    <xf numFmtId="0" fontId="52" fillId="0" borderId="0"/>
    <xf numFmtId="0" fontId="48" fillId="0" borderId="0"/>
    <xf numFmtId="0" fontId="49" fillId="0" borderId="0"/>
    <xf numFmtId="0" fontId="41" fillId="0" borderId="0"/>
    <xf numFmtId="0" fontId="48" fillId="0" borderId="0"/>
    <xf numFmtId="0" fontId="50" fillId="0" borderId="0">
      <alignment vertical="center"/>
    </xf>
    <xf numFmtId="0" fontId="39" fillId="0" borderId="0"/>
    <xf numFmtId="0" fontId="15" fillId="0" borderId="0"/>
    <xf numFmtId="0" fontId="15" fillId="0" borderId="0"/>
    <xf numFmtId="0" fontId="5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5" fillId="0" borderId="0"/>
    <xf numFmtId="0" fontId="40" fillId="0" borderId="0"/>
    <xf numFmtId="0" fontId="49" fillId="0" borderId="0"/>
    <xf numFmtId="0" fontId="48" fillId="0" borderId="0"/>
    <xf numFmtId="0" fontId="5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0" fillId="0" borderId="0"/>
    <xf numFmtId="0" fontId="48" fillId="0" borderId="0"/>
    <xf numFmtId="0" fontId="15" fillId="0" borderId="0"/>
    <xf numFmtId="0" fontId="40" fillId="0" borderId="0"/>
    <xf numFmtId="0" fontId="15" fillId="0" borderId="0"/>
    <xf numFmtId="0" fontId="39" fillId="0" borderId="0"/>
    <xf numFmtId="0" fontId="51" fillId="0" borderId="0"/>
    <xf numFmtId="0" fontId="39" fillId="0" borderId="0"/>
    <xf numFmtId="0" fontId="65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15" fillId="0" borderId="0"/>
    <xf numFmtId="0" fontId="15" fillId="0" borderId="0"/>
    <xf numFmtId="0" fontId="39" fillId="0" borderId="0"/>
    <xf numFmtId="0" fontId="48" fillId="0" borderId="0"/>
    <xf numFmtId="0" fontId="48" fillId="0" borderId="0"/>
    <xf numFmtId="0" fontId="48" fillId="0" borderId="0"/>
    <xf numFmtId="0" fontId="15" fillId="0" borderId="0"/>
    <xf numFmtId="0" fontId="15" fillId="13" borderId="40" applyNumberFormat="0" applyFont="0" applyAlignment="0" applyProtection="0"/>
    <xf numFmtId="0" fontId="40" fillId="40" borderId="48" applyNumberFormat="0" applyAlignment="0" applyProtection="0"/>
    <xf numFmtId="0" fontId="31" fillId="11" borderId="37" applyNumberFormat="0" applyAlignment="0" applyProtection="0"/>
    <xf numFmtId="0" fontId="66" fillId="38" borderId="49" applyNumberFormat="0" applyAlignment="0" applyProtection="0"/>
    <xf numFmtId="9" fontId="1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ill="0" applyBorder="0" applyAlignment="0" applyProtection="0"/>
    <xf numFmtId="9" fontId="49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6" fillId="0" borderId="41" applyNumberFormat="0" applyFill="0" applyAlignment="0" applyProtection="0"/>
    <xf numFmtId="0" fontId="68" fillId="0" borderId="50" applyNumberFormat="0" applyFill="0" applyAlignment="0" applyProtection="0"/>
    <xf numFmtId="0" fontId="3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68" borderId="43" applyNumberFormat="0" applyAlignment="0" applyProtection="0"/>
    <xf numFmtId="0" fontId="71" fillId="0" borderId="47" applyNumberFormat="0" applyFill="0" applyAlignment="0" applyProtection="0"/>
    <xf numFmtId="0" fontId="72" fillId="43" borderId="0" applyNumberFormat="0" applyBorder="0" applyAlignment="0" applyProtection="0"/>
    <xf numFmtId="0" fontId="73" fillId="69" borderId="49" applyNumberFormat="0" applyAlignment="0" applyProtection="0"/>
    <xf numFmtId="0" fontId="74" fillId="69" borderId="42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44" borderId="0" applyNumberFormat="0" applyBorder="0" applyAlignment="0" applyProtection="0"/>
    <xf numFmtId="0" fontId="79" fillId="47" borderId="42" applyNumberFormat="0" applyAlignment="0" applyProtection="0"/>
    <xf numFmtId="0" fontId="80" fillId="70" borderId="0" applyNumberFormat="0" applyBorder="0" applyAlignment="0" applyProtection="0"/>
    <xf numFmtId="0" fontId="81" fillId="0" borderId="51" applyNumberFormat="0" applyFill="0" applyAlignment="0" applyProtection="0"/>
    <xf numFmtId="0" fontId="44" fillId="71" borderId="0" applyNumberFormat="0" applyBorder="0" applyAlignment="0" applyProtection="0"/>
    <xf numFmtId="0" fontId="44" fillId="72" borderId="0" applyNumberFormat="0" applyBorder="0" applyAlignment="0" applyProtection="0"/>
    <xf numFmtId="0" fontId="44" fillId="73" borderId="0" applyNumberFormat="0" applyBorder="0" applyAlignment="0" applyProtection="0"/>
    <xf numFmtId="0" fontId="44" fillId="59" borderId="0" applyNumberFormat="0" applyBorder="0" applyAlignment="0" applyProtection="0"/>
    <xf numFmtId="0" fontId="44" fillId="60" borderId="0" applyNumberFormat="0" applyBorder="0" applyAlignment="0" applyProtection="0"/>
    <xf numFmtId="0" fontId="44" fillId="74" borderId="0" applyNumberFormat="0" applyBorder="0" applyAlignment="0" applyProtection="0"/>
    <xf numFmtId="0" fontId="49" fillId="75" borderId="52" applyNumberFormat="0" applyFont="0" applyAlignment="0" applyProtection="0"/>
    <xf numFmtId="0" fontId="82" fillId="0" borderId="53" applyNumberFormat="0" applyFill="0" applyAlignment="0" applyProtection="0"/>
    <xf numFmtId="0" fontId="83" fillId="0" borderId="45" applyNumberFormat="0" applyFill="0" applyAlignment="0" applyProtection="0"/>
    <xf numFmtId="0" fontId="84" fillId="0" borderId="54" applyNumberFormat="0" applyFill="0" applyAlignment="0" applyProtection="0"/>
    <xf numFmtId="0" fontId="84" fillId="0" borderId="0" applyNumberFormat="0" applyFill="0" applyBorder="0" applyAlignment="0" applyProtection="0"/>
    <xf numFmtId="0" fontId="85" fillId="0" borderId="0"/>
    <xf numFmtId="4" fontId="86" fillId="0" borderId="0">
      <alignment horizontal="right" vertical="center"/>
    </xf>
    <xf numFmtId="0" fontId="88" fillId="0" borderId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41" fillId="0" borderId="0" applyNumberFormat="0" applyFill="0" applyBorder="0" applyProtection="0">
      <alignment horizontal="left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Protection="0">
      <alignment horizontal="left"/>
    </xf>
    <xf numFmtId="0" fontId="41" fillId="0" borderId="0" applyNumberFormat="0" applyFill="0" applyBorder="0" applyAlignment="0" applyProtection="0"/>
    <xf numFmtId="173" fontId="52" fillId="0" borderId="0"/>
    <xf numFmtId="174" fontId="89" fillId="0" borderId="0"/>
    <xf numFmtId="9" fontId="89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15" fillId="0" borderId="0"/>
    <xf numFmtId="0" fontId="48" fillId="0" borderId="0"/>
    <xf numFmtId="0" fontId="41" fillId="0" borderId="0"/>
    <xf numFmtId="0" fontId="52" fillId="0" borderId="0"/>
    <xf numFmtId="0" fontId="38" fillId="0" borderId="0"/>
    <xf numFmtId="171" fontId="48" fillId="0" borderId="0"/>
    <xf numFmtId="0" fontId="3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1" fillId="0" borderId="0"/>
    <xf numFmtId="0" fontId="52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38" fillId="0" borderId="0"/>
    <xf numFmtId="0" fontId="38" fillId="0" borderId="0"/>
    <xf numFmtId="0" fontId="15" fillId="0" borderId="0" applyNumberFormat="0" applyFill="0" applyBorder="0" applyAlignment="0" applyProtection="0"/>
    <xf numFmtId="0" fontId="38" fillId="0" borderId="0"/>
    <xf numFmtId="0" fontId="48" fillId="0" borderId="0"/>
    <xf numFmtId="0" fontId="38" fillId="0" borderId="0"/>
    <xf numFmtId="0" fontId="92" fillId="0" borderId="0"/>
    <xf numFmtId="0" fontId="48" fillId="0" borderId="0"/>
    <xf numFmtId="0" fontId="15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38" fillId="0" borderId="0"/>
    <xf numFmtId="0" fontId="38" fillId="0" borderId="0"/>
    <xf numFmtId="0" fontId="15" fillId="0" borderId="0"/>
    <xf numFmtId="0" fontId="38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92" fillId="0" borderId="0"/>
    <xf numFmtId="0" fontId="48" fillId="0" borderId="0"/>
    <xf numFmtId="15" fontId="4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8" fillId="0" borderId="0"/>
    <xf numFmtId="0" fontId="15" fillId="0" borderId="0"/>
    <xf numFmtId="0" fontId="48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48" fillId="0" borderId="0"/>
    <xf numFmtId="0" fontId="48" fillId="0" borderId="0"/>
    <xf numFmtId="0" fontId="41" fillId="0" borderId="0"/>
    <xf numFmtId="0" fontId="52" fillId="0" borderId="0"/>
    <xf numFmtId="0" fontId="38" fillId="0" borderId="0"/>
    <xf numFmtId="0" fontId="41" fillId="0" borderId="0"/>
    <xf numFmtId="0" fontId="52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8" fillId="0" borderId="0" applyFont="0" applyFill="0" applyBorder="0" applyAlignment="0" applyProtection="0"/>
    <xf numFmtId="4" fontId="93" fillId="0" borderId="0">
      <alignment horizontal="left" vertical="top"/>
    </xf>
    <xf numFmtId="0" fontId="48" fillId="0" borderId="0"/>
    <xf numFmtId="43" fontId="15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3" fillId="0" borderId="0"/>
    <xf numFmtId="9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5" fillId="0" borderId="0">
      <alignment vertical="top"/>
    </xf>
    <xf numFmtId="9" fontId="5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10" fillId="0" borderId="0"/>
    <xf numFmtId="0" fontId="15" fillId="0" borderId="0"/>
    <xf numFmtId="0" fontId="110" fillId="0" borderId="0"/>
    <xf numFmtId="9" fontId="48" fillId="0" borderId="0" applyFont="0" applyFill="0" applyBorder="0" applyAlignment="0" applyProtection="0"/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50" fillId="0" borderId="0">
      <alignment vertical="center"/>
    </xf>
    <xf numFmtId="0" fontId="112" fillId="0" borderId="0">
      <alignment vertical="center"/>
    </xf>
    <xf numFmtId="0" fontId="50" fillId="0" borderId="0">
      <alignment vertical="center"/>
    </xf>
    <xf numFmtId="0" fontId="111" fillId="0" borderId="0">
      <alignment vertical="center"/>
    </xf>
    <xf numFmtId="0" fontId="111" fillId="0" borderId="0"/>
    <xf numFmtId="0" fontId="50" fillId="0" borderId="0"/>
    <xf numFmtId="0" fontId="54" fillId="0" borderId="0"/>
    <xf numFmtId="0" fontId="111" fillId="0" borderId="0">
      <alignment vertical="center"/>
    </xf>
    <xf numFmtId="0" fontId="50" fillId="0" borderId="0">
      <alignment vertical="center"/>
    </xf>
    <xf numFmtId="0" fontId="112" fillId="0" borderId="0">
      <alignment vertical="center"/>
    </xf>
    <xf numFmtId="0" fontId="50" fillId="0" borderId="0">
      <alignment vertical="center"/>
    </xf>
    <xf numFmtId="0" fontId="113" fillId="44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47" applyNumberFormat="0" applyFill="0" applyAlignment="0" applyProtection="0">
      <alignment vertical="center"/>
    </xf>
    <xf numFmtId="0" fontId="118" fillId="70" borderId="0" applyNumberFormat="0" applyBorder="0" applyAlignment="0" applyProtection="0">
      <alignment vertical="center"/>
    </xf>
    <xf numFmtId="0" fontId="119" fillId="61" borderId="0" applyNumberFormat="0" applyBorder="0" applyAlignment="0" applyProtection="0">
      <alignment vertical="center"/>
    </xf>
    <xf numFmtId="0" fontId="38" fillId="0" borderId="0"/>
    <xf numFmtId="177" fontId="48" fillId="0" borderId="0" applyFont="0" applyFill="0" applyBorder="0" applyAlignment="0" applyProtection="0"/>
    <xf numFmtId="0" fontId="15" fillId="0" borderId="0"/>
    <xf numFmtId="0" fontId="38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" fillId="0" borderId="0"/>
    <xf numFmtId="0" fontId="112" fillId="0" borderId="0">
      <alignment vertical="center"/>
    </xf>
    <xf numFmtId="174" fontId="142" fillId="0" borderId="0" applyFill="0" applyBorder="0" applyAlignment="0" applyProtection="0"/>
    <xf numFmtId="0" fontId="10" fillId="0" borderId="0"/>
  </cellStyleXfs>
  <cellXfs count="1248">
    <xf numFmtId="0" fontId="0" fillId="0" borderId="0" xfId="0"/>
    <xf numFmtId="0" fontId="15" fillId="0" borderId="0" xfId="2242"/>
    <xf numFmtId="0" fontId="5" fillId="0" borderId="2" xfId="2242" applyFont="1" applyBorder="1"/>
    <xf numFmtId="0" fontId="5" fillId="0" borderId="3" xfId="2242" applyFont="1" applyBorder="1"/>
    <xf numFmtId="0" fontId="5" fillId="0" borderId="4" xfId="2242" applyFont="1" applyBorder="1"/>
    <xf numFmtId="0" fontId="6" fillId="0" borderId="5" xfId="2242" applyFont="1" applyBorder="1" applyAlignment="1">
      <alignment vertical="center"/>
    </xf>
    <xf numFmtId="0" fontId="5" fillId="0" borderId="6" xfId="2242" applyFont="1" applyBorder="1"/>
    <xf numFmtId="0" fontId="6" fillId="0" borderId="0" xfId="2242" applyFont="1" applyAlignment="1">
      <alignment vertical="center"/>
    </xf>
    <xf numFmtId="0" fontId="5" fillId="0" borderId="7" xfId="2242" applyFont="1" applyBorder="1"/>
    <xf numFmtId="0" fontId="15" fillId="0" borderId="11" xfId="2242" applyBorder="1"/>
    <xf numFmtId="0" fontId="5" fillId="0" borderId="0" xfId="2242" applyFont="1"/>
    <xf numFmtId="0" fontId="7" fillId="0" borderId="0" xfId="2242" applyFont="1" applyAlignment="1">
      <alignment vertical="center"/>
    </xf>
    <xf numFmtId="0" fontId="6" fillId="0" borderId="61" xfId="2242" applyFont="1" applyBorder="1" applyAlignment="1">
      <alignment vertical="center"/>
    </xf>
    <xf numFmtId="0" fontId="6" fillId="0" borderId="7" xfId="2242" applyFont="1" applyBorder="1" applyAlignment="1">
      <alignment vertical="center"/>
    </xf>
    <xf numFmtId="0" fontId="8" fillId="0" borderId="8" xfId="2242" applyFont="1" applyBorder="1"/>
    <xf numFmtId="0" fontId="9" fillId="0" borderId="9" xfId="2242" applyFont="1" applyBorder="1"/>
    <xf numFmtId="0" fontId="9" fillId="0" borderId="9" xfId="2242" applyFont="1" applyBorder="1" applyAlignment="1">
      <alignment horizontal="center" vertical="center"/>
    </xf>
    <xf numFmtId="0" fontId="9" fillId="0" borderId="9" xfId="2242" applyFont="1" applyBorder="1" applyAlignment="1">
      <alignment horizontal="center"/>
    </xf>
    <xf numFmtId="0" fontId="9" fillId="0" borderId="10" xfId="2242" applyFont="1" applyBorder="1" applyAlignment="1">
      <alignment horizontal="center"/>
    </xf>
    <xf numFmtId="0" fontId="8" fillId="0" borderId="0" xfId="2242" applyFont="1" applyAlignment="1">
      <alignment vertical="center"/>
    </xf>
    <xf numFmtId="0" fontId="8" fillId="0" borderId="7" xfId="2242" quotePrefix="1" applyFont="1" applyBorder="1" applyAlignment="1">
      <alignment vertical="center"/>
    </xf>
    <xf numFmtId="0" fontId="8" fillId="0" borderId="11" xfId="2242" applyFont="1" applyBorder="1"/>
    <xf numFmtId="0" fontId="9" fillId="0" borderId="0" xfId="2242" applyFont="1" applyAlignment="1">
      <alignment horizontal="center" vertical="center"/>
    </xf>
    <xf numFmtId="0" fontId="9" fillId="0" borderId="0" xfId="2242" applyFont="1" applyAlignment="1">
      <alignment vertical="center"/>
    </xf>
    <xf numFmtId="0" fontId="9" fillId="0" borderId="7" xfId="2242" applyFont="1" applyBorder="1"/>
    <xf numFmtId="0" fontId="8" fillId="0" borderId="12" xfId="2242" applyFont="1" applyBorder="1" applyAlignment="1">
      <alignment vertical="center"/>
    </xf>
    <xf numFmtId="0" fontId="8" fillId="0" borderId="13" xfId="2242" applyFont="1" applyBorder="1" applyAlignment="1">
      <alignment vertical="center"/>
    </xf>
    <xf numFmtId="0" fontId="15" fillId="0" borderId="0" xfId="2242" quotePrefix="1"/>
    <xf numFmtId="0" fontId="8" fillId="0" borderId="11" xfId="2242" applyFont="1" applyBorder="1" applyAlignment="1">
      <alignment horizontal="center"/>
    </xf>
    <xf numFmtId="0" fontId="9" fillId="0" borderId="0" xfId="2242" applyFont="1" applyAlignment="1">
      <alignment horizontal="left" vertical="center"/>
    </xf>
    <xf numFmtId="0" fontId="9" fillId="0" borderId="0" xfId="2242" applyFont="1"/>
    <xf numFmtId="0" fontId="8" fillId="0" borderId="15" xfId="2242" quotePrefix="1" applyFont="1" applyBorder="1" applyAlignment="1">
      <alignment vertical="center"/>
    </xf>
    <xf numFmtId="0" fontId="8" fillId="0" borderId="6" xfId="2242" quotePrefix="1" applyFont="1" applyBorder="1" applyAlignment="1">
      <alignment vertical="center"/>
    </xf>
    <xf numFmtId="0" fontId="8" fillId="0" borderId="17" xfId="2242" quotePrefix="1" applyFont="1" applyBorder="1" applyAlignment="1">
      <alignment vertical="center"/>
    </xf>
    <xf numFmtId="0" fontId="8" fillId="0" borderId="63" xfId="2242" quotePrefix="1" applyFont="1" applyBorder="1" applyAlignment="1">
      <alignment vertical="center"/>
    </xf>
    <xf numFmtId="0" fontId="8" fillId="0" borderId="7" xfId="2242" applyFont="1" applyBorder="1"/>
    <xf numFmtId="0" fontId="11" fillId="0" borderId="0" xfId="2242" applyFont="1"/>
    <xf numFmtId="0" fontId="8" fillId="0" borderId="0" xfId="2242" applyFont="1"/>
    <xf numFmtId="0" fontId="96" fillId="0" borderId="0" xfId="2242" applyFont="1" applyAlignment="1">
      <alignment vertical="center"/>
    </xf>
    <xf numFmtId="0" fontId="9" fillId="0" borderId="11" xfId="2242" applyFont="1" applyBorder="1"/>
    <xf numFmtId="172" fontId="95" fillId="0" borderId="0" xfId="2287" applyNumberFormat="1" applyFont="1" applyFill="1" applyBorder="1" applyAlignment="1"/>
    <xf numFmtId="9" fontId="9" fillId="0" borderId="0" xfId="2283" applyFont="1" applyFill="1" applyBorder="1" applyAlignment="1">
      <alignment vertical="center"/>
    </xf>
    <xf numFmtId="172" fontId="95" fillId="0" borderId="0" xfId="2287" applyNumberFormat="1" applyFont="1" applyFill="1" applyBorder="1" applyAlignment="1">
      <alignment horizontal="center"/>
    </xf>
    <xf numFmtId="9" fontId="9" fillId="0" borderId="0" xfId="2288" applyFont="1" applyFill="1" applyBorder="1"/>
    <xf numFmtId="169" fontId="97" fillId="0" borderId="0" xfId="2289" applyNumberFormat="1" applyFont="1" applyFill="1" applyBorder="1" applyAlignment="1">
      <alignment horizontal="center"/>
    </xf>
    <xf numFmtId="0" fontId="96" fillId="0" borderId="0" xfId="2242" applyFont="1" applyAlignment="1">
      <alignment horizontal="center" vertical="center"/>
    </xf>
    <xf numFmtId="0" fontId="9" fillId="0" borderId="0" xfId="2289" applyNumberFormat="1" applyFont="1" applyFill="1" applyBorder="1" applyAlignment="1"/>
    <xf numFmtId="9" fontId="8" fillId="0" borderId="0" xfId="2283" applyFont="1" applyFill="1" applyBorder="1" applyAlignment="1">
      <alignment vertical="center"/>
    </xf>
    <xf numFmtId="9" fontId="9" fillId="0" borderId="7" xfId="2283" applyFont="1" applyFill="1" applyBorder="1" applyAlignment="1">
      <alignment vertical="center"/>
    </xf>
    <xf numFmtId="0" fontId="15" fillId="0" borderId="7" xfId="2242" applyBorder="1"/>
    <xf numFmtId="0" fontId="8" fillId="0" borderId="0" xfId="2242" applyFont="1" applyAlignment="1">
      <alignment horizontal="center"/>
    </xf>
    <xf numFmtId="0" fontId="15" fillId="0" borderId="3" xfId="2242" applyBorder="1"/>
    <xf numFmtId="0" fontId="9" fillId="0" borderId="3" xfId="2242" applyFont="1" applyBorder="1"/>
    <xf numFmtId="0" fontId="9" fillId="0" borderId="4" xfId="2242" applyFont="1" applyBorder="1"/>
    <xf numFmtId="0" fontId="15" fillId="0" borderId="15" xfId="2242" applyBorder="1"/>
    <xf numFmtId="0" fontId="15" fillId="0" borderId="5" xfId="2242" applyBorder="1"/>
    <xf numFmtId="0" fontId="9" fillId="0" borderId="5" xfId="2242" applyFont="1" applyBorder="1"/>
    <xf numFmtId="0" fontId="9" fillId="0" borderId="6" xfId="2242" applyFont="1" applyBorder="1"/>
    <xf numFmtId="0" fontId="9" fillId="0" borderId="11" xfId="2242" applyFont="1" applyBorder="1" applyAlignment="1">
      <alignment horizontal="center"/>
    </xf>
    <xf numFmtId="0" fontId="9" fillId="0" borderId="7" xfId="2242" applyFont="1" applyBorder="1" applyAlignment="1">
      <alignment horizontal="left"/>
    </xf>
    <xf numFmtId="0" fontId="9" fillId="0" borderId="2" xfId="2242" applyFont="1" applyBorder="1"/>
    <xf numFmtId="0" fontId="8" fillId="0" borderId="3" xfId="2242" applyFont="1" applyBorder="1" applyAlignment="1">
      <alignment vertical="center"/>
    </xf>
    <xf numFmtId="0" fontId="96" fillId="0" borderId="3" xfId="2242" applyFont="1" applyBorder="1" applyAlignment="1">
      <alignment vertical="center"/>
    </xf>
    <xf numFmtId="0" fontId="9" fillId="0" borderId="4" xfId="2242" applyFont="1" applyBorder="1" applyAlignment="1">
      <alignment horizontal="center"/>
    </xf>
    <xf numFmtId="0" fontId="8" fillId="0" borderId="7" xfId="2242" applyFont="1" applyBorder="1" applyAlignment="1">
      <alignment vertical="center"/>
    </xf>
    <xf numFmtId="0" fontId="8" fillId="0" borderId="32" xfId="2242" applyFont="1" applyBorder="1" applyAlignment="1">
      <alignment vertical="center"/>
    </xf>
    <xf numFmtId="0" fontId="8" fillId="0" borderId="30" xfId="2242" applyFont="1" applyBorder="1" applyAlignment="1">
      <alignment vertical="center"/>
    </xf>
    <xf numFmtId="168" fontId="9" fillId="0" borderId="0" xfId="2287" applyNumberFormat="1" applyFont="1" applyFill="1" applyBorder="1" applyAlignment="1"/>
    <xf numFmtId="0" fontId="8" fillId="0" borderId="3" xfId="2242" applyFont="1" applyBorder="1"/>
    <xf numFmtId="0" fontId="8" fillId="0" borderId="0" xfId="2242" applyFont="1" applyAlignment="1">
      <alignment vertical="center" wrapText="1"/>
    </xf>
    <xf numFmtId="0" fontId="8" fillId="0" borderId="15" xfId="2242" applyFont="1" applyBorder="1"/>
    <xf numFmtId="0" fontId="8" fillId="0" borderId="5" xfId="2242" applyFont="1" applyBorder="1"/>
    <xf numFmtId="0" fontId="9" fillId="0" borderId="5" xfId="2242" applyFont="1" applyBorder="1" applyAlignment="1">
      <alignment horizontal="center"/>
    </xf>
    <xf numFmtId="0" fontId="8" fillId="0" borderId="15" xfId="2242" applyFont="1" applyBorder="1" applyAlignment="1">
      <alignment vertical="center"/>
    </xf>
    <xf numFmtId="0" fontId="8" fillId="0" borderId="5" xfId="2242" applyFont="1" applyBorder="1" applyAlignment="1">
      <alignment vertical="center"/>
    </xf>
    <xf numFmtId="0" fontId="8" fillId="0" borderId="17" xfId="2242" applyFont="1" applyBorder="1" applyAlignment="1">
      <alignment vertical="center"/>
    </xf>
    <xf numFmtId="0" fontId="8" fillId="0" borderId="61" xfId="2242" applyFont="1" applyBorder="1" applyAlignment="1">
      <alignment vertical="center"/>
    </xf>
    <xf numFmtId="0" fontId="9" fillId="0" borderId="26" xfId="2242" applyFont="1" applyBorder="1"/>
    <xf numFmtId="0" fontId="9" fillId="0" borderId="3" xfId="2242" applyFont="1" applyBorder="1" applyAlignment="1">
      <alignment horizontal="center"/>
    </xf>
    <xf numFmtId="0" fontId="9" fillId="0" borderId="15" xfId="2242" applyFont="1" applyBorder="1"/>
    <xf numFmtId="0" fontId="12" fillId="0" borderId="11" xfId="2242" applyFont="1" applyBorder="1"/>
    <xf numFmtId="0" fontId="12" fillId="0" borderId="0" xfId="2242" applyFont="1"/>
    <xf numFmtId="1" fontId="9" fillId="0" borderId="0" xfId="2288" applyNumberFormat="1" applyFont="1" applyFill="1" applyBorder="1" applyAlignment="1"/>
    <xf numFmtId="9" fontId="101" fillId="0" borderId="0" xfId="2288" applyFont="1" applyFill="1" applyBorder="1" applyAlignment="1"/>
    <xf numFmtId="0" fontId="9" fillId="0" borderId="0" xfId="2288" applyNumberFormat="1" applyFont="1" applyFill="1" applyBorder="1" applyAlignment="1"/>
    <xf numFmtId="168" fontId="15" fillId="0" borderId="0" xfId="2242" applyNumberFormat="1"/>
    <xf numFmtId="168" fontId="95" fillId="0" borderId="0" xfId="2289" applyNumberFormat="1" applyFont="1" applyFill="1" applyBorder="1" applyAlignment="1"/>
    <xf numFmtId="166" fontId="15" fillId="0" borderId="1" xfId="5" applyNumberFormat="1" applyFont="1" applyFill="1" applyBorder="1" applyAlignment="1">
      <alignment horizontal="right" vertical="center"/>
    </xf>
    <xf numFmtId="0" fontId="104" fillId="0" borderId="0" xfId="2146" applyFont="1" applyAlignment="1">
      <alignment vertical="center"/>
    </xf>
    <xf numFmtId="0" fontId="104" fillId="0" borderId="0" xfId="2146" applyFont="1" applyAlignment="1">
      <alignment horizontal="center" vertical="center"/>
    </xf>
    <xf numFmtId="0" fontId="16" fillId="0" borderId="0" xfId="2146" applyFont="1" applyAlignment="1">
      <alignment vertical="center"/>
    </xf>
    <xf numFmtId="0" fontId="16" fillId="0" borderId="0" xfId="2146" applyFont="1" applyAlignment="1">
      <alignment horizontal="center" vertical="center"/>
    </xf>
    <xf numFmtId="3" fontId="16" fillId="0" borderId="0" xfId="2146" applyNumberFormat="1" applyFont="1" applyAlignment="1">
      <alignment vertical="center"/>
    </xf>
    <xf numFmtId="41" fontId="104" fillId="0" borderId="0" xfId="2146" applyNumberFormat="1" applyFont="1" applyAlignment="1">
      <alignment horizontal="center" vertical="center" textRotation="90" wrapText="1"/>
    </xf>
    <xf numFmtId="0" fontId="94" fillId="0" borderId="0" xfId="2146" applyFont="1" applyAlignment="1">
      <alignment vertical="center"/>
    </xf>
    <xf numFmtId="0" fontId="94" fillId="0" borderId="56" xfId="2146" applyFont="1" applyBorder="1" applyAlignment="1">
      <alignment vertical="center"/>
    </xf>
    <xf numFmtId="0" fontId="94" fillId="0" borderId="0" xfId="2146" applyFont="1" applyAlignment="1">
      <alignment horizontal="center" vertical="center"/>
    </xf>
    <xf numFmtId="0" fontId="94" fillId="0" borderId="0" xfId="2146" applyFont="1" applyAlignment="1">
      <alignment vertical="center" wrapText="1"/>
    </xf>
    <xf numFmtId="0" fontId="107" fillId="0" borderId="0" xfId="2146" applyFont="1" applyAlignment="1">
      <alignment vertical="center"/>
    </xf>
    <xf numFmtId="41" fontId="94" fillId="0" borderId="77" xfId="2146" applyNumberFormat="1" applyFont="1" applyBorder="1" applyAlignment="1" applyProtection="1">
      <alignment vertical="center"/>
      <protection locked="0" hidden="1"/>
    </xf>
    <xf numFmtId="41" fontId="94" fillId="0" borderId="60" xfId="2146" applyNumberFormat="1" applyFont="1" applyBorder="1" applyAlignment="1" applyProtection="1">
      <alignment vertical="center"/>
      <protection locked="0" hidden="1"/>
    </xf>
    <xf numFmtId="41" fontId="106" fillId="0" borderId="60" xfId="2146" applyNumberFormat="1" applyFont="1" applyBorder="1" applyAlignment="1" applyProtection="1">
      <alignment vertical="center"/>
      <protection locked="0" hidden="1"/>
    </xf>
    <xf numFmtId="41" fontId="94" fillId="0" borderId="60" xfId="2146" applyNumberFormat="1" applyFont="1" applyBorder="1" applyAlignment="1" applyProtection="1">
      <alignment vertical="center" wrapText="1"/>
      <protection locked="0" hidden="1"/>
    </xf>
    <xf numFmtId="41" fontId="94" fillId="0" borderId="79" xfId="2146" applyNumberFormat="1" applyFont="1" applyBorder="1" applyAlignment="1" applyProtection="1">
      <alignment vertical="center"/>
      <protection locked="0" hidden="1"/>
    </xf>
    <xf numFmtId="41" fontId="104" fillId="0" borderId="77" xfId="2146" applyNumberFormat="1" applyFont="1" applyBorder="1" applyAlignment="1" applyProtection="1">
      <alignment vertical="center"/>
      <protection locked="0" hidden="1"/>
    </xf>
    <xf numFmtId="41" fontId="94" fillId="0" borderId="82" xfId="2146" applyNumberFormat="1" applyFont="1" applyBorder="1" applyAlignment="1" applyProtection="1">
      <alignment vertical="center"/>
      <protection locked="0" hidden="1"/>
    </xf>
    <xf numFmtId="41" fontId="94" fillId="0" borderId="83" xfId="2146" applyNumberFormat="1" applyFont="1" applyBorder="1" applyAlignment="1" applyProtection="1">
      <alignment vertical="center"/>
      <protection locked="0" hidden="1"/>
    </xf>
    <xf numFmtId="41" fontId="104" fillId="0" borderId="0" xfId="2146" applyNumberFormat="1" applyFont="1" applyAlignment="1" applyProtection="1">
      <alignment horizontal="center" vertical="center" textRotation="90"/>
      <protection locked="0" hidden="1"/>
    </xf>
    <xf numFmtId="41" fontId="94" fillId="0" borderId="0" xfId="2146" applyNumberFormat="1" applyFont="1" applyAlignment="1" applyProtection="1">
      <alignment vertical="center"/>
      <protection locked="0" hidden="1"/>
    </xf>
    <xf numFmtId="0" fontId="22" fillId="0" borderId="0" xfId="0" applyFont="1" applyAlignment="1" applyProtection="1">
      <alignment horizontal="center" vertical="center"/>
      <protection locked="0"/>
    </xf>
    <xf numFmtId="167" fontId="22" fillId="0" borderId="0" xfId="0" applyNumberFormat="1" applyFont="1" applyAlignment="1" applyProtection="1">
      <alignment horizontal="center" vertical="center"/>
      <protection locked="0"/>
    </xf>
    <xf numFmtId="166" fontId="108" fillId="0" borderId="1" xfId="5" applyNumberFormat="1" applyFont="1" applyFill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165" fontId="20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6" fontId="1" fillId="0" borderId="0" xfId="1" applyNumberFormat="1" applyFont="1" applyFill="1" applyBorder="1" applyAlignment="1" applyProtection="1">
      <alignment vertical="center"/>
      <protection locked="0"/>
    </xf>
    <xf numFmtId="166" fontId="15" fillId="0" borderId="0" xfId="1" applyNumberFormat="1" applyFont="1" applyFill="1" applyProtection="1">
      <protection locked="0"/>
    </xf>
    <xf numFmtId="0" fontId="0" fillId="0" borderId="0" xfId="0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8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6" fontId="1" fillId="0" borderId="0" xfId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horizontal="center"/>
      <protection locked="0"/>
    </xf>
    <xf numFmtId="17" fontId="87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166" fontId="0" fillId="0" borderId="0" xfId="0" applyNumberFormat="1" applyProtection="1">
      <protection locked="0"/>
    </xf>
    <xf numFmtId="0" fontId="0" fillId="0" borderId="55" xfId="0" applyBorder="1" applyAlignment="1" applyProtection="1">
      <alignment horizontal="center"/>
      <protection locked="0"/>
    </xf>
    <xf numFmtId="0" fontId="0" fillId="0" borderId="76" xfId="0" applyBorder="1" applyAlignment="1" applyProtection="1">
      <alignment horizontal="center"/>
      <protection locked="0"/>
    </xf>
    <xf numFmtId="166" fontId="0" fillId="0" borderId="76" xfId="1" applyNumberFormat="1" applyFont="1" applyFill="1" applyBorder="1" applyProtection="1">
      <protection locked="0"/>
    </xf>
    <xf numFmtId="165" fontId="0" fillId="0" borderId="76" xfId="0" applyNumberFormat="1" applyBorder="1" applyProtection="1">
      <protection locked="0"/>
    </xf>
    <xf numFmtId="0" fontId="0" fillId="0" borderId="76" xfId="0" applyBorder="1" applyAlignment="1" applyProtection="1">
      <alignment horizontal="left"/>
      <protection locked="0"/>
    </xf>
    <xf numFmtId="0" fontId="0" fillId="0" borderId="76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1" fontId="20" fillId="0" borderId="0" xfId="0" applyNumberFormat="1" applyFont="1" applyProtection="1">
      <protection locked="0"/>
    </xf>
    <xf numFmtId="1" fontId="18" fillId="0" borderId="0" xfId="0" applyNumberFormat="1" applyFont="1" applyAlignment="1" applyProtection="1">
      <alignment horizontal="center"/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" fontId="0" fillId="0" borderId="76" xfId="0" applyNumberFormat="1" applyBorder="1" applyProtection="1">
      <protection locked="0"/>
    </xf>
    <xf numFmtId="1" fontId="0" fillId="0" borderId="0" xfId="0" applyNumberFormat="1" applyProtection="1">
      <protection locked="0"/>
    </xf>
    <xf numFmtId="41" fontId="94" fillId="0" borderId="77" xfId="2146" applyNumberFormat="1" applyFont="1" applyBorder="1" applyAlignment="1" applyProtection="1">
      <alignment vertical="center"/>
      <protection hidden="1"/>
    </xf>
    <xf numFmtId="41" fontId="94" fillId="0" borderId="60" xfId="2146" applyNumberFormat="1" applyFont="1" applyBorder="1" applyAlignment="1" applyProtection="1">
      <alignment vertical="center"/>
      <protection hidden="1"/>
    </xf>
    <xf numFmtId="41" fontId="104" fillId="0" borderId="60" xfId="2146" applyNumberFormat="1" applyFont="1" applyBorder="1" applyAlignment="1" applyProtection="1">
      <alignment vertical="center"/>
      <protection hidden="1"/>
    </xf>
    <xf numFmtId="41" fontId="106" fillId="0" borderId="60" xfId="2146" applyNumberFormat="1" applyFont="1" applyBorder="1" applyAlignment="1" applyProtection="1">
      <alignment vertical="center"/>
      <protection hidden="1"/>
    </xf>
    <xf numFmtId="41" fontId="106" fillId="0" borderId="78" xfId="2146" applyNumberFormat="1" applyFont="1" applyBorder="1" applyAlignment="1" applyProtection="1">
      <alignment vertical="center"/>
      <protection hidden="1"/>
    </xf>
    <xf numFmtId="41" fontId="94" fillId="0" borderId="78" xfId="2146" applyNumberFormat="1" applyFont="1" applyBorder="1" applyAlignment="1" applyProtection="1">
      <alignment vertical="center"/>
      <protection hidden="1"/>
    </xf>
    <xf numFmtId="41" fontId="94" fillId="0" borderId="78" xfId="2146" applyNumberFormat="1" applyFont="1" applyBorder="1" applyAlignment="1" applyProtection="1">
      <alignment horizontal="right" vertical="center"/>
      <protection hidden="1"/>
    </xf>
    <xf numFmtId="41" fontId="94" fillId="0" borderId="79" xfId="2146" applyNumberFormat="1" applyFont="1" applyBorder="1" applyAlignment="1" applyProtection="1">
      <alignment vertical="center"/>
      <protection hidden="1"/>
    </xf>
    <xf numFmtId="41" fontId="94" fillId="0" borderId="80" xfId="2146" applyNumberFormat="1" applyFont="1" applyBorder="1" applyAlignment="1" applyProtection="1">
      <alignment horizontal="right" vertical="center"/>
      <protection hidden="1"/>
    </xf>
    <xf numFmtId="41" fontId="94" fillId="0" borderId="81" xfId="2146" applyNumberFormat="1" applyFont="1" applyBorder="1" applyAlignment="1" applyProtection="1">
      <alignment horizontal="right" vertical="center"/>
      <protection hidden="1"/>
    </xf>
    <xf numFmtId="41" fontId="94" fillId="0" borderId="80" xfId="2146" applyNumberFormat="1" applyFont="1" applyBorder="1" applyAlignment="1" applyProtection="1">
      <alignment vertical="center"/>
      <protection hidden="1"/>
    </xf>
    <xf numFmtId="41" fontId="94" fillId="0" borderId="81" xfId="2146" applyNumberFormat="1" applyFont="1" applyBorder="1" applyAlignment="1" applyProtection="1">
      <alignment vertical="center"/>
      <protection hidden="1"/>
    </xf>
    <xf numFmtId="41" fontId="94" fillId="0" borderId="82" xfId="2146" applyNumberFormat="1" applyFont="1" applyBorder="1" applyAlignment="1" applyProtection="1">
      <alignment vertical="center"/>
      <protection hidden="1"/>
    </xf>
    <xf numFmtId="41" fontId="104" fillId="0" borderId="79" xfId="2146" applyNumberFormat="1" applyFont="1" applyBorder="1" applyAlignment="1" applyProtection="1">
      <alignment vertical="center"/>
      <protection hidden="1"/>
    </xf>
    <xf numFmtId="0" fontId="16" fillId="0" borderId="76" xfId="0" applyFont="1" applyBorder="1" applyAlignment="1" applyProtection="1">
      <alignment horizontal="center" vertical="center" wrapText="1"/>
      <protection locked="0"/>
    </xf>
    <xf numFmtId="0" fontId="102" fillId="0" borderId="76" xfId="0" applyFont="1" applyBorder="1" applyAlignment="1" applyProtection="1">
      <alignment horizontal="center" vertical="center" wrapText="1"/>
      <protection locked="0"/>
    </xf>
    <xf numFmtId="0" fontId="0" fillId="0" borderId="76" xfId="0" quotePrefix="1" applyBorder="1" applyProtection="1">
      <protection locked="0"/>
    </xf>
    <xf numFmtId="0" fontId="0" fillId="0" borderId="76" xfId="0" quotePrefix="1" applyBorder="1" applyProtection="1">
      <protection hidden="1"/>
    </xf>
    <xf numFmtId="166" fontId="15" fillId="0" borderId="76" xfId="1" applyNumberFormat="1" applyFont="1" applyFill="1" applyBorder="1" applyProtection="1">
      <protection hidden="1"/>
    </xf>
    <xf numFmtId="41" fontId="94" fillId="0" borderId="86" xfId="2146" applyNumberFormat="1" applyFont="1" applyBorder="1" applyAlignment="1" applyProtection="1">
      <alignment vertical="center"/>
      <protection hidden="1"/>
    </xf>
    <xf numFmtId="41" fontId="104" fillId="0" borderId="86" xfId="2146" applyNumberFormat="1" applyFont="1" applyBorder="1" applyAlignment="1" applyProtection="1">
      <alignment vertical="center"/>
      <protection hidden="1"/>
    </xf>
    <xf numFmtId="41" fontId="106" fillId="0" borderId="60" xfId="2146" quotePrefix="1" applyNumberFormat="1" applyFont="1" applyBorder="1" applyAlignment="1" applyProtection="1">
      <alignment horizontal="left" vertical="center"/>
      <protection hidden="1"/>
    </xf>
    <xf numFmtId="41" fontId="94" fillId="0" borderId="60" xfId="2146" quotePrefix="1" applyNumberFormat="1" applyFont="1" applyBorder="1" applyAlignment="1" applyProtection="1">
      <alignment vertical="center"/>
      <protection hidden="1"/>
    </xf>
    <xf numFmtId="41" fontId="94" fillId="0" borderId="79" xfId="2146" quotePrefix="1" applyNumberFormat="1" applyFont="1" applyBorder="1" applyAlignment="1" applyProtection="1">
      <alignment vertical="center"/>
      <protection hidden="1"/>
    </xf>
    <xf numFmtId="0" fontId="94" fillId="0" borderId="79" xfId="2146" applyFont="1" applyBorder="1" applyAlignment="1" applyProtection="1">
      <alignment horizontal="left" vertical="center"/>
      <protection hidden="1"/>
    </xf>
    <xf numFmtId="0" fontId="94" fillId="0" borderId="79" xfId="2146" applyFont="1" applyBorder="1" applyAlignment="1" applyProtection="1">
      <alignment vertical="center"/>
      <protection hidden="1"/>
    </xf>
    <xf numFmtId="41" fontId="94" fillId="0" borderId="0" xfId="2146" applyNumberFormat="1" applyFont="1" applyAlignment="1" applyProtection="1">
      <alignment horizontal="center" vertical="center"/>
      <protection hidden="1"/>
    </xf>
    <xf numFmtId="0" fontId="8" fillId="0" borderId="0" xfId="2242" applyFont="1" applyAlignment="1">
      <alignment horizontal="center" vertical="center"/>
    </xf>
    <xf numFmtId="0" fontId="9" fillId="0" borderId="0" xfId="2242" applyFont="1" applyAlignment="1">
      <alignment horizontal="left"/>
    </xf>
    <xf numFmtId="9" fontId="102" fillId="0" borderId="76" xfId="2" applyFont="1" applyFill="1" applyBorder="1" applyAlignment="1" applyProtection="1">
      <alignment horizontal="center" vertical="center" wrapText="1"/>
      <protection locked="0"/>
    </xf>
    <xf numFmtId="0" fontId="9" fillId="0" borderId="0" xfId="2242" applyFont="1" applyAlignment="1">
      <alignment horizontal="center"/>
    </xf>
    <xf numFmtId="168" fontId="9" fillId="0" borderId="13" xfId="2283" applyNumberFormat="1" applyFont="1" applyFill="1" applyBorder="1" applyAlignment="1">
      <alignment horizontal="center"/>
    </xf>
    <xf numFmtId="0" fontId="8" fillId="0" borderId="0" xfId="2242" applyFont="1" applyAlignment="1">
      <alignment horizontal="left"/>
    </xf>
    <xf numFmtId="166" fontId="9" fillId="0" borderId="0" xfId="2289" applyNumberFormat="1" applyFont="1" applyFill="1" applyBorder="1" applyAlignment="1">
      <alignment horizontal="center" vertical="center"/>
    </xf>
    <xf numFmtId="9" fontId="9" fillId="0" borderId="0" xfId="2288" applyFont="1" applyFill="1" applyBorder="1" applyAlignment="1">
      <alignment horizontal="center" vertical="center"/>
    </xf>
    <xf numFmtId="0" fontId="6" fillId="0" borderId="61" xfId="2242" applyFont="1" applyBorder="1" applyAlignment="1">
      <alignment horizontal="center" vertical="center"/>
    </xf>
    <xf numFmtId="0" fontId="6" fillId="0" borderId="11" xfId="2242" applyFont="1" applyBorder="1" applyAlignment="1">
      <alignment horizontal="left" vertical="center"/>
    </xf>
    <xf numFmtId="0" fontId="6" fillId="0" borderId="0" xfId="2242" applyFont="1" applyAlignment="1">
      <alignment horizontal="left" vertical="center"/>
    </xf>
    <xf numFmtId="0" fontId="6" fillId="0" borderId="0" xfId="2242" applyFont="1" applyAlignment="1">
      <alignment horizontal="center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3" fontId="14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 textRotation="90" wrapText="1"/>
      <protection locked="0"/>
    </xf>
    <xf numFmtId="0" fontId="121" fillId="0" borderId="74" xfId="0" applyFont="1" applyBorder="1" applyAlignment="1" applyProtection="1">
      <alignment horizontal="center" vertical="center" wrapText="1"/>
      <protection locked="0"/>
    </xf>
    <xf numFmtId="165" fontId="121" fillId="0" borderId="74" xfId="0" applyNumberFormat="1" applyFont="1" applyBorder="1" applyAlignment="1" applyProtection="1">
      <alignment horizontal="center" vertical="center" wrapText="1"/>
      <protection locked="0"/>
    </xf>
    <xf numFmtId="1" fontId="121" fillId="6" borderId="74" xfId="0" applyNumberFormat="1" applyFont="1" applyFill="1" applyBorder="1" applyAlignment="1" applyProtection="1">
      <alignment horizontal="center" vertical="center" wrapText="1"/>
      <protection locked="0"/>
    </xf>
    <xf numFmtId="0" fontId="121" fillId="0" borderId="75" xfId="0" applyFont="1" applyBorder="1" applyAlignment="1" applyProtection="1">
      <alignment horizontal="center" vertical="center" wrapText="1"/>
      <protection locked="0"/>
    </xf>
    <xf numFmtId="0" fontId="121" fillId="0" borderId="16" xfId="0" applyFont="1" applyBorder="1" applyAlignment="1" applyProtection="1">
      <alignment horizontal="center" vertical="center" wrapText="1"/>
      <protection locked="0"/>
    </xf>
    <xf numFmtId="0" fontId="121" fillId="0" borderId="1" xfId="0" applyFont="1" applyBorder="1" applyAlignment="1" applyProtection="1">
      <alignment horizontal="center" vertical="center" wrapText="1"/>
      <protection locked="0"/>
    </xf>
    <xf numFmtId="0" fontId="121" fillId="6" borderId="1" xfId="0" applyFont="1" applyFill="1" applyBorder="1" applyAlignment="1" applyProtection="1">
      <alignment horizontal="center" vertical="center" wrapText="1"/>
      <protection hidden="1"/>
    </xf>
    <xf numFmtId="0" fontId="121" fillId="0" borderId="25" xfId="0" applyFont="1" applyBorder="1" applyAlignment="1" applyProtection="1">
      <alignment horizontal="center" vertical="center" wrapText="1"/>
      <protection locked="0"/>
    </xf>
    <xf numFmtId="0" fontId="121" fillId="0" borderId="76" xfId="0" applyFont="1" applyBorder="1" applyAlignment="1" applyProtection="1">
      <alignment horizontal="center" vertical="center" wrapText="1"/>
      <protection locked="0"/>
    </xf>
    <xf numFmtId="166" fontId="121" fillId="0" borderId="1" xfId="1" quotePrefix="1" applyNumberFormat="1" applyFont="1" applyFill="1" applyBorder="1" applyAlignment="1" applyProtection="1">
      <alignment horizontal="center" vertical="center" wrapText="1"/>
      <protection locked="0"/>
    </xf>
    <xf numFmtId="0" fontId="121" fillId="6" borderId="76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vertical="center" wrapText="1"/>
      <protection locked="0"/>
    </xf>
    <xf numFmtId="0" fontId="0" fillId="0" borderId="89" xfId="0" applyBorder="1" applyAlignment="1" applyProtection="1">
      <alignment horizontal="center"/>
      <protection locked="0"/>
    </xf>
    <xf numFmtId="0" fontId="6" fillId="0" borderId="84" xfId="2242" applyFont="1" applyBorder="1" applyAlignment="1">
      <alignment vertical="center"/>
    </xf>
    <xf numFmtId="9" fontId="9" fillId="0" borderId="0" xfId="2283" applyFont="1" applyFill="1" applyBorder="1" applyAlignment="1">
      <alignment horizontal="center"/>
    </xf>
    <xf numFmtId="0" fontId="9" fillId="0" borderId="104" xfId="2242" applyFont="1" applyBorder="1"/>
    <xf numFmtId="0" fontId="9" fillId="0" borderId="106" xfId="2242" applyFont="1" applyBorder="1"/>
    <xf numFmtId="0" fontId="16" fillId="0" borderId="0" xfId="0" applyFont="1" applyAlignment="1" applyProtection="1">
      <alignment horizontal="center" vertical="center"/>
      <protection locked="0"/>
    </xf>
    <xf numFmtId="3" fontId="106" fillId="0" borderId="108" xfId="0" applyNumberFormat="1" applyFont="1" applyBorder="1" applyAlignment="1" applyProtection="1">
      <alignment horizontal="right" vertical="center" indent="2"/>
      <protection locked="0"/>
    </xf>
    <xf numFmtId="3" fontId="106" fillId="0" borderId="109" xfId="0" applyNumberFormat="1" applyFont="1" applyBorder="1" applyAlignment="1" applyProtection="1">
      <alignment horizontal="right" vertical="center" indent="2"/>
      <protection locked="0"/>
    </xf>
    <xf numFmtId="3" fontId="106" fillId="0" borderId="110" xfId="0" applyNumberFormat="1" applyFont="1" applyBorder="1" applyAlignment="1" applyProtection="1">
      <alignment horizontal="right" vertical="center" indent="2"/>
      <protection locked="0"/>
    </xf>
    <xf numFmtId="0" fontId="120" fillId="0" borderId="108" xfId="0" applyFont="1" applyBorder="1" applyAlignment="1" applyProtection="1">
      <alignment horizontal="left" vertical="center" wrapText="1"/>
      <protection locked="0"/>
    </xf>
    <xf numFmtId="0" fontId="120" fillId="0" borderId="109" xfId="0" applyFont="1" applyBorder="1" applyAlignment="1" applyProtection="1">
      <alignment horizontal="left" vertical="center" wrapText="1"/>
      <protection locked="0"/>
    </xf>
    <xf numFmtId="0" fontId="120" fillId="0" borderId="111" xfId="0" applyFont="1" applyBorder="1" applyAlignment="1" applyProtection="1">
      <alignment horizontal="left" vertical="center" wrapText="1"/>
      <protection locked="0"/>
    </xf>
    <xf numFmtId="0" fontId="120" fillId="0" borderId="107" xfId="0" applyFont="1" applyBorder="1" applyAlignment="1" applyProtection="1">
      <alignment horizontal="left" vertical="center" wrapText="1"/>
      <protection locked="0"/>
    </xf>
    <xf numFmtId="3" fontId="122" fillId="0" borderId="107" xfId="0" applyNumberFormat="1" applyFont="1" applyBorder="1" applyAlignment="1" applyProtection="1">
      <alignment horizontal="right" vertical="center" indent="2"/>
      <protection locked="0"/>
    </xf>
    <xf numFmtId="9" fontId="122" fillId="0" borderId="107" xfId="2" applyFont="1" applyFill="1" applyBorder="1" applyAlignment="1" applyProtection="1">
      <alignment horizontal="center" vertical="center"/>
      <protection locked="0"/>
    </xf>
    <xf numFmtId="0" fontId="8" fillId="0" borderId="0" xfId="2283" applyNumberFormat="1" applyFont="1" applyFill="1" applyBorder="1" applyAlignment="1">
      <alignment vertical="center"/>
    </xf>
    <xf numFmtId="9" fontId="9" fillId="0" borderId="0" xfId="2283" applyFont="1" applyFill="1" applyBorder="1" applyAlignment="1"/>
    <xf numFmtId="0" fontId="120" fillId="0" borderId="12" xfId="0" applyFont="1" applyBorder="1" applyAlignment="1" applyProtection="1">
      <alignment horizontal="left" vertical="center" wrapText="1" indent="1"/>
      <protection locked="0"/>
    </xf>
    <xf numFmtId="41" fontId="106" fillId="0" borderId="86" xfId="2146" quotePrefix="1" applyNumberFormat="1" applyFont="1" applyBorder="1" applyAlignment="1" applyProtection="1">
      <alignment horizontal="left" vertical="center"/>
      <protection hidden="1"/>
    </xf>
    <xf numFmtId="41" fontId="106" fillId="0" borderId="60" xfId="2146" applyNumberFormat="1" applyFont="1" applyBorder="1" applyAlignment="1" applyProtection="1">
      <alignment horizontal="left" vertical="center"/>
      <protection hidden="1"/>
    </xf>
    <xf numFmtId="41" fontId="94" fillId="0" borderId="60" xfId="2146" applyNumberFormat="1" applyFont="1" applyBorder="1" applyAlignment="1" applyProtection="1">
      <alignment horizontal="left" vertical="center"/>
      <protection hidden="1"/>
    </xf>
    <xf numFmtId="41" fontId="94" fillId="0" borderId="79" xfId="2146" applyNumberFormat="1" applyFont="1" applyBorder="1" applyAlignment="1" applyProtection="1">
      <alignment horizontal="left" vertical="center"/>
      <protection hidden="1"/>
    </xf>
    <xf numFmtId="41" fontId="94" fillId="0" borderId="77" xfId="2146" applyNumberFormat="1" applyFont="1" applyBorder="1" applyAlignment="1" applyProtection="1">
      <alignment horizontal="left" vertical="center"/>
      <protection hidden="1"/>
    </xf>
    <xf numFmtId="3" fontId="94" fillId="0" borderId="0" xfId="2146" applyNumberFormat="1" applyFont="1" applyAlignment="1">
      <alignment horizontal="left" vertical="center"/>
    </xf>
    <xf numFmtId="41" fontId="106" fillId="0" borderId="79" xfId="2146" quotePrefix="1" applyNumberFormat="1" applyFont="1" applyBorder="1" applyAlignment="1" applyProtection="1">
      <alignment horizontal="left" vertical="center"/>
      <protection hidden="1"/>
    </xf>
    <xf numFmtId="41" fontId="106" fillId="0" borderId="82" xfId="2146" quotePrefix="1" applyNumberFormat="1" applyFont="1" applyBorder="1" applyAlignment="1" applyProtection="1">
      <alignment horizontal="left" vertical="center"/>
      <protection hidden="1"/>
    </xf>
    <xf numFmtId="41" fontId="106" fillId="0" borderId="59" xfId="2146" quotePrefix="1" applyNumberFormat="1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/>
      <protection locked="0"/>
    </xf>
    <xf numFmtId="0" fontId="8" fillId="0" borderId="3" xfId="2242" applyFont="1" applyBorder="1" applyAlignment="1">
      <alignment vertical="center" wrapText="1"/>
    </xf>
    <xf numFmtId="0" fontId="16" fillId="0" borderId="3" xfId="0" applyFont="1" applyBorder="1" applyAlignment="1" applyProtection="1">
      <alignment vertical="center" wrapText="1"/>
      <protection locked="0"/>
    </xf>
    <xf numFmtId="0" fontId="109" fillId="0" borderId="0" xfId="2146" applyFont="1" applyAlignment="1">
      <alignment vertical="center"/>
    </xf>
    <xf numFmtId="0" fontId="123" fillId="0" borderId="0" xfId="2146" applyFont="1" applyAlignment="1">
      <alignment vertical="center"/>
    </xf>
    <xf numFmtId="0" fontId="120" fillId="0" borderId="0" xfId="0" applyFont="1" applyAlignment="1" applyProtection="1">
      <alignment horizontal="left" vertical="center" wrapText="1" indent="1"/>
      <protection locked="0"/>
    </xf>
    <xf numFmtId="0" fontId="9" fillId="0" borderId="91" xfId="2242" applyFont="1" applyBorder="1" applyAlignment="1">
      <alignment horizontal="center" vertical="center"/>
    </xf>
    <xf numFmtId="41" fontId="104" fillId="0" borderId="89" xfId="2146" applyNumberFormat="1" applyFont="1" applyBorder="1" applyAlignment="1" applyProtection="1">
      <alignment vertical="center"/>
      <protection hidden="1"/>
    </xf>
    <xf numFmtId="41" fontId="104" fillId="0" borderId="86" xfId="2146" applyNumberFormat="1" applyFont="1" applyBorder="1" applyAlignment="1" applyProtection="1">
      <alignment vertical="center"/>
      <protection locked="0" hidden="1"/>
    </xf>
    <xf numFmtId="41" fontId="94" fillId="0" borderId="86" xfId="2146" applyNumberFormat="1" applyFont="1" applyBorder="1" applyAlignment="1" applyProtection="1">
      <alignment vertical="center"/>
      <protection locked="0" hidden="1"/>
    </xf>
    <xf numFmtId="41" fontId="94" fillId="0" borderId="86" xfId="2146" applyNumberFormat="1" applyFont="1" applyBorder="1" applyAlignment="1" applyProtection="1">
      <alignment horizontal="left" vertical="center"/>
      <protection hidden="1"/>
    </xf>
    <xf numFmtId="41" fontId="94" fillId="0" borderId="119" xfId="2146" applyNumberFormat="1" applyFont="1" applyBorder="1" applyAlignment="1" applyProtection="1">
      <alignment vertical="center"/>
      <protection locked="0" hidden="1"/>
    </xf>
    <xf numFmtId="41" fontId="94" fillId="0" borderId="119" xfId="2146" applyNumberFormat="1" applyFont="1" applyBorder="1" applyAlignment="1" applyProtection="1">
      <alignment vertical="center"/>
      <protection hidden="1"/>
    </xf>
    <xf numFmtId="41" fontId="106" fillId="0" borderId="119" xfId="2146" quotePrefix="1" applyNumberFormat="1" applyFont="1" applyBorder="1" applyAlignment="1" applyProtection="1">
      <alignment horizontal="left" vertical="center"/>
      <protection hidden="1"/>
    </xf>
    <xf numFmtId="41" fontId="94" fillId="0" borderId="119" xfId="2146" applyNumberFormat="1" applyFont="1" applyBorder="1" applyAlignment="1" applyProtection="1">
      <alignment horizontal="left" vertical="center"/>
      <protection hidden="1"/>
    </xf>
    <xf numFmtId="41" fontId="94" fillId="0" borderId="120" xfId="2146" applyNumberFormat="1" applyFont="1" applyBorder="1" applyAlignment="1" applyProtection="1">
      <alignment horizontal="right" vertical="center"/>
      <protection hidden="1"/>
    </xf>
    <xf numFmtId="41" fontId="94" fillId="0" borderId="120" xfId="2146" applyNumberFormat="1" applyFont="1" applyBorder="1" applyAlignment="1" applyProtection="1">
      <alignment vertical="center"/>
      <protection hidden="1"/>
    </xf>
    <xf numFmtId="41" fontId="104" fillId="0" borderId="90" xfId="2146" applyNumberFormat="1" applyFont="1" applyBorder="1" applyAlignment="1" applyProtection="1">
      <alignment vertical="center"/>
      <protection hidden="1"/>
    </xf>
    <xf numFmtId="41" fontId="104" fillId="0" borderId="16" xfId="2146" applyNumberFormat="1" applyFont="1" applyBorder="1" applyAlignment="1" applyProtection="1">
      <alignment vertical="center"/>
      <protection hidden="1"/>
    </xf>
    <xf numFmtId="41" fontId="104" fillId="0" borderId="121" xfId="2146" applyNumberFormat="1" applyFont="1" applyBorder="1" applyAlignment="1" applyProtection="1">
      <alignment vertical="center"/>
      <protection hidden="1"/>
    </xf>
    <xf numFmtId="41" fontId="104" fillId="0" borderId="18" xfId="2146" applyNumberFormat="1" applyFont="1" applyBorder="1" applyAlignment="1" applyProtection="1">
      <alignment vertical="center"/>
      <protection hidden="1"/>
    </xf>
    <xf numFmtId="9" fontId="104" fillId="0" borderId="95" xfId="2" applyFont="1" applyFill="1" applyBorder="1" applyAlignment="1" applyProtection="1">
      <alignment vertical="center"/>
      <protection hidden="1"/>
    </xf>
    <xf numFmtId="9" fontId="104" fillId="0" borderId="96" xfId="2" applyFont="1" applyFill="1" applyBorder="1" applyAlignment="1" applyProtection="1">
      <alignment vertical="center"/>
      <protection hidden="1"/>
    </xf>
    <xf numFmtId="41" fontId="94" fillId="0" borderId="59" xfId="2146" applyNumberFormat="1" applyFont="1" applyBorder="1" applyAlignment="1" applyProtection="1">
      <alignment vertical="center"/>
      <protection locked="0" hidden="1"/>
    </xf>
    <xf numFmtId="41" fontId="106" fillId="0" borderId="59" xfId="2146" applyNumberFormat="1" applyFont="1" applyBorder="1" applyAlignment="1" applyProtection="1">
      <alignment vertical="center"/>
      <protection locked="0" hidden="1"/>
    </xf>
    <xf numFmtId="41" fontId="106" fillId="0" borderId="59" xfId="2146" applyNumberFormat="1" applyFont="1" applyBorder="1" applyAlignment="1" applyProtection="1">
      <alignment horizontal="left" vertical="center"/>
      <protection hidden="1"/>
    </xf>
    <xf numFmtId="0" fontId="104" fillId="0" borderId="100" xfId="2146" applyFont="1" applyBorder="1" applyAlignment="1" applyProtection="1">
      <alignment horizontal="center" vertical="center" wrapText="1"/>
      <protection locked="0" hidden="1"/>
    </xf>
    <xf numFmtId="0" fontId="104" fillId="0" borderId="101" xfId="2146" applyFont="1" applyBorder="1" applyAlignment="1" applyProtection="1">
      <alignment horizontal="center" vertical="center" wrapText="1"/>
      <protection locked="0" hidden="1"/>
    </xf>
    <xf numFmtId="0" fontId="104" fillId="0" borderId="123" xfId="2146" applyFont="1" applyBorder="1" applyAlignment="1" applyProtection="1">
      <alignment horizontal="center" vertical="center" wrapText="1"/>
      <protection locked="0" hidden="1"/>
    </xf>
    <xf numFmtId="9" fontId="104" fillId="0" borderId="16" xfId="2" applyFont="1" applyFill="1" applyBorder="1" applyAlignment="1" applyProtection="1">
      <alignment vertical="center"/>
      <protection hidden="1"/>
    </xf>
    <xf numFmtId="0" fontId="94" fillId="0" borderId="0" xfId="2146" applyFont="1" applyAlignment="1">
      <alignment horizontal="right" vertical="center" indent="2"/>
    </xf>
    <xf numFmtId="0" fontId="104" fillId="0" borderId="0" xfId="2146" applyFont="1" applyAlignment="1">
      <alignment horizontal="right" vertical="center" indent="2"/>
    </xf>
    <xf numFmtId="0" fontId="16" fillId="0" borderId="0" xfId="2146" applyFont="1" applyAlignment="1">
      <alignment horizontal="right" vertical="center" indent="2"/>
    </xf>
    <xf numFmtId="41" fontId="104" fillId="0" borderId="101" xfId="2146" applyNumberFormat="1" applyFont="1" applyBorder="1" applyAlignment="1" applyProtection="1">
      <alignment horizontal="right" vertical="center" wrapText="1" indent="2"/>
      <protection locked="0" hidden="1"/>
    </xf>
    <xf numFmtId="9" fontId="104" fillId="0" borderId="86" xfId="2" applyFont="1" applyFill="1" applyBorder="1" applyAlignment="1" applyProtection="1">
      <alignment horizontal="right" vertical="center" indent="2"/>
      <protection hidden="1"/>
    </xf>
    <xf numFmtId="9" fontId="104" fillId="0" borderId="96" xfId="2" applyFont="1" applyFill="1" applyBorder="1" applyAlignment="1" applyProtection="1">
      <alignment horizontal="right" vertical="center" indent="2"/>
      <protection hidden="1"/>
    </xf>
    <xf numFmtId="41" fontId="104" fillId="0" borderId="124" xfId="2146" applyNumberFormat="1" applyFont="1" applyBorder="1" applyAlignment="1" applyProtection="1">
      <alignment vertical="center"/>
      <protection hidden="1"/>
    </xf>
    <xf numFmtId="41" fontId="104" fillId="0" borderId="126" xfId="2146" applyNumberFormat="1" applyFont="1" applyBorder="1" applyAlignment="1" applyProtection="1">
      <alignment vertical="center"/>
      <protection hidden="1"/>
    </xf>
    <xf numFmtId="9" fontId="104" fillId="0" borderId="124" xfId="2" applyFont="1" applyFill="1" applyBorder="1" applyAlignment="1" applyProtection="1">
      <alignment horizontal="right" vertical="center" indent="2"/>
      <protection hidden="1"/>
    </xf>
    <xf numFmtId="41" fontId="104" fillId="0" borderId="127" xfId="2146" applyNumberFormat="1" applyFont="1" applyBorder="1" applyAlignment="1" applyProtection="1">
      <alignment vertical="center"/>
      <protection hidden="1"/>
    </xf>
    <xf numFmtId="9" fontId="104" fillId="0" borderId="60" xfId="2" applyFont="1" applyFill="1" applyBorder="1" applyAlignment="1" applyProtection="1">
      <alignment horizontal="right" vertical="center" indent="2"/>
      <protection hidden="1"/>
    </xf>
    <xf numFmtId="41" fontId="104" fillId="0" borderId="128" xfId="2146" applyNumberFormat="1" applyFont="1" applyBorder="1" applyAlignment="1" applyProtection="1">
      <alignment vertical="center"/>
      <protection hidden="1"/>
    </xf>
    <xf numFmtId="9" fontId="104" fillId="0" borderId="79" xfId="2" applyFont="1" applyFill="1" applyBorder="1" applyAlignment="1" applyProtection="1">
      <alignment horizontal="right" vertical="center" indent="2"/>
      <protection hidden="1"/>
    </xf>
    <xf numFmtId="41" fontId="94" fillId="0" borderId="125" xfId="2146" applyNumberFormat="1" applyFont="1" applyBorder="1" applyAlignment="1" applyProtection="1">
      <alignment vertical="center"/>
      <protection hidden="1"/>
    </xf>
    <xf numFmtId="9" fontId="104" fillId="0" borderId="89" xfId="2" applyFont="1" applyFill="1" applyBorder="1" applyAlignment="1" applyProtection="1">
      <alignment horizontal="right" vertical="center" indent="2"/>
      <protection hidden="1"/>
    </xf>
    <xf numFmtId="41" fontId="104" fillId="0" borderId="129" xfId="2146" applyNumberFormat="1" applyFont="1" applyBorder="1" applyAlignment="1" applyProtection="1">
      <alignment vertical="center"/>
      <protection hidden="1"/>
    </xf>
    <xf numFmtId="41" fontId="104" fillId="0" borderId="119" xfId="2146" applyNumberFormat="1" applyFont="1" applyBorder="1" applyAlignment="1" applyProtection="1">
      <alignment vertical="center"/>
      <protection hidden="1"/>
    </xf>
    <xf numFmtId="9" fontId="104" fillId="0" borderId="119" xfId="2" applyFont="1" applyFill="1" applyBorder="1" applyAlignment="1" applyProtection="1">
      <alignment horizontal="right" vertical="center" indent="2"/>
      <protection hidden="1"/>
    </xf>
    <xf numFmtId="41" fontId="94" fillId="0" borderId="124" xfId="2146" applyNumberFormat="1" applyFont="1" applyBorder="1" applyAlignment="1" applyProtection="1">
      <alignment vertical="center"/>
      <protection hidden="1"/>
    </xf>
    <xf numFmtId="0" fontId="15" fillId="2" borderId="2" xfId="2242" applyFill="1" applyBorder="1"/>
    <xf numFmtId="0" fontId="121" fillId="6" borderId="130" xfId="0" applyFont="1" applyFill="1" applyBorder="1" applyAlignment="1" applyProtection="1">
      <alignment horizontal="center" vertical="center" wrapText="1"/>
      <protection locked="0"/>
    </xf>
    <xf numFmtId="0" fontId="102" fillId="0" borderId="130" xfId="0" applyFont="1" applyBorder="1" applyAlignment="1" applyProtection="1">
      <alignment horizontal="center" vertical="center" wrapText="1"/>
      <protection locked="0"/>
    </xf>
    <xf numFmtId="0" fontId="8" fillId="0" borderId="11" xfId="2283" applyNumberFormat="1" applyFont="1" applyFill="1" applyBorder="1" applyAlignment="1">
      <alignment horizontal="right" vertical="center" indent="1"/>
    </xf>
    <xf numFmtId="9" fontId="8" fillId="0" borderId="11" xfId="2" applyFont="1" applyFill="1" applyBorder="1" applyAlignment="1">
      <alignment horizontal="right" vertical="center" indent="1"/>
    </xf>
    <xf numFmtId="165" fontId="0" fillId="0" borderId="130" xfId="0" applyNumberFormat="1" applyBorder="1" applyProtection="1">
      <protection locked="0"/>
    </xf>
    <xf numFmtId="0" fontId="0" fillId="0" borderId="130" xfId="0" applyBorder="1" applyAlignment="1" applyProtection="1">
      <alignment horizontal="left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30" xfId="0" quotePrefix="1" applyBorder="1" applyProtection="1">
      <protection locked="0"/>
    </xf>
    <xf numFmtId="0" fontId="0" fillId="0" borderId="130" xfId="0" applyBorder="1" applyProtection="1">
      <protection locked="0"/>
    </xf>
    <xf numFmtId="166" fontId="0" fillId="0" borderId="130" xfId="0" applyNumberFormat="1" applyBorder="1" applyProtection="1">
      <protection hidden="1"/>
    </xf>
    <xf numFmtId="0" fontId="0" fillId="0" borderId="91" xfId="0" quotePrefix="1" applyBorder="1" applyProtection="1">
      <protection locked="0"/>
    </xf>
    <xf numFmtId="0" fontId="120" fillId="0" borderId="107" xfId="0" applyFont="1" applyBorder="1" applyAlignment="1" applyProtection="1">
      <alignment horizontal="center" vertical="center"/>
      <protection locked="0"/>
    </xf>
    <xf numFmtId="9" fontId="120" fillId="0" borderId="107" xfId="2" applyFont="1" applyFill="1" applyBorder="1" applyAlignment="1" applyProtection="1">
      <alignment horizontal="center" vertical="center"/>
      <protection locked="0"/>
    </xf>
    <xf numFmtId="0" fontId="122" fillId="0" borderId="4" xfId="0" applyFont="1" applyBorder="1" applyAlignment="1" applyProtection="1">
      <alignment horizontal="center" vertical="center"/>
      <protection locked="0"/>
    </xf>
    <xf numFmtId="0" fontId="122" fillId="0" borderId="107" xfId="0" applyFont="1" applyBorder="1" applyAlignment="1" applyProtection="1">
      <alignment horizontal="center" vertical="center"/>
      <protection locked="0"/>
    </xf>
    <xf numFmtId="3" fontId="122" fillId="0" borderId="108" xfId="0" applyNumberFormat="1" applyFont="1" applyBorder="1" applyAlignment="1" applyProtection="1">
      <alignment horizontal="right" vertical="center" indent="2"/>
      <protection locked="0"/>
    </xf>
    <xf numFmtId="9" fontId="122" fillId="0" borderId="108" xfId="2" applyFont="1" applyFill="1" applyBorder="1" applyAlignment="1" applyProtection="1">
      <alignment horizontal="center" vertical="center"/>
      <protection locked="0"/>
    </xf>
    <xf numFmtId="3" fontId="122" fillId="0" borderId="109" xfId="0" applyNumberFormat="1" applyFont="1" applyBorder="1" applyAlignment="1" applyProtection="1">
      <alignment horizontal="right" vertical="center" indent="2"/>
      <protection locked="0"/>
    </xf>
    <xf numFmtId="9" fontId="122" fillId="0" borderId="109" xfId="2" applyFont="1" applyFill="1" applyBorder="1" applyAlignment="1" applyProtection="1">
      <alignment horizontal="center" vertical="center"/>
      <protection locked="0"/>
    </xf>
    <xf numFmtId="3" fontId="122" fillId="0" borderId="110" xfId="0" applyNumberFormat="1" applyFont="1" applyBorder="1" applyAlignment="1" applyProtection="1">
      <alignment horizontal="right" vertical="center" indent="2"/>
      <protection locked="0"/>
    </xf>
    <xf numFmtId="9" fontId="122" fillId="0" borderId="111" xfId="2" applyFont="1" applyFill="1" applyBorder="1" applyAlignment="1" applyProtection="1">
      <alignment horizontal="center" vertical="center"/>
      <protection locked="0"/>
    </xf>
    <xf numFmtId="0" fontId="125" fillId="0" borderId="107" xfId="0" applyFont="1" applyBorder="1" applyAlignment="1" applyProtection="1">
      <alignment horizontal="center" vertical="center"/>
      <protection locked="0"/>
    </xf>
    <xf numFmtId="0" fontId="120" fillId="0" borderId="0" xfId="2242" applyFont="1" applyAlignment="1">
      <alignment vertical="center"/>
    </xf>
    <xf numFmtId="0" fontId="120" fillId="0" borderId="116" xfId="2242" applyFont="1" applyBorder="1" applyAlignment="1">
      <alignment horizontal="left" vertical="center" indent="1"/>
    </xf>
    <xf numFmtId="0" fontId="120" fillId="0" borderId="0" xfId="2283" applyNumberFormat="1" applyFont="1" applyFill="1" applyBorder="1" applyAlignment="1">
      <alignment vertical="center"/>
    </xf>
    <xf numFmtId="0" fontId="120" fillId="0" borderId="106" xfId="2242" applyFont="1" applyBorder="1" applyAlignment="1">
      <alignment horizontal="left" vertical="center" indent="1"/>
    </xf>
    <xf numFmtId="3" fontId="124" fillId="0" borderId="110" xfId="2242" applyNumberFormat="1" applyFont="1" applyBorder="1" applyAlignment="1">
      <alignment horizontal="right" vertical="center" indent="1"/>
    </xf>
    <xf numFmtId="9" fontId="120" fillId="0" borderId="107" xfId="2" applyFont="1" applyFill="1" applyBorder="1" applyAlignment="1">
      <alignment horizontal="right" vertical="center" indent="1"/>
    </xf>
    <xf numFmtId="9" fontId="124" fillId="0" borderId="0" xfId="2283" applyFont="1" applyFill="1" applyBorder="1" applyAlignment="1"/>
    <xf numFmtId="0" fontId="104" fillId="3" borderId="100" xfId="2146" applyFont="1" applyFill="1" applyBorder="1" applyAlignment="1" applyProtection="1">
      <alignment horizontal="center" vertical="center" wrapText="1"/>
      <protection locked="0" hidden="1"/>
    </xf>
    <xf numFmtId="0" fontId="104" fillId="3" borderId="101" xfId="2146" applyFont="1" applyFill="1" applyBorder="1" applyAlignment="1" applyProtection="1">
      <alignment horizontal="center" vertical="center" wrapText="1"/>
      <protection locked="0" hidden="1"/>
    </xf>
    <xf numFmtId="41" fontId="94" fillId="3" borderId="126" xfId="2146" applyNumberFormat="1" applyFont="1" applyFill="1" applyBorder="1" applyAlignment="1" applyProtection="1">
      <alignment vertical="center"/>
      <protection hidden="1"/>
    </xf>
    <xf numFmtId="41" fontId="94" fillId="3" borderId="124" xfId="2146" applyNumberFormat="1" applyFont="1" applyFill="1" applyBorder="1" applyAlignment="1" applyProtection="1">
      <alignment vertical="center"/>
      <protection hidden="1"/>
    </xf>
    <xf numFmtId="41" fontId="94" fillId="3" borderId="127" xfId="2146" applyNumberFormat="1" applyFont="1" applyFill="1" applyBorder="1" applyAlignment="1" applyProtection="1">
      <alignment vertical="center"/>
      <protection hidden="1"/>
    </xf>
    <xf numFmtId="41" fontId="94" fillId="3" borderId="60" xfId="2146" applyNumberFormat="1" applyFont="1" applyFill="1" applyBorder="1" applyAlignment="1" applyProtection="1">
      <alignment vertical="center"/>
      <protection hidden="1"/>
    </xf>
    <xf numFmtId="41" fontId="94" fillId="3" borderId="128" xfId="2146" applyNumberFormat="1" applyFont="1" applyFill="1" applyBorder="1" applyAlignment="1" applyProtection="1">
      <alignment vertical="center"/>
      <protection hidden="1"/>
    </xf>
    <xf numFmtId="41" fontId="94" fillId="3" borderId="79" xfId="2146" applyNumberFormat="1" applyFont="1" applyFill="1" applyBorder="1" applyAlignment="1" applyProtection="1">
      <alignment vertical="center"/>
      <protection hidden="1"/>
    </xf>
    <xf numFmtId="41" fontId="94" fillId="3" borderId="121" xfId="2146" applyNumberFormat="1" applyFont="1" applyFill="1" applyBorder="1" applyAlignment="1" applyProtection="1">
      <alignment vertical="center"/>
      <protection hidden="1"/>
    </xf>
    <xf numFmtId="41" fontId="94" fillId="3" borderId="86" xfId="2146" applyNumberFormat="1" applyFont="1" applyFill="1" applyBorder="1" applyAlignment="1" applyProtection="1">
      <alignment vertical="center"/>
      <protection hidden="1"/>
    </xf>
    <xf numFmtId="41" fontId="94" fillId="3" borderId="129" xfId="2146" applyNumberFormat="1" applyFont="1" applyFill="1" applyBorder="1" applyAlignment="1" applyProtection="1">
      <alignment vertical="center"/>
      <protection hidden="1"/>
    </xf>
    <xf numFmtId="41" fontId="94" fillId="3" borderId="119" xfId="2146" applyNumberFormat="1" applyFont="1" applyFill="1" applyBorder="1" applyAlignment="1" applyProtection="1">
      <alignment vertical="center"/>
      <protection hidden="1"/>
    </xf>
    <xf numFmtId="41" fontId="104" fillId="3" borderId="18" xfId="2146" applyNumberFormat="1" applyFont="1" applyFill="1" applyBorder="1" applyAlignment="1" applyProtection="1">
      <alignment vertical="center"/>
      <protection hidden="1"/>
    </xf>
    <xf numFmtId="41" fontId="104" fillId="3" borderId="89" xfId="2146" applyNumberFormat="1" applyFont="1" applyFill="1" applyBorder="1" applyAlignment="1" applyProtection="1">
      <alignment vertical="center"/>
      <protection hidden="1"/>
    </xf>
    <xf numFmtId="9" fontId="104" fillId="3" borderId="95" xfId="2" applyFont="1" applyFill="1" applyBorder="1" applyAlignment="1" applyProtection="1">
      <alignment vertical="center"/>
      <protection hidden="1"/>
    </xf>
    <xf numFmtId="9" fontId="104" fillId="3" borderId="96" xfId="2" applyFont="1" applyFill="1" applyBorder="1" applyAlignment="1" applyProtection="1">
      <alignment vertical="center"/>
      <protection hidden="1"/>
    </xf>
    <xf numFmtId="3" fontId="124" fillId="0" borderId="108" xfId="2242" applyNumberFormat="1" applyFont="1" applyBorder="1" applyAlignment="1">
      <alignment horizontal="right" vertical="center" indent="1"/>
    </xf>
    <xf numFmtId="3" fontId="120" fillId="0" borderId="108" xfId="2283" applyNumberFormat="1" applyFont="1" applyFill="1" applyBorder="1" applyAlignment="1">
      <alignment horizontal="right" vertical="center" indent="1"/>
    </xf>
    <xf numFmtId="3" fontId="120" fillId="0" borderId="110" xfId="2283" applyNumberFormat="1" applyFont="1" applyFill="1" applyBorder="1" applyAlignment="1">
      <alignment horizontal="right" vertical="center" indent="1"/>
    </xf>
    <xf numFmtId="0" fontId="38" fillId="0" borderId="0" xfId="2567" applyAlignment="1">
      <alignment vertical="center"/>
    </xf>
    <xf numFmtId="0" fontId="38" fillId="78" borderId="0" xfId="2567" applyFill="1" applyAlignment="1">
      <alignment vertical="center" wrapText="1"/>
    </xf>
    <xf numFmtId="0" fontId="126" fillId="78" borderId="0" xfId="2567" applyFont="1" applyFill="1" applyAlignment="1">
      <alignment horizontal="left" vertical="center"/>
    </xf>
    <xf numFmtId="0" fontId="38" fillId="78" borderId="0" xfId="2567" applyFill="1" applyAlignment="1">
      <alignment vertical="center"/>
    </xf>
    <xf numFmtId="0" fontId="14" fillId="0" borderId="0" xfId="2567" applyFont="1" applyAlignment="1">
      <alignment vertical="center"/>
    </xf>
    <xf numFmtId="0" fontId="127" fillId="78" borderId="0" xfId="2567" applyFont="1" applyFill="1" applyAlignment="1">
      <alignment vertical="center"/>
    </xf>
    <xf numFmtId="0" fontId="129" fillId="78" borderId="0" xfId="2567" applyFont="1" applyFill="1" applyAlignment="1">
      <alignment vertical="center"/>
    </xf>
    <xf numFmtId="0" fontId="130" fillId="0" borderId="0" xfId="2567" applyFont="1" applyAlignment="1">
      <alignment vertical="center"/>
    </xf>
    <xf numFmtId="17" fontId="133" fillId="78" borderId="91" xfId="2567" applyNumberFormat="1" applyFont="1" applyFill="1" applyBorder="1" applyAlignment="1">
      <alignment vertical="center" wrapText="1"/>
    </xf>
    <xf numFmtId="0" fontId="137" fillId="0" borderId="0" xfId="2567" quotePrefix="1" applyFont="1" applyAlignment="1">
      <alignment horizontal="center" vertical="center"/>
    </xf>
    <xf numFmtId="17" fontId="134" fillId="0" borderId="0" xfId="2567" applyNumberFormat="1" applyFont="1" applyAlignment="1">
      <alignment horizontal="left" vertical="center"/>
    </xf>
    <xf numFmtId="0" fontId="140" fillId="0" borderId="0" xfId="2567" applyFont="1" applyAlignment="1">
      <alignment vertical="center"/>
    </xf>
    <xf numFmtId="0" fontId="48" fillId="80" borderId="0" xfId="2146" applyFill="1"/>
    <xf numFmtId="0" fontId="20" fillId="80" borderId="0" xfId="2146" applyFont="1" applyFill="1"/>
    <xf numFmtId="0" fontId="18" fillId="80" borderId="0" xfId="2146" applyFont="1" applyFill="1"/>
    <xf numFmtId="0" fontId="48" fillId="80" borderId="0" xfId="2146" applyFill="1" applyAlignment="1">
      <alignment horizontal="center"/>
    </xf>
    <xf numFmtId="0" fontId="20" fillId="80" borderId="0" xfId="2146" quotePrefix="1" applyFont="1" applyFill="1"/>
    <xf numFmtId="0" fontId="20" fillId="80" borderId="0" xfId="2146" quotePrefix="1" applyFont="1" applyFill="1" applyAlignment="1">
      <alignment horizontal="center"/>
    </xf>
    <xf numFmtId="175" fontId="134" fillId="0" borderId="130" xfId="0" applyNumberFormat="1" applyFont="1" applyBorder="1" applyAlignment="1" applyProtection="1">
      <alignment horizontal="left" vertical="center"/>
      <protection locked="0"/>
    </xf>
    <xf numFmtId="17" fontId="131" fillId="0" borderId="0" xfId="2567" applyNumberFormat="1" applyFont="1" applyAlignment="1">
      <alignment horizontal="center" vertical="center" wrapText="1"/>
    </xf>
    <xf numFmtId="0" fontId="8" fillId="0" borderId="103" xfId="2242" applyFont="1" applyBorder="1" applyAlignment="1">
      <alignment horizontal="center" vertical="center"/>
    </xf>
    <xf numFmtId="0" fontId="143" fillId="0" borderId="0" xfId="0" applyFont="1" applyAlignment="1">
      <alignment vertical="center" wrapText="1"/>
    </xf>
    <xf numFmtId="17" fontId="134" fillId="0" borderId="130" xfId="2567" applyNumberFormat="1" applyFont="1" applyBorder="1" applyAlignment="1">
      <alignment horizontal="center" vertical="center" shrinkToFit="1"/>
    </xf>
    <xf numFmtId="166" fontId="134" fillId="6" borderId="130" xfId="1" applyNumberFormat="1" applyFont="1" applyFill="1" applyBorder="1" applyAlignment="1">
      <alignment vertical="center"/>
    </xf>
    <xf numFmtId="0" fontId="38" fillId="78" borderId="15" xfId="2567" applyFill="1" applyBorder="1" applyAlignment="1">
      <alignment vertical="center"/>
    </xf>
    <xf numFmtId="0" fontId="38" fillId="78" borderId="5" xfId="2567" applyFill="1" applyBorder="1" applyAlignment="1">
      <alignment vertical="center"/>
    </xf>
    <xf numFmtId="0" fontId="38" fillId="78" borderId="6" xfId="2567" applyFill="1" applyBorder="1" applyAlignment="1">
      <alignment vertical="center"/>
    </xf>
    <xf numFmtId="0" fontId="126" fillId="78" borderId="140" xfId="2567" applyFont="1" applyFill="1" applyBorder="1" applyAlignment="1">
      <alignment vertical="center" wrapText="1"/>
    </xf>
    <xf numFmtId="0" fontId="38" fillId="78" borderId="7" xfId="2567" applyFill="1" applyBorder="1" applyAlignment="1">
      <alignment vertical="center"/>
    </xf>
    <xf numFmtId="0" fontId="127" fillId="78" borderId="140" xfId="2567" applyFont="1" applyFill="1" applyBorder="1" applyAlignment="1">
      <alignment vertical="center"/>
    </xf>
    <xf numFmtId="0" fontId="129" fillId="78" borderId="7" xfId="2567" applyFont="1" applyFill="1" applyBorder="1" applyAlignment="1">
      <alignment vertical="center"/>
    </xf>
    <xf numFmtId="0" fontId="38" fillId="78" borderId="140" xfId="2567" applyFill="1" applyBorder="1" applyAlignment="1">
      <alignment vertical="center" wrapText="1"/>
    </xf>
    <xf numFmtId="0" fontId="129" fillId="78" borderId="142" xfId="2567" applyFont="1" applyFill="1" applyBorder="1" applyAlignment="1">
      <alignment vertical="center"/>
    </xf>
    <xf numFmtId="0" fontId="38" fillId="0" borderId="7" xfId="2567" applyBorder="1" applyAlignment="1">
      <alignment vertical="center"/>
    </xf>
    <xf numFmtId="0" fontId="137" fillId="0" borderId="7" xfId="2567" quotePrefix="1" applyFont="1" applyBorder="1" applyAlignment="1">
      <alignment horizontal="center" vertical="center"/>
    </xf>
    <xf numFmtId="0" fontId="137" fillId="0" borderId="140" xfId="2567" quotePrefix="1" applyFont="1" applyBorder="1" applyAlignment="1">
      <alignment horizontal="center" vertical="center"/>
    </xf>
    <xf numFmtId="17" fontId="136" fillId="0" borderId="140" xfId="2567" applyNumberFormat="1" applyFont="1" applyBorder="1" applyAlignment="1">
      <alignment horizontal="left" vertical="center"/>
    </xf>
    <xf numFmtId="17" fontId="14" fillId="0" borderId="7" xfId="2567" applyNumberFormat="1" applyFont="1" applyBorder="1" applyAlignment="1">
      <alignment horizontal="center" vertical="center" wrapText="1"/>
    </xf>
    <xf numFmtId="17" fontId="138" fillId="0" borderId="95" xfId="2567" applyNumberFormat="1" applyFont="1" applyBorder="1" applyAlignment="1">
      <alignment horizontal="center" vertical="center"/>
    </xf>
    <xf numFmtId="0" fontId="134" fillId="0" borderId="97" xfId="2567" applyFont="1" applyBorder="1" applyAlignment="1">
      <alignment horizontal="left" vertical="center" shrinkToFit="1"/>
    </xf>
    <xf numFmtId="0" fontId="138" fillId="0" borderId="95" xfId="2567" applyFont="1" applyBorder="1" applyAlignment="1">
      <alignment horizontal="center" vertical="center"/>
    </xf>
    <xf numFmtId="0" fontId="134" fillId="6" borderId="97" xfId="2567" applyFont="1" applyFill="1" applyBorder="1" applyAlignment="1">
      <alignment horizontal="center" vertical="center"/>
    </xf>
    <xf numFmtId="0" fontId="14" fillId="6" borderId="97" xfId="2567" applyFont="1" applyFill="1" applyBorder="1" applyAlignment="1">
      <alignment horizontal="center" vertical="center"/>
    </xf>
    <xf numFmtId="0" fontId="139" fillId="78" borderId="140" xfId="2567" applyFont="1" applyFill="1" applyBorder="1" applyAlignment="1">
      <alignment horizontal="left" vertical="center"/>
    </xf>
    <xf numFmtId="0" fontId="139" fillId="78" borderId="0" xfId="2567" applyFont="1" applyFill="1" applyAlignment="1">
      <alignment horizontal="left" vertical="center"/>
    </xf>
    <xf numFmtId="0" fontId="139" fillId="78" borderId="2" xfId="2567" applyFont="1" applyFill="1" applyBorder="1" applyAlignment="1">
      <alignment horizontal="left" vertical="center"/>
    </xf>
    <xf numFmtId="0" fontId="139" fillId="78" borderId="136" xfId="2567" applyFont="1" applyFill="1" applyBorder="1" applyAlignment="1">
      <alignment horizontal="left" vertical="center"/>
    </xf>
    <xf numFmtId="0" fontId="38" fillId="0" borderId="136" xfId="2567" applyBorder="1" applyAlignment="1">
      <alignment vertical="center"/>
    </xf>
    <xf numFmtId="0" fontId="38" fillId="0" borderId="137" xfId="2567" applyBorder="1" applyAlignment="1">
      <alignment vertical="center"/>
    </xf>
    <xf numFmtId="0" fontId="9" fillId="0" borderId="140" xfId="2242" applyFont="1" applyBorder="1"/>
    <xf numFmtId="0" fontId="10" fillId="0" borderId="136" xfId="2242" quotePrefix="1" applyFont="1" applyBorder="1"/>
    <xf numFmtId="0" fontId="17" fillId="0" borderId="136" xfId="2242" applyFont="1" applyBorder="1" applyAlignment="1">
      <alignment horizontal="left"/>
    </xf>
    <xf numFmtId="0" fontId="15" fillId="0" borderId="136" xfId="2242" applyBorder="1"/>
    <xf numFmtId="0" fontId="15" fillId="0" borderId="137" xfId="2242" applyBorder="1"/>
    <xf numFmtId="0" fontId="8" fillId="0" borderId="140" xfId="2242" applyFont="1" applyBorder="1"/>
    <xf numFmtId="0" fontId="143" fillId="0" borderId="0" xfId="0" applyFont="1" applyAlignment="1">
      <alignment vertical="center"/>
    </xf>
    <xf numFmtId="0" fontId="0" fillId="0" borderId="130" xfId="0" applyBorder="1" applyAlignment="1" applyProtection="1">
      <alignment vertical="center" wrapText="1"/>
      <protection locked="0"/>
    </xf>
    <xf numFmtId="0" fontId="143" fillId="0" borderId="130" xfId="0" applyFont="1" applyBorder="1" applyAlignment="1">
      <alignment vertical="center"/>
    </xf>
    <xf numFmtId="0" fontId="0" fillId="0" borderId="130" xfId="0" applyBorder="1" applyAlignment="1" applyProtection="1">
      <alignment vertical="center"/>
      <protection locked="0"/>
    </xf>
    <xf numFmtId="0" fontId="143" fillId="0" borderId="130" xfId="0" applyFont="1" applyBorder="1" applyAlignment="1">
      <alignment horizontal="center" vertical="center"/>
    </xf>
    <xf numFmtId="0" fontId="0" fillId="0" borderId="130" xfId="0" applyBorder="1" applyAlignment="1" applyProtection="1">
      <alignment horizontal="center" vertical="center" wrapText="1"/>
      <protection locked="0"/>
    </xf>
    <xf numFmtId="0" fontId="16" fillId="0" borderId="130" xfId="0" applyFont="1" applyBorder="1" applyAlignment="1" applyProtection="1">
      <alignment horizontal="center" vertical="center" wrapText="1"/>
      <protection locked="0"/>
    </xf>
    <xf numFmtId="0" fontId="10" fillId="0" borderId="0" xfId="2580"/>
    <xf numFmtId="0" fontId="10" fillId="0" borderId="7" xfId="2580" applyBorder="1"/>
    <xf numFmtId="0" fontId="38" fillId="0" borderId="0" xfId="2580" applyFont="1"/>
    <xf numFmtId="0" fontId="137" fillId="0" borderId="0" xfId="2580" applyFont="1"/>
    <xf numFmtId="0" fontId="10" fillId="0" borderId="140" xfId="2580" applyBorder="1"/>
    <xf numFmtId="0" fontId="137" fillId="0" borderId="140" xfId="2580" applyFont="1" applyBorder="1"/>
    <xf numFmtId="0" fontId="144" fillId="0" borderId="0" xfId="2580" applyFont="1"/>
    <xf numFmtId="0" fontId="144" fillId="0" borderId="7" xfId="2580" applyFont="1" applyBorder="1"/>
    <xf numFmtId="0" fontId="144" fillId="0" borderId="140" xfId="2580" applyFont="1" applyBorder="1"/>
    <xf numFmtId="0" fontId="38" fillId="0" borderId="0" xfId="2580" applyFont="1" applyAlignment="1">
      <alignment vertical="center"/>
    </xf>
    <xf numFmtId="0" fontId="38" fillId="0" borderId="140" xfId="2580" applyFont="1" applyBorder="1"/>
    <xf numFmtId="0" fontId="38" fillId="0" borderId="0" xfId="2580" applyFont="1" applyAlignment="1">
      <alignment horizontal="left" vertical="center" wrapText="1"/>
    </xf>
    <xf numFmtId="0" fontId="38" fillId="0" borderId="0" xfId="2580" applyFont="1" applyAlignment="1">
      <alignment horizontal="left" vertical="center"/>
    </xf>
    <xf numFmtId="0" fontId="38" fillId="0" borderId="0" xfId="2580" applyFont="1" applyAlignment="1">
      <alignment horizontal="center" vertical="center"/>
    </xf>
    <xf numFmtId="0" fontId="10" fillId="0" borderId="0" xfId="2580" applyAlignment="1">
      <alignment vertical="center"/>
    </xf>
    <xf numFmtId="0" fontId="144" fillId="0" borderId="0" xfId="2580" applyFont="1" applyAlignment="1">
      <alignment vertical="center"/>
    </xf>
    <xf numFmtId="0" fontId="146" fillId="0" borderId="0" xfId="2580" applyFont="1"/>
    <xf numFmtId="0" fontId="38" fillId="0" borderId="140" xfId="2580" applyFont="1" applyBorder="1" applyAlignment="1">
      <alignment vertical="center"/>
    </xf>
    <xf numFmtId="0" fontId="10" fillId="0" borderId="0" xfId="2580" applyAlignment="1">
      <alignment horizontal="left"/>
    </xf>
    <xf numFmtId="0" fontId="144" fillId="0" borderId="0" xfId="2580" applyFont="1" applyAlignment="1">
      <alignment horizontal="left"/>
    </xf>
    <xf numFmtId="0" fontId="137" fillId="0" borderId="0" xfId="2580" applyFont="1" applyAlignment="1">
      <alignment vertical="center"/>
    </xf>
    <xf numFmtId="0" fontId="137" fillId="0" borderId="140" xfId="2580" applyFont="1" applyBorder="1" applyAlignment="1">
      <alignment vertical="center"/>
    </xf>
    <xf numFmtId="0" fontId="38" fillId="0" borderId="130" xfId="0" applyFont="1" applyBorder="1" applyAlignment="1" applyProtection="1">
      <alignment vertical="center"/>
      <protection locked="0"/>
    </xf>
    <xf numFmtId="0" fontId="38" fillId="0" borderId="130" xfId="0" applyFont="1" applyBorder="1" applyAlignment="1" applyProtection="1">
      <alignment horizontal="left" vertical="center"/>
      <protection hidden="1"/>
    </xf>
    <xf numFmtId="0" fontId="38" fillId="0" borderId="130" xfId="0" applyFont="1" applyBorder="1" applyAlignment="1" applyProtection="1">
      <alignment vertical="center"/>
      <protection hidden="1"/>
    </xf>
    <xf numFmtId="166" fontId="121" fillId="0" borderId="1" xfId="1" applyNumberFormat="1" applyFont="1" applyFill="1" applyBorder="1" applyAlignment="1" applyProtection="1">
      <alignment horizontal="center" vertical="center" wrapText="1"/>
      <protection hidden="1"/>
    </xf>
    <xf numFmtId="41" fontId="0" fillId="0" borderId="130" xfId="1" applyNumberFormat="1" applyFont="1" applyFill="1" applyBorder="1" applyProtection="1">
      <protection locked="0"/>
    </xf>
    <xf numFmtId="0" fontId="134" fillId="78" borderId="130" xfId="2567" applyFont="1" applyFill="1" applyBorder="1" applyAlignment="1">
      <alignment horizontal="center" vertical="center" shrinkToFit="1"/>
    </xf>
    <xf numFmtId="0" fontId="134" fillId="78" borderId="133" xfId="2567" applyFont="1" applyFill="1" applyBorder="1" applyAlignment="1">
      <alignment horizontal="center" vertical="center" shrinkToFit="1"/>
    </xf>
    <xf numFmtId="17" fontId="134" fillId="0" borderId="133" xfId="2567" applyNumberFormat="1" applyFont="1" applyBorder="1" applyAlignment="1">
      <alignment vertical="center"/>
    </xf>
    <xf numFmtId="17" fontId="134" fillId="0" borderId="105" xfId="2567" applyNumberFormat="1" applyFont="1" applyBorder="1" applyAlignment="1">
      <alignment vertical="center"/>
    </xf>
    <xf numFmtId="175" fontId="134" fillId="0" borderId="133" xfId="0" applyNumberFormat="1" applyFont="1" applyBorder="1" applyAlignment="1" applyProtection="1">
      <alignment vertical="center"/>
      <protection locked="0"/>
    </xf>
    <xf numFmtId="17" fontId="136" fillId="78" borderId="141" xfId="2567" applyNumberFormat="1" applyFont="1" applyFill="1" applyBorder="1" applyAlignment="1">
      <alignment vertical="center"/>
    </xf>
    <xf numFmtId="176" fontId="134" fillId="0" borderId="133" xfId="2567" applyNumberFormat="1" applyFont="1" applyBorder="1" applyAlignment="1">
      <alignment vertical="center" shrinkToFit="1"/>
    </xf>
    <xf numFmtId="178" fontId="134" fillId="0" borderId="97" xfId="2567" applyNumberFormat="1" applyFont="1" applyBorder="1" applyAlignment="1">
      <alignment vertical="center" shrinkToFit="1"/>
    </xf>
    <xf numFmtId="17" fontId="134" fillId="78" borderId="140" xfId="2567" applyNumberFormat="1" applyFont="1" applyFill="1" applyBorder="1" applyAlignment="1">
      <alignment vertical="center"/>
    </xf>
    <xf numFmtId="17" fontId="134" fillId="78" borderId="0" xfId="2567" applyNumberFormat="1" applyFont="1" applyFill="1" applyAlignment="1">
      <alignment vertical="center"/>
    </xf>
    <xf numFmtId="1" fontId="18" fillId="0" borderId="0" xfId="0" applyNumberFormat="1" applyFont="1" applyAlignment="1" applyProtection="1">
      <alignment horizontal="left" vertical="center"/>
      <protection locked="0"/>
    </xf>
    <xf numFmtId="0" fontId="137" fillId="80" borderId="0" xfId="2580" applyFont="1" applyFill="1"/>
    <xf numFmtId="0" fontId="38" fillId="80" borderId="0" xfId="2580" applyFont="1" applyFill="1" applyAlignment="1">
      <alignment vertical="center"/>
    </xf>
    <xf numFmtId="0" fontId="38" fillId="80" borderId="0" xfId="2580" applyFont="1" applyFill="1"/>
    <xf numFmtId="0" fontId="144" fillId="80" borderId="7" xfId="2580" applyFont="1" applyFill="1" applyBorder="1"/>
    <xf numFmtId="0" fontId="38" fillId="80" borderId="0" xfId="2580" applyFont="1" applyFill="1" applyAlignment="1">
      <alignment horizontal="center" vertical="center"/>
    </xf>
    <xf numFmtId="0" fontId="38" fillId="80" borderId="0" xfId="2580" applyFont="1" applyFill="1" applyAlignment="1">
      <alignment horizontal="center"/>
    </xf>
    <xf numFmtId="0" fontId="10" fillId="80" borderId="0" xfId="2580" applyFill="1"/>
    <xf numFmtId="0" fontId="38" fillId="80" borderId="0" xfId="2580" applyFont="1" applyFill="1" applyAlignment="1">
      <alignment vertical="center" wrapText="1"/>
    </xf>
    <xf numFmtId="0" fontId="146" fillId="80" borderId="0" xfId="2580" applyFont="1" applyFill="1"/>
    <xf numFmtId="0" fontId="137" fillId="80" borderId="0" xfId="2580" applyFont="1" applyFill="1" applyAlignment="1">
      <alignment horizontal="center"/>
    </xf>
    <xf numFmtId="0" fontId="38" fillId="80" borderId="7" xfId="2580" applyFont="1" applyFill="1" applyBorder="1" applyAlignment="1">
      <alignment vertical="center" wrapText="1"/>
    </xf>
    <xf numFmtId="0" fontId="144" fillId="80" borderId="0" xfId="2580" applyFont="1" applyFill="1"/>
    <xf numFmtId="0" fontId="10" fillId="80" borderId="7" xfId="2580" applyFill="1" applyBorder="1"/>
    <xf numFmtId="0" fontId="151" fillId="0" borderId="130" xfId="0" applyFont="1" applyBorder="1" applyAlignment="1">
      <alignment vertical="center"/>
    </xf>
    <xf numFmtId="0" fontId="147" fillId="80" borderId="0" xfId="2580" applyFont="1" applyFill="1" applyAlignment="1">
      <alignment vertical="center"/>
    </xf>
    <xf numFmtId="0" fontId="38" fillId="0" borderId="0" xfId="2580" applyFont="1" applyAlignment="1">
      <alignment horizontal="right" vertical="center"/>
    </xf>
    <xf numFmtId="0" fontId="38" fillId="0" borderId="140" xfId="2580" applyFont="1" applyBorder="1" applyAlignment="1">
      <alignment horizontal="left"/>
    </xf>
    <xf numFmtId="0" fontId="38" fillId="0" borderId="7" xfId="2580" applyFont="1" applyBorder="1"/>
    <xf numFmtId="0" fontId="38" fillId="0" borderId="7" xfId="2580" applyFont="1" applyBorder="1" applyAlignment="1">
      <alignment vertical="center"/>
    </xf>
    <xf numFmtId="0" fontId="38" fillId="80" borderId="7" xfId="2580" applyFont="1" applyFill="1" applyBorder="1" applyAlignment="1">
      <alignment vertical="center"/>
    </xf>
    <xf numFmtId="0" fontId="38" fillId="80" borderId="7" xfId="2580" applyFont="1" applyFill="1" applyBorder="1"/>
    <xf numFmtId="0" fontId="148" fillId="80" borderId="0" xfId="2580" applyFont="1" applyFill="1"/>
    <xf numFmtId="9" fontId="7" fillId="0" borderId="0" xfId="2283" applyFont="1" applyFill="1" applyBorder="1" applyAlignment="1">
      <alignment horizontal="center" vertical="center"/>
    </xf>
    <xf numFmtId="0" fontId="9" fillId="0" borderId="105" xfId="2242" applyFont="1" applyBorder="1" applyAlignment="1">
      <alignment vertical="center"/>
    </xf>
    <xf numFmtId="0" fontId="8" fillId="0" borderId="105" xfId="2242" applyFont="1" applyBorder="1" applyAlignment="1">
      <alignment horizontal="center" vertical="center"/>
    </xf>
    <xf numFmtId="0" fontId="8" fillId="0" borderId="92" xfId="2242" applyFont="1" applyBorder="1" applyAlignment="1">
      <alignment vertical="center"/>
    </xf>
    <xf numFmtId="0" fontId="9" fillId="0" borderId="22" xfId="2242" applyFont="1" applyBorder="1" applyAlignment="1">
      <alignment vertical="center"/>
    </xf>
    <xf numFmtId="0" fontId="8" fillId="0" borderId="22" xfId="2242" applyFont="1" applyBorder="1" applyAlignment="1">
      <alignment horizontal="center" vertical="center"/>
    </xf>
    <xf numFmtId="0" fontId="9" fillId="0" borderId="112" xfId="2242" applyFont="1" applyBorder="1" applyAlignment="1">
      <alignment horizontal="center" vertical="center"/>
    </xf>
    <xf numFmtId="0" fontId="9" fillId="0" borderId="113" xfId="2242" applyFont="1" applyBorder="1" applyAlignment="1">
      <alignment horizontal="center" vertical="center"/>
    </xf>
    <xf numFmtId="0" fontId="8" fillId="0" borderId="93" xfId="2242" applyFont="1" applyBorder="1" applyAlignment="1">
      <alignment vertical="center"/>
    </xf>
    <xf numFmtId="0" fontId="9" fillId="0" borderId="26" xfId="2242" applyFont="1" applyBorder="1" applyAlignment="1">
      <alignment horizontal="left" vertical="center" indent="1"/>
    </xf>
    <xf numFmtId="0" fontId="9" fillId="0" borderId="104" xfId="2242" applyFont="1" applyBorder="1" applyAlignment="1">
      <alignment horizontal="left" vertical="center" indent="1"/>
    </xf>
    <xf numFmtId="0" fontId="9" fillId="0" borderId="106" xfId="2242" applyFont="1" applyBorder="1" applyAlignment="1">
      <alignment horizontal="left" vertical="center" indent="1"/>
    </xf>
    <xf numFmtId="9" fontId="9" fillId="0" borderId="89" xfId="2283" applyFont="1" applyFill="1" applyBorder="1" applyAlignment="1">
      <alignment vertical="center"/>
    </xf>
    <xf numFmtId="0" fontId="9" fillId="0" borderId="92" xfId="2242" applyFont="1" applyBorder="1" applyAlignment="1">
      <alignment vertical="center"/>
    </xf>
    <xf numFmtId="9" fontId="9" fillId="0" borderId="66" xfId="2283" applyFont="1" applyFill="1" applyBorder="1" applyAlignment="1">
      <alignment vertical="center"/>
    </xf>
    <xf numFmtId="0" fontId="137" fillId="0" borderId="0" xfId="2250" applyFont="1"/>
    <xf numFmtId="0" fontId="38" fillId="0" borderId="0" xfId="2250" applyAlignment="1">
      <alignment horizontal="center"/>
    </xf>
    <xf numFmtId="0" fontId="38" fillId="0" borderId="0" xfId="2250"/>
    <xf numFmtId="0" fontId="137" fillId="0" borderId="0" xfId="2250" applyFont="1" applyAlignment="1">
      <alignment vertical="center"/>
    </xf>
    <xf numFmtId="0" fontId="38" fillId="80" borderId="0" xfId="2580" applyFont="1" applyFill="1" applyAlignment="1">
      <alignment wrapText="1"/>
    </xf>
    <xf numFmtId="0" fontId="38" fillId="80" borderId="7" xfId="2580" applyFont="1" applyFill="1" applyBorder="1" applyAlignment="1">
      <alignment wrapText="1"/>
    </xf>
    <xf numFmtId="0" fontId="147" fillId="0" borderId="0" xfId="2250" applyFont="1"/>
    <xf numFmtId="0" fontId="38" fillId="0" borderId="0" xfId="2250" applyAlignment="1">
      <alignment vertical="center" wrapText="1"/>
    </xf>
    <xf numFmtId="0" fontId="38" fillId="0" borderId="0" xfId="2250" applyAlignment="1">
      <alignment vertical="center"/>
    </xf>
    <xf numFmtId="0" fontId="38" fillId="0" borderId="0" xfId="2250" applyAlignment="1">
      <alignment horizontal="center" vertical="center"/>
    </xf>
    <xf numFmtId="0" fontId="10" fillId="0" borderId="0" xfId="2250" applyFont="1" applyAlignment="1">
      <alignment vertical="center"/>
    </xf>
    <xf numFmtId="0" fontId="10" fillId="0" borderId="0" xfId="2250" applyFont="1" applyAlignment="1">
      <alignment vertical="center" wrapText="1"/>
    </xf>
    <xf numFmtId="0" fontId="38" fillId="0" borderId="0" xfId="2250" applyAlignment="1">
      <alignment horizontal="left" vertical="center"/>
    </xf>
    <xf numFmtId="0" fontId="38" fillId="0" borderId="0" xfId="2250" applyAlignment="1">
      <alignment horizontal="left" vertical="center" wrapText="1"/>
    </xf>
    <xf numFmtId="0" fontId="144" fillId="0" borderId="0" xfId="2250" applyFont="1"/>
    <xf numFmtId="0" fontId="10" fillId="0" borderId="0" xfId="2250" applyFont="1"/>
    <xf numFmtId="0" fontId="144" fillId="0" borderId="0" xfId="2250" applyFont="1" applyAlignment="1">
      <alignment vertical="center"/>
    </xf>
    <xf numFmtId="0" fontId="8" fillId="0" borderId="140" xfId="2242" applyFont="1" applyBorder="1" applyAlignment="1">
      <alignment horizontal="left"/>
    </xf>
    <xf numFmtId="0" fontId="38" fillId="0" borderId="130" xfId="2250" applyBorder="1" applyAlignment="1">
      <alignment horizontal="center"/>
    </xf>
    <xf numFmtId="0" fontId="38" fillId="0" borderId="130" xfId="2250" applyBorder="1" applyAlignment="1">
      <alignment horizontal="center" vertical="center"/>
    </xf>
    <xf numFmtId="9" fontId="38" fillId="0" borderId="130" xfId="2" applyFont="1" applyBorder="1" applyAlignment="1">
      <alignment horizontal="center" vertical="center"/>
    </xf>
    <xf numFmtId="9" fontId="38" fillId="0" borderId="130" xfId="2" applyFont="1" applyBorder="1" applyAlignment="1">
      <alignment horizontal="center"/>
    </xf>
    <xf numFmtId="0" fontId="137" fillId="0" borderId="130" xfId="2250" applyFont="1" applyBorder="1" applyAlignment="1">
      <alignment horizontal="center" vertical="center"/>
    </xf>
    <xf numFmtId="0" fontId="145" fillId="0" borderId="130" xfId="2250" applyFont="1" applyBorder="1" applyAlignment="1">
      <alignment horizontal="center" vertical="center"/>
    </xf>
    <xf numFmtId="0" fontId="38" fillId="0" borderId="0" xfId="2580" quotePrefix="1" applyFont="1" applyAlignment="1">
      <alignment horizontal="left" vertical="center"/>
    </xf>
    <xf numFmtId="0" fontId="10" fillId="0" borderId="2" xfId="2580" applyBorder="1"/>
    <xf numFmtId="0" fontId="10" fillId="0" borderId="136" xfId="2580" applyBorder="1"/>
    <xf numFmtId="0" fontId="10" fillId="0" borderId="137" xfId="2580" applyBorder="1"/>
    <xf numFmtId="0" fontId="151" fillId="0" borderId="0" xfId="0" applyFont="1" applyAlignment="1">
      <alignment vertical="center"/>
    </xf>
    <xf numFmtId="0" fontId="154" fillId="0" borderId="0" xfId="3" applyFont="1"/>
    <xf numFmtId="0" fontId="38" fillId="0" borderId="0" xfId="3"/>
    <xf numFmtId="0" fontId="38" fillId="0" borderId="145" xfId="3" applyBorder="1"/>
    <xf numFmtId="0" fontId="38" fillId="0" borderId="146" xfId="3" applyBorder="1"/>
    <xf numFmtId="0" fontId="38" fillId="0" borderId="147" xfId="3" applyBorder="1"/>
    <xf numFmtId="0" fontId="38" fillId="0" borderId="148" xfId="3" applyBorder="1"/>
    <xf numFmtId="0" fontId="149" fillId="0" borderId="0" xfId="3" applyFont="1" applyAlignment="1">
      <alignment horizontal="center"/>
    </xf>
    <xf numFmtId="0" fontId="38" fillId="0" borderId="149" xfId="3" applyBorder="1"/>
    <xf numFmtId="0" fontId="38" fillId="0" borderId="150" xfId="3" applyBorder="1"/>
    <xf numFmtId="0" fontId="149" fillId="0" borderId="136" xfId="3" applyFont="1" applyBorder="1" applyAlignment="1">
      <alignment horizontal="center"/>
    </xf>
    <xf numFmtId="0" fontId="38" fillId="0" borderId="151" xfId="3" applyBorder="1"/>
    <xf numFmtId="0" fontId="38" fillId="0" borderId="152" xfId="3" applyBorder="1"/>
    <xf numFmtId="0" fontId="137" fillId="0" borderId="5" xfId="3" applyFont="1" applyBorder="1"/>
    <xf numFmtId="0" fontId="38" fillId="0" borderId="5" xfId="3" applyBorder="1"/>
    <xf numFmtId="0" fontId="38" fillId="0" borderId="153" xfId="3" applyBorder="1"/>
    <xf numFmtId="0" fontId="137" fillId="0" borderId="0" xfId="3" applyFont="1"/>
    <xf numFmtId="0" fontId="38" fillId="0" borderId="91" xfId="3" applyBorder="1"/>
    <xf numFmtId="0" fontId="137" fillId="0" borderId="0" xfId="3" applyFont="1" applyAlignment="1">
      <alignment horizontal="center"/>
    </xf>
    <xf numFmtId="0" fontId="137" fillId="0" borderId="0" xfId="3" applyFont="1" applyAlignment="1">
      <alignment vertical="top"/>
    </xf>
    <xf numFmtId="0" fontId="137" fillId="0" borderId="0" xfId="3" applyFont="1" applyAlignment="1">
      <alignment horizontal="right" vertical="top"/>
    </xf>
    <xf numFmtId="0" fontId="38" fillId="0" borderId="136" xfId="3" applyBorder="1"/>
    <xf numFmtId="0" fontId="137" fillId="0" borderId="136" xfId="3" applyFont="1" applyBorder="1" applyAlignment="1">
      <alignment vertical="top"/>
    </xf>
    <xf numFmtId="0" fontId="146" fillId="0" borderId="0" xfId="3" applyFont="1"/>
    <xf numFmtId="0" fontId="38" fillId="0" borderId="0" xfId="3" applyAlignment="1">
      <alignment horizontal="center"/>
    </xf>
    <xf numFmtId="0" fontId="130" fillId="82" borderId="130" xfId="3" applyFont="1" applyFill="1" applyBorder="1"/>
    <xf numFmtId="0" fontId="130" fillId="0" borderId="0" xfId="3" applyFont="1"/>
    <xf numFmtId="0" fontId="130" fillId="0" borderId="130" xfId="3" applyFont="1" applyBorder="1" applyAlignment="1">
      <alignment horizontal="center"/>
    </xf>
    <xf numFmtId="0" fontId="155" fillId="0" borderId="75" xfId="3" applyFont="1" applyBorder="1" applyAlignment="1">
      <alignment vertical="top"/>
    </xf>
    <xf numFmtId="0" fontId="155" fillId="0" borderId="84" xfId="3" applyFont="1" applyBorder="1" applyAlignment="1">
      <alignment vertical="top"/>
    </xf>
    <xf numFmtId="0" fontId="155" fillId="0" borderId="85" xfId="3" applyFont="1" applyBorder="1" applyAlignment="1">
      <alignment vertical="top"/>
    </xf>
    <xf numFmtId="0" fontId="155" fillId="0" borderId="0" xfId="3" applyFont="1" applyAlignment="1">
      <alignment horizontal="left" vertical="top"/>
    </xf>
    <xf numFmtId="0" fontId="155" fillId="0" borderId="31" xfId="3" applyFont="1" applyBorder="1" applyAlignment="1">
      <alignment vertical="top" wrapText="1"/>
    </xf>
    <xf numFmtId="0" fontId="155" fillId="0" borderId="0" xfId="3" applyFont="1" applyAlignment="1">
      <alignment vertical="top" wrapText="1"/>
    </xf>
    <xf numFmtId="0" fontId="155" fillId="0" borderId="139" xfId="3" applyFont="1" applyBorder="1" applyAlignment="1">
      <alignment vertical="top" wrapText="1"/>
    </xf>
    <xf numFmtId="0" fontId="0" fillId="0" borderId="31" xfId="0" applyBorder="1"/>
    <xf numFmtId="0" fontId="0" fillId="0" borderId="139" xfId="0" applyBorder="1"/>
    <xf numFmtId="0" fontId="0" fillId="0" borderId="90" xfId="0" applyBorder="1"/>
    <xf numFmtId="0" fontId="0" fillId="0" borderId="91" xfId="0" applyBorder="1"/>
    <xf numFmtId="0" fontId="0" fillId="0" borderId="94" xfId="0" applyBorder="1"/>
    <xf numFmtId="0" fontId="38" fillId="0" borderId="154" xfId="3" applyBorder="1"/>
    <xf numFmtId="0" fontId="38" fillId="0" borderId="13" xfId="3" applyBorder="1"/>
    <xf numFmtId="0" fontId="38" fillId="0" borderId="155" xfId="3" applyBorder="1"/>
    <xf numFmtId="0" fontId="130" fillId="0" borderId="31" xfId="3" applyFont="1" applyBorder="1" applyAlignment="1">
      <alignment vertical="center"/>
    </xf>
    <xf numFmtId="0" fontId="130" fillId="0" borderId="0" xfId="3" applyFont="1" applyAlignment="1">
      <alignment vertical="center"/>
    </xf>
    <xf numFmtId="0" fontId="130" fillId="0" borderId="130" xfId="3" applyFont="1" applyBorder="1" applyAlignment="1">
      <alignment horizontal="center" vertical="center"/>
    </xf>
    <xf numFmtId="0" fontId="130" fillId="0" borderId="0" xfId="3" applyFont="1" applyAlignment="1">
      <alignment horizontal="center"/>
    </xf>
    <xf numFmtId="0" fontId="156" fillId="0" borderId="31" xfId="0" applyFont="1" applyBorder="1"/>
    <xf numFmtId="0" fontId="155" fillId="0" borderId="31" xfId="3" applyFont="1" applyBorder="1" applyAlignment="1">
      <alignment vertical="top"/>
    </xf>
    <xf numFmtId="0" fontId="155" fillId="0" borderId="0" xfId="3" applyFont="1" applyAlignment="1">
      <alignment vertical="top"/>
    </xf>
    <xf numFmtId="0" fontId="155" fillId="0" borderId="139" xfId="3" applyFont="1" applyBorder="1" applyAlignment="1">
      <alignment vertical="top"/>
    </xf>
    <xf numFmtId="0" fontId="155" fillId="0" borderId="90" xfId="3" applyFont="1" applyBorder="1" applyAlignment="1">
      <alignment vertical="top" wrapText="1"/>
    </xf>
    <xf numFmtId="0" fontId="155" fillId="0" borderId="91" xfId="3" applyFont="1" applyBorder="1" applyAlignment="1">
      <alignment vertical="top" wrapText="1"/>
    </xf>
    <xf numFmtId="0" fontId="155" fillId="0" borderId="94" xfId="3" applyFont="1" applyBorder="1" applyAlignment="1">
      <alignment vertical="top" wrapText="1"/>
    </xf>
    <xf numFmtId="0" fontId="155" fillId="0" borderId="90" xfId="3" applyFont="1" applyBorder="1" applyAlignment="1">
      <alignment vertical="top"/>
    </xf>
    <xf numFmtId="0" fontId="155" fillId="0" borderId="91" xfId="3" applyFont="1" applyBorder="1" applyAlignment="1">
      <alignment vertical="top"/>
    </xf>
    <xf numFmtId="0" fontId="155" fillId="0" borderId="94" xfId="3" applyFont="1" applyBorder="1" applyAlignment="1">
      <alignment vertical="top"/>
    </xf>
    <xf numFmtId="0" fontId="155" fillId="0" borderId="92" xfId="3" applyFont="1" applyBorder="1" applyAlignment="1">
      <alignment vertical="top"/>
    </xf>
    <xf numFmtId="0" fontId="130" fillId="0" borderId="130" xfId="3" applyFont="1" applyBorder="1" applyAlignment="1">
      <alignment horizontal="center" vertical="top"/>
    </xf>
    <xf numFmtId="0" fontId="38" fillId="0" borderId="156" xfId="3" applyBorder="1"/>
    <xf numFmtId="0" fontId="38" fillId="0" borderId="157" xfId="3" applyBorder="1"/>
    <xf numFmtId="0" fontId="38" fillId="0" borderId="158" xfId="3" applyBorder="1"/>
    <xf numFmtId="0" fontId="130" fillId="0" borderId="133" xfId="3" applyFont="1" applyBorder="1"/>
    <xf numFmtId="0" fontId="130" fillId="0" borderId="105" xfId="3" applyFont="1" applyBorder="1"/>
    <xf numFmtId="0" fontId="130" fillId="0" borderId="134" xfId="3" applyFont="1" applyBorder="1"/>
    <xf numFmtId="49" fontId="130" fillId="0" borderId="133" xfId="3" applyNumberFormat="1" applyFont="1" applyBorder="1"/>
    <xf numFmtId="49" fontId="130" fillId="0" borderId="105" xfId="3" applyNumberFormat="1" applyFont="1" applyBorder="1"/>
    <xf numFmtId="164" fontId="130" fillId="0" borderId="133" xfId="2287" applyFont="1" applyFill="1" applyBorder="1" applyAlignment="1"/>
    <xf numFmtId="164" fontId="130" fillId="0" borderId="105" xfId="2287" applyFont="1" applyFill="1" applyBorder="1" applyAlignment="1"/>
    <xf numFmtId="164" fontId="130" fillId="0" borderId="134" xfId="2287" applyFont="1" applyFill="1" applyBorder="1" applyAlignment="1"/>
    <xf numFmtId="0" fontId="155" fillId="0" borderId="31" xfId="3" applyFont="1" applyBorder="1" applyAlignment="1">
      <alignment horizontal="left" vertical="top" wrapText="1"/>
    </xf>
    <xf numFmtId="0" fontId="155" fillId="0" borderId="0" xfId="3" applyFont="1" applyAlignment="1">
      <alignment horizontal="left" vertical="top" wrapText="1"/>
    </xf>
    <xf numFmtId="0" fontId="155" fillId="0" borderId="139" xfId="3" applyFont="1" applyBorder="1" applyAlignment="1">
      <alignment horizontal="left" vertical="top" wrapText="1"/>
    </xf>
    <xf numFmtId="0" fontId="0" fillId="0" borderId="130" xfId="0" applyBorder="1" applyAlignment="1">
      <alignment horizontal="center" vertical="center"/>
    </xf>
    <xf numFmtId="0" fontId="0" fillId="0" borderId="130" xfId="0" applyBorder="1" applyAlignment="1">
      <alignment horizontal="center"/>
    </xf>
    <xf numFmtId="0" fontId="8" fillId="0" borderId="140" xfId="2242" applyFont="1" applyBorder="1" applyAlignment="1">
      <alignment horizontal="center" vertical="center"/>
    </xf>
    <xf numFmtId="0" fontId="9" fillId="0" borderId="123" xfId="2242" applyFont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22" fillId="0" borderId="130" xfId="0" applyFont="1" applyBorder="1" applyAlignment="1" applyProtection="1">
      <alignment horizontal="center" vertical="center"/>
      <protection locked="0"/>
    </xf>
    <xf numFmtId="0" fontId="120" fillId="0" borderId="130" xfId="0" applyFont="1" applyBorder="1" applyAlignment="1" applyProtection="1">
      <alignment horizontal="left" vertical="center" wrapText="1"/>
      <protection locked="0"/>
    </xf>
    <xf numFmtId="3" fontId="106" fillId="0" borderId="130" xfId="0" applyNumberFormat="1" applyFont="1" applyBorder="1" applyAlignment="1" applyProtection="1">
      <alignment horizontal="right" vertical="center" indent="2"/>
      <protection locked="0"/>
    </xf>
    <xf numFmtId="3" fontId="122" fillId="0" borderId="130" xfId="0" applyNumberFormat="1" applyFont="1" applyBorder="1" applyAlignment="1" applyProtection="1">
      <alignment horizontal="right" vertical="center" indent="2"/>
      <protection locked="0"/>
    </xf>
    <xf numFmtId="9" fontId="122" fillId="0" borderId="130" xfId="2" applyFont="1" applyFill="1" applyBorder="1" applyAlignment="1" applyProtection="1">
      <alignment horizontal="center" vertical="center"/>
      <protection locked="0"/>
    </xf>
    <xf numFmtId="0" fontId="120" fillId="0" borderId="130" xfId="0" applyFont="1" applyBorder="1" applyAlignment="1" applyProtection="1">
      <alignment horizontal="center" vertical="center"/>
      <protection locked="0"/>
    </xf>
    <xf numFmtId="9" fontId="120" fillId="0" borderId="130" xfId="2" applyFont="1" applyFill="1" applyBorder="1" applyAlignment="1" applyProtection="1">
      <alignment horizontal="center" vertical="center"/>
      <protection locked="0"/>
    </xf>
    <xf numFmtId="0" fontId="125" fillId="0" borderId="130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33" xfId="0" applyBorder="1" applyAlignment="1" applyProtection="1">
      <alignment vertical="center"/>
      <protection locked="0"/>
    </xf>
    <xf numFmtId="0" fontId="0" fillId="0" borderId="134" xfId="0" applyBorder="1" applyAlignment="1" applyProtection="1">
      <alignment vertical="center" wrapText="1"/>
      <protection locked="0"/>
    </xf>
    <xf numFmtId="0" fontId="0" fillId="0" borderId="85" xfId="0" applyBorder="1" applyAlignment="1" applyProtection="1">
      <alignment vertical="center" wrapText="1"/>
      <protection locked="0"/>
    </xf>
    <xf numFmtId="0" fontId="0" fillId="0" borderId="139" xfId="0" applyBorder="1" applyAlignment="1" applyProtection="1">
      <alignment vertical="center" wrapText="1"/>
      <protection locked="0"/>
    </xf>
    <xf numFmtId="0" fontId="0" fillId="0" borderId="94" xfId="0" applyBorder="1" applyAlignment="1" applyProtection="1">
      <alignment vertical="center" wrapText="1"/>
      <protection locked="0"/>
    </xf>
    <xf numFmtId="9" fontId="0" fillId="0" borderId="75" xfId="2" applyFont="1" applyFill="1" applyBorder="1" applyAlignment="1" applyProtection="1">
      <alignment horizontal="center" vertical="center" wrapText="1"/>
      <protection locked="0"/>
    </xf>
    <xf numFmtId="9" fontId="0" fillId="0" borderId="31" xfId="2" applyFont="1" applyFill="1" applyBorder="1" applyAlignment="1" applyProtection="1">
      <alignment horizontal="center" vertical="center" wrapText="1"/>
      <protection locked="0"/>
    </xf>
    <xf numFmtId="9" fontId="0" fillId="0" borderId="90" xfId="2" applyFont="1" applyFill="1" applyBorder="1" applyAlignment="1" applyProtection="1">
      <alignment horizontal="center" vertical="center" wrapText="1"/>
      <protection locked="0"/>
    </xf>
    <xf numFmtId="0" fontId="8" fillId="0" borderId="0" xfId="2283" applyNumberFormat="1" applyFont="1" applyFill="1" applyBorder="1" applyAlignment="1">
      <alignment horizontal="center" vertical="center"/>
    </xf>
    <xf numFmtId="0" fontId="39" fillId="0" borderId="0" xfId="0" applyFont="1" applyAlignment="1" applyProtection="1">
      <alignment horizontal="center" vertical="center" wrapText="1"/>
      <protection locked="0"/>
    </xf>
    <xf numFmtId="0" fontId="157" fillId="0" borderId="0" xfId="0" applyFont="1" applyAlignment="1" applyProtection="1">
      <alignment horizontal="left" vertical="center" wrapText="1"/>
      <protection locked="0"/>
    </xf>
    <xf numFmtId="41" fontId="94" fillId="0" borderId="126" xfId="2146" applyNumberFormat="1" applyFont="1" applyBorder="1" applyAlignment="1" applyProtection="1">
      <alignment vertical="center"/>
      <protection hidden="1"/>
    </xf>
    <xf numFmtId="41" fontId="94" fillId="0" borderId="127" xfId="2146" applyNumberFormat="1" applyFont="1" applyBorder="1" applyAlignment="1" applyProtection="1">
      <alignment vertical="center"/>
      <protection hidden="1"/>
    </xf>
    <xf numFmtId="41" fontId="94" fillId="0" borderId="128" xfId="2146" applyNumberFormat="1" applyFont="1" applyBorder="1" applyAlignment="1" applyProtection="1">
      <alignment vertical="center"/>
      <protection hidden="1"/>
    </xf>
    <xf numFmtId="41" fontId="94" fillId="0" borderId="121" xfId="2146" applyNumberFormat="1" applyFont="1" applyBorder="1" applyAlignment="1" applyProtection="1">
      <alignment vertical="center"/>
      <protection hidden="1"/>
    </xf>
    <xf numFmtId="41" fontId="94" fillId="0" borderId="129" xfId="2146" applyNumberFormat="1" applyFont="1" applyBorder="1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9" fontId="0" fillId="0" borderId="130" xfId="2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30" xfId="0" applyBorder="1" applyAlignment="1">
      <alignment horizontal="left"/>
    </xf>
    <xf numFmtId="3" fontId="106" fillId="0" borderId="0" xfId="0" applyNumberFormat="1" applyFont="1" applyAlignment="1" applyProtection="1">
      <alignment horizontal="right" vertical="center" indent="2"/>
      <protection locked="0"/>
    </xf>
    <xf numFmtId="0" fontId="106" fillId="0" borderId="130" xfId="0" applyFont="1" applyBorder="1" applyAlignment="1" applyProtection="1">
      <alignment horizontal="left" vertical="center"/>
      <protection locked="0"/>
    </xf>
    <xf numFmtId="3" fontId="106" fillId="0" borderId="130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9" fontId="0" fillId="0" borderId="0" xfId="2" applyFont="1" applyFill="1" applyBorder="1" applyAlignment="1" applyProtection="1">
      <alignment horizontal="center" vertical="center" wrapText="1"/>
      <protection locked="0"/>
    </xf>
    <xf numFmtId="0" fontId="0" fillId="0" borderId="130" xfId="0" applyBorder="1"/>
    <xf numFmtId="3" fontId="16" fillId="0" borderId="130" xfId="0" applyNumberFormat="1" applyFont="1" applyBorder="1" applyAlignment="1" applyProtection="1">
      <alignment horizontal="right" vertical="center" wrapText="1"/>
      <protection locked="0"/>
    </xf>
    <xf numFmtId="166" fontId="0" fillId="0" borderId="76" xfId="1" applyNumberFormat="1" applyFont="1" applyFill="1" applyBorder="1" applyProtection="1">
      <protection hidden="1"/>
    </xf>
    <xf numFmtId="3" fontId="0" fillId="0" borderId="130" xfId="0" applyNumberFormat="1" applyBorder="1" applyAlignment="1" applyProtection="1">
      <alignment vertical="center" wrapText="1"/>
      <protection locked="0"/>
    </xf>
    <xf numFmtId="3" fontId="16" fillId="0" borderId="130" xfId="0" applyNumberFormat="1" applyFont="1" applyBorder="1" applyAlignment="1" applyProtection="1">
      <alignment vertical="center" wrapText="1"/>
      <protection locked="0"/>
    </xf>
    <xf numFmtId="0" fontId="120" fillId="0" borderId="138" xfId="0" applyFont="1" applyBorder="1" applyAlignment="1" applyProtection="1">
      <alignment horizontal="left" vertical="center" wrapText="1"/>
      <protection locked="0"/>
    </xf>
    <xf numFmtId="3" fontId="0" fillId="0" borderId="138" xfId="0" applyNumberFormat="1" applyBorder="1" applyAlignment="1" applyProtection="1">
      <alignment horizontal="right" vertical="center" wrapText="1"/>
      <protection locked="0"/>
    </xf>
    <xf numFmtId="9" fontId="0" fillId="0" borderId="138" xfId="2" applyFont="1" applyFill="1" applyBorder="1" applyAlignment="1" applyProtection="1">
      <alignment horizontal="center" vertical="center" wrapText="1"/>
      <protection locked="0"/>
    </xf>
    <xf numFmtId="0" fontId="0" fillId="0" borderId="138" xfId="0" applyBorder="1" applyAlignment="1" applyProtection="1">
      <alignment horizontal="center" vertical="center" wrapText="1"/>
      <protection locked="0"/>
    </xf>
    <xf numFmtId="9" fontId="122" fillId="0" borderId="138" xfId="2" applyFont="1" applyFill="1" applyBorder="1" applyAlignment="1" applyProtection="1">
      <alignment horizontal="center" vertical="center"/>
      <protection locked="0"/>
    </xf>
    <xf numFmtId="0" fontId="120" fillId="0" borderId="60" xfId="0" applyFont="1" applyBorder="1" applyAlignment="1" applyProtection="1">
      <alignment horizontal="left" vertical="center" wrapText="1"/>
      <protection locked="0"/>
    </xf>
    <xf numFmtId="3" fontId="0" fillId="0" borderId="60" xfId="0" applyNumberFormat="1" applyBorder="1" applyAlignment="1" applyProtection="1">
      <alignment horizontal="right" vertical="center" wrapText="1"/>
      <protection locked="0"/>
    </xf>
    <xf numFmtId="9" fontId="0" fillId="0" borderId="60" xfId="2" applyFont="1" applyFill="1" applyBorder="1" applyAlignment="1" applyProtection="1">
      <alignment horizontal="center" vertical="center" wrapText="1"/>
      <protection locked="0"/>
    </xf>
    <xf numFmtId="0" fontId="0" fillId="0" borderId="60" xfId="0" applyBorder="1" applyAlignment="1" applyProtection="1">
      <alignment horizontal="center" vertical="center" wrapText="1"/>
      <protection locked="0"/>
    </xf>
    <xf numFmtId="9" fontId="122" fillId="0" borderId="60" xfId="2" applyFont="1" applyFill="1" applyBorder="1" applyAlignment="1" applyProtection="1">
      <alignment horizontal="center" vertical="center"/>
      <protection locked="0"/>
    </xf>
    <xf numFmtId="0" fontId="120" fillId="0" borderId="79" xfId="0" applyFont="1" applyBorder="1" applyAlignment="1" applyProtection="1">
      <alignment horizontal="left" vertical="center" wrapText="1"/>
      <protection locked="0"/>
    </xf>
    <xf numFmtId="3" fontId="0" fillId="0" borderId="79" xfId="0" applyNumberFormat="1" applyBorder="1" applyAlignment="1" applyProtection="1">
      <alignment horizontal="right" vertical="center" wrapText="1"/>
      <protection locked="0"/>
    </xf>
    <xf numFmtId="9" fontId="0" fillId="0" borderId="79" xfId="2" applyFont="1" applyFill="1" applyBorder="1" applyAlignment="1" applyProtection="1">
      <alignment horizontal="center" vertical="center" wrapText="1"/>
      <protection locked="0"/>
    </xf>
    <xf numFmtId="0" fontId="0" fillId="0" borderId="79" xfId="0" applyBorder="1" applyAlignment="1" applyProtection="1">
      <alignment horizontal="center" vertical="center" wrapText="1"/>
      <protection locked="0"/>
    </xf>
    <xf numFmtId="9" fontId="122" fillId="0" borderId="79" xfId="2" applyFont="1" applyFill="1" applyBorder="1" applyAlignment="1" applyProtection="1">
      <alignment horizontal="center" vertical="center"/>
      <protection locked="0"/>
    </xf>
    <xf numFmtId="0" fontId="151" fillId="0" borderId="138" xfId="0" applyFont="1" applyBorder="1" applyAlignment="1">
      <alignment vertical="center"/>
    </xf>
    <xf numFmtId="3" fontId="0" fillId="0" borderId="138" xfId="0" applyNumberFormat="1" applyBorder="1" applyAlignment="1" applyProtection="1">
      <alignment vertical="center" wrapText="1"/>
      <protection locked="0"/>
    </xf>
    <xf numFmtId="3" fontId="16" fillId="0" borderId="138" xfId="0" applyNumberFormat="1" applyFont="1" applyBorder="1" applyAlignment="1" applyProtection="1">
      <alignment vertical="center" wrapText="1"/>
      <protection locked="0"/>
    </xf>
    <xf numFmtId="0" fontId="0" fillId="0" borderId="138" xfId="0" applyBorder="1" applyAlignment="1" applyProtection="1">
      <alignment vertical="center" wrapText="1"/>
      <protection locked="0"/>
    </xf>
    <xf numFmtId="0" fontId="151" fillId="0" borderId="60" xfId="0" applyFont="1" applyBorder="1" applyAlignment="1">
      <alignment vertical="center"/>
    </xf>
    <xf numFmtId="3" fontId="0" fillId="0" borderId="60" xfId="0" applyNumberFormat="1" applyBorder="1" applyAlignment="1" applyProtection="1">
      <alignment vertical="center" wrapText="1"/>
      <protection locked="0"/>
    </xf>
    <xf numFmtId="3" fontId="16" fillId="0" borderId="60" xfId="0" applyNumberFormat="1" applyFont="1" applyBorder="1" applyAlignment="1" applyProtection="1">
      <alignment vertical="center" wrapText="1"/>
      <protection locked="0"/>
    </xf>
    <xf numFmtId="0" fontId="0" fillId="0" borderId="60" xfId="0" applyBorder="1" applyAlignment="1" applyProtection="1">
      <alignment vertical="center" wrapText="1"/>
      <protection locked="0"/>
    </xf>
    <xf numFmtId="0" fontId="151" fillId="0" borderId="79" xfId="0" applyFont="1" applyBorder="1" applyAlignment="1">
      <alignment vertical="center"/>
    </xf>
    <xf numFmtId="3" fontId="0" fillId="0" borderId="79" xfId="0" applyNumberFormat="1" applyBorder="1" applyAlignment="1" applyProtection="1">
      <alignment vertical="center" wrapText="1"/>
      <protection locked="0"/>
    </xf>
    <xf numFmtId="3" fontId="16" fillId="0" borderId="79" xfId="0" applyNumberFormat="1" applyFont="1" applyBorder="1" applyAlignment="1" applyProtection="1">
      <alignment vertical="center" wrapText="1"/>
      <protection locked="0"/>
    </xf>
    <xf numFmtId="0" fontId="0" fillId="0" borderId="79" xfId="0" applyBorder="1" applyAlignment="1" applyProtection="1">
      <alignment vertical="center" wrapText="1"/>
      <protection locked="0"/>
    </xf>
    <xf numFmtId="0" fontId="159" fillId="0" borderId="0" xfId="0" applyFont="1" applyAlignment="1" applyProtection="1">
      <alignment horizontal="left" vertical="center"/>
      <protection locked="0"/>
    </xf>
    <xf numFmtId="0" fontId="159" fillId="84" borderId="0" xfId="0" applyFont="1" applyFill="1"/>
    <xf numFmtId="0" fontId="0" fillId="84" borderId="0" xfId="0" applyFill="1"/>
    <xf numFmtId="0" fontId="159" fillId="84" borderId="0" xfId="0" applyFont="1" applyFill="1" applyAlignment="1" applyProtection="1">
      <alignment horizontal="left" vertical="center"/>
      <protection locked="0"/>
    </xf>
    <xf numFmtId="0" fontId="0" fillId="84" borderId="0" xfId="0" applyFill="1" applyAlignment="1" applyProtection="1">
      <alignment horizontal="center" vertical="center" wrapText="1"/>
      <protection locked="0"/>
    </xf>
    <xf numFmtId="0" fontId="159" fillId="0" borderId="130" xfId="0" applyFont="1" applyBorder="1" applyAlignment="1" applyProtection="1">
      <alignment horizontal="left" vertical="center"/>
      <protection locked="0"/>
    </xf>
    <xf numFmtId="0" fontId="16" fillId="0" borderId="138" xfId="0" applyFont="1" applyBorder="1" applyAlignment="1" applyProtection="1">
      <alignment horizontal="left" vertical="center"/>
      <protection locked="0"/>
    </xf>
    <xf numFmtId="0" fontId="16" fillId="0" borderId="79" xfId="0" applyFont="1" applyBorder="1" applyAlignment="1" applyProtection="1">
      <alignment horizontal="left" vertical="center"/>
      <protection locked="0"/>
    </xf>
    <xf numFmtId="0" fontId="160" fillId="0" borderId="0" xfId="0" applyFont="1" applyAlignment="1" applyProtection="1">
      <alignment horizontal="left" vertical="center"/>
      <protection locked="0"/>
    </xf>
    <xf numFmtId="0" fontId="122" fillId="0" borderId="31" xfId="0" applyFont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vertical="center" wrapText="1"/>
      <protection locked="0"/>
    </xf>
    <xf numFmtId="0" fontId="16" fillId="6" borderId="130" xfId="0" applyFont="1" applyFill="1" applyBorder="1" applyAlignment="1" applyProtection="1">
      <alignment horizontal="center" vertical="center" wrapText="1"/>
      <protection locked="0"/>
    </xf>
    <xf numFmtId="0" fontId="0" fillId="0" borderId="159" xfId="0" applyBorder="1" applyAlignment="1" applyProtection="1">
      <alignment horizontal="center" vertical="center" wrapText="1"/>
      <protection locked="0"/>
    </xf>
    <xf numFmtId="9" fontId="0" fillId="0" borderId="159" xfId="2" applyFont="1" applyFill="1" applyBorder="1" applyAlignment="1" applyProtection="1">
      <alignment horizontal="center" vertical="center" wrapText="1"/>
      <protection locked="0"/>
    </xf>
    <xf numFmtId="0" fontId="151" fillId="0" borderId="159" xfId="0" applyFont="1" applyBorder="1" applyAlignment="1">
      <alignment vertical="center"/>
    </xf>
    <xf numFmtId="0" fontId="0" fillId="0" borderId="138" xfId="0" applyBorder="1"/>
    <xf numFmtId="0" fontId="0" fillId="0" borderId="60" xfId="0" applyBorder="1"/>
    <xf numFmtId="0" fontId="0" fillId="0" borderId="79" xfId="0" applyBorder="1"/>
    <xf numFmtId="0" fontId="0" fillId="0" borderId="162" xfId="0" applyBorder="1" applyAlignment="1" applyProtection="1">
      <alignment horizontal="center" vertical="center" wrapText="1"/>
      <protection locked="0"/>
    </xf>
    <xf numFmtId="9" fontId="0" fillId="0" borderId="162" xfId="2" applyFont="1" applyFill="1" applyBorder="1" applyAlignment="1" applyProtection="1">
      <alignment horizontal="center" vertical="center" wrapText="1"/>
      <protection locked="0"/>
    </xf>
    <xf numFmtId="0" fontId="0" fillId="0" borderId="163" xfId="0" applyBorder="1" applyAlignment="1" applyProtection="1">
      <alignment horizontal="center" vertical="center" wrapText="1"/>
      <protection locked="0"/>
    </xf>
    <xf numFmtId="9" fontId="0" fillId="0" borderId="163" xfId="2" applyFont="1" applyFill="1" applyBorder="1" applyAlignment="1" applyProtection="1">
      <alignment horizontal="center" vertical="center" wrapText="1"/>
      <protection locked="0"/>
    </xf>
    <xf numFmtId="9" fontId="122" fillId="0" borderId="0" xfId="2" applyFont="1" applyFill="1" applyBorder="1" applyAlignment="1" applyProtection="1">
      <alignment horizontal="center" vertical="center"/>
      <protection locked="0"/>
    </xf>
    <xf numFmtId="0" fontId="122" fillId="85" borderId="130" xfId="0" applyFont="1" applyFill="1" applyBorder="1" applyAlignment="1" applyProtection="1">
      <alignment horizontal="center" vertical="center"/>
      <protection locked="0"/>
    </xf>
    <xf numFmtId="0" fontId="122" fillId="81" borderId="130" xfId="0" applyFont="1" applyFill="1" applyBorder="1" applyAlignment="1" applyProtection="1">
      <alignment horizontal="center" vertical="center"/>
      <protection locked="0"/>
    </xf>
    <xf numFmtId="0" fontId="16" fillId="6" borderId="159" xfId="0" applyFont="1" applyFill="1" applyBorder="1" applyAlignment="1" applyProtection="1">
      <alignment horizontal="center" vertical="center" wrapText="1"/>
      <protection locked="0"/>
    </xf>
    <xf numFmtId="0" fontId="16" fillId="81" borderId="130" xfId="0" applyFont="1" applyFill="1" applyBorder="1" applyAlignment="1" applyProtection="1">
      <alignment horizontal="center" vertical="center" wrapText="1"/>
      <protection locked="0"/>
    </xf>
    <xf numFmtId="0" fontId="16" fillId="85" borderId="130" xfId="0" applyFont="1" applyFill="1" applyBorder="1" applyAlignment="1" applyProtection="1">
      <alignment horizontal="center" vertical="center" wrapText="1"/>
      <protection locked="0"/>
    </xf>
    <xf numFmtId="0" fontId="16" fillId="6" borderId="130" xfId="0" applyFont="1" applyFill="1" applyBorder="1"/>
    <xf numFmtId="0" fontId="16" fillId="84" borderId="130" xfId="0" applyFont="1" applyFill="1" applyBorder="1" applyAlignment="1" applyProtection="1">
      <alignment horizontal="center" vertical="center" wrapText="1"/>
      <protection locked="0"/>
    </xf>
    <xf numFmtId="3" fontId="122" fillId="0" borderId="60" xfId="2" applyNumberFormat="1" applyFont="1" applyFill="1" applyBorder="1" applyAlignment="1" applyProtection="1">
      <alignment horizontal="center" vertical="center"/>
      <protection locked="0"/>
    </xf>
    <xf numFmtId="3" fontId="122" fillId="0" borderId="79" xfId="2" applyNumberFormat="1" applyFont="1" applyFill="1" applyBorder="1" applyAlignment="1" applyProtection="1">
      <alignment horizontal="center" vertical="center"/>
      <protection locked="0"/>
    </xf>
    <xf numFmtId="3" fontId="122" fillId="0" borderId="130" xfId="2" applyNumberFormat="1" applyFont="1" applyFill="1" applyBorder="1" applyAlignment="1" applyProtection="1">
      <alignment horizontal="center" vertical="center"/>
      <protection locked="0"/>
    </xf>
    <xf numFmtId="3" fontId="0" fillId="0" borderId="138" xfId="2" applyNumberFormat="1" applyFont="1" applyFill="1" applyBorder="1" applyAlignment="1" applyProtection="1">
      <alignment vertical="center" wrapText="1"/>
      <protection locked="0"/>
    </xf>
    <xf numFmtId="3" fontId="0" fillId="0" borderId="60" xfId="2" applyNumberFormat="1" applyFont="1" applyFill="1" applyBorder="1" applyAlignment="1" applyProtection="1">
      <alignment vertical="center" wrapText="1"/>
      <protection locked="0"/>
    </xf>
    <xf numFmtId="3" fontId="0" fillId="0" borderId="79" xfId="2" applyNumberFormat="1" applyFont="1" applyFill="1" applyBorder="1" applyAlignment="1" applyProtection="1">
      <alignment vertical="center" wrapText="1"/>
      <protection locked="0"/>
    </xf>
    <xf numFmtId="0" fontId="0" fillId="0" borderId="15" xfId="0" applyBorder="1"/>
    <xf numFmtId="0" fontId="0" fillId="0" borderId="140" xfId="0" applyBorder="1"/>
    <xf numFmtId="0" fontId="0" fillId="0" borderId="7" xfId="0" applyBorder="1"/>
    <xf numFmtId="0" fontId="0" fillId="0" borderId="7" xfId="0" applyBorder="1" applyAlignment="1" applyProtection="1">
      <alignment vertical="center" wrapText="1"/>
      <protection locked="0"/>
    </xf>
    <xf numFmtId="0" fontId="122" fillId="0" borderId="7" xfId="0" applyFont="1" applyBorder="1" applyAlignment="1" applyProtection="1">
      <alignment horizontal="center" vertical="center"/>
      <protection locked="0"/>
    </xf>
    <xf numFmtId="9" fontId="122" fillId="0" borderId="7" xfId="2" applyFont="1" applyFill="1" applyBorder="1" applyAlignment="1" applyProtection="1">
      <alignment horizontal="center" vertical="center"/>
      <protection locked="0"/>
    </xf>
    <xf numFmtId="0" fontId="0" fillId="0" borderId="2" xfId="0" applyBorder="1"/>
    <xf numFmtId="17" fontId="87" fillId="0" borderId="0" xfId="0" applyNumberFormat="1" applyFont="1" applyAlignment="1" applyProtection="1">
      <alignment horizontal="center" vertical="center"/>
      <protection locked="0"/>
    </xf>
    <xf numFmtId="17" fontId="87" fillId="0" borderId="0" xfId="0" applyNumberFormat="1" applyFont="1" applyAlignment="1" applyProtection="1">
      <alignment vertical="center"/>
      <protection locked="0"/>
    </xf>
    <xf numFmtId="0" fontId="0" fillId="0" borderId="5" xfId="0" applyBorder="1"/>
    <xf numFmtId="0" fontId="158" fillId="0" borderId="5" xfId="0" applyFont="1" applyBorder="1" applyAlignment="1">
      <alignment horizontal="left"/>
    </xf>
    <xf numFmtId="1" fontId="18" fillId="0" borderId="0" xfId="0" applyNumberFormat="1" applyFont="1" applyAlignment="1" applyProtection="1">
      <alignment horizontal="right" vertical="center"/>
      <protection locked="0"/>
    </xf>
    <xf numFmtId="0" fontId="0" fillId="0" borderId="6" xfId="0" applyBorder="1"/>
    <xf numFmtId="0" fontId="0" fillId="0" borderId="136" xfId="0" applyBorder="1"/>
    <xf numFmtId="0" fontId="0" fillId="0" borderId="137" xfId="0" applyBorder="1"/>
    <xf numFmtId="0" fontId="161" fillId="0" borderId="5" xfId="0" applyFont="1" applyBorder="1" applyAlignment="1" applyProtection="1">
      <alignment vertical="center"/>
      <protection locked="0"/>
    </xf>
    <xf numFmtId="165" fontId="20" fillId="0" borderId="5" xfId="0" applyNumberFormat="1" applyFont="1" applyBorder="1" applyProtection="1">
      <protection locked="0"/>
    </xf>
    <xf numFmtId="1" fontId="20" fillId="0" borderId="5" xfId="0" applyNumberFormat="1" applyFont="1" applyBorder="1" applyProtection="1">
      <protection locked="0"/>
    </xf>
    <xf numFmtId="0" fontId="20" fillId="0" borderId="5" xfId="0" applyFont="1" applyBorder="1" applyAlignment="1" applyProtection="1">
      <alignment horizontal="left"/>
      <protection locked="0"/>
    </xf>
    <xf numFmtId="0" fontId="87" fillId="0" borderId="0" xfId="0" applyFont="1" applyAlignment="1" applyProtection="1">
      <alignment vertical="center"/>
      <protection locked="0"/>
    </xf>
    <xf numFmtId="3" fontId="16" fillId="0" borderId="0" xfId="0" applyNumberFormat="1" applyFont="1" applyAlignment="1" applyProtection="1">
      <alignment horizontal="right" vertical="center" wrapText="1"/>
      <protection locked="0"/>
    </xf>
    <xf numFmtId="3" fontId="16" fillId="0" borderId="0" xfId="0" applyNumberFormat="1" applyFont="1" applyAlignment="1" applyProtection="1">
      <alignment vertical="center" wrapText="1"/>
      <protection locked="0"/>
    </xf>
    <xf numFmtId="0" fontId="120" fillId="0" borderId="0" xfId="0" applyFont="1" applyAlignment="1" applyProtection="1">
      <alignment horizontal="left" vertical="center" wrapText="1"/>
      <protection locked="0"/>
    </xf>
    <xf numFmtId="3" fontId="0" fillId="0" borderId="0" xfId="0" applyNumberFormat="1" applyAlignment="1" applyProtection="1">
      <alignment vertical="center" wrapText="1"/>
      <protection locked="0"/>
    </xf>
    <xf numFmtId="3" fontId="122" fillId="0" borderId="0" xfId="2" applyNumberFormat="1" applyFont="1" applyFill="1" applyBorder="1" applyAlignment="1" applyProtection="1">
      <alignment horizontal="center" vertical="center"/>
      <protection locked="0"/>
    </xf>
    <xf numFmtId="3" fontId="106" fillId="0" borderId="0" xfId="0" applyNumberFormat="1" applyFont="1" applyAlignment="1" applyProtection="1">
      <alignment horizontal="center" vertical="center"/>
      <protection locked="0"/>
    </xf>
    <xf numFmtId="0" fontId="127" fillId="78" borderId="140" xfId="2567" quotePrefix="1" applyFont="1" applyFill="1" applyBorder="1" applyAlignment="1">
      <alignment horizontal="left" vertical="center"/>
    </xf>
    <xf numFmtId="0" fontId="154" fillId="0" borderId="0" xfId="3" quotePrefix="1" applyFont="1" applyAlignment="1">
      <alignment horizontal="left"/>
    </xf>
    <xf numFmtId="0" fontId="149" fillId="0" borderId="140" xfId="2580" quotePrefix="1" applyFont="1" applyBorder="1" applyAlignment="1">
      <alignment horizontal="left"/>
    </xf>
    <xf numFmtId="0" fontId="38" fillId="80" borderId="0" xfId="2580" quotePrefix="1" applyFont="1" applyFill="1" applyAlignment="1">
      <alignment horizontal="left" vertical="center"/>
    </xf>
    <xf numFmtId="0" fontId="134" fillId="0" borderId="133" xfId="2567" applyFont="1" applyBorder="1" applyAlignment="1">
      <alignment horizontal="left" vertical="center" shrinkToFit="1"/>
    </xf>
    <xf numFmtId="0" fontId="134" fillId="0" borderId="134" xfId="2567" applyFont="1" applyBorder="1" applyAlignment="1">
      <alignment horizontal="left" vertical="center" shrinkToFit="1"/>
    </xf>
    <xf numFmtId="17" fontId="134" fillId="0" borderId="133" xfId="2567" applyNumberFormat="1" applyFont="1" applyBorder="1" applyAlignment="1">
      <alignment horizontal="left" vertical="center"/>
    </xf>
    <xf numFmtId="17" fontId="134" fillId="0" borderId="134" xfId="2567" applyNumberFormat="1" applyFont="1" applyBorder="1" applyAlignment="1">
      <alignment horizontal="left" vertical="center"/>
    </xf>
    <xf numFmtId="17" fontId="134" fillId="6" borderId="133" xfId="2567" applyNumberFormat="1" applyFont="1" applyFill="1" applyBorder="1" applyAlignment="1">
      <alignment horizontal="left" vertical="center"/>
    </xf>
    <xf numFmtId="17" fontId="134" fillId="6" borderId="105" xfId="2567" applyNumberFormat="1" applyFont="1" applyFill="1" applyBorder="1" applyAlignment="1">
      <alignment horizontal="left" vertical="center"/>
    </xf>
    <xf numFmtId="17" fontId="134" fillId="0" borderId="133" xfId="2567" applyNumberFormat="1" applyFont="1" applyBorder="1" applyAlignment="1">
      <alignment horizontal="center" vertical="center" shrinkToFit="1"/>
    </xf>
    <xf numFmtId="17" fontId="134" fillId="0" borderId="134" xfId="2567" applyNumberFormat="1" applyFont="1" applyBorder="1" applyAlignment="1">
      <alignment horizontal="center" vertical="center" shrinkToFit="1"/>
    </xf>
    <xf numFmtId="0" fontId="128" fillId="79" borderId="91" xfId="2567" applyFont="1" applyFill="1" applyBorder="1" applyAlignment="1">
      <alignment horizontal="center" vertical="center"/>
    </xf>
    <xf numFmtId="0" fontId="132" fillId="78" borderId="0" xfId="2567" applyFont="1" applyFill="1" applyAlignment="1">
      <alignment horizontal="center" vertical="center" wrapText="1"/>
    </xf>
    <xf numFmtId="17" fontId="131" fillId="0" borderId="0" xfId="2567" applyNumberFormat="1" applyFont="1" applyAlignment="1">
      <alignment horizontal="center" vertical="center" wrapText="1"/>
    </xf>
    <xf numFmtId="166" fontId="134" fillId="0" borderId="133" xfId="1" applyNumberFormat="1" applyFont="1" applyFill="1" applyBorder="1" applyAlignment="1" applyProtection="1">
      <alignment horizontal="center" vertical="center"/>
      <protection locked="0"/>
    </xf>
    <xf numFmtId="166" fontId="134" fillId="0" borderId="134" xfId="1" applyNumberFormat="1" applyFont="1" applyFill="1" applyBorder="1" applyAlignment="1" applyProtection="1">
      <alignment horizontal="center" vertical="center"/>
      <protection locked="0"/>
    </xf>
    <xf numFmtId="0" fontId="134" fillId="0" borderId="133" xfId="0" applyFont="1" applyBorder="1" applyAlignment="1" applyProtection="1">
      <alignment horizontal="center" vertical="center"/>
      <protection locked="0"/>
    </xf>
    <xf numFmtId="0" fontId="134" fillId="0" borderId="134" xfId="0" applyFont="1" applyBorder="1" applyAlignment="1" applyProtection="1">
      <alignment horizontal="center" vertical="center"/>
      <protection locked="0"/>
    </xf>
    <xf numFmtId="175" fontId="134" fillId="6" borderId="133" xfId="0" applyNumberFormat="1" applyFont="1" applyFill="1" applyBorder="1" applyAlignment="1" applyProtection="1">
      <alignment horizontal="center" vertical="center"/>
      <protection locked="0"/>
    </xf>
    <xf numFmtId="175" fontId="134" fillId="6" borderId="134" xfId="0" applyNumberFormat="1" applyFont="1" applyFill="1" applyBorder="1" applyAlignment="1" applyProtection="1">
      <alignment horizontal="center" vertical="center"/>
      <protection locked="0"/>
    </xf>
    <xf numFmtId="0" fontId="134" fillId="6" borderId="133" xfId="2567" applyFont="1" applyFill="1" applyBorder="1" applyAlignment="1">
      <alignment horizontal="center" vertical="center"/>
    </xf>
    <xf numFmtId="0" fontId="134" fillId="6" borderId="134" xfId="2567" applyFont="1" applyFill="1" applyBorder="1" applyAlignment="1">
      <alignment horizontal="center" vertical="center"/>
    </xf>
    <xf numFmtId="17" fontId="133" fillId="78" borderId="0" xfId="2567" applyNumberFormat="1" applyFont="1" applyFill="1" applyAlignment="1">
      <alignment horizontal="center" vertical="center" wrapText="1"/>
    </xf>
    <xf numFmtId="0" fontId="134" fillId="78" borderId="133" xfId="2567" applyFont="1" applyFill="1" applyBorder="1" applyAlignment="1">
      <alignment horizontal="center" vertical="center"/>
    </xf>
    <xf numFmtId="0" fontId="134" fillId="78" borderId="134" xfId="2567" applyFont="1" applyFill="1" applyBorder="1" applyAlignment="1">
      <alignment horizontal="center" vertical="center"/>
    </xf>
    <xf numFmtId="175" fontId="135" fillId="0" borderId="87" xfId="0" applyNumberFormat="1" applyFont="1" applyBorder="1" applyAlignment="1" applyProtection="1">
      <alignment horizontal="center" vertical="center"/>
      <protection locked="0"/>
    </xf>
    <xf numFmtId="175" fontId="135" fillId="0" borderId="84" xfId="0" applyNumberFormat="1" applyFont="1" applyBorder="1" applyAlignment="1" applyProtection="1">
      <alignment horizontal="center" vertical="center"/>
      <protection locked="0"/>
    </xf>
    <xf numFmtId="175" fontId="135" fillId="0" borderId="140" xfId="0" applyNumberFormat="1" applyFont="1" applyBorder="1" applyAlignment="1" applyProtection="1">
      <alignment horizontal="center" vertical="center"/>
      <protection locked="0"/>
    </xf>
    <xf numFmtId="175" fontId="135" fillId="0" borderId="0" xfId="0" applyNumberFormat="1" applyFont="1" applyAlignment="1" applyProtection="1">
      <alignment horizontal="center" vertical="center"/>
      <protection locked="0"/>
    </xf>
    <xf numFmtId="175" fontId="135" fillId="0" borderId="141" xfId="0" applyNumberFormat="1" applyFont="1" applyBorder="1" applyAlignment="1" applyProtection="1">
      <alignment horizontal="center" vertical="center"/>
      <protection locked="0"/>
    </xf>
    <xf numFmtId="175" fontId="135" fillId="0" borderId="91" xfId="0" applyNumberFormat="1" applyFont="1" applyBorder="1" applyAlignment="1" applyProtection="1">
      <alignment horizontal="center" vertical="center"/>
      <protection locked="0"/>
    </xf>
    <xf numFmtId="175" fontId="135" fillId="0" borderId="87" xfId="0" applyNumberFormat="1" applyFont="1" applyBorder="1" applyAlignment="1" applyProtection="1">
      <alignment horizontal="center" vertical="center" wrapText="1"/>
      <protection locked="0"/>
    </xf>
    <xf numFmtId="175" fontId="135" fillId="0" borderId="84" xfId="0" applyNumberFormat="1" applyFont="1" applyBorder="1" applyAlignment="1" applyProtection="1">
      <alignment horizontal="center" vertical="center" wrapText="1"/>
      <protection locked="0"/>
    </xf>
    <xf numFmtId="175" fontId="135" fillId="0" borderId="140" xfId="0" applyNumberFormat="1" applyFont="1" applyBorder="1" applyAlignment="1" applyProtection="1">
      <alignment horizontal="center" vertical="center" wrapText="1"/>
      <protection locked="0"/>
    </xf>
    <xf numFmtId="175" fontId="135" fillId="0" borderId="0" xfId="0" applyNumberFormat="1" applyFont="1" applyAlignment="1" applyProtection="1">
      <alignment horizontal="center" vertical="center" wrapText="1"/>
      <protection locked="0"/>
    </xf>
    <xf numFmtId="175" fontId="135" fillId="0" borderId="141" xfId="0" applyNumberFormat="1" applyFont="1" applyBorder="1" applyAlignment="1" applyProtection="1">
      <alignment horizontal="center" vertical="center" wrapText="1"/>
      <protection locked="0"/>
    </xf>
    <xf numFmtId="175" fontId="135" fillId="0" borderId="91" xfId="0" applyNumberFormat="1" applyFont="1" applyBorder="1" applyAlignment="1" applyProtection="1">
      <alignment horizontal="center" vertical="center" wrapText="1"/>
      <protection locked="0"/>
    </xf>
    <xf numFmtId="17" fontId="134" fillId="78" borderId="133" xfId="2567" applyNumberFormat="1" applyFont="1" applyFill="1" applyBorder="1" applyAlignment="1">
      <alignment horizontal="center" vertical="center" wrapText="1"/>
    </xf>
    <xf numFmtId="17" fontId="134" fillId="78" borderId="134" xfId="2567" applyNumberFormat="1" applyFont="1" applyFill="1" applyBorder="1" applyAlignment="1">
      <alignment horizontal="center" vertical="center" wrapText="1"/>
    </xf>
    <xf numFmtId="0" fontId="120" fillId="0" borderId="7" xfId="2242" applyFont="1" applyBorder="1" applyAlignment="1">
      <alignment horizontal="left" vertical="center" wrapText="1"/>
    </xf>
    <xf numFmtId="0" fontId="120" fillId="0" borderId="4" xfId="2242" applyFont="1" applyBorder="1" applyAlignment="1">
      <alignment horizontal="left" vertical="center" wrapText="1"/>
    </xf>
    <xf numFmtId="0" fontId="120" fillId="0" borderId="0" xfId="2242" applyFont="1" applyAlignment="1">
      <alignment horizontal="left" vertical="center" wrapText="1"/>
    </xf>
    <xf numFmtId="0" fontId="120" fillId="0" borderId="3" xfId="2242" applyFont="1" applyBorder="1" applyAlignment="1">
      <alignment horizontal="left" vertical="center" wrapText="1"/>
    </xf>
    <xf numFmtId="0" fontId="122" fillId="0" borderId="114" xfId="0" applyFont="1" applyBorder="1" applyAlignment="1" applyProtection="1">
      <alignment horizontal="center" vertical="center"/>
      <protection locked="0"/>
    </xf>
    <xf numFmtId="0" fontId="122" fillId="0" borderId="115" xfId="0" applyFont="1" applyBorder="1" applyAlignment="1" applyProtection="1">
      <alignment horizontal="center" vertical="center"/>
      <protection locked="0"/>
    </xf>
    <xf numFmtId="0" fontId="122" fillId="0" borderId="114" xfId="0" applyFont="1" applyBorder="1" applyAlignment="1" applyProtection="1">
      <alignment horizontal="center" vertical="center" wrapText="1"/>
      <protection locked="0"/>
    </xf>
    <xf numFmtId="0" fontId="122" fillId="0" borderId="115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04" fillId="0" borderId="99" xfId="2146" applyFont="1" applyBorder="1" applyAlignment="1" applyProtection="1">
      <alignment horizontal="center" vertical="center" textRotation="90" wrapText="1"/>
      <protection locked="0" hidden="1"/>
    </xf>
    <xf numFmtId="0" fontId="104" fillId="0" borderId="23" xfId="2146" applyFont="1" applyBorder="1" applyAlignment="1" applyProtection="1">
      <alignment horizontal="center" vertical="center" textRotation="90" wrapText="1"/>
      <protection locked="0" hidden="1"/>
    </xf>
    <xf numFmtId="0" fontId="105" fillId="0" borderId="66" xfId="2146" applyFont="1" applyBorder="1" applyAlignment="1" applyProtection="1">
      <alignment horizontal="center" vertical="center" wrapText="1"/>
      <protection locked="0" hidden="1"/>
    </xf>
    <xf numFmtId="0" fontId="104" fillId="0" borderId="99" xfId="2146" applyFont="1" applyBorder="1" applyAlignment="1" applyProtection="1">
      <alignment horizontal="center" vertical="center" wrapText="1"/>
      <protection locked="0" hidden="1"/>
    </xf>
    <xf numFmtId="0" fontId="104" fillId="0" borderId="23" xfId="2146" applyFont="1" applyBorder="1" applyAlignment="1" applyProtection="1">
      <alignment horizontal="center" vertical="center" wrapText="1"/>
      <protection locked="0" hidden="1"/>
    </xf>
    <xf numFmtId="0" fontId="120" fillId="0" borderId="116" xfId="2242" applyFont="1" applyBorder="1" applyAlignment="1">
      <alignment horizontal="left" vertical="center" indent="1"/>
    </xf>
    <xf numFmtId="0" fontId="120" fillId="0" borderId="117" xfId="2242" applyFont="1" applyBorder="1" applyAlignment="1">
      <alignment horizontal="left" vertical="center" indent="1"/>
    </xf>
    <xf numFmtId="0" fontId="120" fillId="0" borderId="106" xfId="2242" applyFont="1" applyBorder="1" applyAlignment="1">
      <alignment horizontal="left" vertical="center" indent="1"/>
    </xf>
    <xf numFmtId="0" fontId="120" fillId="0" borderId="93" xfId="2242" applyFont="1" applyBorder="1" applyAlignment="1">
      <alignment horizontal="left" vertical="center" indent="1"/>
    </xf>
    <xf numFmtId="0" fontId="120" fillId="0" borderId="12" xfId="0" applyFont="1" applyBorder="1" applyAlignment="1" applyProtection="1">
      <alignment horizontal="left" vertical="center" wrapText="1" indent="1"/>
      <protection locked="0"/>
    </xf>
    <xf numFmtId="0" fontId="120" fillId="0" borderId="14" xfId="0" applyFont="1" applyBorder="1" applyAlignment="1" applyProtection="1">
      <alignment horizontal="left" vertical="center" wrapText="1" indent="1"/>
      <protection locked="0"/>
    </xf>
    <xf numFmtId="0" fontId="104" fillId="0" borderId="66" xfId="2146" applyFont="1" applyBorder="1" applyAlignment="1" applyProtection="1">
      <alignment horizontal="center" vertical="center" wrapText="1"/>
      <protection locked="0" hidden="1"/>
    </xf>
    <xf numFmtId="3" fontId="104" fillId="0" borderId="99" xfId="2146" applyNumberFormat="1" applyFont="1" applyBorder="1" applyAlignment="1" applyProtection="1">
      <alignment horizontal="center" vertical="center" wrapText="1"/>
      <protection locked="0" hidden="1"/>
    </xf>
    <xf numFmtId="3" fontId="104" fillId="0" borderId="23" xfId="2146" applyNumberFormat="1" applyFont="1" applyBorder="1" applyAlignment="1" applyProtection="1">
      <alignment horizontal="center" vertical="center" wrapText="1"/>
      <protection locked="0" hidden="1"/>
    </xf>
    <xf numFmtId="0" fontId="104" fillId="0" borderId="75" xfId="2146" applyFont="1" applyBorder="1" applyAlignment="1" applyProtection="1">
      <alignment horizontal="center" vertical="center" wrapText="1"/>
      <protection locked="0" hidden="1"/>
    </xf>
    <xf numFmtId="0" fontId="104" fillId="0" borderId="31" xfId="2146" applyFont="1" applyBorder="1" applyAlignment="1" applyProtection="1">
      <alignment horizontal="center" vertical="center" wrapText="1"/>
      <protection locked="0" hidden="1"/>
    </xf>
    <xf numFmtId="0" fontId="104" fillId="0" borderId="122" xfId="2146" applyFont="1" applyBorder="1" applyAlignment="1" applyProtection="1">
      <alignment horizontal="center" vertical="center" wrapText="1"/>
      <protection locked="0" hidden="1"/>
    </xf>
    <xf numFmtId="0" fontId="16" fillId="0" borderId="75" xfId="2146" applyFont="1" applyBorder="1" applyAlignment="1">
      <alignment horizontal="center" vertical="center" wrapText="1"/>
    </xf>
    <xf numFmtId="0" fontId="16" fillId="0" borderId="31" xfId="2146" applyFont="1" applyBorder="1" applyAlignment="1">
      <alignment horizontal="center" vertical="center" wrapText="1"/>
    </xf>
    <xf numFmtId="0" fontId="16" fillId="0" borderId="122" xfId="2146" applyFont="1" applyBorder="1" applyAlignment="1">
      <alignment horizontal="center" vertical="center" wrapText="1"/>
    </xf>
    <xf numFmtId="0" fontId="104" fillId="0" borderId="95" xfId="2146" applyFont="1" applyBorder="1" applyAlignment="1" applyProtection="1">
      <alignment horizontal="center" vertical="center"/>
      <protection locked="0" hidden="1"/>
    </xf>
    <xf numFmtId="0" fontId="104" fillId="0" borderId="96" xfId="2146" applyFont="1" applyBorder="1" applyAlignment="1" applyProtection="1">
      <alignment horizontal="center" vertical="center"/>
      <protection locked="0" hidden="1"/>
    </xf>
    <xf numFmtId="37" fontId="104" fillId="0" borderId="95" xfId="2146" applyNumberFormat="1" applyFont="1" applyBorder="1" applyAlignment="1" applyProtection="1">
      <alignment horizontal="center" vertical="center" wrapText="1"/>
      <protection locked="0" hidden="1"/>
    </xf>
    <xf numFmtId="37" fontId="104" fillId="0" borderId="96" xfId="2146" applyNumberFormat="1" applyFont="1" applyBorder="1" applyAlignment="1" applyProtection="1">
      <alignment horizontal="center" vertical="center" wrapText="1"/>
      <protection locked="0" hidden="1"/>
    </xf>
    <xf numFmtId="37" fontId="104" fillId="3" borderId="96" xfId="2146" applyNumberFormat="1" applyFont="1" applyFill="1" applyBorder="1" applyAlignment="1" applyProtection="1">
      <alignment horizontal="center" vertical="center" wrapText="1"/>
      <protection locked="0" hidden="1"/>
    </xf>
    <xf numFmtId="41" fontId="94" fillId="0" borderId="89" xfId="2146" applyNumberFormat="1" applyFont="1" applyBorder="1" applyAlignment="1" applyProtection="1">
      <alignment horizontal="center" vertical="center"/>
      <protection hidden="1"/>
    </xf>
    <xf numFmtId="41" fontId="94" fillId="0" borderId="76" xfId="2146" applyNumberFormat="1" applyFont="1" applyBorder="1" applyAlignment="1" applyProtection="1">
      <alignment horizontal="center" vertical="center"/>
      <protection hidden="1"/>
    </xf>
    <xf numFmtId="37" fontId="104" fillId="0" borderId="16" xfId="2146" applyNumberFormat="1" applyFont="1" applyBorder="1" applyAlignment="1" applyProtection="1">
      <alignment horizontal="center" vertical="center" wrapText="1"/>
      <protection locked="0" hidden="1"/>
    </xf>
    <xf numFmtId="41" fontId="104" fillId="0" borderId="59" xfId="2146" applyNumberFormat="1" applyFont="1" applyBorder="1" applyAlignment="1" applyProtection="1">
      <alignment horizontal="center" vertical="center" textRotation="90"/>
      <protection locked="0" hidden="1"/>
    </xf>
    <xf numFmtId="41" fontId="104" fillId="0" borderId="60" xfId="2146" applyNumberFormat="1" applyFont="1" applyBorder="1" applyAlignment="1" applyProtection="1">
      <alignment horizontal="center" vertical="center" textRotation="90"/>
      <protection locked="0" hidden="1"/>
    </xf>
    <xf numFmtId="41" fontId="104" fillId="0" borderId="79" xfId="2146" applyNumberFormat="1" applyFont="1" applyBorder="1" applyAlignment="1" applyProtection="1">
      <alignment horizontal="center" vertical="center" textRotation="90"/>
      <protection locked="0" hidden="1"/>
    </xf>
    <xf numFmtId="41" fontId="104" fillId="0" borderId="74" xfId="2146" applyNumberFormat="1" applyFont="1" applyBorder="1" applyAlignment="1" applyProtection="1">
      <alignment horizontal="center" vertical="center" textRotation="90"/>
      <protection locked="0" hidden="1"/>
    </xf>
    <xf numFmtId="41" fontId="104" fillId="0" borderId="23" xfId="2146" applyNumberFormat="1" applyFont="1" applyBorder="1" applyAlignment="1" applyProtection="1">
      <alignment horizontal="center" vertical="center" textRotation="90"/>
      <protection locked="0" hidden="1"/>
    </xf>
    <xf numFmtId="41" fontId="104" fillId="0" borderId="66" xfId="2146" applyNumberFormat="1" applyFont="1" applyBorder="1" applyAlignment="1" applyProtection="1">
      <alignment horizontal="center" vertical="center" textRotation="90"/>
      <protection locked="0" hidden="1"/>
    </xf>
    <xf numFmtId="172" fontId="9" fillId="0" borderId="26" xfId="2287" applyNumberFormat="1" applyFont="1" applyFill="1" applyBorder="1" applyAlignment="1">
      <alignment horizontal="center" vertical="center"/>
    </xf>
    <xf numFmtId="172" fontId="9" fillId="0" borderId="22" xfId="2287" applyNumberFormat="1" applyFont="1" applyFill="1" applyBorder="1" applyAlignment="1">
      <alignment horizontal="center" vertical="center"/>
    </xf>
    <xf numFmtId="172" fontId="9" fillId="0" borderId="104" xfId="2287" applyNumberFormat="1" applyFont="1" applyFill="1" applyBorder="1" applyAlignment="1">
      <alignment horizontal="center" vertical="center"/>
    </xf>
    <xf numFmtId="172" fontId="9" fillId="0" borderId="105" xfId="2287" applyNumberFormat="1" applyFont="1" applyFill="1" applyBorder="1" applyAlignment="1">
      <alignment horizontal="center" vertical="center"/>
    </xf>
    <xf numFmtId="172" fontId="9" fillId="0" borderId="106" xfId="2287" applyNumberFormat="1" applyFont="1" applyFill="1" applyBorder="1" applyAlignment="1">
      <alignment horizontal="center" vertical="center"/>
    </xf>
    <xf numFmtId="172" fontId="9" fillId="0" borderId="92" xfId="2287" applyNumberFormat="1" applyFont="1" applyFill="1" applyBorder="1" applyAlignment="1">
      <alignment horizontal="center" vertical="center"/>
    </xf>
    <xf numFmtId="172" fontId="8" fillId="0" borderId="12" xfId="2287" applyNumberFormat="1" applyFont="1" applyFill="1" applyBorder="1" applyAlignment="1">
      <alignment horizontal="center" vertical="center"/>
    </xf>
    <xf numFmtId="172" fontId="8" fillId="0" borderId="13" xfId="2287" applyNumberFormat="1" applyFont="1" applyFill="1" applyBorder="1" applyAlignment="1">
      <alignment horizontal="center" vertical="center"/>
    </xf>
    <xf numFmtId="0" fontId="9" fillId="0" borderId="131" xfId="2242" applyFont="1" applyBorder="1" applyAlignment="1">
      <alignment horizontal="center" vertical="center"/>
    </xf>
    <xf numFmtId="0" fontId="9" fillId="0" borderId="112" xfId="2242" applyFont="1" applyBorder="1" applyAlignment="1">
      <alignment horizontal="center" vertical="center"/>
    </xf>
    <xf numFmtId="0" fontId="15" fillId="0" borderId="133" xfId="2242" applyBorder="1" applyAlignment="1">
      <alignment horizontal="center" vertical="center"/>
    </xf>
    <xf numFmtId="0" fontId="15" fillId="0" borderId="113" xfId="2242" applyBorder="1" applyAlignment="1">
      <alignment horizontal="center" vertical="center"/>
    </xf>
    <xf numFmtId="0" fontId="8" fillId="0" borderId="24" xfId="2242" applyFont="1" applyBorder="1" applyAlignment="1">
      <alignment horizontal="center" vertical="center"/>
    </xf>
    <xf numFmtId="0" fontId="8" fillId="0" borderId="71" xfId="2242" applyFont="1" applyBorder="1" applyAlignment="1">
      <alignment horizontal="center" vertical="center"/>
    </xf>
    <xf numFmtId="0" fontId="8" fillId="0" borderId="15" xfId="2242" applyFont="1" applyBorder="1" applyAlignment="1">
      <alignment horizontal="center" vertical="center" wrapText="1"/>
    </xf>
    <xf numFmtId="0" fontId="8" fillId="0" borderId="5" xfId="2242" applyFont="1" applyBorder="1" applyAlignment="1">
      <alignment horizontal="center" vertical="center" wrapText="1"/>
    </xf>
    <xf numFmtId="0" fontId="8" fillId="0" borderId="6" xfId="2242" applyFont="1" applyBorder="1" applyAlignment="1">
      <alignment horizontal="center" vertical="center" wrapText="1"/>
    </xf>
    <xf numFmtId="0" fontId="8" fillId="0" borderId="17" xfId="2242" applyFont="1" applyBorder="1" applyAlignment="1">
      <alignment horizontal="center" vertical="center" wrapText="1"/>
    </xf>
    <xf numFmtId="0" fontId="8" fillId="0" borderId="61" xfId="2242" applyFont="1" applyBorder="1" applyAlignment="1">
      <alignment horizontal="center" vertical="center" wrapText="1"/>
    </xf>
    <xf numFmtId="0" fontId="8" fillId="0" borderId="63" xfId="2242" applyFont="1" applyBorder="1" applyAlignment="1">
      <alignment horizontal="center" vertical="center" wrapText="1"/>
    </xf>
    <xf numFmtId="172" fontId="9" fillId="0" borderId="112" xfId="2287" applyNumberFormat="1" applyFont="1" applyFill="1" applyBorder="1" applyAlignment="1">
      <alignment horizontal="center" vertical="center"/>
    </xf>
    <xf numFmtId="172" fontId="9" fillId="0" borderId="113" xfId="2287" applyNumberFormat="1" applyFont="1" applyFill="1" applyBorder="1" applyAlignment="1">
      <alignment horizontal="center" vertical="center"/>
    </xf>
    <xf numFmtId="172" fontId="9" fillId="0" borderId="93" xfId="2287" applyNumberFormat="1" applyFont="1" applyFill="1" applyBorder="1" applyAlignment="1">
      <alignment horizontal="center" vertical="center"/>
    </xf>
    <xf numFmtId="172" fontId="9" fillId="0" borderId="12" xfId="2287" applyNumberFormat="1" applyFont="1" applyFill="1" applyBorder="1" applyAlignment="1">
      <alignment horizontal="center" vertical="center"/>
    </xf>
    <xf numFmtId="172" fontId="9" fillId="0" borderId="13" xfId="2287" applyNumberFormat="1" applyFont="1" applyFill="1" applyBorder="1" applyAlignment="1">
      <alignment horizontal="center" vertical="center"/>
    </xf>
    <xf numFmtId="172" fontId="9" fillId="0" borderId="14" xfId="2287" applyNumberFormat="1" applyFont="1" applyFill="1" applyBorder="1" applyAlignment="1">
      <alignment horizontal="center" vertical="center"/>
    </xf>
    <xf numFmtId="0" fontId="5" fillId="0" borderId="15" xfId="2242" applyFont="1" applyBorder="1" applyAlignment="1">
      <alignment horizontal="center"/>
    </xf>
    <xf numFmtId="0" fontId="5" fillId="0" borderId="5" xfId="2242" applyFont="1" applyBorder="1" applyAlignment="1">
      <alignment horizontal="center"/>
    </xf>
    <xf numFmtId="0" fontId="5" fillId="0" borderId="6" xfId="2242" applyFont="1" applyBorder="1" applyAlignment="1">
      <alignment horizontal="center"/>
    </xf>
    <xf numFmtId="0" fontId="5" fillId="0" borderId="11" xfId="2242" applyFont="1" applyBorder="1" applyAlignment="1">
      <alignment horizontal="center"/>
    </xf>
    <xf numFmtId="0" fontId="5" fillId="0" borderId="0" xfId="2242" applyFont="1" applyAlignment="1">
      <alignment horizontal="center"/>
    </xf>
    <xf numFmtId="0" fontId="5" fillId="0" borderId="7" xfId="2242" applyFont="1" applyBorder="1" applyAlignment="1">
      <alignment horizontal="center"/>
    </xf>
    <xf numFmtId="0" fontId="6" fillId="0" borderId="15" xfId="2242" applyFont="1" applyBorder="1" applyAlignment="1">
      <alignment horizontal="left" vertical="center"/>
    </xf>
    <xf numFmtId="0" fontId="6" fillId="0" borderId="5" xfId="2242" applyFont="1" applyBorder="1" applyAlignment="1">
      <alignment horizontal="left" vertical="center"/>
    </xf>
    <xf numFmtId="0" fontId="6" fillId="0" borderId="11" xfId="2242" applyFont="1" applyBorder="1" applyAlignment="1">
      <alignment horizontal="left" vertical="center"/>
    </xf>
    <xf numFmtId="0" fontId="6" fillId="0" borderId="0" xfId="2242" applyFont="1" applyAlignment="1">
      <alignment horizontal="left" vertical="center"/>
    </xf>
    <xf numFmtId="0" fontId="6" fillId="0" borderId="5" xfId="2242" applyFont="1" applyBorder="1" applyAlignment="1">
      <alignment horizontal="center" vertical="center"/>
    </xf>
    <xf numFmtId="0" fontId="6" fillId="0" borderId="0" xfId="2242" applyFont="1" applyAlignment="1">
      <alignment horizontal="center" vertical="center"/>
    </xf>
    <xf numFmtId="17" fontId="6" fillId="0" borderId="5" xfId="2242" applyNumberFormat="1" applyFont="1" applyBorder="1" applyAlignment="1">
      <alignment horizontal="center" vertical="center"/>
    </xf>
    <xf numFmtId="0" fontId="6" fillId="0" borderId="91" xfId="2242" applyFont="1" applyBorder="1" applyAlignment="1">
      <alignment horizontal="center" vertical="center"/>
    </xf>
    <xf numFmtId="0" fontId="6" fillId="0" borderId="96" xfId="2242" applyFont="1" applyBorder="1" applyAlignment="1">
      <alignment horizontal="center" vertical="center"/>
    </xf>
    <xf numFmtId="0" fontId="95" fillId="0" borderId="31" xfId="2242" applyFont="1" applyBorder="1" applyAlignment="1">
      <alignment horizontal="left" vertical="center"/>
    </xf>
    <xf numFmtId="0" fontId="95" fillId="0" borderId="0" xfId="2242" applyFont="1" applyAlignment="1">
      <alignment horizontal="left" vertical="center"/>
    </xf>
    <xf numFmtId="0" fontId="6" fillId="0" borderId="17" xfId="2242" applyFont="1" applyBorder="1" applyAlignment="1">
      <alignment horizontal="center" vertical="center"/>
    </xf>
    <xf numFmtId="0" fontId="6" fillId="0" borderId="61" xfId="2242" applyFont="1" applyBorder="1" applyAlignment="1">
      <alignment horizontal="center" vertical="center"/>
    </xf>
    <xf numFmtId="0" fontId="8" fillId="0" borderId="11" xfId="2242" applyFont="1" applyBorder="1" applyAlignment="1">
      <alignment horizontal="center" vertical="center"/>
    </xf>
    <xf numFmtId="0" fontId="8" fillId="0" borderId="0" xfId="2242" applyFont="1" applyAlignment="1">
      <alignment horizontal="center" vertical="center"/>
    </xf>
    <xf numFmtId="0" fontId="8" fillId="0" borderId="12" xfId="2242" applyFont="1" applyBorder="1" applyAlignment="1">
      <alignment horizontal="center" vertical="center"/>
    </xf>
    <xf numFmtId="0" fontId="8" fillId="0" borderId="13" xfId="2242" applyFont="1" applyBorder="1" applyAlignment="1">
      <alignment horizontal="center" vertical="center"/>
    </xf>
    <xf numFmtId="0" fontId="8" fillId="0" borderId="14" xfId="2242" applyFont="1" applyBorder="1" applyAlignment="1">
      <alignment horizontal="center" vertical="center"/>
    </xf>
    <xf numFmtId="0" fontId="8" fillId="0" borderId="5" xfId="2242" quotePrefix="1" applyFont="1" applyBorder="1" applyAlignment="1">
      <alignment horizontal="center" vertical="center"/>
    </xf>
    <xf numFmtId="0" fontId="8" fillId="0" borderId="6" xfId="2242" quotePrefix="1" applyFont="1" applyBorder="1" applyAlignment="1">
      <alignment horizontal="center" vertical="center"/>
    </xf>
    <xf numFmtId="0" fontId="8" fillId="0" borderId="61" xfId="2242" quotePrefix="1" applyFont="1" applyBorder="1" applyAlignment="1">
      <alignment horizontal="center" vertical="center"/>
    </xf>
    <xf numFmtId="0" fontId="8" fillId="0" borderId="63" xfId="2242" quotePrefix="1" applyFont="1" applyBorder="1" applyAlignment="1">
      <alignment horizontal="center" vertical="center"/>
    </xf>
    <xf numFmtId="0" fontId="8" fillId="0" borderId="19" xfId="2242" applyFont="1" applyBorder="1" applyAlignment="1">
      <alignment horizontal="center" vertical="center"/>
    </xf>
    <xf numFmtId="0" fontId="8" fillId="0" borderId="20" xfId="2242" applyFont="1" applyBorder="1" applyAlignment="1">
      <alignment horizontal="center" vertical="center"/>
    </xf>
    <xf numFmtId="0" fontId="8" fillId="0" borderId="62" xfId="2242" applyFont="1" applyBorder="1" applyAlignment="1">
      <alignment horizontal="center" vertical="center"/>
    </xf>
    <xf numFmtId="168" fontId="8" fillId="0" borderId="18" xfId="2242" applyNumberFormat="1" applyFont="1" applyBorder="1" applyAlignment="1">
      <alignment horizontal="center" vertical="center"/>
    </xf>
    <xf numFmtId="168" fontId="8" fillId="0" borderId="89" xfId="2242" applyNumberFormat="1" applyFont="1" applyBorder="1" applyAlignment="1">
      <alignment horizontal="center" vertical="center"/>
    </xf>
    <xf numFmtId="168" fontId="8" fillId="0" borderId="89" xfId="2287" applyNumberFormat="1" applyFont="1" applyFill="1" applyBorder="1" applyAlignment="1">
      <alignment horizontal="center" vertical="center"/>
    </xf>
    <xf numFmtId="168" fontId="8" fillId="0" borderId="64" xfId="2287" applyNumberFormat="1" applyFont="1" applyFill="1" applyBorder="1" applyAlignment="1">
      <alignment horizontal="center" vertical="center"/>
    </xf>
    <xf numFmtId="9" fontId="9" fillId="2" borderId="104" xfId="2288" applyFont="1" applyFill="1" applyBorder="1" applyAlignment="1">
      <alignment horizontal="center" vertical="center"/>
    </xf>
    <xf numFmtId="9" fontId="9" fillId="2" borderId="113" xfId="2288" applyFont="1" applyFill="1" applyBorder="1" applyAlignment="1">
      <alignment horizontal="center" vertical="center"/>
    </xf>
    <xf numFmtId="9" fontId="9" fillId="2" borderId="26" xfId="2288" applyFont="1" applyFill="1" applyBorder="1" applyAlignment="1">
      <alignment horizontal="center" vertical="center"/>
    </xf>
    <xf numFmtId="9" fontId="9" fillId="2" borderId="112" xfId="2288" applyFont="1" applyFill="1" applyBorder="1" applyAlignment="1">
      <alignment horizontal="center" vertical="center"/>
    </xf>
    <xf numFmtId="168" fontId="9" fillId="5" borderId="70" xfId="2289" applyNumberFormat="1" applyFont="1" applyFill="1" applyBorder="1" applyAlignment="1">
      <alignment horizontal="center" vertical="center"/>
    </xf>
    <xf numFmtId="168" fontId="9" fillId="5" borderId="24" xfId="2289" applyNumberFormat="1" applyFont="1" applyFill="1" applyBorder="1" applyAlignment="1">
      <alignment horizontal="center" vertical="center"/>
    </xf>
    <xf numFmtId="168" fontId="9" fillId="6" borderId="24" xfId="2289" applyNumberFormat="1" applyFont="1" applyFill="1" applyBorder="1" applyAlignment="1">
      <alignment horizontal="center" vertical="center"/>
    </xf>
    <xf numFmtId="168" fontId="9" fillId="76" borderId="24" xfId="2289" applyNumberFormat="1" applyFont="1" applyFill="1" applyBorder="1" applyAlignment="1">
      <alignment horizontal="center" vertical="center"/>
    </xf>
    <xf numFmtId="168" fontId="9" fillId="4" borderId="24" xfId="2289" applyNumberFormat="1" applyFont="1" applyFill="1" applyBorder="1" applyAlignment="1">
      <alignment horizontal="center" vertical="center"/>
    </xf>
    <xf numFmtId="168" fontId="9" fillId="3" borderId="24" xfId="2289" applyNumberFormat="1" applyFont="1" applyFill="1" applyBorder="1" applyAlignment="1">
      <alignment horizontal="center" vertical="center"/>
    </xf>
    <xf numFmtId="168" fontId="9" fillId="3" borderId="71" xfId="2289" applyNumberFormat="1" applyFont="1" applyFill="1" applyBorder="1" applyAlignment="1">
      <alignment horizontal="center" vertical="center"/>
    </xf>
    <xf numFmtId="9" fontId="9" fillId="2" borderId="2" xfId="2288" applyFont="1" applyFill="1" applyBorder="1" applyAlignment="1">
      <alignment horizontal="center" vertical="center"/>
    </xf>
    <xf numFmtId="9" fontId="9" fillId="2" borderId="4" xfId="2288" applyFont="1" applyFill="1" applyBorder="1" applyAlignment="1">
      <alignment horizontal="center" vertical="center"/>
    </xf>
    <xf numFmtId="168" fontId="8" fillId="0" borderId="65" xfId="2242" applyNumberFormat="1" applyFont="1" applyBorder="1" applyAlignment="1">
      <alignment horizontal="center" vertical="center"/>
    </xf>
    <xf numFmtId="168" fontId="8" fillId="0" borderId="66" xfId="2242" applyNumberFormat="1" applyFont="1" applyBorder="1" applyAlignment="1">
      <alignment horizontal="center" vertical="center"/>
    </xf>
    <xf numFmtId="9" fontId="9" fillId="2" borderId="106" xfId="2288" applyFont="1" applyFill="1" applyBorder="1" applyAlignment="1">
      <alignment horizontal="center" vertical="center"/>
    </xf>
    <xf numFmtId="9" fontId="9" fillId="2" borderId="93" xfId="2288" applyFont="1" applyFill="1" applyBorder="1" applyAlignment="1">
      <alignment horizontal="center" vertical="center"/>
    </xf>
    <xf numFmtId="168" fontId="8" fillId="0" borderId="67" xfId="2242" applyNumberFormat="1" applyFont="1" applyBorder="1" applyAlignment="1">
      <alignment horizontal="right" vertical="center"/>
    </xf>
    <xf numFmtId="168" fontId="8" fillId="0" borderId="68" xfId="2242" applyNumberFormat="1" applyFont="1" applyBorder="1" applyAlignment="1">
      <alignment horizontal="right" vertical="center"/>
    </xf>
    <xf numFmtId="168" fontId="8" fillId="0" borderId="131" xfId="2242" applyNumberFormat="1" applyFont="1" applyBorder="1" applyAlignment="1">
      <alignment horizontal="right" vertical="center"/>
    </xf>
    <xf numFmtId="168" fontId="8" fillId="0" borderId="22" xfId="2242" applyNumberFormat="1" applyFont="1" applyBorder="1" applyAlignment="1">
      <alignment horizontal="right" vertical="center"/>
    </xf>
    <xf numFmtId="168" fontId="8" fillId="0" borderId="132" xfId="2242" applyNumberFormat="1" applyFont="1" applyBorder="1" applyAlignment="1">
      <alignment horizontal="right" vertical="center"/>
    </xf>
    <xf numFmtId="0" fontId="8" fillId="0" borderId="0" xfId="2242" applyFont="1" applyAlignment="1">
      <alignment horizontal="left" vertical="center"/>
    </xf>
    <xf numFmtId="168" fontId="8" fillId="0" borderId="100" xfId="2242" applyNumberFormat="1" applyFont="1" applyBorder="1" applyAlignment="1">
      <alignment horizontal="right" vertical="center"/>
    </xf>
    <xf numFmtId="168" fontId="8" fillId="0" borderId="101" xfId="2242" applyNumberFormat="1" applyFont="1" applyBorder="1" applyAlignment="1">
      <alignment horizontal="right" vertical="center"/>
    </xf>
    <xf numFmtId="168" fontId="8" fillId="0" borderId="123" xfId="2242" applyNumberFormat="1" applyFont="1" applyBorder="1" applyAlignment="1">
      <alignment horizontal="right" vertical="center"/>
    </xf>
    <xf numFmtId="168" fontId="8" fillId="0" borderId="92" xfId="2242" applyNumberFormat="1" applyFont="1" applyBorder="1" applyAlignment="1">
      <alignment horizontal="right" vertical="center"/>
    </xf>
    <xf numFmtId="168" fontId="8" fillId="0" borderId="135" xfId="2242" applyNumberFormat="1" applyFont="1" applyBorder="1" applyAlignment="1">
      <alignment horizontal="right" vertical="center"/>
    </xf>
    <xf numFmtId="168" fontId="8" fillId="0" borderId="95" xfId="2242" applyNumberFormat="1" applyFont="1" applyBorder="1" applyAlignment="1">
      <alignment horizontal="right" vertical="center"/>
    </xf>
    <xf numFmtId="168" fontId="8" fillId="0" borderId="96" xfId="2242" applyNumberFormat="1" applyFont="1" applyBorder="1" applyAlignment="1">
      <alignment horizontal="right" vertical="center"/>
    </xf>
    <xf numFmtId="168" fontId="8" fillId="0" borderId="130" xfId="2242" applyNumberFormat="1" applyFont="1" applyBorder="1" applyAlignment="1">
      <alignment horizontal="right" vertical="center"/>
    </xf>
    <xf numFmtId="168" fontId="8" fillId="0" borderId="133" xfId="2242" applyNumberFormat="1" applyFont="1" applyBorder="1" applyAlignment="1">
      <alignment horizontal="right" vertical="center"/>
    </xf>
    <xf numFmtId="168" fontId="8" fillId="0" borderId="105" xfId="2242" applyNumberFormat="1" applyFont="1" applyBorder="1" applyAlignment="1">
      <alignment horizontal="right" vertical="center"/>
    </xf>
    <xf numFmtId="168" fontId="8" fillId="0" borderId="134" xfId="2242" applyNumberFormat="1" applyFont="1" applyBorder="1" applyAlignment="1">
      <alignment horizontal="right" vertical="center"/>
    </xf>
    <xf numFmtId="0" fontId="8" fillId="0" borderId="27" xfId="2242" applyFont="1" applyBorder="1" applyAlignment="1">
      <alignment horizontal="center" vertical="center"/>
    </xf>
    <xf numFmtId="0" fontId="8" fillId="0" borderId="29" xfId="2242" applyFont="1" applyBorder="1" applyAlignment="1">
      <alignment horizontal="center" vertical="center"/>
    </xf>
    <xf numFmtId="168" fontId="8" fillId="5" borderId="70" xfId="2289" applyNumberFormat="1" applyFont="1" applyFill="1" applyBorder="1" applyAlignment="1">
      <alignment horizontal="right" vertical="center"/>
    </xf>
    <xf numFmtId="168" fontId="8" fillId="5" borderId="24" xfId="2289" applyNumberFormat="1" applyFont="1" applyFill="1" applyBorder="1" applyAlignment="1">
      <alignment horizontal="right" vertical="center"/>
    </xf>
    <xf numFmtId="168" fontId="8" fillId="6" borderId="24" xfId="2289" applyNumberFormat="1" applyFont="1" applyFill="1" applyBorder="1" applyAlignment="1">
      <alignment horizontal="center" vertical="center"/>
    </xf>
    <xf numFmtId="168" fontId="8" fillId="76" borderId="24" xfId="2289" applyNumberFormat="1" applyFont="1" applyFill="1" applyBorder="1" applyAlignment="1">
      <alignment horizontal="center" vertical="center"/>
    </xf>
    <xf numFmtId="168" fontId="8" fillId="4" borderId="24" xfId="2289" applyNumberFormat="1" applyFont="1" applyFill="1" applyBorder="1" applyAlignment="1">
      <alignment horizontal="center" vertical="center"/>
    </xf>
    <xf numFmtId="168" fontId="8" fillId="3" borderId="24" xfId="2289" applyNumberFormat="1" applyFont="1" applyFill="1" applyBorder="1" applyAlignment="1">
      <alignment horizontal="center" vertical="center"/>
    </xf>
    <xf numFmtId="168" fontId="8" fillId="3" borderId="71" xfId="2289" applyNumberFormat="1" applyFont="1" applyFill="1" applyBorder="1" applyAlignment="1">
      <alignment horizontal="center" vertical="center"/>
    </xf>
    <xf numFmtId="9" fontId="8" fillId="0" borderId="18" xfId="2283" applyFont="1" applyFill="1" applyBorder="1" applyAlignment="1">
      <alignment horizontal="center" vertical="center"/>
    </xf>
    <xf numFmtId="9" fontId="8" fillId="0" borderId="89" xfId="2283" applyFont="1" applyFill="1" applyBorder="1" applyAlignment="1">
      <alignment horizontal="center" vertical="center"/>
    </xf>
    <xf numFmtId="9" fontId="8" fillId="0" borderId="90" xfId="2283" applyFont="1" applyFill="1" applyBorder="1" applyAlignment="1">
      <alignment horizontal="center" vertical="center"/>
    </xf>
    <xf numFmtId="9" fontId="8" fillId="0" borderId="94" xfId="2283" applyFont="1" applyFill="1" applyBorder="1" applyAlignment="1">
      <alignment horizontal="center" vertical="center"/>
    </xf>
    <xf numFmtId="9" fontId="8" fillId="0" borderId="64" xfId="2283" applyFont="1" applyFill="1" applyBorder="1" applyAlignment="1">
      <alignment horizontal="center" vertical="center"/>
    </xf>
    <xf numFmtId="9" fontId="8" fillId="5" borderId="12" xfId="2283" applyFont="1" applyFill="1" applyBorder="1" applyAlignment="1">
      <alignment horizontal="center" vertical="center"/>
    </xf>
    <xf numFmtId="9" fontId="8" fillId="5" borderId="13" xfId="2283" applyFont="1" applyFill="1" applyBorder="1" applyAlignment="1">
      <alignment horizontal="center" vertical="center"/>
    </xf>
    <xf numFmtId="9" fontId="8" fillId="6" borderId="24" xfId="2283" applyFont="1" applyFill="1" applyBorder="1" applyAlignment="1">
      <alignment horizontal="center" vertical="center"/>
    </xf>
    <xf numFmtId="9" fontId="8" fillId="76" borderId="24" xfId="2283" applyFont="1" applyFill="1" applyBorder="1" applyAlignment="1">
      <alignment horizontal="center" vertical="center"/>
    </xf>
    <xf numFmtId="9" fontId="8" fillId="4" borderId="24" xfId="2283" applyFont="1" applyFill="1" applyBorder="1" applyAlignment="1">
      <alignment horizontal="center" vertical="center"/>
    </xf>
    <xf numFmtId="9" fontId="8" fillId="3" borderId="13" xfId="2283" applyFont="1" applyFill="1" applyBorder="1" applyAlignment="1">
      <alignment horizontal="center" vertical="center"/>
    </xf>
    <xf numFmtId="9" fontId="8" fillId="3" borderId="14" xfId="2283" applyFont="1" applyFill="1" applyBorder="1" applyAlignment="1">
      <alignment horizontal="center" vertical="center"/>
    </xf>
    <xf numFmtId="9" fontId="8" fillId="6" borderId="18" xfId="2283" applyFont="1" applyFill="1" applyBorder="1" applyAlignment="1">
      <alignment horizontal="center" vertical="center"/>
    </xf>
    <xf numFmtId="9" fontId="8" fillId="6" borderId="89" xfId="2283" applyFont="1" applyFill="1" applyBorder="1" applyAlignment="1">
      <alignment horizontal="center" vertical="center"/>
    </xf>
    <xf numFmtId="9" fontId="8" fillId="6" borderId="64" xfId="2283" applyFont="1" applyFill="1" applyBorder="1" applyAlignment="1">
      <alignment horizontal="center" vertical="center"/>
    </xf>
    <xf numFmtId="0" fontId="8" fillId="0" borderId="0" xfId="2242" applyFont="1" applyAlignment="1">
      <alignment horizontal="left"/>
    </xf>
    <xf numFmtId="166" fontId="9" fillId="0" borderId="0" xfId="2289" applyNumberFormat="1" applyFont="1" applyFill="1" applyBorder="1" applyAlignment="1">
      <alignment horizontal="center" vertical="center"/>
    </xf>
    <xf numFmtId="9" fontId="9" fillId="0" borderId="0" xfId="2288" applyFont="1" applyFill="1" applyBorder="1" applyAlignment="1">
      <alignment horizontal="center" vertical="center"/>
    </xf>
    <xf numFmtId="0" fontId="8" fillId="0" borderId="32" xfId="2242" applyFont="1" applyBorder="1" applyAlignment="1">
      <alignment horizontal="center" vertical="center"/>
    </xf>
    <xf numFmtId="0" fontId="8" fillId="0" borderId="28" xfId="2242" applyFont="1" applyBorder="1" applyAlignment="1">
      <alignment horizontal="center" vertical="center"/>
    </xf>
    <xf numFmtId="0" fontId="8" fillId="0" borderId="30" xfId="2242" applyFont="1" applyBorder="1" applyAlignment="1">
      <alignment horizontal="center" vertical="center"/>
    </xf>
    <xf numFmtId="0" fontId="8" fillId="6" borderId="28" xfId="2242" applyFont="1" applyFill="1" applyBorder="1" applyAlignment="1">
      <alignment horizontal="center" vertical="center"/>
    </xf>
    <xf numFmtId="0" fontId="8" fillId="6" borderId="30" xfId="2242" applyFont="1" applyFill="1" applyBorder="1" applyAlignment="1">
      <alignment horizontal="center" vertical="center"/>
    </xf>
    <xf numFmtId="0" fontId="96" fillId="0" borderId="27" xfId="2242" applyFont="1" applyBorder="1" applyAlignment="1">
      <alignment horizontal="center" vertical="center" wrapText="1"/>
    </xf>
    <xf numFmtId="0" fontId="96" fillId="0" borderId="28" xfId="2242" applyFont="1" applyBorder="1" applyAlignment="1">
      <alignment horizontal="center" vertical="center" wrapText="1"/>
    </xf>
    <xf numFmtId="9" fontId="8" fillId="6" borderId="12" xfId="2283" applyFont="1" applyFill="1" applyBorder="1" applyAlignment="1">
      <alignment horizontal="center" vertical="center"/>
    </xf>
    <xf numFmtId="9" fontId="8" fillId="6" borderId="13" xfId="2283" applyFont="1" applyFill="1" applyBorder="1" applyAlignment="1">
      <alignment horizontal="center" vertical="center"/>
    </xf>
    <xf numFmtId="9" fontId="8" fillId="6" borderId="14" xfId="2283" applyFont="1" applyFill="1" applyBorder="1" applyAlignment="1">
      <alignment horizontal="center" vertical="center"/>
    </xf>
    <xf numFmtId="9" fontId="8" fillId="76" borderId="13" xfId="2283" applyFont="1" applyFill="1" applyBorder="1" applyAlignment="1">
      <alignment horizontal="center" vertical="center"/>
    </xf>
    <xf numFmtId="9" fontId="8" fillId="76" borderId="14" xfId="2283" applyFont="1" applyFill="1" applyBorder="1" applyAlignment="1">
      <alignment horizontal="center" vertical="center"/>
    </xf>
    <xf numFmtId="0" fontId="96" fillId="0" borderId="32" xfId="2242" applyFont="1" applyBorder="1" applyAlignment="1">
      <alignment horizontal="center" vertical="center" wrapText="1"/>
    </xf>
    <xf numFmtId="0" fontId="96" fillId="0" borderId="29" xfId="2242" applyFont="1" applyBorder="1" applyAlignment="1">
      <alignment horizontal="center" vertical="center" wrapText="1"/>
    </xf>
    <xf numFmtId="0" fontId="8" fillId="0" borderId="15" xfId="2242" applyFont="1" applyBorder="1" applyAlignment="1">
      <alignment horizontal="center" vertical="center"/>
    </xf>
    <xf numFmtId="0" fontId="8" fillId="0" borderId="5" xfId="2242" applyFont="1" applyBorder="1" applyAlignment="1">
      <alignment horizontal="center" vertical="center"/>
    </xf>
    <xf numFmtId="0" fontId="8" fillId="0" borderId="6" xfId="2242" applyFont="1" applyBorder="1" applyAlignment="1">
      <alignment horizontal="center" vertical="center"/>
    </xf>
    <xf numFmtId="0" fontId="8" fillId="0" borderId="17" xfId="2242" applyFont="1" applyBorder="1" applyAlignment="1">
      <alignment horizontal="center" vertical="center"/>
    </xf>
    <xf numFmtId="0" fontId="8" fillId="0" borderId="61" xfId="2242" applyFont="1" applyBorder="1" applyAlignment="1">
      <alignment horizontal="center" vertical="center"/>
    </xf>
    <xf numFmtId="0" fontId="8" fillId="0" borderId="63" xfId="2242" applyFont="1" applyBorder="1" applyAlignment="1">
      <alignment horizontal="center" vertical="center"/>
    </xf>
    <xf numFmtId="9" fontId="8" fillId="0" borderId="12" xfId="2283" applyFont="1" applyFill="1" applyBorder="1" applyAlignment="1">
      <alignment horizontal="center" vertical="center"/>
    </xf>
    <xf numFmtId="9" fontId="8" fillId="0" borderId="13" xfId="2283" applyFont="1" applyFill="1" applyBorder="1" applyAlignment="1">
      <alignment horizontal="center" vertical="center"/>
    </xf>
    <xf numFmtId="0" fontId="96" fillId="0" borderId="15" xfId="2242" applyFont="1" applyBorder="1" applyAlignment="1">
      <alignment horizontal="center" vertical="center" wrapText="1"/>
    </xf>
    <xf numFmtId="0" fontId="96" fillId="0" borderId="5" xfId="2242" applyFont="1" applyBorder="1" applyAlignment="1">
      <alignment horizontal="center" vertical="center" wrapText="1"/>
    </xf>
    <xf numFmtId="0" fontId="9" fillId="0" borderId="18" xfId="2242" applyFont="1" applyBorder="1" applyAlignment="1">
      <alignment horizontal="left" vertical="center"/>
    </xf>
    <xf numFmtId="0" fontId="9" fillId="0" borderId="89" xfId="2242" applyFont="1" applyBorder="1" applyAlignment="1">
      <alignment horizontal="left" vertical="center"/>
    </xf>
    <xf numFmtId="0" fontId="9" fillId="0" borderId="90" xfId="2242" applyFont="1" applyBorder="1" applyAlignment="1">
      <alignment horizontal="left" vertical="center"/>
    </xf>
    <xf numFmtId="0" fontId="9" fillId="0" borderId="67" xfId="2242" applyFont="1" applyBorder="1" applyAlignment="1">
      <alignment horizontal="center" vertical="center"/>
    </xf>
    <xf numFmtId="0" fontId="9" fillId="0" borderId="68" xfId="2242" applyFont="1" applyBorder="1" applyAlignment="1">
      <alignment horizontal="center" vertical="center"/>
    </xf>
    <xf numFmtId="0" fontId="9" fillId="0" borderId="69" xfId="2242" applyFont="1" applyBorder="1" applyAlignment="1">
      <alignment horizontal="center" vertical="center"/>
    </xf>
    <xf numFmtId="0" fontId="9" fillId="0" borderId="18" xfId="2242" applyFont="1" applyBorder="1" applyAlignment="1">
      <alignment horizontal="center" vertical="center"/>
    </xf>
    <xf numFmtId="0" fontId="9" fillId="0" borderId="89" xfId="2242" applyFont="1" applyBorder="1" applyAlignment="1">
      <alignment horizontal="center" vertical="center"/>
    </xf>
    <xf numFmtId="0" fontId="9" fillId="0" borderId="98" xfId="2242" applyFont="1" applyBorder="1" applyAlignment="1">
      <alignment horizontal="left" vertical="center"/>
    </xf>
    <xf numFmtId="0" fontId="9" fillId="0" borderId="99" xfId="2242" applyFont="1" applyBorder="1" applyAlignment="1">
      <alignment horizontal="left" vertical="center"/>
    </xf>
    <xf numFmtId="0" fontId="9" fillId="0" borderId="75" xfId="2242" applyFont="1" applyBorder="1" applyAlignment="1">
      <alignment horizontal="left" vertical="center"/>
    </xf>
    <xf numFmtId="0" fontId="9" fillId="0" borderId="98" xfId="2242" applyFont="1" applyBorder="1" applyAlignment="1">
      <alignment horizontal="center" vertical="center"/>
    </xf>
    <xf numFmtId="0" fontId="9" fillId="0" borderId="74" xfId="2242" applyFont="1" applyBorder="1" applyAlignment="1">
      <alignment horizontal="center" vertical="center"/>
    </xf>
    <xf numFmtId="0" fontId="9" fillId="0" borderId="144" xfId="2242" applyFont="1" applyBorder="1" applyAlignment="1">
      <alignment horizontal="center" vertical="center"/>
    </xf>
    <xf numFmtId="0" fontId="9" fillId="0" borderId="95" xfId="2242" applyFont="1" applyBorder="1" applyAlignment="1">
      <alignment horizontal="left" vertical="center"/>
    </xf>
    <xf numFmtId="0" fontId="9" fillId="0" borderId="96" xfId="2242" applyFont="1" applyBorder="1" applyAlignment="1">
      <alignment horizontal="left" vertical="center"/>
    </xf>
    <xf numFmtId="0" fontId="9" fillId="0" borderId="133" xfId="2242" applyFont="1" applyBorder="1" applyAlignment="1">
      <alignment horizontal="left" vertical="center"/>
    </xf>
    <xf numFmtId="0" fontId="9" fillId="0" borderId="95" xfId="2242" applyFont="1" applyBorder="1" applyAlignment="1">
      <alignment horizontal="center" vertical="center"/>
    </xf>
    <xf numFmtId="0" fontId="9" fillId="0" borderId="130" xfId="2242" applyFont="1" applyBorder="1" applyAlignment="1">
      <alignment horizontal="center" vertical="center"/>
    </xf>
    <xf numFmtId="0" fontId="9" fillId="0" borderId="97" xfId="2242" applyFont="1" applyBorder="1" applyAlignment="1">
      <alignment horizontal="center" vertical="center"/>
    </xf>
    <xf numFmtId="0" fontId="8" fillId="0" borderId="11" xfId="2242" applyFont="1" applyBorder="1" applyAlignment="1">
      <alignment horizontal="left"/>
    </xf>
    <xf numFmtId="0" fontId="8" fillId="0" borderId="70" xfId="2242" applyFont="1" applyBorder="1" applyAlignment="1">
      <alignment horizontal="left" vertical="center"/>
    </xf>
    <xf numFmtId="0" fontId="8" fillId="0" borderId="24" xfId="2242" applyFont="1" applyBorder="1" applyAlignment="1">
      <alignment horizontal="left" vertical="center"/>
    </xf>
    <xf numFmtId="0" fontId="8" fillId="0" borderId="73" xfId="2242" applyFont="1" applyBorder="1" applyAlignment="1">
      <alignment horizontal="left" vertical="center"/>
    </xf>
    <xf numFmtId="0" fontId="8" fillId="0" borderId="70" xfId="2242" applyFont="1" applyBorder="1" applyAlignment="1">
      <alignment horizontal="center" vertical="center"/>
    </xf>
    <xf numFmtId="9" fontId="6" fillId="3" borderId="13" xfId="2283" applyFont="1" applyFill="1" applyBorder="1" applyAlignment="1">
      <alignment horizontal="center" vertical="center"/>
    </xf>
    <xf numFmtId="9" fontId="6" fillId="3" borderId="14" xfId="2283" applyFont="1" applyFill="1" applyBorder="1" applyAlignment="1">
      <alignment horizontal="center" vertical="center"/>
    </xf>
    <xf numFmtId="3" fontId="6" fillId="0" borderId="18" xfId="2283" applyNumberFormat="1" applyFont="1" applyFill="1" applyBorder="1" applyAlignment="1">
      <alignment horizontal="center" vertical="center"/>
    </xf>
    <xf numFmtId="3" fontId="6" fillId="0" borderId="89" xfId="2283" applyNumberFormat="1" applyFont="1" applyFill="1" applyBorder="1" applyAlignment="1">
      <alignment horizontal="center" vertical="center"/>
    </xf>
    <xf numFmtId="3" fontId="6" fillId="0" borderId="64" xfId="2283" applyNumberFormat="1" applyFont="1" applyFill="1" applyBorder="1" applyAlignment="1">
      <alignment horizontal="center" vertical="center"/>
    </xf>
    <xf numFmtId="3" fontId="6" fillId="0" borderId="94" xfId="2283" applyNumberFormat="1" applyFont="1" applyFill="1" applyBorder="1" applyAlignment="1">
      <alignment horizontal="center" vertical="center"/>
    </xf>
    <xf numFmtId="9" fontId="6" fillId="5" borderId="70" xfId="2283" applyFont="1" applyFill="1" applyBorder="1" applyAlignment="1">
      <alignment horizontal="center" vertical="center"/>
    </xf>
    <xf numFmtId="9" fontId="6" fillId="5" borderId="24" xfId="2283" applyFont="1" applyFill="1" applyBorder="1" applyAlignment="1">
      <alignment horizontal="center" vertical="center"/>
    </xf>
    <xf numFmtId="9" fontId="6" fillId="6" borderId="24" xfId="2283" applyFont="1" applyFill="1" applyBorder="1" applyAlignment="1">
      <alignment horizontal="center" vertical="center"/>
    </xf>
    <xf numFmtId="9" fontId="6" fillId="76" borderId="24" xfId="2283" applyFont="1" applyFill="1" applyBorder="1" applyAlignment="1">
      <alignment horizontal="center" vertical="center"/>
    </xf>
    <xf numFmtId="9" fontId="6" fillId="77" borderId="24" xfId="2283" applyFont="1" applyFill="1" applyBorder="1" applyAlignment="1">
      <alignment horizontal="center" vertical="center"/>
    </xf>
    <xf numFmtId="9" fontId="6" fillId="77" borderId="71" xfId="2283" applyFont="1" applyFill="1" applyBorder="1" applyAlignment="1">
      <alignment horizontal="center" vertical="center"/>
    </xf>
    <xf numFmtId="0" fontId="6" fillId="0" borderId="18" xfId="2283" applyNumberFormat="1" applyFont="1" applyFill="1" applyBorder="1" applyAlignment="1">
      <alignment horizontal="center" vertical="center"/>
    </xf>
    <xf numFmtId="0" fontId="6" fillId="0" borderId="89" xfId="2283" applyNumberFormat="1" applyFont="1" applyFill="1" applyBorder="1" applyAlignment="1">
      <alignment horizontal="center" vertical="center"/>
    </xf>
    <xf numFmtId="0" fontId="6" fillId="0" borderId="64" xfId="2283" applyNumberFormat="1" applyFont="1" applyFill="1" applyBorder="1" applyAlignment="1">
      <alignment horizontal="center" vertical="center"/>
    </xf>
    <xf numFmtId="9" fontId="7" fillId="5" borderId="70" xfId="2283" applyFont="1" applyFill="1" applyBorder="1" applyAlignment="1">
      <alignment horizontal="center" vertical="center"/>
    </xf>
    <xf numFmtId="9" fontId="7" fillId="5" borderId="24" xfId="2283" applyFont="1" applyFill="1" applyBorder="1" applyAlignment="1">
      <alignment horizontal="center" vertical="center"/>
    </xf>
    <xf numFmtId="9" fontId="7" fillId="6" borderId="24" xfId="2283" applyFont="1" applyFill="1" applyBorder="1" applyAlignment="1">
      <alignment horizontal="center" vertical="center"/>
    </xf>
    <xf numFmtId="9" fontId="7" fillId="76" borderId="24" xfId="2283" applyFont="1" applyFill="1" applyBorder="1" applyAlignment="1">
      <alignment horizontal="center" vertical="center"/>
    </xf>
    <xf numFmtId="9" fontId="7" fillId="76" borderId="71" xfId="2283" applyFont="1" applyFill="1" applyBorder="1" applyAlignment="1">
      <alignment horizontal="center" vertical="center"/>
    </xf>
    <xf numFmtId="9" fontId="7" fillId="4" borderId="12" xfId="2283" applyFont="1" applyFill="1" applyBorder="1" applyAlignment="1">
      <alignment horizontal="center" vertical="center"/>
    </xf>
    <xf numFmtId="9" fontId="7" fillId="4" borderId="13" xfId="2283" applyFont="1" applyFill="1" applyBorder="1" applyAlignment="1">
      <alignment horizontal="center" vertical="center"/>
    </xf>
    <xf numFmtId="9" fontId="7" fillId="4" borderId="14" xfId="2283" applyFont="1" applyFill="1" applyBorder="1" applyAlignment="1">
      <alignment horizontal="center" vertical="center"/>
    </xf>
    <xf numFmtId="9" fontId="7" fillId="77" borderId="24" xfId="2283" applyFont="1" applyFill="1" applyBorder="1" applyAlignment="1">
      <alignment horizontal="center" vertical="center"/>
    </xf>
    <xf numFmtId="9" fontId="7" fillId="77" borderId="71" xfId="2283" applyFont="1" applyFill="1" applyBorder="1" applyAlignment="1">
      <alignment horizontal="center" vertical="center"/>
    </xf>
    <xf numFmtId="9" fontId="7" fillId="3" borderId="13" xfId="2283" applyFont="1" applyFill="1" applyBorder="1" applyAlignment="1">
      <alignment horizontal="center" vertical="center"/>
    </xf>
    <xf numFmtId="9" fontId="7" fillId="3" borderId="14" xfId="2283" applyFont="1" applyFill="1" applyBorder="1" applyAlignment="1">
      <alignment horizontal="center" vertical="center"/>
    </xf>
    <xf numFmtId="168" fontId="9" fillId="0" borderId="12" xfId="2283" applyNumberFormat="1" applyFont="1" applyFill="1" applyBorder="1" applyAlignment="1">
      <alignment horizontal="center"/>
    </xf>
    <xf numFmtId="168" fontId="9" fillId="0" borderId="13" xfId="2283" applyNumberFormat="1" applyFont="1" applyFill="1" applyBorder="1" applyAlignment="1">
      <alignment horizontal="center"/>
    </xf>
    <xf numFmtId="168" fontId="9" fillId="0" borderId="14" xfId="2283" applyNumberFormat="1" applyFont="1" applyFill="1" applyBorder="1" applyAlignment="1">
      <alignment horizontal="center"/>
    </xf>
    <xf numFmtId="0" fontId="8" fillId="0" borderId="2" xfId="2242" applyFont="1" applyBorder="1" applyAlignment="1">
      <alignment horizontal="center" vertical="center" wrapText="1"/>
    </xf>
    <xf numFmtId="0" fontId="8" fillId="0" borderId="3" xfId="2242" applyFont="1" applyBorder="1" applyAlignment="1">
      <alignment horizontal="center" vertical="center" wrapText="1"/>
    </xf>
    <xf numFmtId="0" fontId="8" fillId="0" borderId="4" xfId="2242" applyFont="1" applyBorder="1" applyAlignment="1">
      <alignment horizontal="center" vertical="center" wrapText="1"/>
    </xf>
    <xf numFmtId="9" fontId="98" fillId="0" borderId="12" xfId="2283" applyFont="1" applyFill="1" applyBorder="1" applyAlignment="1">
      <alignment horizontal="center" vertical="center"/>
    </xf>
    <xf numFmtId="9" fontId="98" fillId="0" borderId="13" xfId="2283" applyFont="1" applyFill="1" applyBorder="1" applyAlignment="1">
      <alignment horizontal="center" vertical="center"/>
    </xf>
    <xf numFmtId="9" fontId="98" fillId="0" borderId="14" xfId="2283" applyFont="1" applyFill="1" applyBorder="1" applyAlignment="1">
      <alignment horizontal="center" vertical="center"/>
    </xf>
    <xf numFmtId="9" fontId="9" fillId="0" borderId="12" xfId="2283" applyFont="1" applyFill="1" applyBorder="1" applyAlignment="1">
      <alignment horizontal="center" vertical="center"/>
    </xf>
    <xf numFmtId="9" fontId="9" fillId="0" borderId="13" xfId="2283" applyFont="1" applyFill="1" applyBorder="1" applyAlignment="1">
      <alignment horizontal="center" vertical="center"/>
    </xf>
    <xf numFmtId="9" fontId="9" fillId="0" borderId="14" xfId="2283" applyFont="1" applyFill="1" applyBorder="1" applyAlignment="1">
      <alignment horizontal="center" vertical="center"/>
    </xf>
    <xf numFmtId="168" fontId="8" fillId="0" borderId="18" xfId="2283" applyNumberFormat="1" applyFont="1" applyFill="1" applyBorder="1" applyAlignment="1">
      <alignment horizontal="center" vertical="center"/>
    </xf>
    <xf numFmtId="168" fontId="8" fillId="0" borderId="89" xfId="2283" applyNumberFormat="1" applyFont="1" applyFill="1" applyBorder="1" applyAlignment="1">
      <alignment horizontal="center" vertical="center"/>
    </xf>
    <xf numFmtId="168" fontId="8" fillId="0" borderId="64" xfId="2283" applyNumberFormat="1" applyFont="1" applyFill="1" applyBorder="1" applyAlignment="1">
      <alignment horizontal="center" vertical="center"/>
    </xf>
    <xf numFmtId="0" fontId="9" fillId="0" borderId="0" xfId="2242" applyFont="1" applyAlignment="1">
      <alignment horizontal="right"/>
    </xf>
    <xf numFmtId="0" fontId="9" fillId="0" borderId="18" xfId="2289" applyNumberFormat="1" applyFont="1" applyFill="1" applyBorder="1" applyAlignment="1">
      <alignment horizontal="left"/>
    </xf>
    <xf numFmtId="0" fontId="9" fillId="0" borderId="89" xfId="2289" applyNumberFormat="1" applyFont="1" applyFill="1" applyBorder="1" applyAlignment="1">
      <alignment horizontal="left"/>
    </xf>
    <xf numFmtId="0" fontId="9" fillId="0" borderId="89" xfId="2289" applyNumberFormat="1" applyFont="1" applyFill="1" applyBorder="1" applyAlignment="1">
      <alignment horizontal="center"/>
    </xf>
    <xf numFmtId="168" fontId="8" fillId="0" borderId="90" xfId="2283" applyNumberFormat="1" applyFont="1" applyFill="1" applyBorder="1" applyAlignment="1">
      <alignment horizontal="center" vertical="center"/>
    </xf>
    <xf numFmtId="168" fontId="9" fillId="0" borderId="0" xfId="2289" applyNumberFormat="1" applyFont="1" applyFill="1" applyBorder="1" applyAlignment="1">
      <alignment horizontal="center"/>
    </xf>
    <xf numFmtId="37" fontId="8" fillId="0" borderId="70" xfId="2283" applyNumberFormat="1" applyFont="1" applyFill="1" applyBorder="1" applyAlignment="1">
      <alignment horizontal="center" vertical="center"/>
    </xf>
    <xf numFmtId="37" fontId="8" fillId="0" borderId="24" xfId="2283" applyNumberFormat="1" applyFont="1" applyFill="1" applyBorder="1" applyAlignment="1">
      <alignment horizontal="center" vertical="center"/>
    </xf>
    <xf numFmtId="37" fontId="8" fillId="0" borderId="73" xfId="2283" applyNumberFormat="1" applyFont="1" applyFill="1" applyBorder="1" applyAlignment="1">
      <alignment horizontal="center" vertical="center"/>
    </xf>
    <xf numFmtId="37" fontId="8" fillId="0" borderId="71" xfId="2283" applyNumberFormat="1" applyFont="1" applyFill="1" applyBorder="1" applyAlignment="1">
      <alignment horizontal="center" vertical="center"/>
    </xf>
    <xf numFmtId="0" fontId="9" fillId="0" borderId="0" xfId="2289" applyNumberFormat="1" applyFont="1" applyFill="1" applyBorder="1" applyAlignment="1">
      <alignment horizontal="right"/>
    </xf>
    <xf numFmtId="0" fontId="9" fillId="0" borderId="98" xfId="2289" applyNumberFormat="1" applyFont="1" applyFill="1" applyBorder="1" applyAlignment="1">
      <alignment horizontal="left"/>
    </xf>
    <xf numFmtId="0" fontId="9" fillId="0" borderId="99" xfId="2289" applyNumberFormat="1" applyFont="1" applyFill="1" applyBorder="1" applyAlignment="1">
      <alignment horizontal="left"/>
    </xf>
    <xf numFmtId="0" fontId="9" fillId="0" borderId="99" xfId="2289" applyNumberFormat="1" applyFont="1" applyFill="1" applyBorder="1" applyAlignment="1">
      <alignment horizontal="center"/>
    </xf>
    <xf numFmtId="37" fontId="8" fillId="0" borderId="21" xfId="2283" applyNumberFormat="1" applyFont="1" applyFill="1" applyBorder="1" applyAlignment="1">
      <alignment horizontal="center" vertical="center"/>
    </xf>
    <xf numFmtId="37" fontId="8" fillId="0" borderId="23" xfId="2283" applyNumberFormat="1" applyFont="1" applyFill="1" applyBorder="1" applyAlignment="1">
      <alignment horizontal="center" vertical="center"/>
    </xf>
    <xf numFmtId="37" fontId="8" fillId="0" borderId="31" xfId="2283" applyNumberFormat="1" applyFont="1" applyFill="1" applyBorder="1" applyAlignment="1">
      <alignment horizontal="center" vertical="center"/>
    </xf>
    <xf numFmtId="37" fontId="8" fillId="0" borderId="72" xfId="2283" applyNumberFormat="1" applyFont="1" applyFill="1" applyBorder="1" applyAlignment="1">
      <alignment horizontal="center" vertical="center"/>
    </xf>
    <xf numFmtId="0" fontId="9" fillId="0" borderId="95" xfId="2242" applyFont="1" applyBorder="1" applyAlignment="1">
      <alignment horizontal="left"/>
    </xf>
    <xf numFmtId="0" fontId="9" fillId="0" borderId="96" xfId="2242" applyFont="1" applyBorder="1" applyAlignment="1">
      <alignment horizontal="left"/>
    </xf>
    <xf numFmtId="0" fontId="9" fillId="0" borderId="96" xfId="2242" applyFont="1" applyBorder="1" applyAlignment="1">
      <alignment horizontal="center"/>
    </xf>
    <xf numFmtId="37" fontId="8" fillId="0" borderId="18" xfId="2283" applyNumberFormat="1" applyFont="1" applyFill="1" applyBorder="1" applyAlignment="1">
      <alignment horizontal="center" vertical="center"/>
    </xf>
    <xf numFmtId="37" fontId="8" fillId="0" borderId="89" xfId="2283" applyNumberFormat="1" applyFont="1" applyFill="1" applyBorder="1" applyAlignment="1">
      <alignment horizontal="center" vertical="center"/>
    </xf>
    <xf numFmtId="37" fontId="8" fillId="0" borderId="90" xfId="2283" applyNumberFormat="1" applyFont="1" applyFill="1" applyBorder="1" applyAlignment="1">
      <alignment horizontal="center" vertical="center"/>
    </xf>
    <xf numFmtId="37" fontId="8" fillId="0" borderId="64" xfId="2283" applyNumberFormat="1" applyFont="1" applyFill="1" applyBorder="1" applyAlignment="1">
      <alignment horizontal="center" vertical="center"/>
    </xf>
    <xf numFmtId="0" fontId="9" fillId="0" borderId="0" xfId="2242" applyFont="1" applyAlignment="1">
      <alignment horizontal="center"/>
    </xf>
    <xf numFmtId="0" fontId="9" fillId="0" borderId="100" xfId="2242" applyFont="1" applyBorder="1" applyAlignment="1">
      <alignment horizontal="left" vertical="center"/>
    </xf>
    <xf numFmtId="0" fontId="9" fillId="0" borderId="101" xfId="2242" applyFont="1" applyBorder="1" applyAlignment="1">
      <alignment horizontal="left" vertical="center"/>
    </xf>
    <xf numFmtId="0" fontId="9" fillId="0" borderId="101" xfId="2242" applyFont="1" applyBorder="1" applyAlignment="1">
      <alignment horizontal="center" vertical="center"/>
    </xf>
    <xf numFmtId="0" fontId="9" fillId="0" borderId="102" xfId="2242" applyFont="1" applyBorder="1" applyAlignment="1">
      <alignment horizontal="left" vertical="center"/>
    </xf>
    <xf numFmtId="0" fontId="9" fillId="0" borderId="0" xfId="2242" applyFont="1" applyAlignment="1">
      <alignment horizontal="left"/>
    </xf>
    <xf numFmtId="0" fontId="9" fillId="0" borderId="0" xfId="2289" applyNumberFormat="1" applyFont="1" applyFill="1" applyBorder="1" applyAlignment="1">
      <alignment horizontal="center"/>
    </xf>
    <xf numFmtId="0" fontId="9" fillId="0" borderId="96" xfId="2242" applyFont="1" applyBorder="1" applyAlignment="1">
      <alignment horizontal="center" vertical="center"/>
    </xf>
    <xf numFmtId="0" fontId="9" fillId="0" borderId="97" xfId="2242" applyFont="1" applyBorder="1" applyAlignment="1">
      <alignment horizontal="left" vertical="center"/>
    </xf>
    <xf numFmtId="0" fontId="9" fillId="0" borderId="70" xfId="2289" applyNumberFormat="1" applyFont="1" applyFill="1" applyBorder="1" applyAlignment="1">
      <alignment horizontal="left"/>
    </xf>
    <xf numFmtId="0" fontId="9" fillId="0" borderId="24" xfId="2289" applyNumberFormat="1" applyFont="1" applyFill="1" applyBorder="1" applyAlignment="1">
      <alignment horizontal="left"/>
    </xf>
    <xf numFmtId="0" fontId="9" fillId="0" borderId="24" xfId="2289" applyNumberFormat="1" applyFont="1" applyFill="1" applyBorder="1" applyAlignment="1">
      <alignment horizontal="center"/>
    </xf>
    <xf numFmtId="0" fontId="8" fillId="0" borderId="57" xfId="2242" applyFont="1" applyBorder="1" applyAlignment="1">
      <alignment horizontal="center" vertical="center"/>
    </xf>
    <xf numFmtId="0" fontId="99" fillId="0" borderId="57" xfId="2242" applyFont="1" applyBorder="1" applyAlignment="1">
      <alignment horizontal="center" vertical="center"/>
    </xf>
    <xf numFmtId="0" fontId="99" fillId="0" borderId="58" xfId="2242" applyFont="1" applyBorder="1" applyAlignment="1">
      <alignment horizontal="center" vertical="center"/>
    </xf>
    <xf numFmtId="0" fontId="99" fillId="0" borderId="103" xfId="2242" applyFont="1" applyBorder="1" applyAlignment="1">
      <alignment horizontal="center" vertical="center"/>
    </xf>
    <xf numFmtId="0" fontId="99" fillId="0" borderId="88" xfId="2242" applyFont="1" applyBorder="1" applyAlignment="1">
      <alignment horizontal="center" vertical="center"/>
    </xf>
    <xf numFmtId="0" fontId="8" fillId="0" borderId="103" xfId="2242" applyFont="1" applyBorder="1" applyAlignment="1">
      <alignment horizontal="center" vertical="center"/>
    </xf>
    <xf numFmtId="0" fontId="100" fillId="0" borderId="101" xfId="2242" applyFont="1" applyBorder="1" applyAlignment="1">
      <alignment horizontal="center" vertical="center"/>
    </xf>
    <xf numFmtId="0" fontId="100" fillId="0" borderId="102" xfId="2242" applyFont="1" applyBorder="1" applyAlignment="1">
      <alignment horizontal="center" vertical="center"/>
    </xf>
    <xf numFmtId="0" fontId="100" fillId="0" borderId="89" xfId="2242" applyFont="1" applyBorder="1" applyAlignment="1">
      <alignment horizontal="center" vertical="center"/>
    </xf>
    <xf numFmtId="0" fontId="100" fillId="0" borderId="64" xfId="2242" applyFont="1" applyBorder="1" applyAlignment="1">
      <alignment horizontal="center" vertical="center"/>
    </xf>
    <xf numFmtId="0" fontId="100" fillId="0" borderId="96" xfId="2242" applyFont="1" applyBorder="1" applyAlignment="1">
      <alignment horizontal="center" vertical="center"/>
    </xf>
    <xf numFmtId="0" fontId="100" fillId="0" borderId="97" xfId="2242" applyFont="1" applyBorder="1" applyAlignment="1">
      <alignment horizontal="center" vertical="center"/>
    </xf>
    <xf numFmtId="3" fontId="6" fillId="0" borderId="95" xfId="2283" applyNumberFormat="1" applyFont="1" applyFill="1" applyBorder="1" applyAlignment="1">
      <alignment horizontal="center" vertical="center"/>
    </xf>
    <xf numFmtId="3" fontId="6" fillId="0" borderId="130" xfId="2283" applyNumberFormat="1" applyFont="1" applyFill="1" applyBorder="1" applyAlignment="1">
      <alignment horizontal="center" vertical="center"/>
    </xf>
    <xf numFmtId="3" fontId="6" fillId="0" borderId="97" xfId="2283" applyNumberFormat="1" applyFont="1" applyFill="1" applyBorder="1" applyAlignment="1">
      <alignment horizontal="center" vertical="center"/>
    </xf>
    <xf numFmtId="3" fontId="6" fillId="0" borderId="134" xfId="2283" applyNumberFormat="1" applyFont="1" applyFill="1" applyBorder="1" applyAlignment="1">
      <alignment horizontal="center" vertical="center"/>
    </xf>
    <xf numFmtId="3" fontId="6" fillId="5" borderId="100" xfId="2283" applyNumberFormat="1" applyFont="1" applyFill="1" applyBorder="1" applyAlignment="1">
      <alignment horizontal="center" vertical="center"/>
    </xf>
    <xf numFmtId="3" fontId="6" fillId="5" borderId="101" xfId="2283" applyNumberFormat="1" applyFont="1" applyFill="1" applyBorder="1" applyAlignment="1">
      <alignment horizontal="center" vertical="center"/>
    </xf>
    <xf numFmtId="3" fontId="6" fillId="6" borderId="101" xfId="2283" applyNumberFormat="1" applyFont="1" applyFill="1" applyBorder="1" applyAlignment="1">
      <alignment horizontal="center" vertical="center"/>
    </xf>
    <xf numFmtId="3" fontId="6" fillId="76" borderId="101" xfId="2283" applyNumberFormat="1" applyFont="1" applyFill="1" applyBorder="1" applyAlignment="1">
      <alignment horizontal="center" vertical="center"/>
    </xf>
    <xf numFmtId="3" fontId="6" fillId="77" borderId="101" xfId="2283" applyNumberFormat="1" applyFont="1" applyFill="1" applyBorder="1" applyAlignment="1">
      <alignment horizontal="center" vertical="center"/>
    </xf>
    <xf numFmtId="3" fontId="6" fillId="77" borderId="102" xfId="2283" applyNumberFormat="1" applyFont="1" applyFill="1" applyBorder="1" applyAlignment="1">
      <alignment horizontal="center" vertical="center"/>
    </xf>
    <xf numFmtId="3" fontId="6" fillId="3" borderId="134" xfId="2283" applyNumberFormat="1" applyFont="1" applyFill="1" applyBorder="1" applyAlignment="1">
      <alignment horizontal="center" vertical="center"/>
    </xf>
    <xf numFmtId="3" fontId="6" fillId="3" borderId="130" xfId="2283" applyNumberFormat="1" applyFont="1" applyFill="1" applyBorder="1" applyAlignment="1">
      <alignment horizontal="center" vertical="center"/>
    </xf>
    <xf numFmtId="3" fontId="6" fillId="3" borderId="97" xfId="2283" applyNumberFormat="1" applyFont="1" applyFill="1" applyBorder="1" applyAlignment="1">
      <alignment horizontal="center" vertical="center"/>
    </xf>
    <xf numFmtId="3" fontId="6" fillId="76" borderId="102" xfId="2283" applyNumberFormat="1" applyFont="1" applyFill="1" applyBorder="1" applyAlignment="1">
      <alignment horizontal="center" vertical="center"/>
    </xf>
    <xf numFmtId="3" fontId="6" fillId="4" borderId="65" xfId="2283" applyNumberFormat="1" applyFont="1" applyFill="1" applyBorder="1" applyAlignment="1">
      <alignment horizontal="center" vertical="center"/>
    </xf>
    <xf numFmtId="3" fontId="6" fillId="4" borderId="66" xfId="2283" applyNumberFormat="1" applyFont="1" applyFill="1" applyBorder="1" applyAlignment="1">
      <alignment horizontal="center" vertical="center"/>
    </xf>
    <xf numFmtId="3" fontId="6" fillId="4" borderId="143" xfId="2283" applyNumberFormat="1" applyFont="1" applyFill="1" applyBorder="1" applyAlignment="1">
      <alignment horizontal="center" vertical="center"/>
    </xf>
    <xf numFmtId="0" fontId="16" fillId="81" borderId="130" xfId="0" applyFont="1" applyFill="1" applyBorder="1" applyAlignment="1" applyProtection="1">
      <alignment horizontal="center" vertical="center" wrapText="1"/>
      <protection locked="0"/>
    </xf>
    <xf numFmtId="0" fontId="16" fillId="81" borderId="133" xfId="0" applyFont="1" applyFill="1" applyBorder="1" applyAlignment="1" applyProtection="1">
      <alignment horizontal="center" vertical="center" wrapText="1"/>
      <protection locked="0"/>
    </xf>
    <xf numFmtId="0" fontId="16" fillId="81" borderId="105" xfId="0" applyFont="1" applyFill="1" applyBorder="1" applyAlignment="1" applyProtection="1">
      <alignment horizontal="center" vertical="center" wrapText="1"/>
      <protection locked="0"/>
    </xf>
    <xf numFmtId="0" fontId="16" fillId="81" borderId="134" xfId="0" applyFont="1" applyFill="1" applyBorder="1" applyAlignment="1" applyProtection="1">
      <alignment horizontal="center" vertical="center" wrapText="1"/>
      <protection locked="0"/>
    </xf>
    <xf numFmtId="0" fontId="122" fillId="84" borderId="99" xfId="0" applyFont="1" applyFill="1" applyBorder="1" applyAlignment="1" applyProtection="1">
      <alignment horizontal="center" vertical="center"/>
      <protection locked="0"/>
    </xf>
    <xf numFmtId="0" fontId="122" fillId="84" borderId="89" xfId="0" applyFont="1" applyFill="1" applyBorder="1" applyAlignment="1" applyProtection="1">
      <alignment horizontal="center" vertical="center"/>
      <protection locked="0"/>
    </xf>
    <xf numFmtId="0" fontId="16" fillId="85" borderId="133" xfId="0" applyFont="1" applyFill="1" applyBorder="1" applyAlignment="1" applyProtection="1">
      <alignment horizontal="center" vertical="center" wrapText="1"/>
      <protection locked="0"/>
    </xf>
    <xf numFmtId="0" fontId="16" fillId="85" borderId="105" xfId="0" applyFont="1" applyFill="1" applyBorder="1" applyAlignment="1" applyProtection="1">
      <alignment horizontal="center" vertical="center" wrapText="1"/>
      <protection locked="0"/>
    </xf>
    <xf numFmtId="0" fontId="16" fillId="85" borderId="134" xfId="0" applyFont="1" applyFill="1" applyBorder="1" applyAlignment="1" applyProtection="1">
      <alignment horizontal="center" vertical="center" wrapText="1"/>
      <protection locked="0"/>
    </xf>
    <xf numFmtId="0" fontId="122" fillId="84" borderId="99" xfId="0" applyFont="1" applyFill="1" applyBorder="1" applyAlignment="1" applyProtection="1">
      <alignment horizontal="center" vertical="center" wrapText="1"/>
      <protection locked="0"/>
    </xf>
    <xf numFmtId="0" fontId="122" fillId="84" borderId="89" xfId="0" applyFont="1" applyFill="1" applyBorder="1" applyAlignment="1" applyProtection="1">
      <alignment horizontal="center" vertical="center" wrapText="1"/>
      <protection locked="0"/>
    </xf>
    <xf numFmtId="0" fontId="16" fillId="84" borderId="130" xfId="0" applyFont="1" applyFill="1" applyBorder="1" applyAlignment="1" applyProtection="1">
      <alignment horizontal="center" vertical="center" wrapText="1"/>
      <protection locked="0"/>
    </xf>
    <xf numFmtId="0" fontId="16" fillId="85" borderId="130" xfId="0" applyFont="1" applyFill="1" applyBorder="1" applyAlignment="1" applyProtection="1">
      <alignment horizontal="center" vertical="center" wrapText="1"/>
      <protection locked="0"/>
    </xf>
    <xf numFmtId="0" fontId="16" fillId="6" borderId="99" xfId="0" applyFont="1" applyFill="1" applyBorder="1" applyAlignment="1" applyProtection="1">
      <alignment horizontal="center" vertical="center" wrapText="1"/>
      <protection locked="0"/>
    </xf>
    <xf numFmtId="0" fontId="16" fillId="6" borderId="89" xfId="0" applyFont="1" applyFill="1" applyBorder="1" applyAlignment="1" applyProtection="1">
      <alignment horizontal="center" vertical="center" wrapText="1"/>
      <protection locked="0"/>
    </xf>
    <xf numFmtId="0" fontId="16" fillId="6" borderId="130" xfId="0" applyFont="1" applyFill="1" applyBorder="1" applyAlignment="1" applyProtection="1">
      <alignment horizontal="center" vertical="center" wrapText="1"/>
      <protection locked="0"/>
    </xf>
    <xf numFmtId="0" fontId="16" fillId="6" borderId="159" xfId="0" applyFont="1" applyFill="1" applyBorder="1" applyAlignment="1" applyProtection="1">
      <alignment horizontal="center" vertical="center" wrapText="1"/>
      <protection locked="0"/>
    </xf>
    <xf numFmtId="0" fontId="16" fillId="6" borderId="160" xfId="0" applyFont="1" applyFill="1" applyBorder="1" applyAlignment="1" applyProtection="1">
      <alignment horizontal="center" vertical="center" wrapText="1"/>
      <protection locked="0"/>
    </xf>
    <xf numFmtId="0" fontId="16" fillId="6" borderId="161" xfId="0" applyFont="1" applyFill="1" applyBorder="1" applyAlignment="1" applyProtection="1">
      <alignment horizontal="center" vertical="center" wrapText="1"/>
      <protection locked="0"/>
    </xf>
    <xf numFmtId="0" fontId="87" fillId="0" borderId="0" xfId="0" applyFont="1" applyAlignment="1" applyProtection="1">
      <alignment horizontal="center" vertical="center"/>
      <protection locked="0"/>
    </xf>
    <xf numFmtId="17" fontId="87" fillId="0" borderId="91" xfId="0" applyNumberFormat="1" applyFont="1" applyBorder="1" applyAlignment="1" applyProtection="1">
      <alignment horizontal="center" vertical="center"/>
      <protection locked="0"/>
    </xf>
    <xf numFmtId="0" fontId="141" fillId="3" borderId="140" xfId="0" applyFont="1" applyFill="1" applyBorder="1" applyAlignment="1">
      <alignment horizontal="left" vertical="center"/>
    </xf>
    <xf numFmtId="0" fontId="141" fillId="3" borderId="0" xfId="0" applyFont="1" applyFill="1" applyAlignment="1">
      <alignment horizontal="left" vertical="center"/>
    </xf>
    <xf numFmtId="0" fontId="16" fillId="6" borderId="130" xfId="0" applyFont="1" applyFill="1" applyBorder="1" applyAlignment="1" applyProtection="1">
      <alignment horizontal="center" vertical="center"/>
      <protection locked="0"/>
    </xf>
    <xf numFmtId="0" fontId="122" fillId="6" borderId="99" xfId="0" applyFont="1" applyFill="1" applyBorder="1" applyAlignment="1" applyProtection="1">
      <alignment horizontal="center" vertical="center"/>
      <protection locked="0"/>
    </xf>
    <xf numFmtId="0" fontId="122" fillId="6" borderId="89" xfId="0" applyFont="1" applyFill="1" applyBorder="1" applyAlignment="1" applyProtection="1">
      <alignment horizontal="center" vertical="center"/>
      <protection locked="0"/>
    </xf>
    <xf numFmtId="0" fontId="137" fillId="0" borderId="75" xfId="3" applyFont="1" applyBorder="1" applyAlignment="1">
      <alignment horizontal="center"/>
    </xf>
    <xf numFmtId="0" fontId="137" fillId="0" borderId="84" xfId="3" applyFont="1" applyBorder="1" applyAlignment="1">
      <alignment horizontal="center"/>
    </xf>
    <xf numFmtId="0" fontId="137" fillId="0" borderId="85" xfId="3" applyFont="1" applyBorder="1" applyAlignment="1">
      <alignment horizontal="center"/>
    </xf>
    <xf numFmtId="0" fontId="137" fillId="0" borderId="31" xfId="3" applyFont="1" applyBorder="1" applyAlignment="1">
      <alignment horizontal="center"/>
    </xf>
    <xf numFmtId="0" fontId="137" fillId="0" borderId="0" xfId="3" applyFont="1" applyAlignment="1">
      <alignment horizontal="center"/>
    </xf>
    <xf numFmtId="0" fontId="137" fillId="0" borderId="139" xfId="3" applyFont="1" applyBorder="1" applyAlignment="1">
      <alignment horizontal="center"/>
    </xf>
    <xf numFmtId="0" fontId="137" fillId="0" borderId="90" xfId="3" applyFont="1" applyBorder="1" applyAlignment="1">
      <alignment horizontal="center"/>
    </xf>
    <xf numFmtId="0" fontId="137" fillId="0" borderId="91" xfId="3" applyFont="1" applyBorder="1" applyAlignment="1">
      <alignment horizontal="center"/>
    </xf>
    <xf numFmtId="0" fontId="137" fillId="0" borderId="94" xfId="3" applyFont="1" applyBorder="1" applyAlignment="1">
      <alignment horizontal="center"/>
    </xf>
    <xf numFmtId="0" fontId="137" fillId="0" borderId="133" xfId="3" applyFont="1" applyBorder="1" applyAlignment="1">
      <alignment horizontal="center"/>
    </xf>
    <xf numFmtId="0" fontId="137" fillId="0" borderId="105" xfId="3" applyFont="1" applyBorder="1" applyAlignment="1">
      <alignment horizontal="center"/>
    </xf>
    <xf numFmtId="0" fontId="137" fillId="0" borderId="134" xfId="3" applyFont="1" applyBorder="1" applyAlignment="1">
      <alignment horizontal="center"/>
    </xf>
    <xf numFmtId="0" fontId="137" fillId="0" borderId="130" xfId="3" applyFont="1" applyBorder="1" applyAlignment="1">
      <alignment horizontal="center"/>
    </xf>
    <xf numFmtId="0" fontId="137" fillId="0" borderId="130" xfId="3" applyFont="1" applyBorder="1" applyAlignment="1">
      <alignment horizontal="center" vertical="center"/>
    </xf>
    <xf numFmtId="0" fontId="130" fillId="0" borderId="133" xfId="3" applyFont="1" applyBorder="1" applyAlignment="1">
      <alignment horizontal="left" vertical="top"/>
    </xf>
    <xf numFmtId="0" fontId="130" fillId="0" borderId="105" xfId="3" applyFont="1" applyBorder="1" applyAlignment="1">
      <alignment horizontal="left" vertical="top"/>
    </xf>
    <xf numFmtId="0" fontId="130" fillId="0" borderId="134" xfId="3" applyFont="1" applyBorder="1" applyAlignment="1">
      <alignment horizontal="left" vertical="top"/>
    </xf>
    <xf numFmtId="0" fontId="130" fillId="0" borderId="133" xfId="3" applyFont="1" applyBorder="1" applyAlignment="1">
      <alignment horizontal="center" vertical="top"/>
    </xf>
    <xf numFmtId="0" fontId="130" fillId="0" borderId="105" xfId="3" applyFont="1" applyBorder="1" applyAlignment="1">
      <alignment horizontal="center" vertical="top"/>
    </xf>
    <xf numFmtId="0" fontId="130" fillId="0" borderId="134" xfId="3" applyFont="1" applyBorder="1" applyAlignment="1">
      <alignment horizontal="center" vertical="top"/>
    </xf>
    <xf numFmtId="0" fontId="130" fillId="0" borderId="133" xfId="3" applyFont="1" applyBorder="1" applyAlignment="1">
      <alignment horizontal="left" vertical="center"/>
    </xf>
    <xf numFmtId="0" fontId="130" fillId="0" borderId="105" xfId="3" applyFont="1" applyBorder="1" applyAlignment="1">
      <alignment horizontal="left" vertical="center"/>
    </xf>
    <xf numFmtId="0" fontId="130" fillId="0" borderId="134" xfId="3" applyFont="1" applyBorder="1" applyAlignment="1">
      <alignment horizontal="left" vertical="center"/>
    </xf>
    <xf numFmtId="0" fontId="130" fillId="0" borderId="133" xfId="3" applyFont="1" applyBorder="1" applyAlignment="1">
      <alignment horizontal="center" vertical="center"/>
    </xf>
    <xf numFmtId="0" fontId="130" fillId="0" borderId="105" xfId="3" applyFont="1" applyBorder="1" applyAlignment="1">
      <alignment horizontal="center" vertical="center"/>
    </xf>
    <xf numFmtId="0" fontId="130" fillId="0" borderId="134" xfId="3" applyFont="1" applyBorder="1" applyAlignment="1">
      <alignment horizontal="center" vertical="center"/>
    </xf>
    <xf numFmtId="0" fontId="130" fillId="0" borderId="133" xfId="3" applyFont="1" applyBorder="1" applyAlignment="1">
      <alignment horizontal="left" vertical="top" wrapText="1"/>
    </xf>
    <xf numFmtId="0" fontId="130" fillId="0" borderId="105" xfId="3" applyFont="1" applyBorder="1" applyAlignment="1">
      <alignment horizontal="left" vertical="top" wrapText="1"/>
    </xf>
    <xf numFmtId="0" fontId="130" fillId="0" borderId="134" xfId="3" applyFont="1" applyBorder="1" applyAlignment="1">
      <alignment horizontal="left" vertical="top" wrapText="1"/>
    </xf>
    <xf numFmtId="0" fontId="130" fillId="0" borderId="133" xfId="3" applyFont="1" applyBorder="1" applyAlignment="1">
      <alignment horizontal="center" vertical="top" wrapText="1"/>
    </xf>
    <xf numFmtId="0" fontId="130" fillId="0" borderId="105" xfId="3" applyFont="1" applyBorder="1" applyAlignment="1">
      <alignment horizontal="center" vertical="top" wrapText="1"/>
    </xf>
    <xf numFmtId="0" fontId="130" fillId="0" borderId="134" xfId="3" applyFont="1" applyBorder="1" applyAlignment="1">
      <alignment horizontal="center" vertical="top" wrapText="1"/>
    </xf>
    <xf numFmtId="0" fontId="130" fillId="0" borderId="130" xfId="3" applyFont="1" applyBorder="1" applyAlignment="1">
      <alignment horizontal="center" vertical="top"/>
    </xf>
    <xf numFmtId="0" fontId="130" fillId="0" borderId="74" xfId="3" applyFont="1" applyBorder="1" applyAlignment="1">
      <alignment horizontal="center" vertical="center"/>
    </xf>
    <xf numFmtId="0" fontId="130" fillId="0" borderId="89" xfId="3" applyFont="1" applyBorder="1" applyAlignment="1">
      <alignment horizontal="center" vertical="center"/>
    </xf>
    <xf numFmtId="0" fontId="130" fillId="0" borderId="75" xfId="3" applyFont="1" applyBorder="1" applyAlignment="1">
      <alignment horizontal="left" vertical="center"/>
    </xf>
    <xf numFmtId="0" fontId="130" fillId="0" borderId="84" xfId="3" applyFont="1" applyBorder="1" applyAlignment="1">
      <alignment horizontal="left" vertical="center"/>
    </xf>
    <xf numFmtId="0" fontId="130" fillId="0" borderId="85" xfId="3" applyFont="1" applyBorder="1" applyAlignment="1">
      <alignment horizontal="left" vertical="center"/>
    </xf>
    <xf numFmtId="0" fontId="130" fillId="0" borderId="90" xfId="3" applyFont="1" applyBorder="1" applyAlignment="1">
      <alignment horizontal="left" vertical="center"/>
    </xf>
    <xf numFmtId="0" fontId="130" fillId="0" borderId="91" xfId="3" applyFont="1" applyBorder="1" applyAlignment="1">
      <alignment horizontal="left" vertical="center"/>
    </xf>
    <xf numFmtId="0" fontId="130" fillId="0" borderId="94" xfId="3" applyFont="1" applyBorder="1" applyAlignment="1">
      <alignment horizontal="left" vertical="center"/>
    </xf>
    <xf numFmtId="0" fontId="130" fillId="0" borderId="75" xfId="3" applyFont="1" applyBorder="1" applyAlignment="1">
      <alignment horizontal="center" vertical="center"/>
    </xf>
    <xf numFmtId="0" fontId="130" fillId="0" borderId="84" xfId="3" applyFont="1" applyBorder="1" applyAlignment="1">
      <alignment horizontal="center" vertical="center"/>
    </xf>
    <xf numFmtId="0" fontId="130" fillId="0" borderId="85" xfId="3" applyFont="1" applyBorder="1" applyAlignment="1">
      <alignment horizontal="center" vertical="center"/>
    </xf>
    <xf numFmtId="0" fontId="130" fillId="0" borderId="90" xfId="3" applyFont="1" applyBorder="1" applyAlignment="1">
      <alignment horizontal="center" vertical="center"/>
    </xf>
    <xf numFmtId="0" fontId="130" fillId="0" borderId="91" xfId="3" applyFont="1" applyBorder="1" applyAlignment="1">
      <alignment horizontal="center" vertical="center"/>
    </xf>
    <xf numFmtId="0" fontId="130" fillId="0" borderId="94" xfId="3" applyFont="1" applyBorder="1" applyAlignment="1">
      <alignment horizontal="center" vertical="center"/>
    </xf>
    <xf numFmtId="0" fontId="130" fillId="0" borderId="75" xfId="3" applyFont="1" applyBorder="1" applyAlignment="1">
      <alignment horizontal="left" vertical="top" wrapText="1"/>
    </xf>
    <xf numFmtId="0" fontId="130" fillId="0" borderId="84" xfId="3" applyFont="1" applyBorder="1" applyAlignment="1">
      <alignment horizontal="left" vertical="top" wrapText="1"/>
    </xf>
    <xf numFmtId="0" fontId="130" fillId="0" borderId="85" xfId="3" applyFont="1" applyBorder="1" applyAlignment="1">
      <alignment horizontal="left" vertical="top" wrapText="1"/>
    </xf>
    <xf numFmtId="0" fontId="130" fillId="0" borderId="90" xfId="3" applyFont="1" applyBorder="1" applyAlignment="1">
      <alignment horizontal="left" vertical="top" wrapText="1"/>
    </xf>
    <xf numFmtId="0" fontId="130" fillId="0" borderId="91" xfId="3" applyFont="1" applyBorder="1" applyAlignment="1">
      <alignment horizontal="left" vertical="top" wrapText="1"/>
    </xf>
    <xf numFmtId="0" fontId="130" fillId="0" borderId="94" xfId="3" applyFont="1" applyBorder="1" applyAlignment="1">
      <alignment horizontal="left" vertical="top" wrapText="1"/>
    </xf>
    <xf numFmtId="0" fontId="130" fillId="0" borderId="75" xfId="3" applyFont="1" applyBorder="1" applyAlignment="1">
      <alignment horizontal="left" vertical="center" wrapText="1"/>
    </xf>
    <xf numFmtId="0" fontId="130" fillId="0" borderId="84" xfId="3" applyFont="1" applyBorder="1" applyAlignment="1">
      <alignment horizontal="left" vertical="center" wrapText="1"/>
    </xf>
    <xf numFmtId="0" fontId="130" fillId="0" borderId="85" xfId="3" applyFont="1" applyBorder="1" applyAlignment="1">
      <alignment horizontal="left" vertical="center" wrapText="1"/>
    </xf>
    <xf numFmtId="0" fontId="130" fillId="0" borderId="90" xfId="3" applyFont="1" applyBorder="1" applyAlignment="1">
      <alignment horizontal="left" vertical="center" wrapText="1"/>
    </xf>
    <xf numFmtId="0" fontId="130" fillId="0" borderId="91" xfId="3" applyFont="1" applyBorder="1" applyAlignment="1">
      <alignment horizontal="left" vertical="center" wrapText="1"/>
    </xf>
    <xf numFmtId="0" fontId="130" fillId="0" borderId="94" xfId="3" applyFont="1" applyBorder="1" applyAlignment="1">
      <alignment horizontal="left" vertical="center" wrapText="1"/>
    </xf>
    <xf numFmtId="0" fontId="130" fillId="0" borderId="130" xfId="3" applyFont="1" applyBorder="1" applyAlignment="1">
      <alignment horizontal="center" vertical="center"/>
    </xf>
    <xf numFmtId="0" fontId="155" fillId="0" borderId="31" xfId="3" applyFont="1" applyBorder="1" applyAlignment="1">
      <alignment horizontal="left" vertical="top" wrapText="1"/>
    </xf>
    <xf numFmtId="0" fontId="155" fillId="0" borderId="0" xfId="3" applyFont="1" applyAlignment="1">
      <alignment horizontal="left" vertical="top" wrapText="1"/>
    </xf>
    <xf numFmtId="0" fontId="155" fillId="0" borderId="139" xfId="3" applyFont="1" applyBorder="1" applyAlignment="1">
      <alignment horizontal="left" vertical="top" wrapText="1"/>
    </xf>
    <xf numFmtId="0" fontId="155" fillId="0" borderId="75" xfId="3" applyFont="1" applyBorder="1" applyAlignment="1">
      <alignment horizontal="left" vertical="top"/>
    </xf>
    <xf numFmtId="0" fontId="155" fillId="0" borderId="84" xfId="3" applyFont="1" applyBorder="1" applyAlignment="1">
      <alignment horizontal="left" vertical="top"/>
    </xf>
    <xf numFmtId="0" fontId="155" fillId="0" borderId="85" xfId="3" applyFont="1" applyBorder="1" applyAlignment="1">
      <alignment horizontal="left" vertical="top"/>
    </xf>
    <xf numFmtId="0" fontId="155" fillId="0" borderId="31" xfId="3" applyFont="1" applyBorder="1" applyAlignment="1">
      <alignment horizontal="left" vertical="top"/>
    </xf>
    <xf numFmtId="0" fontId="155" fillId="0" borderId="0" xfId="3" applyFont="1" applyAlignment="1">
      <alignment horizontal="left" vertical="top"/>
    </xf>
    <xf numFmtId="0" fontId="155" fillId="0" borderId="139" xfId="3" applyFont="1" applyBorder="1" applyAlignment="1">
      <alignment horizontal="left" vertical="top"/>
    </xf>
    <xf numFmtId="0" fontId="130" fillId="82" borderId="74" xfId="3" applyFont="1" applyFill="1" applyBorder="1" applyAlignment="1">
      <alignment horizontal="center" vertical="center"/>
    </xf>
    <xf numFmtId="0" fontId="130" fillId="82" borderId="23" xfId="3" applyFont="1" applyFill="1" applyBorder="1" applyAlignment="1">
      <alignment horizontal="center" vertical="center"/>
    </xf>
    <xf numFmtId="0" fontId="130" fillId="82" borderId="89" xfId="3" applyFont="1" applyFill="1" applyBorder="1" applyAlignment="1">
      <alignment horizontal="center" vertical="center"/>
    </xf>
    <xf numFmtId="0" fontId="130" fillId="82" borderId="75" xfId="3" applyFont="1" applyFill="1" applyBorder="1" applyAlignment="1">
      <alignment horizontal="center" vertical="center"/>
    </xf>
    <xf numFmtId="0" fontId="130" fillId="82" borderId="84" xfId="3" applyFont="1" applyFill="1" applyBorder="1" applyAlignment="1">
      <alignment horizontal="center" vertical="center"/>
    </xf>
    <xf numFmtId="0" fontId="130" fillId="82" borderId="85" xfId="3" applyFont="1" applyFill="1" applyBorder="1" applyAlignment="1">
      <alignment horizontal="center" vertical="center"/>
    </xf>
    <xf numFmtId="0" fontId="130" fillId="82" borderId="31" xfId="3" applyFont="1" applyFill="1" applyBorder="1" applyAlignment="1">
      <alignment horizontal="center" vertical="center"/>
    </xf>
    <xf numFmtId="0" fontId="130" fillId="82" borderId="0" xfId="3" applyFont="1" applyFill="1" applyAlignment="1">
      <alignment horizontal="center" vertical="center"/>
    </xf>
    <xf numFmtId="0" fontId="130" fillId="82" borderId="139" xfId="3" applyFont="1" applyFill="1" applyBorder="1" applyAlignment="1">
      <alignment horizontal="center" vertical="center"/>
    </xf>
    <xf numFmtId="0" fontId="130" fillId="82" borderId="90" xfId="3" applyFont="1" applyFill="1" applyBorder="1" applyAlignment="1">
      <alignment horizontal="center" vertical="center"/>
    </xf>
    <xf numFmtId="0" fontId="130" fillId="82" borderId="91" xfId="3" applyFont="1" applyFill="1" applyBorder="1" applyAlignment="1">
      <alignment horizontal="center" vertical="center"/>
    </xf>
    <xf numFmtId="0" fontId="130" fillId="82" borderId="94" xfId="3" applyFont="1" applyFill="1" applyBorder="1" applyAlignment="1">
      <alignment horizontal="center" vertical="center"/>
    </xf>
    <xf numFmtId="0" fontId="130" fillId="82" borderId="75" xfId="3" applyFont="1" applyFill="1" applyBorder="1" applyAlignment="1">
      <alignment horizontal="center" vertical="center" wrapText="1"/>
    </xf>
    <xf numFmtId="0" fontId="130" fillId="82" borderId="130" xfId="3" applyFont="1" applyFill="1" applyBorder="1" applyAlignment="1">
      <alignment horizontal="center" vertical="center"/>
    </xf>
    <xf numFmtId="0" fontId="130" fillId="82" borderId="130" xfId="3" applyFont="1" applyFill="1" applyBorder="1" applyAlignment="1">
      <alignment horizontal="center" vertical="center" wrapText="1"/>
    </xf>
    <xf numFmtId="9" fontId="130" fillId="0" borderId="0" xfId="2086" applyFont="1" applyBorder="1" applyAlignment="1">
      <alignment horizontal="center"/>
    </xf>
    <xf numFmtId="0" fontId="155" fillId="0" borderId="90" xfId="3" applyFont="1" applyBorder="1" applyAlignment="1">
      <alignment horizontal="left" vertical="top" wrapText="1"/>
    </xf>
    <xf numFmtId="0" fontId="155" fillId="0" borderId="91" xfId="3" applyFont="1" applyBorder="1" applyAlignment="1">
      <alignment horizontal="left" vertical="top" wrapText="1"/>
    </xf>
    <xf numFmtId="0" fontId="155" fillId="0" borderId="94" xfId="3" applyFont="1" applyBorder="1" applyAlignment="1">
      <alignment horizontal="left" vertical="top" wrapText="1"/>
    </xf>
    <xf numFmtId="0" fontId="156" fillId="0" borderId="31" xfId="0" applyFont="1" applyBorder="1" applyAlignment="1">
      <alignment horizontal="left" vertical="top" wrapText="1"/>
    </xf>
    <xf numFmtId="0" fontId="156" fillId="0" borderId="0" xfId="0" applyFont="1" applyAlignment="1">
      <alignment horizontal="left" vertical="top" wrapText="1"/>
    </xf>
    <xf numFmtId="0" fontId="156" fillId="0" borderId="139" xfId="0" applyFont="1" applyBorder="1" applyAlignment="1">
      <alignment horizontal="left" vertical="top" wrapText="1"/>
    </xf>
    <xf numFmtId="0" fontId="156" fillId="0" borderId="90" xfId="0" applyFont="1" applyBorder="1" applyAlignment="1">
      <alignment horizontal="left" vertical="top" wrapText="1"/>
    </xf>
    <xf numFmtId="0" fontId="156" fillId="0" borderId="91" xfId="0" applyFont="1" applyBorder="1" applyAlignment="1">
      <alignment horizontal="left" vertical="top" wrapText="1"/>
    </xf>
    <xf numFmtId="0" fontId="156" fillId="0" borderId="94" xfId="0" applyFont="1" applyBorder="1" applyAlignment="1">
      <alignment horizontal="left" vertical="top" wrapText="1"/>
    </xf>
    <xf numFmtId="0" fontId="130" fillId="0" borderId="0" xfId="3" applyFont="1" applyAlignment="1">
      <alignment horizontal="center"/>
    </xf>
    <xf numFmtId="0" fontId="130" fillId="83" borderId="133" xfId="3" applyFont="1" applyFill="1" applyBorder="1" applyAlignment="1">
      <alignment horizontal="center"/>
    </xf>
    <xf numFmtId="0" fontId="130" fillId="83" borderId="105" xfId="3" applyFont="1" applyFill="1" applyBorder="1" applyAlignment="1">
      <alignment horizontal="center"/>
    </xf>
    <xf numFmtId="0" fontId="130" fillId="83" borderId="134" xfId="3" applyFont="1" applyFill="1" applyBorder="1" applyAlignment="1">
      <alignment horizontal="center"/>
    </xf>
    <xf numFmtId="0" fontId="155" fillId="0" borderId="75" xfId="3" applyFont="1" applyBorder="1" applyAlignment="1">
      <alignment horizontal="left" vertical="center"/>
    </xf>
    <xf numFmtId="0" fontId="155" fillId="0" borderId="84" xfId="3" applyFont="1" applyBorder="1" applyAlignment="1">
      <alignment horizontal="left" vertical="center"/>
    </xf>
    <xf numFmtId="0" fontId="155" fillId="0" borderId="85" xfId="3" applyFont="1" applyBorder="1" applyAlignment="1">
      <alignment horizontal="left" vertical="center"/>
    </xf>
    <xf numFmtId="0" fontId="155" fillId="0" borderId="31" xfId="3" applyFont="1" applyBorder="1" applyAlignment="1">
      <alignment horizontal="left" vertical="center"/>
    </xf>
    <xf numFmtId="0" fontId="155" fillId="0" borderId="0" xfId="3" applyFont="1" applyAlignment="1">
      <alignment horizontal="left" vertical="center"/>
    </xf>
    <xf numFmtId="0" fontId="155" fillId="0" borderId="139" xfId="3" applyFont="1" applyBorder="1" applyAlignment="1">
      <alignment horizontal="left" vertical="center"/>
    </xf>
    <xf numFmtId="0" fontId="130" fillId="0" borderId="133" xfId="3" applyFont="1" applyBorder="1" applyAlignment="1">
      <alignment horizontal="left"/>
    </xf>
    <xf numFmtId="0" fontId="130" fillId="0" borderId="105" xfId="3" applyFont="1" applyBorder="1" applyAlignment="1">
      <alignment horizontal="left"/>
    </xf>
    <xf numFmtId="0" fontId="130" fillId="0" borderId="134" xfId="3" applyFont="1" applyBorder="1" applyAlignment="1">
      <alignment horizontal="left"/>
    </xf>
    <xf numFmtId="0" fontId="155" fillId="0" borderId="31" xfId="3" applyFont="1" applyBorder="1" applyAlignment="1">
      <alignment horizontal="center" vertical="top" wrapText="1"/>
    </xf>
    <xf numFmtId="0" fontId="155" fillId="0" borderId="0" xfId="3" applyFont="1" applyAlignment="1">
      <alignment horizontal="center" vertical="top" wrapText="1"/>
    </xf>
    <xf numFmtId="0" fontId="155" fillId="0" borderId="139" xfId="3" applyFont="1" applyBorder="1" applyAlignment="1">
      <alignment horizontal="center" vertical="top" wrapText="1"/>
    </xf>
    <xf numFmtId="0" fontId="130" fillId="0" borderId="130" xfId="3" applyFont="1" applyBorder="1" applyAlignment="1">
      <alignment horizontal="center"/>
    </xf>
    <xf numFmtId="9" fontId="130" fillId="0" borderId="130" xfId="2086" applyFont="1" applyBorder="1" applyAlignment="1">
      <alignment horizontal="center"/>
    </xf>
    <xf numFmtId="0" fontId="130" fillId="0" borderId="130" xfId="3" applyFont="1" applyBorder="1" applyAlignment="1">
      <alignment horizontal="left"/>
    </xf>
    <xf numFmtId="0" fontId="149" fillId="0" borderId="0" xfId="3" applyFont="1" applyAlignment="1">
      <alignment horizontal="center"/>
    </xf>
    <xf numFmtId="171" fontId="38" fillId="0" borderId="105" xfId="3" applyNumberFormat="1" applyBorder="1" applyAlignment="1">
      <alignment horizontal="left"/>
    </xf>
    <xf numFmtId="0" fontId="137" fillId="0" borderId="13" xfId="3" applyFont="1" applyBorder="1" applyAlignment="1">
      <alignment horizontal="center"/>
    </xf>
    <xf numFmtId="0" fontId="146" fillId="0" borderId="5" xfId="3" applyFont="1" applyBorder="1"/>
    <xf numFmtId="0" fontId="130" fillId="82" borderId="130" xfId="3" applyFont="1" applyFill="1" applyBorder="1" applyAlignment="1">
      <alignment horizontal="center"/>
    </xf>
    <xf numFmtId="0" fontId="130" fillId="82" borderId="130" xfId="3" quotePrefix="1" applyFont="1" applyFill="1" applyBorder="1" applyAlignment="1">
      <alignment horizontal="center"/>
    </xf>
    <xf numFmtId="17" fontId="87" fillId="0" borderId="91" xfId="0" applyNumberFormat="1" applyFont="1" applyBorder="1" applyAlignment="1" applyProtection="1">
      <alignment horizontal="left" vertical="center"/>
      <protection locked="0"/>
    </xf>
    <xf numFmtId="0" fontId="109" fillId="0" borderId="0" xfId="2146" applyFont="1" applyAlignment="1">
      <alignment horizontal="center" vertical="center"/>
    </xf>
    <xf numFmtId="9" fontId="9" fillId="0" borderId="12" xfId="2" applyFont="1" applyFill="1" applyBorder="1" applyAlignment="1">
      <alignment horizontal="center" vertical="center"/>
    </xf>
    <xf numFmtId="9" fontId="9" fillId="0" borderId="14" xfId="2" applyFont="1" applyFill="1" applyBorder="1" applyAlignment="1">
      <alignment horizontal="center" vertical="center"/>
    </xf>
    <xf numFmtId="3" fontId="9" fillId="0" borderId="116" xfId="2242" applyNumberFormat="1" applyFont="1" applyBorder="1" applyAlignment="1">
      <alignment horizontal="center" vertical="center"/>
    </xf>
    <xf numFmtId="3" fontId="9" fillId="0" borderId="117" xfId="2242" applyNumberFormat="1" applyFont="1" applyBorder="1" applyAlignment="1">
      <alignment horizontal="center" vertical="center"/>
    </xf>
    <xf numFmtId="3" fontId="9" fillId="0" borderId="106" xfId="2242" applyNumberFormat="1" applyFont="1" applyBorder="1" applyAlignment="1">
      <alignment horizontal="center" vertical="center"/>
    </xf>
    <xf numFmtId="3" fontId="9" fillId="0" borderId="93" xfId="2242" applyNumberFormat="1" applyFont="1" applyBorder="1" applyAlignment="1">
      <alignment horizontal="center" vertical="center"/>
    </xf>
    <xf numFmtId="0" fontId="120" fillId="0" borderId="13" xfId="0" applyFont="1" applyBorder="1" applyAlignment="1" applyProtection="1">
      <alignment horizontal="left" vertical="center" wrapText="1" indent="1"/>
      <protection locked="0"/>
    </xf>
    <xf numFmtId="0" fontId="120" fillId="0" borderId="118" xfId="2242" applyFont="1" applyBorder="1" applyAlignment="1">
      <alignment horizontal="left" vertical="center" indent="1"/>
    </xf>
    <xf numFmtId="0" fontId="9" fillId="0" borderId="116" xfId="2242" applyFont="1" applyBorder="1" applyAlignment="1">
      <alignment horizontal="center" vertical="center"/>
    </xf>
    <xf numFmtId="0" fontId="9" fillId="0" borderId="117" xfId="2242" applyFont="1" applyBorder="1" applyAlignment="1">
      <alignment horizontal="center" vertical="center"/>
    </xf>
    <xf numFmtId="0" fontId="120" fillId="0" borderId="92" xfId="2242" applyFont="1" applyBorder="1" applyAlignment="1">
      <alignment horizontal="left" vertical="center" indent="1"/>
    </xf>
    <xf numFmtId="41" fontId="104" fillId="0" borderId="74" xfId="2146" quotePrefix="1" applyNumberFormat="1" applyFont="1" applyBorder="1" applyAlignment="1" applyProtection="1">
      <alignment horizontal="center" vertical="center" textRotation="90"/>
      <protection locked="0" hidden="1"/>
    </xf>
    <xf numFmtId="37" fontId="104" fillId="3" borderId="95" xfId="2146" applyNumberFormat="1" applyFont="1" applyFill="1" applyBorder="1" applyAlignment="1" applyProtection="1">
      <alignment horizontal="center" vertical="center" wrapText="1"/>
      <protection locked="0" hidden="1"/>
    </xf>
    <xf numFmtId="0" fontId="150" fillId="0" borderId="15" xfId="2580" quotePrefix="1" applyFont="1" applyBorder="1" applyAlignment="1">
      <alignment horizontal="center"/>
    </xf>
    <xf numFmtId="0" fontId="150" fillId="0" borderId="5" xfId="2580" applyFont="1" applyBorder="1" applyAlignment="1">
      <alignment horizontal="center"/>
    </xf>
    <xf numFmtId="0" fontId="150" fillId="0" borderId="6" xfId="2580" applyFont="1" applyBorder="1" applyAlignment="1">
      <alignment horizontal="center"/>
    </xf>
    <xf numFmtId="0" fontId="14" fillId="0" borderId="0" xfId="2580" applyFont="1" applyAlignment="1">
      <alignment horizontal="center"/>
    </xf>
    <xf numFmtId="0" fontId="14" fillId="0" borderId="7" xfId="2580" applyFont="1" applyBorder="1" applyAlignment="1">
      <alignment horizontal="center"/>
    </xf>
    <xf numFmtId="0" fontId="38" fillId="80" borderId="0" xfId="2580" applyFont="1" applyFill="1" applyAlignment="1">
      <alignment horizontal="left" vertical="center" wrapText="1"/>
    </xf>
    <xf numFmtId="0" fontId="38" fillId="80" borderId="7" xfId="2580" applyFont="1" applyFill="1" applyBorder="1" applyAlignment="1">
      <alignment horizontal="left" vertical="center" wrapText="1"/>
    </xf>
    <xf numFmtId="0" fontId="38" fillId="0" borderId="0" xfId="2250" applyAlignment="1">
      <alignment horizontal="left" vertical="center" wrapText="1"/>
    </xf>
    <xf numFmtId="0" fontId="137" fillId="0" borderId="130" xfId="2250" applyFont="1" applyBorder="1" applyAlignment="1">
      <alignment horizontal="center" vertical="center"/>
    </xf>
    <xf numFmtId="0" fontId="38" fillId="0" borderId="130" xfId="2250" applyBorder="1" applyAlignment="1">
      <alignment horizontal="center" vertical="center"/>
    </xf>
    <xf numFmtId="9" fontId="144" fillId="0" borderId="130" xfId="2" applyFont="1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41" fontId="106" fillId="0" borderId="60" xfId="2146" quotePrefix="1" applyNumberFormat="1" applyFont="1" applyBorder="1" applyAlignment="1" applyProtection="1">
      <alignment horizontal="left" vertical="center"/>
      <protection locked="0" hidden="1"/>
    </xf>
    <xf numFmtId="0" fontId="122" fillId="0" borderId="107" xfId="0" quotePrefix="1" applyFont="1" applyBorder="1" applyAlignment="1" applyProtection="1">
      <alignment horizontal="center" vertical="center"/>
      <protection locked="0"/>
    </xf>
    <xf numFmtId="0" fontId="122" fillId="0" borderId="114" xfId="0" quotePrefix="1" applyFont="1" applyBorder="1" applyAlignment="1" applyProtection="1">
      <alignment horizontal="center" vertical="center" wrapText="1"/>
      <protection locked="0"/>
    </xf>
    <xf numFmtId="0" fontId="16" fillId="81" borderId="133" xfId="0" quotePrefix="1" applyFont="1" applyFill="1" applyBorder="1" applyAlignment="1" applyProtection="1">
      <alignment horizontal="center" vertical="center" wrapText="1"/>
      <protection locked="0"/>
    </xf>
    <xf numFmtId="0" fontId="16" fillId="85" borderId="133" xfId="0" quotePrefix="1" applyFont="1" applyFill="1" applyBorder="1" applyAlignment="1" applyProtection="1">
      <alignment horizontal="center" vertical="center" wrapText="1"/>
      <protection locked="0"/>
    </xf>
    <xf numFmtId="0" fontId="16" fillId="85" borderId="130" xfId="0" quotePrefix="1" applyFont="1" applyFill="1" applyBorder="1" applyAlignment="1" applyProtection="1">
      <alignment horizontal="center" vertical="center" wrapText="1"/>
      <protection locked="0"/>
    </xf>
    <xf numFmtId="0" fontId="16" fillId="81" borderId="130" xfId="0" quotePrefix="1" applyFont="1" applyFill="1" applyBorder="1" applyAlignment="1" applyProtection="1">
      <alignment horizontal="center" vertical="center" wrapText="1"/>
      <protection locked="0"/>
    </xf>
    <xf numFmtId="0" fontId="18" fillId="80" borderId="0" xfId="2146" quotePrefix="1" applyFont="1" applyFill="1" applyAlignment="1">
      <alignment horizontal="left"/>
    </xf>
    <xf numFmtId="0" fontId="8" fillId="6" borderId="32" xfId="2242" quotePrefix="1" applyFont="1" applyFill="1" applyBorder="1" applyAlignment="1">
      <alignment horizontal="center" vertical="center"/>
    </xf>
    <xf numFmtId="0" fontId="8" fillId="0" borderId="32" xfId="2242" quotePrefix="1" applyFont="1" applyBorder="1" applyAlignment="1">
      <alignment horizontal="center" vertical="center"/>
    </xf>
    <xf numFmtId="0" fontId="14" fillId="0" borderId="140" xfId="2580" quotePrefix="1" applyFont="1" applyBorder="1" applyAlignment="1">
      <alignment horizontal="center"/>
    </xf>
  </cellXfs>
  <cellStyles count="2581">
    <cellStyle name="20% - Accent1 2" xfId="6" xr:uid="{00000000-0005-0000-0000-000000000000}"/>
    <cellStyle name="20% - Accent1 2 2" xfId="7" xr:uid="{00000000-0005-0000-0000-000001000000}"/>
    <cellStyle name="20% - Accent2 2" xfId="8" xr:uid="{00000000-0005-0000-0000-000002000000}"/>
    <cellStyle name="20% - Accent2 2 2" xfId="9" xr:uid="{00000000-0005-0000-0000-000003000000}"/>
    <cellStyle name="20% - Accent3 2" xfId="10" xr:uid="{00000000-0005-0000-0000-000004000000}"/>
    <cellStyle name="20% - Accent3 2 2" xfId="11" xr:uid="{00000000-0005-0000-0000-000005000000}"/>
    <cellStyle name="20% - Accent4 2" xfId="12" xr:uid="{00000000-0005-0000-0000-000006000000}"/>
    <cellStyle name="20% - Accent4 2 2" xfId="13" xr:uid="{00000000-0005-0000-0000-000007000000}"/>
    <cellStyle name="20% - Accent5 2" xfId="14" xr:uid="{00000000-0005-0000-0000-000008000000}"/>
    <cellStyle name="20% - Accent5 2 2" xfId="15" xr:uid="{00000000-0005-0000-0000-000009000000}"/>
    <cellStyle name="20% - Accent6 2" xfId="16" xr:uid="{00000000-0005-0000-0000-00000A000000}"/>
    <cellStyle name="20% - Accent6 2 2" xfId="17" xr:uid="{00000000-0005-0000-0000-00000B000000}"/>
    <cellStyle name="20% - ส่วนที่ถูกเน้น1" xfId="18" xr:uid="{00000000-0005-0000-0000-00000C000000}"/>
    <cellStyle name="20% - ส่วนที่ถูกเน้น2" xfId="19" xr:uid="{00000000-0005-0000-0000-00000D000000}"/>
    <cellStyle name="20% - ส่วนที่ถูกเน้น3" xfId="20" xr:uid="{00000000-0005-0000-0000-00000E000000}"/>
    <cellStyle name="20% - ส่วนที่ถูกเน้น4" xfId="21" xr:uid="{00000000-0005-0000-0000-00000F000000}"/>
    <cellStyle name="20% - ส่วนที่ถูกเน้น5" xfId="22" xr:uid="{00000000-0005-0000-0000-000010000000}"/>
    <cellStyle name="20% - ส่วนที่ถูกเน้น6" xfId="23" xr:uid="{00000000-0005-0000-0000-000011000000}"/>
    <cellStyle name="40% - Accent1 2" xfId="24" xr:uid="{00000000-0005-0000-0000-000012000000}"/>
    <cellStyle name="40% - Accent1 2 2" xfId="25" xr:uid="{00000000-0005-0000-0000-000013000000}"/>
    <cellStyle name="40% - Accent2 2" xfId="26" xr:uid="{00000000-0005-0000-0000-000014000000}"/>
    <cellStyle name="40% - Accent2 2 2" xfId="27" xr:uid="{00000000-0005-0000-0000-000015000000}"/>
    <cellStyle name="40% - Accent3 2" xfId="28" xr:uid="{00000000-0005-0000-0000-000016000000}"/>
    <cellStyle name="40% - Accent3 2 2" xfId="29" xr:uid="{00000000-0005-0000-0000-000017000000}"/>
    <cellStyle name="40% - Accent4 2" xfId="30" xr:uid="{00000000-0005-0000-0000-000018000000}"/>
    <cellStyle name="40% - Accent4 2 2" xfId="31" xr:uid="{00000000-0005-0000-0000-000019000000}"/>
    <cellStyle name="40% - Accent5 2" xfId="32" xr:uid="{00000000-0005-0000-0000-00001A000000}"/>
    <cellStyle name="40% - Accent5 2 2" xfId="33" xr:uid="{00000000-0005-0000-0000-00001B000000}"/>
    <cellStyle name="40% - Accent6 2" xfId="34" xr:uid="{00000000-0005-0000-0000-00001C000000}"/>
    <cellStyle name="40% - Accent6 2 2" xfId="35" xr:uid="{00000000-0005-0000-0000-00001D000000}"/>
    <cellStyle name="40% - ส่วนที่ถูกเน้น1" xfId="36" xr:uid="{00000000-0005-0000-0000-00001E000000}"/>
    <cellStyle name="40% - ส่วนที่ถูกเน้น2" xfId="37" xr:uid="{00000000-0005-0000-0000-00001F000000}"/>
    <cellStyle name="40% - ส่วนที่ถูกเน้น3" xfId="38" xr:uid="{00000000-0005-0000-0000-000020000000}"/>
    <cellStyle name="40% - ส่วนที่ถูกเน้น4" xfId="39" xr:uid="{00000000-0005-0000-0000-000021000000}"/>
    <cellStyle name="40% - ส่วนที่ถูกเน้น5" xfId="40" xr:uid="{00000000-0005-0000-0000-000022000000}"/>
    <cellStyle name="40% - ส่วนที่ถูกเน้น6" xfId="41" xr:uid="{00000000-0005-0000-0000-000023000000}"/>
    <cellStyle name="60% - Accent1 2" xfId="42" xr:uid="{00000000-0005-0000-0000-000024000000}"/>
    <cellStyle name="60% - Accent1 2 2" xfId="43" xr:uid="{00000000-0005-0000-0000-000025000000}"/>
    <cellStyle name="60% - Accent2 2" xfId="44" xr:uid="{00000000-0005-0000-0000-000026000000}"/>
    <cellStyle name="60% - Accent2 2 2" xfId="45" xr:uid="{00000000-0005-0000-0000-000027000000}"/>
    <cellStyle name="60% - Accent3 2" xfId="46" xr:uid="{00000000-0005-0000-0000-000028000000}"/>
    <cellStyle name="60% - Accent3 2 2" xfId="47" xr:uid="{00000000-0005-0000-0000-000029000000}"/>
    <cellStyle name="60% - Accent4 2" xfId="48" xr:uid="{00000000-0005-0000-0000-00002A000000}"/>
    <cellStyle name="60% - Accent4 2 2" xfId="49" xr:uid="{00000000-0005-0000-0000-00002B000000}"/>
    <cellStyle name="60% - Accent5 2" xfId="50" xr:uid="{00000000-0005-0000-0000-00002C000000}"/>
    <cellStyle name="60% - Accent5 2 2" xfId="51" xr:uid="{00000000-0005-0000-0000-00002D000000}"/>
    <cellStyle name="60% - Accent6 2" xfId="52" xr:uid="{00000000-0005-0000-0000-00002E000000}"/>
    <cellStyle name="60% - Accent6 2 2" xfId="53" xr:uid="{00000000-0005-0000-0000-00002F000000}"/>
    <cellStyle name="60% - ส่วนที่ถูกเน้น1" xfId="54" xr:uid="{00000000-0005-0000-0000-000030000000}"/>
    <cellStyle name="60% - ส่วนที่ถูกเน้น2" xfId="55" xr:uid="{00000000-0005-0000-0000-000031000000}"/>
    <cellStyle name="60% - ส่วนที่ถูกเน้น3" xfId="56" xr:uid="{00000000-0005-0000-0000-000032000000}"/>
    <cellStyle name="60% - ส่วนที่ถูกเน้น4" xfId="57" xr:uid="{00000000-0005-0000-0000-000033000000}"/>
    <cellStyle name="60% - ส่วนที่ถูกเน้น5" xfId="58" xr:uid="{00000000-0005-0000-0000-000034000000}"/>
    <cellStyle name="60% - ส่วนที่ถูกเน้น6" xfId="59" xr:uid="{00000000-0005-0000-0000-000035000000}"/>
    <cellStyle name="Accent1 2" xfId="60" xr:uid="{00000000-0005-0000-0000-000036000000}"/>
    <cellStyle name="Accent1 2 2" xfId="61" xr:uid="{00000000-0005-0000-0000-000037000000}"/>
    <cellStyle name="Accent2 2" xfId="62" xr:uid="{00000000-0005-0000-0000-000038000000}"/>
    <cellStyle name="Accent2 2 2" xfId="63" xr:uid="{00000000-0005-0000-0000-000039000000}"/>
    <cellStyle name="Accent3 2" xfId="64" xr:uid="{00000000-0005-0000-0000-00003A000000}"/>
    <cellStyle name="Accent3 2 2" xfId="65" xr:uid="{00000000-0005-0000-0000-00003B000000}"/>
    <cellStyle name="Accent4 2" xfId="66" xr:uid="{00000000-0005-0000-0000-00003C000000}"/>
    <cellStyle name="Accent4 2 2" xfId="67" xr:uid="{00000000-0005-0000-0000-00003D000000}"/>
    <cellStyle name="Accent5 2" xfId="68" xr:uid="{00000000-0005-0000-0000-00003E000000}"/>
    <cellStyle name="Accent5 2 2" xfId="69" xr:uid="{00000000-0005-0000-0000-00003F000000}"/>
    <cellStyle name="Accent6 2" xfId="70" xr:uid="{00000000-0005-0000-0000-000040000000}"/>
    <cellStyle name="Accent6 2 2" xfId="71" xr:uid="{00000000-0005-0000-0000-000041000000}"/>
    <cellStyle name="Bad 2" xfId="72" xr:uid="{00000000-0005-0000-0000-000042000000}"/>
    <cellStyle name="Bad 2 2" xfId="73" xr:uid="{00000000-0005-0000-0000-000043000000}"/>
    <cellStyle name="Calculation 2" xfId="74" xr:uid="{00000000-0005-0000-0000-000044000000}"/>
    <cellStyle name="Calculation 2 2" xfId="75" xr:uid="{00000000-0005-0000-0000-000045000000}"/>
    <cellStyle name="Check Cell 2" xfId="76" xr:uid="{00000000-0005-0000-0000-000046000000}"/>
    <cellStyle name="Check Cell 2 2" xfId="77" xr:uid="{00000000-0005-0000-0000-000047000000}"/>
    <cellStyle name="Comma" xfId="1" builtinId="3"/>
    <cellStyle name="Comma [0] 10" xfId="78" xr:uid="{00000000-0005-0000-0000-000049000000}"/>
    <cellStyle name="Comma [0] 10 10" xfId="79" xr:uid="{00000000-0005-0000-0000-00004A000000}"/>
    <cellStyle name="Comma [0] 10 11" xfId="80" xr:uid="{00000000-0005-0000-0000-00004B000000}"/>
    <cellStyle name="Comma [0] 10 12" xfId="81" xr:uid="{00000000-0005-0000-0000-00004C000000}"/>
    <cellStyle name="Comma [0] 10 13" xfId="82" xr:uid="{00000000-0005-0000-0000-00004D000000}"/>
    <cellStyle name="Comma [0] 10 14" xfId="83" xr:uid="{00000000-0005-0000-0000-00004E000000}"/>
    <cellStyle name="Comma [0] 10 15" xfId="84" xr:uid="{00000000-0005-0000-0000-00004F000000}"/>
    <cellStyle name="Comma [0] 10 16" xfId="85" xr:uid="{00000000-0005-0000-0000-000050000000}"/>
    <cellStyle name="Comma [0] 10 17" xfId="86" xr:uid="{00000000-0005-0000-0000-000051000000}"/>
    <cellStyle name="Comma [0] 10 18" xfId="87" xr:uid="{00000000-0005-0000-0000-000052000000}"/>
    <cellStyle name="Comma [0] 10 19" xfId="88" xr:uid="{00000000-0005-0000-0000-000053000000}"/>
    <cellStyle name="Comma [0] 10 2" xfId="89" xr:uid="{00000000-0005-0000-0000-000054000000}"/>
    <cellStyle name="Comma [0] 10 20" xfId="90" xr:uid="{00000000-0005-0000-0000-000055000000}"/>
    <cellStyle name="Comma [0] 10 21" xfId="91" xr:uid="{00000000-0005-0000-0000-000056000000}"/>
    <cellStyle name="Comma [0] 10 22" xfId="92" xr:uid="{00000000-0005-0000-0000-000057000000}"/>
    <cellStyle name="Comma [0] 10 23" xfId="93" xr:uid="{00000000-0005-0000-0000-000058000000}"/>
    <cellStyle name="Comma [0] 10 24" xfId="94" xr:uid="{00000000-0005-0000-0000-000059000000}"/>
    <cellStyle name="Comma [0] 10 25" xfId="95" xr:uid="{00000000-0005-0000-0000-00005A000000}"/>
    <cellStyle name="Comma [0] 10 26" xfId="96" xr:uid="{00000000-0005-0000-0000-00005B000000}"/>
    <cellStyle name="Comma [0] 10 27" xfId="97" xr:uid="{00000000-0005-0000-0000-00005C000000}"/>
    <cellStyle name="Comma [0] 10 28" xfId="98" xr:uid="{00000000-0005-0000-0000-00005D000000}"/>
    <cellStyle name="Comma [0] 10 29" xfId="99" xr:uid="{00000000-0005-0000-0000-00005E000000}"/>
    <cellStyle name="Comma [0] 10 3" xfId="100" xr:uid="{00000000-0005-0000-0000-00005F000000}"/>
    <cellStyle name="Comma [0] 10 30" xfId="101" xr:uid="{00000000-0005-0000-0000-000060000000}"/>
    <cellStyle name="Comma [0] 10 31" xfId="102" xr:uid="{00000000-0005-0000-0000-000061000000}"/>
    <cellStyle name="Comma [0] 10 32" xfId="103" xr:uid="{00000000-0005-0000-0000-000062000000}"/>
    <cellStyle name="Comma [0] 10 33" xfId="104" xr:uid="{00000000-0005-0000-0000-000063000000}"/>
    <cellStyle name="Comma [0] 10 34" xfId="105" xr:uid="{00000000-0005-0000-0000-000064000000}"/>
    <cellStyle name="Comma [0] 10 35" xfId="106" xr:uid="{00000000-0005-0000-0000-000065000000}"/>
    <cellStyle name="Comma [0] 10 36" xfId="107" xr:uid="{00000000-0005-0000-0000-000066000000}"/>
    <cellStyle name="Comma [0] 10 37" xfId="108" xr:uid="{00000000-0005-0000-0000-000067000000}"/>
    <cellStyle name="Comma [0] 10 38" xfId="109" xr:uid="{00000000-0005-0000-0000-000068000000}"/>
    <cellStyle name="Comma [0] 10 39" xfId="110" xr:uid="{00000000-0005-0000-0000-000069000000}"/>
    <cellStyle name="Comma [0] 10 4" xfId="111" xr:uid="{00000000-0005-0000-0000-00006A000000}"/>
    <cellStyle name="Comma [0] 10 40" xfId="112" xr:uid="{00000000-0005-0000-0000-00006B000000}"/>
    <cellStyle name="Comma [0] 10 41" xfId="113" xr:uid="{00000000-0005-0000-0000-00006C000000}"/>
    <cellStyle name="Comma [0] 10 42" xfId="114" xr:uid="{00000000-0005-0000-0000-00006D000000}"/>
    <cellStyle name="Comma [0] 10 43" xfId="115" xr:uid="{00000000-0005-0000-0000-00006E000000}"/>
    <cellStyle name="Comma [0] 10 44" xfId="116" xr:uid="{00000000-0005-0000-0000-00006F000000}"/>
    <cellStyle name="Comma [0] 10 45" xfId="117" xr:uid="{00000000-0005-0000-0000-000070000000}"/>
    <cellStyle name="Comma [0] 10 46" xfId="118" xr:uid="{00000000-0005-0000-0000-000071000000}"/>
    <cellStyle name="Comma [0] 10 47" xfId="119" xr:uid="{00000000-0005-0000-0000-000072000000}"/>
    <cellStyle name="Comma [0] 10 48" xfId="120" xr:uid="{00000000-0005-0000-0000-000073000000}"/>
    <cellStyle name="Comma [0] 10 49" xfId="121" xr:uid="{00000000-0005-0000-0000-000074000000}"/>
    <cellStyle name="Comma [0] 10 5" xfId="122" xr:uid="{00000000-0005-0000-0000-000075000000}"/>
    <cellStyle name="Comma [0] 10 50" xfId="123" xr:uid="{00000000-0005-0000-0000-000076000000}"/>
    <cellStyle name="Comma [0] 10 51" xfId="124" xr:uid="{00000000-0005-0000-0000-000077000000}"/>
    <cellStyle name="Comma [0] 10 6" xfId="125" xr:uid="{00000000-0005-0000-0000-000078000000}"/>
    <cellStyle name="Comma [0] 10 7" xfId="126" xr:uid="{00000000-0005-0000-0000-000079000000}"/>
    <cellStyle name="Comma [0] 10 8" xfId="127" xr:uid="{00000000-0005-0000-0000-00007A000000}"/>
    <cellStyle name="Comma [0] 10 9" xfId="128" xr:uid="{00000000-0005-0000-0000-00007B000000}"/>
    <cellStyle name="Comma [0] 11" xfId="129" xr:uid="{00000000-0005-0000-0000-00007C000000}"/>
    <cellStyle name="Comma [0] 11 10" xfId="130" xr:uid="{00000000-0005-0000-0000-00007D000000}"/>
    <cellStyle name="Comma [0] 11 11" xfId="131" xr:uid="{00000000-0005-0000-0000-00007E000000}"/>
    <cellStyle name="Comma [0] 11 12" xfId="132" xr:uid="{00000000-0005-0000-0000-00007F000000}"/>
    <cellStyle name="Comma [0] 11 13" xfId="133" xr:uid="{00000000-0005-0000-0000-000080000000}"/>
    <cellStyle name="Comma [0] 11 14" xfId="134" xr:uid="{00000000-0005-0000-0000-000081000000}"/>
    <cellStyle name="Comma [0] 11 15" xfId="135" xr:uid="{00000000-0005-0000-0000-000082000000}"/>
    <cellStyle name="Comma [0] 11 16" xfId="136" xr:uid="{00000000-0005-0000-0000-000083000000}"/>
    <cellStyle name="Comma [0] 11 17" xfId="137" xr:uid="{00000000-0005-0000-0000-000084000000}"/>
    <cellStyle name="Comma [0] 11 18" xfId="138" xr:uid="{00000000-0005-0000-0000-000085000000}"/>
    <cellStyle name="Comma [0] 11 19" xfId="139" xr:uid="{00000000-0005-0000-0000-000086000000}"/>
    <cellStyle name="Comma [0] 11 2" xfId="140" xr:uid="{00000000-0005-0000-0000-000087000000}"/>
    <cellStyle name="Comma [0] 11 20" xfId="141" xr:uid="{00000000-0005-0000-0000-000088000000}"/>
    <cellStyle name="Comma [0] 11 21" xfId="142" xr:uid="{00000000-0005-0000-0000-000089000000}"/>
    <cellStyle name="Comma [0] 11 22" xfId="143" xr:uid="{00000000-0005-0000-0000-00008A000000}"/>
    <cellStyle name="Comma [0] 11 23" xfId="144" xr:uid="{00000000-0005-0000-0000-00008B000000}"/>
    <cellStyle name="Comma [0] 11 24" xfId="145" xr:uid="{00000000-0005-0000-0000-00008C000000}"/>
    <cellStyle name="Comma [0] 11 25" xfId="146" xr:uid="{00000000-0005-0000-0000-00008D000000}"/>
    <cellStyle name="Comma [0] 11 26" xfId="147" xr:uid="{00000000-0005-0000-0000-00008E000000}"/>
    <cellStyle name="Comma [0] 11 27" xfId="148" xr:uid="{00000000-0005-0000-0000-00008F000000}"/>
    <cellStyle name="Comma [0] 11 28" xfId="149" xr:uid="{00000000-0005-0000-0000-000090000000}"/>
    <cellStyle name="Comma [0] 11 29" xfId="150" xr:uid="{00000000-0005-0000-0000-000091000000}"/>
    <cellStyle name="Comma [0] 11 3" xfId="151" xr:uid="{00000000-0005-0000-0000-000092000000}"/>
    <cellStyle name="Comma [0] 11 30" xfId="152" xr:uid="{00000000-0005-0000-0000-000093000000}"/>
    <cellStyle name="Comma [0] 11 31" xfId="153" xr:uid="{00000000-0005-0000-0000-000094000000}"/>
    <cellStyle name="Comma [0] 11 32" xfId="154" xr:uid="{00000000-0005-0000-0000-000095000000}"/>
    <cellStyle name="Comma [0] 11 33" xfId="155" xr:uid="{00000000-0005-0000-0000-000096000000}"/>
    <cellStyle name="Comma [0] 11 34" xfId="156" xr:uid="{00000000-0005-0000-0000-000097000000}"/>
    <cellStyle name="Comma [0] 11 35" xfId="157" xr:uid="{00000000-0005-0000-0000-000098000000}"/>
    <cellStyle name="Comma [0] 11 36" xfId="158" xr:uid="{00000000-0005-0000-0000-000099000000}"/>
    <cellStyle name="Comma [0] 11 37" xfId="159" xr:uid="{00000000-0005-0000-0000-00009A000000}"/>
    <cellStyle name="Comma [0] 11 38" xfId="160" xr:uid="{00000000-0005-0000-0000-00009B000000}"/>
    <cellStyle name="Comma [0] 11 39" xfId="161" xr:uid="{00000000-0005-0000-0000-00009C000000}"/>
    <cellStyle name="Comma [0] 11 4" xfId="162" xr:uid="{00000000-0005-0000-0000-00009D000000}"/>
    <cellStyle name="Comma [0] 11 40" xfId="163" xr:uid="{00000000-0005-0000-0000-00009E000000}"/>
    <cellStyle name="Comma [0] 11 41" xfId="164" xr:uid="{00000000-0005-0000-0000-00009F000000}"/>
    <cellStyle name="Comma [0] 11 42" xfId="165" xr:uid="{00000000-0005-0000-0000-0000A0000000}"/>
    <cellStyle name="Comma [0] 11 43" xfId="166" xr:uid="{00000000-0005-0000-0000-0000A1000000}"/>
    <cellStyle name="Comma [0] 11 44" xfId="167" xr:uid="{00000000-0005-0000-0000-0000A2000000}"/>
    <cellStyle name="Comma [0] 11 45" xfId="168" xr:uid="{00000000-0005-0000-0000-0000A3000000}"/>
    <cellStyle name="Comma [0] 11 46" xfId="169" xr:uid="{00000000-0005-0000-0000-0000A4000000}"/>
    <cellStyle name="Comma [0] 11 47" xfId="170" xr:uid="{00000000-0005-0000-0000-0000A5000000}"/>
    <cellStyle name="Comma [0] 11 48" xfId="171" xr:uid="{00000000-0005-0000-0000-0000A6000000}"/>
    <cellStyle name="Comma [0] 11 49" xfId="172" xr:uid="{00000000-0005-0000-0000-0000A7000000}"/>
    <cellStyle name="Comma [0] 11 5" xfId="173" xr:uid="{00000000-0005-0000-0000-0000A8000000}"/>
    <cellStyle name="Comma [0] 11 50" xfId="174" xr:uid="{00000000-0005-0000-0000-0000A9000000}"/>
    <cellStyle name="Comma [0] 11 51" xfId="175" xr:uid="{00000000-0005-0000-0000-0000AA000000}"/>
    <cellStyle name="Comma [0] 11 6" xfId="176" xr:uid="{00000000-0005-0000-0000-0000AB000000}"/>
    <cellStyle name="Comma [0] 11 7" xfId="177" xr:uid="{00000000-0005-0000-0000-0000AC000000}"/>
    <cellStyle name="Comma [0] 11 8" xfId="178" xr:uid="{00000000-0005-0000-0000-0000AD000000}"/>
    <cellStyle name="Comma [0] 11 9" xfId="179" xr:uid="{00000000-0005-0000-0000-0000AE000000}"/>
    <cellStyle name="Comma [0] 13" xfId="180" xr:uid="{00000000-0005-0000-0000-0000AF000000}"/>
    <cellStyle name="Comma [0] 13 10" xfId="181" xr:uid="{00000000-0005-0000-0000-0000B0000000}"/>
    <cellStyle name="Comma [0] 13 11" xfId="182" xr:uid="{00000000-0005-0000-0000-0000B1000000}"/>
    <cellStyle name="Comma [0] 13 12" xfId="183" xr:uid="{00000000-0005-0000-0000-0000B2000000}"/>
    <cellStyle name="Comma [0] 13 13" xfId="184" xr:uid="{00000000-0005-0000-0000-0000B3000000}"/>
    <cellStyle name="Comma [0] 13 14" xfId="185" xr:uid="{00000000-0005-0000-0000-0000B4000000}"/>
    <cellStyle name="Comma [0] 13 15" xfId="186" xr:uid="{00000000-0005-0000-0000-0000B5000000}"/>
    <cellStyle name="Comma [0] 13 16" xfId="187" xr:uid="{00000000-0005-0000-0000-0000B6000000}"/>
    <cellStyle name="Comma [0] 13 17" xfId="188" xr:uid="{00000000-0005-0000-0000-0000B7000000}"/>
    <cellStyle name="Comma [0] 13 18" xfId="189" xr:uid="{00000000-0005-0000-0000-0000B8000000}"/>
    <cellStyle name="Comma [0] 13 19" xfId="190" xr:uid="{00000000-0005-0000-0000-0000B9000000}"/>
    <cellStyle name="Comma [0] 13 2" xfId="191" xr:uid="{00000000-0005-0000-0000-0000BA000000}"/>
    <cellStyle name="Comma [0] 13 20" xfId="192" xr:uid="{00000000-0005-0000-0000-0000BB000000}"/>
    <cellStyle name="Comma [0] 13 21" xfId="193" xr:uid="{00000000-0005-0000-0000-0000BC000000}"/>
    <cellStyle name="Comma [0] 13 22" xfId="194" xr:uid="{00000000-0005-0000-0000-0000BD000000}"/>
    <cellStyle name="Comma [0] 13 23" xfId="195" xr:uid="{00000000-0005-0000-0000-0000BE000000}"/>
    <cellStyle name="Comma [0] 13 24" xfId="196" xr:uid="{00000000-0005-0000-0000-0000BF000000}"/>
    <cellStyle name="Comma [0] 13 25" xfId="197" xr:uid="{00000000-0005-0000-0000-0000C0000000}"/>
    <cellStyle name="Comma [0] 13 26" xfId="198" xr:uid="{00000000-0005-0000-0000-0000C1000000}"/>
    <cellStyle name="Comma [0] 13 27" xfId="199" xr:uid="{00000000-0005-0000-0000-0000C2000000}"/>
    <cellStyle name="Comma [0] 13 28" xfId="200" xr:uid="{00000000-0005-0000-0000-0000C3000000}"/>
    <cellStyle name="Comma [0] 13 29" xfId="201" xr:uid="{00000000-0005-0000-0000-0000C4000000}"/>
    <cellStyle name="Comma [0] 13 3" xfId="202" xr:uid="{00000000-0005-0000-0000-0000C5000000}"/>
    <cellStyle name="Comma [0] 13 30" xfId="203" xr:uid="{00000000-0005-0000-0000-0000C6000000}"/>
    <cellStyle name="Comma [0] 13 31" xfId="204" xr:uid="{00000000-0005-0000-0000-0000C7000000}"/>
    <cellStyle name="Comma [0] 13 32" xfId="205" xr:uid="{00000000-0005-0000-0000-0000C8000000}"/>
    <cellStyle name="Comma [0] 13 33" xfId="206" xr:uid="{00000000-0005-0000-0000-0000C9000000}"/>
    <cellStyle name="Comma [0] 13 34" xfId="207" xr:uid="{00000000-0005-0000-0000-0000CA000000}"/>
    <cellStyle name="Comma [0] 13 35" xfId="208" xr:uid="{00000000-0005-0000-0000-0000CB000000}"/>
    <cellStyle name="Comma [0] 13 36" xfId="209" xr:uid="{00000000-0005-0000-0000-0000CC000000}"/>
    <cellStyle name="Comma [0] 13 37" xfId="210" xr:uid="{00000000-0005-0000-0000-0000CD000000}"/>
    <cellStyle name="Comma [0] 13 38" xfId="211" xr:uid="{00000000-0005-0000-0000-0000CE000000}"/>
    <cellStyle name="Comma [0] 13 39" xfId="212" xr:uid="{00000000-0005-0000-0000-0000CF000000}"/>
    <cellStyle name="Comma [0] 13 4" xfId="213" xr:uid="{00000000-0005-0000-0000-0000D0000000}"/>
    <cellStyle name="Comma [0] 13 40" xfId="214" xr:uid="{00000000-0005-0000-0000-0000D1000000}"/>
    <cellStyle name="Comma [0] 13 41" xfId="215" xr:uid="{00000000-0005-0000-0000-0000D2000000}"/>
    <cellStyle name="Comma [0] 13 42" xfId="216" xr:uid="{00000000-0005-0000-0000-0000D3000000}"/>
    <cellStyle name="Comma [0] 13 43" xfId="217" xr:uid="{00000000-0005-0000-0000-0000D4000000}"/>
    <cellStyle name="Comma [0] 13 44" xfId="218" xr:uid="{00000000-0005-0000-0000-0000D5000000}"/>
    <cellStyle name="Comma [0] 13 45" xfId="219" xr:uid="{00000000-0005-0000-0000-0000D6000000}"/>
    <cellStyle name="Comma [0] 13 46" xfId="220" xr:uid="{00000000-0005-0000-0000-0000D7000000}"/>
    <cellStyle name="Comma [0] 13 47" xfId="221" xr:uid="{00000000-0005-0000-0000-0000D8000000}"/>
    <cellStyle name="Comma [0] 13 48" xfId="222" xr:uid="{00000000-0005-0000-0000-0000D9000000}"/>
    <cellStyle name="Comma [0] 13 49" xfId="223" xr:uid="{00000000-0005-0000-0000-0000DA000000}"/>
    <cellStyle name="Comma [0] 13 5" xfId="224" xr:uid="{00000000-0005-0000-0000-0000DB000000}"/>
    <cellStyle name="Comma [0] 13 50" xfId="225" xr:uid="{00000000-0005-0000-0000-0000DC000000}"/>
    <cellStyle name="Comma [0] 13 51" xfId="226" xr:uid="{00000000-0005-0000-0000-0000DD000000}"/>
    <cellStyle name="Comma [0] 13 6" xfId="227" xr:uid="{00000000-0005-0000-0000-0000DE000000}"/>
    <cellStyle name="Comma [0] 13 7" xfId="228" xr:uid="{00000000-0005-0000-0000-0000DF000000}"/>
    <cellStyle name="Comma [0] 13 8" xfId="229" xr:uid="{00000000-0005-0000-0000-0000E0000000}"/>
    <cellStyle name="Comma [0] 13 9" xfId="230" xr:uid="{00000000-0005-0000-0000-0000E1000000}"/>
    <cellStyle name="Comma [0] 14" xfId="231" xr:uid="{00000000-0005-0000-0000-0000E2000000}"/>
    <cellStyle name="Comma [0] 14 10" xfId="232" xr:uid="{00000000-0005-0000-0000-0000E3000000}"/>
    <cellStyle name="Comma [0] 14 11" xfId="233" xr:uid="{00000000-0005-0000-0000-0000E4000000}"/>
    <cellStyle name="Comma [0] 14 12" xfId="234" xr:uid="{00000000-0005-0000-0000-0000E5000000}"/>
    <cellStyle name="Comma [0] 14 13" xfId="235" xr:uid="{00000000-0005-0000-0000-0000E6000000}"/>
    <cellStyle name="Comma [0] 14 14" xfId="236" xr:uid="{00000000-0005-0000-0000-0000E7000000}"/>
    <cellStyle name="Comma [0] 14 15" xfId="237" xr:uid="{00000000-0005-0000-0000-0000E8000000}"/>
    <cellStyle name="Comma [0] 14 16" xfId="238" xr:uid="{00000000-0005-0000-0000-0000E9000000}"/>
    <cellStyle name="Comma [0] 14 17" xfId="239" xr:uid="{00000000-0005-0000-0000-0000EA000000}"/>
    <cellStyle name="Comma [0] 14 18" xfId="240" xr:uid="{00000000-0005-0000-0000-0000EB000000}"/>
    <cellStyle name="Comma [0] 14 19" xfId="241" xr:uid="{00000000-0005-0000-0000-0000EC000000}"/>
    <cellStyle name="Comma [0] 14 2" xfId="242" xr:uid="{00000000-0005-0000-0000-0000ED000000}"/>
    <cellStyle name="Comma [0] 14 20" xfId="243" xr:uid="{00000000-0005-0000-0000-0000EE000000}"/>
    <cellStyle name="Comma [0] 14 21" xfId="244" xr:uid="{00000000-0005-0000-0000-0000EF000000}"/>
    <cellStyle name="Comma [0] 14 22" xfId="245" xr:uid="{00000000-0005-0000-0000-0000F0000000}"/>
    <cellStyle name="Comma [0] 14 23" xfId="246" xr:uid="{00000000-0005-0000-0000-0000F1000000}"/>
    <cellStyle name="Comma [0] 14 24" xfId="247" xr:uid="{00000000-0005-0000-0000-0000F2000000}"/>
    <cellStyle name="Comma [0] 14 25" xfId="248" xr:uid="{00000000-0005-0000-0000-0000F3000000}"/>
    <cellStyle name="Comma [0] 14 26" xfId="249" xr:uid="{00000000-0005-0000-0000-0000F4000000}"/>
    <cellStyle name="Comma [0] 14 27" xfId="250" xr:uid="{00000000-0005-0000-0000-0000F5000000}"/>
    <cellStyle name="Comma [0] 14 28" xfId="251" xr:uid="{00000000-0005-0000-0000-0000F6000000}"/>
    <cellStyle name="Comma [0] 14 29" xfId="252" xr:uid="{00000000-0005-0000-0000-0000F7000000}"/>
    <cellStyle name="Comma [0] 14 3" xfId="253" xr:uid="{00000000-0005-0000-0000-0000F8000000}"/>
    <cellStyle name="Comma [0] 14 30" xfId="254" xr:uid="{00000000-0005-0000-0000-0000F9000000}"/>
    <cellStyle name="Comma [0] 14 31" xfId="255" xr:uid="{00000000-0005-0000-0000-0000FA000000}"/>
    <cellStyle name="Comma [0] 14 32" xfId="256" xr:uid="{00000000-0005-0000-0000-0000FB000000}"/>
    <cellStyle name="Comma [0] 14 33" xfId="257" xr:uid="{00000000-0005-0000-0000-0000FC000000}"/>
    <cellStyle name="Comma [0] 14 34" xfId="258" xr:uid="{00000000-0005-0000-0000-0000FD000000}"/>
    <cellStyle name="Comma [0] 14 35" xfId="259" xr:uid="{00000000-0005-0000-0000-0000FE000000}"/>
    <cellStyle name="Comma [0] 14 36" xfId="260" xr:uid="{00000000-0005-0000-0000-0000FF000000}"/>
    <cellStyle name="Comma [0] 14 37" xfId="261" xr:uid="{00000000-0005-0000-0000-000000010000}"/>
    <cellStyle name="Comma [0] 14 38" xfId="262" xr:uid="{00000000-0005-0000-0000-000001010000}"/>
    <cellStyle name="Comma [0] 14 39" xfId="263" xr:uid="{00000000-0005-0000-0000-000002010000}"/>
    <cellStyle name="Comma [0] 14 4" xfId="264" xr:uid="{00000000-0005-0000-0000-000003010000}"/>
    <cellStyle name="Comma [0] 14 40" xfId="265" xr:uid="{00000000-0005-0000-0000-000004010000}"/>
    <cellStyle name="Comma [0] 14 41" xfId="266" xr:uid="{00000000-0005-0000-0000-000005010000}"/>
    <cellStyle name="Comma [0] 14 42" xfId="267" xr:uid="{00000000-0005-0000-0000-000006010000}"/>
    <cellStyle name="Comma [0] 14 43" xfId="268" xr:uid="{00000000-0005-0000-0000-000007010000}"/>
    <cellStyle name="Comma [0] 14 44" xfId="269" xr:uid="{00000000-0005-0000-0000-000008010000}"/>
    <cellStyle name="Comma [0] 14 45" xfId="270" xr:uid="{00000000-0005-0000-0000-000009010000}"/>
    <cellStyle name="Comma [0] 14 46" xfId="271" xr:uid="{00000000-0005-0000-0000-00000A010000}"/>
    <cellStyle name="Comma [0] 14 47" xfId="272" xr:uid="{00000000-0005-0000-0000-00000B010000}"/>
    <cellStyle name="Comma [0] 14 48" xfId="273" xr:uid="{00000000-0005-0000-0000-00000C010000}"/>
    <cellStyle name="Comma [0] 14 49" xfId="274" xr:uid="{00000000-0005-0000-0000-00000D010000}"/>
    <cellStyle name="Comma [0] 14 5" xfId="275" xr:uid="{00000000-0005-0000-0000-00000E010000}"/>
    <cellStyle name="Comma [0] 14 50" xfId="276" xr:uid="{00000000-0005-0000-0000-00000F010000}"/>
    <cellStyle name="Comma [0] 14 51" xfId="277" xr:uid="{00000000-0005-0000-0000-000010010000}"/>
    <cellStyle name="Comma [0] 14 6" xfId="278" xr:uid="{00000000-0005-0000-0000-000011010000}"/>
    <cellStyle name="Comma [0] 14 7" xfId="279" xr:uid="{00000000-0005-0000-0000-000012010000}"/>
    <cellStyle name="Comma [0] 14 8" xfId="280" xr:uid="{00000000-0005-0000-0000-000013010000}"/>
    <cellStyle name="Comma [0] 14 9" xfId="281" xr:uid="{00000000-0005-0000-0000-000014010000}"/>
    <cellStyle name="Comma [0] 15" xfId="282" xr:uid="{00000000-0005-0000-0000-000015010000}"/>
    <cellStyle name="Comma [0] 15 10" xfId="283" xr:uid="{00000000-0005-0000-0000-000016010000}"/>
    <cellStyle name="Comma [0] 15 11" xfId="284" xr:uid="{00000000-0005-0000-0000-000017010000}"/>
    <cellStyle name="Comma [0] 15 12" xfId="285" xr:uid="{00000000-0005-0000-0000-000018010000}"/>
    <cellStyle name="Comma [0] 15 13" xfId="286" xr:uid="{00000000-0005-0000-0000-000019010000}"/>
    <cellStyle name="Comma [0] 15 14" xfId="287" xr:uid="{00000000-0005-0000-0000-00001A010000}"/>
    <cellStyle name="Comma [0] 15 15" xfId="288" xr:uid="{00000000-0005-0000-0000-00001B010000}"/>
    <cellStyle name="Comma [0] 15 16" xfId="289" xr:uid="{00000000-0005-0000-0000-00001C010000}"/>
    <cellStyle name="Comma [0] 15 17" xfId="290" xr:uid="{00000000-0005-0000-0000-00001D010000}"/>
    <cellStyle name="Comma [0] 15 18" xfId="291" xr:uid="{00000000-0005-0000-0000-00001E010000}"/>
    <cellStyle name="Comma [0] 15 19" xfId="292" xr:uid="{00000000-0005-0000-0000-00001F010000}"/>
    <cellStyle name="Comma [0] 15 2" xfId="293" xr:uid="{00000000-0005-0000-0000-000020010000}"/>
    <cellStyle name="Comma [0] 15 20" xfId="294" xr:uid="{00000000-0005-0000-0000-000021010000}"/>
    <cellStyle name="Comma [0] 15 21" xfId="295" xr:uid="{00000000-0005-0000-0000-000022010000}"/>
    <cellStyle name="Comma [0] 15 22" xfId="296" xr:uid="{00000000-0005-0000-0000-000023010000}"/>
    <cellStyle name="Comma [0] 15 23" xfId="297" xr:uid="{00000000-0005-0000-0000-000024010000}"/>
    <cellStyle name="Comma [0] 15 24" xfId="298" xr:uid="{00000000-0005-0000-0000-000025010000}"/>
    <cellStyle name="Comma [0] 15 25" xfId="299" xr:uid="{00000000-0005-0000-0000-000026010000}"/>
    <cellStyle name="Comma [0] 15 26" xfId="300" xr:uid="{00000000-0005-0000-0000-000027010000}"/>
    <cellStyle name="Comma [0] 15 27" xfId="301" xr:uid="{00000000-0005-0000-0000-000028010000}"/>
    <cellStyle name="Comma [0] 15 28" xfId="302" xr:uid="{00000000-0005-0000-0000-000029010000}"/>
    <cellStyle name="Comma [0] 15 29" xfId="303" xr:uid="{00000000-0005-0000-0000-00002A010000}"/>
    <cellStyle name="Comma [0] 15 3" xfId="304" xr:uid="{00000000-0005-0000-0000-00002B010000}"/>
    <cellStyle name="Comma [0] 15 30" xfId="305" xr:uid="{00000000-0005-0000-0000-00002C010000}"/>
    <cellStyle name="Comma [0] 15 31" xfId="306" xr:uid="{00000000-0005-0000-0000-00002D010000}"/>
    <cellStyle name="Comma [0] 15 32" xfId="307" xr:uid="{00000000-0005-0000-0000-00002E010000}"/>
    <cellStyle name="Comma [0] 15 33" xfId="308" xr:uid="{00000000-0005-0000-0000-00002F010000}"/>
    <cellStyle name="Comma [0] 15 34" xfId="309" xr:uid="{00000000-0005-0000-0000-000030010000}"/>
    <cellStyle name="Comma [0] 15 35" xfId="310" xr:uid="{00000000-0005-0000-0000-000031010000}"/>
    <cellStyle name="Comma [0] 15 36" xfId="311" xr:uid="{00000000-0005-0000-0000-000032010000}"/>
    <cellStyle name="Comma [0] 15 37" xfId="312" xr:uid="{00000000-0005-0000-0000-000033010000}"/>
    <cellStyle name="Comma [0] 15 38" xfId="313" xr:uid="{00000000-0005-0000-0000-000034010000}"/>
    <cellStyle name="Comma [0] 15 39" xfId="314" xr:uid="{00000000-0005-0000-0000-000035010000}"/>
    <cellStyle name="Comma [0] 15 4" xfId="315" xr:uid="{00000000-0005-0000-0000-000036010000}"/>
    <cellStyle name="Comma [0] 15 40" xfId="316" xr:uid="{00000000-0005-0000-0000-000037010000}"/>
    <cellStyle name="Comma [0] 15 41" xfId="317" xr:uid="{00000000-0005-0000-0000-000038010000}"/>
    <cellStyle name="Comma [0] 15 42" xfId="318" xr:uid="{00000000-0005-0000-0000-000039010000}"/>
    <cellStyle name="Comma [0] 15 43" xfId="319" xr:uid="{00000000-0005-0000-0000-00003A010000}"/>
    <cellStyle name="Comma [0] 15 44" xfId="320" xr:uid="{00000000-0005-0000-0000-00003B010000}"/>
    <cellStyle name="Comma [0] 15 45" xfId="321" xr:uid="{00000000-0005-0000-0000-00003C010000}"/>
    <cellStyle name="Comma [0] 15 46" xfId="322" xr:uid="{00000000-0005-0000-0000-00003D010000}"/>
    <cellStyle name="Comma [0] 15 47" xfId="323" xr:uid="{00000000-0005-0000-0000-00003E010000}"/>
    <cellStyle name="Comma [0] 15 48" xfId="324" xr:uid="{00000000-0005-0000-0000-00003F010000}"/>
    <cellStyle name="Comma [0] 15 49" xfId="325" xr:uid="{00000000-0005-0000-0000-000040010000}"/>
    <cellStyle name="Comma [0] 15 5" xfId="326" xr:uid="{00000000-0005-0000-0000-000041010000}"/>
    <cellStyle name="Comma [0] 15 50" xfId="327" xr:uid="{00000000-0005-0000-0000-000042010000}"/>
    <cellStyle name="Comma [0] 15 51" xfId="328" xr:uid="{00000000-0005-0000-0000-000043010000}"/>
    <cellStyle name="Comma [0] 15 6" xfId="329" xr:uid="{00000000-0005-0000-0000-000044010000}"/>
    <cellStyle name="Comma [0] 15 7" xfId="330" xr:uid="{00000000-0005-0000-0000-000045010000}"/>
    <cellStyle name="Comma [0] 15 8" xfId="331" xr:uid="{00000000-0005-0000-0000-000046010000}"/>
    <cellStyle name="Comma [0] 15 9" xfId="332" xr:uid="{00000000-0005-0000-0000-000047010000}"/>
    <cellStyle name="Comma [0] 16" xfId="333" xr:uid="{00000000-0005-0000-0000-000048010000}"/>
    <cellStyle name="Comma [0] 16 10" xfId="334" xr:uid="{00000000-0005-0000-0000-000049010000}"/>
    <cellStyle name="Comma [0] 16 11" xfId="335" xr:uid="{00000000-0005-0000-0000-00004A010000}"/>
    <cellStyle name="Comma [0] 16 12" xfId="336" xr:uid="{00000000-0005-0000-0000-00004B010000}"/>
    <cellStyle name="Comma [0] 16 13" xfId="337" xr:uid="{00000000-0005-0000-0000-00004C010000}"/>
    <cellStyle name="Comma [0] 16 14" xfId="338" xr:uid="{00000000-0005-0000-0000-00004D010000}"/>
    <cellStyle name="Comma [0] 16 15" xfId="339" xr:uid="{00000000-0005-0000-0000-00004E010000}"/>
    <cellStyle name="Comma [0] 16 16" xfId="340" xr:uid="{00000000-0005-0000-0000-00004F010000}"/>
    <cellStyle name="Comma [0] 16 17" xfId="341" xr:uid="{00000000-0005-0000-0000-000050010000}"/>
    <cellStyle name="Comma [0] 16 18" xfId="342" xr:uid="{00000000-0005-0000-0000-000051010000}"/>
    <cellStyle name="Comma [0] 16 19" xfId="343" xr:uid="{00000000-0005-0000-0000-000052010000}"/>
    <cellStyle name="Comma [0] 16 2" xfId="344" xr:uid="{00000000-0005-0000-0000-000053010000}"/>
    <cellStyle name="Comma [0] 16 20" xfId="345" xr:uid="{00000000-0005-0000-0000-000054010000}"/>
    <cellStyle name="Comma [0] 16 21" xfId="346" xr:uid="{00000000-0005-0000-0000-000055010000}"/>
    <cellStyle name="Comma [0] 16 22" xfId="347" xr:uid="{00000000-0005-0000-0000-000056010000}"/>
    <cellStyle name="Comma [0] 16 23" xfId="348" xr:uid="{00000000-0005-0000-0000-000057010000}"/>
    <cellStyle name="Comma [0] 16 24" xfId="349" xr:uid="{00000000-0005-0000-0000-000058010000}"/>
    <cellStyle name="Comma [0] 16 25" xfId="350" xr:uid="{00000000-0005-0000-0000-000059010000}"/>
    <cellStyle name="Comma [0] 16 26" xfId="351" xr:uid="{00000000-0005-0000-0000-00005A010000}"/>
    <cellStyle name="Comma [0] 16 27" xfId="352" xr:uid="{00000000-0005-0000-0000-00005B010000}"/>
    <cellStyle name="Comma [0] 16 28" xfId="353" xr:uid="{00000000-0005-0000-0000-00005C010000}"/>
    <cellStyle name="Comma [0] 16 29" xfId="354" xr:uid="{00000000-0005-0000-0000-00005D010000}"/>
    <cellStyle name="Comma [0] 16 3" xfId="355" xr:uid="{00000000-0005-0000-0000-00005E010000}"/>
    <cellStyle name="Comma [0] 16 30" xfId="356" xr:uid="{00000000-0005-0000-0000-00005F010000}"/>
    <cellStyle name="Comma [0] 16 31" xfId="357" xr:uid="{00000000-0005-0000-0000-000060010000}"/>
    <cellStyle name="Comma [0] 16 32" xfId="358" xr:uid="{00000000-0005-0000-0000-000061010000}"/>
    <cellStyle name="Comma [0] 16 33" xfId="359" xr:uid="{00000000-0005-0000-0000-000062010000}"/>
    <cellStyle name="Comma [0] 16 34" xfId="360" xr:uid="{00000000-0005-0000-0000-000063010000}"/>
    <cellStyle name="Comma [0] 16 35" xfId="361" xr:uid="{00000000-0005-0000-0000-000064010000}"/>
    <cellStyle name="Comma [0] 16 36" xfId="362" xr:uid="{00000000-0005-0000-0000-000065010000}"/>
    <cellStyle name="Comma [0] 16 37" xfId="363" xr:uid="{00000000-0005-0000-0000-000066010000}"/>
    <cellStyle name="Comma [0] 16 38" xfId="364" xr:uid="{00000000-0005-0000-0000-000067010000}"/>
    <cellStyle name="Comma [0] 16 39" xfId="365" xr:uid="{00000000-0005-0000-0000-000068010000}"/>
    <cellStyle name="Comma [0] 16 4" xfId="366" xr:uid="{00000000-0005-0000-0000-000069010000}"/>
    <cellStyle name="Comma [0] 16 40" xfId="367" xr:uid="{00000000-0005-0000-0000-00006A010000}"/>
    <cellStyle name="Comma [0] 16 41" xfId="368" xr:uid="{00000000-0005-0000-0000-00006B010000}"/>
    <cellStyle name="Comma [0] 16 42" xfId="369" xr:uid="{00000000-0005-0000-0000-00006C010000}"/>
    <cellStyle name="Comma [0] 16 43" xfId="370" xr:uid="{00000000-0005-0000-0000-00006D010000}"/>
    <cellStyle name="Comma [0] 16 44" xfId="371" xr:uid="{00000000-0005-0000-0000-00006E010000}"/>
    <cellStyle name="Comma [0] 16 45" xfId="372" xr:uid="{00000000-0005-0000-0000-00006F010000}"/>
    <cellStyle name="Comma [0] 16 46" xfId="373" xr:uid="{00000000-0005-0000-0000-000070010000}"/>
    <cellStyle name="Comma [0] 16 47" xfId="374" xr:uid="{00000000-0005-0000-0000-000071010000}"/>
    <cellStyle name="Comma [0] 16 48" xfId="375" xr:uid="{00000000-0005-0000-0000-000072010000}"/>
    <cellStyle name="Comma [0] 16 49" xfId="376" xr:uid="{00000000-0005-0000-0000-000073010000}"/>
    <cellStyle name="Comma [0] 16 5" xfId="377" xr:uid="{00000000-0005-0000-0000-000074010000}"/>
    <cellStyle name="Comma [0] 16 50" xfId="378" xr:uid="{00000000-0005-0000-0000-000075010000}"/>
    <cellStyle name="Comma [0] 16 51" xfId="379" xr:uid="{00000000-0005-0000-0000-000076010000}"/>
    <cellStyle name="Comma [0] 16 6" xfId="380" xr:uid="{00000000-0005-0000-0000-000077010000}"/>
    <cellStyle name="Comma [0] 16 7" xfId="381" xr:uid="{00000000-0005-0000-0000-000078010000}"/>
    <cellStyle name="Comma [0] 16 8" xfId="382" xr:uid="{00000000-0005-0000-0000-000079010000}"/>
    <cellStyle name="Comma [0] 16 9" xfId="383" xr:uid="{00000000-0005-0000-0000-00007A010000}"/>
    <cellStyle name="Comma [0] 17" xfId="384" xr:uid="{00000000-0005-0000-0000-00007B010000}"/>
    <cellStyle name="Comma [0] 17 10" xfId="385" xr:uid="{00000000-0005-0000-0000-00007C010000}"/>
    <cellStyle name="Comma [0] 17 11" xfId="386" xr:uid="{00000000-0005-0000-0000-00007D010000}"/>
    <cellStyle name="Comma [0] 17 12" xfId="387" xr:uid="{00000000-0005-0000-0000-00007E010000}"/>
    <cellStyle name="Comma [0] 17 13" xfId="388" xr:uid="{00000000-0005-0000-0000-00007F010000}"/>
    <cellStyle name="Comma [0] 17 14" xfId="389" xr:uid="{00000000-0005-0000-0000-000080010000}"/>
    <cellStyle name="Comma [0] 17 15" xfId="390" xr:uid="{00000000-0005-0000-0000-000081010000}"/>
    <cellStyle name="Comma [0] 17 16" xfId="391" xr:uid="{00000000-0005-0000-0000-000082010000}"/>
    <cellStyle name="Comma [0] 17 17" xfId="392" xr:uid="{00000000-0005-0000-0000-000083010000}"/>
    <cellStyle name="Comma [0] 17 18" xfId="393" xr:uid="{00000000-0005-0000-0000-000084010000}"/>
    <cellStyle name="Comma [0] 17 19" xfId="394" xr:uid="{00000000-0005-0000-0000-000085010000}"/>
    <cellStyle name="Comma [0] 17 2" xfId="395" xr:uid="{00000000-0005-0000-0000-000086010000}"/>
    <cellStyle name="Comma [0] 17 20" xfId="396" xr:uid="{00000000-0005-0000-0000-000087010000}"/>
    <cellStyle name="Comma [0] 17 21" xfId="397" xr:uid="{00000000-0005-0000-0000-000088010000}"/>
    <cellStyle name="Comma [0] 17 22" xfId="398" xr:uid="{00000000-0005-0000-0000-000089010000}"/>
    <cellStyle name="Comma [0] 17 23" xfId="399" xr:uid="{00000000-0005-0000-0000-00008A010000}"/>
    <cellStyle name="Comma [0] 17 24" xfId="400" xr:uid="{00000000-0005-0000-0000-00008B010000}"/>
    <cellStyle name="Comma [0] 17 25" xfId="401" xr:uid="{00000000-0005-0000-0000-00008C010000}"/>
    <cellStyle name="Comma [0] 17 26" xfId="402" xr:uid="{00000000-0005-0000-0000-00008D010000}"/>
    <cellStyle name="Comma [0] 17 27" xfId="403" xr:uid="{00000000-0005-0000-0000-00008E010000}"/>
    <cellStyle name="Comma [0] 17 28" xfId="404" xr:uid="{00000000-0005-0000-0000-00008F010000}"/>
    <cellStyle name="Comma [0] 17 29" xfId="405" xr:uid="{00000000-0005-0000-0000-000090010000}"/>
    <cellStyle name="Comma [0] 17 3" xfId="406" xr:uid="{00000000-0005-0000-0000-000091010000}"/>
    <cellStyle name="Comma [0] 17 30" xfId="407" xr:uid="{00000000-0005-0000-0000-000092010000}"/>
    <cellStyle name="Comma [0] 17 31" xfId="408" xr:uid="{00000000-0005-0000-0000-000093010000}"/>
    <cellStyle name="Comma [0] 17 32" xfId="409" xr:uid="{00000000-0005-0000-0000-000094010000}"/>
    <cellStyle name="Comma [0] 17 33" xfId="410" xr:uid="{00000000-0005-0000-0000-000095010000}"/>
    <cellStyle name="Comma [0] 17 34" xfId="411" xr:uid="{00000000-0005-0000-0000-000096010000}"/>
    <cellStyle name="Comma [0] 17 35" xfId="412" xr:uid="{00000000-0005-0000-0000-000097010000}"/>
    <cellStyle name="Comma [0] 17 36" xfId="413" xr:uid="{00000000-0005-0000-0000-000098010000}"/>
    <cellStyle name="Comma [0] 17 37" xfId="414" xr:uid="{00000000-0005-0000-0000-000099010000}"/>
    <cellStyle name="Comma [0] 17 38" xfId="415" xr:uid="{00000000-0005-0000-0000-00009A010000}"/>
    <cellStyle name="Comma [0] 17 39" xfId="416" xr:uid="{00000000-0005-0000-0000-00009B010000}"/>
    <cellStyle name="Comma [0] 17 4" xfId="417" xr:uid="{00000000-0005-0000-0000-00009C010000}"/>
    <cellStyle name="Comma [0] 17 40" xfId="418" xr:uid="{00000000-0005-0000-0000-00009D010000}"/>
    <cellStyle name="Comma [0] 17 41" xfId="419" xr:uid="{00000000-0005-0000-0000-00009E010000}"/>
    <cellStyle name="Comma [0] 17 42" xfId="420" xr:uid="{00000000-0005-0000-0000-00009F010000}"/>
    <cellStyle name="Comma [0] 17 43" xfId="421" xr:uid="{00000000-0005-0000-0000-0000A0010000}"/>
    <cellStyle name="Comma [0] 17 44" xfId="422" xr:uid="{00000000-0005-0000-0000-0000A1010000}"/>
    <cellStyle name="Comma [0] 17 45" xfId="423" xr:uid="{00000000-0005-0000-0000-0000A2010000}"/>
    <cellStyle name="Comma [0] 17 46" xfId="424" xr:uid="{00000000-0005-0000-0000-0000A3010000}"/>
    <cellStyle name="Comma [0] 17 47" xfId="425" xr:uid="{00000000-0005-0000-0000-0000A4010000}"/>
    <cellStyle name="Comma [0] 17 48" xfId="426" xr:uid="{00000000-0005-0000-0000-0000A5010000}"/>
    <cellStyle name="Comma [0] 17 49" xfId="427" xr:uid="{00000000-0005-0000-0000-0000A6010000}"/>
    <cellStyle name="Comma [0] 17 5" xfId="428" xr:uid="{00000000-0005-0000-0000-0000A7010000}"/>
    <cellStyle name="Comma [0] 17 50" xfId="429" xr:uid="{00000000-0005-0000-0000-0000A8010000}"/>
    <cellStyle name="Comma [0] 17 51" xfId="430" xr:uid="{00000000-0005-0000-0000-0000A9010000}"/>
    <cellStyle name="Comma [0] 17 6" xfId="431" xr:uid="{00000000-0005-0000-0000-0000AA010000}"/>
    <cellStyle name="Comma [0] 17 7" xfId="432" xr:uid="{00000000-0005-0000-0000-0000AB010000}"/>
    <cellStyle name="Comma [0] 17 8" xfId="433" xr:uid="{00000000-0005-0000-0000-0000AC010000}"/>
    <cellStyle name="Comma [0] 17 9" xfId="434" xr:uid="{00000000-0005-0000-0000-0000AD010000}"/>
    <cellStyle name="Comma [0] 18" xfId="435" xr:uid="{00000000-0005-0000-0000-0000AE010000}"/>
    <cellStyle name="Comma [0] 18 10" xfId="436" xr:uid="{00000000-0005-0000-0000-0000AF010000}"/>
    <cellStyle name="Comma [0] 18 11" xfId="437" xr:uid="{00000000-0005-0000-0000-0000B0010000}"/>
    <cellStyle name="Comma [0] 18 12" xfId="438" xr:uid="{00000000-0005-0000-0000-0000B1010000}"/>
    <cellStyle name="Comma [0] 18 13" xfId="439" xr:uid="{00000000-0005-0000-0000-0000B2010000}"/>
    <cellStyle name="Comma [0] 18 14" xfId="440" xr:uid="{00000000-0005-0000-0000-0000B3010000}"/>
    <cellStyle name="Comma [0] 18 15" xfId="441" xr:uid="{00000000-0005-0000-0000-0000B4010000}"/>
    <cellStyle name="Comma [0] 18 16" xfId="442" xr:uid="{00000000-0005-0000-0000-0000B5010000}"/>
    <cellStyle name="Comma [0] 18 17" xfId="443" xr:uid="{00000000-0005-0000-0000-0000B6010000}"/>
    <cellStyle name="Comma [0] 18 18" xfId="444" xr:uid="{00000000-0005-0000-0000-0000B7010000}"/>
    <cellStyle name="Comma [0] 18 19" xfId="445" xr:uid="{00000000-0005-0000-0000-0000B8010000}"/>
    <cellStyle name="Comma [0] 18 2" xfId="446" xr:uid="{00000000-0005-0000-0000-0000B9010000}"/>
    <cellStyle name="Comma [0] 18 20" xfId="447" xr:uid="{00000000-0005-0000-0000-0000BA010000}"/>
    <cellStyle name="Comma [0] 18 21" xfId="448" xr:uid="{00000000-0005-0000-0000-0000BB010000}"/>
    <cellStyle name="Comma [0] 18 22" xfId="449" xr:uid="{00000000-0005-0000-0000-0000BC010000}"/>
    <cellStyle name="Comma [0] 18 23" xfId="450" xr:uid="{00000000-0005-0000-0000-0000BD010000}"/>
    <cellStyle name="Comma [0] 18 24" xfId="451" xr:uid="{00000000-0005-0000-0000-0000BE010000}"/>
    <cellStyle name="Comma [0] 18 25" xfId="452" xr:uid="{00000000-0005-0000-0000-0000BF010000}"/>
    <cellStyle name="Comma [0] 18 26" xfId="453" xr:uid="{00000000-0005-0000-0000-0000C0010000}"/>
    <cellStyle name="Comma [0] 18 27" xfId="454" xr:uid="{00000000-0005-0000-0000-0000C1010000}"/>
    <cellStyle name="Comma [0] 18 28" xfId="455" xr:uid="{00000000-0005-0000-0000-0000C2010000}"/>
    <cellStyle name="Comma [0] 18 29" xfId="456" xr:uid="{00000000-0005-0000-0000-0000C3010000}"/>
    <cellStyle name="Comma [0] 18 3" xfId="457" xr:uid="{00000000-0005-0000-0000-0000C4010000}"/>
    <cellStyle name="Comma [0] 18 30" xfId="458" xr:uid="{00000000-0005-0000-0000-0000C5010000}"/>
    <cellStyle name="Comma [0] 18 31" xfId="459" xr:uid="{00000000-0005-0000-0000-0000C6010000}"/>
    <cellStyle name="Comma [0] 18 32" xfId="460" xr:uid="{00000000-0005-0000-0000-0000C7010000}"/>
    <cellStyle name="Comma [0] 18 33" xfId="461" xr:uid="{00000000-0005-0000-0000-0000C8010000}"/>
    <cellStyle name="Comma [0] 18 34" xfId="462" xr:uid="{00000000-0005-0000-0000-0000C9010000}"/>
    <cellStyle name="Comma [0] 18 35" xfId="463" xr:uid="{00000000-0005-0000-0000-0000CA010000}"/>
    <cellStyle name="Comma [0] 18 36" xfId="464" xr:uid="{00000000-0005-0000-0000-0000CB010000}"/>
    <cellStyle name="Comma [0] 18 37" xfId="465" xr:uid="{00000000-0005-0000-0000-0000CC010000}"/>
    <cellStyle name="Comma [0] 18 38" xfId="466" xr:uid="{00000000-0005-0000-0000-0000CD010000}"/>
    <cellStyle name="Comma [0] 18 39" xfId="467" xr:uid="{00000000-0005-0000-0000-0000CE010000}"/>
    <cellStyle name="Comma [0] 18 4" xfId="468" xr:uid="{00000000-0005-0000-0000-0000CF010000}"/>
    <cellStyle name="Comma [0] 18 40" xfId="469" xr:uid="{00000000-0005-0000-0000-0000D0010000}"/>
    <cellStyle name="Comma [0] 18 41" xfId="470" xr:uid="{00000000-0005-0000-0000-0000D1010000}"/>
    <cellStyle name="Comma [0] 18 42" xfId="471" xr:uid="{00000000-0005-0000-0000-0000D2010000}"/>
    <cellStyle name="Comma [0] 18 43" xfId="472" xr:uid="{00000000-0005-0000-0000-0000D3010000}"/>
    <cellStyle name="Comma [0] 18 44" xfId="473" xr:uid="{00000000-0005-0000-0000-0000D4010000}"/>
    <cellStyle name="Comma [0] 18 45" xfId="474" xr:uid="{00000000-0005-0000-0000-0000D5010000}"/>
    <cellStyle name="Comma [0] 18 46" xfId="475" xr:uid="{00000000-0005-0000-0000-0000D6010000}"/>
    <cellStyle name="Comma [0] 18 47" xfId="476" xr:uid="{00000000-0005-0000-0000-0000D7010000}"/>
    <cellStyle name="Comma [0] 18 48" xfId="477" xr:uid="{00000000-0005-0000-0000-0000D8010000}"/>
    <cellStyle name="Comma [0] 18 49" xfId="478" xr:uid="{00000000-0005-0000-0000-0000D9010000}"/>
    <cellStyle name="Comma [0] 18 5" xfId="479" xr:uid="{00000000-0005-0000-0000-0000DA010000}"/>
    <cellStyle name="Comma [0] 18 50" xfId="480" xr:uid="{00000000-0005-0000-0000-0000DB010000}"/>
    <cellStyle name="Comma [0] 18 51" xfId="481" xr:uid="{00000000-0005-0000-0000-0000DC010000}"/>
    <cellStyle name="Comma [0] 18 6" xfId="482" xr:uid="{00000000-0005-0000-0000-0000DD010000}"/>
    <cellStyle name="Comma [0] 18 7" xfId="483" xr:uid="{00000000-0005-0000-0000-0000DE010000}"/>
    <cellStyle name="Comma [0] 18 8" xfId="484" xr:uid="{00000000-0005-0000-0000-0000DF010000}"/>
    <cellStyle name="Comma [0] 18 9" xfId="485" xr:uid="{00000000-0005-0000-0000-0000E0010000}"/>
    <cellStyle name="Comma [0] 19" xfId="486" xr:uid="{00000000-0005-0000-0000-0000E1010000}"/>
    <cellStyle name="Comma [0] 19 10" xfId="487" xr:uid="{00000000-0005-0000-0000-0000E2010000}"/>
    <cellStyle name="Comma [0] 19 11" xfId="488" xr:uid="{00000000-0005-0000-0000-0000E3010000}"/>
    <cellStyle name="Comma [0] 19 12" xfId="489" xr:uid="{00000000-0005-0000-0000-0000E4010000}"/>
    <cellStyle name="Comma [0] 19 13" xfId="490" xr:uid="{00000000-0005-0000-0000-0000E5010000}"/>
    <cellStyle name="Comma [0] 19 14" xfId="491" xr:uid="{00000000-0005-0000-0000-0000E6010000}"/>
    <cellStyle name="Comma [0] 19 15" xfId="492" xr:uid="{00000000-0005-0000-0000-0000E7010000}"/>
    <cellStyle name="Comma [0] 19 16" xfId="493" xr:uid="{00000000-0005-0000-0000-0000E8010000}"/>
    <cellStyle name="Comma [0] 19 17" xfId="494" xr:uid="{00000000-0005-0000-0000-0000E9010000}"/>
    <cellStyle name="Comma [0] 19 18" xfId="495" xr:uid="{00000000-0005-0000-0000-0000EA010000}"/>
    <cellStyle name="Comma [0] 19 19" xfId="496" xr:uid="{00000000-0005-0000-0000-0000EB010000}"/>
    <cellStyle name="Comma [0] 19 2" xfId="497" xr:uid="{00000000-0005-0000-0000-0000EC010000}"/>
    <cellStyle name="Comma [0] 19 20" xfId="498" xr:uid="{00000000-0005-0000-0000-0000ED010000}"/>
    <cellStyle name="Comma [0] 19 21" xfId="499" xr:uid="{00000000-0005-0000-0000-0000EE010000}"/>
    <cellStyle name="Comma [0] 19 22" xfId="500" xr:uid="{00000000-0005-0000-0000-0000EF010000}"/>
    <cellStyle name="Comma [0] 19 23" xfId="501" xr:uid="{00000000-0005-0000-0000-0000F0010000}"/>
    <cellStyle name="Comma [0] 19 24" xfId="502" xr:uid="{00000000-0005-0000-0000-0000F1010000}"/>
    <cellStyle name="Comma [0] 19 25" xfId="503" xr:uid="{00000000-0005-0000-0000-0000F2010000}"/>
    <cellStyle name="Comma [0] 19 26" xfId="504" xr:uid="{00000000-0005-0000-0000-0000F3010000}"/>
    <cellStyle name="Comma [0] 19 27" xfId="505" xr:uid="{00000000-0005-0000-0000-0000F4010000}"/>
    <cellStyle name="Comma [0] 19 28" xfId="506" xr:uid="{00000000-0005-0000-0000-0000F5010000}"/>
    <cellStyle name="Comma [0] 19 29" xfId="507" xr:uid="{00000000-0005-0000-0000-0000F6010000}"/>
    <cellStyle name="Comma [0] 19 3" xfId="508" xr:uid="{00000000-0005-0000-0000-0000F7010000}"/>
    <cellStyle name="Comma [0] 19 30" xfId="509" xr:uid="{00000000-0005-0000-0000-0000F8010000}"/>
    <cellStyle name="Comma [0] 19 31" xfId="510" xr:uid="{00000000-0005-0000-0000-0000F9010000}"/>
    <cellStyle name="Comma [0] 19 32" xfId="511" xr:uid="{00000000-0005-0000-0000-0000FA010000}"/>
    <cellStyle name="Comma [0] 19 33" xfId="512" xr:uid="{00000000-0005-0000-0000-0000FB010000}"/>
    <cellStyle name="Comma [0] 19 34" xfId="513" xr:uid="{00000000-0005-0000-0000-0000FC010000}"/>
    <cellStyle name="Comma [0] 19 35" xfId="514" xr:uid="{00000000-0005-0000-0000-0000FD010000}"/>
    <cellStyle name="Comma [0] 19 36" xfId="515" xr:uid="{00000000-0005-0000-0000-0000FE010000}"/>
    <cellStyle name="Comma [0] 19 37" xfId="516" xr:uid="{00000000-0005-0000-0000-0000FF010000}"/>
    <cellStyle name="Comma [0] 19 38" xfId="517" xr:uid="{00000000-0005-0000-0000-000000020000}"/>
    <cellStyle name="Comma [0] 19 39" xfId="518" xr:uid="{00000000-0005-0000-0000-000001020000}"/>
    <cellStyle name="Comma [0] 19 4" xfId="519" xr:uid="{00000000-0005-0000-0000-000002020000}"/>
    <cellStyle name="Comma [0] 19 40" xfId="520" xr:uid="{00000000-0005-0000-0000-000003020000}"/>
    <cellStyle name="Comma [0] 19 41" xfId="521" xr:uid="{00000000-0005-0000-0000-000004020000}"/>
    <cellStyle name="Comma [0] 19 42" xfId="522" xr:uid="{00000000-0005-0000-0000-000005020000}"/>
    <cellStyle name="Comma [0] 19 43" xfId="523" xr:uid="{00000000-0005-0000-0000-000006020000}"/>
    <cellStyle name="Comma [0] 19 44" xfId="524" xr:uid="{00000000-0005-0000-0000-000007020000}"/>
    <cellStyle name="Comma [0] 19 45" xfId="525" xr:uid="{00000000-0005-0000-0000-000008020000}"/>
    <cellStyle name="Comma [0] 19 46" xfId="526" xr:uid="{00000000-0005-0000-0000-000009020000}"/>
    <cellStyle name="Comma [0] 19 47" xfId="527" xr:uid="{00000000-0005-0000-0000-00000A020000}"/>
    <cellStyle name="Comma [0] 19 48" xfId="528" xr:uid="{00000000-0005-0000-0000-00000B020000}"/>
    <cellStyle name="Comma [0] 19 49" xfId="529" xr:uid="{00000000-0005-0000-0000-00000C020000}"/>
    <cellStyle name="Comma [0] 19 5" xfId="530" xr:uid="{00000000-0005-0000-0000-00000D020000}"/>
    <cellStyle name="Comma [0] 19 50" xfId="531" xr:uid="{00000000-0005-0000-0000-00000E020000}"/>
    <cellStyle name="Comma [0] 19 51" xfId="532" xr:uid="{00000000-0005-0000-0000-00000F020000}"/>
    <cellStyle name="Comma [0] 19 6" xfId="533" xr:uid="{00000000-0005-0000-0000-000010020000}"/>
    <cellStyle name="Comma [0] 19 7" xfId="534" xr:uid="{00000000-0005-0000-0000-000011020000}"/>
    <cellStyle name="Comma [0] 19 8" xfId="535" xr:uid="{00000000-0005-0000-0000-000012020000}"/>
    <cellStyle name="Comma [0] 19 9" xfId="536" xr:uid="{00000000-0005-0000-0000-000013020000}"/>
    <cellStyle name="Comma [0] 2" xfId="537" xr:uid="{00000000-0005-0000-0000-000014020000}"/>
    <cellStyle name="Comma [0] 2 10" xfId="538" xr:uid="{00000000-0005-0000-0000-000015020000}"/>
    <cellStyle name="Comma [0] 2 11" xfId="539" xr:uid="{00000000-0005-0000-0000-000016020000}"/>
    <cellStyle name="Comma [0] 2 12" xfId="540" xr:uid="{00000000-0005-0000-0000-000017020000}"/>
    <cellStyle name="Comma [0] 2 13" xfId="541" xr:uid="{00000000-0005-0000-0000-000018020000}"/>
    <cellStyle name="Comma [0] 2 14" xfId="542" xr:uid="{00000000-0005-0000-0000-000019020000}"/>
    <cellStyle name="Comma [0] 2 15" xfId="543" xr:uid="{00000000-0005-0000-0000-00001A020000}"/>
    <cellStyle name="Comma [0] 2 16" xfId="544" xr:uid="{00000000-0005-0000-0000-00001B020000}"/>
    <cellStyle name="Comma [0] 2 17" xfId="545" xr:uid="{00000000-0005-0000-0000-00001C020000}"/>
    <cellStyle name="Comma [0] 2 18" xfId="546" xr:uid="{00000000-0005-0000-0000-00001D020000}"/>
    <cellStyle name="Comma [0] 2 19" xfId="547" xr:uid="{00000000-0005-0000-0000-00001E020000}"/>
    <cellStyle name="Comma [0] 2 2" xfId="548" xr:uid="{00000000-0005-0000-0000-00001F020000}"/>
    <cellStyle name="Comma [0] 2 20" xfId="549" xr:uid="{00000000-0005-0000-0000-000020020000}"/>
    <cellStyle name="Comma [0] 2 21" xfId="550" xr:uid="{00000000-0005-0000-0000-000021020000}"/>
    <cellStyle name="Comma [0] 2 22" xfId="551" xr:uid="{00000000-0005-0000-0000-000022020000}"/>
    <cellStyle name="Comma [0] 2 23" xfId="552" xr:uid="{00000000-0005-0000-0000-000023020000}"/>
    <cellStyle name="Comma [0] 2 24" xfId="553" xr:uid="{00000000-0005-0000-0000-000024020000}"/>
    <cellStyle name="Comma [0] 2 25" xfId="554" xr:uid="{00000000-0005-0000-0000-000025020000}"/>
    <cellStyle name="Comma [0] 2 26" xfId="555" xr:uid="{00000000-0005-0000-0000-000026020000}"/>
    <cellStyle name="Comma [0] 2 27" xfId="556" xr:uid="{00000000-0005-0000-0000-000027020000}"/>
    <cellStyle name="Comma [0] 2 28" xfId="557" xr:uid="{00000000-0005-0000-0000-000028020000}"/>
    <cellStyle name="Comma [0] 2 29" xfId="558" xr:uid="{00000000-0005-0000-0000-000029020000}"/>
    <cellStyle name="Comma [0] 2 3" xfId="559" xr:uid="{00000000-0005-0000-0000-00002A020000}"/>
    <cellStyle name="Comma [0] 2 3 2" xfId="560" xr:uid="{00000000-0005-0000-0000-00002B020000}"/>
    <cellStyle name="Comma [0] 2 3 3" xfId="561" xr:uid="{00000000-0005-0000-0000-00002C020000}"/>
    <cellStyle name="Comma [0] 2 30" xfId="562" xr:uid="{00000000-0005-0000-0000-00002D020000}"/>
    <cellStyle name="Comma [0] 2 31" xfId="563" xr:uid="{00000000-0005-0000-0000-00002E020000}"/>
    <cellStyle name="Comma [0] 2 32" xfId="564" xr:uid="{00000000-0005-0000-0000-00002F020000}"/>
    <cellStyle name="Comma [0] 2 33" xfId="565" xr:uid="{00000000-0005-0000-0000-000030020000}"/>
    <cellStyle name="Comma [0] 2 34" xfId="566" xr:uid="{00000000-0005-0000-0000-000031020000}"/>
    <cellStyle name="Comma [0] 2 35" xfId="567" xr:uid="{00000000-0005-0000-0000-000032020000}"/>
    <cellStyle name="Comma [0] 2 36" xfId="568" xr:uid="{00000000-0005-0000-0000-000033020000}"/>
    <cellStyle name="Comma [0] 2 37" xfId="569" xr:uid="{00000000-0005-0000-0000-000034020000}"/>
    <cellStyle name="Comma [0] 2 38" xfId="570" xr:uid="{00000000-0005-0000-0000-000035020000}"/>
    <cellStyle name="Comma [0] 2 39" xfId="571" xr:uid="{00000000-0005-0000-0000-000036020000}"/>
    <cellStyle name="Comma [0] 2 4" xfId="572" xr:uid="{00000000-0005-0000-0000-000037020000}"/>
    <cellStyle name="Comma [0] 2 40" xfId="573" xr:uid="{00000000-0005-0000-0000-000038020000}"/>
    <cellStyle name="Comma [0] 2 41" xfId="574" xr:uid="{00000000-0005-0000-0000-000039020000}"/>
    <cellStyle name="Comma [0] 2 42" xfId="575" xr:uid="{00000000-0005-0000-0000-00003A020000}"/>
    <cellStyle name="Comma [0] 2 43" xfId="576" xr:uid="{00000000-0005-0000-0000-00003B020000}"/>
    <cellStyle name="Comma [0] 2 44" xfId="577" xr:uid="{00000000-0005-0000-0000-00003C020000}"/>
    <cellStyle name="Comma [0] 2 45" xfId="578" xr:uid="{00000000-0005-0000-0000-00003D020000}"/>
    <cellStyle name="Comma [0] 2 46" xfId="579" xr:uid="{00000000-0005-0000-0000-00003E020000}"/>
    <cellStyle name="Comma [0] 2 47" xfId="580" xr:uid="{00000000-0005-0000-0000-00003F020000}"/>
    <cellStyle name="Comma [0] 2 48" xfId="581" xr:uid="{00000000-0005-0000-0000-000040020000}"/>
    <cellStyle name="Comma [0] 2 49" xfId="582" xr:uid="{00000000-0005-0000-0000-000041020000}"/>
    <cellStyle name="Comma [0] 2 5" xfId="583" xr:uid="{00000000-0005-0000-0000-000042020000}"/>
    <cellStyle name="Comma [0] 2 50" xfId="584" xr:uid="{00000000-0005-0000-0000-000043020000}"/>
    <cellStyle name="Comma [0] 2 51" xfId="585" xr:uid="{00000000-0005-0000-0000-000044020000}"/>
    <cellStyle name="Comma [0] 2 52" xfId="586" xr:uid="{00000000-0005-0000-0000-000045020000}"/>
    <cellStyle name="Comma [0] 2 53" xfId="587" xr:uid="{00000000-0005-0000-0000-000046020000}"/>
    <cellStyle name="Comma [0] 2 54" xfId="588" xr:uid="{00000000-0005-0000-0000-000047020000}"/>
    <cellStyle name="Comma [0] 2 55" xfId="589" xr:uid="{00000000-0005-0000-0000-000048020000}"/>
    <cellStyle name="Comma [0] 2 56" xfId="590" xr:uid="{00000000-0005-0000-0000-000049020000}"/>
    <cellStyle name="Comma [0] 2 57" xfId="591" xr:uid="{00000000-0005-0000-0000-00004A020000}"/>
    <cellStyle name="Comma [0] 2 58" xfId="592" xr:uid="{00000000-0005-0000-0000-00004B020000}"/>
    <cellStyle name="Comma [0] 2 59" xfId="593" xr:uid="{00000000-0005-0000-0000-00004C020000}"/>
    <cellStyle name="Comma [0] 2 6" xfId="594" xr:uid="{00000000-0005-0000-0000-00004D020000}"/>
    <cellStyle name="Comma [0] 2 60" xfId="595" xr:uid="{00000000-0005-0000-0000-00004E020000}"/>
    <cellStyle name="Comma [0] 2 61" xfId="596" xr:uid="{00000000-0005-0000-0000-00004F020000}"/>
    <cellStyle name="Comma [0] 2 62" xfId="597" xr:uid="{00000000-0005-0000-0000-000050020000}"/>
    <cellStyle name="Comma [0] 2 63" xfId="598" xr:uid="{00000000-0005-0000-0000-000051020000}"/>
    <cellStyle name="Comma [0] 2 64" xfId="599" xr:uid="{00000000-0005-0000-0000-000052020000}"/>
    <cellStyle name="Comma [0] 2 65" xfId="600" xr:uid="{00000000-0005-0000-0000-000053020000}"/>
    <cellStyle name="Comma [0] 2 66" xfId="601" xr:uid="{00000000-0005-0000-0000-000054020000}"/>
    <cellStyle name="Comma [0] 2 67" xfId="602" xr:uid="{00000000-0005-0000-0000-000055020000}"/>
    <cellStyle name="Comma [0] 2 68" xfId="603" xr:uid="{00000000-0005-0000-0000-000056020000}"/>
    <cellStyle name="Comma [0] 2 69" xfId="604" xr:uid="{00000000-0005-0000-0000-000057020000}"/>
    <cellStyle name="Comma [0] 2 7" xfId="605" xr:uid="{00000000-0005-0000-0000-000058020000}"/>
    <cellStyle name="Comma [0] 2 70" xfId="606" xr:uid="{00000000-0005-0000-0000-000059020000}"/>
    <cellStyle name="Comma [0] 2 71" xfId="607" xr:uid="{00000000-0005-0000-0000-00005A020000}"/>
    <cellStyle name="Comma [0] 2 72" xfId="608" xr:uid="{00000000-0005-0000-0000-00005B020000}"/>
    <cellStyle name="Comma [0] 2 73" xfId="609" xr:uid="{00000000-0005-0000-0000-00005C020000}"/>
    <cellStyle name="Comma [0] 2 74" xfId="610" xr:uid="{00000000-0005-0000-0000-00005D020000}"/>
    <cellStyle name="Comma [0] 2 75" xfId="611" xr:uid="{00000000-0005-0000-0000-00005E020000}"/>
    <cellStyle name="Comma [0] 2 76" xfId="612" xr:uid="{00000000-0005-0000-0000-00005F020000}"/>
    <cellStyle name="Comma [0] 2 77" xfId="613" xr:uid="{00000000-0005-0000-0000-000060020000}"/>
    <cellStyle name="Comma [0] 2 78" xfId="614" xr:uid="{00000000-0005-0000-0000-000061020000}"/>
    <cellStyle name="Comma [0] 2 79" xfId="615" xr:uid="{00000000-0005-0000-0000-000062020000}"/>
    <cellStyle name="Comma [0] 2 8" xfId="616" xr:uid="{00000000-0005-0000-0000-000063020000}"/>
    <cellStyle name="Comma [0] 2 80" xfId="617" xr:uid="{00000000-0005-0000-0000-000064020000}"/>
    <cellStyle name="Comma [0] 2 81" xfId="2133" xr:uid="{00000000-0005-0000-0000-000065020000}"/>
    <cellStyle name="Comma [0] 2 9" xfId="618" xr:uid="{00000000-0005-0000-0000-000066020000}"/>
    <cellStyle name="Comma [0] 20" xfId="619" xr:uid="{00000000-0005-0000-0000-000067020000}"/>
    <cellStyle name="Comma [0] 20 10" xfId="620" xr:uid="{00000000-0005-0000-0000-000068020000}"/>
    <cellStyle name="Comma [0] 20 11" xfId="621" xr:uid="{00000000-0005-0000-0000-000069020000}"/>
    <cellStyle name="Comma [0] 20 12" xfId="622" xr:uid="{00000000-0005-0000-0000-00006A020000}"/>
    <cellStyle name="Comma [0] 20 13" xfId="623" xr:uid="{00000000-0005-0000-0000-00006B020000}"/>
    <cellStyle name="Comma [0] 20 14" xfId="624" xr:uid="{00000000-0005-0000-0000-00006C020000}"/>
    <cellStyle name="Comma [0] 20 15" xfId="625" xr:uid="{00000000-0005-0000-0000-00006D020000}"/>
    <cellStyle name="Comma [0] 20 16" xfId="626" xr:uid="{00000000-0005-0000-0000-00006E020000}"/>
    <cellStyle name="Comma [0] 20 17" xfId="627" xr:uid="{00000000-0005-0000-0000-00006F020000}"/>
    <cellStyle name="Comma [0] 20 18" xfId="628" xr:uid="{00000000-0005-0000-0000-000070020000}"/>
    <cellStyle name="Comma [0] 20 19" xfId="629" xr:uid="{00000000-0005-0000-0000-000071020000}"/>
    <cellStyle name="Comma [0] 20 2" xfId="630" xr:uid="{00000000-0005-0000-0000-000072020000}"/>
    <cellStyle name="Comma [0] 20 20" xfId="631" xr:uid="{00000000-0005-0000-0000-000073020000}"/>
    <cellStyle name="Comma [0] 20 21" xfId="632" xr:uid="{00000000-0005-0000-0000-000074020000}"/>
    <cellStyle name="Comma [0] 20 22" xfId="633" xr:uid="{00000000-0005-0000-0000-000075020000}"/>
    <cellStyle name="Comma [0] 20 23" xfId="634" xr:uid="{00000000-0005-0000-0000-000076020000}"/>
    <cellStyle name="Comma [0] 20 24" xfId="635" xr:uid="{00000000-0005-0000-0000-000077020000}"/>
    <cellStyle name="Comma [0] 20 25" xfId="636" xr:uid="{00000000-0005-0000-0000-000078020000}"/>
    <cellStyle name="Comma [0] 20 26" xfId="637" xr:uid="{00000000-0005-0000-0000-000079020000}"/>
    <cellStyle name="Comma [0] 20 27" xfId="638" xr:uid="{00000000-0005-0000-0000-00007A020000}"/>
    <cellStyle name="Comma [0] 20 28" xfId="639" xr:uid="{00000000-0005-0000-0000-00007B020000}"/>
    <cellStyle name="Comma [0] 20 29" xfId="640" xr:uid="{00000000-0005-0000-0000-00007C020000}"/>
    <cellStyle name="Comma [0] 20 3" xfId="641" xr:uid="{00000000-0005-0000-0000-00007D020000}"/>
    <cellStyle name="Comma [0] 20 30" xfId="642" xr:uid="{00000000-0005-0000-0000-00007E020000}"/>
    <cellStyle name="Comma [0] 20 31" xfId="643" xr:uid="{00000000-0005-0000-0000-00007F020000}"/>
    <cellStyle name="Comma [0] 20 32" xfId="644" xr:uid="{00000000-0005-0000-0000-000080020000}"/>
    <cellStyle name="Comma [0] 20 33" xfId="645" xr:uid="{00000000-0005-0000-0000-000081020000}"/>
    <cellStyle name="Comma [0] 20 34" xfId="646" xr:uid="{00000000-0005-0000-0000-000082020000}"/>
    <cellStyle name="Comma [0] 20 35" xfId="647" xr:uid="{00000000-0005-0000-0000-000083020000}"/>
    <cellStyle name="Comma [0] 20 36" xfId="648" xr:uid="{00000000-0005-0000-0000-000084020000}"/>
    <cellStyle name="Comma [0] 20 37" xfId="649" xr:uid="{00000000-0005-0000-0000-000085020000}"/>
    <cellStyle name="Comma [0] 20 38" xfId="650" xr:uid="{00000000-0005-0000-0000-000086020000}"/>
    <cellStyle name="Comma [0] 20 39" xfId="651" xr:uid="{00000000-0005-0000-0000-000087020000}"/>
    <cellStyle name="Comma [0] 20 4" xfId="652" xr:uid="{00000000-0005-0000-0000-000088020000}"/>
    <cellStyle name="Comma [0] 20 40" xfId="653" xr:uid="{00000000-0005-0000-0000-000089020000}"/>
    <cellStyle name="Comma [0] 20 41" xfId="654" xr:uid="{00000000-0005-0000-0000-00008A020000}"/>
    <cellStyle name="Comma [0] 20 42" xfId="655" xr:uid="{00000000-0005-0000-0000-00008B020000}"/>
    <cellStyle name="Comma [0] 20 43" xfId="656" xr:uid="{00000000-0005-0000-0000-00008C020000}"/>
    <cellStyle name="Comma [0] 20 44" xfId="657" xr:uid="{00000000-0005-0000-0000-00008D020000}"/>
    <cellStyle name="Comma [0] 20 45" xfId="658" xr:uid="{00000000-0005-0000-0000-00008E020000}"/>
    <cellStyle name="Comma [0] 20 46" xfId="659" xr:uid="{00000000-0005-0000-0000-00008F020000}"/>
    <cellStyle name="Comma [0] 20 47" xfId="660" xr:uid="{00000000-0005-0000-0000-000090020000}"/>
    <cellStyle name="Comma [0] 20 48" xfId="661" xr:uid="{00000000-0005-0000-0000-000091020000}"/>
    <cellStyle name="Comma [0] 20 49" xfId="662" xr:uid="{00000000-0005-0000-0000-000092020000}"/>
    <cellStyle name="Comma [0] 20 5" xfId="663" xr:uid="{00000000-0005-0000-0000-000093020000}"/>
    <cellStyle name="Comma [0] 20 50" xfId="664" xr:uid="{00000000-0005-0000-0000-000094020000}"/>
    <cellStyle name="Comma [0] 20 51" xfId="665" xr:uid="{00000000-0005-0000-0000-000095020000}"/>
    <cellStyle name="Comma [0] 20 6" xfId="666" xr:uid="{00000000-0005-0000-0000-000096020000}"/>
    <cellStyle name="Comma [0] 20 7" xfId="667" xr:uid="{00000000-0005-0000-0000-000097020000}"/>
    <cellStyle name="Comma [0] 20 8" xfId="668" xr:uid="{00000000-0005-0000-0000-000098020000}"/>
    <cellStyle name="Comma [0] 20 9" xfId="669" xr:uid="{00000000-0005-0000-0000-000099020000}"/>
    <cellStyle name="Comma [0] 21" xfId="670" xr:uid="{00000000-0005-0000-0000-00009A020000}"/>
    <cellStyle name="Comma [0] 21 10" xfId="671" xr:uid="{00000000-0005-0000-0000-00009B020000}"/>
    <cellStyle name="Comma [0] 21 11" xfId="672" xr:uid="{00000000-0005-0000-0000-00009C020000}"/>
    <cellStyle name="Comma [0] 21 12" xfId="673" xr:uid="{00000000-0005-0000-0000-00009D020000}"/>
    <cellStyle name="Comma [0] 21 13" xfId="674" xr:uid="{00000000-0005-0000-0000-00009E020000}"/>
    <cellStyle name="Comma [0] 21 14" xfId="675" xr:uid="{00000000-0005-0000-0000-00009F020000}"/>
    <cellStyle name="Comma [0] 21 15" xfId="676" xr:uid="{00000000-0005-0000-0000-0000A0020000}"/>
    <cellStyle name="Comma [0] 21 16" xfId="677" xr:uid="{00000000-0005-0000-0000-0000A1020000}"/>
    <cellStyle name="Comma [0] 21 17" xfId="678" xr:uid="{00000000-0005-0000-0000-0000A2020000}"/>
    <cellStyle name="Comma [0] 21 18" xfId="679" xr:uid="{00000000-0005-0000-0000-0000A3020000}"/>
    <cellStyle name="Comma [0] 21 19" xfId="680" xr:uid="{00000000-0005-0000-0000-0000A4020000}"/>
    <cellStyle name="Comma [0] 21 2" xfId="681" xr:uid="{00000000-0005-0000-0000-0000A5020000}"/>
    <cellStyle name="Comma [0] 21 20" xfId="682" xr:uid="{00000000-0005-0000-0000-0000A6020000}"/>
    <cellStyle name="Comma [0] 21 21" xfId="683" xr:uid="{00000000-0005-0000-0000-0000A7020000}"/>
    <cellStyle name="Comma [0] 21 22" xfId="684" xr:uid="{00000000-0005-0000-0000-0000A8020000}"/>
    <cellStyle name="Comma [0] 21 23" xfId="685" xr:uid="{00000000-0005-0000-0000-0000A9020000}"/>
    <cellStyle name="Comma [0] 21 24" xfId="686" xr:uid="{00000000-0005-0000-0000-0000AA020000}"/>
    <cellStyle name="Comma [0] 21 25" xfId="687" xr:uid="{00000000-0005-0000-0000-0000AB020000}"/>
    <cellStyle name="Comma [0] 21 26" xfId="688" xr:uid="{00000000-0005-0000-0000-0000AC020000}"/>
    <cellStyle name="Comma [0] 21 27" xfId="689" xr:uid="{00000000-0005-0000-0000-0000AD020000}"/>
    <cellStyle name="Comma [0] 21 28" xfId="690" xr:uid="{00000000-0005-0000-0000-0000AE020000}"/>
    <cellStyle name="Comma [0] 21 29" xfId="691" xr:uid="{00000000-0005-0000-0000-0000AF020000}"/>
    <cellStyle name="Comma [0] 21 3" xfId="692" xr:uid="{00000000-0005-0000-0000-0000B0020000}"/>
    <cellStyle name="Comma [0] 21 30" xfId="693" xr:uid="{00000000-0005-0000-0000-0000B1020000}"/>
    <cellStyle name="Comma [0] 21 31" xfId="694" xr:uid="{00000000-0005-0000-0000-0000B2020000}"/>
    <cellStyle name="Comma [0] 21 32" xfId="695" xr:uid="{00000000-0005-0000-0000-0000B3020000}"/>
    <cellStyle name="Comma [0] 21 33" xfId="696" xr:uid="{00000000-0005-0000-0000-0000B4020000}"/>
    <cellStyle name="Comma [0] 21 34" xfId="697" xr:uid="{00000000-0005-0000-0000-0000B5020000}"/>
    <cellStyle name="Comma [0] 21 35" xfId="698" xr:uid="{00000000-0005-0000-0000-0000B6020000}"/>
    <cellStyle name="Comma [0] 21 36" xfId="699" xr:uid="{00000000-0005-0000-0000-0000B7020000}"/>
    <cellStyle name="Comma [0] 21 37" xfId="700" xr:uid="{00000000-0005-0000-0000-0000B8020000}"/>
    <cellStyle name="Comma [0] 21 38" xfId="701" xr:uid="{00000000-0005-0000-0000-0000B9020000}"/>
    <cellStyle name="Comma [0] 21 39" xfId="702" xr:uid="{00000000-0005-0000-0000-0000BA020000}"/>
    <cellStyle name="Comma [0] 21 4" xfId="703" xr:uid="{00000000-0005-0000-0000-0000BB020000}"/>
    <cellStyle name="Comma [0] 21 40" xfId="704" xr:uid="{00000000-0005-0000-0000-0000BC020000}"/>
    <cellStyle name="Comma [0] 21 41" xfId="705" xr:uid="{00000000-0005-0000-0000-0000BD020000}"/>
    <cellStyle name="Comma [0] 21 42" xfId="706" xr:uid="{00000000-0005-0000-0000-0000BE020000}"/>
    <cellStyle name="Comma [0] 21 43" xfId="707" xr:uid="{00000000-0005-0000-0000-0000BF020000}"/>
    <cellStyle name="Comma [0] 21 44" xfId="708" xr:uid="{00000000-0005-0000-0000-0000C0020000}"/>
    <cellStyle name="Comma [0] 21 45" xfId="709" xr:uid="{00000000-0005-0000-0000-0000C1020000}"/>
    <cellStyle name="Comma [0] 21 46" xfId="710" xr:uid="{00000000-0005-0000-0000-0000C2020000}"/>
    <cellStyle name="Comma [0] 21 47" xfId="711" xr:uid="{00000000-0005-0000-0000-0000C3020000}"/>
    <cellStyle name="Comma [0] 21 48" xfId="712" xr:uid="{00000000-0005-0000-0000-0000C4020000}"/>
    <cellStyle name="Comma [0] 21 49" xfId="713" xr:uid="{00000000-0005-0000-0000-0000C5020000}"/>
    <cellStyle name="Comma [0] 21 5" xfId="714" xr:uid="{00000000-0005-0000-0000-0000C6020000}"/>
    <cellStyle name="Comma [0] 21 50" xfId="715" xr:uid="{00000000-0005-0000-0000-0000C7020000}"/>
    <cellStyle name="Comma [0] 21 51" xfId="716" xr:uid="{00000000-0005-0000-0000-0000C8020000}"/>
    <cellStyle name="Comma [0] 21 6" xfId="717" xr:uid="{00000000-0005-0000-0000-0000C9020000}"/>
    <cellStyle name="Comma [0] 21 7" xfId="718" xr:uid="{00000000-0005-0000-0000-0000CA020000}"/>
    <cellStyle name="Comma [0] 21 8" xfId="719" xr:uid="{00000000-0005-0000-0000-0000CB020000}"/>
    <cellStyle name="Comma [0] 21 9" xfId="720" xr:uid="{00000000-0005-0000-0000-0000CC020000}"/>
    <cellStyle name="Comma [0] 22" xfId="721" xr:uid="{00000000-0005-0000-0000-0000CD020000}"/>
    <cellStyle name="Comma [0] 22 10" xfId="722" xr:uid="{00000000-0005-0000-0000-0000CE020000}"/>
    <cellStyle name="Comma [0] 22 11" xfId="723" xr:uid="{00000000-0005-0000-0000-0000CF020000}"/>
    <cellStyle name="Comma [0] 22 12" xfId="724" xr:uid="{00000000-0005-0000-0000-0000D0020000}"/>
    <cellStyle name="Comma [0] 22 13" xfId="725" xr:uid="{00000000-0005-0000-0000-0000D1020000}"/>
    <cellStyle name="Comma [0] 22 14" xfId="726" xr:uid="{00000000-0005-0000-0000-0000D2020000}"/>
    <cellStyle name="Comma [0] 22 15" xfId="727" xr:uid="{00000000-0005-0000-0000-0000D3020000}"/>
    <cellStyle name="Comma [0] 22 16" xfId="728" xr:uid="{00000000-0005-0000-0000-0000D4020000}"/>
    <cellStyle name="Comma [0] 22 17" xfId="729" xr:uid="{00000000-0005-0000-0000-0000D5020000}"/>
    <cellStyle name="Comma [0] 22 18" xfId="730" xr:uid="{00000000-0005-0000-0000-0000D6020000}"/>
    <cellStyle name="Comma [0] 22 19" xfId="731" xr:uid="{00000000-0005-0000-0000-0000D7020000}"/>
    <cellStyle name="Comma [0] 22 2" xfId="732" xr:uid="{00000000-0005-0000-0000-0000D8020000}"/>
    <cellStyle name="Comma [0] 22 20" xfId="733" xr:uid="{00000000-0005-0000-0000-0000D9020000}"/>
    <cellStyle name="Comma [0] 22 21" xfId="734" xr:uid="{00000000-0005-0000-0000-0000DA020000}"/>
    <cellStyle name="Comma [0] 22 22" xfId="735" xr:uid="{00000000-0005-0000-0000-0000DB020000}"/>
    <cellStyle name="Comma [0] 22 23" xfId="736" xr:uid="{00000000-0005-0000-0000-0000DC020000}"/>
    <cellStyle name="Comma [0] 22 24" xfId="737" xr:uid="{00000000-0005-0000-0000-0000DD020000}"/>
    <cellStyle name="Comma [0] 22 25" xfId="738" xr:uid="{00000000-0005-0000-0000-0000DE020000}"/>
    <cellStyle name="Comma [0] 22 26" xfId="739" xr:uid="{00000000-0005-0000-0000-0000DF020000}"/>
    <cellStyle name="Comma [0] 22 27" xfId="740" xr:uid="{00000000-0005-0000-0000-0000E0020000}"/>
    <cellStyle name="Comma [0] 22 28" xfId="741" xr:uid="{00000000-0005-0000-0000-0000E1020000}"/>
    <cellStyle name="Comma [0] 22 29" xfId="742" xr:uid="{00000000-0005-0000-0000-0000E2020000}"/>
    <cellStyle name="Comma [0] 22 3" xfId="743" xr:uid="{00000000-0005-0000-0000-0000E3020000}"/>
    <cellStyle name="Comma [0] 22 30" xfId="744" xr:uid="{00000000-0005-0000-0000-0000E4020000}"/>
    <cellStyle name="Comma [0] 22 31" xfId="745" xr:uid="{00000000-0005-0000-0000-0000E5020000}"/>
    <cellStyle name="Comma [0] 22 32" xfId="746" xr:uid="{00000000-0005-0000-0000-0000E6020000}"/>
    <cellStyle name="Comma [0] 22 33" xfId="747" xr:uid="{00000000-0005-0000-0000-0000E7020000}"/>
    <cellStyle name="Comma [0] 22 34" xfId="748" xr:uid="{00000000-0005-0000-0000-0000E8020000}"/>
    <cellStyle name="Comma [0] 22 35" xfId="749" xr:uid="{00000000-0005-0000-0000-0000E9020000}"/>
    <cellStyle name="Comma [0] 22 36" xfId="750" xr:uid="{00000000-0005-0000-0000-0000EA020000}"/>
    <cellStyle name="Comma [0] 22 37" xfId="751" xr:uid="{00000000-0005-0000-0000-0000EB020000}"/>
    <cellStyle name="Comma [0] 22 38" xfId="752" xr:uid="{00000000-0005-0000-0000-0000EC020000}"/>
    <cellStyle name="Comma [0] 22 39" xfId="753" xr:uid="{00000000-0005-0000-0000-0000ED020000}"/>
    <cellStyle name="Comma [0] 22 4" xfId="754" xr:uid="{00000000-0005-0000-0000-0000EE020000}"/>
    <cellStyle name="Comma [0] 22 40" xfId="755" xr:uid="{00000000-0005-0000-0000-0000EF020000}"/>
    <cellStyle name="Comma [0] 22 41" xfId="756" xr:uid="{00000000-0005-0000-0000-0000F0020000}"/>
    <cellStyle name="Comma [0] 22 42" xfId="757" xr:uid="{00000000-0005-0000-0000-0000F1020000}"/>
    <cellStyle name="Comma [0] 22 43" xfId="758" xr:uid="{00000000-0005-0000-0000-0000F2020000}"/>
    <cellStyle name="Comma [0] 22 44" xfId="759" xr:uid="{00000000-0005-0000-0000-0000F3020000}"/>
    <cellStyle name="Comma [0] 22 45" xfId="760" xr:uid="{00000000-0005-0000-0000-0000F4020000}"/>
    <cellStyle name="Comma [0] 22 46" xfId="761" xr:uid="{00000000-0005-0000-0000-0000F5020000}"/>
    <cellStyle name="Comma [0] 22 47" xfId="762" xr:uid="{00000000-0005-0000-0000-0000F6020000}"/>
    <cellStyle name="Comma [0] 22 48" xfId="763" xr:uid="{00000000-0005-0000-0000-0000F7020000}"/>
    <cellStyle name="Comma [0] 22 49" xfId="764" xr:uid="{00000000-0005-0000-0000-0000F8020000}"/>
    <cellStyle name="Comma [0] 22 5" xfId="765" xr:uid="{00000000-0005-0000-0000-0000F9020000}"/>
    <cellStyle name="Comma [0] 22 50" xfId="766" xr:uid="{00000000-0005-0000-0000-0000FA020000}"/>
    <cellStyle name="Comma [0] 22 51" xfId="767" xr:uid="{00000000-0005-0000-0000-0000FB020000}"/>
    <cellStyle name="Comma [0] 22 6" xfId="768" xr:uid="{00000000-0005-0000-0000-0000FC020000}"/>
    <cellStyle name="Comma [0] 22 7" xfId="769" xr:uid="{00000000-0005-0000-0000-0000FD020000}"/>
    <cellStyle name="Comma [0] 22 8" xfId="770" xr:uid="{00000000-0005-0000-0000-0000FE020000}"/>
    <cellStyle name="Comma [0] 22 9" xfId="771" xr:uid="{00000000-0005-0000-0000-0000FF020000}"/>
    <cellStyle name="Comma [0] 23" xfId="772" xr:uid="{00000000-0005-0000-0000-000000030000}"/>
    <cellStyle name="Comma [0] 23 10" xfId="773" xr:uid="{00000000-0005-0000-0000-000001030000}"/>
    <cellStyle name="Comma [0] 23 11" xfId="774" xr:uid="{00000000-0005-0000-0000-000002030000}"/>
    <cellStyle name="Comma [0] 23 12" xfId="775" xr:uid="{00000000-0005-0000-0000-000003030000}"/>
    <cellStyle name="Comma [0] 23 13" xfId="776" xr:uid="{00000000-0005-0000-0000-000004030000}"/>
    <cellStyle name="Comma [0] 23 14" xfId="777" xr:uid="{00000000-0005-0000-0000-000005030000}"/>
    <cellStyle name="Comma [0] 23 15" xfId="778" xr:uid="{00000000-0005-0000-0000-000006030000}"/>
    <cellStyle name="Comma [0] 23 16" xfId="779" xr:uid="{00000000-0005-0000-0000-000007030000}"/>
    <cellStyle name="Comma [0] 23 17" xfId="780" xr:uid="{00000000-0005-0000-0000-000008030000}"/>
    <cellStyle name="Comma [0] 23 18" xfId="781" xr:uid="{00000000-0005-0000-0000-000009030000}"/>
    <cellStyle name="Comma [0] 23 19" xfId="782" xr:uid="{00000000-0005-0000-0000-00000A030000}"/>
    <cellStyle name="Comma [0] 23 2" xfId="783" xr:uid="{00000000-0005-0000-0000-00000B030000}"/>
    <cellStyle name="Comma [0] 23 20" xfId="784" xr:uid="{00000000-0005-0000-0000-00000C030000}"/>
    <cellStyle name="Comma [0] 23 21" xfId="785" xr:uid="{00000000-0005-0000-0000-00000D030000}"/>
    <cellStyle name="Comma [0] 23 22" xfId="786" xr:uid="{00000000-0005-0000-0000-00000E030000}"/>
    <cellStyle name="Comma [0] 23 23" xfId="787" xr:uid="{00000000-0005-0000-0000-00000F030000}"/>
    <cellStyle name="Comma [0] 23 24" xfId="788" xr:uid="{00000000-0005-0000-0000-000010030000}"/>
    <cellStyle name="Comma [0] 23 25" xfId="789" xr:uid="{00000000-0005-0000-0000-000011030000}"/>
    <cellStyle name="Comma [0] 23 26" xfId="790" xr:uid="{00000000-0005-0000-0000-000012030000}"/>
    <cellStyle name="Comma [0] 23 27" xfId="791" xr:uid="{00000000-0005-0000-0000-000013030000}"/>
    <cellStyle name="Comma [0] 23 28" xfId="792" xr:uid="{00000000-0005-0000-0000-000014030000}"/>
    <cellStyle name="Comma [0] 23 29" xfId="793" xr:uid="{00000000-0005-0000-0000-000015030000}"/>
    <cellStyle name="Comma [0] 23 3" xfId="794" xr:uid="{00000000-0005-0000-0000-000016030000}"/>
    <cellStyle name="Comma [0] 23 30" xfId="795" xr:uid="{00000000-0005-0000-0000-000017030000}"/>
    <cellStyle name="Comma [0] 23 31" xfId="796" xr:uid="{00000000-0005-0000-0000-000018030000}"/>
    <cellStyle name="Comma [0] 23 32" xfId="797" xr:uid="{00000000-0005-0000-0000-000019030000}"/>
    <cellStyle name="Comma [0] 23 33" xfId="798" xr:uid="{00000000-0005-0000-0000-00001A030000}"/>
    <cellStyle name="Comma [0] 23 34" xfId="799" xr:uid="{00000000-0005-0000-0000-00001B030000}"/>
    <cellStyle name="Comma [0] 23 35" xfId="800" xr:uid="{00000000-0005-0000-0000-00001C030000}"/>
    <cellStyle name="Comma [0] 23 36" xfId="801" xr:uid="{00000000-0005-0000-0000-00001D030000}"/>
    <cellStyle name="Comma [0] 23 37" xfId="802" xr:uid="{00000000-0005-0000-0000-00001E030000}"/>
    <cellStyle name="Comma [0] 23 38" xfId="803" xr:uid="{00000000-0005-0000-0000-00001F030000}"/>
    <cellStyle name="Comma [0] 23 39" xfId="804" xr:uid="{00000000-0005-0000-0000-000020030000}"/>
    <cellStyle name="Comma [0] 23 4" xfId="805" xr:uid="{00000000-0005-0000-0000-000021030000}"/>
    <cellStyle name="Comma [0] 23 40" xfId="806" xr:uid="{00000000-0005-0000-0000-000022030000}"/>
    <cellStyle name="Comma [0] 23 41" xfId="807" xr:uid="{00000000-0005-0000-0000-000023030000}"/>
    <cellStyle name="Comma [0] 23 42" xfId="808" xr:uid="{00000000-0005-0000-0000-000024030000}"/>
    <cellStyle name="Comma [0] 23 43" xfId="809" xr:uid="{00000000-0005-0000-0000-000025030000}"/>
    <cellStyle name="Comma [0] 23 44" xfId="810" xr:uid="{00000000-0005-0000-0000-000026030000}"/>
    <cellStyle name="Comma [0] 23 45" xfId="811" xr:uid="{00000000-0005-0000-0000-000027030000}"/>
    <cellStyle name="Comma [0] 23 46" xfId="812" xr:uid="{00000000-0005-0000-0000-000028030000}"/>
    <cellStyle name="Comma [0] 23 47" xfId="813" xr:uid="{00000000-0005-0000-0000-000029030000}"/>
    <cellStyle name="Comma [0] 23 48" xfId="814" xr:uid="{00000000-0005-0000-0000-00002A030000}"/>
    <cellStyle name="Comma [0] 23 49" xfId="815" xr:uid="{00000000-0005-0000-0000-00002B030000}"/>
    <cellStyle name="Comma [0] 23 5" xfId="816" xr:uid="{00000000-0005-0000-0000-00002C030000}"/>
    <cellStyle name="Comma [0] 23 50" xfId="817" xr:uid="{00000000-0005-0000-0000-00002D030000}"/>
    <cellStyle name="Comma [0] 23 51" xfId="818" xr:uid="{00000000-0005-0000-0000-00002E030000}"/>
    <cellStyle name="Comma [0] 23 6" xfId="819" xr:uid="{00000000-0005-0000-0000-00002F030000}"/>
    <cellStyle name="Comma [0] 23 7" xfId="820" xr:uid="{00000000-0005-0000-0000-000030030000}"/>
    <cellStyle name="Comma [0] 23 8" xfId="821" xr:uid="{00000000-0005-0000-0000-000031030000}"/>
    <cellStyle name="Comma [0] 23 9" xfId="822" xr:uid="{00000000-0005-0000-0000-000032030000}"/>
    <cellStyle name="Comma [0] 24" xfId="823" xr:uid="{00000000-0005-0000-0000-000033030000}"/>
    <cellStyle name="Comma [0] 24 10" xfId="824" xr:uid="{00000000-0005-0000-0000-000034030000}"/>
    <cellStyle name="Comma [0] 24 11" xfId="825" xr:uid="{00000000-0005-0000-0000-000035030000}"/>
    <cellStyle name="Comma [0] 24 12" xfId="826" xr:uid="{00000000-0005-0000-0000-000036030000}"/>
    <cellStyle name="Comma [0] 24 13" xfId="827" xr:uid="{00000000-0005-0000-0000-000037030000}"/>
    <cellStyle name="Comma [0] 24 14" xfId="828" xr:uid="{00000000-0005-0000-0000-000038030000}"/>
    <cellStyle name="Comma [0] 24 15" xfId="829" xr:uid="{00000000-0005-0000-0000-000039030000}"/>
    <cellStyle name="Comma [0] 24 16" xfId="830" xr:uid="{00000000-0005-0000-0000-00003A030000}"/>
    <cellStyle name="Comma [0] 24 17" xfId="831" xr:uid="{00000000-0005-0000-0000-00003B030000}"/>
    <cellStyle name="Comma [0] 24 18" xfId="832" xr:uid="{00000000-0005-0000-0000-00003C030000}"/>
    <cellStyle name="Comma [0] 24 19" xfId="833" xr:uid="{00000000-0005-0000-0000-00003D030000}"/>
    <cellStyle name="Comma [0] 24 2" xfId="834" xr:uid="{00000000-0005-0000-0000-00003E030000}"/>
    <cellStyle name="Comma [0] 24 20" xfId="835" xr:uid="{00000000-0005-0000-0000-00003F030000}"/>
    <cellStyle name="Comma [0] 24 21" xfId="836" xr:uid="{00000000-0005-0000-0000-000040030000}"/>
    <cellStyle name="Comma [0] 24 22" xfId="837" xr:uid="{00000000-0005-0000-0000-000041030000}"/>
    <cellStyle name="Comma [0] 24 23" xfId="838" xr:uid="{00000000-0005-0000-0000-000042030000}"/>
    <cellStyle name="Comma [0] 24 24" xfId="839" xr:uid="{00000000-0005-0000-0000-000043030000}"/>
    <cellStyle name="Comma [0] 24 25" xfId="840" xr:uid="{00000000-0005-0000-0000-000044030000}"/>
    <cellStyle name="Comma [0] 24 26" xfId="841" xr:uid="{00000000-0005-0000-0000-000045030000}"/>
    <cellStyle name="Comma [0] 24 27" xfId="842" xr:uid="{00000000-0005-0000-0000-000046030000}"/>
    <cellStyle name="Comma [0] 24 28" xfId="843" xr:uid="{00000000-0005-0000-0000-000047030000}"/>
    <cellStyle name="Comma [0] 24 29" xfId="844" xr:uid="{00000000-0005-0000-0000-000048030000}"/>
    <cellStyle name="Comma [0] 24 3" xfId="845" xr:uid="{00000000-0005-0000-0000-000049030000}"/>
    <cellStyle name="Comma [0] 24 30" xfId="846" xr:uid="{00000000-0005-0000-0000-00004A030000}"/>
    <cellStyle name="Comma [0] 24 31" xfId="847" xr:uid="{00000000-0005-0000-0000-00004B030000}"/>
    <cellStyle name="Comma [0] 24 32" xfId="848" xr:uid="{00000000-0005-0000-0000-00004C030000}"/>
    <cellStyle name="Comma [0] 24 33" xfId="849" xr:uid="{00000000-0005-0000-0000-00004D030000}"/>
    <cellStyle name="Comma [0] 24 34" xfId="850" xr:uid="{00000000-0005-0000-0000-00004E030000}"/>
    <cellStyle name="Comma [0] 24 35" xfId="851" xr:uid="{00000000-0005-0000-0000-00004F030000}"/>
    <cellStyle name="Comma [0] 24 36" xfId="852" xr:uid="{00000000-0005-0000-0000-000050030000}"/>
    <cellStyle name="Comma [0] 24 37" xfId="853" xr:uid="{00000000-0005-0000-0000-000051030000}"/>
    <cellStyle name="Comma [0] 24 38" xfId="854" xr:uid="{00000000-0005-0000-0000-000052030000}"/>
    <cellStyle name="Comma [0] 24 39" xfId="855" xr:uid="{00000000-0005-0000-0000-000053030000}"/>
    <cellStyle name="Comma [0] 24 4" xfId="856" xr:uid="{00000000-0005-0000-0000-000054030000}"/>
    <cellStyle name="Comma [0] 24 40" xfId="857" xr:uid="{00000000-0005-0000-0000-000055030000}"/>
    <cellStyle name="Comma [0] 24 41" xfId="858" xr:uid="{00000000-0005-0000-0000-000056030000}"/>
    <cellStyle name="Comma [0] 24 42" xfId="859" xr:uid="{00000000-0005-0000-0000-000057030000}"/>
    <cellStyle name="Comma [0] 24 43" xfId="860" xr:uid="{00000000-0005-0000-0000-000058030000}"/>
    <cellStyle name="Comma [0] 24 44" xfId="861" xr:uid="{00000000-0005-0000-0000-000059030000}"/>
    <cellStyle name="Comma [0] 24 45" xfId="862" xr:uid="{00000000-0005-0000-0000-00005A030000}"/>
    <cellStyle name="Comma [0] 24 46" xfId="863" xr:uid="{00000000-0005-0000-0000-00005B030000}"/>
    <cellStyle name="Comma [0] 24 47" xfId="864" xr:uid="{00000000-0005-0000-0000-00005C030000}"/>
    <cellStyle name="Comma [0] 24 48" xfId="865" xr:uid="{00000000-0005-0000-0000-00005D030000}"/>
    <cellStyle name="Comma [0] 24 49" xfId="866" xr:uid="{00000000-0005-0000-0000-00005E030000}"/>
    <cellStyle name="Comma [0] 24 5" xfId="867" xr:uid="{00000000-0005-0000-0000-00005F030000}"/>
    <cellStyle name="Comma [0] 24 50" xfId="868" xr:uid="{00000000-0005-0000-0000-000060030000}"/>
    <cellStyle name="Comma [0] 24 51" xfId="869" xr:uid="{00000000-0005-0000-0000-000061030000}"/>
    <cellStyle name="Comma [0] 24 6" xfId="870" xr:uid="{00000000-0005-0000-0000-000062030000}"/>
    <cellStyle name="Comma [0] 24 7" xfId="871" xr:uid="{00000000-0005-0000-0000-000063030000}"/>
    <cellStyle name="Comma [0] 24 8" xfId="872" xr:uid="{00000000-0005-0000-0000-000064030000}"/>
    <cellStyle name="Comma [0] 24 9" xfId="873" xr:uid="{00000000-0005-0000-0000-000065030000}"/>
    <cellStyle name="Comma [0] 25" xfId="874" xr:uid="{00000000-0005-0000-0000-000066030000}"/>
    <cellStyle name="Comma [0] 25 10" xfId="875" xr:uid="{00000000-0005-0000-0000-000067030000}"/>
    <cellStyle name="Comma [0] 25 11" xfId="876" xr:uid="{00000000-0005-0000-0000-000068030000}"/>
    <cellStyle name="Comma [0] 25 12" xfId="877" xr:uid="{00000000-0005-0000-0000-000069030000}"/>
    <cellStyle name="Comma [0] 25 13" xfId="878" xr:uid="{00000000-0005-0000-0000-00006A030000}"/>
    <cellStyle name="Comma [0] 25 14" xfId="879" xr:uid="{00000000-0005-0000-0000-00006B030000}"/>
    <cellStyle name="Comma [0] 25 15" xfId="880" xr:uid="{00000000-0005-0000-0000-00006C030000}"/>
    <cellStyle name="Comma [0] 25 16" xfId="881" xr:uid="{00000000-0005-0000-0000-00006D030000}"/>
    <cellStyle name="Comma [0] 25 17" xfId="882" xr:uid="{00000000-0005-0000-0000-00006E030000}"/>
    <cellStyle name="Comma [0] 25 18" xfId="883" xr:uid="{00000000-0005-0000-0000-00006F030000}"/>
    <cellStyle name="Comma [0] 25 19" xfId="884" xr:uid="{00000000-0005-0000-0000-000070030000}"/>
    <cellStyle name="Comma [0] 25 2" xfId="885" xr:uid="{00000000-0005-0000-0000-000071030000}"/>
    <cellStyle name="Comma [0] 25 20" xfId="886" xr:uid="{00000000-0005-0000-0000-000072030000}"/>
    <cellStyle name="Comma [0] 25 21" xfId="887" xr:uid="{00000000-0005-0000-0000-000073030000}"/>
    <cellStyle name="Comma [0] 25 22" xfId="888" xr:uid="{00000000-0005-0000-0000-000074030000}"/>
    <cellStyle name="Comma [0] 25 23" xfId="889" xr:uid="{00000000-0005-0000-0000-000075030000}"/>
    <cellStyle name="Comma [0] 25 24" xfId="890" xr:uid="{00000000-0005-0000-0000-000076030000}"/>
    <cellStyle name="Comma [0] 25 25" xfId="891" xr:uid="{00000000-0005-0000-0000-000077030000}"/>
    <cellStyle name="Comma [0] 25 26" xfId="892" xr:uid="{00000000-0005-0000-0000-000078030000}"/>
    <cellStyle name="Comma [0] 25 27" xfId="893" xr:uid="{00000000-0005-0000-0000-000079030000}"/>
    <cellStyle name="Comma [0] 25 28" xfId="894" xr:uid="{00000000-0005-0000-0000-00007A030000}"/>
    <cellStyle name="Comma [0] 25 29" xfId="895" xr:uid="{00000000-0005-0000-0000-00007B030000}"/>
    <cellStyle name="Comma [0] 25 3" xfId="896" xr:uid="{00000000-0005-0000-0000-00007C030000}"/>
    <cellStyle name="Comma [0] 25 30" xfId="897" xr:uid="{00000000-0005-0000-0000-00007D030000}"/>
    <cellStyle name="Comma [0] 25 31" xfId="898" xr:uid="{00000000-0005-0000-0000-00007E030000}"/>
    <cellStyle name="Comma [0] 25 32" xfId="899" xr:uid="{00000000-0005-0000-0000-00007F030000}"/>
    <cellStyle name="Comma [0] 25 33" xfId="900" xr:uid="{00000000-0005-0000-0000-000080030000}"/>
    <cellStyle name="Comma [0] 25 34" xfId="901" xr:uid="{00000000-0005-0000-0000-000081030000}"/>
    <cellStyle name="Comma [0] 25 35" xfId="902" xr:uid="{00000000-0005-0000-0000-000082030000}"/>
    <cellStyle name="Comma [0] 25 36" xfId="903" xr:uid="{00000000-0005-0000-0000-000083030000}"/>
    <cellStyle name="Comma [0] 25 37" xfId="904" xr:uid="{00000000-0005-0000-0000-000084030000}"/>
    <cellStyle name="Comma [0] 25 38" xfId="905" xr:uid="{00000000-0005-0000-0000-000085030000}"/>
    <cellStyle name="Comma [0] 25 39" xfId="906" xr:uid="{00000000-0005-0000-0000-000086030000}"/>
    <cellStyle name="Comma [0] 25 4" xfId="907" xr:uid="{00000000-0005-0000-0000-000087030000}"/>
    <cellStyle name="Comma [0] 25 40" xfId="908" xr:uid="{00000000-0005-0000-0000-000088030000}"/>
    <cellStyle name="Comma [0] 25 41" xfId="909" xr:uid="{00000000-0005-0000-0000-000089030000}"/>
    <cellStyle name="Comma [0] 25 42" xfId="910" xr:uid="{00000000-0005-0000-0000-00008A030000}"/>
    <cellStyle name="Comma [0] 25 43" xfId="911" xr:uid="{00000000-0005-0000-0000-00008B030000}"/>
    <cellStyle name="Comma [0] 25 44" xfId="912" xr:uid="{00000000-0005-0000-0000-00008C030000}"/>
    <cellStyle name="Comma [0] 25 45" xfId="913" xr:uid="{00000000-0005-0000-0000-00008D030000}"/>
    <cellStyle name="Comma [0] 25 46" xfId="914" xr:uid="{00000000-0005-0000-0000-00008E030000}"/>
    <cellStyle name="Comma [0] 25 47" xfId="915" xr:uid="{00000000-0005-0000-0000-00008F030000}"/>
    <cellStyle name="Comma [0] 25 48" xfId="916" xr:uid="{00000000-0005-0000-0000-000090030000}"/>
    <cellStyle name="Comma [0] 25 49" xfId="917" xr:uid="{00000000-0005-0000-0000-000091030000}"/>
    <cellStyle name="Comma [0] 25 5" xfId="918" xr:uid="{00000000-0005-0000-0000-000092030000}"/>
    <cellStyle name="Comma [0] 25 50" xfId="919" xr:uid="{00000000-0005-0000-0000-000093030000}"/>
    <cellStyle name="Comma [0] 25 51" xfId="920" xr:uid="{00000000-0005-0000-0000-000094030000}"/>
    <cellStyle name="Comma [0] 25 6" xfId="921" xr:uid="{00000000-0005-0000-0000-000095030000}"/>
    <cellStyle name="Comma [0] 25 7" xfId="922" xr:uid="{00000000-0005-0000-0000-000096030000}"/>
    <cellStyle name="Comma [0] 25 8" xfId="923" xr:uid="{00000000-0005-0000-0000-000097030000}"/>
    <cellStyle name="Comma [0] 25 9" xfId="924" xr:uid="{00000000-0005-0000-0000-000098030000}"/>
    <cellStyle name="Comma [0] 26" xfId="925" xr:uid="{00000000-0005-0000-0000-000099030000}"/>
    <cellStyle name="Comma [0] 26 10" xfId="926" xr:uid="{00000000-0005-0000-0000-00009A030000}"/>
    <cellStyle name="Comma [0] 26 11" xfId="927" xr:uid="{00000000-0005-0000-0000-00009B030000}"/>
    <cellStyle name="Comma [0] 26 12" xfId="928" xr:uid="{00000000-0005-0000-0000-00009C030000}"/>
    <cellStyle name="Comma [0] 26 13" xfId="929" xr:uid="{00000000-0005-0000-0000-00009D030000}"/>
    <cellStyle name="Comma [0] 26 14" xfId="930" xr:uid="{00000000-0005-0000-0000-00009E030000}"/>
    <cellStyle name="Comma [0] 26 15" xfId="931" xr:uid="{00000000-0005-0000-0000-00009F030000}"/>
    <cellStyle name="Comma [0] 26 16" xfId="932" xr:uid="{00000000-0005-0000-0000-0000A0030000}"/>
    <cellStyle name="Comma [0] 26 17" xfId="933" xr:uid="{00000000-0005-0000-0000-0000A1030000}"/>
    <cellStyle name="Comma [0] 26 18" xfId="934" xr:uid="{00000000-0005-0000-0000-0000A2030000}"/>
    <cellStyle name="Comma [0] 26 19" xfId="935" xr:uid="{00000000-0005-0000-0000-0000A3030000}"/>
    <cellStyle name="Comma [0] 26 2" xfId="936" xr:uid="{00000000-0005-0000-0000-0000A4030000}"/>
    <cellStyle name="Comma [0] 26 20" xfId="937" xr:uid="{00000000-0005-0000-0000-0000A5030000}"/>
    <cellStyle name="Comma [0] 26 21" xfId="938" xr:uid="{00000000-0005-0000-0000-0000A6030000}"/>
    <cellStyle name="Comma [0] 26 22" xfId="939" xr:uid="{00000000-0005-0000-0000-0000A7030000}"/>
    <cellStyle name="Comma [0] 26 23" xfId="940" xr:uid="{00000000-0005-0000-0000-0000A8030000}"/>
    <cellStyle name="Comma [0] 26 24" xfId="941" xr:uid="{00000000-0005-0000-0000-0000A9030000}"/>
    <cellStyle name="Comma [0] 26 25" xfId="942" xr:uid="{00000000-0005-0000-0000-0000AA030000}"/>
    <cellStyle name="Comma [0] 26 26" xfId="943" xr:uid="{00000000-0005-0000-0000-0000AB030000}"/>
    <cellStyle name="Comma [0] 26 27" xfId="944" xr:uid="{00000000-0005-0000-0000-0000AC030000}"/>
    <cellStyle name="Comma [0] 26 28" xfId="945" xr:uid="{00000000-0005-0000-0000-0000AD030000}"/>
    <cellStyle name="Comma [0] 26 29" xfId="946" xr:uid="{00000000-0005-0000-0000-0000AE030000}"/>
    <cellStyle name="Comma [0] 26 3" xfId="947" xr:uid="{00000000-0005-0000-0000-0000AF030000}"/>
    <cellStyle name="Comma [0] 26 30" xfId="948" xr:uid="{00000000-0005-0000-0000-0000B0030000}"/>
    <cellStyle name="Comma [0] 26 31" xfId="949" xr:uid="{00000000-0005-0000-0000-0000B1030000}"/>
    <cellStyle name="Comma [0] 26 32" xfId="950" xr:uid="{00000000-0005-0000-0000-0000B2030000}"/>
    <cellStyle name="Comma [0] 26 33" xfId="951" xr:uid="{00000000-0005-0000-0000-0000B3030000}"/>
    <cellStyle name="Comma [0] 26 34" xfId="952" xr:uid="{00000000-0005-0000-0000-0000B4030000}"/>
    <cellStyle name="Comma [0] 26 35" xfId="953" xr:uid="{00000000-0005-0000-0000-0000B5030000}"/>
    <cellStyle name="Comma [0] 26 36" xfId="954" xr:uid="{00000000-0005-0000-0000-0000B6030000}"/>
    <cellStyle name="Comma [0] 26 37" xfId="955" xr:uid="{00000000-0005-0000-0000-0000B7030000}"/>
    <cellStyle name="Comma [0] 26 38" xfId="956" xr:uid="{00000000-0005-0000-0000-0000B8030000}"/>
    <cellStyle name="Comma [0] 26 39" xfId="957" xr:uid="{00000000-0005-0000-0000-0000B9030000}"/>
    <cellStyle name="Comma [0] 26 4" xfId="958" xr:uid="{00000000-0005-0000-0000-0000BA030000}"/>
    <cellStyle name="Comma [0] 26 40" xfId="959" xr:uid="{00000000-0005-0000-0000-0000BB030000}"/>
    <cellStyle name="Comma [0] 26 41" xfId="960" xr:uid="{00000000-0005-0000-0000-0000BC030000}"/>
    <cellStyle name="Comma [0] 26 42" xfId="961" xr:uid="{00000000-0005-0000-0000-0000BD030000}"/>
    <cellStyle name="Comma [0] 26 43" xfId="962" xr:uid="{00000000-0005-0000-0000-0000BE030000}"/>
    <cellStyle name="Comma [0] 26 44" xfId="963" xr:uid="{00000000-0005-0000-0000-0000BF030000}"/>
    <cellStyle name="Comma [0] 26 45" xfId="964" xr:uid="{00000000-0005-0000-0000-0000C0030000}"/>
    <cellStyle name="Comma [0] 26 46" xfId="965" xr:uid="{00000000-0005-0000-0000-0000C1030000}"/>
    <cellStyle name="Comma [0] 26 47" xfId="966" xr:uid="{00000000-0005-0000-0000-0000C2030000}"/>
    <cellStyle name="Comma [0] 26 48" xfId="967" xr:uid="{00000000-0005-0000-0000-0000C3030000}"/>
    <cellStyle name="Comma [0] 26 49" xfId="968" xr:uid="{00000000-0005-0000-0000-0000C4030000}"/>
    <cellStyle name="Comma [0] 26 5" xfId="969" xr:uid="{00000000-0005-0000-0000-0000C5030000}"/>
    <cellStyle name="Comma [0] 26 50" xfId="970" xr:uid="{00000000-0005-0000-0000-0000C6030000}"/>
    <cellStyle name="Comma [0] 26 51" xfId="971" xr:uid="{00000000-0005-0000-0000-0000C7030000}"/>
    <cellStyle name="Comma [0] 26 6" xfId="972" xr:uid="{00000000-0005-0000-0000-0000C8030000}"/>
    <cellStyle name="Comma [0] 26 7" xfId="973" xr:uid="{00000000-0005-0000-0000-0000C9030000}"/>
    <cellStyle name="Comma [0] 26 8" xfId="974" xr:uid="{00000000-0005-0000-0000-0000CA030000}"/>
    <cellStyle name="Comma [0] 26 9" xfId="975" xr:uid="{00000000-0005-0000-0000-0000CB030000}"/>
    <cellStyle name="Comma [0] 27" xfId="976" xr:uid="{00000000-0005-0000-0000-0000CC030000}"/>
    <cellStyle name="Comma [0] 27 10" xfId="977" xr:uid="{00000000-0005-0000-0000-0000CD030000}"/>
    <cellStyle name="Comma [0] 27 11" xfId="978" xr:uid="{00000000-0005-0000-0000-0000CE030000}"/>
    <cellStyle name="Comma [0] 27 12" xfId="979" xr:uid="{00000000-0005-0000-0000-0000CF030000}"/>
    <cellStyle name="Comma [0] 27 13" xfId="980" xr:uid="{00000000-0005-0000-0000-0000D0030000}"/>
    <cellStyle name="Comma [0] 27 14" xfId="981" xr:uid="{00000000-0005-0000-0000-0000D1030000}"/>
    <cellStyle name="Comma [0] 27 15" xfId="982" xr:uid="{00000000-0005-0000-0000-0000D2030000}"/>
    <cellStyle name="Comma [0] 27 16" xfId="983" xr:uid="{00000000-0005-0000-0000-0000D3030000}"/>
    <cellStyle name="Comma [0] 27 17" xfId="984" xr:uid="{00000000-0005-0000-0000-0000D4030000}"/>
    <cellStyle name="Comma [0] 27 18" xfId="985" xr:uid="{00000000-0005-0000-0000-0000D5030000}"/>
    <cellStyle name="Comma [0] 27 19" xfId="986" xr:uid="{00000000-0005-0000-0000-0000D6030000}"/>
    <cellStyle name="Comma [0] 27 2" xfId="987" xr:uid="{00000000-0005-0000-0000-0000D7030000}"/>
    <cellStyle name="Comma [0] 27 20" xfId="988" xr:uid="{00000000-0005-0000-0000-0000D8030000}"/>
    <cellStyle name="Comma [0] 27 21" xfId="989" xr:uid="{00000000-0005-0000-0000-0000D9030000}"/>
    <cellStyle name="Comma [0] 27 22" xfId="990" xr:uid="{00000000-0005-0000-0000-0000DA030000}"/>
    <cellStyle name="Comma [0] 27 23" xfId="991" xr:uid="{00000000-0005-0000-0000-0000DB030000}"/>
    <cellStyle name="Comma [0] 27 24" xfId="992" xr:uid="{00000000-0005-0000-0000-0000DC030000}"/>
    <cellStyle name="Comma [0] 27 25" xfId="993" xr:uid="{00000000-0005-0000-0000-0000DD030000}"/>
    <cellStyle name="Comma [0] 27 26" xfId="994" xr:uid="{00000000-0005-0000-0000-0000DE030000}"/>
    <cellStyle name="Comma [0] 27 27" xfId="995" xr:uid="{00000000-0005-0000-0000-0000DF030000}"/>
    <cellStyle name="Comma [0] 27 28" xfId="996" xr:uid="{00000000-0005-0000-0000-0000E0030000}"/>
    <cellStyle name="Comma [0] 27 29" xfId="997" xr:uid="{00000000-0005-0000-0000-0000E1030000}"/>
    <cellStyle name="Comma [0] 27 3" xfId="998" xr:uid="{00000000-0005-0000-0000-0000E2030000}"/>
    <cellStyle name="Comma [0] 27 30" xfId="999" xr:uid="{00000000-0005-0000-0000-0000E3030000}"/>
    <cellStyle name="Comma [0] 27 31" xfId="1000" xr:uid="{00000000-0005-0000-0000-0000E4030000}"/>
    <cellStyle name="Comma [0] 27 32" xfId="1001" xr:uid="{00000000-0005-0000-0000-0000E5030000}"/>
    <cellStyle name="Comma [0] 27 33" xfId="1002" xr:uid="{00000000-0005-0000-0000-0000E6030000}"/>
    <cellStyle name="Comma [0] 27 34" xfId="1003" xr:uid="{00000000-0005-0000-0000-0000E7030000}"/>
    <cellStyle name="Comma [0] 27 35" xfId="1004" xr:uid="{00000000-0005-0000-0000-0000E8030000}"/>
    <cellStyle name="Comma [0] 27 36" xfId="1005" xr:uid="{00000000-0005-0000-0000-0000E9030000}"/>
    <cellStyle name="Comma [0] 27 37" xfId="1006" xr:uid="{00000000-0005-0000-0000-0000EA030000}"/>
    <cellStyle name="Comma [0] 27 38" xfId="1007" xr:uid="{00000000-0005-0000-0000-0000EB030000}"/>
    <cellStyle name="Comma [0] 27 39" xfId="1008" xr:uid="{00000000-0005-0000-0000-0000EC030000}"/>
    <cellStyle name="Comma [0] 27 4" xfId="1009" xr:uid="{00000000-0005-0000-0000-0000ED030000}"/>
    <cellStyle name="Comma [0] 27 40" xfId="1010" xr:uid="{00000000-0005-0000-0000-0000EE030000}"/>
    <cellStyle name="Comma [0] 27 41" xfId="1011" xr:uid="{00000000-0005-0000-0000-0000EF030000}"/>
    <cellStyle name="Comma [0] 27 42" xfId="1012" xr:uid="{00000000-0005-0000-0000-0000F0030000}"/>
    <cellStyle name="Comma [0] 27 43" xfId="1013" xr:uid="{00000000-0005-0000-0000-0000F1030000}"/>
    <cellStyle name="Comma [0] 27 44" xfId="1014" xr:uid="{00000000-0005-0000-0000-0000F2030000}"/>
    <cellStyle name="Comma [0] 27 45" xfId="1015" xr:uid="{00000000-0005-0000-0000-0000F3030000}"/>
    <cellStyle name="Comma [0] 27 46" xfId="1016" xr:uid="{00000000-0005-0000-0000-0000F4030000}"/>
    <cellStyle name="Comma [0] 27 47" xfId="1017" xr:uid="{00000000-0005-0000-0000-0000F5030000}"/>
    <cellStyle name="Comma [0] 27 48" xfId="1018" xr:uid="{00000000-0005-0000-0000-0000F6030000}"/>
    <cellStyle name="Comma [0] 27 49" xfId="1019" xr:uid="{00000000-0005-0000-0000-0000F7030000}"/>
    <cellStyle name="Comma [0] 27 5" xfId="1020" xr:uid="{00000000-0005-0000-0000-0000F8030000}"/>
    <cellStyle name="Comma [0] 27 50" xfId="1021" xr:uid="{00000000-0005-0000-0000-0000F9030000}"/>
    <cellStyle name="Comma [0] 27 51" xfId="1022" xr:uid="{00000000-0005-0000-0000-0000FA030000}"/>
    <cellStyle name="Comma [0] 27 6" xfId="1023" xr:uid="{00000000-0005-0000-0000-0000FB030000}"/>
    <cellStyle name="Comma [0] 27 7" xfId="1024" xr:uid="{00000000-0005-0000-0000-0000FC030000}"/>
    <cellStyle name="Comma [0] 27 8" xfId="1025" xr:uid="{00000000-0005-0000-0000-0000FD030000}"/>
    <cellStyle name="Comma [0] 27 9" xfId="1026" xr:uid="{00000000-0005-0000-0000-0000FE030000}"/>
    <cellStyle name="Comma [0] 28" xfId="1027" xr:uid="{00000000-0005-0000-0000-0000FF030000}"/>
    <cellStyle name="Comma [0] 28 10" xfId="1028" xr:uid="{00000000-0005-0000-0000-000000040000}"/>
    <cellStyle name="Comma [0] 28 11" xfId="1029" xr:uid="{00000000-0005-0000-0000-000001040000}"/>
    <cellStyle name="Comma [0] 28 12" xfId="1030" xr:uid="{00000000-0005-0000-0000-000002040000}"/>
    <cellStyle name="Comma [0] 28 13" xfId="1031" xr:uid="{00000000-0005-0000-0000-000003040000}"/>
    <cellStyle name="Comma [0] 28 14" xfId="1032" xr:uid="{00000000-0005-0000-0000-000004040000}"/>
    <cellStyle name="Comma [0] 28 15" xfId="1033" xr:uid="{00000000-0005-0000-0000-000005040000}"/>
    <cellStyle name="Comma [0] 28 16" xfId="1034" xr:uid="{00000000-0005-0000-0000-000006040000}"/>
    <cellStyle name="Comma [0] 28 17" xfId="1035" xr:uid="{00000000-0005-0000-0000-000007040000}"/>
    <cellStyle name="Comma [0] 28 18" xfId="1036" xr:uid="{00000000-0005-0000-0000-000008040000}"/>
    <cellStyle name="Comma [0] 28 19" xfId="1037" xr:uid="{00000000-0005-0000-0000-000009040000}"/>
    <cellStyle name="Comma [0] 28 2" xfId="1038" xr:uid="{00000000-0005-0000-0000-00000A040000}"/>
    <cellStyle name="Comma [0] 28 20" xfId="1039" xr:uid="{00000000-0005-0000-0000-00000B040000}"/>
    <cellStyle name="Comma [0] 28 21" xfId="1040" xr:uid="{00000000-0005-0000-0000-00000C040000}"/>
    <cellStyle name="Comma [0] 28 22" xfId="1041" xr:uid="{00000000-0005-0000-0000-00000D040000}"/>
    <cellStyle name="Comma [0] 28 23" xfId="1042" xr:uid="{00000000-0005-0000-0000-00000E040000}"/>
    <cellStyle name="Comma [0] 28 24" xfId="1043" xr:uid="{00000000-0005-0000-0000-00000F040000}"/>
    <cellStyle name="Comma [0] 28 25" xfId="1044" xr:uid="{00000000-0005-0000-0000-000010040000}"/>
    <cellStyle name="Comma [0] 28 26" xfId="1045" xr:uid="{00000000-0005-0000-0000-000011040000}"/>
    <cellStyle name="Comma [0] 28 27" xfId="1046" xr:uid="{00000000-0005-0000-0000-000012040000}"/>
    <cellStyle name="Comma [0] 28 28" xfId="1047" xr:uid="{00000000-0005-0000-0000-000013040000}"/>
    <cellStyle name="Comma [0] 28 29" xfId="1048" xr:uid="{00000000-0005-0000-0000-000014040000}"/>
    <cellStyle name="Comma [0] 28 3" xfId="1049" xr:uid="{00000000-0005-0000-0000-000015040000}"/>
    <cellStyle name="Comma [0] 28 30" xfId="1050" xr:uid="{00000000-0005-0000-0000-000016040000}"/>
    <cellStyle name="Comma [0] 28 31" xfId="1051" xr:uid="{00000000-0005-0000-0000-000017040000}"/>
    <cellStyle name="Comma [0] 28 32" xfId="1052" xr:uid="{00000000-0005-0000-0000-000018040000}"/>
    <cellStyle name="Comma [0] 28 33" xfId="1053" xr:uid="{00000000-0005-0000-0000-000019040000}"/>
    <cellStyle name="Comma [0] 28 34" xfId="1054" xr:uid="{00000000-0005-0000-0000-00001A040000}"/>
    <cellStyle name="Comma [0] 28 35" xfId="1055" xr:uid="{00000000-0005-0000-0000-00001B040000}"/>
    <cellStyle name="Comma [0] 28 36" xfId="1056" xr:uid="{00000000-0005-0000-0000-00001C040000}"/>
    <cellStyle name="Comma [0] 28 37" xfId="1057" xr:uid="{00000000-0005-0000-0000-00001D040000}"/>
    <cellStyle name="Comma [0] 28 38" xfId="1058" xr:uid="{00000000-0005-0000-0000-00001E040000}"/>
    <cellStyle name="Comma [0] 28 39" xfId="1059" xr:uid="{00000000-0005-0000-0000-00001F040000}"/>
    <cellStyle name="Comma [0] 28 4" xfId="1060" xr:uid="{00000000-0005-0000-0000-000020040000}"/>
    <cellStyle name="Comma [0] 28 40" xfId="1061" xr:uid="{00000000-0005-0000-0000-000021040000}"/>
    <cellStyle name="Comma [0] 28 41" xfId="1062" xr:uid="{00000000-0005-0000-0000-000022040000}"/>
    <cellStyle name="Comma [0] 28 42" xfId="1063" xr:uid="{00000000-0005-0000-0000-000023040000}"/>
    <cellStyle name="Comma [0] 28 43" xfId="1064" xr:uid="{00000000-0005-0000-0000-000024040000}"/>
    <cellStyle name="Comma [0] 28 44" xfId="1065" xr:uid="{00000000-0005-0000-0000-000025040000}"/>
    <cellStyle name="Comma [0] 28 45" xfId="1066" xr:uid="{00000000-0005-0000-0000-000026040000}"/>
    <cellStyle name="Comma [0] 28 46" xfId="1067" xr:uid="{00000000-0005-0000-0000-000027040000}"/>
    <cellStyle name="Comma [0] 28 47" xfId="1068" xr:uid="{00000000-0005-0000-0000-000028040000}"/>
    <cellStyle name="Comma [0] 28 48" xfId="1069" xr:uid="{00000000-0005-0000-0000-000029040000}"/>
    <cellStyle name="Comma [0] 28 49" xfId="1070" xr:uid="{00000000-0005-0000-0000-00002A040000}"/>
    <cellStyle name="Comma [0] 28 5" xfId="1071" xr:uid="{00000000-0005-0000-0000-00002B040000}"/>
    <cellStyle name="Comma [0] 28 50" xfId="1072" xr:uid="{00000000-0005-0000-0000-00002C040000}"/>
    <cellStyle name="Comma [0] 28 51" xfId="1073" xr:uid="{00000000-0005-0000-0000-00002D040000}"/>
    <cellStyle name="Comma [0] 28 6" xfId="1074" xr:uid="{00000000-0005-0000-0000-00002E040000}"/>
    <cellStyle name="Comma [0] 28 7" xfId="1075" xr:uid="{00000000-0005-0000-0000-00002F040000}"/>
    <cellStyle name="Comma [0] 28 8" xfId="1076" xr:uid="{00000000-0005-0000-0000-000030040000}"/>
    <cellStyle name="Comma [0] 28 9" xfId="1077" xr:uid="{00000000-0005-0000-0000-000031040000}"/>
    <cellStyle name="Comma [0] 29" xfId="1078" xr:uid="{00000000-0005-0000-0000-000032040000}"/>
    <cellStyle name="Comma [0] 29 10" xfId="1079" xr:uid="{00000000-0005-0000-0000-000033040000}"/>
    <cellStyle name="Comma [0] 29 11" xfId="1080" xr:uid="{00000000-0005-0000-0000-000034040000}"/>
    <cellStyle name="Comma [0] 29 12" xfId="1081" xr:uid="{00000000-0005-0000-0000-000035040000}"/>
    <cellStyle name="Comma [0] 29 13" xfId="1082" xr:uid="{00000000-0005-0000-0000-000036040000}"/>
    <cellStyle name="Comma [0] 29 14" xfId="1083" xr:uid="{00000000-0005-0000-0000-000037040000}"/>
    <cellStyle name="Comma [0] 29 15" xfId="1084" xr:uid="{00000000-0005-0000-0000-000038040000}"/>
    <cellStyle name="Comma [0] 29 16" xfId="1085" xr:uid="{00000000-0005-0000-0000-000039040000}"/>
    <cellStyle name="Comma [0] 29 17" xfId="1086" xr:uid="{00000000-0005-0000-0000-00003A040000}"/>
    <cellStyle name="Comma [0] 29 18" xfId="1087" xr:uid="{00000000-0005-0000-0000-00003B040000}"/>
    <cellStyle name="Comma [0] 29 19" xfId="1088" xr:uid="{00000000-0005-0000-0000-00003C040000}"/>
    <cellStyle name="Comma [0] 29 2" xfId="1089" xr:uid="{00000000-0005-0000-0000-00003D040000}"/>
    <cellStyle name="Comma [0] 29 20" xfId="1090" xr:uid="{00000000-0005-0000-0000-00003E040000}"/>
    <cellStyle name="Comma [0] 29 21" xfId="1091" xr:uid="{00000000-0005-0000-0000-00003F040000}"/>
    <cellStyle name="Comma [0] 29 22" xfId="1092" xr:uid="{00000000-0005-0000-0000-000040040000}"/>
    <cellStyle name="Comma [0] 29 23" xfId="1093" xr:uid="{00000000-0005-0000-0000-000041040000}"/>
    <cellStyle name="Comma [0] 29 24" xfId="1094" xr:uid="{00000000-0005-0000-0000-000042040000}"/>
    <cellStyle name="Comma [0] 29 25" xfId="1095" xr:uid="{00000000-0005-0000-0000-000043040000}"/>
    <cellStyle name="Comma [0] 29 26" xfId="1096" xr:uid="{00000000-0005-0000-0000-000044040000}"/>
    <cellStyle name="Comma [0] 29 27" xfId="1097" xr:uid="{00000000-0005-0000-0000-000045040000}"/>
    <cellStyle name="Comma [0] 29 28" xfId="1098" xr:uid="{00000000-0005-0000-0000-000046040000}"/>
    <cellStyle name="Comma [0] 29 29" xfId="1099" xr:uid="{00000000-0005-0000-0000-000047040000}"/>
    <cellStyle name="Comma [0] 29 3" xfId="1100" xr:uid="{00000000-0005-0000-0000-000048040000}"/>
    <cellStyle name="Comma [0] 29 30" xfId="1101" xr:uid="{00000000-0005-0000-0000-000049040000}"/>
    <cellStyle name="Comma [0] 29 31" xfId="1102" xr:uid="{00000000-0005-0000-0000-00004A040000}"/>
    <cellStyle name="Comma [0] 29 32" xfId="1103" xr:uid="{00000000-0005-0000-0000-00004B040000}"/>
    <cellStyle name="Comma [0] 29 33" xfId="1104" xr:uid="{00000000-0005-0000-0000-00004C040000}"/>
    <cellStyle name="Comma [0] 29 34" xfId="1105" xr:uid="{00000000-0005-0000-0000-00004D040000}"/>
    <cellStyle name="Comma [0] 29 35" xfId="1106" xr:uid="{00000000-0005-0000-0000-00004E040000}"/>
    <cellStyle name="Comma [0] 29 36" xfId="1107" xr:uid="{00000000-0005-0000-0000-00004F040000}"/>
    <cellStyle name="Comma [0] 29 37" xfId="1108" xr:uid="{00000000-0005-0000-0000-000050040000}"/>
    <cellStyle name="Comma [0] 29 38" xfId="1109" xr:uid="{00000000-0005-0000-0000-000051040000}"/>
    <cellStyle name="Comma [0] 29 39" xfId="1110" xr:uid="{00000000-0005-0000-0000-000052040000}"/>
    <cellStyle name="Comma [0] 29 4" xfId="1111" xr:uid="{00000000-0005-0000-0000-000053040000}"/>
    <cellStyle name="Comma [0] 29 40" xfId="1112" xr:uid="{00000000-0005-0000-0000-000054040000}"/>
    <cellStyle name="Comma [0] 29 41" xfId="1113" xr:uid="{00000000-0005-0000-0000-000055040000}"/>
    <cellStyle name="Comma [0] 29 42" xfId="1114" xr:uid="{00000000-0005-0000-0000-000056040000}"/>
    <cellStyle name="Comma [0] 29 43" xfId="1115" xr:uid="{00000000-0005-0000-0000-000057040000}"/>
    <cellStyle name="Comma [0] 29 44" xfId="1116" xr:uid="{00000000-0005-0000-0000-000058040000}"/>
    <cellStyle name="Comma [0] 29 45" xfId="1117" xr:uid="{00000000-0005-0000-0000-000059040000}"/>
    <cellStyle name="Comma [0] 29 46" xfId="1118" xr:uid="{00000000-0005-0000-0000-00005A040000}"/>
    <cellStyle name="Comma [0] 29 47" xfId="1119" xr:uid="{00000000-0005-0000-0000-00005B040000}"/>
    <cellStyle name="Comma [0] 29 48" xfId="1120" xr:uid="{00000000-0005-0000-0000-00005C040000}"/>
    <cellStyle name="Comma [0] 29 49" xfId="1121" xr:uid="{00000000-0005-0000-0000-00005D040000}"/>
    <cellStyle name="Comma [0] 29 5" xfId="1122" xr:uid="{00000000-0005-0000-0000-00005E040000}"/>
    <cellStyle name="Comma [0] 29 50" xfId="1123" xr:uid="{00000000-0005-0000-0000-00005F040000}"/>
    <cellStyle name="Comma [0] 29 51" xfId="1124" xr:uid="{00000000-0005-0000-0000-000060040000}"/>
    <cellStyle name="Comma [0] 29 6" xfId="1125" xr:uid="{00000000-0005-0000-0000-000061040000}"/>
    <cellStyle name="Comma [0] 29 7" xfId="1126" xr:uid="{00000000-0005-0000-0000-000062040000}"/>
    <cellStyle name="Comma [0] 29 8" xfId="1127" xr:uid="{00000000-0005-0000-0000-000063040000}"/>
    <cellStyle name="Comma [0] 29 9" xfId="1128" xr:uid="{00000000-0005-0000-0000-000064040000}"/>
    <cellStyle name="Comma [0] 3" xfId="1129" xr:uid="{00000000-0005-0000-0000-000065040000}"/>
    <cellStyle name="Comma [0] 3 10" xfId="1130" xr:uid="{00000000-0005-0000-0000-000066040000}"/>
    <cellStyle name="Comma [0] 3 11" xfId="1131" xr:uid="{00000000-0005-0000-0000-000067040000}"/>
    <cellStyle name="Comma [0] 3 12" xfId="1132" xr:uid="{00000000-0005-0000-0000-000068040000}"/>
    <cellStyle name="Comma [0] 3 13" xfId="1133" xr:uid="{00000000-0005-0000-0000-000069040000}"/>
    <cellStyle name="Comma [0] 3 14" xfId="1134" xr:uid="{00000000-0005-0000-0000-00006A040000}"/>
    <cellStyle name="Comma [0] 3 15" xfId="1135" xr:uid="{00000000-0005-0000-0000-00006B040000}"/>
    <cellStyle name="Comma [0] 3 16" xfId="1136" xr:uid="{00000000-0005-0000-0000-00006C040000}"/>
    <cellStyle name="Comma [0] 3 17" xfId="1137" xr:uid="{00000000-0005-0000-0000-00006D040000}"/>
    <cellStyle name="Comma [0] 3 18" xfId="1138" xr:uid="{00000000-0005-0000-0000-00006E040000}"/>
    <cellStyle name="Comma [0] 3 19" xfId="1139" xr:uid="{00000000-0005-0000-0000-00006F040000}"/>
    <cellStyle name="Comma [0] 3 2" xfId="1140" xr:uid="{00000000-0005-0000-0000-000070040000}"/>
    <cellStyle name="Comma [0] 3 20" xfId="1141" xr:uid="{00000000-0005-0000-0000-000071040000}"/>
    <cellStyle name="Comma [0] 3 21" xfId="1142" xr:uid="{00000000-0005-0000-0000-000072040000}"/>
    <cellStyle name="Comma [0] 3 22" xfId="1143" xr:uid="{00000000-0005-0000-0000-000073040000}"/>
    <cellStyle name="Comma [0] 3 23" xfId="1144" xr:uid="{00000000-0005-0000-0000-000074040000}"/>
    <cellStyle name="Comma [0] 3 24" xfId="1145" xr:uid="{00000000-0005-0000-0000-000075040000}"/>
    <cellStyle name="Comma [0] 3 25" xfId="1146" xr:uid="{00000000-0005-0000-0000-000076040000}"/>
    <cellStyle name="Comma [0] 3 26" xfId="1147" xr:uid="{00000000-0005-0000-0000-000077040000}"/>
    <cellStyle name="Comma [0] 3 27" xfId="1148" xr:uid="{00000000-0005-0000-0000-000078040000}"/>
    <cellStyle name="Comma [0] 3 28" xfId="1149" xr:uid="{00000000-0005-0000-0000-000079040000}"/>
    <cellStyle name="Comma [0] 3 29" xfId="1150" xr:uid="{00000000-0005-0000-0000-00007A040000}"/>
    <cellStyle name="Comma [0] 3 3" xfId="1151" xr:uid="{00000000-0005-0000-0000-00007B040000}"/>
    <cellStyle name="Comma [0] 3 30" xfId="1152" xr:uid="{00000000-0005-0000-0000-00007C040000}"/>
    <cellStyle name="Comma [0] 3 31" xfId="1153" xr:uid="{00000000-0005-0000-0000-00007D040000}"/>
    <cellStyle name="Comma [0] 3 32" xfId="1154" xr:uid="{00000000-0005-0000-0000-00007E040000}"/>
    <cellStyle name="Comma [0] 3 33" xfId="1155" xr:uid="{00000000-0005-0000-0000-00007F040000}"/>
    <cellStyle name="Comma [0] 3 34" xfId="1156" xr:uid="{00000000-0005-0000-0000-000080040000}"/>
    <cellStyle name="Comma [0] 3 35" xfId="1157" xr:uid="{00000000-0005-0000-0000-000081040000}"/>
    <cellStyle name="Comma [0] 3 36" xfId="1158" xr:uid="{00000000-0005-0000-0000-000082040000}"/>
    <cellStyle name="Comma [0] 3 37" xfId="1159" xr:uid="{00000000-0005-0000-0000-000083040000}"/>
    <cellStyle name="Comma [0] 3 38" xfId="1160" xr:uid="{00000000-0005-0000-0000-000084040000}"/>
    <cellStyle name="Comma [0] 3 39" xfId="1161" xr:uid="{00000000-0005-0000-0000-000085040000}"/>
    <cellStyle name="Comma [0] 3 4" xfId="1162" xr:uid="{00000000-0005-0000-0000-000086040000}"/>
    <cellStyle name="Comma [0] 3 40" xfId="1163" xr:uid="{00000000-0005-0000-0000-000087040000}"/>
    <cellStyle name="Comma [0] 3 41" xfId="1164" xr:uid="{00000000-0005-0000-0000-000088040000}"/>
    <cellStyle name="Comma [0] 3 42" xfId="1165" xr:uid="{00000000-0005-0000-0000-000089040000}"/>
    <cellStyle name="Comma [0] 3 43" xfId="1166" xr:uid="{00000000-0005-0000-0000-00008A040000}"/>
    <cellStyle name="Comma [0] 3 44" xfId="1167" xr:uid="{00000000-0005-0000-0000-00008B040000}"/>
    <cellStyle name="Comma [0] 3 45" xfId="1168" xr:uid="{00000000-0005-0000-0000-00008C040000}"/>
    <cellStyle name="Comma [0] 3 46" xfId="1169" xr:uid="{00000000-0005-0000-0000-00008D040000}"/>
    <cellStyle name="Comma [0] 3 47" xfId="1170" xr:uid="{00000000-0005-0000-0000-00008E040000}"/>
    <cellStyle name="Comma [0] 3 48" xfId="1171" xr:uid="{00000000-0005-0000-0000-00008F040000}"/>
    <cellStyle name="Comma [0] 3 49" xfId="1172" xr:uid="{00000000-0005-0000-0000-000090040000}"/>
    <cellStyle name="Comma [0] 3 5" xfId="1173" xr:uid="{00000000-0005-0000-0000-000091040000}"/>
    <cellStyle name="Comma [0] 3 50" xfId="1174" xr:uid="{00000000-0005-0000-0000-000092040000}"/>
    <cellStyle name="Comma [0] 3 51" xfId="1175" xr:uid="{00000000-0005-0000-0000-000093040000}"/>
    <cellStyle name="Comma [0] 3 52" xfId="1176" xr:uid="{00000000-0005-0000-0000-000094040000}"/>
    <cellStyle name="Comma [0] 3 53" xfId="1177" xr:uid="{00000000-0005-0000-0000-000095040000}"/>
    <cellStyle name="Comma [0] 3 54" xfId="1178" xr:uid="{00000000-0005-0000-0000-000096040000}"/>
    <cellStyle name="Comma [0] 3 55" xfId="1179" xr:uid="{00000000-0005-0000-0000-000097040000}"/>
    <cellStyle name="Comma [0] 3 56" xfId="1180" xr:uid="{00000000-0005-0000-0000-000098040000}"/>
    <cellStyle name="Comma [0] 3 57" xfId="1181" xr:uid="{00000000-0005-0000-0000-000099040000}"/>
    <cellStyle name="Comma [0] 3 58" xfId="1182" xr:uid="{00000000-0005-0000-0000-00009A040000}"/>
    <cellStyle name="Comma [0] 3 59" xfId="1183" xr:uid="{00000000-0005-0000-0000-00009B040000}"/>
    <cellStyle name="Comma [0] 3 6" xfId="1184" xr:uid="{00000000-0005-0000-0000-00009C040000}"/>
    <cellStyle name="Comma [0] 3 60" xfId="1185" xr:uid="{00000000-0005-0000-0000-00009D040000}"/>
    <cellStyle name="Comma [0] 3 61" xfId="1186" xr:uid="{00000000-0005-0000-0000-00009E040000}"/>
    <cellStyle name="Comma [0] 3 62" xfId="1187" xr:uid="{00000000-0005-0000-0000-00009F040000}"/>
    <cellStyle name="Comma [0] 3 63" xfId="1188" xr:uid="{00000000-0005-0000-0000-0000A0040000}"/>
    <cellStyle name="Comma [0] 3 64" xfId="1189" xr:uid="{00000000-0005-0000-0000-0000A1040000}"/>
    <cellStyle name="Comma [0] 3 65" xfId="1190" xr:uid="{00000000-0005-0000-0000-0000A2040000}"/>
    <cellStyle name="Comma [0] 3 66" xfId="1191" xr:uid="{00000000-0005-0000-0000-0000A3040000}"/>
    <cellStyle name="Comma [0] 3 67" xfId="1192" xr:uid="{00000000-0005-0000-0000-0000A4040000}"/>
    <cellStyle name="Comma [0] 3 68" xfId="1193" xr:uid="{00000000-0005-0000-0000-0000A5040000}"/>
    <cellStyle name="Comma [0] 3 69" xfId="1194" xr:uid="{00000000-0005-0000-0000-0000A6040000}"/>
    <cellStyle name="Comma [0] 3 7" xfId="1195" xr:uid="{00000000-0005-0000-0000-0000A7040000}"/>
    <cellStyle name="Comma [0] 3 70" xfId="1196" xr:uid="{00000000-0005-0000-0000-0000A8040000}"/>
    <cellStyle name="Comma [0] 3 71" xfId="1197" xr:uid="{00000000-0005-0000-0000-0000A9040000}"/>
    <cellStyle name="Comma [0] 3 72" xfId="1198" xr:uid="{00000000-0005-0000-0000-0000AA040000}"/>
    <cellStyle name="Comma [0] 3 73" xfId="1199" xr:uid="{00000000-0005-0000-0000-0000AB040000}"/>
    <cellStyle name="Comma [0] 3 74" xfId="1200" xr:uid="{00000000-0005-0000-0000-0000AC040000}"/>
    <cellStyle name="Comma [0] 3 75" xfId="1201" xr:uid="{00000000-0005-0000-0000-0000AD040000}"/>
    <cellStyle name="Comma [0] 3 76" xfId="1202" xr:uid="{00000000-0005-0000-0000-0000AE040000}"/>
    <cellStyle name="Comma [0] 3 77" xfId="1203" xr:uid="{00000000-0005-0000-0000-0000AF040000}"/>
    <cellStyle name="Comma [0] 3 78" xfId="1204" xr:uid="{00000000-0005-0000-0000-0000B0040000}"/>
    <cellStyle name="Comma [0] 3 8" xfId="1205" xr:uid="{00000000-0005-0000-0000-0000B1040000}"/>
    <cellStyle name="Comma [0] 3 9" xfId="1206" xr:uid="{00000000-0005-0000-0000-0000B2040000}"/>
    <cellStyle name="Comma [0] 30" xfId="1207" xr:uid="{00000000-0005-0000-0000-0000B3040000}"/>
    <cellStyle name="Comma [0] 30 10" xfId="1208" xr:uid="{00000000-0005-0000-0000-0000B4040000}"/>
    <cellStyle name="Comma [0] 30 11" xfId="1209" xr:uid="{00000000-0005-0000-0000-0000B5040000}"/>
    <cellStyle name="Comma [0] 30 12" xfId="1210" xr:uid="{00000000-0005-0000-0000-0000B6040000}"/>
    <cellStyle name="Comma [0] 30 13" xfId="1211" xr:uid="{00000000-0005-0000-0000-0000B7040000}"/>
    <cellStyle name="Comma [0] 30 14" xfId="1212" xr:uid="{00000000-0005-0000-0000-0000B8040000}"/>
    <cellStyle name="Comma [0] 30 15" xfId="1213" xr:uid="{00000000-0005-0000-0000-0000B9040000}"/>
    <cellStyle name="Comma [0] 30 16" xfId="1214" xr:uid="{00000000-0005-0000-0000-0000BA040000}"/>
    <cellStyle name="Comma [0] 30 17" xfId="1215" xr:uid="{00000000-0005-0000-0000-0000BB040000}"/>
    <cellStyle name="Comma [0] 30 18" xfId="1216" xr:uid="{00000000-0005-0000-0000-0000BC040000}"/>
    <cellStyle name="Comma [0] 30 19" xfId="1217" xr:uid="{00000000-0005-0000-0000-0000BD040000}"/>
    <cellStyle name="Comma [0] 30 2" xfId="1218" xr:uid="{00000000-0005-0000-0000-0000BE040000}"/>
    <cellStyle name="Comma [0] 30 20" xfId="1219" xr:uid="{00000000-0005-0000-0000-0000BF040000}"/>
    <cellStyle name="Comma [0] 30 21" xfId="1220" xr:uid="{00000000-0005-0000-0000-0000C0040000}"/>
    <cellStyle name="Comma [0] 30 22" xfId="1221" xr:uid="{00000000-0005-0000-0000-0000C1040000}"/>
    <cellStyle name="Comma [0] 30 23" xfId="1222" xr:uid="{00000000-0005-0000-0000-0000C2040000}"/>
    <cellStyle name="Comma [0] 30 24" xfId="1223" xr:uid="{00000000-0005-0000-0000-0000C3040000}"/>
    <cellStyle name="Comma [0] 30 25" xfId="1224" xr:uid="{00000000-0005-0000-0000-0000C4040000}"/>
    <cellStyle name="Comma [0] 30 26" xfId="1225" xr:uid="{00000000-0005-0000-0000-0000C5040000}"/>
    <cellStyle name="Comma [0] 30 27" xfId="1226" xr:uid="{00000000-0005-0000-0000-0000C6040000}"/>
    <cellStyle name="Comma [0] 30 28" xfId="1227" xr:uid="{00000000-0005-0000-0000-0000C7040000}"/>
    <cellStyle name="Comma [0] 30 29" xfId="1228" xr:uid="{00000000-0005-0000-0000-0000C8040000}"/>
    <cellStyle name="Comma [0] 30 3" xfId="1229" xr:uid="{00000000-0005-0000-0000-0000C9040000}"/>
    <cellStyle name="Comma [0] 30 30" xfId="1230" xr:uid="{00000000-0005-0000-0000-0000CA040000}"/>
    <cellStyle name="Comma [0] 30 31" xfId="1231" xr:uid="{00000000-0005-0000-0000-0000CB040000}"/>
    <cellStyle name="Comma [0] 30 32" xfId="1232" xr:uid="{00000000-0005-0000-0000-0000CC040000}"/>
    <cellStyle name="Comma [0] 30 33" xfId="1233" xr:uid="{00000000-0005-0000-0000-0000CD040000}"/>
    <cellStyle name="Comma [0] 30 34" xfId="1234" xr:uid="{00000000-0005-0000-0000-0000CE040000}"/>
    <cellStyle name="Comma [0] 30 35" xfId="1235" xr:uid="{00000000-0005-0000-0000-0000CF040000}"/>
    <cellStyle name="Comma [0] 30 36" xfId="1236" xr:uid="{00000000-0005-0000-0000-0000D0040000}"/>
    <cellStyle name="Comma [0] 30 37" xfId="1237" xr:uid="{00000000-0005-0000-0000-0000D1040000}"/>
    <cellStyle name="Comma [0] 30 38" xfId="1238" xr:uid="{00000000-0005-0000-0000-0000D2040000}"/>
    <cellStyle name="Comma [0] 30 39" xfId="1239" xr:uid="{00000000-0005-0000-0000-0000D3040000}"/>
    <cellStyle name="Comma [0] 30 4" xfId="1240" xr:uid="{00000000-0005-0000-0000-0000D4040000}"/>
    <cellStyle name="Comma [0] 30 40" xfId="1241" xr:uid="{00000000-0005-0000-0000-0000D5040000}"/>
    <cellStyle name="Comma [0] 30 41" xfId="1242" xr:uid="{00000000-0005-0000-0000-0000D6040000}"/>
    <cellStyle name="Comma [0] 30 42" xfId="1243" xr:uid="{00000000-0005-0000-0000-0000D7040000}"/>
    <cellStyle name="Comma [0] 30 43" xfId="1244" xr:uid="{00000000-0005-0000-0000-0000D8040000}"/>
    <cellStyle name="Comma [0] 30 44" xfId="1245" xr:uid="{00000000-0005-0000-0000-0000D9040000}"/>
    <cellStyle name="Comma [0] 30 45" xfId="1246" xr:uid="{00000000-0005-0000-0000-0000DA040000}"/>
    <cellStyle name="Comma [0] 30 46" xfId="1247" xr:uid="{00000000-0005-0000-0000-0000DB040000}"/>
    <cellStyle name="Comma [0] 30 47" xfId="1248" xr:uid="{00000000-0005-0000-0000-0000DC040000}"/>
    <cellStyle name="Comma [0] 30 48" xfId="1249" xr:uid="{00000000-0005-0000-0000-0000DD040000}"/>
    <cellStyle name="Comma [0] 30 49" xfId="1250" xr:uid="{00000000-0005-0000-0000-0000DE040000}"/>
    <cellStyle name="Comma [0] 30 5" xfId="1251" xr:uid="{00000000-0005-0000-0000-0000DF040000}"/>
    <cellStyle name="Comma [0] 30 50" xfId="1252" xr:uid="{00000000-0005-0000-0000-0000E0040000}"/>
    <cellStyle name="Comma [0] 30 51" xfId="1253" xr:uid="{00000000-0005-0000-0000-0000E1040000}"/>
    <cellStyle name="Comma [0] 30 6" xfId="1254" xr:uid="{00000000-0005-0000-0000-0000E2040000}"/>
    <cellStyle name="Comma [0] 30 7" xfId="1255" xr:uid="{00000000-0005-0000-0000-0000E3040000}"/>
    <cellStyle name="Comma [0] 30 8" xfId="1256" xr:uid="{00000000-0005-0000-0000-0000E4040000}"/>
    <cellStyle name="Comma [0] 30 9" xfId="1257" xr:uid="{00000000-0005-0000-0000-0000E5040000}"/>
    <cellStyle name="Comma [0] 31" xfId="1258" xr:uid="{00000000-0005-0000-0000-0000E6040000}"/>
    <cellStyle name="Comma [0] 31 10" xfId="1259" xr:uid="{00000000-0005-0000-0000-0000E7040000}"/>
    <cellStyle name="Comma [0] 31 11" xfId="1260" xr:uid="{00000000-0005-0000-0000-0000E8040000}"/>
    <cellStyle name="Comma [0] 31 12" xfId="1261" xr:uid="{00000000-0005-0000-0000-0000E9040000}"/>
    <cellStyle name="Comma [0] 31 13" xfId="1262" xr:uid="{00000000-0005-0000-0000-0000EA040000}"/>
    <cellStyle name="Comma [0] 31 14" xfId="1263" xr:uid="{00000000-0005-0000-0000-0000EB040000}"/>
    <cellStyle name="Comma [0] 31 15" xfId="1264" xr:uid="{00000000-0005-0000-0000-0000EC040000}"/>
    <cellStyle name="Comma [0] 31 16" xfId="1265" xr:uid="{00000000-0005-0000-0000-0000ED040000}"/>
    <cellStyle name="Comma [0] 31 17" xfId="1266" xr:uid="{00000000-0005-0000-0000-0000EE040000}"/>
    <cellStyle name="Comma [0] 31 18" xfId="1267" xr:uid="{00000000-0005-0000-0000-0000EF040000}"/>
    <cellStyle name="Comma [0] 31 19" xfId="1268" xr:uid="{00000000-0005-0000-0000-0000F0040000}"/>
    <cellStyle name="Comma [0] 31 2" xfId="1269" xr:uid="{00000000-0005-0000-0000-0000F1040000}"/>
    <cellStyle name="Comma [0] 31 20" xfId="1270" xr:uid="{00000000-0005-0000-0000-0000F2040000}"/>
    <cellStyle name="Comma [0] 31 21" xfId="1271" xr:uid="{00000000-0005-0000-0000-0000F3040000}"/>
    <cellStyle name="Comma [0] 31 22" xfId="1272" xr:uid="{00000000-0005-0000-0000-0000F4040000}"/>
    <cellStyle name="Comma [0] 31 23" xfId="1273" xr:uid="{00000000-0005-0000-0000-0000F5040000}"/>
    <cellStyle name="Comma [0] 31 24" xfId="1274" xr:uid="{00000000-0005-0000-0000-0000F6040000}"/>
    <cellStyle name="Comma [0] 31 25" xfId="1275" xr:uid="{00000000-0005-0000-0000-0000F7040000}"/>
    <cellStyle name="Comma [0] 31 26" xfId="1276" xr:uid="{00000000-0005-0000-0000-0000F8040000}"/>
    <cellStyle name="Comma [0] 31 27" xfId="1277" xr:uid="{00000000-0005-0000-0000-0000F9040000}"/>
    <cellStyle name="Comma [0] 31 28" xfId="1278" xr:uid="{00000000-0005-0000-0000-0000FA040000}"/>
    <cellStyle name="Comma [0] 31 29" xfId="1279" xr:uid="{00000000-0005-0000-0000-0000FB040000}"/>
    <cellStyle name="Comma [0] 31 3" xfId="1280" xr:uid="{00000000-0005-0000-0000-0000FC040000}"/>
    <cellStyle name="Comma [0] 31 30" xfId="1281" xr:uid="{00000000-0005-0000-0000-0000FD040000}"/>
    <cellStyle name="Comma [0] 31 31" xfId="1282" xr:uid="{00000000-0005-0000-0000-0000FE040000}"/>
    <cellStyle name="Comma [0] 31 32" xfId="1283" xr:uid="{00000000-0005-0000-0000-0000FF040000}"/>
    <cellStyle name="Comma [0] 31 33" xfId="1284" xr:uid="{00000000-0005-0000-0000-000000050000}"/>
    <cellStyle name="Comma [0] 31 34" xfId="1285" xr:uid="{00000000-0005-0000-0000-000001050000}"/>
    <cellStyle name="Comma [0] 31 35" xfId="1286" xr:uid="{00000000-0005-0000-0000-000002050000}"/>
    <cellStyle name="Comma [0] 31 36" xfId="1287" xr:uid="{00000000-0005-0000-0000-000003050000}"/>
    <cellStyle name="Comma [0] 31 37" xfId="1288" xr:uid="{00000000-0005-0000-0000-000004050000}"/>
    <cellStyle name="Comma [0] 31 38" xfId="1289" xr:uid="{00000000-0005-0000-0000-000005050000}"/>
    <cellStyle name="Comma [0] 31 39" xfId="1290" xr:uid="{00000000-0005-0000-0000-000006050000}"/>
    <cellStyle name="Comma [0] 31 4" xfId="1291" xr:uid="{00000000-0005-0000-0000-000007050000}"/>
    <cellStyle name="Comma [0] 31 40" xfId="1292" xr:uid="{00000000-0005-0000-0000-000008050000}"/>
    <cellStyle name="Comma [0] 31 41" xfId="1293" xr:uid="{00000000-0005-0000-0000-000009050000}"/>
    <cellStyle name="Comma [0] 31 42" xfId="1294" xr:uid="{00000000-0005-0000-0000-00000A050000}"/>
    <cellStyle name="Comma [0] 31 43" xfId="1295" xr:uid="{00000000-0005-0000-0000-00000B050000}"/>
    <cellStyle name="Comma [0] 31 5" xfId="1296" xr:uid="{00000000-0005-0000-0000-00000C050000}"/>
    <cellStyle name="Comma [0] 31 6" xfId="1297" xr:uid="{00000000-0005-0000-0000-00000D050000}"/>
    <cellStyle name="Comma [0] 31 7" xfId="1298" xr:uid="{00000000-0005-0000-0000-00000E050000}"/>
    <cellStyle name="Comma [0] 31 8" xfId="1299" xr:uid="{00000000-0005-0000-0000-00000F050000}"/>
    <cellStyle name="Comma [0] 31 9" xfId="1300" xr:uid="{00000000-0005-0000-0000-000010050000}"/>
    <cellStyle name="Comma [0] 32" xfId="1301" xr:uid="{00000000-0005-0000-0000-000011050000}"/>
    <cellStyle name="Comma [0] 32 10" xfId="1302" xr:uid="{00000000-0005-0000-0000-000012050000}"/>
    <cellStyle name="Comma [0] 32 11" xfId="1303" xr:uid="{00000000-0005-0000-0000-000013050000}"/>
    <cellStyle name="Comma [0] 32 12" xfId="1304" xr:uid="{00000000-0005-0000-0000-000014050000}"/>
    <cellStyle name="Comma [0] 32 13" xfId="1305" xr:uid="{00000000-0005-0000-0000-000015050000}"/>
    <cellStyle name="Comma [0] 32 14" xfId="1306" xr:uid="{00000000-0005-0000-0000-000016050000}"/>
    <cellStyle name="Comma [0] 32 15" xfId="1307" xr:uid="{00000000-0005-0000-0000-000017050000}"/>
    <cellStyle name="Comma [0] 32 16" xfId="1308" xr:uid="{00000000-0005-0000-0000-000018050000}"/>
    <cellStyle name="Comma [0] 32 17" xfId="1309" xr:uid="{00000000-0005-0000-0000-000019050000}"/>
    <cellStyle name="Comma [0] 32 18" xfId="1310" xr:uid="{00000000-0005-0000-0000-00001A050000}"/>
    <cellStyle name="Comma [0] 32 19" xfId="1311" xr:uid="{00000000-0005-0000-0000-00001B050000}"/>
    <cellStyle name="Comma [0] 32 2" xfId="1312" xr:uid="{00000000-0005-0000-0000-00001C050000}"/>
    <cellStyle name="Comma [0] 32 20" xfId="1313" xr:uid="{00000000-0005-0000-0000-00001D050000}"/>
    <cellStyle name="Comma [0] 32 21" xfId="1314" xr:uid="{00000000-0005-0000-0000-00001E050000}"/>
    <cellStyle name="Comma [0] 32 22" xfId="1315" xr:uid="{00000000-0005-0000-0000-00001F050000}"/>
    <cellStyle name="Comma [0] 32 23" xfId="1316" xr:uid="{00000000-0005-0000-0000-000020050000}"/>
    <cellStyle name="Comma [0] 32 24" xfId="1317" xr:uid="{00000000-0005-0000-0000-000021050000}"/>
    <cellStyle name="Comma [0] 32 25" xfId="1318" xr:uid="{00000000-0005-0000-0000-000022050000}"/>
    <cellStyle name="Comma [0] 32 26" xfId="1319" xr:uid="{00000000-0005-0000-0000-000023050000}"/>
    <cellStyle name="Comma [0] 32 27" xfId="1320" xr:uid="{00000000-0005-0000-0000-000024050000}"/>
    <cellStyle name="Comma [0] 32 28" xfId="1321" xr:uid="{00000000-0005-0000-0000-000025050000}"/>
    <cellStyle name="Comma [0] 32 29" xfId="1322" xr:uid="{00000000-0005-0000-0000-000026050000}"/>
    <cellStyle name="Comma [0] 32 3" xfId="1323" xr:uid="{00000000-0005-0000-0000-000027050000}"/>
    <cellStyle name="Comma [0] 32 30" xfId="1324" xr:uid="{00000000-0005-0000-0000-000028050000}"/>
    <cellStyle name="Comma [0] 32 31" xfId="1325" xr:uid="{00000000-0005-0000-0000-000029050000}"/>
    <cellStyle name="Comma [0] 32 32" xfId="1326" xr:uid="{00000000-0005-0000-0000-00002A050000}"/>
    <cellStyle name="Comma [0] 32 33" xfId="1327" xr:uid="{00000000-0005-0000-0000-00002B050000}"/>
    <cellStyle name="Comma [0] 32 34" xfId="1328" xr:uid="{00000000-0005-0000-0000-00002C050000}"/>
    <cellStyle name="Comma [0] 32 35" xfId="1329" xr:uid="{00000000-0005-0000-0000-00002D050000}"/>
    <cellStyle name="Comma [0] 32 36" xfId="1330" xr:uid="{00000000-0005-0000-0000-00002E050000}"/>
    <cellStyle name="Comma [0] 32 37" xfId="1331" xr:uid="{00000000-0005-0000-0000-00002F050000}"/>
    <cellStyle name="Comma [0] 32 38" xfId="1332" xr:uid="{00000000-0005-0000-0000-000030050000}"/>
    <cellStyle name="Comma [0] 32 39" xfId="1333" xr:uid="{00000000-0005-0000-0000-000031050000}"/>
    <cellStyle name="Comma [0] 32 4" xfId="1334" xr:uid="{00000000-0005-0000-0000-000032050000}"/>
    <cellStyle name="Comma [0] 32 40" xfId="1335" xr:uid="{00000000-0005-0000-0000-000033050000}"/>
    <cellStyle name="Comma [0] 32 41" xfId="1336" xr:uid="{00000000-0005-0000-0000-000034050000}"/>
    <cellStyle name="Comma [0] 32 42" xfId="1337" xr:uid="{00000000-0005-0000-0000-000035050000}"/>
    <cellStyle name="Comma [0] 32 43" xfId="1338" xr:uid="{00000000-0005-0000-0000-000036050000}"/>
    <cellStyle name="Comma [0] 32 5" xfId="1339" xr:uid="{00000000-0005-0000-0000-000037050000}"/>
    <cellStyle name="Comma [0] 32 6" xfId="1340" xr:uid="{00000000-0005-0000-0000-000038050000}"/>
    <cellStyle name="Comma [0] 32 7" xfId="1341" xr:uid="{00000000-0005-0000-0000-000039050000}"/>
    <cellStyle name="Comma [0] 32 8" xfId="1342" xr:uid="{00000000-0005-0000-0000-00003A050000}"/>
    <cellStyle name="Comma [0] 32 9" xfId="1343" xr:uid="{00000000-0005-0000-0000-00003B050000}"/>
    <cellStyle name="Comma [0] 33" xfId="1344" xr:uid="{00000000-0005-0000-0000-00003C050000}"/>
    <cellStyle name="Comma [0] 33 10" xfId="1345" xr:uid="{00000000-0005-0000-0000-00003D050000}"/>
    <cellStyle name="Comma [0] 33 11" xfId="1346" xr:uid="{00000000-0005-0000-0000-00003E050000}"/>
    <cellStyle name="Comma [0] 33 12" xfId="1347" xr:uid="{00000000-0005-0000-0000-00003F050000}"/>
    <cellStyle name="Comma [0] 33 13" xfId="1348" xr:uid="{00000000-0005-0000-0000-000040050000}"/>
    <cellStyle name="Comma [0] 33 14" xfId="1349" xr:uid="{00000000-0005-0000-0000-000041050000}"/>
    <cellStyle name="Comma [0] 33 15" xfId="1350" xr:uid="{00000000-0005-0000-0000-000042050000}"/>
    <cellStyle name="Comma [0] 33 16" xfId="1351" xr:uid="{00000000-0005-0000-0000-000043050000}"/>
    <cellStyle name="Comma [0] 33 17" xfId="1352" xr:uid="{00000000-0005-0000-0000-000044050000}"/>
    <cellStyle name="Comma [0] 33 18" xfId="1353" xr:uid="{00000000-0005-0000-0000-000045050000}"/>
    <cellStyle name="Comma [0] 33 19" xfId="1354" xr:uid="{00000000-0005-0000-0000-000046050000}"/>
    <cellStyle name="Comma [0] 33 2" xfId="1355" xr:uid="{00000000-0005-0000-0000-000047050000}"/>
    <cellStyle name="Comma [0] 33 20" xfId="1356" xr:uid="{00000000-0005-0000-0000-000048050000}"/>
    <cellStyle name="Comma [0] 33 21" xfId="1357" xr:uid="{00000000-0005-0000-0000-000049050000}"/>
    <cellStyle name="Comma [0] 33 22" xfId="1358" xr:uid="{00000000-0005-0000-0000-00004A050000}"/>
    <cellStyle name="Comma [0] 33 23" xfId="1359" xr:uid="{00000000-0005-0000-0000-00004B050000}"/>
    <cellStyle name="Comma [0] 33 24" xfId="1360" xr:uid="{00000000-0005-0000-0000-00004C050000}"/>
    <cellStyle name="Comma [0] 33 25" xfId="1361" xr:uid="{00000000-0005-0000-0000-00004D050000}"/>
    <cellStyle name="Comma [0] 33 26" xfId="1362" xr:uid="{00000000-0005-0000-0000-00004E050000}"/>
    <cellStyle name="Comma [0] 33 27" xfId="1363" xr:uid="{00000000-0005-0000-0000-00004F050000}"/>
    <cellStyle name="Comma [0] 33 28" xfId="1364" xr:uid="{00000000-0005-0000-0000-000050050000}"/>
    <cellStyle name="Comma [0] 33 29" xfId="1365" xr:uid="{00000000-0005-0000-0000-000051050000}"/>
    <cellStyle name="Comma [0] 33 3" xfId="1366" xr:uid="{00000000-0005-0000-0000-000052050000}"/>
    <cellStyle name="Comma [0] 33 30" xfId="1367" xr:uid="{00000000-0005-0000-0000-000053050000}"/>
    <cellStyle name="Comma [0] 33 31" xfId="1368" xr:uid="{00000000-0005-0000-0000-000054050000}"/>
    <cellStyle name="Comma [0] 33 32" xfId="1369" xr:uid="{00000000-0005-0000-0000-000055050000}"/>
    <cellStyle name="Comma [0] 33 33" xfId="1370" xr:uid="{00000000-0005-0000-0000-000056050000}"/>
    <cellStyle name="Comma [0] 33 34" xfId="1371" xr:uid="{00000000-0005-0000-0000-000057050000}"/>
    <cellStyle name="Comma [0] 33 35" xfId="1372" xr:uid="{00000000-0005-0000-0000-000058050000}"/>
    <cellStyle name="Comma [0] 33 36" xfId="1373" xr:uid="{00000000-0005-0000-0000-000059050000}"/>
    <cellStyle name="Comma [0] 33 37" xfId="1374" xr:uid="{00000000-0005-0000-0000-00005A050000}"/>
    <cellStyle name="Comma [0] 33 38" xfId="1375" xr:uid="{00000000-0005-0000-0000-00005B050000}"/>
    <cellStyle name="Comma [0] 33 39" xfId="1376" xr:uid="{00000000-0005-0000-0000-00005C050000}"/>
    <cellStyle name="Comma [0] 33 4" xfId="1377" xr:uid="{00000000-0005-0000-0000-00005D050000}"/>
    <cellStyle name="Comma [0] 33 40" xfId="1378" xr:uid="{00000000-0005-0000-0000-00005E050000}"/>
    <cellStyle name="Comma [0] 33 41" xfId="1379" xr:uid="{00000000-0005-0000-0000-00005F050000}"/>
    <cellStyle name="Comma [0] 33 42" xfId="1380" xr:uid="{00000000-0005-0000-0000-000060050000}"/>
    <cellStyle name="Comma [0] 33 43" xfId="1381" xr:uid="{00000000-0005-0000-0000-000061050000}"/>
    <cellStyle name="Comma [0] 33 5" xfId="1382" xr:uid="{00000000-0005-0000-0000-000062050000}"/>
    <cellStyle name="Comma [0] 33 6" xfId="1383" xr:uid="{00000000-0005-0000-0000-000063050000}"/>
    <cellStyle name="Comma [0] 33 7" xfId="1384" xr:uid="{00000000-0005-0000-0000-000064050000}"/>
    <cellStyle name="Comma [0] 33 8" xfId="1385" xr:uid="{00000000-0005-0000-0000-000065050000}"/>
    <cellStyle name="Comma [0] 33 9" xfId="1386" xr:uid="{00000000-0005-0000-0000-000066050000}"/>
    <cellStyle name="Comma [0] 34" xfId="1387" xr:uid="{00000000-0005-0000-0000-000067050000}"/>
    <cellStyle name="Comma [0] 34 10" xfId="1388" xr:uid="{00000000-0005-0000-0000-000068050000}"/>
    <cellStyle name="Comma [0] 34 11" xfId="1389" xr:uid="{00000000-0005-0000-0000-000069050000}"/>
    <cellStyle name="Comma [0] 34 12" xfId="1390" xr:uid="{00000000-0005-0000-0000-00006A050000}"/>
    <cellStyle name="Comma [0] 34 13" xfId="1391" xr:uid="{00000000-0005-0000-0000-00006B050000}"/>
    <cellStyle name="Comma [0] 34 14" xfId="1392" xr:uid="{00000000-0005-0000-0000-00006C050000}"/>
    <cellStyle name="Comma [0] 34 15" xfId="1393" xr:uid="{00000000-0005-0000-0000-00006D050000}"/>
    <cellStyle name="Comma [0] 34 16" xfId="1394" xr:uid="{00000000-0005-0000-0000-00006E050000}"/>
    <cellStyle name="Comma [0] 34 17" xfId="1395" xr:uid="{00000000-0005-0000-0000-00006F050000}"/>
    <cellStyle name="Comma [0] 34 18" xfId="1396" xr:uid="{00000000-0005-0000-0000-000070050000}"/>
    <cellStyle name="Comma [0] 34 19" xfId="1397" xr:uid="{00000000-0005-0000-0000-000071050000}"/>
    <cellStyle name="Comma [0] 34 2" xfId="1398" xr:uid="{00000000-0005-0000-0000-000072050000}"/>
    <cellStyle name="Comma [0] 34 20" xfId="1399" xr:uid="{00000000-0005-0000-0000-000073050000}"/>
    <cellStyle name="Comma [0] 34 21" xfId="1400" xr:uid="{00000000-0005-0000-0000-000074050000}"/>
    <cellStyle name="Comma [0] 34 22" xfId="1401" xr:uid="{00000000-0005-0000-0000-000075050000}"/>
    <cellStyle name="Comma [0] 34 23" xfId="1402" xr:uid="{00000000-0005-0000-0000-000076050000}"/>
    <cellStyle name="Comma [0] 34 24" xfId="1403" xr:uid="{00000000-0005-0000-0000-000077050000}"/>
    <cellStyle name="Comma [0] 34 25" xfId="1404" xr:uid="{00000000-0005-0000-0000-000078050000}"/>
    <cellStyle name="Comma [0] 34 26" xfId="1405" xr:uid="{00000000-0005-0000-0000-000079050000}"/>
    <cellStyle name="Comma [0] 34 27" xfId="1406" xr:uid="{00000000-0005-0000-0000-00007A050000}"/>
    <cellStyle name="Comma [0] 34 28" xfId="1407" xr:uid="{00000000-0005-0000-0000-00007B050000}"/>
    <cellStyle name="Comma [0] 34 29" xfId="1408" xr:uid="{00000000-0005-0000-0000-00007C050000}"/>
    <cellStyle name="Comma [0] 34 3" xfId="1409" xr:uid="{00000000-0005-0000-0000-00007D050000}"/>
    <cellStyle name="Comma [0] 34 30" xfId="1410" xr:uid="{00000000-0005-0000-0000-00007E050000}"/>
    <cellStyle name="Comma [0] 34 31" xfId="1411" xr:uid="{00000000-0005-0000-0000-00007F050000}"/>
    <cellStyle name="Comma [0] 34 32" xfId="1412" xr:uid="{00000000-0005-0000-0000-000080050000}"/>
    <cellStyle name="Comma [0] 34 33" xfId="1413" xr:uid="{00000000-0005-0000-0000-000081050000}"/>
    <cellStyle name="Comma [0] 34 34" xfId="1414" xr:uid="{00000000-0005-0000-0000-000082050000}"/>
    <cellStyle name="Comma [0] 34 35" xfId="1415" xr:uid="{00000000-0005-0000-0000-000083050000}"/>
    <cellStyle name="Comma [0] 34 36" xfId="1416" xr:uid="{00000000-0005-0000-0000-000084050000}"/>
    <cellStyle name="Comma [0] 34 37" xfId="1417" xr:uid="{00000000-0005-0000-0000-000085050000}"/>
    <cellStyle name="Comma [0] 34 38" xfId="1418" xr:uid="{00000000-0005-0000-0000-000086050000}"/>
    <cellStyle name="Comma [0] 34 39" xfId="1419" xr:uid="{00000000-0005-0000-0000-000087050000}"/>
    <cellStyle name="Comma [0] 34 4" xfId="1420" xr:uid="{00000000-0005-0000-0000-000088050000}"/>
    <cellStyle name="Comma [0] 34 40" xfId="1421" xr:uid="{00000000-0005-0000-0000-000089050000}"/>
    <cellStyle name="Comma [0] 34 41" xfId="1422" xr:uid="{00000000-0005-0000-0000-00008A050000}"/>
    <cellStyle name="Comma [0] 34 42" xfId="1423" xr:uid="{00000000-0005-0000-0000-00008B050000}"/>
    <cellStyle name="Comma [0] 34 43" xfId="1424" xr:uid="{00000000-0005-0000-0000-00008C050000}"/>
    <cellStyle name="Comma [0] 34 5" xfId="1425" xr:uid="{00000000-0005-0000-0000-00008D050000}"/>
    <cellStyle name="Comma [0] 34 6" xfId="1426" xr:uid="{00000000-0005-0000-0000-00008E050000}"/>
    <cellStyle name="Comma [0] 34 7" xfId="1427" xr:uid="{00000000-0005-0000-0000-00008F050000}"/>
    <cellStyle name="Comma [0] 34 8" xfId="1428" xr:uid="{00000000-0005-0000-0000-000090050000}"/>
    <cellStyle name="Comma [0] 34 9" xfId="1429" xr:uid="{00000000-0005-0000-0000-000091050000}"/>
    <cellStyle name="Comma [0] 35" xfId="1430" xr:uid="{00000000-0005-0000-0000-000092050000}"/>
    <cellStyle name="Comma [0] 35 10" xfId="1431" xr:uid="{00000000-0005-0000-0000-000093050000}"/>
    <cellStyle name="Comma [0] 35 11" xfId="1432" xr:uid="{00000000-0005-0000-0000-000094050000}"/>
    <cellStyle name="Comma [0] 35 12" xfId="1433" xr:uid="{00000000-0005-0000-0000-000095050000}"/>
    <cellStyle name="Comma [0] 35 13" xfId="1434" xr:uid="{00000000-0005-0000-0000-000096050000}"/>
    <cellStyle name="Comma [0] 35 14" xfId="1435" xr:uid="{00000000-0005-0000-0000-000097050000}"/>
    <cellStyle name="Comma [0] 35 15" xfId="1436" xr:uid="{00000000-0005-0000-0000-000098050000}"/>
    <cellStyle name="Comma [0] 35 16" xfId="1437" xr:uid="{00000000-0005-0000-0000-000099050000}"/>
    <cellStyle name="Comma [0] 35 17" xfId="1438" xr:uid="{00000000-0005-0000-0000-00009A050000}"/>
    <cellStyle name="Comma [0] 35 18" xfId="1439" xr:uid="{00000000-0005-0000-0000-00009B050000}"/>
    <cellStyle name="Comma [0] 35 19" xfId="1440" xr:uid="{00000000-0005-0000-0000-00009C050000}"/>
    <cellStyle name="Comma [0] 35 2" xfId="1441" xr:uid="{00000000-0005-0000-0000-00009D050000}"/>
    <cellStyle name="Comma [0] 35 20" xfId="1442" xr:uid="{00000000-0005-0000-0000-00009E050000}"/>
    <cellStyle name="Comma [0] 35 21" xfId="1443" xr:uid="{00000000-0005-0000-0000-00009F050000}"/>
    <cellStyle name="Comma [0] 35 22" xfId="1444" xr:uid="{00000000-0005-0000-0000-0000A0050000}"/>
    <cellStyle name="Comma [0] 35 23" xfId="1445" xr:uid="{00000000-0005-0000-0000-0000A1050000}"/>
    <cellStyle name="Comma [0] 35 24" xfId="1446" xr:uid="{00000000-0005-0000-0000-0000A2050000}"/>
    <cellStyle name="Comma [0] 35 25" xfId="1447" xr:uid="{00000000-0005-0000-0000-0000A3050000}"/>
    <cellStyle name="Comma [0] 35 26" xfId="1448" xr:uid="{00000000-0005-0000-0000-0000A4050000}"/>
    <cellStyle name="Comma [0] 35 27" xfId="1449" xr:uid="{00000000-0005-0000-0000-0000A5050000}"/>
    <cellStyle name="Comma [0] 35 28" xfId="1450" xr:uid="{00000000-0005-0000-0000-0000A6050000}"/>
    <cellStyle name="Comma [0] 35 29" xfId="1451" xr:uid="{00000000-0005-0000-0000-0000A7050000}"/>
    <cellStyle name="Comma [0] 35 3" xfId="1452" xr:uid="{00000000-0005-0000-0000-0000A8050000}"/>
    <cellStyle name="Comma [0] 35 30" xfId="1453" xr:uid="{00000000-0005-0000-0000-0000A9050000}"/>
    <cellStyle name="Comma [0] 35 31" xfId="1454" xr:uid="{00000000-0005-0000-0000-0000AA050000}"/>
    <cellStyle name="Comma [0] 35 32" xfId="1455" xr:uid="{00000000-0005-0000-0000-0000AB050000}"/>
    <cellStyle name="Comma [0] 35 33" xfId="1456" xr:uid="{00000000-0005-0000-0000-0000AC050000}"/>
    <cellStyle name="Comma [0] 35 34" xfId="1457" xr:uid="{00000000-0005-0000-0000-0000AD050000}"/>
    <cellStyle name="Comma [0] 35 35" xfId="1458" xr:uid="{00000000-0005-0000-0000-0000AE050000}"/>
    <cellStyle name="Comma [0] 35 36" xfId="1459" xr:uid="{00000000-0005-0000-0000-0000AF050000}"/>
    <cellStyle name="Comma [0] 35 37" xfId="1460" xr:uid="{00000000-0005-0000-0000-0000B0050000}"/>
    <cellStyle name="Comma [0] 35 38" xfId="1461" xr:uid="{00000000-0005-0000-0000-0000B1050000}"/>
    <cellStyle name="Comma [0] 35 39" xfId="1462" xr:uid="{00000000-0005-0000-0000-0000B2050000}"/>
    <cellStyle name="Comma [0] 35 4" xfId="1463" xr:uid="{00000000-0005-0000-0000-0000B3050000}"/>
    <cellStyle name="Comma [0] 35 40" xfId="1464" xr:uid="{00000000-0005-0000-0000-0000B4050000}"/>
    <cellStyle name="Comma [0] 35 41" xfId="1465" xr:uid="{00000000-0005-0000-0000-0000B5050000}"/>
    <cellStyle name="Comma [0] 35 42" xfId="1466" xr:uid="{00000000-0005-0000-0000-0000B6050000}"/>
    <cellStyle name="Comma [0] 35 43" xfId="1467" xr:uid="{00000000-0005-0000-0000-0000B7050000}"/>
    <cellStyle name="Comma [0] 35 5" xfId="1468" xr:uid="{00000000-0005-0000-0000-0000B8050000}"/>
    <cellStyle name="Comma [0] 35 6" xfId="1469" xr:uid="{00000000-0005-0000-0000-0000B9050000}"/>
    <cellStyle name="Comma [0] 35 7" xfId="1470" xr:uid="{00000000-0005-0000-0000-0000BA050000}"/>
    <cellStyle name="Comma [0] 35 8" xfId="1471" xr:uid="{00000000-0005-0000-0000-0000BB050000}"/>
    <cellStyle name="Comma [0] 35 9" xfId="1472" xr:uid="{00000000-0005-0000-0000-0000BC050000}"/>
    <cellStyle name="Comma [0] 36" xfId="1473" xr:uid="{00000000-0005-0000-0000-0000BD050000}"/>
    <cellStyle name="Comma [0] 36 10" xfId="1474" xr:uid="{00000000-0005-0000-0000-0000BE050000}"/>
    <cellStyle name="Comma [0] 36 11" xfId="1475" xr:uid="{00000000-0005-0000-0000-0000BF050000}"/>
    <cellStyle name="Comma [0] 36 12" xfId="1476" xr:uid="{00000000-0005-0000-0000-0000C0050000}"/>
    <cellStyle name="Comma [0] 36 13" xfId="1477" xr:uid="{00000000-0005-0000-0000-0000C1050000}"/>
    <cellStyle name="Comma [0] 36 14" xfId="1478" xr:uid="{00000000-0005-0000-0000-0000C2050000}"/>
    <cellStyle name="Comma [0] 36 15" xfId="1479" xr:uid="{00000000-0005-0000-0000-0000C3050000}"/>
    <cellStyle name="Comma [0] 36 16" xfId="1480" xr:uid="{00000000-0005-0000-0000-0000C4050000}"/>
    <cellStyle name="Comma [0] 36 17" xfId="1481" xr:uid="{00000000-0005-0000-0000-0000C5050000}"/>
    <cellStyle name="Comma [0] 36 18" xfId="1482" xr:uid="{00000000-0005-0000-0000-0000C6050000}"/>
    <cellStyle name="Comma [0] 36 19" xfId="1483" xr:uid="{00000000-0005-0000-0000-0000C7050000}"/>
    <cellStyle name="Comma [0] 36 2" xfId="1484" xr:uid="{00000000-0005-0000-0000-0000C8050000}"/>
    <cellStyle name="Comma [0] 36 20" xfId="1485" xr:uid="{00000000-0005-0000-0000-0000C9050000}"/>
    <cellStyle name="Comma [0] 36 21" xfId="1486" xr:uid="{00000000-0005-0000-0000-0000CA050000}"/>
    <cellStyle name="Comma [0] 36 22" xfId="1487" xr:uid="{00000000-0005-0000-0000-0000CB050000}"/>
    <cellStyle name="Comma [0] 36 23" xfId="1488" xr:uid="{00000000-0005-0000-0000-0000CC050000}"/>
    <cellStyle name="Comma [0] 36 24" xfId="1489" xr:uid="{00000000-0005-0000-0000-0000CD050000}"/>
    <cellStyle name="Comma [0] 36 25" xfId="1490" xr:uid="{00000000-0005-0000-0000-0000CE050000}"/>
    <cellStyle name="Comma [0] 36 26" xfId="1491" xr:uid="{00000000-0005-0000-0000-0000CF050000}"/>
    <cellStyle name="Comma [0] 36 27" xfId="1492" xr:uid="{00000000-0005-0000-0000-0000D0050000}"/>
    <cellStyle name="Comma [0] 36 28" xfId="1493" xr:uid="{00000000-0005-0000-0000-0000D1050000}"/>
    <cellStyle name="Comma [0] 36 29" xfId="1494" xr:uid="{00000000-0005-0000-0000-0000D2050000}"/>
    <cellStyle name="Comma [0] 36 3" xfId="1495" xr:uid="{00000000-0005-0000-0000-0000D3050000}"/>
    <cellStyle name="Comma [0] 36 30" xfId="1496" xr:uid="{00000000-0005-0000-0000-0000D4050000}"/>
    <cellStyle name="Comma [0] 36 31" xfId="1497" xr:uid="{00000000-0005-0000-0000-0000D5050000}"/>
    <cellStyle name="Comma [0] 36 32" xfId="1498" xr:uid="{00000000-0005-0000-0000-0000D6050000}"/>
    <cellStyle name="Comma [0] 36 33" xfId="1499" xr:uid="{00000000-0005-0000-0000-0000D7050000}"/>
    <cellStyle name="Comma [0] 36 34" xfId="1500" xr:uid="{00000000-0005-0000-0000-0000D8050000}"/>
    <cellStyle name="Comma [0] 36 35" xfId="1501" xr:uid="{00000000-0005-0000-0000-0000D9050000}"/>
    <cellStyle name="Comma [0] 36 36" xfId="1502" xr:uid="{00000000-0005-0000-0000-0000DA050000}"/>
    <cellStyle name="Comma [0] 36 37" xfId="1503" xr:uid="{00000000-0005-0000-0000-0000DB050000}"/>
    <cellStyle name="Comma [0] 36 38" xfId="1504" xr:uid="{00000000-0005-0000-0000-0000DC050000}"/>
    <cellStyle name="Comma [0] 36 39" xfId="1505" xr:uid="{00000000-0005-0000-0000-0000DD050000}"/>
    <cellStyle name="Comma [0] 36 4" xfId="1506" xr:uid="{00000000-0005-0000-0000-0000DE050000}"/>
    <cellStyle name="Comma [0] 36 40" xfId="1507" xr:uid="{00000000-0005-0000-0000-0000DF050000}"/>
    <cellStyle name="Comma [0] 36 41" xfId="1508" xr:uid="{00000000-0005-0000-0000-0000E0050000}"/>
    <cellStyle name="Comma [0] 36 42" xfId="1509" xr:uid="{00000000-0005-0000-0000-0000E1050000}"/>
    <cellStyle name="Comma [0] 36 43" xfId="1510" xr:uid="{00000000-0005-0000-0000-0000E2050000}"/>
    <cellStyle name="Comma [0] 36 5" xfId="1511" xr:uid="{00000000-0005-0000-0000-0000E3050000}"/>
    <cellStyle name="Comma [0] 36 6" xfId="1512" xr:uid="{00000000-0005-0000-0000-0000E4050000}"/>
    <cellStyle name="Comma [0] 36 7" xfId="1513" xr:uid="{00000000-0005-0000-0000-0000E5050000}"/>
    <cellStyle name="Comma [0] 36 8" xfId="1514" xr:uid="{00000000-0005-0000-0000-0000E6050000}"/>
    <cellStyle name="Comma [0] 36 9" xfId="1515" xr:uid="{00000000-0005-0000-0000-0000E7050000}"/>
    <cellStyle name="Comma [0] 37" xfId="1516" xr:uid="{00000000-0005-0000-0000-0000E8050000}"/>
    <cellStyle name="Comma [0] 37 10" xfId="1517" xr:uid="{00000000-0005-0000-0000-0000E9050000}"/>
    <cellStyle name="Comma [0] 37 11" xfId="1518" xr:uid="{00000000-0005-0000-0000-0000EA050000}"/>
    <cellStyle name="Comma [0] 37 12" xfId="1519" xr:uid="{00000000-0005-0000-0000-0000EB050000}"/>
    <cellStyle name="Comma [0] 37 13" xfId="1520" xr:uid="{00000000-0005-0000-0000-0000EC050000}"/>
    <cellStyle name="Comma [0] 37 14" xfId="1521" xr:uid="{00000000-0005-0000-0000-0000ED050000}"/>
    <cellStyle name="Comma [0] 37 15" xfId="1522" xr:uid="{00000000-0005-0000-0000-0000EE050000}"/>
    <cellStyle name="Comma [0] 37 16" xfId="1523" xr:uid="{00000000-0005-0000-0000-0000EF050000}"/>
    <cellStyle name="Comma [0] 37 17" xfId="1524" xr:uid="{00000000-0005-0000-0000-0000F0050000}"/>
    <cellStyle name="Comma [0] 37 18" xfId="1525" xr:uid="{00000000-0005-0000-0000-0000F1050000}"/>
    <cellStyle name="Comma [0] 37 19" xfId="1526" xr:uid="{00000000-0005-0000-0000-0000F2050000}"/>
    <cellStyle name="Comma [0] 37 2" xfId="1527" xr:uid="{00000000-0005-0000-0000-0000F3050000}"/>
    <cellStyle name="Comma [0] 37 20" xfId="1528" xr:uid="{00000000-0005-0000-0000-0000F4050000}"/>
    <cellStyle name="Comma [0] 37 21" xfId="1529" xr:uid="{00000000-0005-0000-0000-0000F5050000}"/>
    <cellStyle name="Comma [0] 37 22" xfId="1530" xr:uid="{00000000-0005-0000-0000-0000F6050000}"/>
    <cellStyle name="Comma [0] 37 23" xfId="1531" xr:uid="{00000000-0005-0000-0000-0000F7050000}"/>
    <cellStyle name="Comma [0] 37 24" xfId="1532" xr:uid="{00000000-0005-0000-0000-0000F8050000}"/>
    <cellStyle name="Comma [0] 37 25" xfId="1533" xr:uid="{00000000-0005-0000-0000-0000F9050000}"/>
    <cellStyle name="Comma [0] 37 26" xfId="1534" xr:uid="{00000000-0005-0000-0000-0000FA050000}"/>
    <cellStyle name="Comma [0] 37 27" xfId="1535" xr:uid="{00000000-0005-0000-0000-0000FB050000}"/>
    <cellStyle name="Comma [0] 37 28" xfId="1536" xr:uid="{00000000-0005-0000-0000-0000FC050000}"/>
    <cellStyle name="Comma [0] 37 29" xfId="1537" xr:uid="{00000000-0005-0000-0000-0000FD050000}"/>
    <cellStyle name="Comma [0] 37 3" xfId="1538" xr:uid="{00000000-0005-0000-0000-0000FE050000}"/>
    <cellStyle name="Comma [0] 37 30" xfId="1539" xr:uid="{00000000-0005-0000-0000-0000FF050000}"/>
    <cellStyle name="Comma [0] 37 31" xfId="1540" xr:uid="{00000000-0005-0000-0000-000000060000}"/>
    <cellStyle name="Comma [0] 37 32" xfId="1541" xr:uid="{00000000-0005-0000-0000-000001060000}"/>
    <cellStyle name="Comma [0] 37 33" xfId="1542" xr:uid="{00000000-0005-0000-0000-000002060000}"/>
    <cellStyle name="Comma [0] 37 34" xfId="1543" xr:uid="{00000000-0005-0000-0000-000003060000}"/>
    <cellStyle name="Comma [0] 37 35" xfId="1544" xr:uid="{00000000-0005-0000-0000-000004060000}"/>
    <cellStyle name="Comma [0] 37 36" xfId="1545" xr:uid="{00000000-0005-0000-0000-000005060000}"/>
    <cellStyle name="Comma [0] 37 37" xfId="1546" xr:uid="{00000000-0005-0000-0000-000006060000}"/>
    <cellStyle name="Comma [0] 37 38" xfId="1547" xr:uid="{00000000-0005-0000-0000-000007060000}"/>
    <cellStyle name="Comma [0] 37 39" xfId="1548" xr:uid="{00000000-0005-0000-0000-000008060000}"/>
    <cellStyle name="Comma [0] 37 4" xfId="1549" xr:uid="{00000000-0005-0000-0000-000009060000}"/>
    <cellStyle name="Comma [0] 37 40" xfId="1550" xr:uid="{00000000-0005-0000-0000-00000A060000}"/>
    <cellStyle name="Comma [0] 37 41" xfId="1551" xr:uid="{00000000-0005-0000-0000-00000B060000}"/>
    <cellStyle name="Comma [0] 37 42" xfId="1552" xr:uid="{00000000-0005-0000-0000-00000C060000}"/>
    <cellStyle name="Comma [0] 37 43" xfId="1553" xr:uid="{00000000-0005-0000-0000-00000D060000}"/>
    <cellStyle name="Comma [0] 37 5" xfId="1554" xr:uid="{00000000-0005-0000-0000-00000E060000}"/>
    <cellStyle name="Comma [0] 37 6" xfId="1555" xr:uid="{00000000-0005-0000-0000-00000F060000}"/>
    <cellStyle name="Comma [0] 37 7" xfId="1556" xr:uid="{00000000-0005-0000-0000-000010060000}"/>
    <cellStyle name="Comma [0] 37 8" xfId="1557" xr:uid="{00000000-0005-0000-0000-000011060000}"/>
    <cellStyle name="Comma [0] 37 9" xfId="1558" xr:uid="{00000000-0005-0000-0000-000012060000}"/>
    <cellStyle name="Comma [0] 38" xfId="1559" xr:uid="{00000000-0005-0000-0000-000013060000}"/>
    <cellStyle name="Comma [0] 38 10" xfId="1560" xr:uid="{00000000-0005-0000-0000-000014060000}"/>
    <cellStyle name="Comma [0] 38 11" xfId="1561" xr:uid="{00000000-0005-0000-0000-000015060000}"/>
    <cellStyle name="Comma [0] 38 12" xfId="1562" xr:uid="{00000000-0005-0000-0000-000016060000}"/>
    <cellStyle name="Comma [0] 38 13" xfId="1563" xr:uid="{00000000-0005-0000-0000-000017060000}"/>
    <cellStyle name="Comma [0] 38 14" xfId="1564" xr:uid="{00000000-0005-0000-0000-000018060000}"/>
    <cellStyle name="Comma [0] 38 15" xfId="1565" xr:uid="{00000000-0005-0000-0000-000019060000}"/>
    <cellStyle name="Comma [0] 38 16" xfId="1566" xr:uid="{00000000-0005-0000-0000-00001A060000}"/>
    <cellStyle name="Comma [0] 38 17" xfId="1567" xr:uid="{00000000-0005-0000-0000-00001B060000}"/>
    <cellStyle name="Comma [0] 38 18" xfId="1568" xr:uid="{00000000-0005-0000-0000-00001C060000}"/>
    <cellStyle name="Comma [0] 38 19" xfId="1569" xr:uid="{00000000-0005-0000-0000-00001D060000}"/>
    <cellStyle name="Comma [0] 38 2" xfId="1570" xr:uid="{00000000-0005-0000-0000-00001E060000}"/>
    <cellStyle name="Comma [0] 38 20" xfId="1571" xr:uid="{00000000-0005-0000-0000-00001F060000}"/>
    <cellStyle name="Comma [0] 38 21" xfId="1572" xr:uid="{00000000-0005-0000-0000-000020060000}"/>
    <cellStyle name="Comma [0] 38 22" xfId="1573" xr:uid="{00000000-0005-0000-0000-000021060000}"/>
    <cellStyle name="Comma [0] 38 23" xfId="1574" xr:uid="{00000000-0005-0000-0000-000022060000}"/>
    <cellStyle name="Comma [0] 38 24" xfId="1575" xr:uid="{00000000-0005-0000-0000-000023060000}"/>
    <cellStyle name="Comma [0] 38 25" xfId="1576" xr:uid="{00000000-0005-0000-0000-000024060000}"/>
    <cellStyle name="Comma [0] 38 26" xfId="1577" xr:uid="{00000000-0005-0000-0000-000025060000}"/>
    <cellStyle name="Comma [0] 38 27" xfId="1578" xr:uid="{00000000-0005-0000-0000-000026060000}"/>
    <cellStyle name="Comma [0] 38 28" xfId="1579" xr:uid="{00000000-0005-0000-0000-000027060000}"/>
    <cellStyle name="Comma [0] 38 29" xfId="1580" xr:uid="{00000000-0005-0000-0000-000028060000}"/>
    <cellStyle name="Comma [0] 38 3" xfId="1581" xr:uid="{00000000-0005-0000-0000-000029060000}"/>
    <cellStyle name="Comma [0] 38 30" xfId="1582" xr:uid="{00000000-0005-0000-0000-00002A060000}"/>
    <cellStyle name="Comma [0] 38 31" xfId="1583" xr:uid="{00000000-0005-0000-0000-00002B060000}"/>
    <cellStyle name="Comma [0] 38 32" xfId="1584" xr:uid="{00000000-0005-0000-0000-00002C060000}"/>
    <cellStyle name="Comma [0] 38 33" xfId="1585" xr:uid="{00000000-0005-0000-0000-00002D060000}"/>
    <cellStyle name="Comma [0] 38 34" xfId="1586" xr:uid="{00000000-0005-0000-0000-00002E060000}"/>
    <cellStyle name="Comma [0] 38 35" xfId="1587" xr:uid="{00000000-0005-0000-0000-00002F060000}"/>
    <cellStyle name="Comma [0] 38 36" xfId="1588" xr:uid="{00000000-0005-0000-0000-000030060000}"/>
    <cellStyle name="Comma [0] 38 37" xfId="1589" xr:uid="{00000000-0005-0000-0000-000031060000}"/>
    <cellStyle name="Comma [0] 38 38" xfId="1590" xr:uid="{00000000-0005-0000-0000-000032060000}"/>
    <cellStyle name="Comma [0] 38 39" xfId="1591" xr:uid="{00000000-0005-0000-0000-000033060000}"/>
    <cellStyle name="Comma [0] 38 4" xfId="1592" xr:uid="{00000000-0005-0000-0000-000034060000}"/>
    <cellStyle name="Comma [0] 38 40" xfId="1593" xr:uid="{00000000-0005-0000-0000-000035060000}"/>
    <cellStyle name="Comma [0] 38 41" xfId="1594" xr:uid="{00000000-0005-0000-0000-000036060000}"/>
    <cellStyle name="Comma [0] 38 42" xfId="1595" xr:uid="{00000000-0005-0000-0000-000037060000}"/>
    <cellStyle name="Comma [0] 38 43" xfId="1596" xr:uid="{00000000-0005-0000-0000-000038060000}"/>
    <cellStyle name="Comma [0] 38 5" xfId="1597" xr:uid="{00000000-0005-0000-0000-000039060000}"/>
    <cellStyle name="Comma [0] 38 6" xfId="1598" xr:uid="{00000000-0005-0000-0000-00003A060000}"/>
    <cellStyle name="Comma [0] 38 7" xfId="1599" xr:uid="{00000000-0005-0000-0000-00003B060000}"/>
    <cellStyle name="Comma [0] 38 8" xfId="1600" xr:uid="{00000000-0005-0000-0000-00003C060000}"/>
    <cellStyle name="Comma [0] 38 9" xfId="1601" xr:uid="{00000000-0005-0000-0000-00003D060000}"/>
    <cellStyle name="Comma [0] 39" xfId="1602" xr:uid="{00000000-0005-0000-0000-00003E060000}"/>
    <cellStyle name="Comma [0] 4" xfId="1603" xr:uid="{00000000-0005-0000-0000-00003F060000}"/>
    <cellStyle name="Comma [0] 4 10" xfId="1604" xr:uid="{00000000-0005-0000-0000-000040060000}"/>
    <cellStyle name="Comma [0] 4 11" xfId="1605" xr:uid="{00000000-0005-0000-0000-000041060000}"/>
    <cellStyle name="Comma [0] 4 12" xfId="1606" xr:uid="{00000000-0005-0000-0000-000042060000}"/>
    <cellStyle name="Comma [0] 4 13" xfId="1607" xr:uid="{00000000-0005-0000-0000-000043060000}"/>
    <cellStyle name="Comma [0] 4 14" xfId="1608" xr:uid="{00000000-0005-0000-0000-000044060000}"/>
    <cellStyle name="Comma [0] 4 15" xfId="1609" xr:uid="{00000000-0005-0000-0000-000045060000}"/>
    <cellStyle name="Comma [0] 4 16" xfId="1610" xr:uid="{00000000-0005-0000-0000-000046060000}"/>
    <cellStyle name="Comma [0] 4 17" xfId="1611" xr:uid="{00000000-0005-0000-0000-000047060000}"/>
    <cellStyle name="Comma [0] 4 18" xfId="1612" xr:uid="{00000000-0005-0000-0000-000048060000}"/>
    <cellStyle name="Comma [0] 4 19" xfId="1613" xr:uid="{00000000-0005-0000-0000-000049060000}"/>
    <cellStyle name="Comma [0] 4 2" xfId="1614" xr:uid="{00000000-0005-0000-0000-00004A060000}"/>
    <cellStyle name="Comma [0] 4 20" xfId="1615" xr:uid="{00000000-0005-0000-0000-00004B060000}"/>
    <cellStyle name="Comma [0] 4 21" xfId="1616" xr:uid="{00000000-0005-0000-0000-00004C060000}"/>
    <cellStyle name="Comma [0] 4 22" xfId="1617" xr:uid="{00000000-0005-0000-0000-00004D060000}"/>
    <cellStyle name="Comma [0] 4 23" xfId="1618" xr:uid="{00000000-0005-0000-0000-00004E060000}"/>
    <cellStyle name="Comma [0] 4 24" xfId="1619" xr:uid="{00000000-0005-0000-0000-00004F060000}"/>
    <cellStyle name="Comma [0] 4 25" xfId="1620" xr:uid="{00000000-0005-0000-0000-000050060000}"/>
    <cellStyle name="Comma [0] 4 26" xfId="1621" xr:uid="{00000000-0005-0000-0000-000051060000}"/>
    <cellStyle name="Comma [0] 4 27" xfId="1622" xr:uid="{00000000-0005-0000-0000-000052060000}"/>
    <cellStyle name="Comma [0] 4 28" xfId="1623" xr:uid="{00000000-0005-0000-0000-000053060000}"/>
    <cellStyle name="Comma [0] 4 29" xfId="1624" xr:uid="{00000000-0005-0000-0000-000054060000}"/>
    <cellStyle name="Comma [0] 4 3" xfId="1625" xr:uid="{00000000-0005-0000-0000-000055060000}"/>
    <cellStyle name="Comma [0] 4 30" xfId="1626" xr:uid="{00000000-0005-0000-0000-000056060000}"/>
    <cellStyle name="Comma [0] 4 31" xfId="1627" xr:uid="{00000000-0005-0000-0000-000057060000}"/>
    <cellStyle name="Comma [0] 4 32" xfId="1628" xr:uid="{00000000-0005-0000-0000-000058060000}"/>
    <cellStyle name="Comma [0] 4 33" xfId="1629" xr:uid="{00000000-0005-0000-0000-000059060000}"/>
    <cellStyle name="Comma [0] 4 34" xfId="1630" xr:uid="{00000000-0005-0000-0000-00005A060000}"/>
    <cellStyle name="Comma [0] 4 35" xfId="1631" xr:uid="{00000000-0005-0000-0000-00005B060000}"/>
    <cellStyle name="Comma [0] 4 36" xfId="1632" xr:uid="{00000000-0005-0000-0000-00005C060000}"/>
    <cellStyle name="Comma [0] 4 37" xfId="1633" xr:uid="{00000000-0005-0000-0000-00005D060000}"/>
    <cellStyle name="Comma [0] 4 38" xfId="1634" xr:uid="{00000000-0005-0000-0000-00005E060000}"/>
    <cellStyle name="Comma [0] 4 39" xfId="1635" xr:uid="{00000000-0005-0000-0000-00005F060000}"/>
    <cellStyle name="Comma [0] 4 4" xfId="1636" xr:uid="{00000000-0005-0000-0000-000060060000}"/>
    <cellStyle name="Comma [0] 4 40" xfId="1637" xr:uid="{00000000-0005-0000-0000-000061060000}"/>
    <cellStyle name="Comma [0] 4 41" xfId="1638" xr:uid="{00000000-0005-0000-0000-000062060000}"/>
    <cellStyle name="Comma [0] 4 42" xfId="1639" xr:uid="{00000000-0005-0000-0000-000063060000}"/>
    <cellStyle name="Comma [0] 4 43" xfId="1640" xr:uid="{00000000-0005-0000-0000-000064060000}"/>
    <cellStyle name="Comma [0] 4 44" xfId="1641" xr:uid="{00000000-0005-0000-0000-000065060000}"/>
    <cellStyle name="Comma [0] 4 45" xfId="1642" xr:uid="{00000000-0005-0000-0000-000066060000}"/>
    <cellStyle name="Comma [0] 4 46" xfId="1643" xr:uid="{00000000-0005-0000-0000-000067060000}"/>
    <cellStyle name="Comma [0] 4 47" xfId="1644" xr:uid="{00000000-0005-0000-0000-000068060000}"/>
    <cellStyle name="Comma [0] 4 48" xfId="1645" xr:uid="{00000000-0005-0000-0000-000069060000}"/>
    <cellStyle name="Comma [0] 4 49" xfId="1646" xr:uid="{00000000-0005-0000-0000-00006A060000}"/>
    <cellStyle name="Comma [0] 4 5" xfId="1647" xr:uid="{00000000-0005-0000-0000-00006B060000}"/>
    <cellStyle name="Comma [0] 4 50" xfId="1648" xr:uid="{00000000-0005-0000-0000-00006C060000}"/>
    <cellStyle name="Comma [0] 4 51" xfId="1649" xr:uid="{00000000-0005-0000-0000-00006D060000}"/>
    <cellStyle name="Comma [0] 4 52" xfId="1650" xr:uid="{00000000-0005-0000-0000-00006E060000}"/>
    <cellStyle name="Comma [0] 4 53" xfId="1651" xr:uid="{00000000-0005-0000-0000-00006F060000}"/>
    <cellStyle name="Comma [0] 4 54" xfId="1652" xr:uid="{00000000-0005-0000-0000-000070060000}"/>
    <cellStyle name="Comma [0] 4 55" xfId="1653" xr:uid="{00000000-0005-0000-0000-000071060000}"/>
    <cellStyle name="Comma [0] 4 56" xfId="1654" xr:uid="{00000000-0005-0000-0000-000072060000}"/>
    <cellStyle name="Comma [0] 4 57" xfId="1655" xr:uid="{00000000-0005-0000-0000-000073060000}"/>
    <cellStyle name="Comma [0] 4 58" xfId="1656" xr:uid="{00000000-0005-0000-0000-000074060000}"/>
    <cellStyle name="Comma [0] 4 59" xfId="1657" xr:uid="{00000000-0005-0000-0000-000075060000}"/>
    <cellStyle name="Comma [0] 4 6" xfId="1658" xr:uid="{00000000-0005-0000-0000-000076060000}"/>
    <cellStyle name="Comma [0] 4 60" xfId="1659" xr:uid="{00000000-0005-0000-0000-000077060000}"/>
    <cellStyle name="Comma [0] 4 61" xfId="1660" xr:uid="{00000000-0005-0000-0000-000078060000}"/>
    <cellStyle name="Comma [0] 4 62" xfId="1661" xr:uid="{00000000-0005-0000-0000-000079060000}"/>
    <cellStyle name="Comma [0] 4 63" xfId="1662" xr:uid="{00000000-0005-0000-0000-00007A060000}"/>
    <cellStyle name="Comma [0] 4 64" xfId="1663" xr:uid="{00000000-0005-0000-0000-00007B060000}"/>
    <cellStyle name="Comma [0] 4 65" xfId="1664" xr:uid="{00000000-0005-0000-0000-00007C060000}"/>
    <cellStyle name="Comma [0] 4 66" xfId="1665" xr:uid="{00000000-0005-0000-0000-00007D060000}"/>
    <cellStyle name="Comma [0] 4 67" xfId="1666" xr:uid="{00000000-0005-0000-0000-00007E060000}"/>
    <cellStyle name="Comma [0] 4 68" xfId="1667" xr:uid="{00000000-0005-0000-0000-00007F060000}"/>
    <cellStyle name="Comma [0] 4 69" xfId="1668" xr:uid="{00000000-0005-0000-0000-000080060000}"/>
    <cellStyle name="Comma [0] 4 7" xfId="1669" xr:uid="{00000000-0005-0000-0000-000081060000}"/>
    <cellStyle name="Comma [0] 4 70" xfId="1670" xr:uid="{00000000-0005-0000-0000-000082060000}"/>
    <cellStyle name="Comma [0] 4 71" xfId="1671" xr:uid="{00000000-0005-0000-0000-000083060000}"/>
    <cellStyle name="Comma [0] 4 72" xfId="1672" xr:uid="{00000000-0005-0000-0000-000084060000}"/>
    <cellStyle name="Comma [0] 4 73" xfId="1673" xr:uid="{00000000-0005-0000-0000-000085060000}"/>
    <cellStyle name="Comma [0] 4 74" xfId="1674" xr:uid="{00000000-0005-0000-0000-000086060000}"/>
    <cellStyle name="Comma [0] 4 75" xfId="1675" xr:uid="{00000000-0005-0000-0000-000087060000}"/>
    <cellStyle name="Comma [0] 4 76" xfId="1676" xr:uid="{00000000-0005-0000-0000-000088060000}"/>
    <cellStyle name="Comma [0] 4 8" xfId="1677" xr:uid="{00000000-0005-0000-0000-000089060000}"/>
    <cellStyle name="Comma [0] 4 9" xfId="1678" xr:uid="{00000000-0005-0000-0000-00008A060000}"/>
    <cellStyle name="Comma [0] 42" xfId="1679" xr:uid="{00000000-0005-0000-0000-00008B060000}"/>
    <cellStyle name="Comma [0] 43" xfId="1680" xr:uid="{00000000-0005-0000-0000-00008C060000}"/>
    <cellStyle name="Comma [0] 44" xfId="1681" xr:uid="{00000000-0005-0000-0000-00008D060000}"/>
    <cellStyle name="Comma [0] 45" xfId="1682" xr:uid="{00000000-0005-0000-0000-00008E060000}"/>
    <cellStyle name="Comma [0] 46" xfId="1683" xr:uid="{00000000-0005-0000-0000-00008F060000}"/>
    <cellStyle name="Comma [0] 47" xfId="1684" xr:uid="{00000000-0005-0000-0000-000090060000}"/>
    <cellStyle name="Comma [0] 48" xfId="1685" xr:uid="{00000000-0005-0000-0000-000091060000}"/>
    <cellStyle name="Comma [0] 49" xfId="1686" xr:uid="{00000000-0005-0000-0000-000092060000}"/>
    <cellStyle name="Comma [0] 5" xfId="1687" xr:uid="{00000000-0005-0000-0000-000093060000}"/>
    <cellStyle name="Comma [0] 5 10" xfId="1688" xr:uid="{00000000-0005-0000-0000-000094060000}"/>
    <cellStyle name="Comma [0] 5 11" xfId="1689" xr:uid="{00000000-0005-0000-0000-000095060000}"/>
    <cellStyle name="Comma [0] 5 12" xfId="1690" xr:uid="{00000000-0005-0000-0000-000096060000}"/>
    <cellStyle name="Comma [0] 5 13" xfId="1691" xr:uid="{00000000-0005-0000-0000-000097060000}"/>
    <cellStyle name="Comma [0] 5 14" xfId="1692" xr:uid="{00000000-0005-0000-0000-000098060000}"/>
    <cellStyle name="Comma [0] 5 15" xfId="1693" xr:uid="{00000000-0005-0000-0000-000099060000}"/>
    <cellStyle name="Comma [0] 5 16" xfId="1694" xr:uid="{00000000-0005-0000-0000-00009A060000}"/>
    <cellStyle name="Comma [0] 5 17" xfId="1695" xr:uid="{00000000-0005-0000-0000-00009B060000}"/>
    <cellStyle name="Comma [0] 5 18" xfId="1696" xr:uid="{00000000-0005-0000-0000-00009C060000}"/>
    <cellStyle name="Comma [0] 5 19" xfId="1697" xr:uid="{00000000-0005-0000-0000-00009D060000}"/>
    <cellStyle name="Comma [0] 5 2" xfId="1698" xr:uid="{00000000-0005-0000-0000-00009E060000}"/>
    <cellStyle name="Comma [0] 5 20" xfId="1699" xr:uid="{00000000-0005-0000-0000-00009F060000}"/>
    <cellStyle name="Comma [0] 5 21" xfId="1700" xr:uid="{00000000-0005-0000-0000-0000A0060000}"/>
    <cellStyle name="Comma [0] 5 22" xfId="1701" xr:uid="{00000000-0005-0000-0000-0000A1060000}"/>
    <cellStyle name="Comma [0] 5 23" xfId="1702" xr:uid="{00000000-0005-0000-0000-0000A2060000}"/>
    <cellStyle name="Comma [0] 5 24" xfId="1703" xr:uid="{00000000-0005-0000-0000-0000A3060000}"/>
    <cellStyle name="Comma [0] 5 25" xfId="1704" xr:uid="{00000000-0005-0000-0000-0000A4060000}"/>
    <cellStyle name="Comma [0] 5 26" xfId="1705" xr:uid="{00000000-0005-0000-0000-0000A5060000}"/>
    <cellStyle name="Comma [0] 5 27" xfId="1706" xr:uid="{00000000-0005-0000-0000-0000A6060000}"/>
    <cellStyle name="Comma [0] 5 28" xfId="1707" xr:uid="{00000000-0005-0000-0000-0000A7060000}"/>
    <cellStyle name="Comma [0] 5 29" xfId="1708" xr:uid="{00000000-0005-0000-0000-0000A8060000}"/>
    <cellStyle name="Comma [0] 5 3" xfId="1709" xr:uid="{00000000-0005-0000-0000-0000A9060000}"/>
    <cellStyle name="Comma [0] 5 30" xfId="1710" xr:uid="{00000000-0005-0000-0000-0000AA060000}"/>
    <cellStyle name="Comma [0] 5 31" xfId="1711" xr:uid="{00000000-0005-0000-0000-0000AB060000}"/>
    <cellStyle name="Comma [0] 5 32" xfId="1712" xr:uid="{00000000-0005-0000-0000-0000AC060000}"/>
    <cellStyle name="Comma [0] 5 33" xfId="1713" xr:uid="{00000000-0005-0000-0000-0000AD060000}"/>
    <cellStyle name="Comma [0] 5 34" xfId="1714" xr:uid="{00000000-0005-0000-0000-0000AE060000}"/>
    <cellStyle name="Comma [0] 5 35" xfId="1715" xr:uid="{00000000-0005-0000-0000-0000AF060000}"/>
    <cellStyle name="Comma [0] 5 36" xfId="1716" xr:uid="{00000000-0005-0000-0000-0000B0060000}"/>
    <cellStyle name="Comma [0] 5 37" xfId="1717" xr:uid="{00000000-0005-0000-0000-0000B1060000}"/>
    <cellStyle name="Comma [0] 5 38" xfId="1718" xr:uid="{00000000-0005-0000-0000-0000B2060000}"/>
    <cellStyle name="Comma [0] 5 39" xfId="1719" xr:uid="{00000000-0005-0000-0000-0000B3060000}"/>
    <cellStyle name="Comma [0] 5 4" xfId="1720" xr:uid="{00000000-0005-0000-0000-0000B4060000}"/>
    <cellStyle name="Comma [0] 5 40" xfId="1721" xr:uid="{00000000-0005-0000-0000-0000B5060000}"/>
    <cellStyle name="Comma [0] 5 41" xfId="1722" xr:uid="{00000000-0005-0000-0000-0000B6060000}"/>
    <cellStyle name="Comma [0] 5 42" xfId="1723" xr:uid="{00000000-0005-0000-0000-0000B7060000}"/>
    <cellStyle name="Comma [0] 5 43" xfId="1724" xr:uid="{00000000-0005-0000-0000-0000B8060000}"/>
    <cellStyle name="Comma [0] 5 44" xfId="1725" xr:uid="{00000000-0005-0000-0000-0000B9060000}"/>
    <cellStyle name="Comma [0] 5 45" xfId="1726" xr:uid="{00000000-0005-0000-0000-0000BA060000}"/>
    <cellStyle name="Comma [0] 5 46" xfId="1727" xr:uid="{00000000-0005-0000-0000-0000BB060000}"/>
    <cellStyle name="Comma [0] 5 47" xfId="1728" xr:uid="{00000000-0005-0000-0000-0000BC060000}"/>
    <cellStyle name="Comma [0] 5 48" xfId="1729" xr:uid="{00000000-0005-0000-0000-0000BD060000}"/>
    <cellStyle name="Comma [0] 5 49" xfId="1730" xr:uid="{00000000-0005-0000-0000-0000BE060000}"/>
    <cellStyle name="Comma [0] 5 5" xfId="1731" xr:uid="{00000000-0005-0000-0000-0000BF060000}"/>
    <cellStyle name="Comma [0] 5 50" xfId="1732" xr:uid="{00000000-0005-0000-0000-0000C0060000}"/>
    <cellStyle name="Comma [0] 5 51" xfId="1733" xr:uid="{00000000-0005-0000-0000-0000C1060000}"/>
    <cellStyle name="Comma [0] 5 52" xfId="1734" xr:uid="{00000000-0005-0000-0000-0000C2060000}"/>
    <cellStyle name="Comma [0] 5 53" xfId="1735" xr:uid="{00000000-0005-0000-0000-0000C3060000}"/>
    <cellStyle name="Comma [0] 5 54" xfId="1736" xr:uid="{00000000-0005-0000-0000-0000C4060000}"/>
    <cellStyle name="Comma [0] 5 55" xfId="1737" xr:uid="{00000000-0005-0000-0000-0000C5060000}"/>
    <cellStyle name="Comma [0] 5 56" xfId="1738" xr:uid="{00000000-0005-0000-0000-0000C6060000}"/>
    <cellStyle name="Comma [0] 5 57" xfId="1739" xr:uid="{00000000-0005-0000-0000-0000C7060000}"/>
    <cellStyle name="Comma [0] 5 58" xfId="1740" xr:uid="{00000000-0005-0000-0000-0000C8060000}"/>
    <cellStyle name="Comma [0] 5 59" xfId="1741" xr:uid="{00000000-0005-0000-0000-0000C9060000}"/>
    <cellStyle name="Comma [0] 5 6" xfId="1742" xr:uid="{00000000-0005-0000-0000-0000CA060000}"/>
    <cellStyle name="Comma [0] 5 60" xfId="1743" xr:uid="{00000000-0005-0000-0000-0000CB060000}"/>
    <cellStyle name="Comma [0] 5 61" xfId="1744" xr:uid="{00000000-0005-0000-0000-0000CC060000}"/>
    <cellStyle name="Comma [0] 5 62" xfId="1745" xr:uid="{00000000-0005-0000-0000-0000CD060000}"/>
    <cellStyle name="Comma [0] 5 63" xfId="1746" xr:uid="{00000000-0005-0000-0000-0000CE060000}"/>
    <cellStyle name="Comma [0] 5 64" xfId="1747" xr:uid="{00000000-0005-0000-0000-0000CF060000}"/>
    <cellStyle name="Comma [0] 5 65" xfId="1748" xr:uid="{00000000-0005-0000-0000-0000D0060000}"/>
    <cellStyle name="Comma [0] 5 66" xfId="1749" xr:uid="{00000000-0005-0000-0000-0000D1060000}"/>
    <cellStyle name="Comma [0] 5 67" xfId="1750" xr:uid="{00000000-0005-0000-0000-0000D2060000}"/>
    <cellStyle name="Comma [0] 5 68" xfId="1751" xr:uid="{00000000-0005-0000-0000-0000D3060000}"/>
    <cellStyle name="Comma [0] 5 69" xfId="1752" xr:uid="{00000000-0005-0000-0000-0000D4060000}"/>
    <cellStyle name="Comma [0] 5 7" xfId="1753" xr:uid="{00000000-0005-0000-0000-0000D5060000}"/>
    <cellStyle name="Comma [0] 5 70" xfId="1754" xr:uid="{00000000-0005-0000-0000-0000D6060000}"/>
    <cellStyle name="Comma [0] 5 71" xfId="1755" xr:uid="{00000000-0005-0000-0000-0000D7060000}"/>
    <cellStyle name="Comma [0] 5 72" xfId="1756" xr:uid="{00000000-0005-0000-0000-0000D8060000}"/>
    <cellStyle name="Comma [0] 5 73" xfId="1757" xr:uid="{00000000-0005-0000-0000-0000D9060000}"/>
    <cellStyle name="Comma [0] 5 74" xfId="1758" xr:uid="{00000000-0005-0000-0000-0000DA060000}"/>
    <cellStyle name="Comma [0] 5 75" xfId="1759" xr:uid="{00000000-0005-0000-0000-0000DB060000}"/>
    <cellStyle name="Comma [0] 5 76" xfId="1760" xr:uid="{00000000-0005-0000-0000-0000DC060000}"/>
    <cellStyle name="Comma [0] 5 8" xfId="1761" xr:uid="{00000000-0005-0000-0000-0000DD060000}"/>
    <cellStyle name="Comma [0] 5 9" xfId="1762" xr:uid="{00000000-0005-0000-0000-0000DE060000}"/>
    <cellStyle name="Comma [0] 50" xfId="1763" xr:uid="{00000000-0005-0000-0000-0000DF060000}"/>
    <cellStyle name="Comma [0] 51" xfId="1764" xr:uid="{00000000-0005-0000-0000-0000E0060000}"/>
    <cellStyle name="Comma [0] 53" xfId="1765" xr:uid="{00000000-0005-0000-0000-0000E1060000}"/>
    <cellStyle name="Comma [0] 54" xfId="1766" xr:uid="{00000000-0005-0000-0000-0000E2060000}"/>
    <cellStyle name="Comma [0] 55" xfId="1767" xr:uid="{00000000-0005-0000-0000-0000E3060000}"/>
    <cellStyle name="Comma [0] 56" xfId="1768" xr:uid="{00000000-0005-0000-0000-0000E4060000}"/>
    <cellStyle name="Comma [0] 57" xfId="1769" xr:uid="{00000000-0005-0000-0000-0000E5060000}"/>
    <cellStyle name="Comma [0] 58" xfId="1770" xr:uid="{00000000-0005-0000-0000-0000E6060000}"/>
    <cellStyle name="Comma [0] 59" xfId="1771" xr:uid="{00000000-0005-0000-0000-0000E7060000}"/>
    <cellStyle name="Comma [0] 6" xfId="1772" xr:uid="{00000000-0005-0000-0000-0000E8060000}"/>
    <cellStyle name="Comma [0] 60" xfId="1773" xr:uid="{00000000-0005-0000-0000-0000E9060000}"/>
    <cellStyle name="Comma [0] 61" xfId="1774" xr:uid="{00000000-0005-0000-0000-0000EA060000}"/>
    <cellStyle name="Comma [0] 62" xfId="1775" xr:uid="{00000000-0005-0000-0000-0000EB060000}"/>
    <cellStyle name="Comma [0] 63" xfId="1776" xr:uid="{00000000-0005-0000-0000-0000EC060000}"/>
    <cellStyle name="Comma [0] 64" xfId="1777" xr:uid="{00000000-0005-0000-0000-0000ED060000}"/>
    <cellStyle name="Comma [0] 65" xfId="1778" xr:uid="{00000000-0005-0000-0000-0000EE060000}"/>
    <cellStyle name="Comma [0] 66" xfId="1779" xr:uid="{00000000-0005-0000-0000-0000EF060000}"/>
    <cellStyle name="Comma [0] 67" xfId="1780" xr:uid="{00000000-0005-0000-0000-0000F0060000}"/>
    <cellStyle name="Comma [0] 68" xfId="1781" xr:uid="{00000000-0005-0000-0000-0000F1060000}"/>
    <cellStyle name="Comma [0] 69" xfId="1782" xr:uid="{00000000-0005-0000-0000-0000F2060000}"/>
    <cellStyle name="Comma [0] 7" xfId="2568" xr:uid="{00000000-0005-0000-0000-0000F3060000}"/>
    <cellStyle name="Comma [0] 70" xfId="1783" xr:uid="{00000000-0005-0000-0000-0000F4060000}"/>
    <cellStyle name="Comma [0] 71" xfId="1784" xr:uid="{00000000-0005-0000-0000-0000F5060000}"/>
    <cellStyle name="Comma [0] 72" xfId="1785" xr:uid="{00000000-0005-0000-0000-0000F6060000}"/>
    <cellStyle name="Comma [0] 73" xfId="1786" xr:uid="{00000000-0005-0000-0000-0000F7060000}"/>
    <cellStyle name="Comma [0] 74" xfId="1787" xr:uid="{00000000-0005-0000-0000-0000F8060000}"/>
    <cellStyle name="Comma [0] 75" xfId="1788" xr:uid="{00000000-0005-0000-0000-0000F9060000}"/>
    <cellStyle name="Comma [0] 77" xfId="1789" xr:uid="{00000000-0005-0000-0000-0000FA060000}"/>
    <cellStyle name="Comma [0] 78" xfId="1790" xr:uid="{00000000-0005-0000-0000-0000FB060000}"/>
    <cellStyle name="Comma [0] 79" xfId="1791" xr:uid="{00000000-0005-0000-0000-0000FC060000}"/>
    <cellStyle name="Comma [0] 8" xfId="1792" xr:uid="{00000000-0005-0000-0000-0000FD060000}"/>
    <cellStyle name="Comma [0] 8 10" xfId="1793" xr:uid="{00000000-0005-0000-0000-0000FE060000}"/>
    <cellStyle name="Comma [0] 8 11" xfId="1794" xr:uid="{00000000-0005-0000-0000-0000FF060000}"/>
    <cellStyle name="Comma [0] 8 12" xfId="1795" xr:uid="{00000000-0005-0000-0000-000000070000}"/>
    <cellStyle name="Comma [0] 8 13" xfId="1796" xr:uid="{00000000-0005-0000-0000-000001070000}"/>
    <cellStyle name="Comma [0] 8 14" xfId="1797" xr:uid="{00000000-0005-0000-0000-000002070000}"/>
    <cellStyle name="Comma [0] 8 15" xfId="1798" xr:uid="{00000000-0005-0000-0000-000003070000}"/>
    <cellStyle name="Comma [0] 8 16" xfId="1799" xr:uid="{00000000-0005-0000-0000-000004070000}"/>
    <cellStyle name="Comma [0] 8 17" xfId="1800" xr:uid="{00000000-0005-0000-0000-000005070000}"/>
    <cellStyle name="Comma [0] 8 18" xfId="1801" xr:uid="{00000000-0005-0000-0000-000006070000}"/>
    <cellStyle name="Comma [0] 8 19" xfId="1802" xr:uid="{00000000-0005-0000-0000-000007070000}"/>
    <cellStyle name="Comma [0] 8 2" xfId="1803" xr:uid="{00000000-0005-0000-0000-000008070000}"/>
    <cellStyle name="Comma [0] 8 20" xfId="1804" xr:uid="{00000000-0005-0000-0000-000009070000}"/>
    <cellStyle name="Comma [0] 8 21" xfId="1805" xr:uid="{00000000-0005-0000-0000-00000A070000}"/>
    <cellStyle name="Comma [0] 8 22" xfId="1806" xr:uid="{00000000-0005-0000-0000-00000B070000}"/>
    <cellStyle name="Comma [0] 8 23" xfId="1807" xr:uid="{00000000-0005-0000-0000-00000C070000}"/>
    <cellStyle name="Comma [0] 8 24" xfId="1808" xr:uid="{00000000-0005-0000-0000-00000D070000}"/>
    <cellStyle name="Comma [0] 8 25" xfId="1809" xr:uid="{00000000-0005-0000-0000-00000E070000}"/>
    <cellStyle name="Comma [0] 8 26" xfId="1810" xr:uid="{00000000-0005-0000-0000-00000F070000}"/>
    <cellStyle name="Comma [0] 8 27" xfId="1811" xr:uid="{00000000-0005-0000-0000-000010070000}"/>
    <cellStyle name="Comma [0] 8 28" xfId="1812" xr:uid="{00000000-0005-0000-0000-000011070000}"/>
    <cellStyle name="Comma [0] 8 29" xfId="1813" xr:uid="{00000000-0005-0000-0000-000012070000}"/>
    <cellStyle name="Comma [0] 8 3" xfId="1814" xr:uid="{00000000-0005-0000-0000-000013070000}"/>
    <cellStyle name="Comma [0] 8 30" xfId="1815" xr:uid="{00000000-0005-0000-0000-000014070000}"/>
    <cellStyle name="Comma [0] 8 31" xfId="1816" xr:uid="{00000000-0005-0000-0000-000015070000}"/>
    <cellStyle name="Comma [0] 8 32" xfId="1817" xr:uid="{00000000-0005-0000-0000-000016070000}"/>
    <cellStyle name="Comma [0] 8 33" xfId="1818" xr:uid="{00000000-0005-0000-0000-000017070000}"/>
    <cellStyle name="Comma [0] 8 34" xfId="1819" xr:uid="{00000000-0005-0000-0000-000018070000}"/>
    <cellStyle name="Comma [0] 8 35" xfId="1820" xr:uid="{00000000-0005-0000-0000-000019070000}"/>
    <cellStyle name="Comma [0] 8 36" xfId="1821" xr:uid="{00000000-0005-0000-0000-00001A070000}"/>
    <cellStyle name="Comma [0] 8 37" xfId="1822" xr:uid="{00000000-0005-0000-0000-00001B070000}"/>
    <cellStyle name="Comma [0] 8 38" xfId="1823" xr:uid="{00000000-0005-0000-0000-00001C070000}"/>
    <cellStyle name="Comma [0] 8 39" xfId="1824" xr:uid="{00000000-0005-0000-0000-00001D070000}"/>
    <cellStyle name="Comma [0] 8 4" xfId="1825" xr:uid="{00000000-0005-0000-0000-00001E070000}"/>
    <cellStyle name="Comma [0] 8 40" xfId="1826" xr:uid="{00000000-0005-0000-0000-00001F070000}"/>
    <cellStyle name="Comma [0] 8 41" xfId="1827" xr:uid="{00000000-0005-0000-0000-000020070000}"/>
    <cellStyle name="Comma [0] 8 42" xfId="1828" xr:uid="{00000000-0005-0000-0000-000021070000}"/>
    <cellStyle name="Comma [0] 8 43" xfId="1829" xr:uid="{00000000-0005-0000-0000-000022070000}"/>
    <cellStyle name="Comma [0] 8 44" xfId="1830" xr:uid="{00000000-0005-0000-0000-000023070000}"/>
    <cellStyle name="Comma [0] 8 45" xfId="1831" xr:uid="{00000000-0005-0000-0000-000024070000}"/>
    <cellStyle name="Comma [0] 8 46" xfId="1832" xr:uid="{00000000-0005-0000-0000-000025070000}"/>
    <cellStyle name="Comma [0] 8 47" xfId="1833" xr:uid="{00000000-0005-0000-0000-000026070000}"/>
    <cellStyle name="Comma [0] 8 48" xfId="1834" xr:uid="{00000000-0005-0000-0000-000027070000}"/>
    <cellStyle name="Comma [0] 8 49" xfId="1835" xr:uid="{00000000-0005-0000-0000-000028070000}"/>
    <cellStyle name="Comma [0] 8 5" xfId="1836" xr:uid="{00000000-0005-0000-0000-000029070000}"/>
    <cellStyle name="Comma [0] 8 50" xfId="1837" xr:uid="{00000000-0005-0000-0000-00002A070000}"/>
    <cellStyle name="Comma [0] 8 51" xfId="1838" xr:uid="{00000000-0005-0000-0000-00002B070000}"/>
    <cellStyle name="Comma [0] 8 6" xfId="1839" xr:uid="{00000000-0005-0000-0000-00002C070000}"/>
    <cellStyle name="Comma [0] 8 7" xfId="1840" xr:uid="{00000000-0005-0000-0000-00002D070000}"/>
    <cellStyle name="Comma [0] 8 8" xfId="1841" xr:uid="{00000000-0005-0000-0000-00002E070000}"/>
    <cellStyle name="Comma [0] 8 9" xfId="1842" xr:uid="{00000000-0005-0000-0000-00002F070000}"/>
    <cellStyle name="Comma [0] 80" xfId="1843" xr:uid="{00000000-0005-0000-0000-000030070000}"/>
    <cellStyle name="Comma [0] 9" xfId="1844" xr:uid="{00000000-0005-0000-0000-000031070000}"/>
    <cellStyle name="Comma [0] 9 10" xfId="1845" xr:uid="{00000000-0005-0000-0000-000032070000}"/>
    <cellStyle name="Comma [0] 9 11" xfId="1846" xr:uid="{00000000-0005-0000-0000-000033070000}"/>
    <cellStyle name="Comma [0] 9 12" xfId="1847" xr:uid="{00000000-0005-0000-0000-000034070000}"/>
    <cellStyle name="Comma [0] 9 13" xfId="1848" xr:uid="{00000000-0005-0000-0000-000035070000}"/>
    <cellStyle name="Comma [0] 9 14" xfId="1849" xr:uid="{00000000-0005-0000-0000-000036070000}"/>
    <cellStyle name="Comma [0] 9 15" xfId="1850" xr:uid="{00000000-0005-0000-0000-000037070000}"/>
    <cellStyle name="Comma [0] 9 16" xfId="1851" xr:uid="{00000000-0005-0000-0000-000038070000}"/>
    <cellStyle name="Comma [0] 9 17" xfId="1852" xr:uid="{00000000-0005-0000-0000-000039070000}"/>
    <cellStyle name="Comma [0] 9 18" xfId="1853" xr:uid="{00000000-0005-0000-0000-00003A070000}"/>
    <cellStyle name="Comma [0] 9 19" xfId="1854" xr:uid="{00000000-0005-0000-0000-00003B070000}"/>
    <cellStyle name="Comma [0] 9 2" xfId="1855" xr:uid="{00000000-0005-0000-0000-00003C070000}"/>
    <cellStyle name="Comma [0] 9 20" xfId="1856" xr:uid="{00000000-0005-0000-0000-00003D070000}"/>
    <cellStyle name="Comma [0] 9 21" xfId="1857" xr:uid="{00000000-0005-0000-0000-00003E070000}"/>
    <cellStyle name="Comma [0] 9 22" xfId="1858" xr:uid="{00000000-0005-0000-0000-00003F070000}"/>
    <cellStyle name="Comma [0] 9 23" xfId="1859" xr:uid="{00000000-0005-0000-0000-000040070000}"/>
    <cellStyle name="Comma [0] 9 24" xfId="1860" xr:uid="{00000000-0005-0000-0000-000041070000}"/>
    <cellStyle name="Comma [0] 9 25" xfId="1861" xr:uid="{00000000-0005-0000-0000-000042070000}"/>
    <cellStyle name="Comma [0] 9 26" xfId="1862" xr:uid="{00000000-0005-0000-0000-000043070000}"/>
    <cellStyle name="Comma [0] 9 27" xfId="1863" xr:uid="{00000000-0005-0000-0000-000044070000}"/>
    <cellStyle name="Comma [0] 9 28" xfId="1864" xr:uid="{00000000-0005-0000-0000-000045070000}"/>
    <cellStyle name="Comma [0] 9 29" xfId="1865" xr:uid="{00000000-0005-0000-0000-000046070000}"/>
    <cellStyle name="Comma [0] 9 3" xfId="1866" xr:uid="{00000000-0005-0000-0000-000047070000}"/>
    <cellStyle name="Comma [0] 9 30" xfId="1867" xr:uid="{00000000-0005-0000-0000-000048070000}"/>
    <cellStyle name="Comma [0] 9 31" xfId="1868" xr:uid="{00000000-0005-0000-0000-000049070000}"/>
    <cellStyle name="Comma [0] 9 32" xfId="1869" xr:uid="{00000000-0005-0000-0000-00004A070000}"/>
    <cellStyle name="Comma [0] 9 33" xfId="1870" xr:uid="{00000000-0005-0000-0000-00004B070000}"/>
    <cellStyle name="Comma [0] 9 34" xfId="1871" xr:uid="{00000000-0005-0000-0000-00004C070000}"/>
    <cellStyle name="Comma [0] 9 35" xfId="1872" xr:uid="{00000000-0005-0000-0000-00004D070000}"/>
    <cellStyle name="Comma [0] 9 36" xfId="1873" xr:uid="{00000000-0005-0000-0000-00004E070000}"/>
    <cellStyle name="Comma [0] 9 37" xfId="1874" xr:uid="{00000000-0005-0000-0000-00004F070000}"/>
    <cellStyle name="Comma [0] 9 38" xfId="1875" xr:uid="{00000000-0005-0000-0000-000050070000}"/>
    <cellStyle name="Comma [0] 9 39" xfId="1876" xr:uid="{00000000-0005-0000-0000-000051070000}"/>
    <cellStyle name="Comma [0] 9 4" xfId="1877" xr:uid="{00000000-0005-0000-0000-000052070000}"/>
    <cellStyle name="Comma [0] 9 40" xfId="1878" xr:uid="{00000000-0005-0000-0000-000053070000}"/>
    <cellStyle name="Comma [0] 9 41" xfId="1879" xr:uid="{00000000-0005-0000-0000-000054070000}"/>
    <cellStyle name="Comma [0] 9 42" xfId="1880" xr:uid="{00000000-0005-0000-0000-000055070000}"/>
    <cellStyle name="Comma [0] 9 43" xfId="1881" xr:uid="{00000000-0005-0000-0000-000056070000}"/>
    <cellStyle name="Comma [0] 9 44" xfId="1882" xr:uid="{00000000-0005-0000-0000-000057070000}"/>
    <cellStyle name="Comma [0] 9 45" xfId="1883" xr:uid="{00000000-0005-0000-0000-000058070000}"/>
    <cellStyle name="Comma [0] 9 46" xfId="1884" xr:uid="{00000000-0005-0000-0000-000059070000}"/>
    <cellStyle name="Comma [0] 9 47" xfId="1885" xr:uid="{00000000-0005-0000-0000-00005A070000}"/>
    <cellStyle name="Comma [0] 9 48" xfId="1886" xr:uid="{00000000-0005-0000-0000-00005B070000}"/>
    <cellStyle name="Comma [0] 9 49" xfId="1887" xr:uid="{00000000-0005-0000-0000-00005C070000}"/>
    <cellStyle name="Comma [0] 9 5" xfId="1888" xr:uid="{00000000-0005-0000-0000-00005D070000}"/>
    <cellStyle name="Comma [0] 9 50" xfId="1889" xr:uid="{00000000-0005-0000-0000-00005E070000}"/>
    <cellStyle name="Comma [0] 9 51" xfId="1890" xr:uid="{00000000-0005-0000-0000-00005F070000}"/>
    <cellStyle name="Comma [0] 9 6" xfId="1891" xr:uid="{00000000-0005-0000-0000-000060070000}"/>
    <cellStyle name="Comma [0] 9 7" xfId="1892" xr:uid="{00000000-0005-0000-0000-000061070000}"/>
    <cellStyle name="Comma [0] 9 8" xfId="1893" xr:uid="{00000000-0005-0000-0000-000062070000}"/>
    <cellStyle name="Comma [0] 9 9" xfId="1894" xr:uid="{00000000-0005-0000-0000-000063070000}"/>
    <cellStyle name="Comma 10" xfId="1895" xr:uid="{00000000-0005-0000-0000-000064070000}"/>
    <cellStyle name="Comma 10 2" xfId="1896" xr:uid="{00000000-0005-0000-0000-000065070000}"/>
    <cellStyle name="Comma 11" xfId="1897" xr:uid="{00000000-0005-0000-0000-000066070000}"/>
    <cellStyle name="Comma 11 2" xfId="1898" xr:uid="{00000000-0005-0000-0000-000067070000}"/>
    <cellStyle name="Comma 12" xfId="1899" xr:uid="{00000000-0005-0000-0000-000068070000}"/>
    <cellStyle name="Comma 13" xfId="1900" xr:uid="{00000000-0005-0000-0000-000069070000}"/>
    <cellStyle name="Comma 13 2" xfId="2134" xr:uid="{00000000-0005-0000-0000-00006A070000}"/>
    <cellStyle name="Comma 14" xfId="1901" xr:uid="{00000000-0005-0000-0000-00006B070000}"/>
    <cellStyle name="Comma 15" xfId="1902" xr:uid="{00000000-0005-0000-0000-00006C070000}"/>
    <cellStyle name="Comma 15 2" xfId="2286" xr:uid="{00000000-0005-0000-0000-00006D070000}"/>
    <cellStyle name="Comma 16" xfId="1903" xr:uid="{00000000-0005-0000-0000-00006E070000}"/>
    <cellStyle name="Comma 16 2" xfId="2289" xr:uid="{00000000-0005-0000-0000-00006F070000}"/>
    <cellStyle name="Comma 17" xfId="1904" xr:uid="{00000000-0005-0000-0000-000070070000}"/>
    <cellStyle name="Comma 18" xfId="1905" xr:uid="{00000000-0005-0000-0000-000071070000}"/>
    <cellStyle name="Comma 19" xfId="1906" xr:uid="{00000000-0005-0000-0000-000072070000}"/>
    <cellStyle name="Comma 2" xfId="5" xr:uid="{00000000-0005-0000-0000-000073070000}"/>
    <cellStyle name="Comma 2 14" xfId="1907" xr:uid="{00000000-0005-0000-0000-000074070000}"/>
    <cellStyle name="Comma 2 2" xfId="1908" xr:uid="{00000000-0005-0000-0000-000075070000}"/>
    <cellStyle name="Comma 2 2 2" xfId="1909" xr:uid="{00000000-0005-0000-0000-000076070000}"/>
    <cellStyle name="Comma 2 2 2 2" xfId="1910" xr:uid="{00000000-0005-0000-0000-000077070000}"/>
    <cellStyle name="Comma 2 2 3" xfId="1911" xr:uid="{00000000-0005-0000-0000-000078070000}"/>
    <cellStyle name="Comma 2 2 3 2" xfId="1912" xr:uid="{00000000-0005-0000-0000-000079070000}"/>
    <cellStyle name="Comma 2 3" xfId="1913" xr:uid="{00000000-0005-0000-0000-00007A070000}"/>
    <cellStyle name="Comma 2 3 2" xfId="1914" xr:uid="{00000000-0005-0000-0000-00007B070000}"/>
    <cellStyle name="Comma 2 3 3" xfId="1915" xr:uid="{00000000-0005-0000-0000-00007C070000}"/>
    <cellStyle name="Comma 2 4" xfId="1916" xr:uid="{00000000-0005-0000-0000-00007D070000}"/>
    <cellStyle name="Comma 2 4 2" xfId="1917" xr:uid="{00000000-0005-0000-0000-00007E070000}"/>
    <cellStyle name="Comma 2 5" xfId="1918" xr:uid="{00000000-0005-0000-0000-00007F070000}"/>
    <cellStyle name="Comma 2 6" xfId="1919" xr:uid="{00000000-0005-0000-0000-000080070000}"/>
    <cellStyle name="Comma 2 6 2" xfId="1920" xr:uid="{00000000-0005-0000-0000-000081070000}"/>
    <cellStyle name="Comma 20" xfId="1921" xr:uid="{00000000-0005-0000-0000-000082070000}"/>
    <cellStyle name="Comma 21" xfId="1922" xr:uid="{00000000-0005-0000-0000-000083070000}"/>
    <cellStyle name="Comma 21 2" xfId="2287" xr:uid="{00000000-0005-0000-0000-000084070000}"/>
    <cellStyle name="Comma 22" xfId="1923" xr:uid="{00000000-0005-0000-0000-000085070000}"/>
    <cellStyle name="Comma 23" xfId="1924" xr:uid="{00000000-0005-0000-0000-000086070000}"/>
    <cellStyle name="Comma 24" xfId="1925" xr:uid="{00000000-0005-0000-0000-000087070000}"/>
    <cellStyle name="Comma 25" xfId="1926" xr:uid="{00000000-0005-0000-0000-000088070000}"/>
    <cellStyle name="Comma 26" xfId="1927" xr:uid="{00000000-0005-0000-0000-000089070000}"/>
    <cellStyle name="Comma 27" xfId="1928" xr:uid="{00000000-0005-0000-0000-00008A070000}"/>
    <cellStyle name="Comma 28" xfId="1929" xr:uid="{00000000-0005-0000-0000-00008B070000}"/>
    <cellStyle name="Comma 29" xfId="1930" xr:uid="{00000000-0005-0000-0000-00008C070000}"/>
    <cellStyle name="Comma 3" xfId="1931" xr:uid="{00000000-0005-0000-0000-00008D070000}"/>
    <cellStyle name="Comma 3 2" xfId="1932" xr:uid="{00000000-0005-0000-0000-00008E070000}"/>
    <cellStyle name="Comma 3 2 2" xfId="1933" xr:uid="{00000000-0005-0000-0000-00008F070000}"/>
    <cellStyle name="Comma 3 2 3" xfId="1934" xr:uid="{00000000-0005-0000-0000-000090070000}"/>
    <cellStyle name="Comma 3 3" xfId="1935" xr:uid="{00000000-0005-0000-0000-000091070000}"/>
    <cellStyle name="Comma 3 3 2" xfId="1936" xr:uid="{00000000-0005-0000-0000-000092070000}"/>
    <cellStyle name="Comma 3 4" xfId="1937" xr:uid="{00000000-0005-0000-0000-000093070000}"/>
    <cellStyle name="Comma 3 5" xfId="1938" xr:uid="{00000000-0005-0000-0000-000094070000}"/>
    <cellStyle name="Comma 3 6" xfId="1939" xr:uid="{00000000-0005-0000-0000-000095070000}"/>
    <cellStyle name="Comma 3 7" xfId="1940" xr:uid="{00000000-0005-0000-0000-000096070000}"/>
    <cellStyle name="Comma 30" xfId="1941" xr:uid="{00000000-0005-0000-0000-000097070000}"/>
    <cellStyle name="Comma 31" xfId="1942" xr:uid="{00000000-0005-0000-0000-000098070000}"/>
    <cellStyle name="Comma 32" xfId="1943" xr:uid="{00000000-0005-0000-0000-000099070000}"/>
    <cellStyle name="Comma 33" xfId="1944" xr:uid="{00000000-0005-0000-0000-00009A070000}"/>
    <cellStyle name="Comma 34" xfId="1945" xr:uid="{00000000-0005-0000-0000-00009B070000}"/>
    <cellStyle name="Comma 35" xfId="1946" xr:uid="{00000000-0005-0000-0000-00009C070000}"/>
    <cellStyle name="Comma 36" xfId="1947" xr:uid="{00000000-0005-0000-0000-00009D070000}"/>
    <cellStyle name="Comma 37" xfId="1948" xr:uid="{00000000-0005-0000-0000-00009E070000}"/>
    <cellStyle name="Comma 38" xfId="1949" xr:uid="{00000000-0005-0000-0000-00009F070000}"/>
    <cellStyle name="Comma 39" xfId="1950" xr:uid="{00000000-0005-0000-0000-0000A0070000}"/>
    <cellStyle name="Comma 4" xfId="1951" xr:uid="{00000000-0005-0000-0000-0000A1070000}"/>
    <cellStyle name="Comma 4 2" xfId="1952" xr:uid="{00000000-0005-0000-0000-0000A2070000}"/>
    <cellStyle name="Comma 4 3" xfId="1953" xr:uid="{00000000-0005-0000-0000-0000A3070000}"/>
    <cellStyle name="Comma 4 4" xfId="1954" xr:uid="{00000000-0005-0000-0000-0000A4070000}"/>
    <cellStyle name="Comma 40" xfId="1955" xr:uid="{00000000-0005-0000-0000-0000A5070000}"/>
    <cellStyle name="Comma 41" xfId="1956" xr:uid="{00000000-0005-0000-0000-0000A6070000}"/>
    <cellStyle name="Comma 41 2" xfId="1957" xr:uid="{00000000-0005-0000-0000-0000A7070000}"/>
    <cellStyle name="Comma 42" xfId="1958" xr:uid="{00000000-0005-0000-0000-0000A8070000}"/>
    <cellStyle name="Comma 43" xfId="1959" xr:uid="{00000000-0005-0000-0000-0000A9070000}"/>
    <cellStyle name="Comma 44" xfId="1960" xr:uid="{00000000-0005-0000-0000-0000AA070000}"/>
    <cellStyle name="Comma 44 2" xfId="1961" xr:uid="{00000000-0005-0000-0000-0000AB070000}"/>
    <cellStyle name="Comma 44 3" xfId="1962" xr:uid="{00000000-0005-0000-0000-0000AC070000}"/>
    <cellStyle name="Comma 45" xfId="1963" xr:uid="{00000000-0005-0000-0000-0000AD070000}"/>
    <cellStyle name="Comma 45 2" xfId="1964" xr:uid="{00000000-0005-0000-0000-0000AE070000}"/>
    <cellStyle name="Comma 45 3" xfId="1965" xr:uid="{00000000-0005-0000-0000-0000AF070000}"/>
    <cellStyle name="Comma 46" xfId="1966" xr:uid="{00000000-0005-0000-0000-0000B0070000}"/>
    <cellStyle name="Comma 46 2" xfId="1967" xr:uid="{00000000-0005-0000-0000-0000B1070000}"/>
    <cellStyle name="Comma 47" xfId="1968" xr:uid="{00000000-0005-0000-0000-0000B2070000}"/>
    <cellStyle name="Comma 47 2" xfId="1969" xr:uid="{00000000-0005-0000-0000-0000B3070000}"/>
    <cellStyle name="Comma 48" xfId="1970" xr:uid="{00000000-0005-0000-0000-0000B4070000}"/>
    <cellStyle name="Comma 49" xfId="1971" xr:uid="{00000000-0005-0000-0000-0000B5070000}"/>
    <cellStyle name="Comma 5" xfId="1972" xr:uid="{00000000-0005-0000-0000-0000B6070000}"/>
    <cellStyle name="Comma 5 2" xfId="1973" xr:uid="{00000000-0005-0000-0000-0000B7070000}"/>
    <cellStyle name="Comma 5 2 2" xfId="1974" xr:uid="{00000000-0005-0000-0000-0000B8070000}"/>
    <cellStyle name="Comma 5 3" xfId="1975" xr:uid="{00000000-0005-0000-0000-0000B9070000}"/>
    <cellStyle name="Comma 5 4" xfId="1976" xr:uid="{00000000-0005-0000-0000-0000BA070000}"/>
    <cellStyle name="Comma 50" xfId="1977" xr:uid="{00000000-0005-0000-0000-0000BB070000}"/>
    <cellStyle name="Comma 51" xfId="1978" xr:uid="{00000000-0005-0000-0000-0000BC070000}"/>
    <cellStyle name="Comma 52" xfId="2132" xr:uid="{00000000-0005-0000-0000-0000BD070000}"/>
    <cellStyle name="Comma 53" xfId="2537" xr:uid="{00000000-0005-0000-0000-0000BE070000}"/>
    <cellStyle name="Comma 6" xfId="1979" xr:uid="{00000000-0005-0000-0000-0000BF070000}"/>
    <cellStyle name="Comma 6 2" xfId="1980" xr:uid="{00000000-0005-0000-0000-0000C0070000}"/>
    <cellStyle name="Comma 6 3" xfId="1981" xr:uid="{00000000-0005-0000-0000-0000C1070000}"/>
    <cellStyle name="Comma 6 4" xfId="1982" xr:uid="{00000000-0005-0000-0000-0000C2070000}"/>
    <cellStyle name="Comma 61" xfId="1983" xr:uid="{00000000-0005-0000-0000-0000C3070000}"/>
    <cellStyle name="Comma 62" xfId="1984" xr:uid="{00000000-0005-0000-0000-0000C4070000}"/>
    <cellStyle name="Comma 68" xfId="1985" xr:uid="{00000000-0005-0000-0000-0000C5070000}"/>
    <cellStyle name="Comma 7" xfId="1986" xr:uid="{00000000-0005-0000-0000-0000C6070000}"/>
    <cellStyle name="Comma 7 2" xfId="1987" xr:uid="{00000000-0005-0000-0000-0000C7070000}"/>
    <cellStyle name="Comma 8" xfId="1988" xr:uid="{00000000-0005-0000-0000-0000C8070000}"/>
    <cellStyle name="Comma 81" xfId="1989" xr:uid="{00000000-0005-0000-0000-0000C9070000}"/>
    <cellStyle name="Comma 85" xfId="1990" xr:uid="{00000000-0005-0000-0000-0000CA070000}"/>
    <cellStyle name="Comma 9" xfId="1991" xr:uid="{00000000-0005-0000-0000-0000CB070000}"/>
    <cellStyle name="Comma 9 2" xfId="1992" xr:uid="{00000000-0005-0000-0000-0000CC070000}"/>
    <cellStyle name="Comma 93" xfId="1993" xr:uid="{00000000-0005-0000-0000-0000CD070000}"/>
    <cellStyle name="Currency 2" xfId="1994" xr:uid="{00000000-0005-0000-0000-0000CE070000}"/>
    <cellStyle name="DataPilot Category" xfId="2135" xr:uid="{00000000-0005-0000-0000-0000CF070000}"/>
    <cellStyle name="DataPilot Corner" xfId="2136" xr:uid="{00000000-0005-0000-0000-0000D0070000}"/>
    <cellStyle name="DataPilot Field" xfId="2137" xr:uid="{00000000-0005-0000-0000-0000D1070000}"/>
    <cellStyle name="DataPilot Result" xfId="2138" xr:uid="{00000000-0005-0000-0000-0000D2070000}"/>
    <cellStyle name="DataPilot Title" xfId="2139" xr:uid="{00000000-0005-0000-0000-0000D3070000}"/>
    <cellStyle name="DataPilot Value" xfId="2140" xr:uid="{00000000-0005-0000-0000-0000D4070000}"/>
    <cellStyle name="Excel Built-in Comma" xfId="2141" xr:uid="{00000000-0005-0000-0000-0000D5070000}"/>
    <cellStyle name="Excel Built-in Comma [0]" xfId="2142" xr:uid="{00000000-0005-0000-0000-0000D6070000}"/>
    <cellStyle name="Excel Built-in Comma [0] 2" xfId="2579" xr:uid="{00000000-0005-0000-0000-0000D7070000}"/>
    <cellStyle name="Excel Built-in Normal" xfId="1995" xr:uid="{00000000-0005-0000-0000-0000D8070000}"/>
    <cellStyle name="Excel Built-in Percent" xfId="2143" xr:uid="{00000000-0005-0000-0000-0000D9070000}"/>
    <cellStyle name="Explanatory Text 2" xfId="1996" xr:uid="{00000000-0005-0000-0000-0000DA070000}"/>
    <cellStyle name="Explanatory Text 2 2" xfId="1997" xr:uid="{00000000-0005-0000-0000-0000DB070000}"/>
    <cellStyle name="Good 2" xfId="1998" xr:uid="{00000000-0005-0000-0000-0000DC070000}"/>
    <cellStyle name="Good 2 2" xfId="1999" xr:uid="{00000000-0005-0000-0000-0000DD070000}"/>
    <cellStyle name="Heading 1 2" xfId="2000" xr:uid="{00000000-0005-0000-0000-0000DE070000}"/>
    <cellStyle name="Heading 1 2 2" xfId="2001" xr:uid="{00000000-0005-0000-0000-0000DF070000}"/>
    <cellStyle name="Heading 2 2" xfId="2002" xr:uid="{00000000-0005-0000-0000-0000E0070000}"/>
    <cellStyle name="Heading 2 2 2" xfId="2003" xr:uid="{00000000-0005-0000-0000-0000E1070000}"/>
    <cellStyle name="Heading 3 2" xfId="2004" xr:uid="{00000000-0005-0000-0000-0000E2070000}"/>
    <cellStyle name="Heading 3 2 2" xfId="2005" xr:uid="{00000000-0005-0000-0000-0000E3070000}"/>
    <cellStyle name="Heading 4 2" xfId="2006" xr:uid="{00000000-0005-0000-0000-0000E4070000}"/>
    <cellStyle name="Heading 4 2 2" xfId="2007" xr:uid="{00000000-0005-0000-0000-0000E5070000}"/>
    <cellStyle name="Hyperlink 2" xfId="2144" xr:uid="{00000000-0005-0000-0000-0000E6070000}"/>
    <cellStyle name="Hyperlink 3" xfId="2145" xr:uid="{00000000-0005-0000-0000-0000E7070000}"/>
    <cellStyle name="Input 2" xfId="2008" xr:uid="{00000000-0005-0000-0000-0000E8070000}"/>
    <cellStyle name="Input 2 2" xfId="2009" xr:uid="{00000000-0005-0000-0000-0000E9070000}"/>
    <cellStyle name="Linked Cell 2" xfId="2010" xr:uid="{00000000-0005-0000-0000-0000EA070000}"/>
    <cellStyle name="Linked Cell 2 2" xfId="2011" xr:uid="{00000000-0005-0000-0000-0000EB070000}"/>
    <cellStyle name="Neutral 2" xfId="2012" xr:uid="{00000000-0005-0000-0000-0000EC070000}"/>
    <cellStyle name="Neutral 2 2" xfId="2013" xr:uid="{00000000-0005-0000-0000-0000ED070000}"/>
    <cellStyle name="Normal" xfId="0" builtinId="0"/>
    <cellStyle name="Normal 10" xfId="2014" xr:uid="{00000000-0005-0000-0000-0000EF070000}"/>
    <cellStyle name="Normal 10 2" xfId="2146" xr:uid="{00000000-0005-0000-0000-0000F0070000}"/>
    <cellStyle name="Normal 10 2 2" xfId="2147" xr:uid="{00000000-0005-0000-0000-0000F1070000}"/>
    <cellStyle name="Normal 10 2 2 2" xfId="2569" xr:uid="{00000000-0005-0000-0000-0000F2070000}"/>
    <cellStyle name="Normal 10 3" xfId="2148" xr:uid="{00000000-0005-0000-0000-0000F3070000}"/>
    <cellStyle name="Normal 10 4" xfId="2149" xr:uid="{00000000-0005-0000-0000-0000F4070000}"/>
    <cellStyle name="Normal 10 5 2 2" xfId="2150" xr:uid="{00000000-0005-0000-0000-0000F5070000}"/>
    <cellStyle name="Normal 11" xfId="2015" xr:uid="{00000000-0005-0000-0000-0000F6070000}"/>
    <cellStyle name="Normal 11 2" xfId="2151" xr:uid="{00000000-0005-0000-0000-0000F7070000}"/>
    <cellStyle name="Normal 11 3" xfId="2538" xr:uid="{00000000-0005-0000-0000-0000F8070000}"/>
    <cellStyle name="Normal 12" xfId="2131" xr:uid="{00000000-0005-0000-0000-0000F9070000}"/>
    <cellStyle name="Normal 12 2" xfId="2152" xr:uid="{00000000-0005-0000-0000-0000FA070000}"/>
    <cellStyle name="Normal 12 3" xfId="2153" xr:uid="{00000000-0005-0000-0000-0000FB070000}"/>
    <cellStyle name="Normal 12 4" xfId="2154" xr:uid="{00000000-0005-0000-0000-0000FC070000}"/>
    <cellStyle name="Normal 13" xfId="2155" xr:uid="{00000000-0005-0000-0000-0000FD070000}"/>
    <cellStyle name="Normal 13 2" xfId="2156" xr:uid="{00000000-0005-0000-0000-0000FE070000}"/>
    <cellStyle name="Normal 13 6 2" xfId="2157" xr:uid="{00000000-0005-0000-0000-0000FF070000}"/>
    <cellStyle name="Normal 14" xfId="2016" xr:uid="{00000000-0005-0000-0000-000000080000}"/>
    <cellStyle name="Normal 14 2" xfId="2158" xr:uid="{00000000-0005-0000-0000-000001080000}"/>
    <cellStyle name="Normal 14 3" xfId="2159" xr:uid="{00000000-0005-0000-0000-000002080000}"/>
    <cellStyle name="Normal 14 4" xfId="2160" xr:uid="{00000000-0005-0000-0000-000003080000}"/>
    <cellStyle name="Normal 15" xfId="2161" xr:uid="{00000000-0005-0000-0000-000004080000}"/>
    <cellStyle name="Normal 15 2" xfId="2162" xr:uid="{00000000-0005-0000-0000-000005080000}"/>
    <cellStyle name="Normal 15 3" xfId="2163" xr:uid="{00000000-0005-0000-0000-000006080000}"/>
    <cellStyle name="Normal 15 4" xfId="2164" xr:uid="{00000000-0005-0000-0000-000007080000}"/>
    <cellStyle name="Normal 16" xfId="2165" xr:uid="{00000000-0005-0000-0000-000008080000}"/>
    <cellStyle name="Normal 16 2" xfId="2166" xr:uid="{00000000-0005-0000-0000-000009080000}"/>
    <cellStyle name="Normal 16 3" xfId="2167" xr:uid="{00000000-0005-0000-0000-00000A080000}"/>
    <cellStyle name="Normal 16 4" xfId="2168" xr:uid="{00000000-0005-0000-0000-00000B080000}"/>
    <cellStyle name="Normal 17" xfId="2169" xr:uid="{00000000-0005-0000-0000-00000C080000}"/>
    <cellStyle name="Normal 17 2" xfId="2017" xr:uid="{00000000-0005-0000-0000-00000D080000}"/>
    <cellStyle name="Normal 17 2 2" xfId="2018" xr:uid="{00000000-0005-0000-0000-00000E080000}"/>
    <cellStyle name="Normal 17 3" xfId="2170" xr:uid="{00000000-0005-0000-0000-00000F080000}"/>
    <cellStyle name="Normal 17 4" xfId="2171" xr:uid="{00000000-0005-0000-0000-000010080000}"/>
    <cellStyle name="Normal 18" xfId="2019" xr:uid="{00000000-0005-0000-0000-000011080000}"/>
    <cellStyle name="Normal 18 2" xfId="2020" xr:uid="{00000000-0005-0000-0000-000012080000}"/>
    <cellStyle name="Normal 18 3" xfId="2172" xr:uid="{00000000-0005-0000-0000-000013080000}"/>
    <cellStyle name="Normal 18 4" xfId="2173" xr:uid="{00000000-0005-0000-0000-000014080000}"/>
    <cellStyle name="Normal 19" xfId="2174" xr:uid="{00000000-0005-0000-0000-000015080000}"/>
    <cellStyle name="Normal 19 2" xfId="2175" xr:uid="{00000000-0005-0000-0000-000016080000}"/>
    <cellStyle name="Normal 19 3" xfId="2176" xr:uid="{00000000-0005-0000-0000-000017080000}"/>
    <cellStyle name="Normal 19 4" xfId="2177" xr:uid="{00000000-0005-0000-0000-000018080000}"/>
    <cellStyle name="Normal 2" xfId="3" xr:uid="{00000000-0005-0000-0000-000019080000}"/>
    <cellStyle name="Normal 2 10" xfId="2021" xr:uid="{00000000-0005-0000-0000-00001A080000}"/>
    <cellStyle name="Normal 2 100" xfId="2292" xr:uid="{00000000-0005-0000-0000-00001B080000}"/>
    <cellStyle name="Normal 2 101" xfId="2293" xr:uid="{00000000-0005-0000-0000-00001C080000}"/>
    <cellStyle name="Normal 2 102" xfId="2294" xr:uid="{00000000-0005-0000-0000-00001D080000}"/>
    <cellStyle name="Normal 2 103" xfId="2295" xr:uid="{00000000-0005-0000-0000-00001E080000}"/>
    <cellStyle name="Normal 2 104" xfId="2296" xr:uid="{00000000-0005-0000-0000-00001F080000}"/>
    <cellStyle name="Normal 2 105" xfId="2297" xr:uid="{00000000-0005-0000-0000-000020080000}"/>
    <cellStyle name="Normal 2 106" xfId="2298" xr:uid="{00000000-0005-0000-0000-000021080000}"/>
    <cellStyle name="Normal 2 107" xfId="2299" xr:uid="{00000000-0005-0000-0000-000022080000}"/>
    <cellStyle name="Normal 2 108" xfId="2300" xr:uid="{00000000-0005-0000-0000-000023080000}"/>
    <cellStyle name="Normal 2 109" xfId="2301" xr:uid="{00000000-0005-0000-0000-000024080000}"/>
    <cellStyle name="Normal 2 11" xfId="2302" xr:uid="{00000000-0005-0000-0000-000025080000}"/>
    <cellStyle name="Normal 2 11 2 2" xfId="2178" xr:uid="{00000000-0005-0000-0000-000026080000}"/>
    <cellStyle name="Normal 2 110" xfId="2303" xr:uid="{00000000-0005-0000-0000-000027080000}"/>
    <cellStyle name="Normal 2 111" xfId="2304" xr:uid="{00000000-0005-0000-0000-000028080000}"/>
    <cellStyle name="Normal 2 112" xfId="2305" xr:uid="{00000000-0005-0000-0000-000029080000}"/>
    <cellStyle name="Normal 2 113" xfId="2306" xr:uid="{00000000-0005-0000-0000-00002A080000}"/>
    <cellStyle name="Normal 2 114" xfId="2307" xr:uid="{00000000-0005-0000-0000-00002B080000}"/>
    <cellStyle name="Normal 2 115" xfId="2308" xr:uid="{00000000-0005-0000-0000-00002C080000}"/>
    <cellStyle name="Normal 2 116" xfId="2309" xr:uid="{00000000-0005-0000-0000-00002D080000}"/>
    <cellStyle name="Normal 2 117" xfId="2310" xr:uid="{00000000-0005-0000-0000-00002E080000}"/>
    <cellStyle name="Normal 2 118" xfId="2311" xr:uid="{00000000-0005-0000-0000-00002F080000}"/>
    <cellStyle name="Normal 2 119" xfId="2312" xr:uid="{00000000-0005-0000-0000-000030080000}"/>
    <cellStyle name="Normal 2 12" xfId="2313" xr:uid="{00000000-0005-0000-0000-000031080000}"/>
    <cellStyle name="Normal 2 120" xfId="2314" xr:uid="{00000000-0005-0000-0000-000032080000}"/>
    <cellStyle name="Normal 2 121" xfId="2315" xr:uid="{00000000-0005-0000-0000-000033080000}"/>
    <cellStyle name="Normal 2 122" xfId="2316" xr:uid="{00000000-0005-0000-0000-000034080000}"/>
    <cellStyle name="Normal 2 123" xfId="2317" xr:uid="{00000000-0005-0000-0000-000035080000}"/>
    <cellStyle name="Normal 2 124" xfId="2318" xr:uid="{00000000-0005-0000-0000-000036080000}"/>
    <cellStyle name="Normal 2 125" xfId="2319" xr:uid="{00000000-0005-0000-0000-000037080000}"/>
    <cellStyle name="Normal 2 126" xfId="2320" xr:uid="{00000000-0005-0000-0000-000038080000}"/>
    <cellStyle name="Normal 2 127" xfId="2321" xr:uid="{00000000-0005-0000-0000-000039080000}"/>
    <cellStyle name="Normal 2 128" xfId="2322" xr:uid="{00000000-0005-0000-0000-00003A080000}"/>
    <cellStyle name="Normal 2 129" xfId="2323" xr:uid="{00000000-0005-0000-0000-00003B080000}"/>
    <cellStyle name="Normal 2 13" xfId="2324" xr:uid="{00000000-0005-0000-0000-00003C080000}"/>
    <cellStyle name="Normal 2 130" xfId="2325" xr:uid="{00000000-0005-0000-0000-00003D080000}"/>
    <cellStyle name="Normal 2 14" xfId="2022" xr:uid="{00000000-0005-0000-0000-00003E080000}"/>
    <cellStyle name="Normal 2 15" xfId="2326" xr:uid="{00000000-0005-0000-0000-00003F080000}"/>
    <cellStyle name="Normal 2 16" xfId="2179" xr:uid="{00000000-0005-0000-0000-000040080000}"/>
    <cellStyle name="Normal 2 17" xfId="2327" xr:uid="{00000000-0005-0000-0000-000041080000}"/>
    <cellStyle name="Normal 2 18" xfId="2328" xr:uid="{00000000-0005-0000-0000-000042080000}"/>
    <cellStyle name="Normal 2 19" xfId="2329" xr:uid="{00000000-0005-0000-0000-000043080000}"/>
    <cellStyle name="Normal 2 2" xfId="4" xr:uid="{00000000-0005-0000-0000-000044080000}"/>
    <cellStyle name="Normal 2 2 10" xfId="2023" xr:uid="{00000000-0005-0000-0000-000045080000}"/>
    <cellStyle name="Normal 2 2 100" xfId="2330" xr:uid="{00000000-0005-0000-0000-000046080000}"/>
    <cellStyle name="Normal 2 2 101" xfId="2331" xr:uid="{00000000-0005-0000-0000-000047080000}"/>
    <cellStyle name="Normal 2 2 102" xfId="2332" xr:uid="{00000000-0005-0000-0000-000048080000}"/>
    <cellStyle name="Normal 2 2 103" xfId="2333" xr:uid="{00000000-0005-0000-0000-000049080000}"/>
    <cellStyle name="Normal 2 2 104" xfId="2334" xr:uid="{00000000-0005-0000-0000-00004A080000}"/>
    <cellStyle name="Normal 2 2 105" xfId="2335" xr:uid="{00000000-0005-0000-0000-00004B080000}"/>
    <cellStyle name="Normal 2 2 106" xfId="2336" xr:uid="{00000000-0005-0000-0000-00004C080000}"/>
    <cellStyle name="Normal 2 2 107" xfId="2337" xr:uid="{00000000-0005-0000-0000-00004D080000}"/>
    <cellStyle name="Normal 2 2 108" xfId="2338" xr:uid="{00000000-0005-0000-0000-00004E080000}"/>
    <cellStyle name="Normal 2 2 109" xfId="2339" xr:uid="{00000000-0005-0000-0000-00004F080000}"/>
    <cellStyle name="Normal 2 2 11" xfId="2340" xr:uid="{00000000-0005-0000-0000-000050080000}"/>
    <cellStyle name="Normal 2 2 110" xfId="2341" xr:uid="{00000000-0005-0000-0000-000051080000}"/>
    <cellStyle name="Normal 2 2 111" xfId="2342" xr:uid="{00000000-0005-0000-0000-000052080000}"/>
    <cellStyle name="Normal 2 2 112" xfId="2343" xr:uid="{00000000-0005-0000-0000-000053080000}"/>
    <cellStyle name="Normal 2 2 113" xfId="2344" xr:uid="{00000000-0005-0000-0000-000054080000}"/>
    <cellStyle name="Normal 2 2 114" xfId="2345" xr:uid="{00000000-0005-0000-0000-000055080000}"/>
    <cellStyle name="Normal 2 2 115" xfId="2346" xr:uid="{00000000-0005-0000-0000-000056080000}"/>
    <cellStyle name="Normal 2 2 116" xfId="2347" xr:uid="{00000000-0005-0000-0000-000057080000}"/>
    <cellStyle name="Normal 2 2 117" xfId="2348" xr:uid="{00000000-0005-0000-0000-000058080000}"/>
    <cellStyle name="Normal 2 2 118" xfId="2349" xr:uid="{00000000-0005-0000-0000-000059080000}"/>
    <cellStyle name="Normal 2 2 119" xfId="2350" xr:uid="{00000000-0005-0000-0000-00005A080000}"/>
    <cellStyle name="Normal 2 2 12" xfId="2351" xr:uid="{00000000-0005-0000-0000-00005B080000}"/>
    <cellStyle name="Normal 2 2 120" xfId="2352" xr:uid="{00000000-0005-0000-0000-00005C080000}"/>
    <cellStyle name="Normal 2 2 121" xfId="2353" xr:uid="{00000000-0005-0000-0000-00005D080000}"/>
    <cellStyle name="Normal 2 2 122" xfId="2354" xr:uid="{00000000-0005-0000-0000-00005E080000}"/>
    <cellStyle name="Normal 2 2 123" xfId="2355" xr:uid="{00000000-0005-0000-0000-00005F080000}"/>
    <cellStyle name="Normal 2 2 124" xfId="2356" xr:uid="{00000000-0005-0000-0000-000060080000}"/>
    <cellStyle name="Normal 2 2 125" xfId="2357" xr:uid="{00000000-0005-0000-0000-000061080000}"/>
    <cellStyle name="Normal 2 2 126" xfId="2358" xr:uid="{00000000-0005-0000-0000-000062080000}"/>
    <cellStyle name="Normal 2 2 127" xfId="2359" xr:uid="{00000000-0005-0000-0000-000063080000}"/>
    <cellStyle name="Normal 2 2 128" xfId="2360" xr:uid="{00000000-0005-0000-0000-000064080000}"/>
    <cellStyle name="Normal 2 2 129" xfId="2361" xr:uid="{00000000-0005-0000-0000-000065080000}"/>
    <cellStyle name="Normal 2 2 13" xfId="2362" xr:uid="{00000000-0005-0000-0000-000066080000}"/>
    <cellStyle name="Normal 2 2 130" xfId="2363" xr:uid="{00000000-0005-0000-0000-000067080000}"/>
    <cellStyle name="Normal 2 2 14" xfId="2364" xr:uid="{00000000-0005-0000-0000-000068080000}"/>
    <cellStyle name="Normal 2 2 15" xfId="2365" xr:uid="{00000000-0005-0000-0000-000069080000}"/>
    <cellStyle name="Normal 2 2 16" xfId="2366" xr:uid="{00000000-0005-0000-0000-00006A080000}"/>
    <cellStyle name="Normal 2 2 17" xfId="2367" xr:uid="{00000000-0005-0000-0000-00006B080000}"/>
    <cellStyle name="Normal 2 2 18" xfId="2368" xr:uid="{00000000-0005-0000-0000-00006C080000}"/>
    <cellStyle name="Normal 2 2 19" xfId="2369" xr:uid="{00000000-0005-0000-0000-00006D080000}"/>
    <cellStyle name="Normal 2 2 2" xfId="2024" xr:uid="{00000000-0005-0000-0000-00006E080000}"/>
    <cellStyle name="Normal 2 2 2 2" xfId="2570" xr:uid="{00000000-0005-0000-0000-00006F080000}"/>
    <cellStyle name="Normal 2 2 2 3" xfId="2571" xr:uid="{00000000-0005-0000-0000-000070080000}"/>
    <cellStyle name="Normal 2 2 20" xfId="2370" xr:uid="{00000000-0005-0000-0000-000071080000}"/>
    <cellStyle name="Normal 2 2 21" xfId="2371" xr:uid="{00000000-0005-0000-0000-000072080000}"/>
    <cellStyle name="Normal 2 2 22" xfId="2372" xr:uid="{00000000-0005-0000-0000-000073080000}"/>
    <cellStyle name="Normal 2 2 23" xfId="2373" xr:uid="{00000000-0005-0000-0000-000074080000}"/>
    <cellStyle name="Normal 2 2 24" xfId="2374" xr:uid="{00000000-0005-0000-0000-000075080000}"/>
    <cellStyle name="Normal 2 2 25" xfId="2375" xr:uid="{00000000-0005-0000-0000-000076080000}"/>
    <cellStyle name="Normal 2 2 26" xfId="2376" xr:uid="{00000000-0005-0000-0000-000077080000}"/>
    <cellStyle name="Normal 2 2 27" xfId="2377" xr:uid="{00000000-0005-0000-0000-000078080000}"/>
    <cellStyle name="Normal 2 2 28" xfId="2378" xr:uid="{00000000-0005-0000-0000-000079080000}"/>
    <cellStyle name="Normal 2 2 29" xfId="2379" xr:uid="{00000000-0005-0000-0000-00007A080000}"/>
    <cellStyle name="Normal 2 2 3" xfId="2025" xr:uid="{00000000-0005-0000-0000-00007B080000}"/>
    <cellStyle name="Normal 2 2 30" xfId="2380" xr:uid="{00000000-0005-0000-0000-00007C080000}"/>
    <cellStyle name="Normal 2 2 31" xfId="2381" xr:uid="{00000000-0005-0000-0000-00007D080000}"/>
    <cellStyle name="Normal 2 2 32" xfId="2382" xr:uid="{00000000-0005-0000-0000-00007E080000}"/>
    <cellStyle name="Normal 2 2 33" xfId="2383" xr:uid="{00000000-0005-0000-0000-00007F080000}"/>
    <cellStyle name="Normal 2 2 34" xfId="2384" xr:uid="{00000000-0005-0000-0000-000080080000}"/>
    <cellStyle name="Normal 2 2 35" xfId="2385" xr:uid="{00000000-0005-0000-0000-000081080000}"/>
    <cellStyle name="Normal 2 2 36" xfId="2386" xr:uid="{00000000-0005-0000-0000-000082080000}"/>
    <cellStyle name="Normal 2 2 37" xfId="2387" xr:uid="{00000000-0005-0000-0000-000083080000}"/>
    <cellStyle name="Normal 2 2 38" xfId="2388" xr:uid="{00000000-0005-0000-0000-000084080000}"/>
    <cellStyle name="Normal 2 2 39" xfId="2389" xr:uid="{00000000-0005-0000-0000-000085080000}"/>
    <cellStyle name="Normal 2 2 4" xfId="2026" xr:uid="{00000000-0005-0000-0000-000086080000}"/>
    <cellStyle name="Normal 2 2 40" xfId="2390" xr:uid="{00000000-0005-0000-0000-000087080000}"/>
    <cellStyle name="Normal 2 2 41" xfId="2391" xr:uid="{00000000-0005-0000-0000-000088080000}"/>
    <cellStyle name="Normal 2 2 42" xfId="2392" xr:uid="{00000000-0005-0000-0000-000089080000}"/>
    <cellStyle name="Normal 2 2 43" xfId="2393" xr:uid="{00000000-0005-0000-0000-00008A080000}"/>
    <cellStyle name="Normal 2 2 44" xfId="2394" xr:uid="{00000000-0005-0000-0000-00008B080000}"/>
    <cellStyle name="Normal 2 2 45" xfId="2395" xr:uid="{00000000-0005-0000-0000-00008C080000}"/>
    <cellStyle name="Normal 2 2 46" xfId="2396" xr:uid="{00000000-0005-0000-0000-00008D080000}"/>
    <cellStyle name="Normal 2 2 47" xfId="2397" xr:uid="{00000000-0005-0000-0000-00008E080000}"/>
    <cellStyle name="Normal 2 2 48" xfId="2398" xr:uid="{00000000-0005-0000-0000-00008F080000}"/>
    <cellStyle name="Normal 2 2 49" xfId="2399" xr:uid="{00000000-0005-0000-0000-000090080000}"/>
    <cellStyle name="Normal 2 2 5" xfId="2180" xr:uid="{00000000-0005-0000-0000-000091080000}"/>
    <cellStyle name="Normal 2 2 5 2" xfId="2027" xr:uid="{00000000-0005-0000-0000-000092080000}"/>
    <cellStyle name="Normal 2 2 50" xfId="2400" xr:uid="{00000000-0005-0000-0000-000093080000}"/>
    <cellStyle name="Normal 2 2 51" xfId="2401" xr:uid="{00000000-0005-0000-0000-000094080000}"/>
    <cellStyle name="Normal 2 2 52" xfId="2402" xr:uid="{00000000-0005-0000-0000-000095080000}"/>
    <cellStyle name="Normal 2 2 53" xfId="2403" xr:uid="{00000000-0005-0000-0000-000096080000}"/>
    <cellStyle name="Normal 2 2 54" xfId="2404" xr:uid="{00000000-0005-0000-0000-000097080000}"/>
    <cellStyle name="Normal 2 2 55" xfId="2405" xr:uid="{00000000-0005-0000-0000-000098080000}"/>
    <cellStyle name="Normal 2 2 56" xfId="2406" xr:uid="{00000000-0005-0000-0000-000099080000}"/>
    <cellStyle name="Normal 2 2 57" xfId="2407" xr:uid="{00000000-0005-0000-0000-00009A080000}"/>
    <cellStyle name="Normal 2 2 58" xfId="2408" xr:uid="{00000000-0005-0000-0000-00009B080000}"/>
    <cellStyle name="Normal 2 2 59" xfId="2409" xr:uid="{00000000-0005-0000-0000-00009C080000}"/>
    <cellStyle name="Normal 2 2 6" xfId="2410" xr:uid="{00000000-0005-0000-0000-00009D080000}"/>
    <cellStyle name="Normal 2 2 60" xfId="2411" xr:uid="{00000000-0005-0000-0000-00009E080000}"/>
    <cellStyle name="Normal 2 2 61" xfId="2412" xr:uid="{00000000-0005-0000-0000-00009F080000}"/>
    <cellStyle name="Normal 2 2 62" xfId="2413" xr:uid="{00000000-0005-0000-0000-0000A0080000}"/>
    <cellStyle name="Normal 2 2 63" xfId="2414" xr:uid="{00000000-0005-0000-0000-0000A1080000}"/>
    <cellStyle name="Normal 2 2 64" xfId="2415" xr:uid="{00000000-0005-0000-0000-0000A2080000}"/>
    <cellStyle name="Normal 2 2 65" xfId="2416" xr:uid="{00000000-0005-0000-0000-0000A3080000}"/>
    <cellStyle name="Normal 2 2 66" xfId="2417" xr:uid="{00000000-0005-0000-0000-0000A4080000}"/>
    <cellStyle name="Normal 2 2 67" xfId="2418" xr:uid="{00000000-0005-0000-0000-0000A5080000}"/>
    <cellStyle name="Normal 2 2 68" xfId="2419" xr:uid="{00000000-0005-0000-0000-0000A6080000}"/>
    <cellStyle name="Normal 2 2 69" xfId="2420" xr:uid="{00000000-0005-0000-0000-0000A7080000}"/>
    <cellStyle name="Normal 2 2 7" xfId="2421" xr:uid="{00000000-0005-0000-0000-0000A8080000}"/>
    <cellStyle name="Normal 2 2 70" xfId="2422" xr:uid="{00000000-0005-0000-0000-0000A9080000}"/>
    <cellStyle name="Normal 2 2 71" xfId="2423" xr:uid="{00000000-0005-0000-0000-0000AA080000}"/>
    <cellStyle name="Normal 2 2 72" xfId="2424" xr:uid="{00000000-0005-0000-0000-0000AB080000}"/>
    <cellStyle name="Normal 2 2 73" xfId="2425" xr:uid="{00000000-0005-0000-0000-0000AC080000}"/>
    <cellStyle name="Normal 2 2 74" xfId="2426" xr:uid="{00000000-0005-0000-0000-0000AD080000}"/>
    <cellStyle name="Normal 2 2 75" xfId="2427" xr:uid="{00000000-0005-0000-0000-0000AE080000}"/>
    <cellStyle name="Normal 2 2 76" xfId="2428" xr:uid="{00000000-0005-0000-0000-0000AF080000}"/>
    <cellStyle name="Normal 2 2 77" xfId="2429" xr:uid="{00000000-0005-0000-0000-0000B0080000}"/>
    <cellStyle name="Normal 2 2 78" xfId="2430" xr:uid="{00000000-0005-0000-0000-0000B1080000}"/>
    <cellStyle name="Normal 2 2 79" xfId="2431" xr:uid="{00000000-0005-0000-0000-0000B2080000}"/>
    <cellStyle name="Normal 2 2 8" xfId="2432" xr:uid="{00000000-0005-0000-0000-0000B3080000}"/>
    <cellStyle name="Normal 2 2 80" xfId="2433" xr:uid="{00000000-0005-0000-0000-0000B4080000}"/>
    <cellStyle name="Normal 2 2 81" xfId="2434" xr:uid="{00000000-0005-0000-0000-0000B5080000}"/>
    <cellStyle name="Normal 2 2 82" xfId="2435" xr:uid="{00000000-0005-0000-0000-0000B6080000}"/>
    <cellStyle name="Normal 2 2 83" xfId="2436" xr:uid="{00000000-0005-0000-0000-0000B7080000}"/>
    <cellStyle name="Normal 2 2 84" xfId="2437" xr:uid="{00000000-0005-0000-0000-0000B8080000}"/>
    <cellStyle name="Normal 2 2 85" xfId="2438" xr:uid="{00000000-0005-0000-0000-0000B9080000}"/>
    <cellStyle name="Normal 2 2 86" xfId="2439" xr:uid="{00000000-0005-0000-0000-0000BA080000}"/>
    <cellStyle name="Normal 2 2 87" xfId="2440" xr:uid="{00000000-0005-0000-0000-0000BB080000}"/>
    <cellStyle name="Normal 2 2 88" xfId="2441" xr:uid="{00000000-0005-0000-0000-0000BC080000}"/>
    <cellStyle name="Normal 2 2 89" xfId="2442" xr:uid="{00000000-0005-0000-0000-0000BD080000}"/>
    <cellStyle name="Normal 2 2 9" xfId="2443" xr:uid="{00000000-0005-0000-0000-0000BE080000}"/>
    <cellStyle name="Normal 2 2 90" xfId="2444" xr:uid="{00000000-0005-0000-0000-0000BF080000}"/>
    <cellStyle name="Normal 2 2 91" xfId="2445" xr:uid="{00000000-0005-0000-0000-0000C0080000}"/>
    <cellStyle name="Normal 2 2 92" xfId="2446" xr:uid="{00000000-0005-0000-0000-0000C1080000}"/>
    <cellStyle name="Normal 2 2 93" xfId="2447" xr:uid="{00000000-0005-0000-0000-0000C2080000}"/>
    <cellStyle name="Normal 2 2 94" xfId="2448" xr:uid="{00000000-0005-0000-0000-0000C3080000}"/>
    <cellStyle name="Normal 2 2 95" xfId="2449" xr:uid="{00000000-0005-0000-0000-0000C4080000}"/>
    <cellStyle name="Normal 2 2 96" xfId="2450" xr:uid="{00000000-0005-0000-0000-0000C5080000}"/>
    <cellStyle name="Normal 2 2 97" xfId="2451" xr:uid="{00000000-0005-0000-0000-0000C6080000}"/>
    <cellStyle name="Normal 2 2 98" xfId="2452" xr:uid="{00000000-0005-0000-0000-0000C7080000}"/>
    <cellStyle name="Normal 2 2 99" xfId="2453" xr:uid="{00000000-0005-0000-0000-0000C8080000}"/>
    <cellStyle name="Normal 2 20" xfId="2454" xr:uid="{00000000-0005-0000-0000-0000C9080000}"/>
    <cellStyle name="Normal 2 21" xfId="2455" xr:uid="{00000000-0005-0000-0000-0000CA080000}"/>
    <cellStyle name="Normal 2 22" xfId="2456" xr:uid="{00000000-0005-0000-0000-0000CB080000}"/>
    <cellStyle name="Normal 2 23" xfId="2457" xr:uid="{00000000-0005-0000-0000-0000CC080000}"/>
    <cellStyle name="Normal 2 24" xfId="2458" xr:uid="{00000000-0005-0000-0000-0000CD080000}"/>
    <cellStyle name="Normal 2 25" xfId="2459" xr:uid="{00000000-0005-0000-0000-0000CE080000}"/>
    <cellStyle name="Normal 2 26" xfId="2460" xr:uid="{00000000-0005-0000-0000-0000CF080000}"/>
    <cellStyle name="Normal 2 27" xfId="2461" xr:uid="{00000000-0005-0000-0000-0000D0080000}"/>
    <cellStyle name="Normal 2 28" xfId="2462" xr:uid="{00000000-0005-0000-0000-0000D1080000}"/>
    <cellStyle name="Normal 2 29" xfId="2463" xr:uid="{00000000-0005-0000-0000-0000D2080000}"/>
    <cellStyle name="Normal 2 3" xfId="2028" xr:uid="{00000000-0005-0000-0000-0000D3080000}"/>
    <cellStyle name="Normal 2 3 2" xfId="2029" xr:uid="{00000000-0005-0000-0000-0000D4080000}"/>
    <cellStyle name="Normal 2 3 3" xfId="2030" xr:uid="{00000000-0005-0000-0000-0000D5080000}"/>
    <cellStyle name="Normal 2 30" xfId="2464" xr:uid="{00000000-0005-0000-0000-0000D6080000}"/>
    <cellStyle name="Normal 2 31" xfId="2465" xr:uid="{00000000-0005-0000-0000-0000D7080000}"/>
    <cellStyle name="Normal 2 32" xfId="2466" xr:uid="{00000000-0005-0000-0000-0000D8080000}"/>
    <cellStyle name="Normal 2 33" xfId="2467" xr:uid="{00000000-0005-0000-0000-0000D9080000}"/>
    <cellStyle name="Normal 2 34" xfId="2468" xr:uid="{00000000-0005-0000-0000-0000DA080000}"/>
    <cellStyle name="Normal 2 35" xfId="2469" xr:uid="{00000000-0005-0000-0000-0000DB080000}"/>
    <cellStyle name="Normal 2 36" xfId="2470" xr:uid="{00000000-0005-0000-0000-0000DC080000}"/>
    <cellStyle name="Normal 2 37" xfId="2471" xr:uid="{00000000-0005-0000-0000-0000DD080000}"/>
    <cellStyle name="Normal 2 38" xfId="2472" xr:uid="{00000000-0005-0000-0000-0000DE080000}"/>
    <cellStyle name="Normal 2 39" xfId="2473" xr:uid="{00000000-0005-0000-0000-0000DF080000}"/>
    <cellStyle name="Normal 2 4" xfId="2031" xr:uid="{00000000-0005-0000-0000-0000E0080000}"/>
    <cellStyle name="Normal 2 4 3 3 2" xfId="2181" xr:uid="{00000000-0005-0000-0000-0000E1080000}"/>
    <cellStyle name="Normal 2 4 5" xfId="2182" xr:uid="{00000000-0005-0000-0000-0000E2080000}"/>
    <cellStyle name="Normal 2 40" xfId="2474" xr:uid="{00000000-0005-0000-0000-0000E3080000}"/>
    <cellStyle name="Normal 2 41" xfId="2475" xr:uid="{00000000-0005-0000-0000-0000E4080000}"/>
    <cellStyle name="Normal 2 42" xfId="2476" xr:uid="{00000000-0005-0000-0000-0000E5080000}"/>
    <cellStyle name="Normal 2 43" xfId="2477" xr:uid="{00000000-0005-0000-0000-0000E6080000}"/>
    <cellStyle name="Normal 2 44" xfId="2478" xr:uid="{00000000-0005-0000-0000-0000E7080000}"/>
    <cellStyle name="Normal 2 45" xfId="2479" xr:uid="{00000000-0005-0000-0000-0000E8080000}"/>
    <cellStyle name="Normal 2 46" xfId="2480" xr:uid="{00000000-0005-0000-0000-0000E9080000}"/>
    <cellStyle name="Normal 2 47" xfId="2481" xr:uid="{00000000-0005-0000-0000-0000EA080000}"/>
    <cellStyle name="Normal 2 48" xfId="2482" xr:uid="{00000000-0005-0000-0000-0000EB080000}"/>
    <cellStyle name="Normal 2 49" xfId="2483" xr:uid="{00000000-0005-0000-0000-0000EC080000}"/>
    <cellStyle name="Normal 2 5" xfId="2032" xr:uid="{00000000-0005-0000-0000-0000ED080000}"/>
    <cellStyle name="Normal 2 5 5 2" xfId="2183" xr:uid="{00000000-0005-0000-0000-0000EE080000}"/>
    <cellStyle name="Normal 2 50" xfId="2484" xr:uid="{00000000-0005-0000-0000-0000EF080000}"/>
    <cellStyle name="Normal 2 51" xfId="2485" xr:uid="{00000000-0005-0000-0000-0000F0080000}"/>
    <cellStyle name="Normal 2 52" xfId="2486" xr:uid="{00000000-0005-0000-0000-0000F1080000}"/>
    <cellStyle name="Normal 2 53" xfId="2487" xr:uid="{00000000-0005-0000-0000-0000F2080000}"/>
    <cellStyle name="Normal 2 54" xfId="2488" xr:uid="{00000000-0005-0000-0000-0000F3080000}"/>
    <cellStyle name="Normal 2 55" xfId="2489" xr:uid="{00000000-0005-0000-0000-0000F4080000}"/>
    <cellStyle name="Normal 2 56" xfId="2490" xr:uid="{00000000-0005-0000-0000-0000F5080000}"/>
    <cellStyle name="Normal 2 57" xfId="2491" xr:uid="{00000000-0005-0000-0000-0000F6080000}"/>
    <cellStyle name="Normal 2 58" xfId="2492" xr:uid="{00000000-0005-0000-0000-0000F7080000}"/>
    <cellStyle name="Normal 2 59" xfId="2493" xr:uid="{00000000-0005-0000-0000-0000F8080000}"/>
    <cellStyle name="Normal 2 6" xfId="2033" xr:uid="{00000000-0005-0000-0000-0000F9080000}"/>
    <cellStyle name="Normal 2 60" xfId="2494" xr:uid="{00000000-0005-0000-0000-0000FA080000}"/>
    <cellStyle name="Normal 2 61" xfId="2495" xr:uid="{00000000-0005-0000-0000-0000FB080000}"/>
    <cellStyle name="Normal 2 62" xfId="2496" xr:uid="{00000000-0005-0000-0000-0000FC080000}"/>
    <cellStyle name="Normal 2 63" xfId="2497" xr:uid="{00000000-0005-0000-0000-0000FD080000}"/>
    <cellStyle name="Normal 2 64" xfId="2498" xr:uid="{00000000-0005-0000-0000-0000FE080000}"/>
    <cellStyle name="Normal 2 65" xfId="2499" xr:uid="{00000000-0005-0000-0000-0000FF080000}"/>
    <cellStyle name="Normal 2 66" xfId="2500" xr:uid="{00000000-0005-0000-0000-000000090000}"/>
    <cellStyle name="Normal 2 67" xfId="2501" xr:uid="{00000000-0005-0000-0000-000001090000}"/>
    <cellStyle name="Normal 2 68" xfId="2502" xr:uid="{00000000-0005-0000-0000-000002090000}"/>
    <cellStyle name="Normal 2 69" xfId="2503" xr:uid="{00000000-0005-0000-0000-000003090000}"/>
    <cellStyle name="Normal 2 7" xfId="2184" xr:uid="{00000000-0005-0000-0000-000004090000}"/>
    <cellStyle name="Normal 2 7 3 2" xfId="2185" xr:uid="{00000000-0005-0000-0000-000005090000}"/>
    <cellStyle name="Normal 2 70" xfId="2504" xr:uid="{00000000-0005-0000-0000-000006090000}"/>
    <cellStyle name="Normal 2 71" xfId="2505" xr:uid="{00000000-0005-0000-0000-000007090000}"/>
    <cellStyle name="Normal 2 72" xfId="2506" xr:uid="{00000000-0005-0000-0000-000008090000}"/>
    <cellStyle name="Normal 2 73" xfId="2507" xr:uid="{00000000-0005-0000-0000-000009090000}"/>
    <cellStyle name="Normal 2 74" xfId="2508" xr:uid="{00000000-0005-0000-0000-00000A090000}"/>
    <cellStyle name="Normal 2 75" xfId="2509" xr:uid="{00000000-0005-0000-0000-00000B090000}"/>
    <cellStyle name="Normal 2 76" xfId="2510" xr:uid="{00000000-0005-0000-0000-00000C090000}"/>
    <cellStyle name="Normal 2 77" xfId="2511" xr:uid="{00000000-0005-0000-0000-00000D090000}"/>
    <cellStyle name="Normal 2 78" xfId="2512" xr:uid="{00000000-0005-0000-0000-00000E090000}"/>
    <cellStyle name="Normal 2 79" xfId="2513" xr:uid="{00000000-0005-0000-0000-00000F090000}"/>
    <cellStyle name="Normal 2 8" xfId="2186" xr:uid="{00000000-0005-0000-0000-000010090000}"/>
    <cellStyle name="Normal 2 80" xfId="2514" xr:uid="{00000000-0005-0000-0000-000011090000}"/>
    <cellStyle name="Normal 2 81" xfId="2515" xr:uid="{00000000-0005-0000-0000-000012090000}"/>
    <cellStyle name="Normal 2 82" xfId="2516" xr:uid="{00000000-0005-0000-0000-000013090000}"/>
    <cellStyle name="Normal 2 83" xfId="2517" xr:uid="{00000000-0005-0000-0000-000014090000}"/>
    <cellStyle name="Normal 2 84" xfId="2518" xr:uid="{00000000-0005-0000-0000-000015090000}"/>
    <cellStyle name="Normal 2 85" xfId="2519" xr:uid="{00000000-0005-0000-0000-000016090000}"/>
    <cellStyle name="Normal 2 86" xfId="2520" xr:uid="{00000000-0005-0000-0000-000017090000}"/>
    <cellStyle name="Normal 2 87" xfId="2521" xr:uid="{00000000-0005-0000-0000-000018090000}"/>
    <cellStyle name="Normal 2 88" xfId="2522" xr:uid="{00000000-0005-0000-0000-000019090000}"/>
    <cellStyle name="Normal 2 89" xfId="2523" xr:uid="{00000000-0005-0000-0000-00001A090000}"/>
    <cellStyle name="Normal 2 9" xfId="2524" xr:uid="{00000000-0005-0000-0000-00001B090000}"/>
    <cellStyle name="Normal 2 90" xfId="2525" xr:uid="{00000000-0005-0000-0000-00001C090000}"/>
    <cellStyle name="Normal 2 91" xfId="2526" xr:uid="{00000000-0005-0000-0000-00001D090000}"/>
    <cellStyle name="Normal 2 92" xfId="2527" xr:uid="{00000000-0005-0000-0000-00001E090000}"/>
    <cellStyle name="Normal 2 93" xfId="2528" xr:uid="{00000000-0005-0000-0000-00001F090000}"/>
    <cellStyle name="Normal 2 94" xfId="2529" xr:uid="{00000000-0005-0000-0000-000020090000}"/>
    <cellStyle name="Normal 2 95" xfId="2530" xr:uid="{00000000-0005-0000-0000-000021090000}"/>
    <cellStyle name="Normal 2 96" xfId="2531" xr:uid="{00000000-0005-0000-0000-000022090000}"/>
    <cellStyle name="Normal 2 97" xfId="2532" xr:uid="{00000000-0005-0000-0000-000023090000}"/>
    <cellStyle name="Normal 2 98" xfId="2533" xr:uid="{00000000-0005-0000-0000-000024090000}"/>
    <cellStyle name="Normal 2 99" xfId="2534" xr:uid="{00000000-0005-0000-0000-000025090000}"/>
    <cellStyle name="Normal 20" xfId="2187" xr:uid="{00000000-0005-0000-0000-000026090000}"/>
    <cellStyle name="Normal 20 2" xfId="2188" xr:uid="{00000000-0005-0000-0000-000027090000}"/>
    <cellStyle name="Normal 20 3" xfId="2189" xr:uid="{00000000-0005-0000-0000-000028090000}"/>
    <cellStyle name="Normal 20 4" xfId="2190" xr:uid="{00000000-0005-0000-0000-000029090000}"/>
    <cellStyle name="Normal 21" xfId="2191" xr:uid="{00000000-0005-0000-0000-00002A090000}"/>
    <cellStyle name="Normal 21 2" xfId="2192" xr:uid="{00000000-0005-0000-0000-00002B090000}"/>
    <cellStyle name="Normal 21 3" xfId="2034" xr:uid="{00000000-0005-0000-0000-00002C090000}"/>
    <cellStyle name="Normal 21 3 2" xfId="2035" xr:uid="{00000000-0005-0000-0000-00002D090000}"/>
    <cellStyle name="Normal 21 4" xfId="2193" xr:uid="{00000000-0005-0000-0000-00002E090000}"/>
    <cellStyle name="Normal 22" xfId="2194" xr:uid="{00000000-0005-0000-0000-00002F090000}"/>
    <cellStyle name="Normal 22 2" xfId="2195" xr:uid="{00000000-0005-0000-0000-000030090000}"/>
    <cellStyle name="Normal 22 2 2" xfId="2539" xr:uid="{00000000-0005-0000-0000-000031090000}"/>
    <cellStyle name="Normal 22 3" xfId="2196" xr:uid="{00000000-0005-0000-0000-000032090000}"/>
    <cellStyle name="Normal 22 4" xfId="2197" xr:uid="{00000000-0005-0000-0000-000033090000}"/>
    <cellStyle name="Normal 23" xfId="2198" xr:uid="{00000000-0005-0000-0000-000034090000}"/>
    <cellStyle name="Normal 23 2" xfId="2199" xr:uid="{00000000-0005-0000-0000-000035090000}"/>
    <cellStyle name="Normal 23 3" xfId="2200" xr:uid="{00000000-0005-0000-0000-000036090000}"/>
    <cellStyle name="Normal 23 4" xfId="2201" xr:uid="{00000000-0005-0000-0000-000037090000}"/>
    <cellStyle name="Normal 24" xfId="2202" xr:uid="{00000000-0005-0000-0000-000038090000}"/>
    <cellStyle name="Normal 24 2" xfId="2203" xr:uid="{00000000-0005-0000-0000-000039090000}"/>
    <cellStyle name="Normal 24 3" xfId="2204" xr:uid="{00000000-0005-0000-0000-00003A090000}"/>
    <cellStyle name="Normal 24 4" xfId="2205" xr:uid="{00000000-0005-0000-0000-00003B090000}"/>
    <cellStyle name="Normal 249" xfId="2540" xr:uid="{00000000-0005-0000-0000-00003C090000}"/>
    <cellStyle name="Normal 25" xfId="2206" xr:uid="{00000000-0005-0000-0000-00003D090000}"/>
    <cellStyle name="Normal 25 2" xfId="2207" xr:uid="{00000000-0005-0000-0000-00003E090000}"/>
    <cellStyle name="Normal 25 3" xfId="2208" xr:uid="{00000000-0005-0000-0000-00003F090000}"/>
    <cellStyle name="Normal 25 4" xfId="2209" xr:uid="{00000000-0005-0000-0000-000040090000}"/>
    <cellStyle name="Normal 26" xfId="2210" xr:uid="{00000000-0005-0000-0000-000041090000}"/>
    <cellStyle name="Normal 26 2" xfId="2211" xr:uid="{00000000-0005-0000-0000-000042090000}"/>
    <cellStyle name="Normal 26 3" xfId="2212" xr:uid="{00000000-0005-0000-0000-000043090000}"/>
    <cellStyle name="Normal 26 4" xfId="2213" xr:uid="{00000000-0005-0000-0000-000044090000}"/>
    <cellStyle name="Normal 27" xfId="2214" xr:uid="{00000000-0005-0000-0000-000045090000}"/>
    <cellStyle name="Normal 27 2" xfId="2215" xr:uid="{00000000-0005-0000-0000-000046090000}"/>
    <cellStyle name="Normal 27 3" xfId="2216" xr:uid="{00000000-0005-0000-0000-000047090000}"/>
    <cellStyle name="Normal 27 4" xfId="2217" xr:uid="{00000000-0005-0000-0000-000048090000}"/>
    <cellStyle name="Normal 28" xfId="2218" xr:uid="{00000000-0005-0000-0000-000049090000}"/>
    <cellStyle name="Normal 28 2" xfId="2219" xr:uid="{00000000-0005-0000-0000-00004A090000}"/>
    <cellStyle name="Normal 28 3" xfId="2220" xr:uid="{00000000-0005-0000-0000-00004B090000}"/>
    <cellStyle name="Normal 28 4" xfId="2221" xr:uid="{00000000-0005-0000-0000-00004C090000}"/>
    <cellStyle name="Normal 29" xfId="2222" xr:uid="{00000000-0005-0000-0000-00004D090000}"/>
    <cellStyle name="Normal 3" xfId="2036" xr:uid="{00000000-0005-0000-0000-00004E090000}"/>
    <cellStyle name="Normal 3 10 2" xfId="2037" xr:uid="{00000000-0005-0000-0000-00004F090000}"/>
    <cellStyle name="Normal 3 10 2 2" xfId="2038" xr:uid="{00000000-0005-0000-0000-000050090000}"/>
    <cellStyle name="Normal 3 13 2" xfId="2039" xr:uid="{00000000-0005-0000-0000-000051090000}"/>
    <cellStyle name="Normal 3 13 2 2" xfId="2040" xr:uid="{00000000-0005-0000-0000-000052090000}"/>
    <cellStyle name="Normal 3 15 2" xfId="2041" xr:uid="{00000000-0005-0000-0000-000053090000}"/>
    <cellStyle name="Normal 3 15 2 2" xfId="2042" xr:uid="{00000000-0005-0000-0000-000054090000}"/>
    <cellStyle name="Normal 3 17 2" xfId="2043" xr:uid="{00000000-0005-0000-0000-000055090000}"/>
    <cellStyle name="Normal 3 17 2 2" xfId="2044" xr:uid="{00000000-0005-0000-0000-000056090000}"/>
    <cellStyle name="Normal 3 2" xfId="2045" xr:uid="{00000000-0005-0000-0000-000057090000}"/>
    <cellStyle name="Normal 3 2 2" xfId="2046" xr:uid="{00000000-0005-0000-0000-000058090000}"/>
    <cellStyle name="Normal 3 2 3 2 2" xfId="2223" xr:uid="{00000000-0005-0000-0000-000059090000}"/>
    <cellStyle name="Normal 3 3" xfId="2047" xr:uid="{00000000-0005-0000-0000-00005A090000}"/>
    <cellStyle name="Normal 3 3 2" xfId="2285" xr:uid="{00000000-0005-0000-0000-00005B090000}"/>
    <cellStyle name="Normal 3 4" xfId="2048" xr:uid="{00000000-0005-0000-0000-00005C090000}"/>
    <cellStyle name="Normal 3 5" xfId="2049" xr:uid="{00000000-0005-0000-0000-00005D090000}"/>
    <cellStyle name="Normal 3 5 2" xfId="2050" xr:uid="{00000000-0005-0000-0000-00005E090000}"/>
    <cellStyle name="Normal 3 5 2 2" xfId="2051" xr:uid="{00000000-0005-0000-0000-00005F090000}"/>
    <cellStyle name="Normal 3 6" xfId="2224" xr:uid="{00000000-0005-0000-0000-000060090000}"/>
    <cellStyle name="Normal 3 6 2" xfId="2052" xr:uid="{00000000-0005-0000-0000-000061090000}"/>
    <cellStyle name="Normal 3 6 2 2" xfId="2053" xr:uid="{00000000-0005-0000-0000-000062090000}"/>
    <cellStyle name="Normal 3 7 2" xfId="2054" xr:uid="{00000000-0005-0000-0000-000063090000}"/>
    <cellStyle name="Normal 3 7 2 2" xfId="2055" xr:uid="{00000000-0005-0000-0000-000064090000}"/>
    <cellStyle name="Normal 3 9 2" xfId="2056" xr:uid="{00000000-0005-0000-0000-000065090000}"/>
    <cellStyle name="Normal 3 9 2 2" xfId="2057" xr:uid="{00000000-0005-0000-0000-000066090000}"/>
    <cellStyle name="Normal 30" xfId="2225" xr:uid="{00000000-0005-0000-0000-000067090000}"/>
    <cellStyle name="Normal 31" xfId="2226" xr:uid="{00000000-0005-0000-0000-000068090000}"/>
    <cellStyle name="Normal 31 2" xfId="2227" xr:uid="{00000000-0005-0000-0000-000069090000}"/>
    <cellStyle name="Normal 31 3" xfId="2228" xr:uid="{00000000-0005-0000-0000-00006A090000}"/>
    <cellStyle name="Normal 31 4" xfId="2229" xr:uid="{00000000-0005-0000-0000-00006B090000}"/>
    <cellStyle name="Normal 32" xfId="2230" xr:uid="{00000000-0005-0000-0000-00006C090000}"/>
    <cellStyle name="Normal 32 2" xfId="2231" xr:uid="{00000000-0005-0000-0000-00006D090000}"/>
    <cellStyle name="Normal 32 3" xfId="2232" xr:uid="{00000000-0005-0000-0000-00006E090000}"/>
    <cellStyle name="Normal 32 4" xfId="2233" xr:uid="{00000000-0005-0000-0000-00006F090000}"/>
    <cellStyle name="Normal 33" xfId="2234" xr:uid="{00000000-0005-0000-0000-000070090000}"/>
    <cellStyle name="Normal 33 2" xfId="2235" xr:uid="{00000000-0005-0000-0000-000071090000}"/>
    <cellStyle name="Normal 33 3" xfId="2236" xr:uid="{00000000-0005-0000-0000-000072090000}"/>
    <cellStyle name="Normal 34" xfId="2237" xr:uid="{00000000-0005-0000-0000-000073090000}"/>
    <cellStyle name="Normal 35" xfId="2238" xr:uid="{00000000-0005-0000-0000-000074090000}"/>
    <cellStyle name="Normal 35 2" xfId="2239" xr:uid="{00000000-0005-0000-0000-000075090000}"/>
    <cellStyle name="Normal 36" xfId="2240" xr:uid="{00000000-0005-0000-0000-000076090000}"/>
    <cellStyle name="Normal 37" xfId="2241" xr:uid="{00000000-0005-0000-0000-000077090000}"/>
    <cellStyle name="Normal 38" xfId="2242" xr:uid="{00000000-0005-0000-0000-000078090000}"/>
    <cellStyle name="Normal 39" xfId="2243" xr:uid="{00000000-0005-0000-0000-000079090000}"/>
    <cellStyle name="Normal 4" xfId="2058" xr:uid="{00000000-0005-0000-0000-00007A090000}"/>
    <cellStyle name="Normal 4 2" xfId="2059" xr:uid="{00000000-0005-0000-0000-00007B090000}"/>
    <cellStyle name="Normal 4 3" xfId="2060" xr:uid="{00000000-0005-0000-0000-00007C090000}"/>
    <cellStyle name="Normal 4 3 2" xfId="2061" xr:uid="{00000000-0005-0000-0000-00007D090000}"/>
    <cellStyle name="Normal 4 3 3" xfId="2062" xr:uid="{00000000-0005-0000-0000-00007E090000}"/>
    <cellStyle name="Normal 4 4" xfId="2063" xr:uid="{00000000-0005-0000-0000-00007F090000}"/>
    <cellStyle name="Normal 4 5" xfId="2064" xr:uid="{00000000-0005-0000-0000-000080090000}"/>
    <cellStyle name="Normal 4 5 4" xfId="2244" xr:uid="{00000000-0005-0000-0000-000081090000}"/>
    <cellStyle name="Normal 4 6" xfId="2065" xr:uid="{00000000-0005-0000-0000-000082090000}"/>
    <cellStyle name="Normal 40" xfId="2245" xr:uid="{00000000-0005-0000-0000-000083090000}"/>
    <cellStyle name="Normal 41" xfId="2246" xr:uid="{00000000-0005-0000-0000-000084090000}"/>
    <cellStyle name="Normal 41 4 3" xfId="2247" xr:uid="{00000000-0005-0000-0000-000085090000}"/>
    <cellStyle name="Normal 41 4 3 2" xfId="2248" xr:uid="{00000000-0005-0000-0000-000086090000}"/>
    <cellStyle name="Normal 42" xfId="2249" xr:uid="{00000000-0005-0000-0000-000087090000}"/>
    <cellStyle name="Normal 43" xfId="2250" xr:uid="{00000000-0005-0000-0000-000088090000}"/>
    <cellStyle name="Normal 43 2" xfId="2580" xr:uid="{00000000-0005-0000-0000-000089090000}"/>
    <cellStyle name="Normal 44" xfId="2251" xr:uid="{00000000-0005-0000-0000-00008A090000}"/>
    <cellStyle name="Normal 44 3" xfId="2252" xr:uid="{00000000-0005-0000-0000-00008B090000}"/>
    <cellStyle name="Normal 45" xfId="2290" xr:uid="{00000000-0005-0000-0000-00008C090000}"/>
    <cellStyle name="Normal 45 2" xfId="2535" xr:uid="{00000000-0005-0000-0000-00008D090000}"/>
    <cellStyle name="Normal 46" xfId="2253" xr:uid="{00000000-0005-0000-0000-00008E090000}"/>
    <cellStyle name="Normal 46 2" xfId="2254" xr:uid="{00000000-0005-0000-0000-00008F090000}"/>
    <cellStyle name="Normal 46 3" xfId="2255" xr:uid="{00000000-0005-0000-0000-000090090000}"/>
    <cellStyle name="Normal 46 4" xfId="2256" xr:uid="{00000000-0005-0000-0000-000091090000}"/>
    <cellStyle name="Normal 49" xfId="2257" xr:uid="{00000000-0005-0000-0000-000092090000}"/>
    <cellStyle name="Normal 49 2" xfId="2258" xr:uid="{00000000-0005-0000-0000-000093090000}"/>
    <cellStyle name="Normal 49 3" xfId="2259" xr:uid="{00000000-0005-0000-0000-000094090000}"/>
    <cellStyle name="Normal 49 4" xfId="2260" xr:uid="{00000000-0005-0000-0000-000095090000}"/>
    <cellStyle name="Normal 5" xfId="2066" xr:uid="{00000000-0005-0000-0000-000096090000}"/>
    <cellStyle name="Normal 5 2" xfId="2067" xr:uid="{00000000-0005-0000-0000-000097090000}"/>
    <cellStyle name="Normal 5 2 2" xfId="2068" xr:uid="{00000000-0005-0000-0000-000098090000}"/>
    <cellStyle name="Normal 5 3" xfId="2069" xr:uid="{00000000-0005-0000-0000-000099090000}"/>
    <cellStyle name="Normal 5 4" xfId="2261" xr:uid="{00000000-0005-0000-0000-00009A090000}"/>
    <cellStyle name="Normal 5 6" xfId="2262" xr:uid="{00000000-0005-0000-0000-00009B090000}"/>
    <cellStyle name="Normal 54" xfId="2263" xr:uid="{00000000-0005-0000-0000-00009C090000}"/>
    <cellStyle name="Normal 54 2" xfId="2264" xr:uid="{00000000-0005-0000-0000-00009D090000}"/>
    <cellStyle name="Normal 54 3" xfId="2265" xr:uid="{00000000-0005-0000-0000-00009E090000}"/>
    <cellStyle name="Normal 54 4" xfId="2266" xr:uid="{00000000-0005-0000-0000-00009F090000}"/>
    <cellStyle name="Normal 59" xfId="2267" xr:uid="{00000000-0005-0000-0000-0000A0090000}"/>
    <cellStyle name="Normal 6" xfId="2070" xr:uid="{00000000-0005-0000-0000-0000A1090000}"/>
    <cellStyle name="Normal 6 2" xfId="2071" xr:uid="{00000000-0005-0000-0000-0000A2090000}"/>
    <cellStyle name="Normal 6 3" xfId="2268" xr:uid="{00000000-0005-0000-0000-0000A3090000}"/>
    <cellStyle name="Normal 6 4" xfId="2269" xr:uid="{00000000-0005-0000-0000-0000A4090000}"/>
    <cellStyle name="Normal 62" xfId="2270" xr:uid="{00000000-0005-0000-0000-0000A5090000}"/>
    <cellStyle name="Normal 62 2" xfId="2271" xr:uid="{00000000-0005-0000-0000-0000A6090000}"/>
    <cellStyle name="Normal 62 3" xfId="2272" xr:uid="{00000000-0005-0000-0000-0000A7090000}"/>
    <cellStyle name="Normal 62 4" xfId="2273" xr:uid="{00000000-0005-0000-0000-0000A8090000}"/>
    <cellStyle name="Normal 66" xfId="2274" xr:uid="{00000000-0005-0000-0000-0000A9090000}"/>
    <cellStyle name="Normal 66 2" xfId="2275" xr:uid="{00000000-0005-0000-0000-0000AA090000}"/>
    <cellStyle name="Normal 66 3" xfId="2276" xr:uid="{00000000-0005-0000-0000-0000AB090000}"/>
    <cellStyle name="Normal 66 4" xfId="2277" xr:uid="{00000000-0005-0000-0000-0000AC090000}"/>
    <cellStyle name="Normal 7" xfId="2072" xr:uid="{00000000-0005-0000-0000-0000AD090000}"/>
    <cellStyle name="Normal 7 2" xfId="2073" xr:uid="{00000000-0005-0000-0000-0000AE090000}"/>
    <cellStyle name="Normal 70" xfId="2278" xr:uid="{00000000-0005-0000-0000-0000AF090000}"/>
    <cellStyle name="Normal 8" xfId="2074" xr:uid="{00000000-0005-0000-0000-0000B0090000}"/>
    <cellStyle name="Normal 8 2" xfId="2075" xr:uid="{00000000-0005-0000-0000-0000B1090000}"/>
    <cellStyle name="Normal 8 3" xfId="2279" xr:uid="{00000000-0005-0000-0000-0000B2090000}"/>
    <cellStyle name="Normal 8 4" xfId="2280" xr:uid="{00000000-0005-0000-0000-0000B3090000}"/>
    <cellStyle name="Normal 9" xfId="2076" xr:uid="{00000000-0005-0000-0000-0000B4090000}"/>
    <cellStyle name="Normal 9 2" xfId="2077" xr:uid="{00000000-0005-0000-0000-0000B5090000}"/>
    <cellStyle name="Normal 9 3" xfId="2078" xr:uid="{00000000-0005-0000-0000-0000B6090000}"/>
    <cellStyle name="Note 2" xfId="2079" xr:uid="{00000000-0005-0000-0000-0000B7090000}"/>
    <cellStyle name="Note 2 2" xfId="2080" xr:uid="{00000000-0005-0000-0000-0000B8090000}"/>
    <cellStyle name="Output 2" xfId="2081" xr:uid="{00000000-0005-0000-0000-0000B9090000}"/>
    <cellStyle name="Output 2 2" xfId="2082" xr:uid="{00000000-0005-0000-0000-0000BA090000}"/>
    <cellStyle name="Percent" xfId="2" builtinId="5"/>
    <cellStyle name="Percent 10" xfId="2281" xr:uid="{00000000-0005-0000-0000-0000BC090000}"/>
    <cellStyle name="Percent 11" xfId="2291" xr:uid="{00000000-0005-0000-0000-0000BD090000}"/>
    <cellStyle name="Percent 12" xfId="2536" xr:uid="{00000000-0005-0000-0000-0000BE090000}"/>
    <cellStyle name="Percent 15" xfId="2541" xr:uid="{00000000-0005-0000-0000-0000BF090000}"/>
    <cellStyle name="Percent 2" xfId="2083" xr:uid="{00000000-0005-0000-0000-0000C0090000}"/>
    <cellStyle name="Percent 2 2" xfId="2084" xr:uid="{00000000-0005-0000-0000-0000C1090000}"/>
    <cellStyle name="Percent 2 2 2" xfId="2085" xr:uid="{00000000-0005-0000-0000-0000C2090000}"/>
    <cellStyle name="Percent 2 3" xfId="2086" xr:uid="{00000000-0005-0000-0000-0000C3090000}"/>
    <cellStyle name="Percent 2 4" xfId="2087" xr:uid="{00000000-0005-0000-0000-0000C4090000}"/>
    <cellStyle name="Percent 2 5" xfId="2088" xr:uid="{00000000-0005-0000-0000-0000C5090000}"/>
    <cellStyle name="Percent 2 6" xfId="2089" xr:uid="{00000000-0005-0000-0000-0000C6090000}"/>
    <cellStyle name="Percent 3" xfId="2090" xr:uid="{00000000-0005-0000-0000-0000C7090000}"/>
    <cellStyle name="Percent 3 2" xfId="2091" xr:uid="{00000000-0005-0000-0000-0000C8090000}"/>
    <cellStyle name="Percent 3 3" xfId="2092" xr:uid="{00000000-0005-0000-0000-0000C9090000}"/>
    <cellStyle name="Percent 3 4" xfId="2093" xr:uid="{00000000-0005-0000-0000-0000CA090000}"/>
    <cellStyle name="Percent 4" xfId="2094" xr:uid="{00000000-0005-0000-0000-0000CB090000}"/>
    <cellStyle name="Percent 4 2" xfId="2095" xr:uid="{00000000-0005-0000-0000-0000CC090000}"/>
    <cellStyle name="Percent 5" xfId="2096" xr:uid="{00000000-0005-0000-0000-0000CD090000}"/>
    <cellStyle name="Percent 5 2" xfId="2097" xr:uid="{00000000-0005-0000-0000-0000CE090000}"/>
    <cellStyle name="Percent 6" xfId="2098" xr:uid="{00000000-0005-0000-0000-0000CF090000}"/>
    <cellStyle name="Percent 6 2" xfId="2288" xr:uid="{00000000-0005-0000-0000-0000D0090000}"/>
    <cellStyle name="Percent 7" xfId="2099" xr:uid="{00000000-0005-0000-0000-0000D1090000}"/>
    <cellStyle name="Percent 8" xfId="2282" xr:uid="{00000000-0005-0000-0000-0000D2090000}"/>
    <cellStyle name="Percent 9" xfId="2283" xr:uid="{00000000-0005-0000-0000-0000D3090000}"/>
    <cellStyle name="S11" xfId="2130" xr:uid="{00000000-0005-0000-0000-0000D4090000}"/>
    <cellStyle name="S6" xfId="2284" xr:uid="{00000000-0005-0000-0000-0000D5090000}"/>
    <cellStyle name="Title 2" xfId="2100" xr:uid="{00000000-0005-0000-0000-0000D6090000}"/>
    <cellStyle name="Title 2 2" xfId="2101" xr:uid="{00000000-0005-0000-0000-0000D7090000}"/>
    <cellStyle name="Total 2" xfId="2102" xr:uid="{00000000-0005-0000-0000-0000D8090000}"/>
    <cellStyle name="Total 2 2" xfId="2103" xr:uid="{00000000-0005-0000-0000-0000D9090000}"/>
    <cellStyle name="Warning Text 2" xfId="2104" xr:uid="{00000000-0005-0000-0000-0000DA090000}"/>
    <cellStyle name="Warning Text 2 2" xfId="2105" xr:uid="{00000000-0005-0000-0000-0000DB090000}"/>
    <cellStyle name="パーセント 2" xfId="2572" xr:uid="{00000000-0005-0000-0000-0000DC090000}"/>
    <cellStyle name="パーセント 3" xfId="2573" xr:uid="{00000000-0005-0000-0000-0000DD090000}"/>
    <cellStyle name="เซลล์ตรวจสอบ" xfId="2106" xr:uid="{00000000-0005-0000-0000-0000DE090000}"/>
    <cellStyle name="เซลล์ที่มีการเชื่อมโยง" xfId="2107" xr:uid="{00000000-0005-0000-0000-0000DF090000}"/>
    <cellStyle name="แย่" xfId="2108" xr:uid="{00000000-0005-0000-0000-0000E0090000}"/>
    <cellStyle name="แสดงผล" xfId="2109" xr:uid="{00000000-0005-0000-0000-0000E1090000}"/>
    <cellStyle name="การคำนวณ" xfId="2110" xr:uid="{00000000-0005-0000-0000-0000E2090000}"/>
    <cellStyle name="ข้อความเตือน" xfId="2111" xr:uid="{00000000-0005-0000-0000-0000E3090000}"/>
    <cellStyle name="ข้อความอธิบาย" xfId="2112" xr:uid="{00000000-0005-0000-0000-0000E4090000}"/>
    <cellStyle name="ชื่อเรื่อง" xfId="2113" xr:uid="{00000000-0005-0000-0000-0000E5090000}"/>
    <cellStyle name="ดี" xfId="2114" xr:uid="{00000000-0005-0000-0000-0000E6090000}"/>
    <cellStyle name="ป้อนค่า" xfId="2115" xr:uid="{00000000-0005-0000-0000-0000E7090000}"/>
    <cellStyle name="ปานกลาง" xfId="2116" xr:uid="{00000000-0005-0000-0000-0000E8090000}"/>
    <cellStyle name="ผลรวม" xfId="2117" xr:uid="{00000000-0005-0000-0000-0000E9090000}"/>
    <cellStyle name="ส่วนที่ถูกเน้น1" xfId="2118" xr:uid="{00000000-0005-0000-0000-0000EA090000}"/>
    <cellStyle name="ส่วนที่ถูกเน้น2" xfId="2119" xr:uid="{00000000-0005-0000-0000-0000EB090000}"/>
    <cellStyle name="ส่วนที่ถูกเน้น3" xfId="2120" xr:uid="{00000000-0005-0000-0000-0000EC090000}"/>
    <cellStyle name="ส่วนที่ถูกเน้น4" xfId="2121" xr:uid="{00000000-0005-0000-0000-0000ED090000}"/>
    <cellStyle name="ส่วนที่ถูกเน้น5" xfId="2122" xr:uid="{00000000-0005-0000-0000-0000EE090000}"/>
    <cellStyle name="ส่วนที่ถูกเน้น6" xfId="2123" xr:uid="{00000000-0005-0000-0000-0000EF090000}"/>
    <cellStyle name="หมายเหตุ" xfId="2124" xr:uid="{00000000-0005-0000-0000-0000F0090000}"/>
    <cellStyle name="หัวเรื่อง 1" xfId="2125" xr:uid="{00000000-0005-0000-0000-0000F1090000}"/>
    <cellStyle name="หัวเรื่อง 2" xfId="2126" xr:uid="{00000000-0005-0000-0000-0000F2090000}"/>
    <cellStyle name="หัวเรื่อง 3" xfId="2127" xr:uid="{00000000-0005-0000-0000-0000F3090000}"/>
    <cellStyle name="หัวเรื่อง 4" xfId="2128" xr:uid="{00000000-0005-0000-0000-0000F4090000}"/>
    <cellStyle name="桁区切り [0.00] 2" xfId="2574" xr:uid="{00000000-0005-0000-0000-0000F5090000}"/>
    <cellStyle name="桁区切り [0.00] 3" xfId="2575" xr:uid="{00000000-0005-0000-0000-0000F6090000}"/>
    <cellStyle name="桁区切り 2" xfId="2542" xr:uid="{00000000-0005-0000-0000-0000F7090000}"/>
    <cellStyle name="桁区切り 3" xfId="2543" xr:uid="{00000000-0005-0000-0000-0000F8090000}"/>
    <cellStyle name="桁区切り 4" xfId="2544" xr:uid="{00000000-0005-0000-0000-0000F9090000}"/>
    <cellStyle name="桁区切り 5" xfId="2545" xr:uid="{00000000-0005-0000-0000-0000FA090000}"/>
    <cellStyle name="桁区切り 6" xfId="2576" xr:uid="{00000000-0005-0000-0000-0000FB090000}"/>
    <cellStyle name="標準 10" xfId="2546" xr:uid="{00000000-0005-0000-0000-0000FC090000}"/>
    <cellStyle name="標準 11" xfId="2547" xr:uid="{00000000-0005-0000-0000-0000FD090000}"/>
    <cellStyle name="標準 12" xfId="2548" xr:uid="{00000000-0005-0000-0000-0000FE090000}"/>
    <cellStyle name="標準 13" xfId="2549" xr:uid="{00000000-0005-0000-0000-0000FF090000}"/>
    <cellStyle name="標準 14" xfId="2550" xr:uid="{00000000-0005-0000-0000-0000000A0000}"/>
    <cellStyle name="標準 15" xfId="2551" xr:uid="{00000000-0005-0000-0000-0000010A0000}"/>
    <cellStyle name="標準 2" xfId="2552" xr:uid="{00000000-0005-0000-0000-0000020A0000}"/>
    <cellStyle name="標準 2 2" xfId="2577" xr:uid="{00000000-0005-0000-0000-0000030A0000}"/>
    <cellStyle name="標準 2 3" xfId="2578" xr:uid="{00000000-0005-0000-0000-0000040A0000}"/>
    <cellStyle name="標準 3" xfId="2553" xr:uid="{00000000-0005-0000-0000-0000050A0000}"/>
    <cellStyle name="標準 3 2" xfId="2567" xr:uid="{00000000-0005-0000-0000-0000060A0000}"/>
    <cellStyle name="標準 4" xfId="2554" xr:uid="{00000000-0005-0000-0000-0000070A0000}"/>
    <cellStyle name="標準 5" xfId="2555" xr:uid="{00000000-0005-0000-0000-0000080A0000}"/>
    <cellStyle name="標準 6" xfId="2556" xr:uid="{00000000-0005-0000-0000-0000090A0000}"/>
    <cellStyle name="標準 7" xfId="2557" xr:uid="{00000000-0005-0000-0000-00000A0A0000}"/>
    <cellStyle name="標準 8" xfId="2558" xr:uid="{00000000-0005-0000-0000-00000B0A0000}"/>
    <cellStyle name="標準 9" xfId="2559" xr:uid="{00000000-0005-0000-0000-00000C0A0000}"/>
    <cellStyle name="標準_LIST" xfId="2129" xr:uid="{00000000-0005-0000-0000-00000D0A0000}"/>
    <cellStyle name="㼿" xfId="2560" xr:uid="{00000000-0005-0000-0000-00000E0A0000}"/>
    <cellStyle name="㼿?" xfId="2561" xr:uid="{00000000-0005-0000-0000-00000F0A0000}"/>
    <cellStyle name="㼿㼿" xfId="2562" xr:uid="{00000000-0005-0000-0000-0000100A0000}"/>
    <cellStyle name="㼿㼿?" xfId="2563" xr:uid="{00000000-0005-0000-0000-0000110A0000}"/>
    <cellStyle name="㼿㼿㼿" xfId="2564" xr:uid="{00000000-0005-0000-0000-0000120A0000}"/>
    <cellStyle name="㼿㼿㼿?" xfId="2565" xr:uid="{00000000-0005-0000-0000-0000130A0000}"/>
    <cellStyle name="㼿㼿㼿㼿㼿㼿?" xfId="2566" xr:uid="{00000000-0005-0000-0000-000014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57150</xdr:rowOff>
    </xdr:from>
    <xdr:to>
      <xdr:col>12</xdr:col>
      <xdr:colOff>0</xdr:colOff>
      <xdr:row>27</xdr:row>
      <xdr:rowOff>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400800" y="1123950"/>
          <a:ext cx="0" cy="449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3000" b="0" i="0" strike="noStrike">
              <a:solidFill>
                <a:srgbClr val="FF0000"/>
              </a:solidFill>
              <a:latin typeface="Hino motors logo New"/>
            </a:rPr>
            <a:t>5</a:t>
          </a:r>
          <a:r>
            <a:rPr lang="en-US" sz="2400" b="0" i="0" strike="noStrike">
              <a:solidFill>
                <a:srgbClr val="FF0000"/>
              </a:solidFill>
              <a:latin typeface="Hino motors logo New"/>
            </a:rPr>
            <a:t> </a:t>
          </a:r>
        </a:p>
        <a:p>
          <a:pPr algn="l" rtl="1">
            <a:defRPr sz="1000"/>
          </a:pPr>
          <a:endParaRPr lang="en-US" sz="2400" b="0" i="0" strike="noStrike">
            <a:solidFill>
              <a:srgbClr val="FF0000"/>
            </a:solidFill>
            <a:latin typeface="Hino motors logo New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115957</xdr:colOff>
      <xdr:row>2</xdr:row>
      <xdr:rowOff>69367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64A07A-FAE9-96E9-8028-CD8B0716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7348" cy="549758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</xdr:row>
      <xdr:rowOff>1448</xdr:rowOff>
    </xdr:from>
    <xdr:to>
      <xdr:col>9</xdr:col>
      <xdr:colOff>615950</xdr:colOff>
      <xdr:row>11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2FB15B-A387-B8E2-A4BE-C4802C2C2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64" t="4141" r="1094"/>
        <a:stretch>
          <a:fillRect/>
        </a:stretch>
      </xdr:blipFill>
      <xdr:spPr>
        <a:xfrm>
          <a:off x="857251" y="1493698"/>
          <a:ext cx="5124449" cy="10423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41416</xdr:colOff>
      <xdr:row>146</xdr:row>
      <xdr:rowOff>124247</xdr:rowOff>
    </xdr:from>
    <xdr:ext cx="347869" cy="342121"/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1416" y="30937622"/>
          <a:ext cx="347869" cy="342121"/>
        </a:xfrm>
        <a:prstGeom prst="rightArrow">
          <a:avLst>
            <a:gd name="adj1" fmla="val 50000"/>
            <a:gd name="adj2" fmla="val 34956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>
          <a:spAutoFit/>
        </a:bodyPr>
        <a:lstStyle/>
        <a:p>
          <a:pPr algn="l"/>
          <a:r>
            <a:rPr lang="en-US" sz="1100"/>
            <a:t>New</a:t>
          </a:r>
        </a:p>
      </xdr:txBody>
    </xdr:sp>
    <xdr:clientData/>
  </xdr:oneCellAnchor>
  <xdr:oneCellAnchor>
    <xdr:from>
      <xdr:col>55</xdr:col>
      <xdr:colOff>41416</xdr:colOff>
      <xdr:row>155</xdr:row>
      <xdr:rowOff>124246</xdr:rowOff>
    </xdr:from>
    <xdr:ext cx="347869" cy="342121"/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1416" y="32823571"/>
          <a:ext cx="347869" cy="342121"/>
        </a:xfrm>
        <a:prstGeom prst="rightArrow">
          <a:avLst>
            <a:gd name="adj1" fmla="val 50000"/>
            <a:gd name="adj2" fmla="val 34956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>
          <a:spAutoFit/>
        </a:bodyPr>
        <a:lstStyle/>
        <a:p>
          <a:pPr algn="l"/>
          <a:r>
            <a:rPr lang="en-US" sz="1100"/>
            <a:t>New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82</xdr:row>
      <xdr:rowOff>31750</xdr:rowOff>
    </xdr:from>
    <xdr:to>
      <xdr:col>5</xdr:col>
      <xdr:colOff>285750</xdr:colOff>
      <xdr:row>83</xdr:row>
      <xdr:rowOff>285750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3250" y="22663150"/>
          <a:ext cx="717550" cy="55880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 editAs="oneCell">
    <xdr:from>
      <xdr:col>0</xdr:col>
      <xdr:colOff>173182</xdr:colOff>
      <xdr:row>0</xdr:row>
      <xdr:rowOff>80818</xdr:rowOff>
    </xdr:from>
    <xdr:to>
      <xdr:col>3</xdr:col>
      <xdr:colOff>0</xdr:colOff>
      <xdr:row>2</xdr:row>
      <xdr:rowOff>93806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00EAF4-632A-4C2C-A7DA-47235ED47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80818"/>
          <a:ext cx="1131454" cy="6364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41416</xdr:colOff>
      <xdr:row>144</xdr:row>
      <xdr:rowOff>124247</xdr:rowOff>
    </xdr:from>
    <xdr:ext cx="347869" cy="342121"/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1416" y="30213722"/>
          <a:ext cx="347869" cy="342121"/>
        </a:xfrm>
        <a:prstGeom prst="rightArrow">
          <a:avLst>
            <a:gd name="adj1" fmla="val 50000"/>
            <a:gd name="adj2" fmla="val 34956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>
          <a:spAutoFit/>
        </a:bodyPr>
        <a:lstStyle/>
        <a:p>
          <a:pPr algn="l"/>
          <a:r>
            <a:rPr lang="en-US" sz="1100"/>
            <a:t>New</a:t>
          </a:r>
        </a:p>
      </xdr:txBody>
    </xdr:sp>
    <xdr:clientData/>
  </xdr:oneCellAnchor>
  <xdr:oneCellAnchor>
    <xdr:from>
      <xdr:col>0</xdr:col>
      <xdr:colOff>41416</xdr:colOff>
      <xdr:row>153</xdr:row>
      <xdr:rowOff>124246</xdr:rowOff>
    </xdr:from>
    <xdr:ext cx="347869" cy="342121"/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1416" y="32099671"/>
          <a:ext cx="347869" cy="342121"/>
        </a:xfrm>
        <a:prstGeom prst="rightArrow">
          <a:avLst>
            <a:gd name="adj1" fmla="val 50000"/>
            <a:gd name="adj2" fmla="val 34956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>
          <a:spAutoFit/>
        </a:bodyPr>
        <a:lstStyle/>
        <a:p>
          <a:pPr algn="l"/>
          <a:r>
            <a:rPr lang="en-US" sz="1100"/>
            <a:t>New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1139077</xdr:colOff>
      <xdr:row>48</xdr:row>
      <xdr:rowOff>29450</xdr:rowOff>
    </xdr:from>
    <xdr:ext cx="241794" cy="172256"/>
    <xdr:pic>
      <xdr:nvPicPr>
        <xdr:cNvPr id="3" name="Picture 5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H="1">
          <a:off x="3839695" y="8164921"/>
          <a:ext cx="241794" cy="1722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95251</xdr:colOff>
          <xdr:row>87</xdr:row>
          <xdr:rowOff>70224</xdr:rowOff>
        </xdr:from>
        <xdr:ext cx="5005916" cy="942975"/>
        <xdr:pic>
          <xdr:nvPicPr>
            <xdr:cNvPr id="5" name="Picture 2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2]Sheet1!$D$4:$O$9" spid="_x0000_s2880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532780" y="16004989"/>
              <a:ext cx="5005916" cy="9429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yu%2002\Check%20List%20HOYU%20(After%20Sales%20Service)%20Rev_Agustus-Re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ries%20File/File%202016/FORM%20SPARE%20PART%202016/Form%20Laporan%20Bulanan%20Spare%20Part%20per%20Juni%202016%20(Rev%202)%20.xlsx" TargetMode="External"/><Relationship Id="rId1" Type="http://schemas.openxmlformats.org/officeDocument/2006/relationships/externalLinkPath" Target="/Aries%20File/File%202016/FORM%20SPARE%20PART%202016/Form%20Laporan%20Bulanan%20Spare%20Part%20per%20Juni%202016%20(Rev%202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Cara Pengisian"/>
      <sheetName val="03.Customer List"/>
      <sheetName val="04.Pivot Svc"/>
      <sheetName val="05.Pivot SP"/>
      <sheetName val="06.Jadwal &amp; aktual Visit"/>
      <sheetName val="07.KPI"/>
      <sheetName val="Checklist Svc"/>
      <sheetName val="Checklist Sph"/>
      <sheetName val="Definisi Cust"/>
      <sheetName val="Dealer"/>
      <sheetName val="Ko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Bali</v>
          </cell>
          <cell r="B2" t="str">
            <v>Aek Kanopan</v>
          </cell>
        </row>
        <row r="3">
          <cell r="B3" t="str">
            <v>Airmadidi</v>
          </cell>
        </row>
        <row r="4">
          <cell r="B4" t="str">
            <v>Ambarawa</v>
          </cell>
        </row>
        <row r="5">
          <cell r="B5" t="str">
            <v>Ambon</v>
          </cell>
        </row>
        <row r="6">
          <cell r="B6" t="str">
            <v>Ampana</v>
          </cell>
        </row>
        <row r="7">
          <cell r="B7" t="str">
            <v>Amurang</v>
          </cell>
        </row>
        <row r="8">
          <cell r="B8" t="str">
            <v>Andolo</v>
          </cell>
        </row>
        <row r="9">
          <cell r="B9" t="str">
            <v>Anyer</v>
          </cell>
        </row>
        <row r="10">
          <cell r="B10" t="str">
            <v>Arga Makmur</v>
          </cell>
        </row>
        <row r="11">
          <cell r="B11" t="str">
            <v>Arosuka</v>
          </cell>
        </row>
        <row r="12">
          <cell r="B12" t="str">
            <v>Asmat</v>
          </cell>
        </row>
        <row r="13">
          <cell r="B13" t="str">
            <v>Atambua</v>
          </cell>
        </row>
        <row r="14">
          <cell r="B14" t="str">
            <v>Baa</v>
          </cell>
        </row>
        <row r="15">
          <cell r="B15" t="str">
            <v>Badung</v>
          </cell>
        </row>
        <row r="16">
          <cell r="B16" t="str">
            <v>Baganbatu</v>
          </cell>
        </row>
        <row r="17">
          <cell r="B17" t="str">
            <v>Bagansiapiapi</v>
          </cell>
        </row>
        <row r="18">
          <cell r="B18" t="str">
            <v>Bajawa</v>
          </cell>
        </row>
        <row r="19">
          <cell r="B19" t="str">
            <v>Balige</v>
          </cell>
        </row>
        <row r="20">
          <cell r="B20" t="str">
            <v>Balikpapan</v>
          </cell>
        </row>
        <row r="21">
          <cell r="B21" t="str">
            <v>Banda Aceh</v>
          </cell>
        </row>
        <row r="22">
          <cell r="B22" t="str">
            <v>Bandar Lampung</v>
          </cell>
        </row>
        <row r="23">
          <cell r="B23" t="str">
            <v>Bandar Seri Bintan</v>
          </cell>
        </row>
        <row r="24">
          <cell r="B24" t="str">
            <v>Bandung</v>
          </cell>
        </row>
        <row r="25">
          <cell r="B25" t="str">
            <v>Banggai</v>
          </cell>
        </row>
        <row r="26">
          <cell r="B26" t="str">
            <v>Bangil</v>
          </cell>
        </row>
        <row r="27">
          <cell r="B27" t="str">
            <v>Bangkalan</v>
          </cell>
        </row>
        <row r="28">
          <cell r="B28" t="str">
            <v>Bangkinang</v>
          </cell>
        </row>
        <row r="29">
          <cell r="B29" t="str">
            <v>Bangko</v>
          </cell>
        </row>
        <row r="30">
          <cell r="B30" t="str">
            <v>Bangli</v>
          </cell>
        </row>
        <row r="31">
          <cell r="B31" t="str">
            <v>Bangli</v>
          </cell>
        </row>
        <row r="32">
          <cell r="B32" t="str">
            <v>Banjar (Jawa Barat)</v>
          </cell>
        </row>
        <row r="33">
          <cell r="B33" t="str">
            <v>Banjarbaru</v>
          </cell>
        </row>
        <row r="34">
          <cell r="B34" t="str">
            <v>Banjarmasin</v>
          </cell>
        </row>
        <row r="35">
          <cell r="B35" t="str">
            <v>Banjarnegara</v>
          </cell>
        </row>
        <row r="36">
          <cell r="B36" t="str">
            <v>Bantaeng</v>
          </cell>
        </row>
        <row r="37">
          <cell r="B37" t="str">
            <v>Bantul</v>
          </cell>
        </row>
        <row r="38">
          <cell r="B38" t="str">
            <v>Banyuasin</v>
          </cell>
        </row>
        <row r="39">
          <cell r="B39" t="str">
            <v>Banyumas</v>
          </cell>
        </row>
        <row r="40">
          <cell r="B40" t="str">
            <v>Banyuwangi</v>
          </cell>
        </row>
        <row r="41">
          <cell r="B41" t="str">
            <v>Barabai</v>
          </cell>
        </row>
        <row r="42">
          <cell r="B42" t="str">
            <v>Barru</v>
          </cell>
        </row>
        <row r="43">
          <cell r="B43" t="str">
            <v>Batam</v>
          </cell>
        </row>
        <row r="44">
          <cell r="B44" t="str">
            <v>Batang</v>
          </cell>
        </row>
        <row r="45">
          <cell r="B45" t="str">
            <v>Batang Tarang</v>
          </cell>
        </row>
        <row r="46">
          <cell r="B46" t="str">
            <v>Batu</v>
          </cell>
        </row>
        <row r="47">
          <cell r="B47" t="str">
            <v>Batulicin</v>
          </cell>
        </row>
        <row r="48">
          <cell r="B48" t="str">
            <v>Baturaja</v>
          </cell>
        </row>
        <row r="49">
          <cell r="B49" t="str">
            <v>Batusangkar</v>
          </cell>
        </row>
        <row r="50">
          <cell r="B50" t="str">
            <v>Bau-Bau</v>
          </cell>
        </row>
        <row r="51">
          <cell r="B51" t="str">
            <v>Bekasi</v>
          </cell>
        </row>
        <row r="52">
          <cell r="B52" t="str">
            <v>Bengkalis</v>
          </cell>
        </row>
        <row r="53">
          <cell r="B53" t="str">
            <v>Bengkayang</v>
          </cell>
        </row>
        <row r="54">
          <cell r="B54" t="str">
            <v>Bengkulu</v>
          </cell>
        </row>
        <row r="55">
          <cell r="B55" t="str">
            <v>Benteng</v>
          </cell>
        </row>
        <row r="56">
          <cell r="B56" t="str">
            <v>Biak</v>
          </cell>
        </row>
        <row r="57">
          <cell r="B57" t="str">
            <v>Bima</v>
          </cell>
        </row>
        <row r="58">
          <cell r="B58" t="str">
            <v>Binjai</v>
          </cell>
        </row>
        <row r="59">
          <cell r="B59" t="str">
            <v>Bintuhan</v>
          </cell>
        </row>
        <row r="60">
          <cell r="B60" t="str">
            <v>Bintuni</v>
          </cell>
        </row>
        <row r="61">
          <cell r="B61" t="str">
            <v>Bireuen</v>
          </cell>
        </row>
        <row r="62">
          <cell r="B62" t="str">
            <v>Bitung</v>
          </cell>
        </row>
        <row r="63">
          <cell r="B63" t="str">
            <v>Blambangan Umpu</v>
          </cell>
        </row>
        <row r="64">
          <cell r="B64" t="str">
            <v>Blang Kejeren</v>
          </cell>
        </row>
        <row r="65">
          <cell r="B65" t="str">
            <v>Blangpidie</v>
          </cell>
        </row>
        <row r="66">
          <cell r="B66" t="str">
            <v>Blitar</v>
          </cell>
        </row>
        <row r="67">
          <cell r="B67" t="str">
            <v>Blora</v>
          </cell>
        </row>
        <row r="68">
          <cell r="B68" t="str">
            <v>Bogor</v>
          </cell>
        </row>
        <row r="69">
          <cell r="B69" t="str">
            <v>Bojonegoro</v>
          </cell>
        </row>
        <row r="70">
          <cell r="B70" t="str">
            <v>Bolaang Uki</v>
          </cell>
        </row>
        <row r="71">
          <cell r="B71" t="str">
            <v>Bondowoso</v>
          </cell>
        </row>
        <row r="72">
          <cell r="B72" t="str">
            <v>Bontang</v>
          </cell>
        </row>
        <row r="73">
          <cell r="B73" t="str">
            <v>Boroko</v>
          </cell>
        </row>
        <row r="74">
          <cell r="B74" t="str">
            <v>Boven Digoel</v>
          </cell>
        </row>
        <row r="75">
          <cell r="B75" t="str">
            <v>Boyolali</v>
          </cell>
        </row>
        <row r="76">
          <cell r="B76" t="str">
            <v>Brebes</v>
          </cell>
        </row>
        <row r="77">
          <cell r="B77" t="str">
            <v>Bukittinggi</v>
          </cell>
        </row>
        <row r="78">
          <cell r="B78" t="str">
            <v>Bulukumba</v>
          </cell>
        </row>
        <row r="79">
          <cell r="B79" t="str">
            <v>Bumiayu</v>
          </cell>
        </row>
        <row r="80">
          <cell r="B80" t="str">
            <v>Bungku</v>
          </cell>
        </row>
        <row r="81">
          <cell r="B81" t="str">
            <v>Buntok</v>
          </cell>
        </row>
        <row r="82">
          <cell r="B82" t="str">
            <v>Buol</v>
          </cell>
        </row>
        <row r="83">
          <cell r="B83" t="str">
            <v>Buranga</v>
          </cell>
        </row>
        <row r="84">
          <cell r="B84" t="str">
            <v>Buru</v>
          </cell>
        </row>
        <row r="85">
          <cell r="B85" t="str">
            <v>Buru Selatan</v>
          </cell>
        </row>
        <row r="86">
          <cell r="B86" t="str">
            <v>Calang</v>
          </cell>
        </row>
        <row r="87">
          <cell r="B87" t="str">
            <v>Caruban</v>
          </cell>
        </row>
        <row r="88">
          <cell r="B88" t="str">
            <v>Ciamis</v>
          </cell>
        </row>
        <row r="89">
          <cell r="B89" t="str">
            <v>Cianjur</v>
          </cell>
        </row>
        <row r="90">
          <cell r="B90" t="str">
            <v>Cibinong</v>
          </cell>
        </row>
        <row r="91">
          <cell r="B91" t="str">
            <v>Cikampek</v>
          </cell>
        </row>
        <row r="92">
          <cell r="B92" t="str">
            <v>Cikarang</v>
          </cell>
        </row>
        <row r="93">
          <cell r="B93" t="str">
            <v>Cilacap</v>
          </cell>
        </row>
        <row r="94">
          <cell r="B94" t="str">
            <v>Cilegon</v>
          </cell>
        </row>
        <row r="95">
          <cell r="B95" t="str">
            <v>Cirebon</v>
          </cell>
        </row>
        <row r="96">
          <cell r="B96" t="str">
            <v>Cliquers</v>
          </cell>
        </row>
        <row r="97">
          <cell r="B97" t="str">
            <v>Curup</v>
          </cell>
        </row>
        <row r="98">
          <cell r="B98" t="str">
            <v>Daik</v>
          </cell>
        </row>
        <row r="99">
          <cell r="B99" t="str">
            <v>Deiyai</v>
          </cell>
        </row>
        <row r="100">
          <cell r="B100" t="str">
            <v>Demak</v>
          </cell>
        </row>
        <row r="101">
          <cell r="B101" t="str">
            <v>Denpasar</v>
          </cell>
        </row>
        <row r="102">
          <cell r="B102" t="str">
            <v>Denpasar</v>
          </cell>
        </row>
        <row r="103">
          <cell r="B103" t="str">
            <v>Depok</v>
          </cell>
        </row>
        <row r="104">
          <cell r="B104" t="str">
            <v>Dogiyai</v>
          </cell>
        </row>
        <row r="105">
          <cell r="B105" t="str">
            <v>Dolok Marawa</v>
          </cell>
        </row>
        <row r="106">
          <cell r="B106" t="str">
            <v>Dompu</v>
          </cell>
        </row>
        <row r="107">
          <cell r="B107" t="str">
            <v>Donggala</v>
          </cell>
        </row>
        <row r="108">
          <cell r="B108" t="str">
            <v>Dumai</v>
          </cell>
        </row>
        <row r="109">
          <cell r="B109" t="str">
            <v>Ende</v>
          </cell>
        </row>
        <row r="110">
          <cell r="B110" t="str">
            <v>Enrekang</v>
          </cell>
        </row>
        <row r="111">
          <cell r="B111" t="str">
            <v>Fakfak</v>
          </cell>
        </row>
        <row r="112">
          <cell r="B112" t="str">
            <v>Garut</v>
          </cell>
        </row>
        <row r="113">
          <cell r="B113" t="str">
            <v>Gedong Tataan</v>
          </cell>
        </row>
        <row r="114">
          <cell r="B114" t="str">
            <v>Gianyar</v>
          </cell>
        </row>
        <row r="115">
          <cell r="B115" t="str">
            <v>Gorontalo</v>
          </cell>
        </row>
        <row r="116">
          <cell r="B116" t="str">
            <v>Gresik</v>
          </cell>
        </row>
        <row r="117">
          <cell r="B117" t="str">
            <v>Gunung Sitoli</v>
          </cell>
        </row>
        <row r="118">
          <cell r="B118" t="str">
            <v>Gunung Sugih</v>
          </cell>
        </row>
        <row r="119">
          <cell r="B119" t="str">
            <v>Gunung Tua</v>
          </cell>
        </row>
        <row r="120">
          <cell r="B120" t="str">
            <v>Halmahera Barat</v>
          </cell>
        </row>
        <row r="121">
          <cell r="B121" t="str">
            <v>Halmahera Selatan</v>
          </cell>
        </row>
        <row r="122">
          <cell r="B122" t="str">
            <v>Halmahera Tengah</v>
          </cell>
        </row>
        <row r="123">
          <cell r="B123" t="str">
            <v>Halmahera Timur</v>
          </cell>
        </row>
        <row r="124">
          <cell r="B124" t="str">
            <v>Halmahera Utara</v>
          </cell>
        </row>
        <row r="125">
          <cell r="B125" t="str">
            <v>Idi Rayeuk</v>
          </cell>
        </row>
        <row r="126">
          <cell r="B126" t="str">
            <v>Indralaya</v>
          </cell>
        </row>
        <row r="127">
          <cell r="B127" t="str">
            <v>Indramayu</v>
          </cell>
        </row>
        <row r="128">
          <cell r="B128" t="str">
            <v>Intan Jaya</v>
          </cell>
        </row>
        <row r="129">
          <cell r="B129" t="str">
            <v>Jakarta</v>
          </cell>
        </row>
        <row r="130">
          <cell r="B130" t="str">
            <v>Jambi</v>
          </cell>
        </row>
        <row r="131">
          <cell r="B131" t="str">
            <v>Jantho</v>
          </cell>
        </row>
        <row r="132">
          <cell r="B132" t="str">
            <v>Jayapura</v>
          </cell>
        </row>
        <row r="133">
          <cell r="B133" t="str">
            <v>Jayapura (kota)</v>
          </cell>
        </row>
        <row r="134">
          <cell r="B134" t="str">
            <v>Jayawijaya</v>
          </cell>
        </row>
        <row r="135">
          <cell r="B135" t="str">
            <v>Jember</v>
          </cell>
        </row>
        <row r="136">
          <cell r="B136" t="str">
            <v>Jeneponto</v>
          </cell>
        </row>
        <row r="137">
          <cell r="B137" t="str">
            <v>Jepara</v>
          </cell>
        </row>
        <row r="138">
          <cell r="B138" t="str">
            <v>Jombang</v>
          </cell>
        </row>
        <row r="139">
          <cell r="B139" t="str">
            <v>Kabanjahe</v>
          </cell>
        </row>
        <row r="140">
          <cell r="B140" t="str">
            <v>Kaimana</v>
          </cell>
        </row>
        <row r="141">
          <cell r="B141" t="str">
            <v>Kajen</v>
          </cell>
        </row>
        <row r="142">
          <cell r="B142" t="str">
            <v>Kalabahi</v>
          </cell>
        </row>
        <row r="143">
          <cell r="B143" t="str">
            <v>Kalianda</v>
          </cell>
        </row>
        <row r="144">
          <cell r="B144" t="str">
            <v>Kandangan</v>
          </cell>
        </row>
        <row r="145">
          <cell r="B145" t="str">
            <v>Karang Baru</v>
          </cell>
        </row>
        <row r="146">
          <cell r="B146" t="str">
            <v>Karang Tinggi</v>
          </cell>
        </row>
        <row r="147">
          <cell r="B147" t="str">
            <v>Karanganyar</v>
          </cell>
        </row>
        <row r="148">
          <cell r="B148" t="str">
            <v>Karangasem</v>
          </cell>
        </row>
        <row r="149">
          <cell r="B149" t="str">
            <v>Kawangkoan</v>
          </cell>
        </row>
        <row r="150">
          <cell r="B150" t="str">
            <v>Kayu Agung</v>
          </cell>
        </row>
        <row r="151">
          <cell r="B151" t="str">
            <v>Kebumen</v>
          </cell>
        </row>
        <row r="152">
          <cell r="B152" t="str">
            <v>Kediri</v>
          </cell>
        </row>
        <row r="153">
          <cell r="B153" t="str">
            <v>Keerom</v>
          </cell>
        </row>
        <row r="154">
          <cell r="B154" t="str">
            <v>Kefamenanu</v>
          </cell>
        </row>
        <row r="155">
          <cell r="B155" t="str">
            <v>Kendal</v>
          </cell>
        </row>
        <row r="156">
          <cell r="B156" t="str">
            <v>Kendari</v>
          </cell>
        </row>
        <row r="157">
          <cell r="B157" t="str">
            <v>Kendawangan</v>
          </cell>
        </row>
        <row r="158">
          <cell r="B158" t="str">
            <v>Kepahiang</v>
          </cell>
        </row>
        <row r="159">
          <cell r="B159" t="str">
            <v>Kepanjen</v>
          </cell>
        </row>
        <row r="160">
          <cell r="B160" t="str">
            <v>Kepulauan Aru</v>
          </cell>
        </row>
        <row r="161">
          <cell r="B161" t="str">
            <v>Kepulauan Sula</v>
          </cell>
        </row>
        <row r="162">
          <cell r="B162" t="str">
            <v>Kepulauan Yapen</v>
          </cell>
        </row>
        <row r="163">
          <cell r="B163" t="str">
            <v>Ketapang</v>
          </cell>
        </row>
        <row r="164">
          <cell r="B164" t="str">
            <v>Kisaran</v>
          </cell>
        </row>
        <row r="165">
          <cell r="B165" t="str">
            <v>Klaten</v>
          </cell>
        </row>
        <row r="166">
          <cell r="B166" t="str">
            <v>Klungkung</v>
          </cell>
        </row>
        <row r="167">
          <cell r="B167" t="str">
            <v>Koba</v>
          </cell>
        </row>
        <row r="168">
          <cell r="B168" t="str">
            <v>Kolaka</v>
          </cell>
        </row>
        <row r="169">
          <cell r="B169" t="str">
            <v>Kota Agung</v>
          </cell>
        </row>
        <row r="170">
          <cell r="B170" t="str">
            <v>Kota Palabuhanratu</v>
          </cell>
        </row>
        <row r="171">
          <cell r="B171" t="str">
            <v>Kota Pinang</v>
          </cell>
        </row>
        <row r="172">
          <cell r="B172" t="str">
            <v>Kota Raha</v>
          </cell>
        </row>
        <row r="173">
          <cell r="B173" t="str">
            <v>Kotabaru</v>
          </cell>
        </row>
        <row r="174">
          <cell r="B174" t="str">
            <v>Kotabumi</v>
          </cell>
        </row>
        <row r="175">
          <cell r="B175" t="str">
            <v>Kotamobagu</v>
          </cell>
        </row>
        <row r="176">
          <cell r="B176" t="str">
            <v>Kraksaan</v>
          </cell>
        </row>
        <row r="177">
          <cell r="B177" t="str">
            <v>Kuala Kapuas</v>
          </cell>
        </row>
        <row r="178">
          <cell r="B178" t="str">
            <v>Kuala Kurun</v>
          </cell>
        </row>
        <row r="179">
          <cell r="B179" t="str">
            <v>Kuala Pembuang</v>
          </cell>
        </row>
        <row r="180">
          <cell r="B180" t="str">
            <v>Kuala Tungkal</v>
          </cell>
        </row>
        <row r="181">
          <cell r="B181" t="str">
            <v>Kudus</v>
          </cell>
        </row>
        <row r="182">
          <cell r="B182" t="str">
            <v>Kuningan</v>
          </cell>
        </row>
        <row r="183">
          <cell r="B183" t="str">
            <v>Kupang</v>
          </cell>
        </row>
        <row r="184">
          <cell r="B184" t="str">
            <v>Kutacane</v>
          </cell>
        </row>
        <row r="185">
          <cell r="B185" t="str">
            <v>Kwandang</v>
          </cell>
        </row>
        <row r="186">
          <cell r="B186" t="str">
            <v>Labuhan Bajo</v>
          </cell>
        </row>
        <row r="187">
          <cell r="B187" t="str">
            <v>Lahat</v>
          </cell>
        </row>
        <row r="188">
          <cell r="B188" t="str">
            <v>Lahomi</v>
          </cell>
        </row>
        <row r="189">
          <cell r="B189" t="str">
            <v>Lamongan</v>
          </cell>
        </row>
        <row r="190">
          <cell r="B190" t="str">
            <v>Langsa</v>
          </cell>
        </row>
        <row r="191">
          <cell r="B191" t="str">
            <v>Lanny Jaya</v>
          </cell>
        </row>
        <row r="192">
          <cell r="B192" t="str">
            <v>Larantuka</v>
          </cell>
        </row>
        <row r="193">
          <cell r="B193" t="str">
            <v>Lasusua</v>
          </cell>
        </row>
        <row r="194">
          <cell r="B194" t="str">
            <v>Lewoleba</v>
          </cell>
        </row>
        <row r="195">
          <cell r="B195" t="str">
            <v>Lhokseumawe</v>
          </cell>
        </row>
        <row r="196">
          <cell r="B196" t="str">
            <v>Lhoksukon</v>
          </cell>
        </row>
        <row r="197">
          <cell r="B197" t="str">
            <v>Libuo Palma</v>
          </cell>
        </row>
        <row r="198">
          <cell r="B198" t="str">
            <v>Limapuluh</v>
          </cell>
        </row>
        <row r="199">
          <cell r="B199" t="str">
            <v>Liwa</v>
          </cell>
        </row>
        <row r="200">
          <cell r="B200" t="str">
            <v>Lotu</v>
          </cell>
        </row>
        <row r="201">
          <cell r="B201" t="str">
            <v>Lubuk Basung</v>
          </cell>
        </row>
        <row r="202">
          <cell r="B202" t="str">
            <v>Lubuk Bendaharo</v>
          </cell>
        </row>
        <row r="203">
          <cell r="B203" t="str">
            <v>Lubuk Linggau</v>
          </cell>
        </row>
        <row r="204">
          <cell r="B204" t="str">
            <v>Lubuk Pakam</v>
          </cell>
        </row>
        <row r="205">
          <cell r="B205" t="str">
            <v>Lubuk Sikaping</v>
          </cell>
        </row>
        <row r="206">
          <cell r="B206" t="str">
            <v>Lumajang</v>
          </cell>
        </row>
        <row r="207">
          <cell r="B207" t="str">
            <v>Luwuk</v>
          </cell>
        </row>
        <row r="208">
          <cell r="B208" t="str">
            <v>Madiun</v>
          </cell>
        </row>
        <row r="209">
          <cell r="B209" t="str">
            <v>Magelang</v>
          </cell>
        </row>
        <row r="210">
          <cell r="B210" t="str">
            <v>Magetan</v>
          </cell>
        </row>
        <row r="211">
          <cell r="B211" t="str">
            <v>Majalengka</v>
          </cell>
        </row>
        <row r="212">
          <cell r="B212" t="str">
            <v>Majene</v>
          </cell>
        </row>
        <row r="213">
          <cell r="B213" t="str">
            <v>Makale</v>
          </cell>
        </row>
        <row r="214">
          <cell r="B214" t="str">
            <v>Makassar (Ujung Pandang)</v>
          </cell>
        </row>
        <row r="215">
          <cell r="B215" t="str">
            <v>Malang</v>
          </cell>
        </row>
        <row r="216">
          <cell r="B216" t="str">
            <v>Malili</v>
          </cell>
        </row>
        <row r="217">
          <cell r="B217" t="str">
            <v>Malinau</v>
          </cell>
        </row>
        <row r="218">
          <cell r="B218" t="str">
            <v>Maluku Barat Daya</v>
          </cell>
        </row>
        <row r="219">
          <cell r="B219" t="str">
            <v>Maluku Tengah</v>
          </cell>
        </row>
        <row r="220">
          <cell r="B220" t="str">
            <v>Maluku Tenggara</v>
          </cell>
        </row>
        <row r="221">
          <cell r="B221" t="str">
            <v>Maluku Tenggara Barat</v>
          </cell>
        </row>
        <row r="222">
          <cell r="B222" t="str">
            <v>Mamasa</v>
          </cell>
        </row>
        <row r="223">
          <cell r="B223" t="str">
            <v>Mamberamo Raya</v>
          </cell>
        </row>
        <row r="224">
          <cell r="B224" t="str">
            <v>Mamberamo Tengah</v>
          </cell>
        </row>
        <row r="225">
          <cell r="B225" t="str">
            <v>Mamuju</v>
          </cell>
        </row>
        <row r="226">
          <cell r="B226" t="str">
            <v>Manado (Menado)</v>
          </cell>
        </row>
        <row r="227">
          <cell r="B227" t="str">
            <v>Manggar</v>
          </cell>
        </row>
        <row r="228">
          <cell r="B228" t="str">
            <v>Manna</v>
          </cell>
        </row>
        <row r="229">
          <cell r="B229" t="str">
            <v>Manokwari</v>
          </cell>
        </row>
        <row r="230">
          <cell r="B230" t="str">
            <v>Manokwari Selatan</v>
          </cell>
        </row>
        <row r="231">
          <cell r="B231" t="str">
            <v>Mappi</v>
          </cell>
        </row>
        <row r="232">
          <cell r="B232" t="str">
            <v>Marabahan</v>
          </cell>
        </row>
        <row r="233">
          <cell r="B233" t="str">
            <v>Marisa</v>
          </cell>
        </row>
        <row r="234">
          <cell r="B234" t="str">
            <v>Maros</v>
          </cell>
        </row>
        <row r="235">
          <cell r="B235" t="str">
            <v>Martapura</v>
          </cell>
        </row>
        <row r="236">
          <cell r="B236" t="str">
            <v>Martapura (Sumatera Selatan)</v>
          </cell>
        </row>
        <row r="237">
          <cell r="B237" t="str">
            <v>Masamba</v>
          </cell>
        </row>
        <row r="238">
          <cell r="B238" t="str">
            <v>Mataram</v>
          </cell>
        </row>
        <row r="239">
          <cell r="B239" t="str">
            <v>Maumere</v>
          </cell>
        </row>
        <row r="240">
          <cell r="B240" t="str">
            <v>Maybrat</v>
          </cell>
        </row>
        <row r="241">
          <cell r="B241" t="str">
            <v>Mbay</v>
          </cell>
        </row>
        <row r="242">
          <cell r="B242" t="str">
            <v>Medan</v>
          </cell>
        </row>
        <row r="243">
          <cell r="B243" t="str">
            <v>Melonguane</v>
          </cell>
        </row>
        <row r="244">
          <cell r="B244" t="str">
            <v>Mempawah</v>
          </cell>
        </row>
        <row r="245">
          <cell r="B245" t="str">
            <v>Menggala</v>
          </cell>
        </row>
        <row r="246">
          <cell r="B246" t="str">
            <v>Mentok</v>
          </cell>
        </row>
        <row r="247">
          <cell r="B247" t="str">
            <v>Merak</v>
          </cell>
        </row>
        <row r="248">
          <cell r="B248" t="str">
            <v>Merauke</v>
          </cell>
        </row>
        <row r="249">
          <cell r="B249" t="str">
            <v>Metro</v>
          </cell>
        </row>
        <row r="250">
          <cell r="B250" t="str">
            <v>Meulaboh</v>
          </cell>
        </row>
        <row r="251">
          <cell r="B251" t="str">
            <v>Meureude</v>
          </cell>
        </row>
        <row r="252">
          <cell r="B252" t="str">
            <v>Mimika</v>
          </cell>
        </row>
        <row r="253">
          <cell r="B253" t="str">
            <v>Mojokerto</v>
          </cell>
        </row>
        <row r="254">
          <cell r="B254" t="str">
            <v>Mojosari</v>
          </cell>
        </row>
        <row r="255">
          <cell r="B255" t="str">
            <v>Muara Aman</v>
          </cell>
        </row>
        <row r="256">
          <cell r="B256" t="str">
            <v>Muara Bulian</v>
          </cell>
        </row>
        <row r="257">
          <cell r="B257" t="str">
            <v>Muara Bungo</v>
          </cell>
        </row>
        <row r="258">
          <cell r="B258" t="str">
            <v>Muara Dua</v>
          </cell>
        </row>
        <row r="259">
          <cell r="B259" t="str">
            <v>Muara Enim</v>
          </cell>
        </row>
        <row r="260">
          <cell r="B260" t="str">
            <v>Muara Sabak</v>
          </cell>
        </row>
        <row r="261">
          <cell r="B261" t="str">
            <v>Muara Tebo</v>
          </cell>
        </row>
        <row r="262">
          <cell r="B262" t="str">
            <v>Muara Teweh</v>
          </cell>
        </row>
        <row r="263">
          <cell r="B263" t="str">
            <v>Muaro Sijunjung</v>
          </cell>
        </row>
        <row r="264">
          <cell r="B264" t="str">
            <v>Mukomuko</v>
          </cell>
        </row>
        <row r="265">
          <cell r="B265" t="str">
            <v>Mungkid</v>
          </cell>
        </row>
        <row r="266">
          <cell r="B266" t="str">
            <v>Nabire</v>
          </cell>
        </row>
        <row r="267">
          <cell r="B267" t="str">
            <v>Nanga Bulik</v>
          </cell>
        </row>
        <row r="268">
          <cell r="B268" t="str">
            <v>Nanga Pinoh</v>
          </cell>
        </row>
        <row r="269">
          <cell r="B269" t="str">
            <v>Nduga</v>
          </cell>
        </row>
        <row r="270">
          <cell r="B270" t="str">
            <v>Negara</v>
          </cell>
        </row>
        <row r="271">
          <cell r="B271" t="str">
            <v>Negara,Bali</v>
          </cell>
        </row>
        <row r="272">
          <cell r="B272" t="str">
            <v>Ngabang</v>
          </cell>
        </row>
        <row r="273">
          <cell r="B273" t="str">
            <v>Ngamprah</v>
          </cell>
        </row>
        <row r="274">
          <cell r="B274" t="str">
            <v>Nganjuk</v>
          </cell>
        </row>
        <row r="275">
          <cell r="B275" t="str">
            <v>Ngawi</v>
          </cell>
        </row>
        <row r="276">
          <cell r="B276" t="str">
            <v>Nunukan</v>
          </cell>
        </row>
        <row r="277">
          <cell r="B277" t="str">
            <v>Ondong Siau</v>
          </cell>
        </row>
        <row r="278">
          <cell r="B278" t="str">
            <v>Pacitan</v>
          </cell>
        </row>
        <row r="279">
          <cell r="B279" t="str">
            <v>Padang</v>
          </cell>
        </row>
        <row r="280">
          <cell r="B280" t="str">
            <v>Padang Aro</v>
          </cell>
        </row>
        <row r="281">
          <cell r="B281" t="str">
            <v>Padang Panjang</v>
          </cell>
        </row>
        <row r="282">
          <cell r="B282" t="str">
            <v>Padang Sidempuan</v>
          </cell>
        </row>
        <row r="283">
          <cell r="B283" t="str">
            <v>Pagaralam</v>
          </cell>
        </row>
        <row r="284">
          <cell r="B284" t="str">
            <v>Painan</v>
          </cell>
        </row>
        <row r="285">
          <cell r="B285" t="str">
            <v>Palabuhanratu</v>
          </cell>
        </row>
        <row r="286">
          <cell r="B286" t="str">
            <v>Palangkaraya</v>
          </cell>
        </row>
        <row r="287">
          <cell r="B287" t="str">
            <v>Palembang</v>
          </cell>
        </row>
        <row r="288">
          <cell r="B288" t="str">
            <v>Palopo</v>
          </cell>
        </row>
        <row r="289">
          <cell r="B289" t="str">
            <v>Palu</v>
          </cell>
        </row>
        <row r="290">
          <cell r="B290" t="str">
            <v>Pamekasan</v>
          </cell>
        </row>
        <row r="291">
          <cell r="B291" t="str">
            <v>Pandan</v>
          </cell>
        </row>
        <row r="292">
          <cell r="B292" t="str">
            <v>Pandeglang</v>
          </cell>
        </row>
        <row r="293">
          <cell r="B293" t="str">
            <v>Pangkajene</v>
          </cell>
        </row>
        <row r="294">
          <cell r="B294" t="str">
            <v>Pangkal Pinang</v>
          </cell>
        </row>
        <row r="295">
          <cell r="B295" t="str">
            <v>Pangkalan Bun</v>
          </cell>
        </row>
        <row r="296">
          <cell r="B296" t="str">
            <v>Pangkalan Kerinci</v>
          </cell>
        </row>
        <row r="297">
          <cell r="B297" t="str">
            <v>Panguruan</v>
          </cell>
        </row>
        <row r="298">
          <cell r="B298" t="str">
            <v>Paniai</v>
          </cell>
        </row>
        <row r="299">
          <cell r="B299" t="str">
            <v>Panyabungan</v>
          </cell>
        </row>
        <row r="300">
          <cell r="B300" t="str">
            <v>Pare</v>
          </cell>
        </row>
        <row r="301">
          <cell r="B301" t="str">
            <v>Pare-Pare</v>
          </cell>
        </row>
        <row r="302">
          <cell r="B302" t="str">
            <v>Pariaman</v>
          </cell>
        </row>
        <row r="303">
          <cell r="B303" t="str">
            <v>Parigi</v>
          </cell>
        </row>
        <row r="304">
          <cell r="B304" t="str">
            <v>Paringin</v>
          </cell>
        </row>
        <row r="305">
          <cell r="B305" t="str">
            <v>Parit Malintang</v>
          </cell>
        </row>
        <row r="306">
          <cell r="B306" t="str">
            <v>Pasangkayu</v>
          </cell>
        </row>
        <row r="307">
          <cell r="B307" t="str">
            <v>Pasir Pengarayan</v>
          </cell>
        </row>
        <row r="308">
          <cell r="B308" t="str">
            <v>Pasuruan</v>
          </cell>
        </row>
        <row r="309">
          <cell r="B309" t="str">
            <v>Pati</v>
          </cell>
        </row>
        <row r="310">
          <cell r="B310" t="str">
            <v>Payakumbuh</v>
          </cell>
        </row>
        <row r="311">
          <cell r="B311" t="str">
            <v>Pegunungan Arfak</v>
          </cell>
        </row>
        <row r="312">
          <cell r="B312" t="str">
            <v>Pegunungan Bintang</v>
          </cell>
        </row>
        <row r="313">
          <cell r="B313" t="str">
            <v>Pekalongan</v>
          </cell>
        </row>
        <row r="314">
          <cell r="B314" t="str">
            <v>Pekanbaru</v>
          </cell>
        </row>
        <row r="315">
          <cell r="B315" t="str">
            <v>Pelabuhan Ratu</v>
          </cell>
        </row>
        <row r="316">
          <cell r="B316" t="str">
            <v>Pelaihari</v>
          </cell>
        </row>
        <row r="317">
          <cell r="B317" t="str">
            <v>Pemalang</v>
          </cell>
        </row>
        <row r="318">
          <cell r="B318" t="str">
            <v>Pematang Siantar</v>
          </cell>
        </row>
        <row r="319">
          <cell r="B319" t="str">
            <v>Penajam</v>
          </cell>
        </row>
        <row r="320">
          <cell r="B320" t="str">
            <v>Pinrang</v>
          </cell>
        </row>
        <row r="321">
          <cell r="B321" t="str">
            <v>Polewali</v>
          </cell>
        </row>
        <row r="322">
          <cell r="B322" t="str">
            <v>Ponorogo</v>
          </cell>
        </row>
        <row r="323">
          <cell r="B323" t="str">
            <v>Pontianak</v>
          </cell>
        </row>
        <row r="324">
          <cell r="B324" t="str">
            <v>Poso</v>
          </cell>
        </row>
        <row r="325">
          <cell r="B325" t="str">
            <v>Prabumulih</v>
          </cell>
        </row>
        <row r="326">
          <cell r="B326" t="str">
            <v>Praya</v>
          </cell>
        </row>
        <row r="327">
          <cell r="B327" t="str">
            <v>Pringsewu</v>
          </cell>
        </row>
        <row r="328">
          <cell r="B328" t="str">
            <v>Probolinggo</v>
          </cell>
        </row>
        <row r="329">
          <cell r="B329" t="str">
            <v>Pulang Pisau</v>
          </cell>
        </row>
        <row r="330">
          <cell r="B330" t="str">
            <v>Pulau Morotai</v>
          </cell>
        </row>
        <row r="331">
          <cell r="B331" t="str">
            <v>Pulau Punjung</v>
          </cell>
        </row>
        <row r="332">
          <cell r="B332" t="str">
            <v>Pulau Taliabu</v>
          </cell>
        </row>
        <row r="333">
          <cell r="B333" t="str">
            <v>Puncak</v>
          </cell>
        </row>
        <row r="334">
          <cell r="B334" t="str">
            <v>Puncak Jaya</v>
          </cell>
        </row>
        <row r="335">
          <cell r="B335" t="str">
            <v>Purbalingga</v>
          </cell>
        </row>
        <row r="336">
          <cell r="B336" t="str">
            <v>Purukcahu</v>
          </cell>
        </row>
        <row r="337">
          <cell r="B337" t="str">
            <v>Purwakarta</v>
          </cell>
        </row>
        <row r="338">
          <cell r="B338" t="str">
            <v>Purwodadi</v>
          </cell>
        </row>
        <row r="339">
          <cell r="B339" t="str">
            <v>Purwokerto</v>
          </cell>
        </row>
        <row r="340">
          <cell r="B340" t="str">
            <v>Purworejo</v>
          </cell>
        </row>
        <row r="341">
          <cell r="B341" t="str">
            <v>Putussibau</v>
          </cell>
        </row>
        <row r="342">
          <cell r="B342" t="str">
            <v>Raba</v>
          </cell>
        </row>
        <row r="343">
          <cell r="B343" t="str">
            <v>Raja Ampat</v>
          </cell>
        </row>
        <row r="344">
          <cell r="B344" t="str">
            <v>Ranai</v>
          </cell>
        </row>
        <row r="345">
          <cell r="B345" t="str">
            <v>Rangkasbitung</v>
          </cell>
        </row>
        <row r="346">
          <cell r="B346" t="str">
            <v>Rantau</v>
          </cell>
        </row>
        <row r="347">
          <cell r="B347" t="str">
            <v>Rantau Prapat</v>
          </cell>
        </row>
        <row r="348">
          <cell r="B348" t="str">
            <v>Rantepao</v>
          </cell>
        </row>
        <row r="349">
          <cell r="B349" t="str">
            <v>Ratahan</v>
          </cell>
        </row>
        <row r="350">
          <cell r="B350" t="str">
            <v>Raya</v>
          </cell>
        </row>
        <row r="351">
          <cell r="B351" t="str">
            <v>Rembang</v>
          </cell>
        </row>
        <row r="352">
          <cell r="B352" t="str">
            <v>Rengat</v>
          </cell>
        </row>
        <row r="353">
          <cell r="B353" t="str">
            <v>Rumbia</v>
          </cell>
        </row>
        <row r="354">
          <cell r="B354" t="str">
            <v>Ruteng</v>
          </cell>
        </row>
        <row r="355">
          <cell r="B355" t="str">
            <v>Sabang</v>
          </cell>
        </row>
        <row r="356">
          <cell r="B356" t="str">
            <v>Salak</v>
          </cell>
        </row>
        <row r="357">
          <cell r="B357" t="str">
            <v>Salatiga</v>
          </cell>
        </row>
        <row r="358">
          <cell r="B358" t="str">
            <v>Samarinda</v>
          </cell>
        </row>
        <row r="359">
          <cell r="B359" t="str">
            <v>Sambas</v>
          </cell>
        </row>
        <row r="360">
          <cell r="B360" t="str">
            <v>Sampang</v>
          </cell>
        </row>
        <row r="361">
          <cell r="B361" t="str">
            <v>Sampit</v>
          </cell>
        </row>
        <row r="362">
          <cell r="B362" t="str">
            <v>Sangatta</v>
          </cell>
        </row>
        <row r="363">
          <cell r="B363" t="str">
            <v>Sarila</v>
          </cell>
        </row>
        <row r="364">
          <cell r="B364" t="str">
            <v>Sarmi</v>
          </cell>
        </row>
        <row r="365">
          <cell r="B365" t="str">
            <v>Sarolangun</v>
          </cell>
        </row>
        <row r="366">
          <cell r="B366" t="str">
            <v>Sawahlunto</v>
          </cell>
        </row>
        <row r="367">
          <cell r="B367" t="str">
            <v>Sebatik</v>
          </cell>
        </row>
        <row r="368">
          <cell r="B368" t="str">
            <v>Sei Rampah</v>
          </cell>
        </row>
        <row r="369">
          <cell r="B369" t="str">
            <v>Sekadau</v>
          </cell>
        </row>
        <row r="370">
          <cell r="B370" t="str">
            <v>Sekayu</v>
          </cell>
        </row>
        <row r="371">
          <cell r="B371" t="str">
            <v>Selat Panjang</v>
          </cell>
        </row>
        <row r="372">
          <cell r="B372" t="str">
            <v>Selong</v>
          </cell>
        </row>
        <row r="373">
          <cell r="B373" t="str">
            <v>Semarang</v>
          </cell>
        </row>
        <row r="374">
          <cell r="B374" t="str">
            <v>Sendawar</v>
          </cell>
        </row>
        <row r="375">
          <cell r="B375" t="str">
            <v>Sengeti</v>
          </cell>
        </row>
        <row r="376">
          <cell r="B376" t="str">
            <v>Sengkang</v>
          </cell>
        </row>
        <row r="377">
          <cell r="B377" t="str">
            <v>Seram Bagian Barat</v>
          </cell>
        </row>
        <row r="378">
          <cell r="B378" t="str">
            <v>Seram Bagian Timur</v>
          </cell>
        </row>
        <row r="379">
          <cell r="B379" t="str">
            <v>Serang</v>
          </cell>
        </row>
        <row r="380">
          <cell r="B380" t="str">
            <v>Siak Sri Indrapura</v>
          </cell>
        </row>
        <row r="381">
          <cell r="B381" t="str">
            <v>Sibolga</v>
          </cell>
        </row>
        <row r="382">
          <cell r="B382" t="str">
            <v>Sibuhuan</v>
          </cell>
        </row>
        <row r="383">
          <cell r="B383" t="str">
            <v>Sidayu</v>
          </cell>
        </row>
        <row r="384">
          <cell r="B384" t="str">
            <v>Sidenreng</v>
          </cell>
        </row>
        <row r="385">
          <cell r="B385" t="str">
            <v>Sidikalang</v>
          </cell>
        </row>
        <row r="386">
          <cell r="B386" t="str">
            <v>Sidoarjo</v>
          </cell>
        </row>
        <row r="387">
          <cell r="B387" t="str">
            <v>Sigi Biromaru</v>
          </cell>
        </row>
        <row r="388">
          <cell r="B388" t="str">
            <v>Sigli</v>
          </cell>
        </row>
        <row r="389">
          <cell r="B389" t="str">
            <v>Simpang Ampek</v>
          </cell>
        </row>
        <row r="390">
          <cell r="B390" t="str">
            <v>Simpang Tiga Redelong</v>
          </cell>
        </row>
        <row r="391">
          <cell r="B391" t="str">
            <v>Sinabang</v>
          </cell>
        </row>
        <row r="392">
          <cell r="B392" t="str">
            <v>Singaparna</v>
          </cell>
        </row>
        <row r="393">
          <cell r="B393" t="str">
            <v>Singaraja</v>
          </cell>
        </row>
        <row r="394">
          <cell r="B394" t="str">
            <v>Singaraja</v>
          </cell>
        </row>
        <row r="395">
          <cell r="B395" t="str">
            <v>Singkawang</v>
          </cell>
        </row>
        <row r="396">
          <cell r="B396" t="str">
            <v>Singkil</v>
          </cell>
        </row>
        <row r="397">
          <cell r="B397" t="str">
            <v>Sinjai</v>
          </cell>
        </row>
        <row r="398">
          <cell r="B398" t="str">
            <v>Sintang</v>
          </cell>
        </row>
        <row r="399">
          <cell r="B399" t="str">
            <v>Sipirok</v>
          </cell>
        </row>
        <row r="400">
          <cell r="B400" t="str">
            <v>Situbondo</v>
          </cell>
        </row>
        <row r="401">
          <cell r="B401" t="str">
            <v>Slawi</v>
          </cell>
        </row>
        <row r="402">
          <cell r="B402" t="str">
            <v>Sleman</v>
          </cell>
        </row>
        <row r="403">
          <cell r="B403" t="str">
            <v>Soe</v>
          </cell>
        </row>
        <row r="404">
          <cell r="B404" t="str">
            <v>Solok</v>
          </cell>
        </row>
        <row r="405">
          <cell r="B405" t="str">
            <v>Soreang</v>
          </cell>
        </row>
        <row r="406">
          <cell r="B406" t="str">
            <v>Sorong</v>
          </cell>
        </row>
        <row r="407">
          <cell r="B407" t="str">
            <v>Sorong Selatan</v>
          </cell>
        </row>
        <row r="408">
          <cell r="B408" t="str">
            <v>Sragen</v>
          </cell>
        </row>
        <row r="409">
          <cell r="B409" t="str">
            <v>Stabat</v>
          </cell>
        </row>
        <row r="410">
          <cell r="B410" t="str">
            <v>Subang</v>
          </cell>
        </row>
        <row r="411">
          <cell r="B411" t="str">
            <v>Subulussalam</v>
          </cell>
        </row>
        <row r="412">
          <cell r="B412" t="str">
            <v>Suka Makmue</v>
          </cell>
        </row>
        <row r="413">
          <cell r="B413" t="str">
            <v>Sukabumi</v>
          </cell>
        </row>
        <row r="414">
          <cell r="B414" t="str">
            <v>Sukadana</v>
          </cell>
        </row>
        <row r="415">
          <cell r="B415" t="str">
            <v>Sukadana</v>
          </cell>
        </row>
        <row r="416">
          <cell r="B416" t="str">
            <v>Sukamara</v>
          </cell>
        </row>
        <row r="417">
          <cell r="B417" t="str">
            <v>Sukoharjo</v>
          </cell>
        </row>
        <row r="418">
          <cell r="B418" t="str">
            <v>Sumbawa Besar</v>
          </cell>
        </row>
        <row r="419">
          <cell r="B419" t="str">
            <v>Sumber</v>
          </cell>
        </row>
        <row r="420">
          <cell r="B420" t="str">
            <v>Sumedang</v>
          </cell>
        </row>
        <row r="421">
          <cell r="B421" t="str">
            <v>Sumenep</v>
          </cell>
        </row>
        <row r="422">
          <cell r="B422" t="str">
            <v>Sungai Penuh</v>
          </cell>
        </row>
        <row r="423">
          <cell r="B423" t="str">
            <v>Sungai Raya</v>
          </cell>
        </row>
        <row r="424">
          <cell r="B424" t="str">
            <v>Sungailiat</v>
          </cell>
        </row>
        <row r="425">
          <cell r="B425" t="str">
            <v>Sunggu Minasa</v>
          </cell>
        </row>
        <row r="426">
          <cell r="B426" t="str">
            <v>Supiori</v>
          </cell>
        </row>
        <row r="427">
          <cell r="B427" t="str">
            <v>Surabaya</v>
          </cell>
        </row>
        <row r="428">
          <cell r="B428" t="str">
            <v>Surakarta</v>
          </cell>
        </row>
        <row r="429">
          <cell r="B429" t="str">
            <v>Suwawa</v>
          </cell>
        </row>
        <row r="430">
          <cell r="B430" t="str">
            <v>Tabanan</v>
          </cell>
        </row>
        <row r="431">
          <cell r="B431" t="str">
            <v>Tabanan</v>
          </cell>
        </row>
        <row r="432">
          <cell r="B432" t="str">
            <v>Tahuna</v>
          </cell>
        </row>
        <row r="433">
          <cell r="B433" t="str">
            <v>Tais</v>
          </cell>
        </row>
        <row r="434">
          <cell r="B434" t="str">
            <v>Takalar</v>
          </cell>
        </row>
        <row r="435">
          <cell r="B435" t="str">
            <v>Takengon</v>
          </cell>
        </row>
        <row r="436">
          <cell r="B436" t="str">
            <v>Taliwang</v>
          </cell>
        </row>
        <row r="437">
          <cell r="B437" t="str">
            <v>Tambolaka</v>
          </cell>
        </row>
        <row r="438">
          <cell r="B438" t="str">
            <v>Tambrauw</v>
          </cell>
        </row>
        <row r="439">
          <cell r="B439" t="str">
            <v>Tamiang Layang</v>
          </cell>
        </row>
        <row r="440">
          <cell r="B440" t="str">
            <v>Tanah Grogot</v>
          </cell>
        </row>
        <row r="441">
          <cell r="B441" t="str">
            <v>Tangerang</v>
          </cell>
        </row>
        <row r="442">
          <cell r="B442" t="str">
            <v>Tangerang Selatan</v>
          </cell>
        </row>
        <row r="443">
          <cell r="B443" t="str">
            <v>Tanjung</v>
          </cell>
        </row>
        <row r="444">
          <cell r="B444" t="str">
            <v>Tanjung (Nusa Tenggara Barat)</v>
          </cell>
        </row>
        <row r="445">
          <cell r="B445" t="str">
            <v>Tanjung Balai (Sumatera Utara)</v>
          </cell>
        </row>
        <row r="446">
          <cell r="B446" t="str">
            <v>Tanjung Balai Karimun (Kepulauan Riau)</v>
          </cell>
        </row>
        <row r="447">
          <cell r="B447" t="str">
            <v>Tanjung Enim</v>
          </cell>
        </row>
        <row r="448">
          <cell r="B448" t="str">
            <v>Tanjung Pandan</v>
          </cell>
        </row>
        <row r="449">
          <cell r="B449" t="str">
            <v>Tanjung Pinang</v>
          </cell>
        </row>
        <row r="450">
          <cell r="B450" t="str">
            <v>Tanjung Redeb</v>
          </cell>
        </row>
        <row r="451">
          <cell r="B451" t="str">
            <v>Tanjung Selor</v>
          </cell>
        </row>
        <row r="452">
          <cell r="B452" t="str">
            <v>Tapaktuan</v>
          </cell>
        </row>
        <row r="453">
          <cell r="B453" t="str">
            <v>Tarakan</v>
          </cell>
        </row>
        <row r="454">
          <cell r="B454" t="str">
            <v>Tarempa</v>
          </cell>
        </row>
        <row r="455">
          <cell r="B455" t="str">
            <v>Tarutung</v>
          </cell>
        </row>
        <row r="456">
          <cell r="B456" t="str">
            <v>Tasikmalaya</v>
          </cell>
        </row>
        <row r="457">
          <cell r="B457" t="str">
            <v>Tebing Tinggi (Sumatera Selatan)</v>
          </cell>
        </row>
        <row r="458">
          <cell r="B458" t="str">
            <v>Tebing Tinggi (Sumatera Utara)</v>
          </cell>
        </row>
        <row r="459">
          <cell r="B459" t="str">
            <v>Tegal</v>
          </cell>
        </row>
        <row r="460">
          <cell r="B460" t="str">
            <v>Teluk Bintuni</v>
          </cell>
        </row>
        <row r="461">
          <cell r="B461" t="str">
            <v>Teluk Dalam</v>
          </cell>
        </row>
        <row r="462">
          <cell r="B462" t="str">
            <v>Teluk Kuantan</v>
          </cell>
        </row>
        <row r="463">
          <cell r="B463" t="str">
            <v>Teluk Wondama</v>
          </cell>
        </row>
        <row r="464">
          <cell r="B464" t="str">
            <v>Temanggung</v>
          </cell>
        </row>
        <row r="465">
          <cell r="B465" t="str">
            <v>Tembilahan</v>
          </cell>
        </row>
        <row r="466">
          <cell r="B466" t="str">
            <v>Tenggarong</v>
          </cell>
        </row>
        <row r="467">
          <cell r="B467" t="str">
            <v>Ternate</v>
          </cell>
        </row>
        <row r="468">
          <cell r="B468" t="str">
            <v>Tidore</v>
          </cell>
        </row>
        <row r="469">
          <cell r="B469" t="str">
            <v>Tigaraksa</v>
          </cell>
        </row>
        <row r="470">
          <cell r="B470" t="str">
            <v>Tilamuta</v>
          </cell>
        </row>
        <row r="471">
          <cell r="B471" t="str">
            <v>Toboali</v>
          </cell>
        </row>
        <row r="472">
          <cell r="B472" t="str">
            <v>Toli Toli</v>
          </cell>
        </row>
        <row r="473">
          <cell r="B473" t="str">
            <v>Tolikara</v>
          </cell>
        </row>
        <row r="474">
          <cell r="B474" t="str">
            <v>Tomohon</v>
          </cell>
        </row>
        <row r="475">
          <cell r="B475" t="str">
            <v>Tondano</v>
          </cell>
        </row>
        <row r="476">
          <cell r="B476" t="str">
            <v>Trenggalek</v>
          </cell>
        </row>
        <row r="477">
          <cell r="B477" t="str">
            <v>Tual</v>
          </cell>
        </row>
        <row r="478">
          <cell r="B478" t="str">
            <v>Tuapejat</v>
          </cell>
        </row>
        <row r="479">
          <cell r="B479" t="str">
            <v>Tuban</v>
          </cell>
        </row>
        <row r="480">
          <cell r="B480" t="str">
            <v>Tulungagung</v>
          </cell>
        </row>
        <row r="481">
          <cell r="B481" t="str">
            <v>Tutuyan</v>
          </cell>
        </row>
        <row r="482">
          <cell r="B482" t="str">
            <v>Ujung Tanjung</v>
          </cell>
        </row>
        <row r="483">
          <cell r="B483" t="str">
            <v>Unaaha</v>
          </cell>
        </row>
        <row r="484">
          <cell r="B484" t="str">
            <v>Ungaran</v>
          </cell>
        </row>
        <row r="485">
          <cell r="B485" t="str">
            <v>Waibakul</v>
          </cell>
        </row>
        <row r="486">
          <cell r="B486" t="str">
            <v>Waikabubak</v>
          </cell>
        </row>
        <row r="487">
          <cell r="B487" t="str">
            <v>Waingapu</v>
          </cell>
        </row>
        <row r="488">
          <cell r="B488" t="str">
            <v>Wanggudu</v>
          </cell>
        </row>
        <row r="489">
          <cell r="B489" t="str">
            <v>Wangi Wangi</v>
          </cell>
        </row>
        <row r="490">
          <cell r="B490" t="str">
            <v>Waropen</v>
          </cell>
        </row>
        <row r="491">
          <cell r="B491" t="str">
            <v>Watampone</v>
          </cell>
        </row>
        <row r="492">
          <cell r="B492" t="str">
            <v>Watan Soppeng</v>
          </cell>
        </row>
        <row r="493">
          <cell r="B493" t="str">
            <v>Wates</v>
          </cell>
        </row>
        <row r="494">
          <cell r="B494" t="str">
            <v>Wlingi</v>
          </cell>
        </row>
        <row r="495">
          <cell r="B495" t="str">
            <v>Wonogiri</v>
          </cell>
        </row>
        <row r="496">
          <cell r="B496" t="str">
            <v>Wonosari</v>
          </cell>
        </row>
        <row r="497">
          <cell r="B497" t="str">
            <v>Wonosobo</v>
          </cell>
        </row>
        <row r="498">
          <cell r="B498" t="str">
            <v>Yahukimo</v>
          </cell>
        </row>
        <row r="499">
          <cell r="B499" t="str">
            <v>Yalimo</v>
          </cell>
        </row>
        <row r="500">
          <cell r="B500" t="str">
            <v>Yogyakarta</v>
          </cell>
        </row>
        <row r="501">
          <cell r="B501" t="str">
            <v>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nthly Report ke HMSI "/>
      <sheetName val="Cara Pengisian Monthly Report"/>
      <sheetName val="Market Informasi"/>
      <sheetName val="Cara pengisian Market Informa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44"/>
  <sheetViews>
    <sheetView showGridLines="0" view="pageBreakPreview" zoomScaleNormal="100" zoomScaleSheetLayoutView="100" workbookViewId="0">
      <selection activeCell="B3" sqref="B3"/>
    </sheetView>
  </sheetViews>
  <sheetFormatPr defaultColWidth="9" defaultRowHeight="12.5"/>
  <cols>
    <col min="1" max="1" width="5.26953125" style="330" customWidth="1"/>
    <col min="2" max="2" width="7" style="330" customWidth="1"/>
    <col min="3" max="3" width="10.1796875" style="330" customWidth="1"/>
    <col min="4" max="4" width="9" style="330"/>
    <col min="5" max="5" width="14.453125" style="330" bestFit="1" customWidth="1"/>
    <col min="6" max="9" width="7.7265625" style="330" customWidth="1"/>
    <col min="10" max="10" width="14.7265625" style="330" customWidth="1"/>
    <col min="11" max="11" width="15.6328125" style="330" customWidth="1"/>
    <col min="12" max="12" width="2.453125" style="330" customWidth="1"/>
    <col min="13" max="16384" width="9" style="330"/>
  </cols>
  <sheetData>
    <row r="1" spans="1:13">
      <c r="A1" s="354" t="s">
        <v>487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</row>
    <row r="2" spans="1:13" ht="25">
      <c r="A2" s="357"/>
      <c r="B2" s="331"/>
      <c r="C2" s="332"/>
      <c r="D2" s="333"/>
      <c r="E2" s="333"/>
      <c r="F2" s="333"/>
      <c r="G2" s="333"/>
      <c r="H2" s="333"/>
      <c r="I2" s="333"/>
      <c r="J2" s="333"/>
      <c r="K2" s="358"/>
      <c r="M2" s="334"/>
    </row>
    <row r="3" spans="1:13" ht="15" customHeight="1">
      <c r="A3" s="703" t="s">
        <v>876</v>
      </c>
      <c r="B3" s="335"/>
      <c r="C3" s="335"/>
      <c r="D3" s="715" t="s">
        <v>901</v>
      </c>
      <c r="E3" s="715"/>
      <c r="F3" s="715"/>
      <c r="G3" s="715"/>
      <c r="H3" s="715"/>
      <c r="I3" s="715"/>
      <c r="J3" s="715"/>
      <c r="K3" s="360"/>
      <c r="L3" s="337"/>
    </row>
    <row r="4" spans="1:13" ht="8.25" customHeight="1">
      <c r="A4" s="359"/>
      <c r="B4" s="335"/>
      <c r="D4" s="335"/>
      <c r="E4" s="335"/>
      <c r="F4" s="335"/>
      <c r="G4" s="335"/>
      <c r="H4" s="335"/>
      <c r="I4" s="336"/>
      <c r="J4" s="336"/>
      <c r="K4" s="360"/>
      <c r="L4" s="337"/>
    </row>
    <row r="5" spans="1:13" ht="11.25" customHeight="1">
      <c r="A5" s="359"/>
      <c r="B5" s="335"/>
      <c r="D5" s="335"/>
      <c r="E5" s="335"/>
      <c r="F5" s="335"/>
      <c r="G5" s="335"/>
      <c r="H5" s="335"/>
      <c r="I5" s="336"/>
      <c r="J5" s="336"/>
      <c r="K5" s="360"/>
      <c r="L5" s="337"/>
    </row>
    <row r="6" spans="1:13" ht="25.5">
      <c r="A6" s="361"/>
      <c r="B6" s="716" t="s">
        <v>505</v>
      </c>
      <c r="C6" s="716"/>
      <c r="D6" s="716"/>
      <c r="E6" s="716"/>
      <c r="F6" s="716"/>
      <c r="G6" s="716"/>
      <c r="H6" s="716"/>
      <c r="I6" s="716"/>
      <c r="J6" s="716"/>
      <c r="K6" s="360"/>
      <c r="L6" s="337"/>
    </row>
    <row r="7" spans="1:13" ht="20.5">
      <c r="A7" s="361"/>
      <c r="B7" s="717">
        <v>46054</v>
      </c>
      <c r="C7" s="717"/>
      <c r="D7" s="717"/>
      <c r="E7" s="717"/>
      <c r="F7" s="717"/>
      <c r="G7" s="717"/>
      <c r="H7" s="717"/>
      <c r="I7" s="717"/>
      <c r="J7" s="717"/>
      <c r="K7" s="360"/>
      <c r="L7" s="337"/>
    </row>
    <row r="8" spans="1:13" ht="20.5">
      <c r="A8" s="361"/>
      <c r="B8" s="349"/>
      <c r="C8" s="349"/>
      <c r="D8" s="349"/>
      <c r="E8" s="349"/>
      <c r="F8" s="349"/>
      <c r="G8" s="349"/>
      <c r="H8" s="349"/>
      <c r="I8" s="349"/>
      <c r="J8" s="349"/>
      <c r="K8" s="360"/>
      <c r="L8" s="337"/>
    </row>
    <row r="9" spans="1:13" ht="20.5">
      <c r="A9" s="361"/>
      <c r="B9" s="349"/>
      <c r="C9" s="349"/>
      <c r="D9" s="349"/>
      <c r="E9" s="349"/>
      <c r="F9" s="349"/>
      <c r="G9" s="349"/>
      <c r="H9" s="349"/>
      <c r="I9" s="349"/>
      <c r="J9" s="349"/>
      <c r="K9" s="360"/>
      <c r="L9" s="337"/>
    </row>
    <row r="10" spans="1:13" ht="15" customHeight="1">
      <c r="A10" s="361"/>
      <c r="B10" s="331"/>
      <c r="C10" s="333"/>
      <c r="D10" s="333"/>
      <c r="E10" s="333"/>
      <c r="F10" s="333"/>
      <c r="G10" s="333"/>
      <c r="H10" s="333"/>
      <c r="I10" s="336"/>
      <c r="J10" s="336"/>
      <c r="K10" s="360"/>
      <c r="L10" s="337"/>
    </row>
    <row r="11" spans="1:13">
      <c r="A11" s="361"/>
      <c r="K11" s="360"/>
      <c r="L11" s="337"/>
    </row>
    <row r="12" spans="1:13" ht="15" customHeight="1">
      <c r="A12" s="361"/>
      <c r="B12" s="331"/>
      <c r="C12" s="333"/>
      <c r="D12" s="333"/>
      <c r="E12" s="333"/>
      <c r="F12" s="333"/>
      <c r="G12" s="333"/>
      <c r="H12" s="333"/>
      <c r="I12" s="336"/>
      <c r="J12" s="336"/>
      <c r="K12" s="360"/>
      <c r="L12" s="337"/>
    </row>
    <row r="13" spans="1:13" ht="25.5">
      <c r="A13" s="361"/>
      <c r="B13" s="716" t="s">
        <v>489</v>
      </c>
      <c r="C13" s="716"/>
      <c r="D13" s="716"/>
      <c r="E13" s="716"/>
      <c r="F13" s="716"/>
      <c r="G13" s="716"/>
      <c r="H13" s="716"/>
      <c r="I13" s="716"/>
      <c r="J13" s="716"/>
      <c r="K13" s="360"/>
      <c r="L13" s="337"/>
    </row>
    <row r="14" spans="1:13" ht="15" customHeight="1">
      <c r="A14" s="361"/>
      <c r="B14" s="331"/>
      <c r="C14" s="333"/>
      <c r="D14" s="333"/>
      <c r="E14" s="333"/>
      <c r="F14" s="333"/>
      <c r="G14" s="333"/>
      <c r="H14" s="333"/>
      <c r="I14" s="336"/>
      <c r="J14" s="336"/>
      <c r="K14" s="360"/>
      <c r="L14" s="337"/>
    </row>
    <row r="15" spans="1:13" ht="15" customHeight="1">
      <c r="A15" s="361"/>
      <c r="B15" s="331"/>
      <c r="C15" s="333"/>
      <c r="D15" s="333"/>
      <c r="E15" s="333"/>
      <c r="F15" s="333"/>
      <c r="G15" s="333"/>
      <c r="H15" s="333"/>
      <c r="I15" s="336"/>
      <c r="J15" s="336"/>
      <c r="K15" s="360"/>
      <c r="L15" s="337"/>
    </row>
    <row r="16" spans="1:13" ht="15" customHeight="1">
      <c r="A16" s="424" t="s">
        <v>490</v>
      </c>
      <c r="C16" s="338"/>
      <c r="D16" s="338"/>
      <c r="E16" s="338"/>
      <c r="F16" s="741" t="s">
        <v>491</v>
      </c>
      <c r="G16" s="742"/>
      <c r="H16" s="727" t="s">
        <v>492</v>
      </c>
      <c r="I16" s="728"/>
      <c r="J16" s="420" t="s">
        <v>493</v>
      </c>
      <c r="K16" s="419" t="s">
        <v>601</v>
      </c>
      <c r="L16" s="337"/>
    </row>
    <row r="17" spans="1:12" ht="15" customHeight="1">
      <c r="A17" s="729" t="s">
        <v>519</v>
      </c>
      <c r="B17" s="730"/>
      <c r="C17" s="730"/>
      <c r="D17" s="730"/>
      <c r="E17" s="423" t="s">
        <v>469</v>
      </c>
      <c r="F17" s="722"/>
      <c r="G17" s="723"/>
      <c r="H17" s="718"/>
      <c r="I17" s="719"/>
      <c r="J17" s="425">
        <f>H17-F17</f>
        <v>0</v>
      </c>
      <c r="K17" s="426" t="e">
        <f>H17/F17</f>
        <v>#DIV/0!</v>
      </c>
      <c r="L17" s="337"/>
    </row>
    <row r="18" spans="1:12" ht="15" customHeight="1">
      <c r="A18" s="731"/>
      <c r="B18" s="732"/>
      <c r="C18" s="732"/>
      <c r="D18" s="732"/>
      <c r="E18" s="423" t="s">
        <v>33</v>
      </c>
      <c r="F18" s="722"/>
      <c r="G18" s="723"/>
      <c r="H18" s="718"/>
      <c r="I18" s="719"/>
      <c r="J18" s="425">
        <f t="shared" ref="J18:J24" si="0">H18-F18</f>
        <v>0</v>
      </c>
      <c r="K18" s="426" t="e">
        <f t="shared" ref="K18:K24" si="1">H18/F18</f>
        <v>#DIV/0!</v>
      </c>
      <c r="L18" s="337"/>
    </row>
    <row r="19" spans="1:12" ht="15" customHeight="1">
      <c r="A19" s="731"/>
      <c r="B19" s="732"/>
      <c r="C19" s="732"/>
      <c r="D19" s="732"/>
      <c r="E19" s="348" t="s">
        <v>49</v>
      </c>
      <c r="F19" s="722"/>
      <c r="G19" s="723"/>
      <c r="H19" s="718"/>
      <c r="I19" s="719"/>
      <c r="J19" s="425">
        <f t="shared" si="0"/>
        <v>0</v>
      </c>
      <c r="K19" s="426" t="e">
        <f t="shared" si="1"/>
        <v>#DIV/0!</v>
      </c>
      <c r="L19" s="337"/>
    </row>
    <row r="20" spans="1:12" ht="15" customHeight="1">
      <c r="A20" s="733"/>
      <c r="B20" s="734"/>
      <c r="C20" s="734"/>
      <c r="D20" s="734"/>
      <c r="E20" s="423" t="s">
        <v>18</v>
      </c>
      <c r="F20" s="720">
        <f>SUM(F17:G19)</f>
        <v>0</v>
      </c>
      <c r="G20" s="721"/>
      <c r="H20" s="720">
        <f>SUM(H17:I19)</f>
        <v>0</v>
      </c>
      <c r="I20" s="721"/>
      <c r="J20" s="425">
        <f t="shared" si="0"/>
        <v>0</v>
      </c>
      <c r="K20" s="426" t="e">
        <f t="shared" si="1"/>
        <v>#DIV/0!</v>
      </c>
      <c r="L20" s="337"/>
    </row>
    <row r="21" spans="1:12" ht="15" customHeight="1">
      <c r="A21" s="735" t="s">
        <v>520</v>
      </c>
      <c r="B21" s="736"/>
      <c r="C21" s="736"/>
      <c r="D21" s="736"/>
      <c r="E21" s="423" t="s">
        <v>515</v>
      </c>
      <c r="F21" s="722"/>
      <c r="G21" s="723"/>
      <c r="H21" s="718"/>
      <c r="I21" s="719"/>
      <c r="J21" s="425">
        <f>H21-F21</f>
        <v>0</v>
      </c>
      <c r="K21" s="426" t="e">
        <f>H21/F21</f>
        <v>#DIV/0!</v>
      </c>
      <c r="L21" s="337"/>
    </row>
    <row r="22" spans="1:12" ht="15" customHeight="1">
      <c r="A22" s="737"/>
      <c r="B22" s="738"/>
      <c r="C22" s="738"/>
      <c r="D22" s="738"/>
      <c r="E22" s="423" t="s">
        <v>516</v>
      </c>
      <c r="F22" s="722"/>
      <c r="G22" s="723"/>
      <c r="H22" s="718"/>
      <c r="I22" s="719"/>
      <c r="J22" s="425">
        <f t="shared" si="0"/>
        <v>0</v>
      </c>
      <c r="K22" s="426" t="e">
        <f t="shared" si="1"/>
        <v>#DIV/0!</v>
      </c>
      <c r="L22" s="337"/>
    </row>
    <row r="23" spans="1:12" ht="15" customHeight="1">
      <c r="A23" s="737"/>
      <c r="B23" s="738"/>
      <c r="C23" s="738"/>
      <c r="D23" s="738"/>
      <c r="E23" s="423" t="s">
        <v>517</v>
      </c>
      <c r="F23" s="722"/>
      <c r="G23" s="723"/>
      <c r="H23" s="718"/>
      <c r="I23" s="719"/>
      <c r="J23" s="425">
        <f t="shared" si="0"/>
        <v>0</v>
      </c>
      <c r="K23" s="426" t="e">
        <f t="shared" si="1"/>
        <v>#DIV/0!</v>
      </c>
      <c r="L23" s="337"/>
    </row>
    <row r="24" spans="1:12" ht="15" customHeight="1">
      <c r="A24" s="739"/>
      <c r="B24" s="740"/>
      <c r="C24" s="740"/>
      <c r="D24" s="740"/>
      <c r="E24" s="423" t="s">
        <v>518</v>
      </c>
      <c r="F24" s="722"/>
      <c r="G24" s="723"/>
      <c r="H24" s="718"/>
      <c r="I24" s="719"/>
      <c r="J24" s="425">
        <f t="shared" si="0"/>
        <v>0</v>
      </c>
      <c r="K24" s="426" t="e">
        <f t="shared" si="1"/>
        <v>#DIV/0!</v>
      </c>
      <c r="L24" s="337"/>
    </row>
    <row r="25" spans="1:12" ht="15" customHeight="1">
      <c r="A25" s="361"/>
      <c r="F25" s="333"/>
      <c r="G25" s="333"/>
      <c r="H25" s="333"/>
      <c r="K25" s="362"/>
      <c r="L25" s="337"/>
    </row>
    <row r="26" spans="1:12" ht="15" customHeight="1">
      <c r="A26" s="361"/>
      <c r="F26" s="333"/>
      <c r="G26" s="333"/>
      <c r="H26" s="333"/>
      <c r="K26" s="360"/>
      <c r="L26" s="337"/>
    </row>
    <row r="27" spans="1:12" ht="15" customHeight="1">
      <c r="A27" s="361"/>
      <c r="B27" s="726"/>
      <c r="C27" s="726"/>
      <c r="D27" s="726"/>
      <c r="E27" s="726"/>
      <c r="F27" s="726"/>
      <c r="G27" s="726"/>
      <c r="H27" s="726"/>
      <c r="I27" s="726"/>
      <c r="J27" s="726"/>
      <c r="K27" s="360"/>
      <c r="L27" s="337"/>
    </row>
    <row r="28" spans="1:12" ht="15.5">
      <c r="A28" s="427"/>
      <c r="B28" s="428"/>
      <c r="C28" s="428"/>
      <c r="D28" s="428"/>
      <c r="F28" s="339"/>
      <c r="I28" s="339"/>
      <c r="J28" s="339"/>
      <c r="K28" s="364"/>
      <c r="L28" s="339"/>
    </row>
    <row r="29" spans="1:12" ht="15.5">
      <c r="A29" s="427"/>
      <c r="B29" s="428"/>
      <c r="C29" s="428"/>
      <c r="D29" s="428"/>
      <c r="F29" s="339"/>
      <c r="I29" s="339"/>
      <c r="J29" s="339"/>
      <c r="K29" s="364"/>
      <c r="L29" s="339"/>
    </row>
    <row r="30" spans="1:12" ht="13">
      <c r="A30" s="365"/>
      <c r="B30" s="339"/>
      <c r="C30" s="339"/>
      <c r="D30" s="339"/>
      <c r="E30" s="339"/>
      <c r="F30" s="339"/>
      <c r="G30" s="339"/>
      <c r="H30" s="339"/>
      <c r="I30" s="339"/>
      <c r="J30" s="339"/>
      <c r="K30" s="364"/>
      <c r="L30" s="339"/>
    </row>
    <row r="31" spans="1:12" ht="18">
      <c r="A31" s="366" t="s">
        <v>494</v>
      </c>
      <c r="B31" s="340"/>
      <c r="C31" s="340"/>
      <c r="D31" s="340"/>
      <c r="E31" s="340"/>
      <c r="F31" s="340"/>
      <c r="G31" s="340"/>
      <c r="H31" s="340"/>
      <c r="I31" s="340"/>
      <c r="J31" s="340"/>
      <c r="K31" s="367"/>
    </row>
    <row r="32" spans="1:12" ht="22.5" customHeight="1">
      <c r="A32" s="368" t="s">
        <v>495</v>
      </c>
      <c r="B32" s="707" t="s">
        <v>496</v>
      </c>
      <c r="C32" s="708"/>
      <c r="D32" s="421" t="s">
        <v>497</v>
      </c>
      <c r="E32" s="422"/>
      <c r="F32" s="422"/>
      <c r="G32" s="422"/>
      <c r="H32" s="713" t="s">
        <v>504</v>
      </c>
      <c r="I32" s="714"/>
      <c r="J32" s="352" t="s">
        <v>602</v>
      </c>
      <c r="K32" s="369" t="s">
        <v>484</v>
      </c>
    </row>
    <row r="33" spans="1:15" ht="18">
      <c r="A33" s="370">
        <v>1</v>
      </c>
      <c r="B33" s="709" t="s">
        <v>498</v>
      </c>
      <c r="C33" s="710"/>
      <c r="D33" s="711" t="s">
        <v>499</v>
      </c>
      <c r="E33" s="712"/>
      <c r="F33" s="712"/>
      <c r="G33" s="712"/>
      <c r="H33" s="724"/>
      <c r="I33" s="725"/>
      <c r="J33" s="353"/>
      <c r="K33" s="371"/>
    </row>
    <row r="34" spans="1:15" ht="18">
      <c r="A34" s="370">
        <v>2</v>
      </c>
      <c r="B34" s="709" t="s">
        <v>500</v>
      </c>
      <c r="C34" s="710"/>
      <c r="D34" s="711" t="s">
        <v>501</v>
      </c>
      <c r="E34" s="712"/>
      <c r="F34" s="712"/>
      <c r="G34" s="712"/>
      <c r="H34" s="724"/>
      <c r="I34" s="725"/>
      <c r="J34" s="353"/>
      <c r="K34" s="371"/>
    </row>
    <row r="35" spans="1:15" ht="18">
      <c r="A35" s="370">
        <v>3</v>
      </c>
      <c r="B35" s="709" t="s">
        <v>500</v>
      </c>
      <c r="C35" s="710"/>
      <c r="D35" s="711" t="s">
        <v>502</v>
      </c>
      <c r="E35" s="712"/>
      <c r="F35" s="712"/>
      <c r="G35" s="712"/>
      <c r="H35" s="724"/>
      <c r="I35" s="725"/>
      <c r="J35" s="353"/>
      <c r="K35" s="371"/>
    </row>
    <row r="36" spans="1:15" ht="18">
      <c r="A36" s="370">
        <v>4</v>
      </c>
      <c r="B36" s="709" t="s">
        <v>500</v>
      </c>
      <c r="C36" s="710"/>
      <c r="D36" s="711" t="s">
        <v>503</v>
      </c>
      <c r="E36" s="712"/>
      <c r="F36" s="712"/>
      <c r="G36" s="712"/>
      <c r="H36" s="724"/>
      <c r="I36" s="725"/>
      <c r="J36" s="353"/>
      <c r="K36" s="371"/>
    </row>
    <row r="37" spans="1:15" ht="18">
      <c r="A37" s="370">
        <v>5</v>
      </c>
      <c r="B37" s="709" t="s">
        <v>500</v>
      </c>
      <c r="C37" s="710"/>
      <c r="D37" s="711"/>
      <c r="E37" s="712"/>
      <c r="F37" s="712"/>
      <c r="G37" s="712"/>
      <c r="H37" s="724"/>
      <c r="I37" s="725"/>
      <c r="J37" s="353"/>
      <c r="K37" s="371"/>
    </row>
    <row r="38" spans="1:15" ht="18">
      <c r="A38" s="370">
        <v>6</v>
      </c>
      <c r="B38" s="709" t="s">
        <v>500</v>
      </c>
      <c r="C38" s="710"/>
      <c r="D38" s="711"/>
      <c r="E38" s="712"/>
      <c r="F38" s="712"/>
      <c r="G38" s="712"/>
      <c r="H38" s="724"/>
      <c r="I38" s="725"/>
      <c r="J38" s="353"/>
      <c r="K38" s="371"/>
    </row>
    <row r="39" spans="1:15" ht="18">
      <c r="A39" s="370">
        <v>7</v>
      </c>
      <c r="B39" s="709" t="s">
        <v>500</v>
      </c>
      <c r="C39" s="710"/>
      <c r="D39" s="711"/>
      <c r="E39" s="712"/>
      <c r="F39" s="712"/>
      <c r="G39" s="712"/>
      <c r="H39" s="724"/>
      <c r="I39" s="725"/>
      <c r="J39" s="353"/>
      <c r="K39" s="372"/>
    </row>
    <row r="40" spans="1:15" ht="18">
      <c r="A40" s="370">
        <v>8</v>
      </c>
      <c r="B40" s="709" t="s">
        <v>500</v>
      </c>
      <c r="C40" s="710"/>
      <c r="D40" s="711"/>
      <c r="E40" s="712"/>
      <c r="F40" s="712"/>
      <c r="G40" s="712"/>
      <c r="H40" s="724"/>
      <c r="I40" s="725"/>
      <c r="J40" s="353"/>
      <c r="K40" s="372"/>
    </row>
    <row r="41" spans="1:15" ht="18">
      <c r="A41" s="370">
        <v>9</v>
      </c>
      <c r="B41" s="709" t="s">
        <v>500</v>
      </c>
      <c r="C41" s="710"/>
      <c r="D41" s="711"/>
      <c r="E41" s="712"/>
      <c r="F41" s="712"/>
      <c r="G41" s="712"/>
      <c r="H41" s="724"/>
      <c r="I41" s="725"/>
      <c r="J41" s="353"/>
      <c r="K41" s="372"/>
    </row>
    <row r="42" spans="1:15" ht="18">
      <c r="A42" s="370">
        <v>10</v>
      </c>
      <c r="B42" s="709" t="s">
        <v>500</v>
      </c>
      <c r="C42" s="710"/>
      <c r="D42" s="711"/>
      <c r="E42" s="712"/>
      <c r="F42" s="712"/>
      <c r="G42" s="712"/>
      <c r="H42" s="724"/>
      <c r="I42" s="725"/>
      <c r="J42" s="353"/>
      <c r="K42" s="372"/>
    </row>
    <row r="43" spans="1:15" ht="13">
      <c r="A43" s="373"/>
      <c r="B43" s="374"/>
      <c r="C43" s="374"/>
      <c r="D43" s="374"/>
      <c r="E43" s="374"/>
      <c r="F43" s="374"/>
      <c r="G43" s="374"/>
      <c r="H43" s="374"/>
      <c r="I43" s="374"/>
      <c r="K43" s="363"/>
    </row>
    <row r="44" spans="1:15" ht="13.5" customHeight="1" thickBot="1">
      <c r="A44" s="375"/>
      <c r="B44" s="376"/>
      <c r="C44" s="376"/>
      <c r="D44" s="376"/>
      <c r="E44" s="376"/>
      <c r="F44" s="376"/>
      <c r="G44" s="376"/>
      <c r="H44" s="376"/>
      <c r="I44" s="376"/>
      <c r="J44" s="377"/>
      <c r="K44" s="378"/>
      <c r="O44" s="341"/>
    </row>
  </sheetData>
  <sheetProtection deleteColumns="0" deleteRows="0" pivotTables="0"/>
  <mergeCells count="57">
    <mergeCell ref="H16:I16"/>
    <mergeCell ref="F19:G19"/>
    <mergeCell ref="F21:G21"/>
    <mergeCell ref="F23:G23"/>
    <mergeCell ref="A17:D20"/>
    <mergeCell ref="A21:D24"/>
    <mergeCell ref="F24:G24"/>
    <mergeCell ref="H24:I24"/>
    <mergeCell ref="H17:I17"/>
    <mergeCell ref="F18:G18"/>
    <mergeCell ref="H18:I18"/>
    <mergeCell ref="F16:G16"/>
    <mergeCell ref="B27:J27"/>
    <mergeCell ref="H42:I42"/>
    <mergeCell ref="B42:C42"/>
    <mergeCell ref="D42:G42"/>
    <mergeCell ref="H33:I33"/>
    <mergeCell ref="H34:I34"/>
    <mergeCell ref="H35:I35"/>
    <mergeCell ref="H36:I36"/>
    <mergeCell ref="H37:I37"/>
    <mergeCell ref="H38:I38"/>
    <mergeCell ref="B40:C40"/>
    <mergeCell ref="D40:G40"/>
    <mergeCell ref="B41:C41"/>
    <mergeCell ref="D41:G41"/>
    <mergeCell ref="H40:I40"/>
    <mergeCell ref="H41:I41"/>
    <mergeCell ref="B38:C38"/>
    <mergeCell ref="D38:G38"/>
    <mergeCell ref="B39:C39"/>
    <mergeCell ref="D39:G39"/>
    <mergeCell ref="H39:I39"/>
    <mergeCell ref="B36:C36"/>
    <mergeCell ref="D36:G36"/>
    <mergeCell ref="B37:C37"/>
    <mergeCell ref="D37:G37"/>
    <mergeCell ref="B34:C34"/>
    <mergeCell ref="D34:G34"/>
    <mergeCell ref="B35:C35"/>
    <mergeCell ref="D35:G35"/>
    <mergeCell ref="B32:C32"/>
    <mergeCell ref="B33:C33"/>
    <mergeCell ref="D33:G33"/>
    <mergeCell ref="H32:I32"/>
    <mergeCell ref="D3:J3"/>
    <mergeCell ref="B6:J6"/>
    <mergeCell ref="B7:J7"/>
    <mergeCell ref="B13:J13"/>
    <mergeCell ref="H23:I23"/>
    <mergeCell ref="H19:I19"/>
    <mergeCell ref="F20:G20"/>
    <mergeCell ref="H20:I20"/>
    <mergeCell ref="H21:I21"/>
    <mergeCell ref="F22:G22"/>
    <mergeCell ref="H22:I22"/>
    <mergeCell ref="F17:G17"/>
  </mergeCells>
  <dataValidations count="3">
    <dataValidation type="list" allowBlank="1" showInputMessage="1" showErrorMessage="1" sqref="B8:J9" xr:uid="{00000000-0002-0000-0000-000000000000}">
      <formula1>"January 2018, February 2018, March 2018, April 2018, May 2018, June 2018, July 2018, August 2018, September 2018, Octobe 2018r, November 2018, December 2018"</formula1>
    </dataValidation>
    <dataValidation type="list" allowBlank="1" showInputMessage="1" showErrorMessage="1" sqref="D3:J3" xr:uid="{00000000-0002-0000-0000-000001000000}">
      <formula1>"PT. Indomobil Global Transportasi Cab Surabaya, PT. Indomobil Global Transportasi Cab Pasar Minggu, PT. Indomobil Global Transportasi Pusat."</formula1>
    </dataValidation>
    <dataValidation type="list" allowBlank="1" showInputMessage="1" showErrorMessage="1" sqref="B7:J7" xr:uid="{A2B1503D-FF03-4CA4-9813-A8DAA6EB0778}">
      <formula1>"Jan 2026, Feb 2026, Mar 2026, Apr 2026, Mei 2026, Jun 2026, Jul 2026, Agst 2026, Sept 2026, Okt 2026, Nov 2026, Des 2026"</formula1>
    </dataValidation>
  </dataValidations>
  <printOptions horizontalCentered="1"/>
  <pageMargins left="0.5" right="0.5" top="0.5" bottom="0.25" header="0" footer="0"/>
  <pageSetup paperSize="9" scale="86" orientation="portrait" r:id="rId1"/>
  <headerFooter alignWithMargins="0"/>
  <rowBreaks count="1" manualBreakCount="1">
    <brk id="31" max="10" man="1"/>
  </rowBreaks>
  <colBreaks count="1" manualBreakCount="1">
    <brk id="7" max="4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Z7502"/>
  <sheetViews>
    <sheetView showGridLines="0" zoomScale="55" zoomScaleNormal="55" workbookViewId="0">
      <selection activeCell="L11" sqref="L11"/>
    </sheetView>
  </sheetViews>
  <sheetFormatPr defaultColWidth="9.1796875" defaultRowHeight="14.5"/>
  <cols>
    <col min="1" max="1" width="7" style="120" customWidth="1"/>
    <col min="2" max="2" width="13.54296875" style="139" customWidth="1"/>
    <col min="3" max="3" width="10.1796875" style="147" hidden="1" customWidth="1"/>
    <col min="4" max="4" width="9.7265625" style="147" hidden="1" customWidth="1"/>
    <col min="5" max="5" width="7.81640625" style="147" hidden="1" customWidth="1"/>
    <col min="6" max="6" width="47.7265625" style="140" bestFit="1" customWidth="1"/>
    <col min="7" max="7" width="26.7265625" style="140" customWidth="1"/>
    <col min="8" max="8" width="16.81640625" style="140" customWidth="1"/>
    <col min="9" max="9" width="16.81640625" style="123" customWidth="1"/>
    <col min="10" max="10" width="14.7265625" style="123" customWidth="1"/>
    <col min="11" max="15" width="17.7265625" style="123" customWidth="1"/>
    <col min="16" max="16" width="9.81640625" style="120" customWidth="1"/>
    <col min="17" max="17" width="17.81640625" style="120" customWidth="1"/>
    <col min="18" max="18" width="35.26953125" style="120" customWidth="1"/>
    <col min="19" max="22" width="9.54296875" style="120" customWidth="1"/>
    <col min="23" max="24" width="15.1796875" style="119" customWidth="1"/>
    <col min="25" max="25" width="17.1796875" style="119" customWidth="1"/>
    <col min="26" max="26" width="15.54296875" style="120" customWidth="1"/>
    <col min="27" max="30" width="13" style="120" customWidth="1"/>
    <col min="31" max="31" width="13.81640625" style="120" customWidth="1"/>
    <col min="32" max="33" width="16" style="120" customWidth="1"/>
    <col min="34" max="34" width="18.453125" style="120" customWidth="1"/>
    <col min="35" max="35" width="18.54296875" style="120" customWidth="1"/>
    <col min="36" max="36" width="5.54296875" style="120" hidden="1" customWidth="1"/>
    <col min="37" max="37" width="31.7265625" style="120" hidden="1" customWidth="1"/>
    <col min="38" max="38" width="41.1796875" style="120" hidden="1" customWidth="1"/>
    <col min="39" max="39" width="3.26953125" style="120" hidden="1" customWidth="1"/>
    <col min="40" max="40" width="41.7265625" style="120" hidden="1" customWidth="1"/>
    <col min="41" max="41" width="0" style="120" hidden="1" customWidth="1"/>
    <col min="42" max="42" width="0" style="123" hidden="1" customWidth="1"/>
    <col min="43" max="43" width="25" style="120" hidden="1" customWidth="1"/>
    <col min="44" max="48" width="18" style="120" hidden="1" customWidth="1"/>
    <col min="49" max="49" width="7.7265625" style="120" hidden="1" customWidth="1"/>
    <col min="50" max="50" width="17.54296875" style="120" hidden="1" customWidth="1"/>
    <col min="51" max="51" width="16.54296875" style="120" hidden="1" customWidth="1"/>
    <col min="52" max="52" width="14.26953125" style="120" hidden="1" customWidth="1"/>
    <col min="53" max="57" width="0" style="120" hidden="1" customWidth="1"/>
    <col min="58" max="58" width="32.81640625" style="120" hidden="1" customWidth="1"/>
    <col min="59" max="59" width="40.54296875" style="120" hidden="1" customWidth="1"/>
    <col min="60" max="60" width="16.26953125" style="120" hidden="1" customWidth="1"/>
    <col min="61" max="61" width="12.453125" style="120" hidden="1" customWidth="1"/>
    <col min="62" max="62" width="17.26953125" style="120" hidden="1" customWidth="1"/>
    <col min="63" max="129" width="0" style="120" hidden="1" customWidth="1"/>
    <col min="130" max="130" width="16.81640625" style="120" hidden="1" customWidth="1"/>
    <col min="131" max="16384" width="9.1796875" style="120"/>
  </cols>
  <sheetData>
    <row r="1" spans="1:130" ht="25" thickBot="1">
      <c r="A1" s="112"/>
      <c r="B1" s="113"/>
      <c r="C1" s="143"/>
      <c r="D1" s="143"/>
      <c r="E1" s="143"/>
      <c r="F1" s="114"/>
      <c r="G1" s="114"/>
      <c r="H1" s="114"/>
      <c r="I1" s="115"/>
      <c r="J1" s="115"/>
      <c r="K1" s="115"/>
      <c r="L1" s="115"/>
      <c r="M1" s="115"/>
      <c r="N1" s="116"/>
      <c r="O1" s="116"/>
      <c r="P1" s="117"/>
      <c r="Q1" s="117"/>
      <c r="R1" s="117"/>
      <c r="S1" s="117"/>
      <c r="T1" s="117"/>
      <c r="U1" s="117"/>
      <c r="V1" s="117"/>
      <c r="W1" s="117"/>
      <c r="X1" s="118"/>
      <c r="Y1" s="118"/>
      <c r="AH1" s="188"/>
      <c r="AI1" s="189"/>
      <c r="AJ1" s="189"/>
    </row>
    <row r="2" spans="1:130" ht="23.5" thickBot="1">
      <c r="A2" s="112" t="s">
        <v>182</v>
      </c>
      <c r="B2" s="113"/>
      <c r="C2" s="143"/>
      <c r="D2" s="143"/>
      <c r="E2" s="143"/>
      <c r="F2" s="114"/>
      <c r="G2" s="114"/>
      <c r="H2" s="122"/>
      <c r="I2" s="109"/>
      <c r="J2" s="295" t="s">
        <v>474</v>
      </c>
      <c r="K2" s="1238" t="s">
        <v>898</v>
      </c>
      <c r="L2" s="296" t="s">
        <v>899</v>
      </c>
      <c r="M2" s="296" t="s">
        <v>900</v>
      </c>
      <c r="N2" s="296" t="s">
        <v>451</v>
      </c>
      <c r="O2" s="296" t="s">
        <v>18</v>
      </c>
      <c r="P2" s="296" t="s">
        <v>17</v>
      </c>
      <c r="Q2" s="209"/>
      <c r="R2" s="743" t="s">
        <v>475</v>
      </c>
      <c r="S2" s="1239" t="s">
        <v>898</v>
      </c>
      <c r="T2" s="1239" t="s">
        <v>899</v>
      </c>
      <c r="U2" s="1239" t="s">
        <v>900</v>
      </c>
      <c r="V2" s="749" t="s">
        <v>451</v>
      </c>
      <c r="W2" s="747" t="s">
        <v>18</v>
      </c>
      <c r="X2" s="304"/>
      <c r="Y2" s="745" t="s">
        <v>476</v>
      </c>
      <c r="Z2" s="743"/>
      <c r="AA2" s="749" t="s">
        <v>0</v>
      </c>
      <c r="AB2" s="749" t="s">
        <v>1</v>
      </c>
      <c r="AC2" s="749" t="s">
        <v>2</v>
      </c>
      <c r="AD2" s="747" t="s">
        <v>18</v>
      </c>
      <c r="AE2" s="751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75"/>
      <c r="AQ2" s="19"/>
      <c r="AR2" s="19"/>
      <c r="AS2" s="19"/>
      <c r="AT2" s="19"/>
      <c r="AU2" s="19"/>
      <c r="AV2" s="19"/>
    </row>
    <row r="3" spans="1:130" s="128" customFormat="1" ht="23.5" thickBot="1">
      <c r="A3" s="121" t="s">
        <v>5</v>
      </c>
      <c r="B3" s="113"/>
      <c r="C3" s="143"/>
      <c r="D3" s="143"/>
      <c r="E3" s="429" t="s">
        <v>13</v>
      </c>
      <c r="F3" s="122"/>
      <c r="G3" s="122"/>
      <c r="H3" s="127"/>
      <c r="I3" s="110"/>
      <c r="J3" s="213" t="s">
        <v>469</v>
      </c>
      <c r="K3" s="210">
        <f>SUMIFS($Y$10:$Y$7501,$N$10:$N$7501,"End User",$P$10:$P$7501,"CAT.2")</f>
        <v>0</v>
      </c>
      <c r="L3" s="210">
        <f>SUMIFS($Y$10:$Y$7501,$N$10:$N$7501,"End User",$P$10:$P$7501,"CAT.3")</f>
        <v>0</v>
      </c>
      <c r="M3" s="210">
        <f>SUMIFS($Y$10:$Y$7501,$N$10:$N$7501,"End User",$P$10:$P$7501,"CAT.5")</f>
        <v>0</v>
      </c>
      <c r="N3" s="210">
        <f>SUMIFS($Y$10:$Y$7501,$N$10:$N$7501,"End User",$P$10:$P$7501,"OIL &amp; ACC")</f>
        <v>0</v>
      </c>
      <c r="O3" s="297">
        <f>SUM(K3:N3)</f>
        <v>0</v>
      </c>
      <c r="P3" s="298" t="e">
        <f>O3/O6</f>
        <v>#DIV/0!</v>
      </c>
      <c r="Q3" s="120"/>
      <c r="R3" s="744"/>
      <c r="S3" s="750"/>
      <c r="T3" s="750"/>
      <c r="U3" s="750"/>
      <c r="V3" s="750"/>
      <c r="W3" s="748"/>
      <c r="X3" s="304"/>
      <c r="Y3" s="746"/>
      <c r="Z3" s="744"/>
      <c r="AA3" s="750"/>
      <c r="AB3" s="750"/>
      <c r="AC3" s="750"/>
      <c r="AD3" s="748"/>
      <c r="AE3" s="751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75"/>
      <c r="AQ3" s="19"/>
      <c r="AR3" s="19"/>
      <c r="AS3" s="19"/>
      <c r="AT3" s="19"/>
      <c r="AU3" s="19"/>
      <c r="AV3" s="19"/>
    </row>
    <row r="4" spans="1:130" s="128" customFormat="1" ht="23">
      <c r="A4" s="121" t="s">
        <v>6</v>
      </c>
      <c r="B4" s="126"/>
      <c r="C4" s="144"/>
      <c r="D4" s="144"/>
      <c r="E4" s="429" t="s">
        <v>13</v>
      </c>
      <c r="F4" s="127">
        <v>46054</v>
      </c>
      <c r="G4" s="127"/>
      <c r="H4" s="125"/>
      <c r="J4" s="214" t="s">
        <v>33</v>
      </c>
      <c r="K4" s="211">
        <f>SUMIFS($Y$10:$Y$7501,$N$10:$N$7501,"Workshop",$P$10:$P$7501,"CAT.2")</f>
        <v>0</v>
      </c>
      <c r="L4" s="211">
        <f>SUMIFS($Y$10:$Y$7501,$N$10:$N$7501,"Workshop",$P$10:$P$7501,"CAT.3")</f>
        <v>0</v>
      </c>
      <c r="M4" s="211">
        <f>SUMIFS($Y$10:$Y$7501,$N$10:$N$7501,"Workshop",$P$10:$P$7501,"CAT.5")</f>
        <v>0</v>
      </c>
      <c r="N4" s="211">
        <f>SUMIFS($Y$10:$Y$7501,$N$10:$N$7501,"Workshop",$P$10:$P$7501,"OIL &amp; ACC")</f>
        <v>0</v>
      </c>
      <c r="O4" s="299">
        <f t="shared" ref="O4:O5" si="0">SUM(K4:N4)</f>
        <v>0</v>
      </c>
      <c r="P4" s="300" t="e">
        <f>O4/O6</f>
        <v>#DIV/0!</v>
      </c>
      <c r="Q4" s="120"/>
      <c r="R4" s="305" t="s">
        <v>485</v>
      </c>
      <c r="S4" s="327">
        <f>COUNTIF($P$10:$P$7501,S2)</f>
        <v>0</v>
      </c>
      <c r="T4" s="327">
        <f>COUNTIF($P$10:$P$7501,T2)</f>
        <v>0</v>
      </c>
      <c r="U4" s="327">
        <f>COUNTIF($P$10:$P$7501,U2)</f>
        <v>0</v>
      </c>
      <c r="V4" s="327">
        <f>COUNTIF($P$10:$P$7501,V2)</f>
        <v>0</v>
      </c>
      <c r="W4" s="328">
        <f>SUM(S4:V4)</f>
        <v>0</v>
      </c>
      <c r="X4" s="306"/>
      <c r="Y4" s="757" t="s">
        <v>472</v>
      </c>
      <c r="Z4" s="758"/>
      <c r="AA4" s="327">
        <f>COUNTIF($N$10:$N$7501,"End User")</f>
        <v>0</v>
      </c>
      <c r="AB4" s="327">
        <f>COUNTIF($N$10:$N$7501,"Workshop")</f>
        <v>0</v>
      </c>
      <c r="AC4" s="327">
        <f>COUNTIF($N$10:$N$7501,"Partshop")</f>
        <v>0</v>
      </c>
      <c r="AD4" s="328">
        <f>AA4+AB4+AC4</f>
        <v>0</v>
      </c>
      <c r="AE4" s="284"/>
      <c r="AF4" s="219"/>
      <c r="AG4" s="219"/>
      <c r="AH4" s="47"/>
      <c r="AI4" s="47"/>
      <c r="AJ4" s="47"/>
      <c r="AK4" s="47"/>
      <c r="AL4" s="47"/>
      <c r="AM4" s="219"/>
      <c r="AN4" s="219"/>
      <c r="AO4" s="219"/>
      <c r="AP4" s="590"/>
      <c r="AQ4" s="219"/>
      <c r="AR4" s="219"/>
      <c r="AS4" s="219"/>
      <c r="AT4" s="219"/>
      <c r="AU4" s="219"/>
      <c r="AV4" s="219"/>
    </row>
    <row r="5" spans="1:130" s="128" customFormat="1" ht="23.5" thickBot="1">
      <c r="A5" s="121" t="s">
        <v>535</v>
      </c>
      <c r="B5" s="126"/>
      <c r="C5" s="144"/>
      <c r="D5" s="144"/>
      <c r="E5" s="429" t="s">
        <v>13</v>
      </c>
      <c r="F5" s="127"/>
      <c r="G5" s="127"/>
      <c r="H5" s="125"/>
      <c r="J5" s="215" t="s">
        <v>49</v>
      </c>
      <c r="K5" s="212">
        <f>SUMIFS($Y$10:$Y$7501,$N$10:$N$7501,"Partshop",$P$10:$P$7501,"CAT.2")</f>
        <v>0</v>
      </c>
      <c r="L5" s="212">
        <f>SUMIFS($Y$10:$Y$7501,$N$10:$N$7501,"Partshop",$P$10:$P$7501,"CAT.3")</f>
        <v>0</v>
      </c>
      <c r="M5" s="212">
        <f>SUMIFS($Y$10:$Y$7501,$N$10:$N$7501,"Partshop",$P$10:$P$7501,"CAT.5")</f>
        <v>0</v>
      </c>
      <c r="N5" s="212">
        <f>SUMIFS($Y$10:$Y$7501,$N$10:$N$7501,"Partshop",$P$10:$P$7501,"OIL &amp; ACC")</f>
        <v>0</v>
      </c>
      <c r="O5" s="301">
        <f t="shared" si="0"/>
        <v>0</v>
      </c>
      <c r="P5" s="302" t="e">
        <f>O5/O6</f>
        <v>#DIV/0!</v>
      </c>
      <c r="Q5" s="120"/>
      <c r="R5" s="307" t="s">
        <v>473</v>
      </c>
      <c r="S5" s="308">
        <f>COUNTIFS($P$10:$P$7501,$S$2,$AB$10:$AB$7501,"Full")</f>
        <v>0</v>
      </c>
      <c r="T5" s="308">
        <f>COUNTIFS($P$10:$P$7501,T2,$AB$10:$AB$7501,"Full")</f>
        <v>0</v>
      </c>
      <c r="U5" s="308">
        <f>COUNTIFS($P$10:$P$7501,U2,$AB$10:$AB$7501,"Full")</f>
        <v>0</v>
      </c>
      <c r="V5" s="308">
        <f>COUNTIFS($P$10:$P$7501,V2,$AB$10:$AB$7501,"Full")</f>
        <v>0</v>
      </c>
      <c r="W5" s="329">
        <f>SUM(S5:V5)</f>
        <v>0</v>
      </c>
      <c r="X5" s="306"/>
      <c r="Y5" s="759" t="s">
        <v>473</v>
      </c>
      <c r="Z5" s="760"/>
      <c r="AA5" s="308">
        <f>COUNTIFS($N$10:$N$7501,"End User",$AB$10:$AB$7501,"Full")</f>
        <v>0</v>
      </c>
      <c r="AB5" s="308">
        <f>COUNTIFS($N$10:$N$7501,"Workshop",$AB$10:$AB$7501,"Full")</f>
        <v>0</v>
      </c>
      <c r="AC5" s="308">
        <f>COUNTIFS($N$10:$N$7501,"Partshop",$AB$10:$AB$7501,"Full")</f>
        <v>0</v>
      </c>
      <c r="AD5" s="329">
        <f>AA5+AB5+AC5</f>
        <v>0</v>
      </c>
      <c r="AE5" s="284"/>
      <c r="AF5" s="219"/>
      <c r="AG5" s="219"/>
      <c r="AH5" s="47"/>
      <c r="AI5" s="47"/>
      <c r="AJ5" s="47"/>
      <c r="AK5" s="47"/>
      <c r="AL5" s="47"/>
      <c r="AM5" s="219"/>
      <c r="AN5" s="219"/>
      <c r="AO5" s="219"/>
      <c r="AP5" s="590"/>
      <c r="AQ5" s="219"/>
      <c r="AR5" s="219"/>
      <c r="AS5" s="219"/>
      <c r="AT5" s="219"/>
      <c r="AU5" s="219"/>
      <c r="AV5" s="219"/>
    </row>
    <row r="6" spans="1:130" s="128" customFormat="1" ht="23.5" thickBot="1">
      <c r="A6" s="121"/>
      <c r="B6" s="126"/>
      <c r="C6" s="144"/>
      <c r="D6" s="144"/>
      <c r="E6" s="144"/>
      <c r="F6" s="127"/>
      <c r="G6" s="127"/>
      <c r="H6" s="125"/>
      <c r="J6" s="216" t="s">
        <v>48</v>
      </c>
      <c r="K6" s="217">
        <f>SUM(K3:K5)</f>
        <v>0</v>
      </c>
      <c r="L6" s="217">
        <f t="shared" ref="L6:P6" si="1">SUM(L3:L5)</f>
        <v>0</v>
      </c>
      <c r="M6" s="217">
        <f t="shared" si="1"/>
        <v>0</v>
      </c>
      <c r="N6" s="217">
        <f t="shared" si="1"/>
        <v>0</v>
      </c>
      <c r="O6" s="217">
        <f t="shared" si="1"/>
        <v>0</v>
      </c>
      <c r="P6" s="218" t="e">
        <f t="shared" si="1"/>
        <v>#DIV/0!</v>
      </c>
      <c r="Q6" s="120"/>
      <c r="R6" s="221" t="s">
        <v>486</v>
      </c>
      <c r="S6" s="309" t="e">
        <f>S5/S4</f>
        <v>#DIV/0!</v>
      </c>
      <c r="T6" s="309" t="e">
        <f t="shared" ref="T6:W6" si="2">T5/T4</f>
        <v>#DIV/0!</v>
      </c>
      <c r="U6" s="309" t="e">
        <f t="shared" si="2"/>
        <v>#DIV/0!</v>
      </c>
      <c r="V6" s="309" t="e">
        <f t="shared" si="2"/>
        <v>#DIV/0!</v>
      </c>
      <c r="W6" s="309" t="e">
        <f t="shared" si="2"/>
        <v>#DIV/0!</v>
      </c>
      <c r="X6" s="310"/>
      <c r="Y6" s="761" t="s">
        <v>486</v>
      </c>
      <c r="Z6" s="762"/>
      <c r="AA6" s="309" t="e">
        <f t="shared" ref="AA6" si="3">AA5/AA4</f>
        <v>#DIV/0!</v>
      </c>
      <c r="AB6" s="309" t="e">
        <f t="shared" ref="AB6" si="4">AB5/AB4</f>
        <v>#DIV/0!</v>
      </c>
      <c r="AC6" s="309" t="e">
        <f t="shared" ref="AC6" si="5">AC5/AC4</f>
        <v>#DIV/0!</v>
      </c>
      <c r="AD6" s="309" t="e">
        <f t="shared" ref="AD6" si="6">AD5/AD4</f>
        <v>#DIV/0!</v>
      </c>
      <c r="AE6" s="285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06"/>
      <c r="AQ6" s="220"/>
      <c r="AR6" s="220"/>
      <c r="AS6" s="220"/>
      <c r="AT6" s="220"/>
      <c r="AU6" s="220"/>
      <c r="AV6" s="220"/>
    </row>
    <row r="7" spans="1:130" s="128" customFormat="1" ht="25" thickBot="1">
      <c r="A7" s="129"/>
      <c r="C7" s="145"/>
      <c r="D7" s="145"/>
      <c r="E7" s="145"/>
      <c r="F7" s="125"/>
      <c r="G7" s="125"/>
      <c r="H7" s="125"/>
      <c r="I7" s="130"/>
      <c r="J7" s="293" t="s">
        <v>17</v>
      </c>
      <c r="K7" s="294" t="e">
        <f>K6/$O$6</f>
        <v>#DIV/0!</v>
      </c>
      <c r="L7" s="294" t="e">
        <f t="shared" ref="L7:O7" si="7">L6/$O$6</f>
        <v>#DIV/0!</v>
      </c>
      <c r="M7" s="294" t="e">
        <f t="shared" si="7"/>
        <v>#DIV/0!</v>
      </c>
      <c r="N7" s="294" t="e">
        <f t="shared" si="7"/>
        <v>#DIV/0!</v>
      </c>
      <c r="O7" s="294" t="e">
        <f t="shared" si="7"/>
        <v>#DIV/0!</v>
      </c>
      <c r="P7" s="303"/>
      <c r="Q7" s="131"/>
      <c r="R7" s="131"/>
      <c r="S7" s="116"/>
      <c r="T7" s="116"/>
      <c r="U7" s="116"/>
      <c r="V7" s="116"/>
      <c r="W7" s="116"/>
      <c r="X7" s="124"/>
      <c r="Y7" s="124"/>
      <c r="Z7" s="132"/>
    </row>
    <row r="8" spans="1:130" s="128" customFormat="1" ht="24.5">
      <c r="A8" s="129"/>
      <c r="C8" s="145"/>
      <c r="D8" s="145"/>
      <c r="E8" s="145"/>
      <c r="F8" s="125"/>
      <c r="G8" s="125"/>
      <c r="H8" s="125"/>
      <c r="I8" s="130"/>
      <c r="J8" s="130"/>
      <c r="K8" s="130"/>
      <c r="L8" s="130"/>
      <c r="M8" s="130"/>
      <c r="N8" s="130"/>
      <c r="O8" s="130"/>
      <c r="P8" s="116"/>
      <c r="Q8" s="292"/>
      <c r="R8" s="131"/>
      <c r="S8" s="116"/>
      <c r="T8" s="116"/>
      <c r="U8" s="116"/>
      <c r="V8" s="116"/>
      <c r="W8" s="116"/>
      <c r="X8" s="124"/>
      <c r="Y8" s="124"/>
      <c r="Z8" s="132"/>
    </row>
    <row r="9" spans="1:130" s="203" customFormat="1" ht="72" customHeight="1">
      <c r="A9" s="192" t="s">
        <v>260</v>
      </c>
      <c r="B9" s="193" t="s">
        <v>525</v>
      </c>
      <c r="C9" s="194" t="s">
        <v>456</v>
      </c>
      <c r="D9" s="194" t="s">
        <v>197</v>
      </c>
      <c r="E9" s="194" t="s">
        <v>457</v>
      </c>
      <c r="F9" s="192" t="s">
        <v>526</v>
      </c>
      <c r="G9" s="195" t="s">
        <v>839</v>
      </c>
      <c r="H9" s="195" t="s">
        <v>528</v>
      </c>
      <c r="I9" s="195" t="s">
        <v>529</v>
      </c>
      <c r="J9" s="195" t="s">
        <v>530</v>
      </c>
      <c r="K9" s="195" t="s">
        <v>531</v>
      </c>
      <c r="L9" s="196" t="s">
        <v>532</v>
      </c>
      <c r="M9" s="196" t="s">
        <v>579</v>
      </c>
      <c r="N9" s="197" t="s">
        <v>582</v>
      </c>
      <c r="O9" s="197" t="s">
        <v>583</v>
      </c>
      <c r="P9" s="198" t="s">
        <v>584</v>
      </c>
      <c r="Q9" s="199" t="s">
        <v>585</v>
      </c>
      <c r="R9" s="198" t="s">
        <v>586</v>
      </c>
      <c r="S9" s="197" t="s">
        <v>587</v>
      </c>
      <c r="T9" s="200" t="s">
        <v>588</v>
      </c>
      <c r="U9" s="200" t="s">
        <v>589</v>
      </c>
      <c r="V9" s="200" t="s">
        <v>590</v>
      </c>
      <c r="W9" s="417" t="s">
        <v>591</v>
      </c>
      <c r="X9" s="201" t="s">
        <v>592</v>
      </c>
      <c r="Y9" s="198" t="s">
        <v>593</v>
      </c>
      <c r="Z9" s="198" t="s">
        <v>594</v>
      </c>
      <c r="AA9" s="197" t="s">
        <v>595</v>
      </c>
      <c r="AB9" s="202" t="s">
        <v>596</v>
      </c>
      <c r="AC9" s="202" t="s">
        <v>597</v>
      </c>
      <c r="AD9" s="282" t="s">
        <v>598</v>
      </c>
      <c r="AE9" s="200" t="s">
        <v>599</v>
      </c>
      <c r="AF9" s="197" t="s">
        <v>600</v>
      </c>
      <c r="AP9" s="591"/>
      <c r="AQ9" s="592">
        <v>2018</v>
      </c>
      <c r="BD9" s="752" t="s">
        <v>259</v>
      </c>
      <c r="BE9" s="755" t="s">
        <v>260</v>
      </c>
      <c r="BF9" s="755" t="s">
        <v>261</v>
      </c>
      <c r="BG9" s="755" t="s">
        <v>262</v>
      </c>
      <c r="BH9" s="755" t="s">
        <v>263</v>
      </c>
      <c r="BI9" s="755" t="s">
        <v>459</v>
      </c>
      <c r="BJ9" s="764" t="s">
        <v>264</v>
      </c>
      <c r="BK9" s="766" t="s">
        <v>265</v>
      </c>
      <c r="BL9" s="769" t="s">
        <v>266</v>
      </c>
      <c r="BM9" s="772" t="s">
        <v>267</v>
      </c>
      <c r="BN9" s="773"/>
      <c r="BO9" s="773"/>
      <c r="BP9" s="773"/>
      <c r="BQ9" s="773"/>
      <c r="BR9" s="773"/>
      <c r="BS9" s="773"/>
      <c r="BT9" s="773"/>
      <c r="BU9" s="773"/>
      <c r="BV9" s="773"/>
      <c r="BW9" s="773"/>
      <c r="BX9" s="773"/>
      <c r="BY9" s="773"/>
      <c r="BZ9" s="773"/>
      <c r="CA9" s="773"/>
      <c r="CB9" s="773"/>
      <c r="CC9" s="773"/>
      <c r="CD9" s="773"/>
      <c r="CE9" s="773"/>
      <c r="CF9" s="773"/>
      <c r="CG9" s="773"/>
      <c r="CH9" s="773"/>
      <c r="CI9" s="773"/>
      <c r="CJ9" s="773"/>
      <c r="CK9" s="773"/>
      <c r="CL9" s="773"/>
      <c r="CM9" s="773"/>
      <c r="CN9" s="773"/>
      <c r="CO9" s="773"/>
      <c r="CP9" s="773"/>
      <c r="CQ9" s="773"/>
      <c r="CR9" s="773"/>
      <c r="CS9" s="773"/>
      <c r="CT9" s="773"/>
      <c r="CU9" s="773"/>
      <c r="CV9" s="773"/>
      <c r="CW9" s="773"/>
      <c r="CX9" s="773"/>
      <c r="CY9" s="773"/>
      <c r="CZ9" s="773"/>
      <c r="DA9" s="773"/>
      <c r="DB9" s="773"/>
      <c r="DC9" s="773"/>
      <c r="DD9" s="773"/>
      <c r="DE9" s="773"/>
      <c r="DF9" s="773"/>
      <c r="DG9" s="773"/>
      <c r="DH9" s="773"/>
      <c r="DI9" s="773"/>
      <c r="DJ9" s="773"/>
      <c r="DK9" s="773"/>
      <c r="DL9" s="773"/>
      <c r="DM9" s="773"/>
      <c r="DN9" s="773"/>
      <c r="DO9" s="773"/>
      <c r="DP9" s="773"/>
      <c r="DQ9" s="773"/>
      <c r="DR9" s="773"/>
      <c r="DS9" s="773"/>
      <c r="DT9" s="773"/>
      <c r="DU9" s="773"/>
      <c r="DV9" s="773"/>
      <c r="DW9" s="773"/>
      <c r="DX9" s="773"/>
      <c r="DY9" s="773"/>
      <c r="DZ9" s="773"/>
    </row>
    <row r="10" spans="1:130" s="141" customFormat="1">
      <c r="A10" s="134">
        <v>1</v>
      </c>
      <c r="B10" s="286"/>
      <c r="C10" s="146">
        <f>DAY(B10)</f>
        <v>0</v>
      </c>
      <c r="D10" s="146">
        <f>MONTH(B10)</f>
        <v>1</v>
      </c>
      <c r="E10" s="146">
        <f>YEAR(B10)</f>
        <v>1900</v>
      </c>
      <c r="F10" s="287"/>
      <c r="G10" s="287"/>
      <c r="H10" s="287"/>
      <c r="I10" s="288"/>
      <c r="J10" s="287"/>
      <c r="K10" s="288"/>
      <c r="L10" s="134"/>
      <c r="M10" s="133"/>
      <c r="N10" s="288"/>
      <c r="O10" s="134"/>
      <c r="P10" s="166"/>
      <c r="Q10" s="289"/>
      <c r="R10" s="165"/>
      <c r="S10" s="290"/>
      <c r="T10" s="290"/>
      <c r="U10" s="290"/>
      <c r="V10" s="290"/>
      <c r="W10" s="166"/>
      <c r="X10" s="87"/>
      <c r="Y10" s="418">
        <f>X10*U10</f>
        <v>0</v>
      </c>
      <c r="Z10" s="291">
        <f>Y10*1.1</f>
        <v>0</v>
      </c>
      <c r="AA10" s="163"/>
      <c r="AB10" s="177" t="str">
        <f>IF(S10="","",IF(S10-U10=0,"Full","No"))</f>
        <v/>
      </c>
      <c r="AC10" s="283" t="str">
        <f>IF(AND(S10&gt;U10,V10=0),"Lost",IF(AND(S10&gt;U10,V10&lt;(S10-U10)),"Lost",""))</f>
        <v/>
      </c>
      <c r="AD10" s="283" t="str">
        <f>IF(AND(S10&gt;U10,V10=0),S10-U10,IF(AND(S10&gt;U10,V10&lt;(S10-U10)),S10-(U10+V10),""))</f>
        <v/>
      </c>
      <c r="AE10" s="163"/>
      <c r="AF10" s="162"/>
      <c r="AP10" s="581"/>
      <c r="AQ10" s="572" t="s">
        <v>474</v>
      </c>
      <c r="BD10" s="753"/>
      <c r="BE10" s="756"/>
      <c r="BF10" s="756"/>
      <c r="BG10" s="756"/>
      <c r="BH10" s="756"/>
      <c r="BI10" s="756"/>
      <c r="BJ10" s="765"/>
      <c r="BK10" s="767"/>
      <c r="BL10" s="770"/>
      <c r="BM10" s="774">
        <v>1</v>
      </c>
      <c r="BN10" s="775"/>
      <c r="BO10" s="775">
        <v>2</v>
      </c>
      <c r="BP10" s="775"/>
      <c r="BQ10" s="775">
        <v>3</v>
      </c>
      <c r="BR10" s="775"/>
      <c r="BS10" s="775">
        <v>4</v>
      </c>
      <c r="BT10" s="775"/>
      <c r="BU10" s="775">
        <v>5</v>
      </c>
      <c r="BV10" s="775"/>
      <c r="BW10" s="775">
        <v>6</v>
      </c>
      <c r="BX10" s="775"/>
      <c r="BY10" s="776">
        <v>7</v>
      </c>
      <c r="BZ10" s="776"/>
      <c r="CA10" s="775">
        <v>8</v>
      </c>
      <c r="CB10" s="775"/>
      <c r="CC10" s="775">
        <v>9</v>
      </c>
      <c r="CD10" s="775"/>
      <c r="CE10" s="775">
        <v>10</v>
      </c>
      <c r="CF10" s="775"/>
      <c r="CG10" s="775">
        <v>11</v>
      </c>
      <c r="CH10" s="775"/>
      <c r="CI10" s="775">
        <v>12</v>
      </c>
      <c r="CJ10" s="775"/>
      <c r="CK10" s="775">
        <v>13</v>
      </c>
      <c r="CL10" s="775"/>
      <c r="CM10" s="776">
        <v>14</v>
      </c>
      <c r="CN10" s="776"/>
      <c r="CO10" s="775">
        <v>15</v>
      </c>
      <c r="CP10" s="775"/>
      <c r="CQ10" s="775">
        <v>16</v>
      </c>
      <c r="CR10" s="775"/>
      <c r="CS10" s="775">
        <v>17</v>
      </c>
      <c r="CT10" s="775"/>
      <c r="CU10" s="775">
        <v>18</v>
      </c>
      <c r="CV10" s="775"/>
      <c r="CW10" s="775">
        <v>19</v>
      </c>
      <c r="CX10" s="775"/>
      <c r="CY10" s="775">
        <v>20</v>
      </c>
      <c r="CZ10" s="775"/>
      <c r="DA10" s="776">
        <v>21</v>
      </c>
      <c r="DB10" s="776"/>
      <c r="DC10" s="775">
        <v>22</v>
      </c>
      <c r="DD10" s="775"/>
      <c r="DE10" s="775">
        <v>23</v>
      </c>
      <c r="DF10" s="775"/>
      <c r="DG10" s="775">
        <v>24</v>
      </c>
      <c r="DH10" s="775"/>
      <c r="DI10" s="775">
        <v>25</v>
      </c>
      <c r="DJ10" s="775"/>
      <c r="DK10" s="775">
        <v>26</v>
      </c>
      <c r="DL10" s="775"/>
      <c r="DM10" s="775">
        <v>27</v>
      </c>
      <c r="DN10" s="775"/>
      <c r="DO10" s="776">
        <v>28</v>
      </c>
      <c r="DP10" s="776"/>
      <c r="DQ10" s="775">
        <v>29</v>
      </c>
      <c r="DR10" s="775"/>
      <c r="DS10" s="775">
        <v>30</v>
      </c>
      <c r="DT10" s="775"/>
      <c r="DU10" s="775">
        <v>31</v>
      </c>
      <c r="DV10" s="779"/>
      <c r="DW10" s="774" t="s">
        <v>18</v>
      </c>
      <c r="DX10" s="775"/>
      <c r="DY10" s="775"/>
      <c r="DZ10" s="775"/>
    </row>
    <row r="11" spans="1:130" s="141" customFormat="1" ht="19.5" customHeight="1" thickBot="1">
      <c r="A11" s="134">
        <v>2</v>
      </c>
      <c r="B11" s="286"/>
      <c r="C11" s="146">
        <f t="shared" ref="C11:C74" si="8">DAY(B11)</f>
        <v>0</v>
      </c>
      <c r="D11" s="146">
        <f t="shared" ref="D11:D74" si="9">MONTH(B11)</f>
        <v>1</v>
      </c>
      <c r="E11" s="146">
        <f t="shared" ref="E11:E74" si="10">YEAR(B11)</f>
        <v>1900</v>
      </c>
      <c r="F11" s="287"/>
      <c r="G11" s="287"/>
      <c r="H11" s="287"/>
      <c r="I11" s="288"/>
      <c r="J11" s="287"/>
      <c r="K11" s="288"/>
      <c r="L11" s="134"/>
      <c r="M11" s="133"/>
      <c r="N11" s="288"/>
      <c r="O11" s="134"/>
      <c r="P11" s="166"/>
      <c r="Q11" s="289"/>
      <c r="R11" s="165"/>
      <c r="S11" s="290"/>
      <c r="T11" s="290"/>
      <c r="U11" s="290"/>
      <c r="V11" s="290"/>
      <c r="W11" s="166"/>
      <c r="X11" s="87"/>
      <c r="Y11" s="418">
        <f t="shared" ref="Y11:Y74" si="11">X11*U11</f>
        <v>0</v>
      </c>
      <c r="Z11" s="291">
        <f t="shared" ref="Z11:Z74" si="12">Y11*1.1</f>
        <v>0</v>
      </c>
      <c r="AA11" s="163"/>
      <c r="AB11" s="177" t="str">
        <f t="shared" ref="AB11:AB74" si="13">IF(S11="","",IF(S11-U11=0,"Full","No"))</f>
        <v/>
      </c>
      <c r="AC11" s="283" t="str">
        <f t="shared" ref="AC11:AC74" si="14">IF(AND(S11&gt;U11,V11=0),"Lost",IF(AND(S11&gt;U11,V11&lt;(S11-U11)),"Lost",""))</f>
        <v/>
      </c>
      <c r="AD11" s="283" t="str">
        <f t="shared" ref="AD11:AD74" si="15">IF(AND(S11&gt;U11,V11=0),S11-U11,IF(AND(S11&gt;U11,V11&lt;(S11-U11)),S11-(U11+V11),""))</f>
        <v/>
      </c>
      <c r="AE11" s="163"/>
      <c r="AF11" s="162"/>
      <c r="AJ11" s="391" t="s">
        <v>260</v>
      </c>
      <c r="AK11" s="391" t="s">
        <v>851</v>
      </c>
      <c r="AL11" s="391" t="s">
        <v>484</v>
      </c>
      <c r="AN11" s="386" t="s">
        <v>578</v>
      </c>
      <c r="AP11" s="581"/>
      <c r="AQ11" s="573"/>
      <c r="AR11" s="573" t="s">
        <v>450</v>
      </c>
      <c r="AS11" s="573" t="s">
        <v>449</v>
      </c>
      <c r="AT11" s="573" t="s">
        <v>448</v>
      </c>
      <c r="AU11" s="573" t="s">
        <v>451</v>
      </c>
      <c r="AV11" s="573" t="s">
        <v>18</v>
      </c>
      <c r="AW11" s="573" t="s">
        <v>17</v>
      </c>
      <c r="BD11" s="754"/>
      <c r="BE11" s="754"/>
      <c r="BF11" s="754"/>
      <c r="BG11" s="754"/>
      <c r="BH11" s="754"/>
      <c r="BI11" s="763"/>
      <c r="BJ11" s="754"/>
      <c r="BK11" s="768"/>
      <c r="BL11" s="771"/>
      <c r="BM11" s="258" t="s">
        <v>478</v>
      </c>
      <c r="BN11" s="259" t="s">
        <v>39</v>
      </c>
      <c r="BO11" s="259" t="s">
        <v>478</v>
      </c>
      <c r="BP11" s="259" t="s">
        <v>39</v>
      </c>
      <c r="BQ11" s="259" t="s">
        <v>478</v>
      </c>
      <c r="BR11" s="259" t="s">
        <v>39</v>
      </c>
      <c r="BS11" s="259" t="s">
        <v>478</v>
      </c>
      <c r="BT11" s="259" t="s">
        <v>39</v>
      </c>
      <c r="BU11" s="259" t="s">
        <v>478</v>
      </c>
      <c r="BV11" s="259" t="s">
        <v>39</v>
      </c>
      <c r="BW11" s="259" t="s">
        <v>478</v>
      </c>
      <c r="BX11" s="259" t="s">
        <v>39</v>
      </c>
      <c r="BY11" s="312" t="s">
        <v>478</v>
      </c>
      <c r="BZ11" s="312" t="s">
        <v>39</v>
      </c>
      <c r="CA11" s="259" t="s">
        <v>478</v>
      </c>
      <c r="CB11" s="259" t="s">
        <v>39</v>
      </c>
      <c r="CC11" s="259" t="s">
        <v>478</v>
      </c>
      <c r="CD11" s="259" t="s">
        <v>39</v>
      </c>
      <c r="CE11" s="259" t="s">
        <v>478</v>
      </c>
      <c r="CF11" s="259" t="s">
        <v>39</v>
      </c>
      <c r="CG11" s="259" t="s">
        <v>478</v>
      </c>
      <c r="CH11" s="259" t="s">
        <v>39</v>
      </c>
      <c r="CI11" s="259" t="s">
        <v>478</v>
      </c>
      <c r="CJ11" s="259" t="s">
        <v>39</v>
      </c>
      <c r="CK11" s="259" t="s">
        <v>478</v>
      </c>
      <c r="CL11" s="259" t="s">
        <v>39</v>
      </c>
      <c r="CM11" s="312" t="s">
        <v>478</v>
      </c>
      <c r="CN11" s="312" t="s">
        <v>39</v>
      </c>
      <c r="CO11" s="259" t="s">
        <v>478</v>
      </c>
      <c r="CP11" s="259" t="s">
        <v>39</v>
      </c>
      <c r="CQ11" s="259" t="s">
        <v>478</v>
      </c>
      <c r="CR11" s="259" t="s">
        <v>39</v>
      </c>
      <c r="CS11" s="259" t="s">
        <v>478</v>
      </c>
      <c r="CT11" s="259" t="s">
        <v>39</v>
      </c>
      <c r="CU11" s="259" t="s">
        <v>478</v>
      </c>
      <c r="CV11" s="259" t="s">
        <v>39</v>
      </c>
      <c r="CW11" s="259" t="s">
        <v>478</v>
      </c>
      <c r="CX11" s="259" t="s">
        <v>39</v>
      </c>
      <c r="CY11" s="259" t="s">
        <v>478</v>
      </c>
      <c r="CZ11" s="259" t="s">
        <v>39</v>
      </c>
      <c r="DA11" s="312" t="s">
        <v>478</v>
      </c>
      <c r="DB11" s="312" t="s">
        <v>39</v>
      </c>
      <c r="DC11" s="259" t="s">
        <v>478</v>
      </c>
      <c r="DD11" s="259" t="s">
        <v>39</v>
      </c>
      <c r="DE11" s="259" t="s">
        <v>478</v>
      </c>
      <c r="DF11" s="259" t="s">
        <v>39</v>
      </c>
      <c r="DG11" s="259" t="s">
        <v>478</v>
      </c>
      <c r="DH11" s="259" t="s">
        <v>39</v>
      </c>
      <c r="DI11" s="259" t="s">
        <v>478</v>
      </c>
      <c r="DJ11" s="259" t="s">
        <v>39</v>
      </c>
      <c r="DK11" s="259" t="s">
        <v>478</v>
      </c>
      <c r="DL11" s="259" t="s">
        <v>39</v>
      </c>
      <c r="DM11" s="259" t="s">
        <v>478</v>
      </c>
      <c r="DN11" s="259" t="s">
        <v>39</v>
      </c>
      <c r="DO11" s="312" t="s">
        <v>478</v>
      </c>
      <c r="DP11" s="312" t="s">
        <v>39</v>
      </c>
      <c r="DQ11" s="259" t="s">
        <v>478</v>
      </c>
      <c r="DR11" s="259" t="s">
        <v>39</v>
      </c>
      <c r="DS11" s="259" t="s">
        <v>478</v>
      </c>
      <c r="DT11" s="259" t="s">
        <v>39</v>
      </c>
      <c r="DU11" s="259" t="s">
        <v>478</v>
      </c>
      <c r="DV11" s="260" t="s">
        <v>39</v>
      </c>
      <c r="DW11" s="258" t="s">
        <v>478</v>
      </c>
      <c r="DX11" s="259" t="s">
        <v>39</v>
      </c>
      <c r="DY11" s="259" t="s">
        <v>48</v>
      </c>
      <c r="DZ11" s="265" t="s">
        <v>481</v>
      </c>
    </row>
    <row r="12" spans="1:130" s="141" customFormat="1" ht="15.5">
      <c r="A12" s="134">
        <v>3</v>
      </c>
      <c r="B12" s="286"/>
      <c r="C12" s="146">
        <f t="shared" si="8"/>
        <v>0</v>
      </c>
      <c r="D12" s="146">
        <f t="shared" si="9"/>
        <v>1</v>
      </c>
      <c r="E12" s="146">
        <f t="shared" si="10"/>
        <v>1900</v>
      </c>
      <c r="F12" s="287"/>
      <c r="G12" s="287"/>
      <c r="H12" s="287"/>
      <c r="I12" s="288"/>
      <c r="J12" s="287"/>
      <c r="K12" s="288"/>
      <c r="L12" s="134"/>
      <c r="M12" s="133"/>
      <c r="N12" s="288"/>
      <c r="O12" s="134"/>
      <c r="P12" s="166"/>
      <c r="Q12" s="289"/>
      <c r="R12" s="165"/>
      <c r="S12" s="290"/>
      <c r="T12" s="290"/>
      <c r="U12" s="290"/>
      <c r="V12" s="290"/>
      <c r="W12" s="166"/>
      <c r="X12" s="87"/>
      <c r="Y12" s="418">
        <f t="shared" si="11"/>
        <v>0</v>
      </c>
      <c r="Z12" s="291">
        <f t="shared" si="12"/>
        <v>0</v>
      </c>
      <c r="AA12" s="163"/>
      <c r="AB12" s="177" t="str">
        <f t="shared" si="13"/>
        <v/>
      </c>
      <c r="AC12" s="283" t="str">
        <f t="shared" si="14"/>
        <v/>
      </c>
      <c r="AD12" s="283" t="str">
        <f t="shared" si="15"/>
        <v/>
      </c>
      <c r="AE12" s="163"/>
      <c r="AF12" s="162"/>
      <c r="AH12" s="120"/>
      <c r="AI12" s="120"/>
      <c r="AJ12" s="389">
        <v>1</v>
      </c>
      <c r="AK12" s="443" t="s">
        <v>609</v>
      </c>
      <c r="AL12" s="388" t="s">
        <v>623</v>
      </c>
      <c r="AM12" s="351"/>
      <c r="AN12" s="414" t="s">
        <v>488</v>
      </c>
      <c r="AP12" s="581"/>
      <c r="AQ12" s="574" t="s">
        <v>469</v>
      </c>
      <c r="AR12" s="575">
        <f>SUMIFS($Y$10:$Y$7501,$N$10:$N$7501,"End User",$P$10:$P$7501,"CAT.2")</f>
        <v>0</v>
      </c>
      <c r="AS12" s="575">
        <f>SUMIFS($Y$10:$Y$7501,$N$10:$N$7501,"End User",$P$10:$P$7501,"CAT.3")</f>
        <v>0</v>
      </c>
      <c r="AT12" s="575">
        <f>SUMIFS($Y$10:$Y$7501,$N$10:$N$7501,"End User",$P$10:$P$7501,"CAT.5")</f>
        <v>0</v>
      </c>
      <c r="AU12" s="575">
        <f>SUMIFS($Y$10:$Y$7501,$N$10:$N$7501,"End User",$P$10:$P$7501,"OIL &amp; ACC")</f>
        <v>0</v>
      </c>
      <c r="AV12" s="576">
        <f>SUM(AR12:AU12)</f>
        <v>0</v>
      </c>
      <c r="AW12" s="577" t="e">
        <f>AV12/AV15</f>
        <v>#DIV/0!</v>
      </c>
      <c r="BD12" s="780" t="s">
        <v>268</v>
      </c>
      <c r="BE12" s="255">
        <v>1</v>
      </c>
      <c r="BF12" s="256" t="s">
        <v>269</v>
      </c>
      <c r="BG12" s="256" t="s">
        <v>270</v>
      </c>
      <c r="BH12" s="230" t="s">
        <v>247</v>
      </c>
      <c r="BI12" s="230" t="e">
        <f>VLOOKUP(BH12,#REF!,8,FALSE)</f>
        <v>#REF!</v>
      </c>
      <c r="BJ12" s="257">
        <v>10000</v>
      </c>
      <c r="BK12" s="275">
        <v>3</v>
      </c>
      <c r="BL12" s="275">
        <v>0</v>
      </c>
      <c r="BM12" s="593">
        <f>COUNTIFS('DETAIL SALES'!$Q$10:$Q$7501,'FILL RATE MANDATORY STOCK'!BK12,'DETAIL SALES'!$AB$10:$AB$7501,"Full",'DETAIL SALES'!$C$10:$C$7501,"1")</f>
        <v>0</v>
      </c>
      <c r="BN12" s="280">
        <f>COUNTIFS('DETAIL SALES'!$Q$10:$Q$7501,'FILL RATE MANDATORY STOCK'!BK12,'DETAIL SALES'!$AB$10:$AB$7501,"No",'DETAIL SALES'!$C$10:$C$7501,"1")</f>
        <v>0</v>
      </c>
      <c r="BO12" s="280">
        <f>COUNTIFS('DETAIL SALES'!$Q$10:$Q$7501,'FILL RATE MANDATORY STOCK'!BK12,'DETAIL SALES'!$AB$10:$AB$7501,"Full",'DETAIL SALES'!$C$10:$C$7501,"2")</f>
        <v>0</v>
      </c>
      <c r="BP12" s="280">
        <f>COUNTIFS('DETAIL SALES'!$Q$10:$Q$7501,'FILL RATE MANDATORY STOCK'!BK12,'DETAIL SALES'!$AB$10:$AB$7501,"No",'DETAIL SALES'!$C$10:$C$7501,"2")</f>
        <v>0</v>
      </c>
      <c r="BQ12" s="280">
        <f>COUNTIFS('DETAIL SALES'!$Q$10:$Q$7501,'FILL RATE MANDATORY STOCK'!BK12,'DETAIL SALES'!$AB$10:$AB$7501,"Full",'DETAIL SALES'!$C$10:$C$7501,"3")</f>
        <v>0</v>
      </c>
      <c r="BR12" s="280">
        <f>COUNTIFS('DETAIL SALES'!$Q$10:$Q$7501,'FILL RATE MANDATORY STOCK'!BK12,'DETAIL SALES'!$AB$10:$AB$7501,"No",'DETAIL SALES'!$C$10:$C$7501,"3")</f>
        <v>0</v>
      </c>
      <c r="BS12" s="280">
        <f>COUNTIFS('DETAIL SALES'!$Q$10:$Q$7501,'FILL RATE MANDATORY STOCK'!BK12,'DETAIL SALES'!$AB$10:$AB$7501,"Full",'DETAIL SALES'!$C$10:$C$7501,"4")</f>
        <v>0</v>
      </c>
      <c r="BT12" s="280">
        <f>COUNTIFS('DETAIL SALES'!$Q$10:$Q$7501,'FILL RATE MANDATORY STOCK'!BK12,'DETAIL SALES'!$AB$10:$AB$7501,"No",'DETAIL SALES'!$C$10:$C$7501,"4")</f>
        <v>0</v>
      </c>
      <c r="BU12" s="280">
        <f>COUNTIFS('DETAIL SALES'!$Q$10:$Q$7501,'FILL RATE MANDATORY STOCK'!BK12,'DETAIL SALES'!$AB$10:$AB$7501,"Full",'DETAIL SALES'!$C$10:$C$7501,"5")</f>
        <v>0</v>
      </c>
      <c r="BV12" s="280">
        <f>COUNTIFS('DETAIL SALES'!$Q$10:$Q$7501,'FILL RATE MANDATORY STOCK'!BK12,'DETAIL SALES'!$AB$10:$AB$7501,"No",'DETAIL SALES'!$C$10:$C$7501,"5")</f>
        <v>0</v>
      </c>
      <c r="BW12" s="280">
        <f>COUNTIFS('DETAIL SALES'!$Q$10:$Q$7501,'FILL RATE MANDATORY STOCK'!BK12,'DETAIL SALES'!$AB$10:$AB$7501,"Full",'DETAIL SALES'!$C$10:$C$7501,"6")</f>
        <v>0</v>
      </c>
      <c r="BX12" s="280">
        <f>COUNTIFS('DETAIL SALES'!$Q$10:$Q$7501,'FILL RATE MANDATORY STOCK'!BK12,'DETAIL SALES'!$AB$10:$AB$7501,"No",'DETAIL SALES'!$C$10:$C$7501,"6")</f>
        <v>0</v>
      </c>
      <c r="BY12" s="314">
        <f>COUNTIFS('DETAIL SALES'!$Q$10:$Q$7501,'FILL RATE MANDATORY STOCK'!BK12,'DETAIL SALES'!$AB$10:$AB$7501,"Full",'DETAIL SALES'!$C$10:$C$7501,"7")</f>
        <v>0</v>
      </c>
      <c r="BZ12" s="314">
        <f>COUNTIFS('DETAIL SALES'!$Q$10:$Q$7501,'FILL RATE MANDATORY STOCK'!BK12,'DETAIL SALES'!$AB$10:$AB$7501,"No",'DETAIL SALES'!$C$10:$C$7501,"7")</f>
        <v>0</v>
      </c>
      <c r="CA12" s="280">
        <f>COUNTIFS('DETAIL SALES'!$Q$10:$Q$7501,'FILL RATE MANDATORY STOCK'!BK12,'DETAIL SALES'!$AB$10:$AB$7501,"Full",'DETAIL SALES'!$C$10:$C$7501,"8")</f>
        <v>0</v>
      </c>
      <c r="CB12" s="280">
        <f>COUNTIFS('DETAIL SALES'!$Q$10:$Q$7501,'FILL RATE MANDATORY STOCK'!BK12,'DETAIL SALES'!$AB$10:$AB$7501,"No",'DETAIL SALES'!$C$10:$C$7501,"8")</f>
        <v>0</v>
      </c>
      <c r="CC12" s="280">
        <f>COUNTIFS('DETAIL SALES'!$Q$10:$Q$7501,'FILL RATE MANDATORY STOCK'!BK12,'DETAIL SALES'!$AB$10:$AB$7501,"Full",'DETAIL SALES'!$C$10:$C$7501,"9")</f>
        <v>0</v>
      </c>
      <c r="CD12" s="280">
        <f>COUNTIFS('DETAIL SALES'!$Q$10:$Q$7501,'FILL RATE MANDATORY STOCK'!BK12,'DETAIL SALES'!$AB$10:$AB$7501,"No",'DETAIL SALES'!$C$10:$C$7501,"9")</f>
        <v>0</v>
      </c>
      <c r="CE12" s="280">
        <f>COUNTIFS('DETAIL SALES'!$Q$10:$Q$7501,'FILL RATE MANDATORY STOCK'!BK12,'DETAIL SALES'!$AB$10:$AB$7501,"Full",'DETAIL SALES'!$C$10:$C$7501,"10")</f>
        <v>0</v>
      </c>
      <c r="CF12" s="280">
        <f>COUNTIFS('DETAIL SALES'!$Q$10:$Q$7501,'FILL RATE MANDATORY STOCK'!BK12,'DETAIL SALES'!$AB$10:$AB$7501,"No",'DETAIL SALES'!$C$10:$C$7501,"10")</f>
        <v>0</v>
      </c>
      <c r="CG12" s="280">
        <f>COUNTIFS('DETAIL SALES'!$Q$10:$Q$7501,'FILL RATE MANDATORY STOCK'!BK12,'DETAIL SALES'!$AB$10:$AB$7501,"Full",'DETAIL SALES'!$C$10:$C$7501,"11")</f>
        <v>0</v>
      </c>
      <c r="CH12" s="280">
        <f>COUNTIFS('DETAIL SALES'!$Q$10:$Q$7501,'FILL RATE MANDATORY STOCK'!BK12,'DETAIL SALES'!$AB$10:$AB$7501,"No",'DETAIL SALES'!$C$10:$C$7501,"11")</f>
        <v>0</v>
      </c>
      <c r="CI12" s="280">
        <f>COUNTIFS('DETAIL SALES'!$Q$10:$Q$7501,'FILL RATE MANDATORY STOCK'!BK12,'DETAIL SALES'!$AB$10:$AB$7501,"Full",'DETAIL SALES'!$C$10:$C$7501,"12")</f>
        <v>0</v>
      </c>
      <c r="CJ12" s="280">
        <f>COUNTIFS('DETAIL SALES'!$Q$10:$Q$7501,'FILL RATE MANDATORY STOCK'!BK12,'DETAIL SALES'!$AB$10:$AB$7501,"No",'DETAIL SALES'!$C$10:$C$7501,"12")</f>
        <v>0</v>
      </c>
      <c r="CK12" s="280">
        <f>COUNTIFS('DETAIL SALES'!$Q$10:$Q$7501,'FILL RATE MANDATORY STOCK'!BK12,'DETAIL SALES'!$AB$10:$AB$7501,"Full",'DETAIL SALES'!$C$10:$C$7501,"13")</f>
        <v>0</v>
      </c>
      <c r="CL12" s="280">
        <f>COUNTIFS('DETAIL SALES'!$Q$10:$Q$7501,'FILL RATE MANDATORY STOCK'!BK12,'DETAIL SALES'!$AB$10:$AB$7501,"No",'DETAIL SALES'!$C$10:$C$7501,"13")</f>
        <v>0</v>
      </c>
      <c r="CM12" s="314">
        <f>COUNTIFS('DETAIL SALES'!$Q$10:$Q$7501,'FILL RATE MANDATORY STOCK'!BK12,'DETAIL SALES'!$AB$10:$AB$7501,"Full",'DETAIL SALES'!$C$10:$C$7501,"14")</f>
        <v>0</v>
      </c>
      <c r="CN12" s="314">
        <f>COUNTIFS('DETAIL SALES'!$Q$10:$Q$7501,'FILL RATE MANDATORY STOCK'!BK12,'DETAIL SALES'!$AB$10:$AB$7501,"No",'DETAIL SALES'!$C$10:$C$7501,"14")</f>
        <v>0</v>
      </c>
      <c r="CO12" s="280">
        <f>COUNTIFS('DETAIL SALES'!$Q$10:$Q$7501,'FILL RATE MANDATORY STOCK'!BK12,'DETAIL SALES'!$AB$10:$AB$7501,"Full",'DETAIL SALES'!$C$10:$C$7501,"15")</f>
        <v>0</v>
      </c>
      <c r="CP12" s="280">
        <f>COUNTIFS('DETAIL SALES'!$Q$10:$Q$7501,'FILL RATE MANDATORY STOCK'!BK12,'DETAIL SALES'!$AB$10:$AB$7501,"No",'DETAIL SALES'!$C$10:$C$7501,"15")</f>
        <v>0</v>
      </c>
      <c r="CQ12" s="280">
        <f>COUNTIFS('DETAIL SALES'!$Q$10:$Q$7501,'FILL RATE MANDATORY STOCK'!BK12,'DETAIL SALES'!$AB$10:$AB$7501,"Full",'DETAIL SALES'!$C$10:$C$7501,"16")</f>
        <v>0</v>
      </c>
      <c r="CR12" s="280">
        <f>COUNTIFS('DETAIL SALES'!$Q$10:$Q$7501,'FILL RATE MANDATORY STOCK'!BK12,'DETAIL SALES'!$AB$10:$AB$7501,"No",'DETAIL SALES'!$C$10:$C$7501,"16")</f>
        <v>0</v>
      </c>
      <c r="CS12" s="280">
        <f>COUNTIFS('DETAIL SALES'!$Q$10:$Q$7501,'FILL RATE MANDATORY STOCK'!BK12,'DETAIL SALES'!$AB$10:$AB$7501,"Full",'DETAIL SALES'!$C$10:$C$7501,"17")</f>
        <v>0</v>
      </c>
      <c r="CT12" s="280">
        <f>COUNTIFS('DETAIL SALES'!$Q$10:$Q$7501,'FILL RATE MANDATORY STOCK'!BK12,'DETAIL SALES'!$AB$10:$AB$7501,"No",'DETAIL SALES'!$C$10:$C$7501,"17")</f>
        <v>0</v>
      </c>
      <c r="CU12" s="280">
        <f>COUNTIFS('DETAIL SALES'!$Q$10:$Q$7501,'FILL RATE MANDATORY STOCK'!BK12,'DETAIL SALES'!$AB$10:$AB$7501,"Full",'DETAIL SALES'!$C$10:$C$7501,"18")</f>
        <v>0</v>
      </c>
      <c r="CV12" s="280">
        <f>COUNTIFS('DETAIL SALES'!$Q$10:$Q$7501,'FILL RATE MANDATORY STOCK'!BK12,'DETAIL SALES'!$AB$10:$AB$7501,"No",'DETAIL SALES'!$C$10:$C$7501,"18")</f>
        <v>0</v>
      </c>
      <c r="CW12" s="280">
        <f>COUNTIFS('DETAIL SALES'!$Q$10:$Q$7501,'FILL RATE MANDATORY STOCK'!BK12,'DETAIL SALES'!$AB$10:$AB$7501,"Full",'DETAIL SALES'!$C$10:$C$7501,"19")</f>
        <v>0</v>
      </c>
      <c r="CX12" s="280">
        <f>COUNTIFS('DETAIL SALES'!$Q$10:$Q$7501,'FILL RATE MANDATORY STOCK'!BK12,'DETAIL SALES'!$AB$10:$AB$7501,"No",'DETAIL SALES'!$C$10:$C$7501,"19")</f>
        <v>0</v>
      </c>
      <c r="CY12" s="280">
        <f>COUNTIFS('DETAIL SALES'!$Q$10:$Q$7501,'FILL RATE MANDATORY STOCK'!BK12,'DETAIL SALES'!$AB$10:$AB$7501,"Full",'DETAIL SALES'!$C$10:$C$7501,"20")</f>
        <v>0</v>
      </c>
      <c r="CZ12" s="280">
        <f>COUNTIFS('DETAIL SALES'!$Q$10:$Q$7501,'FILL RATE MANDATORY STOCK'!BK12,'DETAIL SALES'!$AB$10:$AB$7501,"No",'DETAIL SALES'!$C$10:$C$7501,"20")</f>
        <v>0</v>
      </c>
      <c r="DA12" s="314">
        <f>COUNTIFS('DETAIL SALES'!$Q$10:$Q$7501,'FILL RATE MANDATORY STOCK'!BK12,'DETAIL SALES'!$AB$10:$AB$7501,"Full",'DETAIL SALES'!$C$10:$C$7501,"21")</f>
        <v>0</v>
      </c>
      <c r="DB12" s="314">
        <f>COUNTIFS('DETAIL SALES'!$Q$10:$Q$7501,'FILL RATE MANDATORY STOCK'!BK12,'DETAIL SALES'!$AB$10:$AB$7501,"No",'DETAIL SALES'!$C$10:$C$7501,"21")</f>
        <v>0</v>
      </c>
      <c r="DC12" s="280">
        <f>COUNTIFS('DETAIL SALES'!$Q$10:$Q$7501,'FILL RATE MANDATORY STOCK'!BK12,'DETAIL SALES'!$AB$10:$AB$7501,"Full",'DETAIL SALES'!$C$10:$C$7501,"22")</f>
        <v>0</v>
      </c>
      <c r="DD12" s="280">
        <f>COUNTIFS('DETAIL SALES'!$Q$10:$Q$7501,'FILL RATE MANDATORY STOCK'!BK12,'DETAIL SALES'!$AB$10:$AB$7501,"No",'DETAIL SALES'!$C$10:$C$7501,"22")</f>
        <v>0</v>
      </c>
      <c r="DE12" s="280">
        <f>COUNTIFS('DETAIL SALES'!$Q$10:$Q$7501,'FILL RATE MANDATORY STOCK'!BK12,'DETAIL SALES'!$AB$10:$AB$7501,"Full",'DETAIL SALES'!$C$10:$C$7501,"23")</f>
        <v>0</v>
      </c>
      <c r="DF12" s="280">
        <f>COUNTIFS('DETAIL SALES'!$Q$10:$Q$7501,'FILL RATE MANDATORY STOCK'!BK12,'DETAIL SALES'!$AB$10:$AB$7501,"No",'DETAIL SALES'!$C$10:$C$7501,"23")</f>
        <v>0</v>
      </c>
      <c r="DG12" s="280">
        <f>COUNTIFS('DETAIL SALES'!$Q$10:$Q$7501,'FILL RATE MANDATORY STOCK'!BK12,'DETAIL SALES'!$AB$10:$AB$7501,"Full",'DETAIL SALES'!$C$10:$C$7501,"24")</f>
        <v>0</v>
      </c>
      <c r="DH12" s="280">
        <f>COUNTIFS('DETAIL SALES'!$Q$10:$Q$7501,'FILL RATE MANDATORY STOCK'!BK12,'DETAIL SALES'!$AB$10:$AB$7501,"No",'DETAIL SALES'!$C$10:$C$7501,"24")</f>
        <v>0</v>
      </c>
      <c r="DI12" s="280">
        <f>COUNTIFS('DETAIL SALES'!$Q$10:$Q$7501,'FILL RATE MANDATORY STOCK'!BK12,'DETAIL SALES'!$AB$10:$AB$7501,"Full",'DETAIL SALES'!$C$10:$C$7501,"25")</f>
        <v>0</v>
      </c>
      <c r="DJ12" s="280">
        <f>COUNTIFS('DETAIL SALES'!$Q$10:$Q$7501,'FILL RATE MANDATORY STOCK'!BK12,'DETAIL SALES'!$AB$10:$AB$7501,"No",'DETAIL SALES'!$C$10:$C$7501,"25")</f>
        <v>0</v>
      </c>
      <c r="DK12" s="280">
        <f>COUNTIFS('DETAIL SALES'!$Q$10:$Q$7501,'FILL RATE MANDATORY STOCK'!BK12,'DETAIL SALES'!$AB$10:$AB$7501,"Full",'DETAIL SALES'!$C$10:$C$7501,"26")</f>
        <v>0</v>
      </c>
      <c r="DL12" s="280">
        <f>COUNTIFS('DETAIL SALES'!$Q$10:$Q$7501,'FILL RATE MANDATORY STOCK'!BK12,'DETAIL SALES'!$AB$10:$AB$7501,"No",'DETAIL SALES'!$C$10:$C$7501,"26")</f>
        <v>0</v>
      </c>
      <c r="DM12" s="280">
        <f>COUNTIFS('DETAIL SALES'!$Q$10:$Q$7501,'FILL RATE MANDATORY STOCK'!BK12,'DETAIL SALES'!$AB$10:$AB$7501,"Full",'DETAIL SALES'!$C$10:$C$7501,"27")</f>
        <v>0</v>
      </c>
      <c r="DN12" s="280">
        <f>COUNTIFS('DETAIL SALES'!$Q$10:$Q$7501,'FILL RATE MANDATORY STOCK'!BK12,'DETAIL SALES'!$AB$10:$AB$7501,"No",'DETAIL SALES'!$C$10:$C$7501,"27")</f>
        <v>0</v>
      </c>
      <c r="DO12" s="314">
        <f>COUNTIFS('DETAIL SALES'!$Q$10:$Q$7501,'FILL RATE MANDATORY STOCK'!BK12,'DETAIL SALES'!$AB$10:$AB$7501,"Full",'DETAIL SALES'!$C$10:$C$7501,"28")</f>
        <v>0</v>
      </c>
      <c r="DP12" s="314">
        <f>COUNTIFS('DETAIL SALES'!$Q$10:$Q$7501,'FILL RATE MANDATORY STOCK'!BK12,'DETAIL SALES'!$AB$10:$AB$7501,"No",'DETAIL SALES'!$C$10:$C$7501,"28")</f>
        <v>0</v>
      </c>
      <c r="DQ12" s="280">
        <f>COUNTIFS('DETAIL SALES'!$Q$10:$Q$7501,'FILL RATE MANDATORY STOCK'!BK12,'DETAIL SALES'!$AB$10:$AB$7501,"Full",'DETAIL SALES'!$C$10:$C$7501,"29")</f>
        <v>0</v>
      </c>
      <c r="DR12" s="280">
        <f>COUNTIFS('DETAIL SALES'!$Q$10:$Q$7501,'FILL RATE MANDATORY STOCK'!BK12,'DETAIL SALES'!$AB$10:$AB$7501,"No",'DETAIL SALES'!$C$10:$C$7501,"29")</f>
        <v>0</v>
      </c>
      <c r="DS12" s="280">
        <f>COUNTIFS('DETAIL SALES'!$Q$10:$Q$7501,'FILL RATE MANDATORY STOCK'!BK12,'DETAIL SALES'!$AB$10:$AB$7501,"Full",'DETAIL SALES'!$C$10:$C$7501,"30")</f>
        <v>0</v>
      </c>
      <c r="DT12" s="280">
        <f>COUNTIFS('DETAIL SALES'!$Q$10:$Q$7501,'FILL RATE MANDATORY STOCK'!BK12,'DETAIL SALES'!$AB$10:$AB$7501,"No",'DETAIL SALES'!$C$10:$C$7501,"30")</f>
        <v>0</v>
      </c>
      <c r="DU12" s="280">
        <f>COUNTIFS('DETAIL SALES'!$Q$10:$Q$7501,'FILL RATE MANDATORY STOCK'!\,'DETAIL SALES'!$AB$10:$AB$7501,"Full",'DETAIL SALES'!$C$10:$C$7501,"31")</f>
        <v>0</v>
      </c>
      <c r="DV12" s="275">
        <f>COUNTIFS('DETAIL SALES'!$Q$10:$Q$7501,'FILL RATE MANDATORY STOCK'!BK12,'DETAIL SALES'!$AB$10:$AB$7501,"No",'DETAIL SALES'!$C$10:$C$7501,"31")</f>
        <v>0</v>
      </c>
      <c r="DW12" s="269">
        <f>BM12+BO12+BQ12+BS12+BU12+BW12+BY12+CA12+CC12+CE12+CG12+CI12+CK12+CM12+CO12+CQ12+CS12+CU12+CW12+CY12+DA12+DC12+DE12+DG12+DI12+DK12+DM12+DO12+DQ12+DS12+DU12</f>
        <v>0</v>
      </c>
      <c r="DX12" s="268">
        <f>BN12+BP12+BR12+BT12+BV12+BX12+BZ12+CB12+CD12+CF12+CH12+CJ12+CL12+CN12+CP12+CR12+CT12+CV12+CX12+CZ12+DB12+DD12+DF12+DH12+DJ12+DL12+DN12+DP12+DR12+DT12+DV12</f>
        <v>0</v>
      </c>
      <c r="DY12" s="268">
        <f>DW12+DX12</f>
        <v>0</v>
      </c>
      <c r="DZ12" s="270" t="e">
        <f>DW12/DY12</f>
        <v>#DIV/0!</v>
      </c>
    </row>
    <row r="13" spans="1:130" s="141" customFormat="1" ht="15.5">
      <c r="A13" s="134">
        <v>4</v>
      </c>
      <c r="B13" s="286"/>
      <c r="C13" s="146">
        <f t="shared" si="8"/>
        <v>0</v>
      </c>
      <c r="D13" s="146">
        <f t="shared" si="9"/>
        <v>1</v>
      </c>
      <c r="E13" s="146">
        <f t="shared" si="10"/>
        <v>1900</v>
      </c>
      <c r="F13" s="287"/>
      <c r="G13" s="287"/>
      <c r="H13" s="287"/>
      <c r="I13" s="288"/>
      <c r="J13" s="287"/>
      <c r="K13" s="288"/>
      <c r="L13" s="134"/>
      <c r="M13" s="133"/>
      <c r="N13" s="288"/>
      <c r="O13" s="134"/>
      <c r="P13" s="166"/>
      <c r="Q13" s="289"/>
      <c r="R13" s="165"/>
      <c r="S13" s="290"/>
      <c r="T13" s="290"/>
      <c r="U13" s="290"/>
      <c r="V13" s="290"/>
      <c r="W13" s="166"/>
      <c r="X13" s="87"/>
      <c r="Y13" s="418">
        <f t="shared" si="11"/>
        <v>0</v>
      </c>
      <c r="Z13" s="291">
        <f t="shared" si="12"/>
        <v>0</v>
      </c>
      <c r="AA13" s="163"/>
      <c r="AB13" s="177" t="str">
        <f t="shared" si="13"/>
        <v/>
      </c>
      <c r="AC13" s="283" t="str">
        <f t="shared" si="14"/>
        <v/>
      </c>
      <c r="AD13" s="283" t="str">
        <f t="shared" si="15"/>
        <v/>
      </c>
      <c r="AE13" s="163"/>
      <c r="AF13" s="162"/>
      <c r="AH13" s="191"/>
      <c r="AI13" s="187"/>
      <c r="AJ13" s="390">
        <v>2</v>
      </c>
      <c r="AK13" s="443" t="s">
        <v>610</v>
      </c>
      <c r="AL13" s="388" t="s">
        <v>624</v>
      </c>
      <c r="AM13" s="351"/>
      <c r="AN13" s="415" t="s">
        <v>541</v>
      </c>
      <c r="AP13" s="581"/>
      <c r="AQ13" s="574" t="s">
        <v>33</v>
      </c>
      <c r="AR13" s="575">
        <f>SUMIFS($Y$10:$Y$7501,$N$10:$N$7501,"Workshop",$P$10:$P$7501,"CAT.2")</f>
        <v>0</v>
      </c>
      <c r="AS13" s="575">
        <f>SUMIFS($Y$10:$Y$7501,$N$10:$N$7501,"Workshop",$P$10:$P$7501,"CAT.3")</f>
        <v>0</v>
      </c>
      <c r="AT13" s="575">
        <f>SUMIFS($Y$10:$Y$7501,$N$10:$N$7501,"Workshop",$P$10:$P$7501,"CAT.5")</f>
        <v>0</v>
      </c>
      <c r="AU13" s="575">
        <f>SUMIFS($Y$10:$Y$7501,$N$10:$N$7501,"Workshop",$P$10:$P$7501,"OIL &amp; ACC")</f>
        <v>0</v>
      </c>
      <c r="AV13" s="576">
        <f t="shared" ref="AV13:AV14" si="16">SUM(AR13:AU13)</f>
        <v>0</v>
      </c>
      <c r="AW13" s="577" t="e">
        <f>AV13/AV15</f>
        <v>#DIV/0!</v>
      </c>
      <c r="BD13" s="780"/>
      <c r="BE13" s="100">
        <f>BE12+1</f>
        <v>2</v>
      </c>
      <c r="BF13" s="101" t="s">
        <v>271</v>
      </c>
      <c r="BG13" s="101" t="s">
        <v>270</v>
      </c>
      <c r="BH13" s="169" t="s">
        <v>246</v>
      </c>
      <c r="BI13" s="169" t="e">
        <f>VLOOKUP(BH13,#REF!,8,FALSE)</f>
        <v>#REF!</v>
      </c>
      <c r="BJ13" s="223">
        <v>60000</v>
      </c>
      <c r="BK13" s="153">
        <v>1</v>
      </c>
      <c r="BL13" s="153">
        <v>0</v>
      </c>
      <c r="BM13" s="594">
        <f>COUNTIFS('DETAIL SALES'!$Q$10:$Q$7501,'FILL RATE MANDATORY STOCK'!BK13,'DETAIL SALES'!$AB$10:$AB$7501,"Full",'DETAIL SALES'!$C$10:$C$7501,"1")</f>
        <v>0</v>
      </c>
      <c r="BN13" s="149">
        <f>COUNTIFS('DETAIL SALES'!$Q$10:$Q$7501,'FILL RATE MANDATORY STOCK'!BK13,'DETAIL SALES'!$AB$10:$AB$7501,"No",'DETAIL SALES'!$C$10:$C$7501,"1")</f>
        <v>0</v>
      </c>
      <c r="BO13" s="149">
        <f>COUNTIFS('DETAIL SALES'!$Q$10:$Q$7501,'FILL RATE MANDATORY STOCK'!BK13,'DETAIL SALES'!$AB$10:$AB$7501,"Full",'DETAIL SALES'!$C$10:$C$7501,"2")</f>
        <v>0</v>
      </c>
      <c r="BP13" s="149">
        <f>COUNTIFS('DETAIL SALES'!$Q$10:$Q$7501,'FILL RATE MANDATORY STOCK'!BK13,'DETAIL SALES'!$AB$10:$AB$7501,"No",'DETAIL SALES'!$C$10:$C$7501,"2")</f>
        <v>0</v>
      </c>
      <c r="BQ13" s="149">
        <f>COUNTIFS('DETAIL SALES'!$Q$10:$Q$7501,'FILL RATE MANDATORY STOCK'!BK13,'DETAIL SALES'!$AB$10:$AB$7501,"Full",'DETAIL SALES'!$C$10:$C$7501,"3")</f>
        <v>0</v>
      </c>
      <c r="BR13" s="149">
        <f>COUNTIFS('DETAIL SALES'!$Q$10:$Q$7501,'FILL RATE MANDATORY STOCK'!BK13,'DETAIL SALES'!$AB$10:$AB$7501,"No",'DETAIL SALES'!$C$10:$C$7501,"3")</f>
        <v>0</v>
      </c>
      <c r="BS13" s="149">
        <f>COUNTIFS('DETAIL SALES'!$Q$10:$Q$7501,'FILL RATE MANDATORY STOCK'!BK13,'DETAIL SALES'!$AB$10:$AB$7501,"Full",'DETAIL SALES'!$C$10:$C$7501,"4")</f>
        <v>0</v>
      </c>
      <c r="BT13" s="149">
        <f>COUNTIFS('DETAIL SALES'!$Q$10:$Q$7501,'FILL RATE MANDATORY STOCK'!BK13,'DETAIL SALES'!$AB$10:$AB$7501,"No",'DETAIL SALES'!$C$10:$C$7501,"4")</f>
        <v>0</v>
      </c>
      <c r="BU13" s="149">
        <f>COUNTIFS('DETAIL SALES'!$Q$10:$Q$7501,'FILL RATE MANDATORY STOCK'!BK13,'DETAIL SALES'!$AB$10:$AB$7501,"Full",'DETAIL SALES'!$C$10:$C$7501,"5")</f>
        <v>0</v>
      </c>
      <c r="BV13" s="149">
        <f>COUNTIFS('DETAIL SALES'!$Q$10:$Q$7501,'FILL RATE MANDATORY STOCK'!BK13,'DETAIL SALES'!$AB$10:$AB$7501,"No",'DETAIL SALES'!$C$10:$C$7501,"5")</f>
        <v>0</v>
      </c>
      <c r="BW13" s="149">
        <f>COUNTIFS('DETAIL SALES'!$Q$10:$Q$7501,'FILL RATE MANDATORY STOCK'!BK13,'DETAIL SALES'!$AB$10:$AB$7501,"Full",'DETAIL SALES'!$C$10:$C$7501,"6")</f>
        <v>0</v>
      </c>
      <c r="BX13" s="149">
        <f>COUNTIFS('DETAIL SALES'!$Q$10:$Q$7501,'FILL RATE MANDATORY STOCK'!BK13,'DETAIL SALES'!$AB$10:$AB$7501,"No",'DETAIL SALES'!$C$10:$C$7501,"6")</f>
        <v>0</v>
      </c>
      <c r="BY13" s="316">
        <f>COUNTIFS('DETAIL SALES'!$Q$10:$Q$7501,'FILL RATE MANDATORY STOCK'!BK13,'DETAIL SALES'!$AB$10:$AB$7501,"Full",'DETAIL SALES'!$C$10:$C$7501,"7")</f>
        <v>0</v>
      </c>
      <c r="BZ13" s="316">
        <f>COUNTIFS('DETAIL SALES'!$Q$10:$Q$7501,'FILL RATE MANDATORY STOCK'!BK13,'DETAIL SALES'!$AB$10:$AB$7501,"No",'DETAIL SALES'!$C$10:$C$7501,"7")</f>
        <v>0</v>
      </c>
      <c r="CA13" s="149">
        <f>COUNTIFS('DETAIL SALES'!$Q$10:$Q$7501,'FILL RATE MANDATORY STOCK'!BK13,'DETAIL SALES'!$AB$10:$AB$7501,"Full",'DETAIL SALES'!$C$10:$C$7501,"8")</f>
        <v>0</v>
      </c>
      <c r="CB13" s="149">
        <f>COUNTIFS('DETAIL SALES'!$Q$10:$Q$7501,'FILL RATE MANDATORY STOCK'!BK13,'DETAIL SALES'!$AB$10:$AB$7501,"No",'DETAIL SALES'!$C$10:$C$7501,"8")</f>
        <v>0</v>
      </c>
      <c r="CC13" s="149">
        <f>COUNTIFS('DETAIL SALES'!$Q$10:$Q$7501,'FILL RATE MANDATORY STOCK'!BK13,'DETAIL SALES'!$AB$10:$AB$7501,"Full",'DETAIL SALES'!$C$10:$C$7501,"9")</f>
        <v>0</v>
      </c>
      <c r="CD13" s="149">
        <f>COUNTIFS('DETAIL SALES'!$Q$10:$Q$7501,'FILL RATE MANDATORY STOCK'!BK13,'DETAIL SALES'!$AB$10:$AB$7501,"No",'DETAIL SALES'!$C$10:$C$7501,"9")</f>
        <v>0</v>
      </c>
      <c r="CE13" s="149">
        <f>COUNTIFS('DETAIL SALES'!$Q$10:$Q$7501,'FILL RATE MANDATORY STOCK'!BK13,'DETAIL SALES'!$AB$10:$AB$7501,"Full",'DETAIL SALES'!$C$10:$C$7501,"10")</f>
        <v>0</v>
      </c>
      <c r="CF13" s="149">
        <f>COUNTIFS('DETAIL SALES'!$Q$10:$Q$7501,'FILL RATE MANDATORY STOCK'!BK13,'DETAIL SALES'!$AB$10:$AB$7501,"No",'DETAIL SALES'!$C$10:$C$7501,"10")</f>
        <v>0</v>
      </c>
      <c r="CG13" s="149">
        <f>COUNTIFS('DETAIL SALES'!$Q$10:$Q$7501,'FILL RATE MANDATORY STOCK'!BK13,'DETAIL SALES'!$AB$10:$AB$7501,"Full",'DETAIL SALES'!$C$10:$C$7501,"11")</f>
        <v>0</v>
      </c>
      <c r="CH13" s="149">
        <f>COUNTIFS('DETAIL SALES'!$Q$10:$Q$7501,'FILL RATE MANDATORY STOCK'!BK13,'DETAIL SALES'!$AB$10:$AB$7501,"No",'DETAIL SALES'!$C$10:$C$7501,"11")</f>
        <v>0</v>
      </c>
      <c r="CI13" s="149">
        <f>COUNTIFS('DETAIL SALES'!$Q$10:$Q$7501,'FILL RATE MANDATORY STOCK'!BK13,'DETAIL SALES'!$AB$10:$AB$7501,"Full",'DETAIL SALES'!$C$10:$C$7501,"12")</f>
        <v>0</v>
      </c>
      <c r="CJ13" s="149">
        <f>COUNTIFS('DETAIL SALES'!$Q$10:$Q$7501,'FILL RATE MANDATORY STOCK'!BK13,'DETAIL SALES'!$AB$10:$AB$7501,"No",'DETAIL SALES'!$C$10:$C$7501,"12")</f>
        <v>0</v>
      </c>
      <c r="CK13" s="149">
        <f>COUNTIFS('DETAIL SALES'!$Q$10:$Q$7501,'FILL RATE MANDATORY STOCK'!BK13,'DETAIL SALES'!$AB$10:$AB$7501,"Full",'DETAIL SALES'!$C$10:$C$7501,"13")</f>
        <v>0</v>
      </c>
      <c r="CL13" s="149">
        <f>COUNTIFS('DETAIL SALES'!$Q$10:$Q$7501,'FILL RATE MANDATORY STOCK'!BK13,'DETAIL SALES'!$AB$10:$AB$7501,"No",'DETAIL SALES'!$C$10:$C$7501,"13")</f>
        <v>0</v>
      </c>
      <c r="CM13" s="316">
        <f>COUNTIFS('DETAIL SALES'!$Q$10:$Q$7501,'FILL RATE MANDATORY STOCK'!BK13,'DETAIL SALES'!$AB$10:$AB$7501,"Full",'DETAIL SALES'!$C$10:$C$7501,"14")</f>
        <v>0</v>
      </c>
      <c r="CN13" s="316">
        <f>COUNTIFS('DETAIL SALES'!$Q$10:$Q$7501,'FILL RATE MANDATORY STOCK'!BK13,'DETAIL SALES'!$AB$10:$AB$7501,"No",'DETAIL SALES'!$C$10:$C$7501,"14")</f>
        <v>0</v>
      </c>
      <c r="CO13" s="149">
        <f>COUNTIFS('DETAIL SALES'!$Q$10:$Q$7501,'FILL RATE MANDATORY STOCK'!BK13,'DETAIL SALES'!$AB$10:$AB$7501,"Full",'DETAIL SALES'!$C$10:$C$7501,"15")</f>
        <v>0</v>
      </c>
      <c r="CP13" s="149">
        <f>COUNTIFS('DETAIL SALES'!$Q$10:$Q$7501,'FILL RATE MANDATORY STOCK'!BK13,'DETAIL SALES'!$AB$10:$AB$7501,"No",'DETAIL SALES'!$C$10:$C$7501,"15")</f>
        <v>0</v>
      </c>
      <c r="CQ13" s="149">
        <f>COUNTIFS('DETAIL SALES'!$Q$10:$Q$7501,'FILL RATE MANDATORY STOCK'!BK13,'DETAIL SALES'!$AB$10:$AB$7501,"Full",'DETAIL SALES'!$C$10:$C$7501,"16")</f>
        <v>0</v>
      </c>
      <c r="CR13" s="149">
        <f>COUNTIFS('DETAIL SALES'!$Q$10:$Q$7501,'FILL RATE MANDATORY STOCK'!BK13,'DETAIL SALES'!$AB$10:$AB$7501,"No",'DETAIL SALES'!$C$10:$C$7501,"16")</f>
        <v>0</v>
      </c>
      <c r="CS13" s="149">
        <f>COUNTIFS('DETAIL SALES'!$Q$10:$Q$7501,'FILL RATE MANDATORY STOCK'!BK13,'DETAIL SALES'!$AB$10:$AB$7501,"Full",'DETAIL SALES'!$C$10:$C$7501,"17")</f>
        <v>0</v>
      </c>
      <c r="CT13" s="149">
        <f>COUNTIFS('DETAIL SALES'!$Q$10:$Q$7501,'FILL RATE MANDATORY STOCK'!BK13,'DETAIL SALES'!$AB$10:$AB$7501,"No",'DETAIL SALES'!$C$10:$C$7501,"17")</f>
        <v>0</v>
      </c>
      <c r="CU13" s="149">
        <f>COUNTIFS('DETAIL SALES'!$Q$10:$Q$7501,'FILL RATE MANDATORY STOCK'!BK13,'DETAIL SALES'!$AB$10:$AB$7501,"Full",'DETAIL SALES'!$C$10:$C$7501,"18")</f>
        <v>0</v>
      </c>
      <c r="CV13" s="149">
        <f>COUNTIFS('DETAIL SALES'!$Q$10:$Q$7501,'FILL RATE MANDATORY STOCK'!BK13,'DETAIL SALES'!$AB$10:$AB$7501,"No",'DETAIL SALES'!$C$10:$C$7501,"18")</f>
        <v>0</v>
      </c>
      <c r="CW13" s="149">
        <f>COUNTIFS('DETAIL SALES'!$Q$10:$Q$7501,'FILL RATE MANDATORY STOCK'!BK13,'DETAIL SALES'!$AB$10:$AB$7501,"Full",'DETAIL SALES'!$C$10:$C$7501,"19")</f>
        <v>0</v>
      </c>
      <c r="CX13" s="149">
        <f>COUNTIFS('DETAIL SALES'!$Q$10:$Q$7501,'FILL RATE MANDATORY STOCK'!BK13,'DETAIL SALES'!$AB$10:$AB$7501,"No",'DETAIL SALES'!$C$10:$C$7501,"19")</f>
        <v>0</v>
      </c>
      <c r="CY13" s="149">
        <f>COUNTIFS('DETAIL SALES'!$Q$10:$Q$7501,'FILL RATE MANDATORY STOCK'!BK13,'DETAIL SALES'!$AB$10:$AB$7501,"Full",'DETAIL SALES'!$C$10:$C$7501,"20")</f>
        <v>0</v>
      </c>
      <c r="CZ13" s="149">
        <f>COUNTIFS('DETAIL SALES'!$Q$10:$Q$7501,'FILL RATE MANDATORY STOCK'!BK13,'DETAIL SALES'!$AB$10:$AB$7501,"No",'DETAIL SALES'!$C$10:$C$7501,"20")</f>
        <v>0</v>
      </c>
      <c r="DA13" s="316">
        <f>COUNTIFS('DETAIL SALES'!$Q$10:$Q$7501,'FILL RATE MANDATORY STOCK'!BK13,'DETAIL SALES'!$AB$10:$AB$7501,"Full",'DETAIL SALES'!$C$10:$C$7501,"21")</f>
        <v>0</v>
      </c>
      <c r="DB13" s="316">
        <f>COUNTIFS('DETAIL SALES'!$Q$10:$Q$7501,'FILL RATE MANDATORY STOCK'!BK13,'DETAIL SALES'!$AB$10:$AB$7501,"No",'DETAIL SALES'!$C$10:$C$7501,"21")</f>
        <v>0</v>
      </c>
      <c r="DC13" s="149">
        <f>COUNTIFS('DETAIL SALES'!$Q$10:$Q$7501,'FILL RATE MANDATORY STOCK'!BK13,'DETAIL SALES'!$AB$10:$AB$7501,"Full",'DETAIL SALES'!$C$10:$C$7501,"22")</f>
        <v>0</v>
      </c>
      <c r="DD13" s="149">
        <f>COUNTIFS('DETAIL SALES'!$Q$10:$Q$7501,'FILL RATE MANDATORY STOCK'!BK13,'DETAIL SALES'!$AB$10:$AB$7501,"No",'DETAIL SALES'!$C$10:$C$7501,"22")</f>
        <v>0</v>
      </c>
      <c r="DE13" s="149">
        <f>COUNTIFS('DETAIL SALES'!$Q$10:$Q$7501,'FILL RATE MANDATORY STOCK'!BK13,'DETAIL SALES'!$AB$10:$AB$7501,"Full",'DETAIL SALES'!$C$10:$C$7501,"23")</f>
        <v>0</v>
      </c>
      <c r="DF13" s="149">
        <f>COUNTIFS('DETAIL SALES'!$Q$10:$Q$7501,'FILL RATE MANDATORY STOCK'!BK13,'DETAIL SALES'!$AB$10:$AB$7501,"No",'DETAIL SALES'!$C$10:$C$7501,"23")</f>
        <v>0</v>
      </c>
      <c r="DG13" s="149">
        <f>COUNTIFS('DETAIL SALES'!$Q$10:$Q$7501,'FILL RATE MANDATORY STOCK'!BK13,'DETAIL SALES'!$AB$10:$AB$7501,"Full",'DETAIL SALES'!$C$10:$C$7501,"24")</f>
        <v>0</v>
      </c>
      <c r="DH13" s="149">
        <f>COUNTIFS('DETAIL SALES'!$Q$10:$Q$7501,'FILL RATE MANDATORY STOCK'!BK13,'DETAIL SALES'!$AB$10:$AB$7501,"No",'DETAIL SALES'!$C$10:$C$7501,"24")</f>
        <v>0</v>
      </c>
      <c r="DI13" s="149">
        <f>COUNTIFS('DETAIL SALES'!$Q$10:$Q$7501,'FILL RATE MANDATORY STOCK'!BK13,'DETAIL SALES'!$AB$10:$AB$7501,"Full",'DETAIL SALES'!$C$10:$C$7501,"25")</f>
        <v>0</v>
      </c>
      <c r="DJ13" s="149">
        <f>COUNTIFS('DETAIL SALES'!$Q$10:$Q$7501,'FILL RATE MANDATORY STOCK'!BK13,'DETAIL SALES'!$AB$10:$AB$7501,"No",'DETAIL SALES'!$C$10:$C$7501,"25")</f>
        <v>0</v>
      </c>
      <c r="DK13" s="149">
        <f>COUNTIFS('DETAIL SALES'!$Q$10:$Q$7501,'FILL RATE MANDATORY STOCK'!BK13,'DETAIL SALES'!$AB$10:$AB$7501,"Full",'DETAIL SALES'!$C$10:$C$7501,"26")</f>
        <v>0</v>
      </c>
      <c r="DL13" s="149">
        <f>COUNTIFS('DETAIL SALES'!$Q$10:$Q$7501,'FILL RATE MANDATORY STOCK'!BK13,'DETAIL SALES'!$AB$10:$AB$7501,"No",'DETAIL SALES'!$C$10:$C$7501,"26")</f>
        <v>0</v>
      </c>
      <c r="DM13" s="149">
        <f>COUNTIFS('DETAIL SALES'!$Q$10:$Q$7501,'FILL RATE MANDATORY STOCK'!BK13,'DETAIL SALES'!$AB$10:$AB$7501,"Full",'DETAIL SALES'!$C$10:$C$7501,"27")</f>
        <v>0</v>
      </c>
      <c r="DN13" s="149">
        <f>COUNTIFS('DETAIL SALES'!$Q$10:$Q$7501,'FILL RATE MANDATORY STOCK'!BK13,'DETAIL SALES'!$AB$10:$AB$7501,"No",'DETAIL SALES'!$C$10:$C$7501,"27")</f>
        <v>0</v>
      </c>
      <c r="DO13" s="316">
        <f>COUNTIFS('DETAIL SALES'!$Q$10:$Q$7501,'FILL RATE MANDATORY STOCK'!BK13,'DETAIL SALES'!$AB$10:$AB$7501,"Full",'DETAIL SALES'!$C$10:$C$7501,"28")</f>
        <v>0</v>
      </c>
      <c r="DP13" s="316">
        <f>COUNTIFS('DETAIL SALES'!$Q$10:$Q$7501,'FILL RATE MANDATORY STOCK'!BK13,'DETAIL SALES'!$AB$10:$AB$7501,"No",'DETAIL SALES'!$C$10:$C$7501,"28")</f>
        <v>0</v>
      </c>
      <c r="DQ13" s="149">
        <f>COUNTIFS('DETAIL SALES'!$Q$10:$Q$7501,'FILL RATE MANDATORY STOCK'!BK13,'DETAIL SALES'!$AB$10:$AB$7501,"Full",'DETAIL SALES'!$C$10:$C$7501,"29")</f>
        <v>0</v>
      </c>
      <c r="DR13" s="149">
        <f>COUNTIFS('DETAIL SALES'!$Q$10:$Q$7501,'FILL RATE MANDATORY STOCK'!BK13,'DETAIL SALES'!$AB$10:$AB$7501,"No",'DETAIL SALES'!$C$10:$C$7501,"29")</f>
        <v>0</v>
      </c>
      <c r="DS13" s="149">
        <f>COUNTIFS('DETAIL SALES'!$Q$10:$Q$7501,'FILL RATE MANDATORY STOCK'!BK13,'DETAIL SALES'!$AB$10:$AB$7501,"Full",'DETAIL SALES'!$C$10:$C$7501,"30")</f>
        <v>0</v>
      </c>
      <c r="DT13" s="149">
        <f>COUNTIFS('DETAIL SALES'!$Q$10:$Q$7501,'FILL RATE MANDATORY STOCK'!BK13,'DETAIL SALES'!$AB$10:$AB$7501,"No",'DETAIL SALES'!$C$10:$C$7501,"30")</f>
        <v>0</v>
      </c>
      <c r="DU13" s="149">
        <f>COUNTIFS('DETAIL SALES'!$Q$10:$Q$7501,'FILL RATE MANDATORY STOCK'!\,'DETAIL SALES'!$AB$10:$AB$7501,"Full",'DETAIL SALES'!$C$10:$C$7501,"31")</f>
        <v>0</v>
      </c>
      <c r="DV13" s="153">
        <f>COUNTIFS('DETAIL SALES'!$Q$10:$Q$7501,'FILL RATE MANDATORY STOCK'!BK13,'DETAIL SALES'!$AB$10:$AB$7501,"No",'DETAIL SALES'!$C$10:$C$7501,"31")</f>
        <v>0</v>
      </c>
      <c r="DW13" s="271">
        <f t="shared" ref="DW13:DX76" si="17">BM13+BO13+BQ13+BS13+BU13+BW13+BY13+CA13+CC13+CE13+CG13+CI13+CK13+CM13+CO13+CQ13+CS13+CU13+CW13+CY13+DA13+DC13+DE13+DG13+DI13+DK13+DM13+DO13+DQ13+DS13+DU13</f>
        <v>0</v>
      </c>
      <c r="DX13" s="150">
        <f t="shared" si="17"/>
        <v>0</v>
      </c>
      <c r="DY13" s="150">
        <f t="shared" ref="DY13:DY76" si="18">DW13+DX13</f>
        <v>0</v>
      </c>
      <c r="DZ13" s="272" t="e">
        <f t="shared" ref="DZ13:DZ76" si="19">DW13/DY13</f>
        <v>#DIV/0!</v>
      </c>
    </row>
    <row r="14" spans="1:130" s="141" customFormat="1" ht="15.5">
      <c r="A14" s="134">
        <v>5</v>
      </c>
      <c r="B14" s="286"/>
      <c r="C14" s="146">
        <f t="shared" si="8"/>
        <v>0</v>
      </c>
      <c r="D14" s="146">
        <f t="shared" si="9"/>
        <v>1</v>
      </c>
      <c r="E14" s="146">
        <f t="shared" si="10"/>
        <v>1900</v>
      </c>
      <c r="F14" s="287"/>
      <c r="G14" s="287"/>
      <c r="H14" s="287"/>
      <c r="I14" s="288"/>
      <c r="J14" s="287"/>
      <c r="K14" s="288"/>
      <c r="L14" s="134"/>
      <c r="M14" s="133"/>
      <c r="N14" s="288"/>
      <c r="O14" s="134"/>
      <c r="P14" s="166"/>
      <c r="Q14" s="289"/>
      <c r="R14" s="165"/>
      <c r="S14" s="290"/>
      <c r="T14" s="290"/>
      <c r="U14" s="290"/>
      <c r="V14" s="290"/>
      <c r="W14" s="166"/>
      <c r="X14" s="87"/>
      <c r="Y14" s="418">
        <f t="shared" si="11"/>
        <v>0</v>
      </c>
      <c r="Z14" s="291">
        <f t="shared" si="12"/>
        <v>0</v>
      </c>
      <c r="AA14" s="163"/>
      <c r="AB14" s="177" t="str">
        <f t="shared" si="13"/>
        <v/>
      </c>
      <c r="AC14" s="283" t="str">
        <f t="shared" si="14"/>
        <v/>
      </c>
      <c r="AD14" s="283" t="str">
        <f t="shared" si="15"/>
        <v/>
      </c>
      <c r="AE14" s="163"/>
      <c r="AF14" s="162"/>
      <c r="AH14" s="191"/>
      <c r="AI14" s="187"/>
      <c r="AJ14" s="389">
        <v>3</v>
      </c>
      <c r="AK14" s="443" t="s">
        <v>611</v>
      </c>
      <c r="AL14" s="386" t="s">
        <v>523</v>
      </c>
      <c r="AM14" s="385"/>
      <c r="AN14" s="415" t="s">
        <v>542</v>
      </c>
      <c r="AP14" s="581"/>
      <c r="AQ14" s="574" t="s">
        <v>49</v>
      </c>
      <c r="AR14" s="575">
        <f>SUMIFS($Y$10:$Y$7501,$N$10:$N$7501,"Partshop",$P$10:$P$7501,"CAT.2")</f>
        <v>0</v>
      </c>
      <c r="AS14" s="575">
        <f>SUMIFS($Y$10:$Y$7501,$N$10:$N$7501,"Partshop",$P$10:$P$7501,"CAT.3")</f>
        <v>0</v>
      </c>
      <c r="AT14" s="575">
        <f>SUMIFS($Y$10:$Y$7501,$N$10:$N$7501,"Partshop",$P$10:$P$7501,"CAT.5")</f>
        <v>0</v>
      </c>
      <c r="AU14" s="575">
        <f>SUMIFS($Y$10:$Y$7501,$N$10:$N$7501,"Partshop",$P$10:$P$7501,"OIL &amp; ACC")</f>
        <v>0</v>
      </c>
      <c r="AV14" s="576">
        <f t="shared" si="16"/>
        <v>0</v>
      </c>
      <c r="AW14" s="577" t="e">
        <f>AV14/AV15</f>
        <v>#DIV/0!</v>
      </c>
      <c r="BD14" s="780"/>
      <c r="BE14" s="100">
        <f>BE13+1</f>
        <v>3</v>
      </c>
      <c r="BF14" s="101" t="s">
        <v>272</v>
      </c>
      <c r="BG14" s="101" t="s">
        <v>270</v>
      </c>
      <c r="BH14" s="169" t="s">
        <v>250</v>
      </c>
      <c r="BI14" s="169" t="e">
        <f>VLOOKUP(BH14,#REF!,8,FALSE)</f>
        <v>#REF!</v>
      </c>
      <c r="BJ14" s="223" t="s">
        <v>273</v>
      </c>
      <c r="BK14" s="153">
        <v>1</v>
      </c>
      <c r="BL14" s="153">
        <v>0</v>
      </c>
      <c r="BM14" s="594">
        <f>COUNTIFS('DETAIL SALES'!$Q$10:$Q$7501,'FILL RATE MANDATORY STOCK'!BK14,'DETAIL SALES'!$AB$10:$AB$7501,"Full",'DETAIL SALES'!$C$10:$C$7501,"1")</f>
        <v>0</v>
      </c>
      <c r="BN14" s="149">
        <f>COUNTIFS('DETAIL SALES'!$Q$10:$Q$7501,'FILL RATE MANDATORY STOCK'!BK14,'DETAIL SALES'!$AB$10:$AB$7501,"No",'DETAIL SALES'!$C$10:$C$7501,"1")</f>
        <v>0</v>
      </c>
      <c r="BO14" s="149">
        <f>COUNTIFS('DETAIL SALES'!$Q$10:$Q$7501,'FILL RATE MANDATORY STOCK'!BK14,'DETAIL SALES'!$AB$10:$AB$7501,"Full",'DETAIL SALES'!$C$10:$C$7501,"2")</f>
        <v>0</v>
      </c>
      <c r="BP14" s="149">
        <f>COUNTIFS('DETAIL SALES'!$Q$10:$Q$7501,'FILL RATE MANDATORY STOCK'!BK14,'DETAIL SALES'!$AB$10:$AB$7501,"No",'DETAIL SALES'!$C$10:$C$7501,"2")</f>
        <v>0</v>
      </c>
      <c r="BQ14" s="149">
        <f>COUNTIFS('DETAIL SALES'!$Q$10:$Q$7501,'FILL RATE MANDATORY STOCK'!BK14,'DETAIL SALES'!$AB$10:$AB$7501,"Full",'DETAIL SALES'!$C$10:$C$7501,"3")</f>
        <v>0</v>
      </c>
      <c r="BR14" s="149">
        <f>COUNTIFS('DETAIL SALES'!$Q$10:$Q$7501,'FILL RATE MANDATORY STOCK'!BK14,'DETAIL SALES'!$AB$10:$AB$7501,"No",'DETAIL SALES'!$C$10:$C$7501,"3")</f>
        <v>0</v>
      </c>
      <c r="BS14" s="149">
        <f>COUNTIFS('DETAIL SALES'!$Q$10:$Q$7501,'FILL RATE MANDATORY STOCK'!BK14,'DETAIL SALES'!$AB$10:$AB$7501,"Full",'DETAIL SALES'!$C$10:$C$7501,"4")</f>
        <v>0</v>
      </c>
      <c r="BT14" s="149">
        <f>COUNTIFS('DETAIL SALES'!$Q$10:$Q$7501,'FILL RATE MANDATORY STOCK'!BK14,'DETAIL SALES'!$AB$10:$AB$7501,"No",'DETAIL SALES'!$C$10:$C$7501,"4")</f>
        <v>0</v>
      </c>
      <c r="BU14" s="149">
        <f>COUNTIFS('DETAIL SALES'!$Q$10:$Q$7501,'FILL RATE MANDATORY STOCK'!BK14,'DETAIL SALES'!$AB$10:$AB$7501,"Full",'DETAIL SALES'!$C$10:$C$7501,"5")</f>
        <v>0</v>
      </c>
      <c r="BV14" s="149">
        <f>COUNTIFS('DETAIL SALES'!$Q$10:$Q$7501,'FILL RATE MANDATORY STOCK'!BK14,'DETAIL SALES'!$AB$10:$AB$7501,"No",'DETAIL SALES'!$C$10:$C$7501,"5")</f>
        <v>0</v>
      </c>
      <c r="BW14" s="149">
        <f>COUNTIFS('DETAIL SALES'!$Q$10:$Q$7501,'FILL RATE MANDATORY STOCK'!BK14,'DETAIL SALES'!$AB$10:$AB$7501,"Full",'DETAIL SALES'!$C$10:$C$7501,"6")</f>
        <v>0</v>
      </c>
      <c r="BX14" s="149">
        <f>COUNTIFS('DETAIL SALES'!$Q$10:$Q$7501,'FILL RATE MANDATORY STOCK'!BK14,'DETAIL SALES'!$AB$10:$AB$7501,"No",'DETAIL SALES'!$C$10:$C$7501,"6")</f>
        <v>0</v>
      </c>
      <c r="BY14" s="316">
        <f>COUNTIFS('DETAIL SALES'!$Q$10:$Q$7501,'FILL RATE MANDATORY STOCK'!BK14,'DETAIL SALES'!$AB$10:$AB$7501,"Full",'DETAIL SALES'!$C$10:$C$7501,"7")</f>
        <v>0</v>
      </c>
      <c r="BZ14" s="316">
        <f>COUNTIFS('DETAIL SALES'!$Q$10:$Q$7501,'FILL RATE MANDATORY STOCK'!BK14,'DETAIL SALES'!$AB$10:$AB$7501,"No",'DETAIL SALES'!$C$10:$C$7501,"7")</f>
        <v>0</v>
      </c>
      <c r="CA14" s="149">
        <f>COUNTIFS('DETAIL SALES'!$Q$10:$Q$7501,'FILL RATE MANDATORY STOCK'!BK14,'DETAIL SALES'!$AB$10:$AB$7501,"Full",'DETAIL SALES'!$C$10:$C$7501,"8")</f>
        <v>0</v>
      </c>
      <c r="CB14" s="149">
        <f>COUNTIFS('DETAIL SALES'!$Q$10:$Q$7501,'FILL RATE MANDATORY STOCK'!BK14,'DETAIL SALES'!$AB$10:$AB$7501,"No",'DETAIL SALES'!$C$10:$C$7501,"8")</f>
        <v>0</v>
      </c>
      <c r="CC14" s="149">
        <f>COUNTIFS('DETAIL SALES'!$Q$10:$Q$7501,'FILL RATE MANDATORY STOCK'!BK14,'DETAIL SALES'!$AB$10:$AB$7501,"Full",'DETAIL SALES'!$C$10:$C$7501,"9")</f>
        <v>0</v>
      </c>
      <c r="CD14" s="149">
        <f>COUNTIFS('DETAIL SALES'!$Q$10:$Q$7501,'FILL RATE MANDATORY STOCK'!BK14,'DETAIL SALES'!$AB$10:$AB$7501,"No",'DETAIL SALES'!$C$10:$C$7501,"9")</f>
        <v>0</v>
      </c>
      <c r="CE14" s="149">
        <f>COUNTIFS('DETAIL SALES'!$Q$10:$Q$7501,'FILL RATE MANDATORY STOCK'!BK14,'DETAIL SALES'!$AB$10:$AB$7501,"Full",'DETAIL SALES'!$C$10:$C$7501,"10")</f>
        <v>0</v>
      </c>
      <c r="CF14" s="149">
        <f>COUNTIFS('DETAIL SALES'!$Q$10:$Q$7501,'FILL RATE MANDATORY STOCK'!BK14,'DETAIL SALES'!$AB$10:$AB$7501,"No",'DETAIL SALES'!$C$10:$C$7501,"10")</f>
        <v>0</v>
      </c>
      <c r="CG14" s="149">
        <f>COUNTIFS('DETAIL SALES'!$Q$10:$Q$7501,'FILL RATE MANDATORY STOCK'!BK14,'DETAIL SALES'!$AB$10:$AB$7501,"Full",'DETAIL SALES'!$C$10:$C$7501,"11")</f>
        <v>0</v>
      </c>
      <c r="CH14" s="149">
        <f>COUNTIFS('DETAIL SALES'!$Q$10:$Q$7501,'FILL RATE MANDATORY STOCK'!BK14,'DETAIL SALES'!$AB$10:$AB$7501,"No",'DETAIL SALES'!$C$10:$C$7501,"11")</f>
        <v>0</v>
      </c>
      <c r="CI14" s="149">
        <f>COUNTIFS('DETAIL SALES'!$Q$10:$Q$7501,'FILL RATE MANDATORY STOCK'!BK14,'DETAIL SALES'!$AB$10:$AB$7501,"Full",'DETAIL SALES'!$C$10:$C$7501,"12")</f>
        <v>0</v>
      </c>
      <c r="CJ14" s="149">
        <f>COUNTIFS('DETAIL SALES'!$Q$10:$Q$7501,'FILL RATE MANDATORY STOCK'!BK14,'DETAIL SALES'!$AB$10:$AB$7501,"No",'DETAIL SALES'!$C$10:$C$7501,"12")</f>
        <v>0</v>
      </c>
      <c r="CK14" s="149">
        <f>COUNTIFS('DETAIL SALES'!$Q$10:$Q$7501,'FILL RATE MANDATORY STOCK'!BK14,'DETAIL SALES'!$AB$10:$AB$7501,"Full",'DETAIL SALES'!$C$10:$C$7501,"13")</f>
        <v>0</v>
      </c>
      <c r="CL14" s="149">
        <f>COUNTIFS('DETAIL SALES'!$Q$10:$Q$7501,'FILL RATE MANDATORY STOCK'!BK14,'DETAIL SALES'!$AB$10:$AB$7501,"No",'DETAIL SALES'!$C$10:$C$7501,"13")</f>
        <v>0</v>
      </c>
      <c r="CM14" s="316">
        <f>COUNTIFS('DETAIL SALES'!$Q$10:$Q$7501,'FILL RATE MANDATORY STOCK'!BK14,'DETAIL SALES'!$AB$10:$AB$7501,"Full",'DETAIL SALES'!$C$10:$C$7501,"14")</f>
        <v>0</v>
      </c>
      <c r="CN14" s="316">
        <f>COUNTIFS('DETAIL SALES'!$Q$10:$Q$7501,'FILL RATE MANDATORY STOCK'!BK14,'DETAIL SALES'!$AB$10:$AB$7501,"No",'DETAIL SALES'!$C$10:$C$7501,"14")</f>
        <v>0</v>
      </c>
      <c r="CO14" s="149">
        <f>COUNTIFS('DETAIL SALES'!$Q$10:$Q$7501,'FILL RATE MANDATORY STOCK'!BK14,'DETAIL SALES'!$AB$10:$AB$7501,"Full",'DETAIL SALES'!$C$10:$C$7501,"15")</f>
        <v>0</v>
      </c>
      <c r="CP14" s="149">
        <f>COUNTIFS('DETAIL SALES'!$Q$10:$Q$7501,'FILL RATE MANDATORY STOCK'!BK14,'DETAIL SALES'!$AB$10:$AB$7501,"No",'DETAIL SALES'!$C$10:$C$7501,"15")</f>
        <v>0</v>
      </c>
      <c r="CQ14" s="149">
        <f>COUNTIFS('DETAIL SALES'!$Q$10:$Q$7501,'FILL RATE MANDATORY STOCK'!BK14,'DETAIL SALES'!$AB$10:$AB$7501,"Full",'DETAIL SALES'!$C$10:$C$7501,"16")</f>
        <v>0</v>
      </c>
      <c r="CR14" s="149">
        <f>COUNTIFS('DETAIL SALES'!$Q$10:$Q$7501,'FILL RATE MANDATORY STOCK'!BK14,'DETAIL SALES'!$AB$10:$AB$7501,"No",'DETAIL SALES'!$C$10:$C$7501,"16")</f>
        <v>0</v>
      </c>
      <c r="CS14" s="149">
        <f>COUNTIFS('DETAIL SALES'!$Q$10:$Q$7501,'FILL RATE MANDATORY STOCK'!BK14,'DETAIL SALES'!$AB$10:$AB$7501,"Full",'DETAIL SALES'!$C$10:$C$7501,"17")</f>
        <v>0</v>
      </c>
      <c r="CT14" s="149">
        <f>COUNTIFS('DETAIL SALES'!$Q$10:$Q$7501,'FILL RATE MANDATORY STOCK'!BK14,'DETAIL SALES'!$AB$10:$AB$7501,"No",'DETAIL SALES'!$C$10:$C$7501,"17")</f>
        <v>0</v>
      </c>
      <c r="CU14" s="149">
        <f>COUNTIFS('DETAIL SALES'!$Q$10:$Q$7501,'FILL RATE MANDATORY STOCK'!BK14,'DETAIL SALES'!$AB$10:$AB$7501,"Full",'DETAIL SALES'!$C$10:$C$7501,"18")</f>
        <v>0</v>
      </c>
      <c r="CV14" s="149">
        <f>COUNTIFS('DETAIL SALES'!$Q$10:$Q$7501,'FILL RATE MANDATORY STOCK'!BK14,'DETAIL SALES'!$AB$10:$AB$7501,"No",'DETAIL SALES'!$C$10:$C$7501,"18")</f>
        <v>0</v>
      </c>
      <c r="CW14" s="149">
        <f>COUNTIFS('DETAIL SALES'!$Q$10:$Q$7501,'FILL RATE MANDATORY STOCK'!BK14,'DETAIL SALES'!$AB$10:$AB$7501,"Full",'DETAIL SALES'!$C$10:$C$7501,"19")</f>
        <v>0</v>
      </c>
      <c r="CX14" s="149">
        <f>COUNTIFS('DETAIL SALES'!$Q$10:$Q$7501,'FILL RATE MANDATORY STOCK'!BK14,'DETAIL SALES'!$AB$10:$AB$7501,"No",'DETAIL SALES'!$C$10:$C$7501,"19")</f>
        <v>0</v>
      </c>
      <c r="CY14" s="149">
        <f>COUNTIFS('DETAIL SALES'!$Q$10:$Q$7501,'FILL RATE MANDATORY STOCK'!BK14,'DETAIL SALES'!$AB$10:$AB$7501,"Full",'DETAIL SALES'!$C$10:$C$7501,"20")</f>
        <v>0</v>
      </c>
      <c r="CZ14" s="149">
        <f>COUNTIFS('DETAIL SALES'!$Q$10:$Q$7501,'FILL RATE MANDATORY STOCK'!BK14,'DETAIL SALES'!$AB$10:$AB$7501,"No",'DETAIL SALES'!$C$10:$C$7501,"20")</f>
        <v>0</v>
      </c>
      <c r="DA14" s="316">
        <f>COUNTIFS('DETAIL SALES'!$Q$10:$Q$7501,'FILL RATE MANDATORY STOCK'!BK14,'DETAIL SALES'!$AB$10:$AB$7501,"Full",'DETAIL SALES'!$C$10:$C$7501,"21")</f>
        <v>0</v>
      </c>
      <c r="DB14" s="316">
        <f>COUNTIFS('DETAIL SALES'!$Q$10:$Q$7501,'FILL RATE MANDATORY STOCK'!BK14,'DETAIL SALES'!$AB$10:$AB$7501,"No",'DETAIL SALES'!$C$10:$C$7501,"21")</f>
        <v>0</v>
      </c>
      <c r="DC14" s="149">
        <f>COUNTIFS('DETAIL SALES'!$Q$10:$Q$7501,'FILL RATE MANDATORY STOCK'!BK14,'DETAIL SALES'!$AB$10:$AB$7501,"Full",'DETAIL SALES'!$C$10:$C$7501,"22")</f>
        <v>0</v>
      </c>
      <c r="DD14" s="149">
        <f>COUNTIFS('DETAIL SALES'!$Q$10:$Q$7501,'FILL RATE MANDATORY STOCK'!BK14,'DETAIL SALES'!$AB$10:$AB$7501,"No",'DETAIL SALES'!$C$10:$C$7501,"22")</f>
        <v>0</v>
      </c>
      <c r="DE14" s="149">
        <f>COUNTIFS('DETAIL SALES'!$Q$10:$Q$7501,'FILL RATE MANDATORY STOCK'!BK14,'DETAIL SALES'!$AB$10:$AB$7501,"Full",'DETAIL SALES'!$C$10:$C$7501,"23")</f>
        <v>0</v>
      </c>
      <c r="DF14" s="149">
        <f>COUNTIFS('DETAIL SALES'!$Q$10:$Q$7501,'FILL RATE MANDATORY STOCK'!BK14,'DETAIL SALES'!$AB$10:$AB$7501,"No",'DETAIL SALES'!$C$10:$C$7501,"23")</f>
        <v>0</v>
      </c>
      <c r="DG14" s="149">
        <f>COUNTIFS('DETAIL SALES'!$Q$10:$Q$7501,'FILL RATE MANDATORY STOCK'!BK14,'DETAIL SALES'!$AB$10:$AB$7501,"Full",'DETAIL SALES'!$C$10:$C$7501,"24")</f>
        <v>0</v>
      </c>
      <c r="DH14" s="149">
        <f>COUNTIFS('DETAIL SALES'!$Q$10:$Q$7501,'FILL RATE MANDATORY STOCK'!BK14,'DETAIL SALES'!$AB$10:$AB$7501,"No",'DETAIL SALES'!$C$10:$C$7501,"24")</f>
        <v>0</v>
      </c>
      <c r="DI14" s="149">
        <f>COUNTIFS('DETAIL SALES'!$Q$10:$Q$7501,'FILL RATE MANDATORY STOCK'!BK14,'DETAIL SALES'!$AB$10:$AB$7501,"Full",'DETAIL SALES'!$C$10:$C$7501,"25")</f>
        <v>0</v>
      </c>
      <c r="DJ14" s="149">
        <f>COUNTIFS('DETAIL SALES'!$Q$10:$Q$7501,'FILL RATE MANDATORY STOCK'!BK14,'DETAIL SALES'!$AB$10:$AB$7501,"No",'DETAIL SALES'!$C$10:$C$7501,"25")</f>
        <v>0</v>
      </c>
      <c r="DK14" s="149">
        <f>COUNTIFS('DETAIL SALES'!$Q$10:$Q$7501,'FILL RATE MANDATORY STOCK'!BK14,'DETAIL SALES'!$AB$10:$AB$7501,"Full",'DETAIL SALES'!$C$10:$C$7501,"26")</f>
        <v>0</v>
      </c>
      <c r="DL14" s="149">
        <f>COUNTIFS('DETAIL SALES'!$Q$10:$Q$7501,'FILL RATE MANDATORY STOCK'!BK14,'DETAIL SALES'!$AB$10:$AB$7501,"No",'DETAIL SALES'!$C$10:$C$7501,"26")</f>
        <v>0</v>
      </c>
      <c r="DM14" s="149">
        <f>COUNTIFS('DETAIL SALES'!$Q$10:$Q$7501,'FILL RATE MANDATORY STOCK'!BK14,'DETAIL SALES'!$AB$10:$AB$7501,"Full",'DETAIL SALES'!$C$10:$C$7501,"27")</f>
        <v>0</v>
      </c>
      <c r="DN14" s="149">
        <f>COUNTIFS('DETAIL SALES'!$Q$10:$Q$7501,'FILL RATE MANDATORY STOCK'!BK14,'DETAIL SALES'!$AB$10:$AB$7501,"No",'DETAIL SALES'!$C$10:$C$7501,"27")</f>
        <v>0</v>
      </c>
      <c r="DO14" s="316">
        <f>COUNTIFS('DETAIL SALES'!$Q$10:$Q$7501,'FILL RATE MANDATORY STOCK'!BK14,'DETAIL SALES'!$AB$10:$AB$7501,"Full",'DETAIL SALES'!$C$10:$C$7501,"28")</f>
        <v>0</v>
      </c>
      <c r="DP14" s="316">
        <f>COUNTIFS('DETAIL SALES'!$Q$10:$Q$7501,'FILL RATE MANDATORY STOCK'!BK14,'DETAIL SALES'!$AB$10:$AB$7501,"No",'DETAIL SALES'!$C$10:$C$7501,"28")</f>
        <v>0</v>
      </c>
      <c r="DQ14" s="149">
        <f>COUNTIFS('DETAIL SALES'!$Q$10:$Q$7501,'FILL RATE MANDATORY STOCK'!BK14,'DETAIL SALES'!$AB$10:$AB$7501,"Full",'DETAIL SALES'!$C$10:$C$7501,"29")</f>
        <v>0</v>
      </c>
      <c r="DR14" s="149">
        <f>COUNTIFS('DETAIL SALES'!$Q$10:$Q$7501,'FILL RATE MANDATORY STOCK'!BK14,'DETAIL SALES'!$AB$10:$AB$7501,"No",'DETAIL SALES'!$C$10:$C$7501,"29")</f>
        <v>0</v>
      </c>
      <c r="DS14" s="149">
        <f>COUNTIFS('DETAIL SALES'!$Q$10:$Q$7501,'FILL RATE MANDATORY STOCK'!BK14,'DETAIL SALES'!$AB$10:$AB$7501,"Full",'DETAIL SALES'!$C$10:$C$7501,"30")</f>
        <v>0</v>
      </c>
      <c r="DT14" s="149">
        <f>COUNTIFS('DETAIL SALES'!$Q$10:$Q$7501,'FILL RATE MANDATORY STOCK'!BK14,'DETAIL SALES'!$AB$10:$AB$7501,"No",'DETAIL SALES'!$C$10:$C$7501,"30")</f>
        <v>0</v>
      </c>
      <c r="DU14" s="149">
        <f>COUNTIFS('DETAIL SALES'!$Q$10:$Q$7501,'FILL RATE MANDATORY STOCK'!\,'DETAIL SALES'!$AB$10:$AB$7501,"Full",'DETAIL SALES'!$C$10:$C$7501,"31")</f>
        <v>0</v>
      </c>
      <c r="DV14" s="153">
        <f>COUNTIFS('DETAIL SALES'!$Q$10:$Q$7501,'FILL RATE MANDATORY STOCK'!BK14,'DETAIL SALES'!$AB$10:$AB$7501,"No",'DETAIL SALES'!$C$10:$C$7501,"31")</f>
        <v>0</v>
      </c>
      <c r="DW14" s="271">
        <f t="shared" si="17"/>
        <v>0</v>
      </c>
      <c r="DX14" s="150">
        <f t="shared" si="17"/>
        <v>0</v>
      </c>
      <c r="DY14" s="150">
        <f t="shared" si="18"/>
        <v>0</v>
      </c>
      <c r="DZ14" s="272" t="e">
        <f t="shared" si="19"/>
        <v>#DIV/0!</v>
      </c>
    </row>
    <row r="15" spans="1:130" s="141" customFormat="1" ht="15.5">
      <c r="A15" s="134">
        <v>6</v>
      </c>
      <c r="B15" s="286"/>
      <c r="C15" s="146">
        <f t="shared" si="8"/>
        <v>0</v>
      </c>
      <c r="D15" s="146">
        <f t="shared" si="9"/>
        <v>1</v>
      </c>
      <c r="E15" s="146">
        <f t="shared" si="10"/>
        <v>1900</v>
      </c>
      <c r="F15" s="287"/>
      <c r="G15" s="287"/>
      <c r="H15" s="287"/>
      <c r="I15" s="288"/>
      <c r="J15" s="287"/>
      <c r="K15" s="288"/>
      <c r="L15" s="134"/>
      <c r="M15" s="133"/>
      <c r="N15" s="288"/>
      <c r="O15" s="134"/>
      <c r="P15" s="166"/>
      <c r="Q15" s="289"/>
      <c r="R15" s="165"/>
      <c r="S15" s="290"/>
      <c r="T15" s="290"/>
      <c r="U15" s="290"/>
      <c r="V15" s="290"/>
      <c r="W15" s="166"/>
      <c r="X15" s="87"/>
      <c r="Y15" s="418">
        <f t="shared" si="11"/>
        <v>0</v>
      </c>
      <c r="Z15" s="291">
        <f t="shared" si="12"/>
        <v>0</v>
      </c>
      <c r="AA15" s="163"/>
      <c r="AB15" s="177" t="str">
        <f t="shared" si="13"/>
        <v/>
      </c>
      <c r="AC15" s="283" t="str">
        <f t="shared" si="14"/>
        <v/>
      </c>
      <c r="AD15" s="283" t="str">
        <f t="shared" si="15"/>
        <v/>
      </c>
      <c r="AE15" s="163"/>
      <c r="AF15" s="162"/>
      <c r="AH15" s="191"/>
      <c r="AI15" s="187"/>
      <c r="AJ15" s="389">
        <v>4</v>
      </c>
      <c r="AK15" s="443" t="s">
        <v>612</v>
      </c>
      <c r="AL15" s="386" t="s">
        <v>629</v>
      </c>
      <c r="AM15" s="351"/>
      <c r="AN15" s="415" t="s">
        <v>543</v>
      </c>
      <c r="AP15" s="581"/>
      <c r="AQ15" s="574" t="s">
        <v>48</v>
      </c>
      <c r="AR15" s="576">
        <f>SUM(AR12:AR14)</f>
        <v>0</v>
      </c>
      <c r="AS15" s="576">
        <f t="shared" ref="AS15:AW15" si="20">SUM(AS12:AS14)</f>
        <v>0</v>
      </c>
      <c r="AT15" s="576">
        <f t="shared" si="20"/>
        <v>0</v>
      </c>
      <c r="AU15" s="576">
        <f t="shared" si="20"/>
        <v>0</v>
      </c>
      <c r="AV15" s="576">
        <f t="shared" si="20"/>
        <v>0</v>
      </c>
      <c r="AW15" s="577" t="e">
        <f t="shared" si="20"/>
        <v>#DIV/0!</v>
      </c>
      <c r="BD15" s="780"/>
      <c r="BE15" s="100">
        <f t="shared" ref="BE15:BE16" si="21">BE14+1</f>
        <v>4</v>
      </c>
      <c r="BF15" s="101" t="s">
        <v>274</v>
      </c>
      <c r="BG15" s="101" t="s">
        <v>270</v>
      </c>
      <c r="BH15" s="151" t="s">
        <v>11</v>
      </c>
      <c r="BI15" s="169" t="e">
        <f>VLOOKUP(BH15,#REF!,8,FALSE)</f>
        <v>#REF!</v>
      </c>
      <c r="BJ15" s="223">
        <v>20000</v>
      </c>
      <c r="BK15" s="152">
        <v>12.7</v>
      </c>
      <c r="BL15" s="153">
        <v>0</v>
      </c>
      <c r="BM15" s="594">
        <f>COUNTIFS('DETAIL SALES'!$Q$10:$Q$7501,'FILL RATE MANDATORY STOCK'!BK15,'DETAIL SALES'!$AB$10:$AB$7501,"Full",'DETAIL SALES'!$C$10:$C$7501,"1")</f>
        <v>0</v>
      </c>
      <c r="BN15" s="149">
        <f>COUNTIFS('DETAIL SALES'!$Q$10:$Q$7501,'FILL RATE MANDATORY STOCK'!BK15,'DETAIL SALES'!$AB$10:$AB$7501,"No",'DETAIL SALES'!$C$10:$C$7501,"1")</f>
        <v>0</v>
      </c>
      <c r="BO15" s="149">
        <f>COUNTIFS('DETAIL SALES'!$Q$10:$Q$7501,'FILL RATE MANDATORY STOCK'!BK15,'DETAIL SALES'!$AB$10:$AB$7501,"Full",'DETAIL SALES'!$C$10:$C$7501,"2")</f>
        <v>0</v>
      </c>
      <c r="BP15" s="149">
        <f>COUNTIFS('DETAIL SALES'!$Q$10:$Q$7501,'FILL RATE MANDATORY STOCK'!BK15,'DETAIL SALES'!$AB$10:$AB$7501,"No",'DETAIL SALES'!$C$10:$C$7501,"2")</f>
        <v>0</v>
      </c>
      <c r="BQ15" s="149">
        <f>COUNTIFS('DETAIL SALES'!$Q$10:$Q$7501,'FILL RATE MANDATORY STOCK'!BK15,'DETAIL SALES'!$AB$10:$AB$7501,"Full",'DETAIL SALES'!$C$10:$C$7501,"3")</f>
        <v>0</v>
      </c>
      <c r="BR15" s="149">
        <f>COUNTIFS('DETAIL SALES'!$Q$10:$Q$7501,'FILL RATE MANDATORY STOCK'!BK15,'DETAIL SALES'!$AB$10:$AB$7501,"No",'DETAIL SALES'!$C$10:$C$7501,"3")</f>
        <v>0</v>
      </c>
      <c r="BS15" s="149">
        <f>COUNTIFS('DETAIL SALES'!$Q$10:$Q$7501,'FILL RATE MANDATORY STOCK'!BK15,'DETAIL SALES'!$AB$10:$AB$7501,"Full",'DETAIL SALES'!$C$10:$C$7501,"4")</f>
        <v>0</v>
      </c>
      <c r="BT15" s="149">
        <f>COUNTIFS('DETAIL SALES'!$Q$10:$Q$7501,'FILL RATE MANDATORY STOCK'!BK15,'DETAIL SALES'!$AB$10:$AB$7501,"No",'DETAIL SALES'!$C$10:$C$7501,"4")</f>
        <v>0</v>
      </c>
      <c r="BU15" s="149">
        <f>COUNTIFS('DETAIL SALES'!$Q$10:$Q$7501,'FILL RATE MANDATORY STOCK'!BK15,'DETAIL SALES'!$AB$10:$AB$7501,"Full",'DETAIL SALES'!$C$10:$C$7501,"5")</f>
        <v>0</v>
      </c>
      <c r="BV15" s="149">
        <f>COUNTIFS('DETAIL SALES'!$Q$10:$Q$7501,'FILL RATE MANDATORY STOCK'!BK15,'DETAIL SALES'!$AB$10:$AB$7501,"No",'DETAIL SALES'!$C$10:$C$7501,"5")</f>
        <v>0</v>
      </c>
      <c r="BW15" s="149">
        <f>COUNTIFS('DETAIL SALES'!$Q$10:$Q$7501,'FILL RATE MANDATORY STOCK'!BK15,'DETAIL SALES'!$AB$10:$AB$7501,"Full",'DETAIL SALES'!$C$10:$C$7501,"6")</f>
        <v>0</v>
      </c>
      <c r="BX15" s="149">
        <f>COUNTIFS('DETAIL SALES'!$Q$10:$Q$7501,'FILL RATE MANDATORY STOCK'!BK15,'DETAIL SALES'!$AB$10:$AB$7501,"No",'DETAIL SALES'!$C$10:$C$7501,"6")</f>
        <v>0</v>
      </c>
      <c r="BY15" s="316">
        <f>COUNTIFS('DETAIL SALES'!$Q$10:$Q$7501,'FILL RATE MANDATORY STOCK'!BK15,'DETAIL SALES'!$AB$10:$AB$7501,"Full",'DETAIL SALES'!$C$10:$C$7501,"7")</f>
        <v>0</v>
      </c>
      <c r="BZ15" s="316">
        <f>COUNTIFS('DETAIL SALES'!$Q$10:$Q$7501,'FILL RATE MANDATORY STOCK'!BK15,'DETAIL SALES'!$AB$10:$AB$7501,"No",'DETAIL SALES'!$C$10:$C$7501,"7")</f>
        <v>0</v>
      </c>
      <c r="CA15" s="149">
        <f>COUNTIFS('DETAIL SALES'!$Q$10:$Q$7501,'FILL RATE MANDATORY STOCK'!BK15,'DETAIL SALES'!$AB$10:$AB$7501,"Full",'DETAIL SALES'!$C$10:$C$7501,"8")</f>
        <v>0</v>
      </c>
      <c r="CB15" s="149">
        <f>COUNTIFS('DETAIL SALES'!$Q$10:$Q$7501,'FILL RATE MANDATORY STOCK'!BK15,'DETAIL SALES'!$AB$10:$AB$7501,"No",'DETAIL SALES'!$C$10:$C$7501,"8")</f>
        <v>0</v>
      </c>
      <c r="CC15" s="149">
        <f>COUNTIFS('DETAIL SALES'!$Q$10:$Q$7501,'FILL RATE MANDATORY STOCK'!BK15,'DETAIL SALES'!$AB$10:$AB$7501,"Full",'DETAIL SALES'!$C$10:$C$7501,"9")</f>
        <v>0</v>
      </c>
      <c r="CD15" s="149">
        <f>COUNTIFS('DETAIL SALES'!$Q$10:$Q$7501,'FILL RATE MANDATORY STOCK'!BK15,'DETAIL SALES'!$AB$10:$AB$7501,"No",'DETAIL SALES'!$C$10:$C$7501,"9")</f>
        <v>0</v>
      </c>
      <c r="CE15" s="149">
        <f>COUNTIFS('DETAIL SALES'!$Q$10:$Q$7501,'FILL RATE MANDATORY STOCK'!BK15,'DETAIL SALES'!$AB$10:$AB$7501,"Full",'DETAIL SALES'!$C$10:$C$7501,"10")</f>
        <v>0</v>
      </c>
      <c r="CF15" s="149">
        <f>COUNTIFS('DETAIL SALES'!$Q$10:$Q$7501,'FILL RATE MANDATORY STOCK'!BK15,'DETAIL SALES'!$AB$10:$AB$7501,"No",'DETAIL SALES'!$C$10:$C$7501,"10")</f>
        <v>0</v>
      </c>
      <c r="CG15" s="149">
        <f>COUNTIFS('DETAIL SALES'!$Q$10:$Q$7501,'FILL RATE MANDATORY STOCK'!BK15,'DETAIL SALES'!$AB$10:$AB$7501,"Full",'DETAIL SALES'!$C$10:$C$7501,"11")</f>
        <v>0</v>
      </c>
      <c r="CH15" s="149">
        <f>COUNTIFS('DETAIL SALES'!$Q$10:$Q$7501,'FILL RATE MANDATORY STOCK'!BK15,'DETAIL SALES'!$AB$10:$AB$7501,"No",'DETAIL SALES'!$C$10:$C$7501,"11")</f>
        <v>0</v>
      </c>
      <c r="CI15" s="149">
        <f>COUNTIFS('DETAIL SALES'!$Q$10:$Q$7501,'FILL RATE MANDATORY STOCK'!BK15,'DETAIL SALES'!$AB$10:$AB$7501,"Full",'DETAIL SALES'!$C$10:$C$7501,"12")</f>
        <v>0</v>
      </c>
      <c r="CJ15" s="149">
        <f>COUNTIFS('DETAIL SALES'!$Q$10:$Q$7501,'FILL RATE MANDATORY STOCK'!BK15,'DETAIL SALES'!$AB$10:$AB$7501,"No",'DETAIL SALES'!$C$10:$C$7501,"12")</f>
        <v>0</v>
      </c>
      <c r="CK15" s="149">
        <f>COUNTIFS('DETAIL SALES'!$Q$10:$Q$7501,'FILL RATE MANDATORY STOCK'!BK15,'DETAIL SALES'!$AB$10:$AB$7501,"Full",'DETAIL SALES'!$C$10:$C$7501,"13")</f>
        <v>0</v>
      </c>
      <c r="CL15" s="149">
        <f>COUNTIFS('DETAIL SALES'!$Q$10:$Q$7501,'FILL RATE MANDATORY STOCK'!BK15,'DETAIL SALES'!$AB$10:$AB$7501,"No",'DETAIL SALES'!$C$10:$C$7501,"13")</f>
        <v>0</v>
      </c>
      <c r="CM15" s="316">
        <f>COUNTIFS('DETAIL SALES'!$Q$10:$Q$7501,'FILL RATE MANDATORY STOCK'!BK15,'DETAIL SALES'!$AB$10:$AB$7501,"Full",'DETAIL SALES'!$C$10:$C$7501,"14")</f>
        <v>0</v>
      </c>
      <c r="CN15" s="316">
        <f>COUNTIFS('DETAIL SALES'!$Q$10:$Q$7501,'FILL RATE MANDATORY STOCK'!BK15,'DETAIL SALES'!$AB$10:$AB$7501,"No",'DETAIL SALES'!$C$10:$C$7501,"14")</f>
        <v>0</v>
      </c>
      <c r="CO15" s="149">
        <f>COUNTIFS('DETAIL SALES'!$Q$10:$Q$7501,'FILL RATE MANDATORY STOCK'!BK15,'DETAIL SALES'!$AB$10:$AB$7501,"Full",'DETAIL SALES'!$C$10:$C$7501,"15")</f>
        <v>0</v>
      </c>
      <c r="CP15" s="149">
        <f>COUNTIFS('DETAIL SALES'!$Q$10:$Q$7501,'FILL RATE MANDATORY STOCK'!BK15,'DETAIL SALES'!$AB$10:$AB$7501,"No",'DETAIL SALES'!$C$10:$C$7501,"15")</f>
        <v>0</v>
      </c>
      <c r="CQ15" s="149">
        <f>COUNTIFS('DETAIL SALES'!$Q$10:$Q$7501,'FILL RATE MANDATORY STOCK'!BK15,'DETAIL SALES'!$AB$10:$AB$7501,"Full",'DETAIL SALES'!$C$10:$C$7501,"16")</f>
        <v>0</v>
      </c>
      <c r="CR15" s="149">
        <f>COUNTIFS('DETAIL SALES'!$Q$10:$Q$7501,'FILL RATE MANDATORY STOCK'!BK15,'DETAIL SALES'!$AB$10:$AB$7501,"No",'DETAIL SALES'!$C$10:$C$7501,"16")</f>
        <v>0</v>
      </c>
      <c r="CS15" s="149">
        <f>COUNTIFS('DETAIL SALES'!$Q$10:$Q$7501,'FILL RATE MANDATORY STOCK'!BK15,'DETAIL SALES'!$AB$10:$AB$7501,"Full",'DETAIL SALES'!$C$10:$C$7501,"17")</f>
        <v>0</v>
      </c>
      <c r="CT15" s="149">
        <f>COUNTIFS('DETAIL SALES'!$Q$10:$Q$7501,'FILL RATE MANDATORY STOCK'!BK15,'DETAIL SALES'!$AB$10:$AB$7501,"No",'DETAIL SALES'!$C$10:$C$7501,"17")</f>
        <v>0</v>
      </c>
      <c r="CU15" s="149">
        <f>COUNTIFS('DETAIL SALES'!$Q$10:$Q$7501,'FILL RATE MANDATORY STOCK'!BK15,'DETAIL SALES'!$AB$10:$AB$7501,"Full",'DETAIL SALES'!$C$10:$C$7501,"18")</f>
        <v>0</v>
      </c>
      <c r="CV15" s="149">
        <f>COUNTIFS('DETAIL SALES'!$Q$10:$Q$7501,'FILL RATE MANDATORY STOCK'!BK15,'DETAIL SALES'!$AB$10:$AB$7501,"No",'DETAIL SALES'!$C$10:$C$7501,"18")</f>
        <v>0</v>
      </c>
      <c r="CW15" s="149">
        <f>COUNTIFS('DETAIL SALES'!$Q$10:$Q$7501,'FILL RATE MANDATORY STOCK'!BK15,'DETAIL SALES'!$AB$10:$AB$7501,"Full",'DETAIL SALES'!$C$10:$C$7501,"19")</f>
        <v>0</v>
      </c>
      <c r="CX15" s="149">
        <f>COUNTIFS('DETAIL SALES'!$Q$10:$Q$7501,'FILL RATE MANDATORY STOCK'!BK15,'DETAIL SALES'!$AB$10:$AB$7501,"No",'DETAIL SALES'!$C$10:$C$7501,"19")</f>
        <v>0</v>
      </c>
      <c r="CY15" s="149">
        <f>COUNTIFS('DETAIL SALES'!$Q$10:$Q$7501,'FILL RATE MANDATORY STOCK'!BK15,'DETAIL SALES'!$AB$10:$AB$7501,"Full",'DETAIL SALES'!$C$10:$C$7501,"20")</f>
        <v>0</v>
      </c>
      <c r="CZ15" s="149">
        <f>COUNTIFS('DETAIL SALES'!$Q$10:$Q$7501,'FILL RATE MANDATORY STOCK'!BK15,'DETAIL SALES'!$AB$10:$AB$7501,"No",'DETAIL SALES'!$C$10:$C$7501,"20")</f>
        <v>0</v>
      </c>
      <c r="DA15" s="316">
        <f>COUNTIFS('DETAIL SALES'!$Q$10:$Q$7501,'FILL RATE MANDATORY STOCK'!BK15,'DETAIL SALES'!$AB$10:$AB$7501,"Full",'DETAIL SALES'!$C$10:$C$7501,"21")</f>
        <v>0</v>
      </c>
      <c r="DB15" s="316">
        <f>COUNTIFS('DETAIL SALES'!$Q$10:$Q$7501,'FILL RATE MANDATORY STOCK'!BK15,'DETAIL SALES'!$AB$10:$AB$7501,"No",'DETAIL SALES'!$C$10:$C$7501,"21")</f>
        <v>0</v>
      </c>
      <c r="DC15" s="149">
        <f>COUNTIFS('DETAIL SALES'!$Q$10:$Q$7501,'FILL RATE MANDATORY STOCK'!BK15,'DETAIL SALES'!$AB$10:$AB$7501,"Full",'DETAIL SALES'!$C$10:$C$7501,"22")</f>
        <v>0</v>
      </c>
      <c r="DD15" s="149">
        <f>COUNTIFS('DETAIL SALES'!$Q$10:$Q$7501,'FILL RATE MANDATORY STOCK'!BK15,'DETAIL SALES'!$AB$10:$AB$7501,"No",'DETAIL SALES'!$C$10:$C$7501,"22")</f>
        <v>0</v>
      </c>
      <c r="DE15" s="149">
        <f>COUNTIFS('DETAIL SALES'!$Q$10:$Q$7501,'FILL RATE MANDATORY STOCK'!BK15,'DETAIL SALES'!$AB$10:$AB$7501,"Full",'DETAIL SALES'!$C$10:$C$7501,"23")</f>
        <v>0</v>
      </c>
      <c r="DF15" s="149">
        <f>COUNTIFS('DETAIL SALES'!$Q$10:$Q$7501,'FILL RATE MANDATORY STOCK'!BK15,'DETAIL SALES'!$AB$10:$AB$7501,"No",'DETAIL SALES'!$C$10:$C$7501,"23")</f>
        <v>0</v>
      </c>
      <c r="DG15" s="149">
        <f>COUNTIFS('DETAIL SALES'!$Q$10:$Q$7501,'FILL RATE MANDATORY STOCK'!BK15,'DETAIL SALES'!$AB$10:$AB$7501,"Full",'DETAIL SALES'!$C$10:$C$7501,"24")</f>
        <v>0</v>
      </c>
      <c r="DH15" s="149">
        <f>COUNTIFS('DETAIL SALES'!$Q$10:$Q$7501,'FILL RATE MANDATORY STOCK'!BK15,'DETAIL SALES'!$AB$10:$AB$7501,"No",'DETAIL SALES'!$C$10:$C$7501,"24")</f>
        <v>0</v>
      </c>
      <c r="DI15" s="149">
        <f>COUNTIFS('DETAIL SALES'!$Q$10:$Q$7501,'FILL RATE MANDATORY STOCK'!BK15,'DETAIL SALES'!$AB$10:$AB$7501,"Full",'DETAIL SALES'!$C$10:$C$7501,"25")</f>
        <v>0</v>
      </c>
      <c r="DJ15" s="149">
        <f>COUNTIFS('DETAIL SALES'!$Q$10:$Q$7501,'FILL RATE MANDATORY STOCK'!BK15,'DETAIL SALES'!$AB$10:$AB$7501,"No",'DETAIL SALES'!$C$10:$C$7501,"25")</f>
        <v>0</v>
      </c>
      <c r="DK15" s="149">
        <f>COUNTIFS('DETAIL SALES'!$Q$10:$Q$7501,'FILL RATE MANDATORY STOCK'!BK15,'DETAIL SALES'!$AB$10:$AB$7501,"Full",'DETAIL SALES'!$C$10:$C$7501,"26")</f>
        <v>0</v>
      </c>
      <c r="DL15" s="149">
        <f>COUNTIFS('DETAIL SALES'!$Q$10:$Q$7501,'FILL RATE MANDATORY STOCK'!BK15,'DETAIL SALES'!$AB$10:$AB$7501,"No",'DETAIL SALES'!$C$10:$C$7501,"26")</f>
        <v>0</v>
      </c>
      <c r="DM15" s="149">
        <f>COUNTIFS('DETAIL SALES'!$Q$10:$Q$7501,'FILL RATE MANDATORY STOCK'!BK15,'DETAIL SALES'!$AB$10:$AB$7501,"Full",'DETAIL SALES'!$C$10:$C$7501,"27")</f>
        <v>0</v>
      </c>
      <c r="DN15" s="149">
        <f>COUNTIFS('DETAIL SALES'!$Q$10:$Q$7501,'FILL RATE MANDATORY STOCK'!BK15,'DETAIL SALES'!$AB$10:$AB$7501,"No",'DETAIL SALES'!$C$10:$C$7501,"27")</f>
        <v>0</v>
      </c>
      <c r="DO15" s="316">
        <f>COUNTIFS('DETAIL SALES'!$Q$10:$Q$7501,'FILL RATE MANDATORY STOCK'!BK15,'DETAIL SALES'!$AB$10:$AB$7501,"Full",'DETAIL SALES'!$C$10:$C$7501,"28")</f>
        <v>0</v>
      </c>
      <c r="DP15" s="316">
        <f>COUNTIFS('DETAIL SALES'!$Q$10:$Q$7501,'FILL RATE MANDATORY STOCK'!BK15,'DETAIL SALES'!$AB$10:$AB$7501,"No",'DETAIL SALES'!$C$10:$C$7501,"28")</f>
        <v>0</v>
      </c>
      <c r="DQ15" s="149">
        <f>COUNTIFS('DETAIL SALES'!$Q$10:$Q$7501,'FILL RATE MANDATORY STOCK'!BK15,'DETAIL SALES'!$AB$10:$AB$7501,"Full",'DETAIL SALES'!$C$10:$C$7501,"29")</f>
        <v>0</v>
      </c>
      <c r="DR15" s="149">
        <f>COUNTIFS('DETAIL SALES'!$Q$10:$Q$7501,'FILL RATE MANDATORY STOCK'!BK15,'DETAIL SALES'!$AB$10:$AB$7501,"No",'DETAIL SALES'!$C$10:$C$7501,"29")</f>
        <v>0</v>
      </c>
      <c r="DS15" s="149">
        <f>COUNTIFS('DETAIL SALES'!$Q$10:$Q$7501,'FILL RATE MANDATORY STOCK'!BK15,'DETAIL SALES'!$AB$10:$AB$7501,"Full",'DETAIL SALES'!$C$10:$C$7501,"30")</f>
        <v>0</v>
      </c>
      <c r="DT15" s="149">
        <f>COUNTIFS('DETAIL SALES'!$Q$10:$Q$7501,'FILL RATE MANDATORY STOCK'!BK15,'DETAIL SALES'!$AB$10:$AB$7501,"No",'DETAIL SALES'!$C$10:$C$7501,"30")</f>
        <v>0</v>
      </c>
      <c r="DU15" s="149">
        <f>COUNTIFS('DETAIL SALES'!$Q$10:$Q$7501,'FILL RATE MANDATORY STOCK'!\,'DETAIL SALES'!$AB$10:$AB$7501,"Full",'DETAIL SALES'!$C$10:$C$7501,"31")</f>
        <v>0</v>
      </c>
      <c r="DV15" s="153">
        <f>COUNTIFS('DETAIL SALES'!$Q$10:$Q$7501,'FILL RATE MANDATORY STOCK'!BK15,'DETAIL SALES'!$AB$10:$AB$7501,"No",'DETAIL SALES'!$C$10:$C$7501,"31")</f>
        <v>0</v>
      </c>
      <c r="DW15" s="271">
        <f t="shared" si="17"/>
        <v>0</v>
      </c>
      <c r="DX15" s="150">
        <f t="shared" si="17"/>
        <v>0</v>
      </c>
      <c r="DY15" s="150">
        <f t="shared" si="18"/>
        <v>0</v>
      </c>
      <c r="DZ15" s="272" t="e">
        <f t="shared" si="19"/>
        <v>#DIV/0!</v>
      </c>
    </row>
    <row r="16" spans="1:130" s="141" customFormat="1" ht="16.5" customHeight="1">
      <c r="A16" s="134">
        <v>7</v>
      </c>
      <c r="B16" s="286"/>
      <c r="C16" s="146">
        <f t="shared" si="8"/>
        <v>0</v>
      </c>
      <c r="D16" s="146">
        <f t="shared" si="9"/>
        <v>1</v>
      </c>
      <c r="E16" s="146">
        <f t="shared" si="10"/>
        <v>1900</v>
      </c>
      <c r="F16" s="287"/>
      <c r="G16" s="287"/>
      <c r="H16" s="287"/>
      <c r="I16" s="288"/>
      <c r="J16" s="287"/>
      <c r="K16" s="288"/>
      <c r="L16" s="134"/>
      <c r="M16" s="133"/>
      <c r="N16" s="288"/>
      <c r="O16" s="134"/>
      <c r="P16" s="166"/>
      <c r="Q16" s="289"/>
      <c r="R16" s="165"/>
      <c r="S16" s="290"/>
      <c r="T16" s="290"/>
      <c r="U16" s="290"/>
      <c r="V16" s="290"/>
      <c r="W16" s="166"/>
      <c r="X16" s="87"/>
      <c r="Y16" s="418">
        <f t="shared" si="11"/>
        <v>0</v>
      </c>
      <c r="Z16" s="291">
        <f t="shared" si="12"/>
        <v>0</v>
      </c>
      <c r="AA16" s="163"/>
      <c r="AB16" s="177" t="str">
        <f t="shared" si="13"/>
        <v/>
      </c>
      <c r="AC16" s="283" t="str">
        <f t="shared" si="14"/>
        <v/>
      </c>
      <c r="AD16" s="283" t="str">
        <f t="shared" si="15"/>
        <v/>
      </c>
      <c r="AE16" s="163"/>
      <c r="AF16" s="162"/>
      <c r="AH16" s="191"/>
      <c r="AI16" s="187"/>
      <c r="AJ16" s="390">
        <v>5</v>
      </c>
      <c r="AK16" s="443" t="s">
        <v>613</v>
      </c>
      <c r="AL16" s="386"/>
      <c r="AM16" s="385"/>
      <c r="AN16" s="415" t="s">
        <v>544</v>
      </c>
      <c r="AP16" s="581"/>
      <c r="AQ16" s="578" t="s">
        <v>17</v>
      </c>
      <c r="AR16" s="579" t="e">
        <f>AR15/$O$6</f>
        <v>#DIV/0!</v>
      </c>
      <c r="AS16" s="579" t="e">
        <f t="shared" ref="AS16:AV16" si="22">AS15/$O$6</f>
        <v>#DIV/0!</v>
      </c>
      <c r="AT16" s="579" t="e">
        <f t="shared" si="22"/>
        <v>#DIV/0!</v>
      </c>
      <c r="AU16" s="579" t="e">
        <f t="shared" si="22"/>
        <v>#DIV/0!</v>
      </c>
      <c r="AV16" s="579" t="e">
        <f t="shared" si="22"/>
        <v>#DIV/0!</v>
      </c>
      <c r="AW16" s="580"/>
      <c r="BD16" s="781"/>
      <c r="BE16" s="100">
        <f t="shared" si="21"/>
        <v>5</v>
      </c>
      <c r="BF16" s="101" t="s">
        <v>275</v>
      </c>
      <c r="BG16" s="101" t="s">
        <v>270</v>
      </c>
      <c r="BH16" s="151" t="s">
        <v>72</v>
      </c>
      <c r="BI16" s="169" t="e">
        <f>VLOOKUP(BH16,#REF!,8,FALSE)</f>
        <v>#REF!</v>
      </c>
      <c r="BJ16" s="223">
        <v>60000</v>
      </c>
      <c r="BK16" s="152">
        <v>1</v>
      </c>
      <c r="BL16" s="153">
        <v>34.666666666666664</v>
      </c>
      <c r="BM16" s="594">
        <f>COUNTIFS('DETAIL SALES'!$Q$10:$Q$7501,'FILL RATE MANDATORY STOCK'!BK16,'DETAIL SALES'!$AB$10:$AB$7501,"Full",'DETAIL SALES'!$C$10:$C$7501,"1")</f>
        <v>0</v>
      </c>
      <c r="BN16" s="149">
        <f>COUNTIFS('DETAIL SALES'!$Q$10:$Q$7501,'FILL RATE MANDATORY STOCK'!BK16,'DETAIL SALES'!$AB$10:$AB$7501,"No",'DETAIL SALES'!$C$10:$C$7501,"1")</f>
        <v>0</v>
      </c>
      <c r="BO16" s="149">
        <f>COUNTIFS('DETAIL SALES'!$Q$10:$Q$7501,'FILL RATE MANDATORY STOCK'!BK16,'DETAIL SALES'!$AB$10:$AB$7501,"Full",'DETAIL SALES'!$C$10:$C$7501,"2")</f>
        <v>0</v>
      </c>
      <c r="BP16" s="149">
        <f>COUNTIFS('DETAIL SALES'!$Q$10:$Q$7501,'FILL RATE MANDATORY STOCK'!BK16,'DETAIL SALES'!$AB$10:$AB$7501,"No",'DETAIL SALES'!$C$10:$C$7501,"2")</f>
        <v>0</v>
      </c>
      <c r="BQ16" s="149">
        <f>COUNTIFS('DETAIL SALES'!$Q$10:$Q$7501,'FILL RATE MANDATORY STOCK'!BK16,'DETAIL SALES'!$AB$10:$AB$7501,"Full",'DETAIL SALES'!$C$10:$C$7501,"3")</f>
        <v>0</v>
      </c>
      <c r="BR16" s="149">
        <f>COUNTIFS('DETAIL SALES'!$Q$10:$Q$7501,'FILL RATE MANDATORY STOCK'!BK16,'DETAIL SALES'!$AB$10:$AB$7501,"No",'DETAIL SALES'!$C$10:$C$7501,"3")</f>
        <v>0</v>
      </c>
      <c r="BS16" s="149">
        <f>COUNTIFS('DETAIL SALES'!$Q$10:$Q$7501,'FILL RATE MANDATORY STOCK'!BK16,'DETAIL SALES'!$AB$10:$AB$7501,"Full",'DETAIL SALES'!$C$10:$C$7501,"4")</f>
        <v>0</v>
      </c>
      <c r="BT16" s="149">
        <f>COUNTIFS('DETAIL SALES'!$Q$10:$Q$7501,'FILL RATE MANDATORY STOCK'!BK16,'DETAIL SALES'!$AB$10:$AB$7501,"No",'DETAIL SALES'!$C$10:$C$7501,"4")</f>
        <v>0</v>
      </c>
      <c r="BU16" s="149">
        <f>COUNTIFS('DETAIL SALES'!$Q$10:$Q$7501,'FILL RATE MANDATORY STOCK'!BK16,'DETAIL SALES'!$AB$10:$AB$7501,"Full",'DETAIL SALES'!$C$10:$C$7501,"5")</f>
        <v>0</v>
      </c>
      <c r="BV16" s="149">
        <f>COUNTIFS('DETAIL SALES'!$Q$10:$Q$7501,'FILL RATE MANDATORY STOCK'!BK16,'DETAIL SALES'!$AB$10:$AB$7501,"No",'DETAIL SALES'!$C$10:$C$7501,"5")</f>
        <v>0</v>
      </c>
      <c r="BW16" s="149">
        <f>COUNTIFS('DETAIL SALES'!$Q$10:$Q$7501,'FILL RATE MANDATORY STOCK'!BK16,'DETAIL SALES'!$AB$10:$AB$7501,"Full",'DETAIL SALES'!$C$10:$C$7501,"6")</f>
        <v>0</v>
      </c>
      <c r="BX16" s="149">
        <f>COUNTIFS('DETAIL SALES'!$Q$10:$Q$7501,'FILL RATE MANDATORY STOCK'!BK16,'DETAIL SALES'!$AB$10:$AB$7501,"No",'DETAIL SALES'!$C$10:$C$7501,"6")</f>
        <v>0</v>
      </c>
      <c r="BY16" s="316">
        <f>COUNTIFS('DETAIL SALES'!$Q$10:$Q$7501,'FILL RATE MANDATORY STOCK'!BK16,'DETAIL SALES'!$AB$10:$AB$7501,"Full",'DETAIL SALES'!$C$10:$C$7501,"7")</f>
        <v>0</v>
      </c>
      <c r="BZ16" s="316">
        <f>COUNTIFS('DETAIL SALES'!$Q$10:$Q$7501,'FILL RATE MANDATORY STOCK'!BK16,'DETAIL SALES'!$AB$10:$AB$7501,"No",'DETAIL SALES'!$C$10:$C$7501,"7")</f>
        <v>0</v>
      </c>
      <c r="CA16" s="149">
        <f>COUNTIFS('DETAIL SALES'!$Q$10:$Q$7501,'FILL RATE MANDATORY STOCK'!BK16,'DETAIL SALES'!$AB$10:$AB$7501,"Full",'DETAIL SALES'!$C$10:$C$7501,"8")</f>
        <v>0</v>
      </c>
      <c r="CB16" s="149">
        <f>COUNTIFS('DETAIL SALES'!$Q$10:$Q$7501,'FILL RATE MANDATORY STOCK'!BK16,'DETAIL SALES'!$AB$10:$AB$7501,"No",'DETAIL SALES'!$C$10:$C$7501,"8")</f>
        <v>0</v>
      </c>
      <c r="CC16" s="149">
        <f>COUNTIFS('DETAIL SALES'!$Q$10:$Q$7501,'FILL RATE MANDATORY STOCK'!BK16,'DETAIL SALES'!$AB$10:$AB$7501,"Full",'DETAIL SALES'!$C$10:$C$7501,"9")</f>
        <v>0</v>
      </c>
      <c r="CD16" s="149">
        <f>COUNTIFS('DETAIL SALES'!$Q$10:$Q$7501,'FILL RATE MANDATORY STOCK'!BK16,'DETAIL SALES'!$AB$10:$AB$7501,"No",'DETAIL SALES'!$C$10:$C$7501,"9")</f>
        <v>0</v>
      </c>
      <c r="CE16" s="149">
        <f>COUNTIFS('DETAIL SALES'!$Q$10:$Q$7501,'FILL RATE MANDATORY STOCK'!BK16,'DETAIL SALES'!$AB$10:$AB$7501,"Full",'DETAIL SALES'!$C$10:$C$7501,"10")</f>
        <v>0</v>
      </c>
      <c r="CF16" s="149">
        <f>COUNTIFS('DETAIL SALES'!$Q$10:$Q$7501,'FILL RATE MANDATORY STOCK'!BK16,'DETAIL SALES'!$AB$10:$AB$7501,"No",'DETAIL SALES'!$C$10:$C$7501,"10")</f>
        <v>0</v>
      </c>
      <c r="CG16" s="149">
        <f>COUNTIFS('DETAIL SALES'!$Q$10:$Q$7501,'FILL RATE MANDATORY STOCK'!BK16,'DETAIL SALES'!$AB$10:$AB$7501,"Full",'DETAIL SALES'!$C$10:$C$7501,"11")</f>
        <v>0</v>
      </c>
      <c r="CH16" s="149">
        <f>COUNTIFS('DETAIL SALES'!$Q$10:$Q$7501,'FILL RATE MANDATORY STOCK'!BK16,'DETAIL SALES'!$AB$10:$AB$7501,"No",'DETAIL SALES'!$C$10:$C$7501,"11")</f>
        <v>0</v>
      </c>
      <c r="CI16" s="149">
        <f>COUNTIFS('DETAIL SALES'!$Q$10:$Q$7501,'FILL RATE MANDATORY STOCK'!BK16,'DETAIL SALES'!$AB$10:$AB$7501,"Full",'DETAIL SALES'!$C$10:$C$7501,"12")</f>
        <v>0</v>
      </c>
      <c r="CJ16" s="149">
        <f>COUNTIFS('DETAIL SALES'!$Q$10:$Q$7501,'FILL RATE MANDATORY STOCK'!BK16,'DETAIL SALES'!$AB$10:$AB$7501,"No",'DETAIL SALES'!$C$10:$C$7501,"12")</f>
        <v>0</v>
      </c>
      <c r="CK16" s="149">
        <f>COUNTIFS('DETAIL SALES'!$Q$10:$Q$7501,'FILL RATE MANDATORY STOCK'!BK16,'DETAIL SALES'!$AB$10:$AB$7501,"Full",'DETAIL SALES'!$C$10:$C$7501,"13")</f>
        <v>0</v>
      </c>
      <c r="CL16" s="149">
        <f>COUNTIFS('DETAIL SALES'!$Q$10:$Q$7501,'FILL RATE MANDATORY STOCK'!BK16,'DETAIL SALES'!$AB$10:$AB$7501,"No",'DETAIL SALES'!$C$10:$C$7501,"13")</f>
        <v>0</v>
      </c>
      <c r="CM16" s="316">
        <f>COUNTIFS('DETAIL SALES'!$Q$10:$Q$7501,'FILL RATE MANDATORY STOCK'!BK16,'DETAIL SALES'!$AB$10:$AB$7501,"Full",'DETAIL SALES'!$C$10:$C$7501,"14")</f>
        <v>0</v>
      </c>
      <c r="CN16" s="316">
        <f>COUNTIFS('DETAIL SALES'!$Q$10:$Q$7501,'FILL RATE MANDATORY STOCK'!BK16,'DETAIL SALES'!$AB$10:$AB$7501,"No",'DETAIL SALES'!$C$10:$C$7501,"14")</f>
        <v>0</v>
      </c>
      <c r="CO16" s="149">
        <f>COUNTIFS('DETAIL SALES'!$Q$10:$Q$7501,'FILL RATE MANDATORY STOCK'!BK16,'DETAIL SALES'!$AB$10:$AB$7501,"Full",'DETAIL SALES'!$C$10:$C$7501,"15")</f>
        <v>0</v>
      </c>
      <c r="CP16" s="149">
        <f>COUNTIFS('DETAIL SALES'!$Q$10:$Q$7501,'FILL RATE MANDATORY STOCK'!BK16,'DETAIL SALES'!$AB$10:$AB$7501,"No",'DETAIL SALES'!$C$10:$C$7501,"15")</f>
        <v>0</v>
      </c>
      <c r="CQ16" s="149">
        <f>COUNTIFS('DETAIL SALES'!$Q$10:$Q$7501,'FILL RATE MANDATORY STOCK'!BK16,'DETAIL SALES'!$AB$10:$AB$7501,"Full",'DETAIL SALES'!$C$10:$C$7501,"16")</f>
        <v>0</v>
      </c>
      <c r="CR16" s="149">
        <f>COUNTIFS('DETAIL SALES'!$Q$10:$Q$7501,'FILL RATE MANDATORY STOCK'!BK16,'DETAIL SALES'!$AB$10:$AB$7501,"No",'DETAIL SALES'!$C$10:$C$7501,"16")</f>
        <v>0</v>
      </c>
      <c r="CS16" s="149">
        <f>COUNTIFS('DETAIL SALES'!$Q$10:$Q$7501,'FILL RATE MANDATORY STOCK'!BK16,'DETAIL SALES'!$AB$10:$AB$7501,"Full",'DETAIL SALES'!$C$10:$C$7501,"17")</f>
        <v>0</v>
      </c>
      <c r="CT16" s="149">
        <f>COUNTIFS('DETAIL SALES'!$Q$10:$Q$7501,'FILL RATE MANDATORY STOCK'!BK16,'DETAIL SALES'!$AB$10:$AB$7501,"No",'DETAIL SALES'!$C$10:$C$7501,"17")</f>
        <v>0</v>
      </c>
      <c r="CU16" s="149">
        <f>COUNTIFS('DETAIL SALES'!$Q$10:$Q$7501,'FILL RATE MANDATORY STOCK'!BK16,'DETAIL SALES'!$AB$10:$AB$7501,"Full",'DETAIL SALES'!$C$10:$C$7501,"18")</f>
        <v>0</v>
      </c>
      <c r="CV16" s="149">
        <f>COUNTIFS('DETAIL SALES'!$Q$10:$Q$7501,'FILL RATE MANDATORY STOCK'!BK16,'DETAIL SALES'!$AB$10:$AB$7501,"No",'DETAIL SALES'!$C$10:$C$7501,"18")</f>
        <v>0</v>
      </c>
      <c r="CW16" s="149">
        <f>COUNTIFS('DETAIL SALES'!$Q$10:$Q$7501,'FILL RATE MANDATORY STOCK'!BK16,'DETAIL SALES'!$AB$10:$AB$7501,"Full",'DETAIL SALES'!$C$10:$C$7501,"19")</f>
        <v>0</v>
      </c>
      <c r="CX16" s="149">
        <f>COUNTIFS('DETAIL SALES'!$Q$10:$Q$7501,'FILL RATE MANDATORY STOCK'!BK16,'DETAIL SALES'!$AB$10:$AB$7501,"No",'DETAIL SALES'!$C$10:$C$7501,"19")</f>
        <v>0</v>
      </c>
      <c r="CY16" s="149">
        <f>COUNTIFS('DETAIL SALES'!$Q$10:$Q$7501,'FILL RATE MANDATORY STOCK'!BK16,'DETAIL SALES'!$AB$10:$AB$7501,"Full",'DETAIL SALES'!$C$10:$C$7501,"20")</f>
        <v>0</v>
      </c>
      <c r="CZ16" s="149">
        <f>COUNTIFS('DETAIL SALES'!$Q$10:$Q$7501,'FILL RATE MANDATORY STOCK'!BK16,'DETAIL SALES'!$AB$10:$AB$7501,"No",'DETAIL SALES'!$C$10:$C$7501,"20")</f>
        <v>0</v>
      </c>
      <c r="DA16" s="316">
        <f>COUNTIFS('DETAIL SALES'!$Q$10:$Q$7501,'FILL RATE MANDATORY STOCK'!BK16,'DETAIL SALES'!$AB$10:$AB$7501,"Full",'DETAIL SALES'!$C$10:$C$7501,"21")</f>
        <v>0</v>
      </c>
      <c r="DB16" s="316">
        <f>COUNTIFS('DETAIL SALES'!$Q$10:$Q$7501,'FILL RATE MANDATORY STOCK'!BK16,'DETAIL SALES'!$AB$10:$AB$7501,"No",'DETAIL SALES'!$C$10:$C$7501,"21")</f>
        <v>0</v>
      </c>
      <c r="DC16" s="149">
        <f>COUNTIFS('DETAIL SALES'!$Q$10:$Q$7501,'FILL RATE MANDATORY STOCK'!BK16,'DETAIL SALES'!$AB$10:$AB$7501,"Full",'DETAIL SALES'!$C$10:$C$7501,"22")</f>
        <v>0</v>
      </c>
      <c r="DD16" s="149">
        <f>COUNTIFS('DETAIL SALES'!$Q$10:$Q$7501,'FILL RATE MANDATORY STOCK'!BK16,'DETAIL SALES'!$AB$10:$AB$7501,"No",'DETAIL SALES'!$C$10:$C$7501,"22")</f>
        <v>0</v>
      </c>
      <c r="DE16" s="149">
        <f>COUNTIFS('DETAIL SALES'!$Q$10:$Q$7501,'FILL RATE MANDATORY STOCK'!BK16,'DETAIL SALES'!$AB$10:$AB$7501,"Full",'DETAIL SALES'!$C$10:$C$7501,"23")</f>
        <v>0</v>
      </c>
      <c r="DF16" s="149">
        <f>COUNTIFS('DETAIL SALES'!$Q$10:$Q$7501,'FILL RATE MANDATORY STOCK'!BK16,'DETAIL SALES'!$AB$10:$AB$7501,"No",'DETAIL SALES'!$C$10:$C$7501,"23")</f>
        <v>0</v>
      </c>
      <c r="DG16" s="149">
        <f>COUNTIFS('DETAIL SALES'!$Q$10:$Q$7501,'FILL RATE MANDATORY STOCK'!BK16,'DETAIL SALES'!$AB$10:$AB$7501,"Full",'DETAIL SALES'!$C$10:$C$7501,"24")</f>
        <v>0</v>
      </c>
      <c r="DH16" s="149">
        <f>COUNTIFS('DETAIL SALES'!$Q$10:$Q$7501,'FILL RATE MANDATORY STOCK'!BK16,'DETAIL SALES'!$AB$10:$AB$7501,"No",'DETAIL SALES'!$C$10:$C$7501,"24")</f>
        <v>0</v>
      </c>
      <c r="DI16" s="149">
        <f>COUNTIFS('DETAIL SALES'!$Q$10:$Q$7501,'FILL RATE MANDATORY STOCK'!BK16,'DETAIL SALES'!$AB$10:$AB$7501,"Full",'DETAIL SALES'!$C$10:$C$7501,"25")</f>
        <v>0</v>
      </c>
      <c r="DJ16" s="149">
        <f>COUNTIFS('DETAIL SALES'!$Q$10:$Q$7501,'FILL RATE MANDATORY STOCK'!BK16,'DETAIL SALES'!$AB$10:$AB$7501,"No",'DETAIL SALES'!$C$10:$C$7501,"25")</f>
        <v>0</v>
      </c>
      <c r="DK16" s="149">
        <f>COUNTIFS('DETAIL SALES'!$Q$10:$Q$7501,'FILL RATE MANDATORY STOCK'!BK16,'DETAIL SALES'!$AB$10:$AB$7501,"Full",'DETAIL SALES'!$C$10:$C$7501,"26")</f>
        <v>0</v>
      </c>
      <c r="DL16" s="149">
        <f>COUNTIFS('DETAIL SALES'!$Q$10:$Q$7501,'FILL RATE MANDATORY STOCK'!BK16,'DETAIL SALES'!$AB$10:$AB$7501,"No",'DETAIL SALES'!$C$10:$C$7501,"26")</f>
        <v>0</v>
      </c>
      <c r="DM16" s="149">
        <f>COUNTIFS('DETAIL SALES'!$Q$10:$Q$7501,'FILL RATE MANDATORY STOCK'!BK16,'DETAIL SALES'!$AB$10:$AB$7501,"Full",'DETAIL SALES'!$C$10:$C$7501,"27")</f>
        <v>0</v>
      </c>
      <c r="DN16" s="149">
        <f>COUNTIFS('DETAIL SALES'!$Q$10:$Q$7501,'FILL RATE MANDATORY STOCK'!BK16,'DETAIL SALES'!$AB$10:$AB$7501,"No",'DETAIL SALES'!$C$10:$C$7501,"27")</f>
        <v>0</v>
      </c>
      <c r="DO16" s="316">
        <f>COUNTIFS('DETAIL SALES'!$Q$10:$Q$7501,'FILL RATE MANDATORY STOCK'!BK16,'DETAIL SALES'!$AB$10:$AB$7501,"Full",'DETAIL SALES'!$C$10:$C$7501,"28")</f>
        <v>0</v>
      </c>
      <c r="DP16" s="316">
        <f>COUNTIFS('DETAIL SALES'!$Q$10:$Q$7501,'FILL RATE MANDATORY STOCK'!BK16,'DETAIL SALES'!$AB$10:$AB$7501,"No",'DETAIL SALES'!$C$10:$C$7501,"28")</f>
        <v>0</v>
      </c>
      <c r="DQ16" s="149">
        <f>COUNTIFS('DETAIL SALES'!$Q$10:$Q$7501,'FILL RATE MANDATORY STOCK'!BK16,'DETAIL SALES'!$AB$10:$AB$7501,"Full",'DETAIL SALES'!$C$10:$C$7501,"29")</f>
        <v>0</v>
      </c>
      <c r="DR16" s="149">
        <f>COUNTIFS('DETAIL SALES'!$Q$10:$Q$7501,'FILL RATE MANDATORY STOCK'!BK16,'DETAIL SALES'!$AB$10:$AB$7501,"No",'DETAIL SALES'!$C$10:$C$7501,"29")</f>
        <v>0</v>
      </c>
      <c r="DS16" s="149">
        <f>COUNTIFS('DETAIL SALES'!$Q$10:$Q$7501,'FILL RATE MANDATORY STOCK'!BK16,'DETAIL SALES'!$AB$10:$AB$7501,"Full",'DETAIL SALES'!$C$10:$C$7501,"30")</f>
        <v>0</v>
      </c>
      <c r="DT16" s="149">
        <f>COUNTIFS('DETAIL SALES'!$Q$10:$Q$7501,'FILL RATE MANDATORY STOCK'!BK16,'DETAIL SALES'!$AB$10:$AB$7501,"No",'DETAIL SALES'!$C$10:$C$7501,"30")</f>
        <v>0</v>
      </c>
      <c r="DU16" s="149">
        <f>COUNTIFS('DETAIL SALES'!$Q$10:$Q$7501,'FILL RATE MANDATORY STOCK'!\,'DETAIL SALES'!$AB$10:$AB$7501,"Full",'DETAIL SALES'!$C$10:$C$7501,"31")</f>
        <v>0</v>
      </c>
      <c r="DV16" s="153">
        <f>COUNTIFS('DETAIL SALES'!$Q$10:$Q$7501,'FILL RATE MANDATORY STOCK'!BK16,'DETAIL SALES'!$AB$10:$AB$7501,"No",'DETAIL SALES'!$C$10:$C$7501,"31")</f>
        <v>0</v>
      </c>
      <c r="DW16" s="271">
        <f t="shared" si="17"/>
        <v>0</v>
      </c>
      <c r="DX16" s="150">
        <f t="shared" si="17"/>
        <v>0</v>
      </c>
      <c r="DY16" s="150">
        <f t="shared" si="18"/>
        <v>0</v>
      </c>
      <c r="DZ16" s="272" t="e">
        <f t="shared" si="19"/>
        <v>#DIV/0!</v>
      </c>
    </row>
    <row r="17" spans="1:130" s="141" customFormat="1" ht="15.5">
      <c r="A17" s="134">
        <v>8</v>
      </c>
      <c r="B17" s="286"/>
      <c r="C17" s="146">
        <f t="shared" si="8"/>
        <v>0</v>
      </c>
      <c r="D17" s="146">
        <f t="shared" si="9"/>
        <v>1</v>
      </c>
      <c r="E17" s="146">
        <f t="shared" si="10"/>
        <v>1900</v>
      </c>
      <c r="F17" s="287"/>
      <c r="G17" s="287"/>
      <c r="H17" s="287"/>
      <c r="I17" s="288"/>
      <c r="J17" s="287"/>
      <c r="K17" s="288"/>
      <c r="L17" s="134"/>
      <c r="M17" s="133"/>
      <c r="N17" s="288"/>
      <c r="O17" s="134"/>
      <c r="P17" s="166"/>
      <c r="Q17" s="289"/>
      <c r="R17" s="165"/>
      <c r="S17" s="290"/>
      <c r="T17" s="290"/>
      <c r="U17" s="290"/>
      <c r="V17" s="290"/>
      <c r="W17" s="166"/>
      <c r="X17" s="87"/>
      <c r="Y17" s="418">
        <f t="shared" si="11"/>
        <v>0</v>
      </c>
      <c r="Z17" s="291">
        <f t="shared" si="12"/>
        <v>0</v>
      </c>
      <c r="AA17" s="163"/>
      <c r="AB17" s="177" t="str">
        <f t="shared" si="13"/>
        <v/>
      </c>
      <c r="AC17" s="283" t="str">
        <f t="shared" si="14"/>
        <v/>
      </c>
      <c r="AD17" s="283" t="str">
        <f t="shared" si="15"/>
        <v/>
      </c>
      <c r="AE17" s="163"/>
      <c r="AF17" s="162"/>
      <c r="AH17" s="191"/>
      <c r="AI17" s="188"/>
      <c r="AJ17" s="389">
        <v>6</v>
      </c>
      <c r="AK17" s="443" t="s">
        <v>511</v>
      </c>
      <c r="AL17" s="387" t="s">
        <v>521</v>
      </c>
      <c r="AM17" s="351"/>
      <c r="AN17" s="415" t="s">
        <v>545</v>
      </c>
      <c r="AP17" s="581"/>
      <c r="BD17" s="781"/>
      <c r="BE17" s="100">
        <f>MAX(BE11:BE16)+1</f>
        <v>6</v>
      </c>
      <c r="BF17" s="101" t="s">
        <v>276</v>
      </c>
      <c r="BG17" s="101" t="s">
        <v>277</v>
      </c>
      <c r="BH17" s="151" t="s">
        <v>113</v>
      </c>
      <c r="BI17" s="169" t="e">
        <f>VLOOKUP(BH17,#REF!,8,FALSE)</f>
        <v>#REF!</v>
      </c>
      <c r="BJ17" s="223">
        <v>60000</v>
      </c>
      <c r="BK17" s="152">
        <v>1</v>
      </c>
      <c r="BL17" s="153">
        <v>0</v>
      </c>
      <c r="BM17" s="594">
        <f>COUNTIFS('DETAIL SALES'!$Q$10:$Q$7501,'FILL RATE MANDATORY STOCK'!BK17,'DETAIL SALES'!$AB$10:$AB$7501,"Full",'DETAIL SALES'!$C$10:$C$7501,"1")</f>
        <v>0</v>
      </c>
      <c r="BN17" s="149">
        <f>COUNTIFS('DETAIL SALES'!$Q$10:$Q$7501,'FILL RATE MANDATORY STOCK'!BK17,'DETAIL SALES'!$AB$10:$AB$7501,"No",'DETAIL SALES'!$C$10:$C$7501,"1")</f>
        <v>0</v>
      </c>
      <c r="BO17" s="149">
        <f>COUNTIFS('DETAIL SALES'!$Q$10:$Q$7501,'FILL RATE MANDATORY STOCK'!BK17,'DETAIL SALES'!$AB$10:$AB$7501,"Full",'DETAIL SALES'!$C$10:$C$7501,"2")</f>
        <v>0</v>
      </c>
      <c r="BP17" s="149">
        <f>COUNTIFS('DETAIL SALES'!$Q$10:$Q$7501,'FILL RATE MANDATORY STOCK'!BK17,'DETAIL SALES'!$AB$10:$AB$7501,"No",'DETAIL SALES'!$C$10:$C$7501,"2")</f>
        <v>0</v>
      </c>
      <c r="BQ17" s="149">
        <f>COUNTIFS('DETAIL SALES'!$Q$10:$Q$7501,'FILL RATE MANDATORY STOCK'!BK17,'DETAIL SALES'!$AB$10:$AB$7501,"Full",'DETAIL SALES'!$C$10:$C$7501,"3")</f>
        <v>0</v>
      </c>
      <c r="BR17" s="149">
        <f>COUNTIFS('DETAIL SALES'!$Q$10:$Q$7501,'FILL RATE MANDATORY STOCK'!BK17,'DETAIL SALES'!$AB$10:$AB$7501,"No",'DETAIL SALES'!$C$10:$C$7501,"3")</f>
        <v>0</v>
      </c>
      <c r="BS17" s="149">
        <f>COUNTIFS('DETAIL SALES'!$Q$10:$Q$7501,'FILL RATE MANDATORY STOCK'!BK17,'DETAIL SALES'!$AB$10:$AB$7501,"Full",'DETAIL SALES'!$C$10:$C$7501,"4")</f>
        <v>0</v>
      </c>
      <c r="BT17" s="149">
        <f>COUNTIFS('DETAIL SALES'!$Q$10:$Q$7501,'FILL RATE MANDATORY STOCK'!BK17,'DETAIL SALES'!$AB$10:$AB$7501,"No",'DETAIL SALES'!$C$10:$C$7501,"4")</f>
        <v>0</v>
      </c>
      <c r="BU17" s="149">
        <f>COUNTIFS('DETAIL SALES'!$Q$10:$Q$7501,'FILL RATE MANDATORY STOCK'!BK17,'DETAIL SALES'!$AB$10:$AB$7501,"Full",'DETAIL SALES'!$C$10:$C$7501,"5")</f>
        <v>0</v>
      </c>
      <c r="BV17" s="149">
        <f>COUNTIFS('DETAIL SALES'!$Q$10:$Q$7501,'FILL RATE MANDATORY STOCK'!BK17,'DETAIL SALES'!$AB$10:$AB$7501,"No",'DETAIL SALES'!$C$10:$C$7501,"5")</f>
        <v>0</v>
      </c>
      <c r="BW17" s="149">
        <f>COUNTIFS('DETAIL SALES'!$Q$10:$Q$7501,'FILL RATE MANDATORY STOCK'!BK17,'DETAIL SALES'!$AB$10:$AB$7501,"Full",'DETAIL SALES'!$C$10:$C$7501,"6")</f>
        <v>0</v>
      </c>
      <c r="BX17" s="149">
        <f>COUNTIFS('DETAIL SALES'!$Q$10:$Q$7501,'FILL RATE MANDATORY STOCK'!BK17,'DETAIL SALES'!$AB$10:$AB$7501,"No",'DETAIL SALES'!$C$10:$C$7501,"6")</f>
        <v>0</v>
      </c>
      <c r="BY17" s="316">
        <f>COUNTIFS('DETAIL SALES'!$Q$10:$Q$7501,'FILL RATE MANDATORY STOCK'!BK17,'DETAIL SALES'!$AB$10:$AB$7501,"Full",'DETAIL SALES'!$C$10:$C$7501,"7")</f>
        <v>0</v>
      </c>
      <c r="BZ17" s="316">
        <f>COUNTIFS('DETAIL SALES'!$Q$10:$Q$7501,'FILL RATE MANDATORY STOCK'!BK17,'DETAIL SALES'!$AB$10:$AB$7501,"No",'DETAIL SALES'!$C$10:$C$7501,"7")</f>
        <v>0</v>
      </c>
      <c r="CA17" s="149">
        <f>COUNTIFS('DETAIL SALES'!$Q$10:$Q$7501,'FILL RATE MANDATORY STOCK'!BK17,'DETAIL SALES'!$AB$10:$AB$7501,"Full",'DETAIL SALES'!$C$10:$C$7501,"8")</f>
        <v>0</v>
      </c>
      <c r="CB17" s="149">
        <f>COUNTIFS('DETAIL SALES'!$Q$10:$Q$7501,'FILL RATE MANDATORY STOCK'!BK17,'DETAIL SALES'!$AB$10:$AB$7501,"No",'DETAIL SALES'!$C$10:$C$7501,"8")</f>
        <v>0</v>
      </c>
      <c r="CC17" s="149">
        <f>COUNTIFS('DETAIL SALES'!$Q$10:$Q$7501,'FILL RATE MANDATORY STOCK'!BK17,'DETAIL SALES'!$AB$10:$AB$7501,"Full",'DETAIL SALES'!$C$10:$C$7501,"9")</f>
        <v>0</v>
      </c>
      <c r="CD17" s="149">
        <f>COUNTIFS('DETAIL SALES'!$Q$10:$Q$7501,'FILL RATE MANDATORY STOCK'!BK17,'DETAIL SALES'!$AB$10:$AB$7501,"No",'DETAIL SALES'!$C$10:$C$7501,"9")</f>
        <v>0</v>
      </c>
      <c r="CE17" s="149">
        <f>COUNTIFS('DETAIL SALES'!$Q$10:$Q$7501,'FILL RATE MANDATORY STOCK'!BK17,'DETAIL SALES'!$AB$10:$AB$7501,"Full",'DETAIL SALES'!$C$10:$C$7501,"10")</f>
        <v>0</v>
      </c>
      <c r="CF17" s="149">
        <f>COUNTIFS('DETAIL SALES'!$Q$10:$Q$7501,'FILL RATE MANDATORY STOCK'!BK17,'DETAIL SALES'!$AB$10:$AB$7501,"No",'DETAIL SALES'!$C$10:$C$7501,"10")</f>
        <v>0</v>
      </c>
      <c r="CG17" s="149">
        <f>COUNTIFS('DETAIL SALES'!$Q$10:$Q$7501,'FILL RATE MANDATORY STOCK'!BK17,'DETAIL SALES'!$AB$10:$AB$7501,"Full",'DETAIL SALES'!$C$10:$C$7501,"11")</f>
        <v>0</v>
      </c>
      <c r="CH17" s="149">
        <f>COUNTIFS('DETAIL SALES'!$Q$10:$Q$7501,'FILL RATE MANDATORY STOCK'!BK17,'DETAIL SALES'!$AB$10:$AB$7501,"No",'DETAIL SALES'!$C$10:$C$7501,"11")</f>
        <v>0</v>
      </c>
      <c r="CI17" s="149">
        <f>COUNTIFS('DETAIL SALES'!$Q$10:$Q$7501,'FILL RATE MANDATORY STOCK'!BK17,'DETAIL SALES'!$AB$10:$AB$7501,"Full",'DETAIL SALES'!$C$10:$C$7501,"12")</f>
        <v>0</v>
      </c>
      <c r="CJ17" s="149">
        <f>COUNTIFS('DETAIL SALES'!$Q$10:$Q$7501,'FILL RATE MANDATORY STOCK'!BK17,'DETAIL SALES'!$AB$10:$AB$7501,"No",'DETAIL SALES'!$C$10:$C$7501,"12")</f>
        <v>0</v>
      </c>
      <c r="CK17" s="149">
        <f>COUNTIFS('DETAIL SALES'!$Q$10:$Q$7501,'FILL RATE MANDATORY STOCK'!BK17,'DETAIL SALES'!$AB$10:$AB$7501,"Full",'DETAIL SALES'!$C$10:$C$7501,"13")</f>
        <v>0</v>
      </c>
      <c r="CL17" s="149">
        <f>COUNTIFS('DETAIL SALES'!$Q$10:$Q$7501,'FILL RATE MANDATORY STOCK'!BK17,'DETAIL SALES'!$AB$10:$AB$7501,"No",'DETAIL SALES'!$C$10:$C$7501,"13")</f>
        <v>0</v>
      </c>
      <c r="CM17" s="316">
        <f>COUNTIFS('DETAIL SALES'!$Q$10:$Q$7501,'FILL RATE MANDATORY STOCK'!BK17,'DETAIL SALES'!$AB$10:$AB$7501,"Full",'DETAIL SALES'!$C$10:$C$7501,"14")</f>
        <v>0</v>
      </c>
      <c r="CN17" s="316">
        <f>COUNTIFS('DETAIL SALES'!$Q$10:$Q$7501,'FILL RATE MANDATORY STOCK'!BK17,'DETAIL SALES'!$AB$10:$AB$7501,"No",'DETAIL SALES'!$C$10:$C$7501,"14")</f>
        <v>0</v>
      </c>
      <c r="CO17" s="149">
        <f>COUNTIFS('DETAIL SALES'!$Q$10:$Q$7501,'FILL RATE MANDATORY STOCK'!BK17,'DETAIL SALES'!$AB$10:$AB$7501,"Full",'DETAIL SALES'!$C$10:$C$7501,"15")</f>
        <v>0</v>
      </c>
      <c r="CP17" s="149">
        <f>COUNTIFS('DETAIL SALES'!$Q$10:$Q$7501,'FILL RATE MANDATORY STOCK'!BK17,'DETAIL SALES'!$AB$10:$AB$7501,"No",'DETAIL SALES'!$C$10:$C$7501,"15")</f>
        <v>0</v>
      </c>
      <c r="CQ17" s="149">
        <f>COUNTIFS('DETAIL SALES'!$Q$10:$Q$7501,'FILL RATE MANDATORY STOCK'!BK17,'DETAIL SALES'!$AB$10:$AB$7501,"Full",'DETAIL SALES'!$C$10:$C$7501,"16")</f>
        <v>0</v>
      </c>
      <c r="CR17" s="149">
        <f>COUNTIFS('DETAIL SALES'!$Q$10:$Q$7501,'FILL RATE MANDATORY STOCK'!BK17,'DETAIL SALES'!$AB$10:$AB$7501,"No",'DETAIL SALES'!$C$10:$C$7501,"16")</f>
        <v>0</v>
      </c>
      <c r="CS17" s="149">
        <f>COUNTIFS('DETAIL SALES'!$Q$10:$Q$7501,'FILL RATE MANDATORY STOCK'!BK17,'DETAIL SALES'!$AB$10:$AB$7501,"Full",'DETAIL SALES'!$C$10:$C$7501,"17")</f>
        <v>0</v>
      </c>
      <c r="CT17" s="149">
        <f>COUNTIFS('DETAIL SALES'!$Q$10:$Q$7501,'FILL RATE MANDATORY STOCK'!BK17,'DETAIL SALES'!$AB$10:$AB$7501,"No",'DETAIL SALES'!$C$10:$C$7501,"17")</f>
        <v>0</v>
      </c>
      <c r="CU17" s="149">
        <f>COUNTIFS('DETAIL SALES'!$Q$10:$Q$7501,'FILL RATE MANDATORY STOCK'!BK17,'DETAIL SALES'!$AB$10:$AB$7501,"Full",'DETAIL SALES'!$C$10:$C$7501,"18")</f>
        <v>0</v>
      </c>
      <c r="CV17" s="149">
        <f>COUNTIFS('DETAIL SALES'!$Q$10:$Q$7501,'FILL RATE MANDATORY STOCK'!BK17,'DETAIL SALES'!$AB$10:$AB$7501,"No",'DETAIL SALES'!$C$10:$C$7501,"18")</f>
        <v>0</v>
      </c>
      <c r="CW17" s="149">
        <f>COUNTIFS('DETAIL SALES'!$Q$10:$Q$7501,'FILL RATE MANDATORY STOCK'!BK17,'DETAIL SALES'!$AB$10:$AB$7501,"Full",'DETAIL SALES'!$C$10:$C$7501,"19")</f>
        <v>0</v>
      </c>
      <c r="CX17" s="149">
        <f>COUNTIFS('DETAIL SALES'!$Q$10:$Q$7501,'FILL RATE MANDATORY STOCK'!BK17,'DETAIL SALES'!$AB$10:$AB$7501,"No",'DETAIL SALES'!$C$10:$C$7501,"19")</f>
        <v>0</v>
      </c>
      <c r="CY17" s="149">
        <f>COUNTIFS('DETAIL SALES'!$Q$10:$Q$7501,'FILL RATE MANDATORY STOCK'!BK17,'DETAIL SALES'!$AB$10:$AB$7501,"Full",'DETAIL SALES'!$C$10:$C$7501,"20")</f>
        <v>0</v>
      </c>
      <c r="CZ17" s="149">
        <f>COUNTIFS('DETAIL SALES'!$Q$10:$Q$7501,'FILL RATE MANDATORY STOCK'!BK17,'DETAIL SALES'!$AB$10:$AB$7501,"No",'DETAIL SALES'!$C$10:$C$7501,"20")</f>
        <v>0</v>
      </c>
      <c r="DA17" s="316">
        <f>COUNTIFS('DETAIL SALES'!$Q$10:$Q$7501,'FILL RATE MANDATORY STOCK'!BK17,'DETAIL SALES'!$AB$10:$AB$7501,"Full",'DETAIL SALES'!$C$10:$C$7501,"21")</f>
        <v>0</v>
      </c>
      <c r="DB17" s="316">
        <f>COUNTIFS('DETAIL SALES'!$Q$10:$Q$7501,'FILL RATE MANDATORY STOCK'!BK17,'DETAIL SALES'!$AB$10:$AB$7501,"No",'DETAIL SALES'!$C$10:$C$7501,"21")</f>
        <v>0</v>
      </c>
      <c r="DC17" s="149">
        <f>COUNTIFS('DETAIL SALES'!$Q$10:$Q$7501,'FILL RATE MANDATORY STOCK'!BK17,'DETAIL SALES'!$AB$10:$AB$7501,"Full",'DETAIL SALES'!$C$10:$C$7501,"22")</f>
        <v>0</v>
      </c>
      <c r="DD17" s="149">
        <f>COUNTIFS('DETAIL SALES'!$Q$10:$Q$7501,'FILL RATE MANDATORY STOCK'!BK17,'DETAIL SALES'!$AB$10:$AB$7501,"No",'DETAIL SALES'!$C$10:$C$7501,"22")</f>
        <v>0</v>
      </c>
      <c r="DE17" s="149">
        <f>COUNTIFS('DETAIL SALES'!$Q$10:$Q$7501,'FILL RATE MANDATORY STOCK'!BK17,'DETAIL SALES'!$AB$10:$AB$7501,"Full",'DETAIL SALES'!$C$10:$C$7501,"23")</f>
        <v>0</v>
      </c>
      <c r="DF17" s="149">
        <f>COUNTIFS('DETAIL SALES'!$Q$10:$Q$7501,'FILL RATE MANDATORY STOCK'!BK17,'DETAIL SALES'!$AB$10:$AB$7501,"No",'DETAIL SALES'!$C$10:$C$7501,"23")</f>
        <v>0</v>
      </c>
      <c r="DG17" s="149">
        <f>COUNTIFS('DETAIL SALES'!$Q$10:$Q$7501,'FILL RATE MANDATORY STOCK'!BK17,'DETAIL SALES'!$AB$10:$AB$7501,"Full",'DETAIL SALES'!$C$10:$C$7501,"24")</f>
        <v>0</v>
      </c>
      <c r="DH17" s="149">
        <f>COUNTIFS('DETAIL SALES'!$Q$10:$Q$7501,'FILL RATE MANDATORY STOCK'!BK17,'DETAIL SALES'!$AB$10:$AB$7501,"No",'DETAIL SALES'!$C$10:$C$7501,"24")</f>
        <v>0</v>
      </c>
      <c r="DI17" s="149">
        <f>COUNTIFS('DETAIL SALES'!$Q$10:$Q$7501,'FILL RATE MANDATORY STOCK'!BK17,'DETAIL SALES'!$AB$10:$AB$7501,"Full",'DETAIL SALES'!$C$10:$C$7501,"25")</f>
        <v>0</v>
      </c>
      <c r="DJ17" s="149">
        <f>COUNTIFS('DETAIL SALES'!$Q$10:$Q$7501,'FILL RATE MANDATORY STOCK'!BK17,'DETAIL SALES'!$AB$10:$AB$7501,"No",'DETAIL SALES'!$C$10:$C$7501,"25")</f>
        <v>0</v>
      </c>
      <c r="DK17" s="149">
        <f>COUNTIFS('DETAIL SALES'!$Q$10:$Q$7501,'FILL RATE MANDATORY STOCK'!BK17,'DETAIL SALES'!$AB$10:$AB$7501,"Full",'DETAIL SALES'!$C$10:$C$7501,"26")</f>
        <v>0</v>
      </c>
      <c r="DL17" s="149">
        <f>COUNTIFS('DETAIL SALES'!$Q$10:$Q$7501,'FILL RATE MANDATORY STOCK'!BK17,'DETAIL SALES'!$AB$10:$AB$7501,"No",'DETAIL SALES'!$C$10:$C$7501,"26")</f>
        <v>0</v>
      </c>
      <c r="DM17" s="149">
        <f>COUNTIFS('DETAIL SALES'!$Q$10:$Q$7501,'FILL RATE MANDATORY STOCK'!BK17,'DETAIL SALES'!$AB$10:$AB$7501,"Full",'DETAIL SALES'!$C$10:$C$7501,"27")</f>
        <v>0</v>
      </c>
      <c r="DN17" s="149">
        <f>COUNTIFS('DETAIL SALES'!$Q$10:$Q$7501,'FILL RATE MANDATORY STOCK'!BK17,'DETAIL SALES'!$AB$10:$AB$7501,"No",'DETAIL SALES'!$C$10:$C$7501,"27")</f>
        <v>0</v>
      </c>
      <c r="DO17" s="316">
        <f>COUNTIFS('DETAIL SALES'!$Q$10:$Q$7501,'FILL RATE MANDATORY STOCK'!BK17,'DETAIL SALES'!$AB$10:$AB$7501,"Full",'DETAIL SALES'!$C$10:$C$7501,"28")</f>
        <v>0</v>
      </c>
      <c r="DP17" s="316">
        <f>COUNTIFS('DETAIL SALES'!$Q$10:$Q$7501,'FILL RATE MANDATORY STOCK'!BK17,'DETAIL SALES'!$AB$10:$AB$7501,"No",'DETAIL SALES'!$C$10:$C$7501,"28")</f>
        <v>0</v>
      </c>
      <c r="DQ17" s="149">
        <f>COUNTIFS('DETAIL SALES'!$Q$10:$Q$7501,'FILL RATE MANDATORY STOCK'!BK17,'DETAIL SALES'!$AB$10:$AB$7501,"Full",'DETAIL SALES'!$C$10:$C$7501,"29")</f>
        <v>0</v>
      </c>
      <c r="DR17" s="149">
        <f>COUNTIFS('DETAIL SALES'!$Q$10:$Q$7501,'FILL RATE MANDATORY STOCK'!BK17,'DETAIL SALES'!$AB$10:$AB$7501,"No",'DETAIL SALES'!$C$10:$C$7501,"29")</f>
        <v>0</v>
      </c>
      <c r="DS17" s="149">
        <f>COUNTIFS('DETAIL SALES'!$Q$10:$Q$7501,'FILL RATE MANDATORY STOCK'!BK17,'DETAIL SALES'!$AB$10:$AB$7501,"Full",'DETAIL SALES'!$C$10:$C$7501,"30")</f>
        <v>0</v>
      </c>
      <c r="DT17" s="149">
        <f>COUNTIFS('DETAIL SALES'!$Q$10:$Q$7501,'FILL RATE MANDATORY STOCK'!BK17,'DETAIL SALES'!$AB$10:$AB$7501,"No",'DETAIL SALES'!$C$10:$C$7501,"30")</f>
        <v>0</v>
      </c>
      <c r="DU17" s="149">
        <f>COUNTIFS('DETAIL SALES'!$Q$10:$Q$7501,'FILL RATE MANDATORY STOCK'!\,'DETAIL SALES'!$AB$10:$AB$7501,"Full",'DETAIL SALES'!$C$10:$C$7501,"31")</f>
        <v>0</v>
      </c>
      <c r="DV17" s="153">
        <f>COUNTIFS('DETAIL SALES'!$Q$10:$Q$7501,'FILL RATE MANDATORY STOCK'!BK17,'DETAIL SALES'!$AB$10:$AB$7501,"No",'DETAIL SALES'!$C$10:$C$7501,"31")</f>
        <v>0</v>
      </c>
      <c r="DW17" s="271">
        <f t="shared" si="17"/>
        <v>0</v>
      </c>
      <c r="DX17" s="150">
        <f t="shared" si="17"/>
        <v>0</v>
      </c>
      <c r="DY17" s="150">
        <f t="shared" si="18"/>
        <v>0</v>
      </c>
      <c r="DZ17" s="272" t="e">
        <f t="shared" si="19"/>
        <v>#DIV/0!</v>
      </c>
    </row>
    <row r="18" spans="1:130" s="141" customFormat="1" ht="15.5">
      <c r="A18" s="134">
        <v>9</v>
      </c>
      <c r="B18" s="286"/>
      <c r="C18" s="146">
        <f t="shared" si="8"/>
        <v>0</v>
      </c>
      <c r="D18" s="146">
        <f t="shared" si="9"/>
        <v>1</v>
      </c>
      <c r="E18" s="146">
        <f t="shared" si="10"/>
        <v>1900</v>
      </c>
      <c r="F18" s="287"/>
      <c r="G18" s="287"/>
      <c r="H18" s="287"/>
      <c r="I18" s="288"/>
      <c r="J18" s="287"/>
      <c r="K18" s="288"/>
      <c r="L18" s="134"/>
      <c r="M18" s="133"/>
      <c r="N18" s="288"/>
      <c r="O18" s="134"/>
      <c r="P18" s="166"/>
      <c r="Q18" s="289"/>
      <c r="R18" s="165"/>
      <c r="S18" s="290"/>
      <c r="T18" s="290"/>
      <c r="U18" s="290"/>
      <c r="V18" s="290"/>
      <c r="W18" s="166"/>
      <c r="X18" s="87"/>
      <c r="Y18" s="418">
        <f t="shared" si="11"/>
        <v>0</v>
      </c>
      <c r="Z18" s="291">
        <f t="shared" si="12"/>
        <v>0</v>
      </c>
      <c r="AA18" s="163"/>
      <c r="AB18" s="177" t="str">
        <f t="shared" si="13"/>
        <v/>
      </c>
      <c r="AC18" s="283" t="str">
        <f t="shared" si="14"/>
        <v/>
      </c>
      <c r="AD18" s="283" t="str">
        <f t="shared" si="15"/>
        <v/>
      </c>
      <c r="AE18" s="163"/>
      <c r="AF18" s="162"/>
      <c r="AH18" s="191"/>
      <c r="AI18" s="187"/>
      <c r="AJ18" s="389">
        <v>7</v>
      </c>
      <c r="AK18" s="443" t="s">
        <v>513</v>
      </c>
      <c r="AL18" s="386" t="s">
        <v>625</v>
      </c>
      <c r="AM18" s="351"/>
      <c r="AN18" s="415" t="s">
        <v>546</v>
      </c>
      <c r="AP18" s="581"/>
      <c r="AQ18" s="598" t="s">
        <v>825</v>
      </c>
      <c r="BD18" s="781"/>
      <c r="BE18" s="100">
        <f>MAX(BE12:BE17)+1</f>
        <v>7</v>
      </c>
      <c r="BF18" s="101" t="s">
        <v>278</v>
      </c>
      <c r="BG18" s="101" t="s">
        <v>270</v>
      </c>
      <c r="BH18" s="151" t="s">
        <v>138</v>
      </c>
      <c r="BI18" s="169" t="e">
        <f>VLOOKUP(BH18,#REF!,8,FALSE)</f>
        <v>#REF!</v>
      </c>
      <c r="BJ18" s="223" t="s">
        <v>279</v>
      </c>
      <c r="BK18" s="152">
        <v>13</v>
      </c>
      <c r="BL18" s="153">
        <v>0</v>
      </c>
      <c r="BM18" s="594">
        <f>COUNTIFS('DETAIL SALES'!$Q$10:$Q$7501,'FILL RATE MANDATORY STOCK'!BK18,'DETAIL SALES'!$AB$10:$AB$7501,"Full",'DETAIL SALES'!$C$10:$C$7501,"1")</f>
        <v>0</v>
      </c>
      <c r="BN18" s="149">
        <f>COUNTIFS('DETAIL SALES'!$Q$10:$Q$7501,'FILL RATE MANDATORY STOCK'!BK18,'DETAIL SALES'!$AB$10:$AB$7501,"No",'DETAIL SALES'!$C$10:$C$7501,"1")</f>
        <v>0</v>
      </c>
      <c r="BO18" s="149">
        <f>COUNTIFS('DETAIL SALES'!$Q$10:$Q$7501,'FILL RATE MANDATORY STOCK'!BK18,'DETAIL SALES'!$AB$10:$AB$7501,"Full",'DETAIL SALES'!$C$10:$C$7501,"2")</f>
        <v>0</v>
      </c>
      <c r="BP18" s="149">
        <f>COUNTIFS('DETAIL SALES'!$Q$10:$Q$7501,'FILL RATE MANDATORY STOCK'!BK18,'DETAIL SALES'!$AB$10:$AB$7501,"No",'DETAIL SALES'!$C$10:$C$7501,"2")</f>
        <v>0</v>
      </c>
      <c r="BQ18" s="149">
        <f>COUNTIFS('DETAIL SALES'!$Q$10:$Q$7501,'FILL RATE MANDATORY STOCK'!BK18,'DETAIL SALES'!$AB$10:$AB$7501,"Full",'DETAIL SALES'!$C$10:$C$7501,"3")</f>
        <v>0</v>
      </c>
      <c r="BR18" s="149">
        <f>COUNTIFS('DETAIL SALES'!$Q$10:$Q$7501,'FILL RATE MANDATORY STOCK'!BK18,'DETAIL SALES'!$AB$10:$AB$7501,"No",'DETAIL SALES'!$C$10:$C$7501,"3")</f>
        <v>0</v>
      </c>
      <c r="BS18" s="149">
        <f>COUNTIFS('DETAIL SALES'!$Q$10:$Q$7501,'FILL RATE MANDATORY STOCK'!BK18,'DETAIL SALES'!$AB$10:$AB$7501,"Full",'DETAIL SALES'!$C$10:$C$7501,"4")</f>
        <v>0</v>
      </c>
      <c r="BT18" s="149">
        <f>COUNTIFS('DETAIL SALES'!$Q$10:$Q$7501,'FILL RATE MANDATORY STOCK'!BK18,'DETAIL SALES'!$AB$10:$AB$7501,"No",'DETAIL SALES'!$C$10:$C$7501,"4")</f>
        <v>0</v>
      </c>
      <c r="BU18" s="149">
        <f>COUNTIFS('DETAIL SALES'!$Q$10:$Q$7501,'FILL RATE MANDATORY STOCK'!BK18,'DETAIL SALES'!$AB$10:$AB$7501,"Full",'DETAIL SALES'!$C$10:$C$7501,"5")</f>
        <v>0</v>
      </c>
      <c r="BV18" s="149">
        <f>COUNTIFS('DETAIL SALES'!$Q$10:$Q$7501,'FILL RATE MANDATORY STOCK'!BK18,'DETAIL SALES'!$AB$10:$AB$7501,"No",'DETAIL SALES'!$C$10:$C$7501,"5")</f>
        <v>0</v>
      </c>
      <c r="BW18" s="149">
        <f>COUNTIFS('DETAIL SALES'!$Q$10:$Q$7501,'FILL RATE MANDATORY STOCK'!BK18,'DETAIL SALES'!$AB$10:$AB$7501,"Full",'DETAIL SALES'!$C$10:$C$7501,"6")</f>
        <v>0</v>
      </c>
      <c r="BX18" s="149">
        <f>COUNTIFS('DETAIL SALES'!$Q$10:$Q$7501,'FILL RATE MANDATORY STOCK'!BK18,'DETAIL SALES'!$AB$10:$AB$7501,"No",'DETAIL SALES'!$C$10:$C$7501,"6")</f>
        <v>0</v>
      </c>
      <c r="BY18" s="316">
        <f>COUNTIFS('DETAIL SALES'!$Q$10:$Q$7501,'FILL RATE MANDATORY STOCK'!BK18,'DETAIL SALES'!$AB$10:$AB$7501,"Full",'DETAIL SALES'!$C$10:$C$7501,"7")</f>
        <v>0</v>
      </c>
      <c r="BZ18" s="316">
        <f>COUNTIFS('DETAIL SALES'!$Q$10:$Q$7501,'FILL RATE MANDATORY STOCK'!BK18,'DETAIL SALES'!$AB$10:$AB$7501,"No",'DETAIL SALES'!$C$10:$C$7501,"7")</f>
        <v>0</v>
      </c>
      <c r="CA18" s="149">
        <f>COUNTIFS('DETAIL SALES'!$Q$10:$Q$7501,'FILL RATE MANDATORY STOCK'!BK18,'DETAIL SALES'!$AB$10:$AB$7501,"Full",'DETAIL SALES'!$C$10:$C$7501,"8")</f>
        <v>0</v>
      </c>
      <c r="CB18" s="149">
        <f>COUNTIFS('DETAIL SALES'!$Q$10:$Q$7501,'FILL RATE MANDATORY STOCK'!BK18,'DETAIL SALES'!$AB$10:$AB$7501,"No",'DETAIL SALES'!$C$10:$C$7501,"8")</f>
        <v>0</v>
      </c>
      <c r="CC18" s="149">
        <f>COUNTIFS('DETAIL SALES'!$Q$10:$Q$7501,'FILL RATE MANDATORY STOCK'!BK18,'DETAIL SALES'!$AB$10:$AB$7501,"Full",'DETAIL SALES'!$C$10:$C$7501,"9")</f>
        <v>0</v>
      </c>
      <c r="CD18" s="149">
        <f>COUNTIFS('DETAIL SALES'!$Q$10:$Q$7501,'FILL RATE MANDATORY STOCK'!BK18,'DETAIL SALES'!$AB$10:$AB$7501,"No",'DETAIL SALES'!$C$10:$C$7501,"9")</f>
        <v>0</v>
      </c>
      <c r="CE18" s="149">
        <f>COUNTIFS('DETAIL SALES'!$Q$10:$Q$7501,'FILL RATE MANDATORY STOCK'!BK18,'DETAIL SALES'!$AB$10:$AB$7501,"Full",'DETAIL SALES'!$C$10:$C$7501,"10")</f>
        <v>0</v>
      </c>
      <c r="CF18" s="149">
        <f>COUNTIFS('DETAIL SALES'!$Q$10:$Q$7501,'FILL RATE MANDATORY STOCK'!BK18,'DETAIL SALES'!$AB$10:$AB$7501,"No",'DETAIL SALES'!$C$10:$C$7501,"10")</f>
        <v>0</v>
      </c>
      <c r="CG18" s="149">
        <f>COUNTIFS('DETAIL SALES'!$Q$10:$Q$7501,'FILL RATE MANDATORY STOCK'!BK18,'DETAIL SALES'!$AB$10:$AB$7501,"Full",'DETAIL SALES'!$C$10:$C$7501,"11")</f>
        <v>0</v>
      </c>
      <c r="CH18" s="149">
        <f>COUNTIFS('DETAIL SALES'!$Q$10:$Q$7501,'FILL RATE MANDATORY STOCK'!BK18,'DETAIL SALES'!$AB$10:$AB$7501,"No",'DETAIL SALES'!$C$10:$C$7501,"11")</f>
        <v>0</v>
      </c>
      <c r="CI18" s="149">
        <f>COUNTIFS('DETAIL SALES'!$Q$10:$Q$7501,'FILL RATE MANDATORY STOCK'!BK18,'DETAIL SALES'!$AB$10:$AB$7501,"Full",'DETAIL SALES'!$C$10:$C$7501,"12")</f>
        <v>0</v>
      </c>
      <c r="CJ18" s="149">
        <f>COUNTIFS('DETAIL SALES'!$Q$10:$Q$7501,'FILL RATE MANDATORY STOCK'!BK18,'DETAIL SALES'!$AB$10:$AB$7501,"No",'DETAIL SALES'!$C$10:$C$7501,"12")</f>
        <v>0</v>
      </c>
      <c r="CK18" s="149">
        <f>COUNTIFS('DETAIL SALES'!$Q$10:$Q$7501,'FILL RATE MANDATORY STOCK'!BK18,'DETAIL SALES'!$AB$10:$AB$7501,"Full",'DETAIL SALES'!$C$10:$C$7501,"13")</f>
        <v>0</v>
      </c>
      <c r="CL18" s="149">
        <f>COUNTIFS('DETAIL SALES'!$Q$10:$Q$7501,'FILL RATE MANDATORY STOCK'!BK18,'DETAIL SALES'!$AB$10:$AB$7501,"No",'DETAIL SALES'!$C$10:$C$7501,"13")</f>
        <v>0</v>
      </c>
      <c r="CM18" s="316">
        <f>COUNTIFS('DETAIL SALES'!$Q$10:$Q$7501,'FILL RATE MANDATORY STOCK'!BK18,'DETAIL SALES'!$AB$10:$AB$7501,"Full",'DETAIL SALES'!$C$10:$C$7501,"14")</f>
        <v>0</v>
      </c>
      <c r="CN18" s="316">
        <f>COUNTIFS('DETAIL SALES'!$Q$10:$Q$7501,'FILL RATE MANDATORY STOCK'!BK18,'DETAIL SALES'!$AB$10:$AB$7501,"No",'DETAIL SALES'!$C$10:$C$7501,"14")</f>
        <v>0</v>
      </c>
      <c r="CO18" s="149">
        <f>COUNTIFS('DETAIL SALES'!$Q$10:$Q$7501,'FILL RATE MANDATORY STOCK'!BK18,'DETAIL SALES'!$AB$10:$AB$7501,"Full",'DETAIL SALES'!$C$10:$C$7501,"15")</f>
        <v>0</v>
      </c>
      <c r="CP18" s="149">
        <f>COUNTIFS('DETAIL SALES'!$Q$10:$Q$7501,'FILL RATE MANDATORY STOCK'!BK18,'DETAIL SALES'!$AB$10:$AB$7501,"No",'DETAIL SALES'!$C$10:$C$7501,"15")</f>
        <v>0</v>
      </c>
      <c r="CQ18" s="149">
        <f>COUNTIFS('DETAIL SALES'!$Q$10:$Q$7501,'FILL RATE MANDATORY STOCK'!BK18,'DETAIL SALES'!$AB$10:$AB$7501,"Full",'DETAIL SALES'!$C$10:$C$7501,"16")</f>
        <v>0</v>
      </c>
      <c r="CR18" s="149">
        <f>COUNTIFS('DETAIL SALES'!$Q$10:$Q$7501,'FILL RATE MANDATORY STOCK'!BK18,'DETAIL SALES'!$AB$10:$AB$7501,"No",'DETAIL SALES'!$C$10:$C$7501,"16")</f>
        <v>0</v>
      </c>
      <c r="CS18" s="149">
        <f>COUNTIFS('DETAIL SALES'!$Q$10:$Q$7501,'FILL RATE MANDATORY STOCK'!BK18,'DETAIL SALES'!$AB$10:$AB$7501,"Full",'DETAIL SALES'!$C$10:$C$7501,"17")</f>
        <v>0</v>
      </c>
      <c r="CT18" s="149">
        <f>COUNTIFS('DETAIL SALES'!$Q$10:$Q$7501,'FILL RATE MANDATORY STOCK'!BK18,'DETAIL SALES'!$AB$10:$AB$7501,"No",'DETAIL SALES'!$C$10:$C$7501,"17")</f>
        <v>0</v>
      </c>
      <c r="CU18" s="149">
        <f>COUNTIFS('DETAIL SALES'!$Q$10:$Q$7501,'FILL RATE MANDATORY STOCK'!BK18,'DETAIL SALES'!$AB$10:$AB$7501,"Full",'DETAIL SALES'!$C$10:$C$7501,"18")</f>
        <v>0</v>
      </c>
      <c r="CV18" s="149">
        <f>COUNTIFS('DETAIL SALES'!$Q$10:$Q$7501,'FILL RATE MANDATORY STOCK'!BK18,'DETAIL SALES'!$AB$10:$AB$7501,"No",'DETAIL SALES'!$C$10:$C$7501,"18")</f>
        <v>0</v>
      </c>
      <c r="CW18" s="149">
        <f>COUNTIFS('DETAIL SALES'!$Q$10:$Q$7501,'FILL RATE MANDATORY STOCK'!BK18,'DETAIL SALES'!$AB$10:$AB$7501,"Full",'DETAIL SALES'!$C$10:$C$7501,"19")</f>
        <v>0</v>
      </c>
      <c r="CX18" s="149">
        <f>COUNTIFS('DETAIL SALES'!$Q$10:$Q$7501,'FILL RATE MANDATORY STOCK'!BK18,'DETAIL SALES'!$AB$10:$AB$7501,"No",'DETAIL SALES'!$C$10:$C$7501,"19")</f>
        <v>0</v>
      </c>
      <c r="CY18" s="149">
        <f>COUNTIFS('DETAIL SALES'!$Q$10:$Q$7501,'FILL RATE MANDATORY STOCK'!BK18,'DETAIL SALES'!$AB$10:$AB$7501,"Full",'DETAIL SALES'!$C$10:$C$7501,"20")</f>
        <v>0</v>
      </c>
      <c r="CZ18" s="149">
        <f>COUNTIFS('DETAIL SALES'!$Q$10:$Q$7501,'FILL RATE MANDATORY STOCK'!BK18,'DETAIL SALES'!$AB$10:$AB$7501,"No",'DETAIL SALES'!$C$10:$C$7501,"20")</f>
        <v>0</v>
      </c>
      <c r="DA18" s="316">
        <f>COUNTIFS('DETAIL SALES'!$Q$10:$Q$7501,'FILL RATE MANDATORY STOCK'!BK18,'DETAIL SALES'!$AB$10:$AB$7501,"Full",'DETAIL SALES'!$C$10:$C$7501,"21")</f>
        <v>0</v>
      </c>
      <c r="DB18" s="316">
        <f>COUNTIFS('DETAIL SALES'!$Q$10:$Q$7501,'FILL RATE MANDATORY STOCK'!BK18,'DETAIL SALES'!$AB$10:$AB$7501,"No",'DETAIL SALES'!$C$10:$C$7501,"21")</f>
        <v>0</v>
      </c>
      <c r="DC18" s="149">
        <f>COUNTIFS('DETAIL SALES'!$Q$10:$Q$7501,'FILL RATE MANDATORY STOCK'!BK18,'DETAIL SALES'!$AB$10:$AB$7501,"Full",'DETAIL SALES'!$C$10:$C$7501,"22")</f>
        <v>0</v>
      </c>
      <c r="DD18" s="149">
        <f>COUNTIFS('DETAIL SALES'!$Q$10:$Q$7501,'FILL RATE MANDATORY STOCK'!BK18,'DETAIL SALES'!$AB$10:$AB$7501,"No",'DETAIL SALES'!$C$10:$C$7501,"22")</f>
        <v>0</v>
      </c>
      <c r="DE18" s="149">
        <f>COUNTIFS('DETAIL SALES'!$Q$10:$Q$7501,'FILL RATE MANDATORY STOCK'!BK18,'DETAIL SALES'!$AB$10:$AB$7501,"Full",'DETAIL SALES'!$C$10:$C$7501,"23")</f>
        <v>0</v>
      </c>
      <c r="DF18" s="149">
        <f>COUNTIFS('DETAIL SALES'!$Q$10:$Q$7501,'FILL RATE MANDATORY STOCK'!BK18,'DETAIL SALES'!$AB$10:$AB$7501,"No",'DETAIL SALES'!$C$10:$C$7501,"23")</f>
        <v>0</v>
      </c>
      <c r="DG18" s="149">
        <f>COUNTIFS('DETAIL SALES'!$Q$10:$Q$7501,'FILL RATE MANDATORY STOCK'!BK18,'DETAIL SALES'!$AB$10:$AB$7501,"Full",'DETAIL SALES'!$C$10:$C$7501,"24")</f>
        <v>0</v>
      </c>
      <c r="DH18" s="149">
        <f>COUNTIFS('DETAIL SALES'!$Q$10:$Q$7501,'FILL RATE MANDATORY STOCK'!BK18,'DETAIL SALES'!$AB$10:$AB$7501,"No",'DETAIL SALES'!$C$10:$C$7501,"24")</f>
        <v>0</v>
      </c>
      <c r="DI18" s="149">
        <f>COUNTIFS('DETAIL SALES'!$Q$10:$Q$7501,'FILL RATE MANDATORY STOCK'!BK18,'DETAIL SALES'!$AB$10:$AB$7501,"Full",'DETAIL SALES'!$C$10:$C$7501,"25")</f>
        <v>0</v>
      </c>
      <c r="DJ18" s="149">
        <f>COUNTIFS('DETAIL SALES'!$Q$10:$Q$7501,'FILL RATE MANDATORY STOCK'!BK18,'DETAIL SALES'!$AB$10:$AB$7501,"No",'DETAIL SALES'!$C$10:$C$7501,"25")</f>
        <v>0</v>
      </c>
      <c r="DK18" s="149">
        <f>COUNTIFS('DETAIL SALES'!$Q$10:$Q$7501,'FILL RATE MANDATORY STOCK'!BK18,'DETAIL SALES'!$AB$10:$AB$7501,"Full",'DETAIL SALES'!$C$10:$C$7501,"26")</f>
        <v>0</v>
      </c>
      <c r="DL18" s="149">
        <f>COUNTIFS('DETAIL SALES'!$Q$10:$Q$7501,'FILL RATE MANDATORY STOCK'!BK18,'DETAIL SALES'!$AB$10:$AB$7501,"No",'DETAIL SALES'!$C$10:$C$7501,"26")</f>
        <v>0</v>
      </c>
      <c r="DM18" s="149">
        <f>COUNTIFS('DETAIL SALES'!$Q$10:$Q$7501,'FILL RATE MANDATORY STOCK'!BK18,'DETAIL SALES'!$AB$10:$AB$7501,"Full",'DETAIL SALES'!$C$10:$C$7501,"27")</f>
        <v>0</v>
      </c>
      <c r="DN18" s="149">
        <f>COUNTIFS('DETAIL SALES'!$Q$10:$Q$7501,'FILL RATE MANDATORY STOCK'!BK18,'DETAIL SALES'!$AB$10:$AB$7501,"No",'DETAIL SALES'!$C$10:$C$7501,"27")</f>
        <v>0</v>
      </c>
      <c r="DO18" s="316">
        <f>COUNTIFS('DETAIL SALES'!$Q$10:$Q$7501,'FILL RATE MANDATORY STOCK'!BK18,'DETAIL SALES'!$AB$10:$AB$7501,"Full",'DETAIL SALES'!$C$10:$C$7501,"28")</f>
        <v>0</v>
      </c>
      <c r="DP18" s="316">
        <f>COUNTIFS('DETAIL SALES'!$Q$10:$Q$7501,'FILL RATE MANDATORY STOCK'!BK18,'DETAIL SALES'!$AB$10:$AB$7501,"No",'DETAIL SALES'!$C$10:$C$7501,"28")</f>
        <v>0</v>
      </c>
      <c r="DQ18" s="149">
        <f>COUNTIFS('DETAIL SALES'!$Q$10:$Q$7501,'FILL RATE MANDATORY STOCK'!BK18,'DETAIL SALES'!$AB$10:$AB$7501,"Full",'DETAIL SALES'!$C$10:$C$7501,"29")</f>
        <v>0</v>
      </c>
      <c r="DR18" s="149">
        <f>COUNTIFS('DETAIL SALES'!$Q$10:$Q$7501,'FILL RATE MANDATORY STOCK'!BK18,'DETAIL SALES'!$AB$10:$AB$7501,"No",'DETAIL SALES'!$C$10:$C$7501,"29")</f>
        <v>0</v>
      </c>
      <c r="DS18" s="149">
        <f>COUNTIFS('DETAIL SALES'!$Q$10:$Q$7501,'FILL RATE MANDATORY STOCK'!BK18,'DETAIL SALES'!$AB$10:$AB$7501,"Full",'DETAIL SALES'!$C$10:$C$7501,"30")</f>
        <v>0</v>
      </c>
      <c r="DT18" s="149">
        <f>COUNTIFS('DETAIL SALES'!$Q$10:$Q$7501,'FILL RATE MANDATORY STOCK'!BK18,'DETAIL SALES'!$AB$10:$AB$7501,"No",'DETAIL SALES'!$C$10:$C$7501,"30")</f>
        <v>0</v>
      </c>
      <c r="DU18" s="149">
        <f>COUNTIFS('DETAIL SALES'!$Q$10:$Q$7501,'FILL RATE MANDATORY STOCK'!\,'DETAIL SALES'!$AB$10:$AB$7501,"Full",'DETAIL SALES'!$C$10:$C$7501,"31")</f>
        <v>0</v>
      </c>
      <c r="DV18" s="153">
        <f>COUNTIFS('DETAIL SALES'!$Q$10:$Q$7501,'FILL RATE MANDATORY STOCK'!BK18,'DETAIL SALES'!$AB$10:$AB$7501,"No",'DETAIL SALES'!$C$10:$C$7501,"31")</f>
        <v>0</v>
      </c>
      <c r="DW18" s="271">
        <f t="shared" si="17"/>
        <v>0</v>
      </c>
      <c r="DX18" s="150">
        <f t="shared" si="17"/>
        <v>0</v>
      </c>
      <c r="DY18" s="150">
        <f t="shared" si="18"/>
        <v>0</v>
      </c>
      <c r="DZ18" s="272" t="e">
        <f t="shared" si="19"/>
        <v>#DIV/0!</v>
      </c>
    </row>
    <row r="19" spans="1:130" s="141" customFormat="1" ht="15.5">
      <c r="A19" s="134">
        <v>10</v>
      </c>
      <c r="B19" s="286"/>
      <c r="C19" s="146">
        <f t="shared" si="8"/>
        <v>0</v>
      </c>
      <c r="D19" s="146">
        <f t="shared" si="9"/>
        <v>1</v>
      </c>
      <c r="E19" s="146">
        <f t="shared" si="10"/>
        <v>1900</v>
      </c>
      <c r="F19" s="287"/>
      <c r="G19" s="287"/>
      <c r="H19" s="287"/>
      <c r="I19" s="288"/>
      <c r="J19" s="287"/>
      <c r="K19" s="288"/>
      <c r="L19" s="134"/>
      <c r="M19" s="133"/>
      <c r="N19" s="288"/>
      <c r="O19" s="134"/>
      <c r="P19" s="166"/>
      <c r="Q19" s="289"/>
      <c r="R19" s="165"/>
      <c r="S19" s="290"/>
      <c r="T19" s="290"/>
      <c r="U19" s="290"/>
      <c r="V19" s="290"/>
      <c r="W19" s="166"/>
      <c r="X19" s="87"/>
      <c r="Y19" s="418">
        <f t="shared" si="11"/>
        <v>0</v>
      </c>
      <c r="Z19" s="291">
        <f t="shared" si="12"/>
        <v>0</v>
      </c>
      <c r="AA19" s="163"/>
      <c r="AB19" s="177" t="str">
        <f t="shared" si="13"/>
        <v/>
      </c>
      <c r="AC19" s="283" t="str">
        <f t="shared" si="14"/>
        <v/>
      </c>
      <c r="AD19" s="283" t="str">
        <f t="shared" si="15"/>
        <v/>
      </c>
      <c r="AE19" s="163"/>
      <c r="AF19" s="162"/>
      <c r="AH19" s="191"/>
      <c r="AI19" s="187"/>
      <c r="AJ19" s="390">
        <v>8</v>
      </c>
      <c r="AK19" s="443" t="s">
        <v>614</v>
      </c>
      <c r="AL19" s="386" t="s">
        <v>626</v>
      </c>
      <c r="AM19" s="351"/>
      <c r="AN19" s="416" t="s">
        <v>547</v>
      </c>
      <c r="AP19" s="581"/>
      <c r="AQ19" s="390" t="s">
        <v>826</v>
      </c>
      <c r="AR19" s="573" t="s">
        <v>450</v>
      </c>
      <c r="AS19" s="573" t="s">
        <v>449</v>
      </c>
      <c r="AT19" s="573" t="s">
        <v>448</v>
      </c>
      <c r="AU19" s="573" t="s">
        <v>451</v>
      </c>
      <c r="AV19" s="573" t="s">
        <v>18</v>
      </c>
      <c r="AW19" s="573" t="s">
        <v>17</v>
      </c>
      <c r="AX19" s="391" t="s">
        <v>827</v>
      </c>
      <c r="AY19" s="391" t="s">
        <v>828</v>
      </c>
      <c r="AZ19" s="391" t="s">
        <v>831</v>
      </c>
      <c r="BD19" s="781"/>
      <c r="BE19" s="100">
        <f t="shared" ref="BE19:BE52" si="23">MAX(BE16:BE18)+1</f>
        <v>8</v>
      </c>
      <c r="BF19" s="100" t="s">
        <v>280</v>
      </c>
      <c r="BG19" s="100" t="s">
        <v>281</v>
      </c>
      <c r="BH19" s="149" t="s">
        <v>9</v>
      </c>
      <c r="BI19" s="169" t="e">
        <f>VLOOKUP(BH19,#REF!,8,FALSE)</f>
        <v>#REF!</v>
      </c>
      <c r="BJ19" s="224">
        <v>20000</v>
      </c>
      <c r="BK19" s="153">
        <v>1</v>
      </c>
      <c r="BL19" s="153">
        <v>133.83333333333334</v>
      </c>
      <c r="BM19" s="594">
        <f>COUNTIFS('DETAIL SALES'!$Q$10:$Q$7501,'FILL RATE MANDATORY STOCK'!BK19,'DETAIL SALES'!$AB$10:$AB$7501,"Full",'DETAIL SALES'!$C$10:$C$7501,"1")</f>
        <v>0</v>
      </c>
      <c r="BN19" s="149">
        <f>COUNTIFS('DETAIL SALES'!$Q$10:$Q$7501,'FILL RATE MANDATORY STOCK'!BK19,'DETAIL SALES'!$AB$10:$AB$7501,"No",'DETAIL SALES'!$C$10:$C$7501,"1")</f>
        <v>0</v>
      </c>
      <c r="BO19" s="149">
        <f>COUNTIFS('DETAIL SALES'!$Q$10:$Q$7501,'FILL RATE MANDATORY STOCK'!BK19,'DETAIL SALES'!$AB$10:$AB$7501,"Full",'DETAIL SALES'!$C$10:$C$7501,"2")</f>
        <v>0</v>
      </c>
      <c r="BP19" s="149">
        <f>COUNTIFS('DETAIL SALES'!$Q$10:$Q$7501,'FILL RATE MANDATORY STOCK'!BK19,'DETAIL SALES'!$AB$10:$AB$7501,"No",'DETAIL SALES'!$C$10:$C$7501,"2")</f>
        <v>0</v>
      </c>
      <c r="BQ19" s="149">
        <f>COUNTIFS('DETAIL SALES'!$Q$10:$Q$7501,'FILL RATE MANDATORY STOCK'!BK19,'DETAIL SALES'!$AB$10:$AB$7501,"Full",'DETAIL SALES'!$C$10:$C$7501,"3")</f>
        <v>0</v>
      </c>
      <c r="BR19" s="149">
        <f>COUNTIFS('DETAIL SALES'!$Q$10:$Q$7501,'FILL RATE MANDATORY STOCK'!BK19,'DETAIL SALES'!$AB$10:$AB$7501,"No",'DETAIL SALES'!$C$10:$C$7501,"3")</f>
        <v>0</v>
      </c>
      <c r="BS19" s="149">
        <f>COUNTIFS('DETAIL SALES'!$Q$10:$Q$7501,'FILL RATE MANDATORY STOCK'!BK19,'DETAIL SALES'!$AB$10:$AB$7501,"Full",'DETAIL SALES'!$C$10:$C$7501,"4")</f>
        <v>0</v>
      </c>
      <c r="BT19" s="149">
        <f>COUNTIFS('DETAIL SALES'!$Q$10:$Q$7501,'FILL RATE MANDATORY STOCK'!BK19,'DETAIL SALES'!$AB$10:$AB$7501,"No",'DETAIL SALES'!$C$10:$C$7501,"4")</f>
        <v>0</v>
      </c>
      <c r="BU19" s="149">
        <f>COUNTIFS('DETAIL SALES'!$Q$10:$Q$7501,'FILL RATE MANDATORY STOCK'!BK19,'DETAIL SALES'!$AB$10:$AB$7501,"Full",'DETAIL SALES'!$C$10:$C$7501,"5")</f>
        <v>0</v>
      </c>
      <c r="BV19" s="149">
        <f>COUNTIFS('DETAIL SALES'!$Q$10:$Q$7501,'FILL RATE MANDATORY STOCK'!BK19,'DETAIL SALES'!$AB$10:$AB$7501,"No",'DETAIL SALES'!$C$10:$C$7501,"5")</f>
        <v>0</v>
      </c>
      <c r="BW19" s="149">
        <f>COUNTIFS('DETAIL SALES'!$Q$10:$Q$7501,'FILL RATE MANDATORY STOCK'!BK19,'DETAIL SALES'!$AB$10:$AB$7501,"Full",'DETAIL SALES'!$C$10:$C$7501,"6")</f>
        <v>0</v>
      </c>
      <c r="BX19" s="149">
        <f>COUNTIFS('DETAIL SALES'!$Q$10:$Q$7501,'FILL RATE MANDATORY STOCK'!BK19,'DETAIL SALES'!$AB$10:$AB$7501,"No",'DETAIL SALES'!$C$10:$C$7501,"6")</f>
        <v>0</v>
      </c>
      <c r="BY19" s="316">
        <f>COUNTIFS('DETAIL SALES'!$Q$10:$Q$7501,'FILL RATE MANDATORY STOCK'!BK19,'DETAIL SALES'!$AB$10:$AB$7501,"Full",'DETAIL SALES'!$C$10:$C$7501,"7")</f>
        <v>0</v>
      </c>
      <c r="BZ19" s="316">
        <f>COUNTIFS('DETAIL SALES'!$Q$10:$Q$7501,'FILL RATE MANDATORY STOCK'!BK19,'DETAIL SALES'!$AB$10:$AB$7501,"No",'DETAIL SALES'!$C$10:$C$7501,"7")</f>
        <v>0</v>
      </c>
      <c r="CA19" s="149">
        <f>COUNTIFS('DETAIL SALES'!$Q$10:$Q$7501,'FILL RATE MANDATORY STOCK'!BK19,'DETAIL SALES'!$AB$10:$AB$7501,"Full",'DETAIL SALES'!$C$10:$C$7501,"8")</f>
        <v>0</v>
      </c>
      <c r="CB19" s="149">
        <f>COUNTIFS('DETAIL SALES'!$Q$10:$Q$7501,'FILL RATE MANDATORY STOCK'!BK19,'DETAIL SALES'!$AB$10:$AB$7501,"No",'DETAIL SALES'!$C$10:$C$7501,"8")</f>
        <v>0</v>
      </c>
      <c r="CC19" s="149">
        <f>COUNTIFS('DETAIL SALES'!$Q$10:$Q$7501,'FILL RATE MANDATORY STOCK'!BK19,'DETAIL SALES'!$AB$10:$AB$7501,"Full",'DETAIL SALES'!$C$10:$C$7501,"9")</f>
        <v>0</v>
      </c>
      <c r="CD19" s="149">
        <f>COUNTIFS('DETAIL SALES'!$Q$10:$Q$7501,'FILL RATE MANDATORY STOCK'!BK19,'DETAIL SALES'!$AB$10:$AB$7501,"No",'DETAIL SALES'!$C$10:$C$7501,"9")</f>
        <v>0</v>
      </c>
      <c r="CE19" s="149">
        <f>COUNTIFS('DETAIL SALES'!$Q$10:$Q$7501,'FILL RATE MANDATORY STOCK'!BK19,'DETAIL SALES'!$AB$10:$AB$7501,"Full",'DETAIL SALES'!$C$10:$C$7501,"10")</f>
        <v>0</v>
      </c>
      <c r="CF19" s="149">
        <f>COUNTIFS('DETAIL SALES'!$Q$10:$Q$7501,'FILL RATE MANDATORY STOCK'!BK19,'DETAIL SALES'!$AB$10:$AB$7501,"No",'DETAIL SALES'!$C$10:$C$7501,"10")</f>
        <v>0</v>
      </c>
      <c r="CG19" s="149">
        <f>COUNTIFS('DETAIL SALES'!$Q$10:$Q$7501,'FILL RATE MANDATORY STOCK'!BK19,'DETAIL SALES'!$AB$10:$AB$7501,"Full",'DETAIL SALES'!$C$10:$C$7501,"11")</f>
        <v>0</v>
      </c>
      <c r="CH19" s="149">
        <f>COUNTIFS('DETAIL SALES'!$Q$10:$Q$7501,'FILL RATE MANDATORY STOCK'!BK19,'DETAIL SALES'!$AB$10:$AB$7501,"No",'DETAIL SALES'!$C$10:$C$7501,"11")</f>
        <v>0</v>
      </c>
      <c r="CI19" s="149">
        <f>COUNTIFS('DETAIL SALES'!$Q$10:$Q$7501,'FILL RATE MANDATORY STOCK'!BK19,'DETAIL SALES'!$AB$10:$AB$7501,"Full",'DETAIL SALES'!$C$10:$C$7501,"12")</f>
        <v>0</v>
      </c>
      <c r="CJ19" s="149">
        <f>COUNTIFS('DETAIL SALES'!$Q$10:$Q$7501,'FILL RATE MANDATORY STOCK'!BK19,'DETAIL SALES'!$AB$10:$AB$7501,"No",'DETAIL SALES'!$C$10:$C$7501,"12")</f>
        <v>0</v>
      </c>
      <c r="CK19" s="149">
        <f>COUNTIFS('DETAIL SALES'!$Q$10:$Q$7501,'FILL RATE MANDATORY STOCK'!BK19,'DETAIL SALES'!$AB$10:$AB$7501,"Full",'DETAIL SALES'!$C$10:$C$7501,"13")</f>
        <v>0</v>
      </c>
      <c r="CL19" s="149">
        <f>COUNTIFS('DETAIL SALES'!$Q$10:$Q$7501,'FILL RATE MANDATORY STOCK'!BK19,'DETAIL SALES'!$AB$10:$AB$7501,"No",'DETAIL SALES'!$C$10:$C$7501,"13")</f>
        <v>0</v>
      </c>
      <c r="CM19" s="316">
        <f>COUNTIFS('DETAIL SALES'!$Q$10:$Q$7501,'FILL RATE MANDATORY STOCK'!BK19,'DETAIL SALES'!$AB$10:$AB$7501,"Full",'DETAIL SALES'!$C$10:$C$7501,"14")</f>
        <v>0</v>
      </c>
      <c r="CN19" s="316">
        <f>COUNTIFS('DETAIL SALES'!$Q$10:$Q$7501,'FILL RATE MANDATORY STOCK'!BK19,'DETAIL SALES'!$AB$10:$AB$7501,"No",'DETAIL SALES'!$C$10:$C$7501,"14")</f>
        <v>0</v>
      </c>
      <c r="CO19" s="149">
        <f>COUNTIFS('DETAIL SALES'!$Q$10:$Q$7501,'FILL RATE MANDATORY STOCK'!BK19,'DETAIL SALES'!$AB$10:$AB$7501,"Full",'DETAIL SALES'!$C$10:$C$7501,"15")</f>
        <v>0</v>
      </c>
      <c r="CP19" s="149">
        <f>COUNTIFS('DETAIL SALES'!$Q$10:$Q$7501,'FILL RATE MANDATORY STOCK'!BK19,'DETAIL SALES'!$AB$10:$AB$7501,"No",'DETAIL SALES'!$C$10:$C$7501,"15")</f>
        <v>0</v>
      </c>
      <c r="CQ19" s="149">
        <f>COUNTIFS('DETAIL SALES'!$Q$10:$Q$7501,'FILL RATE MANDATORY STOCK'!BK19,'DETAIL SALES'!$AB$10:$AB$7501,"Full",'DETAIL SALES'!$C$10:$C$7501,"16")</f>
        <v>0</v>
      </c>
      <c r="CR19" s="149">
        <f>COUNTIFS('DETAIL SALES'!$Q$10:$Q$7501,'FILL RATE MANDATORY STOCK'!BK19,'DETAIL SALES'!$AB$10:$AB$7501,"No",'DETAIL SALES'!$C$10:$C$7501,"16")</f>
        <v>0</v>
      </c>
      <c r="CS19" s="149">
        <f>COUNTIFS('DETAIL SALES'!$Q$10:$Q$7501,'FILL RATE MANDATORY STOCK'!BK19,'DETAIL SALES'!$AB$10:$AB$7501,"Full",'DETAIL SALES'!$C$10:$C$7501,"17")</f>
        <v>0</v>
      </c>
      <c r="CT19" s="149">
        <f>COUNTIFS('DETAIL SALES'!$Q$10:$Q$7501,'FILL RATE MANDATORY STOCK'!BK19,'DETAIL SALES'!$AB$10:$AB$7501,"No",'DETAIL SALES'!$C$10:$C$7501,"17")</f>
        <v>0</v>
      </c>
      <c r="CU19" s="149">
        <f>COUNTIFS('DETAIL SALES'!$Q$10:$Q$7501,'FILL RATE MANDATORY STOCK'!BK19,'DETAIL SALES'!$AB$10:$AB$7501,"Full",'DETAIL SALES'!$C$10:$C$7501,"18")</f>
        <v>0</v>
      </c>
      <c r="CV19" s="149">
        <f>COUNTIFS('DETAIL SALES'!$Q$10:$Q$7501,'FILL RATE MANDATORY STOCK'!BK19,'DETAIL SALES'!$AB$10:$AB$7501,"No",'DETAIL SALES'!$C$10:$C$7501,"18")</f>
        <v>0</v>
      </c>
      <c r="CW19" s="149">
        <f>COUNTIFS('DETAIL SALES'!$Q$10:$Q$7501,'FILL RATE MANDATORY STOCK'!BK19,'DETAIL SALES'!$AB$10:$AB$7501,"Full",'DETAIL SALES'!$C$10:$C$7501,"19")</f>
        <v>0</v>
      </c>
      <c r="CX19" s="149">
        <f>COUNTIFS('DETAIL SALES'!$Q$10:$Q$7501,'FILL RATE MANDATORY STOCK'!BK19,'DETAIL SALES'!$AB$10:$AB$7501,"No",'DETAIL SALES'!$C$10:$C$7501,"19")</f>
        <v>0</v>
      </c>
      <c r="CY19" s="149">
        <f>COUNTIFS('DETAIL SALES'!$Q$10:$Q$7501,'FILL RATE MANDATORY STOCK'!BK19,'DETAIL SALES'!$AB$10:$AB$7501,"Full",'DETAIL SALES'!$C$10:$C$7501,"20")</f>
        <v>0</v>
      </c>
      <c r="CZ19" s="149">
        <f>COUNTIFS('DETAIL SALES'!$Q$10:$Q$7501,'FILL RATE MANDATORY STOCK'!BK19,'DETAIL SALES'!$AB$10:$AB$7501,"No",'DETAIL SALES'!$C$10:$C$7501,"20")</f>
        <v>0</v>
      </c>
      <c r="DA19" s="316">
        <f>COUNTIFS('DETAIL SALES'!$Q$10:$Q$7501,'FILL RATE MANDATORY STOCK'!BK19,'DETAIL SALES'!$AB$10:$AB$7501,"Full",'DETAIL SALES'!$C$10:$C$7501,"21")</f>
        <v>0</v>
      </c>
      <c r="DB19" s="316">
        <f>COUNTIFS('DETAIL SALES'!$Q$10:$Q$7501,'FILL RATE MANDATORY STOCK'!BK19,'DETAIL SALES'!$AB$10:$AB$7501,"No",'DETAIL SALES'!$C$10:$C$7501,"21")</f>
        <v>0</v>
      </c>
      <c r="DC19" s="149">
        <f>COUNTIFS('DETAIL SALES'!$Q$10:$Q$7501,'FILL RATE MANDATORY STOCK'!BK19,'DETAIL SALES'!$AB$10:$AB$7501,"Full",'DETAIL SALES'!$C$10:$C$7501,"22")</f>
        <v>0</v>
      </c>
      <c r="DD19" s="149">
        <f>COUNTIFS('DETAIL SALES'!$Q$10:$Q$7501,'FILL RATE MANDATORY STOCK'!BK19,'DETAIL SALES'!$AB$10:$AB$7501,"No",'DETAIL SALES'!$C$10:$C$7501,"22")</f>
        <v>0</v>
      </c>
      <c r="DE19" s="149">
        <f>COUNTIFS('DETAIL SALES'!$Q$10:$Q$7501,'FILL RATE MANDATORY STOCK'!BK19,'DETAIL SALES'!$AB$10:$AB$7501,"Full",'DETAIL SALES'!$C$10:$C$7501,"23")</f>
        <v>0</v>
      </c>
      <c r="DF19" s="149">
        <f>COUNTIFS('DETAIL SALES'!$Q$10:$Q$7501,'FILL RATE MANDATORY STOCK'!BK19,'DETAIL SALES'!$AB$10:$AB$7501,"No",'DETAIL SALES'!$C$10:$C$7501,"23")</f>
        <v>0</v>
      </c>
      <c r="DG19" s="149">
        <f>COUNTIFS('DETAIL SALES'!$Q$10:$Q$7501,'FILL RATE MANDATORY STOCK'!BK19,'DETAIL SALES'!$AB$10:$AB$7501,"Full",'DETAIL SALES'!$C$10:$C$7501,"24")</f>
        <v>0</v>
      </c>
      <c r="DH19" s="149">
        <f>COUNTIFS('DETAIL SALES'!$Q$10:$Q$7501,'FILL RATE MANDATORY STOCK'!BK19,'DETAIL SALES'!$AB$10:$AB$7501,"No",'DETAIL SALES'!$C$10:$C$7501,"24")</f>
        <v>0</v>
      </c>
      <c r="DI19" s="149">
        <f>COUNTIFS('DETAIL SALES'!$Q$10:$Q$7501,'FILL RATE MANDATORY STOCK'!BK19,'DETAIL SALES'!$AB$10:$AB$7501,"Full",'DETAIL SALES'!$C$10:$C$7501,"25")</f>
        <v>0</v>
      </c>
      <c r="DJ19" s="149">
        <f>COUNTIFS('DETAIL SALES'!$Q$10:$Q$7501,'FILL RATE MANDATORY STOCK'!BK19,'DETAIL SALES'!$AB$10:$AB$7501,"No",'DETAIL SALES'!$C$10:$C$7501,"25")</f>
        <v>0</v>
      </c>
      <c r="DK19" s="149">
        <f>COUNTIFS('DETAIL SALES'!$Q$10:$Q$7501,'FILL RATE MANDATORY STOCK'!BK19,'DETAIL SALES'!$AB$10:$AB$7501,"Full",'DETAIL SALES'!$C$10:$C$7501,"26")</f>
        <v>0</v>
      </c>
      <c r="DL19" s="149">
        <f>COUNTIFS('DETAIL SALES'!$Q$10:$Q$7501,'FILL RATE MANDATORY STOCK'!BK19,'DETAIL SALES'!$AB$10:$AB$7501,"No",'DETAIL SALES'!$C$10:$C$7501,"26")</f>
        <v>0</v>
      </c>
      <c r="DM19" s="149">
        <f>COUNTIFS('DETAIL SALES'!$Q$10:$Q$7501,'FILL RATE MANDATORY STOCK'!BK19,'DETAIL SALES'!$AB$10:$AB$7501,"Full",'DETAIL SALES'!$C$10:$C$7501,"27")</f>
        <v>0</v>
      </c>
      <c r="DN19" s="149">
        <f>COUNTIFS('DETAIL SALES'!$Q$10:$Q$7501,'FILL RATE MANDATORY STOCK'!BK19,'DETAIL SALES'!$AB$10:$AB$7501,"No",'DETAIL SALES'!$C$10:$C$7501,"27")</f>
        <v>0</v>
      </c>
      <c r="DO19" s="316">
        <f>COUNTIFS('DETAIL SALES'!$Q$10:$Q$7501,'FILL RATE MANDATORY STOCK'!BK19,'DETAIL SALES'!$AB$10:$AB$7501,"Full",'DETAIL SALES'!$C$10:$C$7501,"28")</f>
        <v>0</v>
      </c>
      <c r="DP19" s="316">
        <f>COUNTIFS('DETAIL SALES'!$Q$10:$Q$7501,'FILL RATE MANDATORY STOCK'!BK19,'DETAIL SALES'!$AB$10:$AB$7501,"No",'DETAIL SALES'!$C$10:$C$7501,"28")</f>
        <v>0</v>
      </c>
      <c r="DQ19" s="149">
        <f>COUNTIFS('DETAIL SALES'!$Q$10:$Q$7501,'FILL RATE MANDATORY STOCK'!BK19,'DETAIL SALES'!$AB$10:$AB$7501,"Full",'DETAIL SALES'!$C$10:$C$7501,"29")</f>
        <v>0</v>
      </c>
      <c r="DR19" s="149">
        <f>COUNTIFS('DETAIL SALES'!$Q$10:$Q$7501,'FILL RATE MANDATORY STOCK'!BK19,'DETAIL SALES'!$AB$10:$AB$7501,"No",'DETAIL SALES'!$C$10:$C$7501,"29")</f>
        <v>0</v>
      </c>
      <c r="DS19" s="149">
        <f>COUNTIFS('DETAIL SALES'!$Q$10:$Q$7501,'FILL RATE MANDATORY STOCK'!BK19,'DETAIL SALES'!$AB$10:$AB$7501,"Full",'DETAIL SALES'!$C$10:$C$7501,"30")</f>
        <v>0</v>
      </c>
      <c r="DT19" s="149">
        <f>COUNTIFS('DETAIL SALES'!$Q$10:$Q$7501,'FILL RATE MANDATORY STOCK'!BK19,'DETAIL SALES'!$AB$10:$AB$7501,"No",'DETAIL SALES'!$C$10:$C$7501,"30")</f>
        <v>0</v>
      </c>
      <c r="DU19" s="149">
        <f>COUNTIFS('DETAIL SALES'!$Q$10:$Q$7501,'FILL RATE MANDATORY STOCK'!\,'DETAIL SALES'!$AB$10:$AB$7501,"Full",'DETAIL SALES'!$C$10:$C$7501,"31")</f>
        <v>0</v>
      </c>
      <c r="DV19" s="153">
        <f>COUNTIFS('DETAIL SALES'!$Q$10:$Q$7501,'FILL RATE MANDATORY STOCK'!BK19,'DETAIL SALES'!$AB$10:$AB$7501,"No",'DETAIL SALES'!$C$10:$C$7501,"31")</f>
        <v>0</v>
      </c>
      <c r="DW19" s="271">
        <f t="shared" si="17"/>
        <v>0</v>
      </c>
      <c r="DX19" s="150">
        <f t="shared" si="17"/>
        <v>0</v>
      </c>
      <c r="DY19" s="150">
        <f t="shared" si="18"/>
        <v>0</v>
      </c>
      <c r="DZ19" s="272" t="e">
        <f t="shared" si="19"/>
        <v>#DIV/0!</v>
      </c>
    </row>
    <row r="20" spans="1:130" s="141" customFormat="1" ht="15.5">
      <c r="A20" s="134">
        <v>11</v>
      </c>
      <c r="B20" s="286"/>
      <c r="C20" s="146">
        <f t="shared" si="8"/>
        <v>0</v>
      </c>
      <c r="D20" s="146">
        <f t="shared" si="9"/>
        <v>1</v>
      </c>
      <c r="E20" s="146">
        <f t="shared" si="10"/>
        <v>1900</v>
      </c>
      <c r="F20" s="287"/>
      <c r="G20" s="287"/>
      <c r="H20" s="287"/>
      <c r="I20" s="288"/>
      <c r="J20" s="287"/>
      <c r="K20" s="288"/>
      <c r="L20" s="134"/>
      <c r="M20" s="133"/>
      <c r="N20" s="288"/>
      <c r="O20" s="134"/>
      <c r="P20" s="166"/>
      <c r="Q20" s="289"/>
      <c r="R20" s="165"/>
      <c r="S20" s="290"/>
      <c r="T20" s="290"/>
      <c r="U20" s="290"/>
      <c r="V20" s="290"/>
      <c r="W20" s="166"/>
      <c r="X20" s="87"/>
      <c r="Y20" s="418">
        <f t="shared" si="11"/>
        <v>0</v>
      </c>
      <c r="Z20" s="291">
        <f t="shared" si="12"/>
        <v>0</v>
      </c>
      <c r="AA20" s="163"/>
      <c r="AB20" s="177" t="str">
        <f t="shared" si="13"/>
        <v/>
      </c>
      <c r="AC20" s="283" t="str">
        <f t="shared" si="14"/>
        <v/>
      </c>
      <c r="AD20" s="283" t="str">
        <f t="shared" si="15"/>
        <v/>
      </c>
      <c r="AE20" s="163"/>
      <c r="AF20" s="162"/>
      <c r="AH20" s="191"/>
      <c r="AI20" s="187"/>
      <c r="AJ20" s="389">
        <v>9</v>
      </c>
      <c r="AK20" s="443" t="s">
        <v>615</v>
      </c>
      <c r="AL20" s="386" t="s">
        <v>627</v>
      </c>
      <c r="AM20" s="351"/>
      <c r="AN20" s="415" t="s">
        <v>548</v>
      </c>
      <c r="AP20" s="581"/>
      <c r="AQ20" s="443" t="s">
        <v>609</v>
      </c>
      <c r="AR20" s="386"/>
      <c r="AS20" s="386"/>
      <c r="AT20" s="386"/>
      <c r="AU20" s="386"/>
      <c r="AV20" s="386"/>
      <c r="AW20" s="386" t="e">
        <f>AV20/$AV$40</f>
        <v>#DIV/0!</v>
      </c>
      <c r="AX20" s="386"/>
      <c r="AY20" s="386"/>
      <c r="AZ20" s="386" t="e">
        <f>AY20/(AX20+AY20)</f>
        <v>#DIV/0!</v>
      </c>
      <c r="BD20" s="781"/>
      <c r="BE20" s="100">
        <f t="shared" si="23"/>
        <v>9</v>
      </c>
      <c r="BF20" s="100" t="s">
        <v>282</v>
      </c>
      <c r="BG20" s="100" t="s">
        <v>283</v>
      </c>
      <c r="BH20" s="149" t="s">
        <v>82</v>
      </c>
      <c r="BI20" s="169" t="e">
        <f>VLOOKUP(BH20,#REF!,8,FALSE)</f>
        <v>#REF!</v>
      </c>
      <c r="BJ20" s="224">
        <v>20000</v>
      </c>
      <c r="BK20" s="153">
        <v>1</v>
      </c>
      <c r="BL20" s="153">
        <v>0.83333333333333337</v>
      </c>
      <c r="BM20" s="594">
        <f>COUNTIFS('DETAIL SALES'!$Q$10:$Q$7501,'FILL RATE MANDATORY STOCK'!BK20,'DETAIL SALES'!$AB$10:$AB$7501,"Full",'DETAIL SALES'!$C$10:$C$7501,"1")</f>
        <v>0</v>
      </c>
      <c r="BN20" s="149">
        <f>COUNTIFS('DETAIL SALES'!$Q$10:$Q$7501,'FILL RATE MANDATORY STOCK'!BK20,'DETAIL SALES'!$AB$10:$AB$7501,"No",'DETAIL SALES'!$C$10:$C$7501,"1")</f>
        <v>0</v>
      </c>
      <c r="BO20" s="149">
        <f>COUNTIFS('DETAIL SALES'!$Q$10:$Q$7501,'FILL RATE MANDATORY STOCK'!BK20,'DETAIL SALES'!$AB$10:$AB$7501,"Full",'DETAIL SALES'!$C$10:$C$7501,"2")</f>
        <v>0</v>
      </c>
      <c r="BP20" s="149">
        <f>COUNTIFS('DETAIL SALES'!$Q$10:$Q$7501,'FILL RATE MANDATORY STOCK'!BK20,'DETAIL SALES'!$AB$10:$AB$7501,"No",'DETAIL SALES'!$C$10:$C$7501,"2")</f>
        <v>0</v>
      </c>
      <c r="BQ20" s="149">
        <f>COUNTIFS('DETAIL SALES'!$Q$10:$Q$7501,'FILL RATE MANDATORY STOCK'!BK20,'DETAIL SALES'!$AB$10:$AB$7501,"Full",'DETAIL SALES'!$C$10:$C$7501,"3")</f>
        <v>0</v>
      </c>
      <c r="BR20" s="149">
        <f>COUNTIFS('DETAIL SALES'!$Q$10:$Q$7501,'FILL RATE MANDATORY STOCK'!BK20,'DETAIL SALES'!$AB$10:$AB$7501,"No",'DETAIL SALES'!$C$10:$C$7501,"3")</f>
        <v>0</v>
      </c>
      <c r="BS20" s="149">
        <f>COUNTIFS('DETAIL SALES'!$Q$10:$Q$7501,'FILL RATE MANDATORY STOCK'!BK20,'DETAIL SALES'!$AB$10:$AB$7501,"Full",'DETAIL SALES'!$C$10:$C$7501,"4")</f>
        <v>0</v>
      </c>
      <c r="BT20" s="149">
        <f>COUNTIFS('DETAIL SALES'!$Q$10:$Q$7501,'FILL RATE MANDATORY STOCK'!BK20,'DETAIL SALES'!$AB$10:$AB$7501,"No",'DETAIL SALES'!$C$10:$C$7501,"4")</f>
        <v>0</v>
      </c>
      <c r="BU20" s="149">
        <f>COUNTIFS('DETAIL SALES'!$Q$10:$Q$7501,'FILL RATE MANDATORY STOCK'!BK20,'DETAIL SALES'!$AB$10:$AB$7501,"Full",'DETAIL SALES'!$C$10:$C$7501,"5")</f>
        <v>0</v>
      </c>
      <c r="BV20" s="149">
        <f>COUNTIFS('DETAIL SALES'!$Q$10:$Q$7501,'FILL RATE MANDATORY STOCK'!BK20,'DETAIL SALES'!$AB$10:$AB$7501,"No",'DETAIL SALES'!$C$10:$C$7501,"5")</f>
        <v>0</v>
      </c>
      <c r="BW20" s="149">
        <f>COUNTIFS('DETAIL SALES'!$Q$10:$Q$7501,'FILL RATE MANDATORY STOCK'!BK20,'DETAIL SALES'!$AB$10:$AB$7501,"Full",'DETAIL SALES'!$C$10:$C$7501,"6")</f>
        <v>0</v>
      </c>
      <c r="BX20" s="149">
        <f>COUNTIFS('DETAIL SALES'!$Q$10:$Q$7501,'FILL RATE MANDATORY STOCK'!BK20,'DETAIL SALES'!$AB$10:$AB$7501,"No",'DETAIL SALES'!$C$10:$C$7501,"6")</f>
        <v>0</v>
      </c>
      <c r="BY20" s="316">
        <f>COUNTIFS('DETAIL SALES'!$Q$10:$Q$7501,'FILL RATE MANDATORY STOCK'!BK20,'DETAIL SALES'!$AB$10:$AB$7501,"Full",'DETAIL SALES'!$C$10:$C$7501,"7")</f>
        <v>0</v>
      </c>
      <c r="BZ20" s="316">
        <f>COUNTIFS('DETAIL SALES'!$Q$10:$Q$7501,'FILL RATE MANDATORY STOCK'!BK20,'DETAIL SALES'!$AB$10:$AB$7501,"No",'DETAIL SALES'!$C$10:$C$7501,"7")</f>
        <v>0</v>
      </c>
      <c r="CA20" s="149">
        <f>COUNTIFS('DETAIL SALES'!$Q$10:$Q$7501,'FILL RATE MANDATORY STOCK'!BK20,'DETAIL SALES'!$AB$10:$AB$7501,"Full",'DETAIL SALES'!$C$10:$C$7501,"8")</f>
        <v>0</v>
      </c>
      <c r="CB20" s="149">
        <f>COUNTIFS('DETAIL SALES'!$Q$10:$Q$7501,'FILL RATE MANDATORY STOCK'!BK20,'DETAIL SALES'!$AB$10:$AB$7501,"No",'DETAIL SALES'!$C$10:$C$7501,"8")</f>
        <v>0</v>
      </c>
      <c r="CC20" s="149">
        <f>COUNTIFS('DETAIL SALES'!$Q$10:$Q$7501,'FILL RATE MANDATORY STOCK'!BK20,'DETAIL SALES'!$AB$10:$AB$7501,"Full",'DETAIL SALES'!$C$10:$C$7501,"9")</f>
        <v>0</v>
      </c>
      <c r="CD20" s="149">
        <f>COUNTIFS('DETAIL SALES'!$Q$10:$Q$7501,'FILL RATE MANDATORY STOCK'!BK20,'DETAIL SALES'!$AB$10:$AB$7501,"No",'DETAIL SALES'!$C$10:$C$7501,"9")</f>
        <v>0</v>
      </c>
      <c r="CE20" s="149">
        <f>COUNTIFS('DETAIL SALES'!$Q$10:$Q$7501,'FILL RATE MANDATORY STOCK'!BK20,'DETAIL SALES'!$AB$10:$AB$7501,"Full",'DETAIL SALES'!$C$10:$C$7501,"10")</f>
        <v>0</v>
      </c>
      <c r="CF20" s="149">
        <f>COUNTIFS('DETAIL SALES'!$Q$10:$Q$7501,'FILL RATE MANDATORY STOCK'!BK20,'DETAIL SALES'!$AB$10:$AB$7501,"No",'DETAIL SALES'!$C$10:$C$7501,"10")</f>
        <v>0</v>
      </c>
      <c r="CG20" s="149">
        <f>COUNTIFS('DETAIL SALES'!$Q$10:$Q$7501,'FILL RATE MANDATORY STOCK'!BK20,'DETAIL SALES'!$AB$10:$AB$7501,"Full",'DETAIL SALES'!$C$10:$C$7501,"11")</f>
        <v>0</v>
      </c>
      <c r="CH20" s="149">
        <f>COUNTIFS('DETAIL SALES'!$Q$10:$Q$7501,'FILL RATE MANDATORY STOCK'!BK20,'DETAIL SALES'!$AB$10:$AB$7501,"No",'DETAIL SALES'!$C$10:$C$7501,"11")</f>
        <v>0</v>
      </c>
      <c r="CI20" s="149">
        <f>COUNTIFS('DETAIL SALES'!$Q$10:$Q$7501,'FILL RATE MANDATORY STOCK'!BK20,'DETAIL SALES'!$AB$10:$AB$7501,"Full",'DETAIL SALES'!$C$10:$C$7501,"12")</f>
        <v>0</v>
      </c>
      <c r="CJ20" s="149">
        <f>COUNTIFS('DETAIL SALES'!$Q$10:$Q$7501,'FILL RATE MANDATORY STOCK'!BK20,'DETAIL SALES'!$AB$10:$AB$7501,"No",'DETAIL SALES'!$C$10:$C$7501,"12")</f>
        <v>0</v>
      </c>
      <c r="CK20" s="149">
        <f>COUNTIFS('DETAIL SALES'!$Q$10:$Q$7501,'FILL RATE MANDATORY STOCK'!BK20,'DETAIL SALES'!$AB$10:$AB$7501,"Full",'DETAIL SALES'!$C$10:$C$7501,"13")</f>
        <v>0</v>
      </c>
      <c r="CL20" s="149">
        <f>COUNTIFS('DETAIL SALES'!$Q$10:$Q$7501,'FILL RATE MANDATORY STOCK'!BK20,'DETAIL SALES'!$AB$10:$AB$7501,"No",'DETAIL SALES'!$C$10:$C$7501,"13")</f>
        <v>0</v>
      </c>
      <c r="CM20" s="316">
        <f>COUNTIFS('DETAIL SALES'!$Q$10:$Q$7501,'FILL RATE MANDATORY STOCK'!BK20,'DETAIL SALES'!$AB$10:$AB$7501,"Full",'DETAIL SALES'!$C$10:$C$7501,"14")</f>
        <v>0</v>
      </c>
      <c r="CN20" s="316">
        <f>COUNTIFS('DETAIL SALES'!$Q$10:$Q$7501,'FILL RATE MANDATORY STOCK'!BK20,'DETAIL SALES'!$AB$10:$AB$7501,"No",'DETAIL SALES'!$C$10:$C$7501,"14")</f>
        <v>0</v>
      </c>
      <c r="CO20" s="149">
        <f>COUNTIFS('DETAIL SALES'!$Q$10:$Q$7501,'FILL RATE MANDATORY STOCK'!BK20,'DETAIL SALES'!$AB$10:$AB$7501,"Full",'DETAIL SALES'!$C$10:$C$7501,"15")</f>
        <v>0</v>
      </c>
      <c r="CP20" s="149">
        <f>COUNTIFS('DETAIL SALES'!$Q$10:$Q$7501,'FILL RATE MANDATORY STOCK'!BK20,'DETAIL SALES'!$AB$10:$AB$7501,"No",'DETAIL SALES'!$C$10:$C$7501,"15")</f>
        <v>0</v>
      </c>
      <c r="CQ20" s="149">
        <f>COUNTIFS('DETAIL SALES'!$Q$10:$Q$7501,'FILL RATE MANDATORY STOCK'!BK20,'DETAIL SALES'!$AB$10:$AB$7501,"Full",'DETAIL SALES'!$C$10:$C$7501,"16")</f>
        <v>0</v>
      </c>
      <c r="CR20" s="149">
        <f>COUNTIFS('DETAIL SALES'!$Q$10:$Q$7501,'FILL RATE MANDATORY STOCK'!BK20,'DETAIL SALES'!$AB$10:$AB$7501,"No",'DETAIL SALES'!$C$10:$C$7501,"16")</f>
        <v>0</v>
      </c>
      <c r="CS20" s="149">
        <f>COUNTIFS('DETAIL SALES'!$Q$10:$Q$7501,'FILL RATE MANDATORY STOCK'!BK20,'DETAIL SALES'!$AB$10:$AB$7501,"Full",'DETAIL SALES'!$C$10:$C$7501,"17")</f>
        <v>0</v>
      </c>
      <c r="CT20" s="149">
        <f>COUNTIFS('DETAIL SALES'!$Q$10:$Q$7501,'FILL RATE MANDATORY STOCK'!BK20,'DETAIL SALES'!$AB$10:$AB$7501,"No",'DETAIL SALES'!$C$10:$C$7501,"17")</f>
        <v>0</v>
      </c>
      <c r="CU20" s="149">
        <f>COUNTIFS('DETAIL SALES'!$Q$10:$Q$7501,'FILL RATE MANDATORY STOCK'!BK20,'DETAIL SALES'!$AB$10:$AB$7501,"Full",'DETAIL SALES'!$C$10:$C$7501,"18")</f>
        <v>0</v>
      </c>
      <c r="CV20" s="149">
        <f>COUNTIFS('DETAIL SALES'!$Q$10:$Q$7501,'FILL RATE MANDATORY STOCK'!BK20,'DETAIL SALES'!$AB$10:$AB$7501,"No",'DETAIL SALES'!$C$10:$C$7501,"18")</f>
        <v>0</v>
      </c>
      <c r="CW20" s="149">
        <f>COUNTIFS('DETAIL SALES'!$Q$10:$Q$7501,'FILL RATE MANDATORY STOCK'!BK20,'DETAIL SALES'!$AB$10:$AB$7501,"Full",'DETAIL SALES'!$C$10:$C$7501,"19")</f>
        <v>0</v>
      </c>
      <c r="CX20" s="149">
        <f>COUNTIFS('DETAIL SALES'!$Q$10:$Q$7501,'FILL RATE MANDATORY STOCK'!BK20,'DETAIL SALES'!$AB$10:$AB$7501,"No",'DETAIL SALES'!$C$10:$C$7501,"19")</f>
        <v>0</v>
      </c>
      <c r="CY20" s="149">
        <f>COUNTIFS('DETAIL SALES'!$Q$10:$Q$7501,'FILL RATE MANDATORY STOCK'!BK20,'DETAIL SALES'!$AB$10:$AB$7501,"Full",'DETAIL SALES'!$C$10:$C$7501,"20")</f>
        <v>0</v>
      </c>
      <c r="CZ20" s="149">
        <f>COUNTIFS('DETAIL SALES'!$Q$10:$Q$7501,'FILL RATE MANDATORY STOCK'!BK20,'DETAIL SALES'!$AB$10:$AB$7501,"No",'DETAIL SALES'!$C$10:$C$7501,"20")</f>
        <v>0</v>
      </c>
      <c r="DA20" s="316">
        <f>COUNTIFS('DETAIL SALES'!$Q$10:$Q$7501,'FILL RATE MANDATORY STOCK'!BK20,'DETAIL SALES'!$AB$10:$AB$7501,"Full",'DETAIL SALES'!$C$10:$C$7501,"21")</f>
        <v>0</v>
      </c>
      <c r="DB20" s="316">
        <f>COUNTIFS('DETAIL SALES'!$Q$10:$Q$7501,'FILL RATE MANDATORY STOCK'!BK20,'DETAIL SALES'!$AB$10:$AB$7501,"No",'DETAIL SALES'!$C$10:$C$7501,"21")</f>
        <v>0</v>
      </c>
      <c r="DC20" s="149">
        <f>COUNTIFS('DETAIL SALES'!$Q$10:$Q$7501,'FILL RATE MANDATORY STOCK'!BK20,'DETAIL SALES'!$AB$10:$AB$7501,"Full",'DETAIL SALES'!$C$10:$C$7501,"22")</f>
        <v>0</v>
      </c>
      <c r="DD20" s="149">
        <f>COUNTIFS('DETAIL SALES'!$Q$10:$Q$7501,'FILL RATE MANDATORY STOCK'!BK20,'DETAIL SALES'!$AB$10:$AB$7501,"No",'DETAIL SALES'!$C$10:$C$7501,"22")</f>
        <v>0</v>
      </c>
      <c r="DE20" s="149">
        <f>COUNTIFS('DETAIL SALES'!$Q$10:$Q$7501,'FILL RATE MANDATORY STOCK'!BK20,'DETAIL SALES'!$AB$10:$AB$7501,"Full",'DETAIL SALES'!$C$10:$C$7501,"23")</f>
        <v>0</v>
      </c>
      <c r="DF20" s="149">
        <f>COUNTIFS('DETAIL SALES'!$Q$10:$Q$7501,'FILL RATE MANDATORY STOCK'!BK20,'DETAIL SALES'!$AB$10:$AB$7501,"No",'DETAIL SALES'!$C$10:$C$7501,"23")</f>
        <v>0</v>
      </c>
      <c r="DG20" s="149">
        <f>COUNTIFS('DETAIL SALES'!$Q$10:$Q$7501,'FILL RATE MANDATORY STOCK'!BK20,'DETAIL SALES'!$AB$10:$AB$7501,"Full",'DETAIL SALES'!$C$10:$C$7501,"24")</f>
        <v>0</v>
      </c>
      <c r="DH20" s="149">
        <f>COUNTIFS('DETAIL SALES'!$Q$10:$Q$7501,'FILL RATE MANDATORY STOCK'!BK20,'DETAIL SALES'!$AB$10:$AB$7501,"No",'DETAIL SALES'!$C$10:$C$7501,"24")</f>
        <v>0</v>
      </c>
      <c r="DI20" s="149">
        <f>COUNTIFS('DETAIL SALES'!$Q$10:$Q$7501,'FILL RATE MANDATORY STOCK'!BK20,'DETAIL SALES'!$AB$10:$AB$7501,"Full",'DETAIL SALES'!$C$10:$C$7501,"25")</f>
        <v>0</v>
      </c>
      <c r="DJ20" s="149">
        <f>COUNTIFS('DETAIL SALES'!$Q$10:$Q$7501,'FILL RATE MANDATORY STOCK'!BK20,'DETAIL SALES'!$AB$10:$AB$7501,"No",'DETAIL SALES'!$C$10:$C$7501,"25")</f>
        <v>0</v>
      </c>
      <c r="DK20" s="149">
        <f>COUNTIFS('DETAIL SALES'!$Q$10:$Q$7501,'FILL RATE MANDATORY STOCK'!BK20,'DETAIL SALES'!$AB$10:$AB$7501,"Full",'DETAIL SALES'!$C$10:$C$7501,"26")</f>
        <v>0</v>
      </c>
      <c r="DL20" s="149">
        <f>COUNTIFS('DETAIL SALES'!$Q$10:$Q$7501,'FILL RATE MANDATORY STOCK'!BK20,'DETAIL SALES'!$AB$10:$AB$7501,"No",'DETAIL SALES'!$C$10:$C$7501,"26")</f>
        <v>0</v>
      </c>
      <c r="DM20" s="149">
        <f>COUNTIFS('DETAIL SALES'!$Q$10:$Q$7501,'FILL RATE MANDATORY STOCK'!BK20,'DETAIL SALES'!$AB$10:$AB$7501,"Full",'DETAIL SALES'!$C$10:$C$7501,"27")</f>
        <v>0</v>
      </c>
      <c r="DN20" s="149">
        <f>COUNTIFS('DETAIL SALES'!$Q$10:$Q$7501,'FILL RATE MANDATORY STOCK'!BK20,'DETAIL SALES'!$AB$10:$AB$7501,"No",'DETAIL SALES'!$C$10:$C$7501,"27")</f>
        <v>0</v>
      </c>
      <c r="DO20" s="316">
        <f>COUNTIFS('DETAIL SALES'!$Q$10:$Q$7501,'FILL RATE MANDATORY STOCK'!BK20,'DETAIL SALES'!$AB$10:$AB$7501,"Full",'DETAIL SALES'!$C$10:$C$7501,"28")</f>
        <v>0</v>
      </c>
      <c r="DP20" s="316">
        <f>COUNTIFS('DETAIL SALES'!$Q$10:$Q$7501,'FILL RATE MANDATORY STOCK'!BK20,'DETAIL SALES'!$AB$10:$AB$7501,"No",'DETAIL SALES'!$C$10:$C$7501,"28")</f>
        <v>0</v>
      </c>
      <c r="DQ20" s="149">
        <f>COUNTIFS('DETAIL SALES'!$Q$10:$Q$7501,'FILL RATE MANDATORY STOCK'!BK20,'DETAIL SALES'!$AB$10:$AB$7501,"Full",'DETAIL SALES'!$C$10:$C$7501,"29")</f>
        <v>0</v>
      </c>
      <c r="DR20" s="149">
        <f>COUNTIFS('DETAIL SALES'!$Q$10:$Q$7501,'FILL RATE MANDATORY STOCK'!BK20,'DETAIL SALES'!$AB$10:$AB$7501,"No",'DETAIL SALES'!$C$10:$C$7501,"29")</f>
        <v>0</v>
      </c>
      <c r="DS20" s="149">
        <f>COUNTIFS('DETAIL SALES'!$Q$10:$Q$7501,'FILL RATE MANDATORY STOCK'!BK20,'DETAIL SALES'!$AB$10:$AB$7501,"Full",'DETAIL SALES'!$C$10:$C$7501,"30")</f>
        <v>0</v>
      </c>
      <c r="DT20" s="149">
        <f>COUNTIFS('DETAIL SALES'!$Q$10:$Q$7501,'FILL RATE MANDATORY STOCK'!BK20,'DETAIL SALES'!$AB$10:$AB$7501,"No",'DETAIL SALES'!$C$10:$C$7501,"30")</f>
        <v>0</v>
      </c>
      <c r="DU20" s="149">
        <f>COUNTIFS('DETAIL SALES'!$Q$10:$Q$7501,'FILL RATE MANDATORY STOCK'!\,'DETAIL SALES'!$AB$10:$AB$7501,"Full",'DETAIL SALES'!$C$10:$C$7501,"31")</f>
        <v>0</v>
      </c>
      <c r="DV20" s="153">
        <f>COUNTIFS('DETAIL SALES'!$Q$10:$Q$7501,'FILL RATE MANDATORY STOCK'!BK20,'DETAIL SALES'!$AB$10:$AB$7501,"No",'DETAIL SALES'!$C$10:$C$7501,"31")</f>
        <v>0</v>
      </c>
      <c r="DW20" s="271">
        <f t="shared" si="17"/>
        <v>0</v>
      </c>
      <c r="DX20" s="150">
        <f t="shared" si="17"/>
        <v>0</v>
      </c>
      <c r="DY20" s="150">
        <f t="shared" si="18"/>
        <v>0</v>
      </c>
      <c r="DZ20" s="272" t="e">
        <f t="shared" si="19"/>
        <v>#DIV/0!</v>
      </c>
    </row>
    <row r="21" spans="1:130" s="141" customFormat="1" ht="15.5">
      <c r="A21" s="134">
        <v>12</v>
      </c>
      <c r="B21" s="286"/>
      <c r="C21" s="146">
        <f t="shared" si="8"/>
        <v>0</v>
      </c>
      <c r="D21" s="146">
        <f t="shared" si="9"/>
        <v>1</v>
      </c>
      <c r="E21" s="146">
        <f t="shared" si="10"/>
        <v>1900</v>
      </c>
      <c r="F21" s="287"/>
      <c r="G21" s="287"/>
      <c r="H21" s="287"/>
      <c r="I21" s="288"/>
      <c r="J21" s="287"/>
      <c r="K21" s="288"/>
      <c r="L21" s="134"/>
      <c r="M21" s="133"/>
      <c r="N21" s="288"/>
      <c r="O21" s="134"/>
      <c r="P21" s="166"/>
      <c r="Q21" s="289"/>
      <c r="R21" s="165"/>
      <c r="S21" s="290"/>
      <c r="T21" s="290"/>
      <c r="U21" s="290"/>
      <c r="V21" s="290"/>
      <c r="W21" s="166"/>
      <c r="X21" s="87"/>
      <c r="Y21" s="418">
        <f t="shared" si="11"/>
        <v>0</v>
      </c>
      <c r="Z21" s="291">
        <f t="shared" si="12"/>
        <v>0</v>
      </c>
      <c r="AA21" s="163"/>
      <c r="AB21" s="177" t="str">
        <f t="shared" si="13"/>
        <v/>
      </c>
      <c r="AC21" s="283" t="str">
        <f t="shared" si="14"/>
        <v/>
      </c>
      <c r="AD21" s="283" t="str">
        <f t="shared" si="15"/>
        <v/>
      </c>
      <c r="AE21" s="163"/>
      <c r="AF21" s="162"/>
      <c r="AH21" s="191"/>
      <c r="AI21" s="187"/>
      <c r="AJ21" s="389">
        <v>10</v>
      </c>
      <c r="AK21" s="443" t="s">
        <v>508</v>
      </c>
      <c r="AL21" s="386" t="s">
        <v>628</v>
      </c>
      <c r="AM21" s="351"/>
      <c r="AN21" s="415" t="s">
        <v>253</v>
      </c>
      <c r="AP21" s="581"/>
      <c r="AQ21" s="443" t="s">
        <v>610</v>
      </c>
      <c r="AR21" s="386"/>
      <c r="AS21" s="386"/>
      <c r="AT21" s="386"/>
      <c r="AU21" s="386"/>
      <c r="AV21" s="386"/>
      <c r="AW21" s="386" t="e">
        <f t="shared" ref="AW21:AW41" si="24">AV21/$AV$40</f>
        <v>#DIV/0!</v>
      </c>
      <c r="AX21" s="386"/>
      <c r="AY21" s="386"/>
      <c r="AZ21" s="386" t="e">
        <f t="shared" ref="AZ21:AZ40" si="25">AY21/(AX21+AY21)</f>
        <v>#DIV/0!</v>
      </c>
      <c r="BD21" s="781"/>
      <c r="BE21" s="100">
        <f t="shared" si="23"/>
        <v>10</v>
      </c>
      <c r="BF21" s="100" t="s">
        <v>284</v>
      </c>
      <c r="BG21" s="100" t="s">
        <v>283</v>
      </c>
      <c r="BH21" s="149" t="s">
        <v>58</v>
      </c>
      <c r="BI21" s="169" t="e">
        <f>VLOOKUP(BH21,#REF!,8,FALSE)</f>
        <v>#REF!</v>
      </c>
      <c r="BJ21" s="224">
        <v>20000</v>
      </c>
      <c r="BK21" s="153">
        <v>1</v>
      </c>
      <c r="BL21" s="153">
        <v>1.1666666666666667</v>
      </c>
      <c r="BM21" s="594">
        <f>COUNTIFS('DETAIL SALES'!$Q$10:$Q$7501,'FILL RATE MANDATORY STOCK'!BK21,'DETAIL SALES'!$AB$10:$AB$7501,"Full",'DETAIL SALES'!$C$10:$C$7501,"1")</f>
        <v>0</v>
      </c>
      <c r="BN21" s="149">
        <f>COUNTIFS('DETAIL SALES'!$Q$10:$Q$7501,'FILL RATE MANDATORY STOCK'!BK21,'DETAIL SALES'!$AB$10:$AB$7501,"No",'DETAIL SALES'!$C$10:$C$7501,"1")</f>
        <v>0</v>
      </c>
      <c r="BO21" s="149">
        <f>COUNTIFS('DETAIL SALES'!$Q$10:$Q$7501,'FILL RATE MANDATORY STOCK'!BK21,'DETAIL SALES'!$AB$10:$AB$7501,"Full",'DETAIL SALES'!$C$10:$C$7501,"2")</f>
        <v>0</v>
      </c>
      <c r="BP21" s="149">
        <f>COUNTIFS('DETAIL SALES'!$Q$10:$Q$7501,'FILL RATE MANDATORY STOCK'!BK21,'DETAIL SALES'!$AB$10:$AB$7501,"No",'DETAIL SALES'!$C$10:$C$7501,"2")</f>
        <v>0</v>
      </c>
      <c r="BQ21" s="149">
        <f>COUNTIFS('DETAIL SALES'!$Q$10:$Q$7501,'FILL RATE MANDATORY STOCK'!BK21,'DETAIL SALES'!$AB$10:$AB$7501,"Full",'DETAIL SALES'!$C$10:$C$7501,"3")</f>
        <v>0</v>
      </c>
      <c r="BR21" s="149">
        <f>COUNTIFS('DETAIL SALES'!$Q$10:$Q$7501,'FILL RATE MANDATORY STOCK'!BK21,'DETAIL SALES'!$AB$10:$AB$7501,"No",'DETAIL SALES'!$C$10:$C$7501,"3")</f>
        <v>0</v>
      </c>
      <c r="BS21" s="149">
        <f>COUNTIFS('DETAIL SALES'!$Q$10:$Q$7501,'FILL RATE MANDATORY STOCK'!BK21,'DETAIL SALES'!$AB$10:$AB$7501,"Full",'DETAIL SALES'!$C$10:$C$7501,"4")</f>
        <v>0</v>
      </c>
      <c r="BT21" s="149">
        <f>COUNTIFS('DETAIL SALES'!$Q$10:$Q$7501,'FILL RATE MANDATORY STOCK'!BK21,'DETAIL SALES'!$AB$10:$AB$7501,"No",'DETAIL SALES'!$C$10:$C$7501,"4")</f>
        <v>0</v>
      </c>
      <c r="BU21" s="149">
        <f>COUNTIFS('DETAIL SALES'!$Q$10:$Q$7501,'FILL RATE MANDATORY STOCK'!BK21,'DETAIL SALES'!$AB$10:$AB$7501,"Full",'DETAIL SALES'!$C$10:$C$7501,"5")</f>
        <v>0</v>
      </c>
      <c r="BV21" s="149">
        <f>COUNTIFS('DETAIL SALES'!$Q$10:$Q$7501,'FILL RATE MANDATORY STOCK'!BK21,'DETAIL SALES'!$AB$10:$AB$7501,"No",'DETAIL SALES'!$C$10:$C$7501,"5")</f>
        <v>0</v>
      </c>
      <c r="BW21" s="149">
        <f>COUNTIFS('DETAIL SALES'!$Q$10:$Q$7501,'FILL RATE MANDATORY STOCK'!BK21,'DETAIL SALES'!$AB$10:$AB$7501,"Full",'DETAIL SALES'!$C$10:$C$7501,"6")</f>
        <v>0</v>
      </c>
      <c r="BX21" s="149">
        <f>COUNTIFS('DETAIL SALES'!$Q$10:$Q$7501,'FILL RATE MANDATORY STOCK'!BK21,'DETAIL SALES'!$AB$10:$AB$7501,"No",'DETAIL SALES'!$C$10:$C$7501,"6")</f>
        <v>0</v>
      </c>
      <c r="BY21" s="316">
        <f>COUNTIFS('DETAIL SALES'!$Q$10:$Q$7501,'FILL RATE MANDATORY STOCK'!BK21,'DETAIL SALES'!$AB$10:$AB$7501,"Full",'DETAIL SALES'!$C$10:$C$7501,"7")</f>
        <v>0</v>
      </c>
      <c r="BZ21" s="316">
        <f>COUNTIFS('DETAIL SALES'!$Q$10:$Q$7501,'FILL RATE MANDATORY STOCK'!BK21,'DETAIL SALES'!$AB$10:$AB$7501,"No",'DETAIL SALES'!$C$10:$C$7501,"7")</f>
        <v>0</v>
      </c>
      <c r="CA21" s="149">
        <f>COUNTIFS('DETAIL SALES'!$Q$10:$Q$7501,'FILL RATE MANDATORY STOCK'!BK21,'DETAIL SALES'!$AB$10:$AB$7501,"Full",'DETAIL SALES'!$C$10:$C$7501,"8")</f>
        <v>0</v>
      </c>
      <c r="CB21" s="149">
        <f>COUNTIFS('DETAIL SALES'!$Q$10:$Q$7501,'FILL RATE MANDATORY STOCK'!BK21,'DETAIL SALES'!$AB$10:$AB$7501,"No",'DETAIL SALES'!$C$10:$C$7501,"8")</f>
        <v>0</v>
      </c>
      <c r="CC21" s="149">
        <f>COUNTIFS('DETAIL SALES'!$Q$10:$Q$7501,'FILL RATE MANDATORY STOCK'!BK21,'DETAIL SALES'!$AB$10:$AB$7501,"Full",'DETAIL SALES'!$C$10:$C$7501,"9")</f>
        <v>0</v>
      </c>
      <c r="CD21" s="149">
        <f>COUNTIFS('DETAIL SALES'!$Q$10:$Q$7501,'FILL RATE MANDATORY STOCK'!BK21,'DETAIL SALES'!$AB$10:$AB$7501,"No",'DETAIL SALES'!$C$10:$C$7501,"9")</f>
        <v>0</v>
      </c>
      <c r="CE21" s="149">
        <f>COUNTIFS('DETAIL SALES'!$Q$10:$Q$7501,'FILL RATE MANDATORY STOCK'!BK21,'DETAIL SALES'!$AB$10:$AB$7501,"Full",'DETAIL SALES'!$C$10:$C$7501,"10")</f>
        <v>0</v>
      </c>
      <c r="CF21" s="149">
        <f>COUNTIFS('DETAIL SALES'!$Q$10:$Q$7501,'FILL RATE MANDATORY STOCK'!BK21,'DETAIL SALES'!$AB$10:$AB$7501,"No",'DETAIL SALES'!$C$10:$C$7501,"10")</f>
        <v>0</v>
      </c>
      <c r="CG21" s="149">
        <f>COUNTIFS('DETAIL SALES'!$Q$10:$Q$7501,'FILL RATE MANDATORY STOCK'!BK21,'DETAIL SALES'!$AB$10:$AB$7501,"Full",'DETAIL SALES'!$C$10:$C$7501,"11")</f>
        <v>0</v>
      </c>
      <c r="CH21" s="149">
        <f>COUNTIFS('DETAIL SALES'!$Q$10:$Q$7501,'FILL RATE MANDATORY STOCK'!BK21,'DETAIL SALES'!$AB$10:$AB$7501,"No",'DETAIL SALES'!$C$10:$C$7501,"11")</f>
        <v>0</v>
      </c>
      <c r="CI21" s="149">
        <f>COUNTIFS('DETAIL SALES'!$Q$10:$Q$7501,'FILL RATE MANDATORY STOCK'!BK21,'DETAIL SALES'!$AB$10:$AB$7501,"Full",'DETAIL SALES'!$C$10:$C$7501,"12")</f>
        <v>0</v>
      </c>
      <c r="CJ21" s="149">
        <f>COUNTIFS('DETAIL SALES'!$Q$10:$Q$7501,'FILL RATE MANDATORY STOCK'!BK21,'DETAIL SALES'!$AB$10:$AB$7501,"No",'DETAIL SALES'!$C$10:$C$7501,"12")</f>
        <v>0</v>
      </c>
      <c r="CK21" s="149">
        <f>COUNTIFS('DETAIL SALES'!$Q$10:$Q$7501,'FILL RATE MANDATORY STOCK'!BK21,'DETAIL SALES'!$AB$10:$AB$7501,"Full",'DETAIL SALES'!$C$10:$C$7501,"13")</f>
        <v>0</v>
      </c>
      <c r="CL21" s="149">
        <f>COUNTIFS('DETAIL SALES'!$Q$10:$Q$7501,'FILL RATE MANDATORY STOCK'!BK21,'DETAIL SALES'!$AB$10:$AB$7501,"No",'DETAIL SALES'!$C$10:$C$7501,"13")</f>
        <v>0</v>
      </c>
      <c r="CM21" s="316">
        <f>COUNTIFS('DETAIL SALES'!$Q$10:$Q$7501,'FILL RATE MANDATORY STOCK'!BK21,'DETAIL SALES'!$AB$10:$AB$7501,"Full",'DETAIL SALES'!$C$10:$C$7501,"14")</f>
        <v>0</v>
      </c>
      <c r="CN21" s="316">
        <f>COUNTIFS('DETAIL SALES'!$Q$10:$Q$7501,'FILL RATE MANDATORY STOCK'!BK21,'DETAIL SALES'!$AB$10:$AB$7501,"No",'DETAIL SALES'!$C$10:$C$7501,"14")</f>
        <v>0</v>
      </c>
      <c r="CO21" s="149">
        <f>COUNTIFS('DETAIL SALES'!$Q$10:$Q$7501,'FILL RATE MANDATORY STOCK'!BK21,'DETAIL SALES'!$AB$10:$AB$7501,"Full",'DETAIL SALES'!$C$10:$C$7501,"15")</f>
        <v>0</v>
      </c>
      <c r="CP21" s="149">
        <f>COUNTIFS('DETAIL SALES'!$Q$10:$Q$7501,'FILL RATE MANDATORY STOCK'!BK21,'DETAIL SALES'!$AB$10:$AB$7501,"No",'DETAIL SALES'!$C$10:$C$7501,"15")</f>
        <v>0</v>
      </c>
      <c r="CQ21" s="149">
        <f>COUNTIFS('DETAIL SALES'!$Q$10:$Q$7501,'FILL RATE MANDATORY STOCK'!BK21,'DETAIL SALES'!$AB$10:$AB$7501,"Full",'DETAIL SALES'!$C$10:$C$7501,"16")</f>
        <v>0</v>
      </c>
      <c r="CR21" s="149">
        <f>COUNTIFS('DETAIL SALES'!$Q$10:$Q$7501,'FILL RATE MANDATORY STOCK'!BK21,'DETAIL SALES'!$AB$10:$AB$7501,"No",'DETAIL SALES'!$C$10:$C$7501,"16")</f>
        <v>0</v>
      </c>
      <c r="CS21" s="149">
        <f>COUNTIFS('DETAIL SALES'!$Q$10:$Q$7501,'FILL RATE MANDATORY STOCK'!BK21,'DETAIL SALES'!$AB$10:$AB$7501,"Full",'DETAIL SALES'!$C$10:$C$7501,"17")</f>
        <v>0</v>
      </c>
      <c r="CT21" s="149">
        <f>COUNTIFS('DETAIL SALES'!$Q$10:$Q$7501,'FILL RATE MANDATORY STOCK'!BK21,'DETAIL SALES'!$AB$10:$AB$7501,"No",'DETAIL SALES'!$C$10:$C$7501,"17")</f>
        <v>0</v>
      </c>
      <c r="CU21" s="149">
        <f>COUNTIFS('DETAIL SALES'!$Q$10:$Q$7501,'FILL RATE MANDATORY STOCK'!BK21,'DETAIL SALES'!$AB$10:$AB$7501,"Full",'DETAIL SALES'!$C$10:$C$7501,"18")</f>
        <v>0</v>
      </c>
      <c r="CV21" s="149">
        <f>COUNTIFS('DETAIL SALES'!$Q$10:$Q$7501,'FILL RATE MANDATORY STOCK'!BK21,'DETAIL SALES'!$AB$10:$AB$7501,"No",'DETAIL SALES'!$C$10:$C$7501,"18")</f>
        <v>0</v>
      </c>
      <c r="CW21" s="149">
        <f>COUNTIFS('DETAIL SALES'!$Q$10:$Q$7501,'FILL RATE MANDATORY STOCK'!BK21,'DETAIL SALES'!$AB$10:$AB$7501,"Full",'DETAIL SALES'!$C$10:$C$7501,"19")</f>
        <v>0</v>
      </c>
      <c r="CX21" s="149">
        <f>COUNTIFS('DETAIL SALES'!$Q$10:$Q$7501,'FILL RATE MANDATORY STOCK'!BK21,'DETAIL SALES'!$AB$10:$AB$7501,"No",'DETAIL SALES'!$C$10:$C$7501,"19")</f>
        <v>0</v>
      </c>
      <c r="CY21" s="149">
        <f>COUNTIFS('DETAIL SALES'!$Q$10:$Q$7501,'FILL RATE MANDATORY STOCK'!BK21,'DETAIL SALES'!$AB$10:$AB$7501,"Full",'DETAIL SALES'!$C$10:$C$7501,"20")</f>
        <v>0</v>
      </c>
      <c r="CZ21" s="149">
        <f>COUNTIFS('DETAIL SALES'!$Q$10:$Q$7501,'FILL RATE MANDATORY STOCK'!BK21,'DETAIL SALES'!$AB$10:$AB$7501,"No",'DETAIL SALES'!$C$10:$C$7501,"20")</f>
        <v>0</v>
      </c>
      <c r="DA21" s="316">
        <f>COUNTIFS('DETAIL SALES'!$Q$10:$Q$7501,'FILL RATE MANDATORY STOCK'!BK21,'DETAIL SALES'!$AB$10:$AB$7501,"Full",'DETAIL SALES'!$C$10:$C$7501,"21")</f>
        <v>0</v>
      </c>
      <c r="DB21" s="316">
        <f>COUNTIFS('DETAIL SALES'!$Q$10:$Q$7501,'FILL RATE MANDATORY STOCK'!BK21,'DETAIL SALES'!$AB$10:$AB$7501,"No",'DETAIL SALES'!$C$10:$C$7501,"21")</f>
        <v>0</v>
      </c>
      <c r="DC21" s="149">
        <f>COUNTIFS('DETAIL SALES'!$Q$10:$Q$7501,'FILL RATE MANDATORY STOCK'!BK21,'DETAIL SALES'!$AB$10:$AB$7501,"Full",'DETAIL SALES'!$C$10:$C$7501,"22")</f>
        <v>0</v>
      </c>
      <c r="DD21" s="149">
        <f>COUNTIFS('DETAIL SALES'!$Q$10:$Q$7501,'FILL RATE MANDATORY STOCK'!BK21,'DETAIL SALES'!$AB$10:$AB$7501,"No",'DETAIL SALES'!$C$10:$C$7501,"22")</f>
        <v>0</v>
      </c>
      <c r="DE21" s="149">
        <f>COUNTIFS('DETAIL SALES'!$Q$10:$Q$7501,'FILL RATE MANDATORY STOCK'!BK21,'DETAIL SALES'!$AB$10:$AB$7501,"Full",'DETAIL SALES'!$C$10:$C$7501,"23")</f>
        <v>0</v>
      </c>
      <c r="DF21" s="149">
        <f>COUNTIFS('DETAIL SALES'!$Q$10:$Q$7501,'FILL RATE MANDATORY STOCK'!BK21,'DETAIL SALES'!$AB$10:$AB$7501,"No",'DETAIL SALES'!$C$10:$C$7501,"23")</f>
        <v>0</v>
      </c>
      <c r="DG21" s="149">
        <f>COUNTIFS('DETAIL SALES'!$Q$10:$Q$7501,'FILL RATE MANDATORY STOCK'!BK21,'DETAIL SALES'!$AB$10:$AB$7501,"Full",'DETAIL SALES'!$C$10:$C$7501,"24")</f>
        <v>0</v>
      </c>
      <c r="DH21" s="149">
        <f>COUNTIFS('DETAIL SALES'!$Q$10:$Q$7501,'FILL RATE MANDATORY STOCK'!BK21,'DETAIL SALES'!$AB$10:$AB$7501,"No",'DETAIL SALES'!$C$10:$C$7501,"24")</f>
        <v>0</v>
      </c>
      <c r="DI21" s="149">
        <f>COUNTIFS('DETAIL SALES'!$Q$10:$Q$7501,'FILL RATE MANDATORY STOCK'!BK21,'DETAIL SALES'!$AB$10:$AB$7501,"Full",'DETAIL SALES'!$C$10:$C$7501,"25")</f>
        <v>0</v>
      </c>
      <c r="DJ21" s="149">
        <f>COUNTIFS('DETAIL SALES'!$Q$10:$Q$7501,'FILL RATE MANDATORY STOCK'!BK21,'DETAIL SALES'!$AB$10:$AB$7501,"No",'DETAIL SALES'!$C$10:$C$7501,"25")</f>
        <v>0</v>
      </c>
      <c r="DK21" s="149">
        <f>COUNTIFS('DETAIL SALES'!$Q$10:$Q$7501,'FILL RATE MANDATORY STOCK'!BK21,'DETAIL SALES'!$AB$10:$AB$7501,"Full",'DETAIL SALES'!$C$10:$C$7501,"26")</f>
        <v>0</v>
      </c>
      <c r="DL21" s="149">
        <f>COUNTIFS('DETAIL SALES'!$Q$10:$Q$7501,'FILL RATE MANDATORY STOCK'!BK21,'DETAIL SALES'!$AB$10:$AB$7501,"No",'DETAIL SALES'!$C$10:$C$7501,"26")</f>
        <v>0</v>
      </c>
      <c r="DM21" s="149">
        <f>COUNTIFS('DETAIL SALES'!$Q$10:$Q$7501,'FILL RATE MANDATORY STOCK'!BK21,'DETAIL SALES'!$AB$10:$AB$7501,"Full",'DETAIL SALES'!$C$10:$C$7501,"27")</f>
        <v>0</v>
      </c>
      <c r="DN21" s="149">
        <f>COUNTIFS('DETAIL SALES'!$Q$10:$Q$7501,'FILL RATE MANDATORY STOCK'!BK21,'DETAIL SALES'!$AB$10:$AB$7501,"No",'DETAIL SALES'!$C$10:$C$7501,"27")</f>
        <v>0</v>
      </c>
      <c r="DO21" s="316">
        <f>COUNTIFS('DETAIL SALES'!$Q$10:$Q$7501,'FILL RATE MANDATORY STOCK'!BK21,'DETAIL SALES'!$AB$10:$AB$7501,"Full",'DETAIL SALES'!$C$10:$C$7501,"28")</f>
        <v>0</v>
      </c>
      <c r="DP21" s="316">
        <f>COUNTIFS('DETAIL SALES'!$Q$10:$Q$7501,'FILL RATE MANDATORY STOCK'!BK21,'DETAIL SALES'!$AB$10:$AB$7501,"No",'DETAIL SALES'!$C$10:$C$7501,"28")</f>
        <v>0</v>
      </c>
      <c r="DQ21" s="149">
        <f>COUNTIFS('DETAIL SALES'!$Q$10:$Q$7501,'FILL RATE MANDATORY STOCK'!BK21,'DETAIL SALES'!$AB$10:$AB$7501,"Full",'DETAIL SALES'!$C$10:$C$7501,"29")</f>
        <v>0</v>
      </c>
      <c r="DR21" s="149">
        <f>COUNTIFS('DETAIL SALES'!$Q$10:$Q$7501,'FILL RATE MANDATORY STOCK'!BK21,'DETAIL SALES'!$AB$10:$AB$7501,"No",'DETAIL SALES'!$C$10:$C$7501,"29")</f>
        <v>0</v>
      </c>
      <c r="DS21" s="149">
        <f>COUNTIFS('DETAIL SALES'!$Q$10:$Q$7501,'FILL RATE MANDATORY STOCK'!BK21,'DETAIL SALES'!$AB$10:$AB$7501,"Full",'DETAIL SALES'!$C$10:$C$7501,"30")</f>
        <v>0</v>
      </c>
      <c r="DT21" s="149">
        <f>COUNTIFS('DETAIL SALES'!$Q$10:$Q$7501,'FILL RATE MANDATORY STOCK'!BK21,'DETAIL SALES'!$AB$10:$AB$7501,"No",'DETAIL SALES'!$C$10:$C$7501,"30")</f>
        <v>0</v>
      </c>
      <c r="DU21" s="149">
        <f>COUNTIFS('DETAIL SALES'!$Q$10:$Q$7501,'FILL RATE MANDATORY STOCK'!\,'DETAIL SALES'!$AB$10:$AB$7501,"Full",'DETAIL SALES'!$C$10:$C$7501,"31")</f>
        <v>0</v>
      </c>
      <c r="DV21" s="153">
        <f>COUNTIFS('DETAIL SALES'!$Q$10:$Q$7501,'FILL RATE MANDATORY STOCK'!BK21,'DETAIL SALES'!$AB$10:$AB$7501,"No",'DETAIL SALES'!$C$10:$C$7501,"31")</f>
        <v>0</v>
      </c>
      <c r="DW21" s="271">
        <f t="shared" si="17"/>
        <v>0</v>
      </c>
      <c r="DX21" s="150">
        <f t="shared" si="17"/>
        <v>0</v>
      </c>
      <c r="DY21" s="150">
        <f t="shared" si="18"/>
        <v>0</v>
      </c>
      <c r="DZ21" s="272" t="e">
        <f t="shared" si="19"/>
        <v>#DIV/0!</v>
      </c>
    </row>
    <row r="22" spans="1:130" s="141" customFormat="1" ht="15.5">
      <c r="A22" s="134">
        <v>13</v>
      </c>
      <c r="B22" s="286"/>
      <c r="C22" s="146">
        <f t="shared" si="8"/>
        <v>0</v>
      </c>
      <c r="D22" s="146">
        <f t="shared" si="9"/>
        <v>1</v>
      </c>
      <c r="E22" s="146">
        <f t="shared" si="10"/>
        <v>1900</v>
      </c>
      <c r="F22" s="287"/>
      <c r="G22" s="287"/>
      <c r="H22" s="287"/>
      <c r="I22" s="288"/>
      <c r="J22" s="287"/>
      <c r="K22" s="288"/>
      <c r="L22" s="134"/>
      <c r="M22" s="133"/>
      <c r="N22" s="288"/>
      <c r="O22" s="134"/>
      <c r="P22" s="166"/>
      <c r="Q22" s="289"/>
      <c r="R22" s="165"/>
      <c r="S22" s="290"/>
      <c r="T22" s="290"/>
      <c r="U22" s="290"/>
      <c r="V22" s="290"/>
      <c r="W22" s="166"/>
      <c r="X22" s="87"/>
      <c r="Y22" s="418">
        <f t="shared" si="11"/>
        <v>0</v>
      </c>
      <c r="Z22" s="291">
        <f t="shared" si="12"/>
        <v>0</v>
      </c>
      <c r="AA22" s="163"/>
      <c r="AB22" s="177" t="str">
        <f t="shared" si="13"/>
        <v/>
      </c>
      <c r="AC22" s="283" t="str">
        <f t="shared" si="14"/>
        <v/>
      </c>
      <c r="AD22" s="283" t="str">
        <f t="shared" si="15"/>
        <v/>
      </c>
      <c r="AE22" s="163"/>
      <c r="AF22" s="162"/>
      <c r="AH22" s="191"/>
      <c r="AI22" s="188"/>
      <c r="AJ22" s="390">
        <v>11</v>
      </c>
      <c r="AK22" s="443" t="s">
        <v>616</v>
      </c>
      <c r="AL22" s="386" t="s">
        <v>514</v>
      </c>
      <c r="AM22" s="351"/>
      <c r="AN22" s="415" t="s">
        <v>549</v>
      </c>
      <c r="AP22" s="581"/>
      <c r="AQ22" s="443" t="s">
        <v>611</v>
      </c>
      <c r="AR22" s="386"/>
      <c r="AS22" s="386"/>
      <c r="AT22" s="386"/>
      <c r="AU22" s="386"/>
      <c r="AV22" s="386"/>
      <c r="AW22" s="386" t="e">
        <f t="shared" si="24"/>
        <v>#DIV/0!</v>
      </c>
      <c r="AX22" s="386"/>
      <c r="AY22" s="386"/>
      <c r="AZ22" s="386" t="e">
        <f t="shared" si="25"/>
        <v>#DIV/0!</v>
      </c>
      <c r="BD22" s="781"/>
      <c r="BE22" s="100">
        <f t="shared" si="23"/>
        <v>11</v>
      </c>
      <c r="BF22" s="100" t="s">
        <v>285</v>
      </c>
      <c r="BG22" s="100" t="s">
        <v>286</v>
      </c>
      <c r="BH22" s="149" t="s">
        <v>57</v>
      </c>
      <c r="BI22" s="169" t="e">
        <f>VLOOKUP(BH22,#REF!,8,FALSE)</f>
        <v>#REF!</v>
      </c>
      <c r="BJ22" s="224">
        <v>20000</v>
      </c>
      <c r="BK22" s="153">
        <v>1</v>
      </c>
      <c r="BL22" s="153">
        <v>2.5</v>
      </c>
      <c r="BM22" s="594">
        <f>COUNTIFS('DETAIL SALES'!$Q$10:$Q$7501,'FILL RATE MANDATORY STOCK'!BK22,'DETAIL SALES'!$AB$10:$AB$7501,"Full",'DETAIL SALES'!$C$10:$C$7501,"1")</f>
        <v>0</v>
      </c>
      <c r="BN22" s="149">
        <f>COUNTIFS('DETAIL SALES'!$Q$10:$Q$7501,'FILL RATE MANDATORY STOCK'!BK22,'DETAIL SALES'!$AB$10:$AB$7501,"No",'DETAIL SALES'!$C$10:$C$7501,"1")</f>
        <v>0</v>
      </c>
      <c r="BO22" s="149">
        <f>COUNTIFS('DETAIL SALES'!$Q$10:$Q$7501,'FILL RATE MANDATORY STOCK'!BK22,'DETAIL SALES'!$AB$10:$AB$7501,"Full",'DETAIL SALES'!$C$10:$C$7501,"2")</f>
        <v>0</v>
      </c>
      <c r="BP22" s="149">
        <f>COUNTIFS('DETAIL SALES'!$Q$10:$Q$7501,'FILL RATE MANDATORY STOCK'!BK22,'DETAIL SALES'!$AB$10:$AB$7501,"No",'DETAIL SALES'!$C$10:$C$7501,"2")</f>
        <v>0</v>
      </c>
      <c r="BQ22" s="149">
        <f>COUNTIFS('DETAIL SALES'!$Q$10:$Q$7501,'FILL RATE MANDATORY STOCK'!BK22,'DETAIL SALES'!$AB$10:$AB$7501,"Full",'DETAIL SALES'!$C$10:$C$7501,"3")</f>
        <v>0</v>
      </c>
      <c r="BR22" s="149">
        <f>COUNTIFS('DETAIL SALES'!$Q$10:$Q$7501,'FILL RATE MANDATORY STOCK'!BK22,'DETAIL SALES'!$AB$10:$AB$7501,"No",'DETAIL SALES'!$C$10:$C$7501,"3")</f>
        <v>0</v>
      </c>
      <c r="BS22" s="149">
        <f>COUNTIFS('DETAIL SALES'!$Q$10:$Q$7501,'FILL RATE MANDATORY STOCK'!BK22,'DETAIL SALES'!$AB$10:$AB$7501,"Full",'DETAIL SALES'!$C$10:$C$7501,"4")</f>
        <v>0</v>
      </c>
      <c r="BT22" s="149">
        <f>COUNTIFS('DETAIL SALES'!$Q$10:$Q$7501,'FILL RATE MANDATORY STOCK'!BK22,'DETAIL SALES'!$AB$10:$AB$7501,"No",'DETAIL SALES'!$C$10:$C$7501,"4")</f>
        <v>0</v>
      </c>
      <c r="BU22" s="149">
        <f>COUNTIFS('DETAIL SALES'!$Q$10:$Q$7501,'FILL RATE MANDATORY STOCK'!BK22,'DETAIL SALES'!$AB$10:$AB$7501,"Full",'DETAIL SALES'!$C$10:$C$7501,"5")</f>
        <v>0</v>
      </c>
      <c r="BV22" s="149">
        <f>COUNTIFS('DETAIL SALES'!$Q$10:$Q$7501,'FILL RATE MANDATORY STOCK'!BK22,'DETAIL SALES'!$AB$10:$AB$7501,"No",'DETAIL SALES'!$C$10:$C$7501,"5")</f>
        <v>0</v>
      </c>
      <c r="BW22" s="149">
        <f>COUNTIFS('DETAIL SALES'!$Q$10:$Q$7501,'FILL RATE MANDATORY STOCK'!BK22,'DETAIL SALES'!$AB$10:$AB$7501,"Full",'DETAIL SALES'!$C$10:$C$7501,"6")</f>
        <v>0</v>
      </c>
      <c r="BX22" s="149">
        <f>COUNTIFS('DETAIL SALES'!$Q$10:$Q$7501,'FILL RATE MANDATORY STOCK'!BK22,'DETAIL SALES'!$AB$10:$AB$7501,"No",'DETAIL SALES'!$C$10:$C$7501,"6")</f>
        <v>0</v>
      </c>
      <c r="BY22" s="316">
        <f>COUNTIFS('DETAIL SALES'!$Q$10:$Q$7501,'FILL RATE MANDATORY STOCK'!BK22,'DETAIL SALES'!$AB$10:$AB$7501,"Full",'DETAIL SALES'!$C$10:$C$7501,"7")</f>
        <v>0</v>
      </c>
      <c r="BZ22" s="316">
        <f>COUNTIFS('DETAIL SALES'!$Q$10:$Q$7501,'FILL RATE MANDATORY STOCK'!BK22,'DETAIL SALES'!$AB$10:$AB$7501,"No",'DETAIL SALES'!$C$10:$C$7501,"7")</f>
        <v>0</v>
      </c>
      <c r="CA22" s="149">
        <f>COUNTIFS('DETAIL SALES'!$Q$10:$Q$7501,'FILL RATE MANDATORY STOCK'!BK22,'DETAIL SALES'!$AB$10:$AB$7501,"Full",'DETAIL SALES'!$C$10:$C$7501,"8")</f>
        <v>0</v>
      </c>
      <c r="CB22" s="149">
        <f>COUNTIFS('DETAIL SALES'!$Q$10:$Q$7501,'FILL RATE MANDATORY STOCK'!BK22,'DETAIL SALES'!$AB$10:$AB$7501,"No",'DETAIL SALES'!$C$10:$C$7501,"8")</f>
        <v>0</v>
      </c>
      <c r="CC22" s="149">
        <f>COUNTIFS('DETAIL SALES'!$Q$10:$Q$7501,'FILL RATE MANDATORY STOCK'!BK22,'DETAIL SALES'!$AB$10:$AB$7501,"Full",'DETAIL SALES'!$C$10:$C$7501,"9")</f>
        <v>0</v>
      </c>
      <c r="CD22" s="149">
        <f>COUNTIFS('DETAIL SALES'!$Q$10:$Q$7501,'FILL RATE MANDATORY STOCK'!BK22,'DETAIL SALES'!$AB$10:$AB$7501,"No",'DETAIL SALES'!$C$10:$C$7501,"9")</f>
        <v>0</v>
      </c>
      <c r="CE22" s="149">
        <f>COUNTIFS('DETAIL SALES'!$Q$10:$Q$7501,'FILL RATE MANDATORY STOCK'!BK22,'DETAIL SALES'!$AB$10:$AB$7501,"Full",'DETAIL SALES'!$C$10:$C$7501,"10")</f>
        <v>0</v>
      </c>
      <c r="CF22" s="149">
        <f>COUNTIFS('DETAIL SALES'!$Q$10:$Q$7501,'FILL RATE MANDATORY STOCK'!BK22,'DETAIL SALES'!$AB$10:$AB$7501,"No",'DETAIL SALES'!$C$10:$C$7501,"10")</f>
        <v>0</v>
      </c>
      <c r="CG22" s="149">
        <f>COUNTIFS('DETAIL SALES'!$Q$10:$Q$7501,'FILL RATE MANDATORY STOCK'!BK22,'DETAIL SALES'!$AB$10:$AB$7501,"Full",'DETAIL SALES'!$C$10:$C$7501,"11")</f>
        <v>0</v>
      </c>
      <c r="CH22" s="149">
        <f>COUNTIFS('DETAIL SALES'!$Q$10:$Q$7501,'FILL RATE MANDATORY STOCK'!BK22,'DETAIL SALES'!$AB$10:$AB$7501,"No",'DETAIL SALES'!$C$10:$C$7501,"11")</f>
        <v>0</v>
      </c>
      <c r="CI22" s="149">
        <f>COUNTIFS('DETAIL SALES'!$Q$10:$Q$7501,'FILL RATE MANDATORY STOCK'!BK22,'DETAIL SALES'!$AB$10:$AB$7501,"Full",'DETAIL SALES'!$C$10:$C$7501,"12")</f>
        <v>0</v>
      </c>
      <c r="CJ22" s="149">
        <f>COUNTIFS('DETAIL SALES'!$Q$10:$Q$7501,'FILL RATE MANDATORY STOCK'!BK22,'DETAIL SALES'!$AB$10:$AB$7501,"No",'DETAIL SALES'!$C$10:$C$7501,"12")</f>
        <v>0</v>
      </c>
      <c r="CK22" s="149">
        <f>COUNTIFS('DETAIL SALES'!$Q$10:$Q$7501,'FILL RATE MANDATORY STOCK'!BK22,'DETAIL SALES'!$AB$10:$AB$7501,"Full",'DETAIL SALES'!$C$10:$C$7501,"13")</f>
        <v>0</v>
      </c>
      <c r="CL22" s="149">
        <f>COUNTIFS('DETAIL SALES'!$Q$10:$Q$7501,'FILL RATE MANDATORY STOCK'!BK22,'DETAIL SALES'!$AB$10:$AB$7501,"No",'DETAIL SALES'!$C$10:$C$7501,"13")</f>
        <v>0</v>
      </c>
      <c r="CM22" s="316">
        <f>COUNTIFS('DETAIL SALES'!$Q$10:$Q$7501,'FILL RATE MANDATORY STOCK'!BK22,'DETAIL SALES'!$AB$10:$AB$7501,"Full",'DETAIL SALES'!$C$10:$C$7501,"14")</f>
        <v>0</v>
      </c>
      <c r="CN22" s="316">
        <f>COUNTIFS('DETAIL SALES'!$Q$10:$Q$7501,'FILL RATE MANDATORY STOCK'!BK22,'DETAIL SALES'!$AB$10:$AB$7501,"No",'DETAIL SALES'!$C$10:$C$7501,"14")</f>
        <v>0</v>
      </c>
      <c r="CO22" s="149">
        <f>COUNTIFS('DETAIL SALES'!$Q$10:$Q$7501,'FILL RATE MANDATORY STOCK'!BK22,'DETAIL SALES'!$AB$10:$AB$7501,"Full",'DETAIL SALES'!$C$10:$C$7501,"15")</f>
        <v>0</v>
      </c>
      <c r="CP22" s="149">
        <f>COUNTIFS('DETAIL SALES'!$Q$10:$Q$7501,'FILL RATE MANDATORY STOCK'!BK22,'DETAIL SALES'!$AB$10:$AB$7501,"No",'DETAIL SALES'!$C$10:$C$7501,"15")</f>
        <v>0</v>
      </c>
      <c r="CQ22" s="149">
        <f>COUNTIFS('DETAIL SALES'!$Q$10:$Q$7501,'FILL RATE MANDATORY STOCK'!BK22,'DETAIL SALES'!$AB$10:$AB$7501,"Full",'DETAIL SALES'!$C$10:$C$7501,"16")</f>
        <v>0</v>
      </c>
      <c r="CR22" s="149">
        <f>COUNTIFS('DETAIL SALES'!$Q$10:$Q$7501,'FILL RATE MANDATORY STOCK'!BK22,'DETAIL SALES'!$AB$10:$AB$7501,"No",'DETAIL SALES'!$C$10:$C$7501,"16")</f>
        <v>0</v>
      </c>
      <c r="CS22" s="149">
        <f>COUNTIFS('DETAIL SALES'!$Q$10:$Q$7501,'FILL RATE MANDATORY STOCK'!BK22,'DETAIL SALES'!$AB$10:$AB$7501,"Full",'DETAIL SALES'!$C$10:$C$7501,"17")</f>
        <v>0</v>
      </c>
      <c r="CT22" s="149">
        <f>COUNTIFS('DETAIL SALES'!$Q$10:$Q$7501,'FILL RATE MANDATORY STOCK'!BK22,'DETAIL SALES'!$AB$10:$AB$7501,"No",'DETAIL SALES'!$C$10:$C$7501,"17")</f>
        <v>0</v>
      </c>
      <c r="CU22" s="149">
        <f>COUNTIFS('DETAIL SALES'!$Q$10:$Q$7501,'FILL RATE MANDATORY STOCK'!BK22,'DETAIL SALES'!$AB$10:$AB$7501,"Full",'DETAIL SALES'!$C$10:$C$7501,"18")</f>
        <v>0</v>
      </c>
      <c r="CV22" s="149">
        <f>COUNTIFS('DETAIL SALES'!$Q$10:$Q$7501,'FILL RATE MANDATORY STOCK'!BK22,'DETAIL SALES'!$AB$10:$AB$7501,"No",'DETAIL SALES'!$C$10:$C$7501,"18")</f>
        <v>0</v>
      </c>
      <c r="CW22" s="149">
        <f>COUNTIFS('DETAIL SALES'!$Q$10:$Q$7501,'FILL RATE MANDATORY STOCK'!BK22,'DETAIL SALES'!$AB$10:$AB$7501,"Full",'DETAIL SALES'!$C$10:$C$7501,"19")</f>
        <v>0</v>
      </c>
      <c r="CX22" s="149">
        <f>COUNTIFS('DETAIL SALES'!$Q$10:$Q$7501,'FILL RATE MANDATORY STOCK'!BK22,'DETAIL SALES'!$AB$10:$AB$7501,"No",'DETAIL SALES'!$C$10:$C$7501,"19")</f>
        <v>0</v>
      </c>
      <c r="CY22" s="149">
        <f>COUNTIFS('DETAIL SALES'!$Q$10:$Q$7501,'FILL RATE MANDATORY STOCK'!BK22,'DETAIL SALES'!$AB$10:$AB$7501,"Full",'DETAIL SALES'!$C$10:$C$7501,"20")</f>
        <v>0</v>
      </c>
      <c r="CZ22" s="149">
        <f>COUNTIFS('DETAIL SALES'!$Q$10:$Q$7501,'FILL RATE MANDATORY STOCK'!BK22,'DETAIL SALES'!$AB$10:$AB$7501,"No",'DETAIL SALES'!$C$10:$C$7501,"20")</f>
        <v>0</v>
      </c>
      <c r="DA22" s="316">
        <f>COUNTIFS('DETAIL SALES'!$Q$10:$Q$7501,'FILL RATE MANDATORY STOCK'!BK22,'DETAIL SALES'!$AB$10:$AB$7501,"Full",'DETAIL SALES'!$C$10:$C$7501,"21")</f>
        <v>0</v>
      </c>
      <c r="DB22" s="316">
        <f>COUNTIFS('DETAIL SALES'!$Q$10:$Q$7501,'FILL RATE MANDATORY STOCK'!BK22,'DETAIL SALES'!$AB$10:$AB$7501,"No",'DETAIL SALES'!$C$10:$C$7501,"21")</f>
        <v>0</v>
      </c>
      <c r="DC22" s="149">
        <f>COUNTIFS('DETAIL SALES'!$Q$10:$Q$7501,'FILL RATE MANDATORY STOCK'!BK22,'DETAIL SALES'!$AB$10:$AB$7501,"Full",'DETAIL SALES'!$C$10:$C$7501,"22")</f>
        <v>0</v>
      </c>
      <c r="DD22" s="149">
        <f>COUNTIFS('DETAIL SALES'!$Q$10:$Q$7501,'FILL RATE MANDATORY STOCK'!BK22,'DETAIL SALES'!$AB$10:$AB$7501,"No",'DETAIL SALES'!$C$10:$C$7501,"22")</f>
        <v>0</v>
      </c>
      <c r="DE22" s="149">
        <f>COUNTIFS('DETAIL SALES'!$Q$10:$Q$7501,'FILL RATE MANDATORY STOCK'!BK22,'DETAIL SALES'!$AB$10:$AB$7501,"Full",'DETAIL SALES'!$C$10:$C$7501,"23")</f>
        <v>0</v>
      </c>
      <c r="DF22" s="149">
        <f>COUNTIFS('DETAIL SALES'!$Q$10:$Q$7501,'FILL RATE MANDATORY STOCK'!BK22,'DETAIL SALES'!$AB$10:$AB$7501,"No",'DETAIL SALES'!$C$10:$C$7501,"23")</f>
        <v>0</v>
      </c>
      <c r="DG22" s="149">
        <f>COUNTIFS('DETAIL SALES'!$Q$10:$Q$7501,'FILL RATE MANDATORY STOCK'!BK22,'DETAIL SALES'!$AB$10:$AB$7501,"Full",'DETAIL SALES'!$C$10:$C$7501,"24")</f>
        <v>0</v>
      </c>
      <c r="DH22" s="149">
        <f>COUNTIFS('DETAIL SALES'!$Q$10:$Q$7501,'FILL RATE MANDATORY STOCK'!BK22,'DETAIL SALES'!$AB$10:$AB$7501,"No",'DETAIL SALES'!$C$10:$C$7501,"24")</f>
        <v>0</v>
      </c>
      <c r="DI22" s="149">
        <f>COUNTIFS('DETAIL SALES'!$Q$10:$Q$7501,'FILL RATE MANDATORY STOCK'!BK22,'DETAIL SALES'!$AB$10:$AB$7501,"Full",'DETAIL SALES'!$C$10:$C$7501,"25")</f>
        <v>0</v>
      </c>
      <c r="DJ22" s="149">
        <f>COUNTIFS('DETAIL SALES'!$Q$10:$Q$7501,'FILL RATE MANDATORY STOCK'!BK22,'DETAIL SALES'!$AB$10:$AB$7501,"No",'DETAIL SALES'!$C$10:$C$7501,"25")</f>
        <v>0</v>
      </c>
      <c r="DK22" s="149">
        <f>COUNTIFS('DETAIL SALES'!$Q$10:$Q$7501,'FILL RATE MANDATORY STOCK'!BK22,'DETAIL SALES'!$AB$10:$AB$7501,"Full",'DETAIL SALES'!$C$10:$C$7501,"26")</f>
        <v>0</v>
      </c>
      <c r="DL22" s="149">
        <f>COUNTIFS('DETAIL SALES'!$Q$10:$Q$7501,'FILL RATE MANDATORY STOCK'!BK22,'DETAIL SALES'!$AB$10:$AB$7501,"No",'DETAIL SALES'!$C$10:$C$7501,"26")</f>
        <v>0</v>
      </c>
      <c r="DM22" s="149">
        <f>COUNTIFS('DETAIL SALES'!$Q$10:$Q$7501,'FILL RATE MANDATORY STOCK'!BK22,'DETAIL SALES'!$AB$10:$AB$7501,"Full",'DETAIL SALES'!$C$10:$C$7501,"27")</f>
        <v>0</v>
      </c>
      <c r="DN22" s="149">
        <f>COUNTIFS('DETAIL SALES'!$Q$10:$Q$7501,'FILL RATE MANDATORY STOCK'!BK22,'DETAIL SALES'!$AB$10:$AB$7501,"No",'DETAIL SALES'!$C$10:$C$7501,"27")</f>
        <v>0</v>
      </c>
      <c r="DO22" s="316">
        <f>COUNTIFS('DETAIL SALES'!$Q$10:$Q$7501,'FILL RATE MANDATORY STOCK'!BK22,'DETAIL SALES'!$AB$10:$AB$7501,"Full",'DETAIL SALES'!$C$10:$C$7501,"28")</f>
        <v>0</v>
      </c>
      <c r="DP22" s="316">
        <f>COUNTIFS('DETAIL SALES'!$Q$10:$Q$7501,'FILL RATE MANDATORY STOCK'!BK22,'DETAIL SALES'!$AB$10:$AB$7501,"No",'DETAIL SALES'!$C$10:$C$7501,"28")</f>
        <v>0</v>
      </c>
      <c r="DQ22" s="149">
        <f>COUNTIFS('DETAIL SALES'!$Q$10:$Q$7501,'FILL RATE MANDATORY STOCK'!BK22,'DETAIL SALES'!$AB$10:$AB$7501,"Full",'DETAIL SALES'!$C$10:$C$7501,"29")</f>
        <v>0</v>
      </c>
      <c r="DR22" s="149">
        <f>COUNTIFS('DETAIL SALES'!$Q$10:$Q$7501,'FILL RATE MANDATORY STOCK'!BK22,'DETAIL SALES'!$AB$10:$AB$7501,"No",'DETAIL SALES'!$C$10:$C$7501,"29")</f>
        <v>0</v>
      </c>
      <c r="DS22" s="149">
        <f>COUNTIFS('DETAIL SALES'!$Q$10:$Q$7501,'FILL RATE MANDATORY STOCK'!BK22,'DETAIL SALES'!$AB$10:$AB$7501,"Full",'DETAIL SALES'!$C$10:$C$7501,"30")</f>
        <v>0</v>
      </c>
      <c r="DT22" s="149">
        <f>COUNTIFS('DETAIL SALES'!$Q$10:$Q$7501,'FILL RATE MANDATORY STOCK'!BK22,'DETAIL SALES'!$AB$10:$AB$7501,"No",'DETAIL SALES'!$C$10:$C$7501,"30")</f>
        <v>0</v>
      </c>
      <c r="DU22" s="149">
        <f>COUNTIFS('DETAIL SALES'!$Q$10:$Q$7501,'FILL RATE MANDATORY STOCK'!\,'DETAIL SALES'!$AB$10:$AB$7501,"Full",'DETAIL SALES'!$C$10:$C$7501,"31")</f>
        <v>0</v>
      </c>
      <c r="DV22" s="153">
        <f>COUNTIFS('DETAIL SALES'!$Q$10:$Q$7501,'FILL RATE MANDATORY STOCK'!BK22,'DETAIL SALES'!$AB$10:$AB$7501,"No",'DETAIL SALES'!$C$10:$C$7501,"31")</f>
        <v>0</v>
      </c>
      <c r="DW22" s="271">
        <f t="shared" si="17"/>
        <v>0</v>
      </c>
      <c r="DX22" s="150">
        <f t="shared" si="17"/>
        <v>0</v>
      </c>
      <c r="DY22" s="150">
        <f t="shared" si="18"/>
        <v>0</v>
      </c>
      <c r="DZ22" s="272" t="e">
        <f t="shared" si="19"/>
        <v>#DIV/0!</v>
      </c>
    </row>
    <row r="23" spans="1:130" s="141" customFormat="1" ht="15.5">
      <c r="A23" s="134">
        <v>14</v>
      </c>
      <c r="B23" s="286"/>
      <c r="C23" s="146">
        <f t="shared" si="8"/>
        <v>0</v>
      </c>
      <c r="D23" s="146">
        <f t="shared" si="9"/>
        <v>1</v>
      </c>
      <c r="E23" s="146">
        <f t="shared" si="10"/>
        <v>1900</v>
      </c>
      <c r="F23" s="287"/>
      <c r="G23" s="287"/>
      <c r="H23" s="287"/>
      <c r="I23" s="288"/>
      <c r="J23" s="287"/>
      <c r="K23" s="288"/>
      <c r="L23" s="134"/>
      <c r="M23" s="133"/>
      <c r="N23" s="288"/>
      <c r="O23" s="134"/>
      <c r="P23" s="166"/>
      <c r="Q23" s="289"/>
      <c r="R23" s="165"/>
      <c r="S23" s="290"/>
      <c r="T23" s="290"/>
      <c r="U23" s="290"/>
      <c r="V23" s="290"/>
      <c r="W23" s="166"/>
      <c r="X23" s="87"/>
      <c r="Y23" s="418">
        <f t="shared" si="11"/>
        <v>0</v>
      </c>
      <c r="Z23" s="291">
        <f t="shared" si="12"/>
        <v>0</v>
      </c>
      <c r="AA23" s="163"/>
      <c r="AB23" s="177" t="str">
        <f t="shared" si="13"/>
        <v/>
      </c>
      <c r="AC23" s="283" t="str">
        <f t="shared" si="14"/>
        <v/>
      </c>
      <c r="AD23" s="283" t="str">
        <f t="shared" si="15"/>
        <v/>
      </c>
      <c r="AE23" s="163"/>
      <c r="AF23" s="162"/>
      <c r="AH23" s="191"/>
      <c r="AI23" s="187"/>
      <c r="AJ23" s="389">
        <v>12</v>
      </c>
      <c r="AK23" s="443" t="s">
        <v>617</v>
      </c>
      <c r="AL23" s="386" t="s">
        <v>630</v>
      </c>
      <c r="AM23" s="351"/>
      <c r="AN23" s="415" t="s">
        <v>550</v>
      </c>
      <c r="AP23" s="581"/>
      <c r="AQ23" s="443" t="s">
        <v>612</v>
      </c>
      <c r="AR23" s="386"/>
      <c r="AS23" s="386"/>
      <c r="AT23" s="386"/>
      <c r="AU23" s="386"/>
      <c r="AV23" s="386"/>
      <c r="AW23" s="386" t="e">
        <f t="shared" si="24"/>
        <v>#DIV/0!</v>
      </c>
      <c r="AX23" s="386"/>
      <c r="AY23" s="386"/>
      <c r="AZ23" s="386" t="e">
        <f t="shared" si="25"/>
        <v>#DIV/0!</v>
      </c>
      <c r="BD23" s="781"/>
      <c r="BE23" s="100">
        <f t="shared" si="23"/>
        <v>12</v>
      </c>
      <c r="BF23" s="100" t="s">
        <v>280</v>
      </c>
      <c r="BG23" s="100" t="s">
        <v>287</v>
      </c>
      <c r="BH23" s="149" t="s">
        <v>89</v>
      </c>
      <c r="BI23" s="169" t="e">
        <f>VLOOKUP(BH23,#REF!,8,FALSE)</f>
        <v>#REF!</v>
      </c>
      <c r="BJ23" s="224">
        <v>20000</v>
      </c>
      <c r="BK23" s="153">
        <v>1</v>
      </c>
      <c r="BL23" s="153">
        <v>407.5</v>
      </c>
      <c r="BM23" s="594">
        <f>COUNTIFS('DETAIL SALES'!$Q$10:$Q$7501,'FILL RATE MANDATORY STOCK'!BK23,'DETAIL SALES'!$AB$10:$AB$7501,"Full",'DETAIL SALES'!$C$10:$C$7501,"1")</f>
        <v>0</v>
      </c>
      <c r="BN23" s="149">
        <f>COUNTIFS('DETAIL SALES'!$Q$10:$Q$7501,'FILL RATE MANDATORY STOCK'!BK23,'DETAIL SALES'!$AB$10:$AB$7501,"No",'DETAIL SALES'!$C$10:$C$7501,"1")</f>
        <v>0</v>
      </c>
      <c r="BO23" s="149">
        <f>COUNTIFS('DETAIL SALES'!$Q$10:$Q$7501,'FILL RATE MANDATORY STOCK'!BK23,'DETAIL SALES'!$AB$10:$AB$7501,"Full",'DETAIL SALES'!$C$10:$C$7501,"2")</f>
        <v>0</v>
      </c>
      <c r="BP23" s="149">
        <f>COUNTIFS('DETAIL SALES'!$Q$10:$Q$7501,'FILL RATE MANDATORY STOCK'!BK23,'DETAIL SALES'!$AB$10:$AB$7501,"No",'DETAIL SALES'!$C$10:$C$7501,"2")</f>
        <v>0</v>
      </c>
      <c r="BQ23" s="149">
        <f>COUNTIFS('DETAIL SALES'!$Q$10:$Q$7501,'FILL RATE MANDATORY STOCK'!BK23,'DETAIL SALES'!$AB$10:$AB$7501,"Full",'DETAIL SALES'!$C$10:$C$7501,"3")</f>
        <v>0</v>
      </c>
      <c r="BR23" s="149">
        <f>COUNTIFS('DETAIL SALES'!$Q$10:$Q$7501,'FILL RATE MANDATORY STOCK'!BK23,'DETAIL SALES'!$AB$10:$AB$7501,"No",'DETAIL SALES'!$C$10:$C$7501,"3")</f>
        <v>0</v>
      </c>
      <c r="BS23" s="149">
        <f>COUNTIFS('DETAIL SALES'!$Q$10:$Q$7501,'FILL RATE MANDATORY STOCK'!BK23,'DETAIL SALES'!$AB$10:$AB$7501,"Full",'DETAIL SALES'!$C$10:$C$7501,"4")</f>
        <v>0</v>
      </c>
      <c r="BT23" s="149">
        <f>COUNTIFS('DETAIL SALES'!$Q$10:$Q$7501,'FILL RATE MANDATORY STOCK'!BK23,'DETAIL SALES'!$AB$10:$AB$7501,"No",'DETAIL SALES'!$C$10:$C$7501,"4")</f>
        <v>0</v>
      </c>
      <c r="BU23" s="149">
        <f>COUNTIFS('DETAIL SALES'!$Q$10:$Q$7501,'FILL RATE MANDATORY STOCK'!BK23,'DETAIL SALES'!$AB$10:$AB$7501,"Full",'DETAIL SALES'!$C$10:$C$7501,"5")</f>
        <v>0</v>
      </c>
      <c r="BV23" s="149">
        <f>COUNTIFS('DETAIL SALES'!$Q$10:$Q$7501,'FILL RATE MANDATORY STOCK'!BK23,'DETAIL SALES'!$AB$10:$AB$7501,"No",'DETAIL SALES'!$C$10:$C$7501,"5")</f>
        <v>0</v>
      </c>
      <c r="BW23" s="149">
        <f>COUNTIFS('DETAIL SALES'!$Q$10:$Q$7501,'FILL RATE MANDATORY STOCK'!BK23,'DETAIL SALES'!$AB$10:$AB$7501,"Full",'DETAIL SALES'!$C$10:$C$7501,"6")</f>
        <v>0</v>
      </c>
      <c r="BX23" s="149">
        <f>COUNTIFS('DETAIL SALES'!$Q$10:$Q$7501,'FILL RATE MANDATORY STOCK'!BK23,'DETAIL SALES'!$AB$10:$AB$7501,"No",'DETAIL SALES'!$C$10:$C$7501,"6")</f>
        <v>0</v>
      </c>
      <c r="BY23" s="316">
        <f>COUNTIFS('DETAIL SALES'!$Q$10:$Q$7501,'FILL RATE MANDATORY STOCK'!BK23,'DETAIL SALES'!$AB$10:$AB$7501,"Full",'DETAIL SALES'!$C$10:$C$7501,"7")</f>
        <v>0</v>
      </c>
      <c r="BZ23" s="316">
        <f>COUNTIFS('DETAIL SALES'!$Q$10:$Q$7501,'FILL RATE MANDATORY STOCK'!BK23,'DETAIL SALES'!$AB$10:$AB$7501,"No",'DETAIL SALES'!$C$10:$C$7501,"7")</f>
        <v>0</v>
      </c>
      <c r="CA23" s="149">
        <f>COUNTIFS('DETAIL SALES'!$Q$10:$Q$7501,'FILL RATE MANDATORY STOCK'!BK23,'DETAIL SALES'!$AB$10:$AB$7501,"Full",'DETAIL SALES'!$C$10:$C$7501,"8")</f>
        <v>0</v>
      </c>
      <c r="CB23" s="149">
        <f>COUNTIFS('DETAIL SALES'!$Q$10:$Q$7501,'FILL RATE MANDATORY STOCK'!BK23,'DETAIL SALES'!$AB$10:$AB$7501,"No",'DETAIL SALES'!$C$10:$C$7501,"8")</f>
        <v>0</v>
      </c>
      <c r="CC23" s="149">
        <f>COUNTIFS('DETAIL SALES'!$Q$10:$Q$7501,'FILL RATE MANDATORY STOCK'!BK23,'DETAIL SALES'!$AB$10:$AB$7501,"Full",'DETAIL SALES'!$C$10:$C$7501,"9")</f>
        <v>0</v>
      </c>
      <c r="CD23" s="149">
        <f>COUNTIFS('DETAIL SALES'!$Q$10:$Q$7501,'FILL RATE MANDATORY STOCK'!BK23,'DETAIL SALES'!$AB$10:$AB$7501,"No",'DETAIL SALES'!$C$10:$C$7501,"9")</f>
        <v>0</v>
      </c>
      <c r="CE23" s="149">
        <f>COUNTIFS('DETAIL SALES'!$Q$10:$Q$7501,'FILL RATE MANDATORY STOCK'!BK23,'DETAIL SALES'!$AB$10:$AB$7501,"Full",'DETAIL SALES'!$C$10:$C$7501,"10")</f>
        <v>0</v>
      </c>
      <c r="CF23" s="149">
        <f>COUNTIFS('DETAIL SALES'!$Q$10:$Q$7501,'FILL RATE MANDATORY STOCK'!BK23,'DETAIL SALES'!$AB$10:$AB$7501,"No",'DETAIL SALES'!$C$10:$C$7501,"10")</f>
        <v>0</v>
      </c>
      <c r="CG23" s="149">
        <f>COUNTIFS('DETAIL SALES'!$Q$10:$Q$7501,'FILL RATE MANDATORY STOCK'!BK23,'DETAIL SALES'!$AB$10:$AB$7501,"Full",'DETAIL SALES'!$C$10:$C$7501,"11")</f>
        <v>0</v>
      </c>
      <c r="CH23" s="149">
        <f>COUNTIFS('DETAIL SALES'!$Q$10:$Q$7501,'FILL RATE MANDATORY STOCK'!BK23,'DETAIL SALES'!$AB$10:$AB$7501,"No",'DETAIL SALES'!$C$10:$C$7501,"11")</f>
        <v>0</v>
      </c>
      <c r="CI23" s="149">
        <f>COUNTIFS('DETAIL SALES'!$Q$10:$Q$7501,'FILL RATE MANDATORY STOCK'!BK23,'DETAIL SALES'!$AB$10:$AB$7501,"Full",'DETAIL SALES'!$C$10:$C$7501,"12")</f>
        <v>0</v>
      </c>
      <c r="CJ23" s="149">
        <f>COUNTIFS('DETAIL SALES'!$Q$10:$Q$7501,'FILL RATE MANDATORY STOCK'!BK23,'DETAIL SALES'!$AB$10:$AB$7501,"No",'DETAIL SALES'!$C$10:$C$7501,"12")</f>
        <v>0</v>
      </c>
      <c r="CK23" s="149">
        <f>COUNTIFS('DETAIL SALES'!$Q$10:$Q$7501,'FILL RATE MANDATORY STOCK'!BK23,'DETAIL SALES'!$AB$10:$AB$7501,"Full",'DETAIL SALES'!$C$10:$C$7501,"13")</f>
        <v>0</v>
      </c>
      <c r="CL23" s="149">
        <f>COUNTIFS('DETAIL SALES'!$Q$10:$Q$7501,'FILL RATE MANDATORY STOCK'!BK23,'DETAIL SALES'!$AB$10:$AB$7501,"No",'DETAIL SALES'!$C$10:$C$7501,"13")</f>
        <v>0</v>
      </c>
      <c r="CM23" s="316">
        <f>COUNTIFS('DETAIL SALES'!$Q$10:$Q$7501,'FILL RATE MANDATORY STOCK'!BK23,'DETAIL SALES'!$AB$10:$AB$7501,"Full",'DETAIL SALES'!$C$10:$C$7501,"14")</f>
        <v>0</v>
      </c>
      <c r="CN23" s="316">
        <f>COUNTIFS('DETAIL SALES'!$Q$10:$Q$7501,'FILL RATE MANDATORY STOCK'!BK23,'DETAIL SALES'!$AB$10:$AB$7501,"No",'DETAIL SALES'!$C$10:$C$7501,"14")</f>
        <v>0</v>
      </c>
      <c r="CO23" s="149">
        <f>COUNTIFS('DETAIL SALES'!$Q$10:$Q$7501,'FILL RATE MANDATORY STOCK'!BK23,'DETAIL SALES'!$AB$10:$AB$7501,"Full",'DETAIL SALES'!$C$10:$C$7501,"15")</f>
        <v>0</v>
      </c>
      <c r="CP23" s="149">
        <f>COUNTIFS('DETAIL SALES'!$Q$10:$Q$7501,'FILL RATE MANDATORY STOCK'!BK23,'DETAIL SALES'!$AB$10:$AB$7501,"No",'DETAIL SALES'!$C$10:$C$7501,"15")</f>
        <v>0</v>
      </c>
      <c r="CQ23" s="149">
        <f>COUNTIFS('DETAIL SALES'!$Q$10:$Q$7501,'FILL RATE MANDATORY STOCK'!BK23,'DETAIL SALES'!$AB$10:$AB$7501,"Full",'DETAIL SALES'!$C$10:$C$7501,"16")</f>
        <v>0</v>
      </c>
      <c r="CR23" s="149">
        <f>COUNTIFS('DETAIL SALES'!$Q$10:$Q$7501,'FILL RATE MANDATORY STOCK'!BK23,'DETAIL SALES'!$AB$10:$AB$7501,"No",'DETAIL SALES'!$C$10:$C$7501,"16")</f>
        <v>0</v>
      </c>
      <c r="CS23" s="149">
        <f>COUNTIFS('DETAIL SALES'!$Q$10:$Q$7501,'FILL RATE MANDATORY STOCK'!BK23,'DETAIL SALES'!$AB$10:$AB$7501,"Full",'DETAIL SALES'!$C$10:$C$7501,"17")</f>
        <v>0</v>
      </c>
      <c r="CT23" s="149">
        <f>COUNTIFS('DETAIL SALES'!$Q$10:$Q$7501,'FILL RATE MANDATORY STOCK'!BK23,'DETAIL SALES'!$AB$10:$AB$7501,"No",'DETAIL SALES'!$C$10:$C$7501,"17")</f>
        <v>0</v>
      </c>
      <c r="CU23" s="149">
        <f>COUNTIFS('DETAIL SALES'!$Q$10:$Q$7501,'FILL RATE MANDATORY STOCK'!BK23,'DETAIL SALES'!$AB$10:$AB$7501,"Full",'DETAIL SALES'!$C$10:$C$7501,"18")</f>
        <v>0</v>
      </c>
      <c r="CV23" s="149">
        <f>COUNTIFS('DETAIL SALES'!$Q$10:$Q$7501,'FILL RATE MANDATORY STOCK'!BK23,'DETAIL SALES'!$AB$10:$AB$7501,"No",'DETAIL SALES'!$C$10:$C$7501,"18")</f>
        <v>0</v>
      </c>
      <c r="CW23" s="149">
        <f>COUNTIFS('DETAIL SALES'!$Q$10:$Q$7501,'FILL RATE MANDATORY STOCK'!BK23,'DETAIL SALES'!$AB$10:$AB$7501,"Full",'DETAIL SALES'!$C$10:$C$7501,"19")</f>
        <v>0</v>
      </c>
      <c r="CX23" s="149">
        <f>COUNTIFS('DETAIL SALES'!$Q$10:$Q$7501,'FILL RATE MANDATORY STOCK'!BK23,'DETAIL SALES'!$AB$10:$AB$7501,"No",'DETAIL SALES'!$C$10:$C$7501,"19")</f>
        <v>0</v>
      </c>
      <c r="CY23" s="149">
        <f>COUNTIFS('DETAIL SALES'!$Q$10:$Q$7501,'FILL RATE MANDATORY STOCK'!BK23,'DETAIL SALES'!$AB$10:$AB$7501,"Full",'DETAIL SALES'!$C$10:$C$7501,"20")</f>
        <v>0</v>
      </c>
      <c r="CZ23" s="149">
        <f>COUNTIFS('DETAIL SALES'!$Q$10:$Q$7501,'FILL RATE MANDATORY STOCK'!BK23,'DETAIL SALES'!$AB$10:$AB$7501,"No",'DETAIL SALES'!$C$10:$C$7501,"20")</f>
        <v>0</v>
      </c>
      <c r="DA23" s="316">
        <f>COUNTIFS('DETAIL SALES'!$Q$10:$Q$7501,'FILL RATE MANDATORY STOCK'!BK23,'DETAIL SALES'!$AB$10:$AB$7501,"Full",'DETAIL SALES'!$C$10:$C$7501,"21")</f>
        <v>0</v>
      </c>
      <c r="DB23" s="316">
        <f>COUNTIFS('DETAIL SALES'!$Q$10:$Q$7501,'FILL RATE MANDATORY STOCK'!BK23,'DETAIL SALES'!$AB$10:$AB$7501,"No",'DETAIL SALES'!$C$10:$C$7501,"21")</f>
        <v>0</v>
      </c>
      <c r="DC23" s="149">
        <f>COUNTIFS('DETAIL SALES'!$Q$10:$Q$7501,'FILL RATE MANDATORY STOCK'!BK23,'DETAIL SALES'!$AB$10:$AB$7501,"Full",'DETAIL SALES'!$C$10:$C$7501,"22")</f>
        <v>0</v>
      </c>
      <c r="DD23" s="149">
        <f>COUNTIFS('DETAIL SALES'!$Q$10:$Q$7501,'FILL RATE MANDATORY STOCK'!BK23,'DETAIL SALES'!$AB$10:$AB$7501,"No",'DETAIL SALES'!$C$10:$C$7501,"22")</f>
        <v>0</v>
      </c>
      <c r="DE23" s="149">
        <f>COUNTIFS('DETAIL SALES'!$Q$10:$Q$7501,'FILL RATE MANDATORY STOCK'!BK23,'DETAIL SALES'!$AB$10:$AB$7501,"Full",'DETAIL SALES'!$C$10:$C$7501,"23")</f>
        <v>0</v>
      </c>
      <c r="DF23" s="149">
        <f>COUNTIFS('DETAIL SALES'!$Q$10:$Q$7501,'FILL RATE MANDATORY STOCK'!BK23,'DETAIL SALES'!$AB$10:$AB$7501,"No",'DETAIL SALES'!$C$10:$C$7501,"23")</f>
        <v>0</v>
      </c>
      <c r="DG23" s="149">
        <f>COUNTIFS('DETAIL SALES'!$Q$10:$Q$7501,'FILL RATE MANDATORY STOCK'!BK23,'DETAIL SALES'!$AB$10:$AB$7501,"Full",'DETAIL SALES'!$C$10:$C$7501,"24")</f>
        <v>0</v>
      </c>
      <c r="DH23" s="149">
        <f>COUNTIFS('DETAIL SALES'!$Q$10:$Q$7501,'FILL RATE MANDATORY STOCK'!BK23,'DETAIL SALES'!$AB$10:$AB$7501,"No",'DETAIL SALES'!$C$10:$C$7501,"24")</f>
        <v>0</v>
      </c>
      <c r="DI23" s="149">
        <f>COUNTIFS('DETAIL SALES'!$Q$10:$Q$7501,'FILL RATE MANDATORY STOCK'!BK23,'DETAIL SALES'!$AB$10:$AB$7501,"Full",'DETAIL SALES'!$C$10:$C$7501,"25")</f>
        <v>0</v>
      </c>
      <c r="DJ23" s="149">
        <f>COUNTIFS('DETAIL SALES'!$Q$10:$Q$7501,'FILL RATE MANDATORY STOCK'!BK23,'DETAIL SALES'!$AB$10:$AB$7501,"No",'DETAIL SALES'!$C$10:$C$7501,"25")</f>
        <v>0</v>
      </c>
      <c r="DK23" s="149">
        <f>COUNTIFS('DETAIL SALES'!$Q$10:$Q$7501,'FILL RATE MANDATORY STOCK'!BK23,'DETAIL SALES'!$AB$10:$AB$7501,"Full",'DETAIL SALES'!$C$10:$C$7501,"26")</f>
        <v>0</v>
      </c>
      <c r="DL23" s="149">
        <f>COUNTIFS('DETAIL SALES'!$Q$10:$Q$7501,'FILL RATE MANDATORY STOCK'!BK23,'DETAIL SALES'!$AB$10:$AB$7501,"No",'DETAIL SALES'!$C$10:$C$7501,"26")</f>
        <v>0</v>
      </c>
      <c r="DM23" s="149">
        <f>COUNTIFS('DETAIL SALES'!$Q$10:$Q$7501,'FILL RATE MANDATORY STOCK'!BK23,'DETAIL SALES'!$AB$10:$AB$7501,"Full",'DETAIL SALES'!$C$10:$C$7501,"27")</f>
        <v>0</v>
      </c>
      <c r="DN23" s="149">
        <f>COUNTIFS('DETAIL SALES'!$Q$10:$Q$7501,'FILL RATE MANDATORY STOCK'!BK23,'DETAIL SALES'!$AB$10:$AB$7501,"No",'DETAIL SALES'!$C$10:$C$7501,"27")</f>
        <v>0</v>
      </c>
      <c r="DO23" s="316">
        <f>COUNTIFS('DETAIL SALES'!$Q$10:$Q$7501,'FILL RATE MANDATORY STOCK'!BK23,'DETAIL SALES'!$AB$10:$AB$7501,"Full",'DETAIL SALES'!$C$10:$C$7501,"28")</f>
        <v>0</v>
      </c>
      <c r="DP23" s="316">
        <f>COUNTIFS('DETAIL SALES'!$Q$10:$Q$7501,'FILL RATE MANDATORY STOCK'!BK23,'DETAIL SALES'!$AB$10:$AB$7501,"No",'DETAIL SALES'!$C$10:$C$7501,"28")</f>
        <v>0</v>
      </c>
      <c r="DQ23" s="149">
        <f>COUNTIFS('DETAIL SALES'!$Q$10:$Q$7501,'FILL RATE MANDATORY STOCK'!BK23,'DETAIL SALES'!$AB$10:$AB$7501,"Full",'DETAIL SALES'!$C$10:$C$7501,"29")</f>
        <v>0</v>
      </c>
      <c r="DR23" s="149">
        <f>COUNTIFS('DETAIL SALES'!$Q$10:$Q$7501,'FILL RATE MANDATORY STOCK'!BK23,'DETAIL SALES'!$AB$10:$AB$7501,"No",'DETAIL SALES'!$C$10:$C$7501,"29")</f>
        <v>0</v>
      </c>
      <c r="DS23" s="149">
        <f>COUNTIFS('DETAIL SALES'!$Q$10:$Q$7501,'FILL RATE MANDATORY STOCK'!BK23,'DETAIL SALES'!$AB$10:$AB$7501,"Full",'DETAIL SALES'!$C$10:$C$7501,"30")</f>
        <v>0</v>
      </c>
      <c r="DT23" s="149">
        <f>COUNTIFS('DETAIL SALES'!$Q$10:$Q$7501,'FILL RATE MANDATORY STOCK'!BK23,'DETAIL SALES'!$AB$10:$AB$7501,"No",'DETAIL SALES'!$C$10:$C$7501,"30")</f>
        <v>0</v>
      </c>
      <c r="DU23" s="149">
        <f>COUNTIFS('DETAIL SALES'!$Q$10:$Q$7501,'FILL RATE MANDATORY STOCK'!\,'DETAIL SALES'!$AB$10:$AB$7501,"Full",'DETAIL SALES'!$C$10:$C$7501,"31")</f>
        <v>0</v>
      </c>
      <c r="DV23" s="153">
        <f>COUNTIFS('DETAIL SALES'!$Q$10:$Q$7501,'FILL RATE MANDATORY STOCK'!BK23,'DETAIL SALES'!$AB$10:$AB$7501,"No",'DETAIL SALES'!$C$10:$C$7501,"31")</f>
        <v>0</v>
      </c>
      <c r="DW23" s="271">
        <f t="shared" si="17"/>
        <v>0</v>
      </c>
      <c r="DX23" s="150">
        <f t="shared" si="17"/>
        <v>0</v>
      </c>
      <c r="DY23" s="150">
        <f t="shared" si="18"/>
        <v>0</v>
      </c>
      <c r="DZ23" s="272" t="e">
        <f t="shared" si="19"/>
        <v>#DIV/0!</v>
      </c>
    </row>
    <row r="24" spans="1:130" s="141" customFormat="1" ht="15.5">
      <c r="A24" s="134">
        <v>15</v>
      </c>
      <c r="B24" s="286"/>
      <c r="C24" s="146">
        <f t="shared" si="8"/>
        <v>0</v>
      </c>
      <c r="D24" s="146">
        <f t="shared" si="9"/>
        <v>1</v>
      </c>
      <c r="E24" s="146">
        <f t="shared" si="10"/>
        <v>1900</v>
      </c>
      <c r="F24" s="287"/>
      <c r="G24" s="287"/>
      <c r="H24" s="287"/>
      <c r="I24" s="288"/>
      <c r="J24" s="287"/>
      <c r="K24" s="288"/>
      <c r="L24" s="134"/>
      <c r="M24" s="133"/>
      <c r="N24" s="288"/>
      <c r="O24" s="134"/>
      <c r="P24" s="166"/>
      <c r="Q24" s="289"/>
      <c r="R24" s="165"/>
      <c r="S24" s="290"/>
      <c r="T24" s="290"/>
      <c r="U24" s="290"/>
      <c r="V24" s="290"/>
      <c r="W24" s="166"/>
      <c r="X24" s="87"/>
      <c r="Y24" s="418">
        <f t="shared" si="11"/>
        <v>0</v>
      </c>
      <c r="Z24" s="291">
        <f t="shared" si="12"/>
        <v>0</v>
      </c>
      <c r="AA24" s="163"/>
      <c r="AB24" s="177" t="str">
        <f t="shared" si="13"/>
        <v/>
      </c>
      <c r="AC24" s="283" t="str">
        <f t="shared" si="14"/>
        <v/>
      </c>
      <c r="AD24" s="283" t="str">
        <f t="shared" si="15"/>
        <v/>
      </c>
      <c r="AE24" s="163"/>
      <c r="AF24" s="162"/>
      <c r="AH24" s="191"/>
      <c r="AI24" s="187"/>
      <c r="AJ24" s="389">
        <v>13</v>
      </c>
      <c r="AK24" s="443" t="s">
        <v>618</v>
      </c>
      <c r="AL24" s="386" t="s">
        <v>631</v>
      </c>
      <c r="AM24" s="351"/>
      <c r="AN24" s="415" t="s">
        <v>551</v>
      </c>
      <c r="AP24" s="581"/>
      <c r="AQ24" s="443" t="s">
        <v>613</v>
      </c>
      <c r="AR24" s="386"/>
      <c r="AS24" s="386"/>
      <c r="AT24" s="386"/>
      <c r="AU24" s="386"/>
      <c r="AV24" s="386"/>
      <c r="AW24" s="386" t="e">
        <f t="shared" si="24"/>
        <v>#DIV/0!</v>
      </c>
      <c r="AX24" s="386"/>
      <c r="AY24" s="386"/>
      <c r="AZ24" s="386" t="e">
        <f t="shared" si="25"/>
        <v>#DIV/0!</v>
      </c>
      <c r="BD24" s="781"/>
      <c r="BE24" s="100">
        <f t="shared" si="23"/>
        <v>13</v>
      </c>
      <c r="BF24" s="100" t="s">
        <v>288</v>
      </c>
      <c r="BG24" s="100" t="s">
        <v>289</v>
      </c>
      <c r="BH24" s="149" t="s">
        <v>56</v>
      </c>
      <c r="BI24" s="169" t="e">
        <f>VLOOKUP(BH24,#REF!,8,FALSE)</f>
        <v>#REF!</v>
      </c>
      <c r="BJ24" s="224">
        <v>60000</v>
      </c>
      <c r="BK24" s="153">
        <v>1</v>
      </c>
      <c r="BL24" s="153">
        <v>3.5</v>
      </c>
      <c r="BM24" s="594">
        <f>COUNTIFS('DETAIL SALES'!$Q$10:$Q$7501,'FILL RATE MANDATORY STOCK'!BK24,'DETAIL SALES'!$AB$10:$AB$7501,"Full",'DETAIL SALES'!$C$10:$C$7501,"1")</f>
        <v>0</v>
      </c>
      <c r="BN24" s="149">
        <f>COUNTIFS('DETAIL SALES'!$Q$10:$Q$7501,'FILL RATE MANDATORY STOCK'!BK24,'DETAIL SALES'!$AB$10:$AB$7501,"No",'DETAIL SALES'!$C$10:$C$7501,"1")</f>
        <v>0</v>
      </c>
      <c r="BO24" s="149">
        <f>COUNTIFS('DETAIL SALES'!$Q$10:$Q$7501,'FILL RATE MANDATORY STOCK'!BK24,'DETAIL SALES'!$AB$10:$AB$7501,"Full",'DETAIL SALES'!$C$10:$C$7501,"2")</f>
        <v>0</v>
      </c>
      <c r="BP24" s="149">
        <f>COUNTIFS('DETAIL SALES'!$Q$10:$Q$7501,'FILL RATE MANDATORY STOCK'!BK24,'DETAIL SALES'!$AB$10:$AB$7501,"No",'DETAIL SALES'!$C$10:$C$7501,"2")</f>
        <v>0</v>
      </c>
      <c r="BQ24" s="149">
        <f>COUNTIFS('DETAIL SALES'!$Q$10:$Q$7501,'FILL RATE MANDATORY STOCK'!BK24,'DETAIL SALES'!$AB$10:$AB$7501,"Full",'DETAIL SALES'!$C$10:$C$7501,"3")</f>
        <v>0</v>
      </c>
      <c r="BR24" s="149">
        <f>COUNTIFS('DETAIL SALES'!$Q$10:$Q$7501,'FILL RATE MANDATORY STOCK'!BK24,'DETAIL SALES'!$AB$10:$AB$7501,"No",'DETAIL SALES'!$C$10:$C$7501,"3")</f>
        <v>0</v>
      </c>
      <c r="BS24" s="149">
        <f>COUNTIFS('DETAIL SALES'!$Q$10:$Q$7501,'FILL RATE MANDATORY STOCK'!BK24,'DETAIL SALES'!$AB$10:$AB$7501,"Full",'DETAIL SALES'!$C$10:$C$7501,"4")</f>
        <v>0</v>
      </c>
      <c r="BT24" s="149">
        <f>COUNTIFS('DETAIL SALES'!$Q$10:$Q$7501,'FILL RATE MANDATORY STOCK'!BK24,'DETAIL SALES'!$AB$10:$AB$7501,"No",'DETAIL SALES'!$C$10:$C$7501,"4")</f>
        <v>0</v>
      </c>
      <c r="BU24" s="149">
        <f>COUNTIFS('DETAIL SALES'!$Q$10:$Q$7501,'FILL RATE MANDATORY STOCK'!BK24,'DETAIL SALES'!$AB$10:$AB$7501,"Full",'DETAIL SALES'!$C$10:$C$7501,"5")</f>
        <v>0</v>
      </c>
      <c r="BV24" s="149">
        <f>COUNTIFS('DETAIL SALES'!$Q$10:$Q$7501,'FILL RATE MANDATORY STOCK'!BK24,'DETAIL SALES'!$AB$10:$AB$7501,"No",'DETAIL SALES'!$C$10:$C$7501,"5")</f>
        <v>0</v>
      </c>
      <c r="BW24" s="149">
        <f>COUNTIFS('DETAIL SALES'!$Q$10:$Q$7501,'FILL RATE MANDATORY STOCK'!BK24,'DETAIL SALES'!$AB$10:$AB$7501,"Full",'DETAIL SALES'!$C$10:$C$7501,"6")</f>
        <v>0</v>
      </c>
      <c r="BX24" s="149">
        <f>COUNTIFS('DETAIL SALES'!$Q$10:$Q$7501,'FILL RATE MANDATORY STOCK'!BK24,'DETAIL SALES'!$AB$10:$AB$7501,"No",'DETAIL SALES'!$C$10:$C$7501,"6")</f>
        <v>0</v>
      </c>
      <c r="BY24" s="316">
        <f>COUNTIFS('DETAIL SALES'!$Q$10:$Q$7501,'FILL RATE MANDATORY STOCK'!BK24,'DETAIL SALES'!$AB$10:$AB$7501,"Full",'DETAIL SALES'!$C$10:$C$7501,"7")</f>
        <v>0</v>
      </c>
      <c r="BZ24" s="316">
        <f>COUNTIFS('DETAIL SALES'!$Q$10:$Q$7501,'FILL RATE MANDATORY STOCK'!BK24,'DETAIL SALES'!$AB$10:$AB$7501,"No",'DETAIL SALES'!$C$10:$C$7501,"7")</f>
        <v>0</v>
      </c>
      <c r="CA24" s="149">
        <f>COUNTIFS('DETAIL SALES'!$Q$10:$Q$7501,'FILL RATE MANDATORY STOCK'!BK24,'DETAIL SALES'!$AB$10:$AB$7501,"Full",'DETAIL SALES'!$C$10:$C$7501,"8")</f>
        <v>0</v>
      </c>
      <c r="CB24" s="149">
        <f>COUNTIFS('DETAIL SALES'!$Q$10:$Q$7501,'FILL RATE MANDATORY STOCK'!BK24,'DETAIL SALES'!$AB$10:$AB$7501,"No",'DETAIL SALES'!$C$10:$C$7501,"8")</f>
        <v>0</v>
      </c>
      <c r="CC24" s="149">
        <f>COUNTIFS('DETAIL SALES'!$Q$10:$Q$7501,'FILL RATE MANDATORY STOCK'!BK24,'DETAIL SALES'!$AB$10:$AB$7501,"Full",'DETAIL SALES'!$C$10:$C$7501,"9")</f>
        <v>0</v>
      </c>
      <c r="CD24" s="149">
        <f>COUNTIFS('DETAIL SALES'!$Q$10:$Q$7501,'FILL RATE MANDATORY STOCK'!BK24,'DETAIL SALES'!$AB$10:$AB$7501,"No",'DETAIL SALES'!$C$10:$C$7501,"9")</f>
        <v>0</v>
      </c>
      <c r="CE24" s="149">
        <f>COUNTIFS('DETAIL SALES'!$Q$10:$Q$7501,'FILL RATE MANDATORY STOCK'!BK24,'DETAIL SALES'!$AB$10:$AB$7501,"Full",'DETAIL SALES'!$C$10:$C$7501,"10")</f>
        <v>0</v>
      </c>
      <c r="CF24" s="149">
        <f>COUNTIFS('DETAIL SALES'!$Q$10:$Q$7501,'FILL RATE MANDATORY STOCK'!BK24,'DETAIL SALES'!$AB$10:$AB$7501,"No",'DETAIL SALES'!$C$10:$C$7501,"10")</f>
        <v>0</v>
      </c>
      <c r="CG24" s="149">
        <f>COUNTIFS('DETAIL SALES'!$Q$10:$Q$7501,'FILL RATE MANDATORY STOCK'!BK24,'DETAIL SALES'!$AB$10:$AB$7501,"Full",'DETAIL SALES'!$C$10:$C$7501,"11")</f>
        <v>0</v>
      </c>
      <c r="CH24" s="149">
        <f>COUNTIFS('DETAIL SALES'!$Q$10:$Q$7501,'FILL RATE MANDATORY STOCK'!BK24,'DETAIL SALES'!$AB$10:$AB$7501,"No",'DETAIL SALES'!$C$10:$C$7501,"11")</f>
        <v>0</v>
      </c>
      <c r="CI24" s="149">
        <f>COUNTIFS('DETAIL SALES'!$Q$10:$Q$7501,'FILL RATE MANDATORY STOCK'!BK24,'DETAIL SALES'!$AB$10:$AB$7501,"Full",'DETAIL SALES'!$C$10:$C$7501,"12")</f>
        <v>0</v>
      </c>
      <c r="CJ24" s="149">
        <f>COUNTIFS('DETAIL SALES'!$Q$10:$Q$7501,'FILL RATE MANDATORY STOCK'!BK24,'DETAIL SALES'!$AB$10:$AB$7501,"No",'DETAIL SALES'!$C$10:$C$7501,"12")</f>
        <v>0</v>
      </c>
      <c r="CK24" s="149">
        <f>COUNTIFS('DETAIL SALES'!$Q$10:$Q$7501,'FILL RATE MANDATORY STOCK'!BK24,'DETAIL SALES'!$AB$10:$AB$7501,"Full",'DETAIL SALES'!$C$10:$C$7501,"13")</f>
        <v>0</v>
      </c>
      <c r="CL24" s="149">
        <f>COUNTIFS('DETAIL SALES'!$Q$10:$Q$7501,'FILL RATE MANDATORY STOCK'!BK24,'DETAIL SALES'!$AB$10:$AB$7501,"No",'DETAIL SALES'!$C$10:$C$7501,"13")</f>
        <v>0</v>
      </c>
      <c r="CM24" s="316">
        <f>COUNTIFS('DETAIL SALES'!$Q$10:$Q$7501,'FILL RATE MANDATORY STOCK'!BK24,'DETAIL SALES'!$AB$10:$AB$7501,"Full",'DETAIL SALES'!$C$10:$C$7501,"14")</f>
        <v>0</v>
      </c>
      <c r="CN24" s="316">
        <f>COUNTIFS('DETAIL SALES'!$Q$10:$Q$7501,'FILL RATE MANDATORY STOCK'!BK24,'DETAIL SALES'!$AB$10:$AB$7501,"No",'DETAIL SALES'!$C$10:$C$7501,"14")</f>
        <v>0</v>
      </c>
      <c r="CO24" s="149">
        <f>COUNTIFS('DETAIL SALES'!$Q$10:$Q$7501,'FILL RATE MANDATORY STOCK'!BK24,'DETAIL SALES'!$AB$10:$AB$7501,"Full",'DETAIL SALES'!$C$10:$C$7501,"15")</f>
        <v>0</v>
      </c>
      <c r="CP24" s="149">
        <f>COUNTIFS('DETAIL SALES'!$Q$10:$Q$7501,'FILL RATE MANDATORY STOCK'!BK24,'DETAIL SALES'!$AB$10:$AB$7501,"No",'DETAIL SALES'!$C$10:$C$7501,"15")</f>
        <v>0</v>
      </c>
      <c r="CQ24" s="149">
        <f>COUNTIFS('DETAIL SALES'!$Q$10:$Q$7501,'FILL RATE MANDATORY STOCK'!BK24,'DETAIL SALES'!$AB$10:$AB$7501,"Full",'DETAIL SALES'!$C$10:$C$7501,"16")</f>
        <v>0</v>
      </c>
      <c r="CR24" s="149">
        <f>COUNTIFS('DETAIL SALES'!$Q$10:$Q$7501,'FILL RATE MANDATORY STOCK'!BK24,'DETAIL SALES'!$AB$10:$AB$7501,"No",'DETAIL SALES'!$C$10:$C$7501,"16")</f>
        <v>0</v>
      </c>
      <c r="CS24" s="149">
        <f>COUNTIFS('DETAIL SALES'!$Q$10:$Q$7501,'FILL RATE MANDATORY STOCK'!BK24,'DETAIL SALES'!$AB$10:$AB$7501,"Full",'DETAIL SALES'!$C$10:$C$7501,"17")</f>
        <v>0</v>
      </c>
      <c r="CT24" s="149">
        <f>COUNTIFS('DETAIL SALES'!$Q$10:$Q$7501,'FILL RATE MANDATORY STOCK'!BK24,'DETAIL SALES'!$AB$10:$AB$7501,"No",'DETAIL SALES'!$C$10:$C$7501,"17")</f>
        <v>0</v>
      </c>
      <c r="CU24" s="149">
        <f>COUNTIFS('DETAIL SALES'!$Q$10:$Q$7501,'FILL RATE MANDATORY STOCK'!BK24,'DETAIL SALES'!$AB$10:$AB$7501,"Full",'DETAIL SALES'!$C$10:$C$7501,"18")</f>
        <v>0</v>
      </c>
      <c r="CV24" s="149">
        <f>COUNTIFS('DETAIL SALES'!$Q$10:$Q$7501,'FILL RATE MANDATORY STOCK'!BK24,'DETAIL SALES'!$AB$10:$AB$7501,"No",'DETAIL SALES'!$C$10:$C$7501,"18")</f>
        <v>0</v>
      </c>
      <c r="CW24" s="149">
        <f>COUNTIFS('DETAIL SALES'!$Q$10:$Q$7501,'FILL RATE MANDATORY STOCK'!BK24,'DETAIL SALES'!$AB$10:$AB$7501,"Full",'DETAIL SALES'!$C$10:$C$7501,"19")</f>
        <v>0</v>
      </c>
      <c r="CX24" s="149">
        <f>COUNTIFS('DETAIL SALES'!$Q$10:$Q$7501,'FILL RATE MANDATORY STOCK'!BK24,'DETAIL SALES'!$AB$10:$AB$7501,"No",'DETAIL SALES'!$C$10:$C$7501,"19")</f>
        <v>0</v>
      </c>
      <c r="CY24" s="149">
        <f>COUNTIFS('DETAIL SALES'!$Q$10:$Q$7501,'FILL RATE MANDATORY STOCK'!BK24,'DETAIL SALES'!$AB$10:$AB$7501,"Full",'DETAIL SALES'!$C$10:$C$7501,"20")</f>
        <v>0</v>
      </c>
      <c r="CZ24" s="149">
        <f>COUNTIFS('DETAIL SALES'!$Q$10:$Q$7501,'FILL RATE MANDATORY STOCK'!BK24,'DETAIL SALES'!$AB$10:$AB$7501,"No",'DETAIL SALES'!$C$10:$C$7501,"20")</f>
        <v>0</v>
      </c>
      <c r="DA24" s="316">
        <f>COUNTIFS('DETAIL SALES'!$Q$10:$Q$7501,'FILL RATE MANDATORY STOCK'!BK24,'DETAIL SALES'!$AB$10:$AB$7501,"Full",'DETAIL SALES'!$C$10:$C$7501,"21")</f>
        <v>0</v>
      </c>
      <c r="DB24" s="316">
        <f>COUNTIFS('DETAIL SALES'!$Q$10:$Q$7501,'FILL RATE MANDATORY STOCK'!BK24,'DETAIL SALES'!$AB$10:$AB$7501,"No",'DETAIL SALES'!$C$10:$C$7501,"21")</f>
        <v>0</v>
      </c>
      <c r="DC24" s="149">
        <f>COUNTIFS('DETAIL SALES'!$Q$10:$Q$7501,'FILL RATE MANDATORY STOCK'!BK24,'DETAIL SALES'!$AB$10:$AB$7501,"Full",'DETAIL SALES'!$C$10:$C$7501,"22")</f>
        <v>0</v>
      </c>
      <c r="DD24" s="149">
        <f>COUNTIFS('DETAIL SALES'!$Q$10:$Q$7501,'FILL RATE MANDATORY STOCK'!BK24,'DETAIL SALES'!$AB$10:$AB$7501,"No",'DETAIL SALES'!$C$10:$C$7501,"22")</f>
        <v>0</v>
      </c>
      <c r="DE24" s="149">
        <f>COUNTIFS('DETAIL SALES'!$Q$10:$Q$7501,'FILL RATE MANDATORY STOCK'!BK24,'DETAIL SALES'!$AB$10:$AB$7501,"Full",'DETAIL SALES'!$C$10:$C$7501,"23")</f>
        <v>0</v>
      </c>
      <c r="DF24" s="149">
        <f>COUNTIFS('DETAIL SALES'!$Q$10:$Q$7501,'FILL RATE MANDATORY STOCK'!BK24,'DETAIL SALES'!$AB$10:$AB$7501,"No",'DETAIL SALES'!$C$10:$C$7501,"23")</f>
        <v>0</v>
      </c>
      <c r="DG24" s="149">
        <f>COUNTIFS('DETAIL SALES'!$Q$10:$Q$7501,'FILL RATE MANDATORY STOCK'!BK24,'DETAIL SALES'!$AB$10:$AB$7501,"Full",'DETAIL SALES'!$C$10:$C$7501,"24")</f>
        <v>0</v>
      </c>
      <c r="DH24" s="149">
        <f>COUNTIFS('DETAIL SALES'!$Q$10:$Q$7501,'FILL RATE MANDATORY STOCK'!BK24,'DETAIL SALES'!$AB$10:$AB$7501,"No",'DETAIL SALES'!$C$10:$C$7501,"24")</f>
        <v>0</v>
      </c>
      <c r="DI24" s="149">
        <f>COUNTIFS('DETAIL SALES'!$Q$10:$Q$7501,'FILL RATE MANDATORY STOCK'!BK24,'DETAIL SALES'!$AB$10:$AB$7501,"Full",'DETAIL SALES'!$C$10:$C$7501,"25")</f>
        <v>0</v>
      </c>
      <c r="DJ24" s="149">
        <f>COUNTIFS('DETAIL SALES'!$Q$10:$Q$7501,'FILL RATE MANDATORY STOCK'!BK24,'DETAIL SALES'!$AB$10:$AB$7501,"No",'DETAIL SALES'!$C$10:$C$7501,"25")</f>
        <v>0</v>
      </c>
      <c r="DK24" s="149">
        <f>COUNTIFS('DETAIL SALES'!$Q$10:$Q$7501,'FILL RATE MANDATORY STOCK'!BK24,'DETAIL SALES'!$AB$10:$AB$7501,"Full",'DETAIL SALES'!$C$10:$C$7501,"26")</f>
        <v>0</v>
      </c>
      <c r="DL24" s="149">
        <f>COUNTIFS('DETAIL SALES'!$Q$10:$Q$7501,'FILL RATE MANDATORY STOCK'!BK24,'DETAIL SALES'!$AB$10:$AB$7501,"No",'DETAIL SALES'!$C$10:$C$7501,"26")</f>
        <v>0</v>
      </c>
      <c r="DM24" s="149">
        <f>COUNTIFS('DETAIL SALES'!$Q$10:$Q$7501,'FILL RATE MANDATORY STOCK'!BK24,'DETAIL SALES'!$AB$10:$AB$7501,"Full",'DETAIL SALES'!$C$10:$C$7501,"27")</f>
        <v>0</v>
      </c>
      <c r="DN24" s="149">
        <f>COUNTIFS('DETAIL SALES'!$Q$10:$Q$7501,'FILL RATE MANDATORY STOCK'!BK24,'DETAIL SALES'!$AB$10:$AB$7501,"No",'DETAIL SALES'!$C$10:$C$7501,"27")</f>
        <v>0</v>
      </c>
      <c r="DO24" s="316">
        <f>COUNTIFS('DETAIL SALES'!$Q$10:$Q$7501,'FILL RATE MANDATORY STOCK'!BK24,'DETAIL SALES'!$AB$10:$AB$7501,"Full",'DETAIL SALES'!$C$10:$C$7501,"28")</f>
        <v>0</v>
      </c>
      <c r="DP24" s="316">
        <f>COUNTIFS('DETAIL SALES'!$Q$10:$Q$7501,'FILL RATE MANDATORY STOCK'!BK24,'DETAIL SALES'!$AB$10:$AB$7501,"No",'DETAIL SALES'!$C$10:$C$7501,"28")</f>
        <v>0</v>
      </c>
      <c r="DQ24" s="149">
        <f>COUNTIFS('DETAIL SALES'!$Q$10:$Q$7501,'FILL RATE MANDATORY STOCK'!BK24,'DETAIL SALES'!$AB$10:$AB$7501,"Full",'DETAIL SALES'!$C$10:$C$7501,"29")</f>
        <v>0</v>
      </c>
      <c r="DR24" s="149">
        <f>COUNTIFS('DETAIL SALES'!$Q$10:$Q$7501,'FILL RATE MANDATORY STOCK'!BK24,'DETAIL SALES'!$AB$10:$AB$7501,"No",'DETAIL SALES'!$C$10:$C$7501,"29")</f>
        <v>0</v>
      </c>
      <c r="DS24" s="149">
        <f>COUNTIFS('DETAIL SALES'!$Q$10:$Q$7501,'FILL RATE MANDATORY STOCK'!BK24,'DETAIL SALES'!$AB$10:$AB$7501,"Full",'DETAIL SALES'!$C$10:$C$7501,"30")</f>
        <v>0</v>
      </c>
      <c r="DT24" s="149">
        <f>COUNTIFS('DETAIL SALES'!$Q$10:$Q$7501,'FILL RATE MANDATORY STOCK'!BK24,'DETAIL SALES'!$AB$10:$AB$7501,"No",'DETAIL SALES'!$C$10:$C$7501,"30")</f>
        <v>0</v>
      </c>
      <c r="DU24" s="149">
        <f>COUNTIFS('DETAIL SALES'!$Q$10:$Q$7501,'FILL RATE MANDATORY STOCK'!\,'DETAIL SALES'!$AB$10:$AB$7501,"Full",'DETAIL SALES'!$C$10:$C$7501,"31")</f>
        <v>0</v>
      </c>
      <c r="DV24" s="153">
        <f>COUNTIFS('DETAIL SALES'!$Q$10:$Q$7501,'FILL RATE MANDATORY STOCK'!BK24,'DETAIL SALES'!$AB$10:$AB$7501,"No",'DETAIL SALES'!$C$10:$C$7501,"31")</f>
        <v>0</v>
      </c>
      <c r="DW24" s="271">
        <f t="shared" si="17"/>
        <v>0</v>
      </c>
      <c r="DX24" s="150">
        <f t="shared" si="17"/>
        <v>0</v>
      </c>
      <c r="DY24" s="150">
        <f t="shared" si="18"/>
        <v>0</v>
      </c>
      <c r="DZ24" s="272" t="e">
        <f t="shared" si="19"/>
        <v>#DIV/0!</v>
      </c>
    </row>
    <row r="25" spans="1:130" s="141" customFormat="1" ht="15.5">
      <c r="A25" s="134">
        <v>16</v>
      </c>
      <c r="B25" s="286"/>
      <c r="C25" s="146">
        <f t="shared" si="8"/>
        <v>0</v>
      </c>
      <c r="D25" s="146">
        <f t="shared" si="9"/>
        <v>1</v>
      </c>
      <c r="E25" s="146">
        <f t="shared" si="10"/>
        <v>1900</v>
      </c>
      <c r="F25" s="287"/>
      <c r="G25" s="287"/>
      <c r="H25" s="287"/>
      <c r="I25" s="288"/>
      <c r="J25" s="287"/>
      <c r="K25" s="288"/>
      <c r="L25" s="134"/>
      <c r="M25" s="133"/>
      <c r="N25" s="288"/>
      <c r="O25" s="134"/>
      <c r="P25" s="166"/>
      <c r="Q25" s="289"/>
      <c r="R25" s="165"/>
      <c r="S25" s="290"/>
      <c r="T25" s="290"/>
      <c r="U25" s="290"/>
      <c r="V25" s="290"/>
      <c r="W25" s="166"/>
      <c r="X25" s="87"/>
      <c r="Y25" s="418">
        <f t="shared" si="11"/>
        <v>0</v>
      </c>
      <c r="Z25" s="291">
        <f t="shared" si="12"/>
        <v>0</v>
      </c>
      <c r="AA25" s="163"/>
      <c r="AB25" s="177" t="str">
        <f t="shared" si="13"/>
        <v/>
      </c>
      <c r="AC25" s="283" t="str">
        <f t="shared" si="14"/>
        <v/>
      </c>
      <c r="AD25" s="283" t="str">
        <f t="shared" si="15"/>
        <v/>
      </c>
      <c r="AE25" s="163"/>
      <c r="AF25" s="162"/>
      <c r="AH25" s="191"/>
      <c r="AI25" s="187"/>
      <c r="AJ25" s="390">
        <v>14</v>
      </c>
      <c r="AK25" s="443" t="s">
        <v>619</v>
      </c>
      <c r="AL25" s="386" t="s">
        <v>633</v>
      </c>
      <c r="AN25" s="415" t="s">
        <v>444</v>
      </c>
      <c r="AP25" s="581"/>
      <c r="AQ25" s="443" t="s">
        <v>511</v>
      </c>
      <c r="AR25" s="386"/>
      <c r="AS25" s="386"/>
      <c r="AT25" s="386"/>
      <c r="AU25" s="386"/>
      <c r="AV25" s="386"/>
      <c r="AW25" s="386" t="e">
        <f t="shared" si="24"/>
        <v>#DIV/0!</v>
      </c>
      <c r="AX25" s="386"/>
      <c r="AY25" s="386"/>
      <c r="AZ25" s="386" t="e">
        <f t="shared" si="25"/>
        <v>#DIV/0!</v>
      </c>
      <c r="BD25" s="781"/>
      <c r="BE25" s="100">
        <f t="shared" si="23"/>
        <v>14</v>
      </c>
      <c r="BF25" s="100" t="s">
        <v>280</v>
      </c>
      <c r="BG25" s="100" t="s">
        <v>290</v>
      </c>
      <c r="BH25" s="149" t="s">
        <v>150</v>
      </c>
      <c r="BI25" s="169" t="e">
        <f>VLOOKUP(BH25,#REF!,8,FALSE)</f>
        <v>#REF!</v>
      </c>
      <c r="BJ25" s="224">
        <v>10000</v>
      </c>
      <c r="BK25" s="153">
        <v>1</v>
      </c>
      <c r="BL25" s="153">
        <v>28.666666666666668</v>
      </c>
      <c r="BM25" s="594">
        <f>COUNTIFS('DETAIL SALES'!$Q$10:$Q$7501,'FILL RATE MANDATORY STOCK'!BK25,'DETAIL SALES'!$AB$10:$AB$7501,"Full",'DETAIL SALES'!$C$10:$C$7501,"1")</f>
        <v>0</v>
      </c>
      <c r="BN25" s="149">
        <f>COUNTIFS('DETAIL SALES'!$Q$10:$Q$7501,'FILL RATE MANDATORY STOCK'!BK25,'DETAIL SALES'!$AB$10:$AB$7501,"No",'DETAIL SALES'!$C$10:$C$7501,"1")</f>
        <v>0</v>
      </c>
      <c r="BO25" s="149">
        <f>COUNTIFS('DETAIL SALES'!$Q$10:$Q$7501,'FILL RATE MANDATORY STOCK'!BK25,'DETAIL SALES'!$AB$10:$AB$7501,"Full",'DETAIL SALES'!$C$10:$C$7501,"2")</f>
        <v>0</v>
      </c>
      <c r="BP25" s="149">
        <f>COUNTIFS('DETAIL SALES'!$Q$10:$Q$7501,'FILL RATE MANDATORY STOCK'!BK25,'DETAIL SALES'!$AB$10:$AB$7501,"No",'DETAIL SALES'!$C$10:$C$7501,"2")</f>
        <v>0</v>
      </c>
      <c r="BQ25" s="149">
        <f>COUNTIFS('DETAIL SALES'!$Q$10:$Q$7501,'FILL RATE MANDATORY STOCK'!BK25,'DETAIL SALES'!$AB$10:$AB$7501,"Full",'DETAIL SALES'!$C$10:$C$7501,"3")</f>
        <v>0</v>
      </c>
      <c r="BR25" s="149">
        <f>COUNTIFS('DETAIL SALES'!$Q$10:$Q$7501,'FILL RATE MANDATORY STOCK'!BK25,'DETAIL SALES'!$AB$10:$AB$7501,"No",'DETAIL SALES'!$C$10:$C$7501,"3")</f>
        <v>0</v>
      </c>
      <c r="BS25" s="149">
        <f>COUNTIFS('DETAIL SALES'!$Q$10:$Q$7501,'FILL RATE MANDATORY STOCK'!BK25,'DETAIL SALES'!$AB$10:$AB$7501,"Full",'DETAIL SALES'!$C$10:$C$7501,"4")</f>
        <v>0</v>
      </c>
      <c r="BT25" s="149">
        <f>COUNTIFS('DETAIL SALES'!$Q$10:$Q$7501,'FILL RATE MANDATORY STOCK'!BK25,'DETAIL SALES'!$AB$10:$AB$7501,"No",'DETAIL SALES'!$C$10:$C$7501,"4")</f>
        <v>0</v>
      </c>
      <c r="BU25" s="149">
        <f>COUNTIFS('DETAIL SALES'!$Q$10:$Q$7501,'FILL RATE MANDATORY STOCK'!BK25,'DETAIL SALES'!$AB$10:$AB$7501,"Full",'DETAIL SALES'!$C$10:$C$7501,"5")</f>
        <v>0</v>
      </c>
      <c r="BV25" s="149">
        <f>COUNTIFS('DETAIL SALES'!$Q$10:$Q$7501,'FILL RATE MANDATORY STOCK'!BK25,'DETAIL SALES'!$AB$10:$AB$7501,"No",'DETAIL SALES'!$C$10:$C$7501,"5")</f>
        <v>0</v>
      </c>
      <c r="BW25" s="149">
        <f>COUNTIFS('DETAIL SALES'!$Q$10:$Q$7501,'FILL RATE MANDATORY STOCK'!BK25,'DETAIL SALES'!$AB$10:$AB$7501,"Full",'DETAIL SALES'!$C$10:$C$7501,"6")</f>
        <v>0</v>
      </c>
      <c r="BX25" s="149">
        <f>COUNTIFS('DETAIL SALES'!$Q$10:$Q$7501,'FILL RATE MANDATORY STOCK'!BK25,'DETAIL SALES'!$AB$10:$AB$7501,"No",'DETAIL SALES'!$C$10:$C$7501,"6")</f>
        <v>0</v>
      </c>
      <c r="BY25" s="316">
        <f>COUNTIFS('DETAIL SALES'!$Q$10:$Q$7501,'FILL RATE MANDATORY STOCK'!BK25,'DETAIL SALES'!$AB$10:$AB$7501,"Full",'DETAIL SALES'!$C$10:$C$7501,"7")</f>
        <v>0</v>
      </c>
      <c r="BZ25" s="316">
        <f>COUNTIFS('DETAIL SALES'!$Q$10:$Q$7501,'FILL RATE MANDATORY STOCK'!BK25,'DETAIL SALES'!$AB$10:$AB$7501,"No",'DETAIL SALES'!$C$10:$C$7501,"7")</f>
        <v>0</v>
      </c>
      <c r="CA25" s="149">
        <f>COUNTIFS('DETAIL SALES'!$Q$10:$Q$7501,'FILL RATE MANDATORY STOCK'!BK25,'DETAIL SALES'!$AB$10:$AB$7501,"Full",'DETAIL SALES'!$C$10:$C$7501,"8")</f>
        <v>0</v>
      </c>
      <c r="CB25" s="149">
        <f>COUNTIFS('DETAIL SALES'!$Q$10:$Q$7501,'FILL RATE MANDATORY STOCK'!BK25,'DETAIL SALES'!$AB$10:$AB$7501,"No",'DETAIL SALES'!$C$10:$C$7501,"8")</f>
        <v>0</v>
      </c>
      <c r="CC25" s="149">
        <f>COUNTIFS('DETAIL SALES'!$Q$10:$Q$7501,'FILL RATE MANDATORY STOCK'!BK25,'DETAIL SALES'!$AB$10:$AB$7501,"Full",'DETAIL SALES'!$C$10:$C$7501,"9")</f>
        <v>0</v>
      </c>
      <c r="CD25" s="149">
        <f>COUNTIFS('DETAIL SALES'!$Q$10:$Q$7501,'FILL RATE MANDATORY STOCK'!BK25,'DETAIL SALES'!$AB$10:$AB$7501,"No",'DETAIL SALES'!$C$10:$C$7501,"9")</f>
        <v>0</v>
      </c>
      <c r="CE25" s="149">
        <f>COUNTIFS('DETAIL SALES'!$Q$10:$Q$7501,'FILL RATE MANDATORY STOCK'!BK25,'DETAIL SALES'!$AB$10:$AB$7501,"Full",'DETAIL SALES'!$C$10:$C$7501,"10")</f>
        <v>0</v>
      </c>
      <c r="CF25" s="149">
        <f>COUNTIFS('DETAIL SALES'!$Q$10:$Q$7501,'FILL RATE MANDATORY STOCK'!BK25,'DETAIL SALES'!$AB$10:$AB$7501,"No",'DETAIL SALES'!$C$10:$C$7501,"10")</f>
        <v>0</v>
      </c>
      <c r="CG25" s="149">
        <f>COUNTIFS('DETAIL SALES'!$Q$10:$Q$7501,'FILL RATE MANDATORY STOCK'!BK25,'DETAIL SALES'!$AB$10:$AB$7501,"Full",'DETAIL SALES'!$C$10:$C$7501,"11")</f>
        <v>0</v>
      </c>
      <c r="CH25" s="149">
        <f>COUNTIFS('DETAIL SALES'!$Q$10:$Q$7501,'FILL RATE MANDATORY STOCK'!BK25,'DETAIL SALES'!$AB$10:$AB$7501,"No",'DETAIL SALES'!$C$10:$C$7501,"11")</f>
        <v>0</v>
      </c>
      <c r="CI25" s="149">
        <f>COUNTIFS('DETAIL SALES'!$Q$10:$Q$7501,'FILL RATE MANDATORY STOCK'!BK25,'DETAIL SALES'!$AB$10:$AB$7501,"Full",'DETAIL SALES'!$C$10:$C$7501,"12")</f>
        <v>0</v>
      </c>
      <c r="CJ25" s="149">
        <f>COUNTIFS('DETAIL SALES'!$Q$10:$Q$7501,'FILL RATE MANDATORY STOCK'!BK25,'DETAIL SALES'!$AB$10:$AB$7501,"No",'DETAIL SALES'!$C$10:$C$7501,"12")</f>
        <v>0</v>
      </c>
      <c r="CK25" s="149">
        <f>COUNTIFS('DETAIL SALES'!$Q$10:$Q$7501,'FILL RATE MANDATORY STOCK'!BK25,'DETAIL SALES'!$AB$10:$AB$7501,"Full",'DETAIL SALES'!$C$10:$C$7501,"13")</f>
        <v>0</v>
      </c>
      <c r="CL25" s="149">
        <f>COUNTIFS('DETAIL SALES'!$Q$10:$Q$7501,'FILL RATE MANDATORY STOCK'!BK25,'DETAIL SALES'!$AB$10:$AB$7501,"No",'DETAIL SALES'!$C$10:$C$7501,"13")</f>
        <v>0</v>
      </c>
      <c r="CM25" s="316">
        <f>COUNTIFS('DETAIL SALES'!$Q$10:$Q$7501,'FILL RATE MANDATORY STOCK'!BK25,'DETAIL SALES'!$AB$10:$AB$7501,"Full",'DETAIL SALES'!$C$10:$C$7501,"14")</f>
        <v>0</v>
      </c>
      <c r="CN25" s="316">
        <f>COUNTIFS('DETAIL SALES'!$Q$10:$Q$7501,'FILL RATE MANDATORY STOCK'!BK25,'DETAIL SALES'!$AB$10:$AB$7501,"No",'DETAIL SALES'!$C$10:$C$7501,"14")</f>
        <v>0</v>
      </c>
      <c r="CO25" s="149">
        <f>COUNTIFS('DETAIL SALES'!$Q$10:$Q$7501,'FILL RATE MANDATORY STOCK'!BK25,'DETAIL SALES'!$AB$10:$AB$7501,"Full",'DETAIL SALES'!$C$10:$C$7501,"15")</f>
        <v>0</v>
      </c>
      <c r="CP25" s="149">
        <f>COUNTIFS('DETAIL SALES'!$Q$10:$Q$7501,'FILL RATE MANDATORY STOCK'!BK25,'DETAIL SALES'!$AB$10:$AB$7501,"No",'DETAIL SALES'!$C$10:$C$7501,"15")</f>
        <v>0</v>
      </c>
      <c r="CQ25" s="149">
        <f>COUNTIFS('DETAIL SALES'!$Q$10:$Q$7501,'FILL RATE MANDATORY STOCK'!BK25,'DETAIL SALES'!$AB$10:$AB$7501,"Full",'DETAIL SALES'!$C$10:$C$7501,"16")</f>
        <v>0</v>
      </c>
      <c r="CR25" s="149">
        <f>COUNTIFS('DETAIL SALES'!$Q$10:$Q$7501,'FILL RATE MANDATORY STOCK'!BK25,'DETAIL SALES'!$AB$10:$AB$7501,"No",'DETAIL SALES'!$C$10:$C$7501,"16")</f>
        <v>0</v>
      </c>
      <c r="CS25" s="149">
        <f>COUNTIFS('DETAIL SALES'!$Q$10:$Q$7501,'FILL RATE MANDATORY STOCK'!BK25,'DETAIL SALES'!$AB$10:$AB$7501,"Full",'DETAIL SALES'!$C$10:$C$7501,"17")</f>
        <v>0</v>
      </c>
      <c r="CT25" s="149">
        <f>COUNTIFS('DETAIL SALES'!$Q$10:$Q$7501,'FILL RATE MANDATORY STOCK'!BK25,'DETAIL SALES'!$AB$10:$AB$7501,"No",'DETAIL SALES'!$C$10:$C$7501,"17")</f>
        <v>0</v>
      </c>
      <c r="CU25" s="149">
        <f>COUNTIFS('DETAIL SALES'!$Q$10:$Q$7501,'FILL RATE MANDATORY STOCK'!BK25,'DETAIL SALES'!$AB$10:$AB$7501,"Full",'DETAIL SALES'!$C$10:$C$7501,"18")</f>
        <v>0</v>
      </c>
      <c r="CV25" s="149">
        <f>COUNTIFS('DETAIL SALES'!$Q$10:$Q$7501,'FILL RATE MANDATORY STOCK'!BK25,'DETAIL SALES'!$AB$10:$AB$7501,"No",'DETAIL SALES'!$C$10:$C$7501,"18")</f>
        <v>0</v>
      </c>
      <c r="CW25" s="149">
        <f>COUNTIFS('DETAIL SALES'!$Q$10:$Q$7501,'FILL RATE MANDATORY STOCK'!BK25,'DETAIL SALES'!$AB$10:$AB$7501,"Full",'DETAIL SALES'!$C$10:$C$7501,"19")</f>
        <v>0</v>
      </c>
      <c r="CX25" s="149">
        <f>COUNTIFS('DETAIL SALES'!$Q$10:$Q$7501,'FILL RATE MANDATORY STOCK'!BK25,'DETAIL SALES'!$AB$10:$AB$7501,"No",'DETAIL SALES'!$C$10:$C$7501,"19")</f>
        <v>0</v>
      </c>
      <c r="CY25" s="149">
        <f>COUNTIFS('DETAIL SALES'!$Q$10:$Q$7501,'FILL RATE MANDATORY STOCK'!BK25,'DETAIL SALES'!$AB$10:$AB$7501,"Full",'DETAIL SALES'!$C$10:$C$7501,"20")</f>
        <v>0</v>
      </c>
      <c r="CZ25" s="149">
        <f>COUNTIFS('DETAIL SALES'!$Q$10:$Q$7501,'FILL RATE MANDATORY STOCK'!BK25,'DETAIL SALES'!$AB$10:$AB$7501,"No",'DETAIL SALES'!$C$10:$C$7501,"20")</f>
        <v>0</v>
      </c>
      <c r="DA25" s="316">
        <f>COUNTIFS('DETAIL SALES'!$Q$10:$Q$7501,'FILL RATE MANDATORY STOCK'!BK25,'DETAIL SALES'!$AB$10:$AB$7501,"Full",'DETAIL SALES'!$C$10:$C$7501,"21")</f>
        <v>0</v>
      </c>
      <c r="DB25" s="316">
        <f>COUNTIFS('DETAIL SALES'!$Q$10:$Q$7501,'FILL RATE MANDATORY STOCK'!BK25,'DETAIL SALES'!$AB$10:$AB$7501,"No",'DETAIL SALES'!$C$10:$C$7501,"21")</f>
        <v>0</v>
      </c>
      <c r="DC25" s="149">
        <f>COUNTIFS('DETAIL SALES'!$Q$10:$Q$7501,'FILL RATE MANDATORY STOCK'!BK25,'DETAIL SALES'!$AB$10:$AB$7501,"Full",'DETAIL SALES'!$C$10:$C$7501,"22")</f>
        <v>0</v>
      </c>
      <c r="DD25" s="149">
        <f>COUNTIFS('DETAIL SALES'!$Q$10:$Q$7501,'FILL RATE MANDATORY STOCK'!BK25,'DETAIL SALES'!$AB$10:$AB$7501,"No",'DETAIL SALES'!$C$10:$C$7501,"22")</f>
        <v>0</v>
      </c>
      <c r="DE25" s="149">
        <f>COUNTIFS('DETAIL SALES'!$Q$10:$Q$7501,'FILL RATE MANDATORY STOCK'!BK25,'DETAIL SALES'!$AB$10:$AB$7501,"Full",'DETAIL SALES'!$C$10:$C$7501,"23")</f>
        <v>0</v>
      </c>
      <c r="DF25" s="149">
        <f>COUNTIFS('DETAIL SALES'!$Q$10:$Q$7501,'FILL RATE MANDATORY STOCK'!BK25,'DETAIL SALES'!$AB$10:$AB$7501,"No",'DETAIL SALES'!$C$10:$C$7501,"23")</f>
        <v>0</v>
      </c>
      <c r="DG25" s="149">
        <f>COUNTIFS('DETAIL SALES'!$Q$10:$Q$7501,'FILL RATE MANDATORY STOCK'!BK25,'DETAIL SALES'!$AB$10:$AB$7501,"Full",'DETAIL SALES'!$C$10:$C$7501,"24")</f>
        <v>0</v>
      </c>
      <c r="DH25" s="149">
        <f>COUNTIFS('DETAIL SALES'!$Q$10:$Q$7501,'FILL RATE MANDATORY STOCK'!BK25,'DETAIL SALES'!$AB$10:$AB$7501,"No",'DETAIL SALES'!$C$10:$C$7501,"24")</f>
        <v>0</v>
      </c>
      <c r="DI25" s="149">
        <f>COUNTIFS('DETAIL SALES'!$Q$10:$Q$7501,'FILL RATE MANDATORY STOCK'!BK25,'DETAIL SALES'!$AB$10:$AB$7501,"Full",'DETAIL SALES'!$C$10:$C$7501,"25")</f>
        <v>0</v>
      </c>
      <c r="DJ25" s="149">
        <f>COUNTIFS('DETAIL SALES'!$Q$10:$Q$7501,'FILL RATE MANDATORY STOCK'!BK25,'DETAIL SALES'!$AB$10:$AB$7501,"No",'DETAIL SALES'!$C$10:$C$7501,"25")</f>
        <v>0</v>
      </c>
      <c r="DK25" s="149">
        <f>COUNTIFS('DETAIL SALES'!$Q$10:$Q$7501,'FILL RATE MANDATORY STOCK'!BK25,'DETAIL SALES'!$AB$10:$AB$7501,"Full",'DETAIL SALES'!$C$10:$C$7501,"26")</f>
        <v>0</v>
      </c>
      <c r="DL25" s="149">
        <f>COUNTIFS('DETAIL SALES'!$Q$10:$Q$7501,'FILL RATE MANDATORY STOCK'!BK25,'DETAIL SALES'!$AB$10:$AB$7501,"No",'DETAIL SALES'!$C$10:$C$7501,"26")</f>
        <v>0</v>
      </c>
      <c r="DM25" s="149">
        <f>COUNTIFS('DETAIL SALES'!$Q$10:$Q$7501,'FILL RATE MANDATORY STOCK'!BK25,'DETAIL SALES'!$AB$10:$AB$7501,"Full",'DETAIL SALES'!$C$10:$C$7501,"27")</f>
        <v>0</v>
      </c>
      <c r="DN25" s="149">
        <f>COUNTIFS('DETAIL SALES'!$Q$10:$Q$7501,'FILL RATE MANDATORY STOCK'!BK25,'DETAIL SALES'!$AB$10:$AB$7501,"No",'DETAIL SALES'!$C$10:$C$7501,"27")</f>
        <v>0</v>
      </c>
      <c r="DO25" s="316">
        <f>COUNTIFS('DETAIL SALES'!$Q$10:$Q$7501,'FILL RATE MANDATORY STOCK'!BK25,'DETAIL SALES'!$AB$10:$AB$7501,"Full",'DETAIL SALES'!$C$10:$C$7501,"28")</f>
        <v>0</v>
      </c>
      <c r="DP25" s="316">
        <f>COUNTIFS('DETAIL SALES'!$Q$10:$Q$7501,'FILL RATE MANDATORY STOCK'!BK25,'DETAIL SALES'!$AB$10:$AB$7501,"No",'DETAIL SALES'!$C$10:$C$7501,"28")</f>
        <v>0</v>
      </c>
      <c r="DQ25" s="149">
        <f>COUNTIFS('DETAIL SALES'!$Q$10:$Q$7501,'FILL RATE MANDATORY STOCK'!BK25,'DETAIL SALES'!$AB$10:$AB$7501,"Full",'DETAIL SALES'!$C$10:$C$7501,"29")</f>
        <v>0</v>
      </c>
      <c r="DR25" s="149">
        <f>COUNTIFS('DETAIL SALES'!$Q$10:$Q$7501,'FILL RATE MANDATORY STOCK'!BK25,'DETAIL SALES'!$AB$10:$AB$7501,"No",'DETAIL SALES'!$C$10:$C$7501,"29")</f>
        <v>0</v>
      </c>
      <c r="DS25" s="149">
        <f>COUNTIFS('DETAIL SALES'!$Q$10:$Q$7501,'FILL RATE MANDATORY STOCK'!BK25,'DETAIL SALES'!$AB$10:$AB$7501,"Full",'DETAIL SALES'!$C$10:$C$7501,"30")</f>
        <v>0</v>
      </c>
      <c r="DT25" s="149">
        <f>COUNTIFS('DETAIL SALES'!$Q$10:$Q$7501,'FILL RATE MANDATORY STOCK'!BK25,'DETAIL SALES'!$AB$10:$AB$7501,"No",'DETAIL SALES'!$C$10:$C$7501,"30")</f>
        <v>0</v>
      </c>
      <c r="DU25" s="149">
        <f>COUNTIFS('DETAIL SALES'!$Q$10:$Q$7501,'FILL RATE MANDATORY STOCK'!\,'DETAIL SALES'!$AB$10:$AB$7501,"Full",'DETAIL SALES'!$C$10:$C$7501,"31")</f>
        <v>0</v>
      </c>
      <c r="DV25" s="153">
        <f>COUNTIFS('DETAIL SALES'!$Q$10:$Q$7501,'FILL RATE MANDATORY STOCK'!BK25,'DETAIL SALES'!$AB$10:$AB$7501,"No",'DETAIL SALES'!$C$10:$C$7501,"31")</f>
        <v>0</v>
      </c>
      <c r="DW25" s="271">
        <f t="shared" si="17"/>
        <v>0</v>
      </c>
      <c r="DX25" s="150">
        <f t="shared" si="17"/>
        <v>0</v>
      </c>
      <c r="DY25" s="150">
        <f t="shared" si="18"/>
        <v>0</v>
      </c>
      <c r="DZ25" s="272" t="e">
        <f t="shared" si="19"/>
        <v>#DIV/0!</v>
      </c>
    </row>
    <row r="26" spans="1:130" s="141" customFormat="1" ht="15.5">
      <c r="A26" s="134">
        <v>17</v>
      </c>
      <c r="B26" s="286"/>
      <c r="C26" s="146">
        <f t="shared" si="8"/>
        <v>0</v>
      </c>
      <c r="D26" s="146">
        <f t="shared" si="9"/>
        <v>1</v>
      </c>
      <c r="E26" s="146">
        <f t="shared" si="10"/>
        <v>1900</v>
      </c>
      <c r="F26" s="287"/>
      <c r="G26" s="287"/>
      <c r="H26" s="287"/>
      <c r="I26" s="288"/>
      <c r="J26" s="287"/>
      <c r="K26" s="288"/>
      <c r="L26" s="134"/>
      <c r="M26" s="133"/>
      <c r="N26" s="288"/>
      <c r="O26" s="134"/>
      <c r="P26" s="166"/>
      <c r="Q26" s="289"/>
      <c r="R26" s="165"/>
      <c r="S26" s="290"/>
      <c r="T26" s="290"/>
      <c r="U26" s="290"/>
      <c r="V26" s="290"/>
      <c r="W26" s="166"/>
      <c r="X26" s="87"/>
      <c r="Y26" s="418">
        <f t="shared" si="11"/>
        <v>0</v>
      </c>
      <c r="Z26" s="291">
        <f t="shared" si="12"/>
        <v>0</v>
      </c>
      <c r="AA26" s="163"/>
      <c r="AB26" s="177" t="str">
        <f t="shared" si="13"/>
        <v/>
      </c>
      <c r="AC26" s="283" t="str">
        <f t="shared" si="14"/>
        <v/>
      </c>
      <c r="AD26" s="283" t="str">
        <f t="shared" si="15"/>
        <v/>
      </c>
      <c r="AE26" s="163"/>
      <c r="AF26" s="162"/>
      <c r="AH26" s="191"/>
      <c r="AI26" s="187"/>
      <c r="AJ26" s="389">
        <v>15</v>
      </c>
      <c r="AK26" s="443" t="s">
        <v>512</v>
      </c>
      <c r="AL26" s="386" t="s">
        <v>632</v>
      </c>
      <c r="AN26" s="415" t="s">
        <v>552</v>
      </c>
      <c r="AP26" s="581"/>
      <c r="AQ26" s="443" t="s">
        <v>513</v>
      </c>
      <c r="AR26" s="386"/>
      <c r="AS26" s="386"/>
      <c r="AT26" s="386"/>
      <c r="AU26" s="386"/>
      <c r="AV26" s="386"/>
      <c r="AW26" s="386" t="e">
        <f t="shared" si="24"/>
        <v>#DIV/0!</v>
      </c>
      <c r="AX26" s="386"/>
      <c r="AY26" s="386"/>
      <c r="AZ26" s="386" t="e">
        <f t="shared" si="25"/>
        <v>#DIV/0!</v>
      </c>
      <c r="BD26" s="781"/>
      <c r="BE26" s="100">
        <f t="shared" si="23"/>
        <v>15</v>
      </c>
      <c r="BF26" s="100" t="s">
        <v>280</v>
      </c>
      <c r="BG26" s="100" t="s">
        <v>291</v>
      </c>
      <c r="BH26" s="149" t="s">
        <v>62</v>
      </c>
      <c r="BI26" s="169" t="e">
        <f>VLOOKUP(BH26,#REF!,8,FALSE)</f>
        <v>#REF!</v>
      </c>
      <c r="BJ26" s="224">
        <v>20000</v>
      </c>
      <c r="BK26" s="154">
        <v>1</v>
      </c>
      <c r="BL26" s="153">
        <v>0</v>
      </c>
      <c r="BM26" s="594">
        <f>COUNTIFS('DETAIL SALES'!$Q$10:$Q$7501,'FILL RATE MANDATORY STOCK'!BK26,'DETAIL SALES'!$AB$10:$AB$7501,"Full",'DETAIL SALES'!$C$10:$C$7501,"1")</f>
        <v>0</v>
      </c>
      <c r="BN26" s="149">
        <f>COUNTIFS('DETAIL SALES'!$Q$10:$Q$7501,'FILL RATE MANDATORY STOCK'!BK26,'DETAIL SALES'!$AB$10:$AB$7501,"No",'DETAIL SALES'!$C$10:$C$7501,"1")</f>
        <v>0</v>
      </c>
      <c r="BO26" s="149">
        <f>COUNTIFS('DETAIL SALES'!$Q$10:$Q$7501,'FILL RATE MANDATORY STOCK'!BK26,'DETAIL SALES'!$AB$10:$AB$7501,"Full",'DETAIL SALES'!$C$10:$C$7501,"2")</f>
        <v>0</v>
      </c>
      <c r="BP26" s="149">
        <f>COUNTIFS('DETAIL SALES'!$Q$10:$Q$7501,'FILL RATE MANDATORY STOCK'!BK26,'DETAIL SALES'!$AB$10:$AB$7501,"No",'DETAIL SALES'!$C$10:$C$7501,"2")</f>
        <v>0</v>
      </c>
      <c r="BQ26" s="149">
        <f>COUNTIFS('DETAIL SALES'!$Q$10:$Q$7501,'FILL RATE MANDATORY STOCK'!BK26,'DETAIL SALES'!$AB$10:$AB$7501,"Full",'DETAIL SALES'!$C$10:$C$7501,"3")</f>
        <v>0</v>
      </c>
      <c r="BR26" s="149">
        <f>COUNTIFS('DETAIL SALES'!$Q$10:$Q$7501,'FILL RATE MANDATORY STOCK'!BK26,'DETAIL SALES'!$AB$10:$AB$7501,"No",'DETAIL SALES'!$C$10:$C$7501,"3")</f>
        <v>0</v>
      </c>
      <c r="BS26" s="149">
        <f>COUNTIFS('DETAIL SALES'!$Q$10:$Q$7501,'FILL RATE MANDATORY STOCK'!BK26,'DETAIL SALES'!$AB$10:$AB$7501,"Full",'DETAIL SALES'!$C$10:$C$7501,"4")</f>
        <v>0</v>
      </c>
      <c r="BT26" s="149">
        <f>COUNTIFS('DETAIL SALES'!$Q$10:$Q$7501,'FILL RATE MANDATORY STOCK'!BK26,'DETAIL SALES'!$AB$10:$AB$7501,"No",'DETAIL SALES'!$C$10:$C$7501,"4")</f>
        <v>0</v>
      </c>
      <c r="BU26" s="149">
        <f>COUNTIFS('DETAIL SALES'!$Q$10:$Q$7501,'FILL RATE MANDATORY STOCK'!BK26,'DETAIL SALES'!$AB$10:$AB$7501,"Full",'DETAIL SALES'!$C$10:$C$7501,"5")</f>
        <v>0</v>
      </c>
      <c r="BV26" s="149">
        <f>COUNTIFS('DETAIL SALES'!$Q$10:$Q$7501,'FILL RATE MANDATORY STOCK'!BK26,'DETAIL SALES'!$AB$10:$AB$7501,"No",'DETAIL SALES'!$C$10:$C$7501,"5")</f>
        <v>0</v>
      </c>
      <c r="BW26" s="149">
        <f>COUNTIFS('DETAIL SALES'!$Q$10:$Q$7501,'FILL RATE MANDATORY STOCK'!BK26,'DETAIL SALES'!$AB$10:$AB$7501,"Full",'DETAIL SALES'!$C$10:$C$7501,"6")</f>
        <v>0</v>
      </c>
      <c r="BX26" s="149">
        <f>COUNTIFS('DETAIL SALES'!$Q$10:$Q$7501,'FILL RATE MANDATORY STOCK'!BK26,'DETAIL SALES'!$AB$10:$AB$7501,"No",'DETAIL SALES'!$C$10:$C$7501,"6")</f>
        <v>0</v>
      </c>
      <c r="BY26" s="316">
        <f>COUNTIFS('DETAIL SALES'!$Q$10:$Q$7501,'FILL RATE MANDATORY STOCK'!BK26,'DETAIL SALES'!$AB$10:$AB$7501,"Full",'DETAIL SALES'!$C$10:$C$7501,"7")</f>
        <v>0</v>
      </c>
      <c r="BZ26" s="316">
        <f>COUNTIFS('DETAIL SALES'!$Q$10:$Q$7501,'FILL RATE MANDATORY STOCK'!BK26,'DETAIL SALES'!$AB$10:$AB$7501,"No",'DETAIL SALES'!$C$10:$C$7501,"7")</f>
        <v>0</v>
      </c>
      <c r="CA26" s="149">
        <f>COUNTIFS('DETAIL SALES'!$Q$10:$Q$7501,'FILL RATE MANDATORY STOCK'!BK26,'DETAIL SALES'!$AB$10:$AB$7501,"Full",'DETAIL SALES'!$C$10:$C$7501,"8")</f>
        <v>0</v>
      </c>
      <c r="CB26" s="149">
        <f>COUNTIFS('DETAIL SALES'!$Q$10:$Q$7501,'FILL RATE MANDATORY STOCK'!BK26,'DETAIL SALES'!$AB$10:$AB$7501,"No",'DETAIL SALES'!$C$10:$C$7501,"8")</f>
        <v>0</v>
      </c>
      <c r="CC26" s="149">
        <f>COUNTIFS('DETAIL SALES'!$Q$10:$Q$7501,'FILL RATE MANDATORY STOCK'!BK26,'DETAIL SALES'!$AB$10:$AB$7501,"Full",'DETAIL SALES'!$C$10:$C$7501,"9")</f>
        <v>0</v>
      </c>
      <c r="CD26" s="149">
        <f>COUNTIFS('DETAIL SALES'!$Q$10:$Q$7501,'FILL RATE MANDATORY STOCK'!BK26,'DETAIL SALES'!$AB$10:$AB$7501,"No",'DETAIL SALES'!$C$10:$C$7501,"9")</f>
        <v>0</v>
      </c>
      <c r="CE26" s="149">
        <f>COUNTIFS('DETAIL SALES'!$Q$10:$Q$7501,'FILL RATE MANDATORY STOCK'!BK26,'DETAIL SALES'!$AB$10:$AB$7501,"Full",'DETAIL SALES'!$C$10:$C$7501,"10")</f>
        <v>0</v>
      </c>
      <c r="CF26" s="149">
        <f>COUNTIFS('DETAIL SALES'!$Q$10:$Q$7501,'FILL RATE MANDATORY STOCK'!BK26,'DETAIL SALES'!$AB$10:$AB$7501,"No",'DETAIL SALES'!$C$10:$C$7501,"10")</f>
        <v>0</v>
      </c>
      <c r="CG26" s="149">
        <f>COUNTIFS('DETAIL SALES'!$Q$10:$Q$7501,'FILL RATE MANDATORY STOCK'!BK26,'DETAIL SALES'!$AB$10:$AB$7501,"Full",'DETAIL SALES'!$C$10:$C$7501,"11")</f>
        <v>0</v>
      </c>
      <c r="CH26" s="149">
        <f>COUNTIFS('DETAIL SALES'!$Q$10:$Q$7501,'FILL RATE MANDATORY STOCK'!BK26,'DETAIL SALES'!$AB$10:$AB$7501,"No",'DETAIL SALES'!$C$10:$C$7501,"11")</f>
        <v>0</v>
      </c>
      <c r="CI26" s="149">
        <f>COUNTIFS('DETAIL SALES'!$Q$10:$Q$7501,'FILL RATE MANDATORY STOCK'!BK26,'DETAIL SALES'!$AB$10:$AB$7501,"Full",'DETAIL SALES'!$C$10:$C$7501,"12")</f>
        <v>0</v>
      </c>
      <c r="CJ26" s="149">
        <f>COUNTIFS('DETAIL SALES'!$Q$10:$Q$7501,'FILL RATE MANDATORY STOCK'!BK26,'DETAIL SALES'!$AB$10:$AB$7501,"No",'DETAIL SALES'!$C$10:$C$7501,"12")</f>
        <v>0</v>
      </c>
      <c r="CK26" s="149">
        <f>COUNTIFS('DETAIL SALES'!$Q$10:$Q$7501,'FILL RATE MANDATORY STOCK'!BK26,'DETAIL SALES'!$AB$10:$AB$7501,"Full",'DETAIL SALES'!$C$10:$C$7501,"13")</f>
        <v>0</v>
      </c>
      <c r="CL26" s="149">
        <f>COUNTIFS('DETAIL SALES'!$Q$10:$Q$7501,'FILL RATE MANDATORY STOCK'!BK26,'DETAIL SALES'!$AB$10:$AB$7501,"No",'DETAIL SALES'!$C$10:$C$7501,"13")</f>
        <v>0</v>
      </c>
      <c r="CM26" s="316">
        <f>COUNTIFS('DETAIL SALES'!$Q$10:$Q$7501,'FILL RATE MANDATORY STOCK'!BK26,'DETAIL SALES'!$AB$10:$AB$7501,"Full",'DETAIL SALES'!$C$10:$C$7501,"14")</f>
        <v>0</v>
      </c>
      <c r="CN26" s="316">
        <f>COUNTIFS('DETAIL SALES'!$Q$10:$Q$7501,'FILL RATE MANDATORY STOCK'!BK26,'DETAIL SALES'!$AB$10:$AB$7501,"No",'DETAIL SALES'!$C$10:$C$7501,"14")</f>
        <v>0</v>
      </c>
      <c r="CO26" s="149">
        <f>COUNTIFS('DETAIL SALES'!$Q$10:$Q$7501,'FILL RATE MANDATORY STOCK'!BK26,'DETAIL SALES'!$AB$10:$AB$7501,"Full",'DETAIL SALES'!$C$10:$C$7501,"15")</f>
        <v>0</v>
      </c>
      <c r="CP26" s="149">
        <f>COUNTIFS('DETAIL SALES'!$Q$10:$Q$7501,'FILL RATE MANDATORY STOCK'!BK26,'DETAIL SALES'!$AB$10:$AB$7501,"No",'DETAIL SALES'!$C$10:$C$7501,"15")</f>
        <v>0</v>
      </c>
      <c r="CQ26" s="149">
        <f>COUNTIFS('DETAIL SALES'!$Q$10:$Q$7501,'FILL RATE MANDATORY STOCK'!BK26,'DETAIL SALES'!$AB$10:$AB$7501,"Full",'DETAIL SALES'!$C$10:$C$7501,"16")</f>
        <v>0</v>
      </c>
      <c r="CR26" s="149">
        <f>COUNTIFS('DETAIL SALES'!$Q$10:$Q$7501,'FILL RATE MANDATORY STOCK'!BK26,'DETAIL SALES'!$AB$10:$AB$7501,"No",'DETAIL SALES'!$C$10:$C$7501,"16")</f>
        <v>0</v>
      </c>
      <c r="CS26" s="149">
        <f>COUNTIFS('DETAIL SALES'!$Q$10:$Q$7501,'FILL RATE MANDATORY STOCK'!BK26,'DETAIL SALES'!$AB$10:$AB$7501,"Full",'DETAIL SALES'!$C$10:$C$7501,"17")</f>
        <v>0</v>
      </c>
      <c r="CT26" s="149">
        <f>COUNTIFS('DETAIL SALES'!$Q$10:$Q$7501,'FILL RATE MANDATORY STOCK'!BK26,'DETAIL SALES'!$AB$10:$AB$7501,"No",'DETAIL SALES'!$C$10:$C$7501,"17")</f>
        <v>0</v>
      </c>
      <c r="CU26" s="149">
        <f>COUNTIFS('DETAIL SALES'!$Q$10:$Q$7501,'FILL RATE MANDATORY STOCK'!BK26,'DETAIL SALES'!$AB$10:$AB$7501,"Full",'DETAIL SALES'!$C$10:$C$7501,"18")</f>
        <v>0</v>
      </c>
      <c r="CV26" s="149">
        <f>COUNTIFS('DETAIL SALES'!$Q$10:$Q$7501,'FILL RATE MANDATORY STOCK'!BK26,'DETAIL SALES'!$AB$10:$AB$7501,"No",'DETAIL SALES'!$C$10:$C$7501,"18")</f>
        <v>0</v>
      </c>
      <c r="CW26" s="149">
        <f>COUNTIFS('DETAIL SALES'!$Q$10:$Q$7501,'FILL RATE MANDATORY STOCK'!BK26,'DETAIL SALES'!$AB$10:$AB$7501,"Full",'DETAIL SALES'!$C$10:$C$7501,"19")</f>
        <v>0</v>
      </c>
      <c r="CX26" s="149">
        <f>COUNTIFS('DETAIL SALES'!$Q$10:$Q$7501,'FILL RATE MANDATORY STOCK'!BK26,'DETAIL SALES'!$AB$10:$AB$7501,"No",'DETAIL SALES'!$C$10:$C$7501,"19")</f>
        <v>0</v>
      </c>
      <c r="CY26" s="149">
        <f>COUNTIFS('DETAIL SALES'!$Q$10:$Q$7501,'FILL RATE MANDATORY STOCK'!BK26,'DETAIL SALES'!$AB$10:$AB$7501,"Full",'DETAIL SALES'!$C$10:$C$7501,"20")</f>
        <v>0</v>
      </c>
      <c r="CZ26" s="149">
        <f>COUNTIFS('DETAIL SALES'!$Q$10:$Q$7501,'FILL RATE MANDATORY STOCK'!BK26,'DETAIL SALES'!$AB$10:$AB$7501,"No",'DETAIL SALES'!$C$10:$C$7501,"20")</f>
        <v>0</v>
      </c>
      <c r="DA26" s="316">
        <f>COUNTIFS('DETAIL SALES'!$Q$10:$Q$7501,'FILL RATE MANDATORY STOCK'!BK26,'DETAIL SALES'!$AB$10:$AB$7501,"Full",'DETAIL SALES'!$C$10:$C$7501,"21")</f>
        <v>0</v>
      </c>
      <c r="DB26" s="316">
        <f>COUNTIFS('DETAIL SALES'!$Q$10:$Q$7501,'FILL RATE MANDATORY STOCK'!BK26,'DETAIL SALES'!$AB$10:$AB$7501,"No",'DETAIL SALES'!$C$10:$C$7501,"21")</f>
        <v>0</v>
      </c>
      <c r="DC26" s="149">
        <f>COUNTIFS('DETAIL SALES'!$Q$10:$Q$7501,'FILL RATE MANDATORY STOCK'!BK26,'DETAIL SALES'!$AB$10:$AB$7501,"Full",'DETAIL SALES'!$C$10:$C$7501,"22")</f>
        <v>0</v>
      </c>
      <c r="DD26" s="149">
        <f>COUNTIFS('DETAIL SALES'!$Q$10:$Q$7501,'FILL RATE MANDATORY STOCK'!BK26,'DETAIL SALES'!$AB$10:$AB$7501,"No",'DETAIL SALES'!$C$10:$C$7501,"22")</f>
        <v>0</v>
      </c>
      <c r="DE26" s="149">
        <f>COUNTIFS('DETAIL SALES'!$Q$10:$Q$7501,'FILL RATE MANDATORY STOCK'!BK26,'DETAIL SALES'!$AB$10:$AB$7501,"Full",'DETAIL SALES'!$C$10:$C$7501,"23")</f>
        <v>0</v>
      </c>
      <c r="DF26" s="149">
        <f>COUNTIFS('DETAIL SALES'!$Q$10:$Q$7501,'FILL RATE MANDATORY STOCK'!BK26,'DETAIL SALES'!$AB$10:$AB$7501,"No",'DETAIL SALES'!$C$10:$C$7501,"23")</f>
        <v>0</v>
      </c>
      <c r="DG26" s="149">
        <f>COUNTIFS('DETAIL SALES'!$Q$10:$Q$7501,'FILL RATE MANDATORY STOCK'!BK26,'DETAIL SALES'!$AB$10:$AB$7501,"Full",'DETAIL SALES'!$C$10:$C$7501,"24")</f>
        <v>0</v>
      </c>
      <c r="DH26" s="149">
        <f>COUNTIFS('DETAIL SALES'!$Q$10:$Q$7501,'FILL RATE MANDATORY STOCK'!BK26,'DETAIL SALES'!$AB$10:$AB$7501,"No",'DETAIL SALES'!$C$10:$C$7501,"24")</f>
        <v>0</v>
      </c>
      <c r="DI26" s="149">
        <f>COUNTIFS('DETAIL SALES'!$Q$10:$Q$7501,'FILL RATE MANDATORY STOCK'!BK26,'DETAIL SALES'!$AB$10:$AB$7501,"Full",'DETAIL SALES'!$C$10:$C$7501,"25")</f>
        <v>0</v>
      </c>
      <c r="DJ26" s="149">
        <f>COUNTIFS('DETAIL SALES'!$Q$10:$Q$7501,'FILL RATE MANDATORY STOCK'!BK26,'DETAIL SALES'!$AB$10:$AB$7501,"No",'DETAIL SALES'!$C$10:$C$7501,"25")</f>
        <v>0</v>
      </c>
      <c r="DK26" s="149">
        <f>COUNTIFS('DETAIL SALES'!$Q$10:$Q$7501,'FILL RATE MANDATORY STOCK'!BK26,'DETAIL SALES'!$AB$10:$AB$7501,"Full",'DETAIL SALES'!$C$10:$C$7501,"26")</f>
        <v>0</v>
      </c>
      <c r="DL26" s="149">
        <f>COUNTIFS('DETAIL SALES'!$Q$10:$Q$7501,'FILL RATE MANDATORY STOCK'!BK26,'DETAIL SALES'!$AB$10:$AB$7501,"No",'DETAIL SALES'!$C$10:$C$7501,"26")</f>
        <v>0</v>
      </c>
      <c r="DM26" s="149">
        <f>COUNTIFS('DETAIL SALES'!$Q$10:$Q$7501,'FILL RATE MANDATORY STOCK'!BK26,'DETAIL SALES'!$AB$10:$AB$7501,"Full",'DETAIL SALES'!$C$10:$C$7501,"27")</f>
        <v>0</v>
      </c>
      <c r="DN26" s="149">
        <f>COUNTIFS('DETAIL SALES'!$Q$10:$Q$7501,'FILL RATE MANDATORY STOCK'!BK26,'DETAIL SALES'!$AB$10:$AB$7501,"No",'DETAIL SALES'!$C$10:$C$7501,"27")</f>
        <v>0</v>
      </c>
      <c r="DO26" s="316">
        <f>COUNTIFS('DETAIL SALES'!$Q$10:$Q$7501,'FILL RATE MANDATORY STOCK'!BK26,'DETAIL SALES'!$AB$10:$AB$7501,"Full",'DETAIL SALES'!$C$10:$C$7501,"28")</f>
        <v>0</v>
      </c>
      <c r="DP26" s="316">
        <f>COUNTIFS('DETAIL SALES'!$Q$10:$Q$7501,'FILL RATE MANDATORY STOCK'!BK26,'DETAIL SALES'!$AB$10:$AB$7501,"No",'DETAIL SALES'!$C$10:$C$7501,"28")</f>
        <v>0</v>
      </c>
      <c r="DQ26" s="149">
        <f>COUNTIFS('DETAIL SALES'!$Q$10:$Q$7501,'FILL RATE MANDATORY STOCK'!BK26,'DETAIL SALES'!$AB$10:$AB$7501,"Full",'DETAIL SALES'!$C$10:$C$7501,"29")</f>
        <v>0</v>
      </c>
      <c r="DR26" s="149">
        <f>COUNTIFS('DETAIL SALES'!$Q$10:$Q$7501,'FILL RATE MANDATORY STOCK'!BK26,'DETAIL SALES'!$AB$10:$AB$7501,"No",'DETAIL SALES'!$C$10:$C$7501,"29")</f>
        <v>0</v>
      </c>
      <c r="DS26" s="149">
        <f>COUNTIFS('DETAIL SALES'!$Q$10:$Q$7501,'FILL RATE MANDATORY STOCK'!BK26,'DETAIL SALES'!$AB$10:$AB$7501,"Full",'DETAIL SALES'!$C$10:$C$7501,"30")</f>
        <v>0</v>
      </c>
      <c r="DT26" s="149">
        <f>COUNTIFS('DETAIL SALES'!$Q$10:$Q$7501,'FILL RATE MANDATORY STOCK'!BK26,'DETAIL SALES'!$AB$10:$AB$7501,"No",'DETAIL SALES'!$C$10:$C$7501,"30")</f>
        <v>0</v>
      </c>
      <c r="DU26" s="149">
        <f>COUNTIFS('DETAIL SALES'!$Q$10:$Q$7501,'FILL RATE MANDATORY STOCK'!\,'DETAIL SALES'!$AB$10:$AB$7501,"Full",'DETAIL SALES'!$C$10:$C$7501,"31")</f>
        <v>0</v>
      </c>
      <c r="DV26" s="153">
        <f>COUNTIFS('DETAIL SALES'!$Q$10:$Q$7501,'FILL RATE MANDATORY STOCK'!BK26,'DETAIL SALES'!$AB$10:$AB$7501,"No",'DETAIL SALES'!$C$10:$C$7501,"31")</f>
        <v>0</v>
      </c>
      <c r="DW26" s="271">
        <f t="shared" si="17"/>
        <v>0</v>
      </c>
      <c r="DX26" s="150">
        <f t="shared" si="17"/>
        <v>0</v>
      </c>
      <c r="DY26" s="150">
        <f t="shared" si="18"/>
        <v>0</v>
      </c>
      <c r="DZ26" s="272" t="e">
        <f t="shared" si="19"/>
        <v>#DIV/0!</v>
      </c>
    </row>
    <row r="27" spans="1:130" s="141" customFormat="1" ht="15.5">
      <c r="A27" s="134">
        <v>18</v>
      </c>
      <c r="B27" s="286"/>
      <c r="C27" s="146">
        <f t="shared" si="8"/>
        <v>0</v>
      </c>
      <c r="D27" s="146">
        <f t="shared" si="9"/>
        <v>1</v>
      </c>
      <c r="E27" s="146">
        <f t="shared" si="10"/>
        <v>1900</v>
      </c>
      <c r="F27" s="287"/>
      <c r="G27" s="287"/>
      <c r="H27" s="287"/>
      <c r="I27" s="288"/>
      <c r="J27" s="287"/>
      <c r="K27" s="288"/>
      <c r="L27" s="134"/>
      <c r="M27" s="133"/>
      <c r="N27" s="288"/>
      <c r="O27" s="134"/>
      <c r="P27" s="166"/>
      <c r="Q27" s="289"/>
      <c r="R27" s="165"/>
      <c r="S27" s="290"/>
      <c r="T27" s="290"/>
      <c r="U27" s="290"/>
      <c r="V27" s="290"/>
      <c r="W27" s="166"/>
      <c r="X27" s="87"/>
      <c r="Y27" s="418">
        <f t="shared" si="11"/>
        <v>0</v>
      </c>
      <c r="Z27" s="291">
        <f t="shared" si="12"/>
        <v>0</v>
      </c>
      <c r="AA27" s="163"/>
      <c r="AB27" s="177" t="str">
        <f t="shared" si="13"/>
        <v/>
      </c>
      <c r="AC27" s="283" t="str">
        <f t="shared" si="14"/>
        <v/>
      </c>
      <c r="AD27" s="283" t="str">
        <f t="shared" si="15"/>
        <v/>
      </c>
      <c r="AE27" s="163"/>
      <c r="AF27" s="162"/>
      <c r="AH27" s="191"/>
      <c r="AI27" s="188"/>
      <c r="AJ27" s="389">
        <v>16</v>
      </c>
      <c r="AK27" s="443" t="s">
        <v>620</v>
      </c>
      <c r="AL27" s="386"/>
      <c r="AN27" s="415" t="s">
        <v>553</v>
      </c>
      <c r="AP27" s="581"/>
      <c r="AQ27" s="443" t="s">
        <v>614</v>
      </c>
      <c r="AR27" s="386"/>
      <c r="AS27" s="386"/>
      <c r="AT27" s="386"/>
      <c r="AU27" s="386"/>
      <c r="AV27" s="386"/>
      <c r="AW27" s="386" t="e">
        <f t="shared" si="24"/>
        <v>#DIV/0!</v>
      </c>
      <c r="AX27" s="386"/>
      <c r="AY27" s="386"/>
      <c r="AZ27" s="386" t="e">
        <f t="shared" si="25"/>
        <v>#DIV/0!</v>
      </c>
      <c r="BD27" s="781"/>
      <c r="BE27" s="100">
        <f t="shared" si="23"/>
        <v>16</v>
      </c>
      <c r="BF27" s="100" t="s">
        <v>280</v>
      </c>
      <c r="BG27" s="100" t="s">
        <v>291</v>
      </c>
      <c r="BH27" s="149" t="s">
        <v>76</v>
      </c>
      <c r="BI27" s="169" t="e">
        <f>VLOOKUP(BH27,#REF!,8,FALSE)</f>
        <v>#REF!</v>
      </c>
      <c r="BJ27" s="224">
        <v>20000</v>
      </c>
      <c r="BK27" s="154">
        <v>1</v>
      </c>
      <c r="BL27" s="153">
        <v>0</v>
      </c>
      <c r="BM27" s="594">
        <f>COUNTIFS('DETAIL SALES'!$Q$10:$Q$7501,'FILL RATE MANDATORY STOCK'!BK27,'DETAIL SALES'!$AB$10:$AB$7501,"Full",'DETAIL SALES'!$C$10:$C$7501,"1")</f>
        <v>0</v>
      </c>
      <c r="BN27" s="149">
        <f>COUNTIFS('DETAIL SALES'!$Q$10:$Q$7501,'FILL RATE MANDATORY STOCK'!BK27,'DETAIL SALES'!$AB$10:$AB$7501,"No",'DETAIL SALES'!$C$10:$C$7501,"1")</f>
        <v>0</v>
      </c>
      <c r="BO27" s="149">
        <f>COUNTIFS('DETAIL SALES'!$Q$10:$Q$7501,'FILL RATE MANDATORY STOCK'!BK27,'DETAIL SALES'!$AB$10:$AB$7501,"Full",'DETAIL SALES'!$C$10:$C$7501,"2")</f>
        <v>0</v>
      </c>
      <c r="BP27" s="149">
        <f>COUNTIFS('DETAIL SALES'!$Q$10:$Q$7501,'FILL RATE MANDATORY STOCK'!BK27,'DETAIL SALES'!$AB$10:$AB$7501,"No",'DETAIL SALES'!$C$10:$C$7501,"2")</f>
        <v>0</v>
      </c>
      <c r="BQ27" s="149">
        <f>COUNTIFS('DETAIL SALES'!$Q$10:$Q$7501,'FILL RATE MANDATORY STOCK'!BK27,'DETAIL SALES'!$AB$10:$AB$7501,"Full",'DETAIL SALES'!$C$10:$C$7501,"3")</f>
        <v>0</v>
      </c>
      <c r="BR27" s="149">
        <f>COUNTIFS('DETAIL SALES'!$Q$10:$Q$7501,'FILL RATE MANDATORY STOCK'!BK27,'DETAIL SALES'!$AB$10:$AB$7501,"No",'DETAIL SALES'!$C$10:$C$7501,"3")</f>
        <v>0</v>
      </c>
      <c r="BS27" s="149">
        <f>COUNTIFS('DETAIL SALES'!$Q$10:$Q$7501,'FILL RATE MANDATORY STOCK'!BK27,'DETAIL SALES'!$AB$10:$AB$7501,"Full",'DETAIL SALES'!$C$10:$C$7501,"4")</f>
        <v>0</v>
      </c>
      <c r="BT27" s="149">
        <f>COUNTIFS('DETAIL SALES'!$Q$10:$Q$7501,'FILL RATE MANDATORY STOCK'!BK27,'DETAIL SALES'!$AB$10:$AB$7501,"No",'DETAIL SALES'!$C$10:$C$7501,"4")</f>
        <v>0</v>
      </c>
      <c r="BU27" s="149">
        <f>COUNTIFS('DETAIL SALES'!$Q$10:$Q$7501,'FILL RATE MANDATORY STOCK'!BK27,'DETAIL SALES'!$AB$10:$AB$7501,"Full",'DETAIL SALES'!$C$10:$C$7501,"5")</f>
        <v>0</v>
      </c>
      <c r="BV27" s="149">
        <f>COUNTIFS('DETAIL SALES'!$Q$10:$Q$7501,'FILL RATE MANDATORY STOCK'!BK27,'DETAIL SALES'!$AB$10:$AB$7501,"No",'DETAIL SALES'!$C$10:$C$7501,"5")</f>
        <v>0</v>
      </c>
      <c r="BW27" s="149">
        <f>COUNTIFS('DETAIL SALES'!$Q$10:$Q$7501,'FILL RATE MANDATORY STOCK'!BK27,'DETAIL SALES'!$AB$10:$AB$7501,"Full",'DETAIL SALES'!$C$10:$C$7501,"6")</f>
        <v>0</v>
      </c>
      <c r="BX27" s="149">
        <f>COUNTIFS('DETAIL SALES'!$Q$10:$Q$7501,'FILL RATE MANDATORY STOCK'!BK27,'DETAIL SALES'!$AB$10:$AB$7501,"No",'DETAIL SALES'!$C$10:$C$7501,"6")</f>
        <v>0</v>
      </c>
      <c r="BY27" s="316">
        <f>COUNTIFS('DETAIL SALES'!$Q$10:$Q$7501,'FILL RATE MANDATORY STOCK'!BK27,'DETAIL SALES'!$AB$10:$AB$7501,"Full",'DETAIL SALES'!$C$10:$C$7501,"7")</f>
        <v>0</v>
      </c>
      <c r="BZ27" s="316">
        <f>COUNTIFS('DETAIL SALES'!$Q$10:$Q$7501,'FILL RATE MANDATORY STOCK'!BK27,'DETAIL SALES'!$AB$10:$AB$7501,"No",'DETAIL SALES'!$C$10:$C$7501,"7")</f>
        <v>0</v>
      </c>
      <c r="CA27" s="149">
        <f>COUNTIFS('DETAIL SALES'!$Q$10:$Q$7501,'FILL RATE MANDATORY STOCK'!BK27,'DETAIL SALES'!$AB$10:$AB$7501,"Full",'DETAIL SALES'!$C$10:$C$7501,"8")</f>
        <v>0</v>
      </c>
      <c r="CB27" s="149">
        <f>COUNTIFS('DETAIL SALES'!$Q$10:$Q$7501,'FILL RATE MANDATORY STOCK'!BK27,'DETAIL SALES'!$AB$10:$AB$7501,"No",'DETAIL SALES'!$C$10:$C$7501,"8")</f>
        <v>0</v>
      </c>
      <c r="CC27" s="149">
        <f>COUNTIFS('DETAIL SALES'!$Q$10:$Q$7501,'FILL RATE MANDATORY STOCK'!BK27,'DETAIL SALES'!$AB$10:$AB$7501,"Full",'DETAIL SALES'!$C$10:$C$7501,"9")</f>
        <v>0</v>
      </c>
      <c r="CD27" s="149">
        <f>COUNTIFS('DETAIL SALES'!$Q$10:$Q$7501,'FILL RATE MANDATORY STOCK'!BK27,'DETAIL SALES'!$AB$10:$AB$7501,"No",'DETAIL SALES'!$C$10:$C$7501,"9")</f>
        <v>0</v>
      </c>
      <c r="CE27" s="149">
        <f>COUNTIFS('DETAIL SALES'!$Q$10:$Q$7501,'FILL RATE MANDATORY STOCK'!BK27,'DETAIL SALES'!$AB$10:$AB$7501,"Full",'DETAIL SALES'!$C$10:$C$7501,"10")</f>
        <v>0</v>
      </c>
      <c r="CF27" s="149">
        <f>COUNTIFS('DETAIL SALES'!$Q$10:$Q$7501,'FILL RATE MANDATORY STOCK'!BK27,'DETAIL SALES'!$AB$10:$AB$7501,"No",'DETAIL SALES'!$C$10:$C$7501,"10")</f>
        <v>0</v>
      </c>
      <c r="CG27" s="149">
        <f>COUNTIFS('DETAIL SALES'!$Q$10:$Q$7501,'FILL RATE MANDATORY STOCK'!BK27,'DETAIL SALES'!$AB$10:$AB$7501,"Full",'DETAIL SALES'!$C$10:$C$7501,"11")</f>
        <v>0</v>
      </c>
      <c r="CH27" s="149">
        <f>COUNTIFS('DETAIL SALES'!$Q$10:$Q$7501,'FILL RATE MANDATORY STOCK'!BK27,'DETAIL SALES'!$AB$10:$AB$7501,"No",'DETAIL SALES'!$C$10:$C$7501,"11")</f>
        <v>0</v>
      </c>
      <c r="CI27" s="149">
        <f>COUNTIFS('DETAIL SALES'!$Q$10:$Q$7501,'FILL RATE MANDATORY STOCK'!BK27,'DETAIL SALES'!$AB$10:$AB$7501,"Full",'DETAIL SALES'!$C$10:$C$7501,"12")</f>
        <v>0</v>
      </c>
      <c r="CJ27" s="149">
        <f>COUNTIFS('DETAIL SALES'!$Q$10:$Q$7501,'FILL RATE MANDATORY STOCK'!BK27,'DETAIL SALES'!$AB$10:$AB$7501,"No",'DETAIL SALES'!$C$10:$C$7501,"12")</f>
        <v>0</v>
      </c>
      <c r="CK27" s="149">
        <f>COUNTIFS('DETAIL SALES'!$Q$10:$Q$7501,'FILL RATE MANDATORY STOCK'!BK27,'DETAIL SALES'!$AB$10:$AB$7501,"Full",'DETAIL SALES'!$C$10:$C$7501,"13")</f>
        <v>0</v>
      </c>
      <c r="CL27" s="149">
        <f>COUNTIFS('DETAIL SALES'!$Q$10:$Q$7501,'FILL RATE MANDATORY STOCK'!BK27,'DETAIL SALES'!$AB$10:$AB$7501,"No",'DETAIL SALES'!$C$10:$C$7501,"13")</f>
        <v>0</v>
      </c>
      <c r="CM27" s="316">
        <f>COUNTIFS('DETAIL SALES'!$Q$10:$Q$7501,'FILL RATE MANDATORY STOCK'!BK27,'DETAIL SALES'!$AB$10:$AB$7501,"Full",'DETAIL SALES'!$C$10:$C$7501,"14")</f>
        <v>0</v>
      </c>
      <c r="CN27" s="316">
        <f>COUNTIFS('DETAIL SALES'!$Q$10:$Q$7501,'FILL RATE MANDATORY STOCK'!BK27,'DETAIL SALES'!$AB$10:$AB$7501,"No",'DETAIL SALES'!$C$10:$C$7501,"14")</f>
        <v>0</v>
      </c>
      <c r="CO27" s="149">
        <f>COUNTIFS('DETAIL SALES'!$Q$10:$Q$7501,'FILL RATE MANDATORY STOCK'!BK27,'DETAIL SALES'!$AB$10:$AB$7501,"Full",'DETAIL SALES'!$C$10:$C$7501,"15")</f>
        <v>0</v>
      </c>
      <c r="CP27" s="149">
        <f>COUNTIFS('DETAIL SALES'!$Q$10:$Q$7501,'FILL RATE MANDATORY STOCK'!BK27,'DETAIL SALES'!$AB$10:$AB$7501,"No",'DETAIL SALES'!$C$10:$C$7501,"15")</f>
        <v>0</v>
      </c>
      <c r="CQ27" s="149">
        <f>COUNTIFS('DETAIL SALES'!$Q$10:$Q$7501,'FILL RATE MANDATORY STOCK'!BK27,'DETAIL SALES'!$AB$10:$AB$7501,"Full",'DETAIL SALES'!$C$10:$C$7501,"16")</f>
        <v>0</v>
      </c>
      <c r="CR27" s="149">
        <f>COUNTIFS('DETAIL SALES'!$Q$10:$Q$7501,'FILL RATE MANDATORY STOCK'!BK27,'DETAIL SALES'!$AB$10:$AB$7501,"No",'DETAIL SALES'!$C$10:$C$7501,"16")</f>
        <v>0</v>
      </c>
      <c r="CS27" s="149">
        <f>COUNTIFS('DETAIL SALES'!$Q$10:$Q$7501,'FILL RATE MANDATORY STOCK'!BK27,'DETAIL SALES'!$AB$10:$AB$7501,"Full",'DETAIL SALES'!$C$10:$C$7501,"17")</f>
        <v>0</v>
      </c>
      <c r="CT27" s="149">
        <f>COUNTIFS('DETAIL SALES'!$Q$10:$Q$7501,'FILL RATE MANDATORY STOCK'!BK27,'DETAIL SALES'!$AB$10:$AB$7501,"No",'DETAIL SALES'!$C$10:$C$7501,"17")</f>
        <v>0</v>
      </c>
      <c r="CU27" s="149">
        <f>COUNTIFS('DETAIL SALES'!$Q$10:$Q$7501,'FILL RATE MANDATORY STOCK'!BK27,'DETAIL SALES'!$AB$10:$AB$7501,"Full",'DETAIL SALES'!$C$10:$C$7501,"18")</f>
        <v>0</v>
      </c>
      <c r="CV27" s="149">
        <f>COUNTIFS('DETAIL SALES'!$Q$10:$Q$7501,'FILL RATE MANDATORY STOCK'!BK27,'DETAIL SALES'!$AB$10:$AB$7501,"No",'DETAIL SALES'!$C$10:$C$7501,"18")</f>
        <v>0</v>
      </c>
      <c r="CW27" s="149">
        <f>COUNTIFS('DETAIL SALES'!$Q$10:$Q$7501,'FILL RATE MANDATORY STOCK'!BK27,'DETAIL SALES'!$AB$10:$AB$7501,"Full",'DETAIL SALES'!$C$10:$C$7501,"19")</f>
        <v>0</v>
      </c>
      <c r="CX27" s="149">
        <f>COUNTIFS('DETAIL SALES'!$Q$10:$Q$7501,'FILL RATE MANDATORY STOCK'!BK27,'DETAIL SALES'!$AB$10:$AB$7501,"No",'DETAIL SALES'!$C$10:$C$7501,"19")</f>
        <v>0</v>
      </c>
      <c r="CY27" s="149">
        <f>COUNTIFS('DETAIL SALES'!$Q$10:$Q$7501,'FILL RATE MANDATORY STOCK'!BK27,'DETAIL SALES'!$AB$10:$AB$7501,"Full",'DETAIL SALES'!$C$10:$C$7501,"20")</f>
        <v>0</v>
      </c>
      <c r="CZ27" s="149">
        <f>COUNTIFS('DETAIL SALES'!$Q$10:$Q$7501,'FILL RATE MANDATORY STOCK'!BK27,'DETAIL SALES'!$AB$10:$AB$7501,"No",'DETAIL SALES'!$C$10:$C$7501,"20")</f>
        <v>0</v>
      </c>
      <c r="DA27" s="316">
        <f>COUNTIFS('DETAIL SALES'!$Q$10:$Q$7501,'FILL RATE MANDATORY STOCK'!BK27,'DETAIL SALES'!$AB$10:$AB$7501,"Full",'DETAIL SALES'!$C$10:$C$7501,"21")</f>
        <v>0</v>
      </c>
      <c r="DB27" s="316">
        <f>COUNTIFS('DETAIL SALES'!$Q$10:$Q$7501,'FILL RATE MANDATORY STOCK'!BK27,'DETAIL SALES'!$AB$10:$AB$7501,"No",'DETAIL SALES'!$C$10:$C$7501,"21")</f>
        <v>0</v>
      </c>
      <c r="DC27" s="149">
        <f>COUNTIFS('DETAIL SALES'!$Q$10:$Q$7501,'FILL RATE MANDATORY STOCK'!BK27,'DETAIL SALES'!$AB$10:$AB$7501,"Full",'DETAIL SALES'!$C$10:$C$7501,"22")</f>
        <v>0</v>
      </c>
      <c r="DD27" s="149">
        <f>COUNTIFS('DETAIL SALES'!$Q$10:$Q$7501,'FILL RATE MANDATORY STOCK'!BK27,'DETAIL SALES'!$AB$10:$AB$7501,"No",'DETAIL SALES'!$C$10:$C$7501,"22")</f>
        <v>0</v>
      </c>
      <c r="DE27" s="149">
        <f>COUNTIFS('DETAIL SALES'!$Q$10:$Q$7501,'FILL RATE MANDATORY STOCK'!BK27,'DETAIL SALES'!$AB$10:$AB$7501,"Full",'DETAIL SALES'!$C$10:$C$7501,"23")</f>
        <v>0</v>
      </c>
      <c r="DF27" s="149">
        <f>COUNTIFS('DETAIL SALES'!$Q$10:$Q$7501,'FILL RATE MANDATORY STOCK'!BK27,'DETAIL SALES'!$AB$10:$AB$7501,"No",'DETAIL SALES'!$C$10:$C$7501,"23")</f>
        <v>0</v>
      </c>
      <c r="DG27" s="149">
        <f>COUNTIFS('DETAIL SALES'!$Q$10:$Q$7501,'FILL RATE MANDATORY STOCK'!BK27,'DETAIL SALES'!$AB$10:$AB$7501,"Full",'DETAIL SALES'!$C$10:$C$7501,"24")</f>
        <v>0</v>
      </c>
      <c r="DH27" s="149">
        <f>COUNTIFS('DETAIL SALES'!$Q$10:$Q$7501,'FILL RATE MANDATORY STOCK'!BK27,'DETAIL SALES'!$AB$10:$AB$7501,"No",'DETAIL SALES'!$C$10:$C$7501,"24")</f>
        <v>0</v>
      </c>
      <c r="DI27" s="149">
        <f>COUNTIFS('DETAIL SALES'!$Q$10:$Q$7501,'FILL RATE MANDATORY STOCK'!BK27,'DETAIL SALES'!$AB$10:$AB$7501,"Full",'DETAIL SALES'!$C$10:$C$7501,"25")</f>
        <v>0</v>
      </c>
      <c r="DJ27" s="149">
        <f>COUNTIFS('DETAIL SALES'!$Q$10:$Q$7501,'FILL RATE MANDATORY STOCK'!BK27,'DETAIL SALES'!$AB$10:$AB$7501,"No",'DETAIL SALES'!$C$10:$C$7501,"25")</f>
        <v>0</v>
      </c>
      <c r="DK27" s="149">
        <f>COUNTIFS('DETAIL SALES'!$Q$10:$Q$7501,'FILL RATE MANDATORY STOCK'!BK27,'DETAIL SALES'!$AB$10:$AB$7501,"Full",'DETAIL SALES'!$C$10:$C$7501,"26")</f>
        <v>0</v>
      </c>
      <c r="DL27" s="149">
        <f>COUNTIFS('DETAIL SALES'!$Q$10:$Q$7501,'FILL RATE MANDATORY STOCK'!BK27,'DETAIL SALES'!$AB$10:$AB$7501,"No",'DETAIL SALES'!$C$10:$C$7501,"26")</f>
        <v>0</v>
      </c>
      <c r="DM27" s="149">
        <f>COUNTIFS('DETAIL SALES'!$Q$10:$Q$7501,'FILL RATE MANDATORY STOCK'!BK27,'DETAIL SALES'!$AB$10:$AB$7501,"Full",'DETAIL SALES'!$C$10:$C$7501,"27")</f>
        <v>0</v>
      </c>
      <c r="DN27" s="149">
        <f>COUNTIFS('DETAIL SALES'!$Q$10:$Q$7501,'FILL RATE MANDATORY STOCK'!BK27,'DETAIL SALES'!$AB$10:$AB$7501,"No",'DETAIL SALES'!$C$10:$C$7501,"27")</f>
        <v>0</v>
      </c>
      <c r="DO27" s="316">
        <f>COUNTIFS('DETAIL SALES'!$Q$10:$Q$7501,'FILL RATE MANDATORY STOCK'!BK27,'DETAIL SALES'!$AB$10:$AB$7501,"Full",'DETAIL SALES'!$C$10:$C$7501,"28")</f>
        <v>0</v>
      </c>
      <c r="DP27" s="316">
        <f>COUNTIFS('DETAIL SALES'!$Q$10:$Q$7501,'FILL RATE MANDATORY STOCK'!BK27,'DETAIL SALES'!$AB$10:$AB$7501,"No",'DETAIL SALES'!$C$10:$C$7501,"28")</f>
        <v>0</v>
      </c>
      <c r="DQ27" s="149">
        <f>COUNTIFS('DETAIL SALES'!$Q$10:$Q$7501,'FILL RATE MANDATORY STOCK'!BK27,'DETAIL SALES'!$AB$10:$AB$7501,"Full",'DETAIL SALES'!$C$10:$C$7501,"29")</f>
        <v>0</v>
      </c>
      <c r="DR27" s="149">
        <f>COUNTIFS('DETAIL SALES'!$Q$10:$Q$7501,'FILL RATE MANDATORY STOCK'!BK27,'DETAIL SALES'!$AB$10:$AB$7501,"No",'DETAIL SALES'!$C$10:$C$7501,"29")</f>
        <v>0</v>
      </c>
      <c r="DS27" s="149">
        <f>COUNTIFS('DETAIL SALES'!$Q$10:$Q$7501,'FILL RATE MANDATORY STOCK'!BK27,'DETAIL SALES'!$AB$10:$AB$7501,"Full",'DETAIL SALES'!$C$10:$C$7501,"30")</f>
        <v>0</v>
      </c>
      <c r="DT27" s="149">
        <f>COUNTIFS('DETAIL SALES'!$Q$10:$Q$7501,'FILL RATE MANDATORY STOCK'!BK27,'DETAIL SALES'!$AB$10:$AB$7501,"No",'DETAIL SALES'!$C$10:$C$7501,"30")</f>
        <v>0</v>
      </c>
      <c r="DU27" s="149">
        <f>COUNTIFS('DETAIL SALES'!$Q$10:$Q$7501,'FILL RATE MANDATORY STOCK'!\,'DETAIL SALES'!$AB$10:$AB$7501,"Full",'DETAIL SALES'!$C$10:$C$7501,"31")</f>
        <v>0</v>
      </c>
      <c r="DV27" s="153">
        <f>COUNTIFS('DETAIL SALES'!$Q$10:$Q$7501,'FILL RATE MANDATORY STOCK'!BK27,'DETAIL SALES'!$AB$10:$AB$7501,"No",'DETAIL SALES'!$C$10:$C$7501,"31")</f>
        <v>0</v>
      </c>
      <c r="DW27" s="271">
        <f t="shared" si="17"/>
        <v>0</v>
      </c>
      <c r="DX27" s="150">
        <f t="shared" si="17"/>
        <v>0</v>
      </c>
      <c r="DY27" s="150">
        <f t="shared" si="18"/>
        <v>0</v>
      </c>
      <c r="DZ27" s="272" t="e">
        <f t="shared" si="19"/>
        <v>#DIV/0!</v>
      </c>
    </row>
    <row r="28" spans="1:130" s="141" customFormat="1" ht="15.5">
      <c r="A28" s="134">
        <v>19</v>
      </c>
      <c r="B28" s="286"/>
      <c r="C28" s="146">
        <f t="shared" si="8"/>
        <v>0</v>
      </c>
      <c r="D28" s="146">
        <f t="shared" si="9"/>
        <v>1</v>
      </c>
      <c r="E28" s="146">
        <f t="shared" si="10"/>
        <v>1900</v>
      </c>
      <c r="F28" s="287"/>
      <c r="G28" s="287"/>
      <c r="H28" s="287"/>
      <c r="I28" s="288"/>
      <c r="J28" s="287"/>
      <c r="K28" s="288"/>
      <c r="L28" s="134"/>
      <c r="M28" s="133"/>
      <c r="N28" s="288"/>
      <c r="O28" s="134"/>
      <c r="P28" s="166"/>
      <c r="Q28" s="289"/>
      <c r="R28" s="165"/>
      <c r="S28" s="290"/>
      <c r="T28" s="290"/>
      <c r="U28" s="290"/>
      <c r="V28" s="290"/>
      <c r="W28" s="166"/>
      <c r="X28" s="111"/>
      <c r="Y28" s="418">
        <f t="shared" si="11"/>
        <v>0</v>
      </c>
      <c r="Z28" s="291">
        <f t="shared" si="12"/>
        <v>0</v>
      </c>
      <c r="AA28" s="163"/>
      <c r="AB28" s="177" t="str">
        <f t="shared" si="13"/>
        <v/>
      </c>
      <c r="AC28" s="283" t="str">
        <f t="shared" si="14"/>
        <v/>
      </c>
      <c r="AD28" s="283" t="str">
        <f t="shared" si="15"/>
        <v/>
      </c>
      <c r="AE28" s="163"/>
      <c r="AF28" s="162"/>
      <c r="AH28" s="190"/>
      <c r="AI28" s="190"/>
      <c r="AJ28" s="390">
        <v>17</v>
      </c>
      <c r="AK28" s="443" t="s">
        <v>621</v>
      </c>
      <c r="AL28" s="386"/>
      <c r="AN28" s="415" t="s">
        <v>554</v>
      </c>
      <c r="AP28" s="581"/>
      <c r="AQ28" s="443" t="s">
        <v>615</v>
      </c>
      <c r="AR28" s="386"/>
      <c r="AS28" s="386"/>
      <c r="AT28" s="386"/>
      <c r="AU28" s="386"/>
      <c r="AV28" s="386"/>
      <c r="AW28" s="386" t="e">
        <f t="shared" si="24"/>
        <v>#DIV/0!</v>
      </c>
      <c r="AX28" s="386"/>
      <c r="AY28" s="386"/>
      <c r="AZ28" s="386" t="e">
        <f t="shared" si="25"/>
        <v>#DIV/0!</v>
      </c>
      <c r="BD28" s="781"/>
      <c r="BE28" s="100">
        <f t="shared" si="23"/>
        <v>17</v>
      </c>
      <c r="BF28" s="100" t="s">
        <v>280</v>
      </c>
      <c r="BG28" s="100" t="s">
        <v>292</v>
      </c>
      <c r="BH28" s="149" t="s">
        <v>185</v>
      </c>
      <c r="BI28" s="169" t="e">
        <f>VLOOKUP(BH28,#REF!,8,FALSE)</f>
        <v>#REF!</v>
      </c>
      <c r="BJ28" s="224">
        <v>20000</v>
      </c>
      <c r="BK28" s="154">
        <v>1</v>
      </c>
      <c r="BL28" s="153">
        <v>6.166666666666667</v>
      </c>
      <c r="BM28" s="594">
        <f>COUNTIFS('DETAIL SALES'!$Q$10:$Q$7501,'FILL RATE MANDATORY STOCK'!BK28,'DETAIL SALES'!$AB$10:$AB$7501,"Full",'DETAIL SALES'!$C$10:$C$7501,"1")</f>
        <v>0</v>
      </c>
      <c r="BN28" s="149">
        <f>COUNTIFS('DETAIL SALES'!$Q$10:$Q$7501,'FILL RATE MANDATORY STOCK'!BK28,'DETAIL SALES'!$AB$10:$AB$7501,"No",'DETAIL SALES'!$C$10:$C$7501,"1")</f>
        <v>0</v>
      </c>
      <c r="BO28" s="149">
        <f>COUNTIFS('DETAIL SALES'!$Q$10:$Q$7501,'FILL RATE MANDATORY STOCK'!BK28,'DETAIL SALES'!$AB$10:$AB$7501,"Full",'DETAIL SALES'!$C$10:$C$7501,"2")</f>
        <v>0</v>
      </c>
      <c r="BP28" s="149">
        <f>COUNTIFS('DETAIL SALES'!$Q$10:$Q$7501,'FILL RATE MANDATORY STOCK'!BK28,'DETAIL SALES'!$AB$10:$AB$7501,"No",'DETAIL SALES'!$C$10:$C$7501,"2")</f>
        <v>0</v>
      </c>
      <c r="BQ28" s="149">
        <f>COUNTIFS('DETAIL SALES'!$Q$10:$Q$7501,'FILL RATE MANDATORY STOCK'!BK28,'DETAIL SALES'!$AB$10:$AB$7501,"Full",'DETAIL SALES'!$C$10:$C$7501,"3")</f>
        <v>0</v>
      </c>
      <c r="BR28" s="149">
        <f>COUNTIFS('DETAIL SALES'!$Q$10:$Q$7501,'FILL RATE MANDATORY STOCK'!BK28,'DETAIL SALES'!$AB$10:$AB$7501,"No",'DETAIL SALES'!$C$10:$C$7501,"3")</f>
        <v>0</v>
      </c>
      <c r="BS28" s="149">
        <f>COUNTIFS('DETAIL SALES'!$Q$10:$Q$7501,'FILL RATE MANDATORY STOCK'!BK28,'DETAIL SALES'!$AB$10:$AB$7501,"Full",'DETAIL SALES'!$C$10:$C$7501,"4")</f>
        <v>0</v>
      </c>
      <c r="BT28" s="149">
        <f>COUNTIFS('DETAIL SALES'!$Q$10:$Q$7501,'FILL RATE MANDATORY STOCK'!BK28,'DETAIL SALES'!$AB$10:$AB$7501,"No",'DETAIL SALES'!$C$10:$C$7501,"4")</f>
        <v>0</v>
      </c>
      <c r="BU28" s="149">
        <f>COUNTIFS('DETAIL SALES'!$Q$10:$Q$7501,'FILL RATE MANDATORY STOCK'!BK28,'DETAIL SALES'!$AB$10:$AB$7501,"Full",'DETAIL SALES'!$C$10:$C$7501,"5")</f>
        <v>0</v>
      </c>
      <c r="BV28" s="149">
        <f>COUNTIFS('DETAIL SALES'!$Q$10:$Q$7501,'FILL RATE MANDATORY STOCK'!BK28,'DETAIL SALES'!$AB$10:$AB$7501,"No",'DETAIL SALES'!$C$10:$C$7501,"5")</f>
        <v>0</v>
      </c>
      <c r="BW28" s="149">
        <f>COUNTIFS('DETAIL SALES'!$Q$10:$Q$7501,'FILL RATE MANDATORY STOCK'!BK28,'DETAIL SALES'!$AB$10:$AB$7501,"Full",'DETAIL SALES'!$C$10:$C$7501,"6")</f>
        <v>0</v>
      </c>
      <c r="BX28" s="149">
        <f>COUNTIFS('DETAIL SALES'!$Q$10:$Q$7501,'FILL RATE MANDATORY STOCK'!BK28,'DETAIL SALES'!$AB$10:$AB$7501,"No",'DETAIL SALES'!$C$10:$C$7501,"6")</f>
        <v>0</v>
      </c>
      <c r="BY28" s="316">
        <f>COUNTIFS('DETAIL SALES'!$Q$10:$Q$7501,'FILL RATE MANDATORY STOCK'!BK28,'DETAIL SALES'!$AB$10:$AB$7501,"Full",'DETAIL SALES'!$C$10:$C$7501,"7")</f>
        <v>0</v>
      </c>
      <c r="BZ28" s="316">
        <f>COUNTIFS('DETAIL SALES'!$Q$10:$Q$7501,'FILL RATE MANDATORY STOCK'!BK28,'DETAIL SALES'!$AB$10:$AB$7501,"No",'DETAIL SALES'!$C$10:$C$7501,"7")</f>
        <v>0</v>
      </c>
      <c r="CA28" s="149">
        <f>COUNTIFS('DETAIL SALES'!$Q$10:$Q$7501,'FILL RATE MANDATORY STOCK'!BK28,'DETAIL SALES'!$AB$10:$AB$7501,"Full",'DETAIL SALES'!$C$10:$C$7501,"8")</f>
        <v>0</v>
      </c>
      <c r="CB28" s="149">
        <f>COUNTIFS('DETAIL SALES'!$Q$10:$Q$7501,'FILL RATE MANDATORY STOCK'!BK28,'DETAIL SALES'!$AB$10:$AB$7501,"No",'DETAIL SALES'!$C$10:$C$7501,"8")</f>
        <v>0</v>
      </c>
      <c r="CC28" s="149">
        <f>COUNTIFS('DETAIL SALES'!$Q$10:$Q$7501,'FILL RATE MANDATORY STOCK'!BK28,'DETAIL SALES'!$AB$10:$AB$7501,"Full",'DETAIL SALES'!$C$10:$C$7501,"9")</f>
        <v>0</v>
      </c>
      <c r="CD28" s="149">
        <f>COUNTIFS('DETAIL SALES'!$Q$10:$Q$7501,'FILL RATE MANDATORY STOCK'!BK28,'DETAIL SALES'!$AB$10:$AB$7501,"No",'DETAIL SALES'!$C$10:$C$7501,"9")</f>
        <v>0</v>
      </c>
      <c r="CE28" s="149">
        <f>COUNTIFS('DETAIL SALES'!$Q$10:$Q$7501,'FILL RATE MANDATORY STOCK'!BK28,'DETAIL SALES'!$AB$10:$AB$7501,"Full",'DETAIL SALES'!$C$10:$C$7501,"10")</f>
        <v>0</v>
      </c>
      <c r="CF28" s="149">
        <f>COUNTIFS('DETAIL SALES'!$Q$10:$Q$7501,'FILL RATE MANDATORY STOCK'!BK28,'DETAIL SALES'!$AB$10:$AB$7501,"No",'DETAIL SALES'!$C$10:$C$7501,"10")</f>
        <v>0</v>
      </c>
      <c r="CG28" s="149">
        <f>COUNTIFS('DETAIL SALES'!$Q$10:$Q$7501,'FILL RATE MANDATORY STOCK'!BK28,'DETAIL SALES'!$AB$10:$AB$7501,"Full",'DETAIL SALES'!$C$10:$C$7501,"11")</f>
        <v>0</v>
      </c>
      <c r="CH28" s="149">
        <f>COUNTIFS('DETAIL SALES'!$Q$10:$Q$7501,'FILL RATE MANDATORY STOCK'!BK28,'DETAIL SALES'!$AB$10:$AB$7501,"No",'DETAIL SALES'!$C$10:$C$7501,"11")</f>
        <v>0</v>
      </c>
      <c r="CI28" s="149">
        <f>COUNTIFS('DETAIL SALES'!$Q$10:$Q$7501,'FILL RATE MANDATORY STOCK'!BK28,'DETAIL SALES'!$AB$10:$AB$7501,"Full",'DETAIL SALES'!$C$10:$C$7501,"12")</f>
        <v>0</v>
      </c>
      <c r="CJ28" s="149">
        <f>COUNTIFS('DETAIL SALES'!$Q$10:$Q$7501,'FILL RATE MANDATORY STOCK'!BK28,'DETAIL SALES'!$AB$10:$AB$7501,"No",'DETAIL SALES'!$C$10:$C$7501,"12")</f>
        <v>0</v>
      </c>
      <c r="CK28" s="149">
        <f>COUNTIFS('DETAIL SALES'!$Q$10:$Q$7501,'FILL RATE MANDATORY STOCK'!BK28,'DETAIL SALES'!$AB$10:$AB$7501,"Full",'DETAIL SALES'!$C$10:$C$7501,"13")</f>
        <v>0</v>
      </c>
      <c r="CL28" s="149">
        <f>COUNTIFS('DETAIL SALES'!$Q$10:$Q$7501,'FILL RATE MANDATORY STOCK'!BK28,'DETAIL SALES'!$AB$10:$AB$7501,"No",'DETAIL SALES'!$C$10:$C$7501,"13")</f>
        <v>0</v>
      </c>
      <c r="CM28" s="316">
        <f>COUNTIFS('DETAIL SALES'!$Q$10:$Q$7501,'FILL RATE MANDATORY STOCK'!BK28,'DETAIL SALES'!$AB$10:$AB$7501,"Full",'DETAIL SALES'!$C$10:$C$7501,"14")</f>
        <v>0</v>
      </c>
      <c r="CN28" s="316">
        <f>COUNTIFS('DETAIL SALES'!$Q$10:$Q$7501,'FILL RATE MANDATORY STOCK'!BK28,'DETAIL SALES'!$AB$10:$AB$7501,"No",'DETAIL SALES'!$C$10:$C$7501,"14")</f>
        <v>0</v>
      </c>
      <c r="CO28" s="149">
        <f>COUNTIFS('DETAIL SALES'!$Q$10:$Q$7501,'FILL RATE MANDATORY STOCK'!BK28,'DETAIL SALES'!$AB$10:$AB$7501,"Full",'DETAIL SALES'!$C$10:$C$7501,"15")</f>
        <v>0</v>
      </c>
      <c r="CP28" s="149">
        <f>COUNTIFS('DETAIL SALES'!$Q$10:$Q$7501,'FILL RATE MANDATORY STOCK'!BK28,'DETAIL SALES'!$AB$10:$AB$7501,"No",'DETAIL SALES'!$C$10:$C$7501,"15")</f>
        <v>0</v>
      </c>
      <c r="CQ28" s="149">
        <f>COUNTIFS('DETAIL SALES'!$Q$10:$Q$7501,'FILL RATE MANDATORY STOCK'!BK28,'DETAIL SALES'!$AB$10:$AB$7501,"Full",'DETAIL SALES'!$C$10:$C$7501,"16")</f>
        <v>0</v>
      </c>
      <c r="CR28" s="149">
        <f>COUNTIFS('DETAIL SALES'!$Q$10:$Q$7501,'FILL RATE MANDATORY STOCK'!BK28,'DETAIL SALES'!$AB$10:$AB$7501,"No",'DETAIL SALES'!$C$10:$C$7501,"16")</f>
        <v>0</v>
      </c>
      <c r="CS28" s="149">
        <f>COUNTIFS('DETAIL SALES'!$Q$10:$Q$7501,'FILL RATE MANDATORY STOCK'!BK28,'DETAIL SALES'!$AB$10:$AB$7501,"Full",'DETAIL SALES'!$C$10:$C$7501,"17")</f>
        <v>0</v>
      </c>
      <c r="CT28" s="149">
        <f>COUNTIFS('DETAIL SALES'!$Q$10:$Q$7501,'FILL RATE MANDATORY STOCK'!BK28,'DETAIL SALES'!$AB$10:$AB$7501,"No",'DETAIL SALES'!$C$10:$C$7501,"17")</f>
        <v>0</v>
      </c>
      <c r="CU28" s="149">
        <f>COUNTIFS('DETAIL SALES'!$Q$10:$Q$7501,'FILL RATE MANDATORY STOCK'!BK28,'DETAIL SALES'!$AB$10:$AB$7501,"Full",'DETAIL SALES'!$C$10:$C$7501,"18")</f>
        <v>0</v>
      </c>
      <c r="CV28" s="149">
        <f>COUNTIFS('DETAIL SALES'!$Q$10:$Q$7501,'FILL RATE MANDATORY STOCK'!BK28,'DETAIL SALES'!$AB$10:$AB$7501,"No",'DETAIL SALES'!$C$10:$C$7501,"18")</f>
        <v>0</v>
      </c>
      <c r="CW28" s="149">
        <f>COUNTIFS('DETAIL SALES'!$Q$10:$Q$7501,'FILL RATE MANDATORY STOCK'!BK28,'DETAIL SALES'!$AB$10:$AB$7501,"Full",'DETAIL SALES'!$C$10:$C$7501,"19")</f>
        <v>0</v>
      </c>
      <c r="CX28" s="149">
        <f>COUNTIFS('DETAIL SALES'!$Q$10:$Q$7501,'FILL RATE MANDATORY STOCK'!BK28,'DETAIL SALES'!$AB$10:$AB$7501,"No",'DETAIL SALES'!$C$10:$C$7501,"19")</f>
        <v>0</v>
      </c>
      <c r="CY28" s="149">
        <f>COUNTIFS('DETAIL SALES'!$Q$10:$Q$7501,'FILL RATE MANDATORY STOCK'!BK28,'DETAIL SALES'!$AB$10:$AB$7501,"Full",'DETAIL SALES'!$C$10:$C$7501,"20")</f>
        <v>0</v>
      </c>
      <c r="CZ28" s="149">
        <f>COUNTIFS('DETAIL SALES'!$Q$10:$Q$7501,'FILL RATE MANDATORY STOCK'!BK28,'DETAIL SALES'!$AB$10:$AB$7501,"No",'DETAIL SALES'!$C$10:$C$7501,"20")</f>
        <v>0</v>
      </c>
      <c r="DA28" s="316">
        <f>COUNTIFS('DETAIL SALES'!$Q$10:$Q$7501,'FILL RATE MANDATORY STOCK'!BK28,'DETAIL SALES'!$AB$10:$AB$7501,"Full",'DETAIL SALES'!$C$10:$C$7501,"21")</f>
        <v>0</v>
      </c>
      <c r="DB28" s="316">
        <f>COUNTIFS('DETAIL SALES'!$Q$10:$Q$7501,'FILL RATE MANDATORY STOCK'!BK28,'DETAIL SALES'!$AB$10:$AB$7501,"No",'DETAIL SALES'!$C$10:$C$7501,"21")</f>
        <v>0</v>
      </c>
      <c r="DC28" s="149">
        <f>COUNTIFS('DETAIL SALES'!$Q$10:$Q$7501,'FILL RATE MANDATORY STOCK'!BK28,'DETAIL SALES'!$AB$10:$AB$7501,"Full",'DETAIL SALES'!$C$10:$C$7501,"22")</f>
        <v>0</v>
      </c>
      <c r="DD28" s="149">
        <f>COUNTIFS('DETAIL SALES'!$Q$10:$Q$7501,'FILL RATE MANDATORY STOCK'!BK28,'DETAIL SALES'!$AB$10:$AB$7501,"No",'DETAIL SALES'!$C$10:$C$7501,"22")</f>
        <v>0</v>
      </c>
      <c r="DE28" s="149">
        <f>COUNTIFS('DETAIL SALES'!$Q$10:$Q$7501,'FILL RATE MANDATORY STOCK'!BK28,'DETAIL SALES'!$AB$10:$AB$7501,"Full",'DETAIL SALES'!$C$10:$C$7501,"23")</f>
        <v>0</v>
      </c>
      <c r="DF28" s="149">
        <f>COUNTIFS('DETAIL SALES'!$Q$10:$Q$7501,'FILL RATE MANDATORY STOCK'!BK28,'DETAIL SALES'!$AB$10:$AB$7501,"No",'DETAIL SALES'!$C$10:$C$7501,"23")</f>
        <v>0</v>
      </c>
      <c r="DG28" s="149">
        <f>COUNTIFS('DETAIL SALES'!$Q$10:$Q$7501,'FILL RATE MANDATORY STOCK'!BK28,'DETAIL SALES'!$AB$10:$AB$7501,"Full",'DETAIL SALES'!$C$10:$C$7501,"24")</f>
        <v>0</v>
      </c>
      <c r="DH28" s="149">
        <f>COUNTIFS('DETAIL SALES'!$Q$10:$Q$7501,'FILL RATE MANDATORY STOCK'!BK28,'DETAIL SALES'!$AB$10:$AB$7501,"No",'DETAIL SALES'!$C$10:$C$7501,"24")</f>
        <v>0</v>
      </c>
      <c r="DI28" s="149">
        <f>COUNTIFS('DETAIL SALES'!$Q$10:$Q$7501,'FILL RATE MANDATORY STOCK'!BK28,'DETAIL SALES'!$AB$10:$AB$7501,"Full",'DETAIL SALES'!$C$10:$C$7501,"25")</f>
        <v>0</v>
      </c>
      <c r="DJ28" s="149">
        <f>COUNTIFS('DETAIL SALES'!$Q$10:$Q$7501,'FILL RATE MANDATORY STOCK'!BK28,'DETAIL SALES'!$AB$10:$AB$7501,"No",'DETAIL SALES'!$C$10:$C$7501,"25")</f>
        <v>0</v>
      </c>
      <c r="DK28" s="149">
        <f>COUNTIFS('DETAIL SALES'!$Q$10:$Q$7501,'FILL RATE MANDATORY STOCK'!BK28,'DETAIL SALES'!$AB$10:$AB$7501,"Full",'DETAIL SALES'!$C$10:$C$7501,"26")</f>
        <v>0</v>
      </c>
      <c r="DL28" s="149">
        <f>COUNTIFS('DETAIL SALES'!$Q$10:$Q$7501,'FILL RATE MANDATORY STOCK'!BK28,'DETAIL SALES'!$AB$10:$AB$7501,"No",'DETAIL SALES'!$C$10:$C$7501,"26")</f>
        <v>0</v>
      </c>
      <c r="DM28" s="149">
        <f>COUNTIFS('DETAIL SALES'!$Q$10:$Q$7501,'FILL RATE MANDATORY STOCK'!BK28,'DETAIL SALES'!$AB$10:$AB$7501,"Full",'DETAIL SALES'!$C$10:$C$7501,"27")</f>
        <v>0</v>
      </c>
      <c r="DN28" s="149">
        <f>COUNTIFS('DETAIL SALES'!$Q$10:$Q$7501,'FILL RATE MANDATORY STOCK'!BK28,'DETAIL SALES'!$AB$10:$AB$7501,"No",'DETAIL SALES'!$C$10:$C$7501,"27")</f>
        <v>0</v>
      </c>
      <c r="DO28" s="316">
        <f>COUNTIFS('DETAIL SALES'!$Q$10:$Q$7501,'FILL RATE MANDATORY STOCK'!BK28,'DETAIL SALES'!$AB$10:$AB$7501,"Full",'DETAIL SALES'!$C$10:$C$7501,"28")</f>
        <v>0</v>
      </c>
      <c r="DP28" s="316">
        <f>COUNTIFS('DETAIL SALES'!$Q$10:$Q$7501,'FILL RATE MANDATORY STOCK'!BK28,'DETAIL SALES'!$AB$10:$AB$7501,"No",'DETAIL SALES'!$C$10:$C$7501,"28")</f>
        <v>0</v>
      </c>
      <c r="DQ28" s="149">
        <f>COUNTIFS('DETAIL SALES'!$Q$10:$Q$7501,'FILL RATE MANDATORY STOCK'!BK28,'DETAIL SALES'!$AB$10:$AB$7501,"Full",'DETAIL SALES'!$C$10:$C$7501,"29")</f>
        <v>0</v>
      </c>
      <c r="DR28" s="149">
        <f>COUNTIFS('DETAIL SALES'!$Q$10:$Q$7501,'FILL RATE MANDATORY STOCK'!BK28,'DETAIL SALES'!$AB$10:$AB$7501,"No",'DETAIL SALES'!$C$10:$C$7501,"29")</f>
        <v>0</v>
      </c>
      <c r="DS28" s="149">
        <f>COUNTIFS('DETAIL SALES'!$Q$10:$Q$7501,'FILL RATE MANDATORY STOCK'!BK28,'DETAIL SALES'!$AB$10:$AB$7501,"Full",'DETAIL SALES'!$C$10:$C$7501,"30")</f>
        <v>0</v>
      </c>
      <c r="DT28" s="149">
        <f>COUNTIFS('DETAIL SALES'!$Q$10:$Q$7501,'FILL RATE MANDATORY STOCK'!BK28,'DETAIL SALES'!$AB$10:$AB$7501,"No",'DETAIL SALES'!$C$10:$C$7501,"30")</f>
        <v>0</v>
      </c>
      <c r="DU28" s="149">
        <f>COUNTIFS('DETAIL SALES'!$Q$10:$Q$7501,'FILL RATE MANDATORY STOCK'!\,'DETAIL SALES'!$AB$10:$AB$7501,"Full",'DETAIL SALES'!$C$10:$C$7501,"31")</f>
        <v>0</v>
      </c>
      <c r="DV28" s="153">
        <f>COUNTIFS('DETAIL SALES'!$Q$10:$Q$7501,'FILL RATE MANDATORY STOCK'!BK28,'DETAIL SALES'!$AB$10:$AB$7501,"No",'DETAIL SALES'!$C$10:$C$7501,"31")</f>
        <v>0</v>
      </c>
      <c r="DW28" s="271">
        <f t="shared" si="17"/>
        <v>0</v>
      </c>
      <c r="DX28" s="150">
        <f t="shared" si="17"/>
        <v>0</v>
      </c>
      <c r="DY28" s="150">
        <f t="shared" si="18"/>
        <v>0</v>
      </c>
      <c r="DZ28" s="272" t="e">
        <f t="shared" si="19"/>
        <v>#DIV/0!</v>
      </c>
    </row>
    <row r="29" spans="1:130" s="141" customFormat="1" ht="16.5" customHeight="1">
      <c r="A29" s="134">
        <v>20</v>
      </c>
      <c r="B29" s="286"/>
      <c r="C29" s="146">
        <f t="shared" si="8"/>
        <v>0</v>
      </c>
      <c r="D29" s="146">
        <f t="shared" si="9"/>
        <v>1</v>
      </c>
      <c r="E29" s="146">
        <f t="shared" si="10"/>
        <v>1900</v>
      </c>
      <c r="F29" s="287"/>
      <c r="G29" s="287"/>
      <c r="H29" s="287"/>
      <c r="I29" s="288"/>
      <c r="J29" s="287"/>
      <c r="K29" s="288"/>
      <c r="L29" s="134"/>
      <c r="M29" s="133"/>
      <c r="N29" s="288"/>
      <c r="O29" s="134"/>
      <c r="P29" s="166"/>
      <c r="Q29" s="289"/>
      <c r="R29" s="165"/>
      <c r="S29" s="290"/>
      <c r="T29" s="290"/>
      <c r="U29" s="290"/>
      <c r="V29" s="290"/>
      <c r="W29" s="166"/>
      <c r="X29" s="87"/>
      <c r="Y29" s="418">
        <f t="shared" si="11"/>
        <v>0</v>
      </c>
      <c r="Z29" s="291">
        <f t="shared" si="12"/>
        <v>0</v>
      </c>
      <c r="AA29" s="163"/>
      <c r="AB29" s="177" t="str">
        <f t="shared" si="13"/>
        <v/>
      </c>
      <c r="AC29" s="283" t="str">
        <f t="shared" si="14"/>
        <v/>
      </c>
      <c r="AD29" s="283" t="str">
        <f t="shared" si="15"/>
        <v/>
      </c>
      <c r="AE29" s="163"/>
      <c r="AF29" s="162"/>
      <c r="AJ29" s="389">
        <v>18</v>
      </c>
      <c r="AK29" s="443" t="s">
        <v>622</v>
      </c>
      <c r="AL29" s="386"/>
      <c r="AN29" s="415" t="s">
        <v>555</v>
      </c>
      <c r="AP29" s="581"/>
      <c r="AQ29" s="443" t="s">
        <v>508</v>
      </c>
      <c r="AR29" s="386"/>
      <c r="AS29" s="386"/>
      <c r="AT29" s="386"/>
      <c r="AU29" s="386"/>
      <c r="AV29" s="386"/>
      <c r="AW29" s="386" t="e">
        <f t="shared" si="24"/>
        <v>#DIV/0!</v>
      </c>
      <c r="AX29" s="386"/>
      <c r="AY29" s="386"/>
      <c r="AZ29" s="386" t="e">
        <f t="shared" si="25"/>
        <v>#DIV/0!</v>
      </c>
      <c r="BD29" s="781"/>
      <c r="BE29" s="100">
        <f t="shared" si="23"/>
        <v>18</v>
      </c>
      <c r="BF29" s="100" t="s">
        <v>293</v>
      </c>
      <c r="BG29" s="102" t="s">
        <v>294</v>
      </c>
      <c r="BH29" s="149" t="s">
        <v>140</v>
      </c>
      <c r="BI29" s="169" t="e">
        <f>VLOOKUP(BH29,#REF!,8,FALSE)</f>
        <v>#REF!</v>
      </c>
      <c r="BJ29" s="224">
        <v>20000</v>
      </c>
      <c r="BK29" s="153">
        <v>1</v>
      </c>
      <c r="BL29" s="153">
        <v>166.33333333333334</v>
      </c>
      <c r="BM29" s="594">
        <f>COUNTIFS('DETAIL SALES'!$Q$10:$Q$7501,'FILL RATE MANDATORY STOCK'!BK29,'DETAIL SALES'!$AB$10:$AB$7501,"Full",'DETAIL SALES'!$C$10:$C$7501,"1")</f>
        <v>0</v>
      </c>
      <c r="BN29" s="149">
        <f>COUNTIFS('DETAIL SALES'!$Q$10:$Q$7501,'FILL RATE MANDATORY STOCK'!BK29,'DETAIL SALES'!$AB$10:$AB$7501,"No",'DETAIL SALES'!$C$10:$C$7501,"1")</f>
        <v>0</v>
      </c>
      <c r="BO29" s="149">
        <f>COUNTIFS('DETAIL SALES'!$Q$10:$Q$7501,'FILL RATE MANDATORY STOCK'!BK29,'DETAIL SALES'!$AB$10:$AB$7501,"Full",'DETAIL SALES'!$C$10:$C$7501,"2")</f>
        <v>0</v>
      </c>
      <c r="BP29" s="149">
        <f>COUNTIFS('DETAIL SALES'!$Q$10:$Q$7501,'FILL RATE MANDATORY STOCK'!BK29,'DETAIL SALES'!$AB$10:$AB$7501,"No",'DETAIL SALES'!$C$10:$C$7501,"2")</f>
        <v>0</v>
      </c>
      <c r="BQ29" s="149">
        <f>COUNTIFS('DETAIL SALES'!$Q$10:$Q$7501,'FILL RATE MANDATORY STOCK'!BK29,'DETAIL SALES'!$AB$10:$AB$7501,"Full",'DETAIL SALES'!$C$10:$C$7501,"3")</f>
        <v>0</v>
      </c>
      <c r="BR29" s="149">
        <f>COUNTIFS('DETAIL SALES'!$Q$10:$Q$7501,'FILL RATE MANDATORY STOCK'!BK29,'DETAIL SALES'!$AB$10:$AB$7501,"No",'DETAIL SALES'!$C$10:$C$7501,"3")</f>
        <v>0</v>
      </c>
      <c r="BS29" s="149">
        <f>COUNTIFS('DETAIL SALES'!$Q$10:$Q$7501,'FILL RATE MANDATORY STOCK'!BK29,'DETAIL SALES'!$AB$10:$AB$7501,"Full",'DETAIL SALES'!$C$10:$C$7501,"4")</f>
        <v>0</v>
      </c>
      <c r="BT29" s="149">
        <f>COUNTIFS('DETAIL SALES'!$Q$10:$Q$7501,'FILL RATE MANDATORY STOCK'!BK29,'DETAIL SALES'!$AB$10:$AB$7501,"No",'DETAIL SALES'!$C$10:$C$7501,"4")</f>
        <v>0</v>
      </c>
      <c r="BU29" s="149">
        <f>COUNTIFS('DETAIL SALES'!$Q$10:$Q$7501,'FILL RATE MANDATORY STOCK'!BK29,'DETAIL SALES'!$AB$10:$AB$7501,"Full",'DETAIL SALES'!$C$10:$C$7501,"5")</f>
        <v>0</v>
      </c>
      <c r="BV29" s="149">
        <f>COUNTIFS('DETAIL SALES'!$Q$10:$Q$7501,'FILL RATE MANDATORY STOCK'!BK29,'DETAIL SALES'!$AB$10:$AB$7501,"No",'DETAIL SALES'!$C$10:$C$7501,"5")</f>
        <v>0</v>
      </c>
      <c r="BW29" s="149">
        <f>COUNTIFS('DETAIL SALES'!$Q$10:$Q$7501,'FILL RATE MANDATORY STOCK'!BK29,'DETAIL SALES'!$AB$10:$AB$7501,"Full",'DETAIL SALES'!$C$10:$C$7501,"6")</f>
        <v>0</v>
      </c>
      <c r="BX29" s="149">
        <f>COUNTIFS('DETAIL SALES'!$Q$10:$Q$7501,'FILL RATE MANDATORY STOCK'!BK29,'DETAIL SALES'!$AB$10:$AB$7501,"No",'DETAIL SALES'!$C$10:$C$7501,"6")</f>
        <v>0</v>
      </c>
      <c r="BY29" s="316">
        <f>COUNTIFS('DETAIL SALES'!$Q$10:$Q$7501,'FILL RATE MANDATORY STOCK'!BK29,'DETAIL SALES'!$AB$10:$AB$7501,"Full",'DETAIL SALES'!$C$10:$C$7501,"7")</f>
        <v>0</v>
      </c>
      <c r="BZ29" s="316">
        <f>COUNTIFS('DETAIL SALES'!$Q$10:$Q$7501,'FILL RATE MANDATORY STOCK'!BK29,'DETAIL SALES'!$AB$10:$AB$7501,"No",'DETAIL SALES'!$C$10:$C$7501,"7")</f>
        <v>0</v>
      </c>
      <c r="CA29" s="149">
        <f>COUNTIFS('DETAIL SALES'!$Q$10:$Q$7501,'FILL RATE MANDATORY STOCK'!BK29,'DETAIL SALES'!$AB$10:$AB$7501,"Full",'DETAIL SALES'!$C$10:$C$7501,"8")</f>
        <v>0</v>
      </c>
      <c r="CB29" s="149">
        <f>COUNTIFS('DETAIL SALES'!$Q$10:$Q$7501,'FILL RATE MANDATORY STOCK'!BK29,'DETAIL SALES'!$AB$10:$AB$7501,"No",'DETAIL SALES'!$C$10:$C$7501,"8")</f>
        <v>0</v>
      </c>
      <c r="CC29" s="149">
        <f>COUNTIFS('DETAIL SALES'!$Q$10:$Q$7501,'FILL RATE MANDATORY STOCK'!BK29,'DETAIL SALES'!$AB$10:$AB$7501,"Full",'DETAIL SALES'!$C$10:$C$7501,"9")</f>
        <v>0</v>
      </c>
      <c r="CD29" s="149">
        <f>COUNTIFS('DETAIL SALES'!$Q$10:$Q$7501,'FILL RATE MANDATORY STOCK'!BK29,'DETAIL SALES'!$AB$10:$AB$7501,"No",'DETAIL SALES'!$C$10:$C$7501,"9")</f>
        <v>0</v>
      </c>
      <c r="CE29" s="149">
        <f>COUNTIFS('DETAIL SALES'!$Q$10:$Q$7501,'FILL RATE MANDATORY STOCK'!BK29,'DETAIL SALES'!$AB$10:$AB$7501,"Full",'DETAIL SALES'!$C$10:$C$7501,"10")</f>
        <v>0</v>
      </c>
      <c r="CF29" s="149">
        <f>COUNTIFS('DETAIL SALES'!$Q$10:$Q$7501,'FILL RATE MANDATORY STOCK'!BK29,'DETAIL SALES'!$AB$10:$AB$7501,"No",'DETAIL SALES'!$C$10:$C$7501,"10")</f>
        <v>0</v>
      </c>
      <c r="CG29" s="149">
        <f>COUNTIFS('DETAIL SALES'!$Q$10:$Q$7501,'FILL RATE MANDATORY STOCK'!BK29,'DETAIL SALES'!$AB$10:$AB$7501,"Full",'DETAIL SALES'!$C$10:$C$7501,"11")</f>
        <v>0</v>
      </c>
      <c r="CH29" s="149">
        <f>COUNTIFS('DETAIL SALES'!$Q$10:$Q$7501,'FILL RATE MANDATORY STOCK'!BK29,'DETAIL SALES'!$AB$10:$AB$7501,"No",'DETAIL SALES'!$C$10:$C$7501,"11")</f>
        <v>0</v>
      </c>
      <c r="CI29" s="149">
        <f>COUNTIFS('DETAIL SALES'!$Q$10:$Q$7501,'FILL RATE MANDATORY STOCK'!BK29,'DETAIL SALES'!$AB$10:$AB$7501,"Full",'DETAIL SALES'!$C$10:$C$7501,"12")</f>
        <v>0</v>
      </c>
      <c r="CJ29" s="149">
        <f>COUNTIFS('DETAIL SALES'!$Q$10:$Q$7501,'FILL RATE MANDATORY STOCK'!BK29,'DETAIL SALES'!$AB$10:$AB$7501,"No",'DETAIL SALES'!$C$10:$C$7501,"12")</f>
        <v>0</v>
      </c>
      <c r="CK29" s="149">
        <f>COUNTIFS('DETAIL SALES'!$Q$10:$Q$7501,'FILL RATE MANDATORY STOCK'!BK29,'DETAIL SALES'!$AB$10:$AB$7501,"Full",'DETAIL SALES'!$C$10:$C$7501,"13")</f>
        <v>0</v>
      </c>
      <c r="CL29" s="149">
        <f>COUNTIFS('DETAIL SALES'!$Q$10:$Q$7501,'FILL RATE MANDATORY STOCK'!BK29,'DETAIL SALES'!$AB$10:$AB$7501,"No",'DETAIL SALES'!$C$10:$C$7501,"13")</f>
        <v>0</v>
      </c>
      <c r="CM29" s="316">
        <f>COUNTIFS('DETAIL SALES'!$Q$10:$Q$7501,'FILL RATE MANDATORY STOCK'!BK29,'DETAIL SALES'!$AB$10:$AB$7501,"Full",'DETAIL SALES'!$C$10:$C$7501,"14")</f>
        <v>0</v>
      </c>
      <c r="CN29" s="316">
        <f>COUNTIFS('DETAIL SALES'!$Q$10:$Q$7501,'FILL RATE MANDATORY STOCK'!BK29,'DETAIL SALES'!$AB$10:$AB$7501,"No",'DETAIL SALES'!$C$10:$C$7501,"14")</f>
        <v>0</v>
      </c>
      <c r="CO29" s="149">
        <f>COUNTIFS('DETAIL SALES'!$Q$10:$Q$7501,'FILL RATE MANDATORY STOCK'!BK29,'DETAIL SALES'!$AB$10:$AB$7501,"Full",'DETAIL SALES'!$C$10:$C$7501,"15")</f>
        <v>0</v>
      </c>
      <c r="CP29" s="149">
        <f>COUNTIFS('DETAIL SALES'!$Q$10:$Q$7501,'FILL RATE MANDATORY STOCK'!BK29,'DETAIL SALES'!$AB$10:$AB$7501,"No",'DETAIL SALES'!$C$10:$C$7501,"15")</f>
        <v>0</v>
      </c>
      <c r="CQ29" s="149">
        <f>COUNTIFS('DETAIL SALES'!$Q$10:$Q$7501,'FILL RATE MANDATORY STOCK'!BK29,'DETAIL SALES'!$AB$10:$AB$7501,"Full",'DETAIL SALES'!$C$10:$C$7501,"16")</f>
        <v>0</v>
      </c>
      <c r="CR29" s="149">
        <f>COUNTIFS('DETAIL SALES'!$Q$10:$Q$7501,'FILL RATE MANDATORY STOCK'!BK29,'DETAIL SALES'!$AB$10:$AB$7501,"No",'DETAIL SALES'!$C$10:$C$7501,"16")</f>
        <v>0</v>
      </c>
      <c r="CS29" s="149">
        <f>COUNTIFS('DETAIL SALES'!$Q$10:$Q$7501,'FILL RATE MANDATORY STOCK'!BK29,'DETAIL SALES'!$AB$10:$AB$7501,"Full",'DETAIL SALES'!$C$10:$C$7501,"17")</f>
        <v>0</v>
      </c>
      <c r="CT29" s="149">
        <f>COUNTIFS('DETAIL SALES'!$Q$10:$Q$7501,'FILL RATE MANDATORY STOCK'!BK29,'DETAIL SALES'!$AB$10:$AB$7501,"No",'DETAIL SALES'!$C$10:$C$7501,"17")</f>
        <v>0</v>
      </c>
      <c r="CU29" s="149">
        <f>COUNTIFS('DETAIL SALES'!$Q$10:$Q$7501,'FILL RATE MANDATORY STOCK'!BK29,'DETAIL SALES'!$AB$10:$AB$7501,"Full",'DETAIL SALES'!$C$10:$C$7501,"18")</f>
        <v>0</v>
      </c>
      <c r="CV29" s="149">
        <f>COUNTIFS('DETAIL SALES'!$Q$10:$Q$7501,'FILL RATE MANDATORY STOCK'!BK29,'DETAIL SALES'!$AB$10:$AB$7501,"No",'DETAIL SALES'!$C$10:$C$7501,"18")</f>
        <v>0</v>
      </c>
      <c r="CW29" s="149">
        <f>COUNTIFS('DETAIL SALES'!$Q$10:$Q$7501,'FILL RATE MANDATORY STOCK'!BK29,'DETAIL SALES'!$AB$10:$AB$7501,"Full",'DETAIL SALES'!$C$10:$C$7501,"19")</f>
        <v>0</v>
      </c>
      <c r="CX29" s="149">
        <f>COUNTIFS('DETAIL SALES'!$Q$10:$Q$7501,'FILL RATE MANDATORY STOCK'!BK29,'DETAIL SALES'!$AB$10:$AB$7501,"No",'DETAIL SALES'!$C$10:$C$7501,"19")</f>
        <v>0</v>
      </c>
      <c r="CY29" s="149">
        <f>COUNTIFS('DETAIL SALES'!$Q$10:$Q$7501,'FILL RATE MANDATORY STOCK'!BK29,'DETAIL SALES'!$AB$10:$AB$7501,"Full",'DETAIL SALES'!$C$10:$C$7501,"20")</f>
        <v>0</v>
      </c>
      <c r="CZ29" s="149">
        <f>COUNTIFS('DETAIL SALES'!$Q$10:$Q$7501,'FILL RATE MANDATORY STOCK'!BK29,'DETAIL SALES'!$AB$10:$AB$7501,"No",'DETAIL SALES'!$C$10:$C$7501,"20")</f>
        <v>0</v>
      </c>
      <c r="DA29" s="316">
        <f>COUNTIFS('DETAIL SALES'!$Q$10:$Q$7501,'FILL RATE MANDATORY STOCK'!BK29,'DETAIL SALES'!$AB$10:$AB$7501,"Full",'DETAIL SALES'!$C$10:$C$7501,"21")</f>
        <v>0</v>
      </c>
      <c r="DB29" s="316">
        <f>COUNTIFS('DETAIL SALES'!$Q$10:$Q$7501,'FILL RATE MANDATORY STOCK'!BK29,'DETAIL SALES'!$AB$10:$AB$7501,"No",'DETAIL SALES'!$C$10:$C$7501,"21")</f>
        <v>0</v>
      </c>
      <c r="DC29" s="149">
        <f>COUNTIFS('DETAIL SALES'!$Q$10:$Q$7501,'FILL RATE MANDATORY STOCK'!BK29,'DETAIL SALES'!$AB$10:$AB$7501,"Full",'DETAIL SALES'!$C$10:$C$7501,"22")</f>
        <v>0</v>
      </c>
      <c r="DD29" s="149">
        <f>COUNTIFS('DETAIL SALES'!$Q$10:$Q$7501,'FILL RATE MANDATORY STOCK'!BK29,'DETAIL SALES'!$AB$10:$AB$7501,"No",'DETAIL SALES'!$C$10:$C$7501,"22")</f>
        <v>0</v>
      </c>
      <c r="DE29" s="149">
        <f>COUNTIFS('DETAIL SALES'!$Q$10:$Q$7501,'FILL RATE MANDATORY STOCK'!BK29,'DETAIL SALES'!$AB$10:$AB$7501,"Full",'DETAIL SALES'!$C$10:$C$7501,"23")</f>
        <v>0</v>
      </c>
      <c r="DF29" s="149">
        <f>COUNTIFS('DETAIL SALES'!$Q$10:$Q$7501,'FILL RATE MANDATORY STOCK'!BK29,'DETAIL SALES'!$AB$10:$AB$7501,"No",'DETAIL SALES'!$C$10:$C$7501,"23")</f>
        <v>0</v>
      </c>
      <c r="DG29" s="149">
        <f>COUNTIFS('DETAIL SALES'!$Q$10:$Q$7501,'FILL RATE MANDATORY STOCK'!BK29,'DETAIL SALES'!$AB$10:$AB$7501,"Full",'DETAIL SALES'!$C$10:$C$7501,"24")</f>
        <v>0</v>
      </c>
      <c r="DH29" s="149">
        <f>COUNTIFS('DETAIL SALES'!$Q$10:$Q$7501,'FILL RATE MANDATORY STOCK'!BK29,'DETAIL SALES'!$AB$10:$AB$7501,"No",'DETAIL SALES'!$C$10:$C$7501,"24")</f>
        <v>0</v>
      </c>
      <c r="DI29" s="149">
        <f>COUNTIFS('DETAIL SALES'!$Q$10:$Q$7501,'FILL RATE MANDATORY STOCK'!BK29,'DETAIL SALES'!$AB$10:$AB$7501,"Full",'DETAIL SALES'!$C$10:$C$7501,"25")</f>
        <v>0</v>
      </c>
      <c r="DJ29" s="149">
        <f>COUNTIFS('DETAIL SALES'!$Q$10:$Q$7501,'FILL RATE MANDATORY STOCK'!BK29,'DETAIL SALES'!$AB$10:$AB$7501,"No",'DETAIL SALES'!$C$10:$C$7501,"25")</f>
        <v>0</v>
      </c>
      <c r="DK29" s="149">
        <f>COUNTIFS('DETAIL SALES'!$Q$10:$Q$7501,'FILL RATE MANDATORY STOCK'!BK29,'DETAIL SALES'!$AB$10:$AB$7501,"Full",'DETAIL SALES'!$C$10:$C$7501,"26")</f>
        <v>0</v>
      </c>
      <c r="DL29" s="149">
        <f>COUNTIFS('DETAIL SALES'!$Q$10:$Q$7501,'FILL RATE MANDATORY STOCK'!BK29,'DETAIL SALES'!$AB$10:$AB$7501,"No",'DETAIL SALES'!$C$10:$C$7501,"26")</f>
        <v>0</v>
      </c>
      <c r="DM29" s="149">
        <f>COUNTIFS('DETAIL SALES'!$Q$10:$Q$7501,'FILL RATE MANDATORY STOCK'!BK29,'DETAIL SALES'!$AB$10:$AB$7501,"Full",'DETAIL SALES'!$C$10:$C$7501,"27")</f>
        <v>0</v>
      </c>
      <c r="DN29" s="149">
        <f>COUNTIFS('DETAIL SALES'!$Q$10:$Q$7501,'FILL RATE MANDATORY STOCK'!BK29,'DETAIL SALES'!$AB$10:$AB$7501,"No",'DETAIL SALES'!$C$10:$C$7501,"27")</f>
        <v>0</v>
      </c>
      <c r="DO29" s="316">
        <f>COUNTIFS('DETAIL SALES'!$Q$10:$Q$7501,'FILL RATE MANDATORY STOCK'!BK29,'DETAIL SALES'!$AB$10:$AB$7501,"Full",'DETAIL SALES'!$C$10:$C$7501,"28")</f>
        <v>0</v>
      </c>
      <c r="DP29" s="316">
        <f>COUNTIFS('DETAIL SALES'!$Q$10:$Q$7501,'FILL RATE MANDATORY STOCK'!BK29,'DETAIL SALES'!$AB$10:$AB$7501,"No",'DETAIL SALES'!$C$10:$C$7501,"28")</f>
        <v>0</v>
      </c>
      <c r="DQ29" s="149">
        <f>COUNTIFS('DETAIL SALES'!$Q$10:$Q$7501,'FILL RATE MANDATORY STOCK'!BK29,'DETAIL SALES'!$AB$10:$AB$7501,"Full",'DETAIL SALES'!$C$10:$C$7501,"29")</f>
        <v>0</v>
      </c>
      <c r="DR29" s="149">
        <f>COUNTIFS('DETAIL SALES'!$Q$10:$Q$7501,'FILL RATE MANDATORY STOCK'!BK29,'DETAIL SALES'!$AB$10:$AB$7501,"No",'DETAIL SALES'!$C$10:$C$7501,"29")</f>
        <v>0</v>
      </c>
      <c r="DS29" s="149">
        <f>COUNTIFS('DETAIL SALES'!$Q$10:$Q$7501,'FILL RATE MANDATORY STOCK'!BK29,'DETAIL SALES'!$AB$10:$AB$7501,"Full",'DETAIL SALES'!$C$10:$C$7501,"30")</f>
        <v>0</v>
      </c>
      <c r="DT29" s="149">
        <f>COUNTIFS('DETAIL SALES'!$Q$10:$Q$7501,'FILL RATE MANDATORY STOCK'!BK29,'DETAIL SALES'!$AB$10:$AB$7501,"No",'DETAIL SALES'!$C$10:$C$7501,"30")</f>
        <v>0</v>
      </c>
      <c r="DU29" s="149">
        <f>COUNTIFS('DETAIL SALES'!$Q$10:$Q$7501,'FILL RATE MANDATORY STOCK'!\,'DETAIL SALES'!$AB$10:$AB$7501,"Full",'DETAIL SALES'!$C$10:$C$7501,"31")</f>
        <v>0</v>
      </c>
      <c r="DV29" s="153">
        <f>COUNTIFS('DETAIL SALES'!$Q$10:$Q$7501,'FILL RATE MANDATORY STOCK'!BK29,'DETAIL SALES'!$AB$10:$AB$7501,"No",'DETAIL SALES'!$C$10:$C$7501,"31")</f>
        <v>0</v>
      </c>
      <c r="DW29" s="271">
        <f t="shared" si="17"/>
        <v>0</v>
      </c>
      <c r="DX29" s="150">
        <f t="shared" si="17"/>
        <v>0</v>
      </c>
      <c r="DY29" s="150">
        <f t="shared" si="18"/>
        <v>0</v>
      </c>
      <c r="DZ29" s="272" t="e">
        <f t="shared" si="19"/>
        <v>#DIV/0!</v>
      </c>
    </row>
    <row r="30" spans="1:130" s="141" customFormat="1" ht="16.5" customHeight="1">
      <c r="A30" s="134">
        <v>21</v>
      </c>
      <c r="B30" s="286"/>
      <c r="C30" s="146">
        <f t="shared" si="8"/>
        <v>0</v>
      </c>
      <c r="D30" s="146">
        <f t="shared" si="9"/>
        <v>1</v>
      </c>
      <c r="E30" s="146">
        <f t="shared" si="10"/>
        <v>1900</v>
      </c>
      <c r="F30" s="287"/>
      <c r="G30" s="287"/>
      <c r="H30" s="287"/>
      <c r="I30" s="288"/>
      <c r="J30" s="287"/>
      <c r="K30" s="288"/>
      <c r="L30" s="134"/>
      <c r="M30" s="133"/>
      <c r="N30" s="288"/>
      <c r="O30" s="134"/>
      <c r="P30" s="166"/>
      <c r="Q30" s="289"/>
      <c r="R30" s="165"/>
      <c r="S30" s="290"/>
      <c r="T30" s="290"/>
      <c r="U30" s="290"/>
      <c r="V30" s="290"/>
      <c r="W30" s="166"/>
      <c r="X30" s="87"/>
      <c r="Y30" s="418">
        <f t="shared" si="11"/>
        <v>0</v>
      </c>
      <c r="Z30" s="291">
        <f t="shared" si="12"/>
        <v>0</v>
      </c>
      <c r="AA30" s="163"/>
      <c r="AB30" s="177" t="str">
        <f t="shared" si="13"/>
        <v/>
      </c>
      <c r="AC30" s="283" t="str">
        <f t="shared" si="14"/>
        <v/>
      </c>
      <c r="AD30" s="283" t="str">
        <f t="shared" si="15"/>
        <v/>
      </c>
      <c r="AE30" s="163"/>
      <c r="AF30" s="162"/>
      <c r="AJ30" s="389">
        <v>19</v>
      </c>
      <c r="AK30" s="443" t="s">
        <v>522</v>
      </c>
      <c r="AL30" s="386"/>
      <c r="AN30" s="415" t="s">
        <v>556</v>
      </c>
      <c r="AP30" s="581"/>
      <c r="AQ30" s="443" t="s">
        <v>616</v>
      </c>
      <c r="AR30" s="386"/>
      <c r="AS30" s="386"/>
      <c r="AT30" s="386"/>
      <c r="AU30" s="386"/>
      <c r="AV30" s="386"/>
      <c r="AW30" s="386" t="e">
        <f t="shared" si="24"/>
        <v>#DIV/0!</v>
      </c>
      <c r="AX30" s="386"/>
      <c r="AY30" s="386"/>
      <c r="AZ30" s="386" t="e">
        <f t="shared" si="25"/>
        <v>#DIV/0!</v>
      </c>
      <c r="BD30" s="781"/>
      <c r="BE30" s="100">
        <f t="shared" si="23"/>
        <v>19</v>
      </c>
      <c r="BF30" s="100" t="s">
        <v>293</v>
      </c>
      <c r="BG30" s="100" t="s">
        <v>295</v>
      </c>
      <c r="BH30" s="149" t="s">
        <v>73</v>
      </c>
      <c r="BI30" s="169" t="e">
        <f>VLOOKUP(BH30,#REF!,8,FALSE)</f>
        <v>#REF!</v>
      </c>
      <c r="BJ30" s="224">
        <v>20000</v>
      </c>
      <c r="BK30" s="153">
        <v>1</v>
      </c>
      <c r="BL30" s="153">
        <v>2</v>
      </c>
      <c r="BM30" s="594">
        <f>COUNTIFS('DETAIL SALES'!$Q$10:$Q$7501,'FILL RATE MANDATORY STOCK'!BK30,'DETAIL SALES'!$AB$10:$AB$7501,"Full",'DETAIL SALES'!$C$10:$C$7501,"1")</f>
        <v>0</v>
      </c>
      <c r="BN30" s="149">
        <f>COUNTIFS('DETAIL SALES'!$Q$10:$Q$7501,'FILL RATE MANDATORY STOCK'!BK30,'DETAIL SALES'!$AB$10:$AB$7501,"No",'DETAIL SALES'!$C$10:$C$7501,"1")</f>
        <v>0</v>
      </c>
      <c r="BO30" s="149">
        <f>COUNTIFS('DETAIL SALES'!$Q$10:$Q$7501,'FILL RATE MANDATORY STOCK'!BK30,'DETAIL SALES'!$AB$10:$AB$7501,"Full",'DETAIL SALES'!$C$10:$C$7501,"2")</f>
        <v>0</v>
      </c>
      <c r="BP30" s="149">
        <f>COUNTIFS('DETAIL SALES'!$Q$10:$Q$7501,'FILL RATE MANDATORY STOCK'!BK30,'DETAIL SALES'!$AB$10:$AB$7501,"No",'DETAIL SALES'!$C$10:$C$7501,"2")</f>
        <v>0</v>
      </c>
      <c r="BQ30" s="149">
        <f>COUNTIFS('DETAIL SALES'!$Q$10:$Q$7501,'FILL RATE MANDATORY STOCK'!BK30,'DETAIL SALES'!$AB$10:$AB$7501,"Full",'DETAIL SALES'!$C$10:$C$7501,"3")</f>
        <v>0</v>
      </c>
      <c r="BR30" s="149">
        <f>COUNTIFS('DETAIL SALES'!$Q$10:$Q$7501,'FILL RATE MANDATORY STOCK'!BK30,'DETAIL SALES'!$AB$10:$AB$7501,"No",'DETAIL SALES'!$C$10:$C$7501,"3")</f>
        <v>0</v>
      </c>
      <c r="BS30" s="149">
        <f>COUNTIFS('DETAIL SALES'!$Q$10:$Q$7501,'FILL RATE MANDATORY STOCK'!BK30,'DETAIL SALES'!$AB$10:$AB$7501,"Full",'DETAIL SALES'!$C$10:$C$7501,"4")</f>
        <v>0</v>
      </c>
      <c r="BT30" s="149">
        <f>COUNTIFS('DETAIL SALES'!$Q$10:$Q$7501,'FILL RATE MANDATORY STOCK'!BK30,'DETAIL SALES'!$AB$10:$AB$7501,"No",'DETAIL SALES'!$C$10:$C$7501,"4")</f>
        <v>0</v>
      </c>
      <c r="BU30" s="149">
        <f>COUNTIFS('DETAIL SALES'!$Q$10:$Q$7501,'FILL RATE MANDATORY STOCK'!BK30,'DETAIL SALES'!$AB$10:$AB$7501,"Full",'DETAIL SALES'!$C$10:$C$7501,"5")</f>
        <v>0</v>
      </c>
      <c r="BV30" s="149">
        <f>COUNTIFS('DETAIL SALES'!$Q$10:$Q$7501,'FILL RATE MANDATORY STOCK'!BK30,'DETAIL SALES'!$AB$10:$AB$7501,"No",'DETAIL SALES'!$C$10:$C$7501,"5")</f>
        <v>0</v>
      </c>
      <c r="BW30" s="149">
        <f>COUNTIFS('DETAIL SALES'!$Q$10:$Q$7501,'FILL RATE MANDATORY STOCK'!BK30,'DETAIL SALES'!$AB$10:$AB$7501,"Full",'DETAIL SALES'!$C$10:$C$7501,"6")</f>
        <v>0</v>
      </c>
      <c r="BX30" s="149">
        <f>COUNTIFS('DETAIL SALES'!$Q$10:$Q$7501,'FILL RATE MANDATORY STOCK'!BK30,'DETAIL SALES'!$AB$10:$AB$7501,"No",'DETAIL SALES'!$C$10:$C$7501,"6")</f>
        <v>0</v>
      </c>
      <c r="BY30" s="316">
        <f>COUNTIFS('DETAIL SALES'!$Q$10:$Q$7501,'FILL RATE MANDATORY STOCK'!BK30,'DETAIL SALES'!$AB$10:$AB$7501,"Full",'DETAIL SALES'!$C$10:$C$7501,"7")</f>
        <v>0</v>
      </c>
      <c r="BZ30" s="316">
        <f>COUNTIFS('DETAIL SALES'!$Q$10:$Q$7501,'FILL RATE MANDATORY STOCK'!BK30,'DETAIL SALES'!$AB$10:$AB$7501,"No",'DETAIL SALES'!$C$10:$C$7501,"7")</f>
        <v>0</v>
      </c>
      <c r="CA30" s="149">
        <f>COUNTIFS('DETAIL SALES'!$Q$10:$Q$7501,'FILL RATE MANDATORY STOCK'!BK30,'DETAIL SALES'!$AB$10:$AB$7501,"Full",'DETAIL SALES'!$C$10:$C$7501,"8")</f>
        <v>0</v>
      </c>
      <c r="CB30" s="149">
        <f>COUNTIFS('DETAIL SALES'!$Q$10:$Q$7501,'FILL RATE MANDATORY STOCK'!BK30,'DETAIL SALES'!$AB$10:$AB$7501,"No",'DETAIL SALES'!$C$10:$C$7501,"8")</f>
        <v>0</v>
      </c>
      <c r="CC30" s="149">
        <f>COUNTIFS('DETAIL SALES'!$Q$10:$Q$7501,'FILL RATE MANDATORY STOCK'!BK30,'DETAIL SALES'!$AB$10:$AB$7501,"Full",'DETAIL SALES'!$C$10:$C$7501,"9")</f>
        <v>0</v>
      </c>
      <c r="CD30" s="149">
        <f>COUNTIFS('DETAIL SALES'!$Q$10:$Q$7501,'FILL RATE MANDATORY STOCK'!BK30,'DETAIL SALES'!$AB$10:$AB$7501,"No",'DETAIL SALES'!$C$10:$C$7501,"9")</f>
        <v>0</v>
      </c>
      <c r="CE30" s="149">
        <f>COUNTIFS('DETAIL SALES'!$Q$10:$Q$7501,'FILL RATE MANDATORY STOCK'!BK30,'DETAIL SALES'!$AB$10:$AB$7501,"Full",'DETAIL SALES'!$C$10:$C$7501,"10")</f>
        <v>0</v>
      </c>
      <c r="CF30" s="149">
        <f>COUNTIFS('DETAIL SALES'!$Q$10:$Q$7501,'FILL RATE MANDATORY STOCK'!BK30,'DETAIL SALES'!$AB$10:$AB$7501,"No",'DETAIL SALES'!$C$10:$C$7501,"10")</f>
        <v>0</v>
      </c>
      <c r="CG30" s="149">
        <f>COUNTIFS('DETAIL SALES'!$Q$10:$Q$7501,'FILL RATE MANDATORY STOCK'!BK30,'DETAIL SALES'!$AB$10:$AB$7501,"Full",'DETAIL SALES'!$C$10:$C$7501,"11")</f>
        <v>0</v>
      </c>
      <c r="CH30" s="149">
        <f>COUNTIFS('DETAIL SALES'!$Q$10:$Q$7501,'FILL RATE MANDATORY STOCK'!BK30,'DETAIL SALES'!$AB$10:$AB$7501,"No",'DETAIL SALES'!$C$10:$C$7501,"11")</f>
        <v>0</v>
      </c>
      <c r="CI30" s="149">
        <f>COUNTIFS('DETAIL SALES'!$Q$10:$Q$7501,'FILL RATE MANDATORY STOCK'!BK30,'DETAIL SALES'!$AB$10:$AB$7501,"Full",'DETAIL SALES'!$C$10:$C$7501,"12")</f>
        <v>0</v>
      </c>
      <c r="CJ30" s="149">
        <f>COUNTIFS('DETAIL SALES'!$Q$10:$Q$7501,'FILL RATE MANDATORY STOCK'!BK30,'DETAIL SALES'!$AB$10:$AB$7501,"No",'DETAIL SALES'!$C$10:$C$7501,"12")</f>
        <v>0</v>
      </c>
      <c r="CK30" s="149">
        <f>COUNTIFS('DETAIL SALES'!$Q$10:$Q$7501,'FILL RATE MANDATORY STOCK'!BK30,'DETAIL SALES'!$AB$10:$AB$7501,"Full",'DETAIL SALES'!$C$10:$C$7501,"13")</f>
        <v>0</v>
      </c>
      <c r="CL30" s="149">
        <f>COUNTIFS('DETAIL SALES'!$Q$10:$Q$7501,'FILL RATE MANDATORY STOCK'!BK30,'DETAIL SALES'!$AB$10:$AB$7501,"No",'DETAIL SALES'!$C$10:$C$7501,"13")</f>
        <v>0</v>
      </c>
      <c r="CM30" s="316">
        <f>COUNTIFS('DETAIL SALES'!$Q$10:$Q$7501,'FILL RATE MANDATORY STOCK'!BK30,'DETAIL SALES'!$AB$10:$AB$7501,"Full",'DETAIL SALES'!$C$10:$C$7501,"14")</f>
        <v>0</v>
      </c>
      <c r="CN30" s="316">
        <f>COUNTIFS('DETAIL SALES'!$Q$10:$Q$7501,'FILL RATE MANDATORY STOCK'!BK30,'DETAIL SALES'!$AB$10:$AB$7501,"No",'DETAIL SALES'!$C$10:$C$7501,"14")</f>
        <v>0</v>
      </c>
      <c r="CO30" s="149">
        <f>COUNTIFS('DETAIL SALES'!$Q$10:$Q$7501,'FILL RATE MANDATORY STOCK'!BK30,'DETAIL SALES'!$AB$10:$AB$7501,"Full",'DETAIL SALES'!$C$10:$C$7501,"15")</f>
        <v>0</v>
      </c>
      <c r="CP30" s="149">
        <f>COUNTIFS('DETAIL SALES'!$Q$10:$Q$7501,'FILL RATE MANDATORY STOCK'!BK30,'DETAIL SALES'!$AB$10:$AB$7501,"No",'DETAIL SALES'!$C$10:$C$7501,"15")</f>
        <v>0</v>
      </c>
      <c r="CQ30" s="149">
        <f>COUNTIFS('DETAIL SALES'!$Q$10:$Q$7501,'FILL RATE MANDATORY STOCK'!BK30,'DETAIL SALES'!$AB$10:$AB$7501,"Full",'DETAIL SALES'!$C$10:$C$7501,"16")</f>
        <v>0</v>
      </c>
      <c r="CR30" s="149">
        <f>COUNTIFS('DETAIL SALES'!$Q$10:$Q$7501,'FILL RATE MANDATORY STOCK'!BK30,'DETAIL SALES'!$AB$10:$AB$7501,"No",'DETAIL SALES'!$C$10:$C$7501,"16")</f>
        <v>0</v>
      </c>
      <c r="CS30" s="149">
        <f>COUNTIFS('DETAIL SALES'!$Q$10:$Q$7501,'FILL RATE MANDATORY STOCK'!BK30,'DETAIL SALES'!$AB$10:$AB$7501,"Full",'DETAIL SALES'!$C$10:$C$7501,"17")</f>
        <v>0</v>
      </c>
      <c r="CT30" s="149">
        <f>COUNTIFS('DETAIL SALES'!$Q$10:$Q$7501,'FILL RATE MANDATORY STOCK'!BK30,'DETAIL SALES'!$AB$10:$AB$7501,"No",'DETAIL SALES'!$C$10:$C$7501,"17")</f>
        <v>0</v>
      </c>
      <c r="CU30" s="149">
        <f>COUNTIFS('DETAIL SALES'!$Q$10:$Q$7501,'FILL RATE MANDATORY STOCK'!BK30,'DETAIL SALES'!$AB$10:$AB$7501,"Full",'DETAIL SALES'!$C$10:$C$7501,"18")</f>
        <v>0</v>
      </c>
      <c r="CV30" s="149">
        <f>COUNTIFS('DETAIL SALES'!$Q$10:$Q$7501,'FILL RATE MANDATORY STOCK'!BK30,'DETAIL SALES'!$AB$10:$AB$7501,"No",'DETAIL SALES'!$C$10:$C$7501,"18")</f>
        <v>0</v>
      </c>
      <c r="CW30" s="149">
        <f>COUNTIFS('DETAIL SALES'!$Q$10:$Q$7501,'FILL RATE MANDATORY STOCK'!BK30,'DETAIL SALES'!$AB$10:$AB$7501,"Full",'DETAIL SALES'!$C$10:$C$7501,"19")</f>
        <v>0</v>
      </c>
      <c r="CX30" s="149">
        <f>COUNTIFS('DETAIL SALES'!$Q$10:$Q$7501,'FILL RATE MANDATORY STOCK'!BK30,'DETAIL SALES'!$AB$10:$AB$7501,"No",'DETAIL SALES'!$C$10:$C$7501,"19")</f>
        <v>0</v>
      </c>
      <c r="CY30" s="149">
        <f>COUNTIFS('DETAIL SALES'!$Q$10:$Q$7501,'FILL RATE MANDATORY STOCK'!BK30,'DETAIL SALES'!$AB$10:$AB$7501,"Full",'DETAIL SALES'!$C$10:$C$7501,"20")</f>
        <v>0</v>
      </c>
      <c r="CZ30" s="149">
        <f>COUNTIFS('DETAIL SALES'!$Q$10:$Q$7501,'FILL RATE MANDATORY STOCK'!BK30,'DETAIL SALES'!$AB$10:$AB$7501,"No",'DETAIL SALES'!$C$10:$C$7501,"20")</f>
        <v>0</v>
      </c>
      <c r="DA30" s="316">
        <f>COUNTIFS('DETAIL SALES'!$Q$10:$Q$7501,'FILL RATE MANDATORY STOCK'!BK30,'DETAIL SALES'!$AB$10:$AB$7501,"Full",'DETAIL SALES'!$C$10:$C$7501,"21")</f>
        <v>0</v>
      </c>
      <c r="DB30" s="316">
        <f>COUNTIFS('DETAIL SALES'!$Q$10:$Q$7501,'FILL RATE MANDATORY STOCK'!BK30,'DETAIL SALES'!$AB$10:$AB$7501,"No",'DETAIL SALES'!$C$10:$C$7501,"21")</f>
        <v>0</v>
      </c>
      <c r="DC30" s="149">
        <f>COUNTIFS('DETAIL SALES'!$Q$10:$Q$7501,'FILL RATE MANDATORY STOCK'!BK30,'DETAIL SALES'!$AB$10:$AB$7501,"Full",'DETAIL SALES'!$C$10:$C$7501,"22")</f>
        <v>0</v>
      </c>
      <c r="DD30" s="149">
        <f>COUNTIFS('DETAIL SALES'!$Q$10:$Q$7501,'FILL RATE MANDATORY STOCK'!BK30,'DETAIL SALES'!$AB$10:$AB$7501,"No",'DETAIL SALES'!$C$10:$C$7501,"22")</f>
        <v>0</v>
      </c>
      <c r="DE30" s="149">
        <f>COUNTIFS('DETAIL SALES'!$Q$10:$Q$7501,'FILL RATE MANDATORY STOCK'!BK30,'DETAIL SALES'!$AB$10:$AB$7501,"Full",'DETAIL SALES'!$C$10:$C$7501,"23")</f>
        <v>0</v>
      </c>
      <c r="DF30" s="149">
        <f>COUNTIFS('DETAIL SALES'!$Q$10:$Q$7501,'FILL RATE MANDATORY STOCK'!BK30,'DETAIL SALES'!$AB$10:$AB$7501,"No",'DETAIL SALES'!$C$10:$C$7501,"23")</f>
        <v>0</v>
      </c>
      <c r="DG30" s="149">
        <f>COUNTIFS('DETAIL SALES'!$Q$10:$Q$7501,'FILL RATE MANDATORY STOCK'!BK30,'DETAIL SALES'!$AB$10:$AB$7501,"Full",'DETAIL SALES'!$C$10:$C$7501,"24")</f>
        <v>0</v>
      </c>
      <c r="DH30" s="149">
        <f>COUNTIFS('DETAIL SALES'!$Q$10:$Q$7501,'FILL RATE MANDATORY STOCK'!BK30,'DETAIL SALES'!$AB$10:$AB$7501,"No",'DETAIL SALES'!$C$10:$C$7501,"24")</f>
        <v>0</v>
      </c>
      <c r="DI30" s="149">
        <f>COUNTIFS('DETAIL SALES'!$Q$10:$Q$7501,'FILL RATE MANDATORY STOCK'!BK30,'DETAIL SALES'!$AB$10:$AB$7501,"Full",'DETAIL SALES'!$C$10:$C$7501,"25")</f>
        <v>0</v>
      </c>
      <c r="DJ30" s="149">
        <f>COUNTIFS('DETAIL SALES'!$Q$10:$Q$7501,'FILL RATE MANDATORY STOCK'!BK30,'DETAIL SALES'!$AB$10:$AB$7501,"No",'DETAIL SALES'!$C$10:$C$7501,"25")</f>
        <v>0</v>
      </c>
      <c r="DK30" s="149">
        <f>COUNTIFS('DETAIL SALES'!$Q$10:$Q$7501,'FILL RATE MANDATORY STOCK'!BK30,'DETAIL SALES'!$AB$10:$AB$7501,"Full",'DETAIL SALES'!$C$10:$C$7501,"26")</f>
        <v>0</v>
      </c>
      <c r="DL30" s="149">
        <f>COUNTIFS('DETAIL SALES'!$Q$10:$Q$7501,'FILL RATE MANDATORY STOCK'!BK30,'DETAIL SALES'!$AB$10:$AB$7501,"No",'DETAIL SALES'!$C$10:$C$7501,"26")</f>
        <v>0</v>
      </c>
      <c r="DM30" s="149">
        <f>COUNTIFS('DETAIL SALES'!$Q$10:$Q$7501,'FILL RATE MANDATORY STOCK'!BK30,'DETAIL SALES'!$AB$10:$AB$7501,"Full",'DETAIL SALES'!$C$10:$C$7501,"27")</f>
        <v>0</v>
      </c>
      <c r="DN30" s="149">
        <f>COUNTIFS('DETAIL SALES'!$Q$10:$Q$7501,'FILL RATE MANDATORY STOCK'!BK30,'DETAIL SALES'!$AB$10:$AB$7501,"No",'DETAIL SALES'!$C$10:$C$7501,"27")</f>
        <v>0</v>
      </c>
      <c r="DO30" s="316">
        <f>COUNTIFS('DETAIL SALES'!$Q$10:$Q$7501,'FILL RATE MANDATORY STOCK'!BK30,'DETAIL SALES'!$AB$10:$AB$7501,"Full",'DETAIL SALES'!$C$10:$C$7501,"28")</f>
        <v>0</v>
      </c>
      <c r="DP30" s="316">
        <f>COUNTIFS('DETAIL SALES'!$Q$10:$Q$7501,'FILL RATE MANDATORY STOCK'!BK30,'DETAIL SALES'!$AB$10:$AB$7501,"No",'DETAIL SALES'!$C$10:$C$7501,"28")</f>
        <v>0</v>
      </c>
      <c r="DQ30" s="149">
        <f>COUNTIFS('DETAIL SALES'!$Q$10:$Q$7501,'FILL RATE MANDATORY STOCK'!BK30,'DETAIL SALES'!$AB$10:$AB$7501,"Full",'DETAIL SALES'!$C$10:$C$7501,"29")</f>
        <v>0</v>
      </c>
      <c r="DR30" s="149">
        <f>COUNTIFS('DETAIL SALES'!$Q$10:$Q$7501,'FILL RATE MANDATORY STOCK'!BK30,'DETAIL SALES'!$AB$10:$AB$7501,"No",'DETAIL SALES'!$C$10:$C$7501,"29")</f>
        <v>0</v>
      </c>
      <c r="DS30" s="149">
        <f>COUNTIFS('DETAIL SALES'!$Q$10:$Q$7501,'FILL RATE MANDATORY STOCK'!BK30,'DETAIL SALES'!$AB$10:$AB$7501,"Full",'DETAIL SALES'!$C$10:$C$7501,"30")</f>
        <v>0</v>
      </c>
      <c r="DT30" s="149">
        <f>COUNTIFS('DETAIL SALES'!$Q$10:$Q$7501,'FILL RATE MANDATORY STOCK'!BK30,'DETAIL SALES'!$AB$10:$AB$7501,"No",'DETAIL SALES'!$C$10:$C$7501,"30")</f>
        <v>0</v>
      </c>
      <c r="DU30" s="149">
        <f>COUNTIFS('DETAIL SALES'!$Q$10:$Q$7501,'FILL RATE MANDATORY STOCK'!\,'DETAIL SALES'!$AB$10:$AB$7501,"Full",'DETAIL SALES'!$C$10:$C$7501,"31")</f>
        <v>0</v>
      </c>
      <c r="DV30" s="153">
        <f>COUNTIFS('DETAIL SALES'!$Q$10:$Q$7501,'FILL RATE MANDATORY STOCK'!BK30,'DETAIL SALES'!$AB$10:$AB$7501,"No",'DETAIL SALES'!$C$10:$C$7501,"31")</f>
        <v>0</v>
      </c>
      <c r="DW30" s="271">
        <f t="shared" si="17"/>
        <v>0</v>
      </c>
      <c r="DX30" s="150">
        <f t="shared" si="17"/>
        <v>0</v>
      </c>
      <c r="DY30" s="150">
        <f t="shared" si="18"/>
        <v>0</v>
      </c>
      <c r="DZ30" s="272" t="e">
        <f t="shared" si="19"/>
        <v>#DIV/0!</v>
      </c>
    </row>
    <row r="31" spans="1:130" s="141" customFormat="1" ht="16.5" customHeight="1">
      <c r="A31" s="134">
        <v>22</v>
      </c>
      <c r="B31" s="286"/>
      <c r="C31" s="146">
        <f t="shared" si="8"/>
        <v>0</v>
      </c>
      <c r="D31" s="146">
        <f t="shared" si="9"/>
        <v>1</v>
      </c>
      <c r="E31" s="146">
        <f t="shared" si="10"/>
        <v>1900</v>
      </c>
      <c r="F31" s="287"/>
      <c r="G31" s="287"/>
      <c r="H31" s="287"/>
      <c r="I31" s="288"/>
      <c r="J31" s="287"/>
      <c r="K31" s="288"/>
      <c r="L31" s="134"/>
      <c r="M31" s="133"/>
      <c r="N31" s="288"/>
      <c r="O31" s="134"/>
      <c r="P31" s="166"/>
      <c r="Q31" s="289"/>
      <c r="R31" s="165"/>
      <c r="S31" s="290"/>
      <c r="T31" s="290"/>
      <c r="U31" s="290"/>
      <c r="V31" s="290"/>
      <c r="W31" s="166"/>
      <c r="X31" s="87"/>
      <c r="Y31" s="418">
        <f t="shared" si="11"/>
        <v>0</v>
      </c>
      <c r="Z31" s="291">
        <f t="shared" si="12"/>
        <v>0</v>
      </c>
      <c r="AA31" s="163"/>
      <c r="AB31" s="177" t="str">
        <f t="shared" si="13"/>
        <v/>
      </c>
      <c r="AC31" s="283" t="str">
        <f t="shared" si="14"/>
        <v/>
      </c>
      <c r="AD31" s="283" t="str">
        <f t="shared" si="15"/>
        <v/>
      </c>
      <c r="AE31" s="163"/>
      <c r="AF31" s="162"/>
      <c r="AJ31" s="389">
        <v>20</v>
      </c>
      <c r="AK31" s="443" t="s">
        <v>674</v>
      </c>
      <c r="AL31" s="386"/>
      <c r="AN31" s="415" t="s">
        <v>557</v>
      </c>
      <c r="AP31" s="581"/>
      <c r="AQ31" s="443" t="s">
        <v>617</v>
      </c>
      <c r="AR31" s="386"/>
      <c r="AS31" s="386"/>
      <c r="AT31" s="386"/>
      <c r="AU31" s="386"/>
      <c r="AV31" s="386"/>
      <c r="AW31" s="386" t="e">
        <f t="shared" si="24"/>
        <v>#DIV/0!</v>
      </c>
      <c r="AX31" s="386"/>
      <c r="AY31" s="386"/>
      <c r="AZ31" s="386" t="e">
        <f t="shared" si="25"/>
        <v>#DIV/0!</v>
      </c>
      <c r="BD31" s="781"/>
      <c r="BE31" s="100">
        <f t="shared" si="23"/>
        <v>20</v>
      </c>
      <c r="BF31" s="100" t="s">
        <v>296</v>
      </c>
      <c r="BG31" s="102" t="s">
        <v>297</v>
      </c>
      <c r="BH31" s="149" t="s">
        <v>10</v>
      </c>
      <c r="BI31" s="169" t="e">
        <f>VLOOKUP(BH31,#REF!,8,FALSE)</f>
        <v>#REF!</v>
      </c>
      <c r="BJ31" s="224">
        <v>20000</v>
      </c>
      <c r="BK31" s="153">
        <v>1</v>
      </c>
      <c r="BL31" s="153">
        <v>119.66666666666667</v>
      </c>
      <c r="BM31" s="594">
        <f>COUNTIFS('DETAIL SALES'!$Q$10:$Q$7501,'FILL RATE MANDATORY STOCK'!BK31,'DETAIL SALES'!$AB$10:$AB$7501,"Full",'DETAIL SALES'!$C$10:$C$7501,"1")</f>
        <v>0</v>
      </c>
      <c r="BN31" s="149">
        <f>COUNTIFS('DETAIL SALES'!$Q$10:$Q$7501,'FILL RATE MANDATORY STOCK'!BK31,'DETAIL SALES'!$AB$10:$AB$7501,"No",'DETAIL SALES'!$C$10:$C$7501,"1")</f>
        <v>0</v>
      </c>
      <c r="BO31" s="149">
        <f>COUNTIFS('DETAIL SALES'!$Q$10:$Q$7501,'FILL RATE MANDATORY STOCK'!BK31,'DETAIL SALES'!$AB$10:$AB$7501,"Full",'DETAIL SALES'!$C$10:$C$7501,"2")</f>
        <v>0</v>
      </c>
      <c r="BP31" s="149">
        <f>COUNTIFS('DETAIL SALES'!$Q$10:$Q$7501,'FILL RATE MANDATORY STOCK'!BK31,'DETAIL SALES'!$AB$10:$AB$7501,"No",'DETAIL SALES'!$C$10:$C$7501,"2")</f>
        <v>0</v>
      </c>
      <c r="BQ31" s="149">
        <f>COUNTIFS('DETAIL SALES'!$Q$10:$Q$7501,'FILL RATE MANDATORY STOCK'!BK31,'DETAIL SALES'!$AB$10:$AB$7501,"Full",'DETAIL SALES'!$C$10:$C$7501,"3")</f>
        <v>0</v>
      </c>
      <c r="BR31" s="149">
        <f>COUNTIFS('DETAIL SALES'!$Q$10:$Q$7501,'FILL RATE MANDATORY STOCK'!BK31,'DETAIL SALES'!$AB$10:$AB$7501,"No",'DETAIL SALES'!$C$10:$C$7501,"3")</f>
        <v>0</v>
      </c>
      <c r="BS31" s="149">
        <f>COUNTIFS('DETAIL SALES'!$Q$10:$Q$7501,'FILL RATE MANDATORY STOCK'!BK31,'DETAIL SALES'!$AB$10:$AB$7501,"Full",'DETAIL SALES'!$C$10:$C$7501,"4")</f>
        <v>0</v>
      </c>
      <c r="BT31" s="149">
        <f>COUNTIFS('DETAIL SALES'!$Q$10:$Q$7501,'FILL RATE MANDATORY STOCK'!BK31,'DETAIL SALES'!$AB$10:$AB$7501,"No",'DETAIL SALES'!$C$10:$C$7501,"4")</f>
        <v>0</v>
      </c>
      <c r="BU31" s="149">
        <f>COUNTIFS('DETAIL SALES'!$Q$10:$Q$7501,'FILL RATE MANDATORY STOCK'!BK31,'DETAIL SALES'!$AB$10:$AB$7501,"Full",'DETAIL SALES'!$C$10:$C$7501,"5")</f>
        <v>0</v>
      </c>
      <c r="BV31" s="149">
        <f>COUNTIFS('DETAIL SALES'!$Q$10:$Q$7501,'FILL RATE MANDATORY STOCK'!BK31,'DETAIL SALES'!$AB$10:$AB$7501,"No",'DETAIL SALES'!$C$10:$C$7501,"5")</f>
        <v>0</v>
      </c>
      <c r="BW31" s="149">
        <f>COUNTIFS('DETAIL SALES'!$Q$10:$Q$7501,'FILL RATE MANDATORY STOCK'!BK31,'DETAIL SALES'!$AB$10:$AB$7501,"Full",'DETAIL SALES'!$C$10:$C$7501,"6")</f>
        <v>0</v>
      </c>
      <c r="BX31" s="149">
        <f>COUNTIFS('DETAIL SALES'!$Q$10:$Q$7501,'FILL RATE MANDATORY STOCK'!BK31,'DETAIL SALES'!$AB$10:$AB$7501,"No",'DETAIL SALES'!$C$10:$C$7501,"6")</f>
        <v>0</v>
      </c>
      <c r="BY31" s="316">
        <f>COUNTIFS('DETAIL SALES'!$Q$10:$Q$7501,'FILL RATE MANDATORY STOCK'!BK31,'DETAIL SALES'!$AB$10:$AB$7501,"Full",'DETAIL SALES'!$C$10:$C$7501,"7")</f>
        <v>0</v>
      </c>
      <c r="BZ31" s="316">
        <f>COUNTIFS('DETAIL SALES'!$Q$10:$Q$7501,'FILL RATE MANDATORY STOCK'!BK31,'DETAIL SALES'!$AB$10:$AB$7501,"No",'DETAIL SALES'!$C$10:$C$7501,"7")</f>
        <v>0</v>
      </c>
      <c r="CA31" s="149">
        <f>COUNTIFS('DETAIL SALES'!$Q$10:$Q$7501,'FILL RATE MANDATORY STOCK'!BK31,'DETAIL SALES'!$AB$10:$AB$7501,"Full",'DETAIL SALES'!$C$10:$C$7501,"8")</f>
        <v>0</v>
      </c>
      <c r="CB31" s="149">
        <f>COUNTIFS('DETAIL SALES'!$Q$10:$Q$7501,'FILL RATE MANDATORY STOCK'!BK31,'DETAIL SALES'!$AB$10:$AB$7501,"No",'DETAIL SALES'!$C$10:$C$7501,"8")</f>
        <v>0</v>
      </c>
      <c r="CC31" s="149">
        <f>COUNTIFS('DETAIL SALES'!$Q$10:$Q$7501,'FILL RATE MANDATORY STOCK'!BK31,'DETAIL SALES'!$AB$10:$AB$7501,"Full",'DETAIL SALES'!$C$10:$C$7501,"9")</f>
        <v>0</v>
      </c>
      <c r="CD31" s="149">
        <f>COUNTIFS('DETAIL SALES'!$Q$10:$Q$7501,'FILL RATE MANDATORY STOCK'!BK31,'DETAIL SALES'!$AB$10:$AB$7501,"No",'DETAIL SALES'!$C$10:$C$7501,"9")</f>
        <v>0</v>
      </c>
      <c r="CE31" s="149">
        <f>COUNTIFS('DETAIL SALES'!$Q$10:$Q$7501,'FILL RATE MANDATORY STOCK'!BK31,'DETAIL SALES'!$AB$10:$AB$7501,"Full",'DETAIL SALES'!$C$10:$C$7501,"10")</f>
        <v>0</v>
      </c>
      <c r="CF31" s="149">
        <f>COUNTIFS('DETAIL SALES'!$Q$10:$Q$7501,'FILL RATE MANDATORY STOCK'!BK31,'DETAIL SALES'!$AB$10:$AB$7501,"No",'DETAIL SALES'!$C$10:$C$7501,"10")</f>
        <v>0</v>
      </c>
      <c r="CG31" s="149">
        <f>COUNTIFS('DETAIL SALES'!$Q$10:$Q$7501,'FILL RATE MANDATORY STOCK'!BK31,'DETAIL SALES'!$AB$10:$AB$7501,"Full",'DETAIL SALES'!$C$10:$C$7501,"11")</f>
        <v>0</v>
      </c>
      <c r="CH31" s="149">
        <f>COUNTIFS('DETAIL SALES'!$Q$10:$Q$7501,'FILL RATE MANDATORY STOCK'!BK31,'DETAIL SALES'!$AB$10:$AB$7501,"No",'DETAIL SALES'!$C$10:$C$7501,"11")</f>
        <v>0</v>
      </c>
      <c r="CI31" s="149">
        <f>COUNTIFS('DETAIL SALES'!$Q$10:$Q$7501,'FILL RATE MANDATORY STOCK'!BK31,'DETAIL SALES'!$AB$10:$AB$7501,"Full",'DETAIL SALES'!$C$10:$C$7501,"12")</f>
        <v>0</v>
      </c>
      <c r="CJ31" s="149">
        <f>COUNTIFS('DETAIL SALES'!$Q$10:$Q$7501,'FILL RATE MANDATORY STOCK'!BK31,'DETAIL SALES'!$AB$10:$AB$7501,"No",'DETAIL SALES'!$C$10:$C$7501,"12")</f>
        <v>0</v>
      </c>
      <c r="CK31" s="149">
        <f>COUNTIFS('DETAIL SALES'!$Q$10:$Q$7501,'FILL RATE MANDATORY STOCK'!BK31,'DETAIL SALES'!$AB$10:$AB$7501,"Full",'DETAIL SALES'!$C$10:$C$7501,"13")</f>
        <v>0</v>
      </c>
      <c r="CL31" s="149">
        <f>COUNTIFS('DETAIL SALES'!$Q$10:$Q$7501,'FILL RATE MANDATORY STOCK'!BK31,'DETAIL SALES'!$AB$10:$AB$7501,"No",'DETAIL SALES'!$C$10:$C$7501,"13")</f>
        <v>0</v>
      </c>
      <c r="CM31" s="316">
        <f>COUNTIFS('DETAIL SALES'!$Q$10:$Q$7501,'FILL RATE MANDATORY STOCK'!BK31,'DETAIL SALES'!$AB$10:$AB$7501,"Full",'DETAIL SALES'!$C$10:$C$7501,"14")</f>
        <v>0</v>
      </c>
      <c r="CN31" s="316">
        <f>COUNTIFS('DETAIL SALES'!$Q$10:$Q$7501,'FILL RATE MANDATORY STOCK'!BK31,'DETAIL SALES'!$AB$10:$AB$7501,"No",'DETAIL SALES'!$C$10:$C$7501,"14")</f>
        <v>0</v>
      </c>
      <c r="CO31" s="149">
        <f>COUNTIFS('DETAIL SALES'!$Q$10:$Q$7501,'FILL RATE MANDATORY STOCK'!BK31,'DETAIL SALES'!$AB$10:$AB$7501,"Full",'DETAIL SALES'!$C$10:$C$7501,"15")</f>
        <v>0</v>
      </c>
      <c r="CP31" s="149">
        <f>COUNTIFS('DETAIL SALES'!$Q$10:$Q$7501,'FILL RATE MANDATORY STOCK'!BK31,'DETAIL SALES'!$AB$10:$AB$7501,"No",'DETAIL SALES'!$C$10:$C$7501,"15")</f>
        <v>0</v>
      </c>
      <c r="CQ31" s="149">
        <f>COUNTIFS('DETAIL SALES'!$Q$10:$Q$7501,'FILL RATE MANDATORY STOCK'!BK31,'DETAIL SALES'!$AB$10:$AB$7501,"Full",'DETAIL SALES'!$C$10:$C$7501,"16")</f>
        <v>0</v>
      </c>
      <c r="CR31" s="149">
        <f>COUNTIFS('DETAIL SALES'!$Q$10:$Q$7501,'FILL RATE MANDATORY STOCK'!BK31,'DETAIL SALES'!$AB$10:$AB$7501,"No",'DETAIL SALES'!$C$10:$C$7501,"16")</f>
        <v>0</v>
      </c>
      <c r="CS31" s="149">
        <f>COUNTIFS('DETAIL SALES'!$Q$10:$Q$7501,'FILL RATE MANDATORY STOCK'!BK31,'DETAIL SALES'!$AB$10:$AB$7501,"Full",'DETAIL SALES'!$C$10:$C$7501,"17")</f>
        <v>0</v>
      </c>
      <c r="CT31" s="149">
        <f>COUNTIFS('DETAIL SALES'!$Q$10:$Q$7501,'FILL RATE MANDATORY STOCK'!BK31,'DETAIL SALES'!$AB$10:$AB$7501,"No",'DETAIL SALES'!$C$10:$C$7501,"17")</f>
        <v>0</v>
      </c>
      <c r="CU31" s="149">
        <f>COUNTIFS('DETAIL SALES'!$Q$10:$Q$7501,'FILL RATE MANDATORY STOCK'!BK31,'DETAIL SALES'!$AB$10:$AB$7501,"Full",'DETAIL SALES'!$C$10:$C$7501,"18")</f>
        <v>0</v>
      </c>
      <c r="CV31" s="149">
        <f>COUNTIFS('DETAIL SALES'!$Q$10:$Q$7501,'FILL RATE MANDATORY STOCK'!BK31,'DETAIL SALES'!$AB$10:$AB$7501,"No",'DETAIL SALES'!$C$10:$C$7501,"18")</f>
        <v>0</v>
      </c>
      <c r="CW31" s="149">
        <f>COUNTIFS('DETAIL SALES'!$Q$10:$Q$7501,'FILL RATE MANDATORY STOCK'!BK31,'DETAIL SALES'!$AB$10:$AB$7501,"Full",'DETAIL SALES'!$C$10:$C$7501,"19")</f>
        <v>0</v>
      </c>
      <c r="CX31" s="149">
        <f>COUNTIFS('DETAIL SALES'!$Q$10:$Q$7501,'FILL RATE MANDATORY STOCK'!BK31,'DETAIL SALES'!$AB$10:$AB$7501,"No",'DETAIL SALES'!$C$10:$C$7501,"19")</f>
        <v>0</v>
      </c>
      <c r="CY31" s="149">
        <f>COUNTIFS('DETAIL SALES'!$Q$10:$Q$7501,'FILL RATE MANDATORY STOCK'!BK31,'DETAIL SALES'!$AB$10:$AB$7501,"Full",'DETAIL SALES'!$C$10:$C$7501,"20")</f>
        <v>0</v>
      </c>
      <c r="CZ31" s="149">
        <f>COUNTIFS('DETAIL SALES'!$Q$10:$Q$7501,'FILL RATE MANDATORY STOCK'!BK31,'DETAIL SALES'!$AB$10:$AB$7501,"No",'DETAIL SALES'!$C$10:$C$7501,"20")</f>
        <v>0</v>
      </c>
      <c r="DA31" s="316">
        <f>COUNTIFS('DETAIL SALES'!$Q$10:$Q$7501,'FILL RATE MANDATORY STOCK'!BK31,'DETAIL SALES'!$AB$10:$AB$7501,"Full",'DETAIL SALES'!$C$10:$C$7501,"21")</f>
        <v>0</v>
      </c>
      <c r="DB31" s="316">
        <f>COUNTIFS('DETAIL SALES'!$Q$10:$Q$7501,'FILL RATE MANDATORY STOCK'!BK31,'DETAIL SALES'!$AB$10:$AB$7501,"No",'DETAIL SALES'!$C$10:$C$7501,"21")</f>
        <v>0</v>
      </c>
      <c r="DC31" s="149">
        <f>COUNTIFS('DETAIL SALES'!$Q$10:$Q$7501,'FILL RATE MANDATORY STOCK'!BK31,'DETAIL SALES'!$AB$10:$AB$7501,"Full",'DETAIL SALES'!$C$10:$C$7501,"22")</f>
        <v>0</v>
      </c>
      <c r="DD31" s="149">
        <f>COUNTIFS('DETAIL SALES'!$Q$10:$Q$7501,'FILL RATE MANDATORY STOCK'!BK31,'DETAIL SALES'!$AB$10:$AB$7501,"No",'DETAIL SALES'!$C$10:$C$7501,"22")</f>
        <v>0</v>
      </c>
      <c r="DE31" s="149">
        <f>COUNTIFS('DETAIL SALES'!$Q$10:$Q$7501,'FILL RATE MANDATORY STOCK'!BK31,'DETAIL SALES'!$AB$10:$AB$7501,"Full",'DETAIL SALES'!$C$10:$C$7501,"23")</f>
        <v>0</v>
      </c>
      <c r="DF31" s="149">
        <f>COUNTIFS('DETAIL SALES'!$Q$10:$Q$7501,'FILL RATE MANDATORY STOCK'!BK31,'DETAIL SALES'!$AB$10:$AB$7501,"No",'DETAIL SALES'!$C$10:$C$7501,"23")</f>
        <v>0</v>
      </c>
      <c r="DG31" s="149">
        <f>COUNTIFS('DETAIL SALES'!$Q$10:$Q$7501,'FILL RATE MANDATORY STOCK'!BK31,'DETAIL SALES'!$AB$10:$AB$7501,"Full",'DETAIL SALES'!$C$10:$C$7501,"24")</f>
        <v>0</v>
      </c>
      <c r="DH31" s="149">
        <f>COUNTIFS('DETAIL SALES'!$Q$10:$Q$7501,'FILL RATE MANDATORY STOCK'!BK31,'DETAIL SALES'!$AB$10:$AB$7501,"No",'DETAIL SALES'!$C$10:$C$7501,"24")</f>
        <v>0</v>
      </c>
      <c r="DI31" s="149">
        <f>COUNTIFS('DETAIL SALES'!$Q$10:$Q$7501,'FILL RATE MANDATORY STOCK'!BK31,'DETAIL SALES'!$AB$10:$AB$7501,"Full",'DETAIL SALES'!$C$10:$C$7501,"25")</f>
        <v>0</v>
      </c>
      <c r="DJ31" s="149">
        <f>COUNTIFS('DETAIL SALES'!$Q$10:$Q$7501,'FILL RATE MANDATORY STOCK'!BK31,'DETAIL SALES'!$AB$10:$AB$7501,"No",'DETAIL SALES'!$C$10:$C$7501,"25")</f>
        <v>0</v>
      </c>
      <c r="DK31" s="149">
        <f>COUNTIFS('DETAIL SALES'!$Q$10:$Q$7501,'FILL RATE MANDATORY STOCK'!BK31,'DETAIL SALES'!$AB$10:$AB$7501,"Full",'DETAIL SALES'!$C$10:$C$7501,"26")</f>
        <v>0</v>
      </c>
      <c r="DL31" s="149">
        <f>COUNTIFS('DETAIL SALES'!$Q$10:$Q$7501,'FILL RATE MANDATORY STOCK'!BK31,'DETAIL SALES'!$AB$10:$AB$7501,"No",'DETAIL SALES'!$C$10:$C$7501,"26")</f>
        <v>0</v>
      </c>
      <c r="DM31" s="149">
        <f>COUNTIFS('DETAIL SALES'!$Q$10:$Q$7501,'FILL RATE MANDATORY STOCK'!BK31,'DETAIL SALES'!$AB$10:$AB$7501,"Full",'DETAIL SALES'!$C$10:$C$7501,"27")</f>
        <v>0</v>
      </c>
      <c r="DN31" s="149">
        <f>COUNTIFS('DETAIL SALES'!$Q$10:$Q$7501,'FILL RATE MANDATORY STOCK'!BK31,'DETAIL SALES'!$AB$10:$AB$7501,"No",'DETAIL SALES'!$C$10:$C$7501,"27")</f>
        <v>0</v>
      </c>
      <c r="DO31" s="316">
        <f>COUNTIFS('DETAIL SALES'!$Q$10:$Q$7501,'FILL RATE MANDATORY STOCK'!BK31,'DETAIL SALES'!$AB$10:$AB$7501,"Full",'DETAIL SALES'!$C$10:$C$7501,"28")</f>
        <v>0</v>
      </c>
      <c r="DP31" s="316">
        <f>COUNTIFS('DETAIL SALES'!$Q$10:$Q$7501,'FILL RATE MANDATORY STOCK'!BK31,'DETAIL SALES'!$AB$10:$AB$7501,"No",'DETAIL SALES'!$C$10:$C$7501,"28")</f>
        <v>0</v>
      </c>
      <c r="DQ31" s="149">
        <f>COUNTIFS('DETAIL SALES'!$Q$10:$Q$7501,'FILL RATE MANDATORY STOCK'!BK31,'DETAIL SALES'!$AB$10:$AB$7501,"Full",'DETAIL SALES'!$C$10:$C$7501,"29")</f>
        <v>0</v>
      </c>
      <c r="DR31" s="149">
        <f>COUNTIFS('DETAIL SALES'!$Q$10:$Q$7501,'FILL RATE MANDATORY STOCK'!BK31,'DETAIL SALES'!$AB$10:$AB$7501,"No",'DETAIL SALES'!$C$10:$C$7501,"29")</f>
        <v>0</v>
      </c>
      <c r="DS31" s="149">
        <f>COUNTIFS('DETAIL SALES'!$Q$10:$Q$7501,'FILL RATE MANDATORY STOCK'!BK31,'DETAIL SALES'!$AB$10:$AB$7501,"Full",'DETAIL SALES'!$C$10:$C$7501,"30")</f>
        <v>0</v>
      </c>
      <c r="DT31" s="149">
        <f>COUNTIFS('DETAIL SALES'!$Q$10:$Q$7501,'FILL RATE MANDATORY STOCK'!BK31,'DETAIL SALES'!$AB$10:$AB$7501,"No",'DETAIL SALES'!$C$10:$C$7501,"30")</f>
        <v>0</v>
      </c>
      <c r="DU31" s="149">
        <f>COUNTIFS('DETAIL SALES'!$Q$10:$Q$7501,'FILL RATE MANDATORY STOCK'!\,'DETAIL SALES'!$AB$10:$AB$7501,"Full",'DETAIL SALES'!$C$10:$C$7501,"31")</f>
        <v>0</v>
      </c>
      <c r="DV31" s="153">
        <f>COUNTIFS('DETAIL SALES'!$Q$10:$Q$7501,'FILL RATE MANDATORY STOCK'!BK31,'DETAIL SALES'!$AB$10:$AB$7501,"No",'DETAIL SALES'!$C$10:$C$7501,"31")</f>
        <v>0</v>
      </c>
      <c r="DW31" s="271">
        <f t="shared" si="17"/>
        <v>0</v>
      </c>
      <c r="DX31" s="150">
        <f t="shared" si="17"/>
        <v>0</v>
      </c>
      <c r="DY31" s="150">
        <f t="shared" si="18"/>
        <v>0</v>
      </c>
      <c r="DZ31" s="272" t="e">
        <f t="shared" si="19"/>
        <v>#DIV/0!</v>
      </c>
    </row>
    <row r="32" spans="1:130" s="141" customFormat="1">
      <c r="A32" s="134">
        <v>23</v>
      </c>
      <c r="B32" s="286"/>
      <c r="C32" s="146">
        <f t="shared" si="8"/>
        <v>0</v>
      </c>
      <c r="D32" s="146">
        <f t="shared" si="9"/>
        <v>1</v>
      </c>
      <c r="E32" s="146">
        <f t="shared" si="10"/>
        <v>1900</v>
      </c>
      <c r="F32" s="287"/>
      <c r="G32" s="287"/>
      <c r="H32" s="287"/>
      <c r="I32" s="288"/>
      <c r="J32" s="287"/>
      <c r="K32" s="288"/>
      <c r="L32" s="134"/>
      <c r="M32" s="133"/>
      <c r="N32" s="288"/>
      <c r="O32" s="134"/>
      <c r="P32" s="166"/>
      <c r="Q32" s="289"/>
      <c r="R32" s="165"/>
      <c r="S32" s="290"/>
      <c r="T32" s="290"/>
      <c r="U32" s="290"/>
      <c r="V32" s="290"/>
      <c r="W32" s="166"/>
      <c r="X32" s="87"/>
      <c r="Y32" s="418">
        <f t="shared" si="11"/>
        <v>0</v>
      </c>
      <c r="Z32" s="291">
        <f t="shared" si="12"/>
        <v>0</v>
      </c>
      <c r="AA32" s="163"/>
      <c r="AB32" s="177" t="str">
        <f t="shared" si="13"/>
        <v/>
      </c>
      <c r="AC32" s="283" t="str">
        <f t="shared" si="14"/>
        <v/>
      </c>
      <c r="AD32" s="283" t="str">
        <f t="shared" si="15"/>
        <v/>
      </c>
      <c r="AE32" s="163"/>
      <c r="AF32" s="162"/>
      <c r="AJ32" s="389"/>
      <c r="AK32" s="443"/>
      <c r="AL32" s="386"/>
      <c r="AN32" s="415" t="s">
        <v>558</v>
      </c>
      <c r="AP32" s="581"/>
      <c r="AQ32" s="443" t="s">
        <v>618</v>
      </c>
      <c r="AR32" s="386"/>
      <c r="AS32" s="386"/>
      <c r="AT32" s="386"/>
      <c r="AU32" s="386"/>
      <c r="AV32" s="386"/>
      <c r="AW32" s="386" t="e">
        <f t="shared" si="24"/>
        <v>#DIV/0!</v>
      </c>
      <c r="AX32" s="386"/>
      <c r="AY32" s="386"/>
      <c r="AZ32" s="386" t="e">
        <f t="shared" si="25"/>
        <v>#DIV/0!</v>
      </c>
      <c r="BD32" s="781"/>
      <c r="BE32" s="100">
        <f t="shared" si="23"/>
        <v>21</v>
      </c>
      <c r="BF32" s="100" t="s">
        <v>298</v>
      </c>
      <c r="BG32" s="100" t="s">
        <v>299</v>
      </c>
      <c r="BH32" s="149" t="s">
        <v>80</v>
      </c>
      <c r="BI32" s="169" t="e">
        <f>VLOOKUP(BH32,#REF!,8,FALSE)</f>
        <v>#REF!</v>
      </c>
      <c r="BJ32" s="224">
        <v>20000</v>
      </c>
      <c r="BK32" s="153">
        <v>1</v>
      </c>
      <c r="BL32" s="153">
        <v>41.833333333333336</v>
      </c>
      <c r="BM32" s="594">
        <f>COUNTIFS('DETAIL SALES'!$Q$10:$Q$7501,'FILL RATE MANDATORY STOCK'!BK32,'DETAIL SALES'!$AB$10:$AB$7501,"Full",'DETAIL SALES'!$C$10:$C$7501,"1")</f>
        <v>0</v>
      </c>
      <c r="BN32" s="149">
        <f>COUNTIFS('DETAIL SALES'!$Q$10:$Q$7501,'FILL RATE MANDATORY STOCK'!BK32,'DETAIL SALES'!$AB$10:$AB$7501,"No",'DETAIL SALES'!$C$10:$C$7501,"1")</f>
        <v>0</v>
      </c>
      <c r="BO32" s="149">
        <f>COUNTIFS('DETAIL SALES'!$Q$10:$Q$7501,'FILL RATE MANDATORY STOCK'!BK32,'DETAIL SALES'!$AB$10:$AB$7501,"Full",'DETAIL SALES'!$C$10:$C$7501,"2")</f>
        <v>0</v>
      </c>
      <c r="BP32" s="149">
        <f>COUNTIFS('DETAIL SALES'!$Q$10:$Q$7501,'FILL RATE MANDATORY STOCK'!BK32,'DETAIL SALES'!$AB$10:$AB$7501,"No",'DETAIL SALES'!$C$10:$C$7501,"2")</f>
        <v>0</v>
      </c>
      <c r="BQ32" s="149">
        <f>COUNTIFS('DETAIL SALES'!$Q$10:$Q$7501,'FILL RATE MANDATORY STOCK'!BK32,'DETAIL SALES'!$AB$10:$AB$7501,"Full",'DETAIL SALES'!$C$10:$C$7501,"3")</f>
        <v>0</v>
      </c>
      <c r="BR32" s="149">
        <f>COUNTIFS('DETAIL SALES'!$Q$10:$Q$7501,'FILL RATE MANDATORY STOCK'!BK32,'DETAIL SALES'!$AB$10:$AB$7501,"No",'DETAIL SALES'!$C$10:$C$7501,"3")</f>
        <v>0</v>
      </c>
      <c r="BS32" s="149">
        <f>COUNTIFS('DETAIL SALES'!$Q$10:$Q$7501,'FILL RATE MANDATORY STOCK'!BK32,'DETAIL SALES'!$AB$10:$AB$7501,"Full",'DETAIL SALES'!$C$10:$C$7501,"4")</f>
        <v>0</v>
      </c>
      <c r="BT32" s="149">
        <f>COUNTIFS('DETAIL SALES'!$Q$10:$Q$7501,'FILL RATE MANDATORY STOCK'!BK32,'DETAIL SALES'!$AB$10:$AB$7501,"No",'DETAIL SALES'!$C$10:$C$7501,"4")</f>
        <v>0</v>
      </c>
      <c r="BU32" s="149">
        <f>COUNTIFS('DETAIL SALES'!$Q$10:$Q$7501,'FILL RATE MANDATORY STOCK'!BK32,'DETAIL SALES'!$AB$10:$AB$7501,"Full",'DETAIL SALES'!$C$10:$C$7501,"5")</f>
        <v>0</v>
      </c>
      <c r="BV32" s="149">
        <f>COUNTIFS('DETAIL SALES'!$Q$10:$Q$7501,'FILL RATE MANDATORY STOCK'!BK32,'DETAIL SALES'!$AB$10:$AB$7501,"No",'DETAIL SALES'!$C$10:$C$7501,"5")</f>
        <v>0</v>
      </c>
      <c r="BW32" s="149">
        <f>COUNTIFS('DETAIL SALES'!$Q$10:$Q$7501,'FILL RATE MANDATORY STOCK'!BK32,'DETAIL SALES'!$AB$10:$AB$7501,"Full",'DETAIL SALES'!$C$10:$C$7501,"6")</f>
        <v>0</v>
      </c>
      <c r="BX32" s="149">
        <f>COUNTIFS('DETAIL SALES'!$Q$10:$Q$7501,'FILL RATE MANDATORY STOCK'!BK32,'DETAIL SALES'!$AB$10:$AB$7501,"No",'DETAIL SALES'!$C$10:$C$7501,"6")</f>
        <v>0</v>
      </c>
      <c r="BY32" s="316">
        <f>COUNTIFS('DETAIL SALES'!$Q$10:$Q$7501,'FILL RATE MANDATORY STOCK'!BK32,'DETAIL SALES'!$AB$10:$AB$7501,"Full",'DETAIL SALES'!$C$10:$C$7501,"7")</f>
        <v>0</v>
      </c>
      <c r="BZ32" s="316">
        <f>COUNTIFS('DETAIL SALES'!$Q$10:$Q$7501,'FILL RATE MANDATORY STOCK'!BK32,'DETAIL SALES'!$AB$10:$AB$7501,"No",'DETAIL SALES'!$C$10:$C$7501,"7")</f>
        <v>0</v>
      </c>
      <c r="CA32" s="149">
        <f>COUNTIFS('DETAIL SALES'!$Q$10:$Q$7501,'FILL RATE MANDATORY STOCK'!BK32,'DETAIL SALES'!$AB$10:$AB$7501,"Full",'DETAIL SALES'!$C$10:$C$7501,"8")</f>
        <v>0</v>
      </c>
      <c r="CB32" s="149">
        <f>COUNTIFS('DETAIL SALES'!$Q$10:$Q$7501,'FILL RATE MANDATORY STOCK'!BK32,'DETAIL SALES'!$AB$10:$AB$7501,"No",'DETAIL SALES'!$C$10:$C$7501,"8")</f>
        <v>0</v>
      </c>
      <c r="CC32" s="149">
        <f>COUNTIFS('DETAIL SALES'!$Q$10:$Q$7501,'FILL RATE MANDATORY STOCK'!BK32,'DETAIL SALES'!$AB$10:$AB$7501,"Full",'DETAIL SALES'!$C$10:$C$7501,"9")</f>
        <v>0</v>
      </c>
      <c r="CD32" s="149">
        <f>COUNTIFS('DETAIL SALES'!$Q$10:$Q$7501,'FILL RATE MANDATORY STOCK'!BK32,'DETAIL SALES'!$AB$10:$AB$7501,"No",'DETAIL SALES'!$C$10:$C$7501,"9")</f>
        <v>0</v>
      </c>
      <c r="CE32" s="149">
        <f>COUNTIFS('DETAIL SALES'!$Q$10:$Q$7501,'FILL RATE MANDATORY STOCK'!BK32,'DETAIL SALES'!$AB$10:$AB$7501,"Full",'DETAIL SALES'!$C$10:$C$7501,"10")</f>
        <v>0</v>
      </c>
      <c r="CF32" s="149">
        <f>COUNTIFS('DETAIL SALES'!$Q$10:$Q$7501,'FILL RATE MANDATORY STOCK'!BK32,'DETAIL SALES'!$AB$10:$AB$7501,"No",'DETAIL SALES'!$C$10:$C$7501,"10")</f>
        <v>0</v>
      </c>
      <c r="CG32" s="149">
        <f>COUNTIFS('DETAIL SALES'!$Q$10:$Q$7501,'FILL RATE MANDATORY STOCK'!BK32,'DETAIL SALES'!$AB$10:$AB$7501,"Full",'DETAIL SALES'!$C$10:$C$7501,"11")</f>
        <v>0</v>
      </c>
      <c r="CH32" s="149">
        <f>COUNTIFS('DETAIL SALES'!$Q$10:$Q$7501,'FILL RATE MANDATORY STOCK'!BK32,'DETAIL SALES'!$AB$10:$AB$7501,"No",'DETAIL SALES'!$C$10:$C$7501,"11")</f>
        <v>0</v>
      </c>
      <c r="CI32" s="149">
        <f>COUNTIFS('DETAIL SALES'!$Q$10:$Q$7501,'FILL RATE MANDATORY STOCK'!BK32,'DETAIL SALES'!$AB$10:$AB$7501,"Full",'DETAIL SALES'!$C$10:$C$7501,"12")</f>
        <v>0</v>
      </c>
      <c r="CJ32" s="149">
        <f>COUNTIFS('DETAIL SALES'!$Q$10:$Q$7501,'FILL RATE MANDATORY STOCK'!BK32,'DETAIL SALES'!$AB$10:$AB$7501,"No",'DETAIL SALES'!$C$10:$C$7501,"12")</f>
        <v>0</v>
      </c>
      <c r="CK32" s="149">
        <f>COUNTIFS('DETAIL SALES'!$Q$10:$Q$7501,'FILL RATE MANDATORY STOCK'!BK32,'DETAIL SALES'!$AB$10:$AB$7501,"Full",'DETAIL SALES'!$C$10:$C$7501,"13")</f>
        <v>0</v>
      </c>
      <c r="CL32" s="149">
        <f>COUNTIFS('DETAIL SALES'!$Q$10:$Q$7501,'FILL RATE MANDATORY STOCK'!BK32,'DETAIL SALES'!$AB$10:$AB$7501,"No",'DETAIL SALES'!$C$10:$C$7501,"13")</f>
        <v>0</v>
      </c>
      <c r="CM32" s="316">
        <f>COUNTIFS('DETAIL SALES'!$Q$10:$Q$7501,'FILL RATE MANDATORY STOCK'!BK32,'DETAIL SALES'!$AB$10:$AB$7501,"Full",'DETAIL SALES'!$C$10:$C$7501,"14")</f>
        <v>0</v>
      </c>
      <c r="CN32" s="316">
        <f>COUNTIFS('DETAIL SALES'!$Q$10:$Q$7501,'FILL RATE MANDATORY STOCK'!BK32,'DETAIL SALES'!$AB$10:$AB$7501,"No",'DETAIL SALES'!$C$10:$C$7501,"14")</f>
        <v>0</v>
      </c>
      <c r="CO32" s="149">
        <f>COUNTIFS('DETAIL SALES'!$Q$10:$Q$7501,'FILL RATE MANDATORY STOCK'!BK32,'DETAIL SALES'!$AB$10:$AB$7501,"Full",'DETAIL SALES'!$C$10:$C$7501,"15")</f>
        <v>0</v>
      </c>
      <c r="CP32" s="149">
        <f>COUNTIFS('DETAIL SALES'!$Q$10:$Q$7501,'FILL RATE MANDATORY STOCK'!BK32,'DETAIL SALES'!$AB$10:$AB$7501,"No",'DETAIL SALES'!$C$10:$C$7501,"15")</f>
        <v>0</v>
      </c>
      <c r="CQ32" s="149">
        <f>COUNTIFS('DETAIL SALES'!$Q$10:$Q$7501,'FILL RATE MANDATORY STOCK'!BK32,'DETAIL SALES'!$AB$10:$AB$7501,"Full",'DETAIL SALES'!$C$10:$C$7501,"16")</f>
        <v>0</v>
      </c>
      <c r="CR32" s="149">
        <f>COUNTIFS('DETAIL SALES'!$Q$10:$Q$7501,'FILL RATE MANDATORY STOCK'!BK32,'DETAIL SALES'!$AB$10:$AB$7501,"No",'DETAIL SALES'!$C$10:$C$7501,"16")</f>
        <v>0</v>
      </c>
      <c r="CS32" s="149">
        <f>COUNTIFS('DETAIL SALES'!$Q$10:$Q$7501,'FILL RATE MANDATORY STOCK'!BK32,'DETAIL SALES'!$AB$10:$AB$7501,"Full",'DETAIL SALES'!$C$10:$C$7501,"17")</f>
        <v>0</v>
      </c>
      <c r="CT32" s="149">
        <f>COUNTIFS('DETAIL SALES'!$Q$10:$Q$7501,'FILL RATE MANDATORY STOCK'!BK32,'DETAIL SALES'!$AB$10:$AB$7501,"No",'DETAIL SALES'!$C$10:$C$7501,"17")</f>
        <v>0</v>
      </c>
      <c r="CU32" s="149">
        <f>COUNTIFS('DETAIL SALES'!$Q$10:$Q$7501,'FILL RATE MANDATORY STOCK'!BK32,'DETAIL SALES'!$AB$10:$AB$7501,"Full",'DETAIL SALES'!$C$10:$C$7501,"18")</f>
        <v>0</v>
      </c>
      <c r="CV32" s="149">
        <f>COUNTIFS('DETAIL SALES'!$Q$10:$Q$7501,'FILL RATE MANDATORY STOCK'!BK32,'DETAIL SALES'!$AB$10:$AB$7501,"No",'DETAIL SALES'!$C$10:$C$7501,"18")</f>
        <v>0</v>
      </c>
      <c r="CW32" s="149">
        <f>COUNTIFS('DETAIL SALES'!$Q$10:$Q$7501,'FILL RATE MANDATORY STOCK'!BK32,'DETAIL SALES'!$AB$10:$AB$7501,"Full",'DETAIL SALES'!$C$10:$C$7501,"19")</f>
        <v>0</v>
      </c>
      <c r="CX32" s="149">
        <f>COUNTIFS('DETAIL SALES'!$Q$10:$Q$7501,'FILL RATE MANDATORY STOCK'!BK32,'DETAIL SALES'!$AB$10:$AB$7501,"No",'DETAIL SALES'!$C$10:$C$7501,"19")</f>
        <v>0</v>
      </c>
      <c r="CY32" s="149">
        <f>COUNTIFS('DETAIL SALES'!$Q$10:$Q$7501,'FILL RATE MANDATORY STOCK'!BK32,'DETAIL SALES'!$AB$10:$AB$7501,"Full",'DETAIL SALES'!$C$10:$C$7501,"20")</f>
        <v>0</v>
      </c>
      <c r="CZ32" s="149">
        <f>COUNTIFS('DETAIL SALES'!$Q$10:$Q$7501,'FILL RATE MANDATORY STOCK'!BK32,'DETAIL SALES'!$AB$10:$AB$7501,"No",'DETAIL SALES'!$C$10:$C$7501,"20")</f>
        <v>0</v>
      </c>
      <c r="DA32" s="316">
        <f>COUNTIFS('DETAIL SALES'!$Q$10:$Q$7501,'FILL RATE MANDATORY STOCK'!BK32,'DETAIL SALES'!$AB$10:$AB$7501,"Full",'DETAIL SALES'!$C$10:$C$7501,"21")</f>
        <v>0</v>
      </c>
      <c r="DB32" s="316">
        <f>COUNTIFS('DETAIL SALES'!$Q$10:$Q$7501,'FILL RATE MANDATORY STOCK'!BK32,'DETAIL SALES'!$AB$10:$AB$7501,"No",'DETAIL SALES'!$C$10:$C$7501,"21")</f>
        <v>0</v>
      </c>
      <c r="DC32" s="149">
        <f>COUNTIFS('DETAIL SALES'!$Q$10:$Q$7501,'FILL RATE MANDATORY STOCK'!BK32,'DETAIL SALES'!$AB$10:$AB$7501,"Full",'DETAIL SALES'!$C$10:$C$7501,"22")</f>
        <v>0</v>
      </c>
      <c r="DD32" s="149">
        <f>COUNTIFS('DETAIL SALES'!$Q$10:$Q$7501,'FILL RATE MANDATORY STOCK'!BK32,'DETAIL SALES'!$AB$10:$AB$7501,"No",'DETAIL SALES'!$C$10:$C$7501,"22")</f>
        <v>0</v>
      </c>
      <c r="DE32" s="149">
        <f>COUNTIFS('DETAIL SALES'!$Q$10:$Q$7501,'FILL RATE MANDATORY STOCK'!BK32,'DETAIL SALES'!$AB$10:$AB$7501,"Full",'DETAIL SALES'!$C$10:$C$7501,"23")</f>
        <v>0</v>
      </c>
      <c r="DF32" s="149">
        <f>COUNTIFS('DETAIL SALES'!$Q$10:$Q$7501,'FILL RATE MANDATORY STOCK'!BK32,'DETAIL SALES'!$AB$10:$AB$7501,"No",'DETAIL SALES'!$C$10:$C$7501,"23")</f>
        <v>0</v>
      </c>
      <c r="DG32" s="149">
        <f>COUNTIFS('DETAIL SALES'!$Q$10:$Q$7501,'FILL RATE MANDATORY STOCK'!BK32,'DETAIL SALES'!$AB$10:$AB$7501,"Full",'DETAIL SALES'!$C$10:$C$7501,"24")</f>
        <v>0</v>
      </c>
      <c r="DH32" s="149">
        <f>COUNTIFS('DETAIL SALES'!$Q$10:$Q$7501,'FILL RATE MANDATORY STOCK'!BK32,'DETAIL SALES'!$AB$10:$AB$7501,"No",'DETAIL SALES'!$C$10:$C$7501,"24")</f>
        <v>0</v>
      </c>
      <c r="DI32" s="149">
        <f>COUNTIFS('DETAIL SALES'!$Q$10:$Q$7501,'FILL RATE MANDATORY STOCK'!BK32,'DETAIL SALES'!$AB$10:$AB$7501,"Full",'DETAIL SALES'!$C$10:$C$7501,"25")</f>
        <v>0</v>
      </c>
      <c r="DJ32" s="149">
        <f>COUNTIFS('DETAIL SALES'!$Q$10:$Q$7501,'FILL RATE MANDATORY STOCK'!BK32,'DETAIL SALES'!$AB$10:$AB$7501,"No",'DETAIL SALES'!$C$10:$C$7501,"25")</f>
        <v>0</v>
      </c>
      <c r="DK32" s="149">
        <f>COUNTIFS('DETAIL SALES'!$Q$10:$Q$7501,'FILL RATE MANDATORY STOCK'!BK32,'DETAIL SALES'!$AB$10:$AB$7501,"Full",'DETAIL SALES'!$C$10:$C$7501,"26")</f>
        <v>0</v>
      </c>
      <c r="DL32" s="149">
        <f>COUNTIFS('DETAIL SALES'!$Q$10:$Q$7501,'FILL RATE MANDATORY STOCK'!BK32,'DETAIL SALES'!$AB$10:$AB$7501,"No",'DETAIL SALES'!$C$10:$C$7501,"26")</f>
        <v>0</v>
      </c>
      <c r="DM32" s="149">
        <f>COUNTIFS('DETAIL SALES'!$Q$10:$Q$7501,'FILL RATE MANDATORY STOCK'!BK32,'DETAIL SALES'!$AB$10:$AB$7501,"Full",'DETAIL SALES'!$C$10:$C$7501,"27")</f>
        <v>0</v>
      </c>
      <c r="DN32" s="149">
        <f>COUNTIFS('DETAIL SALES'!$Q$10:$Q$7501,'FILL RATE MANDATORY STOCK'!BK32,'DETAIL SALES'!$AB$10:$AB$7501,"No",'DETAIL SALES'!$C$10:$C$7501,"27")</f>
        <v>0</v>
      </c>
      <c r="DO32" s="316">
        <f>COUNTIFS('DETAIL SALES'!$Q$10:$Q$7501,'FILL RATE MANDATORY STOCK'!BK32,'DETAIL SALES'!$AB$10:$AB$7501,"Full",'DETAIL SALES'!$C$10:$C$7501,"28")</f>
        <v>0</v>
      </c>
      <c r="DP32" s="316">
        <f>COUNTIFS('DETAIL SALES'!$Q$10:$Q$7501,'FILL RATE MANDATORY STOCK'!BK32,'DETAIL SALES'!$AB$10:$AB$7501,"No",'DETAIL SALES'!$C$10:$C$7501,"28")</f>
        <v>0</v>
      </c>
      <c r="DQ32" s="149">
        <f>COUNTIFS('DETAIL SALES'!$Q$10:$Q$7501,'FILL RATE MANDATORY STOCK'!BK32,'DETAIL SALES'!$AB$10:$AB$7501,"Full",'DETAIL SALES'!$C$10:$C$7501,"29")</f>
        <v>0</v>
      </c>
      <c r="DR32" s="149">
        <f>COUNTIFS('DETAIL SALES'!$Q$10:$Q$7501,'FILL RATE MANDATORY STOCK'!BK32,'DETAIL SALES'!$AB$10:$AB$7501,"No",'DETAIL SALES'!$C$10:$C$7501,"29")</f>
        <v>0</v>
      </c>
      <c r="DS32" s="149">
        <f>COUNTIFS('DETAIL SALES'!$Q$10:$Q$7501,'FILL RATE MANDATORY STOCK'!BK32,'DETAIL SALES'!$AB$10:$AB$7501,"Full",'DETAIL SALES'!$C$10:$C$7501,"30")</f>
        <v>0</v>
      </c>
      <c r="DT32" s="149">
        <f>COUNTIFS('DETAIL SALES'!$Q$10:$Q$7501,'FILL RATE MANDATORY STOCK'!BK32,'DETAIL SALES'!$AB$10:$AB$7501,"No",'DETAIL SALES'!$C$10:$C$7501,"30")</f>
        <v>0</v>
      </c>
      <c r="DU32" s="149">
        <f>COUNTIFS('DETAIL SALES'!$Q$10:$Q$7501,'FILL RATE MANDATORY STOCK'!\,'DETAIL SALES'!$AB$10:$AB$7501,"Full",'DETAIL SALES'!$C$10:$C$7501,"31")</f>
        <v>0</v>
      </c>
      <c r="DV32" s="153">
        <f>COUNTIFS('DETAIL SALES'!$Q$10:$Q$7501,'FILL RATE MANDATORY STOCK'!BK32,'DETAIL SALES'!$AB$10:$AB$7501,"No",'DETAIL SALES'!$C$10:$C$7501,"31")</f>
        <v>0</v>
      </c>
      <c r="DW32" s="271">
        <f t="shared" si="17"/>
        <v>0</v>
      </c>
      <c r="DX32" s="150">
        <f t="shared" si="17"/>
        <v>0</v>
      </c>
      <c r="DY32" s="150">
        <f t="shared" si="18"/>
        <v>0</v>
      </c>
      <c r="DZ32" s="272" t="e">
        <f t="shared" si="19"/>
        <v>#DIV/0!</v>
      </c>
    </row>
    <row r="33" spans="1:130" s="141" customFormat="1">
      <c r="A33" s="134">
        <v>24</v>
      </c>
      <c r="B33" s="286"/>
      <c r="C33" s="146">
        <f t="shared" si="8"/>
        <v>0</v>
      </c>
      <c r="D33" s="146">
        <f t="shared" si="9"/>
        <v>1</v>
      </c>
      <c r="E33" s="146">
        <f t="shared" si="10"/>
        <v>1900</v>
      </c>
      <c r="F33" s="287"/>
      <c r="G33" s="287"/>
      <c r="H33" s="287"/>
      <c r="I33" s="288"/>
      <c r="J33" s="287"/>
      <c r="K33" s="288"/>
      <c r="L33" s="134"/>
      <c r="M33" s="133"/>
      <c r="N33" s="288"/>
      <c r="O33" s="134"/>
      <c r="P33" s="166"/>
      <c r="Q33" s="289"/>
      <c r="R33" s="165"/>
      <c r="S33" s="290"/>
      <c r="T33" s="290"/>
      <c r="U33" s="290"/>
      <c r="V33" s="290"/>
      <c r="W33" s="166"/>
      <c r="X33" s="87"/>
      <c r="Y33" s="418">
        <f t="shared" si="11"/>
        <v>0</v>
      </c>
      <c r="Z33" s="291">
        <f t="shared" si="12"/>
        <v>0</v>
      </c>
      <c r="AA33" s="163"/>
      <c r="AB33" s="177" t="str">
        <f t="shared" si="13"/>
        <v/>
      </c>
      <c r="AC33" s="283" t="str">
        <f t="shared" si="14"/>
        <v/>
      </c>
      <c r="AD33" s="283" t="str">
        <f t="shared" si="15"/>
        <v/>
      </c>
      <c r="AE33" s="163"/>
      <c r="AF33" s="162"/>
      <c r="AJ33" s="389"/>
      <c r="AK33" s="443"/>
      <c r="AL33" s="386"/>
      <c r="AN33" s="415" t="s">
        <v>559</v>
      </c>
      <c r="AP33" s="581"/>
      <c r="AQ33" s="443" t="s">
        <v>619</v>
      </c>
      <c r="AR33" s="386"/>
      <c r="AS33" s="386"/>
      <c r="AT33" s="386"/>
      <c r="AU33" s="386"/>
      <c r="AV33" s="386"/>
      <c r="AW33" s="386" t="e">
        <f t="shared" si="24"/>
        <v>#DIV/0!</v>
      </c>
      <c r="AX33" s="386"/>
      <c r="AY33" s="386"/>
      <c r="AZ33" s="386" t="e">
        <f t="shared" si="25"/>
        <v>#DIV/0!</v>
      </c>
      <c r="BD33" s="781"/>
      <c r="BE33" s="100">
        <f t="shared" si="23"/>
        <v>22</v>
      </c>
      <c r="BF33" s="100" t="s">
        <v>300</v>
      </c>
      <c r="BG33" s="100" t="s">
        <v>301</v>
      </c>
      <c r="BH33" s="149" t="s">
        <v>99</v>
      </c>
      <c r="BI33" s="169" t="e">
        <f>VLOOKUP(BH33,#REF!,8,FALSE)</f>
        <v>#REF!</v>
      </c>
      <c r="BJ33" s="224">
        <v>20000</v>
      </c>
      <c r="BK33" s="153">
        <v>1</v>
      </c>
      <c r="BL33" s="153">
        <v>2.1666666666666665</v>
      </c>
      <c r="BM33" s="594">
        <f>COUNTIFS('DETAIL SALES'!$Q$10:$Q$7501,'FILL RATE MANDATORY STOCK'!BK33,'DETAIL SALES'!$AB$10:$AB$7501,"Full",'DETAIL SALES'!$C$10:$C$7501,"1")</f>
        <v>0</v>
      </c>
      <c r="BN33" s="149">
        <f>COUNTIFS('DETAIL SALES'!$Q$10:$Q$7501,'FILL RATE MANDATORY STOCK'!BK33,'DETAIL SALES'!$AB$10:$AB$7501,"No",'DETAIL SALES'!$C$10:$C$7501,"1")</f>
        <v>0</v>
      </c>
      <c r="BO33" s="149">
        <f>COUNTIFS('DETAIL SALES'!$Q$10:$Q$7501,'FILL RATE MANDATORY STOCK'!BK33,'DETAIL SALES'!$AB$10:$AB$7501,"Full",'DETAIL SALES'!$C$10:$C$7501,"2")</f>
        <v>0</v>
      </c>
      <c r="BP33" s="149">
        <f>COUNTIFS('DETAIL SALES'!$Q$10:$Q$7501,'FILL RATE MANDATORY STOCK'!BK33,'DETAIL SALES'!$AB$10:$AB$7501,"No",'DETAIL SALES'!$C$10:$C$7501,"2")</f>
        <v>0</v>
      </c>
      <c r="BQ33" s="149">
        <f>COUNTIFS('DETAIL SALES'!$Q$10:$Q$7501,'FILL RATE MANDATORY STOCK'!BK33,'DETAIL SALES'!$AB$10:$AB$7501,"Full",'DETAIL SALES'!$C$10:$C$7501,"3")</f>
        <v>0</v>
      </c>
      <c r="BR33" s="149">
        <f>COUNTIFS('DETAIL SALES'!$Q$10:$Q$7501,'FILL RATE MANDATORY STOCK'!BK33,'DETAIL SALES'!$AB$10:$AB$7501,"No",'DETAIL SALES'!$C$10:$C$7501,"3")</f>
        <v>0</v>
      </c>
      <c r="BS33" s="149">
        <f>COUNTIFS('DETAIL SALES'!$Q$10:$Q$7501,'FILL RATE MANDATORY STOCK'!BK33,'DETAIL SALES'!$AB$10:$AB$7501,"Full",'DETAIL SALES'!$C$10:$C$7501,"4")</f>
        <v>0</v>
      </c>
      <c r="BT33" s="149">
        <f>COUNTIFS('DETAIL SALES'!$Q$10:$Q$7501,'FILL RATE MANDATORY STOCK'!BK33,'DETAIL SALES'!$AB$10:$AB$7501,"No",'DETAIL SALES'!$C$10:$C$7501,"4")</f>
        <v>0</v>
      </c>
      <c r="BU33" s="149">
        <f>COUNTIFS('DETAIL SALES'!$Q$10:$Q$7501,'FILL RATE MANDATORY STOCK'!BK33,'DETAIL SALES'!$AB$10:$AB$7501,"Full",'DETAIL SALES'!$C$10:$C$7501,"5")</f>
        <v>0</v>
      </c>
      <c r="BV33" s="149">
        <f>COUNTIFS('DETAIL SALES'!$Q$10:$Q$7501,'FILL RATE MANDATORY STOCK'!BK33,'DETAIL SALES'!$AB$10:$AB$7501,"No",'DETAIL SALES'!$C$10:$C$7501,"5")</f>
        <v>0</v>
      </c>
      <c r="BW33" s="149">
        <f>COUNTIFS('DETAIL SALES'!$Q$10:$Q$7501,'FILL RATE MANDATORY STOCK'!BK33,'DETAIL SALES'!$AB$10:$AB$7501,"Full",'DETAIL SALES'!$C$10:$C$7501,"6")</f>
        <v>0</v>
      </c>
      <c r="BX33" s="149">
        <f>COUNTIFS('DETAIL SALES'!$Q$10:$Q$7501,'FILL RATE MANDATORY STOCK'!BK33,'DETAIL SALES'!$AB$10:$AB$7501,"No",'DETAIL SALES'!$C$10:$C$7501,"6")</f>
        <v>0</v>
      </c>
      <c r="BY33" s="316">
        <f>COUNTIFS('DETAIL SALES'!$Q$10:$Q$7501,'FILL RATE MANDATORY STOCK'!BK33,'DETAIL SALES'!$AB$10:$AB$7501,"Full",'DETAIL SALES'!$C$10:$C$7501,"7")</f>
        <v>0</v>
      </c>
      <c r="BZ33" s="316">
        <f>COUNTIFS('DETAIL SALES'!$Q$10:$Q$7501,'FILL RATE MANDATORY STOCK'!BK33,'DETAIL SALES'!$AB$10:$AB$7501,"No",'DETAIL SALES'!$C$10:$C$7501,"7")</f>
        <v>0</v>
      </c>
      <c r="CA33" s="149">
        <f>COUNTIFS('DETAIL SALES'!$Q$10:$Q$7501,'FILL RATE MANDATORY STOCK'!BK33,'DETAIL SALES'!$AB$10:$AB$7501,"Full",'DETAIL SALES'!$C$10:$C$7501,"8")</f>
        <v>0</v>
      </c>
      <c r="CB33" s="149">
        <f>COUNTIFS('DETAIL SALES'!$Q$10:$Q$7501,'FILL RATE MANDATORY STOCK'!BK33,'DETAIL SALES'!$AB$10:$AB$7501,"No",'DETAIL SALES'!$C$10:$C$7501,"8")</f>
        <v>0</v>
      </c>
      <c r="CC33" s="149">
        <f>COUNTIFS('DETAIL SALES'!$Q$10:$Q$7501,'FILL RATE MANDATORY STOCK'!BK33,'DETAIL SALES'!$AB$10:$AB$7501,"Full",'DETAIL SALES'!$C$10:$C$7501,"9")</f>
        <v>0</v>
      </c>
      <c r="CD33" s="149">
        <f>COUNTIFS('DETAIL SALES'!$Q$10:$Q$7501,'FILL RATE MANDATORY STOCK'!BK33,'DETAIL SALES'!$AB$10:$AB$7501,"No",'DETAIL SALES'!$C$10:$C$7501,"9")</f>
        <v>0</v>
      </c>
      <c r="CE33" s="149">
        <f>COUNTIFS('DETAIL SALES'!$Q$10:$Q$7501,'FILL RATE MANDATORY STOCK'!BK33,'DETAIL SALES'!$AB$10:$AB$7501,"Full",'DETAIL SALES'!$C$10:$C$7501,"10")</f>
        <v>0</v>
      </c>
      <c r="CF33" s="149">
        <f>COUNTIFS('DETAIL SALES'!$Q$10:$Q$7501,'FILL RATE MANDATORY STOCK'!BK33,'DETAIL SALES'!$AB$10:$AB$7501,"No",'DETAIL SALES'!$C$10:$C$7501,"10")</f>
        <v>0</v>
      </c>
      <c r="CG33" s="149">
        <f>COUNTIFS('DETAIL SALES'!$Q$10:$Q$7501,'FILL RATE MANDATORY STOCK'!BK33,'DETAIL SALES'!$AB$10:$AB$7501,"Full",'DETAIL SALES'!$C$10:$C$7501,"11")</f>
        <v>0</v>
      </c>
      <c r="CH33" s="149">
        <f>COUNTIFS('DETAIL SALES'!$Q$10:$Q$7501,'FILL RATE MANDATORY STOCK'!BK33,'DETAIL SALES'!$AB$10:$AB$7501,"No",'DETAIL SALES'!$C$10:$C$7501,"11")</f>
        <v>0</v>
      </c>
      <c r="CI33" s="149">
        <f>COUNTIFS('DETAIL SALES'!$Q$10:$Q$7501,'FILL RATE MANDATORY STOCK'!BK33,'DETAIL SALES'!$AB$10:$AB$7501,"Full",'DETAIL SALES'!$C$10:$C$7501,"12")</f>
        <v>0</v>
      </c>
      <c r="CJ33" s="149">
        <f>COUNTIFS('DETAIL SALES'!$Q$10:$Q$7501,'FILL RATE MANDATORY STOCK'!BK33,'DETAIL SALES'!$AB$10:$AB$7501,"No",'DETAIL SALES'!$C$10:$C$7501,"12")</f>
        <v>0</v>
      </c>
      <c r="CK33" s="149">
        <f>COUNTIFS('DETAIL SALES'!$Q$10:$Q$7501,'FILL RATE MANDATORY STOCK'!BK33,'DETAIL SALES'!$AB$10:$AB$7501,"Full",'DETAIL SALES'!$C$10:$C$7501,"13")</f>
        <v>0</v>
      </c>
      <c r="CL33" s="149">
        <f>COUNTIFS('DETAIL SALES'!$Q$10:$Q$7501,'FILL RATE MANDATORY STOCK'!BK33,'DETAIL SALES'!$AB$10:$AB$7501,"No",'DETAIL SALES'!$C$10:$C$7501,"13")</f>
        <v>0</v>
      </c>
      <c r="CM33" s="316">
        <f>COUNTIFS('DETAIL SALES'!$Q$10:$Q$7501,'FILL RATE MANDATORY STOCK'!BK33,'DETAIL SALES'!$AB$10:$AB$7501,"Full",'DETAIL SALES'!$C$10:$C$7501,"14")</f>
        <v>0</v>
      </c>
      <c r="CN33" s="316">
        <f>COUNTIFS('DETAIL SALES'!$Q$10:$Q$7501,'FILL RATE MANDATORY STOCK'!BK33,'DETAIL SALES'!$AB$10:$AB$7501,"No",'DETAIL SALES'!$C$10:$C$7501,"14")</f>
        <v>0</v>
      </c>
      <c r="CO33" s="149">
        <f>COUNTIFS('DETAIL SALES'!$Q$10:$Q$7501,'FILL RATE MANDATORY STOCK'!BK33,'DETAIL SALES'!$AB$10:$AB$7501,"Full",'DETAIL SALES'!$C$10:$C$7501,"15")</f>
        <v>0</v>
      </c>
      <c r="CP33" s="149">
        <f>COUNTIFS('DETAIL SALES'!$Q$10:$Q$7501,'FILL RATE MANDATORY STOCK'!BK33,'DETAIL SALES'!$AB$10:$AB$7501,"No",'DETAIL SALES'!$C$10:$C$7501,"15")</f>
        <v>0</v>
      </c>
      <c r="CQ33" s="149">
        <f>COUNTIFS('DETAIL SALES'!$Q$10:$Q$7501,'FILL RATE MANDATORY STOCK'!BK33,'DETAIL SALES'!$AB$10:$AB$7501,"Full",'DETAIL SALES'!$C$10:$C$7501,"16")</f>
        <v>0</v>
      </c>
      <c r="CR33" s="149">
        <f>COUNTIFS('DETAIL SALES'!$Q$10:$Q$7501,'FILL RATE MANDATORY STOCK'!BK33,'DETAIL SALES'!$AB$10:$AB$7501,"No",'DETAIL SALES'!$C$10:$C$7501,"16")</f>
        <v>0</v>
      </c>
      <c r="CS33" s="149">
        <f>COUNTIFS('DETAIL SALES'!$Q$10:$Q$7501,'FILL RATE MANDATORY STOCK'!BK33,'DETAIL SALES'!$AB$10:$AB$7501,"Full",'DETAIL SALES'!$C$10:$C$7501,"17")</f>
        <v>0</v>
      </c>
      <c r="CT33" s="149">
        <f>COUNTIFS('DETAIL SALES'!$Q$10:$Q$7501,'FILL RATE MANDATORY STOCK'!BK33,'DETAIL SALES'!$AB$10:$AB$7501,"No",'DETAIL SALES'!$C$10:$C$7501,"17")</f>
        <v>0</v>
      </c>
      <c r="CU33" s="149">
        <f>COUNTIFS('DETAIL SALES'!$Q$10:$Q$7501,'FILL RATE MANDATORY STOCK'!BK33,'DETAIL SALES'!$AB$10:$AB$7501,"Full",'DETAIL SALES'!$C$10:$C$7501,"18")</f>
        <v>0</v>
      </c>
      <c r="CV33" s="149">
        <f>COUNTIFS('DETAIL SALES'!$Q$10:$Q$7501,'FILL RATE MANDATORY STOCK'!BK33,'DETAIL SALES'!$AB$10:$AB$7501,"No",'DETAIL SALES'!$C$10:$C$7501,"18")</f>
        <v>0</v>
      </c>
      <c r="CW33" s="149">
        <f>COUNTIFS('DETAIL SALES'!$Q$10:$Q$7501,'FILL RATE MANDATORY STOCK'!BK33,'DETAIL SALES'!$AB$10:$AB$7501,"Full",'DETAIL SALES'!$C$10:$C$7501,"19")</f>
        <v>0</v>
      </c>
      <c r="CX33" s="149">
        <f>COUNTIFS('DETAIL SALES'!$Q$10:$Q$7501,'FILL RATE MANDATORY STOCK'!BK33,'DETAIL SALES'!$AB$10:$AB$7501,"No",'DETAIL SALES'!$C$10:$C$7501,"19")</f>
        <v>0</v>
      </c>
      <c r="CY33" s="149">
        <f>COUNTIFS('DETAIL SALES'!$Q$10:$Q$7501,'FILL RATE MANDATORY STOCK'!BK33,'DETAIL SALES'!$AB$10:$AB$7501,"Full",'DETAIL SALES'!$C$10:$C$7501,"20")</f>
        <v>0</v>
      </c>
      <c r="CZ33" s="149">
        <f>COUNTIFS('DETAIL SALES'!$Q$10:$Q$7501,'FILL RATE MANDATORY STOCK'!BK33,'DETAIL SALES'!$AB$10:$AB$7501,"No",'DETAIL SALES'!$C$10:$C$7501,"20")</f>
        <v>0</v>
      </c>
      <c r="DA33" s="316">
        <f>COUNTIFS('DETAIL SALES'!$Q$10:$Q$7501,'FILL RATE MANDATORY STOCK'!BK33,'DETAIL SALES'!$AB$10:$AB$7501,"Full",'DETAIL SALES'!$C$10:$C$7501,"21")</f>
        <v>0</v>
      </c>
      <c r="DB33" s="316">
        <f>COUNTIFS('DETAIL SALES'!$Q$10:$Q$7501,'FILL RATE MANDATORY STOCK'!BK33,'DETAIL SALES'!$AB$10:$AB$7501,"No",'DETAIL SALES'!$C$10:$C$7501,"21")</f>
        <v>0</v>
      </c>
      <c r="DC33" s="149">
        <f>COUNTIFS('DETAIL SALES'!$Q$10:$Q$7501,'FILL RATE MANDATORY STOCK'!BK33,'DETAIL SALES'!$AB$10:$AB$7501,"Full",'DETAIL SALES'!$C$10:$C$7501,"22")</f>
        <v>0</v>
      </c>
      <c r="DD33" s="149">
        <f>COUNTIFS('DETAIL SALES'!$Q$10:$Q$7501,'FILL RATE MANDATORY STOCK'!BK33,'DETAIL SALES'!$AB$10:$AB$7501,"No",'DETAIL SALES'!$C$10:$C$7501,"22")</f>
        <v>0</v>
      </c>
      <c r="DE33" s="149">
        <f>COUNTIFS('DETAIL SALES'!$Q$10:$Q$7501,'FILL RATE MANDATORY STOCK'!BK33,'DETAIL SALES'!$AB$10:$AB$7501,"Full",'DETAIL SALES'!$C$10:$C$7501,"23")</f>
        <v>0</v>
      </c>
      <c r="DF33" s="149">
        <f>COUNTIFS('DETAIL SALES'!$Q$10:$Q$7501,'FILL RATE MANDATORY STOCK'!BK33,'DETAIL SALES'!$AB$10:$AB$7501,"No",'DETAIL SALES'!$C$10:$C$7501,"23")</f>
        <v>0</v>
      </c>
      <c r="DG33" s="149">
        <f>COUNTIFS('DETAIL SALES'!$Q$10:$Q$7501,'FILL RATE MANDATORY STOCK'!BK33,'DETAIL SALES'!$AB$10:$AB$7501,"Full",'DETAIL SALES'!$C$10:$C$7501,"24")</f>
        <v>0</v>
      </c>
      <c r="DH33" s="149">
        <f>COUNTIFS('DETAIL SALES'!$Q$10:$Q$7501,'FILL RATE MANDATORY STOCK'!BK33,'DETAIL SALES'!$AB$10:$AB$7501,"No",'DETAIL SALES'!$C$10:$C$7501,"24")</f>
        <v>0</v>
      </c>
      <c r="DI33" s="149">
        <f>COUNTIFS('DETAIL SALES'!$Q$10:$Q$7501,'FILL RATE MANDATORY STOCK'!BK33,'DETAIL SALES'!$AB$10:$AB$7501,"Full",'DETAIL SALES'!$C$10:$C$7501,"25")</f>
        <v>0</v>
      </c>
      <c r="DJ33" s="149">
        <f>COUNTIFS('DETAIL SALES'!$Q$10:$Q$7501,'FILL RATE MANDATORY STOCK'!BK33,'DETAIL SALES'!$AB$10:$AB$7501,"No",'DETAIL SALES'!$C$10:$C$7501,"25")</f>
        <v>0</v>
      </c>
      <c r="DK33" s="149">
        <f>COUNTIFS('DETAIL SALES'!$Q$10:$Q$7501,'FILL RATE MANDATORY STOCK'!BK33,'DETAIL SALES'!$AB$10:$AB$7501,"Full",'DETAIL SALES'!$C$10:$C$7501,"26")</f>
        <v>0</v>
      </c>
      <c r="DL33" s="149">
        <f>COUNTIFS('DETAIL SALES'!$Q$10:$Q$7501,'FILL RATE MANDATORY STOCK'!BK33,'DETAIL SALES'!$AB$10:$AB$7501,"No",'DETAIL SALES'!$C$10:$C$7501,"26")</f>
        <v>0</v>
      </c>
      <c r="DM33" s="149">
        <f>COUNTIFS('DETAIL SALES'!$Q$10:$Q$7501,'FILL RATE MANDATORY STOCK'!BK33,'DETAIL SALES'!$AB$10:$AB$7501,"Full",'DETAIL SALES'!$C$10:$C$7501,"27")</f>
        <v>0</v>
      </c>
      <c r="DN33" s="149">
        <f>COUNTIFS('DETAIL SALES'!$Q$10:$Q$7501,'FILL RATE MANDATORY STOCK'!BK33,'DETAIL SALES'!$AB$10:$AB$7501,"No",'DETAIL SALES'!$C$10:$C$7501,"27")</f>
        <v>0</v>
      </c>
      <c r="DO33" s="316">
        <f>COUNTIFS('DETAIL SALES'!$Q$10:$Q$7501,'FILL RATE MANDATORY STOCK'!BK33,'DETAIL SALES'!$AB$10:$AB$7501,"Full",'DETAIL SALES'!$C$10:$C$7501,"28")</f>
        <v>0</v>
      </c>
      <c r="DP33" s="316">
        <f>COUNTIFS('DETAIL SALES'!$Q$10:$Q$7501,'FILL RATE MANDATORY STOCK'!BK33,'DETAIL SALES'!$AB$10:$AB$7501,"No",'DETAIL SALES'!$C$10:$C$7501,"28")</f>
        <v>0</v>
      </c>
      <c r="DQ33" s="149">
        <f>COUNTIFS('DETAIL SALES'!$Q$10:$Q$7501,'FILL RATE MANDATORY STOCK'!BK33,'DETAIL SALES'!$AB$10:$AB$7501,"Full",'DETAIL SALES'!$C$10:$C$7501,"29")</f>
        <v>0</v>
      </c>
      <c r="DR33" s="149">
        <f>COUNTIFS('DETAIL SALES'!$Q$10:$Q$7501,'FILL RATE MANDATORY STOCK'!BK33,'DETAIL SALES'!$AB$10:$AB$7501,"No",'DETAIL SALES'!$C$10:$C$7501,"29")</f>
        <v>0</v>
      </c>
      <c r="DS33" s="149">
        <f>COUNTIFS('DETAIL SALES'!$Q$10:$Q$7501,'FILL RATE MANDATORY STOCK'!BK33,'DETAIL SALES'!$AB$10:$AB$7501,"Full",'DETAIL SALES'!$C$10:$C$7501,"30")</f>
        <v>0</v>
      </c>
      <c r="DT33" s="149">
        <f>COUNTIFS('DETAIL SALES'!$Q$10:$Q$7501,'FILL RATE MANDATORY STOCK'!BK33,'DETAIL SALES'!$AB$10:$AB$7501,"No",'DETAIL SALES'!$C$10:$C$7501,"30")</f>
        <v>0</v>
      </c>
      <c r="DU33" s="149">
        <f>COUNTIFS('DETAIL SALES'!$Q$10:$Q$7501,'FILL RATE MANDATORY STOCK'!\,'DETAIL SALES'!$AB$10:$AB$7501,"Full",'DETAIL SALES'!$C$10:$C$7501,"31")</f>
        <v>0</v>
      </c>
      <c r="DV33" s="153">
        <f>COUNTIFS('DETAIL SALES'!$Q$10:$Q$7501,'FILL RATE MANDATORY STOCK'!BK33,'DETAIL SALES'!$AB$10:$AB$7501,"No",'DETAIL SALES'!$C$10:$C$7501,"31")</f>
        <v>0</v>
      </c>
      <c r="DW33" s="271">
        <f t="shared" si="17"/>
        <v>0</v>
      </c>
      <c r="DX33" s="150">
        <f t="shared" si="17"/>
        <v>0</v>
      </c>
      <c r="DY33" s="150">
        <f t="shared" si="18"/>
        <v>0</v>
      </c>
      <c r="DZ33" s="272" t="e">
        <f t="shared" si="19"/>
        <v>#DIV/0!</v>
      </c>
    </row>
    <row r="34" spans="1:130" s="141" customFormat="1">
      <c r="A34" s="134">
        <v>25</v>
      </c>
      <c r="B34" s="286"/>
      <c r="C34" s="146">
        <f t="shared" si="8"/>
        <v>0</v>
      </c>
      <c r="D34" s="146">
        <f t="shared" si="9"/>
        <v>1</v>
      </c>
      <c r="E34" s="146">
        <f t="shared" si="10"/>
        <v>1900</v>
      </c>
      <c r="F34" s="287"/>
      <c r="G34" s="287"/>
      <c r="H34" s="287"/>
      <c r="I34" s="288"/>
      <c r="J34" s="287"/>
      <c r="K34" s="288"/>
      <c r="L34" s="134"/>
      <c r="M34" s="133"/>
      <c r="N34" s="288"/>
      <c r="O34" s="134"/>
      <c r="P34" s="166"/>
      <c r="Q34" s="289"/>
      <c r="R34" s="165"/>
      <c r="S34" s="290"/>
      <c r="T34" s="290"/>
      <c r="U34" s="290"/>
      <c r="V34" s="290"/>
      <c r="W34" s="166"/>
      <c r="X34" s="87"/>
      <c r="Y34" s="418">
        <f t="shared" si="11"/>
        <v>0</v>
      </c>
      <c r="Z34" s="291">
        <f t="shared" si="12"/>
        <v>0</v>
      </c>
      <c r="AA34" s="163"/>
      <c r="AB34" s="177" t="str">
        <f t="shared" si="13"/>
        <v/>
      </c>
      <c r="AC34" s="283" t="str">
        <f t="shared" si="14"/>
        <v/>
      </c>
      <c r="AD34" s="283" t="str">
        <f t="shared" si="15"/>
        <v/>
      </c>
      <c r="AE34" s="163"/>
      <c r="AF34" s="162"/>
      <c r="AJ34" s="390"/>
      <c r="AK34" s="443"/>
      <c r="AL34" s="386"/>
      <c r="AN34" s="415" t="s">
        <v>560</v>
      </c>
      <c r="AP34" s="581"/>
      <c r="AQ34" s="443" t="s">
        <v>512</v>
      </c>
      <c r="AR34" s="386"/>
      <c r="AS34" s="386"/>
      <c r="AT34" s="386"/>
      <c r="AU34" s="386"/>
      <c r="AV34" s="386"/>
      <c r="AW34" s="386" t="e">
        <f t="shared" si="24"/>
        <v>#DIV/0!</v>
      </c>
      <c r="AX34" s="386"/>
      <c r="AY34" s="386"/>
      <c r="AZ34" s="386" t="e">
        <f t="shared" si="25"/>
        <v>#DIV/0!</v>
      </c>
      <c r="BD34" s="781"/>
      <c r="BE34" s="100">
        <f t="shared" si="23"/>
        <v>23</v>
      </c>
      <c r="BF34" s="100" t="s">
        <v>296</v>
      </c>
      <c r="BG34" s="100" t="s">
        <v>302</v>
      </c>
      <c r="BH34" s="149" t="s">
        <v>153</v>
      </c>
      <c r="BI34" s="169" t="e">
        <f>VLOOKUP(BH34,#REF!,8,FALSE)</f>
        <v>#REF!</v>
      </c>
      <c r="BJ34" s="224">
        <v>20000</v>
      </c>
      <c r="BK34" s="153">
        <v>1</v>
      </c>
      <c r="BL34" s="153">
        <v>33.666666666666664</v>
      </c>
      <c r="BM34" s="594">
        <f>COUNTIFS('DETAIL SALES'!$Q$10:$Q$7501,'FILL RATE MANDATORY STOCK'!BK34,'DETAIL SALES'!$AB$10:$AB$7501,"Full",'DETAIL SALES'!$C$10:$C$7501,"1")</f>
        <v>0</v>
      </c>
      <c r="BN34" s="149">
        <f>COUNTIFS('DETAIL SALES'!$Q$10:$Q$7501,'FILL RATE MANDATORY STOCK'!BK34,'DETAIL SALES'!$AB$10:$AB$7501,"No",'DETAIL SALES'!$C$10:$C$7501,"1")</f>
        <v>0</v>
      </c>
      <c r="BO34" s="149">
        <f>COUNTIFS('DETAIL SALES'!$Q$10:$Q$7501,'FILL RATE MANDATORY STOCK'!BK34,'DETAIL SALES'!$AB$10:$AB$7501,"Full",'DETAIL SALES'!$C$10:$C$7501,"2")</f>
        <v>0</v>
      </c>
      <c r="BP34" s="149">
        <f>COUNTIFS('DETAIL SALES'!$Q$10:$Q$7501,'FILL RATE MANDATORY STOCK'!BK34,'DETAIL SALES'!$AB$10:$AB$7501,"No",'DETAIL SALES'!$C$10:$C$7501,"2")</f>
        <v>0</v>
      </c>
      <c r="BQ34" s="149">
        <f>COUNTIFS('DETAIL SALES'!$Q$10:$Q$7501,'FILL RATE MANDATORY STOCK'!BK34,'DETAIL SALES'!$AB$10:$AB$7501,"Full",'DETAIL SALES'!$C$10:$C$7501,"3")</f>
        <v>0</v>
      </c>
      <c r="BR34" s="149">
        <f>COUNTIFS('DETAIL SALES'!$Q$10:$Q$7501,'FILL RATE MANDATORY STOCK'!BK34,'DETAIL SALES'!$AB$10:$AB$7501,"No",'DETAIL SALES'!$C$10:$C$7501,"3")</f>
        <v>0</v>
      </c>
      <c r="BS34" s="149">
        <f>COUNTIFS('DETAIL SALES'!$Q$10:$Q$7501,'FILL RATE MANDATORY STOCK'!BK34,'DETAIL SALES'!$AB$10:$AB$7501,"Full",'DETAIL SALES'!$C$10:$C$7501,"4")</f>
        <v>0</v>
      </c>
      <c r="BT34" s="149">
        <f>COUNTIFS('DETAIL SALES'!$Q$10:$Q$7501,'FILL RATE MANDATORY STOCK'!BK34,'DETAIL SALES'!$AB$10:$AB$7501,"No",'DETAIL SALES'!$C$10:$C$7501,"4")</f>
        <v>0</v>
      </c>
      <c r="BU34" s="149">
        <f>COUNTIFS('DETAIL SALES'!$Q$10:$Q$7501,'FILL RATE MANDATORY STOCK'!BK34,'DETAIL SALES'!$AB$10:$AB$7501,"Full",'DETAIL SALES'!$C$10:$C$7501,"5")</f>
        <v>0</v>
      </c>
      <c r="BV34" s="149">
        <f>COUNTIFS('DETAIL SALES'!$Q$10:$Q$7501,'FILL RATE MANDATORY STOCK'!BK34,'DETAIL SALES'!$AB$10:$AB$7501,"No",'DETAIL SALES'!$C$10:$C$7501,"5")</f>
        <v>0</v>
      </c>
      <c r="BW34" s="149">
        <f>COUNTIFS('DETAIL SALES'!$Q$10:$Q$7501,'FILL RATE MANDATORY STOCK'!BK34,'DETAIL SALES'!$AB$10:$AB$7501,"Full",'DETAIL SALES'!$C$10:$C$7501,"6")</f>
        <v>0</v>
      </c>
      <c r="BX34" s="149">
        <f>COUNTIFS('DETAIL SALES'!$Q$10:$Q$7501,'FILL RATE MANDATORY STOCK'!BK34,'DETAIL SALES'!$AB$10:$AB$7501,"No",'DETAIL SALES'!$C$10:$C$7501,"6")</f>
        <v>0</v>
      </c>
      <c r="BY34" s="316">
        <f>COUNTIFS('DETAIL SALES'!$Q$10:$Q$7501,'FILL RATE MANDATORY STOCK'!BK34,'DETAIL SALES'!$AB$10:$AB$7501,"Full",'DETAIL SALES'!$C$10:$C$7501,"7")</f>
        <v>0</v>
      </c>
      <c r="BZ34" s="316">
        <f>COUNTIFS('DETAIL SALES'!$Q$10:$Q$7501,'FILL RATE MANDATORY STOCK'!BK34,'DETAIL SALES'!$AB$10:$AB$7501,"No",'DETAIL SALES'!$C$10:$C$7501,"7")</f>
        <v>0</v>
      </c>
      <c r="CA34" s="149">
        <f>COUNTIFS('DETAIL SALES'!$Q$10:$Q$7501,'FILL RATE MANDATORY STOCK'!BK34,'DETAIL SALES'!$AB$10:$AB$7501,"Full",'DETAIL SALES'!$C$10:$C$7501,"8")</f>
        <v>0</v>
      </c>
      <c r="CB34" s="149">
        <f>COUNTIFS('DETAIL SALES'!$Q$10:$Q$7501,'FILL RATE MANDATORY STOCK'!BK34,'DETAIL SALES'!$AB$10:$AB$7501,"No",'DETAIL SALES'!$C$10:$C$7501,"8")</f>
        <v>0</v>
      </c>
      <c r="CC34" s="149">
        <f>COUNTIFS('DETAIL SALES'!$Q$10:$Q$7501,'FILL RATE MANDATORY STOCK'!BK34,'DETAIL SALES'!$AB$10:$AB$7501,"Full",'DETAIL SALES'!$C$10:$C$7501,"9")</f>
        <v>0</v>
      </c>
      <c r="CD34" s="149">
        <f>COUNTIFS('DETAIL SALES'!$Q$10:$Q$7501,'FILL RATE MANDATORY STOCK'!BK34,'DETAIL SALES'!$AB$10:$AB$7501,"No",'DETAIL SALES'!$C$10:$C$7501,"9")</f>
        <v>0</v>
      </c>
      <c r="CE34" s="149">
        <f>COUNTIFS('DETAIL SALES'!$Q$10:$Q$7501,'FILL RATE MANDATORY STOCK'!BK34,'DETAIL SALES'!$AB$10:$AB$7501,"Full",'DETAIL SALES'!$C$10:$C$7501,"10")</f>
        <v>0</v>
      </c>
      <c r="CF34" s="149">
        <f>COUNTIFS('DETAIL SALES'!$Q$10:$Q$7501,'FILL RATE MANDATORY STOCK'!BK34,'DETAIL SALES'!$AB$10:$AB$7501,"No",'DETAIL SALES'!$C$10:$C$7501,"10")</f>
        <v>0</v>
      </c>
      <c r="CG34" s="149">
        <f>COUNTIFS('DETAIL SALES'!$Q$10:$Q$7501,'FILL RATE MANDATORY STOCK'!BK34,'DETAIL SALES'!$AB$10:$AB$7501,"Full",'DETAIL SALES'!$C$10:$C$7501,"11")</f>
        <v>0</v>
      </c>
      <c r="CH34" s="149">
        <f>COUNTIFS('DETAIL SALES'!$Q$10:$Q$7501,'FILL RATE MANDATORY STOCK'!BK34,'DETAIL SALES'!$AB$10:$AB$7501,"No",'DETAIL SALES'!$C$10:$C$7501,"11")</f>
        <v>0</v>
      </c>
      <c r="CI34" s="149">
        <f>COUNTIFS('DETAIL SALES'!$Q$10:$Q$7501,'FILL RATE MANDATORY STOCK'!BK34,'DETAIL SALES'!$AB$10:$AB$7501,"Full",'DETAIL SALES'!$C$10:$C$7501,"12")</f>
        <v>0</v>
      </c>
      <c r="CJ34" s="149">
        <f>COUNTIFS('DETAIL SALES'!$Q$10:$Q$7501,'FILL RATE MANDATORY STOCK'!BK34,'DETAIL SALES'!$AB$10:$AB$7501,"No",'DETAIL SALES'!$C$10:$C$7501,"12")</f>
        <v>0</v>
      </c>
      <c r="CK34" s="149">
        <f>COUNTIFS('DETAIL SALES'!$Q$10:$Q$7501,'FILL RATE MANDATORY STOCK'!BK34,'DETAIL SALES'!$AB$10:$AB$7501,"Full",'DETAIL SALES'!$C$10:$C$7501,"13")</f>
        <v>0</v>
      </c>
      <c r="CL34" s="149">
        <f>COUNTIFS('DETAIL SALES'!$Q$10:$Q$7501,'FILL RATE MANDATORY STOCK'!BK34,'DETAIL SALES'!$AB$10:$AB$7501,"No",'DETAIL SALES'!$C$10:$C$7501,"13")</f>
        <v>0</v>
      </c>
      <c r="CM34" s="316">
        <f>COUNTIFS('DETAIL SALES'!$Q$10:$Q$7501,'FILL RATE MANDATORY STOCK'!BK34,'DETAIL SALES'!$AB$10:$AB$7501,"Full",'DETAIL SALES'!$C$10:$C$7501,"14")</f>
        <v>0</v>
      </c>
      <c r="CN34" s="316">
        <f>COUNTIFS('DETAIL SALES'!$Q$10:$Q$7501,'FILL RATE MANDATORY STOCK'!BK34,'DETAIL SALES'!$AB$10:$AB$7501,"No",'DETAIL SALES'!$C$10:$C$7501,"14")</f>
        <v>0</v>
      </c>
      <c r="CO34" s="149">
        <f>COUNTIFS('DETAIL SALES'!$Q$10:$Q$7501,'FILL RATE MANDATORY STOCK'!BK34,'DETAIL SALES'!$AB$10:$AB$7501,"Full",'DETAIL SALES'!$C$10:$C$7501,"15")</f>
        <v>0</v>
      </c>
      <c r="CP34" s="149">
        <f>COUNTIFS('DETAIL SALES'!$Q$10:$Q$7501,'FILL RATE MANDATORY STOCK'!BK34,'DETAIL SALES'!$AB$10:$AB$7501,"No",'DETAIL SALES'!$C$10:$C$7501,"15")</f>
        <v>0</v>
      </c>
      <c r="CQ34" s="149">
        <f>COUNTIFS('DETAIL SALES'!$Q$10:$Q$7501,'FILL RATE MANDATORY STOCK'!BK34,'DETAIL SALES'!$AB$10:$AB$7501,"Full",'DETAIL SALES'!$C$10:$C$7501,"16")</f>
        <v>0</v>
      </c>
      <c r="CR34" s="149">
        <f>COUNTIFS('DETAIL SALES'!$Q$10:$Q$7501,'FILL RATE MANDATORY STOCK'!BK34,'DETAIL SALES'!$AB$10:$AB$7501,"No",'DETAIL SALES'!$C$10:$C$7501,"16")</f>
        <v>0</v>
      </c>
      <c r="CS34" s="149">
        <f>COUNTIFS('DETAIL SALES'!$Q$10:$Q$7501,'FILL RATE MANDATORY STOCK'!BK34,'DETAIL SALES'!$AB$10:$AB$7501,"Full",'DETAIL SALES'!$C$10:$C$7501,"17")</f>
        <v>0</v>
      </c>
      <c r="CT34" s="149">
        <f>COUNTIFS('DETAIL SALES'!$Q$10:$Q$7501,'FILL RATE MANDATORY STOCK'!BK34,'DETAIL SALES'!$AB$10:$AB$7501,"No",'DETAIL SALES'!$C$10:$C$7501,"17")</f>
        <v>0</v>
      </c>
      <c r="CU34" s="149">
        <f>COUNTIFS('DETAIL SALES'!$Q$10:$Q$7501,'FILL RATE MANDATORY STOCK'!BK34,'DETAIL SALES'!$AB$10:$AB$7501,"Full",'DETAIL SALES'!$C$10:$C$7501,"18")</f>
        <v>0</v>
      </c>
      <c r="CV34" s="149">
        <f>COUNTIFS('DETAIL SALES'!$Q$10:$Q$7501,'FILL RATE MANDATORY STOCK'!BK34,'DETAIL SALES'!$AB$10:$AB$7501,"No",'DETAIL SALES'!$C$10:$C$7501,"18")</f>
        <v>0</v>
      </c>
      <c r="CW34" s="149">
        <f>COUNTIFS('DETAIL SALES'!$Q$10:$Q$7501,'FILL RATE MANDATORY STOCK'!BK34,'DETAIL SALES'!$AB$10:$AB$7501,"Full",'DETAIL SALES'!$C$10:$C$7501,"19")</f>
        <v>0</v>
      </c>
      <c r="CX34" s="149">
        <f>COUNTIFS('DETAIL SALES'!$Q$10:$Q$7501,'FILL RATE MANDATORY STOCK'!BK34,'DETAIL SALES'!$AB$10:$AB$7501,"No",'DETAIL SALES'!$C$10:$C$7501,"19")</f>
        <v>0</v>
      </c>
      <c r="CY34" s="149">
        <f>COUNTIFS('DETAIL SALES'!$Q$10:$Q$7501,'FILL RATE MANDATORY STOCK'!BK34,'DETAIL SALES'!$AB$10:$AB$7501,"Full",'DETAIL SALES'!$C$10:$C$7501,"20")</f>
        <v>0</v>
      </c>
      <c r="CZ34" s="149">
        <f>COUNTIFS('DETAIL SALES'!$Q$10:$Q$7501,'FILL RATE MANDATORY STOCK'!BK34,'DETAIL SALES'!$AB$10:$AB$7501,"No",'DETAIL SALES'!$C$10:$C$7501,"20")</f>
        <v>0</v>
      </c>
      <c r="DA34" s="316">
        <f>COUNTIFS('DETAIL SALES'!$Q$10:$Q$7501,'FILL RATE MANDATORY STOCK'!BK34,'DETAIL SALES'!$AB$10:$AB$7501,"Full",'DETAIL SALES'!$C$10:$C$7501,"21")</f>
        <v>0</v>
      </c>
      <c r="DB34" s="316">
        <f>COUNTIFS('DETAIL SALES'!$Q$10:$Q$7501,'FILL RATE MANDATORY STOCK'!BK34,'DETAIL SALES'!$AB$10:$AB$7501,"No",'DETAIL SALES'!$C$10:$C$7501,"21")</f>
        <v>0</v>
      </c>
      <c r="DC34" s="149">
        <f>COUNTIFS('DETAIL SALES'!$Q$10:$Q$7501,'FILL RATE MANDATORY STOCK'!BK34,'DETAIL SALES'!$AB$10:$AB$7501,"Full",'DETAIL SALES'!$C$10:$C$7501,"22")</f>
        <v>0</v>
      </c>
      <c r="DD34" s="149">
        <f>COUNTIFS('DETAIL SALES'!$Q$10:$Q$7501,'FILL RATE MANDATORY STOCK'!BK34,'DETAIL SALES'!$AB$10:$AB$7501,"No",'DETAIL SALES'!$C$10:$C$7501,"22")</f>
        <v>0</v>
      </c>
      <c r="DE34" s="149">
        <f>COUNTIFS('DETAIL SALES'!$Q$10:$Q$7501,'FILL RATE MANDATORY STOCK'!BK34,'DETAIL SALES'!$AB$10:$AB$7501,"Full",'DETAIL SALES'!$C$10:$C$7501,"23")</f>
        <v>0</v>
      </c>
      <c r="DF34" s="149">
        <f>COUNTIFS('DETAIL SALES'!$Q$10:$Q$7501,'FILL RATE MANDATORY STOCK'!BK34,'DETAIL SALES'!$AB$10:$AB$7501,"No",'DETAIL SALES'!$C$10:$C$7501,"23")</f>
        <v>0</v>
      </c>
      <c r="DG34" s="149">
        <f>COUNTIFS('DETAIL SALES'!$Q$10:$Q$7501,'FILL RATE MANDATORY STOCK'!BK34,'DETAIL SALES'!$AB$10:$AB$7501,"Full",'DETAIL SALES'!$C$10:$C$7501,"24")</f>
        <v>0</v>
      </c>
      <c r="DH34" s="149">
        <f>COUNTIFS('DETAIL SALES'!$Q$10:$Q$7501,'FILL RATE MANDATORY STOCK'!BK34,'DETAIL SALES'!$AB$10:$AB$7501,"No",'DETAIL SALES'!$C$10:$C$7501,"24")</f>
        <v>0</v>
      </c>
      <c r="DI34" s="149">
        <f>COUNTIFS('DETAIL SALES'!$Q$10:$Q$7501,'FILL RATE MANDATORY STOCK'!BK34,'DETAIL SALES'!$AB$10:$AB$7501,"Full",'DETAIL SALES'!$C$10:$C$7501,"25")</f>
        <v>0</v>
      </c>
      <c r="DJ34" s="149">
        <f>COUNTIFS('DETAIL SALES'!$Q$10:$Q$7501,'FILL RATE MANDATORY STOCK'!BK34,'DETAIL SALES'!$AB$10:$AB$7501,"No",'DETAIL SALES'!$C$10:$C$7501,"25")</f>
        <v>0</v>
      </c>
      <c r="DK34" s="149">
        <f>COUNTIFS('DETAIL SALES'!$Q$10:$Q$7501,'FILL RATE MANDATORY STOCK'!BK34,'DETAIL SALES'!$AB$10:$AB$7501,"Full",'DETAIL SALES'!$C$10:$C$7501,"26")</f>
        <v>0</v>
      </c>
      <c r="DL34" s="149">
        <f>COUNTIFS('DETAIL SALES'!$Q$10:$Q$7501,'FILL RATE MANDATORY STOCK'!BK34,'DETAIL SALES'!$AB$10:$AB$7501,"No",'DETAIL SALES'!$C$10:$C$7501,"26")</f>
        <v>0</v>
      </c>
      <c r="DM34" s="149">
        <f>COUNTIFS('DETAIL SALES'!$Q$10:$Q$7501,'FILL RATE MANDATORY STOCK'!BK34,'DETAIL SALES'!$AB$10:$AB$7501,"Full",'DETAIL SALES'!$C$10:$C$7501,"27")</f>
        <v>0</v>
      </c>
      <c r="DN34" s="149">
        <f>COUNTIFS('DETAIL SALES'!$Q$10:$Q$7501,'FILL RATE MANDATORY STOCK'!BK34,'DETAIL SALES'!$AB$10:$AB$7501,"No",'DETAIL SALES'!$C$10:$C$7501,"27")</f>
        <v>0</v>
      </c>
      <c r="DO34" s="316">
        <f>COUNTIFS('DETAIL SALES'!$Q$10:$Q$7501,'FILL RATE MANDATORY STOCK'!BK34,'DETAIL SALES'!$AB$10:$AB$7501,"Full",'DETAIL SALES'!$C$10:$C$7501,"28")</f>
        <v>0</v>
      </c>
      <c r="DP34" s="316">
        <f>COUNTIFS('DETAIL SALES'!$Q$10:$Q$7501,'FILL RATE MANDATORY STOCK'!BK34,'DETAIL SALES'!$AB$10:$AB$7501,"No",'DETAIL SALES'!$C$10:$C$7501,"28")</f>
        <v>0</v>
      </c>
      <c r="DQ34" s="149">
        <f>COUNTIFS('DETAIL SALES'!$Q$10:$Q$7501,'FILL RATE MANDATORY STOCK'!BK34,'DETAIL SALES'!$AB$10:$AB$7501,"Full",'DETAIL SALES'!$C$10:$C$7501,"29")</f>
        <v>0</v>
      </c>
      <c r="DR34" s="149">
        <f>COUNTIFS('DETAIL SALES'!$Q$10:$Q$7501,'FILL RATE MANDATORY STOCK'!BK34,'DETAIL SALES'!$AB$10:$AB$7501,"No",'DETAIL SALES'!$C$10:$C$7501,"29")</f>
        <v>0</v>
      </c>
      <c r="DS34" s="149">
        <f>COUNTIFS('DETAIL SALES'!$Q$10:$Q$7501,'FILL RATE MANDATORY STOCK'!BK34,'DETAIL SALES'!$AB$10:$AB$7501,"Full",'DETAIL SALES'!$C$10:$C$7501,"30")</f>
        <v>0</v>
      </c>
      <c r="DT34" s="149">
        <f>COUNTIFS('DETAIL SALES'!$Q$10:$Q$7501,'FILL RATE MANDATORY STOCK'!BK34,'DETAIL SALES'!$AB$10:$AB$7501,"No",'DETAIL SALES'!$C$10:$C$7501,"30")</f>
        <v>0</v>
      </c>
      <c r="DU34" s="149">
        <f>COUNTIFS('DETAIL SALES'!$Q$10:$Q$7501,'FILL RATE MANDATORY STOCK'!\,'DETAIL SALES'!$AB$10:$AB$7501,"Full",'DETAIL SALES'!$C$10:$C$7501,"31")</f>
        <v>0</v>
      </c>
      <c r="DV34" s="153">
        <f>COUNTIFS('DETAIL SALES'!$Q$10:$Q$7501,'FILL RATE MANDATORY STOCK'!BK34,'DETAIL SALES'!$AB$10:$AB$7501,"No",'DETAIL SALES'!$C$10:$C$7501,"31")</f>
        <v>0</v>
      </c>
      <c r="DW34" s="271">
        <f t="shared" si="17"/>
        <v>0</v>
      </c>
      <c r="DX34" s="150">
        <f t="shared" si="17"/>
        <v>0</v>
      </c>
      <c r="DY34" s="150">
        <f t="shared" si="18"/>
        <v>0</v>
      </c>
      <c r="DZ34" s="272" t="e">
        <f t="shared" si="19"/>
        <v>#DIV/0!</v>
      </c>
    </row>
    <row r="35" spans="1:130" s="141" customFormat="1">
      <c r="A35" s="134">
        <v>26</v>
      </c>
      <c r="B35" s="286"/>
      <c r="C35" s="146">
        <f t="shared" si="8"/>
        <v>0</v>
      </c>
      <c r="D35" s="146">
        <f t="shared" si="9"/>
        <v>1</v>
      </c>
      <c r="E35" s="146">
        <f t="shared" si="10"/>
        <v>1900</v>
      </c>
      <c r="F35" s="287"/>
      <c r="G35" s="287"/>
      <c r="H35" s="287"/>
      <c r="I35" s="288"/>
      <c r="J35" s="287"/>
      <c r="K35" s="288"/>
      <c r="L35" s="134"/>
      <c r="M35" s="133"/>
      <c r="N35" s="288"/>
      <c r="O35" s="134"/>
      <c r="P35" s="166"/>
      <c r="Q35" s="289"/>
      <c r="R35" s="165"/>
      <c r="S35" s="290"/>
      <c r="T35" s="290"/>
      <c r="U35" s="290"/>
      <c r="V35" s="290"/>
      <c r="W35" s="166"/>
      <c r="X35" s="87"/>
      <c r="Y35" s="418">
        <f t="shared" si="11"/>
        <v>0</v>
      </c>
      <c r="Z35" s="291">
        <f t="shared" si="12"/>
        <v>0</v>
      </c>
      <c r="AA35" s="163"/>
      <c r="AB35" s="177" t="str">
        <f t="shared" si="13"/>
        <v/>
      </c>
      <c r="AC35" s="283" t="str">
        <f t="shared" si="14"/>
        <v/>
      </c>
      <c r="AD35" s="283" t="str">
        <f t="shared" si="15"/>
        <v/>
      </c>
      <c r="AE35" s="163"/>
      <c r="AF35" s="162"/>
      <c r="AJ35" s="389"/>
      <c r="AK35" s="443"/>
      <c r="AL35" s="386"/>
      <c r="AN35" s="415" t="s">
        <v>254</v>
      </c>
      <c r="AP35" s="581"/>
      <c r="AQ35" s="443" t="s">
        <v>620</v>
      </c>
      <c r="AR35" s="386"/>
      <c r="AS35" s="386"/>
      <c r="AT35" s="386"/>
      <c r="AU35" s="386"/>
      <c r="AV35" s="386"/>
      <c r="AW35" s="386" t="e">
        <f t="shared" si="24"/>
        <v>#DIV/0!</v>
      </c>
      <c r="AX35" s="386"/>
      <c r="AY35" s="386"/>
      <c r="AZ35" s="386" t="e">
        <f t="shared" si="25"/>
        <v>#DIV/0!</v>
      </c>
      <c r="BD35" s="781"/>
      <c r="BE35" s="100">
        <f t="shared" si="23"/>
        <v>24</v>
      </c>
      <c r="BF35" s="100" t="s">
        <v>303</v>
      </c>
      <c r="BG35" s="100" t="s">
        <v>304</v>
      </c>
      <c r="BH35" s="149" t="s">
        <v>53</v>
      </c>
      <c r="BI35" s="169" t="e">
        <f>VLOOKUP(BH35,#REF!,8,FALSE)</f>
        <v>#REF!</v>
      </c>
      <c r="BJ35" s="224">
        <v>20000</v>
      </c>
      <c r="BK35" s="153">
        <v>1</v>
      </c>
      <c r="BL35" s="153">
        <v>14.833333333333334</v>
      </c>
      <c r="BM35" s="594">
        <f>COUNTIFS('DETAIL SALES'!$Q$10:$Q$7501,'FILL RATE MANDATORY STOCK'!BK35,'DETAIL SALES'!$AB$10:$AB$7501,"Full",'DETAIL SALES'!$C$10:$C$7501,"1")</f>
        <v>0</v>
      </c>
      <c r="BN35" s="149">
        <f>COUNTIFS('DETAIL SALES'!$Q$10:$Q$7501,'FILL RATE MANDATORY STOCK'!BK35,'DETAIL SALES'!$AB$10:$AB$7501,"No",'DETAIL SALES'!$C$10:$C$7501,"1")</f>
        <v>0</v>
      </c>
      <c r="BO35" s="149">
        <f>COUNTIFS('DETAIL SALES'!$Q$10:$Q$7501,'FILL RATE MANDATORY STOCK'!BK35,'DETAIL SALES'!$AB$10:$AB$7501,"Full",'DETAIL SALES'!$C$10:$C$7501,"2")</f>
        <v>0</v>
      </c>
      <c r="BP35" s="149">
        <f>COUNTIFS('DETAIL SALES'!$Q$10:$Q$7501,'FILL RATE MANDATORY STOCK'!BK35,'DETAIL SALES'!$AB$10:$AB$7501,"No",'DETAIL SALES'!$C$10:$C$7501,"2")</f>
        <v>0</v>
      </c>
      <c r="BQ35" s="149">
        <f>COUNTIFS('DETAIL SALES'!$Q$10:$Q$7501,'FILL RATE MANDATORY STOCK'!BK35,'DETAIL SALES'!$AB$10:$AB$7501,"Full",'DETAIL SALES'!$C$10:$C$7501,"3")</f>
        <v>0</v>
      </c>
      <c r="BR35" s="149">
        <f>COUNTIFS('DETAIL SALES'!$Q$10:$Q$7501,'FILL RATE MANDATORY STOCK'!BK35,'DETAIL SALES'!$AB$10:$AB$7501,"No",'DETAIL SALES'!$C$10:$C$7501,"3")</f>
        <v>0</v>
      </c>
      <c r="BS35" s="149">
        <f>COUNTIFS('DETAIL SALES'!$Q$10:$Q$7501,'FILL RATE MANDATORY STOCK'!BK35,'DETAIL SALES'!$AB$10:$AB$7501,"Full",'DETAIL SALES'!$C$10:$C$7501,"4")</f>
        <v>0</v>
      </c>
      <c r="BT35" s="149">
        <f>COUNTIFS('DETAIL SALES'!$Q$10:$Q$7501,'FILL RATE MANDATORY STOCK'!BK35,'DETAIL SALES'!$AB$10:$AB$7501,"No",'DETAIL SALES'!$C$10:$C$7501,"4")</f>
        <v>0</v>
      </c>
      <c r="BU35" s="149">
        <f>COUNTIFS('DETAIL SALES'!$Q$10:$Q$7501,'FILL RATE MANDATORY STOCK'!BK35,'DETAIL SALES'!$AB$10:$AB$7501,"Full",'DETAIL SALES'!$C$10:$C$7501,"5")</f>
        <v>0</v>
      </c>
      <c r="BV35" s="149">
        <f>COUNTIFS('DETAIL SALES'!$Q$10:$Q$7501,'FILL RATE MANDATORY STOCK'!BK35,'DETAIL SALES'!$AB$10:$AB$7501,"No",'DETAIL SALES'!$C$10:$C$7501,"5")</f>
        <v>0</v>
      </c>
      <c r="BW35" s="149">
        <f>COUNTIFS('DETAIL SALES'!$Q$10:$Q$7501,'FILL RATE MANDATORY STOCK'!BK35,'DETAIL SALES'!$AB$10:$AB$7501,"Full",'DETAIL SALES'!$C$10:$C$7501,"6")</f>
        <v>0</v>
      </c>
      <c r="BX35" s="149">
        <f>COUNTIFS('DETAIL SALES'!$Q$10:$Q$7501,'FILL RATE MANDATORY STOCK'!BK35,'DETAIL SALES'!$AB$10:$AB$7501,"No",'DETAIL SALES'!$C$10:$C$7501,"6")</f>
        <v>0</v>
      </c>
      <c r="BY35" s="316">
        <f>COUNTIFS('DETAIL SALES'!$Q$10:$Q$7501,'FILL RATE MANDATORY STOCK'!BK35,'DETAIL SALES'!$AB$10:$AB$7501,"Full",'DETAIL SALES'!$C$10:$C$7501,"7")</f>
        <v>0</v>
      </c>
      <c r="BZ35" s="316">
        <f>COUNTIFS('DETAIL SALES'!$Q$10:$Q$7501,'FILL RATE MANDATORY STOCK'!BK35,'DETAIL SALES'!$AB$10:$AB$7501,"No",'DETAIL SALES'!$C$10:$C$7501,"7")</f>
        <v>0</v>
      </c>
      <c r="CA35" s="149">
        <f>COUNTIFS('DETAIL SALES'!$Q$10:$Q$7501,'FILL RATE MANDATORY STOCK'!BK35,'DETAIL SALES'!$AB$10:$AB$7501,"Full",'DETAIL SALES'!$C$10:$C$7501,"8")</f>
        <v>0</v>
      </c>
      <c r="CB35" s="149">
        <f>COUNTIFS('DETAIL SALES'!$Q$10:$Q$7501,'FILL RATE MANDATORY STOCK'!BK35,'DETAIL SALES'!$AB$10:$AB$7501,"No",'DETAIL SALES'!$C$10:$C$7501,"8")</f>
        <v>0</v>
      </c>
      <c r="CC35" s="149">
        <f>COUNTIFS('DETAIL SALES'!$Q$10:$Q$7501,'FILL RATE MANDATORY STOCK'!BK35,'DETAIL SALES'!$AB$10:$AB$7501,"Full",'DETAIL SALES'!$C$10:$C$7501,"9")</f>
        <v>0</v>
      </c>
      <c r="CD35" s="149">
        <f>COUNTIFS('DETAIL SALES'!$Q$10:$Q$7501,'FILL RATE MANDATORY STOCK'!BK35,'DETAIL SALES'!$AB$10:$AB$7501,"No",'DETAIL SALES'!$C$10:$C$7501,"9")</f>
        <v>0</v>
      </c>
      <c r="CE35" s="149">
        <f>COUNTIFS('DETAIL SALES'!$Q$10:$Q$7501,'FILL RATE MANDATORY STOCK'!BK35,'DETAIL SALES'!$AB$10:$AB$7501,"Full",'DETAIL SALES'!$C$10:$C$7501,"10")</f>
        <v>0</v>
      </c>
      <c r="CF35" s="149">
        <f>COUNTIFS('DETAIL SALES'!$Q$10:$Q$7501,'FILL RATE MANDATORY STOCK'!BK35,'DETAIL SALES'!$AB$10:$AB$7501,"No",'DETAIL SALES'!$C$10:$C$7501,"10")</f>
        <v>0</v>
      </c>
      <c r="CG35" s="149">
        <f>COUNTIFS('DETAIL SALES'!$Q$10:$Q$7501,'FILL RATE MANDATORY STOCK'!BK35,'DETAIL SALES'!$AB$10:$AB$7501,"Full",'DETAIL SALES'!$C$10:$C$7501,"11")</f>
        <v>0</v>
      </c>
      <c r="CH35" s="149">
        <f>COUNTIFS('DETAIL SALES'!$Q$10:$Q$7501,'FILL RATE MANDATORY STOCK'!BK35,'DETAIL SALES'!$AB$10:$AB$7501,"No",'DETAIL SALES'!$C$10:$C$7501,"11")</f>
        <v>0</v>
      </c>
      <c r="CI35" s="149">
        <f>COUNTIFS('DETAIL SALES'!$Q$10:$Q$7501,'FILL RATE MANDATORY STOCK'!BK35,'DETAIL SALES'!$AB$10:$AB$7501,"Full",'DETAIL SALES'!$C$10:$C$7501,"12")</f>
        <v>0</v>
      </c>
      <c r="CJ35" s="149">
        <f>COUNTIFS('DETAIL SALES'!$Q$10:$Q$7501,'FILL RATE MANDATORY STOCK'!BK35,'DETAIL SALES'!$AB$10:$AB$7501,"No",'DETAIL SALES'!$C$10:$C$7501,"12")</f>
        <v>0</v>
      </c>
      <c r="CK35" s="149">
        <f>COUNTIFS('DETAIL SALES'!$Q$10:$Q$7501,'FILL RATE MANDATORY STOCK'!BK35,'DETAIL SALES'!$AB$10:$AB$7501,"Full",'DETAIL SALES'!$C$10:$C$7501,"13")</f>
        <v>0</v>
      </c>
      <c r="CL35" s="149">
        <f>COUNTIFS('DETAIL SALES'!$Q$10:$Q$7501,'FILL RATE MANDATORY STOCK'!BK35,'DETAIL SALES'!$AB$10:$AB$7501,"No",'DETAIL SALES'!$C$10:$C$7501,"13")</f>
        <v>0</v>
      </c>
      <c r="CM35" s="316">
        <f>COUNTIFS('DETAIL SALES'!$Q$10:$Q$7501,'FILL RATE MANDATORY STOCK'!BK35,'DETAIL SALES'!$AB$10:$AB$7501,"Full",'DETAIL SALES'!$C$10:$C$7501,"14")</f>
        <v>0</v>
      </c>
      <c r="CN35" s="316">
        <f>COUNTIFS('DETAIL SALES'!$Q$10:$Q$7501,'FILL RATE MANDATORY STOCK'!BK35,'DETAIL SALES'!$AB$10:$AB$7501,"No",'DETAIL SALES'!$C$10:$C$7501,"14")</f>
        <v>0</v>
      </c>
      <c r="CO35" s="149">
        <f>COUNTIFS('DETAIL SALES'!$Q$10:$Q$7501,'FILL RATE MANDATORY STOCK'!BK35,'DETAIL SALES'!$AB$10:$AB$7501,"Full",'DETAIL SALES'!$C$10:$C$7501,"15")</f>
        <v>0</v>
      </c>
      <c r="CP35" s="149">
        <f>COUNTIFS('DETAIL SALES'!$Q$10:$Q$7501,'FILL RATE MANDATORY STOCK'!BK35,'DETAIL SALES'!$AB$10:$AB$7501,"No",'DETAIL SALES'!$C$10:$C$7501,"15")</f>
        <v>0</v>
      </c>
      <c r="CQ35" s="149">
        <f>COUNTIFS('DETAIL SALES'!$Q$10:$Q$7501,'FILL RATE MANDATORY STOCK'!BK35,'DETAIL SALES'!$AB$10:$AB$7501,"Full",'DETAIL SALES'!$C$10:$C$7501,"16")</f>
        <v>0</v>
      </c>
      <c r="CR35" s="149">
        <f>COUNTIFS('DETAIL SALES'!$Q$10:$Q$7501,'FILL RATE MANDATORY STOCK'!BK35,'DETAIL SALES'!$AB$10:$AB$7501,"No",'DETAIL SALES'!$C$10:$C$7501,"16")</f>
        <v>0</v>
      </c>
      <c r="CS35" s="149">
        <f>COUNTIFS('DETAIL SALES'!$Q$10:$Q$7501,'FILL RATE MANDATORY STOCK'!BK35,'DETAIL SALES'!$AB$10:$AB$7501,"Full",'DETAIL SALES'!$C$10:$C$7501,"17")</f>
        <v>0</v>
      </c>
      <c r="CT35" s="149">
        <f>COUNTIFS('DETAIL SALES'!$Q$10:$Q$7501,'FILL RATE MANDATORY STOCK'!BK35,'DETAIL SALES'!$AB$10:$AB$7501,"No",'DETAIL SALES'!$C$10:$C$7501,"17")</f>
        <v>0</v>
      </c>
      <c r="CU35" s="149">
        <f>COUNTIFS('DETAIL SALES'!$Q$10:$Q$7501,'FILL RATE MANDATORY STOCK'!BK35,'DETAIL SALES'!$AB$10:$AB$7501,"Full",'DETAIL SALES'!$C$10:$C$7501,"18")</f>
        <v>0</v>
      </c>
      <c r="CV35" s="149">
        <f>COUNTIFS('DETAIL SALES'!$Q$10:$Q$7501,'FILL RATE MANDATORY STOCK'!BK35,'DETAIL SALES'!$AB$10:$AB$7501,"No",'DETAIL SALES'!$C$10:$C$7501,"18")</f>
        <v>0</v>
      </c>
      <c r="CW35" s="149">
        <f>COUNTIFS('DETAIL SALES'!$Q$10:$Q$7501,'FILL RATE MANDATORY STOCK'!BK35,'DETAIL SALES'!$AB$10:$AB$7501,"Full",'DETAIL SALES'!$C$10:$C$7501,"19")</f>
        <v>0</v>
      </c>
      <c r="CX35" s="149">
        <f>COUNTIFS('DETAIL SALES'!$Q$10:$Q$7501,'FILL RATE MANDATORY STOCK'!BK35,'DETAIL SALES'!$AB$10:$AB$7501,"No",'DETAIL SALES'!$C$10:$C$7501,"19")</f>
        <v>0</v>
      </c>
      <c r="CY35" s="149">
        <f>COUNTIFS('DETAIL SALES'!$Q$10:$Q$7501,'FILL RATE MANDATORY STOCK'!BK35,'DETAIL SALES'!$AB$10:$AB$7501,"Full",'DETAIL SALES'!$C$10:$C$7501,"20")</f>
        <v>0</v>
      </c>
      <c r="CZ35" s="149">
        <f>COUNTIFS('DETAIL SALES'!$Q$10:$Q$7501,'FILL RATE MANDATORY STOCK'!BK35,'DETAIL SALES'!$AB$10:$AB$7501,"No",'DETAIL SALES'!$C$10:$C$7501,"20")</f>
        <v>0</v>
      </c>
      <c r="DA35" s="316">
        <f>COUNTIFS('DETAIL SALES'!$Q$10:$Q$7501,'FILL RATE MANDATORY STOCK'!BK35,'DETAIL SALES'!$AB$10:$AB$7501,"Full",'DETAIL SALES'!$C$10:$C$7501,"21")</f>
        <v>0</v>
      </c>
      <c r="DB35" s="316">
        <f>COUNTIFS('DETAIL SALES'!$Q$10:$Q$7501,'FILL RATE MANDATORY STOCK'!BK35,'DETAIL SALES'!$AB$10:$AB$7501,"No",'DETAIL SALES'!$C$10:$C$7501,"21")</f>
        <v>0</v>
      </c>
      <c r="DC35" s="149">
        <f>COUNTIFS('DETAIL SALES'!$Q$10:$Q$7501,'FILL RATE MANDATORY STOCK'!BK35,'DETAIL SALES'!$AB$10:$AB$7501,"Full",'DETAIL SALES'!$C$10:$C$7501,"22")</f>
        <v>0</v>
      </c>
      <c r="DD35" s="149">
        <f>COUNTIFS('DETAIL SALES'!$Q$10:$Q$7501,'FILL RATE MANDATORY STOCK'!BK35,'DETAIL SALES'!$AB$10:$AB$7501,"No",'DETAIL SALES'!$C$10:$C$7501,"22")</f>
        <v>0</v>
      </c>
      <c r="DE35" s="149">
        <f>COUNTIFS('DETAIL SALES'!$Q$10:$Q$7501,'FILL RATE MANDATORY STOCK'!BK35,'DETAIL SALES'!$AB$10:$AB$7501,"Full",'DETAIL SALES'!$C$10:$C$7501,"23")</f>
        <v>0</v>
      </c>
      <c r="DF35" s="149">
        <f>COUNTIFS('DETAIL SALES'!$Q$10:$Q$7501,'FILL RATE MANDATORY STOCK'!BK35,'DETAIL SALES'!$AB$10:$AB$7501,"No",'DETAIL SALES'!$C$10:$C$7501,"23")</f>
        <v>0</v>
      </c>
      <c r="DG35" s="149">
        <f>COUNTIFS('DETAIL SALES'!$Q$10:$Q$7501,'FILL RATE MANDATORY STOCK'!BK35,'DETAIL SALES'!$AB$10:$AB$7501,"Full",'DETAIL SALES'!$C$10:$C$7501,"24")</f>
        <v>0</v>
      </c>
      <c r="DH35" s="149">
        <f>COUNTIFS('DETAIL SALES'!$Q$10:$Q$7501,'FILL RATE MANDATORY STOCK'!BK35,'DETAIL SALES'!$AB$10:$AB$7501,"No",'DETAIL SALES'!$C$10:$C$7501,"24")</f>
        <v>0</v>
      </c>
      <c r="DI35" s="149">
        <f>COUNTIFS('DETAIL SALES'!$Q$10:$Q$7501,'FILL RATE MANDATORY STOCK'!BK35,'DETAIL SALES'!$AB$10:$AB$7501,"Full",'DETAIL SALES'!$C$10:$C$7501,"25")</f>
        <v>0</v>
      </c>
      <c r="DJ35" s="149">
        <f>COUNTIFS('DETAIL SALES'!$Q$10:$Q$7501,'FILL RATE MANDATORY STOCK'!BK35,'DETAIL SALES'!$AB$10:$AB$7501,"No",'DETAIL SALES'!$C$10:$C$7501,"25")</f>
        <v>0</v>
      </c>
      <c r="DK35" s="149">
        <f>COUNTIFS('DETAIL SALES'!$Q$10:$Q$7501,'FILL RATE MANDATORY STOCK'!BK35,'DETAIL SALES'!$AB$10:$AB$7501,"Full",'DETAIL SALES'!$C$10:$C$7501,"26")</f>
        <v>0</v>
      </c>
      <c r="DL35" s="149">
        <f>COUNTIFS('DETAIL SALES'!$Q$10:$Q$7501,'FILL RATE MANDATORY STOCK'!BK35,'DETAIL SALES'!$AB$10:$AB$7501,"No",'DETAIL SALES'!$C$10:$C$7501,"26")</f>
        <v>0</v>
      </c>
      <c r="DM35" s="149">
        <f>COUNTIFS('DETAIL SALES'!$Q$10:$Q$7501,'FILL RATE MANDATORY STOCK'!BK35,'DETAIL SALES'!$AB$10:$AB$7501,"Full",'DETAIL SALES'!$C$10:$C$7501,"27")</f>
        <v>0</v>
      </c>
      <c r="DN35" s="149">
        <f>COUNTIFS('DETAIL SALES'!$Q$10:$Q$7501,'FILL RATE MANDATORY STOCK'!BK35,'DETAIL SALES'!$AB$10:$AB$7501,"No",'DETAIL SALES'!$C$10:$C$7501,"27")</f>
        <v>0</v>
      </c>
      <c r="DO35" s="316">
        <f>COUNTIFS('DETAIL SALES'!$Q$10:$Q$7501,'FILL RATE MANDATORY STOCK'!BK35,'DETAIL SALES'!$AB$10:$AB$7501,"Full",'DETAIL SALES'!$C$10:$C$7501,"28")</f>
        <v>0</v>
      </c>
      <c r="DP35" s="316">
        <f>COUNTIFS('DETAIL SALES'!$Q$10:$Q$7501,'FILL RATE MANDATORY STOCK'!BK35,'DETAIL SALES'!$AB$10:$AB$7501,"No",'DETAIL SALES'!$C$10:$C$7501,"28")</f>
        <v>0</v>
      </c>
      <c r="DQ35" s="149">
        <f>COUNTIFS('DETAIL SALES'!$Q$10:$Q$7501,'FILL RATE MANDATORY STOCK'!BK35,'DETAIL SALES'!$AB$10:$AB$7501,"Full",'DETAIL SALES'!$C$10:$C$7501,"29")</f>
        <v>0</v>
      </c>
      <c r="DR35" s="149">
        <f>COUNTIFS('DETAIL SALES'!$Q$10:$Q$7501,'FILL RATE MANDATORY STOCK'!BK35,'DETAIL SALES'!$AB$10:$AB$7501,"No",'DETAIL SALES'!$C$10:$C$7501,"29")</f>
        <v>0</v>
      </c>
      <c r="DS35" s="149">
        <f>COUNTIFS('DETAIL SALES'!$Q$10:$Q$7501,'FILL RATE MANDATORY STOCK'!BK35,'DETAIL SALES'!$AB$10:$AB$7501,"Full",'DETAIL SALES'!$C$10:$C$7501,"30")</f>
        <v>0</v>
      </c>
      <c r="DT35" s="149">
        <f>COUNTIFS('DETAIL SALES'!$Q$10:$Q$7501,'FILL RATE MANDATORY STOCK'!BK35,'DETAIL SALES'!$AB$10:$AB$7501,"No",'DETAIL SALES'!$C$10:$C$7501,"30")</f>
        <v>0</v>
      </c>
      <c r="DU35" s="149">
        <f>COUNTIFS('DETAIL SALES'!$Q$10:$Q$7501,'FILL RATE MANDATORY STOCK'!\,'DETAIL SALES'!$AB$10:$AB$7501,"Full",'DETAIL SALES'!$C$10:$C$7501,"31")</f>
        <v>0</v>
      </c>
      <c r="DV35" s="153">
        <f>COUNTIFS('DETAIL SALES'!$Q$10:$Q$7501,'FILL RATE MANDATORY STOCK'!BK35,'DETAIL SALES'!$AB$10:$AB$7501,"No",'DETAIL SALES'!$C$10:$C$7501,"31")</f>
        <v>0</v>
      </c>
      <c r="DW35" s="271">
        <f t="shared" si="17"/>
        <v>0</v>
      </c>
      <c r="DX35" s="150">
        <f t="shared" si="17"/>
        <v>0</v>
      </c>
      <c r="DY35" s="150">
        <f t="shared" si="18"/>
        <v>0</v>
      </c>
      <c r="DZ35" s="272" t="e">
        <f t="shared" si="19"/>
        <v>#DIV/0!</v>
      </c>
    </row>
    <row r="36" spans="1:130" s="141" customFormat="1">
      <c r="A36" s="134">
        <v>27</v>
      </c>
      <c r="B36" s="286"/>
      <c r="C36" s="146">
        <f t="shared" si="8"/>
        <v>0</v>
      </c>
      <c r="D36" s="146">
        <f t="shared" si="9"/>
        <v>1</v>
      </c>
      <c r="E36" s="146">
        <f t="shared" si="10"/>
        <v>1900</v>
      </c>
      <c r="F36" s="287"/>
      <c r="G36" s="287"/>
      <c r="H36" s="287"/>
      <c r="I36" s="288"/>
      <c r="J36" s="287"/>
      <c r="K36" s="288"/>
      <c r="L36" s="134"/>
      <c r="M36" s="133"/>
      <c r="N36" s="288"/>
      <c r="O36" s="134"/>
      <c r="P36" s="166"/>
      <c r="Q36" s="289"/>
      <c r="R36" s="165"/>
      <c r="S36" s="290"/>
      <c r="T36" s="290"/>
      <c r="U36" s="290"/>
      <c r="V36" s="290"/>
      <c r="W36" s="166"/>
      <c r="X36" s="87"/>
      <c r="Y36" s="418">
        <f t="shared" si="11"/>
        <v>0</v>
      </c>
      <c r="Z36" s="291">
        <f t="shared" si="12"/>
        <v>0</v>
      </c>
      <c r="AA36" s="163"/>
      <c r="AB36" s="177" t="str">
        <f t="shared" si="13"/>
        <v/>
      </c>
      <c r="AC36" s="283" t="str">
        <f t="shared" si="14"/>
        <v/>
      </c>
      <c r="AD36" s="283" t="str">
        <f t="shared" si="15"/>
        <v/>
      </c>
      <c r="AE36" s="163"/>
      <c r="AF36" s="162"/>
      <c r="AJ36" s="389"/>
      <c r="AK36" s="443"/>
      <c r="AL36" s="386"/>
      <c r="AN36" s="415" t="s">
        <v>561</v>
      </c>
      <c r="AP36" s="581"/>
      <c r="AQ36" s="443" t="s">
        <v>621</v>
      </c>
      <c r="AR36" s="386"/>
      <c r="AS36" s="386"/>
      <c r="AT36" s="386"/>
      <c r="AU36" s="386"/>
      <c r="AV36" s="386"/>
      <c r="AW36" s="386" t="e">
        <f t="shared" si="24"/>
        <v>#DIV/0!</v>
      </c>
      <c r="AX36" s="386"/>
      <c r="AY36" s="386"/>
      <c r="AZ36" s="386" t="e">
        <f t="shared" si="25"/>
        <v>#DIV/0!</v>
      </c>
      <c r="BD36" s="781"/>
      <c r="BE36" s="100">
        <f t="shared" si="23"/>
        <v>25</v>
      </c>
      <c r="BF36" s="100" t="s">
        <v>300</v>
      </c>
      <c r="BG36" s="100" t="s">
        <v>305</v>
      </c>
      <c r="BH36" s="149" t="s">
        <v>191</v>
      </c>
      <c r="BI36" s="169" t="e">
        <f>VLOOKUP(BH36,#REF!,8,FALSE)</f>
        <v>#REF!</v>
      </c>
      <c r="BJ36" s="224">
        <v>20000</v>
      </c>
      <c r="BK36" s="154">
        <v>1</v>
      </c>
      <c r="BL36" s="153">
        <v>1.5</v>
      </c>
      <c r="BM36" s="594">
        <f>COUNTIFS('DETAIL SALES'!$Q$10:$Q$7501,'FILL RATE MANDATORY STOCK'!BK36,'DETAIL SALES'!$AB$10:$AB$7501,"Full",'DETAIL SALES'!$C$10:$C$7501,"1")</f>
        <v>0</v>
      </c>
      <c r="BN36" s="149">
        <f>COUNTIFS('DETAIL SALES'!$Q$10:$Q$7501,'FILL RATE MANDATORY STOCK'!BK36,'DETAIL SALES'!$AB$10:$AB$7501,"No",'DETAIL SALES'!$C$10:$C$7501,"1")</f>
        <v>0</v>
      </c>
      <c r="BO36" s="149">
        <f>COUNTIFS('DETAIL SALES'!$Q$10:$Q$7501,'FILL RATE MANDATORY STOCK'!BK36,'DETAIL SALES'!$AB$10:$AB$7501,"Full",'DETAIL SALES'!$C$10:$C$7501,"2")</f>
        <v>0</v>
      </c>
      <c r="BP36" s="149">
        <f>COUNTIFS('DETAIL SALES'!$Q$10:$Q$7501,'FILL RATE MANDATORY STOCK'!BK36,'DETAIL SALES'!$AB$10:$AB$7501,"No",'DETAIL SALES'!$C$10:$C$7501,"2")</f>
        <v>0</v>
      </c>
      <c r="BQ36" s="149">
        <f>COUNTIFS('DETAIL SALES'!$Q$10:$Q$7501,'FILL RATE MANDATORY STOCK'!BK36,'DETAIL SALES'!$AB$10:$AB$7501,"Full",'DETAIL SALES'!$C$10:$C$7501,"3")</f>
        <v>0</v>
      </c>
      <c r="BR36" s="149">
        <f>COUNTIFS('DETAIL SALES'!$Q$10:$Q$7501,'FILL RATE MANDATORY STOCK'!BK36,'DETAIL SALES'!$AB$10:$AB$7501,"No",'DETAIL SALES'!$C$10:$C$7501,"3")</f>
        <v>0</v>
      </c>
      <c r="BS36" s="149">
        <f>COUNTIFS('DETAIL SALES'!$Q$10:$Q$7501,'FILL RATE MANDATORY STOCK'!BK36,'DETAIL SALES'!$AB$10:$AB$7501,"Full",'DETAIL SALES'!$C$10:$C$7501,"4")</f>
        <v>0</v>
      </c>
      <c r="BT36" s="149">
        <f>COUNTIFS('DETAIL SALES'!$Q$10:$Q$7501,'FILL RATE MANDATORY STOCK'!BK36,'DETAIL SALES'!$AB$10:$AB$7501,"No",'DETAIL SALES'!$C$10:$C$7501,"4")</f>
        <v>0</v>
      </c>
      <c r="BU36" s="149">
        <f>COUNTIFS('DETAIL SALES'!$Q$10:$Q$7501,'FILL RATE MANDATORY STOCK'!BK36,'DETAIL SALES'!$AB$10:$AB$7501,"Full",'DETAIL SALES'!$C$10:$C$7501,"5")</f>
        <v>0</v>
      </c>
      <c r="BV36" s="149">
        <f>COUNTIFS('DETAIL SALES'!$Q$10:$Q$7501,'FILL RATE MANDATORY STOCK'!BK36,'DETAIL SALES'!$AB$10:$AB$7501,"No",'DETAIL SALES'!$C$10:$C$7501,"5")</f>
        <v>0</v>
      </c>
      <c r="BW36" s="149">
        <f>COUNTIFS('DETAIL SALES'!$Q$10:$Q$7501,'FILL RATE MANDATORY STOCK'!BK36,'DETAIL SALES'!$AB$10:$AB$7501,"Full",'DETAIL SALES'!$C$10:$C$7501,"6")</f>
        <v>0</v>
      </c>
      <c r="BX36" s="149">
        <f>COUNTIFS('DETAIL SALES'!$Q$10:$Q$7501,'FILL RATE MANDATORY STOCK'!BK36,'DETAIL SALES'!$AB$10:$AB$7501,"No",'DETAIL SALES'!$C$10:$C$7501,"6")</f>
        <v>0</v>
      </c>
      <c r="BY36" s="316">
        <f>COUNTIFS('DETAIL SALES'!$Q$10:$Q$7501,'FILL RATE MANDATORY STOCK'!BK36,'DETAIL SALES'!$AB$10:$AB$7501,"Full",'DETAIL SALES'!$C$10:$C$7501,"7")</f>
        <v>0</v>
      </c>
      <c r="BZ36" s="316">
        <f>COUNTIFS('DETAIL SALES'!$Q$10:$Q$7501,'FILL RATE MANDATORY STOCK'!BK36,'DETAIL SALES'!$AB$10:$AB$7501,"No",'DETAIL SALES'!$C$10:$C$7501,"7")</f>
        <v>0</v>
      </c>
      <c r="CA36" s="149">
        <f>COUNTIFS('DETAIL SALES'!$Q$10:$Q$7501,'FILL RATE MANDATORY STOCK'!BK36,'DETAIL SALES'!$AB$10:$AB$7501,"Full",'DETAIL SALES'!$C$10:$C$7501,"8")</f>
        <v>0</v>
      </c>
      <c r="CB36" s="149">
        <f>COUNTIFS('DETAIL SALES'!$Q$10:$Q$7501,'FILL RATE MANDATORY STOCK'!BK36,'DETAIL SALES'!$AB$10:$AB$7501,"No",'DETAIL SALES'!$C$10:$C$7501,"8")</f>
        <v>0</v>
      </c>
      <c r="CC36" s="149">
        <f>COUNTIFS('DETAIL SALES'!$Q$10:$Q$7501,'FILL RATE MANDATORY STOCK'!BK36,'DETAIL SALES'!$AB$10:$AB$7501,"Full",'DETAIL SALES'!$C$10:$C$7501,"9")</f>
        <v>0</v>
      </c>
      <c r="CD36" s="149">
        <f>COUNTIFS('DETAIL SALES'!$Q$10:$Q$7501,'FILL RATE MANDATORY STOCK'!BK36,'DETAIL SALES'!$AB$10:$AB$7501,"No",'DETAIL SALES'!$C$10:$C$7501,"9")</f>
        <v>0</v>
      </c>
      <c r="CE36" s="149">
        <f>COUNTIFS('DETAIL SALES'!$Q$10:$Q$7501,'FILL RATE MANDATORY STOCK'!BK36,'DETAIL SALES'!$AB$10:$AB$7501,"Full",'DETAIL SALES'!$C$10:$C$7501,"10")</f>
        <v>0</v>
      </c>
      <c r="CF36" s="149">
        <f>COUNTIFS('DETAIL SALES'!$Q$10:$Q$7501,'FILL RATE MANDATORY STOCK'!BK36,'DETAIL SALES'!$AB$10:$AB$7501,"No",'DETAIL SALES'!$C$10:$C$7501,"10")</f>
        <v>0</v>
      </c>
      <c r="CG36" s="149">
        <f>COUNTIFS('DETAIL SALES'!$Q$10:$Q$7501,'FILL RATE MANDATORY STOCK'!BK36,'DETAIL SALES'!$AB$10:$AB$7501,"Full",'DETAIL SALES'!$C$10:$C$7501,"11")</f>
        <v>0</v>
      </c>
      <c r="CH36" s="149">
        <f>COUNTIFS('DETAIL SALES'!$Q$10:$Q$7501,'FILL RATE MANDATORY STOCK'!BK36,'DETAIL SALES'!$AB$10:$AB$7501,"No",'DETAIL SALES'!$C$10:$C$7501,"11")</f>
        <v>0</v>
      </c>
      <c r="CI36" s="149">
        <f>COUNTIFS('DETAIL SALES'!$Q$10:$Q$7501,'FILL RATE MANDATORY STOCK'!BK36,'DETAIL SALES'!$AB$10:$AB$7501,"Full",'DETAIL SALES'!$C$10:$C$7501,"12")</f>
        <v>0</v>
      </c>
      <c r="CJ36" s="149">
        <f>COUNTIFS('DETAIL SALES'!$Q$10:$Q$7501,'FILL RATE MANDATORY STOCK'!BK36,'DETAIL SALES'!$AB$10:$AB$7501,"No",'DETAIL SALES'!$C$10:$C$7501,"12")</f>
        <v>0</v>
      </c>
      <c r="CK36" s="149">
        <f>COUNTIFS('DETAIL SALES'!$Q$10:$Q$7501,'FILL RATE MANDATORY STOCK'!BK36,'DETAIL SALES'!$AB$10:$AB$7501,"Full",'DETAIL SALES'!$C$10:$C$7501,"13")</f>
        <v>0</v>
      </c>
      <c r="CL36" s="149">
        <f>COUNTIFS('DETAIL SALES'!$Q$10:$Q$7501,'FILL RATE MANDATORY STOCK'!BK36,'DETAIL SALES'!$AB$10:$AB$7501,"No",'DETAIL SALES'!$C$10:$C$7501,"13")</f>
        <v>0</v>
      </c>
      <c r="CM36" s="316">
        <f>COUNTIFS('DETAIL SALES'!$Q$10:$Q$7501,'FILL RATE MANDATORY STOCK'!BK36,'DETAIL SALES'!$AB$10:$AB$7501,"Full",'DETAIL SALES'!$C$10:$C$7501,"14")</f>
        <v>0</v>
      </c>
      <c r="CN36" s="316">
        <f>COUNTIFS('DETAIL SALES'!$Q$10:$Q$7501,'FILL RATE MANDATORY STOCK'!BK36,'DETAIL SALES'!$AB$10:$AB$7501,"No",'DETAIL SALES'!$C$10:$C$7501,"14")</f>
        <v>0</v>
      </c>
      <c r="CO36" s="149">
        <f>COUNTIFS('DETAIL SALES'!$Q$10:$Q$7501,'FILL RATE MANDATORY STOCK'!BK36,'DETAIL SALES'!$AB$10:$AB$7501,"Full",'DETAIL SALES'!$C$10:$C$7501,"15")</f>
        <v>0</v>
      </c>
      <c r="CP36" s="149">
        <f>COUNTIFS('DETAIL SALES'!$Q$10:$Q$7501,'FILL RATE MANDATORY STOCK'!BK36,'DETAIL SALES'!$AB$10:$AB$7501,"No",'DETAIL SALES'!$C$10:$C$7501,"15")</f>
        <v>0</v>
      </c>
      <c r="CQ36" s="149">
        <f>COUNTIFS('DETAIL SALES'!$Q$10:$Q$7501,'FILL RATE MANDATORY STOCK'!BK36,'DETAIL SALES'!$AB$10:$AB$7501,"Full",'DETAIL SALES'!$C$10:$C$7501,"16")</f>
        <v>0</v>
      </c>
      <c r="CR36" s="149">
        <f>COUNTIFS('DETAIL SALES'!$Q$10:$Q$7501,'FILL RATE MANDATORY STOCK'!BK36,'DETAIL SALES'!$AB$10:$AB$7501,"No",'DETAIL SALES'!$C$10:$C$7501,"16")</f>
        <v>0</v>
      </c>
      <c r="CS36" s="149">
        <f>COUNTIFS('DETAIL SALES'!$Q$10:$Q$7501,'FILL RATE MANDATORY STOCK'!BK36,'DETAIL SALES'!$AB$10:$AB$7501,"Full",'DETAIL SALES'!$C$10:$C$7501,"17")</f>
        <v>0</v>
      </c>
      <c r="CT36" s="149">
        <f>COUNTIFS('DETAIL SALES'!$Q$10:$Q$7501,'FILL RATE MANDATORY STOCK'!BK36,'DETAIL SALES'!$AB$10:$AB$7501,"No",'DETAIL SALES'!$C$10:$C$7501,"17")</f>
        <v>0</v>
      </c>
      <c r="CU36" s="149">
        <f>COUNTIFS('DETAIL SALES'!$Q$10:$Q$7501,'FILL RATE MANDATORY STOCK'!BK36,'DETAIL SALES'!$AB$10:$AB$7501,"Full",'DETAIL SALES'!$C$10:$C$7501,"18")</f>
        <v>0</v>
      </c>
      <c r="CV36" s="149">
        <f>COUNTIFS('DETAIL SALES'!$Q$10:$Q$7501,'FILL RATE MANDATORY STOCK'!BK36,'DETAIL SALES'!$AB$10:$AB$7501,"No",'DETAIL SALES'!$C$10:$C$7501,"18")</f>
        <v>0</v>
      </c>
      <c r="CW36" s="149">
        <f>COUNTIFS('DETAIL SALES'!$Q$10:$Q$7501,'FILL RATE MANDATORY STOCK'!BK36,'DETAIL SALES'!$AB$10:$AB$7501,"Full",'DETAIL SALES'!$C$10:$C$7501,"19")</f>
        <v>0</v>
      </c>
      <c r="CX36" s="149">
        <f>COUNTIFS('DETAIL SALES'!$Q$10:$Q$7501,'FILL RATE MANDATORY STOCK'!BK36,'DETAIL SALES'!$AB$10:$AB$7501,"No",'DETAIL SALES'!$C$10:$C$7501,"19")</f>
        <v>0</v>
      </c>
      <c r="CY36" s="149">
        <f>COUNTIFS('DETAIL SALES'!$Q$10:$Q$7501,'FILL RATE MANDATORY STOCK'!BK36,'DETAIL SALES'!$AB$10:$AB$7501,"Full",'DETAIL SALES'!$C$10:$C$7501,"20")</f>
        <v>0</v>
      </c>
      <c r="CZ36" s="149">
        <f>COUNTIFS('DETAIL SALES'!$Q$10:$Q$7501,'FILL RATE MANDATORY STOCK'!BK36,'DETAIL SALES'!$AB$10:$AB$7501,"No",'DETAIL SALES'!$C$10:$C$7501,"20")</f>
        <v>0</v>
      </c>
      <c r="DA36" s="316">
        <f>COUNTIFS('DETAIL SALES'!$Q$10:$Q$7501,'FILL RATE MANDATORY STOCK'!BK36,'DETAIL SALES'!$AB$10:$AB$7501,"Full",'DETAIL SALES'!$C$10:$C$7501,"21")</f>
        <v>0</v>
      </c>
      <c r="DB36" s="316">
        <f>COUNTIFS('DETAIL SALES'!$Q$10:$Q$7501,'FILL RATE MANDATORY STOCK'!BK36,'DETAIL SALES'!$AB$10:$AB$7501,"No",'DETAIL SALES'!$C$10:$C$7501,"21")</f>
        <v>0</v>
      </c>
      <c r="DC36" s="149">
        <f>COUNTIFS('DETAIL SALES'!$Q$10:$Q$7501,'FILL RATE MANDATORY STOCK'!BK36,'DETAIL SALES'!$AB$10:$AB$7501,"Full",'DETAIL SALES'!$C$10:$C$7501,"22")</f>
        <v>0</v>
      </c>
      <c r="DD36" s="149">
        <f>COUNTIFS('DETAIL SALES'!$Q$10:$Q$7501,'FILL RATE MANDATORY STOCK'!BK36,'DETAIL SALES'!$AB$10:$AB$7501,"No",'DETAIL SALES'!$C$10:$C$7501,"22")</f>
        <v>0</v>
      </c>
      <c r="DE36" s="149">
        <f>COUNTIFS('DETAIL SALES'!$Q$10:$Q$7501,'FILL RATE MANDATORY STOCK'!BK36,'DETAIL SALES'!$AB$10:$AB$7501,"Full",'DETAIL SALES'!$C$10:$C$7501,"23")</f>
        <v>0</v>
      </c>
      <c r="DF36" s="149">
        <f>COUNTIFS('DETAIL SALES'!$Q$10:$Q$7501,'FILL RATE MANDATORY STOCK'!BK36,'DETAIL SALES'!$AB$10:$AB$7501,"No",'DETAIL SALES'!$C$10:$C$7501,"23")</f>
        <v>0</v>
      </c>
      <c r="DG36" s="149">
        <f>COUNTIFS('DETAIL SALES'!$Q$10:$Q$7501,'FILL RATE MANDATORY STOCK'!BK36,'DETAIL SALES'!$AB$10:$AB$7501,"Full",'DETAIL SALES'!$C$10:$C$7501,"24")</f>
        <v>0</v>
      </c>
      <c r="DH36" s="149">
        <f>COUNTIFS('DETAIL SALES'!$Q$10:$Q$7501,'FILL RATE MANDATORY STOCK'!BK36,'DETAIL SALES'!$AB$10:$AB$7501,"No",'DETAIL SALES'!$C$10:$C$7501,"24")</f>
        <v>0</v>
      </c>
      <c r="DI36" s="149">
        <f>COUNTIFS('DETAIL SALES'!$Q$10:$Q$7501,'FILL RATE MANDATORY STOCK'!BK36,'DETAIL SALES'!$AB$10:$AB$7501,"Full",'DETAIL SALES'!$C$10:$C$7501,"25")</f>
        <v>0</v>
      </c>
      <c r="DJ36" s="149">
        <f>COUNTIFS('DETAIL SALES'!$Q$10:$Q$7501,'FILL RATE MANDATORY STOCK'!BK36,'DETAIL SALES'!$AB$10:$AB$7501,"No",'DETAIL SALES'!$C$10:$C$7501,"25")</f>
        <v>0</v>
      </c>
      <c r="DK36" s="149">
        <f>COUNTIFS('DETAIL SALES'!$Q$10:$Q$7501,'FILL RATE MANDATORY STOCK'!BK36,'DETAIL SALES'!$AB$10:$AB$7501,"Full",'DETAIL SALES'!$C$10:$C$7501,"26")</f>
        <v>0</v>
      </c>
      <c r="DL36" s="149">
        <f>COUNTIFS('DETAIL SALES'!$Q$10:$Q$7501,'FILL RATE MANDATORY STOCK'!BK36,'DETAIL SALES'!$AB$10:$AB$7501,"No",'DETAIL SALES'!$C$10:$C$7501,"26")</f>
        <v>0</v>
      </c>
      <c r="DM36" s="149">
        <f>COUNTIFS('DETAIL SALES'!$Q$10:$Q$7501,'FILL RATE MANDATORY STOCK'!BK36,'DETAIL SALES'!$AB$10:$AB$7501,"Full",'DETAIL SALES'!$C$10:$C$7501,"27")</f>
        <v>0</v>
      </c>
      <c r="DN36" s="149">
        <f>COUNTIFS('DETAIL SALES'!$Q$10:$Q$7501,'FILL RATE MANDATORY STOCK'!BK36,'DETAIL SALES'!$AB$10:$AB$7501,"No",'DETAIL SALES'!$C$10:$C$7501,"27")</f>
        <v>0</v>
      </c>
      <c r="DO36" s="316">
        <f>COUNTIFS('DETAIL SALES'!$Q$10:$Q$7501,'FILL RATE MANDATORY STOCK'!BK36,'DETAIL SALES'!$AB$10:$AB$7501,"Full",'DETAIL SALES'!$C$10:$C$7501,"28")</f>
        <v>0</v>
      </c>
      <c r="DP36" s="316">
        <f>COUNTIFS('DETAIL SALES'!$Q$10:$Q$7501,'FILL RATE MANDATORY STOCK'!BK36,'DETAIL SALES'!$AB$10:$AB$7501,"No",'DETAIL SALES'!$C$10:$C$7501,"28")</f>
        <v>0</v>
      </c>
      <c r="DQ36" s="149">
        <f>COUNTIFS('DETAIL SALES'!$Q$10:$Q$7501,'FILL RATE MANDATORY STOCK'!BK36,'DETAIL SALES'!$AB$10:$AB$7501,"Full",'DETAIL SALES'!$C$10:$C$7501,"29")</f>
        <v>0</v>
      </c>
      <c r="DR36" s="149">
        <f>COUNTIFS('DETAIL SALES'!$Q$10:$Q$7501,'FILL RATE MANDATORY STOCK'!BK36,'DETAIL SALES'!$AB$10:$AB$7501,"No",'DETAIL SALES'!$C$10:$C$7501,"29")</f>
        <v>0</v>
      </c>
      <c r="DS36" s="149">
        <f>COUNTIFS('DETAIL SALES'!$Q$10:$Q$7501,'FILL RATE MANDATORY STOCK'!BK36,'DETAIL SALES'!$AB$10:$AB$7501,"Full",'DETAIL SALES'!$C$10:$C$7501,"30")</f>
        <v>0</v>
      </c>
      <c r="DT36" s="149">
        <f>COUNTIFS('DETAIL SALES'!$Q$10:$Q$7501,'FILL RATE MANDATORY STOCK'!BK36,'DETAIL SALES'!$AB$10:$AB$7501,"No",'DETAIL SALES'!$C$10:$C$7501,"30")</f>
        <v>0</v>
      </c>
      <c r="DU36" s="149">
        <f>COUNTIFS('DETAIL SALES'!$Q$10:$Q$7501,'FILL RATE MANDATORY STOCK'!\,'DETAIL SALES'!$AB$10:$AB$7501,"Full",'DETAIL SALES'!$C$10:$C$7501,"31")</f>
        <v>0</v>
      </c>
      <c r="DV36" s="153">
        <f>COUNTIFS('DETAIL SALES'!$Q$10:$Q$7501,'FILL RATE MANDATORY STOCK'!BK36,'DETAIL SALES'!$AB$10:$AB$7501,"No",'DETAIL SALES'!$C$10:$C$7501,"31")</f>
        <v>0</v>
      </c>
      <c r="DW36" s="271">
        <f t="shared" si="17"/>
        <v>0</v>
      </c>
      <c r="DX36" s="150">
        <f t="shared" si="17"/>
        <v>0</v>
      </c>
      <c r="DY36" s="150">
        <f t="shared" si="18"/>
        <v>0</v>
      </c>
      <c r="DZ36" s="272" t="e">
        <f t="shared" si="19"/>
        <v>#DIV/0!</v>
      </c>
    </row>
    <row r="37" spans="1:130" s="141" customFormat="1">
      <c r="A37" s="134">
        <v>28</v>
      </c>
      <c r="B37" s="286"/>
      <c r="C37" s="146">
        <f t="shared" si="8"/>
        <v>0</v>
      </c>
      <c r="D37" s="146">
        <f t="shared" si="9"/>
        <v>1</v>
      </c>
      <c r="E37" s="146">
        <f t="shared" si="10"/>
        <v>1900</v>
      </c>
      <c r="F37" s="287"/>
      <c r="G37" s="287"/>
      <c r="H37" s="287"/>
      <c r="I37" s="288"/>
      <c r="J37" s="287"/>
      <c r="K37" s="288"/>
      <c r="L37" s="134"/>
      <c r="M37" s="133"/>
      <c r="N37" s="288"/>
      <c r="O37" s="134"/>
      <c r="P37" s="166"/>
      <c r="Q37" s="289"/>
      <c r="R37" s="165"/>
      <c r="S37" s="290"/>
      <c r="T37" s="290"/>
      <c r="U37" s="290"/>
      <c r="V37" s="290"/>
      <c r="W37" s="166"/>
      <c r="X37" s="87"/>
      <c r="Y37" s="418">
        <f t="shared" si="11"/>
        <v>0</v>
      </c>
      <c r="Z37" s="291">
        <f t="shared" si="12"/>
        <v>0</v>
      </c>
      <c r="AA37" s="163"/>
      <c r="AB37" s="177" t="str">
        <f t="shared" si="13"/>
        <v/>
      </c>
      <c r="AC37" s="283" t="str">
        <f t="shared" si="14"/>
        <v/>
      </c>
      <c r="AD37" s="283" t="str">
        <f t="shared" si="15"/>
        <v/>
      </c>
      <c r="AE37" s="163"/>
      <c r="AF37" s="162"/>
      <c r="AJ37" s="390"/>
      <c r="AK37" s="443"/>
      <c r="AL37" s="386"/>
      <c r="AN37" s="415" t="s">
        <v>443</v>
      </c>
      <c r="AP37" s="581"/>
      <c r="AQ37" s="443" t="s">
        <v>622</v>
      </c>
      <c r="AR37" s="386"/>
      <c r="AS37" s="386"/>
      <c r="AT37" s="386"/>
      <c r="AU37" s="386"/>
      <c r="AV37" s="386"/>
      <c r="AW37" s="386" t="e">
        <f t="shared" si="24"/>
        <v>#DIV/0!</v>
      </c>
      <c r="AX37" s="386"/>
      <c r="AY37" s="386"/>
      <c r="AZ37" s="386" t="e">
        <f t="shared" si="25"/>
        <v>#DIV/0!</v>
      </c>
      <c r="BD37" s="781"/>
      <c r="BE37" s="100">
        <f>MAX(BE33:BE36)+1</f>
        <v>26</v>
      </c>
      <c r="BF37" s="100" t="s">
        <v>298</v>
      </c>
      <c r="BG37" s="100" t="s">
        <v>306</v>
      </c>
      <c r="BH37" s="149" t="s">
        <v>190</v>
      </c>
      <c r="BI37" s="169" t="e">
        <f>VLOOKUP(BH37,#REF!,8,FALSE)</f>
        <v>#REF!</v>
      </c>
      <c r="BJ37" s="224">
        <v>20000</v>
      </c>
      <c r="BK37" s="154">
        <v>1</v>
      </c>
      <c r="BL37" s="153">
        <v>4.833333333333333</v>
      </c>
      <c r="BM37" s="594">
        <f>COUNTIFS('DETAIL SALES'!$Q$10:$Q$7501,'FILL RATE MANDATORY STOCK'!BK37,'DETAIL SALES'!$AB$10:$AB$7501,"Full",'DETAIL SALES'!$C$10:$C$7501,"1")</f>
        <v>0</v>
      </c>
      <c r="BN37" s="149">
        <f>COUNTIFS('DETAIL SALES'!$Q$10:$Q$7501,'FILL RATE MANDATORY STOCK'!BK37,'DETAIL SALES'!$AB$10:$AB$7501,"No",'DETAIL SALES'!$C$10:$C$7501,"1")</f>
        <v>0</v>
      </c>
      <c r="BO37" s="149">
        <f>COUNTIFS('DETAIL SALES'!$Q$10:$Q$7501,'FILL RATE MANDATORY STOCK'!BK37,'DETAIL SALES'!$AB$10:$AB$7501,"Full",'DETAIL SALES'!$C$10:$C$7501,"2")</f>
        <v>0</v>
      </c>
      <c r="BP37" s="149">
        <f>COUNTIFS('DETAIL SALES'!$Q$10:$Q$7501,'FILL RATE MANDATORY STOCK'!BK37,'DETAIL SALES'!$AB$10:$AB$7501,"No",'DETAIL SALES'!$C$10:$C$7501,"2")</f>
        <v>0</v>
      </c>
      <c r="BQ37" s="149">
        <f>COUNTIFS('DETAIL SALES'!$Q$10:$Q$7501,'FILL RATE MANDATORY STOCK'!BK37,'DETAIL SALES'!$AB$10:$AB$7501,"Full",'DETAIL SALES'!$C$10:$C$7501,"3")</f>
        <v>0</v>
      </c>
      <c r="BR37" s="149">
        <f>COUNTIFS('DETAIL SALES'!$Q$10:$Q$7501,'FILL RATE MANDATORY STOCK'!BK37,'DETAIL SALES'!$AB$10:$AB$7501,"No",'DETAIL SALES'!$C$10:$C$7501,"3")</f>
        <v>0</v>
      </c>
      <c r="BS37" s="149">
        <f>COUNTIFS('DETAIL SALES'!$Q$10:$Q$7501,'FILL RATE MANDATORY STOCK'!BK37,'DETAIL SALES'!$AB$10:$AB$7501,"Full",'DETAIL SALES'!$C$10:$C$7501,"4")</f>
        <v>0</v>
      </c>
      <c r="BT37" s="149">
        <f>COUNTIFS('DETAIL SALES'!$Q$10:$Q$7501,'FILL RATE MANDATORY STOCK'!BK37,'DETAIL SALES'!$AB$10:$AB$7501,"No",'DETAIL SALES'!$C$10:$C$7501,"4")</f>
        <v>0</v>
      </c>
      <c r="BU37" s="149">
        <f>COUNTIFS('DETAIL SALES'!$Q$10:$Q$7501,'FILL RATE MANDATORY STOCK'!BK37,'DETAIL SALES'!$AB$10:$AB$7501,"Full",'DETAIL SALES'!$C$10:$C$7501,"5")</f>
        <v>0</v>
      </c>
      <c r="BV37" s="149">
        <f>COUNTIFS('DETAIL SALES'!$Q$10:$Q$7501,'FILL RATE MANDATORY STOCK'!BK37,'DETAIL SALES'!$AB$10:$AB$7501,"No",'DETAIL SALES'!$C$10:$C$7501,"5")</f>
        <v>0</v>
      </c>
      <c r="BW37" s="149">
        <f>COUNTIFS('DETAIL SALES'!$Q$10:$Q$7501,'FILL RATE MANDATORY STOCK'!BK37,'DETAIL SALES'!$AB$10:$AB$7501,"Full",'DETAIL SALES'!$C$10:$C$7501,"6")</f>
        <v>0</v>
      </c>
      <c r="BX37" s="149">
        <f>COUNTIFS('DETAIL SALES'!$Q$10:$Q$7501,'FILL RATE MANDATORY STOCK'!BK37,'DETAIL SALES'!$AB$10:$AB$7501,"No",'DETAIL SALES'!$C$10:$C$7501,"6")</f>
        <v>0</v>
      </c>
      <c r="BY37" s="316">
        <f>COUNTIFS('DETAIL SALES'!$Q$10:$Q$7501,'FILL RATE MANDATORY STOCK'!BK37,'DETAIL SALES'!$AB$10:$AB$7501,"Full",'DETAIL SALES'!$C$10:$C$7501,"7")</f>
        <v>0</v>
      </c>
      <c r="BZ37" s="316">
        <f>COUNTIFS('DETAIL SALES'!$Q$10:$Q$7501,'FILL RATE MANDATORY STOCK'!BK37,'DETAIL SALES'!$AB$10:$AB$7501,"No",'DETAIL SALES'!$C$10:$C$7501,"7")</f>
        <v>0</v>
      </c>
      <c r="CA37" s="149">
        <f>COUNTIFS('DETAIL SALES'!$Q$10:$Q$7501,'FILL RATE MANDATORY STOCK'!BK37,'DETAIL SALES'!$AB$10:$AB$7501,"Full",'DETAIL SALES'!$C$10:$C$7501,"8")</f>
        <v>0</v>
      </c>
      <c r="CB37" s="149">
        <f>COUNTIFS('DETAIL SALES'!$Q$10:$Q$7501,'FILL RATE MANDATORY STOCK'!BK37,'DETAIL SALES'!$AB$10:$AB$7501,"No",'DETAIL SALES'!$C$10:$C$7501,"8")</f>
        <v>0</v>
      </c>
      <c r="CC37" s="149">
        <f>COUNTIFS('DETAIL SALES'!$Q$10:$Q$7501,'FILL RATE MANDATORY STOCK'!BK37,'DETAIL SALES'!$AB$10:$AB$7501,"Full",'DETAIL SALES'!$C$10:$C$7501,"9")</f>
        <v>0</v>
      </c>
      <c r="CD37" s="149">
        <f>COUNTIFS('DETAIL SALES'!$Q$10:$Q$7501,'FILL RATE MANDATORY STOCK'!BK37,'DETAIL SALES'!$AB$10:$AB$7501,"No",'DETAIL SALES'!$C$10:$C$7501,"9")</f>
        <v>0</v>
      </c>
      <c r="CE37" s="149">
        <f>COUNTIFS('DETAIL SALES'!$Q$10:$Q$7501,'FILL RATE MANDATORY STOCK'!BK37,'DETAIL SALES'!$AB$10:$AB$7501,"Full",'DETAIL SALES'!$C$10:$C$7501,"10")</f>
        <v>0</v>
      </c>
      <c r="CF37" s="149">
        <f>COUNTIFS('DETAIL SALES'!$Q$10:$Q$7501,'FILL RATE MANDATORY STOCK'!BK37,'DETAIL SALES'!$AB$10:$AB$7501,"No",'DETAIL SALES'!$C$10:$C$7501,"10")</f>
        <v>0</v>
      </c>
      <c r="CG37" s="149">
        <f>COUNTIFS('DETAIL SALES'!$Q$10:$Q$7501,'FILL RATE MANDATORY STOCK'!BK37,'DETAIL SALES'!$AB$10:$AB$7501,"Full",'DETAIL SALES'!$C$10:$C$7501,"11")</f>
        <v>0</v>
      </c>
      <c r="CH37" s="149">
        <f>COUNTIFS('DETAIL SALES'!$Q$10:$Q$7501,'FILL RATE MANDATORY STOCK'!BK37,'DETAIL SALES'!$AB$10:$AB$7501,"No",'DETAIL SALES'!$C$10:$C$7501,"11")</f>
        <v>0</v>
      </c>
      <c r="CI37" s="149">
        <f>COUNTIFS('DETAIL SALES'!$Q$10:$Q$7501,'FILL RATE MANDATORY STOCK'!BK37,'DETAIL SALES'!$AB$10:$AB$7501,"Full",'DETAIL SALES'!$C$10:$C$7501,"12")</f>
        <v>0</v>
      </c>
      <c r="CJ37" s="149">
        <f>COUNTIFS('DETAIL SALES'!$Q$10:$Q$7501,'FILL RATE MANDATORY STOCK'!BK37,'DETAIL SALES'!$AB$10:$AB$7501,"No",'DETAIL SALES'!$C$10:$C$7501,"12")</f>
        <v>0</v>
      </c>
      <c r="CK37" s="149">
        <f>COUNTIFS('DETAIL SALES'!$Q$10:$Q$7501,'FILL RATE MANDATORY STOCK'!BK37,'DETAIL SALES'!$AB$10:$AB$7501,"Full",'DETAIL SALES'!$C$10:$C$7501,"13")</f>
        <v>0</v>
      </c>
      <c r="CL37" s="149">
        <f>COUNTIFS('DETAIL SALES'!$Q$10:$Q$7501,'FILL RATE MANDATORY STOCK'!BK37,'DETAIL SALES'!$AB$10:$AB$7501,"No",'DETAIL SALES'!$C$10:$C$7501,"13")</f>
        <v>0</v>
      </c>
      <c r="CM37" s="316">
        <f>COUNTIFS('DETAIL SALES'!$Q$10:$Q$7501,'FILL RATE MANDATORY STOCK'!BK37,'DETAIL SALES'!$AB$10:$AB$7501,"Full",'DETAIL SALES'!$C$10:$C$7501,"14")</f>
        <v>0</v>
      </c>
      <c r="CN37" s="316">
        <f>COUNTIFS('DETAIL SALES'!$Q$10:$Q$7501,'FILL RATE MANDATORY STOCK'!BK37,'DETAIL SALES'!$AB$10:$AB$7501,"No",'DETAIL SALES'!$C$10:$C$7501,"14")</f>
        <v>0</v>
      </c>
      <c r="CO37" s="149">
        <f>COUNTIFS('DETAIL SALES'!$Q$10:$Q$7501,'FILL RATE MANDATORY STOCK'!BK37,'DETAIL SALES'!$AB$10:$AB$7501,"Full",'DETAIL SALES'!$C$10:$C$7501,"15")</f>
        <v>0</v>
      </c>
      <c r="CP37" s="149">
        <f>COUNTIFS('DETAIL SALES'!$Q$10:$Q$7501,'FILL RATE MANDATORY STOCK'!BK37,'DETAIL SALES'!$AB$10:$AB$7501,"No",'DETAIL SALES'!$C$10:$C$7501,"15")</f>
        <v>0</v>
      </c>
      <c r="CQ37" s="149">
        <f>COUNTIFS('DETAIL SALES'!$Q$10:$Q$7501,'FILL RATE MANDATORY STOCK'!BK37,'DETAIL SALES'!$AB$10:$AB$7501,"Full",'DETAIL SALES'!$C$10:$C$7501,"16")</f>
        <v>0</v>
      </c>
      <c r="CR37" s="149">
        <f>COUNTIFS('DETAIL SALES'!$Q$10:$Q$7501,'FILL RATE MANDATORY STOCK'!BK37,'DETAIL SALES'!$AB$10:$AB$7501,"No",'DETAIL SALES'!$C$10:$C$7501,"16")</f>
        <v>0</v>
      </c>
      <c r="CS37" s="149">
        <f>COUNTIFS('DETAIL SALES'!$Q$10:$Q$7501,'FILL RATE MANDATORY STOCK'!BK37,'DETAIL SALES'!$AB$10:$AB$7501,"Full",'DETAIL SALES'!$C$10:$C$7501,"17")</f>
        <v>0</v>
      </c>
      <c r="CT37" s="149">
        <f>COUNTIFS('DETAIL SALES'!$Q$10:$Q$7501,'FILL RATE MANDATORY STOCK'!BK37,'DETAIL SALES'!$AB$10:$AB$7501,"No",'DETAIL SALES'!$C$10:$C$7501,"17")</f>
        <v>0</v>
      </c>
      <c r="CU37" s="149">
        <f>COUNTIFS('DETAIL SALES'!$Q$10:$Q$7501,'FILL RATE MANDATORY STOCK'!BK37,'DETAIL SALES'!$AB$10:$AB$7501,"Full",'DETAIL SALES'!$C$10:$C$7501,"18")</f>
        <v>0</v>
      </c>
      <c r="CV37" s="149">
        <f>COUNTIFS('DETAIL SALES'!$Q$10:$Q$7501,'FILL RATE MANDATORY STOCK'!BK37,'DETAIL SALES'!$AB$10:$AB$7501,"No",'DETAIL SALES'!$C$10:$C$7501,"18")</f>
        <v>0</v>
      </c>
      <c r="CW37" s="149">
        <f>COUNTIFS('DETAIL SALES'!$Q$10:$Q$7501,'FILL RATE MANDATORY STOCK'!BK37,'DETAIL SALES'!$AB$10:$AB$7501,"Full",'DETAIL SALES'!$C$10:$C$7501,"19")</f>
        <v>0</v>
      </c>
      <c r="CX37" s="149">
        <f>COUNTIFS('DETAIL SALES'!$Q$10:$Q$7501,'FILL RATE MANDATORY STOCK'!BK37,'DETAIL SALES'!$AB$10:$AB$7501,"No",'DETAIL SALES'!$C$10:$C$7501,"19")</f>
        <v>0</v>
      </c>
      <c r="CY37" s="149">
        <f>COUNTIFS('DETAIL SALES'!$Q$10:$Q$7501,'FILL RATE MANDATORY STOCK'!BK37,'DETAIL SALES'!$AB$10:$AB$7501,"Full",'DETAIL SALES'!$C$10:$C$7501,"20")</f>
        <v>0</v>
      </c>
      <c r="CZ37" s="149">
        <f>COUNTIFS('DETAIL SALES'!$Q$10:$Q$7501,'FILL RATE MANDATORY STOCK'!BK37,'DETAIL SALES'!$AB$10:$AB$7501,"No",'DETAIL SALES'!$C$10:$C$7501,"20")</f>
        <v>0</v>
      </c>
      <c r="DA37" s="316">
        <f>COUNTIFS('DETAIL SALES'!$Q$10:$Q$7501,'FILL RATE MANDATORY STOCK'!BK37,'DETAIL SALES'!$AB$10:$AB$7501,"Full",'DETAIL SALES'!$C$10:$C$7501,"21")</f>
        <v>0</v>
      </c>
      <c r="DB37" s="316">
        <f>COUNTIFS('DETAIL SALES'!$Q$10:$Q$7501,'FILL RATE MANDATORY STOCK'!BK37,'DETAIL SALES'!$AB$10:$AB$7501,"No",'DETAIL SALES'!$C$10:$C$7501,"21")</f>
        <v>0</v>
      </c>
      <c r="DC37" s="149">
        <f>COUNTIFS('DETAIL SALES'!$Q$10:$Q$7501,'FILL RATE MANDATORY STOCK'!BK37,'DETAIL SALES'!$AB$10:$AB$7501,"Full",'DETAIL SALES'!$C$10:$C$7501,"22")</f>
        <v>0</v>
      </c>
      <c r="DD37" s="149">
        <f>COUNTIFS('DETAIL SALES'!$Q$10:$Q$7501,'FILL RATE MANDATORY STOCK'!BK37,'DETAIL SALES'!$AB$10:$AB$7501,"No",'DETAIL SALES'!$C$10:$C$7501,"22")</f>
        <v>0</v>
      </c>
      <c r="DE37" s="149">
        <f>COUNTIFS('DETAIL SALES'!$Q$10:$Q$7501,'FILL RATE MANDATORY STOCK'!BK37,'DETAIL SALES'!$AB$10:$AB$7501,"Full",'DETAIL SALES'!$C$10:$C$7501,"23")</f>
        <v>0</v>
      </c>
      <c r="DF37" s="149">
        <f>COUNTIFS('DETAIL SALES'!$Q$10:$Q$7501,'FILL RATE MANDATORY STOCK'!BK37,'DETAIL SALES'!$AB$10:$AB$7501,"No",'DETAIL SALES'!$C$10:$C$7501,"23")</f>
        <v>0</v>
      </c>
      <c r="DG37" s="149">
        <f>COUNTIFS('DETAIL SALES'!$Q$10:$Q$7501,'FILL RATE MANDATORY STOCK'!BK37,'DETAIL SALES'!$AB$10:$AB$7501,"Full",'DETAIL SALES'!$C$10:$C$7501,"24")</f>
        <v>0</v>
      </c>
      <c r="DH37" s="149">
        <f>COUNTIFS('DETAIL SALES'!$Q$10:$Q$7501,'FILL RATE MANDATORY STOCK'!BK37,'DETAIL SALES'!$AB$10:$AB$7501,"No",'DETAIL SALES'!$C$10:$C$7501,"24")</f>
        <v>0</v>
      </c>
      <c r="DI37" s="149">
        <f>COUNTIFS('DETAIL SALES'!$Q$10:$Q$7501,'FILL RATE MANDATORY STOCK'!BK37,'DETAIL SALES'!$AB$10:$AB$7501,"Full",'DETAIL SALES'!$C$10:$C$7501,"25")</f>
        <v>0</v>
      </c>
      <c r="DJ37" s="149">
        <f>COUNTIFS('DETAIL SALES'!$Q$10:$Q$7501,'FILL RATE MANDATORY STOCK'!BK37,'DETAIL SALES'!$AB$10:$AB$7501,"No",'DETAIL SALES'!$C$10:$C$7501,"25")</f>
        <v>0</v>
      </c>
      <c r="DK37" s="149">
        <f>COUNTIFS('DETAIL SALES'!$Q$10:$Q$7501,'FILL RATE MANDATORY STOCK'!BK37,'DETAIL SALES'!$AB$10:$AB$7501,"Full",'DETAIL SALES'!$C$10:$C$7501,"26")</f>
        <v>0</v>
      </c>
      <c r="DL37" s="149">
        <f>COUNTIFS('DETAIL SALES'!$Q$10:$Q$7501,'FILL RATE MANDATORY STOCK'!BK37,'DETAIL SALES'!$AB$10:$AB$7501,"No",'DETAIL SALES'!$C$10:$C$7501,"26")</f>
        <v>0</v>
      </c>
      <c r="DM37" s="149">
        <f>COUNTIFS('DETAIL SALES'!$Q$10:$Q$7501,'FILL RATE MANDATORY STOCK'!BK37,'DETAIL SALES'!$AB$10:$AB$7501,"Full",'DETAIL SALES'!$C$10:$C$7501,"27")</f>
        <v>0</v>
      </c>
      <c r="DN37" s="149">
        <f>COUNTIFS('DETAIL SALES'!$Q$10:$Q$7501,'FILL RATE MANDATORY STOCK'!BK37,'DETAIL SALES'!$AB$10:$AB$7501,"No",'DETAIL SALES'!$C$10:$C$7501,"27")</f>
        <v>0</v>
      </c>
      <c r="DO37" s="316">
        <f>COUNTIFS('DETAIL SALES'!$Q$10:$Q$7501,'FILL RATE MANDATORY STOCK'!BK37,'DETAIL SALES'!$AB$10:$AB$7501,"Full",'DETAIL SALES'!$C$10:$C$7501,"28")</f>
        <v>0</v>
      </c>
      <c r="DP37" s="316">
        <f>COUNTIFS('DETAIL SALES'!$Q$10:$Q$7501,'FILL RATE MANDATORY STOCK'!BK37,'DETAIL SALES'!$AB$10:$AB$7501,"No",'DETAIL SALES'!$C$10:$C$7501,"28")</f>
        <v>0</v>
      </c>
      <c r="DQ37" s="149">
        <f>COUNTIFS('DETAIL SALES'!$Q$10:$Q$7501,'FILL RATE MANDATORY STOCK'!BK37,'DETAIL SALES'!$AB$10:$AB$7501,"Full",'DETAIL SALES'!$C$10:$C$7501,"29")</f>
        <v>0</v>
      </c>
      <c r="DR37" s="149">
        <f>COUNTIFS('DETAIL SALES'!$Q$10:$Q$7501,'FILL RATE MANDATORY STOCK'!BK37,'DETAIL SALES'!$AB$10:$AB$7501,"No",'DETAIL SALES'!$C$10:$C$7501,"29")</f>
        <v>0</v>
      </c>
      <c r="DS37" s="149">
        <f>COUNTIFS('DETAIL SALES'!$Q$10:$Q$7501,'FILL RATE MANDATORY STOCK'!BK37,'DETAIL SALES'!$AB$10:$AB$7501,"Full",'DETAIL SALES'!$C$10:$C$7501,"30")</f>
        <v>0</v>
      </c>
      <c r="DT37" s="149">
        <f>COUNTIFS('DETAIL SALES'!$Q$10:$Q$7501,'FILL RATE MANDATORY STOCK'!BK37,'DETAIL SALES'!$AB$10:$AB$7501,"No",'DETAIL SALES'!$C$10:$C$7501,"30")</f>
        <v>0</v>
      </c>
      <c r="DU37" s="149">
        <f>COUNTIFS('DETAIL SALES'!$Q$10:$Q$7501,'FILL RATE MANDATORY STOCK'!\,'DETAIL SALES'!$AB$10:$AB$7501,"Full",'DETAIL SALES'!$C$10:$C$7501,"31")</f>
        <v>0</v>
      </c>
      <c r="DV37" s="153">
        <f>COUNTIFS('DETAIL SALES'!$Q$10:$Q$7501,'FILL RATE MANDATORY STOCK'!BK37,'DETAIL SALES'!$AB$10:$AB$7501,"No",'DETAIL SALES'!$C$10:$C$7501,"31")</f>
        <v>0</v>
      </c>
      <c r="DW37" s="271">
        <f t="shared" si="17"/>
        <v>0</v>
      </c>
      <c r="DX37" s="150">
        <f t="shared" si="17"/>
        <v>0</v>
      </c>
      <c r="DY37" s="150">
        <f t="shared" si="18"/>
        <v>0</v>
      </c>
      <c r="DZ37" s="272" t="e">
        <f t="shared" si="19"/>
        <v>#DIV/0!</v>
      </c>
    </row>
    <row r="38" spans="1:130" s="141" customFormat="1">
      <c r="A38" s="134">
        <v>29</v>
      </c>
      <c r="B38" s="286"/>
      <c r="C38" s="146">
        <f t="shared" si="8"/>
        <v>0</v>
      </c>
      <c r="D38" s="146">
        <f t="shared" si="9"/>
        <v>1</v>
      </c>
      <c r="E38" s="146">
        <f t="shared" si="10"/>
        <v>1900</v>
      </c>
      <c r="F38" s="287"/>
      <c r="G38" s="287"/>
      <c r="H38" s="287"/>
      <c r="I38" s="288"/>
      <c r="J38" s="287"/>
      <c r="K38" s="288"/>
      <c r="L38" s="134"/>
      <c r="M38" s="133"/>
      <c r="N38" s="288"/>
      <c r="O38" s="134"/>
      <c r="P38" s="166"/>
      <c r="Q38" s="289"/>
      <c r="R38" s="165"/>
      <c r="S38" s="290"/>
      <c r="T38" s="290"/>
      <c r="U38" s="290"/>
      <c r="V38" s="290"/>
      <c r="W38" s="166"/>
      <c r="X38" s="87"/>
      <c r="Y38" s="418">
        <f t="shared" si="11"/>
        <v>0</v>
      </c>
      <c r="Z38" s="291">
        <f t="shared" si="12"/>
        <v>0</v>
      </c>
      <c r="AA38" s="163"/>
      <c r="AB38" s="177" t="str">
        <f t="shared" si="13"/>
        <v/>
      </c>
      <c r="AC38" s="283" t="str">
        <f t="shared" si="14"/>
        <v/>
      </c>
      <c r="AD38" s="283" t="str">
        <f t="shared" si="15"/>
        <v/>
      </c>
      <c r="AE38" s="163"/>
      <c r="AF38" s="162"/>
      <c r="AJ38" s="389"/>
      <c r="AK38" s="443"/>
      <c r="AL38" s="386"/>
      <c r="AN38" s="415" t="s">
        <v>562</v>
      </c>
      <c r="AP38" s="581"/>
      <c r="AQ38" s="443" t="s">
        <v>522</v>
      </c>
      <c r="AR38" s="386"/>
      <c r="AS38" s="386"/>
      <c r="AT38" s="386"/>
      <c r="AU38" s="386"/>
      <c r="AV38" s="386"/>
      <c r="AW38" s="386" t="e">
        <f t="shared" si="24"/>
        <v>#DIV/0!</v>
      </c>
      <c r="AX38" s="386"/>
      <c r="AY38" s="386"/>
      <c r="AZ38" s="386" t="e">
        <f t="shared" si="25"/>
        <v>#DIV/0!</v>
      </c>
      <c r="BD38" s="781"/>
      <c r="BE38" s="100">
        <f>MAX(BE34:BE37)+1</f>
        <v>27</v>
      </c>
      <c r="BF38" s="100" t="s">
        <v>307</v>
      </c>
      <c r="BG38" s="100" t="s">
        <v>308</v>
      </c>
      <c r="BH38" s="149" t="s">
        <v>93</v>
      </c>
      <c r="BI38" s="169" t="e">
        <f>VLOOKUP(BH38,#REF!,8,FALSE)</f>
        <v>#REF!</v>
      </c>
      <c r="BJ38" s="224">
        <v>50000</v>
      </c>
      <c r="BK38" s="153">
        <v>1</v>
      </c>
      <c r="BL38" s="153">
        <v>0.33333333333333331</v>
      </c>
      <c r="BM38" s="594">
        <f>COUNTIFS('DETAIL SALES'!$Q$10:$Q$7501,'FILL RATE MANDATORY STOCK'!BK38,'DETAIL SALES'!$AB$10:$AB$7501,"Full",'DETAIL SALES'!$C$10:$C$7501,"1")</f>
        <v>0</v>
      </c>
      <c r="BN38" s="149">
        <f>COUNTIFS('DETAIL SALES'!$Q$10:$Q$7501,'FILL RATE MANDATORY STOCK'!BK38,'DETAIL SALES'!$AB$10:$AB$7501,"No",'DETAIL SALES'!$C$10:$C$7501,"1")</f>
        <v>0</v>
      </c>
      <c r="BO38" s="149">
        <f>COUNTIFS('DETAIL SALES'!$Q$10:$Q$7501,'FILL RATE MANDATORY STOCK'!BK38,'DETAIL SALES'!$AB$10:$AB$7501,"Full",'DETAIL SALES'!$C$10:$C$7501,"2")</f>
        <v>0</v>
      </c>
      <c r="BP38" s="149">
        <f>COUNTIFS('DETAIL SALES'!$Q$10:$Q$7501,'FILL RATE MANDATORY STOCK'!BK38,'DETAIL SALES'!$AB$10:$AB$7501,"No",'DETAIL SALES'!$C$10:$C$7501,"2")</f>
        <v>0</v>
      </c>
      <c r="BQ38" s="149">
        <f>COUNTIFS('DETAIL SALES'!$Q$10:$Q$7501,'FILL RATE MANDATORY STOCK'!BK38,'DETAIL SALES'!$AB$10:$AB$7501,"Full",'DETAIL SALES'!$C$10:$C$7501,"3")</f>
        <v>0</v>
      </c>
      <c r="BR38" s="149">
        <f>COUNTIFS('DETAIL SALES'!$Q$10:$Q$7501,'FILL RATE MANDATORY STOCK'!BK38,'DETAIL SALES'!$AB$10:$AB$7501,"No",'DETAIL SALES'!$C$10:$C$7501,"3")</f>
        <v>0</v>
      </c>
      <c r="BS38" s="149">
        <f>COUNTIFS('DETAIL SALES'!$Q$10:$Q$7501,'FILL RATE MANDATORY STOCK'!BK38,'DETAIL SALES'!$AB$10:$AB$7501,"Full",'DETAIL SALES'!$C$10:$C$7501,"4")</f>
        <v>0</v>
      </c>
      <c r="BT38" s="149">
        <f>COUNTIFS('DETAIL SALES'!$Q$10:$Q$7501,'FILL RATE MANDATORY STOCK'!BK38,'DETAIL SALES'!$AB$10:$AB$7501,"No",'DETAIL SALES'!$C$10:$C$7501,"4")</f>
        <v>0</v>
      </c>
      <c r="BU38" s="149">
        <f>COUNTIFS('DETAIL SALES'!$Q$10:$Q$7501,'FILL RATE MANDATORY STOCK'!BK38,'DETAIL SALES'!$AB$10:$AB$7501,"Full",'DETAIL SALES'!$C$10:$C$7501,"5")</f>
        <v>0</v>
      </c>
      <c r="BV38" s="149">
        <f>COUNTIFS('DETAIL SALES'!$Q$10:$Q$7501,'FILL RATE MANDATORY STOCK'!BK38,'DETAIL SALES'!$AB$10:$AB$7501,"No",'DETAIL SALES'!$C$10:$C$7501,"5")</f>
        <v>0</v>
      </c>
      <c r="BW38" s="149">
        <f>COUNTIFS('DETAIL SALES'!$Q$10:$Q$7501,'FILL RATE MANDATORY STOCK'!BK38,'DETAIL SALES'!$AB$10:$AB$7501,"Full",'DETAIL SALES'!$C$10:$C$7501,"6")</f>
        <v>0</v>
      </c>
      <c r="BX38" s="149">
        <f>COUNTIFS('DETAIL SALES'!$Q$10:$Q$7501,'FILL RATE MANDATORY STOCK'!BK38,'DETAIL SALES'!$AB$10:$AB$7501,"No",'DETAIL SALES'!$C$10:$C$7501,"6")</f>
        <v>0</v>
      </c>
      <c r="BY38" s="316">
        <f>COUNTIFS('DETAIL SALES'!$Q$10:$Q$7501,'FILL RATE MANDATORY STOCK'!BK38,'DETAIL SALES'!$AB$10:$AB$7501,"Full",'DETAIL SALES'!$C$10:$C$7501,"7")</f>
        <v>0</v>
      </c>
      <c r="BZ38" s="316">
        <f>COUNTIFS('DETAIL SALES'!$Q$10:$Q$7501,'FILL RATE MANDATORY STOCK'!BK38,'DETAIL SALES'!$AB$10:$AB$7501,"No",'DETAIL SALES'!$C$10:$C$7501,"7")</f>
        <v>0</v>
      </c>
      <c r="CA38" s="149">
        <f>COUNTIFS('DETAIL SALES'!$Q$10:$Q$7501,'FILL RATE MANDATORY STOCK'!BK38,'DETAIL SALES'!$AB$10:$AB$7501,"Full",'DETAIL SALES'!$C$10:$C$7501,"8")</f>
        <v>0</v>
      </c>
      <c r="CB38" s="149">
        <f>COUNTIFS('DETAIL SALES'!$Q$10:$Q$7501,'FILL RATE MANDATORY STOCK'!BK38,'DETAIL SALES'!$AB$10:$AB$7501,"No",'DETAIL SALES'!$C$10:$C$7501,"8")</f>
        <v>0</v>
      </c>
      <c r="CC38" s="149">
        <f>COUNTIFS('DETAIL SALES'!$Q$10:$Q$7501,'FILL RATE MANDATORY STOCK'!BK38,'DETAIL SALES'!$AB$10:$AB$7501,"Full",'DETAIL SALES'!$C$10:$C$7501,"9")</f>
        <v>0</v>
      </c>
      <c r="CD38" s="149">
        <f>COUNTIFS('DETAIL SALES'!$Q$10:$Q$7501,'FILL RATE MANDATORY STOCK'!BK38,'DETAIL SALES'!$AB$10:$AB$7501,"No",'DETAIL SALES'!$C$10:$C$7501,"9")</f>
        <v>0</v>
      </c>
      <c r="CE38" s="149">
        <f>COUNTIFS('DETAIL SALES'!$Q$10:$Q$7501,'FILL RATE MANDATORY STOCK'!BK38,'DETAIL SALES'!$AB$10:$AB$7501,"Full",'DETAIL SALES'!$C$10:$C$7501,"10")</f>
        <v>0</v>
      </c>
      <c r="CF38" s="149">
        <f>COUNTIFS('DETAIL SALES'!$Q$10:$Q$7501,'FILL RATE MANDATORY STOCK'!BK38,'DETAIL SALES'!$AB$10:$AB$7501,"No",'DETAIL SALES'!$C$10:$C$7501,"10")</f>
        <v>0</v>
      </c>
      <c r="CG38" s="149">
        <f>COUNTIFS('DETAIL SALES'!$Q$10:$Q$7501,'FILL RATE MANDATORY STOCK'!BK38,'DETAIL SALES'!$AB$10:$AB$7501,"Full",'DETAIL SALES'!$C$10:$C$7501,"11")</f>
        <v>0</v>
      </c>
      <c r="CH38" s="149">
        <f>COUNTIFS('DETAIL SALES'!$Q$10:$Q$7501,'FILL RATE MANDATORY STOCK'!BK38,'DETAIL SALES'!$AB$10:$AB$7501,"No",'DETAIL SALES'!$C$10:$C$7501,"11")</f>
        <v>0</v>
      </c>
      <c r="CI38" s="149">
        <f>COUNTIFS('DETAIL SALES'!$Q$10:$Q$7501,'FILL RATE MANDATORY STOCK'!BK38,'DETAIL SALES'!$AB$10:$AB$7501,"Full",'DETAIL SALES'!$C$10:$C$7501,"12")</f>
        <v>0</v>
      </c>
      <c r="CJ38" s="149">
        <f>COUNTIFS('DETAIL SALES'!$Q$10:$Q$7501,'FILL RATE MANDATORY STOCK'!BK38,'DETAIL SALES'!$AB$10:$AB$7501,"No",'DETAIL SALES'!$C$10:$C$7501,"12")</f>
        <v>0</v>
      </c>
      <c r="CK38" s="149">
        <f>COUNTIFS('DETAIL SALES'!$Q$10:$Q$7501,'FILL RATE MANDATORY STOCK'!BK38,'DETAIL SALES'!$AB$10:$AB$7501,"Full",'DETAIL SALES'!$C$10:$C$7501,"13")</f>
        <v>0</v>
      </c>
      <c r="CL38" s="149">
        <f>COUNTIFS('DETAIL SALES'!$Q$10:$Q$7501,'FILL RATE MANDATORY STOCK'!BK38,'DETAIL SALES'!$AB$10:$AB$7501,"No",'DETAIL SALES'!$C$10:$C$7501,"13")</f>
        <v>0</v>
      </c>
      <c r="CM38" s="316">
        <f>COUNTIFS('DETAIL SALES'!$Q$10:$Q$7501,'FILL RATE MANDATORY STOCK'!BK38,'DETAIL SALES'!$AB$10:$AB$7501,"Full",'DETAIL SALES'!$C$10:$C$7501,"14")</f>
        <v>0</v>
      </c>
      <c r="CN38" s="316">
        <f>COUNTIFS('DETAIL SALES'!$Q$10:$Q$7501,'FILL RATE MANDATORY STOCK'!BK38,'DETAIL SALES'!$AB$10:$AB$7501,"No",'DETAIL SALES'!$C$10:$C$7501,"14")</f>
        <v>0</v>
      </c>
      <c r="CO38" s="149">
        <f>COUNTIFS('DETAIL SALES'!$Q$10:$Q$7501,'FILL RATE MANDATORY STOCK'!BK38,'DETAIL SALES'!$AB$10:$AB$7501,"Full",'DETAIL SALES'!$C$10:$C$7501,"15")</f>
        <v>0</v>
      </c>
      <c r="CP38" s="149">
        <f>COUNTIFS('DETAIL SALES'!$Q$10:$Q$7501,'FILL RATE MANDATORY STOCK'!BK38,'DETAIL SALES'!$AB$10:$AB$7501,"No",'DETAIL SALES'!$C$10:$C$7501,"15")</f>
        <v>0</v>
      </c>
      <c r="CQ38" s="149">
        <f>COUNTIFS('DETAIL SALES'!$Q$10:$Q$7501,'FILL RATE MANDATORY STOCK'!BK38,'DETAIL SALES'!$AB$10:$AB$7501,"Full",'DETAIL SALES'!$C$10:$C$7501,"16")</f>
        <v>0</v>
      </c>
      <c r="CR38" s="149">
        <f>COUNTIFS('DETAIL SALES'!$Q$10:$Q$7501,'FILL RATE MANDATORY STOCK'!BK38,'DETAIL SALES'!$AB$10:$AB$7501,"No",'DETAIL SALES'!$C$10:$C$7501,"16")</f>
        <v>0</v>
      </c>
      <c r="CS38" s="149">
        <f>COUNTIFS('DETAIL SALES'!$Q$10:$Q$7501,'FILL RATE MANDATORY STOCK'!BK38,'DETAIL SALES'!$AB$10:$AB$7501,"Full",'DETAIL SALES'!$C$10:$C$7501,"17")</f>
        <v>0</v>
      </c>
      <c r="CT38" s="149">
        <f>COUNTIFS('DETAIL SALES'!$Q$10:$Q$7501,'FILL RATE MANDATORY STOCK'!BK38,'DETAIL SALES'!$AB$10:$AB$7501,"No",'DETAIL SALES'!$C$10:$C$7501,"17")</f>
        <v>0</v>
      </c>
      <c r="CU38" s="149">
        <f>COUNTIFS('DETAIL SALES'!$Q$10:$Q$7501,'FILL RATE MANDATORY STOCK'!BK38,'DETAIL SALES'!$AB$10:$AB$7501,"Full",'DETAIL SALES'!$C$10:$C$7501,"18")</f>
        <v>0</v>
      </c>
      <c r="CV38" s="149">
        <f>COUNTIFS('DETAIL SALES'!$Q$10:$Q$7501,'FILL RATE MANDATORY STOCK'!BK38,'DETAIL SALES'!$AB$10:$AB$7501,"No",'DETAIL SALES'!$C$10:$C$7501,"18")</f>
        <v>0</v>
      </c>
      <c r="CW38" s="149">
        <f>COUNTIFS('DETAIL SALES'!$Q$10:$Q$7501,'FILL RATE MANDATORY STOCK'!BK38,'DETAIL SALES'!$AB$10:$AB$7501,"Full",'DETAIL SALES'!$C$10:$C$7501,"19")</f>
        <v>0</v>
      </c>
      <c r="CX38" s="149">
        <f>COUNTIFS('DETAIL SALES'!$Q$10:$Q$7501,'FILL RATE MANDATORY STOCK'!BK38,'DETAIL SALES'!$AB$10:$AB$7501,"No",'DETAIL SALES'!$C$10:$C$7501,"19")</f>
        <v>0</v>
      </c>
      <c r="CY38" s="149">
        <f>COUNTIFS('DETAIL SALES'!$Q$10:$Q$7501,'FILL RATE MANDATORY STOCK'!BK38,'DETAIL SALES'!$AB$10:$AB$7501,"Full",'DETAIL SALES'!$C$10:$C$7501,"20")</f>
        <v>0</v>
      </c>
      <c r="CZ38" s="149">
        <f>COUNTIFS('DETAIL SALES'!$Q$10:$Q$7501,'FILL RATE MANDATORY STOCK'!BK38,'DETAIL SALES'!$AB$10:$AB$7501,"No",'DETAIL SALES'!$C$10:$C$7501,"20")</f>
        <v>0</v>
      </c>
      <c r="DA38" s="316">
        <f>COUNTIFS('DETAIL SALES'!$Q$10:$Q$7501,'FILL RATE MANDATORY STOCK'!BK38,'DETAIL SALES'!$AB$10:$AB$7501,"Full",'DETAIL SALES'!$C$10:$C$7501,"21")</f>
        <v>0</v>
      </c>
      <c r="DB38" s="316">
        <f>COUNTIFS('DETAIL SALES'!$Q$10:$Q$7501,'FILL RATE MANDATORY STOCK'!BK38,'DETAIL SALES'!$AB$10:$AB$7501,"No",'DETAIL SALES'!$C$10:$C$7501,"21")</f>
        <v>0</v>
      </c>
      <c r="DC38" s="149">
        <f>COUNTIFS('DETAIL SALES'!$Q$10:$Q$7501,'FILL RATE MANDATORY STOCK'!BK38,'DETAIL SALES'!$AB$10:$AB$7501,"Full",'DETAIL SALES'!$C$10:$C$7501,"22")</f>
        <v>0</v>
      </c>
      <c r="DD38" s="149">
        <f>COUNTIFS('DETAIL SALES'!$Q$10:$Q$7501,'FILL RATE MANDATORY STOCK'!BK38,'DETAIL SALES'!$AB$10:$AB$7501,"No",'DETAIL SALES'!$C$10:$C$7501,"22")</f>
        <v>0</v>
      </c>
      <c r="DE38" s="149">
        <f>COUNTIFS('DETAIL SALES'!$Q$10:$Q$7501,'FILL RATE MANDATORY STOCK'!BK38,'DETAIL SALES'!$AB$10:$AB$7501,"Full",'DETAIL SALES'!$C$10:$C$7501,"23")</f>
        <v>0</v>
      </c>
      <c r="DF38" s="149">
        <f>COUNTIFS('DETAIL SALES'!$Q$10:$Q$7501,'FILL RATE MANDATORY STOCK'!BK38,'DETAIL SALES'!$AB$10:$AB$7501,"No",'DETAIL SALES'!$C$10:$C$7501,"23")</f>
        <v>0</v>
      </c>
      <c r="DG38" s="149">
        <f>COUNTIFS('DETAIL SALES'!$Q$10:$Q$7501,'FILL RATE MANDATORY STOCK'!BK38,'DETAIL SALES'!$AB$10:$AB$7501,"Full",'DETAIL SALES'!$C$10:$C$7501,"24")</f>
        <v>0</v>
      </c>
      <c r="DH38" s="149">
        <f>COUNTIFS('DETAIL SALES'!$Q$10:$Q$7501,'FILL RATE MANDATORY STOCK'!BK38,'DETAIL SALES'!$AB$10:$AB$7501,"No",'DETAIL SALES'!$C$10:$C$7501,"24")</f>
        <v>0</v>
      </c>
      <c r="DI38" s="149">
        <f>COUNTIFS('DETAIL SALES'!$Q$10:$Q$7501,'FILL RATE MANDATORY STOCK'!BK38,'DETAIL SALES'!$AB$10:$AB$7501,"Full",'DETAIL SALES'!$C$10:$C$7501,"25")</f>
        <v>0</v>
      </c>
      <c r="DJ38" s="149">
        <f>COUNTIFS('DETAIL SALES'!$Q$10:$Q$7501,'FILL RATE MANDATORY STOCK'!BK38,'DETAIL SALES'!$AB$10:$AB$7501,"No",'DETAIL SALES'!$C$10:$C$7501,"25")</f>
        <v>0</v>
      </c>
      <c r="DK38" s="149">
        <f>COUNTIFS('DETAIL SALES'!$Q$10:$Q$7501,'FILL RATE MANDATORY STOCK'!BK38,'DETAIL SALES'!$AB$10:$AB$7501,"Full",'DETAIL SALES'!$C$10:$C$7501,"26")</f>
        <v>0</v>
      </c>
      <c r="DL38" s="149">
        <f>COUNTIFS('DETAIL SALES'!$Q$10:$Q$7501,'FILL RATE MANDATORY STOCK'!BK38,'DETAIL SALES'!$AB$10:$AB$7501,"No",'DETAIL SALES'!$C$10:$C$7501,"26")</f>
        <v>0</v>
      </c>
      <c r="DM38" s="149">
        <f>COUNTIFS('DETAIL SALES'!$Q$10:$Q$7501,'FILL RATE MANDATORY STOCK'!BK38,'DETAIL SALES'!$AB$10:$AB$7501,"Full",'DETAIL SALES'!$C$10:$C$7501,"27")</f>
        <v>0</v>
      </c>
      <c r="DN38" s="149">
        <f>COUNTIFS('DETAIL SALES'!$Q$10:$Q$7501,'FILL RATE MANDATORY STOCK'!BK38,'DETAIL SALES'!$AB$10:$AB$7501,"No",'DETAIL SALES'!$C$10:$C$7501,"27")</f>
        <v>0</v>
      </c>
      <c r="DO38" s="316">
        <f>COUNTIFS('DETAIL SALES'!$Q$10:$Q$7501,'FILL RATE MANDATORY STOCK'!BK38,'DETAIL SALES'!$AB$10:$AB$7501,"Full",'DETAIL SALES'!$C$10:$C$7501,"28")</f>
        <v>0</v>
      </c>
      <c r="DP38" s="316">
        <f>COUNTIFS('DETAIL SALES'!$Q$10:$Q$7501,'FILL RATE MANDATORY STOCK'!BK38,'DETAIL SALES'!$AB$10:$AB$7501,"No",'DETAIL SALES'!$C$10:$C$7501,"28")</f>
        <v>0</v>
      </c>
      <c r="DQ38" s="149">
        <f>COUNTIFS('DETAIL SALES'!$Q$10:$Q$7501,'FILL RATE MANDATORY STOCK'!BK38,'DETAIL SALES'!$AB$10:$AB$7501,"Full",'DETAIL SALES'!$C$10:$C$7501,"29")</f>
        <v>0</v>
      </c>
      <c r="DR38" s="149">
        <f>COUNTIFS('DETAIL SALES'!$Q$10:$Q$7501,'FILL RATE MANDATORY STOCK'!BK38,'DETAIL SALES'!$AB$10:$AB$7501,"No",'DETAIL SALES'!$C$10:$C$7501,"29")</f>
        <v>0</v>
      </c>
      <c r="DS38" s="149">
        <f>COUNTIFS('DETAIL SALES'!$Q$10:$Q$7501,'FILL RATE MANDATORY STOCK'!BK38,'DETAIL SALES'!$AB$10:$AB$7501,"Full",'DETAIL SALES'!$C$10:$C$7501,"30")</f>
        <v>0</v>
      </c>
      <c r="DT38" s="149">
        <f>COUNTIFS('DETAIL SALES'!$Q$10:$Q$7501,'FILL RATE MANDATORY STOCK'!BK38,'DETAIL SALES'!$AB$10:$AB$7501,"No",'DETAIL SALES'!$C$10:$C$7501,"30")</f>
        <v>0</v>
      </c>
      <c r="DU38" s="149">
        <f>COUNTIFS('DETAIL SALES'!$Q$10:$Q$7501,'FILL RATE MANDATORY STOCK'!\,'DETAIL SALES'!$AB$10:$AB$7501,"Full",'DETAIL SALES'!$C$10:$C$7501,"31")</f>
        <v>0</v>
      </c>
      <c r="DV38" s="153">
        <f>COUNTIFS('DETAIL SALES'!$Q$10:$Q$7501,'FILL RATE MANDATORY STOCK'!BK38,'DETAIL SALES'!$AB$10:$AB$7501,"No",'DETAIL SALES'!$C$10:$C$7501,"31")</f>
        <v>0</v>
      </c>
      <c r="DW38" s="271">
        <f t="shared" si="17"/>
        <v>0</v>
      </c>
      <c r="DX38" s="150">
        <f t="shared" si="17"/>
        <v>0</v>
      </c>
      <c r="DY38" s="150">
        <f t="shared" si="18"/>
        <v>0</v>
      </c>
      <c r="DZ38" s="272" t="e">
        <f t="shared" si="19"/>
        <v>#DIV/0!</v>
      </c>
    </row>
    <row r="39" spans="1:130" s="141" customFormat="1">
      <c r="A39" s="134">
        <v>30</v>
      </c>
      <c r="B39" s="286"/>
      <c r="C39" s="146">
        <f t="shared" si="8"/>
        <v>0</v>
      </c>
      <c r="D39" s="146">
        <f t="shared" si="9"/>
        <v>1</v>
      </c>
      <c r="E39" s="146">
        <f t="shared" si="10"/>
        <v>1900</v>
      </c>
      <c r="F39" s="287"/>
      <c r="G39" s="287"/>
      <c r="H39" s="287"/>
      <c r="I39" s="288"/>
      <c r="J39" s="287"/>
      <c r="K39" s="288"/>
      <c r="L39" s="134"/>
      <c r="M39" s="133"/>
      <c r="N39" s="288"/>
      <c r="O39" s="134"/>
      <c r="P39" s="166"/>
      <c r="Q39" s="289"/>
      <c r="R39" s="165"/>
      <c r="S39" s="290"/>
      <c r="T39" s="290"/>
      <c r="U39" s="290"/>
      <c r="V39" s="290"/>
      <c r="W39" s="166"/>
      <c r="X39" s="87"/>
      <c r="Y39" s="418">
        <f t="shared" si="11"/>
        <v>0</v>
      </c>
      <c r="Z39" s="291">
        <f t="shared" si="12"/>
        <v>0</v>
      </c>
      <c r="AA39" s="163"/>
      <c r="AB39" s="177" t="str">
        <f t="shared" si="13"/>
        <v/>
      </c>
      <c r="AC39" s="283" t="str">
        <f t="shared" si="14"/>
        <v/>
      </c>
      <c r="AD39" s="283" t="str">
        <f t="shared" si="15"/>
        <v/>
      </c>
      <c r="AE39" s="163"/>
      <c r="AF39" s="162"/>
      <c r="AJ39" s="389"/>
      <c r="AK39" s="443"/>
      <c r="AL39" s="386"/>
      <c r="AN39" s="415" t="s">
        <v>563</v>
      </c>
      <c r="AP39" s="581"/>
      <c r="AQ39" s="443" t="s">
        <v>674</v>
      </c>
      <c r="AR39" s="386"/>
      <c r="AS39" s="386"/>
      <c r="AT39" s="386"/>
      <c r="AU39" s="386"/>
      <c r="AV39" s="386"/>
      <c r="AW39" s="386" t="e">
        <f t="shared" si="24"/>
        <v>#DIV/0!</v>
      </c>
      <c r="AX39" s="386"/>
      <c r="AY39" s="386"/>
      <c r="AZ39" s="386" t="e">
        <f t="shared" si="25"/>
        <v>#DIV/0!</v>
      </c>
      <c r="BD39" s="781"/>
      <c r="BE39" s="100">
        <f t="shared" si="23"/>
        <v>28</v>
      </c>
      <c r="BF39" s="100" t="s">
        <v>309</v>
      </c>
      <c r="BG39" s="100" t="s">
        <v>310</v>
      </c>
      <c r="BH39" s="149" t="s">
        <v>116</v>
      </c>
      <c r="BI39" s="169" t="e">
        <f>VLOOKUP(BH39,#REF!,8,FALSE)</f>
        <v>#REF!</v>
      </c>
      <c r="BJ39" s="224">
        <v>50000</v>
      </c>
      <c r="BK39" s="153">
        <v>1</v>
      </c>
      <c r="BL39" s="153">
        <v>27.166666666666668</v>
      </c>
      <c r="BM39" s="594">
        <f>COUNTIFS('DETAIL SALES'!$Q$10:$Q$7501,'FILL RATE MANDATORY STOCK'!BK39,'DETAIL SALES'!$AB$10:$AB$7501,"Full",'DETAIL SALES'!$C$10:$C$7501,"1")</f>
        <v>0</v>
      </c>
      <c r="BN39" s="149">
        <f>COUNTIFS('DETAIL SALES'!$Q$10:$Q$7501,'FILL RATE MANDATORY STOCK'!BK39,'DETAIL SALES'!$AB$10:$AB$7501,"No",'DETAIL SALES'!$C$10:$C$7501,"1")</f>
        <v>0</v>
      </c>
      <c r="BO39" s="149">
        <f>COUNTIFS('DETAIL SALES'!$Q$10:$Q$7501,'FILL RATE MANDATORY STOCK'!BK39,'DETAIL SALES'!$AB$10:$AB$7501,"Full",'DETAIL SALES'!$C$10:$C$7501,"2")</f>
        <v>0</v>
      </c>
      <c r="BP39" s="149">
        <f>COUNTIFS('DETAIL SALES'!$Q$10:$Q$7501,'FILL RATE MANDATORY STOCK'!BK39,'DETAIL SALES'!$AB$10:$AB$7501,"No",'DETAIL SALES'!$C$10:$C$7501,"2")</f>
        <v>0</v>
      </c>
      <c r="BQ39" s="149">
        <f>COUNTIFS('DETAIL SALES'!$Q$10:$Q$7501,'FILL RATE MANDATORY STOCK'!BK39,'DETAIL SALES'!$AB$10:$AB$7501,"Full",'DETAIL SALES'!$C$10:$C$7501,"3")</f>
        <v>0</v>
      </c>
      <c r="BR39" s="149">
        <f>COUNTIFS('DETAIL SALES'!$Q$10:$Q$7501,'FILL RATE MANDATORY STOCK'!BK39,'DETAIL SALES'!$AB$10:$AB$7501,"No",'DETAIL SALES'!$C$10:$C$7501,"3")</f>
        <v>0</v>
      </c>
      <c r="BS39" s="149">
        <f>COUNTIFS('DETAIL SALES'!$Q$10:$Q$7501,'FILL RATE MANDATORY STOCK'!BK39,'DETAIL SALES'!$AB$10:$AB$7501,"Full",'DETAIL SALES'!$C$10:$C$7501,"4")</f>
        <v>0</v>
      </c>
      <c r="BT39" s="149">
        <f>COUNTIFS('DETAIL SALES'!$Q$10:$Q$7501,'FILL RATE MANDATORY STOCK'!BK39,'DETAIL SALES'!$AB$10:$AB$7501,"No",'DETAIL SALES'!$C$10:$C$7501,"4")</f>
        <v>0</v>
      </c>
      <c r="BU39" s="149">
        <f>COUNTIFS('DETAIL SALES'!$Q$10:$Q$7501,'FILL RATE MANDATORY STOCK'!BK39,'DETAIL SALES'!$AB$10:$AB$7501,"Full",'DETAIL SALES'!$C$10:$C$7501,"5")</f>
        <v>0</v>
      </c>
      <c r="BV39" s="149">
        <f>COUNTIFS('DETAIL SALES'!$Q$10:$Q$7501,'FILL RATE MANDATORY STOCK'!BK39,'DETAIL SALES'!$AB$10:$AB$7501,"No",'DETAIL SALES'!$C$10:$C$7501,"5")</f>
        <v>0</v>
      </c>
      <c r="BW39" s="149">
        <f>COUNTIFS('DETAIL SALES'!$Q$10:$Q$7501,'FILL RATE MANDATORY STOCK'!BK39,'DETAIL SALES'!$AB$10:$AB$7501,"Full",'DETAIL SALES'!$C$10:$C$7501,"6")</f>
        <v>0</v>
      </c>
      <c r="BX39" s="149">
        <f>COUNTIFS('DETAIL SALES'!$Q$10:$Q$7501,'FILL RATE MANDATORY STOCK'!BK39,'DETAIL SALES'!$AB$10:$AB$7501,"No",'DETAIL SALES'!$C$10:$C$7501,"6")</f>
        <v>0</v>
      </c>
      <c r="BY39" s="316">
        <f>COUNTIFS('DETAIL SALES'!$Q$10:$Q$7501,'FILL RATE MANDATORY STOCK'!BK39,'DETAIL SALES'!$AB$10:$AB$7501,"Full",'DETAIL SALES'!$C$10:$C$7501,"7")</f>
        <v>0</v>
      </c>
      <c r="BZ39" s="316">
        <f>COUNTIFS('DETAIL SALES'!$Q$10:$Q$7501,'FILL RATE MANDATORY STOCK'!BK39,'DETAIL SALES'!$AB$10:$AB$7501,"No",'DETAIL SALES'!$C$10:$C$7501,"7")</f>
        <v>0</v>
      </c>
      <c r="CA39" s="149">
        <f>COUNTIFS('DETAIL SALES'!$Q$10:$Q$7501,'FILL RATE MANDATORY STOCK'!BK39,'DETAIL SALES'!$AB$10:$AB$7501,"Full",'DETAIL SALES'!$C$10:$C$7501,"8")</f>
        <v>0</v>
      </c>
      <c r="CB39" s="149">
        <f>COUNTIFS('DETAIL SALES'!$Q$10:$Q$7501,'FILL RATE MANDATORY STOCK'!BK39,'DETAIL SALES'!$AB$10:$AB$7501,"No",'DETAIL SALES'!$C$10:$C$7501,"8")</f>
        <v>0</v>
      </c>
      <c r="CC39" s="149">
        <f>COUNTIFS('DETAIL SALES'!$Q$10:$Q$7501,'FILL RATE MANDATORY STOCK'!BK39,'DETAIL SALES'!$AB$10:$AB$7501,"Full",'DETAIL SALES'!$C$10:$C$7501,"9")</f>
        <v>0</v>
      </c>
      <c r="CD39" s="149">
        <f>COUNTIFS('DETAIL SALES'!$Q$10:$Q$7501,'FILL RATE MANDATORY STOCK'!BK39,'DETAIL SALES'!$AB$10:$AB$7501,"No",'DETAIL SALES'!$C$10:$C$7501,"9")</f>
        <v>0</v>
      </c>
      <c r="CE39" s="149">
        <f>COUNTIFS('DETAIL SALES'!$Q$10:$Q$7501,'FILL RATE MANDATORY STOCK'!BK39,'DETAIL SALES'!$AB$10:$AB$7501,"Full",'DETAIL SALES'!$C$10:$C$7501,"10")</f>
        <v>0</v>
      </c>
      <c r="CF39" s="149">
        <f>COUNTIFS('DETAIL SALES'!$Q$10:$Q$7501,'FILL RATE MANDATORY STOCK'!BK39,'DETAIL SALES'!$AB$10:$AB$7501,"No",'DETAIL SALES'!$C$10:$C$7501,"10")</f>
        <v>0</v>
      </c>
      <c r="CG39" s="149">
        <f>COUNTIFS('DETAIL SALES'!$Q$10:$Q$7501,'FILL RATE MANDATORY STOCK'!BK39,'DETAIL SALES'!$AB$10:$AB$7501,"Full",'DETAIL SALES'!$C$10:$C$7501,"11")</f>
        <v>0</v>
      </c>
      <c r="CH39" s="149">
        <f>COUNTIFS('DETAIL SALES'!$Q$10:$Q$7501,'FILL RATE MANDATORY STOCK'!BK39,'DETAIL SALES'!$AB$10:$AB$7501,"No",'DETAIL SALES'!$C$10:$C$7501,"11")</f>
        <v>0</v>
      </c>
      <c r="CI39" s="149">
        <f>COUNTIFS('DETAIL SALES'!$Q$10:$Q$7501,'FILL RATE MANDATORY STOCK'!BK39,'DETAIL SALES'!$AB$10:$AB$7501,"Full",'DETAIL SALES'!$C$10:$C$7501,"12")</f>
        <v>0</v>
      </c>
      <c r="CJ39" s="149">
        <f>COUNTIFS('DETAIL SALES'!$Q$10:$Q$7501,'FILL RATE MANDATORY STOCK'!BK39,'DETAIL SALES'!$AB$10:$AB$7501,"No",'DETAIL SALES'!$C$10:$C$7501,"12")</f>
        <v>0</v>
      </c>
      <c r="CK39" s="149">
        <f>COUNTIFS('DETAIL SALES'!$Q$10:$Q$7501,'FILL RATE MANDATORY STOCK'!BK39,'DETAIL SALES'!$AB$10:$AB$7501,"Full",'DETAIL SALES'!$C$10:$C$7501,"13")</f>
        <v>0</v>
      </c>
      <c r="CL39" s="149">
        <f>COUNTIFS('DETAIL SALES'!$Q$10:$Q$7501,'FILL RATE MANDATORY STOCK'!BK39,'DETAIL SALES'!$AB$10:$AB$7501,"No",'DETAIL SALES'!$C$10:$C$7501,"13")</f>
        <v>0</v>
      </c>
      <c r="CM39" s="316">
        <f>COUNTIFS('DETAIL SALES'!$Q$10:$Q$7501,'FILL RATE MANDATORY STOCK'!BK39,'DETAIL SALES'!$AB$10:$AB$7501,"Full",'DETAIL SALES'!$C$10:$C$7501,"14")</f>
        <v>0</v>
      </c>
      <c r="CN39" s="316">
        <f>COUNTIFS('DETAIL SALES'!$Q$10:$Q$7501,'FILL RATE MANDATORY STOCK'!BK39,'DETAIL SALES'!$AB$10:$AB$7501,"No",'DETAIL SALES'!$C$10:$C$7501,"14")</f>
        <v>0</v>
      </c>
      <c r="CO39" s="149">
        <f>COUNTIFS('DETAIL SALES'!$Q$10:$Q$7501,'FILL RATE MANDATORY STOCK'!BK39,'DETAIL SALES'!$AB$10:$AB$7501,"Full",'DETAIL SALES'!$C$10:$C$7501,"15")</f>
        <v>0</v>
      </c>
      <c r="CP39" s="149">
        <f>COUNTIFS('DETAIL SALES'!$Q$10:$Q$7501,'FILL RATE MANDATORY STOCK'!BK39,'DETAIL SALES'!$AB$10:$AB$7501,"No",'DETAIL SALES'!$C$10:$C$7501,"15")</f>
        <v>0</v>
      </c>
      <c r="CQ39" s="149">
        <f>COUNTIFS('DETAIL SALES'!$Q$10:$Q$7501,'FILL RATE MANDATORY STOCK'!BK39,'DETAIL SALES'!$AB$10:$AB$7501,"Full",'DETAIL SALES'!$C$10:$C$7501,"16")</f>
        <v>0</v>
      </c>
      <c r="CR39" s="149">
        <f>COUNTIFS('DETAIL SALES'!$Q$10:$Q$7501,'FILL RATE MANDATORY STOCK'!BK39,'DETAIL SALES'!$AB$10:$AB$7501,"No",'DETAIL SALES'!$C$10:$C$7501,"16")</f>
        <v>0</v>
      </c>
      <c r="CS39" s="149">
        <f>COUNTIFS('DETAIL SALES'!$Q$10:$Q$7501,'FILL RATE MANDATORY STOCK'!BK39,'DETAIL SALES'!$AB$10:$AB$7501,"Full",'DETAIL SALES'!$C$10:$C$7501,"17")</f>
        <v>0</v>
      </c>
      <c r="CT39" s="149">
        <f>COUNTIFS('DETAIL SALES'!$Q$10:$Q$7501,'FILL RATE MANDATORY STOCK'!BK39,'DETAIL SALES'!$AB$10:$AB$7501,"No",'DETAIL SALES'!$C$10:$C$7501,"17")</f>
        <v>0</v>
      </c>
      <c r="CU39" s="149">
        <f>COUNTIFS('DETAIL SALES'!$Q$10:$Q$7501,'FILL RATE MANDATORY STOCK'!BK39,'DETAIL SALES'!$AB$10:$AB$7501,"Full",'DETAIL SALES'!$C$10:$C$7501,"18")</f>
        <v>0</v>
      </c>
      <c r="CV39" s="149">
        <f>COUNTIFS('DETAIL SALES'!$Q$10:$Q$7501,'FILL RATE MANDATORY STOCK'!BK39,'DETAIL SALES'!$AB$10:$AB$7501,"No",'DETAIL SALES'!$C$10:$C$7501,"18")</f>
        <v>0</v>
      </c>
      <c r="CW39" s="149">
        <f>COUNTIFS('DETAIL SALES'!$Q$10:$Q$7501,'FILL RATE MANDATORY STOCK'!BK39,'DETAIL SALES'!$AB$10:$AB$7501,"Full",'DETAIL SALES'!$C$10:$C$7501,"19")</f>
        <v>0</v>
      </c>
      <c r="CX39" s="149">
        <f>COUNTIFS('DETAIL SALES'!$Q$10:$Q$7501,'FILL RATE MANDATORY STOCK'!BK39,'DETAIL SALES'!$AB$10:$AB$7501,"No",'DETAIL SALES'!$C$10:$C$7501,"19")</f>
        <v>0</v>
      </c>
      <c r="CY39" s="149">
        <f>COUNTIFS('DETAIL SALES'!$Q$10:$Q$7501,'FILL RATE MANDATORY STOCK'!BK39,'DETAIL SALES'!$AB$10:$AB$7501,"Full",'DETAIL SALES'!$C$10:$C$7501,"20")</f>
        <v>0</v>
      </c>
      <c r="CZ39" s="149">
        <f>COUNTIFS('DETAIL SALES'!$Q$10:$Q$7501,'FILL RATE MANDATORY STOCK'!BK39,'DETAIL SALES'!$AB$10:$AB$7501,"No",'DETAIL SALES'!$C$10:$C$7501,"20")</f>
        <v>0</v>
      </c>
      <c r="DA39" s="316">
        <f>COUNTIFS('DETAIL SALES'!$Q$10:$Q$7501,'FILL RATE MANDATORY STOCK'!BK39,'DETAIL SALES'!$AB$10:$AB$7501,"Full",'DETAIL SALES'!$C$10:$C$7501,"21")</f>
        <v>0</v>
      </c>
      <c r="DB39" s="316">
        <f>COUNTIFS('DETAIL SALES'!$Q$10:$Q$7501,'FILL RATE MANDATORY STOCK'!BK39,'DETAIL SALES'!$AB$10:$AB$7501,"No",'DETAIL SALES'!$C$10:$C$7501,"21")</f>
        <v>0</v>
      </c>
      <c r="DC39" s="149">
        <f>COUNTIFS('DETAIL SALES'!$Q$10:$Q$7501,'FILL RATE MANDATORY STOCK'!BK39,'DETAIL SALES'!$AB$10:$AB$7501,"Full",'DETAIL SALES'!$C$10:$C$7501,"22")</f>
        <v>0</v>
      </c>
      <c r="DD39" s="149">
        <f>COUNTIFS('DETAIL SALES'!$Q$10:$Q$7501,'FILL RATE MANDATORY STOCK'!BK39,'DETAIL SALES'!$AB$10:$AB$7501,"No",'DETAIL SALES'!$C$10:$C$7501,"22")</f>
        <v>0</v>
      </c>
      <c r="DE39" s="149">
        <f>COUNTIFS('DETAIL SALES'!$Q$10:$Q$7501,'FILL RATE MANDATORY STOCK'!BK39,'DETAIL SALES'!$AB$10:$AB$7501,"Full",'DETAIL SALES'!$C$10:$C$7501,"23")</f>
        <v>0</v>
      </c>
      <c r="DF39" s="149">
        <f>COUNTIFS('DETAIL SALES'!$Q$10:$Q$7501,'FILL RATE MANDATORY STOCK'!BK39,'DETAIL SALES'!$AB$10:$AB$7501,"No",'DETAIL SALES'!$C$10:$C$7501,"23")</f>
        <v>0</v>
      </c>
      <c r="DG39" s="149">
        <f>COUNTIFS('DETAIL SALES'!$Q$10:$Q$7501,'FILL RATE MANDATORY STOCK'!BK39,'DETAIL SALES'!$AB$10:$AB$7501,"Full",'DETAIL SALES'!$C$10:$C$7501,"24")</f>
        <v>0</v>
      </c>
      <c r="DH39" s="149">
        <f>COUNTIFS('DETAIL SALES'!$Q$10:$Q$7501,'FILL RATE MANDATORY STOCK'!BK39,'DETAIL SALES'!$AB$10:$AB$7501,"No",'DETAIL SALES'!$C$10:$C$7501,"24")</f>
        <v>0</v>
      </c>
      <c r="DI39" s="149">
        <f>COUNTIFS('DETAIL SALES'!$Q$10:$Q$7501,'FILL RATE MANDATORY STOCK'!BK39,'DETAIL SALES'!$AB$10:$AB$7501,"Full",'DETAIL SALES'!$C$10:$C$7501,"25")</f>
        <v>0</v>
      </c>
      <c r="DJ39" s="149">
        <f>COUNTIFS('DETAIL SALES'!$Q$10:$Q$7501,'FILL RATE MANDATORY STOCK'!BK39,'DETAIL SALES'!$AB$10:$AB$7501,"No",'DETAIL SALES'!$C$10:$C$7501,"25")</f>
        <v>0</v>
      </c>
      <c r="DK39" s="149">
        <f>COUNTIFS('DETAIL SALES'!$Q$10:$Q$7501,'FILL RATE MANDATORY STOCK'!BK39,'DETAIL SALES'!$AB$10:$AB$7501,"Full",'DETAIL SALES'!$C$10:$C$7501,"26")</f>
        <v>0</v>
      </c>
      <c r="DL39" s="149">
        <f>COUNTIFS('DETAIL SALES'!$Q$10:$Q$7501,'FILL RATE MANDATORY STOCK'!BK39,'DETAIL SALES'!$AB$10:$AB$7501,"No",'DETAIL SALES'!$C$10:$C$7501,"26")</f>
        <v>0</v>
      </c>
      <c r="DM39" s="149">
        <f>COUNTIFS('DETAIL SALES'!$Q$10:$Q$7501,'FILL RATE MANDATORY STOCK'!BK39,'DETAIL SALES'!$AB$10:$AB$7501,"Full",'DETAIL SALES'!$C$10:$C$7501,"27")</f>
        <v>0</v>
      </c>
      <c r="DN39" s="149">
        <f>COUNTIFS('DETAIL SALES'!$Q$10:$Q$7501,'FILL RATE MANDATORY STOCK'!BK39,'DETAIL SALES'!$AB$10:$AB$7501,"No",'DETAIL SALES'!$C$10:$C$7501,"27")</f>
        <v>0</v>
      </c>
      <c r="DO39" s="316">
        <f>COUNTIFS('DETAIL SALES'!$Q$10:$Q$7501,'FILL RATE MANDATORY STOCK'!BK39,'DETAIL SALES'!$AB$10:$AB$7501,"Full",'DETAIL SALES'!$C$10:$C$7501,"28")</f>
        <v>0</v>
      </c>
      <c r="DP39" s="316">
        <f>COUNTIFS('DETAIL SALES'!$Q$10:$Q$7501,'FILL RATE MANDATORY STOCK'!BK39,'DETAIL SALES'!$AB$10:$AB$7501,"No",'DETAIL SALES'!$C$10:$C$7501,"28")</f>
        <v>0</v>
      </c>
      <c r="DQ39" s="149">
        <f>COUNTIFS('DETAIL SALES'!$Q$10:$Q$7501,'FILL RATE MANDATORY STOCK'!BK39,'DETAIL SALES'!$AB$10:$AB$7501,"Full",'DETAIL SALES'!$C$10:$C$7501,"29")</f>
        <v>0</v>
      </c>
      <c r="DR39" s="149">
        <f>COUNTIFS('DETAIL SALES'!$Q$10:$Q$7501,'FILL RATE MANDATORY STOCK'!BK39,'DETAIL SALES'!$AB$10:$AB$7501,"No",'DETAIL SALES'!$C$10:$C$7501,"29")</f>
        <v>0</v>
      </c>
      <c r="DS39" s="149">
        <f>COUNTIFS('DETAIL SALES'!$Q$10:$Q$7501,'FILL RATE MANDATORY STOCK'!BK39,'DETAIL SALES'!$AB$10:$AB$7501,"Full",'DETAIL SALES'!$C$10:$C$7501,"30")</f>
        <v>0</v>
      </c>
      <c r="DT39" s="149">
        <f>COUNTIFS('DETAIL SALES'!$Q$10:$Q$7501,'FILL RATE MANDATORY STOCK'!BK39,'DETAIL SALES'!$AB$10:$AB$7501,"No",'DETAIL SALES'!$C$10:$C$7501,"30")</f>
        <v>0</v>
      </c>
      <c r="DU39" s="149">
        <f>COUNTIFS('DETAIL SALES'!$Q$10:$Q$7501,'FILL RATE MANDATORY STOCK'!\,'DETAIL SALES'!$AB$10:$AB$7501,"Full",'DETAIL SALES'!$C$10:$C$7501,"31")</f>
        <v>0</v>
      </c>
      <c r="DV39" s="153">
        <f>COUNTIFS('DETAIL SALES'!$Q$10:$Q$7501,'FILL RATE MANDATORY STOCK'!BK39,'DETAIL SALES'!$AB$10:$AB$7501,"No",'DETAIL SALES'!$C$10:$C$7501,"31")</f>
        <v>0</v>
      </c>
      <c r="DW39" s="271">
        <f t="shared" si="17"/>
        <v>0</v>
      </c>
      <c r="DX39" s="150">
        <f t="shared" si="17"/>
        <v>0</v>
      </c>
      <c r="DY39" s="150">
        <f t="shared" si="18"/>
        <v>0</v>
      </c>
      <c r="DZ39" s="272" t="e">
        <f t="shared" si="19"/>
        <v>#DIV/0!</v>
      </c>
    </row>
    <row r="40" spans="1:130" s="141" customFormat="1">
      <c r="A40" s="134">
        <v>31</v>
      </c>
      <c r="B40" s="286"/>
      <c r="C40" s="146">
        <f t="shared" si="8"/>
        <v>0</v>
      </c>
      <c r="D40" s="146">
        <f t="shared" si="9"/>
        <v>1</v>
      </c>
      <c r="E40" s="146">
        <f t="shared" si="10"/>
        <v>1900</v>
      </c>
      <c r="F40" s="287"/>
      <c r="G40" s="287"/>
      <c r="H40" s="287"/>
      <c r="I40" s="288"/>
      <c r="J40" s="287"/>
      <c r="K40" s="288"/>
      <c r="L40" s="134"/>
      <c r="M40" s="133"/>
      <c r="N40" s="288"/>
      <c r="O40" s="134"/>
      <c r="P40" s="166"/>
      <c r="Q40" s="289"/>
      <c r="R40" s="165"/>
      <c r="S40" s="290"/>
      <c r="T40" s="290"/>
      <c r="U40" s="290"/>
      <c r="V40" s="290"/>
      <c r="W40" s="166"/>
      <c r="X40" s="87"/>
      <c r="Y40" s="418">
        <f t="shared" si="11"/>
        <v>0</v>
      </c>
      <c r="Z40" s="291">
        <f t="shared" si="12"/>
        <v>0</v>
      </c>
      <c r="AA40" s="163"/>
      <c r="AB40" s="177" t="str">
        <f t="shared" si="13"/>
        <v/>
      </c>
      <c r="AC40" s="283" t="str">
        <f t="shared" si="14"/>
        <v/>
      </c>
      <c r="AD40" s="283" t="str">
        <f t="shared" si="15"/>
        <v/>
      </c>
      <c r="AE40" s="163"/>
      <c r="AF40" s="162"/>
      <c r="AJ40" s="390"/>
      <c r="AK40" s="443"/>
      <c r="AL40" s="386"/>
      <c r="AN40" s="415" t="s">
        <v>564</v>
      </c>
      <c r="AP40" s="581"/>
      <c r="AQ40" s="443" t="s">
        <v>675</v>
      </c>
      <c r="AR40" s="386"/>
      <c r="AS40" s="386"/>
      <c r="AT40" s="386"/>
      <c r="AU40" s="386"/>
      <c r="AV40" s="386"/>
      <c r="AW40" s="386" t="e">
        <f t="shared" si="24"/>
        <v>#DIV/0!</v>
      </c>
      <c r="AX40" s="386"/>
      <c r="AY40" s="386"/>
      <c r="AZ40" s="386" t="e">
        <f t="shared" si="25"/>
        <v>#DIV/0!</v>
      </c>
      <c r="BD40" s="781"/>
      <c r="BE40" s="100">
        <f t="shared" si="23"/>
        <v>29</v>
      </c>
      <c r="BF40" s="100" t="s">
        <v>307</v>
      </c>
      <c r="BG40" s="100" t="s">
        <v>311</v>
      </c>
      <c r="BH40" s="149" t="s">
        <v>106</v>
      </c>
      <c r="BI40" s="169" t="e">
        <f>VLOOKUP(BH40,#REF!,8,FALSE)</f>
        <v>#REF!</v>
      </c>
      <c r="BJ40" s="224">
        <v>50000</v>
      </c>
      <c r="BK40" s="153">
        <v>1</v>
      </c>
      <c r="BL40" s="153">
        <v>0</v>
      </c>
      <c r="BM40" s="594">
        <f>COUNTIFS('DETAIL SALES'!$Q$10:$Q$7501,'FILL RATE MANDATORY STOCK'!BK40,'DETAIL SALES'!$AB$10:$AB$7501,"Full",'DETAIL SALES'!$C$10:$C$7501,"1")</f>
        <v>0</v>
      </c>
      <c r="BN40" s="149">
        <f>COUNTIFS('DETAIL SALES'!$Q$10:$Q$7501,'FILL RATE MANDATORY STOCK'!BK40,'DETAIL SALES'!$AB$10:$AB$7501,"No",'DETAIL SALES'!$C$10:$C$7501,"1")</f>
        <v>0</v>
      </c>
      <c r="BO40" s="149">
        <f>COUNTIFS('DETAIL SALES'!$Q$10:$Q$7501,'FILL RATE MANDATORY STOCK'!BK40,'DETAIL SALES'!$AB$10:$AB$7501,"Full",'DETAIL SALES'!$C$10:$C$7501,"2")</f>
        <v>0</v>
      </c>
      <c r="BP40" s="149">
        <f>COUNTIFS('DETAIL SALES'!$Q$10:$Q$7501,'FILL RATE MANDATORY STOCK'!BK40,'DETAIL SALES'!$AB$10:$AB$7501,"No",'DETAIL SALES'!$C$10:$C$7501,"2")</f>
        <v>0</v>
      </c>
      <c r="BQ40" s="149">
        <f>COUNTIFS('DETAIL SALES'!$Q$10:$Q$7501,'FILL RATE MANDATORY STOCK'!BK40,'DETAIL SALES'!$AB$10:$AB$7501,"Full",'DETAIL SALES'!$C$10:$C$7501,"3")</f>
        <v>0</v>
      </c>
      <c r="BR40" s="149">
        <f>COUNTIFS('DETAIL SALES'!$Q$10:$Q$7501,'FILL RATE MANDATORY STOCK'!BK40,'DETAIL SALES'!$AB$10:$AB$7501,"No",'DETAIL SALES'!$C$10:$C$7501,"3")</f>
        <v>0</v>
      </c>
      <c r="BS40" s="149">
        <f>COUNTIFS('DETAIL SALES'!$Q$10:$Q$7501,'FILL RATE MANDATORY STOCK'!BK40,'DETAIL SALES'!$AB$10:$AB$7501,"Full",'DETAIL SALES'!$C$10:$C$7501,"4")</f>
        <v>0</v>
      </c>
      <c r="BT40" s="149">
        <f>COUNTIFS('DETAIL SALES'!$Q$10:$Q$7501,'FILL RATE MANDATORY STOCK'!BK40,'DETAIL SALES'!$AB$10:$AB$7501,"No",'DETAIL SALES'!$C$10:$C$7501,"4")</f>
        <v>0</v>
      </c>
      <c r="BU40" s="149">
        <f>COUNTIFS('DETAIL SALES'!$Q$10:$Q$7501,'FILL RATE MANDATORY STOCK'!BK40,'DETAIL SALES'!$AB$10:$AB$7501,"Full",'DETAIL SALES'!$C$10:$C$7501,"5")</f>
        <v>0</v>
      </c>
      <c r="BV40" s="149">
        <f>COUNTIFS('DETAIL SALES'!$Q$10:$Q$7501,'FILL RATE MANDATORY STOCK'!BK40,'DETAIL SALES'!$AB$10:$AB$7501,"No",'DETAIL SALES'!$C$10:$C$7501,"5")</f>
        <v>0</v>
      </c>
      <c r="BW40" s="149">
        <f>COUNTIFS('DETAIL SALES'!$Q$10:$Q$7501,'FILL RATE MANDATORY STOCK'!BK40,'DETAIL SALES'!$AB$10:$AB$7501,"Full",'DETAIL SALES'!$C$10:$C$7501,"6")</f>
        <v>0</v>
      </c>
      <c r="BX40" s="149">
        <f>COUNTIFS('DETAIL SALES'!$Q$10:$Q$7501,'FILL RATE MANDATORY STOCK'!BK40,'DETAIL SALES'!$AB$10:$AB$7501,"No",'DETAIL SALES'!$C$10:$C$7501,"6")</f>
        <v>0</v>
      </c>
      <c r="BY40" s="316">
        <f>COUNTIFS('DETAIL SALES'!$Q$10:$Q$7501,'FILL RATE MANDATORY STOCK'!BK40,'DETAIL SALES'!$AB$10:$AB$7501,"Full",'DETAIL SALES'!$C$10:$C$7501,"7")</f>
        <v>0</v>
      </c>
      <c r="BZ40" s="316">
        <f>COUNTIFS('DETAIL SALES'!$Q$10:$Q$7501,'FILL RATE MANDATORY STOCK'!BK40,'DETAIL SALES'!$AB$10:$AB$7501,"No",'DETAIL SALES'!$C$10:$C$7501,"7")</f>
        <v>0</v>
      </c>
      <c r="CA40" s="149">
        <f>COUNTIFS('DETAIL SALES'!$Q$10:$Q$7501,'FILL RATE MANDATORY STOCK'!BK40,'DETAIL SALES'!$AB$10:$AB$7501,"Full",'DETAIL SALES'!$C$10:$C$7501,"8")</f>
        <v>0</v>
      </c>
      <c r="CB40" s="149">
        <f>COUNTIFS('DETAIL SALES'!$Q$10:$Q$7501,'FILL RATE MANDATORY STOCK'!BK40,'DETAIL SALES'!$AB$10:$AB$7501,"No",'DETAIL SALES'!$C$10:$C$7501,"8")</f>
        <v>0</v>
      </c>
      <c r="CC40" s="149">
        <f>COUNTIFS('DETAIL SALES'!$Q$10:$Q$7501,'FILL RATE MANDATORY STOCK'!BK40,'DETAIL SALES'!$AB$10:$AB$7501,"Full",'DETAIL SALES'!$C$10:$C$7501,"9")</f>
        <v>0</v>
      </c>
      <c r="CD40" s="149">
        <f>COUNTIFS('DETAIL SALES'!$Q$10:$Q$7501,'FILL RATE MANDATORY STOCK'!BK40,'DETAIL SALES'!$AB$10:$AB$7501,"No",'DETAIL SALES'!$C$10:$C$7501,"9")</f>
        <v>0</v>
      </c>
      <c r="CE40" s="149">
        <f>COUNTIFS('DETAIL SALES'!$Q$10:$Q$7501,'FILL RATE MANDATORY STOCK'!BK40,'DETAIL SALES'!$AB$10:$AB$7501,"Full",'DETAIL SALES'!$C$10:$C$7501,"10")</f>
        <v>0</v>
      </c>
      <c r="CF40" s="149">
        <f>COUNTIFS('DETAIL SALES'!$Q$10:$Q$7501,'FILL RATE MANDATORY STOCK'!BK40,'DETAIL SALES'!$AB$10:$AB$7501,"No",'DETAIL SALES'!$C$10:$C$7501,"10")</f>
        <v>0</v>
      </c>
      <c r="CG40" s="149">
        <f>COUNTIFS('DETAIL SALES'!$Q$10:$Q$7501,'FILL RATE MANDATORY STOCK'!BK40,'DETAIL SALES'!$AB$10:$AB$7501,"Full",'DETAIL SALES'!$C$10:$C$7501,"11")</f>
        <v>0</v>
      </c>
      <c r="CH40" s="149">
        <f>COUNTIFS('DETAIL SALES'!$Q$10:$Q$7501,'FILL RATE MANDATORY STOCK'!BK40,'DETAIL SALES'!$AB$10:$AB$7501,"No",'DETAIL SALES'!$C$10:$C$7501,"11")</f>
        <v>0</v>
      </c>
      <c r="CI40" s="149">
        <f>COUNTIFS('DETAIL SALES'!$Q$10:$Q$7501,'FILL RATE MANDATORY STOCK'!BK40,'DETAIL SALES'!$AB$10:$AB$7501,"Full",'DETAIL SALES'!$C$10:$C$7501,"12")</f>
        <v>0</v>
      </c>
      <c r="CJ40" s="149">
        <f>COUNTIFS('DETAIL SALES'!$Q$10:$Q$7501,'FILL RATE MANDATORY STOCK'!BK40,'DETAIL SALES'!$AB$10:$AB$7501,"No",'DETAIL SALES'!$C$10:$C$7501,"12")</f>
        <v>0</v>
      </c>
      <c r="CK40" s="149">
        <f>COUNTIFS('DETAIL SALES'!$Q$10:$Q$7501,'FILL RATE MANDATORY STOCK'!BK40,'DETAIL SALES'!$AB$10:$AB$7501,"Full",'DETAIL SALES'!$C$10:$C$7501,"13")</f>
        <v>0</v>
      </c>
      <c r="CL40" s="149">
        <f>COUNTIFS('DETAIL SALES'!$Q$10:$Q$7501,'FILL RATE MANDATORY STOCK'!BK40,'DETAIL SALES'!$AB$10:$AB$7501,"No",'DETAIL SALES'!$C$10:$C$7501,"13")</f>
        <v>0</v>
      </c>
      <c r="CM40" s="316">
        <f>COUNTIFS('DETAIL SALES'!$Q$10:$Q$7501,'FILL RATE MANDATORY STOCK'!BK40,'DETAIL SALES'!$AB$10:$AB$7501,"Full",'DETAIL SALES'!$C$10:$C$7501,"14")</f>
        <v>0</v>
      </c>
      <c r="CN40" s="316">
        <f>COUNTIFS('DETAIL SALES'!$Q$10:$Q$7501,'FILL RATE MANDATORY STOCK'!BK40,'DETAIL SALES'!$AB$10:$AB$7501,"No",'DETAIL SALES'!$C$10:$C$7501,"14")</f>
        <v>0</v>
      </c>
      <c r="CO40" s="149">
        <f>COUNTIFS('DETAIL SALES'!$Q$10:$Q$7501,'FILL RATE MANDATORY STOCK'!BK40,'DETAIL SALES'!$AB$10:$AB$7501,"Full",'DETAIL SALES'!$C$10:$C$7501,"15")</f>
        <v>0</v>
      </c>
      <c r="CP40" s="149">
        <f>COUNTIFS('DETAIL SALES'!$Q$10:$Q$7501,'FILL RATE MANDATORY STOCK'!BK40,'DETAIL SALES'!$AB$10:$AB$7501,"No",'DETAIL SALES'!$C$10:$C$7501,"15")</f>
        <v>0</v>
      </c>
      <c r="CQ40" s="149">
        <f>COUNTIFS('DETAIL SALES'!$Q$10:$Q$7501,'FILL RATE MANDATORY STOCK'!BK40,'DETAIL SALES'!$AB$10:$AB$7501,"Full",'DETAIL SALES'!$C$10:$C$7501,"16")</f>
        <v>0</v>
      </c>
      <c r="CR40" s="149">
        <f>COUNTIFS('DETAIL SALES'!$Q$10:$Q$7501,'FILL RATE MANDATORY STOCK'!BK40,'DETAIL SALES'!$AB$10:$AB$7501,"No",'DETAIL SALES'!$C$10:$C$7501,"16")</f>
        <v>0</v>
      </c>
      <c r="CS40" s="149">
        <f>COUNTIFS('DETAIL SALES'!$Q$10:$Q$7501,'FILL RATE MANDATORY STOCK'!BK40,'DETAIL SALES'!$AB$10:$AB$7501,"Full",'DETAIL SALES'!$C$10:$C$7501,"17")</f>
        <v>0</v>
      </c>
      <c r="CT40" s="149">
        <f>COUNTIFS('DETAIL SALES'!$Q$10:$Q$7501,'FILL RATE MANDATORY STOCK'!BK40,'DETAIL SALES'!$AB$10:$AB$7501,"No",'DETAIL SALES'!$C$10:$C$7501,"17")</f>
        <v>0</v>
      </c>
      <c r="CU40" s="149">
        <f>COUNTIFS('DETAIL SALES'!$Q$10:$Q$7501,'FILL RATE MANDATORY STOCK'!BK40,'DETAIL SALES'!$AB$10:$AB$7501,"Full",'DETAIL SALES'!$C$10:$C$7501,"18")</f>
        <v>0</v>
      </c>
      <c r="CV40" s="149">
        <f>COUNTIFS('DETAIL SALES'!$Q$10:$Q$7501,'FILL RATE MANDATORY STOCK'!BK40,'DETAIL SALES'!$AB$10:$AB$7501,"No",'DETAIL SALES'!$C$10:$C$7501,"18")</f>
        <v>0</v>
      </c>
      <c r="CW40" s="149">
        <f>COUNTIFS('DETAIL SALES'!$Q$10:$Q$7501,'FILL RATE MANDATORY STOCK'!BK40,'DETAIL SALES'!$AB$10:$AB$7501,"Full",'DETAIL SALES'!$C$10:$C$7501,"19")</f>
        <v>0</v>
      </c>
      <c r="CX40" s="149">
        <f>COUNTIFS('DETAIL SALES'!$Q$10:$Q$7501,'FILL RATE MANDATORY STOCK'!BK40,'DETAIL SALES'!$AB$10:$AB$7501,"No",'DETAIL SALES'!$C$10:$C$7501,"19")</f>
        <v>0</v>
      </c>
      <c r="CY40" s="149">
        <f>COUNTIFS('DETAIL SALES'!$Q$10:$Q$7501,'FILL RATE MANDATORY STOCK'!BK40,'DETAIL SALES'!$AB$10:$AB$7501,"Full",'DETAIL SALES'!$C$10:$C$7501,"20")</f>
        <v>0</v>
      </c>
      <c r="CZ40" s="149">
        <f>COUNTIFS('DETAIL SALES'!$Q$10:$Q$7501,'FILL RATE MANDATORY STOCK'!BK40,'DETAIL SALES'!$AB$10:$AB$7501,"No",'DETAIL SALES'!$C$10:$C$7501,"20")</f>
        <v>0</v>
      </c>
      <c r="DA40" s="316">
        <f>COUNTIFS('DETAIL SALES'!$Q$10:$Q$7501,'FILL RATE MANDATORY STOCK'!BK40,'DETAIL SALES'!$AB$10:$AB$7501,"Full",'DETAIL SALES'!$C$10:$C$7501,"21")</f>
        <v>0</v>
      </c>
      <c r="DB40" s="316">
        <f>COUNTIFS('DETAIL SALES'!$Q$10:$Q$7501,'FILL RATE MANDATORY STOCK'!BK40,'DETAIL SALES'!$AB$10:$AB$7501,"No",'DETAIL SALES'!$C$10:$C$7501,"21")</f>
        <v>0</v>
      </c>
      <c r="DC40" s="149">
        <f>COUNTIFS('DETAIL SALES'!$Q$10:$Q$7501,'FILL RATE MANDATORY STOCK'!BK40,'DETAIL SALES'!$AB$10:$AB$7501,"Full",'DETAIL SALES'!$C$10:$C$7501,"22")</f>
        <v>0</v>
      </c>
      <c r="DD40" s="149">
        <f>COUNTIFS('DETAIL SALES'!$Q$10:$Q$7501,'FILL RATE MANDATORY STOCK'!BK40,'DETAIL SALES'!$AB$10:$AB$7501,"No",'DETAIL SALES'!$C$10:$C$7501,"22")</f>
        <v>0</v>
      </c>
      <c r="DE40" s="149">
        <f>COUNTIFS('DETAIL SALES'!$Q$10:$Q$7501,'FILL RATE MANDATORY STOCK'!BK40,'DETAIL SALES'!$AB$10:$AB$7501,"Full",'DETAIL SALES'!$C$10:$C$7501,"23")</f>
        <v>0</v>
      </c>
      <c r="DF40" s="149">
        <f>COUNTIFS('DETAIL SALES'!$Q$10:$Q$7501,'FILL RATE MANDATORY STOCK'!BK40,'DETAIL SALES'!$AB$10:$AB$7501,"No",'DETAIL SALES'!$C$10:$C$7501,"23")</f>
        <v>0</v>
      </c>
      <c r="DG40" s="149">
        <f>COUNTIFS('DETAIL SALES'!$Q$10:$Q$7501,'FILL RATE MANDATORY STOCK'!BK40,'DETAIL SALES'!$AB$10:$AB$7501,"Full",'DETAIL SALES'!$C$10:$C$7501,"24")</f>
        <v>0</v>
      </c>
      <c r="DH40" s="149">
        <f>COUNTIFS('DETAIL SALES'!$Q$10:$Q$7501,'FILL RATE MANDATORY STOCK'!BK40,'DETAIL SALES'!$AB$10:$AB$7501,"No",'DETAIL SALES'!$C$10:$C$7501,"24")</f>
        <v>0</v>
      </c>
      <c r="DI40" s="149">
        <f>COUNTIFS('DETAIL SALES'!$Q$10:$Q$7501,'FILL RATE MANDATORY STOCK'!BK40,'DETAIL SALES'!$AB$10:$AB$7501,"Full",'DETAIL SALES'!$C$10:$C$7501,"25")</f>
        <v>0</v>
      </c>
      <c r="DJ40" s="149">
        <f>COUNTIFS('DETAIL SALES'!$Q$10:$Q$7501,'FILL RATE MANDATORY STOCK'!BK40,'DETAIL SALES'!$AB$10:$AB$7501,"No",'DETAIL SALES'!$C$10:$C$7501,"25")</f>
        <v>0</v>
      </c>
      <c r="DK40" s="149">
        <f>COUNTIFS('DETAIL SALES'!$Q$10:$Q$7501,'FILL RATE MANDATORY STOCK'!BK40,'DETAIL SALES'!$AB$10:$AB$7501,"Full",'DETAIL SALES'!$C$10:$C$7501,"26")</f>
        <v>0</v>
      </c>
      <c r="DL40" s="149">
        <f>COUNTIFS('DETAIL SALES'!$Q$10:$Q$7501,'FILL RATE MANDATORY STOCK'!BK40,'DETAIL SALES'!$AB$10:$AB$7501,"No",'DETAIL SALES'!$C$10:$C$7501,"26")</f>
        <v>0</v>
      </c>
      <c r="DM40" s="149">
        <f>COUNTIFS('DETAIL SALES'!$Q$10:$Q$7501,'FILL RATE MANDATORY STOCK'!BK40,'DETAIL SALES'!$AB$10:$AB$7501,"Full",'DETAIL SALES'!$C$10:$C$7501,"27")</f>
        <v>0</v>
      </c>
      <c r="DN40" s="149">
        <f>COUNTIFS('DETAIL SALES'!$Q$10:$Q$7501,'FILL RATE MANDATORY STOCK'!BK40,'DETAIL SALES'!$AB$10:$AB$7501,"No",'DETAIL SALES'!$C$10:$C$7501,"27")</f>
        <v>0</v>
      </c>
      <c r="DO40" s="316">
        <f>COUNTIFS('DETAIL SALES'!$Q$10:$Q$7501,'FILL RATE MANDATORY STOCK'!BK40,'DETAIL SALES'!$AB$10:$AB$7501,"Full",'DETAIL SALES'!$C$10:$C$7501,"28")</f>
        <v>0</v>
      </c>
      <c r="DP40" s="316">
        <f>COUNTIFS('DETAIL SALES'!$Q$10:$Q$7501,'FILL RATE MANDATORY STOCK'!BK40,'DETAIL SALES'!$AB$10:$AB$7501,"No",'DETAIL SALES'!$C$10:$C$7501,"28")</f>
        <v>0</v>
      </c>
      <c r="DQ40" s="149">
        <f>COUNTIFS('DETAIL SALES'!$Q$10:$Q$7501,'FILL RATE MANDATORY STOCK'!BK40,'DETAIL SALES'!$AB$10:$AB$7501,"Full",'DETAIL SALES'!$C$10:$C$7501,"29")</f>
        <v>0</v>
      </c>
      <c r="DR40" s="149">
        <f>COUNTIFS('DETAIL SALES'!$Q$10:$Q$7501,'FILL RATE MANDATORY STOCK'!BK40,'DETAIL SALES'!$AB$10:$AB$7501,"No",'DETAIL SALES'!$C$10:$C$7501,"29")</f>
        <v>0</v>
      </c>
      <c r="DS40" s="149">
        <f>COUNTIFS('DETAIL SALES'!$Q$10:$Q$7501,'FILL RATE MANDATORY STOCK'!BK40,'DETAIL SALES'!$AB$10:$AB$7501,"Full",'DETAIL SALES'!$C$10:$C$7501,"30")</f>
        <v>0</v>
      </c>
      <c r="DT40" s="149">
        <f>COUNTIFS('DETAIL SALES'!$Q$10:$Q$7501,'FILL RATE MANDATORY STOCK'!BK40,'DETAIL SALES'!$AB$10:$AB$7501,"No",'DETAIL SALES'!$C$10:$C$7501,"30")</f>
        <v>0</v>
      </c>
      <c r="DU40" s="149">
        <f>COUNTIFS('DETAIL SALES'!$Q$10:$Q$7501,'FILL RATE MANDATORY STOCK'!\,'DETAIL SALES'!$AB$10:$AB$7501,"Full",'DETAIL SALES'!$C$10:$C$7501,"31")</f>
        <v>0</v>
      </c>
      <c r="DV40" s="153">
        <f>COUNTIFS('DETAIL SALES'!$Q$10:$Q$7501,'FILL RATE MANDATORY STOCK'!BK40,'DETAIL SALES'!$AB$10:$AB$7501,"No",'DETAIL SALES'!$C$10:$C$7501,"31")</f>
        <v>0</v>
      </c>
      <c r="DW40" s="271">
        <f t="shared" si="17"/>
        <v>0</v>
      </c>
      <c r="DX40" s="150">
        <f t="shared" si="17"/>
        <v>0</v>
      </c>
      <c r="DY40" s="150">
        <f t="shared" si="18"/>
        <v>0</v>
      </c>
      <c r="DZ40" s="272" t="e">
        <f t="shared" si="19"/>
        <v>#DIV/0!</v>
      </c>
    </row>
    <row r="41" spans="1:130" s="141" customFormat="1">
      <c r="A41" s="134">
        <v>32</v>
      </c>
      <c r="B41" s="286"/>
      <c r="C41" s="146">
        <f t="shared" si="8"/>
        <v>0</v>
      </c>
      <c r="D41" s="146">
        <f t="shared" si="9"/>
        <v>1</v>
      </c>
      <c r="E41" s="146">
        <f t="shared" si="10"/>
        <v>1900</v>
      </c>
      <c r="F41" s="287"/>
      <c r="G41" s="287"/>
      <c r="H41" s="287"/>
      <c r="I41" s="288"/>
      <c r="J41" s="287"/>
      <c r="K41" s="288"/>
      <c r="L41" s="134"/>
      <c r="M41" s="133"/>
      <c r="N41" s="288"/>
      <c r="O41" s="134"/>
      <c r="P41" s="166"/>
      <c r="Q41" s="289"/>
      <c r="R41" s="165"/>
      <c r="S41" s="290"/>
      <c r="T41" s="290"/>
      <c r="U41" s="290"/>
      <c r="V41" s="290"/>
      <c r="W41" s="166"/>
      <c r="X41" s="87"/>
      <c r="Y41" s="418">
        <f t="shared" si="11"/>
        <v>0</v>
      </c>
      <c r="Z41" s="291">
        <f t="shared" si="12"/>
        <v>0</v>
      </c>
      <c r="AA41" s="163"/>
      <c r="AB41" s="177" t="str">
        <f t="shared" si="13"/>
        <v/>
      </c>
      <c r="AC41" s="283" t="str">
        <f t="shared" si="14"/>
        <v/>
      </c>
      <c r="AD41" s="283" t="str">
        <f t="shared" si="15"/>
        <v/>
      </c>
      <c r="AE41" s="163"/>
      <c r="AF41" s="162"/>
      <c r="AJ41" s="389"/>
      <c r="AK41" s="443"/>
      <c r="AL41" s="386"/>
      <c r="AN41" s="415" t="s">
        <v>255</v>
      </c>
      <c r="AP41" s="581"/>
      <c r="AQ41" s="443" t="s">
        <v>18</v>
      </c>
      <c r="AR41" s="386">
        <f>SUM(AR20:AR40)</f>
        <v>0</v>
      </c>
      <c r="AS41" s="386">
        <f t="shared" ref="AS41:AY41" si="26">SUM(AS20:AS40)</f>
        <v>0</v>
      </c>
      <c r="AT41" s="386">
        <f t="shared" si="26"/>
        <v>0</v>
      </c>
      <c r="AU41" s="386">
        <f t="shared" si="26"/>
        <v>0</v>
      </c>
      <c r="AV41" s="386">
        <f t="shared" si="26"/>
        <v>0</v>
      </c>
      <c r="AW41" s="386" t="e">
        <f t="shared" si="24"/>
        <v>#DIV/0!</v>
      </c>
      <c r="AX41" s="386">
        <f t="shared" si="26"/>
        <v>0</v>
      </c>
      <c r="AY41" s="386">
        <f t="shared" si="26"/>
        <v>0</v>
      </c>
      <c r="AZ41" s="386" t="e">
        <f t="shared" ref="AZ41" si="27">AY41/(AX41+AY41)</f>
        <v>#DIV/0!</v>
      </c>
      <c r="BD41" s="781"/>
      <c r="BE41" s="100">
        <f t="shared" si="23"/>
        <v>30</v>
      </c>
      <c r="BF41" s="100" t="s">
        <v>309</v>
      </c>
      <c r="BG41" s="100" t="s">
        <v>312</v>
      </c>
      <c r="BH41" s="149" t="s">
        <v>118</v>
      </c>
      <c r="BI41" s="169" t="e">
        <f>VLOOKUP(BH41,#REF!,8,FALSE)</f>
        <v>#REF!</v>
      </c>
      <c r="BJ41" s="224">
        <v>50000</v>
      </c>
      <c r="BK41" s="153">
        <v>1</v>
      </c>
      <c r="BL41" s="153">
        <v>1.3333333333333333</v>
      </c>
      <c r="BM41" s="594">
        <f>COUNTIFS('DETAIL SALES'!$Q$10:$Q$7501,'FILL RATE MANDATORY STOCK'!BK41,'DETAIL SALES'!$AB$10:$AB$7501,"Full",'DETAIL SALES'!$C$10:$C$7501,"1")</f>
        <v>0</v>
      </c>
      <c r="BN41" s="149">
        <f>COUNTIFS('DETAIL SALES'!$Q$10:$Q$7501,'FILL RATE MANDATORY STOCK'!BK41,'DETAIL SALES'!$AB$10:$AB$7501,"No",'DETAIL SALES'!$C$10:$C$7501,"1")</f>
        <v>0</v>
      </c>
      <c r="BO41" s="149">
        <f>COUNTIFS('DETAIL SALES'!$Q$10:$Q$7501,'FILL RATE MANDATORY STOCK'!BK41,'DETAIL SALES'!$AB$10:$AB$7501,"Full",'DETAIL SALES'!$C$10:$C$7501,"2")</f>
        <v>0</v>
      </c>
      <c r="BP41" s="149">
        <f>COUNTIFS('DETAIL SALES'!$Q$10:$Q$7501,'FILL RATE MANDATORY STOCK'!BK41,'DETAIL SALES'!$AB$10:$AB$7501,"No",'DETAIL SALES'!$C$10:$C$7501,"2")</f>
        <v>0</v>
      </c>
      <c r="BQ41" s="149">
        <f>COUNTIFS('DETAIL SALES'!$Q$10:$Q$7501,'FILL RATE MANDATORY STOCK'!BK41,'DETAIL SALES'!$AB$10:$AB$7501,"Full",'DETAIL SALES'!$C$10:$C$7501,"3")</f>
        <v>0</v>
      </c>
      <c r="BR41" s="149">
        <f>COUNTIFS('DETAIL SALES'!$Q$10:$Q$7501,'FILL RATE MANDATORY STOCK'!BK41,'DETAIL SALES'!$AB$10:$AB$7501,"No",'DETAIL SALES'!$C$10:$C$7501,"3")</f>
        <v>0</v>
      </c>
      <c r="BS41" s="149">
        <f>COUNTIFS('DETAIL SALES'!$Q$10:$Q$7501,'FILL RATE MANDATORY STOCK'!BK41,'DETAIL SALES'!$AB$10:$AB$7501,"Full",'DETAIL SALES'!$C$10:$C$7501,"4")</f>
        <v>0</v>
      </c>
      <c r="BT41" s="149">
        <f>COUNTIFS('DETAIL SALES'!$Q$10:$Q$7501,'FILL RATE MANDATORY STOCK'!BK41,'DETAIL SALES'!$AB$10:$AB$7501,"No",'DETAIL SALES'!$C$10:$C$7501,"4")</f>
        <v>0</v>
      </c>
      <c r="BU41" s="149">
        <f>COUNTIFS('DETAIL SALES'!$Q$10:$Q$7501,'FILL RATE MANDATORY STOCK'!BK41,'DETAIL SALES'!$AB$10:$AB$7501,"Full",'DETAIL SALES'!$C$10:$C$7501,"5")</f>
        <v>0</v>
      </c>
      <c r="BV41" s="149">
        <f>COUNTIFS('DETAIL SALES'!$Q$10:$Q$7501,'FILL RATE MANDATORY STOCK'!BK41,'DETAIL SALES'!$AB$10:$AB$7501,"No",'DETAIL SALES'!$C$10:$C$7501,"5")</f>
        <v>0</v>
      </c>
      <c r="BW41" s="149">
        <f>COUNTIFS('DETAIL SALES'!$Q$10:$Q$7501,'FILL RATE MANDATORY STOCK'!BK41,'DETAIL SALES'!$AB$10:$AB$7501,"Full",'DETAIL SALES'!$C$10:$C$7501,"6")</f>
        <v>0</v>
      </c>
      <c r="BX41" s="149">
        <f>COUNTIFS('DETAIL SALES'!$Q$10:$Q$7501,'FILL RATE MANDATORY STOCK'!BK41,'DETAIL SALES'!$AB$10:$AB$7501,"No",'DETAIL SALES'!$C$10:$C$7501,"6")</f>
        <v>0</v>
      </c>
      <c r="BY41" s="316">
        <f>COUNTIFS('DETAIL SALES'!$Q$10:$Q$7501,'FILL RATE MANDATORY STOCK'!BK41,'DETAIL SALES'!$AB$10:$AB$7501,"Full",'DETAIL SALES'!$C$10:$C$7501,"7")</f>
        <v>0</v>
      </c>
      <c r="BZ41" s="316">
        <f>COUNTIFS('DETAIL SALES'!$Q$10:$Q$7501,'FILL RATE MANDATORY STOCK'!BK41,'DETAIL SALES'!$AB$10:$AB$7501,"No",'DETAIL SALES'!$C$10:$C$7501,"7")</f>
        <v>0</v>
      </c>
      <c r="CA41" s="149">
        <f>COUNTIFS('DETAIL SALES'!$Q$10:$Q$7501,'FILL RATE MANDATORY STOCK'!BK41,'DETAIL SALES'!$AB$10:$AB$7501,"Full",'DETAIL SALES'!$C$10:$C$7501,"8")</f>
        <v>0</v>
      </c>
      <c r="CB41" s="149">
        <f>COUNTIFS('DETAIL SALES'!$Q$10:$Q$7501,'FILL RATE MANDATORY STOCK'!BK41,'DETAIL SALES'!$AB$10:$AB$7501,"No",'DETAIL SALES'!$C$10:$C$7501,"8")</f>
        <v>0</v>
      </c>
      <c r="CC41" s="149">
        <f>COUNTIFS('DETAIL SALES'!$Q$10:$Q$7501,'FILL RATE MANDATORY STOCK'!BK41,'DETAIL SALES'!$AB$10:$AB$7501,"Full",'DETAIL SALES'!$C$10:$C$7501,"9")</f>
        <v>0</v>
      </c>
      <c r="CD41" s="149">
        <f>COUNTIFS('DETAIL SALES'!$Q$10:$Q$7501,'FILL RATE MANDATORY STOCK'!BK41,'DETAIL SALES'!$AB$10:$AB$7501,"No",'DETAIL SALES'!$C$10:$C$7501,"9")</f>
        <v>0</v>
      </c>
      <c r="CE41" s="149">
        <f>COUNTIFS('DETAIL SALES'!$Q$10:$Q$7501,'FILL RATE MANDATORY STOCK'!BK41,'DETAIL SALES'!$AB$10:$AB$7501,"Full",'DETAIL SALES'!$C$10:$C$7501,"10")</f>
        <v>0</v>
      </c>
      <c r="CF41" s="149">
        <f>COUNTIFS('DETAIL SALES'!$Q$10:$Q$7501,'FILL RATE MANDATORY STOCK'!BK41,'DETAIL SALES'!$AB$10:$AB$7501,"No",'DETAIL SALES'!$C$10:$C$7501,"10")</f>
        <v>0</v>
      </c>
      <c r="CG41" s="149">
        <f>COUNTIFS('DETAIL SALES'!$Q$10:$Q$7501,'FILL RATE MANDATORY STOCK'!BK41,'DETAIL SALES'!$AB$10:$AB$7501,"Full",'DETAIL SALES'!$C$10:$C$7501,"11")</f>
        <v>0</v>
      </c>
      <c r="CH41" s="149">
        <f>COUNTIFS('DETAIL SALES'!$Q$10:$Q$7501,'FILL RATE MANDATORY STOCK'!BK41,'DETAIL SALES'!$AB$10:$AB$7501,"No",'DETAIL SALES'!$C$10:$C$7501,"11")</f>
        <v>0</v>
      </c>
      <c r="CI41" s="149">
        <f>COUNTIFS('DETAIL SALES'!$Q$10:$Q$7501,'FILL RATE MANDATORY STOCK'!BK41,'DETAIL SALES'!$AB$10:$AB$7501,"Full",'DETAIL SALES'!$C$10:$C$7501,"12")</f>
        <v>0</v>
      </c>
      <c r="CJ41" s="149">
        <f>COUNTIFS('DETAIL SALES'!$Q$10:$Q$7501,'FILL RATE MANDATORY STOCK'!BK41,'DETAIL SALES'!$AB$10:$AB$7501,"No",'DETAIL SALES'!$C$10:$C$7501,"12")</f>
        <v>0</v>
      </c>
      <c r="CK41" s="149">
        <f>COUNTIFS('DETAIL SALES'!$Q$10:$Q$7501,'FILL RATE MANDATORY STOCK'!BK41,'DETAIL SALES'!$AB$10:$AB$7501,"Full",'DETAIL SALES'!$C$10:$C$7501,"13")</f>
        <v>0</v>
      </c>
      <c r="CL41" s="149">
        <f>COUNTIFS('DETAIL SALES'!$Q$10:$Q$7501,'FILL RATE MANDATORY STOCK'!BK41,'DETAIL SALES'!$AB$10:$AB$7501,"No",'DETAIL SALES'!$C$10:$C$7501,"13")</f>
        <v>0</v>
      </c>
      <c r="CM41" s="316">
        <f>COUNTIFS('DETAIL SALES'!$Q$10:$Q$7501,'FILL RATE MANDATORY STOCK'!BK41,'DETAIL SALES'!$AB$10:$AB$7501,"Full",'DETAIL SALES'!$C$10:$C$7501,"14")</f>
        <v>0</v>
      </c>
      <c r="CN41" s="316">
        <f>COUNTIFS('DETAIL SALES'!$Q$10:$Q$7501,'FILL RATE MANDATORY STOCK'!BK41,'DETAIL SALES'!$AB$10:$AB$7501,"No",'DETAIL SALES'!$C$10:$C$7501,"14")</f>
        <v>0</v>
      </c>
      <c r="CO41" s="149">
        <f>COUNTIFS('DETAIL SALES'!$Q$10:$Q$7501,'FILL RATE MANDATORY STOCK'!BK41,'DETAIL SALES'!$AB$10:$AB$7501,"Full",'DETAIL SALES'!$C$10:$C$7501,"15")</f>
        <v>0</v>
      </c>
      <c r="CP41" s="149">
        <f>COUNTIFS('DETAIL SALES'!$Q$10:$Q$7501,'FILL RATE MANDATORY STOCK'!BK41,'DETAIL SALES'!$AB$10:$AB$7501,"No",'DETAIL SALES'!$C$10:$C$7501,"15")</f>
        <v>0</v>
      </c>
      <c r="CQ41" s="149">
        <f>COUNTIFS('DETAIL SALES'!$Q$10:$Q$7501,'FILL RATE MANDATORY STOCK'!BK41,'DETAIL SALES'!$AB$10:$AB$7501,"Full",'DETAIL SALES'!$C$10:$C$7501,"16")</f>
        <v>0</v>
      </c>
      <c r="CR41" s="149">
        <f>COUNTIFS('DETAIL SALES'!$Q$10:$Q$7501,'FILL RATE MANDATORY STOCK'!BK41,'DETAIL SALES'!$AB$10:$AB$7501,"No",'DETAIL SALES'!$C$10:$C$7501,"16")</f>
        <v>0</v>
      </c>
      <c r="CS41" s="149">
        <f>COUNTIFS('DETAIL SALES'!$Q$10:$Q$7501,'FILL RATE MANDATORY STOCK'!BK41,'DETAIL SALES'!$AB$10:$AB$7501,"Full",'DETAIL SALES'!$C$10:$C$7501,"17")</f>
        <v>0</v>
      </c>
      <c r="CT41" s="149">
        <f>COUNTIFS('DETAIL SALES'!$Q$10:$Q$7501,'FILL RATE MANDATORY STOCK'!BK41,'DETAIL SALES'!$AB$10:$AB$7501,"No",'DETAIL SALES'!$C$10:$C$7501,"17")</f>
        <v>0</v>
      </c>
      <c r="CU41" s="149">
        <f>COUNTIFS('DETAIL SALES'!$Q$10:$Q$7501,'FILL RATE MANDATORY STOCK'!BK41,'DETAIL SALES'!$AB$10:$AB$7501,"Full",'DETAIL SALES'!$C$10:$C$7501,"18")</f>
        <v>0</v>
      </c>
      <c r="CV41" s="149">
        <f>COUNTIFS('DETAIL SALES'!$Q$10:$Q$7501,'FILL RATE MANDATORY STOCK'!BK41,'DETAIL SALES'!$AB$10:$AB$7501,"No",'DETAIL SALES'!$C$10:$C$7501,"18")</f>
        <v>0</v>
      </c>
      <c r="CW41" s="149">
        <f>COUNTIFS('DETAIL SALES'!$Q$10:$Q$7501,'FILL RATE MANDATORY STOCK'!BK41,'DETAIL SALES'!$AB$10:$AB$7501,"Full",'DETAIL SALES'!$C$10:$C$7501,"19")</f>
        <v>0</v>
      </c>
      <c r="CX41" s="149">
        <f>COUNTIFS('DETAIL SALES'!$Q$10:$Q$7501,'FILL RATE MANDATORY STOCK'!BK41,'DETAIL SALES'!$AB$10:$AB$7501,"No",'DETAIL SALES'!$C$10:$C$7501,"19")</f>
        <v>0</v>
      </c>
      <c r="CY41" s="149">
        <f>COUNTIFS('DETAIL SALES'!$Q$10:$Q$7501,'FILL RATE MANDATORY STOCK'!BK41,'DETAIL SALES'!$AB$10:$AB$7501,"Full",'DETAIL SALES'!$C$10:$C$7501,"20")</f>
        <v>0</v>
      </c>
      <c r="CZ41" s="149">
        <f>COUNTIFS('DETAIL SALES'!$Q$10:$Q$7501,'FILL RATE MANDATORY STOCK'!BK41,'DETAIL SALES'!$AB$10:$AB$7501,"No",'DETAIL SALES'!$C$10:$C$7501,"20")</f>
        <v>0</v>
      </c>
      <c r="DA41" s="316">
        <f>COUNTIFS('DETAIL SALES'!$Q$10:$Q$7501,'FILL RATE MANDATORY STOCK'!BK41,'DETAIL SALES'!$AB$10:$AB$7501,"Full",'DETAIL SALES'!$C$10:$C$7501,"21")</f>
        <v>0</v>
      </c>
      <c r="DB41" s="316">
        <f>COUNTIFS('DETAIL SALES'!$Q$10:$Q$7501,'FILL RATE MANDATORY STOCK'!BK41,'DETAIL SALES'!$AB$10:$AB$7501,"No",'DETAIL SALES'!$C$10:$C$7501,"21")</f>
        <v>0</v>
      </c>
      <c r="DC41" s="149">
        <f>COUNTIFS('DETAIL SALES'!$Q$10:$Q$7501,'FILL RATE MANDATORY STOCK'!BK41,'DETAIL SALES'!$AB$10:$AB$7501,"Full",'DETAIL SALES'!$C$10:$C$7501,"22")</f>
        <v>0</v>
      </c>
      <c r="DD41" s="149">
        <f>COUNTIFS('DETAIL SALES'!$Q$10:$Q$7501,'FILL RATE MANDATORY STOCK'!BK41,'DETAIL SALES'!$AB$10:$AB$7501,"No",'DETAIL SALES'!$C$10:$C$7501,"22")</f>
        <v>0</v>
      </c>
      <c r="DE41" s="149">
        <f>COUNTIFS('DETAIL SALES'!$Q$10:$Q$7501,'FILL RATE MANDATORY STOCK'!BK41,'DETAIL SALES'!$AB$10:$AB$7501,"Full",'DETAIL SALES'!$C$10:$C$7501,"23")</f>
        <v>0</v>
      </c>
      <c r="DF41" s="149">
        <f>COUNTIFS('DETAIL SALES'!$Q$10:$Q$7501,'FILL RATE MANDATORY STOCK'!BK41,'DETAIL SALES'!$AB$10:$AB$7501,"No",'DETAIL SALES'!$C$10:$C$7501,"23")</f>
        <v>0</v>
      </c>
      <c r="DG41" s="149">
        <f>COUNTIFS('DETAIL SALES'!$Q$10:$Q$7501,'FILL RATE MANDATORY STOCK'!BK41,'DETAIL SALES'!$AB$10:$AB$7501,"Full",'DETAIL SALES'!$C$10:$C$7501,"24")</f>
        <v>0</v>
      </c>
      <c r="DH41" s="149">
        <f>COUNTIFS('DETAIL SALES'!$Q$10:$Q$7501,'FILL RATE MANDATORY STOCK'!BK41,'DETAIL SALES'!$AB$10:$AB$7501,"No",'DETAIL SALES'!$C$10:$C$7501,"24")</f>
        <v>0</v>
      </c>
      <c r="DI41" s="149">
        <f>COUNTIFS('DETAIL SALES'!$Q$10:$Q$7501,'FILL RATE MANDATORY STOCK'!BK41,'DETAIL SALES'!$AB$10:$AB$7501,"Full",'DETAIL SALES'!$C$10:$C$7501,"25")</f>
        <v>0</v>
      </c>
      <c r="DJ41" s="149">
        <f>COUNTIFS('DETAIL SALES'!$Q$10:$Q$7501,'FILL RATE MANDATORY STOCK'!BK41,'DETAIL SALES'!$AB$10:$AB$7501,"No",'DETAIL SALES'!$C$10:$C$7501,"25")</f>
        <v>0</v>
      </c>
      <c r="DK41" s="149">
        <f>COUNTIFS('DETAIL SALES'!$Q$10:$Q$7501,'FILL RATE MANDATORY STOCK'!BK41,'DETAIL SALES'!$AB$10:$AB$7501,"Full",'DETAIL SALES'!$C$10:$C$7501,"26")</f>
        <v>0</v>
      </c>
      <c r="DL41" s="149">
        <f>COUNTIFS('DETAIL SALES'!$Q$10:$Q$7501,'FILL RATE MANDATORY STOCK'!BK41,'DETAIL SALES'!$AB$10:$AB$7501,"No",'DETAIL SALES'!$C$10:$C$7501,"26")</f>
        <v>0</v>
      </c>
      <c r="DM41" s="149">
        <f>COUNTIFS('DETAIL SALES'!$Q$10:$Q$7501,'FILL RATE MANDATORY STOCK'!BK41,'DETAIL SALES'!$AB$10:$AB$7501,"Full",'DETAIL SALES'!$C$10:$C$7501,"27")</f>
        <v>0</v>
      </c>
      <c r="DN41" s="149">
        <f>COUNTIFS('DETAIL SALES'!$Q$10:$Q$7501,'FILL RATE MANDATORY STOCK'!BK41,'DETAIL SALES'!$AB$10:$AB$7501,"No",'DETAIL SALES'!$C$10:$C$7501,"27")</f>
        <v>0</v>
      </c>
      <c r="DO41" s="316">
        <f>COUNTIFS('DETAIL SALES'!$Q$10:$Q$7501,'FILL RATE MANDATORY STOCK'!BK41,'DETAIL SALES'!$AB$10:$AB$7501,"Full",'DETAIL SALES'!$C$10:$C$7501,"28")</f>
        <v>0</v>
      </c>
      <c r="DP41" s="316">
        <f>COUNTIFS('DETAIL SALES'!$Q$10:$Q$7501,'FILL RATE MANDATORY STOCK'!BK41,'DETAIL SALES'!$AB$10:$AB$7501,"No",'DETAIL SALES'!$C$10:$C$7501,"28")</f>
        <v>0</v>
      </c>
      <c r="DQ41" s="149">
        <f>COUNTIFS('DETAIL SALES'!$Q$10:$Q$7501,'FILL RATE MANDATORY STOCK'!BK41,'DETAIL SALES'!$AB$10:$AB$7501,"Full",'DETAIL SALES'!$C$10:$C$7501,"29")</f>
        <v>0</v>
      </c>
      <c r="DR41" s="149">
        <f>COUNTIFS('DETAIL SALES'!$Q$10:$Q$7501,'FILL RATE MANDATORY STOCK'!BK41,'DETAIL SALES'!$AB$10:$AB$7501,"No",'DETAIL SALES'!$C$10:$C$7501,"29")</f>
        <v>0</v>
      </c>
      <c r="DS41" s="149">
        <f>COUNTIFS('DETAIL SALES'!$Q$10:$Q$7501,'FILL RATE MANDATORY STOCK'!BK41,'DETAIL SALES'!$AB$10:$AB$7501,"Full",'DETAIL SALES'!$C$10:$C$7501,"30")</f>
        <v>0</v>
      </c>
      <c r="DT41" s="149">
        <f>COUNTIFS('DETAIL SALES'!$Q$10:$Q$7501,'FILL RATE MANDATORY STOCK'!BK41,'DETAIL SALES'!$AB$10:$AB$7501,"No",'DETAIL SALES'!$C$10:$C$7501,"30")</f>
        <v>0</v>
      </c>
      <c r="DU41" s="149">
        <f>COUNTIFS('DETAIL SALES'!$Q$10:$Q$7501,'FILL RATE MANDATORY STOCK'!\,'DETAIL SALES'!$AB$10:$AB$7501,"Full",'DETAIL SALES'!$C$10:$C$7501,"31")</f>
        <v>0</v>
      </c>
      <c r="DV41" s="153">
        <f>COUNTIFS('DETAIL SALES'!$Q$10:$Q$7501,'FILL RATE MANDATORY STOCK'!BK41,'DETAIL SALES'!$AB$10:$AB$7501,"No",'DETAIL SALES'!$C$10:$C$7501,"31")</f>
        <v>0</v>
      </c>
      <c r="DW41" s="271">
        <f t="shared" si="17"/>
        <v>0</v>
      </c>
      <c r="DX41" s="150">
        <f t="shared" si="17"/>
        <v>0</v>
      </c>
      <c r="DY41" s="150">
        <f t="shared" si="18"/>
        <v>0</v>
      </c>
      <c r="DZ41" s="272" t="e">
        <f t="shared" si="19"/>
        <v>#DIV/0!</v>
      </c>
    </row>
    <row r="42" spans="1:130" s="141" customFormat="1">
      <c r="A42" s="134">
        <v>33</v>
      </c>
      <c r="B42" s="286"/>
      <c r="C42" s="146">
        <f t="shared" si="8"/>
        <v>0</v>
      </c>
      <c r="D42" s="146">
        <f t="shared" si="9"/>
        <v>1</v>
      </c>
      <c r="E42" s="146">
        <f t="shared" si="10"/>
        <v>1900</v>
      </c>
      <c r="F42" s="287"/>
      <c r="G42" s="287"/>
      <c r="H42" s="287"/>
      <c r="I42" s="288"/>
      <c r="J42" s="287"/>
      <c r="K42" s="288"/>
      <c r="L42" s="134"/>
      <c r="M42" s="133"/>
      <c r="N42" s="288"/>
      <c r="O42" s="134"/>
      <c r="P42" s="166"/>
      <c r="Q42" s="289"/>
      <c r="R42" s="165"/>
      <c r="S42" s="290"/>
      <c r="T42" s="290"/>
      <c r="U42" s="290"/>
      <c r="V42" s="290"/>
      <c r="W42" s="166"/>
      <c r="X42" s="87"/>
      <c r="Y42" s="418">
        <f t="shared" si="11"/>
        <v>0</v>
      </c>
      <c r="Z42" s="291">
        <f t="shared" si="12"/>
        <v>0</v>
      </c>
      <c r="AA42" s="163"/>
      <c r="AB42" s="177" t="str">
        <f t="shared" si="13"/>
        <v/>
      </c>
      <c r="AC42" s="283" t="str">
        <f t="shared" si="14"/>
        <v/>
      </c>
      <c r="AD42" s="283" t="str">
        <f t="shared" si="15"/>
        <v/>
      </c>
      <c r="AE42" s="163"/>
      <c r="AF42" s="162"/>
      <c r="AN42" s="415" t="s">
        <v>565</v>
      </c>
      <c r="AP42" s="581"/>
      <c r="AQ42" s="495"/>
      <c r="BD42" s="781"/>
      <c r="BE42" s="100">
        <f t="shared" si="23"/>
        <v>31</v>
      </c>
      <c r="BF42" s="100" t="s">
        <v>309</v>
      </c>
      <c r="BG42" s="100" t="s">
        <v>313</v>
      </c>
      <c r="BH42" s="149" t="s">
        <v>114</v>
      </c>
      <c r="BI42" s="169" t="e">
        <f>VLOOKUP(BH42,#REF!,8,FALSE)</f>
        <v>#REF!</v>
      </c>
      <c r="BJ42" s="224">
        <v>50000</v>
      </c>
      <c r="BK42" s="153">
        <v>1</v>
      </c>
      <c r="BL42" s="153">
        <v>25.333333333333332</v>
      </c>
      <c r="BM42" s="594">
        <f>COUNTIFS('DETAIL SALES'!$Q$10:$Q$7501,'FILL RATE MANDATORY STOCK'!BK42,'DETAIL SALES'!$AB$10:$AB$7501,"Full",'DETAIL SALES'!$C$10:$C$7501,"1")</f>
        <v>0</v>
      </c>
      <c r="BN42" s="149">
        <f>COUNTIFS('DETAIL SALES'!$Q$10:$Q$7501,'FILL RATE MANDATORY STOCK'!BK42,'DETAIL SALES'!$AB$10:$AB$7501,"No",'DETAIL SALES'!$C$10:$C$7501,"1")</f>
        <v>0</v>
      </c>
      <c r="BO42" s="149">
        <f>COUNTIFS('DETAIL SALES'!$Q$10:$Q$7501,'FILL RATE MANDATORY STOCK'!BK42,'DETAIL SALES'!$AB$10:$AB$7501,"Full",'DETAIL SALES'!$C$10:$C$7501,"2")</f>
        <v>0</v>
      </c>
      <c r="BP42" s="149">
        <f>COUNTIFS('DETAIL SALES'!$Q$10:$Q$7501,'FILL RATE MANDATORY STOCK'!BK42,'DETAIL SALES'!$AB$10:$AB$7501,"No",'DETAIL SALES'!$C$10:$C$7501,"2")</f>
        <v>0</v>
      </c>
      <c r="BQ42" s="149">
        <f>COUNTIFS('DETAIL SALES'!$Q$10:$Q$7501,'FILL RATE MANDATORY STOCK'!BK42,'DETAIL SALES'!$AB$10:$AB$7501,"Full",'DETAIL SALES'!$C$10:$C$7501,"3")</f>
        <v>0</v>
      </c>
      <c r="BR42" s="149">
        <f>COUNTIFS('DETAIL SALES'!$Q$10:$Q$7501,'FILL RATE MANDATORY STOCK'!BK42,'DETAIL SALES'!$AB$10:$AB$7501,"No",'DETAIL SALES'!$C$10:$C$7501,"3")</f>
        <v>0</v>
      </c>
      <c r="BS42" s="149">
        <f>COUNTIFS('DETAIL SALES'!$Q$10:$Q$7501,'FILL RATE MANDATORY STOCK'!BK42,'DETAIL SALES'!$AB$10:$AB$7501,"Full",'DETAIL SALES'!$C$10:$C$7501,"4")</f>
        <v>0</v>
      </c>
      <c r="BT42" s="149">
        <f>COUNTIFS('DETAIL SALES'!$Q$10:$Q$7501,'FILL RATE MANDATORY STOCK'!BK42,'DETAIL SALES'!$AB$10:$AB$7501,"No",'DETAIL SALES'!$C$10:$C$7501,"4")</f>
        <v>0</v>
      </c>
      <c r="BU42" s="149">
        <f>COUNTIFS('DETAIL SALES'!$Q$10:$Q$7501,'FILL RATE MANDATORY STOCK'!BK42,'DETAIL SALES'!$AB$10:$AB$7501,"Full",'DETAIL SALES'!$C$10:$C$7501,"5")</f>
        <v>0</v>
      </c>
      <c r="BV42" s="149">
        <f>COUNTIFS('DETAIL SALES'!$Q$10:$Q$7501,'FILL RATE MANDATORY STOCK'!BK42,'DETAIL SALES'!$AB$10:$AB$7501,"No",'DETAIL SALES'!$C$10:$C$7501,"5")</f>
        <v>0</v>
      </c>
      <c r="BW42" s="149">
        <f>COUNTIFS('DETAIL SALES'!$Q$10:$Q$7501,'FILL RATE MANDATORY STOCK'!BK42,'DETAIL SALES'!$AB$10:$AB$7501,"Full",'DETAIL SALES'!$C$10:$C$7501,"6")</f>
        <v>0</v>
      </c>
      <c r="BX42" s="149">
        <f>COUNTIFS('DETAIL SALES'!$Q$10:$Q$7501,'FILL RATE MANDATORY STOCK'!BK42,'DETAIL SALES'!$AB$10:$AB$7501,"No",'DETAIL SALES'!$C$10:$C$7501,"6")</f>
        <v>0</v>
      </c>
      <c r="BY42" s="316">
        <f>COUNTIFS('DETAIL SALES'!$Q$10:$Q$7501,'FILL RATE MANDATORY STOCK'!BK42,'DETAIL SALES'!$AB$10:$AB$7501,"Full",'DETAIL SALES'!$C$10:$C$7501,"7")</f>
        <v>0</v>
      </c>
      <c r="BZ42" s="316">
        <f>COUNTIFS('DETAIL SALES'!$Q$10:$Q$7501,'FILL RATE MANDATORY STOCK'!BK42,'DETAIL SALES'!$AB$10:$AB$7501,"No",'DETAIL SALES'!$C$10:$C$7501,"7")</f>
        <v>0</v>
      </c>
      <c r="CA42" s="149">
        <f>COUNTIFS('DETAIL SALES'!$Q$10:$Q$7501,'FILL RATE MANDATORY STOCK'!BK42,'DETAIL SALES'!$AB$10:$AB$7501,"Full",'DETAIL SALES'!$C$10:$C$7501,"8")</f>
        <v>0</v>
      </c>
      <c r="CB42" s="149">
        <f>COUNTIFS('DETAIL SALES'!$Q$10:$Q$7501,'FILL RATE MANDATORY STOCK'!BK42,'DETAIL SALES'!$AB$10:$AB$7501,"No",'DETAIL SALES'!$C$10:$C$7501,"8")</f>
        <v>0</v>
      </c>
      <c r="CC42" s="149">
        <f>COUNTIFS('DETAIL SALES'!$Q$10:$Q$7501,'FILL RATE MANDATORY STOCK'!BK42,'DETAIL SALES'!$AB$10:$AB$7501,"Full",'DETAIL SALES'!$C$10:$C$7501,"9")</f>
        <v>0</v>
      </c>
      <c r="CD42" s="149">
        <f>COUNTIFS('DETAIL SALES'!$Q$10:$Q$7501,'FILL RATE MANDATORY STOCK'!BK42,'DETAIL SALES'!$AB$10:$AB$7501,"No",'DETAIL SALES'!$C$10:$C$7501,"9")</f>
        <v>0</v>
      </c>
      <c r="CE42" s="149">
        <f>COUNTIFS('DETAIL SALES'!$Q$10:$Q$7501,'FILL RATE MANDATORY STOCK'!BK42,'DETAIL SALES'!$AB$10:$AB$7501,"Full",'DETAIL SALES'!$C$10:$C$7501,"10")</f>
        <v>0</v>
      </c>
      <c r="CF42" s="149">
        <f>COUNTIFS('DETAIL SALES'!$Q$10:$Q$7501,'FILL RATE MANDATORY STOCK'!BK42,'DETAIL SALES'!$AB$10:$AB$7501,"No",'DETAIL SALES'!$C$10:$C$7501,"10")</f>
        <v>0</v>
      </c>
      <c r="CG42" s="149">
        <f>COUNTIFS('DETAIL SALES'!$Q$10:$Q$7501,'FILL RATE MANDATORY STOCK'!BK42,'DETAIL SALES'!$AB$10:$AB$7501,"Full",'DETAIL SALES'!$C$10:$C$7501,"11")</f>
        <v>0</v>
      </c>
      <c r="CH42" s="149">
        <f>COUNTIFS('DETAIL SALES'!$Q$10:$Q$7501,'FILL RATE MANDATORY STOCK'!BK42,'DETAIL SALES'!$AB$10:$AB$7501,"No",'DETAIL SALES'!$C$10:$C$7501,"11")</f>
        <v>0</v>
      </c>
      <c r="CI42" s="149">
        <f>COUNTIFS('DETAIL SALES'!$Q$10:$Q$7501,'FILL RATE MANDATORY STOCK'!BK42,'DETAIL SALES'!$AB$10:$AB$7501,"Full",'DETAIL SALES'!$C$10:$C$7501,"12")</f>
        <v>0</v>
      </c>
      <c r="CJ42" s="149">
        <f>COUNTIFS('DETAIL SALES'!$Q$10:$Q$7501,'FILL RATE MANDATORY STOCK'!BK42,'DETAIL SALES'!$AB$10:$AB$7501,"No",'DETAIL SALES'!$C$10:$C$7501,"12")</f>
        <v>0</v>
      </c>
      <c r="CK42" s="149">
        <f>COUNTIFS('DETAIL SALES'!$Q$10:$Q$7501,'FILL RATE MANDATORY STOCK'!BK42,'DETAIL SALES'!$AB$10:$AB$7501,"Full",'DETAIL SALES'!$C$10:$C$7501,"13")</f>
        <v>0</v>
      </c>
      <c r="CL42" s="149">
        <f>COUNTIFS('DETAIL SALES'!$Q$10:$Q$7501,'FILL RATE MANDATORY STOCK'!BK42,'DETAIL SALES'!$AB$10:$AB$7501,"No",'DETAIL SALES'!$C$10:$C$7501,"13")</f>
        <v>0</v>
      </c>
      <c r="CM42" s="316">
        <f>COUNTIFS('DETAIL SALES'!$Q$10:$Q$7501,'FILL RATE MANDATORY STOCK'!BK42,'DETAIL SALES'!$AB$10:$AB$7501,"Full",'DETAIL SALES'!$C$10:$C$7501,"14")</f>
        <v>0</v>
      </c>
      <c r="CN42" s="316">
        <f>COUNTIFS('DETAIL SALES'!$Q$10:$Q$7501,'FILL RATE MANDATORY STOCK'!BK42,'DETAIL SALES'!$AB$10:$AB$7501,"No",'DETAIL SALES'!$C$10:$C$7501,"14")</f>
        <v>0</v>
      </c>
      <c r="CO42" s="149">
        <f>COUNTIFS('DETAIL SALES'!$Q$10:$Q$7501,'FILL RATE MANDATORY STOCK'!BK42,'DETAIL SALES'!$AB$10:$AB$7501,"Full",'DETAIL SALES'!$C$10:$C$7501,"15")</f>
        <v>0</v>
      </c>
      <c r="CP42" s="149">
        <f>COUNTIFS('DETAIL SALES'!$Q$10:$Q$7501,'FILL RATE MANDATORY STOCK'!BK42,'DETAIL SALES'!$AB$10:$AB$7501,"No",'DETAIL SALES'!$C$10:$C$7501,"15")</f>
        <v>0</v>
      </c>
      <c r="CQ42" s="149">
        <f>COUNTIFS('DETAIL SALES'!$Q$10:$Q$7501,'FILL RATE MANDATORY STOCK'!BK42,'DETAIL SALES'!$AB$10:$AB$7501,"Full",'DETAIL SALES'!$C$10:$C$7501,"16")</f>
        <v>0</v>
      </c>
      <c r="CR42" s="149">
        <f>COUNTIFS('DETAIL SALES'!$Q$10:$Q$7501,'FILL RATE MANDATORY STOCK'!BK42,'DETAIL SALES'!$AB$10:$AB$7501,"No",'DETAIL SALES'!$C$10:$C$7501,"16")</f>
        <v>0</v>
      </c>
      <c r="CS42" s="149">
        <f>COUNTIFS('DETAIL SALES'!$Q$10:$Q$7501,'FILL RATE MANDATORY STOCK'!BK42,'DETAIL SALES'!$AB$10:$AB$7501,"Full",'DETAIL SALES'!$C$10:$C$7501,"17")</f>
        <v>0</v>
      </c>
      <c r="CT42" s="149">
        <f>COUNTIFS('DETAIL SALES'!$Q$10:$Q$7501,'FILL RATE MANDATORY STOCK'!BK42,'DETAIL SALES'!$AB$10:$AB$7501,"No",'DETAIL SALES'!$C$10:$C$7501,"17")</f>
        <v>0</v>
      </c>
      <c r="CU42" s="149">
        <f>COUNTIFS('DETAIL SALES'!$Q$10:$Q$7501,'FILL RATE MANDATORY STOCK'!BK42,'DETAIL SALES'!$AB$10:$AB$7501,"Full",'DETAIL SALES'!$C$10:$C$7501,"18")</f>
        <v>0</v>
      </c>
      <c r="CV42" s="149">
        <f>COUNTIFS('DETAIL SALES'!$Q$10:$Q$7501,'FILL RATE MANDATORY STOCK'!BK42,'DETAIL SALES'!$AB$10:$AB$7501,"No",'DETAIL SALES'!$C$10:$C$7501,"18")</f>
        <v>0</v>
      </c>
      <c r="CW42" s="149">
        <f>COUNTIFS('DETAIL SALES'!$Q$10:$Q$7501,'FILL RATE MANDATORY STOCK'!BK42,'DETAIL SALES'!$AB$10:$AB$7501,"Full",'DETAIL SALES'!$C$10:$C$7501,"19")</f>
        <v>0</v>
      </c>
      <c r="CX42" s="149">
        <f>COUNTIFS('DETAIL SALES'!$Q$10:$Q$7501,'FILL RATE MANDATORY STOCK'!BK42,'DETAIL SALES'!$AB$10:$AB$7501,"No",'DETAIL SALES'!$C$10:$C$7501,"19")</f>
        <v>0</v>
      </c>
      <c r="CY42" s="149">
        <f>COUNTIFS('DETAIL SALES'!$Q$10:$Q$7501,'FILL RATE MANDATORY STOCK'!BK42,'DETAIL SALES'!$AB$10:$AB$7501,"Full",'DETAIL SALES'!$C$10:$C$7501,"20")</f>
        <v>0</v>
      </c>
      <c r="CZ42" s="149">
        <f>COUNTIFS('DETAIL SALES'!$Q$10:$Q$7501,'FILL RATE MANDATORY STOCK'!BK42,'DETAIL SALES'!$AB$10:$AB$7501,"No",'DETAIL SALES'!$C$10:$C$7501,"20")</f>
        <v>0</v>
      </c>
      <c r="DA42" s="316">
        <f>COUNTIFS('DETAIL SALES'!$Q$10:$Q$7501,'FILL RATE MANDATORY STOCK'!BK42,'DETAIL SALES'!$AB$10:$AB$7501,"Full",'DETAIL SALES'!$C$10:$C$7501,"21")</f>
        <v>0</v>
      </c>
      <c r="DB42" s="316">
        <f>COUNTIFS('DETAIL SALES'!$Q$10:$Q$7501,'FILL RATE MANDATORY STOCK'!BK42,'DETAIL SALES'!$AB$10:$AB$7501,"No",'DETAIL SALES'!$C$10:$C$7501,"21")</f>
        <v>0</v>
      </c>
      <c r="DC42" s="149">
        <f>COUNTIFS('DETAIL SALES'!$Q$10:$Q$7501,'FILL RATE MANDATORY STOCK'!BK42,'DETAIL SALES'!$AB$10:$AB$7501,"Full",'DETAIL SALES'!$C$10:$C$7501,"22")</f>
        <v>0</v>
      </c>
      <c r="DD42" s="149">
        <f>COUNTIFS('DETAIL SALES'!$Q$10:$Q$7501,'FILL RATE MANDATORY STOCK'!BK42,'DETAIL SALES'!$AB$10:$AB$7501,"No",'DETAIL SALES'!$C$10:$C$7501,"22")</f>
        <v>0</v>
      </c>
      <c r="DE42" s="149">
        <f>COUNTIFS('DETAIL SALES'!$Q$10:$Q$7501,'FILL RATE MANDATORY STOCK'!BK42,'DETAIL SALES'!$AB$10:$AB$7501,"Full",'DETAIL SALES'!$C$10:$C$7501,"23")</f>
        <v>0</v>
      </c>
      <c r="DF42" s="149">
        <f>COUNTIFS('DETAIL SALES'!$Q$10:$Q$7501,'FILL RATE MANDATORY STOCK'!BK42,'DETAIL SALES'!$AB$10:$AB$7501,"No",'DETAIL SALES'!$C$10:$C$7501,"23")</f>
        <v>0</v>
      </c>
      <c r="DG42" s="149">
        <f>COUNTIFS('DETAIL SALES'!$Q$10:$Q$7501,'FILL RATE MANDATORY STOCK'!BK42,'DETAIL SALES'!$AB$10:$AB$7501,"Full",'DETAIL SALES'!$C$10:$C$7501,"24")</f>
        <v>0</v>
      </c>
      <c r="DH42" s="149">
        <f>COUNTIFS('DETAIL SALES'!$Q$10:$Q$7501,'FILL RATE MANDATORY STOCK'!BK42,'DETAIL SALES'!$AB$10:$AB$7501,"No",'DETAIL SALES'!$C$10:$C$7501,"24")</f>
        <v>0</v>
      </c>
      <c r="DI42" s="149">
        <f>COUNTIFS('DETAIL SALES'!$Q$10:$Q$7501,'FILL RATE MANDATORY STOCK'!BK42,'DETAIL SALES'!$AB$10:$AB$7501,"Full",'DETAIL SALES'!$C$10:$C$7501,"25")</f>
        <v>0</v>
      </c>
      <c r="DJ42" s="149">
        <f>COUNTIFS('DETAIL SALES'!$Q$10:$Q$7501,'FILL RATE MANDATORY STOCK'!BK42,'DETAIL SALES'!$AB$10:$AB$7501,"No",'DETAIL SALES'!$C$10:$C$7501,"25")</f>
        <v>0</v>
      </c>
      <c r="DK42" s="149">
        <f>COUNTIFS('DETAIL SALES'!$Q$10:$Q$7501,'FILL RATE MANDATORY STOCK'!BK42,'DETAIL SALES'!$AB$10:$AB$7501,"Full",'DETAIL SALES'!$C$10:$C$7501,"26")</f>
        <v>0</v>
      </c>
      <c r="DL42" s="149">
        <f>COUNTIFS('DETAIL SALES'!$Q$10:$Q$7501,'FILL RATE MANDATORY STOCK'!BK42,'DETAIL SALES'!$AB$10:$AB$7501,"No",'DETAIL SALES'!$C$10:$C$7501,"26")</f>
        <v>0</v>
      </c>
      <c r="DM42" s="149">
        <f>COUNTIFS('DETAIL SALES'!$Q$10:$Q$7501,'FILL RATE MANDATORY STOCK'!BK42,'DETAIL SALES'!$AB$10:$AB$7501,"Full",'DETAIL SALES'!$C$10:$C$7501,"27")</f>
        <v>0</v>
      </c>
      <c r="DN42" s="149">
        <f>COUNTIFS('DETAIL SALES'!$Q$10:$Q$7501,'FILL RATE MANDATORY STOCK'!BK42,'DETAIL SALES'!$AB$10:$AB$7501,"No",'DETAIL SALES'!$C$10:$C$7501,"27")</f>
        <v>0</v>
      </c>
      <c r="DO42" s="316">
        <f>COUNTIFS('DETAIL SALES'!$Q$10:$Q$7501,'FILL RATE MANDATORY STOCK'!BK42,'DETAIL SALES'!$AB$10:$AB$7501,"Full",'DETAIL SALES'!$C$10:$C$7501,"28")</f>
        <v>0</v>
      </c>
      <c r="DP42" s="316">
        <f>COUNTIFS('DETAIL SALES'!$Q$10:$Q$7501,'FILL RATE MANDATORY STOCK'!BK42,'DETAIL SALES'!$AB$10:$AB$7501,"No",'DETAIL SALES'!$C$10:$C$7501,"28")</f>
        <v>0</v>
      </c>
      <c r="DQ42" s="149">
        <f>COUNTIFS('DETAIL SALES'!$Q$10:$Q$7501,'FILL RATE MANDATORY STOCK'!BK42,'DETAIL SALES'!$AB$10:$AB$7501,"Full",'DETAIL SALES'!$C$10:$C$7501,"29")</f>
        <v>0</v>
      </c>
      <c r="DR42" s="149">
        <f>COUNTIFS('DETAIL SALES'!$Q$10:$Q$7501,'FILL RATE MANDATORY STOCK'!BK42,'DETAIL SALES'!$AB$10:$AB$7501,"No",'DETAIL SALES'!$C$10:$C$7501,"29")</f>
        <v>0</v>
      </c>
      <c r="DS42" s="149">
        <f>COUNTIFS('DETAIL SALES'!$Q$10:$Q$7501,'FILL RATE MANDATORY STOCK'!BK42,'DETAIL SALES'!$AB$10:$AB$7501,"Full",'DETAIL SALES'!$C$10:$C$7501,"30")</f>
        <v>0</v>
      </c>
      <c r="DT42" s="149">
        <f>COUNTIFS('DETAIL SALES'!$Q$10:$Q$7501,'FILL RATE MANDATORY STOCK'!BK42,'DETAIL SALES'!$AB$10:$AB$7501,"No",'DETAIL SALES'!$C$10:$C$7501,"30")</f>
        <v>0</v>
      </c>
      <c r="DU42" s="149">
        <f>COUNTIFS('DETAIL SALES'!$Q$10:$Q$7501,'FILL RATE MANDATORY STOCK'!\,'DETAIL SALES'!$AB$10:$AB$7501,"Full",'DETAIL SALES'!$C$10:$C$7501,"31")</f>
        <v>0</v>
      </c>
      <c r="DV42" s="153">
        <f>COUNTIFS('DETAIL SALES'!$Q$10:$Q$7501,'FILL RATE MANDATORY STOCK'!BK42,'DETAIL SALES'!$AB$10:$AB$7501,"No",'DETAIL SALES'!$C$10:$C$7501,"31")</f>
        <v>0</v>
      </c>
      <c r="DW42" s="271">
        <f t="shared" si="17"/>
        <v>0</v>
      </c>
      <c r="DX42" s="150">
        <f t="shared" si="17"/>
        <v>0</v>
      </c>
      <c r="DY42" s="150">
        <f t="shared" si="18"/>
        <v>0</v>
      </c>
      <c r="DZ42" s="272" t="e">
        <f t="shared" si="19"/>
        <v>#DIV/0!</v>
      </c>
    </row>
    <row r="43" spans="1:130" s="141" customFormat="1">
      <c r="A43" s="134">
        <v>34</v>
      </c>
      <c r="B43" s="286"/>
      <c r="C43" s="146">
        <f t="shared" si="8"/>
        <v>0</v>
      </c>
      <c r="D43" s="146">
        <f t="shared" si="9"/>
        <v>1</v>
      </c>
      <c r="E43" s="146">
        <f t="shared" si="10"/>
        <v>1900</v>
      </c>
      <c r="F43" s="287"/>
      <c r="G43" s="287"/>
      <c r="H43" s="287"/>
      <c r="I43" s="288"/>
      <c r="J43" s="287"/>
      <c r="K43" s="288"/>
      <c r="L43" s="134"/>
      <c r="M43" s="133"/>
      <c r="N43" s="288"/>
      <c r="O43" s="134"/>
      <c r="P43" s="166"/>
      <c r="Q43" s="289"/>
      <c r="R43" s="165"/>
      <c r="S43" s="290"/>
      <c r="T43" s="290"/>
      <c r="U43" s="290"/>
      <c r="V43" s="290"/>
      <c r="W43" s="166"/>
      <c r="X43" s="87"/>
      <c r="Y43" s="418">
        <f t="shared" si="11"/>
        <v>0</v>
      </c>
      <c r="Z43" s="291">
        <f t="shared" si="12"/>
        <v>0</v>
      </c>
      <c r="AA43" s="163"/>
      <c r="AB43" s="177" t="str">
        <f t="shared" si="13"/>
        <v/>
      </c>
      <c r="AC43" s="283" t="str">
        <f t="shared" si="14"/>
        <v/>
      </c>
      <c r="AD43" s="283" t="str">
        <f t="shared" si="15"/>
        <v/>
      </c>
      <c r="AE43" s="163"/>
      <c r="AF43" s="162"/>
      <c r="AN43" s="415" t="s">
        <v>566</v>
      </c>
      <c r="AP43" s="581"/>
      <c r="AQ43" s="495" t="s">
        <v>829</v>
      </c>
      <c r="BD43" s="781"/>
      <c r="BE43" s="100">
        <f t="shared" si="23"/>
        <v>32</v>
      </c>
      <c r="BF43" s="100" t="s">
        <v>309</v>
      </c>
      <c r="BG43" s="100" t="s">
        <v>314</v>
      </c>
      <c r="BH43" s="149" t="s">
        <v>112</v>
      </c>
      <c r="BI43" s="169" t="e">
        <f>VLOOKUP(BH43,#REF!,8,FALSE)</f>
        <v>#REF!</v>
      </c>
      <c r="BJ43" s="224">
        <v>50000</v>
      </c>
      <c r="BK43" s="153">
        <v>1</v>
      </c>
      <c r="BL43" s="153">
        <v>9.6666666666666661</v>
      </c>
      <c r="BM43" s="594">
        <f>COUNTIFS('DETAIL SALES'!$Q$10:$Q$7501,'FILL RATE MANDATORY STOCK'!BK43,'DETAIL SALES'!$AB$10:$AB$7501,"Full",'DETAIL SALES'!$C$10:$C$7501,"1")</f>
        <v>0</v>
      </c>
      <c r="BN43" s="149">
        <f>COUNTIFS('DETAIL SALES'!$Q$10:$Q$7501,'FILL RATE MANDATORY STOCK'!BK43,'DETAIL SALES'!$AB$10:$AB$7501,"No",'DETAIL SALES'!$C$10:$C$7501,"1")</f>
        <v>0</v>
      </c>
      <c r="BO43" s="149">
        <f>COUNTIFS('DETAIL SALES'!$Q$10:$Q$7501,'FILL RATE MANDATORY STOCK'!BK43,'DETAIL SALES'!$AB$10:$AB$7501,"Full",'DETAIL SALES'!$C$10:$C$7501,"2")</f>
        <v>0</v>
      </c>
      <c r="BP43" s="149">
        <f>COUNTIFS('DETAIL SALES'!$Q$10:$Q$7501,'FILL RATE MANDATORY STOCK'!BK43,'DETAIL SALES'!$AB$10:$AB$7501,"No",'DETAIL SALES'!$C$10:$C$7501,"2")</f>
        <v>0</v>
      </c>
      <c r="BQ43" s="149">
        <f>COUNTIFS('DETAIL SALES'!$Q$10:$Q$7501,'FILL RATE MANDATORY STOCK'!BK43,'DETAIL SALES'!$AB$10:$AB$7501,"Full",'DETAIL SALES'!$C$10:$C$7501,"3")</f>
        <v>0</v>
      </c>
      <c r="BR43" s="149">
        <f>COUNTIFS('DETAIL SALES'!$Q$10:$Q$7501,'FILL RATE MANDATORY STOCK'!BK43,'DETAIL SALES'!$AB$10:$AB$7501,"No",'DETAIL SALES'!$C$10:$C$7501,"3")</f>
        <v>0</v>
      </c>
      <c r="BS43" s="149">
        <f>COUNTIFS('DETAIL SALES'!$Q$10:$Q$7501,'FILL RATE MANDATORY STOCK'!BK43,'DETAIL SALES'!$AB$10:$AB$7501,"Full",'DETAIL SALES'!$C$10:$C$7501,"4")</f>
        <v>0</v>
      </c>
      <c r="BT43" s="149">
        <f>COUNTIFS('DETAIL SALES'!$Q$10:$Q$7501,'FILL RATE MANDATORY STOCK'!BK43,'DETAIL SALES'!$AB$10:$AB$7501,"No",'DETAIL SALES'!$C$10:$C$7501,"4")</f>
        <v>0</v>
      </c>
      <c r="BU43" s="149">
        <f>COUNTIFS('DETAIL SALES'!$Q$10:$Q$7501,'FILL RATE MANDATORY STOCK'!BK43,'DETAIL SALES'!$AB$10:$AB$7501,"Full",'DETAIL SALES'!$C$10:$C$7501,"5")</f>
        <v>0</v>
      </c>
      <c r="BV43" s="149">
        <f>COUNTIFS('DETAIL SALES'!$Q$10:$Q$7501,'FILL RATE MANDATORY STOCK'!BK43,'DETAIL SALES'!$AB$10:$AB$7501,"No",'DETAIL SALES'!$C$10:$C$7501,"5")</f>
        <v>0</v>
      </c>
      <c r="BW43" s="149">
        <f>COUNTIFS('DETAIL SALES'!$Q$10:$Q$7501,'FILL RATE MANDATORY STOCK'!BK43,'DETAIL SALES'!$AB$10:$AB$7501,"Full",'DETAIL SALES'!$C$10:$C$7501,"6")</f>
        <v>0</v>
      </c>
      <c r="BX43" s="149">
        <f>COUNTIFS('DETAIL SALES'!$Q$10:$Q$7501,'FILL RATE MANDATORY STOCK'!BK43,'DETAIL SALES'!$AB$10:$AB$7501,"No",'DETAIL SALES'!$C$10:$C$7501,"6")</f>
        <v>0</v>
      </c>
      <c r="BY43" s="316">
        <f>COUNTIFS('DETAIL SALES'!$Q$10:$Q$7501,'FILL RATE MANDATORY STOCK'!BK43,'DETAIL SALES'!$AB$10:$AB$7501,"Full",'DETAIL SALES'!$C$10:$C$7501,"7")</f>
        <v>0</v>
      </c>
      <c r="BZ43" s="316">
        <f>COUNTIFS('DETAIL SALES'!$Q$10:$Q$7501,'FILL RATE MANDATORY STOCK'!BK43,'DETAIL SALES'!$AB$10:$AB$7501,"No",'DETAIL SALES'!$C$10:$C$7501,"7")</f>
        <v>0</v>
      </c>
      <c r="CA43" s="149">
        <f>COUNTIFS('DETAIL SALES'!$Q$10:$Q$7501,'FILL RATE MANDATORY STOCK'!BK43,'DETAIL SALES'!$AB$10:$AB$7501,"Full",'DETAIL SALES'!$C$10:$C$7501,"8")</f>
        <v>0</v>
      </c>
      <c r="CB43" s="149">
        <f>COUNTIFS('DETAIL SALES'!$Q$10:$Q$7501,'FILL RATE MANDATORY STOCK'!BK43,'DETAIL SALES'!$AB$10:$AB$7501,"No",'DETAIL SALES'!$C$10:$C$7501,"8")</f>
        <v>0</v>
      </c>
      <c r="CC43" s="149">
        <f>COUNTIFS('DETAIL SALES'!$Q$10:$Q$7501,'FILL RATE MANDATORY STOCK'!BK43,'DETAIL SALES'!$AB$10:$AB$7501,"Full",'DETAIL SALES'!$C$10:$C$7501,"9")</f>
        <v>0</v>
      </c>
      <c r="CD43" s="149">
        <f>COUNTIFS('DETAIL SALES'!$Q$10:$Q$7501,'FILL RATE MANDATORY STOCK'!BK43,'DETAIL SALES'!$AB$10:$AB$7501,"No",'DETAIL SALES'!$C$10:$C$7501,"9")</f>
        <v>0</v>
      </c>
      <c r="CE43" s="149">
        <f>COUNTIFS('DETAIL SALES'!$Q$10:$Q$7501,'FILL RATE MANDATORY STOCK'!BK43,'DETAIL SALES'!$AB$10:$AB$7501,"Full",'DETAIL SALES'!$C$10:$C$7501,"10")</f>
        <v>0</v>
      </c>
      <c r="CF43" s="149">
        <f>COUNTIFS('DETAIL SALES'!$Q$10:$Q$7501,'FILL RATE MANDATORY STOCK'!BK43,'DETAIL SALES'!$AB$10:$AB$7501,"No",'DETAIL SALES'!$C$10:$C$7501,"10")</f>
        <v>0</v>
      </c>
      <c r="CG43" s="149">
        <f>COUNTIFS('DETAIL SALES'!$Q$10:$Q$7501,'FILL RATE MANDATORY STOCK'!BK43,'DETAIL SALES'!$AB$10:$AB$7501,"Full",'DETAIL SALES'!$C$10:$C$7501,"11")</f>
        <v>0</v>
      </c>
      <c r="CH43" s="149">
        <f>COUNTIFS('DETAIL SALES'!$Q$10:$Q$7501,'FILL RATE MANDATORY STOCK'!BK43,'DETAIL SALES'!$AB$10:$AB$7501,"No",'DETAIL SALES'!$C$10:$C$7501,"11")</f>
        <v>0</v>
      </c>
      <c r="CI43" s="149">
        <f>COUNTIFS('DETAIL SALES'!$Q$10:$Q$7501,'FILL RATE MANDATORY STOCK'!BK43,'DETAIL SALES'!$AB$10:$AB$7501,"Full",'DETAIL SALES'!$C$10:$C$7501,"12")</f>
        <v>0</v>
      </c>
      <c r="CJ43" s="149">
        <f>COUNTIFS('DETAIL SALES'!$Q$10:$Q$7501,'FILL RATE MANDATORY STOCK'!BK43,'DETAIL SALES'!$AB$10:$AB$7501,"No",'DETAIL SALES'!$C$10:$C$7501,"12")</f>
        <v>0</v>
      </c>
      <c r="CK43" s="149">
        <f>COUNTIFS('DETAIL SALES'!$Q$10:$Q$7501,'FILL RATE MANDATORY STOCK'!BK43,'DETAIL SALES'!$AB$10:$AB$7501,"Full",'DETAIL SALES'!$C$10:$C$7501,"13")</f>
        <v>0</v>
      </c>
      <c r="CL43" s="149">
        <f>COUNTIFS('DETAIL SALES'!$Q$10:$Q$7501,'FILL RATE MANDATORY STOCK'!BK43,'DETAIL SALES'!$AB$10:$AB$7501,"No",'DETAIL SALES'!$C$10:$C$7501,"13")</f>
        <v>0</v>
      </c>
      <c r="CM43" s="316">
        <f>COUNTIFS('DETAIL SALES'!$Q$10:$Q$7501,'FILL RATE MANDATORY STOCK'!BK43,'DETAIL SALES'!$AB$10:$AB$7501,"Full",'DETAIL SALES'!$C$10:$C$7501,"14")</f>
        <v>0</v>
      </c>
      <c r="CN43" s="316">
        <f>COUNTIFS('DETAIL SALES'!$Q$10:$Q$7501,'FILL RATE MANDATORY STOCK'!BK43,'DETAIL SALES'!$AB$10:$AB$7501,"No",'DETAIL SALES'!$C$10:$C$7501,"14")</f>
        <v>0</v>
      </c>
      <c r="CO43" s="149">
        <f>COUNTIFS('DETAIL SALES'!$Q$10:$Q$7501,'FILL RATE MANDATORY STOCK'!BK43,'DETAIL SALES'!$AB$10:$AB$7501,"Full",'DETAIL SALES'!$C$10:$C$7501,"15")</f>
        <v>0</v>
      </c>
      <c r="CP43" s="149">
        <f>COUNTIFS('DETAIL SALES'!$Q$10:$Q$7501,'FILL RATE MANDATORY STOCK'!BK43,'DETAIL SALES'!$AB$10:$AB$7501,"No",'DETAIL SALES'!$C$10:$C$7501,"15")</f>
        <v>0</v>
      </c>
      <c r="CQ43" s="149">
        <f>COUNTIFS('DETAIL SALES'!$Q$10:$Q$7501,'FILL RATE MANDATORY STOCK'!BK43,'DETAIL SALES'!$AB$10:$AB$7501,"Full",'DETAIL SALES'!$C$10:$C$7501,"16")</f>
        <v>0</v>
      </c>
      <c r="CR43" s="149">
        <f>COUNTIFS('DETAIL SALES'!$Q$10:$Q$7501,'FILL RATE MANDATORY STOCK'!BK43,'DETAIL SALES'!$AB$10:$AB$7501,"No",'DETAIL SALES'!$C$10:$C$7501,"16")</f>
        <v>0</v>
      </c>
      <c r="CS43" s="149">
        <f>COUNTIFS('DETAIL SALES'!$Q$10:$Q$7501,'FILL RATE MANDATORY STOCK'!BK43,'DETAIL SALES'!$AB$10:$AB$7501,"Full",'DETAIL SALES'!$C$10:$C$7501,"17")</f>
        <v>0</v>
      </c>
      <c r="CT43" s="149">
        <f>COUNTIFS('DETAIL SALES'!$Q$10:$Q$7501,'FILL RATE MANDATORY STOCK'!BK43,'DETAIL SALES'!$AB$10:$AB$7501,"No",'DETAIL SALES'!$C$10:$C$7501,"17")</f>
        <v>0</v>
      </c>
      <c r="CU43" s="149">
        <f>COUNTIFS('DETAIL SALES'!$Q$10:$Q$7501,'FILL RATE MANDATORY STOCK'!BK43,'DETAIL SALES'!$AB$10:$AB$7501,"Full",'DETAIL SALES'!$C$10:$C$7501,"18")</f>
        <v>0</v>
      </c>
      <c r="CV43" s="149">
        <f>COUNTIFS('DETAIL SALES'!$Q$10:$Q$7501,'FILL RATE MANDATORY STOCK'!BK43,'DETAIL SALES'!$AB$10:$AB$7501,"No",'DETAIL SALES'!$C$10:$C$7501,"18")</f>
        <v>0</v>
      </c>
      <c r="CW43" s="149">
        <f>COUNTIFS('DETAIL SALES'!$Q$10:$Q$7501,'FILL RATE MANDATORY STOCK'!BK43,'DETAIL SALES'!$AB$10:$AB$7501,"Full",'DETAIL SALES'!$C$10:$C$7501,"19")</f>
        <v>0</v>
      </c>
      <c r="CX43" s="149">
        <f>COUNTIFS('DETAIL SALES'!$Q$10:$Q$7501,'FILL RATE MANDATORY STOCK'!BK43,'DETAIL SALES'!$AB$10:$AB$7501,"No",'DETAIL SALES'!$C$10:$C$7501,"19")</f>
        <v>0</v>
      </c>
      <c r="CY43" s="149">
        <f>COUNTIFS('DETAIL SALES'!$Q$10:$Q$7501,'FILL RATE MANDATORY STOCK'!BK43,'DETAIL SALES'!$AB$10:$AB$7501,"Full",'DETAIL SALES'!$C$10:$C$7501,"20")</f>
        <v>0</v>
      </c>
      <c r="CZ43" s="149">
        <f>COUNTIFS('DETAIL SALES'!$Q$10:$Q$7501,'FILL RATE MANDATORY STOCK'!BK43,'DETAIL SALES'!$AB$10:$AB$7501,"No",'DETAIL SALES'!$C$10:$C$7501,"20")</f>
        <v>0</v>
      </c>
      <c r="DA43" s="316">
        <f>COUNTIFS('DETAIL SALES'!$Q$10:$Q$7501,'FILL RATE MANDATORY STOCK'!BK43,'DETAIL SALES'!$AB$10:$AB$7501,"Full",'DETAIL SALES'!$C$10:$C$7501,"21")</f>
        <v>0</v>
      </c>
      <c r="DB43" s="316">
        <f>COUNTIFS('DETAIL SALES'!$Q$10:$Q$7501,'FILL RATE MANDATORY STOCK'!BK43,'DETAIL SALES'!$AB$10:$AB$7501,"No",'DETAIL SALES'!$C$10:$C$7501,"21")</f>
        <v>0</v>
      </c>
      <c r="DC43" s="149">
        <f>COUNTIFS('DETAIL SALES'!$Q$10:$Q$7501,'FILL RATE MANDATORY STOCK'!BK43,'DETAIL SALES'!$AB$10:$AB$7501,"Full",'DETAIL SALES'!$C$10:$C$7501,"22")</f>
        <v>0</v>
      </c>
      <c r="DD43" s="149">
        <f>COUNTIFS('DETAIL SALES'!$Q$10:$Q$7501,'FILL RATE MANDATORY STOCK'!BK43,'DETAIL SALES'!$AB$10:$AB$7501,"No",'DETAIL SALES'!$C$10:$C$7501,"22")</f>
        <v>0</v>
      </c>
      <c r="DE43" s="149">
        <f>COUNTIFS('DETAIL SALES'!$Q$10:$Q$7501,'FILL RATE MANDATORY STOCK'!BK43,'DETAIL SALES'!$AB$10:$AB$7501,"Full",'DETAIL SALES'!$C$10:$C$7501,"23")</f>
        <v>0</v>
      </c>
      <c r="DF43" s="149">
        <f>COUNTIFS('DETAIL SALES'!$Q$10:$Q$7501,'FILL RATE MANDATORY STOCK'!BK43,'DETAIL SALES'!$AB$10:$AB$7501,"No",'DETAIL SALES'!$C$10:$C$7501,"23")</f>
        <v>0</v>
      </c>
      <c r="DG43" s="149">
        <f>COUNTIFS('DETAIL SALES'!$Q$10:$Q$7501,'FILL RATE MANDATORY STOCK'!BK43,'DETAIL SALES'!$AB$10:$AB$7501,"Full",'DETAIL SALES'!$C$10:$C$7501,"24")</f>
        <v>0</v>
      </c>
      <c r="DH43" s="149">
        <f>COUNTIFS('DETAIL SALES'!$Q$10:$Q$7501,'FILL RATE MANDATORY STOCK'!BK43,'DETAIL SALES'!$AB$10:$AB$7501,"No",'DETAIL SALES'!$C$10:$C$7501,"24")</f>
        <v>0</v>
      </c>
      <c r="DI43" s="149">
        <f>COUNTIFS('DETAIL SALES'!$Q$10:$Q$7501,'FILL RATE MANDATORY STOCK'!BK43,'DETAIL SALES'!$AB$10:$AB$7501,"Full",'DETAIL SALES'!$C$10:$C$7501,"25")</f>
        <v>0</v>
      </c>
      <c r="DJ43" s="149">
        <f>COUNTIFS('DETAIL SALES'!$Q$10:$Q$7501,'FILL RATE MANDATORY STOCK'!BK43,'DETAIL SALES'!$AB$10:$AB$7501,"No",'DETAIL SALES'!$C$10:$C$7501,"25")</f>
        <v>0</v>
      </c>
      <c r="DK43" s="149">
        <f>COUNTIFS('DETAIL SALES'!$Q$10:$Q$7501,'FILL RATE MANDATORY STOCK'!BK43,'DETAIL SALES'!$AB$10:$AB$7501,"Full",'DETAIL SALES'!$C$10:$C$7501,"26")</f>
        <v>0</v>
      </c>
      <c r="DL43" s="149">
        <f>COUNTIFS('DETAIL SALES'!$Q$10:$Q$7501,'FILL RATE MANDATORY STOCK'!BK43,'DETAIL SALES'!$AB$10:$AB$7501,"No",'DETAIL SALES'!$C$10:$C$7501,"26")</f>
        <v>0</v>
      </c>
      <c r="DM43" s="149">
        <f>COUNTIFS('DETAIL SALES'!$Q$10:$Q$7501,'FILL RATE MANDATORY STOCK'!BK43,'DETAIL SALES'!$AB$10:$AB$7501,"Full",'DETAIL SALES'!$C$10:$C$7501,"27")</f>
        <v>0</v>
      </c>
      <c r="DN43" s="149">
        <f>COUNTIFS('DETAIL SALES'!$Q$10:$Q$7501,'FILL RATE MANDATORY STOCK'!BK43,'DETAIL SALES'!$AB$10:$AB$7501,"No",'DETAIL SALES'!$C$10:$C$7501,"27")</f>
        <v>0</v>
      </c>
      <c r="DO43" s="316">
        <f>COUNTIFS('DETAIL SALES'!$Q$10:$Q$7501,'FILL RATE MANDATORY STOCK'!BK43,'DETAIL SALES'!$AB$10:$AB$7501,"Full",'DETAIL SALES'!$C$10:$C$7501,"28")</f>
        <v>0</v>
      </c>
      <c r="DP43" s="316">
        <f>COUNTIFS('DETAIL SALES'!$Q$10:$Q$7501,'FILL RATE MANDATORY STOCK'!BK43,'DETAIL SALES'!$AB$10:$AB$7501,"No",'DETAIL SALES'!$C$10:$C$7501,"28")</f>
        <v>0</v>
      </c>
      <c r="DQ43" s="149">
        <f>COUNTIFS('DETAIL SALES'!$Q$10:$Q$7501,'FILL RATE MANDATORY STOCK'!BK43,'DETAIL SALES'!$AB$10:$AB$7501,"Full",'DETAIL SALES'!$C$10:$C$7501,"29")</f>
        <v>0</v>
      </c>
      <c r="DR43" s="149">
        <f>COUNTIFS('DETAIL SALES'!$Q$10:$Q$7501,'FILL RATE MANDATORY STOCK'!BK43,'DETAIL SALES'!$AB$10:$AB$7501,"No",'DETAIL SALES'!$C$10:$C$7501,"29")</f>
        <v>0</v>
      </c>
      <c r="DS43" s="149">
        <f>COUNTIFS('DETAIL SALES'!$Q$10:$Q$7501,'FILL RATE MANDATORY STOCK'!BK43,'DETAIL SALES'!$AB$10:$AB$7501,"Full",'DETAIL SALES'!$C$10:$C$7501,"30")</f>
        <v>0</v>
      </c>
      <c r="DT43" s="149">
        <f>COUNTIFS('DETAIL SALES'!$Q$10:$Q$7501,'FILL RATE MANDATORY STOCK'!BK43,'DETAIL SALES'!$AB$10:$AB$7501,"No",'DETAIL SALES'!$C$10:$C$7501,"30")</f>
        <v>0</v>
      </c>
      <c r="DU43" s="149">
        <f>COUNTIFS('DETAIL SALES'!$Q$10:$Q$7501,'FILL RATE MANDATORY STOCK'!\,'DETAIL SALES'!$AB$10:$AB$7501,"Full",'DETAIL SALES'!$C$10:$C$7501,"31")</f>
        <v>0</v>
      </c>
      <c r="DV43" s="153">
        <f>COUNTIFS('DETAIL SALES'!$Q$10:$Q$7501,'FILL RATE MANDATORY STOCK'!BK43,'DETAIL SALES'!$AB$10:$AB$7501,"No",'DETAIL SALES'!$C$10:$C$7501,"31")</f>
        <v>0</v>
      </c>
      <c r="DW43" s="271">
        <f t="shared" si="17"/>
        <v>0</v>
      </c>
      <c r="DX43" s="150">
        <f t="shared" si="17"/>
        <v>0</v>
      </c>
      <c r="DY43" s="150">
        <f t="shared" si="18"/>
        <v>0</v>
      </c>
      <c r="DZ43" s="272" t="e">
        <f t="shared" si="19"/>
        <v>#DIV/0!</v>
      </c>
    </row>
    <row r="44" spans="1:130" s="141" customFormat="1">
      <c r="A44" s="134">
        <v>35</v>
      </c>
      <c r="B44" s="286"/>
      <c r="C44" s="146">
        <f t="shared" si="8"/>
        <v>0</v>
      </c>
      <c r="D44" s="146">
        <f t="shared" si="9"/>
        <v>1</v>
      </c>
      <c r="E44" s="146">
        <f t="shared" si="10"/>
        <v>1900</v>
      </c>
      <c r="F44" s="287"/>
      <c r="G44" s="287"/>
      <c r="H44" s="287"/>
      <c r="I44" s="288"/>
      <c r="J44" s="287"/>
      <c r="K44" s="288"/>
      <c r="L44" s="134"/>
      <c r="M44" s="133"/>
      <c r="N44" s="288"/>
      <c r="O44" s="134"/>
      <c r="P44" s="166"/>
      <c r="Q44" s="289"/>
      <c r="R44" s="165"/>
      <c r="S44" s="290"/>
      <c r="T44" s="290"/>
      <c r="U44" s="290"/>
      <c r="V44" s="290"/>
      <c r="W44" s="166"/>
      <c r="X44" s="87"/>
      <c r="Y44" s="418">
        <f t="shared" si="11"/>
        <v>0</v>
      </c>
      <c r="Z44" s="291">
        <f t="shared" si="12"/>
        <v>0</v>
      </c>
      <c r="AA44" s="163"/>
      <c r="AB44" s="177" t="str">
        <f t="shared" si="13"/>
        <v/>
      </c>
      <c r="AC44" s="283" t="str">
        <f t="shared" si="14"/>
        <v/>
      </c>
      <c r="AD44" s="283" t="str">
        <f t="shared" si="15"/>
        <v/>
      </c>
      <c r="AE44" s="163"/>
      <c r="AF44" s="162"/>
      <c r="AN44" s="415" t="s">
        <v>567</v>
      </c>
      <c r="AP44" s="581"/>
      <c r="AQ44" s="390" t="s">
        <v>830</v>
      </c>
      <c r="AR44" s="573" t="s">
        <v>450</v>
      </c>
      <c r="AS44" s="573" t="s">
        <v>449</v>
      </c>
      <c r="AT44" s="573" t="s">
        <v>448</v>
      </c>
      <c r="AU44" s="573" t="s">
        <v>451</v>
      </c>
      <c r="AV44" s="573" t="s">
        <v>18</v>
      </c>
      <c r="AW44" s="573" t="s">
        <v>17</v>
      </c>
      <c r="AX44" s="582" t="s">
        <v>832</v>
      </c>
      <c r="AY44" s="583"/>
      <c r="BD44" s="781"/>
      <c r="BE44" s="100">
        <f t="shared" si="23"/>
        <v>33</v>
      </c>
      <c r="BF44" s="100" t="s">
        <v>309</v>
      </c>
      <c r="BG44" s="100" t="s">
        <v>315</v>
      </c>
      <c r="BH44" s="149" t="s">
        <v>111</v>
      </c>
      <c r="BI44" s="169" t="e">
        <f>VLOOKUP(BH44,#REF!,8,FALSE)</f>
        <v>#REF!</v>
      </c>
      <c r="BJ44" s="224">
        <v>50000</v>
      </c>
      <c r="BK44" s="153">
        <v>1</v>
      </c>
      <c r="BL44" s="153">
        <v>0.16666666666666666</v>
      </c>
      <c r="BM44" s="594">
        <f>COUNTIFS('DETAIL SALES'!$Q$10:$Q$7501,'FILL RATE MANDATORY STOCK'!BK44,'DETAIL SALES'!$AB$10:$AB$7501,"Full",'DETAIL SALES'!$C$10:$C$7501,"1")</f>
        <v>0</v>
      </c>
      <c r="BN44" s="149">
        <f>COUNTIFS('DETAIL SALES'!$Q$10:$Q$7501,'FILL RATE MANDATORY STOCK'!BK44,'DETAIL SALES'!$AB$10:$AB$7501,"No",'DETAIL SALES'!$C$10:$C$7501,"1")</f>
        <v>0</v>
      </c>
      <c r="BO44" s="149">
        <f>COUNTIFS('DETAIL SALES'!$Q$10:$Q$7501,'FILL RATE MANDATORY STOCK'!BK44,'DETAIL SALES'!$AB$10:$AB$7501,"Full",'DETAIL SALES'!$C$10:$C$7501,"2")</f>
        <v>0</v>
      </c>
      <c r="BP44" s="149">
        <f>COUNTIFS('DETAIL SALES'!$Q$10:$Q$7501,'FILL RATE MANDATORY STOCK'!BK44,'DETAIL SALES'!$AB$10:$AB$7501,"No",'DETAIL SALES'!$C$10:$C$7501,"2")</f>
        <v>0</v>
      </c>
      <c r="BQ44" s="149">
        <f>COUNTIFS('DETAIL SALES'!$Q$10:$Q$7501,'FILL RATE MANDATORY STOCK'!BK44,'DETAIL SALES'!$AB$10:$AB$7501,"Full",'DETAIL SALES'!$C$10:$C$7501,"3")</f>
        <v>0</v>
      </c>
      <c r="BR44" s="149">
        <f>COUNTIFS('DETAIL SALES'!$Q$10:$Q$7501,'FILL RATE MANDATORY STOCK'!BK44,'DETAIL SALES'!$AB$10:$AB$7501,"No",'DETAIL SALES'!$C$10:$C$7501,"3")</f>
        <v>0</v>
      </c>
      <c r="BS44" s="149">
        <f>COUNTIFS('DETAIL SALES'!$Q$10:$Q$7501,'FILL RATE MANDATORY STOCK'!BK44,'DETAIL SALES'!$AB$10:$AB$7501,"Full",'DETAIL SALES'!$C$10:$C$7501,"4")</f>
        <v>0</v>
      </c>
      <c r="BT44" s="149">
        <f>COUNTIFS('DETAIL SALES'!$Q$10:$Q$7501,'FILL RATE MANDATORY STOCK'!BK44,'DETAIL SALES'!$AB$10:$AB$7501,"No",'DETAIL SALES'!$C$10:$C$7501,"4")</f>
        <v>0</v>
      </c>
      <c r="BU44" s="149">
        <f>COUNTIFS('DETAIL SALES'!$Q$10:$Q$7501,'FILL RATE MANDATORY STOCK'!BK44,'DETAIL SALES'!$AB$10:$AB$7501,"Full",'DETAIL SALES'!$C$10:$C$7501,"5")</f>
        <v>0</v>
      </c>
      <c r="BV44" s="149">
        <f>COUNTIFS('DETAIL SALES'!$Q$10:$Q$7501,'FILL RATE MANDATORY STOCK'!BK44,'DETAIL SALES'!$AB$10:$AB$7501,"No",'DETAIL SALES'!$C$10:$C$7501,"5")</f>
        <v>0</v>
      </c>
      <c r="BW44" s="149">
        <f>COUNTIFS('DETAIL SALES'!$Q$10:$Q$7501,'FILL RATE MANDATORY STOCK'!BK44,'DETAIL SALES'!$AB$10:$AB$7501,"Full",'DETAIL SALES'!$C$10:$C$7501,"6")</f>
        <v>0</v>
      </c>
      <c r="BX44" s="149">
        <f>COUNTIFS('DETAIL SALES'!$Q$10:$Q$7501,'FILL RATE MANDATORY STOCK'!BK44,'DETAIL SALES'!$AB$10:$AB$7501,"No",'DETAIL SALES'!$C$10:$C$7501,"6")</f>
        <v>0</v>
      </c>
      <c r="BY44" s="316">
        <f>COUNTIFS('DETAIL SALES'!$Q$10:$Q$7501,'FILL RATE MANDATORY STOCK'!BK44,'DETAIL SALES'!$AB$10:$AB$7501,"Full",'DETAIL SALES'!$C$10:$C$7501,"7")</f>
        <v>0</v>
      </c>
      <c r="BZ44" s="316">
        <f>COUNTIFS('DETAIL SALES'!$Q$10:$Q$7501,'FILL RATE MANDATORY STOCK'!BK44,'DETAIL SALES'!$AB$10:$AB$7501,"No",'DETAIL SALES'!$C$10:$C$7501,"7")</f>
        <v>0</v>
      </c>
      <c r="CA44" s="149">
        <f>COUNTIFS('DETAIL SALES'!$Q$10:$Q$7501,'FILL RATE MANDATORY STOCK'!BK44,'DETAIL SALES'!$AB$10:$AB$7501,"Full",'DETAIL SALES'!$C$10:$C$7501,"8")</f>
        <v>0</v>
      </c>
      <c r="CB44" s="149">
        <f>COUNTIFS('DETAIL SALES'!$Q$10:$Q$7501,'FILL RATE MANDATORY STOCK'!BK44,'DETAIL SALES'!$AB$10:$AB$7501,"No",'DETAIL SALES'!$C$10:$C$7501,"8")</f>
        <v>0</v>
      </c>
      <c r="CC44" s="149">
        <f>COUNTIFS('DETAIL SALES'!$Q$10:$Q$7501,'FILL RATE MANDATORY STOCK'!BK44,'DETAIL SALES'!$AB$10:$AB$7501,"Full",'DETAIL SALES'!$C$10:$C$7501,"9")</f>
        <v>0</v>
      </c>
      <c r="CD44" s="149">
        <f>COUNTIFS('DETAIL SALES'!$Q$10:$Q$7501,'FILL RATE MANDATORY STOCK'!BK44,'DETAIL SALES'!$AB$10:$AB$7501,"No",'DETAIL SALES'!$C$10:$C$7501,"9")</f>
        <v>0</v>
      </c>
      <c r="CE44" s="149">
        <f>COUNTIFS('DETAIL SALES'!$Q$10:$Q$7501,'FILL RATE MANDATORY STOCK'!BK44,'DETAIL SALES'!$AB$10:$AB$7501,"Full",'DETAIL SALES'!$C$10:$C$7501,"10")</f>
        <v>0</v>
      </c>
      <c r="CF44" s="149">
        <f>COUNTIFS('DETAIL SALES'!$Q$10:$Q$7501,'FILL RATE MANDATORY STOCK'!BK44,'DETAIL SALES'!$AB$10:$AB$7501,"No",'DETAIL SALES'!$C$10:$C$7501,"10")</f>
        <v>0</v>
      </c>
      <c r="CG44" s="149">
        <f>COUNTIFS('DETAIL SALES'!$Q$10:$Q$7501,'FILL RATE MANDATORY STOCK'!BK44,'DETAIL SALES'!$AB$10:$AB$7501,"Full",'DETAIL SALES'!$C$10:$C$7501,"11")</f>
        <v>0</v>
      </c>
      <c r="CH44" s="149">
        <f>COUNTIFS('DETAIL SALES'!$Q$10:$Q$7501,'FILL RATE MANDATORY STOCK'!BK44,'DETAIL SALES'!$AB$10:$AB$7501,"No",'DETAIL SALES'!$C$10:$C$7501,"11")</f>
        <v>0</v>
      </c>
      <c r="CI44" s="149">
        <f>COUNTIFS('DETAIL SALES'!$Q$10:$Q$7501,'FILL RATE MANDATORY STOCK'!BK44,'DETAIL SALES'!$AB$10:$AB$7501,"Full",'DETAIL SALES'!$C$10:$C$7501,"12")</f>
        <v>0</v>
      </c>
      <c r="CJ44" s="149">
        <f>COUNTIFS('DETAIL SALES'!$Q$10:$Q$7501,'FILL RATE MANDATORY STOCK'!BK44,'DETAIL SALES'!$AB$10:$AB$7501,"No",'DETAIL SALES'!$C$10:$C$7501,"12")</f>
        <v>0</v>
      </c>
      <c r="CK44" s="149">
        <f>COUNTIFS('DETAIL SALES'!$Q$10:$Q$7501,'FILL RATE MANDATORY STOCK'!BK44,'DETAIL SALES'!$AB$10:$AB$7501,"Full",'DETAIL SALES'!$C$10:$C$7501,"13")</f>
        <v>0</v>
      </c>
      <c r="CL44" s="149">
        <f>COUNTIFS('DETAIL SALES'!$Q$10:$Q$7501,'FILL RATE MANDATORY STOCK'!BK44,'DETAIL SALES'!$AB$10:$AB$7501,"No",'DETAIL SALES'!$C$10:$C$7501,"13")</f>
        <v>0</v>
      </c>
      <c r="CM44" s="316">
        <f>COUNTIFS('DETAIL SALES'!$Q$10:$Q$7501,'FILL RATE MANDATORY STOCK'!BK44,'DETAIL SALES'!$AB$10:$AB$7501,"Full",'DETAIL SALES'!$C$10:$C$7501,"14")</f>
        <v>0</v>
      </c>
      <c r="CN44" s="316">
        <f>COUNTIFS('DETAIL SALES'!$Q$10:$Q$7501,'FILL RATE MANDATORY STOCK'!BK44,'DETAIL SALES'!$AB$10:$AB$7501,"No",'DETAIL SALES'!$C$10:$C$7501,"14")</f>
        <v>0</v>
      </c>
      <c r="CO44" s="149">
        <f>COUNTIFS('DETAIL SALES'!$Q$10:$Q$7501,'FILL RATE MANDATORY STOCK'!BK44,'DETAIL SALES'!$AB$10:$AB$7501,"Full",'DETAIL SALES'!$C$10:$C$7501,"15")</f>
        <v>0</v>
      </c>
      <c r="CP44" s="149">
        <f>COUNTIFS('DETAIL SALES'!$Q$10:$Q$7501,'FILL RATE MANDATORY STOCK'!BK44,'DETAIL SALES'!$AB$10:$AB$7501,"No",'DETAIL SALES'!$C$10:$C$7501,"15")</f>
        <v>0</v>
      </c>
      <c r="CQ44" s="149">
        <f>COUNTIFS('DETAIL SALES'!$Q$10:$Q$7501,'FILL RATE MANDATORY STOCK'!BK44,'DETAIL SALES'!$AB$10:$AB$7501,"Full",'DETAIL SALES'!$C$10:$C$7501,"16")</f>
        <v>0</v>
      </c>
      <c r="CR44" s="149">
        <f>COUNTIFS('DETAIL SALES'!$Q$10:$Q$7501,'FILL RATE MANDATORY STOCK'!BK44,'DETAIL SALES'!$AB$10:$AB$7501,"No",'DETAIL SALES'!$C$10:$C$7501,"16")</f>
        <v>0</v>
      </c>
      <c r="CS44" s="149">
        <f>COUNTIFS('DETAIL SALES'!$Q$10:$Q$7501,'FILL RATE MANDATORY STOCK'!BK44,'DETAIL SALES'!$AB$10:$AB$7501,"Full",'DETAIL SALES'!$C$10:$C$7501,"17")</f>
        <v>0</v>
      </c>
      <c r="CT44" s="149">
        <f>COUNTIFS('DETAIL SALES'!$Q$10:$Q$7501,'FILL RATE MANDATORY STOCK'!BK44,'DETAIL SALES'!$AB$10:$AB$7501,"No",'DETAIL SALES'!$C$10:$C$7501,"17")</f>
        <v>0</v>
      </c>
      <c r="CU44" s="149">
        <f>COUNTIFS('DETAIL SALES'!$Q$10:$Q$7501,'FILL RATE MANDATORY STOCK'!BK44,'DETAIL SALES'!$AB$10:$AB$7501,"Full",'DETAIL SALES'!$C$10:$C$7501,"18")</f>
        <v>0</v>
      </c>
      <c r="CV44" s="149">
        <f>COUNTIFS('DETAIL SALES'!$Q$10:$Q$7501,'FILL RATE MANDATORY STOCK'!BK44,'DETAIL SALES'!$AB$10:$AB$7501,"No",'DETAIL SALES'!$C$10:$C$7501,"18")</f>
        <v>0</v>
      </c>
      <c r="CW44" s="149">
        <f>COUNTIFS('DETAIL SALES'!$Q$10:$Q$7501,'FILL RATE MANDATORY STOCK'!BK44,'DETAIL SALES'!$AB$10:$AB$7501,"Full",'DETAIL SALES'!$C$10:$C$7501,"19")</f>
        <v>0</v>
      </c>
      <c r="CX44" s="149">
        <f>COUNTIFS('DETAIL SALES'!$Q$10:$Q$7501,'FILL RATE MANDATORY STOCK'!BK44,'DETAIL SALES'!$AB$10:$AB$7501,"No",'DETAIL SALES'!$C$10:$C$7501,"19")</f>
        <v>0</v>
      </c>
      <c r="CY44" s="149">
        <f>COUNTIFS('DETAIL SALES'!$Q$10:$Q$7501,'FILL RATE MANDATORY STOCK'!BK44,'DETAIL SALES'!$AB$10:$AB$7501,"Full",'DETAIL SALES'!$C$10:$C$7501,"20")</f>
        <v>0</v>
      </c>
      <c r="CZ44" s="149">
        <f>COUNTIFS('DETAIL SALES'!$Q$10:$Q$7501,'FILL RATE MANDATORY STOCK'!BK44,'DETAIL SALES'!$AB$10:$AB$7501,"No",'DETAIL SALES'!$C$10:$C$7501,"20")</f>
        <v>0</v>
      </c>
      <c r="DA44" s="316">
        <f>COUNTIFS('DETAIL SALES'!$Q$10:$Q$7501,'FILL RATE MANDATORY STOCK'!BK44,'DETAIL SALES'!$AB$10:$AB$7501,"Full",'DETAIL SALES'!$C$10:$C$7501,"21")</f>
        <v>0</v>
      </c>
      <c r="DB44" s="316">
        <f>COUNTIFS('DETAIL SALES'!$Q$10:$Q$7501,'FILL RATE MANDATORY STOCK'!BK44,'DETAIL SALES'!$AB$10:$AB$7501,"No",'DETAIL SALES'!$C$10:$C$7501,"21")</f>
        <v>0</v>
      </c>
      <c r="DC44" s="149">
        <f>COUNTIFS('DETAIL SALES'!$Q$10:$Q$7501,'FILL RATE MANDATORY STOCK'!BK44,'DETAIL SALES'!$AB$10:$AB$7501,"Full",'DETAIL SALES'!$C$10:$C$7501,"22")</f>
        <v>0</v>
      </c>
      <c r="DD44" s="149">
        <f>COUNTIFS('DETAIL SALES'!$Q$10:$Q$7501,'FILL RATE MANDATORY STOCK'!BK44,'DETAIL SALES'!$AB$10:$AB$7501,"No",'DETAIL SALES'!$C$10:$C$7501,"22")</f>
        <v>0</v>
      </c>
      <c r="DE44" s="149">
        <f>COUNTIFS('DETAIL SALES'!$Q$10:$Q$7501,'FILL RATE MANDATORY STOCK'!BK44,'DETAIL SALES'!$AB$10:$AB$7501,"Full",'DETAIL SALES'!$C$10:$C$7501,"23")</f>
        <v>0</v>
      </c>
      <c r="DF44" s="149">
        <f>COUNTIFS('DETAIL SALES'!$Q$10:$Q$7501,'FILL RATE MANDATORY STOCK'!BK44,'DETAIL SALES'!$AB$10:$AB$7501,"No",'DETAIL SALES'!$C$10:$C$7501,"23")</f>
        <v>0</v>
      </c>
      <c r="DG44" s="149">
        <f>COUNTIFS('DETAIL SALES'!$Q$10:$Q$7501,'FILL RATE MANDATORY STOCK'!BK44,'DETAIL SALES'!$AB$10:$AB$7501,"Full",'DETAIL SALES'!$C$10:$C$7501,"24")</f>
        <v>0</v>
      </c>
      <c r="DH44" s="149">
        <f>COUNTIFS('DETAIL SALES'!$Q$10:$Q$7501,'FILL RATE MANDATORY STOCK'!BK44,'DETAIL SALES'!$AB$10:$AB$7501,"No",'DETAIL SALES'!$C$10:$C$7501,"24")</f>
        <v>0</v>
      </c>
      <c r="DI44" s="149">
        <f>COUNTIFS('DETAIL SALES'!$Q$10:$Q$7501,'FILL RATE MANDATORY STOCK'!BK44,'DETAIL SALES'!$AB$10:$AB$7501,"Full",'DETAIL SALES'!$C$10:$C$7501,"25")</f>
        <v>0</v>
      </c>
      <c r="DJ44" s="149">
        <f>COUNTIFS('DETAIL SALES'!$Q$10:$Q$7501,'FILL RATE MANDATORY STOCK'!BK44,'DETAIL SALES'!$AB$10:$AB$7501,"No",'DETAIL SALES'!$C$10:$C$7501,"25")</f>
        <v>0</v>
      </c>
      <c r="DK44" s="149">
        <f>COUNTIFS('DETAIL SALES'!$Q$10:$Q$7501,'FILL RATE MANDATORY STOCK'!BK44,'DETAIL SALES'!$AB$10:$AB$7501,"Full",'DETAIL SALES'!$C$10:$C$7501,"26")</f>
        <v>0</v>
      </c>
      <c r="DL44" s="149">
        <f>COUNTIFS('DETAIL SALES'!$Q$10:$Q$7501,'FILL RATE MANDATORY STOCK'!BK44,'DETAIL SALES'!$AB$10:$AB$7501,"No",'DETAIL SALES'!$C$10:$C$7501,"26")</f>
        <v>0</v>
      </c>
      <c r="DM44" s="149">
        <f>COUNTIFS('DETAIL SALES'!$Q$10:$Q$7501,'FILL RATE MANDATORY STOCK'!BK44,'DETAIL SALES'!$AB$10:$AB$7501,"Full",'DETAIL SALES'!$C$10:$C$7501,"27")</f>
        <v>0</v>
      </c>
      <c r="DN44" s="149">
        <f>COUNTIFS('DETAIL SALES'!$Q$10:$Q$7501,'FILL RATE MANDATORY STOCK'!BK44,'DETAIL SALES'!$AB$10:$AB$7501,"No",'DETAIL SALES'!$C$10:$C$7501,"27")</f>
        <v>0</v>
      </c>
      <c r="DO44" s="316">
        <f>COUNTIFS('DETAIL SALES'!$Q$10:$Q$7501,'FILL RATE MANDATORY STOCK'!BK44,'DETAIL SALES'!$AB$10:$AB$7501,"Full",'DETAIL SALES'!$C$10:$C$7501,"28")</f>
        <v>0</v>
      </c>
      <c r="DP44" s="316">
        <f>COUNTIFS('DETAIL SALES'!$Q$10:$Q$7501,'FILL RATE MANDATORY STOCK'!BK44,'DETAIL SALES'!$AB$10:$AB$7501,"No",'DETAIL SALES'!$C$10:$C$7501,"28")</f>
        <v>0</v>
      </c>
      <c r="DQ44" s="149">
        <f>COUNTIFS('DETAIL SALES'!$Q$10:$Q$7501,'FILL RATE MANDATORY STOCK'!BK44,'DETAIL SALES'!$AB$10:$AB$7501,"Full",'DETAIL SALES'!$C$10:$C$7501,"29")</f>
        <v>0</v>
      </c>
      <c r="DR44" s="149">
        <f>COUNTIFS('DETAIL SALES'!$Q$10:$Q$7501,'FILL RATE MANDATORY STOCK'!BK44,'DETAIL SALES'!$AB$10:$AB$7501,"No",'DETAIL SALES'!$C$10:$C$7501,"29")</f>
        <v>0</v>
      </c>
      <c r="DS44" s="149">
        <f>COUNTIFS('DETAIL SALES'!$Q$10:$Q$7501,'FILL RATE MANDATORY STOCK'!BK44,'DETAIL SALES'!$AB$10:$AB$7501,"Full",'DETAIL SALES'!$C$10:$C$7501,"30")</f>
        <v>0</v>
      </c>
      <c r="DT44" s="149">
        <f>COUNTIFS('DETAIL SALES'!$Q$10:$Q$7501,'FILL RATE MANDATORY STOCK'!BK44,'DETAIL SALES'!$AB$10:$AB$7501,"No",'DETAIL SALES'!$C$10:$C$7501,"30")</f>
        <v>0</v>
      </c>
      <c r="DU44" s="149">
        <f>COUNTIFS('DETAIL SALES'!$Q$10:$Q$7501,'FILL RATE MANDATORY STOCK'!\,'DETAIL SALES'!$AB$10:$AB$7501,"Full",'DETAIL SALES'!$C$10:$C$7501,"31")</f>
        <v>0</v>
      </c>
      <c r="DV44" s="153">
        <f>COUNTIFS('DETAIL SALES'!$Q$10:$Q$7501,'FILL RATE MANDATORY STOCK'!BK44,'DETAIL SALES'!$AB$10:$AB$7501,"No",'DETAIL SALES'!$C$10:$C$7501,"31")</f>
        <v>0</v>
      </c>
      <c r="DW44" s="271">
        <f t="shared" si="17"/>
        <v>0</v>
      </c>
      <c r="DX44" s="150">
        <f t="shared" si="17"/>
        <v>0</v>
      </c>
      <c r="DY44" s="150">
        <f t="shared" si="18"/>
        <v>0</v>
      </c>
      <c r="DZ44" s="272" t="e">
        <f t="shared" si="19"/>
        <v>#DIV/0!</v>
      </c>
    </row>
    <row r="45" spans="1:130" s="141" customFormat="1">
      <c r="A45" s="134">
        <v>36</v>
      </c>
      <c r="B45" s="286"/>
      <c r="C45" s="146">
        <f t="shared" si="8"/>
        <v>0</v>
      </c>
      <c r="D45" s="146">
        <f t="shared" si="9"/>
        <v>1</v>
      </c>
      <c r="E45" s="146">
        <f t="shared" si="10"/>
        <v>1900</v>
      </c>
      <c r="F45" s="287"/>
      <c r="G45" s="287"/>
      <c r="H45" s="287"/>
      <c r="I45" s="288"/>
      <c r="J45" s="287"/>
      <c r="K45" s="288"/>
      <c r="L45" s="134"/>
      <c r="M45" s="133"/>
      <c r="N45" s="288"/>
      <c r="O45" s="134"/>
      <c r="P45" s="166"/>
      <c r="Q45" s="289"/>
      <c r="R45" s="165"/>
      <c r="S45" s="290"/>
      <c r="T45" s="290"/>
      <c r="U45" s="290"/>
      <c r="V45" s="290"/>
      <c r="W45" s="166"/>
      <c r="X45" s="87"/>
      <c r="Y45" s="418">
        <f t="shared" si="11"/>
        <v>0</v>
      </c>
      <c r="Z45" s="291">
        <f t="shared" si="12"/>
        <v>0</v>
      </c>
      <c r="AA45" s="163"/>
      <c r="AB45" s="177" t="str">
        <f t="shared" si="13"/>
        <v/>
      </c>
      <c r="AC45" s="283" t="str">
        <f t="shared" si="14"/>
        <v/>
      </c>
      <c r="AD45" s="283" t="str">
        <f t="shared" si="15"/>
        <v/>
      </c>
      <c r="AE45" s="163"/>
      <c r="AF45" s="162"/>
      <c r="AN45" s="415" t="s">
        <v>568</v>
      </c>
      <c r="AP45" s="581"/>
      <c r="AQ45" s="386" t="s">
        <v>836</v>
      </c>
      <c r="AR45" s="386"/>
      <c r="AS45" s="386"/>
      <c r="AT45" s="386"/>
      <c r="AU45" s="386"/>
      <c r="AV45" s="386">
        <f>SUM(AR45:AU45)</f>
        <v>0</v>
      </c>
      <c r="AW45" s="386" t="e">
        <f>AV45/$AV$47</f>
        <v>#DIV/0!</v>
      </c>
      <c r="AX45" s="587" t="e">
        <f>AV48/AV13</f>
        <v>#DIV/0!</v>
      </c>
      <c r="AY45" s="584"/>
      <c r="BD45" s="781"/>
      <c r="BE45" s="100">
        <f t="shared" si="23"/>
        <v>34</v>
      </c>
      <c r="BF45" s="100" t="s">
        <v>316</v>
      </c>
      <c r="BG45" s="100" t="s">
        <v>302</v>
      </c>
      <c r="BH45" s="149" t="s">
        <v>155</v>
      </c>
      <c r="BI45" s="169" t="e">
        <f>VLOOKUP(BH45,#REF!,8,FALSE)</f>
        <v>#REF!</v>
      </c>
      <c r="BJ45" s="224">
        <v>50000</v>
      </c>
      <c r="BK45" s="153">
        <v>1</v>
      </c>
      <c r="BL45" s="153">
        <v>2</v>
      </c>
      <c r="BM45" s="594">
        <f>COUNTIFS('DETAIL SALES'!$Q$10:$Q$7501,'FILL RATE MANDATORY STOCK'!BK45,'DETAIL SALES'!$AB$10:$AB$7501,"Full",'DETAIL SALES'!$C$10:$C$7501,"1")</f>
        <v>0</v>
      </c>
      <c r="BN45" s="149">
        <f>COUNTIFS('DETAIL SALES'!$Q$10:$Q$7501,'FILL RATE MANDATORY STOCK'!BK45,'DETAIL SALES'!$AB$10:$AB$7501,"No",'DETAIL SALES'!$C$10:$C$7501,"1")</f>
        <v>0</v>
      </c>
      <c r="BO45" s="149">
        <f>COUNTIFS('DETAIL SALES'!$Q$10:$Q$7501,'FILL RATE MANDATORY STOCK'!BK45,'DETAIL SALES'!$AB$10:$AB$7501,"Full",'DETAIL SALES'!$C$10:$C$7501,"2")</f>
        <v>0</v>
      </c>
      <c r="BP45" s="149">
        <f>COUNTIFS('DETAIL SALES'!$Q$10:$Q$7501,'FILL RATE MANDATORY STOCK'!BK45,'DETAIL SALES'!$AB$10:$AB$7501,"No",'DETAIL SALES'!$C$10:$C$7501,"2")</f>
        <v>0</v>
      </c>
      <c r="BQ45" s="149">
        <f>COUNTIFS('DETAIL SALES'!$Q$10:$Q$7501,'FILL RATE MANDATORY STOCK'!BK45,'DETAIL SALES'!$AB$10:$AB$7501,"Full",'DETAIL SALES'!$C$10:$C$7501,"3")</f>
        <v>0</v>
      </c>
      <c r="BR45" s="149">
        <f>COUNTIFS('DETAIL SALES'!$Q$10:$Q$7501,'FILL RATE MANDATORY STOCK'!BK45,'DETAIL SALES'!$AB$10:$AB$7501,"No",'DETAIL SALES'!$C$10:$C$7501,"3")</f>
        <v>0</v>
      </c>
      <c r="BS45" s="149">
        <f>COUNTIFS('DETAIL SALES'!$Q$10:$Q$7501,'FILL RATE MANDATORY STOCK'!BK45,'DETAIL SALES'!$AB$10:$AB$7501,"Full",'DETAIL SALES'!$C$10:$C$7501,"4")</f>
        <v>0</v>
      </c>
      <c r="BT45" s="149">
        <f>COUNTIFS('DETAIL SALES'!$Q$10:$Q$7501,'FILL RATE MANDATORY STOCK'!BK45,'DETAIL SALES'!$AB$10:$AB$7501,"No",'DETAIL SALES'!$C$10:$C$7501,"4")</f>
        <v>0</v>
      </c>
      <c r="BU45" s="149">
        <f>COUNTIFS('DETAIL SALES'!$Q$10:$Q$7501,'FILL RATE MANDATORY STOCK'!BK45,'DETAIL SALES'!$AB$10:$AB$7501,"Full",'DETAIL SALES'!$C$10:$C$7501,"5")</f>
        <v>0</v>
      </c>
      <c r="BV45" s="149">
        <f>COUNTIFS('DETAIL SALES'!$Q$10:$Q$7501,'FILL RATE MANDATORY STOCK'!BK45,'DETAIL SALES'!$AB$10:$AB$7501,"No",'DETAIL SALES'!$C$10:$C$7501,"5")</f>
        <v>0</v>
      </c>
      <c r="BW45" s="149">
        <f>COUNTIFS('DETAIL SALES'!$Q$10:$Q$7501,'FILL RATE MANDATORY STOCK'!BK45,'DETAIL SALES'!$AB$10:$AB$7501,"Full",'DETAIL SALES'!$C$10:$C$7501,"6")</f>
        <v>0</v>
      </c>
      <c r="BX45" s="149">
        <f>COUNTIFS('DETAIL SALES'!$Q$10:$Q$7501,'FILL RATE MANDATORY STOCK'!BK45,'DETAIL SALES'!$AB$10:$AB$7501,"No",'DETAIL SALES'!$C$10:$C$7501,"6")</f>
        <v>0</v>
      </c>
      <c r="BY45" s="316">
        <f>COUNTIFS('DETAIL SALES'!$Q$10:$Q$7501,'FILL RATE MANDATORY STOCK'!BK45,'DETAIL SALES'!$AB$10:$AB$7501,"Full",'DETAIL SALES'!$C$10:$C$7501,"7")</f>
        <v>0</v>
      </c>
      <c r="BZ45" s="316">
        <f>COUNTIFS('DETAIL SALES'!$Q$10:$Q$7501,'FILL RATE MANDATORY STOCK'!BK45,'DETAIL SALES'!$AB$10:$AB$7501,"No",'DETAIL SALES'!$C$10:$C$7501,"7")</f>
        <v>0</v>
      </c>
      <c r="CA45" s="149">
        <f>COUNTIFS('DETAIL SALES'!$Q$10:$Q$7501,'FILL RATE MANDATORY STOCK'!BK45,'DETAIL SALES'!$AB$10:$AB$7501,"Full",'DETAIL SALES'!$C$10:$C$7501,"8")</f>
        <v>0</v>
      </c>
      <c r="CB45" s="149">
        <f>COUNTIFS('DETAIL SALES'!$Q$10:$Q$7501,'FILL RATE MANDATORY STOCK'!BK45,'DETAIL SALES'!$AB$10:$AB$7501,"No",'DETAIL SALES'!$C$10:$C$7501,"8")</f>
        <v>0</v>
      </c>
      <c r="CC45" s="149">
        <f>COUNTIFS('DETAIL SALES'!$Q$10:$Q$7501,'FILL RATE MANDATORY STOCK'!BK45,'DETAIL SALES'!$AB$10:$AB$7501,"Full",'DETAIL SALES'!$C$10:$C$7501,"9")</f>
        <v>0</v>
      </c>
      <c r="CD45" s="149">
        <f>COUNTIFS('DETAIL SALES'!$Q$10:$Q$7501,'FILL RATE MANDATORY STOCK'!BK45,'DETAIL SALES'!$AB$10:$AB$7501,"No",'DETAIL SALES'!$C$10:$C$7501,"9")</f>
        <v>0</v>
      </c>
      <c r="CE45" s="149">
        <f>COUNTIFS('DETAIL SALES'!$Q$10:$Q$7501,'FILL RATE MANDATORY STOCK'!BK45,'DETAIL SALES'!$AB$10:$AB$7501,"Full",'DETAIL SALES'!$C$10:$C$7501,"10")</f>
        <v>0</v>
      </c>
      <c r="CF45" s="149">
        <f>COUNTIFS('DETAIL SALES'!$Q$10:$Q$7501,'FILL RATE MANDATORY STOCK'!BK45,'DETAIL SALES'!$AB$10:$AB$7501,"No",'DETAIL SALES'!$C$10:$C$7501,"10")</f>
        <v>0</v>
      </c>
      <c r="CG45" s="149">
        <f>COUNTIFS('DETAIL SALES'!$Q$10:$Q$7501,'FILL RATE MANDATORY STOCK'!BK45,'DETAIL SALES'!$AB$10:$AB$7501,"Full",'DETAIL SALES'!$C$10:$C$7501,"11")</f>
        <v>0</v>
      </c>
      <c r="CH45" s="149">
        <f>COUNTIFS('DETAIL SALES'!$Q$10:$Q$7501,'FILL RATE MANDATORY STOCK'!BK45,'DETAIL SALES'!$AB$10:$AB$7501,"No",'DETAIL SALES'!$C$10:$C$7501,"11")</f>
        <v>0</v>
      </c>
      <c r="CI45" s="149">
        <f>COUNTIFS('DETAIL SALES'!$Q$10:$Q$7501,'FILL RATE MANDATORY STOCK'!BK45,'DETAIL SALES'!$AB$10:$AB$7501,"Full",'DETAIL SALES'!$C$10:$C$7501,"12")</f>
        <v>0</v>
      </c>
      <c r="CJ45" s="149">
        <f>COUNTIFS('DETAIL SALES'!$Q$10:$Q$7501,'FILL RATE MANDATORY STOCK'!BK45,'DETAIL SALES'!$AB$10:$AB$7501,"No",'DETAIL SALES'!$C$10:$C$7501,"12")</f>
        <v>0</v>
      </c>
      <c r="CK45" s="149">
        <f>COUNTIFS('DETAIL SALES'!$Q$10:$Q$7501,'FILL RATE MANDATORY STOCK'!BK45,'DETAIL SALES'!$AB$10:$AB$7501,"Full",'DETAIL SALES'!$C$10:$C$7501,"13")</f>
        <v>0</v>
      </c>
      <c r="CL45" s="149">
        <f>COUNTIFS('DETAIL SALES'!$Q$10:$Q$7501,'FILL RATE MANDATORY STOCK'!BK45,'DETAIL SALES'!$AB$10:$AB$7501,"No",'DETAIL SALES'!$C$10:$C$7501,"13")</f>
        <v>0</v>
      </c>
      <c r="CM45" s="316">
        <f>COUNTIFS('DETAIL SALES'!$Q$10:$Q$7501,'FILL RATE MANDATORY STOCK'!BK45,'DETAIL SALES'!$AB$10:$AB$7501,"Full",'DETAIL SALES'!$C$10:$C$7501,"14")</f>
        <v>0</v>
      </c>
      <c r="CN45" s="316">
        <f>COUNTIFS('DETAIL SALES'!$Q$10:$Q$7501,'FILL RATE MANDATORY STOCK'!BK45,'DETAIL SALES'!$AB$10:$AB$7501,"No",'DETAIL SALES'!$C$10:$C$7501,"14")</f>
        <v>0</v>
      </c>
      <c r="CO45" s="149">
        <f>COUNTIFS('DETAIL SALES'!$Q$10:$Q$7501,'FILL RATE MANDATORY STOCK'!BK45,'DETAIL SALES'!$AB$10:$AB$7501,"Full",'DETAIL SALES'!$C$10:$C$7501,"15")</f>
        <v>0</v>
      </c>
      <c r="CP45" s="149">
        <f>COUNTIFS('DETAIL SALES'!$Q$10:$Q$7501,'FILL RATE MANDATORY STOCK'!BK45,'DETAIL SALES'!$AB$10:$AB$7501,"No",'DETAIL SALES'!$C$10:$C$7501,"15")</f>
        <v>0</v>
      </c>
      <c r="CQ45" s="149">
        <f>COUNTIFS('DETAIL SALES'!$Q$10:$Q$7501,'FILL RATE MANDATORY STOCK'!BK45,'DETAIL SALES'!$AB$10:$AB$7501,"Full",'DETAIL SALES'!$C$10:$C$7501,"16")</f>
        <v>0</v>
      </c>
      <c r="CR45" s="149">
        <f>COUNTIFS('DETAIL SALES'!$Q$10:$Q$7501,'FILL RATE MANDATORY STOCK'!BK45,'DETAIL SALES'!$AB$10:$AB$7501,"No",'DETAIL SALES'!$C$10:$C$7501,"16")</f>
        <v>0</v>
      </c>
      <c r="CS45" s="149">
        <f>COUNTIFS('DETAIL SALES'!$Q$10:$Q$7501,'FILL RATE MANDATORY STOCK'!BK45,'DETAIL SALES'!$AB$10:$AB$7501,"Full",'DETAIL SALES'!$C$10:$C$7501,"17")</f>
        <v>0</v>
      </c>
      <c r="CT45" s="149">
        <f>COUNTIFS('DETAIL SALES'!$Q$10:$Q$7501,'FILL RATE MANDATORY STOCK'!BK45,'DETAIL SALES'!$AB$10:$AB$7501,"No",'DETAIL SALES'!$C$10:$C$7501,"17")</f>
        <v>0</v>
      </c>
      <c r="CU45" s="149">
        <f>COUNTIFS('DETAIL SALES'!$Q$10:$Q$7501,'FILL RATE MANDATORY STOCK'!BK45,'DETAIL SALES'!$AB$10:$AB$7501,"Full",'DETAIL SALES'!$C$10:$C$7501,"18")</f>
        <v>0</v>
      </c>
      <c r="CV45" s="149">
        <f>COUNTIFS('DETAIL SALES'!$Q$10:$Q$7501,'FILL RATE MANDATORY STOCK'!BK45,'DETAIL SALES'!$AB$10:$AB$7501,"No",'DETAIL SALES'!$C$10:$C$7501,"18")</f>
        <v>0</v>
      </c>
      <c r="CW45" s="149">
        <f>COUNTIFS('DETAIL SALES'!$Q$10:$Q$7501,'FILL RATE MANDATORY STOCK'!BK45,'DETAIL SALES'!$AB$10:$AB$7501,"Full",'DETAIL SALES'!$C$10:$C$7501,"19")</f>
        <v>0</v>
      </c>
      <c r="CX45" s="149">
        <f>COUNTIFS('DETAIL SALES'!$Q$10:$Q$7501,'FILL RATE MANDATORY STOCK'!BK45,'DETAIL SALES'!$AB$10:$AB$7501,"No",'DETAIL SALES'!$C$10:$C$7501,"19")</f>
        <v>0</v>
      </c>
      <c r="CY45" s="149">
        <f>COUNTIFS('DETAIL SALES'!$Q$10:$Q$7501,'FILL RATE MANDATORY STOCK'!BK45,'DETAIL SALES'!$AB$10:$AB$7501,"Full",'DETAIL SALES'!$C$10:$C$7501,"20")</f>
        <v>0</v>
      </c>
      <c r="CZ45" s="149">
        <f>COUNTIFS('DETAIL SALES'!$Q$10:$Q$7501,'FILL RATE MANDATORY STOCK'!BK45,'DETAIL SALES'!$AB$10:$AB$7501,"No",'DETAIL SALES'!$C$10:$C$7501,"20")</f>
        <v>0</v>
      </c>
      <c r="DA45" s="316">
        <f>COUNTIFS('DETAIL SALES'!$Q$10:$Q$7501,'FILL RATE MANDATORY STOCK'!BK45,'DETAIL SALES'!$AB$10:$AB$7501,"Full",'DETAIL SALES'!$C$10:$C$7501,"21")</f>
        <v>0</v>
      </c>
      <c r="DB45" s="316">
        <f>COUNTIFS('DETAIL SALES'!$Q$10:$Q$7501,'FILL RATE MANDATORY STOCK'!BK45,'DETAIL SALES'!$AB$10:$AB$7501,"No",'DETAIL SALES'!$C$10:$C$7501,"21")</f>
        <v>0</v>
      </c>
      <c r="DC45" s="149">
        <f>COUNTIFS('DETAIL SALES'!$Q$10:$Q$7501,'FILL RATE MANDATORY STOCK'!BK45,'DETAIL SALES'!$AB$10:$AB$7501,"Full",'DETAIL SALES'!$C$10:$C$7501,"22")</f>
        <v>0</v>
      </c>
      <c r="DD45" s="149">
        <f>COUNTIFS('DETAIL SALES'!$Q$10:$Q$7501,'FILL RATE MANDATORY STOCK'!BK45,'DETAIL SALES'!$AB$10:$AB$7501,"No",'DETAIL SALES'!$C$10:$C$7501,"22")</f>
        <v>0</v>
      </c>
      <c r="DE45" s="149">
        <f>COUNTIFS('DETAIL SALES'!$Q$10:$Q$7501,'FILL RATE MANDATORY STOCK'!BK45,'DETAIL SALES'!$AB$10:$AB$7501,"Full",'DETAIL SALES'!$C$10:$C$7501,"23")</f>
        <v>0</v>
      </c>
      <c r="DF45" s="149">
        <f>COUNTIFS('DETAIL SALES'!$Q$10:$Q$7501,'FILL RATE MANDATORY STOCK'!BK45,'DETAIL SALES'!$AB$10:$AB$7501,"No",'DETAIL SALES'!$C$10:$C$7501,"23")</f>
        <v>0</v>
      </c>
      <c r="DG45" s="149">
        <f>COUNTIFS('DETAIL SALES'!$Q$10:$Q$7501,'FILL RATE MANDATORY STOCK'!BK45,'DETAIL SALES'!$AB$10:$AB$7501,"Full",'DETAIL SALES'!$C$10:$C$7501,"24")</f>
        <v>0</v>
      </c>
      <c r="DH45" s="149">
        <f>COUNTIFS('DETAIL SALES'!$Q$10:$Q$7501,'FILL RATE MANDATORY STOCK'!BK45,'DETAIL SALES'!$AB$10:$AB$7501,"No",'DETAIL SALES'!$C$10:$C$7501,"24")</f>
        <v>0</v>
      </c>
      <c r="DI45" s="149">
        <f>COUNTIFS('DETAIL SALES'!$Q$10:$Q$7501,'FILL RATE MANDATORY STOCK'!BK45,'DETAIL SALES'!$AB$10:$AB$7501,"Full",'DETAIL SALES'!$C$10:$C$7501,"25")</f>
        <v>0</v>
      </c>
      <c r="DJ45" s="149">
        <f>COUNTIFS('DETAIL SALES'!$Q$10:$Q$7501,'FILL RATE MANDATORY STOCK'!BK45,'DETAIL SALES'!$AB$10:$AB$7501,"No",'DETAIL SALES'!$C$10:$C$7501,"25")</f>
        <v>0</v>
      </c>
      <c r="DK45" s="149">
        <f>COUNTIFS('DETAIL SALES'!$Q$10:$Q$7501,'FILL RATE MANDATORY STOCK'!BK45,'DETAIL SALES'!$AB$10:$AB$7501,"Full",'DETAIL SALES'!$C$10:$C$7501,"26")</f>
        <v>0</v>
      </c>
      <c r="DL45" s="149">
        <f>COUNTIFS('DETAIL SALES'!$Q$10:$Q$7501,'FILL RATE MANDATORY STOCK'!BK45,'DETAIL SALES'!$AB$10:$AB$7501,"No",'DETAIL SALES'!$C$10:$C$7501,"26")</f>
        <v>0</v>
      </c>
      <c r="DM45" s="149">
        <f>COUNTIFS('DETAIL SALES'!$Q$10:$Q$7501,'FILL RATE MANDATORY STOCK'!BK45,'DETAIL SALES'!$AB$10:$AB$7501,"Full",'DETAIL SALES'!$C$10:$C$7501,"27")</f>
        <v>0</v>
      </c>
      <c r="DN45" s="149">
        <f>COUNTIFS('DETAIL SALES'!$Q$10:$Q$7501,'FILL RATE MANDATORY STOCK'!BK45,'DETAIL SALES'!$AB$10:$AB$7501,"No",'DETAIL SALES'!$C$10:$C$7501,"27")</f>
        <v>0</v>
      </c>
      <c r="DO45" s="316">
        <f>COUNTIFS('DETAIL SALES'!$Q$10:$Q$7501,'FILL RATE MANDATORY STOCK'!BK45,'DETAIL SALES'!$AB$10:$AB$7501,"Full",'DETAIL SALES'!$C$10:$C$7501,"28")</f>
        <v>0</v>
      </c>
      <c r="DP45" s="316">
        <f>COUNTIFS('DETAIL SALES'!$Q$10:$Q$7501,'FILL RATE MANDATORY STOCK'!BK45,'DETAIL SALES'!$AB$10:$AB$7501,"No",'DETAIL SALES'!$C$10:$C$7501,"28")</f>
        <v>0</v>
      </c>
      <c r="DQ45" s="149">
        <f>COUNTIFS('DETAIL SALES'!$Q$10:$Q$7501,'FILL RATE MANDATORY STOCK'!BK45,'DETAIL SALES'!$AB$10:$AB$7501,"Full",'DETAIL SALES'!$C$10:$C$7501,"29")</f>
        <v>0</v>
      </c>
      <c r="DR45" s="149">
        <f>COUNTIFS('DETAIL SALES'!$Q$10:$Q$7501,'FILL RATE MANDATORY STOCK'!BK45,'DETAIL SALES'!$AB$10:$AB$7501,"No",'DETAIL SALES'!$C$10:$C$7501,"29")</f>
        <v>0</v>
      </c>
      <c r="DS45" s="149">
        <f>COUNTIFS('DETAIL SALES'!$Q$10:$Q$7501,'FILL RATE MANDATORY STOCK'!BK45,'DETAIL SALES'!$AB$10:$AB$7501,"Full",'DETAIL SALES'!$C$10:$C$7501,"30")</f>
        <v>0</v>
      </c>
      <c r="DT45" s="149">
        <f>COUNTIFS('DETAIL SALES'!$Q$10:$Q$7501,'FILL RATE MANDATORY STOCK'!BK45,'DETAIL SALES'!$AB$10:$AB$7501,"No",'DETAIL SALES'!$C$10:$C$7501,"30")</f>
        <v>0</v>
      </c>
      <c r="DU45" s="149">
        <f>COUNTIFS('DETAIL SALES'!$Q$10:$Q$7501,'FILL RATE MANDATORY STOCK'!\,'DETAIL SALES'!$AB$10:$AB$7501,"Full",'DETAIL SALES'!$C$10:$C$7501,"31")</f>
        <v>0</v>
      </c>
      <c r="DV45" s="153">
        <f>COUNTIFS('DETAIL SALES'!$Q$10:$Q$7501,'FILL RATE MANDATORY STOCK'!BK45,'DETAIL SALES'!$AB$10:$AB$7501,"No",'DETAIL SALES'!$C$10:$C$7501,"31")</f>
        <v>0</v>
      </c>
      <c r="DW45" s="271">
        <f t="shared" si="17"/>
        <v>0</v>
      </c>
      <c r="DX45" s="150">
        <f t="shared" si="17"/>
        <v>0</v>
      </c>
      <c r="DY45" s="150">
        <f t="shared" si="18"/>
        <v>0</v>
      </c>
      <c r="DZ45" s="272" t="e">
        <f t="shared" si="19"/>
        <v>#DIV/0!</v>
      </c>
    </row>
    <row r="46" spans="1:130" s="141" customFormat="1">
      <c r="A46" s="134">
        <v>37</v>
      </c>
      <c r="B46" s="286"/>
      <c r="C46" s="146">
        <f t="shared" si="8"/>
        <v>0</v>
      </c>
      <c r="D46" s="146">
        <f t="shared" si="9"/>
        <v>1</v>
      </c>
      <c r="E46" s="146">
        <f t="shared" si="10"/>
        <v>1900</v>
      </c>
      <c r="F46" s="287"/>
      <c r="G46" s="287"/>
      <c r="H46" s="287"/>
      <c r="I46" s="288"/>
      <c r="J46" s="287"/>
      <c r="K46" s="288"/>
      <c r="L46" s="134"/>
      <c r="M46" s="133"/>
      <c r="N46" s="288"/>
      <c r="O46" s="134"/>
      <c r="P46" s="166"/>
      <c r="Q46" s="289"/>
      <c r="R46" s="165"/>
      <c r="S46" s="290"/>
      <c r="T46" s="290"/>
      <c r="U46" s="290"/>
      <c r="V46" s="290"/>
      <c r="W46" s="166"/>
      <c r="X46" s="87"/>
      <c r="Y46" s="418">
        <f t="shared" si="11"/>
        <v>0</v>
      </c>
      <c r="Z46" s="291">
        <f t="shared" si="12"/>
        <v>0</v>
      </c>
      <c r="AA46" s="163"/>
      <c r="AB46" s="177" t="str">
        <f t="shared" si="13"/>
        <v/>
      </c>
      <c r="AC46" s="283" t="str">
        <f t="shared" si="14"/>
        <v/>
      </c>
      <c r="AD46" s="283" t="str">
        <f t="shared" si="15"/>
        <v/>
      </c>
      <c r="AE46" s="163"/>
      <c r="AF46" s="162"/>
      <c r="AN46" s="415" t="s">
        <v>569</v>
      </c>
      <c r="AP46" s="581"/>
      <c r="AQ46" s="386" t="s">
        <v>36</v>
      </c>
      <c r="AR46" s="386"/>
      <c r="AS46" s="386"/>
      <c r="AT46" s="386"/>
      <c r="AU46" s="386"/>
      <c r="AV46" s="386">
        <f t="shared" ref="AV46:AV47" si="28">SUM(AR46:AU46)</f>
        <v>0</v>
      </c>
      <c r="AW46" s="386" t="e">
        <f t="shared" ref="AW46:AW48" si="29">AV46/$AV$47</f>
        <v>#DIV/0!</v>
      </c>
      <c r="AX46" s="588"/>
      <c r="AY46" s="585"/>
      <c r="BD46" s="781"/>
      <c r="BE46" s="100">
        <f t="shared" si="23"/>
        <v>35</v>
      </c>
      <c r="BF46" s="100" t="s">
        <v>316</v>
      </c>
      <c r="BG46" s="100" t="s">
        <v>304</v>
      </c>
      <c r="BH46" s="149" t="s">
        <v>97</v>
      </c>
      <c r="BI46" s="169" t="e">
        <f>VLOOKUP(BH46,#REF!,8,FALSE)</f>
        <v>#REF!</v>
      </c>
      <c r="BJ46" s="224">
        <v>50000</v>
      </c>
      <c r="BK46" s="153">
        <v>1</v>
      </c>
      <c r="BL46" s="153">
        <v>3</v>
      </c>
      <c r="BM46" s="594">
        <f>COUNTIFS('DETAIL SALES'!$Q$10:$Q$7501,'FILL RATE MANDATORY STOCK'!BK46,'DETAIL SALES'!$AB$10:$AB$7501,"Full",'DETAIL SALES'!$C$10:$C$7501,"1")</f>
        <v>0</v>
      </c>
      <c r="BN46" s="149">
        <f>COUNTIFS('DETAIL SALES'!$Q$10:$Q$7501,'FILL RATE MANDATORY STOCK'!BK46,'DETAIL SALES'!$AB$10:$AB$7501,"No",'DETAIL SALES'!$C$10:$C$7501,"1")</f>
        <v>0</v>
      </c>
      <c r="BO46" s="149">
        <f>COUNTIFS('DETAIL SALES'!$Q$10:$Q$7501,'FILL RATE MANDATORY STOCK'!BK46,'DETAIL SALES'!$AB$10:$AB$7501,"Full",'DETAIL SALES'!$C$10:$C$7501,"2")</f>
        <v>0</v>
      </c>
      <c r="BP46" s="149">
        <f>COUNTIFS('DETAIL SALES'!$Q$10:$Q$7501,'FILL RATE MANDATORY STOCK'!BK46,'DETAIL SALES'!$AB$10:$AB$7501,"No",'DETAIL SALES'!$C$10:$C$7501,"2")</f>
        <v>0</v>
      </c>
      <c r="BQ46" s="149">
        <f>COUNTIFS('DETAIL SALES'!$Q$10:$Q$7501,'FILL RATE MANDATORY STOCK'!BK46,'DETAIL SALES'!$AB$10:$AB$7501,"Full",'DETAIL SALES'!$C$10:$C$7501,"3")</f>
        <v>0</v>
      </c>
      <c r="BR46" s="149">
        <f>COUNTIFS('DETAIL SALES'!$Q$10:$Q$7501,'FILL RATE MANDATORY STOCK'!BK46,'DETAIL SALES'!$AB$10:$AB$7501,"No",'DETAIL SALES'!$C$10:$C$7501,"3")</f>
        <v>0</v>
      </c>
      <c r="BS46" s="149">
        <f>COUNTIFS('DETAIL SALES'!$Q$10:$Q$7501,'FILL RATE MANDATORY STOCK'!BK46,'DETAIL SALES'!$AB$10:$AB$7501,"Full",'DETAIL SALES'!$C$10:$C$7501,"4")</f>
        <v>0</v>
      </c>
      <c r="BT46" s="149">
        <f>COUNTIFS('DETAIL SALES'!$Q$10:$Q$7501,'FILL RATE MANDATORY STOCK'!BK46,'DETAIL SALES'!$AB$10:$AB$7501,"No",'DETAIL SALES'!$C$10:$C$7501,"4")</f>
        <v>0</v>
      </c>
      <c r="BU46" s="149">
        <f>COUNTIFS('DETAIL SALES'!$Q$10:$Q$7501,'FILL RATE MANDATORY STOCK'!BK46,'DETAIL SALES'!$AB$10:$AB$7501,"Full",'DETAIL SALES'!$C$10:$C$7501,"5")</f>
        <v>0</v>
      </c>
      <c r="BV46" s="149">
        <f>COUNTIFS('DETAIL SALES'!$Q$10:$Q$7501,'FILL RATE MANDATORY STOCK'!BK46,'DETAIL SALES'!$AB$10:$AB$7501,"No",'DETAIL SALES'!$C$10:$C$7501,"5")</f>
        <v>0</v>
      </c>
      <c r="BW46" s="149">
        <f>COUNTIFS('DETAIL SALES'!$Q$10:$Q$7501,'FILL RATE MANDATORY STOCK'!BK46,'DETAIL SALES'!$AB$10:$AB$7501,"Full",'DETAIL SALES'!$C$10:$C$7501,"6")</f>
        <v>0</v>
      </c>
      <c r="BX46" s="149">
        <f>COUNTIFS('DETAIL SALES'!$Q$10:$Q$7501,'FILL RATE MANDATORY STOCK'!BK46,'DETAIL SALES'!$AB$10:$AB$7501,"No",'DETAIL SALES'!$C$10:$C$7501,"6")</f>
        <v>0</v>
      </c>
      <c r="BY46" s="316">
        <f>COUNTIFS('DETAIL SALES'!$Q$10:$Q$7501,'FILL RATE MANDATORY STOCK'!BK46,'DETAIL SALES'!$AB$10:$AB$7501,"Full",'DETAIL SALES'!$C$10:$C$7501,"7")</f>
        <v>0</v>
      </c>
      <c r="BZ46" s="316">
        <f>COUNTIFS('DETAIL SALES'!$Q$10:$Q$7501,'FILL RATE MANDATORY STOCK'!BK46,'DETAIL SALES'!$AB$10:$AB$7501,"No",'DETAIL SALES'!$C$10:$C$7501,"7")</f>
        <v>0</v>
      </c>
      <c r="CA46" s="149">
        <f>COUNTIFS('DETAIL SALES'!$Q$10:$Q$7501,'FILL RATE MANDATORY STOCK'!BK46,'DETAIL SALES'!$AB$10:$AB$7501,"Full",'DETAIL SALES'!$C$10:$C$7501,"8")</f>
        <v>0</v>
      </c>
      <c r="CB46" s="149">
        <f>COUNTIFS('DETAIL SALES'!$Q$10:$Q$7501,'FILL RATE MANDATORY STOCK'!BK46,'DETAIL SALES'!$AB$10:$AB$7501,"No",'DETAIL SALES'!$C$10:$C$7501,"8")</f>
        <v>0</v>
      </c>
      <c r="CC46" s="149">
        <f>COUNTIFS('DETAIL SALES'!$Q$10:$Q$7501,'FILL RATE MANDATORY STOCK'!BK46,'DETAIL SALES'!$AB$10:$AB$7501,"Full",'DETAIL SALES'!$C$10:$C$7501,"9")</f>
        <v>0</v>
      </c>
      <c r="CD46" s="149">
        <f>COUNTIFS('DETAIL SALES'!$Q$10:$Q$7501,'FILL RATE MANDATORY STOCK'!BK46,'DETAIL SALES'!$AB$10:$AB$7501,"No",'DETAIL SALES'!$C$10:$C$7501,"9")</f>
        <v>0</v>
      </c>
      <c r="CE46" s="149">
        <f>COUNTIFS('DETAIL SALES'!$Q$10:$Q$7501,'FILL RATE MANDATORY STOCK'!BK46,'DETAIL SALES'!$AB$10:$AB$7501,"Full",'DETAIL SALES'!$C$10:$C$7501,"10")</f>
        <v>0</v>
      </c>
      <c r="CF46" s="149">
        <f>COUNTIFS('DETAIL SALES'!$Q$10:$Q$7501,'FILL RATE MANDATORY STOCK'!BK46,'DETAIL SALES'!$AB$10:$AB$7501,"No",'DETAIL SALES'!$C$10:$C$7501,"10")</f>
        <v>0</v>
      </c>
      <c r="CG46" s="149">
        <f>COUNTIFS('DETAIL SALES'!$Q$10:$Q$7501,'FILL RATE MANDATORY STOCK'!BK46,'DETAIL SALES'!$AB$10:$AB$7501,"Full",'DETAIL SALES'!$C$10:$C$7501,"11")</f>
        <v>0</v>
      </c>
      <c r="CH46" s="149">
        <f>COUNTIFS('DETAIL SALES'!$Q$10:$Q$7501,'FILL RATE MANDATORY STOCK'!BK46,'DETAIL SALES'!$AB$10:$AB$7501,"No",'DETAIL SALES'!$C$10:$C$7501,"11")</f>
        <v>0</v>
      </c>
      <c r="CI46" s="149">
        <f>COUNTIFS('DETAIL SALES'!$Q$10:$Q$7501,'FILL RATE MANDATORY STOCK'!BK46,'DETAIL SALES'!$AB$10:$AB$7501,"Full",'DETAIL SALES'!$C$10:$C$7501,"12")</f>
        <v>0</v>
      </c>
      <c r="CJ46" s="149">
        <f>COUNTIFS('DETAIL SALES'!$Q$10:$Q$7501,'FILL RATE MANDATORY STOCK'!BK46,'DETAIL SALES'!$AB$10:$AB$7501,"No",'DETAIL SALES'!$C$10:$C$7501,"12")</f>
        <v>0</v>
      </c>
      <c r="CK46" s="149">
        <f>COUNTIFS('DETAIL SALES'!$Q$10:$Q$7501,'FILL RATE MANDATORY STOCK'!BK46,'DETAIL SALES'!$AB$10:$AB$7501,"Full",'DETAIL SALES'!$C$10:$C$7501,"13")</f>
        <v>0</v>
      </c>
      <c r="CL46" s="149">
        <f>COUNTIFS('DETAIL SALES'!$Q$10:$Q$7501,'FILL RATE MANDATORY STOCK'!BK46,'DETAIL SALES'!$AB$10:$AB$7501,"No",'DETAIL SALES'!$C$10:$C$7501,"13")</f>
        <v>0</v>
      </c>
      <c r="CM46" s="316">
        <f>COUNTIFS('DETAIL SALES'!$Q$10:$Q$7501,'FILL RATE MANDATORY STOCK'!BK46,'DETAIL SALES'!$AB$10:$AB$7501,"Full",'DETAIL SALES'!$C$10:$C$7501,"14")</f>
        <v>0</v>
      </c>
      <c r="CN46" s="316">
        <f>COUNTIFS('DETAIL SALES'!$Q$10:$Q$7501,'FILL RATE MANDATORY STOCK'!BK46,'DETAIL SALES'!$AB$10:$AB$7501,"No",'DETAIL SALES'!$C$10:$C$7501,"14")</f>
        <v>0</v>
      </c>
      <c r="CO46" s="149">
        <f>COUNTIFS('DETAIL SALES'!$Q$10:$Q$7501,'FILL RATE MANDATORY STOCK'!BK46,'DETAIL SALES'!$AB$10:$AB$7501,"Full",'DETAIL SALES'!$C$10:$C$7501,"15")</f>
        <v>0</v>
      </c>
      <c r="CP46" s="149">
        <f>COUNTIFS('DETAIL SALES'!$Q$10:$Q$7501,'FILL RATE MANDATORY STOCK'!BK46,'DETAIL SALES'!$AB$10:$AB$7501,"No",'DETAIL SALES'!$C$10:$C$7501,"15")</f>
        <v>0</v>
      </c>
      <c r="CQ46" s="149">
        <f>COUNTIFS('DETAIL SALES'!$Q$10:$Q$7501,'FILL RATE MANDATORY STOCK'!BK46,'DETAIL SALES'!$AB$10:$AB$7501,"Full",'DETAIL SALES'!$C$10:$C$7501,"16")</f>
        <v>0</v>
      </c>
      <c r="CR46" s="149">
        <f>COUNTIFS('DETAIL SALES'!$Q$10:$Q$7501,'FILL RATE MANDATORY STOCK'!BK46,'DETAIL SALES'!$AB$10:$AB$7501,"No",'DETAIL SALES'!$C$10:$C$7501,"16")</f>
        <v>0</v>
      </c>
      <c r="CS46" s="149">
        <f>COUNTIFS('DETAIL SALES'!$Q$10:$Q$7501,'FILL RATE MANDATORY STOCK'!BK46,'DETAIL SALES'!$AB$10:$AB$7501,"Full",'DETAIL SALES'!$C$10:$C$7501,"17")</f>
        <v>0</v>
      </c>
      <c r="CT46" s="149">
        <f>COUNTIFS('DETAIL SALES'!$Q$10:$Q$7501,'FILL RATE MANDATORY STOCK'!BK46,'DETAIL SALES'!$AB$10:$AB$7501,"No",'DETAIL SALES'!$C$10:$C$7501,"17")</f>
        <v>0</v>
      </c>
      <c r="CU46" s="149">
        <f>COUNTIFS('DETAIL SALES'!$Q$10:$Q$7501,'FILL RATE MANDATORY STOCK'!BK46,'DETAIL SALES'!$AB$10:$AB$7501,"Full",'DETAIL SALES'!$C$10:$C$7501,"18")</f>
        <v>0</v>
      </c>
      <c r="CV46" s="149">
        <f>COUNTIFS('DETAIL SALES'!$Q$10:$Q$7501,'FILL RATE MANDATORY STOCK'!BK46,'DETAIL SALES'!$AB$10:$AB$7501,"No",'DETAIL SALES'!$C$10:$C$7501,"18")</f>
        <v>0</v>
      </c>
      <c r="CW46" s="149">
        <f>COUNTIFS('DETAIL SALES'!$Q$10:$Q$7501,'FILL RATE MANDATORY STOCK'!BK46,'DETAIL SALES'!$AB$10:$AB$7501,"Full",'DETAIL SALES'!$C$10:$C$7501,"19")</f>
        <v>0</v>
      </c>
      <c r="CX46" s="149">
        <f>COUNTIFS('DETAIL SALES'!$Q$10:$Q$7501,'FILL RATE MANDATORY STOCK'!BK46,'DETAIL SALES'!$AB$10:$AB$7501,"No",'DETAIL SALES'!$C$10:$C$7501,"19")</f>
        <v>0</v>
      </c>
      <c r="CY46" s="149">
        <f>COUNTIFS('DETAIL SALES'!$Q$10:$Q$7501,'FILL RATE MANDATORY STOCK'!BK46,'DETAIL SALES'!$AB$10:$AB$7501,"Full",'DETAIL SALES'!$C$10:$C$7501,"20")</f>
        <v>0</v>
      </c>
      <c r="CZ46" s="149">
        <f>COUNTIFS('DETAIL SALES'!$Q$10:$Q$7501,'FILL RATE MANDATORY STOCK'!BK46,'DETAIL SALES'!$AB$10:$AB$7501,"No",'DETAIL SALES'!$C$10:$C$7501,"20")</f>
        <v>0</v>
      </c>
      <c r="DA46" s="316">
        <f>COUNTIFS('DETAIL SALES'!$Q$10:$Q$7501,'FILL RATE MANDATORY STOCK'!BK46,'DETAIL SALES'!$AB$10:$AB$7501,"Full",'DETAIL SALES'!$C$10:$C$7501,"21")</f>
        <v>0</v>
      </c>
      <c r="DB46" s="316">
        <f>COUNTIFS('DETAIL SALES'!$Q$10:$Q$7501,'FILL RATE MANDATORY STOCK'!BK46,'DETAIL SALES'!$AB$10:$AB$7501,"No",'DETAIL SALES'!$C$10:$C$7501,"21")</f>
        <v>0</v>
      </c>
      <c r="DC46" s="149">
        <f>COUNTIFS('DETAIL SALES'!$Q$10:$Q$7501,'FILL RATE MANDATORY STOCK'!BK46,'DETAIL SALES'!$AB$10:$AB$7501,"Full",'DETAIL SALES'!$C$10:$C$7501,"22")</f>
        <v>0</v>
      </c>
      <c r="DD46" s="149">
        <f>COUNTIFS('DETAIL SALES'!$Q$10:$Q$7501,'FILL RATE MANDATORY STOCK'!BK46,'DETAIL SALES'!$AB$10:$AB$7501,"No",'DETAIL SALES'!$C$10:$C$7501,"22")</f>
        <v>0</v>
      </c>
      <c r="DE46" s="149">
        <f>COUNTIFS('DETAIL SALES'!$Q$10:$Q$7501,'FILL RATE MANDATORY STOCK'!BK46,'DETAIL SALES'!$AB$10:$AB$7501,"Full",'DETAIL SALES'!$C$10:$C$7501,"23")</f>
        <v>0</v>
      </c>
      <c r="DF46" s="149">
        <f>COUNTIFS('DETAIL SALES'!$Q$10:$Q$7501,'FILL RATE MANDATORY STOCK'!BK46,'DETAIL SALES'!$AB$10:$AB$7501,"No",'DETAIL SALES'!$C$10:$C$7501,"23")</f>
        <v>0</v>
      </c>
      <c r="DG46" s="149">
        <f>COUNTIFS('DETAIL SALES'!$Q$10:$Q$7501,'FILL RATE MANDATORY STOCK'!BK46,'DETAIL SALES'!$AB$10:$AB$7501,"Full",'DETAIL SALES'!$C$10:$C$7501,"24")</f>
        <v>0</v>
      </c>
      <c r="DH46" s="149">
        <f>COUNTIFS('DETAIL SALES'!$Q$10:$Q$7501,'FILL RATE MANDATORY STOCK'!BK46,'DETAIL SALES'!$AB$10:$AB$7501,"No",'DETAIL SALES'!$C$10:$C$7501,"24")</f>
        <v>0</v>
      </c>
      <c r="DI46" s="149">
        <f>COUNTIFS('DETAIL SALES'!$Q$10:$Q$7501,'FILL RATE MANDATORY STOCK'!BK46,'DETAIL SALES'!$AB$10:$AB$7501,"Full",'DETAIL SALES'!$C$10:$C$7501,"25")</f>
        <v>0</v>
      </c>
      <c r="DJ46" s="149">
        <f>COUNTIFS('DETAIL SALES'!$Q$10:$Q$7501,'FILL RATE MANDATORY STOCK'!BK46,'DETAIL SALES'!$AB$10:$AB$7501,"No",'DETAIL SALES'!$C$10:$C$7501,"25")</f>
        <v>0</v>
      </c>
      <c r="DK46" s="149">
        <f>COUNTIFS('DETAIL SALES'!$Q$10:$Q$7501,'FILL RATE MANDATORY STOCK'!BK46,'DETAIL SALES'!$AB$10:$AB$7501,"Full",'DETAIL SALES'!$C$10:$C$7501,"26")</f>
        <v>0</v>
      </c>
      <c r="DL46" s="149">
        <f>COUNTIFS('DETAIL SALES'!$Q$10:$Q$7501,'FILL RATE MANDATORY STOCK'!BK46,'DETAIL SALES'!$AB$10:$AB$7501,"No",'DETAIL SALES'!$C$10:$C$7501,"26")</f>
        <v>0</v>
      </c>
      <c r="DM46" s="149">
        <f>COUNTIFS('DETAIL SALES'!$Q$10:$Q$7501,'FILL RATE MANDATORY STOCK'!BK46,'DETAIL SALES'!$AB$10:$AB$7501,"Full",'DETAIL SALES'!$C$10:$C$7501,"27")</f>
        <v>0</v>
      </c>
      <c r="DN46" s="149">
        <f>COUNTIFS('DETAIL SALES'!$Q$10:$Q$7501,'FILL RATE MANDATORY STOCK'!BK46,'DETAIL SALES'!$AB$10:$AB$7501,"No",'DETAIL SALES'!$C$10:$C$7501,"27")</f>
        <v>0</v>
      </c>
      <c r="DO46" s="316">
        <f>COUNTIFS('DETAIL SALES'!$Q$10:$Q$7501,'FILL RATE MANDATORY STOCK'!BK46,'DETAIL SALES'!$AB$10:$AB$7501,"Full",'DETAIL SALES'!$C$10:$C$7501,"28")</f>
        <v>0</v>
      </c>
      <c r="DP46" s="316">
        <f>COUNTIFS('DETAIL SALES'!$Q$10:$Q$7501,'FILL RATE MANDATORY STOCK'!BK46,'DETAIL SALES'!$AB$10:$AB$7501,"No",'DETAIL SALES'!$C$10:$C$7501,"28")</f>
        <v>0</v>
      </c>
      <c r="DQ46" s="149">
        <f>COUNTIFS('DETAIL SALES'!$Q$10:$Q$7501,'FILL RATE MANDATORY STOCK'!BK46,'DETAIL SALES'!$AB$10:$AB$7501,"Full",'DETAIL SALES'!$C$10:$C$7501,"29")</f>
        <v>0</v>
      </c>
      <c r="DR46" s="149">
        <f>COUNTIFS('DETAIL SALES'!$Q$10:$Q$7501,'FILL RATE MANDATORY STOCK'!BK46,'DETAIL SALES'!$AB$10:$AB$7501,"No",'DETAIL SALES'!$C$10:$C$7501,"29")</f>
        <v>0</v>
      </c>
      <c r="DS46" s="149">
        <f>COUNTIFS('DETAIL SALES'!$Q$10:$Q$7501,'FILL RATE MANDATORY STOCK'!BK46,'DETAIL SALES'!$AB$10:$AB$7501,"Full",'DETAIL SALES'!$C$10:$C$7501,"30")</f>
        <v>0</v>
      </c>
      <c r="DT46" s="149">
        <f>COUNTIFS('DETAIL SALES'!$Q$10:$Q$7501,'FILL RATE MANDATORY STOCK'!BK46,'DETAIL SALES'!$AB$10:$AB$7501,"No",'DETAIL SALES'!$C$10:$C$7501,"30")</f>
        <v>0</v>
      </c>
      <c r="DU46" s="149">
        <f>COUNTIFS('DETAIL SALES'!$Q$10:$Q$7501,'FILL RATE MANDATORY STOCK'!\,'DETAIL SALES'!$AB$10:$AB$7501,"Full",'DETAIL SALES'!$C$10:$C$7501,"31")</f>
        <v>0</v>
      </c>
      <c r="DV46" s="153">
        <f>COUNTIFS('DETAIL SALES'!$Q$10:$Q$7501,'FILL RATE MANDATORY STOCK'!BK46,'DETAIL SALES'!$AB$10:$AB$7501,"No",'DETAIL SALES'!$C$10:$C$7501,"31")</f>
        <v>0</v>
      </c>
      <c r="DW46" s="271">
        <f t="shared" si="17"/>
        <v>0</v>
      </c>
      <c r="DX46" s="150">
        <f t="shared" si="17"/>
        <v>0</v>
      </c>
      <c r="DY46" s="150">
        <f t="shared" si="18"/>
        <v>0</v>
      </c>
      <c r="DZ46" s="272" t="e">
        <f t="shared" si="19"/>
        <v>#DIV/0!</v>
      </c>
    </row>
    <row r="47" spans="1:130" s="141" customFormat="1">
      <c r="A47" s="134">
        <v>38</v>
      </c>
      <c r="B47" s="286"/>
      <c r="C47" s="146">
        <f t="shared" si="8"/>
        <v>0</v>
      </c>
      <c r="D47" s="146">
        <f t="shared" si="9"/>
        <v>1</v>
      </c>
      <c r="E47" s="146">
        <f t="shared" si="10"/>
        <v>1900</v>
      </c>
      <c r="F47" s="287"/>
      <c r="G47" s="287"/>
      <c r="H47" s="287"/>
      <c r="I47" s="288"/>
      <c r="J47" s="287"/>
      <c r="K47" s="288"/>
      <c r="L47" s="134"/>
      <c r="M47" s="133"/>
      <c r="N47" s="288"/>
      <c r="O47" s="134"/>
      <c r="P47" s="166"/>
      <c r="Q47" s="289"/>
      <c r="R47" s="165"/>
      <c r="S47" s="290"/>
      <c r="T47" s="290"/>
      <c r="U47" s="290"/>
      <c r="V47" s="290"/>
      <c r="W47" s="166"/>
      <c r="X47" s="87"/>
      <c r="Y47" s="418">
        <f t="shared" si="11"/>
        <v>0</v>
      </c>
      <c r="Z47" s="291">
        <f t="shared" si="12"/>
        <v>0</v>
      </c>
      <c r="AA47" s="163"/>
      <c r="AB47" s="177" t="str">
        <f t="shared" si="13"/>
        <v/>
      </c>
      <c r="AC47" s="283" t="str">
        <f t="shared" si="14"/>
        <v/>
      </c>
      <c r="AD47" s="283" t="str">
        <f t="shared" si="15"/>
        <v/>
      </c>
      <c r="AE47" s="163"/>
      <c r="AF47" s="162"/>
      <c r="AN47" s="415" t="s">
        <v>570</v>
      </c>
      <c r="AP47" s="581"/>
      <c r="AQ47" s="386" t="s">
        <v>37</v>
      </c>
      <c r="AR47" s="386"/>
      <c r="AS47" s="386"/>
      <c r="AT47" s="386"/>
      <c r="AU47" s="386"/>
      <c r="AV47" s="386">
        <f t="shared" si="28"/>
        <v>0</v>
      </c>
      <c r="AW47" s="386" t="e">
        <f t="shared" si="29"/>
        <v>#DIV/0!</v>
      </c>
      <c r="AX47" s="588"/>
      <c r="AY47" s="585"/>
      <c r="BD47" s="781"/>
      <c r="BE47" s="100">
        <f t="shared" si="23"/>
        <v>36</v>
      </c>
      <c r="BF47" s="100" t="s">
        <v>309</v>
      </c>
      <c r="BG47" s="100" t="s">
        <v>317</v>
      </c>
      <c r="BH47" s="149" t="s">
        <v>186</v>
      </c>
      <c r="BI47" s="169" t="e">
        <f>VLOOKUP(BH47,#REF!,8,FALSE)</f>
        <v>#REF!</v>
      </c>
      <c r="BJ47" s="224">
        <v>50000</v>
      </c>
      <c r="BK47" s="154">
        <v>1</v>
      </c>
      <c r="BL47" s="153">
        <v>0.83333333333333337</v>
      </c>
      <c r="BM47" s="594">
        <f>COUNTIFS('DETAIL SALES'!$Q$10:$Q$7501,'FILL RATE MANDATORY STOCK'!BK47,'DETAIL SALES'!$AB$10:$AB$7501,"Full",'DETAIL SALES'!$C$10:$C$7501,"1")</f>
        <v>0</v>
      </c>
      <c r="BN47" s="149">
        <f>COUNTIFS('DETAIL SALES'!$Q$10:$Q$7501,'FILL RATE MANDATORY STOCK'!BK47,'DETAIL SALES'!$AB$10:$AB$7501,"No",'DETAIL SALES'!$C$10:$C$7501,"1")</f>
        <v>0</v>
      </c>
      <c r="BO47" s="149">
        <f>COUNTIFS('DETAIL SALES'!$Q$10:$Q$7501,'FILL RATE MANDATORY STOCK'!BK47,'DETAIL SALES'!$AB$10:$AB$7501,"Full",'DETAIL SALES'!$C$10:$C$7501,"2")</f>
        <v>0</v>
      </c>
      <c r="BP47" s="149">
        <f>COUNTIFS('DETAIL SALES'!$Q$10:$Q$7501,'FILL RATE MANDATORY STOCK'!BK47,'DETAIL SALES'!$AB$10:$AB$7501,"No",'DETAIL SALES'!$C$10:$C$7501,"2")</f>
        <v>0</v>
      </c>
      <c r="BQ47" s="149">
        <f>COUNTIFS('DETAIL SALES'!$Q$10:$Q$7501,'FILL RATE MANDATORY STOCK'!BK47,'DETAIL SALES'!$AB$10:$AB$7501,"Full",'DETAIL SALES'!$C$10:$C$7501,"3")</f>
        <v>0</v>
      </c>
      <c r="BR47" s="149">
        <f>COUNTIFS('DETAIL SALES'!$Q$10:$Q$7501,'FILL RATE MANDATORY STOCK'!BK47,'DETAIL SALES'!$AB$10:$AB$7501,"No",'DETAIL SALES'!$C$10:$C$7501,"3")</f>
        <v>0</v>
      </c>
      <c r="BS47" s="149">
        <f>COUNTIFS('DETAIL SALES'!$Q$10:$Q$7501,'FILL RATE MANDATORY STOCK'!BK47,'DETAIL SALES'!$AB$10:$AB$7501,"Full",'DETAIL SALES'!$C$10:$C$7501,"4")</f>
        <v>0</v>
      </c>
      <c r="BT47" s="149">
        <f>COUNTIFS('DETAIL SALES'!$Q$10:$Q$7501,'FILL RATE MANDATORY STOCK'!BK47,'DETAIL SALES'!$AB$10:$AB$7501,"No",'DETAIL SALES'!$C$10:$C$7501,"4")</f>
        <v>0</v>
      </c>
      <c r="BU47" s="149">
        <f>COUNTIFS('DETAIL SALES'!$Q$10:$Q$7501,'FILL RATE MANDATORY STOCK'!BK47,'DETAIL SALES'!$AB$10:$AB$7501,"Full",'DETAIL SALES'!$C$10:$C$7501,"5")</f>
        <v>0</v>
      </c>
      <c r="BV47" s="149">
        <f>COUNTIFS('DETAIL SALES'!$Q$10:$Q$7501,'FILL RATE MANDATORY STOCK'!BK47,'DETAIL SALES'!$AB$10:$AB$7501,"No",'DETAIL SALES'!$C$10:$C$7501,"5")</f>
        <v>0</v>
      </c>
      <c r="BW47" s="149">
        <f>COUNTIFS('DETAIL SALES'!$Q$10:$Q$7501,'FILL RATE MANDATORY STOCK'!BK47,'DETAIL SALES'!$AB$10:$AB$7501,"Full",'DETAIL SALES'!$C$10:$C$7501,"6")</f>
        <v>0</v>
      </c>
      <c r="BX47" s="149">
        <f>COUNTIFS('DETAIL SALES'!$Q$10:$Q$7501,'FILL RATE MANDATORY STOCK'!BK47,'DETAIL SALES'!$AB$10:$AB$7501,"No",'DETAIL SALES'!$C$10:$C$7501,"6")</f>
        <v>0</v>
      </c>
      <c r="BY47" s="316">
        <f>COUNTIFS('DETAIL SALES'!$Q$10:$Q$7501,'FILL RATE MANDATORY STOCK'!BK47,'DETAIL SALES'!$AB$10:$AB$7501,"Full",'DETAIL SALES'!$C$10:$C$7501,"7")</f>
        <v>0</v>
      </c>
      <c r="BZ47" s="316">
        <f>COUNTIFS('DETAIL SALES'!$Q$10:$Q$7501,'FILL RATE MANDATORY STOCK'!BK47,'DETAIL SALES'!$AB$10:$AB$7501,"No",'DETAIL SALES'!$C$10:$C$7501,"7")</f>
        <v>0</v>
      </c>
      <c r="CA47" s="149">
        <f>COUNTIFS('DETAIL SALES'!$Q$10:$Q$7501,'FILL RATE MANDATORY STOCK'!BK47,'DETAIL SALES'!$AB$10:$AB$7501,"Full",'DETAIL SALES'!$C$10:$C$7501,"8")</f>
        <v>0</v>
      </c>
      <c r="CB47" s="149">
        <f>COUNTIFS('DETAIL SALES'!$Q$10:$Q$7501,'FILL RATE MANDATORY STOCK'!BK47,'DETAIL SALES'!$AB$10:$AB$7501,"No",'DETAIL SALES'!$C$10:$C$7501,"8")</f>
        <v>0</v>
      </c>
      <c r="CC47" s="149">
        <f>COUNTIFS('DETAIL SALES'!$Q$10:$Q$7501,'FILL RATE MANDATORY STOCK'!BK47,'DETAIL SALES'!$AB$10:$AB$7501,"Full",'DETAIL SALES'!$C$10:$C$7501,"9")</f>
        <v>0</v>
      </c>
      <c r="CD47" s="149">
        <f>COUNTIFS('DETAIL SALES'!$Q$10:$Q$7501,'FILL RATE MANDATORY STOCK'!BK47,'DETAIL SALES'!$AB$10:$AB$7501,"No",'DETAIL SALES'!$C$10:$C$7501,"9")</f>
        <v>0</v>
      </c>
      <c r="CE47" s="149">
        <f>COUNTIFS('DETAIL SALES'!$Q$10:$Q$7501,'FILL RATE MANDATORY STOCK'!BK47,'DETAIL SALES'!$AB$10:$AB$7501,"Full",'DETAIL SALES'!$C$10:$C$7501,"10")</f>
        <v>0</v>
      </c>
      <c r="CF47" s="149">
        <f>COUNTIFS('DETAIL SALES'!$Q$10:$Q$7501,'FILL RATE MANDATORY STOCK'!BK47,'DETAIL SALES'!$AB$10:$AB$7501,"No",'DETAIL SALES'!$C$10:$C$7501,"10")</f>
        <v>0</v>
      </c>
      <c r="CG47" s="149">
        <f>COUNTIFS('DETAIL SALES'!$Q$10:$Q$7501,'FILL RATE MANDATORY STOCK'!BK47,'DETAIL SALES'!$AB$10:$AB$7501,"Full",'DETAIL SALES'!$C$10:$C$7501,"11")</f>
        <v>0</v>
      </c>
      <c r="CH47" s="149">
        <f>COUNTIFS('DETAIL SALES'!$Q$10:$Q$7501,'FILL RATE MANDATORY STOCK'!BK47,'DETAIL SALES'!$AB$10:$AB$7501,"No",'DETAIL SALES'!$C$10:$C$7501,"11")</f>
        <v>0</v>
      </c>
      <c r="CI47" s="149">
        <f>COUNTIFS('DETAIL SALES'!$Q$10:$Q$7501,'FILL RATE MANDATORY STOCK'!BK47,'DETAIL SALES'!$AB$10:$AB$7501,"Full",'DETAIL SALES'!$C$10:$C$7501,"12")</f>
        <v>0</v>
      </c>
      <c r="CJ47" s="149">
        <f>COUNTIFS('DETAIL SALES'!$Q$10:$Q$7501,'FILL RATE MANDATORY STOCK'!BK47,'DETAIL SALES'!$AB$10:$AB$7501,"No",'DETAIL SALES'!$C$10:$C$7501,"12")</f>
        <v>0</v>
      </c>
      <c r="CK47" s="149">
        <f>COUNTIFS('DETAIL SALES'!$Q$10:$Q$7501,'FILL RATE MANDATORY STOCK'!BK47,'DETAIL SALES'!$AB$10:$AB$7501,"Full",'DETAIL SALES'!$C$10:$C$7501,"13")</f>
        <v>0</v>
      </c>
      <c r="CL47" s="149">
        <f>COUNTIFS('DETAIL SALES'!$Q$10:$Q$7501,'FILL RATE MANDATORY STOCK'!BK47,'DETAIL SALES'!$AB$10:$AB$7501,"No",'DETAIL SALES'!$C$10:$C$7501,"13")</f>
        <v>0</v>
      </c>
      <c r="CM47" s="316">
        <f>COUNTIFS('DETAIL SALES'!$Q$10:$Q$7501,'FILL RATE MANDATORY STOCK'!BK47,'DETAIL SALES'!$AB$10:$AB$7501,"Full",'DETAIL SALES'!$C$10:$C$7501,"14")</f>
        <v>0</v>
      </c>
      <c r="CN47" s="316">
        <f>COUNTIFS('DETAIL SALES'!$Q$10:$Q$7501,'FILL RATE MANDATORY STOCK'!BK47,'DETAIL SALES'!$AB$10:$AB$7501,"No",'DETAIL SALES'!$C$10:$C$7501,"14")</f>
        <v>0</v>
      </c>
      <c r="CO47" s="149">
        <f>COUNTIFS('DETAIL SALES'!$Q$10:$Q$7501,'FILL RATE MANDATORY STOCK'!BK47,'DETAIL SALES'!$AB$10:$AB$7501,"Full",'DETAIL SALES'!$C$10:$C$7501,"15")</f>
        <v>0</v>
      </c>
      <c r="CP47" s="149">
        <f>COUNTIFS('DETAIL SALES'!$Q$10:$Q$7501,'FILL RATE MANDATORY STOCK'!BK47,'DETAIL SALES'!$AB$10:$AB$7501,"No",'DETAIL SALES'!$C$10:$C$7501,"15")</f>
        <v>0</v>
      </c>
      <c r="CQ47" s="149">
        <f>COUNTIFS('DETAIL SALES'!$Q$10:$Q$7501,'FILL RATE MANDATORY STOCK'!BK47,'DETAIL SALES'!$AB$10:$AB$7501,"Full",'DETAIL SALES'!$C$10:$C$7501,"16")</f>
        <v>0</v>
      </c>
      <c r="CR47" s="149">
        <f>COUNTIFS('DETAIL SALES'!$Q$10:$Q$7501,'FILL RATE MANDATORY STOCK'!BK47,'DETAIL SALES'!$AB$10:$AB$7501,"No",'DETAIL SALES'!$C$10:$C$7501,"16")</f>
        <v>0</v>
      </c>
      <c r="CS47" s="149">
        <f>COUNTIFS('DETAIL SALES'!$Q$10:$Q$7501,'FILL RATE MANDATORY STOCK'!BK47,'DETAIL SALES'!$AB$10:$AB$7501,"Full",'DETAIL SALES'!$C$10:$C$7501,"17")</f>
        <v>0</v>
      </c>
      <c r="CT47" s="149">
        <f>COUNTIFS('DETAIL SALES'!$Q$10:$Q$7501,'FILL RATE MANDATORY STOCK'!BK47,'DETAIL SALES'!$AB$10:$AB$7501,"No",'DETAIL SALES'!$C$10:$C$7501,"17")</f>
        <v>0</v>
      </c>
      <c r="CU47" s="149">
        <f>COUNTIFS('DETAIL SALES'!$Q$10:$Q$7501,'FILL RATE MANDATORY STOCK'!BK47,'DETAIL SALES'!$AB$10:$AB$7501,"Full",'DETAIL SALES'!$C$10:$C$7501,"18")</f>
        <v>0</v>
      </c>
      <c r="CV47" s="149">
        <f>COUNTIFS('DETAIL SALES'!$Q$10:$Q$7501,'FILL RATE MANDATORY STOCK'!BK47,'DETAIL SALES'!$AB$10:$AB$7501,"No",'DETAIL SALES'!$C$10:$C$7501,"18")</f>
        <v>0</v>
      </c>
      <c r="CW47" s="149">
        <f>COUNTIFS('DETAIL SALES'!$Q$10:$Q$7501,'FILL RATE MANDATORY STOCK'!BK47,'DETAIL SALES'!$AB$10:$AB$7501,"Full",'DETAIL SALES'!$C$10:$C$7501,"19")</f>
        <v>0</v>
      </c>
      <c r="CX47" s="149">
        <f>COUNTIFS('DETAIL SALES'!$Q$10:$Q$7501,'FILL RATE MANDATORY STOCK'!BK47,'DETAIL SALES'!$AB$10:$AB$7501,"No",'DETAIL SALES'!$C$10:$C$7501,"19")</f>
        <v>0</v>
      </c>
      <c r="CY47" s="149">
        <f>COUNTIFS('DETAIL SALES'!$Q$10:$Q$7501,'FILL RATE MANDATORY STOCK'!BK47,'DETAIL SALES'!$AB$10:$AB$7501,"Full",'DETAIL SALES'!$C$10:$C$7501,"20")</f>
        <v>0</v>
      </c>
      <c r="CZ47" s="149">
        <f>COUNTIFS('DETAIL SALES'!$Q$10:$Q$7501,'FILL RATE MANDATORY STOCK'!BK47,'DETAIL SALES'!$AB$10:$AB$7501,"No",'DETAIL SALES'!$C$10:$C$7501,"20")</f>
        <v>0</v>
      </c>
      <c r="DA47" s="316">
        <f>COUNTIFS('DETAIL SALES'!$Q$10:$Q$7501,'FILL RATE MANDATORY STOCK'!BK47,'DETAIL SALES'!$AB$10:$AB$7501,"Full",'DETAIL SALES'!$C$10:$C$7501,"21")</f>
        <v>0</v>
      </c>
      <c r="DB47" s="316">
        <f>COUNTIFS('DETAIL SALES'!$Q$10:$Q$7501,'FILL RATE MANDATORY STOCK'!BK47,'DETAIL SALES'!$AB$10:$AB$7501,"No",'DETAIL SALES'!$C$10:$C$7501,"21")</f>
        <v>0</v>
      </c>
      <c r="DC47" s="149">
        <f>COUNTIFS('DETAIL SALES'!$Q$10:$Q$7501,'FILL RATE MANDATORY STOCK'!BK47,'DETAIL SALES'!$AB$10:$AB$7501,"Full",'DETAIL SALES'!$C$10:$C$7501,"22")</f>
        <v>0</v>
      </c>
      <c r="DD47" s="149">
        <f>COUNTIFS('DETAIL SALES'!$Q$10:$Q$7501,'FILL RATE MANDATORY STOCK'!BK47,'DETAIL SALES'!$AB$10:$AB$7501,"No",'DETAIL SALES'!$C$10:$C$7501,"22")</f>
        <v>0</v>
      </c>
      <c r="DE47" s="149">
        <f>COUNTIFS('DETAIL SALES'!$Q$10:$Q$7501,'FILL RATE MANDATORY STOCK'!BK47,'DETAIL SALES'!$AB$10:$AB$7501,"Full",'DETAIL SALES'!$C$10:$C$7501,"23")</f>
        <v>0</v>
      </c>
      <c r="DF47" s="149">
        <f>COUNTIFS('DETAIL SALES'!$Q$10:$Q$7501,'FILL RATE MANDATORY STOCK'!BK47,'DETAIL SALES'!$AB$10:$AB$7501,"No",'DETAIL SALES'!$C$10:$C$7501,"23")</f>
        <v>0</v>
      </c>
      <c r="DG47" s="149">
        <f>COUNTIFS('DETAIL SALES'!$Q$10:$Q$7501,'FILL RATE MANDATORY STOCK'!BK47,'DETAIL SALES'!$AB$10:$AB$7501,"Full",'DETAIL SALES'!$C$10:$C$7501,"24")</f>
        <v>0</v>
      </c>
      <c r="DH47" s="149">
        <f>COUNTIFS('DETAIL SALES'!$Q$10:$Q$7501,'FILL RATE MANDATORY STOCK'!BK47,'DETAIL SALES'!$AB$10:$AB$7501,"No",'DETAIL SALES'!$C$10:$C$7501,"24")</f>
        <v>0</v>
      </c>
      <c r="DI47" s="149">
        <f>COUNTIFS('DETAIL SALES'!$Q$10:$Q$7501,'FILL RATE MANDATORY STOCK'!BK47,'DETAIL SALES'!$AB$10:$AB$7501,"Full",'DETAIL SALES'!$C$10:$C$7501,"25")</f>
        <v>0</v>
      </c>
      <c r="DJ47" s="149">
        <f>COUNTIFS('DETAIL SALES'!$Q$10:$Q$7501,'FILL RATE MANDATORY STOCK'!BK47,'DETAIL SALES'!$AB$10:$AB$7501,"No",'DETAIL SALES'!$C$10:$C$7501,"25")</f>
        <v>0</v>
      </c>
      <c r="DK47" s="149">
        <f>COUNTIFS('DETAIL SALES'!$Q$10:$Q$7501,'FILL RATE MANDATORY STOCK'!BK47,'DETAIL SALES'!$AB$10:$AB$7501,"Full",'DETAIL SALES'!$C$10:$C$7501,"26")</f>
        <v>0</v>
      </c>
      <c r="DL47" s="149">
        <f>COUNTIFS('DETAIL SALES'!$Q$10:$Q$7501,'FILL RATE MANDATORY STOCK'!BK47,'DETAIL SALES'!$AB$10:$AB$7501,"No",'DETAIL SALES'!$C$10:$C$7501,"26")</f>
        <v>0</v>
      </c>
      <c r="DM47" s="149">
        <f>COUNTIFS('DETAIL SALES'!$Q$10:$Q$7501,'FILL RATE MANDATORY STOCK'!BK47,'DETAIL SALES'!$AB$10:$AB$7501,"Full",'DETAIL SALES'!$C$10:$C$7501,"27")</f>
        <v>0</v>
      </c>
      <c r="DN47" s="149">
        <f>COUNTIFS('DETAIL SALES'!$Q$10:$Q$7501,'FILL RATE MANDATORY STOCK'!BK47,'DETAIL SALES'!$AB$10:$AB$7501,"No",'DETAIL SALES'!$C$10:$C$7501,"27")</f>
        <v>0</v>
      </c>
      <c r="DO47" s="316">
        <f>COUNTIFS('DETAIL SALES'!$Q$10:$Q$7501,'FILL RATE MANDATORY STOCK'!BK47,'DETAIL SALES'!$AB$10:$AB$7501,"Full",'DETAIL SALES'!$C$10:$C$7501,"28")</f>
        <v>0</v>
      </c>
      <c r="DP47" s="316">
        <f>COUNTIFS('DETAIL SALES'!$Q$10:$Q$7501,'FILL RATE MANDATORY STOCK'!BK47,'DETAIL SALES'!$AB$10:$AB$7501,"No",'DETAIL SALES'!$C$10:$C$7501,"28")</f>
        <v>0</v>
      </c>
      <c r="DQ47" s="149">
        <f>COUNTIFS('DETAIL SALES'!$Q$10:$Q$7501,'FILL RATE MANDATORY STOCK'!BK47,'DETAIL SALES'!$AB$10:$AB$7501,"Full",'DETAIL SALES'!$C$10:$C$7501,"29")</f>
        <v>0</v>
      </c>
      <c r="DR47" s="149">
        <f>COUNTIFS('DETAIL SALES'!$Q$10:$Q$7501,'FILL RATE MANDATORY STOCK'!BK47,'DETAIL SALES'!$AB$10:$AB$7501,"No",'DETAIL SALES'!$C$10:$C$7501,"29")</f>
        <v>0</v>
      </c>
      <c r="DS47" s="149">
        <f>COUNTIFS('DETAIL SALES'!$Q$10:$Q$7501,'FILL RATE MANDATORY STOCK'!BK47,'DETAIL SALES'!$AB$10:$AB$7501,"Full",'DETAIL SALES'!$C$10:$C$7501,"30")</f>
        <v>0</v>
      </c>
      <c r="DT47" s="149">
        <f>COUNTIFS('DETAIL SALES'!$Q$10:$Q$7501,'FILL RATE MANDATORY STOCK'!BK47,'DETAIL SALES'!$AB$10:$AB$7501,"No",'DETAIL SALES'!$C$10:$C$7501,"30")</f>
        <v>0</v>
      </c>
      <c r="DU47" s="149">
        <f>COUNTIFS('DETAIL SALES'!$Q$10:$Q$7501,'FILL RATE MANDATORY STOCK'!\,'DETAIL SALES'!$AB$10:$AB$7501,"Full",'DETAIL SALES'!$C$10:$C$7501,"31")</f>
        <v>0</v>
      </c>
      <c r="DV47" s="153">
        <f>COUNTIFS('DETAIL SALES'!$Q$10:$Q$7501,'FILL RATE MANDATORY STOCK'!BK47,'DETAIL SALES'!$AB$10:$AB$7501,"No",'DETAIL SALES'!$C$10:$C$7501,"31")</f>
        <v>0</v>
      </c>
      <c r="DW47" s="271">
        <f t="shared" si="17"/>
        <v>0</v>
      </c>
      <c r="DX47" s="150">
        <f t="shared" si="17"/>
        <v>0</v>
      </c>
      <c r="DY47" s="150">
        <f t="shared" si="18"/>
        <v>0</v>
      </c>
      <c r="DZ47" s="272" t="e">
        <f t="shared" si="19"/>
        <v>#DIV/0!</v>
      </c>
    </row>
    <row r="48" spans="1:130" s="141" customFormat="1">
      <c r="A48" s="134">
        <v>39</v>
      </c>
      <c r="B48" s="286"/>
      <c r="C48" s="146">
        <f t="shared" si="8"/>
        <v>0</v>
      </c>
      <c r="D48" s="146">
        <f t="shared" si="9"/>
        <v>1</v>
      </c>
      <c r="E48" s="146">
        <f t="shared" si="10"/>
        <v>1900</v>
      </c>
      <c r="F48" s="287"/>
      <c r="G48" s="287"/>
      <c r="H48" s="287"/>
      <c r="I48" s="288"/>
      <c r="J48" s="287"/>
      <c r="K48" s="288"/>
      <c r="L48" s="134"/>
      <c r="M48" s="133"/>
      <c r="N48" s="288"/>
      <c r="O48" s="134"/>
      <c r="P48" s="166"/>
      <c r="Q48" s="289"/>
      <c r="R48" s="165"/>
      <c r="S48" s="290"/>
      <c r="T48" s="290"/>
      <c r="U48" s="290"/>
      <c r="V48" s="290"/>
      <c r="W48" s="166"/>
      <c r="X48" s="87"/>
      <c r="Y48" s="418">
        <f t="shared" si="11"/>
        <v>0</v>
      </c>
      <c r="Z48" s="291">
        <f t="shared" si="12"/>
        <v>0</v>
      </c>
      <c r="AA48" s="163"/>
      <c r="AB48" s="177" t="str">
        <f t="shared" si="13"/>
        <v/>
      </c>
      <c r="AC48" s="283" t="str">
        <f t="shared" si="14"/>
        <v/>
      </c>
      <c r="AD48" s="283" t="str">
        <f t="shared" si="15"/>
        <v/>
      </c>
      <c r="AE48" s="163"/>
      <c r="AF48" s="162"/>
      <c r="AN48" s="415" t="s">
        <v>571</v>
      </c>
      <c r="AP48" s="581"/>
      <c r="AQ48" s="443" t="s">
        <v>18</v>
      </c>
      <c r="AR48" s="443">
        <f>SUM(AR45:AR47)</f>
        <v>0</v>
      </c>
      <c r="AS48" s="443">
        <f t="shared" ref="AS48" si="30">SUM(AS45:AS47)</f>
        <v>0</v>
      </c>
      <c r="AT48" s="443">
        <f t="shared" ref="AT48" si="31">SUM(AT45:AT47)</f>
        <v>0</v>
      </c>
      <c r="AU48" s="443">
        <f t="shared" ref="AU48" si="32">SUM(AU45:AU47)</f>
        <v>0</v>
      </c>
      <c r="AV48" s="443">
        <f t="shared" ref="AV48" si="33">SUM(AV45:AV47)</f>
        <v>0</v>
      </c>
      <c r="AW48" s="386" t="e">
        <f t="shared" si="29"/>
        <v>#DIV/0!</v>
      </c>
      <c r="AX48" s="589"/>
      <c r="AY48" s="586"/>
      <c r="BD48" s="781"/>
      <c r="BE48" s="100">
        <f t="shared" si="23"/>
        <v>37</v>
      </c>
      <c r="BF48" s="100" t="s">
        <v>307</v>
      </c>
      <c r="BG48" s="100" t="s">
        <v>318</v>
      </c>
      <c r="BH48" s="149" t="s">
        <v>187</v>
      </c>
      <c r="BI48" s="169" t="e">
        <f>VLOOKUP(BH48,#REF!,8,FALSE)</f>
        <v>#REF!</v>
      </c>
      <c r="BJ48" s="224">
        <v>50000</v>
      </c>
      <c r="BK48" s="154">
        <v>1</v>
      </c>
      <c r="BL48" s="153">
        <v>0.5</v>
      </c>
      <c r="BM48" s="594">
        <f>COUNTIFS('DETAIL SALES'!$Q$10:$Q$7501,'FILL RATE MANDATORY STOCK'!BK48,'DETAIL SALES'!$AB$10:$AB$7501,"Full",'DETAIL SALES'!$C$10:$C$7501,"1")</f>
        <v>0</v>
      </c>
      <c r="BN48" s="149">
        <f>COUNTIFS('DETAIL SALES'!$Q$10:$Q$7501,'FILL RATE MANDATORY STOCK'!BK48,'DETAIL SALES'!$AB$10:$AB$7501,"No",'DETAIL SALES'!$C$10:$C$7501,"1")</f>
        <v>0</v>
      </c>
      <c r="BO48" s="149">
        <f>COUNTIFS('DETAIL SALES'!$Q$10:$Q$7501,'FILL RATE MANDATORY STOCK'!BK48,'DETAIL SALES'!$AB$10:$AB$7501,"Full",'DETAIL SALES'!$C$10:$C$7501,"2")</f>
        <v>0</v>
      </c>
      <c r="BP48" s="149">
        <f>COUNTIFS('DETAIL SALES'!$Q$10:$Q$7501,'FILL RATE MANDATORY STOCK'!BK48,'DETAIL SALES'!$AB$10:$AB$7501,"No",'DETAIL SALES'!$C$10:$C$7501,"2")</f>
        <v>0</v>
      </c>
      <c r="BQ48" s="149">
        <f>COUNTIFS('DETAIL SALES'!$Q$10:$Q$7501,'FILL RATE MANDATORY STOCK'!BK48,'DETAIL SALES'!$AB$10:$AB$7501,"Full",'DETAIL SALES'!$C$10:$C$7501,"3")</f>
        <v>0</v>
      </c>
      <c r="BR48" s="149">
        <f>COUNTIFS('DETAIL SALES'!$Q$10:$Q$7501,'FILL RATE MANDATORY STOCK'!BK48,'DETAIL SALES'!$AB$10:$AB$7501,"No",'DETAIL SALES'!$C$10:$C$7501,"3")</f>
        <v>0</v>
      </c>
      <c r="BS48" s="149">
        <f>COUNTIFS('DETAIL SALES'!$Q$10:$Q$7501,'FILL RATE MANDATORY STOCK'!BK48,'DETAIL SALES'!$AB$10:$AB$7501,"Full",'DETAIL SALES'!$C$10:$C$7501,"4")</f>
        <v>0</v>
      </c>
      <c r="BT48" s="149">
        <f>COUNTIFS('DETAIL SALES'!$Q$10:$Q$7501,'FILL RATE MANDATORY STOCK'!BK48,'DETAIL SALES'!$AB$10:$AB$7501,"No",'DETAIL SALES'!$C$10:$C$7501,"4")</f>
        <v>0</v>
      </c>
      <c r="BU48" s="149">
        <f>COUNTIFS('DETAIL SALES'!$Q$10:$Q$7501,'FILL RATE MANDATORY STOCK'!BK48,'DETAIL SALES'!$AB$10:$AB$7501,"Full",'DETAIL SALES'!$C$10:$C$7501,"5")</f>
        <v>0</v>
      </c>
      <c r="BV48" s="149">
        <f>COUNTIFS('DETAIL SALES'!$Q$10:$Q$7501,'FILL RATE MANDATORY STOCK'!BK48,'DETAIL SALES'!$AB$10:$AB$7501,"No",'DETAIL SALES'!$C$10:$C$7501,"5")</f>
        <v>0</v>
      </c>
      <c r="BW48" s="149">
        <f>COUNTIFS('DETAIL SALES'!$Q$10:$Q$7501,'FILL RATE MANDATORY STOCK'!BK48,'DETAIL SALES'!$AB$10:$AB$7501,"Full",'DETAIL SALES'!$C$10:$C$7501,"6")</f>
        <v>0</v>
      </c>
      <c r="BX48" s="149">
        <f>COUNTIFS('DETAIL SALES'!$Q$10:$Q$7501,'FILL RATE MANDATORY STOCK'!BK48,'DETAIL SALES'!$AB$10:$AB$7501,"No",'DETAIL SALES'!$C$10:$C$7501,"6")</f>
        <v>0</v>
      </c>
      <c r="BY48" s="316">
        <f>COUNTIFS('DETAIL SALES'!$Q$10:$Q$7501,'FILL RATE MANDATORY STOCK'!BK48,'DETAIL SALES'!$AB$10:$AB$7501,"Full",'DETAIL SALES'!$C$10:$C$7501,"7")</f>
        <v>0</v>
      </c>
      <c r="BZ48" s="316">
        <f>COUNTIFS('DETAIL SALES'!$Q$10:$Q$7501,'FILL RATE MANDATORY STOCK'!BK48,'DETAIL SALES'!$AB$10:$AB$7501,"No",'DETAIL SALES'!$C$10:$C$7501,"7")</f>
        <v>0</v>
      </c>
      <c r="CA48" s="149">
        <f>COUNTIFS('DETAIL SALES'!$Q$10:$Q$7501,'FILL RATE MANDATORY STOCK'!BK48,'DETAIL SALES'!$AB$10:$AB$7501,"Full",'DETAIL SALES'!$C$10:$C$7501,"8")</f>
        <v>0</v>
      </c>
      <c r="CB48" s="149">
        <f>COUNTIFS('DETAIL SALES'!$Q$10:$Q$7501,'FILL RATE MANDATORY STOCK'!BK48,'DETAIL SALES'!$AB$10:$AB$7501,"No",'DETAIL SALES'!$C$10:$C$7501,"8")</f>
        <v>0</v>
      </c>
      <c r="CC48" s="149">
        <f>COUNTIFS('DETAIL SALES'!$Q$10:$Q$7501,'FILL RATE MANDATORY STOCK'!BK48,'DETAIL SALES'!$AB$10:$AB$7501,"Full",'DETAIL SALES'!$C$10:$C$7501,"9")</f>
        <v>0</v>
      </c>
      <c r="CD48" s="149">
        <f>COUNTIFS('DETAIL SALES'!$Q$10:$Q$7501,'FILL RATE MANDATORY STOCK'!BK48,'DETAIL SALES'!$AB$10:$AB$7501,"No",'DETAIL SALES'!$C$10:$C$7501,"9")</f>
        <v>0</v>
      </c>
      <c r="CE48" s="149">
        <f>COUNTIFS('DETAIL SALES'!$Q$10:$Q$7501,'FILL RATE MANDATORY STOCK'!BK48,'DETAIL SALES'!$AB$10:$AB$7501,"Full",'DETAIL SALES'!$C$10:$C$7501,"10")</f>
        <v>0</v>
      </c>
      <c r="CF48" s="149">
        <f>COUNTIFS('DETAIL SALES'!$Q$10:$Q$7501,'FILL RATE MANDATORY STOCK'!BK48,'DETAIL SALES'!$AB$10:$AB$7501,"No",'DETAIL SALES'!$C$10:$C$7501,"10")</f>
        <v>0</v>
      </c>
      <c r="CG48" s="149">
        <f>COUNTIFS('DETAIL SALES'!$Q$10:$Q$7501,'FILL RATE MANDATORY STOCK'!BK48,'DETAIL SALES'!$AB$10:$AB$7501,"Full",'DETAIL SALES'!$C$10:$C$7501,"11")</f>
        <v>0</v>
      </c>
      <c r="CH48" s="149">
        <f>COUNTIFS('DETAIL SALES'!$Q$10:$Q$7501,'FILL RATE MANDATORY STOCK'!BK48,'DETAIL SALES'!$AB$10:$AB$7501,"No",'DETAIL SALES'!$C$10:$C$7501,"11")</f>
        <v>0</v>
      </c>
      <c r="CI48" s="149">
        <f>COUNTIFS('DETAIL SALES'!$Q$10:$Q$7501,'FILL RATE MANDATORY STOCK'!BK48,'DETAIL SALES'!$AB$10:$AB$7501,"Full",'DETAIL SALES'!$C$10:$C$7501,"12")</f>
        <v>0</v>
      </c>
      <c r="CJ48" s="149">
        <f>COUNTIFS('DETAIL SALES'!$Q$10:$Q$7501,'FILL RATE MANDATORY STOCK'!BK48,'DETAIL SALES'!$AB$10:$AB$7501,"No",'DETAIL SALES'!$C$10:$C$7501,"12")</f>
        <v>0</v>
      </c>
      <c r="CK48" s="149">
        <f>COUNTIFS('DETAIL SALES'!$Q$10:$Q$7501,'FILL RATE MANDATORY STOCK'!BK48,'DETAIL SALES'!$AB$10:$AB$7501,"Full",'DETAIL SALES'!$C$10:$C$7501,"13")</f>
        <v>0</v>
      </c>
      <c r="CL48" s="149">
        <f>COUNTIFS('DETAIL SALES'!$Q$10:$Q$7501,'FILL RATE MANDATORY STOCK'!BK48,'DETAIL SALES'!$AB$10:$AB$7501,"No",'DETAIL SALES'!$C$10:$C$7501,"13")</f>
        <v>0</v>
      </c>
      <c r="CM48" s="316">
        <f>COUNTIFS('DETAIL SALES'!$Q$10:$Q$7501,'FILL RATE MANDATORY STOCK'!BK48,'DETAIL SALES'!$AB$10:$AB$7501,"Full",'DETAIL SALES'!$C$10:$C$7501,"14")</f>
        <v>0</v>
      </c>
      <c r="CN48" s="316">
        <f>COUNTIFS('DETAIL SALES'!$Q$10:$Q$7501,'FILL RATE MANDATORY STOCK'!BK48,'DETAIL SALES'!$AB$10:$AB$7501,"No",'DETAIL SALES'!$C$10:$C$7501,"14")</f>
        <v>0</v>
      </c>
      <c r="CO48" s="149">
        <f>COUNTIFS('DETAIL SALES'!$Q$10:$Q$7501,'FILL RATE MANDATORY STOCK'!BK48,'DETAIL SALES'!$AB$10:$AB$7501,"Full",'DETAIL SALES'!$C$10:$C$7501,"15")</f>
        <v>0</v>
      </c>
      <c r="CP48" s="149">
        <f>COUNTIFS('DETAIL SALES'!$Q$10:$Q$7501,'FILL RATE MANDATORY STOCK'!BK48,'DETAIL SALES'!$AB$10:$AB$7501,"No",'DETAIL SALES'!$C$10:$C$7501,"15")</f>
        <v>0</v>
      </c>
      <c r="CQ48" s="149">
        <f>COUNTIFS('DETAIL SALES'!$Q$10:$Q$7501,'FILL RATE MANDATORY STOCK'!BK48,'DETAIL SALES'!$AB$10:$AB$7501,"Full",'DETAIL SALES'!$C$10:$C$7501,"16")</f>
        <v>0</v>
      </c>
      <c r="CR48" s="149">
        <f>COUNTIFS('DETAIL SALES'!$Q$10:$Q$7501,'FILL RATE MANDATORY STOCK'!BK48,'DETAIL SALES'!$AB$10:$AB$7501,"No",'DETAIL SALES'!$C$10:$C$7501,"16")</f>
        <v>0</v>
      </c>
      <c r="CS48" s="149">
        <f>COUNTIFS('DETAIL SALES'!$Q$10:$Q$7501,'FILL RATE MANDATORY STOCK'!BK48,'DETAIL SALES'!$AB$10:$AB$7501,"Full",'DETAIL SALES'!$C$10:$C$7501,"17")</f>
        <v>0</v>
      </c>
      <c r="CT48" s="149">
        <f>COUNTIFS('DETAIL SALES'!$Q$10:$Q$7501,'FILL RATE MANDATORY STOCK'!BK48,'DETAIL SALES'!$AB$10:$AB$7501,"No",'DETAIL SALES'!$C$10:$C$7501,"17")</f>
        <v>0</v>
      </c>
      <c r="CU48" s="149">
        <f>COUNTIFS('DETAIL SALES'!$Q$10:$Q$7501,'FILL RATE MANDATORY STOCK'!BK48,'DETAIL SALES'!$AB$10:$AB$7501,"Full",'DETAIL SALES'!$C$10:$C$7501,"18")</f>
        <v>0</v>
      </c>
      <c r="CV48" s="149">
        <f>COUNTIFS('DETAIL SALES'!$Q$10:$Q$7501,'FILL RATE MANDATORY STOCK'!BK48,'DETAIL SALES'!$AB$10:$AB$7501,"No",'DETAIL SALES'!$C$10:$C$7501,"18")</f>
        <v>0</v>
      </c>
      <c r="CW48" s="149">
        <f>COUNTIFS('DETAIL SALES'!$Q$10:$Q$7501,'FILL RATE MANDATORY STOCK'!BK48,'DETAIL SALES'!$AB$10:$AB$7501,"Full",'DETAIL SALES'!$C$10:$C$7501,"19")</f>
        <v>0</v>
      </c>
      <c r="CX48" s="149">
        <f>COUNTIFS('DETAIL SALES'!$Q$10:$Q$7501,'FILL RATE MANDATORY STOCK'!BK48,'DETAIL SALES'!$AB$10:$AB$7501,"No",'DETAIL SALES'!$C$10:$C$7501,"19")</f>
        <v>0</v>
      </c>
      <c r="CY48" s="149">
        <f>COUNTIFS('DETAIL SALES'!$Q$10:$Q$7501,'FILL RATE MANDATORY STOCK'!BK48,'DETAIL SALES'!$AB$10:$AB$7501,"Full",'DETAIL SALES'!$C$10:$C$7501,"20")</f>
        <v>0</v>
      </c>
      <c r="CZ48" s="149">
        <f>COUNTIFS('DETAIL SALES'!$Q$10:$Q$7501,'FILL RATE MANDATORY STOCK'!BK48,'DETAIL SALES'!$AB$10:$AB$7501,"No",'DETAIL SALES'!$C$10:$C$7501,"20")</f>
        <v>0</v>
      </c>
      <c r="DA48" s="316">
        <f>COUNTIFS('DETAIL SALES'!$Q$10:$Q$7501,'FILL RATE MANDATORY STOCK'!BK48,'DETAIL SALES'!$AB$10:$AB$7501,"Full",'DETAIL SALES'!$C$10:$C$7501,"21")</f>
        <v>0</v>
      </c>
      <c r="DB48" s="316">
        <f>COUNTIFS('DETAIL SALES'!$Q$10:$Q$7501,'FILL RATE MANDATORY STOCK'!BK48,'DETAIL SALES'!$AB$10:$AB$7501,"No",'DETAIL SALES'!$C$10:$C$7501,"21")</f>
        <v>0</v>
      </c>
      <c r="DC48" s="149">
        <f>COUNTIFS('DETAIL SALES'!$Q$10:$Q$7501,'FILL RATE MANDATORY STOCK'!BK48,'DETAIL SALES'!$AB$10:$AB$7501,"Full",'DETAIL SALES'!$C$10:$C$7501,"22")</f>
        <v>0</v>
      </c>
      <c r="DD48" s="149">
        <f>COUNTIFS('DETAIL SALES'!$Q$10:$Q$7501,'FILL RATE MANDATORY STOCK'!BK48,'DETAIL SALES'!$AB$10:$AB$7501,"No",'DETAIL SALES'!$C$10:$C$7501,"22")</f>
        <v>0</v>
      </c>
      <c r="DE48" s="149">
        <f>COUNTIFS('DETAIL SALES'!$Q$10:$Q$7501,'FILL RATE MANDATORY STOCK'!BK48,'DETAIL SALES'!$AB$10:$AB$7501,"Full",'DETAIL SALES'!$C$10:$C$7501,"23")</f>
        <v>0</v>
      </c>
      <c r="DF48" s="149">
        <f>COUNTIFS('DETAIL SALES'!$Q$10:$Q$7501,'FILL RATE MANDATORY STOCK'!BK48,'DETAIL SALES'!$AB$10:$AB$7501,"No",'DETAIL SALES'!$C$10:$C$7501,"23")</f>
        <v>0</v>
      </c>
      <c r="DG48" s="149">
        <f>COUNTIFS('DETAIL SALES'!$Q$10:$Q$7501,'FILL RATE MANDATORY STOCK'!BK48,'DETAIL SALES'!$AB$10:$AB$7501,"Full",'DETAIL SALES'!$C$10:$C$7501,"24")</f>
        <v>0</v>
      </c>
      <c r="DH48" s="149">
        <f>COUNTIFS('DETAIL SALES'!$Q$10:$Q$7501,'FILL RATE MANDATORY STOCK'!BK48,'DETAIL SALES'!$AB$10:$AB$7501,"No",'DETAIL SALES'!$C$10:$C$7501,"24")</f>
        <v>0</v>
      </c>
      <c r="DI48" s="149">
        <f>COUNTIFS('DETAIL SALES'!$Q$10:$Q$7501,'FILL RATE MANDATORY STOCK'!BK48,'DETAIL SALES'!$AB$10:$AB$7501,"Full",'DETAIL SALES'!$C$10:$C$7501,"25")</f>
        <v>0</v>
      </c>
      <c r="DJ48" s="149">
        <f>COUNTIFS('DETAIL SALES'!$Q$10:$Q$7501,'FILL RATE MANDATORY STOCK'!BK48,'DETAIL SALES'!$AB$10:$AB$7501,"No",'DETAIL SALES'!$C$10:$C$7501,"25")</f>
        <v>0</v>
      </c>
      <c r="DK48" s="149">
        <f>COUNTIFS('DETAIL SALES'!$Q$10:$Q$7501,'FILL RATE MANDATORY STOCK'!BK48,'DETAIL SALES'!$AB$10:$AB$7501,"Full",'DETAIL SALES'!$C$10:$C$7501,"26")</f>
        <v>0</v>
      </c>
      <c r="DL48" s="149">
        <f>COUNTIFS('DETAIL SALES'!$Q$10:$Q$7501,'FILL RATE MANDATORY STOCK'!BK48,'DETAIL SALES'!$AB$10:$AB$7501,"No",'DETAIL SALES'!$C$10:$C$7501,"26")</f>
        <v>0</v>
      </c>
      <c r="DM48" s="149">
        <f>COUNTIFS('DETAIL SALES'!$Q$10:$Q$7501,'FILL RATE MANDATORY STOCK'!BK48,'DETAIL SALES'!$AB$10:$AB$7501,"Full",'DETAIL SALES'!$C$10:$C$7501,"27")</f>
        <v>0</v>
      </c>
      <c r="DN48" s="149">
        <f>COUNTIFS('DETAIL SALES'!$Q$10:$Q$7501,'FILL RATE MANDATORY STOCK'!BK48,'DETAIL SALES'!$AB$10:$AB$7501,"No",'DETAIL SALES'!$C$10:$C$7501,"27")</f>
        <v>0</v>
      </c>
      <c r="DO48" s="316">
        <f>COUNTIFS('DETAIL SALES'!$Q$10:$Q$7501,'FILL RATE MANDATORY STOCK'!BK48,'DETAIL SALES'!$AB$10:$AB$7501,"Full",'DETAIL SALES'!$C$10:$C$7501,"28")</f>
        <v>0</v>
      </c>
      <c r="DP48" s="316">
        <f>COUNTIFS('DETAIL SALES'!$Q$10:$Q$7501,'FILL RATE MANDATORY STOCK'!BK48,'DETAIL SALES'!$AB$10:$AB$7501,"No",'DETAIL SALES'!$C$10:$C$7501,"28")</f>
        <v>0</v>
      </c>
      <c r="DQ48" s="149">
        <f>COUNTIFS('DETAIL SALES'!$Q$10:$Q$7501,'FILL RATE MANDATORY STOCK'!BK48,'DETAIL SALES'!$AB$10:$AB$7501,"Full",'DETAIL SALES'!$C$10:$C$7501,"29")</f>
        <v>0</v>
      </c>
      <c r="DR48" s="149">
        <f>COUNTIFS('DETAIL SALES'!$Q$10:$Q$7501,'FILL RATE MANDATORY STOCK'!BK48,'DETAIL SALES'!$AB$10:$AB$7501,"No",'DETAIL SALES'!$C$10:$C$7501,"29")</f>
        <v>0</v>
      </c>
      <c r="DS48" s="149">
        <f>COUNTIFS('DETAIL SALES'!$Q$10:$Q$7501,'FILL RATE MANDATORY STOCK'!BK48,'DETAIL SALES'!$AB$10:$AB$7501,"Full",'DETAIL SALES'!$C$10:$C$7501,"30")</f>
        <v>0</v>
      </c>
      <c r="DT48" s="149">
        <f>COUNTIFS('DETAIL SALES'!$Q$10:$Q$7501,'FILL RATE MANDATORY STOCK'!BK48,'DETAIL SALES'!$AB$10:$AB$7501,"No",'DETAIL SALES'!$C$10:$C$7501,"30")</f>
        <v>0</v>
      </c>
      <c r="DU48" s="149">
        <f>COUNTIFS('DETAIL SALES'!$Q$10:$Q$7501,'FILL RATE MANDATORY STOCK'!\,'DETAIL SALES'!$AB$10:$AB$7501,"Full",'DETAIL SALES'!$C$10:$C$7501,"31")</f>
        <v>0</v>
      </c>
      <c r="DV48" s="153">
        <f>COUNTIFS('DETAIL SALES'!$Q$10:$Q$7501,'FILL RATE MANDATORY STOCK'!BK48,'DETAIL SALES'!$AB$10:$AB$7501,"No",'DETAIL SALES'!$C$10:$C$7501,"31")</f>
        <v>0</v>
      </c>
      <c r="DW48" s="271">
        <f t="shared" si="17"/>
        <v>0</v>
      </c>
      <c r="DX48" s="150">
        <f t="shared" si="17"/>
        <v>0</v>
      </c>
      <c r="DY48" s="150">
        <f t="shared" si="18"/>
        <v>0</v>
      </c>
      <c r="DZ48" s="272" t="e">
        <f t="shared" si="19"/>
        <v>#DIV/0!</v>
      </c>
    </row>
    <row r="49" spans="1:130" s="141" customFormat="1">
      <c r="A49" s="134">
        <v>40</v>
      </c>
      <c r="B49" s="286"/>
      <c r="C49" s="146">
        <f t="shared" si="8"/>
        <v>0</v>
      </c>
      <c r="D49" s="146">
        <f t="shared" si="9"/>
        <v>1</v>
      </c>
      <c r="E49" s="146">
        <f t="shared" si="10"/>
        <v>1900</v>
      </c>
      <c r="F49" s="287"/>
      <c r="G49" s="287"/>
      <c r="H49" s="287"/>
      <c r="I49" s="288"/>
      <c r="J49" s="287"/>
      <c r="K49" s="288"/>
      <c r="L49" s="134"/>
      <c r="M49" s="133"/>
      <c r="N49" s="288"/>
      <c r="O49" s="134"/>
      <c r="P49" s="166"/>
      <c r="Q49" s="289"/>
      <c r="R49" s="165"/>
      <c r="S49" s="290"/>
      <c r="T49" s="290"/>
      <c r="U49" s="290"/>
      <c r="V49" s="290"/>
      <c r="W49" s="166"/>
      <c r="X49" s="87"/>
      <c r="Y49" s="418">
        <f t="shared" si="11"/>
        <v>0</v>
      </c>
      <c r="Z49" s="291">
        <f t="shared" si="12"/>
        <v>0</v>
      </c>
      <c r="AA49" s="163"/>
      <c r="AB49" s="177" t="str">
        <f t="shared" si="13"/>
        <v/>
      </c>
      <c r="AC49" s="283" t="str">
        <f t="shared" si="14"/>
        <v/>
      </c>
      <c r="AD49" s="283" t="str">
        <f t="shared" si="15"/>
        <v/>
      </c>
      <c r="AE49" s="163"/>
      <c r="AF49" s="162"/>
      <c r="AN49" s="415" t="s">
        <v>572</v>
      </c>
      <c r="AP49" s="581"/>
      <c r="BD49" s="781"/>
      <c r="BE49" s="100">
        <f t="shared" si="23"/>
        <v>38</v>
      </c>
      <c r="BF49" s="100" t="s">
        <v>309</v>
      </c>
      <c r="BG49" s="100" t="s">
        <v>319</v>
      </c>
      <c r="BH49" s="149" t="s">
        <v>188</v>
      </c>
      <c r="BI49" s="169" t="e">
        <f>VLOOKUP(BH49,#REF!,8,FALSE)</f>
        <v>#REF!</v>
      </c>
      <c r="BJ49" s="224">
        <v>50000</v>
      </c>
      <c r="BK49" s="154">
        <v>1</v>
      </c>
      <c r="BL49" s="153">
        <v>1.6666666666666667</v>
      </c>
      <c r="BM49" s="594">
        <f>COUNTIFS('DETAIL SALES'!$Q$10:$Q$7501,'FILL RATE MANDATORY STOCK'!BK49,'DETAIL SALES'!$AB$10:$AB$7501,"Full",'DETAIL SALES'!$C$10:$C$7501,"1")</f>
        <v>0</v>
      </c>
      <c r="BN49" s="149">
        <f>COUNTIFS('DETAIL SALES'!$Q$10:$Q$7501,'FILL RATE MANDATORY STOCK'!BK49,'DETAIL SALES'!$AB$10:$AB$7501,"No",'DETAIL SALES'!$C$10:$C$7501,"1")</f>
        <v>0</v>
      </c>
      <c r="BO49" s="149">
        <f>COUNTIFS('DETAIL SALES'!$Q$10:$Q$7501,'FILL RATE MANDATORY STOCK'!BK49,'DETAIL SALES'!$AB$10:$AB$7501,"Full",'DETAIL SALES'!$C$10:$C$7501,"2")</f>
        <v>0</v>
      </c>
      <c r="BP49" s="149">
        <f>COUNTIFS('DETAIL SALES'!$Q$10:$Q$7501,'FILL RATE MANDATORY STOCK'!BK49,'DETAIL SALES'!$AB$10:$AB$7501,"No",'DETAIL SALES'!$C$10:$C$7501,"2")</f>
        <v>0</v>
      </c>
      <c r="BQ49" s="149">
        <f>COUNTIFS('DETAIL SALES'!$Q$10:$Q$7501,'FILL RATE MANDATORY STOCK'!BK49,'DETAIL SALES'!$AB$10:$AB$7501,"Full",'DETAIL SALES'!$C$10:$C$7501,"3")</f>
        <v>0</v>
      </c>
      <c r="BR49" s="149">
        <f>COUNTIFS('DETAIL SALES'!$Q$10:$Q$7501,'FILL RATE MANDATORY STOCK'!BK49,'DETAIL SALES'!$AB$10:$AB$7501,"No",'DETAIL SALES'!$C$10:$C$7501,"3")</f>
        <v>0</v>
      </c>
      <c r="BS49" s="149">
        <f>COUNTIFS('DETAIL SALES'!$Q$10:$Q$7501,'FILL RATE MANDATORY STOCK'!BK49,'DETAIL SALES'!$AB$10:$AB$7501,"Full",'DETAIL SALES'!$C$10:$C$7501,"4")</f>
        <v>0</v>
      </c>
      <c r="BT49" s="149">
        <f>COUNTIFS('DETAIL SALES'!$Q$10:$Q$7501,'FILL RATE MANDATORY STOCK'!BK49,'DETAIL SALES'!$AB$10:$AB$7501,"No",'DETAIL SALES'!$C$10:$C$7501,"4")</f>
        <v>0</v>
      </c>
      <c r="BU49" s="149">
        <f>COUNTIFS('DETAIL SALES'!$Q$10:$Q$7501,'FILL RATE MANDATORY STOCK'!BK49,'DETAIL SALES'!$AB$10:$AB$7501,"Full",'DETAIL SALES'!$C$10:$C$7501,"5")</f>
        <v>0</v>
      </c>
      <c r="BV49" s="149">
        <f>COUNTIFS('DETAIL SALES'!$Q$10:$Q$7501,'FILL RATE MANDATORY STOCK'!BK49,'DETAIL SALES'!$AB$10:$AB$7501,"No",'DETAIL SALES'!$C$10:$C$7501,"5")</f>
        <v>0</v>
      </c>
      <c r="BW49" s="149">
        <f>COUNTIFS('DETAIL SALES'!$Q$10:$Q$7501,'FILL RATE MANDATORY STOCK'!BK49,'DETAIL SALES'!$AB$10:$AB$7501,"Full",'DETAIL SALES'!$C$10:$C$7501,"6")</f>
        <v>0</v>
      </c>
      <c r="BX49" s="149">
        <f>COUNTIFS('DETAIL SALES'!$Q$10:$Q$7501,'FILL RATE MANDATORY STOCK'!BK49,'DETAIL SALES'!$AB$10:$AB$7501,"No",'DETAIL SALES'!$C$10:$C$7501,"6")</f>
        <v>0</v>
      </c>
      <c r="BY49" s="316">
        <f>COUNTIFS('DETAIL SALES'!$Q$10:$Q$7501,'FILL RATE MANDATORY STOCK'!BK49,'DETAIL SALES'!$AB$10:$AB$7501,"Full",'DETAIL SALES'!$C$10:$C$7501,"7")</f>
        <v>0</v>
      </c>
      <c r="BZ49" s="316">
        <f>COUNTIFS('DETAIL SALES'!$Q$10:$Q$7501,'FILL RATE MANDATORY STOCK'!BK49,'DETAIL SALES'!$AB$10:$AB$7501,"No",'DETAIL SALES'!$C$10:$C$7501,"7")</f>
        <v>0</v>
      </c>
      <c r="CA49" s="149">
        <f>COUNTIFS('DETAIL SALES'!$Q$10:$Q$7501,'FILL RATE MANDATORY STOCK'!BK49,'DETAIL SALES'!$AB$10:$AB$7501,"Full",'DETAIL SALES'!$C$10:$C$7501,"8")</f>
        <v>0</v>
      </c>
      <c r="CB49" s="149">
        <f>COUNTIFS('DETAIL SALES'!$Q$10:$Q$7501,'FILL RATE MANDATORY STOCK'!BK49,'DETAIL SALES'!$AB$10:$AB$7501,"No",'DETAIL SALES'!$C$10:$C$7501,"8")</f>
        <v>0</v>
      </c>
      <c r="CC49" s="149">
        <f>COUNTIFS('DETAIL SALES'!$Q$10:$Q$7501,'FILL RATE MANDATORY STOCK'!BK49,'DETAIL SALES'!$AB$10:$AB$7501,"Full",'DETAIL SALES'!$C$10:$C$7501,"9")</f>
        <v>0</v>
      </c>
      <c r="CD49" s="149">
        <f>COUNTIFS('DETAIL SALES'!$Q$10:$Q$7501,'FILL RATE MANDATORY STOCK'!BK49,'DETAIL SALES'!$AB$10:$AB$7501,"No",'DETAIL SALES'!$C$10:$C$7501,"9")</f>
        <v>0</v>
      </c>
      <c r="CE49" s="149">
        <f>COUNTIFS('DETAIL SALES'!$Q$10:$Q$7501,'FILL RATE MANDATORY STOCK'!BK49,'DETAIL SALES'!$AB$10:$AB$7501,"Full",'DETAIL SALES'!$C$10:$C$7501,"10")</f>
        <v>0</v>
      </c>
      <c r="CF49" s="149">
        <f>COUNTIFS('DETAIL SALES'!$Q$10:$Q$7501,'FILL RATE MANDATORY STOCK'!BK49,'DETAIL SALES'!$AB$10:$AB$7501,"No",'DETAIL SALES'!$C$10:$C$7501,"10")</f>
        <v>0</v>
      </c>
      <c r="CG49" s="149">
        <f>COUNTIFS('DETAIL SALES'!$Q$10:$Q$7501,'FILL RATE MANDATORY STOCK'!BK49,'DETAIL SALES'!$AB$10:$AB$7501,"Full",'DETAIL SALES'!$C$10:$C$7501,"11")</f>
        <v>0</v>
      </c>
      <c r="CH49" s="149">
        <f>COUNTIFS('DETAIL SALES'!$Q$10:$Q$7501,'FILL RATE MANDATORY STOCK'!BK49,'DETAIL SALES'!$AB$10:$AB$7501,"No",'DETAIL SALES'!$C$10:$C$7501,"11")</f>
        <v>0</v>
      </c>
      <c r="CI49" s="149">
        <f>COUNTIFS('DETAIL SALES'!$Q$10:$Q$7501,'FILL RATE MANDATORY STOCK'!BK49,'DETAIL SALES'!$AB$10:$AB$7501,"Full",'DETAIL SALES'!$C$10:$C$7501,"12")</f>
        <v>0</v>
      </c>
      <c r="CJ49" s="149">
        <f>COUNTIFS('DETAIL SALES'!$Q$10:$Q$7501,'FILL RATE MANDATORY STOCK'!BK49,'DETAIL SALES'!$AB$10:$AB$7501,"No",'DETAIL SALES'!$C$10:$C$7501,"12")</f>
        <v>0</v>
      </c>
      <c r="CK49" s="149">
        <f>COUNTIFS('DETAIL SALES'!$Q$10:$Q$7501,'FILL RATE MANDATORY STOCK'!BK49,'DETAIL SALES'!$AB$10:$AB$7501,"Full",'DETAIL SALES'!$C$10:$C$7501,"13")</f>
        <v>0</v>
      </c>
      <c r="CL49" s="149">
        <f>COUNTIFS('DETAIL SALES'!$Q$10:$Q$7501,'FILL RATE MANDATORY STOCK'!BK49,'DETAIL SALES'!$AB$10:$AB$7501,"No",'DETAIL SALES'!$C$10:$C$7501,"13")</f>
        <v>0</v>
      </c>
      <c r="CM49" s="316">
        <f>COUNTIFS('DETAIL SALES'!$Q$10:$Q$7501,'FILL RATE MANDATORY STOCK'!BK49,'DETAIL SALES'!$AB$10:$AB$7501,"Full",'DETAIL SALES'!$C$10:$C$7501,"14")</f>
        <v>0</v>
      </c>
      <c r="CN49" s="316">
        <f>COUNTIFS('DETAIL SALES'!$Q$10:$Q$7501,'FILL RATE MANDATORY STOCK'!BK49,'DETAIL SALES'!$AB$10:$AB$7501,"No",'DETAIL SALES'!$C$10:$C$7501,"14")</f>
        <v>0</v>
      </c>
      <c r="CO49" s="149">
        <f>COUNTIFS('DETAIL SALES'!$Q$10:$Q$7501,'FILL RATE MANDATORY STOCK'!BK49,'DETAIL SALES'!$AB$10:$AB$7501,"Full",'DETAIL SALES'!$C$10:$C$7501,"15")</f>
        <v>0</v>
      </c>
      <c r="CP49" s="149">
        <f>COUNTIFS('DETAIL SALES'!$Q$10:$Q$7501,'FILL RATE MANDATORY STOCK'!BK49,'DETAIL SALES'!$AB$10:$AB$7501,"No",'DETAIL SALES'!$C$10:$C$7501,"15")</f>
        <v>0</v>
      </c>
      <c r="CQ49" s="149">
        <f>COUNTIFS('DETAIL SALES'!$Q$10:$Q$7501,'FILL RATE MANDATORY STOCK'!BK49,'DETAIL SALES'!$AB$10:$AB$7501,"Full",'DETAIL SALES'!$C$10:$C$7501,"16")</f>
        <v>0</v>
      </c>
      <c r="CR49" s="149">
        <f>COUNTIFS('DETAIL SALES'!$Q$10:$Q$7501,'FILL RATE MANDATORY STOCK'!BK49,'DETAIL SALES'!$AB$10:$AB$7501,"No",'DETAIL SALES'!$C$10:$C$7501,"16")</f>
        <v>0</v>
      </c>
      <c r="CS49" s="149">
        <f>COUNTIFS('DETAIL SALES'!$Q$10:$Q$7501,'FILL RATE MANDATORY STOCK'!BK49,'DETAIL SALES'!$AB$10:$AB$7501,"Full",'DETAIL SALES'!$C$10:$C$7501,"17")</f>
        <v>0</v>
      </c>
      <c r="CT49" s="149">
        <f>COUNTIFS('DETAIL SALES'!$Q$10:$Q$7501,'FILL RATE MANDATORY STOCK'!BK49,'DETAIL SALES'!$AB$10:$AB$7501,"No",'DETAIL SALES'!$C$10:$C$7501,"17")</f>
        <v>0</v>
      </c>
      <c r="CU49" s="149">
        <f>COUNTIFS('DETAIL SALES'!$Q$10:$Q$7501,'FILL RATE MANDATORY STOCK'!BK49,'DETAIL SALES'!$AB$10:$AB$7501,"Full",'DETAIL SALES'!$C$10:$C$7501,"18")</f>
        <v>0</v>
      </c>
      <c r="CV49" s="149">
        <f>COUNTIFS('DETAIL SALES'!$Q$10:$Q$7501,'FILL RATE MANDATORY STOCK'!BK49,'DETAIL SALES'!$AB$10:$AB$7501,"No",'DETAIL SALES'!$C$10:$C$7501,"18")</f>
        <v>0</v>
      </c>
      <c r="CW49" s="149">
        <f>COUNTIFS('DETAIL SALES'!$Q$10:$Q$7501,'FILL RATE MANDATORY STOCK'!BK49,'DETAIL SALES'!$AB$10:$AB$7501,"Full",'DETAIL SALES'!$C$10:$C$7501,"19")</f>
        <v>0</v>
      </c>
      <c r="CX49" s="149">
        <f>COUNTIFS('DETAIL SALES'!$Q$10:$Q$7501,'FILL RATE MANDATORY STOCK'!BK49,'DETAIL SALES'!$AB$10:$AB$7501,"No",'DETAIL SALES'!$C$10:$C$7501,"19")</f>
        <v>0</v>
      </c>
      <c r="CY49" s="149">
        <f>COUNTIFS('DETAIL SALES'!$Q$10:$Q$7501,'FILL RATE MANDATORY STOCK'!BK49,'DETAIL SALES'!$AB$10:$AB$7501,"Full",'DETAIL SALES'!$C$10:$C$7501,"20")</f>
        <v>0</v>
      </c>
      <c r="CZ49" s="149">
        <f>COUNTIFS('DETAIL SALES'!$Q$10:$Q$7501,'FILL RATE MANDATORY STOCK'!BK49,'DETAIL SALES'!$AB$10:$AB$7501,"No",'DETAIL SALES'!$C$10:$C$7501,"20")</f>
        <v>0</v>
      </c>
      <c r="DA49" s="316">
        <f>COUNTIFS('DETAIL SALES'!$Q$10:$Q$7501,'FILL RATE MANDATORY STOCK'!BK49,'DETAIL SALES'!$AB$10:$AB$7501,"Full",'DETAIL SALES'!$C$10:$C$7501,"21")</f>
        <v>0</v>
      </c>
      <c r="DB49" s="316">
        <f>COUNTIFS('DETAIL SALES'!$Q$10:$Q$7501,'FILL RATE MANDATORY STOCK'!BK49,'DETAIL SALES'!$AB$10:$AB$7501,"No",'DETAIL SALES'!$C$10:$C$7501,"21")</f>
        <v>0</v>
      </c>
      <c r="DC49" s="149">
        <f>COUNTIFS('DETAIL SALES'!$Q$10:$Q$7501,'FILL RATE MANDATORY STOCK'!BK49,'DETAIL SALES'!$AB$10:$AB$7501,"Full",'DETAIL SALES'!$C$10:$C$7501,"22")</f>
        <v>0</v>
      </c>
      <c r="DD49" s="149">
        <f>COUNTIFS('DETAIL SALES'!$Q$10:$Q$7501,'FILL RATE MANDATORY STOCK'!BK49,'DETAIL SALES'!$AB$10:$AB$7501,"No",'DETAIL SALES'!$C$10:$C$7501,"22")</f>
        <v>0</v>
      </c>
      <c r="DE49" s="149">
        <f>COUNTIFS('DETAIL SALES'!$Q$10:$Q$7501,'FILL RATE MANDATORY STOCK'!BK49,'DETAIL SALES'!$AB$10:$AB$7501,"Full",'DETAIL SALES'!$C$10:$C$7501,"23")</f>
        <v>0</v>
      </c>
      <c r="DF49" s="149">
        <f>COUNTIFS('DETAIL SALES'!$Q$10:$Q$7501,'FILL RATE MANDATORY STOCK'!BK49,'DETAIL SALES'!$AB$10:$AB$7501,"No",'DETAIL SALES'!$C$10:$C$7501,"23")</f>
        <v>0</v>
      </c>
      <c r="DG49" s="149">
        <f>COUNTIFS('DETAIL SALES'!$Q$10:$Q$7501,'FILL RATE MANDATORY STOCK'!BK49,'DETAIL SALES'!$AB$10:$AB$7501,"Full",'DETAIL SALES'!$C$10:$C$7501,"24")</f>
        <v>0</v>
      </c>
      <c r="DH49" s="149">
        <f>COUNTIFS('DETAIL SALES'!$Q$10:$Q$7501,'FILL RATE MANDATORY STOCK'!BK49,'DETAIL SALES'!$AB$10:$AB$7501,"No",'DETAIL SALES'!$C$10:$C$7501,"24")</f>
        <v>0</v>
      </c>
      <c r="DI49" s="149">
        <f>COUNTIFS('DETAIL SALES'!$Q$10:$Q$7501,'FILL RATE MANDATORY STOCK'!BK49,'DETAIL SALES'!$AB$10:$AB$7501,"Full",'DETAIL SALES'!$C$10:$C$7501,"25")</f>
        <v>0</v>
      </c>
      <c r="DJ49" s="149">
        <f>COUNTIFS('DETAIL SALES'!$Q$10:$Q$7501,'FILL RATE MANDATORY STOCK'!BK49,'DETAIL SALES'!$AB$10:$AB$7501,"No",'DETAIL SALES'!$C$10:$C$7501,"25")</f>
        <v>0</v>
      </c>
      <c r="DK49" s="149">
        <f>COUNTIFS('DETAIL SALES'!$Q$10:$Q$7501,'FILL RATE MANDATORY STOCK'!BK49,'DETAIL SALES'!$AB$10:$AB$7501,"Full",'DETAIL SALES'!$C$10:$C$7501,"26")</f>
        <v>0</v>
      </c>
      <c r="DL49" s="149">
        <f>COUNTIFS('DETAIL SALES'!$Q$10:$Q$7501,'FILL RATE MANDATORY STOCK'!BK49,'DETAIL SALES'!$AB$10:$AB$7501,"No",'DETAIL SALES'!$C$10:$C$7501,"26")</f>
        <v>0</v>
      </c>
      <c r="DM49" s="149">
        <f>COUNTIFS('DETAIL SALES'!$Q$10:$Q$7501,'FILL RATE MANDATORY STOCK'!BK49,'DETAIL SALES'!$AB$10:$AB$7501,"Full",'DETAIL SALES'!$C$10:$C$7501,"27")</f>
        <v>0</v>
      </c>
      <c r="DN49" s="149">
        <f>COUNTIFS('DETAIL SALES'!$Q$10:$Q$7501,'FILL RATE MANDATORY STOCK'!BK49,'DETAIL SALES'!$AB$10:$AB$7501,"No",'DETAIL SALES'!$C$10:$C$7501,"27")</f>
        <v>0</v>
      </c>
      <c r="DO49" s="316">
        <f>COUNTIFS('DETAIL SALES'!$Q$10:$Q$7501,'FILL RATE MANDATORY STOCK'!BK49,'DETAIL SALES'!$AB$10:$AB$7501,"Full",'DETAIL SALES'!$C$10:$C$7501,"28")</f>
        <v>0</v>
      </c>
      <c r="DP49" s="316">
        <f>COUNTIFS('DETAIL SALES'!$Q$10:$Q$7501,'FILL RATE MANDATORY STOCK'!BK49,'DETAIL SALES'!$AB$10:$AB$7501,"No",'DETAIL SALES'!$C$10:$C$7501,"28")</f>
        <v>0</v>
      </c>
      <c r="DQ49" s="149">
        <f>COUNTIFS('DETAIL SALES'!$Q$10:$Q$7501,'FILL RATE MANDATORY STOCK'!BK49,'DETAIL SALES'!$AB$10:$AB$7501,"Full",'DETAIL SALES'!$C$10:$C$7501,"29")</f>
        <v>0</v>
      </c>
      <c r="DR49" s="149">
        <f>COUNTIFS('DETAIL SALES'!$Q$10:$Q$7501,'FILL RATE MANDATORY STOCK'!BK49,'DETAIL SALES'!$AB$10:$AB$7501,"No",'DETAIL SALES'!$C$10:$C$7501,"29")</f>
        <v>0</v>
      </c>
      <c r="DS49" s="149">
        <f>COUNTIFS('DETAIL SALES'!$Q$10:$Q$7501,'FILL RATE MANDATORY STOCK'!BK49,'DETAIL SALES'!$AB$10:$AB$7501,"Full",'DETAIL SALES'!$C$10:$C$7501,"30")</f>
        <v>0</v>
      </c>
      <c r="DT49" s="149">
        <f>COUNTIFS('DETAIL SALES'!$Q$10:$Q$7501,'FILL RATE MANDATORY STOCK'!BK49,'DETAIL SALES'!$AB$10:$AB$7501,"No",'DETAIL SALES'!$C$10:$C$7501,"30")</f>
        <v>0</v>
      </c>
      <c r="DU49" s="149">
        <f>COUNTIFS('DETAIL SALES'!$Q$10:$Q$7501,'FILL RATE MANDATORY STOCK'!\,'DETAIL SALES'!$AB$10:$AB$7501,"Full",'DETAIL SALES'!$C$10:$C$7501,"31")</f>
        <v>0</v>
      </c>
      <c r="DV49" s="153">
        <f>COUNTIFS('DETAIL SALES'!$Q$10:$Q$7501,'FILL RATE MANDATORY STOCK'!BK49,'DETAIL SALES'!$AB$10:$AB$7501,"No",'DETAIL SALES'!$C$10:$C$7501,"31")</f>
        <v>0</v>
      </c>
      <c r="DW49" s="271">
        <f t="shared" si="17"/>
        <v>0</v>
      </c>
      <c r="DX49" s="150">
        <f t="shared" si="17"/>
        <v>0</v>
      </c>
      <c r="DY49" s="150">
        <f t="shared" si="18"/>
        <v>0</v>
      </c>
      <c r="DZ49" s="272" t="e">
        <f t="shared" si="19"/>
        <v>#DIV/0!</v>
      </c>
    </row>
    <row r="50" spans="1:130" s="141" customFormat="1">
      <c r="A50" s="134">
        <v>41</v>
      </c>
      <c r="B50" s="286"/>
      <c r="C50" s="146">
        <f t="shared" si="8"/>
        <v>0</v>
      </c>
      <c r="D50" s="146">
        <f t="shared" si="9"/>
        <v>1</v>
      </c>
      <c r="E50" s="146">
        <f t="shared" si="10"/>
        <v>1900</v>
      </c>
      <c r="F50" s="287"/>
      <c r="G50" s="287"/>
      <c r="H50" s="287"/>
      <c r="I50" s="288"/>
      <c r="J50" s="287"/>
      <c r="K50" s="288"/>
      <c r="L50" s="134"/>
      <c r="M50" s="133"/>
      <c r="N50" s="288"/>
      <c r="O50" s="134"/>
      <c r="P50" s="166"/>
      <c r="Q50" s="289"/>
      <c r="R50" s="165"/>
      <c r="S50" s="290"/>
      <c r="T50" s="290"/>
      <c r="U50" s="290"/>
      <c r="V50" s="290"/>
      <c r="W50" s="166"/>
      <c r="X50" s="87"/>
      <c r="Y50" s="418">
        <f t="shared" si="11"/>
        <v>0</v>
      </c>
      <c r="Z50" s="291">
        <f t="shared" si="12"/>
        <v>0</v>
      </c>
      <c r="AA50" s="163"/>
      <c r="AB50" s="177" t="str">
        <f t="shared" si="13"/>
        <v/>
      </c>
      <c r="AC50" s="283" t="str">
        <f t="shared" si="14"/>
        <v/>
      </c>
      <c r="AD50" s="283" t="str">
        <f t="shared" si="15"/>
        <v/>
      </c>
      <c r="AE50" s="163"/>
      <c r="AF50" s="162"/>
      <c r="AN50" s="416" t="s">
        <v>573</v>
      </c>
      <c r="AP50" s="581"/>
      <c r="AQ50" s="572" t="s">
        <v>835</v>
      </c>
      <c r="BD50" s="782"/>
      <c r="BE50" s="103">
        <f t="shared" si="23"/>
        <v>39</v>
      </c>
      <c r="BF50" s="103" t="s">
        <v>307</v>
      </c>
      <c r="BG50" s="103" t="s">
        <v>319</v>
      </c>
      <c r="BH50" s="155" t="s">
        <v>189</v>
      </c>
      <c r="BI50" s="228" t="e">
        <f>VLOOKUP(BH50,#REF!,8,FALSE)</f>
        <v>#REF!</v>
      </c>
      <c r="BJ50" s="225">
        <v>50000</v>
      </c>
      <c r="BK50" s="156">
        <v>1</v>
      </c>
      <c r="BL50" s="158">
        <v>0</v>
      </c>
      <c r="BM50" s="595">
        <f>COUNTIFS('DETAIL SALES'!$Q$10:$Q$7501,'FILL RATE MANDATORY STOCK'!BK50,'DETAIL SALES'!$AB$10:$AB$7501,"Full",'DETAIL SALES'!$C$10:$C$7501,"1")</f>
        <v>0</v>
      </c>
      <c r="BN50" s="155">
        <f>COUNTIFS('DETAIL SALES'!$Q$10:$Q$7501,'FILL RATE MANDATORY STOCK'!BK50,'DETAIL SALES'!$AB$10:$AB$7501,"No",'DETAIL SALES'!$C$10:$C$7501,"1")</f>
        <v>0</v>
      </c>
      <c r="BO50" s="155">
        <f>COUNTIFS('DETAIL SALES'!$Q$10:$Q$7501,'FILL RATE MANDATORY STOCK'!BK50,'DETAIL SALES'!$AB$10:$AB$7501,"Full",'DETAIL SALES'!$C$10:$C$7501,"2")</f>
        <v>0</v>
      </c>
      <c r="BP50" s="155">
        <f>COUNTIFS('DETAIL SALES'!$Q$10:$Q$7501,'FILL RATE MANDATORY STOCK'!BK50,'DETAIL SALES'!$AB$10:$AB$7501,"No",'DETAIL SALES'!$C$10:$C$7501,"2")</f>
        <v>0</v>
      </c>
      <c r="BQ50" s="155">
        <f>COUNTIFS('DETAIL SALES'!$Q$10:$Q$7501,'FILL RATE MANDATORY STOCK'!BK50,'DETAIL SALES'!$AB$10:$AB$7501,"Full",'DETAIL SALES'!$C$10:$C$7501,"3")</f>
        <v>0</v>
      </c>
      <c r="BR50" s="155">
        <f>COUNTIFS('DETAIL SALES'!$Q$10:$Q$7501,'FILL RATE MANDATORY STOCK'!BK50,'DETAIL SALES'!$AB$10:$AB$7501,"No",'DETAIL SALES'!$C$10:$C$7501,"3")</f>
        <v>0</v>
      </c>
      <c r="BS50" s="155">
        <f>COUNTIFS('DETAIL SALES'!$Q$10:$Q$7501,'FILL RATE MANDATORY STOCK'!BK50,'DETAIL SALES'!$AB$10:$AB$7501,"Full",'DETAIL SALES'!$C$10:$C$7501,"4")</f>
        <v>0</v>
      </c>
      <c r="BT50" s="155">
        <f>COUNTIFS('DETAIL SALES'!$Q$10:$Q$7501,'FILL RATE MANDATORY STOCK'!BK50,'DETAIL SALES'!$AB$10:$AB$7501,"No",'DETAIL SALES'!$C$10:$C$7501,"4")</f>
        <v>0</v>
      </c>
      <c r="BU50" s="155">
        <f>COUNTIFS('DETAIL SALES'!$Q$10:$Q$7501,'FILL RATE MANDATORY STOCK'!BK50,'DETAIL SALES'!$AB$10:$AB$7501,"Full",'DETAIL SALES'!$C$10:$C$7501,"5")</f>
        <v>0</v>
      </c>
      <c r="BV50" s="155">
        <f>COUNTIFS('DETAIL SALES'!$Q$10:$Q$7501,'FILL RATE MANDATORY STOCK'!BK50,'DETAIL SALES'!$AB$10:$AB$7501,"No",'DETAIL SALES'!$C$10:$C$7501,"5")</f>
        <v>0</v>
      </c>
      <c r="BW50" s="155">
        <f>COUNTIFS('DETAIL SALES'!$Q$10:$Q$7501,'FILL RATE MANDATORY STOCK'!BK50,'DETAIL SALES'!$AB$10:$AB$7501,"Full",'DETAIL SALES'!$C$10:$C$7501,"6")</f>
        <v>0</v>
      </c>
      <c r="BX50" s="155">
        <f>COUNTIFS('DETAIL SALES'!$Q$10:$Q$7501,'FILL RATE MANDATORY STOCK'!BK50,'DETAIL SALES'!$AB$10:$AB$7501,"No",'DETAIL SALES'!$C$10:$C$7501,"6")</f>
        <v>0</v>
      </c>
      <c r="BY50" s="318">
        <f>COUNTIFS('DETAIL SALES'!$Q$10:$Q$7501,'FILL RATE MANDATORY STOCK'!BK50,'DETAIL SALES'!$AB$10:$AB$7501,"Full",'DETAIL SALES'!$C$10:$C$7501,"7")</f>
        <v>0</v>
      </c>
      <c r="BZ50" s="318">
        <f>COUNTIFS('DETAIL SALES'!$Q$10:$Q$7501,'FILL RATE MANDATORY STOCK'!BK50,'DETAIL SALES'!$AB$10:$AB$7501,"No",'DETAIL SALES'!$C$10:$C$7501,"7")</f>
        <v>0</v>
      </c>
      <c r="CA50" s="155">
        <f>COUNTIFS('DETAIL SALES'!$Q$10:$Q$7501,'FILL RATE MANDATORY STOCK'!BK50,'DETAIL SALES'!$AB$10:$AB$7501,"Full",'DETAIL SALES'!$C$10:$C$7501,"8")</f>
        <v>0</v>
      </c>
      <c r="CB50" s="155">
        <f>COUNTIFS('DETAIL SALES'!$Q$10:$Q$7501,'FILL RATE MANDATORY STOCK'!BK50,'DETAIL SALES'!$AB$10:$AB$7501,"No",'DETAIL SALES'!$C$10:$C$7501,"8")</f>
        <v>0</v>
      </c>
      <c r="CC50" s="155">
        <f>COUNTIFS('DETAIL SALES'!$Q$10:$Q$7501,'FILL RATE MANDATORY STOCK'!BK50,'DETAIL SALES'!$AB$10:$AB$7501,"Full",'DETAIL SALES'!$C$10:$C$7501,"9")</f>
        <v>0</v>
      </c>
      <c r="CD50" s="155">
        <f>COUNTIFS('DETAIL SALES'!$Q$10:$Q$7501,'FILL RATE MANDATORY STOCK'!BK50,'DETAIL SALES'!$AB$10:$AB$7501,"No",'DETAIL SALES'!$C$10:$C$7501,"9")</f>
        <v>0</v>
      </c>
      <c r="CE50" s="155">
        <f>COUNTIFS('DETAIL SALES'!$Q$10:$Q$7501,'FILL RATE MANDATORY STOCK'!BK50,'DETAIL SALES'!$AB$10:$AB$7501,"Full",'DETAIL SALES'!$C$10:$C$7501,"10")</f>
        <v>0</v>
      </c>
      <c r="CF50" s="155">
        <f>COUNTIFS('DETAIL SALES'!$Q$10:$Q$7501,'FILL RATE MANDATORY STOCK'!BK50,'DETAIL SALES'!$AB$10:$AB$7501,"No",'DETAIL SALES'!$C$10:$C$7501,"10")</f>
        <v>0</v>
      </c>
      <c r="CG50" s="155">
        <f>COUNTIFS('DETAIL SALES'!$Q$10:$Q$7501,'FILL RATE MANDATORY STOCK'!BK50,'DETAIL SALES'!$AB$10:$AB$7501,"Full",'DETAIL SALES'!$C$10:$C$7501,"11")</f>
        <v>0</v>
      </c>
      <c r="CH50" s="155">
        <f>COUNTIFS('DETAIL SALES'!$Q$10:$Q$7501,'FILL RATE MANDATORY STOCK'!BK50,'DETAIL SALES'!$AB$10:$AB$7501,"No",'DETAIL SALES'!$C$10:$C$7501,"11")</f>
        <v>0</v>
      </c>
      <c r="CI50" s="155">
        <f>COUNTIFS('DETAIL SALES'!$Q$10:$Q$7501,'FILL RATE MANDATORY STOCK'!BK50,'DETAIL SALES'!$AB$10:$AB$7501,"Full",'DETAIL SALES'!$C$10:$C$7501,"12")</f>
        <v>0</v>
      </c>
      <c r="CJ50" s="155">
        <f>COUNTIFS('DETAIL SALES'!$Q$10:$Q$7501,'FILL RATE MANDATORY STOCK'!BK50,'DETAIL SALES'!$AB$10:$AB$7501,"No",'DETAIL SALES'!$C$10:$C$7501,"12")</f>
        <v>0</v>
      </c>
      <c r="CK50" s="155">
        <f>COUNTIFS('DETAIL SALES'!$Q$10:$Q$7501,'FILL RATE MANDATORY STOCK'!BK50,'DETAIL SALES'!$AB$10:$AB$7501,"Full",'DETAIL SALES'!$C$10:$C$7501,"13")</f>
        <v>0</v>
      </c>
      <c r="CL50" s="155">
        <f>COUNTIFS('DETAIL SALES'!$Q$10:$Q$7501,'FILL RATE MANDATORY STOCK'!BK50,'DETAIL SALES'!$AB$10:$AB$7501,"No",'DETAIL SALES'!$C$10:$C$7501,"13")</f>
        <v>0</v>
      </c>
      <c r="CM50" s="318">
        <f>COUNTIFS('DETAIL SALES'!$Q$10:$Q$7501,'FILL RATE MANDATORY STOCK'!BK50,'DETAIL SALES'!$AB$10:$AB$7501,"Full",'DETAIL SALES'!$C$10:$C$7501,"14")</f>
        <v>0</v>
      </c>
      <c r="CN50" s="318">
        <f>COUNTIFS('DETAIL SALES'!$Q$10:$Q$7501,'FILL RATE MANDATORY STOCK'!BK50,'DETAIL SALES'!$AB$10:$AB$7501,"No",'DETAIL SALES'!$C$10:$C$7501,"14")</f>
        <v>0</v>
      </c>
      <c r="CO50" s="155">
        <f>COUNTIFS('DETAIL SALES'!$Q$10:$Q$7501,'FILL RATE MANDATORY STOCK'!BK50,'DETAIL SALES'!$AB$10:$AB$7501,"Full",'DETAIL SALES'!$C$10:$C$7501,"15")</f>
        <v>0</v>
      </c>
      <c r="CP50" s="155">
        <f>COUNTIFS('DETAIL SALES'!$Q$10:$Q$7501,'FILL RATE MANDATORY STOCK'!BK50,'DETAIL SALES'!$AB$10:$AB$7501,"No",'DETAIL SALES'!$C$10:$C$7501,"15")</f>
        <v>0</v>
      </c>
      <c r="CQ50" s="155">
        <f>COUNTIFS('DETAIL SALES'!$Q$10:$Q$7501,'FILL RATE MANDATORY STOCK'!BK50,'DETAIL SALES'!$AB$10:$AB$7501,"Full",'DETAIL SALES'!$C$10:$C$7501,"16")</f>
        <v>0</v>
      </c>
      <c r="CR50" s="155">
        <f>COUNTIFS('DETAIL SALES'!$Q$10:$Q$7501,'FILL RATE MANDATORY STOCK'!BK50,'DETAIL SALES'!$AB$10:$AB$7501,"No",'DETAIL SALES'!$C$10:$C$7501,"16")</f>
        <v>0</v>
      </c>
      <c r="CS50" s="155">
        <f>COUNTIFS('DETAIL SALES'!$Q$10:$Q$7501,'FILL RATE MANDATORY STOCK'!BK50,'DETAIL SALES'!$AB$10:$AB$7501,"Full",'DETAIL SALES'!$C$10:$C$7501,"17")</f>
        <v>0</v>
      </c>
      <c r="CT50" s="155">
        <f>COUNTIFS('DETAIL SALES'!$Q$10:$Q$7501,'FILL RATE MANDATORY STOCK'!BK50,'DETAIL SALES'!$AB$10:$AB$7501,"No",'DETAIL SALES'!$C$10:$C$7501,"17")</f>
        <v>0</v>
      </c>
      <c r="CU50" s="155">
        <f>COUNTIFS('DETAIL SALES'!$Q$10:$Q$7501,'FILL RATE MANDATORY STOCK'!BK50,'DETAIL SALES'!$AB$10:$AB$7501,"Full",'DETAIL SALES'!$C$10:$C$7501,"18")</f>
        <v>0</v>
      </c>
      <c r="CV50" s="155">
        <f>COUNTIFS('DETAIL SALES'!$Q$10:$Q$7501,'FILL RATE MANDATORY STOCK'!BK50,'DETAIL SALES'!$AB$10:$AB$7501,"No",'DETAIL SALES'!$C$10:$C$7501,"18")</f>
        <v>0</v>
      </c>
      <c r="CW50" s="155">
        <f>COUNTIFS('DETAIL SALES'!$Q$10:$Q$7501,'FILL RATE MANDATORY STOCK'!BK50,'DETAIL SALES'!$AB$10:$AB$7501,"Full",'DETAIL SALES'!$C$10:$C$7501,"19")</f>
        <v>0</v>
      </c>
      <c r="CX50" s="155">
        <f>COUNTIFS('DETAIL SALES'!$Q$10:$Q$7501,'FILL RATE MANDATORY STOCK'!BK50,'DETAIL SALES'!$AB$10:$AB$7501,"No",'DETAIL SALES'!$C$10:$C$7501,"19")</f>
        <v>0</v>
      </c>
      <c r="CY50" s="155">
        <f>COUNTIFS('DETAIL SALES'!$Q$10:$Q$7501,'FILL RATE MANDATORY STOCK'!BK50,'DETAIL SALES'!$AB$10:$AB$7501,"Full",'DETAIL SALES'!$C$10:$C$7501,"20")</f>
        <v>0</v>
      </c>
      <c r="CZ50" s="155">
        <f>COUNTIFS('DETAIL SALES'!$Q$10:$Q$7501,'FILL RATE MANDATORY STOCK'!BK50,'DETAIL SALES'!$AB$10:$AB$7501,"No",'DETAIL SALES'!$C$10:$C$7501,"20")</f>
        <v>0</v>
      </c>
      <c r="DA50" s="318">
        <f>COUNTIFS('DETAIL SALES'!$Q$10:$Q$7501,'FILL RATE MANDATORY STOCK'!BK50,'DETAIL SALES'!$AB$10:$AB$7501,"Full",'DETAIL SALES'!$C$10:$C$7501,"21")</f>
        <v>0</v>
      </c>
      <c r="DB50" s="318">
        <f>COUNTIFS('DETAIL SALES'!$Q$10:$Q$7501,'FILL RATE MANDATORY STOCK'!BK50,'DETAIL SALES'!$AB$10:$AB$7501,"No",'DETAIL SALES'!$C$10:$C$7501,"21")</f>
        <v>0</v>
      </c>
      <c r="DC50" s="155">
        <f>COUNTIFS('DETAIL SALES'!$Q$10:$Q$7501,'FILL RATE MANDATORY STOCK'!BK50,'DETAIL SALES'!$AB$10:$AB$7501,"Full",'DETAIL SALES'!$C$10:$C$7501,"22")</f>
        <v>0</v>
      </c>
      <c r="DD50" s="155">
        <f>COUNTIFS('DETAIL SALES'!$Q$10:$Q$7501,'FILL RATE MANDATORY STOCK'!BK50,'DETAIL SALES'!$AB$10:$AB$7501,"No",'DETAIL SALES'!$C$10:$C$7501,"22")</f>
        <v>0</v>
      </c>
      <c r="DE50" s="155">
        <f>COUNTIFS('DETAIL SALES'!$Q$10:$Q$7501,'FILL RATE MANDATORY STOCK'!BK50,'DETAIL SALES'!$AB$10:$AB$7501,"Full",'DETAIL SALES'!$C$10:$C$7501,"23")</f>
        <v>0</v>
      </c>
      <c r="DF50" s="155">
        <f>COUNTIFS('DETAIL SALES'!$Q$10:$Q$7501,'FILL RATE MANDATORY STOCK'!BK50,'DETAIL SALES'!$AB$10:$AB$7501,"No",'DETAIL SALES'!$C$10:$C$7501,"23")</f>
        <v>0</v>
      </c>
      <c r="DG50" s="155">
        <f>COUNTIFS('DETAIL SALES'!$Q$10:$Q$7501,'FILL RATE MANDATORY STOCK'!BK50,'DETAIL SALES'!$AB$10:$AB$7501,"Full",'DETAIL SALES'!$C$10:$C$7501,"24")</f>
        <v>0</v>
      </c>
      <c r="DH50" s="155">
        <f>COUNTIFS('DETAIL SALES'!$Q$10:$Q$7501,'FILL RATE MANDATORY STOCK'!BK50,'DETAIL SALES'!$AB$10:$AB$7501,"No",'DETAIL SALES'!$C$10:$C$7501,"24")</f>
        <v>0</v>
      </c>
      <c r="DI50" s="155">
        <f>COUNTIFS('DETAIL SALES'!$Q$10:$Q$7501,'FILL RATE MANDATORY STOCK'!BK50,'DETAIL SALES'!$AB$10:$AB$7501,"Full",'DETAIL SALES'!$C$10:$C$7501,"25")</f>
        <v>0</v>
      </c>
      <c r="DJ50" s="155">
        <f>COUNTIFS('DETAIL SALES'!$Q$10:$Q$7501,'FILL RATE MANDATORY STOCK'!BK50,'DETAIL SALES'!$AB$10:$AB$7501,"No",'DETAIL SALES'!$C$10:$C$7501,"25")</f>
        <v>0</v>
      </c>
      <c r="DK50" s="155">
        <f>COUNTIFS('DETAIL SALES'!$Q$10:$Q$7501,'FILL RATE MANDATORY STOCK'!BK50,'DETAIL SALES'!$AB$10:$AB$7501,"Full",'DETAIL SALES'!$C$10:$C$7501,"26")</f>
        <v>0</v>
      </c>
      <c r="DL50" s="155">
        <f>COUNTIFS('DETAIL SALES'!$Q$10:$Q$7501,'FILL RATE MANDATORY STOCK'!BK50,'DETAIL SALES'!$AB$10:$AB$7501,"No",'DETAIL SALES'!$C$10:$C$7501,"26")</f>
        <v>0</v>
      </c>
      <c r="DM50" s="155">
        <f>COUNTIFS('DETAIL SALES'!$Q$10:$Q$7501,'FILL RATE MANDATORY STOCK'!BK50,'DETAIL SALES'!$AB$10:$AB$7501,"Full",'DETAIL SALES'!$C$10:$C$7501,"27")</f>
        <v>0</v>
      </c>
      <c r="DN50" s="155">
        <f>COUNTIFS('DETAIL SALES'!$Q$10:$Q$7501,'FILL RATE MANDATORY STOCK'!BK50,'DETAIL SALES'!$AB$10:$AB$7501,"No",'DETAIL SALES'!$C$10:$C$7501,"27")</f>
        <v>0</v>
      </c>
      <c r="DO50" s="318">
        <f>COUNTIFS('DETAIL SALES'!$Q$10:$Q$7501,'FILL RATE MANDATORY STOCK'!BK50,'DETAIL SALES'!$AB$10:$AB$7501,"Full",'DETAIL SALES'!$C$10:$C$7501,"28")</f>
        <v>0</v>
      </c>
      <c r="DP50" s="318">
        <f>COUNTIFS('DETAIL SALES'!$Q$10:$Q$7501,'FILL RATE MANDATORY STOCK'!BK50,'DETAIL SALES'!$AB$10:$AB$7501,"No",'DETAIL SALES'!$C$10:$C$7501,"28")</f>
        <v>0</v>
      </c>
      <c r="DQ50" s="155">
        <f>COUNTIFS('DETAIL SALES'!$Q$10:$Q$7501,'FILL RATE MANDATORY STOCK'!BK50,'DETAIL SALES'!$AB$10:$AB$7501,"Full",'DETAIL SALES'!$C$10:$C$7501,"29")</f>
        <v>0</v>
      </c>
      <c r="DR50" s="155">
        <f>COUNTIFS('DETAIL SALES'!$Q$10:$Q$7501,'FILL RATE MANDATORY STOCK'!BK50,'DETAIL SALES'!$AB$10:$AB$7501,"No",'DETAIL SALES'!$C$10:$C$7501,"29")</f>
        <v>0</v>
      </c>
      <c r="DS50" s="155">
        <f>COUNTIFS('DETAIL SALES'!$Q$10:$Q$7501,'FILL RATE MANDATORY STOCK'!BK50,'DETAIL SALES'!$AB$10:$AB$7501,"Full",'DETAIL SALES'!$C$10:$C$7501,"30")</f>
        <v>0</v>
      </c>
      <c r="DT50" s="155">
        <f>COUNTIFS('DETAIL SALES'!$Q$10:$Q$7501,'FILL RATE MANDATORY STOCK'!BK50,'DETAIL SALES'!$AB$10:$AB$7501,"No",'DETAIL SALES'!$C$10:$C$7501,"30")</f>
        <v>0</v>
      </c>
      <c r="DU50" s="155">
        <f>COUNTIFS('DETAIL SALES'!$Q$10:$Q$7501,'FILL RATE MANDATORY STOCK'!\,'DETAIL SALES'!$AB$10:$AB$7501,"Full",'DETAIL SALES'!$C$10:$C$7501,"31")</f>
        <v>0</v>
      </c>
      <c r="DV50" s="158">
        <f>COUNTIFS('DETAIL SALES'!$Q$10:$Q$7501,'FILL RATE MANDATORY STOCK'!BK50,'DETAIL SALES'!$AB$10:$AB$7501,"No",'DETAIL SALES'!$C$10:$C$7501,"31")</f>
        <v>0</v>
      </c>
      <c r="DW50" s="273">
        <f t="shared" si="17"/>
        <v>0</v>
      </c>
      <c r="DX50" s="161">
        <f t="shared" si="17"/>
        <v>0</v>
      </c>
      <c r="DY50" s="161">
        <f t="shared" si="18"/>
        <v>0</v>
      </c>
      <c r="DZ50" s="274" t="e">
        <f t="shared" si="19"/>
        <v>#DIV/0!</v>
      </c>
    </row>
    <row r="51" spans="1:130" s="141" customFormat="1">
      <c r="A51" s="134">
        <v>42</v>
      </c>
      <c r="B51" s="286"/>
      <c r="C51" s="146">
        <f t="shared" si="8"/>
        <v>0</v>
      </c>
      <c r="D51" s="146">
        <f t="shared" si="9"/>
        <v>1</v>
      </c>
      <c r="E51" s="146">
        <f t="shared" si="10"/>
        <v>1900</v>
      </c>
      <c r="F51" s="287"/>
      <c r="G51" s="287"/>
      <c r="H51" s="287"/>
      <c r="I51" s="288"/>
      <c r="J51" s="287"/>
      <c r="K51" s="288"/>
      <c r="L51" s="134"/>
      <c r="M51" s="133"/>
      <c r="N51" s="288"/>
      <c r="O51" s="134"/>
      <c r="P51" s="166"/>
      <c r="Q51" s="289"/>
      <c r="R51" s="165"/>
      <c r="S51" s="290"/>
      <c r="T51" s="290"/>
      <c r="U51" s="290"/>
      <c r="V51" s="290"/>
      <c r="W51" s="166"/>
      <c r="X51" s="87"/>
      <c r="Y51" s="418">
        <f t="shared" si="11"/>
        <v>0</v>
      </c>
      <c r="Z51" s="291">
        <f t="shared" si="12"/>
        <v>0</v>
      </c>
      <c r="AA51" s="163"/>
      <c r="AB51" s="177" t="str">
        <f t="shared" si="13"/>
        <v/>
      </c>
      <c r="AC51" s="283" t="str">
        <f t="shared" si="14"/>
        <v/>
      </c>
      <c r="AD51" s="283" t="str">
        <f t="shared" si="15"/>
        <v/>
      </c>
      <c r="AE51" s="163"/>
      <c r="AF51" s="162"/>
      <c r="AN51" s="416" t="s">
        <v>574</v>
      </c>
      <c r="AP51" s="391" t="s">
        <v>780</v>
      </c>
      <c r="AQ51" s="391" t="s">
        <v>833</v>
      </c>
      <c r="AR51" s="573" t="s">
        <v>450</v>
      </c>
      <c r="AS51" s="573" t="s">
        <v>449</v>
      </c>
      <c r="AT51" s="573" t="s">
        <v>448</v>
      </c>
      <c r="AU51" s="573" t="s">
        <v>451</v>
      </c>
      <c r="AV51" s="573" t="s">
        <v>18</v>
      </c>
      <c r="AW51" s="573" t="s">
        <v>17</v>
      </c>
      <c r="BD51" s="783" t="s">
        <v>320</v>
      </c>
      <c r="BE51" s="104" t="s">
        <v>321</v>
      </c>
      <c r="BF51" s="99"/>
      <c r="BG51" s="99"/>
      <c r="BH51" s="148"/>
      <c r="BI51" s="230"/>
      <c r="BJ51" s="226"/>
      <c r="BK51" s="157"/>
      <c r="BL51" s="159">
        <v>0</v>
      </c>
      <c r="BM51" s="596">
        <f>COUNTIFS('DETAIL SALES'!$Q$10:$Q$7501,'FILL RATE MANDATORY STOCK'!BK51,'DETAIL SALES'!$AB$10:$AB$7501,"Full",'DETAIL SALES'!$C$10:$C$7501,"1")</f>
        <v>0</v>
      </c>
      <c r="BN51" s="167">
        <f>COUNTIFS('DETAIL SALES'!$Q$10:$Q$7501,'FILL RATE MANDATORY STOCK'!BK51,'DETAIL SALES'!$AB$10:$AB$7501,"No",'DETAIL SALES'!$C$10:$C$7501,"1")</f>
        <v>0</v>
      </c>
      <c r="BO51" s="167">
        <f>COUNTIFS('DETAIL SALES'!$Q$10:$Q$7501,'FILL RATE MANDATORY STOCK'!BK51,'DETAIL SALES'!$AB$10:$AB$7501,"Full",'DETAIL SALES'!$C$10:$C$7501,"2")</f>
        <v>0</v>
      </c>
      <c r="BP51" s="167">
        <f>COUNTIFS('DETAIL SALES'!$Q$10:$Q$7501,'FILL RATE MANDATORY STOCK'!BK51,'DETAIL SALES'!$AB$10:$AB$7501,"No",'DETAIL SALES'!$C$10:$C$7501,"2")</f>
        <v>0</v>
      </c>
      <c r="BQ51" s="167">
        <f>COUNTIFS('DETAIL SALES'!$Q$10:$Q$7501,'FILL RATE MANDATORY STOCK'!BK51,'DETAIL SALES'!$AB$10:$AB$7501,"Full",'DETAIL SALES'!$C$10:$C$7501,"3")</f>
        <v>0</v>
      </c>
      <c r="BR51" s="167">
        <f>COUNTIFS('DETAIL SALES'!$Q$10:$Q$7501,'FILL RATE MANDATORY STOCK'!BK51,'DETAIL SALES'!$AB$10:$AB$7501,"No",'DETAIL SALES'!$C$10:$C$7501,"3")</f>
        <v>0</v>
      </c>
      <c r="BS51" s="167">
        <f>COUNTIFS('DETAIL SALES'!$Q$10:$Q$7501,'FILL RATE MANDATORY STOCK'!BK51,'DETAIL SALES'!$AB$10:$AB$7501,"Full",'DETAIL SALES'!$C$10:$C$7501,"4")</f>
        <v>0</v>
      </c>
      <c r="BT51" s="167">
        <f>COUNTIFS('DETAIL SALES'!$Q$10:$Q$7501,'FILL RATE MANDATORY STOCK'!BK51,'DETAIL SALES'!$AB$10:$AB$7501,"No",'DETAIL SALES'!$C$10:$C$7501,"4")</f>
        <v>0</v>
      </c>
      <c r="BU51" s="167">
        <f>COUNTIFS('DETAIL SALES'!$Q$10:$Q$7501,'FILL RATE MANDATORY STOCK'!BK51,'DETAIL SALES'!$AB$10:$AB$7501,"Full",'DETAIL SALES'!$C$10:$C$7501,"5")</f>
        <v>0</v>
      </c>
      <c r="BV51" s="167">
        <f>COUNTIFS('DETAIL SALES'!$Q$10:$Q$7501,'FILL RATE MANDATORY STOCK'!BK51,'DETAIL SALES'!$AB$10:$AB$7501,"No",'DETAIL SALES'!$C$10:$C$7501,"5")</f>
        <v>0</v>
      </c>
      <c r="BW51" s="167">
        <f>COUNTIFS('DETAIL SALES'!$Q$10:$Q$7501,'FILL RATE MANDATORY STOCK'!BK51,'DETAIL SALES'!$AB$10:$AB$7501,"Full",'DETAIL SALES'!$C$10:$C$7501,"6")</f>
        <v>0</v>
      </c>
      <c r="BX51" s="167">
        <f>COUNTIFS('DETAIL SALES'!$Q$10:$Q$7501,'FILL RATE MANDATORY STOCK'!BK51,'DETAIL SALES'!$AB$10:$AB$7501,"No",'DETAIL SALES'!$C$10:$C$7501,"6")</f>
        <v>0</v>
      </c>
      <c r="BY51" s="320">
        <f>COUNTIFS('DETAIL SALES'!$Q$10:$Q$7501,'FILL RATE MANDATORY STOCK'!BK51,'DETAIL SALES'!$AB$10:$AB$7501,"Full",'DETAIL SALES'!$C$10:$C$7501,"7")</f>
        <v>0</v>
      </c>
      <c r="BZ51" s="320">
        <f>COUNTIFS('DETAIL SALES'!$Q$10:$Q$7501,'FILL RATE MANDATORY STOCK'!BK51,'DETAIL SALES'!$AB$10:$AB$7501,"No",'DETAIL SALES'!$C$10:$C$7501,"7")</f>
        <v>0</v>
      </c>
      <c r="CA51" s="167">
        <f>COUNTIFS('DETAIL SALES'!$Q$10:$Q$7501,'FILL RATE MANDATORY STOCK'!BK51,'DETAIL SALES'!$AB$10:$AB$7501,"Full",'DETAIL SALES'!$C$10:$C$7501,"8")</f>
        <v>0</v>
      </c>
      <c r="CB51" s="167">
        <f>COUNTIFS('DETAIL SALES'!$Q$10:$Q$7501,'FILL RATE MANDATORY STOCK'!BK51,'DETAIL SALES'!$AB$10:$AB$7501,"No",'DETAIL SALES'!$C$10:$C$7501,"8")</f>
        <v>0</v>
      </c>
      <c r="CC51" s="167">
        <f>COUNTIFS('DETAIL SALES'!$Q$10:$Q$7501,'FILL RATE MANDATORY STOCK'!BK51,'DETAIL SALES'!$AB$10:$AB$7501,"Full",'DETAIL SALES'!$C$10:$C$7501,"9")</f>
        <v>0</v>
      </c>
      <c r="CD51" s="167">
        <f>COUNTIFS('DETAIL SALES'!$Q$10:$Q$7501,'FILL RATE MANDATORY STOCK'!BK51,'DETAIL SALES'!$AB$10:$AB$7501,"No",'DETAIL SALES'!$C$10:$C$7501,"9")</f>
        <v>0</v>
      </c>
      <c r="CE51" s="167">
        <f>COUNTIFS('DETAIL SALES'!$Q$10:$Q$7501,'FILL RATE MANDATORY STOCK'!BK51,'DETAIL SALES'!$AB$10:$AB$7501,"Full",'DETAIL SALES'!$C$10:$C$7501,"10")</f>
        <v>0</v>
      </c>
      <c r="CF51" s="167">
        <f>COUNTIFS('DETAIL SALES'!$Q$10:$Q$7501,'FILL RATE MANDATORY STOCK'!BK51,'DETAIL SALES'!$AB$10:$AB$7501,"No",'DETAIL SALES'!$C$10:$C$7501,"10")</f>
        <v>0</v>
      </c>
      <c r="CG51" s="167">
        <f>COUNTIFS('DETAIL SALES'!$Q$10:$Q$7501,'FILL RATE MANDATORY STOCK'!BK51,'DETAIL SALES'!$AB$10:$AB$7501,"Full",'DETAIL SALES'!$C$10:$C$7501,"11")</f>
        <v>0</v>
      </c>
      <c r="CH51" s="167">
        <f>COUNTIFS('DETAIL SALES'!$Q$10:$Q$7501,'FILL RATE MANDATORY STOCK'!BK51,'DETAIL SALES'!$AB$10:$AB$7501,"No",'DETAIL SALES'!$C$10:$C$7501,"11")</f>
        <v>0</v>
      </c>
      <c r="CI51" s="167">
        <f>COUNTIFS('DETAIL SALES'!$Q$10:$Q$7501,'FILL RATE MANDATORY STOCK'!BK51,'DETAIL SALES'!$AB$10:$AB$7501,"Full",'DETAIL SALES'!$C$10:$C$7501,"12")</f>
        <v>0</v>
      </c>
      <c r="CJ51" s="167">
        <f>COUNTIFS('DETAIL SALES'!$Q$10:$Q$7501,'FILL RATE MANDATORY STOCK'!BK51,'DETAIL SALES'!$AB$10:$AB$7501,"No",'DETAIL SALES'!$C$10:$C$7501,"12")</f>
        <v>0</v>
      </c>
      <c r="CK51" s="167">
        <f>COUNTIFS('DETAIL SALES'!$Q$10:$Q$7501,'FILL RATE MANDATORY STOCK'!BK51,'DETAIL SALES'!$AB$10:$AB$7501,"Full",'DETAIL SALES'!$C$10:$C$7501,"13")</f>
        <v>0</v>
      </c>
      <c r="CL51" s="167">
        <f>COUNTIFS('DETAIL SALES'!$Q$10:$Q$7501,'FILL RATE MANDATORY STOCK'!BK51,'DETAIL SALES'!$AB$10:$AB$7501,"No",'DETAIL SALES'!$C$10:$C$7501,"13")</f>
        <v>0</v>
      </c>
      <c r="CM51" s="320">
        <f>COUNTIFS('DETAIL SALES'!$Q$10:$Q$7501,'FILL RATE MANDATORY STOCK'!BK51,'DETAIL SALES'!$AB$10:$AB$7501,"Full",'DETAIL SALES'!$C$10:$C$7501,"14")</f>
        <v>0</v>
      </c>
      <c r="CN51" s="320">
        <f>COUNTIFS('DETAIL SALES'!$Q$10:$Q$7501,'FILL RATE MANDATORY STOCK'!BK51,'DETAIL SALES'!$AB$10:$AB$7501,"No",'DETAIL SALES'!$C$10:$C$7501,"14")</f>
        <v>0</v>
      </c>
      <c r="CO51" s="167">
        <f>COUNTIFS('DETAIL SALES'!$Q$10:$Q$7501,'FILL RATE MANDATORY STOCK'!BK51,'DETAIL SALES'!$AB$10:$AB$7501,"Full",'DETAIL SALES'!$C$10:$C$7501,"15")</f>
        <v>0</v>
      </c>
      <c r="CP51" s="167">
        <f>COUNTIFS('DETAIL SALES'!$Q$10:$Q$7501,'FILL RATE MANDATORY STOCK'!BK51,'DETAIL SALES'!$AB$10:$AB$7501,"No",'DETAIL SALES'!$C$10:$C$7501,"15")</f>
        <v>0</v>
      </c>
      <c r="CQ51" s="167">
        <f>COUNTIFS('DETAIL SALES'!$Q$10:$Q$7501,'FILL RATE MANDATORY STOCK'!BK51,'DETAIL SALES'!$AB$10:$AB$7501,"Full",'DETAIL SALES'!$C$10:$C$7501,"16")</f>
        <v>0</v>
      </c>
      <c r="CR51" s="167">
        <f>COUNTIFS('DETAIL SALES'!$Q$10:$Q$7501,'FILL RATE MANDATORY STOCK'!BK51,'DETAIL SALES'!$AB$10:$AB$7501,"No",'DETAIL SALES'!$C$10:$C$7501,"16")</f>
        <v>0</v>
      </c>
      <c r="CS51" s="167">
        <f>COUNTIFS('DETAIL SALES'!$Q$10:$Q$7501,'FILL RATE MANDATORY STOCK'!BK51,'DETAIL SALES'!$AB$10:$AB$7501,"Full",'DETAIL SALES'!$C$10:$C$7501,"17")</f>
        <v>0</v>
      </c>
      <c r="CT51" s="167">
        <f>COUNTIFS('DETAIL SALES'!$Q$10:$Q$7501,'FILL RATE MANDATORY STOCK'!BK51,'DETAIL SALES'!$AB$10:$AB$7501,"No",'DETAIL SALES'!$C$10:$C$7501,"17")</f>
        <v>0</v>
      </c>
      <c r="CU51" s="167">
        <f>COUNTIFS('DETAIL SALES'!$Q$10:$Q$7501,'FILL RATE MANDATORY STOCK'!BK51,'DETAIL SALES'!$AB$10:$AB$7501,"Full",'DETAIL SALES'!$C$10:$C$7501,"18")</f>
        <v>0</v>
      </c>
      <c r="CV51" s="167">
        <f>COUNTIFS('DETAIL SALES'!$Q$10:$Q$7501,'FILL RATE MANDATORY STOCK'!BK51,'DETAIL SALES'!$AB$10:$AB$7501,"No",'DETAIL SALES'!$C$10:$C$7501,"18")</f>
        <v>0</v>
      </c>
      <c r="CW51" s="167">
        <f>COUNTIFS('DETAIL SALES'!$Q$10:$Q$7501,'FILL RATE MANDATORY STOCK'!BK51,'DETAIL SALES'!$AB$10:$AB$7501,"Full",'DETAIL SALES'!$C$10:$C$7501,"19")</f>
        <v>0</v>
      </c>
      <c r="CX51" s="167">
        <f>COUNTIFS('DETAIL SALES'!$Q$10:$Q$7501,'FILL RATE MANDATORY STOCK'!BK51,'DETAIL SALES'!$AB$10:$AB$7501,"No",'DETAIL SALES'!$C$10:$C$7501,"19")</f>
        <v>0</v>
      </c>
      <c r="CY51" s="167">
        <f>COUNTIFS('DETAIL SALES'!$Q$10:$Q$7501,'FILL RATE MANDATORY STOCK'!BK51,'DETAIL SALES'!$AB$10:$AB$7501,"Full",'DETAIL SALES'!$C$10:$C$7501,"20")</f>
        <v>0</v>
      </c>
      <c r="CZ51" s="167">
        <f>COUNTIFS('DETAIL SALES'!$Q$10:$Q$7501,'FILL RATE MANDATORY STOCK'!BK51,'DETAIL SALES'!$AB$10:$AB$7501,"No",'DETAIL SALES'!$C$10:$C$7501,"20")</f>
        <v>0</v>
      </c>
      <c r="DA51" s="320">
        <f>COUNTIFS('DETAIL SALES'!$Q$10:$Q$7501,'FILL RATE MANDATORY STOCK'!BK51,'DETAIL SALES'!$AB$10:$AB$7501,"Full",'DETAIL SALES'!$C$10:$C$7501,"21")</f>
        <v>0</v>
      </c>
      <c r="DB51" s="320">
        <f>COUNTIFS('DETAIL SALES'!$Q$10:$Q$7501,'FILL RATE MANDATORY STOCK'!BK51,'DETAIL SALES'!$AB$10:$AB$7501,"No",'DETAIL SALES'!$C$10:$C$7501,"21")</f>
        <v>0</v>
      </c>
      <c r="DC51" s="167">
        <f>COUNTIFS('DETAIL SALES'!$Q$10:$Q$7501,'FILL RATE MANDATORY STOCK'!BK51,'DETAIL SALES'!$AB$10:$AB$7501,"Full",'DETAIL SALES'!$C$10:$C$7501,"22")</f>
        <v>0</v>
      </c>
      <c r="DD51" s="167">
        <f>COUNTIFS('DETAIL SALES'!$Q$10:$Q$7501,'FILL RATE MANDATORY STOCK'!BK51,'DETAIL SALES'!$AB$10:$AB$7501,"No",'DETAIL SALES'!$C$10:$C$7501,"22")</f>
        <v>0</v>
      </c>
      <c r="DE51" s="167">
        <f>COUNTIFS('DETAIL SALES'!$Q$10:$Q$7501,'FILL RATE MANDATORY STOCK'!BK51,'DETAIL SALES'!$AB$10:$AB$7501,"Full",'DETAIL SALES'!$C$10:$C$7501,"23")</f>
        <v>0</v>
      </c>
      <c r="DF51" s="167">
        <f>COUNTIFS('DETAIL SALES'!$Q$10:$Q$7501,'FILL RATE MANDATORY STOCK'!BK51,'DETAIL SALES'!$AB$10:$AB$7501,"No",'DETAIL SALES'!$C$10:$C$7501,"23")</f>
        <v>0</v>
      </c>
      <c r="DG51" s="167">
        <f>COUNTIFS('DETAIL SALES'!$Q$10:$Q$7501,'FILL RATE MANDATORY STOCK'!BK51,'DETAIL SALES'!$AB$10:$AB$7501,"Full",'DETAIL SALES'!$C$10:$C$7501,"24")</f>
        <v>0</v>
      </c>
      <c r="DH51" s="167">
        <f>COUNTIFS('DETAIL SALES'!$Q$10:$Q$7501,'FILL RATE MANDATORY STOCK'!BK51,'DETAIL SALES'!$AB$10:$AB$7501,"No",'DETAIL SALES'!$C$10:$C$7501,"24")</f>
        <v>0</v>
      </c>
      <c r="DI51" s="167">
        <f>COUNTIFS('DETAIL SALES'!$Q$10:$Q$7501,'FILL RATE MANDATORY STOCK'!BK51,'DETAIL SALES'!$AB$10:$AB$7501,"Full",'DETAIL SALES'!$C$10:$C$7501,"25")</f>
        <v>0</v>
      </c>
      <c r="DJ51" s="167">
        <f>COUNTIFS('DETAIL SALES'!$Q$10:$Q$7501,'FILL RATE MANDATORY STOCK'!BK51,'DETAIL SALES'!$AB$10:$AB$7501,"No",'DETAIL SALES'!$C$10:$C$7501,"25")</f>
        <v>0</v>
      </c>
      <c r="DK51" s="167">
        <f>COUNTIFS('DETAIL SALES'!$Q$10:$Q$7501,'FILL RATE MANDATORY STOCK'!BK51,'DETAIL SALES'!$AB$10:$AB$7501,"Full",'DETAIL SALES'!$C$10:$C$7501,"26")</f>
        <v>0</v>
      </c>
      <c r="DL51" s="167">
        <f>COUNTIFS('DETAIL SALES'!$Q$10:$Q$7501,'FILL RATE MANDATORY STOCK'!BK51,'DETAIL SALES'!$AB$10:$AB$7501,"No",'DETAIL SALES'!$C$10:$C$7501,"26")</f>
        <v>0</v>
      </c>
      <c r="DM51" s="167">
        <f>COUNTIFS('DETAIL SALES'!$Q$10:$Q$7501,'FILL RATE MANDATORY STOCK'!BK51,'DETAIL SALES'!$AB$10:$AB$7501,"Full",'DETAIL SALES'!$C$10:$C$7501,"27")</f>
        <v>0</v>
      </c>
      <c r="DN51" s="167">
        <f>COUNTIFS('DETAIL SALES'!$Q$10:$Q$7501,'FILL RATE MANDATORY STOCK'!BK51,'DETAIL SALES'!$AB$10:$AB$7501,"No",'DETAIL SALES'!$C$10:$C$7501,"27")</f>
        <v>0</v>
      </c>
      <c r="DO51" s="320">
        <f>COUNTIFS('DETAIL SALES'!$Q$10:$Q$7501,'FILL RATE MANDATORY STOCK'!BK51,'DETAIL SALES'!$AB$10:$AB$7501,"Full",'DETAIL SALES'!$C$10:$C$7501,"28")</f>
        <v>0</v>
      </c>
      <c r="DP51" s="320">
        <f>COUNTIFS('DETAIL SALES'!$Q$10:$Q$7501,'FILL RATE MANDATORY STOCK'!BK51,'DETAIL SALES'!$AB$10:$AB$7501,"No",'DETAIL SALES'!$C$10:$C$7501,"28")</f>
        <v>0</v>
      </c>
      <c r="DQ51" s="167">
        <f>COUNTIFS('DETAIL SALES'!$Q$10:$Q$7501,'FILL RATE MANDATORY STOCK'!BK51,'DETAIL SALES'!$AB$10:$AB$7501,"Full",'DETAIL SALES'!$C$10:$C$7501,"29")</f>
        <v>0</v>
      </c>
      <c r="DR51" s="167">
        <f>COUNTIFS('DETAIL SALES'!$Q$10:$Q$7501,'FILL RATE MANDATORY STOCK'!BK51,'DETAIL SALES'!$AB$10:$AB$7501,"No",'DETAIL SALES'!$C$10:$C$7501,"29")</f>
        <v>0</v>
      </c>
      <c r="DS51" s="167">
        <f>COUNTIFS('DETAIL SALES'!$Q$10:$Q$7501,'FILL RATE MANDATORY STOCK'!BK51,'DETAIL SALES'!$AB$10:$AB$7501,"Full",'DETAIL SALES'!$C$10:$C$7501,"30")</f>
        <v>0</v>
      </c>
      <c r="DT51" s="167">
        <f>COUNTIFS('DETAIL SALES'!$Q$10:$Q$7501,'FILL RATE MANDATORY STOCK'!BK51,'DETAIL SALES'!$AB$10:$AB$7501,"No",'DETAIL SALES'!$C$10:$C$7501,"30")</f>
        <v>0</v>
      </c>
      <c r="DU51" s="167">
        <f>COUNTIFS('DETAIL SALES'!$Q$10:$Q$7501,'FILL RATE MANDATORY STOCK'!\,'DETAIL SALES'!$AB$10:$AB$7501,"Full",'DETAIL SALES'!$C$10:$C$7501,"31")</f>
        <v>0</v>
      </c>
      <c r="DV51" s="159">
        <f>COUNTIFS('DETAIL SALES'!$Q$10:$Q$7501,'FILL RATE MANDATORY STOCK'!BK51,'DETAIL SALES'!$AB$10:$AB$7501,"No",'DETAIL SALES'!$C$10:$C$7501,"31")</f>
        <v>0</v>
      </c>
      <c r="DW51" s="251">
        <f t="shared" si="17"/>
        <v>0</v>
      </c>
      <c r="DX51" s="168">
        <f t="shared" si="17"/>
        <v>0</v>
      </c>
      <c r="DY51" s="168">
        <f t="shared" si="18"/>
        <v>0</v>
      </c>
      <c r="DZ51" s="266" t="e">
        <f t="shared" si="19"/>
        <v>#DIV/0!</v>
      </c>
    </row>
    <row r="52" spans="1:130" s="141" customFormat="1">
      <c r="A52" s="134">
        <v>43</v>
      </c>
      <c r="B52" s="286"/>
      <c r="C52" s="146">
        <f t="shared" si="8"/>
        <v>0</v>
      </c>
      <c r="D52" s="146">
        <f t="shared" si="9"/>
        <v>1</v>
      </c>
      <c r="E52" s="146">
        <f t="shared" si="10"/>
        <v>1900</v>
      </c>
      <c r="F52" s="287"/>
      <c r="G52" s="287"/>
      <c r="H52" s="287"/>
      <c r="I52" s="288"/>
      <c r="J52" s="287"/>
      <c r="K52" s="288"/>
      <c r="L52" s="134"/>
      <c r="M52" s="133"/>
      <c r="N52" s="288"/>
      <c r="O52" s="134"/>
      <c r="P52" s="166"/>
      <c r="Q52" s="289"/>
      <c r="R52" s="165"/>
      <c r="S52" s="290"/>
      <c r="T52" s="290"/>
      <c r="U52" s="290"/>
      <c r="V52" s="290"/>
      <c r="W52" s="166"/>
      <c r="X52" s="87"/>
      <c r="Y52" s="418">
        <f t="shared" si="11"/>
        <v>0</v>
      </c>
      <c r="Z52" s="291">
        <f t="shared" si="12"/>
        <v>0</v>
      </c>
      <c r="AA52" s="163"/>
      <c r="AB52" s="177" t="str">
        <f t="shared" si="13"/>
        <v/>
      </c>
      <c r="AC52" s="283" t="str">
        <f t="shared" si="14"/>
        <v/>
      </c>
      <c r="AD52" s="283" t="str">
        <f t="shared" si="15"/>
        <v/>
      </c>
      <c r="AE52" s="163"/>
      <c r="AF52" s="162"/>
      <c r="AN52" s="415" t="s">
        <v>575</v>
      </c>
      <c r="AP52" s="390">
        <v>1</v>
      </c>
      <c r="AQ52" s="386"/>
      <c r="AR52" s="386"/>
      <c r="AS52" s="386"/>
      <c r="AT52" s="386"/>
      <c r="AU52" s="386"/>
      <c r="AV52" s="386"/>
      <c r="AW52" s="386"/>
      <c r="BD52" s="784"/>
      <c r="BE52" s="100">
        <f t="shared" si="23"/>
        <v>40</v>
      </c>
      <c r="BF52" s="100" t="s">
        <v>322</v>
      </c>
      <c r="BG52" s="100" t="s">
        <v>323</v>
      </c>
      <c r="BH52" s="149" t="s">
        <v>98</v>
      </c>
      <c r="BI52" s="169" t="e">
        <f>VLOOKUP(BH52,#REF!,8,FALSE)</f>
        <v>#REF!</v>
      </c>
      <c r="BJ52" s="224">
        <v>60000</v>
      </c>
      <c r="BK52" s="153">
        <v>1</v>
      </c>
      <c r="BL52" s="153">
        <v>0</v>
      </c>
      <c r="BM52" s="594">
        <f>COUNTIFS('DETAIL SALES'!$Q$10:$Q$7501,'FILL RATE MANDATORY STOCK'!BK52,'DETAIL SALES'!$AB$10:$AB$7501,"Full",'DETAIL SALES'!$C$10:$C$7501,"1")</f>
        <v>0</v>
      </c>
      <c r="BN52" s="149">
        <f>COUNTIFS('DETAIL SALES'!$Q$10:$Q$7501,'FILL RATE MANDATORY STOCK'!BK52,'DETAIL SALES'!$AB$10:$AB$7501,"No",'DETAIL SALES'!$C$10:$C$7501,"1")</f>
        <v>0</v>
      </c>
      <c r="BO52" s="149">
        <f>COUNTIFS('DETAIL SALES'!$Q$10:$Q$7501,'FILL RATE MANDATORY STOCK'!BK52,'DETAIL SALES'!$AB$10:$AB$7501,"Full",'DETAIL SALES'!$C$10:$C$7501,"2")</f>
        <v>0</v>
      </c>
      <c r="BP52" s="149">
        <f>COUNTIFS('DETAIL SALES'!$Q$10:$Q$7501,'FILL RATE MANDATORY STOCK'!BK52,'DETAIL SALES'!$AB$10:$AB$7501,"No",'DETAIL SALES'!$C$10:$C$7501,"2")</f>
        <v>0</v>
      </c>
      <c r="BQ52" s="149">
        <f>COUNTIFS('DETAIL SALES'!$Q$10:$Q$7501,'FILL RATE MANDATORY STOCK'!BK52,'DETAIL SALES'!$AB$10:$AB$7501,"Full",'DETAIL SALES'!$C$10:$C$7501,"3")</f>
        <v>0</v>
      </c>
      <c r="BR52" s="149">
        <f>COUNTIFS('DETAIL SALES'!$Q$10:$Q$7501,'FILL RATE MANDATORY STOCK'!BK52,'DETAIL SALES'!$AB$10:$AB$7501,"No",'DETAIL SALES'!$C$10:$C$7501,"3")</f>
        <v>0</v>
      </c>
      <c r="BS52" s="149">
        <f>COUNTIFS('DETAIL SALES'!$Q$10:$Q$7501,'FILL RATE MANDATORY STOCK'!BK52,'DETAIL SALES'!$AB$10:$AB$7501,"Full",'DETAIL SALES'!$C$10:$C$7501,"4")</f>
        <v>0</v>
      </c>
      <c r="BT52" s="149">
        <f>COUNTIFS('DETAIL SALES'!$Q$10:$Q$7501,'FILL RATE MANDATORY STOCK'!BK52,'DETAIL SALES'!$AB$10:$AB$7501,"No",'DETAIL SALES'!$C$10:$C$7501,"4")</f>
        <v>0</v>
      </c>
      <c r="BU52" s="149">
        <f>COUNTIFS('DETAIL SALES'!$Q$10:$Q$7501,'FILL RATE MANDATORY STOCK'!BK52,'DETAIL SALES'!$AB$10:$AB$7501,"Full",'DETAIL SALES'!$C$10:$C$7501,"5")</f>
        <v>0</v>
      </c>
      <c r="BV52" s="149">
        <f>COUNTIFS('DETAIL SALES'!$Q$10:$Q$7501,'FILL RATE MANDATORY STOCK'!BK52,'DETAIL SALES'!$AB$10:$AB$7501,"No",'DETAIL SALES'!$C$10:$C$7501,"5")</f>
        <v>0</v>
      </c>
      <c r="BW52" s="149">
        <f>COUNTIFS('DETAIL SALES'!$Q$10:$Q$7501,'FILL RATE MANDATORY STOCK'!BK52,'DETAIL SALES'!$AB$10:$AB$7501,"Full",'DETAIL SALES'!$C$10:$C$7501,"6")</f>
        <v>0</v>
      </c>
      <c r="BX52" s="149">
        <f>COUNTIFS('DETAIL SALES'!$Q$10:$Q$7501,'FILL RATE MANDATORY STOCK'!BK52,'DETAIL SALES'!$AB$10:$AB$7501,"No",'DETAIL SALES'!$C$10:$C$7501,"6")</f>
        <v>0</v>
      </c>
      <c r="BY52" s="316">
        <f>COUNTIFS('DETAIL SALES'!$Q$10:$Q$7501,'FILL RATE MANDATORY STOCK'!BK52,'DETAIL SALES'!$AB$10:$AB$7501,"Full",'DETAIL SALES'!$C$10:$C$7501,"7")</f>
        <v>0</v>
      </c>
      <c r="BZ52" s="316">
        <f>COUNTIFS('DETAIL SALES'!$Q$10:$Q$7501,'FILL RATE MANDATORY STOCK'!BK52,'DETAIL SALES'!$AB$10:$AB$7501,"No",'DETAIL SALES'!$C$10:$C$7501,"7")</f>
        <v>0</v>
      </c>
      <c r="CA52" s="149">
        <f>COUNTIFS('DETAIL SALES'!$Q$10:$Q$7501,'FILL RATE MANDATORY STOCK'!BK52,'DETAIL SALES'!$AB$10:$AB$7501,"Full",'DETAIL SALES'!$C$10:$C$7501,"8")</f>
        <v>0</v>
      </c>
      <c r="CB52" s="149">
        <f>COUNTIFS('DETAIL SALES'!$Q$10:$Q$7501,'FILL RATE MANDATORY STOCK'!BK52,'DETAIL SALES'!$AB$10:$AB$7501,"No",'DETAIL SALES'!$C$10:$C$7501,"8")</f>
        <v>0</v>
      </c>
      <c r="CC52" s="149">
        <f>COUNTIFS('DETAIL SALES'!$Q$10:$Q$7501,'FILL RATE MANDATORY STOCK'!BK52,'DETAIL SALES'!$AB$10:$AB$7501,"Full",'DETAIL SALES'!$C$10:$C$7501,"9")</f>
        <v>0</v>
      </c>
      <c r="CD52" s="149">
        <f>COUNTIFS('DETAIL SALES'!$Q$10:$Q$7501,'FILL RATE MANDATORY STOCK'!BK52,'DETAIL SALES'!$AB$10:$AB$7501,"No",'DETAIL SALES'!$C$10:$C$7501,"9")</f>
        <v>0</v>
      </c>
      <c r="CE52" s="149">
        <f>COUNTIFS('DETAIL SALES'!$Q$10:$Q$7501,'FILL RATE MANDATORY STOCK'!BK52,'DETAIL SALES'!$AB$10:$AB$7501,"Full",'DETAIL SALES'!$C$10:$C$7501,"10")</f>
        <v>0</v>
      </c>
      <c r="CF52" s="149">
        <f>COUNTIFS('DETAIL SALES'!$Q$10:$Q$7501,'FILL RATE MANDATORY STOCK'!BK52,'DETAIL SALES'!$AB$10:$AB$7501,"No",'DETAIL SALES'!$C$10:$C$7501,"10")</f>
        <v>0</v>
      </c>
      <c r="CG52" s="149">
        <f>COUNTIFS('DETAIL SALES'!$Q$10:$Q$7501,'FILL RATE MANDATORY STOCK'!BK52,'DETAIL SALES'!$AB$10:$AB$7501,"Full",'DETAIL SALES'!$C$10:$C$7501,"11")</f>
        <v>0</v>
      </c>
      <c r="CH52" s="149">
        <f>COUNTIFS('DETAIL SALES'!$Q$10:$Q$7501,'FILL RATE MANDATORY STOCK'!BK52,'DETAIL SALES'!$AB$10:$AB$7501,"No",'DETAIL SALES'!$C$10:$C$7501,"11")</f>
        <v>0</v>
      </c>
      <c r="CI52" s="149">
        <f>COUNTIFS('DETAIL SALES'!$Q$10:$Q$7501,'FILL RATE MANDATORY STOCK'!BK52,'DETAIL SALES'!$AB$10:$AB$7501,"Full",'DETAIL SALES'!$C$10:$C$7501,"12")</f>
        <v>0</v>
      </c>
      <c r="CJ52" s="149">
        <f>COUNTIFS('DETAIL SALES'!$Q$10:$Q$7501,'FILL RATE MANDATORY STOCK'!BK52,'DETAIL SALES'!$AB$10:$AB$7501,"No",'DETAIL SALES'!$C$10:$C$7501,"12")</f>
        <v>0</v>
      </c>
      <c r="CK52" s="149">
        <f>COUNTIFS('DETAIL SALES'!$Q$10:$Q$7501,'FILL RATE MANDATORY STOCK'!BK52,'DETAIL SALES'!$AB$10:$AB$7501,"Full",'DETAIL SALES'!$C$10:$C$7501,"13")</f>
        <v>0</v>
      </c>
      <c r="CL52" s="149">
        <f>COUNTIFS('DETAIL SALES'!$Q$10:$Q$7501,'FILL RATE MANDATORY STOCK'!BK52,'DETAIL SALES'!$AB$10:$AB$7501,"No",'DETAIL SALES'!$C$10:$C$7501,"13")</f>
        <v>0</v>
      </c>
      <c r="CM52" s="316">
        <f>COUNTIFS('DETAIL SALES'!$Q$10:$Q$7501,'FILL RATE MANDATORY STOCK'!BK52,'DETAIL SALES'!$AB$10:$AB$7501,"Full",'DETAIL SALES'!$C$10:$C$7501,"14")</f>
        <v>0</v>
      </c>
      <c r="CN52" s="316">
        <f>COUNTIFS('DETAIL SALES'!$Q$10:$Q$7501,'FILL RATE MANDATORY STOCK'!BK52,'DETAIL SALES'!$AB$10:$AB$7501,"No",'DETAIL SALES'!$C$10:$C$7501,"14")</f>
        <v>0</v>
      </c>
      <c r="CO52" s="149">
        <f>COUNTIFS('DETAIL SALES'!$Q$10:$Q$7501,'FILL RATE MANDATORY STOCK'!BK52,'DETAIL SALES'!$AB$10:$AB$7501,"Full",'DETAIL SALES'!$C$10:$C$7501,"15")</f>
        <v>0</v>
      </c>
      <c r="CP52" s="149">
        <f>COUNTIFS('DETAIL SALES'!$Q$10:$Q$7501,'FILL RATE MANDATORY STOCK'!BK52,'DETAIL SALES'!$AB$10:$AB$7501,"No",'DETAIL SALES'!$C$10:$C$7501,"15")</f>
        <v>0</v>
      </c>
      <c r="CQ52" s="149">
        <f>COUNTIFS('DETAIL SALES'!$Q$10:$Q$7501,'FILL RATE MANDATORY STOCK'!BK52,'DETAIL SALES'!$AB$10:$AB$7501,"Full",'DETAIL SALES'!$C$10:$C$7501,"16")</f>
        <v>0</v>
      </c>
      <c r="CR52" s="149">
        <f>COUNTIFS('DETAIL SALES'!$Q$10:$Q$7501,'FILL RATE MANDATORY STOCK'!BK52,'DETAIL SALES'!$AB$10:$AB$7501,"No",'DETAIL SALES'!$C$10:$C$7501,"16")</f>
        <v>0</v>
      </c>
      <c r="CS52" s="149">
        <f>COUNTIFS('DETAIL SALES'!$Q$10:$Q$7501,'FILL RATE MANDATORY STOCK'!BK52,'DETAIL SALES'!$AB$10:$AB$7501,"Full",'DETAIL SALES'!$C$10:$C$7501,"17")</f>
        <v>0</v>
      </c>
      <c r="CT52" s="149">
        <f>COUNTIFS('DETAIL SALES'!$Q$10:$Q$7501,'FILL RATE MANDATORY STOCK'!BK52,'DETAIL SALES'!$AB$10:$AB$7501,"No",'DETAIL SALES'!$C$10:$C$7501,"17")</f>
        <v>0</v>
      </c>
      <c r="CU52" s="149">
        <f>COUNTIFS('DETAIL SALES'!$Q$10:$Q$7501,'FILL RATE MANDATORY STOCK'!BK52,'DETAIL SALES'!$AB$10:$AB$7501,"Full",'DETAIL SALES'!$C$10:$C$7501,"18")</f>
        <v>0</v>
      </c>
      <c r="CV52" s="149">
        <f>COUNTIFS('DETAIL SALES'!$Q$10:$Q$7501,'FILL RATE MANDATORY STOCK'!BK52,'DETAIL SALES'!$AB$10:$AB$7501,"No",'DETAIL SALES'!$C$10:$C$7501,"18")</f>
        <v>0</v>
      </c>
      <c r="CW52" s="149">
        <f>COUNTIFS('DETAIL SALES'!$Q$10:$Q$7501,'FILL RATE MANDATORY STOCK'!BK52,'DETAIL SALES'!$AB$10:$AB$7501,"Full",'DETAIL SALES'!$C$10:$C$7501,"19")</f>
        <v>0</v>
      </c>
      <c r="CX52" s="149">
        <f>COUNTIFS('DETAIL SALES'!$Q$10:$Q$7501,'FILL RATE MANDATORY STOCK'!BK52,'DETAIL SALES'!$AB$10:$AB$7501,"No",'DETAIL SALES'!$C$10:$C$7501,"19")</f>
        <v>0</v>
      </c>
      <c r="CY52" s="149">
        <f>COUNTIFS('DETAIL SALES'!$Q$10:$Q$7501,'FILL RATE MANDATORY STOCK'!BK52,'DETAIL SALES'!$AB$10:$AB$7501,"Full",'DETAIL SALES'!$C$10:$C$7501,"20")</f>
        <v>0</v>
      </c>
      <c r="CZ52" s="149">
        <f>COUNTIFS('DETAIL SALES'!$Q$10:$Q$7501,'FILL RATE MANDATORY STOCK'!BK52,'DETAIL SALES'!$AB$10:$AB$7501,"No",'DETAIL SALES'!$C$10:$C$7501,"20")</f>
        <v>0</v>
      </c>
      <c r="DA52" s="316">
        <f>COUNTIFS('DETAIL SALES'!$Q$10:$Q$7501,'FILL RATE MANDATORY STOCK'!BK52,'DETAIL SALES'!$AB$10:$AB$7501,"Full",'DETAIL SALES'!$C$10:$C$7501,"21")</f>
        <v>0</v>
      </c>
      <c r="DB52" s="316">
        <f>COUNTIFS('DETAIL SALES'!$Q$10:$Q$7501,'FILL RATE MANDATORY STOCK'!BK52,'DETAIL SALES'!$AB$10:$AB$7501,"No",'DETAIL SALES'!$C$10:$C$7501,"21")</f>
        <v>0</v>
      </c>
      <c r="DC52" s="149">
        <f>COUNTIFS('DETAIL SALES'!$Q$10:$Q$7501,'FILL RATE MANDATORY STOCK'!BK52,'DETAIL SALES'!$AB$10:$AB$7501,"Full",'DETAIL SALES'!$C$10:$C$7501,"22")</f>
        <v>0</v>
      </c>
      <c r="DD52" s="149">
        <f>COUNTIFS('DETAIL SALES'!$Q$10:$Q$7501,'FILL RATE MANDATORY STOCK'!BK52,'DETAIL SALES'!$AB$10:$AB$7501,"No",'DETAIL SALES'!$C$10:$C$7501,"22")</f>
        <v>0</v>
      </c>
      <c r="DE52" s="149">
        <f>COUNTIFS('DETAIL SALES'!$Q$10:$Q$7501,'FILL RATE MANDATORY STOCK'!BK52,'DETAIL SALES'!$AB$10:$AB$7501,"Full",'DETAIL SALES'!$C$10:$C$7501,"23")</f>
        <v>0</v>
      </c>
      <c r="DF52" s="149">
        <f>COUNTIFS('DETAIL SALES'!$Q$10:$Q$7501,'FILL RATE MANDATORY STOCK'!BK52,'DETAIL SALES'!$AB$10:$AB$7501,"No",'DETAIL SALES'!$C$10:$C$7501,"23")</f>
        <v>0</v>
      </c>
      <c r="DG52" s="149">
        <f>COUNTIFS('DETAIL SALES'!$Q$10:$Q$7501,'FILL RATE MANDATORY STOCK'!BK52,'DETAIL SALES'!$AB$10:$AB$7501,"Full",'DETAIL SALES'!$C$10:$C$7501,"24")</f>
        <v>0</v>
      </c>
      <c r="DH52" s="149">
        <f>COUNTIFS('DETAIL SALES'!$Q$10:$Q$7501,'FILL RATE MANDATORY STOCK'!BK52,'DETAIL SALES'!$AB$10:$AB$7501,"No",'DETAIL SALES'!$C$10:$C$7501,"24")</f>
        <v>0</v>
      </c>
      <c r="DI52" s="149">
        <f>COUNTIFS('DETAIL SALES'!$Q$10:$Q$7501,'FILL RATE MANDATORY STOCK'!BK52,'DETAIL SALES'!$AB$10:$AB$7501,"Full",'DETAIL SALES'!$C$10:$C$7501,"25")</f>
        <v>0</v>
      </c>
      <c r="DJ52" s="149">
        <f>COUNTIFS('DETAIL SALES'!$Q$10:$Q$7501,'FILL RATE MANDATORY STOCK'!BK52,'DETAIL SALES'!$AB$10:$AB$7501,"No",'DETAIL SALES'!$C$10:$C$7501,"25")</f>
        <v>0</v>
      </c>
      <c r="DK52" s="149">
        <f>COUNTIFS('DETAIL SALES'!$Q$10:$Q$7501,'FILL RATE MANDATORY STOCK'!BK52,'DETAIL SALES'!$AB$10:$AB$7501,"Full",'DETAIL SALES'!$C$10:$C$7501,"26")</f>
        <v>0</v>
      </c>
      <c r="DL52" s="149">
        <f>COUNTIFS('DETAIL SALES'!$Q$10:$Q$7501,'FILL RATE MANDATORY STOCK'!BK52,'DETAIL SALES'!$AB$10:$AB$7501,"No",'DETAIL SALES'!$C$10:$C$7501,"26")</f>
        <v>0</v>
      </c>
      <c r="DM52" s="149">
        <f>COUNTIFS('DETAIL SALES'!$Q$10:$Q$7501,'FILL RATE MANDATORY STOCK'!BK52,'DETAIL SALES'!$AB$10:$AB$7501,"Full",'DETAIL SALES'!$C$10:$C$7501,"27")</f>
        <v>0</v>
      </c>
      <c r="DN52" s="149">
        <f>COUNTIFS('DETAIL SALES'!$Q$10:$Q$7501,'FILL RATE MANDATORY STOCK'!BK52,'DETAIL SALES'!$AB$10:$AB$7501,"No",'DETAIL SALES'!$C$10:$C$7501,"27")</f>
        <v>0</v>
      </c>
      <c r="DO52" s="316">
        <f>COUNTIFS('DETAIL SALES'!$Q$10:$Q$7501,'FILL RATE MANDATORY STOCK'!BK52,'DETAIL SALES'!$AB$10:$AB$7501,"Full",'DETAIL SALES'!$C$10:$C$7501,"28")</f>
        <v>0</v>
      </c>
      <c r="DP52" s="316">
        <f>COUNTIFS('DETAIL SALES'!$Q$10:$Q$7501,'FILL RATE MANDATORY STOCK'!BK52,'DETAIL SALES'!$AB$10:$AB$7501,"No",'DETAIL SALES'!$C$10:$C$7501,"28")</f>
        <v>0</v>
      </c>
      <c r="DQ52" s="149">
        <f>COUNTIFS('DETAIL SALES'!$Q$10:$Q$7501,'FILL RATE MANDATORY STOCK'!BK52,'DETAIL SALES'!$AB$10:$AB$7501,"Full",'DETAIL SALES'!$C$10:$C$7501,"29")</f>
        <v>0</v>
      </c>
      <c r="DR52" s="149">
        <f>COUNTIFS('DETAIL SALES'!$Q$10:$Q$7501,'FILL RATE MANDATORY STOCK'!BK52,'DETAIL SALES'!$AB$10:$AB$7501,"No",'DETAIL SALES'!$C$10:$C$7501,"29")</f>
        <v>0</v>
      </c>
      <c r="DS52" s="149">
        <f>COUNTIFS('DETAIL SALES'!$Q$10:$Q$7501,'FILL RATE MANDATORY STOCK'!BK52,'DETAIL SALES'!$AB$10:$AB$7501,"Full",'DETAIL SALES'!$C$10:$C$7501,"30")</f>
        <v>0</v>
      </c>
      <c r="DT52" s="149">
        <f>COUNTIFS('DETAIL SALES'!$Q$10:$Q$7501,'FILL RATE MANDATORY STOCK'!BK52,'DETAIL SALES'!$AB$10:$AB$7501,"No",'DETAIL SALES'!$C$10:$C$7501,"30")</f>
        <v>0</v>
      </c>
      <c r="DU52" s="149">
        <f>COUNTIFS('DETAIL SALES'!$Q$10:$Q$7501,'FILL RATE MANDATORY STOCK'!\,'DETAIL SALES'!$AB$10:$AB$7501,"Full",'DETAIL SALES'!$C$10:$C$7501,"31")</f>
        <v>0</v>
      </c>
      <c r="DV52" s="153">
        <f>COUNTIFS('DETAIL SALES'!$Q$10:$Q$7501,'FILL RATE MANDATORY STOCK'!BK52,'DETAIL SALES'!$AB$10:$AB$7501,"No",'DETAIL SALES'!$C$10:$C$7501,"31")</f>
        <v>0</v>
      </c>
      <c r="DW52" s="271">
        <f t="shared" si="17"/>
        <v>0</v>
      </c>
      <c r="DX52" s="150">
        <f t="shared" si="17"/>
        <v>0</v>
      </c>
      <c r="DY52" s="150">
        <f t="shared" si="18"/>
        <v>0</v>
      </c>
      <c r="DZ52" s="272" t="e">
        <f t="shared" si="19"/>
        <v>#DIV/0!</v>
      </c>
    </row>
    <row r="53" spans="1:130" s="141" customFormat="1">
      <c r="A53" s="134">
        <v>44</v>
      </c>
      <c r="B53" s="286"/>
      <c r="C53" s="146">
        <f t="shared" si="8"/>
        <v>0</v>
      </c>
      <c r="D53" s="146">
        <f t="shared" si="9"/>
        <v>1</v>
      </c>
      <c r="E53" s="146">
        <f t="shared" si="10"/>
        <v>1900</v>
      </c>
      <c r="F53" s="287"/>
      <c r="G53" s="287"/>
      <c r="H53" s="287"/>
      <c r="I53" s="288"/>
      <c r="J53" s="287"/>
      <c r="K53" s="288"/>
      <c r="L53" s="134"/>
      <c r="M53" s="133"/>
      <c r="N53" s="288"/>
      <c r="O53" s="134"/>
      <c r="P53" s="166"/>
      <c r="Q53" s="289"/>
      <c r="R53" s="165"/>
      <c r="S53" s="290"/>
      <c r="T53" s="290"/>
      <c r="U53" s="290"/>
      <c r="V53" s="290"/>
      <c r="W53" s="166"/>
      <c r="X53" s="87"/>
      <c r="Y53" s="418">
        <f t="shared" si="11"/>
        <v>0</v>
      </c>
      <c r="Z53" s="291">
        <f t="shared" si="12"/>
        <v>0</v>
      </c>
      <c r="AA53" s="163"/>
      <c r="AB53" s="177" t="str">
        <f t="shared" si="13"/>
        <v/>
      </c>
      <c r="AC53" s="283" t="str">
        <f t="shared" si="14"/>
        <v/>
      </c>
      <c r="AD53" s="283" t="str">
        <f t="shared" si="15"/>
        <v/>
      </c>
      <c r="AE53" s="163"/>
      <c r="AF53" s="162"/>
      <c r="AN53" s="415" t="s">
        <v>576</v>
      </c>
      <c r="AP53" s="390">
        <v>2</v>
      </c>
      <c r="AQ53" s="386"/>
      <c r="AR53" s="386"/>
      <c r="AS53" s="386"/>
      <c r="AT53" s="386"/>
      <c r="AU53" s="386"/>
      <c r="AV53" s="386"/>
      <c r="AW53" s="386"/>
      <c r="BD53" s="784"/>
      <c r="BE53" s="100">
        <f>MAX(BE51:BE52)+1</f>
        <v>41</v>
      </c>
      <c r="BF53" s="100" t="s">
        <v>322</v>
      </c>
      <c r="BG53" s="100" t="s">
        <v>315</v>
      </c>
      <c r="BH53" s="149" t="s">
        <v>110</v>
      </c>
      <c r="BI53" s="169" t="e">
        <f>VLOOKUP(BH53,#REF!,8,FALSE)</f>
        <v>#REF!</v>
      </c>
      <c r="BJ53" s="224">
        <v>60000</v>
      </c>
      <c r="BK53" s="153">
        <v>1</v>
      </c>
      <c r="BL53" s="153">
        <v>0</v>
      </c>
      <c r="BM53" s="594">
        <f>COUNTIFS('DETAIL SALES'!$Q$10:$Q$7501,'FILL RATE MANDATORY STOCK'!BK53,'DETAIL SALES'!$AB$10:$AB$7501,"Full",'DETAIL SALES'!$C$10:$C$7501,"1")</f>
        <v>0</v>
      </c>
      <c r="BN53" s="149">
        <f>COUNTIFS('DETAIL SALES'!$Q$10:$Q$7501,'FILL RATE MANDATORY STOCK'!BK53,'DETAIL SALES'!$AB$10:$AB$7501,"No",'DETAIL SALES'!$C$10:$C$7501,"1")</f>
        <v>0</v>
      </c>
      <c r="BO53" s="149">
        <f>COUNTIFS('DETAIL SALES'!$Q$10:$Q$7501,'FILL RATE MANDATORY STOCK'!BK53,'DETAIL SALES'!$AB$10:$AB$7501,"Full",'DETAIL SALES'!$C$10:$C$7501,"2")</f>
        <v>0</v>
      </c>
      <c r="BP53" s="149">
        <f>COUNTIFS('DETAIL SALES'!$Q$10:$Q$7501,'FILL RATE MANDATORY STOCK'!BK53,'DETAIL SALES'!$AB$10:$AB$7501,"No",'DETAIL SALES'!$C$10:$C$7501,"2")</f>
        <v>0</v>
      </c>
      <c r="BQ53" s="149">
        <f>COUNTIFS('DETAIL SALES'!$Q$10:$Q$7501,'FILL RATE MANDATORY STOCK'!BK53,'DETAIL SALES'!$AB$10:$AB$7501,"Full",'DETAIL SALES'!$C$10:$C$7501,"3")</f>
        <v>0</v>
      </c>
      <c r="BR53" s="149">
        <f>COUNTIFS('DETAIL SALES'!$Q$10:$Q$7501,'FILL RATE MANDATORY STOCK'!BK53,'DETAIL SALES'!$AB$10:$AB$7501,"No",'DETAIL SALES'!$C$10:$C$7501,"3")</f>
        <v>0</v>
      </c>
      <c r="BS53" s="149">
        <f>COUNTIFS('DETAIL SALES'!$Q$10:$Q$7501,'FILL RATE MANDATORY STOCK'!BK53,'DETAIL SALES'!$AB$10:$AB$7501,"Full",'DETAIL SALES'!$C$10:$C$7501,"4")</f>
        <v>0</v>
      </c>
      <c r="BT53" s="149">
        <f>COUNTIFS('DETAIL SALES'!$Q$10:$Q$7501,'FILL RATE MANDATORY STOCK'!BK53,'DETAIL SALES'!$AB$10:$AB$7501,"No",'DETAIL SALES'!$C$10:$C$7501,"4")</f>
        <v>0</v>
      </c>
      <c r="BU53" s="149">
        <f>COUNTIFS('DETAIL SALES'!$Q$10:$Q$7501,'FILL RATE MANDATORY STOCK'!BK53,'DETAIL SALES'!$AB$10:$AB$7501,"Full",'DETAIL SALES'!$C$10:$C$7501,"5")</f>
        <v>0</v>
      </c>
      <c r="BV53" s="149">
        <f>COUNTIFS('DETAIL SALES'!$Q$10:$Q$7501,'FILL RATE MANDATORY STOCK'!BK53,'DETAIL SALES'!$AB$10:$AB$7501,"No",'DETAIL SALES'!$C$10:$C$7501,"5")</f>
        <v>0</v>
      </c>
      <c r="BW53" s="149">
        <f>COUNTIFS('DETAIL SALES'!$Q$10:$Q$7501,'FILL RATE MANDATORY STOCK'!BK53,'DETAIL SALES'!$AB$10:$AB$7501,"Full",'DETAIL SALES'!$C$10:$C$7501,"6")</f>
        <v>0</v>
      </c>
      <c r="BX53" s="149">
        <f>COUNTIFS('DETAIL SALES'!$Q$10:$Q$7501,'FILL RATE MANDATORY STOCK'!BK53,'DETAIL SALES'!$AB$10:$AB$7501,"No",'DETAIL SALES'!$C$10:$C$7501,"6")</f>
        <v>0</v>
      </c>
      <c r="BY53" s="316">
        <f>COUNTIFS('DETAIL SALES'!$Q$10:$Q$7501,'FILL RATE MANDATORY STOCK'!BK53,'DETAIL SALES'!$AB$10:$AB$7501,"Full",'DETAIL SALES'!$C$10:$C$7501,"7")</f>
        <v>0</v>
      </c>
      <c r="BZ53" s="316">
        <f>COUNTIFS('DETAIL SALES'!$Q$10:$Q$7501,'FILL RATE MANDATORY STOCK'!BK53,'DETAIL SALES'!$AB$10:$AB$7501,"No",'DETAIL SALES'!$C$10:$C$7501,"7")</f>
        <v>0</v>
      </c>
      <c r="CA53" s="149">
        <f>COUNTIFS('DETAIL SALES'!$Q$10:$Q$7501,'FILL RATE MANDATORY STOCK'!BK53,'DETAIL SALES'!$AB$10:$AB$7501,"Full",'DETAIL SALES'!$C$10:$C$7501,"8")</f>
        <v>0</v>
      </c>
      <c r="CB53" s="149">
        <f>COUNTIFS('DETAIL SALES'!$Q$10:$Q$7501,'FILL RATE MANDATORY STOCK'!BK53,'DETAIL SALES'!$AB$10:$AB$7501,"No",'DETAIL SALES'!$C$10:$C$7501,"8")</f>
        <v>0</v>
      </c>
      <c r="CC53" s="149">
        <f>COUNTIFS('DETAIL SALES'!$Q$10:$Q$7501,'FILL RATE MANDATORY STOCK'!BK53,'DETAIL SALES'!$AB$10:$AB$7501,"Full",'DETAIL SALES'!$C$10:$C$7501,"9")</f>
        <v>0</v>
      </c>
      <c r="CD53" s="149">
        <f>COUNTIFS('DETAIL SALES'!$Q$10:$Q$7501,'FILL RATE MANDATORY STOCK'!BK53,'DETAIL SALES'!$AB$10:$AB$7501,"No",'DETAIL SALES'!$C$10:$C$7501,"9")</f>
        <v>0</v>
      </c>
      <c r="CE53" s="149">
        <f>COUNTIFS('DETAIL SALES'!$Q$10:$Q$7501,'FILL RATE MANDATORY STOCK'!BK53,'DETAIL SALES'!$AB$10:$AB$7501,"Full",'DETAIL SALES'!$C$10:$C$7501,"10")</f>
        <v>0</v>
      </c>
      <c r="CF53" s="149">
        <f>COUNTIFS('DETAIL SALES'!$Q$10:$Q$7501,'FILL RATE MANDATORY STOCK'!BK53,'DETAIL SALES'!$AB$10:$AB$7501,"No",'DETAIL SALES'!$C$10:$C$7501,"10")</f>
        <v>0</v>
      </c>
      <c r="CG53" s="149">
        <f>COUNTIFS('DETAIL SALES'!$Q$10:$Q$7501,'FILL RATE MANDATORY STOCK'!BK53,'DETAIL SALES'!$AB$10:$AB$7501,"Full",'DETAIL SALES'!$C$10:$C$7501,"11")</f>
        <v>0</v>
      </c>
      <c r="CH53" s="149">
        <f>COUNTIFS('DETAIL SALES'!$Q$10:$Q$7501,'FILL RATE MANDATORY STOCK'!BK53,'DETAIL SALES'!$AB$10:$AB$7501,"No",'DETAIL SALES'!$C$10:$C$7501,"11")</f>
        <v>0</v>
      </c>
      <c r="CI53" s="149">
        <f>COUNTIFS('DETAIL SALES'!$Q$10:$Q$7501,'FILL RATE MANDATORY STOCK'!BK53,'DETAIL SALES'!$AB$10:$AB$7501,"Full",'DETAIL SALES'!$C$10:$C$7501,"12")</f>
        <v>0</v>
      </c>
      <c r="CJ53" s="149">
        <f>COUNTIFS('DETAIL SALES'!$Q$10:$Q$7501,'FILL RATE MANDATORY STOCK'!BK53,'DETAIL SALES'!$AB$10:$AB$7501,"No",'DETAIL SALES'!$C$10:$C$7501,"12")</f>
        <v>0</v>
      </c>
      <c r="CK53" s="149">
        <f>COUNTIFS('DETAIL SALES'!$Q$10:$Q$7501,'FILL RATE MANDATORY STOCK'!BK53,'DETAIL SALES'!$AB$10:$AB$7501,"Full",'DETAIL SALES'!$C$10:$C$7501,"13")</f>
        <v>0</v>
      </c>
      <c r="CL53" s="149">
        <f>COUNTIFS('DETAIL SALES'!$Q$10:$Q$7501,'FILL RATE MANDATORY STOCK'!BK53,'DETAIL SALES'!$AB$10:$AB$7501,"No",'DETAIL SALES'!$C$10:$C$7501,"13")</f>
        <v>0</v>
      </c>
      <c r="CM53" s="316">
        <f>COUNTIFS('DETAIL SALES'!$Q$10:$Q$7501,'FILL RATE MANDATORY STOCK'!BK53,'DETAIL SALES'!$AB$10:$AB$7501,"Full",'DETAIL SALES'!$C$10:$C$7501,"14")</f>
        <v>0</v>
      </c>
      <c r="CN53" s="316">
        <f>COUNTIFS('DETAIL SALES'!$Q$10:$Q$7501,'FILL RATE MANDATORY STOCK'!BK53,'DETAIL SALES'!$AB$10:$AB$7501,"No",'DETAIL SALES'!$C$10:$C$7501,"14")</f>
        <v>0</v>
      </c>
      <c r="CO53" s="149">
        <f>COUNTIFS('DETAIL SALES'!$Q$10:$Q$7501,'FILL RATE MANDATORY STOCK'!BK53,'DETAIL SALES'!$AB$10:$AB$7501,"Full",'DETAIL SALES'!$C$10:$C$7501,"15")</f>
        <v>0</v>
      </c>
      <c r="CP53" s="149">
        <f>COUNTIFS('DETAIL SALES'!$Q$10:$Q$7501,'FILL RATE MANDATORY STOCK'!BK53,'DETAIL SALES'!$AB$10:$AB$7501,"No",'DETAIL SALES'!$C$10:$C$7501,"15")</f>
        <v>0</v>
      </c>
      <c r="CQ53" s="149">
        <f>COUNTIFS('DETAIL SALES'!$Q$10:$Q$7501,'FILL RATE MANDATORY STOCK'!BK53,'DETAIL SALES'!$AB$10:$AB$7501,"Full",'DETAIL SALES'!$C$10:$C$7501,"16")</f>
        <v>0</v>
      </c>
      <c r="CR53" s="149">
        <f>COUNTIFS('DETAIL SALES'!$Q$10:$Q$7501,'FILL RATE MANDATORY STOCK'!BK53,'DETAIL SALES'!$AB$10:$AB$7501,"No",'DETAIL SALES'!$C$10:$C$7501,"16")</f>
        <v>0</v>
      </c>
      <c r="CS53" s="149">
        <f>COUNTIFS('DETAIL SALES'!$Q$10:$Q$7501,'FILL RATE MANDATORY STOCK'!BK53,'DETAIL SALES'!$AB$10:$AB$7501,"Full",'DETAIL SALES'!$C$10:$C$7501,"17")</f>
        <v>0</v>
      </c>
      <c r="CT53" s="149">
        <f>COUNTIFS('DETAIL SALES'!$Q$10:$Q$7501,'FILL RATE MANDATORY STOCK'!BK53,'DETAIL SALES'!$AB$10:$AB$7501,"No",'DETAIL SALES'!$C$10:$C$7501,"17")</f>
        <v>0</v>
      </c>
      <c r="CU53" s="149">
        <f>COUNTIFS('DETAIL SALES'!$Q$10:$Q$7501,'FILL RATE MANDATORY STOCK'!BK53,'DETAIL SALES'!$AB$10:$AB$7501,"Full",'DETAIL SALES'!$C$10:$C$7501,"18")</f>
        <v>0</v>
      </c>
      <c r="CV53" s="149">
        <f>COUNTIFS('DETAIL SALES'!$Q$10:$Q$7501,'FILL RATE MANDATORY STOCK'!BK53,'DETAIL SALES'!$AB$10:$AB$7501,"No",'DETAIL SALES'!$C$10:$C$7501,"18")</f>
        <v>0</v>
      </c>
      <c r="CW53" s="149">
        <f>COUNTIFS('DETAIL SALES'!$Q$10:$Q$7501,'FILL RATE MANDATORY STOCK'!BK53,'DETAIL SALES'!$AB$10:$AB$7501,"Full",'DETAIL SALES'!$C$10:$C$7501,"19")</f>
        <v>0</v>
      </c>
      <c r="CX53" s="149">
        <f>COUNTIFS('DETAIL SALES'!$Q$10:$Q$7501,'FILL RATE MANDATORY STOCK'!BK53,'DETAIL SALES'!$AB$10:$AB$7501,"No",'DETAIL SALES'!$C$10:$C$7501,"19")</f>
        <v>0</v>
      </c>
      <c r="CY53" s="149">
        <f>COUNTIFS('DETAIL SALES'!$Q$10:$Q$7501,'FILL RATE MANDATORY STOCK'!BK53,'DETAIL SALES'!$AB$10:$AB$7501,"Full",'DETAIL SALES'!$C$10:$C$7501,"20")</f>
        <v>0</v>
      </c>
      <c r="CZ53" s="149">
        <f>COUNTIFS('DETAIL SALES'!$Q$10:$Q$7501,'FILL RATE MANDATORY STOCK'!BK53,'DETAIL SALES'!$AB$10:$AB$7501,"No",'DETAIL SALES'!$C$10:$C$7501,"20")</f>
        <v>0</v>
      </c>
      <c r="DA53" s="316">
        <f>COUNTIFS('DETAIL SALES'!$Q$10:$Q$7501,'FILL RATE MANDATORY STOCK'!BK53,'DETAIL SALES'!$AB$10:$AB$7501,"Full",'DETAIL SALES'!$C$10:$C$7501,"21")</f>
        <v>0</v>
      </c>
      <c r="DB53" s="316">
        <f>COUNTIFS('DETAIL SALES'!$Q$10:$Q$7501,'FILL RATE MANDATORY STOCK'!BK53,'DETAIL SALES'!$AB$10:$AB$7501,"No",'DETAIL SALES'!$C$10:$C$7501,"21")</f>
        <v>0</v>
      </c>
      <c r="DC53" s="149">
        <f>COUNTIFS('DETAIL SALES'!$Q$10:$Q$7501,'FILL RATE MANDATORY STOCK'!BK53,'DETAIL SALES'!$AB$10:$AB$7501,"Full",'DETAIL SALES'!$C$10:$C$7501,"22")</f>
        <v>0</v>
      </c>
      <c r="DD53" s="149">
        <f>COUNTIFS('DETAIL SALES'!$Q$10:$Q$7501,'FILL RATE MANDATORY STOCK'!BK53,'DETAIL SALES'!$AB$10:$AB$7501,"No",'DETAIL SALES'!$C$10:$C$7501,"22")</f>
        <v>0</v>
      </c>
      <c r="DE53" s="149">
        <f>COUNTIFS('DETAIL SALES'!$Q$10:$Q$7501,'FILL RATE MANDATORY STOCK'!BK53,'DETAIL SALES'!$AB$10:$AB$7501,"Full",'DETAIL SALES'!$C$10:$C$7501,"23")</f>
        <v>0</v>
      </c>
      <c r="DF53" s="149">
        <f>COUNTIFS('DETAIL SALES'!$Q$10:$Q$7501,'FILL RATE MANDATORY STOCK'!BK53,'DETAIL SALES'!$AB$10:$AB$7501,"No",'DETAIL SALES'!$C$10:$C$7501,"23")</f>
        <v>0</v>
      </c>
      <c r="DG53" s="149">
        <f>COUNTIFS('DETAIL SALES'!$Q$10:$Q$7501,'FILL RATE MANDATORY STOCK'!BK53,'DETAIL SALES'!$AB$10:$AB$7501,"Full",'DETAIL SALES'!$C$10:$C$7501,"24")</f>
        <v>0</v>
      </c>
      <c r="DH53" s="149">
        <f>COUNTIFS('DETAIL SALES'!$Q$10:$Q$7501,'FILL RATE MANDATORY STOCK'!BK53,'DETAIL SALES'!$AB$10:$AB$7501,"No",'DETAIL SALES'!$C$10:$C$7501,"24")</f>
        <v>0</v>
      </c>
      <c r="DI53" s="149">
        <f>COUNTIFS('DETAIL SALES'!$Q$10:$Q$7501,'FILL RATE MANDATORY STOCK'!BK53,'DETAIL SALES'!$AB$10:$AB$7501,"Full",'DETAIL SALES'!$C$10:$C$7501,"25")</f>
        <v>0</v>
      </c>
      <c r="DJ53" s="149">
        <f>COUNTIFS('DETAIL SALES'!$Q$10:$Q$7501,'FILL RATE MANDATORY STOCK'!BK53,'DETAIL SALES'!$AB$10:$AB$7501,"No",'DETAIL SALES'!$C$10:$C$7501,"25")</f>
        <v>0</v>
      </c>
      <c r="DK53" s="149">
        <f>COUNTIFS('DETAIL SALES'!$Q$10:$Q$7501,'FILL RATE MANDATORY STOCK'!BK53,'DETAIL SALES'!$AB$10:$AB$7501,"Full",'DETAIL SALES'!$C$10:$C$7501,"26")</f>
        <v>0</v>
      </c>
      <c r="DL53" s="149">
        <f>COUNTIFS('DETAIL SALES'!$Q$10:$Q$7501,'FILL RATE MANDATORY STOCK'!BK53,'DETAIL SALES'!$AB$10:$AB$7501,"No",'DETAIL SALES'!$C$10:$C$7501,"26")</f>
        <v>0</v>
      </c>
      <c r="DM53" s="149">
        <f>COUNTIFS('DETAIL SALES'!$Q$10:$Q$7501,'FILL RATE MANDATORY STOCK'!BK53,'DETAIL SALES'!$AB$10:$AB$7501,"Full",'DETAIL SALES'!$C$10:$C$7501,"27")</f>
        <v>0</v>
      </c>
      <c r="DN53" s="149">
        <f>COUNTIFS('DETAIL SALES'!$Q$10:$Q$7501,'FILL RATE MANDATORY STOCK'!BK53,'DETAIL SALES'!$AB$10:$AB$7501,"No",'DETAIL SALES'!$C$10:$C$7501,"27")</f>
        <v>0</v>
      </c>
      <c r="DO53" s="316">
        <f>COUNTIFS('DETAIL SALES'!$Q$10:$Q$7501,'FILL RATE MANDATORY STOCK'!BK53,'DETAIL SALES'!$AB$10:$AB$7501,"Full",'DETAIL SALES'!$C$10:$C$7501,"28")</f>
        <v>0</v>
      </c>
      <c r="DP53" s="316">
        <f>COUNTIFS('DETAIL SALES'!$Q$10:$Q$7501,'FILL RATE MANDATORY STOCK'!BK53,'DETAIL SALES'!$AB$10:$AB$7501,"No",'DETAIL SALES'!$C$10:$C$7501,"28")</f>
        <v>0</v>
      </c>
      <c r="DQ53" s="149">
        <f>COUNTIFS('DETAIL SALES'!$Q$10:$Q$7501,'FILL RATE MANDATORY STOCK'!BK53,'DETAIL SALES'!$AB$10:$AB$7501,"Full",'DETAIL SALES'!$C$10:$C$7501,"29")</f>
        <v>0</v>
      </c>
      <c r="DR53" s="149">
        <f>COUNTIFS('DETAIL SALES'!$Q$10:$Q$7501,'FILL RATE MANDATORY STOCK'!BK53,'DETAIL SALES'!$AB$10:$AB$7501,"No",'DETAIL SALES'!$C$10:$C$7501,"29")</f>
        <v>0</v>
      </c>
      <c r="DS53" s="149">
        <f>COUNTIFS('DETAIL SALES'!$Q$10:$Q$7501,'FILL RATE MANDATORY STOCK'!BK53,'DETAIL SALES'!$AB$10:$AB$7501,"Full",'DETAIL SALES'!$C$10:$C$7501,"30")</f>
        <v>0</v>
      </c>
      <c r="DT53" s="149">
        <f>COUNTIFS('DETAIL SALES'!$Q$10:$Q$7501,'FILL RATE MANDATORY STOCK'!BK53,'DETAIL SALES'!$AB$10:$AB$7501,"No",'DETAIL SALES'!$C$10:$C$7501,"30")</f>
        <v>0</v>
      </c>
      <c r="DU53" s="149">
        <f>COUNTIFS('DETAIL SALES'!$Q$10:$Q$7501,'FILL RATE MANDATORY STOCK'!\,'DETAIL SALES'!$AB$10:$AB$7501,"Full",'DETAIL SALES'!$C$10:$C$7501,"31")</f>
        <v>0</v>
      </c>
      <c r="DV53" s="153">
        <f>COUNTIFS('DETAIL SALES'!$Q$10:$Q$7501,'FILL RATE MANDATORY STOCK'!BK53,'DETAIL SALES'!$AB$10:$AB$7501,"No",'DETAIL SALES'!$C$10:$C$7501,"31")</f>
        <v>0</v>
      </c>
      <c r="DW53" s="271">
        <f t="shared" si="17"/>
        <v>0</v>
      </c>
      <c r="DX53" s="150">
        <f t="shared" si="17"/>
        <v>0</v>
      </c>
      <c r="DY53" s="150">
        <f t="shared" si="18"/>
        <v>0</v>
      </c>
      <c r="DZ53" s="272" t="e">
        <f t="shared" si="19"/>
        <v>#DIV/0!</v>
      </c>
    </row>
    <row r="54" spans="1:130" s="141" customFormat="1">
      <c r="A54" s="134">
        <v>45</v>
      </c>
      <c r="B54" s="286"/>
      <c r="C54" s="146">
        <f t="shared" si="8"/>
        <v>0</v>
      </c>
      <c r="D54" s="146">
        <f t="shared" si="9"/>
        <v>1</v>
      </c>
      <c r="E54" s="146">
        <f t="shared" si="10"/>
        <v>1900</v>
      </c>
      <c r="F54" s="287"/>
      <c r="G54" s="287"/>
      <c r="H54" s="287"/>
      <c r="I54" s="288"/>
      <c r="J54" s="287"/>
      <c r="K54" s="288"/>
      <c r="L54" s="134"/>
      <c r="M54" s="133"/>
      <c r="N54" s="288"/>
      <c r="O54" s="134"/>
      <c r="P54" s="166"/>
      <c r="Q54" s="289"/>
      <c r="R54" s="165"/>
      <c r="S54" s="290"/>
      <c r="T54" s="290"/>
      <c r="U54" s="290"/>
      <c r="V54" s="290"/>
      <c r="W54" s="166"/>
      <c r="X54" s="87"/>
      <c r="Y54" s="418">
        <f t="shared" si="11"/>
        <v>0</v>
      </c>
      <c r="Z54" s="291">
        <f t="shared" si="12"/>
        <v>0</v>
      </c>
      <c r="AA54" s="163"/>
      <c r="AB54" s="177" t="str">
        <f t="shared" si="13"/>
        <v/>
      </c>
      <c r="AC54" s="283" t="str">
        <f t="shared" si="14"/>
        <v/>
      </c>
      <c r="AD54" s="283" t="str">
        <f t="shared" si="15"/>
        <v/>
      </c>
      <c r="AE54" s="163"/>
      <c r="AF54" s="162"/>
      <c r="AN54" s="415" t="s">
        <v>577</v>
      </c>
      <c r="AP54" s="390">
        <v>3</v>
      </c>
      <c r="AQ54" s="386"/>
      <c r="AR54" s="386"/>
      <c r="AS54" s="386"/>
      <c r="AT54" s="386"/>
      <c r="AU54" s="386"/>
      <c r="AV54" s="386"/>
      <c r="AW54" s="386"/>
      <c r="BD54" s="784"/>
      <c r="BE54" s="103">
        <f>MAX(BE53:BE53)+1</f>
        <v>42</v>
      </c>
      <c r="BF54" s="103" t="s">
        <v>324</v>
      </c>
      <c r="BG54" s="103" t="s">
        <v>325</v>
      </c>
      <c r="BH54" s="155" t="s">
        <v>55</v>
      </c>
      <c r="BI54" s="229" t="e">
        <f>VLOOKUP(BH54,#REF!,8,FALSE)</f>
        <v>#REF!</v>
      </c>
      <c r="BJ54" s="225">
        <v>60000</v>
      </c>
      <c r="BK54" s="158">
        <v>1</v>
      </c>
      <c r="BL54" s="158">
        <v>0.33333333333333331</v>
      </c>
      <c r="BM54" s="595">
        <f>COUNTIFS('DETAIL SALES'!$Q$10:$Q$7501,'FILL RATE MANDATORY STOCK'!BK54,'DETAIL SALES'!$AB$10:$AB$7501,"Full",'DETAIL SALES'!$C$10:$C$7501,"1")</f>
        <v>0</v>
      </c>
      <c r="BN54" s="155">
        <f>COUNTIFS('DETAIL SALES'!$Q$10:$Q$7501,'FILL RATE MANDATORY STOCK'!BK54,'DETAIL SALES'!$AB$10:$AB$7501,"No",'DETAIL SALES'!$C$10:$C$7501,"1")</f>
        <v>0</v>
      </c>
      <c r="BO54" s="155">
        <f>COUNTIFS('DETAIL SALES'!$Q$10:$Q$7501,'FILL RATE MANDATORY STOCK'!BK54,'DETAIL SALES'!$AB$10:$AB$7501,"Full",'DETAIL SALES'!$C$10:$C$7501,"2")</f>
        <v>0</v>
      </c>
      <c r="BP54" s="155">
        <f>COUNTIFS('DETAIL SALES'!$Q$10:$Q$7501,'FILL RATE MANDATORY STOCK'!BK54,'DETAIL SALES'!$AB$10:$AB$7501,"No",'DETAIL SALES'!$C$10:$C$7501,"2")</f>
        <v>0</v>
      </c>
      <c r="BQ54" s="155">
        <f>COUNTIFS('DETAIL SALES'!$Q$10:$Q$7501,'FILL RATE MANDATORY STOCK'!BK54,'DETAIL SALES'!$AB$10:$AB$7501,"Full",'DETAIL SALES'!$C$10:$C$7501,"3")</f>
        <v>0</v>
      </c>
      <c r="BR54" s="155">
        <f>COUNTIFS('DETAIL SALES'!$Q$10:$Q$7501,'FILL RATE MANDATORY STOCK'!BK54,'DETAIL SALES'!$AB$10:$AB$7501,"No",'DETAIL SALES'!$C$10:$C$7501,"3")</f>
        <v>0</v>
      </c>
      <c r="BS54" s="155">
        <f>COUNTIFS('DETAIL SALES'!$Q$10:$Q$7501,'FILL RATE MANDATORY STOCK'!BK54,'DETAIL SALES'!$AB$10:$AB$7501,"Full",'DETAIL SALES'!$C$10:$C$7501,"4")</f>
        <v>0</v>
      </c>
      <c r="BT54" s="155">
        <f>COUNTIFS('DETAIL SALES'!$Q$10:$Q$7501,'FILL RATE MANDATORY STOCK'!BK54,'DETAIL SALES'!$AB$10:$AB$7501,"No",'DETAIL SALES'!$C$10:$C$7501,"4")</f>
        <v>0</v>
      </c>
      <c r="BU54" s="155">
        <f>COUNTIFS('DETAIL SALES'!$Q$10:$Q$7501,'FILL RATE MANDATORY STOCK'!BK54,'DETAIL SALES'!$AB$10:$AB$7501,"Full",'DETAIL SALES'!$C$10:$C$7501,"5")</f>
        <v>0</v>
      </c>
      <c r="BV54" s="155">
        <f>COUNTIFS('DETAIL SALES'!$Q$10:$Q$7501,'FILL RATE MANDATORY STOCK'!BK54,'DETAIL SALES'!$AB$10:$AB$7501,"No",'DETAIL SALES'!$C$10:$C$7501,"5")</f>
        <v>0</v>
      </c>
      <c r="BW54" s="155">
        <f>COUNTIFS('DETAIL SALES'!$Q$10:$Q$7501,'FILL RATE MANDATORY STOCK'!BK54,'DETAIL SALES'!$AB$10:$AB$7501,"Full",'DETAIL SALES'!$C$10:$C$7501,"6")</f>
        <v>0</v>
      </c>
      <c r="BX54" s="155">
        <f>COUNTIFS('DETAIL SALES'!$Q$10:$Q$7501,'FILL RATE MANDATORY STOCK'!BK54,'DETAIL SALES'!$AB$10:$AB$7501,"No",'DETAIL SALES'!$C$10:$C$7501,"6")</f>
        <v>0</v>
      </c>
      <c r="BY54" s="318">
        <f>COUNTIFS('DETAIL SALES'!$Q$10:$Q$7501,'FILL RATE MANDATORY STOCK'!BK54,'DETAIL SALES'!$AB$10:$AB$7501,"Full",'DETAIL SALES'!$C$10:$C$7501,"7")</f>
        <v>0</v>
      </c>
      <c r="BZ54" s="318">
        <f>COUNTIFS('DETAIL SALES'!$Q$10:$Q$7501,'FILL RATE MANDATORY STOCK'!BK54,'DETAIL SALES'!$AB$10:$AB$7501,"No",'DETAIL SALES'!$C$10:$C$7501,"7")</f>
        <v>0</v>
      </c>
      <c r="CA54" s="155">
        <f>COUNTIFS('DETAIL SALES'!$Q$10:$Q$7501,'FILL RATE MANDATORY STOCK'!BK54,'DETAIL SALES'!$AB$10:$AB$7501,"Full",'DETAIL SALES'!$C$10:$C$7501,"8")</f>
        <v>0</v>
      </c>
      <c r="CB54" s="155">
        <f>COUNTIFS('DETAIL SALES'!$Q$10:$Q$7501,'FILL RATE MANDATORY STOCK'!BK54,'DETAIL SALES'!$AB$10:$AB$7501,"No",'DETAIL SALES'!$C$10:$C$7501,"8")</f>
        <v>0</v>
      </c>
      <c r="CC54" s="155">
        <f>COUNTIFS('DETAIL SALES'!$Q$10:$Q$7501,'FILL RATE MANDATORY STOCK'!BK54,'DETAIL SALES'!$AB$10:$AB$7501,"Full",'DETAIL SALES'!$C$10:$C$7501,"9")</f>
        <v>0</v>
      </c>
      <c r="CD54" s="155">
        <f>COUNTIFS('DETAIL SALES'!$Q$10:$Q$7501,'FILL RATE MANDATORY STOCK'!BK54,'DETAIL SALES'!$AB$10:$AB$7501,"No",'DETAIL SALES'!$C$10:$C$7501,"9")</f>
        <v>0</v>
      </c>
      <c r="CE54" s="155">
        <f>COUNTIFS('DETAIL SALES'!$Q$10:$Q$7501,'FILL RATE MANDATORY STOCK'!BK54,'DETAIL SALES'!$AB$10:$AB$7501,"Full",'DETAIL SALES'!$C$10:$C$7501,"10")</f>
        <v>0</v>
      </c>
      <c r="CF54" s="155">
        <f>COUNTIFS('DETAIL SALES'!$Q$10:$Q$7501,'FILL RATE MANDATORY STOCK'!BK54,'DETAIL SALES'!$AB$10:$AB$7501,"No",'DETAIL SALES'!$C$10:$C$7501,"10")</f>
        <v>0</v>
      </c>
      <c r="CG54" s="155">
        <f>COUNTIFS('DETAIL SALES'!$Q$10:$Q$7501,'FILL RATE MANDATORY STOCK'!BK54,'DETAIL SALES'!$AB$10:$AB$7501,"Full",'DETAIL SALES'!$C$10:$C$7501,"11")</f>
        <v>0</v>
      </c>
      <c r="CH54" s="155">
        <f>COUNTIFS('DETAIL SALES'!$Q$10:$Q$7501,'FILL RATE MANDATORY STOCK'!BK54,'DETAIL SALES'!$AB$10:$AB$7501,"No",'DETAIL SALES'!$C$10:$C$7501,"11")</f>
        <v>0</v>
      </c>
      <c r="CI54" s="155">
        <f>COUNTIFS('DETAIL SALES'!$Q$10:$Q$7501,'FILL RATE MANDATORY STOCK'!BK54,'DETAIL SALES'!$AB$10:$AB$7501,"Full",'DETAIL SALES'!$C$10:$C$7501,"12")</f>
        <v>0</v>
      </c>
      <c r="CJ54" s="155">
        <f>COUNTIFS('DETAIL SALES'!$Q$10:$Q$7501,'FILL RATE MANDATORY STOCK'!BK54,'DETAIL SALES'!$AB$10:$AB$7501,"No",'DETAIL SALES'!$C$10:$C$7501,"12")</f>
        <v>0</v>
      </c>
      <c r="CK54" s="155">
        <f>COUNTIFS('DETAIL SALES'!$Q$10:$Q$7501,'FILL RATE MANDATORY STOCK'!BK54,'DETAIL SALES'!$AB$10:$AB$7501,"Full",'DETAIL SALES'!$C$10:$C$7501,"13")</f>
        <v>0</v>
      </c>
      <c r="CL54" s="155">
        <f>COUNTIFS('DETAIL SALES'!$Q$10:$Q$7501,'FILL RATE MANDATORY STOCK'!BK54,'DETAIL SALES'!$AB$10:$AB$7501,"No",'DETAIL SALES'!$C$10:$C$7501,"13")</f>
        <v>0</v>
      </c>
      <c r="CM54" s="318">
        <f>COUNTIFS('DETAIL SALES'!$Q$10:$Q$7501,'FILL RATE MANDATORY STOCK'!BK54,'DETAIL SALES'!$AB$10:$AB$7501,"Full",'DETAIL SALES'!$C$10:$C$7501,"14")</f>
        <v>0</v>
      </c>
      <c r="CN54" s="318">
        <f>COUNTIFS('DETAIL SALES'!$Q$10:$Q$7501,'FILL RATE MANDATORY STOCK'!BK54,'DETAIL SALES'!$AB$10:$AB$7501,"No",'DETAIL SALES'!$C$10:$C$7501,"14")</f>
        <v>0</v>
      </c>
      <c r="CO54" s="155">
        <f>COUNTIFS('DETAIL SALES'!$Q$10:$Q$7501,'FILL RATE MANDATORY STOCK'!BK54,'DETAIL SALES'!$AB$10:$AB$7501,"Full",'DETAIL SALES'!$C$10:$C$7501,"15")</f>
        <v>0</v>
      </c>
      <c r="CP54" s="155">
        <f>COUNTIFS('DETAIL SALES'!$Q$10:$Q$7501,'FILL RATE MANDATORY STOCK'!BK54,'DETAIL SALES'!$AB$10:$AB$7501,"No",'DETAIL SALES'!$C$10:$C$7501,"15")</f>
        <v>0</v>
      </c>
      <c r="CQ54" s="155">
        <f>COUNTIFS('DETAIL SALES'!$Q$10:$Q$7501,'FILL RATE MANDATORY STOCK'!BK54,'DETAIL SALES'!$AB$10:$AB$7501,"Full",'DETAIL SALES'!$C$10:$C$7501,"16")</f>
        <v>0</v>
      </c>
      <c r="CR54" s="155">
        <f>COUNTIFS('DETAIL SALES'!$Q$10:$Q$7501,'FILL RATE MANDATORY STOCK'!BK54,'DETAIL SALES'!$AB$10:$AB$7501,"No",'DETAIL SALES'!$C$10:$C$7501,"16")</f>
        <v>0</v>
      </c>
      <c r="CS54" s="155">
        <f>COUNTIFS('DETAIL SALES'!$Q$10:$Q$7501,'FILL RATE MANDATORY STOCK'!BK54,'DETAIL SALES'!$AB$10:$AB$7501,"Full",'DETAIL SALES'!$C$10:$C$7501,"17")</f>
        <v>0</v>
      </c>
      <c r="CT54" s="155">
        <f>COUNTIFS('DETAIL SALES'!$Q$10:$Q$7501,'FILL RATE MANDATORY STOCK'!BK54,'DETAIL SALES'!$AB$10:$AB$7501,"No",'DETAIL SALES'!$C$10:$C$7501,"17")</f>
        <v>0</v>
      </c>
      <c r="CU54" s="155">
        <f>COUNTIFS('DETAIL SALES'!$Q$10:$Q$7501,'FILL RATE MANDATORY STOCK'!BK54,'DETAIL SALES'!$AB$10:$AB$7501,"Full",'DETAIL SALES'!$C$10:$C$7501,"18")</f>
        <v>0</v>
      </c>
      <c r="CV54" s="155">
        <f>COUNTIFS('DETAIL SALES'!$Q$10:$Q$7501,'FILL RATE MANDATORY STOCK'!BK54,'DETAIL SALES'!$AB$10:$AB$7501,"No",'DETAIL SALES'!$C$10:$C$7501,"18")</f>
        <v>0</v>
      </c>
      <c r="CW54" s="155">
        <f>COUNTIFS('DETAIL SALES'!$Q$10:$Q$7501,'FILL RATE MANDATORY STOCK'!BK54,'DETAIL SALES'!$AB$10:$AB$7501,"Full",'DETAIL SALES'!$C$10:$C$7501,"19")</f>
        <v>0</v>
      </c>
      <c r="CX54" s="155">
        <f>COUNTIFS('DETAIL SALES'!$Q$10:$Q$7501,'FILL RATE MANDATORY STOCK'!BK54,'DETAIL SALES'!$AB$10:$AB$7501,"No",'DETAIL SALES'!$C$10:$C$7501,"19")</f>
        <v>0</v>
      </c>
      <c r="CY54" s="155">
        <f>COUNTIFS('DETAIL SALES'!$Q$10:$Q$7501,'FILL RATE MANDATORY STOCK'!BK54,'DETAIL SALES'!$AB$10:$AB$7501,"Full",'DETAIL SALES'!$C$10:$C$7501,"20")</f>
        <v>0</v>
      </c>
      <c r="CZ54" s="155">
        <f>COUNTIFS('DETAIL SALES'!$Q$10:$Q$7501,'FILL RATE MANDATORY STOCK'!BK54,'DETAIL SALES'!$AB$10:$AB$7501,"No",'DETAIL SALES'!$C$10:$C$7501,"20")</f>
        <v>0</v>
      </c>
      <c r="DA54" s="318">
        <f>COUNTIFS('DETAIL SALES'!$Q$10:$Q$7501,'FILL RATE MANDATORY STOCK'!BK54,'DETAIL SALES'!$AB$10:$AB$7501,"Full",'DETAIL SALES'!$C$10:$C$7501,"21")</f>
        <v>0</v>
      </c>
      <c r="DB54" s="318">
        <f>COUNTIFS('DETAIL SALES'!$Q$10:$Q$7501,'FILL RATE MANDATORY STOCK'!BK54,'DETAIL SALES'!$AB$10:$AB$7501,"No",'DETAIL SALES'!$C$10:$C$7501,"21")</f>
        <v>0</v>
      </c>
      <c r="DC54" s="155">
        <f>COUNTIFS('DETAIL SALES'!$Q$10:$Q$7501,'FILL RATE MANDATORY STOCK'!BK54,'DETAIL SALES'!$AB$10:$AB$7501,"Full",'DETAIL SALES'!$C$10:$C$7501,"22")</f>
        <v>0</v>
      </c>
      <c r="DD54" s="155">
        <f>COUNTIFS('DETAIL SALES'!$Q$10:$Q$7501,'FILL RATE MANDATORY STOCK'!BK54,'DETAIL SALES'!$AB$10:$AB$7501,"No",'DETAIL SALES'!$C$10:$C$7501,"22")</f>
        <v>0</v>
      </c>
      <c r="DE54" s="155">
        <f>COUNTIFS('DETAIL SALES'!$Q$10:$Q$7501,'FILL RATE MANDATORY STOCK'!BK54,'DETAIL SALES'!$AB$10:$AB$7501,"Full",'DETAIL SALES'!$C$10:$C$7501,"23")</f>
        <v>0</v>
      </c>
      <c r="DF54" s="155">
        <f>COUNTIFS('DETAIL SALES'!$Q$10:$Q$7501,'FILL RATE MANDATORY STOCK'!BK54,'DETAIL SALES'!$AB$10:$AB$7501,"No",'DETAIL SALES'!$C$10:$C$7501,"23")</f>
        <v>0</v>
      </c>
      <c r="DG54" s="155">
        <f>COUNTIFS('DETAIL SALES'!$Q$10:$Q$7501,'FILL RATE MANDATORY STOCK'!BK54,'DETAIL SALES'!$AB$10:$AB$7501,"Full",'DETAIL SALES'!$C$10:$C$7501,"24")</f>
        <v>0</v>
      </c>
      <c r="DH54" s="155">
        <f>COUNTIFS('DETAIL SALES'!$Q$10:$Q$7501,'FILL RATE MANDATORY STOCK'!BK54,'DETAIL SALES'!$AB$10:$AB$7501,"No",'DETAIL SALES'!$C$10:$C$7501,"24")</f>
        <v>0</v>
      </c>
      <c r="DI54" s="155">
        <f>COUNTIFS('DETAIL SALES'!$Q$10:$Q$7501,'FILL RATE MANDATORY STOCK'!BK54,'DETAIL SALES'!$AB$10:$AB$7501,"Full",'DETAIL SALES'!$C$10:$C$7501,"25")</f>
        <v>0</v>
      </c>
      <c r="DJ54" s="155">
        <f>COUNTIFS('DETAIL SALES'!$Q$10:$Q$7501,'FILL RATE MANDATORY STOCK'!BK54,'DETAIL SALES'!$AB$10:$AB$7501,"No",'DETAIL SALES'!$C$10:$C$7501,"25")</f>
        <v>0</v>
      </c>
      <c r="DK54" s="155">
        <f>COUNTIFS('DETAIL SALES'!$Q$10:$Q$7501,'FILL RATE MANDATORY STOCK'!BK54,'DETAIL SALES'!$AB$10:$AB$7501,"Full",'DETAIL SALES'!$C$10:$C$7501,"26")</f>
        <v>0</v>
      </c>
      <c r="DL54" s="155">
        <f>COUNTIFS('DETAIL SALES'!$Q$10:$Q$7501,'FILL RATE MANDATORY STOCK'!BK54,'DETAIL SALES'!$AB$10:$AB$7501,"No",'DETAIL SALES'!$C$10:$C$7501,"26")</f>
        <v>0</v>
      </c>
      <c r="DM54" s="155">
        <f>COUNTIFS('DETAIL SALES'!$Q$10:$Q$7501,'FILL RATE MANDATORY STOCK'!BK54,'DETAIL SALES'!$AB$10:$AB$7501,"Full",'DETAIL SALES'!$C$10:$C$7501,"27")</f>
        <v>0</v>
      </c>
      <c r="DN54" s="155">
        <f>COUNTIFS('DETAIL SALES'!$Q$10:$Q$7501,'FILL RATE MANDATORY STOCK'!BK54,'DETAIL SALES'!$AB$10:$AB$7501,"No",'DETAIL SALES'!$C$10:$C$7501,"27")</f>
        <v>0</v>
      </c>
      <c r="DO54" s="318">
        <f>COUNTIFS('DETAIL SALES'!$Q$10:$Q$7501,'FILL RATE MANDATORY STOCK'!BK54,'DETAIL SALES'!$AB$10:$AB$7501,"Full",'DETAIL SALES'!$C$10:$C$7501,"28")</f>
        <v>0</v>
      </c>
      <c r="DP54" s="318">
        <f>COUNTIFS('DETAIL SALES'!$Q$10:$Q$7501,'FILL RATE MANDATORY STOCK'!BK54,'DETAIL SALES'!$AB$10:$AB$7501,"No",'DETAIL SALES'!$C$10:$C$7501,"28")</f>
        <v>0</v>
      </c>
      <c r="DQ54" s="155">
        <f>COUNTIFS('DETAIL SALES'!$Q$10:$Q$7501,'FILL RATE MANDATORY STOCK'!BK54,'DETAIL SALES'!$AB$10:$AB$7501,"Full",'DETAIL SALES'!$C$10:$C$7501,"29")</f>
        <v>0</v>
      </c>
      <c r="DR54" s="155">
        <f>COUNTIFS('DETAIL SALES'!$Q$10:$Q$7501,'FILL RATE MANDATORY STOCK'!BK54,'DETAIL SALES'!$AB$10:$AB$7501,"No",'DETAIL SALES'!$C$10:$C$7501,"29")</f>
        <v>0</v>
      </c>
      <c r="DS54" s="155">
        <f>COUNTIFS('DETAIL SALES'!$Q$10:$Q$7501,'FILL RATE MANDATORY STOCK'!BK54,'DETAIL SALES'!$AB$10:$AB$7501,"Full",'DETAIL SALES'!$C$10:$C$7501,"30")</f>
        <v>0</v>
      </c>
      <c r="DT54" s="155">
        <f>COUNTIFS('DETAIL SALES'!$Q$10:$Q$7501,'FILL RATE MANDATORY STOCK'!BK54,'DETAIL SALES'!$AB$10:$AB$7501,"No",'DETAIL SALES'!$C$10:$C$7501,"30")</f>
        <v>0</v>
      </c>
      <c r="DU54" s="155">
        <f>COUNTIFS('DETAIL SALES'!$Q$10:$Q$7501,'FILL RATE MANDATORY STOCK'!\,'DETAIL SALES'!$AB$10:$AB$7501,"Full",'DETAIL SALES'!$C$10:$C$7501,"31")</f>
        <v>0</v>
      </c>
      <c r="DV54" s="158">
        <f>COUNTIFS('DETAIL SALES'!$Q$10:$Q$7501,'FILL RATE MANDATORY STOCK'!BK54,'DETAIL SALES'!$AB$10:$AB$7501,"No",'DETAIL SALES'!$C$10:$C$7501,"31")</f>
        <v>0</v>
      </c>
      <c r="DW54" s="273">
        <f t="shared" si="17"/>
        <v>0</v>
      </c>
      <c r="DX54" s="161">
        <f t="shared" si="17"/>
        <v>0</v>
      </c>
      <c r="DY54" s="161">
        <f t="shared" si="18"/>
        <v>0</v>
      </c>
      <c r="DZ54" s="274" t="e">
        <f t="shared" si="19"/>
        <v>#DIV/0!</v>
      </c>
    </row>
    <row r="55" spans="1:130" s="141" customFormat="1">
      <c r="A55" s="134">
        <v>46</v>
      </c>
      <c r="B55" s="286"/>
      <c r="C55" s="146">
        <f t="shared" si="8"/>
        <v>0</v>
      </c>
      <c r="D55" s="146">
        <f t="shared" si="9"/>
        <v>1</v>
      </c>
      <c r="E55" s="146">
        <f t="shared" si="10"/>
        <v>1900</v>
      </c>
      <c r="F55" s="287"/>
      <c r="G55" s="287"/>
      <c r="H55" s="287"/>
      <c r="I55" s="288"/>
      <c r="J55" s="287"/>
      <c r="K55" s="288"/>
      <c r="L55" s="134"/>
      <c r="M55" s="133"/>
      <c r="N55" s="288"/>
      <c r="O55" s="134"/>
      <c r="P55" s="166"/>
      <c r="Q55" s="289"/>
      <c r="R55" s="165"/>
      <c r="S55" s="290"/>
      <c r="T55" s="290"/>
      <c r="U55" s="290"/>
      <c r="V55" s="290"/>
      <c r="W55" s="166"/>
      <c r="X55" s="87"/>
      <c r="Y55" s="418">
        <f t="shared" si="11"/>
        <v>0</v>
      </c>
      <c r="Z55" s="291">
        <f t="shared" si="12"/>
        <v>0</v>
      </c>
      <c r="AA55" s="163"/>
      <c r="AB55" s="177" t="str">
        <f t="shared" si="13"/>
        <v/>
      </c>
      <c r="AC55" s="283" t="str">
        <f t="shared" si="14"/>
        <v/>
      </c>
      <c r="AD55" s="283" t="str">
        <f t="shared" si="15"/>
        <v/>
      </c>
      <c r="AE55" s="163"/>
      <c r="AF55" s="162"/>
      <c r="AP55" s="390">
        <v>4</v>
      </c>
      <c r="AQ55" s="386"/>
      <c r="AR55" s="386"/>
      <c r="AS55" s="386"/>
      <c r="AT55" s="386"/>
      <c r="AU55" s="386"/>
      <c r="AV55" s="386"/>
      <c r="AW55" s="386"/>
      <c r="BD55" s="784"/>
      <c r="BE55" s="104" t="s">
        <v>326</v>
      </c>
      <c r="BF55" s="99"/>
      <c r="BG55" s="99"/>
      <c r="BH55" s="148"/>
      <c r="BI55" s="222"/>
      <c r="BJ55" s="226"/>
      <c r="BK55" s="159"/>
      <c r="BL55" s="159">
        <v>0</v>
      </c>
      <c r="BM55" s="596">
        <f>COUNTIFS('DETAIL SALES'!$Q$10:$Q$7501,'FILL RATE MANDATORY STOCK'!BK55,'DETAIL SALES'!$AB$10:$AB$7501,"Full",'DETAIL SALES'!$C$10:$C$7501,"1")</f>
        <v>0</v>
      </c>
      <c r="BN55" s="167">
        <f>COUNTIFS('DETAIL SALES'!$Q$10:$Q$7501,'FILL RATE MANDATORY STOCK'!BK55,'DETAIL SALES'!$AB$10:$AB$7501,"No",'DETAIL SALES'!$C$10:$C$7501,"1")</f>
        <v>0</v>
      </c>
      <c r="BO55" s="167">
        <f>COUNTIFS('DETAIL SALES'!$Q$10:$Q$7501,'FILL RATE MANDATORY STOCK'!BK55,'DETAIL SALES'!$AB$10:$AB$7501,"Full",'DETAIL SALES'!$C$10:$C$7501,"2")</f>
        <v>0</v>
      </c>
      <c r="BP55" s="167">
        <f>COUNTIFS('DETAIL SALES'!$Q$10:$Q$7501,'FILL RATE MANDATORY STOCK'!BK55,'DETAIL SALES'!$AB$10:$AB$7501,"No",'DETAIL SALES'!$C$10:$C$7501,"2")</f>
        <v>0</v>
      </c>
      <c r="BQ55" s="167">
        <f>COUNTIFS('DETAIL SALES'!$Q$10:$Q$7501,'FILL RATE MANDATORY STOCK'!BK55,'DETAIL SALES'!$AB$10:$AB$7501,"Full",'DETAIL SALES'!$C$10:$C$7501,"3")</f>
        <v>0</v>
      </c>
      <c r="BR55" s="167">
        <f>COUNTIFS('DETAIL SALES'!$Q$10:$Q$7501,'FILL RATE MANDATORY STOCK'!BK55,'DETAIL SALES'!$AB$10:$AB$7501,"No",'DETAIL SALES'!$C$10:$C$7501,"3")</f>
        <v>0</v>
      </c>
      <c r="BS55" s="167">
        <f>COUNTIFS('DETAIL SALES'!$Q$10:$Q$7501,'FILL RATE MANDATORY STOCK'!BK55,'DETAIL SALES'!$AB$10:$AB$7501,"Full",'DETAIL SALES'!$C$10:$C$7501,"4")</f>
        <v>0</v>
      </c>
      <c r="BT55" s="167">
        <f>COUNTIFS('DETAIL SALES'!$Q$10:$Q$7501,'FILL RATE MANDATORY STOCK'!BK55,'DETAIL SALES'!$AB$10:$AB$7501,"No",'DETAIL SALES'!$C$10:$C$7501,"4")</f>
        <v>0</v>
      </c>
      <c r="BU55" s="167">
        <f>COUNTIFS('DETAIL SALES'!$Q$10:$Q$7501,'FILL RATE MANDATORY STOCK'!BK55,'DETAIL SALES'!$AB$10:$AB$7501,"Full",'DETAIL SALES'!$C$10:$C$7501,"5")</f>
        <v>0</v>
      </c>
      <c r="BV55" s="167">
        <f>COUNTIFS('DETAIL SALES'!$Q$10:$Q$7501,'FILL RATE MANDATORY STOCK'!BK55,'DETAIL SALES'!$AB$10:$AB$7501,"No",'DETAIL SALES'!$C$10:$C$7501,"5")</f>
        <v>0</v>
      </c>
      <c r="BW55" s="167">
        <f>COUNTIFS('DETAIL SALES'!$Q$10:$Q$7501,'FILL RATE MANDATORY STOCK'!BK55,'DETAIL SALES'!$AB$10:$AB$7501,"Full",'DETAIL SALES'!$C$10:$C$7501,"6")</f>
        <v>0</v>
      </c>
      <c r="BX55" s="167">
        <f>COUNTIFS('DETAIL SALES'!$Q$10:$Q$7501,'FILL RATE MANDATORY STOCK'!BK55,'DETAIL SALES'!$AB$10:$AB$7501,"No",'DETAIL SALES'!$C$10:$C$7501,"6")</f>
        <v>0</v>
      </c>
      <c r="BY55" s="320">
        <f>COUNTIFS('DETAIL SALES'!$Q$10:$Q$7501,'FILL RATE MANDATORY STOCK'!BK55,'DETAIL SALES'!$AB$10:$AB$7501,"Full",'DETAIL SALES'!$C$10:$C$7501,"7")</f>
        <v>0</v>
      </c>
      <c r="BZ55" s="320">
        <f>COUNTIFS('DETAIL SALES'!$Q$10:$Q$7501,'FILL RATE MANDATORY STOCK'!BK55,'DETAIL SALES'!$AB$10:$AB$7501,"No",'DETAIL SALES'!$C$10:$C$7501,"7")</f>
        <v>0</v>
      </c>
      <c r="CA55" s="167">
        <f>COUNTIFS('DETAIL SALES'!$Q$10:$Q$7501,'FILL RATE MANDATORY STOCK'!BK55,'DETAIL SALES'!$AB$10:$AB$7501,"Full",'DETAIL SALES'!$C$10:$C$7501,"8")</f>
        <v>0</v>
      </c>
      <c r="CB55" s="167">
        <f>COUNTIFS('DETAIL SALES'!$Q$10:$Q$7501,'FILL RATE MANDATORY STOCK'!BK55,'DETAIL SALES'!$AB$10:$AB$7501,"No",'DETAIL SALES'!$C$10:$C$7501,"8")</f>
        <v>0</v>
      </c>
      <c r="CC55" s="167">
        <f>COUNTIFS('DETAIL SALES'!$Q$10:$Q$7501,'FILL RATE MANDATORY STOCK'!BK55,'DETAIL SALES'!$AB$10:$AB$7501,"Full",'DETAIL SALES'!$C$10:$C$7501,"9")</f>
        <v>0</v>
      </c>
      <c r="CD55" s="167">
        <f>COUNTIFS('DETAIL SALES'!$Q$10:$Q$7501,'FILL RATE MANDATORY STOCK'!BK55,'DETAIL SALES'!$AB$10:$AB$7501,"No",'DETAIL SALES'!$C$10:$C$7501,"9")</f>
        <v>0</v>
      </c>
      <c r="CE55" s="167">
        <f>COUNTIFS('DETAIL SALES'!$Q$10:$Q$7501,'FILL RATE MANDATORY STOCK'!BK55,'DETAIL SALES'!$AB$10:$AB$7501,"Full",'DETAIL SALES'!$C$10:$C$7501,"10")</f>
        <v>0</v>
      </c>
      <c r="CF55" s="167">
        <f>COUNTIFS('DETAIL SALES'!$Q$10:$Q$7501,'FILL RATE MANDATORY STOCK'!BK55,'DETAIL SALES'!$AB$10:$AB$7501,"No",'DETAIL SALES'!$C$10:$C$7501,"10")</f>
        <v>0</v>
      </c>
      <c r="CG55" s="167">
        <f>COUNTIFS('DETAIL SALES'!$Q$10:$Q$7501,'FILL RATE MANDATORY STOCK'!BK55,'DETAIL SALES'!$AB$10:$AB$7501,"Full",'DETAIL SALES'!$C$10:$C$7501,"11")</f>
        <v>0</v>
      </c>
      <c r="CH55" s="167">
        <f>COUNTIFS('DETAIL SALES'!$Q$10:$Q$7501,'FILL RATE MANDATORY STOCK'!BK55,'DETAIL SALES'!$AB$10:$AB$7501,"No",'DETAIL SALES'!$C$10:$C$7501,"11")</f>
        <v>0</v>
      </c>
      <c r="CI55" s="167">
        <f>COUNTIFS('DETAIL SALES'!$Q$10:$Q$7501,'FILL RATE MANDATORY STOCK'!BK55,'DETAIL SALES'!$AB$10:$AB$7501,"Full",'DETAIL SALES'!$C$10:$C$7501,"12")</f>
        <v>0</v>
      </c>
      <c r="CJ55" s="167">
        <f>COUNTIFS('DETAIL SALES'!$Q$10:$Q$7501,'FILL RATE MANDATORY STOCK'!BK55,'DETAIL SALES'!$AB$10:$AB$7501,"No",'DETAIL SALES'!$C$10:$C$7501,"12")</f>
        <v>0</v>
      </c>
      <c r="CK55" s="167">
        <f>COUNTIFS('DETAIL SALES'!$Q$10:$Q$7501,'FILL RATE MANDATORY STOCK'!BK55,'DETAIL SALES'!$AB$10:$AB$7501,"Full",'DETAIL SALES'!$C$10:$C$7501,"13")</f>
        <v>0</v>
      </c>
      <c r="CL55" s="167">
        <f>COUNTIFS('DETAIL SALES'!$Q$10:$Q$7501,'FILL RATE MANDATORY STOCK'!BK55,'DETAIL SALES'!$AB$10:$AB$7501,"No",'DETAIL SALES'!$C$10:$C$7501,"13")</f>
        <v>0</v>
      </c>
      <c r="CM55" s="320">
        <f>COUNTIFS('DETAIL SALES'!$Q$10:$Q$7501,'FILL RATE MANDATORY STOCK'!BK55,'DETAIL SALES'!$AB$10:$AB$7501,"Full",'DETAIL SALES'!$C$10:$C$7501,"14")</f>
        <v>0</v>
      </c>
      <c r="CN55" s="320">
        <f>COUNTIFS('DETAIL SALES'!$Q$10:$Q$7501,'FILL RATE MANDATORY STOCK'!BK55,'DETAIL SALES'!$AB$10:$AB$7501,"No",'DETAIL SALES'!$C$10:$C$7501,"14")</f>
        <v>0</v>
      </c>
      <c r="CO55" s="167">
        <f>COUNTIFS('DETAIL SALES'!$Q$10:$Q$7501,'FILL RATE MANDATORY STOCK'!BK55,'DETAIL SALES'!$AB$10:$AB$7501,"Full",'DETAIL SALES'!$C$10:$C$7501,"15")</f>
        <v>0</v>
      </c>
      <c r="CP55" s="167">
        <f>COUNTIFS('DETAIL SALES'!$Q$10:$Q$7501,'FILL RATE MANDATORY STOCK'!BK55,'DETAIL SALES'!$AB$10:$AB$7501,"No",'DETAIL SALES'!$C$10:$C$7501,"15")</f>
        <v>0</v>
      </c>
      <c r="CQ55" s="167">
        <f>COUNTIFS('DETAIL SALES'!$Q$10:$Q$7501,'FILL RATE MANDATORY STOCK'!BK55,'DETAIL SALES'!$AB$10:$AB$7501,"Full",'DETAIL SALES'!$C$10:$C$7501,"16")</f>
        <v>0</v>
      </c>
      <c r="CR55" s="167">
        <f>COUNTIFS('DETAIL SALES'!$Q$10:$Q$7501,'FILL RATE MANDATORY STOCK'!BK55,'DETAIL SALES'!$AB$10:$AB$7501,"No",'DETAIL SALES'!$C$10:$C$7501,"16")</f>
        <v>0</v>
      </c>
      <c r="CS55" s="167">
        <f>COUNTIFS('DETAIL SALES'!$Q$10:$Q$7501,'FILL RATE MANDATORY STOCK'!BK55,'DETAIL SALES'!$AB$10:$AB$7501,"Full",'DETAIL SALES'!$C$10:$C$7501,"17")</f>
        <v>0</v>
      </c>
      <c r="CT55" s="167">
        <f>COUNTIFS('DETAIL SALES'!$Q$10:$Q$7501,'FILL RATE MANDATORY STOCK'!BK55,'DETAIL SALES'!$AB$10:$AB$7501,"No",'DETAIL SALES'!$C$10:$C$7501,"17")</f>
        <v>0</v>
      </c>
      <c r="CU55" s="167">
        <f>COUNTIFS('DETAIL SALES'!$Q$10:$Q$7501,'FILL RATE MANDATORY STOCK'!BK55,'DETAIL SALES'!$AB$10:$AB$7501,"Full",'DETAIL SALES'!$C$10:$C$7501,"18")</f>
        <v>0</v>
      </c>
      <c r="CV55" s="167">
        <f>COUNTIFS('DETAIL SALES'!$Q$10:$Q$7501,'FILL RATE MANDATORY STOCK'!BK55,'DETAIL SALES'!$AB$10:$AB$7501,"No",'DETAIL SALES'!$C$10:$C$7501,"18")</f>
        <v>0</v>
      </c>
      <c r="CW55" s="167">
        <f>COUNTIFS('DETAIL SALES'!$Q$10:$Q$7501,'FILL RATE MANDATORY STOCK'!BK55,'DETAIL SALES'!$AB$10:$AB$7501,"Full",'DETAIL SALES'!$C$10:$C$7501,"19")</f>
        <v>0</v>
      </c>
      <c r="CX55" s="167">
        <f>COUNTIFS('DETAIL SALES'!$Q$10:$Q$7501,'FILL RATE MANDATORY STOCK'!BK55,'DETAIL SALES'!$AB$10:$AB$7501,"No",'DETAIL SALES'!$C$10:$C$7501,"19")</f>
        <v>0</v>
      </c>
      <c r="CY55" s="167">
        <f>COUNTIFS('DETAIL SALES'!$Q$10:$Q$7501,'FILL RATE MANDATORY STOCK'!BK55,'DETAIL SALES'!$AB$10:$AB$7501,"Full",'DETAIL SALES'!$C$10:$C$7501,"20")</f>
        <v>0</v>
      </c>
      <c r="CZ55" s="167">
        <f>COUNTIFS('DETAIL SALES'!$Q$10:$Q$7501,'FILL RATE MANDATORY STOCK'!BK55,'DETAIL SALES'!$AB$10:$AB$7501,"No",'DETAIL SALES'!$C$10:$C$7501,"20")</f>
        <v>0</v>
      </c>
      <c r="DA55" s="320">
        <f>COUNTIFS('DETAIL SALES'!$Q$10:$Q$7501,'FILL RATE MANDATORY STOCK'!BK55,'DETAIL SALES'!$AB$10:$AB$7501,"Full",'DETAIL SALES'!$C$10:$C$7501,"21")</f>
        <v>0</v>
      </c>
      <c r="DB55" s="320">
        <f>COUNTIFS('DETAIL SALES'!$Q$10:$Q$7501,'FILL RATE MANDATORY STOCK'!BK55,'DETAIL SALES'!$AB$10:$AB$7501,"No",'DETAIL SALES'!$C$10:$C$7501,"21")</f>
        <v>0</v>
      </c>
      <c r="DC55" s="167">
        <f>COUNTIFS('DETAIL SALES'!$Q$10:$Q$7501,'FILL RATE MANDATORY STOCK'!BK55,'DETAIL SALES'!$AB$10:$AB$7501,"Full",'DETAIL SALES'!$C$10:$C$7501,"22")</f>
        <v>0</v>
      </c>
      <c r="DD55" s="167">
        <f>COUNTIFS('DETAIL SALES'!$Q$10:$Q$7501,'FILL RATE MANDATORY STOCK'!BK55,'DETAIL SALES'!$AB$10:$AB$7501,"No",'DETAIL SALES'!$C$10:$C$7501,"22")</f>
        <v>0</v>
      </c>
      <c r="DE55" s="167">
        <f>COUNTIFS('DETAIL SALES'!$Q$10:$Q$7501,'FILL RATE MANDATORY STOCK'!BK55,'DETAIL SALES'!$AB$10:$AB$7501,"Full",'DETAIL SALES'!$C$10:$C$7501,"23")</f>
        <v>0</v>
      </c>
      <c r="DF55" s="167">
        <f>COUNTIFS('DETAIL SALES'!$Q$10:$Q$7501,'FILL RATE MANDATORY STOCK'!BK55,'DETAIL SALES'!$AB$10:$AB$7501,"No",'DETAIL SALES'!$C$10:$C$7501,"23")</f>
        <v>0</v>
      </c>
      <c r="DG55" s="167">
        <f>COUNTIFS('DETAIL SALES'!$Q$10:$Q$7501,'FILL RATE MANDATORY STOCK'!BK55,'DETAIL SALES'!$AB$10:$AB$7501,"Full",'DETAIL SALES'!$C$10:$C$7501,"24")</f>
        <v>0</v>
      </c>
      <c r="DH55" s="167">
        <f>COUNTIFS('DETAIL SALES'!$Q$10:$Q$7501,'FILL RATE MANDATORY STOCK'!BK55,'DETAIL SALES'!$AB$10:$AB$7501,"No",'DETAIL SALES'!$C$10:$C$7501,"24")</f>
        <v>0</v>
      </c>
      <c r="DI55" s="167">
        <f>COUNTIFS('DETAIL SALES'!$Q$10:$Q$7501,'FILL RATE MANDATORY STOCK'!BK55,'DETAIL SALES'!$AB$10:$AB$7501,"Full",'DETAIL SALES'!$C$10:$C$7501,"25")</f>
        <v>0</v>
      </c>
      <c r="DJ55" s="167">
        <f>COUNTIFS('DETAIL SALES'!$Q$10:$Q$7501,'FILL RATE MANDATORY STOCK'!BK55,'DETAIL SALES'!$AB$10:$AB$7501,"No",'DETAIL SALES'!$C$10:$C$7501,"25")</f>
        <v>0</v>
      </c>
      <c r="DK55" s="167">
        <f>COUNTIFS('DETAIL SALES'!$Q$10:$Q$7501,'FILL RATE MANDATORY STOCK'!BK55,'DETAIL SALES'!$AB$10:$AB$7501,"Full",'DETAIL SALES'!$C$10:$C$7501,"26")</f>
        <v>0</v>
      </c>
      <c r="DL55" s="167">
        <f>COUNTIFS('DETAIL SALES'!$Q$10:$Q$7501,'FILL RATE MANDATORY STOCK'!BK55,'DETAIL SALES'!$AB$10:$AB$7501,"No",'DETAIL SALES'!$C$10:$C$7501,"26")</f>
        <v>0</v>
      </c>
      <c r="DM55" s="167">
        <f>COUNTIFS('DETAIL SALES'!$Q$10:$Q$7501,'FILL RATE MANDATORY STOCK'!BK55,'DETAIL SALES'!$AB$10:$AB$7501,"Full",'DETAIL SALES'!$C$10:$C$7501,"27")</f>
        <v>0</v>
      </c>
      <c r="DN55" s="167">
        <f>COUNTIFS('DETAIL SALES'!$Q$10:$Q$7501,'FILL RATE MANDATORY STOCK'!BK55,'DETAIL SALES'!$AB$10:$AB$7501,"No",'DETAIL SALES'!$C$10:$C$7501,"27")</f>
        <v>0</v>
      </c>
      <c r="DO55" s="320">
        <f>COUNTIFS('DETAIL SALES'!$Q$10:$Q$7501,'FILL RATE MANDATORY STOCK'!BK55,'DETAIL SALES'!$AB$10:$AB$7501,"Full",'DETAIL SALES'!$C$10:$C$7501,"28")</f>
        <v>0</v>
      </c>
      <c r="DP55" s="320">
        <f>COUNTIFS('DETAIL SALES'!$Q$10:$Q$7501,'FILL RATE MANDATORY STOCK'!BK55,'DETAIL SALES'!$AB$10:$AB$7501,"No",'DETAIL SALES'!$C$10:$C$7501,"28")</f>
        <v>0</v>
      </c>
      <c r="DQ55" s="167">
        <f>COUNTIFS('DETAIL SALES'!$Q$10:$Q$7501,'FILL RATE MANDATORY STOCK'!BK55,'DETAIL SALES'!$AB$10:$AB$7501,"Full",'DETAIL SALES'!$C$10:$C$7501,"29")</f>
        <v>0</v>
      </c>
      <c r="DR55" s="167">
        <f>COUNTIFS('DETAIL SALES'!$Q$10:$Q$7501,'FILL RATE MANDATORY STOCK'!BK55,'DETAIL SALES'!$AB$10:$AB$7501,"No",'DETAIL SALES'!$C$10:$C$7501,"29")</f>
        <v>0</v>
      </c>
      <c r="DS55" s="167">
        <f>COUNTIFS('DETAIL SALES'!$Q$10:$Q$7501,'FILL RATE MANDATORY STOCK'!BK55,'DETAIL SALES'!$AB$10:$AB$7501,"Full",'DETAIL SALES'!$C$10:$C$7501,"30")</f>
        <v>0</v>
      </c>
      <c r="DT55" s="167">
        <f>COUNTIFS('DETAIL SALES'!$Q$10:$Q$7501,'FILL RATE MANDATORY STOCK'!BK55,'DETAIL SALES'!$AB$10:$AB$7501,"No",'DETAIL SALES'!$C$10:$C$7501,"30")</f>
        <v>0</v>
      </c>
      <c r="DU55" s="167">
        <f>COUNTIFS('DETAIL SALES'!$Q$10:$Q$7501,'FILL RATE MANDATORY STOCK'!\,'DETAIL SALES'!$AB$10:$AB$7501,"Full",'DETAIL SALES'!$C$10:$C$7501,"31")</f>
        <v>0</v>
      </c>
      <c r="DV55" s="159">
        <f>COUNTIFS('DETAIL SALES'!$Q$10:$Q$7501,'FILL RATE MANDATORY STOCK'!BK55,'DETAIL SALES'!$AB$10:$AB$7501,"No",'DETAIL SALES'!$C$10:$C$7501,"31")</f>
        <v>0</v>
      </c>
      <c r="DW55" s="251">
        <f t="shared" si="17"/>
        <v>0</v>
      </c>
      <c r="DX55" s="168">
        <f t="shared" si="17"/>
        <v>0</v>
      </c>
      <c r="DY55" s="168">
        <f t="shared" si="18"/>
        <v>0</v>
      </c>
      <c r="DZ55" s="266" t="e">
        <f t="shared" si="19"/>
        <v>#DIV/0!</v>
      </c>
    </row>
    <row r="56" spans="1:130" s="141" customFormat="1">
      <c r="A56" s="134">
        <v>47</v>
      </c>
      <c r="B56" s="286"/>
      <c r="C56" s="146">
        <f t="shared" si="8"/>
        <v>0</v>
      </c>
      <c r="D56" s="146">
        <f t="shared" si="9"/>
        <v>1</v>
      </c>
      <c r="E56" s="146">
        <f t="shared" si="10"/>
        <v>1900</v>
      </c>
      <c r="F56" s="287"/>
      <c r="G56" s="287"/>
      <c r="H56" s="287"/>
      <c r="I56" s="288"/>
      <c r="J56" s="287"/>
      <c r="K56" s="288"/>
      <c r="L56" s="134"/>
      <c r="M56" s="133"/>
      <c r="N56" s="288"/>
      <c r="O56" s="134"/>
      <c r="P56" s="166"/>
      <c r="Q56" s="289"/>
      <c r="R56" s="165"/>
      <c r="S56" s="290"/>
      <c r="T56" s="290"/>
      <c r="U56" s="290"/>
      <c r="V56" s="290"/>
      <c r="W56" s="166"/>
      <c r="X56" s="87"/>
      <c r="Y56" s="418">
        <f t="shared" si="11"/>
        <v>0</v>
      </c>
      <c r="Z56" s="291">
        <f t="shared" si="12"/>
        <v>0</v>
      </c>
      <c r="AA56" s="163"/>
      <c r="AB56" s="177" t="str">
        <f t="shared" si="13"/>
        <v/>
      </c>
      <c r="AC56" s="283" t="str">
        <f t="shared" si="14"/>
        <v/>
      </c>
      <c r="AD56" s="283" t="str">
        <f t="shared" si="15"/>
        <v/>
      </c>
      <c r="AE56" s="163"/>
      <c r="AF56" s="162"/>
      <c r="AP56" s="390">
        <v>5</v>
      </c>
      <c r="AQ56" s="386"/>
      <c r="AR56" s="386"/>
      <c r="AS56" s="386"/>
      <c r="AT56" s="386"/>
      <c r="AU56" s="386"/>
      <c r="AV56" s="386"/>
      <c r="AW56" s="386"/>
      <c r="BD56" s="784"/>
      <c r="BE56" s="100">
        <f>MAX(BE33:BE55)+1</f>
        <v>43</v>
      </c>
      <c r="BF56" s="100" t="s">
        <v>327</v>
      </c>
      <c r="BG56" s="100" t="s">
        <v>328</v>
      </c>
      <c r="BH56" s="149" t="s">
        <v>83</v>
      </c>
      <c r="BI56" s="169" t="e">
        <f>VLOOKUP(BH56,#REF!,8,FALSE)</f>
        <v>#REF!</v>
      </c>
      <c r="BJ56" s="224">
        <v>120000</v>
      </c>
      <c r="BK56" s="153">
        <v>2</v>
      </c>
      <c r="BL56" s="153">
        <v>0</v>
      </c>
      <c r="BM56" s="594">
        <f>COUNTIFS('DETAIL SALES'!$Q$10:$Q$7501,'FILL RATE MANDATORY STOCK'!BK56,'DETAIL SALES'!$AB$10:$AB$7501,"Full",'DETAIL SALES'!$C$10:$C$7501,"1")</f>
        <v>0</v>
      </c>
      <c r="BN56" s="149">
        <f>COUNTIFS('DETAIL SALES'!$Q$10:$Q$7501,'FILL RATE MANDATORY STOCK'!BK56,'DETAIL SALES'!$AB$10:$AB$7501,"No",'DETAIL SALES'!$C$10:$C$7501,"1")</f>
        <v>0</v>
      </c>
      <c r="BO56" s="149">
        <f>COUNTIFS('DETAIL SALES'!$Q$10:$Q$7501,'FILL RATE MANDATORY STOCK'!BK56,'DETAIL SALES'!$AB$10:$AB$7501,"Full",'DETAIL SALES'!$C$10:$C$7501,"2")</f>
        <v>0</v>
      </c>
      <c r="BP56" s="149">
        <f>COUNTIFS('DETAIL SALES'!$Q$10:$Q$7501,'FILL RATE MANDATORY STOCK'!BK56,'DETAIL SALES'!$AB$10:$AB$7501,"No",'DETAIL SALES'!$C$10:$C$7501,"2")</f>
        <v>0</v>
      </c>
      <c r="BQ56" s="149">
        <f>COUNTIFS('DETAIL SALES'!$Q$10:$Q$7501,'FILL RATE MANDATORY STOCK'!BK56,'DETAIL SALES'!$AB$10:$AB$7501,"Full",'DETAIL SALES'!$C$10:$C$7501,"3")</f>
        <v>0</v>
      </c>
      <c r="BR56" s="149">
        <f>COUNTIFS('DETAIL SALES'!$Q$10:$Q$7501,'FILL RATE MANDATORY STOCK'!BK56,'DETAIL SALES'!$AB$10:$AB$7501,"No",'DETAIL SALES'!$C$10:$C$7501,"3")</f>
        <v>0</v>
      </c>
      <c r="BS56" s="149">
        <f>COUNTIFS('DETAIL SALES'!$Q$10:$Q$7501,'FILL RATE MANDATORY STOCK'!BK56,'DETAIL SALES'!$AB$10:$AB$7501,"Full",'DETAIL SALES'!$C$10:$C$7501,"4")</f>
        <v>0</v>
      </c>
      <c r="BT56" s="149">
        <f>COUNTIFS('DETAIL SALES'!$Q$10:$Q$7501,'FILL RATE MANDATORY STOCK'!BK56,'DETAIL SALES'!$AB$10:$AB$7501,"No",'DETAIL SALES'!$C$10:$C$7501,"4")</f>
        <v>0</v>
      </c>
      <c r="BU56" s="149">
        <f>COUNTIFS('DETAIL SALES'!$Q$10:$Q$7501,'FILL RATE MANDATORY STOCK'!BK56,'DETAIL SALES'!$AB$10:$AB$7501,"Full",'DETAIL SALES'!$C$10:$C$7501,"5")</f>
        <v>0</v>
      </c>
      <c r="BV56" s="149">
        <f>COUNTIFS('DETAIL SALES'!$Q$10:$Q$7501,'FILL RATE MANDATORY STOCK'!BK56,'DETAIL SALES'!$AB$10:$AB$7501,"No",'DETAIL SALES'!$C$10:$C$7501,"5")</f>
        <v>0</v>
      </c>
      <c r="BW56" s="149">
        <f>COUNTIFS('DETAIL SALES'!$Q$10:$Q$7501,'FILL RATE MANDATORY STOCK'!BK56,'DETAIL SALES'!$AB$10:$AB$7501,"Full",'DETAIL SALES'!$C$10:$C$7501,"6")</f>
        <v>0</v>
      </c>
      <c r="BX56" s="149">
        <f>COUNTIFS('DETAIL SALES'!$Q$10:$Q$7501,'FILL RATE MANDATORY STOCK'!BK56,'DETAIL SALES'!$AB$10:$AB$7501,"No",'DETAIL SALES'!$C$10:$C$7501,"6")</f>
        <v>0</v>
      </c>
      <c r="BY56" s="316">
        <f>COUNTIFS('DETAIL SALES'!$Q$10:$Q$7501,'FILL RATE MANDATORY STOCK'!BK56,'DETAIL SALES'!$AB$10:$AB$7501,"Full",'DETAIL SALES'!$C$10:$C$7501,"7")</f>
        <v>0</v>
      </c>
      <c r="BZ56" s="316">
        <f>COUNTIFS('DETAIL SALES'!$Q$10:$Q$7501,'FILL RATE MANDATORY STOCK'!BK56,'DETAIL SALES'!$AB$10:$AB$7501,"No",'DETAIL SALES'!$C$10:$C$7501,"7")</f>
        <v>0</v>
      </c>
      <c r="CA56" s="149">
        <f>COUNTIFS('DETAIL SALES'!$Q$10:$Q$7501,'FILL RATE MANDATORY STOCK'!BK56,'DETAIL SALES'!$AB$10:$AB$7501,"Full",'DETAIL SALES'!$C$10:$C$7501,"8")</f>
        <v>0</v>
      </c>
      <c r="CB56" s="149">
        <f>COUNTIFS('DETAIL SALES'!$Q$10:$Q$7501,'FILL RATE MANDATORY STOCK'!BK56,'DETAIL SALES'!$AB$10:$AB$7501,"No",'DETAIL SALES'!$C$10:$C$7501,"8")</f>
        <v>0</v>
      </c>
      <c r="CC56" s="149">
        <f>COUNTIFS('DETAIL SALES'!$Q$10:$Q$7501,'FILL RATE MANDATORY STOCK'!BK56,'DETAIL SALES'!$AB$10:$AB$7501,"Full",'DETAIL SALES'!$C$10:$C$7501,"9")</f>
        <v>0</v>
      </c>
      <c r="CD56" s="149">
        <f>COUNTIFS('DETAIL SALES'!$Q$10:$Q$7501,'FILL RATE MANDATORY STOCK'!BK56,'DETAIL SALES'!$AB$10:$AB$7501,"No",'DETAIL SALES'!$C$10:$C$7501,"9")</f>
        <v>0</v>
      </c>
      <c r="CE56" s="149">
        <f>COUNTIFS('DETAIL SALES'!$Q$10:$Q$7501,'FILL RATE MANDATORY STOCK'!BK56,'DETAIL SALES'!$AB$10:$AB$7501,"Full",'DETAIL SALES'!$C$10:$C$7501,"10")</f>
        <v>0</v>
      </c>
      <c r="CF56" s="149">
        <f>COUNTIFS('DETAIL SALES'!$Q$10:$Q$7501,'FILL RATE MANDATORY STOCK'!BK56,'DETAIL SALES'!$AB$10:$AB$7501,"No",'DETAIL SALES'!$C$10:$C$7501,"10")</f>
        <v>0</v>
      </c>
      <c r="CG56" s="149">
        <f>COUNTIFS('DETAIL SALES'!$Q$10:$Q$7501,'FILL RATE MANDATORY STOCK'!BK56,'DETAIL SALES'!$AB$10:$AB$7501,"Full",'DETAIL SALES'!$C$10:$C$7501,"11")</f>
        <v>0</v>
      </c>
      <c r="CH56" s="149">
        <f>COUNTIFS('DETAIL SALES'!$Q$10:$Q$7501,'FILL RATE MANDATORY STOCK'!BK56,'DETAIL SALES'!$AB$10:$AB$7501,"No",'DETAIL SALES'!$C$10:$C$7501,"11")</f>
        <v>0</v>
      </c>
      <c r="CI56" s="149">
        <f>COUNTIFS('DETAIL SALES'!$Q$10:$Q$7501,'FILL RATE MANDATORY STOCK'!BK56,'DETAIL SALES'!$AB$10:$AB$7501,"Full",'DETAIL SALES'!$C$10:$C$7501,"12")</f>
        <v>0</v>
      </c>
      <c r="CJ56" s="149">
        <f>COUNTIFS('DETAIL SALES'!$Q$10:$Q$7501,'FILL RATE MANDATORY STOCK'!BK56,'DETAIL SALES'!$AB$10:$AB$7501,"No",'DETAIL SALES'!$C$10:$C$7501,"12")</f>
        <v>0</v>
      </c>
      <c r="CK56" s="149">
        <f>COUNTIFS('DETAIL SALES'!$Q$10:$Q$7501,'FILL RATE MANDATORY STOCK'!BK56,'DETAIL SALES'!$AB$10:$AB$7501,"Full",'DETAIL SALES'!$C$10:$C$7501,"13")</f>
        <v>0</v>
      </c>
      <c r="CL56" s="149">
        <f>COUNTIFS('DETAIL SALES'!$Q$10:$Q$7501,'FILL RATE MANDATORY STOCK'!BK56,'DETAIL SALES'!$AB$10:$AB$7501,"No",'DETAIL SALES'!$C$10:$C$7501,"13")</f>
        <v>0</v>
      </c>
      <c r="CM56" s="316">
        <f>COUNTIFS('DETAIL SALES'!$Q$10:$Q$7501,'FILL RATE MANDATORY STOCK'!BK56,'DETAIL SALES'!$AB$10:$AB$7501,"Full",'DETAIL SALES'!$C$10:$C$7501,"14")</f>
        <v>0</v>
      </c>
      <c r="CN56" s="316">
        <f>COUNTIFS('DETAIL SALES'!$Q$10:$Q$7501,'FILL RATE MANDATORY STOCK'!BK56,'DETAIL SALES'!$AB$10:$AB$7501,"No",'DETAIL SALES'!$C$10:$C$7501,"14")</f>
        <v>0</v>
      </c>
      <c r="CO56" s="149">
        <f>COUNTIFS('DETAIL SALES'!$Q$10:$Q$7501,'FILL RATE MANDATORY STOCK'!BK56,'DETAIL SALES'!$AB$10:$AB$7501,"Full",'DETAIL SALES'!$C$10:$C$7501,"15")</f>
        <v>0</v>
      </c>
      <c r="CP56" s="149">
        <f>COUNTIFS('DETAIL SALES'!$Q$10:$Q$7501,'FILL RATE MANDATORY STOCK'!BK56,'DETAIL SALES'!$AB$10:$AB$7501,"No",'DETAIL SALES'!$C$10:$C$7501,"15")</f>
        <v>0</v>
      </c>
      <c r="CQ56" s="149">
        <f>COUNTIFS('DETAIL SALES'!$Q$10:$Q$7501,'FILL RATE MANDATORY STOCK'!BK56,'DETAIL SALES'!$AB$10:$AB$7501,"Full",'DETAIL SALES'!$C$10:$C$7501,"16")</f>
        <v>0</v>
      </c>
      <c r="CR56" s="149">
        <f>COUNTIFS('DETAIL SALES'!$Q$10:$Q$7501,'FILL RATE MANDATORY STOCK'!BK56,'DETAIL SALES'!$AB$10:$AB$7501,"No",'DETAIL SALES'!$C$10:$C$7501,"16")</f>
        <v>0</v>
      </c>
      <c r="CS56" s="149">
        <f>COUNTIFS('DETAIL SALES'!$Q$10:$Q$7501,'FILL RATE MANDATORY STOCK'!BK56,'DETAIL SALES'!$AB$10:$AB$7501,"Full",'DETAIL SALES'!$C$10:$C$7501,"17")</f>
        <v>0</v>
      </c>
      <c r="CT56" s="149">
        <f>COUNTIFS('DETAIL SALES'!$Q$10:$Q$7501,'FILL RATE MANDATORY STOCK'!BK56,'DETAIL SALES'!$AB$10:$AB$7501,"No",'DETAIL SALES'!$C$10:$C$7501,"17")</f>
        <v>0</v>
      </c>
      <c r="CU56" s="149">
        <f>COUNTIFS('DETAIL SALES'!$Q$10:$Q$7501,'FILL RATE MANDATORY STOCK'!BK56,'DETAIL SALES'!$AB$10:$AB$7501,"Full",'DETAIL SALES'!$C$10:$C$7501,"18")</f>
        <v>0</v>
      </c>
      <c r="CV56" s="149">
        <f>COUNTIFS('DETAIL SALES'!$Q$10:$Q$7501,'FILL RATE MANDATORY STOCK'!BK56,'DETAIL SALES'!$AB$10:$AB$7501,"No",'DETAIL SALES'!$C$10:$C$7501,"18")</f>
        <v>0</v>
      </c>
      <c r="CW56" s="149">
        <f>COUNTIFS('DETAIL SALES'!$Q$10:$Q$7501,'FILL RATE MANDATORY STOCK'!BK56,'DETAIL SALES'!$AB$10:$AB$7501,"Full",'DETAIL SALES'!$C$10:$C$7501,"19")</f>
        <v>0</v>
      </c>
      <c r="CX56" s="149">
        <f>COUNTIFS('DETAIL SALES'!$Q$10:$Q$7501,'FILL RATE MANDATORY STOCK'!BK56,'DETAIL SALES'!$AB$10:$AB$7501,"No",'DETAIL SALES'!$C$10:$C$7501,"19")</f>
        <v>0</v>
      </c>
      <c r="CY56" s="149">
        <f>COUNTIFS('DETAIL SALES'!$Q$10:$Q$7501,'FILL RATE MANDATORY STOCK'!BK56,'DETAIL SALES'!$AB$10:$AB$7501,"Full",'DETAIL SALES'!$C$10:$C$7501,"20")</f>
        <v>0</v>
      </c>
      <c r="CZ56" s="149">
        <f>COUNTIFS('DETAIL SALES'!$Q$10:$Q$7501,'FILL RATE MANDATORY STOCK'!BK56,'DETAIL SALES'!$AB$10:$AB$7501,"No",'DETAIL SALES'!$C$10:$C$7501,"20")</f>
        <v>0</v>
      </c>
      <c r="DA56" s="316">
        <f>COUNTIFS('DETAIL SALES'!$Q$10:$Q$7501,'FILL RATE MANDATORY STOCK'!BK56,'DETAIL SALES'!$AB$10:$AB$7501,"Full",'DETAIL SALES'!$C$10:$C$7501,"21")</f>
        <v>0</v>
      </c>
      <c r="DB56" s="316">
        <f>COUNTIFS('DETAIL SALES'!$Q$10:$Q$7501,'FILL RATE MANDATORY STOCK'!BK56,'DETAIL SALES'!$AB$10:$AB$7501,"No",'DETAIL SALES'!$C$10:$C$7501,"21")</f>
        <v>0</v>
      </c>
      <c r="DC56" s="149">
        <f>COUNTIFS('DETAIL SALES'!$Q$10:$Q$7501,'FILL RATE MANDATORY STOCK'!BK56,'DETAIL SALES'!$AB$10:$AB$7501,"Full",'DETAIL SALES'!$C$10:$C$7501,"22")</f>
        <v>0</v>
      </c>
      <c r="DD56" s="149">
        <f>COUNTIFS('DETAIL SALES'!$Q$10:$Q$7501,'FILL RATE MANDATORY STOCK'!BK56,'DETAIL SALES'!$AB$10:$AB$7501,"No",'DETAIL SALES'!$C$10:$C$7501,"22")</f>
        <v>0</v>
      </c>
      <c r="DE56" s="149">
        <f>COUNTIFS('DETAIL SALES'!$Q$10:$Q$7501,'FILL RATE MANDATORY STOCK'!BK56,'DETAIL SALES'!$AB$10:$AB$7501,"Full",'DETAIL SALES'!$C$10:$C$7501,"23")</f>
        <v>0</v>
      </c>
      <c r="DF56" s="149">
        <f>COUNTIFS('DETAIL SALES'!$Q$10:$Q$7501,'FILL RATE MANDATORY STOCK'!BK56,'DETAIL SALES'!$AB$10:$AB$7501,"No",'DETAIL SALES'!$C$10:$C$7501,"23")</f>
        <v>0</v>
      </c>
      <c r="DG56" s="149">
        <f>COUNTIFS('DETAIL SALES'!$Q$10:$Q$7501,'FILL RATE MANDATORY STOCK'!BK56,'DETAIL SALES'!$AB$10:$AB$7501,"Full",'DETAIL SALES'!$C$10:$C$7501,"24")</f>
        <v>0</v>
      </c>
      <c r="DH56" s="149">
        <f>COUNTIFS('DETAIL SALES'!$Q$10:$Q$7501,'FILL RATE MANDATORY STOCK'!BK56,'DETAIL SALES'!$AB$10:$AB$7501,"No",'DETAIL SALES'!$C$10:$C$7501,"24")</f>
        <v>0</v>
      </c>
      <c r="DI56" s="149">
        <f>COUNTIFS('DETAIL SALES'!$Q$10:$Q$7501,'FILL RATE MANDATORY STOCK'!BK56,'DETAIL SALES'!$AB$10:$AB$7501,"Full",'DETAIL SALES'!$C$10:$C$7501,"25")</f>
        <v>0</v>
      </c>
      <c r="DJ56" s="149">
        <f>COUNTIFS('DETAIL SALES'!$Q$10:$Q$7501,'FILL RATE MANDATORY STOCK'!BK56,'DETAIL SALES'!$AB$10:$AB$7501,"No",'DETAIL SALES'!$C$10:$C$7501,"25")</f>
        <v>0</v>
      </c>
      <c r="DK56" s="149">
        <f>COUNTIFS('DETAIL SALES'!$Q$10:$Q$7501,'FILL RATE MANDATORY STOCK'!BK56,'DETAIL SALES'!$AB$10:$AB$7501,"Full",'DETAIL SALES'!$C$10:$C$7501,"26")</f>
        <v>0</v>
      </c>
      <c r="DL56" s="149">
        <f>COUNTIFS('DETAIL SALES'!$Q$10:$Q$7501,'FILL RATE MANDATORY STOCK'!BK56,'DETAIL SALES'!$AB$10:$AB$7501,"No",'DETAIL SALES'!$C$10:$C$7501,"26")</f>
        <v>0</v>
      </c>
      <c r="DM56" s="149">
        <f>COUNTIFS('DETAIL SALES'!$Q$10:$Q$7501,'FILL RATE MANDATORY STOCK'!BK56,'DETAIL SALES'!$AB$10:$AB$7501,"Full",'DETAIL SALES'!$C$10:$C$7501,"27")</f>
        <v>0</v>
      </c>
      <c r="DN56" s="149">
        <f>COUNTIFS('DETAIL SALES'!$Q$10:$Q$7501,'FILL RATE MANDATORY STOCK'!BK56,'DETAIL SALES'!$AB$10:$AB$7501,"No",'DETAIL SALES'!$C$10:$C$7501,"27")</f>
        <v>0</v>
      </c>
      <c r="DO56" s="316">
        <f>COUNTIFS('DETAIL SALES'!$Q$10:$Q$7501,'FILL RATE MANDATORY STOCK'!BK56,'DETAIL SALES'!$AB$10:$AB$7501,"Full",'DETAIL SALES'!$C$10:$C$7501,"28")</f>
        <v>0</v>
      </c>
      <c r="DP56" s="316">
        <f>COUNTIFS('DETAIL SALES'!$Q$10:$Q$7501,'FILL RATE MANDATORY STOCK'!BK56,'DETAIL SALES'!$AB$10:$AB$7501,"No",'DETAIL SALES'!$C$10:$C$7501,"28")</f>
        <v>0</v>
      </c>
      <c r="DQ56" s="149">
        <f>COUNTIFS('DETAIL SALES'!$Q$10:$Q$7501,'FILL RATE MANDATORY STOCK'!BK56,'DETAIL SALES'!$AB$10:$AB$7501,"Full",'DETAIL SALES'!$C$10:$C$7501,"29")</f>
        <v>0</v>
      </c>
      <c r="DR56" s="149">
        <f>COUNTIFS('DETAIL SALES'!$Q$10:$Q$7501,'FILL RATE MANDATORY STOCK'!BK56,'DETAIL SALES'!$AB$10:$AB$7501,"No",'DETAIL SALES'!$C$10:$C$7501,"29")</f>
        <v>0</v>
      </c>
      <c r="DS56" s="149">
        <f>COUNTIFS('DETAIL SALES'!$Q$10:$Q$7501,'FILL RATE MANDATORY STOCK'!BK56,'DETAIL SALES'!$AB$10:$AB$7501,"Full",'DETAIL SALES'!$C$10:$C$7501,"30")</f>
        <v>0</v>
      </c>
      <c r="DT56" s="149">
        <f>COUNTIFS('DETAIL SALES'!$Q$10:$Q$7501,'FILL RATE MANDATORY STOCK'!BK56,'DETAIL SALES'!$AB$10:$AB$7501,"No",'DETAIL SALES'!$C$10:$C$7501,"30")</f>
        <v>0</v>
      </c>
      <c r="DU56" s="149">
        <f>COUNTIFS('DETAIL SALES'!$Q$10:$Q$7501,'FILL RATE MANDATORY STOCK'!\,'DETAIL SALES'!$AB$10:$AB$7501,"Full",'DETAIL SALES'!$C$10:$C$7501,"31")</f>
        <v>0</v>
      </c>
      <c r="DV56" s="153">
        <f>COUNTIFS('DETAIL SALES'!$Q$10:$Q$7501,'FILL RATE MANDATORY STOCK'!BK56,'DETAIL SALES'!$AB$10:$AB$7501,"No",'DETAIL SALES'!$C$10:$C$7501,"31")</f>
        <v>0</v>
      </c>
      <c r="DW56" s="271">
        <f t="shared" si="17"/>
        <v>0</v>
      </c>
      <c r="DX56" s="150">
        <f t="shared" si="17"/>
        <v>0</v>
      </c>
      <c r="DY56" s="150">
        <f t="shared" si="18"/>
        <v>0</v>
      </c>
      <c r="DZ56" s="272" t="e">
        <f t="shared" si="19"/>
        <v>#DIV/0!</v>
      </c>
    </row>
    <row r="57" spans="1:130" s="141" customFormat="1">
      <c r="A57" s="134">
        <v>48</v>
      </c>
      <c r="B57" s="286"/>
      <c r="C57" s="146">
        <f t="shared" si="8"/>
        <v>0</v>
      </c>
      <c r="D57" s="146">
        <f t="shared" si="9"/>
        <v>1</v>
      </c>
      <c r="E57" s="146">
        <f t="shared" si="10"/>
        <v>1900</v>
      </c>
      <c r="F57" s="287"/>
      <c r="G57" s="287"/>
      <c r="H57" s="287"/>
      <c r="I57" s="288"/>
      <c r="J57" s="287"/>
      <c r="K57" s="288"/>
      <c r="L57" s="134"/>
      <c r="M57" s="133"/>
      <c r="N57" s="288"/>
      <c r="O57" s="134"/>
      <c r="P57" s="166"/>
      <c r="Q57" s="289"/>
      <c r="R57" s="165"/>
      <c r="S57" s="290"/>
      <c r="T57" s="290"/>
      <c r="U57" s="290"/>
      <c r="V57" s="290"/>
      <c r="W57" s="166"/>
      <c r="X57" s="87"/>
      <c r="Y57" s="418">
        <f t="shared" si="11"/>
        <v>0</v>
      </c>
      <c r="Z57" s="291">
        <f t="shared" si="12"/>
        <v>0</v>
      </c>
      <c r="AA57" s="163"/>
      <c r="AB57" s="177" t="str">
        <f t="shared" si="13"/>
        <v/>
      </c>
      <c r="AC57" s="283" t="str">
        <f t="shared" si="14"/>
        <v/>
      </c>
      <c r="AD57" s="283" t="str">
        <f t="shared" si="15"/>
        <v/>
      </c>
      <c r="AE57" s="163"/>
      <c r="AF57" s="162"/>
      <c r="AP57" s="390">
        <v>6</v>
      </c>
      <c r="AQ57" s="386"/>
      <c r="AR57" s="386"/>
      <c r="AS57" s="386"/>
      <c r="AT57" s="386"/>
      <c r="AU57" s="386"/>
      <c r="AV57" s="386"/>
      <c r="AW57" s="386"/>
      <c r="BD57" s="784"/>
      <c r="BE57" s="100">
        <f>MAX(BE33:BE56)+1</f>
        <v>44</v>
      </c>
      <c r="BF57" s="100" t="s">
        <v>327</v>
      </c>
      <c r="BG57" s="100" t="s">
        <v>329</v>
      </c>
      <c r="BH57" s="149" t="s">
        <v>84</v>
      </c>
      <c r="BI57" s="169" t="e">
        <f>VLOOKUP(BH57,#REF!,8,FALSE)</f>
        <v>#REF!</v>
      </c>
      <c r="BJ57" s="224">
        <v>120000</v>
      </c>
      <c r="BK57" s="153">
        <v>1</v>
      </c>
      <c r="BL57" s="153">
        <v>0</v>
      </c>
      <c r="BM57" s="594">
        <f>COUNTIFS('DETAIL SALES'!$Q$10:$Q$7501,'FILL RATE MANDATORY STOCK'!BK57,'DETAIL SALES'!$AB$10:$AB$7501,"Full",'DETAIL SALES'!$C$10:$C$7501,"1")</f>
        <v>0</v>
      </c>
      <c r="BN57" s="149">
        <f>COUNTIFS('DETAIL SALES'!$Q$10:$Q$7501,'FILL RATE MANDATORY STOCK'!BK57,'DETAIL SALES'!$AB$10:$AB$7501,"No",'DETAIL SALES'!$C$10:$C$7501,"1")</f>
        <v>0</v>
      </c>
      <c r="BO57" s="149">
        <f>COUNTIFS('DETAIL SALES'!$Q$10:$Q$7501,'FILL RATE MANDATORY STOCK'!BK57,'DETAIL SALES'!$AB$10:$AB$7501,"Full",'DETAIL SALES'!$C$10:$C$7501,"2")</f>
        <v>0</v>
      </c>
      <c r="BP57" s="149">
        <f>COUNTIFS('DETAIL SALES'!$Q$10:$Q$7501,'FILL RATE MANDATORY STOCK'!BK57,'DETAIL SALES'!$AB$10:$AB$7501,"No",'DETAIL SALES'!$C$10:$C$7501,"2")</f>
        <v>0</v>
      </c>
      <c r="BQ57" s="149">
        <f>COUNTIFS('DETAIL SALES'!$Q$10:$Q$7501,'FILL RATE MANDATORY STOCK'!BK57,'DETAIL SALES'!$AB$10:$AB$7501,"Full",'DETAIL SALES'!$C$10:$C$7501,"3")</f>
        <v>0</v>
      </c>
      <c r="BR57" s="149">
        <f>COUNTIFS('DETAIL SALES'!$Q$10:$Q$7501,'FILL RATE MANDATORY STOCK'!BK57,'DETAIL SALES'!$AB$10:$AB$7501,"No",'DETAIL SALES'!$C$10:$C$7501,"3")</f>
        <v>0</v>
      </c>
      <c r="BS57" s="149">
        <f>COUNTIFS('DETAIL SALES'!$Q$10:$Q$7501,'FILL RATE MANDATORY STOCK'!BK57,'DETAIL SALES'!$AB$10:$AB$7501,"Full",'DETAIL SALES'!$C$10:$C$7501,"4")</f>
        <v>0</v>
      </c>
      <c r="BT57" s="149">
        <f>COUNTIFS('DETAIL SALES'!$Q$10:$Q$7501,'FILL RATE MANDATORY STOCK'!BK57,'DETAIL SALES'!$AB$10:$AB$7501,"No",'DETAIL SALES'!$C$10:$C$7501,"4")</f>
        <v>0</v>
      </c>
      <c r="BU57" s="149">
        <f>COUNTIFS('DETAIL SALES'!$Q$10:$Q$7501,'FILL RATE MANDATORY STOCK'!BK57,'DETAIL SALES'!$AB$10:$AB$7501,"Full",'DETAIL SALES'!$C$10:$C$7501,"5")</f>
        <v>0</v>
      </c>
      <c r="BV57" s="149">
        <f>COUNTIFS('DETAIL SALES'!$Q$10:$Q$7501,'FILL RATE MANDATORY STOCK'!BK57,'DETAIL SALES'!$AB$10:$AB$7501,"No",'DETAIL SALES'!$C$10:$C$7501,"5")</f>
        <v>0</v>
      </c>
      <c r="BW57" s="149">
        <f>COUNTIFS('DETAIL SALES'!$Q$10:$Q$7501,'FILL RATE MANDATORY STOCK'!BK57,'DETAIL SALES'!$AB$10:$AB$7501,"Full",'DETAIL SALES'!$C$10:$C$7501,"6")</f>
        <v>0</v>
      </c>
      <c r="BX57" s="149">
        <f>COUNTIFS('DETAIL SALES'!$Q$10:$Q$7501,'FILL RATE MANDATORY STOCK'!BK57,'DETAIL SALES'!$AB$10:$AB$7501,"No",'DETAIL SALES'!$C$10:$C$7501,"6")</f>
        <v>0</v>
      </c>
      <c r="BY57" s="316">
        <f>COUNTIFS('DETAIL SALES'!$Q$10:$Q$7501,'FILL RATE MANDATORY STOCK'!BK57,'DETAIL SALES'!$AB$10:$AB$7501,"Full",'DETAIL SALES'!$C$10:$C$7501,"7")</f>
        <v>0</v>
      </c>
      <c r="BZ57" s="316">
        <f>COUNTIFS('DETAIL SALES'!$Q$10:$Q$7501,'FILL RATE MANDATORY STOCK'!BK57,'DETAIL SALES'!$AB$10:$AB$7501,"No",'DETAIL SALES'!$C$10:$C$7501,"7")</f>
        <v>0</v>
      </c>
      <c r="CA57" s="149">
        <f>COUNTIFS('DETAIL SALES'!$Q$10:$Q$7501,'FILL RATE MANDATORY STOCK'!BK57,'DETAIL SALES'!$AB$10:$AB$7501,"Full",'DETAIL SALES'!$C$10:$C$7501,"8")</f>
        <v>0</v>
      </c>
      <c r="CB57" s="149">
        <f>COUNTIFS('DETAIL SALES'!$Q$10:$Q$7501,'FILL RATE MANDATORY STOCK'!BK57,'DETAIL SALES'!$AB$10:$AB$7501,"No",'DETAIL SALES'!$C$10:$C$7501,"8")</f>
        <v>0</v>
      </c>
      <c r="CC57" s="149">
        <f>COUNTIFS('DETAIL SALES'!$Q$10:$Q$7501,'FILL RATE MANDATORY STOCK'!BK57,'DETAIL SALES'!$AB$10:$AB$7501,"Full",'DETAIL SALES'!$C$10:$C$7501,"9")</f>
        <v>0</v>
      </c>
      <c r="CD57" s="149">
        <f>COUNTIFS('DETAIL SALES'!$Q$10:$Q$7501,'FILL RATE MANDATORY STOCK'!BK57,'DETAIL SALES'!$AB$10:$AB$7501,"No",'DETAIL SALES'!$C$10:$C$7501,"9")</f>
        <v>0</v>
      </c>
      <c r="CE57" s="149">
        <f>COUNTIFS('DETAIL SALES'!$Q$10:$Q$7501,'FILL RATE MANDATORY STOCK'!BK57,'DETAIL SALES'!$AB$10:$AB$7501,"Full",'DETAIL SALES'!$C$10:$C$7501,"10")</f>
        <v>0</v>
      </c>
      <c r="CF57" s="149">
        <f>COUNTIFS('DETAIL SALES'!$Q$10:$Q$7501,'FILL RATE MANDATORY STOCK'!BK57,'DETAIL SALES'!$AB$10:$AB$7501,"No",'DETAIL SALES'!$C$10:$C$7501,"10")</f>
        <v>0</v>
      </c>
      <c r="CG57" s="149">
        <f>COUNTIFS('DETAIL SALES'!$Q$10:$Q$7501,'FILL RATE MANDATORY STOCK'!BK57,'DETAIL SALES'!$AB$10:$AB$7501,"Full",'DETAIL SALES'!$C$10:$C$7501,"11")</f>
        <v>0</v>
      </c>
      <c r="CH57" s="149">
        <f>COUNTIFS('DETAIL SALES'!$Q$10:$Q$7501,'FILL RATE MANDATORY STOCK'!BK57,'DETAIL SALES'!$AB$10:$AB$7501,"No",'DETAIL SALES'!$C$10:$C$7501,"11")</f>
        <v>0</v>
      </c>
      <c r="CI57" s="149">
        <f>COUNTIFS('DETAIL SALES'!$Q$10:$Q$7501,'FILL RATE MANDATORY STOCK'!BK57,'DETAIL SALES'!$AB$10:$AB$7501,"Full",'DETAIL SALES'!$C$10:$C$7501,"12")</f>
        <v>0</v>
      </c>
      <c r="CJ57" s="149">
        <f>COUNTIFS('DETAIL SALES'!$Q$10:$Q$7501,'FILL RATE MANDATORY STOCK'!BK57,'DETAIL SALES'!$AB$10:$AB$7501,"No",'DETAIL SALES'!$C$10:$C$7501,"12")</f>
        <v>0</v>
      </c>
      <c r="CK57" s="149">
        <f>COUNTIFS('DETAIL SALES'!$Q$10:$Q$7501,'FILL RATE MANDATORY STOCK'!BK57,'DETAIL SALES'!$AB$10:$AB$7501,"Full",'DETAIL SALES'!$C$10:$C$7501,"13")</f>
        <v>0</v>
      </c>
      <c r="CL57" s="149">
        <f>COUNTIFS('DETAIL SALES'!$Q$10:$Q$7501,'FILL RATE MANDATORY STOCK'!BK57,'DETAIL SALES'!$AB$10:$AB$7501,"No",'DETAIL SALES'!$C$10:$C$7501,"13")</f>
        <v>0</v>
      </c>
      <c r="CM57" s="316">
        <f>COUNTIFS('DETAIL SALES'!$Q$10:$Q$7501,'FILL RATE MANDATORY STOCK'!BK57,'DETAIL SALES'!$AB$10:$AB$7501,"Full",'DETAIL SALES'!$C$10:$C$7501,"14")</f>
        <v>0</v>
      </c>
      <c r="CN57" s="316">
        <f>COUNTIFS('DETAIL SALES'!$Q$10:$Q$7501,'FILL RATE MANDATORY STOCK'!BK57,'DETAIL SALES'!$AB$10:$AB$7501,"No",'DETAIL SALES'!$C$10:$C$7501,"14")</f>
        <v>0</v>
      </c>
      <c r="CO57" s="149">
        <f>COUNTIFS('DETAIL SALES'!$Q$10:$Q$7501,'FILL RATE MANDATORY STOCK'!BK57,'DETAIL SALES'!$AB$10:$AB$7501,"Full",'DETAIL SALES'!$C$10:$C$7501,"15")</f>
        <v>0</v>
      </c>
      <c r="CP57" s="149">
        <f>COUNTIFS('DETAIL SALES'!$Q$10:$Q$7501,'FILL RATE MANDATORY STOCK'!BK57,'DETAIL SALES'!$AB$10:$AB$7501,"No",'DETAIL SALES'!$C$10:$C$7501,"15")</f>
        <v>0</v>
      </c>
      <c r="CQ57" s="149">
        <f>COUNTIFS('DETAIL SALES'!$Q$10:$Q$7501,'FILL RATE MANDATORY STOCK'!BK57,'DETAIL SALES'!$AB$10:$AB$7501,"Full",'DETAIL SALES'!$C$10:$C$7501,"16")</f>
        <v>0</v>
      </c>
      <c r="CR57" s="149">
        <f>COUNTIFS('DETAIL SALES'!$Q$10:$Q$7501,'FILL RATE MANDATORY STOCK'!BK57,'DETAIL SALES'!$AB$10:$AB$7501,"No",'DETAIL SALES'!$C$10:$C$7501,"16")</f>
        <v>0</v>
      </c>
      <c r="CS57" s="149">
        <f>COUNTIFS('DETAIL SALES'!$Q$10:$Q$7501,'FILL RATE MANDATORY STOCK'!BK57,'DETAIL SALES'!$AB$10:$AB$7501,"Full",'DETAIL SALES'!$C$10:$C$7501,"17")</f>
        <v>0</v>
      </c>
      <c r="CT57" s="149">
        <f>COUNTIFS('DETAIL SALES'!$Q$10:$Q$7501,'FILL RATE MANDATORY STOCK'!BK57,'DETAIL SALES'!$AB$10:$AB$7501,"No",'DETAIL SALES'!$C$10:$C$7501,"17")</f>
        <v>0</v>
      </c>
      <c r="CU57" s="149">
        <f>COUNTIFS('DETAIL SALES'!$Q$10:$Q$7501,'FILL RATE MANDATORY STOCK'!BK57,'DETAIL SALES'!$AB$10:$AB$7501,"Full",'DETAIL SALES'!$C$10:$C$7501,"18")</f>
        <v>0</v>
      </c>
      <c r="CV57" s="149">
        <f>COUNTIFS('DETAIL SALES'!$Q$10:$Q$7501,'FILL RATE MANDATORY STOCK'!BK57,'DETAIL SALES'!$AB$10:$AB$7501,"No",'DETAIL SALES'!$C$10:$C$7501,"18")</f>
        <v>0</v>
      </c>
      <c r="CW57" s="149">
        <f>COUNTIFS('DETAIL SALES'!$Q$10:$Q$7501,'FILL RATE MANDATORY STOCK'!BK57,'DETAIL SALES'!$AB$10:$AB$7501,"Full",'DETAIL SALES'!$C$10:$C$7501,"19")</f>
        <v>0</v>
      </c>
      <c r="CX57" s="149">
        <f>COUNTIFS('DETAIL SALES'!$Q$10:$Q$7501,'FILL RATE MANDATORY STOCK'!BK57,'DETAIL SALES'!$AB$10:$AB$7501,"No",'DETAIL SALES'!$C$10:$C$7501,"19")</f>
        <v>0</v>
      </c>
      <c r="CY57" s="149">
        <f>COUNTIFS('DETAIL SALES'!$Q$10:$Q$7501,'FILL RATE MANDATORY STOCK'!BK57,'DETAIL SALES'!$AB$10:$AB$7501,"Full",'DETAIL SALES'!$C$10:$C$7501,"20")</f>
        <v>0</v>
      </c>
      <c r="CZ57" s="149">
        <f>COUNTIFS('DETAIL SALES'!$Q$10:$Q$7501,'FILL RATE MANDATORY STOCK'!BK57,'DETAIL SALES'!$AB$10:$AB$7501,"No",'DETAIL SALES'!$C$10:$C$7501,"20")</f>
        <v>0</v>
      </c>
      <c r="DA57" s="316">
        <f>COUNTIFS('DETAIL SALES'!$Q$10:$Q$7501,'FILL RATE MANDATORY STOCK'!BK57,'DETAIL SALES'!$AB$10:$AB$7501,"Full",'DETAIL SALES'!$C$10:$C$7501,"21")</f>
        <v>0</v>
      </c>
      <c r="DB57" s="316">
        <f>COUNTIFS('DETAIL SALES'!$Q$10:$Q$7501,'FILL RATE MANDATORY STOCK'!BK57,'DETAIL SALES'!$AB$10:$AB$7501,"No",'DETAIL SALES'!$C$10:$C$7501,"21")</f>
        <v>0</v>
      </c>
      <c r="DC57" s="149">
        <f>COUNTIFS('DETAIL SALES'!$Q$10:$Q$7501,'FILL RATE MANDATORY STOCK'!BK57,'DETAIL SALES'!$AB$10:$AB$7501,"Full",'DETAIL SALES'!$C$10:$C$7501,"22")</f>
        <v>0</v>
      </c>
      <c r="DD57" s="149">
        <f>COUNTIFS('DETAIL SALES'!$Q$10:$Q$7501,'FILL RATE MANDATORY STOCK'!BK57,'DETAIL SALES'!$AB$10:$AB$7501,"No",'DETAIL SALES'!$C$10:$C$7501,"22")</f>
        <v>0</v>
      </c>
      <c r="DE57" s="149">
        <f>COUNTIFS('DETAIL SALES'!$Q$10:$Q$7501,'FILL RATE MANDATORY STOCK'!BK57,'DETAIL SALES'!$AB$10:$AB$7501,"Full",'DETAIL SALES'!$C$10:$C$7501,"23")</f>
        <v>0</v>
      </c>
      <c r="DF57" s="149">
        <f>COUNTIFS('DETAIL SALES'!$Q$10:$Q$7501,'FILL RATE MANDATORY STOCK'!BK57,'DETAIL SALES'!$AB$10:$AB$7501,"No",'DETAIL SALES'!$C$10:$C$7501,"23")</f>
        <v>0</v>
      </c>
      <c r="DG57" s="149">
        <f>COUNTIFS('DETAIL SALES'!$Q$10:$Q$7501,'FILL RATE MANDATORY STOCK'!BK57,'DETAIL SALES'!$AB$10:$AB$7501,"Full",'DETAIL SALES'!$C$10:$C$7501,"24")</f>
        <v>0</v>
      </c>
      <c r="DH57" s="149">
        <f>COUNTIFS('DETAIL SALES'!$Q$10:$Q$7501,'FILL RATE MANDATORY STOCK'!BK57,'DETAIL SALES'!$AB$10:$AB$7501,"No",'DETAIL SALES'!$C$10:$C$7501,"24")</f>
        <v>0</v>
      </c>
      <c r="DI57" s="149">
        <f>COUNTIFS('DETAIL SALES'!$Q$10:$Q$7501,'FILL RATE MANDATORY STOCK'!BK57,'DETAIL SALES'!$AB$10:$AB$7501,"Full",'DETAIL SALES'!$C$10:$C$7501,"25")</f>
        <v>0</v>
      </c>
      <c r="DJ57" s="149">
        <f>COUNTIFS('DETAIL SALES'!$Q$10:$Q$7501,'FILL RATE MANDATORY STOCK'!BK57,'DETAIL SALES'!$AB$10:$AB$7501,"No",'DETAIL SALES'!$C$10:$C$7501,"25")</f>
        <v>0</v>
      </c>
      <c r="DK57" s="149">
        <f>COUNTIFS('DETAIL SALES'!$Q$10:$Q$7501,'FILL RATE MANDATORY STOCK'!BK57,'DETAIL SALES'!$AB$10:$AB$7501,"Full",'DETAIL SALES'!$C$10:$C$7501,"26")</f>
        <v>0</v>
      </c>
      <c r="DL57" s="149">
        <f>COUNTIFS('DETAIL SALES'!$Q$10:$Q$7501,'FILL RATE MANDATORY STOCK'!BK57,'DETAIL SALES'!$AB$10:$AB$7501,"No",'DETAIL SALES'!$C$10:$C$7501,"26")</f>
        <v>0</v>
      </c>
      <c r="DM57" s="149">
        <f>COUNTIFS('DETAIL SALES'!$Q$10:$Q$7501,'FILL RATE MANDATORY STOCK'!BK57,'DETAIL SALES'!$AB$10:$AB$7501,"Full",'DETAIL SALES'!$C$10:$C$7501,"27")</f>
        <v>0</v>
      </c>
      <c r="DN57" s="149">
        <f>COUNTIFS('DETAIL SALES'!$Q$10:$Q$7501,'FILL RATE MANDATORY STOCK'!BK57,'DETAIL SALES'!$AB$10:$AB$7501,"No",'DETAIL SALES'!$C$10:$C$7501,"27")</f>
        <v>0</v>
      </c>
      <c r="DO57" s="316">
        <f>COUNTIFS('DETAIL SALES'!$Q$10:$Q$7501,'FILL RATE MANDATORY STOCK'!BK57,'DETAIL SALES'!$AB$10:$AB$7501,"Full",'DETAIL SALES'!$C$10:$C$7501,"28")</f>
        <v>0</v>
      </c>
      <c r="DP57" s="316">
        <f>COUNTIFS('DETAIL SALES'!$Q$10:$Q$7501,'FILL RATE MANDATORY STOCK'!BK57,'DETAIL SALES'!$AB$10:$AB$7501,"No",'DETAIL SALES'!$C$10:$C$7501,"28")</f>
        <v>0</v>
      </c>
      <c r="DQ57" s="149">
        <f>COUNTIFS('DETAIL SALES'!$Q$10:$Q$7501,'FILL RATE MANDATORY STOCK'!BK57,'DETAIL SALES'!$AB$10:$AB$7501,"Full",'DETAIL SALES'!$C$10:$C$7501,"29")</f>
        <v>0</v>
      </c>
      <c r="DR57" s="149">
        <f>COUNTIFS('DETAIL SALES'!$Q$10:$Q$7501,'FILL RATE MANDATORY STOCK'!BK57,'DETAIL SALES'!$AB$10:$AB$7501,"No",'DETAIL SALES'!$C$10:$C$7501,"29")</f>
        <v>0</v>
      </c>
      <c r="DS57" s="149">
        <f>COUNTIFS('DETAIL SALES'!$Q$10:$Q$7501,'FILL RATE MANDATORY STOCK'!BK57,'DETAIL SALES'!$AB$10:$AB$7501,"Full",'DETAIL SALES'!$C$10:$C$7501,"30")</f>
        <v>0</v>
      </c>
      <c r="DT57" s="149">
        <f>COUNTIFS('DETAIL SALES'!$Q$10:$Q$7501,'FILL RATE MANDATORY STOCK'!BK57,'DETAIL SALES'!$AB$10:$AB$7501,"No",'DETAIL SALES'!$C$10:$C$7501,"30")</f>
        <v>0</v>
      </c>
      <c r="DU57" s="149">
        <f>COUNTIFS('DETAIL SALES'!$Q$10:$Q$7501,'FILL RATE MANDATORY STOCK'!\,'DETAIL SALES'!$AB$10:$AB$7501,"Full",'DETAIL SALES'!$C$10:$C$7501,"31")</f>
        <v>0</v>
      </c>
      <c r="DV57" s="153">
        <f>COUNTIFS('DETAIL SALES'!$Q$10:$Q$7501,'FILL RATE MANDATORY STOCK'!BK57,'DETAIL SALES'!$AB$10:$AB$7501,"No",'DETAIL SALES'!$C$10:$C$7501,"31")</f>
        <v>0</v>
      </c>
      <c r="DW57" s="271">
        <f t="shared" si="17"/>
        <v>0</v>
      </c>
      <c r="DX57" s="150">
        <f t="shared" si="17"/>
        <v>0</v>
      </c>
      <c r="DY57" s="150">
        <f t="shared" si="18"/>
        <v>0</v>
      </c>
      <c r="DZ57" s="272" t="e">
        <f t="shared" si="19"/>
        <v>#DIV/0!</v>
      </c>
    </row>
    <row r="58" spans="1:130" s="141" customFormat="1">
      <c r="A58" s="134">
        <v>49</v>
      </c>
      <c r="B58" s="286"/>
      <c r="C58" s="146">
        <f t="shared" si="8"/>
        <v>0</v>
      </c>
      <c r="D58" s="146">
        <f t="shared" si="9"/>
        <v>1</v>
      </c>
      <c r="E58" s="146">
        <f t="shared" si="10"/>
        <v>1900</v>
      </c>
      <c r="F58" s="287"/>
      <c r="G58" s="287"/>
      <c r="H58" s="287"/>
      <c r="I58" s="288"/>
      <c r="J58" s="287"/>
      <c r="K58" s="288"/>
      <c r="L58" s="134"/>
      <c r="M58" s="133"/>
      <c r="N58" s="288"/>
      <c r="O58" s="134"/>
      <c r="P58" s="166"/>
      <c r="Q58" s="289"/>
      <c r="R58" s="165"/>
      <c r="S58" s="290"/>
      <c r="T58" s="290"/>
      <c r="U58" s="290"/>
      <c r="V58" s="290"/>
      <c r="W58" s="166"/>
      <c r="X58" s="87"/>
      <c r="Y58" s="418">
        <f t="shared" si="11"/>
        <v>0</v>
      </c>
      <c r="Z58" s="291">
        <f t="shared" si="12"/>
        <v>0</v>
      </c>
      <c r="AA58" s="163"/>
      <c r="AB58" s="177" t="str">
        <f t="shared" si="13"/>
        <v/>
      </c>
      <c r="AC58" s="283" t="str">
        <f t="shared" si="14"/>
        <v/>
      </c>
      <c r="AD58" s="283" t="str">
        <f t="shared" si="15"/>
        <v/>
      </c>
      <c r="AE58" s="163"/>
      <c r="AF58" s="162"/>
      <c r="AP58" s="390">
        <v>7</v>
      </c>
      <c r="AQ58" s="386"/>
      <c r="AR58" s="386"/>
      <c r="AS58" s="386"/>
      <c r="AT58" s="386"/>
      <c r="AU58" s="386"/>
      <c r="AV58" s="386"/>
      <c r="AW58" s="386"/>
      <c r="BD58" s="784"/>
      <c r="BE58" s="103">
        <f>MAX(BE34:BE57)+1</f>
        <v>45</v>
      </c>
      <c r="BF58" s="103" t="s">
        <v>327</v>
      </c>
      <c r="BG58" s="103" t="s">
        <v>302</v>
      </c>
      <c r="BH58" s="155" t="s">
        <v>151</v>
      </c>
      <c r="BI58" s="228" t="e">
        <f>VLOOKUP(BH58,#REF!,8,FALSE)</f>
        <v>#REF!</v>
      </c>
      <c r="BJ58" s="225">
        <v>120000</v>
      </c>
      <c r="BK58" s="158">
        <v>1</v>
      </c>
      <c r="BL58" s="158">
        <v>0.5</v>
      </c>
      <c r="BM58" s="595">
        <f>COUNTIFS('DETAIL SALES'!$Q$10:$Q$7501,'FILL RATE MANDATORY STOCK'!BK58,'DETAIL SALES'!$AB$10:$AB$7501,"Full",'DETAIL SALES'!$C$10:$C$7501,"1")</f>
        <v>0</v>
      </c>
      <c r="BN58" s="155">
        <f>COUNTIFS('DETAIL SALES'!$Q$10:$Q$7501,'FILL RATE MANDATORY STOCK'!BK58,'DETAIL SALES'!$AB$10:$AB$7501,"No",'DETAIL SALES'!$C$10:$C$7501,"1")</f>
        <v>0</v>
      </c>
      <c r="BO58" s="155">
        <f>COUNTIFS('DETAIL SALES'!$Q$10:$Q$7501,'FILL RATE MANDATORY STOCK'!BK58,'DETAIL SALES'!$AB$10:$AB$7501,"Full",'DETAIL SALES'!$C$10:$C$7501,"2")</f>
        <v>0</v>
      </c>
      <c r="BP58" s="155">
        <f>COUNTIFS('DETAIL SALES'!$Q$10:$Q$7501,'FILL RATE MANDATORY STOCK'!BK58,'DETAIL SALES'!$AB$10:$AB$7501,"No",'DETAIL SALES'!$C$10:$C$7501,"2")</f>
        <v>0</v>
      </c>
      <c r="BQ58" s="155">
        <f>COUNTIFS('DETAIL SALES'!$Q$10:$Q$7501,'FILL RATE MANDATORY STOCK'!BK58,'DETAIL SALES'!$AB$10:$AB$7501,"Full",'DETAIL SALES'!$C$10:$C$7501,"3")</f>
        <v>0</v>
      </c>
      <c r="BR58" s="155">
        <f>COUNTIFS('DETAIL SALES'!$Q$10:$Q$7501,'FILL RATE MANDATORY STOCK'!BK58,'DETAIL SALES'!$AB$10:$AB$7501,"No",'DETAIL SALES'!$C$10:$C$7501,"3")</f>
        <v>0</v>
      </c>
      <c r="BS58" s="155">
        <f>COUNTIFS('DETAIL SALES'!$Q$10:$Q$7501,'FILL RATE MANDATORY STOCK'!BK58,'DETAIL SALES'!$AB$10:$AB$7501,"Full",'DETAIL SALES'!$C$10:$C$7501,"4")</f>
        <v>0</v>
      </c>
      <c r="BT58" s="155">
        <f>COUNTIFS('DETAIL SALES'!$Q$10:$Q$7501,'FILL RATE MANDATORY STOCK'!BK58,'DETAIL SALES'!$AB$10:$AB$7501,"No",'DETAIL SALES'!$C$10:$C$7501,"4")</f>
        <v>0</v>
      </c>
      <c r="BU58" s="155">
        <f>COUNTIFS('DETAIL SALES'!$Q$10:$Q$7501,'FILL RATE MANDATORY STOCK'!BK58,'DETAIL SALES'!$AB$10:$AB$7501,"Full",'DETAIL SALES'!$C$10:$C$7501,"5")</f>
        <v>0</v>
      </c>
      <c r="BV58" s="155">
        <f>COUNTIFS('DETAIL SALES'!$Q$10:$Q$7501,'FILL RATE MANDATORY STOCK'!BK58,'DETAIL SALES'!$AB$10:$AB$7501,"No",'DETAIL SALES'!$C$10:$C$7501,"5")</f>
        <v>0</v>
      </c>
      <c r="BW58" s="155">
        <f>COUNTIFS('DETAIL SALES'!$Q$10:$Q$7501,'FILL RATE MANDATORY STOCK'!BK58,'DETAIL SALES'!$AB$10:$AB$7501,"Full",'DETAIL SALES'!$C$10:$C$7501,"6")</f>
        <v>0</v>
      </c>
      <c r="BX58" s="155">
        <f>COUNTIFS('DETAIL SALES'!$Q$10:$Q$7501,'FILL RATE MANDATORY STOCK'!BK58,'DETAIL SALES'!$AB$10:$AB$7501,"No",'DETAIL SALES'!$C$10:$C$7501,"6")</f>
        <v>0</v>
      </c>
      <c r="BY58" s="318">
        <f>COUNTIFS('DETAIL SALES'!$Q$10:$Q$7501,'FILL RATE MANDATORY STOCK'!BK58,'DETAIL SALES'!$AB$10:$AB$7501,"Full",'DETAIL SALES'!$C$10:$C$7501,"7")</f>
        <v>0</v>
      </c>
      <c r="BZ58" s="318">
        <f>COUNTIFS('DETAIL SALES'!$Q$10:$Q$7501,'FILL RATE MANDATORY STOCK'!BK58,'DETAIL SALES'!$AB$10:$AB$7501,"No",'DETAIL SALES'!$C$10:$C$7501,"7")</f>
        <v>0</v>
      </c>
      <c r="CA58" s="155">
        <f>COUNTIFS('DETAIL SALES'!$Q$10:$Q$7501,'FILL RATE MANDATORY STOCK'!BK58,'DETAIL SALES'!$AB$10:$AB$7501,"Full",'DETAIL SALES'!$C$10:$C$7501,"8")</f>
        <v>0</v>
      </c>
      <c r="CB58" s="155">
        <f>COUNTIFS('DETAIL SALES'!$Q$10:$Q$7501,'FILL RATE MANDATORY STOCK'!BK58,'DETAIL SALES'!$AB$10:$AB$7501,"No",'DETAIL SALES'!$C$10:$C$7501,"8")</f>
        <v>0</v>
      </c>
      <c r="CC58" s="155">
        <f>COUNTIFS('DETAIL SALES'!$Q$10:$Q$7501,'FILL RATE MANDATORY STOCK'!BK58,'DETAIL SALES'!$AB$10:$AB$7501,"Full",'DETAIL SALES'!$C$10:$C$7501,"9")</f>
        <v>0</v>
      </c>
      <c r="CD58" s="155">
        <f>COUNTIFS('DETAIL SALES'!$Q$10:$Q$7501,'FILL RATE MANDATORY STOCK'!BK58,'DETAIL SALES'!$AB$10:$AB$7501,"No",'DETAIL SALES'!$C$10:$C$7501,"9")</f>
        <v>0</v>
      </c>
      <c r="CE58" s="155">
        <f>COUNTIFS('DETAIL SALES'!$Q$10:$Q$7501,'FILL RATE MANDATORY STOCK'!BK58,'DETAIL SALES'!$AB$10:$AB$7501,"Full",'DETAIL SALES'!$C$10:$C$7501,"10")</f>
        <v>0</v>
      </c>
      <c r="CF58" s="155">
        <f>COUNTIFS('DETAIL SALES'!$Q$10:$Q$7501,'FILL RATE MANDATORY STOCK'!BK58,'DETAIL SALES'!$AB$10:$AB$7501,"No",'DETAIL SALES'!$C$10:$C$7501,"10")</f>
        <v>0</v>
      </c>
      <c r="CG58" s="155">
        <f>COUNTIFS('DETAIL SALES'!$Q$10:$Q$7501,'FILL RATE MANDATORY STOCK'!BK58,'DETAIL SALES'!$AB$10:$AB$7501,"Full",'DETAIL SALES'!$C$10:$C$7501,"11")</f>
        <v>0</v>
      </c>
      <c r="CH58" s="155">
        <f>COUNTIFS('DETAIL SALES'!$Q$10:$Q$7501,'FILL RATE MANDATORY STOCK'!BK58,'DETAIL SALES'!$AB$10:$AB$7501,"No",'DETAIL SALES'!$C$10:$C$7501,"11")</f>
        <v>0</v>
      </c>
      <c r="CI58" s="155">
        <f>COUNTIFS('DETAIL SALES'!$Q$10:$Q$7501,'FILL RATE MANDATORY STOCK'!BK58,'DETAIL SALES'!$AB$10:$AB$7501,"Full",'DETAIL SALES'!$C$10:$C$7501,"12")</f>
        <v>0</v>
      </c>
      <c r="CJ58" s="155">
        <f>COUNTIFS('DETAIL SALES'!$Q$10:$Q$7501,'FILL RATE MANDATORY STOCK'!BK58,'DETAIL SALES'!$AB$10:$AB$7501,"No",'DETAIL SALES'!$C$10:$C$7501,"12")</f>
        <v>0</v>
      </c>
      <c r="CK58" s="155">
        <f>COUNTIFS('DETAIL SALES'!$Q$10:$Q$7501,'FILL RATE MANDATORY STOCK'!BK58,'DETAIL SALES'!$AB$10:$AB$7501,"Full",'DETAIL SALES'!$C$10:$C$7501,"13")</f>
        <v>0</v>
      </c>
      <c r="CL58" s="155">
        <f>COUNTIFS('DETAIL SALES'!$Q$10:$Q$7501,'FILL RATE MANDATORY STOCK'!BK58,'DETAIL SALES'!$AB$10:$AB$7501,"No",'DETAIL SALES'!$C$10:$C$7501,"13")</f>
        <v>0</v>
      </c>
      <c r="CM58" s="318">
        <f>COUNTIFS('DETAIL SALES'!$Q$10:$Q$7501,'FILL RATE MANDATORY STOCK'!BK58,'DETAIL SALES'!$AB$10:$AB$7501,"Full",'DETAIL SALES'!$C$10:$C$7501,"14")</f>
        <v>0</v>
      </c>
      <c r="CN58" s="318">
        <f>COUNTIFS('DETAIL SALES'!$Q$10:$Q$7501,'FILL RATE MANDATORY STOCK'!BK58,'DETAIL SALES'!$AB$10:$AB$7501,"No",'DETAIL SALES'!$C$10:$C$7501,"14")</f>
        <v>0</v>
      </c>
      <c r="CO58" s="155">
        <f>COUNTIFS('DETAIL SALES'!$Q$10:$Q$7501,'FILL RATE MANDATORY STOCK'!BK58,'DETAIL SALES'!$AB$10:$AB$7501,"Full",'DETAIL SALES'!$C$10:$C$7501,"15")</f>
        <v>0</v>
      </c>
      <c r="CP58" s="155">
        <f>COUNTIFS('DETAIL SALES'!$Q$10:$Q$7501,'FILL RATE MANDATORY STOCK'!BK58,'DETAIL SALES'!$AB$10:$AB$7501,"No",'DETAIL SALES'!$C$10:$C$7501,"15")</f>
        <v>0</v>
      </c>
      <c r="CQ58" s="155">
        <f>COUNTIFS('DETAIL SALES'!$Q$10:$Q$7501,'FILL RATE MANDATORY STOCK'!BK58,'DETAIL SALES'!$AB$10:$AB$7501,"Full",'DETAIL SALES'!$C$10:$C$7501,"16")</f>
        <v>0</v>
      </c>
      <c r="CR58" s="155">
        <f>COUNTIFS('DETAIL SALES'!$Q$10:$Q$7501,'FILL RATE MANDATORY STOCK'!BK58,'DETAIL SALES'!$AB$10:$AB$7501,"No",'DETAIL SALES'!$C$10:$C$7501,"16")</f>
        <v>0</v>
      </c>
      <c r="CS58" s="155">
        <f>COUNTIFS('DETAIL SALES'!$Q$10:$Q$7501,'FILL RATE MANDATORY STOCK'!BK58,'DETAIL SALES'!$AB$10:$AB$7501,"Full",'DETAIL SALES'!$C$10:$C$7501,"17")</f>
        <v>0</v>
      </c>
      <c r="CT58" s="155">
        <f>COUNTIFS('DETAIL SALES'!$Q$10:$Q$7501,'FILL RATE MANDATORY STOCK'!BK58,'DETAIL SALES'!$AB$10:$AB$7501,"No",'DETAIL SALES'!$C$10:$C$7501,"17")</f>
        <v>0</v>
      </c>
      <c r="CU58" s="155">
        <f>COUNTIFS('DETAIL SALES'!$Q$10:$Q$7501,'FILL RATE MANDATORY STOCK'!BK58,'DETAIL SALES'!$AB$10:$AB$7501,"Full",'DETAIL SALES'!$C$10:$C$7501,"18")</f>
        <v>0</v>
      </c>
      <c r="CV58" s="155">
        <f>COUNTIFS('DETAIL SALES'!$Q$10:$Q$7501,'FILL RATE MANDATORY STOCK'!BK58,'DETAIL SALES'!$AB$10:$AB$7501,"No",'DETAIL SALES'!$C$10:$C$7501,"18")</f>
        <v>0</v>
      </c>
      <c r="CW58" s="155">
        <f>COUNTIFS('DETAIL SALES'!$Q$10:$Q$7501,'FILL RATE MANDATORY STOCK'!BK58,'DETAIL SALES'!$AB$10:$AB$7501,"Full",'DETAIL SALES'!$C$10:$C$7501,"19")</f>
        <v>0</v>
      </c>
      <c r="CX58" s="155">
        <f>COUNTIFS('DETAIL SALES'!$Q$10:$Q$7501,'FILL RATE MANDATORY STOCK'!BK58,'DETAIL SALES'!$AB$10:$AB$7501,"No",'DETAIL SALES'!$C$10:$C$7501,"19")</f>
        <v>0</v>
      </c>
      <c r="CY58" s="155">
        <f>COUNTIFS('DETAIL SALES'!$Q$10:$Q$7501,'FILL RATE MANDATORY STOCK'!BK58,'DETAIL SALES'!$AB$10:$AB$7501,"Full",'DETAIL SALES'!$C$10:$C$7501,"20")</f>
        <v>0</v>
      </c>
      <c r="CZ58" s="155">
        <f>COUNTIFS('DETAIL SALES'!$Q$10:$Q$7501,'FILL RATE MANDATORY STOCK'!BK58,'DETAIL SALES'!$AB$10:$AB$7501,"No",'DETAIL SALES'!$C$10:$C$7501,"20")</f>
        <v>0</v>
      </c>
      <c r="DA58" s="318">
        <f>COUNTIFS('DETAIL SALES'!$Q$10:$Q$7501,'FILL RATE MANDATORY STOCK'!BK58,'DETAIL SALES'!$AB$10:$AB$7501,"Full",'DETAIL SALES'!$C$10:$C$7501,"21")</f>
        <v>0</v>
      </c>
      <c r="DB58" s="318">
        <f>COUNTIFS('DETAIL SALES'!$Q$10:$Q$7501,'FILL RATE MANDATORY STOCK'!BK58,'DETAIL SALES'!$AB$10:$AB$7501,"No",'DETAIL SALES'!$C$10:$C$7501,"21")</f>
        <v>0</v>
      </c>
      <c r="DC58" s="155">
        <f>COUNTIFS('DETAIL SALES'!$Q$10:$Q$7501,'FILL RATE MANDATORY STOCK'!BK58,'DETAIL SALES'!$AB$10:$AB$7501,"Full",'DETAIL SALES'!$C$10:$C$7501,"22")</f>
        <v>0</v>
      </c>
      <c r="DD58" s="155">
        <f>COUNTIFS('DETAIL SALES'!$Q$10:$Q$7501,'FILL RATE MANDATORY STOCK'!BK58,'DETAIL SALES'!$AB$10:$AB$7501,"No",'DETAIL SALES'!$C$10:$C$7501,"22")</f>
        <v>0</v>
      </c>
      <c r="DE58" s="155">
        <f>COUNTIFS('DETAIL SALES'!$Q$10:$Q$7501,'FILL RATE MANDATORY STOCK'!BK58,'DETAIL SALES'!$AB$10:$AB$7501,"Full",'DETAIL SALES'!$C$10:$C$7501,"23")</f>
        <v>0</v>
      </c>
      <c r="DF58" s="155">
        <f>COUNTIFS('DETAIL SALES'!$Q$10:$Q$7501,'FILL RATE MANDATORY STOCK'!BK58,'DETAIL SALES'!$AB$10:$AB$7501,"No",'DETAIL SALES'!$C$10:$C$7501,"23")</f>
        <v>0</v>
      </c>
      <c r="DG58" s="155">
        <f>COUNTIFS('DETAIL SALES'!$Q$10:$Q$7501,'FILL RATE MANDATORY STOCK'!BK58,'DETAIL SALES'!$AB$10:$AB$7501,"Full",'DETAIL SALES'!$C$10:$C$7501,"24")</f>
        <v>0</v>
      </c>
      <c r="DH58" s="155">
        <f>COUNTIFS('DETAIL SALES'!$Q$10:$Q$7501,'FILL RATE MANDATORY STOCK'!BK58,'DETAIL SALES'!$AB$10:$AB$7501,"No",'DETAIL SALES'!$C$10:$C$7501,"24")</f>
        <v>0</v>
      </c>
      <c r="DI58" s="155">
        <f>COUNTIFS('DETAIL SALES'!$Q$10:$Q$7501,'FILL RATE MANDATORY STOCK'!BK58,'DETAIL SALES'!$AB$10:$AB$7501,"Full",'DETAIL SALES'!$C$10:$C$7501,"25")</f>
        <v>0</v>
      </c>
      <c r="DJ58" s="155">
        <f>COUNTIFS('DETAIL SALES'!$Q$10:$Q$7501,'FILL RATE MANDATORY STOCK'!BK58,'DETAIL SALES'!$AB$10:$AB$7501,"No",'DETAIL SALES'!$C$10:$C$7501,"25")</f>
        <v>0</v>
      </c>
      <c r="DK58" s="155">
        <f>COUNTIFS('DETAIL SALES'!$Q$10:$Q$7501,'FILL RATE MANDATORY STOCK'!BK58,'DETAIL SALES'!$AB$10:$AB$7501,"Full",'DETAIL SALES'!$C$10:$C$7501,"26")</f>
        <v>0</v>
      </c>
      <c r="DL58" s="155">
        <f>COUNTIFS('DETAIL SALES'!$Q$10:$Q$7501,'FILL RATE MANDATORY STOCK'!BK58,'DETAIL SALES'!$AB$10:$AB$7501,"No",'DETAIL SALES'!$C$10:$C$7501,"26")</f>
        <v>0</v>
      </c>
      <c r="DM58" s="155">
        <f>COUNTIFS('DETAIL SALES'!$Q$10:$Q$7501,'FILL RATE MANDATORY STOCK'!BK58,'DETAIL SALES'!$AB$10:$AB$7501,"Full",'DETAIL SALES'!$C$10:$C$7501,"27")</f>
        <v>0</v>
      </c>
      <c r="DN58" s="155">
        <f>COUNTIFS('DETAIL SALES'!$Q$10:$Q$7501,'FILL RATE MANDATORY STOCK'!BK58,'DETAIL SALES'!$AB$10:$AB$7501,"No",'DETAIL SALES'!$C$10:$C$7501,"27")</f>
        <v>0</v>
      </c>
      <c r="DO58" s="318">
        <f>COUNTIFS('DETAIL SALES'!$Q$10:$Q$7501,'FILL RATE MANDATORY STOCK'!BK58,'DETAIL SALES'!$AB$10:$AB$7501,"Full",'DETAIL SALES'!$C$10:$C$7501,"28")</f>
        <v>0</v>
      </c>
      <c r="DP58" s="318">
        <f>COUNTIFS('DETAIL SALES'!$Q$10:$Q$7501,'FILL RATE MANDATORY STOCK'!BK58,'DETAIL SALES'!$AB$10:$AB$7501,"No",'DETAIL SALES'!$C$10:$C$7501,"28")</f>
        <v>0</v>
      </c>
      <c r="DQ58" s="155">
        <f>COUNTIFS('DETAIL SALES'!$Q$10:$Q$7501,'FILL RATE MANDATORY STOCK'!BK58,'DETAIL SALES'!$AB$10:$AB$7501,"Full",'DETAIL SALES'!$C$10:$C$7501,"29")</f>
        <v>0</v>
      </c>
      <c r="DR58" s="155">
        <f>COUNTIFS('DETAIL SALES'!$Q$10:$Q$7501,'FILL RATE MANDATORY STOCK'!BK58,'DETAIL SALES'!$AB$10:$AB$7501,"No",'DETAIL SALES'!$C$10:$C$7501,"29")</f>
        <v>0</v>
      </c>
      <c r="DS58" s="155">
        <f>COUNTIFS('DETAIL SALES'!$Q$10:$Q$7501,'FILL RATE MANDATORY STOCK'!BK58,'DETAIL SALES'!$AB$10:$AB$7501,"Full",'DETAIL SALES'!$C$10:$C$7501,"30")</f>
        <v>0</v>
      </c>
      <c r="DT58" s="155">
        <f>COUNTIFS('DETAIL SALES'!$Q$10:$Q$7501,'FILL RATE MANDATORY STOCK'!BK58,'DETAIL SALES'!$AB$10:$AB$7501,"No",'DETAIL SALES'!$C$10:$C$7501,"30")</f>
        <v>0</v>
      </c>
      <c r="DU58" s="155">
        <f>COUNTIFS('DETAIL SALES'!$Q$10:$Q$7501,'FILL RATE MANDATORY STOCK'!\,'DETAIL SALES'!$AB$10:$AB$7501,"Full",'DETAIL SALES'!$C$10:$C$7501,"31")</f>
        <v>0</v>
      </c>
      <c r="DV58" s="158">
        <f>COUNTIFS('DETAIL SALES'!$Q$10:$Q$7501,'FILL RATE MANDATORY STOCK'!BK58,'DETAIL SALES'!$AB$10:$AB$7501,"No",'DETAIL SALES'!$C$10:$C$7501,"31")</f>
        <v>0</v>
      </c>
      <c r="DW58" s="273">
        <f t="shared" si="17"/>
        <v>0</v>
      </c>
      <c r="DX58" s="161">
        <f t="shared" si="17"/>
        <v>0</v>
      </c>
      <c r="DY58" s="161">
        <f t="shared" si="18"/>
        <v>0</v>
      </c>
      <c r="DZ58" s="274" t="e">
        <f t="shared" si="19"/>
        <v>#DIV/0!</v>
      </c>
    </row>
    <row r="59" spans="1:130" s="141" customFormat="1">
      <c r="A59" s="134">
        <v>50</v>
      </c>
      <c r="B59" s="286"/>
      <c r="C59" s="146">
        <f t="shared" si="8"/>
        <v>0</v>
      </c>
      <c r="D59" s="146">
        <f t="shared" si="9"/>
        <v>1</v>
      </c>
      <c r="E59" s="146">
        <f t="shared" si="10"/>
        <v>1900</v>
      </c>
      <c r="F59" s="287"/>
      <c r="G59" s="287"/>
      <c r="H59" s="287"/>
      <c r="I59" s="288"/>
      <c r="J59" s="287"/>
      <c r="K59" s="288"/>
      <c r="L59" s="134"/>
      <c r="M59" s="133"/>
      <c r="N59" s="288"/>
      <c r="O59" s="134"/>
      <c r="P59" s="166"/>
      <c r="Q59" s="289"/>
      <c r="R59" s="165"/>
      <c r="S59" s="290"/>
      <c r="T59" s="290"/>
      <c r="U59" s="290"/>
      <c r="V59" s="290"/>
      <c r="W59" s="166"/>
      <c r="X59" s="87"/>
      <c r="Y59" s="418">
        <f t="shared" si="11"/>
        <v>0</v>
      </c>
      <c r="Z59" s="291">
        <f t="shared" si="12"/>
        <v>0</v>
      </c>
      <c r="AA59" s="163"/>
      <c r="AB59" s="177" t="str">
        <f t="shared" si="13"/>
        <v/>
      </c>
      <c r="AC59" s="283" t="str">
        <f t="shared" si="14"/>
        <v/>
      </c>
      <c r="AD59" s="283" t="str">
        <f t="shared" si="15"/>
        <v/>
      </c>
      <c r="AE59" s="163"/>
      <c r="AF59" s="162"/>
      <c r="AP59" s="390">
        <v>8</v>
      </c>
      <c r="AQ59" s="386"/>
      <c r="AR59" s="386"/>
      <c r="AS59" s="386"/>
      <c r="AT59" s="386"/>
      <c r="AU59" s="386"/>
      <c r="AV59" s="386"/>
      <c r="AW59" s="386"/>
      <c r="BD59" s="784"/>
      <c r="BE59" s="104" t="s">
        <v>330</v>
      </c>
      <c r="BF59" s="99"/>
      <c r="BG59" s="99"/>
      <c r="BH59" s="148"/>
      <c r="BI59" s="230"/>
      <c r="BJ59" s="226"/>
      <c r="BK59" s="159"/>
      <c r="BL59" s="159">
        <v>0</v>
      </c>
      <c r="BM59" s="596">
        <f>COUNTIFS('DETAIL SALES'!$Q$10:$Q$7501,'FILL RATE MANDATORY STOCK'!BK59,'DETAIL SALES'!$AB$10:$AB$7501,"Full",'DETAIL SALES'!$C$10:$C$7501,"1")</f>
        <v>0</v>
      </c>
      <c r="BN59" s="167">
        <f>COUNTIFS('DETAIL SALES'!$Q$10:$Q$7501,'FILL RATE MANDATORY STOCK'!BK59,'DETAIL SALES'!$AB$10:$AB$7501,"No",'DETAIL SALES'!$C$10:$C$7501,"1")</f>
        <v>0</v>
      </c>
      <c r="BO59" s="167">
        <f>COUNTIFS('DETAIL SALES'!$Q$10:$Q$7501,'FILL RATE MANDATORY STOCK'!BK59,'DETAIL SALES'!$AB$10:$AB$7501,"Full",'DETAIL SALES'!$C$10:$C$7501,"2")</f>
        <v>0</v>
      </c>
      <c r="BP59" s="167">
        <f>COUNTIFS('DETAIL SALES'!$Q$10:$Q$7501,'FILL RATE MANDATORY STOCK'!BK59,'DETAIL SALES'!$AB$10:$AB$7501,"No",'DETAIL SALES'!$C$10:$C$7501,"2")</f>
        <v>0</v>
      </c>
      <c r="BQ59" s="167">
        <f>COUNTIFS('DETAIL SALES'!$Q$10:$Q$7501,'FILL RATE MANDATORY STOCK'!BK59,'DETAIL SALES'!$AB$10:$AB$7501,"Full",'DETAIL SALES'!$C$10:$C$7501,"3")</f>
        <v>0</v>
      </c>
      <c r="BR59" s="167">
        <f>COUNTIFS('DETAIL SALES'!$Q$10:$Q$7501,'FILL RATE MANDATORY STOCK'!BK59,'DETAIL SALES'!$AB$10:$AB$7501,"No",'DETAIL SALES'!$C$10:$C$7501,"3")</f>
        <v>0</v>
      </c>
      <c r="BS59" s="167">
        <f>COUNTIFS('DETAIL SALES'!$Q$10:$Q$7501,'FILL RATE MANDATORY STOCK'!BK59,'DETAIL SALES'!$AB$10:$AB$7501,"Full",'DETAIL SALES'!$C$10:$C$7501,"4")</f>
        <v>0</v>
      </c>
      <c r="BT59" s="167">
        <f>COUNTIFS('DETAIL SALES'!$Q$10:$Q$7501,'FILL RATE MANDATORY STOCK'!BK59,'DETAIL SALES'!$AB$10:$AB$7501,"No",'DETAIL SALES'!$C$10:$C$7501,"4")</f>
        <v>0</v>
      </c>
      <c r="BU59" s="167">
        <f>COUNTIFS('DETAIL SALES'!$Q$10:$Q$7501,'FILL RATE MANDATORY STOCK'!BK59,'DETAIL SALES'!$AB$10:$AB$7501,"Full",'DETAIL SALES'!$C$10:$C$7501,"5")</f>
        <v>0</v>
      </c>
      <c r="BV59" s="167">
        <f>COUNTIFS('DETAIL SALES'!$Q$10:$Q$7501,'FILL RATE MANDATORY STOCK'!BK59,'DETAIL SALES'!$AB$10:$AB$7501,"No",'DETAIL SALES'!$C$10:$C$7501,"5")</f>
        <v>0</v>
      </c>
      <c r="BW59" s="167">
        <f>COUNTIFS('DETAIL SALES'!$Q$10:$Q$7501,'FILL RATE MANDATORY STOCK'!BK59,'DETAIL SALES'!$AB$10:$AB$7501,"Full",'DETAIL SALES'!$C$10:$C$7501,"6")</f>
        <v>0</v>
      </c>
      <c r="BX59" s="167">
        <f>COUNTIFS('DETAIL SALES'!$Q$10:$Q$7501,'FILL RATE MANDATORY STOCK'!BK59,'DETAIL SALES'!$AB$10:$AB$7501,"No",'DETAIL SALES'!$C$10:$C$7501,"6")</f>
        <v>0</v>
      </c>
      <c r="BY59" s="320">
        <f>COUNTIFS('DETAIL SALES'!$Q$10:$Q$7501,'FILL RATE MANDATORY STOCK'!BK59,'DETAIL SALES'!$AB$10:$AB$7501,"Full",'DETAIL SALES'!$C$10:$C$7501,"7")</f>
        <v>0</v>
      </c>
      <c r="BZ59" s="320">
        <f>COUNTIFS('DETAIL SALES'!$Q$10:$Q$7501,'FILL RATE MANDATORY STOCK'!BK59,'DETAIL SALES'!$AB$10:$AB$7501,"No",'DETAIL SALES'!$C$10:$C$7501,"7")</f>
        <v>0</v>
      </c>
      <c r="CA59" s="167">
        <f>COUNTIFS('DETAIL SALES'!$Q$10:$Q$7501,'FILL RATE MANDATORY STOCK'!BK59,'DETAIL SALES'!$AB$10:$AB$7501,"Full",'DETAIL SALES'!$C$10:$C$7501,"8")</f>
        <v>0</v>
      </c>
      <c r="CB59" s="167">
        <f>COUNTIFS('DETAIL SALES'!$Q$10:$Q$7501,'FILL RATE MANDATORY STOCK'!BK59,'DETAIL SALES'!$AB$10:$AB$7501,"No",'DETAIL SALES'!$C$10:$C$7501,"8")</f>
        <v>0</v>
      </c>
      <c r="CC59" s="167">
        <f>COUNTIFS('DETAIL SALES'!$Q$10:$Q$7501,'FILL RATE MANDATORY STOCK'!BK59,'DETAIL SALES'!$AB$10:$AB$7501,"Full",'DETAIL SALES'!$C$10:$C$7501,"9")</f>
        <v>0</v>
      </c>
      <c r="CD59" s="167">
        <f>COUNTIFS('DETAIL SALES'!$Q$10:$Q$7501,'FILL RATE MANDATORY STOCK'!BK59,'DETAIL SALES'!$AB$10:$AB$7501,"No",'DETAIL SALES'!$C$10:$C$7501,"9")</f>
        <v>0</v>
      </c>
      <c r="CE59" s="167">
        <f>COUNTIFS('DETAIL SALES'!$Q$10:$Q$7501,'FILL RATE MANDATORY STOCK'!BK59,'DETAIL SALES'!$AB$10:$AB$7501,"Full",'DETAIL SALES'!$C$10:$C$7501,"10")</f>
        <v>0</v>
      </c>
      <c r="CF59" s="167">
        <f>COUNTIFS('DETAIL SALES'!$Q$10:$Q$7501,'FILL RATE MANDATORY STOCK'!BK59,'DETAIL SALES'!$AB$10:$AB$7501,"No",'DETAIL SALES'!$C$10:$C$7501,"10")</f>
        <v>0</v>
      </c>
      <c r="CG59" s="167">
        <f>COUNTIFS('DETAIL SALES'!$Q$10:$Q$7501,'FILL RATE MANDATORY STOCK'!BK59,'DETAIL SALES'!$AB$10:$AB$7501,"Full",'DETAIL SALES'!$C$10:$C$7501,"11")</f>
        <v>0</v>
      </c>
      <c r="CH59" s="167">
        <f>COUNTIFS('DETAIL SALES'!$Q$10:$Q$7501,'FILL RATE MANDATORY STOCK'!BK59,'DETAIL SALES'!$AB$10:$AB$7501,"No",'DETAIL SALES'!$C$10:$C$7501,"11")</f>
        <v>0</v>
      </c>
      <c r="CI59" s="167">
        <f>COUNTIFS('DETAIL SALES'!$Q$10:$Q$7501,'FILL RATE MANDATORY STOCK'!BK59,'DETAIL SALES'!$AB$10:$AB$7501,"Full",'DETAIL SALES'!$C$10:$C$7501,"12")</f>
        <v>0</v>
      </c>
      <c r="CJ59" s="167">
        <f>COUNTIFS('DETAIL SALES'!$Q$10:$Q$7501,'FILL RATE MANDATORY STOCK'!BK59,'DETAIL SALES'!$AB$10:$AB$7501,"No",'DETAIL SALES'!$C$10:$C$7501,"12")</f>
        <v>0</v>
      </c>
      <c r="CK59" s="167">
        <f>COUNTIFS('DETAIL SALES'!$Q$10:$Q$7501,'FILL RATE MANDATORY STOCK'!BK59,'DETAIL SALES'!$AB$10:$AB$7501,"Full",'DETAIL SALES'!$C$10:$C$7501,"13")</f>
        <v>0</v>
      </c>
      <c r="CL59" s="167">
        <f>COUNTIFS('DETAIL SALES'!$Q$10:$Q$7501,'FILL RATE MANDATORY STOCK'!BK59,'DETAIL SALES'!$AB$10:$AB$7501,"No",'DETAIL SALES'!$C$10:$C$7501,"13")</f>
        <v>0</v>
      </c>
      <c r="CM59" s="320">
        <f>COUNTIFS('DETAIL SALES'!$Q$10:$Q$7501,'FILL RATE MANDATORY STOCK'!BK59,'DETAIL SALES'!$AB$10:$AB$7501,"Full",'DETAIL SALES'!$C$10:$C$7501,"14")</f>
        <v>0</v>
      </c>
      <c r="CN59" s="320">
        <f>COUNTIFS('DETAIL SALES'!$Q$10:$Q$7501,'FILL RATE MANDATORY STOCK'!BK59,'DETAIL SALES'!$AB$10:$AB$7501,"No",'DETAIL SALES'!$C$10:$C$7501,"14")</f>
        <v>0</v>
      </c>
      <c r="CO59" s="167">
        <f>COUNTIFS('DETAIL SALES'!$Q$10:$Q$7501,'FILL RATE MANDATORY STOCK'!BK59,'DETAIL SALES'!$AB$10:$AB$7501,"Full",'DETAIL SALES'!$C$10:$C$7501,"15")</f>
        <v>0</v>
      </c>
      <c r="CP59" s="167">
        <f>COUNTIFS('DETAIL SALES'!$Q$10:$Q$7501,'FILL RATE MANDATORY STOCK'!BK59,'DETAIL SALES'!$AB$10:$AB$7501,"No",'DETAIL SALES'!$C$10:$C$7501,"15")</f>
        <v>0</v>
      </c>
      <c r="CQ59" s="167">
        <f>COUNTIFS('DETAIL SALES'!$Q$10:$Q$7501,'FILL RATE MANDATORY STOCK'!BK59,'DETAIL SALES'!$AB$10:$AB$7501,"Full",'DETAIL SALES'!$C$10:$C$7501,"16")</f>
        <v>0</v>
      </c>
      <c r="CR59" s="167">
        <f>COUNTIFS('DETAIL SALES'!$Q$10:$Q$7501,'FILL RATE MANDATORY STOCK'!BK59,'DETAIL SALES'!$AB$10:$AB$7501,"No",'DETAIL SALES'!$C$10:$C$7501,"16")</f>
        <v>0</v>
      </c>
      <c r="CS59" s="167">
        <f>COUNTIFS('DETAIL SALES'!$Q$10:$Q$7501,'FILL RATE MANDATORY STOCK'!BK59,'DETAIL SALES'!$AB$10:$AB$7501,"Full",'DETAIL SALES'!$C$10:$C$7501,"17")</f>
        <v>0</v>
      </c>
      <c r="CT59" s="167">
        <f>COUNTIFS('DETAIL SALES'!$Q$10:$Q$7501,'FILL RATE MANDATORY STOCK'!BK59,'DETAIL SALES'!$AB$10:$AB$7501,"No",'DETAIL SALES'!$C$10:$C$7501,"17")</f>
        <v>0</v>
      </c>
      <c r="CU59" s="167">
        <f>COUNTIFS('DETAIL SALES'!$Q$10:$Q$7501,'FILL RATE MANDATORY STOCK'!BK59,'DETAIL SALES'!$AB$10:$AB$7501,"Full",'DETAIL SALES'!$C$10:$C$7501,"18")</f>
        <v>0</v>
      </c>
      <c r="CV59" s="167">
        <f>COUNTIFS('DETAIL SALES'!$Q$10:$Q$7501,'FILL RATE MANDATORY STOCK'!BK59,'DETAIL SALES'!$AB$10:$AB$7501,"No",'DETAIL SALES'!$C$10:$C$7501,"18")</f>
        <v>0</v>
      </c>
      <c r="CW59" s="167">
        <f>COUNTIFS('DETAIL SALES'!$Q$10:$Q$7501,'FILL RATE MANDATORY STOCK'!BK59,'DETAIL SALES'!$AB$10:$AB$7501,"Full",'DETAIL SALES'!$C$10:$C$7501,"19")</f>
        <v>0</v>
      </c>
      <c r="CX59" s="167">
        <f>COUNTIFS('DETAIL SALES'!$Q$10:$Q$7501,'FILL RATE MANDATORY STOCK'!BK59,'DETAIL SALES'!$AB$10:$AB$7501,"No",'DETAIL SALES'!$C$10:$C$7501,"19")</f>
        <v>0</v>
      </c>
      <c r="CY59" s="167">
        <f>COUNTIFS('DETAIL SALES'!$Q$10:$Q$7501,'FILL RATE MANDATORY STOCK'!BK59,'DETAIL SALES'!$AB$10:$AB$7501,"Full",'DETAIL SALES'!$C$10:$C$7501,"20")</f>
        <v>0</v>
      </c>
      <c r="CZ59" s="167">
        <f>COUNTIFS('DETAIL SALES'!$Q$10:$Q$7501,'FILL RATE MANDATORY STOCK'!BK59,'DETAIL SALES'!$AB$10:$AB$7501,"No",'DETAIL SALES'!$C$10:$C$7501,"20")</f>
        <v>0</v>
      </c>
      <c r="DA59" s="320">
        <f>COUNTIFS('DETAIL SALES'!$Q$10:$Q$7501,'FILL RATE MANDATORY STOCK'!BK59,'DETAIL SALES'!$AB$10:$AB$7501,"Full",'DETAIL SALES'!$C$10:$C$7501,"21")</f>
        <v>0</v>
      </c>
      <c r="DB59" s="320">
        <f>COUNTIFS('DETAIL SALES'!$Q$10:$Q$7501,'FILL RATE MANDATORY STOCK'!BK59,'DETAIL SALES'!$AB$10:$AB$7501,"No",'DETAIL SALES'!$C$10:$C$7501,"21")</f>
        <v>0</v>
      </c>
      <c r="DC59" s="167">
        <f>COUNTIFS('DETAIL SALES'!$Q$10:$Q$7501,'FILL RATE MANDATORY STOCK'!BK59,'DETAIL SALES'!$AB$10:$AB$7501,"Full",'DETAIL SALES'!$C$10:$C$7501,"22")</f>
        <v>0</v>
      </c>
      <c r="DD59" s="167">
        <f>COUNTIFS('DETAIL SALES'!$Q$10:$Q$7501,'FILL RATE MANDATORY STOCK'!BK59,'DETAIL SALES'!$AB$10:$AB$7501,"No",'DETAIL SALES'!$C$10:$C$7501,"22")</f>
        <v>0</v>
      </c>
      <c r="DE59" s="167">
        <f>COUNTIFS('DETAIL SALES'!$Q$10:$Q$7501,'FILL RATE MANDATORY STOCK'!BK59,'DETAIL SALES'!$AB$10:$AB$7501,"Full",'DETAIL SALES'!$C$10:$C$7501,"23")</f>
        <v>0</v>
      </c>
      <c r="DF59" s="167">
        <f>COUNTIFS('DETAIL SALES'!$Q$10:$Q$7501,'FILL RATE MANDATORY STOCK'!BK59,'DETAIL SALES'!$AB$10:$AB$7501,"No",'DETAIL SALES'!$C$10:$C$7501,"23")</f>
        <v>0</v>
      </c>
      <c r="DG59" s="167">
        <f>COUNTIFS('DETAIL SALES'!$Q$10:$Q$7501,'FILL RATE MANDATORY STOCK'!BK59,'DETAIL SALES'!$AB$10:$AB$7501,"Full",'DETAIL SALES'!$C$10:$C$7501,"24")</f>
        <v>0</v>
      </c>
      <c r="DH59" s="167">
        <f>COUNTIFS('DETAIL SALES'!$Q$10:$Q$7501,'FILL RATE MANDATORY STOCK'!BK59,'DETAIL SALES'!$AB$10:$AB$7501,"No",'DETAIL SALES'!$C$10:$C$7501,"24")</f>
        <v>0</v>
      </c>
      <c r="DI59" s="167">
        <f>COUNTIFS('DETAIL SALES'!$Q$10:$Q$7501,'FILL RATE MANDATORY STOCK'!BK59,'DETAIL SALES'!$AB$10:$AB$7501,"Full",'DETAIL SALES'!$C$10:$C$7501,"25")</f>
        <v>0</v>
      </c>
      <c r="DJ59" s="167">
        <f>COUNTIFS('DETAIL SALES'!$Q$10:$Q$7501,'FILL RATE MANDATORY STOCK'!BK59,'DETAIL SALES'!$AB$10:$AB$7501,"No",'DETAIL SALES'!$C$10:$C$7501,"25")</f>
        <v>0</v>
      </c>
      <c r="DK59" s="167">
        <f>COUNTIFS('DETAIL SALES'!$Q$10:$Q$7501,'FILL RATE MANDATORY STOCK'!BK59,'DETAIL SALES'!$AB$10:$AB$7501,"Full",'DETAIL SALES'!$C$10:$C$7501,"26")</f>
        <v>0</v>
      </c>
      <c r="DL59" s="167">
        <f>COUNTIFS('DETAIL SALES'!$Q$10:$Q$7501,'FILL RATE MANDATORY STOCK'!BK59,'DETAIL SALES'!$AB$10:$AB$7501,"No",'DETAIL SALES'!$C$10:$C$7501,"26")</f>
        <v>0</v>
      </c>
      <c r="DM59" s="167">
        <f>COUNTIFS('DETAIL SALES'!$Q$10:$Q$7501,'FILL RATE MANDATORY STOCK'!BK59,'DETAIL SALES'!$AB$10:$AB$7501,"Full",'DETAIL SALES'!$C$10:$C$7501,"27")</f>
        <v>0</v>
      </c>
      <c r="DN59" s="167">
        <f>COUNTIFS('DETAIL SALES'!$Q$10:$Q$7501,'FILL RATE MANDATORY STOCK'!BK59,'DETAIL SALES'!$AB$10:$AB$7501,"No",'DETAIL SALES'!$C$10:$C$7501,"27")</f>
        <v>0</v>
      </c>
      <c r="DO59" s="320">
        <f>COUNTIFS('DETAIL SALES'!$Q$10:$Q$7501,'FILL RATE MANDATORY STOCK'!BK59,'DETAIL SALES'!$AB$10:$AB$7501,"Full",'DETAIL SALES'!$C$10:$C$7501,"28")</f>
        <v>0</v>
      </c>
      <c r="DP59" s="320">
        <f>COUNTIFS('DETAIL SALES'!$Q$10:$Q$7501,'FILL RATE MANDATORY STOCK'!BK59,'DETAIL SALES'!$AB$10:$AB$7501,"No",'DETAIL SALES'!$C$10:$C$7501,"28")</f>
        <v>0</v>
      </c>
      <c r="DQ59" s="167">
        <f>COUNTIFS('DETAIL SALES'!$Q$10:$Q$7501,'FILL RATE MANDATORY STOCK'!BK59,'DETAIL SALES'!$AB$10:$AB$7501,"Full",'DETAIL SALES'!$C$10:$C$7501,"29")</f>
        <v>0</v>
      </c>
      <c r="DR59" s="167">
        <f>COUNTIFS('DETAIL SALES'!$Q$10:$Q$7501,'FILL RATE MANDATORY STOCK'!BK59,'DETAIL SALES'!$AB$10:$AB$7501,"No",'DETAIL SALES'!$C$10:$C$7501,"29")</f>
        <v>0</v>
      </c>
      <c r="DS59" s="167">
        <f>COUNTIFS('DETAIL SALES'!$Q$10:$Q$7501,'FILL RATE MANDATORY STOCK'!BK59,'DETAIL SALES'!$AB$10:$AB$7501,"Full",'DETAIL SALES'!$C$10:$C$7501,"30")</f>
        <v>0</v>
      </c>
      <c r="DT59" s="167">
        <f>COUNTIFS('DETAIL SALES'!$Q$10:$Q$7501,'FILL RATE MANDATORY STOCK'!BK59,'DETAIL SALES'!$AB$10:$AB$7501,"No",'DETAIL SALES'!$C$10:$C$7501,"30")</f>
        <v>0</v>
      </c>
      <c r="DU59" s="167">
        <f>COUNTIFS('DETAIL SALES'!$Q$10:$Q$7501,'FILL RATE MANDATORY STOCK'!\,'DETAIL SALES'!$AB$10:$AB$7501,"Full",'DETAIL SALES'!$C$10:$C$7501,"31")</f>
        <v>0</v>
      </c>
      <c r="DV59" s="159">
        <f>COUNTIFS('DETAIL SALES'!$Q$10:$Q$7501,'FILL RATE MANDATORY STOCK'!BK59,'DETAIL SALES'!$AB$10:$AB$7501,"No",'DETAIL SALES'!$C$10:$C$7501,"31")</f>
        <v>0</v>
      </c>
      <c r="DW59" s="251">
        <f t="shared" si="17"/>
        <v>0</v>
      </c>
      <c r="DX59" s="168">
        <f t="shared" si="17"/>
        <v>0</v>
      </c>
      <c r="DY59" s="168">
        <f t="shared" si="18"/>
        <v>0</v>
      </c>
      <c r="DZ59" s="266" t="e">
        <f t="shared" si="19"/>
        <v>#DIV/0!</v>
      </c>
    </row>
    <row r="60" spans="1:130" s="141" customFormat="1">
      <c r="A60" s="134">
        <v>51</v>
      </c>
      <c r="B60" s="286"/>
      <c r="C60" s="146">
        <f t="shared" si="8"/>
        <v>0</v>
      </c>
      <c r="D60" s="146">
        <f t="shared" si="9"/>
        <v>1</v>
      </c>
      <c r="E60" s="146">
        <f t="shared" si="10"/>
        <v>1900</v>
      </c>
      <c r="F60" s="287"/>
      <c r="G60" s="287"/>
      <c r="H60" s="287"/>
      <c r="I60" s="288"/>
      <c r="J60" s="287"/>
      <c r="K60" s="288"/>
      <c r="L60" s="134"/>
      <c r="M60" s="133"/>
      <c r="N60" s="288"/>
      <c r="O60" s="134"/>
      <c r="P60" s="166"/>
      <c r="Q60" s="289"/>
      <c r="R60" s="165"/>
      <c r="S60" s="290"/>
      <c r="T60" s="290"/>
      <c r="U60" s="290"/>
      <c r="V60" s="290"/>
      <c r="W60" s="166"/>
      <c r="X60" s="87"/>
      <c r="Y60" s="418">
        <f t="shared" si="11"/>
        <v>0</v>
      </c>
      <c r="Z60" s="291">
        <f t="shared" si="12"/>
        <v>0</v>
      </c>
      <c r="AA60" s="163"/>
      <c r="AB60" s="177" t="str">
        <f t="shared" si="13"/>
        <v/>
      </c>
      <c r="AC60" s="283" t="str">
        <f t="shared" si="14"/>
        <v/>
      </c>
      <c r="AD60" s="283" t="str">
        <f t="shared" si="15"/>
        <v/>
      </c>
      <c r="AE60" s="163"/>
      <c r="AF60" s="162"/>
      <c r="AP60" s="390">
        <v>9</v>
      </c>
      <c r="AQ60" s="386"/>
      <c r="AR60" s="386"/>
      <c r="AS60" s="386"/>
      <c r="AT60" s="386"/>
      <c r="AU60" s="386"/>
      <c r="AV60" s="386"/>
      <c r="AW60" s="386"/>
      <c r="BD60" s="784"/>
      <c r="BE60" s="100">
        <f>MAX(BE43:BE59)+1</f>
        <v>46</v>
      </c>
      <c r="BF60" s="100" t="s">
        <v>331</v>
      </c>
      <c r="BG60" s="100" t="s">
        <v>332</v>
      </c>
      <c r="BH60" s="149" t="s">
        <v>131</v>
      </c>
      <c r="BI60" s="169" t="e">
        <f>VLOOKUP(BH60,#REF!,8,FALSE)</f>
        <v>#REF!</v>
      </c>
      <c r="BJ60" s="224">
        <v>60000</v>
      </c>
      <c r="BK60" s="153">
        <v>1</v>
      </c>
      <c r="BL60" s="153">
        <v>3.6666666666666665</v>
      </c>
      <c r="BM60" s="594">
        <f>COUNTIFS('DETAIL SALES'!$Q$10:$Q$7501,'FILL RATE MANDATORY STOCK'!BK60,'DETAIL SALES'!$AB$10:$AB$7501,"Full",'DETAIL SALES'!$C$10:$C$7501,"1")</f>
        <v>0</v>
      </c>
      <c r="BN60" s="149">
        <f>COUNTIFS('DETAIL SALES'!$Q$10:$Q$7501,'FILL RATE MANDATORY STOCK'!BK60,'DETAIL SALES'!$AB$10:$AB$7501,"No",'DETAIL SALES'!$C$10:$C$7501,"1")</f>
        <v>0</v>
      </c>
      <c r="BO60" s="149">
        <f>COUNTIFS('DETAIL SALES'!$Q$10:$Q$7501,'FILL RATE MANDATORY STOCK'!BK60,'DETAIL SALES'!$AB$10:$AB$7501,"Full",'DETAIL SALES'!$C$10:$C$7501,"2")</f>
        <v>0</v>
      </c>
      <c r="BP60" s="149">
        <f>COUNTIFS('DETAIL SALES'!$Q$10:$Q$7501,'FILL RATE MANDATORY STOCK'!BK60,'DETAIL SALES'!$AB$10:$AB$7501,"No",'DETAIL SALES'!$C$10:$C$7501,"2")</f>
        <v>0</v>
      </c>
      <c r="BQ60" s="149">
        <f>COUNTIFS('DETAIL SALES'!$Q$10:$Q$7501,'FILL RATE MANDATORY STOCK'!BK60,'DETAIL SALES'!$AB$10:$AB$7501,"Full",'DETAIL SALES'!$C$10:$C$7501,"3")</f>
        <v>0</v>
      </c>
      <c r="BR60" s="149">
        <f>COUNTIFS('DETAIL SALES'!$Q$10:$Q$7501,'FILL RATE MANDATORY STOCK'!BK60,'DETAIL SALES'!$AB$10:$AB$7501,"No",'DETAIL SALES'!$C$10:$C$7501,"3")</f>
        <v>0</v>
      </c>
      <c r="BS60" s="149">
        <f>COUNTIFS('DETAIL SALES'!$Q$10:$Q$7501,'FILL RATE MANDATORY STOCK'!BK60,'DETAIL SALES'!$AB$10:$AB$7501,"Full",'DETAIL SALES'!$C$10:$C$7501,"4")</f>
        <v>0</v>
      </c>
      <c r="BT60" s="149">
        <f>COUNTIFS('DETAIL SALES'!$Q$10:$Q$7501,'FILL RATE MANDATORY STOCK'!BK60,'DETAIL SALES'!$AB$10:$AB$7501,"No",'DETAIL SALES'!$C$10:$C$7501,"4")</f>
        <v>0</v>
      </c>
      <c r="BU60" s="149">
        <f>COUNTIFS('DETAIL SALES'!$Q$10:$Q$7501,'FILL RATE MANDATORY STOCK'!BK60,'DETAIL SALES'!$AB$10:$AB$7501,"Full",'DETAIL SALES'!$C$10:$C$7501,"5")</f>
        <v>0</v>
      </c>
      <c r="BV60" s="149">
        <f>COUNTIFS('DETAIL SALES'!$Q$10:$Q$7501,'FILL RATE MANDATORY STOCK'!BK60,'DETAIL SALES'!$AB$10:$AB$7501,"No",'DETAIL SALES'!$C$10:$C$7501,"5")</f>
        <v>0</v>
      </c>
      <c r="BW60" s="149">
        <f>COUNTIFS('DETAIL SALES'!$Q$10:$Q$7501,'FILL RATE MANDATORY STOCK'!BK60,'DETAIL SALES'!$AB$10:$AB$7501,"Full",'DETAIL SALES'!$C$10:$C$7501,"6")</f>
        <v>0</v>
      </c>
      <c r="BX60" s="149">
        <f>COUNTIFS('DETAIL SALES'!$Q$10:$Q$7501,'FILL RATE MANDATORY STOCK'!BK60,'DETAIL SALES'!$AB$10:$AB$7501,"No",'DETAIL SALES'!$C$10:$C$7501,"6")</f>
        <v>0</v>
      </c>
      <c r="BY60" s="316">
        <f>COUNTIFS('DETAIL SALES'!$Q$10:$Q$7501,'FILL RATE MANDATORY STOCK'!BK60,'DETAIL SALES'!$AB$10:$AB$7501,"Full",'DETAIL SALES'!$C$10:$C$7501,"7")</f>
        <v>0</v>
      </c>
      <c r="BZ60" s="316">
        <f>COUNTIFS('DETAIL SALES'!$Q$10:$Q$7501,'FILL RATE MANDATORY STOCK'!BK60,'DETAIL SALES'!$AB$10:$AB$7501,"No",'DETAIL SALES'!$C$10:$C$7501,"7")</f>
        <v>0</v>
      </c>
      <c r="CA60" s="149">
        <f>COUNTIFS('DETAIL SALES'!$Q$10:$Q$7501,'FILL RATE MANDATORY STOCK'!BK60,'DETAIL SALES'!$AB$10:$AB$7501,"Full",'DETAIL SALES'!$C$10:$C$7501,"8")</f>
        <v>0</v>
      </c>
      <c r="CB60" s="149">
        <f>COUNTIFS('DETAIL SALES'!$Q$10:$Q$7501,'FILL RATE MANDATORY STOCK'!BK60,'DETAIL SALES'!$AB$10:$AB$7501,"No",'DETAIL SALES'!$C$10:$C$7501,"8")</f>
        <v>0</v>
      </c>
      <c r="CC60" s="149">
        <f>COUNTIFS('DETAIL SALES'!$Q$10:$Q$7501,'FILL RATE MANDATORY STOCK'!BK60,'DETAIL SALES'!$AB$10:$AB$7501,"Full",'DETAIL SALES'!$C$10:$C$7501,"9")</f>
        <v>0</v>
      </c>
      <c r="CD60" s="149">
        <f>COUNTIFS('DETAIL SALES'!$Q$10:$Q$7501,'FILL RATE MANDATORY STOCK'!BK60,'DETAIL SALES'!$AB$10:$AB$7501,"No",'DETAIL SALES'!$C$10:$C$7501,"9")</f>
        <v>0</v>
      </c>
      <c r="CE60" s="149">
        <f>COUNTIFS('DETAIL SALES'!$Q$10:$Q$7501,'FILL RATE MANDATORY STOCK'!BK60,'DETAIL SALES'!$AB$10:$AB$7501,"Full",'DETAIL SALES'!$C$10:$C$7501,"10")</f>
        <v>0</v>
      </c>
      <c r="CF60" s="149">
        <f>COUNTIFS('DETAIL SALES'!$Q$10:$Q$7501,'FILL RATE MANDATORY STOCK'!BK60,'DETAIL SALES'!$AB$10:$AB$7501,"No",'DETAIL SALES'!$C$10:$C$7501,"10")</f>
        <v>0</v>
      </c>
      <c r="CG60" s="149">
        <f>COUNTIFS('DETAIL SALES'!$Q$10:$Q$7501,'FILL RATE MANDATORY STOCK'!BK60,'DETAIL SALES'!$AB$10:$AB$7501,"Full",'DETAIL SALES'!$C$10:$C$7501,"11")</f>
        <v>0</v>
      </c>
      <c r="CH60" s="149">
        <f>COUNTIFS('DETAIL SALES'!$Q$10:$Q$7501,'FILL RATE MANDATORY STOCK'!BK60,'DETAIL SALES'!$AB$10:$AB$7501,"No",'DETAIL SALES'!$C$10:$C$7501,"11")</f>
        <v>0</v>
      </c>
      <c r="CI60" s="149">
        <f>COUNTIFS('DETAIL SALES'!$Q$10:$Q$7501,'FILL RATE MANDATORY STOCK'!BK60,'DETAIL SALES'!$AB$10:$AB$7501,"Full",'DETAIL SALES'!$C$10:$C$7501,"12")</f>
        <v>0</v>
      </c>
      <c r="CJ60" s="149">
        <f>COUNTIFS('DETAIL SALES'!$Q$10:$Q$7501,'FILL RATE MANDATORY STOCK'!BK60,'DETAIL SALES'!$AB$10:$AB$7501,"No",'DETAIL SALES'!$C$10:$C$7501,"12")</f>
        <v>0</v>
      </c>
      <c r="CK60" s="149">
        <f>COUNTIFS('DETAIL SALES'!$Q$10:$Q$7501,'FILL RATE MANDATORY STOCK'!BK60,'DETAIL SALES'!$AB$10:$AB$7501,"Full",'DETAIL SALES'!$C$10:$C$7501,"13")</f>
        <v>0</v>
      </c>
      <c r="CL60" s="149">
        <f>COUNTIFS('DETAIL SALES'!$Q$10:$Q$7501,'FILL RATE MANDATORY STOCK'!BK60,'DETAIL SALES'!$AB$10:$AB$7501,"No",'DETAIL SALES'!$C$10:$C$7501,"13")</f>
        <v>0</v>
      </c>
      <c r="CM60" s="316">
        <f>COUNTIFS('DETAIL SALES'!$Q$10:$Q$7501,'FILL RATE MANDATORY STOCK'!BK60,'DETAIL SALES'!$AB$10:$AB$7501,"Full",'DETAIL SALES'!$C$10:$C$7501,"14")</f>
        <v>0</v>
      </c>
      <c r="CN60" s="316">
        <f>COUNTIFS('DETAIL SALES'!$Q$10:$Q$7501,'FILL RATE MANDATORY STOCK'!BK60,'DETAIL SALES'!$AB$10:$AB$7501,"No",'DETAIL SALES'!$C$10:$C$7501,"14")</f>
        <v>0</v>
      </c>
      <c r="CO60" s="149">
        <f>COUNTIFS('DETAIL SALES'!$Q$10:$Q$7501,'FILL RATE MANDATORY STOCK'!BK60,'DETAIL SALES'!$AB$10:$AB$7501,"Full",'DETAIL SALES'!$C$10:$C$7501,"15")</f>
        <v>0</v>
      </c>
      <c r="CP60" s="149">
        <f>COUNTIFS('DETAIL SALES'!$Q$10:$Q$7501,'FILL RATE MANDATORY STOCK'!BK60,'DETAIL SALES'!$AB$10:$AB$7501,"No",'DETAIL SALES'!$C$10:$C$7501,"15")</f>
        <v>0</v>
      </c>
      <c r="CQ60" s="149">
        <f>COUNTIFS('DETAIL SALES'!$Q$10:$Q$7501,'FILL RATE MANDATORY STOCK'!BK60,'DETAIL SALES'!$AB$10:$AB$7501,"Full",'DETAIL SALES'!$C$10:$C$7501,"16")</f>
        <v>0</v>
      </c>
      <c r="CR60" s="149">
        <f>COUNTIFS('DETAIL SALES'!$Q$10:$Q$7501,'FILL RATE MANDATORY STOCK'!BK60,'DETAIL SALES'!$AB$10:$AB$7501,"No",'DETAIL SALES'!$C$10:$C$7501,"16")</f>
        <v>0</v>
      </c>
      <c r="CS60" s="149">
        <f>COUNTIFS('DETAIL SALES'!$Q$10:$Q$7501,'FILL RATE MANDATORY STOCK'!BK60,'DETAIL SALES'!$AB$10:$AB$7501,"Full",'DETAIL SALES'!$C$10:$C$7501,"17")</f>
        <v>0</v>
      </c>
      <c r="CT60" s="149">
        <f>COUNTIFS('DETAIL SALES'!$Q$10:$Q$7501,'FILL RATE MANDATORY STOCK'!BK60,'DETAIL SALES'!$AB$10:$AB$7501,"No",'DETAIL SALES'!$C$10:$C$7501,"17")</f>
        <v>0</v>
      </c>
      <c r="CU60" s="149">
        <f>COUNTIFS('DETAIL SALES'!$Q$10:$Q$7501,'FILL RATE MANDATORY STOCK'!BK60,'DETAIL SALES'!$AB$10:$AB$7501,"Full",'DETAIL SALES'!$C$10:$C$7501,"18")</f>
        <v>0</v>
      </c>
      <c r="CV60" s="149">
        <f>COUNTIFS('DETAIL SALES'!$Q$10:$Q$7501,'FILL RATE MANDATORY STOCK'!BK60,'DETAIL SALES'!$AB$10:$AB$7501,"No",'DETAIL SALES'!$C$10:$C$7501,"18")</f>
        <v>0</v>
      </c>
      <c r="CW60" s="149">
        <f>COUNTIFS('DETAIL SALES'!$Q$10:$Q$7501,'FILL RATE MANDATORY STOCK'!BK60,'DETAIL SALES'!$AB$10:$AB$7501,"Full",'DETAIL SALES'!$C$10:$C$7501,"19")</f>
        <v>0</v>
      </c>
      <c r="CX60" s="149">
        <f>COUNTIFS('DETAIL SALES'!$Q$10:$Q$7501,'FILL RATE MANDATORY STOCK'!BK60,'DETAIL SALES'!$AB$10:$AB$7501,"No",'DETAIL SALES'!$C$10:$C$7501,"19")</f>
        <v>0</v>
      </c>
      <c r="CY60" s="149">
        <f>COUNTIFS('DETAIL SALES'!$Q$10:$Q$7501,'FILL RATE MANDATORY STOCK'!BK60,'DETAIL SALES'!$AB$10:$AB$7501,"Full",'DETAIL SALES'!$C$10:$C$7501,"20")</f>
        <v>0</v>
      </c>
      <c r="CZ60" s="149">
        <f>COUNTIFS('DETAIL SALES'!$Q$10:$Q$7501,'FILL RATE MANDATORY STOCK'!BK60,'DETAIL SALES'!$AB$10:$AB$7501,"No",'DETAIL SALES'!$C$10:$C$7501,"20")</f>
        <v>0</v>
      </c>
      <c r="DA60" s="316">
        <f>COUNTIFS('DETAIL SALES'!$Q$10:$Q$7501,'FILL RATE MANDATORY STOCK'!BK60,'DETAIL SALES'!$AB$10:$AB$7501,"Full",'DETAIL SALES'!$C$10:$C$7501,"21")</f>
        <v>0</v>
      </c>
      <c r="DB60" s="316">
        <f>COUNTIFS('DETAIL SALES'!$Q$10:$Q$7501,'FILL RATE MANDATORY STOCK'!BK60,'DETAIL SALES'!$AB$10:$AB$7501,"No",'DETAIL SALES'!$C$10:$C$7501,"21")</f>
        <v>0</v>
      </c>
      <c r="DC60" s="149">
        <f>COUNTIFS('DETAIL SALES'!$Q$10:$Q$7501,'FILL RATE MANDATORY STOCK'!BK60,'DETAIL SALES'!$AB$10:$AB$7501,"Full",'DETAIL SALES'!$C$10:$C$7501,"22")</f>
        <v>0</v>
      </c>
      <c r="DD60" s="149">
        <f>COUNTIFS('DETAIL SALES'!$Q$10:$Q$7501,'FILL RATE MANDATORY STOCK'!BK60,'DETAIL SALES'!$AB$10:$AB$7501,"No",'DETAIL SALES'!$C$10:$C$7501,"22")</f>
        <v>0</v>
      </c>
      <c r="DE60" s="149">
        <f>COUNTIFS('DETAIL SALES'!$Q$10:$Q$7501,'FILL RATE MANDATORY STOCK'!BK60,'DETAIL SALES'!$AB$10:$AB$7501,"Full",'DETAIL SALES'!$C$10:$C$7501,"23")</f>
        <v>0</v>
      </c>
      <c r="DF60" s="149">
        <f>COUNTIFS('DETAIL SALES'!$Q$10:$Q$7501,'FILL RATE MANDATORY STOCK'!BK60,'DETAIL SALES'!$AB$10:$AB$7501,"No",'DETAIL SALES'!$C$10:$C$7501,"23")</f>
        <v>0</v>
      </c>
      <c r="DG60" s="149">
        <f>COUNTIFS('DETAIL SALES'!$Q$10:$Q$7501,'FILL RATE MANDATORY STOCK'!BK60,'DETAIL SALES'!$AB$10:$AB$7501,"Full",'DETAIL SALES'!$C$10:$C$7501,"24")</f>
        <v>0</v>
      </c>
      <c r="DH60" s="149">
        <f>COUNTIFS('DETAIL SALES'!$Q$10:$Q$7501,'FILL RATE MANDATORY STOCK'!BK60,'DETAIL SALES'!$AB$10:$AB$7501,"No",'DETAIL SALES'!$C$10:$C$7501,"24")</f>
        <v>0</v>
      </c>
      <c r="DI60" s="149">
        <f>COUNTIFS('DETAIL SALES'!$Q$10:$Q$7501,'FILL RATE MANDATORY STOCK'!BK60,'DETAIL SALES'!$AB$10:$AB$7501,"Full",'DETAIL SALES'!$C$10:$C$7501,"25")</f>
        <v>0</v>
      </c>
      <c r="DJ60" s="149">
        <f>COUNTIFS('DETAIL SALES'!$Q$10:$Q$7501,'FILL RATE MANDATORY STOCK'!BK60,'DETAIL SALES'!$AB$10:$AB$7501,"No",'DETAIL SALES'!$C$10:$C$7501,"25")</f>
        <v>0</v>
      </c>
      <c r="DK60" s="149">
        <f>COUNTIFS('DETAIL SALES'!$Q$10:$Q$7501,'FILL RATE MANDATORY STOCK'!BK60,'DETAIL SALES'!$AB$10:$AB$7501,"Full",'DETAIL SALES'!$C$10:$C$7501,"26")</f>
        <v>0</v>
      </c>
      <c r="DL60" s="149">
        <f>COUNTIFS('DETAIL SALES'!$Q$10:$Q$7501,'FILL RATE MANDATORY STOCK'!BK60,'DETAIL SALES'!$AB$10:$AB$7501,"No",'DETAIL SALES'!$C$10:$C$7501,"26")</f>
        <v>0</v>
      </c>
      <c r="DM60" s="149">
        <f>COUNTIFS('DETAIL SALES'!$Q$10:$Q$7501,'FILL RATE MANDATORY STOCK'!BK60,'DETAIL SALES'!$AB$10:$AB$7501,"Full",'DETAIL SALES'!$C$10:$C$7501,"27")</f>
        <v>0</v>
      </c>
      <c r="DN60" s="149">
        <f>COUNTIFS('DETAIL SALES'!$Q$10:$Q$7501,'FILL RATE MANDATORY STOCK'!BK60,'DETAIL SALES'!$AB$10:$AB$7501,"No",'DETAIL SALES'!$C$10:$C$7501,"27")</f>
        <v>0</v>
      </c>
      <c r="DO60" s="316">
        <f>COUNTIFS('DETAIL SALES'!$Q$10:$Q$7501,'FILL RATE MANDATORY STOCK'!BK60,'DETAIL SALES'!$AB$10:$AB$7501,"Full",'DETAIL SALES'!$C$10:$C$7501,"28")</f>
        <v>0</v>
      </c>
      <c r="DP60" s="316">
        <f>COUNTIFS('DETAIL SALES'!$Q$10:$Q$7501,'FILL RATE MANDATORY STOCK'!BK60,'DETAIL SALES'!$AB$10:$AB$7501,"No",'DETAIL SALES'!$C$10:$C$7501,"28")</f>
        <v>0</v>
      </c>
      <c r="DQ60" s="149">
        <f>COUNTIFS('DETAIL SALES'!$Q$10:$Q$7501,'FILL RATE MANDATORY STOCK'!BK60,'DETAIL SALES'!$AB$10:$AB$7501,"Full",'DETAIL SALES'!$C$10:$C$7501,"29")</f>
        <v>0</v>
      </c>
      <c r="DR60" s="149">
        <f>COUNTIFS('DETAIL SALES'!$Q$10:$Q$7501,'FILL RATE MANDATORY STOCK'!BK60,'DETAIL SALES'!$AB$10:$AB$7501,"No",'DETAIL SALES'!$C$10:$C$7501,"29")</f>
        <v>0</v>
      </c>
      <c r="DS60" s="149">
        <f>COUNTIFS('DETAIL SALES'!$Q$10:$Q$7501,'FILL RATE MANDATORY STOCK'!BK60,'DETAIL SALES'!$AB$10:$AB$7501,"Full",'DETAIL SALES'!$C$10:$C$7501,"30")</f>
        <v>0</v>
      </c>
      <c r="DT60" s="149">
        <f>COUNTIFS('DETAIL SALES'!$Q$10:$Q$7501,'FILL RATE MANDATORY STOCK'!BK60,'DETAIL SALES'!$AB$10:$AB$7501,"No",'DETAIL SALES'!$C$10:$C$7501,"30")</f>
        <v>0</v>
      </c>
      <c r="DU60" s="149">
        <f>COUNTIFS('DETAIL SALES'!$Q$10:$Q$7501,'FILL RATE MANDATORY STOCK'!\,'DETAIL SALES'!$AB$10:$AB$7501,"Full",'DETAIL SALES'!$C$10:$C$7501,"31")</f>
        <v>0</v>
      </c>
      <c r="DV60" s="153">
        <f>COUNTIFS('DETAIL SALES'!$Q$10:$Q$7501,'FILL RATE MANDATORY STOCK'!BK60,'DETAIL SALES'!$AB$10:$AB$7501,"No",'DETAIL SALES'!$C$10:$C$7501,"31")</f>
        <v>0</v>
      </c>
      <c r="DW60" s="271">
        <f t="shared" si="17"/>
        <v>0</v>
      </c>
      <c r="DX60" s="150">
        <f t="shared" si="17"/>
        <v>0</v>
      </c>
      <c r="DY60" s="150">
        <f t="shared" si="18"/>
        <v>0</v>
      </c>
      <c r="DZ60" s="272" t="e">
        <f t="shared" si="19"/>
        <v>#DIV/0!</v>
      </c>
    </row>
    <row r="61" spans="1:130" s="141" customFormat="1">
      <c r="A61" s="134">
        <v>52</v>
      </c>
      <c r="B61" s="286"/>
      <c r="C61" s="146">
        <f t="shared" si="8"/>
        <v>0</v>
      </c>
      <c r="D61" s="146">
        <f t="shared" si="9"/>
        <v>1</v>
      </c>
      <c r="E61" s="146">
        <f t="shared" si="10"/>
        <v>1900</v>
      </c>
      <c r="F61" s="287"/>
      <c r="G61" s="287"/>
      <c r="H61" s="287"/>
      <c r="I61" s="288"/>
      <c r="J61" s="287"/>
      <c r="K61" s="288"/>
      <c r="L61" s="134"/>
      <c r="M61" s="133"/>
      <c r="N61" s="288"/>
      <c r="O61" s="134"/>
      <c r="P61" s="166"/>
      <c r="Q61" s="289"/>
      <c r="R61" s="165"/>
      <c r="S61" s="290"/>
      <c r="T61" s="290"/>
      <c r="U61" s="290"/>
      <c r="V61" s="290"/>
      <c r="W61" s="166"/>
      <c r="X61" s="87"/>
      <c r="Y61" s="418">
        <f t="shared" si="11"/>
        <v>0</v>
      </c>
      <c r="Z61" s="291">
        <f t="shared" si="12"/>
        <v>0</v>
      </c>
      <c r="AA61" s="163"/>
      <c r="AB61" s="177" t="str">
        <f t="shared" si="13"/>
        <v/>
      </c>
      <c r="AC61" s="283" t="str">
        <f t="shared" si="14"/>
        <v/>
      </c>
      <c r="AD61" s="283" t="str">
        <f t="shared" si="15"/>
        <v/>
      </c>
      <c r="AE61" s="163"/>
      <c r="AF61" s="162"/>
      <c r="AP61" s="390">
        <v>10</v>
      </c>
      <c r="AQ61" s="386"/>
      <c r="AR61" s="386"/>
      <c r="AS61" s="386"/>
      <c r="AT61" s="386"/>
      <c r="AU61" s="386"/>
      <c r="AV61" s="386"/>
      <c r="AW61" s="386"/>
      <c r="BD61" s="784"/>
      <c r="BE61" s="100">
        <f>MAX(BE44:BE60)+1</f>
        <v>47</v>
      </c>
      <c r="BF61" s="100" t="s">
        <v>331</v>
      </c>
      <c r="BG61" s="100" t="s">
        <v>333</v>
      </c>
      <c r="BH61" s="149" t="s">
        <v>136</v>
      </c>
      <c r="BI61" s="169" t="e">
        <f>VLOOKUP(BH61,#REF!,8,FALSE)</f>
        <v>#REF!</v>
      </c>
      <c r="BJ61" s="224">
        <v>60000</v>
      </c>
      <c r="BK61" s="153">
        <v>1</v>
      </c>
      <c r="BL61" s="153">
        <v>0</v>
      </c>
      <c r="BM61" s="594">
        <f>COUNTIFS('DETAIL SALES'!$Q$10:$Q$7501,'FILL RATE MANDATORY STOCK'!BK61,'DETAIL SALES'!$AB$10:$AB$7501,"Full",'DETAIL SALES'!$C$10:$C$7501,"1")</f>
        <v>0</v>
      </c>
      <c r="BN61" s="149">
        <f>COUNTIFS('DETAIL SALES'!$Q$10:$Q$7501,'FILL RATE MANDATORY STOCK'!BK61,'DETAIL SALES'!$AB$10:$AB$7501,"No",'DETAIL SALES'!$C$10:$C$7501,"1")</f>
        <v>0</v>
      </c>
      <c r="BO61" s="149">
        <f>COUNTIFS('DETAIL SALES'!$Q$10:$Q$7501,'FILL RATE MANDATORY STOCK'!BK61,'DETAIL SALES'!$AB$10:$AB$7501,"Full",'DETAIL SALES'!$C$10:$C$7501,"2")</f>
        <v>0</v>
      </c>
      <c r="BP61" s="149">
        <f>COUNTIFS('DETAIL SALES'!$Q$10:$Q$7501,'FILL RATE MANDATORY STOCK'!BK61,'DETAIL SALES'!$AB$10:$AB$7501,"No",'DETAIL SALES'!$C$10:$C$7501,"2")</f>
        <v>0</v>
      </c>
      <c r="BQ61" s="149">
        <f>COUNTIFS('DETAIL SALES'!$Q$10:$Q$7501,'FILL RATE MANDATORY STOCK'!BK61,'DETAIL SALES'!$AB$10:$AB$7501,"Full",'DETAIL SALES'!$C$10:$C$7501,"3")</f>
        <v>0</v>
      </c>
      <c r="BR61" s="149">
        <f>COUNTIFS('DETAIL SALES'!$Q$10:$Q$7501,'FILL RATE MANDATORY STOCK'!BK61,'DETAIL SALES'!$AB$10:$AB$7501,"No",'DETAIL SALES'!$C$10:$C$7501,"3")</f>
        <v>0</v>
      </c>
      <c r="BS61" s="149">
        <f>COUNTIFS('DETAIL SALES'!$Q$10:$Q$7501,'FILL RATE MANDATORY STOCK'!BK61,'DETAIL SALES'!$AB$10:$AB$7501,"Full",'DETAIL SALES'!$C$10:$C$7501,"4")</f>
        <v>0</v>
      </c>
      <c r="BT61" s="149">
        <f>COUNTIFS('DETAIL SALES'!$Q$10:$Q$7501,'FILL RATE MANDATORY STOCK'!BK61,'DETAIL SALES'!$AB$10:$AB$7501,"No",'DETAIL SALES'!$C$10:$C$7501,"4")</f>
        <v>0</v>
      </c>
      <c r="BU61" s="149">
        <f>COUNTIFS('DETAIL SALES'!$Q$10:$Q$7501,'FILL RATE MANDATORY STOCK'!BK61,'DETAIL SALES'!$AB$10:$AB$7501,"Full",'DETAIL SALES'!$C$10:$C$7501,"5")</f>
        <v>0</v>
      </c>
      <c r="BV61" s="149">
        <f>COUNTIFS('DETAIL SALES'!$Q$10:$Q$7501,'FILL RATE MANDATORY STOCK'!BK61,'DETAIL SALES'!$AB$10:$AB$7501,"No",'DETAIL SALES'!$C$10:$C$7501,"5")</f>
        <v>0</v>
      </c>
      <c r="BW61" s="149">
        <f>COUNTIFS('DETAIL SALES'!$Q$10:$Q$7501,'FILL RATE MANDATORY STOCK'!BK61,'DETAIL SALES'!$AB$10:$AB$7501,"Full",'DETAIL SALES'!$C$10:$C$7501,"6")</f>
        <v>0</v>
      </c>
      <c r="BX61" s="149">
        <f>COUNTIFS('DETAIL SALES'!$Q$10:$Q$7501,'FILL RATE MANDATORY STOCK'!BK61,'DETAIL SALES'!$AB$10:$AB$7501,"No",'DETAIL SALES'!$C$10:$C$7501,"6")</f>
        <v>0</v>
      </c>
      <c r="BY61" s="316">
        <f>COUNTIFS('DETAIL SALES'!$Q$10:$Q$7501,'FILL RATE MANDATORY STOCK'!BK61,'DETAIL SALES'!$AB$10:$AB$7501,"Full",'DETAIL SALES'!$C$10:$C$7501,"7")</f>
        <v>0</v>
      </c>
      <c r="BZ61" s="316">
        <f>COUNTIFS('DETAIL SALES'!$Q$10:$Q$7501,'FILL RATE MANDATORY STOCK'!BK61,'DETAIL SALES'!$AB$10:$AB$7501,"No",'DETAIL SALES'!$C$10:$C$7501,"7")</f>
        <v>0</v>
      </c>
      <c r="CA61" s="149">
        <f>COUNTIFS('DETAIL SALES'!$Q$10:$Q$7501,'FILL RATE MANDATORY STOCK'!BK61,'DETAIL SALES'!$AB$10:$AB$7501,"Full",'DETAIL SALES'!$C$10:$C$7501,"8")</f>
        <v>0</v>
      </c>
      <c r="CB61" s="149">
        <f>COUNTIFS('DETAIL SALES'!$Q$10:$Q$7501,'FILL RATE MANDATORY STOCK'!BK61,'DETAIL SALES'!$AB$10:$AB$7501,"No",'DETAIL SALES'!$C$10:$C$7501,"8")</f>
        <v>0</v>
      </c>
      <c r="CC61" s="149">
        <f>COUNTIFS('DETAIL SALES'!$Q$10:$Q$7501,'FILL RATE MANDATORY STOCK'!BK61,'DETAIL SALES'!$AB$10:$AB$7501,"Full",'DETAIL SALES'!$C$10:$C$7501,"9")</f>
        <v>0</v>
      </c>
      <c r="CD61" s="149">
        <f>COUNTIFS('DETAIL SALES'!$Q$10:$Q$7501,'FILL RATE MANDATORY STOCK'!BK61,'DETAIL SALES'!$AB$10:$AB$7501,"No",'DETAIL SALES'!$C$10:$C$7501,"9")</f>
        <v>0</v>
      </c>
      <c r="CE61" s="149">
        <f>COUNTIFS('DETAIL SALES'!$Q$10:$Q$7501,'FILL RATE MANDATORY STOCK'!BK61,'DETAIL SALES'!$AB$10:$AB$7501,"Full",'DETAIL SALES'!$C$10:$C$7501,"10")</f>
        <v>0</v>
      </c>
      <c r="CF61" s="149">
        <f>COUNTIFS('DETAIL SALES'!$Q$10:$Q$7501,'FILL RATE MANDATORY STOCK'!BK61,'DETAIL SALES'!$AB$10:$AB$7501,"No",'DETAIL SALES'!$C$10:$C$7501,"10")</f>
        <v>0</v>
      </c>
      <c r="CG61" s="149">
        <f>COUNTIFS('DETAIL SALES'!$Q$10:$Q$7501,'FILL RATE MANDATORY STOCK'!BK61,'DETAIL SALES'!$AB$10:$AB$7501,"Full",'DETAIL SALES'!$C$10:$C$7501,"11")</f>
        <v>0</v>
      </c>
      <c r="CH61" s="149">
        <f>COUNTIFS('DETAIL SALES'!$Q$10:$Q$7501,'FILL RATE MANDATORY STOCK'!BK61,'DETAIL SALES'!$AB$10:$AB$7501,"No",'DETAIL SALES'!$C$10:$C$7501,"11")</f>
        <v>0</v>
      </c>
      <c r="CI61" s="149">
        <f>COUNTIFS('DETAIL SALES'!$Q$10:$Q$7501,'FILL RATE MANDATORY STOCK'!BK61,'DETAIL SALES'!$AB$10:$AB$7501,"Full",'DETAIL SALES'!$C$10:$C$7501,"12")</f>
        <v>0</v>
      </c>
      <c r="CJ61" s="149">
        <f>COUNTIFS('DETAIL SALES'!$Q$10:$Q$7501,'FILL RATE MANDATORY STOCK'!BK61,'DETAIL SALES'!$AB$10:$AB$7501,"No",'DETAIL SALES'!$C$10:$C$7501,"12")</f>
        <v>0</v>
      </c>
      <c r="CK61" s="149">
        <f>COUNTIFS('DETAIL SALES'!$Q$10:$Q$7501,'FILL RATE MANDATORY STOCK'!BK61,'DETAIL SALES'!$AB$10:$AB$7501,"Full",'DETAIL SALES'!$C$10:$C$7501,"13")</f>
        <v>0</v>
      </c>
      <c r="CL61" s="149">
        <f>COUNTIFS('DETAIL SALES'!$Q$10:$Q$7501,'FILL RATE MANDATORY STOCK'!BK61,'DETAIL SALES'!$AB$10:$AB$7501,"No",'DETAIL SALES'!$C$10:$C$7501,"13")</f>
        <v>0</v>
      </c>
      <c r="CM61" s="316">
        <f>COUNTIFS('DETAIL SALES'!$Q$10:$Q$7501,'FILL RATE MANDATORY STOCK'!BK61,'DETAIL SALES'!$AB$10:$AB$7501,"Full",'DETAIL SALES'!$C$10:$C$7501,"14")</f>
        <v>0</v>
      </c>
      <c r="CN61" s="316">
        <f>COUNTIFS('DETAIL SALES'!$Q$10:$Q$7501,'FILL RATE MANDATORY STOCK'!BK61,'DETAIL SALES'!$AB$10:$AB$7501,"No",'DETAIL SALES'!$C$10:$C$7501,"14")</f>
        <v>0</v>
      </c>
      <c r="CO61" s="149">
        <f>COUNTIFS('DETAIL SALES'!$Q$10:$Q$7501,'FILL RATE MANDATORY STOCK'!BK61,'DETAIL SALES'!$AB$10:$AB$7501,"Full",'DETAIL SALES'!$C$10:$C$7501,"15")</f>
        <v>0</v>
      </c>
      <c r="CP61" s="149">
        <f>COUNTIFS('DETAIL SALES'!$Q$10:$Q$7501,'FILL RATE MANDATORY STOCK'!BK61,'DETAIL SALES'!$AB$10:$AB$7501,"No",'DETAIL SALES'!$C$10:$C$7501,"15")</f>
        <v>0</v>
      </c>
      <c r="CQ61" s="149">
        <f>COUNTIFS('DETAIL SALES'!$Q$10:$Q$7501,'FILL RATE MANDATORY STOCK'!BK61,'DETAIL SALES'!$AB$10:$AB$7501,"Full",'DETAIL SALES'!$C$10:$C$7501,"16")</f>
        <v>0</v>
      </c>
      <c r="CR61" s="149">
        <f>COUNTIFS('DETAIL SALES'!$Q$10:$Q$7501,'FILL RATE MANDATORY STOCK'!BK61,'DETAIL SALES'!$AB$10:$AB$7501,"No",'DETAIL SALES'!$C$10:$C$7501,"16")</f>
        <v>0</v>
      </c>
      <c r="CS61" s="149">
        <f>COUNTIFS('DETAIL SALES'!$Q$10:$Q$7501,'FILL RATE MANDATORY STOCK'!BK61,'DETAIL SALES'!$AB$10:$AB$7501,"Full",'DETAIL SALES'!$C$10:$C$7501,"17")</f>
        <v>0</v>
      </c>
      <c r="CT61" s="149">
        <f>COUNTIFS('DETAIL SALES'!$Q$10:$Q$7501,'FILL RATE MANDATORY STOCK'!BK61,'DETAIL SALES'!$AB$10:$AB$7501,"No",'DETAIL SALES'!$C$10:$C$7501,"17")</f>
        <v>0</v>
      </c>
      <c r="CU61" s="149">
        <f>COUNTIFS('DETAIL SALES'!$Q$10:$Q$7501,'FILL RATE MANDATORY STOCK'!BK61,'DETAIL SALES'!$AB$10:$AB$7501,"Full",'DETAIL SALES'!$C$10:$C$7501,"18")</f>
        <v>0</v>
      </c>
      <c r="CV61" s="149">
        <f>COUNTIFS('DETAIL SALES'!$Q$10:$Q$7501,'FILL RATE MANDATORY STOCK'!BK61,'DETAIL SALES'!$AB$10:$AB$7501,"No",'DETAIL SALES'!$C$10:$C$7501,"18")</f>
        <v>0</v>
      </c>
      <c r="CW61" s="149">
        <f>COUNTIFS('DETAIL SALES'!$Q$10:$Q$7501,'FILL RATE MANDATORY STOCK'!BK61,'DETAIL SALES'!$AB$10:$AB$7501,"Full",'DETAIL SALES'!$C$10:$C$7501,"19")</f>
        <v>0</v>
      </c>
      <c r="CX61" s="149">
        <f>COUNTIFS('DETAIL SALES'!$Q$10:$Q$7501,'FILL RATE MANDATORY STOCK'!BK61,'DETAIL SALES'!$AB$10:$AB$7501,"No",'DETAIL SALES'!$C$10:$C$7501,"19")</f>
        <v>0</v>
      </c>
      <c r="CY61" s="149">
        <f>COUNTIFS('DETAIL SALES'!$Q$10:$Q$7501,'FILL RATE MANDATORY STOCK'!BK61,'DETAIL SALES'!$AB$10:$AB$7501,"Full",'DETAIL SALES'!$C$10:$C$7501,"20")</f>
        <v>0</v>
      </c>
      <c r="CZ61" s="149">
        <f>COUNTIFS('DETAIL SALES'!$Q$10:$Q$7501,'FILL RATE MANDATORY STOCK'!BK61,'DETAIL SALES'!$AB$10:$AB$7501,"No",'DETAIL SALES'!$C$10:$C$7501,"20")</f>
        <v>0</v>
      </c>
      <c r="DA61" s="316">
        <f>COUNTIFS('DETAIL SALES'!$Q$10:$Q$7501,'FILL RATE MANDATORY STOCK'!BK61,'DETAIL SALES'!$AB$10:$AB$7501,"Full",'DETAIL SALES'!$C$10:$C$7501,"21")</f>
        <v>0</v>
      </c>
      <c r="DB61" s="316">
        <f>COUNTIFS('DETAIL SALES'!$Q$10:$Q$7501,'FILL RATE MANDATORY STOCK'!BK61,'DETAIL SALES'!$AB$10:$AB$7501,"No",'DETAIL SALES'!$C$10:$C$7501,"21")</f>
        <v>0</v>
      </c>
      <c r="DC61" s="149">
        <f>COUNTIFS('DETAIL SALES'!$Q$10:$Q$7501,'FILL RATE MANDATORY STOCK'!BK61,'DETAIL SALES'!$AB$10:$AB$7501,"Full",'DETAIL SALES'!$C$10:$C$7501,"22")</f>
        <v>0</v>
      </c>
      <c r="DD61" s="149">
        <f>COUNTIFS('DETAIL SALES'!$Q$10:$Q$7501,'FILL RATE MANDATORY STOCK'!BK61,'DETAIL SALES'!$AB$10:$AB$7501,"No",'DETAIL SALES'!$C$10:$C$7501,"22")</f>
        <v>0</v>
      </c>
      <c r="DE61" s="149">
        <f>COUNTIFS('DETAIL SALES'!$Q$10:$Q$7501,'FILL RATE MANDATORY STOCK'!BK61,'DETAIL SALES'!$AB$10:$AB$7501,"Full",'DETAIL SALES'!$C$10:$C$7501,"23")</f>
        <v>0</v>
      </c>
      <c r="DF61" s="149">
        <f>COUNTIFS('DETAIL SALES'!$Q$10:$Q$7501,'FILL RATE MANDATORY STOCK'!BK61,'DETAIL SALES'!$AB$10:$AB$7501,"No",'DETAIL SALES'!$C$10:$C$7501,"23")</f>
        <v>0</v>
      </c>
      <c r="DG61" s="149">
        <f>COUNTIFS('DETAIL SALES'!$Q$10:$Q$7501,'FILL RATE MANDATORY STOCK'!BK61,'DETAIL SALES'!$AB$10:$AB$7501,"Full",'DETAIL SALES'!$C$10:$C$7501,"24")</f>
        <v>0</v>
      </c>
      <c r="DH61" s="149">
        <f>COUNTIFS('DETAIL SALES'!$Q$10:$Q$7501,'FILL RATE MANDATORY STOCK'!BK61,'DETAIL SALES'!$AB$10:$AB$7501,"No",'DETAIL SALES'!$C$10:$C$7501,"24")</f>
        <v>0</v>
      </c>
      <c r="DI61" s="149">
        <f>COUNTIFS('DETAIL SALES'!$Q$10:$Q$7501,'FILL RATE MANDATORY STOCK'!BK61,'DETAIL SALES'!$AB$10:$AB$7501,"Full",'DETAIL SALES'!$C$10:$C$7501,"25")</f>
        <v>0</v>
      </c>
      <c r="DJ61" s="149">
        <f>COUNTIFS('DETAIL SALES'!$Q$10:$Q$7501,'FILL RATE MANDATORY STOCK'!BK61,'DETAIL SALES'!$AB$10:$AB$7501,"No",'DETAIL SALES'!$C$10:$C$7501,"25")</f>
        <v>0</v>
      </c>
      <c r="DK61" s="149">
        <f>COUNTIFS('DETAIL SALES'!$Q$10:$Q$7501,'FILL RATE MANDATORY STOCK'!BK61,'DETAIL SALES'!$AB$10:$AB$7501,"Full",'DETAIL SALES'!$C$10:$C$7501,"26")</f>
        <v>0</v>
      </c>
      <c r="DL61" s="149">
        <f>COUNTIFS('DETAIL SALES'!$Q$10:$Q$7501,'FILL RATE MANDATORY STOCK'!BK61,'DETAIL SALES'!$AB$10:$AB$7501,"No",'DETAIL SALES'!$C$10:$C$7501,"26")</f>
        <v>0</v>
      </c>
      <c r="DM61" s="149">
        <f>COUNTIFS('DETAIL SALES'!$Q$10:$Q$7501,'FILL RATE MANDATORY STOCK'!BK61,'DETAIL SALES'!$AB$10:$AB$7501,"Full",'DETAIL SALES'!$C$10:$C$7501,"27")</f>
        <v>0</v>
      </c>
      <c r="DN61" s="149">
        <f>COUNTIFS('DETAIL SALES'!$Q$10:$Q$7501,'FILL RATE MANDATORY STOCK'!BK61,'DETAIL SALES'!$AB$10:$AB$7501,"No",'DETAIL SALES'!$C$10:$C$7501,"27")</f>
        <v>0</v>
      </c>
      <c r="DO61" s="316">
        <f>COUNTIFS('DETAIL SALES'!$Q$10:$Q$7501,'FILL RATE MANDATORY STOCK'!BK61,'DETAIL SALES'!$AB$10:$AB$7501,"Full",'DETAIL SALES'!$C$10:$C$7501,"28")</f>
        <v>0</v>
      </c>
      <c r="DP61" s="316">
        <f>COUNTIFS('DETAIL SALES'!$Q$10:$Q$7501,'FILL RATE MANDATORY STOCK'!BK61,'DETAIL SALES'!$AB$10:$AB$7501,"No",'DETAIL SALES'!$C$10:$C$7501,"28")</f>
        <v>0</v>
      </c>
      <c r="DQ61" s="149">
        <f>COUNTIFS('DETAIL SALES'!$Q$10:$Q$7501,'FILL RATE MANDATORY STOCK'!BK61,'DETAIL SALES'!$AB$10:$AB$7501,"Full",'DETAIL SALES'!$C$10:$C$7501,"29")</f>
        <v>0</v>
      </c>
      <c r="DR61" s="149">
        <f>COUNTIFS('DETAIL SALES'!$Q$10:$Q$7501,'FILL RATE MANDATORY STOCK'!BK61,'DETAIL SALES'!$AB$10:$AB$7501,"No",'DETAIL SALES'!$C$10:$C$7501,"29")</f>
        <v>0</v>
      </c>
      <c r="DS61" s="149">
        <f>COUNTIFS('DETAIL SALES'!$Q$10:$Q$7501,'FILL RATE MANDATORY STOCK'!BK61,'DETAIL SALES'!$AB$10:$AB$7501,"Full",'DETAIL SALES'!$C$10:$C$7501,"30")</f>
        <v>0</v>
      </c>
      <c r="DT61" s="149">
        <f>COUNTIFS('DETAIL SALES'!$Q$10:$Q$7501,'FILL RATE MANDATORY STOCK'!BK61,'DETAIL SALES'!$AB$10:$AB$7501,"No",'DETAIL SALES'!$C$10:$C$7501,"30")</f>
        <v>0</v>
      </c>
      <c r="DU61" s="149">
        <f>COUNTIFS('DETAIL SALES'!$Q$10:$Q$7501,'FILL RATE MANDATORY STOCK'!\,'DETAIL SALES'!$AB$10:$AB$7501,"Full",'DETAIL SALES'!$C$10:$C$7501,"31")</f>
        <v>0</v>
      </c>
      <c r="DV61" s="153">
        <f>COUNTIFS('DETAIL SALES'!$Q$10:$Q$7501,'FILL RATE MANDATORY STOCK'!BK61,'DETAIL SALES'!$AB$10:$AB$7501,"No",'DETAIL SALES'!$C$10:$C$7501,"31")</f>
        <v>0</v>
      </c>
      <c r="DW61" s="271">
        <f t="shared" si="17"/>
        <v>0</v>
      </c>
      <c r="DX61" s="150">
        <f t="shared" si="17"/>
        <v>0</v>
      </c>
      <c r="DY61" s="150">
        <f t="shared" si="18"/>
        <v>0</v>
      </c>
      <c r="DZ61" s="272" t="e">
        <f t="shared" si="19"/>
        <v>#DIV/0!</v>
      </c>
    </row>
    <row r="62" spans="1:130" s="141" customFormat="1">
      <c r="A62" s="134">
        <v>53</v>
      </c>
      <c r="B62" s="286"/>
      <c r="C62" s="146">
        <f t="shared" si="8"/>
        <v>0</v>
      </c>
      <c r="D62" s="146">
        <f t="shared" si="9"/>
        <v>1</v>
      </c>
      <c r="E62" s="146">
        <f t="shared" si="10"/>
        <v>1900</v>
      </c>
      <c r="F62" s="287"/>
      <c r="G62" s="287"/>
      <c r="H62" s="287"/>
      <c r="I62" s="288"/>
      <c r="J62" s="287"/>
      <c r="K62" s="288"/>
      <c r="L62" s="134"/>
      <c r="M62" s="133"/>
      <c r="N62" s="288"/>
      <c r="O62" s="134"/>
      <c r="P62" s="166"/>
      <c r="Q62" s="289"/>
      <c r="R62" s="165"/>
      <c r="S62" s="290"/>
      <c r="T62" s="290"/>
      <c r="U62" s="290"/>
      <c r="V62" s="290"/>
      <c r="W62" s="166"/>
      <c r="X62" s="87"/>
      <c r="Y62" s="418">
        <f t="shared" si="11"/>
        <v>0</v>
      </c>
      <c r="Z62" s="291">
        <f t="shared" si="12"/>
        <v>0</v>
      </c>
      <c r="AA62" s="163"/>
      <c r="AB62" s="177" t="str">
        <f t="shared" si="13"/>
        <v/>
      </c>
      <c r="AC62" s="283" t="str">
        <f t="shared" si="14"/>
        <v/>
      </c>
      <c r="AD62" s="283" t="str">
        <f t="shared" si="15"/>
        <v/>
      </c>
      <c r="AE62" s="163"/>
      <c r="AF62" s="162"/>
      <c r="AP62" s="581"/>
      <c r="AQ62" s="386" t="s">
        <v>18</v>
      </c>
      <c r="AR62" s="386">
        <f>SUM(AR52:AR61)</f>
        <v>0</v>
      </c>
      <c r="AS62" s="386">
        <f t="shared" ref="AS62:AV62" si="34">SUM(AS52:AS61)</f>
        <v>0</v>
      </c>
      <c r="AT62" s="386">
        <f t="shared" si="34"/>
        <v>0</v>
      </c>
      <c r="AU62" s="386">
        <f t="shared" si="34"/>
        <v>0</v>
      </c>
      <c r="AV62" s="386">
        <f t="shared" si="34"/>
        <v>0</v>
      </c>
      <c r="AW62" s="386"/>
      <c r="BD62" s="784"/>
      <c r="BE62" s="100">
        <f>MAX(BE45:BE61)+1</f>
        <v>48</v>
      </c>
      <c r="BF62" s="100" t="s">
        <v>331</v>
      </c>
      <c r="BG62" s="100" t="s">
        <v>314</v>
      </c>
      <c r="BH62" s="149" t="s">
        <v>132</v>
      </c>
      <c r="BI62" s="169" t="e">
        <f>VLOOKUP(BH62,#REF!,8,FALSE)</f>
        <v>#REF!</v>
      </c>
      <c r="BJ62" s="224">
        <v>60000</v>
      </c>
      <c r="BK62" s="153">
        <v>1</v>
      </c>
      <c r="BL62" s="153">
        <v>0</v>
      </c>
      <c r="BM62" s="594">
        <f>COUNTIFS('DETAIL SALES'!$Q$10:$Q$7501,'FILL RATE MANDATORY STOCK'!BK62,'DETAIL SALES'!$AB$10:$AB$7501,"Full",'DETAIL SALES'!$C$10:$C$7501,"1")</f>
        <v>0</v>
      </c>
      <c r="BN62" s="149">
        <f>COUNTIFS('DETAIL SALES'!$Q$10:$Q$7501,'FILL RATE MANDATORY STOCK'!BK62,'DETAIL SALES'!$AB$10:$AB$7501,"No",'DETAIL SALES'!$C$10:$C$7501,"1")</f>
        <v>0</v>
      </c>
      <c r="BO62" s="149">
        <f>COUNTIFS('DETAIL SALES'!$Q$10:$Q$7501,'FILL RATE MANDATORY STOCK'!BK62,'DETAIL SALES'!$AB$10:$AB$7501,"Full",'DETAIL SALES'!$C$10:$C$7501,"2")</f>
        <v>0</v>
      </c>
      <c r="BP62" s="149">
        <f>COUNTIFS('DETAIL SALES'!$Q$10:$Q$7501,'FILL RATE MANDATORY STOCK'!BK62,'DETAIL SALES'!$AB$10:$AB$7501,"No",'DETAIL SALES'!$C$10:$C$7501,"2")</f>
        <v>0</v>
      </c>
      <c r="BQ62" s="149">
        <f>COUNTIFS('DETAIL SALES'!$Q$10:$Q$7501,'FILL RATE MANDATORY STOCK'!BK62,'DETAIL SALES'!$AB$10:$AB$7501,"Full",'DETAIL SALES'!$C$10:$C$7501,"3")</f>
        <v>0</v>
      </c>
      <c r="BR62" s="149">
        <f>COUNTIFS('DETAIL SALES'!$Q$10:$Q$7501,'FILL RATE MANDATORY STOCK'!BK62,'DETAIL SALES'!$AB$10:$AB$7501,"No",'DETAIL SALES'!$C$10:$C$7501,"3")</f>
        <v>0</v>
      </c>
      <c r="BS62" s="149">
        <f>COUNTIFS('DETAIL SALES'!$Q$10:$Q$7501,'FILL RATE MANDATORY STOCK'!BK62,'DETAIL SALES'!$AB$10:$AB$7501,"Full",'DETAIL SALES'!$C$10:$C$7501,"4")</f>
        <v>0</v>
      </c>
      <c r="BT62" s="149">
        <f>COUNTIFS('DETAIL SALES'!$Q$10:$Q$7501,'FILL RATE MANDATORY STOCK'!BK62,'DETAIL SALES'!$AB$10:$AB$7501,"No",'DETAIL SALES'!$C$10:$C$7501,"4")</f>
        <v>0</v>
      </c>
      <c r="BU62" s="149">
        <f>COUNTIFS('DETAIL SALES'!$Q$10:$Q$7501,'FILL RATE MANDATORY STOCK'!BK62,'DETAIL SALES'!$AB$10:$AB$7501,"Full",'DETAIL SALES'!$C$10:$C$7501,"5")</f>
        <v>0</v>
      </c>
      <c r="BV62" s="149">
        <f>COUNTIFS('DETAIL SALES'!$Q$10:$Q$7501,'FILL RATE MANDATORY STOCK'!BK62,'DETAIL SALES'!$AB$10:$AB$7501,"No",'DETAIL SALES'!$C$10:$C$7501,"5")</f>
        <v>0</v>
      </c>
      <c r="BW62" s="149">
        <f>COUNTIFS('DETAIL SALES'!$Q$10:$Q$7501,'FILL RATE MANDATORY STOCK'!BK62,'DETAIL SALES'!$AB$10:$AB$7501,"Full",'DETAIL SALES'!$C$10:$C$7501,"6")</f>
        <v>0</v>
      </c>
      <c r="BX62" s="149">
        <f>COUNTIFS('DETAIL SALES'!$Q$10:$Q$7501,'FILL RATE MANDATORY STOCK'!BK62,'DETAIL SALES'!$AB$10:$AB$7501,"No",'DETAIL SALES'!$C$10:$C$7501,"6")</f>
        <v>0</v>
      </c>
      <c r="BY62" s="316">
        <f>COUNTIFS('DETAIL SALES'!$Q$10:$Q$7501,'FILL RATE MANDATORY STOCK'!BK62,'DETAIL SALES'!$AB$10:$AB$7501,"Full",'DETAIL SALES'!$C$10:$C$7501,"7")</f>
        <v>0</v>
      </c>
      <c r="BZ62" s="316">
        <f>COUNTIFS('DETAIL SALES'!$Q$10:$Q$7501,'FILL RATE MANDATORY STOCK'!BK62,'DETAIL SALES'!$AB$10:$AB$7501,"No",'DETAIL SALES'!$C$10:$C$7501,"7")</f>
        <v>0</v>
      </c>
      <c r="CA62" s="149">
        <f>COUNTIFS('DETAIL SALES'!$Q$10:$Q$7501,'FILL RATE MANDATORY STOCK'!BK62,'DETAIL SALES'!$AB$10:$AB$7501,"Full",'DETAIL SALES'!$C$10:$C$7501,"8")</f>
        <v>0</v>
      </c>
      <c r="CB62" s="149">
        <f>COUNTIFS('DETAIL SALES'!$Q$10:$Q$7501,'FILL RATE MANDATORY STOCK'!BK62,'DETAIL SALES'!$AB$10:$AB$7501,"No",'DETAIL SALES'!$C$10:$C$7501,"8")</f>
        <v>0</v>
      </c>
      <c r="CC62" s="149">
        <f>COUNTIFS('DETAIL SALES'!$Q$10:$Q$7501,'FILL RATE MANDATORY STOCK'!BK62,'DETAIL SALES'!$AB$10:$AB$7501,"Full",'DETAIL SALES'!$C$10:$C$7501,"9")</f>
        <v>0</v>
      </c>
      <c r="CD62" s="149">
        <f>COUNTIFS('DETAIL SALES'!$Q$10:$Q$7501,'FILL RATE MANDATORY STOCK'!BK62,'DETAIL SALES'!$AB$10:$AB$7501,"No",'DETAIL SALES'!$C$10:$C$7501,"9")</f>
        <v>0</v>
      </c>
      <c r="CE62" s="149">
        <f>COUNTIFS('DETAIL SALES'!$Q$10:$Q$7501,'FILL RATE MANDATORY STOCK'!BK62,'DETAIL SALES'!$AB$10:$AB$7501,"Full",'DETAIL SALES'!$C$10:$C$7501,"10")</f>
        <v>0</v>
      </c>
      <c r="CF62" s="149">
        <f>COUNTIFS('DETAIL SALES'!$Q$10:$Q$7501,'FILL RATE MANDATORY STOCK'!BK62,'DETAIL SALES'!$AB$10:$AB$7501,"No",'DETAIL SALES'!$C$10:$C$7501,"10")</f>
        <v>0</v>
      </c>
      <c r="CG62" s="149">
        <f>COUNTIFS('DETAIL SALES'!$Q$10:$Q$7501,'FILL RATE MANDATORY STOCK'!BK62,'DETAIL SALES'!$AB$10:$AB$7501,"Full",'DETAIL SALES'!$C$10:$C$7501,"11")</f>
        <v>0</v>
      </c>
      <c r="CH62" s="149">
        <f>COUNTIFS('DETAIL SALES'!$Q$10:$Q$7501,'FILL RATE MANDATORY STOCK'!BK62,'DETAIL SALES'!$AB$10:$AB$7501,"No",'DETAIL SALES'!$C$10:$C$7501,"11")</f>
        <v>0</v>
      </c>
      <c r="CI62" s="149">
        <f>COUNTIFS('DETAIL SALES'!$Q$10:$Q$7501,'FILL RATE MANDATORY STOCK'!BK62,'DETAIL SALES'!$AB$10:$AB$7501,"Full",'DETAIL SALES'!$C$10:$C$7501,"12")</f>
        <v>0</v>
      </c>
      <c r="CJ62" s="149">
        <f>COUNTIFS('DETAIL SALES'!$Q$10:$Q$7501,'FILL RATE MANDATORY STOCK'!BK62,'DETAIL SALES'!$AB$10:$AB$7501,"No",'DETAIL SALES'!$C$10:$C$7501,"12")</f>
        <v>0</v>
      </c>
      <c r="CK62" s="149">
        <f>COUNTIFS('DETAIL SALES'!$Q$10:$Q$7501,'FILL RATE MANDATORY STOCK'!BK62,'DETAIL SALES'!$AB$10:$AB$7501,"Full",'DETAIL SALES'!$C$10:$C$7501,"13")</f>
        <v>0</v>
      </c>
      <c r="CL62" s="149">
        <f>COUNTIFS('DETAIL SALES'!$Q$10:$Q$7501,'FILL RATE MANDATORY STOCK'!BK62,'DETAIL SALES'!$AB$10:$AB$7501,"No",'DETAIL SALES'!$C$10:$C$7501,"13")</f>
        <v>0</v>
      </c>
      <c r="CM62" s="316">
        <f>COUNTIFS('DETAIL SALES'!$Q$10:$Q$7501,'FILL RATE MANDATORY STOCK'!BK62,'DETAIL SALES'!$AB$10:$AB$7501,"Full",'DETAIL SALES'!$C$10:$C$7501,"14")</f>
        <v>0</v>
      </c>
      <c r="CN62" s="316">
        <f>COUNTIFS('DETAIL SALES'!$Q$10:$Q$7501,'FILL RATE MANDATORY STOCK'!BK62,'DETAIL SALES'!$AB$10:$AB$7501,"No",'DETAIL SALES'!$C$10:$C$7501,"14")</f>
        <v>0</v>
      </c>
      <c r="CO62" s="149">
        <f>COUNTIFS('DETAIL SALES'!$Q$10:$Q$7501,'FILL RATE MANDATORY STOCK'!BK62,'DETAIL SALES'!$AB$10:$AB$7501,"Full",'DETAIL SALES'!$C$10:$C$7501,"15")</f>
        <v>0</v>
      </c>
      <c r="CP62" s="149">
        <f>COUNTIFS('DETAIL SALES'!$Q$10:$Q$7501,'FILL RATE MANDATORY STOCK'!BK62,'DETAIL SALES'!$AB$10:$AB$7501,"No",'DETAIL SALES'!$C$10:$C$7501,"15")</f>
        <v>0</v>
      </c>
      <c r="CQ62" s="149">
        <f>COUNTIFS('DETAIL SALES'!$Q$10:$Q$7501,'FILL RATE MANDATORY STOCK'!BK62,'DETAIL SALES'!$AB$10:$AB$7501,"Full",'DETAIL SALES'!$C$10:$C$7501,"16")</f>
        <v>0</v>
      </c>
      <c r="CR62" s="149">
        <f>COUNTIFS('DETAIL SALES'!$Q$10:$Q$7501,'FILL RATE MANDATORY STOCK'!BK62,'DETAIL SALES'!$AB$10:$AB$7501,"No",'DETAIL SALES'!$C$10:$C$7501,"16")</f>
        <v>0</v>
      </c>
      <c r="CS62" s="149">
        <f>COUNTIFS('DETAIL SALES'!$Q$10:$Q$7501,'FILL RATE MANDATORY STOCK'!BK62,'DETAIL SALES'!$AB$10:$AB$7501,"Full",'DETAIL SALES'!$C$10:$C$7501,"17")</f>
        <v>0</v>
      </c>
      <c r="CT62" s="149">
        <f>COUNTIFS('DETAIL SALES'!$Q$10:$Q$7501,'FILL RATE MANDATORY STOCK'!BK62,'DETAIL SALES'!$AB$10:$AB$7501,"No",'DETAIL SALES'!$C$10:$C$7501,"17")</f>
        <v>0</v>
      </c>
      <c r="CU62" s="149">
        <f>COUNTIFS('DETAIL SALES'!$Q$10:$Q$7501,'FILL RATE MANDATORY STOCK'!BK62,'DETAIL SALES'!$AB$10:$AB$7501,"Full",'DETAIL SALES'!$C$10:$C$7501,"18")</f>
        <v>0</v>
      </c>
      <c r="CV62" s="149">
        <f>COUNTIFS('DETAIL SALES'!$Q$10:$Q$7501,'FILL RATE MANDATORY STOCK'!BK62,'DETAIL SALES'!$AB$10:$AB$7501,"No",'DETAIL SALES'!$C$10:$C$7501,"18")</f>
        <v>0</v>
      </c>
      <c r="CW62" s="149">
        <f>COUNTIFS('DETAIL SALES'!$Q$10:$Q$7501,'FILL RATE MANDATORY STOCK'!BK62,'DETAIL SALES'!$AB$10:$AB$7501,"Full",'DETAIL SALES'!$C$10:$C$7501,"19")</f>
        <v>0</v>
      </c>
      <c r="CX62" s="149">
        <f>COUNTIFS('DETAIL SALES'!$Q$10:$Q$7501,'FILL RATE MANDATORY STOCK'!BK62,'DETAIL SALES'!$AB$10:$AB$7501,"No",'DETAIL SALES'!$C$10:$C$7501,"19")</f>
        <v>0</v>
      </c>
      <c r="CY62" s="149">
        <f>COUNTIFS('DETAIL SALES'!$Q$10:$Q$7501,'FILL RATE MANDATORY STOCK'!BK62,'DETAIL SALES'!$AB$10:$AB$7501,"Full",'DETAIL SALES'!$C$10:$C$7501,"20")</f>
        <v>0</v>
      </c>
      <c r="CZ62" s="149">
        <f>COUNTIFS('DETAIL SALES'!$Q$10:$Q$7501,'FILL RATE MANDATORY STOCK'!BK62,'DETAIL SALES'!$AB$10:$AB$7501,"No",'DETAIL SALES'!$C$10:$C$7501,"20")</f>
        <v>0</v>
      </c>
      <c r="DA62" s="316">
        <f>COUNTIFS('DETAIL SALES'!$Q$10:$Q$7501,'FILL RATE MANDATORY STOCK'!BK62,'DETAIL SALES'!$AB$10:$AB$7501,"Full",'DETAIL SALES'!$C$10:$C$7501,"21")</f>
        <v>0</v>
      </c>
      <c r="DB62" s="316">
        <f>COUNTIFS('DETAIL SALES'!$Q$10:$Q$7501,'FILL RATE MANDATORY STOCK'!BK62,'DETAIL SALES'!$AB$10:$AB$7501,"No",'DETAIL SALES'!$C$10:$C$7501,"21")</f>
        <v>0</v>
      </c>
      <c r="DC62" s="149">
        <f>COUNTIFS('DETAIL SALES'!$Q$10:$Q$7501,'FILL RATE MANDATORY STOCK'!BK62,'DETAIL SALES'!$AB$10:$AB$7501,"Full",'DETAIL SALES'!$C$10:$C$7501,"22")</f>
        <v>0</v>
      </c>
      <c r="DD62" s="149">
        <f>COUNTIFS('DETAIL SALES'!$Q$10:$Q$7501,'FILL RATE MANDATORY STOCK'!BK62,'DETAIL SALES'!$AB$10:$AB$7501,"No",'DETAIL SALES'!$C$10:$C$7501,"22")</f>
        <v>0</v>
      </c>
      <c r="DE62" s="149">
        <f>COUNTIFS('DETAIL SALES'!$Q$10:$Q$7501,'FILL RATE MANDATORY STOCK'!BK62,'DETAIL SALES'!$AB$10:$AB$7501,"Full",'DETAIL SALES'!$C$10:$C$7501,"23")</f>
        <v>0</v>
      </c>
      <c r="DF62" s="149">
        <f>COUNTIFS('DETAIL SALES'!$Q$10:$Q$7501,'FILL RATE MANDATORY STOCK'!BK62,'DETAIL SALES'!$AB$10:$AB$7501,"No",'DETAIL SALES'!$C$10:$C$7501,"23")</f>
        <v>0</v>
      </c>
      <c r="DG62" s="149">
        <f>COUNTIFS('DETAIL SALES'!$Q$10:$Q$7501,'FILL RATE MANDATORY STOCK'!BK62,'DETAIL SALES'!$AB$10:$AB$7501,"Full",'DETAIL SALES'!$C$10:$C$7501,"24")</f>
        <v>0</v>
      </c>
      <c r="DH62" s="149">
        <f>COUNTIFS('DETAIL SALES'!$Q$10:$Q$7501,'FILL RATE MANDATORY STOCK'!BK62,'DETAIL SALES'!$AB$10:$AB$7501,"No",'DETAIL SALES'!$C$10:$C$7501,"24")</f>
        <v>0</v>
      </c>
      <c r="DI62" s="149">
        <f>COUNTIFS('DETAIL SALES'!$Q$10:$Q$7501,'FILL RATE MANDATORY STOCK'!BK62,'DETAIL SALES'!$AB$10:$AB$7501,"Full",'DETAIL SALES'!$C$10:$C$7501,"25")</f>
        <v>0</v>
      </c>
      <c r="DJ62" s="149">
        <f>COUNTIFS('DETAIL SALES'!$Q$10:$Q$7501,'FILL RATE MANDATORY STOCK'!BK62,'DETAIL SALES'!$AB$10:$AB$7501,"No",'DETAIL SALES'!$C$10:$C$7501,"25")</f>
        <v>0</v>
      </c>
      <c r="DK62" s="149">
        <f>COUNTIFS('DETAIL SALES'!$Q$10:$Q$7501,'FILL RATE MANDATORY STOCK'!BK62,'DETAIL SALES'!$AB$10:$AB$7501,"Full",'DETAIL SALES'!$C$10:$C$7501,"26")</f>
        <v>0</v>
      </c>
      <c r="DL62" s="149">
        <f>COUNTIFS('DETAIL SALES'!$Q$10:$Q$7501,'FILL RATE MANDATORY STOCK'!BK62,'DETAIL SALES'!$AB$10:$AB$7501,"No",'DETAIL SALES'!$C$10:$C$7501,"26")</f>
        <v>0</v>
      </c>
      <c r="DM62" s="149">
        <f>COUNTIFS('DETAIL SALES'!$Q$10:$Q$7501,'FILL RATE MANDATORY STOCK'!BK62,'DETAIL SALES'!$AB$10:$AB$7501,"Full",'DETAIL SALES'!$C$10:$C$7501,"27")</f>
        <v>0</v>
      </c>
      <c r="DN62" s="149">
        <f>COUNTIFS('DETAIL SALES'!$Q$10:$Q$7501,'FILL RATE MANDATORY STOCK'!BK62,'DETAIL SALES'!$AB$10:$AB$7501,"No",'DETAIL SALES'!$C$10:$C$7501,"27")</f>
        <v>0</v>
      </c>
      <c r="DO62" s="316">
        <f>COUNTIFS('DETAIL SALES'!$Q$10:$Q$7501,'FILL RATE MANDATORY STOCK'!BK62,'DETAIL SALES'!$AB$10:$AB$7501,"Full",'DETAIL SALES'!$C$10:$C$7501,"28")</f>
        <v>0</v>
      </c>
      <c r="DP62" s="316">
        <f>COUNTIFS('DETAIL SALES'!$Q$10:$Q$7501,'FILL RATE MANDATORY STOCK'!BK62,'DETAIL SALES'!$AB$10:$AB$7501,"No",'DETAIL SALES'!$C$10:$C$7501,"28")</f>
        <v>0</v>
      </c>
      <c r="DQ62" s="149">
        <f>COUNTIFS('DETAIL SALES'!$Q$10:$Q$7501,'FILL RATE MANDATORY STOCK'!BK62,'DETAIL SALES'!$AB$10:$AB$7501,"Full",'DETAIL SALES'!$C$10:$C$7501,"29")</f>
        <v>0</v>
      </c>
      <c r="DR62" s="149">
        <f>COUNTIFS('DETAIL SALES'!$Q$10:$Q$7501,'FILL RATE MANDATORY STOCK'!BK62,'DETAIL SALES'!$AB$10:$AB$7501,"No",'DETAIL SALES'!$C$10:$C$7501,"29")</f>
        <v>0</v>
      </c>
      <c r="DS62" s="149">
        <f>COUNTIFS('DETAIL SALES'!$Q$10:$Q$7501,'FILL RATE MANDATORY STOCK'!BK62,'DETAIL SALES'!$AB$10:$AB$7501,"Full",'DETAIL SALES'!$C$10:$C$7501,"30")</f>
        <v>0</v>
      </c>
      <c r="DT62" s="149">
        <f>COUNTIFS('DETAIL SALES'!$Q$10:$Q$7501,'FILL RATE MANDATORY STOCK'!BK62,'DETAIL SALES'!$AB$10:$AB$7501,"No",'DETAIL SALES'!$C$10:$C$7501,"30")</f>
        <v>0</v>
      </c>
      <c r="DU62" s="149">
        <f>COUNTIFS('DETAIL SALES'!$Q$10:$Q$7501,'FILL RATE MANDATORY STOCK'!\,'DETAIL SALES'!$AB$10:$AB$7501,"Full",'DETAIL SALES'!$C$10:$C$7501,"31")</f>
        <v>0</v>
      </c>
      <c r="DV62" s="153">
        <f>COUNTIFS('DETAIL SALES'!$Q$10:$Q$7501,'FILL RATE MANDATORY STOCK'!BK62,'DETAIL SALES'!$AB$10:$AB$7501,"No",'DETAIL SALES'!$C$10:$C$7501,"31")</f>
        <v>0</v>
      </c>
      <c r="DW62" s="271">
        <f t="shared" si="17"/>
        <v>0</v>
      </c>
      <c r="DX62" s="150">
        <f t="shared" si="17"/>
        <v>0</v>
      </c>
      <c r="DY62" s="150">
        <f t="shared" si="18"/>
        <v>0</v>
      </c>
      <c r="DZ62" s="272" t="e">
        <f t="shared" si="19"/>
        <v>#DIV/0!</v>
      </c>
    </row>
    <row r="63" spans="1:130" s="141" customFormat="1">
      <c r="A63" s="134">
        <v>54</v>
      </c>
      <c r="B63" s="286"/>
      <c r="C63" s="146">
        <f t="shared" si="8"/>
        <v>0</v>
      </c>
      <c r="D63" s="146">
        <f t="shared" si="9"/>
        <v>1</v>
      </c>
      <c r="E63" s="146">
        <f t="shared" si="10"/>
        <v>1900</v>
      </c>
      <c r="F63" s="287"/>
      <c r="G63" s="287"/>
      <c r="H63" s="287"/>
      <c r="I63" s="288"/>
      <c r="J63" s="287"/>
      <c r="K63" s="288"/>
      <c r="L63" s="134"/>
      <c r="M63" s="133"/>
      <c r="N63" s="288"/>
      <c r="O63" s="134"/>
      <c r="P63" s="166"/>
      <c r="Q63" s="289"/>
      <c r="R63" s="165"/>
      <c r="S63" s="290"/>
      <c r="T63" s="290"/>
      <c r="U63" s="290"/>
      <c r="V63" s="290"/>
      <c r="W63" s="166"/>
      <c r="X63" s="87"/>
      <c r="Y63" s="418">
        <f t="shared" si="11"/>
        <v>0</v>
      </c>
      <c r="Z63" s="291">
        <f t="shared" si="12"/>
        <v>0</v>
      </c>
      <c r="AA63" s="163"/>
      <c r="AB63" s="177" t="str">
        <f t="shared" si="13"/>
        <v/>
      </c>
      <c r="AC63" s="283" t="str">
        <f t="shared" si="14"/>
        <v/>
      </c>
      <c r="AD63" s="283" t="str">
        <f t="shared" si="15"/>
        <v/>
      </c>
      <c r="AE63" s="163"/>
      <c r="AF63" s="162"/>
      <c r="AP63" s="581"/>
      <c r="BD63" s="784"/>
      <c r="BE63" s="100">
        <f>MAX(BE46:BE62)+1</f>
        <v>49</v>
      </c>
      <c r="BF63" s="100" t="s">
        <v>331</v>
      </c>
      <c r="BG63" s="100" t="s">
        <v>315</v>
      </c>
      <c r="BH63" s="149" t="s">
        <v>134</v>
      </c>
      <c r="BI63" s="169" t="e">
        <f>VLOOKUP(BH63,#REF!,8,FALSE)</f>
        <v>#REF!</v>
      </c>
      <c r="BJ63" s="224">
        <v>60000</v>
      </c>
      <c r="BK63" s="153">
        <v>1</v>
      </c>
      <c r="BL63" s="153">
        <v>0</v>
      </c>
      <c r="BM63" s="594">
        <f>COUNTIFS('DETAIL SALES'!$Q$10:$Q$7501,'FILL RATE MANDATORY STOCK'!BK63,'DETAIL SALES'!$AB$10:$AB$7501,"Full",'DETAIL SALES'!$C$10:$C$7501,"1")</f>
        <v>0</v>
      </c>
      <c r="BN63" s="149">
        <f>COUNTIFS('DETAIL SALES'!$Q$10:$Q$7501,'FILL RATE MANDATORY STOCK'!BK63,'DETAIL SALES'!$AB$10:$AB$7501,"No",'DETAIL SALES'!$C$10:$C$7501,"1")</f>
        <v>0</v>
      </c>
      <c r="BO63" s="149">
        <f>COUNTIFS('DETAIL SALES'!$Q$10:$Q$7501,'FILL RATE MANDATORY STOCK'!BK63,'DETAIL SALES'!$AB$10:$AB$7501,"Full",'DETAIL SALES'!$C$10:$C$7501,"2")</f>
        <v>0</v>
      </c>
      <c r="BP63" s="149">
        <f>COUNTIFS('DETAIL SALES'!$Q$10:$Q$7501,'FILL RATE MANDATORY STOCK'!BK63,'DETAIL SALES'!$AB$10:$AB$7501,"No",'DETAIL SALES'!$C$10:$C$7501,"2")</f>
        <v>0</v>
      </c>
      <c r="BQ63" s="149">
        <f>COUNTIFS('DETAIL SALES'!$Q$10:$Q$7501,'FILL RATE MANDATORY STOCK'!BK63,'DETAIL SALES'!$AB$10:$AB$7501,"Full",'DETAIL SALES'!$C$10:$C$7501,"3")</f>
        <v>0</v>
      </c>
      <c r="BR63" s="149">
        <f>COUNTIFS('DETAIL SALES'!$Q$10:$Q$7501,'FILL RATE MANDATORY STOCK'!BK63,'DETAIL SALES'!$AB$10:$AB$7501,"No",'DETAIL SALES'!$C$10:$C$7501,"3")</f>
        <v>0</v>
      </c>
      <c r="BS63" s="149">
        <f>COUNTIFS('DETAIL SALES'!$Q$10:$Q$7501,'FILL RATE MANDATORY STOCK'!BK63,'DETAIL SALES'!$AB$10:$AB$7501,"Full",'DETAIL SALES'!$C$10:$C$7501,"4")</f>
        <v>0</v>
      </c>
      <c r="BT63" s="149">
        <f>COUNTIFS('DETAIL SALES'!$Q$10:$Q$7501,'FILL RATE MANDATORY STOCK'!BK63,'DETAIL SALES'!$AB$10:$AB$7501,"No",'DETAIL SALES'!$C$10:$C$7501,"4")</f>
        <v>0</v>
      </c>
      <c r="BU63" s="149">
        <f>COUNTIFS('DETAIL SALES'!$Q$10:$Q$7501,'FILL RATE MANDATORY STOCK'!BK63,'DETAIL SALES'!$AB$10:$AB$7501,"Full",'DETAIL SALES'!$C$10:$C$7501,"5")</f>
        <v>0</v>
      </c>
      <c r="BV63" s="149">
        <f>COUNTIFS('DETAIL SALES'!$Q$10:$Q$7501,'FILL RATE MANDATORY STOCK'!BK63,'DETAIL SALES'!$AB$10:$AB$7501,"No",'DETAIL SALES'!$C$10:$C$7501,"5")</f>
        <v>0</v>
      </c>
      <c r="BW63" s="149">
        <f>COUNTIFS('DETAIL SALES'!$Q$10:$Q$7501,'FILL RATE MANDATORY STOCK'!BK63,'DETAIL SALES'!$AB$10:$AB$7501,"Full",'DETAIL SALES'!$C$10:$C$7501,"6")</f>
        <v>0</v>
      </c>
      <c r="BX63" s="149">
        <f>COUNTIFS('DETAIL SALES'!$Q$10:$Q$7501,'FILL RATE MANDATORY STOCK'!BK63,'DETAIL SALES'!$AB$10:$AB$7501,"No",'DETAIL SALES'!$C$10:$C$7501,"6")</f>
        <v>0</v>
      </c>
      <c r="BY63" s="316">
        <f>COUNTIFS('DETAIL SALES'!$Q$10:$Q$7501,'FILL RATE MANDATORY STOCK'!BK63,'DETAIL SALES'!$AB$10:$AB$7501,"Full",'DETAIL SALES'!$C$10:$C$7501,"7")</f>
        <v>0</v>
      </c>
      <c r="BZ63" s="316">
        <f>COUNTIFS('DETAIL SALES'!$Q$10:$Q$7501,'FILL RATE MANDATORY STOCK'!BK63,'DETAIL SALES'!$AB$10:$AB$7501,"No",'DETAIL SALES'!$C$10:$C$7501,"7")</f>
        <v>0</v>
      </c>
      <c r="CA63" s="149">
        <f>COUNTIFS('DETAIL SALES'!$Q$10:$Q$7501,'FILL RATE MANDATORY STOCK'!BK63,'DETAIL SALES'!$AB$10:$AB$7501,"Full",'DETAIL SALES'!$C$10:$C$7501,"8")</f>
        <v>0</v>
      </c>
      <c r="CB63" s="149">
        <f>COUNTIFS('DETAIL SALES'!$Q$10:$Q$7501,'FILL RATE MANDATORY STOCK'!BK63,'DETAIL SALES'!$AB$10:$AB$7501,"No",'DETAIL SALES'!$C$10:$C$7501,"8")</f>
        <v>0</v>
      </c>
      <c r="CC63" s="149">
        <f>COUNTIFS('DETAIL SALES'!$Q$10:$Q$7501,'FILL RATE MANDATORY STOCK'!BK63,'DETAIL SALES'!$AB$10:$AB$7501,"Full",'DETAIL SALES'!$C$10:$C$7501,"9")</f>
        <v>0</v>
      </c>
      <c r="CD63" s="149">
        <f>COUNTIFS('DETAIL SALES'!$Q$10:$Q$7501,'FILL RATE MANDATORY STOCK'!BK63,'DETAIL SALES'!$AB$10:$AB$7501,"No",'DETAIL SALES'!$C$10:$C$7501,"9")</f>
        <v>0</v>
      </c>
      <c r="CE63" s="149">
        <f>COUNTIFS('DETAIL SALES'!$Q$10:$Q$7501,'FILL RATE MANDATORY STOCK'!BK63,'DETAIL SALES'!$AB$10:$AB$7501,"Full",'DETAIL SALES'!$C$10:$C$7501,"10")</f>
        <v>0</v>
      </c>
      <c r="CF63" s="149">
        <f>COUNTIFS('DETAIL SALES'!$Q$10:$Q$7501,'FILL RATE MANDATORY STOCK'!BK63,'DETAIL SALES'!$AB$10:$AB$7501,"No",'DETAIL SALES'!$C$10:$C$7501,"10")</f>
        <v>0</v>
      </c>
      <c r="CG63" s="149">
        <f>COUNTIFS('DETAIL SALES'!$Q$10:$Q$7501,'FILL RATE MANDATORY STOCK'!BK63,'DETAIL SALES'!$AB$10:$AB$7501,"Full",'DETAIL SALES'!$C$10:$C$7501,"11")</f>
        <v>0</v>
      </c>
      <c r="CH63" s="149">
        <f>COUNTIFS('DETAIL SALES'!$Q$10:$Q$7501,'FILL RATE MANDATORY STOCK'!BK63,'DETAIL SALES'!$AB$10:$AB$7501,"No",'DETAIL SALES'!$C$10:$C$7501,"11")</f>
        <v>0</v>
      </c>
      <c r="CI63" s="149">
        <f>COUNTIFS('DETAIL SALES'!$Q$10:$Q$7501,'FILL RATE MANDATORY STOCK'!BK63,'DETAIL SALES'!$AB$10:$AB$7501,"Full",'DETAIL SALES'!$C$10:$C$7501,"12")</f>
        <v>0</v>
      </c>
      <c r="CJ63" s="149">
        <f>COUNTIFS('DETAIL SALES'!$Q$10:$Q$7501,'FILL RATE MANDATORY STOCK'!BK63,'DETAIL SALES'!$AB$10:$AB$7501,"No",'DETAIL SALES'!$C$10:$C$7501,"12")</f>
        <v>0</v>
      </c>
      <c r="CK63" s="149">
        <f>COUNTIFS('DETAIL SALES'!$Q$10:$Q$7501,'FILL RATE MANDATORY STOCK'!BK63,'DETAIL SALES'!$AB$10:$AB$7501,"Full",'DETAIL SALES'!$C$10:$C$7501,"13")</f>
        <v>0</v>
      </c>
      <c r="CL63" s="149">
        <f>COUNTIFS('DETAIL SALES'!$Q$10:$Q$7501,'FILL RATE MANDATORY STOCK'!BK63,'DETAIL SALES'!$AB$10:$AB$7501,"No",'DETAIL SALES'!$C$10:$C$7501,"13")</f>
        <v>0</v>
      </c>
      <c r="CM63" s="316">
        <f>COUNTIFS('DETAIL SALES'!$Q$10:$Q$7501,'FILL RATE MANDATORY STOCK'!BK63,'DETAIL SALES'!$AB$10:$AB$7501,"Full",'DETAIL SALES'!$C$10:$C$7501,"14")</f>
        <v>0</v>
      </c>
      <c r="CN63" s="316">
        <f>COUNTIFS('DETAIL SALES'!$Q$10:$Q$7501,'FILL RATE MANDATORY STOCK'!BK63,'DETAIL SALES'!$AB$10:$AB$7501,"No",'DETAIL SALES'!$C$10:$C$7501,"14")</f>
        <v>0</v>
      </c>
      <c r="CO63" s="149">
        <f>COUNTIFS('DETAIL SALES'!$Q$10:$Q$7501,'FILL RATE MANDATORY STOCK'!BK63,'DETAIL SALES'!$AB$10:$AB$7501,"Full",'DETAIL SALES'!$C$10:$C$7501,"15")</f>
        <v>0</v>
      </c>
      <c r="CP63" s="149">
        <f>COUNTIFS('DETAIL SALES'!$Q$10:$Q$7501,'FILL RATE MANDATORY STOCK'!BK63,'DETAIL SALES'!$AB$10:$AB$7501,"No",'DETAIL SALES'!$C$10:$C$7501,"15")</f>
        <v>0</v>
      </c>
      <c r="CQ63" s="149">
        <f>COUNTIFS('DETAIL SALES'!$Q$10:$Q$7501,'FILL RATE MANDATORY STOCK'!BK63,'DETAIL SALES'!$AB$10:$AB$7501,"Full",'DETAIL SALES'!$C$10:$C$7501,"16")</f>
        <v>0</v>
      </c>
      <c r="CR63" s="149">
        <f>COUNTIFS('DETAIL SALES'!$Q$10:$Q$7501,'FILL RATE MANDATORY STOCK'!BK63,'DETAIL SALES'!$AB$10:$AB$7501,"No",'DETAIL SALES'!$C$10:$C$7501,"16")</f>
        <v>0</v>
      </c>
      <c r="CS63" s="149">
        <f>COUNTIFS('DETAIL SALES'!$Q$10:$Q$7501,'FILL RATE MANDATORY STOCK'!BK63,'DETAIL SALES'!$AB$10:$AB$7501,"Full",'DETAIL SALES'!$C$10:$C$7501,"17")</f>
        <v>0</v>
      </c>
      <c r="CT63" s="149">
        <f>COUNTIFS('DETAIL SALES'!$Q$10:$Q$7501,'FILL RATE MANDATORY STOCK'!BK63,'DETAIL SALES'!$AB$10:$AB$7501,"No",'DETAIL SALES'!$C$10:$C$7501,"17")</f>
        <v>0</v>
      </c>
      <c r="CU63" s="149">
        <f>COUNTIFS('DETAIL SALES'!$Q$10:$Q$7501,'FILL RATE MANDATORY STOCK'!BK63,'DETAIL SALES'!$AB$10:$AB$7501,"Full",'DETAIL SALES'!$C$10:$C$7501,"18")</f>
        <v>0</v>
      </c>
      <c r="CV63" s="149">
        <f>COUNTIFS('DETAIL SALES'!$Q$10:$Q$7501,'FILL RATE MANDATORY STOCK'!BK63,'DETAIL SALES'!$AB$10:$AB$7501,"No",'DETAIL SALES'!$C$10:$C$7501,"18")</f>
        <v>0</v>
      </c>
      <c r="CW63" s="149">
        <f>COUNTIFS('DETAIL SALES'!$Q$10:$Q$7501,'FILL RATE MANDATORY STOCK'!BK63,'DETAIL SALES'!$AB$10:$AB$7501,"Full",'DETAIL SALES'!$C$10:$C$7501,"19")</f>
        <v>0</v>
      </c>
      <c r="CX63" s="149">
        <f>COUNTIFS('DETAIL SALES'!$Q$10:$Q$7501,'FILL RATE MANDATORY STOCK'!BK63,'DETAIL SALES'!$AB$10:$AB$7501,"No",'DETAIL SALES'!$C$10:$C$7501,"19")</f>
        <v>0</v>
      </c>
      <c r="CY63" s="149">
        <f>COUNTIFS('DETAIL SALES'!$Q$10:$Q$7501,'FILL RATE MANDATORY STOCK'!BK63,'DETAIL SALES'!$AB$10:$AB$7501,"Full",'DETAIL SALES'!$C$10:$C$7501,"20")</f>
        <v>0</v>
      </c>
      <c r="CZ63" s="149">
        <f>COUNTIFS('DETAIL SALES'!$Q$10:$Q$7501,'FILL RATE MANDATORY STOCK'!BK63,'DETAIL SALES'!$AB$10:$AB$7501,"No",'DETAIL SALES'!$C$10:$C$7501,"20")</f>
        <v>0</v>
      </c>
      <c r="DA63" s="316">
        <f>COUNTIFS('DETAIL SALES'!$Q$10:$Q$7501,'FILL RATE MANDATORY STOCK'!BK63,'DETAIL SALES'!$AB$10:$AB$7501,"Full",'DETAIL SALES'!$C$10:$C$7501,"21")</f>
        <v>0</v>
      </c>
      <c r="DB63" s="316">
        <f>COUNTIFS('DETAIL SALES'!$Q$10:$Q$7501,'FILL RATE MANDATORY STOCK'!BK63,'DETAIL SALES'!$AB$10:$AB$7501,"No",'DETAIL SALES'!$C$10:$C$7501,"21")</f>
        <v>0</v>
      </c>
      <c r="DC63" s="149">
        <f>COUNTIFS('DETAIL SALES'!$Q$10:$Q$7501,'FILL RATE MANDATORY STOCK'!BK63,'DETAIL SALES'!$AB$10:$AB$7501,"Full",'DETAIL SALES'!$C$10:$C$7501,"22")</f>
        <v>0</v>
      </c>
      <c r="DD63" s="149">
        <f>COUNTIFS('DETAIL SALES'!$Q$10:$Q$7501,'FILL RATE MANDATORY STOCK'!BK63,'DETAIL SALES'!$AB$10:$AB$7501,"No",'DETAIL SALES'!$C$10:$C$7501,"22")</f>
        <v>0</v>
      </c>
      <c r="DE63" s="149">
        <f>COUNTIFS('DETAIL SALES'!$Q$10:$Q$7501,'FILL RATE MANDATORY STOCK'!BK63,'DETAIL SALES'!$AB$10:$AB$7501,"Full",'DETAIL SALES'!$C$10:$C$7501,"23")</f>
        <v>0</v>
      </c>
      <c r="DF63" s="149">
        <f>COUNTIFS('DETAIL SALES'!$Q$10:$Q$7501,'FILL RATE MANDATORY STOCK'!BK63,'DETAIL SALES'!$AB$10:$AB$7501,"No",'DETAIL SALES'!$C$10:$C$7501,"23")</f>
        <v>0</v>
      </c>
      <c r="DG63" s="149">
        <f>COUNTIFS('DETAIL SALES'!$Q$10:$Q$7501,'FILL RATE MANDATORY STOCK'!BK63,'DETAIL SALES'!$AB$10:$AB$7501,"Full",'DETAIL SALES'!$C$10:$C$7501,"24")</f>
        <v>0</v>
      </c>
      <c r="DH63" s="149">
        <f>COUNTIFS('DETAIL SALES'!$Q$10:$Q$7501,'FILL RATE MANDATORY STOCK'!BK63,'DETAIL SALES'!$AB$10:$AB$7501,"No",'DETAIL SALES'!$C$10:$C$7501,"24")</f>
        <v>0</v>
      </c>
      <c r="DI63" s="149">
        <f>COUNTIFS('DETAIL SALES'!$Q$10:$Q$7501,'FILL RATE MANDATORY STOCK'!BK63,'DETAIL SALES'!$AB$10:$AB$7501,"Full",'DETAIL SALES'!$C$10:$C$7501,"25")</f>
        <v>0</v>
      </c>
      <c r="DJ63" s="149">
        <f>COUNTIFS('DETAIL SALES'!$Q$10:$Q$7501,'FILL RATE MANDATORY STOCK'!BK63,'DETAIL SALES'!$AB$10:$AB$7501,"No",'DETAIL SALES'!$C$10:$C$7501,"25")</f>
        <v>0</v>
      </c>
      <c r="DK63" s="149">
        <f>COUNTIFS('DETAIL SALES'!$Q$10:$Q$7501,'FILL RATE MANDATORY STOCK'!BK63,'DETAIL SALES'!$AB$10:$AB$7501,"Full",'DETAIL SALES'!$C$10:$C$7501,"26")</f>
        <v>0</v>
      </c>
      <c r="DL63" s="149">
        <f>COUNTIFS('DETAIL SALES'!$Q$10:$Q$7501,'FILL RATE MANDATORY STOCK'!BK63,'DETAIL SALES'!$AB$10:$AB$7501,"No",'DETAIL SALES'!$C$10:$C$7501,"26")</f>
        <v>0</v>
      </c>
      <c r="DM63" s="149">
        <f>COUNTIFS('DETAIL SALES'!$Q$10:$Q$7501,'FILL RATE MANDATORY STOCK'!BK63,'DETAIL SALES'!$AB$10:$AB$7501,"Full",'DETAIL SALES'!$C$10:$C$7501,"27")</f>
        <v>0</v>
      </c>
      <c r="DN63" s="149">
        <f>COUNTIFS('DETAIL SALES'!$Q$10:$Q$7501,'FILL RATE MANDATORY STOCK'!BK63,'DETAIL SALES'!$AB$10:$AB$7501,"No",'DETAIL SALES'!$C$10:$C$7501,"27")</f>
        <v>0</v>
      </c>
      <c r="DO63" s="316">
        <f>COUNTIFS('DETAIL SALES'!$Q$10:$Q$7501,'FILL RATE MANDATORY STOCK'!BK63,'DETAIL SALES'!$AB$10:$AB$7501,"Full",'DETAIL SALES'!$C$10:$C$7501,"28")</f>
        <v>0</v>
      </c>
      <c r="DP63" s="316">
        <f>COUNTIFS('DETAIL SALES'!$Q$10:$Q$7501,'FILL RATE MANDATORY STOCK'!BK63,'DETAIL SALES'!$AB$10:$AB$7501,"No",'DETAIL SALES'!$C$10:$C$7501,"28")</f>
        <v>0</v>
      </c>
      <c r="DQ63" s="149">
        <f>COUNTIFS('DETAIL SALES'!$Q$10:$Q$7501,'FILL RATE MANDATORY STOCK'!BK63,'DETAIL SALES'!$AB$10:$AB$7501,"Full",'DETAIL SALES'!$C$10:$C$7501,"29")</f>
        <v>0</v>
      </c>
      <c r="DR63" s="149">
        <f>COUNTIFS('DETAIL SALES'!$Q$10:$Q$7501,'FILL RATE MANDATORY STOCK'!BK63,'DETAIL SALES'!$AB$10:$AB$7501,"No",'DETAIL SALES'!$C$10:$C$7501,"29")</f>
        <v>0</v>
      </c>
      <c r="DS63" s="149">
        <f>COUNTIFS('DETAIL SALES'!$Q$10:$Q$7501,'FILL RATE MANDATORY STOCK'!BK63,'DETAIL SALES'!$AB$10:$AB$7501,"Full",'DETAIL SALES'!$C$10:$C$7501,"30")</f>
        <v>0</v>
      </c>
      <c r="DT63" s="149">
        <f>COUNTIFS('DETAIL SALES'!$Q$10:$Q$7501,'FILL RATE MANDATORY STOCK'!BK63,'DETAIL SALES'!$AB$10:$AB$7501,"No",'DETAIL SALES'!$C$10:$C$7501,"30")</f>
        <v>0</v>
      </c>
      <c r="DU63" s="149">
        <f>COUNTIFS('DETAIL SALES'!$Q$10:$Q$7501,'FILL RATE MANDATORY STOCK'!\,'DETAIL SALES'!$AB$10:$AB$7501,"Full",'DETAIL SALES'!$C$10:$C$7501,"31")</f>
        <v>0</v>
      </c>
      <c r="DV63" s="153">
        <f>COUNTIFS('DETAIL SALES'!$Q$10:$Q$7501,'FILL RATE MANDATORY STOCK'!BK63,'DETAIL SALES'!$AB$10:$AB$7501,"No",'DETAIL SALES'!$C$10:$C$7501,"31")</f>
        <v>0</v>
      </c>
      <c r="DW63" s="271">
        <f t="shared" si="17"/>
        <v>0</v>
      </c>
      <c r="DX63" s="150">
        <f t="shared" si="17"/>
        <v>0</v>
      </c>
      <c r="DY63" s="150">
        <f t="shared" si="18"/>
        <v>0</v>
      </c>
      <c r="DZ63" s="272" t="e">
        <f t="shared" si="19"/>
        <v>#DIV/0!</v>
      </c>
    </row>
    <row r="64" spans="1:130" s="141" customFormat="1">
      <c r="A64" s="134">
        <v>55</v>
      </c>
      <c r="B64" s="286"/>
      <c r="C64" s="146">
        <f t="shared" si="8"/>
        <v>0</v>
      </c>
      <c r="D64" s="146">
        <f t="shared" si="9"/>
        <v>1</v>
      </c>
      <c r="E64" s="146">
        <f t="shared" si="10"/>
        <v>1900</v>
      </c>
      <c r="F64" s="287"/>
      <c r="G64" s="287"/>
      <c r="H64" s="287"/>
      <c r="I64" s="288"/>
      <c r="J64" s="287"/>
      <c r="K64" s="288"/>
      <c r="L64" s="134"/>
      <c r="M64" s="133"/>
      <c r="N64" s="288"/>
      <c r="O64" s="134"/>
      <c r="P64" s="166"/>
      <c r="Q64" s="289"/>
      <c r="R64" s="165"/>
      <c r="S64" s="290"/>
      <c r="T64" s="290"/>
      <c r="U64" s="290"/>
      <c r="V64" s="290"/>
      <c r="W64" s="166"/>
      <c r="X64" s="87"/>
      <c r="Y64" s="418">
        <f t="shared" si="11"/>
        <v>0</v>
      </c>
      <c r="Z64" s="291">
        <f t="shared" si="12"/>
        <v>0</v>
      </c>
      <c r="AA64" s="163"/>
      <c r="AB64" s="177" t="str">
        <f t="shared" si="13"/>
        <v/>
      </c>
      <c r="AC64" s="283" t="str">
        <f t="shared" si="14"/>
        <v/>
      </c>
      <c r="AD64" s="283" t="str">
        <f t="shared" si="15"/>
        <v/>
      </c>
      <c r="AE64" s="163"/>
      <c r="AF64" s="162"/>
      <c r="AP64" s="581"/>
      <c r="AQ64" s="572" t="s">
        <v>837</v>
      </c>
      <c r="BD64" s="784"/>
      <c r="BE64" s="100">
        <f t="shared" ref="BE64:BE127" si="35">MAX(BE59:BE63)+1</f>
        <v>50</v>
      </c>
      <c r="BF64" s="100" t="s">
        <v>331</v>
      </c>
      <c r="BG64" s="100" t="s">
        <v>334</v>
      </c>
      <c r="BH64" s="149" t="s">
        <v>178</v>
      </c>
      <c r="BI64" s="169" t="e">
        <f>VLOOKUP(BH64,#REF!,8,FALSE)</f>
        <v>#REF!</v>
      </c>
      <c r="BJ64" s="224">
        <v>60000</v>
      </c>
      <c r="BK64" s="153">
        <v>1</v>
      </c>
      <c r="BL64" s="153">
        <v>8.8333333333333339</v>
      </c>
      <c r="BM64" s="594">
        <f>COUNTIFS('DETAIL SALES'!$Q$10:$Q$7501,'FILL RATE MANDATORY STOCK'!BK64,'DETAIL SALES'!$AB$10:$AB$7501,"Full",'DETAIL SALES'!$C$10:$C$7501,"1")</f>
        <v>0</v>
      </c>
      <c r="BN64" s="149">
        <f>COUNTIFS('DETAIL SALES'!$Q$10:$Q$7501,'FILL RATE MANDATORY STOCK'!BK64,'DETAIL SALES'!$AB$10:$AB$7501,"No",'DETAIL SALES'!$C$10:$C$7501,"1")</f>
        <v>0</v>
      </c>
      <c r="BO64" s="149">
        <f>COUNTIFS('DETAIL SALES'!$Q$10:$Q$7501,'FILL RATE MANDATORY STOCK'!BK64,'DETAIL SALES'!$AB$10:$AB$7501,"Full",'DETAIL SALES'!$C$10:$C$7501,"2")</f>
        <v>0</v>
      </c>
      <c r="BP64" s="149">
        <f>COUNTIFS('DETAIL SALES'!$Q$10:$Q$7501,'FILL RATE MANDATORY STOCK'!BK64,'DETAIL SALES'!$AB$10:$AB$7501,"No",'DETAIL SALES'!$C$10:$C$7501,"2")</f>
        <v>0</v>
      </c>
      <c r="BQ64" s="149">
        <f>COUNTIFS('DETAIL SALES'!$Q$10:$Q$7501,'FILL RATE MANDATORY STOCK'!BK64,'DETAIL SALES'!$AB$10:$AB$7501,"Full",'DETAIL SALES'!$C$10:$C$7501,"3")</f>
        <v>0</v>
      </c>
      <c r="BR64" s="149">
        <f>COUNTIFS('DETAIL SALES'!$Q$10:$Q$7501,'FILL RATE MANDATORY STOCK'!BK64,'DETAIL SALES'!$AB$10:$AB$7501,"No",'DETAIL SALES'!$C$10:$C$7501,"3")</f>
        <v>0</v>
      </c>
      <c r="BS64" s="149">
        <f>COUNTIFS('DETAIL SALES'!$Q$10:$Q$7501,'FILL RATE MANDATORY STOCK'!BK64,'DETAIL SALES'!$AB$10:$AB$7501,"Full",'DETAIL SALES'!$C$10:$C$7501,"4")</f>
        <v>0</v>
      </c>
      <c r="BT64" s="149">
        <f>COUNTIFS('DETAIL SALES'!$Q$10:$Q$7501,'FILL RATE MANDATORY STOCK'!BK64,'DETAIL SALES'!$AB$10:$AB$7501,"No",'DETAIL SALES'!$C$10:$C$7501,"4")</f>
        <v>0</v>
      </c>
      <c r="BU64" s="149">
        <f>COUNTIFS('DETAIL SALES'!$Q$10:$Q$7501,'FILL RATE MANDATORY STOCK'!BK64,'DETAIL SALES'!$AB$10:$AB$7501,"Full",'DETAIL SALES'!$C$10:$C$7501,"5")</f>
        <v>0</v>
      </c>
      <c r="BV64" s="149">
        <f>COUNTIFS('DETAIL SALES'!$Q$10:$Q$7501,'FILL RATE MANDATORY STOCK'!BK64,'DETAIL SALES'!$AB$10:$AB$7501,"No",'DETAIL SALES'!$C$10:$C$7501,"5")</f>
        <v>0</v>
      </c>
      <c r="BW64" s="149">
        <f>COUNTIFS('DETAIL SALES'!$Q$10:$Q$7501,'FILL RATE MANDATORY STOCK'!BK64,'DETAIL SALES'!$AB$10:$AB$7501,"Full",'DETAIL SALES'!$C$10:$C$7501,"6")</f>
        <v>0</v>
      </c>
      <c r="BX64" s="149">
        <f>COUNTIFS('DETAIL SALES'!$Q$10:$Q$7501,'FILL RATE MANDATORY STOCK'!BK64,'DETAIL SALES'!$AB$10:$AB$7501,"No",'DETAIL SALES'!$C$10:$C$7501,"6")</f>
        <v>0</v>
      </c>
      <c r="BY64" s="316">
        <f>COUNTIFS('DETAIL SALES'!$Q$10:$Q$7501,'FILL RATE MANDATORY STOCK'!BK64,'DETAIL SALES'!$AB$10:$AB$7501,"Full",'DETAIL SALES'!$C$10:$C$7501,"7")</f>
        <v>0</v>
      </c>
      <c r="BZ64" s="316">
        <f>COUNTIFS('DETAIL SALES'!$Q$10:$Q$7501,'FILL RATE MANDATORY STOCK'!BK64,'DETAIL SALES'!$AB$10:$AB$7501,"No",'DETAIL SALES'!$C$10:$C$7501,"7")</f>
        <v>0</v>
      </c>
      <c r="CA64" s="149">
        <f>COUNTIFS('DETAIL SALES'!$Q$10:$Q$7501,'FILL RATE MANDATORY STOCK'!BK64,'DETAIL SALES'!$AB$10:$AB$7501,"Full",'DETAIL SALES'!$C$10:$C$7501,"8")</f>
        <v>0</v>
      </c>
      <c r="CB64" s="149">
        <f>COUNTIFS('DETAIL SALES'!$Q$10:$Q$7501,'FILL RATE MANDATORY STOCK'!BK64,'DETAIL SALES'!$AB$10:$AB$7501,"No",'DETAIL SALES'!$C$10:$C$7501,"8")</f>
        <v>0</v>
      </c>
      <c r="CC64" s="149">
        <f>COUNTIFS('DETAIL SALES'!$Q$10:$Q$7501,'FILL RATE MANDATORY STOCK'!BK64,'DETAIL SALES'!$AB$10:$AB$7501,"Full",'DETAIL SALES'!$C$10:$C$7501,"9")</f>
        <v>0</v>
      </c>
      <c r="CD64" s="149">
        <f>COUNTIFS('DETAIL SALES'!$Q$10:$Q$7501,'FILL RATE MANDATORY STOCK'!BK64,'DETAIL SALES'!$AB$10:$AB$7501,"No",'DETAIL SALES'!$C$10:$C$7501,"9")</f>
        <v>0</v>
      </c>
      <c r="CE64" s="149">
        <f>COUNTIFS('DETAIL SALES'!$Q$10:$Q$7501,'FILL RATE MANDATORY STOCK'!BK64,'DETAIL SALES'!$AB$10:$AB$7501,"Full",'DETAIL SALES'!$C$10:$C$7501,"10")</f>
        <v>0</v>
      </c>
      <c r="CF64" s="149">
        <f>COUNTIFS('DETAIL SALES'!$Q$10:$Q$7501,'FILL RATE MANDATORY STOCK'!BK64,'DETAIL SALES'!$AB$10:$AB$7501,"No",'DETAIL SALES'!$C$10:$C$7501,"10")</f>
        <v>0</v>
      </c>
      <c r="CG64" s="149">
        <f>COUNTIFS('DETAIL SALES'!$Q$10:$Q$7501,'FILL RATE MANDATORY STOCK'!BK64,'DETAIL SALES'!$AB$10:$AB$7501,"Full",'DETAIL SALES'!$C$10:$C$7501,"11")</f>
        <v>0</v>
      </c>
      <c r="CH64" s="149">
        <f>COUNTIFS('DETAIL SALES'!$Q$10:$Q$7501,'FILL RATE MANDATORY STOCK'!BK64,'DETAIL SALES'!$AB$10:$AB$7501,"No",'DETAIL SALES'!$C$10:$C$7501,"11")</f>
        <v>0</v>
      </c>
      <c r="CI64" s="149">
        <f>COUNTIFS('DETAIL SALES'!$Q$10:$Q$7501,'FILL RATE MANDATORY STOCK'!BK64,'DETAIL SALES'!$AB$10:$AB$7501,"Full",'DETAIL SALES'!$C$10:$C$7501,"12")</f>
        <v>0</v>
      </c>
      <c r="CJ64" s="149">
        <f>COUNTIFS('DETAIL SALES'!$Q$10:$Q$7501,'FILL RATE MANDATORY STOCK'!BK64,'DETAIL SALES'!$AB$10:$AB$7501,"No",'DETAIL SALES'!$C$10:$C$7501,"12")</f>
        <v>0</v>
      </c>
      <c r="CK64" s="149">
        <f>COUNTIFS('DETAIL SALES'!$Q$10:$Q$7501,'FILL RATE MANDATORY STOCK'!BK64,'DETAIL SALES'!$AB$10:$AB$7501,"Full",'DETAIL SALES'!$C$10:$C$7501,"13")</f>
        <v>0</v>
      </c>
      <c r="CL64" s="149">
        <f>COUNTIFS('DETAIL SALES'!$Q$10:$Q$7501,'FILL RATE MANDATORY STOCK'!BK64,'DETAIL SALES'!$AB$10:$AB$7501,"No",'DETAIL SALES'!$C$10:$C$7501,"13")</f>
        <v>0</v>
      </c>
      <c r="CM64" s="316">
        <f>COUNTIFS('DETAIL SALES'!$Q$10:$Q$7501,'FILL RATE MANDATORY STOCK'!BK64,'DETAIL SALES'!$AB$10:$AB$7501,"Full",'DETAIL SALES'!$C$10:$C$7501,"14")</f>
        <v>0</v>
      </c>
      <c r="CN64" s="316">
        <f>COUNTIFS('DETAIL SALES'!$Q$10:$Q$7501,'FILL RATE MANDATORY STOCK'!BK64,'DETAIL SALES'!$AB$10:$AB$7501,"No",'DETAIL SALES'!$C$10:$C$7501,"14")</f>
        <v>0</v>
      </c>
      <c r="CO64" s="149">
        <f>COUNTIFS('DETAIL SALES'!$Q$10:$Q$7501,'FILL RATE MANDATORY STOCK'!BK64,'DETAIL SALES'!$AB$10:$AB$7501,"Full",'DETAIL SALES'!$C$10:$C$7501,"15")</f>
        <v>0</v>
      </c>
      <c r="CP64" s="149">
        <f>COUNTIFS('DETAIL SALES'!$Q$10:$Q$7501,'FILL RATE MANDATORY STOCK'!BK64,'DETAIL SALES'!$AB$10:$AB$7501,"No",'DETAIL SALES'!$C$10:$C$7501,"15")</f>
        <v>0</v>
      </c>
      <c r="CQ64" s="149">
        <f>COUNTIFS('DETAIL SALES'!$Q$10:$Q$7501,'FILL RATE MANDATORY STOCK'!BK64,'DETAIL SALES'!$AB$10:$AB$7501,"Full",'DETAIL SALES'!$C$10:$C$7501,"16")</f>
        <v>0</v>
      </c>
      <c r="CR64" s="149">
        <f>COUNTIFS('DETAIL SALES'!$Q$10:$Q$7501,'FILL RATE MANDATORY STOCK'!BK64,'DETAIL SALES'!$AB$10:$AB$7501,"No",'DETAIL SALES'!$C$10:$C$7501,"16")</f>
        <v>0</v>
      </c>
      <c r="CS64" s="149">
        <f>COUNTIFS('DETAIL SALES'!$Q$10:$Q$7501,'FILL RATE MANDATORY STOCK'!BK64,'DETAIL SALES'!$AB$10:$AB$7501,"Full",'DETAIL SALES'!$C$10:$C$7501,"17")</f>
        <v>0</v>
      </c>
      <c r="CT64" s="149">
        <f>COUNTIFS('DETAIL SALES'!$Q$10:$Q$7501,'FILL RATE MANDATORY STOCK'!BK64,'DETAIL SALES'!$AB$10:$AB$7501,"No",'DETAIL SALES'!$C$10:$C$7501,"17")</f>
        <v>0</v>
      </c>
      <c r="CU64" s="149">
        <f>COUNTIFS('DETAIL SALES'!$Q$10:$Q$7501,'FILL RATE MANDATORY STOCK'!BK64,'DETAIL SALES'!$AB$10:$AB$7501,"Full",'DETAIL SALES'!$C$10:$C$7501,"18")</f>
        <v>0</v>
      </c>
      <c r="CV64" s="149">
        <f>COUNTIFS('DETAIL SALES'!$Q$10:$Q$7501,'FILL RATE MANDATORY STOCK'!BK64,'DETAIL SALES'!$AB$10:$AB$7501,"No",'DETAIL SALES'!$C$10:$C$7501,"18")</f>
        <v>0</v>
      </c>
      <c r="CW64" s="149">
        <f>COUNTIFS('DETAIL SALES'!$Q$10:$Q$7501,'FILL RATE MANDATORY STOCK'!BK64,'DETAIL SALES'!$AB$10:$AB$7501,"Full",'DETAIL SALES'!$C$10:$C$7501,"19")</f>
        <v>0</v>
      </c>
      <c r="CX64" s="149">
        <f>COUNTIFS('DETAIL SALES'!$Q$10:$Q$7501,'FILL RATE MANDATORY STOCK'!BK64,'DETAIL SALES'!$AB$10:$AB$7501,"No",'DETAIL SALES'!$C$10:$C$7501,"19")</f>
        <v>0</v>
      </c>
      <c r="CY64" s="149">
        <f>COUNTIFS('DETAIL SALES'!$Q$10:$Q$7501,'FILL RATE MANDATORY STOCK'!BK64,'DETAIL SALES'!$AB$10:$AB$7501,"Full",'DETAIL SALES'!$C$10:$C$7501,"20")</f>
        <v>0</v>
      </c>
      <c r="CZ64" s="149">
        <f>COUNTIFS('DETAIL SALES'!$Q$10:$Q$7501,'FILL RATE MANDATORY STOCK'!BK64,'DETAIL SALES'!$AB$10:$AB$7501,"No",'DETAIL SALES'!$C$10:$C$7501,"20")</f>
        <v>0</v>
      </c>
      <c r="DA64" s="316">
        <f>COUNTIFS('DETAIL SALES'!$Q$10:$Q$7501,'FILL RATE MANDATORY STOCK'!BK64,'DETAIL SALES'!$AB$10:$AB$7501,"Full",'DETAIL SALES'!$C$10:$C$7501,"21")</f>
        <v>0</v>
      </c>
      <c r="DB64" s="316">
        <f>COUNTIFS('DETAIL SALES'!$Q$10:$Q$7501,'FILL RATE MANDATORY STOCK'!BK64,'DETAIL SALES'!$AB$10:$AB$7501,"No",'DETAIL SALES'!$C$10:$C$7501,"21")</f>
        <v>0</v>
      </c>
      <c r="DC64" s="149">
        <f>COUNTIFS('DETAIL SALES'!$Q$10:$Q$7501,'FILL RATE MANDATORY STOCK'!BK64,'DETAIL SALES'!$AB$10:$AB$7501,"Full",'DETAIL SALES'!$C$10:$C$7501,"22")</f>
        <v>0</v>
      </c>
      <c r="DD64" s="149">
        <f>COUNTIFS('DETAIL SALES'!$Q$10:$Q$7501,'FILL RATE MANDATORY STOCK'!BK64,'DETAIL SALES'!$AB$10:$AB$7501,"No",'DETAIL SALES'!$C$10:$C$7501,"22")</f>
        <v>0</v>
      </c>
      <c r="DE64" s="149">
        <f>COUNTIFS('DETAIL SALES'!$Q$10:$Q$7501,'FILL RATE MANDATORY STOCK'!BK64,'DETAIL SALES'!$AB$10:$AB$7501,"Full",'DETAIL SALES'!$C$10:$C$7501,"23")</f>
        <v>0</v>
      </c>
      <c r="DF64" s="149">
        <f>COUNTIFS('DETAIL SALES'!$Q$10:$Q$7501,'FILL RATE MANDATORY STOCK'!BK64,'DETAIL SALES'!$AB$10:$AB$7501,"No",'DETAIL SALES'!$C$10:$C$7501,"23")</f>
        <v>0</v>
      </c>
      <c r="DG64" s="149">
        <f>COUNTIFS('DETAIL SALES'!$Q$10:$Q$7501,'FILL RATE MANDATORY STOCK'!BK64,'DETAIL SALES'!$AB$10:$AB$7501,"Full",'DETAIL SALES'!$C$10:$C$7501,"24")</f>
        <v>0</v>
      </c>
      <c r="DH64" s="149">
        <f>COUNTIFS('DETAIL SALES'!$Q$10:$Q$7501,'FILL RATE MANDATORY STOCK'!BK64,'DETAIL SALES'!$AB$10:$AB$7501,"No",'DETAIL SALES'!$C$10:$C$7501,"24")</f>
        <v>0</v>
      </c>
      <c r="DI64" s="149">
        <f>COUNTIFS('DETAIL SALES'!$Q$10:$Q$7501,'FILL RATE MANDATORY STOCK'!BK64,'DETAIL SALES'!$AB$10:$AB$7501,"Full",'DETAIL SALES'!$C$10:$C$7501,"25")</f>
        <v>0</v>
      </c>
      <c r="DJ64" s="149">
        <f>COUNTIFS('DETAIL SALES'!$Q$10:$Q$7501,'FILL RATE MANDATORY STOCK'!BK64,'DETAIL SALES'!$AB$10:$AB$7501,"No",'DETAIL SALES'!$C$10:$C$7501,"25")</f>
        <v>0</v>
      </c>
      <c r="DK64" s="149">
        <f>COUNTIFS('DETAIL SALES'!$Q$10:$Q$7501,'FILL RATE MANDATORY STOCK'!BK64,'DETAIL SALES'!$AB$10:$AB$7501,"Full",'DETAIL SALES'!$C$10:$C$7501,"26")</f>
        <v>0</v>
      </c>
      <c r="DL64" s="149">
        <f>COUNTIFS('DETAIL SALES'!$Q$10:$Q$7501,'FILL RATE MANDATORY STOCK'!BK64,'DETAIL SALES'!$AB$10:$AB$7501,"No",'DETAIL SALES'!$C$10:$C$7501,"26")</f>
        <v>0</v>
      </c>
      <c r="DM64" s="149">
        <f>COUNTIFS('DETAIL SALES'!$Q$10:$Q$7501,'FILL RATE MANDATORY STOCK'!BK64,'DETAIL SALES'!$AB$10:$AB$7501,"Full",'DETAIL SALES'!$C$10:$C$7501,"27")</f>
        <v>0</v>
      </c>
      <c r="DN64" s="149">
        <f>COUNTIFS('DETAIL SALES'!$Q$10:$Q$7501,'FILL RATE MANDATORY STOCK'!BK64,'DETAIL SALES'!$AB$10:$AB$7501,"No",'DETAIL SALES'!$C$10:$C$7501,"27")</f>
        <v>0</v>
      </c>
      <c r="DO64" s="316">
        <f>COUNTIFS('DETAIL SALES'!$Q$10:$Q$7501,'FILL RATE MANDATORY STOCK'!BK64,'DETAIL SALES'!$AB$10:$AB$7501,"Full",'DETAIL SALES'!$C$10:$C$7501,"28")</f>
        <v>0</v>
      </c>
      <c r="DP64" s="316">
        <f>COUNTIFS('DETAIL SALES'!$Q$10:$Q$7501,'FILL RATE MANDATORY STOCK'!BK64,'DETAIL SALES'!$AB$10:$AB$7501,"No",'DETAIL SALES'!$C$10:$C$7501,"28")</f>
        <v>0</v>
      </c>
      <c r="DQ64" s="149">
        <f>COUNTIFS('DETAIL SALES'!$Q$10:$Q$7501,'FILL RATE MANDATORY STOCK'!BK64,'DETAIL SALES'!$AB$10:$AB$7501,"Full",'DETAIL SALES'!$C$10:$C$7501,"29")</f>
        <v>0</v>
      </c>
      <c r="DR64" s="149">
        <f>COUNTIFS('DETAIL SALES'!$Q$10:$Q$7501,'FILL RATE MANDATORY STOCK'!BK64,'DETAIL SALES'!$AB$10:$AB$7501,"No",'DETAIL SALES'!$C$10:$C$7501,"29")</f>
        <v>0</v>
      </c>
      <c r="DS64" s="149">
        <f>COUNTIFS('DETAIL SALES'!$Q$10:$Q$7501,'FILL RATE MANDATORY STOCK'!BK64,'DETAIL SALES'!$AB$10:$AB$7501,"Full",'DETAIL SALES'!$C$10:$C$7501,"30")</f>
        <v>0</v>
      </c>
      <c r="DT64" s="149">
        <f>COUNTIFS('DETAIL SALES'!$Q$10:$Q$7501,'FILL RATE MANDATORY STOCK'!BK64,'DETAIL SALES'!$AB$10:$AB$7501,"No",'DETAIL SALES'!$C$10:$C$7501,"30")</f>
        <v>0</v>
      </c>
      <c r="DU64" s="149">
        <f>COUNTIFS('DETAIL SALES'!$Q$10:$Q$7501,'FILL RATE MANDATORY STOCK'!\,'DETAIL SALES'!$AB$10:$AB$7501,"Full",'DETAIL SALES'!$C$10:$C$7501,"31")</f>
        <v>0</v>
      </c>
      <c r="DV64" s="153">
        <f>COUNTIFS('DETAIL SALES'!$Q$10:$Q$7501,'FILL RATE MANDATORY STOCK'!BK64,'DETAIL SALES'!$AB$10:$AB$7501,"No",'DETAIL SALES'!$C$10:$C$7501,"31")</f>
        <v>0</v>
      </c>
      <c r="DW64" s="271">
        <f t="shared" si="17"/>
        <v>0</v>
      </c>
      <c r="DX64" s="150">
        <f t="shared" si="17"/>
        <v>0</v>
      </c>
      <c r="DY64" s="150">
        <f t="shared" si="18"/>
        <v>0</v>
      </c>
      <c r="DZ64" s="272" t="e">
        <f t="shared" si="19"/>
        <v>#DIV/0!</v>
      </c>
    </row>
    <row r="65" spans="1:130" s="141" customFormat="1">
      <c r="A65" s="134">
        <v>56</v>
      </c>
      <c r="B65" s="286"/>
      <c r="C65" s="146">
        <f t="shared" si="8"/>
        <v>0</v>
      </c>
      <c r="D65" s="146">
        <f t="shared" si="9"/>
        <v>1</v>
      </c>
      <c r="E65" s="146">
        <f t="shared" si="10"/>
        <v>1900</v>
      </c>
      <c r="F65" s="287"/>
      <c r="G65" s="287"/>
      <c r="H65" s="287"/>
      <c r="I65" s="288"/>
      <c r="J65" s="287"/>
      <c r="K65" s="288"/>
      <c r="L65" s="134"/>
      <c r="M65" s="133"/>
      <c r="N65" s="288"/>
      <c r="O65" s="134"/>
      <c r="P65" s="166"/>
      <c r="Q65" s="289"/>
      <c r="R65" s="165"/>
      <c r="S65" s="290"/>
      <c r="T65" s="290"/>
      <c r="U65" s="290"/>
      <c r="V65" s="290"/>
      <c r="W65" s="166"/>
      <c r="X65" s="87"/>
      <c r="Y65" s="418">
        <f t="shared" si="11"/>
        <v>0</v>
      </c>
      <c r="Z65" s="291">
        <f t="shared" si="12"/>
        <v>0</v>
      </c>
      <c r="AA65" s="163"/>
      <c r="AB65" s="177" t="str">
        <f t="shared" si="13"/>
        <v/>
      </c>
      <c r="AC65" s="283" t="str">
        <f t="shared" si="14"/>
        <v/>
      </c>
      <c r="AD65" s="283" t="str">
        <f t="shared" si="15"/>
        <v/>
      </c>
      <c r="AE65" s="163"/>
      <c r="AF65" s="162"/>
      <c r="AP65" s="391" t="s">
        <v>780</v>
      </c>
      <c r="AQ65" s="391" t="s">
        <v>833</v>
      </c>
      <c r="AR65" s="573" t="s">
        <v>450</v>
      </c>
      <c r="AS65" s="573" t="s">
        <v>449</v>
      </c>
      <c r="AT65" s="573" t="s">
        <v>448</v>
      </c>
      <c r="AU65" s="573" t="s">
        <v>451</v>
      </c>
      <c r="AV65" s="573" t="s">
        <v>18</v>
      </c>
      <c r="AW65" s="573" t="s">
        <v>17</v>
      </c>
      <c r="BD65" s="784"/>
      <c r="BE65" s="100">
        <f t="shared" si="35"/>
        <v>51</v>
      </c>
      <c r="BF65" s="100" t="s">
        <v>335</v>
      </c>
      <c r="BG65" s="100" t="s">
        <v>336</v>
      </c>
      <c r="BH65" s="149" t="s">
        <v>117</v>
      </c>
      <c r="BI65" s="169" t="e">
        <f>VLOOKUP(BH65,#REF!,8,FALSE)</f>
        <v>#REF!</v>
      </c>
      <c r="BJ65" s="224">
        <v>120000</v>
      </c>
      <c r="BK65" s="153">
        <v>1</v>
      </c>
      <c r="BL65" s="153">
        <v>0.33333333333333331</v>
      </c>
      <c r="BM65" s="594">
        <f>COUNTIFS('DETAIL SALES'!$Q$10:$Q$7501,'FILL RATE MANDATORY STOCK'!BK65,'DETAIL SALES'!$AB$10:$AB$7501,"Full",'DETAIL SALES'!$C$10:$C$7501,"1")</f>
        <v>0</v>
      </c>
      <c r="BN65" s="149">
        <f>COUNTIFS('DETAIL SALES'!$Q$10:$Q$7501,'FILL RATE MANDATORY STOCK'!BK65,'DETAIL SALES'!$AB$10:$AB$7501,"No",'DETAIL SALES'!$C$10:$C$7501,"1")</f>
        <v>0</v>
      </c>
      <c r="BO65" s="149">
        <f>COUNTIFS('DETAIL SALES'!$Q$10:$Q$7501,'FILL RATE MANDATORY STOCK'!BK65,'DETAIL SALES'!$AB$10:$AB$7501,"Full",'DETAIL SALES'!$C$10:$C$7501,"2")</f>
        <v>0</v>
      </c>
      <c r="BP65" s="149">
        <f>COUNTIFS('DETAIL SALES'!$Q$10:$Q$7501,'FILL RATE MANDATORY STOCK'!BK65,'DETAIL SALES'!$AB$10:$AB$7501,"No",'DETAIL SALES'!$C$10:$C$7501,"2")</f>
        <v>0</v>
      </c>
      <c r="BQ65" s="149">
        <f>COUNTIFS('DETAIL SALES'!$Q$10:$Q$7501,'FILL RATE MANDATORY STOCK'!BK65,'DETAIL SALES'!$AB$10:$AB$7501,"Full",'DETAIL SALES'!$C$10:$C$7501,"3")</f>
        <v>0</v>
      </c>
      <c r="BR65" s="149">
        <f>COUNTIFS('DETAIL SALES'!$Q$10:$Q$7501,'FILL RATE MANDATORY STOCK'!BK65,'DETAIL SALES'!$AB$10:$AB$7501,"No",'DETAIL SALES'!$C$10:$C$7501,"3")</f>
        <v>0</v>
      </c>
      <c r="BS65" s="149">
        <f>COUNTIFS('DETAIL SALES'!$Q$10:$Q$7501,'FILL RATE MANDATORY STOCK'!BK65,'DETAIL SALES'!$AB$10:$AB$7501,"Full",'DETAIL SALES'!$C$10:$C$7501,"4")</f>
        <v>0</v>
      </c>
      <c r="BT65" s="149">
        <f>COUNTIFS('DETAIL SALES'!$Q$10:$Q$7501,'FILL RATE MANDATORY STOCK'!BK65,'DETAIL SALES'!$AB$10:$AB$7501,"No",'DETAIL SALES'!$C$10:$C$7501,"4")</f>
        <v>0</v>
      </c>
      <c r="BU65" s="149">
        <f>COUNTIFS('DETAIL SALES'!$Q$10:$Q$7501,'FILL RATE MANDATORY STOCK'!BK65,'DETAIL SALES'!$AB$10:$AB$7501,"Full",'DETAIL SALES'!$C$10:$C$7501,"5")</f>
        <v>0</v>
      </c>
      <c r="BV65" s="149">
        <f>COUNTIFS('DETAIL SALES'!$Q$10:$Q$7501,'FILL RATE MANDATORY STOCK'!BK65,'DETAIL SALES'!$AB$10:$AB$7501,"No",'DETAIL SALES'!$C$10:$C$7501,"5")</f>
        <v>0</v>
      </c>
      <c r="BW65" s="149">
        <f>COUNTIFS('DETAIL SALES'!$Q$10:$Q$7501,'FILL RATE MANDATORY STOCK'!BK65,'DETAIL SALES'!$AB$10:$AB$7501,"Full",'DETAIL SALES'!$C$10:$C$7501,"6")</f>
        <v>0</v>
      </c>
      <c r="BX65" s="149">
        <f>COUNTIFS('DETAIL SALES'!$Q$10:$Q$7501,'FILL RATE MANDATORY STOCK'!BK65,'DETAIL SALES'!$AB$10:$AB$7501,"No",'DETAIL SALES'!$C$10:$C$7501,"6")</f>
        <v>0</v>
      </c>
      <c r="BY65" s="316">
        <f>COUNTIFS('DETAIL SALES'!$Q$10:$Q$7501,'FILL RATE MANDATORY STOCK'!BK65,'DETAIL SALES'!$AB$10:$AB$7501,"Full",'DETAIL SALES'!$C$10:$C$7501,"7")</f>
        <v>0</v>
      </c>
      <c r="BZ65" s="316">
        <f>COUNTIFS('DETAIL SALES'!$Q$10:$Q$7501,'FILL RATE MANDATORY STOCK'!BK65,'DETAIL SALES'!$AB$10:$AB$7501,"No",'DETAIL SALES'!$C$10:$C$7501,"7")</f>
        <v>0</v>
      </c>
      <c r="CA65" s="149">
        <f>COUNTIFS('DETAIL SALES'!$Q$10:$Q$7501,'FILL RATE MANDATORY STOCK'!BK65,'DETAIL SALES'!$AB$10:$AB$7501,"Full",'DETAIL SALES'!$C$10:$C$7501,"8")</f>
        <v>0</v>
      </c>
      <c r="CB65" s="149">
        <f>COUNTIFS('DETAIL SALES'!$Q$10:$Q$7501,'FILL RATE MANDATORY STOCK'!BK65,'DETAIL SALES'!$AB$10:$AB$7501,"No",'DETAIL SALES'!$C$10:$C$7501,"8")</f>
        <v>0</v>
      </c>
      <c r="CC65" s="149">
        <f>COUNTIFS('DETAIL SALES'!$Q$10:$Q$7501,'FILL RATE MANDATORY STOCK'!BK65,'DETAIL SALES'!$AB$10:$AB$7501,"Full",'DETAIL SALES'!$C$10:$C$7501,"9")</f>
        <v>0</v>
      </c>
      <c r="CD65" s="149">
        <f>COUNTIFS('DETAIL SALES'!$Q$10:$Q$7501,'FILL RATE MANDATORY STOCK'!BK65,'DETAIL SALES'!$AB$10:$AB$7501,"No",'DETAIL SALES'!$C$10:$C$7501,"9")</f>
        <v>0</v>
      </c>
      <c r="CE65" s="149">
        <f>COUNTIFS('DETAIL SALES'!$Q$10:$Q$7501,'FILL RATE MANDATORY STOCK'!BK65,'DETAIL SALES'!$AB$10:$AB$7501,"Full",'DETAIL SALES'!$C$10:$C$7501,"10")</f>
        <v>0</v>
      </c>
      <c r="CF65" s="149">
        <f>COUNTIFS('DETAIL SALES'!$Q$10:$Q$7501,'FILL RATE MANDATORY STOCK'!BK65,'DETAIL SALES'!$AB$10:$AB$7501,"No",'DETAIL SALES'!$C$10:$C$7501,"10")</f>
        <v>0</v>
      </c>
      <c r="CG65" s="149">
        <f>COUNTIFS('DETAIL SALES'!$Q$10:$Q$7501,'FILL RATE MANDATORY STOCK'!BK65,'DETAIL SALES'!$AB$10:$AB$7501,"Full",'DETAIL SALES'!$C$10:$C$7501,"11")</f>
        <v>0</v>
      </c>
      <c r="CH65" s="149">
        <f>COUNTIFS('DETAIL SALES'!$Q$10:$Q$7501,'FILL RATE MANDATORY STOCK'!BK65,'DETAIL SALES'!$AB$10:$AB$7501,"No",'DETAIL SALES'!$C$10:$C$7501,"11")</f>
        <v>0</v>
      </c>
      <c r="CI65" s="149">
        <f>COUNTIFS('DETAIL SALES'!$Q$10:$Q$7501,'FILL RATE MANDATORY STOCK'!BK65,'DETAIL SALES'!$AB$10:$AB$7501,"Full",'DETAIL SALES'!$C$10:$C$7501,"12")</f>
        <v>0</v>
      </c>
      <c r="CJ65" s="149">
        <f>COUNTIFS('DETAIL SALES'!$Q$10:$Q$7501,'FILL RATE MANDATORY STOCK'!BK65,'DETAIL SALES'!$AB$10:$AB$7501,"No",'DETAIL SALES'!$C$10:$C$7501,"12")</f>
        <v>0</v>
      </c>
      <c r="CK65" s="149">
        <f>COUNTIFS('DETAIL SALES'!$Q$10:$Q$7501,'FILL RATE MANDATORY STOCK'!BK65,'DETAIL SALES'!$AB$10:$AB$7501,"Full",'DETAIL SALES'!$C$10:$C$7501,"13")</f>
        <v>0</v>
      </c>
      <c r="CL65" s="149">
        <f>COUNTIFS('DETAIL SALES'!$Q$10:$Q$7501,'FILL RATE MANDATORY STOCK'!BK65,'DETAIL SALES'!$AB$10:$AB$7501,"No",'DETAIL SALES'!$C$10:$C$7501,"13")</f>
        <v>0</v>
      </c>
      <c r="CM65" s="316">
        <f>COUNTIFS('DETAIL SALES'!$Q$10:$Q$7501,'FILL RATE MANDATORY STOCK'!BK65,'DETAIL SALES'!$AB$10:$AB$7501,"Full",'DETAIL SALES'!$C$10:$C$7501,"14")</f>
        <v>0</v>
      </c>
      <c r="CN65" s="316">
        <f>COUNTIFS('DETAIL SALES'!$Q$10:$Q$7501,'FILL RATE MANDATORY STOCK'!BK65,'DETAIL SALES'!$AB$10:$AB$7501,"No",'DETAIL SALES'!$C$10:$C$7501,"14")</f>
        <v>0</v>
      </c>
      <c r="CO65" s="149">
        <f>COUNTIFS('DETAIL SALES'!$Q$10:$Q$7501,'FILL RATE MANDATORY STOCK'!BK65,'DETAIL SALES'!$AB$10:$AB$7501,"Full",'DETAIL SALES'!$C$10:$C$7501,"15")</f>
        <v>0</v>
      </c>
      <c r="CP65" s="149">
        <f>COUNTIFS('DETAIL SALES'!$Q$10:$Q$7501,'FILL RATE MANDATORY STOCK'!BK65,'DETAIL SALES'!$AB$10:$AB$7501,"No",'DETAIL SALES'!$C$10:$C$7501,"15")</f>
        <v>0</v>
      </c>
      <c r="CQ65" s="149">
        <f>COUNTIFS('DETAIL SALES'!$Q$10:$Q$7501,'FILL RATE MANDATORY STOCK'!BK65,'DETAIL SALES'!$AB$10:$AB$7501,"Full",'DETAIL SALES'!$C$10:$C$7501,"16")</f>
        <v>0</v>
      </c>
      <c r="CR65" s="149">
        <f>COUNTIFS('DETAIL SALES'!$Q$10:$Q$7501,'FILL RATE MANDATORY STOCK'!BK65,'DETAIL SALES'!$AB$10:$AB$7501,"No",'DETAIL SALES'!$C$10:$C$7501,"16")</f>
        <v>0</v>
      </c>
      <c r="CS65" s="149">
        <f>COUNTIFS('DETAIL SALES'!$Q$10:$Q$7501,'FILL RATE MANDATORY STOCK'!BK65,'DETAIL SALES'!$AB$10:$AB$7501,"Full",'DETAIL SALES'!$C$10:$C$7501,"17")</f>
        <v>0</v>
      </c>
      <c r="CT65" s="149">
        <f>COUNTIFS('DETAIL SALES'!$Q$10:$Q$7501,'FILL RATE MANDATORY STOCK'!BK65,'DETAIL SALES'!$AB$10:$AB$7501,"No",'DETAIL SALES'!$C$10:$C$7501,"17")</f>
        <v>0</v>
      </c>
      <c r="CU65" s="149">
        <f>COUNTIFS('DETAIL SALES'!$Q$10:$Q$7501,'FILL RATE MANDATORY STOCK'!BK65,'DETAIL SALES'!$AB$10:$AB$7501,"Full",'DETAIL SALES'!$C$10:$C$7501,"18")</f>
        <v>0</v>
      </c>
      <c r="CV65" s="149">
        <f>COUNTIFS('DETAIL SALES'!$Q$10:$Q$7501,'FILL RATE MANDATORY STOCK'!BK65,'DETAIL SALES'!$AB$10:$AB$7501,"No",'DETAIL SALES'!$C$10:$C$7501,"18")</f>
        <v>0</v>
      </c>
      <c r="CW65" s="149">
        <f>COUNTIFS('DETAIL SALES'!$Q$10:$Q$7501,'FILL RATE MANDATORY STOCK'!BK65,'DETAIL SALES'!$AB$10:$AB$7501,"Full",'DETAIL SALES'!$C$10:$C$7501,"19")</f>
        <v>0</v>
      </c>
      <c r="CX65" s="149">
        <f>COUNTIFS('DETAIL SALES'!$Q$10:$Q$7501,'FILL RATE MANDATORY STOCK'!BK65,'DETAIL SALES'!$AB$10:$AB$7501,"No",'DETAIL SALES'!$C$10:$C$7501,"19")</f>
        <v>0</v>
      </c>
      <c r="CY65" s="149">
        <f>COUNTIFS('DETAIL SALES'!$Q$10:$Q$7501,'FILL RATE MANDATORY STOCK'!BK65,'DETAIL SALES'!$AB$10:$AB$7501,"Full",'DETAIL SALES'!$C$10:$C$7501,"20")</f>
        <v>0</v>
      </c>
      <c r="CZ65" s="149">
        <f>COUNTIFS('DETAIL SALES'!$Q$10:$Q$7501,'FILL RATE MANDATORY STOCK'!BK65,'DETAIL SALES'!$AB$10:$AB$7501,"No",'DETAIL SALES'!$C$10:$C$7501,"20")</f>
        <v>0</v>
      </c>
      <c r="DA65" s="316">
        <f>COUNTIFS('DETAIL SALES'!$Q$10:$Q$7501,'FILL RATE MANDATORY STOCK'!BK65,'DETAIL SALES'!$AB$10:$AB$7501,"Full",'DETAIL SALES'!$C$10:$C$7501,"21")</f>
        <v>0</v>
      </c>
      <c r="DB65" s="316">
        <f>COUNTIFS('DETAIL SALES'!$Q$10:$Q$7501,'FILL RATE MANDATORY STOCK'!BK65,'DETAIL SALES'!$AB$10:$AB$7501,"No",'DETAIL SALES'!$C$10:$C$7501,"21")</f>
        <v>0</v>
      </c>
      <c r="DC65" s="149">
        <f>COUNTIFS('DETAIL SALES'!$Q$10:$Q$7501,'FILL RATE MANDATORY STOCK'!BK65,'DETAIL SALES'!$AB$10:$AB$7501,"Full",'DETAIL SALES'!$C$10:$C$7501,"22")</f>
        <v>0</v>
      </c>
      <c r="DD65" s="149">
        <f>COUNTIFS('DETAIL SALES'!$Q$10:$Q$7501,'FILL RATE MANDATORY STOCK'!BK65,'DETAIL SALES'!$AB$10:$AB$7501,"No",'DETAIL SALES'!$C$10:$C$7501,"22")</f>
        <v>0</v>
      </c>
      <c r="DE65" s="149">
        <f>COUNTIFS('DETAIL SALES'!$Q$10:$Q$7501,'FILL RATE MANDATORY STOCK'!BK65,'DETAIL SALES'!$AB$10:$AB$7501,"Full",'DETAIL SALES'!$C$10:$C$7501,"23")</f>
        <v>0</v>
      </c>
      <c r="DF65" s="149">
        <f>COUNTIFS('DETAIL SALES'!$Q$10:$Q$7501,'FILL RATE MANDATORY STOCK'!BK65,'DETAIL SALES'!$AB$10:$AB$7501,"No",'DETAIL SALES'!$C$10:$C$7501,"23")</f>
        <v>0</v>
      </c>
      <c r="DG65" s="149">
        <f>COUNTIFS('DETAIL SALES'!$Q$10:$Q$7501,'FILL RATE MANDATORY STOCK'!BK65,'DETAIL SALES'!$AB$10:$AB$7501,"Full",'DETAIL SALES'!$C$10:$C$7501,"24")</f>
        <v>0</v>
      </c>
      <c r="DH65" s="149">
        <f>COUNTIFS('DETAIL SALES'!$Q$10:$Q$7501,'FILL RATE MANDATORY STOCK'!BK65,'DETAIL SALES'!$AB$10:$AB$7501,"No",'DETAIL SALES'!$C$10:$C$7501,"24")</f>
        <v>0</v>
      </c>
      <c r="DI65" s="149">
        <f>COUNTIFS('DETAIL SALES'!$Q$10:$Q$7501,'FILL RATE MANDATORY STOCK'!BK65,'DETAIL SALES'!$AB$10:$AB$7501,"Full",'DETAIL SALES'!$C$10:$C$7501,"25")</f>
        <v>0</v>
      </c>
      <c r="DJ65" s="149">
        <f>COUNTIFS('DETAIL SALES'!$Q$10:$Q$7501,'FILL RATE MANDATORY STOCK'!BK65,'DETAIL SALES'!$AB$10:$AB$7501,"No",'DETAIL SALES'!$C$10:$C$7501,"25")</f>
        <v>0</v>
      </c>
      <c r="DK65" s="149">
        <f>COUNTIFS('DETAIL SALES'!$Q$10:$Q$7501,'FILL RATE MANDATORY STOCK'!BK65,'DETAIL SALES'!$AB$10:$AB$7501,"Full",'DETAIL SALES'!$C$10:$C$7501,"26")</f>
        <v>0</v>
      </c>
      <c r="DL65" s="149">
        <f>COUNTIFS('DETAIL SALES'!$Q$10:$Q$7501,'FILL RATE MANDATORY STOCK'!BK65,'DETAIL SALES'!$AB$10:$AB$7501,"No",'DETAIL SALES'!$C$10:$C$7501,"26")</f>
        <v>0</v>
      </c>
      <c r="DM65" s="149">
        <f>COUNTIFS('DETAIL SALES'!$Q$10:$Q$7501,'FILL RATE MANDATORY STOCK'!BK65,'DETAIL SALES'!$AB$10:$AB$7501,"Full",'DETAIL SALES'!$C$10:$C$7501,"27")</f>
        <v>0</v>
      </c>
      <c r="DN65" s="149">
        <f>COUNTIFS('DETAIL SALES'!$Q$10:$Q$7501,'FILL RATE MANDATORY STOCK'!BK65,'DETAIL SALES'!$AB$10:$AB$7501,"No",'DETAIL SALES'!$C$10:$C$7501,"27")</f>
        <v>0</v>
      </c>
      <c r="DO65" s="316">
        <f>COUNTIFS('DETAIL SALES'!$Q$10:$Q$7501,'FILL RATE MANDATORY STOCK'!BK65,'DETAIL SALES'!$AB$10:$AB$7501,"Full",'DETAIL SALES'!$C$10:$C$7501,"28")</f>
        <v>0</v>
      </c>
      <c r="DP65" s="316">
        <f>COUNTIFS('DETAIL SALES'!$Q$10:$Q$7501,'FILL RATE MANDATORY STOCK'!BK65,'DETAIL SALES'!$AB$10:$AB$7501,"No",'DETAIL SALES'!$C$10:$C$7501,"28")</f>
        <v>0</v>
      </c>
      <c r="DQ65" s="149">
        <f>COUNTIFS('DETAIL SALES'!$Q$10:$Q$7501,'FILL RATE MANDATORY STOCK'!BK65,'DETAIL SALES'!$AB$10:$AB$7501,"Full",'DETAIL SALES'!$C$10:$C$7501,"29")</f>
        <v>0</v>
      </c>
      <c r="DR65" s="149">
        <f>COUNTIFS('DETAIL SALES'!$Q$10:$Q$7501,'FILL RATE MANDATORY STOCK'!BK65,'DETAIL SALES'!$AB$10:$AB$7501,"No",'DETAIL SALES'!$C$10:$C$7501,"29")</f>
        <v>0</v>
      </c>
      <c r="DS65" s="149">
        <f>COUNTIFS('DETAIL SALES'!$Q$10:$Q$7501,'FILL RATE MANDATORY STOCK'!BK65,'DETAIL SALES'!$AB$10:$AB$7501,"Full",'DETAIL SALES'!$C$10:$C$7501,"30")</f>
        <v>0</v>
      </c>
      <c r="DT65" s="149">
        <f>COUNTIFS('DETAIL SALES'!$Q$10:$Q$7501,'FILL RATE MANDATORY STOCK'!BK65,'DETAIL SALES'!$AB$10:$AB$7501,"No",'DETAIL SALES'!$C$10:$C$7501,"30")</f>
        <v>0</v>
      </c>
      <c r="DU65" s="149">
        <f>COUNTIFS('DETAIL SALES'!$Q$10:$Q$7501,'FILL RATE MANDATORY STOCK'!\,'DETAIL SALES'!$AB$10:$AB$7501,"Full",'DETAIL SALES'!$C$10:$C$7501,"31")</f>
        <v>0</v>
      </c>
      <c r="DV65" s="153">
        <f>COUNTIFS('DETAIL SALES'!$Q$10:$Q$7501,'FILL RATE MANDATORY STOCK'!BK65,'DETAIL SALES'!$AB$10:$AB$7501,"No",'DETAIL SALES'!$C$10:$C$7501,"31")</f>
        <v>0</v>
      </c>
      <c r="DW65" s="271">
        <f t="shared" si="17"/>
        <v>0</v>
      </c>
      <c r="DX65" s="150">
        <f t="shared" si="17"/>
        <v>0</v>
      </c>
      <c r="DY65" s="150">
        <f t="shared" si="18"/>
        <v>0</v>
      </c>
      <c r="DZ65" s="272" t="e">
        <f t="shared" si="19"/>
        <v>#DIV/0!</v>
      </c>
    </row>
    <row r="66" spans="1:130" s="141" customFormat="1">
      <c r="A66" s="134">
        <v>57</v>
      </c>
      <c r="B66" s="286"/>
      <c r="C66" s="146">
        <f t="shared" si="8"/>
        <v>0</v>
      </c>
      <c r="D66" s="146">
        <f t="shared" si="9"/>
        <v>1</v>
      </c>
      <c r="E66" s="146">
        <f t="shared" si="10"/>
        <v>1900</v>
      </c>
      <c r="F66" s="287"/>
      <c r="G66" s="287"/>
      <c r="H66" s="287"/>
      <c r="I66" s="288"/>
      <c r="J66" s="287"/>
      <c r="K66" s="288"/>
      <c r="L66" s="134"/>
      <c r="M66" s="133"/>
      <c r="N66" s="288"/>
      <c r="O66" s="134"/>
      <c r="P66" s="166"/>
      <c r="Q66" s="289"/>
      <c r="R66" s="165"/>
      <c r="S66" s="290"/>
      <c r="T66" s="290"/>
      <c r="U66" s="290"/>
      <c r="V66" s="290"/>
      <c r="W66" s="166"/>
      <c r="X66" s="87"/>
      <c r="Y66" s="418">
        <f t="shared" si="11"/>
        <v>0</v>
      </c>
      <c r="Z66" s="291">
        <f t="shared" si="12"/>
        <v>0</v>
      </c>
      <c r="AA66" s="163"/>
      <c r="AB66" s="177" t="str">
        <f t="shared" si="13"/>
        <v/>
      </c>
      <c r="AC66" s="283" t="str">
        <f t="shared" si="14"/>
        <v/>
      </c>
      <c r="AD66" s="283" t="str">
        <f t="shared" si="15"/>
        <v/>
      </c>
      <c r="AE66" s="163"/>
      <c r="AF66" s="162"/>
      <c r="AP66" s="390">
        <v>1</v>
      </c>
      <c r="AQ66" s="386"/>
      <c r="AR66" s="386"/>
      <c r="AS66" s="386"/>
      <c r="AT66" s="386"/>
      <c r="AU66" s="386"/>
      <c r="AV66" s="386"/>
      <c r="AW66" s="386"/>
      <c r="BD66" s="784"/>
      <c r="BE66" s="100">
        <f t="shared" si="35"/>
        <v>52</v>
      </c>
      <c r="BF66" s="100" t="s">
        <v>335</v>
      </c>
      <c r="BG66" s="100" t="s">
        <v>337</v>
      </c>
      <c r="BH66" s="149" t="s">
        <v>126</v>
      </c>
      <c r="BI66" s="169" t="e">
        <f>VLOOKUP(BH66,#REF!,8,FALSE)</f>
        <v>#REF!</v>
      </c>
      <c r="BJ66" s="224">
        <v>120000</v>
      </c>
      <c r="BK66" s="153">
        <v>1</v>
      </c>
      <c r="BL66" s="153">
        <v>0</v>
      </c>
      <c r="BM66" s="594">
        <f>COUNTIFS('DETAIL SALES'!$Q$10:$Q$7501,'FILL RATE MANDATORY STOCK'!BK66,'DETAIL SALES'!$AB$10:$AB$7501,"Full",'DETAIL SALES'!$C$10:$C$7501,"1")</f>
        <v>0</v>
      </c>
      <c r="BN66" s="149">
        <f>COUNTIFS('DETAIL SALES'!$Q$10:$Q$7501,'FILL RATE MANDATORY STOCK'!BK66,'DETAIL SALES'!$AB$10:$AB$7501,"No",'DETAIL SALES'!$C$10:$C$7501,"1")</f>
        <v>0</v>
      </c>
      <c r="BO66" s="149">
        <f>COUNTIFS('DETAIL SALES'!$Q$10:$Q$7501,'FILL RATE MANDATORY STOCK'!BK66,'DETAIL SALES'!$AB$10:$AB$7501,"Full",'DETAIL SALES'!$C$10:$C$7501,"2")</f>
        <v>0</v>
      </c>
      <c r="BP66" s="149">
        <f>COUNTIFS('DETAIL SALES'!$Q$10:$Q$7501,'FILL RATE MANDATORY STOCK'!BK66,'DETAIL SALES'!$AB$10:$AB$7501,"No",'DETAIL SALES'!$C$10:$C$7501,"2")</f>
        <v>0</v>
      </c>
      <c r="BQ66" s="149">
        <f>COUNTIFS('DETAIL SALES'!$Q$10:$Q$7501,'FILL RATE MANDATORY STOCK'!BK66,'DETAIL SALES'!$AB$10:$AB$7501,"Full",'DETAIL SALES'!$C$10:$C$7501,"3")</f>
        <v>0</v>
      </c>
      <c r="BR66" s="149">
        <f>COUNTIFS('DETAIL SALES'!$Q$10:$Q$7501,'FILL RATE MANDATORY STOCK'!BK66,'DETAIL SALES'!$AB$10:$AB$7501,"No",'DETAIL SALES'!$C$10:$C$7501,"3")</f>
        <v>0</v>
      </c>
      <c r="BS66" s="149">
        <f>COUNTIFS('DETAIL SALES'!$Q$10:$Q$7501,'FILL RATE MANDATORY STOCK'!BK66,'DETAIL SALES'!$AB$10:$AB$7501,"Full",'DETAIL SALES'!$C$10:$C$7501,"4")</f>
        <v>0</v>
      </c>
      <c r="BT66" s="149">
        <f>COUNTIFS('DETAIL SALES'!$Q$10:$Q$7501,'FILL RATE MANDATORY STOCK'!BK66,'DETAIL SALES'!$AB$10:$AB$7501,"No",'DETAIL SALES'!$C$10:$C$7501,"4")</f>
        <v>0</v>
      </c>
      <c r="BU66" s="149">
        <f>COUNTIFS('DETAIL SALES'!$Q$10:$Q$7501,'FILL RATE MANDATORY STOCK'!BK66,'DETAIL SALES'!$AB$10:$AB$7501,"Full",'DETAIL SALES'!$C$10:$C$7501,"5")</f>
        <v>0</v>
      </c>
      <c r="BV66" s="149">
        <f>COUNTIFS('DETAIL SALES'!$Q$10:$Q$7501,'FILL RATE MANDATORY STOCK'!BK66,'DETAIL SALES'!$AB$10:$AB$7501,"No",'DETAIL SALES'!$C$10:$C$7501,"5")</f>
        <v>0</v>
      </c>
      <c r="BW66" s="149">
        <f>COUNTIFS('DETAIL SALES'!$Q$10:$Q$7501,'FILL RATE MANDATORY STOCK'!BK66,'DETAIL SALES'!$AB$10:$AB$7501,"Full",'DETAIL SALES'!$C$10:$C$7501,"6")</f>
        <v>0</v>
      </c>
      <c r="BX66" s="149">
        <f>COUNTIFS('DETAIL SALES'!$Q$10:$Q$7501,'FILL RATE MANDATORY STOCK'!BK66,'DETAIL SALES'!$AB$10:$AB$7501,"No",'DETAIL SALES'!$C$10:$C$7501,"6")</f>
        <v>0</v>
      </c>
      <c r="BY66" s="316">
        <f>COUNTIFS('DETAIL SALES'!$Q$10:$Q$7501,'FILL RATE MANDATORY STOCK'!BK66,'DETAIL SALES'!$AB$10:$AB$7501,"Full",'DETAIL SALES'!$C$10:$C$7501,"7")</f>
        <v>0</v>
      </c>
      <c r="BZ66" s="316">
        <f>COUNTIFS('DETAIL SALES'!$Q$10:$Q$7501,'FILL RATE MANDATORY STOCK'!BK66,'DETAIL SALES'!$AB$10:$AB$7501,"No",'DETAIL SALES'!$C$10:$C$7501,"7")</f>
        <v>0</v>
      </c>
      <c r="CA66" s="149">
        <f>COUNTIFS('DETAIL SALES'!$Q$10:$Q$7501,'FILL RATE MANDATORY STOCK'!BK66,'DETAIL SALES'!$AB$10:$AB$7501,"Full",'DETAIL SALES'!$C$10:$C$7501,"8")</f>
        <v>0</v>
      </c>
      <c r="CB66" s="149">
        <f>COUNTIFS('DETAIL SALES'!$Q$10:$Q$7501,'FILL RATE MANDATORY STOCK'!BK66,'DETAIL SALES'!$AB$10:$AB$7501,"No",'DETAIL SALES'!$C$10:$C$7501,"8")</f>
        <v>0</v>
      </c>
      <c r="CC66" s="149">
        <f>COUNTIFS('DETAIL SALES'!$Q$10:$Q$7501,'FILL RATE MANDATORY STOCK'!BK66,'DETAIL SALES'!$AB$10:$AB$7501,"Full",'DETAIL SALES'!$C$10:$C$7501,"9")</f>
        <v>0</v>
      </c>
      <c r="CD66" s="149">
        <f>COUNTIFS('DETAIL SALES'!$Q$10:$Q$7501,'FILL RATE MANDATORY STOCK'!BK66,'DETAIL SALES'!$AB$10:$AB$7501,"No",'DETAIL SALES'!$C$10:$C$7501,"9")</f>
        <v>0</v>
      </c>
      <c r="CE66" s="149">
        <f>COUNTIFS('DETAIL SALES'!$Q$10:$Q$7501,'FILL RATE MANDATORY STOCK'!BK66,'DETAIL SALES'!$AB$10:$AB$7501,"Full",'DETAIL SALES'!$C$10:$C$7501,"10")</f>
        <v>0</v>
      </c>
      <c r="CF66" s="149">
        <f>COUNTIFS('DETAIL SALES'!$Q$10:$Q$7501,'FILL RATE MANDATORY STOCK'!BK66,'DETAIL SALES'!$AB$10:$AB$7501,"No",'DETAIL SALES'!$C$10:$C$7501,"10")</f>
        <v>0</v>
      </c>
      <c r="CG66" s="149">
        <f>COUNTIFS('DETAIL SALES'!$Q$10:$Q$7501,'FILL RATE MANDATORY STOCK'!BK66,'DETAIL SALES'!$AB$10:$AB$7501,"Full",'DETAIL SALES'!$C$10:$C$7501,"11")</f>
        <v>0</v>
      </c>
      <c r="CH66" s="149">
        <f>COUNTIFS('DETAIL SALES'!$Q$10:$Q$7501,'FILL RATE MANDATORY STOCK'!BK66,'DETAIL SALES'!$AB$10:$AB$7501,"No",'DETAIL SALES'!$C$10:$C$7501,"11")</f>
        <v>0</v>
      </c>
      <c r="CI66" s="149">
        <f>COUNTIFS('DETAIL SALES'!$Q$10:$Q$7501,'FILL RATE MANDATORY STOCK'!BK66,'DETAIL SALES'!$AB$10:$AB$7501,"Full",'DETAIL SALES'!$C$10:$C$7501,"12")</f>
        <v>0</v>
      </c>
      <c r="CJ66" s="149">
        <f>COUNTIFS('DETAIL SALES'!$Q$10:$Q$7501,'FILL RATE MANDATORY STOCK'!BK66,'DETAIL SALES'!$AB$10:$AB$7501,"No",'DETAIL SALES'!$C$10:$C$7501,"12")</f>
        <v>0</v>
      </c>
      <c r="CK66" s="149">
        <f>COUNTIFS('DETAIL SALES'!$Q$10:$Q$7501,'FILL RATE MANDATORY STOCK'!BK66,'DETAIL SALES'!$AB$10:$AB$7501,"Full",'DETAIL SALES'!$C$10:$C$7501,"13")</f>
        <v>0</v>
      </c>
      <c r="CL66" s="149">
        <f>COUNTIFS('DETAIL SALES'!$Q$10:$Q$7501,'FILL RATE MANDATORY STOCK'!BK66,'DETAIL SALES'!$AB$10:$AB$7501,"No",'DETAIL SALES'!$C$10:$C$7501,"13")</f>
        <v>0</v>
      </c>
      <c r="CM66" s="316">
        <f>COUNTIFS('DETAIL SALES'!$Q$10:$Q$7501,'FILL RATE MANDATORY STOCK'!BK66,'DETAIL SALES'!$AB$10:$AB$7501,"Full",'DETAIL SALES'!$C$10:$C$7501,"14")</f>
        <v>0</v>
      </c>
      <c r="CN66" s="316">
        <f>COUNTIFS('DETAIL SALES'!$Q$10:$Q$7501,'FILL RATE MANDATORY STOCK'!BK66,'DETAIL SALES'!$AB$10:$AB$7501,"No",'DETAIL SALES'!$C$10:$C$7501,"14")</f>
        <v>0</v>
      </c>
      <c r="CO66" s="149">
        <f>COUNTIFS('DETAIL SALES'!$Q$10:$Q$7501,'FILL RATE MANDATORY STOCK'!BK66,'DETAIL SALES'!$AB$10:$AB$7501,"Full",'DETAIL SALES'!$C$10:$C$7501,"15")</f>
        <v>0</v>
      </c>
      <c r="CP66" s="149">
        <f>COUNTIFS('DETAIL SALES'!$Q$10:$Q$7501,'FILL RATE MANDATORY STOCK'!BK66,'DETAIL SALES'!$AB$10:$AB$7501,"No",'DETAIL SALES'!$C$10:$C$7501,"15")</f>
        <v>0</v>
      </c>
      <c r="CQ66" s="149">
        <f>COUNTIFS('DETAIL SALES'!$Q$10:$Q$7501,'FILL RATE MANDATORY STOCK'!BK66,'DETAIL SALES'!$AB$10:$AB$7501,"Full",'DETAIL SALES'!$C$10:$C$7501,"16")</f>
        <v>0</v>
      </c>
      <c r="CR66" s="149">
        <f>COUNTIFS('DETAIL SALES'!$Q$10:$Q$7501,'FILL RATE MANDATORY STOCK'!BK66,'DETAIL SALES'!$AB$10:$AB$7501,"No",'DETAIL SALES'!$C$10:$C$7501,"16")</f>
        <v>0</v>
      </c>
      <c r="CS66" s="149">
        <f>COUNTIFS('DETAIL SALES'!$Q$10:$Q$7501,'FILL RATE MANDATORY STOCK'!BK66,'DETAIL SALES'!$AB$10:$AB$7501,"Full",'DETAIL SALES'!$C$10:$C$7501,"17")</f>
        <v>0</v>
      </c>
      <c r="CT66" s="149">
        <f>COUNTIFS('DETAIL SALES'!$Q$10:$Q$7501,'FILL RATE MANDATORY STOCK'!BK66,'DETAIL SALES'!$AB$10:$AB$7501,"No",'DETAIL SALES'!$C$10:$C$7501,"17")</f>
        <v>0</v>
      </c>
      <c r="CU66" s="149">
        <f>COUNTIFS('DETAIL SALES'!$Q$10:$Q$7501,'FILL RATE MANDATORY STOCK'!BK66,'DETAIL SALES'!$AB$10:$AB$7501,"Full",'DETAIL SALES'!$C$10:$C$7501,"18")</f>
        <v>0</v>
      </c>
      <c r="CV66" s="149">
        <f>COUNTIFS('DETAIL SALES'!$Q$10:$Q$7501,'FILL RATE MANDATORY STOCK'!BK66,'DETAIL SALES'!$AB$10:$AB$7501,"No",'DETAIL SALES'!$C$10:$C$7501,"18")</f>
        <v>0</v>
      </c>
      <c r="CW66" s="149">
        <f>COUNTIFS('DETAIL SALES'!$Q$10:$Q$7501,'FILL RATE MANDATORY STOCK'!BK66,'DETAIL SALES'!$AB$10:$AB$7501,"Full",'DETAIL SALES'!$C$10:$C$7501,"19")</f>
        <v>0</v>
      </c>
      <c r="CX66" s="149">
        <f>COUNTIFS('DETAIL SALES'!$Q$10:$Q$7501,'FILL RATE MANDATORY STOCK'!BK66,'DETAIL SALES'!$AB$10:$AB$7501,"No",'DETAIL SALES'!$C$10:$C$7501,"19")</f>
        <v>0</v>
      </c>
      <c r="CY66" s="149">
        <f>COUNTIFS('DETAIL SALES'!$Q$10:$Q$7501,'FILL RATE MANDATORY STOCK'!BK66,'DETAIL SALES'!$AB$10:$AB$7501,"Full",'DETAIL SALES'!$C$10:$C$7501,"20")</f>
        <v>0</v>
      </c>
      <c r="CZ66" s="149">
        <f>COUNTIFS('DETAIL SALES'!$Q$10:$Q$7501,'FILL RATE MANDATORY STOCK'!BK66,'DETAIL SALES'!$AB$10:$AB$7501,"No",'DETAIL SALES'!$C$10:$C$7501,"20")</f>
        <v>0</v>
      </c>
      <c r="DA66" s="316">
        <f>COUNTIFS('DETAIL SALES'!$Q$10:$Q$7501,'FILL RATE MANDATORY STOCK'!BK66,'DETAIL SALES'!$AB$10:$AB$7501,"Full",'DETAIL SALES'!$C$10:$C$7501,"21")</f>
        <v>0</v>
      </c>
      <c r="DB66" s="316">
        <f>COUNTIFS('DETAIL SALES'!$Q$10:$Q$7501,'FILL RATE MANDATORY STOCK'!BK66,'DETAIL SALES'!$AB$10:$AB$7501,"No",'DETAIL SALES'!$C$10:$C$7501,"21")</f>
        <v>0</v>
      </c>
      <c r="DC66" s="149">
        <f>COUNTIFS('DETAIL SALES'!$Q$10:$Q$7501,'FILL RATE MANDATORY STOCK'!BK66,'DETAIL SALES'!$AB$10:$AB$7501,"Full",'DETAIL SALES'!$C$10:$C$7501,"22")</f>
        <v>0</v>
      </c>
      <c r="DD66" s="149">
        <f>COUNTIFS('DETAIL SALES'!$Q$10:$Q$7501,'FILL RATE MANDATORY STOCK'!BK66,'DETAIL SALES'!$AB$10:$AB$7501,"No",'DETAIL SALES'!$C$10:$C$7501,"22")</f>
        <v>0</v>
      </c>
      <c r="DE66" s="149">
        <f>COUNTIFS('DETAIL SALES'!$Q$10:$Q$7501,'FILL RATE MANDATORY STOCK'!BK66,'DETAIL SALES'!$AB$10:$AB$7501,"Full",'DETAIL SALES'!$C$10:$C$7501,"23")</f>
        <v>0</v>
      </c>
      <c r="DF66" s="149">
        <f>COUNTIFS('DETAIL SALES'!$Q$10:$Q$7501,'FILL RATE MANDATORY STOCK'!BK66,'DETAIL SALES'!$AB$10:$AB$7501,"No",'DETAIL SALES'!$C$10:$C$7501,"23")</f>
        <v>0</v>
      </c>
      <c r="DG66" s="149">
        <f>COUNTIFS('DETAIL SALES'!$Q$10:$Q$7501,'FILL RATE MANDATORY STOCK'!BK66,'DETAIL SALES'!$AB$10:$AB$7501,"Full",'DETAIL SALES'!$C$10:$C$7501,"24")</f>
        <v>0</v>
      </c>
      <c r="DH66" s="149">
        <f>COUNTIFS('DETAIL SALES'!$Q$10:$Q$7501,'FILL RATE MANDATORY STOCK'!BK66,'DETAIL SALES'!$AB$10:$AB$7501,"No",'DETAIL SALES'!$C$10:$C$7501,"24")</f>
        <v>0</v>
      </c>
      <c r="DI66" s="149">
        <f>COUNTIFS('DETAIL SALES'!$Q$10:$Q$7501,'FILL RATE MANDATORY STOCK'!BK66,'DETAIL SALES'!$AB$10:$AB$7501,"Full",'DETAIL SALES'!$C$10:$C$7501,"25")</f>
        <v>0</v>
      </c>
      <c r="DJ66" s="149">
        <f>COUNTIFS('DETAIL SALES'!$Q$10:$Q$7501,'FILL RATE MANDATORY STOCK'!BK66,'DETAIL SALES'!$AB$10:$AB$7501,"No",'DETAIL SALES'!$C$10:$C$7501,"25")</f>
        <v>0</v>
      </c>
      <c r="DK66" s="149">
        <f>COUNTIFS('DETAIL SALES'!$Q$10:$Q$7501,'FILL RATE MANDATORY STOCK'!BK66,'DETAIL SALES'!$AB$10:$AB$7501,"Full",'DETAIL SALES'!$C$10:$C$7501,"26")</f>
        <v>0</v>
      </c>
      <c r="DL66" s="149">
        <f>COUNTIFS('DETAIL SALES'!$Q$10:$Q$7501,'FILL RATE MANDATORY STOCK'!BK66,'DETAIL SALES'!$AB$10:$AB$7501,"No",'DETAIL SALES'!$C$10:$C$7501,"26")</f>
        <v>0</v>
      </c>
      <c r="DM66" s="149">
        <f>COUNTIFS('DETAIL SALES'!$Q$10:$Q$7501,'FILL RATE MANDATORY STOCK'!BK66,'DETAIL SALES'!$AB$10:$AB$7501,"Full",'DETAIL SALES'!$C$10:$C$7501,"27")</f>
        <v>0</v>
      </c>
      <c r="DN66" s="149">
        <f>COUNTIFS('DETAIL SALES'!$Q$10:$Q$7501,'FILL RATE MANDATORY STOCK'!BK66,'DETAIL SALES'!$AB$10:$AB$7501,"No",'DETAIL SALES'!$C$10:$C$7501,"27")</f>
        <v>0</v>
      </c>
      <c r="DO66" s="316">
        <f>COUNTIFS('DETAIL SALES'!$Q$10:$Q$7501,'FILL RATE MANDATORY STOCK'!BK66,'DETAIL SALES'!$AB$10:$AB$7501,"Full",'DETAIL SALES'!$C$10:$C$7501,"28")</f>
        <v>0</v>
      </c>
      <c r="DP66" s="316">
        <f>COUNTIFS('DETAIL SALES'!$Q$10:$Q$7501,'FILL RATE MANDATORY STOCK'!BK66,'DETAIL SALES'!$AB$10:$AB$7501,"No",'DETAIL SALES'!$C$10:$C$7501,"28")</f>
        <v>0</v>
      </c>
      <c r="DQ66" s="149">
        <f>COUNTIFS('DETAIL SALES'!$Q$10:$Q$7501,'FILL RATE MANDATORY STOCK'!BK66,'DETAIL SALES'!$AB$10:$AB$7501,"Full",'DETAIL SALES'!$C$10:$C$7501,"29")</f>
        <v>0</v>
      </c>
      <c r="DR66" s="149">
        <f>COUNTIFS('DETAIL SALES'!$Q$10:$Q$7501,'FILL RATE MANDATORY STOCK'!BK66,'DETAIL SALES'!$AB$10:$AB$7501,"No",'DETAIL SALES'!$C$10:$C$7501,"29")</f>
        <v>0</v>
      </c>
      <c r="DS66" s="149">
        <f>COUNTIFS('DETAIL SALES'!$Q$10:$Q$7501,'FILL RATE MANDATORY STOCK'!BK66,'DETAIL SALES'!$AB$10:$AB$7501,"Full",'DETAIL SALES'!$C$10:$C$7501,"30")</f>
        <v>0</v>
      </c>
      <c r="DT66" s="149">
        <f>COUNTIFS('DETAIL SALES'!$Q$10:$Q$7501,'FILL RATE MANDATORY STOCK'!BK66,'DETAIL SALES'!$AB$10:$AB$7501,"No",'DETAIL SALES'!$C$10:$C$7501,"30")</f>
        <v>0</v>
      </c>
      <c r="DU66" s="149">
        <f>COUNTIFS('DETAIL SALES'!$Q$10:$Q$7501,'FILL RATE MANDATORY STOCK'!\,'DETAIL SALES'!$AB$10:$AB$7501,"Full",'DETAIL SALES'!$C$10:$C$7501,"31")</f>
        <v>0</v>
      </c>
      <c r="DV66" s="153">
        <f>COUNTIFS('DETAIL SALES'!$Q$10:$Q$7501,'FILL RATE MANDATORY STOCK'!BK66,'DETAIL SALES'!$AB$10:$AB$7501,"No",'DETAIL SALES'!$C$10:$C$7501,"31")</f>
        <v>0</v>
      </c>
      <c r="DW66" s="271">
        <f t="shared" si="17"/>
        <v>0</v>
      </c>
      <c r="DX66" s="150">
        <f t="shared" si="17"/>
        <v>0</v>
      </c>
      <c r="DY66" s="150">
        <f t="shared" si="18"/>
        <v>0</v>
      </c>
      <c r="DZ66" s="272" t="e">
        <f t="shared" si="19"/>
        <v>#DIV/0!</v>
      </c>
    </row>
    <row r="67" spans="1:130" s="141" customFormat="1">
      <c r="A67" s="134">
        <v>58</v>
      </c>
      <c r="B67" s="286"/>
      <c r="C67" s="146">
        <f t="shared" si="8"/>
        <v>0</v>
      </c>
      <c r="D67" s="146">
        <f t="shared" si="9"/>
        <v>1</v>
      </c>
      <c r="E67" s="146">
        <f t="shared" si="10"/>
        <v>1900</v>
      </c>
      <c r="F67" s="287"/>
      <c r="G67" s="287"/>
      <c r="H67" s="287"/>
      <c r="I67" s="288"/>
      <c r="J67" s="287"/>
      <c r="K67" s="288"/>
      <c r="L67" s="134"/>
      <c r="M67" s="133"/>
      <c r="N67" s="288"/>
      <c r="O67" s="134"/>
      <c r="P67" s="166"/>
      <c r="Q67" s="289"/>
      <c r="R67" s="165"/>
      <c r="S67" s="290"/>
      <c r="T67" s="290"/>
      <c r="U67" s="290"/>
      <c r="V67" s="290"/>
      <c r="W67" s="166"/>
      <c r="X67" s="87"/>
      <c r="Y67" s="418">
        <f t="shared" si="11"/>
        <v>0</v>
      </c>
      <c r="Z67" s="291">
        <f t="shared" si="12"/>
        <v>0</v>
      </c>
      <c r="AA67" s="163"/>
      <c r="AB67" s="177" t="str">
        <f t="shared" si="13"/>
        <v/>
      </c>
      <c r="AC67" s="283" t="str">
        <f t="shared" si="14"/>
        <v/>
      </c>
      <c r="AD67" s="283" t="str">
        <f t="shared" si="15"/>
        <v/>
      </c>
      <c r="AE67" s="163"/>
      <c r="AF67" s="162"/>
      <c r="AP67" s="390">
        <v>2</v>
      </c>
      <c r="AQ67" s="386"/>
      <c r="AR67" s="386"/>
      <c r="AS67" s="386"/>
      <c r="AT67" s="386"/>
      <c r="AU67" s="386"/>
      <c r="AV67" s="386"/>
      <c r="AW67" s="386"/>
      <c r="BD67" s="784"/>
      <c r="BE67" s="100">
        <f t="shared" si="35"/>
        <v>53</v>
      </c>
      <c r="BF67" s="100" t="s">
        <v>335</v>
      </c>
      <c r="BG67" s="100" t="s">
        <v>334</v>
      </c>
      <c r="BH67" s="149" t="s">
        <v>177</v>
      </c>
      <c r="BI67" s="169" t="e">
        <f>VLOOKUP(BH67,#REF!,8,FALSE)</f>
        <v>#REF!</v>
      </c>
      <c r="BJ67" s="224">
        <v>120000</v>
      </c>
      <c r="BK67" s="153">
        <v>1</v>
      </c>
      <c r="BL67" s="153">
        <v>0</v>
      </c>
      <c r="BM67" s="594">
        <f>COUNTIFS('DETAIL SALES'!$Q$10:$Q$7501,'FILL RATE MANDATORY STOCK'!BK67,'DETAIL SALES'!$AB$10:$AB$7501,"Full",'DETAIL SALES'!$C$10:$C$7501,"1")</f>
        <v>0</v>
      </c>
      <c r="BN67" s="149">
        <f>COUNTIFS('DETAIL SALES'!$Q$10:$Q$7501,'FILL RATE MANDATORY STOCK'!BK67,'DETAIL SALES'!$AB$10:$AB$7501,"No",'DETAIL SALES'!$C$10:$C$7501,"1")</f>
        <v>0</v>
      </c>
      <c r="BO67" s="149">
        <f>COUNTIFS('DETAIL SALES'!$Q$10:$Q$7501,'FILL RATE MANDATORY STOCK'!BK67,'DETAIL SALES'!$AB$10:$AB$7501,"Full",'DETAIL SALES'!$C$10:$C$7501,"2")</f>
        <v>0</v>
      </c>
      <c r="BP67" s="149">
        <f>COUNTIFS('DETAIL SALES'!$Q$10:$Q$7501,'FILL RATE MANDATORY STOCK'!BK67,'DETAIL SALES'!$AB$10:$AB$7501,"No",'DETAIL SALES'!$C$10:$C$7501,"2")</f>
        <v>0</v>
      </c>
      <c r="BQ67" s="149">
        <f>COUNTIFS('DETAIL SALES'!$Q$10:$Q$7501,'FILL RATE MANDATORY STOCK'!BK67,'DETAIL SALES'!$AB$10:$AB$7501,"Full",'DETAIL SALES'!$C$10:$C$7501,"3")</f>
        <v>0</v>
      </c>
      <c r="BR67" s="149">
        <f>COUNTIFS('DETAIL SALES'!$Q$10:$Q$7501,'FILL RATE MANDATORY STOCK'!BK67,'DETAIL SALES'!$AB$10:$AB$7501,"No",'DETAIL SALES'!$C$10:$C$7501,"3")</f>
        <v>0</v>
      </c>
      <c r="BS67" s="149">
        <f>COUNTIFS('DETAIL SALES'!$Q$10:$Q$7501,'FILL RATE MANDATORY STOCK'!BK67,'DETAIL SALES'!$AB$10:$AB$7501,"Full",'DETAIL SALES'!$C$10:$C$7501,"4")</f>
        <v>0</v>
      </c>
      <c r="BT67" s="149">
        <f>COUNTIFS('DETAIL SALES'!$Q$10:$Q$7501,'FILL RATE MANDATORY STOCK'!BK67,'DETAIL SALES'!$AB$10:$AB$7501,"No",'DETAIL SALES'!$C$10:$C$7501,"4")</f>
        <v>0</v>
      </c>
      <c r="BU67" s="149">
        <f>COUNTIFS('DETAIL SALES'!$Q$10:$Q$7501,'FILL RATE MANDATORY STOCK'!BK67,'DETAIL SALES'!$AB$10:$AB$7501,"Full",'DETAIL SALES'!$C$10:$C$7501,"5")</f>
        <v>0</v>
      </c>
      <c r="BV67" s="149">
        <f>COUNTIFS('DETAIL SALES'!$Q$10:$Q$7501,'FILL RATE MANDATORY STOCK'!BK67,'DETAIL SALES'!$AB$10:$AB$7501,"No",'DETAIL SALES'!$C$10:$C$7501,"5")</f>
        <v>0</v>
      </c>
      <c r="BW67" s="149">
        <f>COUNTIFS('DETAIL SALES'!$Q$10:$Q$7501,'FILL RATE MANDATORY STOCK'!BK67,'DETAIL SALES'!$AB$10:$AB$7501,"Full",'DETAIL SALES'!$C$10:$C$7501,"6")</f>
        <v>0</v>
      </c>
      <c r="BX67" s="149">
        <f>COUNTIFS('DETAIL SALES'!$Q$10:$Q$7501,'FILL RATE MANDATORY STOCK'!BK67,'DETAIL SALES'!$AB$10:$AB$7501,"No",'DETAIL SALES'!$C$10:$C$7501,"6")</f>
        <v>0</v>
      </c>
      <c r="BY67" s="316">
        <f>COUNTIFS('DETAIL SALES'!$Q$10:$Q$7501,'FILL RATE MANDATORY STOCK'!BK67,'DETAIL SALES'!$AB$10:$AB$7501,"Full",'DETAIL SALES'!$C$10:$C$7501,"7")</f>
        <v>0</v>
      </c>
      <c r="BZ67" s="316">
        <f>COUNTIFS('DETAIL SALES'!$Q$10:$Q$7501,'FILL RATE MANDATORY STOCK'!BK67,'DETAIL SALES'!$AB$10:$AB$7501,"No",'DETAIL SALES'!$C$10:$C$7501,"7")</f>
        <v>0</v>
      </c>
      <c r="CA67" s="149">
        <f>COUNTIFS('DETAIL SALES'!$Q$10:$Q$7501,'FILL RATE MANDATORY STOCK'!BK67,'DETAIL SALES'!$AB$10:$AB$7501,"Full",'DETAIL SALES'!$C$10:$C$7501,"8")</f>
        <v>0</v>
      </c>
      <c r="CB67" s="149">
        <f>COUNTIFS('DETAIL SALES'!$Q$10:$Q$7501,'FILL RATE MANDATORY STOCK'!BK67,'DETAIL SALES'!$AB$10:$AB$7501,"No",'DETAIL SALES'!$C$10:$C$7501,"8")</f>
        <v>0</v>
      </c>
      <c r="CC67" s="149">
        <f>COUNTIFS('DETAIL SALES'!$Q$10:$Q$7501,'FILL RATE MANDATORY STOCK'!BK67,'DETAIL SALES'!$AB$10:$AB$7501,"Full",'DETAIL SALES'!$C$10:$C$7501,"9")</f>
        <v>0</v>
      </c>
      <c r="CD67" s="149">
        <f>COUNTIFS('DETAIL SALES'!$Q$10:$Q$7501,'FILL RATE MANDATORY STOCK'!BK67,'DETAIL SALES'!$AB$10:$AB$7501,"No",'DETAIL SALES'!$C$10:$C$7501,"9")</f>
        <v>0</v>
      </c>
      <c r="CE67" s="149">
        <f>COUNTIFS('DETAIL SALES'!$Q$10:$Q$7501,'FILL RATE MANDATORY STOCK'!BK67,'DETAIL SALES'!$AB$10:$AB$7501,"Full",'DETAIL SALES'!$C$10:$C$7501,"10")</f>
        <v>0</v>
      </c>
      <c r="CF67" s="149">
        <f>COUNTIFS('DETAIL SALES'!$Q$10:$Q$7501,'FILL RATE MANDATORY STOCK'!BK67,'DETAIL SALES'!$AB$10:$AB$7501,"No",'DETAIL SALES'!$C$10:$C$7501,"10")</f>
        <v>0</v>
      </c>
      <c r="CG67" s="149">
        <f>COUNTIFS('DETAIL SALES'!$Q$10:$Q$7501,'FILL RATE MANDATORY STOCK'!BK67,'DETAIL SALES'!$AB$10:$AB$7501,"Full",'DETAIL SALES'!$C$10:$C$7501,"11")</f>
        <v>0</v>
      </c>
      <c r="CH67" s="149">
        <f>COUNTIFS('DETAIL SALES'!$Q$10:$Q$7501,'FILL RATE MANDATORY STOCK'!BK67,'DETAIL SALES'!$AB$10:$AB$7501,"No",'DETAIL SALES'!$C$10:$C$7501,"11")</f>
        <v>0</v>
      </c>
      <c r="CI67" s="149">
        <f>COUNTIFS('DETAIL SALES'!$Q$10:$Q$7501,'FILL RATE MANDATORY STOCK'!BK67,'DETAIL SALES'!$AB$10:$AB$7501,"Full",'DETAIL SALES'!$C$10:$C$7501,"12")</f>
        <v>0</v>
      </c>
      <c r="CJ67" s="149">
        <f>COUNTIFS('DETAIL SALES'!$Q$10:$Q$7501,'FILL RATE MANDATORY STOCK'!BK67,'DETAIL SALES'!$AB$10:$AB$7501,"No",'DETAIL SALES'!$C$10:$C$7501,"12")</f>
        <v>0</v>
      </c>
      <c r="CK67" s="149">
        <f>COUNTIFS('DETAIL SALES'!$Q$10:$Q$7501,'FILL RATE MANDATORY STOCK'!BK67,'DETAIL SALES'!$AB$10:$AB$7501,"Full",'DETAIL SALES'!$C$10:$C$7501,"13")</f>
        <v>0</v>
      </c>
      <c r="CL67" s="149">
        <f>COUNTIFS('DETAIL SALES'!$Q$10:$Q$7501,'FILL RATE MANDATORY STOCK'!BK67,'DETAIL SALES'!$AB$10:$AB$7501,"No",'DETAIL SALES'!$C$10:$C$7501,"13")</f>
        <v>0</v>
      </c>
      <c r="CM67" s="316">
        <f>COUNTIFS('DETAIL SALES'!$Q$10:$Q$7501,'FILL RATE MANDATORY STOCK'!BK67,'DETAIL SALES'!$AB$10:$AB$7501,"Full",'DETAIL SALES'!$C$10:$C$7501,"14")</f>
        <v>0</v>
      </c>
      <c r="CN67" s="316">
        <f>COUNTIFS('DETAIL SALES'!$Q$10:$Q$7501,'FILL RATE MANDATORY STOCK'!BK67,'DETAIL SALES'!$AB$10:$AB$7501,"No",'DETAIL SALES'!$C$10:$C$7501,"14")</f>
        <v>0</v>
      </c>
      <c r="CO67" s="149">
        <f>COUNTIFS('DETAIL SALES'!$Q$10:$Q$7501,'FILL RATE MANDATORY STOCK'!BK67,'DETAIL SALES'!$AB$10:$AB$7501,"Full",'DETAIL SALES'!$C$10:$C$7501,"15")</f>
        <v>0</v>
      </c>
      <c r="CP67" s="149">
        <f>COUNTIFS('DETAIL SALES'!$Q$10:$Q$7501,'FILL RATE MANDATORY STOCK'!BK67,'DETAIL SALES'!$AB$10:$AB$7501,"No",'DETAIL SALES'!$C$10:$C$7501,"15")</f>
        <v>0</v>
      </c>
      <c r="CQ67" s="149">
        <f>COUNTIFS('DETAIL SALES'!$Q$10:$Q$7501,'FILL RATE MANDATORY STOCK'!BK67,'DETAIL SALES'!$AB$10:$AB$7501,"Full",'DETAIL SALES'!$C$10:$C$7501,"16")</f>
        <v>0</v>
      </c>
      <c r="CR67" s="149">
        <f>COUNTIFS('DETAIL SALES'!$Q$10:$Q$7501,'FILL RATE MANDATORY STOCK'!BK67,'DETAIL SALES'!$AB$10:$AB$7501,"No",'DETAIL SALES'!$C$10:$C$7501,"16")</f>
        <v>0</v>
      </c>
      <c r="CS67" s="149">
        <f>COUNTIFS('DETAIL SALES'!$Q$10:$Q$7501,'FILL RATE MANDATORY STOCK'!BK67,'DETAIL SALES'!$AB$10:$AB$7501,"Full",'DETAIL SALES'!$C$10:$C$7501,"17")</f>
        <v>0</v>
      </c>
      <c r="CT67" s="149">
        <f>COUNTIFS('DETAIL SALES'!$Q$10:$Q$7501,'FILL RATE MANDATORY STOCK'!BK67,'DETAIL SALES'!$AB$10:$AB$7501,"No",'DETAIL SALES'!$C$10:$C$7501,"17")</f>
        <v>0</v>
      </c>
      <c r="CU67" s="149">
        <f>COUNTIFS('DETAIL SALES'!$Q$10:$Q$7501,'FILL RATE MANDATORY STOCK'!BK67,'DETAIL SALES'!$AB$10:$AB$7501,"Full",'DETAIL SALES'!$C$10:$C$7501,"18")</f>
        <v>0</v>
      </c>
      <c r="CV67" s="149">
        <f>COUNTIFS('DETAIL SALES'!$Q$10:$Q$7501,'FILL RATE MANDATORY STOCK'!BK67,'DETAIL SALES'!$AB$10:$AB$7501,"No",'DETAIL SALES'!$C$10:$C$7501,"18")</f>
        <v>0</v>
      </c>
      <c r="CW67" s="149">
        <f>COUNTIFS('DETAIL SALES'!$Q$10:$Q$7501,'FILL RATE MANDATORY STOCK'!BK67,'DETAIL SALES'!$AB$10:$AB$7501,"Full",'DETAIL SALES'!$C$10:$C$7501,"19")</f>
        <v>0</v>
      </c>
      <c r="CX67" s="149">
        <f>COUNTIFS('DETAIL SALES'!$Q$10:$Q$7501,'FILL RATE MANDATORY STOCK'!BK67,'DETAIL SALES'!$AB$10:$AB$7501,"No",'DETAIL SALES'!$C$10:$C$7501,"19")</f>
        <v>0</v>
      </c>
      <c r="CY67" s="149">
        <f>COUNTIFS('DETAIL SALES'!$Q$10:$Q$7501,'FILL RATE MANDATORY STOCK'!BK67,'DETAIL SALES'!$AB$10:$AB$7501,"Full",'DETAIL SALES'!$C$10:$C$7501,"20")</f>
        <v>0</v>
      </c>
      <c r="CZ67" s="149">
        <f>COUNTIFS('DETAIL SALES'!$Q$10:$Q$7501,'FILL RATE MANDATORY STOCK'!BK67,'DETAIL SALES'!$AB$10:$AB$7501,"No",'DETAIL SALES'!$C$10:$C$7501,"20")</f>
        <v>0</v>
      </c>
      <c r="DA67" s="316">
        <f>COUNTIFS('DETAIL SALES'!$Q$10:$Q$7501,'FILL RATE MANDATORY STOCK'!BK67,'DETAIL SALES'!$AB$10:$AB$7501,"Full",'DETAIL SALES'!$C$10:$C$7501,"21")</f>
        <v>0</v>
      </c>
      <c r="DB67" s="316">
        <f>COUNTIFS('DETAIL SALES'!$Q$10:$Q$7501,'FILL RATE MANDATORY STOCK'!BK67,'DETAIL SALES'!$AB$10:$AB$7501,"No",'DETAIL SALES'!$C$10:$C$7501,"21")</f>
        <v>0</v>
      </c>
      <c r="DC67" s="149">
        <f>COUNTIFS('DETAIL SALES'!$Q$10:$Q$7501,'FILL RATE MANDATORY STOCK'!BK67,'DETAIL SALES'!$AB$10:$AB$7501,"Full",'DETAIL SALES'!$C$10:$C$7501,"22")</f>
        <v>0</v>
      </c>
      <c r="DD67" s="149">
        <f>COUNTIFS('DETAIL SALES'!$Q$10:$Q$7501,'FILL RATE MANDATORY STOCK'!BK67,'DETAIL SALES'!$AB$10:$AB$7501,"No",'DETAIL SALES'!$C$10:$C$7501,"22")</f>
        <v>0</v>
      </c>
      <c r="DE67" s="149">
        <f>COUNTIFS('DETAIL SALES'!$Q$10:$Q$7501,'FILL RATE MANDATORY STOCK'!BK67,'DETAIL SALES'!$AB$10:$AB$7501,"Full",'DETAIL SALES'!$C$10:$C$7501,"23")</f>
        <v>0</v>
      </c>
      <c r="DF67" s="149">
        <f>COUNTIFS('DETAIL SALES'!$Q$10:$Q$7501,'FILL RATE MANDATORY STOCK'!BK67,'DETAIL SALES'!$AB$10:$AB$7501,"No",'DETAIL SALES'!$C$10:$C$7501,"23")</f>
        <v>0</v>
      </c>
      <c r="DG67" s="149">
        <f>COUNTIFS('DETAIL SALES'!$Q$10:$Q$7501,'FILL RATE MANDATORY STOCK'!BK67,'DETAIL SALES'!$AB$10:$AB$7501,"Full",'DETAIL SALES'!$C$10:$C$7501,"24")</f>
        <v>0</v>
      </c>
      <c r="DH67" s="149">
        <f>COUNTIFS('DETAIL SALES'!$Q$10:$Q$7501,'FILL RATE MANDATORY STOCK'!BK67,'DETAIL SALES'!$AB$10:$AB$7501,"No",'DETAIL SALES'!$C$10:$C$7501,"24")</f>
        <v>0</v>
      </c>
      <c r="DI67" s="149">
        <f>COUNTIFS('DETAIL SALES'!$Q$10:$Q$7501,'FILL RATE MANDATORY STOCK'!BK67,'DETAIL SALES'!$AB$10:$AB$7501,"Full",'DETAIL SALES'!$C$10:$C$7501,"25")</f>
        <v>0</v>
      </c>
      <c r="DJ67" s="149">
        <f>COUNTIFS('DETAIL SALES'!$Q$10:$Q$7501,'FILL RATE MANDATORY STOCK'!BK67,'DETAIL SALES'!$AB$10:$AB$7501,"No",'DETAIL SALES'!$C$10:$C$7501,"25")</f>
        <v>0</v>
      </c>
      <c r="DK67" s="149">
        <f>COUNTIFS('DETAIL SALES'!$Q$10:$Q$7501,'FILL RATE MANDATORY STOCK'!BK67,'DETAIL SALES'!$AB$10:$AB$7501,"Full",'DETAIL SALES'!$C$10:$C$7501,"26")</f>
        <v>0</v>
      </c>
      <c r="DL67" s="149">
        <f>COUNTIFS('DETAIL SALES'!$Q$10:$Q$7501,'FILL RATE MANDATORY STOCK'!BK67,'DETAIL SALES'!$AB$10:$AB$7501,"No",'DETAIL SALES'!$C$10:$C$7501,"26")</f>
        <v>0</v>
      </c>
      <c r="DM67" s="149">
        <f>COUNTIFS('DETAIL SALES'!$Q$10:$Q$7501,'FILL RATE MANDATORY STOCK'!BK67,'DETAIL SALES'!$AB$10:$AB$7501,"Full",'DETAIL SALES'!$C$10:$C$7501,"27")</f>
        <v>0</v>
      </c>
      <c r="DN67" s="149">
        <f>COUNTIFS('DETAIL SALES'!$Q$10:$Q$7501,'FILL RATE MANDATORY STOCK'!BK67,'DETAIL SALES'!$AB$10:$AB$7501,"No",'DETAIL SALES'!$C$10:$C$7501,"27")</f>
        <v>0</v>
      </c>
      <c r="DO67" s="316">
        <f>COUNTIFS('DETAIL SALES'!$Q$10:$Q$7501,'FILL RATE MANDATORY STOCK'!BK67,'DETAIL SALES'!$AB$10:$AB$7501,"Full",'DETAIL SALES'!$C$10:$C$7501,"28")</f>
        <v>0</v>
      </c>
      <c r="DP67" s="316">
        <f>COUNTIFS('DETAIL SALES'!$Q$10:$Q$7501,'FILL RATE MANDATORY STOCK'!BK67,'DETAIL SALES'!$AB$10:$AB$7501,"No",'DETAIL SALES'!$C$10:$C$7501,"28")</f>
        <v>0</v>
      </c>
      <c r="DQ67" s="149">
        <f>COUNTIFS('DETAIL SALES'!$Q$10:$Q$7501,'FILL RATE MANDATORY STOCK'!BK67,'DETAIL SALES'!$AB$10:$AB$7501,"Full",'DETAIL SALES'!$C$10:$C$7501,"29")</f>
        <v>0</v>
      </c>
      <c r="DR67" s="149">
        <f>COUNTIFS('DETAIL SALES'!$Q$10:$Q$7501,'FILL RATE MANDATORY STOCK'!BK67,'DETAIL SALES'!$AB$10:$AB$7501,"No",'DETAIL SALES'!$C$10:$C$7501,"29")</f>
        <v>0</v>
      </c>
      <c r="DS67" s="149">
        <f>COUNTIFS('DETAIL SALES'!$Q$10:$Q$7501,'FILL RATE MANDATORY STOCK'!BK67,'DETAIL SALES'!$AB$10:$AB$7501,"Full",'DETAIL SALES'!$C$10:$C$7501,"30")</f>
        <v>0</v>
      </c>
      <c r="DT67" s="149">
        <f>COUNTIFS('DETAIL SALES'!$Q$10:$Q$7501,'FILL RATE MANDATORY STOCK'!BK67,'DETAIL SALES'!$AB$10:$AB$7501,"No",'DETAIL SALES'!$C$10:$C$7501,"30")</f>
        <v>0</v>
      </c>
      <c r="DU67" s="149">
        <f>COUNTIFS('DETAIL SALES'!$Q$10:$Q$7501,'FILL RATE MANDATORY STOCK'!\,'DETAIL SALES'!$AB$10:$AB$7501,"Full",'DETAIL SALES'!$C$10:$C$7501,"31")</f>
        <v>0</v>
      </c>
      <c r="DV67" s="153">
        <f>COUNTIFS('DETAIL SALES'!$Q$10:$Q$7501,'FILL RATE MANDATORY STOCK'!BK67,'DETAIL SALES'!$AB$10:$AB$7501,"No",'DETAIL SALES'!$C$10:$C$7501,"31")</f>
        <v>0</v>
      </c>
      <c r="DW67" s="271">
        <f t="shared" si="17"/>
        <v>0</v>
      </c>
      <c r="DX67" s="150">
        <f t="shared" si="17"/>
        <v>0</v>
      </c>
      <c r="DY67" s="150">
        <f t="shared" si="18"/>
        <v>0</v>
      </c>
      <c r="DZ67" s="272" t="e">
        <f t="shared" si="19"/>
        <v>#DIV/0!</v>
      </c>
    </row>
    <row r="68" spans="1:130" s="141" customFormat="1">
      <c r="A68" s="134">
        <v>59</v>
      </c>
      <c r="B68" s="286"/>
      <c r="C68" s="146">
        <f t="shared" si="8"/>
        <v>0</v>
      </c>
      <c r="D68" s="146">
        <f t="shared" si="9"/>
        <v>1</v>
      </c>
      <c r="E68" s="146">
        <f t="shared" si="10"/>
        <v>1900</v>
      </c>
      <c r="F68" s="287"/>
      <c r="G68" s="287"/>
      <c r="H68" s="287"/>
      <c r="I68" s="288"/>
      <c r="J68" s="287"/>
      <c r="K68" s="288"/>
      <c r="L68" s="134"/>
      <c r="M68" s="133"/>
      <c r="N68" s="288"/>
      <c r="O68" s="134"/>
      <c r="P68" s="166"/>
      <c r="Q68" s="289"/>
      <c r="R68" s="165"/>
      <c r="S68" s="290"/>
      <c r="T68" s="290"/>
      <c r="U68" s="290"/>
      <c r="V68" s="290"/>
      <c r="W68" s="166"/>
      <c r="X68" s="87"/>
      <c r="Y68" s="418">
        <f t="shared" si="11"/>
        <v>0</v>
      </c>
      <c r="Z68" s="291">
        <f t="shared" si="12"/>
        <v>0</v>
      </c>
      <c r="AA68" s="163"/>
      <c r="AB68" s="177" t="str">
        <f t="shared" si="13"/>
        <v/>
      </c>
      <c r="AC68" s="283" t="str">
        <f t="shared" si="14"/>
        <v/>
      </c>
      <c r="AD68" s="283" t="str">
        <f t="shared" si="15"/>
        <v/>
      </c>
      <c r="AE68" s="163"/>
      <c r="AF68" s="162"/>
      <c r="AP68" s="390">
        <v>3</v>
      </c>
      <c r="AQ68" s="386"/>
      <c r="AR68" s="386"/>
      <c r="AS68" s="386"/>
      <c r="AT68" s="386"/>
      <c r="AU68" s="386"/>
      <c r="AV68" s="386"/>
      <c r="AW68" s="386"/>
      <c r="BD68" s="784"/>
      <c r="BE68" s="100">
        <f t="shared" si="35"/>
        <v>54</v>
      </c>
      <c r="BF68" s="100" t="s">
        <v>338</v>
      </c>
      <c r="BG68" s="100" t="s">
        <v>315</v>
      </c>
      <c r="BH68" s="149" t="s">
        <v>137</v>
      </c>
      <c r="BI68" s="169" t="e">
        <f>VLOOKUP(BH68,#REF!,8,FALSE)</f>
        <v>#REF!</v>
      </c>
      <c r="BJ68" s="224">
        <v>120000</v>
      </c>
      <c r="BK68" s="153">
        <v>1</v>
      </c>
      <c r="BL68" s="153">
        <v>0</v>
      </c>
      <c r="BM68" s="594">
        <f>COUNTIFS('DETAIL SALES'!$Q$10:$Q$7501,'FILL RATE MANDATORY STOCK'!BK68,'DETAIL SALES'!$AB$10:$AB$7501,"Full",'DETAIL SALES'!$C$10:$C$7501,"1")</f>
        <v>0</v>
      </c>
      <c r="BN68" s="149">
        <f>COUNTIFS('DETAIL SALES'!$Q$10:$Q$7501,'FILL RATE MANDATORY STOCK'!BK68,'DETAIL SALES'!$AB$10:$AB$7501,"No",'DETAIL SALES'!$C$10:$C$7501,"1")</f>
        <v>0</v>
      </c>
      <c r="BO68" s="149">
        <f>COUNTIFS('DETAIL SALES'!$Q$10:$Q$7501,'FILL RATE MANDATORY STOCK'!BK68,'DETAIL SALES'!$AB$10:$AB$7501,"Full",'DETAIL SALES'!$C$10:$C$7501,"2")</f>
        <v>0</v>
      </c>
      <c r="BP68" s="149">
        <f>COUNTIFS('DETAIL SALES'!$Q$10:$Q$7501,'FILL RATE MANDATORY STOCK'!BK68,'DETAIL SALES'!$AB$10:$AB$7501,"No",'DETAIL SALES'!$C$10:$C$7501,"2")</f>
        <v>0</v>
      </c>
      <c r="BQ68" s="149">
        <f>COUNTIFS('DETAIL SALES'!$Q$10:$Q$7501,'FILL RATE MANDATORY STOCK'!BK68,'DETAIL SALES'!$AB$10:$AB$7501,"Full",'DETAIL SALES'!$C$10:$C$7501,"3")</f>
        <v>0</v>
      </c>
      <c r="BR68" s="149">
        <f>COUNTIFS('DETAIL SALES'!$Q$10:$Q$7501,'FILL RATE MANDATORY STOCK'!BK68,'DETAIL SALES'!$AB$10:$AB$7501,"No",'DETAIL SALES'!$C$10:$C$7501,"3")</f>
        <v>0</v>
      </c>
      <c r="BS68" s="149">
        <f>COUNTIFS('DETAIL SALES'!$Q$10:$Q$7501,'FILL RATE MANDATORY STOCK'!BK68,'DETAIL SALES'!$AB$10:$AB$7501,"Full",'DETAIL SALES'!$C$10:$C$7501,"4")</f>
        <v>0</v>
      </c>
      <c r="BT68" s="149">
        <f>COUNTIFS('DETAIL SALES'!$Q$10:$Q$7501,'FILL RATE MANDATORY STOCK'!BK68,'DETAIL SALES'!$AB$10:$AB$7501,"No",'DETAIL SALES'!$C$10:$C$7501,"4")</f>
        <v>0</v>
      </c>
      <c r="BU68" s="149">
        <f>COUNTIFS('DETAIL SALES'!$Q$10:$Q$7501,'FILL RATE MANDATORY STOCK'!BK68,'DETAIL SALES'!$AB$10:$AB$7501,"Full",'DETAIL SALES'!$C$10:$C$7501,"5")</f>
        <v>0</v>
      </c>
      <c r="BV68" s="149">
        <f>COUNTIFS('DETAIL SALES'!$Q$10:$Q$7501,'FILL RATE MANDATORY STOCK'!BK68,'DETAIL SALES'!$AB$10:$AB$7501,"No",'DETAIL SALES'!$C$10:$C$7501,"5")</f>
        <v>0</v>
      </c>
      <c r="BW68" s="149">
        <f>COUNTIFS('DETAIL SALES'!$Q$10:$Q$7501,'FILL RATE MANDATORY STOCK'!BK68,'DETAIL SALES'!$AB$10:$AB$7501,"Full",'DETAIL SALES'!$C$10:$C$7501,"6")</f>
        <v>0</v>
      </c>
      <c r="BX68" s="149">
        <f>COUNTIFS('DETAIL SALES'!$Q$10:$Q$7501,'FILL RATE MANDATORY STOCK'!BK68,'DETAIL SALES'!$AB$10:$AB$7501,"No",'DETAIL SALES'!$C$10:$C$7501,"6")</f>
        <v>0</v>
      </c>
      <c r="BY68" s="316">
        <f>COUNTIFS('DETAIL SALES'!$Q$10:$Q$7501,'FILL RATE MANDATORY STOCK'!BK68,'DETAIL SALES'!$AB$10:$AB$7501,"Full",'DETAIL SALES'!$C$10:$C$7501,"7")</f>
        <v>0</v>
      </c>
      <c r="BZ68" s="316">
        <f>COUNTIFS('DETAIL SALES'!$Q$10:$Q$7501,'FILL RATE MANDATORY STOCK'!BK68,'DETAIL SALES'!$AB$10:$AB$7501,"No",'DETAIL SALES'!$C$10:$C$7501,"7")</f>
        <v>0</v>
      </c>
      <c r="CA68" s="149">
        <f>COUNTIFS('DETAIL SALES'!$Q$10:$Q$7501,'FILL RATE MANDATORY STOCK'!BK68,'DETAIL SALES'!$AB$10:$AB$7501,"Full",'DETAIL SALES'!$C$10:$C$7501,"8")</f>
        <v>0</v>
      </c>
      <c r="CB68" s="149">
        <f>COUNTIFS('DETAIL SALES'!$Q$10:$Q$7501,'FILL RATE MANDATORY STOCK'!BK68,'DETAIL SALES'!$AB$10:$AB$7501,"No",'DETAIL SALES'!$C$10:$C$7501,"8")</f>
        <v>0</v>
      </c>
      <c r="CC68" s="149">
        <f>COUNTIFS('DETAIL SALES'!$Q$10:$Q$7501,'FILL RATE MANDATORY STOCK'!BK68,'DETAIL SALES'!$AB$10:$AB$7501,"Full",'DETAIL SALES'!$C$10:$C$7501,"9")</f>
        <v>0</v>
      </c>
      <c r="CD68" s="149">
        <f>COUNTIFS('DETAIL SALES'!$Q$10:$Q$7501,'FILL RATE MANDATORY STOCK'!BK68,'DETAIL SALES'!$AB$10:$AB$7501,"No",'DETAIL SALES'!$C$10:$C$7501,"9")</f>
        <v>0</v>
      </c>
      <c r="CE68" s="149">
        <f>COUNTIFS('DETAIL SALES'!$Q$10:$Q$7501,'FILL RATE MANDATORY STOCK'!BK68,'DETAIL SALES'!$AB$10:$AB$7501,"Full",'DETAIL SALES'!$C$10:$C$7501,"10")</f>
        <v>0</v>
      </c>
      <c r="CF68" s="149">
        <f>COUNTIFS('DETAIL SALES'!$Q$10:$Q$7501,'FILL RATE MANDATORY STOCK'!BK68,'DETAIL SALES'!$AB$10:$AB$7501,"No",'DETAIL SALES'!$C$10:$C$7501,"10")</f>
        <v>0</v>
      </c>
      <c r="CG68" s="149">
        <f>COUNTIFS('DETAIL SALES'!$Q$10:$Q$7501,'FILL RATE MANDATORY STOCK'!BK68,'DETAIL SALES'!$AB$10:$AB$7501,"Full",'DETAIL SALES'!$C$10:$C$7501,"11")</f>
        <v>0</v>
      </c>
      <c r="CH68" s="149">
        <f>COUNTIFS('DETAIL SALES'!$Q$10:$Q$7501,'FILL RATE MANDATORY STOCK'!BK68,'DETAIL SALES'!$AB$10:$AB$7501,"No",'DETAIL SALES'!$C$10:$C$7501,"11")</f>
        <v>0</v>
      </c>
      <c r="CI68" s="149">
        <f>COUNTIFS('DETAIL SALES'!$Q$10:$Q$7501,'FILL RATE MANDATORY STOCK'!BK68,'DETAIL SALES'!$AB$10:$AB$7501,"Full",'DETAIL SALES'!$C$10:$C$7501,"12")</f>
        <v>0</v>
      </c>
      <c r="CJ68" s="149">
        <f>COUNTIFS('DETAIL SALES'!$Q$10:$Q$7501,'FILL RATE MANDATORY STOCK'!BK68,'DETAIL SALES'!$AB$10:$AB$7501,"No",'DETAIL SALES'!$C$10:$C$7501,"12")</f>
        <v>0</v>
      </c>
      <c r="CK68" s="149">
        <f>COUNTIFS('DETAIL SALES'!$Q$10:$Q$7501,'FILL RATE MANDATORY STOCK'!BK68,'DETAIL SALES'!$AB$10:$AB$7501,"Full",'DETAIL SALES'!$C$10:$C$7501,"13")</f>
        <v>0</v>
      </c>
      <c r="CL68" s="149">
        <f>COUNTIFS('DETAIL SALES'!$Q$10:$Q$7501,'FILL RATE MANDATORY STOCK'!BK68,'DETAIL SALES'!$AB$10:$AB$7501,"No",'DETAIL SALES'!$C$10:$C$7501,"13")</f>
        <v>0</v>
      </c>
      <c r="CM68" s="316">
        <f>COUNTIFS('DETAIL SALES'!$Q$10:$Q$7501,'FILL RATE MANDATORY STOCK'!BK68,'DETAIL SALES'!$AB$10:$AB$7501,"Full",'DETAIL SALES'!$C$10:$C$7501,"14")</f>
        <v>0</v>
      </c>
      <c r="CN68" s="316">
        <f>COUNTIFS('DETAIL SALES'!$Q$10:$Q$7501,'FILL RATE MANDATORY STOCK'!BK68,'DETAIL SALES'!$AB$10:$AB$7501,"No",'DETAIL SALES'!$C$10:$C$7501,"14")</f>
        <v>0</v>
      </c>
      <c r="CO68" s="149">
        <f>COUNTIFS('DETAIL SALES'!$Q$10:$Q$7501,'FILL RATE MANDATORY STOCK'!BK68,'DETAIL SALES'!$AB$10:$AB$7501,"Full",'DETAIL SALES'!$C$10:$C$7501,"15")</f>
        <v>0</v>
      </c>
      <c r="CP68" s="149">
        <f>COUNTIFS('DETAIL SALES'!$Q$10:$Q$7501,'FILL RATE MANDATORY STOCK'!BK68,'DETAIL SALES'!$AB$10:$AB$7501,"No",'DETAIL SALES'!$C$10:$C$7501,"15")</f>
        <v>0</v>
      </c>
      <c r="CQ68" s="149">
        <f>COUNTIFS('DETAIL SALES'!$Q$10:$Q$7501,'FILL RATE MANDATORY STOCK'!BK68,'DETAIL SALES'!$AB$10:$AB$7501,"Full",'DETAIL SALES'!$C$10:$C$7501,"16")</f>
        <v>0</v>
      </c>
      <c r="CR68" s="149">
        <f>COUNTIFS('DETAIL SALES'!$Q$10:$Q$7501,'FILL RATE MANDATORY STOCK'!BK68,'DETAIL SALES'!$AB$10:$AB$7501,"No",'DETAIL SALES'!$C$10:$C$7501,"16")</f>
        <v>0</v>
      </c>
      <c r="CS68" s="149">
        <f>COUNTIFS('DETAIL SALES'!$Q$10:$Q$7501,'FILL RATE MANDATORY STOCK'!BK68,'DETAIL SALES'!$AB$10:$AB$7501,"Full",'DETAIL SALES'!$C$10:$C$7501,"17")</f>
        <v>0</v>
      </c>
      <c r="CT68" s="149">
        <f>COUNTIFS('DETAIL SALES'!$Q$10:$Q$7501,'FILL RATE MANDATORY STOCK'!BK68,'DETAIL SALES'!$AB$10:$AB$7501,"No",'DETAIL SALES'!$C$10:$C$7501,"17")</f>
        <v>0</v>
      </c>
      <c r="CU68" s="149">
        <f>COUNTIFS('DETAIL SALES'!$Q$10:$Q$7501,'FILL RATE MANDATORY STOCK'!BK68,'DETAIL SALES'!$AB$10:$AB$7501,"Full",'DETAIL SALES'!$C$10:$C$7501,"18")</f>
        <v>0</v>
      </c>
      <c r="CV68" s="149">
        <f>COUNTIFS('DETAIL SALES'!$Q$10:$Q$7501,'FILL RATE MANDATORY STOCK'!BK68,'DETAIL SALES'!$AB$10:$AB$7501,"No",'DETAIL SALES'!$C$10:$C$7501,"18")</f>
        <v>0</v>
      </c>
      <c r="CW68" s="149">
        <f>COUNTIFS('DETAIL SALES'!$Q$10:$Q$7501,'FILL RATE MANDATORY STOCK'!BK68,'DETAIL SALES'!$AB$10:$AB$7501,"Full",'DETAIL SALES'!$C$10:$C$7501,"19")</f>
        <v>0</v>
      </c>
      <c r="CX68" s="149">
        <f>COUNTIFS('DETAIL SALES'!$Q$10:$Q$7501,'FILL RATE MANDATORY STOCK'!BK68,'DETAIL SALES'!$AB$10:$AB$7501,"No",'DETAIL SALES'!$C$10:$C$7501,"19")</f>
        <v>0</v>
      </c>
      <c r="CY68" s="149">
        <f>COUNTIFS('DETAIL SALES'!$Q$10:$Q$7501,'FILL RATE MANDATORY STOCK'!BK68,'DETAIL SALES'!$AB$10:$AB$7501,"Full",'DETAIL SALES'!$C$10:$C$7501,"20")</f>
        <v>0</v>
      </c>
      <c r="CZ68" s="149">
        <f>COUNTIFS('DETAIL SALES'!$Q$10:$Q$7501,'FILL RATE MANDATORY STOCK'!BK68,'DETAIL SALES'!$AB$10:$AB$7501,"No",'DETAIL SALES'!$C$10:$C$7501,"20")</f>
        <v>0</v>
      </c>
      <c r="DA68" s="316">
        <f>COUNTIFS('DETAIL SALES'!$Q$10:$Q$7501,'FILL RATE MANDATORY STOCK'!BK68,'DETAIL SALES'!$AB$10:$AB$7501,"Full",'DETAIL SALES'!$C$10:$C$7501,"21")</f>
        <v>0</v>
      </c>
      <c r="DB68" s="316">
        <f>COUNTIFS('DETAIL SALES'!$Q$10:$Q$7501,'FILL RATE MANDATORY STOCK'!BK68,'DETAIL SALES'!$AB$10:$AB$7501,"No",'DETAIL SALES'!$C$10:$C$7501,"21")</f>
        <v>0</v>
      </c>
      <c r="DC68" s="149">
        <f>COUNTIFS('DETAIL SALES'!$Q$10:$Q$7501,'FILL RATE MANDATORY STOCK'!BK68,'DETAIL SALES'!$AB$10:$AB$7501,"Full",'DETAIL SALES'!$C$10:$C$7501,"22")</f>
        <v>0</v>
      </c>
      <c r="DD68" s="149">
        <f>COUNTIFS('DETAIL SALES'!$Q$10:$Q$7501,'FILL RATE MANDATORY STOCK'!BK68,'DETAIL SALES'!$AB$10:$AB$7501,"No",'DETAIL SALES'!$C$10:$C$7501,"22")</f>
        <v>0</v>
      </c>
      <c r="DE68" s="149">
        <f>COUNTIFS('DETAIL SALES'!$Q$10:$Q$7501,'FILL RATE MANDATORY STOCK'!BK68,'DETAIL SALES'!$AB$10:$AB$7501,"Full",'DETAIL SALES'!$C$10:$C$7501,"23")</f>
        <v>0</v>
      </c>
      <c r="DF68" s="149">
        <f>COUNTIFS('DETAIL SALES'!$Q$10:$Q$7501,'FILL RATE MANDATORY STOCK'!BK68,'DETAIL SALES'!$AB$10:$AB$7501,"No",'DETAIL SALES'!$C$10:$C$7501,"23")</f>
        <v>0</v>
      </c>
      <c r="DG68" s="149">
        <f>COUNTIFS('DETAIL SALES'!$Q$10:$Q$7501,'FILL RATE MANDATORY STOCK'!BK68,'DETAIL SALES'!$AB$10:$AB$7501,"Full",'DETAIL SALES'!$C$10:$C$7501,"24")</f>
        <v>0</v>
      </c>
      <c r="DH68" s="149">
        <f>COUNTIFS('DETAIL SALES'!$Q$10:$Q$7501,'FILL RATE MANDATORY STOCK'!BK68,'DETAIL SALES'!$AB$10:$AB$7501,"No",'DETAIL SALES'!$C$10:$C$7501,"24")</f>
        <v>0</v>
      </c>
      <c r="DI68" s="149">
        <f>COUNTIFS('DETAIL SALES'!$Q$10:$Q$7501,'FILL RATE MANDATORY STOCK'!BK68,'DETAIL SALES'!$AB$10:$AB$7501,"Full",'DETAIL SALES'!$C$10:$C$7501,"25")</f>
        <v>0</v>
      </c>
      <c r="DJ68" s="149">
        <f>COUNTIFS('DETAIL SALES'!$Q$10:$Q$7501,'FILL RATE MANDATORY STOCK'!BK68,'DETAIL SALES'!$AB$10:$AB$7501,"No",'DETAIL SALES'!$C$10:$C$7501,"25")</f>
        <v>0</v>
      </c>
      <c r="DK68" s="149">
        <f>COUNTIFS('DETAIL SALES'!$Q$10:$Q$7501,'FILL RATE MANDATORY STOCK'!BK68,'DETAIL SALES'!$AB$10:$AB$7501,"Full",'DETAIL SALES'!$C$10:$C$7501,"26")</f>
        <v>0</v>
      </c>
      <c r="DL68" s="149">
        <f>COUNTIFS('DETAIL SALES'!$Q$10:$Q$7501,'FILL RATE MANDATORY STOCK'!BK68,'DETAIL SALES'!$AB$10:$AB$7501,"No",'DETAIL SALES'!$C$10:$C$7501,"26")</f>
        <v>0</v>
      </c>
      <c r="DM68" s="149">
        <f>COUNTIFS('DETAIL SALES'!$Q$10:$Q$7501,'FILL RATE MANDATORY STOCK'!BK68,'DETAIL SALES'!$AB$10:$AB$7501,"Full",'DETAIL SALES'!$C$10:$C$7501,"27")</f>
        <v>0</v>
      </c>
      <c r="DN68" s="149">
        <f>COUNTIFS('DETAIL SALES'!$Q$10:$Q$7501,'FILL RATE MANDATORY STOCK'!BK68,'DETAIL SALES'!$AB$10:$AB$7501,"No",'DETAIL SALES'!$C$10:$C$7501,"27")</f>
        <v>0</v>
      </c>
      <c r="DO68" s="316">
        <f>COUNTIFS('DETAIL SALES'!$Q$10:$Q$7501,'FILL RATE MANDATORY STOCK'!BK68,'DETAIL SALES'!$AB$10:$AB$7501,"Full",'DETAIL SALES'!$C$10:$C$7501,"28")</f>
        <v>0</v>
      </c>
      <c r="DP68" s="316">
        <f>COUNTIFS('DETAIL SALES'!$Q$10:$Q$7501,'FILL RATE MANDATORY STOCK'!BK68,'DETAIL SALES'!$AB$10:$AB$7501,"No",'DETAIL SALES'!$C$10:$C$7501,"28")</f>
        <v>0</v>
      </c>
      <c r="DQ68" s="149">
        <f>COUNTIFS('DETAIL SALES'!$Q$10:$Q$7501,'FILL RATE MANDATORY STOCK'!BK68,'DETAIL SALES'!$AB$10:$AB$7501,"Full",'DETAIL SALES'!$C$10:$C$7501,"29")</f>
        <v>0</v>
      </c>
      <c r="DR68" s="149">
        <f>COUNTIFS('DETAIL SALES'!$Q$10:$Q$7501,'FILL RATE MANDATORY STOCK'!BK68,'DETAIL SALES'!$AB$10:$AB$7501,"No",'DETAIL SALES'!$C$10:$C$7501,"29")</f>
        <v>0</v>
      </c>
      <c r="DS68" s="149">
        <f>COUNTIFS('DETAIL SALES'!$Q$10:$Q$7501,'FILL RATE MANDATORY STOCK'!BK68,'DETAIL SALES'!$AB$10:$AB$7501,"Full",'DETAIL SALES'!$C$10:$C$7501,"30")</f>
        <v>0</v>
      </c>
      <c r="DT68" s="149">
        <f>COUNTIFS('DETAIL SALES'!$Q$10:$Q$7501,'FILL RATE MANDATORY STOCK'!BK68,'DETAIL SALES'!$AB$10:$AB$7501,"No",'DETAIL SALES'!$C$10:$C$7501,"30")</f>
        <v>0</v>
      </c>
      <c r="DU68" s="149">
        <f>COUNTIFS('DETAIL SALES'!$Q$10:$Q$7501,'FILL RATE MANDATORY STOCK'!\,'DETAIL SALES'!$AB$10:$AB$7501,"Full",'DETAIL SALES'!$C$10:$C$7501,"31")</f>
        <v>0</v>
      </c>
      <c r="DV68" s="153">
        <f>COUNTIFS('DETAIL SALES'!$Q$10:$Q$7501,'FILL RATE MANDATORY STOCK'!BK68,'DETAIL SALES'!$AB$10:$AB$7501,"No",'DETAIL SALES'!$C$10:$C$7501,"31")</f>
        <v>0</v>
      </c>
      <c r="DW68" s="271">
        <f t="shared" si="17"/>
        <v>0</v>
      </c>
      <c r="DX68" s="150">
        <f t="shared" si="17"/>
        <v>0</v>
      </c>
      <c r="DY68" s="150">
        <f t="shared" si="18"/>
        <v>0</v>
      </c>
      <c r="DZ68" s="272" t="e">
        <f t="shared" si="19"/>
        <v>#DIV/0!</v>
      </c>
    </row>
    <row r="69" spans="1:130" s="141" customFormat="1">
      <c r="A69" s="134">
        <v>60</v>
      </c>
      <c r="B69" s="286"/>
      <c r="C69" s="146">
        <f t="shared" si="8"/>
        <v>0</v>
      </c>
      <c r="D69" s="146">
        <f t="shared" si="9"/>
        <v>1</v>
      </c>
      <c r="E69" s="146">
        <f t="shared" si="10"/>
        <v>1900</v>
      </c>
      <c r="F69" s="287"/>
      <c r="G69" s="287"/>
      <c r="H69" s="287"/>
      <c r="I69" s="288"/>
      <c r="J69" s="287"/>
      <c r="K69" s="288"/>
      <c r="L69" s="134"/>
      <c r="M69" s="133"/>
      <c r="N69" s="288"/>
      <c r="O69" s="134"/>
      <c r="P69" s="166"/>
      <c r="Q69" s="289"/>
      <c r="R69" s="165"/>
      <c r="S69" s="290"/>
      <c r="T69" s="290"/>
      <c r="U69" s="290"/>
      <c r="V69" s="290"/>
      <c r="W69" s="166"/>
      <c r="X69" s="87"/>
      <c r="Y69" s="418">
        <f t="shared" si="11"/>
        <v>0</v>
      </c>
      <c r="Z69" s="291">
        <f t="shared" si="12"/>
        <v>0</v>
      </c>
      <c r="AA69" s="163"/>
      <c r="AB69" s="177" t="str">
        <f t="shared" si="13"/>
        <v/>
      </c>
      <c r="AC69" s="283" t="str">
        <f t="shared" si="14"/>
        <v/>
      </c>
      <c r="AD69" s="283" t="str">
        <f t="shared" si="15"/>
        <v/>
      </c>
      <c r="AE69" s="163"/>
      <c r="AF69" s="162"/>
      <c r="AP69" s="390">
        <v>4</v>
      </c>
      <c r="AQ69" s="386"/>
      <c r="AR69" s="386"/>
      <c r="AS69" s="386"/>
      <c r="AT69" s="386"/>
      <c r="AU69" s="386"/>
      <c r="AV69" s="386"/>
      <c r="AW69" s="386"/>
      <c r="BD69" s="784"/>
      <c r="BE69" s="100">
        <f t="shared" si="35"/>
        <v>55</v>
      </c>
      <c r="BF69" s="100" t="s">
        <v>338</v>
      </c>
      <c r="BG69" s="100" t="s">
        <v>339</v>
      </c>
      <c r="BH69" s="149" t="s">
        <v>181</v>
      </c>
      <c r="BI69" s="169" t="e">
        <f>VLOOKUP(BH69,#REF!,8,FALSE)</f>
        <v>#REF!</v>
      </c>
      <c r="BJ69" s="224">
        <v>120000</v>
      </c>
      <c r="BK69" s="153">
        <v>1</v>
      </c>
      <c r="BL69" s="153">
        <v>0</v>
      </c>
      <c r="BM69" s="594">
        <f>COUNTIFS('DETAIL SALES'!$Q$10:$Q$7501,'FILL RATE MANDATORY STOCK'!BK69,'DETAIL SALES'!$AB$10:$AB$7501,"Full",'DETAIL SALES'!$C$10:$C$7501,"1")</f>
        <v>0</v>
      </c>
      <c r="BN69" s="149">
        <f>COUNTIFS('DETAIL SALES'!$Q$10:$Q$7501,'FILL RATE MANDATORY STOCK'!BK69,'DETAIL SALES'!$AB$10:$AB$7501,"No",'DETAIL SALES'!$C$10:$C$7501,"1")</f>
        <v>0</v>
      </c>
      <c r="BO69" s="149">
        <f>COUNTIFS('DETAIL SALES'!$Q$10:$Q$7501,'FILL RATE MANDATORY STOCK'!BK69,'DETAIL SALES'!$AB$10:$AB$7501,"Full",'DETAIL SALES'!$C$10:$C$7501,"2")</f>
        <v>0</v>
      </c>
      <c r="BP69" s="149">
        <f>COUNTIFS('DETAIL SALES'!$Q$10:$Q$7501,'FILL RATE MANDATORY STOCK'!BK69,'DETAIL SALES'!$AB$10:$AB$7501,"No",'DETAIL SALES'!$C$10:$C$7501,"2")</f>
        <v>0</v>
      </c>
      <c r="BQ69" s="149">
        <f>COUNTIFS('DETAIL SALES'!$Q$10:$Q$7501,'FILL RATE MANDATORY STOCK'!BK69,'DETAIL SALES'!$AB$10:$AB$7501,"Full",'DETAIL SALES'!$C$10:$C$7501,"3")</f>
        <v>0</v>
      </c>
      <c r="BR69" s="149">
        <f>COUNTIFS('DETAIL SALES'!$Q$10:$Q$7501,'FILL RATE MANDATORY STOCK'!BK69,'DETAIL SALES'!$AB$10:$AB$7501,"No",'DETAIL SALES'!$C$10:$C$7501,"3")</f>
        <v>0</v>
      </c>
      <c r="BS69" s="149">
        <f>COUNTIFS('DETAIL SALES'!$Q$10:$Q$7501,'FILL RATE MANDATORY STOCK'!BK69,'DETAIL SALES'!$AB$10:$AB$7501,"Full",'DETAIL SALES'!$C$10:$C$7501,"4")</f>
        <v>0</v>
      </c>
      <c r="BT69" s="149">
        <f>COUNTIFS('DETAIL SALES'!$Q$10:$Q$7501,'FILL RATE MANDATORY STOCK'!BK69,'DETAIL SALES'!$AB$10:$AB$7501,"No",'DETAIL SALES'!$C$10:$C$7501,"4")</f>
        <v>0</v>
      </c>
      <c r="BU69" s="149">
        <f>COUNTIFS('DETAIL SALES'!$Q$10:$Q$7501,'FILL RATE MANDATORY STOCK'!BK69,'DETAIL SALES'!$AB$10:$AB$7501,"Full",'DETAIL SALES'!$C$10:$C$7501,"5")</f>
        <v>0</v>
      </c>
      <c r="BV69" s="149">
        <f>COUNTIFS('DETAIL SALES'!$Q$10:$Q$7501,'FILL RATE MANDATORY STOCK'!BK69,'DETAIL SALES'!$AB$10:$AB$7501,"No",'DETAIL SALES'!$C$10:$C$7501,"5")</f>
        <v>0</v>
      </c>
      <c r="BW69" s="149">
        <f>COUNTIFS('DETAIL SALES'!$Q$10:$Q$7501,'FILL RATE MANDATORY STOCK'!BK69,'DETAIL SALES'!$AB$10:$AB$7501,"Full",'DETAIL SALES'!$C$10:$C$7501,"6")</f>
        <v>0</v>
      </c>
      <c r="BX69" s="149">
        <f>COUNTIFS('DETAIL SALES'!$Q$10:$Q$7501,'FILL RATE MANDATORY STOCK'!BK69,'DETAIL SALES'!$AB$10:$AB$7501,"No",'DETAIL SALES'!$C$10:$C$7501,"6")</f>
        <v>0</v>
      </c>
      <c r="BY69" s="316">
        <f>COUNTIFS('DETAIL SALES'!$Q$10:$Q$7501,'FILL RATE MANDATORY STOCK'!BK69,'DETAIL SALES'!$AB$10:$AB$7501,"Full",'DETAIL SALES'!$C$10:$C$7501,"7")</f>
        <v>0</v>
      </c>
      <c r="BZ69" s="316">
        <f>COUNTIFS('DETAIL SALES'!$Q$10:$Q$7501,'FILL RATE MANDATORY STOCK'!BK69,'DETAIL SALES'!$AB$10:$AB$7501,"No",'DETAIL SALES'!$C$10:$C$7501,"7")</f>
        <v>0</v>
      </c>
      <c r="CA69" s="149">
        <f>COUNTIFS('DETAIL SALES'!$Q$10:$Q$7501,'FILL RATE MANDATORY STOCK'!BK69,'DETAIL SALES'!$AB$10:$AB$7501,"Full",'DETAIL SALES'!$C$10:$C$7501,"8")</f>
        <v>0</v>
      </c>
      <c r="CB69" s="149">
        <f>COUNTIFS('DETAIL SALES'!$Q$10:$Q$7501,'FILL RATE MANDATORY STOCK'!BK69,'DETAIL SALES'!$AB$10:$AB$7501,"No",'DETAIL SALES'!$C$10:$C$7501,"8")</f>
        <v>0</v>
      </c>
      <c r="CC69" s="149">
        <f>COUNTIFS('DETAIL SALES'!$Q$10:$Q$7501,'FILL RATE MANDATORY STOCK'!BK69,'DETAIL SALES'!$AB$10:$AB$7501,"Full",'DETAIL SALES'!$C$10:$C$7501,"9")</f>
        <v>0</v>
      </c>
      <c r="CD69" s="149">
        <f>COUNTIFS('DETAIL SALES'!$Q$10:$Q$7501,'FILL RATE MANDATORY STOCK'!BK69,'DETAIL SALES'!$AB$10:$AB$7501,"No",'DETAIL SALES'!$C$10:$C$7501,"9")</f>
        <v>0</v>
      </c>
      <c r="CE69" s="149">
        <f>COUNTIFS('DETAIL SALES'!$Q$10:$Q$7501,'FILL RATE MANDATORY STOCK'!BK69,'DETAIL SALES'!$AB$10:$AB$7501,"Full",'DETAIL SALES'!$C$10:$C$7501,"10")</f>
        <v>0</v>
      </c>
      <c r="CF69" s="149">
        <f>COUNTIFS('DETAIL SALES'!$Q$10:$Q$7501,'FILL RATE MANDATORY STOCK'!BK69,'DETAIL SALES'!$AB$10:$AB$7501,"No",'DETAIL SALES'!$C$10:$C$7501,"10")</f>
        <v>0</v>
      </c>
      <c r="CG69" s="149">
        <f>COUNTIFS('DETAIL SALES'!$Q$10:$Q$7501,'FILL RATE MANDATORY STOCK'!BK69,'DETAIL SALES'!$AB$10:$AB$7501,"Full",'DETAIL SALES'!$C$10:$C$7501,"11")</f>
        <v>0</v>
      </c>
      <c r="CH69" s="149">
        <f>COUNTIFS('DETAIL SALES'!$Q$10:$Q$7501,'FILL RATE MANDATORY STOCK'!BK69,'DETAIL SALES'!$AB$10:$AB$7501,"No",'DETAIL SALES'!$C$10:$C$7501,"11")</f>
        <v>0</v>
      </c>
      <c r="CI69" s="149">
        <f>COUNTIFS('DETAIL SALES'!$Q$10:$Q$7501,'FILL RATE MANDATORY STOCK'!BK69,'DETAIL SALES'!$AB$10:$AB$7501,"Full",'DETAIL SALES'!$C$10:$C$7501,"12")</f>
        <v>0</v>
      </c>
      <c r="CJ69" s="149">
        <f>COUNTIFS('DETAIL SALES'!$Q$10:$Q$7501,'FILL RATE MANDATORY STOCK'!BK69,'DETAIL SALES'!$AB$10:$AB$7501,"No",'DETAIL SALES'!$C$10:$C$7501,"12")</f>
        <v>0</v>
      </c>
      <c r="CK69" s="149">
        <f>COUNTIFS('DETAIL SALES'!$Q$10:$Q$7501,'FILL RATE MANDATORY STOCK'!BK69,'DETAIL SALES'!$AB$10:$AB$7501,"Full",'DETAIL SALES'!$C$10:$C$7501,"13")</f>
        <v>0</v>
      </c>
      <c r="CL69" s="149">
        <f>COUNTIFS('DETAIL SALES'!$Q$10:$Q$7501,'FILL RATE MANDATORY STOCK'!BK69,'DETAIL SALES'!$AB$10:$AB$7501,"No",'DETAIL SALES'!$C$10:$C$7501,"13")</f>
        <v>0</v>
      </c>
      <c r="CM69" s="316">
        <f>COUNTIFS('DETAIL SALES'!$Q$10:$Q$7501,'FILL RATE MANDATORY STOCK'!BK69,'DETAIL SALES'!$AB$10:$AB$7501,"Full",'DETAIL SALES'!$C$10:$C$7501,"14")</f>
        <v>0</v>
      </c>
      <c r="CN69" s="316">
        <f>COUNTIFS('DETAIL SALES'!$Q$10:$Q$7501,'FILL RATE MANDATORY STOCK'!BK69,'DETAIL SALES'!$AB$10:$AB$7501,"No",'DETAIL SALES'!$C$10:$C$7501,"14")</f>
        <v>0</v>
      </c>
      <c r="CO69" s="149">
        <f>COUNTIFS('DETAIL SALES'!$Q$10:$Q$7501,'FILL RATE MANDATORY STOCK'!BK69,'DETAIL SALES'!$AB$10:$AB$7501,"Full",'DETAIL SALES'!$C$10:$C$7501,"15")</f>
        <v>0</v>
      </c>
      <c r="CP69" s="149">
        <f>COUNTIFS('DETAIL SALES'!$Q$10:$Q$7501,'FILL RATE MANDATORY STOCK'!BK69,'DETAIL SALES'!$AB$10:$AB$7501,"No",'DETAIL SALES'!$C$10:$C$7501,"15")</f>
        <v>0</v>
      </c>
      <c r="CQ69" s="149">
        <f>COUNTIFS('DETAIL SALES'!$Q$10:$Q$7501,'FILL RATE MANDATORY STOCK'!BK69,'DETAIL SALES'!$AB$10:$AB$7501,"Full",'DETAIL SALES'!$C$10:$C$7501,"16")</f>
        <v>0</v>
      </c>
      <c r="CR69" s="149">
        <f>COUNTIFS('DETAIL SALES'!$Q$10:$Q$7501,'FILL RATE MANDATORY STOCK'!BK69,'DETAIL SALES'!$AB$10:$AB$7501,"No",'DETAIL SALES'!$C$10:$C$7501,"16")</f>
        <v>0</v>
      </c>
      <c r="CS69" s="149">
        <f>COUNTIFS('DETAIL SALES'!$Q$10:$Q$7501,'FILL RATE MANDATORY STOCK'!BK69,'DETAIL SALES'!$AB$10:$AB$7501,"Full",'DETAIL SALES'!$C$10:$C$7501,"17")</f>
        <v>0</v>
      </c>
      <c r="CT69" s="149">
        <f>COUNTIFS('DETAIL SALES'!$Q$10:$Q$7501,'FILL RATE MANDATORY STOCK'!BK69,'DETAIL SALES'!$AB$10:$AB$7501,"No",'DETAIL SALES'!$C$10:$C$7501,"17")</f>
        <v>0</v>
      </c>
      <c r="CU69" s="149">
        <f>COUNTIFS('DETAIL SALES'!$Q$10:$Q$7501,'FILL RATE MANDATORY STOCK'!BK69,'DETAIL SALES'!$AB$10:$AB$7501,"Full",'DETAIL SALES'!$C$10:$C$7501,"18")</f>
        <v>0</v>
      </c>
      <c r="CV69" s="149">
        <f>COUNTIFS('DETAIL SALES'!$Q$10:$Q$7501,'FILL RATE MANDATORY STOCK'!BK69,'DETAIL SALES'!$AB$10:$AB$7501,"No",'DETAIL SALES'!$C$10:$C$7501,"18")</f>
        <v>0</v>
      </c>
      <c r="CW69" s="149">
        <f>COUNTIFS('DETAIL SALES'!$Q$10:$Q$7501,'FILL RATE MANDATORY STOCK'!BK69,'DETAIL SALES'!$AB$10:$AB$7501,"Full",'DETAIL SALES'!$C$10:$C$7501,"19")</f>
        <v>0</v>
      </c>
      <c r="CX69" s="149">
        <f>COUNTIFS('DETAIL SALES'!$Q$10:$Q$7501,'FILL RATE MANDATORY STOCK'!BK69,'DETAIL SALES'!$AB$10:$AB$7501,"No",'DETAIL SALES'!$C$10:$C$7501,"19")</f>
        <v>0</v>
      </c>
      <c r="CY69" s="149">
        <f>COUNTIFS('DETAIL SALES'!$Q$10:$Q$7501,'FILL RATE MANDATORY STOCK'!BK69,'DETAIL SALES'!$AB$10:$AB$7501,"Full",'DETAIL SALES'!$C$10:$C$7501,"20")</f>
        <v>0</v>
      </c>
      <c r="CZ69" s="149">
        <f>COUNTIFS('DETAIL SALES'!$Q$10:$Q$7501,'FILL RATE MANDATORY STOCK'!BK69,'DETAIL SALES'!$AB$10:$AB$7501,"No",'DETAIL SALES'!$C$10:$C$7501,"20")</f>
        <v>0</v>
      </c>
      <c r="DA69" s="316">
        <f>COUNTIFS('DETAIL SALES'!$Q$10:$Q$7501,'FILL RATE MANDATORY STOCK'!BK69,'DETAIL SALES'!$AB$10:$AB$7501,"Full",'DETAIL SALES'!$C$10:$C$7501,"21")</f>
        <v>0</v>
      </c>
      <c r="DB69" s="316">
        <f>COUNTIFS('DETAIL SALES'!$Q$10:$Q$7501,'FILL RATE MANDATORY STOCK'!BK69,'DETAIL SALES'!$AB$10:$AB$7501,"No",'DETAIL SALES'!$C$10:$C$7501,"21")</f>
        <v>0</v>
      </c>
      <c r="DC69" s="149">
        <f>COUNTIFS('DETAIL SALES'!$Q$10:$Q$7501,'FILL RATE MANDATORY STOCK'!BK69,'DETAIL SALES'!$AB$10:$AB$7501,"Full",'DETAIL SALES'!$C$10:$C$7501,"22")</f>
        <v>0</v>
      </c>
      <c r="DD69" s="149">
        <f>COUNTIFS('DETAIL SALES'!$Q$10:$Q$7501,'FILL RATE MANDATORY STOCK'!BK69,'DETAIL SALES'!$AB$10:$AB$7501,"No",'DETAIL SALES'!$C$10:$C$7501,"22")</f>
        <v>0</v>
      </c>
      <c r="DE69" s="149">
        <f>COUNTIFS('DETAIL SALES'!$Q$10:$Q$7501,'FILL RATE MANDATORY STOCK'!BK69,'DETAIL SALES'!$AB$10:$AB$7501,"Full",'DETAIL SALES'!$C$10:$C$7501,"23")</f>
        <v>0</v>
      </c>
      <c r="DF69" s="149">
        <f>COUNTIFS('DETAIL SALES'!$Q$10:$Q$7501,'FILL RATE MANDATORY STOCK'!BK69,'DETAIL SALES'!$AB$10:$AB$7501,"No",'DETAIL SALES'!$C$10:$C$7501,"23")</f>
        <v>0</v>
      </c>
      <c r="DG69" s="149">
        <f>COUNTIFS('DETAIL SALES'!$Q$10:$Q$7501,'FILL RATE MANDATORY STOCK'!BK69,'DETAIL SALES'!$AB$10:$AB$7501,"Full",'DETAIL SALES'!$C$10:$C$7501,"24")</f>
        <v>0</v>
      </c>
      <c r="DH69" s="149">
        <f>COUNTIFS('DETAIL SALES'!$Q$10:$Q$7501,'FILL RATE MANDATORY STOCK'!BK69,'DETAIL SALES'!$AB$10:$AB$7501,"No",'DETAIL SALES'!$C$10:$C$7501,"24")</f>
        <v>0</v>
      </c>
      <c r="DI69" s="149">
        <f>COUNTIFS('DETAIL SALES'!$Q$10:$Q$7501,'FILL RATE MANDATORY STOCK'!BK69,'DETAIL SALES'!$AB$10:$AB$7501,"Full",'DETAIL SALES'!$C$10:$C$7501,"25")</f>
        <v>0</v>
      </c>
      <c r="DJ69" s="149">
        <f>COUNTIFS('DETAIL SALES'!$Q$10:$Q$7501,'FILL RATE MANDATORY STOCK'!BK69,'DETAIL SALES'!$AB$10:$AB$7501,"No",'DETAIL SALES'!$C$10:$C$7501,"25")</f>
        <v>0</v>
      </c>
      <c r="DK69" s="149">
        <f>COUNTIFS('DETAIL SALES'!$Q$10:$Q$7501,'FILL RATE MANDATORY STOCK'!BK69,'DETAIL SALES'!$AB$10:$AB$7501,"Full",'DETAIL SALES'!$C$10:$C$7501,"26")</f>
        <v>0</v>
      </c>
      <c r="DL69" s="149">
        <f>COUNTIFS('DETAIL SALES'!$Q$10:$Q$7501,'FILL RATE MANDATORY STOCK'!BK69,'DETAIL SALES'!$AB$10:$AB$7501,"No",'DETAIL SALES'!$C$10:$C$7501,"26")</f>
        <v>0</v>
      </c>
      <c r="DM69" s="149">
        <f>COUNTIFS('DETAIL SALES'!$Q$10:$Q$7501,'FILL RATE MANDATORY STOCK'!BK69,'DETAIL SALES'!$AB$10:$AB$7501,"Full",'DETAIL SALES'!$C$10:$C$7501,"27")</f>
        <v>0</v>
      </c>
      <c r="DN69" s="149">
        <f>COUNTIFS('DETAIL SALES'!$Q$10:$Q$7501,'FILL RATE MANDATORY STOCK'!BK69,'DETAIL SALES'!$AB$10:$AB$7501,"No",'DETAIL SALES'!$C$10:$C$7501,"27")</f>
        <v>0</v>
      </c>
      <c r="DO69" s="316">
        <f>COUNTIFS('DETAIL SALES'!$Q$10:$Q$7501,'FILL RATE MANDATORY STOCK'!BK69,'DETAIL SALES'!$AB$10:$AB$7501,"Full",'DETAIL SALES'!$C$10:$C$7501,"28")</f>
        <v>0</v>
      </c>
      <c r="DP69" s="316">
        <f>COUNTIFS('DETAIL SALES'!$Q$10:$Q$7501,'FILL RATE MANDATORY STOCK'!BK69,'DETAIL SALES'!$AB$10:$AB$7501,"No",'DETAIL SALES'!$C$10:$C$7501,"28")</f>
        <v>0</v>
      </c>
      <c r="DQ69" s="149">
        <f>COUNTIFS('DETAIL SALES'!$Q$10:$Q$7501,'FILL RATE MANDATORY STOCK'!BK69,'DETAIL SALES'!$AB$10:$AB$7501,"Full",'DETAIL SALES'!$C$10:$C$7501,"29")</f>
        <v>0</v>
      </c>
      <c r="DR69" s="149">
        <f>COUNTIFS('DETAIL SALES'!$Q$10:$Q$7501,'FILL RATE MANDATORY STOCK'!BK69,'DETAIL SALES'!$AB$10:$AB$7501,"No",'DETAIL SALES'!$C$10:$C$7501,"29")</f>
        <v>0</v>
      </c>
      <c r="DS69" s="149">
        <f>COUNTIFS('DETAIL SALES'!$Q$10:$Q$7501,'FILL RATE MANDATORY STOCK'!BK69,'DETAIL SALES'!$AB$10:$AB$7501,"Full",'DETAIL SALES'!$C$10:$C$7501,"30")</f>
        <v>0</v>
      </c>
      <c r="DT69" s="149">
        <f>COUNTIFS('DETAIL SALES'!$Q$10:$Q$7501,'FILL RATE MANDATORY STOCK'!BK69,'DETAIL SALES'!$AB$10:$AB$7501,"No",'DETAIL SALES'!$C$10:$C$7501,"30")</f>
        <v>0</v>
      </c>
      <c r="DU69" s="149">
        <f>COUNTIFS('DETAIL SALES'!$Q$10:$Q$7501,'FILL RATE MANDATORY STOCK'!\,'DETAIL SALES'!$AB$10:$AB$7501,"Full",'DETAIL SALES'!$C$10:$C$7501,"31")</f>
        <v>0</v>
      </c>
      <c r="DV69" s="153">
        <f>COUNTIFS('DETAIL SALES'!$Q$10:$Q$7501,'FILL RATE MANDATORY STOCK'!BK69,'DETAIL SALES'!$AB$10:$AB$7501,"No",'DETAIL SALES'!$C$10:$C$7501,"31")</f>
        <v>0</v>
      </c>
      <c r="DW69" s="271">
        <f t="shared" si="17"/>
        <v>0</v>
      </c>
      <c r="DX69" s="150">
        <f t="shared" si="17"/>
        <v>0</v>
      </c>
      <c r="DY69" s="150">
        <f t="shared" si="18"/>
        <v>0</v>
      </c>
      <c r="DZ69" s="272" t="e">
        <f t="shared" si="19"/>
        <v>#DIV/0!</v>
      </c>
    </row>
    <row r="70" spans="1:130" s="141" customFormat="1">
      <c r="A70" s="134">
        <v>61</v>
      </c>
      <c r="B70" s="286"/>
      <c r="C70" s="146">
        <f t="shared" si="8"/>
        <v>0</v>
      </c>
      <c r="D70" s="146">
        <f t="shared" si="9"/>
        <v>1</v>
      </c>
      <c r="E70" s="146">
        <f t="shared" si="10"/>
        <v>1900</v>
      </c>
      <c r="F70" s="287"/>
      <c r="G70" s="287"/>
      <c r="H70" s="287"/>
      <c r="I70" s="288"/>
      <c r="J70" s="287"/>
      <c r="K70" s="288"/>
      <c r="L70" s="134"/>
      <c r="M70" s="133"/>
      <c r="N70" s="288"/>
      <c r="O70" s="134"/>
      <c r="P70" s="166"/>
      <c r="Q70" s="289"/>
      <c r="R70" s="165"/>
      <c r="S70" s="290"/>
      <c r="T70" s="290"/>
      <c r="U70" s="290"/>
      <c r="V70" s="290"/>
      <c r="W70" s="166"/>
      <c r="X70" s="87"/>
      <c r="Y70" s="418">
        <f t="shared" si="11"/>
        <v>0</v>
      </c>
      <c r="Z70" s="291">
        <f t="shared" si="12"/>
        <v>0</v>
      </c>
      <c r="AA70" s="163"/>
      <c r="AB70" s="177" t="str">
        <f t="shared" si="13"/>
        <v/>
      </c>
      <c r="AC70" s="283" t="str">
        <f t="shared" si="14"/>
        <v/>
      </c>
      <c r="AD70" s="283" t="str">
        <f t="shared" si="15"/>
        <v/>
      </c>
      <c r="AE70" s="163"/>
      <c r="AF70" s="162"/>
      <c r="AP70" s="390">
        <v>5</v>
      </c>
      <c r="AQ70" s="386"/>
      <c r="AR70" s="386"/>
      <c r="AS70" s="386"/>
      <c r="AT70" s="386"/>
      <c r="AU70" s="386"/>
      <c r="AV70" s="386"/>
      <c r="AW70" s="386"/>
      <c r="BD70" s="784"/>
      <c r="BE70" s="103">
        <f t="shared" si="35"/>
        <v>56</v>
      </c>
      <c r="BF70" s="103" t="s">
        <v>338</v>
      </c>
      <c r="BG70" s="103" t="s">
        <v>340</v>
      </c>
      <c r="BH70" s="155" t="s">
        <v>180</v>
      </c>
      <c r="BI70" s="229" t="e">
        <f>VLOOKUP(BH70,#REF!,8,FALSE)</f>
        <v>#REF!</v>
      </c>
      <c r="BJ70" s="225">
        <v>120000</v>
      </c>
      <c r="BK70" s="158">
        <v>1</v>
      </c>
      <c r="BL70" s="158">
        <v>0</v>
      </c>
      <c r="BM70" s="595">
        <f>COUNTIFS('DETAIL SALES'!$Q$10:$Q$7501,'FILL RATE MANDATORY STOCK'!BK70,'DETAIL SALES'!$AB$10:$AB$7501,"Full",'DETAIL SALES'!$C$10:$C$7501,"1")</f>
        <v>0</v>
      </c>
      <c r="BN70" s="155">
        <f>COUNTIFS('DETAIL SALES'!$Q$10:$Q$7501,'FILL RATE MANDATORY STOCK'!BK70,'DETAIL SALES'!$AB$10:$AB$7501,"No",'DETAIL SALES'!$C$10:$C$7501,"1")</f>
        <v>0</v>
      </c>
      <c r="BO70" s="155">
        <f>COUNTIFS('DETAIL SALES'!$Q$10:$Q$7501,'FILL RATE MANDATORY STOCK'!BK70,'DETAIL SALES'!$AB$10:$AB$7501,"Full",'DETAIL SALES'!$C$10:$C$7501,"2")</f>
        <v>0</v>
      </c>
      <c r="BP70" s="155">
        <f>COUNTIFS('DETAIL SALES'!$Q$10:$Q$7501,'FILL RATE MANDATORY STOCK'!BK70,'DETAIL SALES'!$AB$10:$AB$7501,"No",'DETAIL SALES'!$C$10:$C$7501,"2")</f>
        <v>0</v>
      </c>
      <c r="BQ70" s="155">
        <f>COUNTIFS('DETAIL SALES'!$Q$10:$Q$7501,'FILL RATE MANDATORY STOCK'!BK70,'DETAIL SALES'!$AB$10:$AB$7501,"Full",'DETAIL SALES'!$C$10:$C$7501,"3")</f>
        <v>0</v>
      </c>
      <c r="BR70" s="155">
        <f>COUNTIFS('DETAIL SALES'!$Q$10:$Q$7501,'FILL RATE MANDATORY STOCK'!BK70,'DETAIL SALES'!$AB$10:$AB$7501,"No",'DETAIL SALES'!$C$10:$C$7501,"3")</f>
        <v>0</v>
      </c>
      <c r="BS70" s="155">
        <f>COUNTIFS('DETAIL SALES'!$Q$10:$Q$7501,'FILL RATE MANDATORY STOCK'!BK70,'DETAIL SALES'!$AB$10:$AB$7501,"Full",'DETAIL SALES'!$C$10:$C$7501,"4")</f>
        <v>0</v>
      </c>
      <c r="BT70" s="155">
        <f>COUNTIFS('DETAIL SALES'!$Q$10:$Q$7501,'FILL RATE MANDATORY STOCK'!BK70,'DETAIL SALES'!$AB$10:$AB$7501,"No",'DETAIL SALES'!$C$10:$C$7501,"4")</f>
        <v>0</v>
      </c>
      <c r="BU70" s="155">
        <f>COUNTIFS('DETAIL SALES'!$Q$10:$Q$7501,'FILL RATE MANDATORY STOCK'!BK70,'DETAIL SALES'!$AB$10:$AB$7501,"Full",'DETAIL SALES'!$C$10:$C$7501,"5")</f>
        <v>0</v>
      </c>
      <c r="BV70" s="155">
        <f>COUNTIFS('DETAIL SALES'!$Q$10:$Q$7501,'FILL RATE MANDATORY STOCK'!BK70,'DETAIL SALES'!$AB$10:$AB$7501,"No",'DETAIL SALES'!$C$10:$C$7501,"5")</f>
        <v>0</v>
      </c>
      <c r="BW70" s="155">
        <f>COUNTIFS('DETAIL SALES'!$Q$10:$Q$7501,'FILL RATE MANDATORY STOCK'!BK70,'DETAIL SALES'!$AB$10:$AB$7501,"Full",'DETAIL SALES'!$C$10:$C$7501,"6")</f>
        <v>0</v>
      </c>
      <c r="BX70" s="155">
        <f>COUNTIFS('DETAIL SALES'!$Q$10:$Q$7501,'FILL RATE MANDATORY STOCK'!BK70,'DETAIL SALES'!$AB$10:$AB$7501,"No",'DETAIL SALES'!$C$10:$C$7501,"6")</f>
        <v>0</v>
      </c>
      <c r="BY70" s="318">
        <f>COUNTIFS('DETAIL SALES'!$Q$10:$Q$7501,'FILL RATE MANDATORY STOCK'!BK70,'DETAIL SALES'!$AB$10:$AB$7501,"Full",'DETAIL SALES'!$C$10:$C$7501,"7")</f>
        <v>0</v>
      </c>
      <c r="BZ70" s="318">
        <f>COUNTIFS('DETAIL SALES'!$Q$10:$Q$7501,'FILL RATE MANDATORY STOCK'!BK70,'DETAIL SALES'!$AB$10:$AB$7501,"No",'DETAIL SALES'!$C$10:$C$7501,"7")</f>
        <v>0</v>
      </c>
      <c r="CA70" s="155">
        <f>COUNTIFS('DETAIL SALES'!$Q$10:$Q$7501,'FILL RATE MANDATORY STOCK'!BK70,'DETAIL SALES'!$AB$10:$AB$7501,"Full",'DETAIL SALES'!$C$10:$C$7501,"8")</f>
        <v>0</v>
      </c>
      <c r="CB70" s="155">
        <f>COUNTIFS('DETAIL SALES'!$Q$10:$Q$7501,'FILL RATE MANDATORY STOCK'!BK70,'DETAIL SALES'!$AB$10:$AB$7501,"No",'DETAIL SALES'!$C$10:$C$7501,"8")</f>
        <v>0</v>
      </c>
      <c r="CC70" s="155">
        <f>COUNTIFS('DETAIL SALES'!$Q$10:$Q$7501,'FILL RATE MANDATORY STOCK'!BK70,'DETAIL SALES'!$AB$10:$AB$7501,"Full",'DETAIL SALES'!$C$10:$C$7501,"9")</f>
        <v>0</v>
      </c>
      <c r="CD70" s="155">
        <f>COUNTIFS('DETAIL SALES'!$Q$10:$Q$7501,'FILL RATE MANDATORY STOCK'!BK70,'DETAIL SALES'!$AB$10:$AB$7501,"No",'DETAIL SALES'!$C$10:$C$7501,"9")</f>
        <v>0</v>
      </c>
      <c r="CE70" s="155">
        <f>COUNTIFS('DETAIL SALES'!$Q$10:$Q$7501,'FILL RATE MANDATORY STOCK'!BK70,'DETAIL SALES'!$AB$10:$AB$7501,"Full",'DETAIL SALES'!$C$10:$C$7501,"10")</f>
        <v>0</v>
      </c>
      <c r="CF70" s="155">
        <f>COUNTIFS('DETAIL SALES'!$Q$10:$Q$7501,'FILL RATE MANDATORY STOCK'!BK70,'DETAIL SALES'!$AB$10:$AB$7501,"No",'DETAIL SALES'!$C$10:$C$7501,"10")</f>
        <v>0</v>
      </c>
      <c r="CG70" s="155">
        <f>COUNTIFS('DETAIL SALES'!$Q$10:$Q$7501,'FILL RATE MANDATORY STOCK'!BK70,'DETAIL SALES'!$AB$10:$AB$7501,"Full",'DETAIL SALES'!$C$10:$C$7501,"11")</f>
        <v>0</v>
      </c>
      <c r="CH70" s="155">
        <f>COUNTIFS('DETAIL SALES'!$Q$10:$Q$7501,'FILL RATE MANDATORY STOCK'!BK70,'DETAIL SALES'!$AB$10:$AB$7501,"No",'DETAIL SALES'!$C$10:$C$7501,"11")</f>
        <v>0</v>
      </c>
      <c r="CI70" s="155">
        <f>COUNTIFS('DETAIL SALES'!$Q$10:$Q$7501,'FILL RATE MANDATORY STOCK'!BK70,'DETAIL SALES'!$AB$10:$AB$7501,"Full",'DETAIL SALES'!$C$10:$C$7501,"12")</f>
        <v>0</v>
      </c>
      <c r="CJ70" s="155">
        <f>COUNTIFS('DETAIL SALES'!$Q$10:$Q$7501,'FILL RATE MANDATORY STOCK'!BK70,'DETAIL SALES'!$AB$10:$AB$7501,"No",'DETAIL SALES'!$C$10:$C$7501,"12")</f>
        <v>0</v>
      </c>
      <c r="CK70" s="155">
        <f>COUNTIFS('DETAIL SALES'!$Q$10:$Q$7501,'FILL RATE MANDATORY STOCK'!BK70,'DETAIL SALES'!$AB$10:$AB$7501,"Full",'DETAIL SALES'!$C$10:$C$7501,"13")</f>
        <v>0</v>
      </c>
      <c r="CL70" s="155">
        <f>COUNTIFS('DETAIL SALES'!$Q$10:$Q$7501,'FILL RATE MANDATORY STOCK'!BK70,'DETAIL SALES'!$AB$10:$AB$7501,"No",'DETAIL SALES'!$C$10:$C$7501,"13")</f>
        <v>0</v>
      </c>
      <c r="CM70" s="318">
        <f>COUNTIFS('DETAIL SALES'!$Q$10:$Q$7501,'FILL RATE MANDATORY STOCK'!BK70,'DETAIL SALES'!$AB$10:$AB$7501,"Full",'DETAIL SALES'!$C$10:$C$7501,"14")</f>
        <v>0</v>
      </c>
      <c r="CN70" s="318">
        <f>COUNTIFS('DETAIL SALES'!$Q$10:$Q$7501,'FILL RATE MANDATORY STOCK'!BK70,'DETAIL SALES'!$AB$10:$AB$7501,"No",'DETAIL SALES'!$C$10:$C$7501,"14")</f>
        <v>0</v>
      </c>
      <c r="CO70" s="155">
        <f>COUNTIFS('DETAIL SALES'!$Q$10:$Q$7501,'FILL RATE MANDATORY STOCK'!BK70,'DETAIL SALES'!$AB$10:$AB$7501,"Full",'DETAIL SALES'!$C$10:$C$7501,"15")</f>
        <v>0</v>
      </c>
      <c r="CP70" s="155">
        <f>COUNTIFS('DETAIL SALES'!$Q$10:$Q$7501,'FILL RATE MANDATORY STOCK'!BK70,'DETAIL SALES'!$AB$10:$AB$7501,"No",'DETAIL SALES'!$C$10:$C$7501,"15")</f>
        <v>0</v>
      </c>
      <c r="CQ70" s="155">
        <f>COUNTIFS('DETAIL SALES'!$Q$10:$Q$7501,'FILL RATE MANDATORY STOCK'!BK70,'DETAIL SALES'!$AB$10:$AB$7501,"Full",'DETAIL SALES'!$C$10:$C$7501,"16")</f>
        <v>0</v>
      </c>
      <c r="CR70" s="155">
        <f>COUNTIFS('DETAIL SALES'!$Q$10:$Q$7501,'FILL RATE MANDATORY STOCK'!BK70,'DETAIL SALES'!$AB$10:$AB$7501,"No",'DETAIL SALES'!$C$10:$C$7501,"16")</f>
        <v>0</v>
      </c>
      <c r="CS70" s="155">
        <f>COUNTIFS('DETAIL SALES'!$Q$10:$Q$7501,'FILL RATE MANDATORY STOCK'!BK70,'DETAIL SALES'!$AB$10:$AB$7501,"Full",'DETAIL SALES'!$C$10:$C$7501,"17")</f>
        <v>0</v>
      </c>
      <c r="CT70" s="155">
        <f>COUNTIFS('DETAIL SALES'!$Q$10:$Q$7501,'FILL RATE MANDATORY STOCK'!BK70,'DETAIL SALES'!$AB$10:$AB$7501,"No",'DETAIL SALES'!$C$10:$C$7501,"17")</f>
        <v>0</v>
      </c>
      <c r="CU70" s="155">
        <f>COUNTIFS('DETAIL SALES'!$Q$10:$Q$7501,'FILL RATE MANDATORY STOCK'!BK70,'DETAIL SALES'!$AB$10:$AB$7501,"Full",'DETAIL SALES'!$C$10:$C$7501,"18")</f>
        <v>0</v>
      </c>
      <c r="CV70" s="155">
        <f>COUNTIFS('DETAIL SALES'!$Q$10:$Q$7501,'FILL RATE MANDATORY STOCK'!BK70,'DETAIL SALES'!$AB$10:$AB$7501,"No",'DETAIL SALES'!$C$10:$C$7501,"18")</f>
        <v>0</v>
      </c>
      <c r="CW70" s="155">
        <f>COUNTIFS('DETAIL SALES'!$Q$10:$Q$7501,'FILL RATE MANDATORY STOCK'!BK70,'DETAIL SALES'!$AB$10:$AB$7501,"Full",'DETAIL SALES'!$C$10:$C$7501,"19")</f>
        <v>0</v>
      </c>
      <c r="CX70" s="155">
        <f>COUNTIFS('DETAIL SALES'!$Q$10:$Q$7501,'FILL RATE MANDATORY STOCK'!BK70,'DETAIL SALES'!$AB$10:$AB$7501,"No",'DETAIL SALES'!$C$10:$C$7501,"19")</f>
        <v>0</v>
      </c>
      <c r="CY70" s="155">
        <f>COUNTIFS('DETAIL SALES'!$Q$10:$Q$7501,'FILL RATE MANDATORY STOCK'!BK70,'DETAIL SALES'!$AB$10:$AB$7501,"Full",'DETAIL SALES'!$C$10:$C$7501,"20")</f>
        <v>0</v>
      </c>
      <c r="CZ70" s="155">
        <f>COUNTIFS('DETAIL SALES'!$Q$10:$Q$7501,'FILL RATE MANDATORY STOCK'!BK70,'DETAIL SALES'!$AB$10:$AB$7501,"No",'DETAIL SALES'!$C$10:$C$7501,"20")</f>
        <v>0</v>
      </c>
      <c r="DA70" s="318">
        <f>COUNTIFS('DETAIL SALES'!$Q$10:$Q$7501,'FILL RATE MANDATORY STOCK'!BK70,'DETAIL SALES'!$AB$10:$AB$7501,"Full",'DETAIL SALES'!$C$10:$C$7501,"21")</f>
        <v>0</v>
      </c>
      <c r="DB70" s="318">
        <f>COUNTIFS('DETAIL SALES'!$Q$10:$Q$7501,'FILL RATE MANDATORY STOCK'!BK70,'DETAIL SALES'!$AB$10:$AB$7501,"No",'DETAIL SALES'!$C$10:$C$7501,"21")</f>
        <v>0</v>
      </c>
      <c r="DC70" s="155">
        <f>COUNTIFS('DETAIL SALES'!$Q$10:$Q$7501,'FILL RATE MANDATORY STOCK'!BK70,'DETAIL SALES'!$AB$10:$AB$7501,"Full",'DETAIL SALES'!$C$10:$C$7501,"22")</f>
        <v>0</v>
      </c>
      <c r="DD70" s="155">
        <f>COUNTIFS('DETAIL SALES'!$Q$10:$Q$7501,'FILL RATE MANDATORY STOCK'!BK70,'DETAIL SALES'!$AB$10:$AB$7501,"No",'DETAIL SALES'!$C$10:$C$7501,"22")</f>
        <v>0</v>
      </c>
      <c r="DE70" s="155">
        <f>COUNTIFS('DETAIL SALES'!$Q$10:$Q$7501,'FILL RATE MANDATORY STOCK'!BK70,'DETAIL SALES'!$AB$10:$AB$7501,"Full",'DETAIL SALES'!$C$10:$C$7501,"23")</f>
        <v>0</v>
      </c>
      <c r="DF70" s="155">
        <f>COUNTIFS('DETAIL SALES'!$Q$10:$Q$7501,'FILL RATE MANDATORY STOCK'!BK70,'DETAIL SALES'!$AB$10:$AB$7501,"No",'DETAIL SALES'!$C$10:$C$7501,"23")</f>
        <v>0</v>
      </c>
      <c r="DG70" s="155">
        <f>COUNTIFS('DETAIL SALES'!$Q$10:$Q$7501,'FILL RATE MANDATORY STOCK'!BK70,'DETAIL SALES'!$AB$10:$AB$7501,"Full",'DETAIL SALES'!$C$10:$C$7501,"24")</f>
        <v>0</v>
      </c>
      <c r="DH70" s="155">
        <f>COUNTIFS('DETAIL SALES'!$Q$10:$Q$7501,'FILL RATE MANDATORY STOCK'!BK70,'DETAIL SALES'!$AB$10:$AB$7501,"No",'DETAIL SALES'!$C$10:$C$7501,"24")</f>
        <v>0</v>
      </c>
      <c r="DI70" s="155">
        <f>COUNTIFS('DETAIL SALES'!$Q$10:$Q$7501,'FILL RATE MANDATORY STOCK'!BK70,'DETAIL SALES'!$AB$10:$AB$7501,"Full",'DETAIL SALES'!$C$10:$C$7501,"25")</f>
        <v>0</v>
      </c>
      <c r="DJ70" s="155">
        <f>COUNTIFS('DETAIL SALES'!$Q$10:$Q$7501,'FILL RATE MANDATORY STOCK'!BK70,'DETAIL SALES'!$AB$10:$AB$7501,"No",'DETAIL SALES'!$C$10:$C$7501,"25")</f>
        <v>0</v>
      </c>
      <c r="DK70" s="155">
        <f>COUNTIFS('DETAIL SALES'!$Q$10:$Q$7501,'FILL RATE MANDATORY STOCK'!BK70,'DETAIL SALES'!$AB$10:$AB$7501,"Full",'DETAIL SALES'!$C$10:$C$7501,"26")</f>
        <v>0</v>
      </c>
      <c r="DL70" s="155">
        <f>COUNTIFS('DETAIL SALES'!$Q$10:$Q$7501,'FILL RATE MANDATORY STOCK'!BK70,'DETAIL SALES'!$AB$10:$AB$7501,"No",'DETAIL SALES'!$C$10:$C$7501,"26")</f>
        <v>0</v>
      </c>
      <c r="DM70" s="155">
        <f>COUNTIFS('DETAIL SALES'!$Q$10:$Q$7501,'FILL RATE MANDATORY STOCK'!BK70,'DETAIL SALES'!$AB$10:$AB$7501,"Full",'DETAIL SALES'!$C$10:$C$7501,"27")</f>
        <v>0</v>
      </c>
      <c r="DN70" s="155">
        <f>COUNTIFS('DETAIL SALES'!$Q$10:$Q$7501,'FILL RATE MANDATORY STOCK'!BK70,'DETAIL SALES'!$AB$10:$AB$7501,"No",'DETAIL SALES'!$C$10:$C$7501,"27")</f>
        <v>0</v>
      </c>
      <c r="DO70" s="318">
        <f>COUNTIFS('DETAIL SALES'!$Q$10:$Q$7501,'FILL RATE MANDATORY STOCK'!BK70,'DETAIL SALES'!$AB$10:$AB$7501,"Full",'DETAIL SALES'!$C$10:$C$7501,"28")</f>
        <v>0</v>
      </c>
      <c r="DP70" s="318">
        <f>COUNTIFS('DETAIL SALES'!$Q$10:$Q$7501,'FILL RATE MANDATORY STOCK'!BK70,'DETAIL SALES'!$AB$10:$AB$7501,"No",'DETAIL SALES'!$C$10:$C$7501,"28")</f>
        <v>0</v>
      </c>
      <c r="DQ70" s="155">
        <f>COUNTIFS('DETAIL SALES'!$Q$10:$Q$7501,'FILL RATE MANDATORY STOCK'!BK70,'DETAIL SALES'!$AB$10:$AB$7501,"Full",'DETAIL SALES'!$C$10:$C$7501,"29")</f>
        <v>0</v>
      </c>
      <c r="DR70" s="155">
        <f>COUNTIFS('DETAIL SALES'!$Q$10:$Q$7501,'FILL RATE MANDATORY STOCK'!BK70,'DETAIL SALES'!$AB$10:$AB$7501,"No",'DETAIL SALES'!$C$10:$C$7501,"29")</f>
        <v>0</v>
      </c>
      <c r="DS70" s="155">
        <f>COUNTIFS('DETAIL SALES'!$Q$10:$Q$7501,'FILL RATE MANDATORY STOCK'!BK70,'DETAIL SALES'!$AB$10:$AB$7501,"Full",'DETAIL SALES'!$C$10:$C$7501,"30")</f>
        <v>0</v>
      </c>
      <c r="DT70" s="155">
        <f>COUNTIFS('DETAIL SALES'!$Q$10:$Q$7501,'FILL RATE MANDATORY STOCK'!BK70,'DETAIL SALES'!$AB$10:$AB$7501,"No",'DETAIL SALES'!$C$10:$C$7501,"30")</f>
        <v>0</v>
      </c>
      <c r="DU70" s="155">
        <f>COUNTIFS('DETAIL SALES'!$Q$10:$Q$7501,'FILL RATE MANDATORY STOCK'!\,'DETAIL SALES'!$AB$10:$AB$7501,"Full",'DETAIL SALES'!$C$10:$C$7501,"31")</f>
        <v>0</v>
      </c>
      <c r="DV70" s="158">
        <f>COUNTIFS('DETAIL SALES'!$Q$10:$Q$7501,'FILL RATE MANDATORY STOCK'!BK70,'DETAIL SALES'!$AB$10:$AB$7501,"No",'DETAIL SALES'!$C$10:$C$7501,"31")</f>
        <v>0</v>
      </c>
      <c r="DW70" s="273">
        <f t="shared" si="17"/>
        <v>0</v>
      </c>
      <c r="DX70" s="161">
        <f t="shared" si="17"/>
        <v>0</v>
      </c>
      <c r="DY70" s="161">
        <f t="shared" si="18"/>
        <v>0</v>
      </c>
      <c r="DZ70" s="274" t="e">
        <f t="shared" si="19"/>
        <v>#DIV/0!</v>
      </c>
    </row>
    <row r="71" spans="1:130" s="141" customFormat="1">
      <c r="A71" s="134">
        <v>62</v>
      </c>
      <c r="B71" s="286"/>
      <c r="C71" s="146">
        <f t="shared" si="8"/>
        <v>0</v>
      </c>
      <c r="D71" s="146">
        <f t="shared" si="9"/>
        <v>1</v>
      </c>
      <c r="E71" s="146">
        <f t="shared" si="10"/>
        <v>1900</v>
      </c>
      <c r="F71" s="287"/>
      <c r="G71" s="287"/>
      <c r="H71" s="287"/>
      <c r="I71" s="288"/>
      <c r="J71" s="287"/>
      <c r="K71" s="288"/>
      <c r="L71" s="134"/>
      <c r="M71" s="133"/>
      <c r="N71" s="288"/>
      <c r="O71" s="134"/>
      <c r="P71" s="166"/>
      <c r="Q71" s="289"/>
      <c r="R71" s="165"/>
      <c r="S71" s="290"/>
      <c r="T71" s="290"/>
      <c r="U71" s="290"/>
      <c r="V71" s="290"/>
      <c r="W71" s="166"/>
      <c r="X71" s="87"/>
      <c r="Y71" s="418">
        <f t="shared" si="11"/>
        <v>0</v>
      </c>
      <c r="Z71" s="291">
        <f t="shared" si="12"/>
        <v>0</v>
      </c>
      <c r="AA71" s="163"/>
      <c r="AB71" s="177" t="str">
        <f t="shared" si="13"/>
        <v/>
      </c>
      <c r="AC71" s="283" t="str">
        <f t="shared" si="14"/>
        <v/>
      </c>
      <c r="AD71" s="283" t="str">
        <f t="shared" si="15"/>
        <v/>
      </c>
      <c r="AE71" s="163"/>
      <c r="AF71" s="162"/>
      <c r="AP71" s="390">
        <v>6</v>
      </c>
      <c r="AQ71" s="386"/>
      <c r="AR71" s="386"/>
      <c r="AS71" s="386"/>
      <c r="AT71" s="386"/>
      <c r="AU71" s="386"/>
      <c r="AV71" s="386"/>
      <c r="AW71" s="386"/>
      <c r="BD71" s="784"/>
      <c r="BE71" s="104" t="s">
        <v>341</v>
      </c>
      <c r="BF71" s="99"/>
      <c r="BG71" s="99"/>
      <c r="BH71" s="148"/>
      <c r="BI71" s="222"/>
      <c r="BJ71" s="242"/>
      <c r="BK71" s="159"/>
      <c r="BL71" s="159">
        <v>0</v>
      </c>
      <c r="BM71" s="596">
        <f>COUNTIFS('DETAIL SALES'!$Q$10:$Q$7501,'FILL RATE MANDATORY STOCK'!BK71,'DETAIL SALES'!$AB$10:$AB$7501,"Full",'DETAIL SALES'!$C$10:$C$7501,"1")</f>
        <v>0</v>
      </c>
      <c r="BN71" s="167">
        <f>COUNTIFS('DETAIL SALES'!$Q$10:$Q$7501,'FILL RATE MANDATORY STOCK'!BK71,'DETAIL SALES'!$AB$10:$AB$7501,"No",'DETAIL SALES'!$C$10:$C$7501,"1")</f>
        <v>0</v>
      </c>
      <c r="BO71" s="167">
        <f>COUNTIFS('DETAIL SALES'!$Q$10:$Q$7501,'FILL RATE MANDATORY STOCK'!BK71,'DETAIL SALES'!$AB$10:$AB$7501,"Full",'DETAIL SALES'!$C$10:$C$7501,"2")</f>
        <v>0</v>
      </c>
      <c r="BP71" s="167">
        <f>COUNTIFS('DETAIL SALES'!$Q$10:$Q$7501,'FILL RATE MANDATORY STOCK'!BK71,'DETAIL SALES'!$AB$10:$AB$7501,"No",'DETAIL SALES'!$C$10:$C$7501,"2")</f>
        <v>0</v>
      </c>
      <c r="BQ71" s="167">
        <f>COUNTIFS('DETAIL SALES'!$Q$10:$Q$7501,'FILL RATE MANDATORY STOCK'!BK71,'DETAIL SALES'!$AB$10:$AB$7501,"Full",'DETAIL SALES'!$C$10:$C$7501,"3")</f>
        <v>0</v>
      </c>
      <c r="BR71" s="167">
        <f>COUNTIFS('DETAIL SALES'!$Q$10:$Q$7501,'FILL RATE MANDATORY STOCK'!BK71,'DETAIL SALES'!$AB$10:$AB$7501,"No",'DETAIL SALES'!$C$10:$C$7501,"3")</f>
        <v>0</v>
      </c>
      <c r="BS71" s="167">
        <f>COUNTIFS('DETAIL SALES'!$Q$10:$Q$7501,'FILL RATE MANDATORY STOCK'!BK71,'DETAIL SALES'!$AB$10:$AB$7501,"Full",'DETAIL SALES'!$C$10:$C$7501,"4")</f>
        <v>0</v>
      </c>
      <c r="BT71" s="167">
        <f>COUNTIFS('DETAIL SALES'!$Q$10:$Q$7501,'FILL RATE MANDATORY STOCK'!BK71,'DETAIL SALES'!$AB$10:$AB$7501,"No",'DETAIL SALES'!$C$10:$C$7501,"4")</f>
        <v>0</v>
      </c>
      <c r="BU71" s="167">
        <f>COUNTIFS('DETAIL SALES'!$Q$10:$Q$7501,'FILL RATE MANDATORY STOCK'!BK71,'DETAIL SALES'!$AB$10:$AB$7501,"Full",'DETAIL SALES'!$C$10:$C$7501,"5")</f>
        <v>0</v>
      </c>
      <c r="BV71" s="167">
        <f>COUNTIFS('DETAIL SALES'!$Q$10:$Q$7501,'FILL RATE MANDATORY STOCK'!BK71,'DETAIL SALES'!$AB$10:$AB$7501,"No",'DETAIL SALES'!$C$10:$C$7501,"5")</f>
        <v>0</v>
      </c>
      <c r="BW71" s="167">
        <f>COUNTIFS('DETAIL SALES'!$Q$10:$Q$7501,'FILL RATE MANDATORY STOCK'!BK71,'DETAIL SALES'!$AB$10:$AB$7501,"Full",'DETAIL SALES'!$C$10:$C$7501,"6")</f>
        <v>0</v>
      </c>
      <c r="BX71" s="167">
        <f>COUNTIFS('DETAIL SALES'!$Q$10:$Q$7501,'FILL RATE MANDATORY STOCK'!BK71,'DETAIL SALES'!$AB$10:$AB$7501,"No",'DETAIL SALES'!$C$10:$C$7501,"6")</f>
        <v>0</v>
      </c>
      <c r="BY71" s="320">
        <f>COUNTIFS('DETAIL SALES'!$Q$10:$Q$7501,'FILL RATE MANDATORY STOCK'!BK71,'DETAIL SALES'!$AB$10:$AB$7501,"Full",'DETAIL SALES'!$C$10:$C$7501,"7")</f>
        <v>0</v>
      </c>
      <c r="BZ71" s="320">
        <f>COUNTIFS('DETAIL SALES'!$Q$10:$Q$7501,'FILL RATE MANDATORY STOCK'!BK71,'DETAIL SALES'!$AB$10:$AB$7501,"No",'DETAIL SALES'!$C$10:$C$7501,"7")</f>
        <v>0</v>
      </c>
      <c r="CA71" s="167">
        <f>COUNTIFS('DETAIL SALES'!$Q$10:$Q$7501,'FILL RATE MANDATORY STOCK'!BK71,'DETAIL SALES'!$AB$10:$AB$7501,"Full",'DETAIL SALES'!$C$10:$C$7501,"8")</f>
        <v>0</v>
      </c>
      <c r="CB71" s="167">
        <f>COUNTIFS('DETAIL SALES'!$Q$10:$Q$7501,'FILL RATE MANDATORY STOCK'!BK71,'DETAIL SALES'!$AB$10:$AB$7501,"No",'DETAIL SALES'!$C$10:$C$7501,"8")</f>
        <v>0</v>
      </c>
      <c r="CC71" s="167">
        <f>COUNTIFS('DETAIL SALES'!$Q$10:$Q$7501,'FILL RATE MANDATORY STOCK'!BK71,'DETAIL SALES'!$AB$10:$AB$7501,"Full",'DETAIL SALES'!$C$10:$C$7501,"9")</f>
        <v>0</v>
      </c>
      <c r="CD71" s="167">
        <f>COUNTIFS('DETAIL SALES'!$Q$10:$Q$7501,'FILL RATE MANDATORY STOCK'!BK71,'DETAIL SALES'!$AB$10:$AB$7501,"No",'DETAIL SALES'!$C$10:$C$7501,"9")</f>
        <v>0</v>
      </c>
      <c r="CE71" s="167">
        <f>COUNTIFS('DETAIL SALES'!$Q$10:$Q$7501,'FILL RATE MANDATORY STOCK'!BK71,'DETAIL SALES'!$AB$10:$AB$7501,"Full",'DETAIL SALES'!$C$10:$C$7501,"10")</f>
        <v>0</v>
      </c>
      <c r="CF71" s="167">
        <f>COUNTIFS('DETAIL SALES'!$Q$10:$Q$7501,'FILL RATE MANDATORY STOCK'!BK71,'DETAIL SALES'!$AB$10:$AB$7501,"No",'DETAIL SALES'!$C$10:$C$7501,"10")</f>
        <v>0</v>
      </c>
      <c r="CG71" s="167">
        <f>COUNTIFS('DETAIL SALES'!$Q$10:$Q$7501,'FILL RATE MANDATORY STOCK'!BK71,'DETAIL SALES'!$AB$10:$AB$7501,"Full",'DETAIL SALES'!$C$10:$C$7501,"11")</f>
        <v>0</v>
      </c>
      <c r="CH71" s="167">
        <f>COUNTIFS('DETAIL SALES'!$Q$10:$Q$7501,'FILL RATE MANDATORY STOCK'!BK71,'DETAIL SALES'!$AB$10:$AB$7501,"No",'DETAIL SALES'!$C$10:$C$7501,"11")</f>
        <v>0</v>
      </c>
      <c r="CI71" s="167">
        <f>COUNTIFS('DETAIL SALES'!$Q$10:$Q$7501,'FILL RATE MANDATORY STOCK'!BK71,'DETAIL SALES'!$AB$10:$AB$7501,"Full",'DETAIL SALES'!$C$10:$C$7501,"12")</f>
        <v>0</v>
      </c>
      <c r="CJ71" s="167">
        <f>COUNTIFS('DETAIL SALES'!$Q$10:$Q$7501,'FILL RATE MANDATORY STOCK'!BK71,'DETAIL SALES'!$AB$10:$AB$7501,"No",'DETAIL SALES'!$C$10:$C$7501,"12")</f>
        <v>0</v>
      </c>
      <c r="CK71" s="167">
        <f>COUNTIFS('DETAIL SALES'!$Q$10:$Q$7501,'FILL RATE MANDATORY STOCK'!BK71,'DETAIL SALES'!$AB$10:$AB$7501,"Full",'DETAIL SALES'!$C$10:$C$7501,"13")</f>
        <v>0</v>
      </c>
      <c r="CL71" s="167">
        <f>COUNTIFS('DETAIL SALES'!$Q$10:$Q$7501,'FILL RATE MANDATORY STOCK'!BK71,'DETAIL SALES'!$AB$10:$AB$7501,"No",'DETAIL SALES'!$C$10:$C$7501,"13")</f>
        <v>0</v>
      </c>
      <c r="CM71" s="320">
        <f>COUNTIFS('DETAIL SALES'!$Q$10:$Q$7501,'FILL RATE MANDATORY STOCK'!BK71,'DETAIL SALES'!$AB$10:$AB$7501,"Full",'DETAIL SALES'!$C$10:$C$7501,"14")</f>
        <v>0</v>
      </c>
      <c r="CN71" s="320">
        <f>COUNTIFS('DETAIL SALES'!$Q$10:$Q$7501,'FILL RATE MANDATORY STOCK'!BK71,'DETAIL SALES'!$AB$10:$AB$7501,"No",'DETAIL SALES'!$C$10:$C$7501,"14")</f>
        <v>0</v>
      </c>
      <c r="CO71" s="167">
        <f>COUNTIFS('DETAIL SALES'!$Q$10:$Q$7501,'FILL RATE MANDATORY STOCK'!BK71,'DETAIL SALES'!$AB$10:$AB$7501,"Full",'DETAIL SALES'!$C$10:$C$7501,"15")</f>
        <v>0</v>
      </c>
      <c r="CP71" s="167">
        <f>COUNTIFS('DETAIL SALES'!$Q$10:$Q$7501,'FILL RATE MANDATORY STOCK'!BK71,'DETAIL SALES'!$AB$10:$AB$7501,"No",'DETAIL SALES'!$C$10:$C$7501,"15")</f>
        <v>0</v>
      </c>
      <c r="CQ71" s="167">
        <f>COUNTIFS('DETAIL SALES'!$Q$10:$Q$7501,'FILL RATE MANDATORY STOCK'!BK71,'DETAIL SALES'!$AB$10:$AB$7501,"Full",'DETAIL SALES'!$C$10:$C$7501,"16")</f>
        <v>0</v>
      </c>
      <c r="CR71" s="167">
        <f>COUNTIFS('DETAIL SALES'!$Q$10:$Q$7501,'FILL RATE MANDATORY STOCK'!BK71,'DETAIL SALES'!$AB$10:$AB$7501,"No",'DETAIL SALES'!$C$10:$C$7501,"16")</f>
        <v>0</v>
      </c>
      <c r="CS71" s="167">
        <f>COUNTIFS('DETAIL SALES'!$Q$10:$Q$7501,'FILL RATE MANDATORY STOCK'!BK71,'DETAIL SALES'!$AB$10:$AB$7501,"Full",'DETAIL SALES'!$C$10:$C$7501,"17")</f>
        <v>0</v>
      </c>
      <c r="CT71" s="167">
        <f>COUNTIFS('DETAIL SALES'!$Q$10:$Q$7501,'FILL RATE MANDATORY STOCK'!BK71,'DETAIL SALES'!$AB$10:$AB$7501,"No",'DETAIL SALES'!$C$10:$C$7501,"17")</f>
        <v>0</v>
      </c>
      <c r="CU71" s="167">
        <f>COUNTIFS('DETAIL SALES'!$Q$10:$Q$7501,'FILL RATE MANDATORY STOCK'!BK71,'DETAIL SALES'!$AB$10:$AB$7501,"Full",'DETAIL SALES'!$C$10:$C$7501,"18")</f>
        <v>0</v>
      </c>
      <c r="CV71" s="167">
        <f>COUNTIFS('DETAIL SALES'!$Q$10:$Q$7501,'FILL RATE MANDATORY STOCK'!BK71,'DETAIL SALES'!$AB$10:$AB$7501,"No",'DETAIL SALES'!$C$10:$C$7501,"18")</f>
        <v>0</v>
      </c>
      <c r="CW71" s="167">
        <f>COUNTIFS('DETAIL SALES'!$Q$10:$Q$7501,'FILL RATE MANDATORY STOCK'!BK71,'DETAIL SALES'!$AB$10:$AB$7501,"Full",'DETAIL SALES'!$C$10:$C$7501,"19")</f>
        <v>0</v>
      </c>
      <c r="CX71" s="167">
        <f>COUNTIFS('DETAIL SALES'!$Q$10:$Q$7501,'FILL RATE MANDATORY STOCK'!BK71,'DETAIL SALES'!$AB$10:$AB$7501,"No",'DETAIL SALES'!$C$10:$C$7501,"19")</f>
        <v>0</v>
      </c>
      <c r="CY71" s="167">
        <f>COUNTIFS('DETAIL SALES'!$Q$10:$Q$7501,'FILL RATE MANDATORY STOCK'!BK71,'DETAIL SALES'!$AB$10:$AB$7501,"Full",'DETAIL SALES'!$C$10:$C$7501,"20")</f>
        <v>0</v>
      </c>
      <c r="CZ71" s="167">
        <f>COUNTIFS('DETAIL SALES'!$Q$10:$Q$7501,'FILL RATE MANDATORY STOCK'!BK71,'DETAIL SALES'!$AB$10:$AB$7501,"No",'DETAIL SALES'!$C$10:$C$7501,"20")</f>
        <v>0</v>
      </c>
      <c r="DA71" s="320">
        <f>COUNTIFS('DETAIL SALES'!$Q$10:$Q$7501,'FILL RATE MANDATORY STOCK'!BK71,'DETAIL SALES'!$AB$10:$AB$7501,"Full",'DETAIL SALES'!$C$10:$C$7501,"21")</f>
        <v>0</v>
      </c>
      <c r="DB71" s="320">
        <f>COUNTIFS('DETAIL SALES'!$Q$10:$Q$7501,'FILL RATE MANDATORY STOCK'!BK71,'DETAIL SALES'!$AB$10:$AB$7501,"No",'DETAIL SALES'!$C$10:$C$7501,"21")</f>
        <v>0</v>
      </c>
      <c r="DC71" s="167">
        <f>COUNTIFS('DETAIL SALES'!$Q$10:$Q$7501,'FILL RATE MANDATORY STOCK'!BK71,'DETAIL SALES'!$AB$10:$AB$7501,"Full",'DETAIL SALES'!$C$10:$C$7501,"22")</f>
        <v>0</v>
      </c>
      <c r="DD71" s="167">
        <f>COUNTIFS('DETAIL SALES'!$Q$10:$Q$7501,'FILL RATE MANDATORY STOCK'!BK71,'DETAIL SALES'!$AB$10:$AB$7501,"No",'DETAIL SALES'!$C$10:$C$7501,"22")</f>
        <v>0</v>
      </c>
      <c r="DE71" s="167">
        <f>COUNTIFS('DETAIL SALES'!$Q$10:$Q$7501,'FILL RATE MANDATORY STOCK'!BK71,'DETAIL SALES'!$AB$10:$AB$7501,"Full",'DETAIL SALES'!$C$10:$C$7501,"23")</f>
        <v>0</v>
      </c>
      <c r="DF71" s="167">
        <f>COUNTIFS('DETAIL SALES'!$Q$10:$Q$7501,'FILL RATE MANDATORY STOCK'!BK71,'DETAIL SALES'!$AB$10:$AB$7501,"No",'DETAIL SALES'!$C$10:$C$7501,"23")</f>
        <v>0</v>
      </c>
      <c r="DG71" s="167">
        <f>COUNTIFS('DETAIL SALES'!$Q$10:$Q$7501,'FILL RATE MANDATORY STOCK'!BK71,'DETAIL SALES'!$AB$10:$AB$7501,"Full",'DETAIL SALES'!$C$10:$C$7501,"24")</f>
        <v>0</v>
      </c>
      <c r="DH71" s="167">
        <f>COUNTIFS('DETAIL SALES'!$Q$10:$Q$7501,'FILL RATE MANDATORY STOCK'!BK71,'DETAIL SALES'!$AB$10:$AB$7501,"No",'DETAIL SALES'!$C$10:$C$7501,"24")</f>
        <v>0</v>
      </c>
      <c r="DI71" s="167">
        <f>COUNTIFS('DETAIL SALES'!$Q$10:$Q$7501,'FILL RATE MANDATORY STOCK'!BK71,'DETAIL SALES'!$AB$10:$AB$7501,"Full",'DETAIL SALES'!$C$10:$C$7501,"25")</f>
        <v>0</v>
      </c>
      <c r="DJ71" s="167">
        <f>COUNTIFS('DETAIL SALES'!$Q$10:$Q$7501,'FILL RATE MANDATORY STOCK'!BK71,'DETAIL SALES'!$AB$10:$AB$7501,"No",'DETAIL SALES'!$C$10:$C$7501,"25")</f>
        <v>0</v>
      </c>
      <c r="DK71" s="167">
        <f>COUNTIFS('DETAIL SALES'!$Q$10:$Q$7501,'FILL RATE MANDATORY STOCK'!BK71,'DETAIL SALES'!$AB$10:$AB$7501,"Full",'DETAIL SALES'!$C$10:$C$7501,"26")</f>
        <v>0</v>
      </c>
      <c r="DL71" s="167">
        <f>COUNTIFS('DETAIL SALES'!$Q$10:$Q$7501,'FILL RATE MANDATORY STOCK'!BK71,'DETAIL SALES'!$AB$10:$AB$7501,"No",'DETAIL SALES'!$C$10:$C$7501,"26")</f>
        <v>0</v>
      </c>
      <c r="DM71" s="167">
        <f>COUNTIFS('DETAIL SALES'!$Q$10:$Q$7501,'FILL RATE MANDATORY STOCK'!BK71,'DETAIL SALES'!$AB$10:$AB$7501,"Full",'DETAIL SALES'!$C$10:$C$7501,"27")</f>
        <v>0</v>
      </c>
      <c r="DN71" s="167">
        <f>COUNTIFS('DETAIL SALES'!$Q$10:$Q$7501,'FILL RATE MANDATORY STOCK'!BK71,'DETAIL SALES'!$AB$10:$AB$7501,"No",'DETAIL SALES'!$C$10:$C$7501,"27")</f>
        <v>0</v>
      </c>
      <c r="DO71" s="320">
        <f>COUNTIFS('DETAIL SALES'!$Q$10:$Q$7501,'FILL RATE MANDATORY STOCK'!BK71,'DETAIL SALES'!$AB$10:$AB$7501,"Full",'DETAIL SALES'!$C$10:$C$7501,"28")</f>
        <v>0</v>
      </c>
      <c r="DP71" s="320">
        <f>COUNTIFS('DETAIL SALES'!$Q$10:$Q$7501,'FILL RATE MANDATORY STOCK'!BK71,'DETAIL SALES'!$AB$10:$AB$7501,"No",'DETAIL SALES'!$C$10:$C$7501,"28")</f>
        <v>0</v>
      </c>
      <c r="DQ71" s="167">
        <f>COUNTIFS('DETAIL SALES'!$Q$10:$Q$7501,'FILL RATE MANDATORY STOCK'!BK71,'DETAIL SALES'!$AB$10:$AB$7501,"Full",'DETAIL SALES'!$C$10:$C$7501,"29")</f>
        <v>0</v>
      </c>
      <c r="DR71" s="167">
        <f>COUNTIFS('DETAIL SALES'!$Q$10:$Q$7501,'FILL RATE MANDATORY STOCK'!BK71,'DETAIL SALES'!$AB$10:$AB$7501,"No",'DETAIL SALES'!$C$10:$C$7501,"29")</f>
        <v>0</v>
      </c>
      <c r="DS71" s="167">
        <f>COUNTIFS('DETAIL SALES'!$Q$10:$Q$7501,'FILL RATE MANDATORY STOCK'!BK71,'DETAIL SALES'!$AB$10:$AB$7501,"Full",'DETAIL SALES'!$C$10:$C$7501,"30")</f>
        <v>0</v>
      </c>
      <c r="DT71" s="167">
        <f>COUNTIFS('DETAIL SALES'!$Q$10:$Q$7501,'FILL RATE MANDATORY STOCK'!BK71,'DETAIL SALES'!$AB$10:$AB$7501,"No",'DETAIL SALES'!$C$10:$C$7501,"30")</f>
        <v>0</v>
      </c>
      <c r="DU71" s="167">
        <f>COUNTIFS('DETAIL SALES'!$Q$10:$Q$7501,'FILL RATE MANDATORY STOCK'!\,'DETAIL SALES'!$AB$10:$AB$7501,"Full",'DETAIL SALES'!$C$10:$C$7501,"31")</f>
        <v>0</v>
      </c>
      <c r="DV71" s="159">
        <f>COUNTIFS('DETAIL SALES'!$Q$10:$Q$7501,'FILL RATE MANDATORY STOCK'!BK71,'DETAIL SALES'!$AB$10:$AB$7501,"No",'DETAIL SALES'!$C$10:$C$7501,"31")</f>
        <v>0</v>
      </c>
      <c r="DW71" s="251">
        <f t="shared" si="17"/>
        <v>0</v>
      </c>
      <c r="DX71" s="168">
        <f t="shared" si="17"/>
        <v>0</v>
      </c>
      <c r="DY71" s="168">
        <f t="shared" si="18"/>
        <v>0</v>
      </c>
      <c r="DZ71" s="266" t="e">
        <f t="shared" si="19"/>
        <v>#DIV/0!</v>
      </c>
    </row>
    <row r="72" spans="1:130" s="141" customFormat="1">
      <c r="A72" s="134">
        <v>63</v>
      </c>
      <c r="B72" s="286"/>
      <c r="C72" s="146">
        <f t="shared" si="8"/>
        <v>0</v>
      </c>
      <c r="D72" s="146">
        <f t="shared" si="9"/>
        <v>1</v>
      </c>
      <c r="E72" s="146">
        <f t="shared" si="10"/>
        <v>1900</v>
      </c>
      <c r="F72" s="287"/>
      <c r="G72" s="287"/>
      <c r="H72" s="287"/>
      <c r="I72" s="288"/>
      <c r="J72" s="287"/>
      <c r="K72" s="288"/>
      <c r="L72" s="134"/>
      <c r="M72" s="133"/>
      <c r="N72" s="288"/>
      <c r="O72" s="134"/>
      <c r="P72" s="166"/>
      <c r="Q72" s="289"/>
      <c r="R72" s="165"/>
      <c r="S72" s="290"/>
      <c r="T72" s="290"/>
      <c r="U72" s="290"/>
      <c r="V72" s="290"/>
      <c r="W72" s="166"/>
      <c r="X72" s="87"/>
      <c r="Y72" s="418">
        <f t="shared" si="11"/>
        <v>0</v>
      </c>
      <c r="Z72" s="291">
        <f t="shared" si="12"/>
        <v>0</v>
      </c>
      <c r="AA72" s="163"/>
      <c r="AB72" s="177" t="str">
        <f t="shared" si="13"/>
        <v/>
      </c>
      <c r="AC72" s="283" t="str">
        <f t="shared" si="14"/>
        <v/>
      </c>
      <c r="AD72" s="283" t="str">
        <f t="shared" si="15"/>
        <v/>
      </c>
      <c r="AE72" s="163"/>
      <c r="AF72" s="162"/>
      <c r="AP72" s="390">
        <v>7</v>
      </c>
      <c r="AQ72" s="386"/>
      <c r="AR72" s="386"/>
      <c r="AS72" s="386"/>
      <c r="AT72" s="386"/>
      <c r="AU72" s="386"/>
      <c r="AV72" s="386"/>
      <c r="AW72" s="386"/>
      <c r="BD72" s="784"/>
      <c r="BE72" s="100">
        <f t="shared" si="35"/>
        <v>57</v>
      </c>
      <c r="BF72" s="100" t="s">
        <v>342</v>
      </c>
      <c r="BG72" s="100" t="s">
        <v>343</v>
      </c>
      <c r="BH72" s="149" t="s">
        <v>50</v>
      </c>
      <c r="BI72" s="169" t="e">
        <f>VLOOKUP(BH72,#REF!,8,FALSE)</f>
        <v>#REF!</v>
      </c>
      <c r="BJ72" s="224">
        <v>60000</v>
      </c>
      <c r="BK72" s="153">
        <v>2</v>
      </c>
      <c r="BL72" s="153">
        <v>5</v>
      </c>
      <c r="BM72" s="594">
        <f>COUNTIFS('DETAIL SALES'!$Q$10:$Q$7501,'FILL RATE MANDATORY STOCK'!BK72,'DETAIL SALES'!$AB$10:$AB$7501,"Full",'DETAIL SALES'!$C$10:$C$7501,"1")</f>
        <v>0</v>
      </c>
      <c r="BN72" s="149">
        <f>COUNTIFS('DETAIL SALES'!$Q$10:$Q$7501,'FILL RATE MANDATORY STOCK'!BK72,'DETAIL SALES'!$AB$10:$AB$7501,"No",'DETAIL SALES'!$C$10:$C$7501,"1")</f>
        <v>0</v>
      </c>
      <c r="BO72" s="149">
        <f>COUNTIFS('DETAIL SALES'!$Q$10:$Q$7501,'FILL RATE MANDATORY STOCK'!BK72,'DETAIL SALES'!$AB$10:$AB$7501,"Full",'DETAIL SALES'!$C$10:$C$7501,"2")</f>
        <v>0</v>
      </c>
      <c r="BP72" s="149">
        <f>COUNTIFS('DETAIL SALES'!$Q$10:$Q$7501,'FILL RATE MANDATORY STOCK'!BK72,'DETAIL SALES'!$AB$10:$AB$7501,"No",'DETAIL SALES'!$C$10:$C$7501,"2")</f>
        <v>0</v>
      </c>
      <c r="BQ72" s="149">
        <f>COUNTIFS('DETAIL SALES'!$Q$10:$Q$7501,'FILL RATE MANDATORY STOCK'!BK72,'DETAIL SALES'!$AB$10:$AB$7501,"Full",'DETAIL SALES'!$C$10:$C$7501,"3")</f>
        <v>0</v>
      </c>
      <c r="BR72" s="149">
        <f>COUNTIFS('DETAIL SALES'!$Q$10:$Q$7501,'FILL RATE MANDATORY STOCK'!BK72,'DETAIL SALES'!$AB$10:$AB$7501,"No",'DETAIL SALES'!$C$10:$C$7501,"3")</f>
        <v>0</v>
      </c>
      <c r="BS72" s="149">
        <f>COUNTIFS('DETAIL SALES'!$Q$10:$Q$7501,'FILL RATE MANDATORY STOCK'!BK72,'DETAIL SALES'!$AB$10:$AB$7501,"Full",'DETAIL SALES'!$C$10:$C$7501,"4")</f>
        <v>0</v>
      </c>
      <c r="BT72" s="149">
        <f>COUNTIFS('DETAIL SALES'!$Q$10:$Q$7501,'FILL RATE MANDATORY STOCK'!BK72,'DETAIL SALES'!$AB$10:$AB$7501,"No",'DETAIL SALES'!$C$10:$C$7501,"4")</f>
        <v>0</v>
      </c>
      <c r="BU72" s="149">
        <f>COUNTIFS('DETAIL SALES'!$Q$10:$Q$7501,'FILL RATE MANDATORY STOCK'!BK72,'DETAIL SALES'!$AB$10:$AB$7501,"Full",'DETAIL SALES'!$C$10:$C$7501,"5")</f>
        <v>0</v>
      </c>
      <c r="BV72" s="149">
        <f>COUNTIFS('DETAIL SALES'!$Q$10:$Q$7501,'FILL RATE MANDATORY STOCK'!BK72,'DETAIL SALES'!$AB$10:$AB$7501,"No",'DETAIL SALES'!$C$10:$C$7501,"5")</f>
        <v>0</v>
      </c>
      <c r="BW72" s="149">
        <f>COUNTIFS('DETAIL SALES'!$Q$10:$Q$7501,'FILL RATE MANDATORY STOCK'!BK72,'DETAIL SALES'!$AB$10:$AB$7501,"Full",'DETAIL SALES'!$C$10:$C$7501,"6")</f>
        <v>0</v>
      </c>
      <c r="BX72" s="149">
        <f>COUNTIFS('DETAIL SALES'!$Q$10:$Q$7501,'FILL RATE MANDATORY STOCK'!BK72,'DETAIL SALES'!$AB$10:$AB$7501,"No",'DETAIL SALES'!$C$10:$C$7501,"6")</f>
        <v>0</v>
      </c>
      <c r="BY72" s="316">
        <f>COUNTIFS('DETAIL SALES'!$Q$10:$Q$7501,'FILL RATE MANDATORY STOCK'!BK72,'DETAIL SALES'!$AB$10:$AB$7501,"Full",'DETAIL SALES'!$C$10:$C$7501,"7")</f>
        <v>0</v>
      </c>
      <c r="BZ72" s="316">
        <f>COUNTIFS('DETAIL SALES'!$Q$10:$Q$7501,'FILL RATE MANDATORY STOCK'!BK72,'DETAIL SALES'!$AB$10:$AB$7501,"No",'DETAIL SALES'!$C$10:$C$7501,"7")</f>
        <v>0</v>
      </c>
      <c r="CA72" s="149">
        <f>COUNTIFS('DETAIL SALES'!$Q$10:$Q$7501,'FILL RATE MANDATORY STOCK'!BK72,'DETAIL SALES'!$AB$10:$AB$7501,"Full",'DETAIL SALES'!$C$10:$C$7501,"8")</f>
        <v>0</v>
      </c>
      <c r="CB72" s="149">
        <f>COUNTIFS('DETAIL SALES'!$Q$10:$Q$7501,'FILL RATE MANDATORY STOCK'!BK72,'DETAIL SALES'!$AB$10:$AB$7501,"No",'DETAIL SALES'!$C$10:$C$7501,"8")</f>
        <v>0</v>
      </c>
      <c r="CC72" s="149">
        <f>COUNTIFS('DETAIL SALES'!$Q$10:$Q$7501,'FILL RATE MANDATORY STOCK'!BK72,'DETAIL SALES'!$AB$10:$AB$7501,"Full",'DETAIL SALES'!$C$10:$C$7501,"9")</f>
        <v>0</v>
      </c>
      <c r="CD72" s="149">
        <f>COUNTIFS('DETAIL SALES'!$Q$10:$Q$7501,'FILL RATE MANDATORY STOCK'!BK72,'DETAIL SALES'!$AB$10:$AB$7501,"No",'DETAIL SALES'!$C$10:$C$7501,"9")</f>
        <v>0</v>
      </c>
      <c r="CE72" s="149">
        <f>COUNTIFS('DETAIL SALES'!$Q$10:$Q$7501,'FILL RATE MANDATORY STOCK'!BK72,'DETAIL SALES'!$AB$10:$AB$7501,"Full",'DETAIL SALES'!$C$10:$C$7501,"10")</f>
        <v>0</v>
      </c>
      <c r="CF72" s="149">
        <f>COUNTIFS('DETAIL SALES'!$Q$10:$Q$7501,'FILL RATE MANDATORY STOCK'!BK72,'DETAIL SALES'!$AB$10:$AB$7501,"No",'DETAIL SALES'!$C$10:$C$7501,"10")</f>
        <v>0</v>
      </c>
      <c r="CG72" s="149">
        <f>COUNTIFS('DETAIL SALES'!$Q$10:$Q$7501,'FILL RATE MANDATORY STOCK'!BK72,'DETAIL SALES'!$AB$10:$AB$7501,"Full",'DETAIL SALES'!$C$10:$C$7501,"11")</f>
        <v>0</v>
      </c>
      <c r="CH72" s="149">
        <f>COUNTIFS('DETAIL SALES'!$Q$10:$Q$7501,'FILL RATE MANDATORY STOCK'!BK72,'DETAIL SALES'!$AB$10:$AB$7501,"No",'DETAIL SALES'!$C$10:$C$7501,"11")</f>
        <v>0</v>
      </c>
      <c r="CI72" s="149">
        <f>COUNTIFS('DETAIL SALES'!$Q$10:$Q$7501,'FILL RATE MANDATORY STOCK'!BK72,'DETAIL SALES'!$AB$10:$AB$7501,"Full",'DETAIL SALES'!$C$10:$C$7501,"12")</f>
        <v>0</v>
      </c>
      <c r="CJ72" s="149">
        <f>COUNTIFS('DETAIL SALES'!$Q$10:$Q$7501,'FILL RATE MANDATORY STOCK'!BK72,'DETAIL SALES'!$AB$10:$AB$7501,"No",'DETAIL SALES'!$C$10:$C$7501,"12")</f>
        <v>0</v>
      </c>
      <c r="CK72" s="149">
        <f>COUNTIFS('DETAIL SALES'!$Q$10:$Q$7501,'FILL RATE MANDATORY STOCK'!BK72,'DETAIL SALES'!$AB$10:$AB$7501,"Full",'DETAIL SALES'!$C$10:$C$7501,"13")</f>
        <v>0</v>
      </c>
      <c r="CL72" s="149">
        <f>COUNTIFS('DETAIL SALES'!$Q$10:$Q$7501,'FILL RATE MANDATORY STOCK'!BK72,'DETAIL SALES'!$AB$10:$AB$7501,"No",'DETAIL SALES'!$C$10:$C$7501,"13")</f>
        <v>0</v>
      </c>
      <c r="CM72" s="316">
        <f>COUNTIFS('DETAIL SALES'!$Q$10:$Q$7501,'FILL RATE MANDATORY STOCK'!BK72,'DETAIL SALES'!$AB$10:$AB$7501,"Full",'DETAIL SALES'!$C$10:$C$7501,"14")</f>
        <v>0</v>
      </c>
      <c r="CN72" s="316">
        <f>COUNTIFS('DETAIL SALES'!$Q$10:$Q$7501,'FILL RATE MANDATORY STOCK'!BK72,'DETAIL SALES'!$AB$10:$AB$7501,"No",'DETAIL SALES'!$C$10:$C$7501,"14")</f>
        <v>0</v>
      </c>
      <c r="CO72" s="149">
        <f>COUNTIFS('DETAIL SALES'!$Q$10:$Q$7501,'FILL RATE MANDATORY STOCK'!BK72,'DETAIL SALES'!$AB$10:$AB$7501,"Full",'DETAIL SALES'!$C$10:$C$7501,"15")</f>
        <v>0</v>
      </c>
      <c r="CP72" s="149">
        <f>COUNTIFS('DETAIL SALES'!$Q$10:$Q$7501,'FILL RATE MANDATORY STOCK'!BK72,'DETAIL SALES'!$AB$10:$AB$7501,"No",'DETAIL SALES'!$C$10:$C$7501,"15")</f>
        <v>0</v>
      </c>
      <c r="CQ72" s="149">
        <f>COUNTIFS('DETAIL SALES'!$Q$10:$Q$7501,'FILL RATE MANDATORY STOCK'!BK72,'DETAIL SALES'!$AB$10:$AB$7501,"Full",'DETAIL SALES'!$C$10:$C$7501,"16")</f>
        <v>0</v>
      </c>
      <c r="CR72" s="149">
        <f>COUNTIFS('DETAIL SALES'!$Q$10:$Q$7501,'FILL RATE MANDATORY STOCK'!BK72,'DETAIL SALES'!$AB$10:$AB$7501,"No",'DETAIL SALES'!$C$10:$C$7501,"16")</f>
        <v>0</v>
      </c>
      <c r="CS72" s="149">
        <f>COUNTIFS('DETAIL SALES'!$Q$10:$Q$7501,'FILL RATE MANDATORY STOCK'!BK72,'DETAIL SALES'!$AB$10:$AB$7501,"Full",'DETAIL SALES'!$C$10:$C$7501,"17")</f>
        <v>0</v>
      </c>
      <c r="CT72" s="149">
        <f>COUNTIFS('DETAIL SALES'!$Q$10:$Q$7501,'FILL RATE MANDATORY STOCK'!BK72,'DETAIL SALES'!$AB$10:$AB$7501,"No",'DETAIL SALES'!$C$10:$C$7501,"17")</f>
        <v>0</v>
      </c>
      <c r="CU72" s="149">
        <f>COUNTIFS('DETAIL SALES'!$Q$10:$Q$7501,'FILL RATE MANDATORY STOCK'!BK72,'DETAIL SALES'!$AB$10:$AB$7501,"Full",'DETAIL SALES'!$C$10:$C$7501,"18")</f>
        <v>0</v>
      </c>
      <c r="CV72" s="149">
        <f>COUNTIFS('DETAIL SALES'!$Q$10:$Q$7501,'FILL RATE MANDATORY STOCK'!BK72,'DETAIL SALES'!$AB$10:$AB$7501,"No",'DETAIL SALES'!$C$10:$C$7501,"18")</f>
        <v>0</v>
      </c>
      <c r="CW72" s="149">
        <f>COUNTIFS('DETAIL SALES'!$Q$10:$Q$7501,'FILL RATE MANDATORY STOCK'!BK72,'DETAIL SALES'!$AB$10:$AB$7501,"Full",'DETAIL SALES'!$C$10:$C$7501,"19")</f>
        <v>0</v>
      </c>
      <c r="CX72" s="149">
        <f>COUNTIFS('DETAIL SALES'!$Q$10:$Q$7501,'FILL RATE MANDATORY STOCK'!BK72,'DETAIL SALES'!$AB$10:$AB$7501,"No",'DETAIL SALES'!$C$10:$C$7501,"19")</f>
        <v>0</v>
      </c>
      <c r="CY72" s="149">
        <f>COUNTIFS('DETAIL SALES'!$Q$10:$Q$7501,'FILL RATE MANDATORY STOCK'!BK72,'DETAIL SALES'!$AB$10:$AB$7501,"Full",'DETAIL SALES'!$C$10:$C$7501,"20")</f>
        <v>0</v>
      </c>
      <c r="CZ72" s="149">
        <f>COUNTIFS('DETAIL SALES'!$Q$10:$Q$7501,'FILL RATE MANDATORY STOCK'!BK72,'DETAIL SALES'!$AB$10:$AB$7501,"No",'DETAIL SALES'!$C$10:$C$7501,"20")</f>
        <v>0</v>
      </c>
      <c r="DA72" s="316">
        <f>COUNTIFS('DETAIL SALES'!$Q$10:$Q$7501,'FILL RATE MANDATORY STOCK'!BK72,'DETAIL SALES'!$AB$10:$AB$7501,"Full",'DETAIL SALES'!$C$10:$C$7501,"21")</f>
        <v>0</v>
      </c>
      <c r="DB72" s="316">
        <f>COUNTIFS('DETAIL SALES'!$Q$10:$Q$7501,'FILL RATE MANDATORY STOCK'!BK72,'DETAIL SALES'!$AB$10:$AB$7501,"No",'DETAIL SALES'!$C$10:$C$7501,"21")</f>
        <v>0</v>
      </c>
      <c r="DC72" s="149">
        <f>COUNTIFS('DETAIL SALES'!$Q$10:$Q$7501,'FILL RATE MANDATORY STOCK'!BK72,'DETAIL SALES'!$AB$10:$AB$7501,"Full",'DETAIL SALES'!$C$10:$C$7501,"22")</f>
        <v>0</v>
      </c>
      <c r="DD72" s="149">
        <f>COUNTIFS('DETAIL SALES'!$Q$10:$Q$7501,'FILL RATE MANDATORY STOCK'!BK72,'DETAIL SALES'!$AB$10:$AB$7501,"No",'DETAIL SALES'!$C$10:$C$7501,"22")</f>
        <v>0</v>
      </c>
      <c r="DE72" s="149">
        <f>COUNTIFS('DETAIL SALES'!$Q$10:$Q$7501,'FILL RATE MANDATORY STOCK'!BK72,'DETAIL SALES'!$AB$10:$AB$7501,"Full",'DETAIL SALES'!$C$10:$C$7501,"23")</f>
        <v>0</v>
      </c>
      <c r="DF72" s="149">
        <f>COUNTIFS('DETAIL SALES'!$Q$10:$Q$7501,'FILL RATE MANDATORY STOCK'!BK72,'DETAIL SALES'!$AB$10:$AB$7501,"No",'DETAIL SALES'!$C$10:$C$7501,"23")</f>
        <v>0</v>
      </c>
      <c r="DG72" s="149">
        <f>COUNTIFS('DETAIL SALES'!$Q$10:$Q$7501,'FILL RATE MANDATORY STOCK'!BK72,'DETAIL SALES'!$AB$10:$AB$7501,"Full",'DETAIL SALES'!$C$10:$C$7501,"24")</f>
        <v>0</v>
      </c>
      <c r="DH72" s="149">
        <f>COUNTIFS('DETAIL SALES'!$Q$10:$Q$7501,'FILL RATE MANDATORY STOCK'!BK72,'DETAIL SALES'!$AB$10:$AB$7501,"No",'DETAIL SALES'!$C$10:$C$7501,"24")</f>
        <v>0</v>
      </c>
      <c r="DI72" s="149">
        <f>COUNTIFS('DETAIL SALES'!$Q$10:$Q$7501,'FILL RATE MANDATORY STOCK'!BK72,'DETAIL SALES'!$AB$10:$AB$7501,"Full",'DETAIL SALES'!$C$10:$C$7501,"25")</f>
        <v>0</v>
      </c>
      <c r="DJ72" s="149">
        <f>COUNTIFS('DETAIL SALES'!$Q$10:$Q$7501,'FILL RATE MANDATORY STOCK'!BK72,'DETAIL SALES'!$AB$10:$AB$7501,"No",'DETAIL SALES'!$C$10:$C$7501,"25")</f>
        <v>0</v>
      </c>
      <c r="DK72" s="149">
        <f>COUNTIFS('DETAIL SALES'!$Q$10:$Q$7501,'FILL RATE MANDATORY STOCK'!BK72,'DETAIL SALES'!$AB$10:$AB$7501,"Full",'DETAIL SALES'!$C$10:$C$7501,"26")</f>
        <v>0</v>
      </c>
      <c r="DL72" s="149">
        <f>COUNTIFS('DETAIL SALES'!$Q$10:$Q$7501,'FILL RATE MANDATORY STOCK'!BK72,'DETAIL SALES'!$AB$10:$AB$7501,"No",'DETAIL SALES'!$C$10:$C$7501,"26")</f>
        <v>0</v>
      </c>
      <c r="DM72" s="149">
        <f>COUNTIFS('DETAIL SALES'!$Q$10:$Q$7501,'FILL RATE MANDATORY STOCK'!BK72,'DETAIL SALES'!$AB$10:$AB$7501,"Full",'DETAIL SALES'!$C$10:$C$7501,"27")</f>
        <v>0</v>
      </c>
      <c r="DN72" s="149">
        <f>COUNTIFS('DETAIL SALES'!$Q$10:$Q$7501,'FILL RATE MANDATORY STOCK'!BK72,'DETAIL SALES'!$AB$10:$AB$7501,"No",'DETAIL SALES'!$C$10:$C$7501,"27")</f>
        <v>0</v>
      </c>
      <c r="DO72" s="316">
        <f>COUNTIFS('DETAIL SALES'!$Q$10:$Q$7501,'FILL RATE MANDATORY STOCK'!BK72,'DETAIL SALES'!$AB$10:$AB$7501,"Full",'DETAIL SALES'!$C$10:$C$7501,"28")</f>
        <v>0</v>
      </c>
      <c r="DP72" s="316">
        <f>COUNTIFS('DETAIL SALES'!$Q$10:$Q$7501,'FILL RATE MANDATORY STOCK'!BK72,'DETAIL SALES'!$AB$10:$AB$7501,"No",'DETAIL SALES'!$C$10:$C$7501,"28")</f>
        <v>0</v>
      </c>
      <c r="DQ72" s="149">
        <f>COUNTIFS('DETAIL SALES'!$Q$10:$Q$7501,'FILL RATE MANDATORY STOCK'!BK72,'DETAIL SALES'!$AB$10:$AB$7501,"Full",'DETAIL SALES'!$C$10:$C$7501,"29")</f>
        <v>0</v>
      </c>
      <c r="DR72" s="149">
        <f>COUNTIFS('DETAIL SALES'!$Q$10:$Q$7501,'FILL RATE MANDATORY STOCK'!BK72,'DETAIL SALES'!$AB$10:$AB$7501,"No",'DETAIL SALES'!$C$10:$C$7501,"29")</f>
        <v>0</v>
      </c>
      <c r="DS72" s="149">
        <f>COUNTIFS('DETAIL SALES'!$Q$10:$Q$7501,'FILL RATE MANDATORY STOCK'!BK72,'DETAIL SALES'!$AB$10:$AB$7501,"Full",'DETAIL SALES'!$C$10:$C$7501,"30")</f>
        <v>0</v>
      </c>
      <c r="DT72" s="149">
        <f>COUNTIFS('DETAIL SALES'!$Q$10:$Q$7501,'FILL RATE MANDATORY STOCK'!BK72,'DETAIL SALES'!$AB$10:$AB$7501,"No",'DETAIL SALES'!$C$10:$C$7501,"30")</f>
        <v>0</v>
      </c>
      <c r="DU72" s="149">
        <f>COUNTIFS('DETAIL SALES'!$Q$10:$Q$7501,'FILL RATE MANDATORY STOCK'!\,'DETAIL SALES'!$AB$10:$AB$7501,"Full",'DETAIL SALES'!$C$10:$C$7501,"31")</f>
        <v>0</v>
      </c>
      <c r="DV72" s="153">
        <f>COUNTIFS('DETAIL SALES'!$Q$10:$Q$7501,'FILL RATE MANDATORY STOCK'!BK72,'DETAIL SALES'!$AB$10:$AB$7501,"No",'DETAIL SALES'!$C$10:$C$7501,"31")</f>
        <v>0</v>
      </c>
      <c r="DW72" s="271">
        <f t="shared" si="17"/>
        <v>0</v>
      </c>
      <c r="DX72" s="150">
        <f t="shared" si="17"/>
        <v>0</v>
      </c>
      <c r="DY72" s="150">
        <f t="shared" si="18"/>
        <v>0</v>
      </c>
      <c r="DZ72" s="272" t="e">
        <f t="shared" si="19"/>
        <v>#DIV/0!</v>
      </c>
    </row>
    <row r="73" spans="1:130" s="141" customFormat="1">
      <c r="A73" s="134">
        <v>64</v>
      </c>
      <c r="B73" s="286"/>
      <c r="C73" s="146">
        <f t="shared" si="8"/>
        <v>0</v>
      </c>
      <c r="D73" s="146">
        <f t="shared" si="9"/>
        <v>1</v>
      </c>
      <c r="E73" s="146">
        <f t="shared" si="10"/>
        <v>1900</v>
      </c>
      <c r="F73" s="287"/>
      <c r="G73" s="287"/>
      <c r="H73" s="287"/>
      <c r="I73" s="288"/>
      <c r="J73" s="287"/>
      <c r="K73" s="288"/>
      <c r="L73" s="134"/>
      <c r="M73" s="133"/>
      <c r="N73" s="288"/>
      <c r="O73" s="134"/>
      <c r="P73" s="166"/>
      <c r="Q73" s="289"/>
      <c r="R73" s="165"/>
      <c r="S73" s="290"/>
      <c r="T73" s="290"/>
      <c r="U73" s="290"/>
      <c r="V73" s="290"/>
      <c r="W73" s="166"/>
      <c r="X73" s="87"/>
      <c r="Y73" s="418">
        <f t="shared" si="11"/>
        <v>0</v>
      </c>
      <c r="Z73" s="291">
        <f t="shared" si="12"/>
        <v>0</v>
      </c>
      <c r="AA73" s="163"/>
      <c r="AB73" s="177" t="str">
        <f t="shared" si="13"/>
        <v/>
      </c>
      <c r="AC73" s="283" t="str">
        <f t="shared" si="14"/>
        <v/>
      </c>
      <c r="AD73" s="283" t="str">
        <f t="shared" si="15"/>
        <v/>
      </c>
      <c r="AE73" s="163"/>
      <c r="AF73" s="162"/>
      <c r="AP73" s="390">
        <v>8</v>
      </c>
      <c r="AQ73" s="386"/>
      <c r="AR73" s="386"/>
      <c r="AS73" s="386"/>
      <c r="AT73" s="386"/>
      <c r="AU73" s="386"/>
      <c r="AV73" s="386"/>
      <c r="AW73" s="386"/>
      <c r="BD73" s="784"/>
      <c r="BE73" s="100">
        <f t="shared" si="35"/>
        <v>58</v>
      </c>
      <c r="BF73" s="100" t="s">
        <v>344</v>
      </c>
      <c r="BG73" s="100" t="s">
        <v>345</v>
      </c>
      <c r="BH73" s="149" t="s">
        <v>105</v>
      </c>
      <c r="BI73" s="169" t="e">
        <f>VLOOKUP(BH73,#REF!,8,FALSE)</f>
        <v>#REF!</v>
      </c>
      <c r="BJ73" s="224">
        <v>60000</v>
      </c>
      <c r="BK73" s="153">
        <v>12</v>
      </c>
      <c r="BL73" s="153">
        <v>190.66666666666666</v>
      </c>
      <c r="BM73" s="594">
        <f>COUNTIFS('DETAIL SALES'!$Q$10:$Q$7501,'FILL RATE MANDATORY STOCK'!BK73,'DETAIL SALES'!$AB$10:$AB$7501,"Full",'DETAIL SALES'!$C$10:$C$7501,"1")</f>
        <v>0</v>
      </c>
      <c r="BN73" s="149">
        <f>COUNTIFS('DETAIL SALES'!$Q$10:$Q$7501,'FILL RATE MANDATORY STOCK'!BK73,'DETAIL SALES'!$AB$10:$AB$7501,"No",'DETAIL SALES'!$C$10:$C$7501,"1")</f>
        <v>0</v>
      </c>
      <c r="BO73" s="149">
        <f>COUNTIFS('DETAIL SALES'!$Q$10:$Q$7501,'FILL RATE MANDATORY STOCK'!BK73,'DETAIL SALES'!$AB$10:$AB$7501,"Full",'DETAIL SALES'!$C$10:$C$7501,"2")</f>
        <v>0</v>
      </c>
      <c r="BP73" s="149">
        <f>COUNTIFS('DETAIL SALES'!$Q$10:$Q$7501,'FILL RATE MANDATORY STOCK'!BK73,'DETAIL SALES'!$AB$10:$AB$7501,"No",'DETAIL SALES'!$C$10:$C$7501,"2")</f>
        <v>0</v>
      </c>
      <c r="BQ73" s="149">
        <f>COUNTIFS('DETAIL SALES'!$Q$10:$Q$7501,'FILL RATE MANDATORY STOCK'!BK73,'DETAIL SALES'!$AB$10:$AB$7501,"Full",'DETAIL SALES'!$C$10:$C$7501,"3")</f>
        <v>0</v>
      </c>
      <c r="BR73" s="149">
        <f>COUNTIFS('DETAIL SALES'!$Q$10:$Q$7501,'FILL RATE MANDATORY STOCK'!BK73,'DETAIL SALES'!$AB$10:$AB$7501,"No",'DETAIL SALES'!$C$10:$C$7501,"3")</f>
        <v>0</v>
      </c>
      <c r="BS73" s="149">
        <f>COUNTIFS('DETAIL SALES'!$Q$10:$Q$7501,'FILL RATE MANDATORY STOCK'!BK73,'DETAIL SALES'!$AB$10:$AB$7501,"Full",'DETAIL SALES'!$C$10:$C$7501,"4")</f>
        <v>0</v>
      </c>
      <c r="BT73" s="149">
        <f>COUNTIFS('DETAIL SALES'!$Q$10:$Q$7501,'FILL RATE MANDATORY STOCK'!BK73,'DETAIL SALES'!$AB$10:$AB$7501,"No",'DETAIL SALES'!$C$10:$C$7501,"4")</f>
        <v>0</v>
      </c>
      <c r="BU73" s="149">
        <f>COUNTIFS('DETAIL SALES'!$Q$10:$Q$7501,'FILL RATE MANDATORY STOCK'!BK73,'DETAIL SALES'!$AB$10:$AB$7501,"Full",'DETAIL SALES'!$C$10:$C$7501,"5")</f>
        <v>0</v>
      </c>
      <c r="BV73" s="149">
        <f>COUNTIFS('DETAIL SALES'!$Q$10:$Q$7501,'FILL RATE MANDATORY STOCK'!BK73,'DETAIL SALES'!$AB$10:$AB$7501,"No",'DETAIL SALES'!$C$10:$C$7501,"5")</f>
        <v>0</v>
      </c>
      <c r="BW73" s="149">
        <f>COUNTIFS('DETAIL SALES'!$Q$10:$Q$7501,'FILL RATE MANDATORY STOCK'!BK73,'DETAIL SALES'!$AB$10:$AB$7501,"Full",'DETAIL SALES'!$C$10:$C$7501,"6")</f>
        <v>0</v>
      </c>
      <c r="BX73" s="149">
        <f>COUNTIFS('DETAIL SALES'!$Q$10:$Q$7501,'FILL RATE MANDATORY STOCK'!BK73,'DETAIL SALES'!$AB$10:$AB$7501,"No",'DETAIL SALES'!$C$10:$C$7501,"6")</f>
        <v>0</v>
      </c>
      <c r="BY73" s="316">
        <f>COUNTIFS('DETAIL SALES'!$Q$10:$Q$7501,'FILL RATE MANDATORY STOCK'!BK73,'DETAIL SALES'!$AB$10:$AB$7501,"Full",'DETAIL SALES'!$C$10:$C$7501,"7")</f>
        <v>0</v>
      </c>
      <c r="BZ73" s="316">
        <f>COUNTIFS('DETAIL SALES'!$Q$10:$Q$7501,'FILL RATE MANDATORY STOCK'!BK73,'DETAIL SALES'!$AB$10:$AB$7501,"No",'DETAIL SALES'!$C$10:$C$7501,"7")</f>
        <v>0</v>
      </c>
      <c r="CA73" s="149">
        <f>COUNTIFS('DETAIL SALES'!$Q$10:$Q$7501,'FILL RATE MANDATORY STOCK'!BK73,'DETAIL SALES'!$AB$10:$AB$7501,"Full",'DETAIL SALES'!$C$10:$C$7501,"8")</f>
        <v>0</v>
      </c>
      <c r="CB73" s="149">
        <f>COUNTIFS('DETAIL SALES'!$Q$10:$Q$7501,'FILL RATE MANDATORY STOCK'!BK73,'DETAIL SALES'!$AB$10:$AB$7501,"No",'DETAIL SALES'!$C$10:$C$7501,"8")</f>
        <v>0</v>
      </c>
      <c r="CC73" s="149">
        <f>COUNTIFS('DETAIL SALES'!$Q$10:$Q$7501,'FILL RATE MANDATORY STOCK'!BK73,'DETAIL SALES'!$AB$10:$AB$7501,"Full",'DETAIL SALES'!$C$10:$C$7501,"9")</f>
        <v>0</v>
      </c>
      <c r="CD73" s="149">
        <f>COUNTIFS('DETAIL SALES'!$Q$10:$Q$7501,'FILL RATE MANDATORY STOCK'!BK73,'DETAIL SALES'!$AB$10:$AB$7501,"No",'DETAIL SALES'!$C$10:$C$7501,"9")</f>
        <v>0</v>
      </c>
      <c r="CE73" s="149">
        <f>COUNTIFS('DETAIL SALES'!$Q$10:$Q$7501,'FILL RATE MANDATORY STOCK'!BK73,'DETAIL SALES'!$AB$10:$AB$7501,"Full",'DETAIL SALES'!$C$10:$C$7501,"10")</f>
        <v>0</v>
      </c>
      <c r="CF73" s="149">
        <f>COUNTIFS('DETAIL SALES'!$Q$10:$Q$7501,'FILL RATE MANDATORY STOCK'!BK73,'DETAIL SALES'!$AB$10:$AB$7501,"No",'DETAIL SALES'!$C$10:$C$7501,"10")</f>
        <v>0</v>
      </c>
      <c r="CG73" s="149">
        <f>COUNTIFS('DETAIL SALES'!$Q$10:$Q$7501,'FILL RATE MANDATORY STOCK'!BK73,'DETAIL SALES'!$AB$10:$AB$7501,"Full",'DETAIL SALES'!$C$10:$C$7501,"11")</f>
        <v>0</v>
      </c>
      <c r="CH73" s="149">
        <f>COUNTIFS('DETAIL SALES'!$Q$10:$Q$7501,'FILL RATE MANDATORY STOCK'!BK73,'DETAIL SALES'!$AB$10:$AB$7501,"No",'DETAIL SALES'!$C$10:$C$7501,"11")</f>
        <v>0</v>
      </c>
      <c r="CI73" s="149">
        <f>COUNTIFS('DETAIL SALES'!$Q$10:$Q$7501,'FILL RATE MANDATORY STOCK'!BK73,'DETAIL SALES'!$AB$10:$AB$7501,"Full",'DETAIL SALES'!$C$10:$C$7501,"12")</f>
        <v>0</v>
      </c>
      <c r="CJ73" s="149">
        <f>COUNTIFS('DETAIL SALES'!$Q$10:$Q$7501,'FILL RATE MANDATORY STOCK'!BK73,'DETAIL SALES'!$AB$10:$AB$7501,"No",'DETAIL SALES'!$C$10:$C$7501,"12")</f>
        <v>0</v>
      </c>
      <c r="CK73" s="149">
        <f>COUNTIFS('DETAIL SALES'!$Q$10:$Q$7501,'FILL RATE MANDATORY STOCK'!BK73,'DETAIL SALES'!$AB$10:$AB$7501,"Full",'DETAIL SALES'!$C$10:$C$7501,"13")</f>
        <v>0</v>
      </c>
      <c r="CL73" s="149">
        <f>COUNTIFS('DETAIL SALES'!$Q$10:$Q$7501,'FILL RATE MANDATORY STOCK'!BK73,'DETAIL SALES'!$AB$10:$AB$7501,"No",'DETAIL SALES'!$C$10:$C$7501,"13")</f>
        <v>0</v>
      </c>
      <c r="CM73" s="316">
        <f>COUNTIFS('DETAIL SALES'!$Q$10:$Q$7501,'FILL RATE MANDATORY STOCK'!BK73,'DETAIL SALES'!$AB$10:$AB$7501,"Full",'DETAIL SALES'!$C$10:$C$7501,"14")</f>
        <v>0</v>
      </c>
      <c r="CN73" s="316">
        <f>COUNTIFS('DETAIL SALES'!$Q$10:$Q$7501,'FILL RATE MANDATORY STOCK'!BK73,'DETAIL SALES'!$AB$10:$AB$7501,"No",'DETAIL SALES'!$C$10:$C$7501,"14")</f>
        <v>0</v>
      </c>
      <c r="CO73" s="149">
        <f>COUNTIFS('DETAIL SALES'!$Q$10:$Q$7501,'FILL RATE MANDATORY STOCK'!BK73,'DETAIL SALES'!$AB$10:$AB$7501,"Full",'DETAIL SALES'!$C$10:$C$7501,"15")</f>
        <v>0</v>
      </c>
      <c r="CP73" s="149">
        <f>COUNTIFS('DETAIL SALES'!$Q$10:$Q$7501,'FILL RATE MANDATORY STOCK'!BK73,'DETAIL SALES'!$AB$10:$AB$7501,"No",'DETAIL SALES'!$C$10:$C$7501,"15")</f>
        <v>0</v>
      </c>
      <c r="CQ73" s="149">
        <f>COUNTIFS('DETAIL SALES'!$Q$10:$Q$7501,'FILL RATE MANDATORY STOCK'!BK73,'DETAIL SALES'!$AB$10:$AB$7501,"Full",'DETAIL SALES'!$C$10:$C$7501,"16")</f>
        <v>0</v>
      </c>
      <c r="CR73" s="149">
        <f>COUNTIFS('DETAIL SALES'!$Q$10:$Q$7501,'FILL RATE MANDATORY STOCK'!BK73,'DETAIL SALES'!$AB$10:$AB$7501,"No",'DETAIL SALES'!$C$10:$C$7501,"16")</f>
        <v>0</v>
      </c>
      <c r="CS73" s="149">
        <f>COUNTIFS('DETAIL SALES'!$Q$10:$Q$7501,'FILL RATE MANDATORY STOCK'!BK73,'DETAIL SALES'!$AB$10:$AB$7501,"Full",'DETAIL SALES'!$C$10:$C$7501,"17")</f>
        <v>0</v>
      </c>
      <c r="CT73" s="149">
        <f>COUNTIFS('DETAIL SALES'!$Q$10:$Q$7501,'FILL RATE MANDATORY STOCK'!BK73,'DETAIL SALES'!$AB$10:$AB$7501,"No",'DETAIL SALES'!$C$10:$C$7501,"17")</f>
        <v>0</v>
      </c>
      <c r="CU73" s="149">
        <f>COUNTIFS('DETAIL SALES'!$Q$10:$Q$7501,'FILL RATE MANDATORY STOCK'!BK73,'DETAIL SALES'!$AB$10:$AB$7501,"Full",'DETAIL SALES'!$C$10:$C$7501,"18")</f>
        <v>0</v>
      </c>
      <c r="CV73" s="149">
        <f>COUNTIFS('DETAIL SALES'!$Q$10:$Q$7501,'FILL RATE MANDATORY STOCK'!BK73,'DETAIL SALES'!$AB$10:$AB$7501,"No",'DETAIL SALES'!$C$10:$C$7501,"18")</f>
        <v>0</v>
      </c>
      <c r="CW73" s="149">
        <f>COUNTIFS('DETAIL SALES'!$Q$10:$Q$7501,'FILL RATE MANDATORY STOCK'!BK73,'DETAIL SALES'!$AB$10:$AB$7501,"Full",'DETAIL SALES'!$C$10:$C$7501,"19")</f>
        <v>0</v>
      </c>
      <c r="CX73" s="149">
        <f>COUNTIFS('DETAIL SALES'!$Q$10:$Q$7501,'FILL RATE MANDATORY STOCK'!BK73,'DETAIL SALES'!$AB$10:$AB$7501,"No",'DETAIL SALES'!$C$10:$C$7501,"19")</f>
        <v>0</v>
      </c>
      <c r="CY73" s="149">
        <f>COUNTIFS('DETAIL SALES'!$Q$10:$Q$7501,'FILL RATE MANDATORY STOCK'!BK73,'DETAIL SALES'!$AB$10:$AB$7501,"Full",'DETAIL SALES'!$C$10:$C$7501,"20")</f>
        <v>0</v>
      </c>
      <c r="CZ73" s="149">
        <f>COUNTIFS('DETAIL SALES'!$Q$10:$Q$7501,'FILL RATE MANDATORY STOCK'!BK73,'DETAIL SALES'!$AB$10:$AB$7501,"No",'DETAIL SALES'!$C$10:$C$7501,"20")</f>
        <v>0</v>
      </c>
      <c r="DA73" s="316">
        <f>COUNTIFS('DETAIL SALES'!$Q$10:$Q$7501,'FILL RATE MANDATORY STOCK'!BK73,'DETAIL SALES'!$AB$10:$AB$7501,"Full",'DETAIL SALES'!$C$10:$C$7501,"21")</f>
        <v>0</v>
      </c>
      <c r="DB73" s="316">
        <f>COUNTIFS('DETAIL SALES'!$Q$10:$Q$7501,'FILL RATE MANDATORY STOCK'!BK73,'DETAIL SALES'!$AB$10:$AB$7501,"No",'DETAIL SALES'!$C$10:$C$7501,"21")</f>
        <v>0</v>
      </c>
      <c r="DC73" s="149">
        <f>COUNTIFS('DETAIL SALES'!$Q$10:$Q$7501,'FILL RATE MANDATORY STOCK'!BK73,'DETAIL SALES'!$AB$10:$AB$7501,"Full",'DETAIL SALES'!$C$10:$C$7501,"22")</f>
        <v>0</v>
      </c>
      <c r="DD73" s="149">
        <f>COUNTIFS('DETAIL SALES'!$Q$10:$Q$7501,'FILL RATE MANDATORY STOCK'!BK73,'DETAIL SALES'!$AB$10:$AB$7501,"No",'DETAIL SALES'!$C$10:$C$7501,"22")</f>
        <v>0</v>
      </c>
      <c r="DE73" s="149">
        <f>COUNTIFS('DETAIL SALES'!$Q$10:$Q$7501,'FILL RATE MANDATORY STOCK'!BK73,'DETAIL SALES'!$AB$10:$AB$7501,"Full",'DETAIL SALES'!$C$10:$C$7501,"23")</f>
        <v>0</v>
      </c>
      <c r="DF73" s="149">
        <f>COUNTIFS('DETAIL SALES'!$Q$10:$Q$7501,'FILL RATE MANDATORY STOCK'!BK73,'DETAIL SALES'!$AB$10:$AB$7501,"No",'DETAIL SALES'!$C$10:$C$7501,"23")</f>
        <v>0</v>
      </c>
      <c r="DG73" s="149">
        <f>COUNTIFS('DETAIL SALES'!$Q$10:$Q$7501,'FILL RATE MANDATORY STOCK'!BK73,'DETAIL SALES'!$AB$10:$AB$7501,"Full",'DETAIL SALES'!$C$10:$C$7501,"24")</f>
        <v>0</v>
      </c>
      <c r="DH73" s="149">
        <f>COUNTIFS('DETAIL SALES'!$Q$10:$Q$7501,'FILL RATE MANDATORY STOCK'!BK73,'DETAIL SALES'!$AB$10:$AB$7501,"No",'DETAIL SALES'!$C$10:$C$7501,"24")</f>
        <v>0</v>
      </c>
      <c r="DI73" s="149">
        <f>COUNTIFS('DETAIL SALES'!$Q$10:$Q$7501,'FILL RATE MANDATORY STOCK'!BK73,'DETAIL SALES'!$AB$10:$AB$7501,"Full",'DETAIL SALES'!$C$10:$C$7501,"25")</f>
        <v>0</v>
      </c>
      <c r="DJ73" s="149">
        <f>COUNTIFS('DETAIL SALES'!$Q$10:$Q$7501,'FILL RATE MANDATORY STOCK'!BK73,'DETAIL SALES'!$AB$10:$AB$7501,"No",'DETAIL SALES'!$C$10:$C$7501,"25")</f>
        <v>0</v>
      </c>
      <c r="DK73" s="149">
        <f>COUNTIFS('DETAIL SALES'!$Q$10:$Q$7501,'FILL RATE MANDATORY STOCK'!BK73,'DETAIL SALES'!$AB$10:$AB$7501,"Full",'DETAIL SALES'!$C$10:$C$7501,"26")</f>
        <v>0</v>
      </c>
      <c r="DL73" s="149">
        <f>COUNTIFS('DETAIL SALES'!$Q$10:$Q$7501,'FILL RATE MANDATORY STOCK'!BK73,'DETAIL SALES'!$AB$10:$AB$7501,"No",'DETAIL SALES'!$C$10:$C$7501,"26")</f>
        <v>0</v>
      </c>
      <c r="DM73" s="149">
        <f>COUNTIFS('DETAIL SALES'!$Q$10:$Q$7501,'FILL RATE MANDATORY STOCK'!BK73,'DETAIL SALES'!$AB$10:$AB$7501,"Full",'DETAIL SALES'!$C$10:$C$7501,"27")</f>
        <v>0</v>
      </c>
      <c r="DN73" s="149">
        <f>COUNTIFS('DETAIL SALES'!$Q$10:$Q$7501,'FILL RATE MANDATORY STOCK'!BK73,'DETAIL SALES'!$AB$10:$AB$7501,"No",'DETAIL SALES'!$C$10:$C$7501,"27")</f>
        <v>0</v>
      </c>
      <c r="DO73" s="316">
        <f>COUNTIFS('DETAIL SALES'!$Q$10:$Q$7501,'FILL RATE MANDATORY STOCK'!BK73,'DETAIL SALES'!$AB$10:$AB$7501,"Full",'DETAIL SALES'!$C$10:$C$7501,"28")</f>
        <v>0</v>
      </c>
      <c r="DP73" s="316">
        <f>COUNTIFS('DETAIL SALES'!$Q$10:$Q$7501,'FILL RATE MANDATORY STOCK'!BK73,'DETAIL SALES'!$AB$10:$AB$7501,"No",'DETAIL SALES'!$C$10:$C$7501,"28")</f>
        <v>0</v>
      </c>
      <c r="DQ73" s="149">
        <f>COUNTIFS('DETAIL SALES'!$Q$10:$Q$7501,'FILL RATE MANDATORY STOCK'!BK73,'DETAIL SALES'!$AB$10:$AB$7501,"Full",'DETAIL SALES'!$C$10:$C$7501,"29")</f>
        <v>0</v>
      </c>
      <c r="DR73" s="149">
        <f>COUNTIFS('DETAIL SALES'!$Q$10:$Q$7501,'FILL RATE MANDATORY STOCK'!BK73,'DETAIL SALES'!$AB$10:$AB$7501,"No",'DETAIL SALES'!$C$10:$C$7501,"29")</f>
        <v>0</v>
      </c>
      <c r="DS73" s="149">
        <f>COUNTIFS('DETAIL SALES'!$Q$10:$Q$7501,'FILL RATE MANDATORY STOCK'!BK73,'DETAIL SALES'!$AB$10:$AB$7501,"Full",'DETAIL SALES'!$C$10:$C$7501,"30")</f>
        <v>0</v>
      </c>
      <c r="DT73" s="149">
        <f>COUNTIFS('DETAIL SALES'!$Q$10:$Q$7501,'FILL RATE MANDATORY STOCK'!BK73,'DETAIL SALES'!$AB$10:$AB$7501,"No",'DETAIL SALES'!$C$10:$C$7501,"30")</f>
        <v>0</v>
      </c>
      <c r="DU73" s="149">
        <f>COUNTIFS('DETAIL SALES'!$Q$10:$Q$7501,'FILL RATE MANDATORY STOCK'!\,'DETAIL SALES'!$AB$10:$AB$7501,"Full",'DETAIL SALES'!$C$10:$C$7501,"31")</f>
        <v>0</v>
      </c>
      <c r="DV73" s="153">
        <f>COUNTIFS('DETAIL SALES'!$Q$10:$Q$7501,'FILL RATE MANDATORY STOCK'!BK73,'DETAIL SALES'!$AB$10:$AB$7501,"No",'DETAIL SALES'!$C$10:$C$7501,"31")</f>
        <v>0</v>
      </c>
      <c r="DW73" s="271">
        <f t="shared" si="17"/>
        <v>0</v>
      </c>
      <c r="DX73" s="150">
        <f t="shared" si="17"/>
        <v>0</v>
      </c>
      <c r="DY73" s="150">
        <f t="shared" si="18"/>
        <v>0</v>
      </c>
      <c r="DZ73" s="272" t="e">
        <f t="shared" si="19"/>
        <v>#DIV/0!</v>
      </c>
    </row>
    <row r="74" spans="1:130" s="141" customFormat="1">
      <c r="A74" s="134">
        <v>65</v>
      </c>
      <c r="B74" s="286"/>
      <c r="C74" s="146">
        <f t="shared" si="8"/>
        <v>0</v>
      </c>
      <c r="D74" s="146">
        <f t="shared" si="9"/>
        <v>1</v>
      </c>
      <c r="E74" s="146">
        <f t="shared" si="10"/>
        <v>1900</v>
      </c>
      <c r="F74" s="287"/>
      <c r="G74" s="287"/>
      <c r="H74" s="287"/>
      <c r="I74" s="288"/>
      <c r="J74" s="287"/>
      <c r="K74" s="288"/>
      <c r="L74" s="134"/>
      <c r="M74" s="133"/>
      <c r="N74" s="288"/>
      <c r="O74" s="134"/>
      <c r="P74" s="166"/>
      <c r="Q74" s="289"/>
      <c r="R74" s="165"/>
      <c r="S74" s="290"/>
      <c r="T74" s="290"/>
      <c r="U74" s="290"/>
      <c r="V74" s="290"/>
      <c r="W74" s="166"/>
      <c r="X74" s="87"/>
      <c r="Y74" s="418">
        <f t="shared" si="11"/>
        <v>0</v>
      </c>
      <c r="Z74" s="291">
        <f t="shared" si="12"/>
        <v>0</v>
      </c>
      <c r="AA74" s="163"/>
      <c r="AB74" s="177" t="str">
        <f t="shared" si="13"/>
        <v/>
      </c>
      <c r="AC74" s="283" t="str">
        <f t="shared" si="14"/>
        <v/>
      </c>
      <c r="AD74" s="283" t="str">
        <f t="shared" si="15"/>
        <v/>
      </c>
      <c r="AE74" s="163"/>
      <c r="AF74" s="162"/>
      <c r="AP74" s="390">
        <v>9</v>
      </c>
      <c r="AQ74" s="386"/>
      <c r="AR74" s="386"/>
      <c r="AS74" s="386"/>
      <c r="AT74" s="386"/>
      <c r="AU74" s="386"/>
      <c r="AV74" s="386"/>
      <c r="AW74" s="386"/>
      <c r="BD74" s="784"/>
      <c r="BE74" s="100">
        <f t="shared" si="35"/>
        <v>59</v>
      </c>
      <c r="BF74" s="100" t="s">
        <v>346</v>
      </c>
      <c r="BG74" s="100" t="s">
        <v>347</v>
      </c>
      <c r="BH74" s="149" t="s">
        <v>54</v>
      </c>
      <c r="BI74" s="169" t="e">
        <f>VLOOKUP(BH74,#REF!,8,FALSE)</f>
        <v>#REF!</v>
      </c>
      <c r="BJ74" s="224">
        <v>60000</v>
      </c>
      <c r="BK74" s="153">
        <v>2</v>
      </c>
      <c r="BL74" s="153">
        <v>0</v>
      </c>
      <c r="BM74" s="594">
        <f>COUNTIFS('DETAIL SALES'!$Q$10:$Q$7501,'FILL RATE MANDATORY STOCK'!BK74,'DETAIL SALES'!$AB$10:$AB$7501,"Full",'DETAIL SALES'!$C$10:$C$7501,"1")</f>
        <v>0</v>
      </c>
      <c r="BN74" s="149">
        <f>COUNTIFS('DETAIL SALES'!$Q$10:$Q$7501,'FILL RATE MANDATORY STOCK'!BK74,'DETAIL SALES'!$AB$10:$AB$7501,"No",'DETAIL SALES'!$C$10:$C$7501,"1")</f>
        <v>0</v>
      </c>
      <c r="BO74" s="149">
        <f>COUNTIFS('DETAIL SALES'!$Q$10:$Q$7501,'FILL RATE MANDATORY STOCK'!BK74,'DETAIL SALES'!$AB$10:$AB$7501,"Full",'DETAIL SALES'!$C$10:$C$7501,"2")</f>
        <v>0</v>
      </c>
      <c r="BP74" s="149">
        <f>COUNTIFS('DETAIL SALES'!$Q$10:$Q$7501,'FILL RATE MANDATORY STOCK'!BK74,'DETAIL SALES'!$AB$10:$AB$7501,"No",'DETAIL SALES'!$C$10:$C$7501,"2")</f>
        <v>0</v>
      </c>
      <c r="BQ74" s="149">
        <f>COUNTIFS('DETAIL SALES'!$Q$10:$Q$7501,'FILL RATE MANDATORY STOCK'!BK74,'DETAIL SALES'!$AB$10:$AB$7501,"Full",'DETAIL SALES'!$C$10:$C$7501,"3")</f>
        <v>0</v>
      </c>
      <c r="BR74" s="149">
        <f>COUNTIFS('DETAIL SALES'!$Q$10:$Q$7501,'FILL RATE MANDATORY STOCK'!BK74,'DETAIL SALES'!$AB$10:$AB$7501,"No",'DETAIL SALES'!$C$10:$C$7501,"3")</f>
        <v>0</v>
      </c>
      <c r="BS74" s="149">
        <f>COUNTIFS('DETAIL SALES'!$Q$10:$Q$7501,'FILL RATE MANDATORY STOCK'!BK74,'DETAIL SALES'!$AB$10:$AB$7501,"Full",'DETAIL SALES'!$C$10:$C$7501,"4")</f>
        <v>0</v>
      </c>
      <c r="BT74" s="149">
        <f>COUNTIFS('DETAIL SALES'!$Q$10:$Q$7501,'FILL RATE MANDATORY STOCK'!BK74,'DETAIL SALES'!$AB$10:$AB$7501,"No",'DETAIL SALES'!$C$10:$C$7501,"4")</f>
        <v>0</v>
      </c>
      <c r="BU74" s="149">
        <f>COUNTIFS('DETAIL SALES'!$Q$10:$Q$7501,'FILL RATE MANDATORY STOCK'!BK74,'DETAIL SALES'!$AB$10:$AB$7501,"Full",'DETAIL SALES'!$C$10:$C$7501,"5")</f>
        <v>0</v>
      </c>
      <c r="BV74" s="149">
        <f>COUNTIFS('DETAIL SALES'!$Q$10:$Q$7501,'FILL RATE MANDATORY STOCK'!BK74,'DETAIL SALES'!$AB$10:$AB$7501,"No",'DETAIL SALES'!$C$10:$C$7501,"5")</f>
        <v>0</v>
      </c>
      <c r="BW74" s="149">
        <f>COUNTIFS('DETAIL SALES'!$Q$10:$Q$7501,'FILL RATE MANDATORY STOCK'!BK74,'DETAIL SALES'!$AB$10:$AB$7501,"Full",'DETAIL SALES'!$C$10:$C$7501,"6")</f>
        <v>0</v>
      </c>
      <c r="BX74" s="149">
        <f>COUNTIFS('DETAIL SALES'!$Q$10:$Q$7501,'FILL RATE MANDATORY STOCK'!BK74,'DETAIL SALES'!$AB$10:$AB$7501,"No",'DETAIL SALES'!$C$10:$C$7501,"6")</f>
        <v>0</v>
      </c>
      <c r="BY74" s="316">
        <f>COUNTIFS('DETAIL SALES'!$Q$10:$Q$7501,'FILL RATE MANDATORY STOCK'!BK74,'DETAIL SALES'!$AB$10:$AB$7501,"Full",'DETAIL SALES'!$C$10:$C$7501,"7")</f>
        <v>0</v>
      </c>
      <c r="BZ74" s="316">
        <f>COUNTIFS('DETAIL SALES'!$Q$10:$Q$7501,'FILL RATE MANDATORY STOCK'!BK74,'DETAIL SALES'!$AB$10:$AB$7501,"No",'DETAIL SALES'!$C$10:$C$7501,"7")</f>
        <v>0</v>
      </c>
      <c r="CA74" s="149">
        <f>COUNTIFS('DETAIL SALES'!$Q$10:$Q$7501,'FILL RATE MANDATORY STOCK'!BK74,'DETAIL SALES'!$AB$10:$AB$7501,"Full",'DETAIL SALES'!$C$10:$C$7501,"8")</f>
        <v>0</v>
      </c>
      <c r="CB74" s="149">
        <f>COUNTIFS('DETAIL SALES'!$Q$10:$Q$7501,'FILL RATE MANDATORY STOCK'!BK74,'DETAIL SALES'!$AB$10:$AB$7501,"No",'DETAIL SALES'!$C$10:$C$7501,"8")</f>
        <v>0</v>
      </c>
      <c r="CC74" s="149">
        <f>COUNTIFS('DETAIL SALES'!$Q$10:$Q$7501,'FILL RATE MANDATORY STOCK'!BK74,'DETAIL SALES'!$AB$10:$AB$7501,"Full",'DETAIL SALES'!$C$10:$C$7501,"9")</f>
        <v>0</v>
      </c>
      <c r="CD74" s="149">
        <f>COUNTIFS('DETAIL SALES'!$Q$10:$Q$7501,'FILL RATE MANDATORY STOCK'!BK74,'DETAIL SALES'!$AB$10:$AB$7501,"No",'DETAIL SALES'!$C$10:$C$7501,"9")</f>
        <v>0</v>
      </c>
      <c r="CE74" s="149">
        <f>COUNTIFS('DETAIL SALES'!$Q$10:$Q$7501,'FILL RATE MANDATORY STOCK'!BK74,'DETAIL SALES'!$AB$10:$AB$7501,"Full",'DETAIL SALES'!$C$10:$C$7501,"10")</f>
        <v>0</v>
      </c>
      <c r="CF74" s="149">
        <f>COUNTIFS('DETAIL SALES'!$Q$10:$Q$7501,'FILL RATE MANDATORY STOCK'!BK74,'DETAIL SALES'!$AB$10:$AB$7501,"No",'DETAIL SALES'!$C$10:$C$7501,"10")</f>
        <v>0</v>
      </c>
      <c r="CG74" s="149">
        <f>COUNTIFS('DETAIL SALES'!$Q$10:$Q$7501,'FILL RATE MANDATORY STOCK'!BK74,'DETAIL SALES'!$AB$10:$AB$7501,"Full",'DETAIL SALES'!$C$10:$C$7501,"11")</f>
        <v>0</v>
      </c>
      <c r="CH74" s="149">
        <f>COUNTIFS('DETAIL SALES'!$Q$10:$Q$7501,'FILL RATE MANDATORY STOCK'!BK74,'DETAIL SALES'!$AB$10:$AB$7501,"No",'DETAIL SALES'!$C$10:$C$7501,"11")</f>
        <v>0</v>
      </c>
      <c r="CI74" s="149">
        <f>COUNTIFS('DETAIL SALES'!$Q$10:$Q$7501,'FILL RATE MANDATORY STOCK'!BK74,'DETAIL SALES'!$AB$10:$AB$7501,"Full",'DETAIL SALES'!$C$10:$C$7501,"12")</f>
        <v>0</v>
      </c>
      <c r="CJ74" s="149">
        <f>COUNTIFS('DETAIL SALES'!$Q$10:$Q$7501,'FILL RATE MANDATORY STOCK'!BK74,'DETAIL SALES'!$AB$10:$AB$7501,"No",'DETAIL SALES'!$C$10:$C$7501,"12")</f>
        <v>0</v>
      </c>
      <c r="CK74" s="149">
        <f>COUNTIFS('DETAIL SALES'!$Q$10:$Q$7501,'FILL RATE MANDATORY STOCK'!BK74,'DETAIL SALES'!$AB$10:$AB$7501,"Full",'DETAIL SALES'!$C$10:$C$7501,"13")</f>
        <v>0</v>
      </c>
      <c r="CL74" s="149">
        <f>COUNTIFS('DETAIL SALES'!$Q$10:$Q$7501,'FILL RATE MANDATORY STOCK'!BK74,'DETAIL SALES'!$AB$10:$AB$7501,"No",'DETAIL SALES'!$C$10:$C$7501,"13")</f>
        <v>0</v>
      </c>
      <c r="CM74" s="316">
        <f>COUNTIFS('DETAIL SALES'!$Q$10:$Q$7501,'FILL RATE MANDATORY STOCK'!BK74,'DETAIL SALES'!$AB$10:$AB$7501,"Full",'DETAIL SALES'!$C$10:$C$7501,"14")</f>
        <v>0</v>
      </c>
      <c r="CN74" s="316">
        <f>COUNTIFS('DETAIL SALES'!$Q$10:$Q$7501,'FILL RATE MANDATORY STOCK'!BK74,'DETAIL SALES'!$AB$10:$AB$7501,"No",'DETAIL SALES'!$C$10:$C$7501,"14")</f>
        <v>0</v>
      </c>
      <c r="CO74" s="149">
        <f>COUNTIFS('DETAIL SALES'!$Q$10:$Q$7501,'FILL RATE MANDATORY STOCK'!BK74,'DETAIL SALES'!$AB$10:$AB$7501,"Full",'DETAIL SALES'!$C$10:$C$7501,"15")</f>
        <v>0</v>
      </c>
      <c r="CP74" s="149">
        <f>COUNTIFS('DETAIL SALES'!$Q$10:$Q$7501,'FILL RATE MANDATORY STOCK'!BK74,'DETAIL SALES'!$AB$10:$AB$7501,"No",'DETAIL SALES'!$C$10:$C$7501,"15")</f>
        <v>0</v>
      </c>
      <c r="CQ74" s="149">
        <f>COUNTIFS('DETAIL SALES'!$Q$10:$Q$7501,'FILL RATE MANDATORY STOCK'!BK74,'DETAIL SALES'!$AB$10:$AB$7501,"Full",'DETAIL SALES'!$C$10:$C$7501,"16")</f>
        <v>0</v>
      </c>
      <c r="CR74" s="149">
        <f>COUNTIFS('DETAIL SALES'!$Q$10:$Q$7501,'FILL RATE MANDATORY STOCK'!BK74,'DETAIL SALES'!$AB$10:$AB$7501,"No",'DETAIL SALES'!$C$10:$C$7501,"16")</f>
        <v>0</v>
      </c>
      <c r="CS74" s="149">
        <f>COUNTIFS('DETAIL SALES'!$Q$10:$Q$7501,'FILL RATE MANDATORY STOCK'!BK74,'DETAIL SALES'!$AB$10:$AB$7501,"Full",'DETAIL SALES'!$C$10:$C$7501,"17")</f>
        <v>0</v>
      </c>
      <c r="CT74" s="149">
        <f>COUNTIFS('DETAIL SALES'!$Q$10:$Q$7501,'FILL RATE MANDATORY STOCK'!BK74,'DETAIL SALES'!$AB$10:$AB$7501,"No",'DETAIL SALES'!$C$10:$C$7501,"17")</f>
        <v>0</v>
      </c>
      <c r="CU74" s="149">
        <f>COUNTIFS('DETAIL SALES'!$Q$10:$Q$7501,'FILL RATE MANDATORY STOCK'!BK74,'DETAIL SALES'!$AB$10:$AB$7501,"Full",'DETAIL SALES'!$C$10:$C$7501,"18")</f>
        <v>0</v>
      </c>
      <c r="CV74" s="149">
        <f>COUNTIFS('DETAIL SALES'!$Q$10:$Q$7501,'FILL RATE MANDATORY STOCK'!BK74,'DETAIL SALES'!$AB$10:$AB$7501,"No",'DETAIL SALES'!$C$10:$C$7501,"18")</f>
        <v>0</v>
      </c>
      <c r="CW74" s="149">
        <f>COUNTIFS('DETAIL SALES'!$Q$10:$Q$7501,'FILL RATE MANDATORY STOCK'!BK74,'DETAIL SALES'!$AB$10:$AB$7501,"Full",'DETAIL SALES'!$C$10:$C$7501,"19")</f>
        <v>0</v>
      </c>
      <c r="CX74" s="149">
        <f>COUNTIFS('DETAIL SALES'!$Q$10:$Q$7501,'FILL RATE MANDATORY STOCK'!BK74,'DETAIL SALES'!$AB$10:$AB$7501,"No",'DETAIL SALES'!$C$10:$C$7501,"19")</f>
        <v>0</v>
      </c>
      <c r="CY74" s="149">
        <f>COUNTIFS('DETAIL SALES'!$Q$10:$Q$7501,'FILL RATE MANDATORY STOCK'!BK74,'DETAIL SALES'!$AB$10:$AB$7501,"Full",'DETAIL SALES'!$C$10:$C$7501,"20")</f>
        <v>0</v>
      </c>
      <c r="CZ74" s="149">
        <f>COUNTIFS('DETAIL SALES'!$Q$10:$Q$7501,'FILL RATE MANDATORY STOCK'!BK74,'DETAIL SALES'!$AB$10:$AB$7501,"No",'DETAIL SALES'!$C$10:$C$7501,"20")</f>
        <v>0</v>
      </c>
      <c r="DA74" s="316">
        <f>COUNTIFS('DETAIL SALES'!$Q$10:$Q$7501,'FILL RATE MANDATORY STOCK'!BK74,'DETAIL SALES'!$AB$10:$AB$7501,"Full",'DETAIL SALES'!$C$10:$C$7501,"21")</f>
        <v>0</v>
      </c>
      <c r="DB74" s="316">
        <f>COUNTIFS('DETAIL SALES'!$Q$10:$Q$7501,'FILL RATE MANDATORY STOCK'!BK74,'DETAIL SALES'!$AB$10:$AB$7501,"No",'DETAIL SALES'!$C$10:$C$7501,"21")</f>
        <v>0</v>
      </c>
      <c r="DC74" s="149">
        <f>COUNTIFS('DETAIL SALES'!$Q$10:$Q$7501,'FILL RATE MANDATORY STOCK'!BK74,'DETAIL SALES'!$AB$10:$AB$7501,"Full",'DETAIL SALES'!$C$10:$C$7501,"22")</f>
        <v>0</v>
      </c>
      <c r="DD74" s="149">
        <f>COUNTIFS('DETAIL SALES'!$Q$10:$Q$7501,'FILL RATE MANDATORY STOCK'!BK74,'DETAIL SALES'!$AB$10:$AB$7501,"No",'DETAIL SALES'!$C$10:$C$7501,"22")</f>
        <v>0</v>
      </c>
      <c r="DE74" s="149">
        <f>COUNTIFS('DETAIL SALES'!$Q$10:$Q$7501,'FILL RATE MANDATORY STOCK'!BK74,'DETAIL SALES'!$AB$10:$AB$7501,"Full",'DETAIL SALES'!$C$10:$C$7501,"23")</f>
        <v>0</v>
      </c>
      <c r="DF74" s="149">
        <f>COUNTIFS('DETAIL SALES'!$Q$10:$Q$7501,'FILL RATE MANDATORY STOCK'!BK74,'DETAIL SALES'!$AB$10:$AB$7501,"No",'DETAIL SALES'!$C$10:$C$7501,"23")</f>
        <v>0</v>
      </c>
      <c r="DG74" s="149">
        <f>COUNTIFS('DETAIL SALES'!$Q$10:$Q$7501,'FILL RATE MANDATORY STOCK'!BK74,'DETAIL SALES'!$AB$10:$AB$7501,"Full",'DETAIL SALES'!$C$10:$C$7501,"24")</f>
        <v>0</v>
      </c>
      <c r="DH74" s="149">
        <f>COUNTIFS('DETAIL SALES'!$Q$10:$Q$7501,'FILL RATE MANDATORY STOCK'!BK74,'DETAIL SALES'!$AB$10:$AB$7501,"No",'DETAIL SALES'!$C$10:$C$7501,"24")</f>
        <v>0</v>
      </c>
      <c r="DI74" s="149">
        <f>COUNTIFS('DETAIL SALES'!$Q$10:$Q$7501,'FILL RATE MANDATORY STOCK'!BK74,'DETAIL SALES'!$AB$10:$AB$7501,"Full",'DETAIL SALES'!$C$10:$C$7501,"25")</f>
        <v>0</v>
      </c>
      <c r="DJ74" s="149">
        <f>COUNTIFS('DETAIL SALES'!$Q$10:$Q$7501,'FILL RATE MANDATORY STOCK'!BK74,'DETAIL SALES'!$AB$10:$AB$7501,"No",'DETAIL SALES'!$C$10:$C$7501,"25")</f>
        <v>0</v>
      </c>
      <c r="DK74" s="149">
        <f>COUNTIFS('DETAIL SALES'!$Q$10:$Q$7501,'FILL RATE MANDATORY STOCK'!BK74,'DETAIL SALES'!$AB$10:$AB$7501,"Full",'DETAIL SALES'!$C$10:$C$7501,"26")</f>
        <v>0</v>
      </c>
      <c r="DL74" s="149">
        <f>COUNTIFS('DETAIL SALES'!$Q$10:$Q$7501,'FILL RATE MANDATORY STOCK'!BK74,'DETAIL SALES'!$AB$10:$AB$7501,"No",'DETAIL SALES'!$C$10:$C$7501,"26")</f>
        <v>0</v>
      </c>
      <c r="DM74" s="149">
        <f>COUNTIFS('DETAIL SALES'!$Q$10:$Q$7501,'FILL RATE MANDATORY STOCK'!BK74,'DETAIL SALES'!$AB$10:$AB$7501,"Full",'DETAIL SALES'!$C$10:$C$7501,"27")</f>
        <v>0</v>
      </c>
      <c r="DN74" s="149">
        <f>COUNTIFS('DETAIL SALES'!$Q$10:$Q$7501,'FILL RATE MANDATORY STOCK'!BK74,'DETAIL SALES'!$AB$10:$AB$7501,"No",'DETAIL SALES'!$C$10:$C$7501,"27")</f>
        <v>0</v>
      </c>
      <c r="DO74" s="316">
        <f>COUNTIFS('DETAIL SALES'!$Q$10:$Q$7501,'FILL RATE MANDATORY STOCK'!BK74,'DETAIL SALES'!$AB$10:$AB$7501,"Full",'DETAIL SALES'!$C$10:$C$7501,"28")</f>
        <v>0</v>
      </c>
      <c r="DP74" s="316">
        <f>COUNTIFS('DETAIL SALES'!$Q$10:$Q$7501,'FILL RATE MANDATORY STOCK'!BK74,'DETAIL SALES'!$AB$10:$AB$7501,"No",'DETAIL SALES'!$C$10:$C$7501,"28")</f>
        <v>0</v>
      </c>
      <c r="DQ74" s="149">
        <f>COUNTIFS('DETAIL SALES'!$Q$10:$Q$7501,'FILL RATE MANDATORY STOCK'!BK74,'DETAIL SALES'!$AB$10:$AB$7501,"Full",'DETAIL SALES'!$C$10:$C$7501,"29")</f>
        <v>0</v>
      </c>
      <c r="DR74" s="149">
        <f>COUNTIFS('DETAIL SALES'!$Q$10:$Q$7501,'FILL RATE MANDATORY STOCK'!BK74,'DETAIL SALES'!$AB$10:$AB$7501,"No",'DETAIL SALES'!$C$10:$C$7501,"29")</f>
        <v>0</v>
      </c>
      <c r="DS74" s="149">
        <f>COUNTIFS('DETAIL SALES'!$Q$10:$Q$7501,'FILL RATE MANDATORY STOCK'!BK74,'DETAIL SALES'!$AB$10:$AB$7501,"Full",'DETAIL SALES'!$C$10:$C$7501,"30")</f>
        <v>0</v>
      </c>
      <c r="DT74" s="149">
        <f>COUNTIFS('DETAIL SALES'!$Q$10:$Q$7501,'FILL RATE MANDATORY STOCK'!BK74,'DETAIL SALES'!$AB$10:$AB$7501,"No",'DETAIL SALES'!$C$10:$C$7501,"30")</f>
        <v>0</v>
      </c>
      <c r="DU74" s="149">
        <f>COUNTIFS('DETAIL SALES'!$Q$10:$Q$7501,'FILL RATE MANDATORY STOCK'!\,'DETAIL SALES'!$AB$10:$AB$7501,"Full",'DETAIL SALES'!$C$10:$C$7501,"31")</f>
        <v>0</v>
      </c>
      <c r="DV74" s="153">
        <f>COUNTIFS('DETAIL SALES'!$Q$10:$Q$7501,'FILL RATE MANDATORY STOCK'!BK74,'DETAIL SALES'!$AB$10:$AB$7501,"No",'DETAIL SALES'!$C$10:$C$7501,"31")</f>
        <v>0</v>
      </c>
      <c r="DW74" s="271">
        <f t="shared" si="17"/>
        <v>0</v>
      </c>
      <c r="DX74" s="150">
        <f t="shared" si="17"/>
        <v>0</v>
      </c>
      <c r="DY74" s="150">
        <f t="shared" si="18"/>
        <v>0</v>
      </c>
      <c r="DZ74" s="272" t="e">
        <f t="shared" si="19"/>
        <v>#DIV/0!</v>
      </c>
    </row>
    <row r="75" spans="1:130" s="141" customFormat="1">
      <c r="A75" s="134">
        <v>66</v>
      </c>
      <c r="B75" s="286"/>
      <c r="C75" s="146">
        <f t="shared" ref="C75:C138" si="36">DAY(B75)</f>
        <v>0</v>
      </c>
      <c r="D75" s="146">
        <f t="shared" ref="D75:D138" si="37">MONTH(B75)</f>
        <v>1</v>
      </c>
      <c r="E75" s="146">
        <f t="shared" ref="E75:E138" si="38">YEAR(B75)</f>
        <v>1900</v>
      </c>
      <c r="F75" s="287"/>
      <c r="G75" s="287"/>
      <c r="H75" s="287"/>
      <c r="I75" s="288"/>
      <c r="J75" s="287"/>
      <c r="K75" s="288"/>
      <c r="L75" s="134"/>
      <c r="M75" s="133"/>
      <c r="N75" s="288"/>
      <c r="O75" s="134"/>
      <c r="P75" s="166"/>
      <c r="Q75" s="289"/>
      <c r="R75" s="165"/>
      <c r="S75" s="290"/>
      <c r="T75" s="290"/>
      <c r="U75" s="290"/>
      <c r="V75" s="290"/>
      <c r="W75" s="166"/>
      <c r="X75" s="87"/>
      <c r="Y75" s="418">
        <f t="shared" ref="Y75:Y138" si="39">X75*U75</f>
        <v>0</v>
      </c>
      <c r="Z75" s="291">
        <f t="shared" ref="Z75:Z138" si="40">Y75*1.1</f>
        <v>0</v>
      </c>
      <c r="AA75" s="163"/>
      <c r="AB75" s="177" t="str">
        <f t="shared" ref="AB75:AB138" si="41">IF(S75="","",IF(S75-U75=0,"Full","No"))</f>
        <v/>
      </c>
      <c r="AC75" s="283" t="str">
        <f t="shared" ref="AC75:AC138" si="42">IF(AND(S75&gt;U75,V75=0),"Lost",IF(AND(S75&gt;U75,V75&lt;(S75-U75)),"Lost",""))</f>
        <v/>
      </c>
      <c r="AD75" s="283" t="str">
        <f t="shared" ref="AD75:AD138" si="43">IF(AND(S75&gt;U75,V75=0),S75-U75,IF(AND(S75&gt;U75,V75&lt;(S75-U75)),S75-(U75+V75),""))</f>
        <v/>
      </c>
      <c r="AE75" s="163"/>
      <c r="AF75" s="162"/>
      <c r="AP75" s="390">
        <v>10</v>
      </c>
      <c r="AQ75" s="386"/>
      <c r="AR75" s="386"/>
      <c r="AS75" s="386"/>
      <c r="AT75" s="386"/>
      <c r="AU75" s="386"/>
      <c r="AV75" s="386"/>
      <c r="AW75" s="386"/>
      <c r="BD75" s="784"/>
      <c r="BE75" s="100">
        <f t="shared" si="35"/>
        <v>60</v>
      </c>
      <c r="BF75" s="100" t="s">
        <v>348</v>
      </c>
      <c r="BG75" s="100" t="s">
        <v>315</v>
      </c>
      <c r="BH75" s="149" t="s">
        <v>104</v>
      </c>
      <c r="BI75" s="169" t="e">
        <f>VLOOKUP(BH75,#REF!,8,FALSE)</f>
        <v>#REF!</v>
      </c>
      <c r="BJ75" s="224">
        <v>60000</v>
      </c>
      <c r="BK75" s="153">
        <v>2</v>
      </c>
      <c r="BL75" s="153">
        <v>0</v>
      </c>
      <c r="BM75" s="594">
        <f>COUNTIFS('DETAIL SALES'!$Q$10:$Q$7501,'FILL RATE MANDATORY STOCK'!BK75,'DETAIL SALES'!$AB$10:$AB$7501,"Full",'DETAIL SALES'!$C$10:$C$7501,"1")</f>
        <v>0</v>
      </c>
      <c r="BN75" s="149">
        <f>COUNTIFS('DETAIL SALES'!$Q$10:$Q$7501,'FILL RATE MANDATORY STOCK'!BK75,'DETAIL SALES'!$AB$10:$AB$7501,"No",'DETAIL SALES'!$C$10:$C$7501,"1")</f>
        <v>0</v>
      </c>
      <c r="BO75" s="149">
        <f>COUNTIFS('DETAIL SALES'!$Q$10:$Q$7501,'FILL RATE MANDATORY STOCK'!BK75,'DETAIL SALES'!$AB$10:$AB$7501,"Full",'DETAIL SALES'!$C$10:$C$7501,"2")</f>
        <v>0</v>
      </c>
      <c r="BP75" s="149">
        <f>COUNTIFS('DETAIL SALES'!$Q$10:$Q$7501,'FILL RATE MANDATORY STOCK'!BK75,'DETAIL SALES'!$AB$10:$AB$7501,"No",'DETAIL SALES'!$C$10:$C$7501,"2")</f>
        <v>0</v>
      </c>
      <c r="BQ75" s="149">
        <f>COUNTIFS('DETAIL SALES'!$Q$10:$Q$7501,'FILL RATE MANDATORY STOCK'!BK75,'DETAIL SALES'!$AB$10:$AB$7501,"Full",'DETAIL SALES'!$C$10:$C$7501,"3")</f>
        <v>0</v>
      </c>
      <c r="BR75" s="149">
        <f>COUNTIFS('DETAIL SALES'!$Q$10:$Q$7501,'FILL RATE MANDATORY STOCK'!BK75,'DETAIL SALES'!$AB$10:$AB$7501,"No",'DETAIL SALES'!$C$10:$C$7501,"3")</f>
        <v>0</v>
      </c>
      <c r="BS75" s="149">
        <f>COUNTIFS('DETAIL SALES'!$Q$10:$Q$7501,'FILL RATE MANDATORY STOCK'!BK75,'DETAIL SALES'!$AB$10:$AB$7501,"Full",'DETAIL SALES'!$C$10:$C$7501,"4")</f>
        <v>0</v>
      </c>
      <c r="BT75" s="149">
        <f>COUNTIFS('DETAIL SALES'!$Q$10:$Q$7501,'FILL RATE MANDATORY STOCK'!BK75,'DETAIL SALES'!$AB$10:$AB$7501,"No",'DETAIL SALES'!$C$10:$C$7501,"4")</f>
        <v>0</v>
      </c>
      <c r="BU75" s="149">
        <f>COUNTIFS('DETAIL SALES'!$Q$10:$Q$7501,'FILL RATE MANDATORY STOCK'!BK75,'DETAIL SALES'!$AB$10:$AB$7501,"Full",'DETAIL SALES'!$C$10:$C$7501,"5")</f>
        <v>0</v>
      </c>
      <c r="BV75" s="149">
        <f>COUNTIFS('DETAIL SALES'!$Q$10:$Q$7501,'FILL RATE MANDATORY STOCK'!BK75,'DETAIL SALES'!$AB$10:$AB$7501,"No",'DETAIL SALES'!$C$10:$C$7501,"5")</f>
        <v>0</v>
      </c>
      <c r="BW75" s="149">
        <f>COUNTIFS('DETAIL SALES'!$Q$10:$Q$7501,'FILL RATE MANDATORY STOCK'!BK75,'DETAIL SALES'!$AB$10:$AB$7501,"Full",'DETAIL SALES'!$C$10:$C$7501,"6")</f>
        <v>0</v>
      </c>
      <c r="BX75" s="149">
        <f>COUNTIFS('DETAIL SALES'!$Q$10:$Q$7501,'FILL RATE MANDATORY STOCK'!BK75,'DETAIL SALES'!$AB$10:$AB$7501,"No",'DETAIL SALES'!$C$10:$C$7501,"6")</f>
        <v>0</v>
      </c>
      <c r="BY75" s="316">
        <f>COUNTIFS('DETAIL SALES'!$Q$10:$Q$7501,'FILL RATE MANDATORY STOCK'!BK75,'DETAIL SALES'!$AB$10:$AB$7501,"Full",'DETAIL SALES'!$C$10:$C$7501,"7")</f>
        <v>0</v>
      </c>
      <c r="BZ75" s="316">
        <f>COUNTIFS('DETAIL SALES'!$Q$10:$Q$7501,'FILL RATE MANDATORY STOCK'!BK75,'DETAIL SALES'!$AB$10:$AB$7501,"No",'DETAIL SALES'!$C$10:$C$7501,"7")</f>
        <v>0</v>
      </c>
      <c r="CA75" s="149">
        <f>COUNTIFS('DETAIL SALES'!$Q$10:$Q$7501,'FILL RATE MANDATORY STOCK'!BK75,'DETAIL SALES'!$AB$10:$AB$7501,"Full",'DETAIL SALES'!$C$10:$C$7501,"8")</f>
        <v>0</v>
      </c>
      <c r="CB75" s="149">
        <f>COUNTIFS('DETAIL SALES'!$Q$10:$Q$7501,'FILL RATE MANDATORY STOCK'!BK75,'DETAIL SALES'!$AB$10:$AB$7501,"No",'DETAIL SALES'!$C$10:$C$7501,"8")</f>
        <v>0</v>
      </c>
      <c r="CC75" s="149">
        <f>COUNTIFS('DETAIL SALES'!$Q$10:$Q$7501,'FILL RATE MANDATORY STOCK'!BK75,'DETAIL SALES'!$AB$10:$AB$7501,"Full",'DETAIL SALES'!$C$10:$C$7501,"9")</f>
        <v>0</v>
      </c>
      <c r="CD75" s="149">
        <f>COUNTIFS('DETAIL SALES'!$Q$10:$Q$7501,'FILL RATE MANDATORY STOCK'!BK75,'DETAIL SALES'!$AB$10:$AB$7501,"No",'DETAIL SALES'!$C$10:$C$7501,"9")</f>
        <v>0</v>
      </c>
      <c r="CE75" s="149">
        <f>COUNTIFS('DETAIL SALES'!$Q$10:$Q$7501,'FILL RATE MANDATORY STOCK'!BK75,'DETAIL SALES'!$AB$10:$AB$7501,"Full",'DETAIL SALES'!$C$10:$C$7501,"10")</f>
        <v>0</v>
      </c>
      <c r="CF75" s="149">
        <f>COUNTIFS('DETAIL SALES'!$Q$10:$Q$7501,'FILL RATE MANDATORY STOCK'!BK75,'DETAIL SALES'!$AB$10:$AB$7501,"No",'DETAIL SALES'!$C$10:$C$7501,"10")</f>
        <v>0</v>
      </c>
      <c r="CG75" s="149">
        <f>COUNTIFS('DETAIL SALES'!$Q$10:$Q$7501,'FILL RATE MANDATORY STOCK'!BK75,'DETAIL SALES'!$AB$10:$AB$7501,"Full",'DETAIL SALES'!$C$10:$C$7501,"11")</f>
        <v>0</v>
      </c>
      <c r="CH75" s="149">
        <f>COUNTIFS('DETAIL SALES'!$Q$10:$Q$7501,'FILL RATE MANDATORY STOCK'!BK75,'DETAIL SALES'!$AB$10:$AB$7501,"No",'DETAIL SALES'!$C$10:$C$7501,"11")</f>
        <v>0</v>
      </c>
      <c r="CI75" s="149">
        <f>COUNTIFS('DETAIL SALES'!$Q$10:$Q$7501,'FILL RATE MANDATORY STOCK'!BK75,'DETAIL SALES'!$AB$10:$AB$7501,"Full",'DETAIL SALES'!$C$10:$C$7501,"12")</f>
        <v>0</v>
      </c>
      <c r="CJ75" s="149">
        <f>COUNTIFS('DETAIL SALES'!$Q$10:$Q$7501,'FILL RATE MANDATORY STOCK'!BK75,'DETAIL SALES'!$AB$10:$AB$7501,"No",'DETAIL SALES'!$C$10:$C$7501,"12")</f>
        <v>0</v>
      </c>
      <c r="CK75" s="149">
        <f>COUNTIFS('DETAIL SALES'!$Q$10:$Q$7501,'FILL RATE MANDATORY STOCK'!BK75,'DETAIL SALES'!$AB$10:$AB$7501,"Full",'DETAIL SALES'!$C$10:$C$7501,"13")</f>
        <v>0</v>
      </c>
      <c r="CL75" s="149">
        <f>COUNTIFS('DETAIL SALES'!$Q$10:$Q$7501,'FILL RATE MANDATORY STOCK'!BK75,'DETAIL SALES'!$AB$10:$AB$7501,"No",'DETAIL SALES'!$C$10:$C$7501,"13")</f>
        <v>0</v>
      </c>
      <c r="CM75" s="316">
        <f>COUNTIFS('DETAIL SALES'!$Q$10:$Q$7501,'FILL RATE MANDATORY STOCK'!BK75,'DETAIL SALES'!$AB$10:$AB$7501,"Full",'DETAIL SALES'!$C$10:$C$7501,"14")</f>
        <v>0</v>
      </c>
      <c r="CN75" s="316">
        <f>COUNTIFS('DETAIL SALES'!$Q$10:$Q$7501,'FILL RATE MANDATORY STOCK'!BK75,'DETAIL SALES'!$AB$10:$AB$7501,"No",'DETAIL SALES'!$C$10:$C$7501,"14")</f>
        <v>0</v>
      </c>
      <c r="CO75" s="149">
        <f>COUNTIFS('DETAIL SALES'!$Q$10:$Q$7501,'FILL RATE MANDATORY STOCK'!BK75,'DETAIL SALES'!$AB$10:$AB$7501,"Full",'DETAIL SALES'!$C$10:$C$7501,"15")</f>
        <v>0</v>
      </c>
      <c r="CP75" s="149">
        <f>COUNTIFS('DETAIL SALES'!$Q$10:$Q$7501,'FILL RATE MANDATORY STOCK'!BK75,'DETAIL SALES'!$AB$10:$AB$7501,"No",'DETAIL SALES'!$C$10:$C$7501,"15")</f>
        <v>0</v>
      </c>
      <c r="CQ75" s="149">
        <f>COUNTIFS('DETAIL SALES'!$Q$10:$Q$7501,'FILL RATE MANDATORY STOCK'!BK75,'DETAIL SALES'!$AB$10:$AB$7501,"Full",'DETAIL SALES'!$C$10:$C$7501,"16")</f>
        <v>0</v>
      </c>
      <c r="CR75" s="149">
        <f>COUNTIFS('DETAIL SALES'!$Q$10:$Q$7501,'FILL RATE MANDATORY STOCK'!BK75,'DETAIL SALES'!$AB$10:$AB$7501,"No",'DETAIL SALES'!$C$10:$C$7501,"16")</f>
        <v>0</v>
      </c>
      <c r="CS75" s="149">
        <f>COUNTIFS('DETAIL SALES'!$Q$10:$Q$7501,'FILL RATE MANDATORY STOCK'!BK75,'DETAIL SALES'!$AB$10:$AB$7501,"Full",'DETAIL SALES'!$C$10:$C$7501,"17")</f>
        <v>0</v>
      </c>
      <c r="CT75" s="149">
        <f>COUNTIFS('DETAIL SALES'!$Q$10:$Q$7501,'FILL RATE MANDATORY STOCK'!BK75,'DETAIL SALES'!$AB$10:$AB$7501,"No",'DETAIL SALES'!$C$10:$C$7501,"17")</f>
        <v>0</v>
      </c>
      <c r="CU75" s="149">
        <f>COUNTIFS('DETAIL SALES'!$Q$10:$Q$7501,'FILL RATE MANDATORY STOCK'!BK75,'DETAIL SALES'!$AB$10:$AB$7501,"Full",'DETAIL SALES'!$C$10:$C$7501,"18")</f>
        <v>0</v>
      </c>
      <c r="CV75" s="149">
        <f>COUNTIFS('DETAIL SALES'!$Q$10:$Q$7501,'FILL RATE MANDATORY STOCK'!BK75,'DETAIL SALES'!$AB$10:$AB$7501,"No",'DETAIL SALES'!$C$10:$C$7501,"18")</f>
        <v>0</v>
      </c>
      <c r="CW75" s="149">
        <f>COUNTIFS('DETAIL SALES'!$Q$10:$Q$7501,'FILL RATE MANDATORY STOCK'!BK75,'DETAIL SALES'!$AB$10:$AB$7501,"Full",'DETAIL SALES'!$C$10:$C$7501,"19")</f>
        <v>0</v>
      </c>
      <c r="CX75" s="149">
        <f>COUNTIFS('DETAIL SALES'!$Q$10:$Q$7501,'FILL RATE MANDATORY STOCK'!BK75,'DETAIL SALES'!$AB$10:$AB$7501,"No",'DETAIL SALES'!$C$10:$C$7501,"19")</f>
        <v>0</v>
      </c>
      <c r="CY75" s="149">
        <f>COUNTIFS('DETAIL SALES'!$Q$10:$Q$7501,'FILL RATE MANDATORY STOCK'!BK75,'DETAIL SALES'!$AB$10:$AB$7501,"Full",'DETAIL SALES'!$C$10:$C$7501,"20")</f>
        <v>0</v>
      </c>
      <c r="CZ75" s="149">
        <f>COUNTIFS('DETAIL SALES'!$Q$10:$Q$7501,'FILL RATE MANDATORY STOCK'!BK75,'DETAIL SALES'!$AB$10:$AB$7501,"No",'DETAIL SALES'!$C$10:$C$7501,"20")</f>
        <v>0</v>
      </c>
      <c r="DA75" s="316">
        <f>COUNTIFS('DETAIL SALES'!$Q$10:$Q$7501,'FILL RATE MANDATORY STOCK'!BK75,'DETAIL SALES'!$AB$10:$AB$7501,"Full",'DETAIL SALES'!$C$10:$C$7501,"21")</f>
        <v>0</v>
      </c>
      <c r="DB75" s="316">
        <f>COUNTIFS('DETAIL SALES'!$Q$10:$Q$7501,'FILL RATE MANDATORY STOCK'!BK75,'DETAIL SALES'!$AB$10:$AB$7501,"No",'DETAIL SALES'!$C$10:$C$7501,"21")</f>
        <v>0</v>
      </c>
      <c r="DC75" s="149">
        <f>COUNTIFS('DETAIL SALES'!$Q$10:$Q$7501,'FILL RATE MANDATORY STOCK'!BK75,'DETAIL SALES'!$AB$10:$AB$7501,"Full",'DETAIL SALES'!$C$10:$C$7501,"22")</f>
        <v>0</v>
      </c>
      <c r="DD75" s="149">
        <f>COUNTIFS('DETAIL SALES'!$Q$10:$Q$7501,'FILL RATE MANDATORY STOCK'!BK75,'DETAIL SALES'!$AB$10:$AB$7501,"No",'DETAIL SALES'!$C$10:$C$7501,"22")</f>
        <v>0</v>
      </c>
      <c r="DE75" s="149">
        <f>COUNTIFS('DETAIL SALES'!$Q$10:$Q$7501,'FILL RATE MANDATORY STOCK'!BK75,'DETAIL SALES'!$AB$10:$AB$7501,"Full",'DETAIL SALES'!$C$10:$C$7501,"23")</f>
        <v>0</v>
      </c>
      <c r="DF75" s="149">
        <f>COUNTIFS('DETAIL SALES'!$Q$10:$Q$7501,'FILL RATE MANDATORY STOCK'!BK75,'DETAIL SALES'!$AB$10:$AB$7501,"No",'DETAIL SALES'!$C$10:$C$7501,"23")</f>
        <v>0</v>
      </c>
      <c r="DG75" s="149">
        <f>COUNTIFS('DETAIL SALES'!$Q$10:$Q$7501,'FILL RATE MANDATORY STOCK'!BK75,'DETAIL SALES'!$AB$10:$AB$7501,"Full",'DETAIL SALES'!$C$10:$C$7501,"24")</f>
        <v>0</v>
      </c>
      <c r="DH75" s="149">
        <f>COUNTIFS('DETAIL SALES'!$Q$10:$Q$7501,'FILL RATE MANDATORY STOCK'!BK75,'DETAIL SALES'!$AB$10:$AB$7501,"No",'DETAIL SALES'!$C$10:$C$7501,"24")</f>
        <v>0</v>
      </c>
      <c r="DI75" s="149">
        <f>COUNTIFS('DETAIL SALES'!$Q$10:$Q$7501,'FILL RATE MANDATORY STOCK'!BK75,'DETAIL SALES'!$AB$10:$AB$7501,"Full",'DETAIL SALES'!$C$10:$C$7501,"25")</f>
        <v>0</v>
      </c>
      <c r="DJ75" s="149">
        <f>COUNTIFS('DETAIL SALES'!$Q$10:$Q$7501,'FILL RATE MANDATORY STOCK'!BK75,'DETAIL SALES'!$AB$10:$AB$7501,"No",'DETAIL SALES'!$C$10:$C$7501,"25")</f>
        <v>0</v>
      </c>
      <c r="DK75" s="149">
        <f>COUNTIFS('DETAIL SALES'!$Q$10:$Q$7501,'FILL RATE MANDATORY STOCK'!BK75,'DETAIL SALES'!$AB$10:$AB$7501,"Full",'DETAIL SALES'!$C$10:$C$7501,"26")</f>
        <v>0</v>
      </c>
      <c r="DL75" s="149">
        <f>COUNTIFS('DETAIL SALES'!$Q$10:$Q$7501,'FILL RATE MANDATORY STOCK'!BK75,'DETAIL SALES'!$AB$10:$AB$7501,"No",'DETAIL SALES'!$C$10:$C$7501,"26")</f>
        <v>0</v>
      </c>
      <c r="DM75" s="149">
        <f>COUNTIFS('DETAIL SALES'!$Q$10:$Q$7501,'FILL RATE MANDATORY STOCK'!BK75,'DETAIL SALES'!$AB$10:$AB$7501,"Full",'DETAIL SALES'!$C$10:$C$7501,"27")</f>
        <v>0</v>
      </c>
      <c r="DN75" s="149">
        <f>COUNTIFS('DETAIL SALES'!$Q$10:$Q$7501,'FILL RATE MANDATORY STOCK'!BK75,'DETAIL SALES'!$AB$10:$AB$7501,"No",'DETAIL SALES'!$C$10:$C$7501,"27")</f>
        <v>0</v>
      </c>
      <c r="DO75" s="316">
        <f>COUNTIFS('DETAIL SALES'!$Q$10:$Q$7501,'FILL RATE MANDATORY STOCK'!BK75,'DETAIL SALES'!$AB$10:$AB$7501,"Full",'DETAIL SALES'!$C$10:$C$7501,"28")</f>
        <v>0</v>
      </c>
      <c r="DP75" s="316">
        <f>COUNTIFS('DETAIL SALES'!$Q$10:$Q$7501,'FILL RATE MANDATORY STOCK'!BK75,'DETAIL SALES'!$AB$10:$AB$7501,"No",'DETAIL SALES'!$C$10:$C$7501,"28")</f>
        <v>0</v>
      </c>
      <c r="DQ75" s="149">
        <f>COUNTIFS('DETAIL SALES'!$Q$10:$Q$7501,'FILL RATE MANDATORY STOCK'!BK75,'DETAIL SALES'!$AB$10:$AB$7501,"Full",'DETAIL SALES'!$C$10:$C$7501,"29")</f>
        <v>0</v>
      </c>
      <c r="DR75" s="149">
        <f>COUNTIFS('DETAIL SALES'!$Q$10:$Q$7501,'FILL RATE MANDATORY STOCK'!BK75,'DETAIL SALES'!$AB$10:$AB$7501,"No",'DETAIL SALES'!$C$10:$C$7501,"29")</f>
        <v>0</v>
      </c>
      <c r="DS75" s="149">
        <f>COUNTIFS('DETAIL SALES'!$Q$10:$Q$7501,'FILL RATE MANDATORY STOCK'!BK75,'DETAIL SALES'!$AB$10:$AB$7501,"Full",'DETAIL SALES'!$C$10:$C$7501,"30")</f>
        <v>0</v>
      </c>
      <c r="DT75" s="149">
        <f>COUNTIFS('DETAIL SALES'!$Q$10:$Q$7501,'FILL RATE MANDATORY STOCK'!BK75,'DETAIL SALES'!$AB$10:$AB$7501,"No",'DETAIL SALES'!$C$10:$C$7501,"30")</f>
        <v>0</v>
      </c>
      <c r="DU75" s="149">
        <f>COUNTIFS('DETAIL SALES'!$Q$10:$Q$7501,'FILL RATE MANDATORY STOCK'!\,'DETAIL SALES'!$AB$10:$AB$7501,"Full",'DETAIL SALES'!$C$10:$C$7501,"31")</f>
        <v>0</v>
      </c>
      <c r="DV75" s="153">
        <f>COUNTIFS('DETAIL SALES'!$Q$10:$Q$7501,'FILL RATE MANDATORY STOCK'!BK75,'DETAIL SALES'!$AB$10:$AB$7501,"No",'DETAIL SALES'!$C$10:$C$7501,"31")</f>
        <v>0</v>
      </c>
      <c r="DW75" s="271">
        <f t="shared" si="17"/>
        <v>0</v>
      </c>
      <c r="DX75" s="150">
        <f t="shared" si="17"/>
        <v>0</v>
      </c>
      <c r="DY75" s="150">
        <f t="shared" si="18"/>
        <v>0</v>
      </c>
      <c r="DZ75" s="272" t="e">
        <f t="shared" si="19"/>
        <v>#DIV/0!</v>
      </c>
    </row>
    <row r="76" spans="1:130" s="141" customFormat="1">
      <c r="A76" s="134">
        <v>67</v>
      </c>
      <c r="B76" s="286"/>
      <c r="C76" s="146">
        <f t="shared" si="36"/>
        <v>0</v>
      </c>
      <c r="D76" s="146">
        <f t="shared" si="37"/>
        <v>1</v>
      </c>
      <c r="E76" s="146">
        <f t="shared" si="38"/>
        <v>1900</v>
      </c>
      <c r="F76" s="287"/>
      <c r="G76" s="287"/>
      <c r="H76" s="287"/>
      <c r="I76" s="288"/>
      <c r="J76" s="287"/>
      <c r="K76" s="288"/>
      <c r="L76" s="134"/>
      <c r="M76" s="133"/>
      <c r="N76" s="288"/>
      <c r="O76" s="134"/>
      <c r="P76" s="166"/>
      <c r="Q76" s="289"/>
      <c r="R76" s="165"/>
      <c r="S76" s="290"/>
      <c r="T76" s="290"/>
      <c r="U76" s="290"/>
      <c r="V76" s="290"/>
      <c r="W76" s="166"/>
      <c r="X76" s="87"/>
      <c r="Y76" s="418">
        <f t="shared" si="39"/>
        <v>0</v>
      </c>
      <c r="Z76" s="291">
        <f t="shared" si="40"/>
        <v>0</v>
      </c>
      <c r="AA76" s="163"/>
      <c r="AB76" s="177" t="str">
        <f t="shared" si="41"/>
        <v/>
      </c>
      <c r="AC76" s="283" t="str">
        <f t="shared" si="42"/>
        <v/>
      </c>
      <c r="AD76" s="283" t="str">
        <f t="shared" si="43"/>
        <v/>
      </c>
      <c r="AE76" s="163"/>
      <c r="AF76" s="162"/>
      <c r="AP76" s="581"/>
      <c r="AQ76" s="386" t="s">
        <v>18</v>
      </c>
      <c r="AR76" s="386">
        <f>SUM(AR66:AR75)</f>
        <v>0</v>
      </c>
      <c r="AS76" s="386">
        <f t="shared" ref="AS76" si="44">SUM(AS66:AS75)</f>
        <v>0</v>
      </c>
      <c r="AT76" s="386">
        <f t="shared" ref="AT76" si="45">SUM(AT66:AT75)</f>
        <v>0</v>
      </c>
      <c r="AU76" s="386">
        <f t="shared" ref="AU76" si="46">SUM(AU66:AU75)</f>
        <v>0</v>
      </c>
      <c r="AV76" s="386">
        <f t="shared" ref="AV76" si="47">SUM(AV66:AV75)</f>
        <v>0</v>
      </c>
      <c r="AW76" s="386"/>
      <c r="BD76" s="784"/>
      <c r="BE76" s="100">
        <f t="shared" si="35"/>
        <v>61</v>
      </c>
      <c r="BF76" s="100" t="s">
        <v>349</v>
      </c>
      <c r="BG76" s="100" t="s">
        <v>315</v>
      </c>
      <c r="BH76" s="149" t="s">
        <v>123</v>
      </c>
      <c r="BI76" s="169" t="e">
        <f>VLOOKUP(BH76,#REF!,8,FALSE)</f>
        <v>#REF!</v>
      </c>
      <c r="BJ76" s="224">
        <v>60000</v>
      </c>
      <c r="BK76" s="153">
        <v>4</v>
      </c>
      <c r="BL76" s="153">
        <v>0</v>
      </c>
      <c r="BM76" s="594">
        <f>COUNTIFS('DETAIL SALES'!$Q$10:$Q$7501,'FILL RATE MANDATORY STOCK'!BK76,'DETAIL SALES'!$AB$10:$AB$7501,"Full",'DETAIL SALES'!$C$10:$C$7501,"1")</f>
        <v>0</v>
      </c>
      <c r="BN76" s="149">
        <f>COUNTIFS('DETAIL SALES'!$Q$10:$Q$7501,'FILL RATE MANDATORY STOCK'!BK76,'DETAIL SALES'!$AB$10:$AB$7501,"No",'DETAIL SALES'!$C$10:$C$7501,"1")</f>
        <v>0</v>
      </c>
      <c r="BO76" s="149">
        <f>COUNTIFS('DETAIL SALES'!$Q$10:$Q$7501,'FILL RATE MANDATORY STOCK'!BK76,'DETAIL SALES'!$AB$10:$AB$7501,"Full",'DETAIL SALES'!$C$10:$C$7501,"2")</f>
        <v>0</v>
      </c>
      <c r="BP76" s="149">
        <f>COUNTIFS('DETAIL SALES'!$Q$10:$Q$7501,'FILL RATE MANDATORY STOCK'!BK76,'DETAIL SALES'!$AB$10:$AB$7501,"No",'DETAIL SALES'!$C$10:$C$7501,"2")</f>
        <v>0</v>
      </c>
      <c r="BQ76" s="149">
        <f>COUNTIFS('DETAIL SALES'!$Q$10:$Q$7501,'FILL RATE MANDATORY STOCK'!BK76,'DETAIL SALES'!$AB$10:$AB$7501,"Full",'DETAIL SALES'!$C$10:$C$7501,"3")</f>
        <v>0</v>
      </c>
      <c r="BR76" s="149">
        <f>COUNTIFS('DETAIL SALES'!$Q$10:$Q$7501,'FILL RATE MANDATORY STOCK'!BK76,'DETAIL SALES'!$AB$10:$AB$7501,"No",'DETAIL SALES'!$C$10:$C$7501,"3")</f>
        <v>0</v>
      </c>
      <c r="BS76" s="149">
        <f>COUNTIFS('DETAIL SALES'!$Q$10:$Q$7501,'FILL RATE MANDATORY STOCK'!BK76,'DETAIL SALES'!$AB$10:$AB$7501,"Full",'DETAIL SALES'!$C$10:$C$7501,"4")</f>
        <v>0</v>
      </c>
      <c r="BT76" s="149">
        <f>COUNTIFS('DETAIL SALES'!$Q$10:$Q$7501,'FILL RATE MANDATORY STOCK'!BK76,'DETAIL SALES'!$AB$10:$AB$7501,"No",'DETAIL SALES'!$C$10:$C$7501,"4")</f>
        <v>0</v>
      </c>
      <c r="BU76" s="149">
        <f>COUNTIFS('DETAIL SALES'!$Q$10:$Q$7501,'FILL RATE MANDATORY STOCK'!BK76,'DETAIL SALES'!$AB$10:$AB$7501,"Full",'DETAIL SALES'!$C$10:$C$7501,"5")</f>
        <v>0</v>
      </c>
      <c r="BV76" s="149">
        <f>COUNTIFS('DETAIL SALES'!$Q$10:$Q$7501,'FILL RATE MANDATORY STOCK'!BK76,'DETAIL SALES'!$AB$10:$AB$7501,"No",'DETAIL SALES'!$C$10:$C$7501,"5")</f>
        <v>0</v>
      </c>
      <c r="BW76" s="149">
        <f>COUNTIFS('DETAIL SALES'!$Q$10:$Q$7501,'FILL RATE MANDATORY STOCK'!BK76,'DETAIL SALES'!$AB$10:$AB$7501,"Full",'DETAIL SALES'!$C$10:$C$7501,"6")</f>
        <v>0</v>
      </c>
      <c r="BX76" s="149">
        <f>COUNTIFS('DETAIL SALES'!$Q$10:$Q$7501,'FILL RATE MANDATORY STOCK'!BK76,'DETAIL SALES'!$AB$10:$AB$7501,"No",'DETAIL SALES'!$C$10:$C$7501,"6")</f>
        <v>0</v>
      </c>
      <c r="BY76" s="316">
        <f>COUNTIFS('DETAIL SALES'!$Q$10:$Q$7501,'FILL RATE MANDATORY STOCK'!BK76,'DETAIL SALES'!$AB$10:$AB$7501,"Full",'DETAIL SALES'!$C$10:$C$7501,"7")</f>
        <v>0</v>
      </c>
      <c r="BZ76" s="316">
        <f>COUNTIFS('DETAIL SALES'!$Q$10:$Q$7501,'FILL RATE MANDATORY STOCK'!BK76,'DETAIL SALES'!$AB$10:$AB$7501,"No",'DETAIL SALES'!$C$10:$C$7501,"7")</f>
        <v>0</v>
      </c>
      <c r="CA76" s="149">
        <f>COUNTIFS('DETAIL SALES'!$Q$10:$Q$7501,'FILL RATE MANDATORY STOCK'!BK76,'DETAIL SALES'!$AB$10:$AB$7501,"Full",'DETAIL SALES'!$C$10:$C$7501,"8")</f>
        <v>0</v>
      </c>
      <c r="CB76" s="149">
        <f>COUNTIFS('DETAIL SALES'!$Q$10:$Q$7501,'FILL RATE MANDATORY STOCK'!BK76,'DETAIL SALES'!$AB$10:$AB$7501,"No",'DETAIL SALES'!$C$10:$C$7501,"8")</f>
        <v>0</v>
      </c>
      <c r="CC76" s="149">
        <f>COUNTIFS('DETAIL SALES'!$Q$10:$Q$7501,'FILL RATE MANDATORY STOCK'!BK76,'DETAIL SALES'!$AB$10:$AB$7501,"Full",'DETAIL SALES'!$C$10:$C$7501,"9")</f>
        <v>0</v>
      </c>
      <c r="CD76" s="149">
        <f>COUNTIFS('DETAIL SALES'!$Q$10:$Q$7501,'FILL RATE MANDATORY STOCK'!BK76,'DETAIL SALES'!$AB$10:$AB$7501,"No",'DETAIL SALES'!$C$10:$C$7501,"9")</f>
        <v>0</v>
      </c>
      <c r="CE76" s="149">
        <f>COUNTIFS('DETAIL SALES'!$Q$10:$Q$7501,'FILL RATE MANDATORY STOCK'!BK76,'DETAIL SALES'!$AB$10:$AB$7501,"Full",'DETAIL SALES'!$C$10:$C$7501,"10")</f>
        <v>0</v>
      </c>
      <c r="CF76" s="149">
        <f>COUNTIFS('DETAIL SALES'!$Q$10:$Q$7501,'FILL RATE MANDATORY STOCK'!BK76,'DETAIL SALES'!$AB$10:$AB$7501,"No",'DETAIL SALES'!$C$10:$C$7501,"10")</f>
        <v>0</v>
      </c>
      <c r="CG76" s="149">
        <f>COUNTIFS('DETAIL SALES'!$Q$10:$Q$7501,'FILL RATE MANDATORY STOCK'!BK76,'DETAIL SALES'!$AB$10:$AB$7501,"Full",'DETAIL SALES'!$C$10:$C$7501,"11")</f>
        <v>0</v>
      </c>
      <c r="CH76" s="149">
        <f>COUNTIFS('DETAIL SALES'!$Q$10:$Q$7501,'FILL RATE MANDATORY STOCK'!BK76,'DETAIL SALES'!$AB$10:$AB$7501,"No",'DETAIL SALES'!$C$10:$C$7501,"11")</f>
        <v>0</v>
      </c>
      <c r="CI76" s="149">
        <f>COUNTIFS('DETAIL SALES'!$Q$10:$Q$7501,'FILL RATE MANDATORY STOCK'!BK76,'DETAIL SALES'!$AB$10:$AB$7501,"Full",'DETAIL SALES'!$C$10:$C$7501,"12")</f>
        <v>0</v>
      </c>
      <c r="CJ76" s="149">
        <f>COUNTIFS('DETAIL SALES'!$Q$10:$Q$7501,'FILL RATE MANDATORY STOCK'!BK76,'DETAIL SALES'!$AB$10:$AB$7501,"No",'DETAIL SALES'!$C$10:$C$7501,"12")</f>
        <v>0</v>
      </c>
      <c r="CK76" s="149">
        <f>COUNTIFS('DETAIL SALES'!$Q$10:$Q$7501,'FILL RATE MANDATORY STOCK'!BK76,'DETAIL SALES'!$AB$10:$AB$7501,"Full",'DETAIL SALES'!$C$10:$C$7501,"13")</f>
        <v>0</v>
      </c>
      <c r="CL76" s="149">
        <f>COUNTIFS('DETAIL SALES'!$Q$10:$Q$7501,'FILL RATE MANDATORY STOCK'!BK76,'DETAIL SALES'!$AB$10:$AB$7501,"No",'DETAIL SALES'!$C$10:$C$7501,"13")</f>
        <v>0</v>
      </c>
      <c r="CM76" s="316">
        <f>COUNTIFS('DETAIL SALES'!$Q$10:$Q$7501,'FILL RATE MANDATORY STOCK'!BK76,'DETAIL SALES'!$AB$10:$AB$7501,"Full",'DETAIL SALES'!$C$10:$C$7501,"14")</f>
        <v>0</v>
      </c>
      <c r="CN76" s="316">
        <f>COUNTIFS('DETAIL SALES'!$Q$10:$Q$7501,'FILL RATE MANDATORY STOCK'!BK76,'DETAIL SALES'!$AB$10:$AB$7501,"No",'DETAIL SALES'!$C$10:$C$7501,"14")</f>
        <v>0</v>
      </c>
      <c r="CO76" s="149">
        <f>COUNTIFS('DETAIL SALES'!$Q$10:$Q$7501,'FILL RATE MANDATORY STOCK'!BK76,'DETAIL SALES'!$AB$10:$AB$7501,"Full",'DETAIL SALES'!$C$10:$C$7501,"15")</f>
        <v>0</v>
      </c>
      <c r="CP76" s="149">
        <f>COUNTIFS('DETAIL SALES'!$Q$10:$Q$7501,'FILL RATE MANDATORY STOCK'!BK76,'DETAIL SALES'!$AB$10:$AB$7501,"No",'DETAIL SALES'!$C$10:$C$7501,"15")</f>
        <v>0</v>
      </c>
      <c r="CQ76" s="149">
        <f>COUNTIFS('DETAIL SALES'!$Q$10:$Q$7501,'FILL RATE MANDATORY STOCK'!BK76,'DETAIL SALES'!$AB$10:$AB$7501,"Full",'DETAIL SALES'!$C$10:$C$7501,"16")</f>
        <v>0</v>
      </c>
      <c r="CR76" s="149">
        <f>COUNTIFS('DETAIL SALES'!$Q$10:$Q$7501,'FILL RATE MANDATORY STOCK'!BK76,'DETAIL SALES'!$AB$10:$AB$7501,"No",'DETAIL SALES'!$C$10:$C$7501,"16")</f>
        <v>0</v>
      </c>
      <c r="CS76" s="149">
        <f>COUNTIFS('DETAIL SALES'!$Q$10:$Q$7501,'FILL RATE MANDATORY STOCK'!BK76,'DETAIL SALES'!$AB$10:$AB$7501,"Full",'DETAIL SALES'!$C$10:$C$7501,"17")</f>
        <v>0</v>
      </c>
      <c r="CT76" s="149">
        <f>COUNTIFS('DETAIL SALES'!$Q$10:$Q$7501,'FILL RATE MANDATORY STOCK'!BK76,'DETAIL SALES'!$AB$10:$AB$7501,"No",'DETAIL SALES'!$C$10:$C$7501,"17")</f>
        <v>0</v>
      </c>
      <c r="CU76" s="149">
        <f>COUNTIFS('DETAIL SALES'!$Q$10:$Q$7501,'FILL RATE MANDATORY STOCK'!BK76,'DETAIL SALES'!$AB$10:$AB$7501,"Full",'DETAIL SALES'!$C$10:$C$7501,"18")</f>
        <v>0</v>
      </c>
      <c r="CV76" s="149">
        <f>COUNTIFS('DETAIL SALES'!$Q$10:$Q$7501,'FILL RATE MANDATORY STOCK'!BK76,'DETAIL SALES'!$AB$10:$AB$7501,"No",'DETAIL SALES'!$C$10:$C$7501,"18")</f>
        <v>0</v>
      </c>
      <c r="CW76" s="149">
        <f>COUNTIFS('DETAIL SALES'!$Q$10:$Q$7501,'FILL RATE MANDATORY STOCK'!BK76,'DETAIL SALES'!$AB$10:$AB$7501,"Full",'DETAIL SALES'!$C$10:$C$7501,"19")</f>
        <v>0</v>
      </c>
      <c r="CX76" s="149">
        <f>COUNTIFS('DETAIL SALES'!$Q$10:$Q$7501,'FILL RATE MANDATORY STOCK'!BK76,'DETAIL SALES'!$AB$10:$AB$7501,"No",'DETAIL SALES'!$C$10:$C$7501,"19")</f>
        <v>0</v>
      </c>
      <c r="CY76" s="149">
        <f>COUNTIFS('DETAIL SALES'!$Q$10:$Q$7501,'FILL RATE MANDATORY STOCK'!BK76,'DETAIL SALES'!$AB$10:$AB$7501,"Full",'DETAIL SALES'!$C$10:$C$7501,"20")</f>
        <v>0</v>
      </c>
      <c r="CZ76" s="149">
        <f>COUNTIFS('DETAIL SALES'!$Q$10:$Q$7501,'FILL RATE MANDATORY STOCK'!BK76,'DETAIL SALES'!$AB$10:$AB$7501,"No",'DETAIL SALES'!$C$10:$C$7501,"20")</f>
        <v>0</v>
      </c>
      <c r="DA76" s="316">
        <f>COUNTIFS('DETAIL SALES'!$Q$10:$Q$7501,'FILL RATE MANDATORY STOCK'!BK76,'DETAIL SALES'!$AB$10:$AB$7501,"Full",'DETAIL SALES'!$C$10:$C$7501,"21")</f>
        <v>0</v>
      </c>
      <c r="DB76" s="316">
        <f>COUNTIFS('DETAIL SALES'!$Q$10:$Q$7501,'FILL RATE MANDATORY STOCK'!BK76,'DETAIL SALES'!$AB$10:$AB$7501,"No",'DETAIL SALES'!$C$10:$C$7501,"21")</f>
        <v>0</v>
      </c>
      <c r="DC76" s="149">
        <f>COUNTIFS('DETAIL SALES'!$Q$10:$Q$7501,'FILL RATE MANDATORY STOCK'!BK76,'DETAIL SALES'!$AB$10:$AB$7501,"Full",'DETAIL SALES'!$C$10:$C$7501,"22")</f>
        <v>0</v>
      </c>
      <c r="DD76" s="149">
        <f>COUNTIFS('DETAIL SALES'!$Q$10:$Q$7501,'FILL RATE MANDATORY STOCK'!BK76,'DETAIL SALES'!$AB$10:$AB$7501,"No",'DETAIL SALES'!$C$10:$C$7501,"22")</f>
        <v>0</v>
      </c>
      <c r="DE76" s="149">
        <f>COUNTIFS('DETAIL SALES'!$Q$10:$Q$7501,'FILL RATE MANDATORY STOCK'!BK76,'DETAIL SALES'!$AB$10:$AB$7501,"Full",'DETAIL SALES'!$C$10:$C$7501,"23")</f>
        <v>0</v>
      </c>
      <c r="DF76" s="149">
        <f>COUNTIFS('DETAIL SALES'!$Q$10:$Q$7501,'FILL RATE MANDATORY STOCK'!BK76,'DETAIL SALES'!$AB$10:$AB$7501,"No",'DETAIL SALES'!$C$10:$C$7501,"23")</f>
        <v>0</v>
      </c>
      <c r="DG76" s="149">
        <f>COUNTIFS('DETAIL SALES'!$Q$10:$Q$7501,'FILL RATE MANDATORY STOCK'!BK76,'DETAIL SALES'!$AB$10:$AB$7501,"Full",'DETAIL SALES'!$C$10:$C$7501,"24")</f>
        <v>0</v>
      </c>
      <c r="DH76" s="149">
        <f>COUNTIFS('DETAIL SALES'!$Q$10:$Q$7501,'FILL RATE MANDATORY STOCK'!BK76,'DETAIL SALES'!$AB$10:$AB$7501,"No",'DETAIL SALES'!$C$10:$C$7501,"24")</f>
        <v>0</v>
      </c>
      <c r="DI76" s="149">
        <f>COUNTIFS('DETAIL SALES'!$Q$10:$Q$7501,'FILL RATE MANDATORY STOCK'!BK76,'DETAIL SALES'!$AB$10:$AB$7501,"Full",'DETAIL SALES'!$C$10:$C$7501,"25")</f>
        <v>0</v>
      </c>
      <c r="DJ76" s="149">
        <f>COUNTIFS('DETAIL SALES'!$Q$10:$Q$7501,'FILL RATE MANDATORY STOCK'!BK76,'DETAIL SALES'!$AB$10:$AB$7501,"No",'DETAIL SALES'!$C$10:$C$7501,"25")</f>
        <v>0</v>
      </c>
      <c r="DK76" s="149">
        <f>COUNTIFS('DETAIL SALES'!$Q$10:$Q$7501,'FILL RATE MANDATORY STOCK'!BK76,'DETAIL SALES'!$AB$10:$AB$7501,"Full",'DETAIL SALES'!$C$10:$C$7501,"26")</f>
        <v>0</v>
      </c>
      <c r="DL76" s="149">
        <f>COUNTIFS('DETAIL SALES'!$Q$10:$Q$7501,'FILL RATE MANDATORY STOCK'!BK76,'DETAIL SALES'!$AB$10:$AB$7501,"No",'DETAIL SALES'!$C$10:$C$7501,"26")</f>
        <v>0</v>
      </c>
      <c r="DM76" s="149">
        <f>COUNTIFS('DETAIL SALES'!$Q$10:$Q$7501,'FILL RATE MANDATORY STOCK'!BK76,'DETAIL SALES'!$AB$10:$AB$7501,"Full",'DETAIL SALES'!$C$10:$C$7501,"27")</f>
        <v>0</v>
      </c>
      <c r="DN76" s="149">
        <f>COUNTIFS('DETAIL SALES'!$Q$10:$Q$7501,'FILL RATE MANDATORY STOCK'!BK76,'DETAIL SALES'!$AB$10:$AB$7501,"No",'DETAIL SALES'!$C$10:$C$7501,"27")</f>
        <v>0</v>
      </c>
      <c r="DO76" s="316">
        <f>COUNTIFS('DETAIL SALES'!$Q$10:$Q$7501,'FILL RATE MANDATORY STOCK'!BK76,'DETAIL SALES'!$AB$10:$AB$7501,"Full",'DETAIL SALES'!$C$10:$C$7501,"28")</f>
        <v>0</v>
      </c>
      <c r="DP76" s="316">
        <f>COUNTIFS('DETAIL SALES'!$Q$10:$Q$7501,'FILL RATE MANDATORY STOCK'!BK76,'DETAIL SALES'!$AB$10:$AB$7501,"No",'DETAIL SALES'!$C$10:$C$7501,"28")</f>
        <v>0</v>
      </c>
      <c r="DQ76" s="149">
        <f>COUNTIFS('DETAIL SALES'!$Q$10:$Q$7501,'FILL RATE MANDATORY STOCK'!BK76,'DETAIL SALES'!$AB$10:$AB$7501,"Full",'DETAIL SALES'!$C$10:$C$7501,"29")</f>
        <v>0</v>
      </c>
      <c r="DR76" s="149">
        <f>COUNTIFS('DETAIL SALES'!$Q$10:$Q$7501,'FILL RATE MANDATORY STOCK'!BK76,'DETAIL SALES'!$AB$10:$AB$7501,"No",'DETAIL SALES'!$C$10:$C$7501,"29")</f>
        <v>0</v>
      </c>
      <c r="DS76" s="149">
        <f>COUNTIFS('DETAIL SALES'!$Q$10:$Q$7501,'FILL RATE MANDATORY STOCK'!BK76,'DETAIL SALES'!$AB$10:$AB$7501,"Full",'DETAIL SALES'!$C$10:$C$7501,"30")</f>
        <v>0</v>
      </c>
      <c r="DT76" s="149">
        <f>COUNTIFS('DETAIL SALES'!$Q$10:$Q$7501,'FILL RATE MANDATORY STOCK'!BK76,'DETAIL SALES'!$AB$10:$AB$7501,"No",'DETAIL SALES'!$C$10:$C$7501,"30")</f>
        <v>0</v>
      </c>
      <c r="DU76" s="149">
        <f>COUNTIFS('DETAIL SALES'!$Q$10:$Q$7501,'FILL RATE MANDATORY STOCK'!\,'DETAIL SALES'!$AB$10:$AB$7501,"Full",'DETAIL SALES'!$C$10:$C$7501,"31")</f>
        <v>0</v>
      </c>
      <c r="DV76" s="153">
        <f>COUNTIFS('DETAIL SALES'!$Q$10:$Q$7501,'FILL RATE MANDATORY STOCK'!BK76,'DETAIL SALES'!$AB$10:$AB$7501,"No",'DETAIL SALES'!$C$10:$C$7501,"31")</f>
        <v>0</v>
      </c>
      <c r="DW76" s="271">
        <f t="shared" si="17"/>
        <v>0</v>
      </c>
      <c r="DX76" s="150">
        <f t="shared" si="17"/>
        <v>0</v>
      </c>
      <c r="DY76" s="150">
        <f t="shared" si="18"/>
        <v>0</v>
      </c>
      <c r="DZ76" s="272" t="e">
        <f t="shared" si="19"/>
        <v>#DIV/0!</v>
      </c>
    </row>
    <row r="77" spans="1:130" s="141" customFormat="1">
      <c r="A77" s="134">
        <v>68</v>
      </c>
      <c r="B77" s="286"/>
      <c r="C77" s="146">
        <f t="shared" si="36"/>
        <v>0</v>
      </c>
      <c r="D77" s="146">
        <f t="shared" si="37"/>
        <v>1</v>
      </c>
      <c r="E77" s="146">
        <f t="shared" si="38"/>
        <v>1900</v>
      </c>
      <c r="F77" s="287"/>
      <c r="G77" s="287"/>
      <c r="H77" s="287"/>
      <c r="I77" s="288"/>
      <c r="J77" s="287"/>
      <c r="K77" s="288"/>
      <c r="L77" s="134"/>
      <c r="M77" s="133"/>
      <c r="N77" s="288"/>
      <c r="O77" s="134"/>
      <c r="P77" s="166"/>
      <c r="Q77" s="289"/>
      <c r="R77" s="165"/>
      <c r="S77" s="290"/>
      <c r="T77" s="290"/>
      <c r="U77" s="290"/>
      <c r="V77" s="290"/>
      <c r="W77" s="166"/>
      <c r="X77" s="87"/>
      <c r="Y77" s="418">
        <f t="shared" si="39"/>
        <v>0</v>
      </c>
      <c r="Z77" s="291">
        <f t="shared" si="40"/>
        <v>0</v>
      </c>
      <c r="AA77" s="163"/>
      <c r="AB77" s="177" t="str">
        <f t="shared" si="41"/>
        <v/>
      </c>
      <c r="AC77" s="283" t="str">
        <f t="shared" si="42"/>
        <v/>
      </c>
      <c r="AD77" s="283" t="str">
        <f t="shared" si="43"/>
        <v/>
      </c>
      <c r="AE77" s="163"/>
      <c r="AF77" s="162"/>
      <c r="AP77" s="581"/>
      <c r="BD77" s="784"/>
      <c r="BE77" s="100">
        <f t="shared" si="35"/>
        <v>62</v>
      </c>
      <c r="BF77" s="100" t="s">
        <v>348</v>
      </c>
      <c r="BG77" s="100" t="s">
        <v>313</v>
      </c>
      <c r="BH77" s="149" t="s">
        <v>350</v>
      </c>
      <c r="BI77" s="169" t="e">
        <f>VLOOKUP(BH77,#REF!,8,FALSE)</f>
        <v>#REF!</v>
      </c>
      <c r="BJ77" s="224">
        <v>60000</v>
      </c>
      <c r="BK77" s="153">
        <v>4</v>
      </c>
      <c r="BL77" s="153">
        <v>0</v>
      </c>
      <c r="BM77" s="594">
        <f>COUNTIFS('DETAIL SALES'!$Q$10:$Q$7501,'FILL RATE MANDATORY STOCK'!BK77,'DETAIL SALES'!$AB$10:$AB$7501,"Full",'DETAIL SALES'!$C$10:$C$7501,"1")</f>
        <v>0</v>
      </c>
      <c r="BN77" s="149">
        <f>COUNTIFS('DETAIL SALES'!$Q$10:$Q$7501,'FILL RATE MANDATORY STOCK'!BK77,'DETAIL SALES'!$AB$10:$AB$7501,"No",'DETAIL SALES'!$C$10:$C$7501,"1")</f>
        <v>0</v>
      </c>
      <c r="BO77" s="149">
        <f>COUNTIFS('DETAIL SALES'!$Q$10:$Q$7501,'FILL RATE MANDATORY STOCK'!BK77,'DETAIL SALES'!$AB$10:$AB$7501,"Full",'DETAIL SALES'!$C$10:$C$7501,"2")</f>
        <v>0</v>
      </c>
      <c r="BP77" s="149">
        <f>COUNTIFS('DETAIL SALES'!$Q$10:$Q$7501,'FILL RATE MANDATORY STOCK'!BK77,'DETAIL SALES'!$AB$10:$AB$7501,"No",'DETAIL SALES'!$C$10:$C$7501,"2")</f>
        <v>0</v>
      </c>
      <c r="BQ77" s="149">
        <f>COUNTIFS('DETAIL SALES'!$Q$10:$Q$7501,'FILL RATE MANDATORY STOCK'!BK77,'DETAIL SALES'!$AB$10:$AB$7501,"Full",'DETAIL SALES'!$C$10:$C$7501,"3")</f>
        <v>0</v>
      </c>
      <c r="BR77" s="149">
        <f>COUNTIFS('DETAIL SALES'!$Q$10:$Q$7501,'FILL RATE MANDATORY STOCK'!BK77,'DETAIL SALES'!$AB$10:$AB$7501,"No",'DETAIL SALES'!$C$10:$C$7501,"3")</f>
        <v>0</v>
      </c>
      <c r="BS77" s="149">
        <f>COUNTIFS('DETAIL SALES'!$Q$10:$Q$7501,'FILL RATE MANDATORY STOCK'!BK77,'DETAIL SALES'!$AB$10:$AB$7501,"Full",'DETAIL SALES'!$C$10:$C$7501,"4")</f>
        <v>0</v>
      </c>
      <c r="BT77" s="149">
        <f>COUNTIFS('DETAIL SALES'!$Q$10:$Q$7501,'FILL RATE MANDATORY STOCK'!BK77,'DETAIL SALES'!$AB$10:$AB$7501,"No",'DETAIL SALES'!$C$10:$C$7501,"4")</f>
        <v>0</v>
      </c>
      <c r="BU77" s="149">
        <f>COUNTIFS('DETAIL SALES'!$Q$10:$Q$7501,'FILL RATE MANDATORY STOCK'!BK77,'DETAIL SALES'!$AB$10:$AB$7501,"Full",'DETAIL SALES'!$C$10:$C$7501,"5")</f>
        <v>0</v>
      </c>
      <c r="BV77" s="149">
        <f>COUNTIFS('DETAIL SALES'!$Q$10:$Q$7501,'FILL RATE MANDATORY STOCK'!BK77,'DETAIL SALES'!$AB$10:$AB$7501,"No",'DETAIL SALES'!$C$10:$C$7501,"5")</f>
        <v>0</v>
      </c>
      <c r="BW77" s="149">
        <f>COUNTIFS('DETAIL SALES'!$Q$10:$Q$7501,'FILL RATE MANDATORY STOCK'!BK77,'DETAIL SALES'!$AB$10:$AB$7501,"Full",'DETAIL SALES'!$C$10:$C$7501,"6")</f>
        <v>0</v>
      </c>
      <c r="BX77" s="149">
        <f>COUNTIFS('DETAIL SALES'!$Q$10:$Q$7501,'FILL RATE MANDATORY STOCK'!BK77,'DETAIL SALES'!$AB$10:$AB$7501,"No",'DETAIL SALES'!$C$10:$C$7501,"6")</f>
        <v>0</v>
      </c>
      <c r="BY77" s="316">
        <f>COUNTIFS('DETAIL SALES'!$Q$10:$Q$7501,'FILL RATE MANDATORY STOCK'!BK77,'DETAIL SALES'!$AB$10:$AB$7501,"Full",'DETAIL SALES'!$C$10:$C$7501,"7")</f>
        <v>0</v>
      </c>
      <c r="BZ77" s="316">
        <f>COUNTIFS('DETAIL SALES'!$Q$10:$Q$7501,'FILL RATE MANDATORY STOCK'!BK77,'DETAIL SALES'!$AB$10:$AB$7501,"No",'DETAIL SALES'!$C$10:$C$7501,"7")</f>
        <v>0</v>
      </c>
      <c r="CA77" s="149">
        <f>COUNTIFS('DETAIL SALES'!$Q$10:$Q$7501,'FILL RATE MANDATORY STOCK'!BK77,'DETAIL SALES'!$AB$10:$AB$7501,"Full",'DETAIL SALES'!$C$10:$C$7501,"8")</f>
        <v>0</v>
      </c>
      <c r="CB77" s="149">
        <f>COUNTIFS('DETAIL SALES'!$Q$10:$Q$7501,'FILL RATE MANDATORY STOCK'!BK77,'DETAIL SALES'!$AB$10:$AB$7501,"No",'DETAIL SALES'!$C$10:$C$7501,"8")</f>
        <v>0</v>
      </c>
      <c r="CC77" s="149">
        <f>COUNTIFS('DETAIL SALES'!$Q$10:$Q$7501,'FILL RATE MANDATORY STOCK'!BK77,'DETAIL SALES'!$AB$10:$AB$7501,"Full",'DETAIL SALES'!$C$10:$C$7501,"9")</f>
        <v>0</v>
      </c>
      <c r="CD77" s="149">
        <f>COUNTIFS('DETAIL SALES'!$Q$10:$Q$7501,'FILL RATE MANDATORY STOCK'!BK77,'DETAIL SALES'!$AB$10:$AB$7501,"No",'DETAIL SALES'!$C$10:$C$7501,"9")</f>
        <v>0</v>
      </c>
      <c r="CE77" s="149">
        <f>COUNTIFS('DETAIL SALES'!$Q$10:$Q$7501,'FILL RATE MANDATORY STOCK'!BK77,'DETAIL SALES'!$AB$10:$AB$7501,"Full",'DETAIL SALES'!$C$10:$C$7501,"10")</f>
        <v>0</v>
      </c>
      <c r="CF77" s="149">
        <f>COUNTIFS('DETAIL SALES'!$Q$10:$Q$7501,'FILL RATE MANDATORY STOCK'!BK77,'DETAIL SALES'!$AB$10:$AB$7501,"No",'DETAIL SALES'!$C$10:$C$7501,"10")</f>
        <v>0</v>
      </c>
      <c r="CG77" s="149">
        <f>COUNTIFS('DETAIL SALES'!$Q$10:$Q$7501,'FILL RATE MANDATORY STOCK'!BK77,'DETAIL SALES'!$AB$10:$AB$7501,"Full",'DETAIL SALES'!$C$10:$C$7501,"11")</f>
        <v>0</v>
      </c>
      <c r="CH77" s="149">
        <f>COUNTIFS('DETAIL SALES'!$Q$10:$Q$7501,'FILL RATE MANDATORY STOCK'!BK77,'DETAIL SALES'!$AB$10:$AB$7501,"No",'DETAIL SALES'!$C$10:$C$7501,"11")</f>
        <v>0</v>
      </c>
      <c r="CI77" s="149">
        <f>COUNTIFS('DETAIL SALES'!$Q$10:$Q$7501,'FILL RATE MANDATORY STOCK'!BK77,'DETAIL SALES'!$AB$10:$AB$7501,"Full",'DETAIL SALES'!$C$10:$C$7501,"12")</f>
        <v>0</v>
      </c>
      <c r="CJ77" s="149">
        <f>COUNTIFS('DETAIL SALES'!$Q$10:$Q$7501,'FILL RATE MANDATORY STOCK'!BK77,'DETAIL SALES'!$AB$10:$AB$7501,"No",'DETAIL SALES'!$C$10:$C$7501,"12")</f>
        <v>0</v>
      </c>
      <c r="CK77" s="149">
        <f>COUNTIFS('DETAIL SALES'!$Q$10:$Q$7501,'FILL RATE MANDATORY STOCK'!BK77,'DETAIL SALES'!$AB$10:$AB$7501,"Full",'DETAIL SALES'!$C$10:$C$7501,"13")</f>
        <v>0</v>
      </c>
      <c r="CL77" s="149">
        <f>COUNTIFS('DETAIL SALES'!$Q$10:$Q$7501,'FILL RATE MANDATORY STOCK'!BK77,'DETAIL SALES'!$AB$10:$AB$7501,"No",'DETAIL SALES'!$C$10:$C$7501,"13")</f>
        <v>0</v>
      </c>
      <c r="CM77" s="316">
        <f>COUNTIFS('DETAIL SALES'!$Q$10:$Q$7501,'FILL RATE MANDATORY STOCK'!BK77,'DETAIL SALES'!$AB$10:$AB$7501,"Full",'DETAIL SALES'!$C$10:$C$7501,"14")</f>
        <v>0</v>
      </c>
      <c r="CN77" s="316">
        <f>COUNTIFS('DETAIL SALES'!$Q$10:$Q$7501,'FILL RATE MANDATORY STOCK'!BK77,'DETAIL SALES'!$AB$10:$AB$7501,"No",'DETAIL SALES'!$C$10:$C$7501,"14")</f>
        <v>0</v>
      </c>
      <c r="CO77" s="149">
        <f>COUNTIFS('DETAIL SALES'!$Q$10:$Q$7501,'FILL RATE MANDATORY STOCK'!BK77,'DETAIL SALES'!$AB$10:$AB$7501,"Full",'DETAIL SALES'!$C$10:$C$7501,"15")</f>
        <v>0</v>
      </c>
      <c r="CP77" s="149">
        <f>COUNTIFS('DETAIL SALES'!$Q$10:$Q$7501,'FILL RATE MANDATORY STOCK'!BK77,'DETAIL SALES'!$AB$10:$AB$7501,"No",'DETAIL SALES'!$C$10:$C$7501,"15")</f>
        <v>0</v>
      </c>
      <c r="CQ77" s="149">
        <f>COUNTIFS('DETAIL SALES'!$Q$10:$Q$7501,'FILL RATE MANDATORY STOCK'!BK77,'DETAIL SALES'!$AB$10:$AB$7501,"Full",'DETAIL SALES'!$C$10:$C$7501,"16")</f>
        <v>0</v>
      </c>
      <c r="CR77" s="149">
        <f>COUNTIFS('DETAIL SALES'!$Q$10:$Q$7501,'FILL RATE MANDATORY STOCK'!BK77,'DETAIL SALES'!$AB$10:$AB$7501,"No",'DETAIL SALES'!$C$10:$C$7501,"16")</f>
        <v>0</v>
      </c>
      <c r="CS77" s="149">
        <f>COUNTIFS('DETAIL SALES'!$Q$10:$Q$7501,'FILL RATE MANDATORY STOCK'!BK77,'DETAIL SALES'!$AB$10:$AB$7501,"Full",'DETAIL SALES'!$C$10:$C$7501,"17")</f>
        <v>0</v>
      </c>
      <c r="CT77" s="149">
        <f>COUNTIFS('DETAIL SALES'!$Q$10:$Q$7501,'FILL RATE MANDATORY STOCK'!BK77,'DETAIL SALES'!$AB$10:$AB$7501,"No",'DETAIL SALES'!$C$10:$C$7501,"17")</f>
        <v>0</v>
      </c>
      <c r="CU77" s="149">
        <f>COUNTIFS('DETAIL SALES'!$Q$10:$Q$7501,'FILL RATE MANDATORY STOCK'!BK77,'DETAIL SALES'!$AB$10:$AB$7501,"Full",'DETAIL SALES'!$C$10:$C$7501,"18")</f>
        <v>0</v>
      </c>
      <c r="CV77" s="149">
        <f>COUNTIFS('DETAIL SALES'!$Q$10:$Q$7501,'FILL RATE MANDATORY STOCK'!BK77,'DETAIL SALES'!$AB$10:$AB$7501,"No",'DETAIL SALES'!$C$10:$C$7501,"18")</f>
        <v>0</v>
      </c>
      <c r="CW77" s="149">
        <f>COUNTIFS('DETAIL SALES'!$Q$10:$Q$7501,'FILL RATE MANDATORY STOCK'!BK77,'DETAIL SALES'!$AB$10:$AB$7501,"Full",'DETAIL SALES'!$C$10:$C$7501,"19")</f>
        <v>0</v>
      </c>
      <c r="CX77" s="149">
        <f>COUNTIFS('DETAIL SALES'!$Q$10:$Q$7501,'FILL RATE MANDATORY STOCK'!BK77,'DETAIL SALES'!$AB$10:$AB$7501,"No",'DETAIL SALES'!$C$10:$C$7501,"19")</f>
        <v>0</v>
      </c>
      <c r="CY77" s="149">
        <f>COUNTIFS('DETAIL SALES'!$Q$10:$Q$7501,'FILL RATE MANDATORY STOCK'!BK77,'DETAIL SALES'!$AB$10:$AB$7501,"Full",'DETAIL SALES'!$C$10:$C$7501,"20")</f>
        <v>0</v>
      </c>
      <c r="CZ77" s="149">
        <f>COUNTIFS('DETAIL SALES'!$Q$10:$Q$7501,'FILL RATE MANDATORY STOCK'!BK77,'DETAIL SALES'!$AB$10:$AB$7501,"No",'DETAIL SALES'!$C$10:$C$7501,"20")</f>
        <v>0</v>
      </c>
      <c r="DA77" s="316">
        <f>COUNTIFS('DETAIL SALES'!$Q$10:$Q$7501,'FILL RATE MANDATORY STOCK'!BK77,'DETAIL SALES'!$AB$10:$AB$7501,"Full",'DETAIL SALES'!$C$10:$C$7501,"21")</f>
        <v>0</v>
      </c>
      <c r="DB77" s="316">
        <f>COUNTIFS('DETAIL SALES'!$Q$10:$Q$7501,'FILL RATE MANDATORY STOCK'!BK77,'DETAIL SALES'!$AB$10:$AB$7501,"No",'DETAIL SALES'!$C$10:$C$7501,"21")</f>
        <v>0</v>
      </c>
      <c r="DC77" s="149">
        <f>COUNTIFS('DETAIL SALES'!$Q$10:$Q$7501,'FILL RATE MANDATORY STOCK'!BK77,'DETAIL SALES'!$AB$10:$AB$7501,"Full",'DETAIL SALES'!$C$10:$C$7501,"22")</f>
        <v>0</v>
      </c>
      <c r="DD77" s="149">
        <f>COUNTIFS('DETAIL SALES'!$Q$10:$Q$7501,'FILL RATE MANDATORY STOCK'!BK77,'DETAIL SALES'!$AB$10:$AB$7501,"No",'DETAIL SALES'!$C$10:$C$7501,"22")</f>
        <v>0</v>
      </c>
      <c r="DE77" s="149">
        <f>COUNTIFS('DETAIL SALES'!$Q$10:$Q$7501,'FILL RATE MANDATORY STOCK'!BK77,'DETAIL SALES'!$AB$10:$AB$7501,"Full",'DETAIL SALES'!$C$10:$C$7501,"23")</f>
        <v>0</v>
      </c>
      <c r="DF77" s="149">
        <f>COUNTIFS('DETAIL SALES'!$Q$10:$Q$7501,'FILL RATE MANDATORY STOCK'!BK77,'DETAIL SALES'!$AB$10:$AB$7501,"No",'DETAIL SALES'!$C$10:$C$7501,"23")</f>
        <v>0</v>
      </c>
      <c r="DG77" s="149">
        <f>COUNTIFS('DETAIL SALES'!$Q$10:$Q$7501,'FILL RATE MANDATORY STOCK'!BK77,'DETAIL SALES'!$AB$10:$AB$7501,"Full",'DETAIL SALES'!$C$10:$C$7501,"24")</f>
        <v>0</v>
      </c>
      <c r="DH77" s="149">
        <f>COUNTIFS('DETAIL SALES'!$Q$10:$Q$7501,'FILL RATE MANDATORY STOCK'!BK77,'DETAIL SALES'!$AB$10:$AB$7501,"No",'DETAIL SALES'!$C$10:$C$7501,"24")</f>
        <v>0</v>
      </c>
      <c r="DI77" s="149">
        <f>COUNTIFS('DETAIL SALES'!$Q$10:$Q$7501,'FILL RATE MANDATORY STOCK'!BK77,'DETAIL SALES'!$AB$10:$AB$7501,"Full",'DETAIL SALES'!$C$10:$C$7501,"25")</f>
        <v>0</v>
      </c>
      <c r="DJ77" s="149">
        <f>COUNTIFS('DETAIL SALES'!$Q$10:$Q$7501,'FILL RATE MANDATORY STOCK'!BK77,'DETAIL SALES'!$AB$10:$AB$7501,"No",'DETAIL SALES'!$C$10:$C$7501,"25")</f>
        <v>0</v>
      </c>
      <c r="DK77" s="149">
        <f>COUNTIFS('DETAIL SALES'!$Q$10:$Q$7501,'FILL RATE MANDATORY STOCK'!BK77,'DETAIL SALES'!$AB$10:$AB$7501,"Full",'DETAIL SALES'!$C$10:$C$7501,"26")</f>
        <v>0</v>
      </c>
      <c r="DL77" s="149">
        <f>COUNTIFS('DETAIL SALES'!$Q$10:$Q$7501,'FILL RATE MANDATORY STOCK'!BK77,'DETAIL SALES'!$AB$10:$AB$7501,"No",'DETAIL SALES'!$C$10:$C$7501,"26")</f>
        <v>0</v>
      </c>
      <c r="DM77" s="149">
        <f>COUNTIFS('DETAIL SALES'!$Q$10:$Q$7501,'FILL RATE MANDATORY STOCK'!BK77,'DETAIL SALES'!$AB$10:$AB$7501,"Full",'DETAIL SALES'!$C$10:$C$7501,"27")</f>
        <v>0</v>
      </c>
      <c r="DN77" s="149">
        <f>COUNTIFS('DETAIL SALES'!$Q$10:$Q$7501,'FILL RATE MANDATORY STOCK'!BK77,'DETAIL SALES'!$AB$10:$AB$7501,"No",'DETAIL SALES'!$C$10:$C$7501,"27")</f>
        <v>0</v>
      </c>
      <c r="DO77" s="316">
        <f>COUNTIFS('DETAIL SALES'!$Q$10:$Q$7501,'FILL RATE MANDATORY STOCK'!BK77,'DETAIL SALES'!$AB$10:$AB$7501,"Full",'DETAIL SALES'!$C$10:$C$7501,"28")</f>
        <v>0</v>
      </c>
      <c r="DP77" s="316">
        <f>COUNTIFS('DETAIL SALES'!$Q$10:$Q$7501,'FILL RATE MANDATORY STOCK'!BK77,'DETAIL SALES'!$AB$10:$AB$7501,"No",'DETAIL SALES'!$C$10:$C$7501,"28")</f>
        <v>0</v>
      </c>
      <c r="DQ77" s="149">
        <f>COUNTIFS('DETAIL SALES'!$Q$10:$Q$7501,'FILL RATE MANDATORY STOCK'!BK77,'DETAIL SALES'!$AB$10:$AB$7501,"Full",'DETAIL SALES'!$C$10:$C$7501,"29")</f>
        <v>0</v>
      </c>
      <c r="DR77" s="149">
        <f>COUNTIFS('DETAIL SALES'!$Q$10:$Q$7501,'FILL RATE MANDATORY STOCK'!BK77,'DETAIL SALES'!$AB$10:$AB$7501,"No",'DETAIL SALES'!$C$10:$C$7501,"29")</f>
        <v>0</v>
      </c>
      <c r="DS77" s="149">
        <f>COUNTIFS('DETAIL SALES'!$Q$10:$Q$7501,'FILL RATE MANDATORY STOCK'!BK77,'DETAIL SALES'!$AB$10:$AB$7501,"Full",'DETAIL SALES'!$C$10:$C$7501,"30")</f>
        <v>0</v>
      </c>
      <c r="DT77" s="149">
        <f>COUNTIFS('DETAIL SALES'!$Q$10:$Q$7501,'FILL RATE MANDATORY STOCK'!BK77,'DETAIL SALES'!$AB$10:$AB$7501,"No",'DETAIL SALES'!$C$10:$C$7501,"30")</f>
        <v>0</v>
      </c>
      <c r="DU77" s="149">
        <f>COUNTIFS('DETAIL SALES'!$Q$10:$Q$7501,'FILL RATE MANDATORY STOCK'!\,'DETAIL SALES'!$AB$10:$AB$7501,"Full",'DETAIL SALES'!$C$10:$C$7501,"31")</f>
        <v>0</v>
      </c>
      <c r="DV77" s="153">
        <f>COUNTIFS('DETAIL SALES'!$Q$10:$Q$7501,'FILL RATE MANDATORY STOCK'!BK77,'DETAIL SALES'!$AB$10:$AB$7501,"No",'DETAIL SALES'!$C$10:$C$7501,"31")</f>
        <v>0</v>
      </c>
      <c r="DW77" s="271">
        <f t="shared" ref="DW77:DX140" si="48">BM77+BO77+BQ77+BS77+BU77+BW77+BY77+CA77+CC77+CE77+CG77+CI77+CK77+CM77+CO77+CQ77+CS77+CU77+CW77+CY77+DA77+DC77+DE77+DG77+DI77+DK77+DM77+DO77+DQ77+DS77+DU77</f>
        <v>0</v>
      </c>
      <c r="DX77" s="150">
        <f t="shared" si="48"/>
        <v>0</v>
      </c>
      <c r="DY77" s="150">
        <f t="shared" ref="DY77:DY140" si="49">DW77+DX77</f>
        <v>0</v>
      </c>
      <c r="DZ77" s="272" t="e">
        <f t="shared" ref="DZ77:DZ140" si="50">DW77/DY77</f>
        <v>#DIV/0!</v>
      </c>
    </row>
    <row r="78" spans="1:130" s="141" customFormat="1">
      <c r="A78" s="134">
        <v>69</v>
      </c>
      <c r="B78" s="286"/>
      <c r="C78" s="146">
        <f t="shared" si="36"/>
        <v>0</v>
      </c>
      <c r="D78" s="146">
        <f t="shared" si="37"/>
        <v>1</v>
      </c>
      <c r="E78" s="146">
        <f t="shared" si="38"/>
        <v>1900</v>
      </c>
      <c r="F78" s="287"/>
      <c r="G78" s="287"/>
      <c r="H78" s="287"/>
      <c r="I78" s="288"/>
      <c r="J78" s="287"/>
      <c r="K78" s="288"/>
      <c r="L78" s="134"/>
      <c r="M78" s="133"/>
      <c r="N78" s="288"/>
      <c r="O78" s="134"/>
      <c r="P78" s="166"/>
      <c r="Q78" s="289"/>
      <c r="R78" s="165"/>
      <c r="S78" s="290"/>
      <c r="T78" s="290"/>
      <c r="U78" s="290"/>
      <c r="V78" s="290"/>
      <c r="W78" s="166"/>
      <c r="X78" s="87"/>
      <c r="Y78" s="418">
        <f t="shared" si="39"/>
        <v>0</v>
      </c>
      <c r="Z78" s="291">
        <f t="shared" si="40"/>
        <v>0</v>
      </c>
      <c r="AA78" s="163"/>
      <c r="AB78" s="177" t="str">
        <f t="shared" si="41"/>
        <v/>
      </c>
      <c r="AC78" s="283" t="str">
        <f t="shared" si="42"/>
        <v/>
      </c>
      <c r="AD78" s="283" t="str">
        <f t="shared" si="43"/>
        <v/>
      </c>
      <c r="AE78" s="163"/>
      <c r="AF78" s="162"/>
      <c r="AP78" s="581"/>
      <c r="AQ78" s="572" t="s">
        <v>838</v>
      </c>
      <c r="BD78" s="784"/>
      <c r="BE78" s="100">
        <f t="shared" si="35"/>
        <v>63</v>
      </c>
      <c r="BF78" s="100" t="s">
        <v>351</v>
      </c>
      <c r="BG78" s="100" t="s">
        <v>352</v>
      </c>
      <c r="BH78" s="149" t="s">
        <v>146</v>
      </c>
      <c r="BI78" s="169" t="e">
        <f>VLOOKUP(BH78,#REF!,8,FALSE)</f>
        <v>#REF!</v>
      </c>
      <c r="BJ78" s="224">
        <v>60000</v>
      </c>
      <c r="BK78" s="153">
        <v>2</v>
      </c>
      <c r="BL78" s="153">
        <v>0</v>
      </c>
      <c r="BM78" s="594">
        <f>COUNTIFS('DETAIL SALES'!$Q$10:$Q$7501,'FILL RATE MANDATORY STOCK'!BK78,'DETAIL SALES'!$AB$10:$AB$7501,"Full",'DETAIL SALES'!$C$10:$C$7501,"1")</f>
        <v>0</v>
      </c>
      <c r="BN78" s="149">
        <f>COUNTIFS('DETAIL SALES'!$Q$10:$Q$7501,'FILL RATE MANDATORY STOCK'!BK78,'DETAIL SALES'!$AB$10:$AB$7501,"No",'DETAIL SALES'!$C$10:$C$7501,"1")</f>
        <v>0</v>
      </c>
      <c r="BO78" s="149">
        <f>COUNTIFS('DETAIL SALES'!$Q$10:$Q$7501,'FILL RATE MANDATORY STOCK'!BK78,'DETAIL SALES'!$AB$10:$AB$7501,"Full",'DETAIL SALES'!$C$10:$C$7501,"2")</f>
        <v>0</v>
      </c>
      <c r="BP78" s="149">
        <f>COUNTIFS('DETAIL SALES'!$Q$10:$Q$7501,'FILL RATE MANDATORY STOCK'!BK78,'DETAIL SALES'!$AB$10:$AB$7501,"No",'DETAIL SALES'!$C$10:$C$7501,"2")</f>
        <v>0</v>
      </c>
      <c r="BQ78" s="149">
        <f>COUNTIFS('DETAIL SALES'!$Q$10:$Q$7501,'FILL RATE MANDATORY STOCK'!BK78,'DETAIL SALES'!$AB$10:$AB$7501,"Full",'DETAIL SALES'!$C$10:$C$7501,"3")</f>
        <v>0</v>
      </c>
      <c r="BR78" s="149">
        <f>COUNTIFS('DETAIL SALES'!$Q$10:$Q$7501,'FILL RATE MANDATORY STOCK'!BK78,'DETAIL SALES'!$AB$10:$AB$7501,"No",'DETAIL SALES'!$C$10:$C$7501,"3")</f>
        <v>0</v>
      </c>
      <c r="BS78" s="149">
        <f>COUNTIFS('DETAIL SALES'!$Q$10:$Q$7501,'FILL RATE MANDATORY STOCK'!BK78,'DETAIL SALES'!$AB$10:$AB$7501,"Full",'DETAIL SALES'!$C$10:$C$7501,"4")</f>
        <v>0</v>
      </c>
      <c r="BT78" s="149">
        <f>COUNTIFS('DETAIL SALES'!$Q$10:$Q$7501,'FILL RATE MANDATORY STOCK'!BK78,'DETAIL SALES'!$AB$10:$AB$7501,"No",'DETAIL SALES'!$C$10:$C$7501,"4")</f>
        <v>0</v>
      </c>
      <c r="BU78" s="149">
        <f>COUNTIFS('DETAIL SALES'!$Q$10:$Q$7501,'FILL RATE MANDATORY STOCK'!BK78,'DETAIL SALES'!$AB$10:$AB$7501,"Full",'DETAIL SALES'!$C$10:$C$7501,"5")</f>
        <v>0</v>
      </c>
      <c r="BV78" s="149">
        <f>COUNTIFS('DETAIL SALES'!$Q$10:$Q$7501,'FILL RATE MANDATORY STOCK'!BK78,'DETAIL SALES'!$AB$10:$AB$7501,"No",'DETAIL SALES'!$C$10:$C$7501,"5")</f>
        <v>0</v>
      </c>
      <c r="BW78" s="149">
        <f>COUNTIFS('DETAIL SALES'!$Q$10:$Q$7501,'FILL RATE MANDATORY STOCK'!BK78,'DETAIL SALES'!$AB$10:$AB$7501,"Full",'DETAIL SALES'!$C$10:$C$7501,"6")</f>
        <v>0</v>
      </c>
      <c r="BX78" s="149">
        <f>COUNTIFS('DETAIL SALES'!$Q$10:$Q$7501,'FILL RATE MANDATORY STOCK'!BK78,'DETAIL SALES'!$AB$10:$AB$7501,"No",'DETAIL SALES'!$C$10:$C$7501,"6")</f>
        <v>0</v>
      </c>
      <c r="BY78" s="316">
        <f>COUNTIFS('DETAIL SALES'!$Q$10:$Q$7501,'FILL RATE MANDATORY STOCK'!BK78,'DETAIL SALES'!$AB$10:$AB$7501,"Full",'DETAIL SALES'!$C$10:$C$7501,"7")</f>
        <v>0</v>
      </c>
      <c r="BZ78" s="316">
        <f>COUNTIFS('DETAIL SALES'!$Q$10:$Q$7501,'FILL RATE MANDATORY STOCK'!BK78,'DETAIL SALES'!$AB$10:$AB$7501,"No",'DETAIL SALES'!$C$10:$C$7501,"7")</f>
        <v>0</v>
      </c>
      <c r="CA78" s="149">
        <f>COUNTIFS('DETAIL SALES'!$Q$10:$Q$7501,'FILL RATE MANDATORY STOCK'!BK78,'DETAIL SALES'!$AB$10:$AB$7501,"Full",'DETAIL SALES'!$C$10:$C$7501,"8")</f>
        <v>0</v>
      </c>
      <c r="CB78" s="149">
        <f>COUNTIFS('DETAIL SALES'!$Q$10:$Q$7501,'FILL RATE MANDATORY STOCK'!BK78,'DETAIL SALES'!$AB$10:$AB$7501,"No",'DETAIL SALES'!$C$10:$C$7501,"8")</f>
        <v>0</v>
      </c>
      <c r="CC78" s="149">
        <f>COUNTIFS('DETAIL SALES'!$Q$10:$Q$7501,'FILL RATE MANDATORY STOCK'!BK78,'DETAIL SALES'!$AB$10:$AB$7501,"Full",'DETAIL SALES'!$C$10:$C$7501,"9")</f>
        <v>0</v>
      </c>
      <c r="CD78" s="149">
        <f>COUNTIFS('DETAIL SALES'!$Q$10:$Q$7501,'FILL RATE MANDATORY STOCK'!BK78,'DETAIL SALES'!$AB$10:$AB$7501,"No",'DETAIL SALES'!$C$10:$C$7501,"9")</f>
        <v>0</v>
      </c>
      <c r="CE78" s="149">
        <f>COUNTIFS('DETAIL SALES'!$Q$10:$Q$7501,'FILL RATE MANDATORY STOCK'!BK78,'DETAIL SALES'!$AB$10:$AB$7501,"Full",'DETAIL SALES'!$C$10:$C$7501,"10")</f>
        <v>0</v>
      </c>
      <c r="CF78" s="149">
        <f>COUNTIFS('DETAIL SALES'!$Q$10:$Q$7501,'FILL RATE MANDATORY STOCK'!BK78,'DETAIL SALES'!$AB$10:$AB$7501,"No",'DETAIL SALES'!$C$10:$C$7501,"10")</f>
        <v>0</v>
      </c>
      <c r="CG78" s="149">
        <f>COUNTIFS('DETAIL SALES'!$Q$10:$Q$7501,'FILL RATE MANDATORY STOCK'!BK78,'DETAIL SALES'!$AB$10:$AB$7501,"Full",'DETAIL SALES'!$C$10:$C$7501,"11")</f>
        <v>0</v>
      </c>
      <c r="CH78" s="149">
        <f>COUNTIFS('DETAIL SALES'!$Q$10:$Q$7501,'FILL RATE MANDATORY STOCK'!BK78,'DETAIL SALES'!$AB$10:$AB$7501,"No",'DETAIL SALES'!$C$10:$C$7501,"11")</f>
        <v>0</v>
      </c>
      <c r="CI78" s="149">
        <f>COUNTIFS('DETAIL SALES'!$Q$10:$Q$7501,'FILL RATE MANDATORY STOCK'!BK78,'DETAIL SALES'!$AB$10:$AB$7501,"Full",'DETAIL SALES'!$C$10:$C$7501,"12")</f>
        <v>0</v>
      </c>
      <c r="CJ78" s="149">
        <f>COUNTIFS('DETAIL SALES'!$Q$10:$Q$7501,'FILL RATE MANDATORY STOCK'!BK78,'DETAIL SALES'!$AB$10:$AB$7501,"No",'DETAIL SALES'!$C$10:$C$7501,"12")</f>
        <v>0</v>
      </c>
      <c r="CK78" s="149">
        <f>COUNTIFS('DETAIL SALES'!$Q$10:$Q$7501,'FILL RATE MANDATORY STOCK'!BK78,'DETAIL SALES'!$AB$10:$AB$7501,"Full",'DETAIL SALES'!$C$10:$C$7501,"13")</f>
        <v>0</v>
      </c>
      <c r="CL78" s="149">
        <f>COUNTIFS('DETAIL SALES'!$Q$10:$Q$7501,'FILL RATE MANDATORY STOCK'!BK78,'DETAIL SALES'!$AB$10:$AB$7501,"No",'DETAIL SALES'!$C$10:$C$7501,"13")</f>
        <v>0</v>
      </c>
      <c r="CM78" s="316">
        <f>COUNTIFS('DETAIL SALES'!$Q$10:$Q$7501,'FILL RATE MANDATORY STOCK'!BK78,'DETAIL SALES'!$AB$10:$AB$7501,"Full",'DETAIL SALES'!$C$10:$C$7501,"14")</f>
        <v>0</v>
      </c>
      <c r="CN78" s="316">
        <f>COUNTIFS('DETAIL SALES'!$Q$10:$Q$7501,'FILL RATE MANDATORY STOCK'!BK78,'DETAIL SALES'!$AB$10:$AB$7501,"No",'DETAIL SALES'!$C$10:$C$7501,"14")</f>
        <v>0</v>
      </c>
      <c r="CO78" s="149">
        <f>COUNTIFS('DETAIL SALES'!$Q$10:$Q$7501,'FILL RATE MANDATORY STOCK'!BK78,'DETAIL SALES'!$AB$10:$AB$7501,"Full",'DETAIL SALES'!$C$10:$C$7501,"15")</f>
        <v>0</v>
      </c>
      <c r="CP78" s="149">
        <f>COUNTIFS('DETAIL SALES'!$Q$10:$Q$7501,'FILL RATE MANDATORY STOCK'!BK78,'DETAIL SALES'!$AB$10:$AB$7501,"No",'DETAIL SALES'!$C$10:$C$7501,"15")</f>
        <v>0</v>
      </c>
      <c r="CQ78" s="149">
        <f>COUNTIFS('DETAIL SALES'!$Q$10:$Q$7501,'FILL RATE MANDATORY STOCK'!BK78,'DETAIL SALES'!$AB$10:$AB$7501,"Full",'DETAIL SALES'!$C$10:$C$7501,"16")</f>
        <v>0</v>
      </c>
      <c r="CR78" s="149">
        <f>COUNTIFS('DETAIL SALES'!$Q$10:$Q$7501,'FILL RATE MANDATORY STOCK'!BK78,'DETAIL SALES'!$AB$10:$AB$7501,"No",'DETAIL SALES'!$C$10:$C$7501,"16")</f>
        <v>0</v>
      </c>
      <c r="CS78" s="149">
        <f>COUNTIFS('DETAIL SALES'!$Q$10:$Q$7501,'FILL RATE MANDATORY STOCK'!BK78,'DETAIL SALES'!$AB$10:$AB$7501,"Full",'DETAIL SALES'!$C$10:$C$7501,"17")</f>
        <v>0</v>
      </c>
      <c r="CT78" s="149">
        <f>COUNTIFS('DETAIL SALES'!$Q$10:$Q$7501,'FILL RATE MANDATORY STOCK'!BK78,'DETAIL SALES'!$AB$10:$AB$7501,"No",'DETAIL SALES'!$C$10:$C$7501,"17")</f>
        <v>0</v>
      </c>
      <c r="CU78" s="149">
        <f>COUNTIFS('DETAIL SALES'!$Q$10:$Q$7501,'FILL RATE MANDATORY STOCK'!BK78,'DETAIL SALES'!$AB$10:$AB$7501,"Full",'DETAIL SALES'!$C$10:$C$7501,"18")</f>
        <v>0</v>
      </c>
      <c r="CV78" s="149">
        <f>COUNTIFS('DETAIL SALES'!$Q$10:$Q$7501,'FILL RATE MANDATORY STOCK'!BK78,'DETAIL SALES'!$AB$10:$AB$7501,"No",'DETAIL SALES'!$C$10:$C$7501,"18")</f>
        <v>0</v>
      </c>
      <c r="CW78" s="149">
        <f>COUNTIFS('DETAIL SALES'!$Q$10:$Q$7501,'FILL RATE MANDATORY STOCK'!BK78,'DETAIL SALES'!$AB$10:$AB$7501,"Full",'DETAIL SALES'!$C$10:$C$7501,"19")</f>
        <v>0</v>
      </c>
      <c r="CX78" s="149">
        <f>COUNTIFS('DETAIL SALES'!$Q$10:$Q$7501,'FILL RATE MANDATORY STOCK'!BK78,'DETAIL SALES'!$AB$10:$AB$7501,"No",'DETAIL SALES'!$C$10:$C$7501,"19")</f>
        <v>0</v>
      </c>
      <c r="CY78" s="149">
        <f>COUNTIFS('DETAIL SALES'!$Q$10:$Q$7501,'FILL RATE MANDATORY STOCK'!BK78,'DETAIL SALES'!$AB$10:$AB$7501,"Full",'DETAIL SALES'!$C$10:$C$7501,"20")</f>
        <v>0</v>
      </c>
      <c r="CZ78" s="149">
        <f>COUNTIFS('DETAIL SALES'!$Q$10:$Q$7501,'FILL RATE MANDATORY STOCK'!BK78,'DETAIL SALES'!$AB$10:$AB$7501,"No",'DETAIL SALES'!$C$10:$C$7501,"20")</f>
        <v>0</v>
      </c>
      <c r="DA78" s="316">
        <f>COUNTIFS('DETAIL SALES'!$Q$10:$Q$7501,'FILL RATE MANDATORY STOCK'!BK78,'DETAIL SALES'!$AB$10:$AB$7501,"Full",'DETAIL SALES'!$C$10:$C$7501,"21")</f>
        <v>0</v>
      </c>
      <c r="DB78" s="316">
        <f>COUNTIFS('DETAIL SALES'!$Q$10:$Q$7501,'FILL RATE MANDATORY STOCK'!BK78,'DETAIL SALES'!$AB$10:$AB$7501,"No",'DETAIL SALES'!$C$10:$C$7501,"21")</f>
        <v>0</v>
      </c>
      <c r="DC78" s="149">
        <f>COUNTIFS('DETAIL SALES'!$Q$10:$Q$7501,'FILL RATE MANDATORY STOCK'!BK78,'DETAIL SALES'!$AB$10:$AB$7501,"Full",'DETAIL SALES'!$C$10:$C$7501,"22")</f>
        <v>0</v>
      </c>
      <c r="DD78" s="149">
        <f>COUNTIFS('DETAIL SALES'!$Q$10:$Q$7501,'FILL RATE MANDATORY STOCK'!BK78,'DETAIL SALES'!$AB$10:$AB$7501,"No",'DETAIL SALES'!$C$10:$C$7501,"22")</f>
        <v>0</v>
      </c>
      <c r="DE78" s="149">
        <f>COUNTIFS('DETAIL SALES'!$Q$10:$Q$7501,'FILL RATE MANDATORY STOCK'!BK78,'DETAIL SALES'!$AB$10:$AB$7501,"Full",'DETAIL SALES'!$C$10:$C$7501,"23")</f>
        <v>0</v>
      </c>
      <c r="DF78" s="149">
        <f>COUNTIFS('DETAIL SALES'!$Q$10:$Q$7501,'FILL RATE MANDATORY STOCK'!BK78,'DETAIL SALES'!$AB$10:$AB$7501,"No",'DETAIL SALES'!$C$10:$C$7501,"23")</f>
        <v>0</v>
      </c>
      <c r="DG78" s="149">
        <f>COUNTIFS('DETAIL SALES'!$Q$10:$Q$7501,'FILL RATE MANDATORY STOCK'!BK78,'DETAIL SALES'!$AB$10:$AB$7501,"Full",'DETAIL SALES'!$C$10:$C$7501,"24")</f>
        <v>0</v>
      </c>
      <c r="DH78" s="149">
        <f>COUNTIFS('DETAIL SALES'!$Q$10:$Q$7501,'FILL RATE MANDATORY STOCK'!BK78,'DETAIL SALES'!$AB$10:$AB$7501,"No",'DETAIL SALES'!$C$10:$C$7501,"24")</f>
        <v>0</v>
      </c>
      <c r="DI78" s="149">
        <f>COUNTIFS('DETAIL SALES'!$Q$10:$Q$7501,'FILL RATE MANDATORY STOCK'!BK78,'DETAIL SALES'!$AB$10:$AB$7501,"Full",'DETAIL SALES'!$C$10:$C$7501,"25")</f>
        <v>0</v>
      </c>
      <c r="DJ78" s="149">
        <f>COUNTIFS('DETAIL SALES'!$Q$10:$Q$7501,'FILL RATE MANDATORY STOCK'!BK78,'DETAIL SALES'!$AB$10:$AB$7501,"No",'DETAIL SALES'!$C$10:$C$7501,"25")</f>
        <v>0</v>
      </c>
      <c r="DK78" s="149">
        <f>COUNTIFS('DETAIL SALES'!$Q$10:$Q$7501,'FILL RATE MANDATORY STOCK'!BK78,'DETAIL SALES'!$AB$10:$AB$7501,"Full",'DETAIL SALES'!$C$10:$C$7501,"26")</f>
        <v>0</v>
      </c>
      <c r="DL78" s="149">
        <f>COUNTIFS('DETAIL SALES'!$Q$10:$Q$7501,'FILL RATE MANDATORY STOCK'!BK78,'DETAIL SALES'!$AB$10:$AB$7501,"No",'DETAIL SALES'!$C$10:$C$7501,"26")</f>
        <v>0</v>
      </c>
      <c r="DM78" s="149">
        <f>COUNTIFS('DETAIL SALES'!$Q$10:$Q$7501,'FILL RATE MANDATORY STOCK'!BK78,'DETAIL SALES'!$AB$10:$AB$7501,"Full",'DETAIL SALES'!$C$10:$C$7501,"27")</f>
        <v>0</v>
      </c>
      <c r="DN78" s="149">
        <f>COUNTIFS('DETAIL SALES'!$Q$10:$Q$7501,'FILL RATE MANDATORY STOCK'!BK78,'DETAIL SALES'!$AB$10:$AB$7501,"No",'DETAIL SALES'!$C$10:$C$7501,"27")</f>
        <v>0</v>
      </c>
      <c r="DO78" s="316">
        <f>COUNTIFS('DETAIL SALES'!$Q$10:$Q$7501,'FILL RATE MANDATORY STOCK'!BK78,'DETAIL SALES'!$AB$10:$AB$7501,"Full",'DETAIL SALES'!$C$10:$C$7501,"28")</f>
        <v>0</v>
      </c>
      <c r="DP78" s="316">
        <f>COUNTIFS('DETAIL SALES'!$Q$10:$Q$7501,'FILL RATE MANDATORY STOCK'!BK78,'DETAIL SALES'!$AB$10:$AB$7501,"No",'DETAIL SALES'!$C$10:$C$7501,"28")</f>
        <v>0</v>
      </c>
      <c r="DQ78" s="149">
        <f>COUNTIFS('DETAIL SALES'!$Q$10:$Q$7501,'FILL RATE MANDATORY STOCK'!BK78,'DETAIL SALES'!$AB$10:$AB$7501,"Full",'DETAIL SALES'!$C$10:$C$7501,"29")</f>
        <v>0</v>
      </c>
      <c r="DR78" s="149">
        <f>COUNTIFS('DETAIL SALES'!$Q$10:$Q$7501,'FILL RATE MANDATORY STOCK'!BK78,'DETAIL SALES'!$AB$10:$AB$7501,"No",'DETAIL SALES'!$C$10:$C$7501,"29")</f>
        <v>0</v>
      </c>
      <c r="DS78" s="149">
        <f>COUNTIFS('DETAIL SALES'!$Q$10:$Q$7501,'FILL RATE MANDATORY STOCK'!BK78,'DETAIL SALES'!$AB$10:$AB$7501,"Full",'DETAIL SALES'!$C$10:$C$7501,"30")</f>
        <v>0</v>
      </c>
      <c r="DT78" s="149">
        <f>COUNTIFS('DETAIL SALES'!$Q$10:$Q$7501,'FILL RATE MANDATORY STOCK'!BK78,'DETAIL SALES'!$AB$10:$AB$7501,"No",'DETAIL SALES'!$C$10:$C$7501,"30")</f>
        <v>0</v>
      </c>
      <c r="DU78" s="149">
        <f>COUNTIFS('DETAIL SALES'!$Q$10:$Q$7501,'FILL RATE MANDATORY STOCK'!\,'DETAIL SALES'!$AB$10:$AB$7501,"Full",'DETAIL SALES'!$C$10:$C$7501,"31")</f>
        <v>0</v>
      </c>
      <c r="DV78" s="153">
        <f>COUNTIFS('DETAIL SALES'!$Q$10:$Q$7501,'FILL RATE MANDATORY STOCK'!BK78,'DETAIL SALES'!$AB$10:$AB$7501,"No",'DETAIL SALES'!$C$10:$C$7501,"31")</f>
        <v>0</v>
      </c>
      <c r="DW78" s="271">
        <f t="shared" si="48"/>
        <v>0</v>
      </c>
      <c r="DX78" s="150">
        <f t="shared" si="48"/>
        <v>0</v>
      </c>
      <c r="DY78" s="150">
        <f t="shared" si="49"/>
        <v>0</v>
      </c>
      <c r="DZ78" s="272" t="e">
        <f t="shared" si="50"/>
        <v>#DIV/0!</v>
      </c>
    </row>
    <row r="79" spans="1:130" s="141" customFormat="1">
      <c r="A79" s="134">
        <v>70</v>
      </c>
      <c r="B79" s="286"/>
      <c r="C79" s="146">
        <f t="shared" si="36"/>
        <v>0</v>
      </c>
      <c r="D79" s="146">
        <f t="shared" si="37"/>
        <v>1</v>
      </c>
      <c r="E79" s="146">
        <f t="shared" si="38"/>
        <v>1900</v>
      </c>
      <c r="F79" s="287"/>
      <c r="G79" s="287"/>
      <c r="H79" s="287"/>
      <c r="I79" s="288"/>
      <c r="J79" s="287"/>
      <c r="K79" s="288"/>
      <c r="L79" s="134"/>
      <c r="M79" s="133"/>
      <c r="N79" s="288"/>
      <c r="O79" s="134"/>
      <c r="P79" s="166"/>
      <c r="Q79" s="289"/>
      <c r="R79" s="165"/>
      <c r="S79" s="290"/>
      <c r="T79" s="290"/>
      <c r="U79" s="290"/>
      <c r="V79" s="290"/>
      <c r="W79" s="166"/>
      <c r="X79" s="87"/>
      <c r="Y79" s="418">
        <f t="shared" si="39"/>
        <v>0</v>
      </c>
      <c r="Z79" s="291">
        <f t="shared" si="40"/>
        <v>0</v>
      </c>
      <c r="AA79" s="163"/>
      <c r="AB79" s="177" t="str">
        <f t="shared" si="41"/>
        <v/>
      </c>
      <c r="AC79" s="283" t="str">
        <f t="shared" si="42"/>
        <v/>
      </c>
      <c r="AD79" s="283" t="str">
        <f t="shared" si="43"/>
        <v/>
      </c>
      <c r="AE79" s="163"/>
      <c r="AF79" s="162"/>
      <c r="AP79" s="391" t="s">
        <v>780</v>
      </c>
      <c r="AQ79" s="391" t="s">
        <v>833</v>
      </c>
      <c r="AR79" s="573" t="s">
        <v>450</v>
      </c>
      <c r="AS79" s="573" t="s">
        <v>449</v>
      </c>
      <c r="AT79" s="573" t="s">
        <v>448</v>
      </c>
      <c r="AU79" s="573" t="s">
        <v>451</v>
      </c>
      <c r="AV79" s="573" t="s">
        <v>18</v>
      </c>
      <c r="AW79" s="573" t="s">
        <v>17</v>
      </c>
      <c r="BD79" s="784"/>
      <c r="BE79" s="100">
        <f t="shared" si="35"/>
        <v>64</v>
      </c>
      <c r="BF79" s="100" t="s">
        <v>353</v>
      </c>
      <c r="BG79" s="100" t="s">
        <v>352</v>
      </c>
      <c r="BH79" s="149" t="s">
        <v>142</v>
      </c>
      <c r="BI79" s="169" t="e">
        <f>VLOOKUP(BH79,#REF!,8,FALSE)</f>
        <v>#REF!</v>
      </c>
      <c r="BJ79" s="224">
        <v>60000</v>
      </c>
      <c r="BK79" s="153">
        <v>4</v>
      </c>
      <c r="BL79" s="153">
        <v>0</v>
      </c>
      <c r="BM79" s="594">
        <f>COUNTIFS('DETAIL SALES'!$Q$10:$Q$7501,'FILL RATE MANDATORY STOCK'!BK79,'DETAIL SALES'!$AB$10:$AB$7501,"Full",'DETAIL SALES'!$C$10:$C$7501,"1")</f>
        <v>0</v>
      </c>
      <c r="BN79" s="149">
        <f>COUNTIFS('DETAIL SALES'!$Q$10:$Q$7501,'FILL RATE MANDATORY STOCK'!BK79,'DETAIL SALES'!$AB$10:$AB$7501,"No",'DETAIL SALES'!$C$10:$C$7501,"1")</f>
        <v>0</v>
      </c>
      <c r="BO79" s="149">
        <f>COUNTIFS('DETAIL SALES'!$Q$10:$Q$7501,'FILL RATE MANDATORY STOCK'!BK79,'DETAIL SALES'!$AB$10:$AB$7501,"Full",'DETAIL SALES'!$C$10:$C$7501,"2")</f>
        <v>0</v>
      </c>
      <c r="BP79" s="149">
        <f>COUNTIFS('DETAIL SALES'!$Q$10:$Q$7501,'FILL RATE MANDATORY STOCK'!BK79,'DETAIL SALES'!$AB$10:$AB$7501,"No",'DETAIL SALES'!$C$10:$C$7501,"2")</f>
        <v>0</v>
      </c>
      <c r="BQ79" s="149">
        <f>COUNTIFS('DETAIL SALES'!$Q$10:$Q$7501,'FILL RATE MANDATORY STOCK'!BK79,'DETAIL SALES'!$AB$10:$AB$7501,"Full",'DETAIL SALES'!$C$10:$C$7501,"3")</f>
        <v>0</v>
      </c>
      <c r="BR79" s="149">
        <f>COUNTIFS('DETAIL SALES'!$Q$10:$Q$7501,'FILL RATE MANDATORY STOCK'!BK79,'DETAIL SALES'!$AB$10:$AB$7501,"No",'DETAIL SALES'!$C$10:$C$7501,"3")</f>
        <v>0</v>
      </c>
      <c r="BS79" s="149">
        <f>COUNTIFS('DETAIL SALES'!$Q$10:$Q$7501,'FILL RATE MANDATORY STOCK'!BK79,'DETAIL SALES'!$AB$10:$AB$7501,"Full",'DETAIL SALES'!$C$10:$C$7501,"4")</f>
        <v>0</v>
      </c>
      <c r="BT79" s="149">
        <f>COUNTIFS('DETAIL SALES'!$Q$10:$Q$7501,'FILL RATE MANDATORY STOCK'!BK79,'DETAIL SALES'!$AB$10:$AB$7501,"No",'DETAIL SALES'!$C$10:$C$7501,"4")</f>
        <v>0</v>
      </c>
      <c r="BU79" s="149">
        <f>COUNTIFS('DETAIL SALES'!$Q$10:$Q$7501,'FILL RATE MANDATORY STOCK'!BK79,'DETAIL SALES'!$AB$10:$AB$7501,"Full",'DETAIL SALES'!$C$10:$C$7501,"5")</f>
        <v>0</v>
      </c>
      <c r="BV79" s="149">
        <f>COUNTIFS('DETAIL SALES'!$Q$10:$Q$7501,'FILL RATE MANDATORY STOCK'!BK79,'DETAIL SALES'!$AB$10:$AB$7501,"No",'DETAIL SALES'!$C$10:$C$7501,"5")</f>
        <v>0</v>
      </c>
      <c r="BW79" s="149">
        <f>COUNTIFS('DETAIL SALES'!$Q$10:$Q$7501,'FILL RATE MANDATORY STOCK'!BK79,'DETAIL SALES'!$AB$10:$AB$7501,"Full",'DETAIL SALES'!$C$10:$C$7501,"6")</f>
        <v>0</v>
      </c>
      <c r="BX79" s="149">
        <f>COUNTIFS('DETAIL SALES'!$Q$10:$Q$7501,'FILL RATE MANDATORY STOCK'!BK79,'DETAIL SALES'!$AB$10:$AB$7501,"No",'DETAIL SALES'!$C$10:$C$7501,"6")</f>
        <v>0</v>
      </c>
      <c r="BY79" s="316">
        <f>COUNTIFS('DETAIL SALES'!$Q$10:$Q$7501,'FILL RATE MANDATORY STOCK'!BK79,'DETAIL SALES'!$AB$10:$AB$7501,"Full",'DETAIL SALES'!$C$10:$C$7501,"7")</f>
        <v>0</v>
      </c>
      <c r="BZ79" s="316">
        <f>COUNTIFS('DETAIL SALES'!$Q$10:$Q$7501,'FILL RATE MANDATORY STOCK'!BK79,'DETAIL SALES'!$AB$10:$AB$7501,"No",'DETAIL SALES'!$C$10:$C$7501,"7")</f>
        <v>0</v>
      </c>
      <c r="CA79" s="149">
        <f>COUNTIFS('DETAIL SALES'!$Q$10:$Q$7501,'FILL RATE MANDATORY STOCK'!BK79,'DETAIL SALES'!$AB$10:$AB$7501,"Full",'DETAIL SALES'!$C$10:$C$7501,"8")</f>
        <v>0</v>
      </c>
      <c r="CB79" s="149">
        <f>COUNTIFS('DETAIL SALES'!$Q$10:$Q$7501,'FILL RATE MANDATORY STOCK'!BK79,'DETAIL SALES'!$AB$10:$AB$7501,"No",'DETAIL SALES'!$C$10:$C$7501,"8")</f>
        <v>0</v>
      </c>
      <c r="CC79" s="149">
        <f>COUNTIFS('DETAIL SALES'!$Q$10:$Q$7501,'FILL RATE MANDATORY STOCK'!BK79,'DETAIL SALES'!$AB$10:$AB$7501,"Full",'DETAIL SALES'!$C$10:$C$7501,"9")</f>
        <v>0</v>
      </c>
      <c r="CD79" s="149">
        <f>COUNTIFS('DETAIL SALES'!$Q$10:$Q$7501,'FILL RATE MANDATORY STOCK'!BK79,'DETAIL SALES'!$AB$10:$AB$7501,"No",'DETAIL SALES'!$C$10:$C$7501,"9")</f>
        <v>0</v>
      </c>
      <c r="CE79" s="149">
        <f>COUNTIFS('DETAIL SALES'!$Q$10:$Q$7501,'FILL RATE MANDATORY STOCK'!BK79,'DETAIL SALES'!$AB$10:$AB$7501,"Full",'DETAIL SALES'!$C$10:$C$7501,"10")</f>
        <v>0</v>
      </c>
      <c r="CF79" s="149">
        <f>COUNTIFS('DETAIL SALES'!$Q$10:$Q$7501,'FILL RATE MANDATORY STOCK'!BK79,'DETAIL SALES'!$AB$10:$AB$7501,"No",'DETAIL SALES'!$C$10:$C$7501,"10")</f>
        <v>0</v>
      </c>
      <c r="CG79" s="149">
        <f>COUNTIFS('DETAIL SALES'!$Q$10:$Q$7501,'FILL RATE MANDATORY STOCK'!BK79,'DETAIL SALES'!$AB$10:$AB$7501,"Full",'DETAIL SALES'!$C$10:$C$7501,"11")</f>
        <v>0</v>
      </c>
      <c r="CH79" s="149">
        <f>COUNTIFS('DETAIL SALES'!$Q$10:$Q$7501,'FILL RATE MANDATORY STOCK'!BK79,'DETAIL SALES'!$AB$10:$AB$7501,"No",'DETAIL SALES'!$C$10:$C$7501,"11")</f>
        <v>0</v>
      </c>
      <c r="CI79" s="149">
        <f>COUNTIFS('DETAIL SALES'!$Q$10:$Q$7501,'FILL RATE MANDATORY STOCK'!BK79,'DETAIL SALES'!$AB$10:$AB$7501,"Full",'DETAIL SALES'!$C$10:$C$7501,"12")</f>
        <v>0</v>
      </c>
      <c r="CJ79" s="149">
        <f>COUNTIFS('DETAIL SALES'!$Q$10:$Q$7501,'FILL RATE MANDATORY STOCK'!BK79,'DETAIL SALES'!$AB$10:$AB$7501,"No",'DETAIL SALES'!$C$10:$C$7501,"12")</f>
        <v>0</v>
      </c>
      <c r="CK79" s="149">
        <f>COUNTIFS('DETAIL SALES'!$Q$10:$Q$7501,'FILL RATE MANDATORY STOCK'!BK79,'DETAIL SALES'!$AB$10:$AB$7501,"Full",'DETAIL SALES'!$C$10:$C$7501,"13")</f>
        <v>0</v>
      </c>
      <c r="CL79" s="149">
        <f>COUNTIFS('DETAIL SALES'!$Q$10:$Q$7501,'FILL RATE MANDATORY STOCK'!BK79,'DETAIL SALES'!$AB$10:$AB$7501,"No",'DETAIL SALES'!$C$10:$C$7501,"13")</f>
        <v>0</v>
      </c>
      <c r="CM79" s="316">
        <f>COUNTIFS('DETAIL SALES'!$Q$10:$Q$7501,'FILL RATE MANDATORY STOCK'!BK79,'DETAIL SALES'!$AB$10:$AB$7501,"Full",'DETAIL SALES'!$C$10:$C$7501,"14")</f>
        <v>0</v>
      </c>
      <c r="CN79" s="316">
        <f>COUNTIFS('DETAIL SALES'!$Q$10:$Q$7501,'FILL RATE MANDATORY STOCK'!BK79,'DETAIL SALES'!$AB$10:$AB$7501,"No",'DETAIL SALES'!$C$10:$C$7501,"14")</f>
        <v>0</v>
      </c>
      <c r="CO79" s="149">
        <f>COUNTIFS('DETAIL SALES'!$Q$10:$Q$7501,'FILL RATE MANDATORY STOCK'!BK79,'DETAIL SALES'!$AB$10:$AB$7501,"Full",'DETAIL SALES'!$C$10:$C$7501,"15")</f>
        <v>0</v>
      </c>
      <c r="CP79" s="149">
        <f>COUNTIFS('DETAIL SALES'!$Q$10:$Q$7501,'FILL RATE MANDATORY STOCK'!BK79,'DETAIL SALES'!$AB$10:$AB$7501,"No",'DETAIL SALES'!$C$10:$C$7501,"15")</f>
        <v>0</v>
      </c>
      <c r="CQ79" s="149">
        <f>COUNTIFS('DETAIL SALES'!$Q$10:$Q$7501,'FILL RATE MANDATORY STOCK'!BK79,'DETAIL SALES'!$AB$10:$AB$7501,"Full",'DETAIL SALES'!$C$10:$C$7501,"16")</f>
        <v>0</v>
      </c>
      <c r="CR79" s="149">
        <f>COUNTIFS('DETAIL SALES'!$Q$10:$Q$7501,'FILL RATE MANDATORY STOCK'!BK79,'DETAIL SALES'!$AB$10:$AB$7501,"No",'DETAIL SALES'!$C$10:$C$7501,"16")</f>
        <v>0</v>
      </c>
      <c r="CS79" s="149">
        <f>COUNTIFS('DETAIL SALES'!$Q$10:$Q$7501,'FILL RATE MANDATORY STOCK'!BK79,'DETAIL SALES'!$AB$10:$AB$7501,"Full",'DETAIL SALES'!$C$10:$C$7501,"17")</f>
        <v>0</v>
      </c>
      <c r="CT79" s="149">
        <f>COUNTIFS('DETAIL SALES'!$Q$10:$Q$7501,'FILL RATE MANDATORY STOCK'!BK79,'DETAIL SALES'!$AB$10:$AB$7501,"No",'DETAIL SALES'!$C$10:$C$7501,"17")</f>
        <v>0</v>
      </c>
      <c r="CU79" s="149">
        <f>COUNTIFS('DETAIL SALES'!$Q$10:$Q$7501,'FILL RATE MANDATORY STOCK'!BK79,'DETAIL SALES'!$AB$10:$AB$7501,"Full",'DETAIL SALES'!$C$10:$C$7501,"18")</f>
        <v>0</v>
      </c>
      <c r="CV79" s="149">
        <f>COUNTIFS('DETAIL SALES'!$Q$10:$Q$7501,'FILL RATE MANDATORY STOCK'!BK79,'DETAIL SALES'!$AB$10:$AB$7501,"No",'DETAIL SALES'!$C$10:$C$7501,"18")</f>
        <v>0</v>
      </c>
      <c r="CW79" s="149">
        <f>COUNTIFS('DETAIL SALES'!$Q$10:$Q$7501,'FILL RATE MANDATORY STOCK'!BK79,'DETAIL SALES'!$AB$10:$AB$7501,"Full",'DETAIL SALES'!$C$10:$C$7501,"19")</f>
        <v>0</v>
      </c>
      <c r="CX79" s="149">
        <f>COUNTIFS('DETAIL SALES'!$Q$10:$Q$7501,'FILL RATE MANDATORY STOCK'!BK79,'DETAIL SALES'!$AB$10:$AB$7501,"No",'DETAIL SALES'!$C$10:$C$7501,"19")</f>
        <v>0</v>
      </c>
      <c r="CY79" s="149">
        <f>COUNTIFS('DETAIL SALES'!$Q$10:$Q$7501,'FILL RATE MANDATORY STOCK'!BK79,'DETAIL SALES'!$AB$10:$AB$7501,"Full",'DETAIL SALES'!$C$10:$C$7501,"20")</f>
        <v>0</v>
      </c>
      <c r="CZ79" s="149">
        <f>COUNTIFS('DETAIL SALES'!$Q$10:$Q$7501,'FILL RATE MANDATORY STOCK'!BK79,'DETAIL SALES'!$AB$10:$AB$7501,"No",'DETAIL SALES'!$C$10:$C$7501,"20")</f>
        <v>0</v>
      </c>
      <c r="DA79" s="316">
        <f>COUNTIFS('DETAIL SALES'!$Q$10:$Q$7501,'FILL RATE MANDATORY STOCK'!BK79,'DETAIL SALES'!$AB$10:$AB$7501,"Full",'DETAIL SALES'!$C$10:$C$7501,"21")</f>
        <v>0</v>
      </c>
      <c r="DB79" s="316">
        <f>COUNTIFS('DETAIL SALES'!$Q$10:$Q$7501,'FILL RATE MANDATORY STOCK'!BK79,'DETAIL SALES'!$AB$10:$AB$7501,"No",'DETAIL SALES'!$C$10:$C$7501,"21")</f>
        <v>0</v>
      </c>
      <c r="DC79" s="149">
        <f>COUNTIFS('DETAIL SALES'!$Q$10:$Q$7501,'FILL RATE MANDATORY STOCK'!BK79,'DETAIL SALES'!$AB$10:$AB$7501,"Full",'DETAIL SALES'!$C$10:$C$7501,"22")</f>
        <v>0</v>
      </c>
      <c r="DD79" s="149">
        <f>COUNTIFS('DETAIL SALES'!$Q$10:$Q$7501,'FILL RATE MANDATORY STOCK'!BK79,'DETAIL SALES'!$AB$10:$AB$7501,"No",'DETAIL SALES'!$C$10:$C$7501,"22")</f>
        <v>0</v>
      </c>
      <c r="DE79" s="149">
        <f>COUNTIFS('DETAIL SALES'!$Q$10:$Q$7501,'FILL RATE MANDATORY STOCK'!BK79,'DETAIL SALES'!$AB$10:$AB$7501,"Full",'DETAIL SALES'!$C$10:$C$7501,"23")</f>
        <v>0</v>
      </c>
      <c r="DF79" s="149">
        <f>COUNTIFS('DETAIL SALES'!$Q$10:$Q$7501,'FILL RATE MANDATORY STOCK'!BK79,'DETAIL SALES'!$AB$10:$AB$7501,"No",'DETAIL SALES'!$C$10:$C$7501,"23")</f>
        <v>0</v>
      </c>
      <c r="DG79" s="149">
        <f>COUNTIFS('DETAIL SALES'!$Q$10:$Q$7501,'FILL RATE MANDATORY STOCK'!BK79,'DETAIL SALES'!$AB$10:$AB$7501,"Full",'DETAIL SALES'!$C$10:$C$7501,"24")</f>
        <v>0</v>
      </c>
      <c r="DH79" s="149">
        <f>COUNTIFS('DETAIL SALES'!$Q$10:$Q$7501,'FILL RATE MANDATORY STOCK'!BK79,'DETAIL SALES'!$AB$10:$AB$7501,"No",'DETAIL SALES'!$C$10:$C$7501,"24")</f>
        <v>0</v>
      </c>
      <c r="DI79" s="149">
        <f>COUNTIFS('DETAIL SALES'!$Q$10:$Q$7501,'FILL RATE MANDATORY STOCK'!BK79,'DETAIL SALES'!$AB$10:$AB$7501,"Full",'DETAIL SALES'!$C$10:$C$7501,"25")</f>
        <v>0</v>
      </c>
      <c r="DJ79" s="149">
        <f>COUNTIFS('DETAIL SALES'!$Q$10:$Q$7501,'FILL RATE MANDATORY STOCK'!BK79,'DETAIL SALES'!$AB$10:$AB$7501,"No",'DETAIL SALES'!$C$10:$C$7501,"25")</f>
        <v>0</v>
      </c>
      <c r="DK79" s="149">
        <f>COUNTIFS('DETAIL SALES'!$Q$10:$Q$7501,'FILL RATE MANDATORY STOCK'!BK79,'DETAIL SALES'!$AB$10:$AB$7501,"Full",'DETAIL SALES'!$C$10:$C$7501,"26")</f>
        <v>0</v>
      </c>
      <c r="DL79" s="149">
        <f>COUNTIFS('DETAIL SALES'!$Q$10:$Q$7501,'FILL RATE MANDATORY STOCK'!BK79,'DETAIL SALES'!$AB$10:$AB$7501,"No",'DETAIL SALES'!$C$10:$C$7501,"26")</f>
        <v>0</v>
      </c>
      <c r="DM79" s="149">
        <f>COUNTIFS('DETAIL SALES'!$Q$10:$Q$7501,'FILL RATE MANDATORY STOCK'!BK79,'DETAIL SALES'!$AB$10:$AB$7501,"Full",'DETAIL SALES'!$C$10:$C$7501,"27")</f>
        <v>0</v>
      </c>
      <c r="DN79" s="149">
        <f>COUNTIFS('DETAIL SALES'!$Q$10:$Q$7501,'FILL RATE MANDATORY STOCK'!BK79,'DETAIL SALES'!$AB$10:$AB$7501,"No",'DETAIL SALES'!$C$10:$C$7501,"27")</f>
        <v>0</v>
      </c>
      <c r="DO79" s="316">
        <f>COUNTIFS('DETAIL SALES'!$Q$10:$Q$7501,'FILL RATE MANDATORY STOCK'!BK79,'DETAIL SALES'!$AB$10:$AB$7501,"Full",'DETAIL SALES'!$C$10:$C$7501,"28")</f>
        <v>0</v>
      </c>
      <c r="DP79" s="316">
        <f>COUNTIFS('DETAIL SALES'!$Q$10:$Q$7501,'FILL RATE MANDATORY STOCK'!BK79,'DETAIL SALES'!$AB$10:$AB$7501,"No",'DETAIL SALES'!$C$10:$C$7501,"28")</f>
        <v>0</v>
      </c>
      <c r="DQ79" s="149">
        <f>COUNTIFS('DETAIL SALES'!$Q$10:$Q$7501,'FILL RATE MANDATORY STOCK'!BK79,'DETAIL SALES'!$AB$10:$AB$7501,"Full",'DETAIL SALES'!$C$10:$C$7501,"29")</f>
        <v>0</v>
      </c>
      <c r="DR79" s="149">
        <f>COUNTIFS('DETAIL SALES'!$Q$10:$Q$7501,'FILL RATE MANDATORY STOCK'!BK79,'DETAIL SALES'!$AB$10:$AB$7501,"No",'DETAIL SALES'!$C$10:$C$7501,"29")</f>
        <v>0</v>
      </c>
      <c r="DS79" s="149">
        <f>COUNTIFS('DETAIL SALES'!$Q$10:$Q$7501,'FILL RATE MANDATORY STOCK'!BK79,'DETAIL SALES'!$AB$10:$AB$7501,"Full",'DETAIL SALES'!$C$10:$C$7501,"30")</f>
        <v>0</v>
      </c>
      <c r="DT79" s="149">
        <f>COUNTIFS('DETAIL SALES'!$Q$10:$Q$7501,'FILL RATE MANDATORY STOCK'!BK79,'DETAIL SALES'!$AB$10:$AB$7501,"No",'DETAIL SALES'!$C$10:$C$7501,"30")</f>
        <v>0</v>
      </c>
      <c r="DU79" s="149">
        <f>COUNTIFS('DETAIL SALES'!$Q$10:$Q$7501,'FILL RATE MANDATORY STOCK'!\,'DETAIL SALES'!$AB$10:$AB$7501,"Full",'DETAIL SALES'!$C$10:$C$7501,"31")</f>
        <v>0</v>
      </c>
      <c r="DV79" s="153">
        <f>COUNTIFS('DETAIL SALES'!$Q$10:$Q$7501,'FILL RATE MANDATORY STOCK'!BK79,'DETAIL SALES'!$AB$10:$AB$7501,"No",'DETAIL SALES'!$C$10:$C$7501,"31")</f>
        <v>0</v>
      </c>
      <c r="DW79" s="271">
        <f t="shared" si="48"/>
        <v>0</v>
      </c>
      <c r="DX79" s="150">
        <f t="shared" si="48"/>
        <v>0</v>
      </c>
      <c r="DY79" s="150">
        <f t="shared" si="49"/>
        <v>0</v>
      </c>
      <c r="DZ79" s="272" t="e">
        <f t="shared" si="50"/>
        <v>#DIV/0!</v>
      </c>
    </row>
    <row r="80" spans="1:130" s="141" customFormat="1">
      <c r="A80" s="134">
        <v>71</v>
      </c>
      <c r="B80" s="286"/>
      <c r="C80" s="146">
        <f t="shared" si="36"/>
        <v>0</v>
      </c>
      <c r="D80" s="146">
        <f t="shared" si="37"/>
        <v>1</v>
      </c>
      <c r="E80" s="146">
        <f t="shared" si="38"/>
        <v>1900</v>
      </c>
      <c r="F80" s="287"/>
      <c r="G80" s="287"/>
      <c r="H80" s="287"/>
      <c r="I80" s="288"/>
      <c r="J80" s="287"/>
      <c r="K80" s="288"/>
      <c r="L80" s="134"/>
      <c r="M80" s="133"/>
      <c r="N80" s="288"/>
      <c r="O80" s="134"/>
      <c r="P80" s="166"/>
      <c r="Q80" s="289"/>
      <c r="R80" s="165"/>
      <c r="S80" s="290"/>
      <c r="T80" s="290"/>
      <c r="U80" s="290"/>
      <c r="V80" s="290"/>
      <c r="W80" s="166"/>
      <c r="X80" s="87"/>
      <c r="Y80" s="418">
        <f t="shared" si="39"/>
        <v>0</v>
      </c>
      <c r="Z80" s="291">
        <f t="shared" si="40"/>
        <v>0</v>
      </c>
      <c r="AA80" s="163"/>
      <c r="AB80" s="177" t="str">
        <f t="shared" si="41"/>
        <v/>
      </c>
      <c r="AC80" s="283" t="str">
        <f t="shared" si="42"/>
        <v/>
      </c>
      <c r="AD80" s="283" t="str">
        <f t="shared" si="43"/>
        <v/>
      </c>
      <c r="AE80" s="163"/>
      <c r="AF80" s="162"/>
      <c r="AP80" s="390">
        <v>1</v>
      </c>
      <c r="AQ80" s="386"/>
      <c r="AR80" s="386"/>
      <c r="AS80" s="386"/>
      <c r="AT80" s="386"/>
      <c r="AU80" s="386"/>
      <c r="AV80" s="386"/>
      <c r="AW80" s="386"/>
      <c r="BD80" s="784"/>
      <c r="BE80" s="100">
        <f t="shared" si="35"/>
        <v>65</v>
      </c>
      <c r="BF80" s="100" t="s">
        <v>354</v>
      </c>
      <c r="BG80" s="100" t="s">
        <v>352</v>
      </c>
      <c r="BH80" s="149" t="s">
        <v>147</v>
      </c>
      <c r="BI80" s="169" t="e">
        <f>VLOOKUP(BH80,#REF!,8,FALSE)</f>
        <v>#REF!</v>
      </c>
      <c r="BJ80" s="224">
        <v>60000</v>
      </c>
      <c r="BK80" s="153">
        <v>2</v>
      </c>
      <c r="BL80" s="153">
        <v>0</v>
      </c>
      <c r="BM80" s="594">
        <f>COUNTIFS('DETAIL SALES'!$Q$10:$Q$7501,'FILL RATE MANDATORY STOCK'!BK80,'DETAIL SALES'!$AB$10:$AB$7501,"Full",'DETAIL SALES'!$C$10:$C$7501,"1")</f>
        <v>0</v>
      </c>
      <c r="BN80" s="149">
        <f>COUNTIFS('DETAIL SALES'!$Q$10:$Q$7501,'FILL RATE MANDATORY STOCK'!BK80,'DETAIL SALES'!$AB$10:$AB$7501,"No",'DETAIL SALES'!$C$10:$C$7501,"1")</f>
        <v>0</v>
      </c>
      <c r="BO80" s="149">
        <f>COUNTIFS('DETAIL SALES'!$Q$10:$Q$7501,'FILL RATE MANDATORY STOCK'!BK80,'DETAIL SALES'!$AB$10:$AB$7501,"Full",'DETAIL SALES'!$C$10:$C$7501,"2")</f>
        <v>0</v>
      </c>
      <c r="BP80" s="149">
        <f>COUNTIFS('DETAIL SALES'!$Q$10:$Q$7501,'FILL RATE MANDATORY STOCK'!BK80,'DETAIL SALES'!$AB$10:$AB$7501,"No",'DETAIL SALES'!$C$10:$C$7501,"2")</f>
        <v>0</v>
      </c>
      <c r="BQ80" s="149">
        <f>COUNTIFS('DETAIL SALES'!$Q$10:$Q$7501,'FILL RATE MANDATORY STOCK'!BK80,'DETAIL SALES'!$AB$10:$AB$7501,"Full",'DETAIL SALES'!$C$10:$C$7501,"3")</f>
        <v>0</v>
      </c>
      <c r="BR80" s="149">
        <f>COUNTIFS('DETAIL SALES'!$Q$10:$Q$7501,'FILL RATE MANDATORY STOCK'!BK80,'DETAIL SALES'!$AB$10:$AB$7501,"No",'DETAIL SALES'!$C$10:$C$7501,"3")</f>
        <v>0</v>
      </c>
      <c r="BS80" s="149">
        <f>COUNTIFS('DETAIL SALES'!$Q$10:$Q$7501,'FILL RATE MANDATORY STOCK'!BK80,'DETAIL SALES'!$AB$10:$AB$7501,"Full",'DETAIL SALES'!$C$10:$C$7501,"4")</f>
        <v>0</v>
      </c>
      <c r="BT80" s="149">
        <f>COUNTIFS('DETAIL SALES'!$Q$10:$Q$7501,'FILL RATE MANDATORY STOCK'!BK80,'DETAIL SALES'!$AB$10:$AB$7501,"No",'DETAIL SALES'!$C$10:$C$7501,"4")</f>
        <v>0</v>
      </c>
      <c r="BU80" s="149">
        <f>COUNTIFS('DETAIL SALES'!$Q$10:$Q$7501,'FILL RATE MANDATORY STOCK'!BK80,'DETAIL SALES'!$AB$10:$AB$7501,"Full",'DETAIL SALES'!$C$10:$C$7501,"5")</f>
        <v>0</v>
      </c>
      <c r="BV80" s="149">
        <f>COUNTIFS('DETAIL SALES'!$Q$10:$Q$7501,'FILL RATE MANDATORY STOCK'!BK80,'DETAIL SALES'!$AB$10:$AB$7501,"No",'DETAIL SALES'!$C$10:$C$7501,"5")</f>
        <v>0</v>
      </c>
      <c r="BW80" s="149">
        <f>COUNTIFS('DETAIL SALES'!$Q$10:$Q$7501,'FILL RATE MANDATORY STOCK'!BK80,'DETAIL SALES'!$AB$10:$AB$7501,"Full",'DETAIL SALES'!$C$10:$C$7501,"6")</f>
        <v>0</v>
      </c>
      <c r="BX80" s="149">
        <f>COUNTIFS('DETAIL SALES'!$Q$10:$Q$7501,'FILL RATE MANDATORY STOCK'!BK80,'DETAIL SALES'!$AB$10:$AB$7501,"No",'DETAIL SALES'!$C$10:$C$7501,"6")</f>
        <v>0</v>
      </c>
      <c r="BY80" s="316">
        <f>COUNTIFS('DETAIL SALES'!$Q$10:$Q$7501,'FILL RATE MANDATORY STOCK'!BK80,'DETAIL SALES'!$AB$10:$AB$7501,"Full",'DETAIL SALES'!$C$10:$C$7501,"7")</f>
        <v>0</v>
      </c>
      <c r="BZ80" s="316">
        <f>COUNTIFS('DETAIL SALES'!$Q$10:$Q$7501,'FILL RATE MANDATORY STOCK'!BK80,'DETAIL SALES'!$AB$10:$AB$7501,"No",'DETAIL SALES'!$C$10:$C$7501,"7")</f>
        <v>0</v>
      </c>
      <c r="CA80" s="149">
        <f>COUNTIFS('DETAIL SALES'!$Q$10:$Q$7501,'FILL RATE MANDATORY STOCK'!BK80,'DETAIL SALES'!$AB$10:$AB$7501,"Full",'DETAIL SALES'!$C$10:$C$7501,"8")</f>
        <v>0</v>
      </c>
      <c r="CB80" s="149">
        <f>COUNTIFS('DETAIL SALES'!$Q$10:$Q$7501,'FILL RATE MANDATORY STOCK'!BK80,'DETAIL SALES'!$AB$10:$AB$7501,"No",'DETAIL SALES'!$C$10:$C$7501,"8")</f>
        <v>0</v>
      </c>
      <c r="CC80" s="149">
        <f>COUNTIFS('DETAIL SALES'!$Q$10:$Q$7501,'FILL RATE MANDATORY STOCK'!BK80,'DETAIL SALES'!$AB$10:$AB$7501,"Full",'DETAIL SALES'!$C$10:$C$7501,"9")</f>
        <v>0</v>
      </c>
      <c r="CD80" s="149">
        <f>COUNTIFS('DETAIL SALES'!$Q$10:$Q$7501,'FILL RATE MANDATORY STOCK'!BK80,'DETAIL SALES'!$AB$10:$AB$7501,"No",'DETAIL SALES'!$C$10:$C$7501,"9")</f>
        <v>0</v>
      </c>
      <c r="CE80" s="149">
        <f>COUNTIFS('DETAIL SALES'!$Q$10:$Q$7501,'FILL RATE MANDATORY STOCK'!BK80,'DETAIL SALES'!$AB$10:$AB$7501,"Full",'DETAIL SALES'!$C$10:$C$7501,"10")</f>
        <v>0</v>
      </c>
      <c r="CF80" s="149">
        <f>COUNTIFS('DETAIL SALES'!$Q$10:$Q$7501,'FILL RATE MANDATORY STOCK'!BK80,'DETAIL SALES'!$AB$10:$AB$7501,"No",'DETAIL SALES'!$C$10:$C$7501,"10")</f>
        <v>0</v>
      </c>
      <c r="CG80" s="149">
        <f>COUNTIFS('DETAIL SALES'!$Q$10:$Q$7501,'FILL RATE MANDATORY STOCK'!BK80,'DETAIL SALES'!$AB$10:$AB$7501,"Full",'DETAIL SALES'!$C$10:$C$7501,"11")</f>
        <v>0</v>
      </c>
      <c r="CH80" s="149">
        <f>COUNTIFS('DETAIL SALES'!$Q$10:$Q$7501,'FILL RATE MANDATORY STOCK'!BK80,'DETAIL SALES'!$AB$10:$AB$7501,"No",'DETAIL SALES'!$C$10:$C$7501,"11")</f>
        <v>0</v>
      </c>
      <c r="CI80" s="149">
        <f>COUNTIFS('DETAIL SALES'!$Q$10:$Q$7501,'FILL RATE MANDATORY STOCK'!BK80,'DETAIL SALES'!$AB$10:$AB$7501,"Full",'DETAIL SALES'!$C$10:$C$7501,"12")</f>
        <v>0</v>
      </c>
      <c r="CJ80" s="149">
        <f>COUNTIFS('DETAIL SALES'!$Q$10:$Q$7501,'FILL RATE MANDATORY STOCK'!BK80,'DETAIL SALES'!$AB$10:$AB$7501,"No",'DETAIL SALES'!$C$10:$C$7501,"12")</f>
        <v>0</v>
      </c>
      <c r="CK80" s="149">
        <f>COUNTIFS('DETAIL SALES'!$Q$10:$Q$7501,'FILL RATE MANDATORY STOCK'!BK80,'DETAIL SALES'!$AB$10:$AB$7501,"Full",'DETAIL SALES'!$C$10:$C$7501,"13")</f>
        <v>0</v>
      </c>
      <c r="CL80" s="149">
        <f>COUNTIFS('DETAIL SALES'!$Q$10:$Q$7501,'FILL RATE MANDATORY STOCK'!BK80,'DETAIL SALES'!$AB$10:$AB$7501,"No",'DETAIL SALES'!$C$10:$C$7501,"13")</f>
        <v>0</v>
      </c>
      <c r="CM80" s="316">
        <f>COUNTIFS('DETAIL SALES'!$Q$10:$Q$7501,'FILL RATE MANDATORY STOCK'!BK80,'DETAIL SALES'!$AB$10:$AB$7501,"Full",'DETAIL SALES'!$C$10:$C$7501,"14")</f>
        <v>0</v>
      </c>
      <c r="CN80" s="316">
        <f>COUNTIFS('DETAIL SALES'!$Q$10:$Q$7501,'FILL RATE MANDATORY STOCK'!BK80,'DETAIL SALES'!$AB$10:$AB$7501,"No",'DETAIL SALES'!$C$10:$C$7501,"14")</f>
        <v>0</v>
      </c>
      <c r="CO80" s="149">
        <f>COUNTIFS('DETAIL SALES'!$Q$10:$Q$7501,'FILL RATE MANDATORY STOCK'!BK80,'DETAIL SALES'!$AB$10:$AB$7501,"Full",'DETAIL SALES'!$C$10:$C$7501,"15")</f>
        <v>0</v>
      </c>
      <c r="CP80" s="149">
        <f>COUNTIFS('DETAIL SALES'!$Q$10:$Q$7501,'FILL RATE MANDATORY STOCK'!BK80,'DETAIL SALES'!$AB$10:$AB$7501,"No",'DETAIL SALES'!$C$10:$C$7501,"15")</f>
        <v>0</v>
      </c>
      <c r="CQ80" s="149">
        <f>COUNTIFS('DETAIL SALES'!$Q$10:$Q$7501,'FILL RATE MANDATORY STOCK'!BK80,'DETAIL SALES'!$AB$10:$AB$7501,"Full",'DETAIL SALES'!$C$10:$C$7501,"16")</f>
        <v>0</v>
      </c>
      <c r="CR80" s="149">
        <f>COUNTIFS('DETAIL SALES'!$Q$10:$Q$7501,'FILL RATE MANDATORY STOCK'!BK80,'DETAIL SALES'!$AB$10:$AB$7501,"No",'DETAIL SALES'!$C$10:$C$7501,"16")</f>
        <v>0</v>
      </c>
      <c r="CS80" s="149">
        <f>COUNTIFS('DETAIL SALES'!$Q$10:$Q$7501,'FILL RATE MANDATORY STOCK'!BK80,'DETAIL SALES'!$AB$10:$AB$7501,"Full",'DETAIL SALES'!$C$10:$C$7501,"17")</f>
        <v>0</v>
      </c>
      <c r="CT80" s="149">
        <f>COUNTIFS('DETAIL SALES'!$Q$10:$Q$7501,'FILL RATE MANDATORY STOCK'!BK80,'DETAIL SALES'!$AB$10:$AB$7501,"No",'DETAIL SALES'!$C$10:$C$7501,"17")</f>
        <v>0</v>
      </c>
      <c r="CU80" s="149">
        <f>COUNTIFS('DETAIL SALES'!$Q$10:$Q$7501,'FILL RATE MANDATORY STOCK'!BK80,'DETAIL SALES'!$AB$10:$AB$7501,"Full",'DETAIL SALES'!$C$10:$C$7501,"18")</f>
        <v>0</v>
      </c>
      <c r="CV80" s="149">
        <f>COUNTIFS('DETAIL SALES'!$Q$10:$Q$7501,'FILL RATE MANDATORY STOCK'!BK80,'DETAIL SALES'!$AB$10:$AB$7501,"No",'DETAIL SALES'!$C$10:$C$7501,"18")</f>
        <v>0</v>
      </c>
      <c r="CW80" s="149">
        <f>COUNTIFS('DETAIL SALES'!$Q$10:$Q$7501,'FILL RATE MANDATORY STOCK'!BK80,'DETAIL SALES'!$AB$10:$AB$7501,"Full",'DETAIL SALES'!$C$10:$C$7501,"19")</f>
        <v>0</v>
      </c>
      <c r="CX80" s="149">
        <f>COUNTIFS('DETAIL SALES'!$Q$10:$Q$7501,'FILL RATE MANDATORY STOCK'!BK80,'DETAIL SALES'!$AB$10:$AB$7501,"No",'DETAIL SALES'!$C$10:$C$7501,"19")</f>
        <v>0</v>
      </c>
      <c r="CY80" s="149">
        <f>COUNTIFS('DETAIL SALES'!$Q$10:$Q$7501,'FILL RATE MANDATORY STOCK'!BK80,'DETAIL SALES'!$AB$10:$AB$7501,"Full",'DETAIL SALES'!$C$10:$C$7501,"20")</f>
        <v>0</v>
      </c>
      <c r="CZ80" s="149">
        <f>COUNTIFS('DETAIL SALES'!$Q$10:$Q$7501,'FILL RATE MANDATORY STOCK'!BK80,'DETAIL SALES'!$AB$10:$AB$7501,"No",'DETAIL SALES'!$C$10:$C$7501,"20")</f>
        <v>0</v>
      </c>
      <c r="DA80" s="316">
        <f>COUNTIFS('DETAIL SALES'!$Q$10:$Q$7501,'FILL RATE MANDATORY STOCK'!BK80,'DETAIL SALES'!$AB$10:$AB$7501,"Full",'DETAIL SALES'!$C$10:$C$7501,"21")</f>
        <v>0</v>
      </c>
      <c r="DB80" s="316">
        <f>COUNTIFS('DETAIL SALES'!$Q$10:$Q$7501,'FILL RATE MANDATORY STOCK'!BK80,'DETAIL SALES'!$AB$10:$AB$7501,"No",'DETAIL SALES'!$C$10:$C$7501,"21")</f>
        <v>0</v>
      </c>
      <c r="DC80" s="149">
        <f>COUNTIFS('DETAIL SALES'!$Q$10:$Q$7501,'FILL RATE MANDATORY STOCK'!BK80,'DETAIL SALES'!$AB$10:$AB$7501,"Full",'DETAIL SALES'!$C$10:$C$7501,"22")</f>
        <v>0</v>
      </c>
      <c r="DD80" s="149">
        <f>COUNTIFS('DETAIL SALES'!$Q$10:$Q$7501,'FILL RATE MANDATORY STOCK'!BK80,'DETAIL SALES'!$AB$10:$AB$7501,"No",'DETAIL SALES'!$C$10:$C$7501,"22")</f>
        <v>0</v>
      </c>
      <c r="DE80" s="149">
        <f>COUNTIFS('DETAIL SALES'!$Q$10:$Q$7501,'FILL RATE MANDATORY STOCK'!BK80,'DETAIL SALES'!$AB$10:$AB$7501,"Full",'DETAIL SALES'!$C$10:$C$7501,"23")</f>
        <v>0</v>
      </c>
      <c r="DF80" s="149">
        <f>COUNTIFS('DETAIL SALES'!$Q$10:$Q$7501,'FILL RATE MANDATORY STOCK'!BK80,'DETAIL SALES'!$AB$10:$AB$7501,"No",'DETAIL SALES'!$C$10:$C$7501,"23")</f>
        <v>0</v>
      </c>
      <c r="DG80" s="149">
        <f>COUNTIFS('DETAIL SALES'!$Q$10:$Q$7501,'FILL RATE MANDATORY STOCK'!BK80,'DETAIL SALES'!$AB$10:$AB$7501,"Full",'DETAIL SALES'!$C$10:$C$7501,"24")</f>
        <v>0</v>
      </c>
      <c r="DH80" s="149">
        <f>COUNTIFS('DETAIL SALES'!$Q$10:$Q$7501,'FILL RATE MANDATORY STOCK'!BK80,'DETAIL SALES'!$AB$10:$AB$7501,"No",'DETAIL SALES'!$C$10:$C$7501,"24")</f>
        <v>0</v>
      </c>
      <c r="DI80" s="149">
        <f>COUNTIFS('DETAIL SALES'!$Q$10:$Q$7501,'FILL RATE MANDATORY STOCK'!BK80,'DETAIL SALES'!$AB$10:$AB$7501,"Full",'DETAIL SALES'!$C$10:$C$7501,"25")</f>
        <v>0</v>
      </c>
      <c r="DJ80" s="149">
        <f>COUNTIFS('DETAIL SALES'!$Q$10:$Q$7501,'FILL RATE MANDATORY STOCK'!BK80,'DETAIL SALES'!$AB$10:$AB$7501,"No",'DETAIL SALES'!$C$10:$C$7501,"25")</f>
        <v>0</v>
      </c>
      <c r="DK80" s="149">
        <f>COUNTIFS('DETAIL SALES'!$Q$10:$Q$7501,'FILL RATE MANDATORY STOCK'!BK80,'DETAIL SALES'!$AB$10:$AB$7501,"Full",'DETAIL SALES'!$C$10:$C$7501,"26")</f>
        <v>0</v>
      </c>
      <c r="DL80" s="149">
        <f>COUNTIFS('DETAIL SALES'!$Q$10:$Q$7501,'FILL RATE MANDATORY STOCK'!BK80,'DETAIL SALES'!$AB$10:$AB$7501,"No",'DETAIL SALES'!$C$10:$C$7501,"26")</f>
        <v>0</v>
      </c>
      <c r="DM80" s="149">
        <f>COUNTIFS('DETAIL SALES'!$Q$10:$Q$7501,'FILL RATE MANDATORY STOCK'!BK80,'DETAIL SALES'!$AB$10:$AB$7501,"Full",'DETAIL SALES'!$C$10:$C$7501,"27")</f>
        <v>0</v>
      </c>
      <c r="DN80" s="149">
        <f>COUNTIFS('DETAIL SALES'!$Q$10:$Q$7501,'FILL RATE MANDATORY STOCK'!BK80,'DETAIL SALES'!$AB$10:$AB$7501,"No",'DETAIL SALES'!$C$10:$C$7501,"27")</f>
        <v>0</v>
      </c>
      <c r="DO80" s="316">
        <f>COUNTIFS('DETAIL SALES'!$Q$10:$Q$7501,'FILL RATE MANDATORY STOCK'!BK80,'DETAIL SALES'!$AB$10:$AB$7501,"Full",'DETAIL SALES'!$C$10:$C$7501,"28")</f>
        <v>0</v>
      </c>
      <c r="DP80" s="316">
        <f>COUNTIFS('DETAIL SALES'!$Q$10:$Q$7501,'FILL RATE MANDATORY STOCK'!BK80,'DETAIL SALES'!$AB$10:$AB$7501,"No",'DETAIL SALES'!$C$10:$C$7501,"28")</f>
        <v>0</v>
      </c>
      <c r="DQ80" s="149">
        <f>COUNTIFS('DETAIL SALES'!$Q$10:$Q$7501,'FILL RATE MANDATORY STOCK'!BK80,'DETAIL SALES'!$AB$10:$AB$7501,"Full",'DETAIL SALES'!$C$10:$C$7501,"29")</f>
        <v>0</v>
      </c>
      <c r="DR80" s="149">
        <f>COUNTIFS('DETAIL SALES'!$Q$10:$Q$7501,'FILL RATE MANDATORY STOCK'!BK80,'DETAIL SALES'!$AB$10:$AB$7501,"No",'DETAIL SALES'!$C$10:$C$7501,"29")</f>
        <v>0</v>
      </c>
      <c r="DS80" s="149">
        <f>COUNTIFS('DETAIL SALES'!$Q$10:$Q$7501,'FILL RATE MANDATORY STOCK'!BK80,'DETAIL SALES'!$AB$10:$AB$7501,"Full",'DETAIL SALES'!$C$10:$C$7501,"30")</f>
        <v>0</v>
      </c>
      <c r="DT80" s="149">
        <f>COUNTIFS('DETAIL SALES'!$Q$10:$Q$7501,'FILL RATE MANDATORY STOCK'!BK80,'DETAIL SALES'!$AB$10:$AB$7501,"No",'DETAIL SALES'!$C$10:$C$7501,"30")</f>
        <v>0</v>
      </c>
      <c r="DU80" s="149">
        <f>COUNTIFS('DETAIL SALES'!$Q$10:$Q$7501,'FILL RATE MANDATORY STOCK'!\,'DETAIL SALES'!$AB$10:$AB$7501,"Full",'DETAIL SALES'!$C$10:$C$7501,"31")</f>
        <v>0</v>
      </c>
      <c r="DV80" s="153">
        <f>COUNTIFS('DETAIL SALES'!$Q$10:$Q$7501,'FILL RATE MANDATORY STOCK'!BK80,'DETAIL SALES'!$AB$10:$AB$7501,"No",'DETAIL SALES'!$C$10:$C$7501,"31")</f>
        <v>0</v>
      </c>
      <c r="DW80" s="271">
        <f t="shared" si="48"/>
        <v>0</v>
      </c>
      <c r="DX80" s="150">
        <f t="shared" si="48"/>
        <v>0</v>
      </c>
      <c r="DY80" s="150">
        <f t="shared" si="49"/>
        <v>0</v>
      </c>
      <c r="DZ80" s="272" t="e">
        <f t="shared" si="50"/>
        <v>#DIV/0!</v>
      </c>
    </row>
    <row r="81" spans="1:130" s="141" customFormat="1">
      <c r="A81" s="134">
        <v>72</v>
      </c>
      <c r="B81" s="286"/>
      <c r="C81" s="146">
        <f t="shared" si="36"/>
        <v>0</v>
      </c>
      <c r="D81" s="146">
        <f t="shared" si="37"/>
        <v>1</v>
      </c>
      <c r="E81" s="146">
        <f t="shared" si="38"/>
        <v>1900</v>
      </c>
      <c r="F81" s="287"/>
      <c r="G81" s="287"/>
      <c r="H81" s="287"/>
      <c r="I81" s="288"/>
      <c r="J81" s="287"/>
      <c r="K81" s="288"/>
      <c r="L81" s="134"/>
      <c r="M81" s="133"/>
      <c r="N81" s="288"/>
      <c r="O81" s="134"/>
      <c r="P81" s="166"/>
      <c r="Q81" s="289"/>
      <c r="R81" s="165"/>
      <c r="S81" s="290"/>
      <c r="T81" s="290"/>
      <c r="U81" s="290"/>
      <c r="V81" s="290"/>
      <c r="W81" s="166"/>
      <c r="X81" s="87"/>
      <c r="Y81" s="418">
        <f t="shared" si="39"/>
        <v>0</v>
      </c>
      <c r="Z81" s="291">
        <f t="shared" si="40"/>
        <v>0</v>
      </c>
      <c r="AA81" s="163"/>
      <c r="AB81" s="177" t="str">
        <f t="shared" si="41"/>
        <v/>
      </c>
      <c r="AC81" s="283" t="str">
        <f t="shared" si="42"/>
        <v/>
      </c>
      <c r="AD81" s="283" t="str">
        <f t="shared" si="43"/>
        <v/>
      </c>
      <c r="AE81" s="163"/>
      <c r="AF81" s="162"/>
      <c r="AP81" s="390">
        <v>2</v>
      </c>
      <c r="AQ81" s="386"/>
      <c r="AR81" s="386"/>
      <c r="AS81" s="386"/>
      <c r="AT81" s="386"/>
      <c r="AU81" s="386"/>
      <c r="AV81" s="386"/>
      <c r="AW81" s="386"/>
      <c r="BD81" s="784"/>
      <c r="BE81" s="100">
        <f t="shared" si="35"/>
        <v>66</v>
      </c>
      <c r="BF81" s="100" t="s">
        <v>355</v>
      </c>
      <c r="BG81" s="100" t="s">
        <v>356</v>
      </c>
      <c r="BH81" s="149" t="s">
        <v>149</v>
      </c>
      <c r="BI81" s="169" t="e">
        <f>VLOOKUP(BH81,#REF!,8,FALSE)</f>
        <v>#REF!</v>
      </c>
      <c r="BJ81" s="224">
        <v>60000</v>
      </c>
      <c r="BK81" s="153">
        <v>4</v>
      </c>
      <c r="BL81" s="153">
        <v>0</v>
      </c>
      <c r="BM81" s="594">
        <f>COUNTIFS('DETAIL SALES'!$Q$10:$Q$7501,'FILL RATE MANDATORY STOCK'!BK81,'DETAIL SALES'!$AB$10:$AB$7501,"Full",'DETAIL SALES'!$C$10:$C$7501,"1")</f>
        <v>0</v>
      </c>
      <c r="BN81" s="149">
        <f>COUNTIFS('DETAIL SALES'!$Q$10:$Q$7501,'FILL RATE MANDATORY STOCK'!BK81,'DETAIL SALES'!$AB$10:$AB$7501,"No",'DETAIL SALES'!$C$10:$C$7501,"1")</f>
        <v>0</v>
      </c>
      <c r="BO81" s="149">
        <f>COUNTIFS('DETAIL SALES'!$Q$10:$Q$7501,'FILL RATE MANDATORY STOCK'!BK81,'DETAIL SALES'!$AB$10:$AB$7501,"Full",'DETAIL SALES'!$C$10:$C$7501,"2")</f>
        <v>0</v>
      </c>
      <c r="BP81" s="149">
        <f>COUNTIFS('DETAIL SALES'!$Q$10:$Q$7501,'FILL RATE MANDATORY STOCK'!BK81,'DETAIL SALES'!$AB$10:$AB$7501,"No",'DETAIL SALES'!$C$10:$C$7501,"2")</f>
        <v>0</v>
      </c>
      <c r="BQ81" s="149">
        <f>COUNTIFS('DETAIL SALES'!$Q$10:$Q$7501,'FILL RATE MANDATORY STOCK'!BK81,'DETAIL SALES'!$AB$10:$AB$7501,"Full",'DETAIL SALES'!$C$10:$C$7501,"3")</f>
        <v>0</v>
      </c>
      <c r="BR81" s="149">
        <f>COUNTIFS('DETAIL SALES'!$Q$10:$Q$7501,'FILL RATE MANDATORY STOCK'!BK81,'DETAIL SALES'!$AB$10:$AB$7501,"No",'DETAIL SALES'!$C$10:$C$7501,"3")</f>
        <v>0</v>
      </c>
      <c r="BS81" s="149">
        <f>COUNTIFS('DETAIL SALES'!$Q$10:$Q$7501,'FILL RATE MANDATORY STOCK'!BK81,'DETAIL SALES'!$AB$10:$AB$7501,"Full",'DETAIL SALES'!$C$10:$C$7501,"4")</f>
        <v>0</v>
      </c>
      <c r="BT81" s="149">
        <f>COUNTIFS('DETAIL SALES'!$Q$10:$Q$7501,'FILL RATE MANDATORY STOCK'!BK81,'DETAIL SALES'!$AB$10:$AB$7501,"No",'DETAIL SALES'!$C$10:$C$7501,"4")</f>
        <v>0</v>
      </c>
      <c r="BU81" s="149">
        <f>COUNTIFS('DETAIL SALES'!$Q$10:$Q$7501,'FILL RATE MANDATORY STOCK'!BK81,'DETAIL SALES'!$AB$10:$AB$7501,"Full",'DETAIL SALES'!$C$10:$C$7501,"5")</f>
        <v>0</v>
      </c>
      <c r="BV81" s="149">
        <f>COUNTIFS('DETAIL SALES'!$Q$10:$Q$7501,'FILL RATE MANDATORY STOCK'!BK81,'DETAIL SALES'!$AB$10:$AB$7501,"No",'DETAIL SALES'!$C$10:$C$7501,"5")</f>
        <v>0</v>
      </c>
      <c r="BW81" s="149">
        <f>COUNTIFS('DETAIL SALES'!$Q$10:$Q$7501,'FILL RATE MANDATORY STOCK'!BK81,'DETAIL SALES'!$AB$10:$AB$7501,"Full",'DETAIL SALES'!$C$10:$C$7501,"6")</f>
        <v>0</v>
      </c>
      <c r="BX81" s="149">
        <f>COUNTIFS('DETAIL SALES'!$Q$10:$Q$7501,'FILL RATE MANDATORY STOCK'!BK81,'DETAIL SALES'!$AB$10:$AB$7501,"No",'DETAIL SALES'!$C$10:$C$7501,"6")</f>
        <v>0</v>
      </c>
      <c r="BY81" s="316">
        <f>COUNTIFS('DETAIL SALES'!$Q$10:$Q$7501,'FILL RATE MANDATORY STOCK'!BK81,'DETAIL SALES'!$AB$10:$AB$7501,"Full",'DETAIL SALES'!$C$10:$C$7501,"7")</f>
        <v>0</v>
      </c>
      <c r="BZ81" s="316">
        <f>COUNTIFS('DETAIL SALES'!$Q$10:$Q$7501,'FILL RATE MANDATORY STOCK'!BK81,'DETAIL SALES'!$AB$10:$AB$7501,"No",'DETAIL SALES'!$C$10:$C$7501,"7")</f>
        <v>0</v>
      </c>
      <c r="CA81" s="149">
        <f>COUNTIFS('DETAIL SALES'!$Q$10:$Q$7501,'FILL RATE MANDATORY STOCK'!BK81,'DETAIL SALES'!$AB$10:$AB$7501,"Full",'DETAIL SALES'!$C$10:$C$7501,"8")</f>
        <v>0</v>
      </c>
      <c r="CB81" s="149">
        <f>COUNTIFS('DETAIL SALES'!$Q$10:$Q$7501,'FILL RATE MANDATORY STOCK'!BK81,'DETAIL SALES'!$AB$10:$AB$7501,"No",'DETAIL SALES'!$C$10:$C$7501,"8")</f>
        <v>0</v>
      </c>
      <c r="CC81" s="149">
        <f>COUNTIFS('DETAIL SALES'!$Q$10:$Q$7501,'FILL RATE MANDATORY STOCK'!BK81,'DETAIL SALES'!$AB$10:$AB$7501,"Full",'DETAIL SALES'!$C$10:$C$7501,"9")</f>
        <v>0</v>
      </c>
      <c r="CD81" s="149">
        <f>COUNTIFS('DETAIL SALES'!$Q$10:$Q$7501,'FILL RATE MANDATORY STOCK'!BK81,'DETAIL SALES'!$AB$10:$AB$7501,"No",'DETAIL SALES'!$C$10:$C$7501,"9")</f>
        <v>0</v>
      </c>
      <c r="CE81" s="149">
        <f>COUNTIFS('DETAIL SALES'!$Q$10:$Q$7501,'FILL RATE MANDATORY STOCK'!BK81,'DETAIL SALES'!$AB$10:$AB$7501,"Full",'DETAIL SALES'!$C$10:$C$7501,"10")</f>
        <v>0</v>
      </c>
      <c r="CF81" s="149">
        <f>COUNTIFS('DETAIL SALES'!$Q$10:$Q$7501,'FILL RATE MANDATORY STOCK'!BK81,'DETAIL SALES'!$AB$10:$AB$7501,"No",'DETAIL SALES'!$C$10:$C$7501,"10")</f>
        <v>0</v>
      </c>
      <c r="CG81" s="149">
        <f>COUNTIFS('DETAIL SALES'!$Q$10:$Q$7501,'FILL RATE MANDATORY STOCK'!BK81,'DETAIL SALES'!$AB$10:$AB$7501,"Full",'DETAIL SALES'!$C$10:$C$7501,"11")</f>
        <v>0</v>
      </c>
      <c r="CH81" s="149">
        <f>COUNTIFS('DETAIL SALES'!$Q$10:$Q$7501,'FILL RATE MANDATORY STOCK'!BK81,'DETAIL SALES'!$AB$10:$AB$7501,"No",'DETAIL SALES'!$C$10:$C$7501,"11")</f>
        <v>0</v>
      </c>
      <c r="CI81" s="149">
        <f>COUNTIFS('DETAIL SALES'!$Q$10:$Q$7501,'FILL RATE MANDATORY STOCK'!BK81,'DETAIL SALES'!$AB$10:$AB$7501,"Full",'DETAIL SALES'!$C$10:$C$7501,"12")</f>
        <v>0</v>
      </c>
      <c r="CJ81" s="149">
        <f>COUNTIFS('DETAIL SALES'!$Q$10:$Q$7501,'FILL RATE MANDATORY STOCK'!BK81,'DETAIL SALES'!$AB$10:$AB$7501,"No",'DETAIL SALES'!$C$10:$C$7501,"12")</f>
        <v>0</v>
      </c>
      <c r="CK81" s="149">
        <f>COUNTIFS('DETAIL SALES'!$Q$10:$Q$7501,'FILL RATE MANDATORY STOCK'!BK81,'DETAIL SALES'!$AB$10:$AB$7501,"Full",'DETAIL SALES'!$C$10:$C$7501,"13")</f>
        <v>0</v>
      </c>
      <c r="CL81" s="149">
        <f>COUNTIFS('DETAIL SALES'!$Q$10:$Q$7501,'FILL RATE MANDATORY STOCK'!BK81,'DETAIL SALES'!$AB$10:$AB$7501,"No",'DETAIL SALES'!$C$10:$C$7501,"13")</f>
        <v>0</v>
      </c>
      <c r="CM81" s="316">
        <f>COUNTIFS('DETAIL SALES'!$Q$10:$Q$7501,'FILL RATE MANDATORY STOCK'!BK81,'DETAIL SALES'!$AB$10:$AB$7501,"Full",'DETAIL SALES'!$C$10:$C$7501,"14")</f>
        <v>0</v>
      </c>
      <c r="CN81" s="316">
        <f>COUNTIFS('DETAIL SALES'!$Q$10:$Q$7501,'FILL RATE MANDATORY STOCK'!BK81,'DETAIL SALES'!$AB$10:$AB$7501,"No",'DETAIL SALES'!$C$10:$C$7501,"14")</f>
        <v>0</v>
      </c>
      <c r="CO81" s="149">
        <f>COUNTIFS('DETAIL SALES'!$Q$10:$Q$7501,'FILL RATE MANDATORY STOCK'!BK81,'DETAIL SALES'!$AB$10:$AB$7501,"Full",'DETAIL SALES'!$C$10:$C$7501,"15")</f>
        <v>0</v>
      </c>
      <c r="CP81" s="149">
        <f>COUNTIFS('DETAIL SALES'!$Q$10:$Q$7501,'FILL RATE MANDATORY STOCK'!BK81,'DETAIL SALES'!$AB$10:$AB$7501,"No",'DETAIL SALES'!$C$10:$C$7501,"15")</f>
        <v>0</v>
      </c>
      <c r="CQ81" s="149">
        <f>COUNTIFS('DETAIL SALES'!$Q$10:$Q$7501,'FILL RATE MANDATORY STOCK'!BK81,'DETAIL SALES'!$AB$10:$AB$7501,"Full",'DETAIL SALES'!$C$10:$C$7501,"16")</f>
        <v>0</v>
      </c>
      <c r="CR81" s="149">
        <f>COUNTIFS('DETAIL SALES'!$Q$10:$Q$7501,'FILL RATE MANDATORY STOCK'!BK81,'DETAIL SALES'!$AB$10:$AB$7501,"No",'DETAIL SALES'!$C$10:$C$7501,"16")</f>
        <v>0</v>
      </c>
      <c r="CS81" s="149">
        <f>COUNTIFS('DETAIL SALES'!$Q$10:$Q$7501,'FILL RATE MANDATORY STOCK'!BK81,'DETAIL SALES'!$AB$10:$AB$7501,"Full",'DETAIL SALES'!$C$10:$C$7501,"17")</f>
        <v>0</v>
      </c>
      <c r="CT81" s="149">
        <f>COUNTIFS('DETAIL SALES'!$Q$10:$Q$7501,'FILL RATE MANDATORY STOCK'!BK81,'DETAIL SALES'!$AB$10:$AB$7501,"No",'DETAIL SALES'!$C$10:$C$7501,"17")</f>
        <v>0</v>
      </c>
      <c r="CU81" s="149">
        <f>COUNTIFS('DETAIL SALES'!$Q$10:$Q$7501,'FILL RATE MANDATORY STOCK'!BK81,'DETAIL SALES'!$AB$10:$AB$7501,"Full",'DETAIL SALES'!$C$10:$C$7501,"18")</f>
        <v>0</v>
      </c>
      <c r="CV81" s="149">
        <f>COUNTIFS('DETAIL SALES'!$Q$10:$Q$7501,'FILL RATE MANDATORY STOCK'!BK81,'DETAIL SALES'!$AB$10:$AB$7501,"No",'DETAIL SALES'!$C$10:$C$7501,"18")</f>
        <v>0</v>
      </c>
      <c r="CW81" s="149">
        <f>COUNTIFS('DETAIL SALES'!$Q$10:$Q$7501,'FILL RATE MANDATORY STOCK'!BK81,'DETAIL SALES'!$AB$10:$AB$7501,"Full",'DETAIL SALES'!$C$10:$C$7501,"19")</f>
        <v>0</v>
      </c>
      <c r="CX81" s="149">
        <f>COUNTIFS('DETAIL SALES'!$Q$10:$Q$7501,'FILL RATE MANDATORY STOCK'!BK81,'DETAIL SALES'!$AB$10:$AB$7501,"No",'DETAIL SALES'!$C$10:$C$7501,"19")</f>
        <v>0</v>
      </c>
      <c r="CY81" s="149">
        <f>COUNTIFS('DETAIL SALES'!$Q$10:$Q$7501,'FILL RATE MANDATORY STOCK'!BK81,'DETAIL SALES'!$AB$10:$AB$7501,"Full",'DETAIL SALES'!$C$10:$C$7501,"20")</f>
        <v>0</v>
      </c>
      <c r="CZ81" s="149">
        <f>COUNTIFS('DETAIL SALES'!$Q$10:$Q$7501,'FILL RATE MANDATORY STOCK'!BK81,'DETAIL SALES'!$AB$10:$AB$7501,"No",'DETAIL SALES'!$C$10:$C$7501,"20")</f>
        <v>0</v>
      </c>
      <c r="DA81" s="316">
        <f>COUNTIFS('DETAIL SALES'!$Q$10:$Q$7501,'FILL RATE MANDATORY STOCK'!BK81,'DETAIL SALES'!$AB$10:$AB$7501,"Full",'DETAIL SALES'!$C$10:$C$7501,"21")</f>
        <v>0</v>
      </c>
      <c r="DB81" s="316">
        <f>COUNTIFS('DETAIL SALES'!$Q$10:$Q$7501,'FILL RATE MANDATORY STOCK'!BK81,'DETAIL SALES'!$AB$10:$AB$7501,"No",'DETAIL SALES'!$C$10:$C$7501,"21")</f>
        <v>0</v>
      </c>
      <c r="DC81" s="149">
        <f>COUNTIFS('DETAIL SALES'!$Q$10:$Q$7501,'FILL RATE MANDATORY STOCK'!BK81,'DETAIL SALES'!$AB$10:$AB$7501,"Full",'DETAIL SALES'!$C$10:$C$7501,"22")</f>
        <v>0</v>
      </c>
      <c r="DD81" s="149">
        <f>COUNTIFS('DETAIL SALES'!$Q$10:$Q$7501,'FILL RATE MANDATORY STOCK'!BK81,'DETAIL SALES'!$AB$10:$AB$7501,"No",'DETAIL SALES'!$C$10:$C$7501,"22")</f>
        <v>0</v>
      </c>
      <c r="DE81" s="149">
        <f>COUNTIFS('DETAIL SALES'!$Q$10:$Q$7501,'FILL RATE MANDATORY STOCK'!BK81,'DETAIL SALES'!$AB$10:$AB$7501,"Full",'DETAIL SALES'!$C$10:$C$7501,"23")</f>
        <v>0</v>
      </c>
      <c r="DF81" s="149">
        <f>COUNTIFS('DETAIL SALES'!$Q$10:$Q$7501,'FILL RATE MANDATORY STOCK'!BK81,'DETAIL SALES'!$AB$10:$AB$7501,"No",'DETAIL SALES'!$C$10:$C$7501,"23")</f>
        <v>0</v>
      </c>
      <c r="DG81" s="149">
        <f>COUNTIFS('DETAIL SALES'!$Q$10:$Q$7501,'FILL RATE MANDATORY STOCK'!BK81,'DETAIL SALES'!$AB$10:$AB$7501,"Full",'DETAIL SALES'!$C$10:$C$7501,"24")</f>
        <v>0</v>
      </c>
      <c r="DH81" s="149">
        <f>COUNTIFS('DETAIL SALES'!$Q$10:$Q$7501,'FILL RATE MANDATORY STOCK'!BK81,'DETAIL SALES'!$AB$10:$AB$7501,"No",'DETAIL SALES'!$C$10:$C$7501,"24")</f>
        <v>0</v>
      </c>
      <c r="DI81" s="149">
        <f>COUNTIFS('DETAIL SALES'!$Q$10:$Q$7501,'FILL RATE MANDATORY STOCK'!BK81,'DETAIL SALES'!$AB$10:$AB$7501,"Full",'DETAIL SALES'!$C$10:$C$7501,"25")</f>
        <v>0</v>
      </c>
      <c r="DJ81" s="149">
        <f>COUNTIFS('DETAIL SALES'!$Q$10:$Q$7501,'FILL RATE MANDATORY STOCK'!BK81,'DETAIL SALES'!$AB$10:$AB$7501,"No",'DETAIL SALES'!$C$10:$C$7501,"25")</f>
        <v>0</v>
      </c>
      <c r="DK81" s="149">
        <f>COUNTIFS('DETAIL SALES'!$Q$10:$Q$7501,'FILL RATE MANDATORY STOCK'!BK81,'DETAIL SALES'!$AB$10:$AB$7501,"Full",'DETAIL SALES'!$C$10:$C$7501,"26")</f>
        <v>0</v>
      </c>
      <c r="DL81" s="149">
        <f>COUNTIFS('DETAIL SALES'!$Q$10:$Q$7501,'FILL RATE MANDATORY STOCK'!BK81,'DETAIL SALES'!$AB$10:$AB$7501,"No",'DETAIL SALES'!$C$10:$C$7501,"26")</f>
        <v>0</v>
      </c>
      <c r="DM81" s="149">
        <f>COUNTIFS('DETAIL SALES'!$Q$10:$Q$7501,'FILL RATE MANDATORY STOCK'!BK81,'DETAIL SALES'!$AB$10:$AB$7501,"Full",'DETAIL SALES'!$C$10:$C$7501,"27")</f>
        <v>0</v>
      </c>
      <c r="DN81" s="149">
        <f>COUNTIFS('DETAIL SALES'!$Q$10:$Q$7501,'FILL RATE MANDATORY STOCK'!BK81,'DETAIL SALES'!$AB$10:$AB$7501,"No",'DETAIL SALES'!$C$10:$C$7501,"27")</f>
        <v>0</v>
      </c>
      <c r="DO81" s="316">
        <f>COUNTIFS('DETAIL SALES'!$Q$10:$Q$7501,'FILL RATE MANDATORY STOCK'!BK81,'DETAIL SALES'!$AB$10:$AB$7501,"Full",'DETAIL SALES'!$C$10:$C$7501,"28")</f>
        <v>0</v>
      </c>
      <c r="DP81" s="316">
        <f>COUNTIFS('DETAIL SALES'!$Q$10:$Q$7501,'FILL RATE MANDATORY STOCK'!BK81,'DETAIL SALES'!$AB$10:$AB$7501,"No",'DETAIL SALES'!$C$10:$C$7501,"28")</f>
        <v>0</v>
      </c>
      <c r="DQ81" s="149">
        <f>COUNTIFS('DETAIL SALES'!$Q$10:$Q$7501,'FILL RATE MANDATORY STOCK'!BK81,'DETAIL SALES'!$AB$10:$AB$7501,"Full",'DETAIL SALES'!$C$10:$C$7501,"29")</f>
        <v>0</v>
      </c>
      <c r="DR81" s="149">
        <f>COUNTIFS('DETAIL SALES'!$Q$10:$Q$7501,'FILL RATE MANDATORY STOCK'!BK81,'DETAIL SALES'!$AB$10:$AB$7501,"No",'DETAIL SALES'!$C$10:$C$7501,"29")</f>
        <v>0</v>
      </c>
      <c r="DS81" s="149">
        <f>COUNTIFS('DETAIL SALES'!$Q$10:$Q$7501,'FILL RATE MANDATORY STOCK'!BK81,'DETAIL SALES'!$AB$10:$AB$7501,"Full",'DETAIL SALES'!$C$10:$C$7501,"30")</f>
        <v>0</v>
      </c>
      <c r="DT81" s="149">
        <f>COUNTIFS('DETAIL SALES'!$Q$10:$Q$7501,'FILL RATE MANDATORY STOCK'!BK81,'DETAIL SALES'!$AB$10:$AB$7501,"No",'DETAIL SALES'!$C$10:$C$7501,"30")</f>
        <v>0</v>
      </c>
      <c r="DU81" s="149">
        <f>COUNTIFS('DETAIL SALES'!$Q$10:$Q$7501,'FILL RATE MANDATORY STOCK'!\,'DETAIL SALES'!$AB$10:$AB$7501,"Full",'DETAIL SALES'!$C$10:$C$7501,"31")</f>
        <v>0</v>
      </c>
      <c r="DV81" s="153">
        <f>COUNTIFS('DETAIL SALES'!$Q$10:$Q$7501,'FILL RATE MANDATORY STOCK'!BK81,'DETAIL SALES'!$AB$10:$AB$7501,"No",'DETAIL SALES'!$C$10:$C$7501,"31")</f>
        <v>0</v>
      </c>
      <c r="DW81" s="271">
        <f t="shared" si="48"/>
        <v>0</v>
      </c>
      <c r="DX81" s="150">
        <f t="shared" si="48"/>
        <v>0</v>
      </c>
      <c r="DY81" s="150">
        <f t="shared" si="49"/>
        <v>0</v>
      </c>
      <c r="DZ81" s="272" t="e">
        <f t="shared" si="50"/>
        <v>#DIV/0!</v>
      </c>
    </row>
    <row r="82" spans="1:130" s="141" customFormat="1">
      <c r="A82" s="134">
        <v>73</v>
      </c>
      <c r="B82" s="286"/>
      <c r="C82" s="146">
        <f t="shared" si="36"/>
        <v>0</v>
      </c>
      <c r="D82" s="146">
        <f t="shared" si="37"/>
        <v>1</v>
      </c>
      <c r="E82" s="146">
        <f t="shared" si="38"/>
        <v>1900</v>
      </c>
      <c r="F82" s="287"/>
      <c r="G82" s="287"/>
      <c r="H82" s="287"/>
      <c r="I82" s="288"/>
      <c r="J82" s="287"/>
      <c r="K82" s="288"/>
      <c r="L82" s="134"/>
      <c r="M82" s="133"/>
      <c r="N82" s="288"/>
      <c r="O82" s="134"/>
      <c r="P82" s="166"/>
      <c r="Q82" s="289"/>
      <c r="R82" s="165"/>
      <c r="S82" s="290"/>
      <c r="T82" s="290"/>
      <c r="U82" s="290"/>
      <c r="V82" s="290"/>
      <c r="W82" s="166"/>
      <c r="X82" s="87"/>
      <c r="Y82" s="418">
        <f t="shared" si="39"/>
        <v>0</v>
      </c>
      <c r="Z82" s="291">
        <f t="shared" si="40"/>
        <v>0</v>
      </c>
      <c r="AA82" s="163"/>
      <c r="AB82" s="177" t="str">
        <f t="shared" si="41"/>
        <v/>
      </c>
      <c r="AC82" s="283" t="str">
        <f t="shared" si="42"/>
        <v/>
      </c>
      <c r="AD82" s="283" t="str">
        <f t="shared" si="43"/>
        <v/>
      </c>
      <c r="AE82" s="163"/>
      <c r="AF82" s="162"/>
      <c r="AP82" s="390">
        <v>3</v>
      </c>
      <c r="AQ82" s="386"/>
      <c r="AR82" s="386"/>
      <c r="AS82" s="386"/>
      <c r="AT82" s="386"/>
      <c r="AU82" s="386"/>
      <c r="AV82" s="386"/>
      <c r="AW82" s="386"/>
      <c r="BD82" s="784"/>
      <c r="BE82" s="100">
        <f t="shared" si="35"/>
        <v>67</v>
      </c>
      <c r="BF82" s="100" t="s">
        <v>357</v>
      </c>
      <c r="BG82" s="100" t="s">
        <v>358</v>
      </c>
      <c r="BH82" s="149" t="s">
        <v>158</v>
      </c>
      <c r="BI82" s="169" t="e">
        <f>VLOOKUP(BH82,#REF!,8,FALSE)</f>
        <v>#REF!</v>
      </c>
      <c r="BJ82" s="224">
        <v>60000</v>
      </c>
      <c r="BK82" s="153">
        <v>2</v>
      </c>
      <c r="BL82" s="153">
        <v>1.6666666666666667</v>
      </c>
      <c r="BM82" s="594">
        <f>COUNTIFS('DETAIL SALES'!$Q$10:$Q$7501,'FILL RATE MANDATORY STOCK'!BK82,'DETAIL SALES'!$AB$10:$AB$7501,"Full",'DETAIL SALES'!$C$10:$C$7501,"1")</f>
        <v>0</v>
      </c>
      <c r="BN82" s="149">
        <f>COUNTIFS('DETAIL SALES'!$Q$10:$Q$7501,'FILL RATE MANDATORY STOCK'!BK82,'DETAIL SALES'!$AB$10:$AB$7501,"No",'DETAIL SALES'!$C$10:$C$7501,"1")</f>
        <v>0</v>
      </c>
      <c r="BO82" s="149">
        <f>COUNTIFS('DETAIL SALES'!$Q$10:$Q$7501,'FILL RATE MANDATORY STOCK'!BK82,'DETAIL SALES'!$AB$10:$AB$7501,"Full",'DETAIL SALES'!$C$10:$C$7501,"2")</f>
        <v>0</v>
      </c>
      <c r="BP82" s="149">
        <f>COUNTIFS('DETAIL SALES'!$Q$10:$Q$7501,'FILL RATE MANDATORY STOCK'!BK82,'DETAIL SALES'!$AB$10:$AB$7501,"No",'DETAIL SALES'!$C$10:$C$7501,"2")</f>
        <v>0</v>
      </c>
      <c r="BQ82" s="149">
        <f>COUNTIFS('DETAIL SALES'!$Q$10:$Q$7501,'FILL RATE MANDATORY STOCK'!BK82,'DETAIL SALES'!$AB$10:$AB$7501,"Full",'DETAIL SALES'!$C$10:$C$7501,"3")</f>
        <v>0</v>
      </c>
      <c r="BR82" s="149">
        <f>COUNTIFS('DETAIL SALES'!$Q$10:$Q$7501,'FILL RATE MANDATORY STOCK'!BK82,'DETAIL SALES'!$AB$10:$AB$7501,"No",'DETAIL SALES'!$C$10:$C$7501,"3")</f>
        <v>0</v>
      </c>
      <c r="BS82" s="149">
        <f>COUNTIFS('DETAIL SALES'!$Q$10:$Q$7501,'FILL RATE MANDATORY STOCK'!BK82,'DETAIL SALES'!$AB$10:$AB$7501,"Full",'DETAIL SALES'!$C$10:$C$7501,"4")</f>
        <v>0</v>
      </c>
      <c r="BT82" s="149">
        <f>COUNTIFS('DETAIL SALES'!$Q$10:$Q$7501,'FILL RATE MANDATORY STOCK'!BK82,'DETAIL SALES'!$AB$10:$AB$7501,"No",'DETAIL SALES'!$C$10:$C$7501,"4")</f>
        <v>0</v>
      </c>
      <c r="BU82" s="149">
        <f>COUNTIFS('DETAIL SALES'!$Q$10:$Q$7501,'FILL RATE MANDATORY STOCK'!BK82,'DETAIL SALES'!$AB$10:$AB$7501,"Full",'DETAIL SALES'!$C$10:$C$7501,"5")</f>
        <v>0</v>
      </c>
      <c r="BV82" s="149">
        <f>COUNTIFS('DETAIL SALES'!$Q$10:$Q$7501,'FILL RATE MANDATORY STOCK'!BK82,'DETAIL SALES'!$AB$10:$AB$7501,"No",'DETAIL SALES'!$C$10:$C$7501,"5")</f>
        <v>0</v>
      </c>
      <c r="BW82" s="149">
        <f>COUNTIFS('DETAIL SALES'!$Q$10:$Q$7501,'FILL RATE MANDATORY STOCK'!BK82,'DETAIL SALES'!$AB$10:$AB$7501,"Full",'DETAIL SALES'!$C$10:$C$7501,"6")</f>
        <v>0</v>
      </c>
      <c r="BX82" s="149">
        <f>COUNTIFS('DETAIL SALES'!$Q$10:$Q$7501,'FILL RATE MANDATORY STOCK'!BK82,'DETAIL SALES'!$AB$10:$AB$7501,"No",'DETAIL SALES'!$C$10:$C$7501,"6")</f>
        <v>0</v>
      </c>
      <c r="BY82" s="316">
        <f>COUNTIFS('DETAIL SALES'!$Q$10:$Q$7501,'FILL RATE MANDATORY STOCK'!BK82,'DETAIL SALES'!$AB$10:$AB$7501,"Full",'DETAIL SALES'!$C$10:$C$7501,"7")</f>
        <v>0</v>
      </c>
      <c r="BZ82" s="316">
        <f>COUNTIFS('DETAIL SALES'!$Q$10:$Q$7501,'FILL RATE MANDATORY STOCK'!BK82,'DETAIL SALES'!$AB$10:$AB$7501,"No",'DETAIL SALES'!$C$10:$C$7501,"7")</f>
        <v>0</v>
      </c>
      <c r="CA82" s="149">
        <f>COUNTIFS('DETAIL SALES'!$Q$10:$Q$7501,'FILL RATE MANDATORY STOCK'!BK82,'DETAIL SALES'!$AB$10:$AB$7501,"Full",'DETAIL SALES'!$C$10:$C$7501,"8")</f>
        <v>0</v>
      </c>
      <c r="CB82" s="149">
        <f>COUNTIFS('DETAIL SALES'!$Q$10:$Q$7501,'FILL RATE MANDATORY STOCK'!BK82,'DETAIL SALES'!$AB$10:$AB$7501,"No",'DETAIL SALES'!$C$10:$C$7501,"8")</f>
        <v>0</v>
      </c>
      <c r="CC82" s="149">
        <f>COUNTIFS('DETAIL SALES'!$Q$10:$Q$7501,'FILL RATE MANDATORY STOCK'!BK82,'DETAIL SALES'!$AB$10:$AB$7501,"Full",'DETAIL SALES'!$C$10:$C$7501,"9")</f>
        <v>0</v>
      </c>
      <c r="CD82" s="149">
        <f>COUNTIFS('DETAIL SALES'!$Q$10:$Q$7501,'FILL RATE MANDATORY STOCK'!BK82,'DETAIL SALES'!$AB$10:$AB$7501,"No",'DETAIL SALES'!$C$10:$C$7501,"9")</f>
        <v>0</v>
      </c>
      <c r="CE82" s="149">
        <f>COUNTIFS('DETAIL SALES'!$Q$10:$Q$7501,'FILL RATE MANDATORY STOCK'!BK82,'DETAIL SALES'!$AB$10:$AB$7501,"Full",'DETAIL SALES'!$C$10:$C$7501,"10")</f>
        <v>0</v>
      </c>
      <c r="CF82" s="149">
        <f>COUNTIFS('DETAIL SALES'!$Q$10:$Q$7501,'FILL RATE MANDATORY STOCK'!BK82,'DETAIL SALES'!$AB$10:$AB$7501,"No",'DETAIL SALES'!$C$10:$C$7501,"10")</f>
        <v>0</v>
      </c>
      <c r="CG82" s="149">
        <f>COUNTIFS('DETAIL SALES'!$Q$10:$Q$7501,'FILL RATE MANDATORY STOCK'!BK82,'DETAIL SALES'!$AB$10:$AB$7501,"Full",'DETAIL SALES'!$C$10:$C$7501,"11")</f>
        <v>0</v>
      </c>
      <c r="CH82" s="149">
        <f>COUNTIFS('DETAIL SALES'!$Q$10:$Q$7501,'FILL RATE MANDATORY STOCK'!BK82,'DETAIL SALES'!$AB$10:$AB$7501,"No",'DETAIL SALES'!$C$10:$C$7501,"11")</f>
        <v>0</v>
      </c>
      <c r="CI82" s="149">
        <f>COUNTIFS('DETAIL SALES'!$Q$10:$Q$7501,'FILL RATE MANDATORY STOCK'!BK82,'DETAIL SALES'!$AB$10:$AB$7501,"Full",'DETAIL SALES'!$C$10:$C$7501,"12")</f>
        <v>0</v>
      </c>
      <c r="CJ82" s="149">
        <f>COUNTIFS('DETAIL SALES'!$Q$10:$Q$7501,'FILL RATE MANDATORY STOCK'!BK82,'DETAIL SALES'!$AB$10:$AB$7501,"No",'DETAIL SALES'!$C$10:$C$7501,"12")</f>
        <v>0</v>
      </c>
      <c r="CK82" s="149">
        <f>COUNTIFS('DETAIL SALES'!$Q$10:$Q$7501,'FILL RATE MANDATORY STOCK'!BK82,'DETAIL SALES'!$AB$10:$AB$7501,"Full",'DETAIL SALES'!$C$10:$C$7501,"13")</f>
        <v>0</v>
      </c>
      <c r="CL82" s="149">
        <f>COUNTIFS('DETAIL SALES'!$Q$10:$Q$7501,'FILL RATE MANDATORY STOCK'!BK82,'DETAIL SALES'!$AB$10:$AB$7501,"No",'DETAIL SALES'!$C$10:$C$7501,"13")</f>
        <v>0</v>
      </c>
      <c r="CM82" s="316">
        <f>COUNTIFS('DETAIL SALES'!$Q$10:$Q$7501,'FILL RATE MANDATORY STOCK'!BK82,'DETAIL SALES'!$AB$10:$AB$7501,"Full",'DETAIL SALES'!$C$10:$C$7501,"14")</f>
        <v>0</v>
      </c>
      <c r="CN82" s="316">
        <f>COUNTIFS('DETAIL SALES'!$Q$10:$Q$7501,'FILL RATE MANDATORY STOCK'!BK82,'DETAIL SALES'!$AB$10:$AB$7501,"No",'DETAIL SALES'!$C$10:$C$7501,"14")</f>
        <v>0</v>
      </c>
      <c r="CO82" s="149">
        <f>COUNTIFS('DETAIL SALES'!$Q$10:$Q$7501,'FILL RATE MANDATORY STOCK'!BK82,'DETAIL SALES'!$AB$10:$AB$7501,"Full",'DETAIL SALES'!$C$10:$C$7501,"15")</f>
        <v>0</v>
      </c>
      <c r="CP82" s="149">
        <f>COUNTIFS('DETAIL SALES'!$Q$10:$Q$7501,'FILL RATE MANDATORY STOCK'!BK82,'DETAIL SALES'!$AB$10:$AB$7501,"No",'DETAIL SALES'!$C$10:$C$7501,"15")</f>
        <v>0</v>
      </c>
      <c r="CQ82" s="149">
        <f>COUNTIFS('DETAIL SALES'!$Q$10:$Q$7501,'FILL RATE MANDATORY STOCK'!BK82,'DETAIL SALES'!$AB$10:$AB$7501,"Full",'DETAIL SALES'!$C$10:$C$7501,"16")</f>
        <v>0</v>
      </c>
      <c r="CR82" s="149">
        <f>COUNTIFS('DETAIL SALES'!$Q$10:$Q$7501,'FILL RATE MANDATORY STOCK'!BK82,'DETAIL SALES'!$AB$10:$AB$7501,"No",'DETAIL SALES'!$C$10:$C$7501,"16")</f>
        <v>0</v>
      </c>
      <c r="CS82" s="149">
        <f>COUNTIFS('DETAIL SALES'!$Q$10:$Q$7501,'FILL RATE MANDATORY STOCK'!BK82,'DETAIL SALES'!$AB$10:$AB$7501,"Full",'DETAIL SALES'!$C$10:$C$7501,"17")</f>
        <v>0</v>
      </c>
      <c r="CT82" s="149">
        <f>COUNTIFS('DETAIL SALES'!$Q$10:$Q$7501,'FILL RATE MANDATORY STOCK'!BK82,'DETAIL SALES'!$AB$10:$AB$7501,"No",'DETAIL SALES'!$C$10:$C$7501,"17")</f>
        <v>0</v>
      </c>
      <c r="CU82" s="149">
        <f>COUNTIFS('DETAIL SALES'!$Q$10:$Q$7501,'FILL RATE MANDATORY STOCK'!BK82,'DETAIL SALES'!$AB$10:$AB$7501,"Full",'DETAIL SALES'!$C$10:$C$7501,"18")</f>
        <v>0</v>
      </c>
      <c r="CV82" s="149">
        <f>COUNTIFS('DETAIL SALES'!$Q$10:$Q$7501,'FILL RATE MANDATORY STOCK'!BK82,'DETAIL SALES'!$AB$10:$AB$7501,"No",'DETAIL SALES'!$C$10:$C$7501,"18")</f>
        <v>0</v>
      </c>
      <c r="CW82" s="149">
        <f>COUNTIFS('DETAIL SALES'!$Q$10:$Q$7501,'FILL RATE MANDATORY STOCK'!BK82,'DETAIL SALES'!$AB$10:$AB$7501,"Full",'DETAIL SALES'!$C$10:$C$7501,"19")</f>
        <v>0</v>
      </c>
      <c r="CX82" s="149">
        <f>COUNTIFS('DETAIL SALES'!$Q$10:$Q$7501,'FILL RATE MANDATORY STOCK'!BK82,'DETAIL SALES'!$AB$10:$AB$7501,"No",'DETAIL SALES'!$C$10:$C$7501,"19")</f>
        <v>0</v>
      </c>
      <c r="CY82" s="149">
        <f>COUNTIFS('DETAIL SALES'!$Q$10:$Q$7501,'FILL RATE MANDATORY STOCK'!BK82,'DETAIL SALES'!$AB$10:$AB$7501,"Full",'DETAIL SALES'!$C$10:$C$7501,"20")</f>
        <v>0</v>
      </c>
      <c r="CZ82" s="149">
        <f>COUNTIFS('DETAIL SALES'!$Q$10:$Q$7501,'FILL RATE MANDATORY STOCK'!BK82,'DETAIL SALES'!$AB$10:$AB$7501,"No",'DETAIL SALES'!$C$10:$C$7501,"20")</f>
        <v>0</v>
      </c>
      <c r="DA82" s="316">
        <f>COUNTIFS('DETAIL SALES'!$Q$10:$Q$7501,'FILL RATE MANDATORY STOCK'!BK82,'DETAIL SALES'!$AB$10:$AB$7501,"Full",'DETAIL SALES'!$C$10:$C$7501,"21")</f>
        <v>0</v>
      </c>
      <c r="DB82" s="316">
        <f>COUNTIFS('DETAIL SALES'!$Q$10:$Q$7501,'FILL RATE MANDATORY STOCK'!BK82,'DETAIL SALES'!$AB$10:$AB$7501,"No",'DETAIL SALES'!$C$10:$C$7501,"21")</f>
        <v>0</v>
      </c>
      <c r="DC82" s="149">
        <f>COUNTIFS('DETAIL SALES'!$Q$10:$Q$7501,'FILL RATE MANDATORY STOCK'!BK82,'DETAIL SALES'!$AB$10:$AB$7501,"Full",'DETAIL SALES'!$C$10:$C$7501,"22")</f>
        <v>0</v>
      </c>
      <c r="DD82" s="149">
        <f>COUNTIFS('DETAIL SALES'!$Q$10:$Q$7501,'FILL RATE MANDATORY STOCK'!BK82,'DETAIL SALES'!$AB$10:$AB$7501,"No",'DETAIL SALES'!$C$10:$C$7501,"22")</f>
        <v>0</v>
      </c>
      <c r="DE82" s="149">
        <f>COUNTIFS('DETAIL SALES'!$Q$10:$Q$7501,'FILL RATE MANDATORY STOCK'!BK82,'DETAIL SALES'!$AB$10:$AB$7501,"Full",'DETAIL SALES'!$C$10:$C$7501,"23")</f>
        <v>0</v>
      </c>
      <c r="DF82" s="149">
        <f>COUNTIFS('DETAIL SALES'!$Q$10:$Q$7501,'FILL RATE MANDATORY STOCK'!BK82,'DETAIL SALES'!$AB$10:$AB$7501,"No",'DETAIL SALES'!$C$10:$C$7501,"23")</f>
        <v>0</v>
      </c>
      <c r="DG82" s="149">
        <f>COUNTIFS('DETAIL SALES'!$Q$10:$Q$7501,'FILL RATE MANDATORY STOCK'!BK82,'DETAIL SALES'!$AB$10:$AB$7501,"Full",'DETAIL SALES'!$C$10:$C$7501,"24")</f>
        <v>0</v>
      </c>
      <c r="DH82" s="149">
        <f>COUNTIFS('DETAIL SALES'!$Q$10:$Q$7501,'FILL RATE MANDATORY STOCK'!BK82,'DETAIL SALES'!$AB$10:$AB$7501,"No",'DETAIL SALES'!$C$10:$C$7501,"24")</f>
        <v>0</v>
      </c>
      <c r="DI82" s="149">
        <f>COUNTIFS('DETAIL SALES'!$Q$10:$Q$7501,'FILL RATE MANDATORY STOCK'!BK82,'DETAIL SALES'!$AB$10:$AB$7501,"Full",'DETAIL SALES'!$C$10:$C$7501,"25")</f>
        <v>0</v>
      </c>
      <c r="DJ82" s="149">
        <f>COUNTIFS('DETAIL SALES'!$Q$10:$Q$7501,'FILL RATE MANDATORY STOCK'!BK82,'DETAIL SALES'!$AB$10:$AB$7501,"No",'DETAIL SALES'!$C$10:$C$7501,"25")</f>
        <v>0</v>
      </c>
      <c r="DK82" s="149">
        <f>COUNTIFS('DETAIL SALES'!$Q$10:$Q$7501,'FILL RATE MANDATORY STOCK'!BK82,'DETAIL SALES'!$AB$10:$AB$7501,"Full",'DETAIL SALES'!$C$10:$C$7501,"26")</f>
        <v>0</v>
      </c>
      <c r="DL82" s="149">
        <f>COUNTIFS('DETAIL SALES'!$Q$10:$Q$7501,'FILL RATE MANDATORY STOCK'!BK82,'DETAIL SALES'!$AB$10:$AB$7501,"No",'DETAIL SALES'!$C$10:$C$7501,"26")</f>
        <v>0</v>
      </c>
      <c r="DM82" s="149">
        <f>COUNTIFS('DETAIL SALES'!$Q$10:$Q$7501,'FILL RATE MANDATORY STOCK'!BK82,'DETAIL SALES'!$AB$10:$AB$7501,"Full",'DETAIL SALES'!$C$10:$C$7501,"27")</f>
        <v>0</v>
      </c>
      <c r="DN82" s="149">
        <f>COUNTIFS('DETAIL SALES'!$Q$10:$Q$7501,'FILL RATE MANDATORY STOCK'!BK82,'DETAIL SALES'!$AB$10:$AB$7501,"No",'DETAIL SALES'!$C$10:$C$7501,"27")</f>
        <v>0</v>
      </c>
      <c r="DO82" s="316">
        <f>COUNTIFS('DETAIL SALES'!$Q$10:$Q$7501,'FILL RATE MANDATORY STOCK'!BK82,'DETAIL SALES'!$AB$10:$AB$7501,"Full",'DETAIL SALES'!$C$10:$C$7501,"28")</f>
        <v>0</v>
      </c>
      <c r="DP82" s="316">
        <f>COUNTIFS('DETAIL SALES'!$Q$10:$Q$7501,'FILL RATE MANDATORY STOCK'!BK82,'DETAIL SALES'!$AB$10:$AB$7501,"No",'DETAIL SALES'!$C$10:$C$7501,"28")</f>
        <v>0</v>
      </c>
      <c r="DQ82" s="149">
        <f>COUNTIFS('DETAIL SALES'!$Q$10:$Q$7501,'FILL RATE MANDATORY STOCK'!BK82,'DETAIL SALES'!$AB$10:$AB$7501,"Full",'DETAIL SALES'!$C$10:$C$7501,"29")</f>
        <v>0</v>
      </c>
      <c r="DR82" s="149">
        <f>COUNTIFS('DETAIL SALES'!$Q$10:$Q$7501,'FILL RATE MANDATORY STOCK'!BK82,'DETAIL SALES'!$AB$10:$AB$7501,"No",'DETAIL SALES'!$C$10:$C$7501,"29")</f>
        <v>0</v>
      </c>
      <c r="DS82" s="149">
        <f>COUNTIFS('DETAIL SALES'!$Q$10:$Q$7501,'FILL RATE MANDATORY STOCK'!BK82,'DETAIL SALES'!$AB$10:$AB$7501,"Full",'DETAIL SALES'!$C$10:$C$7501,"30")</f>
        <v>0</v>
      </c>
      <c r="DT82" s="149">
        <f>COUNTIFS('DETAIL SALES'!$Q$10:$Q$7501,'FILL RATE MANDATORY STOCK'!BK82,'DETAIL SALES'!$AB$10:$AB$7501,"No",'DETAIL SALES'!$C$10:$C$7501,"30")</f>
        <v>0</v>
      </c>
      <c r="DU82" s="149">
        <f>COUNTIFS('DETAIL SALES'!$Q$10:$Q$7501,'FILL RATE MANDATORY STOCK'!\,'DETAIL SALES'!$AB$10:$AB$7501,"Full",'DETAIL SALES'!$C$10:$C$7501,"31")</f>
        <v>0</v>
      </c>
      <c r="DV82" s="153">
        <f>COUNTIFS('DETAIL SALES'!$Q$10:$Q$7501,'FILL RATE MANDATORY STOCK'!BK82,'DETAIL SALES'!$AB$10:$AB$7501,"No",'DETAIL SALES'!$C$10:$C$7501,"31")</f>
        <v>0</v>
      </c>
      <c r="DW82" s="271">
        <f t="shared" si="48"/>
        <v>0</v>
      </c>
      <c r="DX82" s="150">
        <f t="shared" si="48"/>
        <v>0</v>
      </c>
      <c r="DY82" s="150">
        <f t="shared" si="49"/>
        <v>0</v>
      </c>
      <c r="DZ82" s="272" t="e">
        <f t="shared" si="50"/>
        <v>#DIV/0!</v>
      </c>
    </row>
    <row r="83" spans="1:130" s="141" customFormat="1">
      <c r="A83" s="134">
        <v>74</v>
      </c>
      <c r="B83" s="286"/>
      <c r="C83" s="146">
        <f t="shared" si="36"/>
        <v>0</v>
      </c>
      <c r="D83" s="146">
        <f t="shared" si="37"/>
        <v>1</v>
      </c>
      <c r="E83" s="146">
        <f t="shared" si="38"/>
        <v>1900</v>
      </c>
      <c r="F83" s="287"/>
      <c r="G83" s="287"/>
      <c r="H83" s="287"/>
      <c r="I83" s="288"/>
      <c r="J83" s="287"/>
      <c r="K83" s="288"/>
      <c r="L83" s="134"/>
      <c r="M83" s="133"/>
      <c r="N83" s="288"/>
      <c r="O83" s="134"/>
      <c r="P83" s="166"/>
      <c r="Q83" s="289"/>
      <c r="R83" s="165"/>
      <c r="S83" s="290"/>
      <c r="T83" s="290"/>
      <c r="U83" s="290"/>
      <c r="V83" s="290"/>
      <c r="W83" s="166"/>
      <c r="X83" s="87"/>
      <c r="Y83" s="418">
        <f t="shared" si="39"/>
        <v>0</v>
      </c>
      <c r="Z83" s="291">
        <f t="shared" si="40"/>
        <v>0</v>
      </c>
      <c r="AA83" s="163"/>
      <c r="AB83" s="177" t="str">
        <f t="shared" si="41"/>
        <v/>
      </c>
      <c r="AC83" s="283" t="str">
        <f t="shared" si="42"/>
        <v/>
      </c>
      <c r="AD83" s="283" t="str">
        <f t="shared" si="43"/>
        <v/>
      </c>
      <c r="AE83" s="163"/>
      <c r="AF83" s="162"/>
      <c r="AP83" s="390">
        <v>4</v>
      </c>
      <c r="AQ83" s="386"/>
      <c r="AR83" s="386"/>
      <c r="AS83" s="386"/>
      <c r="AT83" s="386"/>
      <c r="AU83" s="386"/>
      <c r="AV83" s="386"/>
      <c r="AW83" s="386"/>
      <c r="BD83" s="784"/>
      <c r="BE83" s="100">
        <f t="shared" si="35"/>
        <v>68</v>
      </c>
      <c r="BF83" s="100" t="s">
        <v>359</v>
      </c>
      <c r="BG83" s="100" t="s">
        <v>360</v>
      </c>
      <c r="BH83" s="149" t="s">
        <v>162</v>
      </c>
      <c r="BI83" s="169" t="e">
        <f>VLOOKUP(BH83,#REF!,8,FALSE)</f>
        <v>#REF!</v>
      </c>
      <c r="BJ83" s="224">
        <v>120000</v>
      </c>
      <c r="BK83" s="153">
        <v>2</v>
      </c>
      <c r="BL83" s="153">
        <v>0.66666666666666663</v>
      </c>
      <c r="BM83" s="594">
        <f>COUNTIFS('DETAIL SALES'!$Q$10:$Q$7501,'FILL RATE MANDATORY STOCK'!BK83,'DETAIL SALES'!$AB$10:$AB$7501,"Full",'DETAIL SALES'!$C$10:$C$7501,"1")</f>
        <v>0</v>
      </c>
      <c r="BN83" s="149">
        <f>COUNTIFS('DETAIL SALES'!$Q$10:$Q$7501,'FILL RATE MANDATORY STOCK'!BK83,'DETAIL SALES'!$AB$10:$AB$7501,"No",'DETAIL SALES'!$C$10:$C$7501,"1")</f>
        <v>0</v>
      </c>
      <c r="BO83" s="149">
        <f>COUNTIFS('DETAIL SALES'!$Q$10:$Q$7501,'FILL RATE MANDATORY STOCK'!BK83,'DETAIL SALES'!$AB$10:$AB$7501,"Full",'DETAIL SALES'!$C$10:$C$7501,"2")</f>
        <v>0</v>
      </c>
      <c r="BP83" s="149">
        <f>COUNTIFS('DETAIL SALES'!$Q$10:$Q$7501,'FILL RATE MANDATORY STOCK'!BK83,'DETAIL SALES'!$AB$10:$AB$7501,"No",'DETAIL SALES'!$C$10:$C$7501,"2")</f>
        <v>0</v>
      </c>
      <c r="BQ83" s="149">
        <f>COUNTIFS('DETAIL SALES'!$Q$10:$Q$7501,'FILL RATE MANDATORY STOCK'!BK83,'DETAIL SALES'!$AB$10:$AB$7501,"Full",'DETAIL SALES'!$C$10:$C$7501,"3")</f>
        <v>0</v>
      </c>
      <c r="BR83" s="149">
        <f>COUNTIFS('DETAIL SALES'!$Q$10:$Q$7501,'FILL RATE MANDATORY STOCK'!BK83,'DETAIL SALES'!$AB$10:$AB$7501,"No",'DETAIL SALES'!$C$10:$C$7501,"3")</f>
        <v>0</v>
      </c>
      <c r="BS83" s="149">
        <f>COUNTIFS('DETAIL SALES'!$Q$10:$Q$7501,'FILL RATE MANDATORY STOCK'!BK83,'DETAIL SALES'!$AB$10:$AB$7501,"Full",'DETAIL SALES'!$C$10:$C$7501,"4")</f>
        <v>0</v>
      </c>
      <c r="BT83" s="149">
        <f>COUNTIFS('DETAIL SALES'!$Q$10:$Q$7501,'FILL RATE MANDATORY STOCK'!BK83,'DETAIL SALES'!$AB$10:$AB$7501,"No",'DETAIL SALES'!$C$10:$C$7501,"4")</f>
        <v>0</v>
      </c>
      <c r="BU83" s="149">
        <f>COUNTIFS('DETAIL SALES'!$Q$10:$Q$7501,'FILL RATE MANDATORY STOCK'!BK83,'DETAIL SALES'!$AB$10:$AB$7501,"Full",'DETAIL SALES'!$C$10:$C$7501,"5")</f>
        <v>0</v>
      </c>
      <c r="BV83" s="149">
        <f>COUNTIFS('DETAIL SALES'!$Q$10:$Q$7501,'FILL RATE MANDATORY STOCK'!BK83,'DETAIL SALES'!$AB$10:$AB$7501,"No",'DETAIL SALES'!$C$10:$C$7501,"5")</f>
        <v>0</v>
      </c>
      <c r="BW83" s="149">
        <f>COUNTIFS('DETAIL SALES'!$Q$10:$Q$7501,'FILL RATE MANDATORY STOCK'!BK83,'DETAIL SALES'!$AB$10:$AB$7501,"Full",'DETAIL SALES'!$C$10:$C$7501,"6")</f>
        <v>0</v>
      </c>
      <c r="BX83" s="149">
        <f>COUNTIFS('DETAIL SALES'!$Q$10:$Q$7501,'FILL RATE MANDATORY STOCK'!BK83,'DETAIL SALES'!$AB$10:$AB$7501,"No",'DETAIL SALES'!$C$10:$C$7501,"6")</f>
        <v>0</v>
      </c>
      <c r="BY83" s="316">
        <f>COUNTIFS('DETAIL SALES'!$Q$10:$Q$7501,'FILL RATE MANDATORY STOCK'!BK83,'DETAIL SALES'!$AB$10:$AB$7501,"Full",'DETAIL SALES'!$C$10:$C$7501,"7")</f>
        <v>0</v>
      </c>
      <c r="BZ83" s="316">
        <f>COUNTIFS('DETAIL SALES'!$Q$10:$Q$7501,'FILL RATE MANDATORY STOCK'!BK83,'DETAIL SALES'!$AB$10:$AB$7501,"No",'DETAIL SALES'!$C$10:$C$7501,"7")</f>
        <v>0</v>
      </c>
      <c r="CA83" s="149">
        <f>COUNTIFS('DETAIL SALES'!$Q$10:$Q$7501,'FILL RATE MANDATORY STOCK'!BK83,'DETAIL SALES'!$AB$10:$AB$7501,"Full",'DETAIL SALES'!$C$10:$C$7501,"8")</f>
        <v>0</v>
      </c>
      <c r="CB83" s="149">
        <f>COUNTIFS('DETAIL SALES'!$Q$10:$Q$7501,'FILL RATE MANDATORY STOCK'!BK83,'DETAIL SALES'!$AB$10:$AB$7501,"No",'DETAIL SALES'!$C$10:$C$7501,"8")</f>
        <v>0</v>
      </c>
      <c r="CC83" s="149">
        <f>COUNTIFS('DETAIL SALES'!$Q$10:$Q$7501,'FILL RATE MANDATORY STOCK'!BK83,'DETAIL SALES'!$AB$10:$AB$7501,"Full",'DETAIL SALES'!$C$10:$C$7501,"9")</f>
        <v>0</v>
      </c>
      <c r="CD83" s="149">
        <f>COUNTIFS('DETAIL SALES'!$Q$10:$Q$7501,'FILL RATE MANDATORY STOCK'!BK83,'DETAIL SALES'!$AB$10:$AB$7501,"No",'DETAIL SALES'!$C$10:$C$7501,"9")</f>
        <v>0</v>
      </c>
      <c r="CE83" s="149">
        <f>COUNTIFS('DETAIL SALES'!$Q$10:$Q$7501,'FILL RATE MANDATORY STOCK'!BK83,'DETAIL SALES'!$AB$10:$AB$7501,"Full",'DETAIL SALES'!$C$10:$C$7501,"10")</f>
        <v>0</v>
      </c>
      <c r="CF83" s="149">
        <f>COUNTIFS('DETAIL SALES'!$Q$10:$Q$7501,'FILL RATE MANDATORY STOCK'!BK83,'DETAIL SALES'!$AB$10:$AB$7501,"No",'DETAIL SALES'!$C$10:$C$7501,"10")</f>
        <v>0</v>
      </c>
      <c r="CG83" s="149">
        <f>COUNTIFS('DETAIL SALES'!$Q$10:$Q$7501,'FILL RATE MANDATORY STOCK'!BK83,'DETAIL SALES'!$AB$10:$AB$7501,"Full",'DETAIL SALES'!$C$10:$C$7501,"11")</f>
        <v>0</v>
      </c>
      <c r="CH83" s="149">
        <f>COUNTIFS('DETAIL SALES'!$Q$10:$Q$7501,'FILL RATE MANDATORY STOCK'!BK83,'DETAIL SALES'!$AB$10:$AB$7501,"No",'DETAIL SALES'!$C$10:$C$7501,"11")</f>
        <v>0</v>
      </c>
      <c r="CI83" s="149">
        <f>COUNTIFS('DETAIL SALES'!$Q$10:$Q$7501,'FILL RATE MANDATORY STOCK'!BK83,'DETAIL SALES'!$AB$10:$AB$7501,"Full",'DETAIL SALES'!$C$10:$C$7501,"12")</f>
        <v>0</v>
      </c>
      <c r="CJ83" s="149">
        <f>COUNTIFS('DETAIL SALES'!$Q$10:$Q$7501,'FILL RATE MANDATORY STOCK'!BK83,'DETAIL SALES'!$AB$10:$AB$7501,"No",'DETAIL SALES'!$C$10:$C$7501,"12")</f>
        <v>0</v>
      </c>
      <c r="CK83" s="149">
        <f>COUNTIFS('DETAIL SALES'!$Q$10:$Q$7501,'FILL RATE MANDATORY STOCK'!BK83,'DETAIL SALES'!$AB$10:$AB$7501,"Full",'DETAIL SALES'!$C$10:$C$7501,"13")</f>
        <v>0</v>
      </c>
      <c r="CL83" s="149">
        <f>COUNTIFS('DETAIL SALES'!$Q$10:$Q$7501,'FILL RATE MANDATORY STOCK'!BK83,'DETAIL SALES'!$AB$10:$AB$7501,"No",'DETAIL SALES'!$C$10:$C$7501,"13")</f>
        <v>0</v>
      </c>
      <c r="CM83" s="316">
        <f>COUNTIFS('DETAIL SALES'!$Q$10:$Q$7501,'FILL RATE MANDATORY STOCK'!BK83,'DETAIL SALES'!$AB$10:$AB$7501,"Full",'DETAIL SALES'!$C$10:$C$7501,"14")</f>
        <v>0</v>
      </c>
      <c r="CN83" s="316">
        <f>COUNTIFS('DETAIL SALES'!$Q$10:$Q$7501,'FILL RATE MANDATORY STOCK'!BK83,'DETAIL SALES'!$AB$10:$AB$7501,"No",'DETAIL SALES'!$C$10:$C$7501,"14")</f>
        <v>0</v>
      </c>
      <c r="CO83" s="149">
        <f>COUNTIFS('DETAIL SALES'!$Q$10:$Q$7501,'FILL RATE MANDATORY STOCK'!BK83,'DETAIL SALES'!$AB$10:$AB$7501,"Full",'DETAIL SALES'!$C$10:$C$7501,"15")</f>
        <v>0</v>
      </c>
      <c r="CP83" s="149">
        <f>COUNTIFS('DETAIL SALES'!$Q$10:$Q$7501,'FILL RATE MANDATORY STOCK'!BK83,'DETAIL SALES'!$AB$10:$AB$7501,"No",'DETAIL SALES'!$C$10:$C$7501,"15")</f>
        <v>0</v>
      </c>
      <c r="CQ83" s="149">
        <f>COUNTIFS('DETAIL SALES'!$Q$10:$Q$7501,'FILL RATE MANDATORY STOCK'!BK83,'DETAIL SALES'!$AB$10:$AB$7501,"Full",'DETAIL SALES'!$C$10:$C$7501,"16")</f>
        <v>0</v>
      </c>
      <c r="CR83" s="149">
        <f>COUNTIFS('DETAIL SALES'!$Q$10:$Q$7501,'FILL RATE MANDATORY STOCK'!BK83,'DETAIL SALES'!$AB$10:$AB$7501,"No",'DETAIL SALES'!$C$10:$C$7501,"16")</f>
        <v>0</v>
      </c>
      <c r="CS83" s="149">
        <f>COUNTIFS('DETAIL SALES'!$Q$10:$Q$7501,'FILL RATE MANDATORY STOCK'!BK83,'DETAIL SALES'!$AB$10:$AB$7501,"Full",'DETAIL SALES'!$C$10:$C$7501,"17")</f>
        <v>0</v>
      </c>
      <c r="CT83" s="149">
        <f>COUNTIFS('DETAIL SALES'!$Q$10:$Q$7501,'FILL RATE MANDATORY STOCK'!BK83,'DETAIL SALES'!$AB$10:$AB$7501,"No",'DETAIL SALES'!$C$10:$C$7501,"17")</f>
        <v>0</v>
      </c>
      <c r="CU83" s="149">
        <f>COUNTIFS('DETAIL SALES'!$Q$10:$Q$7501,'FILL RATE MANDATORY STOCK'!BK83,'DETAIL SALES'!$AB$10:$AB$7501,"Full",'DETAIL SALES'!$C$10:$C$7501,"18")</f>
        <v>0</v>
      </c>
      <c r="CV83" s="149">
        <f>COUNTIFS('DETAIL SALES'!$Q$10:$Q$7501,'FILL RATE MANDATORY STOCK'!BK83,'DETAIL SALES'!$AB$10:$AB$7501,"No",'DETAIL SALES'!$C$10:$C$7501,"18")</f>
        <v>0</v>
      </c>
      <c r="CW83" s="149">
        <f>COUNTIFS('DETAIL SALES'!$Q$10:$Q$7501,'FILL RATE MANDATORY STOCK'!BK83,'DETAIL SALES'!$AB$10:$AB$7501,"Full",'DETAIL SALES'!$C$10:$C$7501,"19")</f>
        <v>0</v>
      </c>
      <c r="CX83" s="149">
        <f>COUNTIFS('DETAIL SALES'!$Q$10:$Q$7501,'FILL RATE MANDATORY STOCK'!BK83,'DETAIL SALES'!$AB$10:$AB$7501,"No",'DETAIL SALES'!$C$10:$C$7501,"19")</f>
        <v>0</v>
      </c>
      <c r="CY83" s="149">
        <f>COUNTIFS('DETAIL SALES'!$Q$10:$Q$7501,'FILL RATE MANDATORY STOCK'!BK83,'DETAIL SALES'!$AB$10:$AB$7501,"Full",'DETAIL SALES'!$C$10:$C$7501,"20")</f>
        <v>0</v>
      </c>
      <c r="CZ83" s="149">
        <f>COUNTIFS('DETAIL SALES'!$Q$10:$Q$7501,'FILL RATE MANDATORY STOCK'!BK83,'DETAIL SALES'!$AB$10:$AB$7501,"No",'DETAIL SALES'!$C$10:$C$7501,"20")</f>
        <v>0</v>
      </c>
      <c r="DA83" s="316">
        <f>COUNTIFS('DETAIL SALES'!$Q$10:$Q$7501,'FILL RATE MANDATORY STOCK'!BK83,'DETAIL SALES'!$AB$10:$AB$7501,"Full",'DETAIL SALES'!$C$10:$C$7501,"21")</f>
        <v>0</v>
      </c>
      <c r="DB83" s="316">
        <f>COUNTIFS('DETAIL SALES'!$Q$10:$Q$7501,'FILL RATE MANDATORY STOCK'!BK83,'DETAIL SALES'!$AB$10:$AB$7501,"No",'DETAIL SALES'!$C$10:$C$7501,"21")</f>
        <v>0</v>
      </c>
      <c r="DC83" s="149">
        <f>COUNTIFS('DETAIL SALES'!$Q$10:$Q$7501,'FILL RATE MANDATORY STOCK'!BK83,'DETAIL SALES'!$AB$10:$AB$7501,"Full",'DETAIL SALES'!$C$10:$C$7501,"22")</f>
        <v>0</v>
      </c>
      <c r="DD83" s="149">
        <f>COUNTIFS('DETAIL SALES'!$Q$10:$Q$7501,'FILL RATE MANDATORY STOCK'!BK83,'DETAIL SALES'!$AB$10:$AB$7501,"No",'DETAIL SALES'!$C$10:$C$7501,"22")</f>
        <v>0</v>
      </c>
      <c r="DE83" s="149">
        <f>COUNTIFS('DETAIL SALES'!$Q$10:$Q$7501,'FILL RATE MANDATORY STOCK'!BK83,'DETAIL SALES'!$AB$10:$AB$7501,"Full",'DETAIL SALES'!$C$10:$C$7501,"23")</f>
        <v>0</v>
      </c>
      <c r="DF83" s="149">
        <f>COUNTIFS('DETAIL SALES'!$Q$10:$Q$7501,'FILL RATE MANDATORY STOCK'!BK83,'DETAIL SALES'!$AB$10:$AB$7501,"No",'DETAIL SALES'!$C$10:$C$7501,"23")</f>
        <v>0</v>
      </c>
      <c r="DG83" s="149">
        <f>COUNTIFS('DETAIL SALES'!$Q$10:$Q$7501,'FILL RATE MANDATORY STOCK'!BK83,'DETAIL SALES'!$AB$10:$AB$7501,"Full",'DETAIL SALES'!$C$10:$C$7501,"24")</f>
        <v>0</v>
      </c>
      <c r="DH83" s="149">
        <f>COUNTIFS('DETAIL SALES'!$Q$10:$Q$7501,'FILL RATE MANDATORY STOCK'!BK83,'DETAIL SALES'!$AB$10:$AB$7501,"No",'DETAIL SALES'!$C$10:$C$7501,"24")</f>
        <v>0</v>
      </c>
      <c r="DI83" s="149">
        <f>COUNTIFS('DETAIL SALES'!$Q$10:$Q$7501,'FILL RATE MANDATORY STOCK'!BK83,'DETAIL SALES'!$AB$10:$AB$7501,"Full",'DETAIL SALES'!$C$10:$C$7501,"25")</f>
        <v>0</v>
      </c>
      <c r="DJ83" s="149">
        <f>COUNTIFS('DETAIL SALES'!$Q$10:$Q$7501,'FILL RATE MANDATORY STOCK'!BK83,'DETAIL SALES'!$AB$10:$AB$7501,"No",'DETAIL SALES'!$C$10:$C$7501,"25")</f>
        <v>0</v>
      </c>
      <c r="DK83" s="149">
        <f>COUNTIFS('DETAIL SALES'!$Q$10:$Q$7501,'FILL RATE MANDATORY STOCK'!BK83,'DETAIL SALES'!$AB$10:$AB$7501,"Full",'DETAIL SALES'!$C$10:$C$7501,"26")</f>
        <v>0</v>
      </c>
      <c r="DL83" s="149">
        <f>COUNTIFS('DETAIL SALES'!$Q$10:$Q$7501,'FILL RATE MANDATORY STOCK'!BK83,'DETAIL SALES'!$AB$10:$AB$7501,"No",'DETAIL SALES'!$C$10:$C$7501,"26")</f>
        <v>0</v>
      </c>
      <c r="DM83" s="149">
        <f>COUNTIFS('DETAIL SALES'!$Q$10:$Q$7501,'FILL RATE MANDATORY STOCK'!BK83,'DETAIL SALES'!$AB$10:$AB$7501,"Full",'DETAIL SALES'!$C$10:$C$7501,"27")</f>
        <v>0</v>
      </c>
      <c r="DN83" s="149">
        <f>COUNTIFS('DETAIL SALES'!$Q$10:$Q$7501,'FILL RATE MANDATORY STOCK'!BK83,'DETAIL SALES'!$AB$10:$AB$7501,"No",'DETAIL SALES'!$C$10:$C$7501,"27")</f>
        <v>0</v>
      </c>
      <c r="DO83" s="316">
        <f>COUNTIFS('DETAIL SALES'!$Q$10:$Q$7501,'FILL RATE MANDATORY STOCK'!BK83,'DETAIL SALES'!$AB$10:$AB$7501,"Full",'DETAIL SALES'!$C$10:$C$7501,"28")</f>
        <v>0</v>
      </c>
      <c r="DP83" s="316">
        <f>COUNTIFS('DETAIL SALES'!$Q$10:$Q$7501,'FILL RATE MANDATORY STOCK'!BK83,'DETAIL SALES'!$AB$10:$AB$7501,"No",'DETAIL SALES'!$C$10:$C$7501,"28")</f>
        <v>0</v>
      </c>
      <c r="DQ83" s="149">
        <f>COUNTIFS('DETAIL SALES'!$Q$10:$Q$7501,'FILL RATE MANDATORY STOCK'!BK83,'DETAIL SALES'!$AB$10:$AB$7501,"Full",'DETAIL SALES'!$C$10:$C$7501,"29")</f>
        <v>0</v>
      </c>
      <c r="DR83" s="149">
        <f>COUNTIFS('DETAIL SALES'!$Q$10:$Q$7501,'FILL RATE MANDATORY STOCK'!BK83,'DETAIL SALES'!$AB$10:$AB$7501,"No",'DETAIL SALES'!$C$10:$C$7501,"29")</f>
        <v>0</v>
      </c>
      <c r="DS83" s="149">
        <f>COUNTIFS('DETAIL SALES'!$Q$10:$Q$7501,'FILL RATE MANDATORY STOCK'!BK83,'DETAIL SALES'!$AB$10:$AB$7501,"Full",'DETAIL SALES'!$C$10:$C$7501,"30")</f>
        <v>0</v>
      </c>
      <c r="DT83" s="149">
        <f>COUNTIFS('DETAIL SALES'!$Q$10:$Q$7501,'FILL RATE MANDATORY STOCK'!BK83,'DETAIL SALES'!$AB$10:$AB$7501,"No",'DETAIL SALES'!$C$10:$C$7501,"30")</f>
        <v>0</v>
      </c>
      <c r="DU83" s="149">
        <f>COUNTIFS('DETAIL SALES'!$Q$10:$Q$7501,'FILL RATE MANDATORY STOCK'!\,'DETAIL SALES'!$AB$10:$AB$7501,"Full",'DETAIL SALES'!$C$10:$C$7501,"31")</f>
        <v>0</v>
      </c>
      <c r="DV83" s="153">
        <f>COUNTIFS('DETAIL SALES'!$Q$10:$Q$7501,'FILL RATE MANDATORY STOCK'!BK83,'DETAIL SALES'!$AB$10:$AB$7501,"No",'DETAIL SALES'!$C$10:$C$7501,"31")</f>
        <v>0</v>
      </c>
      <c r="DW83" s="271">
        <f t="shared" si="48"/>
        <v>0</v>
      </c>
      <c r="DX83" s="150">
        <f t="shared" si="48"/>
        <v>0</v>
      </c>
      <c r="DY83" s="150">
        <f t="shared" si="49"/>
        <v>0</v>
      </c>
      <c r="DZ83" s="272" t="e">
        <f t="shared" si="50"/>
        <v>#DIV/0!</v>
      </c>
    </row>
    <row r="84" spans="1:130" s="141" customFormat="1">
      <c r="A84" s="134">
        <v>75</v>
      </c>
      <c r="B84" s="286"/>
      <c r="C84" s="146">
        <f t="shared" si="36"/>
        <v>0</v>
      </c>
      <c r="D84" s="146">
        <f t="shared" si="37"/>
        <v>1</v>
      </c>
      <c r="E84" s="146">
        <f t="shared" si="38"/>
        <v>1900</v>
      </c>
      <c r="F84" s="287"/>
      <c r="G84" s="287"/>
      <c r="H84" s="287"/>
      <c r="I84" s="288"/>
      <c r="J84" s="287"/>
      <c r="K84" s="288"/>
      <c r="L84" s="134"/>
      <c r="M84" s="133"/>
      <c r="N84" s="288"/>
      <c r="O84" s="134"/>
      <c r="P84" s="166"/>
      <c r="Q84" s="289"/>
      <c r="R84" s="165"/>
      <c r="S84" s="290"/>
      <c r="T84" s="290"/>
      <c r="U84" s="290"/>
      <c r="V84" s="290"/>
      <c r="W84" s="166"/>
      <c r="X84" s="87"/>
      <c r="Y84" s="418">
        <f t="shared" si="39"/>
        <v>0</v>
      </c>
      <c r="Z84" s="291">
        <f t="shared" si="40"/>
        <v>0</v>
      </c>
      <c r="AA84" s="163"/>
      <c r="AB84" s="177" t="str">
        <f t="shared" si="41"/>
        <v/>
      </c>
      <c r="AC84" s="283" t="str">
        <f t="shared" si="42"/>
        <v/>
      </c>
      <c r="AD84" s="283" t="str">
        <f t="shared" si="43"/>
        <v/>
      </c>
      <c r="AE84" s="163"/>
      <c r="AF84" s="162"/>
      <c r="AP84" s="390">
        <v>5</v>
      </c>
      <c r="AQ84" s="386"/>
      <c r="AR84" s="386"/>
      <c r="AS84" s="386"/>
      <c r="AT84" s="386"/>
      <c r="AU84" s="386"/>
      <c r="AV84" s="386"/>
      <c r="AW84" s="386"/>
      <c r="BD84" s="784"/>
      <c r="BE84" s="103">
        <f t="shared" si="35"/>
        <v>69</v>
      </c>
      <c r="BF84" s="103" t="s">
        <v>359</v>
      </c>
      <c r="BG84" s="103" t="s">
        <v>361</v>
      </c>
      <c r="BH84" s="155" t="s">
        <v>161</v>
      </c>
      <c r="BI84" s="228" t="e">
        <f>VLOOKUP(BH84,#REF!,8,FALSE)</f>
        <v>#REF!</v>
      </c>
      <c r="BJ84" s="225">
        <v>120000</v>
      </c>
      <c r="BK84" s="158">
        <v>2</v>
      </c>
      <c r="BL84" s="158">
        <v>2.3333333333333335</v>
      </c>
      <c r="BM84" s="595">
        <f>COUNTIFS('DETAIL SALES'!$Q$10:$Q$7501,'FILL RATE MANDATORY STOCK'!BK84,'DETAIL SALES'!$AB$10:$AB$7501,"Full",'DETAIL SALES'!$C$10:$C$7501,"1")</f>
        <v>0</v>
      </c>
      <c r="BN84" s="155">
        <f>COUNTIFS('DETAIL SALES'!$Q$10:$Q$7501,'FILL RATE MANDATORY STOCK'!BK84,'DETAIL SALES'!$AB$10:$AB$7501,"No",'DETAIL SALES'!$C$10:$C$7501,"1")</f>
        <v>0</v>
      </c>
      <c r="BO84" s="155">
        <f>COUNTIFS('DETAIL SALES'!$Q$10:$Q$7501,'FILL RATE MANDATORY STOCK'!BK84,'DETAIL SALES'!$AB$10:$AB$7501,"Full",'DETAIL SALES'!$C$10:$C$7501,"2")</f>
        <v>0</v>
      </c>
      <c r="BP84" s="155">
        <f>COUNTIFS('DETAIL SALES'!$Q$10:$Q$7501,'FILL RATE MANDATORY STOCK'!BK84,'DETAIL SALES'!$AB$10:$AB$7501,"No",'DETAIL SALES'!$C$10:$C$7501,"2")</f>
        <v>0</v>
      </c>
      <c r="BQ84" s="155">
        <f>COUNTIFS('DETAIL SALES'!$Q$10:$Q$7501,'FILL RATE MANDATORY STOCK'!BK84,'DETAIL SALES'!$AB$10:$AB$7501,"Full",'DETAIL SALES'!$C$10:$C$7501,"3")</f>
        <v>0</v>
      </c>
      <c r="BR84" s="155">
        <f>COUNTIFS('DETAIL SALES'!$Q$10:$Q$7501,'FILL RATE MANDATORY STOCK'!BK84,'DETAIL SALES'!$AB$10:$AB$7501,"No",'DETAIL SALES'!$C$10:$C$7501,"3")</f>
        <v>0</v>
      </c>
      <c r="BS84" s="155">
        <f>COUNTIFS('DETAIL SALES'!$Q$10:$Q$7501,'FILL RATE MANDATORY STOCK'!BK84,'DETAIL SALES'!$AB$10:$AB$7501,"Full",'DETAIL SALES'!$C$10:$C$7501,"4")</f>
        <v>0</v>
      </c>
      <c r="BT84" s="155">
        <f>COUNTIFS('DETAIL SALES'!$Q$10:$Q$7501,'FILL RATE MANDATORY STOCK'!BK84,'DETAIL SALES'!$AB$10:$AB$7501,"No",'DETAIL SALES'!$C$10:$C$7501,"4")</f>
        <v>0</v>
      </c>
      <c r="BU84" s="155">
        <f>COUNTIFS('DETAIL SALES'!$Q$10:$Q$7501,'FILL RATE MANDATORY STOCK'!BK84,'DETAIL SALES'!$AB$10:$AB$7501,"Full",'DETAIL SALES'!$C$10:$C$7501,"5")</f>
        <v>0</v>
      </c>
      <c r="BV84" s="155">
        <f>COUNTIFS('DETAIL SALES'!$Q$10:$Q$7501,'FILL RATE MANDATORY STOCK'!BK84,'DETAIL SALES'!$AB$10:$AB$7501,"No",'DETAIL SALES'!$C$10:$C$7501,"5")</f>
        <v>0</v>
      </c>
      <c r="BW84" s="155">
        <f>COUNTIFS('DETAIL SALES'!$Q$10:$Q$7501,'FILL RATE MANDATORY STOCK'!BK84,'DETAIL SALES'!$AB$10:$AB$7501,"Full",'DETAIL SALES'!$C$10:$C$7501,"6")</f>
        <v>0</v>
      </c>
      <c r="BX84" s="155">
        <f>COUNTIFS('DETAIL SALES'!$Q$10:$Q$7501,'FILL RATE MANDATORY STOCK'!BK84,'DETAIL SALES'!$AB$10:$AB$7501,"No",'DETAIL SALES'!$C$10:$C$7501,"6")</f>
        <v>0</v>
      </c>
      <c r="BY84" s="318">
        <f>COUNTIFS('DETAIL SALES'!$Q$10:$Q$7501,'FILL RATE MANDATORY STOCK'!BK84,'DETAIL SALES'!$AB$10:$AB$7501,"Full",'DETAIL SALES'!$C$10:$C$7501,"7")</f>
        <v>0</v>
      </c>
      <c r="BZ84" s="318">
        <f>COUNTIFS('DETAIL SALES'!$Q$10:$Q$7501,'FILL RATE MANDATORY STOCK'!BK84,'DETAIL SALES'!$AB$10:$AB$7501,"No",'DETAIL SALES'!$C$10:$C$7501,"7")</f>
        <v>0</v>
      </c>
      <c r="CA84" s="155">
        <f>COUNTIFS('DETAIL SALES'!$Q$10:$Q$7501,'FILL RATE MANDATORY STOCK'!BK84,'DETAIL SALES'!$AB$10:$AB$7501,"Full",'DETAIL SALES'!$C$10:$C$7501,"8")</f>
        <v>0</v>
      </c>
      <c r="CB84" s="155">
        <f>COUNTIFS('DETAIL SALES'!$Q$10:$Q$7501,'FILL RATE MANDATORY STOCK'!BK84,'DETAIL SALES'!$AB$10:$AB$7501,"No",'DETAIL SALES'!$C$10:$C$7501,"8")</f>
        <v>0</v>
      </c>
      <c r="CC84" s="155">
        <f>COUNTIFS('DETAIL SALES'!$Q$10:$Q$7501,'FILL RATE MANDATORY STOCK'!BK84,'DETAIL SALES'!$AB$10:$AB$7501,"Full",'DETAIL SALES'!$C$10:$C$7501,"9")</f>
        <v>0</v>
      </c>
      <c r="CD84" s="155">
        <f>COUNTIFS('DETAIL SALES'!$Q$10:$Q$7501,'FILL RATE MANDATORY STOCK'!BK84,'DETAIL SALES'!$AB$10:$AB$7501,"No",'DETAIL SALES'!$C$10:$C$7501,"9")</f>
        <v>0</v>
      </c>
      <c r="CE84" s="155">
        <f>COUNTIFS('DETAIL SALES'!$Q$10:$Q$7501,'FILL RATE MANDATORY STOCK'!BK84,'DETAIL SALES'!$AB$10:$AB$7501,"Full",'DETAIL SALES'!$C$10:$C$7501,"10")</f>
        <v>0</v>
      </c>
      <c r="CF84" s="155">
        <f>COUNTIFS('DETAIL SALES'!$Q$10:$Q$7501,'FILL RATE MANDATORY STOCK'!BK84,'DETAIL SALES'!$AB$10:$AB$7501,"No",'DETAIL SALES'!$C$10:$C$7501,"10")</f>
        <v>0</v>
      </c>
      <c r="CG84" s="155">
        <f>COUNTIFS('DETAIL SALES'!$Q$10:$Q$7501,'FILL RATE MANDATORY STOCK'!BK84,'DETAIL SALES'!$AB$10:$AB$7501,"Full",'DETAIL SALES'!$C$10:$C$7501,"11")</f>
        <v>0</v>
      </c>
      <c r="CH84" s="155">
        <f>COUNTIFS('DETAIL SALES'!$Q$10:$Q$7501,'FILL RATE MANDATORY STOCK'!BK84,'DETAIL SALES'!$AB$10:$AB$7501,"No",'DETAIL SALES'!$C$10:$C$7501,"11")</f>
        <v>0</v>
      </c>
      <c r="CI84" s="155">
        <f>COUNTIFS('DETAIL SALES'!$Q$10:$Q$7501,'FILL RATE MANDATORY STOCK'!BK84,'DETAIL SALES'!$AB$10:$AB$7501,"Full",'DETAIL SALES'!$C$10:$C$7501,"12")</f>
        <v>0</v>
      </c>
      <c r="CJ84" s="155">
        <f>COUNTIFS('DETAIL SALES'!$Q$10:$Q$7501,'FILL RATE MANDATORY STOCK'!BK84,'DETAIL SALES'!$AB$10:$AB$7501,"No",'DETAIL SALES'!$C$10:$C$7501,"12")</f>
        <v>0</v>
      </c>
      <c r="CK84" s="155">
        <f>COUNTIFS('DETAIL SALES'!$Q$10:$Q$7501,'FILL RATE MANDATORY STOCK'!BK84,'DETAIL SALES'!$AB$10:$AB$7501,"Full",'DETAIL SALES'!$C$10:$C$7501,"13")</f>
        <v>0</v>
      </c>
      <c r="CL84" s="155">
        <f>COUNTIFS('DETAIL SALES'!$Q$10:$Q$7501,'FILL RATE MANDATORY STOCK'!BK84,'DETAIL SALES'!$AB$10:$AB$7501,"No",'DETAIL SALES'!$C$10:$C$7501,"13")</f>
        <v>0</v>
      </c>
      <c r="CM84" s="318">
        <f>COUNTIFS('DETAIL SALES'!$Q$10:$Q$7501,'FILL RATE MANDATORY STOCK'!BK84,'DETAIL SALES'!$AB$10:$AB$7501,"Full",'DETAIL SALES'!$C$10:$C$7501,"14")</f>
        <v>0</v>
      </c>
      <c r="CN84" s="318">
        <f>COUNTIFS('DETAIL SALES'!$Q$10:$Q$7501,'FILL RATE MANDATORY STOCK'!BK84,'DETAIL SALES'!$AB$10:$AB$7501,"No",'DETAIL SALES'!$C$10:$C$7501,"14")</f>
        <v>0</v>
      </c>
      <c r="CO84" s="155">
        <f>COUNTIFS('DETAIL SALES'!$Q$10:$Q$7501,'FILL RATE MANDATORY STOCK'!BK84,'DETAIL SALES'!$AB$10:$AB$7501,"Full",'DETAIL SALES'!$C$10:$C$7501,"15")</f>
        <v>0</v>
      </c>
      <c r="CP84" s="155">
        <f>COUNTIFS('DETAIL SALES'!$Q$10:$Q$7501,'FILL RATE MANDATORY STOCK'!BK84,'DETAIL SALES'!$AB$10:$AB$7501,"No",'DETAIL SALES'!$C$10:$C$7501,"15")</f>
        <v>0</v>
      </c>
      <c r="CQ84" s="155">
        <f>COUNTIFS('DETAIL SALES'!$Q$10:$Q$7501,'FILL RATE MANDATORY STOCK'!BK84,'DETAIL SALES'!$AB$10:$AB$7501,"Full",'DETAIL SALES'!$C$10:$C$7501,"16")</f>
        <v>0</v>
      </c>
      <c r="CR84" s="155">
        <f>COUNTIFS('DETAIL SALES'!$Q$10:$Q$7501,'FILL RATE MANDATORY STOCK'!BK84,'DETAIL SALES'!$AB$10:$AB$7501,"No",'DETAIL SALES'!$C$10:$C$7501,"16")</f>
        <v>0</v>
      </c>
      <c r="CS84" s="155">
        <f>COUNTIFS('DETAIL SALES'!$Q$10:$Q$7501,'FILL RATE MANDATORY STOCK'!BK84,'DETAIL SALES'!$AB$10:$AB$7501,"Full",'DETAIL SALES'!$C$10:$C$7501,"17")</f>
        <v>0</v>
      </c>
      <c r="CT84" s="155">
        <f>COUNTIFS('DETAIL SALES'!$Q$10:$Q$7501,'FILL RATE MANDATORY STOCK'!BK84,'DETAIL SALES'!$AB$10:$AB$7501,"No",'DETAIL SALES'!$C$10:$C$7501,"17")</f>
        <v>0</v>
      </c>
      <c r="CU84" s="155">
        <f>COUNTIFS('DETAIL SALES'!$Q$10:$Q$7501,'FILL RATE MANDATORY STOCK'!BK84,'DETAIL SALES'!$AB$10:$AB$7501,"Full",'DETAIL SALES'!$C$10:$C$7501,"18")</f>
        <v>0</v>
      </c>
      <c r="CV84" s="155">
        <f>COUNTIFS('DETAIL SALES'!$Q$10:$Q$7501,'FILL RATE MANDATORY STOCK'!BK84,'DETAIL SALES'!$AB$10:$AB$7501,"No",'DETAIL SALES'!$C$10:$C$7501,"18")</f>
        <v>0</v>
      </c>
      <c r="CW84" s="155">
        <f>COUNTIFS('DETAIL SALES'!$Q$10:$Q$7501,'FILL RATE MANDATORY STOCK'!BK84,'DETAIL SALES'!$AB$10:$AB$7501,"Full",'DETAIL SALES'!$C$10:$C$7501,"19")</f>
        <v>0</v>
      </c>
      <c r="CX84" s="155">
        <f>COUNTIFS('DETAIL SALES'!$Q$10:$Q$7501,'FILL RATE MANDATORY STOCK'!BK84,'DETAIL SALES'!$AB$10:$AB$7501,"No",'DETAIL SALES'!$C$10:$C$7501,"19")</f>
        <v>0</v>
      </c>
      <c r="CY84" s="155">
        <f>COUNTIFS('DETAIL SALES'!$Q$10:$Q$7501,'FILL RATE MANDATORY STOCK'!BK84,'DETAIL SALES'!$AB$10:$AB$7501,"Full",'DETAIL SALES'!$C$10:$C$7501,"20")</f>
        <v>0</v>
      </c>
      <c r="CZ84" s="155">
        <f>COUNTIFS('DETAIL SALES'!$Q$10:$Q$7501,'FILL RATE MANDATORY STOCK'!BK84,'DETAIL SALES'!$AB$10:$AB$7501,"No",'DETAIL SALES'!$C$10:$C$7501,"20")</f>
        <v>0</v>
      </c>
      <c r="DA84" s="318">
        <f>COUNTIFS('DETAIL SALES'!$Q$10:$Q$7501,'FILL RATE MANDATORY STOCK'!BK84,'DETAIL SALES'!$AB$10:$AB$7501,"Full",'DETAIL SALES'!$C$10:$C$7501,"21")</f>
        <v>0</v>
      </c>
      <c r="DB84" s="318">
        <f>COUNTIFS('DETAIL SALES'!$Q$10:$Q$7501,'FILL RATE MANDATORY STOCK'!BK84,'DETAIL SALES'!$AB$10:$AB$7501,"No",'DETAIL SALES'!$C$10:$C$7501,"21")</f>
        <v>0</v>
      </c>
      <c r="DC84" s="155">
        <f>COUNTIFS('DETAIL SALES'!$Q$10:$Q$7501,'FILL RATE MANDATORY STOCK'!BK84,'DETAIL SALES'!$AB$10:$AB$7501,"Full",'DETAIL SALES'!$C$10:$C$7501,"22")</f>
        <v>0</v>
      </c>
      <c r="DD84" s="155">
        <f>COUNTIFS('DETAIL SALES'!$Q$10:$Q$7501,'FILL RATE MANDATORY STOCK'!BK84,'DETAIL SALES'!$AB$10:$AB$7501,"No",'DETAIL SALES'!$C$10:$C$7501,"22")</f>
        <v>0</v>
      </c>
      <c r="DE84" s="155">
        <f>COUNTIFS('DETAIL SALES'!$Q$10:$Q$7501,'FILL RATE MANDATORY STOCK'!BK84,'DETAIL SALES'!$AB$10:$AB$7501,"Full",'DETAIL SALES'!$C$10:$C$7501,"23")</f>
        <v>0</v>
      </c>
      <c r="DF84" s="155">
        <f>COUNTIFS('DETAIL SALES'!$Q$10:$Q$7501,'FILL RATE MANDATORY STOCK'!BK84,'DETAIL SALES'!$AB$10:$AB$7501,"No",'DETAIL SALES'!$C$10:$C$7501,"23")</f>
        <v>0</v>
      </c>
      <c r="DG84" s="155">
        <f>COUNTIFS('DETAIL SALES'!$Q$10:$Q$7501,'FILL RATE MANDATORY STOCK'!BK84,'DETAIL SALES'!$AB$10:$AB$7501,"Full",'DETAIL SALES'!$C$10:$C$7501,"24")</f>
        <v>0</v>
      </c>
      <c r="DH84" s="155">
        <f>COUNTIFS('DETAIL SALES'!$Q$10:$Q$7501,'FILL RATE MANDATORY STOCK'!BK84,'DETAIL SALES'!$AB$10:$AB$7501,"No",'DETAIL SALES'!$C$10:$C$7501,"24")</f>
        <v>0</v>
      </c>
      <c r="DI84" s="155">
        <f>COUNTIFS('DETAIL SALES'!$Q$10:$Q$7501,'FILL RATE MANDATORY STOCK'!BK84,'DETAIL SALES'!$AB$10:$AB$7501,"Full",'DETAIL SALES'!$C$10:$C$7501,"25")</f>
        <v>0</v>
      </c>
      <c r="DJ84" s="155">
        <f>COUNTIFS('DETAIL SALES'!$Q$10:$Q$7501,'FILL RATE MANDATORY STOCK'!BK84,'DETAIL SALES'!$AB$10:$AB$7501,"No",'DETAIL SALES'!$C$10:$C$7501,"25")</f>
        <v>0</v>
      </c>
      <c r="DK84" s="155">
        <f>COUNTIFS('DETAIL SALES'!$Q$10:$Q$7501,'FILL RATE MANDATORY STOCK'!BK84,'DETAIL SALES'!$AB$10:$AB$7501,"Full",'DETAIL SALES'!$C$10:$C$7501,"26")</f>
        <v>0</v>
      </c>
      <c r="DL84" s="155">
        <f>COUNTIFS('DETAIL SALES'!$Q$10:$Q$7501,'FILL RATE MANDATORY STOCK'!BK84,'DETAIL SALES'!$AB$10:$AB$7501,"No",'DETAIL SALES'!$C$10:$C$7501,"26")</f>
        <v>0</v>
      </c>
      <c r="DM84" s="155">
        <f>COUNTIFS('DETAIL SALES'!$Q$10:$Q$7501,'FILL RATE MANDATORY STOCK'!BK84,'DETAIL SALES'!$AB$10:$AB$7501,"Full",'DETAIL SALES'!$C$10:$C$7501,"27")</f>
        <v>0</v>
      </c>
      <c r="DN84" s="155">
        <f>COUNTIFS('DETAIL SALES'!$Q$10:$Q$7501,'FILL RATE MANDATORY STOCK'!BK84,'DETAIL SALES'!$AB$10:$AB$7501,"No",'DETAIL SALES'!$C$10:$C$7501,"27")</f>
        <v>0</v>
      </c>
      <c r="DO84" s="318">
        <f>COUNTIFS('DETAIL SALES'!$Q$10:$Q$7501,'FILL RATE MANDATORY STOCK'!BK84,'DETAIL SALES'!$AB$10:$AB$7501,"Full",'DETAIL SALES'!$C$10:$C$7501,"28")</f>
        <v>0</v>
      </c>
      <c r="DP84" s="318">
        <f>COUNTIFS('DETAIL SALES'!$Q$10:$Q$7501,'FILL RATE MANDATORY STOCK'!BK84,'DETAIL SALES'!$AB$10:$AB$7501,"No",'DETAIL SALES'!$C$10:$C$7501,"28")</f>
        <v>0</v>
      </c>
      <c r="DQ84" s="155">
        <f>COUNTIFS('DETAIL SALES'!$Q$10:$Q$7501,'FILL RATE MANDATORY STOCK'!BK84,'DETAIL SALES'!$AB$10:$AB$7501,"Full",'DETAIL SALES'!$C$10:$C$7501,"29")</f>
        <v>0</v>
      </c>
      <c r="DR84" s="155">
        <f>COUNTIFS('DETAIL SALES'!$Q$10:$Q$7501,'FILL RATE MANDATORY STOCK'!BK84,'DETAIL SALES'!$AB$10:$AB$7501,"No",'DETAIL SALES'!$C$10:$C$7501,"29")</f>
        <v>0</v>
      </c>
      <c r="DS84" s="155">
        <f>COUNTIFS('DETAIL SALES'!$Q$10:$Q$7501,'FILL RATE MANDATORY STOCK'!BK84,'DETAIL SALES'!$AB$10:$AB$7501,"Full",'DETAIL SALES'!$C$10:$C$7501,"30")</f>
        <v>0</v>
      </c>
      <c r="DT84" s="155">
        <f>COUNTIFS('DETAIL SALES'!$Q$10:$Q$7501,'FILL RATE MANDATORY STOCK'!BK84,'DETAIL SALES'!$AB$10:$AB$7501,"No",'DETAIL SALES'!$C$10:$C$7501,"30")</f>
        <v>0</v>
      </c>
      <c r="DU84" s="155">
        <f>COUNTIFS('DETAIL SALES'!$Q$10:$Q$7501,'FILL RATE MANDATORY STOCK'!\,'DETAIL SALES'!$AB$10:$AB$7501,"Full",'DETAIL SALES'!$C$10:$C$7501,"31")</f>
        <v>0</v>
      </c>
      <c r="DV84" s="158">
        <f>COUNTIFS('DETAIL SALES'!$Q$10:$Q$7501,'FILL RATE MANDATORY STOCK'!BK84,'DETAIL SALES'!$AB$10:$AB$7501,"No",'DETAIL SALES'!$C$10:$C$7501,"31")</f>
        <v>0</v>
      </c>
      <c r="DW84" s="273">
        <f t="shared" si="48"/>
        <v>0</v>
      </c>
      <c r="DX84" s="161">
        <f t="shared" si="48"/>
        <v>0</v>
      </c>
      <c r="DY84" s="161">
        <f t="shared" si="49"/>
        <v>0</v>
      </c>
      <c r="DZ84" s="274" t="e">
        <f t="shared" si="50"/>
        <v>#DIV/0!</v>
      </c>
    </row>
    <row r="85" spans="1:130" s="141" customFormat="1">
      <c r="A85" s="134">
        <v>76</v>
      </c>
      <c r="B85" s="286"/>
      <c r="C85" s="146">
        <f t="shared" si="36"/>
        <v>0</v>
      </c>
      <c r="D85" s="146">
        <f t="shared" si="37"/>
        <v>1</v>
      </c>
      <c r="E85" s="146">
        <f t="shared" si="38"/>
        <v>1900</v>
      </c>
      <c r="F85" s="287"/>
      <c r="G85" s="287"/>
      <c r="H85" s="287"/>
      <c r="I85" s="288"/>
      <c r="J85" s="287"/>
      <c r="K85" s="288"/>
      <c r="L85" s="134"/>
      <c r="M85" s="133"/>
      <c r="N85" s="288"/>
      <c r="O85" s="134"/>
      <c r="P85" s="166"/>
      <c r="Q85" s="289"/>
      <c r="R85" s="165"/>
      <c r="S85" s="290"/>
      <c r="T85" s="290"/>
      <c r="U85" s="290"/>
      <c r="V85" s="290"/>
      <c r="W85" s="166"/>
      <c r="X85" s="87"/>
      <c r="Y85" s="418">
        <f t="shared" si="39"/>
        <v>0</v>
      </c>
      <c r="Z85" s="291">
        <f t="shared" si="40"/>
        <v>0</v>
      </c>
      <c r="AA85" s="163"/>
      <c r="AB85" s="177" t="str">
        <f t="shared" si="41"/>
        <v/>
      </c>
      <c r="AC85" s="283" t="str">
        <f t="shared" si="42"/>
        <v/>
      </c>
      <c r="AD85" s="283" t="str">
        <f t="shared" si="43"/>
        <v/>
      </c>
      <c r="AE85" s="163"/>
      <c r="AF85" s="162"/>
      <c r="AP85" s="390">
        <v>6</v>
      </c>
      <c r="AQ85" s="386"/>
      <c r="AR85" s="386"/>
      <c r="AS85" s="386"/>
      <c r="AT85" s="386"/>
      <c r="AU85" s="386"/>
      <c r="AV85" s="386"/>
      <c r="AW85" s="386"/>
      <c r="BD85" s="784"/>
      <c r="BE85" s="104" t="s">
        <v>362</v>
      </c>
      <c r="BF85" s="99"/>
      <c r="BG85" s="99"/>
      <c r="BH85" s="148"/>
      <c r="BI85" s="230"/>
      <c r="BJ85" s="242"/>
      <c r="BK85" s="159"/>
      <c r="BL85" s="159">
        <v>0</v>
      </c>
      <c r="BM85" s="596">
        <f>COUNTIFS('DETAIL SALES'!$Q$10:$Q$7501,'FILL RATE MANDATORY STOCK'!BK85,'DETAIL SALES'!$AB$10:$AB$7501,"Full",'DETAIL SALES'!$C$10:$C$7501,"1")</f>
        <v>0</v>
      </c>
      <c r="BN85" s="167">
        <f>COUNTIFS('DETAIL SALES'!$Q$10:$Q$7501,'FILL RATE MANDATORY STOCK'!BK85,'DETAIL SALES'!$AB$10:$AB$7501,"No",'DETAIL SALES'!$C$10:$C$7501,"1")</f>
        <v>0</v>
      </c>
      <c r="BO85" s="167">
        <f>COUNTIFS('DETAIL SALES'!$Q$10:$Q$7501,'FILL RATE MANDATORY STOCK'!BK85,'DETAIL SALES'!$AB$10:$AB$7501,"Full",'DETAIL SALES'!$C$10:$C$7501,"2")</f>
        <v>0</v>
      </c>
      <c r="BP85" s="167">
        <f>COUNTIFS('DETAIL SALES'!$Q$10:$Q$7501,'FILL RATE MANDATORY STOCK'!BK85,'DETAIL SALES'!$AB$10:$AB$7501,"No",'DETAIL SALES'!$C$10:$C$7501,"2")</f>
        <v>0</v>
      </c>
      <c r="BQ85" s="167">
        <f>COUNTIFS('DETAIL SALES'!$Q$10:$Q$7501,'FILL RATE MANDATORY STOCK'!BK85,'DETAIL SALES'!$AB$10:$AB$7501,"Full",'DETAIL SALES'!$C$10:$C$7501,"3")</f>
        <v>0</v>
      </c>
      <c r="BR85" s="167">
        <f>COUNTIFS('DETAIL SALES'!$Q$10:$Q$7501,'FILL RATE MANDATORY STOCK'!BK85,'DETAIL SALES'!$AB$10:$AB$7501,"No",'DETAIL SALES'!$C$10:$C$7501,"3")</f>
        <v>0</v>
      </c>
      <c r="BS85" s="167">
        <f>COUNTIFS('DETAIL SALES'!$Q$10:$Q$7501,'FILL RATE MANDATORY STOCK'!BK85,'DETAIL SALES'!$AB$10:$AB$7501,"Full",'DETAIL SALES'!$C$10:$C$7501,"4")</f>
        <v>0</v>
      </c>
      <c r="BT85" s="167">
        <f>COUNTIFS('DETAIL SALES'!$Q$10:$Q$7501,'FILL RATE MANDATORY STOCK'!BK85,'DETAIL SALES'!$AB$10:$AB$7501,"No",'DETAIL SALES'!$C$10:$C$7501,"4")</f>
        <v>0</v>
      </c>
      <c r="BU85" s="167">
        <f>COUNTIFS('DETAIL SALES'!$Q$10:$Q$7501,'FILL RATE MANDATORY STOCK'!BK85,'DETAIL SALES'!$AB$10:$AB$7501,"Full",'DETAIL SALES'!$C$10:$C$7501,"5")</f>
        <v>0</v>
      </c>
      <c r="BV85" s="167">
        <f>COUNTIFS('DETAIL SALES'!$Q$10:$Q$7501,'FILL RATE MANDATORY STOCK'!BK85,'DETAIL SALES'!$AB$10:$AB$7501,"No",'DETAIL SALES'!$C$10:$C$7501,"5")</f>
        <v>0</v>
      </c>
      <c r="BW85" s="167">
        <f>COUNTIFS('DETAIL SALES'!$Q$10:$Q$7501,'FILL RATE MANDATORY STOCK'!BK85,'DETAIL SALES'!$AB$10:$AB$7501,"Full",'DETAIL SALES'!$C$10:$C$7501,"6")</f>
        <v>0</v>
      </c>
      <c r="BX85" s="167">
        <f>COUNTIFS('DETAIL SALES'!$Q$10:$Q$7501,'FILL RATE MANDATORY STOCK'!BK85,'DETAIL SALES'!$AB$10:$AB$7501,"No",'DETAIL SALES'!$C$10:$C$7501,"6")</f>
        <v>0</v>
      </c>
      <c r="BY85" s="320">
        <f>COUNTIFS('DETAIL SALES'!$Q$10:$Q$7501,'FILL RATE MANDATORY STOCK'!BK85,'DETAIL SALES'!$AB$10:$AB$7501,"Full",'DETAIL SALES'!$C$10:$C$7501,"7")</f>
        <v>0</v>
      </c>
      <c r="BZ85" s="320">
        <f>COUNTIFS('DETAIL SALES'!$Q$10:$Q$7501,'FILL RATE MANDATORY STOCK'!BK85,'DETAIL SALES'!$AB$10:$AB$7501,"No",'DETAIL SALES'!$C$10:$C$7501,"7")</f>
        <v>0</v>
      </c>
      <c r="CA85" s="167">
        <f>COUNTIFS('DETAIL SALES'!$Q$10:$Q$7501,'FILL RATE MANDATORY STOCK'!BK85,'DETAIL SALES'!$AB$10:$AB$7501,"Full",'DETAIL SALES'!$C$10:$C$7501,"8")</f>
        <v>0</v>
      </c>
      <c r="CB85" s="167">
        <f>COUNTIFS('DETAIL SALES'!$Q$10:$Q$7501,'FILL RATE MANDATORY STOCK'!BK85,'DETAIL SALES'!$AB$10:$AB$7501,"No",'DETAIL SALES'!$C$10:$C$7501,"8")</f>
        <v>0</v>
      </c>
      <c r="CC85" s="167">
        <f>COUNTIFS('DETAIL SALES'!$Q$10:$Q$7501,'FILL RATE MANDATORY STOCK'!BK85,'DETAIL SALES'!$AB$10:$AB$7501,"Full",'DETAIL SALES'!$C$10:$C$7501,"9")</f>
        <v>0</v>
      </c>
      <c r="CD85" s="167">
        <f>COUNTIFS('DETAIL SALES'!$Q$10:$Q$7501,'FILL RATE MANDATORY STOCK'!BK85,'DETAIL SALES'!$AB$10:$AB$7501,"No",'DETAIL SALES'!$C$10:$C$7501,"9")</f>
        <v>0</v>
      </c>
      <c r="CE85" s="167">
        <f>COUNTIFS('DETAIL SALES'!$Q$10:$Q$7501,'FILL RATE MANDATORY STOCK'!BK85,'DETAIL SALES'!$AB$10:$AB$7501,"Full",'DETAIL SALES'!$C$10:$C$7501,"10")</f>
        <v>0</v>
      </c>
      <c r="CF85" s="167">
        <f>COUNTIFS('DETAIL SALES'!$Q$10:$Q$7501,'FILL RATE MANDATORY STOCK'!BK85,'DETAIL SALES'!$AB$10:$AB$7501,"No",'DETAIL SALES'!$C$10:$C$7501,"10")</f>
        <v>0</v>
      </c>
      <c r="CG85" s="167">
        <f>COUNTIFS('DETAIL SALES'!$Q$10:$Q$7501,'FILL RATE MANDATORY STOCK'!BK85,'DETAIL SALES'!$AB$10:$AB$7501,"Full",'DETAIL SALES'!$C$10:$C$7501,"11")</f>
        <v>0</v>
      </c>
      <c r="CH85" s="167">
        <f>COUNTIFS('DETAIL SALES'!$Q$10:$Q$7501,'FILL RATE MANDATORY STOCK'!BK85,'DETAIL SALES'!$AB$10:$AB$7501,"No",'DETAIL SALES'!$C$10:$C$7501,"11")</f>
        <v>0</v>
      </c>
      <c r="CI85" s="167">
        <f>COUNTIFS('DETAIL SALES'!$Q$10:$Q$7501,'FILL RATE MANDATORY STOCK'!BK85,'DETAIL SALES'!$AB$10:$AB$7501,"Full",'DETAIL SALES'!$C$10:$C$7501,"12")</f>
        <v>0</v>
      </c>
      <c r="CJ85" s="167">
        <f>COUNTIFS('DETAIL SALES'!$Q$10:$Q$7501,'FILL RATE MANDATORY STOCK'!BK85,'DETAIL SALES'!$AB$10:$AB$7501,"No",'DETAIL SALES'!$C$10:$C$7501,"12")</f>
        <v>0</v>
      </c>
      <c r="CK85" s="167">
        <f>COUNTIFS('DETAIL SALES'!$Q$10:$Q$7501,'FILL RATE MANDATORY STOCK'!BK85,'DETAIL SALES'!$AB$10:$AB$7501,"Full",'DETAIL SALES'!$C$10:$C$7501,"13")</f>
        <v>0</v>
      </c>
      <c r="CL85" s="167">
        <f>COUNTIFS('DETAIL SALES'!$Q$10:$Q$7501,'FILL RATE MANDATORY STOCK'!BK85,'DETAIL SALES'!$AB$10:$AB$7501,"No",'DETAIL SALES'!$C$10:$C$7501,"13")</f>
        <v>0</v>
      </c>
      <c r="CM85" s="320">
        <f>COUNTIFS('DETAIL SALES'!$Q$10:$Q$7501,'FILL RATE MANDATORY STOCK'!BK85,'DETAIL SALES'!$AB$10:$AB$7501,"Full",'DETAIL SALES'!$C$10:$C$7501,"14")</f>
        <v>0</v>
      </c>
      <c r="CN85" s="320">
        <f>COUNTIFS('DETAIL SALES'!$Q$10:$Q$7501,'FILL RATE MANDATORY STOCK'!BK85,'DETAIL SALES'!$AB$10:$AB$7501,"No",'DETAIL SALES'!$C$10:$C$7501,"14")</f>
        <v>0</v>
      </c>
      <c r="CO85" s="167">
        <f>COUNTIFS('DETAIL SALES'!$Q$10:$Q$7501,'FILL RATE MANDATORY STOCK'!BK85,'DETAIL SALES'!$AB$10:$AB$7501,"Full",'DETAIL SALES'!$C$10:$C$7501,"15")</f>
        <v>0</v>
      </c>
      <c r="CP85" s="167">
        <f>COUNTIFS('DETAIL SALES'!$Q$10:$Q$7501,'FILL RATE MANDATORY STOCK'!BK85,'DETAIL SALES'!$AB$10:$AB$7501,"No",'DETAIL SALES'!$C$10:$C$7501,"15")</f>
        <v>0</v>
      </c>
      <c r="CQ85" s="167">
        <f>COUNTIFS('DETAIL SALES'!$Q$10:$Q$7501,'FILL RATE MANDATORY STOCK'!BK85,'DETAIL SALES'!$AB$10:$AB$7501,"Full",'DETAIL SALES'!$C$10:$C$7501,"16")</f>
        <v>0</v>
      </c>
      <c r="CR85" s="167">
        <f>COUNTIFS('DETAIL SALES'!$Q$10:$Q$7501,'FILL RATE MANDATORY STOCK'!BK85,'DETAIL SALES'!$AB$10:$AB$7501,"No",'DETAIL SALES'!$C$10:$C$7501,"16")</f>
        <v>0</v>
      </c>
      <c r="CS85" s="167">
        <f>COUNTIFS('DETAIL SALES'!$Q$10:$Q$7501,'FILL RATE MANDATORY STOCK'!BK85,'DETAIL SALES'!$AB$10:$AB$7501,"Full",'DETAIL SALES'!$C$10:$C$7501,"17")</f>
        <v>0</v>
      </c>
      <c r="CT85" s="167">
        <f>COUNTIFS('DETAIL SALES'!$Q$10:$Q$7501,'FILL RATE MANDATORY STOCK'!BK85,'DETAIL SALES'!$AB$10:$AB$7501,"No",'DETAIL SALES'!$C$10:$C$7501,"17")</f>
        <v>0</v>
      </c>
      <c r="CU85" s="167">
        <f>COUNTIFS('DETAIL SALES'!$Q$10:$Q$7501,'FILL RATE MANDATORY STOCK'!BK85,'DETAIL SALES'!$AB$10:$AB$7501,"Full",'DETAIL SALES'!$C$10:$C$7501,"18")</f>
        <v>0</v>
      </c>
      <c r="CV85" s="167">
        <f>COUNTIFS('DETAIL SALES'!$Q$10:$Q$7501,'FILL RATE MANDATORY STOCK'!BK85,'DETAIL SALES'!$AB$10:$AB$7501,"No",'DETAIL SALES'!$C$10:$C$7501,"18")</f>
        <v>0</v>
      </c>
      <c r="CW85" s="167">
        <f>COUNTIFS('DETAIL SALES'!$Q$10:$Q$7501,'FILL RATE MANDATORY STOCK'!BK85,'DETAIL SALES'!$AB$10:$AB$7501,"Full",'DETAIL SALES'!$C$10:$C$7501,"19")</f>
        <v>0</v>
      </c>
      <c r="CX85" s="167">
        <f>COUNTIFS('DETAIL SALES'!$Q$10:$Q$7501,'FILL RATE MANDATORY STOCK'!BK85,'DETAIL SALES'!$AB$10:$AB$7501,"No",'DETAIL SALES'!$C$10:$C$7501,"19")</f>
        <v>0</v>
      </c>
      <c r="CY85" s="167">
        <f>COUNTIFS('DETAIL SALES'!$Q$10:$Q$7501,'FILL RATE MANDATORY STOCK'!BK85,'DETAIL SALES'!$AB$10:$AB$7501,"Full",'DETAIL SALES'!$C$10:$C$7501,"20")</f>
        <v>0</v>
      </c>
      <c r="CZ85" s="167">
        <f>COUNTIFS('DETAIL SALES'!$Q$10:$Q$7501,'FILL RATE MANDATORY STOCK'!BK85,'DETAIL SALES'!$AB$10:$AB$7501,"No",'DETAIL SALES'!$C$10:$C$7501,"20")</f>
        <v>0</v>
      </c>
      <c r="DA85" s="320">
        <f>COUNTIFS('DETAIL SALES'!$Q$10:$Q$7501,'FILL RATE MANDATORY STOCK'!BK85,'DETAIL SALES'!$AB$10:$AB$7501,"Full",'DETAIL SALES'!$C$10:$C$7501,"21")</f>
        <v>0</v>
      </c>
      <c r="DB85" s="320">
        <f>COUNTIFS('DETAIL SALES'!$Q$10:$Q$7501,'FILL RATE MANDATORY STOCK'!BK85,'DETAIL SALES'!$AB$10:$AB$7501,"No",'DETAIL SALES'!$C$10:$C$7501,"21")</f>
        <v>0</v>
      </c>
      <c r="DC85" s="167">
        <f>COUNTIFS('DETAIL SALES'!$Q$10:$Q$7501,'FILL RATE MANDATORY STOCK'!BK85,'DETAIL SALES'!$AB$10:$AB$7501,"Full",'DETAIL SALES'!$C$10:$C$7501,"22")</f>
        <v>0</v>
      </c>
      <c r="DD85" s="167">
        <f>COUNTIFS('DETAIL SALES'!$Q$10:$Q$7501,'FILL RATE MANDATORY STOCK'!BK85,'DETAIL SALES'!$AB$10:$AB$7501,"No",'DETAIL SALES'!$C$10:$C$7501,"22")</f>
        <v>0</v>
      </c>
      <c r="DE85" s="167">
        <f>COUNTIFS('DETAIL SALES'!$Q$10:$Q$7501,'FILL RATE MANDATORY STOCK'!BK85,'DETAIL SALES'!$AB$10:$AB$7501,"Full",'DETAIL SALES'!$C$10:$C$7501,"23")</f>
        <v>0</v>
      </c>
      <c r="DF85" s="167">
        <f>COUNTIFS('DETAIL SALES'!$Q$10:$Q$7501,'FILL RATE MANDATORY STOCK'!BK85,'DETAIL SALES'!$AB$10:$AB$7501,"No",'DETAIL SALES'!$C$10:$C$7501,"23")</f>
        <v>0</v>
      </c>
      <c r="DG85" s="167">
        <f>COUNTIFS('DETAIL SALES'!$Q$10:$Q$7501,'FILL RATE MANDATORY STOCK'!BK85,'DETAIL SALES'!$AB$10:$AB$7501,"Full",'DETAIL SALES'!$C$10:$C$7501,"24")</f>
        <v>0</v>
      </c>
      <c r="DH85" s="167">
        <f>COUNTIFS('DETAIL SALES'!$Q$10:$Q$7501,'FILL RATE MANDATORY STOCK'!BK85,'DETAIL SALES'!$AB$10:$AB$7501,"No",'DETAIL SALES'!$C$10:$C$7501,"24")</f>
        <v>0</v>
      </c>
      <c r="DI85" s="167">
        <f>COUNTIFS('DETAIL SALES'!$Q$10:$Q$7501,'FILL RATE MANDATORY STOCK'!BK85,'DETAIL SALES'!$AB$10:$AB$7501,"Full",'DETAIL SALES'!$C$10:$C$7501,"25")</f>
        <v>0</v>
      </c>
      <c r="DJ85" s="167">
        <f>COUNTIFS('DETAIL SALES'!$Q$10:$Q$7501,'FILL RATE MANDATORY STOCK'!BK85,'DETAIL SALES'!$AB$10:$AB$7501,"No",'DETAIL SALES'!$C$10:$C$7501,"25")</f>
        <v>0</v>
      </c>
      <c r="DK85" s="167">
        <f>COUNTIFS('DETAIL SALES'!$Q$10:$Q$7501,'FILL RATE MANDATORY STOCK'!BK85,'DETAIL SALES'!$AB$10:$AB$7501,"Full",'DETAIL SALES'!$C$10:$C$7501,"26")</f>
        <v>0</v>
      </c>
      <c r="DL85" s="167">
        <f>COUNTIFS('DETAIL SALES'!$Q$10:$Q$7501,'FILL RATE MANDATORY STOCK'!BK85,'DETAIL SALES'!$AB$10:$AB$7501,"No",'DETAIL SALES'!$C$10:$C$7501,"26")</f>
        <v>0</v>
      </c>
      <c r="DM85" s="167">
        <f>COUNTIFS('DETAIL SALES'!$Q$10:$Q$7501,'FILL RATE MANDATORY STOCK'!BK85,'DETAIL SALES'!$AB$10:$AB$7501,"Full",'DETAIL SALES'!$C$10:$C$7501,"27")</f>
        <v>0</v>
      </c>
      <c r="DN85" s="167">
        <f>COUNTIFS('DETAIL SALES'!$Q$10:$Q$7501,'FILL RATE MANDATORY STOCK'!BK85,'DETAIL SALES'!$AB$10:$AB$7501,"No",'DETAIL SALES'!$C$10:$C$7501,"27")</f>
        <v>0</v>
      </c>
      <c r="DO85" s="320">
        <f>COUNTIFS('DETAIL SALES'!$Q$10:$Q$7501,'FILL RATE MANDATORY STOCK'!BK85,'DETAIL SALES'!$AB$10:$AB$7501,"Full",'DETAIL SALES'!$C$10:$C$7501,"28")</f>
        <v>0</v>
      </c>
      <c r="DP85" s="320">
        <f>COUNTIFS('DETAIL SALES'!$Q$10:$Q$7501,'FILL RATE MANDATORY STOCK'!BK85,'DETAIL SALES'!$AB$10:$AB$7501,"No",'DETAIL SALES'!$C$10:$C$7501,"28")</f>
        <v>0</v>
      </c>
      <c r="DQ85" s="167">
        <f>COUNTIFS('DETAIL SALES'!$Q$10:$Q$7501,'FILL RATE MANDATORY STOCK'!BK85,'DETAIL SALES'!$AB$10:$AB$7501,"Full",'DETAIL SALES'!$C$10:$C$7501,"29")</f>
        <v>0</v>
      </c>
      <c r="DR85" s="167">
        <f>COUNTIFS('DETAIL SALES'!$Q$10:$Q$7501,'FILL RATE MANDATORY STOCK'!BK85,'DETAIL SALES'!$AB$10:$AB$7501,"No",'DETAIL SALES'!$C$10:$C$7501,"29")</f>
        <v>0</v>
      </c>
      <c r="DS85" s="167">
        <f>COUNTIFS('DETAIL SALES'!$Q$10:$Q$7501,'FILL RATE MANDATORY STOCK'!BK85,'DETAIL SALES'!$AB$10:$AB$7501,"Full",'DETAIL SALES'!$C$10:$C$7501,"30")</f>
        <v>0</v>
      </c>
      <c r="DT85" s="167">
        <f>COUNTIFS('DETAIL SALES'!$Q$10:$Q$7501,'FILL RATE MANDATORY STOCK'!BK85,'DETAIL SALES'!$AB$10:$AB$7501,"No",'DETAIL SALES'!$C$10:$C$7501,"30")</f>
        <v>0</v>
      </c>
      <c r="DU85" s="167">
        <f>COUNTIFS('DETAIL SALES'!$Q$10:$Q$7501,'FILL RATE MANDATORY STOCK'!\,'DETAIL SALES'!$AB$10:$AB$7501,"Full",'DETAIL SALES'!$C$10:$C$7501,"31")</f>
        <v>0</v>
      </c>
      <c r="DV85" s="159">
        <f>COUNTIFS('DETAIL SALES'!$Q$10:$Q$7501,'FILL RATE MANDATORY STOCK'!BK85,'DETAIL SALES'!$AB$10:$AB$7501,"No",'DETAIL SALES'!$C$10:$C$7501,"31")</f>
        <v>0</v>
      </c>
      <c r="DW85" s="251">
        <f t="shared" si="48"/>
        <v>0</v>
      </c>
      <c r="DX85" s="168">
        <f t="shared" si="48"/>
        <v>0</v>
      </c>
      <c r="DY85" s="168">
        <f t="shared" si="49"/>
        <v>0</v>
      </c>
      <c r="DZ85" s="266" t="e">
        <f t="shared" si="50"/>
        <v>#DIV/0!</v>
      </c>
    </row>
    <row r="86" spans="1:130" s="141" customFormat="1">
      <c r="A86" s="134">
        <v>77</v>
      </c>
      <c r="B86" s="286"/>
      <c r="C86" s="146">
        <f t="shared" si="36"/>
        <v>0</v>
      </c>
      <c r="D86" s="146">
        <f t="shared" si="37"/>
        <v>1</v>
      </c>
      <c r="E86" s="146">
        <f t="shared" si="38"/>
        <v>1900</v>
      </c>
      <c r="F86" s="287"/>
      <c r="G86" s="287"/>
      <c r="H86" s="287"/>
      <c r="I86" s="288"/>
      <c r="J86" s="287"/>
      <c r="K86" s="288"/>
      <c r="L86" s="134"/>
      <c r="M86" s="133"/>
      <c r="N86" s="288"/>
      <c r="O86" s="134"/>
      <c r="P86" s="166"/>
      <c r="Q86" s="289"/>
      <c r="R86" s="165"/>
      <c r="S86" s="290"/>
      <c r="T86" s="290"/>
      <c r="U86" s="290"/>
      <c r="V86" s="290"/>
      <c r="W86" s="166"/>
      <c r="X86" s="87"/>
      <c r="Y86" s="418">
        <f t="shared" si="39"/>
        <v>0</v>
      </c>
      <c r="Z86" s="291">
        <f t="shared" si="40"/>
        <v>0</v>
      </c>
      <c r="AA86" s="163"/>
      <c r="AB86" s="177" t="str">
        <f t="shared" si="41"/>
        <v/>
      </c>
      <c r="AC86" s="283" t="str">
        <f t="shared" si="42"/>
        <v/>
      </c>
      <c r="AD86" s="283" t="str">
        <f t="shared" si="43"/>
        <v/>
      </c>
      <c r="AE86" s="163"/>
      <c r="AF86" s="162"/>
      <c r="AP86" s="390">
        <v>7</v>
      </c>
      <c r="AQ86" s="386"/>
      <c r="AR86" s="386"/>
      <c r="AS86" s="386"/>
      <c r="AT86" s="386"/>
      <c r="AU86" s="386"/>
      <c r="AV86" s="386"/>
      <c r="AW86" s="386"/>
      <c r="BD86" s="784"/>
      <c r="BE86" s="100">
        <f t="shared" si="35"/>
        <v>70</v>
      </c>
      <c r="BF86" s="100" t="s">
        <v>363</v>
      </c>
      <c r="BG86" s="100" t="s">
        <v>364</v>
      </c>
      <c r="BH86" s="149" t="s">
        <v>90</v>
      </c>
      <c r="BI86" s="169" t="e">
        <f>VLOOKUP(BH86,#REF!,8,FALSE)</f>
        <v>#REF!</v>
      </c>
      <c r="BJ86" s="224">
        <v>60000</v>
      </c>
      <c r="BK86" s="153">
        <v>3</v>
      </c>
      <c r="BL86" s="153">
        <v>1.6666666666666667</v>
      </c>
      <c r="BM86" s="594">
        <f>COUNTIFS('DETAIL SALES'!$Q$10:$Q$7501,'FILL RATE MANDATORY STOCK'!BK86,'DETAIL SALES'!$AB$10:$AB$7501,"Full",'DETAIL SALES'!$C$10:$C$7501,"1")</f>
        <v>0</v>
      </c>
      <c r="BN86" s="149">
        <f>COUNTIFS('DETAIL SALES'!$Q$10:$Q$7501,'FILL RATE MANDATORY STOCK'!BK86,'DETAIL SALES'!$AB$10:$AB$7501,"No",'DETAIL SALES'!$C$10:$C$7501,"1")</f>
        <v>0</v>
      </c>
      <c r="BO86" s="149">
        <f>COUNTIFS('DETAIL SALES'!$Q$10:$Q$7501,'FILL RATE MANDATORY STOCK'!BK86,'DETAIL SALES'!$AB$10:$AB$7501,"Full",'DETAIL SALES'!$C$10:$C$7501,"2")</f>
        <v>0</v>
      </c>
      <c r="BP86" s="149">
        <f>COUNTIFS('DETAIL SALES'!$Q$10:$Q$7501,'FILL RATE MANDATORY STOCK'!BK86,'DETAIL SALES'!$AB$10:$AB$7501,"No",'DETAIL SALES'!$C$10:$C$7501,"2")</f>
        <v>0</v>
      </c>
      <c r="BQ86" s="149">
        <f>COUNTIFS('DETAIL SALES'!$Q$10:$Q$7501,'FILL RATE MANDATORY STOCK'!BK86,'DETAIL SALES'!$AB$10:$AB$7501,"Full",'DETAIL SALES'!$C$10:$C$7501,"3")</f>
        <v>0</v>
      </c>
      <c r="BR86" s="149">
        <f>COUNTIFS('DETAIL SALES'!$Q$10:$Q$7501,'FILL RATE MANDATORY STOCK'!BK86,'DETAIL SALES'!$AB$10:$AB$7501,"No",'DETAIL SALES'!$C$10:$C$7501,"3")</f>
        <v>0</v>
      </c>
      <c r="BS86" s="149">
        <f>COUNTIFS('DETAIL SALES'!$Q$10:$Q$7501,'FILL RATE MANDATORY STOCK'!BK86,'DETAIL SALES'!$AB$10:$AB$7501,"Full",'DETAIL SALES'!$C$10:$C$7501,"4")</f>
        <v>0</v>
      </c>
      <c r="BT86" s="149">
        <f>COUNTIFS('DETAIL SALES'!$Q$10:$Q$7501,'FILL RATE MANDATORY STOCK'!BK86,'DETAIL SALES'!$AB$10:$AB$7501,"No",'DETAIL SALES'!$C$10:$C$7501,"4")</f>
        <v>0</v>
      </c>
      <c r="BU86" s="149">
        <f>COUNTIFS('DETAIL SALES'!$Q$10:$Q$7501,'FILL RATE MANDATORY STOCK'!BK86,'DETAIL SALES'!$AB$10:$AB$7501,"Full",'DETAIL SALES'!$C$10:$C$7501,"5")</f>
        <v>0</v>
      </c>
      <c r="BV86" s="149">
        <f>COUNTIFS('DETAIL SALES'!$Q$10:$Q$7501,'FILL RATE MANDATORY STOCK'!BK86,'DETAIL SALES'!$AB$10:$AB$7501,"No",'DETAIL SALES'!$C$10:$C$7501,"5")</f>
        <v>0</v>
      </c>
      <c r="BW86" s="149">
        <f>COUNTIFS('DETAIL SALES'!$Q$10:$Q$7501,'FILL RATE MANDATORY STOCK'!BK86,'DETAIL SALES'!$AB$10:$AB$7501,"Full",'DETAIL SALES'!$C$10:$C$7501,"6")</f>
        <v>0</v>
      </c>
      <c r="BX86" s="149">
        <f>COUNTIFS('DETAIL SALES'!$Q$10:$Q$7501,'FILL RATE MANDATORY STOCK'!BK86,'DETAIL SALES'!$AB$10:$AB$7501,"No",'DETAIL SALES'!$C$10:$C$7501,"6")</f>
        <v>0</v>
      </c>
      <c r="BY86" s="316">
        <f>COUNTIFS('DETAIL SALES'!$Q$10:$Q$7501,'FILL RATE MANDATORY STOCK'!BK86,'DETAIL SALES'!$AB$10:$AB$7501,"Full",'DETAIL SALES'!$C$10:$C$7501,"7")</f>
        <v>0</v>
      </c>
      <c r="BZ86" s="316">
        <f>COUNTIFS('DETAIL SALES'!$Q$10:$Q$7501,'FILL RATE MANDATORY STOCK'!BK86,'DETAIL SALES'!$AB$10:$AB$7501,"No",'DETAIL SALES'!$C$10:$C$7501,"7")</f>
        <v>0</v>
      </c>
      <c r="CA86" s="149">
        <f>COUNTIFS('DETAIL SALES'!$Q$10:$Q$7501,'FILL RATE MANDATORY STOCK'!BK86,'DETAIL SALES'!$AB$10:$AB$7501,"Full",'DETAIL SALES'!$C$10:$C$7501,"8")</f>
        <v>0</v>
      </c>
      <c r="CB86" s="149">
        <f>COUNTIFS('DETAIL SALES'!$Q$10:$Q$7501,'FILL RATE MANDATORY STOCK'!BK86,'DETAIL SALES'!$AB$10:$AB$7501,"No",'DETAIL SALES'!$C$10:$C$7501,"8")</f>
        <v>0</v>
      </c>
      <c r="CC86" s="149">
        <f>COUNTIFS('DETAIL SALES'!$Q$10:$Q$7501,'FILL RATE MANDATORY STOCK'!BK86,'DETAIL SALES'!$AB$10:$AB$7501,"Full",'DETAIL SALES'!$C$10:$C$7501,"9")</f>
        <v>0</v>
      </c>
      <c r="CD86" s="149">
        <f>COUNTIFS('DETAIL SALES'!$Q$10:$Q$7501,'FILL RATE MANDATORY STOCK'!BK86,'DETAIL SALES'!$AB$10:$AB$7501,"No",'DETAIL SALES'!$C$10:$C$7501,"9")</f>
        <v>0</v>
      </c>
      <c r="CE86" s="149">
        <f>COUNTIFS('DETAIL SALES'!$Q$10:$Q$7501,'FILL RATE MANDATORY STOCK'!BK86,'DETAIL SALES'!$AB$10:$AB$7501,"Full",'DETAIL SALES'!$C$10:$C$7501,"10")</f>
        <v>0</v>
      </c>
      <c r="CF86" s="149">
        <f>COUNTIFS('DETAIL SALES'!$Q$10:$Q$7501,'FILL RATE MANDATORY STOCK'!BK86,'DETAIL SALES'!$AB$10:$AB$7501,"No",'DETAIL SALES'!$C$10:$C$7501,"10")</f>
        <v>0</v>
      </c>
      <c r="CG86" s="149">
        <f>COUNTIFS('DETAIL SALES'!$Q$10:$Q$7501,'FILL RATE MANDATORY STOCK'!BK86,'DETAIL SALES'!$AB$10:$AB$7501,"Full",'DETAIL SALES'!$C$10:$C$7501,"11")</f>
        <v>0</v>
      </c>
      <c r="CH86" s="149">
        <f>COUNTIFS('DETAIL SALES'!$Q$10:$Q$7501,'FILL RATE MANDATORY STOCK'!BK86,'DETAIL SALES'!$AB$10:$AB$7501,"No",'DETAIL SALES'!$C$10:$C$7501,"11")</f>
        <v>0</v>
      </c>
      <c r="CI86" s="149">
        <f>COUNTIFS('DETAIL SALES'!$Q$10:$Q$7501,'FILL RATE MANDATORY STOCK'!BK86,'DETAIL SALES'!$AB$10:$AB$7501,"Full",'DETAIL SALES'!$C$10:$C$7501,"12")</f>
        <v>0</v>
      </c>
      <c r="CJ86" s="149">
        <f>COUNTIFS('DETAIL SALES'!$Q$10:$Q$7501,'FILL RATE MANDATORY STOCK'!BK86,'DETAIL SALES'!$AB$10:$AB$7501,"No",'DETAIL SALES'!$C$10:$C$7501,"12")</f>
        <v>0</v>
      </c>
      <c r="CK86" s="149">
        <f>COUNTIFS('DETAIL SALES'!$Q$10:$Q$7501,'FILL RATE MANDATORY STOCK'!BK86,'DETAIL SALES'!$AB$10:$AB$7501,"Full",'DETAIL SALES'!$C$10:$C$7501,"13")</f>
        <v>0</v>
      </c>
      <c r="CL86" s="149">
        <f>COUNTIFS('DETAIL SALES'!$Q$10:$Q$7501,'FILL RATE MANDATORY STOCK'!BK86,'DETAIL SALES'!$AB$10:$AB$7501,"No",'DETAIL SALES'!$C$10:$C$7501,"13")</f>
        <v>0</v>
      </c>
      <c r="CM86" s="316">
        <f>COUNTIFS('DETAIL SALES'!$Q$10:$Q$7501,'FILL RATE MANDATORY STOCK'!BK86,'DETAIL SALES'!$AB$10:$AB$7501,"Full",'DETAIL SALES'!$C$10:$C$7501,"14")</f>
        <v>0</v>
      </c>
      <c r="CN86" s="316">
        <f>COUNTIFS('DETAIL SALES'!$Q$10:$Q$7501,'FILL RATE MANDATORY STOCK'!BK86,'DETAIL SALES'!$AB$10:$AB$7501,"No",'DETAIL SALES'!$C$10:$C$7501,"14")</f>
        <v>0</v>
      </c>
      <c r="CO86" s="149">
        <f>COUNTIFS('DETAIL SALES'!$Q$10:$Q$7501,'FILL RATE MANDATORY STOCK'!BK86,'DETAIL SALES'!$AB$10:$AB$7501,"Full",'DETAIL SALES'!$C$10:$C$7501,"15")</f>
        <v>0</v>
      </c>
      <c r="CP86" s="149">
        <f>COUNTIFS('DETAIL SALES'!$Q$10:$Q$7501,'FILL RATE MANDATORY STOCK'!BK86,'DETAIL SALES'!$AB$10:$AB$7501,"No",'DETAIL SALES'!$C$10:$C$7501,"15")</f>
        <v>0</v>
      </c>
      <c r="CQ86" s="149">
        <f>COUNTIFS('DETAIL SALES'!$Q$10:$Q$7501,'FILL RATE MANDATORY STOCK'!BK86,'DETAIL SALES'!$AB$10:$AB$7501,"Full",'DETAIL SALES'!$C$10:$C$7501,"16")</f>
        <v>0</v>
      </c>
      <c r="CR86" s="149">
        <f>COUNTIFS('DETAIL SALES'!$Q$10:$Q$7501,'FILL RATE MANDATORY STOCK'!BK86,'DETAIL SALES'!$AB$10:$AB$7501,"No",'DETAIL SALES'!$C$10:$C$7501,"16")</f>
        <v>0</v>
      </c>
      <c r="CS86" s="149">
        <f>COUNTIFS('DETAIL SALES'!$Q$10:$Q$7501,'FILL RATE MANDATORY STOCK'!BK86,'DETAIL SALES'!$AB$10:$AB$7501,"Full",'DETAIL SALES'!$C$10:$C$7501,"17")</f>
        <v>0</v>
      </c>
      <c r="CT86" s="149">
        <f>COUNTIFS('DETAIL SALES'!$Q$10:$Q$7501,'FILL RATE MANDATORY STOCK'!BK86,'DETAIL SALES'!$AB$10:$AB$7501,"No",'DETAIL SALES'!$C$10:$C$7501,"17")</f>
        <v>0</v>
      </c>
      <c r="CU86" s="149">
        <f>COUNTIFS('DETAIL SALES'!$Q$10:$Q$7501,'FILL RATE MANDATORY STOCK'!BK86,'DETAIL SALES'!$AB$10:$AB$7501,"Full",'DETAIL SALES'!$C$10:$C$7501,"18")</f>
        <v>0</v>
      </c>
      <c r="CV86" s="149">
        <f>COUNTIFS('DETAIL SALES'!$Q$10:$Q$7501,'FILL RATE MANDATORY STOCK'!BK86,'DETAIL SALES'!$AB$10:$AB$7501,"No",'DETAIL SALES'!$C$10:$C$7501,"18")</f>
        <v>0</v>
      </c>
      <c r="CW86" s="149">
        <f>COUNTIFS('DETAIL SALES'!$Q$10:$Q$7501,'FILL RATE MANDATORY STOCK'!BK86,'DETAIL SALES'!$AB$10:$AB$7501,"Full",'DETAIL SALES'!$C$10:$C$7501,"19")</f>
        <v>0</v>
      </c>
      <c r="CX86" s="149">
        <f>COUNTIFS('DETAIL SALES'!$Q$10:$Q$7501,'FILL RATE MANDATORY STOCK'!BK86,'DETAIL SALES'!$AB$10:$AB$7501,"No",'DETAIL SALES'!$C$10:$C$7501,"19")</f>
        <v>0</v>
      </c>
      <c r="CY86" s="149">
        <f>COUNTIFS('DETAIL SALES'!$Q$10:$Q$7501,'FILL RATE MANDATORY STOCK'!BK86,'DETAIL SALES'!$AB$10:$AB$7501,"Full",'DETAIL SALES'!$C$10:$C$7501,"20")</f>
        <v>0</v>
      </c>
      <c r="CZ86" s="149">
        <f>COUNTIFS('DETAIL SALES'!$Q$10:$Q$7501,'FILL RATE MANDATORY STOCK'!BK86,'DETAIL SALES'!$AB$10:$AB$7501,"No",'DETAIL SALES'!$C$10:$C$7501,"20")</f>
        <v>0</v>
      </c>
      <c r="DA86" s="316">
        <f>COUNTIFS('DETAIL SALES'!$Q$10:$Q$7501,'FILL RATE MANDATORY STOCK'!BK86,'DETAIL SALES'!$AB$10:$AB$7501,"Full",'DETAIL SALES'!$C$10:$C$7501,"21")</f>
        <v>0</v>
      </c>
      <c r="DB86" s="316">
        <f>COUNTIFS('DETAIL SALES'!$Q$10:$Q$7501,'FILL RATE MANDATORY STOCK'!BK86,'DETAIL SALES'!$AB$10:$AB$7501,"No",'DETAIL SALES'!$C$10:$C$7501,"21")</f>
        <v>0</v>
      </c>
      <c r="DC86" s="149">
        <f>COUNTIFS('DETAIL SALES'!$Q$10:$Q$7501,'FILL RATE MANDATORY STOCK'!BK86,'DETAIL SALES'!$AB$10:$AB$7501,"Full",'DETAIL SALES'!$C$10:$C$7501,"22")</f>
        <v>0</v>
      </c>
      <c r="DD86" s="149">
        <f>COUNTIFS('DETAIL SALES'!$Q$10:$Q$7501,'FILL RATE MANDATORY STOCK'!BK86,'DETAIL SALES'!$AB$10:$AB$7501,"No",'DETAIL SALES'!$C$10:$C$7501,"22")</f>
        <v>0</v>
      </c>
      <c r="DE86" s="149">
        <f>COUNTIFS('DETAIL SALES'!$Q$10:$Q$7501,'FILL RATE MANDATORY STOCK'!BK86,'DETAIL SALES'!$AB$10:$AB$7501,"Full",'DETAIL SALES'!$C$10:$C$7501,"23")</f>
        <v>0</v>
      </c>
      <c r="DF86" s="149">
        <f>COUNTIFS('DETAIL SALES'!$Q$10:$Q$7501,'FILL RATE MANDATORY STOCK'!BK86,'DETAIL SALES'!$AB$10:$AB$7501,"No",'DETAIL SALES'!$C$10:$C$7501,"23")</f>
        <v>0</v>
      </c>
      <c r="DG86" s="149">
        <f>COUNTIFS('DETAIL SALES'!$Q$10:$Q$7501,'FILL RATE MANDATORY STOCK'!BK86,'DETAIL SALES'!$AB$10:$AB$7501,"Full",'DETAIL SALES'!$C$10:$C$7501,"24")</f>
        <v>0</v>
      </c>
      <c r="DH86" s="149">
        <f>COUNTIFS('DETAIL SALES'!$Q$10:$Q$7501,'FILL RATE MANDATORY STOCK'!BK86,'DETAIL SALES'!$AB$10:$AB$7501,"No",'DETAIL SALES'!$C$10:$C$7501,"24")</f>
        <v>0</v>
      </c>
      <c r="DI86" s="149">
        <f>COUNTIFS('DETAIL SALES'!$Q$10:$Q$7501,'FILL RATE MANDATORY STOCK'!BK86,'DETAIL SALES'!$AB$10:$AB$7501,"Full",'DETAIL SALES'!$C$10:$C$7501,"25")</f>
        <v>0</v>
      </c>
      <c r="DJ86" s="149">
        <f>COUNTIFS('DETAIL SALES'!$Q$10:$Q$7501,'FILL RATE MANDATORY STOCK'!BK86,'DETAIL SALES'!$AB$10:$AB$7501,"No",'DETAIL SALES'!$C$10:$C$7501,"25")</f>
        <v>0</v>
      </c>
      <c r="DK86" s="149">
        <f>COUNTIFS('DETAIL SALES'!$Q$10:$Q$7501,'FILL RATE MANDATORY STOCK'!BK86,'DETAIL SALES'!$AB$10:$AB$7501,"Full",'DETAIL SALES'!$C$10:$C$7501,"26")</f>
        <v>0</v>
      </c>
      <c r="DL86" s="149">
        <f>COUNTIFS('DETAIL SALES'!$Q$10:$Q$7501,'FILL RATE MANDATORY STOCK'!BK86,'DETAIL SALES'!$AB$10:$AB$7501,"No",'DETAIL SALES'!$C$10:$C$7501,"26")</f>
        <v>0</v>
      </c>
      <c r="DM86" s="149">
        <f>COUNTIFS('DETAIL SALES'!$Q$10:$Q$7501,'FILL RATE MANDATORY STOCK'!BK86,'DETAIL SALES'!$AB$10:$AB$7501,"Full",'DETAIL SALES'!$C$10:$C$7501,"27")</f>
        <v>0</v>
      </c>
      <c r="DN86" s="149">
        <f>COUNTIFS('DETAIL SALES'!$Q$10:$Q$7501,'FILL RATE MANDATORY STOCK'!BK86,'DETAIL SALES'!$AB$10:$AB$7501,"No",'DETAIL SALES'!$C$10:$C$7501,"27")</f>
        <v>0</v>
      </c>
      <c r="DO86" s="316">
        <f>COUNTIFS('DETAIL SALES'!$Q$10:$Q$7501,'FILL RATE MANDATORY STOCK'!BK86,'DETAIL SALES'!$AB$10:$AB$7501,"Full",'DETAIL SALES'!$C$10:$C$7501,"28")</f>
        <v>0</v>
      </c>
      <c r="DP86" s="316">
        <f>COUNTIFS('DETAIL SALES'!$Q$10:$Q$7501,'FILL RATE MANDATORY STOCK'!BK86,'DETAIL SALES'!$AB$10:$AB$7501,"No",'DETAIL SALES'!$C$10:$C$7501,"28")</f>
        <v>0</v>
      </c>
      <c r="DQ86" s="149">
        <f>COUNTIFS('DETAIL SALES'!$Q$10:$Q$7501,'FILL RATE MANDATORY STOCK'!BK86,'DETAIL SALES'!$AB$10:$AB$7501,"Full",'DETAIL SALES'!$C$10:$C$7501,"29")</f>
        <v>0</v>
      </c>
      <c r="DR86" s="149">
        <f>COUNTIFS('DETAIL SALES'!$Q$10:$Q$7501,'FILL RATE MANDATORY STOCK'!BK86,'DETAIL SALES'!$AB$10:$AB$7501,"No",'DETAIL SALES'!$C$10:$C$7501,"29")</f>
        <v>0</v>
      </c>
      <c r="DS86" s="149">
        <f>COUNTIFS('DETAIL SALES'!$Q$10:$Q$7501,'FILL RATE MANDATORY STOCK'!BK86,'DETAIL SALES'!$AB$10:$AB$7501,"Full",'DETAIL SALES'!$C$10:$C$7501,"30")</f>
        <v>0</v>
      </c>
      <c r="DT86" s="149">
        <f>COUNTIFS('DETAIL SALES'!$Q$10:$Q$7501,'FILL RATE MANDATORY STOCK'!BK86,'DETAIL SALES'!$AB$10:$AB$7501,"No",'DETAIL SALES'!$C$10:$C$7501,"30")</f>
        <v>0</v>
      </c>
      <c r="DU86" s="149">
        <f>COUNTIFS('DETAIL SALES'!$Q$10:$Q$7501,'FILL RATE MANDATORY STOCK'!\,'DETAIL SALES'!$AB$10:$AB$7501,"Full",'DETAIL SALES'!$C$10:$C$7501,"31")</f>
        <v>0</v>
      </c>
      <c r="DV86" s="153">
        <f>COUNTIFS('DETAIL SALES'!$Q$10:$Q$7501,'FILL RATE MANDATORY STOCK'!BK86,'DETAIL SALES'!$AB$10:$AB$7501,"No",'DETAIL SALES'!$C$10:$C$7501,"31")</f>
        <v>0</v>
      </c>
      <c r="DW86" s="271">
        <f t="shared" si="48"/>
        <v>0</v>
      </c>
      <c r="DX86" s="150">
        <f t="shared" si="48"/>
        <v>0</v>
      </c>
      <c r="DY86" s="150">
        <f t="shared" si="49"/>
        <v>0</v>
      </c>
      <c r="DZ86" s="272" t="e">
        <f t="shared" si="50"/>
        <v>#DIV/0!</v>
      </c>
    </row>
    <row r="87" spans="1:130" s="141" customFormat="1">
      <c r="A87" s="134">
        <v>78</v>
      </c>
      <c r="B87" s="286"/>
      <c r="C87" s="146">
        <f t="shared" si="36"/>
        <v>0</v>
      </c>
      <c r="D87" s="146">
        <f t="shared" si="37"/>
        <v>1</v>
      </c>
      <c r="E87" s="146">
        <f t="shared" si="38"/>
        <v>1900</v>
      </c>
      <c r="F87" s="287"/>
      <c r="G87" s="287"/>
      <c r="H87" s="287"/>
      <c r="I87" s="288"/>
      <c r="J87" s="287"/>
      <c r="K87" s="288"/>
      <c r="L87" s="134"/>
      <c r="M87" s="133"/>
      <c r="N87" s="288"/>
      <c r="O87" s="134"/>
      <c r="P87" s="166"/>
      <c r="Q87" s="289"/>
      <c r="R87" s="165"/>
      <c r="S87" s="290"/>
      <c r="T87" s="290"/>
      <c r="U87" s="290"/>
      <c r="V87" s="290"/>
      <c r="W87" s="166"/>
      <c r="X87" s="87"/>
      <c r="Y87" s="418">
        <f t="shared" si="39"/>
        <v>0</v>
      </c>
      <c r="Z87" s="291">
        <f t="shared" si="40"/>
        <v>0</v>
      </c>
      <c r="AA87" s="163"/>
      <c r="AB87" s="177" t="str">
        <f t="shared" si="41"/>
        <v/>
      </c>
      <c r="AC87" s="283" t="str">
        <f t="shared" si="42"/>
        <v/>
      </c>
      <c r="AD87" s="283" t="str">
        <f t="shared" si="43"/>
        <v/>
      </c>
      <c r="AE87" s="163"/>
      <c r="AF87" s="162"/>
      <c r="AP87" s="390">
        <v>8</v>
      </c>
      <c r="AQ87" s="386"/>
      <c r="AR87" s="386"/>
      <c r="AS87" s="386"/>
      <c r="AT87" s="386"/>
      <c r="AU87" s="386"/>
      <c r="AV87" s="386"/>
      <c r="AW87" s="386"/>
      <c r="BD87" s="784"/>
      <c r="BE87" s="100">
        <f t="shared" si="35"/>
        <v>71</v>
      </c>
      <c r="BF87" s="100" t="s">
        <v>365</v>
      </c>
      <c r="BG87" s="100" t="s">
        <v>345</v>
      </c>
      <c r="BH87" s="149" t="s">
        <v>91</v>
      </c>
      <c r="BI87" s="169" t="e">
        <f>VLOOKUP(BH87,#REF!,8,FALSE)</f>
        <v>#REF!</v>
      </c>
      <c r="BJ87" s="224">
        <v>60000</v>
      </c>
      <c r="BK87" s="153">
        <v>1</v>
      </c>
      <c r="BL87" s="153">
        <v>0</v>
      </c>
      <c r="BM87" s="594">
        <f>COUNTIFS('DETAIL SALES'!$Q$10:$Q$7501,'FILL RATE MANDATORY STOCK'!BK87,'DETAIL SALES'!$AB$10:$AB$7501,"Full",'DETAIL SALES'!$C$10:$C$7501,"1")</f>
        <v>0</v>
      </c>
      <c r="BN87" s="149">
        <f>COUNTIFS('DETAIL SALES'!$Q$10:$Q$7501,'FILL RATE MANDATORY STOCK'!BK87,'DETAIL SALES'!$AB$10:$AB$7501,"No",'DETAIL SALES'!$C$10:$C$7501,"1")</f>
        <v>0</v>
      </c>
      <c r="BO87" s="149">
        <f>COUNTIFS('DETAIL SALES'!$Q$10:$Q$7501,'FILL RATE MANDATORY STOCK'!BK87,'DETAIL SALES'!$AB$10:$AB$7501,"Full",'DETAIL SALES'!$C$10:$C$7501,"2")</f>
        <v>0</v>
      </c>
      <c r="BP87" s="149">
        <f>COUNTIFS('DETAIL SALES'!$Q$10:$Q$7501,'FILL RATE MANDATORY STOCK'!BK87,'DETAIL SALES'!$AB$10:$AB$7501,"No",'DETAIL SALES'!$C$10:$C$7501,"2")</f>
        <v>0</v>
      </c>
      <c r="BQ87" s="149">
        <f>COUNTIFS('DETAIL SALES'!$Q$10:$Q$7501,'FILL RATE MANDATORY STOCK'!BK87,'DETAIL SALES'!$AB$10:$AB$7501,"Full",'DETAIL SALES'!$C$10:$C$7501,"3")</f>
        <v>0</v>
      </c>
      <c r="BR87" s="149">
        <f>COUNTIFS('DETAIL SALES'!$Q$10:$Q$7501,'FILL RATE MANDATORY STOCK'!BK87,'DETAIL SALES'!$AB$10:$AB$7501,"No",'DETAIL SALES'!$C$10:$C$7501,"3")</f>
        <v>0</v>
      </c>
      <c r="BS87" s="149">
        <f>COUNTIFS('DETAIL SALES'!$Q$10:$Q$7501,'FILL RATE MANDATORY STOCK'!BK87,'DETAIL SALES'!$AB$10:$AB$7501,"Full",'DETAIL SALES'!$C$10:$C$7501,"4")</f>
        <v>0</v>
      </c>
      <c r="BT87" s="149">
        <f>COUNTIFS('DETAIL SALES'!$Q$10:$Q$7501,'FILL RATE MANDATORY STOCK'!BK87,'DETAIL SALES'!$AB$10:$AB$7501,"No",'DETAIL SALES'!$C$10:$C$7501,"4")</f>
        <v>0</v>
      </c>
      <c r="BU87" s="149">
        <f>COUNTIFS('DETAIL SALES'!$Q$10:$Q$7501,'FILL RATE MANDATORY STOCK'!BK87,'DETAIL SALES'!$AB$10:$AB$7501,"Full",'DETAIL SALES'!$C$10:$C$7501,"5")</f>
        <v>0</v>
      </c>
      <c r="BV87" s="149">
        <f>COUNTIFS('DETAIL SALES'!$Q$10:$Q$7501,'FILL RATE MANDATORY STOCK'!BK87,'DETAIL SALES'!$AB$10:$AB$7501,"No",'DETAIL SALES'!$C$10:$C$7501,"5")</f>
        <v>0</v>
      </c>
      <c r="BW87" s="149">
        <f>COUNTIFS('DETAIL SALES'!$Q$10:$Q$7501,'FILL RATE MANDATORY STOCK'!BK87,'DETAIL SALES'!$AB$10:$AB$7501,"Full",'DETAIL SALES'!$C$10:$C$7501,"6")</f>
        <v>0</v>
      </c>
      <c r="BX87" s="149">
        <f>COUNTIFS('DETAIL SALES'!$Q$10:$Q$7501,'FILL RATE MANDATORY STOCK'!BK87,'DETAIL SALES'!$AB$10:$AB$7501,"No",'DETAIL SALES'!$C$10:$C$7501,"6")</f>
        <v>0</v>
      </c>
      <c r="BY87" s="316">
        <f>COUNTIFS('DETAIL SALES'!$Q$10:$Q$7501,'FILL RATE MANDATORY STOCK'!BK87,'DETAIL SALES'!$AB$10:$AB$7501,"Full",'DETAIL SALES'!$C$10:$C$7501,"7")</f>
        <v>0</v>
      </c>
      <c r="BZ87" s="316">
        <f>COUNTIFS('DETAIL SALES'!$Q$10:$Q$7501,'FILL RATE MANDATORY STOCK'!BK87,'DETAIL SALES'!$AB$10:$AB$7501,"No",'DETAIL SALES'!$C$10:$C$7501,"7")</f>
        <v>0</v>
      </c>
      <c r="CA87" s="149">
        <f>COUNTIFS('DETAIL SALES'!$Q$10:$Q$7501,'FILL RATE MANDATORY STOCK'!BK87,'DETAIL SALES'!$AB$10:$AB$7501,"Full",'DETAIL SALES'!$C$10:$C$7501,"8")</f>
        <v>0</v>
      </c>
      <c r="CB87" s="149">
        <f>COUNTIFS('DETAIL SALES'!$Q$10:$Q$7501,'FILL RATE MANDATORY STOCK'!BK87,'DETAIL SALES'!$AB$10:$AB$7501,"No",'DETAIL SALES'!$C$10:$C$7501,"8")</f>
        <v>0</v>
      </c>
      <c r="CC87" s="149">
        <f>COUNTIFS('DETAIL SALES'!$Q$10:$Q$7501,'FILL RATE MANDATORY STOCK'!BK87,'DETAIL SALES'!$AB$10:$AB$7501,"Full",'DETAIL SALES'!$C$10:$C$7501,"9")</f>
        <v>0</v>
      </c>
      <c r="CD87" s="149">
        <f>COUNTIFS('DETAIL SALES'!$Q$10:$Q$7501,'FILL RATE MANDATORY STOCK'!BK87,'DETAIL SALES'!$AB$10:$AB$7501,"No",'DETAIL SALES'!$C$10:$C$7501,"9")</f>
        <v>0</v>
      </c>
      <c r="CE87" s="149">
        <f>COUNTIFS('DETAIL SALES'!$Q$10:$Q$7501,'FILL RATE MANDATORY STOCK'!BK87,'DETAIL SALES'!$AB$10:$AB$7501,"Full",'DETAIL SALES'!$C$10:$C$7501,"10")</f>
        <v>0</v>
      </c>
      <c r="CF87" s="149">
        <f>COUNTIFS('DETAIL SALES'!$Q$10:$Q$7501,'FILL RATE MANDATORY STOCK'!BK87,'DETAIL SALES'!$AB$10:$AB$7501,"No",'DETAIL SALES'!$C$10:$C$7501,"10")</f>
        <v>0</v>
      </c>
      <c r="CG87" s="149">
        <f>COUNTIFS('DETAIL SALES'!$Q$10:$Q$7501,'FILL RATE MANDATORY STOCK'!BK87,'DETAIL SALES'!$AB$10:$AB$7501,"Full",'DETAIL SALES'!$C$10:$C$7501,"11")</f>
        <v>0</v>
      </c>
      <c r="CH87" s="149">
        <f>COUNTIFS('DETAIL SALES'!$Q$10:$Q$7501,'FILL RATE MANDATORY STOCK'!BK87,'DETAIL SALES'!$AB$10:$AB$7501,"No",'DETAIL SALES'!$C$10:$C$7501,"11")</f>
        <v>0</v>
      </c>
      <c r="CI87" s="149">
        <f>COUNTIFS('DETAIL SALES'!$Q$10:$Q$7501,'FILL RATE MANDATORY STOCK'!BK87,'DETAIL SALES'!$AB$10:$AB$7501,"Full",'DETAIL SALES'!$C$10:$C$7501,"12")</f>
        <v>0</v>
      </c>
      <c r="CJ87" s="149">
        <f>COUNTIFS('DETAIL SALES'!$Q$10:$Q$7501,'FILL RATE MANDATORY STOCK'!BK87,'DETAIL SALES'!$AB$10:$AB$7501,"No",'DETAIL SALES'!$C$10:$C$7501,"12")</f>
        <v>0</v>
      </c>
      <c r="CK87" s="149">
        <f>COUNTIFS('DETAIL SALES'!$Q$10:$Q$7501,'FILL RATE MANDATORY STOCK'!BK87,'DETAIL SALES'!$AB$10:$AB$7501,"Full",'DETAIL SALES'!$C$10:$C$7501,"13")</f>
        <v>0</v>
      </c>
      <c r="CL87" s="149">
        <f>COUNTIFS('DETAIL SALES'!$Q$10:$Q$7501,'FILL RATE MANDATORY STOCK'!BK87,'DETAIL SALES'!$AB$10:$AB$7501,"No",'DETAIL SALES'!$C$10:$C$7501,"13")</f>
        <v>0</v>
      </c>
      <c r="CM87" s="316">
        <f>COUNTIFS('DETAIL SALES'!$Q$10:$Q$7501,'FILL RATE MANDATORY STOCK'!BK87,'DETAIL SALES'!$AB$10:$AB$7501,"Full",'DETAIL SALES'!$C$10:$C$7501,"14")</f>
        <v>0</v>
      </c>
      <c r="CN87" s="316">
        <f>COUNTIFS('DETAIL SALES'!$Q$10:$Q$7501,'FILL RATE MANDATORY STOCK'!BK87,'DETAIL SALES'!$AB$10:$AB$7501,"No",'DETAIL SALES'!$C$10:$C$7501,"14")</f>
        <v>0</v>
      </c>
      <c r="CO87" s="149">
        <f>COUNTIFS('DETAIL SALES'!$Q$10:$Q$7501,'FILL RATE MANDATORY STOCK'!BK87,'DETAIL SALES'!$AB$10:$AB$7501,"Full",'DETAIL SALES'!$C$10:$C$7501,"15")</f>
        <v>0</v>
      </c>
      <c r="CP87" s="149">
        <f>COUNTIFS('DETAIL SALES'!$Q$10:$Q$7501,'FILL RATE MANDATORY STOCK'!BK87,'DETAIL SALES'!$AB$10:$AB$7501,"No",'DETAIL SALES'!$C$10:$C$7501,"15")</f>
        <v>0</v>
      </c>
      <c r="CQ87" s="149">
        <f>COUNTIFS('DETAIL SALES'!$Q$10:$Q$7501,'FILL RATE MANDATORY STOCK'!BK87,'DETAIL SALES'!$AB$10:$AB$7501,"Full",'DETAIL SALES'!$C$10:$C$7501,"16")</f>
        <v>0</v>
      </c>
      <c r="CR87" s="149">
        <f>COUNTIFS('DETAIL SALES'!$Q$10:$Q$7501,'FILL RATE MANDATORY STOCK'!BK87,'DETAIL SALES'!$AB$10:$AB$7501,"No",'DETAIL SALES'!$C$10:$C$7501,"16")</f>
        <v>0</v>
      </c>
      <c r="CS87" s="149">
        <f>COUNTIFS('DETAIL SALES'!$Q$10:$Q$7501,'FILL RATE MANDATORY STOCK'!BK87,'DETAIL SALES'!$AB$10:$AB$7501,"Full",'DETAIL SALES'!$C$10:$C$7501,"17")</f>
        <v>0</v>
      </c>
      <c r="CT87" s="149">
        <f>COUNTIFS('DETAIL SALES'!$Q$10:$Q$7501,'FILL RATE MANDATORY STOCK'!BK87,'DETAIL SALES'!$AB$10:$AB$7501,"No",'DETAIL SALES'!$C$10:$C$7501,"17")</f>
        <v>0</v>
      </c>
      <c r="CU87" s="149">
        <f>COUNTIFS('DETAIL SALES'!$Q$10:$Q$7501,'FILL RATE MANDATORY STOCK'!BK87,'DETAIL SALES'!$AB$10:$AB$7501,"Full",'DETAIL SALES'!$C$10:$C$7501,"18")</f>
        <v>0</v>
      </c>
      <c r="CV87" s="149">
        <f>COUNTIFS('DETAIL SALES'!$Q$10:$Q$7501,'FILL RATE MANDATORY STOCK'!BK87,'DETAIL SALES'!$AB$10:$AB$7501,"No",'DETAIL SALES'!$C$10:$C$7501,"18")</f>
        <v>0</v>
      </c>
      <c r="CW87" s="149">
        <f>COUNTIFS('DETAIL SALES'!$Q$10:$Q$7501,'FILL RATE MANDATORY STOCK'!BK87,'DETAIL SALES'!$AB$10:$AB$7501,"Full",'DETAIL SALES'!$C$10:$C$7501,"19")</f>
        <v>0</v>
      </c>
      <c r="CX87" s="149">
        <f>COUNTIFS('DETAIL SALES'!$Q$10:$Q$7501,'FILL RATE MANDATORY STOCK'!BK87,'DETAIL SALES'!$AB$10:$AB$7501,"No",'DETAIL SALES'!$C$10:$C$7501,"19")</f>
        <v>0</v>
      </c>
      <c r="CY87" s="149">
        <f>COUNTIFS('DETAIL SALES'!$Q$10:$Q$7501,'FILL RATE MANDATORY STOCK'!BK87,'DETAIL SALES'!$AB$10:$AB$7501,"Full",'DETAIL SALES'!$C$10:$C$7501,"20")</f>
        <v>0</v>
      </c>
      <c r="CZ87" s="149">
        <f>COUNTIFS('DETAIL SALES'!$Q$10:$Q$7501,'FILL RATE MANDATORY STOCK'!BK87,'DETAIL SALES'!$AB$10:$AB$7501,"No",'DETAIL SALES'!$C$10:$C$7501,"20")</f>
        <v>0</v>
      </c>
      <c r="DA87" s="316">
        <f>COUNTIFS('DETAIL SALES'!$Q$10:$Q$7501,'FILL RATE MANDATORY STOCK'!BK87,'DETAIL SALES'!$AB$10:$AB$7501,"Full",'DETAIL SALES'!$C$10:$C$7501,"21")</f>
        <v>0</v>
      </c>
      <c r="DB87" s="316">
        <f>COUNTIFS('DETAIL SALES'!$Q$10:$Q$7501,'FILL RATE MANDATORY STOCK'!BK87,'DETAIL SALES'!$AB$10:$AB$7501,"No",'DETAIL SALES'!$C$10:$C$7501,"21")</f>
        <v>0</v>
      </c>
      <c r="DC87" s="149">
        <f>COUNTIFS('DETAIL SALES'!$Q$10:$Q$7501,'FILL RATE MANDATORY STOCK'!BK87,'DETAIL SALES'!$AB$10:$AB$7501,"Full",'DETAIL SALES'!$C$10:$C$7501,"22")</f>
        <v>0</v>
      </c>
      <c r="DD87" s="149">
        <f>COUNTIFS('DETAIL SALES'!$Q$10:$Q$7501,'FILL RATE MANDATORY STOCK'!BK87,'DETAIL SALES'!$AB$10:$AB$7501,"No",'DETAIL SALES'!$C$10:$C$7501,"22")</f>
        <v>0</v>
      </c>
      <c r="DE87" s="149">
        <f>COUNTIFS('DETAIL SALES'!$Q$10:$Q$7501,'FILL RATE MANDATORY STOCK'!BK87,'DETAIL SALES'!$AB$10:$AB$7501,"Full",'DETAIL SALES'!$C$10:$C$7501,"23")</f>
        <v>0</v>
      </c>
      <c r="DF87" s="149">
        <f>COUNTIFS('DETAIL SALES'!$Q$10:$Q$7501,'FILL RATE MANDATORY STOCK'!BK87,'DETAIL SALES'!$AB$10:$AB$7501,"No",'DETAIL SALES'!$C$10:$C$7501,"23")</f>
        <v>0</v>
      </c>
      <c r="DG87" s="149">
        <f>COUNTIFS('DETAIL SALES'!$Q$10:$Q$7501,'FILL RATE MANDATORY STOCK'!BK87,'DETAIL SALES'!$AB$10:$AB$7501,"Full",'DETAIL SALES'!$C$10:$C$7501,"24")</f>
        <v>0</v>
      </c>
      <c r="DH87" s="149">
        <f>COUNTIFS('DETAIL SALES'!$Q$10:$Q$7501,'FILL RATE MANDATORY STOCK'!BK87,'DETAIL SALES'!$AB$10:$AB$7501,"No",'DETAIL SALES'!$C$10:$C$7501,"24")</f>
        <v>0</v>
      </c>
      <c r="DI87" s="149">
        <f>COUNTIFS('DETAIL SALES'!$Q$10:$Q$7501,'FILL RATE MANDATORY STOCK'!BK87,'DETAIL SALES'!$AB$10:$AB$7501,"Full",'DETAIL SALES'!$C$10:$C$7501,"25")</f>
        <v>0</v>
      </c>
      <c r="DJ87" s="149">
        <f>COUNTIFS('DETAIL SALES'!$Q$10:$Q$7501,'FILL RATE MANDATORY STOCK'!BK87,'DETAIL SALES'!$AB$10:$AB$7501,"No",'DETAIL SALES'!$C$10:$C$7501,"25")</f>
        <v>0</v>
      </c>
      <c r="DK87" s="149">
        <f>COUNTIFS('DETAIL SALES'!$Q$10:$Q$7501,'FILL RATE MANDATORY STOCK'!BK87,'DETAIL SALES'!$AB$10:$AB$7501,"Full",'DETAIL SALES'!$C$10:$C$7501,"26")</f>
        <v>0</v>
      </c>
      <c r="DL87" s="149">
        <f>COUNTIFS('DETAIL SALES'!$Q$10:$Q$7501,'FILL RATE MANDATORY STOCK'!BK87,'DETAIL SALES'!$AB$10:$AB$7501,"No",'DETAIL SALES'!$C$10:$C$7501,"26")</f>
        <v>0</v>
      </c>
      <c r="DM87" s="149">
        <f>COUNTIFS('DETAIL SALES'!$Q$10:$Q$7501,'FILL RATE MANDATORY STOCK'!BK87,'DETAIL SALES'!$AB$10:$AB$7501,"Full",'DETAIL SALES'!$C$10:$C$7501,"27")</f>
        <v>0</v>
      </c>
      <c r="DN87" s="149">
        <f>COUNTIFS('DETAIL SALES'!$Q$10:$Q$7501,'FILL RATE MANDATORY STOCK'!BK87,'DETAIL SALES'!$AB$10:$AB$7501,"No",'DETAIL SALES'!$C$10:$C$7501,"27")</f>
        <v>0</v>
      </c>
      <c r="DO87" s="316">
        <f>COUNTIFS('DETAIL SALES'!$Q$10:$Q$7501,'FILL RATE MANDATORY STOCK'!BK87,'DETAIL SALES'!$AB$10:$AB$7501,"Full",'DETAIL SALES'!$C$10:$C$7501,"28")</f>
        <v>0</v>
      </c>
      <c r="DP87" s="316">
        <f>COUNTIFS('DETAIL SALES'!$Q$10:$Q$7501,'FILL RATE MANDATORY STOCK'!BK87,'DETAIL SALES'!$AB$10:$AB$7501,"No",'DETAIL SALES'!$C$10:$C$7501,"28")</f>
        <v>0</v>
      </c>
      <c r="DQ87" s="149">
        <f>COUNTIFS('DETAIL SALES'!$Q$10:$Q$7501,'FILL RATE MANDATORY STOCK'!BK87,'DETAIL SALES'!$AB$10:$AB$7501,"Full",'DETAIL SALES'!$C$10:$C$7501,"29")</f>
        <v>0</v>
      </c>
      <c r="DR87" s="149">
        <f>COUNTIFS('DETAIL SALES'!$Q$10:$Q$7501,'FILL RATE MANDATORY STOCK'!BK87,'DETAIL SALES'!$AB$10:$AB$7501,"No",'DETAIL SALES'!$C$10:$C$7501,"29")</f>
        <v>0</v>
      </c>
      <c r="DS87" s="149">
        <f>COUNTIFS('DETAIL SALES'!$Q$10:$Q$7501,'FILL RATE MANDATORY STOCK'!BK87,'DETAIL SALES'!$AB$10:$AB$7501,"Full",'DETAIL SALES'!$C$10:$C$7501,"30")</f>
        <v>0</v>
      </c>
      <c r="DT87" s="149">
        <f>COUNTIFS('DETAIL SALES'!$Q$10:$Q$7501,'FILL RATE MANDATORY STOCK'!BK87,'DETAIL SALES'!$AB$10:$AB$7501,"No",'DETAIL SALES'!$C$10:$C$7501,"30")</f>
        <v>0</v>
      </c>
      <c r="DU87" s="149">
        <f>COUNTIFS('DETAIL SALES'!$Q$10:$Q$7501,'FILL RATE MANDATORY STOCK'!\,'DETAIL SALES'!$AB$10:$AB$7501,"Full",'DETAIL SALES'!$C$10:$C$7501,"31")</f>
        <v>0</v>
      </c>
      <c r="DV87" s="153">
        <f>COUNTIFS('DETAIL SALES'!$Q$10:$Q$7501,'FILL RATE MANDATORY STOCK'!BK87,'DETAIL SALES'!$AB$10:$AB$7501,"No",'DETAIL SALES'!$C$10:$C$7501,"31")</f>
        <v>0</v>
      </c>
      <c r="DW87" s="271">
        <f t="shared" si="48"/>
        <v>0</v>
      </c>
      <c r="DX87" s="150">
        <f t="shared" si="48"/>
        <v>0</v>
      </c>
      <c r="DY87" s="150">
        <f t="shared" si="49"/>
        <v>0</v>
      </c>
      <c r="DZ87" s="272" t="e">
        <f t="shared" si="50"/>
        <v>#DIV/0!</v>
      </c>
    </row>
    <row r="88" spans="1:130" s="141" customFormat="1">
      <c r="A88" s="134">
        <v>79</v>
      </c>
      <c r="B88" s="286"/>
      <c r="C88" s="146">
        <f t="shared" si="36"/>
        <v>0</v>
      </c>
      <c r="D88" s="146">
        <f t="shared" si="37"/>
        <v>1</v>
      </c>
      <c r="E88" s="146">
        <f t="shared" si="38"/>
        <v>1900</v>
      </c>
      <c r="F88" s="287"/>
      <c r="G88" s="287"/>
      <c r="H88" s="287"/>
      <c r="I88" s="288"/>
      <c r="J88" s="287"/>
      <c r="K88" s="288"/>
      <c r="L88" s="134"/>
      <c r="M88" s="133"/>
      <c r="N88" s="288"/>
      <c r="O88" s="134"/>
      <c r="P88" s="166"/>
      <c r="Q88" s="289"/>
      <c r="R88" s="165"/>
      <c r="S88" s="290"/>
      <c r="T88" s="290"/>
      <c r="U88" s="290"/>
      <c r="V88" s="290"/>
      <c r="W88" s="166"/>
      <c r="X88" s="87"/>
      <c r="Y88" s="418">
        <f t="shared" si="39"/>
        <v>0</v>
      </c>
      <c r="Z88" s="291">
        <f t="shared" si="40"/>
        <v>0</v>
      </c>
      <c r="AA88" s="163"/>
      <c r="AB88" s="177" t="str">
        <f t="shared" si="41"/>
        <v/>
      </c>
      <c r="AC88" s="283" t="str">
        <f t="shared" si="42"/>
        <v/>
      </c>
      <c r="AD88" s="283" t="str">
        <f t="shared" si="43"/>
        <v/>
      </c>
      <c r="AE88" s="163"/>
      <c r="AF88" s="162"/>
      <c r="AP88" s="390">
        <v>9</v>
      </c>
      <c r="AQ88" s="386"/>
      <c r="AR88" s="386"/>
      <c r="AS88" s="386"/>
      <c r="AT88" s="386"/>
      <c r="AU88" s="386"/>
      <c r="AV88" s="386"/>
      <c r="AW88" s="386"/>
      <c r="BD88" s="784"/>
      <c r="BE88" s="100">
        <f t="shared" si="35"/>
        <v>72</v>
      </c>
      <c r="BF88" s="100" t="s">
        <v>366</v>
      </c>
      <c r="BG88" s="100" t="s">
        <v>313</v>
      </c>
      <c r="BH88" s="149" t="s">
        <v>109</v>
      </c>
      <c r="BI88" s="169" t="e">
        <f>VLOOKUP(BH88,#REF!,8,FALSE)</f>
        <v>#REF!</v>
      </c>
      <c r="BJ88" s="224">
        <v>60000</v>
      </c>
      <c r="BK88" s="153">
        <v>4</v>
      </c>
      <c r="BL88" s="153">
        <v>0</v>
      </c>
      <c r="BM88" s="594">
        <f>COUNTIFS('DETAIL SALES'!$Q$10:$Q$7501,'FILL RATE MANDATORY STOCK'!BK88,'DETAIL SALES'!$AB$10:$AB$7501,"Full",'DETAIL SALES'!$C$10:$C$7501,"1")</f>
        <v>0</v>
      </c>
      <c r="BN88" s="149">
        <f>COUNTIFS('DETAIL SALES'!$Q$10:$Q$7501,'FILL RATE MANDATORY STOCK'!BK88,'DETAIL SALES'!$AB$10:$AB$7501,"No",'DETAIL SALES'!$C$10:$C$7501,"1")</f>
        <v>0</v>
      </c>
      <c r="BO88" s="149">
        <f>COUNTIFS('DETAIL SALES'!$Q$10:$Q$7501,'FILL RATE MANDATORY STOCK'!BK88,'DETAIL SALES'!$AB$10:$AB$7501,"Full",'DETAIL SALES'!$C$10:$C$7501,"2")</f>
        <v>0</v>
      </c>
      <c r="BP88" s="149">
        <f>COUNTIFS('DETAIL SALES'!$Q$10:$Q$7501,'FILL RATE MANDATORY STOCK'!BK88,'DETAIL SALES'!$AB$10:$AB$7501,"No",'DETAIL SALES'!$C$10:$C$7501,"2")</f>
        <v>0</v>
      </c>
      <c r="BQ88" s="149">
        <f>COUNTIFS('DETAIL SALES'!$Q$10:$Q$7501,'FILL RATE MANDATORY STOCK'!BK88,'DETAIL SALES'!$AB$10:$AB$7501,"Full",'DETAIL SALES'!$C$10:$C$7501,"3")</f>
        <v>0</v>
      </c>
      <c r="BR88" s="149">
        <f>COUNTIFS('DETAIL SALES'!$Q$10:$Q$7501,'FILL RATE MANDATORY STOCK'!BK88,'DETAIL SALES'!$AB$10:$AB$7501,"No",'DETAIL SALES'!$C$10:$C$7501,"3")</f>
        <v>0</v>
      </c>
      <c r="BS88" s="149">
        <f>COUNTIFS('DETAIL SALES'!$Q$10:$Q$7501,'FILL RATE MANDATORY STOCK'!BK88,'DETAIL SALES'!$AB$10:$AB$7501,"Full",'DETAIL SALES'!$C$10:$C$7501,"4")</f>
        <v>0</v>
      </c>
      <c r="BT88" s="149">
        <f>COUNTIFS('DETAIL SALES'!$Q$10:$Q$7501,'FILL RATE MANDATORY STOCK'!BK88,'DETAIL SALES'!$AB$10:$AB$7501,"No",'DETAIL SALES'!$C$10:$C$7501,"4")</f>
        <v>0</v>
      </c>
      <c r="BU88" s="149">
        <f>COUNTIFS('DETAIL SALES'!$Q$10:$Q$7501,'FILL RATE MANDATORY STOCK'!BK88,'DETAIL SALES'!$AB$10:$AB$7501,"Full",'DETAIL SALES'!$C$10:$C$7501,"5")</f>
        <v>0</v>
      </c>
      <c r="BV88" s="149">
        <f>COUNTIFS('DETAIL SALES'!$Q$10:$Q$7501,'FILL RATE MANDATORY STOCK'!BK88,'DETAIL SALES'!$AB$10:$AB$7501,"No",'DETAIL SALES'!$C$10:$C$7501,"5")</f>
        <v>0</v>
      </c>
      <c r="BW88" s="149">
        <f>COUNTIFS('DETAIL SALES'!$Q$10:$Q$7501,'FILL RATE MANDATORY STOCK'!BK88,'DETAIL SALES'!$AB$10:$AB$7501,"Full",'DETAIL SALES'!$C$10:$C$7501,"6")</f>
        <v>0</v>
      </c>
      <c r="BX88" s="149">
        <f>COUNTIFS('DETAIL SALES'!$Q$10:$Q$7501,'FILL RATE MANDATORY STOCK'!BK88,'DETAIL SALES'!$AB$10:$AB$7501,"No",'DETAIL SALES'!$C$10:$C$7501,"6")</f>
        <v>0</v>
      </c>
      <c r="BY88" s="316">
        <f>COUNTIFS('DETAIL SALES'!$Q$10:$Q$7501,'FILL RATE MANDATORY STOCK'!BK88,'DETAIL SALES'!$AB$10:$AB$7501,"Full",'DETAIL SALES'!$C$10:$C$7501,"7")</f>
        <v>0</v>
      </c>
      <c r="BZ88" s="316">
        <f>COUNTIFS('DETAIL SALES'!$Q$10:$Q$7501,'FILL RATE MANDATORY STOCK'!BK88,'DETAIL SALES'!$AB$10:$AB$7501,"No",'DETAIL SALES'!$C$10:$C$7501,"7")</f>
        <v>0</v>
      </c>
      <c r="CA88" s="149">
        <f>COUNTIFS('DETAIL SALES'!$Q$10:$Q$7501,'FILL RATE MANDATORY STOCK'!BK88,'DETAIL SALES'!$AB$10:$AB$7501,"Full",'DETAIL SALES'!$C$10:$C$7501,"8")</f>
        <v>0</v>
      </c>
      <c r="CB88" s="149">
        <f>COUNTIFS('DETAIL SALES'!$Q$10:$Q$7501,'FILL RATE MANDATORY STOCK'!BK88,'DETAIL SALES'!$AB$10:$AB$7501,"No",'DETAIL SALES'!$C$10:$C$7501,"8")</f>
        <v>0</v>
      </c>
      <c r="CC88" s="149">
        <f>COUNTIFS('DETAIL SALES'!$Q$10:$Q$7501,'FILL RATE MANDATORY STOCK'!BK88,'DETAIL SALES'!$AB$10:$AB$7501,"Full",'DETAIL SALES'!$C$10:$C$7501,"9")</f>
        <v>0</v>
      </c>
      <c r="CD88" s="149">
        <f>COUNTIFS('DETAIL SALES'!$Q$10:$Q$7501,'FILL RATE MANDATORY STOCK'!BK88,'DETAIL SALES'!$AB$10:$AB$7501,"No",'DETAIL SALES'!$C$10:$C$7501,"9")</f>
        <v>0</v>
      </c>
      <c r="CE88" s="149">
        <f>COUNTIFS('DETAIL SALES'!$Q$10:$Q$7501,'FILL RATE MANDATORY STOCK'!BK88,'DETAIL SALES'!$AB$10:$AB$7501,"Full",'DETAIL SALES'!$C$10:$C$7501,"10")</f>
        <v>0</v>
      </c>
      <c r="CF88" s="149">
        <f>COUNTIFS('DETAIL SALES'!$Q$10:$Q$7501,'FILL RATE MANDATORY STOCK'!BK88,'DETAIL SALES'!$AB$10:$AB$7501,"No",'DETAIL SALES'!$C$10:$C$7501,"10")</f>
        <v>0</v>
      </c>
      <c r="CG88" s="149">
        <f>COUNTIFS('DETAIL SALES'!$Q$10:$Q$7501,'FILL RATE MANDATORY STOCK'!BK88,'DETAIL SALES'!$AB$10:$AB$7501,"Full",'DETAIL SALES'!$C$10:$C$7501,"11")</f>
        <v>0</v>
      </c>
      <c r="CH88" s="149">
        <f>COUNTIFS('DETAIL SALES'!$Q$10:$Q$7501,'FILL RATE MANDATORY STOCK'!BK88,'DETAIL SALES'!$AB$10:$AB$7501,"No",'DETAIL SALES'!$C$10:$C$7501,"11")</f>
        <v>0</v>
      </c>
      <c r="CI88" s="149">
        <f>COUNTIFS('DETAIL SALES'!$Q$10:$Q$7501,'FILL RATE MANDATORY STOCK'!BK88,'DETAIL SALES'!$AB$10:$AB$7501,"Full",'DETAIL SALES'!$C$10:$C$7501,"12")</f>
        <v>0</v>
      </c>
      <c r="CJ88" s="149">
        <f>COUNTIFS('DETAIL SALES'!$Q$10:$Q$7501,'FILL RATE MANDATORY STOCK'!BK88,'DETAIL SALES'!$AB$10:$AB$7501,"No",'DETAIL SALES'!$C$10:$C$7501,"12")</f>
        <v>0</v>
      </c>
      <c r="CK88" s="149">
        <f>COUNTIFS('DETAIL SALES'!$Q$10:$Q$7501,'FILL RATE MANDATORY STOCK'!BK88,'DETAIL SALES'!$AB$10:$AB$7501,"Full",'DETAIL SALES'!$C$10:$C$7501,"13")</f>
        <v>0</v>
      </c>
      <c r="CL88" s="149">
        <f>COUNTIFS('DETAIL SALES'!$Q$10:$Q$7501,'FILL RATE MANDATORY STOCK'!BK88,'DETAIL SALES'!$AB$10:$AB$7501,"No",'DETAIL SALES'!$C$10:$C$7501,"13")</f>
        <v>0</v>
      </c>
      <c r="CM88" s="316">
        <f>COUNTIFS('DETAIL SALES'!$Q$10:$Q$7501,'FILL RATE MANDATORY STOCK'!BK88,'DETAIL SALES'!$AB$10:$AB$7501,"Full",'DETAIL SALES'!$C$10:$C$7501,"14")</f>
        <v>0</v>
      </c>
      <c r="CN88" s="316">
        <f>COUNTIFS('DETAIL SALES'!$Q$10:$Q$7501,'FILL RATE MANDATORY STOCK'!BK88,'DETAIL SALES'!$AB$10:$AB$7501,"No",'DETAIL SALES'!$C$10:$C$7501,"14")</f>
        <v>0</v>
      </c>
      <c r="CO88" s="149">
        <f>COUNTIFS('DETAIL SALES'!$Q$10:$Q$7501,'FILL RATE MANDATORY STOCK'!BK88,'DETAIL SALES'!$AB$10:$AB$7501,"Full",'DETAIL SALES'!$C$10:$C$7501,"15")</f>
        <v>0</v>
      </c>
      <c r="CP88" s="149">
        <f>COUNTIFS('DETAIL SALES'!$Q$10:$Q$7501,'FILL RATE MANDATORY STOCK'!BK88,'DETAIL SALES'!$AB$10:$AB$7501,"No",'DETAIL SALES'!$C$10:$C$7501,"15")</f>
        <v>0</v>
      </c>
      <c r="CQ88" s="149">
        <f>COUNTIFS('DETAIL SALES'!$Q$10:$Q$7501,'FILL RATE MANDATORY STOCK'!BK88,'DETAIL SALES'!$AB$10:$AB$7501,"Full",'DETAIL SALES'!$C$10:$C$7501,"16")</f>
        <v>0</v>
      </c>
      <c r="CR88" s="149">
        <f>COUNTIFS('DETAIL SALES'!$Q$10:$Q$7501,'FILL RATE MANDATORY STOCK'!BK88,'DETAIL SALES'!$AB$10:$AB$7501,"No",'DETAIL SALES'!$C$10:$C$7501,"16")</f>
        <v>0</v>
      </c>
      <c r="CS88" s="149">
        <f>COUNTIFS('DETAIL SALES'!$Q$10:$Q$7501,'FILL RATE MANDATORY STOCK'!BK88,'DETAIL SALES'!$AB$10:$AB$7501,"Full",'DETAIL SALES'!$C$10:$C$7501,"17")</f>
        <v>0</v>
      </c>
      <c r="CT88" s="149">
        <f>COUNTIFS('DETAIL SALES'!$Q$10:$Q$7501,'FILL RATE MANDATORY STOCK'!BK88,'DETAIL SALES'!$AB$10:$AB$7501,"No",'DETAIL SALES'!$C$10:$C$7501,"17")</f>
        <v>0</v>
      </c>
      <c r="CU88" s="149">
        <f>COUNTIFS('DETAIL SALES'!$Q$10:$Q$7501,'FILL RATE MANDATORY STOCK'!BK88,'DETAIL SALES'!$AB$10:$AB$7501,"Full",'DETAIL SALES'!$C$10:$C$7501,"18")</f>
        <v>0</v>
      </c>
      <c r="CV88" s="149">
        <f>COUNTIFS('DETAIL SALES'!$Q$10:$Q$7501,'FILL RATE MANDATORY STOCK'!BK88,'DETAIL SALES'!$AB$10:$AB$7501,"No",'DETAIL SALES'!$C$10:$C$7501,"18")</f>
        <v>0</v>
      </c>
      <c r="CW88" s="149">
        <f>COUNTIFS('DETAIL SALES'!$Q$10:$Q$7501,'FILL RATE MANDATORY STOCK'!BK88,'DETAIL SALES'!$AB$10:$AB$7501,"Full",'DETAIL SALES'!$C$10:$C$7501,"19")</f>
        <v>0</v>
      </c>
      <c r="CX88" s="149">
        <f>COUNTIFS('DETAIL SALES'!$Q$10:$Q$7501,'FILL RATE MANDATORY STOCK'!BK88,'DETAIL SALES'!$AB$10:$AB$7501,"No",'DETAIL SALES'!$C$10:$C$7501,"19")</f>
        <v>0</v>
      </c>
      <c r="CY88" s="149">
        <f>COUNTIFS('DETAIL SALES'!$Q$10:$Q$7501,'FILL RATE MANDATORY STOCK'!BK88,'DETAIL SALES'!$AB$10:$AB$7501,"Full",'DETAIL SALES'!$C$10:$C$7501,"20")</f>
        <v>0</v>
      </c>
      <c r="CZ88" s="149">
        <f>COUNTIFS('DETAIL SALES'!$Q$10:$Q$7501,'FILL RATE MANDATORY STOCK'!BK88,'DETAIL SALES'!$AB$10:$AB$7501,"No",'DETAIL SALES'!$C$10:$C$7501,"20")</f>
        <v>0</v>
      </c>
      <c r="DA88" s="316">
        <f>COUNTIFS('DETAIL SALES'!$Q$10:$Q$7501,'FILL RATE MANDATORY STOCK'!BK88,'DETAIL SALES'!$AB$10:$AB$7501,"Full",'DETAIL SALES'!$C$10:$C$7501,"21")</f>
        <v>0</v>
      </c>
      <c r="DB88" s="316">
        <f>COUNTIFS('DETAIL SALES'!$Q$10:$Q$7501,'FILL RATE MANDATORY STOCK'!BK88,'DETAIL SALES'!$AB$10:$AB$7501,"No",'DETAIL SALES'!$C$10:$C$7501,"21")</f>
        <v>0</v>
      </c>
      <c r="DC88" s="149">
        <f>COUNTIFS('DETAIL SALES'!$Q$10:$Q$7501,'FILL RATE MANDATORY STOCK'!BK88,'DETAIL SALES'!$AB$10:$AB$7501,"Full",'DETAIL SALES'!$C$10:$C$7501,"22")</f>
        <v>0</v>
      </c>
      <c r="DD88" s="149">
        <f>COUNTIFS('DETAIL SALES'!$Q$10:$Q$7501,'FILL RATE MANDATORY STOCK'!BK88,'DETAIL SALES'!$AB$10:$AB$7501,"No",'DETAIL SALES'!$C$10:$C$7501,"22")</f>
        <v>0</v>
      </c>
      <c r="DE88" s="149">
        <f>COUNTIFS('DETAIL SALES'!$Q$10:$Q$7501,'FILL RATE MANDATORY STOCK'!BK88,'DETAIL SALES'!$AB$10:$AB$7501,"Full",'DETAIL SALES'!$C$10:$C$7501,"23")</f>
        <v>0</v>
      </c>
      <c r="DF88" s="149">
        <f>COUNTIFS('DETAIL SALES'!$Q$10:$Q$7501,'FILL RATE MANDATORY STOCK'!BK88,'DETAIL SALES'!$AB$10:$AB$7501,"No",'DETAIL SALES'!$C$10:$C$7501,"23")</f>
        <v>0</v>
      </c>
      <c r="DG88" s="149">
        <f>COUNTIFS('DETAIL SALES'!$Q$10:$Q$7501,'FILL RATE MANDATORY STOCK'!BK88,'DETAIL SALES'!$AB$10:$AB$7501,"Full",'DETAIL SALES'!$C$10:$C$7501,"24")</f>
        <v>0</v>
      </c>
      <c r="DH88" s="149">
        <f>COUNTIFS('DETAIL SALES'!$Q$10:$Q$7501,'FILL RATE MANDATORY STOCK'!BK88,'DETAIL SALES'!$AB$10:$AB$7501,"No",'DETAIL SALES'!$C$10:$C$7501,"24")</f>
        <v>0</v>
      </c>
      <c r="DI88" s="149">
        <f>COUNTIFS('DETAIL SALES'!$Q$10:$Q$7501,'FILL RATE MANDATORY STOCK'!BK88,'DETAIL SALES'!$AB$10:$AB$7501,"Full",'DETAIL SALES'!$C$10:$C$7501,"25")</f>
        <v>0</v>
      </c>
      <c r="DJ88" s="149">
        <f>COUNTIFS('DETAIL SALES'!$Q$10:$Q$7501,'FILL RATE MANDATORY STOCK'!BK88,'DETAIL SALES'!$AB$10:$AB$7501,"No",'DETAIL SALES'!$C$10:$C$7501,"25")</f>
        <v>0</v>
      </c>
      <c r="DK88" s="149">
        <f>COUNTIFS('DETAIL SALES'!$Q$10:$Q$7501,'FILL RATE MANDATORY STOCK'!BK88,'DETAIL SALES'!$AB$10:$AB$7501,"Full",'DETAIL SALES'!$C$10:$C$7501,"26")</f>
        <v>0</v>
      </c>
      <c r="DL88" s="149">
        <f>COUNTIFS('DETAIL SALES'!$Q$10:$Q$7501,'FILL RATE MANDATORY STOCK'!BK88,'DETAIL SALES'!$AB$10:$AB$7501,"No",'DETAIL SALES'!$C$10:$C$7501,"26")</f>
        <v>0</v>
      </c>
      <c r="DM88" s="149">
        <f>COUNTIFS('DETAIL SALES'!$Q$10:$Q$7501,'FILL RATE MANDATORY STOCK'!BK88,'DETAIL SALES'!$AB$10:$AB$7501,"Full",'DETAIL SALES'!$C$10:$C$7501,"27")</f>
        <v>0</v>
      </c>
      <c r="DN88" s="149">
        <f>COUNTIFS('DETAIL SALES'!$Q$10:$Q$7501,'FILL RATE MANDATORY STOCK'!BK88,'DETAIL SALES'!$AB$10:$AB$7501,"No",'DETAIL SALES'!$C$10:$C$7501,"27")</f>
        <v>0</v>
      </c>
      <c r="DO88" s="316">
        <f>COUNTIFS('DETAIL SALES'!$Q$10:$Q$7501,'FILL RATE MANDATORY STOCK'!BK88,'DETAIL SALES'!$AB$10:$AB$7501,"Full",'DETAIL SALES'!$C$10:$C$7501,"28")</f>
        <v>0</v>
      </c>
      <c r="DP88" s="316">
        <f>COUNTIFS('DETAIL SALES'!$Q$10:$Q$7501,'FILL RATE MANDATORY STOCK'!BK88,'DETAIL SALES'!$AB$10:$AB$7501,"No",'DETAIL SALES'!$C$10:$C$7501,"28")</f>
        <v>0</v>
      </c>
      <c r="DQ88" s="149">
        <f>COUNTIFS('DETAIL SALES'!$Q$10:$Q$7501,'FILL RATE MANDATORY STOCK'!BK88,'DETAIL SALES'!$AB$10:$AB$7501,"Full",'DETAIL SALES'!$C$10:$C$7501,"29")</f>
        <v>0</v>
      </c>
      <c r="DR88" s="149">
        <f>COUNTIFS('DETAIL SALES'!$Q$10:$Q$7501,'FILL RATE MANDATORY STOCK'!BK88,'DETAIL SALES'!$AB$10:$AB$7501,"No",'DETAIL SALES'!$C$10:$C$7501,"29")</f>
        <v>0</v>
      </c>
      <c r="DS88" s="149">
        <f>COUNTIFS('DETAIL SALES'!$Q$10:$Q$7501,'FILL RATE MANDATORY STOCK'!BK88,'DETAIL SALES'!$AB$10:$AB$7501,"Full",'DETAIL SALES'!$C$10:$C$7501,"30")</f>
        <v>0</v>
      </c>
      <c r="DT88" s="149">
        <f>COUNTIFS('DETAIL SALES'!$Q$10:$Q$7501,'FILL RATE MANDATORY STOCK'!BK88,'DETAIL SALES'!$AB$10:$AB$7501,"No",'DETAIL SALES'!$C$10:$C$7501,"30")</f>
        <v>0</v>
      </c>
      <c r="DU88" s="149">
        <f>COUNTIFS('DETAIL SALES'!$Q$10:$Q$7501,'FILL RATE MANDATORY STOCK'!\,'DETAIL SALES'!$AB$10:$AB$7501,"Full",'DETAIL SALES'!$C$10:$C$7501,"31")</f>
        <v>0</v>
      </c>
      <c r="DV88" s="153">
        <f>COUNTIFS('DETAIL SALES'!$Q$10:$Q$7501,'FILL RATE MANDATORY STOCK'!BK88,'DETAIL SALES'!$AB$10:$AB$7501,"No",'DETAIL SALES'!$C$10:$C$7501,"31")</f>
        <v>0</v>
      </c>
      <c r="DW88" s="271">
        <f t="shared" si="48"/>
        <v>0</v>
      </c>
      <c r="DX88" s="150">
        <f t="shared" si="48"/>
        <v>0</v>
      </c>
      <c r="DY88" s="150">
        <f t="shared" si="49"/>
        <v>0</v>
      </c>
      <c r="DZ88" s="272" t="e">
        <f t="shared" si="50"/>
        <v>#DIV/0!</v>
      </c>
    </row>
    <row r="89" spans="1:130" s="141" customFormat="1">
      <c r="A89" s="134">
        <v>80</v>
      </c>
      <c r="B89" s="286"/>
      <c r="C89" s="146">
        <f t="shared" si="36"/>
        <v>0</v>
      </c>
      <c r="D89" s="146">
        <f t="shared" si="37"/>
        <v>1</v>
      </c>
      <c r="E89" s="146">
        <f t="shared" si="38"/>
        <v>1900</v>
      </c>
      <c r="F89" s="287"/>
      <c r="G89" s="287"/>
      <c r="H89" s="287"/>
      <c r="I89" s="288"/>
      <c r="J89" s="287"/>
      <c r="K89" s="288"/>
      <c r="L89" s="134"/>
      <c r="M89" s="133"/>
      <c r="N89" s="288"/>
      <c r="O89" s="134"/>
      <c r="P89" s="166"/>
      <c r="Q89" s="289"/>
      <c r="R89" s="165"/>
      <c r="S89" s="290"/>
      <c r="T89" s="290"/>
      <c r="U89" s="290"/>
      <c r="V89" s="290"/>
      <c r="W89" s="166"/>
      <c r="X89" s="87"/>
      <c r="Y89" s="418">
        <f t="shared" si="39"/>
        <v>0</v>
      </c>
      <c r="Z89" s="291">
        <f t="shared" si="40"/>
        <v>0</v>
      </c>
      <c r="AA89" s="163"/>
      <c r="AB89" s="177" t="str">
        <f t="shared" si="41"/>
        <v/>
      </c>
      <c r="AC89" s="283" t="str">
        <f t="shared" si="42"/>
        <v/>
      </c>
      <c r="AD89" s="283" t="str">
        <f t="shared" si="43"/>
        <v/>
      </c>
      <c r="AE89" s="163"/>
      <c r="AF89" s="162"/>
      <c r="AP89" s="390">
        <v>10</v>
      </c>
      <c r="AQ89" s="386"/>
      <c r="AR89" s="386"/>
      <c r="AS89" s="386"/>
      <c r="AT89" s="386"/>
      <c r="AU89" s="386"/>
      <c r="AV89" s="386"/>
      <c r="AW89" s="386"/>
      <c r="BD89" s="784"/>
      <c r="BE89" s="100">
        <f t="shared" si="35"/>
        <v>73</v>
      </c>
      <c r="BF89" s="100" t="s">
        <v>366</v>
      </c>
      <c r="BG89" s="100" t="s">
        <v>314</v>
      </c>
      <c r="BH89" s="149" t="s">
        <v>52</v>
      </c>
      <c r="BI89" s="169" t="e">
        <f>VLOOKUP(BH89,#REF!,8,FALSE)</f>
        <v>#REF!</v>
      </c>
      <c r="BJ89" s="224">
        <v>60000</v>
      </c>
      <c r="BK89" s="153">
        <v>6</v>
      </c>
      <c r="BL89" s="153">
        <v>0</v>
      </c>
      <c r="BM89" s="594">
        <f>COUNTIFS('DETAIL SALES'!$Q$10:$Q$7501,'FILL RATE MANDATORY STOCK'!BK89,'DETAIL SALES'!$AB$10:$AB$7501,"Full",'DETAIL SALES'!$C$10:$C$7501,"1")</f>
        <v>0</v>
      </c>
      <c r="BN89" s="149">
        <f>COUNTIFS('DETAIL SALES'!$Q$10:$Q$7501,'FILL RATE MANDATORY STOCK'!BK89,'DETAIL SALES'!$AB$10:$AB$7501,"No",'DETAIL SALES'!$C$10:$C$7501,"1")</f>
        <v>0</v>
      </c>
      <c r="BO89" s="149">
        <f>COUNTIFS('DETAIL SALES'!$Q$10:$Q$7501,'FILL RATE MANDATORY STOCK'!BK89,'DETAIL SALES'!$AB$10:$AB$7501,"Full",'DETAIL SALES'!$C$10:$C$7501,"2")</f>
        <v>0</v>
      </c>
      <c r="BP89" s="149">
        <f>COUNTIFS('DETAIL SALES'!$Q$10:$Q$7501,'FILL RATE MANDATORY STOCK'!BK89,'DETAIL SALES'!$AB$10:$AB$7501,"No",'DETAIL SALES'!$C$10:$C$7501,"2")</f>
        <v>0</v>
      </c>
      <c r="BQ89" s="149">
        <f>COUNTIFS('DETAIL SALES'!$Q$10:$Q$7501,'FILL RATE MANDATORY STOCK'!BK89,'DETAIL SALES'!$AB$10:$AB$7501,"Full",'DETAIL SALES'!$C$10:$C$7501,"3")</f>
        <v>0</v>
      </c>
      <c r="BR89" s="149">
        <f>COUNTIFS('DETAIL SALES'!$Q$10:$Q$7501,'FILL RATE MANDATORY STOCK'!BK89,'DETAIL SALES'!$AB$10:$AB$7501,"No",'DETAIL SALES'!$C$10:$C$7501,"3")</f>
        <v>0</v>
      </c>
      <c r="BS89" s="149">
        <f>COUNTIFS('DETAIL SALES'!$Q$10:$Q$7501,'FILL RATE MANDATORY STOCK'!BK89,'DETAIL SALES'!$AB$10:$AB$7501,"Full",'DETAIL SALES'!$C$10:$C$7501,"4")</f>
        <v>0</v>
      </c>
      <c r="BT89" s="149">
        <f>COUNTIFS('DETAIL SALES'!$Q$10:$Q$7501,'FILL RATE MANDATORY STOCK'!BK89,'DETAIL SALES'!$AB$10:$AB$7501,"No",'DETAIL SALES'!$C$10:$C$7501,"4")</f>
        <v>0</v>
      </c>
      <c r="BU89" s="149">
        <f>COUNTIFS('DETAIL SALES'!$Q$10:$Q$7501,'FILL RATE MANDATORY STOCK'!BK89,'DETAIL SALES'!$AB$10:$AB$7501,"Full",'DETAIL SALES'!$C$10:$C$7501,"5")</f>
        <v>0</v>
      </c>
      <c r="BV89" s="149">
        <f>COUNTIFS('DETAIL SALES'!$Q$10:$Q$7501,'FILL RATE MANDATORY STOCK'!BK89,'DETAIL SALES'!$AB$10:$AB$7501,"No",'DETAIL SALES'!$C$10:$C$7501,"5")</f>
        <v>0</v>
      </c>
      <c r="BW89" s="149">
        <f>COUNTIFS('DETAIL SALES'!$Q$10:$Q$7501,'FILL RATE MANDATORY STOCK'!BK89,'DETAIL SALES'!$AB$10:$AB$7501,"Full",'DETAIL SALES'!$C$10:$C$7501,"6")</f>
        <v>0</v>
      </c>
      <c r="BX89" s="149">
        <f>COUNTIFS('DETAIL SALES'!$Q$10:$Q$7501,'FILL RATE MANDATORY STOCK'!BK89,'DETAIL SALES'!$AB$10:$AB$7501,"No",'DETAIL SALES'!$C$10:$C$7501,"6")</f>
        <v>0</v>
      </c>
      <c r="BY89" s="316">
        <f>COUNTIFS('DETAIL SALES'!$Q$10:$Q$7501,'FILL RATE MANDATORY STOCK'!BK89,'DETAIL SALES'!$AB$10:$AB$7501,"Full",'DETAIL SALES'!$C$10:$C$7501,"7")</f>
        <v>0</v>
      </c>
      <c r="BZ89" s="316">
        <f>COUNTIFS('DETAIL SALES'!$Q$10:$Q$7501,'FILL RATE MANDATORY STOCK'!BK89,'DETAIL SALES'!$AB$10:$AB$7501,"No",'DETAIL SALES'!$C$10:$C$7501,"7")</f>
        <v>0</v>
      </c>
      <c r="CA89" s="149">
        <f>COUNTIFS('DETAIL SALES'!$Q$10:$Q$7501,'FILL RATE MANDATORY STOCK'!BK89,'DETAIL SALES'!$AB$10:$AB$7501,"Full",'DETAIL SALES'!$C$10:$C$7501,"8")</f>
        <v>0</v>
      </c>
      <c r="CB89" s="149">
        <f>COUNTIFS('DETAIL SALES'!$Q$10:$Q$7501,'FILL RATE MANDATORY STOCK'!BK89,'DETAIL SALES'!$AB$10:$AB$7501,"No",'DETAIL SALES'!$C$10:$C$7501,"8")</f>
        <v>0</v>
      </c>
      <c r="CC89" s="149">
        <f>COUNTIFS('DETAIL SALES'!$Q$10:$Q$7501,'FILL RATE MANDATORY STOCK'!BK89,'DETAIL SALES'!$AB$10:$AB$7501,"Full",'DETAIL SALES'!$C$10:$C$7501,"9")</f>
        <v>0</v>
      </c>
      <c r="CD89" s="149">
        <f>COUNTIFS('DETAIL SALES'!$Q$10:$Q$7501,'FILL RATE MANDATORY STOCK'!BK89,'DETAIL SALES'!$AB$10:$AB$7501,"No",'DETAIL SALES'!$C$10:$C$7501,"9")</f>
        <v>0</v>
      </c>
      <c r="CE89" s="149">
        <f>COUNTIFS('DETAIL SALES'!$Q$10:$Q$7501,'FILL RATE MANDATORY STOCK'!BK89,'DETAIL SALES'!$AB$10:$AB$7501,"Full",'DETAIL SALES'!$C$10:$C$7501,"10")</f>
        <v>0</v>
      </c>
      <c r="CF89" s="149">
        <f>COUNTIFS('DETAIL SALES'!$Q$10:$Q$7501,'FILL RATE MANDATORY STOCK'!BK89,'DETAIL SALES'!$AB$10:$AB$7501,"No",'DETAIL SALES'!$C$10:$C$7501,"10")</f>
        <v>0</v>
      </c>
      <c r="CG89" s="149">
        <f>COUNTIFS('DETAIL SALES'!$Q$10:$Q$7501,'FILL RATE MANDATORY STOCK'!BK89,'DETAIL SALES'!$AB$10:$AB$7501,"Full",'DETAIL SALES'!$C$10:$C$7501,"11")</f>
        <v>0</v>
      </c>
      <c r="CH89" s="149">
        <f>COUNTIFS('DETAIL SALES'!$Q$10:$Q$7501,'FILL RATE MANDATORY STOCK'!BK89,'DETAIL SALES'!$AB$10:$AB$7501,"No",'DETAIL SALES'!$C$10:$C$7501,"11")</f>
        <v>0</v>
      </c>
      <c r="CI89" s="149">
        <f>COUNTIFS('DETAIL SALES'!$Q$10:$Q$7501,'FILL RATE MANDATORY STOCK'!BK89,'DETAIL SALES'!$AB$10:$AB$7501,"Full",'DETAIL SALES'!$C$10:$C$7501,"12")</f>
        <v>0</v>
      </c>
      <c r="CJ89" s="149">
        <f>COUNTIFS('DETAIL SALES'!$Q$10:$Q$7501,'FILL RATE MANDATORY STOCK'!BK89,'DETAIL SALES'!$AB$10:$AB$7501,"No",'DETAIL SALES'!$C$10:$C$7501,"12")</f>
        <v>0</v>
      </c>
      <c r="CK89" s="149">
        <f>COUNTIFS('DETAIL SALES'!$Q$10:$Q$7501,'FILL RATE MANDATORY STOCK'!BK89,'DETAIL SALES'!$AB$10:$AB$7501,"Full",'DETAIL SALES'!$C$10:$C$7501,"13")</f>
        <v>0</v>
      </c>
      <c r="CL89" s="149">
        <f>COUNTIFS('DETAIL SALES'!$Q$10:$Q$7501,'FILL RATE MANDATORY STOCK'!BK89,'DETAIL SALES'!$AB$10:$AB$7501,"No",'DETAIL SALES'!$C$10:$C$7501,"13")</f>
        <v>0</v>
      </c>
      <c r="CM89" s="316">
        <f>COUNTIFS('DETAIL SALES'!$Q$10:$Q$7501,'FILL RATE MANDATORY STOCK'!BK89,'DETAIL SALES'!$AB$10:$AB$7501,"Full",'DETAIL SALES'!$C$10:$C$7501,"14")</f>
        <v>0</v>
      </c>
      <c r="CN89" s="316">
        <f>COUNTIFS('DETAIL SALES'!$Q$10:$Q$7501,'FILL RATE MANDATORY STOCK'!BK89,'DETAIL SALES'!$AB$10:$AB$7501,"No",'DETAIL SALES'!$C$10:$C$7501,"14")</f>
        <v>0</v>
      </c>
      <c r="CO89" s="149">
        <f>COUNTIFS('DETAIL SALES'!$Q$10:$Q$7501,'FILL RATE MANDATORY STOCK'!BK89,'DETAIL SALES'!$AB$10:$AB$7501,"Full",'DETAIL SALES'!$C$10:$C$7501,"15")</f>
        <v>0</v>
      </c>
      <c r="CP89" s="149">
        <f>COUNTIFS('DETAIL SALES'!$Q$10:$Q$7501,'FILL RATE MANDATORY STOCK'!BK89,'DETAIL SALES'!$AB$10:$AB$7501,"No",'DETAIL SALES'!$C$10:$C$7501,"15")</f>
        <v>0</v>
      </c>
      <c r="CQ89" s="149">
        <f>COUNTIFS('DETAIL SALES'!$Q$10:$Q$7501,'FILL RATE MANDATORY STOCK'!BK89,'DETAIL SALES'!$AB$10:$AB$7501,"Full",'DETAIL SALES'!$C$10:$C$7501,"16")</f>
        <v>0</v>
      </c>
      <c r="CR89" s="149">
        <f>COUNTIFS('DETAIL SALES'!$Q$10:$Q$7501,'FILL RATE MANDATORY STOCK'!BK89,'DETAIL SALES'!$AB$10:$AB$7501,"No",'DETAIL SALES'!$C$10:$C$7501,"16")</f>
        <v>0</v>
      </c>
      <c r="CS89" s="149">
        <f>COUNTIFS('DETAIL SALES'!$Q$10:$Q$7501,'FILL RATE MANDATORY STOCK'!BK89,'DETAIL SALES'!$AB$10:$AB$7501,"Full",'DETAIL SALES'!$C$10:$C$7501,"17")</f>
        <v>0</v>
      </c>
      <c r="CT89" s="149">
        <f>COUNTIFS('DETAIL SALES'!$Q$10:$Q$7501,'FILL RATE MANDATORY STOCK'!BK89,'DETAIL SALES'!$AB$10:$AB$7501,"No",'DETAIL SALES'!$C$10:$C$7501,"17")</f>
        <v>0</v>
      </c>
      <c r="CU89" s="149">
        <f>COUNTIFS('DETAIL SALES'!$Q$10:$Q$7501,'FILL RATE MANDATORY STOCK'!BK89,'DETAIL SALES'!$AB$10:$AB$7501,"Full",'DETAIL SALES'!$C$10:$C$7501,"18")</f>
        <v>0</v>
      </c>
      <c r="CV89" s="149">
        <f>COUNTIFS('DETAIL SALES'!$Q$10:$Q$7501,'FILL RATE MANDATORY STOCK'!BK89,'DETAIL SALES'!$AB$10:$AB$7501,"No",'DETAIL SALES'!$C$10:$C$7501,"18")</f>
        <v>0</v>
      </c>
      <c r="CW89" s="149">
        <f>COUNTIFS('DETAIL SALES'!$Q$10:$Q$7501,'FILL RATE MANDATORY STOCK'!BK89,'DETAIL SALES'!$AB$10:$AB$7501,"Full",'DETAIL SALES'!$C$10:$C$7501,"19")</f>
        <v>0</v>
      </c>
      <c r="CX89" s="149">
        <f>COUNTIFS('DETAIL SALES'!$Q$10:$Q$7501,'FILL RATE MANDATORY STOCK'!BK89,'DETAIL SALES'!$AB$10:$AB$7501,"No",'DETAIL SALES'!$C$10:$C$7501,"19")</f>
        <v>0</v>
      </c>
      <c r="CY89" s="149">
        <f>COUNTIFS('DETAIL SALES'!$Q$10:$Q$7501,'FILL RATE MANDATORY STOCK'!BK89,'DETAIL SALES'!$AB$10:$AB$7501,"Full",'DETAIL SALES'!$C$10:$C$7501,"20")</f>
        <v>0</v>
      </c>
      <c r="CZ89" s="149">
        <f>COUNTIFS('DETAIL SALES'!$Q$10:$Q$7501,'FILL RATE MANDATORY STOCK'!BK89,'DETAIL SALES'!$AB$10:$AB$7501,"No",'DETAIL SALES'!$C$10:$C$7501,"20")</f>
        <v>0</v>
      </c>
      <c r="DA89" s="316">
        <f>COUNTIFS('DETAIL SALES'!$Q$10:$Q$7501,'FILL RATE MANDATORY STOCK'!BK89,'DETAIL SALES'!$AB$10:$AB$7501,"Full",'DETAIL SALES'!$C$10:$C$7501,"21")</f>
        <v>0</v>
      </c>
      <c r="DB89" s="316">
        <f>COUNTIFS('DETAIL SALES'!$Q$10:$Q$7501,'FILL RATE MANDATORY STOCK'!BK89,'DETAIL SALES'!$AB$10:$AB$7501,"No",'DETAIL SALES'!$C$10:$C$7501,"21")</f>
        <v>0</v>
      </c>
      <c r="DC89" s="149">
        <f>COUNTIFS('DETAIL SALES'!$Q$10:$Q$7501,'FILL RATE MANDATORY STOCK'!BK89,'DETAIL SALES'!$AB$10:$AB$7501,"Full",'DETAIL SALES'!$C$10:$C$7501,"22")</f>
        <v>0</v>
      </c>
      <c r="DD89" s="149">
        <f>COUNTIFS('DETAIL SALES'!$Q$10:$Q$7501,'FILL RATE MANDATORY STOCK'!BK89,'DETAIL SALES'!$AB$10:$AB$7501,"No",'DETAIL SALES'!$C$10:$C$7501,"22")</f>
        <v>0</v>
      </c>
      <c r="DE89" s="149">
        <f>COUNTIFS('DETAIL SALES'!$Q$10:$Q$7501,'FILL RATE MANDATORY STOCK'!BK89,'DETAIL SALES'!$AB$10:$AB$7501,"Full",'DETAIL SALES'!$C$10:$C$7501,"23")</f>
        <v>0</v>
      </c>
      <c r="DF89" s="149">
        <f>COUNTIFS('DETAIL SALES'!$Q$10:$Q$7501,'FILL RATE MANDATORY STOCK'!BK89,'DETAIL SALES'!$AB$10:$AB$7501,"No",'DETAIL SALES'!$C$10:$C$7501,"23")</f>
        <v>0</v>
      </c>
      <c r="DG89" s="149">
        <f>COUNTIFS('DETAIL SALES'!$Q$10:$Q$7501,'FILL RATE MANDATORY STOCK'!BK89,'DETAIL SALES'!$AB$10:$AB$7501,"Full",'DETAIL SALES'!$C$10:$C$7501,"24")</f>
        <v>0</v>
      </c>
      <c r="DH89" s="149">
        <f>COUNTIFS('DETAIL SALES'!$Q$10:$Q$7501,'FILL RATE MANDATORY STOCK'!BK89,'DETAIL SALES'!$AB$10:$AB$7501,"No",'DETAIL SALES'!$C$10:$C$7501,"24")</f>
        <v>0</v>
      </c>
      <c r="DI89" s="149">
        <f>COUNTIFS('DETAIL SALES'!$Q$10:$Q$7501,'FILL RATE MANDATORY STOCK'!BK89,'DETAIL SALES'!$AB$10:$AB$7501,"Full",'DETAIL SALES'!$C$10:$C$7501,"25")</f>
        <v>0</v>
      </c>
      <c r="DJ89" s="149">
        <f>COUNTIFS('DETAIL SALES'!$Q$10:$Q$7501,'FILL RATE MANDATORY STOCK'!BK89,'DETAIL SALES'!$AB$10:$AB$7501,"No",'DETAIL SALES'!$C$10:$C$7501,"25")</f>
        <v>0</v>
      </c>
      <c r="DK89" s="149">
        <f>COUNTIFS('DETAIL SALES'!$Q$10:$Q$7501,'FILL RATE MANDATORY STOCK'!BK89,'DETAIL SALES'!$AB$10:$AB$7501,"Full",'DETAIL SALES'!$C$10:$C$7501,"26")</f>
        <v>0</v>
      </c>
      <c r="DL89" s="149">
        <f>COUNTIFS('DETAIL SALES'!$Q$10:$Q$7501,'FILL RATE MANDATORY STOCK'!BK89,'DETAIL SALES'!$AB$10:$AB$7501,"No",'DETAIL SALES'!$C$10:$C$7501,"26")</f>
        <v>0</v>
      </c>
      <c r="DM89" s="149">
        <f>COUNTIFS('DETAIL SALES'!$Q$10:$Q$7501,'FILL RATE MANDATORY STOCK'!BK89,'DETAIL SALES'!$AB$10:$AB$7501,"Full",'DETAIL SALES'!$C$10:$C$7501,"27")</f>
        <v>0</v>
      </c>
      <c r="DN89" s="149">
        <f>COUNTIFS('DETAIL SALES'!$Q$10:$Q$7501,'FILL RATE MANDATORY STOCK'!BK89,'DETAIL SALES'!$AB$10:$AB$7501,"No",'DETAIL SALES'!$C$10:$C$7501,"27")</f>
        <v>0</v>
      </c>
      <c r="DO89" s="316">
        <f>COUNTIFS('DETAIL SALES'!$Q$10:$Q$7501,'FILL RATE MANDATORY STOCK'!BK89,'DETAIL SALES'!$AB$10:$AB$7501,"Full",'DETAIL SALES'!$C$10:$C$7501,"28")</f>
        <v>0</v>
      </c>
      <c r="DP89" s="316">
        <f>COUNTIFS('DETAIL SALES'!$Q$10:$Q$7501,'FILL RATE MANDATORY STOCK'!BK89,'DETAIL SALES'!$AB$10:$AB$7501,"No",'DETAIL SALES'!$C$10:$C$7501,"28")</f>
        <v>0</v>
      </c>
      <c r="DQ89" s="149">
        <f>COUNTIFS('DETAIL SALES'!$Q$10:$Q$7501,'FILL RATE MANDATORY STOCK'!BK89,'DETAIL SALES'!$AB$10:$AB$7501,"Full",'DETAIL SALES'!$C$10:$C$7501,"29")</f>
        <v>0</v>
      </c>
      <c r="DR89" s="149">
        <f>COUNTIFS('DETAIL SALES'!$Q$10:$Q$7501,'FILL RATE MANDATORY STOCK'!BK89,'DETAIL SALES'!$AB$10:$AB$7501,"No",'DETAIL SALES'!$C$10:$C$7501,"29")</f>
        <v>0</v>
      </c>
      <c r="DS89" s="149">
        <f>COUNTIFS('DETAIL SALES'!$Q$10:$Q$7501,'FILL RATE MANDATORY STOCK'!BK89,'DETAIL SALES'!$AB$10:$AB$7501,"Full",'DETAIL SALES'!$C$10:$C$7501,"30")</f>
        <v>0</v>
      </c>
      <c r="DT89" s="149">
        <f>COUNTIFS('DETAIL SALES'!$Q$10:$Q$7501,'FILL RATE MANDATORY STOCK'!BK89,'DETAIL SALES'!$AB$10:$AB$7501,"No",'DETAIL SALES'!$C$10:$C$7501,"30")</f>
        <v>0</v>
      </c>
      <c r="DU89" s="149">
        <f>COUNTIFS('DETAIL SALES'!$Q$10:$Q$7501,'FILL RATE MANDATORY STOCK'!\,'DETAIL SALES'!$AB$10:$AB$7501,"Full",'DETAIL SALES'!$C$10:$C$7501,"31")</f>
        <v>0</v>
      </c>
      <c r="DV89" s="153">
        <f>COUNTIFS('DETAIL SALES'!$Q$10:$Q$7501,'FILL RATE MANDATORY STOCK'!BK89,'DETAIL SALES'!$AB$10:$AB$7501,"No",'DETAIL SALES'!$C$10:$C$7501,"31")</f>
        <v>0</v>
      </c>
      <c r="DW89" s="271">
        <f t="shared" si="48"/>
        <v>0</v>
      </c>
      <c r="DX89" s="150">
        <f t="shared" si="48"/>
        <v>0</v>
      </c>
      <c r="DY89" s="150">
        <f t="shared" si="49"/>
        <v>0</v>
      </c>
      <c r="DZ89" s="272" t="e">
        <f t="shared" si="50"/>
        <v>#DIV/0!</v>
      </c>
    </row>
    <row r="90" spans="1:130" s="141" customFormat="1">
      <c r="A90" s="134">
        <v>81</v>
      </c>
      <c r="B90" s="286"/>
      <c r="C90" s="146">
        <f t="shared" si="36"/>
        <v>0</v>
      </c>
      <c r="D90" s="146">
        <f t="shared" si="37"/>
        <v>1</v>
      </c>
      <c r="E90" s="146">
        <f t="shared" si="38"/>
        <v>1900</v>
      </c>
      <c r="F90" s="287"/>
      <c r="G90" s="287"/>
      <c r="H90" s="287"/>
      <c r="I90" s="288"/>
      <c r="J90" s="287"/>
      <c r="K90" s="288"/>
      <c r="L90" s="134"/>
      <c r="M90" s="133"/>
      <c r="N90" s="288"/>
      <c r="O90" s="134"/>
      <c r="P90" s="166"/>
      <c r="Q90" s="289"/>
      <c r="R90" s="165"/>
      <c r="S90" s="290"/>
      <c r="T90" s="290"/>
      <c r="U90" s="290"/>
      <c r="V90" s="290"/>
      <c r="W90" s="166"/>
      <c r="X90" s="87"/>
      <c r="Y90" s="418">
        <f t="shared" si="39"/>
        <v>0</v>
      </c>
      <c r="Z90" s="291">
        <f t="shared" si="40"/>
        <v>0</v>
      </c>
      <c r="AA90" s="163"/>
      <c r="AB90" s="177" t="str">
        <f t="shared" si="41"/>
        <v/>
      </c>
      <c r="AC90" s="283" t="str">
        <f t="shared" si="42"/>
        <v/>
      </c>
      <c r="AD90" s="283" t="str">
        <f t="shared" si="43"/>
        <v/>
      </c>
      <c r="AE90" s="163"/>
      <c r="AF90" s="162"/>
      <c r="AP90" s="581"/>
      <c r="AQ90" s="386" t="s">
        <v>18</v>
      </c>
      <c r="AR90" s="386">
        <f>SUM(AR80:AR89)</f>
        <v>0</v>
      </c>
      <c r="AS90" s="386">
        <f t="shared" ref="AS90" si="51">SUM(AS80:AS89)</f>
        <v>0</v>
      </c>
      <c r="AT90" s="386">
        <f t="shared" ref="AT90" si="52">SUM(AT80:AT89)</f>
        <v>0</v>
      </c>
      <c r="AU90" s="386">
        <f t="shared" ref="AU90" si="53">SUM(AU80:AU89)</f>
        <v>0</v>
      </c>
      <c r="AV90" s="386">
        <f t="shared" ref="AV90" si="54">SUM(AV80:AV89)</f>
        <v>0</v>
      </c>
      <c r="AW90" s="386"/>
      <c r="BD90" s="784"/>
      <c r="BE90" s="100">
        <f t="shared" si="35"/>
        <v>74</v>
      </c>
      <c r="BF90" s="100" t="s">
        <v>367</v>
      </c>
      <c r="BG90" s="100" t="s">
        <v>313</v>
      </c>
      <c r="BH90" s="149" t="s">
        <v>51</v>
      </c>
      <c r="BI90" s="169" t="e">
        <f>VLOOKUP(BH90,#REF!,8,FALSE)</f>
        <v>#REF!</v>
      </c>
      <c r="BJ90" s="224">
        <v>60000</v>
      </c>
      <c r="BK90" s="153">
        <v>2</v>
      </c>
      <c r="BL90" s="153">
        <v>0</v>
      </c>
      <c r="BM90" s="594">
        <f>COUNTIFS('DETAIL SALES'!$Q$10:$Q$7501,'FILL RATE MANDATORY STOCK'!BK90,'DETAIL SALES'!$AB$10:$AB$7501,"Full",'DETAIL SALES'!$C$10:$C$7501,"1")</f>
        <v>0</v>
      </c>
      <c r="BN90" s="149">
        <f>COUNTIFS('DETAIL SALES'!$Q$10:$Q$7501,'FILL RATE MANDATORY STOCK'!BK90,'DETAIL SALES'!$AB$10:$AB$7501,"No",'DETAIL SALES'!$C$10:$C$7501,"1")</f>
        <v>0</v>
      </c>
      <c r="BO90" s="149">
        <f>COUNTIFS('DETAIL SALES'!$Q$10:$Q$7501,'FILL RATE MANDATORY STOCK'!BK90,'DETAIL SALES'!$AB$10:$AB$7501,"Full",'DETAIL SALES'!$C$10:$C$7501,"2")</f>
        <v>0</v>
      </c>
      <c r="BP90" s="149">
        <f>COUNTIFS('DETAIL SALES'!$Q$10:$Q$7501,'FILL RATE MANDATORY STOCK'!BK90,'DETAIL SALES'!$AB$10:$AB$7501,"No",'DETAIL SALES'!$C$10:$C$7501,"2")</f>
        <v>0</v>
      </c>
      <c r="BQ90" s="149">
        <f>COUNTIFS('DETAIL SALES'!$Q$10:$Q$7501,'FILL RATE MANDATORY STOCK'!BK90,'DETAIL SALES'!$AB$10:$AB$7501,"Full",'DETAIL SALES'!$C$10:$C$7501,"3")</f>
        <v>0</v>
      </c>
      <c r="BR90" s="149">
        <f>COUNTIFS('DETAIL SALES'!$Q$10:$Q$7501,'FILL RATE MANDATORY STOCK'!BK90,'DETAIL SALES'!$AB$10:$AB$7501,"No",'DETAIL SALES'!$C$10:$C$7501,"3")</f>
        <v>0</v>
      </c>
      <c r="BS90" s="149">
        <f>COUNTIFS('DETAIL SALES'!$Q$10:$Q$7501,'FILL RATE MANDATORY STOCK'!BK90,'DETAIL SALES'!$AB$10:$AB$7501,"Full",'DETAIL SALES'!$C$10:$C$7501,"4")</f>
        <v>0</v>
      </c>
      <c r="BT90" s="149">
        <f>COUNTIFS('DETAIL SALES'!$Q$10:$Q$7501,'FILL RATE MANDATORY STOCK'!BK90,'DETAIL SALES'!$AB$10:$AB$7501,"No",'DETAIL SALES'!$C$10:$C$7501,"4")</f>
        <v>0</v>
      </c>
      <c r="BU90" s="149">
        <f>COUNTIFS('DETAIL SALES'!$Q$10:$Q$7501,'FILL RATE MANDATORY STOCK'!BK90,'DETAIL SALES'!$AB$10:$AB$7501,"Full",'DETAIL SALES'!$C$10:$C$7501,"5")</f>
        <v>0</v>
      </c>
      <c r="BV90" s="149">
        <f>COUNTIFS('DETAIL SALES'!$Q$10:$Q$7501,'FILL RATE MANDATORY STOCK'!BK90,'DETAIL SALES'!$AB$10:$AB$7501,"No",'DETAIL SALES'!$C$10:$C$7501,"5")</f>
        <v>0</v>
      </c>
      <c r="BW90" s="149">
        <f>COUNTIFS('DETAIL SALES'!$Q$10:$Q$7501,'FILL RATE MANDATORY STOCK'!BK90,'DETAIL SALES'!$AB$10:$AB$7501,"Full",'DETAIL SALES'!$C$10:$C$7501,"6")</f>
        <v>0</v>
      </c>
      <c r="BX90" s="149">
        <f>COUNTIFS('DETAIL SALES'!$Q$10:$Q$7501,'FILL RATE MANDATORY STOCK'!BK90,'DETAIL SALES'!$AB$10:$AB$7501,"No",'DETAIL SALES'!$C$10:$C$7501,"6")</f>
        <v>0</v>
      </c>
      <c r="BY90" s="316">
        <f>COUNTIFS('DETAIL SALES'!$Q$10:$Q$7501,'FILL RATE MANDATORY STOCK'!BK90,'DETAIL SALES'!$AB$10:$AB$7501,"Full",'DETAIL SALES'!$C$10:$C$7501,"7")</f>
        <v>0</v>
      </c>
      <c r="BZ90" s="316">
        <f>COUNTIFS('DETAIL SALES'!$Q$10:$Q$7501,'FILL RATE MANDATORY STOCK'!BK90,'DETAIL SALES'!$AB$10:$AB$7501,"No",'DETAIL SALES'!$C$10:$C$7501,"7")</f>
        <v>0</v>
      </c>
      <c r="CA90" s="149">
        <f>COUNTIFS('DETAIL SALES'!$Q$10:$Q$7501,'FILL RATE MANDATORY STOCK'!BK90,'DETAIL SALES'!$AB$10:$AB$7501,"Full",'DETAIL SALES'!$C$10:$C$7501,"8")</f>
        <v>0</v>
      </c>
      <c r="CB90" s="149">
        <f>COUNTIFS('DETAIL SALES'!$Q$10:$Q$7501,'FILL RATE MANDATORY STOCK'!BK90,'DETAIL SALES'!$AB$10:$AB$7501,"No",'DETAIL SALES'!$C$10:$C$7501,"8")</f>
        <v>0</v>
      </c>
      <c r="CC90" s="149">
        <f>COUNTIFS('DETAIL SALES'!$Q$10:$Q$7501,'FILL RATE MANDATORY STOCK'!BK90,'DETAIL SALES'!$AB$10:$AB$7501,"Full",'DETAIL SALES'!$C$10:$C$7501,"9")</f>
        <v>0</v>
      </c>
      <c r="CD90" s="149">
        <f>COUNTIFS('DETAIL SALES'!$Q$10:$Q$7501,'FILL RATE MANDATORY STOCK'!BK90,'DETAIL SALES'!$AB$10:$AB$7501,"No",'DETAIL SALES'!$C$10:$C$7501,"9")</f>
        <v>0</v>
      </c>
      <c r="CE90" s="149">
        <f>COUNTIFS('DETAIL SALES'!$Q$10:$Q$7501,'FILL RATE MANDATORY STOCK'!BK90,'DETAIL SALES'!$AB$10:$AB$7501,"Full",'DETAIL SALES'!$C$10:$C$7501,"10")</f>
        <v>0</v>
      </c>
      <c r="CF90" s="149">
        <f>COUNTIFS('DETAIL SALES'!$Q$10:$Q$7501,'FILL RATE MANDATORY STOCK'!BK90,'DETAIL SALES'!$AB$10:$AB$7501,"No",'DETAIL SALES'!$C$10:$C$7501,"10")</f>
        <v>0</v>
      </c>
      <c r="CG90" s="149">
        <f>COUNTIFS('DETAIL SALES'!$Q$10:$Q$7501,'FILL RATE MANDATORY STOCK'!BK90,'DETAIL SALES'!$AB$10:$AB$7501,"Full",'DETAIL SALES'!$C$10:$C$7501,"11")</f>
        <v>0</v>
      </c>
      <c r="CH90" s="149">
        <f>COUNTIFS('DETAIL SALES'!$Q$10:$Q$7501,'FILL RATE MANDATORY STOCK'!BK90,'DETAIL SALES'!$AB$10:$AB$7501,"No",'DETAIL SALES'!$C$10:$C$7501,"11")</f>
        <v>0</v>
      </c>
      <c r="CI90" s="149">
        <f>COUNTIFS('DETAIL SALES'!$Q$10:$Q$7501,'FILL RATE MANDATORY STOCK'!BK90,'DETAIL SALES'!$AB$10:$AB$7501,"Full",'DETAIL SALES'!$C$10:$C$7501,"12")</f>
        <v>0</v>
      </c>
      <c r="CJ90" s="149">
        <f>COUNTIFS('DETAIL SALES'!$Q$10:$Q$7501,'FILL RATE MANDATORY STOCK'!BK90,'DETAIL SALES'!$AB$10:$AB$7501,"No",'DETAIL SALES'!$C$10:$C$7501,"12")</f>
        <v>0</v>
      </c>
      <c r="CK90" s="149">
        <f>COUNTIFS('DETAIL SALES'!$Q$10:$Q$7501,'FILL RATE MANDATORY STOCK'!BK90,'DETAIL SALES'!$AB$10:$AB$7501,"Full",'DETAIL SALES'!$C$10:$C$7501,"13")</f>
        <v>0</v>
      </c>
      <c r="CL90" s="149">
        <f>COUNTIFS('DETAIL SALES'!$Q$10:$Q$7501,'FILL RATE MANDATORY STOCK'!BK90,'DETAIL SALES'!$AB$10:$AB$7501,"No",'DETAIL SALES'!$C$10:$C$7501,"13")</f>
        <v>0</v>
      </c>
      <c r="CM90" s="316">
        <f>COUNTIFS('DETAIL SALES'!$Q$10:$Q$7501,'FILL RATE MANDATORY STOCK'!BK90,'DETAIL SALES'!$AB$10:$AB$7501,"Full",'DETAIL SALES'!$C$10:$C$7501,"14")</f>
        <v>0</v>
      </c>
      <c r="CN90" s="316">
        <f>COUNTIFS('DETAIL SALES'!$Q$10:$Q$7501,'FILL RATE MANDATORY STOCK'!BK90,'DETAIL SALES'!$AB$10:$AB$7501,"No",'DETAIL SALES'!$C$10:$C$7501,"14")</f>
        <v>0</v>
      </c>
      <c r="CO90" s="149">
        <f>COUNTIFS('DETAIL SALES'!$Q$10:$Q$7501,'FILL RATE MANDATORY STOCK'!BK90,'DETAIL SALES'!$AB$10:$AB$7501,"Full",'DETAIL SALES'!$C$10:$C$7501,"15")</f>
        <v>0</v>
      </c>
      <c r="CP90" s="149">
        <f>COUNTIFS('DETAIL SALES'!$Q$10:$Q$7501,'FILL RATE MANDATORY STOCK'!BK90,'DETAIL SALES'!$AB$10:$AB$7501,"No",'DETAIL SALES'!$C$10:$C$7501,"15")</f>
        <v>0</v>
      </c>
      <c r="CQ90" s="149">
        <f>COUNTIFS('DETAIL SALES'!$Q$10:$Q$7501,'FILL RATE MANDATORY STOCK'!BK90,'DETAIL SALES'!$AB$10:$AB$7501,"Full",'DETAIL SALES'!$C$10:$C$7501,"16")</f>
        <v>0</v>
      </c>
      <c r="CR90" s="149">
        <f>COUNTIFS('DETAIL SALES'!$Q$10:$Q$7501,'FILL RATE MANDATORY STOCK'!BK90,'DETAIL SALES'!$AB$10:$AB$7501,"No",'DETAIL SALES'!$C$10:$C$7501,"16")</f>
        <v>0</v>
      </c>
      <c r="CS90" s="149">
        <f>COUNTIFS('DETAIL SALES'!$Q$10:$Q$7501,'FILL RATE MANDATORY STOCK'!BK90,'DETAIL SALES'!$AB$10:$AB$7501,"Full",'DETAIL SALES'!$C$10:$C$7501,"17")</f>
        <v>0</v>
      </c>
      <c r="CT90" s="149">
        <f>COUNTIFS('DETAIL SALES'!$Q$10:$Q$7501,'FILL RATE MANDATORY STOCK'!BK90,'DETAIL SALES'!$AB$10:$AB$7501,"No",'DETAIL SALES'!$C$10:$C$7501,"17")</f>
        <v>0</v>
      </c>
      <c r="CU90" s="149">
        <f>COUNTIFS('DETAIL SALES'!$Q$10:$Q$7501,'FILL RATE MANDATORY STOCK'!BK90,'DETAIL SALES'!$AB$10:$AB$7501,"Full",'DETAIL SALES'!$C$10:$C$7501,"18")</f>
        <v>0</v>
      </c>
      <c r="CV90" s="149">
        <f>COUNTIFS('DETAIL SALES'!$Q$10:$Q$7501,'FILL RATE MANDATORY STOCK'!BK90,'DETAIL SALES'!$AB$10:$AB$7501,"No",'DETAIL SALES'!$C$10:$C$7501,"18")</f>
        <v>0</v>
      </c>
      <c r="CW90" s="149">
        <f>COUNTIFS('DETAIL SALES'!$Q$10:$Q$7501,'FILL RATE MANDATORY STOCK'!BK90,'DETAIL SALES'!$AB$10:$AB$7501,"Full",'DETAIL SALES'!$C$10:$C$7501,"19")</f>
        <v>0</v>
      </c>
      <c r="CX90" s="149">
        <f>COUNTIFS('DETAIL SALES'!$Q$10:$Q$7501,'FILL RATE MANDATORY STOCK'!BK90,'DETAIL SALES'!$AB$10:$AB$7501,"No",'DETAIL SALES'!$C$10:$C$7501,"19")</f>
        <v>0</v>
      </c>
      <c r="CY90" s="149">
        <f>COUNTIFS('DETAIL SALES'!$Q$10:$Q$7501,'FILL RATE MANDATORY STOCK'!BK90,'DETAIL SALES'!$AB$10:$AB$7501,"Full",'DETAIL SALES'!$C$10:$C$7501,"20")</f>
        <v>0</v>
      </c>
      <c r="CZ90" s="149">
        <f>COUNTIFS('DETAIL SALES'!$Q$10:$Q$7501,'FILL RATE MANDATORY STOCK'!BK90,'DETAIL SALES'!$AB$10:$AB$7501,"No",'DETAIL SALES'!$C$10:$C$7501,"20")</f>
        <v>0</v>
      </c>
      <c r="DA90" s="316">
        <f>COUNTIFS('DETAIL SALES'!$Q$10:$Q$7501,'FILL RATE MANDATORY STOCK'!BK90,'DETAIL SALES'!$AB$10:$AB$7501,"Full",'DETAIL SALES'!$C$10:$C$7501,"21")</f>
        <v>0</v>
      </c>
      <c r="DB90" s="316">
        <f>COUNTIFS('DETAIL SALES'!$Q$10:$Q$7501,'FILL RATE MANDATORY STOCK'!BK90,'DETAIL SALES'!$AB$10:$AB$7501,"No",'DETAIL SALES'!$C$10:$C$7501,"21")</f>
        <v>0</v>
      </c>
      <c r="DC90" s="149">
        <f>COUNTIFS('DETAIL SALES'!$Q$10:$Q$7501,'FILL RATE MANDATORY STOCK'!BK90,'DETAIL SALES'!$AB$10:$AB$7501,"Full",'DETAIL SALES'!$C$10:$C$7501,"22")</f>
        <v>0</v>
      </c>
      <c r="DD90" s="149">
        <f>COUNTIFS('DETAIL SALES'!$Q$10:$Q$7501,'FILL RATE MANDATORY STOCK'!BK90,'DETAIL SALES'!$AB$10:$AB$7501,"No",'DETAIL SALES'!$C$10:$C$7501,"22")</f>
        <v>0</v>
      </c>
      <c r="DE90" s="149">
        <f>COUNTIFS('DETAIL SALES'!$Q$10:$Q$7501,'FILL RATE MANDATORY STOCK'!BK90,'DETAIL SALES'!$AB$10:$AB$7501,"Full",'DETAIL SALES'!$C$10:$C$7501,"23")</f>
        <v>0</v>
      </c>
      <c r="DF90" s="149">
        <f>COUNTIFS('DETAIL SALES'!$Q$10:$Q$7501,'FILL RATE MANDATORY STOCK'!BK90,'DETAIL SALES'!$AB$10:$AB$7501,"No",'DETAIL SALES'!$C$10:$C$7501,"23")</f>
        <v>0</v>
      </c>
      <c r="DG90" s="149">
        <f>COUNTIFS('DETAIL SALES'!$Q$10:$Q$7501,'FILL RATE MANDATORY STOCK'!BK90,'DETAIL SALES'!$AB$10:$AB$7501,"Full",'DETAIL SALES'!$C$10:$C$7501,"24")</f>
        <v>0</v>
      </c>
      <c r="DH90" s="149">
        <f>COUNTIFS('DETAIL SALES'!$Q$10:$Q$7501,'FILL RATE MANDATORY STOCK'!BK90,'DETAIL SALES'!$AB$10:$AB$7501,"No",'DETAIL SALES'!$C$10:$C$7501,"24")</f>
        <v>0</v>
      </c>
      <c r="DI90" s="149">
        <f>COUNTIFS('DETAIL SALES'!$Q$10:$Q$7501,'FILL RATE MANDATORY STOCK'!BK90,'DETAIL SALES'!$AB$10:$AB$7501,"Full",'DETAIL SALES'!$C$10:$C$7501,"25")</f>
        <v>0</v>
      </c>
      <c r="DJ90" s="149">
        <f>COUNTIFS('DETAIL SALES'!$Q$10:$Q$7501,'FILL RATE MANDATORY STOCK'!BK90,'DETAIL SALES'!$AB$10:$AB$7501,"No",'DETAIL SALES'!$C$10:$C$7501,"25")</f>
        <v>0</v>
      </c>
      <c r="DK90" s="149">
        <f>COUNTIFS('DETAIL SALES'!$Q$10:$Q$7501,'FILL RATE MANDATORY STOCK'!BK90,'DETAIL SALES'!$AB$10:$AB$7501,"Full",'DETAIL SALES'!$C$10:$C$7501,"26")</f>
        <v>0</v>
      </c>
      <c r="DL90" s="149">
        <f>COUNTIFS('DETAIL SALES'!$Q$10:$Q$7501,'FILL RATE MANDATORY STOCK'!BK90,'DETAIL SALES'!$AB$10:$AB$7501,"No",'DETAIL SALES'!$C$10:$C$7501,"26")</f>
        <v>0</v>
      </c>
      <c r="DM90" s="149">
        <f>COUNTIFS('DETAIL SALES'!$Q$10:$Q$7501,'FILL RATE MANDATORY STOCK'!BK90,'DETAIL SALES'!$AB$10:$AB$7501,"Full",'DETAIL SALES'!$C$10:$C$7501,"27")</f>
        <v>0</v>
      </c>
      <c r="DN90" s="149">
        <f>COUNTIFS('DETAIL SALES'!$Q$10:$Q$7501,'FILL RATE MANDATORY STOCK'!BK90,'DETAIL SALES'!$AB$10:$AB$7501,"No",'DETAIL SALES'!$C$10:$C$7501,"27")</f>
        <v>0</v>
      </c>
      <c r="DO90" s="316">
        <f>COUNTIFS('DETAIL SALES'!$Q$10:$Q$7501,'FILL RATE MANDATORY STOCK'!BK90,'DETAIL SALES'!$AB$10:$AB$7501,"Full",'DETAIL SALES'!$C$10:$C$7501,"28")</f>
        <v>0</v>
      </c>
      <c r="DP90" s="316">
        <f>COUNTIFS('DETAIL SALES'!$Q$10:$Q$7501,'FILL RATE MANDATORY STOCK'!BK90,'DETAIL SALES'!$AB$10:$AB$7501,"No",'DETAIL SALES'!$C$10:$C$7501,"28")</f>
        <v>0</v>
      </c>
      <c r="DQ90" s="149">
        <f>COUNTIFS('DETAIL SALES'!$Q$10:$Q$7501,'FILL RATE MANDATORY STOCK'!BK90,'DETAIL SALES'!$AB$10:$AB$7501,"Full",'DETAIL SALES'!$C$10:$C$7501,"29")</f>
        <v>0</v>
      </c>
      <c r="DR90" s="149">
        <f>COUNTIFS('DETAIL SALES'!$Q$10:$Q$7501,'FILL RATE MANDATORY STOCK'!BK90,'DETAIL SALES'!$AB$10:$AB$7501,"No",'DETAIL SALES'!$C$10:$C$7501,"29")</f>
        <v>0</v>
      </c>
      <c r="DS90" s="149">
        <f>COUNTIFS('DETAIL SALES'!$Q$10:$Q$7501,'FILL RATE MANDATORY STOCK'!BK90,'DETAIL SALES'!$AB$10:$AB$7501,"Full",'DETAIL SALES'!$C$10:$C$7501,"30")</f>
        <v>0</v>
      </c>
      <c r="DT90" s="149">
        <f>COUNTIFS('DETAIL SALES'!$Q$10:$Q$7501,'FILL RATE MANDATORY STOCK'!BK90,'DETAIL SALES'!$AB$10:$AB$7501,"No",'DETAIL SALES'!$C$10:$C$7501,"30")</f>
        <v>0</v>
      </c>
      <c r="DU90" s="149">
        <f>COUNTIFS('DETAIL SALES'!$Q$10:$Q$7501,'FILL RATE MANDATORY STOCK'!\,'DETAIL SALES'!$AB$10:$AB$7501,"Full",'DETAIL SALES'!$C$10:$C$7501,"31")</f>
        <v>0</v>
      </c>
      <c r="DV90" s="153">
        <f>COUNTIFS('DETAIL SALES'!$Q$10:$Q$7501,'FILL RATE MANDATORY STOCK'!BK90,'DETAIL SALES'!$AB$10:$AB$7501,"No",'DETAIL SALES'!$C$10:$C$7501,"31")</f>
        <v>0</v>
      </c>
      <c r="DW90" s="271">
        <f t="shared" si="48"/>
        <v>0</v>
      </c>
      <c r="DX90" s="150">
        <f t="shared" si="48"/>
        <v>0</v>
      </c>
      <c r="DY90" s="150">
        <f t="shared" si="49"/>
        <v>0</v>
      </c>
      <c r="DZ90" s="272" t="e">
        <f t="shared" si="50"/>
        <v>#DIV/0!</v>
      </c>
    </row>
    <row r="91" spans="1:130" s="141" customFormat="1">
      <c r="A91" s="134">
        <v>82</v>
      </c>
      <c r="B91" s="286"/>
      <c r="C91" s="146">
        <f t="shared" si="36"/>
        <v>0</v>
      </c>
      <c r="D91" s="146">
        <f t="shared" si="37"/>
        <v>1</v>
      </c>
      <c r="E91" s="146">
        <f t="shared" si="38"/>
        <v>1900</v>
      </c>
      <c r="F91" s="287"/>
      <c r="G91" s="287"/>
      <c r="H91" s="287"/>
      <c r="I91" s="288"/>
      <c r="J91" s="287"/>
      <c r="K91" s="288"/>
      <c r="L91" s="134"/>
      <c r="M91" s="133"/>
      <c r="N91" s="288"/>
      <c r="O91" s="134"/>
      <c r="P91" s="166"/>
      <c r="Q91" s="289"/>
      <c r="R91" s="165"/>
      <c r="S91" s="290"/>
      <c r="T91" s="290"/>
      <c r="U91" s="290"/>
      <c r="V91" s="290"/>
      <c r="W91" s="166"/>
      <c r="X91" s="87"/>
      <c r="Y91" s="418">
        <f t="shared" si="39"/>
        <v>0</v>
      </c>
      <c r="Z91" s="291">
        <f t="shared" si="40"/>
        <v>0</v>
      </c>
      <c r="AA91" s="163"/>
      <c r="AB91" s="177" t="str">
        <f t="shared" si="41"/>
        <v/>
      </c>
      <c r="AC91" s="283" t="str">
        <f t="shared" si="42"/>
        <v/>
      </c>
      <c r="AD91" s="283" t="str">
        <f t="shared" si="43"/>
        <v/>
      </c>
      <c r="AE91" s="163"/>
      <c r="AF91" s="162"/>
      <c r="AP91" s="581"/>
      <c r="BD91" s="784"/>
      <c r="BE91" s="100">
        <f t="shared" si="35"/>
        <v>75</v>
      </c>
      <c r="BF91" s="100" t="s">
        <v>366</v>
      </c>
      <c r="BG91" s="100" t="s">
        <v>315</v>
      </c>
      <c r="BH91" s="149" t="s">
        <v>94</v>
      </c>
      <c r="BI91" s="169" t="e">
        <f>VLOOKUP(BH91,#REF!,8,FALSE)</f>
        <v>#REF!</v>
      </c>
      <c r="BJ91" s="224">
        <v>60000</v>
      </c>
      <c r="BK91" s="153">
        <v>6</v>
      </c>
      <c r="BL91" s="153">
        <v>0</v>
      </c>
      <c r="BM91" s="594">
        <f>COUNTIFS('DETAIL SALES'!$Q$10:$Q$7501,'FILL RATE MANDATORY STOCK'!BK91,'DETAIL SALES'!$AB$10:$AB$7501,"Full",'DETAIL SALES'!$C$10:$C$7501,"1")</f>
        <v>0</v>
      </c>
      <c r="BN91" s="149">
        <f>COUNTIFS('DETAIL SALES'!$Q$10:$Q$7501,'FILL RATE MANDATORY STOCK'!BK91,'DETAIL SALES'!$AB$10:$AB$7501,"No",'DETAIL SALES'!$C$10:$C$7501,"1")</f>
        <v>0</v>
      </c>
      <c r="BO91" s="149">
        <f>COUNTIFS('DETAIL SALES'!$Q$10:$Q$7501,'FILL RATE MANDATORY STOCK'!BK91,'DETAIL SALES'!$AB$10:$AB$7501,"Full",'DETAIL SALES'!$C$10:$C$7501,"2")</f>
        <v>0</v>
      </c>
      <c r="BP91" s="149">
        <f>COUNTIFS('DETAIL SALES'!$Q$10:$Q$7501,'FILL RATE MANDATORY STOCK'!BK91,'DETAIL SALES'!$AB$10:$AB$7501,"No",'DETAIL SALES'!$C$10:$C$7501,"2")</f>
        <v>0</v>
      </c>
      <c r="BQ91" s="149">
        <f>COUNTIFS('DETAIL SALES'!$Q$10:$Q$7501,'FILL RATE MANDATORY STOCK'!BK91,'DETAIL SALES'!$AB$10:$AB$7501,"Full",'DETAIL SALES'!$C$10:$C$7501,"3")</f>
        <v>0</v>
      </c>
      <c r="BR91" s="149">
        <f>COUNTIFS('DETAIL SALES'!$Q$10:$Q$7501,'FILL RATE MANDATORY STOCK'!BK91,'DETAIL SALES'!$AB$10:$AB$7501,"No",'DETAIL SALES'!$C$10:$C$7501,"3")</f>
        <v>0</v>
      </c>
      <c r="BS91" s="149">
        <f>COUNTIFS('DETAIL SALES'!$Q$10:$Q$7501,'FILL RATE MANDATORY STOCK'!BK91,'DETAIL SALES'!$AB$10:$AB$7501,"Full",'DETAIL SALES'!$C$10:$C$7501,"4")</f>
        <v>0</v>
      </c>
      <c r="BT91" s="149">
        <f>COUNTIFS('DETAIL SALES'!$Q$10:$Q$7501,'FILL RATE MANDATORY STOCK'!BK91,'DETAIL SALES'!$AB$10:$AB$7501,"No",'DETAIL SALES'!$C$10:$C$7501,"4")</f>
        <v>0</v>
      </c>
      <c r="BU91" s="149">
        <f>COUNTIFS('DETAIL SALES'!$Q$10:$Q$7501,'FILL RATE MANDATORY STOCK'!BK91,'DETAIL SALES'!$AB$10:$AB$7501,"Full",'DETAIL SALES'!$C$10:$C$7501,"5")</f>
        <v>0</v>
      </c>
      <c r="BV91" s="149">
        <f>COUNTIFS('DETAIL SALES'!$Q$10:$Q$7501,'FILL RATE MANDATORY STOCK'!BK91,'DETAIL SALES'!$AB$10:$AB$7501,"No",'DETAIL SALES'!$C$10:$C$7501,"5")</f>
        <v>0</v>
      </c>
      <c r="BW91" s="149">
        <f>COUNTIFS('DETAIL SALES'!$Q$10:$Q$7501,'FILL RATE MANDATORY STOCK'!BK91,'DETAIL SALES'!$AB$10:$AB$7501,"Full",'DETAIL SALES'!$C$10:$C$7501,"6")</f>
        <v>0</v>
      </c>
      <c r="BX91" s="149">
        <f>COUNTIFS('DETAIL SALES'!$Q$10:$Q$7501,'FILL RATE MANDATORY STOCK'!BK91,'DETAIL SALES'!$AB$10:$AB$7501,"No",'DETAIL SALES'!$C$10:$C$7501,"6")</f>
        <v>0</v>
      </c>
      <c r="BY91" s="316">
        <f>COUNTIFS('DETAIL SALES'!$Q$10:$Q$7501,'FILL RATE MANDATORY STOCK'!BK91,'DETAIL SALES'!$AB$10:$AB$7501,"Full",'DETAIL SALES'!$C$10:$C$7501,"7")</f>
        <v>0</v>
      </c>
      <c r="BZ91" s="316">
        <f>COUNTIFS('DETAIL SALES'!$Q$10:$Q$7501,'FILL RATE MANDATORY STOCK'!BK91,'DETAIL SALES'!$AB$10:$AB$7501,"No",'DETAIL SALES'!$C$10:$C$7501,"7")</f>
        <v>0</v>
      </c>
      <c r="CA91" s="149">
        <f>COUNTIFS('DETAIL SALES'!$Q$10:$Q$7501,'FILL RATE MANDATORY STOCK'!BK91,'DETAIL SALES'!$AB$10:$AB$7501,"Full",'DETAIL SALES'!$C$10:$C$7501,"8")</f>
        <v>0</v>
      </c>
      <c r="CB91" s="149">
        <f>COUNTIFS('DETAIL SALES'!$Q$10:$Q$7501,'FILL RATE MANDATORY STOCK'!BK91,'DETAIL SALES'!$AB$10:$AB$7501,"No",'DETAIL SALES'!$C$10:$C$7501,"8")</f>
        <v>0</v>
      </c>
      <c r="CC91" s="149">
        <f>COUNTIFS('DETAIL SALES'!$Q$10:$Q$7501,'FILL RATE MANDATORY STOCK'!BK91,'DETAIL SALES'!$AB$10:$AB$7501,"Full",'DETAIL SALES'!$C$10:$C$7501,"9")</f>
        <v>0</v>
      </c>
      <c r="CD91" s="149">
        <f>COUNTIFS('DETAIL SALES'!$Q$10:$Q$7501,'FILL RATE MANDATORY STOCK'!BK91,'DETAIL SALES'!$AB$10:$AB$7501,"No",'DETAIL SALES'!$C$10:$C$7501,"9")</f>
        <v>0</v>
      </c>
      <c r="CE91" s="149">
        <f>COUNTIFS('DETAIL SALES'!$Q$10:$Q$7501,'FILL RATE MANDATORY STOCK'!BK91,'DETAIL SALES'!$AB$10:$AB$7501,"Full",'DETAIL SALES'!$C$10:$C$7501,"10")</f>
        <v>0</v>
      </c>
      <c r="CF91" s="149">
        <f>COUNTIFS('DETAIL SALES'!$Q$10:$Q$7501,'FILL RATE MANDATORY STOCK'!BK91,'DETAIL SALES'!$AB$10:$AB$7501,"No",'DETAIL SALES'!$C$10:$C$7501,"10")</f>
        <v>0</v>
      </c>
      <c r="CG91" s="149">
        <f>COUNTIFS('DETAIL SALES'!$Q$10:$Q$7501,'FILL RATE MANDATORY STOCK'!BK91,'DETAIL SALES'!$AB$10:$AB$7501,"Full",'DETAIL SALES'!$C$10:$C$7501,"11")</f>
        <v>0</v>
      </c>
      <c r="CH91" s="149">
        <f>COUNTIFS('DETAIL SALES'!$Q$10:$Q$7501,'FILL RATE MANDATORY STOCK'!BK91,'DETAIL SALES'!$AB$10:$AB$7501,"No",'DETAIL SALES'!$C$10:$C$7501,"11")</f>
        <v>0</v>
      </c>
      <c r="CI91" s="149">
        <f>COUNTIFS('DETAIL SALES'!$Q$10:$Q$7501,'FILL RATE MANDATORY STOCK'!BK91,'DETAIL SALES'!$AB$10:$AB$7501,"Full",'DETAIL SALES'!$C$10:$C$7501,"12")</f>
        <v>0</v>
      </c>
      <c r="CJ91" s="149">
        <f>COUNTIFS('DETAIL SALES'!$Q$10:$Q$7501,'FILL RATE MANDATORY STOCK'!BK91,'DETAIL SALES'!$AB$10:$AB$7501,"No",'DETAIL SALES'!$C$10:$C$7501,"12")</f>
        <v>0</v>
      </c>
      <c r="CK91" s="149">
        <f>COUNTIFS('DETAIL SALES'!$Q$10:$Q$7501,'FILL RATE MANDATORY STOCK'!BK91,'DETAIL SALES'!$AB$10:$AB$7501,"Full",'DETAIL SALES'!$C$10:$C$7501,"13")</f>
        <v>0</v>
      </c>
      <c r="CL91" s="149">
        <f>COUNTIFS('DETAIL SALES'!$Q$10:$Q$7501,'FILL RATE MANDATORY STOCK'!BK91,'DETAIL SALES'!$AB$10:$AB$7501,"No",'DETAIL SALES'!$C$10:$C$7501,"13")</f>
        <v>0</v>
      </c>
      <c r="CM91" s="316">
        <f>COUNTIFS('DETAIL SALES'!$Q$10:$Q$7501,'FILL RATE MANDATORY STOCK'!BK91,'DETAIL SALES'!$AB$10:$AB$7501,"Full",'DETAIL SALES'!$C$10:$C$7501,"14")</f>
        <v>0</v>
      </c>
      <c r="CN91" s="316">
        <f>COUNTIFS('DETAIL SALES'!$Q$10:$Q$7501,'FILL RATE MANDATORY STOCK'!BK91,'DETAIL SALES'!$AB$10:$AB$7501,"No",'DETAIL SALES'!$C$10:$C$7501,"14")</f>
        <v>0</v>
      </c>
      <c r="CO91" s="149">
        <f>COUNTIFS('DETAIL SALES'!$Q$10:$Q$7501,'FILL RATE MANDATORY STOCK'!BK91,'DETAIL SALES'!$AB$10:$AB$7501,"Full",'DETAIL SALES'!$C$10:$C$7501,"15")</f>
        <v>0</v>
      </c>
      <c r="CP91" s="149">
        <f>COUNTIFS('DETAIL SALES'!$Q$10:$Q$7501,'FILL RATE MANDATORY STOCK'!BK91,'DETAIL SALES'!$AB$10:$AB$7501,"No",'DETAIL SALES'!$C$10:$C$7501,"15")</f>
        <v>0</v>
      </c>
      <c r="CQ91" s="149">
        <f>COUNTIFS('DETAIL SALES'!$Q$10:$Q$7501,'FILL RATE MANDATORY STOCK'!BK91,'DETAIL SALES'!$AB$10:$AB$7501,"Full",'DETAIL SALES'!$C$10:$C$7501,"16")</f>
        <v>0</v>
      </c>
      <c r="CR91" s="149">
        <f>COUNTIFS('DETAIL SALES'!$Q$10:$Q$7501,'FILL RATE MANDATORY STOCK'!BK91,'DETAIL SALES'!$AB$10:$AB$7501,"No",'DETAIL SALES'!$C$10:$C$7501,"16")</f>
        <v>0</v>
      </c>
      <c r="CS91" s="149">
        <f>COUNTIFS('DETAIL SALES'!$Q$10:$Q$7501,'FILL RATE MANDATORY STOCK'!BK91,'DETAIL SALES'!$AB$10:$AB$7501,"Full",'DETAIL SALES'!$C$10:$C$7501,"17")</f>
        <v>0</v>
      </c>
      <c r="CT91" s="149">
        <f>COUNTIFS('DETAIL SALES'!$Q$10:$Q$7501,'FILL RATE MANDATORY STOCK'!BK91,'DETAIL SALES'!$AB$10:$AB$7501,"No",'DETAIL SALES'!$C$10:$C$7501,"17")</f>
        <v>0</v>
      </c>
      <c r="CU91" s="149">
        <f>COUNTIFS('DETAIL SALES'!$Q$10:$Q$7501,'FILL RATE MANDATORY STOCK'!BK91,'DETAIL SALES'!$AB$10:$AB$7501,"Full",'DETAIL SALES'!$C$10:$C$7501,"18")</f>
        <v>0</v>
      </c>
      <c r="CV91" s="149">
        <f>COUNTIFS('DETAIL SALES'!$Q$10:$Q$7501,'FILL RATE MANDATORY STOCK'!BK91,'DETAIL SALES'!$AB$10:$AB$7501,"No",'DETAIL SALES'!$C$10:$C$7501,"18")</f>
        <v>0</v>
      </c>
      <c r="CW91" s="149">
        <f>COUNTIFS('DETAIL SALES'!$Q$10:$Q$7501,'FILL RATE MANDATORY STOCK'!BK91,'DETAIL SALES'!$AB$10:$AB$7501,"Full",'DETAIL SALES'!$C$10:$C$7501,"19")</f>
        <v>0</v>
      </c>
      <c r="CX91" s="149">
        <f>COUNTIFS('DETAIL SALES'!$Q$10:$Q$7501,'FILL RATE MANDATORY STOCK'!BK91,'DETAIL SALES'!$AB$10:$AB$7501,"No",'DETAIL SALES'!$C$10:$C$7501,"19")</f>
        <v>0</v>
      </c>
      <c r="CY91" s="149">
        <f>COUNTIFS('DETAIL SALES'!$Q$10:$Q$7501,'FILL RATE MANDATORY STOCK'!BK91,'DETAIL SALES'!$AB$10:$AB$7501,"Full",'DETAIL SALES'!$C$10:$C$7501,"20")</f>
        <v>0</v>
      </c>
      <c r="CZ91" s="149">
        <f>COUNTIFS('DETAIL SALES'!$Q$10:$Q$7501,'FILL RATE MANDATORY STOCK'!BK91,'DETAIL SALES'!$AB$10:$AB$7501,"No",'DETAIL SALES'!$C$10:$C$7501,"20")</f>
        <v>0</v>
      </c>
      <c r="DA91" s="316">
        <f>COUNTIFS('DETAIL SALES'!$Q$10:$Q$7501,'FILL RATE MANDATORY STOCK'!BK91,'DETAIL SALES'!$AB$10:$AB$7501,"Full",'DETAIL SALES'!$C$10:$C$7501,"21")</f>
        <v>0</v>
      </c>
      <c r="DB91" s="316">
        <f>COUNTIFS('DETAIL SALES'!$Q$10:$Q$7501,'FILL RATE MANDATORY STOCK'!BK91,'DETAIL SALES'!$AB$10:$AB$7501,"No",'DETAIL SALES'!$C$10:$C$7501,"21")</f>
        <v>0</v>
      </c>
      <c r="DC91" s="149">
        <f>COUNTIFS('DETAIL SALES'!$Q$10:$Q$7501,'FILL RATE MANDATORY STOCK'!BK91,'DETAIL SALES'!$AB$10:$AB$7501,"Full",'DETAIL SALES'!$C$10:$C$7501,"22")</f>
        <v>0</v>
      </c>
      <c r="DD91" s="149">
        <f>COUNTIFS('DETAIL SALES'!$Q$10:$Q$7501,'FILL RATE MANDATORY STOCK'!BK91,'DETAIL SALES'!$AB$10:$AB$7501,"No",'DETAIL SALES'!$C$10:$C$7501,"22")</f>
        <v>0</v>
      </c>
      <c r="DE91" s="149">
        <f>COUNTIFS('DETAIL SALES'!$Q$10:$Q$7501,'FILL RATE MANDATORY STOCK'!BK91,'DETAIL SALES'!$AB$10:$AB$7501,"Full",'DETAIL SALES'!$C$10:$C$7501,"23")</f>
        <v>0</v>
      </c>
      <c r="DF91" s="149">
        <f>COUNTIFS('DETAIL SALES'!$Q$10:$Q$7501,'FILL RATE MANDATORY STOCK'!BK91,'DETAIL SALES'!$AB$10:$AB$7501,"No",'DETAIL SALES'!$C$10:$C$7501,"23")</f>
        <v>0</v>
      </c>
      <c r="DG91" s="149">
        <f>COUNTIFS('DETAIL SALES'!$Q$10:$Q$7501,'FILL RATE MANDATORY STOCK'!BK91,'DETAIL SALES'!$AB$10:$AB$7501,"Full",'DETAIL SALES'!$C$10:$C$7501,"24")</f>
        <v>0</v>
      </c>
      <c r="DH91" s="149">
        <f>COUNTIFS('DETAIL SALES'!$Q$10:$Q$7501,'FILL RATE MANDATORY STOCK'!BK91,'DETAIL SALES'!$AB$10:$AB$7501,"No",'DETAIL SALES'!$C$10:$C$7501,"24")</f>
        <v>0</v>
      </c>
      <c r="DI91" s="149">
        <f>COUNTIFS('DETAIL SALES'!$Q$10:$Q$7501,'FILL RATE MANDATORY STOCK'!BK91,'DETAIL SALES'!$AB$10:$AB$7501,"Full",'DETAIL SALES'!$C$10:$C$7501,"25")</f>
        <v>0</v>
      </c>
      <c r="DJ91" s="149">
        <f>COUNTIFS('DETAIL SALES'!$Q$10:$Q$7501,'FILL RATE MANDATORY STOCK'!BK91,'DETAIL SALES'!$AB$10:$AB$7501,"No",'DETAIL SALES'!$C$10:$C$7501,"25")</f>
        <v>0</v>
      </c>
      <c r="DK91" s="149">
        <f>COUNTIFS('DETAIL SALES'!$Q$10:$Q$7501,'FILL RATE MANDATORY STOCK'!BK91,'DETAIL SALES'!$AB$10:$AB$7501,"Full",'DETAIL SALES'!$C$10:$C$7501,"26")</f>
        <v>0</v>
      </c>
      <c r="DL91" s="149">
        <f>COUNTIFS('DETAIL SALES'!$Q$10:$Q$7501,'FILL RATE MANDATORY STOCK'!BK91,'DETAIL SALES'!$AB$10:$AB$7501,"No",'DETAIL SALES'!$C$10:$C$7501,"26")</f>
        <v>0</v>
      </c>
      <c r="DM91" s="149">
        <f>COUNTIFS('DETAIL SALES'!$Q$10:$Q$7501,'FILL RATE MANDATORY STOCK'!BK91,'DETAIL SALES'!$AB$10:$AB$7501,"Full",'DETAIL SALES'!$C$10:$C$7501,"27")</f>
        <v>0</v>
      </c>
      <c r="DN91" s="149">
        <f>COUNTIFS('DETAIL SALES'!$Q$10:$Q$7501,'FILL RATE MANDATORY STOCK'!BK91,'DETAIL SALES'!$AB$10:$AB$7501,"No",'DETAIL SALES'!$C$10:$C$7501,"27")</f>
        <v>0</v>
      </c>
      <c r="DO91" s="316">
        <f>COUNTIFS('DETAIL SALES'!$Q$10:$Q$7501,'FILL RATE MANDATORY STOCK'!BK91,'DETAIL SALES'!$AB$10:$AB$7501,"Full",'DETAIL SALES'!$C$10:$C$7501,"28")</f>
        <v>0</v>
      </c>
      <c r="DP91" s="316">
        <f>COUNTIFS('DETAIL SALES'!$Q$10:$Q$7501,'FILL RATE MANDATORY STOCK'!BK91,'DETAIL SALES'!$AB$10:$AB$7501,"No",'DETAIL SALES'!$C$10:$C$7501,"28")</f>
        <v>0</v>
      </c>
      <c r="DQ91" s="149">
        <f>COUNTIFS('DETAIL SALES'!$Q$10:$Q$7501,'FILL RATE MANDATORY STOCK'!BK91,'DETAIL SALES'!$AB$10:$AB$7501,"Full",'DETAIL SALES'!$C$10:$C$7501,"29")</f>
        <v>0</v>
      </c>
      <c r="DR91" s="149">
        <f>COUNTIFS('DETAIL SALES'!$Q$10:$Q$7501,'FILL RATE MANDATORY STOCK'!BK91,'DETAIL SALES'!$AB$10:$AB$7501,"No",'DETAIL SALES'!$C$10:$C$7501,"29")</f>
        <v>0</v>
      </c>
      <c r="DS91" s="149">
        <f>COUNTIFS('DETAIL SALES'!$Q$10:$Q$7501,'FILL RATE MANDATORY STOCK'!BK91,'DETAIL SALES'!$AB$10:$AB$7501,"Full",'DETAIL SALES'!$C$10:$C$7501,"30")</f>
        <v>0</v>
      </c>
      <c r="DT91" s="149">
        <f>COUNTIFS('DETAIL SALES'!$Q$10:$Q$7501,'FILL RATE MANDATORY STOCK'!BK91,'DETAIL SALES'!$AB$10:$AB$7501,"No",'DETAIL SALES'!$C$10:$C$7501,"30")</f>
        <v>0</v>
      </c>
      <c r="DU91" s="149">
        <f>COUNTIFS('DETAIL SALES'!$Q$10:$Q$7501,'FILL RATE MANDATORY STOCK'!\,'DETAIL SALES'!$AB$10:$AB$7501,"Full",'DETAIL SALES'!$C$10:$C$7501,"31")</f>
        <v>0</v>
      </c>
      <c r="DV91" s="153">
        <f>COUNTIFS('DETAIL SALES'!$Q$10:$Q$7501,'FILL RATE MANDATORY STOCK'!BK91,'DETAIL SALES'!$AB$10:$AB$7501,"No",'DETAIL SALES'!$C$10:$C$7501,"31")</f>
        <v>0</v>
      </c>
      <c r="DW91" s="271">
        <f t="shared" si="48"/>
        <v>0</v>
      </c>
      <c r="DX91" s="150">
        <f t="shared" si="48"/>
        <v>0</v>
      </c>
      <c r="DY91" s="150">
        <f t="shared" si="49"/>
        <v>0</v>
      </c>
      <c r="DZ91" s="272" t="e">
        <f t="shared" si="50"/>
        <v>#DIV/0!</v>
      </c>
    </row>
    <row r="92" spans="1:130" s="141" customFormat="1">
      <c r="A92" s="134">
        <v>83</v>
      </c>
      <c r="B92" s="286"/>
      <c r="C92" s="146">
        <f t="shared" si="36"/>
        <v>0</v>
      </c>
      <c r="D92" s="146">
        <f t="shared" si="37"/>
        <v>1</v>
      </c>
      <c r="E92" s="146">
        <f t="shared" si="38"/>
        <v>1900</v>
      </c>
      <c r="F92" s="287"/>
      <c r="G92" s="287"/>
      <c r="H92" s="287"/>
      <c r="I92" s="288"/>
      <c r="J92" s="287"/>
      <c r="K92" s="288"/>
      <c r="L92" s="134"/>
      <c r="M92" s="133"/>
      <c r="N92" s="288"/>
      <c r="O92" s="134"/>
      <c r="P92" s="166"/>
      <c r="Q92" s="289"/>
      <c r="R92" s="165"/>
      <c r="S92" s="290"/>
      <c r="T92" s="290"/>
      <c r="U92" s="290"/>
      <c r="V92" s="290"/>
      <c r="W92" s="166"/>
      <c r="X92" s="87"/>
      <c r="Y92" s="418">
        <f t="shared" si="39"/>
        <v>0</v>
      </c>
      <c r="Z92" s="291">
        <f t="shared" si="40"/>
        <v>0</v>
      </c>
      <c r="AA92" s="163"/>
      <c r="AB92" s="177" t="str">
        <f t="shared" si="41"/>
        <v/>
      </c>
      <c r="AC92" s="283" t="str">
        <f t="shared" si="42"/>
        <v/>
      </c>
      <c r="AD92" s="283" t="str">
        <f t="shared" si="43"/>
        <v/>
      </c>
      <c r="AE92" s="163"/>
      <c r="AF92" s="162"/>
      <c r="AP92" s="581"/>
      <c r="AQ92" s="572" t="s">
        <v>834</v>
      </c>
      <c r="BD92" s="784"/>
      <c r="BE92" s="100">
        <f t="shared" si="35"/>
        <v>76</v>
      </c>
      <c r="BF92" s="100" t="s">
        <v>368</v>
      </c>
      <c r="BG92" s="100" t="s">
        <v>360</v>
      </c>
      <c r="BH92" s="149" t="s">
        <v>148</v>
      </c>
      <c r="BI92" s="169" t="e">
        <f>VLOOKUP(BH92,#REF!,8,FALSE)</f>
        <v>#REF!</v>
      </c>
      <c r="BJ92" s="224">
        <v>60000</v>
      </c>
      <c r="BK92" s="153">
        <v>2</v>
      </c>
      <c r="BL92" s="153">
        <v>0</v>
      </c>
      <c r="BM92" s="594">
        <f>COUNTIFS('DETAIL SALES'!$Q$10:$Q$7501,'FILL RATE MANDATORY STOCK'!BK92,'DETAIL SALES'!$AB$10:$AB$7501,"Full",'DETAIL SALES'!$C$10:$C$7501,"1")</f>
        <v>0</v>
      </c>
      <c r="BN92" s="149">
        <f>COUNTIFS('DETAIL SALES'!$Q$10:$Q$7501,'FILL RATE MANDATORY STOCK'!BK92,'DETAIL SALES'!$AB$10:$AB$7501,"No",'DETAIL SALES'!$C$10:$C$7501,"1")</f>
        <v>0</v>
      </c>
      <c r="BO92" s="149">
        <f>COUNTIFS('DETAIL SALES'!$Q$10:$Q$7501,'FILL RATE MANDATORY STOCK'!BK92,'DETAIL SALES'!$AB$10:$AB$7501,"Full",'DETAIL SALES'!$C$10:$C$7501,"2")</f>
        <v>0</v>
      </c>
      <c r="BP92" s="149">
        <f>COUNTIFS('DETAIL SALES'!$Q$10:$Q$7501,'FILL RATE MANDATORY STOCK'!BK92,'DETAIL SALES'!$AB$10:$AB$7501,"No",'DETAIL SALES'!$C$10:$C$7501,"2")</f>
        <v>0</v>
      </c>
      <c r="BQ92" s="149">
        <f>COUNTIFS('DETAIL SALES'!$Q$10:$Q$7501,'FILL RATE MANDATORY STOCK'!BK92,'DETAIL SALES'!$AB$10:$AB$7501,"Full",'DETAIL SALES'!$C$10:$C$7501,"3")</f>
        <v>0</v>
      </c>
      <c r="BR92" s="149">
        <f>COUNTIFS('DETAIL SALES'!$Q$10:$Q$7501,'FILL RATE MANDATORY STOCK'!BK92,'DETAIL SALES'!$AB$10:$AB$7501,"No",'DETAIL SALES'!$C$10:$C$7501,"3")</f>
        <v>0</v>
      </c>
      <c r="BS92" s="149">
        <f>COUNTIFS('DETAIL SALES'!$Q$10:$Q$7501,'FILL RATE MANDATORY STOCK'!BK92,'DETAIL SALES'!$AB$10:$AB$7501,"Full",'DETAIL SALES'!$C$10:$C$7501,"4")</f>
        <v>0</v>
      </c>
      <c r="BT92" s="149">
        <f>COUNTIFS('DETAIL SALES'!$Q$10:$Q$7501,'FILL RATE MANDATORY STOCK'!BK92,'DETAIL SALES'!$AB$10:$AB$7501,"No",'DETAIL SALES'!$C$10:$C$7501,"4")</f>
        <v>0</v>
      </c>
      <c r="BU92" s="149">
        <f>COUNTIFS('DETAIL SALES'!$Q$10:$Q$7501,'FILL RATE MANDATORY STOCK'!BK92,'DETAIL SALES'!$AB$10:$AB$7501,"Full",'DETAIL SALES'!$C$10:$C$7501,"5")</f>
        <v>0</v>
      </c>
      <c r="BV92" s="149">
        <f>COUNTIFS('DETAIL SALES'!$Q$10:$Q$7501,'FILL RATE MANDATORY STOCK'!BK92,'DETAIL SALES'!$AB$10:$AB$7501,"No",'DETAIL SALES'!$C$10:$C$7501,"5")</f>
        <v>0</v>
      </c>
      <c r="BW92" s="149">
        <f>COUNTIFS('DETAIL SALES'!$Q$10:$Q$7501,'FILL RATE MANDATORY STOCK'!BK92,'DETAIL SALES'!$AB$10:$AB$7501,"Full",'DETAIL SALES'!$C$10:$C$7501,"6")</f>
        <v>0</v>
      </c>
      <c r="BX92" s="149">
        <f>COUNTIFS('DETAIL SALES'!$Q$10:$Q$7501,'FILL RATE MANDATORY STOCK'!BK92,'DETAIL SALES'!$AB$10:$AB$7501,"No",'DETAIL SALES'!$C$10:$C$7501,"6")</f>
        <v>0</v>
      </c>
      <c r="BY92" s="316">
        <f>COUNTIFS('DETAIL SALES'!$Q$10:$Q$7501,'FILL RATE MANDATORY STOCK'!BK92,'DETAIL SALES'!$AB$10:$AB$7501,"Full",'DETAIL SALES'!$C$10:$C$7501,"7")</f>
        <v>0</v>
      </c>
      <c r="BZ92" s="316">
        <f>COUNTIFS('DETAIL SALES'!$Q$10:$Q$7501,'FILL RATE MANDATORY STOCK'!BK92,'DETAIL SALES'!$AB$10:$AB$7501,"No",'DETAIL SALES'!$C$10:$C$7501,"7")</f>
        <v>0</v>
      </c>
      <c r="CA92" s="149">
        <f>COUNTIFS('DETAIL SALES'!$Q$10:$Q$7501,'FILL RATE MANDATORY STOCK'!BK92,'DETAIL SALES'!$AB$10:$AB$7501,"Full",'DETAIL SALES'!$C$10:$C$7501,"8")</f>
        <v>0</v>
      </c>
      <c r="CB92" s="149">
        <f>COUNTIFS('DETAIL SALES'!$Q$10:$Q$7501,'FILL RATE MANDATORY STOCK'!BK92,'DETAIL SALES'!$AB$10:$AB$7501,"No",'DETAIL SALES'!$C$10:$C$7501,"8")</f>
        <v>0</v>
      </c>
      <c r="CC92" s="149">
        <f>COUNTIFS('DETAIL SALES'!$Q$10:$Q$7501,'FILL RATE MANDATORY STOCK'!BK92,'DETAIL SALES'!$AB$10:$AB$7501,"Full",'DETAIL SALES'!$C$10:$C$7501,"9")</f>
        <v>0</v>
      </c>
      <c r="CD92" s="149">
        <f>COUNTIFS('DETAIL SALES'!$Q$10:$Q$7501,'FILL RATE MANDATORY STOCK'!BK92,'DETAIL SALES'!$AB$10:$AB$7501,"No",'DETAIL SALES'!$C$10:$C$7501,"9")</f>
        <v>0</v>
      </c>
      <c r="CE92" s="149">
        <f>COUNTIFS('DETAIL SALES'!$Q$10:$Q$7501,'FILL RATE MANDATORY STOCK'!BK92,'DETAIL SALES'!$AB$10:$AB$7501,"Full",'DETAIL SALES'!$C$10:$C$7501,"10")</f>
        <v>0</v>
      </c>
      <c r="CF92" s="149">
        <f>COUNTIFS('DETAIL SALES'!$Q$10:$Q$7501,'FILL RATE MANDATORY STOCK'!BK92,'DETAIL SALES'!$AB$10:$AB$7501,"No",'DETAIL SALES'!$C$10:$C$7501,"10")</f>
        <v>0</v>
      </c>
      <c r="CG92" s="149">
        <f>COUNTIFS('DETAIL SALES'!$Q$10:$Q$7501,'FILL RATE MANDATORY STOCK'!BK92,'DETAIL SALES'!$AB$10:$AB$7501,"Full",'DETAIL SALES'!$C$10:$C$7501,"11")</f>
        <v>0</v>
      </c>
      <c r="CH92" s="149">
        <f>COUNTIFS('DETAIL SALES'!$Q$10:$Q$7501,'FILL RATE MANDATORY STOCK'!BK92,'DETAIL SALES'!$AB$10:$AB$7501,"No",'DETAIL SALES'!$C$10:$C$7501,"11")</f>
        <v>0</v>
      </c>
      <c r="CI92" s="149">
        <f>COUNTIFS('DETAIL SALES'!$Q$10:$Q$7501,'FILL RATE MANDATORY STOCK'!BK92,'DETAIL SALES'!$AB$10:$AB$7501,"Full",'DETAIL SALES'!$C$10:$C$7501,"12")</f>
        <v>0</v>
      </c>
      <c r="CJ92" s="149">
        <f>COUNTIFS('DETAIL SALES'!$Q$10:$Q$7501,'FILL RATE MANDATORY STOCK'!BK92,'DETAIL SALES'!$AB$10:$AB$7501,"No",'DETAIL SALES'!$C$10:$C$7501,"12")</f>
        <v>0</v>
      </c>
      <c r="CK92" s="149">
        <f>COUNTIFS('DETAIL SALES'!$Q$10:$Q$7501,'FILL RATE MANDATORY STOCK'!BK92,'DETAIL SALES'!$AB$10:$AB$7501,"Full",'DETAIL SALES'!$C$10:$C$7501,"13")</f>
        <v>0</v>
      </c>
      <c r="CL92" s="149">
        <f>COUNTIFS('DETAIL SALES'!$Q$10:$Q$7501,'FILL RATE MANDATORY STOCK'!BK92,'DETAIL SALES'!$AB$10:$AB$7501,"No",'DETAIL SALES'!$C$10:$C$7501,"13")</f>
        <v>0</v>
      </c>
      <c r="CM92" s="316">
        <f>COUNTIFS('DETAIL SALES'!$Q$10:$Q$7501,'FILL RATE MANDATORY STOCK'!BK92,'DETAIL SALES'!$AB$10:$AB$7501,"Full",'DETAIL SALES'!$C$10:$C$7501,"14")</f>
        <v>0</v>
      </c>
      <c r="CN92" s="316">
        <f>COUNTIFS('DETAIL SALES'!$Q$10:$Q$7501,'FILL RATE MANDATORY STOCK'!BK92,'DETAIL SALES'!$AB$10:$AB$7501,"No",'DETAIL SALES'!$C$10:$C$7501,"14")</f>
        <v>0</v>
      </c>
      <c r="CO92" s="149">
        <f>COUNTIFS('DETAIL SALES'!$Q$10:$Q$7501,'FILL RATE MANDATORY STOCK'!BK92,'DETAIL SALES'!$AB$10:$AB$7501,"Full",'DETAIL SALES'!$C$10:$C$7501,"15")</f>
        <v>0</v>
      </c>
      <c r="CP92" s="149">
        <f>COUNTIFS('DETAIL SALES'!$Q$10:$Q$7501,'FILL RATE MANDATORY STOCK'!BK92,'DETAIL SALES'!$AB$10:$AB$7501,"No",'DETAIL SALES'!$C$10:$C$7501,"15")</f>
        <v>0</v>
      </c>
      <c r="CQ92" s="149">
        <f>COUNTIFS('DETAIL SALES'!$Q$10:$Q$7501,'FILL RATE MANDATORY STOCK'!BK92,'DETAIL SALES'!$AB$10:$AB$7501,"Full",'DETAIL SALES'!$C$10:$C$7501,"16")</f>
        <v>0</v>
      </c>
      <c r="CR92" s="149">
        <f>COUNTIFS('DETAIL SALES'!$Q$10:$Q$7501,'FILL RATE MANDATORY STOCK'!BK92,'DETAIL SALES'!$AB$10:$AB$7501,"No",'DETAIL SALES'!$C$10:$C$7501,"16")</f>
        <v>0</v>
      </c>
      <c r="CS92" s="149">
        <f>COUNTIFS('DETAIL SALES'!$Q$10:$Q$7501,'FILL RATE MANDATORY STOCK'!BK92,'DETAIL SALES'!$AB$10:$AB$7501,"Full",'DETAIL SALES'!$C$10:$C$7501,"17")</f>
        <v>0</v>
      </c>
      <c r="CT92" s="149">
        <f>COUNTIFS('DETAIL SALES'!$Q$10:$Q$7501,'FILL RATE MANDATORY STOCK'!BK92,'DETAIL SALES'!$AB$10:$AB$7501,"No",'DETAIL SALES'!$C$10:$C$7501,"17")</f>
        <v>0</v>
      </c>
      <c r="CU92" s="149">
        <f>COUNTIFS('DETAIL SALES'!$Q$10:$Q$7501,'FILL RATE MANDATORY STOCK'!BK92,'DETAIL SALES'!$AB$10:$AB$7501,"Full",'DETAIL SALES'!$C$10:$C$7501,"18")</f>
        <v>0</v>
      </c>
      <c r="CV92" s="149">
        <f>COUNTIFS('DETAIL SALES'!$Q$10:$Q$7501,'FILL RATE MANDATORY STOCK'!BK92,'DETAIL SALES'!$AB$10:$AB$7501,"No",'DETAIL SALES'!$C$10:$C$7501,"18")</f>
        <v>0</v>
      </c>
      <c r="CW92" s="149">
        <f>COUNTIFS('DETAIL SALES'!$Q$10:$Q$7501,'FILL RATE MANDATORY STOCK'!BK92,'DETAIL SALES'!$AB$10:$AB$7501,"Full",'DETAIL SALES'!$C$10:$C$7501,"19")</f>
        <v>0</v>
      </c>
      <c r="CX92" s="149">
        <f>COUNTIFS('DETAIL SALES'!$Q$10:$Q$7501,'FILL RATE MANDATORY STOCK'!BK92,'DETAIL SALES'!$AB$10:$AB$7501,"No",'DETAIL SALES'!$C$10:$C$7501,"19")</f>
        <v>0</v>
      </c>
      <c r="CY92" s="149">
        <f>COUNTIFS('DETAIL SALES'!$Q$10:$Q$7501,'FILL RATE MANDATORY STOCK'!BK92,'DETAIL SALES'!$AB$10:$AB$7501,"Full",'DETAIL SALES'!$C$10:$C$7501,"20")</f>
        <v>0</v>
      </c>
      <c r="CZ92" s="149">
        <f>COUNTIFS('DETAIL SALES'!$Q$10:$Q$7501,'FILL RATE MANDATORY STOCK'!BK92,'DETAIL SALES'!$AB$10:$AB$7501,"No",'DETAIL SALES'!$C$10:$C$7501,"20")</f>
        <v>0</v>
      </c>
      <c r="DA92" s="316">
        <f>COUNTIFS('DETAIL SALES'!$Q$10:$Q$7501,'FILL RATE MANDATORY STOCK'!BK92,'DETAIL SALES'!$AB$10:$AB$7501,"Full",'DETAIL SALES'!$C$10:$C$7501,"21")</f>
        <v>0</v>
      </c>
      <c r="DB92" s="316">
        <f>COUNTIFS('DETAIL SALES'!$Q$10:$Q$7501,'FILL RATE MANDATORY STOCK'!BK92,'DETAIL SALES'!$AB$10:$AB$7501,"No",'DETAIL SALES'!$C$10:$C$7501,"21")</f>
        <v>0</v>
      </c>
      <c r="DC92" s="149">
        <f>COUNTIFS('DETAIL SALES'!$Q$10:$Q$7501,'FILL RATE MANDATORY STOCK'!BK92,'DETAIL SALES'!$AB$10:$AB$7501,"Full",'DETAIL SALES'!$C$10:$C$7501,"22")</f>
        <v>0</v>
      </c>
      <c r="DD92" s="149">
        <f>COUNTIFS('DETAIL SALES'!$Q$10:$Q$7501,'FILL RATE MANDATORY STOCK'!BK92,'DETAIL SALES'!$AB$10:$AB$7501,"No",'DETAIL SALES'!$C$10:$C$7501,"22")</f>
        <v>0</v>
      </c>
      <c r="DE92" s="149">
        <f>COUNTIFS('DETAIL SALES'!$Q$10:$Q$7501,'FILL RATE MANDATORY STOCK'!BK92,'DETAIL SALES'!$AB$10:$AB$7501,"Full",'DETAIL SALES'!$C$10:$C$7501,"23")</f>
        <v>0</v>
      </c>
      <c r="DF92" s="149">
        <f>COUNTIFS('DETAIL SALES'!$Q$10:$Q$7501,'FILL RATE MANDATORY STOCK'!BK92,'DETAIL SALES'!$AB$10:$AB$7501,"No",'DETAIL SALES'!$C$10:$C$7501,"23")</f>
        <v>0</v>
      </c>
      <c r="DG92" s="149">
        <f>COUNTIFS('DETAIL SALES'!$Q$10:$Q$7501,'FILL RATE MANDATORY STOCK'!BK92,'DETAIL SALES'!$AB$10:$AB$7501,"Full",'DETAIL SALES'!$C$10:$C$7501,"24")</f>
        <v>0</v>
      </c>
      <c r="DH92" s="149">
        <f>COUNTIFS('DETAIL SALES'!$Q$10:$Q$7501,'FILL RATE MANDATORY STOCK'!BK92,'DETAIL SALES'!$AB$10:$AB$7501,"No",'DETAIL SALES'!$C$10:$C$7501,"24")</f>
        <v>0</v>
      </c>
      <c r="DI92" s="149">
        <f>COUNTIFS('DETAIL SALES'!$Q$10:$Q$7501,'FILL RATE MANDATORY STOCK'!BK92,'DETAIL SALES'!$AB$10:$AB$7501,"Full",'DETAIL SALES'!$C$10:$C$7501,"25")</f>
        <v>0</v>
      </c>
      <c r="DJ92" s="149">
        <f>COUNTIFS('DETAIL SALES'!$Q$10:$Q$7501,'FILL RATE MANDATORY STOCK'!BK92,'DETAIL SALES'!$AB$10:$AB$7501,"No",'DETAIL SALES'!$C$10:$C$7501,"25")</f>
        <v>0</v>
      </c>
      <c r="DK92" s="149">
        <f>COUNTIFS('DETAIL SALES'!$Q$10:$Q$7501,'FILL RATE MANDATORY STOCK'!BK92,'DETAIL SALES'!$AB$10:$AB$7501,"Full",'DETAIL SALES'!$C$10:$C$7501,"26")</f>
        <v>0</v>
      </c>
      <c r="DL92" s="149">
        <f>COUNTIFS('DETAIL SALES'!$Q$10:$Q$7501,'FILL RATE MANDATORY STOCK'!BK92,'DETAIL SALES'!$AB$10:$AB$7501,"No",'DETAIL SALES'!$C$10:$C$7501,"26")</f>
        <v>0</v>
      </c>
      <c r="DM92" s="149">
        <f>COUNTIFS('DETAIL SALES'!$Q$10:$Q$7501,'FILL RATE MANDATORY STOCK'!BK92,'DETAIL SALES'!$AB$10:$AB$7501,"Full",'DETAIL SALES'!$C$10:$C$7501,"27")</f>
        <v>0</v>
      </c>
      <c r="DN92" s="149">
        <f>COUNTIFS('DETAIL SALES'!$Q$10:$Q$7501,'FILL RATE MANDATORY STOCK'!BK92,'DETAIL SALES'!$AB$10:$AB$7501,"No",'DETAIL SALES'!$C$10:$C$7501,"27")</f>
        <v>0</v>
      </c>
      <c r="DO92" s="316">
        <f>COUNTIFS('DETAIL SALES'!$Q$10:$Q$7501,'FILL RATE MANDATORY STOCK'!BK92,'DETAIL SALES'!$AB$10:$AB$7501,"Full",'DETAIL SALES'!$C$10:$C$7501,"28")</f>
        <v>0</v>
      </c>
      <c r="DP92" s="316">
        <f>COUNTIFS('DETAIL SALES'!$Q$10:$Q$7501,'FILL RATE MANDATORY STOCK'!BK92,'DETAIL SALES'!$AB$10:$AB$7501,"No",'DETAIL SALES'!$C$10:$C$7501,"28")</f>
        <v>0</v>
      </c>
      <c r="DQ92" s="149">
        <f>COUNTIFS('DETAIL SALES'!$Q$10:$Q$7501,'FILL RATE MANDATORY STOCK'!BK92,'DETAIL SALES'!$AB$10:$AB$7501,"Full",'DETAIL SALES'!$C$10:$C$7501,"29")</f>
        <v>0</v>
      </c>
      <c r="DR92" s="149">
        <f>COUNTIFS('DETAIL SALES'!$Q$10:$Q$7501,'FILL RATE MANDATORY STOCK'!BK92,'DETAIL SALES'!$AB$10:$AB$7501,"No",'DETAIL SALES'!$C$10:$C$7501,"29")</f>
        <v>0</v>
      </c>
      <c r="DS92" s="149">
        <f>COUNTIFS('DETAIL SALES'!$Q$10:$Q$7501,'FILL RATE MANDATORY STOCK'!BK92,'DETAIL SALES'!$AB$10:$AB$7501,"Full",'DETAIL SALES'!$C$10:$C$7501,"30")</f>
        <v>0</v>
      </c>
      <c r="DT92" s="149">
        <f>COUNTIFS('DETAIL SALES'!$Q$10:$Q$7501,'FILL RATE MANDATORY STOCK'!BK92,'DETAIL SALES'!$AB$10:$AB$7501,"No",'DETAIL SALES'!$C$10:$C$7501,"30")</f>
        <v>0</v>
      </c>
      <c r="DU92" s="149">
        <f>COUNTIFS('DETAIL SALES'!$Q$10:$Q$7501,'FILL RATE MANDATORY STOCK'!\,'DETAIL SALES'!$AB$10:$AB$7501,"Full",'DETAIL SALES'!$C$10:$C$7501,"31")</f>
        <v>0</v>
      </c>
      <c r="DV92" s="153">
        <f>COUNTIFS('DETAIL SALES'!$Q$10:$Q$7501,'FILL RATE MANDATORY STOCK'!BK92,'DETAIL SALES'!$AB$10:$AB$7501,"No",'DETAIL SALES'!$C$10:$C$7501,"31")</f>
        <v>0</v>
      </c>
      <c r="DW92" s="271">
        <f t="shared" si="48"/>
        <v>0</v>
      </c>
      <c r="DX92" s="150">
        <f t="shared" si="48"/>
        <v>0</v>
      </c>
      <c r="DY92" s="150">
        <f t="shared" si="49"/>
        <v>0</v>
      </c>
      <c r="DZ92" s="272" t="e">
        <f t="shared" si="50"/>
        <v>#DIV/0!</v>
      </c>
    </row>
    <row r="93" spans="1:130" s="141" customFormat="1">
      <c r="A93" s="134">
        <v>84</v>
      </c>
      <c r="B93" s="286"/>
      <c r="C93" s="146">
        <f t="shared" si="36"/>
        <v>0</v>
      </c>
      <c r="D93" s="146">
        <f t="shared" si="37"/>
        <v>1</v>
      </c>
      <c r="E93" s="146">
        <f t="shared" si="38"/>
        <v>1900</v>
      </c>
      <c r="F93" s="287"/>
      <c r="G93" s="287"/>
      <c r="H93" s="287"/>
      <c r="I93" s="288"/>
      <c r="J93" s="287"/>
      <c r="K93" s="288"/>
      <c r="L93" s="134"/>
      <c r="M93" s="133"/>
      <c r="N93" s="288"/>
      <c r="O93" s="134"/>
      <c r="P93" s="166"/>
      <c r="Q93" s="289"/>
      <c r="R93" s="165"/>
      <c r="S93" s="290"/>
      <c r="T93" s="290"/>
      <c r="U93" s="290"/>
      <c r="V93" s="290"/>
      <c r="W93" s="166"/>
      <c r="X93" s="87"/>
      <c r="Y93" s="418">
        <f t="shared" si="39"/>
        <v>0</v>
      </c>
      <c r="Z93" s="291">
        <f t="shared" si="40"/>
        <v>0</v>
      </c>
      <c r="AA93" s="163"/>
      <c r="AB93" s="177" t="str">
        <f t="shared" si="41"/>
        <v/>
      </c>
      <c r="AC93" s="283" t="str">
        <f t="shared" si="42"/>
        <v/>
      </c>
      <c r="AD93" s="283" t="str">
        <f t="shared" si="43"/>
        <v/>
      </c>
      <c r="AE93" s="163"/>
      <c r="AF93" s="162"/>
      <c r="AP93" s="391" t="s">
        <v>780</v>
      </c>
      <c r="AQ93" s="391" t="s">
        <v>833</v>
      </c>
      <c r="AR93" s="573" t="s">
        <v>450</v>
      </c>
      <c r="AS93" s="573" t="s">
        <v>449</v>
      </c>
      <c r="AT93" s="573" t="s">
        <v>448</v>
      </c>
      <c r="AU93" s="573" t="s">
        <v>451</v>
      </c>
      <c r="AV93" s="573" t="s">
        <v>18</v>
      </c>
      <c r="AW93" s="573" t="s">
        <v>17</v>
      </c>
      <c r="BD93" s="784"/>
      <c r="BE93" s="100">
        <f t="shared" si="35"/>
        <v>77</v>
      </c>
      <c r="BF93" s="100" t="s">
        <v>369</v>
      </c>
      <c r="BG93" s="100" t="s">
        <v>370</v>
      </c>
      <c r="BH93" s="149" t="s">
        <v>152</v>
      </c>
      <c r="BI93" s="169" t="e">
        <f>VLOOKUP(BH93,#REF!,8,FALSE)</f>
        <v>#REF!</v>
      </c>
      <c r="BJ93" s="224">
        <v>60000</v>
      </c>
      <c r="BK93" s="153">
        <v>4</v>
      </c>
      <c r="BL93" s="153">
        <v>0</v>
      </c>
      <c r="BM93" s="594">
        <f>COUNTIFS('DETAIL SALES'!$Q$10:$Q$7501,'FILL RATE MANDATORY STOCK'!BK93,'DETAIL SALES'!$AB$10:$AB$7501,"Full",'DETAIL SALES'!$C$10:$C$7501,"1")</f>
        <v>0</v>
      </c>
      <c r="BN93" s="149">
        <f>COUNTIFS('DETAIL SALES'!$Q$10:$Q$7501,'FILL RATE MANDATORY STOCK'!BK93,'DETAIL SALES'!$AB$10:$AB$7501,"No",'DETAIL SALES'!$C$10:$C$7501,"1")</f>
        <v>0</v>
      </c>
      <c r="BO93" s="149">
        <f>COUNTIFS('DETAIL SALES'!$Q$10:$Q$7501,'FILL RATE MANDATORY STOCK'!BK93,'DETAIL SALES'!$AB$10:$AB$7501,"Full",'DETAIL SALES'!$C$10:$C$7501,"2")</f>
        <v>0</v>
      </c>
      <c r="BP93" s="149">
        <f>COUNTIFS('DETAIL SALES'!$Q$10:$Q$7501,'FILL RATE MANDATORY STOCK'!BK93,'DETAIL SALES'!$AB$10:$AB$7501,"No",'DETAIL SALES'!$C$10:$C$7501,"2")</f>
        <v>0</v>
      </c>
      <c r="BQ93" s="149">
        <f>COUNTIFS('DETAIL SALES'!$Q$10:$Q$7501,'FILL RATE MANDATORY STOCK'!BK93,'DETAIL SALES'!$AB$10:$AB$7501,"Full",'DETAIL SALES'!$C$10:$C$7501,"3")</f>
        <v>0</v>
      </c>
      <c r="BR93" s="149">
        <f>COUNTIFS('DETAIL SALES'!$Q$10:$Q$7501,'FILL RATE MANDATORY STOCK'!BK93,'DETAIL SALES'!$AB$10:$AB$7501,"No",'DETAIL SALES'!$C$10:$C$7501,"3")</f>
        <v>0</v>
      </c>
      <c r="BS93" s="149">
        <f>COUNTIFS('DETAIL SALES'!$Q$10:$Q$7501,'FILL RATE MANDATORY STOCK'!BK93,'DETAIL SALES'!$AB$10:$AB$7501,"Full",'DETAIL SALES'!$C$10:$C$7501,"4")</f>
        <v>0</v>
      </c>
      <c r="BT93" s="149">
        <f>COUNTIFS('DETAIL SALES'!$Q$10:$Q$7501,'FILL RATE MANDATORY STOCK'!BK93,'DETAIL SALES'!$AB$10:$AB$7501,"No",'DETAIL SALES'!$C$10:$C$7501,"4")</f>
        <v>0</v>
      </c>
      <c r="BU93" s="149">
        <f>COUNTIFS('DETAIL SALES'!$Q$10:$Q$7501,'FILL RATE MANDATORY STOCK'!BK93,'DETAIL SALES'!$AB$10:$AB$7501,"Full",'DETAIL SALES'!$C$10:$C$7501,"5")</f>
        <v>0</v>
      </c>
      <c r="BV93" s="149">
        <f>COUNTIFS('DETAIL SALES'!$Q$10:$Q$7501,'FILL RATE MANDATORY STOCK'!BK93,'DETAIL SALES'!$AB$10:$AB$7501,"No",'DETAIL SALES'!$C$10:$C$7501,"5")</f>
        <v>0</v>
      </c>
      <c r="BW93" s="149">
        <f>COUNTIFS('DETAIL SALES'!$Q$10:$Q$7501,'FILL RATE MANDATORY STOCK'!BK93,'DETAIL SALES'!$AB$10:$AB$7501,"Full",'DETAIL SALES'!$C$10:$C$7501,"6")</f>
        <v>0</v>
      </c>
      <c r="BX93" s="149">
        <f>COUNTIFS('DETAIL SALES'!$Q$10:$Q$7501,'FILL RATE MANDATORY STOCK'!BK93,'DETAIL SALES'!$AB$10:$AB$7501,"No",'DETAIL SALES'!$C$10:$C$7501,"6")</f>
        <v>0</v>
      </c>
      <c r="BY93" s="316">
        <f>COUNTIFS('DETAIL SALES'!$Q$10:$Q$7501,'FILL RATE MANDATORY STOCK'!BK93,'DETAIL SALES'!$AB$10:$AB$7501,"Full",'DETAIL SALES'!$C$10:$C$7501,"7")</f>
        <v>0</v>
      </c>
      <c r="BZ93" s="316">
        <f>COUNTIFS('DETAIL SALES'!$Q$10:$Q$7501,'FILL RATE MANDATORY STOCK'!BK93,'DETAIL SALES'!$AB$10:$AB$7501,"No",'DETAIL SALES'!$C$10:$C$7501,"7")</f>
        <v>0</v>
      </c>
      <c r="CA93" s="149">
        <f>COUNTIFS('DETAIL SALES'!$Q$10:$Q$7501,'FILL RATE MANDATORY STOCK'!BK93,'DETAIL SALES'!$AB$10:$AB$7501,"Full",'DETAIL SALES'!$C$10:$C$7501,"8")</f>
        <v>0</v>
      </c>
      <c r="CB93" s="149">
        <f>COUNTIFS('DETAIL SALES'!$Q$10:$Q$7501,'FILL RATE MANDATORY STOCK'!BK93,'DETAIL SALES'!$AB$10:$AB$7501,"No",'DETAIL SALES'!$C$10:$C$7501,"8")</f>
        <v>0</v>
      </c>
      <c r="CC93" s="149">
        <f>COUNTIFS('DETAIL SALES'!$Q$10:$Q$7501,'FILL RATE MANDATORY STOCK'!BK93,'DETAIL SALES'!$AB$10:$AB$7501,"Full",'DETAIL SALES'!$C$10:$C$7501,"9")</f>
        <v>0</v>
      </c>
      <c r="CD93" s="149">
        <f>COUNTIFS('DETAIL SALES'!$Q$10:$Q$7501,'FILL RATE MANDATORY STOCK'!BK93,'DETAIL SALES'!$AB$10:$AB$7501,"No",'DETAIL SALES'!$C$10:$C$7501,"9")</f>
        <v>0</v>
      </c>
      <c r="CE93" s="149">
        <f>COUNTIFS('DETAIL SALES'!$Q$10:$Q$7501,'FILL RATE MANDATORY STOCK'!BK93,'DETAIL SALES'!$AB$10:$AB$7501,"Full",'DETAIL SALES'!$C$10:$C$7501,"10")</f>
        <v>0</v>
      </c>
      <c r="CF93" s="149">
        <f>COUNTIFS('DETAIL SALES'!$Q$10:$Q$7501,'FILL RATE MANDATORY STOCK'!BK93,'DETAIL SALES'!$AB$10:$AB$7501,"No",'DETAIL SALES'!$C$10:$C$7501,"10")</f>
        <v>0</v>
      </c>
      <c r="CG93" s="149">
        <f>COUNTIFS('DETAIL SALES'!$Q$10:$Q$7501,'FILL RATE MANDATORY STOCK'!BK93,'DETAIL SALES'!$AB$10:$AB$7501,"Full",'DETAIL SALES'!$C$10:$C$7501,"11")</f>
        <v>0</v>
      </c>
      <c r="CH93" s="149">
        <f>COUNTIFS('DETAIL SALES'!$Q$10:$Q$7501,'FILL RATE MANDATORY STOCK'!BK93,'DETAIL SALES'!$AB$10:$AB$7501,"No",'DETAIL SALES'!$C$10:$C$7501,"11")</f>
        <v>0</v>
      </c>
      <c r="CI93" s="149">
        <f>COUNTIFS('DETAIL SALES'!$Q$10:$Q$7501,'FILL RATE MANDATORY STOCK'!BK93,'DETAIL SALES'!$AB$10:$AB$7501,"Full",'DETAIL SALES'!$C$10:$C$7501,"12")</f>
        <v>0</v>
      </c>
      <c r="CJ93" s="149">
        <f>COUNTIFS('DETAIL SALES'!$Q$10:$Q$7501,'FILL RATE MANDATORY STOCK'!BK93,'DETAIL SALES'!$AB$10:$AB$7501,"No",'DETAIL SALES'!$C$10:$C$7501,"12")</f>
        <v>0</v>
      </c>
      <c r="CK93" s="149">
        <f>COUNTIFS('DETAIL SALES'!$Q$10:$Q$7501,'FILL RATE MANDATORY STOCK'!BK93,'DETAIL SALES'!$AB$10:$AB$7501,"Full",'DETAIL SALES'!$C$10:$C$7501,"13")</f>
        <v>0</v>
      </c>
      <c r="CL93" s="149">
        <f>COUNTIFS('DETAIL SALES'!$Q$10:$Q$7501,'FILL RATE MANDATORY STOCK'!BK93,'DETAIL SALES'!$AB$10:$AB$7501,"No",'DETAIL SALES'!$C$10:$C$7501,"13")</f>
        <v>0</v>
      </c>
      <c r="CM93" s="316">
        <f>COUNTIFS('DETAIL SALES'!$Q$10:$Q$7501,'FILL RATE MANDATORY STOCK'!BK93,'DETAIL SALES'!$AB$10:$AB$7501,"Full",'DETAIL SALES'!$C$10:$C$7501,"14")</f>
        <v>0</v>
      </c>
      <c r="CN93" s="316">
        <f>COUNTIFS('DETAIL SALES'!$Q$10:$Q$7501,'FILL RATE MANDATORY STOCK'!BK93,'DETAIL SALES'!$AB$10:$AB$7501,"No",'DETAIL SALES'!$C$10:$C$7501,"14")</f>
        <v>0</v>
      </c>
      <c r="CO93" s="149">
        <f>COUNTIFS('DETAIL SALES'!$Q$10:$Q$7501,'FILL RATE MANDATORY STOCK'!BK93,'DETAIL SALES'!$AB$10:$AB$7501,"Full",'DETAIL SALES'!$C$10:$C$7501,"15")</f>
        <v>0</v>
      </c>
      <c r="CP93" s="149">
        <f>COUNTIFS('DETAIL SALES'!$Q$10:$Q$7501,'FILL RATE MANDATORY STOCK'!BK93,'DETAIL SALES'!$AB$10:$AB$7501,"No",'DETAIL SALES'!$C$10:$C$7501,"15")</f>
        <v>0</v>
      </c>
      <c r="CQ93" s="149">
        <f>COUNTIFS('DETAIL SALES'!$Q$10:$Q$7501,'FILL RATE MANDATORY STOCK'!BK93,'DETAIL SALES'!$AB$10:$AB$7501,"Full",'DETAIL SALES'!$C$10:$C$7501,"16")</f>
        <v>0</v>
      </c>
      <c r="CR93" s="149">
        <f>COUNTIFS('DETAIL SALES'!$Q$10:$Q$7501,'FILL RATE MANDATORY STOCK'!BK93,'DETAIL SALES'!$AB$10:$AB$7501,"No",'DETAIL SALES'!$C$10:$C$7501,"16")</f>
        <v>0</v>
      </c>
      <c r="CS93" s="149">
        <f>COUNTIFS('DETAIL SALES'!$Q$10:$Q$7501,'FILL RATE MANDATORY STOCK'!BK93,'DETAIL SALES'!$AB$10:$AB$7501,"Full",'DETAIL SALES'!$C$10:$C$7501,"17")</f>
        <v>0</v>
      </c>
      <c r="CT93" s="149">
        <f>COUNTIFS('DETAIL SALES'!$Q$10:$Q$7501,'FILL RATE MANDATORY STOCK'!BK93,'DETAIL SALES'!$AB$10:$AB$7501,"No",'DETAIL SALES'!$C$10:$C$7501,"17")</f>
        <v>0</v>
      </c>
      <c r="CU93" s="149">
        <f>COUNTIFS('DETAIL SALES'!$Q$10:$Q$7501,'FILL RATE MANDATORY STOCK'!BK93,'DETAIL SALES'!$AB$10:$AB$7501,"Full",'DETAIL SALES'!$C$10:$C$7501,"18")</f>
        <v>0</v>
      </c>
      <c r="CV93" s="149">
        <f>COUNTIFS('DETAIL SALES'!$Q$10:$Q$7501,'FILL RATE MANDATORY STOCK'!BK93,'DETAIL SALES'!$AB$10:$AB$7501,"No",'DETAIL SALES'!$C$10:$C$7501,"18")</f>
        <v>0</v>
      </c>
      <c r="CW93" s="149">
        <f>COUNTIFS('DETAIL SALES'!$Q$10:$Q$7501,'FILL RATE MANDATORY STOCK'!BK93,'DETAIL SALES'!$AB$10:$AB$7501,"Full",'DETAIL SALES'!$C$10:$C$7501,"19")</f>
        <v>0</v>
      </c>
      <c r="CX93" s="149">
        <f>COUNTIFS('DETAIL SALES'!$Q$10:$Q$7501,'FILL RATE MANDATORY STOCK'!BK93,'DETAIL SALES'!$AB$10:$AB$7501,"No",'DETAIL SALES'!$C$10:$C$7501,"19")</f>
        <v>0</v>
      </c>
      <c r="CY93" s="149">
        <f>COUNTIFS('DETAIL SALES'!$Q$10:$Q$7501,'FILL RATE MANDATORY STOCK'!BK93,'DETAIL SALES'!$AB$10:$AB$7501,"Full",'DETAIL SALES'!$C$10:$C$7501,"20")</f>
        <v>0</v>
      </c>
      <c r="CZ93" s="149">
        <f>COUNTIFS('DETAIL SALES'!$Q$10:$Q$7501,'FILL RATE MANDATORY STOCK'!BK93,'DETAIL SALES'!$AB$10:$AB$7501,"No",'DETAIL SALES'!$C$10:$C$7501,"20")</f>
        <v>0</v>
      </c>
      <c r="DA93" s="316">
        <f>COUNTIFS('DETAIL SALES'!$Q$10:$Q$7501,'FILL RATE MANDATORY STOCK'!BK93,'DETAIL SALES'!$AB$10:$AB$7501,"Full",'DETAIL SALES'!$C$10:$C$7501,"21")</f>
        <v>0</v>
      </c>
      <c r="DB93" s="316">
        <f>COUNTIFS('DETAIL SALES'!$Q$10:$Q$7501,'FILL RATE MANDATORY STOCK'!BK93,'DETAIL SALES'!$AB$10:$AB$7501,"No",'DETAIL SALES'!$C$10:$C$7501,"21")</f>
        <v>0</v>
      </c>
      <c r="DC93" s="149">
        <f>COUNTIFS('DETAIL SALES'!$Q$10:$Q$7501,'FILL RATE MANDATORY STOCK'!BK93,'DETAIL SALES'!$AB$10:$AB$7501,"Full",'DETAIL SALES'!$C$10:$C$7501,"22")</f>
        <v>0</v>
      </c>
      <c r="DD93" s="149">
        <f>COUNTIFS('DETAIL SALES'!$Q$10:$Q$7501,'FILL RATE MANDATORY STOCK'!BK93,'DETAIL SALES'!$AB$10:$AB$7501,"No",'DETAIL SALES'!$C$10:$C$7501,"22")</f>
        <v>0</v>
      </c>
      <c r="DE93" s="149">
        <f>COUNTIFS('DETAIL SALES'!$Q$10:$Q$7501,'FILL RATE MANDATORY STOCK'!BK93,'DETAIL SALES'!$AB$10:$AB$7501,"Full",'DETAIL SALES'!$C$10:$C$7501,"23")</f>
        <v>0</v>
      </c>
      <c r="DF93" s="149">
        <f>COUNTIFS('DETAIL SALES'!$Q$10:$Q$7501,'FILL RATE MANDATORY STOCK'!BK93,'DETAIL SALES'!$AB$10:$AB$7501,"No",'DETAIL SALES'!$C$10:$C$7501,"23")</f>
        <v>0</v>
      </c>
      <c r="DG93" s="149">
        <f>COUNTIFS('DETAIL SALES'!$Q$10:$Q$7501,'FILL RATE MANDATORY STOCK'!BK93,'DETAIL SALES'!$AB$10:$AB$7501,"Full",'DETAIL SALES'!$C$10:$C$7501,"24")</f>
        <v>0</v>
      </c>
      <c r="DH93" s="149">
        <f>COUNTIFS('DETAIL SALES'!$Q$10:$Q$7501,'FILL RATE MANDATORY STOCK'!BK93,'DETAIL SALES'!$AB$10:$AB$7501,"No",'DETAIL SALES'!$C$10:$C$7501,"24")</f>
        <v>0</v>
      </c>
      <c r="DI93" s="149">
        <f>COUNTIFS('DETAIL SALES'!$Q$10:$Q$7501,'FILL RATE MANDATORY STOCK'!BK93,'DETAIL SALES'!$AB$10:$AB$7501,"Full",'DETAIL SALES'!$C$10:$C$7501,"25")</f>
        <v>0</v>
      </c>
      <c r="DJ93" s="149">
        <f>COUNTIFS('DETAIL SALES'!$Q$10:$Q$7501,'FILL RATE MANDATORY STOCK'!BK93,'DETAIL SALES'!$AB$10:$AB$7501,"No",'DETAIL SALES'!$C$10:$C$7501,"25")</f>
        <v>0</v>
      </c>
      <c r="DK93" s="149">
        <f>COUNTIFS('DETAIL SALES'!$Q$10:$Q$7501,'FILL RATE MANDATORY STOCK'!BK93,'DETAIL SALES'!$AB$10:$AB$7501,"Full",'DETAIL SALES'!$C$10:$C$7501,"26")</f>
        <v>0</v>
      </c>
      <c r="DL93" s="149">
        <f>COUNTIFS('DETAIL SALES'!$Q$10:$Q$7501,'FILL RATE MANDATORY STOCK'!BK93,'DETAIL SALES'!$AB$10:$AB$7501,"No",'DETAIL SALES'!$C$10:$C$7501,"26")</f>
        <v>0</v>
      </c>
      <c r="DM93" s="149">
        <f>COUNTIFS('DETAIL SALES'!$Q$10:$Q$7501,'FILL RATE MANDATORY STOCK'!BK93,'DETAIL SALES'!$AB$10:$AB$7501,"Full",'DETAIL SALES'!$C$10:$C$7501,"27")</f>
        <v>0</v>
      </c>
      <c r="DN93" s="149">
        <f>COUNTIFS('DETAIL SALES'!$Q$10:$Q$7501,'FILL RATE MANDATORY STOCK'!BK93,'DETAIL SALES'!$AB$10:$AB$7501,"No",'DETAIL SALES'!$C$10:$C$7501,"27")</f>
        <v>0</v>
      </c>
      <c r="DO93" s="316">
        <f>COUNTIFS('DETAIL SALES'!$Q$10:$Q$7501,'FILL RATE MANDATORY STOCK'!BK93,'DETAIL SALES'!$AB$10:$AB$7501,"Full",'DETAIL SALES'!$C$10:$C$7501,"28")</f>
        <v>0</v>
      </c>
      <c r="DP93" s="316">
        <f>COUNTIFS('DETAIL SALES'!$Q$10:$Q$7501,'FILL RATE MANDATORY STOCK'!BK93,'DETAIL SALES'!$AB$10:$AB$7501,"No",'DETAIL SALES'!$C$10:$C$7501,"28")</f>
        <v>0</v>
      </c>
      <c r="DQ93" s="149">
        <f>COUNTIFS('DETAIL SALES'!$Q$10:$Q$7501,'FILL RATE MANDATORY STOCK'!BK93,'DETAIL SALES'!$AB$10:$AB$7501,"Full",'DETAIL SALES'!$C$10:$C$7501,"29")</f>
        <v>0</v>
      </c>
      <c r="DR93" s="149">
        <f>COUNTIFS('DETAIL SALES'!$Q$10:$Q$7501,'FILL RATE MANDATORY STOCK'!BK93,'DETAIL SALES'!$AB$10:$AB$7501,"No",'DETAIL SALES'!$C$10:$C$7501,"29")</f>
        <v>0</v>
      </c>
      <c r="DS93" s="149">
        <f>COUNTIFS('DETAIL SALES'!$Q$10:$Q$7501,'FILL RATE MANDATORY STOCK'!BK93,'DETAIL SALES'!$AB$10:$AB$7501,"Full",'DETAIL SALES'!$C$10:$C$7501,"30")</f>
        <v>0</v>
      </c>
      <c r="DT93" s="149">
        <f>COUNTIFS('DETAIL SALES'!$Q$10:$Q$7501,'FILL RATE MANDATORY STOCK'!BK93,'DETAIL SALES'!$AB$10:$AB$7501,"No",'DETAIL SALES'!$C$10:$C$7501,"30")</f>
        <v>0</v>
      </c>
      <c r="DU93" s="149">
        <f>COUNTIFS('DETAIL SALES'!$Q$10:$Q$7501,'FILL RATE MANDATORY STOCK'!\,'DETAIL SALES'!$AB$10:$AB$7501,"Full",'DETAIL SALES'!$C$10:$C$7501,"31")</f>
        <v>0</v>
      </c>
      <c r="DV93" s="153">
        <f>COUNTIFS('DETAIL SALES'!$Q$10:$Q$7501,'FILL RATE MANDATORY STOCK'!BK93,'DETAIL SALES'!$AB$10:$AB$7501,"No",'DETAIL SALES'!$C$10:$C$7501,"31")</f>
        <v>0</v>
      </c>
      <c r="DW93" s="271">
        <f t="shared" si="48"/>
        <v>0</v>
      </c>
      <c r="DX93" s="150">
        <f t="shared" si="48"/>
        <v>0</v>
      </c>
      <c r="DY93" s="150">
        <f t="shared" si="49"/>
        <v>0</v>
      </c>
      <c r="DZ93" s="272" t="e">
        <f t="shared" si="50"/>
        <v>#DIV/0!</v>
      </c>
    </row>
    <row r="94" spans="1:130" s="141" customFormat="1">
      <c r="A94" s="134">
        <v>85</v>
      </c>
      <c r="B94" s="286"/>
      <c r="C94" s="146">
        <f t="shared" si="36"/>
        <v>0</v>
      </c>
      <c r="D94" s="146">
        <f t="shared" si="37"/>
        <v>1</v>
      </c>
      <c r="E94" s="146">
        <f t="shared" si="38"/>
        <v>1900</v>
      </c>
      <c r="F94" s="287"/>
      <c r="G94" s="287"/>
      <c r="H94" s="287"/>
      <c r="I94" s="288"/>
      <c r="J94" s="287"/>
      <c r="K94" s="288"/>
      <c r="L94" s="134"/>
      <c r="M94" s="133"/>
      <c r="N94" s="288"/>
      <c r="O94" s="134"/>
      <c r="P94" s="166"/>
      <c r="Q94" s="289"/>
      <c r="R94" s="165"/>
      <c r="S94" s="290"/>
      <c r="T94" s="290"/>
      <c r="U94" s="290"/>
      <c r="V94" s="290"/>
      <c r="W94" s="166"/>
      <c r="X94" s="87"/>
      <c r="Y94" s="418">
        <f t="shared" si="39"/>
        <v>0</v>
      </c>
      <c r="Z94" s="291">
        <f t="shared" si="40"/>
        <v>0</v>
      </c>
      <c r="AA94" s="163"/>
      <c r="AB94" s="177" t="str">
        <f t="shared" si="41"/>
        <v/>
      </c>
      <c r="AC94" s="283" t="str">
        <f t="shared" si="42"/>
        <v/>
      </c>
      <c r="AD94" s="283" t="str">
        <f t="shared" si="43"/>
        <v/>
      </c>
      <c r="AE94" s="163"/>
      <c r="AF94" s="162"/>
      <c r="AP94" s="390">
        <v>1</v>
      </c>
      <c r="AQ94" s="386"/>
      <c r="AR94" s="386"/>
      <c r="AS94" s="386"/>
      <c r="AT94" s="386"/>
      <c r="AU94" s="386"/>
      <c r="AV94" s="386"/>
      <c r="AW94" s="386"/>
      <c r="BD94" s="784"/>
      <c r="BE94" s="100">
        <f t="shared" si="35"/>
        <v>78</v>
      </c>
      <c r="BF94" s="100" t="s">
        <v>371</v>
      </c>
      <c r="BG94" s="100" t="s">
        <v>360</v>
      </c>
      <c r="BH94" s="149" t="s">
        <v>164</v>
      </c>
      <c r="BI94" s="169" t="e">
        <f>VLOOKUP(BH94,#REF!,8,FALSE)</f>
        <v>#REF!</v>
      </c>
      <c r="BJ94" s="224">
        <v>120000</v>
      </c>
      <c r="BK94" s="153">
        <v>2</v>
      </c>
      <c r="BL94" s="153">
        <v>0.66666666666666663</v>
      </c>
      <c r="BM94" s="594">
        <f>COUNTIFS('DETAIL SALES'!$Q$10:$Q$7501,'FILL RATE MANDATORY STOCK'!BK94,'DETAIL SALES'!$AB$10:$AB$7501,"Full",'DETAIL SALES'!$C$10:$C$7501,"1")</f>
        <v>0</v>
      </c>
      <c r="BN94" s="149">
        <f>COUNTIFS('DETAIL SALES'!$Q$10:$Q$7501,'FILL RATE MANDATORY STOCK'!BK94,'DETAIL SALES'!$AB$10:$AB$7501,"No",'DETAIL SALES'!$C$10:$C$7501,"1")</f>
        <v>0</v>
      </c>
      <c r="BO94" s="149">
        <f>COUNTIFS('DETAIL SALES'!$Q$10:$Q$7501,'FILL RATE MANDATORY STOCK'!BK94,'DETAIL SALES'!$AB$10:$AB$7501,"Full",'DETAIL SALES'!$C$10:$C$7501,"2")</f>
        <v>0</v>
      </c>
      <c r="BP94" s="149">
        <f>COUNTIFS('DETAIL SALES'!$Q$10:$Q$7501,'FILL RATE MANDATORY STOCK'!BK94,'DETAIL SALES'!$AB$10:$AB$7501,"No",'DETAIL SALES'!$C$10:$C$7501,"2")</f>
        <v>0</v>
      </c>
      <c r="BQ94" s="149">
        <f>COUNTIFS('DETAIL SALES'!$Q$10:$Q$7501,'FILL RATE MANDATORY STOCK'!BK94,'DETAIL SALES'!$AB$10:$AB$7501,"Full",'DETAIL SALES'!$C$10:$C$7501,"3")</f>
        <v>0</v>
      </c>
      <c r="BR94" s="149">
        <f>COUNTIFS('DETAIL SALES'!$Q$10:$Q$7501,'FILL RATE MANDATORY STOCK'!BK94,'DETAIL SALES'!$AB$10:$AB$7501,"No",'DETAIL SALES'!$C$10:$C$7501,"3")</f>
        <v>0</v>
      </c>
      <c r="BS94" s="149">
        <f>COUNTIFS('DETAIL SALES'!$Q$10:$Q$7501,'FILL RATE MANDATORY STOCK'!BK94,'DETAIL SALES'!$AB$10:$AB$7501,"Full",'DETAIL SALES'!$C$10:$C$7501,"4")</f>
        <v>0</v>
      </c>
      <c r="BT94" s="149">
        <f>COUNTIFS('DETAIL SALES'!$Q$10:$Q$7501,'FILL RATE MANDATORY STOCK'!BK94,'DETAIL SALES'!$AB$10:$AB$7501,"No",'DETAIL SALES'!$C$10:$C$7501,"4")</f>
        <v>0</v>
      </c>
      <c r="BU94" s="149">
        <f>COUNTIFS('DETAIL SALES'!$Q$10:$Q$7501,'FILL RATE MANDATORY STOCK'!BK94,'DETAIL SALES'!$AB$10:$AB$7501,"Full",'DETAIL SALES'!$C$10:$C$7501,"5")</f>
        <v>0</v>
      </c>
      <c r="BV94" s="149">
        <f>COUNTIFS('DETAIL SALES'!$Q$10:$Q$7501,'FILL RATE MANDATORY STOCK'!BK94,'DETAIL SALES'!$AB$10:$AB$7501,"No",'DETAIL SALES'!$C$10:$C$7501,"5")</f>
        <v>0</v>
      </c>
      <c r="BW94" s="149">
        <f>COUNTIFS('DETAIL SALES'!$Q$10:$Q$7501,'FILL RATE MANDATORY STOCK'!BK94,'DETAIL SALES'!$AB$10:$AB$7501,"Full",'DETAIL SALES'!$C$10:$C$7501,"6")</f>
        <v>0</v>
      </c>
      <c r="BX94" s="149">
        <f>COUNTIFS('DETAIL SALES'!$Q$10:$Q$7501,'FILL RATE MANDATORY STOCK'!BK94,'DETAIL SALES'!$AB$10:$AB$7501,"No",'DETAIL SALES'!$C$10:$C$7501,"6")</f>
        <v>0</v>
      </c>
      <c r="BY94" s="316">
        <f>COUNTIFS('DETAIL SALES'!$Q$10:$Q$7501,'FILL RATE MANDATORY STOCK'!BK94,'DETAIL SALES'!$AB$10:$AB$7501,"Full",'DETAIL SALES'!$C$10:$C$7501,"7")</f>
        <v>0</v>
      </c>
      <c r="BZ94" s="316">
        <f>COUNTIFS('DETAIL SALES'!$Q$10:$Q$7501,'FILL RATE MANDATORY STOCK'!BK94,'DETAIL SALES'!$AB$10:$AB$7501,"No",'DETAIL SALES'!$C$10:$C$7501,"7")</f>
        <v>0</v>
      </c>
      <c r="CA94" s="149">
        <f>COUNTIFS('DETAIL SALES'!$Q$10:$Q$7501,'FILL RATE MANDATORY STOCK'!BK94,'DETAIL SALES'!$AB$10:$AB$7501,"Full",'DETAIL SALES'!$C$10:$C$7501,"8")</f>
        <v>0</v>
      </c>
      <c r="CB94" s="149">
        <f>COUNTIFS('DETAIL SALES'!$Q$10:$Q$7501,'FILL RATE MANDATORY STOCK'!BK94,'DETAIL SALES'!$AB$10:$AB$7501,"No",'DETAIL SALES'!$C$10:$C$7501,"8")</f>
        <v>0</v>
      </c>
      <c r="CC94" s="149">
        <f>COUNTIFS('DETAIL SALES'!$Q$10:$Q$7501,'FILL RATE MANDATORY STOCK'!BK94,'DETAIL SALES'!$AB$10:$AB$7501,"Full",'DETAIL SALES'!$C$10:$C$7501,"9")</f>
        <v>0</v>
      </c>
      <c r="CD94" s="149">
        <f>COUNTIFS('DETAIL SALES'!$Q$10:$Q$7501,'FILL RATE MANDATORY STOCK'!BK94,'DETAIL SALES'!$AB$10:$AB$7501,"No",'DETAIL SALES'!$C$10:$C$7501,"9")</f>
        <v>0</v>
      </c>
      <c r="CE94" s="149">
        <f>COUNTIFS('DETAIL SALES'!$Q$10:$Q$7501,'FILL RATE MANDATORY STOCK'!BK94,'DETAIL SALES'!$AB$10:$AB$7501,"Full",'DETAIL SALES'!$C$10:$C$7501,"10")</f>
        <v>0</v>
      </c>
      <c r="CF94" s="149">
        <f>COUNTIFS('DETAIL SALES'!$Q$10:$Q$7501,'FILL RATE MANDATORY STOCK'!BK94,'DETAIL SALES'!$AB$10:$AB$7501,"No",'DETAIL SALES'!$C$10:$C$7501,"10")</f>
        <v>0</v>
      </c>
      <c r="CG94" s="149">
        <f>COUNTIFS('DETAIL SALES'!$Q$10:$Q$7501,'FILL RATE MANDATORY STOCK'!BK94,'DETAIL SALES'!$AB$10:$AB$7501,"Full",'DETAIL SALES'!$C$10:$C$7501,"11")</f>
        <v>0</v>
      </c>
      <c r="CH94" s="149">
        <f>COUNTIFS('DETAIL SALES'!$Q$10:$Q$7501,'FILL RATE MANDATORY STOCK'!BK94,'DETAIL SALES'!$AB$10:$AB$7501,"No",'DETAIL SALES'!$C$10:$C$7501,"11")</f>
        <v>0</v>
      </c>
      <c r="CI94" s="149">
        <f>COUNTIFS('DETAIL SALES'!$Q$10:$Q$7501,'FILL RATE MANDATORY STOCK'!BK94,'DETAIL SALES'!$AB$10:$AB$7501,"Full",'DETAIL SALES'!$C$10:$C$7501,"12")</f>
        <v>0</v>
      </c>
      <c r="CJ94" s="149">
        <f>COUNTIFS('DETAIL SALES'!$Q$10:$Q$7501,'FILL RATE MANDATORY STOCK'!BK94,'DETAIL SALES'!$AB$10:$AB$7501,"No",'DETAIL SALES'!$C$10:$C$7501,"12")</f>
        <v>0</v>
      </c>
      <c r="CK94" s="149">
        <f>COUNTIFS('DETAIL SALES'!$Q$10:$Q$7501,'FILL RATE MANDATORY STOCK'!BK94,'DETAIL SALES'!$AB$10:$AB$7501,"Full",'DETAIL SALES'!$C$10:$C$7501,"13")</f>
        <v>0</v>
      </c>
      <c r="CL94" s="149">
        <f>COUNTIFS('DETAIL SALES'!$Q$10:$Q$7501,'FILL RATE MANDATORY STOCK'!BK94,'DETAIL SALES'!$AB$10:$AB$7501,"No",'DETAIL SALES'!$C$10:$C$7501,"13")</f>
        <v>0</v>
      </c>
      <c r="CM94" s="316">
        <f>COUNTIFS('DETAIL SALES'!$Q$10:$Q$7501,'FILL RATE MANDATORY STOCK'!BK94,'DETAIL SALES'!$AB$10:$AB$7501,"Full",'DETAIL SALES'!$C$10:$C$7501,"14")</f>
        <v>0</v>
      </c>
      <c r="CN94" s="316">
        <f>COUNTIFS('DETAIL SALES'!$Q$10:$Q$7501,'FILL RATE MANDATORY STOCK'!BK94,'DETAIL SALES'!$AB$10:$AB$7501,"No",'DETAIL SALES'!$C$10:$C$7501,"14")</f>
        <v>0</v>
      </c>
      <c r="CO94" s="149">
        <f>COUNTIFS('DETAIL SALES'!$Q$10:$Q$7501,'FILL RATE MANDATORY STOCK'!BK94,'DETAIL SALES'!$AB$10:$AB$7501,"Full",'DETAIL SALES'!$C$10:$C$7501,"15")</f>
        <v>0</v>
      </c>
      <c r="CP94" s="149">
        <f>COUNTIFS('DETAIL SALES'!$Q$10:$Q$7501,'FILL RATE MANDATORY STOCK'!BK94,'DETAIL SALES'!$AB$10:$AB$7501,"No",'DETAIL SALES'!$C$10:$C$7501,"15")</f>
        <v>0</v>
      </c>
      <c r="CQ94" s="149">
        <f>COUNTIFS('DETAIL SALES'!$Q$10:$Q$7501,'FILL RATE MANDATORY STOCK'!BK94,'DETAIL SALES'!$AB$10:$AB$7501,"Full",'DETAIL SALES'!$C$10:$C$7501,"16")</f>
        <v>0</v>
      </c>
      <c r="CR94" s="149">
        <f>COUNTIFS('DETAIL SALES'!$Q$10:$Q$7501,'FILL RATE MANDATORY STOCK'!BK94,'DETAIL SALES'!$AB$10:$AB$7501,"No",'DETAIL SALES'!$C$10:$C$7501,"16")</f>
        <v>0</v>
      </c>
      <c r="CS94" s="149">
        <f>COUNTIFS('DETAIL SALES'!$Q$10:$Q$7501,'FILL RATE MANDATORY STOCK'!BK94,'DETAIL SALES'!$AB$10:$AB$7501,"Full",'DETAIL SALES'!$C$10:$C$7501,"17")</f>
        <v>0</v>
      </c>
      <c r="CT94" s="149">
        <f>COUNTIFS('DETAIL SALES'!$Q$10:$Q$7501,'FILL RATE MANDATORY STOCK'!BK94,'DETAIL SALES'!$AB$10:$AB$7501,"No",'DETAIL SALES'!$C$10:$C$7501,"17")</f>
        <v>0</v>
      </c>
      <c r="CU94" s="149">
        <f>COUNTIFS('DETAIL SALES'!$Q$10:$Q$7501,'FILL RATE MANDATORY STOCK'!BK94,'DETAIL SALES'!$AB$10:$AB$7501,"Full",'DETAIL SALES'!$C$10:$C$7501,"18")</f>
        <v>0</v>
      </c>
      <c r="CV94" s="149">
        <f>COUNTIFS('DETAIL SALES'!$Q$10:$Q$7501,'FILL RATE MANDATORY STOCK'!BK94,'DETAIL SALES'!$AB$10:$AB$7501,"No",'DETAIL SALES'!$C$10:$C$7501,"18")</f>
        <v>0</v>
      </c>
      <c r="CW94" s="149">
        <f>COUNTIFS('DETAIL SALES'!$Q$10:$Q$7501,'FILL RATE MANDATORY STOCK'!BK94,'DETAIL SALES'!$AB$10:$AB$7501,"Full",'DETAIL SALES'!$C$10:$C$7501,"19")</f>
        <v>0</v>
      </c>
      <c r="CX94" s="149">
        <f>COUNTIFS('DETAIL SALES'!$Q$10:$Q$7501,'FILL RATE MANDATORY STOCK'!BK94,'DETAIL SALES'!$AB$10:$AB$7501,"No",'DETAIL SALES'!$C$10:$C$7501,"19")</f>
        <v>0</v>
      </c>
      <c r="CY94" s="149">
        <f>COUNTIFS('DETAIL SALES'!$Q$10:$Q$7501,'FILL RATE MANDATORY STOCK'!BK94,'DETAIL SALES'!$AB$10:$AB$7501,"Full",'DETAIL SALES'!$C$10:$C$7501,"20")</f>
        <v>0</v>
      </c>
      <c r="CZ94" s="149">
        <f>COUNTIFS('DETAIL SALES'!$Q$10:$Q$7501,'FILL RATE MANDATORY STOCK'!BK94,'DETAIL SALES'!$AB$10:$AB$7501,"No",'DETAIL SALES'!$C$10:$C$7501,"20")</f>
        <v>0</v>
      </c>
      <c r="DA94" s="316">
        <f>COUNTIFS('DETAIL SALES'!$Q$10:$Q$7501,'FILL RATE MANDATORY STOCK'!BK94,'DETAIL SALES'!$AB$10:$AB$7501,"Full",'DETAIL SALES'!$C$10:$C$7501,"21")</f>
        <v>0</v>
      </c>
      <c r="DB94" s="316">
        <f>COUNTIFS('DETAIL SALES'!$Q$10:$Q$7501,'FILL RATE MANDATORY STOCK'!BK94,'DETAIL SALES'!$AB$10:$AB$7501,"No",'DETAIL SALES'!$C$10:$C$7501,"21")</f>
        <v>0</v>
      </c>
      <c r="DC94" s="149">
        <f>COUNTIFS('DETAIL SALES'!$Q$10:$Q$7501,'FILL RATE MANDATORY STOCK'!BK94,'DETAIL SALES'!$AB$10:$AB$7501,"Full",'DETAIL SALES'!$C$10:$C$7501,"22")</f>
        <v>0</v>
      </c>
      <c r="DD94" s="149">
        <f>COUNTIFS('DETAIL SALES'!$Q$10:$Q$7501,'FILL RATE MANDATORY STOCK'!BK94,'DETAIL SALES'!$AB$10:$AB$7501,"No",'DETAIL SALES'!$C$10:$C$7501,"22")</f>
        <v>0</v>
      </c>
      <c r="DE94" s="149">
        <f>COUNTIFS('DETAIL SALES'!$Q$10:$Q$7501,'FILL RATE MANDATORY STOCK'!BK94,'DETAIL SALES'!$AB$10:$AB$7501,"Full",'DETAIL SALES'!$C$10:$C$7501,"23")</f>
        <v>0</v>
      </c>
      <c r="DF94" s="149">
        <f>COUNTIFS('DETAIL SALES'!$Q$10:$Q$7501,'FILL RATE MANDATORY STOCK'!BK94,'DETAIL SALES'!$AB$10:$AB$7501,"No",'DETAIL SALES'!$C$10:$C$7501,"23")</f>
        <v>0</v>
      </c>
      <c r="DG94" s="149">
        <f>COUNTIFS('DETAIL SALES'!$Q$10:$Q$7501,'FILL RATE MANDATORY STOCK'!BK94,'DETAIL SALES'!$AB$10:$AB$7501,"Full",'DETAIL SALES'!$C$10:$C$7501,"24")</f>
        <v>0</v>
      </c>
      <c r="DH94" s="149">
        <f>COUNTIFS('DETAIL SALES'!$Q$10:$Q$7501,'FILL RATE MANDATORY STOCK'!BK94,'DETAIL SALES'!$AB$10:$AB$7501,"No",'DETAIL SALES'!$C$10:$C$7501,"24")</f>
        <v>0</v>
      </c>
      <c r="DI94" s="149">
        <f>COUNTIFS('DETAIL SALES'!$Q$10:$Q$7501,'FILL RATE MANDATORY STOCK'!BK94,'DETAIL SALES'!$AB$10:$AB$7501,"Full",'DETAIL SALES'!$C$10:$C$7501,"25")</f>
        <v>0</v>
      </c>
      <c r="DJ94" s="149">
        <f>COUNTIFS('DETAIL SALES'!$Q$10:$Q$7501,'FILL RATE MANDATORY STOCK'!BK94,'DETAIL SALES'!$AB$10:$AB$7501,"No",'DETAIL SALES'!$C$10:$C$7501,"25")</f>
        <v>0</v>
      </c>
      <c r="DK94" s="149">
        <f>COUNTIFS('DETAIL SALES'!$Q$10:$Q$7501,'FILL RATE MANDATORY STOCK'!BK94,'DETAIL SALES'!$AB$10:$AB$7501,"Full",'DETAIL SALES'!$C$10:$C$7501,"26")</f>
        <v>0</v>
      </c>
      <c r="DL94" s="149">
        <f>COUNTIFS('DETAIL SALES'!$Q$10:$Q$7501,'FILL RATE MANDATORY STOCK'!BK94,'DETAIL SALES'!$AB$10:$AB$7501,"No",'DETAIL SALES'!$C$10:$C$7501,"26")</f>
        <v>0</v>
      </c>
      <c r="DM94" s="149">
        <f>COUNTIFS('DETAIL SALES'!$Q$10:$Q$7501,'FILL RATE MANDATORY STOCK'!BK94,'DETAIL SALES'!$AB$10:$AB$7501,"Full",'DETAIL SALES'!$C$10:$C$7501,"27")</f>
        <v>0</v>
      </c>
      <c r="DN94" s="149">
        <f>COUNTIFS('DETAIL SALES'!$Q$10:$Q$7501,'FILL RATE MANDATORY STOCK'!BK94,'DETAIL SALES'!$AB$10:$AB$7501,"No",'DETAIL SALES'!$C$10:$C$7501,"27")</f>
        <v>0</v>
      </c>
      <c r="DO94" s="316">
        <f>COUNTIFS('DETAIL SALES'!$Q$10:$Q$7501,'FILL RATE MANDATORY STOCK'!BK94,'DETAIL SALES'!$AB$10:$AB$7501,"Full",'DETAIL SALES'!$C$10:$C$7501,"28")</f>
        <v>0</v>
      </c>
      <c r="DP94" s="316">
        <f>COUNTIFS('DETAIL SALES'!$Q$10:$Q$7501,'FILL RATE MANDATORY STOCK'!BK94,'DETAIL SALES'!$AB$10:$AB$7501,"No",'DETAIL SALES'!$C$10:$C$7501,"28")</f>
        <v>0</v>
      </c>
      <c r="DQ94" s="149">
        <f>COUNTIFS('DETAIL SALES'!$Q$10:$Q$7501,'FILL RATE MANDATORY STOCK'!BK94,'DETAIL SALES'!$AB$10:$AB$7501,"Full",'DETAIL SALES'!$C$10:$C$7501,"29")</f>
        <v>0</v>
      </c>
      <c r="DR94" s="149">
        <f>COUNTIFS('DETAIL SALES'!$Q$10:$Q$7501,'FILL RATE MANDATORY STOCK'!BK94,'DETAIL SALES'!$AB$10:$AB$7501,"No",'DETAIL SALES'!$C$10:$C$7501,"29")</f>
        <v>0</v>
      </c>
      <c r="DS94" s="149">
        <f>COUNTIFS('DETAIL SALES'!$Q$10:$Q$7501,'FILL RATE MANDATORY STOCK'!BK94,'DETAIL SALES'!$AB$10:$AB$7501,"Full",'DETAIL SALES'!$C$10:$C$7501,"30")</f>
        <v>0</v>
      </c>
      <c r="DT94" s="149">
        <f>COUNTIFS('DETAIL SALES'!$Q$10:$Q$7501,'FILL RATE MANDATORY STOCK'!BK94,'DETAIL SALES'!$AB$10:$AB$7501,"No",'DETAIL SALES'!$C$10:$C$7501,"30")</f>
        <v>0</v>
      </c>
      <c r="DU94" s="149">
        <f>COUNTIFS('DETAIL SALES'!$Q$10:$Q$7501,'FILL RATE MANDATORY STOCK'!\,'DETAIL SALES'!$AB$10:$AB$7501,"Full",'DETAIL SALES'!$C$10:$C$7501,"31")</f>
        <v>0</v>
      </c>
      <c r="DV94" s="153">
        <f>COUNTIFS('DETAIL SALES'!$Q$10:$Q$7501,'FILL RATE MANDATORY STOCK'!BK94,'DETAIL SALES'!$AB$10:$AB$7501,"No",'DETAIL SALES'!$C$10:$C$7501,"31")</f>
        <v>0</v>
      </c>
      <c r="DW94" s="271">
        <f t="shared" si="48"/>
        <v>0</v>
      </c>
      <c r="DX94" s="150">
        <f t="shared" si="48"/>
        <v>0</v>
      </c>
      <c r="DY94" s="150">
        <f t="shared" si="49"/>
        <v>0</v>
      </c>
      <c r="DZ94" s="272" t="e">
        <f t="shared" si="50"/>
        <v>#DIV/0!</v>
      </c>
    </row>
    <row r="95" spans="1:130" s="141" customFormat="1">
      <c r="A95" s="134">
        <v>86</v>
      </c>
      <c r="B95" s="286"/>
      <c r="C95" s="146">
        <f t="shared" si="36"/>
        <v>0</v>
      </c>
      <c r="D95" s="146">
        <f t="shared" si="37"/>
        <v>1</v>
      </c>
      <c r="E95" s="146">
        <f t="shared" si="38"/>
        <v>1900</v>
      </c>
      <c r="F95" s="287"/>
      <c r="G95" s="287"/>
      <c r="H95" s="287"/>
      <c r="I95" s="288"/>
      <c r="J95" s="287"/>
      <c r="K95" s="288"/>
      <c r="L95" s="134"/>
      <c r="M95" s="133"/>
      <c r="N95" s="288"/>
      <c r="O95" s="134"/>
      <c r="P95" s="166"/>
      <c r="Q95" s="289"/>
      <c r="R95" s="165"/>
      <c r="S95" s="290"/>
      <c r="T95" s="290"/>
      <c r="U95" s="290"/>
      <c r="V95" s="290"/>
      <c r="W95" s="166"/>
      <c r="X95" s="87"/>
      <c r="Y95" s="418">
        <f t="shared" si="39"/>
        <v>0</v>
      </c>
      <c r="Z95" s="291">
        <f t="shared" si="40"/>
        <v>0</v>
      </c>
      <c r="AA95" s="163"/>
      <c r="AB95" s="177" t="str">
        <f t="shared" si="41"/>
        <v/>
      </c>
      <c r="AC95" s="283" t="str">
        <f t="shared" si="42"/>
        <v/>
      </c>
      <c r="AD95" s="283" t="str">
        <f t="shared" si="43"/>
        <v/>
      </c>
      <c r="AE95" s="163"/>
      <c r="AF95" s="162"/>
      <c r="AP95" s="390">
        <v>2</v>
      </c>
      <c r="AQ95" s="386"/>
      <c r="AR95" s="386"/>
      <c r="AS95" s="386"/>
      <c r="AT95" s="386"/>
      <c r="AU95" s="386"/>
      <c r="AV95" s="386"/>
      <c r="AW95" s="386"/>
      <c r="BD95" s="784"/>
      <c r="BE95" s="103">
        <f t="shared" si="35"/>
        <v>79</v>
      </c>
      <c r="BF95" s="103" t="s">
        <v>371</v>
      </c>
      <c r="BG95" s="103" t="s">
        <v>361</v>
      </c>
      <c r="BH95" s="155" t="s">
        <v>160</v>
      </c>
      <c r="BI95" s="229" t="e">
        <f>VLOOKUP(BH95,#REF!,8,FALSE)</f>
        <v>#REF!</v>
      </c>
      <c r="BJ95" s="225">
        <v>120000</v>
      </c>
      <c r="BK95" s="158">
        <v>2</v>
      </c>
      <c r="BL95" s="158">
        <v>0</v>
      </c>
      <c r="BM95" s="595">
        <f>COUNTIFS('DETAIL SALES'!$Q$10:$Q$7501,'FILL RATE MANDATORY STOCK'!BK95,'DETAIL SALES'!$AB$10:$AB$7501,"Full",'DETAIL SALES'!$C$10:$C$7501,"1")</f>
        <v>0</v>
      </c>
      <c r="BN95" s="155">
        <f>COUNTIFS('DETAIL SALES'!$Q$10:$Q$7501,'FILL RATE MANDATORY STOCK'!BK95,'DETAIL SALES'!$AB$10:$AB$7501,"No",'DETAIL SALES'!$C$10:$C$7501,"1")</f>
        <v>0</v>
      </c>
      <c r="BO95" s="155">
        <f>COUNTIFS('DETAIL SALES'!$Q$10:$Q$7501,'FILL RATE MANDATORY STOCK'!BK95,'DETAIL SALES'!$AB$10:$AB$7501,"Full",'DETAIL SALES'!$C$10:$C$7501,"2")</f>
        <v>0</v>
      </c>
      <c r="BP95" s="155">
        <f>COUNTIFS('DETAIL SALES'!$Q$10:$Q$7501,'FILL RATE MANDATORY STOCK'!BK95,'DETAIL SALES'!$AB$10:$AB$7501,"No",'DETAIL SALES'!$C$10:$C$7501,"2")</f>
        <v>0</v>
      </c>
      <c r="BQ95" s="155">
        <f>COUNTIFS('DETAIL SALES'!$Q$10:$Q$7501,'FILL RATE MANDATORY STOCK'!BK95,'DETAIL SALES'!$AB$10:$AB$7501,"Full",'DETAIL SALES'!$C$10:$C$7501,"3")</f>
        <v>0</v>
      </c>
      <c r="BR95" s="155">
        <f>COUNTIFS('DETAIL SALES'!$Q$10:$Q$7501,'FILL RATE MANDATORY STOCK'!BK95,'DETAIL SALES'!$AB$10:$AB$7501,"No",'DETAIL SALES'!$C$10:$C$7501,"3")</f>
        <v>0</v>
      </c>
      <c r="BS95" s="155">
        <f>COUNTIFS('DETAIL SALES'!$Q$10:$Q$7501,'FILL RATE MANDATORY STOCK'!BK95,'DETAIL SALES'!$AB$10:$AB$7501,"Full",'DETAIL SALES'!$C$10:$C$7501,"4")</f>
        <v>0</v>
      </c>
      <c r="BT95" s="155">
        <f>COUNTIFS('DETAIL SALES'!$Q$10:$Q$7501,'FILL RATE MANDATORY STOCK'!BK95,'DETAIL SALES'!$AB$10:$AB$7501,"No",'DETAIL SALES'!$C$10:$C$7501,"4")</f>
        <v>0</v>
      </c>
      <c r="BU95" s="155">
        <f>COUNTIFS('DETAIL SALES'!$Q$10:$Q$7501,'FILL RATE MANDATORY STOCK'!BK95,'DETAIL SALES'!$AB$10:$AB$7501,"Full",'DETAIL SALES'!$C$10:$C$7501,"5")</f>
        <v>0</v>
      </c>
      <c r="BV95" s="155">
        <f>COUNTIFS('DETAIL SALES'!$Q$10:$Q$7501,'FILL RATE MANDATORY STOCK'!BK95,'DETAIL SALES'!$AB$10:$AB$7501,"No",'DETAIL SALES'!$C$10:$C$7501,"5")</f>
        <v>0</v>
      </c>
      <c r="BW95" s="155">
        <f>COUNTIFS('DETAIL SALES'!$Q$10:$Q$7501,'FILL RATE MANDATORY STOCK'!BK95,'DETAIL SALES'!$AB$10:$AB$7501,"Full",'DETAIL SALES'!$C$10:$C$7501,"6")</f>
        <v>0</v>
      </c>
      <c r="BX95" s="155">
        <f>COUNTIFS('DETAIL SALES'!$Q$10:$Q$7501,'FILL RATE MANDATORY STOCK'!BK95,'DETAIL SALES'!$AB$10:$AB$7501,"No",'DETAIL SALES'!$C$10:$C$7501,"6")</f>
        <v>0</v>
      </c>
      <c r="BY95" s="318">
        <f>COUNTIFS('DETAIL SALES'!$Q$10:$Q$7501,'FILL RATE MANDATORY STOCK'!BK95,'DETAIL SALES'!$AB$10:$AB$7501,"Full",'DETAIL SALES'!$C$10:$C$7501,"7")</f>
        <v>0</v>
      </c>
      <c r="BZ95" s="318">
        <f>COUNTIFS('DETAIL SALES'!$Q$10:$Q$7501,'FILL RATE MANDATORY STOCK'!BK95,'DETAIL SALES'!$AB$10:$AB$7501,"No",'DETAIL SALES'!$C$10:$C$7501,"7")</f>
        <v>0</v>
      </c>
      <c r="CA95" s="155">
        <f>COUNTIFS('DETAIL SALES'!$Q$10:$Q$7501,'FILL RATE MANDATORY STOCK'!BK95,'DETAIL SALES'!$AB$10:$AB$7501,"Full",'DETAIL SALES'!$C$10:$C$7501,"8")</f>
        <v>0</v>
      </c>
      <c r="CB95" s="155">
        <f>COUNTIFS('DETAIL SALES'!$Q$10:$Q$7501,'FILL RATE MANDATORY STOCK'!BK95,'DETAIL SALES'!$AB$10:$AB$7501,"No",'DETAIL SALES'!$C$10:$C$7501,"8")</f>
        <v>0</v>
      </c>
      <c r="CC95" s="155">
        <f>COUNTIFS('DETAIL SALES'!$Q$10:$Q$7501,'FILL RATE MANDATORY STOCK'!BK95,'DETAIL SALES'!$AB$10:$AB$7501,"Full",'DETAIL SALES'!$C$10:$C$7501,"9")</f>
        <v>0</v>
      </c>
      <c r="CD95" s="155">
        <f>COUNTIFS('DETAIL SALES'!$Q$10:$Q$7501,'FILL RATE MANDATORY STOCK'!BK95,'DETAIL SALES'!$AB$10:$AB$7501,"No",'DETAIL SALES'!$C$10:$C$7501,"9")</f>
        <v>0</v>
      </c>
      <c r="CE95" s="155">
        <f>COUNTIFS('DETAIL SALES'!$Q$10:$Q$7501,'FILL RATE MANDATORY STOCK'!BK95,'DETAIL SALES'!$AB$10:$AB$7501,"Full",'DETAIL SALES'!$C$10:$C$7501,"10")</f>
        <v>0</v>
      </c>
      <c r="CF95" s="155">
        <f>COUNTIFS('DETAIL SALES'!$Q$10:$Q$7501,'FILL RATE MANDATORY STOCK'!BK95,'DETAIL SALES'!$AB$10:$AB$7501,"No",'DETAIL SALES'!$C$10:$C$7501,"10")</f>
        <v>0</v>
      </c>
      <c r="CG95" s="155">
        <f>COUNTIFS('DETAIL SALES'!$Q$10:$Q$7501,'FILL RATE MANDATORY STOCK'!BK95,'DETAIL SALES'!$AB$10:$AB$7501,"Full",'DETAIL SALES'!$C$10:$C$7501,"11")</f>
        <v>0</v>
      </c>
      <c r="CH95" s="155">
        <f>COUNTIFS('DETAIL SALES'!$Q$10:$Q$7501,'FILL RATE MANDATORY STOCK'!BK95,'DETAIL SALES'!$AB$10:$AB$7501,"No",'DETAIL SALES'!$C$10:$C$7501,"11")</f>
        <v>0</v>
      </c>
      <c r="CI95" s="155">
        <f>COUNTIFS('DETAIL SALES'!$Q$10:$Q$7501,'FILL RATE MANDATORY STOCK'!BK95,'DETAIL SALES'!$AB$10:$AB$7501,"Full",'DETAIL SALES'!$C$10:$C$7501,"12")</f>
        <v>0</v>
      </c>
      <c r="CJ95" s="155">
        <f>COUNTIFS('DETAIL SALES'!$Q$10:$Q$7501,'FILL RATE MANDATORY STOCK'!BK95,'DETAIL SALES'!$AB$10:$AB$7501,"No",'DETAIL SALES'!$C$10:$C$7501,"12")</f>
        <v>0</v>
      </c>
      <c r="CK95" s="155">
        <f>COUNTIFS('DETAIL SALES'!$Q$10:$Q$7501,'FILL RATE MANDATORY STOCK'!BK95,'DETAIL SALES'!$AB$10:$AB$7501,"Full",'DETAIL SALES'!$C$10:$C$7501,"13")</f>
        <v>0</v>
      </c>
      <c r="CL95" s="155">
        <f>COUNTIFS('DETAIL SALES'!$Q$10:$Q$7501,'FILL RATE MANDATORY STOCK'!BK95,'DETAIL SALES'!$AB$10:$AB$7501,"No",'DETAIL SALES'!$C$10:$C$7501,"13")</f>
        <v>0</v>
      </c>
      <c r="CM95" s="318">
        <f>COUNTIFS('DETAIL SALES'!$Q$10:$Q$7501,'FILL RATE MANDATORY STOCK'!BK95,'DETAIL SALES'!$AB$10:$AB$7501,"Full",'DETAIL SALES'!$C$10:$C$7501,"14")</f>
        <v>0</v>
      </c>
      <c r="CN95" s="318">
        <f>COUNTIFS('DETAIL SALES'!$Q$10:$Q$7501,'FILL RATE MANDATORY STOCK'!BK95,'DETAIL SALES'!$AB$10:$AB$7501,"No",'DETAIL SALES'!$C$10:$C$7501,"14")</f>
        <v>0</v>
      </c>
      <c r="CO95" s="155">
        <f>COUNTIFS('DETAIL SALES'!$Q$10:$Q$7501,'FILL RATE MANDATORY STOCK'!BK95,'DETAIL SALES'!$AB$10:$AB$7501,"Full",'DETAIL SALES'!$C$10:$C$7501,"15")</f>
        <v>0</v>
      </c>
      <c r="CP95" s="155">
        <f>COUNTIFS('DETAIL SALES'!$Q$10:$Q$7501,'FILL RATE MANDATORY STOCK'!BK95,'DETAIL SALES'!$AB$10:$AB$7501,"No",'DETAIL SALES'!$C$10:$C$7501,"15")</f>
        <v>0</v>
      </c>
      <c r="CQ95" s="155">
        <f>COUNTIFS('DETAIL SALES'!$Q$10:$Q$7501,'FILL RATE MANDATORY STOCK'!BK95,'DETAIL SALES'!$AB$10:$AB$7501,"Full",'DETAIL SALES'!$C$10:$C$7501,"16")</f>
        <v>0</v>
      </c>
      <c r="CR95" s="155">
        <f>COUNTIFS('DETAIL SALES'!$Q$10:$Q$7501,'FILL RATE MANDATORY STOCK'!BK95,'DETAIL SALES'!$AB$10:$AB$7501,"No",'DETAIL SALES'!$C$10:$C$7501,"16")</f>
        <v>0</v>
      </c>
      <c r="CS95" s="155">
        <f>COUNTIFS('DETAIL SALES'!$Q$10:$Q$7501,'FILL RATE MANDATORY STOCK'!BK95,'DETAIL SALES'!$AB$10:$AB$7501,"Full",'DETAIL SALES'!$C$10:$C$7501,"17")</f>
        <v>0</v>
      </c>
      <c r="CT95" s="155">
        <f>COUNTIFS('DETAIL SALES'!$Q$10:$Q$7501,'FILL RATE MANDATORY STOCK'!BK95,'DETAIL SALES'!$AB$10:$AB$7501,"No",'DETAIL SALES'!$C$10:$C$7501,"17")</f>
        <v>0</v>
      </c>
      <c r="CU95" s="155">
        <f>COUNTIFS('DETAIL SALES'!$Q$10:$Q$7501,'FILL RATE MANDATORY STOCK'!BK95,'DETAIL SALES'!$AB$10:$AB$7501,"Full",'DETAIL SALES'!$C$10:$C$7501,"18")</f>
        <v>0</v>
      </c>
      <c r="CV95" s="155">
        <f>COUNTIFS('DETAIL SALES'!$Q$10:$Q$7501,'FILL RATE MANDATORY STOCK'!BK95,'DETAIL SALES'!$AB$10:$AB$7501,"No",'DETAIL SALES'!$C$10:$C$7501,"18")</f>
        <v>0</v>
      </c>
      <c r="CW95" s="155">
        <f>COUNTIFS('DETAIL SALES'!$Q$10:$Q$7501,'FILL RATE MANDATORY STOCK'!BK95,'DETAIL SALES'!$AB$10:$AB$7501,"Full",'DETAIL SALES'!$C$10:$C$7501,"19")</f>
        <v>0</v>
      </c>
      <c r="CX95" s="155">
        <f>COUNTIFS('DETAIL SALES'!$Q$10:$Q$7501,'FILL RATE MANDATORY STOCK'!BK95,'DETAIL SALES'!$AB$10:$AB$7501,"No",'DETAIL SALES'!$C$10:$C$7501,"19")</f>
        <v>0</v>
      </c>
      <c r="CY95" s="155">
        <f>COUNTIFS('DETAIL SALES'!$Q$10:$Q$7501,'FILL RATE MANDATORY STOCK'!BK95,'DETAIL SALES'!$AB$10:$AB$7501,"Full",'DETAIL SALES'!$C$10:$C$7501,"20")</f>
        <v>0</v>
      </c>
      <c r="CZ95" s="155">
        <f>COUNTIFS('DETAIL SALES'!$Q$10:$Q$7501,'FILL RATE MANDATORY STOCK'!BK95,'DETAIL SALES'!$AB$10:$AB$7501,"No",'DETAIL SALES'!$C$10:$C$7501,"20")</f>
        <v>0</v>
      </c>
      <c r="DA95" s="318">
        <f>COUNTIFS('DETAIL SALES'!$Q$10:$Q$7501,'FILL RATE MANDATORY STOCK'!BK95,'DETAIL SALES'!$AB$10:$AB$7501,"Full",'DETAIL SALES'!$C$10:$C$7501,"21")</f>
        <v>0</v>
      </c>
      <c r="DB95" s="318">
        <f>COUNTIFS('DETAIL SALES'!$Q$10:$Q$7501,'FILL RATE MANDATORY STOCK'!BK95,'DETAIL SALES'!$AB$10:$AB$7501,"No",'DETAIL SALES'!$C$10:$C$7501,"21")</f>
        <v>0</v>
      </c>
      <c r="DC95" s="155">
        <f>COUNTIFS('DETAIL SALES'!$Q$10:$Q$7501,'FILL RATE MANDATORY STOCK'!BK95,'DETAIL SALES'!$AB$10:$AB$7501,"Full",'DETAIL SALES'!$C$10:$C$7501,"22")</f>
        <v>0</v>
      </c>
      <c r="DD95" s="155">
        <f>COUNTIFS('DETAIL SALES'!$Q$10:$Q$7501,'FILL RATE MANDATORY STOCK'!BK95,'DETAIL SALES'!$AB$10:$AB$7501,"No",'DETAIL SALES'!$C$10:$C$7501,"22")</f>
        <v>0</v>
      </c>
      <c r="DE95" s="155">
        <f>COUNTIFS('DETAIL SALES'!$Q$10:$Q$7501,'FILL RATE MANDATORY STOCK'!BK95,'DETAIL SALES'!$AB$10:$AB$7501,"Full",'DETAIL SALES'!$C$10:$C$7501,"23")</f>
        <v>0</v>
      </c>
      <c r="DF95" s="155">
        <f>COUNTIFS('DETAIL SALES'!$Q$10:$Q$7501,'FILL RATE MANDATORY STOCK'!BK95,'DETAIL SALES'!$AB$10:$AB$7501,"No",'DETAIL SALES'!$C$10:$C$7501,"23")</f>
        <v>0</v>
      </c>
      <c r="DG95" s="155">
        <f>COUNTIFS('DETAIL SALES'!$Q$10:$Q$7501,'FILL RATE MANDATORY STOCK'!BK95,'DETAIL SALES'!$AB$10:$AB$7501,"Full",'DETAIL SALES'!$C$10:$C$7501,"24")</f>
        <v>0</v>
      </c>
      <c r="DH95" s="155">
        <f>COUNTIFS('DETAIL SALES'!$Q$10:$Q$7501,'FILL RATE MANDATORY STOCK'!BK95,'DETAIL SALES'!$AB$10:$AB$7501,"No",'DETAIL SALES'!$C$10:$C$7501,"24")</f>
        <v>0</v>
      </c>
      <c r="DI95" s="155">
        <f>COUNTIFS('DETAIL SALES'!$Q$10:$Q$7501,'FILL RATE MANDATORY STOCK'!BK95,'DETAIL SALES'!$AB$10:$AB$7501,"Full",'DETAIL SALES'!$C$10:$C$7501,"25")</f>
        <v>0</v>
      </c>
      <c r="DJ95" s="155">
        <f>COUNTIFS('DETAIL SALES'!$Q$10:$Q$7501,'FILL RATE MANDATORY STOCK'!BK95,'DETAIL SALES'!$AB$10:$AB$7501,"No",'DETAIL SALES'!$C$10:$C$7501,"25")</f>
        <v>0</v>
      </c>
      <c r="DK95" s="155">
        <f>COUNTIFS('DETAIL SALES'!$Q$10:$Q$7501,'FILL RATE MANDATORY STOCK'!BK95,'DETAIL SALES'!$AB$10:$AB$7501,"Full",'DETAIL SALES'!$C$10:$C$7501,"26")</f>
        <v>0</v>
      </c>
      <c r="DL95" s="155">
        <f>COUNTIFS('DETAIL SALES'!$Q$10:$Q$7501,'FILL RATE MANDATORY STOCK'!BK95,'DETAIL SALES'!$AB$10:$AB$7501,"No",'DETAIL SALES'!$C$10:$C$7501,"26")</f>
        <v>0</v>
      </c>
      <c r="DM95" s="155">
        <f>COUNTIFS('DETAIL SALES'!$Q$10:$Q$7501,'FILL RATE MANDATORY STOCK'!BK95,'DETAIL SALES'!$AB$10:$AB$7501,"Full",'DETAIL SALES'!$C$10:$C$7501,"27")</f>
        <v>0</v>
      </c>
      <c r="DN95" s="155">
        <f>COUNTIFS('DETAIL SALES'!$Q$10:$Q$7501,'FILL RATE MANDATORY STOCK'!BK95,'DETAIL SALES'!$AB$10:$AB$7501,"No",'DETAIL SALES'!$C$10:$C$7501,"27")</f>
        <v>0</v>
      </c>
      <c r="DO95" s="318">
        <f>COUNTIFS('DETAIL SALES'!$Q$10:$Q$7501,'FILL RATE MANDATORY STOCK'!BK95,'DETAIL SALES'!$AB$10:$AB$7501,"Full",'DETAIL SALES'!$C$10:$C$7501,"28")</f>
        <v>0</v>
      </c>
      <c r="DP95" s="318">
        <f>COUNTIFS('DETAIL SALES'!$Q$10:$Q$7501,'FILL RATE MANDATORY STOCK'!BK95,'DETAIL SALES'!$AB$10:$AB$7501,"No",'DETAIL SALES'!$C$10:$C$7501,"28")</f>
        <v>0</v>
      </c>
      <c r="DQ95" s="155">
        <f>COUNTIFS('DETAIL SALES'!$Q$10:$Q$7501,'FILL RATE MANDATORY STOCK'!BK95,'DETAIL SALES'!$AB$10:$AB$7501,"Full",'DETAIL SALES'!$C$10:$C$7501,"29")</f>
        <v>0</v>
      </c>
      <c r="DR95" s="155">
        <f>COUNTIFS('DETAIL SALES'!$Q$10:$Q$7501,'FILL RATE MANDATORY STOCK'!BK95,'DETAIL SALES'!$AB$10:$AB$7501,"No",'DETAIL SALES'!$C$10:$C$7501,"29")</f>
        <v>0</v>
      </c>
      <c r="DS95" s="155">
        <f>COUNTIFS('DETAIL SALES'!$Q$10:$Q$7501,'FILL RATE MANDATORY STOCK'!BK95,'DETAIL SALES'!$AB$10:$AB$7501,"Full",'DETAIL SALES'!$C$10:$C$7501,"30")</f>
        <v>0</v>
      </c>
      <c r="DT95" s="155">
        <f>COUNTIFS('DETAIL SALES'!$Q$10:$Q$7501,'FILL RATE MANDATORY STOCK'!BK95,'DETAIL SALES'!$AB$10:$AB$7501,"No",'DETAIL SALES'!$C$10:$C$7501,"30")</f>
        <v>0</v>
      </c>
      <c r="DU95" s="155">
        <f>COUNTIFS('DETAIL SALES'!$Q$10:$Q$7501,'FILL RATE MANDATORY STOCK'!\,'DETAIL SALES'!$AB$10:$AB$7501,"Full",'DETAIL SALES'!$C$10:$C$7501,"31")</f>
        <v>0</v>
      </c>
      <c r="DV95" s="158">
        <f>COUNTIFS('DETAIL SALES'!$Q$10:$Q$7501,'FILL RATE MANDATORY STOCK'!BK95,'DETAIL SALES'!$AB$10:$AB$7501,"No",'DETAIL SALES'!$C$10:$C$7501,"31")</f>
        <v>0</v>
      </c>
      <c r="DW95" s="273">
        <f t="shared" si="48"/>
        <v>0</v>
      </c>
      <c r="DX95" s="161">
        <f t="shared" si="48"/>
        <v>0</v>
      </c>
      <c r="DY95" s="161">
        <f t="shared" si="49"/>
        <v>0</v>
      </c>
      <c r="DZ95" s="274" t="e">
        <f t="shared" si="50"/>
        <v>#DIV/0!</v>
      </c>
    </row>
    <row r="96" spans="1:130" s="141" customFormat="1">
      <c r="A96" s="134">
        <v>87</v>
      </c>
      <c r="B96" s="286"/>
      <c r="C96" s="146">
        <f t="shared" si="36"/>
        <v>0</v>
      </c>
      <c r="D96" s="146">
        <f t="shared" si="37"/>
        <v>1</v>
      </c>
      <c r="E96" s="146">
        <f t="shared" si="38"/>
        <v>1900</v>
      </c>
      <c r="F96" s="287"/>
      <c r="G96" s="287"/>
      <c r="H96" s="287"/>
      <c r="I96" s="288"/>
      <c r="J96" s="287"/>
      <c r="K96" s="288"/>
      <c r="L96" s="134"/>
      <c r="M96" s="133"/>
      <c r="N96" s="288"/>
      <c r="O96" s="134"/>
      <c r="P96" s="166"/>
      <c r="Q96" s="289"/>
      <c r="R96" s="165"/>
      <c r="S96" s="290"/>
      <c r="T96" s="290"/>
      <c r="U96" s="290"/>
      <c r="V96" s="290"/>
      <c r="W96" s="166"/>
      <c r="X96" s="87"/>
      <c r="Y96" s="418">
        <f t="shared" si="39"/>
        <v>0</v>
      </c>
      <c r="Z96" s="291">
        <f t="shared" si="40"/>
        <v>0</v>
      </c>
      <c r="AA96" s="163"/>
      <c r="AB96" s="177" t="str">
        <f t="shared" si="41"/>
        <v/>
      </c>
      <c r="AC96" s="283" t="str">
        <f t="shared" si="42"/>
        <v/>
      </c>
      <c r="AD96" s="283" t="str">
        <f t="shared" si="43"/>
        <v/>
      </c>
      <c r="AE96" s="163"/>
      <c r="AF96" s="162"/>
      <c r="AP96" s="390">
        <v>3</v>
      </c>
      <c r="AQ96" s="386"/>
      <c r="AR96" s="386"/>
      <c r="AS96" s="386"/>
      <c r="AT96" s="386"/>
      <c r="AU96" s="386"/>
      <c r="AV96" s="386"/>
      <c r="AW96" s="386"/>
      <c r="BD96" s="784"/>
      <c r="BE96" s="104" t="s">
        <v>372</v>
      </c>
      <c r="BF96" s="99"/>
      <c r="BG96" s="99"/>
      <c r="BH96" s="148"/>
      <c r="BI96" s="222"/>
      <c r="BJ96" s="242"/>
      <c r="BK96" s="159"/>
      <c r="BL96" s="159">
        <v>0</v>
      </c>
      <c r="BM96" s="596">
        <f>COUNTIFS('DETAIL SALES'!$Q$10:$Q$7501,'FILL RATE MANDATORY STOCK'!BK96,'DETAIL SALES'!$AB$10:$AB$7501,"Full",'DETAIL SALES'!$C$10:$C$7501,"1")</f>
        <v>0</v>
      </c>
      <c r="BN96" s="167">
        <f>COUNTIFS('DETAIL SALES'!$Q$10:$Q$7501,'FILL RATE MANDATORY STOCK'!BK96,'DETAIL SALES'!$AB$10:$AB$7501,"No",'DETAIL SALES'!$C$10:$C$7501,"1")</f>
        <v>0</v>
      </c>
      <c r="BO96" s="167">
        <f>COUNTIFS('DETAIL SALES'!$Q$10:$Q$7501,'FILL RATE MANDATORY STOCK'!BK96,'DETAIL SALES'!$AB$10:$AB$7501,"Full",'DETAIL SALES'!$C$10:$C$7501,"2")</f>
        <v>0</v>
      </c>
      <c r="BP96" s="167">
        <f>COUNTIFS('DETAIL SALES'!$Q$10:$Q$7501,'FILL RATE MANDATORY STOCK'!BK96,'DETAIL SALES'!$AB$10:$AB$7501,"No",'DETAIL SALES'!$C$10:$C$7501,"2")</f>
        <v>0</v>
      </c>
      <c r="BQ96" s="167">
        <f>COUNTIFS('DETAIL SALES'!$Q$10:$Q$7501,'FILL RATE MANDATORY STOCK'!BK96,'DETAIL SALES'!$AB$10:$AB$7501,"Full",'DETAIL SALES'!$C$10:$C$7501,"3")</f>
        <v>0</v>
      </c>
      <c r="BR96" s="167">
        <f>COUNTIFS('DETAIL SALES'!$Q$10:$Q$7501,'FILL RATE MANDATORY STOCK'!BK96,'DETAIL SALES'!$AB$10:$AB$7501,"No",'DETAIL SALES'!$C$10:$C$7501,"3")</f>
        <v>0</v>
      </c>
      <c r="BS96" s="167">
        <f>COUNTIFS('DETAIL SALES'!$Q$10:$Q$7501,'FILL RATE MANDATORY STOCK'!BK96,'DETAIL SALES'!$AB$10:$AB$7501,"Full",'DETAIL SALES'!$C$10:$C$7501,"4")</f>
        <v>0</v>
      </c>
      <c r="BT96" s="167">
        <f>COUNTIFS('DETAIL SALES'!$Q$10:$Q$7501,'FILL RATE MANDATORY STOCK'!BK96,'DETAIL SALES'!$AB$10:$AB$7501,"No",'DETAIL SALES'!$C$10:$C$7501,"4")</f>
        <v>0</v>
      </c>
      <c r="BU96" s="167">
        <f>COUNTIFS('DETAIL SALES'!$Q$10:$Q$7501,'FILL RATE MANDATORY STOCK'!BK96,'DETAIL SALES'!$AB$10:$AB$7501,"Full",'DETAIL SALES'!$C$10:$C$7501,"5")</f>
        <v>0</v>
      </c>
      <c r="BV96" s="167">
        <f>COUNTIFS('DETAIL SALES'!$Q$10:$Q$7501,'FILL RATE MANDATORY STOCK'!BK96,'DETAIL SALES'!$AB$10:$AB$7501,"No",'DETAIL SALES'!$C$10:$C$7501,"5")</f>
        <v>0</v>
      </c>
      <c r="BW96" s="167">
        <f>COUNTIFS('DETAIL SALES'!$Q$10:$Q$7501,'FILL RATE MANDATORY STOCK'!BK96,'DETAIL SALES'!$AB$10:$AB$7501,"Full",'DETAIL SALES'!$C$10:$C$7501,"6")</f>
        <v>0</v>
      </c>
      <c r="BX96" s="167">
        <f>COUNTIFS('DETAIL SALES'!$Q$10:$Q$7501,'FILL RATE MANDATORY STOCK'!BK96,'DETAIL SALES'!$AB$10:$AB$7501,"No",'DETAIL SALES'!$C$10:$C$7501,"6")</f>
        <v>0</v>
      </c>
      <c r="BY96" s="320">
        <f>COUNTIFS('DETAIL SALES'!$Q$10:$Q$7501,'FILL RATE MANDATORY STOCK'!BK96,'DETAIL SALES'!$AB$10:$AB$7501,"Full",'DETAIL SALES'!$C$10:$C$7501,"7")</f>
        <v>0</v>
      </c>
      <c r="BZ96" s="320">
        <f>COUNTIFS('DETAIL SALES'!$Q$10:$Q$7501,'FILL RATE MANDATORY STOCK'!BK96,'DETAIL SALES'!$AB$10:$AB$7501,"No",'DETAIL SALES'!$C$10:$C$7501,"7")</f>
        <v>0</v>
      </c>
      <c r="CA96" s="167">
        <f>COUNTIFS('DETAIL SALES'!$Q$10:$Q$7501,'FILL RATE MANDATORY STOCK'!BK96,'DETAIL SALES'!$AB$10:$AB$7501,"Full",'DETAIL SALES'!$C$10:$C$7501,"8")</f>
        <v>0</v>
      </c>
      <c r="CB96" s="167">
        <f>COUNTIFS('DETAIL SALES'!$Q$10:$Q$7501,'FILL RATE MANDATORY STOCK'!BK96,'DETAIL SALES'!$AB$10:$AB$7501,"No",'DETAIL SALES'!$C$10:$C$7501,"8")</f>
        <v>0</v>
      </c>
      <c r="CC96" s="167">
        <f>COUNTIFS('DETAIL SALES'!$Q$10:$Q$7501,'FILL RATE MANDATORY STOCK'!BK96,'DETAIL SALES'!$AB$10:$AB$7501,"Full",'DETAIL SALES'!$C$10:$C$7501,"9")</f>
        <v>0</v>
      </c>
      <c r="CD96" s="167">
        <f>COUNTIFS('DETAIL SALES'!$Q$10:$Q$7501,'FILL RATE MANDATORY STOCK'!BK96,'DETAIL SALES'!$AB$10:$AB$7501,"No",'DETAIL SALES'!$C$10:$C$7501,"9")</f>
        <v>0</v>
      </c>
      <c r="CE96" s="167">
        <f>COUNTIFS('DETAIL SALES'!$Q$10:$Q$7501,'FILL RATE MANDATORY STOCK'!BK96,'DETAIL SALES'!$AB$10:$AB$7501,"Full",'DETAIL SALES'!$C$10:$C$7501,"10")</f>
        <v>0</v>
      </c>
      <c r="CF96" s="167">
        <f>COUNTIFS('DETAIL SALES'!$Q$10:$Q$7501,'FILL RATE MANDATORY STOCK'!BK96,'DETAIL SALES'!$AB$10:$AB$7501,"No",'DETAIL SALES'!$C$10:$C$7501,"10")</f>
        <v>0</v>
      </c>
      <c r="CG96" s="167">
        <f>COUNTIFS('DETAIL SALES'!$Q$10:$Q$7501,'FILL RATE MANDATORY STOCK'!BK96,'DETAIL SALES'!$AB$10:$AB$7501,"Full",'DETAIL SALES'!$C$10:$C$7501,"11")</f>
        <v>0</v>
      </c>
      <c r="CH96" s="167">
        <f>COUNTIFS('DETAIL SALES'!$Q$10:$Q$7501,'FILL RATE MANDATORY STOCK'!BK96,'DETAIL SALES'!$AB$10:$AB$7501,"No",'DETAIL SALES'!$C$10:$C$7501,"11")</f>
        <v>0</v>
      </c>
      <c r="CI96" s="167">
        <f>COUNTIFS('DETAIL SALES'!$Q$10:$Q$7501,'FILL RATE MANDATORY STOCK'!BK96,'DETAIL SALES'!$AB$10:$AB$7501,"Full",'DETAIL SALES'!$C$10:$C$7501,"12")</f>
        <v>0</v>
      </c>
      <c r="CJ96" s="167">
        <f>COUNTIFS('DETAIL SALES'!$Q$10:$Q$7501,'FILL RATE MANDATORY STOCK'!BK96,'DETAIL SALES'!$AB$10:$AB$7501,"No",'DETAIL SALES'!$C$10:$C$7501,"12")</f>
        <v>0</v>
      </c>
      <c r="CK96" s="167">
        <f>COUNTIFS('DETAIL SALES'!$Q$10:$Q$7501,'FILL RATE MANDATORY STOCK'!BK96,'DETAIL SALES'!$AB$10:$AB$7501,"Full",'DETAIL SALES'!$C$10:$C$7501,"13")</f>
        <v>0</v>
      </c>
      <c r="CL96" s="167">
        <f>COUNTIFS('DETAIL SALES'!$Q$10:$Q$7501,'FILL RATE MANDATORY STOCK'!BK96,'DETAIL SALES'!$AB$10:$AB$7501,"No",'DETAIL SALES'!$C$10:$C$7501,"13")</f>
        <v>0</v>
      </c>
      <c r="CM96" s="320">
        <f>COUNTIFS('DETAIL SALES'!$Q$10:$Q$7501,'FILL RATE MANDATORY STOCK'!BK96,'DETAIL SALES'!$AB$10:$AB$7501,"Full",'DETAIL SALES'!$C$10:$C$7501,"14")</f>
        <v>0</v>
      </c>
      <c r="CN96" s="320">
        <f>COUNTIFS('DETAIL SALES'!$Q$10:$Q$7501,'FILL RATE MANDATORY STOCK'!BK96,'DETAIL SALES'!$AB$10:$AB$7501,"No",'DETAIL SALES'!$C$10:$C$7501,"14")</f>
        <v>0</v>
      </c>
      <c r="CO96" s="167">
        <f>COUNTIFS('DETAIL SALES'!$Q$10:$Q$7501,'FILL RATE MANDATORY STOCK'!BK96,'DETAIL SALES'!$AB$10:$AB$7501,"Full",'DETAIL SALES'!$C$10:$C$7501,"15")</f>
        <v>0</v>
      </c>
      <c r="CP96" s="167">
        <f>COUNTIFS('DETAIL SALES'!$Q$10:$Q$7501,'FILL RATE MANDATORY STOCK'!BK96,'DETAIL SALES'!$AB$10:$AB$7501,"No",'DETAIL SALES'!$C$10:$C$7501,"15")</f>
        <v>0</v>
      </c>
      <c r="CQ96" s="167">
        <f>COUNTIFS('DETAIL SALES'!$Q$10:$Q$7501,'FILL RATE MANDATORY STOCK'!BK96,'DETAIL SALES'!$AB$10:$AB$7501,"Full",'DETAIL SALES'!$C$10:$C$7501,"16")</f>
        <v>0</v>
      </c>
      <c r="CR96" s="167">
        <f>COUNTIFS('DETAIL SALES'!$Q$10:$Q$7501,'FILL RATE MANDATORY STOCK'!BK96,'DETAIL SALES'!$AB$10:$AB$7501,"No",'DETAIL SALES'!$C$10:$C$7501,"16")</f>
        <v>0</v>
      </c>
      <c r="CS96" s="167">
        <f>COUNTIFS('DETAIL SALES'!$Q$10:$Q$7501,'FILL RATE MANDATORY STOCK'!BK96,'DETAIL SALES'!$AB$10:$AB$7501,"Full",'DETAIL SALES'!$C$10:$C$7501,"17")</f>
        <v>0</v>
      </c>
      <c r="CT96" s="167">
        <f>COUNTIFS('DETAIL SALES'!$Q$10:$Q$7501,'FILL RATE MANDATORY STOCK'!BK96,'DETAIL SALES'!$AB$10:$AB$7501,"No",'DETAIL SALES'!$C$10:$C$7501,"17")</f>
        <v>0</v>
      </c>
      <c r="CU96" s="167">
        <f>COUNTIFS('DETAIL SALES'!$Q$10:$Q$7501,'FILL RATE MANDATORY STOCK'!BK96,'DETAIL SALES'!$AB$10:$AB$7501,"Full",'DETAIL SALES'!$C$10:$C$7501,"18")</f>
        <v>0</v>
      </c>
      <c r="CV96" s="167">
        <f>COUNTIFS('DETAIL SALES'!$Q$10:$Q$7501,'FILL RATE MANDATORY STOCK'!BK96,'DETAIL SALES'!$AB$10:$AB$7501,"No",'DETAIL SALES'!$C$10:$C$7501,"18")</f>
        <v>0</v>
      </c>
      <c r="CW96" s="167">
        <f>COUNTIFS('DETAIL SALES'!$Q$10:$Q$7501,'FILL RATE MANDATORY STOCK'!BK96,'DETAIL SALES'!$AB$10:$AB$7501,"Full",'DETAIL SALES'!$C$10:$C$7501,"19")</f>
        <v>0</v>
      </c>
      <c r="CX96" s="167">
        <f>COUNTIFS('DETAIL SALES'!$Q$10:$Q$7501,'FILL RATE MANDATORY STOCK'!BK96,'DETAIL SALES'!$AB$10:$AB$7501,"No",'DETAIL SALES'!$C$10:$C$7501,"19")</f>
        <v>0</v>
      </c>
      <c r="CY96" s="167">
        <f>COUNTIFS('DETAIL SALES'!$Q$10:$Q$7501,'FILL RATE MANDATORY STOCK'!BK96,'DETAIL SALES'!$AB$10:$AB$7501,"Full",'DETAIL SALES'!$C$10:$C$7501,"20")</f>
        <v>0</v>
      </c>
      <c r="CZ96" s="167">
        <f>COUNTIFS('DETAIL SALES'!$Q$10:$Q$7501,'FILL RATE MANDATORY STOCK'!BK96,'DETAIL SALES'!$AB$10:$AB$7501,"No",'DETAIL SALES'!$C$10:$C$7501,"20")</f>
        <v>0</v>
      </c>
      <c r="DA96" s="320">
        <f>COUNTIFS('DETAIL SALES'!$Q$10:$Q$7501,'FILL RATE MANDATORY STOCK'!BK96,'DETAIL SALES'!$AB$10:$AB$7501,"Full",'DETAIL SALES'!$C$10:$C$7501,"21")</f>
        <v>0</v>
      </c>
      <c r="DB96" s="320">
        <f>COUNTIFS('DETAIL SALES'!$Q$10:$Q$7501,'FILL RATE MANDATORY STOCK'!BK96,'DETAIL SALES'!$AB$10:$AB$7501,"No",'DETAIL SALES'!$C$10:$C$7501,"21")</f>
        <v>0</v>
      </c>
      <c r="DC96" s="167">
        <f>COUNTIFS('DETAIL SALES'!$Q$10:$Q$7501,'FILL RATE MANDATORY STOCK'!BK96,'DETAIL SALES'!$AB$10:$AB$7501,"Full",'DETAIL SALES'!$C$10:$C$7501,"22")</f>
        <v>0</v>
      </c>
      <c r="DD96" s="167">
        <f>COUNTIFS('DETAIL SALES'!$Q$10:$Q$7501,'FILL RATE MANDATORY STOCK'!BK96,'DETAIL SALES'!$AB$10:$AB$7501,"No",'DETAIL SALES'!$C$10:$C$7501,"22")</f>
        <v>0</v>
      </c>
      <c r="DE96" s="167">
        <f>COUNTIFS('DETAIL SALES'!$Q$10:$Q$7501,'FILL RATE MANDATORY STOCK'!BK96,'DETAIL SALES'!$AB$10:$AB$7501,"Full",'DETAIL SALES'!$C$10:$C$7501,"23")</f>
        <v>0</v>
      </c>
      <c r="DF96" s="167">
        <f>COUNTIFS('DETAIL SALES'!$Q$10:$Q$7501,'FILL RATE MANDATORY STOCK'!BK96,'DETAIL SALES'!$AB$10:$AB$7501,"No",'DETAIL SALES'!$C$10:$C$7501,"23")</f>
        <v>0</v>
      </c>
      <c r="DG96" s="167">
        <f>COUNTIFS('DETAIL SALES'!$Q$10:$Q$7501,'FILL RATE MANDATORY STOCK'!BK96,'DETAIL SALES'!$AB$10:$AB$7501,"Full",'DETAIL SALES'!$C$10:$C$7501,"24")</f>
        <v>0</v>
      </c>
      <c r="DH96" s="167">
        <f>COUNTIFS('DETAIL SALES'!$Q$10:$Q$7501,'FILL RATE MANDATORY STOCK'!BK96,'DETAIL SALES'!$AB$10:$AB$7501,"No",'DETAIL SALES'!$C$10:$C$7501,"24")</f>
        <v>0</v>
      </c>
      <c r="DI96" s="167">
        <f>COUNTIFS('DETAIL SALES'!$Q$10:$Q$7501,'FILL RATE MANDATORY STOCK'!BK96,'DETAIL SALES'!$AB$10:$AB$7501,"Full",'DETAIL SALES'!$C$10:$C$7501,"25")</f>
        <v>0</v>
      </c>
      <c r="DJ96" s="167">
        <f>COUNTIFS('DETAIL SALES'!$Q$10:$Q$7501,'FILL RATE MANDATORY STOCK'!BK96,'DETAIL SALES'!$AB$10:$AB$7501,"No",'DETAIL SALES'!$C$10:$C$7501,"25")</f>
        <v>0</v>
      </c>
      <c r="DK96" s="167">
        <f>COUNTIFS('DETAIL SALES'!$Q$10:$Q$7501,'FILL RATE MANDATORY STOCK'!BK96,'DETAIL SALES'!$AB$10:$AB$7501,"Full",'DETAIL SALES'!$C$10:$C$7501,"26")</f>
        <v>0</v>
      </c>
      <c r="DL96" s="167">
        <f>COUNTIFS('DETAIL SALES'!$Q$10:$Q$7501,'FILL RATE MANDATORY STOCK'!BK96,'DETAIL SALES'!$AB$10:$AB$7501,"No",'DETAIL SALES'!$C$10:$C$7501,"26")</f>
        <v>0</v>
      </c>
      <c r="DM96" s="167">
        <f>COUNTIFS('DETAIL SALES'!$Q$10:$Q$7501,'FILL RATE MANDATORY STOCK'!BK96,'DETAIL SALES'!$AB$10:$AB$7501,"Full",'DETAIL SALES'!$C$10:$C$7501,"27")</f>
        <v>0</v>
      </c>
      <c r="DN96" s="167">
        <f>COUNTIFS('DETAIL SALES'!$Q$10:$Q$7501,'FILL RATE MANDATORY STOCK'!BK96,'DETAIL SALES'!$AB$10:$AB$7501,"No",'DETAIL SALES'!$C$10:$C$7501,"27")</f>
        <v>0</v>
      </c>
      <c r="DO96" s="320">
        <f>COUNTIFS('DETAIL SALES'!$Q$10:$Q$7501,'FILL RATE MANDATORY STOCK'!BK96,'DETAIL SALES'!$AB$10:$AB$7501,"Full",'DETAIL SALES'!$C$10:$C$7501,"28")</f>
        <v>0</v>
      </c>
      <c r="DP96" s="320">
        <f>COUNTIFS('DETAIL SALES'!$Q$10:$Q$7501,'FILL RATE MANDATORY STOCK'!BK96,'DETAIL SALES'!$AB$10:$AB$7501,"No",'DETAIL SALES'!$C$10:$C$7501,"28")</f>
        <v>0</v>
      </c>
      <c r="DQ96" s="167">
        <f>COUNTIFS('DETAIL SALES'!$Q$10:$Q$7501,'FILL RATE MANDATORY STOCK'!BK96,'DETAIL SALES'!$AB$10:$AB$7501,"Full",'DETAIL SALES'!$C$10:$C$7501,"29")</f>
        <v>0</v>
      </c>
      <c r="DR96" s="167">
        <f>COUNTIFS('DETAIL SALES'!$Q$10:$Q$7501,'FILL RATE MANDATORY STOCK'!BK96,'DETAIL SALES'!$AB$10:$AB$7501,"No",'DETAIL SALES'!$C$10:$C$7501,"29")</f>
        <v>0</v>
      </c>
      <c r="DS96" s="167">
        <f>COUNTIFS('DETAIL SALES'!$Q$10:$Q$7501,'FILL RATE MANDATORY STOCK'!BK96,'DETAIL SALES'!$AB$10:$AB$7501,"Full",'DETAIL SALES'!$C$10:$C$7501,"30")</f>
        <v>0</v>
      </c>
      <c r="DT96" s="167">
        <f>COUNTIFS('DETAIL SALES'!$Q$10:$Q$7501,'FILL RATE MANDATORY STOCK'!BK96,'DETAIL SALES'!$AB$10:$AB$7501,"No",'DETAIL SALES'!$C$10:$C$7501,"30")</f>
        <v>0</v>
      </c>
      <c r="DU96" s="167">
        <f>COUNTIFS('DETAIL SALES'!$Q$10:$Q$7501,'FILL RATE MANDATORY STOCK'!\,'DETAIL SALES'!$AB$10:$AB$7501,"Full",'DETAIL SALES'!$C$10:$C$7501,"31")</f>
        <v>0</v>
      </c>
      <c r="DV96" s="159">
        <f>COUNTIFS('DETAIL SALES'!$Q$10:$Q$7501,'FILL RATE MANDATORY STOCK'!BK96,'DETAIL SALES'!$AB$10:$AB$7501,"No",'DETAIL SALES'!$C$10:$C$7501,"31")</f>
        <v>0</v>
      </c>
      <c r="DW96" s="251">
        <f t="shared" si="48"/>
        <v>0</v>
      </c>
      <c r="DX96" s="168">
        <f t="shared" si="48"/>
        <v>0</v>
      </c>
      <c r="DY96" s="168">
        <f t="shared" si="49"/>
        <v>0</v>
      </c>
      <c r="DZ96" s="266" t="e">
        <f t="shared" si="50"/>
        <v>#DIV/0!</v>
      </c>
    </row>
    <row r="97" spans="1:130" s="141" customFormat="1">
      <c r="A97" s="134">
        <v>88</v>
      </c>
      <c r="B97" s="286"/>
      <c r="C97" s="146">
        <f t="shared" si="36"/>
        <v>0</v>
      </c>
      <c r="D97" s="146">
        <f t="shared" si="37"/>
        <v>1</v>
      </c>
      <c r="E97" s="146">
        <f t="shared" si="38"/>
        <v>1900</v>
      </c>
      <c r="F97" s="287"/>
      <c r="G97" s="287"/>
      <c r="H97" s="287"/>
      <c r="I97" s="288"/>
      <c r="J97" s="287"/>
      <c r="K97" s="288"/>
      <c r="L97" s="134"/>
      <c r="M97" s="133"/>
      <c r="N97" s="288"/>
      <c r="O97" s="134"/>
      <c r="P97" s="166"/>
      <c r="Q97" s="289"/>
      <c r="R97" s="165"/>
      <c r="S97" s="290"/>
      <c r="T97" s="290"/>
      <c r="U97" s="290"/>
      <c r="V97" s="290"/>
      <c r="W97" s="166"/>
      <c r="X97" s="87"/>
      <c r="Y97" s="418">
        <f t="shared" si="39"/>
        <v>0</v>
      </c>
      <c r="Z97" s="291">
        <f t="shared" si="40"/>
        <v>0</v>
      </c>
      <c r="AA97" s="163"/>
      <c r="AB97" s="177" t="str">
        <f t="shared" si="41"/>
        <v/>
      </c>
      <c r="AC97" s="283" t="str">
        <f t="shared" si="42"/>
        <v/>
      </c>
      <c r="AD97" s="283" t="str">
        <f t="shared" si="43"/>
        <v/>
      </c>
      <c r="AE97" s="163"/>
      <c r="AF97" s="162"/>
      <c r="AP97" s="390">
        <v>4</v>
      </c>
      <c r="AQ97" s="386"/>
      <c r="AR97" s="386"/>
      <c r="AS97" s="386"/>
      <c r="AT97" s="386"/>
      <c r="AU97" s="386"/>
      <c r="AV97" s="386"/>
      <c r="AW97" s="386"/>
      <c r="BD97" s="784"/>
      <c r="BE97" s="100">
        <f t="shared" si="35"/>
        <v>80</v>
      </c>
      <c r="BF97" s="100" t="s">
        <v>373</v>
      </c>
      <c r="BG97" s="100" t="s">
        <v>374</v>
      </c>
      <c r="BH97" s="149" t="s">
        <v>75</v>
      </c>
      <c r="BI97" s="169" t="e">
        <f>VLOOKUP(BH97,#REF!,8,FALSE)</f>
        <v>#REF!</v>
      </c>
      <c r="BJ97" s="224">
        <v>60000</v>
      </c>
      <c r="BK97" s="153">
        <v>2</v>
      </c>
      <c r="BL97" s="153">
        <v>0</v>
      </c>
      <c r="BM97" s="594">
        <f>COUNTIFS('DETAIL SALES'!$Q$10:$Q$7501,'FILL RATE MANDATORY STOCK'!BK97,'DETAIL SALES'!$AB$10:$AB$7501,"Full",'DETAIL SALES'!$C$10:$C$7501,"1")</f>
        <v>0</v>
      </c>
      <c r="BN97" s="149">
        <f>COUNTIFS('DETAIL SALES'!$Q$10:$Q$7501,'FILL RATE MANDATORY STOCK'!BK97,'DETAIL SALES'!$AB$10:$AB$7501,"No",'DETAIL SALES'!$C$10:$C$7501,"1")</f>
        <v>0</v>
      </c>
      <c r="BO97" s="149">
        <f>COUNTIFS('DETAIL SALES'!$Q$10:$Q$7501,'FILL RATE MANDATORY STOCK'!BK97,'DETAIL SALES'!$AB$10:$AB$7501,"Full",'DETAIL SALES'!$C$10:$C$7501,"2")</f>
        <v>0</v>
      </c>
      <c r="BP97" s="149">
        <f>COUNTIFS('DETAIL SALES'!$Q$10:$Q$7501,'FILL RATE MANDATORY STOCK'!BK97,'DETAIL SALES'!$AB$10:$AB$7501,"No",'DETAIL SALES'!$C$10:$C$7501,"2")</f>
        <v>0</v>
      </c>
      <c r="BQ97" s="149">
        <f>COUNTIFS('DETAIL SALES'!$Q$10:$Q$7501,'FILL RATE MANDATORY STOCK'!BK97,'DETAIL SALES'!$AB$10:$AB$7501,"Full",'DETAIL SALES'!$C$10:$C$7501,"3")</f>
        <v>0</v>
      </c>
      <c r="BR97" s="149">
        <f>COUNTIFS('DETAIL SALES'!$Q$10:$Q$7501,'FILL RATE MANDATORY STOCK'!BK97,'DETAIL SALES'!$AB$10:$AB$7501,"No",'DETAIL SALES'!$C$10:$C$7501,"3")</f>
        <v>0</v>
      </c>
      <c r="BS97" s="149">
        <f>COUNTIFS('DETAIL SALES'!$Q$10:$Q$7501,'FILL RATE MANDATORY STOCK'!BK97,'DETAIL SALES'!$AB$10:$AB$7501,"Full",'DETAIL SALES'!$C$10:$C$7501,"4")</f>
        <v>0</v>
      </c>
      <c r="BT97" s="149">
        <f>COUNTIFS('DETAIL SALES'!$Q$10:$Q$7501,'FILL RATE MANDATORY STOCK'!BK97,'DETAIL SALES'!$AB$10:$AB$7501,"No",'DETAIL SALES'!$C$10:$C$7501,"4")</f>
        <v>0</v>
      </c>
      <c r="BU97" s="149">
        <f>COUNTIFS('DETAIL SALES'!$Q$10:$Q$7501,'FILL RATE MANDATORY STOCK'!BK97,'DETAIL SALES'!$AB$10:$AB$7501,"Full",'DETAIL SALES'!$C$10:$C$7501,"5")</f>
        <v>0</v>
      </c>
      <c r="BV97" s="149">
        <f>COUNTIFS('DETAIL SALES'!$Q$10:$Q$7501,'FILL RATE MANDATORY STOCK'!BK97,'DETAIL SALES'!$AB$10:$AB$7501,"No",'DETAIL SALES'!$C$10:$C$7501,"5")</f>
        <v>0</v>
      </c>
      <c r="BW97" s="149">
        <f>COUNTIFS('DETAIL SALES'!$Q$10:$Q$7501,'FILL RATE MANDATORY STOCK'!BK97,'DETAIL SALES'!$AB$10:$AB$7501,"Full",'DETAIL SALES'!$C$10:$C$7501,"6")</f>
        <v>0</v>
      </c>
      <c r="BX97" s="149">
        <f>COUNTIFS('DETAIL SALES'!$Q$10:$Q$7501,'FILL RATE MANDATORY STOCK'!BK97,'DETAIL SALES'!$AB$10:$AB$7501,"No",'DETAIL SALES'!$C$10:$C$7501,"6")</f>
        <v>0</v>
      </c>
      <c r="BY97" s="316">
        <f>COUNTIFS('DETAIL SALES'!$Q$10:$Q$7501,'FILL RATE MANDATORY STOCK'!BK97,'DETAIL SALES'!$AB$10:$AB$7501,"Full",'DETAIL SALES'!$C$10:$C$7501,"7")</f>
        <v>0</v>
      </c>
      <c r="BZ97" s="316">
        <f>COUNTIFS('DETAIL SALES'!$Q$10:$Q$7501,'FILL RATE MANDATORY STOCK'!BK97,'DETAIL SALES'!$AB$10:$AB$7501,"No",'DETAIL SALES'!$C$10:$C$7501,"7")</f>
        <v>0</v>
      </c>
      <c r="CA97" s="149">
        <f>COUNTIFS('DETAIL SALES'!$Q$10:$Q$7501,'FILL RATE MANDATORY STOCK'!BK97,'DETAIL SALES'!$AB$10:$AB$7501,"Full",'DETAIL SALES'!$C$10:$C$7501,"8")</f>
        <v>0</v>
      </c>
      <c r="CB97" s="149">
        <f>COUNTIFS('DETAIL SALES'!$Q$10:$Q$7501,'FILL RATE MANDATORY STOCK'!BK97,'DETAIL SALES'!$AB$10:$AB$7501,"No",'DETAIL SALES'!$C$10:$C$7501,"8")</f>
        <v>0</v>
      </c>
      <c r="CC97" s="149">
        <f>COUNTIFS('DETAIL SALES'!$Q$10:$Q$7501,'FILL RATE MANDATORY STOCK'!BK97,'DETAIL SALES'!$AB$10:$AB$7501,"Full",'DETAIL SALES'!$C$10:$C$7501,"9")</f>
        <v>0</v>
      </c>
      <c r="CD97" s="149">
        <f>COUNTIFS('DETAIL SALES'!$Q$10:$Q$7501,'FILL RATE MANDATORY STOCK'!BK97,'DETAIL SALES'!$AB$10:$AB$7501,"No",'DETAIL SALES'!$C$10:$C$7501,"9")</f>
        <v>0</v>
      </c>
      <c r="CE97" s="149">
        <f>COUNTIFS('DETAIL SALES'!$Q$10:$Q$7501,'FILL RATE MANDATORY STOCK'!BK97,'DETAIL SALES'!$AB$10:$AB$7501,"Full",'DETAIL SALES'!$C$10:$C$7501,"10")</f>
        <v>0</v>
      </c>
      <c r="CF97" s="149">
        <f>COUNTIFS('DETAIL SALES'!$Q$10:$Q$7501,'FILL RATE MANDATORY STOCK'!BK97,'DETAIL SALES'!$AB$10:$AB$7501,"No",'DETAIL SALES'!$C$10:$C$7501,"10")</f>
        <v>0</v>
      </c>
      <c r="CG97" s="149">
        <f>COUNTIFS('DETAIL SALES'!$Q$10:$Q$7501,'FILL RATE MANDATORY STOCK'!BK97,'DETAIL SALES'!$AB$10:$AB$7501,"Full",'DETAIL SALES'!$C$10:$C$7501,"11")</f>
        <v>0</v>
      </c>
      <c r="CH97" s="149">
        <f>COUNTIFS('DETAIL SALES'!$Q$10:$Q$7501,'FILL RATE MANDATORY STOCK'!BK97,'DETAIL SALES'!$AB$10:$AB$7501,"No",'DETAIL SALES'!$C$10:$C$7501,"11")</f>
        <v>0</v>
      </c>
      <c r="CI97" s="149">
        <f>COUNTIFS('DETAIL SALES'!$Q$10:$Q$7501,'FILL RATE MANDATORY STOCK'!BK97,'DETAIL SALES'!$AB$10:$AB$7501,"Full",'DETAIL SALES'!$C$10:$C$7501,"12")</f>
        <v>0</v>
      </c>
      <c r="CJ97" s="149">
        <f>COUNTIFS('DETAIL SALES'!$Q$10:$Q$7501,'FILL RATE MANDATORY STOCK'!BK97,'DETAIL SALES'!$AB$10:$AB$7501,"No",'DETAIL SALES'!$C$10:$C$7501,"12")</f>
        <v>0</v>
      </c>
      <c r="CK97" s="149">
        <f>COUNTIFS('DETAIL SALES'!$Q$10:$Q$7501,'FILL RATE MANDATORY STOCK'!BK97,'DETAIL SALES'!$AB$10:$AB$7501,"Full",'DETAIL SALES'!$C$10:$C$7501,"13")</f>
        <v>0</v>
      </c>
      <c r="CL97" s="149">
        <f>COUNTIFS('DETAIL SALES'!$Q$10:$Q$7501,'FILL RATE MANDATORY STOCK'!BK97,'DETAIL SALES'!$AB$10:$AB$7501,"No",'DETAIL SALES'!$C$10:$C$7501,"13")</f>
        <v>0</v>
      </c>
      <c r="CM97" s="316">
        <f>COUNTIFS('DETAIL SALES'!$Q$10:$Q$7501,'FILL RATE MANDATORY STOCK'!BK97,'DETAIL SALES'!$AB$10:$AB$7501,"Full",'DETAIL SALES'!$C$10:$C$7501,"14")</f>
        <v>0</v>
      </c>
      <c r="CN97" s="316">
        <f>COUNTIFS('DETAIL SALES'!$Q$10:$Q$7501,'FILL RATE MANDATORY STOCK'!BK97,'DETAIL SALES'!$AB$10:$AB$7501,"No",'DETAIL SALES'!$C$10:$C$7501,"14")</f>
        <v>0</v>
      </c>
      <c r="CO97" s="149">
        <f>COUNTIFS('DETAIL SALES'!$Q$10:$Q$7501,'FILL RATE MANDATORY STOCK'!BK97,'DETAIL SALES'!$AB$10:$AB$7501,"Full",'DETAIL SALES'!$C$10:$C$7501,"15")</f>
        <v>0</v>
      </c>
      <c r="CP97" s="149">
        <f>COUNTIFS('DETAIL SALES'!$Q$10:$Q$7501,'FILL RATE MANDATORY STOCK'!BK97,'DETAIL SALES'!$AB$10:$AB$7501,"No",'DETAIL SALES'!$C$10:$C$7501,"15")</f>
        <v>0</v>
      </c>
      <c r="CQ97" s="149">
        <f>COUNTIFS('DETAIL SALES'!$Q$10:$Q$7501,'FILL RATE MANDATORY STOCK'!BK97,'DETAIL SALES'!$AB$10:$AB$7501,"Full",'DETAIL SALES'!$C$10:$C$7501,"16")</f>
        <v>0</v>
      </c>
      <c r="CR97" s="149">
        <f>COUNTIFS('DETAIL SALES'!$Q$10:$Q$7501,'FILL RATE MANDATORY STOCK'!BK97,'DETAIL SALES'!$AB$10:$AB$7501,"No",'DETAIL SALES'!$C$10:$C$7501,"16")</f>
        <v>0</v>
      </c>
      <c r="CS97" s="149">
        <f>COUNTIFS('DETAIL SALES'!$Q$10:$Q$7501,'FILL RATE MANDATORY STOCK'!BK97,'DETAIL SALES'!$AB$10:$AB$7501,"Full",'DETAIL SALES'!$C$10:$C$7501,"17")</f>
        <v>0</v>
      </c>
      <c r="CT97" s="149">
        <f>COUNTIFS('DETAIL SALES'!$Q$10:$Q$7501,'FILL RATE MANDATORY STOCK'!BK97,'DETAIL SALES'!$AB$10:$AB$7501,"No",'DETAIL SALES'!$C$10:$C$7501,"17")</f>
        <v>0</v>
      </c>
      <c r="CU97" s="149">
        <f>COUNTIFS('DETAIL SALES'!$Q$10:$Q$7501,'FILL RATE MANDATORY STOCK'!BK97,'DETAIL SALES'!$AB$10:$AB$7501,"Full",'DETAIL SALES'!$C$10:$C$7501,"18")</f>
        <v>0</v>
      </c>
      <c r="CV97" s="149">
        <f>COUNTIFS('DETAIL SALES'!$Q$10:$Q$7501,'FILL RATE MANDATORY STOCK'!BK97,'DETAIL SALES'!$AB$10:$AB$7501,"No",'DETAIL SALES'!$C$10:$C$7501,"18")</f>
        <v>0</v>
      </c>
      <c r="CW97" s="149">
        <f>COUNTIFS('DETAIL SALES'!$Q$10:$Q$7501,'FILL RATE MANDATORY STOCK'!BK97,'DETAIL SALES'!$AB$10:$AB$7501,"Full",'DETAIL SALES'!$C$10:$C$7501,"19")</f>
        <v>0</v>
      </c>
      <c r="CX97" s="149">
        <f>COUNTIFS('DETAIL SALES'!$Q$10:$Q$7501,'FILL RATE MANDATORY STOCK'!BK97,'DETAIL SALES'!$AB$10:$AB$7501,"No",'DETAIL SALES'!$C$10:$C$7501,"19")</f>
        <v>0</v>
      </c>
      <c r="CY97" s="149">
        <f>COUNTIFS('DETAIL SALES'!$Q$10:$Q$7501,'FILL RATE MANDATORY STOCK'!BK97,'DETAIL SALES'!$AB$10:$AB$7501,"Full",'DETAIL SALES'!$C$10:$C$7501,"20")</f>
        <v>0</v>
      </c>
      <c r="CZ97" s="149">
        <f>COUNTIFS('DETAIL SALES'!$Q$10:$Q$7501,'FILL RATE MANDATORY STOCK'!BK97,'DETAIL SALES'!$AB$10:$AB$7501,"No",'DETAIL SALES'!$C$10:$C$7501,"20")</f>
        <v>0</v>
      </c>
      <c r="DA97" s="316">
        <f>COUNTIFS('DETAIL SALES'!$Q$10:$Q$7501,'FILL RATE MANDATORY STOCK'!BK97,'DETAIL SALES'!$AB$10:$AB$7501,"Full",'DETAIL SALES'!$C$10:$C$7501,"21")</f>
        <v>0</v>
      </c>
      <c r="DB97" s="316">
        <f>COUNTIFS('DETAIL SALES'!$Q$10:$Q$7501,'FILL RATE MANDATORY STOCK'!BK97,'DETAIL SALES'!$AB$10:$AB$7501,"No",'DETAIL SALES'!$C$10:$C$7501,"21")</f>
        <v>0</v>
      </c>
      <c r="DC97" s="149">
        <f>COUNTIFS('DETAIL SALES'!$Q$10:$Q$7501,'FILL RATE MANDATORY STOCK'!BK97,'DETAIL SALES'!$AB$10:$AB$7501,"Full",'DETAIL SALES'!$C$10:$C$7501,"22")</f>
        <v>0</v>
      </c>
      <c r="DD97" s="149">
        <f>COUNTIFS('DETAIL SALES'!$Q$10:$Q$7501,'FILL RATE MANDATORY STOCK'!BK97,'DETAIL SALES'!$AB$10:$AB$7501,"No",'DETAIL SALES'!$C$10:$C$7501,"22")</f>
        <v>0</v>
      </c>
      <c r="DE97" s="149">
        <f>COUNTIFS('DETAIL SALES'!$Q$10:$Q$7501,'FILL RATE MANDATORY STOCK'!BK97,'DETAIL SALES'!$AB$10:$AB$7501,"Full",'DETAIL SALES'!$C$10:$C$7501,"23")</f>
        <v>0</v>
      </c>
      <c r="DF97" s="149">
        <f>COUNTIFS('DETAIL SALES'!$Q$10:$Q$7501,'FILL RATE MANDATORY STOCK'!BK97,'DETAIL SALES'!$AB$10:$AB$7501,"No",'DETAIL SALES'!$C$10:$C$7501,"23")</f>
        <v>0</v>
      </c>
      <c r="DG97" s="149">
        <f>COUNTIFS('DETAIL SALES'!$Q$10:$Q$7501,'FILL RATE MANDATORY STOCK'!BK97,'DETAIL SALES'!$AB$10:$AB$7501,"Full",'DETAIL SALES'!$C$10:$C$7501,"24")</f>
        <v>0</v>
      </c>
      <c r="DH97" s="149">
        <f>COUNTIFS('DETAIL SALES'!$Q$10:$Q$7501,'FILL RATE MANDATORY STOCK'!BK97,'DETAIL SALES'!$AB$10:$AB$7501,"No",'DETAIL SALES'!$C$10:$C$7501,"24")</f>
        <v>0</v>
      </c>
      <c r="DI97" s="149">
        <f>COUNTIFS('DETAIL SALES'!$Q$10:$Q$7501,'FILL RATE MANDATORY STOCK'!BK97,'DETAIL SALES'!$AB$10:$AB$7501,"Full",'DETAIL SALES'!$C$10:$C$7501,"25")</f>
        <v>0</v>
      </c>
      <c r="DJ97" s="149">
        <f>COUNTIFS('DETAIL SALES'!$Q$10:$Q$7501,'FILL RATE MANDATORY STOCK'!BK97,'DETAIL SALES'!$AB$10:$AB$7501,"No",'DETAIL SALES'!$C$10:$C$7501,"25")</f>
        <v>0</v>
      </c>
      <c r="DK97" s="149">
        <f>COUNTIFS('DETAIL SALES'!$Q$10:$Q$7501,'FILL RATE MANDATORY STOCK'!BK97,'DETAIL SALES'!$AB$10:$AB$7501,"Full",'DETAIL SALES'!$C$10:$C$7501,"26")</f>
        <v>0</v>
      </c>
      <c r="DL97" s="149">
        <f>COUNTIFS('DETAIL SALES'!$Q$10:$Q$7501,'FILL RATE MANDATORY STOCK'!BK97,'DETAIL SALES'!$AB$10:$AB$7501,"No",'DETAIL SALES'!$C$10:$C$7501,"26")</f>
        <v>0</v>
      </c>
      <c r="DM97" s="149">
        <f>COUNTIFS('DETAIL SALES'!$Q$10:$Q$7501,'FILL RATE MANDATORY STOCK'!BK97,'DETAIL SALES'!$AB$10:$AB$7501,"Full",'DETAIL SALES'!$C$10:$C$7501,"27")</f>
        <v>0</v>
      </c>
      <c r="DN97" s="149">
        <f>COUNTIFS('DETAIL SALES'!$Q$10:$Q$7501,'FILL RATE MANDATORY STOCK'!BK97,'DETAIL SALES'!$AB$10:$AB$7501,"No",'DETAIL SALES'!$C$10:$C$7501,"27")</f>
        <v>0</v>
      </c>
      <c r="DO97" s="316">
        <f>COUNTIFS('DETAIL SALES'!$Q$10:$Q$7501,'FILL RATE MANDATORY STOCK'!BK97,'DETAIL SALES'!$AB$10:$AB$7501,"Full",'DETAIL SALES'!$C$10:$C$7501,"28")</f>
        <v>0</v>
      </c>
      <c r="DP97" s="316">
        <f>COUNTIFS('DETAIL SALES'!$Q$10:$Q$7501,'FILL RATE MANDATORY STOCK'!BK97,'DETAIL SALES'!$AB$10:$AB$7501,"No",'DETAIL SALES'!$C$10:$C$7501,"28")</f>
        <v>0</v>
      </c>
      <c r="DQ97" s="149">
        <f>COUNTIFS('DETAIL SALES'!$Q$10:$Q$7501,'FILL RATE MANDATORY STOCK'!BK97,'DETAIL SALES'!$AB$10:$AB$7501,"Full",'DETAIL SALES'!$C$10:$C$7501,"29")</f>
        <v>0</v>
      </c>
      <c r="DR97" s="149">
        <f>COUNTIFS('DETAIL SALES'!$Q$10:$Q$7501,'FILL RATE MANDATORY STOCK'!BK97,'DETAIL SALES'!$AB$10:$AB$7501,"No",'DETAIL SALES'!$C$10:$C$7501,"29")</f>
        <v>0</v>
      </c>
      <c r="DS97" s="149">
        <f>COUNTIFS('DETAIL SALES'!$Q$10:$Q$7501,'FILL RATE MANDATORY STOCK'!BK97,'DETAIL SALES'!$AB$10:$AB$7501,"Full",'DETAIL SALES'!$C$10:$C$7501,"30")</f>
        <v>0</v>
      </c>
      <c r="DT97" s="149">
        <f>COUNTIFS('DETAIL SALES'!$Q$10:$Q$7501,'FILL RATE MANDATORY STOCK'!BK97,'DETAIL SALES'!$AB$10:$AB$7501,"No",'DETAIL SALES'!$C$10:$C$7501,"30")</f>
        <v>0</v>
      </c>
      <c r="DU97" s="149">
        <f>COUNTIFS('DETAIL SALES'!$Q$10:$Q$7501,'FILL RATE MANDATORY STOCK'!\,'DETAIL SALES'!$AB$10:$AB$7501,"Full",'DETAIL SALES'!$C$10:$C$7501,"31")</f>
        <v>0</v>
      </c>
      <c r="DV97" s="153">
        <f>COUNTIFS('DETAIL SALES'!$Q$10:$Q$7501,'FILL RATE MANDATORY STOCK'!BK97,'DETAIL SALES'!$AB$10:$AB$7501,"No",'DETAIL SALES'!$C$10:$C$7501,"31")</f>
        <v>0</v>
      </c>
      <c r="DW97" s="271">
        <f t="shared" si="48"/>
        <v>0</v>
      </c>
      <c r="DX97" s="150">
        <f t="shared" si="48"/>
        <v>0</v>
      </c>
      <c r="DY97" s="150">
        <f t="shared" si="49"/>
        <v>0</v>
      </c>
      <c r="DZ97" s="272" t="e">
        <f t="shared" si="50"/>
        <v>#DIV/0!</v>
      </c>
    </row>
    <row r="98" spans="1:130" s="141" customFormat="1">
      <c r="A98" s="134">
        <v>89</v>
      </c>
      <c r="B98" s="286"/>
      <c r="C98" s="146">
        <f t="shared" si="36"/>
        <v>0</v>
      </c>
      <c r="D98" s="146">
        <f t="shared" si="37"/>
        <v>1</v>
      </c>
      <c r="E98" s="146">
        <f t="shared" si="38"/>
        <v>1900</v>
      </c>
      <c r="F98" s="287"/>
      <c r="G98" s="287"/>
      <c r="H98" s="287"/>
      <c r="I98" s="288"/>
      <c r="J98" s="287"/>
      <c r="K98" s="288"/>
      <c r="L98" s="134"/>
      <c r="M98" s="133"/>
      <c r="N98" s="288"/>
      <c r="O98" s="134"/>
      <c r="P98" s="166"/>
      <c r="Q98" s="289"/>
      <c r="R98" s="165"/>
      <c r="S98" s="290"/>
      <c r="T98" s="290"/>
      <c r="U98" s="290"/>
      <c r="V98" s="290"/>
      <c r="W98" s="166"/>
      <c r="X98" s="87"/>
      <c r="Y98" s="418">
        <f t="shared" si="39"/>
        <v>0</v>
      </c>
      <c r="Z98" s="291">
        <f t="shared" si="40"/>
        <v>0</v>
      </c>
      <c r="AA98" s="163"/>
      <c r="AB98" s="177" t="str">
        <f t="shared" si="41"/>
        <v/>
      </c>
      <c r="AC98" s="283" t="str">
        <f t="shared" si="42"/>
        <v/>
      </c>
      <c r="AD98" s="283" t="str">
        <f t="shared" si="43"/>
        <v/>
      </c>
      <c r="AE98" s="163"/>
      <c r="AF98" s="162"/>
      <c r="AP98" s="390">
        <v>5</v>
      </c>
      <c r="AQ98" s="386"/>
      <c r="AR98" s="386"/>
      <c r="AS98" s="386"/>
      <c r="AT98" s="386"/>
      <c r="AU98" s="386"/>
      <c r="AV98" s="386"/>
      <c r="AW98" s="386"/>
      <c r="BD98" s="784"/>
      <c r="BE98" s="100">
        <f t="shared" si="35"/>
        <v>81</v>
      </c>
      <c r="BF98" s="100" t="s">
        <v>375</v>
      </c>
      <c r="BG98" s="100" t="s">
        <v>347</v>
      </c>
      <c r="BH98" s="149" t="s">
        <v>64</v>
      </c>
      <c r="BI98" s="169" t="e">
        <f>VLOOKUP(BH98,#REF!,8,FALSE)</f>
        <v>#REF!</v>
      </c>
      <c r="BJ98" s="224">
        <v>60000</v>
      </c>
      <c r="BK98" s="153">
        <v>8</v>
      </c>
      <c r="BL98" s="153">
        <v>1.6666666666666667</v>
      </c>
      <c r="BM98" s="594">
        <f>COUNTIFS('DETAIL SALES'!$Q$10:$Q$7501,'FILL RATE MANDATORY STOCK'!BK98,'DETAIL SALES'!$AB$10:$AB$7501,"Full",'DETAIL SALES'!$C$10:$C$7501,"1")</f>
        <v>0</v>
      </c>
      <c r="BN98" s="149">
        <f>COUNTIFS('DETAIL SALES'!$Q$10:$Q$7501,'FILL RATE MANDATORY STOCK'!BK98,'DETAIL SALES'!$AB$10:$AB$7501,"No",'DETAIL SALES'!$C$10:$C$7501,"1")</f>
        <v>0</v>
      </c>
      <c r="BO98" s="149">
        <f>COUNTIFS('DETAIL SALES'!$Q$10:$Q$7501,'FILL RATE MANDATORY STOCK'!BK98,'DETAIL SALES'!$AB$10:$AB$7501,"Full",'DETAIL SALES'!$C$10:$C$7501,"2")</f>
        <v>0</v>
      </c>
      <c r="BP98" s="149">
        <f>COUNTIFS('DETAIL SALES'!$Q$10:$Q$7501,'FILL RATE MANDATORY STOCK'!BK98,'DETAIL SALES'!$AB$10:$AB$7501,"No",'DETAIL SALES'!$C$10:$C$7501,"2")</f>
        <v>0</v>
      </c>
      <c r="BQ98" s="149">
        <f>COUNTIFS('DETAIL SALES'!$Q$10:$Q$7501,'FILL RATE MANDATORY STOCK'!BK98,'DETAIL SALES'!$AB$10:$AB$7501,"Full",'DETAIL SALES'!$C$10:$C$7501,"3")</f>
        <v>0</v>
      </c>
      <c r="BR98" s="149">
        <f>COUNTIFS('DETAIL SALES'!$Q$10:$Q$7501,'FILL RATE MANDATORY STOCK'!BK98,'DETAIL SALES'!$AB$10:$AB$7501,"No",'DETAIL SALES'!$C$10:$C$7501,"3")</f>
        <v>0</v>
      </c>
      <c r="BS98" s="149">
        <f>COUNTIFS('DETAIL SALES'!$Q$10:$Q$7501,'FILL RATE MANDATORY STOCK'!BK98,'DETAIL SALES'!$AB$10:$AB$7501,"Full",'DETAIL SALES'!$C$10:$C$7501,"4")</f>
        <v>0</v>
      </c>
      <c r="BT98" s="149">
        <f>COUNTIFS('DETAIL SALES'!$Q$10:$Q$7501,'FILL RATE MANDATORY STOCK'!BK98,'DETAIL SALES'!$AB$10:$AB$7501,"No",'DETAIL SALES'!$C$10:$C$7501,"4")</f>
        <v>0</v>
      </c>
      <c r="BU98" s="149">
        <f>COUNTIFS('DETAIL SALES'!$Q$10:$Q$7501,'FILL RATE MANDATORY STOCK'!BK98,'DETAIL SALES'!$AB$10:$AB$7501,"Full",'DETAIL SALES'!$C$10:$C$7501,"5")</f>
        <v>0</v>
      </c>
      <c r="BV98" s="149">
        <f>COUNTIFS('DETAIL SALES'!$Q$10:$Q$7501,'FILL RATE MANDATORY STOCK'!BK98,'DETAIL SALES'!$AB$10:$AB$7501,"No",'DETAIL SALES'!$C$10:$C$7501,"5")</f>
        <v>0</v>
      </c>
      <c r="BW98" s="149">
        <f>COUNTIFS('DETAIL SALES'!$Q$10:$Q$7501,'FILL RATE MANDATORY STOCK'!BK98,'DETAIL SALES'!$AB$10:$AB$7501,"Full",'DETAIL SALES'!$C$10:$C$7501,"6")</f>
        <v>0</v>
      </c>
      <c r="BX98" s="149">
        <f>COUNTIFS('DETAIL SALES'!$Q$10:$Q$7501,'FILL RATE MANDATORY STOCK'!BK98,'DETAIL SALES'!$AB$10:$AB$7501,"No",'DETAIL SALES'!$C$10:$C$7501,"6")</f>
        <v>0</v>
      </c>
      <c r="BY98" s="316">
        <f>COUNTIFS('DETAIL SALES'!$Q$10:$Q$7501,'FILL RATE MANDATORY STOCK'!BK98,'DETAIL SALES'!$AB$10:$AB$7501,"Full",'DETAIL SALES'!$C$10:$C$7501,"7")</f>
        <v>0</v>
      </c>
      <c r="BZ98" s="316">
        <f>COUNTIFS('DETAIL SALES'!$Q$10:$Q$7501,'FILL RATE MANDATORY STOCK'!BK98,'DETAIL SALES'!$AB$10:$AB$7501,"No",'DETAIL SALES'!$C$10:$C$7501,"7")</f>
        <v>0</v>
      </c>
      <c r="CA98" s="149">
        <f>COUNTIFS('DETAIL SALES'!$Q$10:$Q$7501,'FILL RATE MANDATORY STOCK'!BK98,'DETAIL SALES'!$AB$10:$AB$7501,"Full",'DETAIL SALES'!$C$10:$C$7501,"8")</f>
        <v>0</v>
      </c>
      <c r="CB98" s="149">
        <f>COUNTIFS('DETAIL SALES'!$Q$10:$Q$7501,'FILL RATE MANDATORY STOCK'!BK98,'DETAIL SALES'!$AB$10:$AB$7501,"No",'DETAIL SALES'!$C$10:$C$7501,"8")</f>
        <v>0</v>
      </c>
      <c r="CC98" s="149">
        <f>COUNTIFS('DETAIL SALES'!$Q$10:$Q$7501,'FILL RATE MANDATORY STOCK'!BK98,'DETAIL SALES'!$AB$10:$AB$7501,"Full",'DETAIL SALES'!$C$10:$C$7501,"9")</f>
        <v>0</v>
      </c>
      <c r="CD98" s="149">
        <f>COUNTIFS('DETAIL SALES'!$Q$10:$Q$7501,'FILL RATE MANDATORY STOCK'!BK98,'DETAIL SALES'!$AB$10:$AB$7501,"No",'DETAIL SALES'!$C$10:$C$7501,"9")</f>
        <v>0</v>
      </c>
      <c r="CE98" s="149">
        <f>COUNTIFS('DETAIL SALES'!$Q$10:$Q$7501,'FILL RATE MANDATORY STOCK'!BK98,'DETAIL SALES'!$AB$10:$AB$7501,"Full",'DETAIL SALES'!$C$10:$C$7501,"10")</f>
        <v>0</v>
      </c>
      <c r="CF98" s="149">
        <f>COUNTIFS('DETAIL SALES'!$Q$10:$Q$7501,'FILL RATE MANDATORY STOCK'!BK98,'DETAIL SALES'!$AB$10:$AB$7501,"No",'DETAIL SALES'!$C$10:$C$7501,"10")</f>
        <v>0</v>
      </c>
      <c r="CG98" s="149">
        <f>COUNTIFS('DETAIL SALES'!$Q$10:$Q$7501,'FILL RATE MANDATORY STOCK'!BK98,'DETAIL SALES'!$AB$10:$AB$7501,"Full",'DETAIL SALES'!$C$10:$C$7501,"11")</f>
        <v>0</v>
      </c>
      <c r="CH98" s="149">
        <f>COUNTIFS('DETAIL SALES'!$Q$10:$Q$7501,'FILL RATE MANDATORY STOCK'!BK98,'DETAIL SALES'!$AB$10:$AB$7501,"No",'DETAIL SALES'!$C$10:$C$7501,"11")</f>
        <v>0</v>
      </c>
      <c r="CI98" s="149">
        <f>COUNTIFS('DETAIL SALES'!$Q$10:$Q$7501,'FILL RATE MANDATORY STOCK'!BK98,'DETAIL SALES'!$AB$10:$AB$7501,"Full",'DETAIL SALES'!$C$10:$C$7501,"12")</f>
        <v>0</v>
      </c>
      <c r="CJ98" s="149">
        <f>COUNTIFS('DETAIL SALES'!$Q$10:$Q$7501,'FILL RATE MANDATORY STOCK'!BK98,'DETAIL SALES'!$AB$10:$AB$7501,"No",'DETAIL SALES'!$C$10:$C$7501,"12")</f>
        <v>0</v>
      </c>
      <c r="CK98" s="149">
        <f>COUNTIFS('DETAIL SALES'!$Q$10:$Q$7501,'FILL RATE MANDATORY STOCK'!BK98,'DETAIL SALES'!$AB$10:$AB$7501,"Full",'DETAIL SALES'!$C$10:$C$7501,"13")</f>
        <v>0</v>
      </c>
      <c r="CL98" s="149">
        <f>COUNTIFS('DETAIL SALES'!$Q$10:$Q$7501,'FILL RATE MANDATORY STOCK'!BK98,'DETAIL SALES'!$AB$10:$AB$7501,"No",'DETAIL SALES'!$C$10:$C$7501,"13")</f>
        <v>0</v>
      </c>
      <c r="CM98" s="316">
        <f>COUNTIFS('DETAIL SALES'!$Q$10:$Q$7501,'FILL RATE MANDATORY STOCK'!BK98,'DETAIL SALES'!$AB$10:$AB$7501,"Full",'DETAIL SALES'!$C$10:$C$7501,"14")</f>
        <v>0</v>
      </c>
      <c r="CN98" s="316">
        <f>COUNTIFS('DETAIL SALES'!$Q$10:$Q$7501,'FILL RATE MANDATORY STOCK'!BK98,'DETAIL SALES'!$AB$10:$AB$7501,"No",'DETAIL SALES'!$C$10:$C$7501,"14")</f>
        <v>0</v>
      </c>
      <c r="CO98" s="149">
        <f>COUNTIFS('DETAIL SALES'!$Q$10:$Q$7501,'FILL RATE MANDATORY STOCK'!BK98,'DETAIL SALES'!$AB$10:$AB$7501,"Full",'DETAIL SALES'!$C$10:$C$7501,"15")</f>
        <v>0</v>
      </c>
      <c r="CP98" s="149">
        <f>COUNTIFS('DETAIL SALES'!$Q$10:$Q$7501,'FILL RATE MANDATORY STOCK'!BK98,'DETAIL SALES'!$AB$10:$AB$7501,"No",'DETAIL SALES'!$C$10:$C$7501,"15")</f>
        <v>0</v>
      </c>
      <c r="CQ98" s="149">
        <f>COUNTIFS('DETAIL SALES'!$Q$10:$Q$7501,'FILL RATE MANDATORY STOCK'!BK98,'DETAIL SALES'!$AB$10:$AB$7501,"Full",'DETAIL SALES'!$C$10:$C$7501,"16")</f>
        <v>0</v>
      </c>
      <c r="CR98" s="149">
        <f>COUNTIFS('DETAIL SALES'!$Q$10:$Q$7501,'FILL RATE MANDATORY STOCK'!BK98,'DETAIL SALES'!$AB$10:$AB$7501,"No",'DETAIL SALES'!$C$10:$C$7501,"16")</f>
        <v>0</v>
      </c>
      <c r="CS98" s="149">
        <f>COUNTIFS('DETAIL SALES'!$Q$10:$Q$7501,'FILL RATE MANDATORY STOCK'!BK98,'DETAIL SALES'!$AB$10:$AB$7501,"Full",'DETAIL SALES'!$C$10:$C$7501,"17")</f>
        <v>0</v>
      </c>
      <c r="CT98" s="149">
        <f>COUNTIFS('DETAIL SALES'!$Q$10:$Q$7501,'FILL RATE MANDATORY STOCK'!BK98,'DETAIL SALES'!$AB$10:$AB$7501,"No",'DETAIL SALES'!$C$10:$C$7501,"17")</f>
        <v>0</v>
      </c>
      <c r="CU98" s="149">
        <f>COUNTIFS('DETAIL SALES'!$Q$10:$Q$7501,'FILL RATE MANDATORY STOCK'!BK98,'DETAIL SALES'!$AB$10:$AB$7501,"Full",'DETAIL SALES'!$C$10:$C$7501,"18")</f>
        <v>0</v>
      </c>
      <c r="CV98" s="149">
        <f>COUNTIFS('DETAIL SALES'!$Q$10:$Q$7501,'FILL RATE MANDATORY STOCK'!BK98,'DETAIL SALES'!$AB$10:$AB$7501,"No",'DETAIL SALES'!$C$10:$C$7501,"18")</f>
        <v>0</v>
      </c>
      <c r="CW98" s="149">
        <f>COUNTIFS('DETAIL SALES'!$Q$10:$Q$7501,'FILL RATE MANDATORY STOCK'!BK98,'DETAIL SALES'!$AB$10:$AB$7501,"Full",'DETAIL SALES'!$C$10:$C$7501,"19")</f>
        <v>0</v>
      </c>
      <c r="CX98" s="149">
        <f>COUNTIFS('DETAIL SALES'!$Q$10:$Q$7501,'FILL RATE MANDATORY STOCK'!BK98,'DETAIL SALES'!$AB$10:$AB$7501,"No",'DETAIL SALES'!$C$10:$C$7501,"19")</f>
        <v>0</v>
      </c>
      <c r="CY98" s="149">
        <f>COUNTIFS('DETAIL SALES'!$Q$10:$Q$7501,'FILL RATE MANDATORY STOCK'!BK98,'DETAIL SALES'!$AB$10:$AB$7501,"Full",'DETAIL SALES'!$C$10:$C$7501,"20")</f>
        <v>0</v>
      </c>
      <c r="CZ98" s="149">
        <f>COUNTIFS('DETAIL SALES'!$Q$10:$Q$7501,'FILL RATE MANDATORY STOCK'!BK98,'DETAIL SALES'!$AB$10:$AB$7501,"No",'DETAIL SALES'!$C$10:$C$7501,"20")</f>
        <v>0</v>
      </c>
      <c r="DA98" s="316">
        <f>COUNTIFS('DETAIL SALES'!$Q$10:$Q$7501,'FILL RATE MANDATORY STOCK'!BK98,'DETAIL SALES'!$AB$10:$AB$7501,"Full",'DETAIL SALES'!$C$10:$C$7501,"21")</f>
        <v>0</v>
      </c>
      <c r="DB98" s="316">
        <f>COUNTIFS('DETAIL SALES'!$Q$10:$Q$7501,'FILL RATE MANDATORY STOCK'!BK98,'DETAIL SALES'!$AB$10:$AB$7501,"No",'DETAIL SALES'!$C$10:$C$7501,"21")</f>
        <v>0</v>
      </c>
      <c r="DC98" s="149">
        <f>COUNTIFS('DETAIL SALES'!$Q$10:$Q$7501,'FILL RATE MANDATORY STOCK'!BK98,'DETAIL SALES'!$AB$10:$AB$7501,"Full",'DETAIL SALES'!$C$10:$C$7501,"22")</f>
        <v>0</v>
      </c>
      <c r="DD98" s="149">
        <f>COUNTIFS('DETAIL SALES'!$Q$10:$Q$7501,'FILL RATE MANDATORY STOCK'!BK98,'DETAIL SALES'!$AB$10:$AB$7501,"No",'DETAIL SALES'!$C$10:$C$7501,"22")</f>
        <v>0</v>
      </c>
      <c r="DE98" s="149">
        <f>COUNTIFS('DETAIL SALES'!$Q$10:$Q$7501,'FILL RATE MANDATORY STOCK'!BK98,'DETAIL SALES'!$AB$10:$AB$7501,"Full",'DETAIL SALES'!$C$10:$C$7501,"23")</f>
        <v>0</v>
      </c>
      <c r="DF98" s="149">
        <f>COUNTIFS('DETAIL SALES'!$Q$10:$Q$7501,'FILL RATE MANDATORY STOCK'!BK98,'DETAIL SALES'!$AB$10:$AB$7501,"No",'DETAIL SALES'!$C$10:$C$7501,"23")</f>
        <v>0</v>
      </c>
      <c r="DG98" s="149">
        <f>COUNTIFS('DETAIL SALES'!$Q$10:$Q$7501,'FILL RATE MANDATORY STOCK'!BK98,'DETAIL SALES'!$AB$10:$AB$7501,"Full",'DETAIL SALES'!$C$10:$C$7501,"24")</f>
        <v>0</v>
      </c>
      <c r="DH98" s="149">
        <f>COUNTIFS('DETAIL SALES'!$Q$10:$Q$7501,'FILL RATE MANDATORY STOCK'!BK98,'DETAIL SALES'!$AB$10:$AB$7501,"No",'DETAIL SALES'!$C$10:$C$7501,"24")</f>
        <v>0</v>
      </c>
      <c r="DI98" s="149">
        <f>COUNTIFS('DETAIL SALES'!$Q$10:$Q$7501,'FILL RATE MANDATORY STOCK'!BK98,'DETAIL SALES'!$AB$10:$AB$7501,"Full",'DETAIL SALES'!$C$10:$C$7501,"25")</f>
        <v>0</v>
      </c>
      <c r="DJ98" s="149">
        <f>COUNTIFS('DETAIL SALES'!$Q$10:$Q$7501,'FILL RATE MANDATORY STOCK'!BK98,'DETAIL SALES'!$AB$10:$AB$7501,"No",'DETAIL SALES'!$C$10:$C$7501,"25")</f>
        <v>0</v>
      </c>
      <c r="DK98" s="149">
        <f>COUNTIFS('DETAIL SALES'!$Q$10:$Q$7501,'FILL RATE MANDATORY STOCK'!BK98,'DETAIL SALES'!$AB$10:$AB$7501,"Full",'DETAIL SALES'!$C$10:$C$7501,"26")</f>
        <v>0</v>
      </c>
      <c r="DL98" s="149">
        <f>COUNTIFS('DETAIL SALES'!$Q$10:$Q$7501,'FILL RATE MANDATORY STOCK'!BK98,'DETAIL SALES'!$AB$10:$AB$7501,"No",'DETAIL SALES'!$C$10:$C$7501,"26")</f>
        <v>0</v>
      </c>
      <c r="DM98" s="149">
        <f>COUNTIFS('DETAIL SALES'!$Q$10:$Q$7501,'FILL RATE MANDATORY STOCK'!BK98,'DETAIL SALES'!$AB$10:$AB$7501,"Full",'DETAIL SALES'!$C$10:$C$7501,"27")</f>
        <v>0</v>
      </c>
      <c r="DN98" s="149">
        <f>COUNTIFS('DETAIL SALES'!$Q$10:$Q$7501,'FILL RATE MANDATORY STOCK'!BK98,'DETAIL SALES'!$AB$10:$AB$7501,"No",'DETAIL SALES'!$C$10:$C$7501,"27")</f>
        <v>0</v>
      </c>
      <c r="DO98" s="316">
        <f>COUNTIFS('DETAIL SALES'!$Q$10:$Q$7501,'FILL RATE MANDATORY STOCK'!BK98,'DETAIL SALES'!$AB$10:$AB$7501,"Full",'DETAIL SALES'!$C$10:$C$7501,"28")</f>
        <v>0</v>
      </c>
      <c r="DP98" s="316">
        <f>COUNTIFS('DETAIL SALES'!$Q$10:$Q$7501,'FILL RATE MANDATORY STOCK'!BK98,'DETAIL SALES'!$AB$10:$AB$7501,"No",'DETAIL SALES'!$C$10:$C$7501,"28")</f>
        <v>0</v>
      </c>
      <c r="DQ98" s="149">
        <f>COUNTIFS('DETAIL SALES'!$Q$10:$Q$7501,'FILL RATE MANDATORY STOCK'!BK98,'DETAIL SALES'!$AB$10:$AB$7501,"Full",'DETAIL SALES'!$C$10:$C$7501,"29")</f>
        <v>0</v>
      </c>
      <c r="DR98" s="149">
        <f>COUNTIFS('DETAIL SALES'!$Q$10:$Q$7501,'FILL RATE MANDATORY STOCK'!BK98,'DETAIL SALES'!$AB$10:$AB$7501,"No",'DETAIL SALES'!$C$10:$C$7501,"29")</f>
        <v>0</v>
      </c>
      <c r="DS98" s="149">
        <f>COUNTIFS('DETAIL SALES'!$Q$10:$Q$7501,'FILL RATE MANDATORY STOCK'!BK98,'DETAIL SALES'!$AB$10:$AB$7501,"Full",'DETAIL SALES'!$C$10:$C$7501,"30")</f>
        <v>0</v>
      </c>
      <c r="DT98" s="149">
        <f>COUNTIFS('DETAIL SALES'!$Q$10:$Q$7501,'FILL RATE MANDATORY STOCK'!BK98,'DETAIL SALES'!$AB$10:$AB$7501,"No",'DETAIL SALES'!$C$10:$C$7501,"30")</f>
        <v>0</v>
      </c>
      <c r="DU98" s="149">
        <f>COUNTIFS('DETAIL SALES'!$Q$10:$Q$7501,'FILL RATE MANDATORY STOCK'!\,'DETAIL SALES'!$AB$10:$AB$7501,"Full",'DETAIL SALES'!$C$10:$C$7501,"31")</f>
        <v>0</v>
      </c>
      <c r="DV98" s="153">
        <f>COUNTIFS('DETAIL SALES'!$Q$10:$Q$7501,'FILL RATE MANDATORY STOCK'!BK98,'DETAIL SALES'!$AB$10:$AB$7501,"No",'DETAIL SALES'!$C$10:$C$7501,"31")</f>
        <v>0</v>
      </c>
      <c r="DW98" s="271">
        <f t="shared" si="48"/>
        <v>0</v>
      </c>
      <c r="DX98" s="150">
        <f t="shared" si="48"/>
        <v>0</v>
      </c>
      <c r="DY98" s="150">
        <f t="shared" si="49"/>
        <v>0</v>
      </c>
      <c r="DZ98" s="272" t="e">
        <f t="shared" si="50"/>
        <v>#DIV/0!</v>
      </c>
    </row>
    <row r="99" spans="1:130" s="141" customFormat="1">
      <c r="A99" s="134">
        <v>90</v>
      </c>
      <c r="B99" s="286"/>
      <c r="C99" s="146">
        <f t="shared" si="36"/>
        <v>0</v>
      </c>
      <c r="D99" s="146">
        <f t="shared" si="37"/>
        <v>1</v>
      </c>
      <c r="E99" s="146">
        <f t="shared" si="38"/>
        <v>1900</v>
      </c>
      <c r="F99" s="287"/>
      <c r="G99" s="287"/>
      <c r="H99" s="287"/>
      <c r="I99" s="288"/>
      <c r="J99" s="287"/>
      <c r="K99" s="288"/>
      <c r="L99" s="134"/>
      <c r="M99" s="133"/>
      <c r="N99" s="288"/>
      <c r="O99" s="134"/>
      <c r="P99" s="166"/>
      <c r="Q99" s="289"/>
      <c r="R99" s="165"/>
      <c r="S99" s="290"/>
      <c r="T99" s="290"/>
      <c r="U99" s="290"/>
      <c r="V99" s="290"/>
      <c r="W99" s="166"/>
      <c r="X99" s="87"/>
      <c r="Y99" s="418">
        <f t="shared" si="39"/>
        <v>0</v>
      </c>
      <c r="Z99" s="291">
        <f t="shared" si="40"/>
        <v>0</v>
      </c>
      <c r="AA99" s="163"/>
      <c r="AB99" s="177" t="str">
        <f t="shared" si="41"/>
        <v/>
      </c>
      <c r="AC99" s="283" t="str">
        <f t="shared" si="42"/>
        <v/>
      </c>
      <c r="AD99" s="283" t="str">
        <f t="shared" si="43"/>
        <v/>
      </c>
      <c r="AE99" s="163"/>
      <c r="AF99" s="162"/>
      <c r="AP99" s="390">
        <v>6</v>
      </c>
      <c r="AQ99" s="386"/>
      <c r="AR99" s="386"/>
      <c r="AS99" s="386"/>
      <c r="AT99" s="386"/>
      <c r="AU99" s="386"/>
      <c r="AV99" s="386"/>
      <c r="AW99" s="386"/>
      <c r="BD99" s="784"/>
      <c r="BE99" s="100">
        <f t="shared" si="35"/>
        <v>82</v>
      </c>
      <c r="BF99" s="100" t="s">
        <v>376</v>
      </c>
      <c r="BG99" s="100" t="s">
        <v>347</v>
      </c>
      <c r="BH99" s="149" t="s">
        <v>63</v>
      </c>
      <c r="BI99" s="169" t="e">
        <f>VLOOKUP(BH99,#REF!,8,FALSE)</f>
        <v>#REF!</v>
      </c>
      <c r="BJ99" s="224">
        <v>60000</v>
      </c>
      <c r="BK99" s="153">
        <v>8</v>
      </c>
      <c r="BL99" s="153">
        <v>5.833333333333333</v>
      </c>
      <c r="BM99" s="594">
        <f>COUNTIFS('DETAIL SALES'!$Q$10:$Q$7501,'FILL RATE MANDATORY STOCK'!BK99,'DETAIL SALES'!$AB$10:$AB$7501,"Full",'DETAIL SALES'!$C$10:$C$7501,"1")</f>
        <v>0</v>
      </c>
      <c r="BN99" s="149">
        <f>COUNTIFS('DETAIL SALES'!$Q$10:$Q$7501,'FILL RATE MANDATORY STOCK'!BK99,'DETAIL SALES'!$AB$10:$AB$7501,"No",'DETAIL SALES'!$C$10:$C$7501,"1")</f>
        <v>0</v>
      </c>
      <c r="BO99" s="149">
        <f>COUNTIFS('DETAIL SALES'!$Q$10:$Q$7501,'FILL RATE MANDATORY STOCK'!BK99,'DETAIL SALES'!$AB$10:$AB$7501,"Full",'DETAIL SALES'!$C$10:$C$7501,"2")</f>
        <v>0</v>
      </c>
      <c r="BP99" s="149">
        <f>COUNTIFS('DETAIL SALES'!$Q$10:$Q$7501,'FILL RATE MANDATORY STOCK'!BK99,'DETAIL SALES'!$AB$10:$AB$7501,"No",'DETAIL SALES'!$C$10:$C$7501,"2")</f>
        <v>0</v>
      </c>
      <c r="BQ99" s="149">
        <f>COUNTIFS('DETAIL SALES'!$Q$10:$Q$7501,'FILL RATE MANDATORY STOCK'!BK99,'DETAIL SALES'!$AB$10:$AB$7501,"Full",'DETAIL SALES'!$C$10:$C$7501,"3")</f>
        <v>0</v>
      </c>
      <c r="BR99" s="149">
        <f>COUNTIFS('DETAIL SALES'!$Q$10:$Q$7501,'FILL RATE MANDATORY STOCK'!BK99,'DETAIL SALES'!$AB$10:$AB$7501,"No",'DETAIL SALES'!$C$10:$C$7501,"3")</f>
        <v>0</v>
      </c>
      <c r="BS99" s="149">
        <f>COUNTIFS('DETAIL SALES'!$Q$10:$Q$7501,'FILL RATE MANDATORY STOCK'!BK99,'DETAIL SALES'!$AB$10:$AB$7501,"Full",'DETAIL SALES'!$C$10:$C$7501,"4")</f>
        <v>0</v>
      </c>
      <c r="BT99" s="149">
        <f>COUNTIFS('DETAIL SALES'!$Q$10:$Q$7501,'FILL RATE MANDATORY STOCK'!BK99,'DETAIL SALES'!$AB$10:$AB$7501,"No",'DETAIL SALES'!$C$10:$C$7501,"4")</f>
        <v>0</v>
      </c>
      <c r="BU99" s="149">
        <f>COUNTIFS('DETAIL SALES'!$Q$10:$Q$7501,'FILL RATE MANDATORY STOCK'!BK99,'DETAIL SALES'!$AB$10:$AB$7501,"Full",'DETAIL SALES'!$C$10:$C$7501,"5")</f>
        <v>0</v>
      </c>
      <c r="BV99" s="149">
        <f>COUNTIFS('DETAIL SALES'!$Q$10:$Q$7501,'FILL RATE MANDATORY STOCK'!BK99,'DETAIL SALES'!$AB$10:$AB$7501,"No",'DETAIL SALES'!$C$10:$C$7501,"5")</f>
        <v>0</v>
      </c>
      <c r="BW99" s="149">
        <f>COUNTIFS('DETAIL SALES'!$Q$10:$Q$7501,'FILL RATE MANDATORY STOCK'!BK99,'DETAIL SALES'!$AB$10:$AB$7501,"Full",'DETAIL SALES'!$C$10:$C$7501,"6")</f>
        <v>0</v>
      </c>
      <c r="BX99" s="149">
        <f>COUNTIFS('DETAIL SALES'!$Q$10:$Q$7501,'FILL RATE MANDATORY STOCK'!BK99,'DETAIL SALES'!$AB$10:$AB$7501,"No",'DETAIL SALES'!$C$10:$C$7501,"6")</f>
        <v>0</v>
      </c>
      <c r="BY99" s="316">
        <f>COUNTIFS('DETAIL SALES'!$Q$10:$Q$7501,'FILL RATE MANDATORY STOCK'!BK99,'DETAIL SALES'!$AB$10:$AB$7501,"Full",'DETAIL SALES'!$C$10:$C$7501,"7")</f>
        <v>0</v>
      </c>
      <c r="BZ99" s="316">
        <f>COUNTIFS('DETAIL SALES'!$Q$10:$Q$7501,'FILL RATE MANDATORY STOCK'!BK99,'DETAIL SALES'!$AB$10:$AB$7501,"No",'DETAIL SALES'!$C$10:$C$7501,"7")</f>
        <v>0</v>
      </c>
      <c r="CA99" s="149">
        <f>COUNTIFS('DETAIL SALES'!$Q$10:$Q$7501,'FILL RATE MANDATORY STOCK'!BK99,'DETAIL SALES'!$AB$10:$AB$7501,"Full",'DETAIL SALES'!$C$10:$C$7501,"8")</f>
        <v>0</v>
      </c>
      <c r="CB99" s="149">
        <f>COUNTIFS('DETAIL SALES'!$Q$10:$Q$7501,'FILL RATE MANDATORY STOCK'!BK99,'DETAIL SALES'!$AB$10:$AB$7501,"No",'DETAIL SALES'!$C$10:$C$7501,"8")</f>
        <v>0</v>
      </c>
      <c r="CC99" s="149">
        <f>COUNTIFS('DETAIL SALES'!$Q$10:$Q$7501,'FILL RATE MANDATORY STOCK'!BK99,'DETAIL SALES'!$AB$10:$AB$7501,"Full",'DETAIL SALES'!$C$10:$C$7501,"9")</f>
        <v>0</v>
      </c>
      <c r="CD99" s="149">
        <f>COUNTIFS('DETAIL SALES'!$Q$10:$Q$7501,'FILL RATE MANDATORY STOCK'!BK99,'DETAIL SALES'!$AB$10:$AB$7501,"No",'DETAIL SALES'!$C$10:$C$7501,"9")</f>
        <v>0</v>
      </c>
      <c r="CE99" s="149">
        <f>COUNTIFS('DETAIL SALES'!$Q$10:$Q$7501,'FILL RATE MANDATORY STOCK'!BK99,'DETAIL SALES'!$AB$10:$AB$7501,"Full",'DETAIL SALES'!$C$10:$C$7501,"10")</f>
        <v>0</v>
      </c>
      <c r="CF99" s="149">
        <f>COUNTIFS('DETAIL SALES'!$Q$10:$Q$7501,'FILL RATE MANDATORY STOCK'!BK99,'DETAIL SALES'!$AB$10:$AB$7501,"No",'DETAIL SALES'!$C$10:$C$7501,"10")</f>
        <v>0</v>
      </c>
      <c r="CG99" s="149">
        <f>COUNTIFS('DETAIL SALES'!$Q$10:$Q$7501,'FILL RATE MANDATORY STOCK'!BK99,'DETAIL SALES'!$AB$10:$AB$7501,"Full",'DETAIL SALES'!$C$10:$C$7501,"11")</f>
        <v>0</v>
      </c>
      <c r="CH99" s="149">
        <f>COUNTIFS('DETAIL SALES'!$Q$10:$Q$7501,'FILL RATE MANDATORY STOCK'!BK99,'DETAIL SALES'!$AB$10:$AB$7501,"No",'DETAIL SALES'!$C$10:$C$7501,"11")</f>
        <v>0</v>
      </c>
      <c r="CI99" s="149">
        <f>COUNTIFS('DETAIL SALES'!$Q$10:$Q$7501,'FILL RATE MANDATORY STOCK'!BK99,'DETAIL SALES'!$AB$10:$AB$7501,"Full",'DETAIL SALES'!$C$10:$C$7501,"12")</f>
        <v>0</v>
      </c>
      <c r="CJ99" s="149">
        <f>COUNTIFS('DETAIL SALES'!$Q$10:$Q$7501,'FILL RATE MANDATORY STOCK'!BK99,'DETAIL SALES'!$AB$10:$AB$7501,"No",'DETAIL SALES'!$C$10:$C$7501,"12")</f>
        <v>0</v>
      </c>
      <c r="CK99" s="149">
        <f>COUNTIFS('DETAIL SALES'!$Q$10:$Q$7501,'FILL RATE MANDATORY STOCK'!BK99,'DETAIL SALES'!$AB$10:$AB$7501,"Full",'DETAIL SALES'!$C$10:$C$7501,"13")</f>
        <v>0</v>
      </c>
      <c r="CL99" s="149">
        <f>COUNTIFS('DETAIL SALES'!$Q$10:$Q$7501,'FILL RATE MANDATORY STOCK'!BK99,'DETAIL SALES'!$AB$10:$AB$7501,"No",'DETAIL SALES'!$C$10:$C$7501,"13")</f>
        <v>0</v>
      </c>
      <c r="CM99" s="316">
        <f>COUNTIFS('DETAIL SALES'!$Q$10:$Q$7501,'FILL RATE MANDATORY STOCK'!BK99,'DETAIL SALES'!$AB$10:$AB$7501,"Full",'DETAIL SALES'!$C$10:$C$7501,"14")</f>
        <v>0</v>
      </c>
      <c r="CN99" s="316">
        <f>COUNTIFS('DETAIL SALES'!$Q$10:$Q$7501,'FILL RATE MANDATORY STOCK'!BK99,'DETAIL SALES'!$AB$10:$AB$7501,"No",'DETAIL SALES'!$C$10:$C$7501,"14")</f>
        <v>0</v>
      </c>
      <c r="CO99" s="149">
        <f>COUNTIFS('DETAIL SALES'!$Q$10:$Q$7501,'FILL RATE MANDATORY STOCK'!BK99,'DETAIL SALES'!$AB$10:$AB$7501,"Full",'DETAIL SALES'!$C$10:$C$7501,"15")</f>
        <v>0</v>
      </c>
      <c r="CP99" s="149">
        <f>COUNTIFS('DETAIL SALES'!$Q$10:$Q$7501,'FILL RATE MANDATORY STOCK'!BK99,'DETAIL SALES'!$AB$10:$AB$7501,"No",'DETAIL SALES'!$C$10:$C$7501,"15")</f>
        <v>0</v>
      </c>
      <c r="CQ99" s="149">
        <f>COUNTIFS('DETAIL SALES'!$Q$10:$Q$7501,'FILL RATE MANDATORY STOCK'!BK99,'DETAIL SALES'!$AB$10:$AB$7501,"Full",'DETAIL SALES'!$C$10:$C$7501,"16")</f>
        <v>0</v>
      </c>
      <c r="CR99" s="149">
        <f>COUNTIFS('DETAIL SALES'!$Q$10:$Q$7501,'FILL RATE MANDATORY STOCK'!BK99,'DETAIL SALES'!$AB$10:$AB$7501,"No",'DETAIL SALES'!$C$10:$C$7501,"16")</f>
        <v>0</v>
      </c>
      <c r="CS99" s="149">
        <f>COUNTIFS('DETAIL SALES'!$Q$10:$Q$7501,'FILL RATE MANDATORY STOCK'!BK99,'DETAIL SALES'!$AB$10:$AB$7501,"Full",'DETAIL SALES'!$C$10:$C$7501,"17")</f>
        <v>0</v>
      </c>
      <c r="CT99" s="149">
        <f>COUNTIFS('DETAIL SALES'!$Q$10:$Q$7501,'FILL RATE MANDATORY STOCK'!BK99,'DETAIL SALES'!$AB$10:$AB$7501,"No",'DETAIL SALES'!$C$10:$C$7501,"17")</f>
        <v>0</v>
      </c>
      <c r="CU99" s="149">
        <f>COUNTIFS('DETAIL SALES'!$Q$10:$Q$7501,'FILL RATE MANDATORY STOCK'!BK99,'DETAIL SALES'!$AB$10:$AB$7501,"Full",'DETAIL SALES'!$C$10:$C$7501,"18")</f>
        <v>0</v>
      </c>
      <c r="CV99" s="149">
        <f>COUNTIFS('DETAIL SALES'!$Q$10:$Q$7501,'FILL RATE MANDATORY STOCK'!BK99,'DETAIL SALES'!$AB$10:$AB$7501,"No",'DETAIL SALES'!$C$10:$C$7501,"18")</f>
        <v>0</v>
      </c>
      <c r="CW99" s="149">
        <f>COUNTIFS('DETAIL SALES'!$Q$10:$Q$7501,'FILL RATE MANDATORY STOCK'!BK99,'DETAIL SALES'!$AB$10:$AB$7501,"Full",'DETAIL SALES'!$C$10:$C$7501,"19")</f>
        <v>0</v>
      </c>
      <c r="CX99" s="149">
        <f>COUNTIFS('DETAIL SALES'!$Q$10:$Q$7501,'FILL RATE MANDATORY STOCK'!BK99,'DETAIL SALES'!$AB$10:$AB$7501,"No",'DETAIL SALES'!$C$10:$C$7501,"19")</f>
        <v>0</v>
      </c>
      <c r="CY99" s="149">
        <f>COUNTIFS('DETAIL SALES'!$Q$10:$Q$7501,'FILL RATE MANDATORY STOCK'!BK99,'DETAIL SALES'!$AB$10:$AB$7501,"Full",'DETAIL SALES'!$C$10:$C$7501,"20")</f>
        <v>0</v>
      </c>
      <c r="CZ99" s="149">
        <f>COUNTIFS('DETAIL SALES'!$Q$10:$Q$7501,'FILL RATE MANDATORY STOCK'!BK99,'DETAIL SALES'!$AB$10:$AB$7501,"No",'DETAIL SALES'!$C$10:$C$7501,"20")</f>
        <v>0</v>
      </c>
      <c r="DA99" s="316">
        <f>COUNTIFS('DETAIL SALES'!$Q$10:$Q$7501,'FILL RATE MANDATORY STOCK'!BK99,'DETAIL SALES'!$AB$10:$AB$7501,"Full",'DETAIL SALES'!$C$10:$C$7501,"21")</f>
        <v>0</v>
      </c>
      <c r="DB99" s="316">
        <f>COUNTIFS('DETAIL SALES'!$Q$10:$Q$7501,'FILL RATE MANDATORY STOCK'!BK99,'DETAIL SALES'!$AB$10:$AB$7501,"No",'DETAIL SALES'!$C$10:$C$7501,"21")</f>
        <v>0</v>
      </c>
      <c r="DC99" s="149">
        <f>COUNTIFS('DETAIL SALES'!$Q$10:$Q$7501,'FILL RATE MANDATORY STOCK'!BK99,'DETAIL SALES'!$AB$10:$AB$7501,"Full",'DETAIL SALES'!$C$10:$C$7501,"22")</f>
        <v>0</v>
      </c>
      <c r="DD99" s="149">
        <f>COUNTIFS('DETAIL SALES'!$Q$10:$Q$7501,'FILL RATE MANDATORY STOCK'!BK99,'DETAIL SALES'!$AB$10:$AB$7501,"No",'DETAIL SALES'!$C$10:$C$7501,"22")</f>
        <v>0</v>
      </c>
      <c r="DE99" s="149">
        <f>COUNTIFS('DETAIL SALES'!$Q$10:$Q$7501,'FILL RATE MANDATORY STOCK'!BK99,'DETAIL SALES'!$AB$10:$AB$7501,"Full",'DETAIL SALES'!$C$10:$C$7501,"23")</f>
        <v>0</v>
      </c>
      <c r="DF99" s="149">
        <f>COUNTIFS('DETAIL SALES'!$Q$10:$Q$7501,'FILL RATE MANDATORY STOCK'!BK99,'DETAIL SALES'!$AB$10:$AB$7501,"No",'DETAIL SALES'!$C$10:$C$7501,"23")</f>
        <v>0</v>
      </c>
      <c r="DG99" s="149">
        <f>COUNTIFS('DETAIL SALES'!$Q$10:$Q$7501,'FILL RATE MANDATORY STOCK'!BK99,'DETAIL SALES'!$AB$10:$AB$7501,"Full",'DETAIL SALES'!$C$10:$C$7501,"24")</f>
        <v>0</v>
      </c>
      <c r="DH99" s="149">
        <f>COUNTIFS('DETAIL SALES'!$Q$10:$Q$7501,'FILL RATE MANDATORY STOCK'!BK99,'DETAIL SALES'!$AB$10:$AB$7501,"No",'DETAIL SALES'!$C$10:$C$7501,"24")</f>
        <v>0</v>
      </c>
      <c r="DI99" s="149">
        <f>COUNTIFS('DETAIL SALES'!$Q$10:$Q$7501,'FILL RATE MANDATORY STOCK'!BK99,'DETAIL SALES'!$AB$10:$AB$7501,"Full",'DETAIL SALES'!$C$10:$C$7501,"25")</f>
        <v>0</v>
      </c>
      <c r="DJ99" s="149">
        <f>COUNTIFS('DETAIL SALES'!$Q$10:$Q$7501,'FILL RATE MANDATORY STOCK'!BK99,'DETAIL SALES'!$AB$10:$AB$7501,"No",'DETAIL SALES'!$C$10:$C$7501,"25")</f>
        <v>0</v>
      </c>
      <c r="DK99" s="149">
        <f>COUNTIFS('DETAIL SALES'!$Q$10:$Q$7501,'FILL RATE MANDATORY STOCK'!BK99,'DETAIL SALES'!$AB$10:$AB$7501,"Full",'DETAIL SALES'!$C$10:$C$7501,"26")</f>
        <v>0</v>
      </c>
      <c r="DL99" s="149">
        <f>COUNTIFS('DETAIL SALES'!$Q$10:$Q$7501,'FILL RATE MANDATORY STOCK'!BK99,'DETAIL SALES'!$AB$10:$AB$7501,"No",'DETAIL SALES'!$C$10:$C$7501,"26")</f>
        <v>0</v>
      </c>
      <c r="DM99" s="149">
        <f>COUNTIFS('DETAIL SALES'!$Q$10:$Q$7501,'FILL RATE MANDATORY STOCK'!BK99,'DETAIL SALES'!$AB$10:$AB$7501,"Full",'DETAIL SALES'!$C$10:$C$7501,"27")</f>
        <v>0</v>
      </c>
      <c r="DN99" s="149">
        <f>COUNTIFS('DETAIL SALES'!$Q$10:$Q$7501,'FILL RATE MANDATORY STOCK'!BK99,'DETAIL SALES'!$AB$10:$AB$7501,"No",'DETAIL SALES'!$C$10:$C$7501,"27")</f>
        <v>0</v>
      </c>
      <c r="DO99" s="316">
        <f>COUNTIFS('DETAIL SALES'!$Q$10:$Q$7501,'FILL RATE MANDATORY STOCK'!BK99,'DETAIL SALES'!$AB$10:$AB$7501,"Full",'DETAIL SALES'!$C$10:$C$7501,"28")</f>
        <v>0</v>
      </c>
      <c r="DP99" s="316">
        <f>COUNTIFS('DETAIL SALES'!$Q$10:$Q$7501,'FILL RATE MANDATORY STOCK'!BK99,'DETAIL SALES'!$AB$10:$AB$7501,"No",'DETAIL SALES'!$C$10:$C$7501,"28")</f>
        <v>0</v>
      </c>
      <c r="DQ99" s="149">
        <f>COUNTIFS('DETAIL SALES'!$Q$10:$Q$7501,'FILL RATE MANDATORY STOCK'!BK99,'DETAIL SALES'!$AB$10:$AB$7501,"Full",'DETAIL SALES'!$C$10:$C$7501,"29")</f>
        <v>0</v>
      </c>
      <c r="DR99" s="149">
        <f>COUNTIFS('DETAIL SALES'!$Q$10:$Q$7501,'FILL RATE MANDATORY STOCK'!BK99,'DETAIL SALES'!$AB$10:$AB$7501,"No",'DETAIL SALES'!$C$10:$C$7501,"29")</f>
        <v>0</v>
      </c>
      <c r="DS99" s="149">
        <f>COUNTIFS('DETAIL SALES'!$Q$10:$Q$7501,'FILL RATE MANDATORY STOCK'!BK99,'DETAIL SALES'!$AB$10:$AB$7501,"Full",'DETAIL SALES'!$C$10:$C$7501,"30")</f>
        <v>0</v>
      </c>
      <c r="DT99" s="149">
        <f>COUNTIFS('DETAIL SALES'!$Q$10:$Q$7501,'FILL RATE MANDATORY STOCK'!BK99,'DETAIL SALES'!$AB$10:$AB$7501,"No",'DETAIL SALES'!$C$10:$C$7501,"30")</f>
        <v>0</v>
      </c>
      <c r="DU99" s="149">
        <f>COUNTIFS('DETAIL SALES'!$Q$10:$Q$7501,'FILL RATE MANDATORY STOCK'!\,'DETAIL SALES'!$AB$10:$AB$7501,"Full",'DETAIL SALES'!$C$10:$C$7501,"31")</f>
        <v>0</v>
      </c>
      <c r="DV99" s="153">
        <f>COUNTIFS('DETAIL SALES'!$Q$10:$Q$7501,'FILL RATE MANDATORY STOCK'!BK99,'DETAIL SALES'!$AB$10:$AB$7501,"No",'DETAIL SALES'!$C$10:$C$7501,"31")</f>
        <v>0</v>
      </c>
      <c r="DW99" s="271">
        <f t="shared" si="48"/>
        <v>0</v>
      </c>
      <c r="DX99" s="150">
        <f t="shared" si="48"/>
        <v>0</v>
      </c>
      <c r="DY99" s="150">
        <f t="shared" si="49"/>
        <v>0</v>
      </c>
      <c r="DZ99" s="272" t="e">
        <f t="shared" si="50"/>
        <v>#DIV/0!</v>
      </c>
    </row>
    <row r="100" spans="1:130" s="141" customFormat="1">
      <c r="A100" s="134">
        <v>91</v>
      </c>
      <c r="B100" s="286"/>
      <c r="C100" s="146">
        <f t="shared" si="36"/>
        <v>0</v>
      </c>
      <c r="D100" s="146">
        <f t="shared" si="37"/>
        <v>1</v>
      </c>
      <c r="E100" s="146">
        <f t="shared" si="38"/>
        <v>1900</v>
      </c>
      <c r="F100" s="287"/>
      <c r="G100" s="287"/>
      <c r="H100" s="287"/>
      <c r="I100" s="288"/>
      <c r="J100" s="287"/>
      <c r="K100" s="288"/>
      <c r="L100" s="134"/>
      <c r="M100" s="133"/>
      <c r="N100" s="288"/>
      <c r="O100" s="134"/>
      <c r="P100" s="166"/>
      <c r="Q100" s="289"/>
      <c r="R100" s="165"/>
      <c r="S100" s="290"/>
      <c r="T100" s="290"/>
      <c r="U100" s="290"/>
      <c r="V100" s="290"/>
      <c r="W100" s="166"/>
      <c r="X100" s="87"/>
      <c r="Y100" s="418">
        <f t="shared" si="39"/>
        <v>0</v>
      </c>
      <c r="Z100" s="291">
        <f t="shared" si="40"/>
        <v>0</v>
      </c>
      <c r="AA100" s="163"/>
      <c r="AB100" s="177" t="str">
        <f t="shared" si="41"/>
        <v/>
      </c>
      <c r="AC100" s="283" t="str">
        <f t="shared" si="42"/>
        <v/>
      </c>
      <c r="AD100" s="283" t="str">
        <f t="shared" si="43"/>
        <v/>
      </c>
      <c r="AE100" s="163"/>
      <c r="AF100" s="162"/>
      <c r="AP100" s="390">
        <v>7</v>
      </c>
      <c r="AQ100" s="386"/>
      <c r="AR100" s="386"/>
      <c r="AS100" s="386"/>
      <c r="AT100" s="386"/>
      <c r="AU100" s="386"/>
      <c r="AV100" s="386"/>
      <c r="AW100" s="386"/>
      <c r="BD100" s="784"/>
      <c r="BE100" s="100">
        <f t="shared" si="35"/>
        <v>83</v>
      </c>
      <c r="BF100" s="100" t="s">
        <v>377</v>
      </c>
      <c r="BG100" s="100" t="s">
        <v>315</v>
      </c>
      <c r="BH100" s="149" t="s">
        <v>81</v>
      </c>
      <c r="BI100" s="169" t="e">
        <f>VLOOKUP(BH100,#REF!,8,FALSE)</f>
        <v>#REF!</v>
      </c>
      <c r="BJ100" s="224">
        <v>60000</v>
      </c>
      <c r="BK100" s="153">
        <v>2</v>
      </c>
      <c r="BL100" s="153">
        <v>0</v>
      </c>
      <c r="BM100" s="594">
        <f>COUNTIFS('DETAIL SALES'!$Q$10:$Q$7501,'FILL RATE MANDATORY STOCK'!BK100,'DETAIL SALES'!$AB$10:$AB$7501,"Full",'DETAIL SALES'!$C$10:$C$7501,"1")</f>
        <v>0</v>
      </c>
      <c r="BN100" s="149">
        <f>COUNTIFS('DETAIL SALES'!$Q$10:$Q$7501,'FILL RATE MANDATORY STOCK'!BK100,'DETAIL SALES'!$AB$10:$AB$7501,"No",'DETAIL SALES'!$C$10:$C$7501,"1")</f>
        <v>0</v>
      </c>
      <c r="BO100" s="149">
        <f>COUNTIFS('DETAIL SALES'!$Q$10:$Q$7501,'FILL RATE MANDATORY STOCK'!BK100,'DETAIL SALES'!$AB$10:$AB$7501,"Full",'DETAIL SALES'!$C$10:$C$7501,"2")</f>
        <v>0</v>
      </c>
      <c r="BP100" s="149">
        <f>COUNTIFS('DETAIL SALES'!$Q$10:$Q$7501,'FILL RATE MANDATORY STOCK'!BK100,'DETAIL SALES'!$AB$10:$AB$7501,"No",'DETAIL SALES'!$C$10:$C$7501,"2")</f>
        <v>0</v>
      </c>
      <c r="BQ100" s="149">
        <f>COUNTIFS('DETAIL SALES'!$Q$10:$Q$7501,'FILL RATE MANDATORY STOCK'!BK100,'DETAIL SALES'!$AB$10:$AB$7501,"Full",'DETAIL SALES'!$C$10:$C$7501,"3")</f>
        <v>0</v>
      </c>
      <c r="BR100" s="149">
        <f>COUNTIFS('DETAIL SALES'!$Q$10:$Q$7501,'FILL RATE MANDATORY STOCK'!BK100,'DETAIL SALES'!$AB$10:$AB$7501,"No",'DETAIL SALES'!$C$10:$C$7501,"3")</f>
        <v>0</v>
      </c>
      <c r="BS100" s="149">
        <f>COUNTIFS('DETAIL SALES'!$Q$10:$Q$7501,'FILL RATE MANDATORY STOCK'!BK100,'DETAIL SALES'!$AB$10:$AB$7501,"Full",'DETAIL SALES'!$C$10:$C$7501,"4")</f>
        <v>0</v>
      </c>
      <c r="BT100" s="149">
        <f>COUNTIFS('DETAIL SALES'!$Q$10:$Q$7501,'FILL RATE MANDATORY STOCK'!BK100,'DETAIL SALES'!$AB$10:$AB$7501,"No",'DETAIL SALES'!$C$10:$C$7501,"4")</f>
        <v>0</v>
      </c>
      <c r="BU100" s="149">
        <f>COUNTIFS('DETAIL SALES'!$Q$10:$Q$7501,'FILL RATE MANDATORY STOCK'!BK100,'DETAIL SALES'!$AB$10:$AB$7501,"Full",'DETAIL SALES'!$C$10:$C$7501,"5")</f>
        <v>0</v>
      </c>
      <c r="BV100" s="149">
        <f>COUNTIFS('DETAIL SALES'!$Q$10:$Q$7501,'FILL RATE MANDATORY STOCK'!BK100,'DETAIL SALES'!$AB$10:$AB$7501,"No",'DETAIL SALES'!$C$10:$C$7501,"5")</f>
        <v>0</v>
      </c>
      <c r="BW100" s="149">
        <f>COUNTIFS('DETAIL SALES'!$Q$10:$Q$7501,'FILL RATE MANDATORY STOCK'!BK100,'DETAIL SALES'!$AB$10:$AB$7501,"Full",'DETAIL SALES'!$C$10:$C$7501,"6")</f>
        <v>0</v>
      </c>
      <c r="BX100" s="149">
        <f>COUNTIFS('DETAIL SALES'!$Q$10:$Q$7501,'FILL RATE MANDATORY STOCK'!BK100,'DETAIL SALES'!$AB$10:$AB$7501,"No",'DETAIL SALES'!$C$10:$C$7501,"6")</f>
        <v>0</v>
      </c>
      <c r="BY100" s="316">
        <f>COUNTIFS('DETAIL SALES'!$Q$10:$Q$7501,'FILL RATE MANDATORY STOCK'!BK100,'DETAIL SALES'!$AB$10:$AB$7501,"Full",'DETAIL SALES'!$C$10:$C$7501,"7")</f>
        <v>0</v>
      </c>
      <c r="BZ100" s="316">
        <f>COUNTIFS('DETAIL SALES'!$Q$10:$Q$7501,'FILL RATE MANDATORY STOCK'!BK100,'DETAIL SALES'!$AB$10:$AB$7501,"No",'DETAIL SALES'!$C$10:$C$7501,"7")</f>
        <v>0</v>
      </c>
      <c r="CA100" s="149">
        <f>COUNTIFS('DETAIL SALES'!$Q$10:$Q$7501,'FILL RATE MANDATORY STOCK'!BK100,'DETAIL SALES'!$AB$10:$AB$7501,"Full",'DETAIL SALES'!$C$10:$C$7501,"8")</f>
        <v>0</v>
      </c>
      <c r="CB100" s="149">
        <f>COUNTIFS('DETAIL SALES'!$Q$10:$Q$7501,'FILL RATE MANDATORY STOCK'!BK100,'DETAIL SALES'!$AB$10:$AB$7501,"No",'DETAIL SALES'!$C$10:$C$7501,"8")</f>
        <v>0</v>
      </c>
      <c r="CC100" s="149">
        <f>COUNTIFS('DETAIL SALES'!$Q$10:$Q$7501,'FILL RATE MANDATORY STOCK'!BK100,'DETAIL SALES'!$AB$10:$AB$7501,"Full",'DETAIL SALES'!$C$10:$C$7501,"9")</f>
        <v>0</v>
      </c>
      <c r="CD100" s="149">
        <f>COUNTIFS('DETAIL SALES'!$Q$10:$Q$7501,'FILL RATE MANDATORY STOCK'!BK100,'DETAIL SALES'!$AB$10:$AB$7501,"No",'DETAIL SALES'!$C$10:$C$7501,"9")</f>
        <v>0</v>
      </c>
      <c r="CE100" s="149">
        <f>COUNTIFS('DETAIL SALES'!$Q$10:$Q$7501,'FILL RATE MANDATORY STOCK'!BK100,'DETAIL SALES'!$AB$10:$AB$7501,"Full",'DETAIL SALES'!$C$10:$C$7501,"10")</f>
        <v>0</v>
      </c>
      <c r="CF100" s="149">
        <f>COUNTIFS('DETAIL SALES'!$Q$10:$Q$7501,'FILL RATE MANDATORY STOCK'!BK100,'DETAIL SALES'!$AB$10:$AB$7501,"No",'DETAIL SALES'!$C$10:$C$7501,"10")</f>
        <v>0</v>
      </c>
      <c r="CG100" s="149">
        <f>COUNTIFS('DETAIL SALES'!$Q$10:$Q$7501,'FILL RATE MANDATORY STOCK'!BK100,'DETAIL SALES'!$AB$10:$AB$7501,"Full",'DETAIL SALES'!$C$10:$C$7501,"11")</f>
        <v>0</v>
      </c>
      <c r="CH100" s="149">
        <f>COUNTIFS('DETAIL SALES'!$Q$10:$Q$7501,'FILL RATE MANDATORY STOCK'!BK100,'DETAIL SALES'!$AB$10:$AB$7501,"No",'DETAIL SALES'!$C$10:$C$7501,"11")</f>
        <v>0</v>
      </c>
      <c r="CI100" s="149">
        <f>COUNTIFS('DETAIL SALES'!$Q$10:$Q$7501,'FILL RATE MANDATORY STOCK'!BK100,'DETAIL SALES'!$AB$10:$AB$7501,"Full",'DETAIL SALES'!$C$10:$C$7501,"12")</f>
        <v>0</v>
      </c>
      <c r="CJ100" s="149">
        <f>COUNTIFS('DETAIL SALES'!$Q$10:$Q$7501,'FILL RATE MANDATORY STOCK'!BK100,'DETAIL SALES'!$AB$10:$AB$7501,"No",'DETAIL SALES'!$C$10:$C$7501,"12")</f>
        <v>0</v>
      </c>
      <c r="CK100" s="149">
        <f>COUNTIFS('DETAIL SALES'!$Q$10:$Q$7501,'FILL RATE MANDATORY STOCK'!BK100,'DETAIL SALES'!$AB$10:$AB$7501,"Full",'DETAIL SALES'!$C$10:$C$7501,"13")</f>
        <v>0</v>
      </c>
      <c r="CL100" s="149">
        <f>COUNTIFS('DETAIL SALES'!$Q$10:$Q$7501,'FILL RATE MANDATORY STOCK'!BK100,'DETAIL SALES'!$AB$10:$AB$7501,"No",'DETAIL SALES'!$C$10:$C$7501,"13")</f>
        <v>0</v>
      </c>
      <c r="CM100" s="316">
        <f>COUNTIFS('DETAIL SALES'!$Q$10:$Q$7501,'FILL RATE MANDATORY STOCK'!BK100,'DETAIL SALES'!$AB$10:$AB$7501,"Full",'DETAIL SALES'!$C$10:$C$7501,"14")</f>
        <v>0</v>
      </c>
      <c r="CN100" s="316">
        <f>COUNTIFS('DETAIL SALES'!$Q$10:$Q$7501,'FILL RATE MANDATORY STOCK'!BK100,'DETAIL SALES'!$AB$10:$AB$7501,"No",'DETAIL SALES'!$C$10:$C$7501,"14")</f>
        <v>0</v>
      </c>
      <c r="CO100" s="149">
        <f>COUNTIFS('DETAIL SALES'!$Q$10:$Q$7501,'FILL RATE MANDATORY STOCK'!BK100,'DETAIL SALES'!$AB$10:$AB$7501,"Full",'DETAIL SALES'!$C$10:$C$7501,"15")</f>
        <v>0</v>
      </c>
      <c r="CP100" s="149">
        <f>COUNTIFS('DETAIL SALES'!$Q$10:$Q$7501,'FILL RATE MANDATORY STOCK'!BK100,'DETAIL SALES'!$AB$10:$AB$7501,"No",'DETAIL SALES'!$C$10:$C$7501,"15")</f>
        <v>0</v>
      </c>
      <c r="CQ100" s="149">
        <f>COUNTIFS('DETAIL SALES'!$Q$10:$Q$7501,'FILL RATE MANDATORY STOCK'!BK100,'DETAIL SALES'!$AB$10:$AB$7501,"Full",'DETAIL SALES'!$C$10:$C$7501,"16")</f>
        <v>0</v>
      </c>
      <c r="CR100" s="149">
        <f>COUNTIFS('DETAIL SALES'!$Q$10:$Q$7501,'FILL RATE MANDATORY STOCK'!BK100,'DETAIL SALES'!$AB$10:$AB$7501,"No",'DETAIL SALES'!$C$10:$C$7501,"16")</f>
        <v>0</v>
      </c>
      <c r="CS100" s="149">
        <f>COUNTIFS('DETAIL SALES'!$Q$10:$Q$7501,'FILL RATE MANDATORY STOCK'!BK100,'DETAIL SALES'!$AB$10:$AB$7501,"Full",'DETAIL SALES'!$C$10:$C$7501,"17")</f>
        <v>0</v>
      </c>
      <c r="CT100" s="149">
        <f>COUNTIFS('DETAIL SALES'!$Q$10:$Q$7501,'FILL RATE MANDATORY STOCK'!BK100,'DETAIL SALES'!$AB$10:$AB$7501,"No",'DETAIL SALES'!$C$10:$C$7501,"17")</f>
        <v>0</v>
      </c>
      <c r="CU100" s="149">
        <f>COUNTIFS('DETAIL SALES'!$Q$10:$Q$7501,'FILL RATE MANDATORY STOCK'!BK100,'DETAIL SALES'!$AB$10:$AB$7501,"Full",'DETAIL SALES'!$C$10:$C$7501,"18")</f>
        <v>0</v>
      </c>
      <c r="CV100" s="149">
        <f>COUNTIFS('DETAIL SALES'!$Q$10:$Q$7501,'FILL RATE MANDATORY STOCK'!BK100,'DETAIL SALES'!$AB$10:$AB$7501,"No",'DETAIL SALES'!$C$10:$C$7501,"18")</f>
        <v>0</v>
      </c>
      <c r="CW100" s="149">
        <f>COUNTIFS('DETAIL SALES'!$Q$10:$Q$7501,'FILL RATE MANDATORY STOCK'!BK100,'DETAIL SALES'!$AB$10:$AB$7501,"Full",'DETAIL SALES'!$C$10:$C$7501,"19")</f>
        <v>0</v>
      </c>
      <c r="CX100" s="149">
        <f>COUNTIFS('DETAIL SALES'!$Q$10:$Q$7501,'FILL RATE MANDATORY STOCK'!BK100,'DETAIL SALES'!$AB$10:$AB$7501,"No",'DETAIL SALES'!$C$10:$C$7501,"19")</f>
        <v>0</v>
      </c>
      <c r="CY100" s="149">
        <f>COUNTIFS('DETAIL SALES'!$Q$10:$Q$7501,'FILL RATE MANDATORY STOCK'!BK100,'DETAIL SALES'!$AB$10:$AB$7501,"Full",'DETAIL SALES'!$C$10:$C$7501,"20")</f>
        <v>0</v>
      </c>
      <c r="CZ100" s="149">
        <f>COUNTIFS('DETAIL SALES'!$Q$10:$Q$7501,'FILL RATE MANDATORY STOCK'!BK100,'DETAIL SALES'!$AB$10:$AB$7501,"No",'DETAIL SALES'!$C$10:$C$7501,"20")</f>
        <v>0</v>
      </c>
      <c r="DA100" s="316">
        <f>COUNTIFS('DETAIL SALES'!$Q$10:$Q$7501,'FILL RATE MANDATORY STOCK'!BK100,'DETAIL SALES'!$AB$10:$AB$7501,"Full",'DETAIL SALES'!$C$10:$C$7501,"21")</f>
        <v>0</v>
      </c>
      <c r="DB100" s="316">
        <f>COUNTIFS('DETAIL SALES'!$Q$10:$Q$7501,'FILL RATE MANDATORY STOCK'!BK100,'DETAIL SALES'!$AB$10:$AB$7501,"No",'DETAIL SALES'!$C$10:$C$7501,"21")</f>
        <v>0</v>
      </c>
      <c r="DC100" s="149">
        <f>COUNTIFS('DETAIL SALES'!$Q$10:$Q$7501,'FILL RATE MANDATORY STOCK'!BK100,'DETAIL SALES'!$AB$10:$AB$7501,"Full",'DETAIL SALES'!$C$10:$C$7501,"22")</f>
        <v>0</v>
      </c>
      <c r="DD100" s="149">
        <f>COUNTIFS('DETAIL SALES'!$Q$10:$Q$7501,'FILL RATE MANDATORY STOCK'!BK100,'DETAIL SALES'!$AB$10:$AB$7501,"No",'DETAIL SALES'!$C$10:$C$7501,"22")</f>
        <v>0</v>
      </c>
      <c r="DE100" s="149">
        <f>COUNTIFS('DETAIL SALES'!$Q$10:$Q$7501,'FILL RATE MANDATORY STOCK'!BK100,'DETAIL SALES'!$AB$10:$AB$7501,"Full",'DETAIL SALES'!$C$10:$C$7501,"23")</f>
        <v>0</v>
      </c>
      <c r="DF100" s="149">
        <f>COUNTIFS('DETAIL SALES'!$Q$10:$Q$7501,'FILL RATE MANDATORY STOCK'!BK100,'DETAIL SALES'!$AB$10:$AB$7501,"No",'DETAIL SALES'!$C$10:$C$7501,"23")</f>
        <v>0</v>
      </c>
      <c r="DG100" s="149">
        <f>COUNTIFS('DETAIL SALES'!$Q$10:$Q$7501,'FILL RATE MANDATORY STOCK'!BK100,'DETAIL SALES'!$AB$10:$AB$7501,"Full",'DETAIL SALES'!$C$10:$C$7501,"24")</f>
        <v>0</v>
      </c>
      <c r="DH100" s="149">
        <f>COUNTIFS('DETAIL SALES'!$Q$10:$Q$7501,'FILL RATE MANDATORY STOCK'!BK100,'DETAIL SALES'!$AB$10:$AB$7501,"No",'DETAIL SALES'!$C$10:$C$7501,"24")</f>
        <v>0</v>
      </c>
      <c r="DI100" s="149">
        <f>COUNTIFS('DETAIL SALES'!$Q$10:$Q$7501,'FILL RATE MANDATORY STOCK'!BK100,'DETAIL SALES'!$AB$10:$AB$7501,"Full",'DETAIL SALES'!$C$10:$C$7501,"25")</f>
        <v>0</v>
      </c>
      <c r="DJ100" s="149">
        <f>COUNTIFS('DETAIL SALES'!$Q$10:$Q$7501,'FILL RATE MANDATORY STOCK'!BK100,'DETAIL SALES'!$AB$10:$AB$7501,"No",'DETAIL SALES'!$C$10:$C$7501,"25")</f>
        <v>0</v>
      </c>
      <c r="DK100" s="149">
        <f>COUNTIFS('DETAIL SALES'!$Q$10:$Q$7501,'FILL RATE MANDATORY STOCK'!BK100,'DETAIL SALES'!$AB$10:$AB$7501,"Full",'DETAIL SALES'!$C$10:$C$7501,"26")</f>
        <v>0</v>
      </c>
      <c r="DL100" s="149">
        <f>COUNTIFS('DETAIL SALES'!$Q$10:$Q$7501,'FILL RATE MANDATORY STOCK'!BK100,'DETAIL SALES'!$AB$10:$AB$7501,"No",'DETAIL SALES'!$C$10:$C$7501,"26")</f>
        <v>0</v>
      </c>
      <c r="DM100" s="149">
        <f>COUNTIFS('DETAIL SALES'!$Q$10:$Q$7501,'FILL RATE MANDATORY STOCK'!BK100,'DETAIL SALES'!$AB$10:$AB$7501,"Full",'DETAIL SALES'!$C$10:$C$7501,"27")</f>
        <v>0</v>
      </c>
      <c r="DN100" s="149">
        <f>COUNTIFS('DETAIL SALES'!$Q$10:$Q$7501,'FILL RATE MANDATORY STOCK'!BK100,'DETAIL SALES'!$AB$10:$AB$7501,"No",'DETAIL SALES'!$C$10:$C$7501,"27")</f>
        <v>0</v>
      </c>
      <c r="DO100" s="316">
        <f>COUNTIFS('DETAIL SALES'!$Q$10:$Q$7501,'FILL RATE MANDATORY STOCK'!BK100,'DETAIL SALES'!$AB$10:$AB$7501,"Full",'DETAIL SALES'!$C$10:$C$7501,"28")</f>
        <v>0</v>
      </c>
      <c r="DP100" s="316">
        <f>COUNTIFS('DETAIL SALES'!$Q$10:$Q$7501,'FILL RATE MANDATORY STOCK'!BK100,'DETAIL SALES'!$AB$10:$AB$7501,"No",'DETAIL SALES'!$C$10:$C$7501,"28")</f>
        <v>0</v>
      </c>
      <c r="DQ100" s="149">
        <f>COUNTIFS('DETAIL SALES'!$Q$10:$Q$7501,'FILL RATE MANDATORY STOCK'!BK100,'DETAIL SALES'!$AB$10:$AB$7501,"Full",'DETAIL SALES'!$C$10:$C$7501,"29")</f>
        <v>0</v>
      </c>
      <c r="DR100" s="149">
        <f>COUNTIFS('DETAIL SALES'!$Q$10:$Q$7501,'FILL RATE MANDATORY STOCK'!BK100,'DETAIL SALES'!$AB$10:$AB$7501,"No",'DETAIL SALES'!$C$10:$C$7501,"29")</f>
        <v>0</v>
      </c>
      <c r="DS100" s="149">
        <f>COUNTIFS('DETAIL SALES'!$Q$10:$Q$7501,'FILL RATE MANDATORY STOCK'!BK100,'DETAIL SALES'!$AB$10:$AB$7501,"Full",'DETAIL SALES'!$C$10:$C$7501,"30")</f>
        <v>0</v>
      </c>
      <c r="DT100" s="149">
        <f>COUNTIFS('DETAIL SALES'!$Q$10:$Q$7501,'FILL RATE MANDATORY STOCK'!BK100,'DETAIL SALES'!$AB$10:$AB$7501,"No",'DETAIL SALES'!$C$10:$C$7501,"30")</f>
        <v>0</v>
      </c>
      <c r="DU100" s="149">
        <f>COUNTIFS('DETAIL SALES'!$Q$10:$Q$7501,'FILL RATE MANDATORY STOCK'!\,'DETAIL SALES'!$AB$10:$AB$7501,"Full",'DETAIL SALES'!$C$10:$C$7501,"31")</f>
        <v>0</v>
      </c>
      <c r="DV100" s="153">
        <f>COUNTIFS('DETAIL SALES'!$Q$10:$Q$7501,'FILL RATE MANDATORY STOCK'!BK100,'DETAIL SALES'!$AB$10:$AB$7501,"No",'DETAIL SALES'!$C$10:$C$7501,"31")</f>
        <v>0</v>
      </c>
      <c r="DW100" s="271">
        <f t="shared" si="48"/>
        <v>0</v>
      </c>
      <c r="DX100" s="150">
        <f t="shared" si="48"/>
        <v>0</v>
      </c>
      <c r="DY100" s="150">
        <f t="shared" si="49"/>
        <v>0</v>
      </c>
      <c r="DZ100" s="272" t="e">
        <f t="shared" si="50"/>
        <v>#DIV/0!</v>
      </c>
    </row>
    <row r="101" spans="1:130" s="141" customFormat="1">
      <c r="A101" s="134">
        <v>92</v>
      </c>
      <c r="B101" s="286"/>
      <c r="C101" s="146">
        <f t="shared" si="36"/>
        <v>0</v>
      </c>
      <c r="D101" s="146">
        <f t="shared" si="37"/>
        <v>1</v>
      </c>
      <c r="E101" s="146">
        <f t="shared" si="38"/>
        <v>1900</v>
      </c>
      <c r="F101" s="287"/>
      <c r="G101" s="287"/>
      <c r="H101" s="287"/>
      <c r="I101" s="288"/>
      <c r="J101" s="287"/>
      <c r="K101" s="288"/>
      <c r="L101" s="134"/>
      <c r="M101" s="133"/>
      <c r="N101" s="288"/>
      <c r="O101" s="134"/>
      <c r="P101" s="166"/>
      <c r="Q101" s="289"/>
      <c r="R101" s="165"/>
      <c r="S101" s="290"/>
      <c r="T101" s="290"/>
      <c r="U101" s="290"/>
      <c r="V101" s="290"/>
      <c r="W101" s="166"/>
      <c r="X101" s="87"/>
      <c r="Y101" s="418">
        <f t="shared" si="39"/>
        <v>0</v>
      </c>
      <c r="Z101" s="291">
        <f t="shared" si="40"/>
        <v>0</v>
      </c>
      <c r="AA101" s="163"/>
      <c r="AB101" s="177" t="str">
        <f t="shared" si="41"/>
        <v/>
      </c>
      <c r="AC101" s="283" t="str">
        <f t="shared" si="42"/>
        <v/>
      </c>
      <c r="AD101" s="283" t="str">
        <f t="shared" si="43"/>
        <v/>
      </c>
      <c r="AE101" s="163"/>
      <c r="AF101" s="162"/>
      <c r="AP101" s="390">
        <v>8</v>
      </c>
      <c r="AQ101" s="386"/>
      <c r="AR101" s="386"/>
      <c r="AS101" s="386"/>
      <c r="AT101" s="386"/>
      <c r="AU101" s="386"/>
      <c r="AV101" s="386"/>
      <c r="AW101" s="386"/>
      <c r="BD101" s="784"/>
      <c r="BE101" s="100">
        <f t="shared" si="35"/>
        <v>84</v>
      </c>
      <c r="BF101" s="100" t="s">
        <v>378</v>
      </c>
      <c r="BG101" s="100" t="s">
        <v>379</v>
      </c>
      <c r="BH101" s="149" t="s">
        <v>154</v>
      </c>
      <c r="BI101" s="169" t="e">
        <f>VLOOKUP(BH101,#REF!,8,FALSE)</f>
        <v>#REF!</v>
      </c>
      <c r="BJ101" s="224">
        <v>60000</v>
      </c>
      <c r="BK101" s="153">
        <v>2</v>
      </c>
      <c r="BL101" s="153">
        <v>0</v>
      </c>
      <c r="BM101" s="594">
        <f>COUNTIFS('DETAIL SALES'!$Q$10:$Q$7501,'FILL RATE MANDATORY STOCK'!BK101,'DETAIL SALES'!$AB$10:$AB$7501,"Full",'DETAIL SALES'!$C$10:$C$7501,"1")</f>
        <v>0</v>
      </c>
      <c r="BN101" s="149">
        <f>COUNTIFS('DETAIL SALES'!$Q$10:$Q$7501,'FILL RATE MANDATORY STOCK'!BK101,'DETAIL SALES'!$AB$10:$AB$7501,"No",'DETAIL SALES'!$C$10:$C$7501,"1")</f>
        <v>0</v>
      </c>
      <c r="BO101" s="149">
        <f>COUNTIFS('DETAIL SALES'!$Q$10:$Q$7501,'FILL RATE MANDATORY STOCK'!BK101,'DETAIL SALES'!$AB$10:$AB$7501,"Full",'DETAIL SALES'!$C$10:$C$7501,"2")</f>
        <v>0</v>
      </c>
      <c r="BP101" s="149">
        <f>COUNTIFS('DETAIL SALES'!$Q$10:$Q$7501,'FILL RATE MANDATORY STOCK'!BK101,'DETAIL SALES'!$AB$10:$AB$7501,"No",'DETAIL SALES'!$C$10:$C$7501,"2")</f>
        <v>0</v>
      </c>
      <c r="BQ101" s="149">
        <f>COUNTIFS('DETAIL SALES'!$Q$10:$Q$7501,'FILL RATE MANDATORY STOCK'!BK101,'DETAIL SALES'!$AB$10:$AB$7501,"Full",'DETAIL SALES'!$C$10:$C$7501,"3")</f>
        <v>0</v>
      </c>
      <c r="BR101" s="149">
        <f>COUNTIFS('DETAIL SALES'!$Q$10:$Q$7501,'FILL RATE MANDATORY STOCK'!BK101,'DETAIL SALES'!$AB$10:$AB$7501,"No",'DETAIL SALES'!$C$10:$C$7501,"3")</f>
        <v>0</v>
      </c>
      <c r="BS101" s="149">
        <f>COUNTIFS('DETAIL SALES'!$Q$10:$Q$7501,'FILL RATE MANDATORY STOCK'!BK101,'DETAIL SALES'!$AB$10:$AB$7501,"Full",'DETAIL SALES'!$C$10:$C$7501,"4")</f>
        <v>0</v>
      </c>
      <c r="BT101" s="149">
        <f>COUNTIFS('DETAIL SALES'!$Q$10:$Q$7501,'FILL RATE MANDATORY STOCK'!BK101,'DETAIL SALES'!$AB$10:$AB$7501,"No",'DETAIL SALES'!$C$10:$C$7501,"4")</f>
        <v>0</v>
      </c>
      <c r="BU101" s="149">
        <f>COUNTIFS('DETAIL SALES'!$Q$10:$Q$7501,'FILL RATE MANDATORY STOCK'!BK101,'DETAIL SALES'!$AB$10:$AB$7501,"Full",'DETAIL SALES'!$C$10:$C$7501,"5")</f>
        <v>0</v>
      </c>
      <c r="BV101" s="149">
        <f>COUNTIFS('DETAIL SALES'!$Q$10:$Q$7501,'FILL RATE MANDATORY STOCK'!BK101,'DETAIL SALES'!$AB$10:$AB$7501,"No",'DETAIL SALES'!$C$10:$C$7501,"5")</f>
        <v>0</v>
      </c>
      <c r="BW101" s="149">
        <f>COUNTIFS('DETAIL SALES'!$Q$10:$Q$7501,'FILL RATE MANDATORY STOCK'!BK101,'DETAIL SALES'!$AB$10:$AB$7501,"Full",'DETAIL SALES'!$C$10:$C$7501,"6")</f>
        <v>0</v>
      </c>
      <c r="BX101" s="149">
        <f>COUNTIFS('DETAIL SALES'!$Q$10:$Q$7501,'FILL RATE MANDATORY STOCK'!BK101,'DETAIL SALES'!$AB$10:$AB$7501,"No",'DETAIL SALES'!$C$10:$C$7501,"6")</f>
        <v>0</v>
      </c>
      <c r="BY101" s="316">
        <f>COUNTIFS('DETAIL SALES'!$Q$10:$Q$7501,'FILL RATE MANDATORY STOCK'!BK101,'DETAIL SALES'!$AB$10:$AB$7501,"Full",'DETAIL SALES'!$C$10:$C$7501,"7")</f>
        <v>0</v>
      </c>
      <c r="BZ101" s="316">
        <f>COUNTIFS('DETAIL SALES'!$Q$10:$Q$7501,'FILL RATE MANDATORY STOCK'!BK101,'DETAIL SALES'!$AB$10:$AB$7501,"No",'DETAIL SALES'!$C$10:$C$7501,"7")</f>
        <v>0</v>
      </c>
      <c r="CA101" s="149">
        <f>COUNTIFS('DETAIL SALES'!$Q$10:$Q$7501,'FILL RATE MANDATORY STOCK'!BK101,'DETAIL SALES'!$AB$10:$AB$7501,"Full",'DETAIL SALES'!$C$10:$C$7501,"8")</f>
        <v>0</v>
      </c>
      <c r="CB101" s="149">
        <f>COUNTIFS('DETAIL SALES'!$Q$10:$Q$7501,'FILL RATE MANDATORY STOCK'!BK101,'DETAIL SALES'!$AB$10:$AB$7501,"No",'DETAIL SALES'!$C$10:$C$7501,"8")</f>
        <v>0</v>
      </c>
      <c r="CC101" s="149">
        <f>COUNTIFS('DETAIL SALES'!$Q$10:$Q$7501,'FILL RATE MANDATORY STOCK'!BK101,'DETAIL SALES'!$AB$10:$AB$7501,"Full",'DETAIL SALES'!$C$10:$C$7501,"9")</f>
        <v>0</v>
      </c>
      <c r="CD101" s="149">
        <f>COUNTIFS('DETAIL SALES'!$Q$10:$Q$7501,'FILL RATE MANDATORY STOCK'!BK101,'DETAIL SALES'!$AB$10:$AB$7501,"No",'DETAIL SALES'!$C$10:$C$7501,"9")</f>
        <v>0</v>
      </c>
      <c r="CE101" s="149">
        <f>COUNTIFS('DETAIL SALES'!$Q$10:$Q$7501,'FILL RATE MANDATORY STOCK'!BK101,'DETAIL SALES'!$AB$10:$AB$7501,"Full",'DETAIL SALES'!$C$10:$C$7501,"10")</f>
        <v>0</v>
      </c>
      <c r="CF101" s="149">
        <f>COUNTIFS('DETAIL SALES'!$Q$10:$Q$7501,'FILL RATE MANDATORY STOCK'!BK101,'DETAIL SALES'!$AB$10:$AB$7501,"No",'DETAIL SALES'!$C$10:$C$7501,"10")</f>
        <v>0</v>
      </c>
      <c r="CG101" s="149">
        <f>COUNTIFS('DETAIL SALES'!$Q$10:$Q$7501,'FILL RATE MANDATORY STOCK'!BK101,'DETAIL SALES'!$AB$10:$AB$7501,"Full",'DETAIL SALES'!$C$10:$C$7501,"11")</f>
        <v>0</v>
      </c>
      <c r="CH101" s="149">
        <f>COUNTIFS('DETAIL SALES'!$Q$10:$Q$7501,'FILL RATE MANDATORY STOCK'!BK101,'DETAIL SALES'!$AB$10:$AB$7501,"No",'DETAIL SALES'!$C$10:$C$7501,"11")</f>
        <v>0</v>
      </c>
      <c r="CI101" s="149">
        <f>COUNTIFS('DETAIL SALES'!$Q$10:$Q$7501,'FILL RATE MANDATORY STOCK'!BK101,'DETAIL SALES'!$AB$10:$AB$7501,"Full",'DETAIL SALES'!$C$10:$C$7501,"12")</f>
        <v>0</v>
      </c>
      <c r="CJ101" s="149">
        <f>COUNTIFS('DETAIL SALES'!$Q$10:$Q$7501,'FILL RATE MANDATORY STOCK'!BK101,'DETAIL SALES'!$AB$10:$AB$7501,"No",'DETAIL SALES'!$C$10:$C$7501,"12")</f>
        <v>0</v>
      </c>
      <c r="CK101" s="149">
        <f>COUNTIFS('DETAIL SALES'!$Q$10:$Q$7501,'FILL RATE MANDATORY STOCK'!BK101,'DETAIL SALES'!$AB$10:$AB$7501,"Full",'DETAIL SALES'!$C$10:$C$7501,"13")</f>
        <v>0</v>
      </c>
      <c r="CL101" s="149">
        <f>COUNTIFS('DETAIL SALES'!$Q$10:$Q$7501,'FILL RATE MANDATORY STOCK'!BK101,'DETAIL SALES'!$AB$10:$AB$7501,"No",'DETAIL SALES'!$C$10:$C$7501,"13")</f>
        <v>0</v>
      </c>
      <c r="CM101" s="316">
        <f>COUNTIFS('DETAIL SALES'!$Q$10:$Q$7501,'FILL RATE MANDATORY STOCK'!BK101,'DETAIL SALES'!$AB$10:$AB$7501,"Full",'DETAIL SALES'!$C$10:$C$7501,"14")</f>
        <v>0</v>
      </c>
      <c r="CN101" s="316">
        <f>COUNTIFS('DETAIL SALES'!$Q$10:$Q$7501,'FILL RATE MANDATORY STOCK'!BK101,'DETAIL SALES'!$AB$10:$AB$7501,"No",'DETAIL SALES'!$C$10:$C$7501,"14")</f>
        <v>0</v>
      </c>
      <c r="CO101" s="149">
        <f>COUNTIFS('DETAIL SALES'!$Q$10:$Q$7501,'FILL RATE MANDATORY STOCK'!BK101,'DETAIL SALES'!$AB$10:$AB$7501,"Full",'DETAIL SALES'!$C$10:$C$7501,"15")</f>
        <v>0</v>
      </c>
      <c r="CP101" s="149">
        <f>COUNTIFS('DETAIL SALES'!$Q$10:$Q$7501,'FILL RATE MANDATORY STOCK'!BK101,'DETAIL SALES'!$AB$10:$AB$7501,"No",'DETAIL SALES'!$C$10:$C$7501,"15")</f>
        <v>0</v>
      </c>
      <c r="CQ101" s="149">
        <f>COUNTIFS('DETAIL SALES'!$Q$10:$Q$7501,'FILL RATE MANDATORY STOCK'!BK101,'DETAIL SALES'!$AB$10:$AB$7501,"Full",'DETAIL SALES'!$C$10:$C$7501,"16")</f>
        <v>0</v>
      </c>
      <c r="CR101" s="149">
        <f>COUNTIFS('DETAIL SALES'!$Q$10:$Q$7501,'FILL RATE MANDATORY STOCK'!BK101,'DETAIL SALES'!$AB$10:$AB$7501,"No",'DETAIL SALES'!$C$10:$C$7501,"16")</f>
        <v>0</v>
      </c>
      <c r="CS101" s="149">
        <f>COUNTIFS('DETAIL SALES'!$Q$10:$Q$7501,'FILL RATE MANDATORY STOCK'!BK101,'DETAIL SALES'!$AB$10:$AB$7501,"Full",'DETAIL SALES'!$C$10:$C$7501,"17")</f>
        <v>0</v>
      </c>
      <c r="CT101" s="149">
        <f>COUNTIFS('DETAIL SALES'!$Q$10:$Q$7501,'FILL RATE MANDATORY STOCK'!BK101,'DETAIL SALES'!$AB$10:$AB$7501,"No",'DETAIL SALES'!$C$10:$C$7501,"17")</f>
        <v>0</v>
      </c>
      <c r="CU101" s="149">
        <f>COUNTIFS('DETAIL SALES'!$Q$10:$Q$7501,'FILL RATE MANDATORY STOCK'!BK101,'DETAIL SALES'!$AB$10:$AB$7501,"Full",'DETAIL SALES'!$C$10:$C$7501,"18")</f>
        <v>0</v>
      </c>
      <c r="CV101" s="149">
        <f>COUNTIFS('DETAIL SALES'!$Q$10:$Q$7501,'FILL RATE MANDATORY STOCK'!BK101,'DETAIL SALES'!$AB$10:$AB$7501,"No",'DETAIL SALES'!$C$10:$C$7501,"18")</f>
        <v>0</v>
      </c>
      <c r="CW101" s="149">
        <f>COUNTIFS('DETAIL SALES'!$Q$10:$Q$7501,'FILL RATE MANDATORY STOCK'!BK101,'DETAIL SALES'!$AB$10:$AB$7501,"Full",'DETAIL SALES'!$C$10:$C$7501,"19")</f>
        <v>0</v>
      </c>
      <c r="CX101" s="149">
        <f>COUNTIFS('DETAIL SALES'!$Q$10:$Q$7501,'FILL RATE MANDATORY STOCK'!BK101,'DETAIL SALES'!$AB$10:$AB$7501,"No",'DETAIL SALES'!$C$10:$C$7501,"19")</f>
        <v>0</v>
      </c>
      <c r="CY101" s="149">
        <f>COUNTIFS('DETAIL SALES'!$Q$10:$Q$7501,'FILL RATE MANDATORY STOCK'!BK101,'DETAIL SALES'!$AB$10:$AB$7501,"Full",'DETAIL SALES'!$C$10:$C$7501,"20")</f>
        <v>0</v>
      </c>
      <c r="CZ101" s="149">
        <f>COUNTIFS('DETAIL SALES'!$Q$10:$Q$7501,'FILL RATE MANDATORY STOCK'!BK101,'DETAIL SALES'!$AB$10:$AB$7501,"No",'DETAIL SALES'!$C$10:$C$7501,"20")</f>
        <v>0</v>
      </c>
      <c r="DA101" s="316">
        <f>COUNTIFS('DETAIL SALES'!$Q$10:$Q$7501,'FILL RATE MANDATORY STOCK'!BK101,'DETAIL SALES'!$AB$10:$AB$7501,"Full",'DETAIL SALES'!$C$10:$C$7501,"21")</f>
        <v>0</v>
      </c>
      <c r="DB101" s="316">
        <f>COUNTIFS('DETAIL SALES'!$Q$10:$Q$7501,'FILL RATE MANDATORY STOCK'!BK101,'DETAIL SALES'!$AB$10:$AB$7501,"No",'DETAIL SALES'!$C$10:$C$7501,"21")</f>
        <v>0</v>
      </c>
      <c r="DC101" s="149">
        <f>COUNTIFS('DETAIL SALES'!$Q$10:$Q$7501,'FILL RATE MANDATORY STOCK'!BK101,'DETAIL SALES'!$AB$10:$AB$7501,"Full",'DETAIL SALES'!$C$10:$C$7501,"22")</f>
        <v>0</v>
      </c>
      <c r="DD101" s="149">
        <f>COUNTIFS('DETAIL SALES'!$Q$10:$Q$7501,'FILL RATE MANDATORY STOCK'!BK101,'DETAIL SALES'!$AB$10:$AB$7501,"No",'DETAIL SALES'!$C$10:$C$7501,"22")</f>
        <v>0</v>
      </c>
      <c r="DE101" s="149">
        <f>COUNTIFS('DETAIL SALES'!$Q$10:$Q$7501,'FILL RATE MANDATORY STOCK'!BK101,'DETAIL SALES'!$AB$10:$AB$7501,"Full",'DETAIL SALES'!$C$10:$C$7501,"23")</f>
        <v>0</v>
      </c>
      <c r="DF101" s="149">
        <f>COUNTIFS('DETAIL SALES'!$Q$10:$Q$7501,'FILL RATE MANDATORY STOCK'!BK101,'DETAIL SALES'!$AB$10:$AB$7501,"No",'DETAIL SALES'!$C$10:$C$7501,"23")</f>
        <v>0</v>
      </c>
      <c r="DG101" s="149">
        <f>COUNTIFS('DETAIL SALES'!$Q$10:$Q$7501,'FILL RATE MANDATORY STOCK'!BK101,'DETAIL SALES'!$AB$10:$AB$7501,"Full",'DETAIL SALES'!$C$10:$C$7501,"24")</f>
        <v>0</v>
      </c>
      <c r="DH101" s="149">
        <f>COUNTIFS('DETAIL SALES'!$Q$10:$Q$7501,'FILL RATE MANDATORY STOCK'!BK101,'DETAIL SALES'!$AB$10:$AB$7501,"No",'DETAIL SALES'!$C$10:$C$7501,"24")</f>
        <v>0</v>
      </c>
      <c r="DI101" s="149">
        <f>COUNTIFS('DETAIL SALES'!$Q$10:$Q$7501,'FILL RATE MANDATORY STOCK'!BK101,'DETAIL SALES'!$AB$10:$AB$7501,"Full",'DETAIL SALES'!$C$10:$C$7501,"25")</f>
        <v>0</v>
      </c>
      <c r="DJ101" s="149">
        <f>COUNTIFS('DETAIL SALES'!$Q$10:$Q$7501,'FILL RATE MANDATORY STOCK'!BK101,'DETAIL SALES'!$AB$10:$AB$7501,"No",'DETAIL SALES'!$C$10:$C$7501,"25")</f>
        <v>0</v>
      </c>
      <c r="DK101" s="149">
        <f>COUNTIFS('DETAIL SALES'!$Q$10:$Q$7501,'FILL RATE MANDATORY STOCK'!BK101,'DETAIL SALES'!$AB$10:$AB$7501,"Full",'DETAIL SALES'!$C$10:$C$7501,"26")</f>
        <v>0</v>
      </c>
      <c r="DL101" s="149">
        <f>COUNTIFS('DETAIL SALES'!$Q$10:$Q$7501,'FILL RATE MANDATORY STOCK'!BK101,'DETAIL SALES'!$AB$10:$AB$7501,"No",'DETAIL SALES'!$C$10:$C$7501,"26")</f>
        <v>0</v>
      </c>
      <c r="DM101" s="149">
        <f>COUNTIFS('DETAIL SALES'!$Q$10:$Q$7501,'FILL RATE MANDATORY STOCK'!BK101,'DETAIL SALES'!$AB$10:$AB$7501,"Full",'DETAIL SALES'!$C$10:$C$7501,"27")</f>
        <v>0</v>
      </c>
      <c r="DN101" s="149">
        <f>COUNTIFS('DETAIL SALES'!$Q$10:$Q$7501,'FILL RATE MANDATORY STOCK'!BK101,'DETAIL SALES'!$AB$10:$AB$7501,"No",'DETAIL SALES'!$C$10:$C$7501,"27")</f>
        <v>0</v>
      </c>
      <c r="DO101" s="316">
        <f>COUNTIFS('DETAIL SALES'!$Q$10:$Q$7501,'FILL RATE MANDATORY STOCK'!BK101,'DETAIL SALES'!$AB$10:$AB$7501,"Full",'DETAIL SALES'!$C$10:$C$7501,"28")</f>
        <v>0</v>
      </c>
      <c r="DP101" s="316">
        <f>COUNTIFS('DETAIL SALES'!$Q$10:$Q$7501,'FILL RATE MANDATORY STOCK'!BK101,'DETAIL SALES'!$AB$10:$AB$7501,"No",'DETAIL SALES'!$C$10:$C$7501,"28")</f>
        <v>0</v>
      </c>
      <c r="DQ101" s="149">
        <f>COUNTIFS('DETAIL SALES'!$Q$10:$Q$7501,'FILL RATE MANDATORY STOCK'!BK101,'DETAIL SALES'!$AB$10:$AB$7501,"Full",'DETAIL SALES'!$C$10:$C$7501,"29")</f>
        <v>0</v>
      </c>
      <c r="DR101" s="149">
        <f>COUNTIFS('DETAIL SALES'!$Q$10:$Q$7501,'FILL RATE MANDATORY STOCK'!BK101,'DETAIL SALES'!$AB$10:$AB$7501,"No",'DETAIL SALES'!$C$10:$C$7501,"29")</f>
        <v>0</v>
      </c>
      <c r="DS101" s="149">
        <f>COUNTIFS('DETAIL SALES'!$Q$10:$Q$7501,'FILL RATE MANDATORY STOCK'!BK101,'DETAIL SALES'!$AB$10:$AB$7501,"Full",'DETAIL SALES'!$C$10:$C$7501,"30")</f>
        <v>0</v>
      </c>
      <c r="DT101" s="149">
        <f>COUNTIFS('DETAIL SALES'!$Q$10:$Q$7501,'FILL RATE MANDATORY STOCK'!BK101,'DETAIL SALES'!$AB$10:$AB$7501,"No",'DETAIL SALES'!$C$10:$C$7501,"30")</f>
        <v>0</v>
      </c>
      <c r="DU101" s="149">
        <f>COUNTIFS('DETAIL SALES'!$Q$10:$Q$7501,'FILL RATE MANDATORY STOCK'!\,'DETAIL SALES'!$AB$10:$AB$7501,"Full",'DETAIL SALES'!$C$10:$C$7501,"31")</f>
        <v>0</v>
      </c>
      <c r="DV101" s="153">
        <f>COUNTIFS('DETAIL SALES'!$Q$10:$Q$7501,'FILL RATE MANDATORY STOCK'!BK101,'DETAIL SALES'!$AB$10:$AB$7501,"No",'DETAIL SALES'!$C$10:$C$7501,"31")</f>
        <v>0</v>
      </c>
      <c r="DW101" s="271">
        <f t="shared" si="48"/>
        <v>0</v>
      </c>
      <c r="DX101" s="150">
        <f t="shared" si="48"/>
        <v>0</v>
      </c>
      <c r="DY101" s="150">
        <f t="shared" si="49"/>
        <v>0</v>
      </c>
      <c r="DZ101" s="272" t="e">
        <f t="shared" si="50"/>
        <v>#DIV/0!</v>
      </c>
    </row>
    <row r="102" spans="1:130" s="141" customFormat="1">
      <c r="A102" s="134">
        <v>93</v>
      </c>
      <c r="B102" s="286"/>
      <c r="C102" s="146">
        <f t="shared" si="36"/>
        <v>0</v>
      </c>
      <c r="D102" s="146">
        <f t="shared" si="37"/>
        <v>1</v>
      </c>
      <c r="E102" s="146">
        <f t="shared" si="38"/>
        <v>1900</v>
      </c>
      <c r="F102" s="287"/>
      <c r="G102" s="287"/>
      <c r="H102" s="287"/>
      <c r="I102" s="288"/>
      <c r="J102" s="287"/>
      <c r="K102" s="288"/>
      <c r="L102" s="134"/>
      <c r="M102" s="133"/>
      <c r="N102" s="288"/>
      <c r="O102" s="134"/>
      <c r="P102" s="166"/>
      <c r="Q102" s="289"/>
      <c r="R102" s="165"/>
      <c r="S102" s="290"/>
      <c r="T102" s="290"/>
      <c r="U102" s="290"/>
      <c r="V102" s="290"/>
      <c r="W102" s="166"/>
      <c r="X102" s="87"/>
      <c r="Y102" s="418">
        <f t="shared" si="39"/>
        <v>0</v>
      </c>
      <c r="Z102" s="291">
        <f t="shared" si="40"/>
        <v>0</v>
      </c>
      <c r="AA102" s="163"/>
      <c r="AB102" s="177" t="str">
        <f t="shared" si="41"/>
        <v/>
      </c>
      <c r="AC102" s="283" t="str">
        <f t="shared" si="42"/>
        <v/>
      </c>
      <c r="AD102" s="283" t="str">
        <f t="shared" si="43"/>
        <v/>
      </c>
      <c r="AE102" s="163"/>
      <c r="AF102" s="162"/>
      <c r="AP102" s="390">
        <v>9</v>
      </c>
      <c r="AQ102" s="386"/>
      <c r="AR102" s="386"/>
      <c r="AS102" s="386"/>
      <c r="AT102" s="386"/>
      <c r="AU102" s="386"/>
      <c r="AV102" s="386"/>
      <c r="AW102" s="386"/>
      <c r="BD102" s="784"/>
      <c r="BE102" s="100">
        <f t="shared" si="35"/>
        <v>85</v>
      </c>
      <c r="BF102" s="100" t="s">
        <v>378</v>
      </c>
      <c r="BG102" s="100" t="s">
        <v>380</v>
      </c>
      <c r="BH102" s="170" t="s">
        <v>157</v>
      </c>
      <c r="BI102" s="169" t="e">
        <f>VLOOKUP(BH102,#REF!,8,FALSE)</f>
        <v>#REF!</v>
      </c>
      <c r="BJ102" s="224">
        <v>60000</v>
      </c>
      <c r="BK102" s="153">
        <v>2</v>
      </c>
      <c r="BL102" s="153">
        <v>0.33333333333333331</v>
      </c>
      <c r="BM102" s="594">
        <f>COUNTIFS('DETAIL SALES'!$Q$10:$Q$7501,'FILL RATE MANDATORY STOCK'!BK102,'DETAIL SALES'!$AB$10:$AB$7501,"Full",'DETAIL SALES'!$C$10:$C$7501,"1")</f>
        <v>0</v>
      </c>
      <c r="BN102" s="149">
        <f>COUNTIFS('DETAIL SALES'!$Q$10:$Q$7501,'FILL RATE MANDATORY STOCK'!BK102,'DETAIL SALES'!$AB$10:$AB$7501,"No",'DETAIL SALES'!$C$10:$C$7501,"1")</f>
        <v>0</v>
      </c>
      <c r="BO102" s="149">
        <f>COUNTIFS('DETAIL SALES'!$Q$10:$Q$7501,'FILL RATE MANDATORY STOCK'!BK102,'DETAIL SALES'!$AB$10:$AB$7501,"Full",'DETAIL SALES'!$C$10:$C$7501,"2")</f>
        <v>0</v>
      </c>
      <c r="BP102" s="149">
        <f>COUNTIFS('DETAIL SALES'!$Q$10:$Q$7501,'FILL RATE MANDATORY STOCK'!BK102,'DETAIL SALES'!$AB$10:$AB$7501,"No",'DETAIL SALES'!$C$10:$C$7501,"2")</f>
        <v>0</v>
      </c>
      <c r="BQ102" s="149">
        <f>COUNTIFS('DETAIL SALES'!$Q$10:$Q$7501,'FILL RATE MANDATORY STOCK'!BK102,'DETAIL SALES'!$AB$10:$AB$7501,"Full",'DETAIL SALES'!$C$10:$C$7501,"3")</f>
        <v>0</v>
      </c>
      <c r="BR102" s="149">
        <f>COUNTIFS('DETAIL SALES'!$Q$10:$Q$7501,'FILL RATE MANDATORY STOCK'!BK102,'DETAIL SALES'!$AB$10:$AB$7501,"No",'DETAIL SALES'!$C$10:$C$7501,"3")</f>
        <v>0</v>
      </c>
      <c r="BS102" s="149">
        <f>COUNTIFS('DETAIL SALES'!$Q$10:$Q$7501,'FILL RATE MANDATORY STOCK'!BK102,'DETAIL SALES'!$AB$10:$AB$7501,"Full",'DETAIL SALES'!$C$10:$C$7501,"4")</f>
        <v>0</v>
      </c>
      <c r="BT102" s="149">
        <f>COUNTIFS('DETAIL SALES'!$Q$10:$Q$7501,'FILL RATE MANDATORY STOCK'!BK102,'DETAIL SALES'!$AB$10:$AB$7501,"No",'DETAIL SALES'!$C$10:$C$7501,"4")</f>
        <v>0</v>
      </c>
      <c r="BU102" s="149">
        <f>COUNTIFS('DETAIL SALES'!$Q$10:$Q$7501,'FILL RATE MANDATORY STOCK'!BK102,'DETAIL SALES'!$AB$10:$AB$7501,"Full",'DETAIL SALES'!$C$10:$C$7501,"5")</f>
        <v>0</v>
      </c>
      <c r="BV102" s="149">
        <f>COUNTIFS('DETAIL SALES'!$Q$10:$Q$7501,'FILL RATE MANDATORY STOCK'!BK102,'DETAIL SALES'!$AB$10:$AB$7501,"No",'DETAIL SALES'!$C$10:$C$7501,"5")</f>
        <v>0</v>
      </c>
      <c r="BW102" s="149">
        <f>COUNTIFS('DETAIL SALES'!$Q$10:$Q$7501,'FILL RATE MANDATORY STOCK'!BK102,'DETAIL SALES'!$AB$10:$AB$7501,"Full",'DETAIL SALES'!$C$10:$C$7501,"6")</f>
        <v>0</v>
      </c>
      <c r="BX102" s="149">
        <f>COUNTIFS('DETAIL SALES'!$Q$10:$Q$7501,'FILL RATE MANDATORY STOCK'!BK102,'DETAIL SALES'!$AB$10:$AB$7501,"No",'DETAIL SALES'!$C$10:$C$7501,"6")</f>
        <v>0</v>
      </c>
      <c r="BY102" s="316">
        <f>COUNTIFS('DETAIL SALES'!$Q$10:$Q$7501,'FILL RATE MANDATORY STOCK'!BK102,'DETAIL SALES'!$AB$10:$AB$7501,"Full",'DETAIL SALES'!$C$10:$C$7501,"7")</f>
        <v>0</v>
      </c>
      <c r="BZ102" s="316">
        <f>COUNTIFS('DETAIL SALES'!$Q$10:$Q$7501,'FILL RATE MANDATORY STOCK'!BK102,'DETAIL SALES'!$AB$10:$AB$7501,"No",'DETAIL SALES'!$C$10:$C$7501,"7")</f>
        <v>0</v>
      </c>
      <c r="CA102" s="149">
        <f>COUNTIFS('DETAIL SALES'!$Q$10:$Q$7501,'FILL RATE MANDATORY STOCK'!BK102,'DETAIL SALES'!$AB$10:$AB$7501,"Full",'DETAIL SALES'!$C$10:$C$7501,"8")</f>
        <v>0</v>
      </c>
      <c r="CB102" s="149">
        <f>COUNTIFS('DETAIL SALES'!$Q$10:$Q$7501,'FILL RATE MANDATORY STOCK'!BK102,'DETAIL SALES'!$AB$10:$AB$7501,"No",'DETAIL SALES'!$C$10:$C$7501,"8")</f>
        <v>0</v>
      </c>
      <c r="CC102" s="149">
        <f>COUNTIFS('DETAIL SALES'!$Q$10:$Q$7501,'FILL RATE MANDATORY STOCK'!BK102,'DETAIL SALES'!$AB$10:$AB$7501,"Full",'DETAIL SALES'!$C$10:$C$7501,"9")</f>
        <v>0</v>
      </c>
      <c r="CD102" s="149">
        <f>COUNTIFS('DETAIL SALES'!$Q$10:$Q$7501,'FILL RATE MANDATORY STOCK'!BK102,'DETAIL SALES'!$AB$10:$AB$7501,"No",'DETAIL SALES'!$C$10:$C$7501,"9")</f>
        <v>0</v>
      </c>
      <c r="CE102" s="149">
        <f>COUNTIFS('DETAIL SALES'!$Q$10:$Q$7501,'FILL RATE MANDATORY STOCK'!BK102,'DETAIL SALES'!$AB$10:$AB$7501,"Full",'DETAIL SALES'!$C$10:$C$7501,"10")</f>
        <v>0</v>
      </c>
      <c r="CF102" s="149">
        <f>COUNTIFS('DETAIL SALES'!$Q$10:$Q$7501,'FILL RATE MANDATORY STOCK'!BK102,'DETAIL SALES'!$AB$10:$AB$7501,"No",'DETAIL SALES'!$C$10:$C$7501,"10")</f>
        <v>0</v>
      </c>
      <c r="CG102" s="149">
        <f>COUNTIFS('DETAIL SALES'!$Q$10:$Q$7501,'FILL RATE MANDATORY STOCK'!BK102,'DETAIL SALES'!$AB$10:$AB$7501,"Full",'DETAIL SALES'!$C$10:$C$7501,"11")</f>
        <v>0</v>
      </c>
      <c r="CH102" s="149">
        <f>COUNTIFS('DETAIL SALES'!$Q$10:$Q$7501,'FILL RATE MANDATORY STOCK'!BK102,'DETAIL SALES'!$AB$10:$AB$7501,"No",'DETAIL SALES'!$C$10:$C$7501,"11")</f>
        <v>0</v>
      </c>
      <c r="CI102" s="149">
        <f>COUNTIFS('DETAIL SALES'!$Q$10:$Q$7501,'FILL RATE MANDATORY STOCK'!BK102,'DETAIL SALES'!$AB$10:$AB$7501,"Full",'DETAIL SALES'!$C$10:$C$7501,"12")</f>
        <v>0</v>
      </c>
      <c r="CJ102" s="149">
        <f>COUNTIFS('DETAIL SALES'!$Q$10:$Q$7501,'FILL RATE MANDATORY STOCK'!BK102,'DETAIL SALES'!$AB$10:$AB$7501,"No",'DETAIL SALES'!$C$10:$C$7501,"12")</f>
        <v>0</v>
      </c>
      <c r="CK102" s="149">
        <f>COUNTIFS('DETAIL SALES'!$Q$10:$Q$7501,'FILL RATE MANDATORY STOCK'!BK102,'DETAIL SALES'!$AB$10:$AB$7501,"Full",'DETAIL SALES'!$C$10:$C$7501,"13")</f>
        <v>0</v>
      </c>
      <c r="CL102" s="149">
        <f>COUNTIFS('DETAIL SALES'!$Q$10:$Q$7501,'FILL RATE MANDATORY STOCK'!BK102,'DETAIL SALES'!$AB$10:$AB$7501,"No",'DETAIL SALES'!$C$10:$C$7501,"13")</f>
        <v>0</v>
      </c>
      <c r="CM102" s="316">
        <f>COUNTIFS('DETAIL SALES'!$Q$10:$Q$7501,'FILL RATE MANDATORY STOCK'!BK102,'DETAIL SALES'!$AB$10:$AB$7501,"Full",'DETAIL SALES'!$C$10:$C$7501,"14")</f>
        <v>0</v>
      </c>
      <c r="CN102" s="316">
        <f>COUNTIFS('DETAIL SALES'!$Q$10:$Q$7501,'FILL RATE MANDATORY STOCK'!BK102,'DETAIL SALES'!$AB$10:$AB$7501,"No",'DETAIL SALES'!$C$10:$C$7501,"14")</f>
        <v>0</v>
      </c>
      <c r="CO102" s="149">
        <f>COUNTIFS('DETAIL SALES'!$Q$10:$Q$7501,'FILL RATE MANDATORY STOCK'!BK102,'DETAIL SALES'!$AB$10:$AB$7501,"Full",'DETAIL SALES'!$C$10:$C$7501,"15")</f>
        <v>0</v>
      </c>
      <c r="CP102" s="149">
        <f>COUNTIFS('DETAIL SALES'!$Q$10:$Q$7501,'FILL RATE MANDATORY STOCK'!BK102,'DETAIL SALES'!$AB$10:$AB$7501,"No",'DETAIL SALES'!$C$10:$C$7501,"15")</f>
        <v>0</v>
      </c>
      <c r="CQ102" s="149">
        <f>COUNTIFS('DETAIL SALES'!$Q$10:$Q$7501,'FILL RATE MANDATORY STOCK'!BK102,'DETAIL SALES'!$AB$10:$AB$7501,"Full",'DETAIL SALES'!$C$10:$C$7501,"16")</f>
        <v>0</v>
      </c>
      <c r="CR102" s="149">
        <f>COUNTIFS('DETAIL SALES'!$Q$10:$Q$7501,'FILL RATE MANDATORY STOCK'!BK102,'DETAIL SALES'!$AB$10:$AB$7501,"No",'DETAIL SALES'!$C$10:$C$7501,"16")</f>
        <v>0</v>
      </c>
      <c r="CS102" s="149">
        <f>COUNTIFS('DETAIL SALES'!$Q$10:$Q$7501,'FILL RATE MANDATORY STOCK'!BK102,'DETAIL SALES'!$AB$10:$AB$7501,"Full",'DETAIL SALES'!$C$10:$C$7501,"17")</f>
        <v>0</v>
      </c>
      <c r="CT102" s="149">
        <f>COUNTIFS('DETAIL SALES'!$Q$10:$Q$7501,'FILL RATE MANDATORY STOCK'!BK102,'DETAIL SALES'!$AB$10:$AB$7501,"No",'DETAIL SALES'!$C$10:$C$7501,"17")</f>
        <v>0</v>
      </c>
      <c r="CU102" s="149">
        <f>COUNTIFS('DETAIL SALES'!$Q$10:$Q$7501,'FILL RATE MANDATORY STOCK'!BK102,'DETAIL SALES'!$AB$10:$AB$7501,"Full",'DETAIL SALES'!$C$10:$C$7501,"18")</f>
        <v>0</v>
      </c>
      <c r="CV102" s="149">
        <f>COUNTIFS('DETAIL SALES'!$Q$10:$Q$7501,'FILL RATE MANDATORY STOCK'!BK102,'DETAIL SALES'!$AB$10:$AB$7501,"No",'DETAIL SALES'!$C$10:$C$7501,"18")</f>
        <v>0</v>
      </c>
      <c r="CW102" s="149">
        <f>COUNTIFS('DETAIL SALES'!$Q$10:$Q$7501,'FILL RATE MANDATORY STOCK'!BK102,'DETAIL SALES'!$AB$10:$AB$7501,"Full",'DETAIL SALES'!$C$10:$C$7501,"19")</f>
        <v>0</v>
      </c>
      <c r="CX102" s="149">
        <f>COUNTIFS('DETAIL SALES'!$Q$10:$Q$7501,'FILL RATE MANDATORY STOCK'!BK102,'DETAIL SALES'!$AB$10:$AB$7501,"No",'DETAIL SALES'!$C$10:$C$7501,"19")</f>
        <v>0</v>
      </c>
      <c r="CY102" s="149">
        <f>COUNTIFS('DETAIL SALES'!$Q$10:$Q$7501,'FILL RATE MANDATORY STOCK'!BK102,'DETAIL SALES'!$AB$10:$AB$7501,"Full",'DETAIL SALES'!$C$10:$C$7501,"20")</f>
        <v>0</v>
      </c>
      <c r="CZ102" s="149">
        <f>COUNTIFS('DETAIL SALES'!$Q$10:$Q$7501,'FILL RATE MANDATORY STOCK'!BK102,'DETAIL SALES'!$AB$10:$AB$7501,"No",'DETAIL SALES'!$C$10:$C$7501,"20")</f>
        <v>0</v>
      </c>
      <c r="DA102" s="316">
        <f>COUNTIFS('DETAIL SALES'!$Q$10:$Q$7501,'FILL RATE MANDATORY STOCK'!BK102,'DETAIL SALES'!$AB$10:$AB$7501,"Full",'DETAIL SALES'!$C$10:$C$7501,"21")</f>
        <v>0</v>
      </c>
      <c r="DB102" s="316">
        <f>COUNTIFS('DETAIL SALES'!$Q$10:$Q$7501,'FILL RATE MANDATORY STOCK'!BK102,'DETAIL SALES'!$AB$10:$AB$7501,"No",'DETAIL SALES'!$C$10:$C$7501,"21")</f>
        <v>0</v>
      </c>
      <c r="DC102" s="149">
        <f>COUNTIFS('DETAIL SALES'!$Q$10:$Q$7501,'FILL RATE MANDATORY STOCK'!BK102,'DETAIL SALES'!$AB$10:$AB$7501,"Full",'DETAIL SALES'!$C$10:$C$7501,"22")</f>
        <v>0</v>
      </c>
      <c r="DD102" s="149">
        <f>COUNTIFS('DETAIL SALES'!$Q$10:$Q$7501,'FILL RATE MANDATORY STOCK'!BK102,'DETAIL SALES'!$AB$10:$AB$7501,"No",'DETAIL SALES'!$C$10:$C$7501,"22")</f>
        <v>0</v>
      </c>
      <c r="DE102" s="149">
        <f>COUNTIFS('DETAIL SALES'!$Q$10:$Q$7501,'FILL RATE MANDATORY STOCK'!BK102,'DETAIL SALES'!$AB$10:$AB$7501,"Full",'DETAIL SALES'!$C$10:$C$7501,"23")</f>
        <v>0</v>
      </c>
      <c r="DF102" s="149">
        <f>COUNTIFS('DETAIL SALES'!$Q$10:$Q$7501,'FILL RATE MANDATORY STOCK'!BK102,'DETAIL SALES'!$AB$10:$AB$7501,"No",'DETAIL SALES'!$C$10:$C$7501,"23")</f>
        <v>0</v>
      </c>
      <c r="DG102" s="149">
        <f>COUNTIFS('DETAIL SALES'!$Q$10:$Q$7501,'FILL RATE MANDATORY STOCK'!BK102,'DETAIL SALES'!$AB$10:$AB$7501,"Full",'DETAIL SALES'!$C$10:$C$7501,"24")</f>
        <v>0</v>
      </c>
      <c r="DH102" s="149">
        <f>COUNTIFS('DETAIL SALES'!$Q$10:$Q$7501,'FILL RATE MANDATORY STOCK'!BK102,'DETAIL SALES'!$AB$10:$AB$7501,"No",'DETAIL SALES'!$C$10:$C$7501,"24")</f>
        <v>0</v>
      </c>
      <c r="DI102" s="149">
        <f>COUNTIFS('DETAIL SALES'!$Q$10:$Q$7501,'FILL RATE MANDATORY STOCK'!BK102,'DETAIL SALES'!$AB$10:$AB$7501,"Full",'DETAIL SALES'!$C$10:$C$7501,"25")</f>
        <v>0</v>
      </c>
      <c r="DJ102" s="149">
        <f>COUNTIFS('DETAIL SALES'!$Q$10:$Q$7501,'FILL RATE MANDATORY STOCK'!BK102,'DETAIL SALES'!$AB$10:$AB$7501,"No",'DETAIL SALES'!$C$10:$C$7501,"25")</f>
        <v>0</v>
      </c>
      <c r="DK102" s="149">
        <f>COUNTIFS('DETAIL SALES'!$Q$10:$Q$7501,'FILL RATE MANDATORY STOCK'!BK102,'DETAIL SALES'!$AB$10:$AB$7501,"Full",'DETAIL SALES'!$C$10:$C$7501,"26")</f>
        <v>0</v>
      </c>
      <c r="DL102" s="149">
        <f>COUNTIFS('DETAIL SALES'!$Q$10:$Q$7501,'FILL RATE MANDATORY STOCK'!BK102,'DETAIL SALES'!$AB$10:$AB$7501,"No",'DETAIL SALES'!$C$10:$C$7501,"26")</f>
        <v>0</v>
      </c>
      <c r="DM102" s="149">
        <f>COUNTIFS('DETAIL SALES'!$Q$10:$Q$7501,'FILL RATE MANDATORY STOCK'!BK102,'DETAIL SALES'!$AB$10:$AB$7501,"Full",'DETAIL SALES'!$C$10:$C$7501,"27")</f>
        <v>0</v>
      </c>
      <c r="DN102" s="149">
        <f>COUNTIFS('DETAIL SALES'!$Q$10:$Q$7501,'FILL RATE MANDATORY STOCK'!BK102,'DETAIL SALES'!$AB$10:$AB$7501,"No",'DETAIL SALES'!$C$10:$C$7501,"27")</f>
        <v>0</v>
      </c>
      <c r="DO102" s="316">
        <f>COUNTIFS('DETAIL SALES'!$Q$10:$Q$7501,'FILL RATE MANDATORY STOCK'!BK102,'DETAIL SALES'!$AB$10:$AB$7501,"Full",'DETAIL SALES'!$C$10:$C$7501,"28")</f>
        <v>0</v>
      </c>
      <c r="DP102" s="316">
        <f>COUNTIFS('DETAIL SALES'!$Q$10:$Q$7501,'FILL RATE MANDATORY STOCK'!BK102,'DETAIL SALES'!$AB$10:$AB$7501,"No",'DETAIL SALES'!$C$10:$C$7501,"28")</f>
        <v>0</v>
      </c>
      <c r="DQ102" s="149">
        <f>COUNTIFS('DETAIL SALES'!$Q$10:$Q$7501,'FILL RATE MANDATORY STOCK'!BK102,'DETAIL SALES'!$AB$10:$AB$7501,"Full",'DETAIL SALES'!$C$10:$C$7501,"29")</f>
        <v>0</v>
      </c>
      <c r="DR102" s="149">
        <f>COUNTIFS('DETAIL SALES'!$Q$10:$Q$7501,'FILL RATE MANDATORY STOCK'!BK102,'DETAIL SALES'!$AB$10:$AB$7501,"No",'DETAIL SALES'!$C$10:$C$7501,"29")</f>
        <v>0</v>
      </c>
      <c r="DS102" s="149">
        <f>COUNTIFS('DETAIL SALES'!$Q$10:$Q$7501,'FILL RATE MANDATORY STOCK'!BK102,'DETAIL SALES'!$AB$10:$AB$7501,"Full",'DETAIL SALES'!$C$10:$C$7501,"30")</f>
        <v>0</v>
      </c>
      <c r="DT102" s="149">
        <f>COUNTIFS('DETAIL SALES'!$Q$10:$Q$7501,'FILL RATE MANDATORY STOCK'!BK102,'DETAIL SALES'!$AB$10:$AB$7501,"No",'DETAIL SALES'!$C$10:$C$7501,"30")</f>
        <v>0</v>
      </c>
      <c r="DU102" s="149">
        <f>COUNTIFS('DETAIL SALES'!$Q$10:$Q$7501,'FILL RATE MANDATORY STOCK'!\,'DETAIL SALES'!$AB$10:$AB$7501,"Full",'DETAIL SALES'!$C$10:$C$7501,"31")</f>
        <v>0</v>
      </c>
      <c r="DV102" s="153">
        <f>COUNTIFS('DETAIL SALES'!$Q$10:$Q$7501,'FILL RATE MANDATORY STOCK'!BK102,'DETAIL SALES'!$AB$10:$AB$7501,"No",'DETAIL SALES'!$C$10:$C$7501,"31")</f>
        <v>0</v>
      </c>
      <c r="DW102" s="271">
        <f t="shared" si="48"/>
        <v>0</v>
      </c>
      <c r="DX102" s="150">
        <f t="shared" si="48"/>
        <v>0</v>
      </c>
      <c r="DY102" s="150">
        <f t="shared" si="49"/>
        <v>0</v>
      </c>
      <c r="DZ102" s="272" t="e">
        <f t="shared" si="50"/>
        <v>#DIV/0!</v>
      </c>
    </row>
    <row r="103" spans="1:130" s="141" customFormat="1">
      <c r="A103" s="134">
        <v>94</v>
      </c>
      <c r="B103" s="286"/>
      <c r="C103" s="146">
        <f t="shared" si="36"/>
        <v>0</v>
      </c>
      <c r="D103" s="146">
        <f t="shared" si="37"/>
        <v>1</v>
      </c>
      <c r="E103" s="146">
        <f t="shared" si="38"/>
        <v>1900</v>
      </c>
      <c r="F103" s="287"/>
      <c r="G103" s="287"/>
      <c r="H103" s="287"/>
      <c r="I103" s="288"/>
      <c r="J103" s="287"/>
      <c r="K103" s="288"/>
      <c r="L103" s="134"/>
      <c r="M103" s="133"/>
      <c r="N103" s="288"/>
      <c r="O103" s="134"/>
      <c r="P103" s="166"/>
      <c r="Q103" s="289"/>
      <c r="R103" s="165"/>
      <c r="S103" s="290"/>
      <c r="T103" s="290"/>
      <c r="U103" s="290"/>
      <c r="V103" s="290"/>
      <c r="W103" s="166"/>
      <c r="X103" s="87"/>
      <c r="Y103" s="418">
        <f t="shared" si="39"/>
        <v>0</v>
      </c>
      <c r="Z103" s="291">
        <f t="shared" si="40"/>
        <v>0</v>
      </c>
      <c r="AA103" s="163"/>
      <c r="AB103" s="177" t="str">
        <f t="shared" si="41"/>
        <v/>
      </c>
      <c r="AC103" s="283" t="str">
        <f t="shared" si="42"/>
        <v/>
      </c>
      <c r="AD103" s="283" t="str">
        <f t="shared" si="43"/>
        <v/>
      </c>
      <c r="AE103" s="163"/>
      <c r="AF103" s="162"/>
      <c r="AP103" s="390">
        <v>10</v>
      </c>
      <c r="AQ103" s="386"/>
      <c r="AR103" s="386"/>
      <c r="AS103" s="386"/>
      <c r="AT103" s="386"/>
      <c r="AU103" s="386"/>
      <c r="AV103" s="386"/>
      <c r="AW103" s="386"/>
      <c r="BD103" s="784"/>
      <c r="BE103" s="100">
        <f t="shared" si="35"/>
        <v>86</v>
      </c>
      <c r="BF103" s="100" t="s">
        <v>381</v>
      </c>
      <c r="BG103" s="100" t="s">
        <v>382</v>
      </c>
      <c r="BH103" s="149" t="s">
        <v>121</v>
      </c>
      <c r="BI103" s="169" t="e">
        <f>VLOOKUP(BH103,#REF!,8,FALSE)</f>
        <v>#REF!</v>
      </c>
      <c r="BJ103" s="224">
        <v>120000</v>
      </c>
      <c r="BK103" s="153">
        <v>2</v>
      </c>
      <c r="BL103" s="153">
        <v>0</v>
      </c>
      <c r="BM103" s="594">
        <f>COUNTIFS('DETAIL SALES'!$Q$10:$Q$7501,'FILL RATE MANDATORY STOCK'!BK103,'DETAIL SALES'!$AB$10:$AB$7501,"Full",'DETAIL SALES'!$C$10:$C$7501,"1")</f>
        <v>0</v>
      </c>
      <c r="BN103" s="149">
        <f>COUNTIFS('DETAIL SALES'!$Q$10:$Q$7501,'FILL RATE MANDATORY STOCK'!BK103,'DETAIL SALES'!$AB$10:$AB$7501,"No",'DETAIL SALES'!$C$10:$C$7501,"1")</f>
        <v>0</v>
      </c>
      <c r="BO103" s="149">
        <f>COUNTIFS('DETAIL SALES'!$Q$10:$Q$7501,'FILL RATE MANDATORY STOCK'!BK103,'DETAIL SALES'!$AB$10:$AB$7501,"Full",'DETAIL SALES'!$C$10:$C$7501,"2")</f>
        <v>0</v>
      </c>
      <c r="BP103" s="149">
        <f>COUNTIFS('DETAIL SALES'!$Q$10:$Q$7501,'FILL RATE MANDATORY STOCK'!BK103,'DETAIL SALES'!$AB$10:$AB$7501,"No",'DETAIL SALES'!$C$10:$C$7501,"2")</f>
        <v>0</v>
      </c>
      <c r="BQ103" s="149">
        <f>COUNTIFS('DETAIL SALES'!$Q$10:$Q$7501,'FILL RATE MANDATORY STOCK'!BK103,'DETAIL SALES'!$AB$10:$AB$7501,"Full",'DETAIL SALES'!$C$10:$C$7501,"3")</f>
        <v>0</v>
      </c>
      <c r="BR103" s="149">
        <f>COUNTIFS('DETAIL SALES'!$Q$10:$Q$7501,'FILL RATE MANDATORY STOCK'!BK103,'DETAIL SALES'!$AB$10:$AB$7501,"No",'DETAIL SALES'!$C$10:$C$7501,"3")</f>
        <v>0</v>
      </c>
      <c r="BS103" s="149">
        <f>COUNTIFS('DETAIL SALES'!$Q$10:$Q$7501,'FILL RATE MANDATORY STOCK'!BK103,'DETAIL SALES'!$AB$10:$AB$7501,"Full",'DETAIL SALES'!$C$10:$C$7501,"4")</f>
        <v>0</v>
      </c>
      <c r="BT103" s="149">
        <f>COUNTIFS('DETAIL SALES'!$Q$10:$Q$7501,'FILL RATE MANDATORY STOCK'!BK103,'DETAIL SALES'!$AB$10:$AB$7501,"No",'DETAIL SALES'!$C$10:$C$7501,"4")</f>
        <v>0</v>
      </c>
      <c r="BU103" s="149">
        <f>COUNTIFS('DETAIL SALES'!$Q$10:$Q$7501,'FILL RATE MANDATORY STOCK'!BK103,'DETAIL SALES'!$AB$10:$AB$7501,"Full",'DETAIL SALES'!$C$10:$C$7501,"5")</f>
        <v>0</v>
      </c>
      <c r="BV103" s="149">
        <f>COUNTIFS('DETAIL SALES'!$Q$10:$Q$7501,'FILL RATE MANDATORY STOCK'!BK103,'DETAIL SALES'!$AB$10:$AB$7501,"No",'DETAIL SALES'!$C$10:$C$7501,"5")</f>
        <v>0</v>
      </c>
      <c r="BW103" s="149">
        <f>COUNTIFS('DETAIL SALES'!$Q$10:$Q$7501,'FILL RATE MANDATORY STOCK'!BK103,'DETAIL SALES'!$AB$10:$AB$7501,"Full",'DETAIL SALES'!$C$10:$C$7501,"6")</f>
        <v>0</v>
      </c>
      <c r="BX103" s="149">
        <f>COUNTIFS('DETAIL SALES'!$Q$10:$Q$7501,'FILL RATE MANDATORY STOCK'!BK103,'DETAIL SALES'!$AB$10:$AB$7501,"No",'DETAIL SALES'!$C$10:$C$7501,"6")</f>
        <v>0</v>
      </c>
      <c r="BY103" s="316">
        <f>COUNTIFS('DETAIL SALES'!$Q$10:$Q$7501,'FILL RATE MANDATORY STOCK'!BK103,'DETAIL SALES'!$AB$10:$AB$7501,"Full",'DETAIL SALES'!$C$10:$C$7501,"7")</f>
        <v>0</v>
      </c>
      <c r="BZ103" s="316">
        <f>COUNTIFS('DETAIL SALES'!$Q$10:$Q$7501,'FILL RATE MANDATORY STOCK'!BK103,'DETAIL SALES'!$AB$10:$AB$7501,"No",'DETAIL SALES'!$C$10:$C$7501,"7")</f>
        <v>0</v>
      </c>
      <c r="CA103" s="149">
        <f>COUNTIFS('DETAIL SALES'!$Q$10:$Q$7501,'FILL RATE MANDATORY STOCK'!BK103,'DETAIL SALES'!$AB$10:$AB$7501,"Full",'DETAIL SALES'!$C$10:$C$7501,"8")</f>
        <v>0</v>
      </c>
      <c r="CB103" s="149">
        <f>COUNTIFS('DETAIL SALES'!$Q$10:$Q$7501,'FILL RATE MANDATORY STOCK'!BK103,'DETAIL SALES'!$AB$10:$AB$7501,"No",'DETAIL SALES'!$C$10:$C$7501,"8")</f>
        <v>0</v>
      </c>
      <c r="CC103" s="149">
        <f>COUNTIFS('DETAIL SALES'!$Q$10:$Q$7501,'FILL RATE MANDATORY STOCK'!BK103,'DETAIL SALES'!$AB$10:$AB$7501,"Full",'DETAIL SALES'!$C$10:$C$7501,"9")</f>
        <v>0</v>
      </c>
      <c r="CD103" s="149">
        <f>COUNTIFS('DETAIL SALES'!$Q$10:$Q$7501,'FILL RATE MANDATORY STOCK'!BK103,'DETAIL SALES'!$AB$10:$AB$7501,"No",'DETAIL SALES'!$C$10:$C$7501,"9")</f>
        <v>0</v>
      </c>
      <c r="CE103" s="149">
        <f>COUNTIFS('DETAIL SALES'!$Q$10:$Q$7501,'FILL RATE MANDATORY STOCK'!BK103,'DETAIL SALES'!$AB$10:$AB$7501,"Full",'DETAIL SALES'!$C$10:$C$7501,"10")</f>
        <v>0</v>
      </c>
      <c r="CF103" s="149">
        <f>COUNTIFS('DETAIL SALES'!$Q$10:$Q$7501,'FILL RATE MANDATORY STOCK'!BK103,'DETAIL SALES'!$AB$10:$AB$7501,"No",'DETAIL SALES'!$C$10:$C$7501,"10")</f>
        <v>0</v>
      </c>
      <c r="CG103" s="149">
        <f>COUNTIFS('DETAIL SALES'!$Q$10:$Q$7501,'FILL RATE MANDATORY STOCK'!BK103,'DETAIL SALES'!$AB$10:$AB$7501,"Full",'DETAIL SALES'!$C$10:$C$7501,"11")</f>
        <v>0</v>
      </c>
      <c r="CH103" s="149">
        <f>COUNTIFS('DETAIL SALES'!$Q$10:$Q$7501,'FILL RATE MANDATORY STOCK'!BK103,'DETAIL SALES'!$AB$10:$AB$7501,"No",'DETAIL SALES'!$C$10:$C$7501,"11")</f>
        <v>0</v>
      </c>
      <c r="CI103" s="149">
        <f>COUNTIFS('DETAIL SALES'!$Q$10:$Q$7501,'FILL RATE MANDATORY STOCK'!BK103,'DETAIL SALES'!$AB$10:$AB$7501,"Full",'DETAIL SALES'!$C$10:$C$7501,"12")</f>
        <v>0</v>
      </c>
      <c r="CJ103" s="149">
        <f>COUNTIFS('DETAIL SALES'!$Q$10:$Q$7501,'FILL RATE MANDATORY STOCK'!BK103,'DETAIL SALES'!$AB$10:$AB$7501,"No",'DETAIL SALES'!$C$10:$C$7501,"12")</f>
        <v>0</v>
      </c>
      <c r="CK103" s="149">
        <f>COUNTIFS('DETAIL SALES'!$Q$10:$Q$7501,'FILL RATE MANDATORY STOCK'!BK103,'DETAIL SALES'!$AB$10:$AB$7501,"Full",'DETAIL SALES'!$C$10:$C$7501,"13")</f>
        <v>0</v>
      </c>
      <c r="CL103" s="149">
        <f>COUNTIFS('DETAIL SALES'!$Q$10:$Q$7501,'FILL RATE MANDATORY STOCK'!BK103,'DETAIL SALES'!$AB$10:$AB$7501,"No",'DETAIL SALES'!$C$10:$C$7501,"13")</f>
        <v>0</v>
      </c>
      <c r="CM103" s="316">
        <f>COUNTIFS('DETAIL SALES'!$Q$10:$Q$7501,'FILL RATE MANDATORY STOCK'!BK103,'DETAIL SALES'!$AB$10:$AB$7501,"Full",'DETAIL SALES'!$C$10:$C$7501,"14")</f>
        <v>0</v>
      </c>
      <c r="CN103" s="316">
        <f>COUNTIFS('DETAIL SALES'!$Q$10:$Q$7501,'FILL RATE MANDATORY STOCK'!BK103,'DETAIL SALES'!$AB$10:$AB$7501,"No",'DETAIL SALES'!$C$10:$C$7501,"14")</f>
        <v>0</v>
      </c>
      <c r="CO103" s="149">
        <f>COUNTIFS('DETAIL SALES'!$Q$10:$Q$7501,'FILL RATE MANDATORY STOCK'!BK103,'DETAIL SALES'!$AB$10:$AB$7501,"Full",'DETAIL SALES'!$C$10:$C$7501,"15")</f>
        <v>0</v>
      </c>
      <c r="CP103" s="149">
        <f>COUNTIFS('DETAIL SALES'!$Q$10:$Q$7501,'FILL RATE MANDATORY STOCK'!BK103,'DETAIL SALES'!$AB$10:$AB$7501,"No",'DETAIL SALES'!$C$10:$C$7501,"15")</f>
        <v>0</v>
      </c>
      <c r="CQ103" s="149">
        <f>COUNTIFS('DETAIL SALES'!$Q$10:$Q$7501,'FILL RATE MANDATORY STOCK'!BK103,'DETAIL SALES'!$AB$10:$AB$7501,"Full",'DETAIL SALES'!$C$10:$C$7501,"16")</f>
        <v>0</v>
      </c>
      <c r="CR103" s="149">
        <f>COUNTIFS('DETAIL SALES'!$Q$10:$Q$7501,'FILL RATE MANDATORY STOCK'!BK103,'DETAIL SALES'!$AB$10:$AB$7501,"No",'DETAIL SALES'!$C$10:$C$7501,"16")</f>
        <v>0</v>
      </c>
      <c r="CS103" s="149">
        <f>COUNTIFS('DETAIL SALES'!$Q$10:$Q$7501,'FILL RATE MANDATORY STOCK'!BK103,'DETAIL SALES'!$AB$10:$AB$7501,"Full",'DETAIL SALES'!$C$10:$C$7501,"17")</f>
        <v>0</v>
      </c>
      <c r="CT103" s="149">
        <f>COUNTIFS('DETAIL SALES'!$Q$10:$Q$7501,'FILL RATE MANDATORY STOCK'!BK103,'DETAIL SALES'!$AB$10:$AB$7501,"No",'DETAIL SALES'!$C$10:$C$7501,"17")</f>
        <v>0</v>
      </c>
      <c r="CU103" s="149">
        <f>COUNTIFS('DETAIL SALES'!$Q$10:$Q$7501,'FILL RATE MANDATORY STOCK'!BK103,'DETAIL SALES'!$AB$10:$AB$7501,"Full",'DETAIL SALES'!$C$10:$C$7501,"18")</f>
        <v>0</v>
      </c>
      <c r="CV103" s="149">
        <f>COUNTIFS('DETAIL SALES'!$Q$10:$Q$7501,'FILL RATE MANDATORY STOCK'!BK103,'DETAIL SALES'!$AB$10:$AB$7501,"No",'DETAIL SALES'!$C$10:$C$7501,"18")</f>
        <v>0</v>
      </c>
      <c r="CW103" s="149">
        <f>COUNTIFS('DETAIL SALES'!$Q$10:$Q$7501,'FILL RATE MANDATORY STOCK'!BK103,'DETAIL SALES'!$AB$10:$AB$7501,"Full",'DETAIL SALES'!$C$10:$C$7501,"19")</f>
        <v>0</v>
      </c>
      <c r="CX103" s="149">
        <f>COUNTIFS('DETAIL SALES'!$Q$10:$Q$7501,'FILL RATE MANDATORY STOCK'!BK103,'DETAIL SALES'!$AB$10:$AB$7501,"No",'DETAIL SALES'!$C$10:$C$7501,"19")</f>
        <v>0</v>
      </c>
      <c r="CY103" s="149">
        <f>COUNTIFS('DETAIL SALES'!$Q$10:$Q$7501,'FILL RATE MANDATORY STOCK'!BK103,'DETAIL SALES'!$AB$10:$AB$7501,"Full",'DETAIL SALES'!$C$10:$C$7501,"20")</f>
        <v>0</v>
      </c>
      <c r="CZ103" s="149">
        <f>COUNTIFS('DETAIL SALES'!$Q$10:$Q$7501,'FILL RATE MANDATORY STOCK'!BK103,'DETAIL SALES'!$AB$10:$AB$7501,"No",'DETAIL SALES'!$C$10:$C$7501,"20")</f>
        <v>0</v>
      </c>
      <c r="DA103" s="316">
        <f>COUNTIFS('DETAIL SALES'!$Q$10:$Q$7501,'FILL RATE MANDATORY STOCK'!BK103,'DETAIL SALES'!$AB$10:$AB$7501,"Full",'DETAIL SALES'!$C$10:$C$7501,"21")</f>
        <v>0</v>
      </c>
      <c r="DB103" s="316">
        <f>COUNTIFS('DETAIL SALES'!$Q$10:$Q$7501,'FILL RATE MANDATORY STOCK'!BK103,'DETAIL SALES'!$AB$10:$AB$7501,"No",'DETAIL SALES'!$C$10:$C$7501,"21")</f>
        <v>0</v>
      </c>
      <c r="DC103" s="149">
        <f>COUNTIFS('DETAIL SALES'!$Q$10:$Q$7501,'FILL RATE MANDATORY STOCK'!BK103,'DETAIL SALES'!$AB$10:$AB$7501,"Full",'DETAIL SALES'!$C$10:$C$7501,"22")</f>
        <v>0</v>
      </c>
      <c r="DD103" s="149">
        <f>COUNTIFS('DETAIL SALES'!$Q$10:$Q$7501,'FILL RATE MANDATORY STOCK'!BK103,'DETAIL SALES'!$AB$10:$AB$7501,"No",'DETAIL SALES'!$C$10:$C$7501,"22")</f>
        <v>0</v>
      </c>
      <c r="DE103" s="149">
        <f>COUNTIFS('DETAIL SALES'!$Q$10:$Q$7501,'FILL RATE MANDATORY STOCK'!BK103,'DETAIL SALES'!$AB$10:$AB$7501,"Full",'DETAIL SALES'!$C$10:$C$7501,"23")</f>
        <v>0</v>
      </c>
      <c r="DF103" s="149">
        <f>COUNTIFS('DETAIL SALES'!$Q$10:$Q$7501,'FILL RATE MANDATORY STOCK'!BK103,'DETAIL SALES'!$AB$10:$AB$7501,"No",'DETAIL SALES'!$C$10:$C$7501,"23")</f>
        <v>0</v>
      </c>
      <c r="DG103" s="149">
        <f>COUNTIFS('DETAIL SALES'!$Q$10:$Q$7501,'FILL RATE MANDATORY STOCK'!BK103,'DETAIL SALES'!$AB$10:$AB$7501,"Full",'DETAIL SALES'!$C$10:$C$7501,"24")</f>
        <v>0</v>
      </c>
      <c r="DH103" s="149">
        <f>COUNTIFS('DETAIL SALES'!$Q$10:$Q$7501,'FILL RATE MANDATORY STOCK'!BK103,'DETAIL SALES'!$AB$10:$AB$7501,"No",'DETAIL SALES'!$C$10:$C$7501,"24")</f>
        <v>0</v>
      </c>
      <c r="DI103" s="149">
        <f>COUNTIFS('DETAIL SALES'!$Q$10:$Q$7501,'FILL RATE MANDATORY STOCK'!BK103,'DETAIL SALES'!$AB$10:$AB$7501,"Full",'DETAIL SALES'!$C$10:$C$7501,"25")</f>
        <v>0</v>
      </c>
      <c r="DJ103" s="149">
        <f>COUNTIFS('DETAIL SALES'!$Q$10:$Q$7501,'FILL RATE MANDATORY STOCK'!BK103,'DETAIL SALES'!$AB$10:$AB$7501,"No",'DETAIL SALES'!$C$10:$C$7501,"25")</f>
        <v>0</v>
      </c>
      <c r="DK103" s="149">
        <f>COUNTIFS('DETAIL SALES'!$Q$10:$Q$7501,'FILL RATE MANDATORY STOCK'!BK103,'DETAIL SALES'!$AB$10:$AB$7501,"Full",'DETAIL SALES'!$C$10:$C$7501,"26")</f>
        <v>0</v>
      </c>
      <c r="DL103" s="149">
        <f>COUNTIFS('DETAIL SALES'!$Q$10:$Q$7501,'FILL RATE MANDATORY STOCK'!BK103,'DETAIL SALES'!$AB$10:$AB$7501,"No",'DETAIL SALES'!$C$10:$C$7501,"26")</f>
        <v>0</v>
      </c>
      <c r="DM103" s="149">
        <f>COUNTIFS('DETAIL SALES'!$Q$10:$Q$7501,'FILL RATE MANDATORY STOCK'!BK103,'DETAIL SALES'!$AB$10:$AB$7501,"Full",'DETAIL SALES'!$C$10:$C$7501,"27")</f>
        <v>0</v>
      </c>
      <c r="DN103" s="149">
        <f>COUNTIFS('DETAIL SALES'!$Q$10:$Q$7501,'FILL RATE MANDATORY STOCK'!BK103,'DETAIL SALES'!$AB$10:$AB$7501,"No",'DETAIL SALES'!$C$10:$C$7501,"27")</f>
        <v>0</v>
      </c>
      <c r="DO103" s="316">
        <f>COUNTIFS('DETAIL SALES'!$Q$10:$Q$7501,'FILL RATE MANDATORY STOCK'!BK103,'DETAIL SALES'!$AB$10:$AB$7501,"Full",'DETAIL SALES'!$C$10:$C$7501,"28")</f>
        <v>0</v>
      </c>
      <c r="DP103" s="316">
        <f>COUNTIFS('DETAIL SALES'!$Q$10:$Q$7501,'FILL RATE MANDATORY STOCK'!BK103,'DETAIL SALES'!$AB$10:$AB$7501,"No",'DETAIL SALES'!$C$10:$C$7501,"28")</f>
        <v>0</v>
      </c>
      <c r="DQ103" s="149">
        <f>COUNTIFS('DETAIL SALES'!$Q$10:$Q$7501,'FILL RATE MANDATORY STOCK'!BK103,'DETAIL SALES'!$AB$10:$AB$7501,"Full",'DETAIL SALES'!$C$10:$C$7501,"29")</f>
        <v>0</v>
      </c>
      <c r="DR103" s="149">
        <f>COUNTIFS('DETAIL SALES'!$Q$10:$Q$7501,'FILL RATE MANDATORY STOCK'!BK103,'DETAIL SALES'!$AB$10:$AB$7501,"No",'DETAIL SALES'!$C$10:$C$7501,"29")</f>
        <v>0</v>
      </c>
      <c r="DS103" s="149">
        <f>COUNTIFS('DETAIL SALES'!$Q$10:$Q$7501,'FILL RATE MANDATORY STOCK'!BK103,'DETAIL SALES'!$AB$10:$AB$7501,"Full",'DETAIL SALES'!$C$10:$C$7501,"30")</f>
        <v>0</v>
      </c>
      <c r="DT103" s="149">
        <f>COUNTIFS('DETAIL SALES'!$Q$10:$Q$7501,'FILL RATE MANDATORY STOCK'!BK103,'DETAIL SALES'!$AB$10:$AB$7501,"No",'DETAIL SALES'!$C$10:$C$7501,"30")</f>
        <v>0</v>
      </c>
      <c r="DU103" s="149">
        <f>COUNTIFS('DETAIL SALES'!$Q$10:$Q$7501,'FILL RATE MANDATORY STOCK'!\,'DETAIL SALES'!$AB$10:$AB$7501,"Full",'DETAIL SALES'!$C$10:$C$7501,"31")</f>
        <v>0</v>
      </c>
      <c r="DV103" s="153">
        <f>COUNTIFS('DETAIL SALES'!$Q$10:$Q$7501,'FILL RATE MANDATORY STOCK'!BK103,'DETAIL SALES'!$AB$10:$AB$7501,"No",'DETAIL SALES'!$C$10:$C$7501,"31")</f>
        <v>0</v>
      </c>
      <c r="DW103" s="271">
        <f t="shared" si="48"/>
        <v>0</v>
      </c>
      <c r="DX103" s="150">
        <f t="shared" si="48"/>
        <v>0</v>
      </c>
      <c r="DY103" s="150">
        <f t="shared" si="49"/>
        <v>0</v>
      </c>
      <c r="DZ103" s="272" t="e">
        <f t="shared" si="50"/>
        <v>#DIV/0!</v>
      </c>
    </row>
    <row r="104" spans="1:130" s="141" customFormat="1">
      <c r="A104" s="134">
        <v>95</v>
      </c>
      <c r="B104" s="286"/>
      <c r="C104" s="146">
        <f t="shared" si="36"/>
        <v>0</v>
      </c>
      <c r="D104" s="146">
        <f t="shared" si="37"/>
        <v>1</v>
      </c>
      <c r="E104" s="146">
        <f t="shared" si="38"/>
        <v>1900</v>
      </c>
      <c r="F104" s="287"/>
      <c r="G104" s="287"/>
      <c r="H104" s="287"/>
      <c r="I104" s="288"/>
      <c r="J104" s="287"/>
      <c r="K104" s="288"/>
      <c r="L104" s="134"/>
      <c r="M104" s="133"/>
      <c r="N104" s="288"/>
      <c r="O104" s="134"/>
      <c r="P104" s="166"/>
      <c r="Q104" s="289"/>
      <c r="R104" s="165"/>
      <c r="S104" s="290"/>
      <c r="T104" s="290"/>
      <c r="U104" s="290"/>
      <c r="V104" s="290"/>
      <c r="W104" s="166"/>
      <c r="X104" s="87"/>
      <c r="Y104" s="418">
        <f t="shared" si="39"/>
        <v>0</v>
      </c>
      <c r="Z104" s="291">
        <f t="shared" si="40"/>
        <v>0</v>
      </c>
      <c r="AA104" s="163"/>
      <c r="AB104" s="177" t="str">
        <f t="shared" si="41"/>
        <v/>
      </c>
      <c r="AC104" s="283" t="str">
        <f t="shared" si="42"/>
        <v/>
      </c>
      <c r="AD104" s="283" t="str">
        <f t="shared" si="43"/>
        <v/>
      </c>
      <c r="AE104" s="163"/>
      <c r="AF104" s="162"/>
      <c r="AP104" s="581"/>
      <c r="AQ104" s="386" t="s">
        <v>18</v>
      </c>
      <c r="AR104" s="386">
        <f>SUM(AR94:AR103)</f>
        <v>0</v>
      </c>
      <c r="AS104" s="386">
        <f t="shared" ref="AS104" si="55">SUM(AS94:AS103)</f>
        <v>0</v>
      </c>
      <c r="AT104" s="386">
        <f t="shared" ref="AT104" si="56">SUM(AT94:AT103)</f>
        <v>0</v>
      </c>
      <c r="AU104" s="386">
        <f t="shared" ref="AU104" si="57">SUM(AU94:AU103)</f>
        <v>0</v>
      </c>
      <c r="AV104" s="386">
        <f t="shared" ref="AV104" si="58">SUM(AV94:AV103)</f>
        <v>0</v>
      </c>
      <c r="AW104" s="386"/>
      <c r="BD104" s="784"/>
      <c r="BE104" s="100">
        <f t="shared" si="35"/>
        <v>87</v>
      </c>
      <c r="BF104" s="100" t="s">
        <v>381</v>
      </c>
      <c r="BG104" s="100" t="s">
        <v>383</v>
      </c>
      <c r="BH104" s="149" t="s">
        <v>122</v>
      </c>
      <c r="BI104" s="169" t="e">
        <f>VLOOKUP(BH104,#REF!,8,FALSE)</f>
        <v>#REF!</v>
      </c>
      <c r="BJ104" s="224">
        <v>120000</v>
      </c>
      <c r="BK104" s="153">
        <v>2</v>
      </c>
      <c r="BL104" s="153">
        <v>0</v>
      </c>
      <c r="BM104" s="594">
        <f>COUNTIFS('DETAIL SALES'!$Q$10:$Q$7501,'FILL RATE MANDATORY STOCK'!BK104,'DETAIL SALES'!$AB$10:$AB$7501,"Full",'DETAIL SALES'!$C$10:$C$7501,"1")</f>
        <v>0</v>
      </c>
      <c r="BN104" s="149">
        <f>COUNTIFS('DETAIL SALES'!$Q$10:$Q$7501,'FILL RATE MANDATORY STOCK'!BK104,'DETAIL SALES'!$AB$10:$AB$7501,"No",'DETAIL SALES'!$C$10:$C$7501,"1")</f>
        <v>0</v>
      </c>
      <c r="BO104" s="149">
        <f>COUNTIFS('DETAIL SALES'!$Q$10:$Q$7501,'FILL RATE MANDATORY STOCK'!BK104,'DETAIL SALES'!$AB$10:$AB$7501,"Full",'DETAIL SALES'!$C$10:$C$7501,"2")</f>
        <v>0</v>
      </c>
      <c r="BP104" s="149">
        <f>COUNTIFS('DETAIL SALES'!$Q$10:$Q$7501,'FILL RATE MANDATORY STOCK'!BK104,'DETAIL SALES'!$AB$10:$AB$7501,"No",'DETAIL SALES'!$C$10:$C$7501,"2")</f>
        <v>0</v>
      </c>
      <c r="BQ104" s="149">
        <f>COUNTIFS('DETAIL SALES'!$Q$10:$Q$7501,'FILL RATE MANDATORY STOCK'!BK104,'DETAIL SALES'!$AB$10:$AB$7501,"Full",'DETAIL SALES'!$C$10:$C$7501,"3")</f>
        <v>0</v>
      </c>
      <c r="BR104" s="149">
        <f>COUNTIFS('DETAIL SALES'!$Q$10:$Q$7501,'FILL RATE MANDATORY STOCK'!BK104,'DETAIL SALES'!$AB$10:$AB$7501,"No",'DETAIL SALES'!$C$10:$C$7501,"3")</f>
        <v>0</v>
      </c>
      <c r="BS104" s="149">
        <f>COUNTIFS('DETAIL SALES'!$Q$10:$Q$7501,'FILL RATE MANDATORY STOCK'!BK104,'DETAIL SALES'!$AB$10:$AB$7501,"Full",'DETAIL SALES'!$C$10:$C$7501,"4")</f>
        <v>0</v>
      </c>
      <c r="BT104" s="149">
        <f>COUNTIFS('DETAIL SALES'!$Q$10:$Q$7501,'FILL RATE MANDATORY STOCK'!BK104,'DETAIL SALES'!$AB$10:$AB$7501,"No",'DETAIL SALES'!$C$10:$C$7501,"4")</f>
        <v>0</v>
      </c>
      <c r="BU104" s="149">
        <f>COUNTIFS('DETAIL SALES'!$Q$10:$Q$7501,'FILL RATE MANDATORY STOCK'!BK104,'DETAIL SALES'!$AB$10:$AB$7501,"Full",'DETAIL SALES'!$C$10:$C$7501,"5")</f>
        <v>0</v>
      </c>
      <c r="BV104" s="149">
        <f>COUNTIFS('DETAIL SALES'!$Q$10:$Q$7501,'FILL RATE MANDATORY STOCK'!BK104,'DETAIL SALES'!$AB$10:$AB$7501,"No",'DETAIL SALES'!$C$10:$C$7501,"5")</f>
        <v>0</v>
      </c>
      <c r="BW104" s="149">
        <f>COUNTIFS('DETAIL SALES'!$Q$10:$Q$7501,'FILL RATE MANDATORY STOCK'!BK104,'DETAIL SALES'!$AB$10:$AB$7501,"Full",'DETAIL SALES'!$C$10:$C$7501,"6")</f>
        <v>0</v>
      </c>
      <c r="BX104" s="149">
        <f>COUNTIFS('DETAIL SALES'!$Q$10:$Q$7501,'FILL RATE MANDATORY STOCK'!BK104,'DETAIL SALES'!$AB$10:$AB$7501,"No",'DETAIL SALES'!$C$10:$C$7501,"6")</f>
        <v>0</v>
      </c>
      <c r="BY104" s="316">
        <f>COUNTIFS('DETAIL SALES'!$Q$10:$Q$7501,'FILL RATE MANDATORY STOCK'!BK104,'DETAIL SALES'!$AB$10:$AB$7501,"Full",'DETAIL SALES'!$C$10:$C$7501,"7")</f>
        <v>0</v>
      </c>
      <c r="BZ104" s="316">
        <f>COUNTIFS('DETAIL SALES'!$Q$10:$Q$7501,'FILL RATE MANDATORY STOCK'!BK104,'DETAIL SALES'!$AB$10:$AB$7501,"No",'DETAIL SALES'!$C$10:$C$7501,"7")</f>
        <v>0</v>
      </c>
      <c r="CA104" s="149">
        <f>COUNTIFS('DETAIL SALES'!$Q$10:$Q$7501,'FILL RATE MANDATORY STOCK'!BK104,'DETAIL SALES'!$AB$10:$AB$7501,"Full",'DETAIL SALES'!$C$10:$C$7501,"8")</f>
        <v>0</v>
      </c>
      <c r="CB104" s="149">
        <f>COUNTIFS('DETAIL SALES'!$Q$10:$Q$7501,'FILL RATE MANDATORY STOCK'!BK104,'DETAIL SALES'!$AB$10:$AB$7501,"No",'DETAIL SALES'!$C$10:$C$7501,"8")</f>
        <v>0</v>
      </c>
      <c r="CC104" s="149">
        <f>COUNTIFS('DETAIL SALES'!$Q$10:$Q$7501,'FILL RATE MANDATORY STOCK'!BK104,'DETAIL SALES'!$AB$10:$AB$7501,"Full",'DETAIL SALES'!$C$10:$C$7501,"9")</f>
        <v>0</v>
      </c>
      <c r="CD104" s="149">
        <f>COUNTIFS('DETAIL SALES'!$Q$10:$Q$7501,'FILL RATE MANDATORY STOCK'!BK104,'DETAIL SALES'!$AB$10:$AB$7501,"No",'DETAIL SALES'!$C$10:$C$7501,"9")</f>
        <v>0</v>
      </c>
      <c r="CE104" s="149">
        <f>COUNTIFS('DETAIL SALES'!$Q$10:$Q$7501,'FILL RATE MANDATORY STOCK'!BK104,'DETAIL SALES'!$AB$10:$AB$7501,"Full",'DETAIL SALES'!$C$10:$C$7501,"10")</f>
        <v>0</v>
      </c>
      <c r="CF104" s="149">
        <f>COUNTIFS('DETAIL SALES'!$Q$10:$Q$7501,'FILL RATE MANDATORY STOCK'!BK104,'DETAIL SALES'!$AB$10:$AB$7501,"No",'DETAIL SALES'!$C$10:$C$7501,"10")</f>
        <v>0</v>
      </c>
      <c r="CG104" s="149">
        <f>COUNTIFS('DETAIL SALES'!$Q$10:$Q$7501,'FILL RATE MANDATORY STOCK'!BK104,'DETAIL SALES'!$AB$10:$AB$7501,"Full",'DETAIL SALES'!$C$10:$C$7501,"11")</f>
        <v>0</v>
      </c>
      <c r="CH104" s="149">
        <f>COUNTIFS('DETAIL SALES'!$Q$10:$Q$7501,'FILL RATE MANDATORY STOCK'!BK104,'DETAIL SALES'!$AB$10:$AB$7501,"No",'DETAIL SALES'!$C$10:$C$7501,"11")</f>
        <v>0</v>
      </c>
      <c r="CI104" s="149">
        <f>COUNTIFS('DETAIL SALES'!$Q$10:$Q$7501,'FILL RATE MANDATORY STOCK'!BK104,'DETAIL SALES'!$AB$10:$AB$7501,"Full",'DETAIL SALES'!$C$10:$C$7501,"12")</f>
        <v>0</v>
      </c>
      <c r="CJ104" s="149">
        <f>COUNTIFS('DETAIL SALES'!$Q$10:$Q$7501,'FILL RATE MANDATORY STOCK'!BK104,'DETAIL SALES'!$AB$10:$AB$7501,"No",'DETAIL SALES'!$C$10:$C$7501,"12")</f>
        <v>0</v>
      </c>
      <c r="CK104" s="149">
        <f>COUNTIFS('DETAIL SALES'!$Q$10:$Q$7501,'FILL RATE MANDATORY STOCK'!BK104,'DETAIL SALES'!$AB$10:$AB$7501,"Full",'DETAIL SALES'!$C$10:$C$7501,"13")</f>
        <v>0</v>
      </c>
      <c r="CL104" s="149">
        <f>COUNTIFS('DETAIL SALES'!$Q$10:$Q$7501,'FILL RATE MANDATORY STOCK'!BK104,'DETAIL SALES'!$AB$10:$AB$7501,"No",'DETAIL SALES'!$C$10:$C$7501,"13")</f>
        <v>0</v>
      </c>
      <c r="CM104" s="316">
        <f>COUNTIFS('DETAIL SALES'!$Q$10:$Q$7501,'FILL RATE MANDATORY STOCK'!BK104,'DETAIL SALES'!$AB$10:$AB$7501,"Full",'DETAIL SALES'!$C$10:$C$7501,"14")</f>
        <v>0</v>
      </c>
      <c r="CN104" s="316">
        <f>COUNTIFS('DETAIL SALES'!$Q$10:$Q$7501,'FILL RATE MANDATORY STOCK'!BK104,'DETAIL SALES'!$AB$10:$AB$7501,"No",'DETAIL SALES'!$C$10:$C$7501,"14")</f>
        <v>0</v>
      </c>
      <c r="CO104" s="149">
        <f>COUNTIFS('DETAIL SALES'!$Q$10:$Q$7501,'FILL RATE MANDATORY STOCK'!BK104,'DETAIL SALES'!$AB$10:$AB$7501,"Full",'DETAIL SALES'!$C$10:$C$7501,"15")</f>
        <v>0</v>
      </c>
      <c r="CP104" s="149">
        <f>COUNTIFS('DETAIL SALES'!$Q$10:$Q$7501,'FILL RATE MANDATORY STOCK'!BK104,'DETAIL SALES'!$AB$10:$AB$7501,"No",'DETAIL SALES'!$C$10:$C$7501,"15")</f>
        <v>0</v>
      </c>
      <c r="CQ104" s="149">
        <f>COUNTIFS('DETAIL SALES'!$Q$10:$Q$7501,'FILL RATE MANDATORY STOCK'!BK104,'DETAIL SALES'!$AB$10:$AB$7501,"Full",'DETAIL SALES'!$C$10:$C$7501,"16")</f>
        <v>0</v>
      </c>
      <c r="CR104" s="149">
        <f>COUNTIFS('DETAIL SALES'!$Q$10:$Q$7501,'FILL RATE MANDATORY STOCK'!BK104,'DETAIL SALES'!$AB$10:$AB$7501,"No",'DETAIL SALES'!$C$10:$C$7501,"16")</f>
        <v>0</v>
      </c>
      <c r="CS104" s="149">
        <f>COUNTIFS('DETAIL SALES'!$Q$10:$Q$7501,'FILL RATE MANDATORY STOCK'!BK104,'DETAIL SALES'!$AB$10:$AB$7501,"Full",'DETAIL SALES'!$C$10:$C$7501,"17")</f>
        <v>0</v>
      </c>
      <c r="CT104" s="149">
        <f>COUNTIFS('DETAIL SALES'!$Q$10:$Q$7501,'FILL RATE MANDATORY STOCK'!BK104,'DETAIL SALES'!$AB$10:$AB$7501,"No",'DETAIL SALES'!$C$10:$C$7501,"17")</f>
        <v>0</v>
      </c>
      <c r="CU104" s="149">
        <f>COUNTIFS('DETAIL SALES'!$Q$10:$Q$7501,'FILL RATE MANDATORY STOCK'!BK104,'DETAIL SALES'!$AB$10:$AB$7501,"Full",'DETAIL SALES'!$C$10:$C$7501,"18")</f>
        <v>0</v>
      </c>
      <c r="CV104" s="149">
        <f>COUNTIFS('DETAIL SALES'!$Q$10:$Q$7501,'FILL RATE MANDATORY STOCK'!BK104,'DETAIL SALES'!$AB$10:$AB$7501,"No",'DETAIL SALES'!$C$10:$C$7501,"18")</f>
        <v>0</v>
      </c>
      <c r="CW104" s="149">
        <f>COUNTIFS('DETAIL SALES'!$Q$10:$Q$7501,'FILL RATE MANDATORY STOCK'!BK104,'DETAIL SALES'!$AB$10:$AB$7501,"Full",'DETAIL SALES'!$C$10:$C$7501,"19")</f>
        <v>0</v>
      </c>
      <c r="CX104" s="149">
        <f>COUNTIFS('DETAIL SALES'!$Q$10:$Q$7501,'FILL RATE MANDATORY STOCK'!BK104,'DETAIL SALES'!$AB$10:$AB$7501,"No",'DETAIL SALES'!$C$10:$C$7501,"19")</f>
        <v>0</v>
      </c>
      <c r="CY104" s="149">
        <f>COUNTIFS('DETAIL SALES'!$Q$10:$Q$7501,'FILL RATE MANDATORY STOCK'!BK104,'DETAIL SALES'!$AB$10:$AB$7501,"Full",'DETAIL SALES'!$C$10:$C$7501,"20")</f>
        <v>0</v>
      </c>
      <c r="CZ104" s="149">
        <f>COUNTIFS('DETAIL SALES'!$Q$10:$Q$7501,'FILL RATE MANDATORY STOCK'!BK104,'DETAIL SALES'!$AB$10:$AB$7501,"No",'DETAIL SALES'!$C$10:$C$7501,"20")</f>
        <v>0</v>
      </c>
      <c r="DA104" s="316">
        <f>COUNTIFS('DETAIL SALES'!$Q$10:$Q$7501,'FILL RATE MANDATORY STOCK'!BK104,'DETAIL SALES'!$AB$10:$AB$7501,"Full",'DETAIL SALES'!$C$10:$C$7501,"21")</f>
        <v>0</v>
      </c>
      <c r="DB104" s="316">
        <f>COUNTIFS('DETAIL SALES'!$Q$10:$Q$7501,'FILL RATE MANDATORY STOCK'!BK104,'DETAIL SALES'!$AB$10:$AB$7501,"No",'DETAIL SALES'!$C$10:$C$7501,"21")</f>
        <v>0</v>
      </c>
      <c r="DC104" s="149">
        <f>COUNTIFS('DETAIL SALES'!$Q$10:$Q$7501,'FILL RATE MANDATORY STOCK'!BK104,'DETAIL SALES'!$AB$10:$AB$7501,"Full",'DETAIL SALES'!$C$10:$C$7501,"22")</f>
        <v>0</v>
      </c>
      <c r="DD104" s="149">
        <f>COUNTIFS('DETAIL SALES'!$Q$10:$Q$7501,'FILL RATE MANDATORY STOCK'!BK104,'DETAIL SALES'!$AB$10:$AB$7501,"No",'DETAIL SALES'!$C$10:$C$7501,"22")</f>
        <v>0</v>
      </c>
      <c r="DE104" s="149">
        <f>COUNTIFS('DETAIL SALES'!$Q$10:$Q$7501,'FILL RATE MANDATORY STOCK'!BK104,'DETAIL SALES'!$AB$10:$AB$7501,"Full",'DETAIL SALES'!$C$10:$C$7501,"23")</f>
        <v>0</v>
      </c>
      <c r="DF104" s="149">
        <f>COUNTIFS('DETAIL SALES'!$Q$10:$Q$7501,'FILL RATE MANDATORY STOCK'!BK104,'DETAIL SALES'!$AB$10:$AB$7501,"No",'DETAIL SALES'!$C$10:$C$7501,"23")</f>
        <v>0</v>
      </c>
      <c r="DG104" s="149">
        <f>COUNTIFS('DETAIL SALES'!$Q$10:$Q$7501,'FILL RATE MANDATORY STOCK'!BK104,'DETAIL SALES'!$AB$10:$AB$7501,"Full",'DETAIL SALES'!$C$10:$C$7501,"24")</f>
        <v>0</v>
      </c>
      <c r="DH104" s="149">
        <f>COUNTIFS('DETAIL SALES'!$Q$10:$Q$7501,'FILL RATE MANDATORY STOCK'!BK104,'DETAIL SALES'!$AB$10:$AB$7501,"No",'DETAIL SALES'!$C$10:$C$7501,"24")</f>
        <v>0</v>
      </c>
      <c r="DI104" s="149">
        <f>COUNTIFS('DETAIL SALES'!$Q$10:$Q$7501,'FILL RATE MANDATORY STOCK'!BK104,'DETAIL SALES'!$AB$10:$AB$7501,"Full",'DETAIL SALES'!$C$10:$C$7501,"25")</f>
        <v>0</v>
      </c>
      <c r="DJ104" s="149">
        <f>COUNTIFS('DETAIL SALES'!$Q$10:$Q$7501,'FILL RATE MANDATORY STOCK'!BK104,'DETAIL SALES'!$AB$10:$AB$7501,"No",'DETAIL SALES'!$C$10:$C$7501,"25")</f>
        <v>0</v>
      </c>
      <c r="DK104" s="149">
        <f>COUNTIFS('DETAIL SALES'!$Q$10:$Q$7501,'FILL RATE MANDATORY STOCK'!BK104,'DETAIL SALES'!$AB$10:$AB$7501,"Full",'DETAIL SALES'!$C$10:$C$7501,"26")</f>
        <v>0</v>
      </c>
      <c r="DL104" s="149">
        <f>COUNTIFS('DETAIL SALES'!$Q$10:$Q$7501,'FILL RATE MANDATORY STOCK'!BK104,'DETAIL SALES'!$AB$10:$AB$7501,"No",'DETAIL SALES'!$C$10:$C$7501,"26")</f>
        <v>0</v>
      </c>
      <c r="DM104" s="149">
        <f>COUNTIFS('DETAIL SALES'!$Q$10:$Q$7501,'FILL RATE MANDATORY STOCK'!BK104,'DETAIL SALES'!$AB$10:$AB$7501,"Full",'DETAIL SALES'!$C$10:$C$7501,"27")</f>
        <v>0</v>
      </c>
      <c r="DN104" s="149">
        <f>COUNTIFS('DETAIL SALES'!$Q$10:$Q$7501,'FILL RATE MANDATORY STOCK'!BK104,'DETAIL SALES'!$AB$10:$AB$7501,"No",'DETAIL SALES'!$C$10:$C$7501,"27")</f>
        <v>0</v>
      </c>
      <c r="DO104" s="316">
        <f>COUNTIFS('DETAIL SALES'!$Q$10:$Q$7501,'FILL RATE MANDATORY STOCK'!BK104,'DETAIL SALES'!$AB$10:$AB$7501,"Full",'DETAIL SALES'!$C$10:$C$7501,"28")</f>
        <v>0</v>
      </c>
      <c r="DP104" s="316">
        <f>COUNTIFS('DETAIL SALES'!$Q$10:$Q$7501,'FILL RATE MANDATORY STOCK'!BK104,'DETAIL SALES'!$AB$10:$AB$7501,"No",'DETAIL SALES'!$C$10:$C$7501,"28")</f>
        <v>0</v>
      </c>
      <c r="DQ104" s="149">
        <f>COUNTIFS('DETAIL SALES'!$Q$10:$Q$7501,'FILL RATE MANDATORY STOCK'!BK104,'DETAIL SALES'!$AB$10:$AB$7501,"Full",'DETAIL SALES'!$C$10:$C$7501,"29")</f>
        <v>0</v>
      </c>
      <c r="DR104" s="149">
        <f>COUNTIFS('DETAIL SALES'!$Q$10:$Q$7501,'FILL RATE MANDATORY STOCK'!BK104,'DETAIL SALES'!$AB$10:$AB$7501,"No",'DETAIL SALES'!$C$10:$C$7501,"29")</f>
        <v>0</v>
      </c>
      <c r="DS104" s="149">
        <f>COUNTIFS('DETAIL SALES'!$Q$10:$Q$7501,'FILL RATE MANDATORY STOCK'!BK104,'DETAIL SALES'!$AB$10:$AB$7501,"Full",'DETAIL SALES'!$C$10:$C$7501,"30")</f>
        <v>0</v>
      </c>
      <c r="DT104" s="149">
        <f>COUNTIFS('DETAIL SALES'!$Q$10:$Q$7501,'FILL RATE MANDATORY STOCK'!BK104,'DETAIL SALES'!$AB$10:$AB$7501,"No",'DETAIL SALES'!$C$10:$C$7501,"30")</f>
        <v>0</v>
      </c>
      <c r="DU104" s="149">
        <f>COUNTIFS('DETAIL SALES'!$Q$10:$Q$7501,'FILL RATE MANDATORY STOCK'!\,'DETAIL SALES'!$AB$10:$AB$7501,"Full",'DETAIL SALES'!$C$10:$C$7501,"31")</f>
        <v>0</v>
      </c>
      <c r="DV104" s="153">
        <f>COUNTIFS('DETAIL SALES'!$Q$10:$Q$7501,'FILL RATE MANDATORY STOCK'!BK104,'DETAIL SALES'!$AB$10:$AB$7501,"No",'DETAIL SALES'!$C$10:$C$7501,"31")</f>
        <v>0</v>
      </c>
      <c r="DW104" s="271">
        <f t="shared" si="48"/>
        <v>0</v>
      </c>
      <c r="DX104" s="150">
        <f t="shared" si="48"/>
        <v>0</v>
      </c>
      <c r="DY104" s="150">
        <f t="shared" si="49"/>
        <v>0</v>
      </c>
      <c r="DZ104" s="272" t="e">
        <f t="shared" si="50"/>
        <v>#DIV/0!</v>
      </c>
    </row>
    <row r="105" spans="1:130" s="141" customFormat="1">
      <c r="A105" s="134">
        <v>96</v>
      </c>
      <c r="B105" s="286"/>
      <c r="C105" s="146">
        <f t="shared" si="36"/>
        <v>0</v>
      </c>
      <c r="D105" s="146">
        <f t="shared" si="37"/>
        <v>1</v>
      </c>
      <c r="E105" s="146">
        <f t="shared" si="38"/>
        <v>1900</v>
      </c>
      <c r="F105" s="287"/>
      <c r="G105" s="287"/>
      <c r="H105" s="287"/>
      <c r="I105" s="288"/>
      <c r="J105" s="287"/>
      <c r="K105" s="288"/>
      <c r="L105" s="134"/>
      <c r="M105" s="133"/>
      <c r="N105" s="288"/>
      <c r="O105" s="134"/>
      <c r="P105" s="166"/>
      <c r="Q105" s="289"/>
      <c r="R105" s="165"/>
      <c r="S105" s="290"/>
      <c r="T105" s="290"/>
      <c r="U105" s="290"/>
      <c r="V105" s="290"/>
      <c r="W105" s="166"/>
      <c r="X105" s="87"/>
      <c r="Y105" s="418">
        <f t="shared" si="39"/>
        <v>0</v>
      </c>
      <c r="Z105" s="291">
        <f t="shared" si="40"/>
        <v>0</v>
      </c>
      <c r="AA105" s="163"/>
      <c r="AB105" s="177" t="str">
        <f t="shared" si="41"/>
        <v/>
      </c>
      <c r="AC105" s="283" t="str">
        <f t="shared" si="42"/>
        <v/>
      </c>
      <c r="AD105" s="283" t="str">
        <f t="shared" si="43"/>
        <v/>
      </c>
      <c r="AE105" s="163"/>
      <c r="AF105" s="162"/>
      <c r="AP105" s="581"/>
      <c r="BD105" s="784"/>
      <c r="BE105" s="100">
        <f t="shared" si="35"/>
        <v>88</v>
      </c>
      <c r="BF105" s="100" t="s">
        <v>384</v>
      </c>
      <c r="BG105" s="100" t="s">
        <v>382</v>
      </c>
      <c r="BH105" s="149" t="s">
        <v>129</v>
      </c>
      <c r="BI105" s="169" t="e">
        <f>VLOOKUP(BH105,#REF!,8,FALSE)</f>
        <v>#REF!</v>
      </c>
      <c r="BJ105" s="224">
        <v>120000</v>
      </c>
      <c r="BK105" s="153">
        <v>2</v>
      </c>
      <c r="BL105" s="153">
        <v>0</v>
      </c>
      <c r="BM105" s="594">
        <f>COUNTIFS('DETAIL SALES'!$Q$10:$Q$7501,'FILL RATE MANDATORY STOCK'!BK105,'DETAIL SALES'!$AB$10:$AB$7501,"Full",'DETAIL SALES'!$C$10:$C$7501,"1")</f>
        <v>0</v>
      </c>
      <c r="BN105" s="149">
        <f>COUNTIFS('DETAIL SALES'!$Q$10:$Q$7501,'FILL RATE MANDATORY STOCK'!BK105,'DETAIL SALES'!$AB$10:$AB$7501,"No",'DETAIL SALES'!$C$10:$C$7501,"1")</f>
        <v>0</v>
      </c>
      <c r="BO105" s="149">
        <f>COUNTIFS('DETAIL SALES'!$Q$10:$Q$7501,'FILL RATE MANDATORY STOCK'!BK105,'DETAIL SALES'!$AB$10:$AB$7501,"Full",'DETAIL SALES'!$C$10:$C$7501,"2")</f>
        <v>0</v>
      </c>
      <c r="BP105" s="149">
        <f>COUNTIFS('DETAIL SALES'!$Q$10:$Q$7501,'FILL RATE MANDATORY STOCK'!BK105,'DETAIL SALES'!$AB$10:$AB$7501,"No",'DETAIL SALES'!$C$10:$C$7501,"2")</f>
        <v>0</v>
      </c>
      <c r="BQ105" s="149">
        <f>COUNTIFS('DETAIL SALES'!$Q$10:$Q$7501,'FILL RATE MANDATORY STOCK'!BK105,'DETAIL SALES'!$AB$10:$AB$7501,"Full",'DETAIL SALES'!$C$10:$C$7501,"3")</f>
        <v>0</v>
      </c>
      <c r="BR105" s="149">
        <f>COUNTIFS('DETAIL SALES'!$Q$10:$Q$7501,'FILL RATE MANDATORY STOCK'!BK105,'DETAIL SALES'!$AB$10:$AB$7501,"No",'DETAIL SALES'!$C$10:$C$7501,"3")</f>
        <v>0</v>
      </c>
      <c r="BS105" s="149">
        <f>COUNTIFS('DETAIL SALES'!$Q$10:$Q$7501,'FILL RATE MANDATORY STOCK'!BK105,'DETAIL SALES'!$AB$10:$AB$7501,"Full",'DETAIL SALES'!$C$10:$C$7501,"4")</f>
        <v>0</v>
      </c>
      <c r="BT105" s="149">
        <f>COUNTIFS('DETAIL SALES'!$Q$10:$Q$7501,'FILL RATE MANDATORY STOCK'!BK105,'DETAIL SALES'!$AB$10:$AB$7501,"No",'DETAIL SALES'!$C$10:$C$7501,"4")</f>
        <v>0</v>
      </c>
      <c r="BU105" s="149">
        <f>COUNTIFS('DETAIL SALES'!$Q$10:$Q$7501,'FILL RATE MANDATORY STOCK'!BK105,'DETAIL SALES'!$AB$10:$AB$7501,"Full",'DETAIL SALES'!$C$10:$C$7501,"5")</f>
        <v>0</v>
      </c>
      <c r="BV105" s="149">
        <f>COUNTIFS('DETAIL SALES'!$Q$10:$Q$7501,'FILL RATE MANDATORY STOCK'!BK105,'DETAIL SALES'!$AB$10:$AB$7501,"No",'DETAIL SALES'!$C$10:$C$7501,"5")</f>
        <v>0</v>
      </c>
      <c r="BW105" s="149">
        <f>COUNTIFS('DETAIL SALES'!$Q$10:$Q$7501,'FILL RATE MANDATORY STOCK'!BK105,'DETAIL SALES'!$AB$10:$AB$7501,"Full",'DETAIL SALES'!$C$10:$C$7501,"6")</f>
        <v>0</v>
      </c>
      <c r="BX105" s="149">
        <f>COUNTIFS('DETAIL SALES'!$Q$10:$Q$7501,'FILL RATE MANDATORY STOCK'!BK105,'DETAIL SALES'!$AB$10:$AB$7501,"No",'DETAIL SALES'!$C$10:$C$7501,"6")</f>
        <v>0</v>
      </c>
      <c r="BY105" s="316">
        <f>COUNTIFS('DETAIL SALES'!$Q$10:$Q$7501,'FILL RATE MANDATORY STOCK'!BK105,'DETAIL SALES'!$AB$10:$AB$7501,"Full",'DETAIL SALES'!$C$10:$C$7501,"7")</f>
        <v>0</v>
      </c>
      <c r="BZ105" s="316">
        <f>COUNTIFS('DETAIL SALES'!$Q$10:$Q$7501,'FILL RATE MANDATORY STOCK'!BK105,'DETAIL SALES'!$AB$10:$AB$7501,"No",'DETAIL SALES'!$C$10:$C$7501,"7")</f>
        <v>0</v>
      </c>
      <c r="CA105" s="149">
        <f>COUNTIFS('DETAIL SALES'!$Q$10:$Q$7501,'FILL RATE MANDATORY STOCK'!BK105,'DETAIL SALES'!$AB$10:$AB$7501,"Full",'DETAIL SALES'!$C$10:$C$7501,"8")</f>
        <v>0</v>
      </c>
      <c r="CB105" s="149">
        <f>COUNTIFS('DETAIL SALES'!$Q$10:$Q$7501,'FILL RATE MANDATORY STOCK'!BK105,'DETAIL SALES'!$AB$10:$AB$7501,"No",'DETAIL SALES'!$C$10:$C$7501,"8")</f>
        <v>0</v>
      </c>
      <c r="CC105" s="149">
        <f>COUNTIFS('DETAIL SALES'!$Q$10:$Q$7501,'FILL RATE MANDATORY STOCK'!BK105,'DETAIL SALES'!$AB$10:$AB$7501,"Full",'DETAIL SALES'!$C$10:$C$7501,"9")</f>
        <v>0</v>
      </c>
      <c r="CD105" s="149">
        <f>COUNTIFS('DETAIL SALES'!$Q$10:$Q$7501,'FILL RATE MANDATORY STOCK'!BK105,'DETAIL SALES'!$AB$10:$AB$7501,"No",'DETAIL SALES'!$C$10:$C$7501,"9")</f>
        <v>0</v>
      </c>
      <c r="CE105" s="149">
        <f>COUNTIFS('DETAIL SALES'!$Q$10:$Q$7501,'FILL RATE MANDATORY STOCK'!BK105,'DETAIL SALES'!$AB$10:$AB$7501,"Full",'DETAIL SALES'!$C$10:$C$7501,"10")</f>
        <v>0</v>
      </c>
      <c r="CF105" s="149">
        <f>COUNTIFS('DETAIL SALES'!$Q$10:$Q$7501,'FILL RATE MANDATORY STOCK'!BK105,'DETAIL SALES'!$AB$10:$AB$7501,"No",'DETAIL SALES'!$C$10:$C$7501,"10")</f>
        <v>0</v>
      </c>
      <c r="CG105" s="149">
        <f>COUNTIFS('DETAIL SALES'!$Q$10:$Q$7501,'FILL RATE MANDATORY STOCK'!BK105,'DETAIL SALES'!$AB$10:$AB$7501,"Full",'DETAIL SALES'!$C$10:$C$7501,"11")</f>
        <v>0</v>
      </c>
      <c r="CH105" s="149">
        <f>COUNTIFS('DETAIL SALES'!$Q$10:$Q$7501,'FILL RATE MANDATORY STOCK'!BK105,'DETAIL SALES'!$AB$10:$AB$7501,"No",'DETAIL SALES'!$C$10:$C$7501,"11")</f>
        <v>0</v>
      </c>
      <c r="CI105" s="149">
        <f>COUNTIFS('DETAIL SALES'!$Q$10:$Q$7501,'FILL RATE MANDATORY STOCK'!BK105,'DETAIL SALES'!$AB$10:$AB$7501,"Full",'DETAIL SALES'!$C$10:$C$7501,"12")</f>
        <v>0</v>
      </c>
      <c r="CJ105" s="149">
        <f>COUNTIFS('DETAIL SALES'!$Q$10:$Q$7501,'FILL RATE MANDATORY STOCK'!BK105,'DETAIL SALES'!$AB$10:$AB$7501,"No",'DETAIL SALES'!$C$10:$C$7501,"12")</f>
        <v>0</v>
      </c>
      <c r="CK105" s="149">
        <f>COUNTIFS('DETAIL SALES'!$Q$10:$Q$7501,'FILL RATE MANDATORY STOCK'!BK105,'DETAIL SALES'!$AB$10:$AB$7501,"Full",'DETAIL SALES'!$C$10:$C$7501,"13")</f>
        <v>0</v>
      </c>
      <c r="CL105" s="149">
        <f>COUNTIFS('DETAIL SALES'!$Q$10:$Q$7501,'FILL RATE MANDATORY STOCK'!BK105,'DETAIL SALES'!$AB$10:$AB$7501,"No",'DETAIL SALES'!$C$10:$C$7501,"13")</f>
        <v>0</v>
      </c>
      <c r="CM105" s="316">
        <f>COUNTIFS('DETAIL SALES'!$Q$10:$Q$7501,'FILL RATE MANDATORY STOCK'!BK105,'DETAIL SALES'!$AB$10:$AB$7501,"Full",'DETAIL SALES'!$C$10:$C$7501,"14")</f>
        <v>0</v>
      </c>
      <c r="CN105" s="316">
        <f>COUNTIFS('DETAIL SALES'!$Q$10:$Q$7501,'FILL RATE MANDATORY STOCK'!BK105,'DETAIL SALES'!$AB$10:$AB$7501,"No",'DETAIL SALES'!$C$10:$C$7501,"14")</f>
        <v>0</v>
      </c>
      <c r="CO105" s="149">
        <f>COUNTIFS('DETAIL SALES'!$Q$10:$Q$7501,'FILL RATE MANDATORY STOCK'!BK105,'DETAIL SALES'!$AB$10:$AB$7501,"Full",'DETAIL SALES'!$C$10:$C$7501,"15")</f>
        <v>0</v>
      </c>
      <c r="CP105" s="149">
        <f>COUNTIFS('DETAIL SALES'!$Q$10:$Q$7501,'FILL RATE MANDATORY STOCK'!BK105,'DETAIL SALES'!$AB$10:$AB$7501,"No",'DETAIL SALES'!$C$10:$C$7501,"15")</f>
        <v>0</v>
      </c>
      <c r="CQ105" s="149">
        <f>COUNTIFS('DETAIL SALES'!$Q$10:$Q$7501,'FILL RATE MANDATORY STOCK'!BK105,'DETAIL SALES'!$AB$10:$AB$7501,"Full",'DETAIL SALES'!$C$10:$C$7501,"16")</f>
        <v>0</v>
      </c>
      <c r="CR105" s="149">
        <f>COUNTIFS('DETAIL SALES'!$Q$10:$Q$7501,'FILL RATE MANDATORY STOCK'!BK105,'DETAIL SALES'!$AB$10:$AB$7501,"No",'DETAIL SALES'!$C$10:$C$7501,"16")</f>
        <v>0</v>
      </c>
      <c r="CS105" s="149">
        <f>COUNTIFS('DETAIL SALES'!$Q$10:$Q$7501,'FILL RATE MANDATORY STOCK'!BK105,'DETAIL SALES'!$AB$10:$AB$7501,"Full",'DETAIL SALES'!$C$10:$C$7501,"17")</f>
        <v>0</v>
      </c>
      <c r="CT105" s="149">
        <f>COUNTIFS('DETAIL SALES'!$Q$10:$Q$7501,'FILL RATE MANDATORY STOCK'!BK105,'DETAIL SALES'!$AB$10:$AB$7501,"No",'DETAIL SALES'!$C$10:$C$7501,"17")</f>
        <v>0</v>
      </c>
      <c r="CU105" s="149">
        <f>COUNTIFS('DETAIL SALES'!$Q$10:$Q$7501,'FILL RATE MANDATORY STOCK'!BK105,'DETAIL SALES'!$AB$10:$AB$7501,"Full",'DETAIL SALES'!$C$10:$C$7501,"18")</f>
        <v>0</v>
      </c>
      <c r="CV105" s="149">
        <f>COUNTIFS('DETAIL SALES'!$Q$10:$Q$7501,'FILL RATE MANDATORY STOCK'!BK105,'DETAIL SALES'!$AB$10:$AB$7501,"No",'DETAIL SALES'!$C$10:$C$7501,"18")</f>
        <v>0</v>
      </c>
      <c r="CW105" s="149">
        <f>COUNTIFS('DETAIL SALES'!$Q$10:$Q$7501,'FILL RATE MANDATORY STOCK'!BK105,'DETAIL SALES'!$AB$10:$AB$7501,"Full",'DETAIL SALES'!$C$10:$C$7501,"19")</f>
        <v>0</v>
      </c>
      <c r="CX105" s="149">
        <f>COUNTIFS('DETAIL SALES'!$Q$10:$Q$7501,'FILL RATE MANDATORY STOCK'!BK105,'DETAIL SALES'!$AB$10:$AB$7501,"No",'DETAIL SALES'!$C$10:$C$7501,"19")</f>
        <v>0</v>
      </c>
      <c r="CY105" s="149">
        <f>COUNTIFS('DETAIL SALES'!$Q$10:$Q$7501,'FILL RATE MANDATORY STOCK'!BK105,'DETAIL SALES'!$AB$10:$AB$7501,"Full",'DETAIL SALES'!$C$10:$C$7501,"20")</f>
        <v>0</v>
      </c>
      <c r="CZ105" s="149">
        <f>COUNTIFS('DETAIL SALES'!$Q$10:$Q$7501,'FILL RATE MANDATORY STOCK'!BK105,'DETAIL SALES'!$AB$10:$AB$7501,"No",'DETAIL SALES'!$C$10:$C$7501,"20")</f>
        <v>0</v>
      </c>
      <c r="DA105" s="316">
        <f>COUNTIFS('DETAIL SALES'!$Q$10:$Q$7501,'FILL RATE MANDATORY STOCK'!BK105,'DETAIL SALES'!$AB$10:$AB$7501,"Full",'DETAIL SALES'!$C$10:$C$7501,"21")</f>
        <v>0</v>
      </c>
      <c r="DB105" s="316">
        <f>COUNTIFS('DETAIL SALES'!$Q$10:$Q$7501,'FILL RATE MANDATORY STOCK'!BK105,'DETAIL SALES'!$AB$10:$AB$7501,"No",'DETAIL SALES'!$C$10:$C$7501,"21")</f>
        <v>0</v>
      </c>
      <c r="DC105" s="149">
        <f>COUNTIFS('DETAIL SALES'!$Q$10:$Q$7501,'FILL RATE MANDATORY STOCK'!BK105,'DETAIL SALES'!$AB$10:$AB$7501,"Full",'DETAIL SALES'!$C$10:$C$7501,"22")</f>
        <v>0</v>
      </c>
      <c r="DD105" s="149">
        <f>COUNTIFS('DETAIL SALES'!$Q$10:$Q$7501,'FILL RATE MANDATORY STOCK'!BK105,'DETAIL SALES'!$AB$10:$AB$7501,"No",'DETAIL SALES'!$C$10:$C$7501,"22")</f>
        <v>0</v>
      </c>
      <c r="DE105" s="149">
        <f>COUNTIFS('DETAIL SALES'!$Q$10:$Q$7501,'FILL RATE MANDATORY STOCK'!BK105,'DETAIL SALES'!$AB$10:$AB$7501,"Full",'DETAIL SALES'!$C$10:$C$7501,"23")</f>
        <v>0</v>
      </c>
      <c r="DF105" s="149">
        <f>COUNTIFS('DETAIL SALES'!$Q$10:$Q$7501,'FILL RATE MANDATORY STOCK'!BK105,'DETAIL SALES'!$AB$10:$AB$7501,"No",'DETAIL SALES'!$C$10:$C$7501,"23")</f>
        <v>0</v>
      </c>
      <c r="DG105" s="149">
        <f>COUNTIFS('DETAIL SALES'!$Q$10:$Q$7501,'FILL RATE MANDATORY STOCK'!BK105,'DETAIL SALES'!$AB$10:$AB$7501,"Full",'DETAIL SALES'!$C$10:$C$7501,"24")</f>
        <v>0</v>
      </c>
      <c r="DH105" s="149">
        <f>COUNTIFS('DETAIL SALES'!$Q$10:$Q$7501,'FILL RATE MANDATORY STOCK'!BK105,'DETAIL SALES'!$AB$10:$AB$7501,"No",'DETAIL SALES'!$C$10:$C$7501,"24")</f>
        <v>0</v>
      </c>
      <c r="DI105" s="149">
        <f>COUNTIFS('DETAIL SALES'!$Q$10:$Q$7501,'FILL RATE MANDATORY STOCK'!BK105,'DETAIL SALES'!$AB$10:$AB$7501,"Full",'DETAIL SALES'!$C$10:$C$7501,"25")</f>
        <v>0</v>
      </c>
      <c r="DJ105" s="149">
        <f>COUNTIFS('DETAIL SALES'!$Q$10:$Q$7501,'FILL RATE MANDATORY STOCK'!BK105,'DETAIL SALES'!$AB$10:$AB$7501,"No",'DETAIL SALES'!$C$10:$C$7501,"25")</f>
        <v>0</v>
      </c>
      <c r="DK105" s="149">
        <f>COUNTIFS('DETAIL SALES'!$Q$10:$Q$7501,'FILL RATE MANDATORY STOCK'!BK105,'DETAIL SALES'!$AB$10:$AB$7501,"Full",'DETAIL SALES'!$C$10:$C$7501,"26")</f>
        <v>0</v>
      </c>
      <c r="DL105" s="149">
        <f>COUNTIFS('DETAIL SALES'!$Q$10:$Q$7501,'FILL RATE MANDATORY STOCK'!BK105,'DETAIL SALES'!$AB$10:$AB$7501,"No",'DETAIL SALES'!$C$10:$C$7501,"26")</f>
        <v>0</v>
      </c>
      <c r="DM105" s="149">
        <f>COUNTIFS('DETAIL SALES'!$Q$10:$Q$7501,'FILL RATE MANDATORY STOCK'!BK105,'DETAIL SALES'!$AB$10:$AB$7501,"Full",'DETAIL SALES'!$C$10:$C$7501,"27")</f>
        <v>0</v>
      </c>
      <c r="DN105" s="149">
        <f>COUNTIFS('DETAIL SALES'!$Q$10:$Q$7501,'FILL RATE MANDATORY STOCK'!BK105,'DETAIL SALES'!$AB$10:$AB$7501,"No",'DETAIL SALES'!$C$10:$C$7501,"27")</f>
        <v>0</v>
      </c>
      <c r="DO105" s="316">
        <f>COUNTIFS('DETAIL SALES'!$Q$10:$Q$7501,'FILL RATE MANDATORY STOCK'!BK105,'DETAIL SALES'!$AB$10:$AB$7501,"Full",'DETAIL SALES'!$C$10:$C$7501,"28")</f>
        <v>0</v>
      </c>
      <c r="DP105" s="316">
        <f>COUNTIFS('DETAIL SALES'!$Q$10:$Q$7501,'FILL RATE MANDATORY STOCK'!BK105,'DETAIL SALES'!$AB$10:$AB$7501,"No",'DETAIL SALES'!$C$10:$C$7501,"28")</f>
        <v>0</v>
      </c>
      <c r="DQ105" s="149">
        <f>COUNTIFS('DETAIL SALES'!$Q$10:$Q$7501,'FILL RATE MANDATORY STOCK'!BK105,'DETAIL SALES'!$AB$10:$AB$7501,"Full",'DETAIL SALES'!$C$10:$C$7501,"29")</f>
        <v>0</v>
      </c>
      <c r="DR105" s="149">
        <f>COUNTIFS('DETAIL SALES'!$Q$10:$Q$7501,'FILL RATE MANDATORY STOCK'!BK105,'DETAIL SALES'!$AB$10:$AB$7501,"No",'DETAIL SALES'!$C$10:$C$7501,"29")</f>
        <v>0</v>
      </c>
      <c r="DS105" s="149">
        <f>COUNTIFS('DETAIL SALES'!$Q$10:$Q$7501,'FILL RATE MANDATORY STOCK'!BK105,'DETAIL SALES'!$AB$10:$AB$7501,"Full",'DETAIL SALES'!$C$10:$C$7501,"30")</f>
        <v>0</v>
      </c>
      <c r="DT105" s="149">
        <f>COUNTIFS('DETAIL SALES'!$Q$10:$Q$7501,'FILL RATE MANDATORY STOCK'!BK105,'DETAIL SALES'!$AB$10:$AB$7501,"No",'DETAIL SALES'!$C$10:$C$7501,"30")</f>
        <v>0</v>
      </c>
      <c r="DU105" s="149">
        <f>COUNTIFS('DETAIL SALES'!$Q$10:$Q$7501,'FILL RATE MANDATORY STOCK'!\,'DETAIL SALES'!$AB$10:$AB$7501,"Full",'DETAIL SALES'!$C$10:$C$7501,"31")</f>
        <v>0</v>
      </c>
      <c r="DV105" s="153">
        <f>COUNTIFS('DETAIL SALES'!$Q$10:$Q$7501,'FILL RATE MANDATORY STOCK'!BK105,'DETAIL SALES'!$AB$10:$AB$7501,"No",'DETAIL SALES'!$C$10:$C$7501,"31")</f>
        <v>0</v>
      </c>
      <c r="DW105" s="271">
        <f t="shared" si="48"/>
        <v>0</v>
      </c>
      <c r="DX105" s="150">
        <f t="shared" si="48"/>
        <v>0</v>
      </c>
      <c r="DY105" s="150">
        <f t="shared" si="49"/>
        <v>0</v>
      </c>
      <c r="DZ105" s="272" t="e">
        <f t="shared" si="50"/>
        <v>#DIV/0!</v>
      </c>
    </row>
    <row r="106" spans="1:130" s="141" customFormat="1">
      <c r="A106" s="134">
        <v>97</v>
      </c>
      <c r="B106" s="286"/>
      <c r="C106" s="146">
        <f t="shared" si="36"/>
        <v>0</v>
      </c>
      <c r="D106" s="146">
        <f t="shared" si="37"/>
        <v>1</v>
      </c>
      <c r="E106" s="146">
        <f t="shared" si="38"/>
        <v>1900</v>
      </c>
      <c r="F106" s="287"/>
      <c r="G106" s="287"/>
      <c r="H106" s="287"/>
      <c r="I106" s="288"/>
      <c r="J106" s="287"/>
      <c r="K106" s="288"/>
      <c r="L106" s="134"/>
      <c r="M106" s="133"/>
      <c r="N106" s="288"/>
      <c r="O106" s="134"/>
      <c r="P106" s="166"/>
      <c r="Q106" s="289"/>
      <c r="R106" s="165"/>
      <c r="S106" s="290"/>
      <c r="T106" s="290"/>
      <c r="U106" s="290"/>
      <c r="V106" s="290"/>
      <c r="W106" s="166"/>
      <c r="X106" s="87"/>
      <c r="Y106" s="418">
        <f t="shared" si="39"/>
        <v>0</v>
      </c>
      <c r="Z106" s="291">
        <f t="shared" si="40"/>
        <v>0</v>
      </c>
      <c r="AA106" s="163"/>
      <c r="AB106" s="177" t="str">
        <f t="shared" si="41"/>
        <v/>
      </c>
      <c r="AC106" s="283" t="str">
        <f t="shared" si="42"/>
        <v/>
      </c>
      <c r="AD106" s="283" t="str">
        <f t="shared" si="43"/>
        <v/>
      </c>
      <c r="AE106" s="163"/>
      <c r="AF106" s="162"/>
      <c r="AP106" s="581"/>
      <c r="BD106" s="784"/>
      <c r="BE106" s="100">
        <f t="shared" si="35"/>
        <v>89</v>
      </c>
      <c r="BF106" s="100" t="s">
        <v>384</v>
      </c>
      <c r="BG106" s="100" t="s">
        <v>383</v>
      </c>
      <c r="BH106" s="149" t="s">
        <v>125</v>
      </c>
      <c r="BI106" s="169" t="e">
        <f>VLOOKUP(BH106,#REF!,8,FALSE)</f>
        <v>#REF!</v>
      </c>
      <c r="BJ106" s="224">
        <v>120000</v>
      </c>
      <c r="BK106" s="153">
        <v>2</v>
      </c>
      <c r="BL106" s="153">
        <v>0</v>
      </c>
      <c r="BM106" s="594">
        <f>COUNTIFS('DETAIL SALES'!$Q$10:$Q$7501,'FILL RATE MANDATORY STOCK'!BK106,'DETAIL SALES'!$AB$10:$AB$7501,"Full",'DETAIL SALES'!$C$10:$C$7501,"1")</f>
        <v>0</v>
      </c>
      <c r="BN106" s="149">
        <f>COUNTIFS('DETAIL SALES'!$Q$10:$Q$7501,'FILL RATE MANDATORY STOCK'!BK106,'DETAIL SALES'!$AB$10:$AB$7501,"No",'DETAIL SALES'!$C$10:$C$7501,"1")</f>
        <v>0</v>
      </c>
      <c r="BO106" s="149">
        <f>COUNTIFS('DETAIL SALES'!$Q$10:$Q$7501,'FILL RATE MANDATORY STOCK'!BK106,'DETAIL SALES'!$AB$10:$AB$7501,"Full",'DETAIL SALES'!$C$10:$C$7501,"2")</f>
        <v>0</v>
      </c>
      <c r="BP106" s="149">
        <f>COUNTIFS('DETAIL SALES'!$Q$10:$Q$7501,'FILL RATE MANDATORY STOCK'!BK106,'DETAIL SALES'!$AB$10:$AB$7501,"No",'DETAIL SALES'!$C$10:$C$7501,"2")</f>
        <v>0</v>
      </c>
      <c r="BQ106" s="149">
        <f>COUNTIFS('DETAIL SALES'!$Q$10:$Q$7501,'FILL RATE MANDATORY STOCK'!BK106,'DETAIL SALES'!$AB$10:$AB$7501,"Full",'DETAIL SALES'!$C$10:$C$7501,"3")</f>
        <v>0</v>
      </c>
      <c r="BR106" s="149">
        <f>COUNTIFS('DETAIL SALES'!$Q$10:$Q$7501,'FILL RATE MANDATORY STOCK'!BK106,'DETAIL SALES'!$AB$10:$AB$7501,"No",'DETAIL SALES'!$C$10:$C$7501,"3")</f>
        <v>0</v>
      </c>
      <c r="BS106" s="149">
        <f>COUNTIFS('DETAIL SALES'!$Q$10:$Q$7501,'FILL RATE MANDATORY STOCK'!BK106,'DETAIL SALES'!$AB$10:$AB$7501,"Full",'DETAIL SALES'!$C$10:$C$7501,"4")</f>
        <v>0</v>
      </c>
      <c r="BT106" s="149">
        <f>COUNTIFS('DETAIL SALES'!$Q$10:$Q$7501,'FILL RATE MANDATORY STOCK'!BK106,'DETAIL SALES'!$AB$10:$AB$7501,"No",'DETAIL SALES'!$C$10:$C$7501,"4")</f>
        <v>0</v>
      </c>
      <c r="BU106" s="149">
        <f>COUNTIFS('DETAIL SALES'!$Q$10:$Q$7501,'FILL RATE MANDATORY STOCK'!BK106,'DETAIL SALES'!$AB$10:$AB$7501,"Full",'DETAIL SALES'!$C$10:$C$7501,"5")</f>
        <v>0</v>
      </c>
      <c r="BV106" s="149">
        <f>COUNTIFS('DETAIL SALES'!$Q$10:$Q$7501,'FILL RATE MANDATORY STOCK'!BK106,'DETAIL SALES'!$AB$10:$AB$7501,"No",'DETAIL SALES'!$C$10:$C$7501,"5")</f>
        <v>0</v>
      </c>
      <c r="BW106" s="149">
        <f>COUNTIFS('DETAIL SALES'!$Q$10:$Q$7501,'FILL RATE MANDATORY STOCK'!BK106,'DETAIL SALES'!$AB$10:$AB$7501,"Full",'DETAIL SALES'!$C$10:$C$7501,"6")</f>
        <v>0</v>
      </c>
      <c r="BX106" s="149">
        <f>COUNTIFS('DETAIL SALES'!$Q$10:$Q$7501,'FILL RATE MANDATORY STOCK'!BK106,'DETAIL SALES'!$AB$10:$AB$7501,"No",'DETAIL SALES'!$C$10:$C$7501,"6")</f>
        <v>0</v>
      </c>
      <c r="BY106" s="316">
        <f>COUNTIFS('DETAIL SALES'!$Q$10:$Q$7501,'FILL RATE MANDATORY STOCK'!BK106,'DETAIL SALES'!$AB$10:$AB$7501,"Full",'DETAIL SALES'!$C$10:$C$7501,"7")</f>
        <v>0</v>
      </c>
      <c r="BZ106" s="316">
        <f>COUNTIFS('DETAIL SALES'!$Q$10:$Q$7501,'FILL RATE MANDATORY STOCK'!BK106,'DETAIL SALES'!$AB$10:$AB$7501,"No",'DETAIL SALES'!$C$10:$C$7501,"7")</f>
        <v>0</v>
      </c>
      <c r="CA106" s="149">
        <f>COUNTIFS('DETAIL SALES'!$Q$10:$Q$7501,'FILL RATE MANDATORY STOCK'!BK106,'DETAIL SALES'!$AB$10:$AB$7501,"Full",'DETAIL SALES'!$C$10:$C$7501,"8")</f>
        <v>0</v>
      </c>
      <c r="CB106" s="149">
        <f>COUNTIFS('DETAIL SALES'!$Q$10:$Q$7501,'FILL RATE MANDATORY STOCK'!BK106,'DETAIL SALES'!$AB$10:$AB$7501,"No",'DETAIL SALES'!$C$10:$C$7501,"8")</f>
        <v>0</v>
      </c>
      <c r="CC106" s="149">
        <f>COUNTIFS('DETAIL SALES'!$Q$10:$Q$7501,'FILL RATE MANDATORY STOCK'!BK106,'DETAIL SALES'!$AB$10:$AB$7501,"Full",'DETAIL SALES'!$C$10:$C$7501,"9")</f>
        <v>0</v>
      </c>
      <c r="CD106" s="149">
        <f>COUNTIFS('DETAIL SALES'!$Q$10:$Q$7501,'FILL RATE MANDATORY STOCK'!BK106,'DETAIL SALES'!$AB$10:$AB$7501,"No",'DETAIL SALES'!$C$10:$C$7501,"9")</f>
        <v>0</v>
      </c>
      <c r="CE106" s="149">
        <f>COUNTIFS('DETAIL SALES'!$Q$10:$Q$7501,'FILL RATE MANDATORY STOCK'!BK106,'DETAIL SALES'!$AB$10:$AB$7501,"Full",'DETAIL SALES'!$C$10:$C$7501,"10")</f>
        <v>0</v>
      </c>
      <c r="CF106" s="149">
        <f>COUNTIFS('DETAIL SALES'!$Q$10:$Q$7501,'FILL RATE MANDATORY STOCK'!BK106,'DETAIL SALES'!$AB$10:$AB$7501,"No",'DETAIL SALES'!$C$10:$C$7501,"10")</f>
        <v>0</v>
      </c>
      <c r="CG106" s="149">
        <f>COUNTIFS('DETAIL SALES'!$Q$10:$Q$7501,'FILL RATE MANDATORY STOCK'!BK106,'DETAIL SALES'!$AB$10:$AB$7501,"Full",'DETAIL SALES'!$C$10:$C$7501,"11")</f>
        <v>0</v>
      </c>
      <c r="CH106" s="149">
        <f>COUNTIFS('DETAIL SALES'!$Q$10:$Q$7501,'FILL RATE MANDATORY STOCK'!BK106,'DETAIL SALES'!$AB$10:$AB$7501,"No",'DETAIL SALES'!$C$10:$C$7501,"11")</f>
        <v>0</v>
      </c>
      <c r="CI106" s="149">
        <f>COUNTIFS('DETAIL SALES'!$Q$10:$Q$7501,'FILL RATE MANDATORY STOCK'!BK106,'DETAIL SALES'!$AB$10:$AB$7501,"Full",'DETAIL SALES'!$C$10:$C$7501,"12")</f>
        <v>0</v>
      </c>
      <c r="CJ106" s="149">
        <f>COUNTIFS('DETAIL SALES'!$Q$10:$Q$7501,'FILL RATE MANDATORY STOCK'!BK106,'DETAIL SALES'!$AB$10:$AB$7501,"No",'DETAIL SALES'!$C$10:$C$7501,"12")</f>
        <v>0</v>
      </c>
      <c r="CK106" s="149">
        <f>COUNTIFS('DETAIL SALES'!$Q$10:$Q$7501,'FILL RATE MANDATORY STOCK'!BK106,'DETAIL SALES'!$AB$10:$AB$7501,"Full",'DETAIL SALES'!$C$10:$C$7501,"13")</f>
        <v>0</v>
      </c>
      <c r="CL106" s="149">
        <f>COUNTIFS('DETAIL SALES'!$Q$10:$Q$7501,'FILL RATE MANDATORY STOCK'!BK106,'DETAIL SALES'!$AB$10:$AB$7501,"No",'DETAIL SALES'!$C$10:$C$7501,"13")</f>
        <v>0</v>
      </c>
      <c r="CM106" s="316">
        <f>COUNTIFS('DETAIL SALES'!$Q$10:$Q$7501,'FILL RATE MANDATORY STOCK'!BK106,'DETAIL SALES'!$AB$10:$AB$7501,"Full",'DETAIL SALES'!$C$10:$C$7501,"14")</f>
        <v>0</v>
      </c>
      <c r="CN106" s="316">
        <f>COUNTIFS('DETAIL SALES'!$Q$10:$Q$7501,'FILL RATE MANDATORY STOCK'!BK106,'DETAIL SALES'!$AB$10:$AB$7501,"No",'DETAIL SALES'!$C$10:$C$7501,"14")</f>
        <v>0</v>
      </c>
      <c r="CO106" s="149">
        <f>COUNTIFS('DETAIL SALES'!$Q$10:$Q$7501,'FILL RATE MANDATORY STOCK'!BK106,'DETAIL SALES'!$AB$10:$AB$7501,"Full",'DETAIL SALES'!$C$10:$C$7501,"15")</f>
        <v>0</v>
      </c>
      <c r="CP106" s="149">
        <f>COUNTIFS('DETAIL SALES'!$Q$10:$Q$7501,'FILL RATE MANDATORY STOCK'!BK106,'DETAIL SALES'!$AB$10:$AB$7501,"No",'DETAIL SALES'!$C$10:$C$7501,"15")</f>
        <v>0</v>
      </c>
      <c r="CQ106" s="149">
        <f>COUNTIFS('DETAIL SALES'!$Q$10:$Q$7501,'FILL RATE MANDATORY STOCK'!BK106,'DETAIL SALES'!$AB$10:$AB$7501,"Full",'DETAIL SALES'!$C$10:$C$7501,"16")</f>
        <v>0</v>
      </c>
      <c r="CR106" s="149">
        <f>COUNTIFS('DETAIL SALES'!$Q$10:$Q$7501,'FILL RATE MANDATORY STOCK'!BK106,'DETAIL SALES'!$AB$10:$AB$7501,"No",'DETAIL SALES'!$C$10:$C$7501,"16")</f>
        <v>0</v>
      </c>
      <c r="CS106" s="149">
        <f>COUNTIFS('DETAIL SALES'!$Q$10:$Q$7501,'FILL RATE MANDATORY STOCK'!BK106,'DETAIL SALES'!$AB$10:$AB$7501,"Full",'DETAIL SALES'!$C$10:$C$7501,"17")</f>
        <v>0</v>
      </c>
      <c r="CT106" s="149">
        <f>COUNTIFS('DETAIL SALES'!$Q$10:$Q$7501,'FILL RATE MANDATORY STOCK'!BK106,'DETAIL SALES'!$AB$10:$AB$7501,"No",'DETAIL SALES'!$C$10:$C$7501,"17")</f>
        <v>0</v>
      </c>
      <c r="CU106" s="149">
        <f>COUNTIFS('DETAIL SALES'!$Q$10:$Q$7501,'FILL RATE MANDATORY STOCK'!BK106,'DETAIL SALES'!$AB$10:$AB$7501,"Full",'DETAIL SALES'!$C$10:$C$7501,"18")</f>
        <v>0</v>
      </c>
      <c r="CV106" s="149">
        <f>COUNTIFS('DETAIL SALES'!$Q$10:$Q$7501,'FILL RATE MANDATORY STOCK'!BK106,'DETAIL SALES'!$AB$10:$AB$7501,"No",'DETAIL SALES'!$C$10:$C$7501,"18")</f>
        <v>0</v>
      </c>
      <c r="CW106" s="149">
        <f>COUNTIFS('DETAIL SALES'!$Q$10:$Q$7501,'FILL RATE MANDATORY STOCK'!BK106,'DETAIL SALES'!$AB$10:$AB$7501,"Full",'DETAIL SALES'!$C$10:$C$7501,"19")</f>
        <v>0</v>
      </c>
      <c r="CX106" s="149">
        <f>COUNTIFS('DETAIL SALES'!$Q$10:$Q$7501,'FILL RATE MANDATORY STOCK'!BK106,'DETAIL SALES'!$AB$10:$AB$7501,"No",'DETAIL SALES'!$C$10:$C$7501,"19")</f>
        <v>0</v>
      </c>
      <c r="CY106" s="149">
        <f>COUNTIFS('DETAIL SALES'!$Q$10:$Q$7501,'FILL RATE MANDATORY STOCK'!BK106,'DETAIL SALES'!$AB$10:$AB$7501,"Full",'DETAIL SALES'!$C$10:$C$7501,"20")</f>
        <v>0</v>
      </c>
      <c r="CZ106" s="149">
        <f>COUNTIFS('DETAIL SALES'!$Q$10:$Q$7501,'FILL RATE MANDATORY STOCK'!BK106,'DETAIL SALES'!$AB$10:$AB$7501,"No",'DETAIL SALES'!$C$10:$C$7501,"20")</f>
        <v>0</v>
      </c>
      <c r="DA106" s="316">
        <f>COUNTIFS('DETAIL SALES'!$Q$10:$Q$7501,'FILL RATE MANDATORY STOCK'!BK106,'DETAIL SALES'!$AB$10:$AB$7501,"Full",'DETAIL SALES'!$C$10:$C$7501,"21")</f>
        <v>0</v>
      </c>
      <c r="DB106" s="316">
        <f>COUNTIFS('DETAIL SALES'!$Q$10:$Q$7501,'FILL RATE MANDATORY STOCK'!BK106,'DETAIL SALES'!$AB$10:$AB$7501,"No",'DETAIL SALES'!$C$10:$C$7501,"21")</f>
        <v>0</v>
      </c>
      <c r="DC106" s="149">
        <f>COUNTIFS('DETAIL SALES'!$Q$10:$Q$7501,'FILL RATE MANDATORY STOCK'!BK106,'DETAIL SALES'!$AB$10:$AB$7501,"Full",'DETAIL SALES'!$C$10:$C$7501,"22")</f>
        <v>0</v>
      </c>
      <c r="DD106" s="149">
        <f>COUNTIFS('DETAIL SALES'!$Q$10:$Q$7501,'FILL RATE MANDATORY STOCK'!BK106,'DETAIL SALES'!$AB$10:$AB$7501,"No",'DETAIL SALES'!$C$10:$C$7501,"22")</f>
        <v>0</v>
      </c>
      <c r="DE106" s="149">
        <f>COUNTIFS('DETAIL SALES'!$Q$10:$Q$7501,'FILL RATE MANDATORY STOCK'!BK106,'DETAIL SALES'!$AB$10:$AB$7501,"Full",'DETAIL SALES'!$C$10:$C$7501,"23")</f>
        <v>0</v>
      </c>
      <c r="DF106" s="149">
        <f>COUNTIFS('DETAIL SALES'!$Q$10:$Q$7501,'FILL RATE MANDATORY STOCK'!BK106,'DETAIL SALES'!$AB$10:$AB$7501,"No",'DETAIL SALES'!$C$10:$C$7501,"23")</f>
        <v>0</v>
      </c>
      <c r="DG106" s="149">
        <f>COUNTIFS('DETAIL SALES'!$Q$10:$Q$7501,'FILL RATE MANDATORY STOCK'!BK106,'DETAIL SALES'!$AB$10:$AB$7501,"Full",'DETAIL SALES'!$C$10:$C$7501,"24")</f>
        <v>0</v>
      </c>
      <c r="DH106" s="149">
        <f>COUNTIFS('DETAIL SALES'!$Q$10:$Q$7501,'FILL RATE MANDATORY STOCK'!BK106,'DETAIL SALES'!$AB$10:$AB$7501,"No",'DETAIL SALES'!$C$10:$C$7501,"24")</f>
        <v>0</v>
      </c>
      <c r="DI106" s="149">
        <f>COUNTIFS('DETAIL SALES'!$Q$10:$Q$7501,'FILL RATE MANDATORY STOCK'!BK106,'DETAIL SALES'!$AB$10:$AB$7501,"Full",'DETAIL SALES'!$C$10:$C$7501,"25")</f>
        <v>0</v>
      </c>
      <c r="DJ106" s="149">
        <f>COUNTIFS('DETAIL SALES'!$Q$10:$Q$7501,'FILL RATE MANDATORY STOCK'!BK106,'DETAIL SALES'!$AB$10:$AB$7501,"No",'DETAIL SALES'!$C$10:$C$7501,"25")</f>
        <v>0</v>
      </c>
      <c r="DK106" s="149">
        <f>COUNTIFS('DETAIL SALES'!$Q$10:$Q$7501,'FILL RATE MANDATORY STOCK'!BK106,'DETAIL SALES'!$AB$10:$AB$7501,"Full",'DETAIL SALES'!$C$10:$C$7501,"26")</f>
        <v>0</v>
      </c>
      <c r="DL106" s="149">
        <f>COUNTIFS('DETAIL SALES'!$Q$10:$Q$7501,'FILL RATE MANDATORY STOCK'!BK106,'DETAIL SALES'!$AB$10:$AB$7501,"No",'DETAIL SALES'!$C$10:$C$7501,"26")</f>
        <v>0</v>
      </c>
      <c r="DM106" s="149">
        <f>COUNTIFS('DETAIL SALES'!$Q$10:$Q$7501,'FILL RATE MANDATORY STOCK'!BK106,'DETAIL SALES'!$AB$10:$AB$7501,"Full",'DETAIL SALES'!$C$10:$C$7501,"27")</f>
        <v>0</v>
      </c>
      <c r="DN106" s="149">
        <f>COUNTIFS('DETAIL SALES'!$Q$10:$Q$7501,'FILL RATE MANDATORY STOCK'!BK106,'DETAIL SALES'!$AB$10:$AB$7501,"No",'DETAIL SALES'!$C$10:$C$7501,"27")</f>
        <v>0</v>
      </c>
      <c r="DO106" s="316">
        <f>COUNTIFS('DETAIL SALES'!$Q$10:$Q$7501,'FILL RATE MANDATORY STOCK'!BK106,'DETAIL SALES'!$AB$10:$AB$7501,"Full",'DETAIL SALES'!$C$10:$C$7501,"28")</f>
        <v>0</v>
      </c>
      <c r="DP106" s="316">
        <f>COUNTIFS('DETAIL SALES'!$Q$10:$Q$7501,'FILL RATE MANDATORY STOCK'!BK106,'DETAIL SALES'!$AB$10:$AB$7501,"No",'DETAIL SALES'!$C$10:$C$7501,"28")</f>
        <v>0</v>
      </c>
      <c r="DQ106" s="149">
        <f>COUNTIFS('DETAIL SALES'!$Q$10:$Q$7501,'FILL RATE MANDATORY STOCK'!BK106,'DETAIL SALES'!$AB$10:$AB$7501,"Full",'DETAIL SALES'!$C$10:$C$7501,"29")</f>
        <v>0</v>
      </c>
      <c r="DR106" s="149">
        <f>COUNTIFS('DETAIL SALES'!$Q$10:$Q$7501,'FILL RATE MANDATORY STOCK'!BK106,'DETAIL SALES'!$AB$10:$AB$7501,"No",'DETAIL SALES'!$C$10:$C$7501,"29")</f>
        <v>0</v>
      </c>
      <c r="DS106" s="149">
        <f>COUNTIFS('DETAIL SALES'!$Q$10:$Q$7501,'FILL RATE MANDATORY STOCK'!BK106,'DETAIL SALES'!$AB$10:$AB$7501,"Full",'DETAIL SALES'!$C$10:$C$7501,"30")</f>
        <v>0</v>
      </c>
      <c r="DT106" s="149">
        <f>COUNTIFS('DETAIL SALES'!$Q$10:$Q$7501,'FILL RATE MANDATORY STOCK'!BK106,'DETAIL SALES'!$AB$10:$AB$7501,"No",'DETAIL SALES'!$C$10:$C$7501,"30")</f>
        <v>0</v>
      </c>
      <c r="DU106" s="149">
        <f>COUNTIFS('DETAIL SALES'!$Q$10:$Q$7501,'FILL RATE MANDATORY STOCK'!\,'DETAIL SALES'!$AB$10:$AB$7501,"Full",'DETAIL SALES'!$C$10:$C$7501,"31")</f>
        <v>0</v>
      </c>
      <c r="DV106" s="153">
        <f>COUNTIFS('DETAIL SALES'!$Q$10:$Q$7501,'FILL RATE MANDATORY STOCK'!BK106,'DETAIL SALES'!$AB$10:$AB$7501,"No",'DETAIL SALES'!$C$10:$C$7501,"31")</f>
        <v>0</v>
      </c>
      <c r="DW106" s="271">
        <f t="shared" si="48"/>
        <v>0</v>
      </c>
      <c r="DX106" s="150">
        <f t="shared" si="48"/>
        <v>0</v>
      </c>
      <c r="DY106" s="150">
        <f t="shared" si="49"/>
        <v>0</v>
      </c>
      <c r="DZ106" s="272" t="e">
        <f t="shared" si="50"/>
        <v>#DIV/0!</v>
      </c>
    </row>
    <row r="107" spans="1:130" s="141" customFormat="1">
      <c r="A107" s="134">
        <v>98</v>
      </c>
      <c r="B107" s="286"/>
      <c r="C107" s="146">
        <f t="shared" si="36"/>
        <v>0</v>
      </c>
      <c r="D107" s="146">
        <f t="shared" si="37"/>
        <v>1</v>
      </c>
      <c r="E107" s="146">
        <f t="shared" si="38"/>
        <v>1900</v>
      </c>
      <c r="F107" s="287"/>
      <c r="G107" s="287"/>
      <c r="H107" s="287"/>
      <c r="I107" s="288"/>
      <c r="J107" s="287"/>
      <c r="K107" s="288"/>
      <c r="L107" s="134"/>
      <c r="M107" s="133"/>
      <c r="N107" s="288"/>
      <c r="O107" s="134"/>
      <c r="P107" s="166"/>
      <c r="Q107" s="289"/>
      <c r="R107" s="165"/>
      <c r="S107" s="290"/>
      <c r="T107" s="290"/>
      <c r="U107" s="290"/>
      <c r="V107" s="290"/>
      <c r="W107" s="166"/>
      <c r="X107" s="87"/>
      <c r="Y107" s="418">
        <f t="shared" si="39"/>
        <v>0</v>
      </c>
      <c r="Z107" s="291">
        <f t="shared" si="40"/>
        <v>0</v>
      </c>
      <c r="AA107" s="163"/>
      <c r="AB107" s="177" t="str">
        <f t="shared" si="41"/>
        <v/>
      </c>
      <c r="AC107" s="283" t="str">
        <f t="shared" si="42"/>
        <v/>
      </c>
      <c r="AD107" s="283" t="str">
        <f t="shared" si="43"/>
        <v/>
      </c>
      <c r="AE107" s="163"/>
      <c r="AF107" s="162"/>
      <c r="AP107" s="581"/>
      <c r="BD107" s="784"/>
      <c r="BE107" s="100">
        <f t="shared" si="35"/>
        <v>90</v>
      </c>
      <c r="BF107" s="100" t="s">
        <v>385</v>
      </c>
      <c r="BG107" s="100" t="s">
        <v>315</v>
      </c>
      <c r="BH107" s="149" t="s">
        <v>115</v>
      </c>
      <c r="BI107" s="169" t="e">
        <f>VLOOKUP(BH107,#REF!,8,FALSE)</f>
        <v>#REF!</v>
      </c>
      <c r="BJ107" s="224">
        <v>120000</v>
      </c>
      <c r="BK107" s="153">
        <v>2</v>
      </c>
      <c r="BL107" s="153">
        <v>0</v>
      </c>
      <c r="BM107" s="594">
        <f>COUNTIFS('DETAIL SALES'!$Q$10:$Q$7501,'FILL RATE MANDATORY STOCK'!BK107,'DETAIL SALES'!$AB$10:$AB$7501,"Full",'DETAIL SALES'!$C$10:$C$7501,"1")</f>
        <v>0</v>
      </c>
      <c r="BN107" s="149">
        <f>COUNTIFS('DETAIL SALES'!$Q$10:$Q$7501,'FILL RATE MANDATORY STOCK'!BK107,'DETAIL SALES'!$AB$10:$AB$7501,"No",'DETAIL SALES'!$C$10:$C$7501,"1")</f>
        <v>0</v>
      </c>
      <c r="BO107" s="149">
        <f>COUNTIFS('DETAIL SALES'!$Q$10:$Q$7501,'FILL RATE MANDATORY STOCK'!BK107,'DETAIL SALES'!$AB$10:$AB$7501,"Full",'DETAIL SALES'!$C$10:$C$7501,"2")</f>
        <v>0</v>
      </c>
      <c r="BP107" s="149">
        <f>COUNTIFS('DETAIL SALES'!$Q$10:$Q$7501,'FILL RATE MANDATORY STOCK'!BK107,'DETAIL SALES'!$AB$10:$AB$7501,"No",'DETAIL SALES'!$C$10:$C$7501,"2")</f>
        <v>0</v>
      </c>
      <c r="BQ107" s="149">
        <f>COUNTIFS('DETAIL SALES'!$Q$10:$Q$7501,'FILL RATE MANDATORY STOCK'!BK107,'DETAIL SALES'!$AB$10:$AB$7501,"Full",'DETAIL SALES'!$C$10:$C$7501,"3")</f>
        <v>0</v>
      </c>
      <c r="BR107" s="149">
        <f>COUNTIFS('DETAIL SALES'!$Q$10:$Q$7501,'FILL RATE MANDATORY STOCK'!BK107,'DETAIL SALES'!$AB$10:$AB$7501,"No",'DETAIL SALES'!$C$10:$C$7501,"3")</f>
        <v>0</v>
      </c>
      <c r="BS107" s="149">
        <f>COUNTIFS('DETAIL SALES'!$Q$10:$Q$7501,'FILL RATE MANDATORY STOCK'!BK107,'DETAIL SALES'!$AB$10:$AB$7501,"Full",'DETAIL SALES'!$C$10:$C$7501,"4")</f>
        <v>0</v>
      </c>
      <c r="BT107" s="149">
        <f>COUNTIFS('DETAIL SALES'!$Q$10:$Q$7501,'FILL RATE MANDATORY STOCK'!BK107,'DETAIL SALES'!$AB$10:$AB$7501,"No",'DETAIL SALES'!$C$10:$C$7501,"4")</f>
        <v>0</v>
      </c>
      <c r="BU107" s="149">
        <f>COUNTIFS('DETAIL SALES'!$Q$10:$Q$7501,'FILL RATE MANDATORY STOCK'!BK107,'DETAIL SALES'!$AB$10:$AB$7501,"Full",'DETAIL SALES'!$C$10:$C$7501,"5")</f>
        <v>0</v>
      </c>
      <c r="BV107" s="149">
        <f>COUNTIFS('DETAIL SALES'!$Q$10:$Q$7501,'FILL RATE MANDATORY STOCK'!BK107,'DETAIL SALES'!$AB$10:$AB$7501,"No",'DETAIL SALES'!$C$10:$C$7501,"5")</f>
        <v>0</v>
      </c>
      <c r="BW107" s="149">
        <f>COUNTIFS('DETAIL SALES'!$Q$10:$Q$7501,'FILL RATE MANDATORY STOCK'!BK107,'DETAIL SALES'!$AB$10:$AB$7501,"Full",'DETAIL SALES'!$C$10:$C$7501,"6")</f>
        <v>0</v>
      </c>
      <c r="BX107" s="149">
        <f>COUNTIFS('DETAIL SALES'!$Q$10:$Q$7501,'FILL RATE MANDATORY STOCK'!BK107,'DETAIL SALES'!$AB$10:$AB$7501,"No",'DETAIL SALES'!$C$10:$C$7501,"6")</f>
        <v>0</v>
      </c>
      <c r="BY107" s="316">
        <f>COUNTIFS('DETAIL SALES'!$Q$10:$Q$7501,'FILL RATE MANDATORY STOCK'!BK107,'DETAIL SALES'!$AB$10:$AB$7501,"Full",'DETAIL SALES'!$C$10:$C$7501,"7")</f>
        <v>0</v>
      </c>
      <c r="BZ107" s="316">
        <f>COUNTIFS('DETAIL SALES'!$Q$10:$Q$7501,'FILL RATE MANDATORY STOCK'!BK107,'DETAIL SALES'!$AB$10:$AB$7501,"No",'DETAIL SALES'!$C$10:$C$7501,"7")</f>
        <v>0</v>
      </c>
      <c r="CA107" s="149">
        <f>COUNTIFS('DETAIL SALES'!$Q$10:$Q$7501,'FILL RATE MANDATORY STOCK'!BK107,'DETAIL SALES'!$AB$10:$AB$7501,"Full",'DETAIL SALES'!$C$10:$C$7501,"8")</f>
        <v>0</v>
      </c>
      <c r="CB107" s="149">
        <f>COUNTIFS('DETAIL SALES'!$Q$10:$Q$7501,'FILL RATE MANDATORY STOCK'!BK107,'DETAIL SALES'!$AB$10:$AB$7501,"No",'DETAIL SALES'!$C$10:$C$7501,"8")</f>
        <v>0</v>
      </c>
      <c r="CC107" s="149">
        <f>COUNTIFS('DETAIL SALES'!$Q$10:$Q$7501,'FILL RATE MANDATORY STOCK'!BK107,'DETAIL SALES'!$AB$10:$AB$7501,"Full",'DETAIL SALES'!$C$10:$C$7501,"9")</f>
        <v>0</v>
      </c>
      <c r="CD107" s="149">
        <f>COUNTIFS('DETAIL SALES'!$Q$10:$Q$7501,'FILL RATE MANDATORY STOCK'!BK107,'DETAIL SALES'!$AB$10:$AB$7501,"No",'DETAIL SALES'!$C$10:$C$7501,"9")</f>
        <v>0</v>
      </c>
      <c r="CE107" s="149">
        <f>COUNTIFS('DETAIL SALES'!$Q$10:$Q$7501,'FILL RATE MANDATORY STOCK'!BK107,'DETAIL SALES'!$AB$10:$AB$7501,"Full",'DETAIL SALES'!$C$10:$C$7501,"10")</f>
        <v>0</v>
      </c>
      <c r="CF107" s="149">
        <f>COUNTIFS('DETAIL SALES'!$Q$10:$Q$7501,'FILL RATE MANDATORY STOCK'!BK107,'DETAIL SALES'!$AB$10:$AB$7501,"No",'DETAIL SALES'!$C$10:$C$7501,"10")</f>
        <v>0</v>
      </c>
      <c r="CG107" s="149">
        <f>COUNTIFS('DETAIL SALES'!$Q$10:$Q$7501,'FILL RATE MANDATORY STOCK'!BK107,'DETAIL SALES'!$AB$10:$AB$7501,"Full",'DETAIL SALES'!$C$10:$C$7501,"11")</f>
        <v>0</v>
      </c>
      <c r="CH107" s="149">
        <f>COUNTIFS('DETAIL SALES'!$Q$10:$Q$7501,'FILL RATE MANDATORY STOCK'!BK107,'DETAIL SALES'!$AB$10:$AB$7501,"No",'DETAIL SALES'!$C$10:$C$7501,"11")</f>
        <v>0</v>
      </c>
      <c r="CI107" s="149">
        <f>COUNTIFS('DETAIL SALES'!$Q$10:$Q$7501,'FILL RATE MANDATORY STOCK'!BK107,'DETAIL SALES'!$AB$10:$AB$7501,"Full",'DETAIL SALES'!$C$10:$C$7501,"12")</f>
        <v>0</v>
      </c>
      <c r="CJ107" s="149">
        <f>COUNTIFS('DETAIL SALES'!$Q$10:$Q$7501,'FILL RATE MANDATORY STOCK'!BK107,'DETAIL SALES'!$AB$10:$AB$7501,"No",'DETAIL SALES'!$C$10:$C$7501,"12")</f>
        <v>0</v>
      </c>
      <c r="CK107" s="149">
        <f>COUNTIFS('DETAIL SALES'!$Q$10:$Q$7501,'FILL RATE MANDATORY STOCK'!BK107,'DETAIL SALES'!$AB$10:$AB$7501,"Full",'DETAIL SALES'!$C$10:$C$7501,"13")</f>
        <v>0</v>
      </c>
      <c r="CL107" s="149">
        <f>COUNTIFS('DETAIL SALES'!$Q$10:$Q$7501,'FILL RATE MANDATORY STOCK'!BK107,'DETAIL SALES'!$AB$10:$AB$7501,"No",'DETAIL SALES'!$C$10:$C$7501,"13")</f>
        <v>0</v>
      </c>
      <c r="CM107" s="316">
        <f>COUNTIFS('DETAIL SALES'!$Q$10:$Q$7501,'FILL RATE MANDATORY STOCK'!BK107,'DETAIL SALES'!$AB$10:$AB$7501,"Full",'DETAIL SALES'!$C$10:$C$7501,"14")</f>
        <v>0</v>
      </c>
      <c r="CN107" s="316">
        <f>COUNTIFS('DETAIL SALES'!$Q$10:$Q$7501,'FILL RATE MANDATORY STOCK'!BK107,'DETAIL SALES'!$AB$10:$AB$7501,"No",'DETAIL SALES'!$C$10:$C$7501,"14")</f>
        <v>0</v>
      </c>
      <c r="CO107" s="149">
        <f>COUNTIFS('DETAIL SALES'!$Q$10:$Q$7501,'FILL RATE MANDATORY STOCK'!BK107,'DETAIL SALES'!$AB$10:$AB$7501,"Full",'DETAIL SALES'!$C$10:$C$7501,"15")</f>
        <v>0</v>
      </c>
      <c r="CP107" s="149">
        <f>COUNTIFS('DETAIL SALES'!$Q$10:$Q$7501,'FILL RATE MANDATORY STOCK'!BK107,'DETAIL SALES'!$AB$10:$AB$7501,"No",'DETAIL SALES'!$C$10:$C$7501,"15")</f>
        <v>0</v>
      </c>
      <c r="CQ107" s="149">
        <f>COUNTIFS('DETAIL SALES'!$Q$10:$Q$7501,'FILL RATE MANDATORY STOCK'!BK107,'DETAIL SALES'!$AB$10:$AB$7501,"Full",'DETAIL SALES'!$C$10:$C$7501,"16")</f>
        <v>0</v>
      </c>
      <c r="CR107" s="149">
        <f>COUNTIFS('DETAIL SALES'!$Q$10:$Q$7501,'FILL RATE MANDATORY STOCK'!BK107,'DETAIL SALES'!$AB$10:$AB$7501,"No",'DETAIL SALES'!$C$10:$C$7501,"16")</f>
        <v>0</v>
      </c>
      <c r="CS107" s="149">
        <f>COUNTIFS('DETAIL SALES'!$Q$10:$Q$7501,'FILL RATE MANDATORY STOCK'!BK107,'DETAIL SALES'!$AB$10:$AB$7501,"Full",'DETAIL SALES'!$C$10:$C$7501,"17")</f>
        <v>0</v>
      </c>
      <c r="CT107" s="149">
        <f>COUNTIFS('DETAIL SALES'!$Q$10:$Q$7501,'FILL RATE MANDATORY STOCK'!BK107,'DETAIL SALES'!$AB$10:$AB$7501,"No",'DETAIL SALES'!$C$10:$C$7501,"17")</f>
        <v>0</v>
      </c>
      <c r="CU107" s="149">
        <f>COUNTIFS('DETAIL SALES'!$Q$10:$Q$7501,'FILL RATE MANDATORY STOCK'!BK107,'DETAIL SALES'!$AB$10:$AB$7501,"Full",'DETAIL SALES'!$C$10:$C$7501,"18")</f>
        <v>0</v>
      </c>
      <c r="CV107" s="149">
        <f>COUNTIFS('DETAIL SALES'!$Q$10:$Q$7501,'FILL RATE MANDATORY STOCK'!BK107,'DETAIL SALES'!$AB$10:$AB$7501,"No",'DETAIL SALES'!$C$10:$C$7501,"18")</f>
        <v>0</v>
      </c>
      <c r="CW107" s="149">
        <f>COUNTIFS('DETAIL SALES'!$Q$10:$Q$7501,'FILL RATE MANDATORY STOCK'!BK107,'DETAIL SALES'!$AB$10:$AB$7501,"Full",'DETAIL SALES'!$C$10:$C$7501,"19")</f>
        <v>0</v>
      </c>
      <c r="CX107" s="149">
        <f>COUNTIFS('DETAIL SALES'!$Q$10:$Q$7501,'FILL RATE MANDATORY STOCK'!BK107,'DETAIL SALES'!$AB$10:$AB$7501,"No",'DETAIL SALES'!$C$10:$C$7501,"19")</f>
        <v>0</v>
      </c>
      <c r="CY107" s="149">
        <f>COUNTIFS('DETAIL SALES'!$Q$10:$Q$7501,'FILL RATE MANDATORY STOCK'!BK107,'DETAIL SALES'!$AB$10:$AB$7501,"Full",'DETAIL SALES'!$C$10:$C$7501,"20")</f>
        <v>0</v>
      </c>
      <c r="CZ107" s="149">
        <f>COUNTIFS('DETAIL SALES'!$Q$10:$Q$7501,'FILL RATE MANDATORY STOCK'!BK107,'DETAIL SALES'!$AB$10:$AB$7501,"No",'DETAIL SALES'!$C$10:$C$7501,"20")</f>
        <v>0</v>
      </c>
      <c r="DA107" s="316">
        <f>COUNTIFS('DETAIL SALES'!$Q$10:$Q$7501,'FILL RATE MANDATORY STOCK'!BK107,'DETAIL SALES'!$AB$10:$AB$7501,"Full",'DETAIL SALES'!$C$10:$C$7501,"21")</f>
        <v>0</v>
      </c>
      <c r="DB107" s="316">
        <f>COUNTIFS('DETAIL SALES'!$Q$10:$Q$7501,'FILL RATE MANDATORY STOCK'!BK107,'DETAIL SALES'!$AB$10:$AB$7501,"No",'DETAIL SALES'!$C$10:$C$7501,"21")</f>
        <v>0</v>
      </c>
      <c r="DC107" s="149">
        <f>COUNTIFS('DETAIL SALES'!$Q$10:$Q$7501,'FILL RATE MANDATORY STOCK'!BK107,'DETAIL SALES'!$AB$10:$AB$7501,"Full",'DETAIL SALES'!$C$10:$C$7501,"22")</f>
        <v>0</v>
      </c>
      <c r="DD107" s="149">
        <f>COUNTIFS('DETAIL SALES'!$Q$10:$Q$7501,'FILL RATE MANDATORY STOCK'!BK107,'DETAIL SALES'!$AB$10:$AB$7501,"No",'DETAIL SALES'!$C$10:$C$7501,"22")</f>
        <v>0</v>
      </c>
      <c r="DE107" s="149">
        <f>COUNTIFS('DETAIL SALES'!$Q$10:$Q$7501,'FILL RATE MANDATORY STOCK'!BK107,'DETAIL SALES'!$AB$10:$AB$7501,"Full",'DETAIL SALES'!$C$10:$C$7501,"23")</f>
        <v>0</v>
      </c>
      <c r="DF107" s="149">
        <f>COUNTIFS('DETAIL SALES'!$Q$10:$Q$7501,'FILL RATE MANDATORY STOCK'!BK107,'DETAIL SALES'!$AB$10:$AB$7501,"No",'DETAIL SALES'!$C$10:$C$7501,"23")</f>
        <v>0</v>
      </c>
      <c r="DG107" s="149">
        <f>COUNTIFS('DETAIL SALES'!$Q$10:$Q$7501,'FILL RATE MANDATORY STOCK'!BK107,'DETAIL SALES'!$AB$10:$AB$7501,"Full",'DETAIL SALES'!$C$10:$C$7501,"24")</f>
        <v>0</v>
      </c>
      <c r="DH107" s="149">
        <f>COUNTIFS('DETAIL SALES'!$Q$10:$Q$7501,'FILL RATE MANDATORY STOCK'!BK107,'DETAIL SALES'!$AB$10:$AB$7501,"No",'DETAIL SALES'!$C$10:$C$7501,"24")</f>
        <v>0</v>
      </c>
      <c r="DI107" s="149">
        <f>COUNTIFS('DETAIL SALES'!$Q$10:$Q$7501,'FILL RATE MANDATORY STOCK'!BK107,'DETAIL SALES'!$AB$10:$AB$7501,"Full",'DETAIL SALES'!$C$10:$C$7501,"25")</f>
        <v>0</v>
      </c>
      <c r="DJ107" s="149">
        <f>COUNTIFS('DETAIL SALES'!$Q$10:$Q$7501,'FILL RATE MANDATORY STOCK'!BK107,'DETAIL SALES'!$AB$10:$AB$7501,"No",'DETAIL SALES'!$C$10:$C$7501,"25")</f>
        <v>0</v>
      </c>
      <c r="DK107" s="149">
        <f>COUNTIFS('DETAIL SALES'!$Q$10:$Q$7501,'FILL RATE MANDATORY STOCK'!BK107,'DETAIL SALES'!$AB$10:$AB$7501,"Full",'DETAIL SALES'!$C$10:$C$7501,"26")</f>
        <v>0</v>
      </c>
      <c r="DL107" s="149">
        <f>COUNTIFS('DETAIL SALES'!$Q$10:$Q$7501,'FILL RATE MANDATORY STOCK'!BK107,'DETAIL SALES'!$AB$10:$AB$7501,"No",'DETAIL SALES'!$C$10:$C$7501,"26")</f>
        <v>0</v>
      </c>
      <c r="DM107" s="149">
        <f>COUNTIFS('DETAIL SALES'!$Q$10:$Q$7501,'FILL RATE MANDATORY STOCK'!BK107,'DETAIL SALES'!$AB$10:$AB$7501,"Full",'DETAIL SALES'!$C$10:$C$7501,"27")</f>
        <v>0</v>
      </c>
      <c r="DN107" s="149">
        <f>COUNTIFS('DETAIL SALES'!$Q$10:$Q$7501,'FILL RATE MANDATORY STOCK'!BK107,'DETAIL SALES'!$AB$10:$AB$7501,"No",'DETAIL SALES'!$C$10:$C$7501,"27")</f>
        <v>0</v>
      </c>
      <c r="DO107" s="316">
        <f>COUNTIFS('DETAIL SALES'!$Q$10:$Q$7501,'FILL RATE MANDATORY STOCK'!BK107,'DETAIL SALES'!$AB$10:$AB$7501,"Full",'DETAIL SALES'!$C$10:$C$7501,"28")</f>
        <v>0</v>
      </c>
      <c r="DP107" s="316">
        <f>COUNTIFS('DETAIL SALES'!$Q$10:$Q$7501,'FILL RATE MANDATORY STOCK'!BK107,'DETAIL SALES'!$AB$10:$AB$7501,"No",'DETAIL SALES'!$C$10:$C$7501,"28")</f>
        <v>0</v>
      </c>
      <c r="DQ107" s="149">
        <f>COUNTIFS('DETAIL SALES'!$Q$10:$Q$7501,'FILL RATE MANDATORY STOCK'!BK107,'DETAIL SALES'!$AB$10:$AB$7501,"Full",'DETAIL SALES'!$C$10:$C$7501,"29")</f>
        <v>0</v>
      </c>
      <c r="DR107" s="149">
        <f>COUNTIFS('DETAIL SALES'!$Q$10:$Q$7501,'FILL RATE MANDATORY STOCK'!BK107,'DETAIL SALES'!$AB$10:$AB$7501,"No",'DETAIL SALES'!$C$10:$C$7501,"29")</f>
        <v>0</v>
      </c>
      <c r="DS107" s="149">
        <f>COUNTIFS('DETAIL SALES'!$Q$10:$Q$7501,'FILL RATE MANDATORY STOCK'!BK107,'DETAIL SALES'!$AB$10:$AB$7501,"Full",'DETAIL SALES'!$C$10:$C$7501,"30")</f>
        <v>0</v>
      </c>
      <c r="DT107" s="149">
        <f>COUNTIFS('DETAIL SALES'!$Q$10:$Q$7501,'FILL RATE MANDATORY STOCK'!BK107,'DETAIL SALES'!$AB$10:$AB$7501,"No",'DETAIL SALES'!$C$10:$C$7501,"30")</f>
        <v>0</v>
      </c>
      <c r="DU107" s="149">
        <f>COUNTIFS('DETAIL SALES'!$Q$10:$Q$7501,'FILL RATE MANDATORY STOCK'!\,'DETAIL SALES'!$AB$10:$AB$7501,"Full",'DETAIL SALES'!$C$10:$C$7501,"31")</f>
        <v>0</v>
      </c>
      <c r="DV107" s="153">
        <f>COUNTIFS('DETAIL SALES'!$Q$10:$Q$7501,'FILL RATE MANDATORY STOCK'!BK107,'DETAIL SALES'!$AB$10:$AB$7501,"No",'DETAIL SALES'!$C$10:$C$7501,"31")</f>
        <v>0</v>
      </c>
      <c r="DW107" s="271">
        <f t="shared" si="48"/>
        <v>0</v>
      </c>
      <c r="DX107" s="150">
        <f t="shared" si="48"/>
        <v>0</v>
      </c>
      <c r="DY107" s="150">
        <f t="shared" si="49"/>
        <v>0</v>
      </c>
      <c r="DZ107" s="272" t="e">
        <f t="shared" si="50"/>
        <v>#DIV/0!</v>
      </c>
    </row>
    <row r="108" spans="1:130" s="141" customFormat="1">
      <c r="A108" s="134">
        <v>99</v>
      </c>
      <c r="B108" s="286"/>
      <c r="C108" s="146">
        <f t="shared" si="36"/>
        <v>0</v>
      </c>
      <c r="D108" s="146">
        <f t="shared" si="37"/>
        <v>1</v>
      </c>
      <c r="E108" s="146">
        <f t="shared" si="38"/>
        <v>1900</v>
      </c>
      <c r="F108" s="287"/>
      <c r="G108" s="287"/>
      <c r="H108" s="287"/>
      <c r="I108" s="288"/>
      <c r="J108" s="287"/>
      <c r="K108" s="288"/>
      <c r="L108" s="134"/>
      <c r="M108" s="133"/>
      <c r="N108" s="288"/>
      <c r="O108" s="134"/>
      <c r="P108" s="166"/>
      <c r="Q108" s="289"/>
      <c r="R108" s="165"/>
      <c r="S108" s="290"/>
      <c r="T108" s="290"/>
      <c r="U108" s="290"/>
      <c r="V108" s="290"/>
      <c r="W108" s="166"/>
      <c r="X108" s="87"/>
      <c r="Y108" s="418">
        <f t="shared" si="39"/>
        <v>0</v>
      </c>
      <c r="Z108" s="291">
        <f t="shared" si="40"/>
        <v>0</v>
      </c>
      <c r="AA108" s="163"/>
      <c r="AB108" s="177" t="str">
        <f t="shared" si="41"/>
        <v/>
      </c>
      <c r="AC108" s="283" t="str">
        <f t="shared" si="42"/>
        <v/>
      </c>
      <c r="AD108" s="283" t="str">
        <f t="shared" si="43"/>
        <v/>
      </c>
      <c r="AE108" s="163"/>
      <c r="AF108" s="162"/>
      <c r="AP108" s="581"/>
      <c r="BD108" s="784"/>
      <c r="BE108" s="100">
        <f t="shared" si="35"/>
        <v>91</v>
      </c>
      <c r="BF108" s="100" t="s">
        <v>386</v>
      </c>
      <c r="BG108" s="100" t="s">
        <v>315</v>
      </c>
      <c r="BH108" s="149" t="s">
        <v>120</v>
      </c>
      <c r="BI108" s="169" t="e">
        <f>VLOOKUP(BH108,#REF!,8,FALSE)</f>
        <v>#REF!</v>
      </c>
      <c r="BJ108" s="224">
        <v>120000</v>
      </c>
      <c r="BK108" s="153">
        <v>2</v>
      </c>
      <c r="BL108" s="153">
        <v>0</v>
      </c>
      <c r="BM108" s="594">
        <f>COUNTIFS('DETAIL SALES'!$Q$10:$Q$7501,'FILL RATE MANDATORY STOCK'!BK108,'DETAIL SALES'!$AB$10:$AB$7501,"Full",'DETAIL SALES'!$C$10:$C$7501,"1")</f>
        <v>0</v>
      </c>
      <c r="BN108" s="149">
        <f>COUNTIFS('DETAIL SALES'!$Q$10:$Q$7501,'FILL RATE MANDATORY STOCK'!BK108,'DETAIL SALES'!$AB$10:$AB$7501,"No",'DETAIL SALES'!$C$10:$C$7501,"1")</f>
        <v>0</v>
      </c>
      <c r="BO108" s="149">
        <f>COUNTIFS('DETAIL SALES'!$Q$10:$Q$7501,'FILL RATE MANDATORY STOCK'!BK108,'DETAIL SALES'!$AB$10:$AB$7501,"Full",'DETAIL SALES'!$C$10:$C$7501,"2")</f>
        <v>0</v>
      </c>
      <c r="BP108" s="149">
        <f>COUNTIFS('DETAIL SALES'!$Q$10:$Q$7501,'FILL RATE MANDATORY STOCK'!BK108,'DETAIL SALES'!$AB$10:$AB$7501,"No",'DETAIL SALES'!$C$10:$C$7501,"2")</f>
        <v>0</v>
      </c>
      <c r="BQ108" s="149">
        <f>COUNTIFS('DETAIL SALES'!$Q$10:$Q$7501,'FILL RATE MANDATORY STOCK'!BK108,'DETAIL SALES'!$AB$10:$AB$7501,"Full",'DETAIL SALES'!$C$10:$C$7501,"3")</f>
        <v>0</v>
      </c>
      <c r="BR108" s="149">
        <f>COUNTIFS('DETAIL SALES'!$Q$10:$Q$7501,'FILL RATE MANDATORY STOCK'!BK108,'DETAIL SALES'!$AB$10:$AB$7501,"No",'DETAIL SALES'!$C$10:$C$7501,"3")</f>
        <v>0</v>
      </c>
      <c r="BS108" s="149">
        <f>COUNTIFS('DETAIL SALES'!$Q$10:$Q$7501,'FILL RATE MANDATORY STOCK'!BK108,'DETAIL SALES'!$AB$10:$AB$7501,"Full",'DETAIL SALES'!$C$10:$C$7501,"4")</f>
        <v>0</v>
      </c>
      <c r="BT108" s="149">
        <f>COUNTIFS('DETAIL SALES'!$Q$10:$Q$7501,'FILL RATE MANDATORY STOCK'!BK108,'DETAIL SALES'!$AB$10:$AB$7501,"No",'DETAIL SALES'!$C$10:$C$7501,"4")</f>
        <v>0</v>
      </c>
      <c r="BU108" s="149">
        <f>COUNTIFS('DETAIL SALES'!$Q$10:$Q$7501,'FILL RATE MANDATORY STOCK'!BK108,'DETAIL SALES'!$AB$10:$AB$7501,"Full",'DETAIL SALES'!$C$10:$C$7501,"5")</f>
        <v>0</v>
      </c>
      <c r="BV108" s="149">
        <f>COUNTIFS('DETAIL SALES'!$Q$10:$Q$7501,'FILL RATE MANDATORY STOCK'!BK108,'DETAIL SALES'!$AB$10:$AB$7501,"No",'DETAIL SALES'!$C$10:$C$7501,"5")</f>
        <v>0</v>
      </c>
      <c r="BW108" s="149">
        <f>COUNTIFS('DETAIL SALES'!$Q$10:$Q$7501,'FILL RATE MANDATORY STOCK'!BK108,'DETAIL SALES'!$AB$10:$AB$7501,"Full",'DETAIL SALES'!$C$10:$C$7501,"6")</f>
        <v>0</v>
      </c>
      <c r="BX108" s="149">
        <f>COUNTIFS('DETAIL SALES'!$Q$10:$Q$7501,'FILL RATE MANDATORY STOCK'!BK108,'DETAIL SALES'!$AB$10:$AB$7501,"No",'DETAIL SALES'!$C$10:$C$7501,"6")</f>
        <v>0</v>
      </c>
      <c r="BY108" s="316">
        <f>COUNTIFS('DETAIL SALES'!$Q$10:$Q$7501,'FILL RATE MANDATORY STOCK'!BK108,'DETAIL SALES'!$AB$10:$AB$7501,"Full",'DETAIL SALES'!$C$10:$C$7501,"7")</f>
        <v>0</v>
      </c>
      <c r="BZ108" s="316">
        <f>COUNTIFS('DETAIL SALES'!$Q$10:$Q$7501,'FILL RATE MANDATORY STOCK'!BK108,'DETAIL SALES'!$AB$10:$AB$7501,"No",'DETAIL SALES'!$C$10:$C$7501,"7")</f>
        <v>0</v>
      </c>
      <c r="CA108" s="149">
        <f>COUNTIFS('DETAIL SALES'!$Q$10:$Q$7501,'FILL RATE MANDATORY STOCK'!BK108,'DETAIL SALES'!$AB$10:$AB$7501,"Full",'DETAIL SALES'!$C$10:$C$7501,"8")</f>
        <v>0</v>
      </c>
      <c r="CB108" s="149">
        <f>COUNTIFS('DETAIL SALES'!$Q$10:$Q$7501,'FILL RATE MANDATORY STOCK'!BK108,'DETAIL SALES'!$AB$10:$AB$7501,"No",'DETAIL SALES'!$C$10:$C$7501,"8")</f>
        <v>0</v>
      </c>
      <c r="CC108" s="149">
        <f>COUNTIFS('DETAIL SALES'!$Q$10:$Q$7501,'FILL RATE MANDATORY STOCK'!BK108,'DETAIL SALES'!$AB$10:$AB$7501,"Full",'DETAIL SALES'!$C$10:$C$7501,"9")</f>
        <v>0</v>
      </c>
      <c r="CD108" s="149">
        <f>COUNTIFS('DETAIL SALES'!$Q$10:$Q$7501,'FILL RATE MANDATORY STOCK'!BK108,'DETAIL SALES'!$AB$10:$AB$7501,"No",'DETAIL SALES'!$C$10:$C$7501,"9")</f>
        <v>0</v>
      </c>
      <c r="CE108" s="149">
        <f>COUNTIFS('DETAIL SALES'!$Q$10:$Q$7501,'FILL RATE MANDATORY STOCK'!BK108,'DETAIL SALES'!$AB$10:$AB$7501,"Full",'DETAIL SALES'!$C$10:$C$7501,"10")</f>
        <v>0</v>
      </c>
      <c r="CF108" s="149">
        <f>COUNTIFS('DETAIL SALES'!$Q$10:$Q$7501,'FILL RATE MANDATORY STOCK'!BK108,'DETAIL SALES'!$AB$10:$AB$7501,"No",'DETAIL SALES'!$C$10:$C$7501,"10")</f>
        <v>0</v>
      </c>
      <c r="CG108" s="149">
        <f>COUNTIFS('DETAIL SALES'!$Q$10:$Q$7501,'FILL RATE MANDATORY STOCK'!BK108,'DETAIL SALES'!$AB$10:$AB$7501,"Full",'DETAIL SALES'!$C$10:$C$7501,"11")</f>
        <v>0</v>
      </c>
      <c r="CH108" s="149">
        <f>COUNTIFS('DETAIL SALES'!$Q$10:$Q$7501,'FILL RATE MANDATORY STOCK'!BK108,'DETAIL SALES'!$AB$10:$AB$7501,"No",'DETAIL SALES'!$C$10:$C$7501,"11")</f>
        <v>0</v>
      </c>
      <c r="CI108" s="149">
        <f>COUNTIFS('DETAIL SALES'!$Q$10:$Q$7501,'FILL RATE MANDATORY STOCK'!BK108,'DETAIL SALES'!$AB$10:$AB$7501,"Full",'DETAIL SALES'!$C$10:$C$7501,"12")</f>
        <v>0</v>
      </c>
      <c r="CJ108" s="149">
        <f>COUNTIFS('DETAIL SALES'!$Q$10:$Q$7501,'FILL RATE MANDATORY STOCK'!BK108,'DETAIL SALES'!$AB$10:$AB$7501,"No",'DETAIL SALES'!$C$10:$C$7501,"12")</f>
        <v>0</v>
      </c>
      <c r="CK108" s="149">
        <f>COUNTIFS('DETAIL SALES'!$Q$10:$Q$7501,'FILL RATE MANDATORY STOCK'!BK108,'DETAIL SALES'!$AB$10:$AB$7501,"Full",'DETAIL SALES'!$C$10:$C$7501,"13")</f>
        <v>0</v>
      </c>
      <c r="CL108" s="149">
        <f>COUNTIFS('DETAIL SALES'!$Q$10:$Q$7501,'FILL RATE MANDATORY STOCK'!BK108,'DETAIL SALES'!$AB$10:$AB$7501,"No",'DETAIL SALES'!$C$10:$C$7501,"13")</f>
        <v>0</v>
      </c>
      <c r="CM108" s="316">
        <f>COUNTIFS('DETAIL SALES'!$Q$10:$Q$7501,'FILL RATE MANDATORY STOCK'!BK108,'DETAIL SALES'!$AB$10:$AB$7501,"Full",'DETAIL SALES'!$C$10:$C$7501,"14")</f>
        <v>0</v>
      </c>
      <c r="CN108" s="316">
        <f>COUNTIFS('DETAIL SALES'!$Q$10:$Q$7501,'FILL RATE MANDATORY STOCK'!BK108,'DETAIL SALES'!$AB$10:$AB$7501,"No",'DETAIL SALES'!$C$10:$C$7501,"14")</f>
        <v>0</v>
      </c>
      <c r="CO108" s="149">
        <f>COUNTIFS('DETAIL SALES'!$Q$10:$Q$7501,'FILL RATE MANDATORY STOCK'!BK108,'DETAIL SALES'!$AB$10:$AB$7501,"Full",'DETAIL SALES'!$C$10:$C$7501,"15")</f>
        <v>0</v>
      </c>
      <c r="CP108" s="149">
        <f>COUNTIFS('DETAIL SALES'!$Q$10:$Q$7501,'FILL RATE MANDATORY STOCK'!BK108,'DETAIL SALES'!$AB$10:$AB$7501,"No",'DETAIL SALES'!$C$10:$C$7501,"15")</f>
        <v>0</v>
      </c>
      <c r="CQ108" s="149">
        <f>COUNTIFS('DETAIL SALES'!$Q$10:$Q$7501,'FILL RATE MANDATORY STOCK'!BK108,'DETAIL SALES'!$AB$10:$AB$7501,"Full",'DETAIL SALES'!$C$10:$C$7501,"16")</f>
        <v>0</v>
      </c>
      <c r="CR108" s="149">
        <f>COUNTIFS('DETAIL SALES'!$Q$10:$Q$7501,'FILL RATE MANDATORY STOCK'!BK108,'DETAIL SALES'!$AB$10:$AB$7501,"No",'DETAIL SALES'!$C$10:$C$7501,"16")</f>
        <v>0</v>
      </c>
      <c r="CS108" s="149">
        <f>COUNTIFS('DETAIL SALES'!$Q$10:$Q$7501,'FILL RATE MANDATORY STOCK'!BK108,'DETAIL SALES'!$AB$10:$AB$7501,"Full",'DETAIL SALES'!$C$10:$C$7501,"17")</f>
        <v>0</v>
      </c>
      <c r="CT108" s="149">
        <f>COUNTIFS('DETAIL SALES'!$Q$10:$Q$7501,'FILL RATE MANDATORY STOCK'!BK108,'DETAIL SALES'!$AB$10:$AB$7501,"No",'DETAIL SALES'!$C$10:$C$7501,"17")</f>
        <v>0</v>
      </c>
      <c r="CU108" s="149">
        <f>COUNTIFS('DETAIL SALES'!$Q$10:$Q$7501,'FILL RATE MANDATORY STOCK'!BK108,'DETAIL SALES'!$AB$10:$AB$7501,"Full",'DETAIL SALES'!$C$10:$C$7501,"18")</f>
        <v>0</v>
      </c>
      <c r="CV108" s="149">
        <f>COUNTIFS('DETAIL SALES'!$Q$10:$Q$7501,'FILL RATE MANDATORY STOCK'!BK108,'DETAIL SALES'!$AB$10:$AB$7501,"No",'DETAIL SALES'!$C$10:$C$7501,"18")</f>
        <v>0</v>
      </c>
      <c r="CW108" s="149">
        <f>COUNTIFS('DETAIL SALES'!$Q$10:$Q$7501,'FILL RATE MANDATORY STOCK'!BK108,'DETAIL SALES'!$AB$10:$AB$7501,"Full",'DETAIL SALES'!$C$10:$C$7501,"19")</f>
        <v>0</v>
      </c>
      <c r="CX108" s="149">
        <f>COUNTIFS('DETAIL SALES'!$Q$10:$Q$7501,'FILL RATE MANDATORY STOCK'!BK108,'DETAIL SALES'!$AB$10:$AB$7501,"No",'DETAIL SALES'!$C$10:$C$7501,"19")</f>
        <v>0</v>
      </c>
      <c r="CY108" s="149">
        <f>COUNTIFS('DETAIL SALES'!$Q$10:$Q$7501,'FILL RATE MANDATORY STOCK'!BK108,'DETAIL SALES'!$AB$10:$AB$7501,"Full",'DETAIL SALES'!$C$10:$C$7501,"20")</f>
        <v>0</v>
      </c>
      <c r="CZ108" s="149">
        <f>COUNTIFS('DETAIL SALES'!$Q$10:$Q$7501,'FILL RATE MANDATORY STOCK'!BK108,'DETAIL SALES'!$AB$10:$AB$7501,"No",'DETAIL SALES'!$C$10:$C$7501,"20")</f>
        <v>0</v>
      </c>
      <c r="DA108" s="316">
        <f>COUNTIFS('DETAIL SALES'!$Q$10:$Q$7501,'FILL RATE MANDATORY STOCK'!BK108,'DETAIL SALES'!$AB$10:$AB$7501,"Full",'DETAIL SALES'!$C$10:$C$7501,"21")</f>
        <v>0</v>
      </c>
      <c r="DB108" s="316">
        <f>COUNTIFS('DETAIL SALES'!$Q$10:$Q$7501,'FILL RATE MANDATORY STOCK'!BK108,'DETAIL SALES'!$AB$10:$AB$7501,"No",'DETAIL SALES'!$C$10:$C$7501,"21")</f>
        <v>0</v>
      </c>
      <c r="DC108" s="149">
        <f>COUNTIFS('DETAIL SALES'!$Q$10:$Q$7501,'FILL RATE MANDATORY STOCK'!BK108,'DETAIL SALES'!$AB$10:$AB$7501,"Full",'DETAIL SALES'!$C$10:$C$7501,"22")</f>
        <v>0</v>
      </c>
      <c r="DD108" s="149">
        <f>COUNTIFS('DETAIL SALES'!$Q$10:$Q$7501,'FILL RATE MANDATORY STOCK'!BK108,'DETAIL SALES'!$AB$10:$AB$7501,"No",'DETAIL SALES'!$C$10:$C$7501,"22")</f>
        <v>0</v>
      </c>
      <c r="DE108" s="149">
        <f>COUNTIFS('DETAIL SALES'!$Q$10:$Q$7501,'FILL RATE MANDATORY STOCK'!BK108,'DETAIL SALES'!$AB$10:$AB$7501,"Full",'DETAIL SALES'!$C$10:$C$7501,"23")</f>
        <v>0</v>
      </c>
      <c r="DF108" s="149">
        <f>COUNTIFS('DETAIL SALES'!$Q$10:$Q$7501,'FILL RATE MANDATORY STOCK'!BK108,'DETAIL SALES'!$AB$10:$AB$7501,"No",'DETAIL SALES'!$C$10:$C$7501,"23")</f>
        <v>0</v>
      </c>
      <c r="DG108" s="149">
        <f>COUNTIFS('DETAIL SALES'!$Q$10:$Q$7501,'FILL RATE MANDATORY STOCK'!BK108,'DETAIL SALES'!$AB$10:$AB$7501,"Full",'DETAIL SALES'!$C$10:$C$7501,"24")</f>
        <v>0</v>
      </c>
      <c r="DH108" s="149">
        <f>COUNTIFS('DETAIL SALES'!$Q$10:$Q$7501,'FILL RATE MANDATORY STOCK'!BK108,'DETAIL SALES'!$AB$10:$AB$7501,"No",'DETAIL SALES'!$C$10:$C$7501,"24")</f>
        <v>0</v>
      </c>
      <c r="DI108" s="149">
        <f>COUNTIFS('DETAIL SALES'!$Q$10:$Q$7501,'FILL RATE MANDATORY STOCK'!BK108,'DETAIL SALES'!$AB$10:$AB$7501,"Full",'DETAIL SALES'!$C$10:$C$7501,"25")</f>
        <v>0</v>
      </c>
      <c r="DJ108" s="149">
        <f>COUNTIFS('DETAIL SALES'!$Q$10:$Q$7501,'FILL RATE MANDATORY STOCK'!BK108,'DETAIL SALES'!$AB$10:$AB$7501,"No",'DETAIL SALES'!$C$10:$C$7501,"25")</f>
        <v>0</v>
      </c>
      <c r="DK108" s="149">
        <f>COUNTIFS('DETAIL SALES'!$Q$10:$Q$7501,'FILL RATE MANDATORY STOCK'!BK108,'DETAIL SALES'!$AB$10:$AB$7501,"Full",'DETAIL SALES'!$C$10:$C$7501,"26")</f>
        <v>0</v>
      </c>
      <c r="DL108" s="149">
        <f>COUNTIFS('DETAIL SALES'!$Q$10:$Q$7501,'FILL RATE MANDATORY STOCK'!BK108,'DETAIL SALES'!$AB$10:$AB$7501,"No",'DETAIL SALES'!$C$10:$C$7501,"26")</f>
        <v>0</v>
      </c>
      <c r="DM108" s="149">
        <f>COUNTIFS('DETAIL SALES'!$Q$10:$Q$7501,'FILL RATE MANDATORY STOCK'!BK108,'DETAIL SALES'!$AB$10:$AB$7501,"Full",'DETAIL SALES'!$C$10:$C$7501,"27")</f>
        <v>0</v>
      </c>
      <c r="DN108" s="149">
        <f>COUNTIFS('DETAIL SALES'!$Q$10:$Q$7501,'FILL RATE MANDATORY STOCK'!BK108,'DETAIL SALES'!$AB$10:$AB$7501,"No",'DETAIL SALES'!$C$10:$C$7501,"27")</f>
        <v>0</v>
      </c>
      <c r="DO108" s="316">
        <f>COUNTIFS('DETAIL SALES'!$Q$10:$Q$7501,'FILL RATE MANDATORY STOCK'!BK108,'DETAIL SALES'!$AB$10:$AB$7501,"Full",'DETAIL SALES'!$C$10:$C$7501,"28")</f>
        <v>0</v>
      </c>
      <c r="DP108" s="316">
        <f>COUNTIFS('DETAIL SALES'!$Q$10:$Q$7501,'FILL RATE MANDATORY STOCK'!BK108,'DETAIL SALES'!$AB$10:$AB$7501,"No",'DETAIL SALES'!$C$10:$C$7501,"28")</f>
        <v>0</v>
      </c>
      <c r="DQ108" s="149">
        <f>COUNTIFS('DETAIL SALES'!$Q$10:$Q$7501,'FILL RATE MANDATORY STOCK'!BK108,'DETAIL SALES'!$AB$10:$AB$7501,"Full",'DETAIL SALES'!$C$10:$C$7501,"29")</f>
        <v>0</v>
      </c>
      <c r="DR108" s="149">
        <f>COUNTIFS('DETAIL SALES'!$Q$10:$Q$7501,'FILL RATE MANDATORY STOCK'!BK108,'DETAIL SALES'!$AB$10:$AB$7501,"No",'DETAIL SALES'!$C$10:$C$7501,"29")</f>
        <v>0</v>
      </c>
      <c r="DS108" s="149">
        <f>COUNTIFS('DETAIL SALES'!$Q$10:$Q$7501,'FILL RATE MANDATORY STOCK'!BK108,'DETAIL SALES'!$AB$10:$AB$7501,"Full",'DETAIL SALES'!$C$10:$C$7501,"30")</f>
        <v>0</v>
      </c>
      <c r="DT108" s="149">
        <f>COUNTIFS('DETAIL SALES'!$Q$10:$Q$7501,'FILL RATE MANDATORY STOCK'!BK108,'DETAIL SALES'!$AB$10:$AB$7501,"No",'DETAIL SALES'!$C$10:$C$7501,"30")</f>
        <v>0</v>
      </c>
      <c r="DU108" s="149">
        <f>COUNTIFS('DETAIL SALES'!$Q$10:$Q$7501,'FILL RATE MANDATORY STOCK'!\,'DETAIL SALES'!$AB$10:$AB$7501,"Full",'DETAIL SALES'!$C$10:$C$7501,"31")</f>
        <v>0</v>
      </c>
      <c r="DV108" s="153">
        <f>COUNTIFS('DETAIL SALES'!$Q$10:$Q$7501,'FILL RATE MANDATORY STOCK'!BK108,'DETAIL SALES'!$AB$10:$AB$7501,"No",'DETAIL SALES'!$C$10:$C$7501,"31")</f>
        <v>0</v>
      </c>
      <c r="DW108" s="271">
        <f t="shared" si="48"/>
        <v>0</v>
      </c>
      <c r="DX108" s="150">
        <f t="shared" si="48"/>
        <v>0</v>
      </c>
      <c r="DY108" s="150">
        <f t="shared" si="49"/>
        <v>0</v>
      </c>
      <c r="DZ108" s="272" t="e">
        <f t="shared" si="50"/>
        <v>#DIV/0!</v>
      </c>
    </row>
    <row r="109" spans="1:130" s="141" customFormat="1">
      <c r="A109" s="134">
        <v>100</v>
      </c>
      <c r="B109" s="286"/>
      <c r="C109" s="146">
        <f t="shared" si="36"/>
        <v>0</v>
      </c>
      <c r="D109" s="146">
        <f t="shared" si="37"/>
        <v>1</v>
      </c>
      <c r="E109" s="146">
        <f t="shared" si="38"/>
        <v>1900</v>
      </c>
      <c r="F109" s="287"/>
      <c r="G109" s="287"/>
      <c r="H109" s="287"/>
      <c r="I109" s="288"/>
      <c r="J109" s="287"/>
      <c r="K109" s="288"/>
      <c r="L109" s="134"/>
      <c r="M109" s="133"/>
      <c r="N109" s="288"/>
      <c r="O109" s="134"/>
      <c r="P109" s="166"/>
      <c r="Q109" s="289"/>
      <c r="R109" s="165"/>
      <c r="S109" s="290"/>
      <c r="T109" s="290"/>
      <c r="U109" s="290"/>
      <c r="V109" s="290"/>
      <c r="W109" s="166"/>
      <c r="X109" s="87"/>
      <c r="Y109" s="418">
        <f t="shared" si="39"/>
        <v>0</v>
      </c>
      <c r="Z109" s="291">
        <f t="shared" si="40"/>
        <v>0</v>
      </c>
      <c r="AA109" s="163"/>
      <c r="AB109" s="177" t="str">
        <f t="shared" si="41"/>
        <v/>
      </c>
      <c r="AC109" s="283" t="str">
        <f t="shared" si="42"/>
        <v/>
      </c>
      <c r="AD109" s="283" t="str">
        <f t="shared" si="43"/>
        <v/>
      </c>
      <c r="AE109" s="163"/>
      <c r="AF109" s="162"/>
      <c r="AP109" s="581"/>
      <c r="BD109" s="784"/>
      <c r="BE109" s="100">
        <f t="shared" si="35"/>
        <v>92</v>
      </c>
      <c r="BF109" s="100" t="s">
        <v>387</v>
      </c>
      <c r="BG109" s="100" t="s">
        <v>388</v>
      </c>
      <c r="BH109" s="149" t="s">
        <v>172</v>
      </c>
      <c r="BI109" s="169" t="e">
        <f>VLOOKUP(BH109,#REF!,8,FALSE)</f>
        <v>#REF!</v>
      </c>
      <c r="BJ109" s="224">
        <v>120000</v>
      </c>
      <c r="BK109" s="153">
        <v>2</v>
      </c>
      <c r="BL109" s="153">
        <v>0</v>
      </c>
      <c r="BM109" s="594">
        <f>COUNTIFS('DETAIL SALES'!$Q$10:$Q$7501,'FILL RATE MANDATORY STOCK'!BK109,'DETAIL SALES'!$AB$10:$AB$7501,"Full",'DETAIL SALES'!$C$10:$C$7501,"1")</f>
        <v>0</v>
      </c>
      <c r="BN109" s="149">
        <f>COUNTIFS('DETAIL SALES'!$Q$10:$Q$7501,'FILL RATE MANDATORY STOCK'!BK109,'DETAIL SALES'!$AB$10:$AB$7501,"No",'DETAIL SALES'!$C$10:$C$7501,"1")</f>
        <v>0</v>
      </c>
      <c r="BO109" s="149">
        <f>COUNTIFS('DETAIL SALES'!$Q$10:$Q$7501,'FILL RATE MANDATORY STOCK'!BK109,'DETAIL SALES'!$AB$10:$AB$7501,"Full",'DETAIL SALES'!$C$10:$C$7501,"2")</f>
        <v>0</v>
      </c>
      <c r="BP109" s="149">
        <f>COUNTIFS('DETAIL SALES'!$Q$10:$Q$7501,'FILL RATE MANDATORY STOCK'!BK109,'DETAIL SALES'!$AB$10:$AB$7501,"No",'DETAIL SALES'!$C$10:$C$7501,"2")</f>
        <v>0</v>
      </c>
      <c r="BQ109" s="149">
        <f>COUNTIFS('DETAIL SALES'!$Q$10:$Q$7501,'FILL RATE MANDATORY STOCK'!BK109,'DETAIL SALES'!$AB$10:$AB$7501,"Full",'DETAIL SALES'!$C$10:$C$7501,"3")</f>
        <v>0</v>
      </c>
      <c r="BR109" s="149">
        <f>COUNTIFS('DETAIL SALES'!$Q$10:$Q$7501,'FILL RATE MANDATORY STOCK'!BK109,'DETAIL SALES'!$AB$10:$AB$7501,"No",'DETAIL SALES'!$C$10:$C$7501,"3")</f>
        <v>0</v>
      </c>
      <c r="BS109" s="149">
        <f>COUNTIFS('DETAIL SALES'!$Q$10:$Q$7501,'FILL RATE MANDATORY STOCK'!BK109,'DETAIL SALES'!$AB$10:$AB$7501,"Full",'DETAIL SALES'!$C$10:$C$7501,"4")</f>
        <v>0</v>
      </c>
      <c r="BT109" s="149">
        <f>COUNTIFS('DETAIL SALES'!$Q$10:$Q$7501,'FILL RATE MANDATORY STOCK'!BK109,'DETAIL SALES'!$AB$10:$AB$7501,"No",'DETAIL SALES'!$C$10:$C$7501,"4")</f>
        <v>0</v>
      </c>
      <c r="BU109" s="149">
        <f>COUNTIFS('DETAIL SALES'!$Q$10:$Q$7501,'FILL RATE MANDATORY STOCK'!BK109,'DETAIL SALES'!$AB$10:$AB$7501,"Full",'DETAIL SALES'!$C$10:$C$7501,"5")</f>
        <v>0</v>
      </c>
      <c r="BV109" s="149">
        <f>COUNTIFS('DETAIL SALES'!$Q$10:$Q$7501,'FILL RATE MANDATORY STOCK'!BK109,'DETAIL SALES'!$AB$10:$AB$7501,"No",'DETAIL SALES'!$C$10:$C$7501,"5")</f>
        <v>0</v>
      </c>
      <c r="BW109" s="149">
        <f>COUNTIFS('DETAIL SALES'!$Q$10:$Q$7501,'FILL RATE MANDATORY STOCK'!BK109,'DETAIL SALES'!$AB$10:$AB$7501,"Full",'DETAIL SALES'!$C$10:$C$7501,"6")</f>
        <v>0</v>
      </c>
      <c r="BX109" s="149">
        <f>COUNTIFS('DETAIL SALES'!$Q$10:$Q$7501,'FILL RATE MANDATORY STOCK'!BK109,'DETAIL SALES'!$AB$10:$AB$7501,"No",'DETAIL SALES'!$C$10:$C$7501,"6")</f>
        <v>0</v>
      </c>
      <c r="BY109" s="316">
        <f>COUNTIFS('DETAIL SALES'!$Q$10:$Q$7501,'FILL RATE MANDATORY STOCK'!BK109,'DETAIL SALES'!$AB$10:$AB$7501,"Full",'DETAIL SALES'!$C$10:$C$7501,"7")</f>
        <v>0</v>
      </c>
      <c r="BZ109" s="316">
        <f>COUNTIFS('DETAIL SALES'!$Q$10:$Q$7501,'FILL RATE MANDATORY STOCK'!BK109,'DETAIL SALES'!$AB$10:$AB$7501,"No",'DETAIL SALES'!$C$10:$C$7501,"7")</f>
        <v>0</v>
      </c>
      <c r="CA109" s="149">
        <f>COUNTIFS('DETAIL SALES'!$Q$10:$Q$7501,'FILL RATE MANDATORY STOCK'!BK109,'DETAIL SALES'!$AB$10:$AB$7501,"Full",'DETAIL SALES'!$C$10:$C$7501,"8")</f>
        <v>0</v>
      </c>
      <c r="CB109" s="149">
        <f>COUNTIFS('DETAIL SALES'!$Q$10:$Q$7501,'FILL RATE MANDATORY STOCK'!BK109,'DETAIL SALES'!$AB$10:$AB$7501,"No",'DETAIL SALES'!$C$10:$C$7501,"8")</f>
        <v>0</v>
      </c>
      <c r="CC109" s="149">
        <f>COUNTIFS('DETAIL SALES'!$Q$10:$Q$7501,'FILL RATE MANDATORY STOCK'!BK109,'DETAIL SALES'!$AB$10:$AB$7501,"Full",'DETAIL SALES'!$C$10:$C$7501,"9")</f>
        <v>0</v>
      </c>
      <c r="CD109" s="149">
        <f>COUNTIFS('DETAIL SALES'!$Q$10:$Q$7501,'FILL RATE MANDATORY STOCK'!BK109,'DETAIL SALES'!$AB$10:$AB$7501,"No",'DETAIL SALES'!$C$10:$C$7501,"9")</f>
        <v>0</v>
      </c>
      <c r="CE109" s="149">
        <f>COUNTIFS('DETAIL SALES'!$Q$10:$Q$7501,'FILL RATE MANDATORY STOCK'!BK109,'DETAIL SALES'!$AB$10:$AB$7501,"Full",'DETAIL SALES'!$C$10:$C$7501,"10")</f>
        <v>0</v>
      </c>
      <c r="CF109" s="149">
        <f>COUNTIFS('DETAIL SALES'!$Q$10:$Q$7501,'FILL RATE MANDATORY STOCK'!BK109,'DETAIL SALES'!$AB$10:$AB$7501,"No",'DETAIL SALES'!$C$10:$C$7501,"10")</f>
        <v>0</v>
      </c>
      <c r="CG109" s="149">
        <f>COUNTIFS('DETAIL SALES'!$Q$10:$Q$7501,'FILL RATE MANDATORY STOCK'!BK109,'DETAIL SALES'!$AB$10:$AB$7501,"Full",'DETAIL SALES'!$C$10:$C$7501,"11")</f>
        <v>0</v>
      </c>
      <c r="CH109" s="149">
        <f>COUNTIFS('DETAIL SALES'!$Q$10:$Q$7501,'FILL RATE MANDATORY STOCK'!BK109,'DETAIL SALES'!$AB$10:$AB$7501,"No",'DETAIL SALES'!$C$10:$C$7501,"11")</f>
        <v>0</v>
      </c>
      <c r="CI109" s="149">
        <f>COUNTIFS('DETAIL SALES'!$Q$10:$Q$7501,'FILL RATE MANDATORY STOCK'!BK109,'DETAIL SALES'!$AB$10:$AB$7501,"Full",'DETAIL SALES'!$C$10:$C$7501,"12")</f>
        <v>0</v>
      </c>
      <c r="CJ109" s="149">
        <f>COUNTIFS('DETAIL SALES'!$Q$10:$Q$7501,'FILL RATE MANDATORY STOCK'!BK109,'DETAIL SALES'!$AB$10:$AB$7501,"No",'DETAIL SALES'!$C$10:$C$7501,"12")</f>
        <v>0</v>
      </c>
      <c r="CK109" s="149">
        <f>COUNTIFS('DETAIL SALES'!$Q$10:$Q$7501,'FILL RATE MANDATORY STOCK'!BK109,'DETAIL SALES'!$AB$10:$AB$7501,"Full",'DETAIL SALES'!$C$10:$C$7501,"13")</f>
        <v>0</v>
      </c>
      <c r="CL109" s="149">
        <f>COUNTIFS('DETAIL SALES'!$Q$10:$Q$7501,'FILL RATE MANDATORY STOCK'!BK109,'DETAIL SALES'!$AB$10:$AB$7501,"No",'DETAIL SALES'!$C$10:$C$7501,"13")</f>
        <v>0</v>
      </c>
      <c r="CM109" s="316">
        <f>COUNTIFS('DETAIL SALES'!$Q$10:$Q$7501,'FILL RATE MANDATORY STOCK'!BK109,'DETAIL SALES'!$AB$10:$AB$7501,"Full",'DETAIL SALES'!$C$10:$C$7501,"14")</f>
        <v>0</v>
      </c>
      <c r="CN109" s="316">
        <f>COUNTIFS('DETAIL SALES'!$Q$10:$Q$7501,'FILL RATE MANDATORY STOCK'!BK109,'DETAIL SALES'!$AB$10:$AB$7501,"No",'DETAIL SALES'!$C$10:$C$7501,"14")</f>
        <v>0</v>
      </c>
      <c r="CO109" s="149">
        <f>COUNTIFS('DETAIL SALES'!$Q$10:$Q$7501,'FILL RATE MANDATORY STOCK'!BK109,'DETAIL SALES'!$AB$10:$AB$7501,"Full",'DETAIL SALES'!$C$10:$C$7501,"15")</f>
        <v>0</v>
      </c>
      <c r="CP109" s="149">
        <f>COUNTIFS('DETAIL SALES'!$Q$10:$Q$7501,'FILL RATE MANDATORY STOCK'!BK109,'DETAIL SALES'!$AB$10:$AB$7501,"No",'DETAIL SALES'!$C$10:$C$7501,"15")</f>
        <v>0</v>
      </c>
      <c r="CQ109" s="149">
        <f>COUNTIFS('DETAIL SALES'!$Q$10:$Q$7501,'FILL RATE MANDATORY STOCK'!BK109,'DETAIL SALES'!$AB$10:$AB$7501,"Full",'DETAIL SALES'!$C$10:$C$7501,"16")</f>
        <v>0</v>
      </c>
      <c r="CR109" s="149">
        <f>COUNTIFS('DETAIL SALES'!$Q$10:$Q$7501,'FILL RATE MANDATORY STOCK'!BK109,'DETAIL SALES'!$AB$10:$AB$7501,"No",'DETAIL SALES'!$C$10:$C$7501,"16")</f>
        <v>0</v>
      </c>
      <c r="CS109" s="149">
        <f>COUNTIFS('DETAIL SALES'!$Q$10:$Q$7501,'FILL RATE MANDATORY STOCK'!BK109,'DETAIL SALES'!$AB$10:$AB$7501,"Full",'DETAIL SALES'!$C$10:$C$7501,"17")</f>
        <v>0</v>
      </c>
      <c r="CT109" s="149">
        <f>COUNTIFS('DETAIL SALES'!$Q$10:$Q$7501,'FILL RATE MANDATORY STOCK'!BK109,'DETAIL SALES'!$AB$10:$AB$7501,"No",'DETAIL SALES'!$C$10:$C$7501,"17")</f>
        <v>0</v>
      </c>
      <c r="CU109" s="149">
        <f>COUNTIFS('DETAIL SALES'!$Q$10:$Q$7501,'FILL RATE MANDATORY STOCK'!BK109,'DETAIL SALES'!$AB$10:$AB$7501,"Full",'DETAIL SALES'!$C$10:$C$7501,"18")</f>
        <v>0</v>
      </c>
      <c r="CV109" s="149">
        <f>COUNTIFS('DETAIL SALES'!$Q$10:$Q$7501,'FILL RATE MANDATORY STOCK'!BK109,'DETAIL SALES'!$AB$10:$AB$7501,"No",'DETAIL SALES'!$C$10:$C$7501,"18")</f>
        <v>0</v>
      </c>
      <c r="CW109" s="149">
        <f>COUNTIFS('DETAIL SALES'!$Q$10:$Q$7501,'FILL RATE MANDATORY STOCK'!BK109,'DETAIL SALES'!$AB$10:$AB$7501,"Full",'DETAIL SALES'!$C$10:$C$7501,"19")</f>
        <v>0</v>
      </c>
      <c r="CX109" s="149">
        <f>COUNTIFS('DETAIL SALES'!$Q$10:$Q$7501,'FILL RATE MANDATORY STOCK'!BK109,'DETAIL SALES'!$AB$10:$AB$7501,"No",'DETAIL SALES'!$C$10:$C$7501,"19")</f>
        <v>0</v>
      </c>
      <c r="CY109" s="149">
        <f>COUNTIFS('DETAIL SALES'!$Q$10:$Q$7501,'FILL RATE MANDATORY STOCK'!BK109,'DETAIL SALES'!$AB$10:$AB$7501,"Full",'DETAIL SALES'!$C$10:$C$7501,"20")</f>
        <v>0</v>
      </c>
      <c r="CZ109" s="149">
        <f>COUNTIFS('DETAIL SALES'!$Q$10:$Q$7501,'FILL RATE MANDATORY STOCK'!BK109,'DETAIL SALES'!$AB$10:$AB$7501,"No",'DETAIL SALES'!$C$10:$C$7501,"20")</f>
        <v>0</v>
      </c>
      <c r="DA109" s="316">
        <f>COUNTIFS('DETAIL SALES'!$Q$10:$Q$7501,'FILL RATE MANDATORY STOCK'!BK109,'DETAIL SALES'!$AB$10:$AB$7501,"Full",'DETAIL SALES'!$C$10:$C$7501,"21")</f>
        <v>0</v>
      </c>
      <c r="DB109" s="316">
        <f>COUNTIFS('DETAIL SALES'!$Q$10:$Q$7501,'FILL RATE MANDATORY STOCK'!BK109,'DETAIL SALES'!$AB$10:$AB$7501,"No",'DETAIL SALES'!$C$10:$C$7501,"21")</f>
        <v>0</v>
      </c>
      <c r="DC109" s="149">
        <f>COUNTIFS('DETAIL SALES'!$Q$10:$Q$7501,'FILL RATE MANDATORY STOCK'!BK109,'DETAIL SALES'!$AB$10:$AB$7501,"Full",'DETAIL SALES'!$C$10:$C$7501,"22")</f>
        <v>0</v>
      </c>
      <c r="DD109" s="149">
        <f>COUNTIFS('DETAIL SALES'!$Q$10:$Q$7501,'FILL RATE MANDATORY STOCK'!BK109,'DETAIL SALES'!$AB$10:$AB$7501,"No",'DETAIL SALES'!$C$10:$C$7501,"22")</f>
        <v>0</v>
      </c>
      <c r="DE109" s="149">
        <f>COUNTIFS('DETAIL SALES'!$Q$10:$Q$7501,'FILL RATE MANDATORY STOCK'!BK109,'DETAIL SALES'!$AB$10:$AB$7501,"Full",'DETAIL SALES'!$C$10:$C$7501,"23")</f>
        <v>0</v>
      </c>
      <c r="DF109" s="149">
        <f>COUNTIFS('DETAIL SALES'!$Q$10:$Q$7501,'FILL RATE MANDATORY STOCK'!BK109,'DETAIL SALES'!$AB$10:$AB$7501,"No",'DETAIL SALES'!$C$10:$C$7501,"23")</f>
        <v>0</v>
      </c>
      <c r="DG109" s="149">
        <f>COUNTIFS('DETAIL SALES'!$Q$10:$Q$7501,'FILL RATE MANDATORY STOCK'!BK109,'DETAIL SALES'!$AB$10:$AB$7501,"Full",'DETAIL SALES'!$C$10:$C$7501,"24")</f>
        <v>0</v>
      </c>
      <c r="DH109" s="149">
        <f>COUNTIFS('DETAIL SALES'!$Q$10:$Q$7501,'FILL RATE MANDATORY STOCK'!BK109,'DETAIL SALES'!$AB$10:$AB$7501,"No",'DETAIL SALES'!$C$10:$C$7501,"24")</f>
        <v>0</v>
      </c>
      <c r="DI109" s="149">
        <f>COUNTIFS('DETAIL SALES'!$Q$10:$Q$7501,'FILL RATE MANDATORY STOCK'!BK109,'DETAIL SALES'!$AB$10:$AB$7501,"Full",'DETAIL SALES'!$C$10:$C$7501,"25")</f>
        <v>0</v>
      </c>
      <c r="DJ109" s="149">
        <f>COUNTIFS('DETAIL SALES'!$Q$10:$Q$7501,'FILL RATE MANDATORY STOCK'!BK109,'DETAIL SALES'!$AB$10:$AB$7501,"No",'DETAIL SALES'!$C$10:$C$7501,"25")</f>
        <v>0</v>
      </c>
      <c r="DK109" s="149">
        <f>COUNTIFS('DETAIL SALES'!$Q$10:$Q$7501,'FILL RATE MANDATORY STOCK'!BK109,'DETAIL SALES'!$AB$10:$AB$7501,"Full",'DETAIL SALES'!$C$10:$C$7501,"26")</f>
        <v>0</v>
      </c>
      <c r="DL109" s="149">
        <f>COUNTIFS('DETAIL SALES'!$Q$10:$Q$7501,'FILL RATE MANDATORY STOCK'!BK109,'DETAIL SALES'!$AB$10:$AB$7501,"No",'DETAIL SALES'!$C$10:$C$7501,"26")</f>
        <v>0</v>
      </c>
      <c r="DM109" s="149">
        <f>COUNTIFS('DETAIL SALES'!$Q$10:$Q$7501,'FILL RATE MANDATORY STOCK'!BK109,'DETAIL SALES'!$AB$10:$AB$7501,"Full",'DETAIL SALES'!$C$10:$C$7501,"27")</f>
        <v>0</v>
      </c>
      <c r="DN109" s="149">
        <f>COUNTIFS('DETAIL SALES'!$Q$10:$Q$7501,'FILL RATE MANDATORY STOCK'!BK109,'DETAIL SALES'!$AB$10:$AB$7501,"No",'DETAIL SALES'!$C$10:$C$7501,"27")</f>
        <v>0</v>
      </c>
      <c r="DO109" s="316">
        <f>COUNTIFS('DETAIL SALES'!$Q$10:$Q$7501,'FILL RATE MANDATORY STOCK'!BK109,'DETAIL SALES'!$AB$10:$AB$7501,"Full",'DETAIL SALES'!$C$10:$C$7501,"28")</f>
        <v>0</v>
      </c>
      <c r="DP109" s="316">
        <f>COUNTIFS('DETAIL SALES'!$Q$10:$Q$7501,'FILL RATE MANDATORY STOCK'!BK109,'DETAIL SALES'!$AB$10:$AB$7501,"No",'DETAIL SALES'!$C$10:$C$7501,"28")</f>
        <v>0</v>
      </c>
      <c r="DQ109" s="149">
        <f>COUNTIFS('DETAIL SALES'!$Q$10:$Q$7501,'FILL RATE MANDATORY STOCK'!BK109,'DETAIL SALES'!$AB$10:$AB$7501,"Full",'DETAIL SALES'!$C$10:$C$7501,"29")</f>
        <v>0</v>
      </c>
      <c r="DR109" s="149">
        <f>COUNTIFS('DETAIL SALES'!$Q$10:$Q$7501,'FILL RATE MANDATORY STOCK'!BK109,'DETAIL SALES'!$AB$10:$AB$7501,"No",'DETAIL SALES'!$C$10:$C$7501,"29")</f>
        <v>0</v>
      </c>
      <c r="DS109" s="149">
        <f>COUNTIFS('DETAIL SALES'!$Q$10:$Q$7501,'FILL RATE MANDATORY STOCK'!BK109,'DETAIL SALES'!$AB$10:$AB$7501,"Full",'DETAIL SALES'!$C$10:$C$7501,"30")</f>
        <v>0</v>
      </c>
      <c r="DT109" s="149">
        <f>COUNTIFS('DETAIL SALES'!$Q$10:$Q$7501,'FILL RATE MANDATORY STOCK'!BK109,'DETAIL SALES'!$AB$10:$AB$7501,"No",'DETAIL SALES'!$C$10:$C$7501,"30")</f>
        <v>0</v>
      </c>
      <c r="DU109" s="149">
        <f>COUNTIFS('DETAIL SALES'!$Q$10:$Q$7501,'FILL RATE MANDATORY STOCK'!\,'DETAIL SALES'!$AB$10:$AB$7501,"Full",'DETAIL SALES'!$C$10:$C$7501,"31")</f>
        <v>0</v>
      </c>
      <c r="DV109" s="153">
        <f>COUNTIFS('DETAIL SALES'!$Q$10:$Q$7501,'FILL RATE MANDATORY STOCK'!BK109,'DETAIL SALES'!$AB$10:$AB$7501,"No",'DETAIL SALES'!$C$10:$C$7501,"31")</f>
        <v>0</v>
      </c>
      <c r="DW109" s="271">
        <f t="shared" si="48"/>
        <v>0</v>
      </c>
      <c r="DX109" s="150">
        <f t="shared" si="48"/>
        <v>0</v>
      </c>
      <c r="DY109" s="150">
        <f t="shared" si="49"/>
        <v>0</v>
      </c>
      <c r="DZ109" s="272" t="e">
        <f t="shared" si="50"/>
        <v>#DIV/0!</v>
      </c>
    </row>
    <row r="110" spans="1:130" s="141" customFormat="1">
      <c r="A110" s="134">
        <v>101</v>
      </c>
      <c r="B110" s="286"/>
      <c r="C110" s="146">
        <f t="shared" si="36"/>
        <v>0</v>
      </c>
      <c r="D110" s="146">
        <f t="shared" si="37"/>
        <v>1</v>
      </c>
      <c r="E110" s="146">
        <f t="shared" si="38"/>
        <v>1900</v>
      </c>
      <c r="F110" s="287"/>
      <c r="G110" s="287"/>
      <c r="H110" s="287"/>
      <c r="I110" s="288"/>
      <c r="J110" s="287"/>
      <c r="K110" s="288"/>
      <c r="L110" s="134"/>
      <c r="M110" s="133"/>
      <c r="N110" s="288"/>
      <c r="O110" s="134"/>
      <c r="P110" s="166"/>
      <c r="Q110" s="289"/>
      <c r="R110" s="165"/>
      <c r="S110" s="290"/>
      <c r="T110" s="290"/>
      <c r="U110" s="290"/>
      <c r="V110" s="290"/>
      <c r="W110" s="166"/>
      <c r="X110" s="87"/>
      <c r="Y110" s="418">
        <f t="shared" si="39"/>
        <v>0</v>
      </c>
      <c r="Z110" s="291">
        <f t="shared" si="40"/>
        <v>0</v>
      </c>
      <c r="AA110" s="163"/>
      <c r="AB110" s="177" t="str">
        <f t="shared" si="41"/>
        <v/>
      </c>
      <c r="AC110" s="283" t="str">
        <f t="shared" si="42"/>
        <v/>
      </c>
      <c r="AD110" s="283" t="str">
        <f t="shared" si="43"/>
        <v/>
      </c>
      <c r="AE110" s="163"/>
      <c r="AF110" s="162"/>
      <c r="AP110" s="581"/>
      <c r="BD110" s="784"/>
      <c r="BE110" s="100">
        <f t="shared" si="35"/>
        <v>93</v>
      </c>
      <c r="BF110" s="100" t="s">
        <v>387</v>
      </c>
      <c r="BG110" s="100" t="s">
        <v>389</v>
      </c>
      <c r="BH110" s="170" t="s">
        <v>174</v>
      </c>
      <c r="BI110" s="169" t="e">
        <f>VLOOKUP(BH110,#REF!,8,FALSE)</f>
        <v>#REF!</v>
      </c>
      <c r="BJ110" s="224">
        <v>120000</v>
      </c>
      <c r="BK110" s="153">
        <v>2</v>
      </c>
      <c r="BL110" s="153">
        <v>0</v>
      </c>
      <c r="BM110" s="594">
        <f>COUNTIFS('DETAIL SALES'!$Q$10:$Q$7501,'FILL RATE MANDATORY STOCK'!BK110,'DETAIL SALES'!$AB$10:$AB$7501,"Full",'DETAIL SALES'!$C$10:$C$7501,"1")</f>
        <v>0</v>
      </c>
      <c r="BN110" s="149">
        <f>COUNTIFS('DETAIL SALES'!$Q$10:$Q$7501,'FILL RATE MANDATORY STOCK'!BK110,'DETAIL SALES'!$AB$10:$AB$7501,"No",'DETAIL SALES'!$C$10:$C$7501,"1")</f>
        <v>0</v>
      </c>
      <c r="BO110" s="149">
        <f>COUNTIFS('DETAIL SALES'!$Q$10:$Q$7501,'FILL RATE MANDATORY STOCK'!BK110,'DETAIL SALES'!$AB$10:$AB$7501,"Full",'DETAIL SALES'!$C$10:$C$7501,"2")</f>
        <v>0</v>
      </c>
      <c r="BP110" s="149">
        <f>COUNTIFS('DETAIL SALES'!$Q$10:$Q$7501,'FILL RATE MANDATORY STOCK'!BK110,'DETAIL SALES'!$AB$10:$AB$7501,"No",'DETAIL SALES'!$C$10:$C$7501,"2")</f>
        <v>0</v>
      </c>
      <c r="BQ110" s="149">
        <f>COUNTIFS('DETAIL SALES'!$Q$10:$Q$7501,'FILL RATE MANDATORY STOCK'!BK110,'DETAIL SALES'!$AB$10:$AB$7501,"Full",'DETAIL SALES'!$C$10:$C$7501,"3")</f>
        <v>0</v>
      </c>
      <c r="BR110" s="149">
        <f>COUNTIFS('DETAIL SALES'!$Q$10:$Q$7501,'FILL RATE MANDATORY STOCK'!BK110,'DETAIL SALES'!$AB$10:$AB$7501,"No",'DETAIL SALES'!$C$10:$C$7501,"3")</f>
        <v>0</v>
      </c>
      <c r="BS110" s="149">
        <f>COUNTIFS('DETAIL SALES'!$Q$10:$Q$7501,'FILL RATE MANDATORY STOCK'!BK110,'DETAIL SALES'!$AB$10:$AB$7501,"Full",'DETAIL SALES'!$C$10:$C$7501,"4")</f>
        <v>0</v>
      </c>
      <c r="BT110" s="149">
        <f>COUNTIFS('DETAIL SALES'!$Q$10:$Q$7501,'FILL RATE MANDATORY STOCK'!BK110,'DETAIL SALES'!$AB$10:$AB$7501,"No",'DETAIL SALES'!$C$10:$C$7501,"4")</f>
        <v>0</v>
      </c>
      <c r="BU110" s="149">
        <f>COUNTIFS('DETAIL SALES'!$Q$10:$Q$7501,'FILL RATE MANDATORY STOCK'!BK110,'DETAIL SALES'!$AB$10:$AB$7501,"Full",'DETAIL SALES'!$C$10:$C$7501,"5")</f>
        <v>0</v>
      </c>
      <c r="BV110" s="149">
        <f>COUNTIFS('DETAIL SALES'!$Q$10:$Q$7501,'FILL RATE MANDATORY STOCK'!BK110,'DETAIL SALES'!$AB$10:$AB$7501,"No",'DETAIL SALES'!$C$10:$C$7501,"5")</f>
        <v>0</v>
      </c>
      <c r="BW110" s="149">
        <f>COUNTIFS('DETAIL SALES'!$Q$10:$Q$7501,'FILL RATE MANDATORY STOCK'!BK110,'DETAIL SALES'!$AB$10:$AB$7501,"Full",'DETAIL SALES'!$C$10:$C$7501,"6")</f>
        <v>0</v>
      </c>
      <c r="BX110" s="149">
        <f>COUNTIFS('DETAIL SALES'!$Q$10:$Q$7501,'FILL RATE MANDATORY STOCK'!BK110,'DETAIL SALES'!$AB$10:$AB$7501,"No",'DETAIL SALES'!$C$10:$C$7501,"6")</f>
        <v>0</v>
      </c>
      <c r="BY110" s="316">
        <f>COUNTIFS('DETAIL SALES'!$Q$10:$Q$7501,'FILL RATE MANDATORY STOCK'!BK110,'DETAIL SALES'!$AB$10:$AB$7501,"Full",'DETAIL SALES'!$C$10:$C$7501,"7")</f>
        <v>0</v>
      </c>
      <c r="BZ110" s="316">
        <f>COUNTIFS('DETAIL SALES'!$Q$10:$Q$7501,'FILL RATE MANDATORY STOCK'!BK110,'DETAIL SALES'!$AB$10:$AB$7501,"No",'DETAIL SALES'!$C$10:$C$7501,"7")</f>
        <v>0</v>
      </c>
      <c r="CA110" s="149">
        <f>COUNTIFS('DETAIL SALES'!$Q$10:$Q$7501,'FILL RATE MANDATORY STOCK'!BK110,'DETAIL SALES'!$AB$10:$AB$7501,"Full",'DETAIL SALES'!$C$10:$C$7501,"8")</f>
        <v>0</v>
      </c>
      <c r="CB110" s="149">
        <f>COUNTIFS('DETAIL SALES'!$Q$10:$Q$7501,'FILL RATE MANDATORY STOCK'!BK110,'DETAIL SALES'!$AB$10:$AB$7501,"No",'DETAIL SALES'!$C$10:$C$7501,"8")</f>
        <v>0</v>
      </c>
      <c r="CC110" s="149">
        <f>COUNTIFS('DETAIL SALES'!$Q$10:$Q$7501,'FILL RATE MANDATORY STOCK'!BK110,'DETAIL SALES'!$AB$10:$AB$7501,"Full",'DETAIL SALES'!$C$10:$C$7501,"9")</f>
        <v>0</v>
      </c>
      <c r="CD110" s="149">
        <f>COUNTIFS('DETAIL SALES'!$Q$10:$Q$7501,'FILL RATE MANDATORY STOCK'!BK110,'DETAIL SALES'!$AB$10:$AB$7501,"No",'DETAIL SALES'!$C$10:$C$7501,"9")</f>
        <v>0</v>
      </c>
      <c r="CE110" s="149">
        <f>COUNTIFS('DETAIL SALES'!$Q$10:$Q$7501,'FILL RATE MANDATORY STOCK'!BK110,'DETAIL SALES'!$AB$10:$AB$7501,"Full",'DETAIL SALES'!$C$10:$C$7501,"10")</f>
        <v>0</v>
      </c>
      <c r="CF110" s="149">
        <f>COUNTIFS('DETAIL SALES'!$Q$10:$Q$7501,'FILL RATE MANDATORY STOCK'!BK110,'DETAIL SALES'!$AB$10:$AB$7501,"No",'DETAIL SALES'!$C$10:$C$7501,"10")</f>
        <v>0</v>
      </c>
      <c r="CG110" s="149">
        <f>COUNTIFS('DETAIL SALES'!$Q$10:$Q$7501,'FILL RATE MANDATORY STOCK'!BK110,'DETAIL SALES'!$AB$10:$AB$7501,"Full",'DETAIL SALES'!$C$10:$C$7501,"11")</f>
        <v>0</v>
      </c>
      <c r="CH110" s="149">
        <f>COUNTIFS('DETAIL SALES'!$Q$10:$Q$7501,'FILL RATE MANDATORY STOCK'!BK110,'DETAIL SALES'!$AB$10:$AB$7501,"No",'DETAIL SALES'!$C$10:$C$7501,"11")</f>
        <v>0</v>
      </c>
      <c r="CI110" s="149">
        <f>COUNTIFS('DETAIL SALES'!$Q$10:$Q$7501,'FILL RATE MANDATORY STOCK'!BK110,'DETAIL SALES'!$AB$10:$AB$7501,"Full",'DETAIL SALES'!$C$10:$C$7501,"12")</f>
        <v>0</v>
      </c>
      <c r="CJ110" s="149">
        <f>COUNTIFS('DETAIL SALES'!$Q$10:$Q$7501,'FILL RATE MANDATORY STOCK'!BK110,'DETAIL SALES'!$AB$10:$AB$7501,"No",'DETAIL SALES'!$C$10:$C$7501,"12")</f>
        <v>0</v>
      </c>
      <c r="CK110" s="149">
        <f>COUNTIFS('DETAIL SALES'!$Q$10:$Q$7501,'FILL RATE MANDATORY STOCK'!BK110,'DETAIL SALES'!$AB$10:$AB$7501,"Full",'DETAIL SALES'!$C$10:$C$7501,"13")</f>
        <v>0</v>
      </c>
      <c r="CL110" s="149">
        <f>COUNTIFS('DETAIL SALES'!$Q$10:$Q$7501,'FILL RATE MANDATORY STOCK'!BK110,'DETAIL SALES'!$AB$10:$AB$7501,"No",'DETAIL SALES'!$C$10:$C$7501,"13")</f>
        <v>0</v>
      </c>
      <c r="CM110" s="316">
        <f>COUNTIFS('DETAIL SALES'!$Q$10:$Q$7501,'FILL RATE MANDATORY STOCK'!BK110,'DETAIL SALES'!$AB$10:$AB$7501,"Full",'DETAIL SALES'!$C$10:$C$7501,"14")</f>
        <v>0</v>
      </c>
      <c r="CN110" s="316">
        <f>COUNTIFS('DETAIL SALES'!$Q$10:$Q$7501,'FILL RATE MANDATORY STOCK'!BK110,'DETAIL SALES'!$AB$10:$AB$7501,"No",'DETAIL SALES'!$C$10:$C$7501,"14")</f>
        <v>0</v>
      </c>
      <c r="CO110" s="149">
        <f>COUNTIFS('DETAIL SALES'!$Q$10:$Q$7501,'FILL RATE MANDATORY STOCK'!BK110,'DETAIL SALES'!$AB$10:$AB$7501,"Full",'DETAIL SALES'!$C$10:$C$7501,"15")</f>
        <v>0</v>
      </c>
      <c r="CP110" s="149">
        <f>COUNTIFS('DETAIL SALES'!$Q$10:$Q$7501,'FILL RATE MANDATORY STOCK'!BK110,'DETAIL SALES'!$AB$10:$AB$7501,"No",'DETAIL SALES'!$C$10:$C$7501,"15")</f>
        <v>0</v>
      </c>
      <c r="CQ110" s="149">
        <f>COUNTIFS('DETAIL SALES'!$Q$10:$Q$7501,'FILL RATE MANDATORY STOCK'!BK110,'DETAIL SALES'!$AB$10:$AB$7501,"Full",'DETAIL SALES'!$C$10:$C$7501,"16")</f>
        <v>0</v>
      </c>
      <c r="CR110" s="149">
        <f>COUNTIFS('DETAIL SALES'!$Q$10:$Q$7501,'FILL RATE MANDATORY STOCK'!BK110,'DETAIL SALES'!$AB$10:$AB$7501,"No",'DETAIL SALES'!$C$10:$C$7501,"16")</f>
        <v>0</v>
      </c>
      <c r="CS110" s="149">
        <f>COUNTIFS('DETAIL SALES'!$Q$10:$Q$7501,'FILL RATE MANDATORY STOCK'!BK110,'DETAIL SALES'!$AB$10:$AB$7501,"Full",'DETAIL SALES'!$C$10:$C$7501,"17")</f>
        <v>0</v>
      </c>
      <c r="CT110" s="149">
        <f>COUNTIFS('DETAIL SALES'!$Q$10:$Q$7501,'FILL RATE MANDATORY STOCK'!BK110,'DETAIL SALES'!$AB$10:$AB$7501,"No",'DETAIL SALES'!$C$10:$C$7501,"17")</f>
        <v>0</v>
      </c>
      <c r="CU110" s="149">
        <f>COUNTIFS('DETAIL SALES'!$Q$10:$Q$7501,'FILL RATE MANDATORY STOCK'!BK110,'DETAIL SALES'!$AB$10:$AB$7501,"Full",'DETAIL SALES'!$C$10:$C$7501,"18")</f>
        <v>0</v>
      </c>
      <c r="CV110" s="149">
        <f>COUNTIFS('DETAIL SALES'!$Q$10:$Q$7501,'FILL RATE MANDATORY STOCK'!BK110,'DETAIL SALES'!$AB$10:$AB$7501,"No",'DETAIL SALES'!$C$10:$C$7501,"18")</f>
        <v>0</v>
      </c>
      <c r="CW110" s="149">
        <f>COUNTIFS('DETAIL SALES'!$Q$10:$Q$7501,'FILL RATE MANDATORY STOCK'!BK110,'DETAIL SALES'!$AB$10:$AB$7501,"Full",'DETAIL SALES'!$C$10:$C$7501,"19")</f>
        <v>0</v>
      </c>
      <c r="CX110" s="149">
        <f>COUNTIFS('DETAIL SALES'!$Q$10:$Q$7501,'FILL RATE MANDATORY STOCK'!BK110,'DETAIL SALES'!$AB$10:$AB$7501,"No",'DETAIL SALES'!$C$10:$C$7501,"19")</f>
        <v>0</v>
      </c>
      <c r="CY110" s="149">
        <f>COUNTIFS('DETAIL SALES'!$Q$10:$Q$7501,'FILL RATE MANDATORY STOCK'!BK110,'DETAIL SALES'!$AB$10:$AB$7501,"Full",'DETAIL SALES'!$C$10:$C$7501,"20")</f>
        <v>0</v>
      </c>
      <c r="CZ110" s="149">
        <f>COUNTIFS('DETAIL SALES'!$Q$10:$Q$7501,'FILL RATE MANDATORY STOCK'!BK110,'DETAIL SALES'!$AB$10:$AB$7501,"No",'DETAIL SALES'!$C$10:$C$7501,"20")</f>
        <v>0</v>
      </c>
      <c r="DA110" s="316">
        <f>COUNTIFS('DETAIL SALES'!$Q$10:$Q$7501,'FILL RATE MANDATORY STOCK'!BK110,'DETAIL SALES'!$AB$10:$AB$7501,"Full",'DETAIL SALES'!$C$10:$C$7501,"21")</f>
        <v>0</v>
      </c>
      <c r="DB110" s="316">
        <f>COUNTIFS('DETAIL SALES'!$Q$10:$Q$7501,'FILL RATE MANDATORY STOCK'!BK110,'DETAIL SALES'!$AB$10:$AB$7501,"No",'DETAIL SALES'!$C$10:$C$7501,"21")</f>
        <v>0</v>
      </c>
      <c r="DC110" s="149">
        <f>COUNTIFS('DETAIL SALES'!$Q$10:$Q$7501,'FILL RATE MANDATORY STOCK'!BK110,'DETAIL SALES'!$AB$10:$AB$7501,"Full",'DETAIL SALES'!$C$10:$C$7501,"22")</f>
        <v>0</v>
      </c>
      <c r="DD110" s="149">
        <f>COUNTIFS('DETAIL SALES'!$Q$10:$Q$7501,'FILL RATE MANDATORY STOCK'!BK110,'DETAIL SALES'!$AB$10:$AB$7501,"No",'DETAIL SALES'!$C$10:$C$7501,"22")</f>
        <v>0</v>
      </c>
      <c r="DE110" s="149">
        <f>COUNTIFS('DETAIL SALES'!$Q$10:$Q$7501,'FILL RATE MANDATORY STOCK'!BK110,'DETAIL SALES'!$AB$10:$AB$7501,"Full",'DETAIL SALES'!$C$10:$C$7501,"23")</f>
        <v>0</v>
      </c>
      <c r="DF110" s="149">
        <f>COUNTIFS('DETAIL SALES'!$Q$10:$Q$7501,'FILL RATE MANDATORY STOCK'!BK110,'DETAIL SALES'!$AB$10:$AB$7501,"No",'DETAIL SALES'!$C$10:$C$7501,"23")</f>
        <v>0</v>
      </c>
      <c r="DG110" s="149">
        <f>COUNTIFS('DETAIL SALES'!$Q$10:$Q$7501,'FILL RATE MANDATORY STOCK'!BK110,'DETAIL SALES'!$AB$10:$AB$7501,"Full",'DETAIL SALES'!$C$10:$C$7501,"24")</f>
        <v>0</v>
      </c>
      <c r="DH110" s="149">
        <f>COUNTIFS('DETAIL SALES'!$Q$10:$Q$7501,'FILL RATE MANDATORY STOCK'!BK110,'DETAIL SALES'!$AB$10:$AB$7501,"No",'DETAIL SALES'!$C$10:$C$7501,"24")</f>
        <v>0</v>
      </c>
      <c r="DI110" s="149">
        <f>COUNTIFS('DETAIL SALES'!$Q$10:$Q$7501,'FILL RATE MANDATORY STOCK'!BK110,'DETAIL SALES'!$AB$10:$AB$7501,"Full",'DETAIL SALES'!$C$10:$C$7501,"25")</f>
        <v>0</v>
      </c>
      <c r="DJ110" s="149">
        <f>COUNTIFS('DETAIL SALES'!$Q$10:$Q$7501,'FILL RATE MANDATORY STOCK'!BK110,'DETAIL SALES'!$AB$10:$AB$7501,"No",'DETAIL SALES'!$C$10:$C$7501,"25")</f>
        <v>0</v>
      </c>
      <c r="DK110" s="149">
        <f>COUNTIFS('DETAIL SALES'!$Q$10:$Q$7501,'FILL RATE MANDATORY STOCK'!BK110,'DETAIL SALES'!$AB$10:$AB$7501,"Full",'DETAIL SALES'!$C$10:$C$7501,"26")</f>
        <v>0</v>
      </c>
      <c r="DL110" s="149">
        <f>COUNTIFS('DETAIL SALES'!$Q$10:$Q$7501,'FILL RATE MANDATORY STOCK'!BK110,'DETAIL SALES'!$AB$10:$AB$7501,"No",'DETAIL SALES'!$C$10:$C$7501,"26")</f>
        <v>0</v>
      </c>
      <c r="DM110" s="149">
        <f>COUNTIFS('DETAIL SALES'!$Q$10:$Q$7501,'FILL RATE MANDATORY STOCK'!BK110,'DETAIL SALES'!$AB$10:$AB$7501,"Full",'DETAIL SALES'!$C$10:$C$7501,"27")</f>
        <v>0</v>
      </c>
      <c r="DN110" s="149">
        <f>COUNTIFS('DETAIL SALES'!$Q$10:$Q$7501,'FILL RATE MANDATORY STOCK'!BK110,'DETAIL SALES'!$AB$10:$AB$7501,"No",'DETAIL SALES'!$C$10:$C$7501,"27")</f>
        <v>0</v>
      </c>
      <c r="DO110" s="316">
        <f>COUNTIFS('DETAIL SALES'!$Q$10:$Q$7501,'FILL RATE MANDATORY STOCK'!BK110,'DETAIL SALES'!$AB$10:$AB$7501,"Full",'DETAIL SALES'!$C$10:$C$7501,"28")</f>
        <v>0</v>
      </c>
      <c r="DP110" s="316">
        <f>COUNTIFS('DETAIL SALES'!$Q$10:$Q$7501,'FILL RATE MANDATORY STOCK'!BK110,'DETAIL SALES'!$AB$10:$AB$7501,"No",'DETAIL SALES'!$C$10:$C$7501,"28")</f>
        <v>0</v>
      </c>
      <c r="DQ110" s="149">
        <f>COUNTIFS('DETAIL SALES'!$Q$10:$Q$7501,'FILL RATE MANDATORY STOCK'!BK110,'DETAIL SALES'!$AB$10:$AB$7501,"Full",'DETAIL SALES'!$C$10:$C$7501,"29")</f>
        <v>0</v>
      </c>
      <c r="DR110" s="149">
        <f>COUNTIFS('DETAIL SALES'!$Q$10:$Q$7501,'FILL RATE MANDATORY STOCK'!BK110,'DETAIL SALES'!$AB$10:$AB$7501,"No",'DETAIL SALES'!$C$10:$C$7501,"29")</f>
        <v>0</v>
      </c>
      <c r="DS110" s="149">
        <f>COUNTIFS('DETAIL SALES'!$Q$10:$Q$7501,'FILL RATE MANDATORY STOCK'!BK110,'DETAIL SALES'!$AB$10:$AB$7501,"Full",'DETAIL SALES'!$C$10:$C$7501,"30")</f>
        <v>0</v>
      </c>
      <c r="DT110" s="149">
        <f>COUNTIFS('DETAIL SALES'!$Q$10:$Q$7501,'FILL RATE MANDATORY STOCK'!BK110,'DETAIL SALES'!$AB$10:$AB$7501,"No",'DETAIL SALES'!$C$10:$C$7501,"30")</f>
        <v>0</v>
      </c>
      <c r="DU110" s="149">
        <f>COUNTIFS('DETAIL SALES'!$Q$10:$Q$7501,'FILL RATE MANDATORY STOCK'!\,'DETAIL SALES'!$AB$10:$AB$7501,"Full",'DETAIL SALES'!$C$10:$C$7501,"31")</f>
        <v>0</v>
      </c>
      <c r="DV110" s="153">
        <f>COUNTIFS('DETAIL SALES'!$Q$10:$Q$7501,'FILL RATE MANDATORY STOCK'!BK110,'DETAIL SALES'!$AB$10:$AB$7501,"No",'DETAIL SALES'!$C$10:$C$7501,"31")</f>
        <v>0</v>
      </c>
      <c r="DW110" s="271">
        <f t="shared" si="48"/>
        <v>0</v>
      </c>
      <c r="DX110" s="150">
        <f t="shared" si="48"/>
        <v>0</v>
      </c>
      <c r="DY110" s="150">
        <f t="shared" si="49"/>
        <v>0</v>
      </c>
      <c r="DZ110" s="272" t="e">
        <f t="shared" si="50"/>
        <v>#DIV/0!</v>
      </c>
    </row>
    <row r="111" spans="1:130" s="141" customFormat="1">
      <c r="A111" s="134">
        <v>102</v>
      </c>
      <c r="B111" s="286"/>
      <c r="C111" s="146">
        <f t="shared" si="36"/>
        <v>0</v>
      </c>
      <c r="D111" s="146">
        <f t="shared" si="37"/>
        <v>1</v>
      </c>
      <c r="E111" s="146">
        <f t="shared" si="38"/>
        <v>1900</v>
      </c>
      <c r="F111" s="287"/>
      <c r="G111" s="287"/>
      <c r="H111" s="287"/>
      <c r="I111" s="288"/>
      <c r="J111" s="287"/>
      <c r="K111" s="288"/>
      <c r="L111" s="134"/>
      <c r="M111" s="133"/>
      <c r="N111" s="288"/>
      <c r="O111" s="134"/>
      <c r="P111" s="166"/>
      <c r="Q111" s="289"/>
      <c r="R111" s="165"/>
      <c r="S111" s="290"/>
      <c r="T111" s="290"/>
      <c r="U111" s="290"/>
      <c r="V111" s="290"/>
      <c r="W111" s="166"/>
      <c r="X111" s="87"/>
      <c r="Y111" s="418">
        <f t="shared" si="39"/>
        <v>0</v>
      </c>
      <c r="Z111" s="291">
        <f t="shared" si="40"/>
        <v>0</v>
      </c>
      <c r="AA111" s="163"/>
      <c r="AB111" s="177" t="str">
        <f t="shared" si="41"/>
        <v/>
      </c>
      <c r="AC111" s="283" t="str">
        <f t="shared" si="42"/>
        <v/>
      </c>
      <c r="AD111" s="283" t="str">
        <f t="shared" si="43"/>
        <v/>
      </c>
      <c r="AE111" s="163"/>
      <c r="AF111" s="162"/>
      <c r="AP111" s="581"/>
      <c r="BD111" s="784"/>
      <c r="BE111" s="100">
        <f t="shared" si="35"/>
        <v>94</v>
      </c>
      <c r="BF111" s="100" t="s">
        <v>387</v>
      </c>
      <c r="BG111" s="100" t="s">
        <v>388</v>
      </c>
      <c r="BH111" s="149" t="s">
        <v>159</v>
      </c>
      <c r="BI111" s="169" t="e">
        <f>VLOOKUP(BH111,#REF!,8,FALSE)</f>
        <v>#REF!</v>
      </c>
      <c r="BJ111" s="224">
        <v>120000</v>
      </c>
      <c r="BK111" s="153">
        <v>2</v>
      </c>
      <c r="BL111" s="153">
        <v>0.33333333333333331</v>
      </c>
      <c r="BM111" s="594">
        <f>COUNTIFS('DETAIL SALES'!$Q$10:$Q$7501,'FILL RATE MANDATORY STOCK'!BK111,'DETAIL SALES'!$AB$10:$AB$7501,"Full",'DETAIL SALES'!$C$10:$C$7501,"1")</f>
        <v>0</v>
      </c>
      <c r="BN111" s="149">
        <f>COUNTIFS('DETAIL SALES'!$Q$10:$Q$7501,'FILL RATE MANDATORY STOCK'!BK111,'DETAIL SALES'!$AB$10:$AB$7501,"No",'DETAIL SALES'!$C$10:$C$7501,"1")</f>
        <v>0</v>
      </c>
      <c r="BO111" s="149">
        <f>COUNTIFS('DETAIL SALES'!$Q$10:$Q$7501,'FILL RATE MANDATORY STOCK'!BK111,'DETAIL SALES'!$AB$10:$AB$7501,"Full",'DETAIL SALES'!$C$10:$C$7501,"2")</f>
        <v>0</v>
      </c>
      <c r="BP111" s="149">
        <f>COUNTIFS('DETAIL SALES'!$Q$10:$Q$7501,'FILL RATE MANDATORY STOCK'!BK111,'DETAIL SALES'!$AB$10:$AB$7501,"No",'DETAIL SALES'!$C$10:$C$7501,"2")</f>
        <v>0</v>
      </c>
      <c r="BQ111" s="149">
        <f>COUNTIFS('DETAIL SALES'!$Q$10:$Q$7501,'FILL RATE MANDATORY STOCK'!BK111,'DETAIL SALES'!$AB$10:$AB$7501,"Full",'DETAIL SALES'!$C$10:$C$7501,"3")</f>
        <v>0</v>
      </c>
      <c r="BR111" s="149">
        <f>COUNTIFS('DETAIL SALES'!$Q$10:$Q$7501,'FILL RATE MANDATORY STOCK'!BK111,'DETAIL SALES'!$AB$10:$AB$7501,"No",'DETAIL SALES'!$C$10:$C$7501,"3")</f>
        <v>0</v>
      </c>
      <c r="BS111" s="149">
        <f>COUNTIFS('DETAIL SALES'!$Q$10:$Q$7501,'FILL RATE MANDATORY STOCK'!BK111,'DETAIL SALES'!$AB$10:$AB$7501,"Full",'DETAIL SALES'!$C$10:$C$7501,"4")</f>
        <v>0</v>
      </c>
      <c r="BT111" s="149">
        <f>COUNTIFS('DETAIL SALES'!$Q$10:$Q$7501,'FILL RATE MANDATORY STOCK'!BK111,'DETAIL SALES'!$AB$10:$AB$7501,"No",'DETAIL SALES'!$C$10:$C$7501,"4")</f>
        <v>0</v>
      </c>
      <c r="BU111" s="149">
        <f>COUNTIFS('DETAIL SALES'!$Q$10:$Q$7501,'FILL RATE MANDATORY STOCK'!BK111,'DETAIL SALES'!$AB$10:$AB$7501,"Full",'DETAIL SALES'!$C$10:$C$7501,"5")</f>
        <v>0</v>
      </c>
      <c r="BV111" s="149">
        <f>COUNTIFS('DETAIL SALES'!$Q$10:$Q$7501,'FILL RATE MANDATORY STOCK'!BK111,'DETAIL SALES'!$AB$10:$AB$7501,"No",'DETAIL SALES'!$C$10:$C$7501,"5")</f>
        <v>0</v>
      </c>
      <c r="BW111" s="149">
        <f>COUNTIFS('DETAIL SALES'!$Q$10:$Q$7501,'FILL RATE MANDATORY STOCK'!BK111,'DETAIL SALES'!$AB$10:$AB$7501,"Full",'DETAIL SALES'!$C$10:$C$7501,"6")</f>
        <v>0</v>
      </c>
      <c r="BX111" s="149">
        <f>COUNTIFS('DETAIL SALES'!$Q$10:$Q$7501,'FILL RATE MANDATORY STOCK'!BK111,'DETAIL SALES'!$AB$10:$AB$7501,"No",'DETAIL SALES'!$C$10:$C$7501,"6")</f>
        <v>0</v>
      </c>
      <c r="BY111" s="316">
        <f>COUNTIFS('DETAIL SALES'!$Q$10:$Q$7501,'FILL RATE MANDATORY STOCK'!BK111,'DETAIL SALES'!$AB$10:$AB$7501,"Full",'DETAIL SALES'!$C$10:$C$7501,"7")</f>
        <v>0</v>
      </c>
      <c r="BZ111" s="316">
        <f>COUNTIFS('DETAIL SALES'!$Q$10:$Q$7501,'FILL RATE MANDATORY STOCK'!BK111,'DETAIL SALES'!$AB$10:$AB$7501,"No",'DETAIL SALES'!$C$10:$C$7501,"7")</f>
        <v>0</v>
      </c>
      <c r="CA111" s="149">
        <f>COUNTIFS('DETAIL SALES'!$Q$10:$Q$7501,'FILL RATE MANDATORY STOCK'!BK111,'DETAIL SALES'!$AB$10:$AB$7501,"Full",'DETAIL SALES'!$C$10:$C$7501,"8")</f>
        <v>0</v>
      </c>
      <c r="CB111" s="149">
        <f>COUNTIFS('DETAIL SALES'!$Q$10:$Q$7501,'FILL RATE MANDATORY STOCK'!BK111,'DETAIL SALES'!$AB$10:$AB$7501,"No",'DETAIL SALES'!$C$10:$C$7501,"8")</f>
        <v>0</v>
      </c>
      <c r="CC111" s="149">
        <f>COUNTIFS('DETAIL SALES'!$Q$10:$Q$7501,'FILL RATE MANDATORY STOCK'!BK111,'DETAIL SALES'!$AB$10:$AB$7501,"Full",'DETAIL SALES'!$C$10:$C$7501,"9")</f>
        <v>0</v>
      </c>
      <c r="CD111" s="149">
        <f>COUNTIFS('DETAIL SALES'!$Q$10:$Q$7501,'FILL RATE MANDATORY STOCK'!BK111,'DETAIL SALES'!$AB$10:$AB$7501,"No",'DETAIL SALES'!$C$10:$C$7501,"9")</f>
        <v>0</v>
      </c>
      <c r="CE111" s="149">
        <f>COUNTIFS('DETAIL SALES'!$Q$10:$Q$7501,'FILL RATE MANDATORY STOCK'!BK111,'DETAIL SALES'!$AB$10:$AB$7501,"Full",'DETAIL SALES'!$C$10:$C$7501,"10")</f>
        <v>0</v>
      </c>
      <c r="CF111" s="149">
        <f>COUNTIFS('DETAIL SALES'!$Q$10:$Q$7501,'FILL RATE MANDATORY STOCK'!BK111,'DETAIL SALES'!$AB$10:$AB$7501,"No",'DETAIL SALES'!$C$10:$C$7501,"10")</f>
        <v>0</v>
      </c>
      <c r="CG111" s="149">
        <f>COUNTIFS('DETAIL SALES'!$Q$10:$Q$7501,'FILL RATE MANDATORY STOCK'!BK111,'DETAIL SALES'!$AB$10:$AB$7501,"Full",'DETAIL SALES'!$C$10:$C$7501,"11")</f>
        <v>0</v>
      </c>
      <c r="CH111" s="149">
        <f>COUNTIFS('DETAIL SALES'!$Q$10:$Q$7501,'FILL RATE MANDATORY STOCK'!BK111,'DETAIL SALES'!$AB$10:$AB$7501,"No",'DETAIL SALES'!$C$10:$C$7501,"11")</f>
        <v>0</v>
      </c>
      <c r="CI111" s="149">
        <f>COUNTIFS('DETAIL SALES'!$Q$10:$Q$7501,'FILL RATE MANDATORY STOCK'!BK111,'DETAIL SALES'!$AB$10:$AB$7501,"Full",'DETAIL SALES'!$C$10:$C$7501,"12")</f>
        <v>0</v>
      </c>
      <c r="CJ111" s="149">
        <f>COUNTIFS('DETAIL SALES'!$Q$10:$Q$7501,'FILL RATE MANDATORY STOCK'!BK111,'DETAIL SALES'!$AB$10:$AB$7501,"No",'DETAIL SALES'!$C$10:$C$7501,"12")</f>
        <v>0</v>
      </c>
      <c r="CK111" s="149">
        <f>COUNTIFS('DETAIL SALES'!$Q$10:$Q$7501,'FILL RATE MANDATORY STOCK'!BK111,'DETAIL SALES'!$AB$10:$AB$7501,"Full",'DETAIL SALES'!$C$10:$C$7501,"13")</f>
        <v>0</v>
      </c>
      <c r="CL111" s="149">
        <f>COUNTIFS('DETAIL SALES'!$Q$10:$Q$7501,'FILL RATE MANDATORY STOCK'!BK111,'DETAIL SALES'!$AB$10:$AB$7501,"No",'DETAIL SALES'!$C$10:$C$7501,"13")</f>
        <v>0</v>
      </c>
      <c r="CM111" s="316">
        <f>COUNTIFS('DETAIL SALES'!$Q$10:$Q$7501,'FILL RATE MANDATORY STOCK'!BK111,'DETAIL SALES'!$AB$10:$AB$7501,"Full",'DETAIL SALES'!$C$10:$C$7501,"14")</f>
        <v>0</v>
      </c>
      <c r="CN111" s="316">
        <f>COUNTIFS('DETAIL SALES'!$Q$10:$Q$7501,'FILL RATE MANDATORY STOCK'!BK111,'DETAIL SALES'!$AB$10:$AB$7501,"No",'DETAIL SALES'!$C$10:$C$7501,"14")</f>
        <v>0</v>
      </c>
      <c r="CO111" s="149">
        <f>COUNTIFS('DETAIL SALES'!$Q$10:$Q$7501,'FILL RATE MANDATORY STOCK'!BK111,'DETAIL SALES'!$AB$10:$AB$7501,"Full",'DETAIL SALES'!$C$10:$C$7501,"15")</f>
        <v>0</v>
      </c>
      <c r="CP111" s="149">
        <f>COUNTIFS('DETAIL SALES'!$Q$10:$Q$7501,'FILL RATE MANDATORY STOCK'!BK111,'DETAIL SALES'!$AB$10:$AB$7501,"No",'DETAIL SALES'!$C$10:$C$7501,"15")</f>
        <v>0</v>
      </c>
      <c r="CQ111" s="149">
        <f>COUNTIFS('DETAIL SALES'!$Q$10:$Q$7501,'FILL RATE MANDATORY STOCK'!BK111,'DETAIL SALES'!$AB$10:$AB$7501,"Full",'DETAIL SALES'!$C$10:$C$7501,"16")</f>
        <v>0</v>
      </c>
      <c r="CR111" s="149">
        <f>COUNTIFS('DETAIL SALES'!$Q$10:$Q$7501,'FILL RATE MANDATORY STOCK'!BK111,'DETAIL SALES'!$AB$10:$AB$7501,"No",'DETAIL SALES'!$C$10:$C$7501,"16")</f>
        <v>0</v>
      </c>
      <c r="CS111" s="149">
        <f>COUNTIFS('DETAIL SALES'!$Q$10:$Q$7501,'FILL RATE MANDATORY STOCK'!BK111,'DETAIL SALES'!$AB$10:$AB$7501,"Full",'DETAIL SALES'!$C$10:$C$7501,"17")</f>
        <v>0</v>
      </c>
      <c r="CT111" s="149">
        <f>COUNTIFS('DETAIL SALES'!$Q$10:$Q$7501,'FILL RATE MANDATORY STOCK'!BK111,'DETAIL SALES'!$AB$10:$AB$7501,"No",'DETAIL SALES'!$C$10:$C$7501,"17")</f>
        <v>0</v>
      </c>
      <c r="CU111" s="149">
        <f>COUNTIFS('DETAIL SALES'!$Q$10:$Q$7501,'FILL RATE MANDATORY STOCK'!BK111,'DETAIL SALES'!$AB$10:$AB$7501,"Full",'DETAIL SALES'!$C$10:$C$7501,"18")</f>
        <v>0</v>
      </c>
      <c r="CV111" s="149">
        <f>COUNTIFS('DETAIL SALES'!$Q$10:$Q$7501,'FILL RATE MANDATORY STOCK'!BK111,'DETAIL SALES'!$AB$10:$AB$7501,"No",'DETAIL SALES'!$C$10:$C$7501,"18")</f>
        <v>0</v>
      </c>
      <c r="CW111" s="149">
        <f>COUNTIFS('DETAIL SALES'!$Q$10:$Q$7501,'FILL RATE MANDATORY STOCK'!BK111,'DETAIL SALES'!$AB$10:$AB$7501,"Full",'DETAIL SALES'!$C$10:$C$7501,"19")</f>
        <v>0</v>
      </c>
      <c r="CX111" s="149">
        <f>COUNTIFS('DETAIL SALES'!$Q$10:$Q$7501,'FILL RATE MANDATORY STOCK'!BK111,'DETAIL SALES'!$AB$10:$AB$7501,"No",'DETAIL SALES'!$C$10:$C$7501,"19")</f>
        <v>0</v>
      </c>
      <c r="CY111" s="149">
        <f>COUNTIFS('DETAIL SALES'!$Q$10:$Q$7501,'FILL RATE MANDATORY STOCK'!BK111,'DETAIL SALES'!$AB$10:$AB$7501,"Full",'DETAIL SALES'!$C$10:$C$7501,"20")</f>
        <v>0</v>
      </c>
      <c r="CZ111" s="149">
        <f>COUNTIFS('DETAIL SALES'!$Q$10:$Q$7501,'FILL RATE MANDATORY STOCK'!BK111,'DETAIL SALES'!$AB$10:$AB$7501,"No",'DETAIL SALES'!$C$10:$C$7501,"20")</f>
        <v>0</v>
      </c>
      <c r="DA111" s="316">
        <f>COUNTIFS('DETAIL SALES'!$Q$10:$Q$7501,'FILL RATE MANDATORY STOCK'!BK111,'DETAIL SALES'!$AB$10:$AB$7501,"Full",'DETAIL SALES'!$C$10:$C$7501,"21")</f>
        <v>0</v>
      </c>
      <c r="DB111" s="316">
        <f>COUNTIFS('DETAIL SALES'!$Q$10:$Q$7501,'FILL RATE MANDATORY STOCK'!BK111,'DETAIL SALES'!$AB$10:$AB$7501,"No",'DETAIL SALES'!$C$10:$C$7501,"21")</f>
        <v>0</v>
      </c>
      <c r="DC111" s="149">
        <f>COUNTIFS('DETAIL SALES'!$Q$10:$Q$7501,'FILL RATE MANDATORY STOCK'!BK111,'DETAIL SALES'!$AB$10:$AB$7501,"Full",'DETAIL SALES'!$C$10:$C$7501,"22")</f>
        <v>0</v>
      </c>
      <c r="DD111" s="149">
        <f>COUNTIFS('DETAIL SALES'!$Q$10:$Q$7501,'FILL RATE MANDATORY STOCK'!BK111,'DETAIL SALES'!$AB$10:$AB$7501,"No",'DETAIL SALES'!$C$10:$C$7501,"22")</f>
        <v>0</v>
      </c>
      <c r="DE111" s="149">
        <f>COUNTIFS('DETAIL SALES'!$Q$10:$Q$7501,'FILL RATE MANDATORY STOCK'!BK111,'DETAIL SALES'!$AB$10:$AB$7501,"Full",'DETAIL SALES'!$C$10:$C$7501,"23")</f>
        <v>0</v>
      </c>
      <c r="DF111" s="149">
        <f>COUNTIFS('DETAIL SALES'!$Q$10:$Q$7501,'FILL RATE MANDATORY STOCK'!BK111,'DETAIL SALES'!$AB$10:$AB$7501,"No",'DETAIL SALES'!$C$10:$C$7501,"23")</f>
        <v>0</v>
      </c>
      <c r="DG111" s="149">
        <f>COUNTIFS('DETAIL SALES'!$Q$10:$Q$7501,'FILL RATE MANDATORY STOCK'!BK111,'DETAIL SALES'!$AB$10:$AB$7501,"Full",'DETAIL SALES'!$C$10:$C$7501,"24")</f>
        <v>0</v>
      </c>
      <c r="DH111" s="149">
        <f>COUNTIFS('DETAIL SALES'!$Q$10:$Q$7501,'FILL RATE MANDATORY STOCK'!BK111,'DETAIL SALES'!$AB$10:$AB$7501,"No",'DETAIL SALES'!$C$10:$C$7501,"24")</f>
        <v>0</v>
      </c>
      <c r="DI111" s="149">
        <f>COUNTIFS('DETAIL SALES'!$Q$10:$Q$7501,'FILL RATE MANDATORY STOCK'!BK111,'DETAIL SALES'!$AB$10:$AB$7501,"Full",'DETAIL SALES'!$C$10:$C$7501,"25")</f>
        <v>0</v>
      </c>
      <c r="DJ111" s="149">
        <f>COUNTIFS('DETAIL SALES'!$Q$10:$Q$7501,'FILL RATE MANDATORY STOCK'!BK111,'DETAIL SALES'!$AB$10:$AB$7501,"No",'DETAIL SALES'!$C$10:$C$7501,"25")</f>
        <v>0</v>
      </c>
      <c r="DK111" s="149">
        <f>COUNTIFS('DETAIL SALES'!$Q$10:$Q$7501,'FILL RATE MANDATORY STOCK'!BK111,'DETAIL SALES'!$AB$10:$AB$7501,"Full",'DETAIL SALES'!$C$10:$C$7501,"26")</f>
        <v>0</v>
      </c>
      <c r="DL111" s="149">
        <f>COUNTIFS('DETAIL SALES'!$Q$10:$Q$7501,'FILL RATE MANDATORY STOCK'!BK111,'DETAIL SALES'!$AB$10:$AB$7501,"No",'DETAIL SALES'!$C$10:$C$7501,"26")</f>
        <v>0</v>
      </c>
      <c r="DM111" s="149">
        <f>COUNTIFS('DETAIL SALES'!$Q$10:$Q$7501,'FILL RATE MANDATORY STOCK'!BK111,'DETAIL SALES'!$AB$10:$AB$7501,"Full",'DETAIL SALES'!$C$10:$C$7501,"27")</f>
        <v>0</v>
      </c>
      <c r="DN111" s="149">
        <f>COUNTIFS('DETAIL SALES'!$Q$10:$Q$7501,'FILL RATE MANDATORY STOCK'!BK111,'DETAIL SALES'!$AB$10:$AB$7501,"No",'DETAIL SALES'!$C$10:$C$7501,"27")</f>
        <v>0</v>
      </c>
      <c r="DO111" s="316">
        <f>COUNTIFS('DETAIL SALES'!$Q$10:$Q$7501,'FILL RATE MANDATORY STOCK'!BK111,'DETAIL SALES'!$AB$10:$AB$7501,"Full",'DETAIL SALES'!$C$10:$C$7501,"28")</f>
        <v>0</v>
      </c>
      <c r="DP111" s="316">
        <f>COUNTIFS('DETAIL SALES'!$Q$10:$Q$7501,'FILL RATE MANDATORY STOCK'!BK111,'DETAIL SALES'!$AB$10:$AB$7501,"No",'DETAIL SALES'!$C$10:$C$7501,"28")</f>
        <v>0</v>
      </c>
      <c r="DQ111" s="149">
        <f>COUNTIFS('DETAIL SALES'!$Q$10:$Q$7501,'FILL RATE MANDATORY STOCK'!BK111,'DETAIL SALES'!$AB$10:$AB$7501,"Full",'DETAIL SALES'!$C$10:$C$7501,"29")</f>
        <v>0</v>
      </c>
      <c r="DR111" s="149">
        <f>COUNTIFS('DETAIL SALES'!$Q$10:$Q$7501,'FILL RATE MANDATORY STOCK'!BK111,'DETAIL SALES'!$AB$10:$AB$7501,"No",'DETAIL SALES'!$C$10:$C$7501,"29")</f>
        <v>0</v>
      </c>
      <c r="DS111" s="149">
        <f>COUNTIFS('DETAIL SALES'!$Q$10:$Q$7501,'FILL RATE MANDATORY STOCK'!BK111,'DETAIL SALES'!$AB$10:$AB$7501,"Full",'DETAIL SALES'!$C$10:$C$7501,"30")</f>
        <v>0</v>
      </c>
      <c r="DT111" s="149">
        <f>COUNTIFS('DETAIL SALES'!$Q$10:$Q$7501,'FILL RATE MANDATORY STOCK'!BK111,'DETAIL SALES'!$AB$10:$AB$7501,"No",'DETAIL SALES'!$C$10:$C$7501,"30")</f>
        <v>0</v>
      </c>
      <c r="DU111" s="149">
        <f>COUNTIFS('DETAIL SALES'!$Q$10:$Q$7501,'FILL RATE MANDATORY STOCK'!\,'DETAIL SALES'!$AB$10:$AB$7501,"Full",'DETAIL SALES'!$C$10:$C$7501,"31")</f>
        <v>0</v>
      </c>
      <c r="DV111" s="153">
        <f>COUNTIFS('DETAIL SALES'!$Q$10:$Q$7501,'FILL RATE MANDATORY STOCK'!BK111,'DETAIL SALES'!$AB$10:$AB$7501,"No",'DETAIL SALES'!$C$10:$C$7501,"31")</f>
        <v>0</v>
      </c>
      <c r="DW111" s="271">
        <f t="shared" si="48"/>
        <v>0</v>
      </c>
      <c r="DX111" s="150">
        <f t="shared" si="48"/>
        <v>0</v>
      </c>
      <c r="DY111" s="150">
        <f t="shared" si="49"/>
        <v>0</v>
      </c>
      <c r="DZ111" s="272" t="e">
        <f t="shared" si="50"/>
        <v>#DIV/0!</v>
      </c>
    </row>
    <row r="112" spans="1:130" s="141" customFormat="1">
      <c r="A112" s="134">
        <v>103</v>
      </c>
      <c r="B112" s="286"/>
      <c r="C112" s="146">
        <f t="shared" si="36"/>
        <v>0</v>
      </c>
      <c r="D112" s="146">
        <f t="shared" si="37"/>
        <v>1</v>
      </c>
      <c r="E112" s="146">
        <f t="shared" si="38"/>
        <v>1900</v>
      </c>
      <c r="F112" s="287"/>
      <c r="G112" s="287"/>
      <c r="H112" s="287"/>
      <c r="I112" s="288"/>
      <c r="J112" s="287"/>
      <c r="K112" s="288"/>
      <c r="L112" s="134"/>
      <c r="M112" s="133"/>
      <c r="N112" s="288"/>
      <c r="O112" s="134"/>
      <c r="P112" s="166"/>
      <c r="Q112" s="289"/>
      <c r="R112" s="165"/>
      <c r="S112" s="290"/>
      <c r="T112" s="290"/>
      <c r="U112" s="290"/>
      <c r="V112" s="290"/>
      <c r="W112" s="166"/>
      <c r="X112" s="87"/>
      <c r="Y112" s="418">
        <f t="shared" si="39"/>
        <v>0</v>
      </c>
      <c r="Z112" s="291">
        <f t="shared" si="40"/>
        <v>0</v>
      </c>
      <c r="AA112" s="163"/>
      <c r="AB112" s="177" t="str">
        <f t="shared" si="41"/>
        <v/>
      </c>
      <c r="AC112" s="283" t="str">
        <f t="shared" si="42"/>
        <v/>
      </c>
      <c r="AD112" s="283" t="str">
        <f t="shared" si="43"/>
        <v/>
      </c>
      <c r="AE112" s="163"/>
      <c r="AF112" s="162"/>
      <c r="AP112" s="581"/>
      <c r="BD112" s="784"/>
      <c r="BE112" s="103">
        <f t="shared" si="35"/>
        <v>95</v>
      </c>
      <c r="BF112" s="103" t="s">
        <v>387</v>
      </c>
      <c r="BG112" s="103" t="s">
        <v>389</v>
      </c>
      <c r="BH112" s="171" t="s">
        <v>156</v>
      </c>
      <c r="BI112" s="228" t="e">
        <f>VLOOKUP(BH112,#REF!,8,FALSE)</f>
        <v>#REF!</v>
      </c>
      <c r="BJ112" s="225">
        <v>120000</v>
      </c>
      <c r="BK112" s="158">
        <v>2</v>
      </c>
      <c r="BL112" s="158">
        <v>0.33333333333333331</v>
      </c>
      <c r="BM112" s="595">
        <f>COUNTIFS('DETAIL SALES'!$Q$10:$Q$7501,'FILL RATE MANDATORY STOCK'!BK112,'DETAIL SALES'!$AB$10:$AB$7501,"Full",'DETAIL SALES'!$C$10:$C$7501,"1")</f>
        <v>0</v>
      </c>
      <c r="BN112" s="155">
        <f>COUNTIFS('DETAIL SALES'!$Q$10:$Q$7501,'FILL RATE MANDATORY STOCK'!BK112,'DETAIL SALES'!$AB$10:$AB$7501,"No",'DETAIL SALES'!$C$10:$C$7501,"1")</f>
        <v>0</v>
      </c>
      <c r="BO112" s="155">
        <f>COUNTIFS('DETAIL SALES'!$Q$10:$Q$7501,'FILL RATE MANDATORY STOCK'!BK112,'DETAIL SALES'!$AB$10:$AB$7501,"Full",'DETAIL SALES'!$C$10:$C$7501,"2")</f>
        <v>0</v>
      </c>
      <c r="BP112" s="155">
        <f>COUNTIFS('DETAIL SALES'!$Q$10:$Q$7501,'FILL RATE MANDATORY STOCK'!BK112,'DETAIL SALES'!$AB$10:$AB$7501,"No",'DETAIL SALES'!$C$10:$C$7501,"2")</f>
        <v>0</v>
      </c>
      <c r="BQ112" s="155">
        <f>COUNTIFS('DETAIL SALES'!$Q$10:$Q$7501,'FILL RATE MANDATORY STOCK'!BK112,'DETAIL SALES'!$AB$10:$AB$7501,"Full",'DETAIL SALES'!$C$10:$C$7501,"3")</f>
        <v>0</v>
      </c>
      <c r="BR112" s="155">
        <f>COUNTIFS('DETAIL SALES'!$Q$10:$Q$7501,'FILL RATE MANDATORY STOCK'!BK112,'DETAIL SALES'!$AB$10:$AB$7501,"No",'DETAIL SALES'!$C$10:$C$7501,"3")</f>
        <v>0</v>
      </c>
      <c r="BS112" s="155">
        <f>COUNTIFS('DETAIL SALES'!$Q$10:$Q$7501,'FILL RATE MANDATORY STOCK'!BK112,'DETAIL SALES'!$AB$10:$AB$7501,"Full",'DETAIL SALES'!$C$10:$C$7501,"4")</f>
        <v>0</v>
      </c>
      <c r="BT112" s="155">
        <f>COUNTIFS('DETAIL SALES'!$Q$10:$Q$7501,'FILL RATE MANDATORY STOCK'!BK112,'DETAIL SALES'!$AB$10:$AB$7501,"No",'DETAIL SALES'!$C$10:$C$7501,"4")</f>
        <v>0</v>
      </c>
      <c r="BU112" s="155">
        <f>COUNTIFS('DETAIL SALES'!$Q$10:$Q$7501,'FILL RATE MANDATORY STOCK'!BK112,'DETAIL SALES'!$AB$10:$AB$7501,"Full",'DETAIL SALES'!$C$10:$C$7501,"5")</f>
        <v>0</v>
      </c>
      <c r="BV112" s="155">
        <f>COUNTIFS('DETAIL SALES'!$Q$10:$Q$7501,'FILL RATE MANDATORY STOCK'!BK112,'DETAIL SALES'!$AB$10:$AB$7501,"No",'DETAIL SALES'!$C$10:$C$7501,"5")</f>
        <v>0</v>
      </c>
      <c r="BW112" s="155">
        <f>COUNTIFS('DETAIL SALES'!$Q$10:$Q$7501,'FILL RATE MANDATORY STOCK'!BK112,'DETAIL SALES'!$AB$10:$AB$7501,"Full",'DETAIL SALES'!$C$10:$C$7501,"6")</f>
        <v>0</v>
      </c>
      <c r="BX112" s="155">
        <f>COUNTIFS('DETAIL SALES'!$Q$10:$Q$7501,'FILL RATE MANDATORY STOCK'!BK112,'DETAIL SALES'!$AB$10:$AB$7501,"No",'DETAIL SALES'!$C$10:$C$7501,"6")</f>
        <v>0</v>
      </c>
      <c r="BY112" s="318">
        <f>COUNTIFS('DETAIL SALES'!$Q$10:$Q$7501,'FILL RATE MANDATORY STOCK'!BK112,'DETAIL SALES'!$AB$10:$AB$7501,"Full",'DETAIL SALES'!$C$10:$C$7501,"7")</f>
        <v>0</v>
      </c>
      <c r="BZ112" s="318">
        <f>COUNTIFS('DETAIL SALES'!$Q$10:$Q$7501,'FILL RATE MANDATORY STOCK'!BK112,'DETAIL SALES'!$AB$10:$AB$7501,"No",'DETAIL SALES'!$C$10:$C$7501,"7")</f>
        <v>0</v>
      </c>
      <c r="CA112" s="155">
        <f>COUNTIFS('DETAIL SALES'!$Q$10:$Q$7501,'FILL RATE MANDATORY STOCK'!BK112,'DETAIL SALES'!$AB$10:$AB$7501,"Full",'DETAIL SALES'!$C$10:$C$7501,"8")</f>
        <v>0</v>
      </c>
      <c r="CB112" s="155">
        <f>COUNTIFS('DETAIL SALES'!$Q$10:$Q$7501,'FILL RATE MANDATORY STOCK'!BK112,'DETAIL SALES'!$AB$10:$AB$7501,"No",'DETAIL SALES'!$C$10:$C$7501,"8")</f>
        <v>0</v>
      </c>
      <c r="CC112" s="155">
        <f>COUNTIFS('DETAIL SALES'!$Q$10:$Q$7501,'FILL RATE MANDATORY STOCK'!BK112,'DETAIL SALES'!$AB$10:$AB$7501,"Full",'DETAIL SALES'!$C$10:$C$7501,"9")</f>
        <v>0</v>
      </c>
      <c r="CD112" s="155">
        <f>COUNTIFS('DETAIL SALES'!$Q$10:$Q$7501,'FILL RATE MANDATORY STOCK'!BK112,'DETAIL SALES'!$AB$10:$AB$7501,"No",'DETAIL SALES'!$C$10:$C$7501,"9")</f>
        <v>0</v>
      </c>
      <c r="CE112" s="155">
        <f>COUNTIFS('DETAIL SALES'!$Q$10:$Q$7501,'FILL RATE MANDATORY STOCK'!BK112,'DETAIL SALES'!$AB$10:$AB$7501,"Full",'DETAIL SALES'!$C$10:$C$7501,"10")</f>
        <v>0</v>
      </c>
      <c r="CF112" s="155">
        <f>COUNTIFS('DETAIL SALES'!$Q$10:$Q$7501,'FILL RATE MANDATORY STOCK'!BK112,'DETAIL SALES'!$AB$10:$AB$7501,"No",'DETAIL SALES'!$C$10:$C$7501,"10")</f>
        <v>0</v>
      </c>
      <c r="CG112" s="155">
        <f>COUNTIFS('DETAIL SALES'!$Q$10:$Q$7501,'FILL RATE MANDATORY STOCK'!BK112,'DETAIL SALES'!$AB$10:$AB$7501,"Full",'DETAIL SALES'!$C$10:$C$7501,"11")</f>
        <v>0</v>
      </c>
      <c r="CH112" s="155">
        <f>COUNTIFS('DETAIL SALES'!$Q$10:$Q$7501,'FILL RATE MANDATORY STOCK'!BK112,'DETAIL SALES'!$AB$10:$AB$7501,"No",'DETAIL SALES'!$C$10:$C$7501,"11")</f>
        <v>0</v>
      </c>
      <c r="CI112" s="155">
        <f>COUNTIFS('DETAIL SALES'!$Q$10:$Q$7501,'FILL RATE MANDATORY STOCK'!BK112,'DETAIL SALES'!$AB$10:$AB$7501,"Full",'DETAIL SALES'!$C$10:$C$7501,"12")</f>
        <v>0</v>
      </c>
      <c r="CJ112" s="155">
        <f>COUNTIFS('DETAIL SALES'!$Q$10:$Q$7501,'FILL RATE MANDATORY STOCK'!BK112,'DETAIL SALES'!$AB$10:$AB$7501,"No",'DETAIL SALES'!$C$10:$C$7501,"12")</f>
        <v>0</v>
      </c>
      <c r="CK112" s="155">
        <f>COUNTIFS('DETAIL SALES'!$Q$10:$Q$7501,'FILL RATE MANDATORY STOCK'!BK112,'DETAIL SALES'!$AB$10:$AB$7501,"Full",'DETAIL SALES'!$C$10:$C$7501,"13")</f>
        <v>0</v>
      </c>
      <c r="CL112" s="155">
        <f>COUNTIFS('DETAIL SALES'!$Q$10:$Q$7501,'FILL RATE MANDATORY STOCK'!BK112,'DETAIL SALES'!$AB$10:$AB$7501,"No",'DETAIL SALES'!$C$10:$C$7501,"13")</f>
        <v>0</v>
      </c>
      <c r="CM112" s="318">
        <f>COUNTIFS('DETAIL SALES'!$Q$10:$Q$7501,'FILL RATE MANDATORY STOCK'!BK112,'DETAIL SALES'!$AB$10:$AB$7501,"Full",'DETAIL SALES'!$C$10:$C$7501,"14")</f>
        <v>0</v>
      </c>
      <c r="CN112" s="318">
        <f>COUNTIFS('DETAIL SALES'!$Q$10:$Q$7501,'FILL RATE MANDATORY STOCK'!BK112,'DETAIL SALES'!$AB$10:$AB$7501,"No",'DETAIL SALES'!$C$10:$C$7501,"14")</f>
        <v>0</v>
      </c>
      <c r="CO112" s="155">
        <f>COUNTIFS('DETAIL SALES'!$Q$10:$Q$7501,'FILL RATE MANDATORY STOCK'!BK112,'DETAIL SALES'!$AB$10:$AB$7501,"Full",'DETAIL SALES'!$C$10:$C$7501,"15")</f>
        <v>0</v>
      </c>
      <c r="CP112" s="155">
        <f>COUNTIFS('DETAIL SALES'!$Q$10:$Q$7501,'FILL RATE MANDATORY STOCK'!BK112,'DETAIL SALES'!$AB$10:$AB$7501,"No",'DETAIL SALES'!$C$10:$C$7501,"15")</f>
        <v>0</v>
      </c>
      <c r="CQ112" s="155">
        <f>COUNTIFS('DETAIL SALES'!$Q$10:$Q$7501,'FILL RATE MANDATORY STOCK'!BK112,'DETAIL SALES'!$AB$10:$AB$7501,"Full",'DETAIL SALES'!$C$10:$C$7501,"16")</f>
        <v>0</v>
      </c>
      <c r="CR112" s="155">
        <f>COUNTIFS('DETAIL SALES'!$Q$10:$Q$7501,'FILL RATE MANDATORY STOCK'!BK112,'DETAIL SALES'!$AB$10:$AB$7501,"No",'DETAIL SALES'!$C$10:$C$7501,"16")</f>
        <v>0</v>
      </c>
      <c r="CS112" s="155">
        <f>COUNTIFS('DETAIL SALES'!$Q$10:$Q$7501,'FILL RATE MANDATORY STOCK'!BK112,'DETAIL SALES'!$AB$10:$AB$7501,"Full",'DETAIL SALES'!$C$10:$C$7501,"17")</f>
        <v>0</v>
      </c>
      <c r="CT112" s="155">
        <f>COUNTIFS('DETAIL SALES'!$Q$10:$Q$7501,'FILL RATE MANDATORY STOCK'!BK112,'DETAIL SALES'!$AB$10:$AB$7501,"No",'DETAIL SALES'!$C$10:$C$7501,"17")</f>
        <v>0</v>
      </c>
      <c r="CU112" s="155">
        <f>COUNTIFS('DETAIL SALES'!$Q$10:$Q$7501,'FILL RATE MANDATORY STOCK'!BK112,'DETAIL SALES'!$AB$10:$AB$7501,"Full",'DETAIL SALES'!$C$10:$C$7501,"18")</f>
        <v>0</v>
      </c>
      <c r="CV112" s="155">
        <f>COUNTIFS('DETAIL SALES'!$Q$10:$Q$7501,'FILL RATE MANDATORY STOCK'!BK112,'DETAIL SALES'!$AB$10:$AB$7501,"No",'DETAIL SALES'!$C$10:$C$7501,"18")</f>
        <v>0</v>
      </c>
      <c r="CW112" s="155">
        <f>COUNTIFS('DETAIL SALES'!$Q$10:$Q$7501,'FILL RATE MANDATORY STOCK'!BK112,'DETAIL SALES'!$AB$10:$AB$7501,"Full",'DETAIL SALES'!$C$10:$C$7501,"19")</f>
        <v>0</v>
      </c>
      <c r="CX112" s="155">
        <f>COUNTIFS('DETAIL SALES'!$Q$10:$Q$7501,'FILL RATE MANDATORY STOCK'!BK112,'DETAIL SALES'!$AB$10:$AB$7501,"No",'DETAIL SALES'!$C$10:$C$7501,"19")</f>
        <v>0</v>
      </c>
      <c r="CY112" s="155">
        <f>COUNTIFS('DETAIL SALES'!$Q$10:$Q$7501,'FILL RATE MANDATORY STOCK'!BK112,'DETAIL SALES'!$AB$10:$AB$7501,"Full",'DETAIL SALES'!$C$10:$C$7501,"20")</f>
        <v>0</v>
      </c>
      <c r="CZ112" s="155">
        <f>COUNTIFS('DETAIL SALES'!$Q$10:$Q$7501,'FILL RATE MANDATORY STOCK'!BK112,'DETAIL SALES'!$AB$10:$AB$7501,"No",'DETAIL SALES'!$C$10:$C$7501,"20")</f>
        <v>0</v>
      </c>
      <c r="DA112" s="318">
        <f>COUNTIFS('DETAIL SALES'!$Q$10:$Q$7501,'FILL RATE MANDATORY STOCK'!BK112,'DETAIL SALES'!$AB$10:$AB$7501,"Full",'DETAIL SALES'!$C$10:$C$7501,"21")</f>
        <v>0</v>
      </c>
      <c r="DB112" s="318">
        <f>COUNTIFS('DETAIL SALES'!$Q$10:$Q$7501,'FILL RATE MANDATORY STOCK'!BK112,'DETAIL SALES'!$AB$10:$AB$7501,"No",'DETAIL SALES'!$C$10:$C$7501,"21")</f>
        <v>0</v>
      </c>
      <c r="DC112" s="155">
        <f>COUNTIFS('DETAIL SALES'!$Q$10:$Q$7501,'FILL RATE MANDATORY STOCK'!BK112,'DETAIL SALES'!$AB$10:$AB$7501,"Full",'DETAIL SALES'!$C$10:$C$7501,"22")</f>
        <v>0</v>
      </c>
      <c r="DD112" s="155">
        <f>COUNTIFS('DETAIL SALES'!$Q$10:$Q$7501,'FILL RATE MANDATORY STOCK'!BK112,'DETAIL SALES'!$AB$10:$AB$7501,"No",'DETAIL SALES'!$C$10:$C$7501,"22")</f>
        <v>0</v>
      </c>
      <c r="DE112" s="155">
        <f>COUNTIFS('DETAIL SALES'!$Q$10:$Q$7501,'FILL RATE MANDATORY STOCK'!BK112,'DETAIL SALES'!$AB$10:$AB$7501,"Full",'DETAIL SALES'!$C$10:$C$7501,"23")</f>
        <v>0</v>
      </c>
      <c r="DF112" s="155">
        <f>COUNTIFS('DETAIL SALES'!$Q$10:$Q$7501,'FILL RATE MANDATORY STOCK'!BK112,'DETAIL SALES'!$AB$10:$AB$7501,"No",'DETAIL SALES'!$C$10:$C$7501,"23")</f>
        <v>0</v>
      </c>
      <c r="DG112" s="155">
        <f>COUNTIFS('DETAIL SALES'!$Q$10:$Q$7501,'FILL RATE MANDATORY STOCK'!BK112,'DETAIL SALES'!$AB$10:$AB$7501,"Full",'DETAIL SALES'!$C$10:$C$7501,"24")</f>
        <v>0</v>
      </c>
      <c r="DH112" s="155">
        <f>COUNTIFS('DETAIL SALES'!$Q$10:$Q$7501,'FILL RATE MANDATORY STOCK'!BK112,'DETAIL SALES'!$AB$10:$AB$7501,"No",'DETAIL SALES'!$C$10:$C$7501,"24")</f>
        <v>0</v>
      </c>
      <c r="DI112" s="155">
        <f>COUNTIFS('DETAIL SALES'!$Q$10:$Q$7501,'FILL RATE MANDATORY STOCK'!BK112,'DETAIL SALES'!$AB$10:$AB$7501,"Full",'DETAIL SALES'!$C$10:$C$7501,"25")</f>
        <v>0</v>
      </c>
      <c r="DJ112" s="155">
        <f>COUNTIFS('DETAIL SALES'!$Q$10:$Q$7501,'FILL RATE MANDATORY STOCK'!BK112,'DETAIL SALES'!$AB$10:$AB$7501,"No",'DETAIL SALES'!$C$10:$C$7501,"25")</f>
        <v>0</v>
      </c>
      <c r="DK112" s="155">
        <f>COUNTIFS('DETAIL SALES'!$Q$10:$Q$7501,'FILL RATE MANDATORY STOCK'!BK112,'DETAIL SALES'!$AB$10:$AB$7501,"Full",'DETAIL SALES'!$C$10:$C$7501,"26")</f>
        <v>0</v>
      </c>
      <c r="DL112" s="155">
        <f>COUNTIFS('DETAIL SALES'!$Q$10:$Q$7501,'FILL RATE MANDATORY STOCK'!BK112,'DETAIL SALES'!$AB$10:$AB$7501,"No",'DETAIL SALES'!$C$10:$C$7501,"26")</f>
        <v>0</v>
      </c>
      <c r="DM112" s="155">
        <f>COUNTIFS('DETAIL SALES'!$Q$10:$Q$7501,'FILL RATE MANDATORY STOCK'!BK112,'DETAIL SALES'!$AB$10:$AB$7501,"Full",'DETAIL SALES'!$C$10:$C$7501,"27")</f>
        <v>0</v>
      </c>
      <c r="DN112" s="155">
        <f>COUNTIFS('DETAIL SALES'!$Q$10:$Q$7501,'FILL RATE MANDATORY STOCK'!BK112,'DETAIL SALES'!$AB$10:$AB$7501,"No",'DETAIL SALES'!$C$10:$C$7501,"27")</f>
        <v>0</v>
      </c>
      <c r="DO112" s="318">
        <f>COUNTIFS('DETAIL SALES'!$Q$10:$Q$7501,'FILL RATE MANDATORY STOCK'!BK112,'DETAIL SALES'!$AB$10:$AB$7501,"Full",'DETAIL SALES'!$C$10:$C$7501,"28")</f>
        <v>0</v>
      </c>
      <c r="DP112" s="318">
        <f>COUNTIFS('DETAIL SALES'!$Q$10:$Q$7501,'FILL RATE MANDATORY STOCK'!BK112,'DETAIL SALES'!$AB$10:$AB$7501,"No",'DETAIL SALES'!$C$10:$C$7501,"28")</f>
        <v>0</v>
      </c>
      <c r="DQ112" s="155">
        <f>COUNTIFS('DETAIL SALES'!$Q$10:$Q$7501,'FILL RATE MANDATORY STOCK'!BK112,'DETAIL SALES'!$AB$10:$AB$7501,"Full",'DETAIL SALES'!$C$10:$C$7501,"29")</f>
        <v>0</v>
      </c>
      <c r="DR112" s="155">
        <f>COUNTIFS('DETAIL SALES'!$Q$10:$Q$7501,'FILL RATE MANDATORY STOCK'!BK112,'DETAIL SALES'!$AB$10:$AB$7501,"No",'DETAIL SALES'!$C$10:$C$7501,"29")</f>
        <v>0</v>
      </c>
      <c r="DS112" s="155">
        <f>COUNTIFS('DETAIL SALES'!$Q$10:$Q$7501,'FILL RATE MANDATORY STOCK'!BK112,'DETAIL SALES'!$AB$10:$AB$7501,"Full",'DETAIL SALES'!$C$10:$C$7501,"30")</f>
        <v>0</v>
      </c>
      <c r="DT112" s="155">
        <f>COUNTIFS('DETAIL SALES'!$Q$10:$Q$7501,'FILL RATE MANDATORY STOCK'!BK112,'DETAIL SALES'!$AB$10:$AB$7501,"No",'DETAIL SALES'!$C$10:$C$7501,"30")</f>
        <v>0</v>
      </c>
      <c r="DU112" s="155">
        <f>COUNTIFS('DETAIL SALES'!$Q$10:$Q$7501,'FILL RATE MANDATORY STOCK'!\,'DETAIL SALES'!$AB$10:$AB$7501,"Full",'DETAIL SALES'!$C$10:$C$7501,"31")</f>
        <v>0</v>
      </c>
      <c r="DV112" s="158">
        <f>COUNTIFS('DETAIL SALES'!$Q$10:$Q$7501,'FILL RATE MANDATORY STOCK'!BK112,'DETAIL SALES'!$AB$10:$AB$7501,"No",'DETAIL SALES'!$C$10:$C$7501,"31")</f>
        <v>0</v>
      </c>
      <c r="DW112" s="273">
        <f t="shared" si="48"/>
        <v>0</v>
      </c>
      <c r="DX112" s="161">
        <f t="shared" si="48"/>
        <v>0</v>
      </c>
      <c r="DY112" s="161">
        <f t="shared" si="49"/>
        <v>0</v>
      </c>
      <c r="DZ112" s="274" t="e">
        <f t="shared" si="50"/>
        <v>#DIV/0!</v>
      </c>
    </row>
    <row r="113" spans="1:130" s="141" customFormat="1">
      <c r="A113" s="134">
        <v>104</v>
      </c>
      <c r="B113" s="286"/>
      <c r="C113" s="146">
        <f t="shared" si="36"/>
        <v>0</v>
      </c>
      <c r="D113" s="146">
        <f t="shared" si="37"/>
        <v>1</v>
      </c>
      <c r="E113" s="146">
        <f t="shared" si="38"/>
        <v>1900</v>
      </c>
      <c r="F113" s="287"/>
      <c r="G113" s="287"/>
      <c r="H113" s="287"/>
      <c r="I113" s="288"/>
      <c r="J113" s="287"/>
      <c r="K113" s="288"/>
      <c r="L113" s="134"/>
      <c r="M113" s="133"/>
      <c r="N113" s="288"/>
      <c r="O113" s="134"/>
      <c r="P113" s="166"/>
      <c r="Q113" s="289"/>
      <c r="R113" s="165"/>
      <c r="S113" s="290"/>
      <c r="T113" s="290"/>
      <c r="U113" s="290"/>
      <c r="V113" s="290"/>
      <c r="W113" s="166"/>
      <c r="X113" s="87"/>
      <c r="Y113" s="418">
        <f t="shared" si="39"/>
        <v>0</v>
      </c>
      <c r="Z113" s="291">
        <f t="shared" si="40"/>
        <v>0</v>
      </c>
      <c r="AA113" s="163"/>
      <c r="AB113" s="177" t="str">
        <f t="shared" si="41"/>
        <v/>
      </c>
      <c r="AC113" s="283" t="str">
        <f t="shared" si="42"/>
        <v/>
      </c>
      <c r="AD113" s="283" t="str">
        <f t="shared" si="43"/>
        <v/>
      </c>
      <c r="AE113" s="163"/>
      <c r="AF113" s="162"/>
      <c r="AP113" s="581"/>
      <c r="BD113" s="784"/>
      <c r="BE113" s="104" t="s">
        <v>390</v>
      </c>
      <c r="BF113" s="99"/>
      <c r="BG113" s="99"/>
      <c r="BH113" s="148"/>
      <c r="BI113" s="222"/>
      <c r="BJ113" s="242"/>
      <c r="BK113" s="159"/>
      <c r="BL113" s="159">
        <v>0</v>
      </c>
      <c r="BM113" s="596">
        <f>COUNTIFS('DETAIL SALES'!$Q$10:$Q$7501,'FILL RATE MANDATORY STOCK'!BK113,'DETAIL SALES'!$AB$10:$AB$7501,"Full",'DETAIL SALES'!$C$10:$C$7501,"1")</f>
        <v>0</v>
      </c>
      <c r="BN113" s="167">
        <f>COUNTIFS('DETAIL SALES'!$Q$10:$Q$7501,'FILL RATE MANDATORY STOCK'!BK113,'DETAIL SALES'!$AB$10:$AB$7501,"No",'DETAIL SALES'!$C$10:$C$7501,"1")</f>
        <v>0</v>
      </c>
      <c r="BO113" s="167">
        <f>COUNTIFS('DETAIL SALES'!$Q$10:$Q$7501,'FILL RATE MANDATORY STOCK'!BK113,'DETAIL SALES'!$AB$10:$AB$7501,"Full",'DETAIL SALES'!$C$10:$C$7501,"2")</f>
        <v>0</v>
      </c>
      <c r="BP113" s="167">
        <f>COUNTIFS('DETAIL SALES'!$Q$10:$Q$7501,'FILL RATE MANDATORY STOCK'!BK113,'DETAIL SALES'!$AB$10:$AB$7501,"No",'DETAIL SALES'!$C$10:$C$7501,"2")</f>
        <v>0</v>
      </c>
      <c r="BQ113" s="167">
        <f>COUNTIFS('DETAIL SALES'!$Q$10:$Q$7501,'FILL RATE MANDATORY STOCK'!BK113,'DETAIL SALES'!$AB$10:$AB$7501,"Full",'DETAIL SALES'!$C$10:$C$7501,"3")</f>
        <v>0</v>
      </c>
      <c r="BR113" s="167">
        <f>COUNTIFS('DETAIL SALES'!$Q$10:$Q$7501,'FILL RATE MANDATORY STOCK'!BK113,'DETAIL SALES'!$AB$10:$AB$7501,"No",'DETAIL SALES'!$C$10:$C$7501,"3")</f>
        <v>0</v>
      </c>
      <c r="BS113" s="167">
        <f>COUNTIFS('DETAIL SALES'!$Q$10:$Q$7501,'FILL RATE MANDATORY STOCK'!BK113,'DETAIL SALES'!$AB$10:$AB$7501,"Full",'DETAIL SALES'!$C$10:$C$7501,"4")</f>
        <v>0</v>
      </c>
      <c r="BT113" s="167">
        <f>COUNTIFS('DETAIL SALES'!$Q$10:$Q$7501,'FILL RATE MANDATORY STOCK'!BK113,'DETAIL SALES'!$AB$10:$AB$7501,"No",'DETAIL SALES'!$C$10:$C$7501,"4")</f>
        <v>0</v>
      </c>
      <c r="BU113" s="167">
        <f>COUNTIFS('DETAIL SALES'!$Q$10:$Q$7501,'FILL RATE MANDATORY STOCK'!BK113,'DETAIL SALES'!$AB$10:$AB$7501,"Full",'DETAIL SALES'!$C$10:$C$7501,"5")</f>
        <v>0</v>
      </c>
      <c r="BV113" s="167">
        <f>COUNTIFS('DETAIL SALES'!$Q$10:$Q$7501,'FILL RATE MANDATORY STOCK'!BK113,'DETAIL SALES'!$AB$10:$AB$7501,"No",'DETAIL SALES'!$C$10:$C$7501,"5")</f>
        <v>0</v>
      </c>
      <c r="BW113" s="167">
        <f>COUNTIFS('DETAIL SALES'!$Q$10:$Q$7501,'FILL RATE MANDATORY STOCK'!BK113,'DETAIL SALES'!$AB$10:$AB$7501,"Full",'DETAIL SALES'!$C$10:$C$7501,"6")</f>
        <v>0</v>
      </c>
      <c r="BX113" s="167">
        <f>COUNTIFS('DETAIL SALES'!$Q$10:$Q$7501,'FILL RATE MANDATORY STOCK'!BK113,'DETAIL SALES'!$AB$10:$AB$7501,"No",'DETAIL SALES'!$C$10:$C$7501,"6")</f>
        <v>0</v>
      </c>
      <c r="BY113" s="320">
        <f>COUNTIFS('DETAIL SALES'!$Q$10:$Q$7501,'FILL RATE MANDATORY STOCK'!BK113,'DETAIL SALES'!$AB$10:$AB$7501,"Full",'DETAIL SALES'!$C$10:$C$7501,"7")</f>
        <v>0</v>
      </c>
      <c r="BZ113" s="320">
        <f>COUNTIFS('DETAIL SALES'!$Q$10:$Q$7501,'FILL RATE MANDATORY STOCK'!BK113,'DETAIL SALES'!$AB$10:$AB$7501,"No",'DETAIL SALES'!$C$10:$C$7501,"7")</f>
        <v>0</v>
      </c>
      <c r="CA113" s="167">
        <f>COUNTIFS('DETAIL SALES'!$Q$10:$Q$7501,'FILL RATE MANDATORY STOCK'!BK113,'DETAIL SALES'!$AB$10:$AB$7501,"Full",'DETAIL SALES'!$C$10:$C$7501,"8")</f>
        <v>0</v>
      </c>
      <c r="CB113" s="167">
        <f>COUNTIFS('DETAIL SALES'!$Q$10:$Q$7501,'FILL RATE MANDATORY STOCK'!BK113,'DETAIL SALES'!$AB$10:$AB$7501,"No",'DETAIL SALES'!$C$10:$C$7501,"8")</f>
        <v>0</v>
      </c>
      <c r="CC113" s="167">
        <f>COUNTIFS('DETAIL SALES'!$Q$10:$Q$7501,'FILL RATE MANDATORY STOCK'!BK113,'DETAIL SALES'!$AB$10:$AB$7501,"Full",'DETAIL SALES'!$C$10:$C$7501,"9")</f>
        <v>0</v>
      </c>
      <c r="CD113" s="167">
        <f>COUNTIFS('DETAIL SALES'!$Q$10:$Q$7501,'FILL RATE MANDATORY STOCK'!BK113,'DETAIL SALES'!$AB$10:$AB$7501,"No",'DETAIL SALES'!$C$10:$C$7501,"9")</f>
        <v>0</v>
      </c>
      <c r="CE113" s="167">
        <f>COUNTIFS('DETAIL SALES'!$Q$10:$Q$7501,'FILL RATE MANDATORY STOCK'!BK113,'DETAIL SALES'!$AB$10:$AB$7501,"Full",'DETAIL SALES'!$C$10:$C$7501,"10")</f>
        <v>0</v>
      </c>
      <c r="CF113" s="167">
        <f>COUNTIFS('DETAIL SALES'!$Q$10:$Q$7501,'FILL RATE MANDATORY STOCK'!BK113,'DETAIL SALES'!$AB$10:$AB$7501,"No",'DETAIL SALES'!$C$10:$C$7501,"10")</f>
        <v>0</v>
      </c>
      <c r="CG113" s="167">
        <f>COUNTIFS('DETAIL SALES'!$Q$10:$Q$7501,'FILL RATE MANDATORY STOCK'!BK113,'DETAIL SALES'!$AB$10:$AB$7501,"Full",'DETAIL SALES'!$C$10:$C$7501,"11")</f>
        <v>0</v>
      </c>
      <c r="CH113" s="167">
        <f>COUNTIFS('DETAIL SALES'!$Q$10:$Q$7501,'FILL RATE MANDATORY STOCK'!BK113,'DETAIL SALES'!$AB$10:$AB$7501,"No",'DETAIL SALES'!$C$10:$C$7501,"11")</f>
        <v>0</v>
      </c>
      <c r="CI113" s="167">
        <f>COUNTIFS('DETAIL SALES'!$Q$10:$Q$7501,'FILL RATE MANDATORY STOCK'!BK113,'DETAIL SALES'!$AB$10:$AB$7501,"Full",'DETAIL SALES'!$C$10:$C$7501,"12")</f>
        <v>0</v>
      </c>
      <c r="CJ113" s="167">
        <f>COUNTIFS('DETAIL SALES'!$Q$10:$Q$7501,'FILL RATE MANDATORY STOCK'!BK113,'DETAIL SALES'!$AB$10:$AB$7501,"No",'DETAIL SALES'!$C$10:$C$7501,"12")</f>
        <v>0</v>
      </c>
      <c r="CK113" s="167">
        <f>COUNTIFS('DETAIL SALES'!$Q$10:$Q$7501,'FILL RATE MANDATORY STOCK'!BK113,'DETAIL SALES'!$AB$10:$AB$7501,"Full",'DETAIL SALES'!$C$10:$C$7501,"13")</f>
        <v>0</v>
      </c>
      <c r="CL113" s="167">
        <f>COUNTIFS('DETAIL SALES'!$Q$10:$Q$7501,'FILL RATE MANDATORY STOCK'!BK113,'DETAIL SALES'!$AB$10:$AB$7501,"No",'DETAIL SALES'!$C$10:$C$7501,"13")</f>
        <v>0</v>
      </c>
      <c r="CM113" s="320">
        <f>COUNTIFS('DETAIL SALES'!$Q$10:$Q$7501,'FILL RATE MANDATORY STOCK'!BK113,'DETAIL SALES'!$AB$10:$AB$7501,"Full",'DETAIL SALES'!$C$10:$C$7501,"14")</f>
        <v>0</v>
      </c>
      <c r="CN113" s="320">
        <f>COUNTIFS('DETAIL SALES'!$Q$10:$Q$7501,'FILL RATE MANDATORY STOCK'!BK113,'DETAIL SALES'!$AB$10:$AB$7501,"No",'DETAIL SALES'!$C$10:$C$7501,"14")</f>
        <v>0</v>
      </c>
      <c r="CO113" s="167">
        <f>COUNTIFS('DETAIL SALES'!$Q$10:$Q$7501,'FILL RATE MANDATORY STOCK'!BK113,'DETAIL SALES'!$AB$10:$AB$7501,"Full",'DETAIL SALES'!$C$10:$C$7501,"15")</f>
        <v>0</v>
      </c>
      <c r="CP113" s="167">
        <f>COUNTIFS('DETAIL SALES'!$Q$10:$Q$7501,'FILL RATE MANDATORY STOCK'!BK113,'DETAIL SALES'!$AB$10:$AB$7501,"No",'DETAIL SALES'!$C$10:$C$7501,"15")</f>
        <v>0</v>
      </c>
      <c r="CQ113" s="167">
        <f>COUNTIFS('DETAIL SALES'!$Q$10:$Q$7501,'FILL RATE MANDATORY STOCK'!BK113,'DETAIL SALES'!$AB$10:$AB$7501,"Full",'DETAIL SALES'!$C$10:$C$7501,"16")</f>
        <v>0</v>
      </c>
      <c r="CR113" s="167">
        <f>COUNTIFS('DETAIL SALES'!$Q$10:$Q$7501,'FILL RATE MANDATORY STOCK'!BK113,'DETAIL SALES'!$AB$10:$AB$7501,"No",'DETAIL SALES'!$C$10:$C$7501,"16")</f>
        <v>0</v>
      </c>
      <c r="CS113" s="167">
        <f>COUNTIFS('DETAIL SALES'!$Q$10:$Q$7501,'FILL RATE MANDATORY STOCK'!BK113,'DETAIL SALES'!$AB$10:$AB$7501,"Full",'DETAIL SALES'!$C$10:$C$7501,"17")</f>
        <v>0</v>
      </c>
      <c r="CT113" s="167">
        <f>COUNTIFS('DETAIL SALES'!$Q$10:$Q$7501,'FILL RATE MANDATORY STOCK'!BK113,'DETAIL SALES'!$AB$10:$AB$7501,"No",'DETAIL SALES'!$C$10:$C$7501,"17")</f>
        <v>0</v>
      </c>
      <c r="CU113" s="167">
        <f>COUNTIFS('DETAIL SALES'!$Q$10:$Q$7501,'FILL RATE MANDATORY STOCK'!BK113,'DETAIL SALES'!$AB$10:$AB$7501,"Full",'DETAIL SALES'!$C$10:$C$7501,"18")</f>
        <v>0</v>
      </c>
      <c r="CV113" s="167">
        <f>COUNTIFS('DETAIL SALES'!$Q$10:$Q$7501,'FILL RATE MANDATORY STOCK'!BK113,'DETAIL SALES'!$AB$10:$AB$7501,"No",'DETAIL SALES'!$C$10:$C$7501,"18")</f>
        <v>0</v>
      </c>
      <c r="CW113" s="167">
        <f>COUNTIFS('DETAIL SALES'!$Q$10:$Q$7501,'FILL RATE MANDATORY STOCK'!BK113,'DETAIL SALES'!$AB$10:$AB$7501,"Full",'DETAIL SALES'!$C$10:$C$7501,"19")</f>
        <v>0</v>
      </c>
      <c r="CX113" s="167">
        <f>COUNTIFS('DETAIL SALES'!$Q$10:$Q$7501,'FILL RATE MANDATORY STOCK'!BK113,'DETAIL SALES'!$AB$10:$AB$7501,"No",'DETAIL SALES'!$C$10:$C$7501,"19")</f>
        <v>0</v>
      </c>
      <c r="CY113" s="167">
        <f>COUNTIFS('DETAIL SALES'!$Q$10:$Q$7501,'FILL RATE MANDATORY STOCK'!BK113,'DETAIL SALES'!$AB$10:$AB$7501,"Full",'DETAIL SALES'!$C$10:$C$7501,"20")</f>
        <v>0</v>
      </c>
      <c r="CZ113" s="167">
        <f>COUNTIFS('DETAIL SALES'!$Q$10:$Q$7501,'FILL RATE MANDATORY STOCK'!BK113,'DETAIL SALES'!$AB$10:$AB$7501,"No",'DETAIL SALES'!$C$10:$C$7501,"20")</f>
        <v>0</v>
      </c>
      <c r="DA113" s="320">
        <f>COUNTIFS('DETAIL SALES'!$Q$10:$Q$7501,'FILL RATE MANDATORY STOCK'!BK113,'DETAIL SALES'!$AB$10:$AB$7501,"Full",'DETAIL SALES'!$C$10:$C$7501,"21")</f>
        <v>0</v>
      </c>
      <c r="DB113" s="320">
        <f>COUNTIFS('DETAIL SALES'!$Q$10:$Q$7501,'FILL RATE MANDATORY STOCK'!BK113,'DETAIL SALES'!$AB$10:$AB$7501,"No",'DETAIL SALES'!$C$10:$C$7501,"21")</f>
        <v>0</v>
      </c>
      <c r="DC113" s="167">
        <f>COUNTIFS('DETAIL SALES'!$Q$10:$Q$7501,'FILL RATE MANDATORY STOCK'!BK113,'DETAIL SALES'!$AB$10:$AB$7501,"Full",'DETAIL SALES'!$C$10:$C$7501,"22")</f>
        <v>0</v>
      </c>
      <c r="DD113" s="167">
        <f>COUNTIFS('DETAIL SALES'!$Q$10:$Q$7501,'FILL RATE MANDATORY STOCK'!BK113,'DETAIL SALES'!$AB$10:$AB$7501,"No",'DETAIL SALES'!$C$10:$C$7501,"22")</f>
        <v>0</v>
      </c>
      <c r="DE113" s="167">
        <f>COUNTIFS('DETAIL SALES'!$Q$10:$Q$7501,'FILL RATE MANDATORY STOCK'!BK113,'DETAIL SALES'!$AB$10:$AB$7501,"Full",'DETAIL SALES'!$C$10:$C$7501,"23")</f>
        <v>0</v>
      </c>
      <c r="DF113" s="167">
        <f>COUNTIFS('DETAIL SALES'!$Q$10:$Q$7501,'FILL RATE MANDATORY STOCK'!BK113,'DETAIL SALES'!$AB$10:$AB$7501,"No",'DETAIL SALES'!$C$10:$C$7501,"23")</f>
        <v>0</v>
      </c>
      <c r="DG113" s="167">
        <f>COUNTIFS('DETAIL SALES'!$Q$10:$Q$7501,'FILL RATE MANDATORY STOCK'!BK113,'DETAIL SALES'!$AB$10:$AB$7501,"Full",'DETAIL SALES'!$C$10:$C$7501,"24")</f>
        <v>0</v>
      </c>
      <c r="DH113" s="167">
        <f>COUNTIFS('DETAIL SALES'!$Q$10:$Q$7501,'FILL RATE MANDATORY STOCK'!BK113,'DETAIL SALES'!$AB$10:$AB$7501,"No",'DETAIL SALES'!$C$10:$C$7501,"24")</f>
        <v>0</v>
      </c>
      <c r="DI113" s="167">
        <f>COUNTIFS('DETAIL SALES'!$Q$10:$Q$7501,'FILL RATE MANDATORY STOCK'!BK113,'DETAIL SALES'!$AB$10:$AB$7501,"Full",'DETAIL SALES'!$C$10:$C$7501,"25")</f>
        <v>0</v>
      </c>
      <c r="DJ113" s="167">
        <f>COUNTIFS('DETAIL SALES'!$Q$10:$Q$7501,'FILL RATE MANDATORY STOCK'!BK113,'DETAIL SALES'!$AB$10:$AB$7501,"No",'DETAIL SALES'!$C$10:$C$7501,"25")</f>
        <v>0</v>
      </c>
      <c r="DK113" s="167">
        <f>COUNTIFS('DETAIL SALES'!$Q$10:$Q$7501,'FILL RATE MANDATORY STOCK'!BK113,'DETAIL SALES'!$AB$10:$AB$7501,"Full",'DETAIL SALES'!$C$10:$C$7501,"26")</f>
        <v>0</v>
      </c>
      <c r="DL113" s="167">
        <f>COUNTIFS('DETAIL SALES'!$Q$10:$Q$7501,'FILL RATE MANDATORY STOCK'!BK113,'DETAIL SALES'!$AB$10:$AB$7501,"No",'DETAIL SALES'!$C$10:$C$7501,"26")</f>
        <v>0</v>
      </c>
      <c r="DM113" s="167">
        <f>COUNTIFS('DETAIL SALES'!$Q$10:$Q$7501,'FILL RATE MANDATORY STOCK'!BK113,'DETAIL SALES'!$AB$10:$AB$7501,"Full",'DETAIL SALES'!$C$10:$C$7501,"27")</f>
        <v>0</v>
      </c>
      <c r="DN113" s="167">
        <f>COUNTIFS('DETAIL SALES'!$Q$10:$Q$7501,'FILL RATE MANDATORY STOCK'!BK113,'DETAIL SALES'!$AB$10:$AB$7501,"No",'DETAIL SALES'!$C$10:$C$7501,"27")</f>
        <v>0</v>
      </c>
      <c r="DO113" s="320">
        <f>COUNTIFS('DETAIL SALES'!$Q$10:$Q$7501,'FILL RATE MANDATORY STOCK'!BK113,'DETAIL SALES'!$AB$10:$AB$7501,"Full",'DETAIL SALES'!$C$10:$C$7501,"28")</f>
        <v>0</v>
      </c>
      <c r="DP113" s="320">
        <f>COUNTIFS('DETAIL SALES'!$Q$10:$Q$7501,'FILL RATE MANDATORY STOCK'!BK113,'DETAIL SALES'!$AB$10:$AB$7501,"No",'DETAIL SALES'!$C$10:$C$7501,"28")</f>
        <v>0</v>
      </c>
      <c r="DQ113" s="167">
        <f>COUNTIFS('DETAIL SALES'!$Q$10:$Q$7501,'FILL RATE MANDATORY STOCK'!BK113,'DETAIL SALES'!$AB$10:$AB$7501,"Full",'DETAIL SALES'!$C$10:$C$7501,"29")</f>
        <v>0</v>
      </c>
      <c r="DR113" s="167">
        <f>COUNTIFS('DETAIL SALES'!$Q$10:$Q$7501,'FILL RATE MANDATORY STOCK'!BK113,'DETAIL SALES'!$AB$10:$AB$7501,"No",'DETAIL SALES'!$C$10:$C$7501,"29")</f>
        <v>0</v>
      </c>
      <c r="DS113" s="167">
        <f>COUNTIFS('DETAIL SALES'!$Q$10:$Q$7501,'FILL RATE MANDATORY STOCK'!BK113,'DETAIL SALES'!$AB$10:$AB$7501,"Full",'DETAIL SALES'!$C$10:$C$7501,"30")</f>
        <v>0</v>
      </c>
      <c r="DT113" s="167">
        <f>COUNTIFS('DETAIL SALES'!$Q$10:$Q$7501,'FILL RATE MANDATORY STOCK'!BK113,'DETAIL SALES'!$AB$10:$AB$7501,"No",'DETAIL SALES'!$C$10:$C$7501,"30")</f>
        <v>0</v>
      </c>
      <c r="DU113" s="167">
        <f>COUNTIFS('DETAIL SALES'!$Q$10:$Q$7501,'FILL RATE MANDATORY STOCK'!\,'DETAIL SALES'!$AB$10:$AB$7501,"Full",'DETAIL SALES'!$C$10:$C$7501,"31")</f>
        <v>0</v>
      </c>
      <c r="DV113" s="159">
        <f>COUNTIFS('DETAIL SALES'!$Q$10:$Q$7501,'FILL RATE MANDATORY STOCK'!BK113,'DETAIL SALES'!$AB$10:$AB$7501,"No",'DETAIL SALES'!$C$10:$C$7501,"31")</f>
        <v>0</v>
      </c>
      <c r="DW113" s="251">
        <f t="shared" si="48"/>
        <v>0</v>
      </c>
      <c r="DX113" s="168">
        <f t="shared" si="48"/>
        <v>0</v>
      </c>
      <c r="DY113" s="168">
        <f t="shared" si="49"/>
        <v>0</v>
      </c>
      <c r="DZ113" s="266" t="e">
        <f t="shared" si="50"/>
        <v>#DIV/0!</v>
      </c>
    </row>
    <row r="114" spans="1:130" s="141" customFormat="1">
      <c r="A114" s="134">
        <v>105</v>
      </c>
      <c r="B114" s="286"/>
      <c r="C114" s="146">
        <f t="shared" si="36"/>
        <v>0</v>
      </c>
      <c r="D114" s="146">
        <f t="shared" si="37"/>
        <v>1</v>
      </c>
      <c r="E114" s="146">
        <f t="shared" si="38"/>
        <v>1900</v>
      </c>
      <c r="F114" s="287"/>
      <c r="G114" s="287"/>
      <c r="H114" s="287"/>
      <c r="I114" s="288"/>
      <c r="J114" s="287"/>
      <c r="K114" s="288"/>
      <c r="L114" s="134"/>
      <c r="M114" s="133"/>
      <c r="N114" s="288"/>
      <c r="O114" s="134"/>
      <c r="P114" s="166"/>
      <c r="Q114" s="289"/>
      <c r="R114" s="165"/>
      <c r="S114" s="290"/>
      <c r="T114" s="290"/>
      <c r="U114" s="290"/>
      <c r="V114" s="290"/>
      <c r="W114" s="166"/>
      <c r="X114" s="87"/>
      <c r="Y114" s="418">
        <f t="shared" si="39"/>
        <v>0</v>
      </c>
      <c r="Z114" s="291">
        <f t="shared" si="40"/>
        <v>0</v>
      </c>
      <c r="AA114" s="163"/>
      <c r="AB114" s="177" t="str">
        <f t="shared" si="41"/>
        <v/>
      </c>
      <c r="AC114" s="283" t="str">
        <f t="shared" si="42"/>
        <v/>
      </c>
      <c r="AD114" s="283" t="str">
        <f t="shared" si="43"/>
        <v/>
      </c>
      <c r="AE114" s="163"/>
      <c r="AF114" s="162"/>
      <c r="AP114" s="581"/>
      <c r="BD114" s="784"/>
      <c r="BE114" s="100">
        <f t="shared" si="35"/>
        <v>96</v>
      </c>
      <c r="BF114" s="100" t="s">
        <v>391</v>
      </c>
      <c r="BG114" s="100" t="s">
        <v>374</v>
      </c>
      <c r="BH114" s="149" t="s">
        <v>88</v>
      </c>
      <c r="BI114" s="169" t="e">
        <f>VLOOKUP(BH114,#REF!,8,FALSE)</f>
        <v>#REF!</v>
      </c>
      <c r="BJ114" s="224">
        <v>60000</v>
      </c>
      <c r="BK114" s="153">
        <v>2</v>
      </c>
      <c r="BL114" s="153">
        <v>0</v>
      </c>
      <c r="BM114" s="594">
        <f>COUNTIFS('DETAIL SALES'!$Q$10:$Q$7501,'FILL RATE MANDATORY STOCK'!BK114,'DETAIL SALES'!$AB$10:$AB$7501,"Full",'DETAIL SALES'!$C$10:$C$7501,"1")</f>
        <v>0</v>
      </c>
      <c r="BN114" s="149">
        <f>COUNTIFS('DETAIL SALES'!$Q$10:$Q$7501,'FILL RATE MANDATORY STOCK'!BK114,'DETAIL SALES'!$AB$10:$AB$7501,"No",'DETAIL SALES'!$C$10:$C$7501,"1")</f>
        <v>0</v>
      </c>
      <c r="BO114" s="149">
        <f>COUNTIFS('DETAIL SALES'!$Q$10:$Q$7501,'FILL RATE MANDATORY STOCK'!BK114,'DETAIL SALES'!$AB$10:$AB$7501,"Full",'DETAIL SALES'!$C$10:$C$7501,"2")</f>
        <v>0</v>
      </c>
      <c r="BP114" s="149">
        <f>COUNTIFS('DETAIL SALES'!$Q$10:$Q$7501,'FILL RATE MANDATORY STOCK'!BK114,'DETAIL SALES'!$AB$10:$AB$7501,"No",'DETAIL SALES'!$C$10:$C$7501,"2")</f>
        <v>0</v>
      </c>
      <c r="BQ114" s="149">
        <f>COUNTIFS('DETAIL SALES'!$Q$10:$Q$7501,'FILL RATE MANDATORY STOCK'!BK114,'DETAIL SALES'!$AB$10:$AB$7501,"Full",'DETAIL SALES'!$C$10:$C$7501,"3")</f>
        <v>0</v>
      </c>
      <c r="BR114" s="149">
        <f>COUNTIFS('DETAIL SALES'!$Q$10:$Q$7501,'FILL RATE MANDATORY STOCK'!BK114,'DETAIL SALES'!$AB$10:$AB$7501,"No",'DETAIL SALES'!$C$10:$C$7501,"3")</f>
        <v>0</v>
      </c>
      <c r="BS114" s="149">
        <f>COUNTIFS('DETAIL SALES'!$Q$10:$Q$7501,'FILL RATE MANDATORY STOCK'!BK114,'DETAIL SALES'!$AB$10:$AB$7501,"Full",'DETAIL SALES'!$C$10:$C$7501,"4")</f>
        <v>0</v>
      </c>
      <c r="BT114" s="149">
        <f>COUNTIFS('DETAIL SALES'!$Q$10:$Q$7501,'FILL RATE MANDATORY STOCK'!BK114,'DETAIL SALES'!$AB$10:$AB$7501,"No",'DETAIL SALES'!$C$10:$C$7501,"4")</f>
        <v>0</v>
      </c>
      <c r="BU114" s="149">
        <f>COUNTIFS('DETAIL SALES'!$Q$10:$Q$7501,'FILL RATE MANDATORY STOCK'!BK114,'DETAIL SALES'!$AB$10:$AB$7501,"Full",'DETAIL SALES'!$C$10:$C$7501,"5")</f>
        <v>0</v>
      </c>
      <c r="BV114" s="149">
        <f>COUNTIFS('DETAIL SALES'!$Q$10:$Q$7501,'FILL RATE MANDATORY STOCK'!BK114,'DETAIL SALES'!$AB$10:$AB$7501,"No",'DETAIL SALES'!$C$10:$C$7501,"5")</f>
        <v>0</v>
      </c>
      <c r="BW114" s="149">
        <f>COUNTIFS('DETAIL SALES'!$Q$10:$Q$7501,'FILL RATE MANDATORY STOCK'!BK114,'DETAIL SALES'!$AB$10:$AB$7501,"Full",'DETAIL SALES'!$C$10:$C$7501,"6")</f>
        <v>0</v>
      </c>
      <c r="BX114" s="149">
        <f>COUNTIFS('DETAIL SALES'!$Q$10:$Q$7501,'FILL RATE MANDATORY STOCK'!BK114,'DETAIL SALES'!$AB$10:$AB$7501,"No",'DETAIL SALES'!$C$10:$C$7501,"6")</f>
        <v>0</v>
      </c>
      <c r="BY114" s="316">
        <f>COUNTIFS('DETAIL SALES'!$Q$10:$Q$7501,'FILL RATE MANDATORY STOCK'!BK114,'DETAIL SALES'!$AB$10:$AB$7501,"Full",'DETAIL SALES'!$C$10:$C$7501,"7")</f>
        <v>0</v>
      </c>
      <c r="BZ114" s="316">
        <f>COUNTIFS('DETAIL SALES'!$Q$10:$Q$7501,'FILL RATE MANDATORY STOCK'!BK114,'DETAIL SALES'!$AB$10:$AB$7501,"No",'DETAIL SALES'!$C$10:$C$7501,"7")</f>
        <v>0</v>
      </c>
      <c r="CA114" s="149">
        <f>COUNTIFS('DETAIL SALES'!$Q$10:$Q$7501,'FILL RATE MANDATORY STOCK'!BK114,'DETAIL SALES'!$AB$10:$AB$7501,"Full",'DETAIL SALES'!$C$10:$C$7501,"8")</f>
        <v>0</v>
      </c>
      <c r="CB114" s="149">
        <f>COUNTIFS('DETAIL SALES'!$Q$10:$Q$7501,'FILL RATE MANDATORY STOCK'!BK114,'DETAIL SALES'!$AB$10:$AB$7501,"No",'DETAIL SALES'!$C$10:$C$7501,"8")</f>
        <v>0</v>
      </c>
      <c r="CC114" s="149">
        <f>COUNTIFS('DETAIL SALES'!$Q$10:$Q$7501,'FILL RATE MANDATORY STOCK'!BK114,'DETAIL SALES'!$AB$10:$AB$7501,"Full",'DETAIL SALES'!$C$10:$C$7501,"9")</f>
        <v>0</v>
      </c>
      <c r="CD114" s="149">
        <f>COUNTIFS('DETAIL SALES'!$Q$10:$Q$7501,'FILL RATE MANDATORY STOCK'!BK114,'DETAIL SALES'!$AB$10:$AB$7501,"No",'DETAIL SALES'!$C$10:$C$7501,"9")</f>
        <v>0</v>
      </c>
      <c r="CE114" s="149">
        <f>COUNTIFS('DETAIL SALES'!$Q$10:$Q$7501,'FILL RATE MANDATORY STOCK'!BK114,'DETAIL SALES'!$AB$10:$AB$7501,"Full",'DETAIL SALES'!$C$10:$C$7501,"10")</f>
        <v>0</v>
      </c>
      <c r="CF114" s="149">
        <f>COUNTIFS('DETAIL SALES'!$Q$10:$Q$7501,'FILL RATE MANDATORY STOCK'!BK114,'DETAIL SALES'!$AB$10:$AB$7501,"No",'DETAIL SALES'!$C$10:$C$7501,"10")</f>
        <v>0</v>
      </c>
      <c r="CG114" s="149">
        <f>COUNTIFS('DETAIL SALES'!$Q$10:$Q$7501,'FILL RATE MANDATORY STOCK'!BK114,'DETAIL SALES'!$AB$10:$AB$7501,"Full",'DETAIL SALES'!$C$10:$C$7501,"11")</f>
        <v>0</v>
      </c>
      <c r="CH114" s="149">
        <f>COUNTIFS('DETAIL SALES'!$Q$10:$Q$7501,'FILL RATE MANDATORY STOCK'!BK114,'DETAIL SALES'!$AB$10:$AB$7501,"No",'DETAIL SALES'!$C$10:$C$7501,"11")</f>
        <v>0</v>
      </c>
      <c r="CI114" s="149">
        <f>COUNTIFS('DETAIL SALES'!$Q$10:$Q$7501,'FILL RATE MANDATORY STOCK'!BK114,'DETAIL SALES'!$AB$10:$AB$7501,"Full",'DETAIL SALES'!$C$10:$C$7501,"12")</f>
        <v>0</v>
      </c>
      <c r="CJ114" s="149">
        <f>COUNTIFS('DETAIL SALES'!$Q$10:$Q$7501,'FILL RATE MANDATORY STOCK'!BK114,'DETAIL SALES'!$AB$10:$AB$7501,"No",'DETAIL SALES'!$C$10:$C$7501,"12")</f>
        <v>0</v>
      </c>
      <c r="CK114" s="149">
        <f>COUNTIFS('DETAIL SALES'!$Q$10:$Q$7501,'FILL RATE MANDATORY STOCK'!BK114,'DETAIL SALES'!$AB$10:$AB$7501,"Full",'DETAIL SALES'!$C$10:$C$7501,"13")</f>
        <v>0</v>
      </c>
      <c r="CL114" s="149">
        <f>COUNTIFS('DETAIL SALES'!$Q$10:$Q$7501,'FILL RATE MANDATORY STOCK'!BK114,'DETAIL SALES'!$AB$10:$AB$7501,"No",'DETAIL SALES'!$C$10:$C$7501,"13")</f>
        <v>0</v>
      </c>
      <c r="CM114" s="316">
        <f>COUNTIFS('DETAIL SALES'!$Q$10:$Q$7501,'FILL RATE MANDATORY STOCK'!BK114,'DETAIL SALES'!$AB$10:$AB$7501,"Full",'DETAIL SALES'!$C$10:$C$7501,"14")</f>
        <v>0</v>
      </c>
      <c r="CN114" s="316">
        <f>COUNTIFS('DETAIL SALES'!$Q$10:$Q$7501,'FILL RATE MANDATORY STOCK'!BK114,'DETAIL SALES'!$AB$10:$AB$7501,"No",'DETAIL SALES'!$C$10:$C$7501,"14")</f>
        <v>0</v>
      </c>
      <c r="CO114" s="149">
        <f>COUNTIFS('DETAIL SALES'!$Q$10:$Q$7501,'FILL RATE MANDATORY STOCK'!BK114,'DETAIL SALES'!$AB$10:$AB$7501,"Full",'DETAIL SALES'!$C$10:$C$7501,"15")</f>
        <v>0</v>
      </c>
      <c r="CP114" s="149">
        <f>COUNTIFS('DETAIL SALES'!$Q$10:$Q$7501,'FILL RATE MANDATORY STOCK'!BK114,'DETAIL SALES'!$AB$10:$AB$7501,"No",'DETAIL SALES'!$C$10:$C$7501,"15")</f>
        <v>0</v>
      </c>
      <c r="CQ114" s="149">
        <f>COUNTIFS('DETAIL SALES'!$Q$10:$Q$7501,'FILL RATE MANDATORY STOCK'!BK114,'DETAIL SALES'!$AB$10:$AB$7501,"Full",'DETAIL SALES'!$C$10:$C$7501,"16")</f>
        <v>0</v>
      </c>
      <c r="CR114" s="149">
        <f>COUNTIFS('DETAIL SALES'!$Q$10:$Q$7501,'FILL RATE MANDATORY STOCK'!BK114,'DETAIL SALES'!$AB$10:$AB$7501,"No",'DETAIL SALES'!$C$10:$C$7501,"16")</f>
        <v>0</v>
      </c>
      <c r="CS114" s="149">
        <f>COUNTIFS('DETAIL SALES'!$Q$10:$Q$7501,'FILL RATE MANDATORY STOCK'!BK114,'DETAIL SALES'!$AB$10:$AB$7501,"Full",'DETAIL SALES'!$C$10:$C$7501,"17")</f>
        <v>0</v>
      </c>
      <c r="CT114" s="149">
        <f>COUNTIFS('DETAIL SALES'!$Q$10:$Q$7501,'FILL RATE MANDATORY STOCK'!BK114,'DETAIL SALES'!$AB$10:$AB$7501,"No",'DETAIL SALES'!$C$10:$C$7501,"17")</f>
        <v>0</v>
      </c>
      <c r="CU114" s="149">
        <f>COUNTIFS('DETAIL SALES'!$Q$10:$Q$7501,'FILL RATE MANDATORY STOCK'!BK114,'DETAIL SALES'!$AB$10:$AB$7501,"Full",'DETAIL SALES'!$C$10:$C$7501,"18")</f>
        <v>0</v>
      </c>
      <c r="CV114" s="149">
        <f>COUNTIFS('DETAIL SALES'!$Q$10:$Q$7501,'FILL RATE MANDATORY STOCK'!BK114,'DETAIL SALES'!$AB$10:$AB$7501,"No",'DETAIL SALES'!$C$10:$C$7501,"18")</f>
        <v>0</v>
      </c>
      <c r="CW114" s="149">
        <f>COUNTIFS('DETAIL SALES'!$Q$10:$Q$7501,'FILL RATE MANDATORY STOCK'!BK114,'DETAIL SALES'!$AB$10:$AB$7501,"Full",'DETAIL SALES'!$C$10:$C$7501,"19")</f>
        <v>0</v>
      </c>
      <c r="CX114" s="149">
        <f>COUNTIFS('DETAIL SALES'!$Q$10:$Q$7501,'FILL RATE MANDATORY STOCK'!BK114,'DETAIL SALES'!$AB$10:$AB$7501,"No",'DETAIL SALES'!$C$10:$C$7501,"19")</f>
        <v>0</v>
      </c>
      <c r="CY114" s="149">
        <f>COUNTIFS('DETAIL SALES'!$Q$10:$Q$7501,'FILL RATE MANDATORY STOCK'!BK114,'DETAIL SALES'!$AB$10:$AB$7501,"Full",'DETAIL SALES'!$C$10:$C$7501,"20")</f>
        <v>0</v>
      </c>
      <c r="CZ114" s="149">
        <f>COUNTIFS('DETAIL SALES'!$Q$10:$Q$7501,'FILL RATE MANDATORY STOCK'!BK114,'DETAIL SALES'!$AB$10:$AB$7501,"No",'DETAIL SALES'!$C$10:$C$7501,"20")</f>
        <v>0</v>
      </c>
      <c r="DA114" s="316">
        <f>COUNTIFS('DETAIL SALES'!$Q$10:$Q$7501,'FILL RATE MANDATORY STOCK'!BK114,'DETAIL SALES'!$AB$10:$AB$7501,"Full",'DETAIL SALES'!$C$10:$C$7501,"21")</f>
        <v>0</v>
      </c>
      <c r="DB114" s="316">
        <f>COUNTIFS('DETAIL SALES'!$Q$10:$Q$7501,'FILL RATE MANDATORY STOCK'!BK114,'DETAIL SALES'!$AB$10:$AB$7501,"No",'DETAIL SALES'!$C$10:$C$7501,"21")</f>
        <v>0</v>
      </c>
      <c r="DC114" s="149">
        <f>COUNTIFS('DETAIL SALES'!$Q$10:$Q$7501,'FILL RATE MANDATORY STOCK'!BK114,'DETAIL SALES'!$AB$10:$AB$7501,"Full",'DETAIL SALES'!$C$10:$C$7501,"22")</f>
        <v>0</v>
      </c>
      <c r="DD114" s="149">
        <f>COUNTIFS('DETAIL SALES'!$Q$10:$Q$7501,'FILL RATE MANDATORY STOCK'!BK114,'DETAIL SALES'!$AB$10:$AB$7501,"No",'DETAIL SALES'!$C$10:$C$7501,"22")</f>
        <v>0</v>
      </c>
      <c r="DE114" s="149">
        <f>COUNTIFS('DETAIL SALES'!$Q$10:$Q$7501,'FILL RATE MANDATORY STOCK'!BK114,'DETAIL SALES'!$AB$10:$AB$7501,"Full",'DETAIL SALES'!$C$10:$C$7501,"23")</f>
        <v>0</v>
      </c>
      <c r="DF114" s="149">
        <f>COUNTIFS('DETAIL SALES'!$Q$10:$Q$7501,'FILL RATE MANDATORY STOCK'!BK114,'DETAIL SALES'!$AB$10:$AB$7501,"No",'DETAIL SALES'!$C$10:$C$7501,"23")</f>
        <v>0</v>
      </c>
      <c r="DG114" s="149">
        <f>COUNTIFS('DETAIL SALES'!$Q$10:$Q$7501,'FILL RATE MANDATORY STOCK'!BK114,'DETAIL SALES'!$AB$10:$AB$7501,"Full",'DETAIL SALES'!$C$10:$C$7501,"24")</f>
        <v>0</v>
      </c>
      <c r="DH114" s="149">
        <f>COUNTIFS('DETAIL SALES'!$Q$10:$Q$7501,'FILL RATE MANDATORY STOCK'!BK114,'DETAIL SALES'!$AB$10:$AB$7501,"No",'DETAIL SALES'!$C$10:$C$7501,"24")</f>
        <v>0</v>
      </c>
      <c r="DI114" s="149">
        <f>COUNTIFS('DETAIL SALES'!$Q$10:$Q$7501,'FILL RATE MANDATORY STOCK'!BK114,'DETAIL SALES'!$AB$10:$AB$7501,"Full",'DETAIL SALES'!$C$10:$C$7501,"25")</f>
        <v>0</v>
      </c>
      <c r="DJ114" s="149">
        <f>COUNTIFS('DETAIL SALES'!$Q$10:$Q$7501,'FILL RATE MANDATORY STOCK'!BK114,'DETAIL SALES'!$AB$10:$AB$7501,"No",'DETAIL SALES'!$C$10:$C$7501,"25")</f>
        <v>0</v>
      </c>
      <c r="DK114" s="149">
        <f>COUNTIFS('DETAIL SALES'!$Q$10:$Q$7501,'FILL RATE MANDATORY STOCK'!BK114,'DETAIL SALES'!$AB$10:$AB$7501,"Full",'DETAIL SALES'!$C$10:$C$7501,"26")</f>
        <v>0</v>
      </c>
      <c r="DL114" s="149">
        <f>COUNTIFS('DETAIL SALES'!$Q$10:$Q$7501,'FILL RATE MANDATORY STOCK'!BK114,'DETAIL SALES'!$AB$10:$AB$7501,"No",'DETAIL SALES'!$C$10:$C$7501,"26")</f>
        <v>0</v>
      </c>
      <c r="DM114" s="149">
        <f>COUNTIFS('DETAIL SALES'!$Q$10:$Q$7501,'FILL RATE MANDATORY STOCK'!BK114,'DETAIL SALES'!$AB$10:$AB$7501,"Full",'DETAIL SALES'!$C$10:$C$7501,"27")</f>
        <v>0</v>
      </c>
      <c r="DN114" s="149">
        <f>COUNTIFS('DETAIL SALES'!$Q$10:$Q$7501,'FILL RATE MANDATORY STOCK'!BK114,'DETAIL SALES'!$AB$10:$AB$7501,"No",'DETAIL SALES'!$C$10:$C$7501,"27")</f>
        <v>0</v>
      </c>
      <c r="DO114" s="316">
        <f>COUNTIFS('DETAIL SALES'!$Q$10:$Q$7501,'FILL RATE MANDATORY STOCK'!BK114,'DETAIL SALES'!$AB$10:$AB$7501,"Full",'DETAIL SALES'!$C$10:$C$7501,"28")</f>
        <v>0</v>
      </c>
      <c r="DP114" s="316">
        <f>COUNTIFS('DETAIL SALES'!$Q$10:$Q$7501,'FILL RATE MANDATORY STOCK'!BK114,'DETAIL SALES'!$AB$10:$AB$7501,"No",'DETAIL SALES'!$C$10:$C$7501,"28")</f>
        <v>0</v>
      </c>
      <c r="DQ114" s="149">
        <f>COUNTIFS('DETAIL SALES'!$Q$10:$Q$7501,'FILL RATE MANDATORY STOCK'!BK114,'DETAIL SALES'!$AB$10:$AB$7501,"Full",'DETAIL SALES'!$C$10:$C$7501,"29")</f>
        <v>0</v>
      </c>
      <c r="DR114" s="149">
        <f>COUNTIFS('DETAIL SALES'!$Q$10:$Q$7501,'FILL RATE MANDATORY STOCK'!BK114,'DETAIL SALES'!$AB$10:$AB$7501,"No",'DETAIL SALES'!$C$10:$C$7501,"29")</f>
        <v>0</v>
      </c>
      <c r="DS114" s="149">
        <f>COUNTIFS('DETAIL SALES'!$Q$10:$Q$7501,'FILL RATE MANDATORY STOCK'!BK114,'DETAIL SALES'!$AB$10:$AB$7501,"Full",'DETAIL SALES'!$C$10:$C$7501,"30")</f>
        <v>0</v>
      </c>
      <c r="DT114" s="149">
        <f>COUNTIFS('DETAIL SALES'!$Q$10:$Q$7501,'FILL RATE MANDATORY STOCK'!BK114,'DETAIL SALES'!$AB$10:$AB$7501,"No",'DETAIL SALES'!$C$10:$C$7501,"30")</f>
        <v>0</v>
      </c>
      <c r="DU114" s="149">
        <f>COUNTIFS('DETAIL SALES'!$Q$10:$Q$7501,'FILL RATE MANDATORY STOCK'!\,'DETAIL SALES'!$AB$10:$AB$7501,"Full",'DETAIL SALES'!$C$10:$C$7501,"31")</f>
        <v>0</v>
      </c>
      <c r="DV114" s="153">
        <f>COUNTIFS('DETAIL SALES'!$Q$10:$Q$7501,'FILL RATE MANDATORY STOCK'!BK114,'DETAIL SALES'!$AB$10:$AB$7501,"No",'DETAIL SALES'!$C$10:$C$7501,"31")</f>
        <v>0</v>
      </c>
      <c r="DW114" s="271">
        <f t="shared" si="48"/>
        <v>0</v>
      </c>
      <c r="DX114" s="150">
        <f t="shared" si="48"/>
        <v>0</v>
      </c>
      <c r="DY114" s="150">
        <f t="shared" si="49"/>
        <v>0</v>
      </c>
      <c r="DZ114" s="272" t="e">
        <f t="shared" si="50"/>
        <v>#DIV/0!</v>
      </c>
    </row>
    <row r="115" spans="1:130" s="141" customFormat="1">
      <c r="A115" s="134">
        <v>106</v>
      </c>
      <c r="B115" s="286"/>
      <c r="C115" s="146">
        <f t="shared" si="36"/>
        <v>0</v>
      </c>
      <c r="D115" s="146">
        <f t="shared" si="37"/>
        <v>1</v>
      </c>
      <c r="E115" s="146">
        <f t="shared" si="38"/>
        <v>1900</v>
      </c>
      <c r="F115" s="287"/>
      <c r="G115" s="287"/>
      <c r="H115" s="287"/>
      <c r="I115" s="288"/>
      <c r="J115" s="287"/>
      <c r="K115" s="288"/>
      <c r="L115" s="134"/>
      <c r="M115" s="133"/>
      <c r="N115" s="288"/>
      <c r="O115" s="134"/>
      <c r="P115" s="166"/>
      <c r="Q115" s="289"/>
      <c r="R115" s="165"/>
      <c r="S115" s="290"/>
      <c r="T115" s="290"/>
      <c r="U115" s="290"/>
      <c r="V115" s="290"/>
      <c r="W115" s="166"/>
      <c r="X115" s="87"/>
      <c r="Y115" s="418">
        <f t="shared" si="39"/>
        <v>0</v>
      </c>
      <c r="Z115" s="291">
        <f t="shared" si="40"/>
        <v>0</v>
      </c>
      <c r="AA115" s="163"/>
      <c r="AB115" s="177" t="str">
        <f t="shared" si="41"/>
        <v/>
      </c>
      <c r="AC115" s="283" t="str">
        <f t="shared" si="42"/>
        <v/>
      </c>
      <c r="AD115" s="283" t="str">
        <f t="shared" si="43"/>
        <v/>
      </c>
      <c r="AE115" s="163"/>
      <c r="AF115" s="162"/>
      <c r="AP115" s="581"/>
      <c r="BD115" s="784"/>
      <c r="BE115" s="100">
        <f t="shared" si="35"/>
        <v>97</v>
      </c>
      <c r="BF115" s="100" t="s">
        <v>392</v>
      </c>
      <c r="BG115" s="100" t="s">
        <v>374</v>
      </c>
      <c r="BH115" s="149" t="s">
        <v>92</v>
      </c>
      <c r="BI115" s="169" t="e">
        <f>VLOOKUP(BH115,#REF!,8,FALSE)</f>
        <v>#REF!</v>
      </c>
      <c r="BJ115" s="224">
        <v>60000</v>
      </c>
      <c r="BK115" s="153">
        <v>2</v>
      </c>
      <c r="BL115" s="153">
        <v>0</v>
      </c>
      <c r="BM115" s="594">
        <f>COUNTIFS('DETAIL SALES'!$Q$10:$Q$7501,'FILL RATE MANDATORY STOCK'!BK115,'DETAIL SALES'!$AB$10:$AB$7501,"Full",'DETAIL SALES'!$C$10:$C$7501,"1")</f>
        <v>0</v>
      </c>
      <c r="BN115" s="149">
        <f>COUNTIFS('DETAIL SALES'!$Q$10:$Q$7501,'FILL RATE MANDATORY STOCK'!BK115,'DETAIL SALES'!$AB$10:$AB$7501,"No",'DETAIL SALES'!$C$10:$C$7501,"1")</f>
        <v>0</v>
      </c>
      <c r="BO115" s="149">
        <f>COUNTIFS('DETAIL SALES'!$Q$10:$Q$7501,'FILL RATE MANDATORY STOCK'!BK115,'DETAIL SALES'!$AB$10:$AB$7501,"Full",'DETAIL SALES'!$C$10:$C$7501,"2")</f>
        <v>0</v>
      </c>
      <c r="BP115" s="149">
        <f>COUNTIFS('DETAIL SALES'!$Q$10:$Q$7501,'FILL RATE MANDATORY STOCK'!BK115,'DETAIL SALES'!$AB$10:$AB$7501,"No",'DETAIL SALES'!$C$10:$C$7501,"2")</f>
        <v>0</v>
      </c>
      <c r="BQ115" s="149">
        <f>COUNTIFS('DETAIL SALES'!$Q$10:$Q$7501,'FILL RATE MANDATORY STOCK'!BK115,'DETAIL SALES'!$AB$10:$AB$7501,"Full",'DETAIL SALES'!$C$10:$C$7501,"3")</f>
        <v>0</v>
      </c>
      <c r="BR115" s="149">
        <f>COUNTIFS('DETAIL SALES'!$Q$10:$Q$7501,'FILL RATE MANDATORY STOCK'!BK115,'DETAIL SALES'!$AB$10:$AB$7501,"No",'DETAIL SALES'!$C$10:$C$7501,"3")</f>
        <v>0</v>
      </c>
      <c r="BS115" s="149">
        <f>COUNTIFS('DETAIL SALES'!$Q$10:$Q$7501,'FILL RATE MANDATORY STOCK'!BK115,'DETAIL SALES'!$AB$10:$AB$7501,"Full",'DETAIL SALES'!$C$10:$C$7501,"4")</f>
        <v>0</v>
      </c>
      <c r="BT115" s="149">
        <f>COUNTIFS('DETAIL SALES'!$Q$10:$Q$7501,'FILL RATE MANDATORY STOCK'!BK115,'DETAIL SALES'!$AB$10:$AB$7501,"No",'DETAIL SALES'!$C$10:$C$7501,"4")</f>
        <v>0</v>
      </c>
      <c r="BU115" s="149">
        <f>COUNTIFS('DETAIL SALES'!$Q$10:$Q$7501,'FILL RATE MANDATORY STOCK'!BK115,'DETAIL SALES'!$AB$10:$AB$7501,"Full",'DETAIL SALES'!$C$10:$C$7501,"5")</f>
        <v>0</v>
      </c>
      <c r="BV115" s="149">
        <f>COUNTIFS('DETAIL SALES'!$Q$10:$Q$7501,'FILL RATE MANDATORY STOCK'!BK115,'DETAIL SALES'!$AB$10:$AB$7501,"No",'DETAIL SALES'!$C$10:$C$7501,"5")</f>
        <v>0</v>
      </c>
      <c r="BW115" s="149">
        <f>COUNTIFS('DETAIL SALES'!$Q$10:$Q$7501,'FILL RATE MANDATORY STOCK'!BK115,'DETAIL SALES'!$AB$10:$AB$7501,"Full",'DETAIL SALES'!$C$10:$C$7501,"6")</f>
        <v>0</v>
      </c>
      <c r="BX115" s="149">
        <f>COUNTIFS('DETAIL SALES'!$Q$10:$Q$7501,'FILL RATE MANDATORY STOCK'!BK115,'DETAIL SALES'!$AB$10:$AB$7501,"No",'DETAIL SALES'!$C$10:$C$7501,"6")</f>
        <v>0</v>
      </c>
      <c r="BY115" s="316">
        <f>COUNTIFS('DETAIL SALES'!$Q$10:$Q$7501,'FILL RATE MANDATORY STOCK'!BK115,'DETAIL SALES'!$AB$10:$AB$7501,"Full",'DETAIL SALES'!$C$10:$C$7501,"7")</f>
        <v>0</v>
      </c>
      <c r="BZ115" s="316">
        <f>COUNTIFS('DETAIL SALES'!$Q$10:$Q$7501,'FILL RATE MANDATORY STOCK'!BK115,'DETAIL SALES'!$AB$10:$AB$7501,"No",'DETAIL SALES'!$C$10:$C$7501,"7")</f>
        <v>0</v>
      </c>
      <c r="CA115" s="149">
        <f>COUNTIFS('DETAIL SALES'!$Q$10:$Q$7501,'FILL RATE MANDATORY STOCK'!BK115,'DETAIL SALES'!$AB$10:$AB$7501,"Full",'DETAIL SALES'!$C$10:$C$7501,"8")</f>
        <v>0</v>
      </c>
      <c r="CB115" s="149">
        <f>COUNTIFS('DETAIL SALES'!$Q$10:$Q$7501,'FILL RATE MANDATORY STOCK'!BK115,'DETAIL SALES'!$AB$10:$AB$7501,"No",'DETAIL SALES'!$C$10:$C$7501,"8")</f>
        <v>0</v>
      </c>
      <c r="CC115" s="149">
        <f>COUNTIFS('DETAIL SALES'!$Q$10:$Q$7501,'FILL RATE MANDATORY STOCK'!BK115,'DETAIL SALES'!$AB$10:$AB$7501,"Full",'DETAIL SALES'!$C$10:$C$7501,"9")</f>
        <v>0</v>
      </c>
      <c r="CD115" s="149">
        <f>COUNTIFS('DETAIL SALES'!$Q$10:$Q$7501,'FILL RATE MANDATORY STOCK'!BK115,'DETAIL SALES'!$AB$10:$AB$7501,"No",'DETAIL SALES'!$C$10:$C$7501,"9")</f>
        <v>0</v>
      </c>
      <c r="CE115" s="149">
        <f>COUNTIFS('DETAIL SALES'!$Q$10:$Q$7501,'FILL RATE MANDATORY STOCK'!BK115,'DETAIL SALES'!$AB$10:$AB$7501,"Full",'DETAIL SALES'!$C$10:$C$7501,"10")</f>
        <v>0</v>
      </c>
      <c r="CF115" s="149">
        <f>COUNTIFS('DETAIL SALES'!$Q$10:$Q$7501,'FILL RATE MANDATORY STOCK'!BK115,'DETAIL SALES'!$AB$10:$AB$7501,"No",'DETAIL SALES'!$C$10:$C$7501,"10")</f>
        <v>0</v>
      </c>
      <c r="CG115" s="149">
        <f>COUNTIFS('DETAIL SALES'!$Q$10:$Q$7501,'FILL RATE MANDATORY STOCK'!BK115,'DETAIL SALES'!$AB$10:$AB$7501,"Full",'DETAIL SALES'!$C$10:$C$7501,"11")</f>
        <v>0</v>
      </c>
      <c r="CH115" s="149">
        <f>COUNTIFS('DETAIL SALES'!$Q$10:$Q$7501,'FILL RATE MANDATORY STOCK'!BK115,'DETAIL SALES'!$AB$10:$AB$7501,"No",'DETAIL SALES'!$C$10:$C$7501,"11")</f>
        <v>0</v>
      </c>
      <c r="CI115" s="149">
        <f>COUNTIFS('DETAIL SALES'!$Q$10:$Q$7501,'FILL RATE MANDATORY STOCK'!BK115,'DETAIL SALES'!$AB$10:$AB$7501,"Full",'DETAIL SALES'!$C$10:$C$7501,"12")</f>
        <v>0</v>
      </c>
      <c r="CJ115" s="149">
        <f>COUNTIFS('DETAIL SALES'!$Q$10:$Q$7501,'FILL RATE MANDATORY STOCK'!BK115,'DETAIL SALES'!$AB$10:$AB$7501,"No",'DETAIL SALES'!$C$10:$C$7501,"12")</f>
        <v>0</v>
      </c>
      <c r="CK115" s="149">
        <f>COUNTIFS('DETAIL SALES'!$Q$10:$Q$7501,'FILL RATE MANDATORY STOCK'!BK115,'DETAIL SALES'!$AB$10:$AB$7501,"Full",'DETAIL SALES'!$C$10:$C$7501,"13")</f>
        <v>0</v>
      </c>
      <c r="CL115" s="149">
        <f>COUNTIFS('DETAIL SALES'!$Q$10:$Q$7501,'FILL RATE MANDATORY STOCK'!BK115,'DETAIL SALES'!$AB$10:$AB$7501,"No",'DETAIL SALES'!$C$10:$C$7501,"13")</f>
        <v>0</v>
      </c>
      <c r="CM115" s="316">
        <f>COUNTIFS('DETAIL SALES'!$Q$10:$Q$7501,'FILL RATE MANDATORY STOCK'!BK115,'DETAIL SALES'!$AB$10:$AB$7501,"Full",'DETAIL SALES'!$C$10:$C$7501,"14")</f>
        <v>0</v>
      </c>
      <c r="CN115" s="316">
        <f>COUNTIFS('DETAIL SALES'!$Q$10:$Q$7501,'FILL RATE MANDATORY STOCK'!BK115,'DETAIL SALES'!$AB$10:$AB$7501,"No",'DETAIL SALES'!$C$10:$C$7501,"14")</f>
        <v>0</v>
      </c>
      <c r="CO115" s="149">
        <f>COUNTIFS('DETAIL SALES'!$Q$10:$Q$7501,'FILL RATE MANDATORY STOCK'!BK115,'DETAIL SALES'!$AB$10:$AB$7501,"Full",'DETAIL SALES'!$C$10:$C$7501,"15")</f>
        <v>0</v>
      </c>
      <c r="CP115" s="149">
        <f>COUNTIFS('DETAIL SALES'!$Q$10:$Q$7501,'FILL RATE MANDATORY STOCK'!BK115,'DETAIL SALES'!$AB$10:$AB$7501,"No",'DETAIL SALES'!$C$10:$C$7501,"15")</f>
        <v>0</v>
      </c>
      <c r="CQ115" s="149">
        <f>COUNTIFS('DETAIL SALES'!$Q$10:$Q$7501,'FILL RATE MANDATORY STOCK'!BK115,'DETAIL SALES'!$AB$10:$AB$7501,"Full",'DETAIL SALES'!$C$10:$C$7501,"16")</f>
        <v>0</v>
      </c>
      <c r="CR115" s="149">
        <f>COUNTIFS('DETAIL SALES'!$Q$10:$Q$7501,'FILL RATE MANDATORY STOCK'!BK115,'DETAIL SALES'!$AB$10:$AB$7501,"No",'DETAIL SALES'!$C$10:$C$7501,"16")</f>
        <v>0</v>
      </c>
      <c r="CS115" s="149">
        <f>COUNTIFS('DETAIL SALES'!$Q$10:$Q$7501,'FILL RATE MANDATORY STOCK'!BK115,'DETAIL SALES'!$AB$10:$AB$7501,"Full",'DETAIL SALES'!$C$10:$C$7501,"17")</f>
        <v>0</v>
      </c>
      <c r="CT115" s="149">
        <f>COUNTIFS('DETAIL SALES'!$Q$10:$Q$7501,'FILL RATE MANDATORY STOCK'!BK115,'DETAIL SALES'!$AB$10:$AB$7501,"No",'DETAIL SALES'!$C$10:$C$7501,"17")</f>
        <v>0</v>
      </c>
      <c r="CU115" s="149">
        <f>COUNTIFS('DETAIL SALES'!$Q$10:$Q$7501,'FILL RATE MANDATORY STOCK'!BK115,'DETAIL SALES'!$AB$10:$AB$7501,"Full",'DETAIL SALES'!$C$10:$C$7501,"18")</f>
        <v>0</v>
      </c>
      <c r="CV115" s="149">
        <f>COUNTIFS('DETAIL SALES'!$Q$10:$Q$7501,'FILL RATE MANDATORY STOCK'!BK115,'DETAIL SALES'!$AB$10:$AB$7501,"No",'DETAIL SALES'!$C$10:$C$7501,"18")</f>
        <v>0</v>
      </c>
      <c r="CW115" s="149">
        <f>COUNTIFS('DETAIL SALES'!$Q$10:$Q$7501,'FILL RATE MANDATORY STOCK'!BK115,'DETAIL SALES'!$AB$10:$AB$7501,"Full",'DETAIL SALES'!$C$10:$C$7501,"19")</f>
        <v>0</v>
      </c>
      <c r="CX115" s="149">
        <f>COUNTIFS('DETAIL SALES'!$Q$10:$Q$7501,'FILL RATE MANDATORY STOCK'!BK115,'DETAIL SALES'!$AB$10:$AB$7501,"No",'DETAIL SALES'!$C$10:$C$7501,"19")</f>
        <v>0</v>
      </c>
      <c r="CY115" s="149">
        <f>COUNTIFS('DETAIL SALES'!$Q$10:$Q$7501,'FILL RATE MANDATORY STOCK'!BK115,'DETAIL SALES'!$AB$10:$AB$7501,"Full",'DETAIL SALES'!$C$10:$C$7501,"20")</f>
        <v>0</v>
      </c>
      <c r="CZ115" s="149">
        <f>COUNTIFS('DETAIL SALES'!$Q$10:$Q$7501,'FILL RATE MANDATORY STOCK'!BK115,'DETAIL SALES'!$AB$10:$AB$7501,"No",'DETAIL SALES'!$C$10:$C$7501,"20")</f>
        <v>0</v>
      </c>
      <c r="DA115" s="316">
        <f>COUNTIFS('DETAIL SALES'!$Q$10:$Q$7501,'FILL RATE MANDATORY STOCK'!BK115,'DETAIL SALES'!$AB$10:$AB$7501,"Full",'DETAIL SALES'!$C$10:$C$7501,"21")</f>
        <v>0</v>
      </c>
      <c r="DB115" s="316">
        <f>COUNTIFS('DETAIL SALES'!$Q$10:$Q$7501,'FILL RATE MANDATORY STOCK'!BK115,'DETAIL SALES'!$AB$10:$AB$7501,"No",'DETAIL SALES'!$C$10:$C$7501,"21")</f>
        <v>0</v>
      </c>
      <c r="DC115" s="149">
        <f>COUNTIFS('DETAIL SALES'!$Q$10:$Q$7501,'FILL RATE MANDATORY STOCK'!BK115,'DETAIL SALES'!$AB$10:$AB$7501,"Full",'DETAIL SALES'!$C$10:$C$7501,"22")</f>
        <v>0</v>
      </c>
      <c r="DD115" s="149">
        <f>COUNTIFS('DETAIL SALES'!$Q$10:$Q$7501,'FILL RATE MANDATORY STOCK'!BK115,'DETAIL SALES'!$AB$10:$AB$7501,"No",'DETAIL SALES'!$C$10:$C$7501,"22")</f>
        <v>0</v>
      </c>
      <c r="DE115" s="149">
        <f>COUNTIFS('DETAIL SALES'!$Q$10:$Q$7501,'FILL RATE MANDATORY STOCK'!BK115,'DETAIL SALES'!$AB$10:$AB$7501,"Full",'DETAIL SALES'!$C$10:$C$7501,"23")</f>
        <v>0</v>
      </c>
      <c r="DF115" s="149">
        <f>COUNTIFS('DETAIL SALES'!$Q$10:$Q$7501,'FILL RATE MANDATORY STOCK'!BK115,'DETAIL SALES'!$AB$10:$AB$7501,"No",'DETAIL SALES'!$C$10:$C$7501,"23")</f>
        <v>0</v>
      </c>
      <c r="DG115" s="149">
        <f>COUNTIFS('DETAIL SALES'!$Q$10:$Q$7501,'FILL RATE MANDATORY STOCK'!BK115,'DETAIL SALES'!$AB$10:$AB$7501,"Full",'DETAIL SALES'!$C$10:$C$7501,"24")</f>
        <v>0</v>
      </c>
      <c r="DH115" s="149">
        <f>COUNTIFS('DETAIL SALES'!$Q$10:$Q$7501,'FILL RATE MANDATORY STOCK'!BK115,'DETAIL SALES'!$AB$10:$AB$7501,"No",'DETAIL SALES'!$C$10:$C$7501,"24")</f>
        <v>0</v>
      </c>
      <c r="DI115" s="149">
        <f>COUNTIFS('DETAIL SALES'!$Q$10:$Q$7501,'FILL RATE MANDATORY STOCK'!BK115,'DETAIL SALES'!$AB$10:$AB$7501,"Full",'DETAIL SALES'!$C$10:$C$7501,"25")</f>
        <v>0</v>
      </c>
      <c r="DJ115" s="149">
        <f>COUNTIFS('DETAIL SALES'!$Q$10:$Q$7501,'FILL RATE MANDATORY STOCK'!BK115,'DETAIL SALES'!$AB$10:$AB$7501,"No",'DETAIL SALES'!$C$10:$C$7501,"25")</f>
        <v>0</v>
      </c>
      <c r="DK115" s="149">
        <f>COUNTIFS('DETAIL SALES'!$Q$10:$Q$7501,'FILL RATE MANDATORY STOCK'!BK115,'DETAIL SALES'!$AB$10:$AB$7501,"Full",'DETAIL SALES'!$C$10:$C$7501,"26")</f>
        <v>0</v>
      </c>
      <c r="DL115" s="149">
        <f>COUNTIFS('DETAIL SALES'!$Q$10:$Q$7501,'FILL RATE MANDATORY STOCK'!BK115,'DETAIL SALES'!$AB$10:$AB$7501,"No",'DETAIL SALES'!$C$10:$C$7501,"26")</f>
        <v>0</v>
      </c>
      <c r="DM115" s="149">
        <f>COUNTIFS('DETAIL SALES'!$Q$10:$Q$7501,'FILL RATE MANDATORY STOCK'!BK115,'DETAIL SALES'!$AB$10:$AB$7501,"Full",'DETAIL SALES'!$C$10:$C$7501,"27")</f>
        <v>0</v>
      </c>
      <c r="DN115" s="149">
        <f>COUNTIFS('DETAIL SALES'!$Q$10:$Q$7501,'FILL RATE MANDATORY STOCK'!BK115,'DETAIL SALES'!$AB$10:$AB$7501,"No",'DETAIL SALES'!$C$10:$C$7501,"27")</f>
        <v>0</v>
      </c>
      <c r="DO115" s="316">
        <f>COUNTIFS('DETAIL SALES'!$Q$10:$Q$7501,'FILL RATE MANDATORY STOCK'!BK115,'DETAIL SALES'!$AB$10:$AB$7501,"Full",'DETAIL SALES'!$C$10:$C$7501,"28")</f>
        <v>0</v>
      </c>
      <c r="DP115" s="316">
        <f>COUNTIFS('DETAIL SALES'!$Q$10:$Q$7501,'FILL RATE MANDATORY STOCK'!BK115,'DETAIL SALES'!$AB$10:$AB$7501,"No",'DETAIL SALES'!$C$10:$C$7501,"28")</f>
        <v>0</v>
      </c>
      <c r="DQ115" s="149">
        <f>COUNTIFS('DETAIL SALES'!$Q$10:$Q$7501,'FILL RATE MANDATORY STOCK'!BK115,'DETAIL SALES'!$AB$10:$AB$7501,"Full",'DETAIL SALES'!$C$10:$C$7501,"29")</f>
        <v>0</v>
      </c>
      <c r="DR115" s="149">
        <f>COUNTIFS('DETAIL SALES'!$Q$10:$Q$7501,'FILL RATE MANDATORY STOCK'!BK115,'DETAIL SALES'!$AB$10:$AB$7501,"No",'DETAIL SALES'!$C$10:$C$7501,"29")</f>
        <v>0</v>
      </c>
      <c r="DS115" s="149">
        <f>COUNTIFS('DETAIL SALES'!$Q$10:$Q$7501,'FILL RATE MANDATORY STOCK'!BK115,'DETAIL SALES'!$AB$10:$AB$7501,"Full",'DETAIL SALES'!$C$10:$C$7501,"30")</f>
        <v>0</v>
      </c>
      <c r="DT115" s="149">
        <f>COUNTIFS('DETAIL SALES'!$Q$10:$Q$7501,'FILL RATE MANDATORY STOCK'!BK115,'DETAIL SALES'!$AB$10:$AB$7501,"No",'DETAIL SALES'!$C$10:$C$7501,"30")</f>
        <v>0</v>
      </c>
      <c r="DU115" s="149">
        <f>COUNTIFS('DETAIL SALES'!$Q$10:$Q$7501,'FILL RATE MANDATORY STOCK'!\,'DETAIL SALES'!$AB$10:$AB$7501,"Full",'DETAIL SALES'!$C$10:$C$7501,"31")</f>
        <v>0</v>
      </c>
      <c r="DV115" s="153">
        <f>COUNTIFS('DETAIL SALES'!$Q$10:$Q$7501,'FILL RATE MANDATORY STOCK'!BK115,'DETAIL SALES'!$AB$10:$AB$7501,"No",'DETAIL SALES'!$C$10:$C$7501,"31")</f>
        <v>0</v>
      </c>
      <c r="DW115" s="271">
        <f t="shared" si="48"/>
        <v>0</v>
      </c>
      <c r="DX115" s="150">
        <f t="shared" si="48"/>
        <v>0</v>
      </c>
      <c r="DY115" s="150">
        <f t="shared" si="49"/>
        <v>0</v>
      </c>
      <c r="DZ115" s="272" t="e">
        <f t="shared" si="50"/>
        <v>#DIV/0!</v>
      </c>
    </row>
    <row r="116" spans="1:130" s="141" customFormat="1">
      <c r="A116" s="134">
        <v>107</v>
      </c>
      <c r="B116" s="286"/>
      <c r="C116" s="146">
        <f t="shared" si="36"/>
        <v>0</v>
      </c>
      <c r="D116" s="146">
        <f t="shared" si="37"/>
        <v>1</v>
      </c>
      <c r="E116" s="146">
        <f t="shared" si="38"/>
        <v>1900</v>
      </c>
      <c r="F116" s="287"/>
      <c r="G116" s="287"/>
      <c r="H116" s="287"/>
      <c r="I116" s="288"/>
      <c r="J116" s="287"/>
      <c r="K116" s="288"/>
      <c r="L116" s="134"/>
      <c r="M116" s="133"/>
      <c r="N116" s="288"/>
      <c r="O116" s="134"/>
      <c r="P116" s="166"/>
      <c r="Q116" s="289"/>
      <c r="R116" s="165"/>
      <c r="S116" s="290"/>
      <c r="T116" s="290"/>
      <c r="U116" s="290"/>
      <c r="V116" s="290"/>
      <c r="W116" s="166"/>
      <c r="X116" s="87"/>
      <c r="Y116" s="418">
        <f t="shared" si="39"/>
        <v>0</v>
      </c>
      <c r="Z116" s="291">
        <f t="shared" si="40"/>
        <v>0</v>
      </c>
      <c r="AA116" s="163"/>
      <c r="AB116" s="177" t="str">
        <f t="shared" si="41"/>
        <v/>
      </c>
      <c r="AC116" s="283" t="str">
        <f t="shared" si="42"/>
        <v/>
      </c>
      <c r="AD116" s="283" t="str">
        <f t="shared" si="43"/>
        <v/>
      </c>
      <c r="AE116" s="163"/>
      <c r="AF116" s="162"/>
      <c r="AP116" s="581"/>
      <c r="BD116" s="784"/>
      <c r="BE116" s="100">
        <f t="shared" si="35"/>
        <v>98</v>
      </c>
      <c r="BF116" s="100" t="s">
        <v>393</v>
      </c>
      <c r="BG116" s="100" t="s">
        <v>347</v>
      </c>
      <c r="BH116" s="149" t="s">
        <v>12</v>
      </c>
      <c r="BI116" s="169" t="e">
        <f>VLOOKUP(BH116,#REF!,8,FALSE)</f>
        <v>#REF!</v>
      </c>
      <c r="BJ116" s="224">
        <v>60000</v>
      </c>
      <c r="BK116" s="153">
        <v>8</v>
      </c>
      <c r="BL116" s="153">
        <v>7.333333333333333</v>
      </c>
      <c r="BM116" s="594">
        <f>COUNTIFS('DETAIL SALES'!$Q$10:$Q$7501,'FILL RATE MANDATORY STOCK'!BK116,'DETAIL SALES'!$AB$10:$AB$7501,"Full",'DETAIL SALES'!$C$10:$C$7501,"1")</f>
        <v>0</v>
      </c>
      <c r="BN116" s="149">
        <f>COUNTIFS('DETAIL SALES'!$Q$10:$Q$7501,'FILL RATE MANDATORY STOCK'!BK116,'DETAIL SALES'!$AB$10:$AB$7501,"No",'DETAIL SALES'!$C$10:$C$7501,"1")</f>
        <v>0</v>
      </c>
      <c r="BO116" s="149">
        <f>COUNTIFS('DETAIL SALES'!$Q$10:$Q$7501,'FILL RATE MANDATORY STOCK'!BK116,'DETAIL SALES'!$AB$10:$AB$7501,"Full",'DETAIL SALES'!$C$10:$C$7501,"2")</f>
        <v>0</v>
      </c>
      <c r="BP116" s="149">
        <f>COUNTIFS('DETAIL SALES'!$Q$10:$Q$7501,'FILL RATE MANDATORY STOCK'!BK116,'DETAIL SALES'!$AB$10:$AB$7501,"No",'DETAIL SALES'!$C$10:$C$7501,"2")</f>
        <v>0</v>
      </c>
      <c r="BQ116" s="149">
        <f>COUNTIFS('DETAIL SALES'!$Q$10:$Q$7501,'FILL RATE MANDATORY STOCK'!BK116,'DETAIL SALES'!$AB$10:$AB$7501,"Full",'DETAIL SALES'!$C$10:$C$7501,"3")</f>
        <v>0</v>
      </c>
      <c r="BR116" s="149">
        <f>COUNTIFS('DETAIL SALES'!$Q$10:$Q$7501,'FILL RATE MANDATORY STOCK'!BK116,'DETAIL SALES'!$AB$10:$AB$7501,"No",'DETAIL SALES'!$C$10:$C$7501,"3")</f>
        <v>0</v>
      </c>
      <c r="BS116" s="149">
        <f>COUNTIFS('DETAIL SALES'!$Q$10:$Q$7501,'FILL RATE MANDATORY STOCK'!BK116,'DETAIL SALES'!$AB$10:$AB$7501,"Full",'DETAIL SALES'!$C$10:$C$7501,"4")</f>
        <v>0</v>
      </c>
      <c r="BT116" s="149">
        <f>COUNTIFS('DETAIL SALES'!$Q$10:$Q$7501,'FILL RATE MANDATORY STOCK'!BK116,'DETAIL SALES'!$AB$10:$AB$7501,"No",'DETAIL SALES'!$C$10:$C$7501,"4")</f>
        <v>0</v>
      </c>
      <c r="BU116" s="149">
        <f>COUNTIFS('DETAIL SALES'!$Q$10:$Q$7501,'FILL RATE MANDATORY STOCK'!BK116,'DETAIL SALES'!$AB$10:$AB$7501,"Full",'DETAIL SALES'!$C$10:$C$7501,"5")</f>
        <v>0</v>
      </c>
      <c r="BV116" s="149">
        <f>COUNTIFS('DETAIL SALES'!$Q$10:$Q$7501,'FILL RATE MANDATORY STOCK'!BK116,'DETAIL SALES'!$AB$10:$AB$7501,"No",'DETAIL SALES'!$C$10:$C$7501,"5")</f>
        <v>0</v>
      </c>
      <c r="BW116" s="149">
        <f>COUNTIFS('DETAIL SALES'!$Q$10:$Q$7501,'FILL RATE MANDATORY STOCK'!BK116,'DETAIL SALES'!$AB$10:$AB$7501,"Full",'DETAIL SALES'!$C$10:$C$7501,"6")</f>
        <v>0</v>
      </c>
      <c r="BX116" s="149">
        <f>COUNTIFS('DETAIL SALES'!$Q$10:$Q$7501,'FILL RATE MANDATORY STOCK'!BK116,'DETAIL SALES'!$AB$10:$AB$7501,"No",'DETAIL SALES'!$C$10:$C$7501,"6")</f>
        <v>0</v>
      </c>
      <c r="BY116" s="316">
        <f>COUNTIFS('DETAIL SALES'!$Q$10:$Q$7501,'FILL RATE MANDATORY STOCK'!BK116,'DETAIL SALES'!$AB$10:$AB$7501,"Full",'DETAIL SALES'!$C$10:$C$7501,"7")</f>
        <v>0</v>
      </c>
      <c r="BZ116" s="316">
        <f>COUNTIFS('DETAIL SALES'!$Q$10:$Q$7501,'FILL RATE MANDATORY STOCK'!BK116,'DETAIL SALES'!$AB$10:$AB$7501,"No",'DETAIL SALES'!$C$10:$C$7501,"7")</f>
        <v>0</v>
      </c>
      <c r="CA116" s="149">
        <f>COUNTIFS('DETAIL SALES'!$Q$10:$Q$7501,'FILL RATE MANDATORY STOCK'!BK116,'DETAIL SALES'!$AB$10:$AB$7501,"Full",'DETAIL SALES'!$C$10:$C$7501,"8")</f>
        <v>0</v>
      </c>
      <c r="CB116" s="149">
        <f>COUNTIFS('DETAIL SALES'!$Q$10:$Q$7501,'FILL RATE MANDATORY STOCK'!BK116,'DETAIL SALES'!$AB$10:$AB$7501,"No",'DETAIL SALES'!$C$10:$C$7501,"8")</f>
        <v>0</v>
      </c>
      <c r="CC116" s="149">
        <f>COUNTIFS('DETAIL SALES'!$Q$10:$Q$7501,'FILL RATE MANDATORY STOCK'!BK116,'DETAIL SALES'!$AB$10:$AB$7501,"Full",'DETAIL SALES'!$C$10:$C$7501,"9")</f>
        <v>0</v>
      </c>
      <c r="CD116" s="149">
        <f>COUNTIFS('DETAIL SALES'!$Q$10:$Q$7501,'FILL RATE MANDATORY STOCK'!BK116,'DETAIL SALES'!$AB$10:$AB$7501,"No",'DETAIL SALES'!$C$10:$C$7501,"9")</f>
        <v>0</v>
      </c>
      <c r="CE116" s="149">
        <f>COUNTIFS('DETAIL SALES'!$Q$10:$Q$7501,'FILL RATE MANDATORY STOCK'!BK116,'DETAIL SALES'!$AB$10:$AB$7501,"Full",'DETAIL SALES'!$C$10:$C$7501,"10")</f>
        <v>0</v>
      </c>
      <c r="CF116" s="149">
        <f>COUNTIFS('DETAIL SALES'!$Q$10:$Q$7501,'FILL RATE MANDATORY STOCK'!BK116,'DETAIL SALES'!$AB$10:$AB$7501,"No",'DETAIL SALES'!$C$10:$C$7501,"10")</f>
        <v>0</v>
      </c>
      <c r="CG116" s="149">
        <f>COUNTIFS('DETAIL SALES'!$Q$10:$Q$7501,'FILL RATE MANDATORY STOCK'!BK116,'DETAIL SALES'!$AB$10:$AB$7501,"Full",'DETAIL SALES'!$C$10:$C$7501,"11")</f>
        <v>0</v>
      </c>
      <c r="CH116" s="149">
        <f>COUNTIFS('DETAIL SALES'!$Q$10:$Q$7501,'FILL RATE MANDATORY STOCK'!BK116,'DETAIL SALES'!$AB$10:$AB$7501,"No",'DETAIL SALES'!$C$10:$C$7501,"11")</f>
        <v>0</v>
      </c>
      <c r="CI116" s="149">
        <f>COUNTIFS('DETAIL SALES'!$Q$10:$Q$7501,'FILL RATE MANDATORY STOCK'!BK116,'DETAIL SALES'!$AB$10:$AB$7501,"Full",'DETAIL SALES'!$C$10:$C$7501,"12")</f>
        <v>0</v>
      </c>
      <c r="CJ116" s="149">
        <f>COUNTIFS('DETAIL SALES'!$Q$10:$Q$7501,'FILL RATE MANDATORY STOCK'!BK116,'DETAIL SALES'!$AB$10:$AB$7501,"No",'DETAIL SALES'!$C$10:$C$7501,"12")</f>
        <v>0</v>
      </c>
      <c r="CK116" s="149">
        <f>COUNTIFS('DETAIL SALES'!$Q$10:$Q$7501,'FILL RATE MANDATORY STOCK'!BK116,'DETAIL SALES'!$AB$10:$AB$7501,"Full",'DETAIL SALES'!$C$10:$C$7501,"13")</f>
        <v>0</v>
      </c>
      <c r="CL116" s="149">
        <f>COUNTIFS('DETAIL SALES'!$Q$10:$Q$7501,'FILL RATE MANDATORY STOCK'!BK116,'DETAIL SALES'!$AB$10:$AB$7501,"No",'DETAIL SALES'!$C$10:$C$7501,"13")</f>
        <v>0</v>
      </c>
      <c r="CM116" s="316">
        <f>COUNTIFS('DETAIL SALES'!$Q$10:$Q$7501,'FILL RATE MANDATORY STOCK'!BK116,'DETAIL SALES'!$AB$10:$AB$7501,"Full",'DETAIL SALES'!$C$10:$C$7501,"14")</f>
        <v>0</v>
      </c>
      <c r="CN116" s="316">
        <f>COUNTIFS('DETAIL SALES'!$Q$10:$Q$7501,'FILL RATE MANDATORY STOCK'!BK116,'DETAIL SALES'!$AB$10:$AB$7501,"No",'DETAIL SALES'!$C$10:$C$7501,"14")</f>
        <v>0</v>
      </c>
      <c r="CO116" s="149">
        <f>COUNTIFS('DETAIL SALES'!$Q$10:$Q$7501,'FILL RATE MANDATORY STOCK'!BK116,'DETAIL SALES'!$AB$10:$AB$7501,"Full",'DETAIL SALES'!$C$10:$C$7501,"15")</f>
        <v>0</v>
      </c>
      <c r="CP116" s="149">
        <f>COUNTIFS('DETAIL SALES'!$Q$10:$Q$7501,'FILL RATE MANDATORY STOCK'!BK116,'DETAIL SALES'!$AB$10:$AB$7501,"No",'DETAIL SALES'!$C$10:$C$7501,"15")</f>
        <v>0</v>
      </c>
      <c r="CQ116" s="149">
        <f>COUNTIFS('DETAIL SALES'!$Q$10:$Q$7501,'FILL RATE MANDATORY STOCK'!BK116,'DETAIL SALES'!$AB$10:$AB$7501,"Full",'DETAIL SALES'!$C$10:$C$7501,"16")</f>
        <v>0</v>
      </c>
      <c r="CR116" s="149">
        <f>COUNTIFS('DETAIL SALES'!$Q$10:$Q$7501,'FILL RATE MANDATORY STOCK'!BK116,'DETAIL SALES'!$AB$10:$AB$7501,"No",'DETAIL SALES'!$C$10:$C$7501,"16")</f>
        <v>0</v>
      </c>
      <c r="CS116" s="149">
        <f>COUNTIFS('DETAIL SALES'!$Q$10:$Q$7501,'FILL RATE MANDATORY STOCK'!BK116,'DETAIL SALES'!$AB$10:$AB$7501,"Full",'DETAIL SALES'!$C$10:$C$7501,"17")</f>
        <v>0</v>
      </c>
      <c r="CT116" s="149">
        <f>COUNTIFS('DETAIL SALES'!$Q$10:$Q$7501,'FILL RATE MANDATORY STOCK'!BK116,'DETAIL SALES'!$AB$10:$AB$7501,"No",'DETAIL SALES'!$C$10:$C$7501,"17")</f>
        <v>0</v>
      </c>
      <c r="CU116" s="149">
        <f>COUNTIFS('DETAIL SALES'!$Q$10:$Q$7501,'FILL RATE MANDATORY STOCK'!BK116,'DETAIL SALES'!$AB$10:$AB$7501,"Full",'DETAIL SALES'!$C$10:$C$7501,"18")</f>
        <v>0</v>
      </c>
      <c r="CV116" s="149">
        <f>COUNTIFS('DETAIL SALES'!$Q$10:$Q$7501,'FILL RATE MANDATORY STOCK'!BK116,'DETAIL SALES'!$AB$10:$AB$7501,"No",'DETAIL SALES'!$C$10:$C$7501,"18")</f>
        <v>0</v>
      </c>
      <c r="CW116" s="149">
        <f>COUNTIFS('DETAIL SALES'!$Q$10:$Q$7501,'FILL RATE MANDATORY STOCK'!BK116,'DETAIL SALES'!$AB$10:$AB$7501,"Full",'DETAIL SALES'!$C$10:$C$7501,"19")</f>
        <v>0</v>
      </c>
      <c r="CX116" s="149">
        <f>COUNTIFS('DETAIL SALES'!$Q$10:$Q$7501,'FILL RATE MANDATORY STOCK'!BK116,'DETAIL SALES'!$AB$10:$AB$7501,"No",'DETAIL SALES'!$C$10:$C$7501,"19")</f>
        <v>0</v>
      </c>
      <c r="CY116" s="149">
        <f>COUNTIFS('DETAIL SALES'!$Q$10:$Q$7501,'FILL RATE MANDATORY STOCK'!BK116,'DETAIL SALES'!$AB$10:$AB$7501,"Full",'DETAIL SALES'!$C$10:$C$7501,"20")</f>
        <v>0</v>
      </c>
      <c r="CZ116" s="149">
        <f>COUNTIFS('DETAIL SALES'!$Q$10:$Q$7501,'FILL RATE MANDATORY STOCK'!BK116,'DETAIL SALES'!$AB$10:$AB$7501,"No",'DETAIL SALES'!$C$10:$C$7501,"20")</f>
        <v>0</v>
      </c>
      <c r="DA116" s="316">
        <f>COUNTIFS('DETAIL SALES'!$Q$10:$Q$7501,'FILL RATE MANDATORY STOCK'!BK116,'DETAIL SALES'!$AB$10:$AB$7501,"Full",'DETAIL SALES'!$C$10:$C$7501,"21")</f>
        <v>0</v>
      </c>
      <c r="DB116" s="316">
        <f>COUNTIFS('DETAIL SALES'!$Q$10:$Q$7501,'FILL RATE MANDATORY STOCK'!BK116,'DETAIL SALES'!$AB$10:$AB$7501,"No",'DETAIL SALES'!$C$10:$C$7501,"21")</f>
        <v>0</v>
      </c>
      <c r="DC116" s="149">
        <f>COUNTIFS('DETAIL SALES'!$Q$10:$Q$7501,'FILL RATE MANDATORY STOCK'!BK116,'DETAIL SALES'!$AB$10:$AB$7501,"Full",'DETAIL SALES'!$C$10:$C$7501,"22")</f>
        <v>0</v>
      </c>
      <c r="DD116" s="149">
        <f>COUNTIFS('DETAIL SALES'!$Q$10:$Q$7501,'FILL RATE MANDATORY STOCK'!BK116,'DETAIL SALES'!$AB$10:$AB$7501,"No",'DETAIL SALES'!$C$10:$C$7501,"22")</f>
        <v>0</v>
      </c>
      <c r="DE116" s="149">
        <f>COUNTIFS('DETAIL SALES'!$Q$10:$Q$7501,'FILL RATE MANDATORY STOCK'!BK116,'DETAIL SALES'!$AB$10:$AB$7501,"Full",'DETAIL SALES'!$C$10:$C$7501,"23")</f>
        <v>0</v>
      </c>
      <c r="DF116" s="149">
        <f>COUNTIFS('DETAIL SALES'!$Q$10:$Q$7501,'FILL RATE MANDATORY STOCK'!BK116,'DETAIL SALES'!$AB$10:$AB$7501,"No",'DETAIL SALES'!$C$10:$C$7501,"23")</f>
        <v>0</v>
      </c>
      <c r="DG116" s="149">
        <f>COUNTIFS('DETAIL SALES'!$Q$10:$Q$7501,'FILL RATE MANDATORY STOCK'!BK116,'DETAIL SALES'!$AB$10:$AB$7501,"Full",'DETAIL SALES'!$C$10:$C$7501,"24")</f>
        <v>0</v>
      </c>
      <c r="DH116" s="149">
        <f>COUNTIFS('DETAIL SALES'!$Q$10:$Q$7501,'FILL RATE MANDATORY STOCK'!BK116,'DETAIL SALES'!$AB$10:$AB$7501,"No",'DETAIL SALES'!$C$10:$C$7501,"24")</f>
        <v>0</v>
      </c>
      <c r="DI116" s="149">
        <f>COUNTIFS('DETAIL SALES'!$Q$10:$Q$7501,'FILL RATE MANDATORY STOCK'!BK116,'DETAIL SALES'!$AB$10:$AB$7501,"Full",'DETAIL SALES'!$C$10:$C$7501,"25")</f>
        <v>0</v>
      </c>
      <c r="DJ116" s="149">
        <f>COUNTIFS('DETAIL SALES'!$Q$10:$Q$7501,'FILL RATE MANDATORY STOCK'!BK116,'DETAIL SALES'!$AB$10:$AB$7501,"No",'DETAIL SALES'!$C$10:$C$7501,"25")</f>
        <v>0</v>
      </c>
      <c r="DK116" s="149">
        <f>COUNTIFS('DETAIL SALES'!$Q$10:$Q$7501,'FILL RATE MANDATORY STOCK'!BK116,'DETAIL SALES'!$AB$10:$AB$7501,"Full",'DETAIL SALES'!$C$10:$C$7501,"26")</f>
        <v>0</v>
      </c>
      <c r="DL116" s="149">
        <f>COUNTIFS('DETAIL SALES'!$Q$10:$Q$7501,'FILL RATE MANDATORY STOCK'!BK116,'DETAIL SALES'!$AB$10:$AB$7501,"No",'DETAIL SALES'!$C$10:$C$7501,"26")</f>
        <v>0</v>
      </c>
      <c r="DM116" s="149">
        <f>COUNTIFS('DETAIL SALES'!$Q$10:$Q$7501,'FILL RATE MANDATORY STOCK'!BK116,'DETAIL SALES'!$AB$10:$AB$7501,"Full",'DETAIL SALES'!$C$10:$C$7501,"27")</f>
        <v>0</v>
      </c>
      <c r="DN116" s="149">
        <f>COUNTIFS('DETAIL SALES'!$Q$10:$Q$7501,'FILL RATE MANDATORY STOCK'!BK116,'DETAIL SALES'!$AB$10:$AB$7501,"No",'DETAIL SALES'!$C$10:$C$7501,"27")</f>
        <v>0</v>
      </c>
      <c r="DO116" s="316">
        <f>COUNTIFS('DETAIL SALES'!$Q$10:$Q$7501,'FILL RATE MANDATORY STOCK'!BK116,'DETAIL SALES'!$AB$10:$AB$7501,"Full",'DETAIL SALES'!$C$10:$C$7501,"28")</f>
        <v>0</v>
      </c>
      <c r="DP116" s="316">
        <f>COUNTIFS('DETAIL SALES'!$Q$10:$Q$7501,'FILL RATE MANDATORY STOCK'!BK116,'DETAIL SALES'!$AB$10:$AB$7501,"No",'DETAIL SALES'!$C$10:$C$7501,"28")</f>
        <v>0</v>
      </c>
      <c r="DQ116" s="149">
        <f>COUNTIFS('DETAIL SALES'!$Q$10:$Q$7501,'FILL RATE MANDATORY STOCK'!BK116,'DETAIL SALES'!$AB$10:$AB$7501,"Full",'DETAIL SALES'!$C$10:$C$7501,"29")</f>
        <v>0</v>
      </c>
      <c r="DR116" s="149">
        <f>COUNTIFS('DETAIL SALES'!$Q$10:$Q$7501,'FILL RATE MANDATORY STOCK'!BK116,'DETAIL SALES'!$AB$10:$AB$7501,"No",'DETAIL SALES'!$C$10:$C$7501,"29")</f>
        <v>0</v>
      </c>
      <c r="DS116" s="149">
        <f>COUNTIFS('DETAIL SALES'!$Q$10:$Q$7501,'FILL RATE MANDATORY STOCK'!BK116,'DETAIL SALES'!$AB$10:$AB$7501,"Full",'DETAIL SALES'!$C$10:$C$7501,"30")</f>
        <v>0</v>
      </c>
      <c r="DT116" s="149">
        <f>COUNTIFS('DETAIL SALES'!$Q$10:$Q$7501,'FILL RATE MANDATORY STOCK'!BK116,'DETAIL SALES'!$AB$10:$AB$7501,"No",'DETAIL SALES'!$C$10:$C$7501,"30")</f>
        <v>0</v>
      </c>
      <c r="DU116" s="149">
        <f>COUNTIFS('DETAIL SALES'!$Q$10:$Q$7501,'FILL RATE MANDATORY STOCK'!\,'DETAIL SALES'!$AB$10:$AB$7501,"Full",'DETAIL SALES'!$C$10:$C$7501,"31")</f>
        <v>0</v>
      </c>
      <c r="DV116" s="153">
        <f>COUNTIFS('DETAIL SALES'!$Q$10:$Q$7501,'FILL RATE MANDATORY STOCK'!BK116,'DETAIL SALES'!$AB$10:$AB$7501,"No",'DETAIL SALES'!$C$10:$C$7501,"31")</f>
        <v>0</v>
      </c>
      <c r="DW116" s="271">
        <f t="shared" si="48"/>
        <v>0</v>
      </c>
      <c r="DX116" s="150">
        <f t="shared" si="48"/>
        <v>0</v>
      </c>
      <c r="DY116" s="150">
        <f t="shared" si="49"/>
        <v>0</v>
      </c>
      <c r="DZ116" s="272" t="e">
        <f t="shared" si="50"/>
        <v>#DIV/0!</v>
      </c>
    </row>
    <row r="117" spans="1:130" s="141" customFormat="1">
      <c r="A117" s="134">
        <v>108</v>
      </c>
      <c r="B117" s="286"/>
      <c r="C117" s="146">
        <f t="shared" si="36"/>
        <v>0</v>
      </c>
      <c r="D117" s="146">
        <f t="shared" si="37"/>
        <v>1</v>
      </c>
      <c r="E117" s="146">
        <f t="shared" si="38"/>
        <v>1900</v>
      </c>
      <c r="F117" s="287"/>
      <c r="G117" s="287"/>
      <c r="H117" s="287"/>
      <c r="I117" s="288"/>
      <c r="J117" s="287"/>
      <c r="K117" s="288"/>
      <c r="L117" s="134"/>
      <c r="M117" s="133"/>
      <c r="N117" s="288"/>
      <c r="O117" s="134"/>
      <c r="P117" s="166"/>
      <c r="Q117" s="289"/>
      <c r="R117" s="165"/>
      <c r="S117" s="290"/>
      <c r="T117" s="290"/>
      <c r="U117" s="290"/>
      <c r="V117" s="290"/>
      <c r="W117" s="166"/>
      <c r="X117" s="87"/>
      <c r="Y117" s="418">
        <f t="shared" si="39"/>
        <v>0</v>
      </c>
      <c r="Z117" s="291">
        <f t="shared" si="40"/>
        <v>0</v>
      </c>
      <c r="AA117" s="163"/>
      <c r="AB117" s="177" t="str">
        <f t="shared" si="41"/>
        <v/>
      </c>
      <c r="AC117" s="283" t="str">
        <f t="shared" si="42"/>
        <v/>
      </c>
      <c r="AD117" s="283" t="str">
        <f t="shared" si="43"/>
        <v/>
      </c>
      <c r="AE117" s="163"/>
      <c r="AF117" s="162"/>
      <c r="AP117" s="581"/>
      <c r="BD117" s="784"/>
      <c r="BE117" s="100">
        <f t="shared" si="35"/>
        <v>99</v>
      </c>
      <c r="BF117" s="100" t="s">
        <v>394</v>
      </c>
      <c r="BG117" s="100" t="s">
        <v>347</v>
      </c>
      <c r="BH117" s="149" t="s">
        <v>69</v>
      </c>
      <c r="BI117" s="169" t="e">
        <f>VLOOKUP(BH117,#REF!,8,FALSE)</f>
        <v>#REF!</v>
      </c>
      <c r="BJ117" s="224">
        <v>60000</v>
      </c>
      <c r="BK117" s="153">
        <v>8</v>
      </c>
      <c r="BL117" s="153">
        <v>11.333333333333334</v>
      </c>
      <c r="BM117" s="594">
        <f>COUNTIFS('DETAIL SALES'!$Q$10:$Q$7501,'FILL RATE MANDATORY STOCK'!BK117,'DETAIL SALES'!$AB$10:$AB$7501,"Full",'DETAIL SALES'!$C$10:$C$7501,"1")</f>
        <v>0</v>
      </c>
      <c r="BN117" s="149">
        <f>COUNTIFS('DETAIL SALES'!$Q$10:$Q$7501,'FILL RATE MANDATORY STOCK'!BK117,'DETAIL SALES'!$AB$10:$AB$7501,"No",'DETAIL SALES'!$C$10:$C$7501,"1")</f>
        <v>0</v>
      </c>
      <c r="BO117" s="149">
        <f>COUNTIFS('DETAIL SALES'!$Q$10:$Q$7501,'FILL RATE MANDATORY STOCK'!BK117,'DETAIL SALES'!$AB$10:$AB$7501,"Full",'DETAIL SALES'!$C$10:$C$7501,"2")</f>
        <v>0</v>
      </c>
      <c r="BP117" s="149">
        <f>COUNTIFS('DETAIL SALES'!$Q$10:$Q$7501,'FILL RATE MANDATORY STOCK'!BK117,'DETAIL SALES'!$AB$10:$AB$7501,"No",'DETAIL SALES'!$C$10:$C$7501,"2")</f>
        <v>0</v>
      </c>
      <c r="BQ117" s="149">
        <f>COUNTIFS('DETAIL SALES'!$Q$10:$Q$7501,'FILL RATE MANDATORY STOCK'!BK117,'DETAIL SALES'!$AB$10:$AB$7501,"Full",'DETAIL SALES'!$C$10:$C$7501,"3")</f>
        <v>0</v>
      </c>
      <c r="BR117" s="149">
        <f>COUNTIFS('DETAIL SALES'!$Q$10:$Q$7501,'FILL RATE MANDATORY STOCK'!BK117,'DETAIL SALES'!$AB$10:$AB$7501,"No",'DETAIL SALES'!$C$10:$C$7501,"3")</f>
        <v>0</v>
      </c>
      <c r="BS117" s="149">
        <f>COUNTIFS('DETAIL SALES'!$Q$10:$Q$7501,'FILL RATE MANDATORY STOCK'!BK117,'DETAIL SALES'!$AB$10:$AB$7501,"Full",'DETAIL SALES'!$C$10:$C$7501,"4")</f>
        <v>0</v>
      </c>
      <c r="BT117" s="149">
        <f>COUNTIFS('DETAIL SALES'!$Q$10:$Q$7501,'FILL RATE MANDATORY STOCK'!BK117,'DETAIL SALES'!$AB$10:$AB$7501,"No",'DETAIL SALES'!$C$10:$C$7501,"4")</f>
        <v>0</v>
      </c>
      <c r="BU117" s="149">
        <f>COUNTIFS('DETAIL SALES'!$Q$10:$Q$7501,'FILL RATE MANDATORY STOCK'!BK117,'DETAIL SALES'!$AB$10:$AB$7501,"Full",'DETAIL SALES'!$C$10:$C$7501,"5")</f>
        <v>0</v>
      </c>
      <c r="BV117" s="149">
        <f>COUNTIFS('DETAIL SALES'!$Q$10:$Q$7501,'FILL RATE MANDATORY STOCK'!BK117,'DETAIL SALES'!$AB$10:$AB$7501,"No",'DETAIL SALES'!$C$10:$C$7501,"5")</f>
        <v>0</v>
      </c>
      <c r="BW117" s="149">
        <f>COUNTIFS('DETAIL SALES'!$Q$10:$Q$7501,'FILL RATE MANDATORY STOCK'!BK117,'DETAIL SALES'!$AB$10:$AB$7501,"Full",'DETAIL SALES'!$C$10:$C$7501,"6")</f>
        <v>0</v>
      </c>
      <c r="BX117" s="149">
        <f>COUNTIFS('DETAIL SALES'!$Q$10:$Q$7501,'FILL RATE MANDATORY STOCK'!BK117,'DETAIL SALES'!$AB$10:$AB$7501,"No",'DETAIL SALES'!$C$10:$C$7501,"6")</f>
        <v>0</v>
      </c>
      <c r="BY117" s="316">
        <f>COUNTIFS('DETAIL SALES'!$Q$10:$Q$7501,'FILL RATE MANDATORY STOCK'!BK117,'DETAIL SALES'!$AB$10:$AB$7501,"Full",'DETAIL SALES'!$C$10:$C$7501,"7")</f>
        <v>0</v>
      </c>
      <c r="BZ117" s="316">
        <f>COUNTIFS('DETAIL SALES'!$Q$10:$Q$7501,'FILL RATE MANDATORY STOCK'!BK117,'DETAIL SALES'!$AB$10:$AB$7501,"No",'DETAIL SALES'!$C$10:$C$7501,"7")</f>
        <v>0</v>
      </c>
      <c r="CA117" s="149">
        <f>COUNTIFS('DETAIL SALES'!$Q$10:$Q$7501,'FILL RATE MANDATORY STOCK'!BK117,'DETAIL SALES'!$AB$10:$AB$7501,"Full",'DETAIL SALES'!$C$10:$C$7501,"8")</f>
        <v>0</v>
      </c>
      <c r="CB117" s="149">
        <f>COUNTIFS('DETAIL SALES'!$Q$10:$Q$7501,'FILL RATE MANDATORY STOCK'!BK117,'DETAIL SALES'!$AB$10:$AB$7501,"No",'DETAIL SALES'!$C$10:$C$7501,"8")</f>
        <v>0</v>
      </c>
      <c r="CC117" s="149">
        <f>COUNTIFS('DETAIL SALES'!$Q$10:$Q$7501,'FILL RATE MANDATORY STOCK'!BK117,'DETAIL SALES'!$AB$10:$AB$7501,"Full",'DETAIL SALES'!$C$10:$C$7501,"9")</f>
        <v>0</v>
      </c>
      <c r="CD117" s="149">
        <f>COUNTIFS('DETAIL SALES'!$Q$10:$Q$7501,'FILL RATE MANDATORY STOCK'!BK117,'DETAIL SALES'!$AB$10:$AB$7501,"No",'DETAIL SALES'!$C$10:$C$7501,"9")</f>
        <v>0</v>
      </c>
      <c r="CE117" s="149">
        <f>COUNTIFS('DETAIL SALES'!$Q$10:$Q$7501,'FILL RATE MANDATORY STOCK'!BK117,'DETAIL SALES'!$AB$10:$AB$7501,"Full",'DETAIL SALES'!$C$10:$C$7501,"10")</f>
        <v>0</v>
      </c>
      <c r="CF117" s="149">
        <f>COUNTIFS('DETAIL SALES'!$Q$10:$Q$7501,'FILL RATE MANDATORY STOCK'!BK117,'DETAIL SALES'!$AB$10:$AB$7501,"No",'DETAIL SALES'!$C$10:$C$7501,"10")</f>
        <v>0</v>
      </c>
      <c r="CG117" s="149">
        <f>COUNTIFS('DETAIL SALES'!$Q$10:$Q$7501,'FILL RATE MANDATORY STOCK'!BK117,'DETAIL SALES'!$AB$10:$AB$7501,"Full",'DETAIL SALES'!$C$10:$C$7501,"11")</f>
        <v>0</v>
      </c>
      <c r="CH117" s="149">
        <f>COUNTIFS('DETAIL SALES'!$Q$10:$Q$7501,'FILL RATE MANDATORY STOCK'!BK117,'DETAIL SALES'!$AB$10:$AB$7501,"No",'DETAIL SALES'!$C$10:$C$7501,"11")</f>
        <v>0</v>
      </c>
      <c r="CI117" s="149">
        <f>COUNTIFS('DETAIL SALES'!$Q$10:$Q$7501,'FILL RATE MANDATORY STOCK'!BK117,'DETAIL SALES'!$AB$10:$AB$7501,"Full",'DETAIL SALES'!$C$10:$C$7501,"12")</f>
        <v>0</v>
      </c>
      <c r="CJ117" s="149">
        <f>COUNTIFS('DETAIL SALES'!$Q$10:$Q$7501,'FILL RATE MANDATORY STOCK'!BK117,'DETAIL SALES'!$AB$10:$AB$7501,"No",'DETAIL SALES'!$C$10:$C$7501,"12")</f>
        <v>0</v>
      </c>
      <c r="CK117" s="149">
        <f>COUNTIFS('DETAIL SALES'!$Q$10:$Q$7501,'FILL RATE MANDATORY STOCK'!BK117,'DETAIL SALES'!$AB$10:$AB$7501,"Full",'DETAIL SALES'!$C$10:$C$7501,"13")</f>
        <v>0</v>
      </c>
      <c r="CL117" s="149">
        <f>COUNTIFS('DETAIL SALES'!$Q$10:$Q$7501,'FILL RATE MANDATORY STOCK'!BK117,'DETAIL SALES'!$AB$10:$AB$7501,"No",'DETAIL SALES'!$C$10:$C$7501,"13")</f>
        <v>0</v>
      </c>
      <c r="CM117" s="316">
        <f>COUNTIFS('DETAIL SALES'!$Q$10:$Q$7501,'FILL RATE MANDATORY STOCK'!BK117,'DETAIL SALES'!$AB$10:$AB$7501,"Full",'DETAIL SALES'!$C$10:$C$7501,"14")</f>
        <v>0</v>
      </c>
      <c r="CN117" s="316">
        <f>COUNTIFS('DETAIL SALES'!$Q$10:$Q$7501,'FILL RATE MANDATORY STOCK'!BK117,'DETAIL SALES'!$AB$10:$AB$7501,"No",'DETAIL SALES'!$C$10:$C$7501,"14")</f>
        <v>0</v>
      </c>
      <c r="CO117" s="149">
        <f>COUNTIFS('DETAIL SALES'!$Q$10:$Q$7501,'FILL RATE MANDATORY STOCK'!BK117,'DETAIL SALES'!$AB$10:$AB$7501,"Full",'DETAIL SALES'!$C$10:$C$7501,"15")</f>
        <v>0</v>
      </c>
      <c r="CP117" s="149">
        <f>COUNTIFS('DETAIL SALES'!$Q$10:$Q$7501,'FILL RATE MANDATORY STOCK'!BK117,'DETAIL SALES'!$AB$10:$AB$7501,"No",'DETAIL SALES'!$C$10:$C$7501,"15")</f>
        <v>0</v>
      </c>
      <c r="CQ117" s="149">
        <f>COUNTIFS('DETAIL SALES'!$Q$10:$Q$7501,'FILL RATE MANDATORY STOCK'!BK117,'DETAIL SALES'!$AB$10:$AB$7501,"Full",'DETAIL SALES'!$C$10:$C$7501,"16")</f>
        <v>0</v>
      </c>
      <c r="CR117" s="149">
        <f>COUNTIFS('DETAIL SALES'!$Q$10:$Q$7501,'FILL RATE MANDATORY STOCK'!BK117,'DETAIL SALES'!$AB$10:$AB$7501,"No",'DETAIL SALES'!$C$10:$C$7501,"16")</f>
        <v>0</v>
      </c>
      <c r="CS117" s="149">
        <f>COUNTIFS('DETAIL SALES'!$Q$10:$Q$7501,'FILL RATE MANDATORY STOCK'!BK117,'DETAIL SALES'!$AB$10:$AB$7501,"Full",'DETAIL SALES'!$C$10:$C$7501,"17")</f>
        <v>0</v>
      </c>
      <c r="CT117" s="149">
        <f>COUNTIFS('DETAIL SALES'!$Q$10:$Q$7501,'FILL RATE MANDATORY STOCK'!BK117,'DETAIL SALES'!$AB$10:$AB$7501,"No",'DETAIL SALES'!$C$10:$C$7501,"17")</f>
        <v>0</v>
      </c>
      <c r="CU117" s="149">
        <f>COUNTIFS('DETAIL SALES'!$Q$10:$Q$7501,'FILL RATE MANDATORY STOCK'!BK117,'DETAIL SALES'!$AB$10:$AB$7501,"Full",'DETAIL SALES'!$C$10:$C$7501,"18")</f>
        <v>0</v>
      </c>
      <c r="CV117" s="149">
        <f>COUNTIFS('DETAIL SALES'!$Q$10:$Q$7501,'FILL RATE MANDATORY STOCK'!BK117,'DETAIL SALES'!$AB$10:$AB$7501,"No",'DETAIL SALES'!$C$10:$C$7501,"18")</f>
        <v>0</v>
      </c>
      <c r="CW117" s="149">
        <f>COUNTIFS('DETAIL SALES'!$Q$10:$Q$7501,'FILL RATE MANDATORY STOCK'!BK117,'DETAIL SALES'!$AB$10:$AB$7501,"Full",'DETAIL SALES'!$C$10:$C$7501,"19")</f>
        <v>0</v>
      </c>
      <c r="CX117" s="149">
        <f>COUNTIFS('DETAIL SALES'!$Q$10:$Q$7501,'FILL RATE MANDATORY STOCK'!BK117,'DETAIL SALES'!$AB$10:$AB$7501,"No",'DETAIL SALES'!$C$10:$C$7501,"19")</f>
        <v>0</v>
      </c>
      <c r="CY117" s="149">
        <f>COUNTIFS('DETAIL SALES'!$Q$10:$Q$7501,'FILL RATE MANDATORY STOCK'!BK117,'DETAIL SALES'!$AB$10:$AB$7501,"Full",'DETAIL SALES'!$C$10:$C$7501,"20")</f>
        <v>0</v>
      </c>
      <c r="CZ117" s="149">
        <f>COUNTIFS('DETAIL SALES'!$Q$10:$Q$7501,'FILL RATE MANDATORY STOCK'!BK117,'DETAIL SALES'!$AB$10:$AB$7501,"No",'DETAIL SALES'!$C$10:$C$7501,"20")</f>
        <v>0</v>
      </c>
      <c r="DA117" s="316">
        <f>COUNTIFS('DETAIL SALES'!$Q$10:$Q$7501,'FILL RATE MANDATORY STOCK'!BK117,'DETAIL SALES'!$AB$10:$AB$7501,"Full",'DETAIL SALES'!$C$10:$C$7501,"21")</f>
        <v>0</v>
      </c>
      <c r="DB117" s="316">
        <f>COUNTIFS('DETAIL SALES'!$Q$10:$Q$7501,'FILL RATE MANDATORY STOCK'!BK117,'DETAIL SALES'!$AB$10:$AB$7501,"No",'DETAIL SALES'!$C$10:$C$7501,"21")</f>
        <v>0</v>
      </c>
      <c r="DC117" s="149">
        <f>COUNTIFS('DETAIL SALES'!$Q$10:$Q$7501,'FILL RATE MANDATORY STOCK'!BK117,'DETAIL SALES'!$AB$10:$AB$7501,"Full",'DETAIL SALES'!$C$10:$C$7501,"22")</f>
        <v>0</v>
      </c>
      <c r="DD117" s="149">
        <f>COUNTIFS('DETAIL SALES'!$Q$10:$Q$7501,'FILL RATE MANDATORY STOCK'!BK117,'DETAIL SALES'!$AB$10:$AB$7501,"No",'DETAIL SALES'!$C$10:$C$7501,"22")</f>
        <v>0</v>
      </c>
      <c r="DE117" s="149">
        <f>COUNTIFS('DETAIL SALES'!$Q$10:$Q$7501,'FILL RATE MANDATORY STOCK'!BK117,'DETAIL SALES'!$AB$10:$AB$7501,"Full",'DETAIL SALES'!$C$10:$C$7501,"23")</f>
        <v>0</v>
      </c>
      <c r="DF117" s="149">
        <f>COUNTIFS('DETAIL SALES'!$Q$10:$Q$7501,'FILL RATE MANDATORY STOCK'!BK117,'DETAIL SALES'!$AB$10:$AB$7501,"No",'DETAIL SALES'!$C$10:$C$7501,"23")</f>
        <v>0</v>
      </c>
      <c r="DG117" s="149">
        <f>COUNTIFS('DETAIL SALES'!$Q$10:$Q$7501,'FILL RATE MANDATORY STOCK'!BK117,'DETAIL SALES'!$AB$10:$AB$7501,"Full",'DETAIL SALES'!$C$10:$C$7501,"24")</f>
        <v>0</v>
      </c>
      <c r="DH117" s="149">
        <f>COUNTIFS('DETAIL SALES'!$Q$10:$Q$7501,'FILL RATE MANDATORY STOCK'!BK117,'DETAIL SALES'!$AB$10:$AB$7501,"No",'DETAIL SALES'!$C$10:$C$7501,"24")</f>
        <v>0</v>
      </c>
      <c r="DI117" s="149">
        <f>COUNTIFS('DETAIL SALES'!$Q$10:$Q$7501,'FILL RATE MANDATORY STOCK'!BK117,'DETAIL SALES'!$AB$10:$AB$7501,"Full",'DETAIL SALES'!$C$10:$C$7501,"25")</f>
        <v>0</v>
      </c>
      <c r="DJ117" s="149">
        <f>COUNTIFS('DETAIL SALES'!$Q$10:$Q$7501,'FILL RATE MANDATORY STOCK'!BK117,'DETAIL SALES'!$AB$10:$AB$7501,"No",'DETAIL SALES'!$C$10:$C$7501,"25")</f>
        <v>0</v>
      </c>
      <c r="DK117" s="149">
        <f>COUNTIFS('DETAIL SALES'!$Q$10:$Q$7501,'FILL RATE MANDATORY STOCK'!BK117,'DETAIL SALES'!$AB$10:$AB$7501,"Full",'DETAIL SALES'!$C$10:$C$7501,"26")</f>
        <v>0</v>
      </c>
      <c r="DL117" s="149">
        <f>COUNTIFS('DETAIL SALES'!$Q$10:$Q$7501,'FILL RATE MANDATORY STOCK'!BK117,'DETAIL SALES'!$AB$10:$AB$7501,"No",'DETAIL SALES'!$C$10:$C$7501,"26")</f>
        <v>0</v>
      </c>
      <c r="DM117" s="149">
        <f>COUNTIFS('DETAIL SALES'!$Q$10:$Q$7501,'FILL RATE MANDATORY STOCK'!BK117,'DETAIL SALES'!$AB$10:$AB$7501,"Full",'DETAIL SALES'!$C$10:$C$7501,"27")</f>
        <v>0</v>
      </c>
      <c r="DN117" s="149">
        <f>COUNTIFS('DETAIL SALES'!$Q$10:$Q$7501,'FILL RATE MANDATORY STOCK'!BK117,'DETAIL SALES'!$AB$10:$AB$7501,"No",'DETAIL SALES'!$C$10:$C$7501,"27")</f>
        <v>0</v>
      </c>
      <c r="DO117" s="316">
        <f>COUNTIFS('DETAIL SALES'!$Q$10:$Q$7501,'FILL RATE MANDATORY STOCK'!BK117,'DETAIL SALES'!$AB$10:$AB$7501,"Full",'DETAIL SALES'!$C$10:$C$7501,"28")</f>
        <v>0</v>
      </c>
      <c r="DP117" s="316">
        <f>COUNTIFS('DETAIL SALES'!$Q$10:$Q$7501,'FILL RATE MANDATORY STOCK'!BK117,'DETAIL SALES'!$AB$10:$AB$7501,"No",'DETAIL SALES'!$C$10:$C$7501,"28")</f>
        <v>0</v>
      </c>
      <c r="DQ117" s="149">
        <f>COUNTIFS('DETAIL SALES'!$Q$10:$Q$7501,'FILL RATE MANDATORY STOCK'!BK117,'DETAIL SALES'!$AB$10:$AB$7501,"Full",'DETAIL SALES'!$C$10:$C$7501,"29")</f>
        <v>0</v>
      </c>
      <c r="DR117" s="149">
        <f>COUNTIFS('DETAIL SALES'!$Q$10:$Q$7501,'FILL RATE MANDATORY STOCK'!BK117,'DETAIL SALES'!$AB$10:$AB$7501,"No",'DETAIL SALES'!$C$10:$C$7501,"29")</f>
        <v>0</v>
      </c>
      <c r="DS117" s="149">
        <f>COUNTIFS('DETAIL SALES'!$Q$10:$Q$7501,'FILL RATE MANDATORY STOCK'!BK117,'DETAIL SALES'!$AB$10:$AB$7501,"Full",'DETAIL SALES'!$C$10:$C$7501,"30")</f>
        <v>0</v>
      </c>
      <c r="DT117" s="149">
        <f>COUNTIFS('DETAIL SALES'!$Q$10:$Q$7501,'FILL RATE MANDATORY STOCK'!BK117,'DETAIL SALES'!$AB$10:$AB$7501,"No",'DETAIL SALES'!$C$10:$C$7501,"30")</f>
        <v>0</v>
      </c>
      <c r="DU117" s="149">
        <f>COUNTIFS('DETAIL SALES'!$Q$10:$Q$7501,'FILL RATE MANDATORY STOCK'!\,'DETAIL SALES'!$AB$10:$AB$7501,"Full",'DETAIL SALES'!$C$10:$C$7501,"31")</f>
        <v>0</v>
      </c>
      <c r="DV117" s="153">
        <f>COUNTIFS('DETAIL SALES'!$Q$10:$Q$7501,'FILL RATE MANDATORY STOCK'!BK117,'DETAIL SALES'!$AB$10:$AB$7501,"No",'DETAIL SALES'!$C$10:$C$7501,"31")</f>
        <v>0</v>
      </c>
      <c r="DW117" s="271">
        <f t="shared" si="48"/>
        <v>0</v>
      </c>
      <c r="DX117" s="150">
        <f t="shared" si="48"/>
        <v>0</v>
      </c>
      <c r="DY117" s="150">
        <f t="shared" si="49"/>
        <v>0</v>
      </c>
      <c r="DZ117" s="272" t="e">
        <f t="shared" si="50"/>
        <v>#DIV/0!</v>
      </c>
    </row>
    <row r="118" spans="1:130" s="141" customFormat="1">
      <c r="A118" s="134">
        <v>109</v>
      </c>
      <c r="B118" s="286"/>
      <c r="C118" s="146">
        <f t="shared" si="36"/>
        <v>0</v>
      </c>
      <c r="D118" s="146">
        <f t="shared" si="37"/>
        <v>1</v>
      </c>
      <c r="E118" s="146">
        <f t="shared" si="38"/>
        <v>1900</v>
      </c>
      <c r="F118" s="287"/>
      <c r="G118" s="287"/>
      <c r="H118" s="287"/>
      <c r="I118" s="288"/>
      <c r="J118" s="287"/>
      <c r="K118" s="288"/>
      <c r="L118" s="134"/>
      <c r="M118" s="133"/>
      <c r="N118" s="288"/>
      <c r="O118" s="134"/>
      <c r="P118" s="166"/>
      <c r="Q118" s="289"/>
      <c r="R118" s="165"/>
      <c r="S118" s="290"/>
      <c r="T118" s="290"/>
      <c r="U118" s="290"/>
      <c r="V118" s="290"/>
      <c r="W118" s="166"/>
      <c r="X118" s="87"/>
      <c r="Y118" s="418">
        <f t="shared" si="39"/>
        <v>0</v>
      </c>
      <c r="Z118" s="291">
        <f t="shared" si="40"/>
        <v>0</v>
      </c>
      <c r="AA118" s="163"/>
      <c r="AB118" s="177" t="str">
        <f t="shared" si="41"/>
        <v/>
      </c>
      <c r="AC118" s="283" t="str">
        <f t="shared" si="42"/>
        <v/>
      </c>
      <c r="AD118" s="283" t="str">
        <f t="shared" si="43"/>
        <v/>
      </c>
      <c r="AE118" s="163"/>
      <c r="AF118" s="162"/>
      <c r="AP118" s="581"/>
      <c r="BD118" s="784"/>
      <c r="BE118" s="100">
        <f t="shared" si="35"/>
        <v>100</v>
      </c>
      <c r="BF118" s="100" t="s">
        <v>395</v>
      </c>
      <c r="BG118" s="100" t="s">
        <v>315</v>
      </c>
      <c r="BH118" s="149" t="s">
        <v>95</v>
      </c>
      <c r="BI118" s="169" t="e">
        <f>VLOOKUP(BH118,#REF!,8,FALSE)</f>
        <v>#REF!</v>
      </c>
      <c r="BJ118" s="224">
        <v>60000</v>
      </c>
      <c r="BK118" s="153">
        <v>2</v>
      </c>
      <c r="BL118" s="153">
        <v>0</v>
      </c>
      <c r="BM118" s="594">
        <f>COUNTIFS('DETAIL SALES'!$Q$10:$Q$7501,'FILL RATE MANDATORY STOCK'!BK118,'DETAIL SALES'!$AB$10:$AB$7501,"Full",'DETAIL SALES'!$C$10:$C$7501,"1")</f>
        <v>0</v>
      </c>
      <c r="BN118" s="149">
        <f>COUNTIFS('DETAIL SALES'!$Q$10:$Q$7501,'FILL RATE MANDATORY STOCK'!BK118,'DETAIL SALES'!$AB$10:$AB$7501,"No",'DETAIL SALES'!$C$10:$C$7501,"1")</f>
        <v>0</v>
      </c>
      <c r="BO118" s="149">
        <f>COUNTIFS('DETAIL SALES'!$Q$10:$Q$7501,'FILL RATE MANDATORY STOCK'!BK118,'DETAIL SALES'!$AB$10:$AB$7501,"Full",'DETAIL SALES'!$C$10:$C$7501,"2")</f>
        <v>0</v>
      </c>
      <c r="BP118" s="149">
        <f>COUNTIFS('DETAIL SALES'!$Q$10:$Q$7501,'FILL RATE MANDATORY STOCK'!BK118,'DETAIL SALES'!$AB$10:$AB$7501,"No",'DETAIL SALES'!$C$10:$C$7501,"2")</f>
        <v>0</v>
      </c>
      <c r="BQ118" s="149">
        <f>COUNTIFS('DETAIL SALES'!$Q$10:$Q$7501,'FILL RATE MANDATORY STOCK'!BK118,'DETAIL SALES'!$AB$10:$AB$7501,"Full",'DETAIL SALES'!$C$10:$C$7501,"3")</f>
        <v>0</v>
      </c>
      <c r="BR118" s="149">
        <f>COUNTIFS('DETAIL SALES'!$Q$10:$Q$7501,'FILL RATE MANDATORY STOCK'!BK118,'DETAIL SALES'!$AB$10:$AB$7501,"No",'DETAIL SALES'!$C$10:$C$7501,"3")</f>
        <v>0</v>
      </c>
      <c r="BS118" s="149">
        <f>COUNTIFS('DETAIL SALES'!$Q$10:$Q$7501,'FILL RATE MANDATORY STOCK'!BK118,'DETAIL SALES'!$AB$10:$AB$7501,"Full",'DETAIL SALES'!$C$10:$C$7501,"4")</f>
        <v>0</v>
      </c>
      <c r="BT118" s="149">
        <f>COUNTIFS('DETAIL SALES'!$Q$10:$Q$7501,'FILL RATE MANDATORY STOCK'!BK118,'DETAIL SALES'!$AB$10:$AB$7501,"No",'DETAIL SALES'!$C$10:$C$7501,"4")</f>
        <v>0</v>
      </c>
      <c r="BU118" s="149">
        <f>COUNTIFS('DETAIL SALES'!$Q$10:$Q$7501,'FILL RATE MANDATORY STOCK'!BK118,'DETAIL SALES'!$AB$10:$AB$7501,"Full",'DETAIL SALES'!$C$10:$C$7501,"5")</f>
        <v>0</v>
      </c>
      <c r="BV118" s="149">
        <f>COUNTIFS('DETAIL SALES'!$Q$10:$Q$7501,'FILL RATE MANDATORY STOCK'!BK118,'DETAIL SALES'!$AB$10:$AB$7501,"No",'DETAIL SALES'!$C$10:$C$7501,"5")</f>
        <v>0</v>
      </c>
      <c r="BW118" s="149">
        <f>COUNTIFS('DETAIL SALES'!$Q$10:$Q$7501,'FILL RATE MANDATORY STOCK'!BK118,'DETAIL SALES'!$AB$10:$AB$7501,"Full",'DETAIL SALES'!$C$10:$C$7501,"6")</f>
        <v>0</v>
      </c>
      <c r="BX118" s="149">
        <f>COUNTIFS('DETAIL SALES'!$Q$10:$Q$7501,'FILL RATE MANDATORY STOCK'!BK118,'DETAIL SALES'!$AB$10:$AB$7501,"No",'DETAIL SALES'!$C$10:$C$7501,"6")</f>
        <v>0</v>
      </c>
      <c r="BY118" s="316">
        <f>COUNTIFS('DETAIL SALES'!$Q$10:$Q$7501,'FILL RATE MANDATORY STOCK'!BK118,'DETAIL SALES'!$AB$10:$AB$7501,"Full",'DETAIL SALES'!$C$10:$C$7501,"7")</f>
        <v>0</v>
      </c>
      <c r="BZ118" s="316">
        <f>COUNTIFS('DETAIL SALES'!$Q$10:$Q$7501,'FILL RATE MANDATORY STOCK'!BK118,'DETAIL SALES'!$AB$10:$AB$7501,"No",'DETAIL SALES'!$C$10:$C$7501,"7")</f>
        <v>0</v>
      </c>
      <c r="CA118" s="149">
        <f>COUNTIFS('DETAIL SALES'!$Q$10:$Q$7501,'FILL RATE MANDATORY STOCK'!BK118,'DETAIL SALES'!$AB$10:$AB$7501,"Full",'DETAIL SALES'!$C$10:$C$7501,"8")</f>
        <v>0</v>
      </c>
      <c r="CB118" s="149">
        <f>COUNTIFS('DETAIL SALES'!$Q$10:$Q$7501,'FILL RATE MANDATORY STOCK'!BK118,'DETAIL SALES'!$AB$10:$AB$7501,"No",'DETAIL SALES'!$C$10:$C$7501,"8")</f>
        <v>0</v>
      </c>
      <c r="CC118" s="149">
        <f>COUNTIFS('DETAIL SALES'!$Q$10:$Q$7501,'FILL RATE MANDATORY STOCK'!BK118,'DETAIL SALES'!$AB$10:$AB$7501,"Full",'DETAIL SALES'!$C$10:$C$7501,"9")</f>
        <v>0</v>
      </c>
      <c r="CD118" s="149">
        <f>COUNTIFS('DETAIL SALES'!$Q$10:$Q$7501,'FILL RATE MANDATORY STOCK'!BK118,'DETAIL SALES'!$AB$10:$AB$7501,"No",'DETAIL SALES'!$C$10:$C$7501,"9")</f>
        <v>0</v>
      </c>
      <c r="CE118" s="149">
        <f>COUNTIFS('DETAIL SALES'!$Q$10:$Q$7501,'FILL RATE MANDATORY STOCK'!BK118,'DETAIL SALES'!$AB$10:$AB$7501,"Full",'DETAIL SALES'!$C$10:$C$7501,"10")</f>
        <v>0</v>
      </c>
      <c r="CF118" s="149">
        <f>COUNTIFS('DETAIL SALES'!$Q$10:$Q$7501,'FILL RATE MANDATORY STOCK'!BK118,'DETAIL SALES'!$AB$10:$AB$7501,"No",'DETAIL SALES'!$C$10:$C$7501,"10")</f>
        <v>0</v>
      </c>
      <c r="CG118" s="149">
        <f>COUNTIFS('DETAIL SALES'!$Q$10:$Q$7501,'FILL RATE MANDATORY STOCK'!BK118,'DETAIL SALES'!$AB$10:$AB$7501,"Full",'DETAIL SALES'!$C$10:$C$7501,"11")</f>
        <v>0</v>
      </c>
      <c r="CH118" s="149">
        <f>COUNTIFS('DETAIL SALES'!$Q$10:$Q$7501,'FILL RATE MANDATORY STOCK'!BK118,'DETAIL SALES'!$AB$10:$AB$7501,"No",'DETAIL SALES'!$C$10:$C$7501,"11")</f>
        <v>0</v>
      </c>
      <c r="CI118" s="149">
        <f>COUNTIFS('DETAIL SALES'!$Q$10:$Q$7501,'FILL RATE MANDATORY STOCK'!BK118,'DETAIL SALES'!$AB$10:$AB$7501,"Full",'DETAIL SALES'!$C$10:$C$7501,"12")</f>
        <v>0</v>
      </c>
      <c r="CJ118" s="149">
        <f>COUNTIFS('DETAIL SALES'!$Q$10:$Q$7501,'FILL RATE MANDATORY STOCK'!BK118,'DETAIL SALES'!$AB$10:$AB$7501,"No",'DETAIL SALES'!$C$10:$C$7501,"12")</f>
        <v>0</v>
      </c>
      <c r="CK118" s="149">
        <f>COUNTIFS('DETAIL SALES'!$Q$10:$Q$7501,'FILL RATE MANDATORY STOCK'!BK118,'DETAIL SALES'!$AB$10:$AB$7501,"Full",'DETAIL SALES'!$C$10:$C$7501,"13")</f>
        <v>0</v>
      </c>
      <c r="CL118" s="149">
        <f>COUNTIFS('DETAIL SALES'!$Q$10:$Q$7501,'FILL RATE MANDATORY STOCK'!BK118,'DETAIL SALES'!$AB$10:$AB$7501,"No",'DETAIL SALES'!$C$10:$C$7501,"13")</f>
        <v>0</v>
      </c>
      <c r="CM118" s="316">
        <f>COUNTIFS('DETAIL SALES'!$Q$10:$Q$7501,'FILL RATE MANDATORY STOCK'!BK118,'DETAIL SALES'!$AB$10:$AB$7501,"Full",'DETAIL SALES'!$C$10:$C$7501,"14")</f>
        <v>0</v>
      </c>
      <c r="CN118" s="316">
        <f>COUNTIFS('DETAIL SALES'!$Q$10:$Q$7501,'FILL RATE MANDATORY STOCK'!BK118,'DETAIL SALES'!$AB$10:$AB$7501,"No",'DETAIL SALES'!$C$10:$C$7501,"14")</f>
        <v>0</v>
      </c>
      <c r="CO118" s="149">
        <f>COUNTIFS('DETAIL SALES'!$Q$10:$Q$7501,'FILL RATE MANDATORY STOCK'!BK118,'DETAIL SALES'!$AB$10:$AB$7501,"Full",'DETAIL SALES'!$C$10:$C$7501,"15")</f>
        <v>0</v>
      </c>
      <c r="CP118" s="149">
        <f>COUNTIFS('DETAIL SALES'!$Q$10:$Q$7501,'FILL RATE MANDATORY STOCK'!BK118,'DETAIL SALES'!$AB$10:$AB$7501,"No",'DETAIL SALES'!$C$10:$C$7501,"15")</f>
        <v>0</v>
      </c>
      <c r="CQ118" s="149">
        <f>COUNTIFS('DETAIL SALES'!$Q$10:$Q$7501,'FILL RATE MANDATORY STOCK'!BK118,'DETAIL SALES'!$AB$10:$AB$7501,"Full",'DETAIL SALES'!$C$10:$C$7501,"16")</f>
        <v>0</v>
      </c>
      <c r="CR118" s="149">
        <f>COUNTIFS('DETAIL SALES'!$Q$10:$Q$7501,'FILL RATE MANDATORY STOCK'!BK118,'DETAIL SALES'!$AB$10:$AB$7501,"No",'DETAIL SALES'!$C$10:$C$7501,"16")</f>
        <v>0</v>
      </c>
      <c r="CS118" s="149">
        <f>COUNTIFS('DETAIL SALES'!$Q$10:$Q$7501,'FILL RATE MANDATORY STOCK'!BK118,'DETAIL SALES'!$AB$10:$AB$7501,"Full",'DETAIL SALES'!$C$10:$C$7501,"17")</f>
        <v>0</v>
      </c>
      <c r="CT118" s="149">
        <f>COUNTIFS('DETAIL SALES'!$Q$10:$Q$7501,'FILL RATE MANDATORY STOCK'!BK118,'DETAIL SALES'!$AB$10:$AB$7501,"No",'DETAIL SALES'!$C$10:$C$7501,"17")</f>
        <v>0</v>
      </c>
      <c r="CU118" s="149">
        <f>COUNTIFS('DETAIL SALES'!$Q$10:$Q$7501,'FILL RATE MANDATORY STOCK'!BK118,'DETAIL SALES'!$AB$10:$AB$7501,"Full",'DETAIL SALES'!$C$10:$C$7501,"18")</f>
        <v>0</v>
      </c>
      <c r="CV118" s="149">
        <f>COUNTIFS('DETAIL SALES'!$Q$10:$Q$7501,'FILL RATE MANDATORY STOCK'!BK118,'DETAIL SALES'!$AB$10:$AB$7501,"No",'DETAIL SALES'!$C$10:$C$7501,"18")</f>
        <v>0</v>
      </c>
      <c r="CW118" s="149">
        <f>COUNTIFS('DETAIL SALES'!$Q$10:$Q$7501,'FILL RATE MANDATORY STOCK'!BK118,'DETAIL SALES'!$AB$10:$AB$7501,"Full",'DETAIL SALES'!$C$10:$C$7501,"19")</f>
        <v>0</v>
      </c>
      <c r="CX118" s="149">
        <f>COUNTIFS('DETAIL SALES'!$Q$10:$Q$7501,'FILL RATE MANDATORY STOCK'!BK118,'DETAIL SALES'!$AB$10:$AB$7501,"No",'DETAIL SALES'!$C$10:$C$7501,"19")</f>
        <v>0</v>
      </c>
      <c r="CY118" s="149">
        <f>COUNTIFS('DETAIL SALES'!$Q$10:$Q$7501,'FILL RATE MANDATORY STOCK'!BK118,'DETAIL SALES'!$AB$10:$AB$7501,"Full",'DETAIL SALES'!$C$10:$C$7501,"20")</f>
        <v>0</v>
      </c>
      <c r="CZ118" s="149">
        <f>COUNTIFS('DETAIL SALES'!$Q$10:$Q$7501,'FILL RATE MANDATORY STOCK'!BK118,'DETAIL SALES'!$AB$10:$AB$7501,"No",'DETAIL SALES'!$C$10:$C$7501,"20")</f>
        <v>0</v>
      </c>
      <c r="DA118" s="316">
        <f>COUNTIFS('DETAIL SALES'!$Q$10:$Q$7501,'FILL RATE MANDATORY STOCK'!BK118,'DETAIL SALES'!$AB$10:$AB$7501,"Full",'DETAIL SALES'!$C$10:$C$7501,"21")</f>
        <v>0</v>
      </c>
      <c r="DB118" s="316">
        <f>COUNTIFS('DETAIL SALES'!$Q$10:$Q$7501,'FILL RATE MANDATORY STOCK'!BK118,'DETAIL SALES'!$AB$10:$AB$7501,"No",'DETAIL SALES'!$C$10:$C$7501,"21")</f>
        <v>0</v>
      </c>
      <c r="DC118" s="149">
        <f>COUNTIFS('DETAIL SALES'!$Q$10:$Q$7501,'FILL RATE MANDATORY STOCK'!BK118,'DETAIL SALES'!$AB$10:$AB$7501,"Full",'DETAIL SALES'!$C$10:$C$7501,"22")</f>
        <v>0</v>
      </c>
      <c r="DD118" s="149">
        <f>COUNTIFS('DETAIL SALES'!$Q$10:$Q$7501,'FILL RATE MANDATORY STOCK'!BK118,'DETAIL SALES'!$AB$10:$AB$7501,"No",'DETAIL SALES'!$C$10:$C$7501,"22")</f>
        <v>0</v>
      </c>
      <c r="DE118" s="149">
        <f>COUNTIFS('DETAIL SALES'!$Q$10:$Q$7501,'FILL RATE MANDATORY STOCK'!BK118,'DETAIL SALES'!$AB$10:$AB$7501,"Full",'DETAIL SALES'!$C$10:$C$7501,"23")</f>
        <v>0</v>
      </c>
      <c r="DF118" s="149">
        <f>COUNTIFS('DETAIL SALES'!$Q$10:$Q$7501,'FILL RATE MANDATORY STOCK'!BK118,'DETAIL SALES'!$AB$10:$AB$7501,"No",'DETAIL SALES'!$C$10:$C$7501,"23")</f>
        <v>0</v>
      </c>
      <c r="DG118" s="149">
        <f>COUNTIFS('DETAIL SALES'!$Q$10:$Q$7501,'FILL RATE MANDATORY STOCK'!BK118,'DETAIL SALES'!$AB$10:$AB$7501,"Full",'DETAIL SALES'!$C$10:$C$7501,"24")</f>
        <v>0</v>
      </c>
      <c r="DH118" s="149">
        <f>COUNTIFS('DETAIL SALES'!$Q$10:$Q$7501,'FILL RATE MANDATORY STOCK'!BK118,'DETAIL SALES'!$AB$10:$AB$7501,"No",'DETAIL SALES'!$C$10:$C$7501,"24")</f>
        <v>0</v>
      </c>
      <c r="DI118" s="149">
        <f>COUNTIFS('DETAIL SALES'!$Q$10:$Q$7501,'FILL RATE MANDATORY STOCK'!BK118,'DETAIL SALES'!$AB$10:$AB$7501,"Full",'DETAIL SALES'!$C$10:$C$7501,"25")</f>
        <v>0</v>
      </c>
      <c r="DJ118" s="149">
        <f>COUNTIFS('DETAIL SALES'!$Q$10:$Q$7501,'FILL RATE MANDATORY STOCK'!BK118,'DETAIL SALES'!$AB$10:$AB$7501,"No",'DETAIL SALES'!$C$10:$C$7501,"25")</f>
        <v>0</v>
      </c>
      <c r="DK118" s="149">
        <f>COUNTIFS('DETAIL SALES'!$Q$10:$Q$7501,'FILL RATE MANDATORY STOCK'!BK118,'DETAIL SALES'!$AB$10:$AB$7501,"Full",'DETAIL SALES'!$C$10:$C$7501,"26")</f>
        <v>0</v>
      </c>
      <c r="DL118" s="149">
        <f>COUNTIFS('DETAIL SALES'!$Q$10:$Q$7501,'FILL RATE MANDATORY STOCK'!BK118,'DETAIL SALES'!$AB$10:$AB$7501,"No",'DETAIL SALES'!$C$10:$C$7501,"26")</f>
        <v>0</v>
      </c>
      <c r="DM118" s="149">
        <f>COUNTIFS('DETAIL SALES'!$Q$10:$Q$7501,'FILL RATE MANDATORY STOCK'!BK118,'DETAIL SALES'!$AB$10:$AB$7501,"Full",'DETAIL SALES'!$C$10:$C$7501,"27")</f>
        <v>0</v>
      </c>
      <c r="DN118" s="149">
        <f>COUNTIFS('DETAIL SALES'!$Q$10:$Q$7501,'FILL RATE MANDATORY STOCK'!BK118,'DETAIL SALES'!$AB$10:$AB$7501,"No",'DETAIL SALES'!$C$10:$C$7501,"27")</f>
        <v>0</v>
      </c>
      <c r="DO118" s="316">
        <f>COUNTIFS('DETAIL SALES'!$Q$10:$Q$7501,'FILL RATE MANDATORY STOCK'!BK118,'DETAIL SALES'!$AB$10:$AB$7501,"Full",'DETAIL SALES'!$C$10:$C$7501,"28")</f>
        <v>0</v>
      </c>
      <c r="DP118" s="316">
        <f>COUNTIFS('DETAIL SALES'!$Q$10:$Q$7501,'FILL RATE MANDATORY STOCK'!BK118,'DETAIL SALES'!$AB$10:$AB$7501,"No",'DETAIL SALES'!$C$10:$C$7501,"28")</f>
        <v>0</v>
      </c>
      <c r="DQ118" s="149">
        <f>COUNTIFS('DETAIL SALES'!$Q$10:$Q$7501,'FILL RATE MANDATORY STOCK'!BK118,'DETAIL SALES'!$AB$10:$AB$7501,"Full",'DETAIL SALES'!$C$10:$C$7501,"29")</f>
        <v>0</v>
      </c>
      <c r="DR118" s="149">
        <f>COUNTIFS('DETAIL SALES'!$Q$10:$Q$7501,'FILL RATE MANDATORY STOCK'!BK118,'DETAIL SALES'!$AB$10:$AB$7501,"No",'DETAIL SALES'!$C$10:$C$7501,"29")</f>
        <v>0</v>
      </c>
      <c r="DS118" s="149">
        <f>COUNTIFS('DETAIL SALES'!$Q$10:$Q$7501,'FILL RATE MANDATORY STOCK'!BK118,'DETAIL SALES'!$AB$10:$AB$7501,"Full",'DETAIL SALES'!$C$10:$C$7501,"30")</f>
        <v>0</v>
      </c>
      <c r="DT118" s="149">
        <f>COUNTIFS('DETAIL SALES'!$Q$10:$Q$7501,'FILL RATE MANDATORY STOCK'!BK118,'DETAIL SALES'!$AB$10:$AB$7501,"No",'DETAIL SALES'!$C$10:$C$7501,"30")</f>
        <v>0</v>
      </c>
      <c r="DU118" s="149">
        <f>COUNTIFS('DETAIL SALES'!$Q$10:$Q$7501,'FILL RATE MANDATORY STOCK'!\,'DETAIL SALES'!$AB$10:$AB$7501,"Full",'DETAIL SALES'!$C$10:$C$7501,"31")</f>
        <v>0</v>
      </c>
      <c r="DV118" s="153">
        <f>COUNTIFS('DETAIL SALES'!$Q$10:$Q$7501,'FILL RATE MANDATORY STOCK'!BK118,'DETAIL SALES'!$AB$10:$AB$7501,"No",'DETAIL SALES'!$C$10:$C$7501,"31")</f>
        <v>0</v>
      </c>
      <c r="DW118" s="271">
        <f t="shared" si="48"/>
        <v>0</v>
      </c>
      <c r="DX118" s="150">
        <f t="shared" si="48"/>
        <v>0</v>
      </c>
      <c r="DY118" s="150">
        <f t="shared" si="49"/>
        <v>0</v>
      </c>
      <c r="DZ118" s="272" t="e">
        <f t="shared" si="50"/>
        <v>#DIV/0!</v>
      </c>
    </row>
    <row r="119" spans="1:130" s="141" customFormat="1">
      <c r="A119" s="134">
        <v>110</v>
      </c>
      <c r="B119" s="286"/>
      <c r="C119" s="146">
        <f t="shared" si="36"/>
        <v>0</v>
      </c>
      <c r="D119" s="146">
        <f t="shared" si="37"/>
        <v>1</v>
      </c>
      <c r="E119" s="146">
        <f t="shared" si="38"/>
        <v>1900</v>
      </c>
      <c r="F119" s="287"/>
      <c r="G119" s="287"/>
      <c r="H119" s="287"/>
      <c r="I119" s="288"/>
      <c r="J119" s="287"/>
      <c r="K119" s="288"/>
      <c r="L119" s="134"/>
      <c r="M119" s="133"/>
      <c r="N119" s="288"/>
      <c r="O119" s="134"/>
      <c r="P119" s="166"/>
      <c r="Q119" s="289"/>
      <c r="R119" s="165"/>
      <c r="S119" s="290"/>
      <c r="T119" s="290"/>
      <c r="U119" s="290"/>
      <c r="V119" s="290"/>
      <c r="W119" s="166"/>
      <c r="X119" s="87"/>
      <c r="Y119" s="418">
        <f t="shared" si="39"/>
        <v>0</v>
      </c>
      <c r="Z119" s="291">
        <f t="shared" si="40"/>
        <v>0</v>
      </c>
      <c r="AA119" s="163"/>
      <c r="AB119" s="177" t="str">
        <f t="shared" si="41"/>
        <v/>
      </c>
      <c r="AC119" s="283" t="str">
        <f t="shared" si="42"/>
        <v/>
      </c>
      <c r="AD119" s="283" t="str">
        <f t="shared" si="43"/>
        <v/>
      </c>
      <c r="AE119" s="163"/>
      <c r="AF119" s="162"/>
      <c r="AP119" s="581"/>
      <c r="BD119" s="784"/>
      <c r="BE119" s="100">
        <f t="shared" si="35"/>
        <v>101</v>
      </c>
      <c r="BF119" s="100" t="s">
        <v>396</v>
      </c>
      <c r="BG119" s="100" t="s">
        <v>315</v>
      </c>
      <c r="BH119" s="149" t="s">
        <v>87</v>
      </c>
      <c r="BI119" s="169" t="e">
        <f>VLOOKUP(BH119,#REF!,8,FALSE)</f>
        <v>#REF!</v>
      </c>
      <c r="BJ119" s="224">
        <v>60000</v>
      </c>
      <c r="BK119" s="153">
        <v>2</v>
      </c>
      <c r="BL119" s="153">
        <v>0</v>
      </c>
      <c r="BM119" s="594">
        <f>COUNTIFS('DETAIL SALES'!$Q$10:$Q$7501,'FILL RATE MANDATORY STOCK'!BK119,'DETAIL SALES'!$AB$10:$AB$7501,"Full",'DETAIL SALES'!$C$10:$C$7501,"1")</f>
        <v>0</v>
      </c>
      <c r="BN119" s="149">
        <f>COUNTIFS('DETAIL SALES'!$Q$10:$Q$7501,'FILL RATE MANDATORY STOCK'!BK119,'DETAIL SALES'!$AB$10:$AB$7501,"No",'DETAIL SALES'!$C$10:$C$7501,"1")</f>
        <v>0</v>
      </c>
      <c r="BO119" s="149">
        <f>COUNTIFS('DETAIL SALES'!$Q$10:$Q$7501,'FILL RATE MANDATORY STOCK'!BK119,'DETAIL SALES'!$AB$10:$AB$7501,"Full",'DETAIL SALES'!$C$10:$C$7501,"2")</f>
        <v>0</v>
      </c>
      <c r="BP119" s="149">
        <f>COUNTIFS('DETAIL SALES'!$Q$10:$Q$7501,'FILL RATE MANDATORY STOCK'!BK119,'DETAIL SALES'!$AB$10:$AB$7501,"No",'DETAIL SALES'!$C$10:$C$7501,"2")</f>
        <v>0</v>
      </c>
      <c r="BQ119" s="149">
        <f>COUNTIFS('DETAIL SALES'!$Q$10:$Q$7501,'FILL RATE MANDATORY STOCK'!BK119,'DETAIL SALES'!$AB$10:$AB$7501,"Full",'DETAIL SALES'!$C$10:$C$7501,"3")</f>
        <v>0</v>
      </c>
      <c r="BR119" s="149">
        <f>COUNTIFS('DETAIL SALES'!$Q$10:$Q$7501,'FILL RATE MANDATORY STOCK'!BK119,'DETAIL SALES'!$AB$10:$AB$7501,"No",'DETAIL SALES'!$C$10:$C$7501,"3")</f>
        <v>0</v>
      </c>
      <c r="BS119" s="149">
        <f>COUNTIFS('DETAIL SALES'!$Q$10:$Q$7501,'FILL RATE MANDATORY STOCK'!BK119,'DETAIL SALES'!$AB$10:$AB$7501,"Full",'DETAIL SALES'!$C$10:$C$7501,"4")</f>
        <v>0</v>
      </c>
      <c r="BT119" s="149">
        <f>COUNTIFS('DETAIL SALES'!$Q$10:$Q$7501,'FILL RATE MANDATORY STOCK'!BK119,'DETAIL SALES'!$AB$10:$AB$7501,"No",'DETAIL SALES'!$C$10:$C$7501,"4")</f>
        <v>0</v>
      </c>
      <c r="BU119" s="149">
        <f>COUNTIFS('DETAIL SALES'!$Q$10:$Q$7501,'FILL RATE MANDATORY STOCK'!BK119,'DETAIL SALES'!$AB$10:$AB$7501,"Full",'DETAIL SALES'!$C$10:$C$7501,"5")</f>
        <v>0</v>
      </c>
      <c r="BV119" s="149">
        <f>COUNTIFS('DETAIL SALES'!$Q$10:$Q$7501,'FILL RATE MANDATORY STOCK'!BK119,'DETAIL SALES'!$AB$10:$AB$7501,"No",'DETAIL SALES'!$C$10:$C$7501,"5")</f>
        <v>0</v>
      </c>
      <c r="BW119" s="149">
        <f>COUNTIFS('DETAIL SALES'!$Q$10:$Q$7501,'FILL RATE MANDATORY STOCK'!BK119,'DETAIL SALES'!$AB$10:$AB$7501,"Full",'DETAIL SALES'!$C$10:$C$7501,"6")</f>
        <v>0</v>
      </c>
      <c r="BX119" s="149">
        <f>COUNTIFS('DETAIL SALES'!$Q$10:$Q$7501,'FILL RATE MANDATORY STOCK'!BK119,'DETAIL SALES'!$AB$10:$AB$7501,"No",'DETAIL SALES'!$C$10:$C$7501,"6")</f>
        <v>0</v>
      </c>
      <c r="BY119" s="316">
        <f>COUNTIFS('DETAIL SALES'!$Q$10:$Q$7501,'FILL RATE MANDATORY STOCK'!BK119,'DETAIL SALES'!$AB$10:$AB$7501,"Full",'DETAIL SALES'!$C$10:$C$7501,"7")</f>
        <v>0</v>
      </c>
      <c r="BZ119" s="316">
        <f>COUNTIFS('DETAIL SALES'!$Q$10:$Q$7501,'FILL RATE MANDATORY STOCK'!BK119,'DETAIL SALES'!$AB$10:$AB$7501,"No",'DETAIL SALES'!$C$10:$C$7501,"7")</f>
        <v>0</v>
      </c>
      <c r="CA119" s="149">
        <f>COUNTIFS('DETAIL SALES'!$Q$10:$Q$7501,'FILL RATE MANDATORY STOCK'!BK119,'DETAIL SALES'!$AB$10:$AB$7501,"Full",'DETAIL SALES'!$C$10:$C$7501,"8")</f>
        <v>0</v>
      </c>
      <c r="CB119" s="149">
        <f>COUNTIFS('DETAIL SALES'!$Q$10:$Q$7501,'FILL RATE MANDATORY STOCK'!BK119,'DETAIL SALES'!$AB$10:$AB$7501,"No",'DETAIL SALES'!$C$10:$C$7501,"8")</f>
        <v>0</v>
      </c>
      <c r="CC119" s="149">
        <f>COUNTIFS('DETAIL SALES'!$Q$10:$Q$7501,'FILL RATE MANDATORY STOCK'!BK119,'DETAIL SALES'!$AB$10:$AB$7501,"Full",'DETAIL SALES'!$C$10:$C$7501,"9")</f>
        <v>0</v>
      </c>
      <c r="CD119" s="149">
        <f>COUNTIFS('DETAIL SALES'!$Q$10:$Q$7501,'FILL RATE MANDATORY STOCK'!BK119,'DETAIL SALES'!$AB$10:$AB$7501,"No",'DETAIL SALES'!$C$10:$C$7501,"9")</f>
        <v>0</v>
      </c>
      <c r="CE119" s="149">
        <f>COUNTIFS('DETAIL SALES'!$Q$10:$Q$7501,'FILL RATE MANDATORY STOCK'!BK119,'DETAIL SALES'!$AB$10:$AB$7501,"Full",'DETAIL SALES'!$C$10:$C$7501,"10")</f>
        <v>0</v>
      </c>
      <c r="CF119" s="149">
        <f>COUNTIFS('DETAIL SALES'!$Q$10:$Q$7501,'FILL RATE MANDATORY STOCK'!BK119,'DETAIL SALES'!$AB$10:$AB$7501,"No",'DETAIL SALES'!$C$10:$C$7501,"10")</f>
        <v>0</v>
      </c>
      <c r="CG119" s="149">
        <f>COUNTIFS('DETAIL SALES'!$Q$10:$Q$7501,'FILL RATE MANDATORY STOCK'!BK119,'DETAIL SALES'!$AB$10:$AB$7501,"Full",'DETAIL SALES'!$C$10:$C$7501,"11")</f>
        <v>0</v>
      </c>
      <c r="CH119" s="149">
        <f>COUNTIFS('DETAIL SALES'!$Q$10:$Q$7501,'FILL RATE MANDATORY STOCK'!BK119,'DETAIL SALES'!$AB$10:$AB$7501,"No",'DETAIL SALES'!$C$10:$C$7501,"11")</f>
        <v>0</v>
      </c>
      <c r="CI119" s="149">
        <f>COUNTIFS('DETAIL SALES'!$Q$10:$Q$7501,'FILL RATE MANDATORY STOCK'!BK119,'DETAIL SALES'!$AB$10:$AB$7501,"Full",'DETAIL SALES'!$C$10:$C$7501,"12")</f>
        <v>0</v>
      </c>
      <c r="CJ119" s="149">
        <f>COUNTIFS('DETAIL SALES'!$Q$10:$Q$7501,'FILL RATE MANDATORY STOCK'!BK119,'DETAIL SALES'!$AB$10:$AB$7501,"No",'DETAIL SALES'!$C$10:$C$7501,"12")</f>
        <v>0</v>
      </c>
      <c r="CK119" s="149">
        <f>COUNTIFS('DETAIL SALES'!$Q$10:$Q$7501,'FILL RATE MANDATORY STOCK'!BK119,'DETAIL SALES'!$AB$10:$AB$7501,"Full",'DETAIL SALES'!$C$10:$C$7501,"13")</f>
        <v>0</v>
      </c>
      <c r="CL119" s="149">
        <f>COUNTIFS('DETAIL SALES'!$Q$10:$Q$7501,'FILL RATE MANDATORY STOCK'!BK119,'DETAIL SALES'!$AB$10:$AB$7501,"No",'DETAIL SALES'!$C$10:$C$7501,"13")</f>
        <v>0</v>
      </c>
      <c r="CM119" s="316">
        <f>COUNTIFS('DETAIL SALES'!$Q$10:$Q$7501,'FILL RATE MANDATORY STOCK'!BK119,'DETAIL SALES'!$AB$10:$AB$7501,"Full",'DETAIL SALES'!$C$10:$C$7501,"14")</f>
        <v>0</v>
      </c>
      <c r="CN119" s="316">
        <f>COUNTIFS('DETAIL SALES'!$Q$10:$Q$7501,'FILL RATE MANDATORY STOCK'!BK119,'DETAIL SALES'!$AB$10:$AB$7501,"No",'DETAIL SALES'!$C$10:$C$7501,"14")</f>
        <v>0</v>
      </c>
      <c r="CO119" s="149">
        <f>COUNTIFS('DETAIL SALES'!$Q$10:$Q$7501,'FILL RATE MANDATORY STOCK'!BK119,'DETAIL SALES'!$AB$10:$AB$7501,"Full",'DETAIL SALES'!$C$10:$C$7501,"15")</f>
        <v>0</v>
      </c>
      <c r="CP119" s="149">
        <f>COUNTIFS('DETAIL SALES'!$Q$10:$Q$7501,'FILL RATE MANDATORY STOCK'!BK119,'DETAIL SALES'!$AB$10:$AB$7501,"No",'DETAIL SALES'!$C$10:$C$7501,"15")</f>
        <v>0</v>
      </c>
      <c r="CQ119" s="149">
        <f>COUNTIFS('DETAIL SALES'!$Q$10:$Q$7501,'FILL RATE MANDATORY STOCK'!BK119,'DETAIL SALES'!$AB$10:$AB$7501,"Full",'DETAIL SALES'!$C$10:$C$7501,"16")</f>
        <v>0</v>
      </c>
      <c r="CR119" s="149">
        <f>COUNTIFS('DETAIL SALES'!$Q$10:$Q$7501,'FILL RATE MANDATORY STOCK'!BK119,'DETAIL SALES'!$AB$10:$AB$7501,"No",'DETAIL SALES'!$C$10:$C$7501,"16")</f>
        <v>0</v>
      </c>
      <c r="CS119" s="149">
        <f>COUNTIFS('DETAIL SALES'!$Q$10:$Q$7501,'FILL RATE MANDATORY STOCK'!BK119,'DETAIL SALES'!$AB$10:$AB$7501,"Full",'DETAIL SALES'!$C$10:$C$7501,"17")</f>
        <v>0</v>
      </c>
      <c r="CT119" s="149">
        <f>COUNTIFS('DETAIL SALES'!$Q$10:$Q$7501,'FILL RATE MANDATORY STOCK'!BK119,'DETAIL SALES'!$AB$10:$AB$7501,"No",'DETAIL SALES'!$C$10:$C$7501,"17")</f>
        <v>0</v>
      </c>
      <c r="CU119" s="149">
        <f>COUNTIFS('DETAIL SALES'!$Q$10:$Q$7501,'FILL RATE MANDATORY STOCK'!BK119,'DETAIL SALES'!$AB$10:$AB$7501,"Full",'DETAIL SALES'!$C$10:$C$7501,"18")</f>
        <v>0</v>
      </c>
      <c r="CV119" s="149">
        <f>COUNTIFS('DETAIL SALES'!$Q$10:$Q$7501,'FILL RATE MANDATORY STOCK'!BK119,'DETAIL SALES'!$AB$10:$AB$7501,"No",'DETAIL SALES'!$C$10:$C$7501,"18")</f>
        <v>0</v>
      </c>
      <c r="CW119" s="149">
        <f>COUNTIFS('DETAIL SALES'!$Q$10:$Q$7501,'FILL RATE MANDATORY STOCK'!BK119,'DETAIL SALES'!$AB$10:$AB$7501,"Full",'DETAIL SALES'!$C$10:$C$7501,"19")</f>
        <v>0</v>
      </c>
      <c r="CX119" s="149">
        <f>COUNTIFS('DETAIL SALES'!$Q$10:$Q$7501,'FILL RATE MANDATORY STOCK'!BK119,'DETAIL SALES'!$AB$10:$AB$7501,"No",'DETAIL SALES'!$C$10:$C$7501,"19")</f>
        <v>0</v>
      </c>
      <c r="CY119" s="149">
        <f>COUNTIFS('DETAIL SALES'!$Q$10:$Q$7501,'FILL RATE MANDATORY STOCK'!BK119,'DETAIL SALES'!$AB$10:$AB$7501,"Full",'DETAIL SALES'!$C$10:$C$7501,"20")</f>
        <v>0</v>
      </c>
      <c r="CZ119" s="149">
        <f>COUNTIFS('DETAIL SALES'!$Q$10:$Q$7501,'FILL RATE MANDATORY STOCK'!BK119,'DETAIL SALES'!$AB$10:$AB$7501,"No",'DETAIL SALES'!$C$10:$C$7501,"20")</f>
        <v>0</v>
      </c>
      <c r="DA119" s="316">
        <f>COUNTIFS('DETAIL SALES'!$Q$10:$Q$7501,'FILL RATE MANDATORY STOCK'!BK119,'DETAIL SALES'!$AB$10:$AB$7501,"Full",'DETAIL SALES'!$C$10:$C$7501,"21")</f>
        <v>0</v>
      </c>
      <c r="DB119" s="316">
        <f>COUNTIFS('DETAIL SALES'!$Q$10:$Q$7501,'FILL RATE MANDATORY STOCK'!BK119,'DETAIL SALES'!$AB$10:$AB$7501,"No",'DETAIL SALES'!$C$10:$C$7501,"21")</f>
        <v>0</v>
      </c>
      <c r="DC119" s="149">
        <f>COUNTIFS('DETAIL SALES'!$Q$10:$Q$7501,'FILL RATE MANDATORY STOCK'!BK119,'DETAIL SALES'!$AB$10:$AB$7501,"Full",'DETAIL SALES'!$C$10:$C$7501,"22")</f>
        <v>0</v>
      </c>
      <c r="DD119" s="149">
        <f>COUNTIFS('DETAIL SALES'!$Q$10:$Q$7501,'FILL RATE MANDATORY STOCK'!BK119,'DETAIL SALES'!$AB$10:$AB$7501,"No",'DETAIL SALES'!$C$10:$C$7501,"22")</f>
        <v>0</v>
      </c>
      <c r="DE119" s="149">
        <f>COUNTIFS('DETAIL SALES'!$Q$10:$Q$7501,'FILL RATE MANDATORY STOCK'!BK119,'DETAIL SALES'!$AB$10:$AB$7501,"Full",'DETAIL SALES'!$C$10:$C$7501,"23")</f>
        <v>0</v>
      </c>
      <c r="DF119" s="149">
        <f>COUNTIFS('DETAIL SALES'!$Q$10:$Q$7501,'FILL RATE MANDATORY STOCK'!BK119,'DETAIL SALES'!$AB$10:$AB$7501,"No",'DETAIL SALES'!$C$10:$C$7501,"23")</f>
        <v>0</v>
      </c>
      <c r="DG119" s="149">
        <f>COUNTIFS('DETAIL SALES'!$Q$10:$Q$7501,'FILL RATE MANDATORY STOCK'!BK119,'DETAIL SALES'!$AB$10:$AB$7501,"Full",'DETAIL SALES'!$C$10:$C$7501,"24")</f>
        <v>0</v>
      </c>
      <c r="DH119" s="149">
        <f>COUNTIFS('DETAIL SALES'!$Q$10:$Q$7501,'FILL RATE MANDATORY STOCK'!BK119,'DETAIL SALES'!$AB$10:$AB$7501,"No",'DETAIL SALES'!$C$10:$C$7501,"24")</f>
        <v>0</v>
      </c>
      <c r="DI119" s="149">
        <f>COUNTIFS('DETAIL SALES'!$Q$10:$Q$7501,'FILL RATE MANDATORY STOCK'!BK119,'DETAIL SALES'!$AB$10:$AB$7501,"Full",'DETAIL SALES'!$C$10:$C$7501,"25")</f>
        <v>0</v>
      </c>
      <c r="DJ119" s="149">
        <f>COUNTIFS('DETAIL SALES'!$Q$10:$Q$7501,'FILL RATE MANDATORY STOCK'!BK119,'DETAIL SALES'!$AB$10:$AB$7501,"No",'DETAIL SALES'!$C$10:$C$7501,"25")</f>
        <v>0</v>
      </c>
      <c r="DK119" s="149">
        <f>COUNTIFS('DETAIL SALES'!$Q$10:$Q$7501,'FILL RATE MANDATORY STOCK'!BK119,'DETAIL SALES'!$AB$10:$AB$7501,"Full",'DETAIL SALES'!$C$10:$C$7501,"26")</f>
        <v>0</v>
      </c>
      <c r="DL119" s="149">
        <f>COUNTIFS('DETAIL SALES'!$Q$10:$Q$7501,'FILL RATE MANDATORY STOCK'!BK119,'DETAIL SALES'!$AB$10:$AB$7501,"No",'DETAIL SALES'!$C$10:$C$7501,"26")</f>
        <v>0</v>
      </c>
      <c r="DM119" s="149">
        <f>COUNTIFS('DETAIL SALES'!$Q$10:$Q$7501,'FILL RATE MANDATORY STOCK'!BK119,'DETAIL SALES'!$AB$10:$AB$7501,"Full",'DETAIL SALES'!$C$10:$C$7501,"27")</f>
        <v>0</v>
      </c>
      <c r="DN119" s="149">
        <f>COUNTIFS('DETAIL SALES'!$Q$10:$Q$7501,'FILL RATE MANDATORY STOCK'!BK119,'DETAIL SALES'!$AB$10:$AB$7501,"No",'DETAIL SALES'!$C$10:$C$7501,"27")</f>
        <v>0</v>
      </c>
      <c r="DO119" s="316">
        <f>COUNTIFS('DETAIL SALES'!$Q$10:$Q$7501,'FILL RATE MANDATORY STOCK'!BK119,'DETAIL SALES'!$AB$10:$AB$7501,"Full",'DETAIL SALES'!$C$10:$C$7501,"28")</f>
        <v>0</v>
      </c>
      <c r="DP119" s="316">
        <f>COUNTIFS('DETAIL SALES'!$Q$10:$Q$7501,'FILL RATE MANDATORY STOCK'!BK119,'DETAIL SALES'!$AB$10:$AB$7501,"No",'DETAIL SALES'!$C$10:$C$7501,"28")</f>
        <v>0</v>
      </c>
      <c r="DQ119" s="149">
        <f>COUNTIFS('DETAIL SALES'!$Q$10:$Q$7501,'FILL RATE MANDATORY STOCK'!BK119,'DETAIL SALES'!$AB$10:$AB$7501,"Full",'DETAIL SALES'!$C$10:$C$7501,"29")</f>
        <v>0</v>
      </c>
      <c r="DR119" s="149">
        <f>COUNTIFS('DETAIL SALES'!$Q$10:$Q$7501,'FILL RATE MANDATORY STOCK'!BK119,'DETAIL SALES'!$AB$10:$AB$7501,"No",'DETAIL SALES'!$C$10:$C$7501,"29")</f>
        <v>0</v>
      </c>
      <c r="DS119" s="149">
        <f>COUNTIFS('DETAIL SALES'!$Q$10:$Q$7501,'FILL RATE MANDATORY STOCK'!BK119,'DETAIL SALES'!$AB$10:$AB$7501,"Full",'DETAIL SALES'!$C$10:$C$7501,"30")</f>
        <v>0</v>
      </c>
      <c r="DT119" s="149">
        <f>COUNTIFS('DETAIL SALES'!$Q$10:$Q$7501,'FILL RATE MANDATORY STOCK'!BK119,'DETAIL SALES'!$AB$10:$AB$7501,"No",'DETAIL SALES'!$C$10:$C$7501,"30")</f>
        <v>0</v>
      </c>
      <c r="DU119" s="149">
        <f>COUNTIFS('DETAIL SALES'!$Q$10:$Q$7501,'FILL RATE MANDATORY STOCK'!\,'DETAIL SALES'!$AB$10:$AB$7501,"Full",'DETAIL SALES'!$C$10:$C$7501,"31")</f>
        <v>0</v>
      </c>
      <c r="DV119" s="153">
        <f>COUNTIFS('DETAIL SALES'!$Q$10:$Q$7501,'FILL RATE MANDATORY STOCK'!BK119,'DETAIL SALES'!$AB$10:$AB$7501,"No",'DETAIL SALES'!$C$10:$C$7501,"31")</f>
        <v>0</v>
      </c>
      <c r="DW119" s="271">
        <f t="shared" si="48"/>
        <v>0</v>
      </c>
      <c r="DX119" s="150">
        <f t="shared" si="48"/>
        <v>0</v>
      </c>
      <c r="DY119" s="150">
        <f t="shared" si="49"/>
        <v>0</v>
      </c>
      <c r="DZ119" s="272" t="e">
        <f t="shared" si="50"/>
        <v>#DIV/0!</v>
      </c>
    </row>
    <row r="120" spans="1:130" s="141" customFormat="1">
      <c r="A120" s="134">
        <v>111</v>
      </c>
      <c r="B120" s="286"/>
      <c r="C120" s="146">
        <f t="shared" si="36"/>
        <v>0</v>
      </c>
      <c r="D120" s="146">
        <f t="shared" si="37"/>
        <v>1</v>
      </c>
      <c r="E120" s="146">
        <f t="shared" si="38"/>
        <v>1900</v>
      </c>
      <c r="F120" s="287"/>
      <c r="G120" s="287"/>
      <c r="H120" s="287"/>
      <c r="I120" s="288"/>
      <c r="J120" s="287"/>
      <c r="K120" s="288"/>
      <c r="L120" s="134"/>
      <c r="M120" s="133"/>
      <c r="N120" s="288"/>
      <c r="O120" s="134"/>
      <c r="P120" s="166"/>
      <c r="Q120" s="289"/>
      <c r="R120" s="165"/>
      <c r="S120" s="290"/>
      <c r="T120" s="290"/>
      <c r="U120" s="290"/>
      <c r="V120" s="290"/>
      <c r="W120" s="166"/>
      <c r="X120" s="87"/>
      <c r="Y120" s="418">
        <f t="shared" si="39"/>
        <v>0</v>
      </c>
      <c r="Z120" s="291">
        <f t="shared" si="40"/>
        <v>0</v>
      </c>
      <c r="AA120" s="163"/>
      <c r="AB120" s="177" t="str">
        <f t="shared" si="41"/>
        <v/>
      </c>
      <c r="AC120" s="283" t="str">
        <f t="shared" si="42"/>
        <v/>
      </c>
      <c r="AD120" s="283" t="str">
        <f t="shared" si="43"/>
        <v/>
      </c>
      <c r="AE120" s="163"/>
      <c r="AF120" s="162"/>
      <c r="AP120" s="581"/>
      <c r="BD120" s="784"/>
      <c r="BE120" s="100">
        <f t="shared" si="35"/>
        <v>102</v>
      </c>
      <c r="BF120" s="100" t="s">
        <v>397</v>
      </c>
      <c r="BG120" s="100" t="s">
        <v>315</v>
      </c>
      <c r="BH120" s="149" t="s">
        <v>107</v>
      </c>
      <c r="BI120" s="169" t="e">
        <f>VLOOKUP(BH120,#REF!,8,FALSE)</f>
        <v>#REF!</v>
      </c>
      <c r="BJ120" s="224">
        <v>60000</v>
      </c>
      <c r="BK120" s="153">
        <v>6</v>
      </c>
      <c r="BL120" s="153">
        <v>0</v>
      </c>
      <c r="BM120" s="594">
        <f>COUNTIFS('DETAIL SALES'!$Q$10:$Q$7501,'FILL RATE MANDATORY STOCK'!BK120,'DETAIL SALES'!$AB$10:$AB$7501,"Full",'DETAIL SALES'!$C$10:$C$7501,"1")</f>
        <v>0</v>
      </c>
      <c r="BN120" s="149">
        <f>COUNTIFS('DETAIL SALES'!$Q$10:$Q$7501,'FILL RATE MANDATORY STOCK'!BK120,'DETAIL SALES'!$AB$10:$AB$7501,"No",'DETAIL SALES'!$C$10:$C$7501,"1")</f>
        <v>0</v>
      </c>
      <c r="BO120" s="149">
        <f>COUNTIFS('DETAIL SALES'!$Q$10:$Q$7501,'FILL RATE MANDATORY STOCK'!BK120,'DETAIL SALES'!$AB$10:$AB$7501,"Full",'DETAIL SALES'!$C$10:$C$7501,"2")</f>
        <v>0</v>
      </c>
      <c r="BP120" s="149">
        <f>COUNTIFS('DETAIL SALES'!$Q$10:$Q$7501,'FILL RATE MANDATORY STOCK'!BK120,'DETAIL SALES'!$AB$10:$AB$7501,"No",'DETAIL SALES'!$C$10:$C$7501,"2")</f>
        <v>0</v>
      </c>
      <c r="BQ120" s="149">
        <f>COUNTIFS('DETAIL SALES'!$Q$10:$Q$7501,'FILL RATE MANDATORY STOCK'!BK120,'DETAIL SALES'!$AB$10:$AB$7501,"Full",'DETAIL SALES'!$C$10:$C$7501,"3")</f>
        <v>0</v>
      </c>
      <c r="BR120" s="149">
        <f>COUNTIFS('DETAIL SALES'!$Q$10:$Q$7501,'FILL RATE MANDATORY STOCK'!BK120,'DETAIL SALES'!$AB$10:$AB$7501,"No",'DETAIL SALES'!$C$10:$C$7501,"3")</f>
        <v>0</v>
      </c>
      <c r="BS120" s="149">
        <f>COUNTIFS('DETAIL SALES'!$Q$10:$Q$7501,'FILL RATE MANDATORY STOCK'!BK120,'DETAIL SALES'!$AB$10:$AB$7501,"Full",'DETAIL SALES'!$C$10:$C$7501,"4")</f>
        <v>0</v>
      </c>
      <c r="BT120" s="149">
        <f>COUNTIFS('DETAIL SALES'!$Q$10:$Q$7501,'FILL RATE MANDATORY STOCK'!BK120,'DETAIL SALES'!$AB$10:$AB$7501,"No",'DETAIL SALES'!$C$10:$C$7501,"4")</f>
        <v>0</v>
      </c>
      <c r="BU120" s="149">
        <f>COUNTIFS('DETAIL SALES'!$Q$10:$Q$7501,'FILL RATE MANDATORY STOCK'!BK120,'DETAIL SALES'!$AB$10:$AB$7501,"Full",'DETAIL SALES'!$C$10:$C$7501,"5")</f>
        <v>0</v>
      </c>
      <c r="BV120" s="149">
        <f>COUNTIFS('DETAIL SALES'!$Q$10:$Q$7501,'FILL RATE MANDATORY STOCK'!BK120,'DETAIL SALES'!$AB$10:$AB$7501,"No",'DETAIL SALES'!$C$10:$C$7501,"5")</f>
        <v>0</v>
      </c>
      <c r="BW120" s="149">
        <f>COUNTIFS('DETAIL SALES'!$Q$10:$Q$7501,'FILL RATE MANDATORY STOCK'!BK120,'DETAIL SALES'!$AB$10:$AB$7501,"Full",'DETAIL SALES'!$C$10:$C$7501,"6")</f>
        <v>0</v>
      </c>
      <c r="BX120" s="149">
        <f>COUNTIFS('DETAIL SALES'!$Q$10:$Q$7501,'FILL RATE MANDATORY STOCK'!BK120,'DETAIL SALES'!$AB$10:$AB$7501,"No",'DETAIL SALES'!$C$10:$C$7501,"6")</f>
        <v>0</v>
      </c>
      <c r="BY120" s="316">
        <f>COUNTIFS('DETAIL SALES'!$Q$10:$Q$7501,'FILL RATE MANDATORY STOCK'!BK120,'DETAIL SALES'!$AB$10:$AB$7501,"Full",'DETAIL SALES'!$C$10:$C$7501,"7")</f>
        <v>0</v>
      </c>
      <c r="BZ120" s="316">
        <f>COUNTIFS('DETAIL SALES'!$Q$10:$Q$7501,'FILL RATE MANDATORY STOCK'!BK120,'DETAIL SALES'!$AB$10:$AB$7501,"No",'DETAIL SALES'!$C$10:$C$7501,"7")</f>
        <v>0</v>
      </c>
      <c r="CA120" s="149">
        <f>COUNTIFS('DETAIL SALES'!$Q$10:$Q$7501,'FILL RATE MANDATORY STOCK'!BK120,'DETAIL SALES'!$AB$10:$AB$7501,"Full",'DETAIL SALES'!$C$10:$C$7501,"8")</f>
        <v>0</v>
      </c>
      <c r="CB120" s="149">
        <f>COUNTIFS('DETAIL SALES'!$Q$10:$Q$7501,'FILL RATE MANDATORY STOCK'!BK120,'DETAIL SALES'!$AB$10:$AB$7501,"No",'DETAIL SALES'!$C$10:$C$7501,"8")</f>
        <v>0</v>
      </c>
      <c r="CC120" s="149">
        <f>COUNTIFS('DETAIL SALES'!$Q$10:$Q$7501,'FILL RATE MANDATORY STOCK'!BK120,'DETAIL SALES'!$AB$10:$AB$7501,"Full",'DETAIL SALES'!$C$10:$C$7501,"9")</f>
        <v>0</v>
      </c>
      <c r="CD120" s="149">
        <f>COUNTIFS('DETAIL SALES'!$Q$10:$Q$7501,'FILL RATE MANDATORY STOCK'!BK120,'DETAIL SALES'!$AB$10:$AB$7501,"No",'DETAIL SALES'!$C$10:$C$7501,"9")</f>
        <v>0</v>
      </c>
      <c r="CE120" s="149">
        <f>COUNTIFS('DETAIL SALES'!$Q$10:$Q$7501,'FILL RATE MANDATORY STOCK'!BK120,'DETAIL SALES'!$AB$10:$AB$7501,"Full",'DETAIL SALES'!$C$10:$C$7501,"10")</f>
        <v>0</v>
      </c>
      <c r="CF120" s="149">
        <f>COUNTIFS('DETAIL SALES'!$Q$10:$Q$7501,'FILL RATE MANDATORY STOCK'!BK120,'DETAIL SALES'!$AB$10:$AB$7501,"No",'DETAIL SALES'!$C$10:$C$7501,"10")</f>
        <v>0</v>
      </c>
      <c r="CG120" s="149">
        <f>COUNTIFS('DETAIL SALES'!$Q$10:$Q$7501,'FILL RATE MANDATORY STOCK'!BK120,'DETAIL SALES'!$AB$10:$AB$7501,"Full",'DETAIL SALES'!$C$10:$C$7501,"11")</f>
        <v>0</v>
      </c>
      <c r="CH120" s="149">
        <f>COUNTIFS('DETAIL SALES'!$Q$10:$Q$7501,'FILL RATE MANDATORY STOCK'!BK120,'DETAIL SALES'!$AB$10:$AB$7501,"No",'DETAIL SALES'!$C$10:$C$7501,"11")</f>
        <v>0</v>
      </c>
      <c r="CI120" s="149">
        <f>COUNTIFS('DETAIL SALES'!$Q$10:$Q$7501,'FILL RATE MANDATORY STOCK'!BK120,'DETAIL SALES'!$AB$10:$AB$7501,"Full",'DETAIL SALES'!$C$10:$C$7501,"12")</f>
        <v>0</v>
      </c>
      <c r="CJ120" s="149">
        <f>COUNTIFS('DETAIL SALES'!$Q$10:$Q$7501,'FILL RATE MANDATORY STOCK'!BK120,'DETAIL SALES'!$AB$10:$AB$7501,"No",'DETAIL SALES'!$C$10:$C$7501,"12")</f>
        <v>0</v>
      </c>
      <c r="CK120" s="149">
        <f>COUNTIFS('DETAIL SALES'!$Q$10:$Q$7501,'FILL RATE MANDATORY STOCK'!BK120,'DETAIL SALES'!$AB$10:$AB$7501,"Full",'DETAIL SALES'!$C$10:$C$7501,"13")</f>
        <v>0</v>
      </c>
      <c r="CL120" s="149">
        <f>COUNTIFS('DETAIL SALES'!$Q$10:$Q$7501,'FILL RATE MANDATORY STOCK'!BK120,'DETAIL SALES'!$AB$10:$AB$7501,"No",'DETAIL SALES'!$C$10:$C$7501,"13")</f>
        <v>0</v>
      </c>
      <c r="CM120" s="316">
        <f>COUNTIFS('DETAIL SALES'!$Q$10:$Q$7501,'FILL RATE MANDATORY STOCK'!BK120,'DETAIL SALES'!$AB$10:$AB$7501,"Full",'DETAIL SALES'!$C$10:$C$7501,"14")</f>
        <v>0</v>
      </c>
      <c r="CN120" s="316">
        <f>COUNTIFS('DETAIL SALES'!$Q$10:$Q$7501,'FILL RATE MANDATORY STOCK'!BK120,'DETAIL SALES'!$AB$10:$AB$7501,"No",'DETAIL SALES'!$C$10:$C$7501,"14")</f>
        <v>0</v>
      </c>
      <c r="CO120" s="149">
        <f>COUNTIFS('DETAIL SALES'!$Q$10:$Q$7501,'FILL RATE MANDATORY STOCK'!BK120,'DETAIL SALES'!$AB$10:$AB$7501,"Full",'DETAIL SALES'!$C$10:$C$7501,"15")</f>
        <v>0</v>
      </c>
      <c r="CP120" s="149">
        <f>COUNTIFS('DETAIL SALES'!$Q$10:$Q$7501,'FILL RATE MANDATORY STOCK'!BK120,'DETAIL SALES'!$AB$10:$AB$7501,"No",'DETAIL SALES'!$C$10:$C$7501,"15")</f>
        <v>0</v>
      </c>
      <c r="CQ120" s="149">
        <f>COUNTIFS('DETAIL SALES'!$Q$10:$Q$7501,'FILL RATE MANDATORY STOCK'!BK120,'DETAIL SALES'!$AB$10:$AB$7501,"Full",'DETAIL SALES'!$C$10:$C$7501,"16")</f>
        <v>0</v>
      </c>
      <c r="CR120" s="149">
        <f>COUNTIFS('DETAIL SALES'!$Q$10:$Q$7501,'FILL RATE MANDATORY STOCK'!BK120,'DETAIL SALES'!$AB$10:$AB$7501,"No",'DETAIL SALES'!$C$10:$C$7501,"16")</f>
        <v>0</v>
      </c>
      <c r="CS120" s="149">
        <f>COUNTIFS('DETAIL SALES'!$Q$10:$Q$7501,'FILL RATE MANDATORY STOCK'!BK120,'DETAIL SALES'!$AB$10:$AB$7501,"Full",'DETAIL SALES'!$C$10:$C$7501,"17")</f>
        <v>0</v>
      </c>
      <c r="CT120" s="149">
        <f>COUNTIFS('DETAIL SALES'!$Q$10:$Q$7501,'FILL RATE MANDATORY STOCK'!BK120,'DETAIL SALES'!$AB$10:$AB$7501,"No",'DETAIL SALES'!$C$10:$C$7501,"17")</f>
        <v>0</v>
      </c>
      <c r="CU120" s="149">
        <f>COUNTIFS('DETAIL SALES'!$Q$10:$Q$7501,'FILL RATE MANDATORY STOCK'!BK120,'DETAIL SALES'!$AB$10:$AB$7501,"Full",'DETAIL SALES'!$C$10:$C$7501,"18")</f>
        <v>0</v>
      </c>
      <c r="CV120" s="149">
        <f>COUNTIFS('DETAIL SALES'!$Q$10:$Q$7501,'FILL RATE MANDATORY STOCK'!BK120,'DETAIL SALES'!$AB$10:$AB$7501,"No",'DETAIL SALES'!$C$10:$C$7501,"18")</f>
        <v>0</v>
      </c>
      <c r="CW120" s="149">
        <f>COUNTIFS('DETAIL SALES'!$Q$10:$Q$7501,'FILL RATE MANDATORY STOCK'!BK120,'DETAIL SALES'!$AB$10:$AB$7501,"Full",'DETAIL SALES'!$C$10:$C$7501,"19")</f>
        <v>0</v>
      </c>
      <c r="CX120" s="149">
        <f>COUNTIFS('DETAIL SALES'!$Q$10:$Q$7501,'FILL RATE MANDATORY STOCK'!BK120,'DETAIL SALES'!$AB$10:$AB$7501,"No",'DETAIL SALES'!$C$10:$C$7501,"19")</f>
        <v>0</v>
      </c>
      <c r="CY120" s="149">
        <f>COUNTIFS('DETAIL SALES'!$Q$10:$Q$7501,'FILL RATE MANDATORY STOCK'!BK120,'DETAIL SALES'!$AB$10:$AB$7501,"Full",'DETAIL SALES'!$C$10:$C$7501,"20")</f>
        <v>0</v>
      </c>
      <c r="CZ120" s="149">
        <f>COUNTIFS('DETAIL SALES'!$Q$10:$Q$7501,'FILL RATE MANDATORY STOCK'!BK120,'DETAIL SALES'!$AB$10:$AB$7501,"No",'DETAIL SALES'!$C$10:$C$7501,"20")</f>
        <v>0</v>
      </c>
      <c r="DA120" s="316">
        <f>COUNTIFS('DETAIL SALES'!$Q$10:$Q$7501,'FILL RATE MANDATORY STOCK'!BK120,'DETAIL SALES'!$AB$10:$AB$7501,"Full",'DETAIL SALES'!$C$10:$C$7501,"21")</f>
        <v>0</v>
      </c>
      <c r="DB120" s="316">
        <f>COUNTIFS('DETAIL SALES'!$Q$10:$Q$7501,'FILL RATE MANDATORY STOCK'!BK120,'DETAIL SALES'!$AB$10:$AB$7501,"No",'DETAIL SALES'!$C$10:$C$7501,"21")</f>
        <v>0</v>
      </c>
      <c r="DC120" s="149">
        <f>COUNTIFS('DETAIL SALES'!$Q$10:$Q$7501,'FILL RATE MANDATORY STOCK'!BK120,'DETAIL SALES'!$AB$10:$AB$7501,"Full",'DETAIL SALES'!$C$10:$C$7501,"22")</f>
        <v>0</v>
      </c>
      <c r="DD120" s="149">
        <f>COUNTIFS('DETAIL SALES'!$Q$10:$Q$7501,'FILL RATE MANDATORY STOCK'!BK120,'DETAIL SALES'!$AB$10:$AB$7501,"No",'DETAIL SALES'!$C$10:$C$7501,"22")</f>
        <v>0</v>
      </c>
      <c r="DE120" s="149">
        <f>COUNTIFS('DETAIL SALES'!$Q$10:$Q$7501,'FILL RATE MANDATORY STOCK'!BK120,'DETAIL SALES'!$AB$10:$AB$7501,"Full",'DETAIL SALES'!$C$10:$C$7501,"23")</f>
        <v>0</v>
      </c>
      <c r="DF120" s="149">
        <f>COUNTIFS('DETAIL SALES'!$Q$10:$Q$7501,'FILL RATE MANDATORY STOCK'!BK120,'DETAIL SALES'!$AB$10:$AB$7501,"No",'DETAIL SALES'!$C$10:$C$7501,"23")</f>
        <v>0</v>
      </c>
      <c r="DG120" s="149">
        <f>COUNTIFS('DETAIL SALES'!$Q$10:$Q$7501,'FILL RATE MANDATORY STOCK'!BK120,'DETAIL SALES'!$AB$10:$AB$7501,"Full",'DETAIL SALES'!$C$10:$C$7501,"24")</f>
        <v>0</v>
      </c>
      <c r="DH120" s="149">
        <f>COUNTIFS('DETAIL SALES'!$Q$10:$Q$7501,'FILL RATE MANDATORY STOCK'!BK120,'DETAIL SALES'!$AB$10:$AB$7501,"No",'DETAIL SALES'!$C$10:$C$7501,"24")</f>
        <v>0</v>
      </c>
      <c r="DI120" s="149">
        <f>COUNTIFS('DETAIL SALES'!$Q$10:$Q$7501,'FILL RATE MANDATORY STOCK'!BK120,'DETAIL SALES'!$AB$10:$AB$7501,"Full",'DETAIL SALES'!$C$10:$C$7501,"25")</f>
        <v>0</v>
      </c>
      <c r="DJ120" s="149">
        <f>COUNTIFS('DETAIL SALES'!$Q$10:$Q$7501,'FILL RATE MANDATORY STOCK'!BK120,'DETAIL SALES'!$AB$10:$AB$7501,"No",'DETAIL SALES'!$C$10:$C$7501,"25")</f>
        <v>0</v>
      </c>
      <c r="DK120" s="149">
        <f>COUNTIFS('DETAIL SALES'!$Q$10:$Q$7501,'FILL RATE MANDATORY STOCK'!BK120,'DETAIL SALES'!$AB$10:$AB$7501,"Full",'DETAIL SALES'!$C$10:$C$7501,"26")</f>
        <v>0</v>
      </c>
      <c r="DL120" s="149">
        <f>COUNTIFS('DETAIL SALES'!$Q$10:$Q$7501,'FILL RATE MANDATORY STOCK'!BK120,'DETAIL SALES'!$AB$10:$AB$7501,"No",'DETAIL SALES'!$C$10:$C$7501,"26")</f>
        <v>0</v>
      </c>
      <c r="DM120" s="149">
        <f>COUNTIFS('DETAIL SALES'!$Q$10:$Q$7501,'FILL RATE MANDATORY STOCK'!BK120,'DETAIL SALES'!$AB$10:$AB$7501,"Full",'DETAIL SALES'!$C$10:$C$7501,"27")</f>
        <v>0</v>
      </c>
      <c r="DN120" s="149">
        <f>COUNTIFS('DETAIL SALES'!$Q$10:$Q$7501,'FILL RATE MANDATORY STOCK'!BK120,'DETAIL SALES'!$AB$10:$AB$7501,"No",'DETAIL SALES'!$C$10:$C$7501,"27")</f>
        <v>0</v>
      </c>
      <c r="DO120" s="316">
        <f>COUNTIFS('DETAIL SALES'!$Q$10:$Q$7501,'FILL RATE MANDATORY STOCK'!BK120,'DETAIL SALES'!$AB$10:$AB$7501,"Full",'DETAIL SALES'!$C$10:$C$7501,"28")</f>
        <v>0</v>
      </c>
      <c r="DP120" s="316">
        <f>COUNTIFS('DETAIL SALES'!$Q$10:$Q$7501,'FILL RATE MANDATORY STOCK'!BK120,'DETAIL SALES'!$AB$10:$AB$7501,"No",'DETAIL SALES'!$C$10:$C$7501,"28")</f>
        <v>0</v>
      </c>
      <c r="DQ120" s="149">
        <f>COUNTIFS('DETAIL SALES'!$Q$10:$Q$7501,'FILL RATE MANDATORY STOCK'!BK120,'DETAIL SALES'!$AB$10:$AB$7501,"Full",'DETAIL SALES'!$C$10:$C$7501,"29")</f>
        <v>0</v>
      </c>
      <c r="DR120" s="149">
        <f>COUNTIFS('DETAIL SALES'!$Q$10:$Q$7501,'FILL RATE MANDATORY STOCK'!BK120,'DETAIL SALES'!$AB$10:$AB$7501,"No",'DETAIL SALES'!$C$10:$C$7501,"29")</f>
        <v>0</v>
      </c>
      <c r="DS120" s="149">
        <f>COUNTIFS('DETAIL SALES'!$Q$10:$Q$7501,'FILL RATE MANDATORY STOCK'!BK120,'DETAIL SALES'!$AB$10:$AB$7501,"Full",'DETAIL SALES'!$C$10:$C$7501,"30")</f>
        <v>0</v>
      </c>
      <c r="DT120" s="149">
        <f>COUNTIFS('DETAIL SALES'!$Q$10:$Q$7501,'FILL RATE MANDATORY STOCK'!BK120,'DETAIL SALES'!$AB$10:$AB$7501,"No",'DETAIL SALES'!$C$10:$C$7501,"30")</f>
        <v>0</v>
      </c>
      <c r="DU120" s="149">
        <f>COUNTIFS('DETAIL SALES'!$Q$10:$Q$7501,'FILL RATE MANDATORY STOCK'!\,'DETAIL SALES'!$AB$10:$AB$7501,"Full",'DETAIL SALES'!$C$10:$C$7501,"31")</f>
        <v>0</v>
      </c>
      <c r="DV120" s="153">
        <f>COUNTIFS('DETAIL SALES'!$Q$10:$Q$7501,'FILL RATE MANDATORY STOCK'!BK120,'DETAIL SALES'!$AB$10:$AB$7501,"No",'DETAIL SALES'!$C$10:$C$7501,"31")</f>
        <v>0</v>
      </c>
      <c r="DW120" s="271">
        <f t="shared" si="48"/>
        <v>0</v>
      </c>
      <c r="DX120" s="150">
        <f t="shared" si="48"/>
        <v>0</v>
      </c>
      <c r="DY120" s="150">
        <f t="shared" si="49"/>
        <v>0</v>
      </c>
      <c r="DZ120" s="272" t="e">
        <f t="shared" si="50"/>
        <v>#DIV/0!</v>
      </c>
    </row>
    <row r="121" spans="1:130" s="141" customFormat="1">
      <c r="A121" s="134">
        <v>112</v>
      </c>
      <c r="B121" s="286"/>
      <c r="C121" s="146">
        <f t="shared" si="36"/>
        <v>0</v>
      </c>
      <c r="D121" s="146">
        <f t="shared" si="37"/>
        <v>1</v>
      </c>
      <c r="E121" s="146">
        <f t="shared" si="38"/>
        <v>1900</v>
      </c>
      <c r="F121" s="287"/>
      <c r="G121" s="287"/>
      <c r="H121" s="287"/>
      <c r="I121" s="288"/>
      <c r="J121" s="287"/>
      <c r="K121" s="288"/>
      <c r="L121" s="134"/>
      <c r="M121" s="133"/>
      <c r="N121" s="288"/>
      <c r="O121" s="134"/>
      <c r="P121" s="166"/>
      <c r="Q121" s="289"/>
      <c r="R121" s="165"/>
      <c r="S121" s="290"/>
      <c r="T121" s="290"/>
      <c r="U121" s="290"/>
      <c r="V121" s="290"/>
      <c r="W121" s="166"/>
      <c r="X121" s="87"/>
      <c r="Y121" s="418">
        <f t="shared" si="39"/>
        <v>0</v>
      </c>
      <c r="Z121" s="291">
        <f t="shared" si="40"/>
        <v>0</v>
      </c>
      <c r="AA121" s="163"/>
      <c r="AB121" s="177" t="str">
        <f t="shared" si="41"/>
        <v/>
      </c>
      <c r="AC121" s="283" t="str">
        <f t="shared" si="42"/>
        <v/>
      </c>
      <c r="AD121" s="283" t="str">
        <f t="shared" si="43"/>
        <v/>
      </c>
      <c r="AE121" s="163"/>
      <c r="AF121" s="162"/>
      <c r="AP121" s="581"/>
      <c r="BD121" s="784"/>
      <c r="BE121" s="100">
        <f t="shared" si="35"/>
        <v>103</v>
      </c>
      <c r="BF121" s="100" t="s">
        <v>398</v>
      </c>
      <c r="BG121" s="100" t="s">
        <v>315</v>
      </c>
      <c r="BH121" s="149" t="s">
        <v>108</v>
      </c>
      <c r="BI121" s="169" t="e">
        <f>VLOOKUP(BH121,#REF!,8,FALSE)</f>
        <v>#REF!</v>
      </c>
      <c r="BJ121" s="224">
        <v>60000</v>
      </c>
      <c r="BK121" s="153">
        <v>6</v>
      </c>
      <c r="BL121" s="153">
        <v>0</v>
      </c>
      <c r="BM121" s="594">
        <f>COUNTIFS('DETAIL SALES'!$Q$10:$Q$7501,'FILL RATE MANDATORY STOCK'!BK121,'DETAIL SALES'!$AB$10:$AB$7501,"Full",'DETAIL SALES'!$C$10:$C$7501,"1")</f>
        <v>0</v>
      </c>
      <c r="BN121" s="149">
        <f>COUNTIFS('DETAIL SALES'!$Q$10:$Q$7501,'FILL RATE MANDATORY STOCK'!BK121,'DETAIL SALES'!$AB$10:$AB$7501,"No",'DETAIL SALES'!$C$10:$C$7501,"1")</f>
        <v>0</v>
      </c>
      <c r="BO121" s="149">
        <f>COUNTIFS('DETAIL SALES'!$Q$10:$Q$7501,'FILL RATE MANDATORY STOCK'!BK121,'DETAIL SALES'!$AB$10:$AB$7501,"Full",'DETAIL SALES'!$C$10:$C$7501,"2")</f>
        <v>0</v>
      </c>
      <c r="BP121" s="149">
        <f>COUNTIFS('DETAIL SALES'!$Q$10:$Q$7501,'FILL RATE MANDATORY STOCK'!BK121,'DETAIL SALES'!$AB$10:$AB$7501,"No",'DETAIL SALES'!$C$10:$C$7501,"2")</f>
        <v>0</v>
      </c>
      <c r="BQ121" s="149">
        <f>COUNTIFS('DETAIL SALES'!$Q$10:$Q$7501,'FILL RATE MANDATORY STOCK'!BK121,'DETAIL SALES'!$AB$10:$AB$7501,"Full",'DETAIL SALES'!$C$10:$C$7501,"3")</f>
        <v>0</v>
      </c>
      <c r="BR121" s="149">
        <f>COUNTIFS('DETAIL SALES'!$Q$10:$Q$7501,'FILL RATE MANDATORY STOCK'!BK121,'DETAIL SALES'!$AB$10:$AB$7501,"No",'DETAIL SALES'!$C$10:$C$7501,"3")</f>
        <v>0</v>
      </c>
      <c r="BS121" s="149">
        <f>COUNTIFS('DETAIL SALES'!$Q$10:$Q$7501,'FILL RATE MANDATORY STOCK'!BK121,'DETAIL SALES'!$AB$10:$AB$7501,"Full",'DETAIL SALES'!$C$10:$C$7501,"4")</f>
        <v>0</v>
      </c>
      <c r="BT121" s="149">
        <f>COUNTIFS('DETAIL SALES'!$Q$10:$Q$7501,'FILL RATE MANDATORY STOCK'!BK121,'DETAIL SALES'!$AB$10:$AB$7501,"No",'DETAIL SALES'!$C$10:$C$7501,"4")</f>
        <v>0</v>
      </c>
      <c r="BU121" s="149">
        <f>COUNTIFS('DETAIL SALES'!$Q$10:$Q$7501,'FILL RATE MANDATORY STOCK'!BK121,'DETAIL SALES'!$AB$10:$AB$7501,"Full",'DETAIL SALES'!$C$10:$C$7501,"5")</f>
        <v>0</v>
      </c>
      <c r="BV121" s="149">
        <f>COUNTIFS('DETAIL SALES'!$Q$10:$Q$7501,'FILL RATE MANDATORY STOCK'!BK121,'DETAIL SALES'!$AB$10:$AB$7501,"No",'DETAIL SALES'!$C$10:$C$7501,"5")</f>
        <v>0</v>
      </c>
      <c r="BW121" s="149">
        <f>COUNTIFS('DETAIL SALES'!$Q$10:$Q$7501,'FILL RATE MANDATORY STOCK'!BK121,'DETAIL SALES'!$AB$10:$AB$7501,"Full",'DETAIL SALES'!$C$10:$C$7501,"6")</f>
        <v>0</v>
      </c>
      <c r="BX121" s="149">
        <f>COUNTIFS('DETAIL SALES'!$Q$10:$Q$7501,'FILL RATE MANDATORY STOCK'!BK121,'DETAIL SALES'!$AB$10:$AB$7501,"No",'DETAIL SALES'!$C$10:$C$7501,"6")</f>
        <v>0</v>
      </c>
      <c r="BY121" s="316">
        <f>COUNTIFS('DETAIL SALES'!$Q$10:$Q$7501,'FILL RATE MANDATORY STOCK'!BK121,'DETAIL SALES'!$AB$10:$AB$7501,"Full",'DETAIL SALES'!$C$10:$C$7501,"7")</f>
        <v>0</v>
      </c>
      <c r="BZ121" s="316">
        <f>COUNTIFS('DETAIL SALES'!$Q$10:$Q$7501,'FILL RATE MANDATORY STOCK'!BK121,'DETAIL SALES'!$AB$10:$AB$7501,"No",'DETAIL SALES'!$C$10:$C$7501,"7")</f>
        <v>0</v>
      </c>
      <c r="CA121" s="149">
        <f>COUNTIFS('DETAIL SALES'!$Q$10:$Q$7501,'FILL RATE MANDATORY STOCK'!BK121,'DETAIL SALES'!$AB$10:$AB$7501,"Full",'DETAIL SALES'!$C$10:$C$7501,"8")</f>
        <v>0</v>
      </c>
      <c r="CB121" s="149">
        <f>COUNTIFS('DETAIL SALES'!$Q$10:$Q$7501,'FILL RATE MANDATORY STOCK'!BK121,'DETAIL SALES'!$AB$10:$AB$7501,"No",'DETAIL SALES'!$C$10:$C$7501,"8")</f>
        <v>0</v>
      </c>
      <c r="CC121" s="149">
        <f>COUNTIFS('DETAIL SALES'!$Q$10:$Q$7501,'FILL RATE MANDATORY STOCK'!BK121,'DETAIL SALES'!$AB$10:$AB$7501,"Full",'DETAIL SALES'!$C$10:$C$7501,"9")</f>
        <v>0</v>
      </c>
      <c r="CD121" s="149">
        <f>COUNTIFS('DETAIL SALES'!$Q$10:$Q$7501,'FILL RATE MANDATORY STOCK'!BK121,'DETAIL SALES'!$AB$10:$AB$7501,"No",'DETAIL SALES'!$C$10:$C$7501,"9")</f>
        <v>0</v>
      </c>
      <c r="CE121" s="149">
        <f>COUNTIFS('DETAIL SALES'!$Q$10:$Q$7501,'FILL RATE MANDATORY STOCK'!BK121,'DETAIL SALES'!$AB$10:$AB$7501,"Full",'DETAIL SALES'!$C$10:$C$7501,"10")</f>
        <v>0</v>
      </c>
      <c r="CF121" s="149">
        <f>COUNTIFS('DETAIL SALES'!$Q$10:$Q$7501,'FILL RATE MANDATORY STOCK'!BK121,'DETAIL SALES'!$AB$10:$AB$7501,"No",'DETAIL SALES'!$C$10:$C$7501,"10")</f>
        <v>0</v>
      </c>
      <c r="CG121" s="149">
        <f>COUNTIFS('DETAIL SALES'!$Q$10:$Q$7501,'FILL RATE MANDATORY STOCK'!BK121,'DETAIL SALES'!$AB$10:$AB$7501,"Full",'DETAIL SALES'!$C$10:$C$7501,"11")</f>
        <v>0</v>
      </c>
      <c r="CH121" s="149">
        <f>COUNTIFS('DETAIL SALES'!$Q$10:$Q$7501,'FILL RATE MANDATORY STOCK'!BK121,'DETAIL SALES'!$AB$10:$AB$7501,"No",'DETAIL SALES'!$C$10:$C$7501,"11")</f>
        <v>0</v>
      </c>
      <c r="CI121" s="149">
        <f>COUNTIFS('DETAIL SALES'!$Q$10:$Q$7501,'FILL RATE MANDATORY STOCK'!BK121,'DETAIL SALES'!$AB$10:$AB$7501,"Full",'DETAIL SALES'!$C$10:$C$7501,"12")</f>
        <v>0</v>
      </c>
      <c r="CJ121" s="149">
        <f>COUNTIFS('DETAIL SALES'!$Q$10:$Q$7501,'FILL RATE MANDATORY STOCK'!BK121,'DETAIL SALES'!$AB$10:$AB$7501,"No",'DETAIL SALES'!$C$10:$C$7501,"12")</f>
        <v>0</v>
      </c>
      <c r="CK121" s="149">
        <f>COUNTIFS('DETAIL SALES'!$Q$10:$Q$7501,'FILL RATE MANDATORY STOCK'!BK121,'DETAIL SALES'!$AB$10:$AB$7501,"Full",'DETAIL SALES'!$C$10:$C$7501,"13")</f>
        <v>0</v>
      </c>
      <c r="CL121" s="149">
        <f>COUNTIFS('DETAIL SALES'!$Q$10:$Q$7501,'FILL RATE MANDATORY STOCK'!BK121,'DETAIL SALES'!$AB$10:$AB$7501,"No",'DETAIL SALES'!$C$10:$C$7501,"13")</f>
        <v>0</v>
      </c>
      <c r="CM121" s="316">
        <f>COUNTIFS('DETAIL SALES'!$Q$10:$Q$7501,'FILL RATE MANDATORY STOCK'!BK121,'DETAIL SALES'!$AB$10:$AB$7501,"Full",'DETAIL SALES'!$C$10:$C$7501,"14")</f>
        <v>0</v>
      </c>
      <c r="CN121" s="316">
        <f>COUNTIFS('DETAIL SALES'!$Q$10:$Q$7501,'FILL RATE MANDATORY STOCK'!BK121,'DETAIL SALES'!$AB$10:$AB$7501,"No",'DETAIL SALES'!$C$10:$C$7501,"14")</f>
        <v>0</v>
      </c>
      <c r="CO121" s="149">
        <f>COUNTIFS('DETAIL SALES'!$Q$10:$Q$7501,'FILL RATE MANDATORY STOCK'!BK121,'DETAIL SALES'!$AB$10:$AB$7501,"Full",'DETAIL SALES'!$C$10:$C$7501,"15")</f>
        <v>0</v>
      </c>
      <c r="CP121" s="149">
        <f>COUNTIFS('DETAIL SALES'!$Q$10:$Q$7501,'FILL RATE MANDATORY STOCK'!BK121,'DETAIL SALES'!$AB$10:$AB$7501,"No",'DETAIL SALES'!$C$10:$C$7501,"15")</f>
        <v>0</v>
      </c>
      <c r="CQ121" s="149">
        <f>COUNTIFS('DETAIL SALES'!$Q$10:$Q$7501,'FILL RATE MANDATORY STOCK'!BK121,'DETAIL SALES'!$AB$10:$AB$7501,"Full",'DETAIL SALES'!$C$10:$C$7501,"16")</f>
        <v>0</v>
      </c>
      <c r="CR121" s="149">
        <f>COUNTIFS('DETAIL SALES'!$Q$10:$Q$7501,'FILL RATE MANDATORY STOCK'!BK121,'DETAIL SALES'!$AB$10:$AB$7501,"No",'DETAIL SALES'!$C$10:$C$7501,"16")</f>
        <v>0</v>
      </c>
      <c r="CS121" s="149">
        <f>COUNTIFS('DETAIL SALES'!$Q$10:$Q$7501,'FILL RATE MANDATORY STOCK'!BK121,'DETAIL SALES'!$AB$10:$AB$7501,"Full",'DETAIL SALES'!$C$10:$C$7501,"17")</f>
        <v>0</v>
      </c>
      <c r="CT121" s="149">
        <f>COUNTIFS('DETAIL SALES'!$Q$10:$Q$7501,'FILL RATE MANDATORY STOCK'!BK121,'DETAIL SALES'!$AB$10:$AB$7501,"No",'DETAIL SALES'!$C$10:$C$7501,"17")</f>
        <v>0</v>
      </c>
      <c r="CU121" s="149">
        <f>COUNTIFS('DETAIL SALES'!$Q$10:$Q$7501,'FILL RATE MANDATORY STOCK'!BK121,'DETAIL SALES'!$AB$10:$AB$7501,"Full",'DETAIL SALES'!$C$10:$C$7501,"18")</f>
        <v>0</v>
      </c>
      <c r="CV121" s="149">
        <f>COUNTIFS('DETAIL SALES'!$Q$10:$Q$7501,'FILL RATE MANDATORY STOCK'!BK121,'DETAIL SALES'!$AB$10:$AB$7501,"No",'DETAIL SALES'!$C$10:$C$7501,"18")</f>
        <v>0</v>
      </c>
      <c r="CW121" s="149">
        <f>COUNTIFS('DETAIL SALES'!$Q$10:$Q$7501,'FILL RATE MANDATORY STOCK'!BK121,'DETAIL SALES'!$AB$10:$AB$7501,"Full",'DETAIL SALES'!$C$10:$C$7501,"19")</f>
        <v>0</v>
      </c>
      <c r="CX121" s="149">
        <f>COUNTIFS('DETAIL SALES'!$Q$10:$Q$7501,'FILL RATE MANDATORY STOCK'!BK121,'DETAIL SALES'!$AB$10:$AB$7501,"No",'DETAIL SALES'!$C$10:$C$7501,"19")</f>
        <v>0</v>
      </c>
      <c r="CY121" s="149">
        <f>COUNTIFS('DETAIL SALES'!$Q$10:$Q$7501,'FILL RATE MANDATORY STOCK'!BK121,'DETAIL SALES'!$AB$10:$AB$7501,"Full",'DETAIL SALES'!$C$10:$C$7501,"20")</f>
        <v>0</v>
      </c>
      <c r="CZ121" s="149">
        <f>COUNTIFS('DETAIL SALES'!$Q$10:$Q$7501,'FILL RATE MANDATORY STOCK'!BK121,'DETAIL SALES'!$AB$10:$AB$7501,"No",'DETAIL SALES'!$C$10:$C$7501,"20")</f>
        <v>0</v>
      </c>
      <c r="DA121" s="316">
        <f>COUNTIFS('DETAIL SALES'!$Q$10:$Q$7501,'FILL RATE MANDATORY STOCK'!BK121,'DETAIL SALES'!$AB$10:$AB$7501,"Full",'DETAIL SALES'!$C$10:$C$7501,"21")</f>
        <v>0</v>
      </c>
      <c r="DB121" s="316">
        <f>COUNTIFS('DETAIL SALES'!$Q$10:$Q$7501,'FILL RATE MANDATORY STOCK'!BK121,'DETAIL SALES'!$AB$10:$AB$7501,"No",'DETAIL SALES'!$C$10:$C$7501,"21")</f>
        <v>0</v>
      </c>
      <c r="DC121" s="149">
        <f>COUNTIFS('DETAIL SALES'!$Q$10:$Q$7501,'FILL RATE MANDATORY STOCK'!BK121,'DETAIL SALES'!$AB$10:$AB$7501,"Full",'DETAIL SALES'!$C$10:$C$7501,"22")</f>
        <v>0</v>
      </c>
      <c r="DD121" s="149">
        <f>COUNTIFS('DETAIL SALES'!$Q$10:$Q$7501,'FILL RATE MANDATORY STOCK'!BK121,'DETAIL SALES'!$AB$10:$AB$7501,"No",'DETAIL SALES'!$C$10:$C$7501,"22")</f>
        <v>0</v>
      </c>
      <c r="DE121" s="149">
        <f>COUNTIFS('DETAIL SALES'!$Q$10:$Q$7501,'FILL RATE MANDATORY STOCK'!BK121,'DETAIL SALES'!$AB$10:$AB$7501,"Full",'DETAIL SALES'!$C$10:$C$7501,"23")</f>
        <v>0</v>
      </c>
      <c r="DF121" s="149">
        <f>COUNTIFS('DETAIL SALES'!$Q$10:$Q$7501,'FILL RATE MANDATORY STOCK'!BK121,'DETAIL SALES'!$AB$10:$AB$7501,"No",'DETAIL SALES'!$C$10:$C$7501,"23")</f>
        <v>0</v>
      </c>
      <c r="DG121" s="149">
        <f>COUNTIFS('DETAIL SALES'!$Q$10:$Q$7501,'FILL RATE MANDATORY STOCK'!BK121,'DETAIL SALES'!$AB$10:$AB$7501,"Full",'DETAIL SALES'!$C$10:$C$7501,"24")</f>
        <v>0</v>
      </c>
      <c r="DH121" s="149">
        <f>COUNTIFS('DETAIL SALES'!$Q$10:$Q$7501,'FILL RATE MANDATORY STOCK'!BK121,'DETAIL SALES'!$AB$10:$AB$7501,"No",'DETAIL SALES'!$C$10:$C$7501,"24")</f>
        <v>0</v>
      </c>
      <c r="DI121" s="149">
        <f>COUNTIFS('DETAIL SALES'!$Q$10:$Q$7501,'FILL RATE MANDATORY STOCK'!BK121,'DETAIL SALES'!$AB$10:$AB$7501,"Full",'DETAIL SALES'!$C$10:$C$7501,"25")</f>
        <v>0</v>
      </c>
      <c r="DJ121" s="149">
        <f>COUNTIFS('DETAIL SALES'!$Q$10:$Q$7501,'FILL RATE MANDATORY STOCK'!BK121,'DETAIL SALES'!$AB$10:$AB$7501,"No",'DETAIL SALES'!$C$10:$C$7501,"25")</f>
        <v>0</v>
      </c>
      <c r="DK121" s="149">
        <f>COUNTIFS('DETAIL SALES'!$Q$10:$Q$7501,'FILL RATE MANDATORY STOCK'!BK121,'DETAIL SALES'!$AB$10:$AB$7501,"Full",'DETAIL SALES'!$C$10:$C$7501,"26")</f>
        <v>0</v>
      </c>
      <c r="DL121" s="149">
        <f>COUNTIFS('DETAIL SALES'!$Q$10:$Q$7501,'FILL RATE MANDATORY STOCK'!BK121,'DETAIL SALES'!$AB$10:$AB$7501,"No",'DETAIL SALES'!$C$10:$C$7501,"26")</f>
        <v>0</v>
      </c>
      <c r="DM121" s="149">
        <f>COUNTIFS('DETAIL SALES'!$Q$10:$Q$7501,'FILL RATE MANDATORY STOCK'!BK121,'DETAIL SALES'!$AB$10:$AB$7501,"Full",'DETAIL SALES'!$C$10:$C$7501,"27")</f>
        <v>0</v>
      </c>
      <c r="DN121" s="149">
        <f>COUNTIFS('DETAIL SALES'!$Q$10:$Q$7501,'FILL RATE MANDATORY STOCK'!BK121,'DETAIL SALES'!$AB$10:$AB$7501,"No",'DETAIL SALES'!$C$10:$C$7501,"27")</f>
        <v>0</v>
      </c>
      <c r="DO121" s="316">
        <f>COUNTIFS('DETAIL SALES'!$Q$10:$Q$7501,'FILL RATE MANDATORY STOCK'!BK121,'DETAIL SALES'!$AB$10:$AB$7501,"Full",'DETAIL SALES'!$C$10:$C$7501,"28")</f>
        <v>0</v>
      </c>
      <c r="DP121" s="316">
        <f>COUNTIFS('DETAIL SALES'!$Q$10:$Q$7501,'FILL RATE MANDATORY STOCK'!BK121,'DETAIL SALES'!$AB$10:$AB$7501,"No",'DETAIL SALES'!$C$10:$C$7501,"28")</f>
        <v>0</v>
      </c>
      <c r="DQ121" s="149">
        <f>COUNTIFS('DETAIL SALES'!$Q$10:$Q$7501,'FILL RATE MANDATORY STOCK'!BK121,'DETAIL SALES'!$AB$10:$AB$7501,"Full",'DETAIL SALES'!$C$10:$C$7501,"29")</f>
        <v>0</v>
      </c>
      <c r="DR121" s="149">
        <f>COUNTIFS('DETAIL SALES'!$Q$10:$Q$7501,'FILL RATE MANDATORY STOCK'!BK121,'DETAIL SALES'!$AB$10:$AB$7501,"No",'DETAIL SALES'!$C$10:$C$7501,"29")</f>
        <v>0</v>
      </c>
      <c r="DS121" s="149">
        <f>COUNTIFS('DETAIL SALES'!$Q$10:$Q$7501,'FILL RATE MANDATORY STOCK'!BK121,'DETAIL SALES'!$AB$10:$AB$7501,"Full",'DETAIL SALES'!$C$10:$C$7501,"30")</f>
        <v>0</v>
      </c>
      <c r="DT121" s="149">
        <f>COUNTIFS('DETAIL SALES'!$Q$10:$Q$7501,'FILL RATE MANDATORY STOCK'!BK121,'DETAIL SALES'!$AB$10:$AB$7501,"No",'DETAIL SALES'!$C$10:$C$7501,"30")</f>
        <v>0</v>
      </c>
      <c r="DU121" s="149">
        <f>COUNTIFS('DETAIL SALES'!$Q$10:$Q$7501,'FILL RATE MANDATORY STOCK'!\,'DETAIL SALES'!$AB$10:$AB$7501,"Full",'DETAIL SALES'!$C$10:$C$7501,"31")</f>
        <v>0</v>
      </c>
      <c r="DV121" s="153">
        <f>COUNTIFS('DETAIL SALES'!$Q$10:$Q$7501,'FILL RATE MANDATORY STOCK'!BK121,'DETAIL SALES'!$AB$10:$AB$7501,"No",'DETAIL SALES'!$C$10:$C$7501,"31")</f>
        <v>0</v>
      </c>
      <c r="DW121" s="271">
        <f t="shared" si="48"/>
        <v>0</v>
      </c>
      <c r="DX121" s="150">
        <f t="shared" si="48"/>
        <v>0</v>
      </c>
      <c r="DY121" s="150">
        <f t="shared" si="49"/>
        <v>0</v>
      </c>
      <c r="DZ121" s="272" t="e">
        <f t="shared" si="50"/>
        <v>#DIV/0!</v>
      </c>
    </row>
    <row r="122" spans="1:130" s="141" customFormat="1">
      <c r="A122" s="134">
        <v>113</v>
      </c>
      <c r="B122" s="286"/>
      <c r="C122" s="146">
        <f t="shared" si="36"/>
        <v>0</v>
      </c>
      <c r="D122" s="146">
        <f t="shared" si="37"/>
        <v>1</v>
      </c>
      <c r="E122" s="146">
        <f t="shared" si="38"/>
        <v>1900</v>
      </c>
      <c r="F122" s="287"/>
      <c r="G122" s="287"/>
      <c r="H122" s="287"/>
      <c r="I122" s="288"/>
      <c r="J122" s="287"/>
      <c r="K122" s="288"/>
      <c r="L122" s="134"/>
      <c r="M122" s="133"/>
      <c r="N122" s="288"/>
      <c r="O122" s="134"/>
      <c r="P122" s="166"/>
      <c r="Q122" s="289"/>
      <c r="R122" s="165"/>
      <c r="S122" s="290"/>
      <c r="T122" s="290"/>
      <c r="U122" s="290"/>
      <c r="V122" s="290"/>
      <c r="W122" s="166"/>
      <c r="X122" s="87"/>
      <c r="Y122" s="418">
        <f t="shared" si="39"/>
        <v>0</v>
      </c>
      <c r="Z122" s="291">
        <f t="shared" si="40"/>
        <v>0</v>
      </c>
      <c r="AA122" s="163"/>
      <c r="AB122" s="177" t="str">
        <f t="shared" si="41"/>
        <v/>
      </c>
      <c r="AC122" s="283" t="str">
        <f t="shared" si="42"/>
        <v/>
      </c>
      <c r="AD122" s="283" t="str">
        <f t="shared" si="43"/>
        <v/>
      </c>
      <c r="AE122" s="163"/>
      <c r="AF122" s="162"/>
      <c r="AP122" s="581"/>
      <c r="BD122" s="784"/>
      <c r="BE122" s="100">
        <f t="shared" si="35"/>
        <v>104</v>
      </c>
      <c r="BF122" s="100" t="s">
        <v>399</v>
      </c>
      <c r="BG122" s="100" t="s">
        <v>360</v>
      </c>
      <c r="BH122" s="149" t="s">
        <v>154</v>
      </c>
      <c r="BI122" s="169" t="e">
        <f>VLOOKUP(BH122,#REF!,8,FALSE)</f>
        <v>#REF!</v>
      </c>
      <c r="BJ122" s="224">
        <v>60000</v>
      </c>
      <c r="BK122" s="153">
        <v>2</v>
      </c>
      <c r="BL122" s="153">
        <v>0</v>
      </c>
      <c r="BM122" s="594">
        <f>COUNTIFS('DETAIL SALES'!$Q$10:$Q$7501,'FILL RATE MANDATORY STOCK'!BK122,'DETAIL SALES'!$AB$10:$AB$7501,"Full",'DETAIL SALES'!$C$10:$C$7501,"1")</f>
        <v>0</v>
      </c>
      <c r="BN122" s="149">
        <f>COUNTIFS('DETAIL SALES'!$Q$10:$Q$7501,'FILL RATE MANDATORY STOCK'!BK122,'DETAIL SALES'!$AB$10:$AB$7501,"No",'DETAIL SALES'!$C$10:$C$7501,"1")</f>
        <v>0</v>
      </c>
      <c r="BO122" s="149">
        <f>COUNTIFS('DETAIL SALES'!$Q$10:$Q$7501,'FILL RATE MANDATORY STOCK'!BK122,'DETAIL SALES'!$AB$10:$AB$7501,"Full",'DETAIL SALES'!$C$10:$C$7501,"2")</f>
        <v>0</v>
      </c>
      <c r="BP122" s="149">
        <f>COUNTIFS('DETAIL SALES'!$Q$10:$Q$7501,'FILL RATE MANDATORY STOCK'!BK122,'DETAIL SALES'!$AB$10:$AB$7501,"No",'DETAIL SALES'!$C$10:$C$7501,"2")</f>
        <v>0</v>
      </c>
      <c r="BQ122" s="149">
        <f>COUNTIFS('DETAIL SALES'!$Q$10:$Q$7501,'FILL RATE MANDATORY STOCK'!BK122,'DETAIL SALES'!$AB$10:$AB$7501,"Full",'DETAIL SALES'!$C$10:$C$7501,"3")</f>
        <v>0</v>
      </c>
      <c r="BR122" s="149">
        <f>COUNTIFS('DETAIL SALES'!$Q$10:$Q$7501,'FILL RATE MANDATORY STOCK'!BK122,'DETAIL SALES'!$AB$10:$AB$7501,"No",'DETAIL SALES'!$C$10:$C$7501,"3")</f>
        <v>0</v>
      </c>
      <c r="BS122" s="149">
        <f>COUNTIFS('DETAIL SALES'!$Q$10:$Q$7501,'FILL RATE MANDATORY STOCK'!BK122,'DETAIL SALES'!$AB$10:$AB$7501,"Full",'DETAIL SALES'!$C$10:$C$7501,"4")</f>
        <v>0</v>
      </c>
      <c r="BT122" s="149">
        <f>COUNTIFS('DETAIL SALES'!$Q$10:$Q$7501,'FILL RATE MANDATORY STOCK'!BK122,'DETAIL SALES'!$AB$10:$AB$7501,"No",'DETAIL SALES'!$C$10:$C$7501,"4")</f>
        <v>0</v>
      </c>
      <c r="BU122" s="149">
        <f>COUNTIFS('DETAIL SALES'!$Q$10:$Q$7501,'FILL RATE MANDATORY STOCK'!BK122,'DETAIL SALES'!$AB$10:$AB$7501,"Full",'DETAIL SALES'!$C$10:$C$7501,"5")</f>
        <v>0</v>
      </c>
      <c r="BV122" s="149">
        <f>COUNTIFS('DETAIL SALES'!$Q$10:$Q$7501,'FILL RATE MANDATORY STOCK'!BK122,'DETAIL SALES'!$AB$10:$AB$7501,"No",'DETAIL SALES'!$C$10:$C$7501,"5")</f>
        <v>0</v>
      </c>
      <c r="BW122" s="149">
        <f>COUNTIFS('DETAIL SALES'!$Q$10:$Q$7501,'FILL RATE MANDATORY STOCK'!BK122,'DETAIL SALES'!$AB$10:$AB$7501,"Full",'DETAIL SALES'!$C$10:$C$7501,"6")</f>
        <v>0</v>
      </c>
      <c r="BX122" s="149">
        <f>COUNTIFS('DETAIL SALES'!$Q$10:$Q$7501,'FILL RATE MANDATORY STOCK'!BK122,'DETAIL SALES'!$AB$10:$AB$7501,"No",'DETAIL SALES'!$C$10:$C$7501,"6")</f>
        <v>0</v>
      </c>
      <c r="BY122" s="316">
        <f>COUNTIFS('DETAIL SALES'!$Q$10:$Q$7501,'FILL RATE MANDATORY STOCK'!BK122,'DETAIL SALES'!$AB$10:$AB$7501,"Full",'DETAIL SALES'!$C$10:$C$7501,"7")</f>
        <v>0</v>
      </c>
      <c r="BZ122" s="316">
        <f>COUNTIFS('DETAIL SALES'!$Q$10:$Q$7501,'FILL RATE MANDATORY STOCK'!BK122,'DETAIL SALES'!$AB$10:$AB$7501,"No",'DETAIL SALES'!$C$10:$C$7501,"7")</f>
        <v>0</v>
      </c>
      <c r="CA122" s="149">
        <f>COUNTIFS('DETAIL SALES'!$Q$10:$Q$7501,'FILL RATE MANDATORY STOCK'!BK122,'DETAIL SALES'!$AB$10:$AB$7501,"Full",'DETAIL SALES'!$C$10:$C$7501,"8")</f>
        <v>0</v>
      </c>
      <c r="CB122" s="149">
        <f>COUNTIFS('DETAIL SALES'!$Q$10:$Q$7501,'FILL RATE MANDATORY STOCK'!BK122,'DETAIL SALES'!$AB$10:$AB$7501,"No",'DETAIL SALES'!$C$10:$C$7501,"8")</f>
        <v>0</v>
      </c>
      <c r="CC122" s="149">
        <f>COUNTIFS('DETAIL SALES'!$Q$10:$Q$7501,'FILL RATE MANDATORY STOCK'!BK122,'DETAIL SALES'!$AB$10:$AB$7501,"Full",'DETAIL SALES'!$C$10:$C$7501,"9")</f>
        <v>0</v>
      </c>
      <c r="CD122" s="149">
        <f>COUNTIFS('DETAIL SALES'!$Q$10:$Q$7501,'FILL RATE MANDATORY STOCK'!BK122,'DETAIL SALES'!$AB$10:$AB$7501,"No",'DETAIL SALES'!$C$10:$C$7501,"9")</f>
        <v>0</v>
      </c>
      <c r="CE122" s="149">
        <f>COUNTIFS('DETAIL SALES'!$Q$10:$Q$7501,'FILL RATE MANDATORY STOCK'!BK122,'DETAIL SALES'!$AB$10:$AB$7501,"Full",'DETAIL SALES'!$C$10:$C$7501,"10")</f>
        <v>0</v>
      </c>
      <c r="CF122" s="149">
        <f>COUNTIFS('DETAIL SALES'!$Q$10:$Q$7501,'FILL RATE MANDATORY STOCK'!BK122,'DETAIL SALES'!$AB$10:$AB$7501,"No",'DETAIL SALES'!$C$10:$C$7501,"10")</f>
        <v>0</v>
      </c>
      <c r="CG122" s="149">
        <f>COUNTIFS('DETAIL SALES'!$Q$10:$Q$7501,'FILL RATE MANDATORY STOCK'!BK122,'DETAIL SALES'!$AB$10:$AB$7501,"Full",'DETAIL SALES'!$C$10:$C$7501,"11")</f>
        <v>0</v>
      </c>
      <c r="CH122" s="149">
        <f>COUNTIFS('DETAIL SALES'!$Q$10:$Q$7501,'FILL RATE MANDATORY STOCK'!BK122,'DETAIL SALES'!$AB$10:$AB$7501,"No",'DETAIL SALES'!$C$10:$C$7501,"11")</f>
        <v>0</v>
      </c>
      <c r="CI122" s="149">
        <f>COUNTIFS('DETAIL SALES'!$Q$10:$Q$7501,'FILL RATE MANDATORY STOCK'!BK122,'DETAIL SALES'!$AB$10:$AB$7501,"Full",'DETAIL SALES'!$C$10:$C$7501,"12")</f>
        <v>0</v>
      </c>
      <c r="CJ122" s="149">
        <f>COUNTIFS('DETAIL SALES'!$Q$10:$Q$7501,'FILL RATE MANDATORY STOCK'!BK122,'DETAIL SALES'!$AB$10:$AB$7501,"No",'DETAIL SALES'!$C$10:$C$7501,"12")</f>
        <v>0</v>
      </c>
      <c r="CK122" s="149">
        <f>COUNTIFS('DETAIL SALES'!$Q$10:$Q$7501,'FILL RATE MANDATORY STOCK'!BK122,'DETAIL SALES'!$AB$10:$AB$7501,"Full",'DETAIL SALES'!$C$10:$C$7501,"13")</f>
        <v>0</v>
      </c>
      <c r="CL122" s="149">
        <f>COUNTIFS('DETAIL SALES'!$Q$10:$Q$7501,'FILL RATE MANDATORY STOCK'!BK122,'DETAIL SALES'!$AB$10:$AB$7501,"No",'DETAIL SALES'!$C$10:$C$7501,"13")</f>
        <v>0</v>
      </c>
      <c r="CM122" s="316">
        <f>COUNTIFS('DETAIL SALES'!$Q$10:$Q$7501,'FILL RATE MANDATORY STOCK'!BK122,'DETAIL SALES'!$AB$10:$AB$7501,"Full",'DETAIL SALES'!$C$10:$C$7501,"14")</f>
        <v>0</v>
      </c>
      <c r="CN122" s="316">
        <f>COUNTIFS('DETAIL SALES'!$Q$10:$Q$7501,'FILL RATE MANDATORY STOCK'!BK122,'DETAIL SALES'!$AB$10:$AB$7501,"No",'DETAIL SALES'!$C$10:$C$7501,"14")</f>
        <v>0</v>
      </c>
      <c r="CO122" s="149">
        <f>COUNTIFS('DETAIL SALES'!$Q$10:$Q$7501,'FILL RATE MANDATORY STOCK'!BK122,'DETAIL SALES'!$AB$10:$AB$7501,"Full",'DETAIL SALES'!$C$10:$C$7501,"15")</f>
        <v>0</v>
      </c>
      <c r="CP122" s="149">
        <f>COUNTIFS('DETAIL SALES'!$Q$10:$Q$7501,'FILL RATE MANDATORY STOCK'!BK122,'DETAIL SALES'!$AB$10:$AB$7501,"No",'DETAIL SALES'!$C$10:$C$7501,"15")</f>
        <v>0</v>
      </c>
      <c r="CQ122" s="149">
        <f>COUNTIFS('DETAIL SALES'!$Q$10:$Q$7501,'FILL RATE MANDATORY STOCK'!BK122,'DETAIL SALES'!$AB$10:$AB$7501,"Full",'DETAIL SALES'!$C$10:$C$7501,"16")</f>
        <v>0</v>
      </c>
      <c r="CR122" s="149">
        <f>COUNTIFS('DETAIL SALES'!$Q$10:$Q$7501,'FILL RATE MANDATORY STOCK'!BK122,'DETAIL SALES'!$AB$10:$AB$7501,"No",'DETAIL SALES'!$C$10:$C$7501,"16")</f>
        <v>0</v>
      </c>
      <c r="CS122" s="149">
        <f>COUNTIFS('DETAIL SALES'!$Q$10:$Q$7501,'FILL RATE MANDATORY STOCK'!BK122,'DETAIL SALES'!$AB$10:$AB$7501,"Full",'DETAIL SALES'!$C$10:$C$7501,"17")</f>
        <v>0</v>
      </c>
      <c r="CT122" s="149">
        <f>COUNTIFS('DETAIL SALES'!$Q$10:$Q$7501,'FILL RATE MANDATORY STOCK'!BK122,'DETAIL SALES'!$AB$10:$AB$7501,"No",'DETAIL SALES'!$C$10:$C$7501,"17")</f>
        <v>0</v>
      </c>
      <c r="CU122" s="149">
        <f>COUNTIFS('DETAIL SALES'!$Q$10:$Q$7501,'FILL RATE MANDATORY STOCK'!BK122,'DETAIL SALES'!$AB$10:$AB$7501,"Full",'DETAIL SALES'!$C$10:$C$7501,"18")</f>
        <v>0</v>
      </c>
      <c r="CV122" s="149">
        <f>COUNTIFS('DETAIL SALES'!$Q$10:$Q$7501,'FILL RATE MANDATORY STOCK'!BK122,'DETAIL SALES'!$AB$10:$AB$7501,"No",'DETAIL SALES'!$C$10:$C$7501,"18")</f>
        <v>0</v>
      </c>
      <c r="CW122" s="149">
        <f>COUNTIFS('DETAIL SALES'!$Q$10:$Q$7501,'FILL RATE MANDATORY STOCK'!BK122,'DETAIL SALES'!$AB$10:$AB$7501,"Full",'DETAIL SALES'!$C$10:$C$7501,"19")</f>
        <v>0</v>
      </c>
      <c r="CX122" s="149">
        <f>COUNTIFS('DETAIL SALES'!$Q$10:$Q$7501,'FILL RATE MANDATORY STOCK'!BK122,'DETAIL SALES'!$AB$10:$AB$7501,"No",'DETAIL SALES'!$C$10:$C$7501,"19")</f>
        <v>0</v>
      </c>
      <c r="CY122" s="149">
        <f>COUNTIFS('DETAIL SALES'!$Q$10:$Q$7501,'FILL RATE MANDATORY STOCK'!BK122,'DETAIL SALES'!$AB$10:$AB$7501,"Full",'DETAIL SALES'!$C$10:$C$7501,"20")</f>
        <v>0</v>
      </c>
      <c r="CZ122" s="149">
        <f>COUNTIFS('DETAIL SALES'!$Q$10:$Q$7501,'FILL RATE MANDATORY STOCK'!BK122,'DETAIL SALES'!$AB$10:$AB$7501,"No",'DETAIL SALES'!$C$10:$C$7501,"20")</f>
        <v>0</v>
      </c>
      <c r="DA122" s="316">
        <f>COUNTIFS('DETAIL SALES'!$Q$10:$Q$7501,'FILL RATE MANDATORY STOCK'!BK122,'DETAIL SALES'!$AB$10:$AB$7501,"Full",'DETAIL SALES'!$C$10:$C$7501,"21")</f>
        <v>0</v>
      </c>
      <c r="DB122" s="316">
        <f>COUNTIFS('DETAIL SALES'!$Q$10:$Q$7501,'FILL RATE MANDATORY STOCK'!BK122,'DETAIL SALES'!$AB$10:$AB$7501,"No",'DETAIL SALES'!$C$10:$C$7501,"21")</f>
        <v>0</v>
      </c>
      <c r="DC122" s="149">
        <f>COUNTIFS('DETAIL SALES'!$Q$10:$Q$7501,'FILL RATE MANDATORY STOCK'!BK122,'DETAIL SALES'!$AB$10:$AB$7501,"Full",'DETAIL SALES'!$C$10:$C$7501,"22")</f>
        <v>0</v>
      </c>
      <c r="DD122" s="149">
        <f>COUNTIFS('DETAIL SALES'!$Q$10:$Q$7501,'FILL RATE MANDATORY STOCK'!BK122,'DETAIL SALES'!$AB$10:$AB$7501,"No",'DETAIL SALES'!$C$10:$C$7501,"22")</f>
        <v>0</v>
      </c>
      <c r="DE122" s="149">
        <f>COUNTIFS('DETAIL SALES'!$Q$10:$Q$7501,'FILL RATE MANDATORY STOCK'!BK122,'DETAIL SALES'!$AB$10:$AB$7501,"Full",'DETAIL SALES'!$C$10:$C$7501,"23")</f>
        <v>0</v>
      </c>
      <c r="DF122" s="149">
        <f>COUNTIFS('DETAIL SALES'!$Q$10:$Q$7501,'FILL RATE MANDATORY STOCK'!BK122,'DETAIL SALES'!$AB$10:$AB$7501,"No",'DETAIL SALES'!$C$10:$C$7501,"23")</f>
        <v>0</v>
      </c>
      <c r="DG122" s="149">
        <f>COUNTIFS('DETAIL SALES'!$Q$10:$Q$7501,'FILL RATE MANDATORY STOCK'!BK122,'DETAIL SALES'!$AB$10:$AB$7501,"Full",'DETAIL SALES'!$C$10:$C$7501,"24")</f>
        <v>0</v>
      </c>
      <c r="DH122" s="149">
        <f>COUNTIFS('DETAIL SALES'!$Q$10:$Q$7501,'FILL RATE MANDATORY STOCK'!BK122,'DETAIL SALES'!$AB$10:$AB$7501,"No",'DETAIL SALES'!$C$10:$C$7501,"24")</f>
        <v>0</v>
      </c>
      <c r="DI122" s="149">
        <f>COUNTIFS('DETAIL SALES'!$Q$10:$Q$7501,'FILL RATE MANDATORY STOCK'!BK122,'DETAIL SALES'!$AB$10:$AB$7501,"Full",'DETAIL SALES'!$C$10:$C$7501,"25")</f>
        <v>0</v>
      </c>
      <c r="DJ122" s="149">
        <f>COUNTIFS('DETAIL SALES'!$Q$10:$Q$7501,'FILL RATE MANDATORY STOCK'!BK122,'DETAIL SALES'!$AB$10:$AB$7501,"No",'DETAIL SALES'!$C$10:$C$7501,"25")</f>
        <v>0</v>
      </c>
      <c r="DK122" s="149">
        <f>COUNTIFS('DETAIL SALES'!$Q$10:$Q$7501,'FILL RATE MANDATORY STOCK'!BK122,'DETAIL SALES'!$AB$10:$AB$7501,"Full",'DETAIL SALES'!$C$10:$C$7501,"26")</f>
        <v>0</v>
      </c>
      <c r="DL122" s="149">
        <f>COUNTIFS('DETAIL SALES'!$Q$10:$Q$7501,'FILL RATE MANDATORY STOCK'!BK122,'DETAIL SALES'!$AB$10:$AB$7501,"No",'DETAIL SALES'!$C$10:$C$7501,"26")</f>
        <v>0</v>
      </c>
      <c r="DM122" s="149">
        <f>COUNTIFS('DETAIL SALES'!$Q$10:$Q$7501,'FILL RATE MANDATORY STOCK'!BK122,'DETAIL SALES'!$AB$10:$AB$7501,"Full",'DETAIL SALES'!$C$10:$C$7501,"27")</f>
        <v>0</v>
      </c>
      <c r="DN122" s="149">
        <f>COUNTIFS('DETAIL SALES'!$Q$10:$Q$7501,'FILL RATE MANDATORY STOCK'!BK122,'DETAIL SALES'!$AB$10:$AB$7501,"No",'DETAIL SALES'!$C$10:$C$7501,"27")</f>
        <v>0</v>
      </c>
      <c r="DO122" s="316">
        <f>COUNTIFS('DETAIL SALES'!$Q$10:$Q$7501,'FILL RATE MANDATORY STOCK'!BK122,'DETAIL SALES'!$AB$10:$AB$7501,"Full",'DETAIL SALES'!$C$10:$C$7501,"28")</f>
        <v>0</v>
      </c>
      <c r="DP122" s="316">
        <f>COUNTIFS('DETAIL SALES'!$Q$10:$Q$7501,'FILL RATE MANDATORY STOCK'!BK122,'DETAIL SALES'!$AB$10:$AB$7501,"No",'DETAIL SALES'!$C$10:$C$7501,"28")</f>
        <v>0</v>
      </c>
      <c r="DQ122" s="149">
        <f>COUNTIFS('DETAIL SALES'!$Q$10:$Q$7501,'FILL RATE MANDATORY STOCK'!BK122,'DETAIL SALES'!$AB$10:$AB$7501,"Full",'DETAIL SALES'!$C$10:$C$7501,"29")</f>
        <v>0</v>
      </c>
      <c r="DR122" s="149">
        <f>COUNTIFS('DETAIL SALES'!$Q$10:$Q$7501,'FILL RATE MANDATORY STOCK'!BK122,'DETAIL SALES'!$AB$10:$AB$7501,"No",'DETAIL SALES'!$C$10:$C$7501,"29")</f>
        <v>0</v>
      </c>
      <c r="DS122" s="149">
        <f>COUNTIFS('DETAIL SALES'!$Q$10:$Q$7501,'FILL RATE MANDATORY STOCK'!BK122,'DETAIL SALES'!$AB$10:$AB$7501,"Full",'DETAIL SALES'!$C$10:$C$7501,"30")</f>
        <v>0</v>
      </c>
      <c r="DT122" s="149">
        <f>COUNTIFS('DETAIL SALES'!$Q$10:$Q$7501,'FILL RATE MANDATORY STOCK'!BK122,'DETAIL SALES'!$AB$10:$AB$7501,"No",'DETAIL SALES'!$C$10:$C$7501,"30")</f>
        <v>0</v>
      </c>
      <c r="DU122" s="149">
        <f>COUNTIFS('DETAIL SALES'!$Q$10:$Q$7501,'FILL RATE MANDATORY STOCK'!\,'DETAIL SALES'!$AB$10:$AB$7501,"Full",'DETAIL SALES'!$C$10:$C$7501,"31")</f>
        <v>0</v>
      </c>
      <c r="DV122" s="153">
        <f>COUNTIFS('DETAIL SALES'!$Q$10:$Q$7501,'FILL RATE MANDATORY STOCK'!BK122,'DETAIL SALES'!$AB$10:$AB$7501,"No",'DETAIL SALES'!$C$10:$C$7501,"31")</f>
        <v>0</v>
      </c>
      <c r="DW122" s="271">
        <f t="shared" si="48"/>
        <v>0</v>
      </c>
      <c r="DX122" s="150">
        <f t="shared" si="48"/>
        <v>0</v>
      </c>
      <c r="DY122" s="150">
        <f t="shared" si="49"/>
        <v>0</v>
      </c>
      <c r="DZ122" s="272" t="e">
        <f t="shared" si="50"/>
        <v>#DIV/0!</v>
      </c>
    </row>
    <row r="123" spans="1:130" s="141" customFormat="1">
      <c r="A123" s="134">
        <v>114</v>
      </c>
      <c r="B123" s="286"/>
      <c r="C123" s="146">
        <f t="shared" si="36"/>
        <v>0</v>
      </c>
      <c r="D123" s="146">
        <f t="shared" si="37"/>
        <v>1</v>
      </c>
      <c r="E123" s="146">
        <f t="shared" si="38"/>
        <v>1900</v>
      </c>
      <c r="F123" s="287"/>
      <c r="G123" s="287"/>
      <c r="H123" s="287"/>
      <c r="I123" s="288"/>
      <c r="J123" s="287"/>
      <c r="K123" s="288"/>
      <c r="L123" s="134"/>
      <c r="M123" s="133"/>
      <c r="N123" s="288"/>
      <c r="O123" s="134"/>
      <c r="P123" s="166"/>
      <c r="Q123" s="289"/>
      <c r="R123" s="165"/>
      <c r="S123" s="290"/>
      <c r="T123" s="290"/>
      <c r="U123" s="290"/>
      <c r="V123" s="290"/>
      <c r="W123" s="166"/>
      <c r="X123" s="87"/>
      <c r="Y123" s="418">
        <f t="shared" si="39"/>
        <v>0</v>
      </c>
      <c r="Z123" s="291">
        <f t="shared" si="40"/>
        <v>0</v>
      </c>
      <c r="AA123" s="163"/>
      <c r="AB123" s="177" t="str">
        <f t="shared" si="41"/>
        <v/>
      </c>
      <c r="AC123" s="283" t="str">
        <f t="shared" si="42"/>
        <v/>
      </c>
      <c r="AD123" s="283" t="str">
        <f t="shared" si="43"/>
        <v/>
      </c>
      <c r="AE123" s="163"/>
      <c r="AF123" s="162"/>
      <c r="AP123" s="581"/>
      <c r="BD123" s="784"/>
      <c r="BE123" s="100">
        <f t="shared" si="35"/>
        <v>105</v>
      </c>
      <c r="BF123" s="100" t="s">
        <v>399</v>
      </c>
      <c r="BG123" s="100" t="s">
        <v>400</v>
      </c>
      <c r="BH123" s="170" t="s">
        <v>166</v>
      </c>
      <c r="BI123" s="169" t="e">
        <f>VLOOKUP(BH123,#REF!,8,FALSE)</f>
        <v>#REF!</v>
      </c>
      <c r="BJ123" s="224">
        <v>60000</v>
      </c>
      <c r="BK123" s="153">
        <v>2</v>
      </c>
      <c r="BL123" s="153">
        <v>0</v>
      </c>
      <c r="BM123" s="594">
        <f>COUNTIFS('DETAIL SALES'!$Q$10:$Q$7501,'FILL RATE MANDATORY STOCK'!BK123,'DETAIL SALES'!$AB$10:$AB$7501,"Full",'DETAIL SALES'!$C$10:$C$7501,"1")</f>
        <v>0</v>
      </c>
      <c r="BN123" s="149">
        <f>COUNTIFS('DETAIL SALES'!$Q$10:$Q$7501,'FILL RATE MANDATORY STOCK'!BK123,'DETAIL SALES'!$AB$10:$AB$7501,"No",'DETAIL SALES'!$C$10:$C$7501,"1")</f>
        <v>0</v>
      </c>
      <c r="BO123" s="149">
        <f>COUNTIFS('DETAIL SALES'!$Q$10:$Q$7501,'FILL RATE MANDATORY STOCK'!BK123,'DETAIL SALES'!$AB$10:$AB$7501,"Full",'DETAIL SALES'!$C$10:$C$7501,"2")</f>
        <v>0</v>
      </c>
      <c r="BP123" s="149">
        <f>COUNTIFS('DETAIL SALES'!$Q$10:$Q$7501,'FILL RATE MANDATORY STOCK'!BK123,'DETAIL SALES'!$AB$10:$AB$7501,"No",'DETAIL SALES'!$C$10:$C$7501,"2")</f>
        <v>0</v>
      </c>
      <c r="BQ123" s="149">
        <f>COUNTIFS('DETAIL SALES'!$Q$10:$Q$7501,'FILL RATE MANDATORY STOCK'!BK123,'DETAIL SALES'!$AB$10:$AB$7501,"Full",'DETAIL SALES'!$C$10:$C$7501,"3")</f>
        <v>0</v>
      </c>
      <c r="BR123" s="149">
        <f>COUNTIFS('DETAIL SALES'!$Q$10:$Q$7501,'FILL RATE MANDATORY STOCK'!BK123,'DETAIL SALES'!$AB$10:$AB$7501,"No",'DETAIL SALES'!$C$10:$C$7501,"3")</f>
        <v>0</v>
      </c>
      <c r="BS123" s="149">
        <f>COUNTIFS('DETAIL SALES'!$Q$10:$Q$7501,'FILL RATE MANDATORY STOCK'!BK123,'DETAIL SALES'!$AB$10:$AB$7501,"Full",'DETAIL SALES'!$C$10:$C$7501,"4")</f>
        <v>0</v>
      </c>
      <c r="BT123" s="149">
        <f>COUNTIFS('DETAIL SALES'!$Q$10:$Q$7501,'FILL RATE MANDATORY STOCK'!BK123,'DETAIL SALES'!$AB$10:$AB$7501,"No",'DETAIL SALES'!$C$10:$C$7501,"4")</f>
        <v>0</v>
      </c>
      <c r="BU123" s="149">
        <f>COUNTIFS('DETAIL SALES'!$Q$10:$Q$7501,'FILL RATE MANDATORY STOCK'!BK123,'DETAIL SALES'!$AB$10:$AB$7501,"Full",'DETAIL SALES'!$C$10:$C$7501,"5")</f>
        <v>0</v>
      </c>
      <c r="BV123" s="149">
        <f>COUNTIFS('DETAIL SALES'!$Q$10:$Q$7501,'FILL RATE MANDATORY STOCK'!BK123,'DETAIL SALES'!$AB$10:$AB$7501,"No",'DETAIL SALES'!$C$10:$C$7501,"5")</f>
        <v>0</v>
      </c>
      <c r="BW123" s="149">
        <f>COUNTIFS('DETAIL SALES'!$Q$10:$Q$7501,'FILL RATE MANDATORY STOCK'!BK123,'DETAIL SALES'!$AB$10:$AB$7501,"Full",'DETAIL SALES'!$C$10:$C$7501,"6")</f>
        <v>0</v>
      </c>
      <c r="BX123" s="149">
        <f>COUNTIFS('DETAIL SALES'!$Q$10:$Q$7501,'FILL RATE MANDATORY STOCK'!BK123,'DETAIL SALES'!$AB$10:$AB$7501,"No",'DETAIL SALES'!$C$10:$C$7501,"6")</f>
        <v>0</v>
      </c>
      <c r="BY123" s="316">
        <f>COUNTIFS('DETAIL SALES'!$Q$10:$Q$7501,'FILL RATE MANDATORY STOCK'!BK123,'DETAIL SALES'!$AB$10:$AB$7501,"Full",'DETAIL SALES'!$C$10:$C$7501,"7")</f>
        <v>0</v>
      </c>
      <c r="BZ123" s="316">
        <f>COUNTIFS('DETAIL SALES'!$Q$10:$Q$7501,'FILL RATE MANDATORY STOCK'!BK123,'DETAIL SALES'!$AB$10:$AB$7501,"No",'DETAIL SALES'!$C$10:$C$7501,"7")</f>
        <v>0</v>
      </c>
      <c r="CA123" s="149">
        <f>COUNTIFS('DETAIL SALES'!$Q$10:$Q$7501,'FILL RATE MANDATORY STOCK'!BK123,'DETAIL SALES'!$AB$10:$AB$7501,"Full",'DETAIL SALES'!$C$10:$C$7501,"8")</f>
        <v>0</v>
      </c>
      <c r="CB123" s="149">
        <f>COUNTIFS('DETAIL SALES'!$Q$10:$Q$7501,'FILL RATE MANDATORY STOCK'!BK123,'DETAIL SALES'!$AB$10:$AB$7501,"No",'DETAIL SALES'!$C$10:$C$7501,"8")</f>
        <v>0</v>
      </c>
      <c r="CC123" s="149">
        <f>COUNTIFS('DETAIL SALES'!$Q$10:$Q$7501,'FILL RATE MANDATORY STOCK'!BK123,'DETAIL SALES'!$AB$10:$AB$7501,"Full",'DETAIL SALES'!$C$10:$C$7501,"9")</f>
        <v>0</v>
      </c>
      <c r="CD123" s="149">
        <f>COUNTIFS('DETAIL SALES'!$Q$10:$Q$7501,'FILL RATE MANDATORY STOCK'!BK123,'DETAIL SALES'!$AB$10:$AB$7501,"No",'DETAIL SALES'!$C$10:$C$7501,"9")</f>
        <v>0</v>
      </c>
      <c r="CE123" s="149">
        <f>COUNTIFS('DETAIL SALES'!$Q$10:$Q$7501,'FILL RATE MANDATORY STOCK'!BK123,'DETAIL SALES'!$AB$10:$AB$7501,"Full",'DETAIL SALES'!$C$10:$C$7501,"10")</f>
        <v>0</v>
      </c>
      <c r="CF123" s="149">
        <f>COUNTIFS('DETAIL SALES'!$Q$10:$Q$7501,'FILL RATE MANDATORY STOCK'!BK123,'DETAIL SALES'!$AB$10:$AB$7501,"No",'DETAIL SALES'!$C$10:$C$7501,"10")</f>
        <v>0</v>
      </c>
      <c r="CG123" s="149">
        <f>COUNTIFS('DETAIL SALES'!$Q$10:$Q$7501,'FILL RATE MANDATORY STOCK'!BK123,'DETAIL SALES'!$AB$10:$AB$7501,"Full",'DETAIL SALES'!$C$10:$C$7501,"11")</f>
        <v>0</v>
      </c>
      <c r="CH123" s="149">
        <f>COUNTIFS('DETAIL SALES'!$Q$10:$Q$7501,'FILL RATE MANDATORY STOCK'!BK123,'DETAIL SALES'!$AB$10:$AB$7501,"No",'DETAIL SALES'!$C$10:$C$7501,"11")</f>
        <v>0</v>
      </c>
      <c r="CI123" s="149">
        <f>COUNTIFS('DETAIL SALES'!$Q$10:$Q$7501,'FILL RATE MANDATORY STOCK'!BK123,'DETAIL SALES'!$AB$10:$AB$7501,"Full",'DETAIL SALES'!$C$10:$C$7501,"12")</f>
        <v>0</v>
      </c>
      <c r="CJ123" s="149">
        <f>COUNTIFS('DETAIL SALES'!$Q$10:$Q$7501,'FILL RATE MANDATORY STOCK'!BK123,'DETAIL SALES'!$AB$10:$AB$7501,"No",'DETAIL SALES'!$C$10:$C$7501,"12")</f>
        <v>0</v>
      </c>
      <c r="CK123" s="149">
        <f>COUNTIFS('DETAIL SALES'!$Q$10:$Q$7501,'FILL RATE MANDATORY STOCK'!BK123,'DETAIL SALES'!$AB$10:$AB$7501,"Full",'DETAIL SALES'!$C$10:$C$7501,"13")</f>
        <v>0</v>
      </c>
      <c r="CL123" s="149">
        <f>COUNTIFS('DETAIL SALES'!$Q$10:$Q$7501,'FILL RATE MANDATORY STOCK'!BK123,'DETAIL SALES'!$AB$10:$AB$7501,"No",'DETAIL SALES'!$C$10:$C$7501,"13")</f>
        <v>0</v>
      </c>
      <c r="CM123" s="316">
        <f>COUNTIFS('DETAIL SALES'!$Q$10:$Q$7501,'FILL RATE MANDATORY STOCK'!BK123,'DETAIL SALES'!$AB$10:$AB$7501,"Full",'DETAIL SALES'!$C$10:$C$7501,"14")</f>
        <v>0</v>
      </c>
      <c r="CN123" s="316">
        <f>COUNTIFS('DETAIL SALES'!$Q$10:$Q$7501,'FILL RATE MANDATORY STOCK'!BK123,'DETAIL SALES'!$AB$10:$AB$7501,"No",'DETAIL SALES'!$C$10:$C$7501,"14")</f>
        <v>0</v>
      </c>
      <c r="CO123" s="149">
        <f>COUNTIFS('DETAIL SALES'!$Q$10:$Q$7501,'FILL RATE MANDATORY STOCK'!BK123,'DETAIL SALES'!$AB$10:$AB$7501,"Full",'DETAIL SALES'!$C$10:$C$7501,"15")</f>
        <v>0</v>
      </c>
      <c r="CP123" s="149">
        <f>COUNTIFS('DETAIL SALES'!$Q$10:$Q$7501,'FILL RATE MANDATORY STOCK'!BK123,'DETAIL SALES'!$AB$10:$AB$7501,"No",'DETAIL SALES'!$C$10:$C$7501,"15")</f>
        <v>0</v>
      </c>
      <c r="CQ123" s="149">
        <f>COUNTIFS('DETAIL SALES'!$Q$10:$Q$7501,'FILL RATE MANDATORY STOCK'!BK123,'DETAIL SALES'!$AB$10:$AB$7501,"Full",'DETAIL SALES'!$C$10:$C$7501,"16")</f>
        <v>0</v>
      </c>
      <c r="CR123" s="149">
        <f>COUNTIFS('DETAIL SALES'!$Q$10:$Q$7501,'FILL RATE MANDATORY STOCK'!BK123,'DETAIL SALES'!$AB$10:$AB$7501,"No",'DETAIL SALES'!$C$10:$C$7501,"16")</f>
        <v>0</v>
      </c>
      <c r="CS123" s="149">
        <f>COUNTIFS('DETAIL SALES'!$Q$10:$Q$7501,'FILL RATE MANDATORY STOCK'!BK123,'DETAIL SALES'!$AB$10:$AB$7501,"Full",'DETAIL SALES'!$C$10:$C$7501,"17")</f>
        <v>0</v>
      </c>
      <c r="CT123" s="149">
        <f>COUNTIFS('DETAIL SALES'!$Q$10:$Q$7501,'FILL RATE MANDATORY STOCK'!BK123,'DETAIL SALES'!$AB$10:$AB$7501,"No",'DETAIL SALES'!$C$10:$C$7501,"17")</f>
        <v>0</v>
      </c>
      <c r="CU123" s="149">
        <f>COUNTIFS('DETAIL SALES'!$Q$10:$Q$7501,'FILL RATE MANDATORY STOCK'!BK123,'DETAIL SALES'!$AB$10:$AB$7501,"Full",'DETAIL SALES'!$C$10:$C$7501,"18")</f>
        <v>0</v>
      </c>
      <c r="CV123" s="149">
        <f>COUNTIFS('DETAIL SALES'!$Q$10:$Q$7501,'FILL RATE MANDATORY STOCK'!BK123,'DETAIL SALES'!$AB$10:$AB$7501,"No",'DETAIL SALES'!$C$10:$C$7501,"18")</f>
        <v>0</v>
      </c>
      <c r="CW123" s="149">
        <f>COUNTIFS('DETAIL SALES'!$Q$10:$Q$7501,'FILL RATE MANDATORY STOCK'!BK123,'DETAIL SALES'!$AB$10:$AB$7501,"Full",'DETAIL SALES'!$C$10:$C$7501,"19")</f>
        <v>0</v>
      </c>
      <c r="CX123" s="149">
        <f>COUNTIFS('DETAIL SALES'!$Q$10:$Q$7501,'FILL RATE MANDATORY STOCK'!BK123,'DETAIL SALES'!$AB$10:$AB$7501,"No",'DETAIL SALES'!$C$10:$C$7501,"19")</f>
        <v>0</v>
      </c>
      <c r="CY123" s="149">
        <f>COUNTIFS('DETAIL SALES'!$Q$10:$Q$7501,'FILL RATE MANDATORY STOCK'!BK123,'DETAIL SALES'!$AB$10:$AB$7501,"Full",'DETAIL SALES'!$C$10:$C$7501,"20")</f>
        <v>0</v>
      </c>
      <c r="CZ123" s="149">
        <f>COUNTIFS('DETAIL SALES'!$Q$10:$Q$7501,'FILL RATE MANDATORY STOCK'!BK123,'DETAIL SALES'!$AB$10:$AB$7501,"No",'DETAIL SALES'!$C$10:$C$7501,"20")</f>
        <v>0</v>
      </c>
      <c r="DA123" s="316">
        <f>COUNTIFS('DETAIL SALES'!$Q$10:$Q$7501,'FILL RATE MANDATORY STOCK'!BK123,'DETAIL SALES'!$AB$10:$AB$7501,"Full",'DETAIL SALES'!$C$10:$C$7501,"21")</f>
        <v>0</v>
      </c>
      <c r="DB123" s="316">
        <f>COUNTIFS('DETAIL SALES'!$Q$10:$Q$7501,'FILL RATE MANDATORY STOCK'!BK123,'DETAIL SALES'!$AB$10:$AB$7501,"No",'DETAIL SALES'!$C$10:$C$7501,"21")</f>
        <v>0</v>
      </c>
      <c r="DC123" s="149">
        <f>COUNTIFS('DETAIL SALES'!$Q$10:$Q$7501,'FILL RATE MANDATORY STOCK'!BK123,'DETAIL SALES'!$AB$10:$AB$7501,"Full",'DETAIL SALES'!$C$10:$C$7501,"22")</f>
        <v>0</v>
      </c>
      <c r="DD123" s="149">
        <f>COUNTIFS('DETAIL SALES'!$Q$10:$Q$7501,'FILL RATE MANDATORY STOCK'!BK123,'DETAIL SALES'!$AB$10:$AB$7501,"No",'DETAIL SALES'!$C$10:$C$7501,"22")</f>
        <v>0</v>
      </c>
      <c r="DE123" s="149">
        <f>COUNTIFS('DETAIL SALES'!$Q$10:$Q$7501,'FILL RATE MANDATORY STOCK'!BK123,'DETAIL SALES'!$AB$10:$AB$7501,"Full",'DETAIL SALES'!$C$10:$C$7501,"23")</f>
        <v>0</v>
      </c>
      <c r="DF123" s="149">
        <f>COUNTIFS('DETAIL SALES'!$Q$10:$Q$7501,'FILL RATE MANDATORY STOCK'!BK123,'DETAIL SALES'!$AB$10:$AB$7501,"No",'DETAIL SALES'!$C$10:$C$7501,"23")</f>
        <v>0</v>
      </c>
      <c r="DG123" s="149">
        <f>COUNTIFS('DETAIL SALES'!$Q$10:$Q$7501,'FILL RATE MANDATORY STOCK'!BK123,'DETAIL SALES'!$AB$10:$AB$7501,"Full",'DETAIL SALES'!$C$10:$C$7501,"24")</f>
        <v>0</v>
      </c>
      <c r="DH123" s="149">
        <f>COUNTIFS('DETAIL SALES'!$Q$10:$Q$7501,'FILL RATE MANDATORY STOCK'!BK123,'DETAIL SALES'!$AB$10:$AB$7501,"No",'DETAIL SALES'!$C$10:$C$7501,"24")</f>
        <v>0</v>
      </c>
      <c r="DI123" s="149">
        <f>COUNTIFS('DETAIL SALES'!$Q$10:$Q$7501,'FILL RATE MANDATORY STOCK'!BK123,'DETAIL SALES'!$AB$10:$AB$7501,"Full",'DETAIL SALES'!$C$10:$C$7501,"25")</f>
        <v>0</v>
      </c>
      <c r="DJ123" s="149">
        <f>COUNTIFS('DETAIL SALES'!$Q$10:$Q$7501,'FILL RATE MANDATORY STOCK'!BK123,'DETAIL SALES'!$AB$10:$AB$7501,"No",'DETAIL SALES'!$C$10:$C$7501,"25")</f>
        <v>0</v>
      </c>
      <c r="DK123" s="149">
        <f>COUNTIFS('DETAIL SALES'!$Q$10:$Q$7501,'FILL RATE MANDATORY STOCK'!BK123,'DETAIL SALES'!$AB$10:$AB$7501,"Full",'DETAIL SALES'!$C$10:$C$7501,"26")</f>
        <v>0</v>
      </c>
      <c r="DL123" s="149">
        <f>COUNTIFS('DETAIL SALES'!$Q$10:$Q$7501,'FILL RATE MANDATORY STOCK'!BK123,'DETAIL SALES'!$AB$10:$AB$7501,"No",'DETAIL SALES'!$C$10:$C$7501,"26")</f>
        <v>0</v>
      </c>
      <c r="DM123" s="149">
        <f>COUNTIFS('DETAIL SALES'!$Q$10:$Q$7501,'FILL RATE MANDATORY STOCK'!BK123,'DETAIL SALES'!$AB$10:$AB$7501,"Full",'DETAIL SALES'!$C$10:$C$7501,"27")</f>
        <v>0</v>
      </c>
      <c r="DN123" s="149">
        <f>COUNTIFS('DETAIL SALES'!$Q$10:$Q$7501,'FILL RATE MANDATORY STOCK'!BK123,'DETAIL SALES'!$AB$10:$AB$7501,"No",'DETAIL SALES'!$C$10:$C$7501,"27")</f>
        <v>0</v>
      </c>
      <c r="DO123" s="316">
        <f>COUNTIFS('DETAIL SALES'!$Q$10:$Q$7501,'FILL RATE MANDATORY STOCK'!BK123,'DETAIL SALES'!$AB$10:$AB$7501,"Full",'DETAIL SALES'!$C$10:$C$7501,"28")</f>
        <v>0</v>
      </c>
      <c r="DP123" s="316">
        <f>COUNTIFS('DETAIL SALES'!$Q$10:$Q$7501,'FILL RATE MANDATORY STOCK'!BK123,'DETAIL SALES'!$AB$10:$AB$7501,"No",'DETAIL SALES'!$C$10:$C$7501,"28")</f>
        <v>0</v>
      </c>
      <c r="DQ123" s="149">
        <f>COUNTIFS('DETAIL SALES'!$Q$10:$Q$7501,'FILL RATE MANDATORY STOCK'!BK123,'DETAIL SALES'!$AB$10:$AB$7501,"Full",'DETAIL SALES'!$C$10:$C$7501,"29")</f>
        <v>0</v>
      </c>
      <c r="DR123" s="149">
        <f>COUNTIFS('DETAIL SALES'!$Q$10:$Q$7501,'FILL RATE MANDATORY STOCK'!BK123,'DETAIL SALES'!$AB$10:$AB$7501,"No",'DETAIL SALES'!$C$10:$C$7501,"29")</f>
        <v>0</v>
      </c>
      <c r="DS123" s="149">
        <f>COUNTIFS('DETAIL SALES'!$Q$10:$Q$7501,'FILL RATE MANDATORY STOCK'!BK123,'DETAIL SALES'!$AB$10:$AB$7501,"Full",'DETAIL SALES'!$C$10:$C$7501,"30")</f>
        <v>0</v>
      </c>
      <c r="DT123" s="149">
        <f>COUNTIFS('DETAIL SALES'!$Q$10:$Q$7501,'FILL RATE MANDATORY STOCK'!BK123,'DETAIL SALES'!$AB$10:$AB$7501,"No",'DETAIL SALES'!$C$10:$C$7501,"30")</f>
        <v>0</v>
      </c>
      <c r="DU123" s="149">
        <f>COUNTIFS('DETAIL SALES'!$Q$10:$Q$7501,'FILL RATE MANDATORY STOCK'!\,'DETAIL SALES'!$AB$10:$AB$7501,"Full",'DETAIL SALES'!$C$10:$C$7501,"31")</f>
        <v>0</v>
      </c>
      <c r="DV123" s="153">
        <f>COUNTIFS('DETAIL SALES'!$Q$10:$Q$7501,'FILL RATE MANDATORY STOCK'!BK123,'DETAIL SALES'!$AB$10:$AB$7501,"No",'DETAIL SALES'!$C$10:$C$7501,"31")</f>
        <v>0</v>
      </c>
      <c r="DW123" s="271">
        <f t="shared" si="48"/>
        <v>0</v>
      </c>
      <c r="DX123" s="150">
        <f t="shared" si="48"/>
        <v>0</v>
      </c>
      <c r="DY123" s="150">
        <f t="shared" si="49"/>
        <v>0</v>
      </c>
      <c r="DZ123" s="272" t="e">
        <f t="shared" si="50"/>
        <v>#DIV/0!</v>
      </c>
    </row>
    <row r="124" spans="1:130" s="141" customFormat="1">
      <c r="A124" s="134">
        <v>115</v>
      </c>
      <c r="B124" s="286"/>
      <c r="C124" s="146">
        <f t="shared" si="36"/>
        <v>0</v>
      </c>
      <c r="D124" s="146">
        <f t="shared" si="37"/>
        <v>1</v>
      </c>
      <c r="E124" s="146">
        <f t="shared" si="38"/>
        <v>1900</v>
      </c>
      <c r="F124" s="287"/>
      <c r="G124" s="287"/>
      <c r="H124" s="287"/>
      <c r="I124" s="288"/>
      <c r="J124" s="287"/>
      <c r="K124" s="288"/>
      <c r="L124" s="134"/>
      <c r="M124" s="133"/>
      <c r="N124" s="288"/>
      <c r="O124" s="134"/>
      <c r="P124" s="166"/>
      <c r="Q124" s="289"/>
      <c r="R124" s="165"/>
      <c r="S124" s="290"/>
      <c r="T124" s="290"/>
      <c r="U124" s="290"/>
      <c r="V124" s="290"/>
      <c r="W124" s="166"/>
      <c r="X124" s="87"/>
      <c r="Y124" s="418">
        <f t="shared" si="39"/>
        <v>0</v>
      </c>
      <c r="Z124" s="291">
        <f t="shared" si="40"/>
        <v>0</v>
      </c>
      <c r="AA124" s="163"/>
      <c r="AB124" s="177" t="str">
        <f t="shared" si="41"/>
        <v/>
      </c>
      <c r="AC124" s="283" t="str">
        <f t="shared" si="42"/>
        <v/>
      </c>
      <c r="AD124" s="283" t="str">
        <f t="shared" si="43"/>
        <v/>
      </c>
      <c r="AE124" s="163"/>
      <c r="AF124" s="162"/>
      <c r="AP124" s="581"/>
      <c r="BD124" s="784"/>
      <c r="BE124" s="100">
        <f t="shared" si="35"/>
        <v>106</v>
      </c>
      <c r="BF124" s="100" t="s">
        <v>399</v>
      </c>
      <c r="BG124" s="100" t="s">
        <v>401</v>
      </c>
      <c r="BH124" s="170" t="s">
        <v>171</v>
      </c>
      <c r="BI124" s="169" t="e">
        <f>VLOOKUP(BH124,#REF!,8,FALSE)</f>
        <v>#REF!</v>
      </c>
      <c r="BJ124" s="224">
        <v>60000</v>
      </c>
      <c r="BK124" s="153">
        <v>2</v>
      </c>
      <c r="BL124" s="153">
        <v>0.66666666666666663</v>
      </c>
      <c r="BM124" s="594">
        <f>COUNTIFS('DETAIL SALES'!$Q$10:$Q$7501,'FILL RATE MANDATORY STOCK'!BK124,'DETAIL SALES'!$AB$10:$AB$7501,"Full",'DETAIL SALES'!$C$10:$C$7501,"1")</f>
        <v>0</v>
      </c>
      <c r="BN124" s="149">
        <f>COUNTIFS('DETAIL SALES'!$Q$10:$Q$7501,'FILL RATE MANDATORY STOCK'!BK124,'DETAIL SALES'!$AB$10:$AB$7501,"No",'DETAIL SALES'!$C$10:$C$7501,"1")</f>
        <v>0</v>
      </c>
      <c r="BO124" s="149">
        <f>COUNTIFS('DETAIL SALES'!$Q$10:$Q$7501,'FILL RATE MANDATORY STOCK'!BK124,'DETAIL SALES'!$AB$10:$AB$7501,"Full",'DETAIL SALES'!$C$10:$C$7501,"2")</f>
        <v>0</v>
      </c>
      <c r="BP124" s="149">
        <f>COUNTIFS('DETAIL SALES'!$Q$10:$Q$7501,'FILL RATE MANDATORY STOCK'!BK124,'DETAIL SALES'!$AB$10:$AB$7501,"No",'DETAIL SALES'!$C$10:$C$7501,"2")</f>
        <v>0</v>
      </c>
      <c r="BQ124" s="149">
        <f>COUNTIFS('DETAIL SALES'!$Q$10:$Q$7501,'FILL RATE MANDATORY STOCK'!BK124,'DETAIL SALES'!$AB$10:$AB$7501,"Full",'DETAIL SALES'!$C$10:$C$7501,"3")</f>
        <v>0</v>
      </c>
      <c r="BR124" s="149">
        <f>COUNTIFS('DETAIL SALES'!$Q$10:$Q$7501,'FILL RATE MANDATORY STOCK'!BK124,'DETAIL SALES'!$AB$10:$AB$7501,"No",'DETAIL SALES'!$C$10:$C$7501,"3")</f>
        <v>0</v>
      </c>
      <c r="BS124" s="149">
        <f>COUNTIFS('DETAIL SALES'!$Q$10:$Q$7501,'FILL RATE MANDATORY STOCK'!BK124,'DETAIL SALES'!$AB$10:$AB$7501,"Full",'DETAIL SALES'!$C$10:$C$7501,"4")</f>
        <v>0</v>
      </c>
      <c r="BT124" s="149">
        <f>COUNTIFS('DETAIL SALES'!$Q$10:$Q$7501,'FILL RATE MANDATORY STOCK'!BK124,'DETAIL SALES'!$AB$10:$AB$7501,"No",'DETAIL SALES'!$C$10:$C$7501,"4")</f>
        <v>0</v>
      </c>
      <c r="BU124" s="149">
        <f>COUNTIFS('DETAIL SALES'!$Q$10:$Q$7501,'FILL RATE MANDATORY STOCK'!BK124,'DETAIL SALES'!$AB$10:$AB$7501,"Full",'DETAIL SALES'!$C$10:$C$7501,"5")</f>
        <v>0</v>
      </c>
      <c r="BV124" s="149">
        <f>COUNTIFS('DETAIL SALES'!$Q$10:$Q$7501,'FILL RATE MANDATORY STOCK'!BK124,'DETAIL SALES'!$AB$10:$AB$7501,"No",'DETAIL SALES'!$C$10:$C$7501,"5")</f>
        <v>0</v>
      </c>
      <c r="BW124" s="149">
        <f>COUNTIFS('DETAIL SALES'!$Q$10:$Q$7501,'FILL RATE MANDATORY STOCK'!BK124,'DETAIL SALES'!$AB$10:$AB$7501,"Full",'DETAIL SALES'!$C$10:$C$7501,"6")</f>
        <v>0</v>
      </c>
      <c r="BX124" s="149">
        <f>COUNTIFS('DETAIL SALES'!$Q$10:$Q$7501,'FILL RATE MANDATORY STOCK'!BK124,'DETAIL SALES'!$AB$10:$AB$7501,"No",'DETAIL SALES'!$C$10:$C$7501,"6")</f>
        <v>0</v>
      </c>
      <c r="BY124" s="316">
        <f>COUNTIFS('DETAIL SALES'!$Q$10:$Q$7501,'FILL RATE MANDATORY STOCK'!BK124,'DETAIL SALES'!$AB$10:$AB$7501,"Full",'DETAIL SALES'!$C$10:$C$7501,"7")</f>
        <v>0</v>
      </c>
      <c r="BZ124" s="316">
        <f>COUNTIFS('DETAIL SALES'!$Q$10:$Q$7501,'FILL RATE MANDATORY STOCK'!BK124,'DETAIL SALES'!$AB$10:$AB$7501,"No",'DETAIL SALES'!$C$10:$C$7501,"7")</f>
        <v>0</v>
      </c>
      <c r="CA124" s="149">
        <f>COUNTIFS('DETAIL SALES'!$Q$10:$Q$7501,'FILL RATE MANDATORY STOCK'!BK124,'DETAIL SALES'!$AB$10:$AB$7501,"Full",'DETAIL SALES'!$C$10:$C$7501,"8")</f>
        <v>0</v>
      </c>
      <c r="CB124" s="149">
        <f>COUNTIFS('DETAIL SALES'!$Q$10:$Q$7501,'FILL RATE MANDATORY STOCK'!BK124,'DETAIL SALES'!$AB$10:$AB$7501,"No",'DETAIL SALES'!$C$10:$C$7501,"8")</f>
        <v>0</v>
      </c>
      <c r="CC124" s="149">
        <f>COUNTIFS('DETAIL SALES'!$Q$10:$Q$7501,'FILL RATE MANDATORY STOCK'!BK124,'DETAIL SALES'!$AB$10:$AB$7501,"Full",'DETAIL SALES'!$C$10:$C$7501,"9")</f>
        <v>0</v>
      </c>
      <c r="CD124" s="149">
        <f>COUNTIFS('DETAIL SALES'!$Q$10:$Q$7501,'FILL RATE MANDATORY STOCK'!BK124,'DETAIL SALES'!$AB$10:$AB$7501,"No",'DETAIL SALES'!$C$10:$C$7501,"9")</f>
        <v>0</v>
      </c>
      <c r="CE124" s="149">
        <f>COUNTIFS('DETAIL SALES'!$Q$10:$Q$7501,'FILL RATE MANDATORY STOCK'!BK124,'DETAIL SALES'!$AB$10:$AB$7501,"Full",'DETAIL SALES'!$C$10:$C$7501,"10")</f>
        <v>0</v>
      </c>
      <c r="CF124" s="149">
        <f>COUNTIFS('DETAIL SALES'!$Q$10:$Q$7501,'FILL RATE MANDATORY STOCK'!BK124,'DETAIL SALES'!$AB$10:$AB$7501,"No",'DETAIL SALES'!$C$10:$C$7501,"10")</f>
        <v>0</v>
      </c>
      <c r="CG124" s="149">
        <f>COUNTIFS('DETAIL SALES'!$Q$10:$Q$7501,'FILL RATE MANDATORY STOCK'!BK124,'DETAIL SALES'!$AB$10:$AB$7501,"Full",'DETAIL SALES'!$C$10:$C$7501,"11")</f>
        <v>0</v>
      </c>
      <c r="CH124" s="149">
        <f>COUNTIFS('DETAIL SALES'!$Q$10:$Q$7501,'FILL RATE MANDATORY STOCK'!BK124,'DETAIL SALES'!$AB$10:$AB$7501,"No",'DETAIL SALES'!$C$10:$C$7501,"11")</f>
        <v>0</v>
      </c>
      <c r="CI124" s="149">
        <f>COUNTIFS('DETAIL SALES'!$Q$10:$Q$7501,'FILL RATE MANDATORY STOCK'!BK124,'DETAIL SALES'!$AB$10:$AB$7501,"Full",'DETAIL SALES'!$C$10:$C$7501,"12")</f>
        <v>0</v>
      </c>
      <c r="CJ124" s="149">
        <f>COUNTIFS('DETAIL SALES'!$Q$10:$Q$7501,'FILL RATE MANDATORY STOCK'!BK124,'DETAIL SALES'!$AB$10:$AB$7501,"No",'DETAIL SALES'!$C$10:$C$7501,"12")</f>
        <v>0</v>
      </c>
      <c r="CK124" s="149">
        <f>COUNTIFS('DETAIL SALES'!$Q$10:$Q$7501,'FILL RATE MANDATORY STOCK'!BK124,'DETAIL SALES'!$AB$10:$AB$7501,"Full",'DETAIL SALES'!$C$10:$C$7501,"13")</f>
        <v>0</v>
      </c>
      <c r="CL124" s="149">
        <f>COUNTIFS('DETAIL SALES'!$Q$10:$Q$7501,'FILL RATE MANDATORY STOCK'!BK124,'DETAIL SALES'!$AB$10:$AB$7501,"No",'DETAIL SALES'!$C$10:$C$7501,"13")</f>
        <v>0</v>
      </c>
      <c r="CM124" s="316">
        <f>COUNTIFS('DETAIL SALES'!$Q$10:$Q$7501,'FILL RATE MANDATORY STOCK'!BK124,'DETAIL SALES'!$AB$10:$AB$7501,"Full",'DETAIL SALES'!$C$10:$C$7501,"14")</f>
        <v>0</v>
      </c>
      <c r="CN124" s="316">
        <f>COUNTIFS('DETAIL SALES'!$Q$10:$Q$7501,'FILL RATE MANDATORY STOCK'!BK124,'DETAIL SALES'!$AB$10:$AB$7501,"No",'DETAIL SALES'!$C$10:$C$7501,"14")</f>
        <v>0</v>
      </c>
      <c r="CO124" s="149">
        <f>COUNTIFS('DETAIL SALES'!$Q$10:$Q$7501,'FILL RATE MANDATORY STOCK'!BK124,'DETAIL SALES'!$AB$10:$AB$7501,"Full",'DETAIL SALES'!$C$10:$C$7501,"15")</f>
        <v>0</v>
      </c>
      <c r="CP124" s="149">
        <f>COUNTIFS('DETAIL SALES'!$Q$10:$Q$7501,'FILL RATE MANDATORY STOCK'!BK124,'DETAIL SALES'!$AB$10:$AB$7501,"No",'DETAIL SALES'!$C$10:$C$7501,"15")</f>
        <v>0</v>
      </c>
      <c r="CQ124" s="149">
        <f>COUNTIFS('DETAIL SALES'!$Q$10:$Q$7501,'FILL RATE MANDATORY STOCK'!BK124,'DETAIL SALES'!$AB$10:$AB$7501,"Full",'DETAIL SALES'!$C$10:$C$7501,"16")</f>
        <v>0</v>
      </c>
      <c r="CR124" s="149">
        <f>COUNTIFS('DETAIL SALES'!$Q$10:$Q$7501,'FILL RATE MANDATORY STOCK'!BK124,'DETAIL SALES'!$AB$10:$AB$7501,"No",'DETAIL SALES'!$C$10:$C$7501,"16")</f>
        <v>0</v>
      </c>
      <c r="CS124" s="149">
        <f>COUNTIFS('DETAIL SALES'!$Q$10:$Q$7501,'FILL RATE MANDATORY STOCK'!BK124,'DETAIL SALES'!$AB$10:$AB$7501,"Full",'DETAIL SALES'!$C$10:$C$7501,"17")</f>
        <v>0</v>
      </c>
      <c r="CT124" s="149">
        <f>COUNTIFS('DETAIL SALES'!$Q$10:$Q$7501,'FILL RATE MANDATORY STOCK'!BK124,'DETAIL SALES'!$AB$10:$AB$7501,"No",'DETAIL SALES'!$C$10:$C$7501,"17")</f>
        <v>0</v>
      </c>
      <c r="CU124" s="149">
        <f>COUNTIFS('DETAIL SALES'!$Q$10:$Q$7501,'FILL RATE MANDATORY STOCK'!BK124,'DETAIL SALES'!$AB$10:$AB$7501,"Full",'DETAIL SALES'!$C$10:$C$7501,"18")</f>
        <v>0</v>
      </c>
      <c r="CV124" s="149">
        <f>COUNTIFS('DETAIL SALES'!$Q$10:$Q$7501,'FILL RATE MANDATORY STOCK'!BK124,'DETAIL SALES'!$AB$10:$AB$7501,"No",'DETAIL SALES'!$C$10:$C$7501,"18")</f>
        <v>0</v>
      </c>
      <c r="CW124" s="149">
        <f>COUNTIFS('DETAIL SALES'!$Q$10:$Q$7501,'FILL RATE MANDATORY STOCK'!BK124,'DETAIL SALES'!$AB$10:$AB$7501,"Full",'DETAIL SALES'!$C$10:$C$7501,"19")</f>
        <v>0</v>
      </c>
      <c r="CX124" s="149">
        <f>COUNTIFS('DETAIL SALES'!$Q$10:$Q$7501,'FILL RATE MANDATORY STOCK'!BK124,'DETAIL SALES'!$AB$10:$AB$7501,"No",'DETAIL SALES'!$C$10:$C$7501,"19")</f>
        <v>0</v>
      </c>
      <c r="CY124" s="149">
        <f>COUNTIFS('DETAIL SALES'!$Q$10:$Q$7501,'FILL RATE MANDATORY STOCK'!BK124,'DETAIL SALES'!$AB$10:$AB$7501,"Full",'DETAIL SALES'!$C$10:$C$7501,"20")</f>
        <v>0</v>
      </c>
      <c r="CZ124" s="149">
        <f>COUNTIFS('DETAIL SALES'!$Q$10:$Q$7501,'FILL RATE MANDATORY STOCK'!BK124,'DETAIL SALES'!$AB$10:$AB$7501,"No",'DETAIL SALES'!$C$10:$C$7501,"20")</f>
        <v>0</v>
      </c>
      <c r="DA124" s="316">
        <f>COUNTIFS('DETAIL SALES'!$Q$10:$Q$7501,'FILL RATE MANDATORY STOCK'!BK124,'DETAIL SALES'!$AB$10:$AB$7501,"Full",'DETAIL SALES'!$C$10:$C$7501,"21")</f>
        <v>0</v>
      </c>
      <c r="DB124" s="316">
        <f>COUNTIFS('DETAIL SALES'!$Q$10:$Q$7501,'FILL RATE MANDATORY STOCK'!BK124,'DETAIL SALES'!$AB$10:$AB$7501,"No",'DETAIL SALES'!$C$10:$C$7501,"21")</f>
        <v>0</v>
      </c>
      <c r="DC124" s="149">
        <f>COUNTIFS('DETAIL SALES'!$Q$10:$Q$7501,'FILL RATE MANDATORY STOCK'!BK124,'DETAIL SALES'!$AB$10:$AB$7501,"Full",'DETAIL SALES'!$C$10:$C$7501,"22")</f>
        <v>0</v>
      </c>
      <c r="DD124" s="149">
        <f>COUNTIFS('DETAIL SALES'!$Q$10:$Q$7501,'FILL RATE MANDATORY STOCK'!BK124,'DETAIL SALES'!$AB$10:$AB$7501,"No",'DETAIL SALES'!$C$10:$C$7501,"22")</f>
        <v>0</v>
      </c>
      <c r="DE124" s="149">
        <f>COUNTIFS('DETAIL SALES'!$Q$10:$Q$7501,'FILL RATE MANDATORY STOCK'!BK124,'DETAIL SALES'!$AB$10:$AB$7501,"Full",'DETAIL SALES'!$C$10:$C$7501,"23")</f>
        <v>0</v>
      </c>
      <c r="DF124" s="149">
        <f>COUNTIFS('DETAIL SALES'!$Q$10:$Q$7501,'FILL RATE MANDATORY STOCK'!BK124,'DETAIL SALES'!$AB$10:$AB$7501,"No",'DETAIL SALES'!$C$10:$C$7501,"23")</f>
        <v>0</v>
      </c>
      <c r="DG124" s="149">
        <f>COUNTIFS('DETAIL SALES'!$Q$10:$Q$7501,'FILL RATE MANDATORY STOCK'!BK124,'DETAIL SALES'!$AB$10:$AB$7501,"Full",'DETAIL SALES'!$C$10:$C$7501,"24")</f>
        <v>0</v>
      </c>
      <c r="DH124" s="149">
        <f>COUNTIFS('DETAIL SALES'!$Q$10:$Q$7501,'FILL RATE MANDATORY STOCK'!BK124,'DETAIL SALES'!$AB$10:$AB$7501,"No",'DETAIL SALES'!$C$10:$C$7501,"24")</f>
        <v>0</v>
      </c>
      <c r="DI124" s="149">
        <f>COUNTIFS('DETAIL SALES'!$Q$10:$Q$7501,'FILL RATE MANDATORY STOCK'!BK124,'DETAIL SALES'!$AB$10:$AB$7501,"Full",'DETAIL SALES'!$C$10:$C$7501,"25")</f>
        <v>0</v>
      </c>
      <c r="DJ124" s="149">
        <f>COUNTIFS('DETAIL SALES'!$Q$10:$Q$7501,'FILL RATE MANDATORY STOCK'!BK124,'DETAIL SALES'!$AB$10:$AB$7501,"No",'DETAIL SALES'!$C$10:$C$7501,"25")</f>
        <v>0</v>
      </c>
      <c r="DK124" s="149">
        <f>COUNTIFS('DETAIL SALES'!$Q$10:$Q$7501,'FILL RATE MANDATORY STOCK'!BK124,'DETAIL SALES'!$AB$10:$AB$7501,"Full",'DETAIL SALES'!$C$10:$C$7501,"26")</f>
        <v>0</v>
      </c>
      <c r="DL124" s="149">
        <f>COUNTIFS('DETAIL SALES'!$Q$10:$Q$7501,'FILL RATE MANDATORY STOCK'!BK124,'DETAIL SALES'!$AB$10:$AB$7501,"No",'DETAIL SALES'!$C$10:$C$7501,"26")</f>
        <v>0</v>
      </c>
      <c r="DM124" s="149">
        <f>COUNTIFS('DETAIL SALES'!$Q$10:$Q$7501,'FILL RATE MANDATORY STOCK'!BK124,'DETAIL SALES'!$AB$10:$AB$7501,"Full",'DETAIL SALES'!$C$10:$C$7501,"27")</f>
        <v>0</v>
      </c>
      <c r="DN124" s="149">
        <f>COUNTIFS('DETAIL SALES'!$Q$10:$Q$7501,'FILL RATE MANDATORY STOCK'!BK124,'DETAIL SALES'!$AB$10:$AB$7501,"No",'DETAIL SALES'!$C$10:$C$7501,"27")</f>
        <v>0</v>
      </c>
      <c r="DO124" s="316">
        <f>COUNTIFS('DETAIL SALES'!$Q$10:$Q$7501,'FILL RATE MANDATORY STOCK'!BK124,'DETAIL SALES'!$AB$10:$AB$7501,"Full",'DETAIL SALES'!$C$10:$C$7501,"28")</f>
        <v>0</v>
      </c>
      <c r="DP124" s="316">
        <f>COUNTIFS('DETAIL SALES'!$Q$10:$Q$7501,'FILL RATE MANDATORY STOCK'!BK124,'DETAIL SALES'!$AB$10:$AB$7501,"No",'DETAIL SALES'!$C$10:$C$7501,"28")</f>
        <v>0</v>
      </c>
      <c r="DQ124" s="149">
        <f>COUNTIFS('DETAIL SALES'!$Q$10:$Q$7501,'FILL RATE MANDATORY STOCK'!BK124,'DETAIL SALES'!$AB$10:$AB$7501,"Full",'DETAIL SALES'!$C$10:$C$7501,"29")</f>
        <v>0</v>
      </c>
      <c r="DR124" s="149">
        <f>COUNTIFS('DETAIL SALES'!$Q$10:$Q$7501,'FILL RATE MANDATORY STOCK'!BK124,'DETAIL SALES'!$AB$10:$AB$7501,"No",'DETAIL SALES'!$C$10:$C$7501,"29")</f>
        <v>0</v>
      </c>
      <c r="DS124" s="149">
        <f>COUNTIFS('DETAIL SALES'!$Q$10:$Q$7501,'FILL RATE MANDATORY STOCK'!BK124,'DETAIL SALES'!$AB$10:$AB$7501,"Full",'DETAIL SALES'!$C$10:$C$7501,"30")</f>
        <v>0</v>
      </c>
      <c r="DT124" s="149">
        <f>COUNTIFS('DETAIL SALES'!$Q$10:$Q$7501,'FILL RATE MANDATORY STOCK'!BK124,'DETAIL SALES'!$AB$10:$AB$7501,"No",'DETAIL SALES'!$C$10:$C$7501,"30")</f>
        <v>0</v>
      </c>
      <c r="DU124" s="149">
        <f>COUNTIFS('DETAIL SALES'!$Q$10:$Q$7501,'FILL RATE MANDATORY STOCK'!\,'DETAIL SALES'!$AB$10:$AB$7501,"Full",'DETAIL SALES'!$C$10:$C$7501,"31")</f>
        <v>0</v>
      </c>
      <c r="DV124" s="153">
        <f>COUNTIFS('DETAIL SALES'!$Q$10:$Q$7501,'FILL RATE MANDATORY STOCK'!BK124,'DETAIL SALES'!$AB$10:$AB$7501,"No",'DETAIL SALES'!$C$10:$C$7501,"31")</f>
        <v>0</v>
      </c>
      <c r="DW124" s="271">
        <f t="shared" si="48"/>
        <v>0</v>
      </c>
      <c r="DX124" s="150">
        <f t="shared" si="48"/>
        <v>0</v>
      </c>
      <c r="DY124" s="150">
        <f t="shared" si="49"/>
        <v>0</v>
      </c>
      <c r="DZ124" s="272" t="e">
        <f t="shared" si="50"/>
        <v>#DIV/0!</v>
      </c>
    </row>
    <row r="125" spans="1:130" s="141" customFormat="1">
      <c r="A125" s="134">
        <v>116</v>
      </c>
      <c r="B125" s="286"/>
      <c r="C125" s="146">
        <f t="shared" si="36"/>
        <v>0</v>
      </c>
      <c r="D125" s="146">
        <f t="shared" si="37"/>
        <v>1</v>
      </c>
      <c r="E125" s="146">
        <f t="shared" si="38"/>
        <v>1900</v>
      </c>
      <c r="F125" s="287"/>
      <c r="G125" s="287"/>
      <c r="H125" s="287"/>
      <c r="I125" s="288"/>
      <c r="J125" s="287"/>
      <c r="K125" s="288"/>
      <c r="L125" s="134"/>
      <c r="M125" s="133"/>
      <c r="N125" s="288"/>
      <c r="O125" s="134"/>
      <c r="P125" s="166"/>
      <c r="Q125" s="289"/>
      <c r="R125" s="165"/>
      <c r="S125" s="290"/>
      <c r="T125" s="290"/>
      <c r="U125" s="290"/>
      <c r="V125" s="290"/>
      <c r="W125" s="166"/>
      <c r="X125" s="87"/>
      <c r="Y125" s="418">
        <f t="shared" si="39"/>
        <v>0</v>
      </c>
      <c r="Z125" s="291">
        <f t="shared" si="40"/>
        <v>0</v>
      </c>
      <c r="AA125" s="163"/>
      <c r="AB125" s="177" t="str">
        <f t="shared" si="41"/>
        <v/>
      </c>
      <c r="AC125" s="283" t="str">
        <f t="shared" si="42"/>
        <v/>
      </c>
      <c r="AD125" s="283" t="str">
        <f t="shared" si="43"/>
        <v/>
      </c>
      <c r="AE125" s="163"/>
      <c r="AF125" s="162"/>
      <c r="AP125" s="581"/>
      <c r="BD125" s="784"/>
      <c r="BE125" s="100">
        <f t="shared" si="35"/>
        <v>107</v>
      </c>
      <c r="BF125" s="100" t="s">
        <v>399</v>
      </c>
      <c r="BG125" s="100" t="s">
        <v>402</v>
      </c>
      <c r="BH125" s="149" t="s">
        <v>170</v>
      </c>
      <c r="BI125" s="169" t="e">
        <f>VLOOKUP(BH125,#REF!,8,FALSE)</f>
        <v>#REF!</v>
      </c>
      <c r="BJ125" s="224">
        <v>60000</v>
      </c>
      <c r="BK125" s="153">
        <v>2</v>
      </c>
      <c r="BL125" s="153">
        <v>0.33333333333333331</v>
      </c>
      <c r="BM125" s="594">
        <f>COUNTIFS('DETAIL SALES'!$Q$10:$Q$7501,'FILL RATE MANDATORY STOCK'!BK125,'DETAIL SALES'!$AB$10:$AB$7501,"Full",'DETAIL SALES'!$C$10:$C$7501,"1")</f>
        <v>0</v>
      </c>
      <c r="BN125" s="149">
        <f>COUNTIFS('DETAIL SALES'!$Q$10:$Q$7501,'FILL RATE MANDATORY STOCK'!BK125,'DETAIL SALES'!$AB$10:$AB$7501,"No",'DETAIL SALES'!$C$10:$C$7501,"1")</f>
        <v>0</v>
      </c>
      <c r="BO125" s="149">
        <f>COUNTIFS('DETAIL SALES'!$Q$10:$Q$7501,'FILL RATE MANDATORY STOCK'!BK125,'DETAIL SALES'!$AB$10:$AB$7501,"Full",'DETAIL SALES'!$C$10:$C$7501,"2")</f>
        <v>0</v>
      </c>
      <c r="BP125" s="149">
        <f>COUNTIFS('DETAIL SALES'!$Q$10:$Q$7501,'FILL RATE MANDATORY STOCK'!BK125,'DETAIL SALES'!$AB$10:$AB$7501,"No",'DETAIL SALES'!$C$10:$C$7501,"2")</f>
        <v>0</v>
      </c>
      <c r="BQ125" s="149">
        <f>COUNTIFS('DETAIL SALES'!$Q$10:$Q$7501,'FILL RATE MANDATORY STOCK'!BK125,'DETAIL SALES'!$AB$10:$AB$7501,"Full",'DETAIL SALES'!$C$10:$C$7501,"3")</f>
        <v>0</v>
      </c>
      <c r="BR125" s="149">
        <f>COUNTIFS('DETAIL SALES'!$Q$10:$Q$7501,'FILL RATE MANDATORY STOCK'!BK125,'DETAIL SALES'!$AB$10:$AB$7501,"No",'DETAIL SALES'!$C$10:$C$7501,"3")</f>
        <v>0</v>
      </c>
      <c r="BS125" s="149">
        <f>COUNTIFS('DETAIL SALES'!$Q$10:$Q$7501,'FILL RATE MANDATORY STOCK'!BK125,'DETAIL SALES'!$AB$10:$AB$7501,"Full",'DETAIL SALES'!$C$10:$C$7501,"4")</f>
        <v>0</v>
      </c>
      <c r="BT125" s="149">
        <f>COUNTIFS('DETAIL SALES'!$Q$10:$Q$7501,'FILL RATE MANDATORY STOCK'!BK125,'DETAIL SALES'!$AB$10:$AB$7501,"No",'DETAIL SALES'!$C$10:$C$7501,"4")</f>
        <v>0</v>
      </c>
      <c r="BU125" s="149">
        <f>COUNTIFS('DETAIL SALES'!$Q$10:$Q$7501,'FILL RATE MANDATORY STOCK'!BK125,'DETAIL SALES'!$AB$10:$AB$7501,"Full",'DETAIL SALES'!$C$10:$C$7501,"5")</f>
        <v>0</v>
      </c>
      <c r="BV125" s="149">
        <f>COUNTIFS('DETAIL SALES'!$Q$10:$Q$7501,'FILL RATE MANDATORY STOCK'!BK125,'DETAIL SALES'!$AB$10:$AB$7501,"No",'DETAIL SALES'!$C$10:$C$7501,"5")</f>
        <v>0</v>
      </c>
      <c r="BW125" s="149">
        <f>COUNTIFS('DETAIL SALES'!$Q$10:$Q$7501,'FILL RATE MANDATORY STOCK'!BK125,'DETAIL SALES'!$AB$10:$AB$7501,"Full",'DETAIL SALES'!$C$10:$C$7501,"6")</f>
        <v>0</v>
      </c>
      <c r="BX125" s="149">
        <f>COUNTIFS('DETAIL SALES'!$Q$10:$Q$7501,'FILL RATE MANDATORY STOCK'!BK125,'DETAIL SALES'!$AB$10:$AB$7501,"No",'DETAIL SALES'!$C$10:$C$7501,"6")</f>
        <v>0</v>
      </c>
      <c r="BY125" s="316">
        <f>COUNTIFS('DETAIL SALES'!$Q$10:$Q$7501,'FILL RATE MANDATORY STOCK'!BK125,'DETAIL SALES'!$AB$10:$AB$7501,"Full",'DETAIL SALES'!$C$10:$C$7501,"7")</f>
        <v>0</v>
      </c>
      <c r="BZ125" s="316">
        <f>COUNTIFS('DETAIL SALES'!$Q$10:$Q$7501,'FILL RATE MANDATORY STOCK'!BK125,'DETAIL SALES'!$AB$10:$AB$7501,"No",'DETAIL SALES'!$C$10:$C$7501,"7")</f>
        <v>0</v>
      </c>
      <c r="CA125" s="149">
        <f>COUNTIFS('DETAIL SALES'!$Q$10:$Q$7501,'FILL RATE MANDATORY STOCK'!BK125,'DETAIL SALES'!$AB$10:$AB$7501,"Full",'DETAIL SALES'!$C$10:$C$7501,"8")</f>
        <v>0</v>
      </c>
      <c r="CB125" s="149">
        <f>COUNTIFS('DETAIL SALES'!$Q$10:$Q$7501,'FILL RATE MANDATORY STOCK'!BK125,'DETAIL SALES'!$AB$10:$AB$7501,"No",'DETAIL SALES'!$C$10:$C$7501,"8")</f>
        <v>0</v>
      </c>
      <c r="CC125" s="149">
        <f>COUNTIFS('DETAIL SALES'!$Q$10:$Q$7501,'FILL RATE MANDATORY STOCK'!BK125,'DETAIL SALES'!$AB$10:$AB$7501,"Full",'DETAIL SALES'!$C$10:$C$7501,"9")</f>
        <v>0</v>
      </c>
      <c r="CD125" s="149">
        <f>COUNTIFS('DETAIL SALES'!$Q$10:$Q$7501,'FILL RATE MANDATORY STOCK'!BK125,'DETAIL SALES'!$AB$10:$AB$7501,"No",'DETAIL SALES'!$C$10:$C$7501,"9")</f>
        <v>0</v>
      </c>
      <c r="CE125" s="149">
        <f>COUNTIFS('DETAIL SALES'!$Q$10:$Q$7501,'FILL RATE MANDATORY STOCK'!BK125,'DETAIL SALES'!$AB$10:$AB$7501,"Full",'DETAIL SALES'!$C$10:$C$7501,"10")</f>
        <v>0</v>
      </c>
      <c r="CF125" s="149">
        <f>COUNTIFS('DETAIL SALES'!$Q$10:$Q$7501,'FILL RATE MANDATORY STOCK'!BK125,'DETAIL SALES'!$AB$10:$AB$7501,"No",'DETAIL SALES'!$C$10:$C$7501,"10")</f>
        <v>0</v>
      </c>
      <c r="CG125" s="149">
        <f>COUNTIFS('DETAIL SALES'!$Q$10:$Q$7501,'FILL RATE MANDATORY STOCK'!BK125,'DETAIL SALES'!$AB$10:$AB$7501,"Full",'DETAIL SALES'!$C$10:$C$7501,"11")</f>
        <v>0</v>
      </c>
      <c r="CH125" s="149">
        <f>COUNTIFS('DETAIL SALES'!$Q$10:$Q$7501,'FILL RATE MANDATORY STOCK'!BK125,'DETAIL SALES'!$AB$10:$AB$7501,"No",'DETAIL SALES'!$C$10:$C$7501,"11")</f>
        <v>0</v>
      </c>
      <c r="CI125" s="149">
        <f>COUNTIFS('DETAIL SALES'!$Q$10:$Q$7501,'FILL RATE MANDATORY STOCK'!BK125,'DETAIL SALES'!$AB$10:$AB$7501,"Full",'DETAIL SALES'!$C$10:$C$7501,"12")</f>
        <v>0</v>
      </c>
      <c r="CJ125" s="149">
        <f>COUNTIFS('DETAIL SALES'!$Q$10:$Q$7501,'FILL RATE MANDATORY STOCK'!BK125,'DETAIL SALES'!$AB$10:$AB$7501,"No",'DETAIL SALES'!$C$10:$C$7501,"12")</f>
        <v>0</v>
      </c>
      <c r="CK125" s="149">
        <f>COUNTIFS('DETAIL SALES'!$Q$10:$Q$7501,'FILL RATE MANDATORY STOCK'!BK125,'DETAIL SALES'!$AB$10:$AB$7501,"Full",'DETAIL SALES'!$C$10:$C$7501,"13")</f>
        <v>0</v>
      </c>
      <c r="CL125" s="149">
        <f>COUNTIFS('DETAIL SALES'!$Q$10:$Q$7501,'FILL RATE MANDATORY STOCK'!BK125,'DETAIL SALES'!$AB$10:$AB$7501,"No",'DETAIL SALES'!$C$10:$C$7501,"13")</f>
        <v>0</v>
      </c>
      <c r="CM125" s="316">
        <f>COUNTIFS('DETAIL SALES'!$Q$10:$Q$7501,'FILL RATE MANDATORY STOCK'!BK125,'DETAIL SALES'!$AB$10:$AB$7501,"Full",'DETAIL SALES'!$C$10:$C$7501,"14")</f>
        <v>0</v>
      </c>
      <c r="CN125" s="316">
        <f>COUNTIFS('DETAIL SALES'!$Q$10:$Q$7501,'FILL RATE MANDATORY STOCK'!BK125,'DETAIL SALES'!$AB$10:$AB$7501,"No",'DETAIL SALES'!$C$10:$C$7501,"14")</f>
        <v>0</v>
      </c>
      <c r="CO125" s="149">
        <f>COUNTIFS('DETAIL SALES'!$Q$10:$Q$7501,'FILL RATE MANDATORY STOCK'!BK125,'DETAIL SALES'!$AB$10:$AB$7501,"Full",'DETAIL SALES'!$C$10:$C$7501,"15")</f>
        <v>0</v>
      </c>
      <c r="CP125" s="149">
        <f>COUNTIFS('DETAIL SALES'!$Q$10:$Q$7501,'FILL RATE MANDATORY STOCK'!BK125,'DETAIL SALES'!$AB$10:$AB$7501,"No",'DETAIL SALES'!$C$10:$C$7501,"15")</f>
        <v>0</v>
      </c>
      <c r="CQ125" s="149">
        <f>COUNTIFS('DETAIL SALES'!$Q$10:$Q$7501,'FILL RATE MANDATORY STOCK'!BK125,'DETAIL SALES'!$AB$10:$AB$7501,"Full",'DETAIL SALES'!$C$10:$C$7501,"16")</f>
        <v>0</v>
      </c>
      <c r="CR125" s="149">
        <f>COUNTIFS('DETAIL SALES'!$Q$10:$Q$7501,'FILL RATE MANDATORY STOCK'!BK125,'DETAIL SALES'!$AB$10:$AB$7501,"No",'DETAIL SALES'!$C$10:$C$7501,"16")</f>
        <v>0</v>
      </c>
      <c r="CS125" s="149">
        <f>COUNTIFS('DETAIL SALES'!$Q$10:$Q$7501,'FILL RATE MANDATORY STOCK'!BK125,'DETAIL SALES'!$AB$10:$AB$7501,"Full",'DETAIL SALES'!$C$10:$C$7501,"17")</f>
        <v>0</v>
      </c>
      <c r="CT125" s="149">
        <f>COUNTIFS('DETAIL SALES'!$Q$10:$Q$7501,'FILL RATE MANDATORY STOCK'!BK125,'DETAIL SALES'!$AB$10:$AB$7501,"No",'DETAIL SALES'!$C$10:$C$7501,"17")</f>
        <v>0</v>
      </c>
      <c r="CU125" s="149">
        <f>COUNTIFS('DETAIL SALES'!$Q$10:$Q$7501,'FILL RATE MANDATORY STOCK'!BK125,'DETAIL SALES'!$AB$10:$AB$7501,"Full",'DETAIL SALES'!$C$10:$C$7501,"18")</f>
        <v>0</v>
      </c>
      <c r="CV125" s="149">
        <f>COUNTIFS('DETAIL SALES'!$Q$10:$Q$7501,'FILL RATE MANDATORY STOCK'!BK125,'DETAIL SALES'!$AB$10:$AB$7501,"No",'DETAIL SALES'!$C$10:$C$7501,"18")</f>
        <v>0</v>
      </c>
      <c r="CW125" s="149">
        <f>COUNTIFS('DETAIL SALES'!$Q$10:$Q$7501,'FILL RATE MANDATORY STOCK'!BK125,'DETAIL SALES'!$AB$10:$AB$7501,"Full",'DETAIL SALES'!$C$10:$C$7501,"19")</f>
        <v>0</v>
      </c>
      <c r="CX125" s="149">
        <f>COUNTIFS('DETAIL SALES'!$Q$10:$Q$7501,'FILL RATE MANDATORY STOCK'!BK125,'DETAIL SALES'!$AB$10:$AB$7501,"No",'DETAIL SALES'!$C$10:$C$7501,"19")</f>
        <v>0</v>
      </c>
      <c r="CY125" s="149">
        <f>COUNTIFS('DETAIL SALES'!$Q$10:$Q$7501,'FILL RATE MANDATORY STOCK'!BK125,'DETAIL SALES'!$AB$10:$AB$7501,"Full",'DETAIL SALES'!$C$10:$C$7501,"20")</f>
        <v>0</v>
      </c>
      <c r="CZ125" s="149">
        <f>COUNTIFS('DETAIL SALES'!$Q$10:$Q$7501,'FILL RATE MANDATORY STOCK'!BK125,'DETAIL SALES'!$AB$10:$AB$7501,"No",'DETAIL SALES'!$C$10:$C$7501,"20")</f>
        <v>0</v>
      </c>
      <c r="DA125" s="316">
        <f>COUNTIFS('DETAIL SALES'!$Q$10:$Q$7501,'FILL RATE MANDATORY STOCK'!BK125,'DETAIL SALES'!$AB$10:$AB$7501,"Full",'DETAIL SALES'!$C$10:$C$7501,"21")</f>
        <v>0</v>
      </c>
      <c r="DB125" s="316">
        <f>COUNTIFS('DETAIL SALES'!$Q$10:$Q$7501,'FILL RATE MANDATORY STOCK'!BK125,'DETAIL SALES'!$AB$10:$AB$7501,"No",'DETAIL SALES'!$C$10:$C$7501,"21")</f>
        <v>0</v>
      </c>
      <c r="DC125" s="149">
        <f>COUNTIFS('DETAIL SALES'!$Q$10:$Q$7501,'FILL RATE MANDATORY STOCK'!BK125,'DETAIL SALES'!$AB$10:$AB$7501,"Full",'DETAIL SALES'!$C$10:$C$7501,"22")</f>
        <v>0</v>
      </c>
      <c r="DD125" s="149">
        <f>COUNTIFS('DETAIL SALES'!$Q$10:$Q$7501,'FILL RATE MANDATORY STOCK'!BK125,'DETAIL SALES'!$AB$10:$AB$7501,"No",'DETAIL SALES'!$C$10:$C$7501,"22")</f>
        <v>0</v>
      </c>
      <c r="DE125" s="149">
        <f>COUNTIFS('DETAIL SALES'!$Q$10:$Q$7501,'FILL RATE MANDATORY STOCK'!BK125,'DETAIL SALES'!$AB$10:$AB$7501,"Full",'DETAIL SALES'!$C$10:$C$7501,"23")</f>
        <v>0</v>
      </c>
      <c r="DF125" s="149">
        <f>COUNTIFS('DETAIL SALES'!$Q$10:$Q$7501,'FILL RATE MANDATORY STOCK'!BK125,'DETAIL SALES'!$AB$10:$AB$7501,"No",'DETAIL SALES'!$C$10:$C$7501,"23")</f>
        <v>0</v>
      </c>
      <c r="DG125" s="149">
        <f>COUNTIFS('DETAIL SALES'!$Q$10:$Q$7501,'FILL RATE MANDATORY STOCK'!BK125,'DETAIL SALES'!$AB$10:$AB$7501,"Full",'DETAIL SALES'!$C$10:$C$7501,"24")</f>
        <v>0</v>
      </c>
      <c r="DH125" s="149">
        <f>COUNTIFS('DETAIL SALES'!$Q$10:$Q$7501,'FILL RATE MANDATORY STOCK'!BK125,'DETAIL SALES'!$AB$10:$AB$7501,"No",'DETAIL SALES'!$C$10:$C$7501,"24")</f>
        <v>0</v>
      </c>
      <c r="DI125" s="149">
        <f>COUNTIFS('DETAIL SALES'!$Q$10:$Q$7501,'FILL RATE MANDATORY STOCK'!BK125,'DETAIL SALES'!$AB$10:$AB$7501,"Full",'DETAIL SALES'!$C$10:$C$7501,"25")</f>
        <v>0</v>
      </c>
      <c r="DJ125" s="149">
        <f>COUNTIFS('DETAIL SALES'!$Q$10:$Q$7501,'FILL RATE MANDATORY STOCK'!BK125,'DETAIL SALES'!$AB$10:$AB$7501,"No",'DETAIL SALES'!$C$10:$C$7501,"25")</f>
        <v>0</v>
      </c>
      <c r="DK125" s="149">
        <f>COUNTIFS('DETAIL SALES'!$Q$10:$Q$7501,'FILL RATE MANDATORY STOCK'!BK125,'DETAIL SALES'!$AB$10:$AB$7501,"Full",'DETAIL SALES'!$C$10:$C$7501,"26")</f>
        <v>0</v>
      </c>
      <c r="DL125" s="149">
        <f>COUNTIFS('DETAIL SALES'!$Q$10:$Q$7501,'FILL RATE MANDATORY STOCK'!BK125,'DETAIL SALES'!$AB$10:$AB$7501,"No",'DETAIL SALES'!$C$10:$C$7501,"26")</f>
        <v>0</v>
      </c>
      <c r="DM125" s="149">
        <f>COUNTIFS('DETAIL SALES'!$Q$10:$Q$7501,'FILL RATE MANDATORY STOCK'!BK125,'DETAIL SALES'!$AB$10:$AB$7501,"Full",'DETAIL SALES'!$C$10:$C$7501,"27")</f>
        <v>0</v>
      </c>
      <c r="DN125" s="149">
        <f>COUNTIFS('DETAIL SALES'!$Q$10:$Q$7501,'FILL RATE MANDATORY STOCK'!BK125,'DETAIL SALES'!$AB$10:$AB$7501,"No",'DETAIL SALES'!$C$10:$C$7501,"27")</f>
        <v>0</v>
      </c>
      <c r="DO125" s="316">
        <f>COUNTIFS('DETAIL SALES'!$Q$10:$Q$7501,'FILL RATE MANDATORY STOCK'!BK125,'DETAIL SALES'!$AB$10:$AB$7501,"Full",'DETAIL SALES'!$C$10:$C$7501,"28")</f>
        <v>0</v>
      </c>
      <c r="DP125" s="316">
        <f>COUNTIFS('DETAIL SALES'!$Q$10:$Q$7501,'FILL RATE MANDATORY STOCK'!BK125,'DETAIL SALES'!$AB$10:$AB$7501,"No",'DETAIL SALES'!$C$10:$C$7501,"28")</f>
        <v>0</v>
      </c>
      <c r="DQ125" s="149">
        <f>COUNTIFS('DETAIL SALES'!$Q$10:$Q$7501,'FILL RATE MANDATORY STOCK'!BK125,'DETAIL SALES'!$AB$10:$AB$7501,"Full",'DETAIL SALES'!$C$10:$C$7501,"29")</f>
        <v>0</v>
      </c>
      <c r="DR125" s="149">
        <f>COUNTIFS('DETAIL SALES'!$Q$10:$Q$7501,'FILL RATE MANDATORY STOCK'!BK125,'DETAIL SALES'!$AB$10:$AB$7501,"No",'DETAIL SALES'!$C$10:$C$7501,"29")</f>
        <v>0</v>
      </c>
      <c r="DS125" s="149">
        <f>COUNTIFS('DETAIL SALES'!$Q$10:$Q$7501,'FILL RATE MANDATORY STOCK'!BK125,'DETAIL SALES'!$AB$10:$AB$7501,"Full",'DETAIL SALES'!$C$10:$C$7501,"30")</f>
        <v>0</v>
      </c>
      <c r="DT125" s="149">
        <f>COUNTIFS('DETAIL SALES'!$Q$10:$Q$7501,'FILL RATE MANDATORY STOCK'!BK125,'DETAIL SALES'!$AB$10:$AB$7501,"No",'DETAIL SALES'!$C$10:$C$7501,"30")</f>
        <v>0</v>
      </c>
      <c r="DU125" s="149">
        <f>COUNTIFS('DETAIL SALES'!$Q$10:$Q$7501,'FILL RATE MANDATORY STOCK'!\,'DETAIL SALES'!$AB$10:$AB$7501,"Full",'DETAIL SALES'!$C$10:$C$7501,"31")</f>
        <v>0</v>
      </c>
      <c r="DV125" s="153">
        <f>COUNTIFS('DETAIL SALES'!$Q$10:$Q$7501,'FILL RATE MANDATORY STOCK'!BK125,'DETAIL SALES'!$AB$10:$AB$7501,"No",'DETAIL SALES'!$C$10:$C$7501,"31")</f>
        <v>0</v>
      </c>
      <c r="DW125" s="271">
        <f t="shared" si="48"/>
        <v>0</v>
      </c>
      <c r="DX125" s="150">
        <f t="shared" si="48"/>
        <v>0</v>
      </c>
      <c r="DY125" s="150">
        <f t="shared" si="49"/>
        <v>0</v>
      </c>
      <c r="DZ125" s="272" t="e">
        <f t="shared" si="50"/>
        <v>#DIV/0!</v>
      </c>
    </row>
    <row r="126" spans="1:130" s="141" customFormat="1">
      <c r="A126" s="134">
        <v>117</v>
      </c>
      <c r="B126" s="286"/>
      <c r="C126" s="146">
        <f t="shared" si="36"/>
        <v>0</v>
      </c>
      <c r="D126" s="146">
        <f t="shared" si="37"/>
        <v>1</v>
      </c>
      <c r="E126" s="146">
        <f t="shared" si="38"/>
        <v>1900</v>
      </c>
      <c r="F126" s="287"/>
      <c r="G126" s="287"/>
      <c r="H126" s="287"/>
      <c r="I126" s="288"/>
      <c r="J126" s="287"/>
      <c r="K126" s="288"/>
      <c r="L126" s="134"/>
      <c r="M126" s="133"/>
      <c r="N126" s="288"/>
      <c r="O126" s="134"/>
      <c r="P126" s="166"/>
      <c r="Q126" s="289"/>
      <c r="R126" s="165"/>
      <c r="S126" s="290"/>
      <c r="T126" s="290"/>
      <c r="U126" s="290"/>
      <c r="V126" s="290"/>
      <c r="W126" s="166"/>
      <c r="X126" s="87"/>
      <c r="Y126" s="418">
        <f t="shared" si="39"/>
        <v>0</v>
      </c>
      <c r="Z126" s="291">
        <f t="shared" si="40"/>
        <v>0</v>
      </c>
      <c r="AA126" s="163"/>
      <c r="AB126" s="177" t="str">
        <f t="shared" si="41"/>
        <v/>
      </c>
      <c r="AC126" s="283" t="str">
        <f t="shared" si="42"/>
        <v/>
      </c>
      <c r="AD126" s="283" t="str">
        <f t="shared" si="43"/>
        <v/>
      </c>
      <c r="AE126" s="163"/>
      <c r="AF126" s="162"/>
      <c r="AP126" s="581"/>
      <c r="BD126" s="784"/>
      <c r="BE126" s="100">
        <f t="shared" si="35"/>
        <v>108</v>
      </c>
      <c r="BF126" s="100" t="s">
        <v>399</v>
      </c>
      <c r="BG126" s="100" t="s">
        <v>358</v>
      </c>
      <c r="BH126" s="170" t="s">
        <v>143</v>
      </c>
      <c r="BI126" s="169" t="e">
        <f>VLOOKUP(BH126,#REF!,8,FALSE)</f>
        <v>#REF!</v>
      </c>
      <c r="BJ126" s="224">
        <v>60000</v>
      </c>
      <c r="BK126" s="153">
        <v>2</v>
      </c>
      <c r="BL126" s="153">
        <v>0.33333333333333331</v>
      </c>
      <c r="BM126" s="594">
        <f>COUNTIFS('DETAIL SALES'!$Q$10:$Q$7501,'FILL RATE MANDATORY STOCK'!BK126,'DETAIL SALES'!$AB$10:$AB$7501,"Full",'DETAIL SALES'!$C$10:$C$7501,"1")</f>
        <v>0</v>
      </c>
      <c r="BN126" s="149">
        <f>COUNTIFS('DETAIL SALES'!$Q$10:$Q$7501,'FILL RATE MANDATORY STOCK'!BK126,'DETAIL SALES'!$AB$10:$AB$7501,"No",'DETAIL SALES'!$C$10:$C$7501,"1")</f>
        <v>0</v>
      </c>
      <c r="BO126" s="149">
        <f>COUNTIFS('DETAIL SALES'!$Q$10:$Q$7501,'FILL RATE MANDATORY STOCK'!BK126,'DETAIL SALES'!$AB$10:$AB$7501,"Full",'DETAIL SALES'!$C$10:$C$7501,"2")</f>
        <v>0</v>
      </c>
      <c r="BP126" s="149">
        <f>COUNTIFS('DETAIL SALES'!$Q$10:$Q$7501,'FILL RATE MANDATORY STOCK'!BK126,'DETAIL SALES'!$AB$10:$AB$7501,"No",'DETAIL SALES'!$C$10:$C$7501,"2")</f>
        <v>0</v>
      </c>
      <c r="BQ126" s="149">
        <f>COUNTIFS('DETAIL SALES'!$Q$10:$Q$7501,'FILL RATE MANDATORY STOCK'!BK126,'DETAIL SALES'!$AB$10:$AB$7501,"Full",'DETAIL SALES'!$C$10:$C$7501,"3")</f>
        <v>0</v>
      </c>
      <c r="BR126" s="149">
        <f>COUNTIFS('DETAIL SALES'!$Q$10:$Q$7501,'FILL RATE MANDATORY STOCK'!BK126,'DETAIL SALES'!$AB$10:$AB$7501,"No",'DETAIL SALES'!$C$10:$C$7501,"3")</f>
        <v>0</v>
      </c>
      <c r="BS126" s="149">
        <f>COUNTIFS('DETAIL SALES'!$Q$10:$Q$7501,'FILL RATE MANDATORY STOCK'!BK126,'DETAIL SALES'!$AB$10:$AB$7501,"Full",'DETAIL SALES'!$C$10:$C$7501,"4")</f>
        <v>0</v>
      </c>
      <c r="BT126" s="149">
        <f>COUNTIFS('DETAIL SALES'!$Q$10:$Q$7501,'FILL RATE MANDATORY STOCK'!BK126,'DETAIL SALES'!$AB$10:$AB$7501,"No",'DETAIL SALES'!$C$10:$C$7501,"4")</f>
        <v>0</v>
      </c>
      <c r="BU126" s="149">
        <f>COUNTIFS('DETAIL SALES'!$Q$10:$Q$7501,'FILL RATE MANDATORY STOCK'!BK126,'DETAIL SALES'!$AB$10:$AB$7501,"Full",'DETAIL SALES'!$C$10:$C$7501,"5")</f>
        <v>0</v>
      </c>
      <c r="BV126" s="149">
        <f>COUNTIFS('DETAIL SALES'!$Q$10:$Q$7501,'FILL RATE MANDATORY STOCK'!BK126,'DETAIL SALES'!$AB$10:$AB$7501,"No",'DETAIL SALES'!$C$10:$C$7501,"5")</f>
        <v>0</v>
      </c>
      <c r="BW126" s="149">
        <f>COUNTIFS('DETAIL SALES'!$Q$10:$Q$7501,'FILL RATE MANDATORY STOCK'!BK126,'DETAIL SALES'!$AB$10:$AB$7501,"Full",'DETAIL SALES'!$C$10:$C$7501,"6")</f>
        <v>0</v>
      </c>
      <c r="BX126" s="149">
        <f>COUNTIFS('DETAIL SALES'!$Q$10:$Q$7501,'FILL RATE MANDATORY STOCK'!BK126,'DETAIL SALES'!$AB$10:$AB$7501,"No",'DETAIL SALES'!$C$10:$C$7501,"6")</f>
        <v>0</v>
      </c>
      <c r="BY126" s="316">
        <f>COUNTIFS('DETAIL SALES'!$Q$10:$Q$7501,'FILL RATE MANDATORY STOCK'!BK126,'DETAIL SALES'!$AB$10:$AB$7501,"Full",'DETAIL SALES'!$C$10:$C$7501,"7")</f>
        <v>0</v>
      </c>
      <c r="BZ126" s="316">
        <f>COUNTIFS('DETAIL SALES'!$Q$10:$Q$7501,'FILL RATE MANDATORY STOCK'!BK126,'DETAIL SALES'!$AB$10:$AB$7501,"No",'DETAIL SALES'!$C$10:$C$7501,"7")</f>
        <v>0</v>
      </c>
      <c r="CA126" s="149">
        <f>COUNTIFS('DETAIL SALES'!$Q$10:$Q$7501,'FILL RATE MANDATORY STOCK'!BK126,'DETAIL SALES'!$AB$10:$AB$7501,"Full",'DETAIL SALES'!$C$10:$C$7501,"8")</f>
        <v>0</v>
      </c>
      <c r="CB126" s="149">
        <f>COUNTIFS('DETAIL SALES'!$Q$10:$Q$7501,'FILL RATE MANDATORY STOCK'!BK126,'DETAIL SALES'!$AB$10:$AB$7501,"No",'DETAIL SALES'!$C$10:$C$7501,"8")</f>
        <v>0</v>
      </c>
      <c r="CC126" s="149">
        <f>COUNTIFS('DETAIL SALES'!$Q$10:$Q$7501,'FILL RATE MANDATORY STOCK'!BK126,'DETAIL SALES'!$AB$10:$AB$7501,"Full",'DETAIL SALES'!$C$10:$C$7501,"9")</f>
        <v>0</v>
      </c>
      <c r="CD126" s="149">
        <f>COUNTIFS('DETAIL SALES'!$Q$10:$Q$7501,'FILL RATE MANDATORY STOCK'!BK126,'DETAIL SALES'!$AB$10:$AB$7501,"No",'DETAIL SALES'!$C$10:$C$7501,"9")</f>
        <v>0</v>
      </c>
      <c r="CE126" s="149">
        <f>COUNTIFS('DETAIL SALES'!$Q$10:$Q$7501,'FILL RATE MANDATORY STOCK'!BK126,'DETAIL SALES'!$AB$10:$AB$7501,"Full",'DETAIL SALES'!$C$10:$C$7501,"10")</f>
        <v>0</v>
      </c>
      <c r="CF126" s="149">
        <f>COUNTIFS('DETAIL SALES'!$Q$10:$Q$7501,'FILL RATE MANDATORY STOCK'!BK126,'DETAIL SALES'!$AB$10:$AB$7501,"No",'DETAIL SALES'!$C$10:$C$7501,"10")</f>
        <v>0</v>
      </c>
      <c r="CG126" s="149">
        <f>COUNTIFS('DETAIL SALES'!$Q$10:$Q$7501,'FILL RATE MANDATORY STOCK'!BK126,'DETAIL SALES'!$AB$10:$AB$7501,"Full",'DETAIL SALES'!$C$10:$C$7501,"11")</f>
        <v>0</v>
      </c>
      <c r="CH126" s="149">
        <f>COUNTIFS('DETAIL SALES'!$Q$10:$Q$7501,'FILL RATE MANDATORY STOCK'!BK126,'DETAIL SALES'!$AB$10:$AB$7501,"No",'DETAIL SALES'!$C$10:$C$7501,"11")</f>
        <v>0</v>
      </c>
      <c r="CI126" s="149">
        <f>COUNTIFS('DETAIL SALES'!$Q$10:$Q$7501,'FILL RATE MANDATORY STOCK'!BK126,'DETAIL SALES'!$AB$10:$AB$7501,"Full",'DETAIL SALES'!$C$10:$C$7501,"12")</f>
        <v>0</v>
      </c>
      <c r="CJ126" s="149">
        <f>COUNTIFS('DETAIL SALES'!$Q$10:$Q$7501,'FILL RATE MANDATORY STOCK'!BK126,'DETAIL SALES'!$AB$10:$AB$7501,"No",'DETAIL SALES'!$C$10:$C$7501,"12")</f>
        <v>0</v>
      </c>
      <c r="CK126" s="149">
        <f>COUNTIFS('DETAIL SALES'!$Q$10:$Q$7501,'FILL RATE MANDATORY STOCK'!BK126,'DETAIL SALES'!$AB$10:$AB$7501,"Full",'DETAIL SALES'!$C$10:$C$7501,"13")</f>
        <v>0</v>
      </c>
      <c r="CL126" s="149">
        <f>COUNTIFS('DETAIL SALES'!$Q$10:$Q$7501,'FILL RATE MANDATORY STOCK'!BK126,'DETAIL SALES'!$AB$10:$AB$7501,"No",'DETAIL SALES'!$C$10:$C$7501,"13")</f>
        <v>0</v>
      </c>
      <c r="CM126" s="316">
        <f>COUNTIFS('DETAIL SALES'!$Q$10:$Q$7501,'FILL RATE MANDATORY STOCK'!BK126,'DETAIL SALES'!$AB$10:$AB$7501,"Full",'DETAIL SALES'!$C$10:$C$7501,"14")</f>
        <v>0</v>
      </c>
      <c r="CN126" s="316">
        <f>COUNTIFS('DETAIL SALES'!$Q$10:$Q$7501,'FILL RATE MANDATORY STOCK'!BK126,'DETAIL SALES'!$AB$10:$AB$7501,"No",'DETAIL SALES'!$C$10:$C$7501,"14")</f>
        <v>0</v>
      </c>
      <c r="CO126" s="149">
        <f>COUNTIFS('DETAIL SALES'!$Q$10:$Q$7501,'FILL RATE MANDATORY STOCK'!BK126,'DETAIL SALES'!$AB$10:$AB$7501,"Full",'DETAIL SALES'!$C$10:$C$7501,"15")</f>
        <v>0</v>
      </c>
      <c r="CP126" s="149">
        <f>COUNTIFS('DETAIL SALES'!$Q$10:$Q$7501,'FILL RATE MANDATORY STOCK'!BK126,'DETAIL SALES'!$AB$10:$AB$7501,"No",'DETAIL SALES'!$C$10:$C$7501,"15")</f>
        <v>0</v>
      </c>
      <c r="CQ126" s="149">
        <f>COUNTIFS('DETAIL SALES'!$Q$10:$Q$7501,'FILL RATE MANDATORY STOCK'!BK126,'DETAIL SALES'!$AB$10:$AB$7501,"Full",'DETAIL SALES'!$C$10:$C$7501,"16")</f>
        <v>0</v>
      </c>
      <c r="CR126" s="149">
        <f>COUNTIFS('DETAIL SALES'!$Q$10:$Q$7501,'FILL RATE MANDATORY STOCK'!BK126,'DETAIL SALES'!$AB$10:$AB$7501,"No",'DETAIL SALES'!$C$10:$C$7501,"16")</f>
        <v>0</v>
      </c>
      <c r="CS126" s="149">
        <f>COUNTIFS('DETAIL SALES'!$Q$10:$Q$7501,'FILL RATE MANDATORY STOCK'!BK126,'DETAIL SALES'!$AB$10:$AB$7501,"Full",'DETAIL SALES'!$C$10:$C$7501,"17")</f>
        <v>0</v>
      </c>
      <c r="CT126" s="149">
        <f>COUNTIFS('DETAIL SALES'!$Q$10:$Q$7501,'FILL RATE MANDATORY STOCK'!BK126,'DETAIL SALES'!$AB$10:$AB$7501,"No",'DETAIL SALES'!$C$10:$C$7501,"17")</f>
        <v>0</v>
      </c>
      <c r="CU126" s="149">
        <f>COUNTIFS('DETAIL SALES'!$Q$10:$Q$7501,'FILL RATE MANDATORY STOCK'!BK126,'DETAIL SALES'!$AB$10:$AB$7501,"Full",'DETAIL SALES'!$C$10:$C$7501,"18")</f>
        <v>0</v>
      </c>
      <c r="CV126" s="149">
        <f>COUNTIFS('DETAIL SALES'!$Q$10:$Q$7501,'FILL RATE MANDATORY STOCK'!BK126,'DETAIL SALES'!$AB$10:$AB$7501,"No",'DETAIL SALES'!$C$10:$C$7501,"18")</f>
        <v>0</v>
      </c>
      <c r="CW126" s="149">
        <f>COUNTIFS('DETAIL SALES'!$Q$10:$Q$7501,'FILL RATE MANDATORY STOCK'!BK126,'DETAIL SALES'!$AB$10:$AB$7501,"Full",'DETAIL SALES'!$C$10:$C$7501,"19")</f>
        <v>0</v>
      </c>
      <c r="CX126" s="149">
        <f>COUNTIFS('DETAIL SALES'!$Q$10:$Q$7501,'FILL RATE MANDATORY STOCK'!BK126,'DETAIL SALES'!$AB$10:$AB$7501,"No",'DETAIL SALES'!$C$10:$C$7501,"19")</f>
        <v>0</v>
      </c>
      <c r="CY126" s="149">
        <f>COUNTIFS('DETAIL SALES'!$Q$10:$Q$7501,'FILL RATE MANDATORY STOCK'!BK126,'DETAIL SALES'!$AB$10:$AB$7501,"Full",'DETAIL SALES'!$C$10:$C$7501,"20")</f>
        <v>0</v>
      </c>
      <c r="CZ126" s="149">
        <f>COUNTIFS('DETAIL SALES'!$Q$10:$Q$7501,'FILL RATE MANDATORY STOCK'!BK126,'DETAIL SALES'!$AB$10:$AB$7501,"No",'DETAIL SALES'!$C$10:$C$7501,"20")</f>
        <v>0</v>
      </c>
      <c r="DA126" s="316">
        <f>COUNTIFS('DETAIL SALES'!$Q$10:$Q$7501,'FILL RATE MANDATORY STOCK'!BK126,'DETAIL SALES'!$AB$10:$AB$7501,"Full",'DETAIL SALES'!$C$10:$C$7501,"21")</f>
        <v>0</v>
      </c>
      <c r="DB126" s="316">
        <f>COUNTIFS('DETAIL SALES'!$Q$10:$Q$7501,'FILL RATE MANDATORY STOCK'!BK126,'DETAIL SALES'!$AB$10:$AB$7501,"No",'DETAIL SALES'!$C$10:$C$7501,"21")</f>
        <v>0</v>
      </c>
      <c r="DC126" s="149">
        <f>COUNTIFS('DETAIL SALES'!$Q$10:$Q$7501,'FILL RATE MANDATORY STOCK'!BK126,'DETAIL SALES'!$AB$10:$AB$7501,"Full",'DETAIL SALES'!$C$10:$C$7501,"22")</f>
        <v>0</v>
      </c>
      <c r="DD126" s="149">
        <f>COUNTIFS('DETAIL SALES'!$Q$10:$Q$7501,'FILL RATE MANDATORY STOCK'!BK126,'DETAIL SALES'!$AB$10:$AB$7501,"No",'DETAIL SALES'!$C$10:$C$7501,"22")</f>
        <v>0</v>
      </c>
      <c r="DE126" s="149">
        <f>COUNTIFS('DETAIL SALES'!$Q$10:$Q$7501,'FILL RATE MANDATORY STOCK'!BK126,'DETAIL SALES'!$AB$10:$AB$7501,"Full",'DETAIL SALES'!$C$10:$C$7501,"23")</f>
        <v>0</v>
      </c>
      <c r="DF126" s="149">
        <f>COUNTIFS('DETAIL SALES'!$Q$10:$Q$7501,'FILL RATE MANDATORY STOCK'!BK126,'DETAIL SALES'!$AB$10:$AB$7501,"No",'DETAIL SALES'!$C$10:$C$7501,"23")</f>
        <v>0</v>
      </c>
      <c r="DG126" s="149">
        <f>COUNTIFS('DETAIL SALES'!$Q$10:$Q$7501,'FILL RATE MANDATORY STOCK'!BK126,'DETAIL SALES'!$AB$10:$AB$7501,"Full",'DETAIL SALES'!$C$10:$C$7501,"24")</f>
        <v>0</v>
      </c>
      <c r="DH126" s="149">
        <f>COUNTIFS('DETAIL SALES'!$Q$10:$Q$7501,'FILL RATE MANDATORY STOCK'!BK126,'DETAIL SALES'!$AB$10:$AB$7501,"No",'DETAIL SALES'!$C$10:$C$7501,"24")</f>
        <v>0</v>
      </c>
      <c r="DI126" s="149">
        <f>COUNTIFS('DETAIL SALES'!$Q$10:$Q$7501,'FILL RATE MANDATORY STOCK'!BK126,'DETAIL SALES'!$AB$10:$AB$7501,"Full",'DETAIL SALES'!$C$10:$C$7501,"25")</f>
        <v>0</v>
      </c>
      <c r="DJ126" s="149">
        <f>COUNTIFS('DETAIL SALES'!$Q$10:$Q$7501,'FILL RATE MANDATORY STOCK'!BK126,'DETAIL SALES'!$AB$10:$AB$7501,"No",'DETAIL SALES'!$C$10:$C$7501,"25")</f>
        <v>0</v>
      </c>
      <c r="DK126" s="149">
        <f>COUNTIFS('DETAIL SALES'!$Q$10:$Q$7501,'FILL RATE MANDATORY STOCK'!BK126,'DETAIL SALES'!$AB$10:$AB$7501,"Full",'DETAIL SALES'!$C$10:$C$7501,"26")</f>
        <v>0</v>
      </c>
      <c r="DL126" s="149">
        <f>COUNTIFS('DETAIL SALES'!$Q$10:$Q$7501,'FILL RATE MANDATORY STOCK'!BK126,'DETAIL SALES'!$AB$10:$AB$7501,"No",'DETAIL SALES'!$C$10:$C$7501,"26")</f>
        <v>0</v>
      </c>
      <c r="DM126" s="149">
        <f>COUNTIFS('DETAIL SALES'!$Q$10:$Q$7501,'FILL RATE MANDATORY STOCK'!BK126,'DETAIL SALES'!$AB$10:$AB$7501,"Full",'DETAIL SALES'!$C$10:$C$7501,"27")</f>
        <v>0</v>
      </c>
      <c r="DN126" s="149">
        <f>COUNTIFS('DETAIL SALES'!$Q$10:$Q$7501,'FILL RATE MANDATORY STOCK'!BK126,'DETAIL SALES'!$AB$10:$AB$7501,"No",'DETAIL SALES'!$C$10:$C$7501,"27")</f>
        <v>0</v>
      </c>
      <c r="DO126" s="316">
        <f>COUNTIFS('DETAIL SALES'!$Q$10:$Q$7501,'FILL RATE MANDATORY STOCK'!BK126,'DETAIL SALES'!$AB$10:$AB$7501,"Full",'DETAIL SALES'!$C$10:$C$7501,"28")</f>
        <v>0</v>
      </c>
      <c r="DP126" s="316">
        <f>COUNTIFS('DETAIL SALES'!$Q$10:$Q$7501,'FILL RATE MANDATORY STOCK'!BK126,'DETAIL SALES'!$AB$10:$AB$7501,"No",'DETAIL SALES'!$C$10:$C$7501,"28")</f>
        <v>0</v>
      </c>
      <c r="DQ126" s="149">
        <f>COUNTIFS('DETAIL SALES'!$Q$10:$Q$7501,'FILL RATE MANDATORY STOCK'!BK126,'DETAIL SALES'!$AB$10:$AB$7501,"Full",'DETAIL SALES'!$C$10:$C$7501,"29")</f>
        <v>0</v>
      </c>
      <c r="DR126" s="149">
        <f>COUNTIFS('DETAIL SALES'!$Q$10:$Q$7501,'FILL RATE MANDATORY STOCK'!BK126,'DETAIL SALES'!$AB$10:$AB$7501,"No",'DETAIL SALES'!$C$10:$C$7501,"29")</f>
        <v>0</v>
      </c>
      <c r="DS126" s="149">
        <f>COUNTIFS('DETAIL SALES'!$Q$10:$Q$7501,'FILL RATE MANDATORY STOCK'!BK126,'DETAIL SALES'!$AB$10:$AB$7501,"Full",'DETAIL SALES'!$C$10:$C$7501,"30")</f>
        <v>0</v>
      </c>
      <c r="DT126" s="149">
        <f>COUNTIFS('DETAIL SALES'!$Q$10:$Q$7501,'FILL RATE MANDATORY STOCK'!BK126,'DETAIL SALES'!$AB$10:$AB$7501,"No",'DETAIL SALES'!$C$10:$C$7501,"30")</f>
        <v>0</v>
      </c>
      <c r="DU126" s="149">
        <f>COUNTIFS('DETAIL SALES'!$Q$10:$Q$7501,'FILL RATE MANDATORY STOCK'!\,'DETAIL SALES'!$AB$10:$AB$7501,"Full",'DETAIL SALES'!$C$10:$C$7501,"31")</f>
        <v>0</v>
      </c>
      <c r="DV126" s="153">
        <f>COUNTIFS('DETAIL SALES'!$Q$10:$Q$7501,'FILL RATE MANDATORY STOCK'!BK126,'DETAIL SALES'!$AB$10:$AB$7501,"No",'DETAIL SALES'!$C$10:$C$7501,"31")</f>
        <v>0</v>
      </c>
      <c r="DW126" s="271">
        <f t="shared" si="48"/>
        <v>0</v>
      </c>
      <c r="DX126" s="150">
        <f t="shared" si="48"/>
        <v>0</v>
      </c>
      <c r="DY126" s="150">
        <f t="shared" si="49"/>
        <v>0</v>
      </c>
      <c r="DZ126" s="272" t="e">
        <f t="shared" si="50"/>
        <v>#DIV/0!</v>
      </c>
    </row>
    <row r="127" spans="1:130" s="141" customFormat="1">
      <c r="A127" s="134">
        <v>118</v>
      </c>
      <c r="B127" s="286"/>
      <c r="C127" s="146">
        <f t="shared" si="36"/>
        <v>0</v>
      </c>
      <c r="D127" s="146">
        <f t="shared" si="37"/>
        <v>1</v>
      </c>
      <c r="E127" s="146">
        <f t="shared" si="38"/>
        <v>1900</v>
      </c>
      <c r="F127" s="287"/>
      <c r="G127" s="287"/>
      <c r="H127" s="287"/>
      <c r="I127" s="288"/>
      <c r="J127" s="287"/>
      <c r="K127" s="288"/>
      <c r="L127" s="134"/>
      <c r="M127" s="133"/>
      <c r="N127" s="288"/>
      <c r="O127" s="134"/>
      <c r="P127" s="166"/>
      <c r="Q127" s="289"/>
      <c r="R127" s="165"/>
      <c r="S127" s="290"/>
      <c r="T127" s="290"/>
      <c r="U127" s="290"/>
      <c r="V127" s="290"/>
      <c r="W127" s="166"/>
      <c r="X127" s="87"/>
      <c r="Y127" s="418">
        <f t="shared" si="39"/>
        <v>0</v>
      </c>
      <c r="Z127" s="291">
        <f t="shared" si="40"/>
        <v>0</v>
      </c>
      <c r="AA127" s="163"/>
      <c r="AB127" s="177" t="str">
        <f t="shared" si="41"/>
        <v/>
      </c>
      <c r="AC127" s="283" t="str">
        <f t="shared" si="42"/>
        <v/>
      </c>
      <c r="AD127" s="283" t="str">
        <f t="shared" si="43"/>
        <v/>
      </c>
      <c r="AE127" s="163"/>
      <c r="AF127" s="162"/>
      <c r="AP127" s="581"/>
      <c r="BD127" s="784"/>
      <c r="BE127" s="100">
        <f t="shared" si="35"/>
        <v>109</v>
      </c>
      <c r="BF127" s="100" t="s">
        <v>403</v>
      </c>
      <c r="BG127" s="100" t="s">
        <v>404</v>
      </c>
      <c r="BH127" s="149" t="s">
        <v>127</v>
      </c>
      <c r="BI127" s="169" t="e">
        <f>VLOOKUP(BH127,#REF!,8,FALSE)</f>
        <v>#REF!</v>
      </c>
      <c r="BJ127" s="224">
        <v>120000</v>
      </c>
      <c r="BK127" s="153">
        <v>2</v>
      </c>
      <c r="BL127" s="153">
        <v>0</v>
      </c>
      <c r="BM127" s="594">
        <f>COUNTIFS('DETAIL SALES'!$Q$10:$Q$7501,'FILL RATE MANDATORY STOCK'!BK127,'DETAIL SALES'!$AB$10:$AB$7501,"Full",'DETAIL SALES'!$C$10:$C$7501,"1")</f>
        <v>0</v>
      </c>
      <c r="BN127" s="149">
        <f>COUNTIFS('DETAIL SALES'!$Q$10:$Q$7501,'FILL RATE MANDATORY STOCK'!BK127,'DETAIL SALES'!$AB$10:$AB$7501,"No",'DETAIL SALES'!$C$10:$C$7501,"1")</f>
        <v>0</v>
      </c>
      <c r="BO127" s="149">
        <f>COUNTIFS('DETAIL SALES'!$Q$10:$Q$7501,'FILL RATE MANDATORY STOCK'!BK127,'DETAIL SALES'!$AB$10:$AB$7501,"Full",'DETAIL SALES'!$C$10:$C$7501,"2")</f>
        <v>0</v>
      </c>
      <c r="BP127" s="149">
        <f>COUNTIFS('DETAIL SALES'!$Q$10:$Q$7501,'FILL RATE MANDATORY STOCK'!BK127,'DETAIL SALES'!$AB$10:$AB$7501,"No",'DETAIL SALES'!$C$10:$C$7501,"2")</f>
        <v>0</v>
      </c>
      <c r="BQ127" s="149">
        <f>COUNTIFS('DETAIL SALES'!$Q$10:$Q$7501,'FILL RATE MANDATORY STOCK'!BK127,'DETAIL SALES'!$AB$10:$AB$7501,"Full",'DETAIL SALES'!$C$10:$C$7501,"3")</f>
        <v>0</v>
      </c>
      <c r="BR127" s="149">
        <f>COUNTIFS('DETAIL SALES'!$Q$10:$Q$7501,'FILL RATE MANDATORY STOCK'!BK127,'DETAIL SALES'!$AB$10:$AB$7501,"No",'DETAIL SALES'!$C$10:$C$7501,"3")</f>
        <v>0</v>
      </c>
      <c r="BS127" s="149">
        <f>COUNTIFS('DETAIL SALES'!$Q$10:$Q$7501,'FILL RATE MANDATORY STOCK'!BK127,'DETAIL SALES'!$AB$10:$AB$7501,"Full",'DETAIL SALES'!$C$10:$C$7501,"4")</f>
        <v>0</v>
      </c>
      <c r="BT127" s="149">
        <f>COUNTIFS('DETAIL SALES'!$Q$10:$Q$7501,'FILL RATE MANDATORY STOCK'!BK127,'DETAIL SALES'!$AB$10:$AB$7501,"No",'DETAIL SALES'!$C$10:$C$7501,"4")</f>
        <v>0</v>
      </c>
      <c r="BU127" s="149">
        <f>COUNTIFS('DETAIL SALES'!$Q$10:$Q$7501,'FILL RATE MANDATORY STOCK'!BK127,'DETAIL SALES'!$AB$10:$AB$7501,"Full",'DETAIL SALES'!$C$10:$C$7501,"5")</f>
        <v>0</v>
      </c>
      <c r="BV127" s="149">
        <f>COUNTIFS('DETAIL SALES'!$Q$10:$Q$7501,'FILL RATE MANDATORY STOCK'!BK127,'DETAIL SALES'!$AB$10:$AB$7501,"No",'DETAIL SALES'!$C$10:$C$7501,"5")</f>
        <v>0</v>
      </c>
      <c r="BW127" s="149">
        <f>COUNTIFS('DETAIL SALES'!$Q$10:$Q$7501,'FILL RATE MANDATORY STOCK'!BK127,'DETAIL SALES'!$AB$10:$AB$7501,"Full",'DETAIL SALES'!$C$10:$C$7501,"6")</f>
        <v>0</v>
      </c>
      <c r="BX127" s="149">
        <f>COUNTIFS('DETAIL SALES'!$Q$10:$Q$7501,'FILL RATE MANDATORY STOCK'!BK127,'DETAIL SALES'!$AB$10:$AB$7501,"No",'DETAIL SALES'!$C$10:$C$7501,"6")</f>
        <v>0</v>
      </c>
      <c r="BY127" s="316">
        <f>COUNTIFS('DETAIL SALES'!$Q$10:$Q$7501,'FILL RATE MANDATORY STOCK'!BK127,'DETAIL SALES'!$AB$10:$AB$7501,"Full",'DETAIL SALES'!$C$10:$C$7501,"7")</f>
        <v>0</v>
      </c>
      <c r="BZ127" s="316">
        <f>COUNTIFS('DETAIL SALES'!$Q$10:$Q$7501,'FILL RATE MANDATORY STOCK'!BK127,'DETAIL SALES'!$AB$10:$AB$7501,"No",'DETAIL SALES'!$C$10:$C$7501,"7")</f>
        <v>0</v>
      </c>
      <c r="CA127" s="149">
        <f>COUNTIFS('DETAIL SALES'!$Q$10:$Q$7501,'FILL RATE MANDATORY STOCK'!BK127,'DETAIL SALES'!$AB$10:$AB$7501,"Full",'DETAIL SALES'!$C$10:$C$7501,"8")</f>
        <v>0</v>
      </c>
      <c r="CB127" s="149">
        <f>COUNTIFS('DETAIL SALES'!$Q$10:$Q$7501,'FILL RATE MANDATORY STOCK'!BK127,'DETAIL SALES'!$AB$10:$AB$7501,"No",'DETAIL SALES'!$C$10:$C$7501,"8")</f>
        <v>0</v>
      </c>
      <c r="CC127" s="149">
        <f>COUNTIFS('DETAIL SALES'!$Q$10:$Q$7501,'FILL RATE MANDATORY STOCK'!BK127,'DETAIL SALES'!$AB$10:$AB$7501,"Full",'DETAIL SALES'!$C$10:$C$7501,"9")</f>
        <v>0</v>
      </c>
      <c r="CD127" s="149">
        <f>COUNTIFS('DETAIL SALES'!$Q$10:$Q$7501,'FILL RATE MANDATORY STOCK'!BK127,'DETAIL SALES'!$AB$10:$AB$7501,"No",'DETAIL SALES'!$C$10:$C$7501,"9")</f>
        <v>0</v>
      </c>
      <c r="CE127" s="149">
        <f>COUNTIFS('DETAIL SALES'!$Q$10:$Q$7501,'FILL RATE MANDATORY STOCK'!BK127,'DETAIL SALES'!$AB$10:$AB$7501,"Full",'DETAIL SALES'!$C$10:$C$7501,"10")</f>
        <v>0</v>
      </c>
      <c r="CF127" s="149">
        <f>COUNTIFS('DETAIL SALES'!$Q$10:$Q$7501,'FILL RATE MANDATORY STOCK'!BK127,'DETAIL SALES'!$AB$10:$AB$7501,"No",'DETAIL SALES'!$C$10:$C$7501,"10")</f>
        <v>0</v>
      </c>
      <c r="CG127" s="149">
        <f>COUNTIFS('DETAIL SALES'!$Q$10:$Q$7501,'FILL RATE MANDATORY STOCK'!BK127,'DETAIL SALES'!$AB$10:$AB$7501,"Full",'DETAIL SALES'!$C$10:$C$7501,"11")</f>
        <v>0</v>
      </c>
      <c r="CH127" s="149">
        <f>COUNTIFS('DETAIL SALES'!$Q$10:$Q$7501,'FILL RATE MANDATORY STOCK'!BK127,'DETAIL SALES'!$AB$10:$AB$7501,"No",'DETAIL SALES'!$C$10:$C$7501,"11")</f>
        <v>0</v>
      </c>
      <c r="CI127" s="149">
        <f>COUNTIFS('DETAIL SALES'!$Q$10:$Q$7501,'FILL RATE MANDATORY STOCK'!BK127,'DETAIL SALES'!$AB$10:$AB$7501,"Full",'DETAIL SALES'!$C$10:$C$7501,"12")</f>
        <v>0</v>
      </c>
      <c r="CJ127" s="149">
        <f>COUNTIFS('DETAIL SALES'!$Q$10:$Q$7501,'FILL RATE MANDATORY STOCK'!BK127,'DETAIL SALES'!$AB$10:$AB$7501,"No",'DETAIL SALES'!$C$10:$C$7501,"12")</f>
        <v>0</v>
      </c>
      <c r="CK127" s="149">
        <f>COUNTIFS('DETAIL SALES'!$Q$10:$Q$7501,'FILL RATE MANDATORY STOCK'!BK127,'DETAIL SALES'!$AB$10:$AB$7501,"Full",'DETAIL SALES'!$C$10:$C$7501,"13")</f>
        <v>0</v>
      </c>
      <c r="CL127" s="149">
        <f>COUNTIFS('DETAIL SALES'!$Q$10:$Q$7501,'FILL RATE MANDATORY STOCK'!BK127,'DETAIL SALES'!$AB$10:$AB$7501,"No",'DETAIL SALES'!$C$10:$C$7501,"13")</f>
        <v>0</v>
      </c>
      <c r="CM127" s="316">
        <f>COUNTIFS('DETAIL SALES'!$Q$10:$Q$7501,'FILL RATE MANDATORY STOCK'!BK127,'DETAIL SALES'!$AB$10:$AB$7501,"Full",'DETAIL SALES'!$C$10:$C$7501,"14")</f>
        <v>0</v>
      </c>
      <c r="CN127" s="316">
        <f>COUNTIFS('DETAIL SALES'!$Q$10:$Q$7501,'FILL RATE MANDATORY STOCK'!BK127,'DETAIL SALES'!$AB$10:$AB$7501,"No",'DETAIL SALES'!$C$10:$C$7501,"14")</f>
        <v>0</v>
      </c>
      <c r="CO127" s="149">
        <f>COUNTIFS('DETAIL SALES'!$Q$10:$Q$7501,'FILL RATE MANDATORY STOCK'!BK127,'DETAIL SALES'!$AB$10:$AB$7501,"Full",'DETAIL SALES'!$C$10:$C$7501,"15")</f>
        <v>0</v>
      </c>
      <c r="CP127" s="149">
        <f>COUNTIFS('DETAIL SALES'!$Q$10:$Q$7501,'FILL RATE MANDATORY STOCK'!BK127,'DETAIL SALES'!$AB$10:$AB$7501,"No",'DETAIL SALES'!$C$10:$C$7501,"15")</f>
        <v>0</v>
      </c>
      <c r="CQ127" s="149">
        <f>COUNTIFS('DETAIL SALES'!$Q$10:$Q$7501,'FILL RATE MANDATORY STOCK'!BK127,'DETAIL SALES'!$AB$10:$AB$7501,"Full",'DETAIL SALES'!$C$10:$C$7501,"16")</f>
        <v>0</v>
      </c>
      <c r="CR127" s="149">
        <f>COUNTIFS('DETAIL SALES'!$Q$10:$Q$7501,'FILL RATE MANDATORY STOCK'!BK127,'DETAIL SALES'!$AB$10:$AB$7501,"No",'DETAIL SALES'!$C$10:$C$7501,"16")</f>
        <v>0</v>
      </c>
      <c r="CS127" s="149">
        <f>COUNTIFS('DETAIL SALES'!$Q$10:$Q$7501,'FILL RATE MANDATORY STOCK'!BK127,'DETAIL SALES'!$AB$10:$AB$7501,"Full",'DETAIL SALES'!$C$10:$C$7501,"17")</f>
        <v>0</v>
      </c>
      <c r="CT127" s="149">
        <f>COUNTIFS('DETAIL SALES'!$Q$10:$Q$7501,'FILL RATE MANDATORY STOCK'!BK127,'DETAIL SALES'!$AB$10:$AB$7501,"No",'DETAIL SALES'!$C$10:$C$7501,"17")</f>
        <v>0</v>
      </c>
      <c r="CU127" s="149">
        <f>COUNTIFS('DETAIL SALES'!$Q$10:$Q$7501,'FILL RATE MANDATORY STOCK'!BK127,'DETAIL SALES'!$AB$10:$AB$7501,"Full",'DETAIL SALES'!$C$10:$C$7501,"18")</f>
        <v>0</v>
      </c>
      <c r="CV127" s="149">
        <f>COUNTIFS('DETAIL SALES'!$Q$10:$Q$7501,'FILL RATE MANDATORY STOCK'!BK127,'DETAIL SALES'!$AB$10:$AB$7501,"No",'DETAIL SALES'!$C$10:$C$7501,"18")</f>
        <v>0</v>
      </c>
      <c r="CW127" s="149">
        <f>COUNTIFS('DETAIL SALES'!$Q$10:$Q$7501,'FILL RATE MANDATORY STOCK'!BK127,'DETAIL SALES'!$AB$10:$AB$7501,"Full",'DETAIL SALES'!$C$10:$C$7501,"19")</f>
        <v>0</v>
      </c>
      <c r="CX127" s="149">
        <f>COUNTIFS('DETAIL SALES'!$Q$10:$Q$7501,'FILL RATE MANDATORY STOCK'!BK127,'DETAIL SALES'!$AB$10:$AB$7501,"No",'DETAIL SALES'!$C$10:$C$7501,"19")</f>
        <v>0</v>
      </c>
      <c r="CY127" s="149">
        <f>COUNTIFS('DETAIL SALES'!$Q$10:$Q$7501,'FILL RATE MANDATORY STOCK'!BK127,'DETAIL SALES'!$AB$10:$AB$7501,"Full",'DETAIL SALES'!$C$10:$C$7501,"20")</f>
        <v>0</v>
      </c>
      <c r="CZ127" s="149">
        <f>COUNTIFS('DETAIL SALES'!$Q$10:$Q$7501,'FILL RATE MANDATORY STOCK'!BK127,'DETAIL SALES'!$AB$10:$AB$7501,"No",'DETAIL SALES'!$C$10:$C$7501,"20")</f>
        <v>0</v>
      </c>
      <c r="DA127" s="316">
        <f>COUNTIFS('DETAIL SALES'!$Q$10:$Q$7501,'FILL RATE MANDATORY STOCK'!BK127,'DETAIL SALES'!$AB$10:$AB$7501,"Full",'DETAIL SALES'!$C$10:$C$7501,"21")</f>
        <v>0</v>
      </c>
      <c r="DB127" s="316">
        <f>COUNTIFS('DETAIL SALES'!$Q$10:$Q$7501,'FILL RATE MANDATORY STOCK'!BK127,'DETAIL SALES'!$AB$10:$AB$7501,"No",'DETAIL SALES'!$C$10:$C$7501,"21")</f>
        <v>0</v>
      </c>
      <c r="DC127" s="149">
        <f>COUNTIFS('DETAIL SALES'!$Q$10:$Q$7501,'FILL RATE MANDATORY STOCK'!BK127,'DETAIL SALES'!$AB$10:$AB$7501,"Full",'DETAIL SALES'!$C$10:$C$7501,"22")</f>
        <v>0</v>
      </c>
      <c r="DD127" s="149">
        <f>COUNTIFS('DETAIL SALES'!$Q$10:$Q$7501,'FILL RATE MANDATORY STOCK'!BK127,'DETAIL SALES'!$AB$10:$AB$7501,"No",'DETAIL SALES'!$C$10:$C$7501,"22")</f>
        <v>0</v>
      </c>
      <c r="DE127" s="149">
        <f>COUNTIFS('DETAIL SALES'!$Q$10:$Q$7501,'FILL RATE MANDATORY STOCK'!BK127,'DETAIL SALES'!$AB$10:$AB$7501,"Full",'DETAIL SALES'!$C$10:$C$7501,"23")</f>
        <v>0</v>
      </c>
      <c r="DF127" s="149">
        <f>COUNTIFS('DETAIL SALES'!$Q$10:$Q$7501,'FILL RATE MANDATORY STOCK'!BK127,'DETAIL SALES'!$AB$10:$AB$7501,"No",'DETAIL SALES'!$C$10:$C$7501,"23")</f>
        <v>0</v>
      </c>
      <c r="DG127" s="149">
        <f>COUNTIFS('DETAIL SALES'!$Q$10:$Q$7501,'FILL RATE MANDATORY STOCK'!BK127,'DETAIL SALES'!$AB$10:$AB$7501,"Full",'DETAIL SALES'!$C$10:$C$7501,"24")</f>
        <v>0</v>
      </c>
      <c r="DH127" s="149">
        <f>COUNTIFS('DETAIL SALES'!$Q$10:$Q$7501,'FILL RATE MANDATORY STOCK'!BK127,'DETAIL SALES'!$AB$10:$AB$7501,"No",'DETAIL SALES'!$C$10:$C$7501,"24")</f>
        <v>0</v>
      </c>
      <c r="DI127" s="149">
        <f>COUNTIFS('DETAIL SALES'!$Q$10:$Q$7501,'FILL RATE MANDATORY STOCK'!BK127,'DETAIL SALES'!$AB$10:$AB$7501,"Full",'DETAIL SALES'!$C$10:$C$7501,"25")</f>
        <v>0</v>
      </c>
      <c r="DJ127" s="149">
        <f>COUNTIFS('DETAIL SALES'!$Q$10:$Q$7501,'FILL RATE MANDATORY STOCK'!BK127,'DETAIL SALES'!$AB$10:$AB$7501,"No",'DETAIL SALES'!$C$10:$C$7501,"25")</f>
        <v>0</v>
      </c>
      <c r="DK127" s="149">
        <f>COUNTIFS('DETAIL SALES'!$Q$10:$Q$7501,'FILL RATE MANDATORY STOCK'!BK127,'DETAIL SALES'!$AB$10:$AB$7501,"Full",'DETAIL SALES'!$C$10:$C$7501,"26")</f>
        <v>0</v>
      </c>
      <c r="DL127" s="149">
        <f>COUNTIFS('DETAIL SALES'!$Q$10:$Q$7501,'FILL RATE MANDATORY STOCK'!BK127,'DETAIL SALES'!$AB$10:$AB$7501,"No",'DETAIL SALES'!$C$10:$C$7501,"26")</f>
        <v>0</v>
      </c>
      <c r="DM127" s="149">
        <f>COUNTIFS('DETAIL SALES'!$Q$10:$Q$7501,'FILL RATE MANDATORY STOCK'!BK127,'DETAIL SALES'!$AB$10:$AB$7501,"Full",'DETAIL SALES'!$C$10:$C$7501,"27")</f>
        <v>0</v>
      </c>
      <c r="DN127" s="149">
        <f>COUNTIFS('DETAIL SALES'!$Q$10:$Q$7501,'FILL RATE MANDATORY STOCK'!BK127,'DETAIL SALES'!$AB$10:$AB$7501,"No",'DETAIL SALES'!$C$10:$C$7501,"27")</f>
        <v>0</v>
      </c>
      <c r="DO127" s="316">
        <f>COUNTIFS('DETAIL SALES'!$Q$10:$Q$7501,'FILL RATE MANDATORY STOCK'!BK127,'DETAIL SALES'!$AB$10:$AB$7501,"Full",'DETAIL SALES'!$C$10:$C$7501,"28")</f>
        <v>0</v>
      </c>
      <c r="DP127" s="316">
        <f>COUNTIFS('DETAIL SALES'!$Q$10:$Q$7501,'FILL RATE MANDATORY STOCK'!BK127,'DETAIL SALES'!$AB$10:$AB$7501,"No",'DETAIL SALES'!$C$10:$C$7501,"28")</f>
        <v>0</v>
      </c>
      <c r="DQ127" s="149">
        <f>COUNTIFS('DETAIL SALES'!$Q$10:$Q$7501,'FILL RATE MANDATORY STOCK'!BK127,'DETAIL SALES'!$AB$10:$AB$7501,"Full",'DETAIL SALES'!$C$10:$C$7501,"29")</f>
        <v>0</v>
      </c>
      <c r="DR127" s="149">
        <f>COUNTIFS('DETAIL SALES'!$Q$10:$Q$7501,'FILL RATE MANDATORY STOCK'!BK127,'DETAIL SALES'!$AB$10:$AB$7501,"No",'DETAIL SALES'!$C$10:$C$7501,"29")</f>
        <v>0</v>
      </c>
      <c r="DS127" s="149">
        <f>COUNTIFS('DETAIL SALES'!$Q$10:$Q$7501,'FILL RATE MANDATORY STOCK'!BK127,'DETAIL SALES'!$AB$10:$AB$7501,"Full",'DETAIL SALES'!$C$10:$C$7501,"30")</f>
        <v>0</v>
      </c>
      <c r="DT127" s="149">
        <f>COUNTIFS('DETAIL SALES'!$Q$10:$Q$7501,'FILL RATE MANDATORY STOCK'!BK127,'DETAIL SALES'!$AB$10:$AB$7501,"No",'DETAIL SALES'!$C$10:$C$7501,"30")</f>
        <v>0</v>
      </c>
      <c r="DU127" s="149">
        <f>COUNTIFS('DETAIL SALES'!$Q$10:$Q$7501,'FILL RATE MANDATORY STOCK'!\,'DETAIL SALES'!$AB$10:$AB$7501,"Full",'DETAIL SALES'!$C$10:$C$7501,"31")</f>
        <v>0</v>
      </c>
      <c r="DV127" s="153">
        <f>COUNTIFS('DETAIL SALES'!$Q$10:$Q$7501,'FILL RATE MANDATORY STOCK'!BK127,'DETAIL SALES'!$AB$10:$AB$7501,"No",'DETAIL SALES'!$C$10:$C$7501,"31")</f>
        <v>0</v>
      </c>
      <c r="DW127" s="271">
        <f t="shared" si="48"/>
        <v>0</v>
      </c>
      <c r="DX127" s="150">
        <f t="shared" si="48"/>
        <v>0</v>
      </c>
      <c r="DY127" s="150">
        <f t="shared" si="49"/>
        <v>0</v>
      </c>
      <c r="DZ127" s="272" t="e">
        <f t="shared" si="50"/>
        <v>#DIV/0!</v>
      </c>
    </row>
    <row r="128" spans="1:130" s="141" customFormat="1">
      <c r="A128" s="134">
        <v>119</v>
      </c>
      <c r="B128" s="286"/>
      <c r="C128" s="146">
        <f t="shared" si="36"/>
        <v>0</v>
      </c>
      <c r="D128" s="146">
        <f t="shared" si="37"/>
        <v>1</v>
      </c>
      <c r="E128" s="146">
        <f t="shared" si="38"/>
        <v>1900</v>
      </c>
      <c r="F128" s="287"/>
      <c r="G128" s="287"/>
      <c r="H128" s="287"/>
      <c r="I128" s="288"/>
      <c r="J128" s="287"/>
      <c r="K128" s="288"/>
      <c r="L128" s="134"/>
      <c r="M128" s="133"/>
      <c r="N128" s="288"/>
      <c r="O128" s="134"/>
      <c r="P128" s="166"/>
      <c r="Q128" s="289"/>
      <c r="R128" s="165"/>
      <c r="S128" s="290"/>
      <c r="T128" s="290"/>
      <c r="U128" s="290"/>
      <c r="V128" s="290"/>
      <c r="W128" s="166"/>
      <c r="X128" s="87"/>
      <c r="Y128" s="418">
        <f t="shared" si="39"/>
        <v>0</v>
      </c>
      <c r="Z128" s="291">
        <f t="shared" si="40"/>
        <v>0</v>
      </c>
      <c r="AA128" s="163"/>
      <c r="AB128" s="177" t="str">
        <f t="shared" si="41"/>
        <v/>
      </c>
      <c r="AC128" s="283" t="str">
        <f t="shared" si="42"/>
        <v/>
      </c>
      <c r="AD128" s="283" t="str">
        <f t="shared" si="43"/>
        <v/>
      </c>
      <c r="AE128" s="163"/>
      <c r="AF128" s="162"/>
      <c r="AP128" s="581"/>
      <c r="BD128" s="784"/>
      <c r="BE128" s="100">
        <f t="shared" ref="BE128:BE187" si="59">MAX(BE123:BE127)+1</f>
        <v>110</v>
      </c>
      <c r="BF128" s="100" t="s">
        <v>403</v>
      </c>
      <c r="BG128" s="100" t="s">
        <v>404</v>
      </c>
      <c r="BH128" s="149" t="s">
        <v>124</v>
      </c>
      <c r="BI128" s="169" t="e">
        <f>VLOOKUP(BH128,#REF!,8,FALSE)</f>
        <v>#REF!</v>
      </c>
      <c r="BJ128" s="224">
        <v>120000</v>
      </c>
      <c r="BK128" s="153">
        <v>2</v>
      </c>
      <c r="BL128" s="153">
        <v>0.16666666666666666</v>
      </c>
      <c r="BM128" s="594">
        <f>COUNTIFS('DETAIL SALES'!$Q$10:$Q$7501,'FILL RATE MANDATORY STOCK'!BK128,'DETAIL SALES'!$AB$10:$AB$7501,"Full",'DETAIL SALES'!$C$10:$C$7501,"1")</f>
        <v>0</v>
      </c>
      <c r="BN128" s="149">
        <f>COUNTIFS('DETAIL SALES'!$Q$10:$Q$7501,'FILL RATE MANDATORY STOCK'!BK128,'DETAIL SALES'!$AB$10:$AB$7501,"No",'DETAIL SALES'!$C$10:$C$7501,"1")</f>
        <v>0</v>
      </c>
      <c r="BO128" s="149">
        <f>COUNTIFS('DETAIL SALES'!$Q$10:$Q$7501,'FILL RATE MANDATORY STOCK'!BK128,'DETAIL SALES'!$AB$10:$AB$7501,"Full",'DETAIL SALES'!$C$10:$C$7501,"2")</f>
        <v>0</v>
      </c>
      <c r="BP128" s="149">
        <f>COUNTIFS('DETAIL SALES'!$Q$10:$Q$7501,'FILL RATE MANDATORY STOCK'!BK128,'DETAIL SALES'!$AB$10:$AB$7501,"No",'DETAIL SALES'!$C$10:$C$7501,"2")</f>
        <v>0</v>
      </c>
      <c r="BQ128" s="149">
        <f>COUNTIFS('DETAIL SALES'!$Q$10:$Q$7501,'FILL RATE MANDATORY STOCK'!BK128,'DETAIL SALES'!$AB$10:$AB$7501,"Full",'DETAIL SALES'!$C$10:$C$7501,"3")</f>
        <v>0</v>
      </c>
      <c r="BR128" s="149">
        <f>COUNTIFS('DETAIL SALES'!$Q$10:$Q$7501,'FILL RATE MANDATORY STOCK'!BK128,'DETAIL SALES'!$AB$10:$AB$7501,"No",'DETAIL SALES'!$C$10:$C$7501,"3")</f>
        <v>0</v>
      </c>
      <c r="BS128" s="149">
        <f>COUNTIFS('DETAIL SALES'!$Q$10:$Q$7501,'FILL RATE MANDATORY STOCK'!BK128,'DETAIL SALES'!$AB$10:$AB$7501,"Full",'DETAIL SALES'!$C$10:$C$7501,"4")</f>
        <v>0</v>
      </c>
      <c r="BT128" s="149">
        <f>COUNTIFS('DETAIL SALES'!$Q$10:$Q$7501,'FILL RATE MANDATORY STOCK'!BK128,'DETAIL SALES'!$AB$10:$AB$7501,"No",'DETAIL SALES'!$C$10:$C$7501,"4")</f>
        <v>0</v>
      </c>
      <c r="BU128" s="149">
        <f>COUNTIFS('DETAIL SALES'!$Q$10:$Q$7501,'FILL RATE MANDATORY STOCK'!BK128,'DETAIL SALES'!$AB$10:$AB$7501,"Full",'DETAIL SALES'!$C$10:$C$7501,"5")</f>
        <v>0</v>
      </c>
      <c r="BV128" s="149">
        <f>COUNTIFS('DETAIL SALES'!$Q$10:$Q$7501,'FILL RATE MANDATORY STOCK'!BK128,'DETAIL SALES'!$AB$10:$AB$7501,"No",'DETAIL SALES'!$C$10:$C$7501,"5")</f>
        <v>0</v>
      </c>
      <c r="BW128" s="149">
        <f>COUNTIFS('DETAIL SALES'!$Q$10:$Q$7501,'FILL RATE MANDATORY STOCK'!BK128,'DETAIL SALES'!$AB$10:$AB$7501,"Full",'DETAIL SALES'!$C$10:$C$7501,"6")</f>
        <v>0</v>
      </c>
      <c r="BX128" s="149">
        <f>COUNTIFS('DETAIL SALES'!$Q$10:$Q$7501,'FILL RATE MANDATORY STOCK'!BK128,'DETAIL SALES'!$AB$10:$AB$7501,"No",'DETAIL SALES'!$C$10:$C$7501,"6")</f>
        <v>0</v>
      </c>
      <c r="BY128" s="316">
        <f>COUNTIFS('DETAIL SALES'!$Q$10:$Q$7501,'FILL RATE MANDATORY STOCK'!BK128,'DETAIL SALES'!$AB$10:$AB$7501,"Full",'DETAIL SALES'!$C$10:$C$7501,"7")</f>
        <v>0</v>
      </c>
      <c r="BZ128" s="316">
        <f>COUNTIFS('DETAIL SALES'!$Q$10:$Q$7501,'FILL RATE MANDATORY STOCK'!BK128,'DETAIL SALES'!$AB$10:$AB$7501,"No",'DETAIL SALES'!$C$10:$C$7501,"7")</f>
        <v>0</v>
      </c>
      <c r="CA128" s="149">
        <f>COUNTIFS('DETAIL SALES'!$Q$10:$Q$7501,'FILL RATE MANDATORY STOCK'!BK128,'DETAIL SALES'!$AB$10:$AB$7501,"Full",'DETAIL SALES'!$C$10:$C$7501,"8")</f>
        <v>0</v>
      </c>
      <c r="CB128" s="149">
        <f>COUNTIFS('DETAIL SALES'!$Q$10:$Q$7501,'FILL RATE MANDATORY STOCK'!BK128,'DETAIL SALES'!$AB$10:$AB$7501,"No",'DETAIL SALES'!$C$10:$C$7501,"8")</f>
        <v>0</v>
      </c>
      <c r="CC128" s="149">
        <f>COUNTIFS('DETAIL SALES'!$Q$10:$Q$7501,'FILL RATE MANDATORY STOCK'!BK128,'DETAIL SALES'!$AB$10:$AB$7501,"Full",'DETAIL SALES'!$C$10:$C$7501,"9")</f>
        <v>0</v>
      </c>
      <c r="CD128" s="149">
        <f>COUNTIFS('DETAIL SALES'!$Q$10:$Q$7501,'FILL RATE MANDATORY STOCK'!BK128,'DETAIL SALES'!$AB$10:$AB$7501,"No",'DETAIL SALES'!$C$10:$C$7501,"9")</f>
        <v>0</v>
      </c>
      <c r="CE128" s="149">
        <f>COUNTIFS('DETAIL SALES'!$Q$10:$Q$7501,'FILL RATE MANDATORY STOCK'!BK128,'DETAIL SALES'!$AB$10:$AB$7501,"Full",'DETAIL SALES'!$C$10:$C$7501,"10")</f>
        <v>0</v>
      </c>
      <c r="CF128" s="149">
        <f>COUNTIFS('DETAIL SALES'!$Q$10:$Q$7501,'FILL RATE MANDATORY STOCK'!BK128,'DETAIL SALES'!$AB$10:$AB$7501,"No",'DETAIL SALES'!$C$10:$C$7501,"10")</f>
        <v>0</v>
      </c>
      <c r="CG128" s="149">
        <f>COUNTIFS('DETAIL SALES'!$Q$10:$Q$7501,'FILL RATE MANDATORY STOCK'!BK128,'DETAIL SALES'!$AB$10:$AB$7501,"Full",'DETAIL SALES'!$C$10:$C$7501,"11")</f>
        <v>0</v>
      </c>
      <c r="CH128" s="149">
        <f>COUNTIFS('DETAIL SALES'!$Q$10:$Q$7501,'FILL RATE MANDATORY STOCK'!BK128,'DETAIL SALES'!$AB$10:$AB$7501,"No",'DETAIL SALES'!$C$10:$C$7501,"11")</f>
        <v>0</v>
      </c>
      <c r="CI128" s="149">
        <f>COUNTIFS('DETAIL SALES'!$Q$10:$Q$7501,'FILL RATE MANDATORY STOCK'!BK128,'DETAIL SALES'!$AB$10:$AB$7501,"Full",'DETAIL SALES'!$C$10:$C$7501,"12")</f>
        <v>0</v>
      </c>
      <c r="CJ128" s="149">
        <f>COUNTIFS('DETAIL SALES'!$Q$10:$Q$7501,'FILL RATE MANDATORY STOCK'!BK128,'DETAIL SALES'!$AB$10:$AB$7501,"No",'DETAIL SALES'!$C$10:$C$7501,"12")</f>
        <v>0</v>
      </c>
      <c r="CK128" s="149">
        <f>COUNTIFS('DETAIL SALES'!$Q$10:$Q$7501,'FILL RATE MANDATORY STOCK'!BK128,'DETAIL SALES'!$AB$10:$AB$7501,"Full",'DETAIL SALES'!$C$10:$C$7501,"13")</f>
        <v>0</v>
      </c>
      <c r="CL128" s="149">
        <f>COUNTIFS('DETAIL SALES'!$Q$10:$Q$7501,'FILL RATE MANDATORY STOCK'!BK128,'DETAIL SALES'!$AB$10:$AB$7501,"No",'DETAIL SALES'!$C$10:$C$7501,"13")</f>
        <v>0</v>
      </c>
      <c r="CM128" s="316">
        <f>COUNTIFS('DETAIL SALES'!$Q$10:$Q$7501,'FILL RATE MANDATORY STOCK'!BK128,'DETAIL SALES'!$AB$10:$AB$7501,"Full",'DETAIL SALES'!$C$10:$C$7501,"14")</f>
        <v>0</v>
      </c>
      <c r="CN128" s="316">
        <f>COUNTIFS('DETAIL SALES'!$Q$10:$Q$7501,'FILL RATE MANDATORY STOCK'!BK128,'DETAIL SALES'!$AB$10:$AB$7501,"No",'DETAIL SALES'!$C$10:$C$7501,"14")</f>
        <v>0</v>
      </c>
      <c r="CO128" s="149">
        <f>COUNTIFS('DETAIL SALES'!$Q$10:$Q$7501,'FILL RATE MANDATORY STOCK'!BK128,'DETAIL SALES'!$AB$10:$AB$7501,"Full",'DETAIL SALES'!$C$10:$C$7501,"15")</f>
        <v>0</v>
      </c>
      <c r="CP128" s="149">
        <f>COUNTIFS('DETAIL SALES'!$Q$10:$Q$7501,'FILL RATE MANDATORY STOCK'!BK128,'DETAIL SALES'!$AB$10:$AB$7501,"No",'DETAIL SALES'!$C$10:$C$7501,"15")</f>
        <v>0</v>
      </c>
      <c r="CQ128" s="149">
        <f>COUNTIFS('DETAIL SALES'!$Q$10:$Q$7501,'FILL RATE MANDATORY STOCK'!BK128,'DETAIL SALES'!$AB$10:$AB$7501,"Full",'DETAIL SALES'!$C$10:$C$7501,"16")</f>
        <v>0</v>
      </c>
      <c r="CR128" s="149">
        <f>COUNTIFS('DETAIL SALES'!$Q$10:$Q$7501,'FILL RATE MANDATORY STOCK'!BK128,'DETAIL SALES'!$AB$10:$AB$7501,"No",'DETAIL SALES'!$C$10:$C$7501,"16")</f>
        <v>0</v>
      </c>
      <c r="CS128" s="149">
        <f>COUNTIFS('DETAIL SALES'!$Q$10:$Q$7501,'FILL RATE MANDATORY STOCK'!BK128,'DETAIL SALES'!$AB$10:$AB$7501,"Full",'DETAIL SALES'!$C$10:$C$7501,"17")</f>
        <v>0</v>
      </c>
      <c r="CT128" s="149">
        <f>COUNTIFS('DETAIL SALES'!$Q$10:$Q$7501,'FILL RATE MANDATORY STOCK'!BK128,'DETAIL SALES'!$AB$10:$AB$7501,"No",'DETAIL SALES'!$C$10:$C$7501,"17")</f>
        <v>0</v>
      </c>
      <c r="CU128" s="149">
        <f>COUNTIFS('DETAIL SALES'!$Q$10:$Q$7501,'FILL RATE MANDATORY STOCK'!BK128,'DETAIL SALES'!$AB$10:$AB$7501,"Full",'DETAIL SALES'!$C$10:$C$7501,"18")</f>
        <v>0</v>
      </c>
      <c r="CV128" s="149">
        <f>COUNTIFS('DETAIL SALES'!$Q$10:$Q$7501,'FILL RATE MANDATORY STOCK'!BK128,'DETAIL SALES'!$AB$10:$AB$7501,"No",'DETAIL SALES'!$C$10:$C$7501,"18")</f>
        <v>0</v>
      </c>
      <c r="CW128" s="149">
        <f>COUNTIFS('DETAIL SALES'!$Q$10:$Q$7501,'FILL RATE MANDATORY STOCK'!BK128,'DETAIL SALES'!$AB$10:$AB$7501,"Full",'DETAIL SALES'!$C$10:$C$7501,"19")</f>
        <v>0</v>
      </c>
      <c r="CX128" s="149">
        <f>COUNTIFS('DETAIL SALES'!$Q$10:$Q$7501,'FILL RATE MANDATORY STOCK'!BK128,'DETAIL SALES'!$AB$10:$AB$7501,"No",'DETAIL SALES'!$C$10:$C$7501,"19")</f>
        <v>0</v>
      </c>
      <c r="CY128" s="149">
        <f>COUNTIFS('DETAIL SALES'!$Q$10:$Q$7501,'FILL RATE MANDATORY STOCK'!BK128,'DETAIL SALES'!$AB$10:$AB$7501,"Full",'DETAIL SALES'!$C$10:$C$7501,"20")</f>
        <v>0</v>
      </c>
      <c r="CZ128" s="149">
        <f>COUNTIFS('DETAIL SALES'!$Q$10:$Q$7501,'FILL RATE MANDATORY STOCK'!BK128,'DETAIL SALES'!$AB$10:$AB$7501,"No",'DETAIL SALES'!$C$10:$C$7501,"20")</f>
        <v>0</v>
      </c>
      <c r="DA128" s="316">
        <f>COUNTIFS('DETAIL SALES'!$Q$10:$Q$7501,'FILL RATE MANDATORY STOCK'!BK128,'DETAIL SALES'!$AB$10:$AB$7501,"Full",'DETAIL SALES'!$C$10:$C$7501,"21")</f>
        <v>0</v>
      </c>
      <c r="DB128" s="316">
        <f>COUNTIFS('DETAIL SALES'!$Q$10:$Q$7501,'FILL RATE MANDATORY STOCK'!BK128,'DETAIL SALES'!$AB$10:$AB$7501,"No",'DETAIL SALES'!$C$10:$C$7501,"21")</f>
        <v>0</v>
      </c>
      <c r="DC128" s="149">
        <f>COUNTIFS('DETAIL SALES'!$Q$10:$Q$7501,'FILL RATE MANDATORY STOCK'!BK128,'DETAIL SALES'!$AB$10:$AB$7501,"Full",'DETAIL SALES'!$C$10:$C$7501,"22")</f>
        <v>0</v>
      </c>
      <c r="DD128" s="149">
        <f>COUNTIFS('DETAIL SALES'!$Q$10:$Q$7501,'FILL RATE MANDATORY STOCK'!BK128,'DETAIL SALES'!$AB$10:$AB$7501,"No",'DETAIL SALES'!$C$10:$C$7501,"22")</f>
        <v>0</v>
      </c>
      <c r="DE128" s="149">
        <f>COUNTIFS('DETAIL SALES'!$Q$10:$Q$7501,'FILL RATE MANDATORY STOCK'!BK128,'DETAIL SALES'!$AB$10:$AB$7501,"Full",'DETAIL SALES'!$C$10:$C$7501,"23")</f>
        <v>0</v>
      </c>
      <c r="DF128" s="149">
        <f>COUNTIFS('DETAIL SALES'!$Q$10:$Q$7501,'FILL RATE MANDATORY STOCK'!BK128,'DETAIL SALES'!$AB$10:$AB$7501,"No",'DETAIL SALES'!$C$10:$C$7501,"23")</f>
        <v>0</v>
      </c>
      <c r="DG128" s="149">
        <f>COUNTIFS('DETAIL SALES'!$Q$10:$Q$7501,'FILL RATE MANDATORY STOCK'!BK128,'DETAIL SALES'!$AB$10:$AB$7501,"Full",'DETAIL SALES'!$C$10:$C$7501,"24")</f>
        <v>0</v>
      </c>
      <c r="DH128" s="149">
        <f>COUNTIFS('DETAIL SALES'!$Q$10:$Q$7501,'FILL RATE MANDATORY STOCK'!BK128,'DETAIL SALES'!$AB$10:$AB$7501,"No",'DETAIL SALES'!$C$10:$C$7501,"24")</f>
        <v>0</v>
      </c>
      <c r="DI128" s="149">
        <f>COUNTIFS('DETAIL SALES'!$Q$10:$Q$7501,'FILL RATE MANDATORY STOCK'!BK128,'DETAIL SALES'!$AB$10:$AB$7501,"Full",'DETAIL SALES'!$C$10:$C$7501,"25")</f>
        <v>0</v>
      </c>
      <c r="DJ128" s="149">
        <f>COUNTIFS('DETAIL SALES'!$Q$10:$Q$7501,'FILL RATE MANDATORY STOCK'!BK128,'DETAIL SALES'!$AB$10:$AB$7501,"No",'DETAIL SALES'!$C$10:$C$7501,"25")</f>
        <v>0</v>
      </c>
      <c r="DK128" s="149">
        <f>COUNTIFS('DETAIL SALES'!$Q$10:$Q$7501,'FILL RATE MANDATORY STOCK'!BK128,'DETAIL SALES'!$AB$10:$AB$7501,"Full",'DETAIL SALES'!$C$10:$C$7501,"26")</f>
        <v>0</v>
      </c>
      <c r="DL128" s="149">
        <f>COUNTIFS('DETAIL SALES'!$Q$10:$Q$7501,'FILL RATE MANDATORY STOCK'!BK128,'DETAIL SALES'!$AB$10:$AB$7501,"No",'DETAIL SALES'!$C$10:$C$7501,"26")</f>
        <v>0</v>
      </c>
      <c r="DM128" s="149">
        <f>COUNTIFS('DETAIL SALES'!$Q$10:$Q$7501,'FILL RATE MANDATORY STOCK'!BK128,'DETAIL SALES'!$AB$10:$AB$7501,"Full",'DETAIL SALES'!$C$10:$C$7501,"27")</f>
        <v>0</v>
      </c>
      <c r="DN128" s="149">
        <f>COUNTIFS('DETAIL SALES'!$Q$10:$Q$7501,'FILL RATE MANDATORY STOCK'!BK128,'DETAIL SALES'!$AB$10:$AB$7501,"No",'DETAIL SALES'!$C$10:$C$7501,"27")</f>
        <v>0</v>
      </c>
      <c r="DO128" s="316">
        <f>COUNTIFS('DETAIL SALES'!$Q$10:$Q$7501,'FILL RATE MANDATORY STOCK'!BK128,'DETAIL SALES'!$AB$10:$AB$7501,"Full",'DETAIL SALES'!$C$10:$C$7501,"28")</f>
        <v>0</v>
      </c>
      <c r="DP128" s="316">
        <f>COUNTIFS('DETAIL SALES'!$Q$10:$Q$7501,'FILL RATE MANDATORY STOCK'!BK128,'DETAIL SALES'!$AB$10:$AB$7501,"No",'DETAIL SALES'!$C$10:$C$7501,"28")</f>
        <v>0</v>
      </c>
      <c r="DQ128" s="149">
        <f>COUNTIFS('DETAIL SALES'!$Q$10:$Q$7501,'FILL RATE MANDATORY STOCK'!BK128,'DETAIL SALES'!$AB$10:$AB$7501,"Full",'DETAIL SALES'!$C$10:$C$7501,"29")</f>
        <v>0</v>
      </c>
      <c r="DR128" s="149">
        <f>COUNTIFS('DETAIL SALES'!$Q$10:$Q$7501,'FILL RATE MANDATORY STOCK'!BK128,'DETAIL SALES'!$AB$10:$AB$7501,"No",'DETAIL SALES'!$C$10:$C$7501,"29")</f>
        <v>0</v>
      </c>
      <c r="DS128" s="149">
        <f>COUNTIFS('DETAIL SALES'!$Q$10:$Q$7501,'FILL RATE MANDATORY STOCK'!BK128,'DETAIL SALES'!$AB$10:$AB$7501,"Full",'DETAIL SALES'!$C$10:$C$7501,"30")</f>
        <v>0</v>
      </c>
      <c r="DT128" s="149">
        <f>COUNTIFS('DETAIL SALES'!$Q$10:$Q$7501,'FILL RATE MANDATORY STOCK'!BK128,'DETAIL SALES'!$AB$10:$AB$7501,"No",'DETAIL SALES'!$C$10:$C$7501,"30")</f>
        <v>0</v>
      </c>
      <c r="DU128" s="149">
        <f>COUNTIFS('DETAIL SALES'!$Q$10:$Q$7501,'FILL RATE MANDATORY STOCK'!\,'DETAIL SALES'!$AB$10:$AB$7501,"Full",'DETAIL SALES'!$C$10:$C$7501,"31")</f>
        <v>0</v>
      </c>
      <c r="DV128" s="153">
        <f>COUNTIFS('DETAIL SALES'!$Q$10:$Q$7501,'FILL RATE MANDATORY STOCK'!BK128,'DETAIL SALES'!$AB$10:$AB$7501,"No",'DETAIL SALES'!$C$10:$C$7501,"31")</f>
        <v>0</v>
      </c>
      <c r="DW128" s="271">
        <f t="shared" si="48"/>
        <v>0</v>
      </c>
      <c r="DX128" s="150">
        <f t="shared" si="48"/>
        <v>0</v>
      </c>
      <c r="DY128" s="150">
        <f t="shared" si="49"/>
        <v>0</v>
      </c>
      <c r="DZ128" s="272" t="e">
        <f t="shared" si="50"/>
        <v>#DIV/0!</v>
      </c>
    </row>
    <row r="129" spans="1:130" s="141" customFormat="1">
      <c r="A129" s="134">
        <v>120</v>
      </c>
      <c r="B129" s="286"/>
      <c r="C129" s="146">
        <f t="shared" si="36"/>
        <v>0</v>
      </c>
      <c r="D129" s="146">
        <f t="shared" si="37"/>
        <v>1</v>
      </c>
      <c r="E129" s="146">
        <f t="shared" si="38"/>
        <v>1900</v>
      </c>
      <c r="F129" s="287"/>
      <c r="G129" s="287"/>
      <c r="H129" s="287"/>
      <c r="I129" s="288"/>
      <c r="J129" s="287"/>
      <c r="K129" s="288"/>
      <c r="L129" s="134"/>
      <c r="M129" s="133"/>
      <c r="N129" s="288"/>
      <c r="O129" s="134"/>
      <c r="P129" s="166"/>
      <c r="Q129" s="289"/>
      <c r="R129" s="165"/>
      <c r="S129" s="290"/>
      <c r="T129" s="290"/>
      <c r="U129" s="290"/>
      <c r="V129" s="290"/>
      <c r="W129" s="166"/>
      <c r="X129" s="87"/>
      <c r="Y129" s="418">
        <f t="shared" si="39"/>
        <v>0</v>
      </c>
      <c r="Z129" s="291">
        <f t="shared" si="40"/>
        <v>0</v>
      </c>
      <c r="AA129" s="163"/>
      <c r="AB129" s="177" t="str">
        <f t="shared" si="41"/>
        <v/>
      </c>
      <c r="AC129" s="283" t="str">
        <f t="shared" si="42"/>
        <v/>
      </c>
      <c r="AD129" s="283" t="str">
        <f t="shared" si="43"/>
        <v/>
      </c>
      <c r="AE129" s="163"/>
      <c r="AF129" s="162"/>
      <c r="AP129" s="581"/>
      <c r="BD129" s="784"/>
      <c r="BE129" s="100">
        <f t="shared" si="59"/>
        <v>111</v>
      </c>
      <c r="BF129" s="100" t="s">
        <v>405</v>
      </c>
      <c r="BG129" s="100" t="s">
        <v>315</v>
      </c>
      <c r="BH129" s="149" t="s">
        <v>128</v>
      </c>
      <c r="BI129" s="169" t="e">
        <f>VLOOKUP(BH129,#REF!,8,FALSE)</f>
        <v>#REF!</v>
      </c>
      <c r="BJ129" s="224">
        <v>120000</v>
      </c>
      <c r="BK129" s="153">
        <v>2</v>
      </c>
      <c r="BL129" s="153">
        <v>0</v>
      </c>
      <c r="BM129" s="594">
        <f>COUNTIFS('DETAIL SALES'!$Q$10:$Q$7501,'FILL RATE MANDATORY STOCK'!BK129,'DETAIL SALES'!$AB$10:$AB$7501,"Full",'DETAIL SALES'!$C$10:$C$7501,"1")</f>
        <v>0</v>
      </c>
      <c r="BN129" s="149">
        <f>COUNTIFS('DETAIL SALES'!$Q$10:$Q$7501,'FILL RATE MANDATORY STOCK'!BK129,'DETAIL SALES'!$AB$10:$AB$7501,"No",'DETAIL SALES'!$C$10:$C$7501,"1")</f>
        <v>0</v>
      </c>
      <c r="BO129" s="149">
        <f>COUNTIFS('DETAIL SALES'!$Q$10:$Q$7501,'FILL RATE MANDATORY STOCK'!BK129,'DETAIL SALES'!$AB$10:$AB$7501,"Full",'DETAIL SALES'!$C$10:$C$7501,"2")</f>
        <v>0</v>
      </c>
      <c r="BP129" s="149">
        <f>COUNTIFS('DETAIL SALES'!$Q$10:$Q$7501,'FILL RATE MANDATORY STOCK'!BK129,'DETAIL SALES'!$AB$10:$AB$7501,"No",'DETAIL SALES'!$C$10:$C$7501,"2")</f>
        <v>0</v>
      </c>
      <c r="BQ129" s="149">
        <f>COUNTIFS('DETAIL SALES'!$Q$10:$Q$7501,'FILL RATE MANDATORY STOCK'!BK129,'DETAIL SALES'!$AB$10:$AB$7501,"Full",'DETAIL SALES'!$C$10:$C$7501,"3")</f>
        <v>0</v>
      </c>
      <c r="BR129" s="149">
        <f>COUNTIFS('DETAIL SALES'!$Q$10:$Q$7501,'FILL RATE MANDATORY STOCK'!BK129,'DETAIL SALES'!$AB$10:$AB$7501,"No",'DETAIL SALES'!$C$10:$C$7501,"3")</f>
        <v>0</v>
      </c>
      <c r="BS129" s="149">
        <f>COUNTIFS('DETAIL SALES'!$Q$10:$Q$7501,'FILL RATE MANDATORY STOCK'!BK129,'DETAIL SALES'!$AB$10:$AB$7501,"Full",'DETAIL SALES'!$C$10:$C$7501,"4")</f>
        <v>0</v>
      </c>
      <c r="BT129" s="149">
        <f>COUNTIFS('DETAIL SALES'!$Q$10:$Q$7501,'FILL RATE MANDATORY STOCK'!BK129,'DETAIL SALES'!$AB$10:$AB$7501,"No",'DETAIL SALES'!$C$10:$C$7501,"4")</f>
        <v>0</v>
      </c>
      <c r="BU129" s="149">
        <f>COUNTIFS('DETAIL SALES'!$Q$10:$Q$7501,'FILL RATE MANDATORY STOCK'!BK129,'DETAIL SALES'!$AB$10:$AB$7501,"Full",'DETAIL SALES'!$C$10:$C$7501,"5")</f>
        <v>0</v>
      </c>
      <c r="BV129" s="149">
        <f>COUNTIFS('DETAIL SALES'!$Q$10:$Q$7501,'FILL RATE MANDATORY STOCK'!BK129,'DETAIL SALES'!$AB$10:$AB$7501,"No",'DETAIL SALES'!$C$10:$C$7501,"5")</f>
        <v>0</v>
      </c>
      <c r="BW129" s="149">
        <f>COUNTIFS('DETAIL SALES'!$Q$10:$Q$7501,'FILL RATE MANDATORY STOCK'!BK129,'DETAIL SALES'!$AB$10:$AB$7501,"Full",'DETAIL SALES'!$C$10:$C$7501,"6")</f>
        <v>0</v>
      </c>
      <c r="BX129" s="149">
        <f>COUNTIFS('DETAIL SALES'!$Q$10:$Q$7501,'FILL RATE MANDATORY STOCK'!BK129,'DETAIL SALES'!$AB$10:$AB$7501,"No",'DETAIL SALES'!$C$10:$C$7501,"6")</f>
        <v>0</v>
      </c>
      <c r="BY129" s="316">
        <f>COUNTIFS('DETAIL SALES'!$Q$10:$Q$7501,'FILL RATE MANDATORY STOCK'!BK129,'DETAIL SALES'!$AB$10:$AB$7501,"Full",'DETAIL SALES'!$C$10:$C$7501,"7")</f>
        <v>0</v>
      </c>
      <c r="BZ129" s="316">
        <f>COUNTIFS('DETAIL SALES'!$Q$10:$Q$7501,'FILL RATE MANDATORY STOCK'!BK129,'DETAIL SALES'!$AB$10:$AB$7501,"No",'DETAIL SALES'!$C$10:$C$7501,"7")</f>
        <v>0</v>
      </c>
      <c r="CA129" s="149">
        <f>COUNTIFS('DETAIL SALES'!$Q$10:$Q$7501,'FILL RATE MANDATORY STOCK'!BK129,'DETAIL SALES'!$AB$10:$AB$7501,"Full",'DETAIL SALES'!$C$10:$C$7501,"8")</f>
        <v>0</v>
      </c>
      <c r="CB129" s="149">
        <f>COUNTIFS('DETAIL SALES'!$Q$10:$Q$7501,'FILL RATE MANDATORY STOCK'!BK129,'DETAIL SALES'!$AB$10:$AB$7501,"No",'DETAIL SALES'!$C$10:$C$7501,"8")</f>
        <v>0</v>
      </c>
      <c r="CC129" s="149">
        <f>COUNTIFS('DETAIL SALES'!$Q$10:$Q$7501,'FILL RATE MANDATORY STOCK'!BK129,'DETAIL SALES'!$AB$10:$AB$7501,"Full",'DETAIL SALES'!$C$10:$C$7501,"9")</f>
        <v>0</v>
      </c>
      <c r="CD129" s="149">
        <f>COUNTIFS('DETAIL SALES'!$Q$10:$Q$7501,'FILL RATE MANDATORY STOCK'!BK129,'DETAIL SALES'!$AB$10:$AB$7501,"No",'DETAIL SALES'!$C$10:$C$7501,"9")</f>
        <v>0</v>
      </c>
      <c r="CE129" s="149">
        <f>COUNTIFS('DETAIL SALES'!$Q$10:$Q$7501,'FILL RATE MANDATORY STOCK'!BK129,'DETAIL SALES'!$AB$10:$AB$7501,"Full",'DETAIL SALES'!$C$10:$C$7501,"10")</f>
        <v>0</v>
      </c>
      <c r="CF129" s="149">
        <f>COUNTIFS('DETAIL SALES'!$Q$10:$Q$7501,'FILL RATE MANDATORY STOCK'!BK129,'DETAIL SALES'!$AB$10:$AB$7501,"No",'DETAIL SALES'!$C$10:$C$7501,"10")</f>
        <v>0</v>
      </c>
      <c r="CG129" s="149">
        <f>COUNTIFS('DETAIL SALES'!$Q$10:$Q$7501,'FILL RATE MANDATORY STOCK'!BK129,'DETAIL SALES'!$AB$10:$AB$7501,"Full",'DETAIL SALES'!$C$10:$C$7501,"11")</f>
        <v>0</v>
      </c>
      <c r="CH129" s="149">
        <f>COUNTIFS('DETAIL SALES'!$Q$10:$Q$7501,'FILL RATE MANDATORY STOCK'!BK129,'DETAIL SALES'!$AB$10:$AB$7501,"No",'DETAIL SALES'!$C$10:$C$7501,"11")</f>
        <v>0</v>
      </c>
      <c r="CI129" s="149">
        <f>COUNTIFS('DETAIL SALES'!$Q$10:$Q$7501,'FILL RATE MANDATORY STOCK'!BK129,'DETAIL SALES'!$AB$10:$AB$7501,"Full",'DETAIL SALES'!$C$10:$C$7501,"12")</f>
        <v>0</v>
      </c>
      <c r="CJ129" s="149">
        <f>COUNTIFS('DETAIL SALES'!$Q$10:$Q$7501,'FILL RATE MANDATORY STOCK'!BK129,'DETAIL SALES'!$AB$10:$AB$7501,"No",'DETAIL SALES'!$C$10:$C$7501,"12")</f>
        <v>0</v>
      </c>
      <c r="CK129" s="149">
        <f>COUNTIFS('DETAIL SALES'!$Q$10:$Q$7501,'FILL RATE MANDATORY STOCK'!BK129,'DETAIL SALES'!$AB$10:$AB$7501,"Full",'DETAIL SALES'!$C$10:$C$7501,"13")</f>
        <v>0</v>
      </c>
      <c r="CL129" s="149">
        <f>COUNTIFS('DETAIL SALES'!$Q$10:$Q$7501,'FILL RATE MANDATORY STOCK'!BK129,'DETAIL SALES'!$AB$10:$AB$7501,"No",'DETAIL SALES'!$C$10:$C$7501,"13")</f>
        <v>0</v>
      </c>
      <c r="CM129" s="316">
        <f>COUNTIFS('DETAIL SALES'!$Q$10:$Q$7501,'FILL RATE MANDATORY STOCK'!BK129,'DETAIL SALES'!$AB$10:$AB$7501,"Full",'DETAIL SALES'!$C$10:$C$7501,"14")</f>
        <v>0</v>
      </c>
      <c r="CN129" s="316">
        <f>COUNTIFS('DETAIL SALES'!$Q$10:$Q$7501,'FILL RATE MANDATORY STOCK'!BK129,'DETAIL SALES'!$AB$10:$AB$7501,"No",'DETAIL SALES'!$C$10:$C$7501,"14")</f>
        <v>0</v>
      </c>
      <c r="CO129" s="149">
        <f>COUNTIFS('DETAIL SALES'!$Q$10:$Q$7501,'FILL RATE MANDATORY STOCK'!BK129,'DETAIL SALES'!$AB$10:$AB$7501,"Full",'DETAIL SALES'!$C$10:$C$7501,"15")</f>
        <v>0</v>
      </c>
      <c r="CP129" s="149">
        <f>COUNTIFS('DETAIL SALES'!$Q$10:$Q$7501,'FILL RATE MANDATORY STOCK'!BK129,'DETAIL SALES'!$AB$10:$AB$7501,"No",'DETAIL SALES'!$C$10:$C$7501,"15")</f>
        <v>0</v>
      </c>
      <c r="CQ129" s="149">
        <f>COUNTIFS('DETAIL SALES'!$Q$10:$Q$7501,'FILL RATE MANDATORY STOCK'!BK129,'DETAIL SALES'!$AB$10:$AB$7501,"Full",'DETAIL SALES'!$C$10:$C$7501,"16")</f>
        <v>0</v>
      </c>
      <c r="CR129" s="149">
        <f>COUNTIFS('DETAIL SALES'!$Q$10:$Q$7501,'FILL RATE MANDATORY STOCK'!BK129,'DETAIL SALES'!$AB$10:$AB$7501,"No",'DETAIL SALES'!$C$10:$C$7501,"16")</f>
        <v>0</v>
      </c>
      <c r="CS129" s="149">
        <f>COUNTIFS('DETAIL SALES'!$Q$10:$Q$7501,'FILL RATE MANDATORY STOCK'!BK129,'DETAIL SALES'!$AB$10:$AB$7501,"Full",'DETAIL SALES'!$C$10:$C$7501,"17")</f>
        <v>0</v>
      </c>
      <c r="CT129" s="149">
        <f>COUNTIFS('DETAIL SALES'!$Q$10:$Q$7501,'FILL RATE MANDATORY STOCK'!BK129,'DETAIL SALES'!$AB$10:$AB$7501,"No",'DETAIL SALES'!$C$10:$C$7501,"17")</f>
        <v>0</v>
      </c>
      <c r="CU129" s="149">
        <f>COUNTIFS('DETAIL SALES'!$Q$10:$Q$7501,'FILL RATE MANDATORY STOCK'!BK129,'DETAIL SALES'!$AB$10:$AB$7501,"Full",'DETAIL SALES'!$C$10:$C$7501,"18")</f>
        <v>0</v>
      </c>
      <c r="CV129" s="149">
        <f>COUNTIFS('DETAIL SALES'!$Q$10:$Q$7501,'FILL RATE MANDATORY STOCK'!BK129,'DETAIL SALES'!$AB$10:$AB$7501,"No",'DETAIL SALES'!$C$10:$C$7501,"18")</f>
        <v>0</v>
      </c>
      <c r="CW129" s="149">
        <f>COUNTIFS('DETAIL SALES'!$Q$10:$Q$7501,'FILL RATE MANDATORY STOCK'!BK129,'DETAIL SALES'!$AB$10:$AB$7501,"Full",'DETAIL SALES'!$C$10:$C$7501,"19")</f>
        <v>0</v>
      </c>
      <c r="CX129" s="149">
        <f>COUNTIFS('DETAIL SALES'!$Q$10:$Q$7501,'FILL RATE MANDATORY STOCK'!BK129,'DETAIL SALES'!$AB$10:$AB$7501,"No",'DETAIL SALES'!$C$10:$C$7501,"19")</f>
        <v>0</v>
      </c>
      <c r="CY129" s="149">
        <f>COUNTIFS('DETAIL SALES'!$Q$10:$Q$7501,'FILL RATE MANDATORY STOCK'!BK129,'DETAIL SALES'!$AB$10:$AB$7501,"Full",'DETAIL SALES'!$C$10:$C$7501,"20")</f>
        <v>0</v>
      </c>
      <c r="CZ129" s="149">
        <f>COUNTIFS('DETAIL SALES'!$Q$10:$Q$7501,'FILL RATE MANDATORY STOCK'!BK129,'DETAIL SALES'!$AB$10:$AB$7501,"No",'DETAIL SALES'!$C$10:$C$7501,"20")</f>
        <v>0</v>
      </c>
      <c r="DA129" s="316">
        <f>COUNTIFS('DETAIL SALES'!$Q$10:$Q$7501,'FILL RATE MANDATORY STOCK'!BK129,'DETAIL SALES'!$AB$10:$AB$7501,"Full",'DETAIL SALES'!$C$10:$C$7501,"21")</f>
        <v>0</v>
      </c>
      <c r="DB129" s="316">
        <f>COUNTIFS('DETAIL SALES'!$Q$10:$Q$7501,'FILL RATE MANDATORY STOCK'!BK129,'DETAIL SALES'!$AB$10:$AB$7501,"No",'DETAIL SALES'!$C$10:$C$7501,"21")</f>
        <v>0</v>
      </c>
      <c r="DC129" s="149">
        <f>COUNTIFS('DETAIL SALES'!$Q$10:$Q$7501,'FILL RATE MANDATORY STOCK'!BK129,'DETAIL SALES'!$AB$10:$AB$7501,"Full",'DETAIL SALES'!$C$10:$C$7501,"22")</f>
        <v>0</v>
      </c>
      <c r="DD129" s="149">
        <f>COUNTIFS('DETAIL SALES'!$Q$10:$Q$7501,'FILL RATE MANDATORY STOCK'!BK129,'DETAIL SALES'!$AB$10:$AB$7501,"No",'DETAIL SALES'!$C$10:$C$7501,"22")</f>
        <v>0</v>
      </c>
      <c r="DE129" s="149">
        <f>COUNTIFS('DETAIL SALES'!$Q$10:$Q$7501,'FILL RATE MANDATORY STOCK'!BK129,'DETAIL SALES'!$AB$10:$AB$7501,"Full",'DETAIL SALES'!$C$10:$C$7501,"23")</f>
        <v>0</v>
      </c>
      <c r="DF129" s="149">
        <f>COUNTIFS('DETAIL SALES'!$Q$10:$Q$7501,'FILL RATE MANDATORY STOCK'!BK129,'DETAIL SALES'!$AB$10:$AB$7501,"No",'DETAIL SALES'!$C$10:$C$7501,"23")</f>
        <v>0</v>
      </c>
      <c r="DG129" s="149">
        <f>COUNTIFS('DETAIL SALES'!$Q$10:$Q$7501,'FILL RATE MANDATORY STOCK'!BK129,'DETAIL SALES'!$AB$10:$AB$7501,"Full",'DETAIL SALES'!$C$10:$C$7501,"24")</f>
        <v>0</v>
      </c>
      <c r="DH129" s="149">
        <f>COUNTIFS('DETAIL SALES'!$Q$10:$Q$7501,'FILL RATE MANDATORY STOCK'!BK129,'DETAIL SALES'!$AB$10:$AB$7501,"No",'DETAIL SALES'!$C$10:$C$7501,"24")</f>
        <v>0</v>
      </c>
      <c r="DI129" s="149">
        <f>COUNTIFS('DETAIL SALES'!$Q$10:$Q$7501,'FILL RATE MANDATORY STOCK'!BK129,'DETAIL SALES'!$AB$10:$AB$7501,"Full",'DETAIL SALES'!$C$10:$C$7501,"25")</f>
        <v>0</v>
      </c>
      <c r="DJ129" s="149">
        <f>COUNTIFS('DETAIL SALES'!$Q$10:$Q$7501,'FILL RATE MANDATORY STOCK'!BK129,'DETAIL SALES'!$AB$10:$AB$7501,"No",'DETAIL SALES'!$C$10:$C$7501,"25")</f>
        <v>0</v>
      </c>
      <c r="DK129" s="149">
        <f>COUNTIFS('DETAIL SALES'!$Q$10:$Q$7501,'FILL RATE MANDATORY STOCK'!BK129,'DETAIL SALES'!$AB$10:$AB$7501,"Full",'DETAIL SALES'!$C$10:$C$7501,"26")</f>
        <v>0</v>
      </c>
      <c r="DL129" s="149">
        <f>COUNTIFS('DETAIL SALES'!$Q$10:$Q$7501,'FILL RATE MANDATORY STOCK'!BK129,'DETAIL SALES'!$AB$10:$AB$7501,"No",'DETAIL SALES'!$C$10:$C$7501,"26")</f>
        <v>0</v>
      </c>
      <c r="DM129" s="149">
        <f>COUNTIFS('DETAIL SALES'!$Q$10:$Q$7501,'FILL RATE MANDATORY STOCK'!BK129,'DETAIL SALES'!$AB$10:$AB$7501,"Full",'DETAIL SALES'!$C$10:$C$7501,"27")</f>
        <v>0</v>
      </c>
      <c r="DN129" s="149">
        <f>COUNTIFS('DETAIL SALES'!$Q$10:$Q$7501,'FILL RATE MANDATORY STOCK'!BK129,'DETAIL SALES'!$AB$10:$AB$7501,"No",'DETAIL SALES'!$C$10:$C$7501,"27")</f>
        <v>0</v>
      </c>
      <c r="DO129" s="316">
        <f>COUNTIFS('DETAIL SALES'!$Q$10:$Q$7501,'FILL RATE MANDATORY STOCK'!BK129,'DETAIL SALES'!$AB$10:$AB$7501,"Full",'DETAIL SALES'!$C$10:$C$7501,"28")</f>
        <v>0</v>
      </c>
      <c r="DP129" s="316">
        <f>COUNTIFS('DETAIL SALES'!$Q$10:$Q$7501,'FILL RATE MANDATORY STOCK'!BK129,'DETAIL SALES'!$AB$10:$AB$7501,"No",'DETAIL SALES'!$C$10:$C$7501,"28")</f>
        <v>0</v>
      </c>
      <c r="DQ129" s="149">
        <f>COUNTIFS('DETAIL SALES'!$Q$10:$Q$7501,'FILL RATE MANDATORY STOCK'!BK129,'DETAIL SALES'!$AB$10:$AB$7501,"Full",'DETAIL SALES'!$C$10:$C$7501,"29")</f>
        <v>0</v>
      </c>
      <c r="DR129" s="149">
        <f>COUNTIFS('DETAIL SALES'!$Q$10:$Q$7501,'FILL RATE MANDATORY STOCK'!BK129,'DETAIL SALES'!$AB$10:$AB$7501,"No",'DETAIL SALES'!$C$10:$C$7501,"29")</f>
        <v>0</v>
      </c>
      <c r="DS129" s="149">
        <f>COUNTIFS('DETAIL SALES'!$Q$10:$Q$7501,'FILL RATE MANDATORY STOCK'!BK129,'DETAIL SALES'!$AB$10:$AB$7501,"Full",'DETAIL SALES'!$C$10:$C$7501,"30")</f>
        <v>0</v>
      </c>
      <c r="DT129" s="149">
        <f>COUNTIFS('DETAIL SALES'!$Q$10:$Q$7501,'FILL RATE MANDATORY STOCK'!BK129,'DETAIL SALES'!$AB$10:$AB$7501,"No",'DETAIL SALES'!$C$10:$C$7501,"30")</f>
        <v>0</v>
      </c>
      <c r="DU129" s="149">
        <f>COUNTIFS('DETAIL SALES'!$Q$10:$Q$7501,'FILL RATE MANDATORY STOCK'!\,'DETAIL SALES'!$AB$10:$AB$7501,"Full",'DETAIL SALES'!$C$10:$C$7501,"31")</f>
        <v>0</v>
      </c>
      <c r="DV129" s="153">
        <f>COUNTIFS('DETAIL SALES'!$Q$10:$Q$7501,'FILL RATE MANDATORY STOCK'!BK129,'DETAIL SALES'!$AB$10:$AB$7501,"No",'DETAIL SALES'!$C$10:$C$7501,"31")</f>
        <v>0</v>
      </c>
      <c r="DW129" s="271">
        <f t="shared" si="48"/>
        <v>0</v>
      </c>
      <c r="DX129" s="150">
        <f t="shared" si="48"/>
        <v>0</v>
      </c>
      <c r="DY129" s="150">
        <f t="shared" si="49"/>
        <v>0</v>
      </c>
      <c r="DZ129" s="272" t="e">
        <f t="shared" si="50"/>
        <v>#DIV/0!</v>
      </c>
    </row>
    <row r="130" spans="1:130" s="141" customFormat="1">
      <c r="A130" s="134">
        <v>121</v>
      </c>
      <c r="B130" s="286"/>
      <c r="C130" s="146">
        <f t="shared" si="36"/>
        <v>0</v>
      </c>
      <c r="D130" s="146">
        <f t="shared" si="37"/>
        <v>1</v>
      </c>
      <c r="E130" s="146">
        <f t="shared" si="38"/>
        <v>1900</v>
      </c>
      <c r="F130" s="287"/>
      <c r="G130" s="287"/>
      <c r="H130" s="287"/>
      <c r="I130" s="288"/>
      <c r="J130" s="287"/>
      <c r="K130" s="288"/>
      <c r="L130" s="134"/>
      <c r="M130" s="133"/>
      <c r="N130" s="288"/>
      <c r="O130" s="134"/>
      <c r="P130" s="166"/>
      <c r="Q130" s="289"/>
      <c r="R130" s="165"/>
      <c r="S130" s="290"/>
      <c r="T130" s="290"/>
      <c r="U130" s="290"/>
      <c r="V130" s="290"/>
      <c r="W130" s="166"/>
      <c r="X130" s="87"/>
      <c r="Y130" s="418">
        <f t="shared" si="39"/>
        <v>0</v>
      </c>
      <c r="Z130" s="291">
        <f t="shared" si="40"/>
        <v>0</v>
      </c>
      <c r="AA130" s="163"/>
      <c r="AB130" s="177" t="str">
        <f t="shared" si="41"/>
        <v/>
      </c>
      <c r="AC130" s="283" t="str">
        <f t="shared" si="42"/>
        <v/>
      </c>
      <c r="AD130" s="283" t="str">
        <f t="shared" si="43"/>
        <v/>
      </c>
      <c r="AE130" s="163"/>
      <c r="AF130" s="162"/>
      <c r="AP130" s="581"/>
      <c r="BD130" s="784"/>
      <c r="BE130" s="100">
        <f t="shared" si="59"/>
        <v>112</v>
      </c>
      <c r="BF130" s="100" t="s">
        <v>406</v>
      </c>
      <c r="BG130" s="100" t="s">
        <v>315</v>
      </c>
      <c r="BH130" s="149" t="s">
        <v>130</v>
      </c>
      <c r="BI130" s="169" t="e">
        <f>VLOOKUP(BH130,#REF!,8,FALSE)</f>
        <v>#REF!</v>
      </c>
      <c r="BJ130" s="224">
        <v>120000</v>
      </c>
      <c r="BK130" s="153">
        <v>2</v>
      </c>
      <c r="BL130" s="153">
        <v>0</v>
      </c>
      <c r="BM130" s="594">
        <f>COUNTIFS('DETAIL SALES'!$Q$10:$Q$7501,'FILL RATE MANDATORY STOCK'!BK130,'DETAIL SALES'!$AB$10:$AB$7501,"Full",'DETAIL SALES'!$C$10:$C$7501,"1")</f>
        <v>0</v>
      </c>
      <c r="BN130" s="149">
        <f>COUNTIFS('DETAIL SALES'!$Q$10:$Q$7501,'FILL RATE MANDATORY STOCK'!BK130,'DETAIL SALES'!$AB$10:$AB$7501,"No",'DETAIL SALES'!$C$10:$C$7501,"1")</f>
        <v>0</v>
      </c>
      <c r="BO130" s="149">
        <f>COUNTIFS('DETAIL SALES'!$Q$10:$Q$7501,'FILL RATE MANDATORY STOCK'!BK130,'DETAIL SALES'!$AB$10:$AB$7501,"Full",'DETAIL SALES'!$C$10:$C$7501,"2")</f>
        <v>0</v>
      </c>
      <c r="BP130" s="149">
        <f>COUNTIFS('DETAIL SALES'!$Q$10:$Q$7501,'FILL RATE MANDATORY STOCK'!BK130,'DETAIL SALES'!$AB$10:$AB$7501,"No",'DETAIL SALES'!$C$10:$C$7501,"2")</f>
        <v>0</v>
      </c>
      <c r="BQ130" s="149">
        <f>COUNTIFS('DETAIL SALES'!$Q$10:$Q$7501,'FILL RATE MANDATORY STOCK'!BK130,'DETAIL SALES'!$AB$10:$AB$7501,"Full",'DETAIL SALES'!$C$10:$C$7501,"3")</f>
        <v>0</v>
      </c>
      <c r="BR130" s="149">
        <f>COUNTIFS('DETAIL SALES'!$Q$10:$Q$7501,'FILL RATE MANDATORY STOCK'!BK130,'DETAIL SALES'!$AB$10:$AB$7501,"No",'DETAIL SALES'!$C$10:$C$7501,"3")</f>
        <v>0</v>
      </c>
      <c r="BS130" s="149">
        <f>COUNTIFS('DETAIL SALES'!$Q$10:$Q$7501,'FILL RATE MANDATORY STOCK'!BK130,'DETAIL SALES'!$AB$10:$AB$7501,"Full",'DETAIL SALES'!$C$10:$C$7501,"4")</f>
        <v>0</v>
      </c>
      <c r="BT130" s="149">
        <f>COUNTIFS('DETAIL SALES'!$Q$10:$Q$7501,'FILL RATE MANDATORY STOCK'!BK130,'DETAIL SALES'!$AB$10:$AB$7501,"No",'DETAIL SALES'!$C$10:$C$7501,"4")</f>
        <v>0</v>
      </c>
      <c r="BU130" s="149">
        <f>COUNTIFS('DETAIL SALES'!$Q$10:$Q$7501,'FILL RATE MANDATORY STOCK'!BK130,'DETAIL SALES'!$AB$10:$AB$7501,"Full",'DETAIL SALES'!$C$10:$C$7501,"5")</f>
        <v>0</v>
      </c>
      <c r="BV130" s="149">
        <f>COUNTIFS('DETAIL SALES'!$Q$10:$Q$7501,'FILL RATE MANDATORY STOCK'!BK130,'DETAIL SALES'!$AB$10:$AB$7501,"No",'DETAIL SALES'!$C$10:$C$7501,"5")</f>
        <v>0</v>
      </c>
      <c r="BW130" s="149">
        <f>COUNTIFS('DETAIL SALES'!$Q$10:$Q$7501,'FILL RATE MANDATORY STOCK'!BK130,'DETAIL SALES'!$AB$10:$AB$7501,"Full",'DETAIL SALES'!$C$10:$C$7501,"6")</f>
        <v>0</v>
      </c>
      <c r="BX130" s="149">
        <f>COUNTIFS('DETAIL SALES'!$Q$10:$Q$7501,'FILL RATE MANDATORY STOCK'!BK130,'DETAIL SALES'!$AB$10:$AB$7501,"No",'DETAIL SALES'!$C$10:$C$7501,"6")</f>
        <v>0</v>
      </c>
      <c r="BY130" s="316">
        <f>COUNTIFS('DETAIL SALES'!$Q$10:$Q$7501,'FILL RATE MANDATORY STOCK'!BK130,'DETAIL SALES'!$AB$10:$AB$7501,"Full",'DETAIL SALES'!$C$10:$C$7501,"7")</f>
        <v>0</v>
      </c>
      <c r="BZ130" s="316">
        <f>COUNTIFS('DETAIL SALES'!$Q$10:$Q$7501,'FILL RATE MANDATORY STOCK'!BK130,'DETAIL SALES'!$AB$10:$AB$7501,"No",'DETAIL SALES'!$C$10:$C$7501,"7")</f>
        <v>0</v>
      </c>
      <c r="CA130" s="149">
        <f>COUNTIFS('DETAIL SALES'!$Q$10:$Q$7501,'FILL RATE MANDATORY STOCK'!BK130,'DETAIL SALES'!$AB$10:$AB$7501,"Full",'DETAIL SALES'!$C$10:$C$7501,"8")</f>
        <v>0</v>
      </c>
      <c r="CB130" s="149">
        <f>COUNTIFS('DETAIL SALES'!$Q$10:$Q$7501,'FILL RATE MANDATORY STOCK'!BK130,'DETAIL SALES'!$AB$10:$AB$7501,"No",'DETAIL SALES'!$C$10:$C$7501,"8")</f>
        <v>0</v>
      </c>
      <c r="CC130" s="149">
        <f>COUNTIFS('DETAIL SALES'!$Q$10:$Q$7501,'FILL RATE MANDATORY STOCK'!BK130,'DETAIL SALES'!$AB$10:$AB$7501,"Full",'DETAIL SALES'!$C$10:$C$7501,"9")</f>
        <v>0</v>
      </c>
      <c r="CD130" s="149">
        <f>COUNTIFS('DETAIL SALES'!$Q$10:$Q$7501,'FILL RATE MANDATORY STOCK'!BK130,'DETAIL SALES'!$AB$10:$AB$7501,"No",'DETAIL SALES'!$C$10:$C$7501,"9")</f>
        <v>0</v>
      </c>
      <c r="CE130" s="149">
        <f>COUNTIFS('DETAIL SALES'!$Q$10:$Q$7501,'FILL RATE MANDATORY STOCK'!BK130,'DETAIL SALES'!$AB$10:$AB$7501,"Full",'DETAIL SALES'!$C$10:$C$7501,"10")</f>
        <v>0</v>
      </c>
      <c r="CF130" s="149">
        <f>COUNTIFS('DETAIL SALES'!$Q$10:$Q$7501,'FILL RATE MANDATORY STOCK'!BK130,'DETAIL SALES'!$AB$10:$AB$7501,"No",'DETAIL SALES'!$C$10:$C$7501,"10")</f>
        <v>0</v>
      </c>
      <c r="CG130" s="149">
        <f>COUNTIFS('DETAIL SALES'!$Q$10:$Q$7501,'FILL RATE MANDATORY STOCK'!BK130,'DETAIL SALES'!$AB$10:$AB$7501,"Full",'DETAIL SALES'!$C$10:$C$7501,"11")</f>
        <v>0</v>
      </c>
      <c r="CH130" s="149">
        <f>COUNTIFS('DETAIL SALES'!$Q$10:$Q$7501,'FILL RATE MANDATORY STOCK'!BK130,'DETAIL SALES'!$AB$10:$AB$7501,"No",'DETAIL SALES'!$C$10:$C$7501,"11")</f>
        <v>0</v>
      </c>
      <c r="CI130" s="149">
        <f>COUNTIFS('DETAIL SALES'!$Q$10:$Q$7501,'FILL RATE MANDATORY STOCK'!BK130,'DETAIL SALES'!$AB$10:$AB$7501,"Full",'DETAIL SALES'!$C$10:$C$7501,"12")</f>
        <v>0</v>
      </c>
      <c r="CJ130" s="149">
        <f>COUNTIFS('DETAIL SALES'!$Q$10:$Q$7501,'FILL RATE MANDATORY STOCK'!BK130,'DETAIL SALES'!$AB$10:$AB$7501,"No",'DETAIL SALES'!$C$10:$C$7501,"12")</f>
        <v>0</v>
      </c>
      <c r="CK130" s="149">
        <f>COUNTIFS('DETAIL SALES'!$Q$10:$Q$7501,'FILL RATE MANDATORY STOCK'!BK130,'DETAIL SALES'!$AB$10:$AB$7501,"Full",'DETAIL SALES'!$C$10:$C$7501,"13")</f>
        <v>0</v>
      </c>
      <c r="CL130" s="149">
        <f>COUNTIFS('DETAIL SALES'!$Q$10:$Q$7501,'FILL RATE MANDATORY STOCK'!BK130,'DETAIL SALES'!$AB$10:$AB$7501,"No",'DETAIL SALES'!$C$10:$C$7501,"13")</f>
        <v>0</v>
      </c>
      <c r="CM130" s="316">
        <f>COUNTIFS('DETAIL SALES'!$Q$10:$Q$7501,'FILL RATE MANDATORY STOCK'!BK130,'DETAIL SALES'!$AB$10:$AB$7501,"Full",'DETAIL SALES'!$C$10:$C$7501,"14")</f>
        <v>0</v>
      </c>
      <c r="CN130" s="316">
        <f>COUNTIFS('DETAIL SALES'!$Q$10:$Q$7501,'FILL RATE MANDATORY STOCK'!BK130,'DETAIL SALES'!$AB$10:$AB$7501,"No",'DETAIL SALES'!$C$10:$C$7501,"14")</f>
        <v>0</v>
      </c>
      <c r="CO130" s="149">
        <f>COUNTIFS('DETAIL SALES'!$Q$10:$Q$7501,'FILL RATE MANDATORY STOCK'!BK130,'DETAIL SALES'!$AB$10:$AB$7501,"Full",'DETAIL SALES'!$C$10:$C$7501,"15")</f>
        <v>0</v>
      </c>
      <c r="CP130" s="149">
        <f>COUNTIFS('DETAIL SALES'!$Q$10:$Q$7501,'FILL RATE MANDATORY STOCK'!BK130,'DETAIL SALES'!$AB$10:$AB$7501,"No",'DETAIL SALES'!$C$10:$C$7501,"15")</f>
        <v>0</v>
      </c>
      <c r="CQ130" s="149">
        <f>COUNTIFS('DETAIL SALES'!$Q$10:$Q$7501,'FILL RATE MANDATORY STOCK'!BK130,'DETAIL SALES'!$AB$10:$AB$7501,"Full",'DETAIL SALES'!$C$10:$C$7501,"16")</f>
        <v>0</v>
      </c>
      <c r="CR130" s="149">
        <f>COUNTIFS('DETAIL SALES'!$Q$10:$Q$7501,'FILL RATE MANDATORY STOCK'!BK130,'DETAIL SALES'!$AB$10:$AB$7501,"No",'DETAIL SALES'!$C$10:$C$7501,"16")</f>
        <v>0</v>
      </c>
      <c r="CS130" s="149">
        <f>COUNTIFS('DETAIL SALES'!$Q$10:$Q$7501,'FILL RATE MANDATORY STOCK'!BK130,'DETAIL SALES'!$AB$10:$AB$7501,"Full",'DETAIL SALES'!$C$10:$C$7501,"17")</f>
        <v>0</v>
      </c>
      <c r="CT130" s="149">
        <f>COUNTIFS('DETAIL SALES'!$Q$10:$Q$7501,'FILL RATE MANDATORY STOCK'!BK130,'DETAIL SALES'!$AB$10:$AB$7501,"No",'DETAIL SALES'!$C$10:$C$7501,"17")</f>
        <v>0</v>
      </c>
      <c r="CU130" s="149">
        <f>COUNTIFS('DETAIL SALES'!$Q$10:$Q$7501,'FILL RATE MANDATORY STOCK'!BK130,'DETAIL SALES'!$AB$10:$AB$7501,"Full",'DETAIL SALES'!$C$10:$C$7501,"18")</f>
        <v>0</v>
      </c>
      <c r="CV130" s="149">
        <f>COUNTIFS('DETAIL SALES'!$Q$10:$Q$7501,'FILL RATE MANDATORY STOCK'!BK130,'DETAIL SALES'!$AB$10:$AB$7501,"No",'DETAIL SALES'!$C$10:$C$7501,"18")</f>
        <v>0</v>
      </c>
      <c r="CW130" s="149">
        <f>COUNTIFS('DETAIL SALES'!$Q$10:$Q$7501,'FILL RATE MANDATORY STOCK'!BK130,'DETAIL SALES'!$AB$10:$AB$7501,"Full",'DETAIL SALES'!$C$10:$C$7501,"19")</f>
        <v>0</v>
      </c>
      <c r="CX130" s="149">
        <f>COUNTIFS('DETAIL SALES'!$Q$10:$Q$7501,'FILL RATE MANDATORY STOCK'!BK130,'DETAIL SALES'!$AB$10:$AB$7501,"No",'DETAIL SALES'!$C$10:$C$7501,"19")</f>
        <v>0</v>
      </c>
      <c r="CY130" s="149">
        <f>COUNTIFS('DETAIL SALES'!$Q$10:$Q$7501,'FILL RATE MANDATORY STOCK'!BK130,'DETAIL SALES'!$AB$10:$AB$7501,"Full",'DETAIL SALES'!$C$10:$C$7501,"20")</f>
        <v>0</v>
      </c>
      <c r="CZ130" s="149">
        <f>COUNTIFS('DETAIL SALES'!$Q$10:$Q$7501,'FILL RATE MANDATORY STOCK'!BK130,'DETAIL SALES'!$AB$10:$AB$7501,"No",'DETAIL SALES'!$C$10:$C$7501,"20")</f>
        <v>0</v>
      </c>
      <c r="DA130" s="316">
        <f>COUNTIFS('DETAIL SALES'!$Q$10:$Q$7501,'FILL RATE MANDATORY STOCK'!BK130,'DETAIL SALES'!$AB$10:$AB$7501,"Full",'DETAIL SALES'!$C$10:$C$7501,"21")</f>
        <v>0</v>
      </c>
      <c r="DB130" s="316">
        <f>COUNTIFS('DETAIL SALES'!$Q$10:$Q$7501,'FILL RATE MANDATORY STOCK'!BK130,'DETAIL SALES'!$AB$10:$AB$7501,"No",'DETAIL SALES'!$C$10:$C$7501,"21")</f>
        <v>0</v>
      </c>
      <c r="DC130" s="149">
        <f>COUNTIFS('DETAIL SALES'!$Q$10:$Q$7501,'FILL RATE MANDATORY STOCK'!BK130,'DETAIL SALES'!$AB$10:$AB$7501,"Full",'DETAIL SALES'!$C$10:$C$7501,"22")</f>
        <v>0</v>
      </c>
      <c r="DD130" s="149">
        <f>COUNTIFS('DETAIL SALES'!$Q$10:$Q$7501,'FILL RATE MANDATORY STOCK'!BK130,'DETAIL SALES'!$AB$10:$AB$7501,"No",'DETAIL SALES'!$C$10:$C$7501,"22")</f>
        <v>0</v>
      </c>
      <c r="DE130" s="149">
        <f>COUNTIFS('DETAIL SALES'!$Q$10:$Q$7501,'FILL RATE MANDATORY STOCK'!BK130,'DETAIL SALES'!$AB$10:$AB$7501,"Full",'DETAIL SALES'!$C$10:$C$7501,"23")</f>
        <v>0</v>
      </c>
      <c r="DF130" s="149">
        <f>COUNTIFS('DETAIL SALES'!$Q$10:$Q$7501,'FILL RATE MANDATORY STOCK'!BK130,'DETAIL SALES'!$AB$10:$AB$7501,"No",'DETAIL SALES'!$C$10:$C$7501,"23")</f>
        <v>0</v>
      </c>
      <c r="DG130" s="149">
        <f>COUNTIFS('DETAIL SALES'!$Q$10:$Q$7501,'FILL RATE MANDATORY STOCK'!BK130,'DETAIL SALES'!$AB$10:$AB$7501,"Full",'DETAIL SALES'!$C$10:$C$7501,"24")</f>
        <v>0</v>
      </c>
      <c r="DH130" s="149">
        <f>COUNTIFS('DETAIL SALES'!$Q$10:$Q$7501,'FILL RATE MANDATORY STOCK'!BK130,'DETAIL SALES'!$AB$10:$AB$7501,"No",'DETAIL SALES'!$C$10:$C$7501,"24")</f>
        <v>0</v>
      </c>
      <c r="DI130" s="149">
        <f>COUNTIFS('DETAIL SALES'!$Q$10:$Q$7501,'FILL RATE MANDATORY STOCK'!BK130,'DETAIL SALES'!$AB$10:$AB$7501,"Full",'DETAIL SALES'!$C$10:$C$7501,"25")</f>
        <v>0</v>
      </c>
      <c r="DJ130" s="149">
        <f>COUNTIFS('DETAIL SALES'!$Q$10:$Q$7501,'FILL RATE MANDATORY STOCK'!BK130,'DETAIL SALES'!$AB$10:$AB$7501,"No",'DETAIL SALES'!$C$10:$C$7501,"25")</f>
        <v>0</v>
      </c>
      <c r="DK130" s="149">
        <f>COUNTIFS('DETAIL SALES'!$Q$10:$Q$7501,'FILL RATE MANDATORY STOCK'!BK130,'DETAIL SALES'!$AB$10:$AB$7501,"Full",'DETAIL SALES'!$C$10:$C$7501,"26")</f>
        <v>0</v>
      </c>
      <c r="DL130" s="149">
        <f>COUNTIFS('DETAIL SALES'!$Q$10:$Q$7501,'FILL RATE MANDATORY STOCK'!BK130,'DETAIL SALES'!$AB$10:$AB$7501,"No",'DETAIL SALES'!$C$10:$C$7501,"26")</f>
        <v>0</v>
      </c>
      <c r="DM130" s="149">
        <f>COUNTIFS('DETAIL SALES'!$Q$10:$Q$7501,'FILL RATE MANDATORY STOCK'!BK130,'DETAIL SALES'!$AB$10:$AB$7501,"Full",'DETAIL SALES'!$C$10:$C$7501,"27")</f>
        <v>0</v>
      </c>
      <c r="DN130" s="149">
        <f>COUNTIFS('DETAIL SALES'!$Q$10:$Q$7501,'FILL RATE MANDATORY STOCK'!BK130,'DETAIL SALES'!$AB$10:$AB$7501,"No",'DETAIL SALES'!$C$10:$C$7501,"27")</f>
        <v>0</v>
      </c>
      <c r="DO130" s="316">
        <f>COUNTIFS('DETAIL SALES'!$Q$10:$Q$7501,'FILL RATE MANDATORY STOCK'!BK130,'DETAIL SALES'!$AB$10:$AB$7501,"Full",'DETAIL SALES'!$C$10:$C$7501,"28")</f>
        <v>0</v>
      </c>
      <c r="DP130" s="316">
        <f>COUNTIFS('DETAIL SALES'!$Q$10:$Q$7501,'FILL RATE MANDATORY STOCK'!BK130,'DETAIL SALES'!$AB$10:$AB$7501,"No",'DETAIL SALES'!$C$10:$C$7501,"28")</f>
        <v>0</v>
      </c>
      <c r="DQ130" s="149">
        <f>COUNTIFS('DETAIL SALES'!$Q$10:$Q$7501,'FILL RATE MANDATORY STOCK'!BK130,'DETAIL SALES'!$AB$10:$AB$7501,"Full",'DETAIL SALES'!$C$10:$C$7501,"29")</f>
        <v>0</v>
      </c>
      <c r="DR130" s="149">
        <f>COUNTIFS('DETAIL SALES'!$Q$10:$Q$7501,'FILL RATE MANDATORY STOCK'!BK130,'DETAIL SALES'!$AB$10:$AB$7501,"No",'DETAIL SALES'!$C$10:$C$7501,"29")</f>
        <v>0</v>
      </c>
      <c r="DS130" s="149">
        <f>COUNTIFS('DETAIL SALES'!$Q$10:$Q$7501,'FILL RATE MANDATORY STOCK'!BK130,'DETAIL SALES'!$AB$10:$AB$7501,"Full",'DETAIL SALES'!$C$10:$C$7501,"30")</f>
        <v>0</v>
      </c>
      <c r="DT130" s="149">
        <f>COUNTIFS('DETAIL SALES'!$Q$10:$Q$7501,'FILL RATE MANDATORY STOCK'!BK130,'DETAIL SALES'!$AB$10:$AB$7501,"No",'DETAIL SALES'!$C$10:$C$7501,"30")</f>
        <v>0</v>
      </c>
      <c r="DU130" s="149">
        <f>COUNTIFS('DETAIL SALES'!$Q$10:$Q$7501,'FILL RATE MANDATORY STOCK'!\,'DETAIL SALES'!$AB$10:$AB$7501,"Full",'DETAIL SALES'!$C$10:$C$7501,"31")</f>
        <v>0</v>
      </c>
      <c r="DV130" s="153">
        <f>COUNTIFS('DETAIL SALES'!$Q$10:$Q$7501,'FILL RATE MANDATORY STOCK'!BK130,'DETAIL SALES'!$AB$10:$AB$7501,"No",'DETAIL SALES'!$C$10:$C$7501,"31")</f>
        <v>0</v>
      </c>
      <c r="DW130" s="271">
        <f t="shared" si="48"/>
        <v>0</v>
      </c>
      <c r="DX130" s="150">
        <f t="shared" si="48"/>
        <v>0</v>
      </c>
      <c r="DY130" s="150">
        <f t="shared" si="49"/>
        <v>0</v>
      </c>
      <c r="DZ130" s="272" t="e">
        <f t="shared" si="50"/>
        <v>#DIV/0!</v>
      </c>
    </row>
    <row r="131" spans="1:130" s="141" customFormat="1">
      <c r="A131" s="134">
        <v>122</v>
      </c>
      <c r="B131" s="286"/>
      <c r="C131" s="146">
        <f t="shared" si="36"/>
        <v>0</v>
      </c>
      <c r="D131" s="146">
        <f t="shared" si="37"/>
        <v>1</v>
      </c>
      <c r="E131" s="146">
        <f t="shared" si="38"/>
        <v>1900</v>
      </c>
      <c r="F131" s="287"/>
      <c r="G131" s="287"/>
      <c r="H131" s="287"/>
      <c r="I131" s="288"/>
      <c r="J131" s="287"/>
      <c r="K131" s="288"/>
      <c r="L131" s="134"/>
      <c r="M131" s="133"/>
      <c r="N131" s="288"/>
      <c r="O131" s="134"/>
      <c r="P131" s="166"/>
      <c r="Q131" s="289"/>
      <c r="R131" s="165"/>
      <c r="S131" s="290"/>
      <c r="T131" s="290"/>
      <c r="U131" s="290"/>
      <c r="V131" s="290"/>
      <c r="W131" s="166"/>
      <c r="X131" s="87"/>
      <c r="Y131" s="418">
        <f t="shared" si="39"/>
        <v>0</v>
      </c>
      <c r="Z131" s="291">
        <f t="shared" si="40"/>
        <v>0</v>
      </c>
      <c r="AA131" s="163"/>
      <c r="AB131" s="177" t="str">
        <f t="shared" si="41"/>
        <v/>
      </c>
      <c r="AC131" s="283" t="str">
        <f t="shared" si="42"/>
        <v/>
      </c>
      <c r="AD131" s="283" t="str">
        <f t="shared" si="43"/>
        <v/>
      </c>
      <c r="AE131" s="163"/>
      <c r="AF131" s="162"/>
      <c r="AP131" s="581"/>
      <c r="BD131" s="784"/>
      <c r="BE131" s="100">
        <f t="shared" si="59"/>
        <v>113</v>
      </c>
      <c r="BF131" s="100" t="s">
        <v>407</v>
      </c>
      <c r="BG131" s="100" t="s">
        <v>360</v>
      </c>
      <c r="BH131" s="149" t="s">
        <v>175</v>
      </c>
      <c r="BI131" s="169" t="e">
        <f>VLOOKUP(BH131,#REF!,8,FALSE)</f>
        <v>#REF!</v>
      </c>
      <c r="BJ131" s="224">
        <v>120000</v>
      </c>
      <c r="BK131" s="153">
        <v>2</v>
      </c>
      <c r="BL131" s="153">
        <v>0</v>
      </c>
      <c r="BM131" s="594">
        <f>COUNTIFS('DETAIL SALES'!$Q$10:$Q$7501,'FILL RATE MANDATORY STOCK'!BK131,'DETAIL SALES'!$AB$10:$AB$7501,"Full",'DETAIL SALES'!$C$10:$C$7501,"1")</f>
        <v>0</v>
      </c>
      <c r="BN131" s="149">
        <f>COUNTIFS('DETAIL SALES'!$Q$10:$Q$7501,'FILL RATE MANDATORY STOCK'!BK131,'DETAIL SALES'!$AB$10:$AB$7501,"No",'DETAIL SALES'!$C$10:$C$7501,"1")</f>
        <v>0</v>
      </c>
      <c r="BO131" s="149">
        <f>COUNTIFS('DETAIL SALES'!$Q$10:$Q$7501,'FILL RATE MANDATORY STOCK'!BK131,'DETAIL SALES'!$AB$10:$AB$7501,"Full",'DETAIL SALES'!$C$10:$C$7501,"2")</f>
        <v>0</v>
      </c>
      <c r="BP131" s="149">
        <f>COUNTIFS('DETAIL SALES'!$Q$10:$Q$7501,'FILL RATE MANDATORY STOCK'!BK131,'DETAIL SALES'!$AB$10:$AB$7501,"No",'DETAIL SALES'!$C$10:$C$7501,"2")</f>
        <v>0</v>
      </c>
      <c r="BQ131" s="149">
        <f>COUNTIFS('DETAIL SALES'!$Q$10:$Q$7501,'FILL RATE MANDATORY STOCK'!BK131,'DETAIL SALES'!$AB$10:$AB$7501,"Full",'DETAIL SALES'!$C$10:$C$7501,"3")</f>
        <v>0</v>
      </c>
      <c r="BR131" s="149">
        <f>COUNTIFS('DETAIL SALES'!$Q$10:$Q$7501,'FILL RATE MANDATORY STOCK'!BK131,'DETAIL SALES'!$AB$10:$AB$7501,"No",'DETAIL SALES'!$C$10:$C$7501,"3")</f>
        <v>0</v>
      </c>
      <c r="BS131" s="149">
        <f>COUNTIFS('DETAIL SALES'!$Q$10:$Q$7501,'FILL RATE MANDATORY STOCK'!BK131,'DETAIL SALES'!$AB$10:$AB$7501,"Full",'DETAIL SALES'!$C$10:$C$7501,"4")</f>
        <v>0</v>
      </c>
      <c r="BT131" s="149">
        <f>COUNTIFS('DETAIL SALES'!$Q$10:$Q$7501,'FILL RATE MANDATORY STOCK'!BK131,'DETAIL SALES'!$AB$10:$AB$7501,"No",'DETAIL SALES'!$C$10:$C$7501,"4")</f>
        <v>0</v>
      </c>
      <c r="BU131" s="149">
        <f>COUNTIFS('DETAIL SALES'!$Q$10:$Q$7501,'FILL RATE MANDATORY STOCK'!BK131,'DETAIL SALES'!$AB$10:$AB$7501,"Full",'DETAIL SALES'!$C$10:$C$7501,"5")</f>
        <v>0</v>
      </c>
      <c r="BV131" s="149">
        <f>COUNTIFS('DETAIL SALES'!$Q$10:$Q$7501,'FILL RATE MANDATORY STOCK'!BK131,'DETAIL SALES'!$AB$10:$AB$7501,"No",'DETAIL SALES'!$C$10:$C$7501,"5")</f>
        <v>0</v>
      </c>
      <c r="BW131" s="149">
        <f>COUNTIFS('DETAIL SALES'!$Q$10:$Q$7501,'FILL RATE MANDATORY STOCK'!BK131,'DETAIL SALES'!$AB$10:$AB$7501,"Full",'DETAIL SALES'!$C$10:$C$7501,"6")</f>
        <v>0</v>
      </c>
      <c r="BX131" s="149">
        <f>COUNTIFS('DETAIL SALES'!$Q$10:$Q$7501,'FILL RATE MANDATORY STOCK'!BK131,'DETAIL SALES'!$AB$10:$AB$7501,"No",'DETAIL SALES'!$C$10:$C$7501,"6")</f>
        <v>0</v>
      </c>
      <c r="BY131" s="316">
        <f>COUNTIFS('DETAIL SALES'!$Q$10:$Q$7501,'FILL RATE MANDATORY STOCK'!BK131,'DETAIL SALES'!$AB$10:$AB$7501,"Full",'DETAIL SALES'!$C$10:$C$7501,"7")</f>
        <v>0</v>
      </c>
      <c r="BZ131" s="316">
        <f>COUNTIFS('DETAIL SALES'!$Q$10:$Q$7501,'FILL RATE MANDATORY STOCK'!BK131,'DETAIL SALES'!$AB$10:$AB$7501,"No",'DETAIL SALES'!$C$10:$C$7501,"7")</f>
        <v>0</v>
      </c>
      <c r="CA131" s="149">
        <f>COUNTIFS('DETAIL SALES'!$Q$10:$Q$7501,'FILL RATE MANDATORY STOCK'!BK131,'DETAIL SALES'!$AB$10:$AB$7501,"Full",'DETAIL SALES'!$C$10:$C$7501,"8")</f>
        <v>0</v>
      </c>
      <c r="CB131" s="149">
        <f>COUNTIFS('DETAIL SALES'!$Q$10:$Q$7501,'FILL RATE MANDATORY STOCK'!BK131,'DETAIL SALES'!$AB$10:$AB$7501,"No",'DETAIL SALES'!$C$10:$C$7501,"8")</f>
        <v>0</v>
      </c>
      <c r="CC131" s="149">
        <f>COUNTIFS('DETAIL SALES'!$Q$10:$Q$7501,'FILL RATE MANDATORY STOCK'!BK131,'DETAIL SALES'!$AB$10:$AB$7501,"Full",'DETAIL SALES'!$C$10:$C$7501,"9")</f>
        <v>0</v>
      </c>
      <c r="CD131" s="149">
        <f>COUNTIFS('DETAIL SALES'!$Q$10:$Q$7501,'FILL RATE MANDATORY STOCK'!BK131,'DETAIL SALES'!$AB$10:$AB$7501,"No",'DETAIL SALES'!$C$10:$C$7501,"9")</f>
        <v>0</v>
      </c>
      <c r="CE131" s="149">
        <f>COUNTIFS('DETAIL SALES'!$Q$10:$Q$7501,'FILL RATE MANDATORY STOCK'!BK131,'DETAIL SALES'!$AB$10:$AB$7501,"Full",'DETAIL SALES'!$C$10:$C$7501,"10")</f>
        <v>0</v>
      </c>
      <c r="CF131" s="149">
        <f>COUNTIFS('DETAIL SALES'!$Q$10:$Q$7501,'FILL RATE MANDATORY STOCK'!BK131,'DETAIL SALES'!$AB$10:$AB$7501,"No",'DETAIL SALES'!$C$10:$C$7501,"10")</f>
        <v>0</v>
      </c>
      <c r="CG131" s="149">
        <f>COUNTIFS('DETAIL SALES'!$Q$10:$Q$7501,'FILL RATE MANDATORY STOCK'!BK131,'DETAIL SALES'!$AB$10:$AB$7501,"Full",'DETAIL SALES'!$C$10:$C$7501,"11")</f>
        <v>0</v>
      </c>
      <c r="CH131" s="149">
        <f>COUNTIFS('DETAIL SALES'!$Q$10:$Q$7501,'FILL RATE MANDATORY STOCK'!BK131,'DETAIL SALES'!$AB$10:$AB$7501,"No",'DETAIL SALES'!$C$10:$C$7501,"11")</f>
        <v>0</v>
      </c>
      <c r="CI131" s="149">
        <f>COUNTIFS('DETAIL SALES'!$Q$10:$Q$7501,'FILL RATE MANDATORY STOCK'!BK131,'DETAIL SALES'!$AB$10:$AB$7501,"Full",'DETAIL SALES'!$C$10:$C$7501,"12")</f>
        <v>0</v>
      </c>
      <c r="CJ131" s="149">
        <f>COUNTIFS('DETAIL SALES'!$Q$10:$Q$7501,'FILL RATE MANDATORY STOCK'!BK131,'DETAIL SALES'!$AB$10:$AB$7501,"No",'DETAIL SALES'!$C$10:$C$7501,"12")</f>
        <v>0</v>
      </c>
      <c r="CK131" s="149">
        <f>COUNTIFS('DETAIL SALES'!$Q$10:$Q$7501,'FILL RATE MANDATORY STOCK'!BK131,'DETAIL SALES'!$AB$10:$AB$7501,"Full",'DETAIL SALES'!$C$10:$C$7501,"13")</f>
        <v>0</v>
      </c>
      <c r="CL131" s="149">
        <f>COUNTIFS('DETAIL SALES'!$Q$10:$Q$7501,'FILL RATE MANDATORY STOCK'!BK131,'DETAIL SALES'!$AB$10:$AB$7501,"No",'DETAIL SALES'!$C$10:$C$7501,"13")</f>
        <v>0</v>
      </c>
      <c r="CM131" s="316">
        <f>COUNTIFS('DETAIL SALES'!$Q$10:$Q$7501,'FILL RATE MANDATORY STOCK'!BK131,'DETAIL SALES'!$AB$10:$AB$7501,"Full",'DETAIL SALES'!$C$10:$C$7501,"14")</f>
        <v>0</v>
      </c>
      <c r="CN131" s="316">
        <f>COUNTIFS('DETAIL SALES'!$Q$10:$Q$7501,'FILL RATE MANDATORY STOCK'!BK131,'DETAIL SALES'!$AB$10:$AB$7501,"No",'DETAIL SALES'!$C$10:$C$7501,"14")</f>
        <v>0</v>
      </c>
      <c r="CO131" s="149">
        <f>COUNTIFS('DETAIL SALES'!$Q$10:$Q$7501,'FILL RATE MANDATORY STOCK'!BK131,'DETAIL SALES'!$AB$10:$AB$7501,"Full",'DETAIL SALES'!$C$10:$C$7501,"15")</f>
        <v>0</v>
      </c>
      <c r="CP131" s="149">
        <f>COUNTIFS('DETAIL SALES'!$Q$10:$Q$7501,'FILL RATE MANDATORY STOCK'!BK131,'DETAIL SALES'!$AB$10:$AB$7501,"No",'DETAIL SALES'!$C$10:$C$7501,"15")</f>
        <v>0</v>
      </c>
      <c r="CQ131" s="149">
        <f>COUNTIFS('DETAIL SALES'!$Q$10:$Q$7501,'FILL RATE MANDATORY STOCK'!BK131,'DETAIL SALES'!$AB$10:$AB$7501,"Full",'DETAIL SALES'!$C$10:$C$7501,"16")</f>
        <v>0</v>
      </c>
      <c r="CR131" s="149">
        <f>COUNTIFS('DETAIL SALES'!$Q$10:$Q$7501,'FILL RATE MANDATORY STOCK'!BK131,'DETAIL SALES'!$AB$10:$AB$7501,"No",'DETAIL SALES'!$C$10:$C$7501,"16")</f>
        <v>0</v>
      </c>
      <c r="CS131" s="149">
        <f>COUNTIFS('DETAIL SALES'!$Q$10:$Q$7501,'FILL RATE MANDATORY STOCK'!BK131,'DETAIL SALES'!$AB$10:$AB$7501,"Full",'DETAIL SALES'!$C$10:$C$7501,"17")</f>
        <v>0</v>
      </c>
      <c r="CT131" s="149">
        <f>COUNTIFS('DETAIL SALES'!$Q$10:$Q$7501,'FILL RATE MANDATORY STOCK'!BK131,'DETAIL SALES'!$AB$10:$AB$7501,"No",'DETAIL SALES'!$C$10:$C$7501,"17")</f>
        <v>0</v>
      </c>
      <c r="CU131" s="149">
        <f>COUNTIFS('DETAIL SALES'!$Q$10:$Q$7501,'FILL RATE MANDATORY STOCK'!BK131,'DETAIL SALES'!$AB$10:$AB$7501,"Full",'DETAIL SALES'!$C$10:$C$7501,"18")</f>
        <v>0</v>
      </c>
      <c r="CV131" s="149">
        <f>COUNTIFS('DETAIL SALES'!$Q$10:$Q$7501,'FILL RATE MANDATORY STOCK'!BK131,'DETAIL SALES'!$AB$10:$AB$7501,"No",'DETAIL SALES'!$C$10:$C$7501,"18")</f>
        <v>0</v>
      </c>
      <c r="CW131" s="149">
        <f>COUNTIFS('DETAIL SALES'!$Q$10:$Q$7501,'FILL RATE MANDATORY STOCK'!BK131,'DETAIL SALES'!$AB$10:$AB$7501,"Full",'DETAIL SALES'!$C$10:$C$7501,"19")</f>
        <v>0</v>
      </c>
      <c r="CX131" s="149">
        <f>COUNTIFS('DETAIL SALES'!$Q$10:$Q$7501,'FILL RATE MANDATORY STOCK'!BK131,'DETAIL SALES'!$AB$10:$AB$7501,"No",'DETAIL SALES'!$C$10:$C$7501,"19")</f>
        <v>0</v>
      </c>
      <c r="CY131" s="149">
        <f>COUNTIFS('DETAIL SALES'!$Q$10:$Q$7501,'FILL RATE MANDATORY STOCK'!BK131,'DETAIL SALES'!$AB$10:$AB$7501,"Full",'DETAIL SALES'!$C$10:$C$7501,"20")</f>
        <v>0</v>
      </c>
      <c r="CZ131" s="149">
        <f>COUNTIFS('DETAIL SALES'!$Q$10:$Q$7501,'FILL RATE MANDATORY STOCK'!BK131,'DETAIL SALES'!$AB$10:$AB$7501,"No",'DETAIL SALES'!$C$10:$C$7501,"20")</f>
        <v>0</v>
      </c>
      <c r="DA131" s="316">
        <f>COUNTIFS('DETAIL SALES'!$Q$10:$Q$7501,'FILL RATE MANDATORY STOCK'!BK131,'DETAIL SALES'!$AB$10:$AB$7501,"Full",'DETAIL SALES'!$C$10:$C$7501,"21")</f>
        <v>0</v>
      </c>
      <c r="DB131" s="316">
        <f>COUNTIFS('DETAIL SALES'!$Q$10:$Q$7501,'FILL RATE MANDATORY STOCK'!BK131,'DETAIL SALES'!$AB$10:$AB$7501,"No",'DETAIL SALES'!$C$10:$C$7501,"21")</f>
        <v>0</v>
      </c>
      <c r="DC131" s="149">
        <f>COUNTIFS('DETAIL SALES'!$Q$10:$Q$7501,'FILL RATE MANDATORY STOCK'!BK131,'DETAIL SALES'!$AB$10:$AB$7501,"Full",'DETAIL SALES'!$C$10:$C$7501,"22")</f>
        <v>0</v>
      </c>
      <c r="DD131" s="149">
        <f>COUNTIFS('DETAIL SALES'!$Q$10:$Q$7501,'FILL RATE MANDATORY STOCK'!BK131,'DETAIL SALES'!$AB$10:$AB$7501,"No",'DETAIL SALES'!$C$10:$C$7501,"22")</f>
        <v>0</v>
      </c>
      <c r="DE131" s="149">
        <f>COUNTIFS('DETAIL SALES'!$Q$10:$Q$7501,'FILL RATE MANDATORY STOCK'!BK131,'DETAIL SALES'!$AB$10:$AB$7501,"Full",'DETAIL SALES'!$C$10:$C$7501,"23")</f>
        <v>0</v>
      </c>
      <c r="DF131" s="149">
        <f>COUNTIFS('DETAIL SALES'!$Q$10:$Q$7501,'FILL RATE MANDATORY STOCK'!BK131,'DETAIL SALES'!$AB$10:$AB$7501,"No",'DETAIL SALES'!$C$10:$C$7501,"23")</f>
        <v>0</v>
      </c>
      <c r="DG131" s="149">
        <f>COUNTIFS('DETAIL SALES'!$Q$10:$Q$7501,'FILL RATE MANDATORY STOCK'!BK131,'DETAIL SALES'!$AB$10:$AB$7501,"Full",'DETAIL SALES'!$C$10:$C$7501,"24")</f>
        <v>0</v>
      </c>
      <c r="DH131" s="149">
        <f>COUNTIFS('DETAIL SALES'!$Q$10:$Q$7501,'FILL RATE MANDATORY STOCK'!BK131,'DETAIL SALES'!$AB$10:$AB$7501,"No",'DETAIL SALES'!$C$10:$C$7501,"24")</f>
        <v>0</v>
      </c>
      <c r="DI131" s="149">
        <f>COUNTIFS('DETAIL SALES'!$Q$10:$Q$7501,'FILL RATE MANDATORY STOCK'!BK131,'DETAIL SALES'!$AB$10:$AB$7501,"Full",'DETAIL SALES'!$C$10:$C$7501,"25")</f>
        <v>0</v>
      </c>
      <c r="DJ131" s="149">
        <f>COUNTIFS('DETAIL SALES'!$Q$10:$Q$7501,'FILL RATE MANDATORY STOCK'!BK131,'DETAIL SALES'!$AB$10:$AB$7501,"No",'DETAIL SALES'!$C$10:$C$7501,"25")</f>
        <v>0</v>
      </c>
      <c r="DK131" s="149">
        <f>COUNTIFS('DETAIL SALES'!$Q$10:$Q$7501,'FILL RATE MANDATORY STOCK'!BK131,'DETAIL SALES'!$AB$10:$AB$7501,"Full",'DETAIL SALES'!$C$10:$C$7501,"26")</f>
        <v>0</v>
      </c>
      <c r="DL131" s="149">
        <f>COUNTIFS('DETAIL SALES'!$Q$10:$Q$7501,'FILL RATE MANDATORY STOCK'!BK131,'DETAIL SALES'!$AB$10:$AB$7501,"No",'DETAIL SALES'!$C$10:$C$7501,"26")</f>
        <v>0</v>
      </c>
      <c r="DM131" s="149">
        <f>COUNTIFS('DETAIL SALES'!$Q$10:$Q$7501,'FILL RATE MANDATORY STOCK'!BK131,'DETAIL SALES'!$AB$10:$AB$7501,"Full",'DETAIL SALES'!$C$10:$C$7501,"27")</f>
        <v>0</v>
      </c>
      <c r="DN131" s="149">
        <f>COUNTIFS('DETAIL SALES'!$Q$10:$Q$7501,'FILL RATE MANDATORY STOCK'!BK131,'DETAIL SALES'!$AB$10:$AB$7501,"No",'DETAIL SALES'!$C$10:$C$7501,"27")</f>
        <v>0</v>
      </c>
      <c r="DO131" s="316">
        <f>COUNTIFS('DETAIL SALES'!$Q$10:$Q$7501,'FILL RATE MANDATORY STOCK'!BK131,'DETAIL SALES'!$AB$10:$AB$7501,"Full",'DETAIL SALES'!$C$10:$C$7501,"28")</f>
        <v>0</v>
      </c>
      <c r="DP131" s="316">
        <f>COUNTIFS('DETAIL SALES'!$Q$10:$Q$7501,'FILL RATE MANDATORY STOCK'!BK131,'DETAIL SALES'!$AB$10:$AB$7501,"No",'DETAIL SALES'!$C$10:$C$7501,"28")</f>
        <v>0</v>
      </c>
      <c r="DQ131" s="149">
        <f>COUNTIFS('DETAIL SALES'!$Q$10:$Q$7501,'FILL RATE MANDATORY STOCK'!BK131,'DETAIL SALES'!$AB$10:$AB$7501,"Full",'DETAIL SALES'!$C$10:$C$7501,"29")</f>
        <v>0</v>
      </c>
      <c r="DR131" s="149">
        <f>COUNTIFS('DETAIL SALES'!$Q$10:$Q$7501,'FILL RATE MANDATORY STOCK'!BK131,'DETAIL SALES'!$AB$10:$AB$7501,"No",'DETAIL SALES'!$C$10:$C$7501,"29")</f>
        <v>0</v>
      </c>
      <c r="DS131" s="149">
        <f>COUNTIFS('DETAIL SALES'!$Q$10:$Q$7501,'FILL RATE MANDATORY STOCK'!BK131,'DETAIL SALES'!$AB$10:$AB$7501,"Full",'DETAIL SALES'!$C$10:$C$7501,"30")</f>
        <v>0</v>
      </c>
      <c r="DT131" s="149">
        <f>COUNTIFS('DETAIL SALES'!$Q$10:$Q$7501,'FILL RATE MANDATORY STOCK'!BK131,'DETAIL SALES'!$AB$10:$AB$7501,"No",'DETAIL SALES'!$C$10:$C$7501,"30")</f>
        <v>0</v>
      </c>
      <c r="DU131" s="149">
        <f>COUNTIFS('DETAIL SALES'!$Q$10:$Q$7501,'FILL RATE MANDATORY STOCK'!\,'DETAIL SALES'!$AB$10:$AB$7501,"Full",'DETAIL SALES'!$C$10:$C$7501,"31")</f>
        <v>0</v>
      </c>
      <c r="DV131" s="153">
        <f>COUNTIFS('DETAIL SALES'!$Q$10:$Q$7501,'FILL RATE MANDATORY STOCK'!BK131,'DETAIL SALES'!$AB$10:$AB$7501,"No",'DETAIL SALES'!$C$10:$C$7501,"31")</f>
        <v>0</v>
      </c>
      <c r="DW131" s="271">
        <f t="shared" si="48"/>
        <v>0</v>
      </c>
      <c r="DX131" s="150">
        <f t="shared" si="48"/>
        <v>0</v>
      </c>
      <c r="DY131" s="150">
        <f t="shared" si="49"/>
        <v>0</v>
      </c>
      <c r="DZ131" s="272" t="e">
        <f t="shared" si="50"/>
        <v>#DIV/0!</v>
      </c>
    </row>
    <row r="132" spans="1:130" s="141" customFormat="1">
      <c r="A132" s="134">
        <v>123</v>
      </c>
      <c r="B132" s="286"/>
      <c r="C132" s="146">
        <f t="shared" si="36"/>
        <v>0</v>
      </c>
      <c r="D132" s="146">
        <f t="shared" si="37"/>
        <v>1</v>
      </c>
      <c r="E132" s="146">
        <f t="shared" si="38"/>
        <v>1900</v>
      </c>
      <c r="F132" s="287"/>
      <c r="G132" s="287"/>
      <c r="H132" s="287"/>
      <c r="I132" s="288"/>
      <c r="J132" s="287"/>
      <c r="K132" s="288"/>
      <c r="L132" s="134"/>
      <c r="M132" s="133"/>
      <c r="N132" s="288"/>
      <c r="O132" s="134"/>
      <c r="P132" s="166"/>
      <c r="Q132" s="289"/>
      <c r="R132" s="165"/>
      <c r="S132" s="290"/>
      <c r="T132" s="290"/>
      <c r="U132" s="290"/>
      <c r="V132" s="290"/>
      <c r="W132" s="166"/>
      <c r="X132" s="87"/>
      <c r="Y132" s="418">
        <f t="shared" si="39"/>
        <v>0</v>
      </c>
      <c r="Z132" s="291">
        <f t="shared" si="40"/>
        <v>0</v>
      </c>
      <c r="AA132" s="163"/>
      <c r="AB132" s="177" t="str">
        <f t="shared" si="41"/>
        <v/>
      </c>
      <c r="AC132" s="283" t="str">
        <f t="shared" si="42"/>
        <v/>
      </c>
      <c r="AD132" s="283" t="str">
        <f t="shared" si="43"/>
        <v/>
      </c>
      <c r="AE132" s="163"/>
      <c r="AF132" s="162"/>
      <c r="AP132" s="581"/>
      <c r="BD132" s="784"/>
      <c r="BE132" s="100">
        <f t="shared" si="59"/>
        <v>114</v>
      </c>
      <c r="BF132" s="100" t="s">
        <v>407</v>
      </c>
      <c r="BG132" s="100" t="s">
        <v>400</v>
      </c>
      <c r="BH132" s="149" t="s">
        <v>179</v>
      </c>
      <c r="BI132" s="169" t="e">
        <f>VLOOKUP(BH132,#REF!,8,FALSE)</f>
        <v>#REF!</v>
      </c>
      <c r="BJ132" s="224">
        <v>120000</v>
      </c>
      <c r="BK132" s="153">
        <v>2</v>
      </c>
      <c r="BL132" s="153">
        <v>0</v>
      </c>
      <c r="BM132" s="594">
        <f>COUNTIFS('DETAIL SALES'!$Q$10:$Q$7501,'FILL RATE MANDATORY STOCK'!BK132,'DETAIL SALES'!$AB$10:$AB$7501,"Full",'DETAIL SALES'!$C$10:$C$7501,"1")</f>
        <v>0</v>
      </c>
      <c r="BN132" s="149">
        <f>COUNTIFS('DETAIL SALES'!$Q$10:$Q$7501,'FILL RATE MANDATORY STOCK'!BK132,'DETAIL SALES'!$AB$10:$AB$7501,"No",'DETAIL SALES'!$C$10:$C$7501,"1")</f>
        <v>0</v>
      </c>
      <c r="BO132" s="149">
        <f>COUNTIFS('DETAIL SALES'!$Q$10:$Q$7501,'FILL RATE MANDATORY STOCK'!BK132,'DETAIL SALES'!$AB$10:$AB$7501,"Full",'DETAIL SALES'!$C$10:$C$7501,"2")</f>
        <v>0</v>
      </c>
      <c r="BP132" s="149">
        <f>COUNTIFS('DETAIL SALES'!$Q$10:$Q$7501,'FILL RATE MANDATORY STOCK'!BK132,'DETAIL SALES'!$AB$10:$AB$7501,"No",'DETAIL SALES'!$C$10:$C$7501,"2")</f>
        <v>0</v>
      </c>
      <c r="BQ132" s="149">
        <f>COUNTIFS('DETAIL SALES'!$Q$10:$Q$7501,'FILL RATE MANDATORY STOCK'!BK132,'DETAIL SALES'!$AB$10:$AB$7501,"Full",'DETAIL SALES'!$C$10:$C$7501,"3")</f>
        <v>0</v>
      </c>
      <c r="BR132" s="149">
        <f>COUNTIFS('DETAIL SALES'!$Q$10:$Q$7501,'FILL RATE MANDATORY STOCK'!BK132,'DETAIL SALES'!$AB$10:$AB$7501,"No",'DETAIL SALES'!$C$10:$C$7501,"3")</f>
        <v>0</v>
      </c>
      <c r="BS132" s="149">
        <f>COUNTIFS('DETAIL SALES'!$Q$10:$Q$7501,'FILL RATE MANDATORY STOCK'!BK132,'DETAIL SALES'!$AB$10:$AB$7501,"Full",'DETAIL SALES'!$C$10:$C$7501,"4")</f>
        <v>0</v>
      </c>
      <c r="BT132" s="149">
        <f>COUNTIFS('DETAIL SALES'!$Q$10:$Q$7501,'FILL RATE MANDATORY STOCK'!BK132,'DETAIL SALES'!$AB$10:$AB$7501,"No",'DETAIL SALES'!$C$10:$C$7501,"4")</f>
        <v>0</v>
      </c>
      <c r="BU132" s="149">
        <f>COUNTIFS('DETAIL SALES'!$Q$10:$Q$7501,'FILL RATE MANDATORY STOCK'!BK132,'DETAIL SALES'!$AB$10:$AB$7501,"Full",'DETAIL SALES'!$C$10:$C$7501,"5")</f>
        <v>0</v>
      </c>
      <c r="BV132" s="149">
        <f>COUNTIFS('DETAIL SALES'!$Q$10:$Q$7501,'FILL RATE MANDATORY STOCK'!BK132,'DETAIL SALES'!$AB$10:$AB$7501,"No",'DETAIL SALES'!$C$10:$C$7501,"5")</f>
        <v>0</v>
      </c>
      <c r="BW132" s="149">
        <f>COUNTIFS('DETAIL SALES'!$Q$10:$Q$7501,'FILL RATE MANDATORY STOCK'!BK132,'DETAIL SALES'!$AB$10:$AB$7501,"Full",'DETAIL SALES'!$C$10:$C$7501,"6")</f>
        <v>0</v>
      </c>
      <c r="BX132" s="149">
        <f>COUNTIFS('DETAIL SALES'!$Q$10:$Q$7501,'FILL RATE MANDATORY STOCK'!BK132,'DETAIL SALES'!$AB$10:$AB$7501,"No",'DETAIL SALES'!$C$10:$C$7501,"6")</f>
        <v>0</v>
      </c>
      <c r="BY132" s="316">
        <f>COUNTIFS('DETAIL SALES'!$Q$10:$Q$7501,'FILL RATE MANDATORY STOCK'!BK132,'DETAIL SALES'!$AB$10:$AB$7501,"Full",'DETAIL SALES'!$C$10:$C$7501,"7")</f>
        <v>0</v>
      </c>
      <c r="BZ132" s="316">
        <f>COUNTIFS('DETAIL SALES'!$Q$10:$Q$7501,'FILL RATE MANDATORY STOCK'!BK132,'DETAIL SALES'!$AB$10:$AB$7501,"No",'DETAIL SALES'!$C$10:$C$7501,"7")</f>
        <v>0</v>
      </c>
      <c r="CA132" s="149">
        <f>COUNTIFS('DETAIL SALES'!$Q$10:$Q$7501,'FILL RATE MANDATORY STOCK'!BK132,'DETAIL SALES'!$AB$10:$AB$7501,"Full",'DETAIL SALES'!$C$10:$C$7501,"8")</f>
        <v>0</v>
      </c>
      <c r="CB132" s="149">
        <f>COUNTIFS('DETAIL SALES'!$Q$10:$Q$7501,'FILL RATE MANDATORY STOCK'!BK132,'DETAIL SALES'!$AB$10:$AB$7501,"No",'DETAIL SALES'!$C$10:$C$7501,"8")</f>
        <v>0</v>
      </c>
      <c r="CC132" s="149">
        <f>COUNTIFS('DETAIL SALES'!$Q$10:$Q$7501,'FILL RATE MANDATORY STOCK'!BK132,'DETAIL SALES'!$AB$10:$AB$7501,"Full",'DETAIL SALES'!$C$10:$C$7501,"9")</f>
        <v>0</v>
      </c>
      <c r="CD132" s="149">
        <f>COUNTIFS('DETAIL SALES'!$Q$10:$Q$7501,'FILL RATE MANDATORY STOCK'!BK132,'DETAIL SALES'!$AB$10:$AB$7501,"No",'DETAIL SALES'!$C$10:$C$7501,"9")</f>
        <v>0</v>
      </c>
      <c r="CE132" s="149">
        <f>COUNTIFS('DETAIL SALES'!$Q$10:$Q$7501,'FILL RATE MANDATORY STOCK'!BK132,'DETAIL SALES'!$AB$10:$AB$7501,"Full",'DETAIL SALES'!$C$10:$C$7501,"10")</f>
        <v>0</v>
      </c>
      <c r="CF132" s="149">
        <f>COUNTIFS('DETAIL SALES'!$Q$10:$Q$7501,'FILL RATE MANDATORY STOCK'!BK132,'DETAIL SALES'!$AB$10:$AB$7501,"No",'DETAIL SALES'!$C$10:$C$7501,"10")</f>
        <v>0</v>
      </c>
      <c r="CG132" s="149">
        <f>COUNTIFS('DETAIL SALES'!$Q$10:$Q$7501,'FILL RATE MANDATORY STOCK'!BK132,'DETAIL SALES'!$AB$10:$AB$7501,"Full",'DETAIL SALES'!$C$10:$C$7501,"11")</f>
        <v>0</v>
      </c>
      <c r="CH132" s="149">
        <f>COUNTIFS('DETAIL SALES'!$Q$10:$Q$7501,'FILL RATE MANDATORY STOCK'!BK132,'DETAIL SALES'!$AB$10:$AB$7501,"No",'DETAIL SALES'!$C$10:$C$7501,"11")</f>
        <v>0</v>
      </c>
      <c r="CI132" s="149">
        <f>COUNTIFS('DETAIL SALES'!$Q$10:$Q$7501,'FILL RATE MANDATORY STOCK'!BK132,'DETAIL SALES'!$AB$10:$AB$7501,"Full",'DETAIL SALES'!$C$10:$C$7501,"12")</f>
        <v>0</v>
      </c>
      <c r="CJ132" s="149">
        <f>COUNTIFS('DETAIL SALES'!$Q$10:$Q$7501,'FILL RATE MANDATORY STOCK'!BK132,'DETAIL SALES'!$AB$10:$AB$7501,"No",'DETAIL SALES'!$C$10:$C$7501,"12")</f>
        <v>0</v>
      </c>
      <c r="CK132" s="149">
        <f>COUNTIFS('DETAIL SALES'!$Q$10:$Q$7501,'FILL RATE MANDATORY STOCK'!BK132,'DETAIL SALES'!$AB$10:$AB$7501,"Full",'DETAIL SALES'!$C$10:$C$7501,"13")</f>
        <v>0</v>
      </c>
      <c r="CL132" s="149">
        <f>COUNTIFS('DETAIL SALES'!$Q$10:$Q$7501,'FILL RATE MANDATORY STOCK'!BK132,'DETAIL SALES'!$AB$10:$AB$7501,"No",'DETAIL SALES'!$C$10:$C$7501,"13")</f>
        <v>0</v>
      </c>
      <c r="CM132" s="316">
        <f>COUNTIFS('DETAIL SALES'!$Q$10:$Q$7501,'FILL RATE MANDATORY STOCK'!BK132,'DETAIL SALES'!$AB$10:$AB$7501,"Full",'DETAIL SALES'!$C$10:$C$7501,"14")</f>
        <v>0</v>
      </c>
      <c r="CN132" s="316">
        <f>COUNTIFS('DETAIL SALES'!$Q$10:$Q$7501,'FILL RATE MANDATORY STOCK'!BK132,'DETAIL SALES'!$AB$10:$AB$7501,"No",'DETAIL SALES'!$C$10:$C$7501,"14")</f>
        <v>0</v>
      </c>
      <c r="CO132" s="149">
        <f>COUNTIFS('DETAIL SALES'!$Q$10:$Q$7501,'FILL RATE MANDATORY STOCK'!BK132,'DETAIL SALES'!$AB$10:$AB$7501,"Full",'DETAIL SALES'!$C$10:$C$7501,"15")</f>
        <v>0</v>
      </c>
      <c r="CP132" s="149">
        <f>COUNTIFS('DETAIL SALES'!$Q$10:$Q$7501,'FILL RATE MANDATORY STOCK'!BK132,'DETAIL SALES'!$AB$10:$AB$7501,"No",'DETAIL SALES'!$C$10:$C$7501,"15")</f>
        <v>0</v>
      </c>
      <c r="CQ132" s="149">
        <f>COUNTIFS('DETAIL SALES'!$Q$10:$Q$7501,'FILL RATE MANDATORY STOCK'!BK132,'DETAIL SALES'!$AB$10:$AB$7501,"Full",'DETAIL SALES'!$C$10:$C$7501,"16")</f>
        <v>0</v>
      </c>
      <c r="CR132" s="149">
        <f>COUNTIFS('DETAIL SALES'!$Q$10:$Q$7501,'FILL RATE MANDATORY STOCK'!BK132,'DETAIL SALES'!$AB$10:$AB$7501,"No",'DETAIL SALES'!$C$10:$C$7501,"16")</f>
        <v>0</v>
      </c>
      <c r="CS132" s="149">
        <f>COUNTIFS('DETAIL SALES'!$Q$10:$Q$7501,'FILL RATE MANDATORY STOCK'!BK132,'DETAIL SALES'!$AB$10:$AB$7501,"Full",'DETAIL SALES'!$C$10:$C$7501,"17")</f>
        <v>0</v>
      </c>
      <c r="CT132" s="149">
        <f>COUNTIFS('DETAIL SALES'!$Q$10:$Q$7501,'FILL RATE MANDATORY STOCK'!BK132,'DETAIL SALES'!$AB$10:$AB$7501,"No",'DETAIL SALES'!$C$10:$C$7501,"17")</f>
        <v>0</v>
      </c>
      <c r="CU132" s="149">
        <f>COUNTIFS('DETAIL SALES'!$Q$10:$Q$7501,'FILL RATE MANDATORY STOCK'!BK132,'DETAIL SALES'!$AB$10:$AB$7501,"Full",'DETAIL SALES'!$C$10:$C$7501,"18")</f>
        <v>0</v>
      </c>
      <c r="CV132" s="149">
        <f>COUNTIFS('DETAIL SALES'!$Q$10:$Q$7501,'FILL RATE MANDATORY STOCK'!BK132,'DETAIL SALES'!$AB$10:$AB$7501,"No",'DETAIL SALES'!$C$10:$C$7501,"18")</f>
        <v>0</v>
      </c>
      <c r="CW132" s="149">
        <f>COUNTIFS('DETAIL SALES'!$Q$10:$Q$7501,'FILL RATE MANDATORY STOCK'!BK132,'DETAIL SALES'!$AB$10:$AB$7501,"Full",'DETAIL SALES'!$C$10:$C$7501,"19")</f>
        <v>0</v>
      </c>
      <c r="CX132" s="149">
        <f>COUNTIFS('DETAIL SALES'!$Q$10:$Q$7501,'FILL RATE MANDATORY STOCK'!BK132,'DETAIL SALES'!$AB$10:$AB$7501,"No",'DETAIL SALES'!$C$10:$C$7501,"19")</f>
        <v>0</v>
      </c>
      <c r="CY132" s="149">
        <f>COUNTIFS('DETAIL SALES'!$Q$10:$Q$7501,'FILL RATE MANDATORY STOCK'!BK132,'DETAIL SALES'!$AB$10:$AB$7501,"Full",'DETAIL SALES'!$C$10:$C$7501,"20")</f>
        <v>0</v>
      </c>
      <c r="CZ132" s="149">
        <f>COUNTIFS('DETAIL SALES'!$Q$10:$Q$7501,'FILL RATE MANDATORY STOCK'!BK132,'DETAIL SALES'!$AB$10:$AB$7501,"No",'DETAIL SALES'!$C$10:$C$7501,"20")</f>
        <v>0</v>
      </c>
      <c r="DA132" s="316">
        <f>COUNTIFS('DETAIL SALES'!$Q$10:$Q$7501,'FILL RATE MANDATORY STOCK'!BK132,'DETAIL SALES'!$AB$10:$AB$7501,"Full",'DETAIL SALES'!$C$10:$C$7501,"21")</f>
        <v>0</v>
      </c>
      <c r="DB132" s="316">
        <f>COUNTIFS('DETAIL SALES'!$Q$10:$Q$7501,'FILL RATE MANDATORY STOCK'!BK132,'DETAIL SALES'!$AB$10:$AB$7501,"No",'DETAIL SALES'!$C$10:$C$7501,"21")</f>
        <v>0</v>
      </c>
      <c r="DC132" s="149">
        <f>COUNTIFS('DETAIL SALES'!$Q$10:$Q$7501,'FILL RATE MANDATORY STOCK'!BK132,'DETAIL SALES'!$AB$10:$AB$7501,"Full",'DETAIL SALES'!$C$10:$C$7501,"22")</f>
        <v>0</v>
      </c>
      <c r="DD132" s="149">
        <f>COUNTIFS('DETAIL SALES'!$Q$10:$Q$7501,'FILL RATE MANDATORY STOCK'!BK132,'DETAIL SALES'!$AB$10:$AB$7501,"No",'DETAIL SALES'!$C$10:$C$7501,"22")</f>
        <v>0</v>
      </c>
      <c r="DE132" s="149">
        <f>COUNTIFS('DETAIL SALES'!$Q$10:$Q$7501,'FILL RATE MANDATORY STOCK'!BK132,'DETAIL SALES'!$AB$10:$AB$7501,"Full",'DETAIL SALES'!$C$10:$C$7501,"23")</f>
        <v>0</v>
      </c>
      <c r="DF132" s="149">
        <f>COUNTIFS('DETAIL SALES'!$Q$10:$Q$7501,'FILL RATE MANDATORY STOCK'!BK132,'DETAIL SALES'!$AB$10:$AB$7501,"No",'DETAIL SALES'!$C$10:$C$7501,"23")</f>
        <v>0</v>
      </c>
      <c r="DG132" s="149">
        <f>COUNTIFS('DETAIL SALES'!$Q$10:$Q$7501,'FILL RATE MANDATORY STOCK'!BK132,'DETAIL SALES'!$AB$10:$AB$7501,"Full",'DETAIL SALES'!$C$10:$C$7501,"24")</f>
        <v>0</v>
      </c>
      <c r="DH132" s="149">
        <f>COUNTIFS('DETAIL SALES'!$Q$10:$Q$7501,'FILL RATE MANDATORY STOCK'!BK132,'DETAIL SALES'!$AB$10:$AB$7501,"No",'DETAIL SALES'!$C$10:$C$7501,"24")</f>
        <v>0</v>
      </c>
      <c r="DI132" s="149">
        <f>COUNTIFS('DETAIL SALES'!$Q$10:$Q$7501,'FILL RATE MANDATORY STOCK'!BK132,'DETAIL SALES'!$AB$10:$AB$7501,"Full",'DETAIL SALES'!$C$10:$C$7501,"25")</f>
        <v>0</v>
      </c>
      <c r="DJ132" s="149">
        <f>COUNTIFS('DETAIL SALES'!$Q$10:$Q$7501,'FILL RATE MANDATORY STOCK'!BK132,'DETAIL SALES'!$AB$10:$AB$7501,"No",'DETAIL SALES'!$C$10:$C$7501,"25")</f>
        <v>0</v>
      </c>
      <c r="DK132" s="149">
        <f>COUNTIFS('DETAIL SALES'!$Q$10:$Q$7501,'FILL RATE MANDATORY STOCK'!BK132,'DETAIL SALES'!$AB$10:$AB$7501,"Full",'DETAIL SALES'!$C$10:$C$7501,"26")</f>
        <v>0</v>
      </c>
      <c r="DL132" s="149">
        <f>COUNTIFS('DETAIL SALES'!$Q$10:$Q$7501,'FILL RATE MANDATORY STOCK'!BK132,'DETAIL SALES'!$AB$10:$AB$7501,"No",'DETAIL SALES'!$C$10:$C$7501,"26")</f>
        <v>0</v>
      </c>
      <c r="DM132" s="149">
        <f>COUNTIFS('DETAIL SALES'!$Q$10:$Q$7501,'FILL RATE MANDATORY STOCK'!BK132,'DETAIL SALES'!$AB$10:$AB$7501,"Full",'DETAIL SALES'!$C$10:$C$7501,"27")</f>
        <v>0</v>
      </c>
      <c r="DN132" s="149">
        <f>COUNTIFS('DETAIL SALES'!$Q$10:$Q$7501,'FILL RATE MANDATORY STOCK'!BK132,'DETAIL SALES'!$AB$10:$AB$7501,"No",'DETAIL SALES'!$C$10:$C$7501,"27")</f>
        <v>0</v>
      </c>
      <c r="DO132" s="316">
        <f>COUNTIFS('DETAIL SALES'!$Q$10:$Q$7501,'FILL RATE MANDATORY STOCK'!BK132,'DETAIL SALES'!$AB$10:$AB$7501,"Full",'DETAIL SALES'!$C$10:$C$7501,"28")</f>
        <v>0</v>
      </c>
      <c r="DP132" s="316">
        <f>COUNTIFS('DETAIL SALES'!$Q$10:$Q$7501,'FILL RATE MANDATORY STOCK'!BK132,'DETAIL SALES'!$AB$10:$AB$7501,"No",'DETAIL SALES'!$C$10:$C$7501,"28")</f>
        <v>0</v>
      </c>
      <c r="DQ132" s="149">
        <f>COUNTIFS('DETAIL SALES'!$Q$10:$Q$7501,'FILL RATE MANDATORY STOCK'!BK132,'DETAIL SALES'!$AB$10:$AB$7501,"Full",'DETAIL SALES'!$C$10:$C$7501,"29")</f>
        <v>0</v>
      </c>
      <c r="DR132" s="149">
        <f>COUNTIFS('DETAIL SALES'!$Q$10:$Q$7501,'FILL RATE MANDATORY STOCK'!BK132,'DETAIL SALES'!$AB$10:$AB$7501,"No",'DETAIL SALES'!$C$10:$C$7501,"29")</f>
        <v>0</v>
      </c>
      <c r="DS132" s="149">
        <f>COUNTIFS('DETAIL SALES'!$Q$10:$Q$7501,'FILL RATE MANDATORY STOCK'!BK132,'DETAIL SALES'!$AB$10:$AB$7501,"Full",'DETAIL SALES'!$C$10:$C$7501,"30")</f>
        <v>0</v>
      </c>
      <c r="DT132" s="149">
        <f>COUNTIFS('DETAIL SALES'!$Q$10:$Q$7501,'FILL RATE MANDATORY STOCK'!BK132,'DETAIL SALES'!$AB$10:$AB$7501,"No",'DETAIL SALES'!$C$10:$C$7501,"30")</f>
        <v>0</v>
      </c>
      <c r="DU132" s="149">
        <f>COUNTIFS('DETAIL SALES'!$Q$10:$Q$7501,'FILL RATE MANDATORY STOCK'!\,'DETAIL SALES'!$AB$10:$AB$7501,"Full",'DETAIL SALES'!$C$10:$C$7501,"31")</f>
        <v>0</v>
      </c>
      <c r="DV132" s="153">
        <f>COUNTIFS('DETAIL SALES'!$Q$10:$Q$7501,'FILL RATE MANDATORY STOCK'!BK132,'DETAIL SALES'!$AB$10:$AB$7501,"No",'DETAIL SALES'!$C$10:$C$7501,"31")</f>
        <v>0</v>
      </c>
      <c r="DW132" s="271">
        <f t="shared" si="48"/>
        <v>0</v>
      </c>
      <c r="DX132" s="150">
        <f t="shared" si="48"/>
        <v>0</v>
      </c>
      <c r="DY132" s="150">
        <f t="shared" si="49"/>
        <v>0</v>
      </c>
      <c r="DZ132" s="272" t="e">
        <f t="shared" si="50"/>
        <v>#DIV/0!</v>
      </c>
    </row>
    <row r="133" spans="1:130" s="141" customFormat="1">
      <c r="A133" s="134">
        <v>124</v>
      </c>
      <c r="B133" s="286"/>
      <c r="C133" s="146">
        <f t="shared" si="36"/>
        <v>0</v>
      </c>
      <c r="D133" s="146">
        <f t="shared" si="37"/>
        <v>1</v>
      </c>
      <c r="E133" s="146">
        <f t="shared" si="38"/>
        <v>1900</v>
      </c>
      <c r="F133" s="287"/>
      <c r="G133" s="287"/>
      <c r="H133" s="287"/>
      <c r="I133" s="288"/>
      <c r="J133" s="287"/>
      <c r="K133" s="288"/>
      <c r="L133" s="134"/>
      <c r="M133" s="133"/>
      <c r="N133" s="288"/>
      <c r="O133" s="134"/>
      <c r="P133" s="166"/>
      <c r="Q133" s="289"/>
      <c r="R133" s="165"/>
      <c r="S133" s="290"/>
      <c r="T133" s="290"/>
      <c r="U133" s="290"/>
      <c r="V133" s="290"/>
      <c r="W133" s="166"/>
      <c r="X133" s="87"/>
      <c r="Y133" s="418">
        <f t="shared" si="39"/>
        <v>0</v>
      </c>
      <c r="Z133" s="291">
        <f t="shared" si="40"/>
        <v>0</v>
      </c>
      <c r="AA133" s="163"/>
      <c r="AB133" s="177" t="str">
        <f t="shared" si="41"/>
        <v/>
      </c>
      <c r="AC133" s="283" t="str">
        <f t="shared" si="42"/>
        <v/>
      </c>
      <c r="AD133" s="283" t="str">
        <f t="shared" si="43"/>
        <v/>
      </c>
      <c r="AE133" s="163"/>
      <c r="AF133" s="162"/>
      <c r="AP133" s="581"/>
      <c r="BD133" s="784"/>
      <c r="BE133" s="100">
        <f t="shared" si="59"/>
        <v>115</v>
      </c>
      <c r="BF133" s="100" t="s">
        <v>407</v>
      </c>
      <c r="BG133" s="100" t="s">
        <v>401</v>
      </c>
      <c r="BH133" s="149" t="s">
        <v>168</v>
      </c>
      <c r="BI133" s="169" t="e">
        <f>VLOOKUP(BH133,#REF!,8,FALSE)</f>
        <v>#REF!</v>
      </c>
      <c r="BJ133" s="224">
        <v>120000</v>
      </c>
      <c r="BK133" s="153">
        <v>2</v>
      </c>
      <c r="BL133" s="153">
        <v>0</v>
      </c>
      <c r="BM133" s="594">
        <f>COUNTIFS('DETAIL SALES'!$Q$10:$Q$7501,'FILL RATE MANDATORY STOCK'!BK133,'DETAIL SALES'!$AB$10:$AB$7501,"Full",'DETAIL SALES'!$C$10:$C$7501,"1")</f>
        <v>0</v>
      </c>
      <c r="BN133" s="149">
        <f>COUNTIFS('DETAIL SALES'!$Q$10:$Q$7501,'FILL RATE MANDATORY STOCK'!BK133,'DETAIL SALES'!$AB$10:$AB$7501,"No",'DETAIL SALES'!$C$10:$C$7501,"1")</f>
        <v>0</v>
      </c>
      <c r="BO133" s="149">
        <f>COUNTIFS('DETAIL SALES'!$Q$10:$Q$7501,'FILL RATE MANDATORY STOCK'!BK133,'DETAIL SALES'!$AB$10:$AB$7501,"Full",'DETAIL SALES'!$C$10:$C$7501,"2")</f>
        <v>0</v>
      </c>
      <c r="BP133" s="149">
        <f>COUNTIFS('DETAIL SALES'!$Q$10:$Q$7501,'FILL RATE MANDATORY STOCK'!BK133,'DETAIL SALES'!$AB$10:$AB$7501,"No",'DETAIL SALES'!$C$10:$C$7501,"2")</f>
        <v>0</v>
      </c>
      <c r="BQ133" s="149">
        <f>COUNTIFS('DETAIL SALES'!$Q$10:$Q$7501,'FILL RATE MANDATORY STOCK'!BK133,'DETAIL SALES'!$AB$10:$AB$7501,"Full",'DETAIL SALES'!$C$10:$C$7501,"3")</f>
        <v>0</v>
      </c>
      <c r="BR133" s="149">
        <f>COUNTIFS('DETAIL SALES'!$Q$10:$Q$7501,'FILL RATE MANDATORY STOCK'!BK133,'DETAIL SALES'!$AB$10:$AB$7501,"No",'DETAIL SALES'!$C$10:$C$7501,"3")</f>
        <v>0</v>
      </c>
      <c r="BS133" s="149">
        <f>COUNTIFS('DETAIL SALES'!$Q$10:$Q$7501,'FILL RATE MANDATORY STOCK'!BK133,'DETAIL SALES'!$AB$10:$AB$7501,"Full",'DETAIL SALES'!$C$10:$C$7501,"4")</f>
        <v>0</v>
      </c>
      <c r="BT133" s="149">
        <f>COUNTIFS('DETAIL SALES'!$Q$10:$Q$7501,'FILL RATE MANDATORY STOCK'!BK133,'DETAIL SALES'!$AB$10:$AB$7501,"No",'DETAIL SALES'!$C$10:$C$7501,"4")</f>
        <v>0</v>
      </c>
      <c r="BU133" s="149">
        <f>COUNTIFS('DETAIL SALES'!$Q$10:$Q$7501,'FILL RATE MANDATORY STOCK'!BK133,'DETAIL SALES'!$AB$10:$AB$7501,"Full",'DETAIL SALES'!$C$10:$C$7501,"5")</f>
        <v>0</v>
      </c>
      <c r="BV133" s="149">
        <f>COUNTIFS('DETAIL SALES'!$Q$10:$Q$7501,'FILL RATE MANDATORY STOCK'!BK133,'DETAIL SALES'!$AB$10:$AB$7501,"No",'DETAIL SALES'!$C$10:$C$7501,"5")</f>
        <v>0</v>
      </c>
      <c r="BW133" s="149">
        <f>COUNTIFS('DETAIL SALES'!$Q$10:$Q$7501,'FILL RATE MANDATORY STOCK'!BK133,'DETAIL SALES'!$AB$10:$AB$7501,"Full",'DETAIL SALES'!$C$10:$C$7501,"6")</f>
        <v>0</v>
      </c>
      <c r="BX133" s="149">
        <f>COUNTIFS('DETAIL SALES'!$Q$10:$Q$7501,'FILL RATE MANDATORY STOCK'!BK133,'DETAIL SALES'!$AB$10:$AB$7501,"No",'DETAIL SALES'!$C$10:$C$7501,"6")</f>
        <v>0</v>
      </c>
      <c r="BY133" s="316">
        <f>COUNTIFS('DETAIL SALES'!$Q$10:$Q$7501,'FILL RATE MANDATORY STOCK'!BK133,'DETAIL SALES'!$AB$10:$AB$7501,"Full",'DETAIL SALES'!$C$10:$C$7501,"7")</f>
        <v>0</v>
      </c>
      <c r="BZ133" s="316">
        <f>COUNTIFS('DETAIL SALES'!$Q$10:$Q$7501,'FILL RATE MANDATORY STOCK'!BK133,'DETAIL SALES'!$AB$10:$AB$7501,"No",'DETAIL SALES'!$C$10:$C$7501,"7")</f>
        <v>0</v>
      </c>
      <c r="CA133" s="149">
        <f>COUNTIFS('DETAIL SALES'!$Q$10:$Q$7501,'FILL RATE MANDATORY STOCK'!BK133,'DETAIL SALES'!$AB$10:$AB$7501,"Full",'DETAIL SALES'!$C$10:$C$7501,"8")</f>
        <v>0</v>
      </c>
      <c r="CB133" s="149">
        <f>COUNTIFS('DETAIL SALES'!$Q$10:$Q$7501,'FILL RATE MANDATORY STOCK'!BK133,'DETAIL SALES'!$AB$10:$AB$7501,"No",'DETAIL SALES'!$C$10:$C$7501,"8")</f>
        <v>0</v>
      </c>
      <c r="CC133" s="149">
        <f>COUNTIFS('DETAIL SALES'!$Q$10:$Q$7501,'FILL RATE MANDATORY STOCK'!BK133,'DETAIL SALES'!$AB$10:$AB$7501,"Full",'DETAIL SALES'!$C$10:$C$7501,"9")</f>
        <v>0</v>
      </c>
      <c r="CD133" s="149">
        <f>COUNTIFS('DETAIL SALES'!$Q$10:$Q$7501,'FILL RATE MANDATORY STOCK'!BK133,'DETAIL SALES'!$AB$10:$AB$7501,"No",'DETAIL SALES'!$C$10:$C$7501,"9")</f>
        <v>0</v>
      </c>
      <c r="CE133" s="149">
        <f>COUNTIFS('DETAIL SALES'!$Q$10:$Q$7501,'FILL RATE MANDATORY STOCK'!BK133,'DETAIL SALES'!$AB$10:$AB$7501,"Full",'DETAIL SALES'!$C$10:$C$7501,"10")</f>
        <v>0</v>
      </c>
      <c r="CF133" s="149">
        <f>COUNTIFS('DETAIL SALES'!$Q$10:$Q$7501,'FILL RATE MANDATORY STOCK'!BK133,'DETAIL SALES'!$AB$10:$AB$7501,"No",'DETAIL SALES'!$C$10:$C$7501,"10")</f>
        <v>0</v>
      </c>
      <c r="CG133" s="149">
        <f>COUNTIFS('DETAIL SALES'!$Q$10:$Q$7501,'FILL RATE MANDATORY STOCK'!BK133,'DETAIL SALES'!$AB$10:$AB$7501,"Full",'DETAIL SALES'!$C$10:$C$7501,"11")</f>
        <v>0</v>
      </c>
      <c r="CH133" s="149">
        <f>COUNTIFS('DETAIL SALES'!$Q$10:$Q$7501,'FILL RATE MANDATORY STOCK'!BK133,'DETAIL SALES'!$AB$10:$AB$7501,"No",'DETAIL SALES'!$C$10:$C$7501,"11")</f>
        <v>0</v>
      </c>
      <c r="CI133" s="149">
        <f>COUNTIFS('DETAIL SALES'!$Q$10:$Q$7501,'FILL RATE MANDATORY STOCK'!BK133,'DETAIL SALES'!$AB$10:$AB$7501,"Full",'DETAIL SALES'!$C$10:$C$7501,"12")</f>
        <v>0</v>
      </c>
      <c r="CJ133" s="149">
        <f>COUNTIFS('DETAIL SALES'!$Q$10:$Q$7501,'FILL RATE MANDATORY STOCK'!BK133,'DETAIL SALES'!$AB$10:$AB$7501,"No",'DETAIL SALES'!$C$10:$C$7501,"12")</f>
        <v>0</v>
      </c>
      <c r="CK133" s="149">
        <f>COUNTIFS('DETAIL SALES'!$Q$10:$Q$7501,'FILL RATE MANDATORY STOCK'!BK133,'DETAIL SALES'!$AB$10:$AB$7501,"Full",'DETAIL SALES'!$C$10:$C$7501,"13")</f>
        <v>0</v>
      </c>
      <c r="CL133" s="149">
        <f>COUNTIFS('DETAIL SALES'!$Q$10:$Q$7501,'FILL RATE MANDATORY STOCK'!BK133,'DETAIL SALES'!$AB$10:$AB$7501,"No",'DETAIL SALES'!$C$10:$C$7501,"13")</f>
        <v>0</v>
      </c>
      <c r="CM133" s="316">
        <f>COUNTIFS('DETAIL SALES'!$Q$10:$Q$7501,'FILL RATE MANDATORY STOCK'!BK133,'DETAIL SALES'!$AB$10:$AB$7501,"Full",'DETAIL SALES'!$C$10:$C$7501,"14")</f>
        <v>0</v>
      </c>
      <c r="CN133" s="316">
        <f>COUNTIFS('DETAIL SALES'!$Q$10:$Q$7501,'FILL RATE MANDATORY STOCK'!BK133,'DETAIL SALES'!$AB$10:$AB$7501,"No",'DETAIL SALES'!$C$10:$C$7501,"14")</f>
        <v>0</v>
      </c>
      <c r="CO133" s="149">
        <f>COUNTIFS('DETAIL SALES'!$Q$10:$Q$7501,'FILL RATE MANDATORY STOCK'!BK133,'DETAIL SALES'!$AB$10:$AB$7501,"Full",'DETAIL SALES'!$C$10:$C$7501,"15")</f>
        <v>0</v>
      </c>
      <c r="CP133" s="149">
        <f>COUNTIFS('DETAIL SALES'!$Q$10:$Q$7501,'FILL RATE MANDATORY STOCK'!BK133,'DETAIL SALES'!$AB$10:$AB$7501,"No",'DETAIL SALES'!$C$10:$C$7501,"15")</f>
        <v>0</v>
      </c>
      <c r="CQ133" s="149">
        <f>COUNTIFS('DETAIL SALES'!$Q$10:$Q$7501,'FILL RATE MANDATORY STOCK'!BK133,'DETAIL SALES'!$AB$10:$AB$7501,"Full",'DETAIL SALES'!$C$10:$C$7501,"16")</f>
        <v>0</v>
      </c>
      <c r="CR133" s="149">
        <f>COUNTIFS('DETAIL SALES'!$Q$10:$Q$7501,'FILL RATE MANDATORY STOCK'!BK133,'DETAIL SALES'!$AB$10:$AB$7501,"No",'DETAIL SALES'!$C$10:$C$7501,"16")</f>
        <v>0</v>
      </c>
      <c r="CS133" s="149">
        <f>COUNTIFS('DETAIL SALES'!$Q$10:$Q$7501,'FILL RATE MANDATORY STOCK'!BK133,'DETAIL SALES'!$AB$10:$AB$7501,"Full",'DETAIL SALES'!$C$10:$C$7501,"17")</f>
        <v>0</v>
      </c>
      <c r="CT133" s="149">
        <f>COUNTIFS('DETAIL SALES'!$Q$10:$Q$7501,'FILL RATE MANDATORY STOCK'!BK133,'DETAIL SALES'!$AB$10:$AB$7501,"No",'DETAIL SALES'!$C$10:$C$7501,"17")</f>
        <v>0</v>
      </c>
      <c r="CU133" s="149">
        <f>COUNTIFS('DETAIL SALES'!$Q$10:$Q$7501,'FILL RATE MANDATORY STOCK'!BK133,'DETAIL SALES'!$AB$10:$AB$7501,"Full",'DETAIL SALES'!$C$10:$C$7501,"18")</f>
        <v>0</v>
      </c>
      <c r="CV133" s="149">
        <f>COUNTIFS('DETAIL SALES'!$Q$10:$Q$7501,'FILL RATE MANDATORY STOCK'!BK133,'DETAIL SALES'!$AB$10:$AB$7501,"No",'DETAIL SALES'!$C$10:$C$7501,"18")</f>
        <v>0</v>
      </c>
      <c r="CW133" s="149">
        <f>COUNTIFS('DETAIL SALES'!$Q$10:$Q$7501,'FILL RATE MANDATORY STOCK'!BK133,'DETAIL SALES'!$AB$10:$AB$7501,"Full",'DETAIL SALES'!$C$10:$C$7501,"19")</f>
        <v>0</v>
      </c>
      <c r="CX133" s="149">
        <f>COUNTIFS('DETAIL SALES'!$Q$10:$Q$7501,'FILL RATE MANDATORY STOCK'!BK133,'DETAIL SALES'!$AB$10:$AB$7501,"No",'DETAIL SALES'!$C$10:$C$7501,"19")</f>
        <v>0</v>
      </c>
      <c r="CY133" s="149">
        <f>COUNTIFS('DETAIL SALES'!$Q$10:$Q$7501,'FILL RATE MANDATORY STOCK'!BK133,'DETAIL SALES'!$AB$10:$AB$7501,"Full",'DETAIL SALES'!$C$10:$C$7501,"20")</f>
        <v>0</v>
      </c>
      <c r="CZ133" s="149">
        <f>COUNTIFS('DETAIL SALES'!$Q$10:$Q$7501,'FILL RATE MANDATORY STOCK'!BK133,'DETAIL SALES'!$AB$10:$AB$7501,"No",'DETAIL SALES'!$C$10:$C$7501,"20")</f>
        <v>0</v>
      </c>
      <c r="DA133" s="316">
        <f>COUNTIFS('DETAIL SALES'!$Q$10:$Q$7501,'FILL RATE MANDATORY STOCK'!BK133,'DETAIL SALES'!$AB$10:$AB$7501,"Full",'DETAIL SALES'!$C$10:$C$7501,"21")</f>
        <v>0</v>
      </c>
      <c r="DB133" s="316">
        <f>COUNTIFS('DETAIL SALES'!$Q$10:$Q$7501,'FILL RATE MANDATORY STOCK'!BK133,'DETAIL SALES'!$AB$10:$AB$7501,"No",'DETAIL SALES'!$C$10:$C$7501,"21")</f>
        <v>0</v>
      </c>
      <c r="DC133" s="149">
        <f>COUNTIFS('DETAIL SALES'!$Q$10:$Q$7501,'FILL RATE MANDATORY STOCK'!BK133,'DETAIL SALES'!$AB$10:$AB$7501,"Full",'DETAIL SALES'!$C$10:$C$7501,"22")</f>
        <v>0</v>
      </c>
      <c r="DD133" s="149">
        <f>COUNTIFS('DETAIL SALES'!$Q$10:$Q$7501,'FILL RATE MANDATORY STOCK'!BK133,'DETAIL SALES'!$AB$10:$AB$7501,"No",'DETAIL SALES'!$C$10:$C$7501,"22")</f>
        <v>0</v>
      </c>
      <c r="DE133" s="149">
        <f>COUNTIFS('DETAIL SALES'!$Q$10:$Q$7501,'FILL RATE MANDATORY STOCK'!BK133,'DETAIL SALES'!$AB$10:$AB$7501,"Full",'DETAIL SALES'!$C$10:$C$7501,"23")</f>
        <v>0</v>
      </c>
      <c r="DF133" s="149">
        <f>COUNTIFS('DETAIL SALES'!$Q$10:$Q$7501,'FILL RATE MANDATORY STOCK'!BK133,'DETAIL SALES'!$AB$10:$AB$7501,"No",'DETAIL SALES'!$C$10:$C$7501,"23")</f>
        <v>0</v>
      </c>
      <c r="DG133" s="149">
        <f>COUNTIFS('DETAIL SALES'!$Q$10:$Q$7501,'FILL RATE MANDATORY STOCK'!BK133,'DETAIL SALES'!$AB$10:$AB$7501,"Full",'DETAIL SALES'!$C$10:$C$7501,"24")</f>
        <v>0</v>
      </c>
      <c r="DH133" s="149">
        <f>COUNTIFS('DETAIL SALES'!$Q$10:$Q$7501,'FILL RATE MANDATORY STOCK'!BK133,'DETAIL SALES'!$AB$10:$AB$7501,"No",'DETAIL SALES'!$C$10:$C$7501,"24")</f>
        <v>0</v>
      </c>
      <c r="DI133" s="149">
        <f>COUNTIFS('DETAIL SALES'!$Q$10:$Q$7501,'FILL RATE MANDATORY STOCK'!BK133,'DETAIL SALES'!$AB$10:$AB$7501,"Full",'DETAIL SALES'!$C$10:$C$7501,"25")</f>
        <v>0</v>
      </c>
      <c r="DJ133" s="149">
        <f>COUNTIFS('DETAIL SALES'!$Q$10:$Q$7501,'FILL RATE MANDATORY STOCK'!BK133,'DETAIL SALES'!$AB$10:$AB$7501,"No",'DETAIL SALES'!$C$10:$C$7501,"25")</f>
        <v>0</v>
      </c>
      <c r="DK133" s="149">
        <f>COUNTIFS('DETAIL SALES'!$Q$10:$Q$7501,'FILL RATE MANDATORY STOCK'!BK133,'DETAIL SALES'!$AB$10:$AB$7501,"Full",'DETAIL SALES'!$C$10:$C$7501,"26")</f>
        <v>0</v>
      </c>
      <c r="DL133" s="149">
        <f>COUNTIFS('DETAIL SALES'!$Q$10:$Q$7501,'FILL RATE MANDATORY STOCK'!BK133,'DETAIL SALES'!$AB$10:$AB$7501,"No",'DETAIL SALES'!$C$10:$C$7501,"26")</f>
        <v>0</v>
      </c>
      <c r="DM133" s="149">
        <f>COUNTIFS('DETAIL SALES'!$Q$10:$Q$7501,'FILL RATE MANDATORY STOCK'!BK133,'DETAIL SALES'!$AB$10:$AB$7501,"Full",'DETAIL SALES'!$C$10:$C$7501,"27")</f>
        <v>0</v>
      </c>
      <c r="DN133" s="149">
        <f>COUNTIFS('DETAIL SALES'!$Q$10:$Q$7501,'FILL RATE MANDATORY STOCK'!BK133,'DETAIL SALES'!$AB$10:$AB$7501,"No",'DETAIL SALES'!$C$10:$C$7501,"27")</f>
        <v>0</v>
      </c>
      <c r="DO133" s="316">
        <f>COUNTIFS('DETAIL SALES'!$Q$10:$Q$7501,'FILL RATE MANDATORY STOCK'!BK133,'DETAIL SALES'!$AB$10:$AB$7501,"Full",'DETAIL SALES'!$C$10:$C$7501,"28")</f>
        <v>0</v>
      </c>
      <c r="DP133" s="316">
        <f>COUNTIFS('DETAIL SALES'!$Q$10:$Q$7501,'FILL RATE MANDATORY STOCK'!BK133,'DETAIL SALES'!$AB$10:$AB$7501,"No",'DETAIL SALES'!$C$10:$C$7501,"28")</f>
        <v>0</v>
      </c>
      <c r="DQ133" s="149">
        <f>COUNTIFS('DETAIL SALES'!$Q$10:$Q$7501,'FILL RATE MANDATORY STOCK'!BK133,'DETAIL SALES'!$AB$10:$AB$7501,"Full",'DETAIL SALES'!$C$10:$C$7501,"29")</f>
        <v>0</v>
      </c>
      <c r="DR133" s="149">
        <f>COUNTIFS('DETAIL SALES'!$Q$10:$Q$7501,'FILL RATE MANDATORY STOCK'!BK133,'DETAIL SALES'!$AB$10:$AB$7501,"No",'DETAIL SALES'!$C$10:$C$7501,"29")</f>
        <v>0</v>
      </c>
      <c r="DS133" s="149">
        <f>COUNTIFS('DETAIL SALES'!$Q$10:$Q$7501,'FILL RATE MANDATORY STOCK'!BK133,'DETAIL SALES'!$AB$10:$AB$7501,"Full",'DETAIL SALES'!$C$10:$C$7501,"30")</f>
        <v>0</v>
      </c>
      <c r="DT133" s="149">
        <f>COUNTIFS('DETAIL SALES'!$Q$10:$Q$7501,'FILL RATE MANDATORY STOCK'!BK133,'DETAIL SALES'!$AB$10:$AB$7501,"No",'DETAIL SALES'!$C$10:$C$7501,"30")</f>
        <v>0</v>
      </c>
      <c r="DU133" s="149">
        <f>COUNTIFS('DETAIL SALES'!$Q$10:$Q$7501,'FILL RATE MANDATORY STOCK'!\,'DETAIL SALES'!$AB$10:$AB$7501,"Full",'DETAIL SALES'!$C$10:$C$7501,"31")</f>
        <v>0</v>
      </c>
      <c r="DV133" s="153">
        <f>COUNTIFS('DETAIL SALES'!$Q$10:$Q$7501,'FILL RATE MANDATORY STOCK'!BK133,'DETAIL SALES'!$AB$10:$AB$7501,"No",'DETAIL SALES'!$C$10:$C$7501,"31")</f>
        <v>0</v>
      </c>
      <c r="DW133" s="271">
        <f t="shared" si="48"/>
        <v>0</v>
      </c>
      <c r="DX133" s="150">
        <f t="shared" si="48"/>
        <v>0</v>
      </c>
      <c r="DY133" s="150">
        <f t="shared" si="49"/>
        <v>0</v>
      </c>
      <c r="DZ133" s="272" t="e">
        <f t="shared" si="50"/>
        <v>#DIV/0!</v>
      </c>
    </row>
    <row r="134" spans="1:130" s="141" customFormat="1">
      <c r="A134" s="134">
        <v>125</v>
      </c>
      <c r="B134" s="286"/>
      <c r="C134" s="146">
        <f t="shared" si="36"/>
        <v>0</v>
      </c>
      <c r="D134" s="146">
        <f t="shared" si="37"/>
        <v>1</v>
      </c>
      <c r="E134" s="146">
        <f t="shared" si="38"/>
        <v>1900</v>
      </c>
      <c r="F134" s="287"/>
      <c r="G134" s="287"/>
      <c r="H134" s="287"/>
      <c r="I134" s="288"/>
      <c r="J134" s="287"/>
      <c r="K134" s="288"/>
      <c r="L134" s="134"/>
      <c r="M134" s="133"/>
      <c r="N134" s="288"/>
      <c r="O134" s="134"/>
      <c r="P134" s="166"/>
      <c r="Q134" s="289"/>
      <c r="R134" s="165"/>
      <c r="S134" s="290"/>
      <c r="T134" s="290"/>
      <c r="U134" s="290"/>
      <c r="V134" s="290"/>
      <c r="W134" s="166"/>
      <c r="X134" s="87"/>
      <c r="Y134" s="418">
        <f t="shared" si="39"/>
        <v>0</v>
      </c>
      <c r="Z134" s="291">
        <f t="shared" si="40"/>
        <v>0</v>
      </c>
      <c r="AA134" s="163"/>
      <c r="AB134" s="177" t="str">
        <f t="shared" si="41"/>
        <v/>
      </c>
      <c r="AC134" s="283" t="str">
        <f t="shared" si="42"/>
        <v/>
      </c>
      <c r="AD134" s="283" t="str">
        <f t="shared" si="43"/>
        <v/>
      </c>
      <c r="AE134" s="163"/>
      <c r="AF134" s="162"/>
      <c r="AP134" s="581"/>
      <c r="BD134" s="784"/>
      <c r="BE134" s="100">
        <f t="shared" si="59"/>
        <v>116</v>
      </c>
      <c r="BF134" s="100" t="s">
        <v>407</v>
      </c>
      <c r="BG134" s="100" t="s">
        <v>402</v>
      </c>
      <c r="BH134" s="149" t="s">
        <v>176</v>
      </c>
      <c r="BI134" s="169" t="e">
        <f>VLOOKUP(BH134,#REF!,8,FALSE)</f>
        <v>#REF!</v>
      </c>
      <c r="BJ134" s="224">
        <v>120000</v>
      </c>
      <c r="BK134" s="153">
        <v>2</v>
      </c>
      <c r="BL134" s="153">
        <v>0</v>
      </c>
      <c r="BM134" s="594">
        <f>COUNTIFS('DETAIL SALES'!$Q$10:$Q$7501,'FILL RATE MANDATORY STOCK'!BK134,'DETAIL SALES'!$AB$10:$AB$7501,"Full",'DETAIL SALES'!$C$10:$C$7501,"1")</f>
        <v>0</v>
      </c>
      <c r="BN134" s="149">
        <f>COUNTIFS('DETAIL SALES'!$Q$10:$Q$7501,'FILL RATE MANDATORY STOCK'!BK134,'DETAIL SALES'!$AB$10:$AB$7501,"No",'DETAIL SALES'!$C$10:$C$7501,"1")</f>
        <v>0</v>
      </c>
      <c r="BO134" s="149">
        <f>COUNTIFS('DETAIL SALES'!$Q$10:$Q$7501,'FILL RATE MANDATORY STOCK'!BK134,'DETAIL SALES'!$AB$10:$AB$7501,"Full",'DETAIL SALES'!$C$10:$C$7501,"2")</f>
        <v>0</v>
      </c>
      <c r="BP134" s="149">
        <f>COUNTIFS('DETAIL SALES'!$Q$10:$Q$7501,'FILL RATE MANDATORY STOCK'!BK134,'DETAIL SALES'!$AB$10:$AB$7501,"No",'DETAIL SALES'!$C$10:$C$7501,"2")</f>
        <v>0</v>
      </c>
      <c r="BQ134" s="149">
        <f>COUNTIFS('DETAIL SALES'!$Q$10:$Q$7501,'FILL RATE MANDATORY STOCK'!BK134,'DETAIL SALES'!$AB$10:$AB$7501,"Full",'DETAIL SALES'!$C$10:$C$7501,"3")</f>
        <v>0</v>
      </c>
      <c r="BR134" s="149">
        <f>COUNTIFS('DETAIL SALES'!$Q$10:$Q$7501,'FILL RATE MANDATORY STOCK'!BK134,'DETAIL SALES'!$AB$10:$AB$7501,"No",'DETAIL SALES'!$C$10:$C$7501,"3")</f>
        <v>0</v>
      </c>
      <c r="BS134" s="149">
        <f>COUNTIFS('DETAIL SALES'!$Q$10:$Q$7501,'FILL RATE MANDATORY STOCK'!BK134,'DETAIL SALES'!$AB$10:$AB$7501,"Full",'DETAIL SALES'!$C$10:$C$7501,"4")</f>
        <v>0</v>
      </c>
      <c r="BT134" s="149">
        <f>COUNTIFS('DETAIL SALES'!$Q$10:$Q$7501,'FILL RATE MANDATORY STOCK'!BK134,'DETAIL SALES'!$AB$10:$AB$7501,"No",'DETAIL SALES'!$C$10:$C$7501,"4")</f>
        <v>0</v>
      </c>
      <c r="BU134" s="149">
        <f>COUNTIFS('DETAIL SALES'!$Q$10:$Q$7501,'FILL RATE MANDATORY STOCK'!BK134,'DETAIL SALES'!$AB$10:$AB$7501,"Full",'DETAIL SALES'!$C$10:$C$7501,"5")</f>
        <v>0</v>
      </c>
      <c r="BV134" s="149">
        <f>COUNTIFS('DETAIL SALES'!$Q$10:$Q$7501,'FILL RATE MANDATORY STOCK'!BK134,'DETAIL SALES'!$AB$10:$AB$7501,"No",'DETAIL SALES'!$C$10:$C$7501,"5")</f>
        <v>0</v>
      </c>
      <c r="BW134" s="149">
        <f>COUNTIFS('DETAIL SALES'!$Q$10:$Q$7501,'FILL RATE MANDATORY STOCK'!BK134,'DETAIL SALES'!$AB$10:$AB$7501,"Full",'DETAIL SALES'!$C$10:$C$7501,"6")</f>
        <v>0</v>
      </c>
      <c r="BX134" s="149">
        <f>COUNTIFS('DETAIL SALES'!$Q$10:$Q$7501,'FILL RATE MANDATORY STOCK'!BK134,'DETAIL SALES'!$AB$10:$AB$7501,"No",'DETAIL SALES'!$C$10:$C$7501,"6")</f>
        <v>0</v>
      </c>
      <c r="BY134" s="316">
        <f>COUNTIFS('DETAIL SALES'!$Q$10:$Q$7501,'FILL RATE MANDATORY STOCK'!BK134,'DETAIL SALES'!$AB$10:$AB$7501,"Full",'DETAIL SALES'!$C$10:$C$7501,"7")</f>
        <v>0</v>
      </c>
      <c r="BZ134" s="316">
        <f>COUNTIFS('DETAIL SALES'!$Q$10:$Q$7501,'FILL RATE MANDATORY STOCK'!BK134,'DETAIL SALES'!$AB$10:$AB$7501,"No",'DETAIL SALES'!$C$10:$C$7501,"7")</f>
        <v>0</v>
      </c>
      <c r="CA134" s="149">
        <f>COUNTIFS('DETAIL SALES'!$Q$10:$Q$7501,'FILL RATE MANDATORY STOCK'!BK134,'DETAIL SALES'!$AB$10:$AB$7501,"Full",'DETAIL SALES'!$C$10:$C$7501,"8")</f>
        <v>0</v>
      </c>
      <c r="CB134" s="149">
        <f>COUNTIFS('DETAIL SALES'!$Q$10:$Q$7501,'FILL RATE MANDATORY STOCK'!BK134,'DETAIL SALES'!$AB$10:$AB$7501,"No",'DETAIL SALES'!$C$10:$C$7501,"8")</f>
        <v>0</v>
      </c>
      <c r="CC134" s="149">
        <f>COUNTIFS('DETAIL SALES'!$Q$10:$Q$7501,'FILL RATE MANDATORY STOCK'!BK134,'DETAIL SALES'!$AB$10:$AB$7501,"Full",'DETAIL SALES'!$C$10:$C$7501,"9")</f>
        <v>0</v>
      </c>
      <c r="CD134" s="149">
        <f>COUNTIFS('DETAIL SALES'!$Q$10:$Q$7501,'FILL RATE MANDATORY STOCK'!BK134,'DETAIL SALES'!$AB$10:$AB$7501,"No",'DETAIL SALES'!$C$10:$C$7501,"9")</f>
        <v>0</v>
      </c>
      <c r="CE134" s="149">
        <f>COUNTIFS('DETAIL SALES'!$Q$10:$Q$7501,'FILL RATE MANDATORY STOCK'!BK134,'DETAIL SALES'!$AB$10:$AB$7501,"Full",'DETAIL SALES'!$C$10:$C$7501,"10")</f>
        <v>0</v>
      </c>
      <c r="CF134" s="149">
        <f>COUNTIFS('DETAIL SALES'!$Q$10:$Q$7501,'FILL RATE MANDATORY STOCK'!BK134,'DETAIL SALES'!$AB$10:$AB$7501,"No",'DETAIL SALES'!$C$10:$C$7501,"10")</f>
        <v>0</v>
      </c>
      <c r="CG134" s="149">
        <f>COUNTIFS('DETAIL SALES'!$Q$10:$Q$7501,'FILL RATE MANDATORY STOCK'!BK134,'DETAIL SALES'!$AB$10:$AB$7501,"Full",'DETAIL SALES'!$C$10:$C$7501,"11")</f>
        <v>0</v>
      </c>
      <c r="CH134" s="149">
        <f>COUNTIFS('DETAIL SALES'!$Q$10:$Q$7501,'FILL RATE MANDATORY STOCK'!BK134,'DETAIL SALES'!$AB$10:$AB$7501,"No",'DETAIL SALES'!$C$10:$C$7501,"11")</f>
        <v>0</v>
      </c>
      <c r="CI134" s="149">
        <f>COUNTIFS('DETAIL SALES'!$Q$10:$Q$7501,'FILL RATE MANDATORY STOCK'!BK134,'DETAIL SALES'!$AB$10:$AB$7501,"Full",'DETAIL SALES'!$C$10:$C$7501,"12")</f>
        <v>0</v>
      </c>
      <c r="CJ134" s="149">
        <f>COUNTIFS('DETAIL SALES'!$Q$10:$Q$7501,'FILL RATE MANDATORY STOCK'!BK134,'DETAIL SALES'!$AB$10:$AB$7501,"No",'DETAIL SALES'!$C$10:$C$7501,"12")</f>
        <v>0</v>
      </c>
      <c r="CK134" s="149">
        <f>COUNTIFS('DETAIL SALES'!$Q$10:$Q$7501,'FILL RATE MANDATORY STOCK'!BK134,'DETAIL SALES'!$AB$10:$AB$7501,"Full",'DETAIL SALES'!$C$10:$C$7501,"13")</f>
        <v>0</v>
      </c>
      <c r="CL134" s="149">
        <f>COUNTIFS('DETAIL SALES'!$Q$10:$Q$7501,'FILL RATE MANDATORY STOCK'!BK134,'DETAIL SALES'!$AB$10:$AB$7501,"No",'DETAIL SALES'!$C$10:$C$7501,"13")</f>
        <v>0</v>
      </c>
      <c r="CM134" s="316">
        <f>COUNTIFS('DETAIL SALES'!$Q$10:$Q$7501,'FILL RATE MANDATORY STOCK'!BK134,'DETAIL SALES'!$AB$10:$AB$7501,"Full",'DETAIL SALES'!$C$10:$C$7501,"14")</f>
        <v>0</v>
      </c>
      <c r="CN134" s="316">
        <f>COUNTIFS('DETAIL SALES'!$Q$10:$Q$7501,'FILL RATE MANDATORY STOCK'!BK134,'DETAIL SALES'!$AB$10:$AB$7501,"No",'DETAIL SALES'!$C$10:$C$7501,"14")</f>
        <v>0</v>
      </c>
      <c r="CO134" s="149">
        <f>COUNTIFS('DETAIL SALES'!$Q$10:$Q$7501,'FILL RATE MANDATORY STOCK'!BK134,'DETAIL SALES'!$AB$10:$AB$7501,"Full",'DETAIL SALES'!$C$10:$C$7501,"15")</f>
        <v>0</v>
      </c>
      <c r="CP134" s="149">
        <f>COUNTIFS('DETAIL SALES'!$Q$10:$Q$7501,'FILL RATE MANDATORY STOCK'!BK134,'DETAIL SALES'!$AB$10:$AB$7501,"No",'DETAIL SALES'!$C$10:$C$7501,"15")</f>
        <v>0</v>
      </c>
      <c r="CQ134" s="149">
        <f>COUNTIFS('DETAIL SALES'!$Q$10:$Q$7501,'FILL RATE MANDATORY STOCK'!BK134,'DETAIL SALES'!$AB$10:$AB$7501,"Full",'DETAIL SALES'!$C$10:$C$7501,"16")</f>
        <v>0</v>
      </c>
      <c r="CR134" s="149">
        <f>COUNTIFS('DETAIL SALES'!$Q$10:$Q$7501,'FILL RATE MANDATORY STOCK'!BK134,'DETAIL SALES'!$AB$10:$AB$7501,"No",'DETAIL SALES'!$C$10:$C$7501,"16")</f>
        <v>0</v>
      </c>
      <c r="CS134" s="149">
        <f>COUNTIFS('DETAIL SALES'!$Q$10:$Q$7501,'FILL RATE MANDATORY STOCK'!BK134,'DETAIL SALES'!$AB$10:$AB$7501,"Full",'DETAIL SALES'!$C$10:$C$7501,"17")</f>
        <v>0</v>
      </c>
      <c r="CT134" s="149">
        <f>COUNTIFS('DETAIL SALES'!$Q$10:$Q$7501,'FILL RATE MANDATORY STOCK'!BK134,'DETAIL SALES'!$AB$10:$AB$7501,"No",'DETAIL SALES'!$C$10:$C$7501,"17")</f>
        <v>0</v>
      </c>
      <c r="CU134" s="149">
        <f>COUNTIFS('DETAIL SALES'!$Q$10:$Q$7501,'FILL RATE MANDATORY STOCK'!BK134,'DETAIL SALES'!$AB$10:$AB$7501,"Full",'DETAIL SALES'!$C$10:$C$7501,"18")</f>
        <v>0</v>
      </c>
      <c r="CV134" s="149">
        <f>COUNTIFS('DETAIL SALES'!$Q$10:$Q$7501,'FILL RATE MANDATORY STOCK'!BK134,'DETAIL SALES'!$AB$10:$AB$7501,"No",'DETAIL SALES'!$C$10:$C$7501,"18")</f>
        <v>0</v>
      </c>
      <c r="CW134" s="149">
        <f>COUNTIFS('DETAIL SALES'!$Q$10:$Q$7501,'FILL RATE MANDATORY STOCK'!BK134,'DETAIL SALES'!$AB$10:$AB$7501,"Full",'DETAIL SALES'!$C$10:$C$7501,"19")</f>
        <v>0</v>
      </c>
      <c r="CX134" s="149">
        <f>COUNTIFS('DETAIL SALES'!$Q$10:$Q$7501,'FILL RATE MANDATORY STOCK'!BK134,'DETAIL SALES'!$AB$10:$AB$7501,"No",'DETAIL SALES'!$C$10:$C$7501,"19")</f>
        <v>0</v>
      </c>
      <c r="CY134" s="149">
        <f>COUNTIFS('DETAIL SALES'!$Q$10:$Q$7501,'FILL RATE MANDATORY STOCK'!BK134,'DETAIL SALES'!$AB$10:$AB$7501,"Full",'DETAIL SALES'!$C$10:$C$7501,"20")</f>
        <v>0</v>
      </c>
      <c r="CZ134" s="149">
        <f>COUNTIFS('DETAIL SALES'!$Q$10:$Q$7501,'FILL RATE MANDATORY STOCK'!BK134,'DETAIL SALES'!$AB$10:$AB$7501,"No",'DETAIL SALES'!$C$10:$C$7501,"20")</f>
        <v>0</v>
      </c>
      <c r="DA134" s="316">
        <f>COUNTIFS('DETAIL SALES'!$Q$10:$Q$7501,'FILL RATE MANDATORY STOCK'!BK134,'DETAIL SALES'!$AB$10:$AB$7501,"Full",'DETAIL SALES'!$C$10:$C$7501,"21")</f>
        <v>0</v>
      </c>
      <c r="DB134" s="316">
        <f>COUNTIFS('DETAIL SALES'!$Q$10:$Q$7501,'FILL RATE MANDATORY STOCK'!BK134,'DETAIL SALES'!$AB$10:$AB$7501,"No",'DETAIL SALES'!$C$10:$C$7501,"21")</f>
        <v>0</v>
      </c>
      <c r="DC134" s="149">
        <f>COUNTIFS('DETAIL SALES'!$Q$10:$Q$7501,'FILL RATE MANDATORY STOCK'!BK134,'DETAIL SALES'!$AB$10:$AB$7501,"Full",'DETAIL SALES'!$C$10:$C$7501,"22")</f>
        <v>0</v>
      </c>
      <c r="DD134" s="149">
        <f>COUNTIFS('DETAIL SALES'!$Q$10:$Q$7501,'FILL RATE MANDATORY STOCK'!BK134,'DETAIL SALES'!$AB$10:$AB$7501,"No",'DETAIL SALES'!$C$10:$C$7501,"22")</f>
        <v>0</v>
      </c>
      <c r="DE134" s="149">
        <f>COUNTIFS('DETAIL SALES'!$Q$10:$Q$7501,'FILL RATE MANDATORY STOCK'!BK134,'DETAIL SALES'!$AB$10:$AB$7501,"Full",'DETAIL SALES'!$C$10:$C$7501,"23")</f>
        <v>0</v>
      </c>
      <c r="DF134" s="149">
        <f>COUNTIFS('DETAIL SALES'!$Q$10:$Q$7501,'FILL RATE MANDATORY STOCK'!BK134,'DETAIL SALES'!$AB$10:$AB$7501,"No",'DETAIL SALES'!$C$10:$C$7501,"23")</f>
        <v>0</v>
      </c>
      <c r="DG134" s="149">
        <f>COUNTIFS('DETAIL SALES'!$Q$10:$Q$7501,'FILL RATE MANDATORY STOCK'!BK134,'DETAIL SALES'!$AB$10:$AB$7501,"Full",'DETAIL SALES'!$C$10:$C$7501,"24")</f>
        <v>0</v>
      </c>
      <c r="DH134" s="149">
        <f>COUNTIFS('DETAIL SALES'!$Q$10:$Q$7501,'FILL RATE MANDATORY STOCK'!BK134,'DETAIL SALES'!$AB$10:$AB$7501,"No",'DETAIL SALES'!$C$10:$C$7501,"24")</f>
        <v>0</v>
      </c>
      <c r="DI134" s="149">
        <f>COUNTIFS('DETAIL SALES'!$Q$10:$Q$7501,'FILL RATE MANDATORY STOCK'!BK134,'DETAIL SALES'!$AB$10:$AB$7501,"Full",'DETAIL SALES'!$C$10:$C$7501,"25")</f>
        <v>0</v>
      </c>
      <c r="DJ134" s="149">
        <f>COUNTIFS('DETAIL SALES'!$Q$10:$Q$7501,'FILL RATE MANDATORY STOCK'!BK134,'DETAIL SALES'!$AB$10:$AB$7501,"No",'DETAIL SALES'!$C$10:$C$7501,"25")</f>
        <v>0</v>
      </c>
      <c r="DK134" s="149">
        <f>COUNTIFS('DETAIL SALES'!$Q$10:$Q$7501,'FILL RATE MANDATORY STOCK'!BK134,'DETAIL SALES'!$AB$10:$AB$7501,"Full",'DETAIL SALES'!$C$10:$C$7501,"26")</f>
        <v>0</v>
      </c>
      <c r="DL134" s="149">
        <f>COUNTIFS('DETAIL SALES'!$Q$10:$Q$7501,'FILL RATE MANDATORY STOCK'!BK134,'DETAIL SALES'!$AB$10:$AB$7501,"No",'DETAIL SALES'!$C$10:$C$7501,"26")</f>
        <v>0</v>
      </c>
      <c r="DM134" s="149">
        <f>COUNTIFS('DETAIL SALES'!$Q$10:$Q$7501,'FILL RATE MANDATORY STOCK'!BK134,'DETAIL SALES'!$AB$10:$AB$7501,"Full",'DETAIL SALES'!$C$10:$C$7501,"27")</f>
        <v>0</v>
      </c>
      <c r="DN134" s="149">
        <f>COUNTIFS('DETAIL SALES'!$Q$10:$Q$7501,'FILL RATE MANDATORY STOCK'!BK134,'DETAIL SALES'!$AB$10:$AB$7501,"No",'DETAIL SALES'!$C$10:$C$7501,"27")</f>
        <v>0</v>
      </c>
      <c r="DO134" s="316">
        <f>COUNTIFS('DETAIL SALES'!$Q$10:$Q$7501,'FILL RATE MANDATORY STOCK'!BK134,'DETAIL SALES'!$AB$10:$AB$7501,"Full",'DETAIL SALES'!$C$10:$C$7501,"28")</f>
        <v>0</v>
      </c>
      <c r="DP134" s="316">
        <f>COUNTIFS('DETAIL SALES'!$Q$10:$Q$7501,'FILL RATE MANDATORY STOCK'!BK134,'DETAIL SALES'!$AB$10:$AB$7501,"No",'DETAIL SALES'!$C$10:$C$7501,"28")</f>
        <v>0</v>
      </c>
      <c r="DQ134" s="149">
        <f>COUNTIFS('DETAIL SALES'!$Q$10:$Q$7501,'FILL RATE MANDATORY STOCK'!BK134,'DETAIL SALES'!$AB$10:$AB$7501,"Full",'DETAIL SALES'!$C$10:$C$7501,"29")</f>
        <v>0</v>
      </c>
      <c r="DR134" s="149">
        <f>COUNTIFS('DETAIL SALES'!$Q$10:$Q$7501,'FILL RATE MANDATORY STOCK'!BK134,'DETAIL SALES'!$AB$10:$AB$7501,"No",'DETAIL SALES'!$C$10:$C$7501,"29")</f>
        <v>0</v>
      </c>
      <c r="DS134" s="149">
        <f>COUNTIFS('DETAIL SALES'!$Q$10:$Q$7501,'FILL RATE MANDATORY STOCK'!BK134,'DETAIL SALES'!$AB$10:$AB$7501,"Full",'DETAIL SALES'!$C$10:$C$7501,"30")</f>
        <v>0</v>
      </c>
      <c r="DT134" s="149">
        <f>COUNTIFS('DETAIL SALES'!$Q$10:$Q$7501,'FILL RATE MANDATORY STOCK'!BK134,'DETAIL SALES'!$AB$10:$AB$7501,"No",'DETAIL SALES'!$C$10:$C$7501,"30")</f>
        <v>0</v>
      </c>
      <c r="DU134" s="149">
        <f>COUNTIFS('DETAIL SALES'!$Q$10:$Q$7501,'FILL RATE MANDATORY STOCK'!\,'DETAIL SALES'!$AB$10:$AB$7501,"Full",'DETAIL SALES'!$C$10:$C$7501,"31")</f>
        <v>0</v>
      </c>
      <c r="DV134" s="153">
        <f>COUNTIFS('DETAIL SALES'!$Q$10:$Q$7501,'FILL RATE MANDATORY STOCK'!BK134,'DETAIL SALES'!$AB$10:$AB$7501,"No",'DETAIL SALES'!$C$10:$C$7501,"31")</f>
        <v>0</v>
      </c>
      <c r="DW134" s="271">
        <f t="shared" si="48"/>
        <v>0</v>
      </c>
      <c r="DX134" s="150">
        <f t="shared" si="48"/>
        <v>0</v>
      </c>
      <c r="DY134" s="150">
        <f t="shared" si="49"/>
        <v>0</v>
      </c>
      <c r="DZ134" s="272" t="e">
        <f t="shared" si="50"/>
        <v>#DIV/0!</v>
      </c>
    </row>
    <row r="135" spans="1:130" s="141" customFormat="1">
      <c r="A135" s="134">
        <v>126</v>
      </c>
      <c r="B135" s="286"/>
      <c r="C135" s="146">
        <f t="shared" si="36"/>
        <v>0</v>
      </c>
      <c r="D135" s="146">
        <f t="shared" si="37"/>
        <v>1</v>
      </c>
      <c r="E135" s="146">
        <f t="shared" si="38"/>
        <v>1900</v>
      </c>
      <c r="F135" s="287"/>
      <c r="G135" s="287"/>
      <c r="H135" s="287"/>
      <c r="I135" s="288"/>
      <c r="J135" s="287"/>
      <c r="K135" s="288"/>
      <c r="L135" s="134"/>
      <c r="M135" s="133"/>
      <c r="N135" s="288"/>
      <c r="O135" s="134"/>
      <c r="P135" s="166"/>
      <c r="Q135" s="289"/>
      <c r="R135" s="165"/>
      <c r="S135" s="290"/>
      <c r="T135" s="290"/>
      <c r="U135" s="290"/>
      <c r="V135" s="290"/>
      <c r="W135" s="166"/>
      <c r="X135" s="87"/>
      <c r="Y135" s="418">
        <f t="shared" si="39"/>
        <v>0</v>
      </c>
      <c r="Z135" s="291">
        <f t="shared" si="40"/>
        <v>0</v>
      </c>
      <c r="AA135" s="163"/>
      <c r="AB135" s="177" t="str">
        <f t="shared" si="41"/>
        <v/>
      </c>
      <c r="AC135" s="283" t="str">
        <f t="shared" si="42"/>
        <v/>
      </c>
      <c r="AD135" s="283" t="str">
        <f t="shared" si="43"/>
        <v/>
      </c>
      <c r="AE135" s="163"/>
      <c r="AF135" s="162"/>
      <c r="AP135" s="581"/>
      <c r="BD135" s="784"/>
      <c r="BE135" s="100">
        <f t="shared" si="59"/>
        <v>117</v>
      </c>
      <c r="BF135" s="100" t="s">
        <v>407</v>
      </c>
      <c r="BG135" s="100" t="s">
        <v>408</v>
      </c>
      <c r="BH135" s="149" t="s">
        <v>169</v>
      </c>
      <c r="BI135" s="169" t="e">
        <f>VLOOKUP(BH135,#REF!,8,FALSE)</f>
        <v>#REF!</v>
      </c>
      <c r="BJ135" s="224">
        <v>120000</v>
      </c>
      <c r="BK135" s="153">
        <v>2</v>
      </c>
      <c r="BL135" s="153">
        <v>0</v>
      </c>
      <c r="BM135" s="594">
        <f>COUNTIFS('DETAIL SALES'!$Q$10:$Q$7501,'FILL RATE MANDATORY STOCK'!BK135,'DETAIL SALES'!$AB$10:$AB$7501,"Full",'DETAIL SALES'!$C$10:$C$7501,"1")</f>
        <v>0</v>
      </c>
      <c r="BN135" s="149">
        <f>COUNTIFS('DETAIL SALES'!$Q$10:$Q$7501,'FILL RATE MANDATORY STOCK'!BK135,'DETAIL SALES'!$AB$10:$AB$7501,"No",'DETAIL SALES'!$C$10:$C$7501,"1")</f>
        <v>0</v>
      </c>
      <c r="BO135" s="149">
        <f>COUNTIFS('DETAIL SALES'!$Q$10:$Q$7501,'FILL RATE MANDATORY STOCK'!BK135,'DETAIL SALES'!$AB$10:$AB$7501,"Full",'DETAIL SALES'!$C$10:$C$7501,"2")</f>
        <v>0</v>
      </c>
      <c r="BP135" s="149">
        <f>COUNTIFS('DETAIL SALES'!$Q$10:$Q$7501,'FILL RATE MANDATORY STOCK'!BK135,'DETAIL SALES'!$AB$10:$AB$7501,"No",'DETAIL SALES'!$C$10:$C$7501,"2")</f>
        <v>0</v>
      </c>
      <c r="BQ135" s="149">
        <f>COUNTIFS('DETAIL SALES'!$Q$10:$Q$7501,'FILL RATE MANDATORY STOCK'!BK135,'DETAIL SALES'!$AB$10:$AB$7501,"Full",'DETAIL SALES'!$C$10:$C$7501,"3")</f>
        <v>0</v>
      </c>
      <c r="BR135" s="149">
        <f>COUNTIFS('DETAIL SALES'!$Q$10:$Q$7501,'FILL RATE MANDATORY STOCK'!BK135,'DETAIL SALES'!$AB$10:$AB$7501,"No",'DETAIL SALES'!$C$10:$C$7501,"3")</f>
        <v>0</v>
      </c>
      <c r="BS135" s="149">
        <f>COUNTIFS('DETAIL SALES'!$Q$10:$Q$7501,'FILL RATE MANDATORY STOCK'!BK135,'DETAIL SALES'!$AB$10:$AB$7501,"Full",'DETAIL SALES'!$C$10:$C$7501,"4")</f>
        <v>0</v>
      </c>
      <c r="BT135" s="149">
        <f>COUNTIFS('DETAIL SALES'!$Q$10:$Q$7501,'FILL RATE MANDATORY STOCK'!BK135,'DETAIL SALES'!$AB$10:$AB$7501,"No",'DETAIL SALES'!$C$10:$C$7501,"4")</f>
        <v>0</v>
      </c>
      <c r="BU135" s="149">
        <f>COUNTIFS('DETAIL SALES'!$Q$10:$Q$7501,'FILL RATE MANDATORY STOCK'!BK135,'DETAIL SALES'!$AB$10:$AB$7501,"Full",'DETAIL SALES'!$C$10:$C$7501,"5")</f>
        <v>0</v>
      </c>
      <c r="BV135" s="149">
        <f>COUNTIFS('DETAIL SALES'!$Q$10:$Q$7501,'FILL RATE MANDATORY STOCK'!BK135,'DETAIL SALES'!$AB$10:$AB$7501,"No",'DETAIL SALES'!$C$10:$C$7501,"5")</f>
        <v>0</v>
      </c>
      <c r="BW135" s="149">
        <f>COUNTIFS('DETAIL SALES'!$Q$10:$Q$7501,'FILL RATE MANDATORY STOCK'!BK135,'DETAIL SALES'!$AB$10:$AB$7501,"Full",'DETAIL SALES'!$C$10:$C$7501,"6")</f>
        <v>0</v>
      </c>
      <c r="BX135" s="149">
        <f>COUNTIFS('DETAIL SALES'!$Q$10:$Q$7501,'FILL RATE MANDATORY STOCK'!BK135,'DETAIL SALES'!$AB$10:$AB$7501,"No",'DETAIL SALES'!$C$10:$C$7501,"6")</f>
        <v>0</v>
      </c>
      <c r="BY135" s="316">
        <f>COUNTIFS('DETAIL SALES'!$Q$10:$Q$7501,'FILL RATE MANDATORY STOCK'!BK135,'DETAIL SALES'!$AB$10:$AB$7501,"Full",'DETAIL SALES'!$C$10:$C$7501,"7")</f>
        <v>0</v>
      </c>
      <c r="BZ135" s="316">
        <f>COUNTIFS('DETAIL SALES'!$Q$10:$Q$7501,'FILL RATE MANDATORY STOCK'!BK135,'DETAIL SALES'!$AB$10:$AB$7501,"No",'DETAIL SALES'!$C$10:$C$7501,"7")</f>
        <v>0</v>
      </c>
      <c r="CA135" s="149">
        <f>COUNTIFS('DETAIL SALES'!$Q$10:$Q$7501,'FILL RATE MANDATORY STOCK'!BK135,'DETAIL SALES'!$AB$10:$AB$7501,"Full",'DETAIL SALES'!$C$10:$C$7501,"8")</f>
        <v>0</v>
      </c>
      <c r="CB135" s="149">
        <f>COUNTIFS('DETAIL SALES'!$Q$10:$Q$7501,'FILL RATE MANDATORY STOCK'!BK135,'DETAIL SALES'!$AB$10:$AB$7501,"No",'DETAIL SALES'!$C$10:$C$7501,"8")</f>
        <v>0</v>
      </c>
      <c r="CC135" s="149">
        <f>COUNTIFS('DETAIL SALES'!$Q$10:$Q$7501,'FILL RATE MANDATORY STOCK'!BK135,'DETAIL SALES'!$AB$10:$AB$7501,"Full",'DETAIL SALES'!$C$10:$C$7501,"9")</f>
        <v>0</v>
      </c>
      <c r="CD135" s="149">
        <f>COUNTIFS('DETAIL SALES'!$Q$10:$Q$7501,'FILL RATE MANDATORY STOCK'!BK135,'DETAIL SALES'!$AB$10:$AB$7501,"No",'DETAIL SALES'!$C$10:$C$7501,"9")</f>
        <v>0</v>
      </c>
      <c r="CE135" s="149">
        <f>COUNTIFS('DETAIL SALES'!$Q$10:$Q$7501,'FILL RATE MANDATORY STOCK'!BK135,'DETAIL SALES'!$AB$10:$AB$7501,"Full",'DETAIL SALES'!$C$10:$C$7501,"10")</f>
        <v>0</v>
      </c>
      <c r="CF135" s="149">
        <f>COUNTIFS('DETAIL SALES'!$Q$10:$Q$7501,'FILL RATE MANDATORY STOCK'!BK135,'DETAIL SALES'!$AB$10:$AB$7501,"No",'DETAIL SALES'!$C$10:$C$7501,"10")</f>
        <v>0</v>
      </c>
      <c r="CG135" s="149">
        <f>COUNTIFS('DETAIL SALES'!$Q$10:$Q$7501,'FILL RATE MANDATORY STOCK'!BK135,'DETAIL SALES'!$AB$10:$AB$7501,"Full",'DETAIL SALES'!$C$10:$C$7501,"11")</f>
        <v>0</v>
      </c>
      <c r="CH135" s="149">
        <f>COUNTIFS('DETAIL SALES'!$Q$10:$Q$7501,'FILL RATE MANDATORY STOCK'!BK135,'DETAIL SALES'!$AB$10:$AB$7501,"No",'DETAIL SALES'!$C$10:$C$7501,"11")</f>
        <v>0</v>
      </c>
      <c r="CI135" s="149">
        <f>COUNTIFS('DETAIL SALES'!$Q$10:$Q$7501,'FILL RATE MANDATORY STOCK'!BK135,'DETAIL SALES'!$AB$10:$AB$7501,"Full",'DETAIL SALES'!$C$10:$C$7501,"12")</f>
        <v>0</v>
      </c>
      <c r="CJ135" s="149">
        <f>COUNTIFS('DETAIL SALES'!$Q$10:$Q$7501,'FILL RATE MANDATORY STOCK'!BK135,'DETAIL SALES'!$AB$10:$AB$7501,"No",'DETAIL SALES'!$C$10:$C$7501,"12")</f>
        <v>0</v>
      </c>
      <c r="CK135" s="149">
        <f>COUNTIFS('DETAIL SALES'!$Q$10:$Q$7501,'FILL RATE MANDATORY STOCK'!BK135,'DETAIL SALES'!$AB$10:$AB$7501,"Full",'DETAIL SALES'!$C$10:$C$7501,"13")</f>
        <v>0</v>
      </c>
      <c r="CL135" s="149">
        <f>COUNTIFS('DETAIL SALES'!$Q$10:$Q$7501,'FILL RATE MANDATORY STOCK'!BK135,'DETAIL SALES'!$AB$10:$AB$7501,"No",'DETAIL SALES'!$C$10:$C$7501,"13")</f>
        <v>0</v>
      </c>
      <c r="CM135" s="316">
        <f>COUNTIFS('DETAIL SALES'!$Q$10:$Q$7501,'FILL RATE MANDATORY STOCK'!BK135,'DETAIL SALES'!$AB$10:$AB$7501,"Full",'DETAIL SALES'!$C$10:$C$7501,"14")</f>
        <v>0</v>
      </c>
      <c r="CN135" s="316">
        <f>COUNTIFS('DETAIL SALES'!$Q$10:$Q$7501,'FILL RATE MANDATORY STOCK'!BK135,'DETAIL SALES'!$AB$10:$AB$7501,"No",'DETAIL SALES'!$C$10:$C$7501,"14")</f>
        <v>0</v>
      </c>
      <c r="CO135" s="149">
        <f>COUNTIFS('DETAIL SALES'!$Q$10:$Q$7501,'FILL RATE MANDATORY STOCK'!BK135,'DETAIL SALES'!$AB$10:$AB$7501,"Full",'DETAIL SALES'!$C$10:$C$7501,"15")</f>
        <v>0</v>
      </c>
      <c r="CP135" s="149">
        <f>COUNTIFS('DETAIL SALES'!$Q$10:$Q$7501,'FILL RATE MANDATORY STOCK'!BK135,'DETAIL SALES'!$AB$10:$AB$7501,"No",'DETAIL SALES'!$C$10:$C$7501,"15")</f>
        <v>0</v>
      </c>
      <c r="CQ135" s="149">
        <f>COUNTIFS('DETAIL SALES'!$Q$10:$Q$7501,'FILL RATE MANDATORY STOCK'!BK135,'DETAIL SALES'!$AB$10:$AB$7501,"Full",'DETAIL SALES'!$C$10:$C$7501,"16")</f>
        <v>0</v>
      </c>
      <c r="CR135" s="149">
        <f>COUNTIFS('DETAIL SALES'!$Q$10:$Q$7501,'FILL RATE MANDATORY STOCK'!BK135,'DETAIL SALES'!$AB$10:$AB$7501,"No",'DETAIL SALES'!$C$10:$C$7501,"16")</f>
        <v>0</v>
      </c>
      <c r="CS135" s="149">
        <f>COUNTIFS('DETAIL SALES'!$Q$10:$Q$7501,'FILL RATE MANDATORY STOCK'!BK135,'DETAIL SALES'!$AB$10:$AB$7501,"Full",'DETAIL SALES'!$C$10:$C$7501,"17")</f>
        <v>0</v>
      </c>
      <c r="CT135" s="149">
        <f>COUNTIFS('DETAIL SALES'!$Q$10:$Q$7501,'FILL RATE MANDATORY STOCK'!BK135,'DETAIL SALES'!$AB$10:$AB$7501,"No",'DETAIL SALES'!$C$10:$C$7501,"17")</f>
        <v>0</v>
      </c>
      <c r="CU135" s="149">
        <f>COUNTIFS('DETAIL SALES'!$Q$10:$Q$7501,'FILL RATE MANDATORY STOCK'!BK135,'DETAIL SALES'!$AB$10:$AB$7501,"Full",'DETAIL SALES'!$C$10:$C$7501,"18")</f>
        <v>0</v>
      </c>
      <c r="CV135" s="149">
        <f>COUNTIFS('DETAIL SALES'!$Q$10:$Q$7501,'FILL RATE MANDATORY STOCK'!BK135,'DETAIL SALES'!$AB$10:$AB$7501,"No",'DETAIL SALES'!$C$10:$C$7501,"18")</f>
        <v>0</v>
      </c>
      <c r="CW135" s="149">
        <f>COUNTIFS('DETAIL SALES'!$Q$10:$Q$7501,'FILL RATE MANDATORY STOCK'!BK135,'DETAIL SALES'!$AB$10:$AB$7501,"Full",'DETAIL SALES'!$C$10:$C$7501,"19")</f>
        <v>0</v>
      </c>
      <c r="CX135" s="149">
        <f>COUNTIFS('DETAIL SALES'!$Q$10:$Q$7501,'FILL RATE MANDATORY STOCK'!BK135,'DETAIL SALES'!$AB$10:$AB$7501,"No",'DETAIL SALES'!$C$10:$C$7501,"19")</f>
        <v>0</v>
      </c>
      <c r="CY135" s="149">
        <f>COUNTIFS('DETAIL SALES'!$Q$10:$Q$7501,'FILL RATE MANDATORY STOCK'!BK135,'DETAIL SALES'!$AB$10:$AB$7501,"Full",'DETAIL SALES'!$C$10:$C$7501,"20")</f>
        <v>0</v>
      </c>
      <c r="CZ135" s="149">
        <f>COUNTIFS('DETAIL SALES'!$Q$10:$Q$7501,'FILL RATE MANDATORY STOCK'!BK135,'DETAIL SALES'!$AB$10:$AB$7501,"No",'DETAIL SALES'!$C$10:$C$7501,"20")</f>
        <v>0</v>
      </c>
      <c r="DA135" s="316">
        <f>COUNTIFS('DETAIL SALES'!$Q$10:$Q$7501,'FILL RATE MANDATORY STOCK'!BK135,'DETAIL SALES'!$AB$10:$AB$7501,"Full",'DETAIL SALES'!$C$10:$C$7501,"21")</f>
        <v>0</v>
      </c>
      <c r="DB135" s="316">
        <f>COUNTIFS('DETAIL SALES'!$Q$10:$Q$7501,'FILL RATE MANDATORY STOCK'!BK135,'DETAIL SALES'!$AB$10:$AB$7501,"No",'DETAIL SALES'!$C$10:$C$7501,"21")</f>
        <v>0</v>
      </c>
      <c r="DC135" s="149">
        <f>COUNTIFS('DETAIL SALES'!$Q$10:$Q$7501,'FILL RATE MANDATORY STOCK'!BK135,'DETAIL SALES'!$AB$10:$AB$7501,"Full",'DETAIL SALES'!$C$10:$C$7501,"22")</f>
        <v>0</v>
      </c>
      <c r="DD135" s="149">
        <f>COUNTIFS('DETAIL SALES'!$Q$10:$Q$7501,'FILL RATE MANDATORY STOCK'!BK135,'DETAIL SALES'!$AB$10:$AB$7501,"No",'DETAIL SALES'!$C$10:$C$7501,"22")</f>
        <v>0</v>
      </c>
      <c r="DE135" s="149">
        <f>COUNTIFS('DETAIL SALES'!$Q$10:$Q$7501,'FILL RATE MANDATORY STOCK'!BK135,'DETAIL SALES'!$AB$10:$AB$7501,"Full",'DETAIL SALES'!$C$10:$C$7501,"23")</f>
        <v>0</v>
      </c>
      <c r="DF135" s="149">
        <f>COUNTIFS('DETAIL SALES'!$Q$10:$Q$7501,'FILL RATE MANDATORY STOCK'!BK135,'DETAIL SALES'!$AB$10:$AB$7501,"No",'DETAIL SALES'!$C$10:$C$7501,"23")</f>
        <v>0</v>
      </c>
      <c r="DG135" s="149">
        <f>COUNTIFS('DETAIL SALES'!$Q$10:$Q$7501,'FILL RATE MANDATORY STOCK'!BK135,'DETAIL SALES'!$AB$10:$AB$7501,"Full",'DETAIL SALES'!$C$10:$C$7501,"24")</f>
        <v>0</v>
      </c>
      <c r="DH135" s="149">
        <f>COUNTIFS('DETAIL SALES'!$Q$10:$Q$7501,'FILL RATE MANDATORY STOCK'!BK135,'DETAIL SALES'!$AB$10:$AB$7501,"No",'DETAIL SALES'!$C$10:$C$7501,"24")</f>
        <v>0</v>
      </c>
      <c r="DI135" s="149">
        <f>COUNTIFS('DETAIL SALES'!$Q$10:$Q$7501,'FILL RATE MANDATORY STOCK'!BK135,'DETAIL SALES'!$AB$10:$AB$7501,"Full",'DETAIL SALES'!$C$10:$C$7501,"25")</f>
        <v>0</v>
      </c>
      <c r="DJ135" s="149">
        <f>COUNTIFS('DETAIL SALES'!$Q$10:$Q$7501,'FILL RATE MANDATORY STOCK'!BK135,'DETAIL SALES'!$AB$10:$AB$7501,"No",'DETAIL SALES'!$C$10:$C$7501,"25")</f>
        <v>0</v>
      </c>
      <c r="DK135" s="149">
        <f>COUNTIFS('DETAIL SALES'!$Q$10:$Q$7501,'FILL RATE MANDATORY STOCK'!BK135,'DETAIL SALES'!$AB$10:$AB$7501,"Full",'DETAIL SALES'!$C$10:$C$7501,"26")</f>
        <v>0</v>
      </c>
      <c r="DL135" s="149">
        <f>COUNTIFS('DETAIL SALES'!$Q$10:$Q$7501,'FILL RATE MANDATORY STOCK'!BK135,'DETAIL SALES'!$AB$10:$AB$7501,"No",'DETAIL SALES'!$C$10:$C$7501,"26")</f>
        <v>0</v>
      </c>
      <c r="DM135" s="149">
        <f>COUNTIFS('DETAIL SALES'!$Q$10:$Q$7501,'FILL RATE MANDATORY STOCK'!BK135,'DETAIL SALES'!$AB$10:$AB$7501,"Full",'DETAIL SALES'!$C$10:$C$7501,"27")</f>
        <v>0</v>
      </c>
      <c r="DN135" s="149">
        <f>COUNTIFS('DETAIL SALES'!$Q$10:$Q$7501,'FILL RATE MANDATORY STOCK'!BK135,'DETAIL SALES'!$AB$10:$AB$7501,"No",'DETAIL SALES'!$C$10:$C$7501,"27")</f>
        <v>0</v>
      </c>
      <c r="DO135" s="316">
        <f>COUNTIFS('DETAIL SALES'!$Q$10:$Q$7501,'FILL RATE MANDATORY STOCK'!BK135,'DETAIL SALES'!$AB$10:$AB$7501,"Full",'DETAIL SALES'!$C$10:$C$7501,"28")</f>
        <v>0</v>
      </c>
      <c r="DP135" s="316">
        <f>COUNTIFS('DETAIL SALES'!$Q$10:$Q$7501,'FILL RATE MANDATORY STOCK'!BK135,'DETAIL SALES'!$AB$10:$AB$7501,"No",'DETAIL SALES'!$C$10:$C$7501,"28")</f>
        <v>0</v>
      </c>
      <c r="DQ135" s="149">
        <f>COUNTIFS('DETAIL SALES'!$Q$10:$Q$7501,'FILL RATE MANDATORY STOCK'!BK135,'DETAIL SALES'!$AB$10:$AB$7501,"Full",'DETAIL SALES'!$C$10:$C$7501,"29")</f>
        <v>0</v>
      </c>
      <c r="DR135" s="149">
        <f>COUNTIFS('DETAIL SALES'!$Q$10:$Q$7501,'FILL RATE MANDATORY STOCK'!BK135,'DETAIL SALES'!$AB$10:$AB$7501,"No",'DETAIL SALES'!$C$10:$C$7501,"29")</f>
        <v>0</v>
      </c>
      <c r="DS135" s="149">
        <f>COUNTIFS('DETAIL SALES'!$Q$10:$Q$7501,'FILL RATE MANDATORY STOCK'!BK135,'DETAIL SALES'!$AB$10:$AB$7501,"Full",'DETAIL SALES'!$C$10:$C$7501,"30")</f>
        <v>0</v>
      </c>
      <c r="DT135" s="149">
        <f>COUNTIFS('DETAIL SALES'!$Q$10:$Q$7501,'FILL RATE MANDATORY STOCK'!BK135,'DETAIL SALES'!$AB$10:$AB$7501,"No",'DETAIL SALES'!$C$10:$C$7501,"30")</f>
        <v>0</v>
      </c>
      <c r="DU135" s="149">
        <f>COUNTIFS('DETAIL SALES'!$Q$10:$Q$7501,'FILL RATE MANDATORY STOCK'!\,'DETAIL SALES'!$AB$10:$AB$7501,"Full",'DETAIL SALES'!$C$10:$C$7501,"31")</f>
        <v>0</v>
      </c>
      <c r="DV135" s="153">
        <f>COUNTIFS('DETAIL SALES'!$Q$10:$Q$7501,'FILL RATE MANDATORY STOCK'!BK135,'DETAIL SALES'!$AB$10:$AB$7501,"No",'DETAIL SALES'!$C$10:$C$7501,"31")</f>
        <v>0</v>
      </c>
      <c r="DW135" s="271">
        <f t="shared" si="48"/>
        <v>0</v>
      </c>
      <c r="DX135" s="150">
        <f t="shared" si="48"/>
        <v>0</v>
      </c>
      <c r="DY135" s="150">
        <f t="shared" si="49"/>
        <v>0</v>
      </c>
      <c r="DZ135" s="272" t="e">
        <f t="shared" si="50"/>
        <v>#DIV/0!</v>
      </c>
    </row>
    <row r="136" spans="1:130" s="141" customFormat="1">
      <c r="A136" s="134">
        <v>127</v>
      </c>
      <c r="B136" s="286"/>
      <c r="C136" s="146">
        <f t="shared" si="36"/>
        <v>0</v>
      </c>
      <c r="D136" s="146">
        <f t="shared" si="37"/>
        <v>1</v>
      </c>
      <c r="E136" s="146">
        <f t="shared" si="38"/>
        <v>1900</v>
      </c>
      <c r="F136" s="287"/>
      <c r="G136" s="287"/>
      <c r="H136" s="287"/>
      <c r="I136" s="288"/>
      <c r="J136" s="287"/>
      <c r="K136" s="288"/>
      <c r="L136" s="134"/>
      <c r="M136" s="133"/>
      <c r="N136" s="288"/>
      <c r="O136" s="134"/>
      <c r="P136" s="166"/>
      <c r="Q136" s="289"/>
      <c r="R136" s="165"/>
      <c r="S136" s="290"/>
      <c r="T136" s="290"/>
      <c r="U136" s="290"/>
      <c r="V136" s="290"/>
      <c r="W136" s="166"/>
      <c r="X136" s="87"/>
      <c r="Y136" s="418">
        <f t="shared" si="39"/>
        <v>0</v>
      </c>
      <c r="Z136" s="291">
        <f t="shared" si="40"/>
        <v>0</v>
      </c>
      <c r="AA136" s="163"/>
      <c r="AB136" s="177" t="str">
        <f t="shared" si="41"/>
        <v/>
      </c>
      <c r="AC136" s="283" t="str">
        <f t="shared" si="42"/>
        <v/>
      </c>
      <c r="AD136" s="283" t="str">
        <f t="shared" si="43"/>
        <v/>
      </c>
      <c r="AE136" s="163"/>
      <c r="AF136" s="162"/>
      <c r="AP136" s="581"/>
      <c r="BD136" s="784"/>
      <c r="BE136" s="103">
        <f t="shared" si="59"/>
        <v>118</v>
      </c>
      <c r="BF136" s="103" t="s">
        <v>407</v>
      </c>
      <c r="BG136" s="103" t="s">
        <v>389</v>
      </c>
      <c r="BH136" s="171" t="s">
        <v>165</v>
      </c>
      <c r="BI136" s="228" t="e">
        <f>VLOOKUP(BH136,#REF!,8,FALSE)</f>
        <v>#REF!</v>
      </c>
      <c r="BJ136" s="225">
        <v>120000</v>
      </c>
      <c r="BK136" s="158">
        <v>2</v>
      </c>
      <c r="BL136" s="158">
        <v>0.33333333333333331</v>
      </c>
      <c r="BM136" s="595">
        <f>COUNTIFS('DETAIL SALES'!$Q$10:$Q$7501,'FILL RATE MANDATORY STOCK'!BK136,'DETAIL SALES'!$AB$10:$AB$7501,"Full",'DETAIL SALES'!$C$10:$C$7501,"1")</f>
        <v>0</v>
      </c>
      <c r="BN136" s="155">
        <f>COUNTIFS('DETAIL SALES'!$Q$10:$Q$7501,'FILL RATE MANDATORY STOCK'!BK136,'DETAIL SALES'!$AB$10:$AB$7501,"No",'DETAIL SALES'!$C$10:$C$7501,"1")</f>
        <v>0</v>
      </c>
      <c r="BO136" s="155">
        <f>COUNTIFS('DETAIL SALES'!$Q$10:$Q$7501,'FILL RATE MANDATORY STOCK'!BK136,'DETAIL SALES'!$AB$10:$AB$7501,"Full",'DETAIL SALES'!$C$10:$C$7501,"2")</f>
        <v>0</v>
      </c>
      <c r="BP136" s="155">
        <f>COUNTIFS('DETAIL SALES'!$Q$10:$Q$7501,'FILL RATE MANDATORY STOCK'!BK136,'DETAIL SALES'!$AB$10:$AB$7501,"No",'DETAIL SALES'!$C$10:$C$7501,"2")</f>
        <v>0</v>
      </c>
      <c r="BQ136" s="155">
        <f>COUNTIFS('DETAIL SALES'!$Q$10:$Q$7501,'FILL RATE MANDATORY STOCK'!BK136,'DETAIL SALES'!$AB$10:$AB$7501,"Full",'DETAIL SALES'!$C$10:$C$7501,"3")</f>
        <v>0</v>
      </c>
      <c r="BR136" s="155">
        <f>COUNTIFS('DETAIL SALES'!$Q$10:$Q$7501,'FILL RATE MANDATORY STOCK'!BK136,'DETAIL SALES'!$AB$10:$AB$7501,"No",'DETAIL SALES'!$C$10:$C$7501,"3")</f>
        <v>0</v>
      </c>
      <c r="BS136" s="155">
        <f>COUNTIFS('DETAIL SALES'!$Q$10:$Q$7501,'FILL RATE MANDATORY STOCK'!BK136,'DETAIL SALES'!$AB$10:$AB$7501,"Full",'DETAIL SALES'!$C$10:$C$7501,"4")</f>
        <v>0</v>
      </c>
      <c r="BT136" s="155">
        <f>COUNTIFS('DETAIL SALES'!$Q$10:$Q$7501,'FILL RATE MANDATORY STOCK'!BK136,'DETAIL SALES'!$AB$10:$AB$7501,"No",'DETAIL SALES'!$C$10:$C$7501,"4")</f>
        <v>0</v>
      </c>
      <c r="BU136" s="155">
        <f>COUNTIFS('DETAIL SALES'!$Q$10:$Q$7501,'FILL RATE MANDATORY STOCK'!BK136,'DETAIL SALES'!$AB$10:$AB$7501,"Full",'DETAIL SALES'!$C$10:$C$7501,"5")</f>
        <v>0</v>
      </c>
      <c r="BV136" s="155">
        <f>COUNTIFS('DETAIL SALES'!$Q$10:$Q$7501,'FILL RATE MANDATORY STOCK'!BK136,'DETAIL SALES'!$AB$10:$AB$7501,"No",'DETAIL SALES'!$C$10:$C$7501,"5")</f>
        <v>0</v>
      </c>
      <c r="BW136" s="155">
        <f>COUNTIFS('DETAIL SALES'!$Q$10:$Q$7501,'FILL RATE MANDATORY STOCK'!BK136,'DETAIL SALES'!$AB$10:$AB$7501,"Full",'DETAIL SALES'!$C$10:$C$7501,"6")</f>
        <v>0</v>
      </c>
      <c r="BX136" s="155">
        <f>COUNTIFS('DETAIL SALES'!$Q$10:$Q$7501,'FILL RATE MANDATORY STOCK'!BK136,'DETAIL SALES'!$AB$10:$AB$7501,"No",'DETAIL SALES'!$C$10:$C$7501,"6")</f>
        <v>0</v>
      </c>
      <c r="BY136" s="318">
        <f>COUNTIFS('DETAIL SALES'!$Q$10:$Q$7501,'FILL RATE MANDATORY STOCK'!BK136,'DETAIL SALES'!$AB$10:$AB$7501,"Full",'DETAIL SALES'!$C$10:$C$7501,"7")</f>
        <v>0</v>
      </c>
      <c r="BZ136" s="318">
        <f>COUNTIFS('DETAIL SALES'!$Q$10:$Q$7501,'FILL RATE MANDATORY STOCK'!BK136,'DETAIL SALES'!$AB$10:$AB$7501,"No",'DETAIL SALES'!$C$10:$C$7501,"7")</f>
        <v>0</v>
      </c>
      <c r="CA136" s="155">
        <f>COUNTIFS('DETAIL SALES'!$Q$10:$Q$7501,'FILL RATE MANDATORY STOCK'!BK136,'DETAIL SALES'!$AB$10:$AB$7501,"Full",'DETAIL SALES'!$C$10:$C$7501,"8")</f>
        <v>0</v>
      </c>
      <c r="CB136" s="155">
        <f>COUNTIFS('DETAIL SALES'!$Q$10:$Q$7501,'FILL RATE MANDATORY STOCK'!BK136,'DETAIL SALES'!$AB$10:$AB$7501,"No",'DETAIL SALES'!$C$10:$C$7501,"8")</f>
        <v>0</v>
      </c>
      <c r="CC136" s="155">
        <f>COUNTIFS('DETAIL SALES'!$Q$10:$Q$7501,'FILL RATE MANDATORY STOCK'!BK136,'DETAIL SALES'!$AB$10:$AB$7501,"Full",'DETAIL SALES'!$C$10:$C$7501,"9")</f>
        <v>0</v>
      </c>
      <c r="CD136" s="155">
        <f>COUNTIFS('DETAIL SALES'!$Q$10:$Q$7501,'FILL RATE MANDATORY STOCK'!BK136,'DETAIL SALES'!$AB$10:$AB$7501,"No",'DETAIL SALES'!$C$10:$C$7501,"9")</f>
        <v>0</v>
      </c>
      <c r="CE136" s="155">
        <f>COUNTIFS('DETAIL SALES'!$Q$10:$Q$7501,'FILL RATE MANDATORY STOCK'!BK136,'DETAIL SALES'!$AB$10:$AB$7501,"Full",'DETAIL SALES'!$C$10:$C$7501,"10")</f>
        <v>0</v>
      </c>
      <c r="CF136" s="155">
        <f>COUNTIFS('DETAIL SALES'!$Q$10:$Q$7501,'FILL RATE MANDATORY STOCK'!BK136,'DETAIL SALES'!$AB$10:$AB$7501,"No",'DETAIL SALES'!$C$10:$C$7501,"10")</f>
        <v>0</v>
      </c>
      <c r="CG136" s="155">
        <f>COUNTIFS('DETAIL SALES'!$Q$10:$Q$7501,'FILL RATE MANDATORY STOCK'!BK136,'DETAIL SALES'!$AB$10:$AB$7501,"Full",'DETAIL SALES'!$C$10:$C$7501,"11")</f>
        <v>0</v>
      </c>
      <c r="CH136" s="155">
        <f>COUNTIFS('DETAIL SALES'!$Q$10:$Q$7501,'FILL RATE MANDATORY STOCK'!BK136,'DETAIL SALES'!$AB$10:$AB$7501,"No",'DETAIL SALES'!$C$10:$C$7501,"11")</f>
        <v>0</v>
      </c>
      <c r="CI136" s="155">
        <f>COUNTIFS('DETAIL SALES'!$Q$10:$Q$7501,'FILL RATE MANDATORY STOCK'!BK136,'DETAIL SALES'!$AB$10:$AB$7501,"Full",'DETAIL SALES'!$C$10:$C$7501,"12")</f>
        <v>0</v>
      </c>
      <c r="CJ136" s="155">
        <f>COUNTIFS('DETAIL SALES'!$Q$10:$Q$7501,'FILL RATE MANDATORY STOCK'!BK136,'DETAIL SALES'!$AB$10:$AB$7501,"No",'DETAIL SALES'!$C$10:$C$7501,"12")</f>
        <v>0</v>
      </c>
      <c r="CK136" s="155">
        <f>COUNTIFS('DETAIL SALES'!$Q$10:$Q$7501,'FILL RATE MANDATORY STOCK'!BK136,'DETAIL SALES'!$AB$10:$AB$7501,"Full",'DETAIL SALES'!$C$10:$C$7501,"13")</f>
        <v>0</v>
      </c>
      <c r="CL136" s="155">
        <f>COUNTIFS('DETAIL SALES'!$Q$10:$Q$7501,'FILL RATE MANDATORY STOCK'!BK136,'DETAIL SALES'!$AB$10:$AB$7501,"No",'DETAIL SALES'!$C$10:$C$7501,"13")</f>
        <v>0</v>
      </c>
      <c r="CM136" s="318">
        <f>COUNTIFS('DETAIL SALES'!$Q$10:$Q$7501,'FILL RATE MANDATORY STOCK'!BK136,'DETAIL SALES'!$AB$10:$AB$7501,"Full",'DETAIL SALES'!$C$10:$C$7501,"14")</f>
        <v>0</v>
      </c>
      <c r="CN136" s="318">
        <f>COUNTIFS('DETAIL SALES'!$Q$10:$Q$7501,'FILL RATE MANDATORY STOCK'!BK136,'DETAIL SALES'!$AB$10:$AB$7501,"No",'DETAIL SALES'!$C$10:$C$7501,"14")</f>
        <v>0</v>
      </c>
      <c r="CO136" s="155">
        <f>COUNTIFS('DETAIL SALES'!$Q$10:$Q$7501,'FILL RATE MANDATORY STOCK'!BK136,'DETAIL SALES'!$AB$10:$AB$7501,"Full",'DETAIL SALES'!$C$10:$C$7501,"15")</f>
        <v>0</v>
      </c>
      <c r="CP136" s="155">
        <f>COUNTIFS('DETAIL SALES'!$Q$10:$Q$7501,'FILL RATE MANDATORY STOCK'!BK136,'DETAIL SALES'!$AB$10:$AB$7501,"No",'DETAIL SALES'!$C$10:$C$7501,"15")</f>
        <v>0</v>
      </c>
      <c r="CQ136" s="155">
        <f>COUNTIFS('DETAIL SALES'!$Q$10:$Q$7501,'FILL RATE MANDATORY STOCK'!BK136,'DETAIL SALES'!$AB$10:$AB$7501,"Full",'DETAIL SALES'!$C$10:$C$7501,"16")</f>
        <v>0</v>
      </c>
      <c r="CR136" s="155">
        <f>COUNTIFS('DETAIL SALES'!$Q$10:$Q$7501,'FILL RATE MANDATORY STOCK'!BK136,'DETAIL SALES'!$AB$10:$AB$7501,"No",'DETAIL SALES'!$C$10:$C$7501,"16")</f>
        <v>0</v>
      </c>
      <c r="CS136" s="155">
        <f>COUNTIFS('DETAIL SALES'!$Q$10:$Q$7501,'FILL RATE MANDATORY STOCK'!BK136,'DETAIL SALES'!$AB$10:$AB$7501,"Full",'DETAIL SALES'!$C$10:$C$7501,"17")</f>
        <v>0</v>
      </c>
      <c r="CT136" s="155">
        <f>COUNTIFS('DETAIL SALES'!$Q$10:$Q$7501,'FILL RATE MANDATORY STOCK'!BK136,'DETAIL SALES'!$AB$10:$AB$7501,"No",'DETAIL SALES'!$C$10:$C$7501,"17")</f>
        <v>0</v>
      </c>
      <c r="CU136" s="155">
        <f>COUNTIFS('DETAIL SALES'!$Q$10:$Q$7501,'FILL RATE MANDATORY STOCK'!BK136,'DETAIL SALES'!$AB$10:$AB$7501,"Full",'DETAIL SALES'!$C$10:$C$7501,"18")</f>
        <v>0</v>
      </c>
      <c r="CV136" s="155">
        <f>COUNTIFS('DETAIL SALES'!$Q$10:$Q$7501,'FILL RATE MANDATORY STOCK'!BK136,'DETAIL SALES'!$AB$10:$AB$7501,"No",'DETAIL SALES'!$C$10:$C$7501,"18")</f>
        <v>0</v>
      </c>
      <c r="CW136" s="155">
        <f>COUNTIFS('DETAIL SALES'!$Q$10:$Q$7501,'FILL RATE MANDATORY STOCK'!BK136,'DETAIL SALES'!$AB$10:$AB$7501,"Full",'DETAIL SALES'!$C$10:$C$7501,"19")</f>
        <v>0</v>
      </c>
      <c r="CX136" s="155">
        <f>COUNTIFS('DETAIL SALES'!$Q$10:$Q$7501,'FILL RATE MANDATORY STOCK'!BK136,'DETAIL SALES'!$AB$10:$AB$7501,"No",'DETAIL SALES'!$C$10:$C$7501,"19")</f>
        <v>0</v>
      </c>
      <c r="CY136" s="155">
        <f>COUNTIFS('DETAIL SALES'!$Q$10:$Q$7501,'FILL RATE MANDATORY STOCK'!BK136,'DETAIL SALES'!$AB$10:$AB$7501,"Full",'DETAIL SALES'!$C$10:$C$7501,"20")</f>
        <v>0</v>
      </c>
      <c r="CZ136" s="155">
        <f>COUNTIFS('DETAIL SALES'!$Q$10:$Q$7501,'FILL RATE MANDATORY STOCK'!BK136,'DETAIL SALES'!$AB$10:$AB$7501,"No",'DETAIL SALES'!$C$10:$C$7501,"20")</f>
        <v>0</v>
      </c>
      <c r="DA136" s="318">
        <f>COUNTIFS('DETAIL SALES'!$Q$10:$Q$7501,'FILL RATE MANDATORY STOCK'!BK136,'DETAIL SALES'!$AB$10:$AB$7501,"Full",'DETAIL SALES'!$C$10:$C$7501,"21")</f>
        <v>0</v>
      </c>
      <c r="DB136" s="318">
        <f>COUNTIFS('DETAIL SALES'!$Q$10:$Q$7501,'FILL RATE MANDATORY STOCK'!BK136,'DETAIL SALES'!$AB$10:$AB$7501,"No",'DETAIL SALES'!$C$10:$C$7501,"21")</f>
        <v>0</v>
      </c>
      <c r="DC136" s="155">
        <f>COUNTIFS('DETAIL SALES'!$Q$10:$Q$7501,'FILL RATE MANDATORY STOCK'!BK136,'DETAIL SALES'!$AB$10:$AB$7501,"Full",'DETAIL SALES'!$C$10:$C$7501,"22")</f>
        <v>0</v>
      </c>
      <c r="DD136" s="155">
        <f>COUNTIFS('DETAIL SALES'!$Q$10:$Q$7501,'FILL RATE MANDATORY STOCK'!BK136,'DETAIL SALES'!$AB$10:$AB$7501,"No",'DETAIL SALES'!$C$10:$C$7501,"22")</f>
        <v>0</v>
      </c>
      <c r="DE136" s="155">
        <f>COUNTIFS('DETAIL SALES'!$Q$10:$Q$7501,'FILL RATE MANDATORY STOCK'!BK136,'DETAIL SALES'!$AB$10:$AB$7501,"Full",'DETAIL SALES'!$C$10:$C$7501,"23")</f>
        <v>0</v>
      </c>
      <c r="DF136" s="155">
        <f>COUNTIFS('DETAIL SALES'!$Q$10:$Q$7501,'FILL RATE MANDATORY STOCK'!BK136,'DETAIL SALES'!$AB$10:$AB$7501,"No",'DETAIL SALES'!$C$10:$C$7501,"23")</f>
        <v>0</v>
      </c>
      <c r="DG136" s="155">
        <f>COUNTIFS('DETAIL SALES'!$Q$10:$Q$7501,'FILL RATE MANDATORY STOCK'!BK136,'DETAIL SALES'!$AB$10:$AB$7501,"Full",'DETAIL SALES'!$C$10:$C$7501,"24")</f>
        <v>0</v>
      </c>
      <c r="DH136" s="155">
        <f>COUNTIFS('DETAIL SALES'!$Q$10:$Q$7501,'FILL RATE MANDATORY STOCK'!BK136,'DETAIL SALES'!$AB$10:$AB$7501,"No",'DETAIL SALES'!$C$10:$C$7501,"24")</f>
        <v>0</v>
      </c>
      <c r="DI136" s="155">
        <f>COUNTIFS('DETAIL SALES'!$Q$10:$Q$7501,'FILL RATE MANDATORY STOCK'!BK136,'DETAIL SALES'!$AB$10:$AB$7501,"Full",'DETAIL SALES'!$C$10:$C$7501,"25")</f>
        <v>0</v>
      </c>
      <c r="DJ136" s="155">
        <f>COUNTIFS('DETAIL SALES'!$Q$10:$Q$7501,'FILL RATE MANDATORY STOCK'!BK136,'DETAIL SALES'!$AB$10:$AB$7501,"No",'DETAIL SALES'!$C$10:$C$7501,"25")</f>
        <v>0</v>
      </c>
      <c r="DK136" s="155">
        <f>COUNTIFS('DETAIL SALES'!$Q$10:$Q$7501,'FILL RATE MANDATORY STOCK'!BK136,'DETAIL SALES'!$AB$10:$AB$7501,"Full",'DETAIL SALES'!$C$10:$C$7501,"26")</f>
        <v>0</v>
      </c>
      <c r="DL136" s="155">
        <f>COUNTIFS('DETAIL SALES'!$Q$10:$Q$7501,'FILL RATE MANDATORY STOCK'!BK136,'DETAIL SALES'!$AB$10:$AB$7501,"No",'DETAIL SALES'!$C$10:$C$7501,"26")</f>
        <v>0</v>
      </c>
      <c r="DM136" s="155">
        <f>COUNTIFS('DETAIL SALES'!$Q$10:$Q$7501,'FILL RATE MANDATORY STOCK'!BK136,'DETAIL SALES'!$AB$10:$AB$7501,"Full",'DETAIL SALES'!$C$10:$C$7501,"27")</f>
        <v>0</v>
      </c>
      <c r="DN136" s="155">
        <f>COUNTIFS('DETAIL SALES'!$Q$10:$Q$7501,'FILL RATE MANDATORY STOCK'!BK136,'DETAIL SALES'!$AB$10:$AB$7501,"No",'DETAIL SALES'!$C$10:$C$7501,"27")</f>
        <v>0</v>
      </c>
      <c r="DO136" s="318">
        <f>COUNTIFS('DETAIL SALES'!$Q$10:$Q$7501,'FILL RATE MANDATORY STOCK'!BK136,'DETAIL SALES'!$AB$10:$AB$7501,"Full",'DETAIL SALES'!$C$10:$C$7501,"28")</f>
        <v>0</v>
      </c>
      <c r="DP136" s="318">
        <f>COUNTIFS('DETAIL SALES'!$Q$10:$Q$7501,'FILL RATE MANDATORY STOCK'!BK136,'DETAIL SALES'!$AB$10:$AB$7501,"No",'DETAIL SALES'!$C$10:$C$7501,"28")</f>
        <v>0</v>
      </c>
      <c r="DQ136" s="155">
        <f>COUNTIFS('DETAIL SALES'!$Q$10:$Q$7501,'FILL RATE MANDATORY STOCK'!BK136,'DETAIL SALES'!$AB$10:$AB$7501,"Full",'DETAIL SALES'!$C$10:$C$7501,"29")</f>
        <v>0</v>
      </c>
      <c r="DR136" s="155">
        <f>COUNTIFS('DETAIL SALES'!$Q$10:$Q$7501,'FILL RATE MANDATORY STOCK'!BK136,'DETAIL SALES'!$AB$10:$AB$7501,"No",'DETAIL SALES'!$C$10:$C$7501,"29")</f>
        <v>0</v>
      </c>
      <c r="DS136" s="155">
        <f>COUNTIFS('DETAIL SALES'!$Q$10:$Q$7501,'FILL RATE MANDATORY STOCK'!BK136,'DETAIL SALES'!$AB$10:$AB$7501,"Full",'DETAIL SALES'!$C$10:$C$7501,"30")</f>
        <v>0</v>
      </c>
      <c r="DT136" s="155">
        <f>COUNTIFS('DETAIL SALES'!$Q$10:$Q$7501,'FILL RATE MANDATORY STOCK'!BK136,'DETAIL SALES'!$AB$10:$AB$7501,"No",'DETAIL SALES'!$C$10:$C$7501,"30")</f>
        <v>0</v>
      </c>
      <c r="DU136" s="155">
        <f>COUNTIFS('DETAIL SALES'!$Q$10:$Q$7501,'FILL RATE MANDATORY STOCK'!\,'DETAIL SALES'!$AB$10:$AB$7501,"Full",'DETAIL SALES'!$C$10:$C$7501,"31")</f>
        <v>0</v>
      </c>
      <c r="DV136" s="158">
        <f>COUNTIFS('DETAIL SALES'!$Q$10:$Q$7501,'FILL RATE MANDATORY STOCK'!BK136,'DETAIL SALES'!$AB$10:$AB$7501,"No",'DETAIL SALES'!$C$10:$C$7501,"31")</f>
        <v>0</v>
      </c>
      <c r="DW136" s="273">
        <f t="shared" si="48"/>
        <v>0</v>
      </c>
      <c r="DX136" s="161">
        <f t="shared" si="48"/>
        <v>0</v>
      </c>
      <c r="DY136" s="161">
        <f t="shared" si="49"/>
        <v>0</v>
      </c>
      <c r="DZ136" s="274" t="e">
        <f t="shared" si="50"/>
        <v>#DIV/0!</v>
      </c>
    </row>
    <row r="137" spans="1:130" s="141" customFormat="1">
      <c r="A137" s="134">
        <v>128</v>
      </c>
      <c r="B137" s="286"/>
      <c r="C137" s="146">
        <f t="shared" si="36"/>
        <v>0</v>
      </c>
      <c r="D137" s="146">
        <f t="shared" si="37"/>
        <v>1</v>
      </c>
      <c r="E137" s="146">
        <f t="shared" si="38"/>
        <v>1900</v>
      </c>
      <c r="F137" s="287"/>
      <c r="G137" s="287"/>
      <c r="H137" s="287"/>
      <c r="I137" s="288"/>
      <c r="J137" s="287"/>
      <c r="K137" s="288"/>
      <c r="L137" s="134"/>
      <c r="M137" s="133"/>
      <c r="N137" s="288"/>
      <c r="O137" s="134"/>
      <c r="P137" s="166"/>
      <c r="Q137" s="289"/>
      <c r="R137" s="165"/>
      <c r="S137" s="290"/>
      <c r="T137" s="290"/>
      <c r="U137" s="290"/>
      <c r="V137" s="290"/>
      <c r="W137" s="166"/>
      <c r="X137" s="87"/>
      <c r="Y137" s="418">
        <f t="shared" si="39"/>
        <v>0</v>
      </c>
      <c r="Z137" s="291">
        <f t="shared" si="40"/>
        <v>0</v>
      </c>
      <c r="AA137" s="163"/>
      <c r="AB137" s="177" t="str">
        <f t="shared" si="41"/>
        <v/>
      </c>
      <c r="AC137" s="283" t="str">
        <f t="shared" si="42"/>
        <v/>
      </c>
      <c r="AD137" s="283" t="str">
        <f t="shared" si="43"/>
        <v/>
      </c>
      <c r="AE137" s="163"/>
      <c r="AF137" s="162"/>
      <c r="AP137" s="581"/>
      <c r="BD137" s="784"/>
      <c r="BE137" s="104" t="s">
        <v>409</v>
      </c>
      <c r="BF137" s="99"/>
      <c r="BG137" s="99"/>
      <c r="BH137" s="148"/>
      <c r="BI137" s="222"/>
      <c r="BJ137" s="242"/>
      <c r="BK137" s="159"/>
      <c r="BL137" s="159">
        <v>0</v>
      </c>
      <c r="BM137" s="596">
        <f>COUNTIFS('DETAIL SALES'!$Q$10:$Q$7501,'FILL RATE MANDATORY STOCK'!BK137,'DETAIL SALES'!$AB$10:$AB$7501,"Full",'DETAIL SALES'!$C$10:$C$7501,"1")</f>
        <v>0</v>
      </c>
      <c r="BN137" s="167">
        <f>COUNTIFS('DETAIL SALES'!$Q$10:$Q$7501,'FILL RATE MANDATORY STOCK'!BK137,'DETAIL SALES'!$AB$10:$AB$7501,"No",'DETAIL SALES'!$C$10:$C$7501,"1")</f>
        <v>0</v>
      </c>
      <c r="BO137" s="167">
        <f>COUNTIFS('DETAIL SALES'!$Q$10:$Q$7501,'FILL RATE MANDATORY STOCK'!BK137,'DETAIL SALES'!$AB$10:$AB$7501,"Full",'DETAIL SALES'!$C$10:$C$7501,"2")</f>
        <v>0</v>
      </c>
      <c r="BP137" s="167">
        <f>COUNTIFS('DETAIL SALES'!$Q$10:$Q$7501,'FILL RATE MANDATORY STOCK'!BK137,'DETAIL SALES'!$AB$10:$AB$7501,"No",'DETAIL SALES'!$C$10:$C$7501,"2")</f>
        <v>0</v>
      </c>
      <c r="BQ137" s="167">
        <f>COUNTIFS('DETAIL SALES'!$Q$10:$Q$7501,'FILL RATE MANDATORY STOCK'!BK137,'DETAIL SALES'!$AB$10:$AB$7501,"Full",'DETAIL SALES'!$C$10:$C$7501,"3")</f>
        <v>0</v>
      </c>
      <c r="BR137" s="167">
        <f>COUNTIFS('DETAIL SALES'!$Q$10:$Q$7501,'FILL RATE MANDATORY STOCK'!BK137,'DETAIL SALES'!$AB$10:$AB$7501,"No",'DETAIL SALES'!$C$10:$C$7501,"3")</f>
        <v>0</v>
      </c>
      <c r="BS137" s="167">
        <f>COUNTIFS('DETAIL SALES'!$Q$10:$Q$7501,'FILL RATE MANDATORY STOCK'!BK137,'DETAIL SALES'!$AB$10:$AB$7501,"Full",'DETAIL SALES'!$C$10:$C$7501,"4")</f>
        <v>0</v>
      </c>
      <c r="BT137" s="167">
        <f>COUNTIFS('DETAIL SALES'!$Q$10:$Q$7501,'FILL RATE MANDATORY STOCK'!BK137,'DETAIL SALES'!$AB$10:$AB$7501,"No",'DETAIL SALES'!$C$10:$C$7501,"4")</f>
        <v>0</v>
      </c>
      <c r="BU137" s="167">
        <f>COUNTIFS('DETAIL SALES'!$Q$10:$Q$7501,'FILL RATE MANDATORY STOCK'!BK137,'DETAIL SALES'!$AB$10:$AB$7501,"Full",'DETAIL SALES'!$C$10:$C$7501,"5")</f>
        <v>0</v>
      </c>
      <c r="BV137" s="167">
        <f>COUNTIFS('DETAIL SALES'!$Q$10:$Q$7501,'FILL RATE MANDATORY STOCK'!BK137,'DETAIL SALES'!$AB$10:$AB$7501,"No",'DETAIL SALES'!$C$10:$C$7501,"5")</f>
        <v>0</v>
      </c>
      <c r="BW137" s="167">
        <f>COUNTIFS('DETAIL SALES'!$Q$10:$Q$7501,'FILL RATE MANDATORY STOCK'!BK137,'DETAIL SALES'!$AB$10:$AB$7501,"Full",'DETAIL SALES'!$C$10:$C$7501,"6")</f>
        <v>0</v>
      </c>
      <c r="BX137" s="167">
        <f>COUNTIFS('DETAIL SALES'!$Q$10:$Q$7501,'FILL RATE MANDATORY STOCK'!BK137,'DETAIL SALES'!$AB$10:$AB$7501,"No",'DETAIL SALES'!$C$10:$C$7501,"6")</f>
        <v>0</v>
      </c>
      <c r="BY137" s="320">
        <f>COUNTIFS('DETAIL SALES'!$Q$10:$Q$7501,'FILL RATE MANDATORY STOCK'!BK137,'DETAIL SALES'!$AB$10:$AB$7501,"Full",'DETAIL SALES'!$C$10:$C$7501,"7")</f>
        <v>0</v>
      </c>
      <c r="BZ137" s="320">
        <f>COUNTIFS('DETAIL SALES'!$Q$10:$Q$7501,'FILL RATE MANDATORY STOCK'!BK137,'DETAIL SALES'!$AB$10:$AB$7501,"No",'DETAIL SALES'!$C$10:$C$7501,"7")</f>
        <v>0</v>
      </c>
      <c r="CA137" s="167">
        <f>COUNTIFS('DETAIL SALES'!$Q$10:$Q$7501,'FILL RATE MANDATORY STOCK'!BK137,'DETAIL SALES'!$AB$10:$AB$7501,"Full",'DETAIL SALES'!$C$10:$C$7501,"8")</f>
        <v>0</v>
      </c>
      <c r="CB137" s="167">
        <f>COUNTIFS('DETAIL SALES'!$Q$10:$Q$7501,'FILL RATE MANDATORY STOCK'!BK137,'DETAIL SALES'!$AB$10:$AB$7501,"No",'DETAIL SALES'!$C$10:$C$7501,"8")</f>
        <v>0</v>
      </c>
      <c r="CC137" s="167">
        <f>COUNTIFS('DETAIL SALES'!$Q$10:$Q$7501,'FILL RATE MANDATORY STOCK'!BK137,'DETAIL SALES'!$AB$10:$AB$7501,"Full",'DETAIL SALES'!$C$10:$C$7501,"9")</f>
        <v>0</v>
      </c>
      <c r="CD137" s="167">
        <f>COUNTIFS('DETAIL SALES'!$Q$10:$Q$7501,'FILL RATE MANDATORY STOCK'!BK137,'DETAIL SALES'!$AB$10:$AB$7501,"No",'DETAIL SALES'!$C$10:$C$7501,"9")</f>
        <v>0</v>
      </c>
      <c r="CE137" s="167">
        <f>COUNTIFS('DETAIL SALES'!$Q$10:$Q$7501,'FILL RATE MANDATORY STOCK'!BK137,'DETAIL SALES'!$AB$10:$AB$7501,"Full",'DETAIL SALES'!$C$10:$C$7501,"10")</f>
        <v>0</v>
      </c>
      <c r="CF137" s="167">
        <f>COUNTIFS('DETAIL SALES'!$Q$10:$Q$7501,'FILL RATE MANDATORY STOCK'!BK137,'DETAIL SALES'!$AB$10:$AB$7501,"No",'DETAIL SALES'!$C$10:$C$7501,"10")</f>
        <v>0</v>
      </c>
      <c r="CG137" s="167">
        <f>COUNTIFS('DETAIL SALES'!$Q$10:$Q$7501,'FILL RATE MANDATORY STOCK'!BK137,'DETAIL SALES'!$AB$10:$AB$7501,"Full",'DETAIL SALES'!$C$10:$C$7501,"11")</f>
        <v>0</v>
      </c>
      <c r="CH137" s="167">
        <f>COUNTIFS('DETAIL SALES'!$Q$10:$Q$7501,'FILL RATE MANDATORY STOCK'!BK137,'DETAIL SALES'!$AB$10:$AB$7501,"No",'DETAIL SALES'!$C$10:$C$7501,"11")</f>
        <v>0</v>
      </c>
      <c r="CI137" s="167">
        <f>COUNTIFS('DETAIL SALES'!$Q$10:$Q$7501,'FILL RATE MANDATORY STOCK'!BK137,'DETAIL SALES'!$AB$10:$AB$7501,"Full",'DETAIL SALES'!$C$10:$C$7501,"12")</f>
        <v>0</v>
      </c>
      <c r="CJ137" s="167">
        <f>COUNTIFS('DETAIL SALES'!$Q$10:$Q$7501,'FILL RATE MANDATORY STOCK'!BK137,'DETAIL SALES'!$AB$10:$AB$7501,"No",'DETAIL SALES'!$C$10:$C$7501,"12")</f>
        <v>0</v>
      </c>
      <c r="CK137" s="167">
        <f>COUNTIFS('DETAIL SALES'!$Q$10:$Q$7501,'FILL RATE MANDATORY STOCK'!BK137,'DETAIL SALES'!$AB$10:$AB$7501,"Full",'DETAIL SALES'!$C$10:$C$7501,"13")</f>
        <v>0</v>
      </c>
      <c r="CL137" s="167">
        <f>COUNTIFS('DETAIL SALES'!$Q$10:$Q$7501,'FILL RATE MANDATORY STOCK'!BK137,'DETAIL SALES'!$AB$10:$AB$7501,"No",'DETAIL SALES'!$C$10:$C$7501,"13")</f>
        <v>0</v>
      </c>
      <c r="CM137" s="320">
        <f>COUNTIFS('DETAIL SALES'!$Q$10:$Q$7501,'FILL RATE MANDATORY STOCK'!BK137,'DETAIL SALES'!$AB$10:$AB$7501,"Full",'DETAIL SALES'!$C$10:$C$7501,"14")</f>
        <v>0</v>
      </c>
      <c r="CN137" s="320">
        <f>COUNTIFS('DETAIL SALES'!$Q$10:$Q$7501,'FILL RATE MANDATORY STOCK'!BK137,'DETAIL SALES'!$AB$10:$AB$7501,"No",'DETAIL SALES'!$C$10:$C$7501,"14")</f>
        <v>0</v>
      </c>
      <c r="CO137" s="167">
        <f>COUNTIFS('DETAIL SALES'!$Q$10:$Q$7501,'FILL RATE MANDATORY STOCK'!BK137,'DETAIL SALES'!$AB$10:$AB$7501,"Full",'DETAIL SALES'!$C$10:$C$7501,"15")</f>
        <v>0</v>
      </c>
      <c r="CP137" s="167">
        <f>COUNTIFS('DETAIL SALES'!$Q$10:$Q$7501,'FILL RATE MANDATORY STOCK'!BK137,'DETAIL SALES'!$AB$10:$AB$7501,"No",'DETAIL SALES'!$C$10:$C$7501,"15")</f>
        <v>0</v>
      </c>
      <c r="CQ137" s="167">
        <f>COUNTIFS('DETAIL SALES'!$Q$10:$Q$7501,'FILL RATE MANDATORY STOCK'!BK137,'DETAIL SALES'!$AB$10:$AB$7501,"Full",'DETAIL SALES'!$C$10:$C$7501,"16")</f>
        <v>0</v>
      </c>
      <c r="CR137" s="167">
        <f>COUNTIFS('DETAIL SALES'!$Q$10:$Q$7501,'FILL RATE MANDATORY STOCK'!BK137,'DETAIL SALES'!$AB$10:$AB$7501,"No",'DETAIL SALES'!$C$10:$C$7501,"16")</f>
        <v>0</v>
      </c>
      <c r="CS137" s="167">
        <f>COUNTIFS('DETAIL SALES'!$Q$10:$Q$7501,'FILL RATE MANDATORY STOCK'!BK137,'DETAIL SALES'!$AB$10:$AB$7501,"Full",'DETAIL SALES'!$C$10:$C$7501,"17")</f>
        <v>0</v>
      </c>
      <c r="CT137" s="167">
        <f>COUNTIFS('DETAIL SALES'!$Q$10:$Q$7501,'FILL RATE MANDATORY STOCK'!BK137,'DETAIL SALES'!$AB$10:$AB$7501,"No",'DETAIL SALES'!$C$10:$C$7501,"17")</f>
        <v>0</v>
      </c>
      <c r="CU137" s="167">
        <f>COUNTIFS('DETAIL SALES'!$Q$10:$Q$7501,'FILL RATE MANDATORY STOCK'!BK137,'DETAIL SALES'!$AB$10:$AB$7501,"Full",'DETAIL SALES'!$C$10:$C$7501,"18")</f>
        <v>0</v>
      </c>
      <c r="CV137" s="167">
        <f>COUNTIFS('DETAIL SALES'!$Q$10:$Q$7501,'FILL RATE MANDATORY STOCK'!BK137,'DETAIL SALES'!$AB$10:$AB$7501,"No",'DETAIL SALES'!$C$10:$C$7501,"18")</f>
        <v>0</v>
      </c>
      <c r="CW137" s="167">
        <f>COUNTIFS('DETAIL SALES'!$Q$10:$Q$7501,'FILL RATE MANDATORY STOCK'!BK137,'DETAIL SALES'!$AB$10:$AB$7501,"Full",'DETAIL SALES'!$C$10:$C$7501,"19")</f>
        <v>0</v>
      </c>
      <c r="CX137" s="167">
        <f>COUNTIFS('DETAIL SALES'!$Q$10:$Q$7501,'FILL RATE MANDATORY STOCK'!BK137,'DETAIL SALES'!$AB$10:$AB$7501,"No",'DETAIL SALES'!$C$10:$C$7501,"19")</f>
        <v>0</v>
      </c>
      <c r="CY137" s="167">
        <f>COUNTIFS('DETAIL SALES'!$Q$10:$Q$7501,'FILL RATE MANDATORY STOCK'!BK137,'DETAIL SALES'!$AB$10:$AB$7501,"Full",'DETAIL SALES'!$C$10:$C$7501,"20")</f>
        <v>0</v>
      </c>
      <c r="CZ137" s="167">
        <f>COUNTIFS('DETAIL SALES'!$Q$10:$Q$7501,'FILL RATE MANDATORY STOCK'!BK137,'DETAIL SALES'!$AB$10:$AB$7501,"No",'DETAIL SALES'!$C$10:$C$7501,"20")</f>
        <v>0</v>
      </c>
      <c r="DA137" s="320">
        <f>COUNTIFS('DETAIL SALES'!$Q$10:$Q$7501,'FILL RATE MANDATORY STOCK'!BK137,'DETAIL SALES'!$AB$10:$AB$7501,"Full",'DETAIL SALES'!$C$10:$C$7501,"21")</f>
        <v>0</v>
      </c>
      <c r="DB137" s="320">
        <f>COUNTIFS('DETAIL SALES'!$Q$10:$Q$7501,'FILL RATE MANDATORY STOCK'!BK137,'DETAIL SALES'!$AB$10:$AB$7501,"No",'DETAIL SALES'!$C$10:$C$7501,"21")</f>
        <v>0</v>
      </c>
      <c r="DC137" s="167">
        <f>COUNTIFS('DETAIL SALES'!$Q$10:$Q$7501,'FILL RATE MANDATORY STOCK'!BK137,'DETAIL SALES'!$AB$10:$AB$7501,"Full",'DETAIL SALES'!$C$10:$C$7501,"22")</f>
        <v>0</v>
      </c>
      <c r="DD137" s="167">
        <f>COUNTIFS('DETAIL SALES'!$Q$10:$Q$7501,'FILL RATE MANDATORY STOCK'!BK137,'DETAIL SALES'!$AB$10:$AB$7501,"No",'DETAIL SALES'!$C$10:$C$7501,"22")</f>
        <v>0</v>
      </c>
      <c r="DE137" s="167">
        <f>COUNTIFS('DETAIL SALES'!$Q$10:$Q$7501,'FILL RATE MANDATORY STOCK'!BK137,'DETAIL SALES'!$AB$10:$AB$7501,"Full",'DETAIL SALES'!$C$10:$C$7501,"23")</f>
        <v>0</v>
      </c>
      <c r="DF137" s="167">
        <f>COUNTIFS('DETAIL SALES'!$Q$10:$Q$7501,'FILL RATE MANDATORY STOCK'!BK137,'DETAIL SALES'!$AB$10:$AB$7501,"No",'DETAIL SALES'!$C$10:$C$7501,"23")</f>
        <v>0</v>
      </c>
      <c r="DG137" s="167">
        <f>COUNTIFS('DETAIL SALES'!$Q$10:$Q$7501,'FILL RATE MANDATORY STOCK'!BK137,'DETAIL SALES'!$AB$10:$AB$7501,"Full",'DETAIL SALES'!$C$10:$C$7501,"24")</f>
        <v>0</v>
      </c>
      <c r="DH137" s="167">
        <f>COUNTIFS('DETAIL SALES'!$Q$10:$Q$7501,'FILL RATE MANDATORY STOCK'!BK137,'DETAIL SALES'!$AB$10:$AB$7501,"No",'DETAIL SALES'!$C$10:$C$7501,"24")</f>
        <v>0</v>
      </c>
      <c r="DI137" s="167">
        <f>COUNTIFS('DETAIL SALES'!$Q$10:$Q$7501,'FILL RATE MANDATORY STOCK'!BK137,'DETAIL SALES'!$AB$10:$AB$7501,"Full",'DETAIL SALES'!$C$10:$C$7501,"25")</f>
        <v>0</v>
      </c>
      <c r="DJ137" s="167">
        <f>COUNTIFS('DETAIL SALES'!$Q$10:$Q$7501,'FILL RATE MANDATORY STOCK'!BK137,'DETAIL SALES'!$AB$10:$AB$7501,"No",'DETAIL SALES'!$C$10:$C$7501,"25")</f>
        <v>0</v>
      </c>
      <c r="DK137" s="167">
        <f>COUNTIFS('DETAIL SALES'!$Q$10:$Q$7501,'FILL RATE MANDATORY STOCK'!BK137,'DETAIL SALES'!$AB$10:$AB$7501,"Full",'DETAIL SALES'!$C$10:$C$7501,"26")</f>
        <v>0</v>
      </c>
      <c r="DL137" s="167">
        <f>COUNTIFS('DETAIL SALES'!$Q$10:$Q$7501,'FILL RATE MANDATORY STOCK'!BK137,'DETAIL SALES'!$AB$10:$AB$7501,"No",'DETAIL SALES'!$C$10:$C$7501,"26")</f>
        <v>0</v>
      </c>
      <c r="DM137" s="167">
        <f>COUNTIFS('DETAIL SALES'!$Q$10:$Q$7501,'FILL RATE MANDATORY STOCK'!BK137,'DETAIL SALES'!$AB$10:$AB$7501,"Full",'DETAIL SALES'!$C$10:$C$7501,"27")</f>
        <v>0</v>
      </c>
      <c r="DN137" s="167">
        <f>COUNTIFS('DETAIL SALES'!$Q$10:$Q$7501,'FILL RATE MANDATORY STOCK'!BK137,'DETAIL SALES'!$AB$10:$AB$7501,"No",'DETAIL SALES'!$C$10:$C$7501,"27")</f>
        <v>0</v>
      </c>
      <c r="DO137" s="320">
        <f>COUNTIFS('DETAIL SALES'!$Q$10:$Q$7501,'FILL RATE MANDATORY STOCK'!BK137,'DETAIL SALES'!$AB$10:$AB$7501,"Full",'DETAIL SALES'!$C$10:$C$7501,"28")</f>
        <v>0</v>
      </c>
      <c r="DP137" s="320">
        <f>COUNTIFS('DETAIL SALES'!$Q$10:$Q$7501,'FILL RATE MANDATORY STOCK'!BK137,'DETAIL SALES'!$AB$10:$AB$7501,"No",'DETAIL SALES'!$C$10:$C$7501,"28")</f>
        <v>0</v>
      </c>
      <c r="DQ137" s="167">
        <f>COUNTIFS('DETAIL SALES'!$Q$10:$Q$7501,'FILL RATE MANDATORY STOCK'!BK137,'DETAIL SALES'!$AB$10:$AB$7501,"Full",'DETAIL SALES'!$C$10:$C$7501,"29")</f>
        <v>0</v>
      </c>
      <c r="DR137" s="167">
        <f>COUNTIFS('DETAIL SALES'!$Q$10:$Q$7501,'FILL RATE MANDATORY STOCK'!BK137,'DETAIL SALES'!$AB$10:$AB$7501,"No",'DETAIL SALES'!$C$10:$C$7501,"29")</f>
        <v>0</v>
      </c>
      <c r="DS137" s="167">
        <f>COUNTIFS('DETAIL SALES'!$Q$10:$Q$7501,'FILL RATE MANDATORY STOCK'!BK137,'DETAIL SALES'!$AB$10:$AB$7501,"Full",'DETAIL SALES'!$C$10:$C$7501,"30")</f>
        <v>0</v>
      </c>
      <c r="DT137" s="167">
        <f>COUNTIFS('DETAIL SALES'!$Q$10:$Q$7501,'FILL RATE MANDATORY STOCK'!BK137,'DETAIL SALES'!$AB$10:$AB$7501,"No",'DETAIL SALES'!$C$10:$C$7501,"30")</f>
        <v>0</v>
      </c>
      <c r="DU137" s="167">
        <f>COUNTIFS('DETAIL SALES'!$Q$10:$Q$7501,'FILL RATE MANDATORY STOCK'!\,'DETAIL SALES'!$AB$10:$AB$7501,"Full",'DETAIL SALES'!$C$10:$C$7501,"31")</f>
        <v>0</v>
      </c>
      <c r="DV137" s="159">
        <f>COUNTIFS('DETAIL SALES'!$Q$10:$Q$7501,'FILL RATE MANDATORY STOCK'!BK137,'DETAIL SALES'!$AB$10:$AB$7501,"No",'DETAIL SALES'!$C$10:$C$7501,"31")</f>
        <v>0</v>
      </c>
      <c r="DW137" s="251">
        <f t="shared" si="48"/>
        <v>0</v>
      </c>
      <c r="DX137" s="168">
        <f t="shared" si="48"/>
        <v>0</v>
      </c>
      <c r="DY137" s="168">
        <f t="shared" si="49"/>
        <v>0</v>
      </c>
      <c r="DZ137" s="266" t="e">
        <f t="shared" si="50"/>
        <v>#DIV/0!</v>
      </c>
    </row>
    <row r="138" spans="1:130" s="141" customFormat="1">
      <c r="A138" s="134">
        <v>129</v>
      </c>
      <c r="B138" s="286"/>
      <c r="C138" s="146">
        <f t="shared" si="36"/>
        <v>0</v>
      </c>
      <c r="D138" s="146">
        <f t="shared" si="37"/>
        <v>1</v>
      </c>
      <c r="E138" s="146">
        <f t="shared" si="38"/>
        <v>1900</v>
      </c>
      <c r="F138" s="287"/>
      <c r="G138" s="287"/>
      <c r="H138" s="287"/>
      <c r="I138" s="288"/>
      <c r="J138" s="287"/>
      <c r="K138" s="288"/>
      <c r="L138" s="134"/>
      <c r="M138" s="133"/>
      <c r="N138" s="288"/>
      <c r="O138" s="134"/>
      <c r="P138" s="166"/>
      <c r="Q138" s="289"/>
      <c r="R138" s="165"/>
      <c r="S138" s="290"/>
      <c r="T138" s="290"/>
      <c r="U138" s="290"/>
      <c r="V138" s="290"/>
      <c r="W138" s="166"/>
      <c r="X138" s="87"/>
      <c r="Y138" s="418">
        <f t="shared" si="39"/>
        <v>0</v>
      </c>
      <c r="Z138" s="291">
        <f t="shared" si="40"/>
        <v>0</v>
      </c>
      <c r="AA138" s="163"/>
      <c r="AB138" s="177" t="str">
        <f t="shared" si="41"/>
        <v/>
      </c>
      <c r="AC138" s="283" t="str">
        <f t="shared" si="42"/>
        <v/>
      </c>
      <c r="AD138" s="283" t="str">
        <f t="shared" si="43"/>
        <v/>
      </c>
      <c r="AE138" s="163"/>
      <c r="AF138" s="162"/>
      <c r="AP138" s="581"/>
      <c r="BD138" s="784"/>
      <c r="BE138" s="100">
        <f t="shared" si="59"/>
        <v>119</v>
      </c>
      <c r="BF138" s="100" t="s">
        <v>410</v>
      </c>
      <c r="BG138" s="100" t="s">
        <v>411</v>
      </c>
      <c r="BH138" s="149" t="s">
        <v>66</v>
      </c>
      <c r="BI138" s="169" t="e">
        <f>VLOOKUP(BH138,#REF!,8,FALSE)</f>
        <v>#REF!</v>
      </c>
      <c r="BJ138" s="224">
        <v>60000</v>
      </c>
      <c r="BK138" s="153">
        <v>8</v>
      </c>
      <c r="BL138" s="153">
        <v>11.333333333333334</v>
      </c>
      <c r="BM138" s="594">
        <f>COUNTIFS('DETAIL SALES'!$Q$10:$Q$7501,'FILL RATE MANDATORY STOCK'!BK138,'DETAIL SALES'!$AB$10:$AB$7501,"Full",'DETAIL SALES'!$C$10:$C$7501,"1")</f>
        <v>0</v>
      </c>
      <c r="BN138" s="149">
        <f>COUNTIFS('DETAIL SALES'!$Q$10:$Q$7501,'FILL RATE MANDATORY STOCK'!BK138,'DETAIL SALES'!$AB$10:$AB$7501,"No",'DETAIL SALES'!$C$10:$C$7501,"1")</f>
        <v>0</v>
      </c>
      <c r="BO138" s="149">
        <f>COUNTIFS('DETAIL SALES'!$Q$10:$Q$7501,'FILL RATE MANDATORY STOCK'!BK138,'DETAIL SALES'!$AB$10:$AB$7501,"Full",'DETAIL SALES'!$C$10:$C$7501,"2")</f>
        <v>0</v>
      </c>
      <c r="BP138" s="149">
        <f>COUNTIFS('DETAIL SALES'!$Q$10:$Q$7501,'FILL RATE MANDATORY STOCK'!BK138,'DETAIL SALES'!$AB$10:$AB$7501,"No",'DETAIL SALES'!$C$10:$C$7501,"2")</f>
        <v>0</v>
      </c>
      <c r="BQ138" s="149">
        <f>COUNTIFS('DETAIL SALES'!$Q$10:$Q$7501,'FILL RATE MANDATORY STOCK'!BK138,'DETAIL SALES'!$AB$10:$AB$7501,"Full",'DETAIL SALES'!$C$10:$C$7501,"3")</f>
        <v>0</v>
      </c>
      <c r="BR138" s="149">
        <f>COUNTIFS('DETAIL SALES'!$Q$10:$Q$7501,'FILL RATE MANDATORY STOCK'!BK138,'DETAIL SALES'!$AB$10:$AB$7501,"No",'DETAIL SALES'!$C$10:$C$7501,"3")</f>
        <v>0</v>
      </c>
      <c r="BS138" s="149">
        <f>COUNTIFS('DETAIL SALES'!$Q$10:$Q$7501,'FILL RATE MANDATORY STOCK'!BK138,'DETAIL SALES'!$AB$10:$AB$7501,"Full",'DETAIL SALES'!$C$10:$C$7501,"4")</f>
        <v>0</v>
      </c>
      <c r="BT138" s="149">
        <f>COUNTIFS('DETAIL SALES'!$Q$10:$Q$7501,'FILL RATE MANDATORY STOCK'!BK138,'DETAIL SALES'!$AB$10:$AB$7501,"No",'DETAIL SALES'!$C$10:$C$7501,"4")</f>
        <v>0</v>
      </c>
      <c r="BU138" s="149">
        <f>COUNTIFS('DETAIL SALES'!$Q$10:$Q$7501,'FILL RATE MANDATORY STOCK'!BK138,'DETAIL SALES'!$AB$10:$AB$7501,"Full",'DETAIL SALES'!$C$10:$C$7501,"5")</f>
        <v>0</v>
      </c>
      <c r="BV138" s="149">
        <f>COUNTIFS('DETAIL SALES'!$Q$10:$Q$7501,'FILL RATE MANDATORY STOCK'!BK138,'DETAIL SALES'!$AB$10:$AB$7501,"No",'DETAIL SALES'!$C$10:$C$7501,"5")</f>
        <v>0</v>
      </c>
      <c r="BW138" s="149">
        <f>COUNTIFS('DETAIL SALES'!$Q$10:$Q$7501,'FILL RATE MANDATORY STOCK'!BK138,'DETAIL SALES'!$AB$10:$AB$7501,"Full",'DETAIL SALES'!$C$10:$C$7501,"6")</f>
        <v>0</v>
      </c>
      <c r="BX138" s="149">
        <f>COUNTIFS('DETAIL SALES'!$Q$10:$Q$7501,'FILL RATE MANDATORY STOCK'!BK138,'DETAIL SALES'!$AB$10:$AB$7501,"No",'DETAIL SALES'!$C$10:$C$7501,"6")</f>
        <v>0</v>
      </c>
      <c r="BY138" s="316">
        <f>COUNTIFS('DETAIL SALES'!$Q$10:$Q$7501,'FILL RATE MANDATORY STOCK'!BK138,'DETAIL SALES'!$AB$10:$AB$7501,"Full",'DETAIL SALES'!$C$10:$C$7501,"7")</f>
        <v>0</v>
      </c>
      <c r="BZ138" s="316">
        <f>COUNTIFS('DETAIL SALES'!$Q$10:$Q$7501,'FILL RATE MANDATORY STOCK'!BK138,'DETAIL SALES'!$AB$10:$AB$7501,"No",'DETAIL SALES'!$C$10:$C$7501,"7")</f>
        <v>0</v>
      </c>
      <c r="CA138" s="149">
        <f>COUNTIFS('DETAIL SALES'!$Q$10:$Q$7501,'FILL RATE MANDATORY STOCK'!BK138,'DETAIL SALES'!$AB$10:$AB$7501,"Full",'DETAIL SALES'!$C$10:$C$7501,"8")</f>
        <v>0</v>
      </c>
      <c r="CB138" s="149">
        <f>COUNTIFS('DETAIL SALES'!$Q$10:$Q$7501,'FILL RATE MANDATORY STOCK'!BK138,'DETAIL SALES'!$AB$10:$AB$7501,"No",'DETAIL SALES'!$C$10:$C$7501,"8")</f>
        <v>0</v>
      </c>
      <c r="CC138" s="149">
        <f>COUNTIFS('DETAIL SALES'!$Q$10:$Q$7501,'FILL RATE MANDATORY STOCK'!BK138,'DETAIL SALES'!$AB$10:$AB$7501,"Full",'DETAIL SALES'!$C$10:$C$7501,"9")</f>
        <v>0</v>
      </c>
      <c r="CD138" s="149">
        <f>COUNTIFS('DETAIL SALES'!$Q$10:$Q$7501,'FILL RATE MANDATORY STOCK'!BK138,'DETAIL SALES'!$AB$10:$AB$7501,"No",'DETAIL SALES'!$C$10:$C$7501,"9")</f>
        <v>0</v>
      </c>
      <c r="CE138" s="149">
        <f>COUNTIFS('DETAIL SALES'!$Q$10:$Q$7501,'FILL RATE MANDATORY STOCK'!BK138,'DETAIL SALES'!$AB$10:$AB$7501,"Full",'DETAIL SALES'!$C$10:$C$7501,"10")</f>
        <v>0</v>
      </c>
      <c r="CF138" s="149">
        <f>COUNTIFS('DETAIL SALES'!$Q$10:$Q$7501,'FILL RATE MANDATORY STOCK'!BK138,'DETAIL SALES'!$AB$10:$AB$7501,"No",'DETAIL SALES'!$C$10:$C$7501,"10")</f>
        <v>0</v>
      </c>
      <c r="CG138" s="149">
        <f>COUNTIFS('DETAIL SALES'!$Q$10:$Q$7501,'FILL RATE MANDATORY STOCK'!BK138,'DETAIL SALES'!$AB$10:$AB$7501,"Full",'DETAIL SALES'!$C$10:$C$7501,"11")</f>
        <v>0</v>
      </c>
      <c r="CH138" s="149">
        <f>COUNTIFS('DETAIL SALES'!$Q$10:$Q$7501,'FILL RATE MANDATORY STOCK'!BK138,'DETAIL SALES'!$AB$10:$AB$7501,"No",'DETAIL SALES'!$C$10:$C$7501,"11")</f>
        <v>0</v>
      </c>
      <c r="CI138" s="149">
        <f>COUNTIFS('DETAIL SALES'!$Q$10:$Q$7501,'FILL RATE MANDATORY STOCK'!BK138,'DETAIL SALES'!$AB$10:$AB$7501,"Full",'DETAIL SALES'!$C$10:$C$7501,"12")</f>
        <v>0</v>
      </c>
      <c r="CJ138" s="149">
        <f>COUNTIFS('DETAIL SALES'!$Q$10:$Q$7501,'FILL RATE MANDATORY STOCK'!BK138,'DETAIL SALES'!$AB$10:$AB$7501,"No",'DETAIL SALES'!$C$10:$C$7501,"12")</f>
        <v>0</v>
      </c>
      <c r="CK138" s="149">
        <f>COUNTIFS('DETAIL SALES'!$Q$10:$Q$7501,'FILL RATE MANDATORY STOCK'!BK138,'DETAIL SALES'!$AB$10:$AB$7501,"Full",'DETAIL SALES'!$C$10:$C$7501,"13")</f>
        <v>0</v>
      </c>
      <c r="CL138" s="149">
        <f>COUNTIFS('DETAIL SALES'!$Q$10:$Q$7501,'FILL RATE MANDATORY STOCK'!BK138,'DETAIL SALES'!$AB$10:$AB$7501,"No",'DETAIL SALES'!$C$10:$C$7501,"13")</f>
        <v>0</v>
      </c>
      <c r="CM138" s="316">
        <f>COUNTIFS('DETAIL SALES'!$Q$10:$Q$7501,'FILL RATE MANDATORY STOCK'!BK138,'DETAIL SALES'!$AB$10:$AB$7501,"Full",'DETAIL SALES'!$C$10:$C$7501,"14")</f>
        <v>0</v>
      </c>
      <c r="CN138" s="316">
        <f>COUNTIFS('DETAIL SALES'!$Q$10:$Q$7501,'FILL RATE MANDATORY STOCK'!BK138,'DETAIL SALES'!$AB$10:$AB$7501,"No",'DETAIL SALES'!$C$10:$C$7501,"14")</f>
        <v>0</v>
      </c>
      <c r="CO138" s="149">
        <f>COUNTIFS('DETAIL SALES'!$Q$10:$Q$7501,'FILL RATE MANDATORY STOCK'!BK138,'DETAIL SALES'!$AB$10:$AB$7501,"Full",'DETAIL SALES'!$C$10:$C$7501,"15")</f>
        <v>0</v>
      </c>
      <c r="CP138" s="149">
        <f>COUNTIFS('DETAIL SALES'!$Q$10:$Q$7501,'FILL RATE MANDATORY STOCK'!BK138,'DETAIL SALES'!$AB$10:$AB$7501,"No",'DETAIL SALES'!$C$10:$C$7501,"15")</f>
        <v>0</v>
      </c>
      <c r="CQ138" s="149">
        <f>COUNTIFS('DETAIL SALES'!$Q$10:$Q$7501,'FILL RATE MANDATORY STOCK'!BK138,'DETAIL SALES'!$AB$10:$AB$7501,"Full",'DETAIL SALES'!$C$10:$C$7501,"16")</f>
        <v>0</v>
      </c>
      <c r="CR138" s="149">
        <f>COUNTIFS('DETAIL SALES'!$Q$10:$Q$7501,'FILL RATE MANDATORY STOCK'!BK138,'DETAIL SALES'!$AB$10:$AB$7501,"No",'DETAIL SALES'!$C$10:$C$7501,"16")</f>
        <v>0</v>
      </c>
      <c r="CS138" s="149">
        <f>COUNTIFS('DETAIL SALES'!$Q$10:$Q$7501,'FILL RATE MANDATORY STOCK'!BK138,'DETAIL SALES'!$AB$10:$AB$7501,"Full",'DETAIL SALES'!$C$10:$C$7501,"17")</f>
        <v>0</v>
      </c>
      <c r="CT138" s="149">
        <f>COUNTIFS('DETAIL SALES'!$Q$10:$Q$7501,'FILL RATE MANDATORY STOCK'!BK138,'DETAIL SALES'!$AB$10:$AB$7501,"No",'DETAIL SALES'!$C$10:$C$7501,"17")</f>
        <v>0</v>
      </c>
      <c r="CU138" s="149">
        <f>COUNTIFS('DETAIL SALES'!$Q$10:$Q$7501,'FILL RATE MANDATORY STOCK'!BK138,'DETAIL SALES'!$AB$10:$AB$7501,"Full",'DETAIL SALES'!$C$10:$C$7501,"18")</f>
        <v>0</v>
      </c>
      <c r="CV138" s="149">
        <f>COUNTIFS('DETAIL SALES'!$Q$10:$Q$7501,'FILL RATE MANDATORY STOCK'!BK138,'DETAIL SALES'!$AB$10:$AB$7501,"No",'DETAIL SALES'!$C$10:$C$7501,"18")</f>
        <v>0</v>
      </c>
      <c r="CW138" s="149">
        <f>COUNTIFS('DETAIL SALES'!$Q$10:$Q$7501,'FILL RATE MANDATORY STOCK'!BK138,'DETAIL SALES'!$AB$10:$AB$7501,"Full",'DETAIL SALES'!$C$10:$C$7501,"19")</f>
        <v>0</v>
      </c>
      <c r="CX138" s="149">
        <f>COUNTIFS('DETAIL SALES'!$Q$10:$Q$7501,'FILL RATE MANDATORY STOCK'!BK138,'DETAIL SALES'!$AB$10:$AB$7501,"No",'DETAIL SALES'!$C$10:$C$7501,"19")</f>
        <v>0</v>
      </c>
      <c r="CY138" s="149">
        <f>COUNTIFS('DETAIL SALES'!$Q$10:$Q$7501,'FILL RATE MANDATORY STOCK'!BK138,'DETAIL SALES'!$AB$10:$AB$7501,"Full",'DETAIL SALES'!$C$10:$C$7501,"20")</f>
        <v>0</v>
      </c>
      <c r="CZ138" s="149">
        <f>COUNTIFS('DETAIL SALES'!$Q$10:$Q$7501,'FILL RATE MANDATORY STOCK'!BK138,'DETAIL SALES'!$AB$10:$AB$7501,"No",'DETAIL SALES'!$C$10:$C$7501,"20")</f>
        <v>0</v>
      </c>
      <c r="DA138" s="316">
        <f>COUNTIFS('DETAIL SALES'!$Q$10:$Q$7501,'FILL RATE MANDATORY STOCK'!BK138,'DETAIL SALES'!$AB$10:$AB$7501,"Full",'DETAIL SALES'!$C$10:$C$7501,"21")</f>
        <v>0</v>
      </c>
      <c r="DB138" s="316">
        <f>COUNTIFS('DETAIL SALES'!$Q$10:$Q$7501,'FILL RATE MANDATORY STOCK'!BK138,'DETAIL SALES'!$AB$10:$AB$7501,"No",'DETAIL SALES'!$C$10:$C$7501,"21")</f>
        <v>0</v>
      </c>
      <c r="DC138" s="149">
        <f>COUNTIFS('DETAIL SALES'!$Q$10:$Q$7501,'FILL RATE MANDATORY STOCK'!BK138,'DETAIL SALES'!$AB$10:$AB$7501,"Full",'DETAIL SALES'!$C$10:$C$7501,"22")</f>
        <v>0</v>
      </c>
      <c r="DD138" s="149">
        <f>COUNTIFS('DETAIL SALES'!$Q$10:$Q$7501,'FILL RATE MANDATORY STOCK'!BK138,'DETAIL SALES'!$AB$10:$AB$7501,"No",'DETAIL SALES'!$C$10:$C$7501,"22")</f>
        <v>0</v>
      </c>
      <c r="DE138" s="149">
        <f>COUNTIFS('DETAIL SALES'!$Q$10:$Q$7501,'FILL RATE MANDATORY STOCK'!BK138,'DETAIL SALES'!$AB$10:$AB$7501,"Full",'DETAIL SALES'!$C$10:$C$7501,"23")</f>
        <v>0</v>
      </c>
      <c r="DF138" s="149">
        <f>COUNTIFS('DETAIL SALES'!$Q$10:$Q$7501,'FILL RATE MANDATORY STOCK'!BK138,'DETAIL SALES'!$AB$10:$AB$7501,"No",'DETAIL SALES'!$C$10:$C$7501,"23")</f>
        <v>0</v>
      </c>
      <c r="DG138" s="149">
        <f>COUNTIFS('DETAIL SALES'!$Q$10:$Q$7501,'FILL RATE MANDATORY STOCK'!BK138,'DETAIL SALES'!$AB$10:$AB$7501,"Full",'DETAIL SALES'!$C$10:$C$7501,"24")</f>
        <v>0</v>
      </c>
      <c r="DH138" s="149">
        <f>COUNTIFS('DETAIL SALES'!$Q$10:$Q$7501,'FILL RATE MANDATORY STOCK'!BK138,'DETAIL SALES'!$AB$10:$AB$7501,"No",'DETAIL SALES'!$C$10:$C$7501,"24")</f>
        <v>0</v>
      </c>
      <c r="DI138" s="149">
        <f>COUNTIFS('DETAIL SALES'!$Q$10:$Q$7501,'FILL RATE MANDATORY STOCK'!BK138,'DETAIL SALES'!$AB$10:$AB$7501,"Full",'DETAIL SALES'!$C$10:$C$7501,"25")</f>
        <v>0</v>
      </c>
      <c r="DJ138" s="149">
        <f>COUNTIFS('DETAIL SALES'!$Q$10:$Q$7501,'FILL RATE MANDATORY STOCK'!BK138,'DETAIL SALES'!$AB$10:$AB$7501,"No",'DETAIL SALES'!$C$10:$C$7501,"25")</f>
        <v>0</v>
      </c>
      <c r="DK138" s="149">
        <f>COUNTIFS('DETAIL SALES'!$Q$10:$Q$7501,'FILL RATE MANDATORY STOCK'!BK138,'DETAIL SALES'!$AB$10:$AB$7501,"Full",'DETAIL SALES'!$C$10:$C$7501,"26")</f>
        <v>0</v>
      </c>
      <c r="DL138" s="149">
        <f>COUNTIFS('DETAIL SALES'!$Q$10:$Q$7501,'FILL RATE MANDATORY STOCK'!BK138,'DETAIL SALES'!$AB$10:$AB$7501,"No",'DETAIL SALES'!$C$10:$C$7501,"26")</f>
        <v>0</v>
      </c>
      <c r="DM138" s="149">
        <f>COUNTIFS('DETAIL SALES'!$Q$10:$Q$7501,'FILL RATE MANDATORY STOCK'!BK138,'DETAIL SALES'!$AB$10:$AB$7501,"Full",'DETAIL SALES'!$C$10:$C$7501,"27")</f>
        <v>0</v>
      </c>
      <c r="DN138" s="149">
        <f>COUNTIFS('DETAIL SALES'!$Q$10:$Q$7501,'FILL RATE MANDATORY STOCK'!BK138,'DETAIL SALES'!$AB$10:$AB$7501,"No",'DETAIL SALES'!$C$10:$C$7501,"27")</f>
        <v>0</v>
      </c>
      <c r="DO138" s="316">
        <f>COUNTIFS('DETAIL SALES'!$Q$10:$Q$7501,'FILL RATE MANDATORY STOCK'!BK138,'DETAIL SALES'!$AB$10:$AB$7501,"Full",'DETAIL SALES'!$C$10:$C$7501,"28")</f>
        <v>0</v>
      </c>
      <c r="DP138" s="316">
        <f>COUNTIFS('DETAIL SALES'!$Q$10:$Q$7501,'FILL RATE MANDATORY STOCK'!BK138,'DETAIL SALES'!$AB$10:$AB$7501,"No",'DETAIL SALES'!$C$10:$C$7501,"28")</f>
        <v>0</v>
      </c>
      <c r="DQ138" s="149">
        <f>COUNTIFS('DETAIL SALES'!$Q$10:$Q$7501,'FILL RATE MANDATORY STOCK'!BK138,'DETAIL SALES'!$AB$10:$AB$7501,"Full",'DETAIL SALES'!$C$10:$C$7501,"29")</f>
        <v>0</v>
      </c>
      <c r="DR138" s="149">
        <f>COUNTIFS('DETAIL SALES'!$Q$10:$Q$7501,'FILL RATE MANDATORY STOCK'!BK138,'DETAIL SALES'!$AB$10:$AB$7501,"No",'DETAIL SALES'!$C$10:$C$7501,"29")</f>
        <v>0</v>
      </c>
      <c r="DS138" s="149">
        <f>COUNTIFS('DETAIL SALES'!$Q$10:$Q$7501,'FILL RATE MANDATORY STOCK'!BK138,'DETAIL SALES'!$AB$10:$AB$7501,"Full",'DETAIL SALES'!$C$10:$C$7501,"30")</f>
        <v>0</v>
      </c>
      <c r="DT138" s="149">
        <f>COUNTIFS('DETAIL SALES'!$Q$10:$Q$7501,'FILL RATE MANDATORY STOCK'!BK138,'DETAIL SALES'!$AB$10:$AB$7501,"No",'DETAIL SALES'!$C$10:$C$7501,"30")</f>
        <v>0</v>
      </c>
      <c r="DU138" s="149">
        <f>COUNTIFS('DETAIL SALES'!$Q$10:$Q$7501,'FILL RATE MANDATORY STOCK'!\,'DETAIL SALES'!$AB$10:$AB$7501,"Full",'DETAIL SALES'!$C$10:$C$7501,"31")</f>
        <v>0</v>
      </c>
      <c r="DV138" s="153">
        <f>COUNTIFS('DETAIL SALES'!$Q$10:$Q$7501,'FILL RATE MANDATORY STOCK'!BK138,'DETAIL SALES'!$AB$10:$AB$7501,"No",'DETAIL SALES'!$C$10:$C$7501,"31")</f>
        <v>0</v>
      </c>
      <c r="DW138" s="271">
        <f t="shared" si="48"/>
        <v>0</v>
      </c>
      <c r="DX138" s="150">
        <f t="shared" si="48"/>
        <v>0</v>
      </c>
      <c r="DY138" s="150">
        <f t="shared" si="49"/>
        <v>0</v>
      </c>
      <c r="DZ138" s="272" t="e">
        <f t="shared" si="50"/>
        <v>#DIV/0!</v>
      </c>
    </row>
    <row r="139" spans="1:130" s="141" customFormat="1">
      <c r="A139" s="134">
        <v>130</v>
      </c>
      <c r="B139" s="286"/>
      <c r="C139" s="146">
        <f t="shared" ref="C139:C202" si="60">DAY(B139)</f>
        <v>0</v>
      </c>
      <c r="D139" s="146">
        <f t="shared" ref="D139:D202" si="61">MONTH(B139)</f>
        <v>1</v>
      </c>
      <c r="E139" s="146">
        <f t="shared" ref="E139:E202" si="62">YEAR(B139)</f>
        <v>1900</v>
      </c>
      <c r="F139" s="287"/>
      <c r="G139" s="287"/>
      <c r="H139" s="287"/>
      <c r="I139" s="288"/>
      <c r="J139" s="287"/>
      <c r="K139" s="288"/>
      <c r="L139" s="134"/>
      <c r="M139" s="133"/>
      <c r="N139" s="288"/>
      <c r="O139" s="134"/>
      <c r="P139" s="166"/>
      <c r="Q139" s="289"/>
      <c r="R139" s="165"/>
      <c r="S139" s="290"/>
      <c r="T139" s="290"/>
      <c r="U139" s="290"/>
      <c r="V139" s="290"/>
      <c r="W139" s="166"/>
      <c r="X139" s="87"/>
      <c r="Y139" s="418">
        <f t="shared" ref="Y139:Y202" si="63">X139*U139</f>
        <v>0</v>
      </c>
      <c r="Z139" s="291">
        <f t="shared" ref="Z139:Z202" si="64">Y139*1.1</f>
        <v>0</v>
      </c>
      <c r="AA139" s="163"/>
      <c r="AB139" s="177" t="str">
        <f t="shared" ref="AB139:AB202" si="65">IF(S139="","",IF(S139-U139=0,"Full","No"))</f>
        <v/>
      </c>
      <c r="AC139" s="283" t="str">
        <f t="shared" ref="AC139:AC202" si="66">IF(AND(S139&gt;U139,V139=0),"Lost",IF(AND(S139&gt;U139,V139&lt;(S139-U139)),"Lost",""))</f>
        <v/>
      </c>
      <c r="AD139" s="283" t="str">
        <f t="shared" ref="AD139:AD202" si="67">IF(AND(S139&gt;U139,V139=0),S139-U139,IF(AND(S139&gt;U139,V139&lt;(S139-U139)),S139-(U139+V139),""))</f>
        <v/>
      </c>
      <c r="AE139" s="163"/>
      <c r="AF139" s="162"/>
      <c r="AP139" s="581"/>
      <c r="BD139" s="784"/>
      <c r="BE139" s="100">
        <f t="shared" si="59"/>
        <v>120</v>
      </c>
      <c r="BF139" s="100" t="s">
        <v>410</v>
      </c>
      <c r="BG139" s="100" t="s">
        <v>383</v>
      </c>
      <c r="BH139" s="149" t="s">
        <v>60</v>
      </c>
      <c r="BI139" s="169" t="e">
        <f>VLOOKUP(BH139,#REF!,8,FALSE)</f>
        <v>#REF!</v>
      </c>
      <c r="BJ139" s="224">
        <v>60000</v>
      </c>
      <c r="BK139" s="153">
        <v>8</v>
      </c>
      <c r="BL139" s="153">
        <v>9.3333333333333339</v>
      </c>
      <c r="BM139" s="594">
        <f>COUNTIFS('DETAIL SALES'!$Q$10:$Q$7501,'FILL RATE MANDATORY STOCK'!BK139,'DETAIL SALES'!$AB$10:$AB$7501,"Full",'DETAIL SALES'!$C$10:$C$7501,"1")</f>
        <v>0</v>
      </c>
      <c r="BN139" s="149">
        <f>COUNTIFS('DETAIL SALES'!$Q$10:$Q$7501,'FILL RATE MANDATORY STOCK'!BK139,'DETAIL SALES'!$AB$10:$AB$7501,"No",'DETAIL SALES'!$C$10:$C$7501,"1")</f>
        <v>0</v>
      </c>
      <c r="BO139" s="149">
        <f>COUNTIFS('DETAIL SALES'!$Q$10:$Q$7501,'FILL RATE MANDATORY STOCK'!BK139,'DETAIL SALES'!$AB$10:$AB$7501,"Full",'DETAIL SALES'!$C$10:$C$7501,"2")</f>
        <v>0</v>
      </c>
      <c r="BP139" s="149">
        <f>COUNTIFS('DETAIL SALES'!$Q$10:$Q$7501,'FILL RATE MANDATORY STOCK'!BK139,'DETAIL SALES'!$AB$10:$AB$7501,"No",'DETAIL SALES'!$C$10:$C$7501,"2")</f>
        <v>0</v>
      </c>
      <c r="BQ139" s="149">
        <f>COUNTIFS('DETAIL SALES'!$Q$10:$Q$7501,'FILL RATE MANDATORY STOCK'!BK139,'DETAIL SALES'!$AB$10:$AB$7501,"Full",'DETAIL SALES'!$C$10:$C$7501,"3")</f>
        <v>0</v>
      </c>
      <c r="BR139" s="149">
        <f>COUNTIFS('DETAIL SALES'!$Q$10:$Q$7501,'FILL RATE MANDATORY STOCK'!BK139,'DETAIL SALES'!$AB$10:$AB$7501,"No",'DETAIL SALES'!$C$10:$C$7501,"3")</f>
        <v>0</v>
      </c>
      <c r="BS139" s="149">
        <f>COUNTIFS('DETAIL SALES'!$Q$10:$Q$7501,'FILL RATE MANDATORY STOCK'!BK139,'DETAIL SALES'!$AB$10:$AB$7501,"Full",'DETAIL SALES'!$C$10:$C$7501,"4")</f>
        <v>0</v>
      </c>
      <c r="BT139" s="149">
        <f>COUNTIFS('DETAIL SALES'!$Q$10:$Q$7501,'FILL RATE MANDATORY STOCK'!BK139,'DETAIL SALES'!$AB$10:$AB$7501,"No",'DETAIL SALES'!$C$10:$C$7501,"4")</f>
        <v>0</v>
      </c>
      <c r="BU139" s="149">
        <f>COUNTIFS('DETAIL SALES'!$Q$10:$Q$7501,'FILL RATE MANDATORY STOCK'!BK139,'DETAIL SALES'!$AB$10:$AB$7501,"Full",'DETAIL SALES'!$C$10:$C$7501,"5")</f>
        <v>0</v>
      </c>
      <c r="BV139" s="149">
        <f>COUNTIFS('DETAIL SALES'!$Q$10:$Q$7501,'FILL RATE MANDATORY STOCK'!BK139,'DETAIL SALES'!$AB$10:$AB$7501,"No",'DETAIL SALES'!$C$10:$C$7501,"5")</f>
        <v>0</v>
      </c>
      <c r="BW139" s="149">
        <f>COUNTIFS('DETAIL SALES'!$Q$10:$Q$7501,'FILL RATE MANDATORY STOCK'!BK139,'DETAIL SALES'!$AB$10:$AB$7501,"Full",'DETAIL SALES'!$C$10:$C$7501,"6")</f>
        <v>0</v>
      </c>
      <c r="BX139" s="149">
        <f>COUNTIFS('DETAIL SALES'!$Q$10:$Q$7501,'FILL RATE MANDATORY STOCK'!BK139,'DETAIL SALES'!$AB$10:$AB$7501,"No",'DETAIL SALES'!$C$10:$C$7501,"6")</f>
        <v>0</v>
      </c>
      <c r="BY139" s="316">
        <f>COUNTIFS('DETAIL SALES'!$Q$10:$Q$7501,'FILL RATE MANDATORY STOCK'!BK139,'DETAIL SALES'!$AB$10:$AB$7501,"Full",'DETAIL SALES'!$C$10:$C$7501,"7")</f>
        <v>0</v>
      </c>
      <c r="BZ139" s="316">
        <f>COUNTIFS('DETAIL SALES'!$Q$10:$Q$7501,'FILL RATE MANDATORY STOCK'!BK139,'DETAIL SALES'!$AB$10:$AB$7501,"No",'DETAIL SALES'!$C$10:$C$7501,"7")</f>
        <v>0</v>
      </c>
      <c r="CA139" s="149">
        <f>COUNTIFS('DETAIL SALES'!$Q$10:$Q$7501,'FILL RATE MANDATORY STOCK'!BK139,'DETAIL SALES'!$AB$10:$AB$7501,"Full",'DETAIL SALES'!$C$10:$C$7501,"8")</f>
        <v>0</v>
      </c>
      <c r="CB139" s="149">
        <f>COUNTIFS('DETAIL SALES'!$Q$10:$Q$7501,'FILL RATE MANDATORY STOCK'!BK139,'DETAIL SALES'!$AB$10:$AB$7501,"No",'DETAIL SALES'!$C$10:$C$7501,"8")</f>
        <v>0</v>
      </c>
      <c r="CC139" s="149">
        <f>COUNTIFS('DETAIL SALES'!$Q$10:$Q$7501,'FILL RATE MANDATORY STOCK'!BK139,'DETAIL SALES'!$AB$10:$AB$7501,"Full",'DETAIL SALES'!$C$10:$C$7501,"9")</f>
        <v>0</v>
      </c>
      <c r="CD139" s="149">
        <f>COUNTIFS('DETAIL SALES'!$Q$10:$Q$7501,'FILL RATE MANDATORY STOCK'!BK139,'DETAIL SALES'!$AB$10:$AB$7501,"No",'DETAIL SALES'!$C$10:$C$7501,"9")</f>
        <v>0</v>
      </c>
      <c r="CE139" s="149">
        <f>COUNTIFS('DETAIL SALES'!$Q$10:$Q$7501,'FILL RATE MANDATORY STOCK'!BK139,'DETAIL SALES'!$AB$10:$AB$7501,"Full",'DETAIL SALES'!$C$10:$C$7501,"10")</f>
        <v>0</v>
      </c>
      <c r="CF139" s="149">
        <f>COUNTIFS('DETAIL SALES'!$Q$10:$Q$7501,'FILL RATE MANDATORY STOCK'!BK139,'DETAIL SALES'!$AB$10:$AB$7501,"No",'DETAIL SALES'!$C$10:$C$7501,"10")</f>
        <v>0</v>
      </c>
      <c r="CG139" s="149">
        <f>COUNTIFS('DETAIL SALES'!$Q$10:$Q$7501,'FILL RATE MANDATORY STOCK'!BK139,'DETAIL SALES'!$AB$10:$AB$7501,"Full",'DETAIL SALES'!$C$10:$C$7501,"11")</f>
        <v>0</v>
      </c>
      <c r="CH139" s="149">
        <f>COUNTIFS('DETAIL SALES'!$Q$10:$Q$7501,'FILL RATE MANDATORY STOCK'!BK139,'DETAIL SALES'!$AB$10:$AB$7501,"No",'DETAIL SALES'!$C$10:$C$7501,"11")</f>
        <v>0</v>
      </c>
      <c r="CI139" s="149">
        <f>COUNTIFS('DETAIL SALES'!$Q$10:$Q$7501,'FILL RATE MANDATORY STOCK'!BK139,'DETAIL SALES'!$AB$10:$AB$7501,"Full",'DETAIL SALES'!$C$10:$C$7501,"12")</f>
        <v>0</v>
      </c>
      <c r="CJ139" s="149">
        <f>COUNTIFS('DETAIL SALES'!$Q$10:$Q$7501,'FILL RATE MANDATORY STOCK'!BK139,'DETAIL SALES'!$AB$10:$AB$7501,"No",'DETAIL SALES'!$C$10:$C$7501,"12")</f>
        <v>0</v>
      </c>
      <c r="CK139" s="149">
        <f>COUNTIFS('DETAIL SALES'!$Q$10:$Q$7501,'FILL RATE MANDATORY STOCK'!BK139,'DETAIL SALES'!$AB$10:$AB$7501,"Full",'DETAIL SALES'!$C$10:$C$7501,"13")</f>
        <v>0</v>
      </c>
      <c r="CL139" s="149">
        <f>COUNTIFS('DETAIL SALES'!$Q$10:$Q$7501,'FILL RATE MANDATORY STOCK'!BK139,'DETAIL SALES'!$AB$10:$AB$7501,"No",'DETAIL SALES'!$C$10:$C$7501,"13")</f>
        <v>0</v>
      </c>
      <c r="CM139" s="316">
        <f>COUNTIFS('DETAIL SALES'!$Q$10:$Q$7501,'FILL RATE MANDATORY STOCK'!BK139,'DETAIL SALES'!$AB$10:$AB$7501,"Full",'DETAIL SALES'!$C$10:$C$7501,"14")</f>
        <v>0</v>
      </c>
      <c r="CN139" s="316">
        <f>COUNTIFS('DETAIL SALES'!$Q$10:$Q$7501,'FILL RATE MANDATORY STOCK'!BK139,'DETAIL SALES'!$AB$10:$AB$7501,"No",'DETAIL SALES'!$C$10:$C$7501,"14")</f>
        <v>0</v>
      </c>
      <c r="CO139" s="149">
        <f>COUNTIFS('DETAIL SALES'!$Q$10:$Q$7501,'FILL RATE MANDATORY STOCK'!BK139,'DETAIL SALES'!$AB$10:$AB$7501,"Full",'DETAIL SALES'!$C$10:$C$7501,"15")</f>
        <v>0</v>
      </c>
      <c r="CP139" s="149">
        <f>COUNTIFS('DETAIL SALES'!$Q$10:$Q$7501,'FILL RATE MANDATORY STOCK'!BK139,'DETAIL SALES'!$AB$10:$AB$7501,"No",'DETAIL SALES'!$C$10:$C$7501,"15")</f>
        <v>0</v>
      </c>
      <c r="CQ139" s="149">
        <f>COUNTIFS('DETAIL SALES'!$Q$10:$Q$7501,'FILL RATE MANDATORY STOCK'!BK139,'DETAIL SALES'!$AB$10:$AB$7501,"Full",'DETAIL SALES'!$C$10:$C$7501,"16")</f>
        <v>0</v>
      </c>
      <c r="CR139" s="149">
        <f>COUNTIFS('DETAIL SALES'!$Q$10:$Q$7501,'FILL RATE MANDATORY STOCK'!BK139,'DETAIL SALES'!$AB$10:$AB$7501,"No",'DETAIL SALES'!$C$10:$C$7501,"16")</f>
        <v>0</v>
      </c>
      <c r="CS139" s="149">
        <f>COUNTIFS('DETAIL SALES'!$Q$10:$Q$7501,'FILL RATE MANDATORY STOCK'!BK139,'DETAIL SALES'!$AB$10:$AB$7501,"Full",'DETAIL SALES'!$C$10:$C$7501,"17")</f>
        <v>0</v>
      </c>
      <c r="CT139" s="149">
        <f>COUNTIFS('DETAIL SALES'!$Q$10:$Q$7501,'FILL RATE MANDATORY STOCK'!BK139,'DETAIL SALES'!$AB$10:$AB$7501,"No",'DETAIL SALES'!$C$10:$C$7501,"17")</f>
        <v>0</v>
      </c>
      <c r="CU139" s="149">
        <f>COUNTIFS('DETAIL SALES'!$Q$10:$Q$7501,'FILL RATE MANDATORY STOCK'!BK139,'DETAIL SALES'!$AB$10:$AB$7501,"Full",'DETAIL SALES'!$C$10:$C$7501,"18")</f>
        <v>0</v>
      </c>
      <c r="CV139" s="149">
        <f>COUNTIFS('DETAIL SALES'!$Q$10:$Q$7501,'FILL RATE MANDATORY STOCK'!BK139,'DETAIL SALES'!$AB$10:$AB$7501,"No",'DETAIL SALES'!$C$10:$C$7501,"18")</f>
        <v>0</v>
      </c>
      <c r="CW139" s="149">
        <f>COUNTIFS('DETAIL SALES'!$Q$10:$Q$7501,'FILL RATE MANDATORY STOCK'!BK139,'DETAIL SALES'!$AB$10:$AB$7501,"Full",'DETAIL SALES'!$C$10:$C$7501,"19")</f>
        <v>0</v>
      </c>
      <c r="CX139" s="149">
        <f>COUNTIFS('DETAIL SALES'!$Q$10:$Q$7501,'FILL RATE MANDATORY STOCK'!BK139,'DETAIL SALES'!$AB$10:$AB$7501,"No",'DETAIL SALES'!$C$10:$C$7501,"19")</f>
        <v>0</v>
      </c>
      <c r="CY139" s="149">
        <f>COUNTIFS('DETAIL SALES'!$Q$10:$Q$7501,'FILL RATE MANDATORY STOCK'!BK139,'DETAIL SALES'!$AB$10:$AB$7501,"Full",'DETAIL SALES'!$C$10:$C$7501,"20")</f>
        <v>0</v>
      </c>
      <c r="CZ139" s="149">
        <f>COUNTIFS('DETAIL SALES'!$Q$10:$Q$7501,'FILL RATE MANDATORY STOCK'!BK139,'DETAIL SALES'!$AB$10:$AB$7501,"No",'DETAIL SALES'!$C$10:$C$7501,"20")</f>
        <v>0</v>
      </c>
      <c r="DA139" s="316">
        <f>COUNTIFS('DETAIL SALES'!$Q$10:$Q$7501,'FILL RATE MANDATORY STOCK'!BK139,'DETAIL SALES'!$AB$10:$AB$7501,"Full",'DETAIL SALES'!$C$10:$C$7501,"21")</f>
        <v>0</v>
      </c>
      <c r="DB139" s="316">
        <f>COUNTIFS('DETAIL SALES'!$Q$10:$Q$7501,'FILL RATE MANDATORY STOCK'!BK139,'DETAIL SALES'!$AB$10:$AB$7501,"No",'DETAIL SALES'!$C$10:$C$7501,"21")</f>
        <v>0</v>
      </c>
      <c r="DC139" s="149">
        <f>COUNTIFS('DETAIL SALES'!$Q$10:$Q$7501,'FILL RATE MANDATORY STOCK'!BK139,'DETAIL SALES'!$AB$10:$AB$7501,"Full",'DETAIL SALES'!$C$10:$C$7501,"22")</f>
        <v>0</v>
      </c>
      <c r="DD139" s="149">
        <f>COUNTIFS('DETAIL SALES'!$Q$10:$Q$7501,'FILL RATE MANDATORY STOCK'!BK139,'DETAIL SALES'!$AB$10:$AB$7501,"No",'DETAIL SALES'!$C$10:$C$7501,"22")</f>
        <v>0</v>
      </c>
      <c r="DE139" s="149">
        <f>COUNTIFS('DETAIL SALES'!$Q$10:$Q$7501,'FILL RATE MANDATORY STOCK'!BK139,'DETAIL SALES'!$AB$10:$AB$7501,"Full",'DETAIL SALES'!$C$10:$C$7501,"23")</f>
        <v>0</v>
      </c>
      <c r="DF139" s="149">
        <f>COUNTIFS('DETAIL SALES'!$Q$10:$Q$7501,'FILL RATE MANDATORY STOCK'!BK139,'DETAIL SALES'!$AB$10:$AB$7501,"No",'DETAIL SALES'!$C$10:$C$7501,"23")</f>
        <v>0</v>
      </c>
      <c r="DG139" s="149">
        <f>COUNTIFS('DETAIL SALES'!$Q$10:$Q$7501,'FILL RATE MANDATORY STOCK'!BK139,'DETAIL SALES'!$AB$10:$AB$7501,"Full",'DETAIL SALES'!$C$10:$C$7501,"24")</f>
        <v>0</v>
      </c>
      <c r="DH139" s="149">
        <f>COUNTIFS('DETAIL SALES'!$Q$10:$Q$7501,'FILL RATE MANDATORY STOCK'!BK139,'DETAIL SALES'!$AB$10:$AB$7501,"No",'DETAIL SALES'!$C$10:$C$7501,"24")</f>
        <v>0</v>
      </c>
      <c r="DI139" s="149">
        <f>COUNTIFS('DETAIL SALES'!$Q$10:$Q$7501,'FILL RATE MANDATORY STOCK'!BK139,'DETAIL SALES'!$AB$10:$AB$7501,"Full",'DETAIL SALES'!$C$10:$C$7501,"25")</f>
        <v>0</v>
      </c>
      <c r="DJ139" s="149">
        <f>COUNTIFS('DETAIL SALES'!$Q$10:$Q$7501,'FILL RATE MANDATORY STOCK'!BK139,'DETAIL SALES'!$AB$10:$AB$7501,"No",'DETAIL SALES'!$C$10:$C$7501,"25")</f>
        <v>0</v>
      </c>
      <c r="DK139" s="149">
        <f>COUNTIFS('DETAIL SALES'!$Q$10:$Q$7501,'FILL RATE MANDATORY STOCK'!BK139,'DETAIL SALES'!$AB$10:$AB$7501,"Full",'DETAIL SALES'!$C$10:$C$7501,"26")</f>
        <v>0</v>
      </c>
      <c r="DL139" s="149">
        <f>COUNTIFS('DETAIL SALES'!$Q$10:$Q$7501,'FILL RATE MANDATORY STOCK'!BK139,'DETAIL SALES'!$AB$10:$AB$7501,"No",'DETAIL SALES'!$C$10:$C$7501,"26")</f>
        <v>0</v>
      </c>
      <c r="DM139" s="149">
        <f>COUNTIFS('DETAIL SALES'!$Q$10:$Q$7501,'FILL RATE MANDATORY STOCK'!BK139,'DETAIL SALES'!$AB$10:$AB$7501,"Full",'DETAIL SALES'!$C$10:$C$7501,"27")</f>
        <v>0</v>
      </c>
      <c r="DN139" s="149">
        <f>COUNTIFS('DETAIL SALES'!$Q$10:$Q$7501,'FILL RATE MANDATORY STOCK'!BK139,'DETAIL SALES'!$AB$10:$AB$7501,"No",'DETAIL SALES'!$C$10:$C$7501,"27")</f>
        <v>0</v>
      </c>
      <c r="DO139" s="316">
        <f>COUNTIFS('DETAIL SALES'!$Q$10:$Q$7501,'FILL RATE MANDATORY STOCK'!BK139,'DETAIL SALES'!$AB$10:$AB$7501,"Full",'DETAIL SALES'!$C$10:$C$7501,"28")</f>
        <v>0</v>
      </c>
      <c r="DP139" s="316">
        <f>COUNTIFS('DETAIL SALES'!$Q$10:$Q$7501,'FILL RATE MANDATORY STOCK'!BK139,'DETAIL SALES'!$AB$10:$AB$7501,"No",'DETAIL SALES'!$C$10:$C$7501,"28")</f>
        <v>0</v>
      </c>
      <c r="DQ139" s="149">
        <f>COUNTIFS('DETAIL SALES'!$Q$10:$Q$7501,'FILL RATE MANDATORY STOCK'!BK139,'DETAIL SALES'!$AB$10:$AB$7501,"Full",'DETAIL SALES'!$C$10:$C$7501,"29")</f>
        <v>0</v>
      </c>
      <c r="DR139" s="149">
        <f>COUNTIFS('DETAIL SALES'!$Q$10:$Q$7501,'FILL RATE MANDATORY STOCK'!BK139,'DETAIL SALES'!$AB$10:$AB$7501,"No",'DETAIL SALES'!$C$10:$C$7501,"29")</f>
        <v>0</v>
      </c>
      <c r="DS139" s="149">
        <f>COUNTIFS('DETAIL SALES'!$Q$10:$Q$7501,'FILL RATE MANDATORY STOCK'!BK139,'DETAIL SALES'!$AB$10:$AB$7501,"Full",'DETAIL SALES'!$C$10:$C$7501,"30")</f>
        <v>0</v>
      </c>
      <c r="DT139" s="149">
        <f>COUNTIFS('DETAIL SALES'!$Q$10:$Q$7501,'FILL RATE MANDATORY STOCK'!BK139,'DETAIL SALES'!$AB$10:$AB$7501,"No",'DETAIL SALES'!$C$10:$C$7501,"30")</f>
        <v>0</v>
      </c>
      <c r="DU139" s="149">
        <f>COUNTIFS('DETAIL SALES'!$Q$10:$Q$7501,'FILL RATE MANDATORY STOCK'!\,'DETAIL SALES'!$AB$10:$AB$7501,"Full",'DETAIL SALES'!$C$10:$C$7501,"31")</f>
        <v>0</v>
      </c>
      <c r="DV139" s="153">
        <f>COUNTIFS('DETAIL SALES'!$Q$10:$Q$7501,'FILL RATE MANDATORY STOCK'!BK139,'DETAIL SALES'!$AB$10:$AB$7501,"No",'DETAIL SALES'!$C$10:$C$7501,"31")</f>
        <v>0</v>
      </c>
      <c r="DW139" s="271">
        <f t="shared" si="48"/>
        <v>0</v>
      </c>
      <c r="DX139" s="150">
        <f t="shared" si="48"/>
        <v>0</v>
      </c>
      <c r="DY139" s="150">
        <f t="shared" si="49"/>
        <v>0</v>
      </c>
      <c r="DZ139" s="272" t="e">
        <f t="shared" si="50"/>
        <v>#DIV/0!</v>
      </c>
    </row>
    <row r="140" spans="1:130" s="141" customFormat="1">
      <c r="A140" s="134">
        <v>131</v>
      </c>
      <c r="B140" s="286"/>
      <c r="C140" s="146">
        <f t="shared" si="60"/>
        <v>0</v>
      </c>
      <c r="D140" s="146">
        <f t="shared" si="61"/>
        <v>1</v>
      </c>
      <c r="E140" s="146">
        <f t="shared" si="62"/>
        <v>1900</v>
      </c>
      <c r="F140" s="287"/>
      <c r="G140" s="287"/>
      <c r="H140" s="287"/>
      <c r="I140" s="288"/>
      <c r="J140" s="287"/>
      <c r="K140" s="288"/>
      <c r="L140" s="134"/>
      <c r="M140" s="133"/>
      <c r="N140" s="288"/>
      <c r="O140" s="134"/>
      <c r="P140" s="166"/>
      <c r="Q140" s="289"/>
      <c r="R140" s="165"/>
      <c r="S140" s="290"/>
      <c r="T140" s="290"/>
      <c r="U140" s="290"/>
      <c r="V140" s="290"/>
      <c r="W140" s="166"/>
      <c r="X140" s="87"/>
      <c r="Y140" s="418">
        <f t="shared" si="63"/>
        <v>0</v>
      </c>
      <c r="Z140" s="291">
        <f t="shared" si="64"/>
        <v>0</v>
      </c>
      <c r="AA140" s="163"/>
      <c r="AB140" s="177" t="str">
        <f t="shared" si="65"/>
        <v/>
      </c>
      <c r="AC140" s="283" t="str">
        <f t="shared" si="66"/>
        <v/>
      </c>
      <c r="AD140" s="283" t="str">
        <f t="shared" si="67"/>
        <v/>
      </c>
      <c r="AE140" s="163"/>
      <c r="AF140" s="162"/>
      <c r="AP140" s="581"/>
      <c r="BD140" s="784"/>
      <c r="BE140" s="100">
        <f t="shared" si="59"/>
        <v>121</v>
      </c>
      <c r="BF140" s="100" t="s">
        <v>410</v>
      </c>
      <c r="BG140" s="100" t="s">
        <v>329</v>
      </c>
      <c r="BH140" s="149" t="s">
        <v>67</v>
      </c>
      <c r="BI140" s="169" t="e">
        <f>VLOOKUP(BH140,#REF!,8,FALSE)</f>
        <v>#REF!</v>
      </c>
      <c r="BJ140" s="224">
        <v>60000</v>
      </c>
      <c r="BK140" s="153">
        <v>8</v>
      </c>
      <c r="BL140" s="153">
        <v>5.333333333333333</v>
      </c>
      <c r="BM140" s="594">
        <f>COUNTIFS('DETAIL SALES'!$Q$10:$Q$7501,'FILL RATE MANDATORY STOCK'!BK140,'DETAIL SALES'!$AB$10:$AB$7501,"Full",'DETAIL SALES'!$C$10:$C$7501,"1")</f>
        <v>0</v>
      </c>
      <c r="BN140" s="149">
        <f>COUNTIFS('DETAIL SALES'!$Q$10:$Q$7501,'FILL RATE MANDATORY STOCK'!BK140,'DETAIL SALES'!$AB$10:$AB$7501,"No",'DETAIL SALES'!$C$10:$C$7501,"1")</f>
        <v>0</v>
      </c>
      <c r="BO140" s="149">
        <f>COUNTIFS('DETAIL SALES'!$Q$10:$Q$7501,'FILL RATE MANDATORY STOCK'!BK140,'DETAIL SALES'!$AB$10:$AB$7501,"Full",'DETAIL SALES'!$C$10:$C$7501,"2")</f>
        <v>0</v>
      </c>
      <c r="BP140" s="149">
        <f>COUNTIFS('DETAIL SALES'!$Q$10:$Q$7501,'FILL RATE MANDATORY STOCK'!BK140,'DETAIL SALES'!$AB$10:$AB$7501,"No",'DETAIL SALES'!$C$10:$C$7501,"2")</f>
        <v>0</v>
      </c>
      <c r="BQ140" s="149">
        <f>COUNTIFS('DETAIL SALES'!$Q$10:$Q$7501,'FILL RATE MANDATORY STOCK'!BK140,'DETAIL SALES'!$AB$10:$AB$7501,"Full",'DETAIL SALES'!$C$10:$C$7501,"3")</f>
        <v>0</v>
      </c>
      <c r="BR140" s="149">
        <f>COUNTIFS('DETAIL SALES'!$Q$10:$Q$7501,'FILL RATE MANDATORY STOCK'!BK140,'DETAIL SALES'!$AB$10:$AB$7501,"No",'DETAIL SALES'!$C$10:$C$7501,"3")</f>
        <v>0</v>
      </c>
      <c r="BS140" s="149">
        <f>COUNTIFS('DETAIL SALES'!$Q$10:$Q$7501,'FILL RATE MANDATORY STOCK'!BK140,'DETAIL SALES'!$AB$10:$AB$7501,"Full",'DETAIL SALES'!$C$10:$C$7501,"4")</f>
        <v>0</v>
      </c>
      <c r="BT140" s="149">
        <f>COUNTIFS('DETAIL SALES'!$Q$10:$Q$7501,'FILL RATE MANDATORY STOCK'!BK140,'DETAIL SALES'!$AB$10:$AB$7501,"No",'DETAIL SALES'!$C$10:$C$7501,"4")</f>
        <v>0</v>
      </c>
      <c r="BU140" s="149">
        <f>COUNTIFS('DETAIL SALES'!$Q$10:$Q$7501,'FILL RATE MANDATORY STOCK'!BK140,'DETAIL SALES'!$AB$10:$AB$7501,"Full",'DETAIL SALES'!$C$10:$C$7501,"5")</f>
        <v>0</v>
      </c>
      <c r="BV140" s="149">
        <f>COUNTIFS('DETAIL SALES'!$Q$10:$Q$7501,'FILL RATE MANDATORY STOCK'!BK140,'DETAIL SALES'!$AB$10:$AB$7501,"No",'DETAIL SALES'!$C$10:$C$7501,"5")</f>
        <v>0</v>
      </c>
      <c r="BW140" s="149">
        <f>COUNTIFS('DETAIL SALES'!$Q$10:$Q$7501,'FILL RATE MANDATORY STOCK'!BK140,'DETAIL SALES'!$AB$10:$AB$7501,"Full",'DETAIL SALES'!$C$10:$C$7501,"6")</f>
        <v>0</v>
      </c>
      <c r="BX140" s="149">
        <f>COUNTIFS('DETAIL SALES'!$Q$10:$Q$7501,'FILL RATE MANDATORY STOCK'!BK140,'DETAIL SALES'!$AB$10:$AB$7501,"No",'DETAIL SALES'!$C$10:$C$7501,"6")</f>
        <v>0</v>
      </c>
      <c r="BY140" s="316">
        <f>COUNTIFS('DETAIL SALES'!$Q$10:$Q$7501,'FILL RATE MANDATORY STOCK'!BK140,'DETAIL SALES'!$AB$10:$AB$7501,"Full",'DETAIL SALES'!$C$10:$C$7501,"7")</f>
        <v>0</v>
      </c>
      <c r="BZ140" s="316">
        <f>COUNTIFS('DETAIL SALES'!$Q$10:$Q$7501,'FILL RATE MANDATORY STOCK'!BK140,'DETAIL SALES'!$AB$10:$AB$7501,"No",'DETAIL SALES'!$C$10:$C$7501,"7")</f>
        <v>0</v>
      </c>
      <c r="CA140" s="149">
        <f>COUNTIFS('DETAIL SALES'!$Q$10:$Q$7501,'FILL RATE MANDATORY STOCK'!BK140,'DETAIL SALES'!$AB$10:$AB$7501,"Full",'DETAIL SALES'!$C$10:$C$7501,"8")</f>
        <v>0</v>
      </c>
      <c r="CB140" s="149">
        <f>COUNTIFS('DETAIL SALES'!$Q$10:$Q$7501,'FILL RATE MANDATORY STOCK'!BK140,'DETAIL SALES'!$AB$10:$AB$7501,"No",'DETAIL SALES'!$C$10:$C$7501,"8")</f>
        <v>0</v>
      </c>
      <c r="CC140" s="149">
        <f>COUNTIFS('DETAIL SALES'!$Q$10:$Q$7501,'FILL RATE MANDATORY STOCK'!BK140,'DETAIL SALES'!$AB$10:$AB$7501,"Full",'DETAIL SALES'!$C$10:$C$7501,"9")</f>
        <v>0</v>
      </c>
      <c r="CD140" s="149">
        <f>COUNTIFS('DETAIL SALES'!$Q$10:$Q$7501,'FILL RATE MANDATORY STOCK'!BK140,'DETAIL SALES'!$AB$10:$AB$7501,"No",'DETAIL SALES'!$C$10:$C$7501,"9")</f>
        <v>0</v>
      </c>
      <c r="CE140" s="149">
        <f>COUNTIFS('DETAIL SALES'!$Q$10:$Q$7501,'FILL RATE MANDATORY STOCK'!BK140,'DETAIL SALES'!$AB$10:$AB$7501,"Full",'DETAIL SALES'!$C$10:$C$7501,"10")</f>
        <v>0</v>
      </c>
      <c r="CF140" s="149">
        <f>COUNTIFS('DETAIL SALES'!$Q$10:$Q$7501,'FILL RATE MANDATORY STOCK'!BK140,'DETAIL SALES'!$AB$10:$AB$7501,"No",'DETAIL SALES'!$C$10:$C$7501,"10")</f>
        <v>0</v>
      </c>
      <c r="CG140" s="149">
        <f>COUNTIFS('DETAIL SALES'!$Q$10:$Q$7501,'FILL RATE MANDATORY STOCK'!BK140,'DETAIL SALES'!$AB$10:$AB$7501,"Full",'DETAIL SALES'!$C$10:$C$7501,"11")</f>
        <v>0</v>
      </c>
      <c r="CH140" s="149">
        <f>COUNTIFS('DETAIL SALES'!$Q$10:$Q$7501,'FILL RATE MANDATORY STOCK'!BK140,'DETAIL SALES'!$AB$10:$AB$7501,"No",'DETAIL SALES'!$C$10:$C$7501,"11")</f>
        <v>0</v>
      </c>
      <c r="CI140" s="149">
        <f>COUNTIFS('DETAIL SALES'!$Q$10:$Q$7501,'FILL RATE MANDATORY STOCK'!BK140,'DETAIL SALES'!$AB$10:$AB$7501,"Full",'DETAIL SALES'!$C$10:$C$7501,"12")</f>
        <v>0</v>
      </c>
      <c r="CJ140" s="149">
        <f>COUNTIFS('DETAIL SALES'!$Q$10:$Q$7501,'FILL RATE MANDATORY STOCK'!BK140,'DETAIL SALES'!$AB$10:$AB$7501,"No",'DETAIL SALES'!$C$10:$C$7501,"12")</f>
        <v>0</v>
      </c>
      <c r="CK140" s="149">
        <f>COUNTIFS('DETAIL SALES'!$Q$10:$Q$7501,'FILL RATE MANDATORY STOCK'!BK140,'DETAIL SALES'!$AB$10:$AB$7501,"Full",'DETAIL SALES'!$C$10:$C$7501,"13")</f>
        <v>0</v>
      </c>
      <c r="CL140" s="149">
        <f>COUNTIFS('DETAIL SALES'!$Q$10:$Q$7501,'FILL RATE MANDATORY STOCK'!BK140,'DETAIL SALES'!$AB$10:$AB$7501,"No",'DETAIL SALES'!$C$10:$C$7501,"13")</f>
        <v>0</v>
      </c>
      <c r="CM140" s="316">
        <f>COUNTIFS('DETAIL SALES'!$Q$10:$Q$7501,'FILL RATE MANDATORY STOCK'!BK140,'DETAIL SALES'!$AB$10:$AB$7501,"Full",'DETAIL SALES'!$C$10:$C$7501,"14")</f>
        <v>0</v>
      </c>
      <c r="CN140" s="316">
        <f>COUNTIFS('DETAIL SALES'!$Q$10:$Q$7501,'FILL RATE MANDATORY STOCK'!BK140,'DETAIL SALES'!$AB$10:$AB$7501,"No",'DETAIL SALES'!$C$10:$C$7501,"14")</f>
        <v>0</v>
      </c>
      <c r="CO140" s="149">
        <f>COUNTIFS('DETAIL SALES'!$Q$10:$Q$7501,'FILL RATE MANDATORY STOCK'!BK140,'DETAIL SALES'!$AB$10:$AB$7501,"Full",'DETAIL SALES'!$C$10:$C$7501,"15")</f>
        <v>0</v>
      </c>
      <c r="CP140" s="149">
        <f>COUNTIFS('DETAIL SALES'!$Q$10:$Q$7501,'FILL RATE MANDATORY STOCK'!BK140,'DETAIL SALES'!$AB$10:$AB$7501,"No",'DETAIL SALES'!$C$10:$C$7501,"15")</f>
        <v>0</v>
      </c>
      <c r="CQ140" s="149">
        <f>COUNTIFS('DETAIL SALES'!$Q$10:$Q$7501,'FILL RATE MANDATORY STOCK'!BK140,'DETAIL SALES'!$AB$10:$AB$7501,"Full",'DETAIL SALES'!$C$10:$C$7501,"16")</f>
        <v>0</v>
      </c>
      <c r="CR140" s="149">
        <f>COUNTIFS('DETAIL SALES'!$Q$10:$Q$7501,'FILL RATE MANDATORY STOCK'!BK140,'DETAIL SALES'!$AB$10:$AB$7501,"No",'DETAIL SALES'!$C$10:$C$7501,"16")</f>
        <v>0</v>
      </c>
      <c r="CS140" s="149">
        <f>COUNTIFS('DETAIL SALES'!$Q$10:$Q$7501,'FILL RATE MANDATORY STOCK'!BK140,'DETAIL SALES'!$AB$10:$AB$7501,"Full",'DETAIL SALES'!$C$10:$C$7501,"17")</f>
        <v>0</v>
      </c>
      <c r="CT140" s="149">
        <f>COUNTIFS('DETAIL SALES'!$Q$10:$Q$7501,'FILL RATE MANDATORY STOCK'!BK140,'DETAIL SALES'!$AB$10:$AB$7501,"No",'DETAIL SALES'!$C$10:$C$7501,"17")</f>
        <v>0</v>
      </c>
      <c r="CU140" s="149">
        <f>COUNTIFS('DETAIL SALES'!$Q$10:$Q$7501,'FILL RATE MANDATORY STOCK'!BK140,'DETAIL SALES'!$AB$10:$AB$7501,"Full",'DETAIL SALES'!$C$10:$C$7501,"18")</f>
        <v>0</v>
      </c>
      <c r="CV140" s="149">
        <f>COUNTIFS('DETAIL SALES'!$Q$10:$Q$7501,'FILL RATE MANDATORY STOCK'!BK140,'DETAIL SALES'!$AB$10:$AB$7501,"No",'DETAIL SALES'!$C$10:$C$7501,"18")</f>
        <v>0</v>
      </c>
      <c r="CW140" s="149">
        <f>COUNTIFS('DETAIL SALES'!$Q$10:$Q$7501,'FILL RATE MANDATORY STOCK'!BK140,'DETAIL SALES'!$AB$10:$AB$7501,"Full",'DETAIL SALES'!$C$10:$C$7501,"19")</f>
        <v>0</v>
      </c>
      <c r="CX140" s="149">
        <f>COUNTIFS('DETAIL SALES'!$Q$10:$Q$7501,'FILL RATE MANDATORY STOCK'!BK140,'DETAIL SALES'!$AB$10:$AB$7501,"No",'DETAIL SALES'!$C$10:$C$7501,"19")</f>
        <v>0</v>
      </c>
      <c r="CY140" s="149">
        <f>COUNTIFS('DETAIL SALES'!$Q$10:$Q$7501,'FILL RATE MANDATORY STOCK'!BK140,'DETAIL SALES'!$AB$10:$AB$7501,"Full",'DETAIL SALES'!$C$10:$C$7501,"20")</f>
        <v>0</v>
      </c>
      <c r="CZ140" s="149">
        <f>COUNTIFS('DETAIL SALES'!$Q$10:$Q$7501,'FILL RATE MANDATORY STOCK'!BK140,'DETAIL SALES'!$AB$10:$AB$7501,"No",'DETAIL SALES'!$C$10:$C$7501,"20")</f>
        <v>0</v>
      </c>
      <c r="DA140" s="316">
        <f>COUNTIFS('DETAIL SALES'!$Q$10:$Q$7501,'FILL RATE MANDATORY STOCK'!BK140,'DETAIL SALES'!$AB$10:$AB$7501,"Full",'DETAIL SALES'!$C$10:$C$7501,"21")</f>
        <v>0</v>
      </c>
      <c r="DB140" s="316">
        <f>COUNTIFS('DETAIL SALES'!$Q$10:$Q$7501,'FILL RATE MANDATORY STOCK'!BK140,'DETAIL SALES'!$AB$10:$AB$7501,"No",'DETAIL SALES'!$C$10:$C$7501,"21")</f>
        <v>0</v>
      </c>
      <c r="DC140" s="149">
        <f>COUNTIFS('DETAIL SALES'!$Q$10:$Q$7501,'FILL RATE MANDATORY STOCK'!BK140,'DETAIL SALES'!$AB$10:$AB$7501,"Full",'DETAIL SALES'!$C$10:$C$7501,"22")</f>
        <v>0</v>
      </c>
      <c r="DD140" s="149">
        <f>COUNTIFS('DETAIL SALES'!$Q$10:$Q$7501,'FILL RATE MANDATORY STOCK'!BK140,'DETAIL SALES'!$AB$10:$AB$7501,"No",'DETAIL SALES'!$C$10:$C$7501,"22")</f>
        <v>0</v>
      </c>
      <c r="DE140" s="149">
        <f>COUNTIFS('DETAIL SALES'!$Q$10:$Q$7501,'FILL RATE MANDATORY STOCK'!BK140,'DETAIL SALES'!$AB$10:$AB$7501,"Full",'DETAIL SALES'!$C$10:$C$7501,"23")</f>
        <v>0</v>
      </c>
      <c r="DF140" s="149">
        <f>COUNTIFS('DETAIL SALES'!$Q$10:$Q$7501,'FILL RATE MANDATORY STOCK'!BK140,'DETAIL SALES'!$AB$10:$AB$7501,"No",'DETAIL SALES'!$C$10:$C$7501,"23")</f>
        <v>0</v>
      </c>
      <c r="DG140" s="149">
        <f>COUNTIFS('DETAIL SALES'!$Q$10:$Q$7501,'FILL RATE MANDATORY STOCK'!BK140,'DETAIL SALES'!$AB$10:$AB$7501,"Full",'DETAIL SALES'!$C$10:$C$7501,"24")</f>
        <v>0</v>
      </c>
      <c r="DH140" s="149">
        <f>COUNTIFS('DETAIL SALES'!$Q$10:$Q$7501,'FILL RATE MANDATORY STOCK'!BK140,'DETAIL SALES'!$AB$10:$AB$7501,"No",'DETAIL SALES'!$C$10:$C$7501,"24")</f>
        <v>0</v>
      </c>
      <c r="DI140" s="149">
        <f>COUNTIFS('DETAIL SALES'!$Q$10:$Q$7501,'FILL RATE MANDATORY STOCK'!BK140,'DETAIL SALES'!$AB$10:$AB$7501,"Full",'DETAIL SALES'!$C$10:$C$7501,"25")</f>
        <v>0</v>
      </c>
      <c r="DJ140" s="149">
        <f>COUNTIFS('DETAIL SALES'!$Q$10:$Q$7501,'FILL RATE MANDATORY STOCK'!BK140,'DETAIL SALES'!$AB$10:$AB$7501,"No",'DETAIL SALES'!$C$10:$C$7501,"25")</f>
        <v>0</v>
      </c>
      <c r="DK140" s="149">
        <f>COUNTIFS('DETAIL SALES'!$Q$10:$Q$7501,'FILL RATE MANDATORY STOCK'!BK140,'DETAIL SALES'!$AB$10:$AB$7501,"Full",'DETAIL SALES'!$C$10:$C$7501,"26")</f>
        <v>0</v>
      </c>
      <c r="DL140" s="149">
        <f>COUNTIFS('DETAIL SALES'!$Q$10:$Q$7501,'FILL RATE MANDATORY STOCK'!BK140,'DETAIL SALES'!$AB$10:$AB$7501,"No",'DETAIL SALES'!$C$10:$C$7501,"26")</f>
        <v>0</v>
      </c>
      <c r="DM140" s="149">
        <f>COUNTIFS('DETAIL SALES'!$Q$10:$Q$7501,'FILL RATE MANDATORY STOCK'!BK140,'DETAIL SALES'!$AB$10:$AB$7501,"Full",'DETAIL SALES'!$C$10:$C$7501,"27")</f>
        <v>0</v>
      </c>
      <c r="DN140" s="149">
        <f>COUNTIFS('DETAIL SALES'!$Q$10:$Q$7501,'FILL RATE MANDATORY STOCK'!BK140,'DETAIL SALES'!$AB$10:$AB$7501,"No",'DETAIL SALES'!$C$10:$C$7501,"27")</f>
        <v>0</v>
      </c>
      <c r="DO140" s="316">
        <f>COUNTIFS('DETAIL SALES'!$Q$10:$Q$7501,'FILL RATE MANDATORY STOCK'!BK140,'DETAIL SALES'!$AB$10:$AB$7501,"Full",'DETAIL SALES'!$C$10:$C$7501,"28")</f>
        <v>0</v>
      </c>
      <c r="DP140" s="316">
        <f>COUNTIFS('DETAIL SALES'!$Q$10:$Q$7501,'FILL RATE MANDATORY STOCK'!BK140,'DETAIL SALES'!$AB$10:$AB$7501,"No",'DETAIL SALES'!$C$10:$C$7501,"28")</f>
        <v>0</v>
      </c>
      <c r="DQ140" s="149">
        <f>COUNTIFS('DETAIL SALES'!$Q$10:$Q$7501,'FILL RATE MANDATORY STOCK'!BK140,'DETAIL SALES'!$AB$10:$AB$7501,"Full",'DETAIL SALES'!$C$10:$C$7501,"29")</f>
        <v>0</v>
      </c>
      <c r="DR140" s="149">
        <f>COUNTIFS('DETAIL SALES'!$Q$10:$Q$7501,'FILL RATE MANDATORY STOCK'!BK140,'DETAIL SALES'!$AB$10:$AB$7501,"No",'DETAIL SALES'!$C$10:$C$7501,"29")</f>
        <v>0</v>
      </c>
      <c r="DS140" s="149">
        <f>COUNTIFS('DETAIL SALES'!$Q$10:$Q$7501,'FILL RATE MANDATORY STOCK'!BK140,'DETAIL SALES'!$AB$10:$AB$7501,"Full",'DETAIL SALES'!$C$10:$C$7501,"30")</f>
        <v>0</v>
      </c>
      <c r="DT140" s="149">
        <f>COUNTIFS('DETAIL SALES'!$Q$10:$Q$7501,'FILL RATE MANDATORY STOCK'!BK140,'DETAIL SALES'!$AB$10:$AB$7501,"No",'DETAIL SALES'!$C$10:$C$7501,"30")</f>
        <v>0</v>
      </c>
      <c r="DU140" s="149">
        <f>COUNTIFS('DETAIL SALES'!$Q$10:$Q$7501,'FILL RATE MANDATORY STOCK'!\,'DETAIL SALES'!$AB$10:$AB$7501,"Full",'DETAIL SALES'!$C$10:$C$7501,"31")</f>
        <v>0</v>
      </c>
      <c r="DV140" s="153">
        <f>COUNTIFS('DETAIL SALES'!$Q$10:$Q$7501,'FILL RATE MANDATORY STOCK'!BK140,'DETAIL SALES'!$AB$10:$AB$7501,"No",'DETAIL SALES'!$C$10:$C$7501,"31")</f>
        <v>0</v>
      </c>
      <c r="DW140" s="271">
        <f t="shared" si="48"/>
        <v>0</v>
      </c>
      <c r="DX140" s="150">
        <f t="shared" si="48"/>
        <v>0</v>
      </c>
      <c r="DY140" s="150">
        <f t="shared" si="49"/>
        <v>0</v>
      </c>
      <c r="DZ140" s="272" t="e">
        <f t="shared" si="50"/>
        <v>#DIV/0!</v>
      </c>
    </row>
    <row r="141" spans="1:130" s="141" customFormat="1">
      <c r="A141" s="134">
        <v>132</v>
      </c>
      <c r="B141" s="286"/>
      <c r="C141" s="146">
        <f t="shared" si="60"/>
        <v>0</v>
      </c>
      <c r="D141" s="146">
        <f t="shared" si="61"/>
        <v>1</v>
      </c>
      <c r="E141" s="146">
        <f t="shared" si="62"/>
        <v>1900</v>
      </c>
      <c r="F141" s="287"/>
      <c r="G141" s="287"/>
      <c r="H141" s="287"/>
      <c r="I141" s="288"/>
      <c r="J141" s="287"/>
      <c r="K141" s="288"/>
      <c r="L141" s="134"/>
      <c r="M141" s="133"/>
      <c r="N141" s="288"/>
      <c r="O141" s="134"/>
      <c r="P141" s="166"/>
      <c r="Q141" s="289"/>
      <c r="R141" s="165"/>
      <c r="S141" s="290"/>
      <c r="T141" s="290"/>
      <c r="U141" s="290"/>
      <c r="V141" s="290"/>
      <c r="W141" s="166"/>
      <c r="X141" s="87"/>
      <c r="Y141" s="418">
        <f t="shared" si="63"/>
        <v>0</v>
      </c>
      <c r="Z141" s="291">
        <f t="shared" si="64"/>
        <v>0</v>
      </c>
      <c r="AA141" s="163"/>
      <c r="AB141" s="177" t="str">
        <f t="shared" si="65"/>
        <v/>
      </c>
      <c r="AC141" s="283" t="str">
        <f t="shared" si="66"/>
        <v/>
      </c>
      <c r="AD141" s="283" t="str">
        <f t="shared" si="67"/>
        <v/>
      </c>
      <c r="AE141" s="163"/>
      <c r="AF141" s="162"/>
      <c r="AP141" s="581"/>
      <c r="BD141" s="784"/>
      <c r="BE141" s="100">
        <f>MAX(BE137:BE140)+1</f>
        <v>122</v>
      </c>
      <c r="BF141" s="100" t="s">
        <v>412</v>
      </c>
      <c r="BG141" s="100" t="s">
        <v>315</v>
      </c>
      <c r="BH141" s="149" t="s">
        <v>77</v>
      </c>
      <c r="BI141" s="169" t="e">
        <f>VLOOKUP(BH141,#REF!,8,FALSE)</f>
        <v>#REF!</v>
      </c>
      <c r="BJ141" s="224">
        <v>60000</v>
      </c>
      <c r="BK141" s="153">
        <v>4</v>
      </c>
      <c r="BL141" s="153">
        <v>0</v>
      </c>
      <c r="BM141" s="594">
        <f>COUNTIFS('DETAIL SALES'!$Q$10:$Q$7501,'FILL RATE MANDATORY STOCK'!BK141,'DETAIL SALES'!$AB$10:$AB$7501,"Full",'DETAIL SALES'!$C$10:$C$7501,"1")</f>
        <v>0</v>
      </c>
      <c r="BN141" s="149">
        <f>COUNTIFS('DETAIL SALES'!$Q$10:$Q$7501,'FILL RATE MANDATORY STOCK'!BK141,'DETAIL SALES'!$AB$10:$AB$7501,"No",'DETAIL SALES'!$C$10:$C$7501,"1")</f>
        <v>0</v>
      </c>
      <c r="BO141" s="149">
        <f>COUNTIFS('DETAIL SALES'!$Q$10:$Q$7501,'FILL RATE MANDATORY STOCK'!BK141,'DETAIL SALES'!$AB$10:$AB$7501,"Full",'DETAIL SALES'!$C$10:$C$7501,"2")</f>
        <v>0</v>
      </c>
      <c r="BP141" s="149">
        <f>COUNTIFS('DETAIL SALES'!$Q$10:$Q$7501,'FILL RATE MANDATORY STOCK'!BK141,'DETAIL SALES'!$AB$10:$AB$7501,"No",'DETAIL SALES'!$C$10:$C$7501,"2")</f>
        <v>0</v>
      </c>
      <c r="BQ141" s="149">
        <f>COUNTIFS('DETAIL SALES'!$Q$10:$Q$7501,'FILL RATE MANDATORY STOCK'!BK141,'DETAIL SALES'!$AB$10:$AB$7501,"Full",'DETAIL SALES'!$C$10:$C$7501,"3")</f>
        <v>0</v>
      </c>
      <c r="BR141" s="149">
        <f>COUNTIFS('DETAIL SALES'!$Q$10:$Q$7501,'FILL RATE MANDATORY STOCK'!BK141,'DETAIL SALES'!$AB$10:$AB$7501,"No",'DETAIL SALES'!$C$10:$C$7501,"3")</f>
        <v>0</v>
      </c>
      <c r="BS141" s="149">
        <f>COUNTIFS('DETAIL SALES'!$Q$10:$Q$7501,'FILL RATE MANDATORY STOCK'!BK141,'DETAIL SALES'!$AB$10:$AB$7501,"Full",'DETAIL SALES'!$C$10:$C$7501,"4")</f>
        <v>0</v>
      </c>
      <c r="BT141" s="149">
        <f>COUNTIFS('DETAIL SALES'!$Q$10:$Q$7501,'FILL RATE MANDATORY STOCK'!BK141,'DETAIL SALES'!$AB$10:$AB$7501,"No",'DETAIL SALES'!$C$10:$C$7501,"4")</f>
        <v>0</v>
      </c>
      <c r="BU141" s="149">
        <f>COUNTIFS('DETAIL SALES'!$Q$10:$Q$7501,'FILL RATE MANDATORY STOCK'!BK141,'DETAIL SALES'!$AB$10:$AB$7501,"Full",'DETAIL SALES'!$C$10:$C$7501,"5")</f>
        <v>0</v>
      </c>
      <c r="BV141" s="149">
        <f>COUNTIFS('DETAIL SALES'!$Q$10:$Q$7501,'FILL RATE MANDATORY STOCK'!BK141,'DETAIL SALES'!$AB$10:$AB$7501,"No",'DETAIL SALES'!$C$10:$C$7501,"5")</f>
        <v>0</v>
      </c>
      <c r="BW141" s="149">
        <f>COUNTIFS('DETAIL SALES'!$Q$10:$Q$7501,'FILL RATE MANDATORY STOCK'!BK141,'DETAIL SALES'!$AB$10:$AB$7501,"Full",'DETAIL SALES'!$C$10:$C$7501,"6")</f>
        <v>0</v>
      </c>
      <c r="BX141" s="149">
        <f>COUNTIFS('DETAIL SALES'!$Q$10:$Q$7501,'FILL RATE MANDATORY STOCK'!BK141,'DETAIL SALES'!$AB$10:$AB$7501,"No",'DETAIL SALES'!$C$10:$C$7501,"6")</f>
        <v>0</v>
      </c>
      <c r="BY141" s="316">
        <f>COUNTIFS('DETAIL SALES'!$Q$10:$Q$7501,'FILL RATE MANDATORY STOCK'!BK141,'DETAIL SALES'!$AB$10:$AB$7501,"Full",'DETAIL SALES'!$C$10:$C$7501,"7")</f>
        <v>0</v>
      </c>
      <c r="BZ141" s="316">
        <f>COUNTIFS('DETAIL SALES'!$Q$10:$Q$7501,'FILL RATE MANDATORY STOCK'!BK141,'DETAIL SALES'!$AB$10:$AB$7501,"No",'DETAIL SALES'!$C$10:$C$7501,"7")</f>
        <v>0</v>
      </c>
      <c r="CA141" s="149">
        <f>COUNTIFS('DETAIL SALES'!$Q$10:$Q$7501,'FILL RATE MANDATORY STOCK'!BK141,'DETAIL SALES'!$AB$10:$AB$7501,"Full",'DETAIL SALES'!$C$10:$C$7501,"8")</f>
        <v>0</v>
      </c>
      <c r="CB141" s="149">
        <f>COUNTIFS('DETAIL SALES'!$Q$10:$Q$7501,'FILL RATE MANDATORY STOCK'!BK141,'DETAIL SALES'!$AB$10:$AB$7501,"No",'DETAIL SALES'!$C$10:$C$7501,"8")</f>
        <v>0</v>
      </c>
      <c r="CC141" s="149">
        <f>COUNTIFS('DETAIL SALES'!$Q$10:$Q$7501,'FILL RATE MANDATORY STOCK'!BK141,'DETAIL SALES'!$AB$10:$AB$7501,"Full",'DETAIL SALES'!$C$10:$C$7501,"9")</f>
        <v>0</v>
      </c>
      <c r="CD141" s="149">
        <f>COUNTIFS('DETAIL SALES'!$Q$10:$Q$7501,'FILL RATE MANDATORY STOCK'!BK141,'DETAIL SALES'!$AB$10:$AB$7501,"No",'DETAIL SALES'!$C$10:$C$7501,"9")</f>
        <v>0</v>
      </c>
      <c r="CE141" s="149">
        <f>COUNTIFS('DETAIL SALES'!$Q$10:$Q$7501,'FILL RATE MANDATORY STOCK'!BK141,'DETAIL SALES'!$AB$10:$AB$7501,"Full",'DETAIL SALES'!$C$10:$C$7501,"10")</f>
        <v>0</v>
      </c>
      <c r="CF141" s="149">
        <f>COUNTIFS('DETAIL SALES'!$Q$10:$Q$7501,'FILL RATE MANDATORY STOCK'!BK141,'DETAIL SALES'!$AB$10:$AB$7501,"No",'DETAIL SALES'!$C$10:$C$7501,"10")</f>
        <v>0</v>
      </c>
      <c r="CG141" s="149">
        <f>COUNTIFS('DETAIL SALES'!$Q$10:$Q$7501,'FILL RATE MANDATORY STOCK'!BK141,'DETAIL SALES'!$AB$10:$AB$7501,"Full",'DETAIL SALES'!$C$10:$C$7501,"11")</f>
        <v>0</v>
      </c>
      <c r="CH141" s="149">
        <f>COUNTIFS('DETAIL SALES'!$Q$10:$Q$7501,'FILL RATE MANDATORY STOCK'!BK141,'DETAIL SALES'!$AB$10:$AB$7501,"No",'DETAIL SALES'!$C$10:$C$7501,"11")</f>
        <v>0</v>
      </c>
      <c r="CI141" s="149">
        <f>COUNTIFS('DETAIL SALES'!$Q$10:$Q$7501,'FILL RATE MANDATORY STOCK'!BK141,'DETAIL SALES'!$AB$10:$AB$7501,"Full",'DETAIL SALES'!$C$10:$C$7501,"12")</f>
        <v>0</v>
      </c>
      <c r="CJ141" s="149">
        <f>COUNTIFS('DETAIL SALES'!$Q$10:$Q$7501,'FILL RATE MANDATORY STOCK'!BK141,'DETAIL SALES'!$AB$10:$AB$7501,"No",'DETAIL SALES'!$C$10:$C$7501,"12")</f>
        <v>0</v>
      </c>
      <c r="CK141" s="149">
        <f>COUNTIFS('DETAIL SALES'!$Q$10:$Q$7501,'FILL RATE MANDATORY STOCK'!BK141,'DETAIL SALES'!$AB$10:$AB$7501,"Full",'DETAIL SALES'!$C$10:$C$7501,"13")</f>
        <v>0</v>
      </c>
      <c r="CL141" s="149">
        <f>COUNTIFS('DETAIL SALES'!$Q$10:$Q$7501,'FILL RATE MANDATORY STOCK'!BK141,'DETAIL SALES'!$AB$10:$AB$7501,"No",'DETAIL SALES'!$C$10:$C$7501,"13")</f>
        <v>0</v>
      </c>
      <c r="CM141" s="316">
        <f>COUNTIFS('DETAIL SALES'!$Q$10:$Q$7501,'FILL RATE MANDATORY STOCK'!BK141,'DETAIL SALES'!$AB$10:$AB$7501,"Full",'DETAIL SALES'!$C$10:$C$7501,"14")</f>
        <v>0</v>
      </c>
      <c r="CN141" s="316">
        <f>COUNTIFS('DETAIL SALES'!$Q$10:$Q$7501,'FILL RATE MANDATORY STOCK'!BK141,'DETAIL SALES'!$AB$10:$AB$7501,"No",'DETAIL SALES'!$C$10:$C$7501,"14")</f>
        <v>0</v>
      </c>
      <c r="CO141" s="149">
        <f>COUNTIFS('DETAIL SALES'!$Q$10:$Q$7501,'FILL RATE MANDATORY STOCK'!BK141,'DETAIL SALES'!$AB$10:$AB$7501,"Full",'DETAIL SALES'!$C$10:$C$7501,"15")</f>
        <v>0</v>
      </c>
      <c r="CP141" s="149">
        <f>COUNTIFS('DETAIL SALES'!$Q$10:$Q$7501,'FILL RATE MANDATORY STOCK'!BK141,'DETAIL SALES'!$AB$10:$AB$7501,"No",'DETAIL SALES'!$C$10:$C$7501,"15")</f>
        <v>0</v>
      </c>
      <c r="CQ141" s="149">
        <f>COUNTIFS('DETAIL SALES'!$Q$10:$Q$7501,'FILL RATE MANDATORY STOCK'!BK141,'DETAIL SALES'!$AB$10:$AB$7501,"Full",'DETAIL SALES'!$C$10:$C$7501,"16")</f>
        <v>0</v>
      </c>
      <c r="CR141" s="149">
        <f>COUNTIFS('DETAIL SALES'!$Q$10:$Q$7501,'FILL RATE MANDATORY STOCK'!BK141,'DETAIL SALES'!$AB$10:$AB$7501,"No",'DETAIL SALES'!$C$10:$C$7501,"16")</f>
        <v>0</v>
      </c>
      <c r="CS141" s="149">
        <f>COUNTIFS('DETAIL SALES'!$Q$10:$Q$7501,'FILL RATE MANDATORY STOCK'!BK141,'DETAIL SALES'!$AB$10:$AB$7501,"Full",'DETAIL SALES'!$C$10:$C$7501,"17")</f>
        <v>0</v>
      </c>
      <c r="CT141" s="149">
        <f>COUNTIFS('DETAIL SALES'!$Q$10:$Q$7501,'FILL RATE MANDATORY STOCK'!BK141,'DETAIL SALES'!$AB$10:$AB$7501,"No",'DETAIL SALES'!$C$10:$C$7501,"17")</f>
        <v>0</v>
      </c>
      <c r="CU141" s="149">
        <f>COUNTIFS('DETAIL SALES'!$Q$10:$Q$7501,'FILL RATE MANDATORY STOCK'!BK141,'DETAIL SALES'!$AB$10:$AB$7501,"Full",'DETAIL SALES'!$C$10:$C$7501,"18")</f>
        <v>0</v>
      </c>
      <c r="CV141" s="149">
        <f>COUNTIFS('DETAIL SALES'!$Q$10:$Q$7501,'FILL RATE MANDATORY STOCK'!BK141,'DETAIL SALES'!$AB$10:$AB$7501,"No",'DETAIL SALES'!$C$10:$C$7501,"18")</f>
        <v>0</v>
      </c>
      <c r="CW141" s="149">
        <f>COUNTIFS('DETAIL SALES'!$Q$10:$Q$7501,'FILL RATE MANDATORY STOCK'!BK141,'DETAIL SALES'!$AB$10:$AB$7501,"Full",'DETAIL SALES'!$C$10:$C$7501,"19")</f>
        <v>0</v>
      </c>
      <c r="CX141" s="149">
        <f>COUNTIFS('DETAIL SALES'!$Q$10:$Q$7501,'FILL RATE MANDATORY STOCK'!BK141,'DETAIL SALES'!$AB$10:$AB$7501,"No",'DETAIL SALES'!$C$10:$C$7501,"19")</f>
        <v>0</v>
      </c>
      <c r="CY141" s="149">
        <f>COUNTIFS('DETAIL SALES'!$Q$10:$Q$7501,'FILL RATE MANDATORY STOCK'!BK141,'DETAIL SALES'!$AB$10:$AB$7501,"Full",'DETAIL SALES'!$C$10:$C$7501,"20")</f>
        <v>0</v>
      </c>
      <c r="CZ141" s="149">
        <f>COUNTIFS('DETAIL SALES'!$Q$10:$Q$7501,'FILL RATE MANDATORY STOCK'!BK141,'DETAIL SALES'!$AB$10:$AB$7501,"No",'DETAIL SALES'!$C$10:$C$7501,"20")</f>
        <v>0</v>
      </c>
      <c r="DA141" s="316">
        <f>COUNTIFS('DETAIL SALES'!$Q$10:$Q$7501,'FILL RATE MANDATORY STOCK'!BK141,'DETAIL SALES'!$AB$10:$AB$7501,"Full",'DETAIL SALES'!$C$10:$C$7501,"21")</f>
        <v>0</v>
      </c>
      <c r="DB141" s="316">
        <f>COUNTIFS('DETAIL SALES'!$Q$10:$Q$7501,'FILL RATE MANDATORY STOCK'!BK141,'DETAIL SALES'!$AB$10:$AB$7501,"No",'DETAIL SALES'!$C$10:$C$7501,"21")</f>
        <v>0</v>
      </c>
      <c r="DC141" s="149">
        <f>COUNTIFS('DETAIL SALES'!$Q$10:$Q$7501,'FILL RATE MANDATORY STOCK'!BK141,'DETAIL SALES'!$AB$10:$AB$7501,"Full",'DETAIL SALES'!$C$10:$C$7501,"22")</f>
        <v>0</v>
      </c>
      <c r="DD141" s="149">
        <f>COUNTIFS('DETAIL SALES'!$Q$10:$Q$7501,'FILL RATE MANDATORY STOCK'!BK141,'DETAIL SALES'!$AB$10:$AB$7501,"No",'DETAIL SALES'!$C$10:$C$7501,"22")</f>
        <v>0</v>
      </c>
      <c r="DE141" s="149">
        <f>COUNTIFS('DETAIL SALES'!$Q$10:$Q$7501,'FILL RATE MANDATORY STOCK'!BK141,'DETAIL SALES'!$AB$10:$AB$7501,"Full",'DETAIL SALES'!$C$10:$C$7501,"23")</f>
        <v>0</v>
      </c>
      <c r="DF141" s="149">
        <f>COUNTIFS('DETAIL SALES'!$Q$10:$Q$7501,'FILL RATE MANDATORY STOCK'!BK141,'DETAIL SALES'!$AB$10:$AB$7501,"No",'DETAIL SALES'!$C$10:$C$7501,"23")</f>
        <v>0</v>
      </c>
      <c r="DG141" s="149">
        <f>COUNTIFS('DETAIL SALES'!$Q$10:$Q$7501,'FILL RATE MANDATORY STOCK'!BK141,'DETAIL SALES'!$AB$10:$AB$7501,"Full",'DETAIL SALES'!$C$10:$C$7501,"24")</f>
        <v>0</v>
      </c>
      <c r="DH141" s="149">
        <f>COUNTIFS('DETAIL SALES'!$Q$10:$Q$7501,'FILL RATE MANDATORY STOCK'!BK141,'DETAIL SALES'!$AB$10:$AB$7501,"No",'DETAIL SALES'!$C$10:$C$7501,"24")</f>
        <v>0</v>
      </c>
      <c r="DI141" s="149">
        <f>COUNTIFS('DETAIL SALES'!$Q$10:$Q$7501,'FILL RATE MANDATORY STOCK'!BK141,'DETAIL SALES'!$AB$10:$AB$7501,"Full",'DETAIL SALES'!$C$10:$C$7501,"25")</f>
        <v>0</v>
      </c>
      <c r="DJ141" s="149">
        <f>COUNTIFS('DETAIL SALES'!$Q$10:$Q$7501,'FILL RATE MANDATORY STOCK'!BK141,'DETAIL SALES'!$AB$10:$AB$7501,"No",'DETAIL SALES'!$C$10:$C$7501,"25")</f>
        <v>0</v>
      </c>
      <c r="DK141" s="149">
        <f>COUNTIFS('DETAIL SALES'!$Q$10:$Q$7501,'FILL RATE MANDATORY STOCK'!BK141,'DETAIL SALES'!$AB$10:$AB$7501,"Full",'DETAIL SALES'!$C$10:$C$7501,"26")</f>
        <v>0</v>
      </c>
      <c r="DL141" s="149">
        <f>COUNTIFS('DETAIL SALES'!$Q$10:$Q$7501,'FILL RATE MANDATORY STOCK'!BK141,'DETAIL SALES'!$AB$10:$AB$7501,"No",'DETAIL SALES'!$C$10:$C$7501,"26")</f>
        <v>0</v>
      </c>
      <c r="DM141" s="149">
        <f>COUNTIFS('DETAIL SALES'!$Q$10:$Q$7501,'FILL RATE MANDATORY STOCK'!BK141,'DETAIL SALES'!$AB$10:$AB$7501,"Full",'DETAIL SALES'!$C$10:$C$7501,"27")</f>
        <v>0</v>
      </c>
      <c r="DN141" s="149">
        <f>COUNTIFS('DETAIL SALES'!$Q$10:$Q$7501,'FILL RATE MANDATORY STOCK'!BK141,'DETAIL SALES'!$AB$10:$AB$7501,"No",'DETAIL SALES'!$C$10:$C$7501,"27")</f>
        <v>0</v>
      </c>
      <c r="DO141" s="316">
        <f>COUNTIFS('DETAIL SALES'!$Q$10:$Q$7501,'FILL RATE MANDATORY STOCK'!BK141,'DETAIL SALES'!$AB$10:$AB$7501,"Full",'DETAIL SALES'!$C$10:$C$7501,"28")</f>
        <v>0</v>
      </c>
      <c r="DP141" s="316">
        <f>COUNTIFS('DETAIL SALES'!$Q$10:$Q$7501,'FILL RATE MANDATORY STOCK'!BK141,'DETAIL SALES'!$AB$10:$AB$7501,"No",'DETAIL SALES'!$C$10:$C$7501,"28")</f>
        <v>0</v>
      </c>
      <c r="DQ141" s="149">
        <f>COUNTIFS('DETAIL SALES'!$Q$10:$Q$7501,'FILL RATE MANDATORY STOCK'!BK141,'DETAIL SALES'!$AB$10:$AB$7501,"Full",'DETAIL SALES'!$C$10:$C$7501,"29")</f>
        <v>0</v>
      </c>
      <c r="DR141" s="149">
        <f>COUNTIFS('DETAIL SALES'!$Q$10:$Q$7501,'FILL RATE MANDATORY STOCK'!BK141,'DETAIL SALES'!$AB$10:$AB$7501,"No",'DETAIL SALES'!$C$10:$C$7501,"29")</f>
        <v>0</v>
      </c>
      <c r="DS141" s="149">
        <f>COUNTIFS('DETAIL SALES'!$Q$10:$Q$7501,'FILL RATE MANDATORY STOCK'!BK141,'DETAIL SALES'!$AB$10:$AB$7501,"Full",'DETAIL SALES'!$C$10:$C$7501,"30")</f>
        <v>0</v>
      </c>
      <c r="DT141" s="149">
        <f>COUNTIFS('DETAIL SALES'!$Q$10:$Q$7501,'FILL RATE MANDATORY STOCK'!BK141,'DETAIL SALES'!$AB$10:$AB$7501,"No",'DETAIL SALES'!$C$10:$C$7501,"30")</f>
        <v>0</v>
      </c>
      <c r="DU141" s="149">
        <f>COUNTIFS('DETAIL SALES'!$Q$10:$Q$7501,'FILL RATE MANDATORY STOCK'!\,'DETAIL SALES'!$AB$10:$AB$7501,"Full",'DETAIL SALES'!$C$10:$C$7501,"31")</f>
        <v>0</v>
      </c>
      <c r="DV141" s="153">
        <f>COUNTIFS('DETAIL SALES'!$Q$10:$Q$7501,'FILL RATE MANDATORY STOCK'!BK141,'DETAIL SALES'!$AB$10:$AB$7501,"No",'DETAIL SALES'!$C$10:$C$7501,"31")</f>
        <v>0</v>
      </c>
      <c r="DW141" s="271">
        <f t="shared" ref="DW141:DX187" si="68">BM141+BO141+BQ141+BS141+BU141+BW141+BY141+CA141+CC141+CE141+CG141+CI141+CK141+CM141+CO141+CQ141+CS141+CU141+CW141+CY141+DA141+DC141+DE141+DG141+DI141+DK141+DM141+DO141+DQ141+DS141+DU141</f>
        <v>0</v>
      </c>
      <c r="DX141" s="150">
        <f t="shared" si="68"/>
        <v>0</v>
      </c>
      <c r="DY141" s="150">
        <f t="shared" ref="DY141:DY187" si="69">DW141+DX141</f>
        <v>0</v>
      </c>
      <c r="DZ141" s="272" t="e">
        <f t="shared" ref="DZ141:DZ187" si="70">DW141/DY141</f>
        <v>#DIV/0!</v>
      </c>
    </row>
    <row r="142" spans="1:130" s="141" customFormat="1">
      <c r="A142" s="134">
        <v>133</v>
      </c>
      <c r="B142" s="286"/>
      <c r="C142" s="146">
        <f t="shared" si="60"/>
        <v>0</v>
      </c>
      <c r="D142" s="146">
        <f t="shared" si="61"/>
        <v>1</v>
      </c>
      <c r="E142" s="146">
        <f t="shared" si="62"/>
        <v>1900</v>
      </c>
      <c r="F142" s="287"/>
      <c r="G142" s="287"/>
      <c r="H142" s="287"/>
      <c r="I142" s="288"/>
      <c r="J142" s="287"/>
      <c r="K142" s="288"/>
      <c r="L142" s="134"/>
      <c r="M142" s="133"/>
      <c r="N142" s="288"/>
      <c r="O142" s="134"/>
      <c r="P142" s="166"/>
      <c r="Q142" s="289"/>
      <c r="R142" s="165"/>
      <c r="S142" s="290"/>
      <c r="T142" s="290"/>
      <c r="U142" s="290"/>
      <c r="V142" s="290"/>
      <c r="W142" s="166"/>
      <c r="X142" s="87"/>
      <c r="Y142" s="418">
        <f t="shared" si="63"/>
        <v>0</v>
      </c>
      <c r="Z142" s="291">
        <f t="shared" si="64"/>
        <v>0</v>
      </c>
      <c r="AA142" s="163"/>
      <c r="AB142" s="177" t="str">
        <f t="shared" si="65"/>
        <v/>
      </c>
      <c r="AC142" s="283" t="str">
        <f t="shared" si="66"/>
        <v/>
      </c>
      <c r="AD142" s="283" t="str">
        <f t="shared" si="67"/>
        <v/>
      </c>
      <c r="AE142" s="163"/>
      <c r="AF142" s="162"/>
      <c r="AP142" s="581"/>
      <c r="BD142" s="784"/>
      <c r="BE142" s="100">
        <f>MAX(BE138:BE141)+1</f>
        <v>123</v>
      </c>
      <c r="BF142" s="100" t="s">
        <v>410</v>
      </c>
      <c r="BG142" s="100" t="s">
        <v>325</v>
      </c>
      <c r="BH142" s="149" t="s">
        <v>71</v>
      </c>
      <c r="BI142" s="169" t="e">
        <f>VLOOKUP(BH142,#REF!,8,FALSE)</f>
        <v>#REF!</v>
      </c>
      <c r="BJ142" s="224">
        <v>60000</v>
      </c>
      <c r="BK142" s="153">
        <v>8</v>
      </c>
      <c r="BL142" s="153">
        <v>0</v>
      </c>
      <c r="BM142" s="594">
        <f>COUNTIFS('DETAIL SALES'!$Q$10:$Q$7501,'FILL RATE MANDATORY STOCK'!BK142,'DETAIL SALES'!$AB$10:$AB$7501,"Full",'DETAIL SALES'!$C$10:$C$7501,"1")</f>
        <v>0</v>
      </c>
      <c r="BN142" s="149">
        <f>COUNTIFS('DETAIL SALES'!$Q$10:$Q$7501,'FILL RATE MANDATORY STOCK'!BK142,'DETAIL SALES'!$AB$10:$AB$7501,"No",'DETAIL SALES'!$C$10:$C$7501,"1")</f>
        <v>0</v>
      </c>
      <c r="BO142" s="149">
        <f>COUNTIFS('DETAIL SALES'!$Q$10:$Q$7501,'FILL RATE MANDATORY STOCK'!BK142,'DETAIL SALES'!$AB$10:$AB$7501,"Full",'DETAIL SALES'!$C$10:$C$7501,"2")</f>
        <v>0</v>
      </c>
      <c r="BP142" s="149">
        <f>COUNTIFS('DETAIL SALES'!$Q$10:$Q$7501,'FILL RATE MANDATORY STOCK'!BK142,'DETAIL SALES'!$AB$10:$AB$7501,"No",'DETAIL SALES'!$C$10:$C$7501,"2")</f>
        <v>0</v>
      </c>
      <c r="BQ142" s="149">
        <f>COUNTIFS('DETAIL SALES'!$Q$10:$Q$7501,'FILL RATE MANDATORY STOCK'!BK142,'DETAIL SALES'!$AB$10:$AB$7501,"Full",'DETAIL SALES'!$C$10:$C$7501,"3")</f>
        <v>0</v>
      </c>
      <c r="BR142" s="149">
        <f>COUNTIFS('DETAIL SALES'!$Q$10:$Q$7501,'FILL RATE MANDATORY STOCK'!BK142,'DETAIL SALES'!$AB$10:$AB$7501,"No",'DETAIL SALES'!$C$10:$C$7501,"3")</f>
        <v>0</v>
      </c>
      <c r="BS142" s="149">
        <f>COUNTIFS('DETAIL SALES'!$Q$10:$Q$7501,'FILL RATE MANDATORY STOCK'!BK142,'DETAIL SALES'!$AB$10:$AB$7501,"Full",'DETAIL SALES'!$C$10:$C$7501,"4")</f>
        <v>0</v>
      </c>
      <c r="BT142" s="149">
        <f>COUNTIFS('DETAIL SALES'!$Q$10:$Q$7501,'FILL RATE MANDATORY STOCK'!BK142,'DETAIL SALES'!$AB$10:$AB$7501,"No",'DETAIL SALES'!$C$10:$C$7501,"4")</f>
        <v>0</v>
      </c>
      <c r="BU142" s="149">
        <f>COUNTIFS('DETAIL SALES'!$Q$10:$Q$7501,'FILL RATE MANDATORY STOCK'!BK142,'DETAIL SALES'!$AB$10:$AB$7501,"Full",'DETAIL SALES'!$C$10:$C$7501,"5")</f>
        <v>0</v>
      </c>
      <c r="BV142" s="149">
        <f>COUNTIFS('DETAIL SALES'!$Q$10:$Q$7501,'FILL RATE MANDATORY STOCK'!BK142,'DETAIL SALES'!$AB$10:$AB$7501,"No",'DETAIL SALES'!$C$10:$C$7501,"5")</f>
        <v>0</v>
      </c>
      <c r="BW142" s="149">
        <f>COUNTIFS('DETAIL SALES'!$Q$10:$Q$7501,'FILL RATE MANDATORY STOCK'!BK142,'DETAIL SALES'!$AB$10:$AB$7501,"Full",'DETAIL SALES'!$C$10:$C$7501,"6")</f>
        <v>0</v>
      </c>
      <c r="BX142" s="149">
        <f>COUNTIFS('DETAIL SALES'!$Q$10:$Q$7501,'FILL RATE MANDATORY STOCK'!BK142,'DETAIL SALES'!$AB$10:$AB$7501,"No",'DETAIL SALES'!$C$10:$C$7501,"6")</f>
        <v>0</v>
      </c>
      <c r="BY142" s="316">
        <f>COUNTIFS('DETAIL SALES'!$Q$10:$Q$7501,'FILL RATE MANDATORY STOCK'!BK142,'DETAIL SALES'!$AB$10:$AB$7501,"Full",'DETAIL SALES'!$C$10:$C$7501,"7")</f>
        <v>0</v>
      </c>
      <c r="BZ142" s="316">
        <f>COUNTIFS('DETAIL SALES'!$Q$10:$Q$7501,'FILL RATE MANDATORY STOCK'!BK142,'DETAIL SALES'!$AB$10:$AB$7501,"No",'DETAIL SALES'!$C$10:$C$7501,"7")</f>
        <v>0</v>
      </c>
      <c r="CA142" s="149">
        <f>COUNTIFS('DETAIL SALES'!$Q$10:$Q$7501,'FILL RATE MANDATORY STOCK'!BK142,'DETAIL SALES'!$AB$10:$AB$7501,"Full",'DETAIL SALES'!$C$10:$C$7501,"8")</f>
        <v>0</v>
      </c>
      <c r="CB142" s="149">
        <f>COUNTIFS('DETAIL SALES'!$Q$10:$Q$7501,'FILL RATE MANDATORY STOCK'!BK142,'DETAIL SALES'!$AB$10:$AB$7501,"No",'DETAIL SALES'!$C$10:$C$7501,"8")</f>
        <v>0</v>
      </c>
      <c r="CC142" s="149">
        <f>COUNTIFS('DETAIL SALES'!$Q$10:$Q$7501,'FILL RATE MANDATORY STOCK'!BK142,'DETAIL SALES'!$AB$10:$AB$7501,"Full",'DETAIL SALES'!$C$10:$C$7501,"9")</f>
        <v>0</v>
      </c>
      <c r="CD142" s="149">
        <f>COUNTIFS('DETAIL SALES'!$Q$10:$Q$7501,'FILL RATE MANDATORY STOCK'!BK142,'DETAIL SALES'!$AB$10:$AB$7501,"No",'DETAIL SALES'!$C$10:$C$7501,"9")</f>
        <v>0</v>
      </c>
      <c r="CE142" s="149">
        <f>COUNTIFS('DETAIL SALES'!$Q$10:$Q$7501,'FILL RATE MANDATORY STOCK'!BK142,'DETAIL SALES'!$AB$10:$AB$7501,"Full",'DETAIL SALES'!$C$10:$C$7501,"10")</f>
        <v>0</v>
      </c>
      <c r="CF142" s="149">
        <f>COUNTIFS('DETAIL SALES'!$Q$10:$Q$7501,'FILL RATE MANDATORY STOCK'!BK142,'DETAIL SALES'!$AB$10:$AB$7501,"No",'DETAIL SALES'!$C$10:$C$7501,"10")</f>
        <v>0</v>
      </c>
      <c r="CG142" s="149">
        <f>COUNTIFS('DETAIL SALES'!$Q$10:$Q$7501,'FILL RATE MANDATORY STOCK'!BK142,'DETAIL SALES'!$AB$10:$AB$7501,"Full",'DETAIL SALES'!$C$10:$C$7501,"11")</f>
        <v>0</v>
      </c>
      <c r="CH142" s="149">
        <f>COUNTIFS('DETAIL SALES'!$Q$10:$Q$7501,'FILL RATE MANDATORY STOCK'!BK142,'DETAIL SALES'!$AB$10:$AB$7501,"No",'DETAIL SALES'!$C$10:$C$7501,"11")</f>
        <v>0</v>
      </c>
      <c r="CI142" s="149">
        <f>COUNTIFS('DETAIL SALES'!$Q$10:$Q$7501,'FILL RATE MANDATORY STOCK'!BK142,'DETAIL SALES'!$AB$10:$AB$7501,"Full",'DETAIL SALES'!$C$10:$C$7501,"12")</f>
        <v>0</v>
      </c>
      <c r="CJ142" s="149">
        <f>COUNTIFS('DETAIL SALES'!$Q$10:$Q$7501,'FILL RATE MANDATORY STOCK'!BK142,'DETAIL SALES'!$AB$10:$AB$7501,"No",'DETAIL SALES'!$C$10:$C$7501,"12")</f>
        <v>0</v>
      </c>
      <c r="CK142" s="149">
        <f>COUNTIFS('DETAIL SALES'!$Q$10:$Q$7501,'FILL RATE MANDATORY STOCK'!BK142,'DETAIL SALES'!$AB$10:$AB$7501,"Full",'DETAIL SALES'!$C$10:$C$7501,"13")</f>
        <v>0</v>
      </c>
      <c r="CL142" s="149">
        <f>COUNTIFS('DETAIL SALES'!$Q$10:$Q$7501,'FILL RATE MANDATORY STOCK'!BK142,'DETAIL SALES'!$AB$10:$AB$7501,"No",'DETAIL SALES'!$C$10:$C$7501,"13")</f>
        <v>0</v>
      </c>
      <c r="CM142" s="316">
        <f>COUNTIFS('DETAIL SALES'!$Q$10:$Q$7501,'FILL RATE MANDATORY STOCK'!BK142,'DETAIL SALES'!$AB$10:$AB$7501,"Full",'DETAIL SALES'!$C$10:$C$7501,"14")</f>
        <v>0</v>
      </c>
      <c r="CN142" s="316">
        <f>COUNTIFS('DETAIL SALES'!$Q$10:$Q$7501,'FILL RATE MANDATORY STOCK'!BK142,'DETAIL SALES'!$AB$10:$AB$7501,"No",'DETAIL SALES'!$C$10:$C$7501,"14")</f>
        <v>0</v>
      </c>
      <c r="CO142" s="149">
        <f>COUNTIFS('DETAIL SALES'!$Q$10:$Q$7501,'FILL RATE MANDATORY STOCK'!BK142,'DETAIL SALES'!$AB$10:$AB$7501,"Full",'DETAIL SALES'!$C$10:$C$7501,"15")</f>
        <v>0</v>
      </c>
      <c r="CP142" s="149">
        <f>COUNTIFS('DETAIL SALES'!$Q$10:$Q$7501,'FILL RATE MANDATORY STOCK'!BK142,'DETAIL SALES'!$AB$10:$AB$7501,"No",'DETAIL SALES'!$C$10:$C$7501,"15")</f>
        <v>0</v>
      </c>
      <c r="CQ142" s="149">
        <f>COUNTIFS('DETAIL SALES'!$Q$10:$Q$7501,'FILL RATE MANDATORY STOCK'!BK142,'DETAIL SALES'!$AB$10:$AB$7501,"Full",'DETAIL SALES'!$C$10:$C$7501,"16")</f>
        <v>0</v>
      </c>
      <c r="CR142" s="149">
        <f>COUNTIFS('DETAIL SALES'!$Q$10:$Q$7501,'FILL RATE MANDATORY STOCK'!BK142,'DETAIL SALES'!$AB$10:$AB$7501,"No",'DETAIL SALES'!$C$10:$C$7501,"16")</f>
        <v>0</v>
      </c>
      <c r="CS142" s="149">
        <f>COUNTIFS('DETAIL SALES'!$Q$10:$Q$7501,'FILL RATE MANDATORY STOCK'!BK142,'DETAIL SALES'!$AB$10:$AB$7501,"Full",'DETAIL SALES'!$C$10:$C$7501,"17")</f>
        <v>0</v>
      </c>
      <c r="CT142" s="149">
        <f>COUNTIFS('DETAIL SALES'!$Q$10:$Q$7501,'FILL RATE MANDATORY STOCK'!BK142,'DETAIL SALES'!$AB$10:$AB$7501,"No",'DETAIL SALES'!$C$10:$C$7501,"17")</f>
        <v>0</v>
      </c>
      <c r="CU142" s="149">
        <f>COUNTIFS('DETAIL SALES'!$Q$10:$Q$7501,'FILL RATE MANDATORY STOCK'!BK142,'DETAIL SALES'!$AB$10:$AB$7501,"Full",'DETAIL SALES'!$C$10:$C$7501,"18")</f>
        <v>0</v>
      </c>
      <c r="CV142" s="149">
        <f>COUNTIFS('DETAIL SALES'!$Q$10:$Q$7501,'FILL RATE MANDATORY STOCK'!BK142,'DETAIL SALES'!$AB$10:$AB$7501,"No",'DETAIL SALES'!$C$10:$C$7501,"18")</f>
        <v>0</v>
      </c>
      <c r="CW142" s="149">
        <f>COUNTIFS('DETAIL SALES'!$Q$10:$Q$7501,'FILL RATE MANDATORY STOCK'!BK142,'DETAIL SALES'!$AB$10:$AB$7501,"Full",'DETAIL SALES'!$C$10:$C$7501,"19")</f>
        <v>0</v>
      </c>
      <c r="CX142" s="149">
        <f>COUNTIFS('DETAIL SALES'!$Q$10:$Q$7501,'FILL RATE MANDATORY STOCK'!BK142,'DETAIL SALES'!$AB$10:$AB$7501,"No",'DETAIL SALES'!$C$10:$C$7501,"19")</f>
        <v>0</v>
      </c>
      <c r="CY142" s="149">
        <f>COUNTIFS('DETAIL SALES'!$Q$10:$Q$7501,'FILL RATE MANDATORY STOCK'!BK142,'DETAIL SALES'!$AB$10:$AB$7501,"Full",'DETAIL SALES'!$C$10:$C$7501,"20")</f>
        <v>0</v>
      </c>
      <c r="CZ142" s="149">
        <f>COUNTIFS('DETAIL SALES'!$Q$10:$Q$7501,'FILL RATE MANDATORY STOCK'!BK142,'DETAIL SALES'!$AB$10:$AB$7501,"No",'DETAIL SALES'!$C$10:$C$7501,"20")</f>
        <v>0</v>
      </c>
      <c r="DA142" s="316">
        <f>COUNTIFS('DETAIL SALES'!$Q$10:$Q$7501,'FILL RATE MANDATORY STOCK'!BK142,'DETAIL SALES'!$AB$10:$AB$7501,"Full",'DETAIL SALES'!$C$10:$C$7501,"21")</f>
        <v>0</v>
      </c>
      <c r="DB142" s="316">
        <f>COUNTIFS('DETAIL SALES'!$Q$10:$Q$7501,'FILL RATE MANDATORY STOCK'!BK142,'DETAIL SALES'!$AB$10:$AB$7501,"No",'DETAIL SALES'!$C$10:$C$7501,"21")</f>
        <v>0</v>
      </c>
      <c r="DC142" s="149">
        <f>COUNTIFS('DETAIL SALES'!$Q$10:$Q$7501,'FILL RATE MANDATORY STOCK'!BK142,'DETAIL SALES'!$AB$10:$AB$7501,"Full",'DETAIL SALES'!$C$10:$C$7501,"22")</f>
        <v>0</v>
      </c>
      <c r="DD142" s="149">
        <f>COUNTIFS('DETAIL SALES'!$Q$10:$Q$7501,'FILL RATE MANDATORY STOCK'!BK142,'DETAIL SALES'!$AB$10:$AB$7501,"No",'DETAIL SALES'!$C$10:$C$7501,"22")</f>
        <v>0</v>
      </c>
      <c r="DE142" s="149">
        <f>COUNTIFS('DETAIL SALES'!$Q$10:$Q$7501,'FILL RATE MANDATORY STOCK'!BK142,'DETAIL SALES'!$AB$10:$AB$7501,"Full",'DETAIL SALES'!$C$10:$C$7501,"23")</f>
        <v>0</v>
      </c>
      <c r="DF142" s="149">
        <f>COUNTIFS('DETAIL SALES'!$Q$10:$Q$7501,'FILL RATE MANDATORY STOCK'!BK142,'DETAIL SALES'!$AB$10:$AB$7501,"No",'DETAIL SALES'!$C$10:$C$7501,"23")</f>
        <v>0</v>
      </c>
      <c r="DG142" s="149">
        <f>COUNTIFS('DETAIL SALES'!$Q$10:$Q$7501,'FILL RATE MANDATORY STOCK'!BK142,'DETAIL SALES'!$AB$10:$AB$7501,"Full",'DETAIL SALES'!$C$10:$C$7501,"24")</f>
        <v>0</v>
      </c>
      <c r="DH142" s="149">
        <f>COUNTIFS('DETAIL SALES'!$Q$10:$Q$7501,'FILL RATE MANDATORY STOCK'!BK142,'DETAIL SALES'!$AB$10:$AB$7501,"No",'DETAIL SALES'!$C$10:$C$7501,"24")</f>
        <v>0</v>
      </c>
      <c r="DI142" s="149">
        <f>COUNTIFS('DETAIL SALES'!$Q$10:$Q$7501,'FILL RATE MANDATORY STOCK'!BK142,'DETAIL SALES'!$AB$10:$AB$7501,"Full",'DETAIL SALES'!$C$10:$C$7501,"25")</f>
        <v>0</v>
      </c>
      <c r="DJ142" s="149">
        <f>COUNTIFS('DETAIL SALES'!$Q$10:$Q$7501,'FILL RATE MANDATORY STOCK'!BK142,'DETAIL SALES'!$AB$10:$AB$7501,"No",'DETAIL SALES'!$C$10:$C$7501,"25")</f>
        <v>0</v>
      </c>
      <c r="DK142" s="149">
        <f>COUNTIFS('DETAIL SALES'!$Q$10:$Q$7501,'FILL RATE MANDATORY STOCK'!BK142,'DETAIL SALES'!$AB$10:$AB$7501,"Full",'DETAIL SALES'!$C$10:$C$7501,"26")</f>
        <v>0</v>
      </c>
      <c r="DL142" s="149">
        <f>COUNTIFS('DETAIL SALES'!$Q$10:$Q$7501,'FILL RATE MANDATORY STOCK'!BK142,'DETAIL SALES'!$AB$10:$AB$7501,"No",'DETAIL SALES'!$C$10:$C$7501,"26")</f>
        <v>0</v>
      </c>
      <c r="DM142" s="149">
        <f>COUNTIFS('DETAIL SALES'!$Q$10:$Q$7501,'FILL RATE MANDATORY STOCK'!BK142,'DETAIL SALES'!$AB$10:$AB$7501,"Full",'DETAIL SALES'!$C$10:$C$7501,"27")</f>
        <v>0</v>
      </c>
      <c r="DN142" s="149">
        <f>COUNTIFS('DETAIL SALES'!$Q$10:$Q$7501,'FILL RATE MANDATORY STOCK'!BK142,'DETAIL SALES'!$AB$10:$AB$7501,"No",'DETAIL SALES'!$C$10:$C$7501,"27")</f>
        <v>0</v>
      </c>
      <c r="DO142" s="316">
        <f>COUNTIFS('DETAIL SALES'!$Q$10:$Q$7501,'FILL RATE MANDATORY STOCK'!BK142,'DETAIL SALES'!$AB$10:$AB$7501,"Full",'DETAIL SALES'!$C$10:$C$7501,"28")</f>
        <v>0</v>
      </c>
      <c r="DP142" s="316">
        <f>COUNTIFS('DETAIL SALES'!$Q$10:$Q$7501,'FILL RATE MANDATORY STOCK'!BK142,'DETAIL SALES'!$AB$10:$AB$7501,"No",'DETAIL SALES'!$C$10:$C$7501,"28")</f>
        <v>0</v>
      </c>
      <c r="DQ142" s="149">
        <f>COUNTIFS('DETAIL SALES'!$Q$10:$Q$7501,'FILL RATE MANDATORY STOCK'!BK142,'DETAIL SALES'!$AB$10:$AB$7501,"Full",'DETAIL SALES'!$C$10:$C$7501,"29")</f>
        <v>0</v>
      </c>
      <c r="DR142" s="149">
        <f>COUNTIFS('DETAIL SALES'!$Q$10:$Q$7501,'FILL RATE MANDATORY STOCK'!BK142,'DETAIL SALES'!$AB$10:$AB$7501,"No",'DETAIL SALES'!$C$10:$C$7501,"29")</f>
        <v>0</v>
      </c>
      <c r="DS142" s="149">
        <f>COUNTIFS('DETAIL SALES'!$Q$10:$Q$7501,'FILL RATE MANDATORY STOCK'!BK142,'DETAIL SALES'!$AB$10:$AB$7501,"Full",'DETAIL SALES'!$C$10:$C$7501,"30")</f>
        <v>0</v>
      </c>
      <c r="DT142" s="149">
        <f>COUNTIFS('DETAIL SALES'!$Q$10:$Q$7501,'FILL RATE MANDATORY STOCK'!BK142,'DETAIL SALES'!$AB$10:$AB$7501,"No",'DETAIL SALES'!$C$10:$C$7501,"30")</f>
        <v>0</v>
      </c>
      <c r="DU142" s="149">
        <f>COUNTIFS('DETAIL SALES'!$Q$10:$Q$7501,'FILL RATE MANDATORY STOCK'!\,'DETAIL SALES'!$AB$10:$AB$7501,"Full",'DETAIL SALES'!$C$10:$C$7501,"31")</f>
        <v>0</v>
      </c>
      <c r="DV142" s="153">
        <f>COUNTIFS('DETAIL SALES'!$Q$10:$Q$7501,'FILL RATE MANDATORY STOCK'!BK142,'DETAIL SALES'!$AB$10:$AB$7501,"No",'DETAIL SALES'!$C$10:$C$7501,"31")</f>
        <v>0</v>
      </c>
      <c r="DW142" s="271">
        <f t="shared" si="68"/>
        <v>0</v>
      </c>
      <c r="DX142" s="150">
        <f t="shared" si="68"/>
        <v>0</v>
      </c>
      <c r="DY142" s="150">
        <f t="shared" si="69"/>
        <v>0</v>
      </c>
      <c r="DZ142" s="272" t="e">
        <f t="shared" si="70"/>
        <v>#DIV/0!</v>
      </c>
    </row>
    <row r="143" spans="1:130" s="141" customFormat="1">
      <c r="A143" s="134">
        <v>134</v>
      </c>
      <c r="B143" s="286"/>
      <c r="C143" s="146">
        <f t="shared" si="60"/>
        <v>0</v>
      </c>
      <c r="D143" s="146">
        <f t="shared" si="61"/>
        <v>1</v>
      </c>
      <c r="E143" s="146">
        <f t="shared" si="62"/>
        <v>1900</v>
      </c>
      <c r="F143" s="287"/>
      <c r="G143" s="287"/>
      <c r="H143" s="287"/>
      <c r="I143" s="288"/>
      <c r="J143" s="287"/>
      <c r="K143" s="288"/>
      <c r="L143" s="134"/>
      <c r="M143" s="133"/>
      <c r="N143" s="288"/>
      <c r="O143" s="134"/>
      <c r="P143" s="166"/>
      <c r="Q143" s="289"/>
      <c r="R143" s="165"/>
      <c r="S143" s="290"/>
      <c r="T143" s="290"/>
      <c r="U143" s="290"/>
      <c r="V143" s="290"/>
      <c r="W143" s="166"/>
      <c r="X143" s="87"/>
      <c r="Y143" s="418">
        <f t="shared" si="63"/>
        <v>0</v>
      </c>
      <c r="Z143" s="291">
        <f t="shared" si="64"/>
        <v>0</v>
      </c>
      <c r="AA143" s="163"/>
      <c r="AB143" s="177" t="str">
        <f t="shared" si="65"/>
        <v/>
      </c>
      <c r="AC143" s="283" t="str">
        <f t="shared" si="66"/>
        <v/>
      </c>
      <c r="AD143" s="283" t="str">
        <f t="shared" si="67"/>
        <v/>
      </c>
      <c r="AE143" s="163"/>
      <c r="AF143" s="162"/>
      <c r="AP143" s="581"/>
      <c r="BD143" s="784"/>
      <c r="BE143" s="100">
        <f>MAX(BE139:BE142)+1</f>
        <v>124</v>
      </c>
      <c r="BF143" s="100" t="s">
        <v>410</v>
      </c>
      <c r="BG143" s="100" t="s">
        <v>314</v>
      </c>
      <c r="BH143" s="149" t="s">
        <v>68</v>
      </c>
      <c r="BI143" s="169" t="e">
        <f>VLOOKUP(BH143,#REF!,8,FALSE)</f>
        <v>#REF!</v>
      </c>
      <c r="BJ143" s="224">
        <v>60000</v>
      </c>
      <c r="BK143" s="153">
        <v>8</v>
      </c>
      <c r="BL143" s="153">
        <v>0</v>
      </c>
      <c r="BM143" s="594">
        <f>COUNTIFS('DETAIL SALES'!$Q$10:$Q$7501,'FILL RATE MANDATORY STOCK'!BK143,'DETAIL SALES'!$AB$10:$AB$7501,"Full",'DETAIL SALES'!$C$10:$C$7501,"1")</f>
        <v>0</v>
      </c>
      <c r="BN143" s="149">
        <f>COUNTIFS('DETAIL SALES'!$Q$10:$Q$7501,'FILL RATE MANDATORY STOCK'!BK143,'DETAIL SALES'!$AB$10:$AB$7501,"No",'DETAIL SALES'!$C$10:$C$7501,"1")</f>
        <v>0</v>
      </c>
      <c r="BO143" s="149">
        <f>COUNTIFS('DETAIL SALES'!$Q$10:$Q$7501,'FILL RATE MANDATORY STOCK'!BK143,'DETAIL SALES'!$AB$10:$AB$7501,"Full",'DETAIL SALES'!$C$10:$C$7501,"2")</f>
        <v>0</v>
      </c>
      <c r="BP143" s="149">
        <f>COUNTIFS('DETAIL SALES'!$Q$10:$Q$7501,'FILL RATE MANDATORY STOCK'!BK143,'DETAIL SALES'!$AB$10:$AB$7501,"No",'DETAIL SALES'!$C$10:$C$7501,"2")</f>
        <v>0</v>
      </c>
      <c r="BQ143" s="149">
        <f>COUNTIFS('DETAIL SALES'!$Q$10:$Q$7501,'FILL RATE MANDATORY STOCK'!BK143,'DETAIL SALES'!$AB$10:$AB$7501,"Full",'DETAIL SALES'!$C$10:$C$7501,"3")</f>
        <v>0</v>
      </c>
      <c r="BR143" s="149">
        <f>COUNTIFS('DETAIL SALES'!$Q$10:$Q$7501,'FILL RATE MANDATORY STOCK'!BK143,'DETAIL SALES'!$AB$10:$AB$7501,"No",'DETAIL SALES'!$C$10:$C$7501,"3")</f>
        <v>0</v>
      </c>
      <c r="BS143" s="149">
        <f>COUNTIFS('DETAIL SALES'!$Q$10:$Q$7501,'FILL RATE MANDATORY STOCK'!BK143,'DETAIL SALES'!$AB$10:$AB$7501,"Full",'DETAIL SALES'!$C$10:$C$7501,"4")</f>
        <v>0</v>
      </c>
      <c r="BT143" s="149">
        <f>COUNTIFS('DETAIL SALES'!$Q$10:$Q$7501,'FILL RATE MANDATORY STOCK'!BK143,'DETAIL SALES'!$AB$10:$AB$7501,"No",'DETAIL SALES'!$C$10:$C$7501,"4")</f>
        <v>0</v>
      </c>
      <c r="BU143" s="149">
        <f>COUNTIFS('DETAIL SALES'!$Q$10:$Q$7501,'FILL RATE MANDATORY STOCK'!BK143,'DETAIL SALES'!$AB$10:$AB$7501,"Full",'DETAIL SALES'!$C$10:$C$7501,"5")</f>
        <v>0</v>
      </c>
      <c r="BV143" s="149">
        <f>COUNTIFS('DETAIL SALES'!$Q$10:$Q$7501,'FILL RATE MANDATORY STOCK'!BK143,'DETAIL SALES'!$AB$10:$AB$7501,"No",'DETAIL SALES'!$C$10:$C$7501,"5")</f>
        <v>0</v>
      </c>
      <c r="BW143" s="149">
        <f>COUNTIFS('DETAIL SALES'!$Q$10:$Q$7501,'FILL RATE MANDATORY STOCK'!BK143,'DETAIL SALES'!$AB$10:$AB$7501,"Full",'DETAIL SALES'!$C$10:$C$7501,"6")</f>
        <v>0</v>
      </c>
      <c r="BX143" s="149">
        <f>COUNTIFS('DETAIL SALES'!$Q$10:$Q$7501,'FILL RATE MANDATORY STOCK'!BK143,'DETAIL SALES'!$AB$10:$AB$7501,"No",'DETAIL SALES'!$C$10:$C$7501,"6")</f>
        <v>0</v>
      </c>
      <c r="BY143" s="316">
        <f>COUNTIFS('DETAIL SALES'!$Q$10:$Q$7501,'FILL RATE MANDATORY STOCK'!BK143,'DETAIL SALES'!$AB$10:$AB$7501,"Full",'DETAIL SALES'!$C$10:$C$7501,"7")</f>
        <v>0</v>
      </c>
      <c r="BZ143" s="316">
        <f>COUNTIFS('DETAIL SALES'!$Q$10:$Q$7501,'FILL RATE MANDATORY STOCK'!BK143,'DETAIL SALES'!$AB$10:$AB$7501,"No",'DETAIL SALES'!$C$10:$C$7501,"7")</f>
        <v>0</v>
      </c>
      <c r="CA143" s="149">
        <f>COUNTIFS('DETAIL SALES'!$Q$10:$Q$7501,'FILL RATE MANDATORY STOCK'!BK143,'DETAIL SALES'!$AB$10:$AB$7501,"Full",'DETAIL SALES'!$C$10:$C$7501,"8")</f>
        <v>0</v>
      </c>
      <c r="CB143" s="149">
        <f>COUNTIFS('DETAIL SALES'!$Q$10:$Q$7501,'FILL RATE MANDATORY STOCK'!BK143,'DETAIL SALES'!$AB$10:$AB$7501,"No",'DETAIL SALES'!$C$10:$C$7501,"8")</f>
        <v>0</v>
      </c>
      <c r="CC143" s="149">
        <f>COUNTIFS('DETAIL SALES'!$Q$10:$Q$7501,'FILL RATE MANDATORY STOCK'!BK143,'DETAIL SALES'!$AB$10:$AB$7501,"Full",'DETAIL SALES'!$C$10:$C$7501,"9")</f>
        <v>0</v>
      </c>
      <c r="CD143" s="149">
        <f>COUNTIFS('DETAIL SALES'!$Q$10:$Q$7501,'FILL RATE MANDATORY STOCK'!BK143,'DETAIL SALES'!$AB$10:$AB$7501,"No",'DETAIL SALES'!$C$10:$C$7501,"9")</f>
        <v>0</v>
      </c>
      <c r="CE143" s="149">
        <f>COUNTIFS('DETAIL SALES'!$Q$10:$Q$7501,'FILL RATE MANDATORY STOCK'!BK143,'DETAIL SALES'!$AB$10:$AB$7501,"Full",'DETAIL SALES'!$C$10:$C$7501,"10")</f>
        <v>0</v>
      </c>
      <c r="CF143" s="149">
        <f>COUNTIFS('DETAIL SALES'!$Q$10:$Q$7501,'FILL RATE MANDATORY STOCK'!BK143,'DETAIL SALES'!$AB$10:$AB$7501,"No",'DETAIL SALES'!$C$10:$C$7501,"10")</f>
        <v>0</v>
      </c>
      <c r="CG143" s="149">
        <f>COUNTIFS('DETAIL SALES'!$Q$10:$Q$7501,'FILL RATE MANDATORY STOCK'!BK143,'DETAIL SALES'!$AB$10:$AB$7501,"Full",'DETAIL SALES'!$C$10:$C$7501,"11")</f>
        <v>0</v>
      </c>
      <c r="CH143" s="149">
        <f>COUNTIFS('DETAIL SALES'!$Q$10:$Q$7501,'FILL RATE MANDATORY STOCK'!BK143,'DETAIL SALES'!$AB$10:$AB$7501,"No",'DETAIL SALES'!$C$10:$C$7501,"11")</f>
        <v>0</v>
      </c>
      <c r="CI143" s="149">
        <f>COUNTIFS('DETAIL SALES'!$Q$10:$Q$7501,'FILL RATE MANDATORY STOCK'!BK143,'DETAIL SALES'!$AB$10:$AB$7501,"Full",'DETAIL SALES'!$C$10:$C$7501,"12")</f>
        <v>0</v>
      </c>
      <c r="CJ143" s="149">
        <f>COUNTIFS('DETAIL SALES'!$Q$10:$Q$7501,'FILL RATE MANDATORY STOCK'!BK143,'DETAIL SALES'!$AB$10:$AB$7501,"No",'DETAIL SALES'!$C$10:$C$7501,"12")</f>
        <v>0</v>
      </c>
      <c r="CK143" s="149">
        <f>COUNTIFS('DETAIL SALES'!$Q$10:$Q$7501,'FILL RATE MANDATORY STOCK'!BK143,'DETAIL SALES'!$AB$10:$AB$7501,"Full",'DETAIL SALES'!$C$10:$C$7501,"13")</f>
        <v>0</v>
      </c>
      <c r="CL143" s="149">
        <f>COUNTIFS('DETAIL SALES'!$Q$10:$Q$7501,'FILL RATE MANDATORY STOCK'!BK143,'DETAIL SALES'!$AB$10:$AB$7501,"No",'DETAIL SALES'!$C$10:$C$7501,"13")</f>
        <v>0</v>
      </c>
      <c r="CM143" s="316">
        <f>COUNTIFS('DETAIL SALES'!$Q$10:$Q$7501,'FILL RATE MANDATORY STOCK'!BK143,'DETAIL SALES'!$AB$10:$AB$7501,"Full",'DETAIL SALES'!$C$10:$C$7501,"14")</f>
        <v>0</v>
      </c>
      <c r="CN143" s="316">
        <f>COUNTIFS('DETAIL SALES'!$Q$10:$Q$7501,'FILL RATE MANDATORY STOCK'!BK143,'DETAIL SALES'!$AB$10:$AB$7501,"No",'DETAIL SALES'!$C$10:$C$7501,"14")</f>
        <v>0</v>
      </c>
      <c r="CO143" s="149">
        <f>COUNTIFS('DETAIL SALES'!$Q$10:$Q$7501,'FILL RATE MANDATORY STOCK'!BK143,'DETAIL SALES'!$AB$10:$AB$7501,"Full",'DETAIL SALES'!$C$10:$C$7501,"15")</f>
        <v>0</v>
      </c>
      <c r="CP143" s="149">
        <f>COUNTIFS('DETAIL SALES'!$Q$10:$Q$7501,'FILL RATE MANDATORY STOCK'!BK143,'DETAIL SALES'!$AB$10:$AB$7501,"No",'DETAIL SALES'!$C$10:$C$7501,"15")</f>
        <v>0</v>
      </c>
      <c r="CQ143" s="149">
        <f>COUNTIFS('DETAIL SALES'!$Q$10:$Q$7501,'FILL RATE MANDATORY STOCK'!BK143,'DETAIL SALES'!$AB$10:$AB$7501,"Full",'DETAIL SALES'!$C$10:$C$7501,"16")</f>
        <v>0</v>
      </c>
      <c r="CR143" s="149">
        <f>COUNTIFS('DETAIL SALES'!$Q$10:$Q$7501,'FILL RATE MANDATORY STOCK'!BK143,'DETAIL SALES'!$AB$10:$AB$7501,"No",'DETAIL SALES'!$C$10:$C$7501,"16")</f>
        <v>0</v>
      </c>
      <c r="CS143" s="149">
        <f>COUNTIFS('DETAIL SALES'!$Q$10:$Q$7501,'FILL RATE MANDATORY STOCK'!BK143,'DETAIL SALES'!$AB$10:$AB$7501,"Full",'DETAIL SALES'!$C$10:$C$7501,"17")</f>
        <v>0</v>
      </c>
      <c r="CT143" s="149">
        <f>COUNTIFS('DETAIL SALES'!$Q$10:$Q$7501,'FILL RATE MANDATORY STOCK'!BK143,'DETAIL SALES'!$AB$10:$AB$7501,"No",'DETAIL SALES'!$C$10:$C$7501,"17")</f>
        <v>0</v>
      </c>
      <c r="CU143" s="149">
        <f>COUNTIFS('DETAIL SALES'!$Q$10:$Q$7501,'FILL RATE MANDATORY STOCK'!BK143,'DETAIL SALES'!$AB$10:$AB$7501,"Full",'DETAIL SALES'!$C$10:$C$7501,"18")</f>
        <v>0</v>
      </c>
      <c r="CV143" s="149">
        <f>COUNTIFS('DETAIL SALES'!$Q$10:$Q$7501,'FILL RATE MANDATORY STOCK'!BK143,'DETAIL SALES'!$AB$10:$AB$7501,"No",'DETAIL SALES'!$C$10:$C$7501,"18")</f>
        <v>0</v>
      </c>
      <c r="CW143" s="149">
        <f>COUNTIFS('DETAIL SALES'!$Q$10:$Q$7501,'FILL RATE MANDATORY STOCK'!BK143,'DETAIL SALES'!$AB$10:$AB$7501,"Full",'DETAIL SALES'!$C$10:$C$7501,"19")</f>
        <v>0</v>
      </c>
      <c r="CX143" s="149">
        <f>COUNTIFS('DETAIL SALES'!$Q$10:$Q$7501,'FILL RATE MANDATORY STOCK'!BK143,'DETAIL SALES'!$AB$10:$AB$7501,"No",'DETAIL SALES'!$C$10:$C$7501,"19")</f>
        <v>0</v>
      </c>
      <c r="CY143" s="149">
        <f>COUNTIFS('DETAIL SALES'!$Q$10:$Q$7501,'FILL RATE MANDATORY STOCK'!BK143,'DETAIL SALES'!$AB$10:$AB$7501,"Full",'DETAIL SALES'!$C$10:$C$7501,"20")</f>
        <v>0</v>
      </c>
      <c r="CZ143" s="149">
        <f>COUNTIFS('DETAIL SALES'!$Q$10:$Q$7501,'FILL RATE MANDATORY STOCK'!BK143,'DETAIL SALES'!$AB$10:$AB$7501,"No",'DETAIL SALES'!$C$10:$C$7501,"20")</f>
        <v>0</v>
      </c>
      <c r="DA143" s="316">
        <f>COUNTIFS('DETAIL SALES'!$Q$10:$Q$7501,'FILL RATE MANDATORY STOCK'!BK143,'DETAIL SALES'!$AB$10:$AB$7501,"Full",'DETAIL SALES'!$C$10:$C$7501,"21")</f>
        <v>0</v>
      </c>
      <c r="DB143" s="316">
        <f>COUNTIFS('DETAIL SALES'!$Q$10:$Q$7501,'FILL RATE MANDATORY STOCK'!BK143,'DETAIL SALES'!$AB$10:$AB$7501,"No",'DETAIL SALES'!$C$10:$C$7501,"21")</f>
        <v>0</v>
      </c>
      <c r="DC143" s="149">
        <f>COUNTIFS('DETAIL SALES'!$Q$10:$Q$7501,'FILL RATE MANDATORY STOCK'!BK143,'DETAIL SALES'!$AB$10:$AB$7501,"Full",'DETAIL SALES'!$C$10:$C$7501,"22")</f>
        <v>0</v>
      </c>
      <c r="DD143" s="149">
        <f>COUNTIFS('DETAIL SALES'!$Q$10:$Q$7501,'FILL RATE MANDATORY STOCK'!BK143,'DETAIL SALES'!$AB$10:$AB$7501,"No",'DETAIL SALES'!$C$10:$C$7501,"22")</f>
        <v>0</v>
      </c>
      <c r="DE143" s="149">
        <f>COUNTIFS('DETAIL SALES'!$Q$10:$Q$7501,'FILL RATE MANDATORY STOCK'!BK143,'DETAIL SALES'!$AB$10:$AB$7501,"Full",'DETAIL SALES'!$C$10:$C$7501,"23")</f>
        <v>0</v>
      </c>
      <c r="DF143" s="149">
        <f>COUNTIFS('DETAIL SALES'!$Q$10:$Q$7501,'FILL RATE MANDATORY STOCK'!BK143,'DETAIL SALES'!$AB$10:$AB$7501,"No",'DETAIL SALES'!$C$10:$C$7501,"23")</f>
        <v>0</v>
      </c>
      <c r="DG143" s="149">
        <f>COUNTIFS('DETAIL SALES'!$Q$10:$Q$7501,'FILL RATE MANDATORY STOCK'!BK143,'DETAIL SALES'!$AB$10:$AB$7501,"Full",'DETAIL SALES'!$C$10:$C$7501,"24")</f>
        <v>0</v>
      </c>
      <c r="DH143" s="149">
        <f>COUNTIFS('DETAIL SALES'!$Q$10:$Q$7501,'FILL RATE MANDATORY STOCK'!BK143,'DETAIL SALES'!$AB$10:$AB$7501,"No",'DETAIL SALES'!$C$10:$C$7501,"24")</f>
        <v>0</v>
      </c>
      <c r="DI143" s="149">
        <f>COUNTIFS('DETAIL SALES'!$Q$10:$Q$7501,'FILL RATE MANDATORY STOCK'!BK143,'DETAIL SALES'!$AB$10:$AB$7501,"Full",'DETAIL SALES'!$C$10:$C$7501,"25")</f>
        <v>0</v>
      </c>
      <c r="DJ143" s="149">
        <f>COUNTIFS('DETAIL SALES'!$Q$10:$Q$7501,'FILL RATE MANDATORY STOCK'!BK143,'DETAIL SALES'!$AB$10:$AB$7501,"No",'DETAIL SALES'!$C$10:$C$7501,"25")</f>
        <v>0</v>
      </c>
      <c r="DK143" s="149">
        <f>COUNTIFS('DETAIL SALES'!$Q$10:$Q$7501,'FILL RATE MANDATORY STOCK'!BK143,'DETAIL SALES'!$AB$10:$AB$7501,"Full",'DETAIL SALES'!$C$10:$C$7501,"26")</f>
        <v>0</v>
      </c>
      <c r="DL143" s="149">
        <f>COUNTIFS('DETAIL SALES'!$Q$10:$Q$7501,'FILL RATE MANDATORY STOCK'!BK143,'DETAIL SALES'!$AB$10:$AB$7501,"No",'DETAIL SALES'!$C$10:$C$7501,"26")</f>
        <v>0</v>
      </c>
      <c r="DM143" s="149">
        <f>COUNTIFS('DETAIL SALES'!$Q$10:$Q$7501,'FILL RATE MANDATORY STOCK'!BK143,'DETAIL SALES'!$AB$10:$AB$7501,"Full",'DETAIL SALES'!$C$10:$C$7501,"27")</f>
        <v>0</v>
      </c>
      <c r="DN143" s="149">
        <f>COUNTIFS('DETAIL SALES'!$Q$10:$Q$7501,'FILL RATE MANDATORY STOCK'!BK143,'DETAIL SALES'!$AB$10:$AB$7501,"No",'DETAIL SALES'!$C$10:$C$7501,"27")</f>
        <v>0</v>
      </c>
      <c r="DO143" s="316">
        <f>COUNTIFS('DETAIL SALES'!$Q$10:$Q$7501,'FILL RATE MANDATORY STOCK'!BK143,'DETAIL SALES'!$AB$10:$AB$7501,"Full",'DETAIL SALES'!$C$10:$C$7501,"28")</f>
        <v>0</v>
      </c>
      <c r="DP143" s="316">
        <f>COUNTIFS('DETAIL SALES'!$Q$10:$Q$7501,'FILL RATE MANDATORY STOCK'!BK143,'DETAIL SALES'!$AB$10:$AB$7501,"No",'DETAIL SALES'!$C$10:$C$7501,"28")</f>
        <v>0</v>
      </c>
      <c r="DQ143" s="149">
        <f>COUNTIFS('DETAIL SALES'!$Q$10:$Q$7501,'FILL RATE MANDATORY STOCK'!BK143,'DETAIL SALES'!$AB$10:$AB$7501,"Full",'DETAIL SALES'!$C$10:$C$7501,"29")</f>
        <v>0</v>
      </c>
      <c r="DR143" s="149">
        <f>COUNTIFS('DETAIL SALES'!$Q$10:$Q$7501,'FILL RATE MANDATORY STOCK'!BK143,'DETAIL SALES'!$AB$10:$AB$7501,"No",'DETAIL SALES'!$C$10:$C$7501,"29")</f>
        <v>0</v>
      </c>
      <c r="DS143" s="149">
        <f>COUNTIFS('DETAIL SALES'!$Q$10:$Q$7501,'FILL RATE MANDATORY STOCK'!BK143,'DETAIL SALES'!$AB$10:$AB$7501,"Full",'DETAIL SALES'!$C$10:$C$7501,"30")</f>
        <v>0</v>
      </c>
      <c r="DT143" s="149">
        <f>COUNTIFS('DETAIL SALES'!$Q$10:$Q$7501,'FILL RATE MANDATORY STOCK'!BK143,'DETAIL SALES'!$AB$10:$AB$7501,"No",'DETAIL SALES'!$C$10:$C$7501,"30")</f>
        <v>0</v>
      </c>
      <c r="DU143" s="149">
        <f>COUNTIFS('DETAIL SALES'!$Q$10:$Q$7501,'FILL RATE MANDATORY STOCK'!\,'DETAIL SALES'!$AB$10:$AB$7501,"Full",'DETAIL SALES'!$C$10:$C$7501,"31")</f>
        <v>0</v>
      </c>
      <c r="DV143" s="153">
        <f>COUNTIFS('DETAIL SALES'!$Q$10:$Q$7501,'FILL RATE MANDATORY STOCK'!BK143,'DETAIL SALES'!$AB$10:$AB$7501,"No",'DETAIL SALES'!$C$10:$C$7501,"31")</f>
        <v>0</v>
      </c>
      <c r="DW143" s="271">
        <f t="shared" si="68"/>
        <v>0</v>
      </c>
      <c r="DX143" s="150">
        <f t="shared" si="68"/>
        <v>0</v>
      </c>
      <c r="DY143" s="150">
        <f t="shared" si="69"/>
        <v>0</v>
      </c>
      <c r="DZ143" s="272" t="e">
        <f t="shared" si="70"/>
        <v>#DIV/0!</v>
      </c>
    </row>
    <row r="144" spans="1:130" s="141" customFormat="1">
      <c r="A144" s="134">
        <v>135</v>
      </c>
      <c r="B144" s="286"/>
      <c r="C144" s="146">
        <f t="shared" si="60"/>
        <v>0</v>
      </c>
      <c r="D144" s="146">
        <f t="shared" si="61"/>
        <v>1</v>
      </c>
      <c r="E144" s="146">
        <f t="shared" si="62"/>
        <v>1900</v>
      </c>
      <c r="F144" s="287"/>
      <c r="G144" s="287"/>
      <c r="H144" s="287"/>
      <c r="I144" s="288"/>
      <c r="J144" s="287"/>
      <c r="K144" s="288"/>
      <c r="L144" s="134"/>
      <c r="M144" s="133"/>
      <c r="N144" s="288"/>
      <c r="O144" s="134"/>
      <c r="P144" s="166"/>
      <c r="Q144" s="289"/>
      <c r="R144" s="165"/>
      <c r="S144" s="290"/>
      <c r="T144" s="290"/>
      <c r="U144" s="290"/>
      <c r="V144" s="290"/>
      <c r="W144" s="166"/>
      <c r="X144" s="87"/>
      <c r="Y144" s="418">
        <f t="shared" si="63"/>
        <v>0</v>
      </c>
      <c r="Z144" s="291">
        <f t="shared" si="64"/>
        <v>0</v>
      </c>
      <c r="AA144" s="163"/>
      <c r="AB144" s="177" t="str">
        <f t="shared" si="65"/>
        <v/>
      </c>
      <c r="AC144" s="283" t="str">
        <f t="shared" si="66"/>
        <v/>
      </c>
      <c r="AD144" s="283" t="str">
        <f t="shared" si="67"/>
        <v/>
      </c>
      <c r="AE144" s="163"/>
      <c r="AF144" s="162"/>
      <c r="AP144" s="581"/>
      <c r="BD144" s="784"/>
      <c r="BE144" s="100">
        <f>MAX(BE141:BE143)+1</f>
        <v>125</v>
      </c>
      <c r="BF144" s="100" t="s">
        <v>413</v>
      </c>
      <c r="BG144" s="100" t="s">
        <v>360</v>
      </c>
      <c r="BH144" s="149" t="s">
        <v>173</v>
      </c>
      <c r="BI144" s="169" t="e">
        <f>VLOOKUP(BH144,#REF!,8,FALSE)</f>
        <v>#REF!</v>
      </c>
      <c r="BJ144" s="224">
        <v>60000</v>
      </c>
      <c r="BK144" s="153">
        <v>2</v>
      </c>
      <c r="BL144" s="153">
        <v>3.8333333333333335</v>
      </c>
      <c r="BM144" s="594">
        <f>COUNTIFS('DETAIL SALES'!$Q$10:$Q$7501,'FILL RATE MANDATORY STOCK'!BK144,'DETAIL SALES'!$AB$10:$AB$7501,"Full",'DETAIL SALES'!$C$10:$C$7501,"1")</f>
        <v>0</v>
      </c>
      <c r="BN144" s="149">
        <f>COUNTIFS('DETAIL SALES'!$Q$10:$Q$7501,'FILL RATE MANDATORY STOCK'!BK144,'DETAIL SALES'!$AB$10:$AB$7501,"No",'DETAIL SALES'!$C$10:$C$7501,"1")</f>
        <v>0</v>
      </c>
      <c r="BO144" s="149">
        <f>COUNTIFS('DETAIL SALES'!$Q$10:$Q$7501,'FILL RATE MANDATORY STOCK'!BK144,'DETAIL SALES'!$AB$10:$AB$7501,"Full",'DETAIL SALES'!$C$10:$C$7501,"2")</f>
        <v>0</v>
      </c>
      <c r="BP144" s="149">
        <f>COUNTIFS('DETAIL SALES'!$Q$10:$Q$7501,'FILL RATE MANDATORY STOCK'!BK144,'DETAIL SALES'!$AB$10:$AB$7501,"No",'DETAIL SALES'!$C$10:$C$7501,"2")</f>
        <v>0</v>
      </c>
      <c r="BQ144" s="149">
        <f>COUNTIFS('DETAIL SALES'!$Q$10:$Q$7501,'FILL RATE MANDATORY STOCK'!BK144,'DETAIL SALES'!$AB$10:$AB$7501,"Full",'DETAIL SALES'!$C$10:$C$7501,"3")</f>
        <v>0</v>
      </c>
      <c r="BR144" s="149">
        <f>COUNTIFS('DETAIL SALES'!$Q$10:$Q$7501,'FILL RATE MANDATORY STOCK'!BK144,'DETAIL SALES'!$AB$10:$AB$7501,"No",'DETAIL SALES'!$C$10:$C$7501,"3")</f>
        <v>0</v>
      </c>
      <c r="BS144" s="149">
        <f>COUNTIFS('DETAIL SALES'!$Q$10:$Q$7501,'FILL RATE MANDATORY STOCK'!BK144,'DETAIL SALES'!$AB$10:$AB$7501,"Full",'DETAIL SALES'!$C$10:$C$7501,"4")</f>
        <v>0</v>
      </c>
      <c r="BT144" s="149">
        <f>COUNTIFS('DETAIL SALES'!$Q$10:$Q$7501,'FILL RATE MANDATORY STOCK'!BK144,'DETAIL SALES'!$AB$10:$AB$7501,"No",'DETAIL SALES'!$C$10:$C$7501,"4")</f>
        <v>0</v>
      </c>
      <c r="BU144" s="149">
        <f>COUNTIFS('DETAIL SALES'!$Q$10:$Q$7501,'FILL RATE MANDATORY STOCK'!BK144,'DETAIL SALES'!$AB$10:$AB$7501,"Full",'DETAIL SALES'!$C$10:$C$7501,"5")</f>
        <v>0</v>
      </c>
      <c r="BV144" s="149">
        <f>COUNTIFS('DETAIL SALES'!$Q$10:$Q$7501,'FILL RATE MANDATORY STOCK'!BK144,'DETAIL SALES'!$AB$10:$AB$7501,"No",'DETAIL SALES'!$C$10:$C$7501,"5")</f>
        <v>0</v>
      </c>
      <c r="BW144" s="149">
        <f>COUNTIFS('DETAIL SALES'!$Q$10:$Q$7501,'FILL RATE MANDATORY STOCK'!BK144,'DETAIL SALES'!$AB$10:$AB$7501,"Full",'DETAIL SALES'!$C$10:$C$7501,"6")</f>
        <v>0</v>
      </c>
      <c r="BX144" s="149">
        <f>COUNTIFS('DETAIL SALES'!$Q$10:$Q$7501,'FILL RATE MANDATORY STOCK'!BK144,'DETAIL SALES'!$AB$10:$AB$7501,"No",'DETAIL SALES'!$C$10:$C$7501,"6")</f>
        <v>0</v>
      </c>
      <c r="BY144" s="316">
        <f>COUNTIFS('DETAIL SALES'!$Q$10:$Q$7501,'FILL RATE MANDATORY STOCK'!BK144,'DETAIL SALES'!$AB$10:$AB$7501,"Full",'DETAIL SALES'!$C$10:$C$7501,"7")</f>
        <v>0</v>
      </c>
      <c r="BZ144" s="316">
        <f>COUNTIFS('DETAIL SALES'!$Q$10:$Q$7501,'FILL RATE MANDATORY STOCK'!BK144,'DETAIL SALES'!$AB$10:$AB$7501,"No",'DETAIL SALES'!$C$10:$C$7501,"7")</f>
        <v>0</v>
      </c>
      <c r="CA144" s="149">
        <f>COUNTIFS('DETAIL SALES'!$Q$10:$Q$7501,'FILL RATE MANDATORY STOCK'!BK144,'DETAIL SALES'!$AB$10:$AB$7501,"Full",'DETAIL SALES'!$C$10:$C$7501,"8")</f>
        <v>0</v>
      </c>
      <c r="CB144" s="149">
        <f>COUNTIFS('DETAIL SALES'!$Q$10:$Q$7501,'FILL RATE MANDATORY STOCK'!BK144,'DETAIL SALES'!$AB$10:$AB$7501,"No",'DETAIL SALES'!$C$10:$C$7501,"8")</f>
        <v>0</v>
      </c>
      <c r="CC144" s="149">
        <f>COUNTIFS('DETAIL SALES'!$Q$10:$Q$7501,'FILL RATE MANDATORY STOCK'!BK144,'DETAIL SALES'!$AB$10:$AB$7501,"Full",'DETAIL SALES'!$C$10:$C$7501,"9")</f>
        <v>0</v>
      </c>
      <c r="CD144" s="149">
        <f>COUNTIFS('DETAIL SALES'!$Q$10:$Q$7501,'FILL RATE MANDATORY STOCK'!BK144,'DETAIL SALES'!$AB$10:$AB$7501,"No",'DETAIL SALES'!$C$10:$C$7501,"9")</f>
        <v>0</v>
      </c>
      <c r="CE144" s="149">
        <f>COUNTIFS('DETAIL SALES'!$Q$10:$Q$7501,'FILL RATE MANDATORY STOCK'!BK144,'DETAIL SALES'!$AB$10:$AB$7501,"Full",'DETAIL SALES'!$C$10:$C$7501,"10")</f>
        <v>0</v>
      </c>
      <c r="CF144" s="149">
        <f>COUNTIFS('DETAIL SALES'!$Q$10:$Q$7501,'FILL RATE MANDATORY STOCK'!BK144,'DETAIL SALES'!$AB$10:$AB$7501,"No",'DETAIL SALES'!$C$10:$C$7501,"10")</f>
        <v>0</v>
      </c>
      <c r="CG144" s="149">
        <f>COUNTIFS('DETAIL SALES'!$Q$10:$Q$7501,'FILL RATE MANDATORY STOCK'!BK144,'DETAIL SALES'!$AB$10:$AB$7501,"Full",'DETAIL SALES'!$C$10:$C$7501,"11")</f>
        <v>0</v>
      </c>
      <c r="CH144" s="149">
        <f>COUNTIFS('DETAIL SALES'!$Q$10:$Q$7501,'FILL RATE MANDATORY STOCK'!BK144,'DETAIL SALES'!$AB$10:$AB$7501,"No",'DETAIL SALES'!$C$10:$C$7501,"11")</f>
        <v>0</v>
      </c>
      <c r="CI144" s="149">
        <f>COUNTIFS('DETAIL SALES'!$Q$10:$Q$7501,'FILL RATE MANDATORY STOCK'!BK144,'DETAIL SALES'!$AB$10:$AB$7501,"Full",'DETAIL SALES'!$C$10:$C$7501,"12")</f>
        <v>0</v>
      </c>
      <c r="CJ144" s="149">
        <f>COUNTIFS('DETAIL SALES'!$Q$10:$Q$7501,'FILL RATE MANDATORY STOCK'!BK144,'DETAIL SALES'!$AB$10:$AB$7501,"No",'DETAIL SALES'!$C$10:$C$7501,"12")</f>
        <v>0</v>
      </c>
      <c r="CK144" s="149">
        <f>COUNTIFS('DETAIL SALES'!$Q$10:$Q$7501,'FILL RATE MANDATORY STOCK'!BK144,'DETAIL SALES'!$AB$10:$AB$7501,"Full",'DETAIL SALES'!$C$10:$C$7501,"13")</f>
        <v>0</v>
      </c>
      <c r="CL144" s="149">
        <f>COUNTIFS('DETAIL SALES'!$Q$10:$Q$7501,'FILL RATE MANDATORY STOCK'!BK144,'DETAIL SALES'!$AB$10:$AB$7501,"No",'DETAIL SALES'!$C$10:$C$7501,"13")</f>
        <v>0</v>
      </c>
      <c r="CM144" s="316">
        <f>COUNTIFS('DETAIL SALES'!$Q$10:$Q$7501,'FILL RATE MANDATORY STOCK'!BK144,'DETAIL SALES'!$AB$10:$AB$7501,"Full",'DETAIL SALES'!$C$10:$C$7501,"14")</f>
        <v>0</v>
      </c>
      <c r="CN144" s="316">
        <f>COUNTIFS('DETAIL SALES'!$Q$10:$Q$7501,'FILL RATE MANDATORY STOCK'!BK144,'DETAIL SALES'!$AB$10:$AB$7501,"No",'DETAIL SALES'!$C$10:$C$7501,"14")</f>
        <v>0</v>
      </c>
      <c r="CO144" s="149">
        <f>COUNTIFS('DETAIL SALES'!$Q$10:$Q$7501,'FILL RATE MANDATORY STOCK'!BK144,'DETAIL SALES'!$AB$10:$AB$7501,"Full",'DETAIL SALES'!$C$10:$C$7501,"15")</f>
        <v>0</v>
      </c>
      <c r="CP144" s="149">
        <f>COUNTIFS('DETAIL SALES'!$Q$10:$Q$7501,'FILL RATE MANDATORY STOCK'!BK144,'DETAIL SALES'!$AB$10:$AB$7501,"No",'DETAIL SALES'!$C$10:$C$7501,"15")</f>
        <v>0</v>
      </c>
      <c r="CQ144" s="149">
        <f>COUNTIFS('DETAIL SALES'!$Q$10:$Q$7501,'FILL RATE MANDATORY STOCK'!BK144,'DETAIL SALES'!$AB$10:$AB$7501,"Full",'DETAIL SALES'!$C$10:$C$7501,"16")</f>
        <v>0</v>
      </c>
      <c r="CR144" s="149">
        <f>COUNTIFS('DETAIL SALES'!$Q$10:$Q$7501,'FILL RATE MANDATORY STOCK'!BK144,'DETAIL SALES'!$AB$10:$AB$7501,"No",'DETAIL SALES'!$C$10:$C$7501,"16")</f>
        <v>0</v>
      </c>
      <c r="CS144" s="149">
        <f>COUNTIFS('DETAIL SALES'!$Q$10:$Q$7501,'FILL RATE MANDATORY STOCK'!BK144,'DETAIL SALES'!$AB$10:$AB$7501,"Full",'DETAIL SALES'!$C$10:$C$7501,"17")</f>
        <v>0</v>
      </c>
      <c r="CT144" s="149">
        <f>COUNTIFS('DETAIL SALES'!$Q$10:$Q$7501,'FILL RATE MANDATORY STOCK'!BK144,'DETAIL SALES'!$AB$10:$AB$7501,"No",'DETAIL SALES'!$C$10:$C$7501,"17")</f>
        <v>0</v>
      </c>
      <c r="CU144" s="149">
        <f>COUNTIFS('DETAIL SALES'!$Q$10:$Q$7501,'FILL RATE MANDATORY STOCK'!BK144,'DETAIL SALES'!$AB$10:$AB$7501,"Full",'DETAIL SALES'!$C$10:$C$7501,"18")</f>
        <v>0</v>
      </c>
      <c r="CV144" s="149">
        <f>COUNTIFS('DETAIL SALES'!$Q$10:$Q$7501,'FILL RATE MANDATORY STOCK'!BK144,'DETAIL SALES'!$AB$10:$AB$7501,"No",'DETAIL SALES'!$C$10:$C$7501,"18")</f>
        <v>0</v>
      </c>
      <c r="CW144" s="149">
        <f>COUNTIFS('DETAIL SALES'!$Q$10:$Q$7501,'FILL RATE MANDATORY STOCK'!BK144,'DETAIL SALES'!$AB$10:$AB$7501,"Full",'DETAIL SALES'!$C$10:$C$7501,"19")</f>
        <v>0</v>
      </c>
      <c r="CX144" s="149">
        <f>COUNTIFS('DETAIL SALES'!$Q$10:$Q$7501,'FILL RATE MANDATORY STOCK'!BK144,'DETAIL SALES'!$AB$10:$AB$7501,"No",'DETAIL SALES'!$C$10:$C$7501,"19")</f>
        <v>0</v>
      </c>
      <c r="CY144" s="149">
        <f>COUNTIFS('DETAIL SALES'!$Q$10:$Q$7501,'FILL RATE MANDATORY STOCK'!BK144,'DETAIL SALES'!$AB$10:$AB$7501,"Full",'DETAIL SALES'!$C$10:$C$7501,"20")</f>
        <v>0</v>
      </c>
      <c r="CZ144" s="149">
        <f>COUNTIFS('DETAIL SALES'!$Q$10:$Q$7501,'FILL RATE MANDATORY STOCK'!BK144,'DETAIL SALES'!$AB$10:$AB$7501,"No",'DETAIL SALES'!$C$10:$C$7501,"20")</f>
        <v>0</v>
      </c>
      <c r="DA144" s="316">
        <f>COUNTIFS('DETAIL SALES'!$Q$10:$Q$7501,'FILL RATE MANDATORY STOCK'!BK144,'DETAIL SALES'!$AB$10:$AB$7501,"Full",'DETAIL SALES'!$C$10:$C$7501,"21")</f>
        <v>0</v>
      </c>
      <c r="DB144" s="316">
        <f>COUNTIFS('DETAIL SALES'!$Q$10:$Q$7501,'FILL RATE MANDATORY STOCK'!BK144,'DETAIL SALES'!$AB$10:$AB$7501,"No",'DETAIL SALES'!$C$10:$C$7501,"21")</f>
        <v>0</v>
      </c>
      <c r="DC144" s="149">
        <f>COUNTIFS('DETAIL SALES'!$Q$10:$Q$7501,'FILL RATE MANDATORY STOCK'!BK144,'DETAIL SALES'!$AB$10:$AB$7501,"Full",'DETAIL SALES'!$C$10:$C$7501,"22")</f>
        <v>0</v>
      </c>
      <c r="DD144" s="149">
        <f>COUNTIFS('DETAIL SALES'!$Q$10:$Q$7501,'FILL RATE MANDATORY STOCK'!BK144,'DETAIL SALES'!$AB$10:$AB$7501,"No",'DETAIL SALES'!$C$10:$C$7501,"22")</f>
        <v>0</v>
      </c>
      <c r="DE144" s="149">
        <f>COUNTIFS('DETAIL SALES'!$Q$10:$Q$7501,'FILL RATE MANDATORY STOCK'!BK144,'DETAIL SALES'!$AB$10:$AB$7501,"Full",'DETAIL SALES'!$C$10:$C$7501,"23")</f>
        <v>0</v>
      </c>
      <c r="DF144" s="149">
        <f>COUNTIFS('DETAIL SALES'!$Q$10:$Q$7501,'FILL RATE MANDATORY STOCK'!BK144,'DETAIL SALES'!$AB$10:$AB$7501,"No",'DETAIL SALES'!$C$10:$C$7501,"23")</f>
        <v>0</v>
      </c>
      <c r="DG144" s="149">
        <f>COUNTIFS('DETAIL SALES'!$Q$10:$Q$7501,'FILL RATE MANDATORY STOCK'!BK144,'DETAIL SALES'!$AB$10:$AB$7501,"Full",'DETAIL SALES'!$C$10:$C$7501,"24")</f>
        <v>0</v>
      </c>
      <c r="DH144" s="149">
        <f>COUNTIFS('DETAIL SALES'!$Q$10:$Q$7501,'FILL RATE MANDATORY STOCK'!BK144,'DETAIL SALES'!$AB$10:$AB$7501,"No",'DETAIL SALES'!$C$10:$C$7501,"24")</f>
        <v>0</v>
      </c>
      <c r="DI144" s="149">
        <f>COUNTIFS('DETAIL SALES'!$Q$10:$Q$7501,'FILL RATE MANDATORY STOCK'!BK144,'DETAIL SALES'!$AB$10:$AB$7501,"Full",'DETAIL SALES'!$C$10:$C$7501,"25")</f>
        <v>0</v>
      </c>
      <c r="DJ144" s="149">
        <f>COUNTIFS('DETAIL SALES'!$Q$10:$Q$7501,'FILL RATE MANDATORY STOCK'!BK144,'DETAIL SALES'!$AB$10:$AB$7501,"No",'DETAIL SALES'!$C$10:$C$7501,"25")</f>
        <v>0</v>
      </c>
      <c r="DK144" s="149">
        <f>COUNTIFS('DETAIL SALES'!$Q$10:$Q$7501,'FILL RATE MANDATORY STOCK'!BK144,'DETAIL SALES'!$AB$10:$AB$7501,"Full",'DETAIL SALES'!$C$10:$C$7501,"26")</f>
        <v>0</v>
      </c>
      <c r="DL144" s="149">
        <f>COUNTIFS('DETAIL SALES'!$Q$10:$Q$7501,'FILL RATE MANDATORY STOCK'!BK144,'DETAIL SALES'!$AB$10:$AB$7501,"No",'DETAIL SALES'!$C$10:$C$7501,"26")</f>
        <v>0</v>
      </c>
      <c r="DM144" s="149">
        <f>COUNTIFS('DETAIL SALES'!$Q$10:$Q$7501,'FILL RATE MANDATORY STOCK'!BK144,'DETAIL SALES'!$AB$10:$AB$7501,"Full",'DETAIL SALES'!$C$10:$C$7501,"27")</f>
        <v>0</v>
      </c>
      <c r="DN144" s="149">
        <f>COUNTIFS('DETAIL SALES'!$Q$10:$Q$7501,'FILL RATE MANDATORY STOCK'!BK144,'DETAIL SALES'!$AB$10:$AB$7501,"No",'DETAIL SALES'!$C$10:$C$7501,"27")</f>
        <v>0</v>
      </c>
      <c r="DO144" s="316">
        <f>COUNTIFS('DETAIL SALES'!$Q$10:$Q$7501,'FILL RATE MANDATORY STOCK'!BK144,'DETAIL SALES'!$AB$10:$AB$7501,"Full",'DETAIL SALES'!$C$10:$C$7501,"28")</f>
        <v>0</v>
      </c>
      <c r="DP144" s="316">
        <f>COUNTIFS('DETAIL SALES'!$Q$10:$Q$7501,'FILL RATE MANDATORY STOCK'!BK144,'DETAIL SALES'!$AB$10:$AB$7501,"No",'DETAIL SALES'!$C$10:$C$7501,"28")</f>
        <v>0</v>
      </c>
      <c r="DQ144" s="149">
        <f>COUNTIFS('DETAIL SALES'!$Q$10:$Q$7501,'FILL RATE MANDATORY STOCK'!BK144,'DETAIL SALES'!$AB$10:$AB$7501,"Full",'DETAIL SALES'!$C$10:$C$7501,"29")</f>
        <v>0</v>
      </c>
      <c r="DR144" s="149">
        <f>COUNTIFS('DETAIL SALES'!$Q$10:$Q$7501,'FILL RATE MANDATORY STOCK'!BK144,'DETAIL SALES'!$AB$10:$AB$7501,"No",'DETAIL SALES'!$C$10:$C$7501,"29")</f>
        <v>0</v>
      </c>
      <c r="DS144" s="149">
        <f>COUNTIFS('DETAIL SALES'!$Q$10:$Q$7501,'FILL RATE MANDATORY STOCK'!BK144,'DETAIL SALES'!$AB$10:$AB$7501,"Full",'DETAIL SALES'!$C$10:$C$7501,"30")</f>
        <v>0</v>
      </c>
      <c r="DT144" s="149">
        <f>COUNTIFS('DETAIL SALES'!$Q$10:$Q$7501,'FILL RATE MANDATORY STOCK'!BK144,'DETAIL SALES'!$AB$10:$AB$7501,"No",'DETAIL SALES'!$C$10:$C$7501,"30")</f>
        <v>0</v>
      </c>
      <c r="DU144" s="149">
        <f>COUNTIFS('DETAIL SALES'!$Q$10:$Q$7501,'FILL RATE MANDATORY STOCK'!\,'DETAIL SALES'!$AB$10:$AB$7501,"Full",'DETAIL SALES'!$C$10:$C$7501,"31")</f>
        <v>0</v>
      </c>
      <c r="DV144" s="153">
        <f>COUNTIFS('DETAIL SALES'!$Q$10:$Q$7501,'FILL RATE MANDATORY STOCK'!BK144,'DETAIL SALES'!$AB$10:$AB$7501,"No",'DETAIL SALES'!$C$10:$C$7501,"31")</f>
        <v>0</v>
      </c>
      <c r="DW144" s="271">
        <f t="shared" si="68"/>
        <v>0</v>
      </c>
      <c r="DX144" s="150">
        <f t="shared" si="68"/>
        <v>0</v>
      </c>
      <c r="DY144" s="150">
        <f t="shared" si="69"/>
        <v>0</v>
      </c>
      <c r="DZ144" s="272" t="e">
        <f t="shared" si="70"/>
        <v>#DIV/0!</v>
      </c>
    </row>
    <row r="145" spans="1:130" s="141" customFormat="1">
      <c r="A145" s="134">
        <v>136</v>
      </c>
      <c r="B145" s="286"/>
      <c r="C145" s="146">
        <f t="shared" si="60"/>
        <v>0</v>
      </c>
      <c r="D145" s="146">
        <f t="shared" si="61"/>
        <v>1</v>
      </c>
      <c r="E145" s="146">
        <f t="shared" si="62"/>
        <v>1900</v>
      </c>
      <c r="F145" s="287"/>
      <c r="G145" s="287"/>
      <c r="H145" s="287"/>
      <c r="I145" s="288"/>
      <c r="J145" s="287"/>
      <c r="K145" s="288"/>
      <c r="L145" s="134"/>
      <c r="M145" s="133"/>
      <c r="N145" s="288"/>
      <c r="O145" s="134"/>
      <c r="P145" s="166"/>
      <c r="Q145" s="289"/>
      <c r="R145" s="165"/>
      <c r="S145" s="290"/>
      <c r="T145" s="290"/>
      <c r="U145" s="290"/>
      <c r="V145" s="290"/>
      <c r="W145" s="166"/>
      <c r="X145" s="87"/>
      <c r="Y145" s="418">
        <f t="shared" si="63"/>
        <v>0</v>
      </c>
      <c r="Z145" s="291">
        <f t="shared" si="64"/>
        <v>0</v>
      </c>
      <c r="AA145" s="163"/>
      <c r="AB145" s="177" t="str">
        <f t="shared" si="65"/>
        <v/>
      </c>
      <c r="AC145" s="283" t="str">
        <f t="shared" si="66"/>
        <v/>
      </c>
      <c r="AD145" s="283" t="str">
        <f t="shared" si="67"/>
        <v/>
      </c>
      <c r="AE145" s="163"/>
      <c r="AF145" s="162"/>
      <c r="AP145" s="581"/>
      <c r="BD145" s="784"/>
      <c r="BE145" s="100">
        <f>MAX(BE141:BE144)+1</f>
        <v>126</v>
      </c>
      <c r="BF145" s="100" t="s">
        <v>410</v>
      </c>
      <c r="BG145" s="100" t="s">
        <v>400</v>
      </c>
      <c r="BH145" s="149" t="s">
        <v>141</v>
      </c>
      <c r="BI145" s="169" t="e">
        <f>VLOOKUP(BH145,#REF!,8,FALSE)</f>
        <v>#REF!</v>
      </c>
      <c r="BJ145" s="224">
        <v>60000</v>
      </c>
      <c r="BK145" s="153">
        <v>4</v>
      </c>
      <c r="BL145" s="153">
        <v>0</v>
      </c>
      <c r="BM145" s="594">
        <f>COUNTIFS('DETAIL SALES'!$Q$10:$Q$7501,'FILL RATE MANDATORY STOCK'!BK145,'DETAIL SALES'!$AB$10:$AB$7501,"Full",'DETAIL SALES'!$C$10:$C$7501,"1")</f>
        <v>0</v>
      </c>
      <c r="BN145" s="149">
        <f>COUNTIFS('DETAIL SALES'!$Q$10:$Q$7501,'FILL RATE MANDATORY STOCK'!BK145,'DETAIL SALES'!$AB$10:$AB$7501,"No",'DETAIL SALES'!$C$10:$C$7501,"1")</f>
        <v>0</v>
      </c>
      <c r="BO145" s="149">
        <f>COUNTIFS('DETAIL SALES'!$Q$10:$Q$7501,'FILL RATE MANDATORY STOCK'!BK145,'DETAIL SALES'!$AB$10:$AB$7501,"Full",'DETAIL SALES'!$C$10:$C$7501,"2")</f>
        <v>0</v>
      </c>
      <c r="BP145" s="149">
        <f>COUNTIFS('DETAIL SALES'!$Q$10:$Q$7501,'FILL RATE MANDATORY STOCK'!BK145,'DETAIL SALES'!$AB$10:$AB$7501,"No",'DETAIL SALES'!$C$10:$C$7501,"2")</f>
        <v>0</v>
      </c>
      <c r="BQ145" s="149">
        <f>COUNTIFS('DETAIL SALES'!$Q$10:$Q$7501,'FILL RATE MANDATORY STOCK'!BK145,'DETAIL SALES'!$AB$10:$AB$7501,"Full",'DETAIL SALES'!$C$10:$C$7501,"3")</f>
        <v>0</v>
      </c>
      <c r="BR145" s="149">
        <f>COUNTIFS('DETAIL SALES'!$Q$10:$Q$7501,'FILL RATE MANDATORY STOCK'!BK145,'DETAIL SALES'!$AB$10:$AB$7501,"No",'DETAIL SALES'!$C$10:$C$7501,"3")</f>
        <v>0</v>
      </c>
      <c r="BS145" s="149">
        <f>COUNTIFS('DETAIL SALES'!$Q$10:$Q$7501,'FILL RATE MANDATORY STOCK'!BK145,'DETAIL SALES'!$AB$10:$AB$7501,"Full",'DETAIL SALES'!$C$10:$C$7501,"4")</f>
        <v>0</v>
      </c>
      <c r="BT145" s="149">
        <f>COUNTIFS('DETAIL SALES'!$Q$10:$Q$7501,'FILL RATE MANDATORY STOCK'!BK145,'DETAIL SALES'!$AB$10:$AB$7501,"No",'DETAIL SALES'!$C$10:$C$7501,"4")</f>
        <v>0</v>
      </c>
      <c r="BU145" s="149">
        <f>COUNTIFS('DETAIL SALES'!$Q$10:$Q$7501,'FILL RATE MANDATORY STOCK'!BK145,'DETAIL SALES'!$AB$10:$AB$7501,"Full",'DETAIL SALES'!$C$10:$C$7501,"5")</f>
        <v>0</v>
      </c>
      <c r="BV145" s="149">
        <f>COUNTIFS('DETAIL SALES'!$Q$10:$Q$7501,'FILL RATE MANDATORY STOCK'!BK145,'DETAIL SALES'!$AB$10:$AB$7501,"No",'DETAIL SALES'!$C$10:$C$7501,"5")</f>
        <v>0</v>
      </c>
      <c r="BW145" s="149">
        <f>COUNTIFS('DETAIL SALES'!$Q$10:$Q$7501,'FILL RATE MANDATORY STOCK'!BK145,'DETAIL SALES'!$AB$10:$AB$7501,"Full",'DETAIL SALES'!$C$10:$C$7501,"6")</f>
        <v>0</v>
      </c>
      <c r="BX145" s="149">
        <f>COUNTIFS('DETAIL SALES'!$Q$10:$Q$7501,'FILL RATE MANDATORY STOCK'!BK145,'DETAIL SALES'!$AB$10:$AB$7501,"No",'DETAIL SALES'!$C$10:$C$7501,"6")</f>
        <v>0</v>
      </c>
      <c r="BY145" s="316">
        <f>COUNTIFS('DETAIL SALES'!$Q$10:$Q$7501,'FILL RATE MANDATORY STOCK'!BK145,'DETAIL SALES'!$AB$10:$AB$7501,"Full",'DETAIL SALES'!$C$10:$C$7501,"7")</f>
        <v>0</v>
      </c>
      <c r="BZ145" s="316">
        <f>COUNTIFS('DETAIL SALES'!$Q$10:$Q$7501,'FILL RATE MANDATORY STOCK'!BK145,'DETAIL SALES'!$AB$10:$AB$7501,"No",'DETAIL SALES'!$C$10:$C$7501,"7")</f>
        <v>0</v>
      </c>
      <c r="CA145" s="149">
        <f>COUNTIFS('DETAIL SALES'!$Q$10:$Q$7501,'FILL RATE MANDATORY STOCK'!BK145,'DETAIL SALES'!$AB$10:$AB$7501,"Full",'DETAIL SALES'!$C$10:$C$7501,"8")</f>
        <v>0</v>
      </c>
      <c r="CB145" s="149">
        <f>COUNTIFS('DETAIL SALES'!$Q$10:$Q$7501,'FILL RATE MANDATORY STOCK'!BK145,'DETAIL SALES'!$AB$10:$AB$7501,"No",'DETAIL SALES'!$C$10:$C$7501,"8")</f>
        <v>0</v>
      </c>
      <c r="CC145" s="149">
        <f>COUNTIFS('DETAIL SALES'!$Q$10:$Q$7501,'FILL RATE MANDATORY STOCK'!BK145,'DETAIL SALES'!$AB$10:$AB$7501,"Full",'DETAIL SALES'!$C$10:$C$7501,"9")</f>
        <v>0</v>
      </c>
      <c r="CD145" s="149">
        <f>COUNTIFS('DETAIL SALES'!$Q$10:$Q$7501,'FILL RATE MANDATORY STOCK'!BK145,'DETAIL SALES'!$AB$10:$AB$7501,"No",'DETAIL SALES'!$C$10:$C$7501,"9")</f>
        <v>0</v>
      </c>
      <c r="CE145" s="149">
        <f>COUNTIFS('DETAIL SALES'!$Q$10:$Q$7501,'FILL RATE MANDATORY STOCK'!BK145,'DETAIL SALES'!$AB$10:$AB$7501,"Full",'DETAIL SALES'!$C$10:$C$7501,"10")</f>
        <v>0</v>
      </c>
      <c r="CF145" s="149">
        <f>COUNTIFS('DETAIL SALES'!$Q$10:$Q$7501,'FILL RATE MANDATORY STOCK'!BK145,'DETAIL SALES'!$AB$10:$AB$7501,"No",'DETAIL SALES'!$C$10:$C$7501,"10")</f>
        <v>0</v>
      </c>
      <c r="CG145" s="149">
        <f>COUNTIFS('DETAIL SALES'!$Q$10:$Q$7501,'FILL RATE MANDATORY STOCK'!BK145,'DETAIL SALES'!$AB$10:$AB$7501,"Full",'DETAIL SALES'!$C$10:$C$7501,"11")</f>
        <v>0</v>
      </c>
      <c r="CH145" s="149">
        <f>COUNTIFS('DETAIL SALES'!$Q$10:$Q$7501,'FILL RATE MANDATORY STOCK'!BK145,'DETAIL SALES'!$AB$10:$AB$7501,"No",'DETAIL SALES'!$C$10:$C$7501,"11")</f>
        <v>0</v>
      </c>
      <c r="CI145" s="149">
        <f>COUNTIFS('DETAIL SALES'!$Q$10:$Q$7501,'FILL RATE MANDATORY STOCK'!BK145,'DETAIL SALES'!$AB$10:$AB$7501,"Full",'DETAIL SALES'!$C$10:$C$7501,"12")</f>
        <v>0</v>
      </c>
      <c r="CJ145" s="149">
        <f>COUNTIFS('DETAIL SALES'!$Q$10:$Q$7501,'FILL RATE MANDATORY STOCK'!BK145,'DETAIL SALES'!$AB$10:$AB$7501,"No",'DETAIL SALES'!$C$10:$C$7501,"12")</f>
        <v>0</v>
      </c>
      <c r="CK145" s="149">
        <f>COUNTIFS('DETAIL SALES'!$Q$10:$Q$7501,'FILL RATE MANDATORY STOCK'!BK145,'DETAIL SALES'!$AB$10:$AB$7501,"Full",'DETAIL SALES'!$C$10:$C$7501,"13")</f>
        <v>0</v>
      </c>
      <c r="CL145" s="149">
        <f>COUNTIFS('DETAIL SALES'!$Q$10:$Q$7501,'FILL RATE MANDATORY STOCK'!BK145,'DETAIL SALES'!$AB$10:$AB$7501,"No",'DETAIL SALES'!$C$10:$C$7501,"13")</f>
        <v>0</v>
      </c>
      <c r="CM145" s="316">
        <f>COUNTIFS('DETAIL SALES'!$Q$10:$Q$7501,'FILL RATE MANDATORY STOCK'!BK145,'DETAIL SALES'!$AB$10:$AB$7501,"Full",'DETAIL SALES'!$C$10:$C$7501,"14")</f>
        <v>0</v>
      </c>
      <c r="CN145" s="316">
        <f>COUNTIFS('DETAIL SALES'!$Q$10:$Q$7501,'FILL RATE MANDATORY STOCK'!BK145,'DETAIL SALES'!$AB$10:$AB$7501,"No",'DETAIL SALES'!$C$10:$C$7501,"14")</f>
        <v>0</v>
      </c>
      <c r="CO145" s="149">
        <f>COUNTIFS('DETAIL SALES'!$Q$10:$Q$7501,'FILL RATE MANDATORY STOCK'!BK145,'DETAIL SALES'!$AB$10:$AB$7501,"Full",'DETAIL SALES'!$C$10:$C$7501,"15")</f>
        <v>0</v>
      </c>
      <c r="CP145" s="149">
        <f>COUNTIFS('DETAIL SALES'!$Q$10:$Q$7501,'FILL RATE MANDATORY STOCK'!BK145,'DETAIL SALES'!$AB$10:$AB$7501,"No",'DETAIL SALES'!$C$10:$C$7501,"15")</f>
        <v>0</v>
      </c>
      <c r="CQ145" s="149">
        <f>COUNTIFS('DETAIL SALES'!$Q$10:$Q$7501,'FILL RATE MANDATORY STOCK'!BK145,'DETAIL SALES'!$AB$10:$AB$7501,"Full",'DETAIL SALES'!$C$10:$C$7501,"16")</f>
        <v>0</v>
      </c>
      <c r="CR145" s="149">
        <f>COUNTIFS('DETAIL SALES'!$Q$10:$Q$7501,'FILL RATE MANDATORY STOCK'!BK145,'DETAIL SALES'!$AB$10:$AB$7501,"No",'DETAIL SALES'!$C$10:$C$7501,"16")</f>
        <v>0</v>
      </c>
      <c r="CS145" s="149">
        <f>COUNTIFS('DETAIL SALES'!$Q$10:$Q$7501,'FILL RATE MANDATORY STOCK'!BK145,'DETAIL SALES'!$AB$10:$AB$7501,"Full",'DETAIL SALES'!$C$10:$C$7501,"17")</f>
        <v>0</v>
      </c>
      <c r="CT145" s="149">
        <f>COUNTIFS('DETAIL SALES'!$Q$10:$Q$7501,'FILL RATE MANDATORY STOCK'!BK145,'DETAIL SALES'!$AB$10:$AB$7501,"No",'DETAIL SALES'!$C$10:$C$7501,"17")</f>
        <v>0</v>
      </c>
      <c r="CU145" s="149">
        <f>COUNTIFS('DETAIL SALES'!$Q$10:$Q$7501,'FILL RATE MANDATORY STOCK'!BK145,'DETAIL SALES'!$AB$10:$AB$7501,"Full",'DETAIL SALES'!$C$10:$C$7501,"18")</f>
        <v>0</v>
      </c>
      <c r="CV145" s="149">
        <f>COUNTIFS('DETAIL SALES'!$Q$10:$Q$7501,'FILL RATE MANDATORY STOCK'!BK145,'DETAIL SALES'!$AB$10:$AB$7501,"No",'DETAIL SALES'!$C$10:$C$7501,"18")</f>
        <v>0</v>
      </c>
      <c r="CW145" s="149">
        <f>COUNTIFS('DETAIL SALES'!$Q$10:$Q$7501,'FILL RATE MANDATORY STOCK'!BK145,'DETAIL SALES'!$AB$10:$AB$7501,"Full",'DETAIL SALES'!$C$10:$C$7501,"19")</f>
        <v>0</v>
      </c>
      <c r="CX145" s="149">
        <f>COUNTIFS('DETAIL SALES'!$Q$10:$Q$7501,'FILL RATE MANDATORY STOCK'!BK145,'DETAIL SALES'!$AB$10:$AB$7501,"No",'DETAIL SALES'!$C$10:$C$7501,"19")</f>
        <v>0</v>
      </c>
      <c r="CY145" s="149">
        <f>COUNTIFS('DETAIL SALES'!$Q$10:$Q$7501,'FILL RATE MANDATORY STOCK'!BK145,'DETAIL SALES'!$AB$10:$AB$7501,"Full",'DETAIL SALES'!$C$10:$C$7501,"20")</f>
        <v>0</v>
      </c>
      <c r="CZ145" s="149">
        <f>COUNTIFS('DETAIL SALES'!$Q$10:$Q$7501,'FILL RATE MANDATORY STOCK'!BK145,'DETAIL SALES'!$AB$10:$AB$7501,"No",'DETAIL SALES'!$C$10:$C$7501,"20")</f>
        <v>0</v>
      </c>
      <c r="DA145" s="316">
        <f>COUNTIFS('DETAIL SALES'!$Q$10:$Q$7501,'FILL RATE MANDATORY STOCK'!BK145,'DETAIL SALES'!$AB$10:$AB$7501,"Full",'DETAIL SALES'!$C$10:$C$7501,"21")</f>
        <v>0</v>
      </c>
      <c r="DB145" s="316">
        <f>COUNTIFS('DETAIL SALES'!$Q$10:$Q$7501,'FILL RATE MANDATORY STOCK'!BK145,'DETAIL SALES'!$AB$10:$AB$7501,"No",'DETAIL SALES'!$C$10:$C$7501,"21")</f>
        <v>0</v>
      </c>
      <c r="DC145" s="149">
        <f>COUNTIFS('DETAIL SALES'!$Q$10:$Q$7501,'FILL RATE MANDATORY STOCK'!BK145,'DETAIL SALES'!$AB$10:$AB$7501,"Full",'DETAIL SALES'!$C$10:$C$7501,"22")</f>
        <v>0</v>
      </c>
      <c r="DD145" s="149">
        <f>COUNTIFS('DETAIL SALES'!$Q$10:$Q$7501,'FILL RATE MANDATORY STOCK'!BK145,'DETAIL SALES'!$AB$10:$AB$7501,"No",'DETAIL SALES'!$C$10:$C$7501,"22")</f>
        <v>0</v>
      </c>
      <c r="DE145" s="149">
        <f>COUNTIFS('DETAIL SALES'!$Q$10:$Q$7501,'FILL RATE MANDATORY STOCK'!BK145,'DETAIL SALES'!$AB$10:$AB$7501,"Full",'DETAIL SALES'!$C$10:$C$7501,"23")</f>
        <v>0</v>
      </c>
      <c r="DF145" s="149">
        <f>COUNTIFS('DETAIL SALES'!$Q$10:$Q$7501,'FILL RATE MANDATORY STOCK'!BK145,'DETAIL SALES'!$AB$10:$AB$7501,"No",'DETAIL SALES'!$C$10:$C$7501,"23")</f>
        <v>0</v>
      </c>
      <c r="DG145" s="149">
        <f>COUNTIFS('DETAIL SALES'!$Q$10:$Q$7501,'FILL RATE MANDATORY STOCK'!BK145,'DETAIL SALES'!$AB$10:$AB$7501,"Full",'DETAIL SALES'!$C$10:$C$7501,"24")</f>
        <v>0</v>
      </c>
      <c r="DH145" s="149">
        <f>COUNTIFS('DETAIL SALES'!$Q$10:$Q$7501,'FILL RATE MANDATORY STOCK'!BK145,'DETAIL SALES'!$AB$10:$AB$7501,"No",'DETAIL SALES'!$C$10:$C$7501,"24")</f>
        <v>0</v>
      </c>
      <c r="DI145" s="149">
        <f>COUNTIFS('DETAIL SALES'!$Q$10:$Q$7501,'FILL RATE MANDATORY STOCK'!BK145,'DETAIL SALES'!$AB$10:$AB$7501,"Full",'DETAIL SALES'!$C$10:$C$7501,"25")</f>
        <v>0</v>
      </c>
      <c r="DJ145" s="149">
        <f>COUNTIFS('DETAIL SALES'!$Q$10:$Q$7501,'FILL RATE MANDATORY STOCK'!BK145,'DETAIL SALES'!$AB$10:$AB$7501,"No",'DETAIL SALES'!$C$10:$C$7501,"25")</f>
        <v>0</v>
      </c>
      <c r="DK145" s="149">
        <f>COUNTIFS('DETAIL SALES'!$Q$10:$Q$7501,'FILL RATE MANDATORY STOCK'!BK145,'DETAIL SALES'!$AB$10:$AB$7501,"Full",'DETAIL SALES'!$C$10:$C$7501,"26")</f>
        <v>0</v>
      </c>
      <c r="DL145" s="149">
        <f>COUNTIFS('DETAIL SALES'!$Q$10:$Q$7501,'FILL RATE MANDATORY STOCK'!BK145,'DETAIL SALES'!$AB$10:$AB$7501,"No",'DETAIL SALES'!$C$10:$C$7501,"26")</f>
        <v>0</v>
      </c>
      <c r="DM145" s="149">
        <f>COUNTIFS('DETAIL SALES'!$Q$10:$Q$7501,'FILL RATE MANDATORY STOCK'!BK145,'DETAIL SALES'!$AB$10:$AB$7501,"Full",'DETAIL SALES'!$C$10:$C$7501,"27")</f>
        <v>0</v>
      </c>
      <c r="DN145" s="149">
        <f>COUNTIFS('DETAIL SALES'!$Q$10:$Q$7501,'FILL RATE MANDATORY STOCK'!BK145,'DETAIL SALES'!$AB$10:$AB$7501,"No",'DETAIL SALES'!$C$10:$C$7501,"27")</f>
        <v>0</v>
      </c>
      <c r="DO145" s="316">
        <f>COUNTIFS('DETAIL SALES'!$Q$10:$Q$7501,'FILL RATE MANDATORY STOCK'!BK145,'DETAIL SALES'!$AB$10:$AB$7501,"Full",'DETAIL SALES'!$C$10:$C$7501,"28")</f>
        <v>0</v>
      </c>
      <c r="DP145" s="316">
        <f>COUNTIFS('DETAIL SALES'!$Q$10:$Q$7501,'FILL RATE MANDATORY STOCK'!BK145,'DETAIL SALES'!$AB$10:$AB$7501,"No",'DETAIL SALES'!$C$10:$C$7501,"28")</f>
        <v>0</v>
      </c>
      <c r="DQ145" s="149">
        <f>COUNTIFS('DETAIL SALES'!$Q$10:$Q$7501,'FILL RATE MANDATORY STOCK'!BK145,'DETAIL SALES'!$AB$10:$AB$7501,"Full",'DETAIL SALES'!$C$10:$C$7501,"29")</f>
        <v>0</v>
      </c>
      <c r="DR145" s="149">
        <f>COUNTIFS('DETAIL SALES'!$Q$10:$Q$7501,'FILL RATE MANDATORY STOCK'!BK145,'DETAIL SALES'!$AB$10:$AB$7501,"No",'DETAIL SALES'!$C$10:$C$7501,"29")</f>
        <v>0</v>
      </c>
      <c r="DS145" s="149">
        <f>COUNTIFS('DETAIL SALES'!$Q$10:$Q$7501,'FILL RATE MANDATORY STOCK'!BK145,'DETAIL SALES'!$AB$10:$AB$7501,"Full",'DETAIL SALES'!$C$10:$C$7501,"30")</f>
        <v>0</v>
      </c>
      <c r="DT145" s="149">
        <f>COUNTIFS('DETAIL SALES'!$Q$10:$Q$7501,'FILL RATE MANDATORY STOCK'!BK145,'DETAIL SALES'!$AB$10:$AB$7501,"No",'DETAIL SALES'!$C$10:$C$7501,"30")</f>
        <v>0</v>
      </c>
      <c r="DU145" s="149">
        <f>COUNTIFS('DETAIL SALES'!$Q$10:$Q$7501,'FILL RATE MANDATORY STOCK'!\,'DETAIL SALES'!$AB$10:$AB$7501,"Full",'DETAIL SALES'!$C$10:$C$7501,"31")</f>
        <v>0</v>
      </c>
      <c r="DV145" s="153">
        <f>COUNTIFS('DETAIL SALES'!$Q$10:$Q$7501,'FILL RATE MANDATORY STOCK'!BK145,'DETAIL SALES'!$AB$10:$AB$7501,"No",'DETAIL SALES'!$C$10:$C$7501,"31")</f>
        <v>0</v>
      </c>
      <c r="DW145" s="271">
        <f t="shared" si="68"/>
        <v>0</v>
      </c>
      <c r="DX145" s="150">
        <f t="shared" si="68"/>
        <v>0</v>
      </c>
      <c r="DY145" s="150">
        <f t="shared" si="69"/>
        <v>0</v>
      </c>
      <c r="DZ145" s="272" t="e">
        <f t="shared" si="70"/>
        <v>#DIV/0!</v>
      </c>
    </row>
    <row r="146" spans="1:130" s="141" customFormat="1">
      <c r="A146" s="134">
        <v>137</v>
      </c>
      <c r="B146" s="286"/>
      <c r="C146" s="146">
        <f t="shared" si="60"/>
        <v>0</v>
      </c>
      <c r="D146" s="146">
        <f t="shared" si="61"/>
        <v>1</v>
      </c>
      <c r="E146" s="146">
        <f t="shared" si="62"/>
        <v>1900</v>
      </c>
      <c r="F146" s="287"/>
      <c r="G146" s="287"/>
      <c r="H146" s="287"/>
      <c r="I146" s="288"/>
      <c r="J146" s="287"/>
      <c r="K146" s="288"/>
      <c r="L146" s="134"/>
      <c r="M146" s="133"/>
      <c r="N146" s="288"/>
      <c r="O146" s="134"/>
      <c r="P146" s="166"/>
      <c r="Q146" s="289"/>
      <c r="R146" s="165"/>
      <c r="S146" s="290"/>
      <c r="T146" s="290"/>
      <c r="U146" s="290"/>
      <c r="V146" s="290"/>
      <c r="W146" s="166"/>
      <c r="X146" s="87"/>
      <c r="Y146" s="418">
        <f t="shared" si="63"/>
        <v>0</v>
      </c>
      <c r="Z146" s="291">
        <f t="shared" si="64"/>
        <v>0</v>
      </c>
      <c r="AA146" s="163"/>
      <c r="AB146" s="177" t="str">
        <f t="shared" si="65"/>
        <v/>
      </c>
      <c r="AC146" s="283" t="str">
        <f t="shared" si="66"/>
        <v/>
      </c>
      <c r="AD146" s="283" t="str">
        <f t="shared" si="67"/>
        <v/>
      </c>
      <c r="AE146" s="163"/>
      <c r="AF146" s="162"/>
      <c r="AP146" s="581"/>
      <c r="BD146" s="784"/>
      <c r="BE146" s="100">
        <f>MAX(BE142:BE145)+1</f>
        <v>127</v>
      </c>
      <c r="BF146" s="100" t="s">
        <v>414</v>
      </c>
      <c r="BG146" s="100" t="s">
        <v>415</v>
      </c>
      <c r="BH146" s="149" t="s">
        <v>139</v>
      </c>
      <c r="BI146" s="169" t="e">
        <f>VLOOKUP(BH146,#REF!,8,FALSE)</f>
        <v>#REF!</v>
      </c>
      <c r="BJ146" s="224">
        <v>60000</v>
      </c>
      <c r="BK146" s="153">
        <v>4</v>
      </c>
      <c r="BL146" s="153">
        <v>3.3333333333333335</v>
      </c>
      <c r="BM146" s="594">
        <f>COUNTIFS('DETAIL SALES'!$Q$10:$Q$7501,'FILL RATE MANDATORY STOCK'!BK146,'DETAIL SALES'!$AB$10:$AB$7501,"Full",'DETAIL SALES'!$C$10:$C$7501,"1")</f>
        <v>0</v>
      </c>
      <c r="BN146" s="149">
        <f>COUNTIFS('DETAIL SALES'!$Q$10:$Q$7501,'FILL RATE MANDATORY STOCK'!BK146,'DETAIL SALES'!$AB$10:$AB$7501,"No",'DETAIL SALES'!$C$10:$C$7501,"1")</f>
        <v>0</v>
      </c>
      <c r="BO146" s="149">
        <f>COUNTIFS('DETAIL SALES'!$Q$10:$Q$7501,'FILL RATE MANDATORY STOCK'!BK146,'DETAIL SALES'!$AB$10:$AB$7501,"Full",'DETAIL SALES'!$C$10:$C$7501,"2")</f>
        <v>0</v>
      </c>
      <c r="BP146" s="149">
        <f>COUNTIFS('DETAIL SALES'!$Q$10:$Q$7501,'FILL RATE MANDATORY STOCK'!BK146,'DETAIL SALES'!$AB$10:$AB$7501,"No",'DETAIL SALES'!$C$10:$C$7501,"2")</f>
        <v>0</v>
      </c>
      <c r="BQ146" s="149">
        <f>COUNTIFS('DETAIL SALES'!$Q$10:$Q$7501,'FILL RATE MANDATORY STOCK'!BK146,'DETAIL SALES'!$AB$10:$AB$7501,"Full",'DETAIL SALES'!$C$10:$C$7501,"3")</f>
        <v>0</v>
      </c>
      <c r="BR146" s="149">
        <f>COUNTIFS('DETAIL SALES'!$Q$10:$Q$7501,'FILL RATE MANDATORY STOCK'!BK146,'DETAIL SALES'!$AB$10:$AB$7501,"No",'DETAIL SALES'!$C$10:$C$7501,"3")</f>
        <v>0</v>
      </c>
      <c r="BS146" s="149">
        <f>COUNTIFS('DETAIL SALES'!$Q$10:$Q$7501,'FILL RATE MANDATORY STOCK'!BK146,'DETAIL SALES'!$AB$10:$AB$7501,"Full",'DETAIL SALES'!$C$10:$C$7501,"4")</f>
        <v>0</v>
      </c>
      <c r="BT146" s="149">
        <f>COUNTIFS('DETAIL SALES'!$Q$10:$Q$7501,'FILL RATE MANDATORY STOCK'!BK146,'DETAIL SALES'!$AB$10:$AB$7501,"No",'DETAIL SALES'!$C$10:$C$7501,"4")</f>
        <v>0</v>
      </c>
      <c r="BU146" s="149">
        <f>COUNTIFS('DETAIL SALES'!$Q$10:$Q$7501,'FILL RATE MANDATORY STOCK'!BK146,'DETAIL SALES'!$AB$10:$AB$7501,"Full",'DETAIL SALES'!$C$10:$C$7501,"5")</f>
        <v>0</v>
      </c>
      <c r="BV146" s="149">
        <f>COUNTIFS('DETAIL SALES'!$Q$10:$Q$7501,'FILL RATE MANDATORY STOCK'!BK146,'DETAIL SALES'!$AB$10:$AB$7501,"No",'DETAIL SALES'!$C$10:$C$7501,"5")</f>
        <v>0</v>
      </c>
      <c r="BW146" s="149">
        <f>COUNTIFS('DETAIL SALES'!$Q$10:$Q$7501,'FILL RATE MANDATORY STOCK'!BK146,'DETAIL SALES'!$AB$10:$AB$7501,"Full",'DETAIL SALES'!$C$10:$C$7501,"6")</f>
        <v>0</v>
      </c>
      <c r="BX146" s="149">
        <f>COUNTIFS('DETAIL SALES'!$Q$10:$Q$7501,'FILL RATE MANDATORY STOCK'!BK146,'DETAIL SALES'!$AB$10:$AB$7501,"No",'DETAIL SALES'!$C$10:$C$7501,"6")</f>
        <v>0</v>
      </c>
      <c r="BY146" s="316">
        <f>COUNTIFS('DETAIL SALES'!$Q$10:$Q$7501,'FILL RATE MANDATORY STOCK'!BK146,'DETAIL SALES'!$AB$10:$AB$7501,"Full",'DETAIL SALES'!$C$10:$C$7501,"7")</f>
        <v>0</v>
      </c>
      <c r="BZ146" s="316">
        <f>COUNTIFS('DETAIL SALES'!$Q$10:$Q$7501,'FILL RATE MANDATORY STOCK'!BK146,'DETAIL SALES'!$AB$10:$AB$7501,"No",'DETAIL SALES'!$C$10:$C$7501,"7")</f>
        <v>0</v>
      </c>
      <c r="CA146" s="149">
        <f>COUNTIFS('DETAIL SALES'!$Q$10:$Q$7501,'FILL RATE MANDATORY STOCK'!BK146,'DETAIL SALES'!$AB$10:$AB$7501,"Full",'DETAIL SALES'!$C$10:$C$7501,"8")</f>
        <v>0</v>
      </c>
      <c r="CB146" s="149">
        <f>COUNTIFS('DETAIL SALES'!$Q$10:$Q$7501,'FILL RATE MANDATORY STOCK'!BK146,'DETAIL SALES'!$AB$10:$AB$7501,"No",'DETAIL SALES'!$C$10:$C$7501,"8")</f>
        <v>0</v>
      </c>
      <c r="CC146" s="149">
        <f>COUNTIFS('DETAIL SALES'!$Q$10:$Q$7501,'FILL RATE MANDATORY STOCK'!BK146,'DETAIL SALES'!$AB$10:$AB$7501,"Full",'DETAIL SALES'!$C$10:$C$7501,"9")</f>
        <v>0</v>
      </c>
      <c r="CD146" s="149">
        <f>COUNTIFS('DETAIL SALES'!$Q$10:$Q$7501,'FILL RATE MANDATORY STOCK'!BK146,'DETAIL SALES'!$AB$10:$AB$7501,"No",'DETAIL SALES'!$C$10:$C$7501,"9")</f>
        <v>0</v>
      </c>
      <c r="CE146" s="149">
        <f>COUNTIFS('DETAIL SALES'!$Q$10:$Q$7501,'FILL RATE MANDATORY STOCK'!BK146,'DETAIL SALES'!$AB$10:$AB$7501,"Full",'DETAIL SALES'!$C$10:$C$7501,"10")</f>
        <v>0</v>
      </c>
      <c r="CF146" s="149">
        <f>COUNTIFS('DETAIL SALES'!$Q$10:$Q$7501,'FILL RATE MANDATORY STOCK'!BK146,'DETAIL SALES'!$AB$10:$AB$7501,"No",'DETAIL SALES'!$C$10:$C$7501,"10")</f>
        <v>0</v>
      </c>
      <c r="CG146" s="149">
        <f>COUNTIFS('DETAIL SALES'!$Q$10:$Q$7501,'FILL RATE MANDATORY STOCK'!BK146,'DETAIL SALES'!$AB$10:$AB$7501,"Full",'DETAIL SALES'!$C$10:$C$7501,"11")</f>
        <v>0</v>
      </c>
      <c r="CH146" s="149">
        <f>COUNTIFS('DETAIL SALES'!$Q$10:$Q$7501,'FILL RATE MANDATORY STOCK'!BK146,'DETAIL SALES'!$AB$10:$AB$7501,"No",'DETAIL SALES'!$C$10:$C$7501,"11")</f>
        <v>0</v>
      </c>
      <c r="CI146" s="149">
        <f>COUNTIFS('DETAIL SALES'!$Q$10:$Q$7501,'FILL RATE MANDATORY STOCK'!BK146,'DETAIL SALES'!$AB$10:$AB$7501,"Full",'DETAIL SALES'!$C$10:$C$7501,"12")</f>
        <v>0</v>
      </c>
      <c r="CJ146" s="149">
        <f>COUNTIFS('DETAIL SALES'!$Q$10:$Q$7501,'FILL RATE MANDATORY STOCK'!BK146,'DETAIL SALES'!$AB$10:$AB$7501,"No",'DETAIL SALES'!$C$10:$C$7501,"12")</f>
        <v>0</v>
      </c>
      <c r="CK146" s="149">
        <f>COUNTIFS('DETAIL SALES'!$Q$10:$Q$7501,'FILL RATE MANDATORY STOCK'!BK146,'DETAIL SALES'!$AB$10:$AB$7501,"Full",'DETAIL SALES'!$C$10:$C$7501,"13")</f>
        <v>0</v>
      </c>
      <c r="CL146" s="149">
        <f>COUNTIFS('DETAIL SALES'!$Q$10:$Q$7501,'FILL RATE MANDATORY STOCK'!BK146,'DETAIL SALES'!$AB$10:$AB$7501,"No",'DETAIL SALES'!$C$10:$C$7501,"13")</f>
        <v>0</v>
      </c>
      <c r="CM146" s="316">
        <f>COUNTIFS('DETAIL SALES'!$Q$10:$Q$7501,'FILL RATE MANDATORY STOCK'!BK146,'DETAIL SALES'!$AB$10:$AB$7501,"Full",'DETAIL SALES'!$C$10:$C$7501,"14")</f>
        <v>0</v>
      </c>
      <c r="CN146" s="316">
        <f>COUNTIFS('DETAIL SALES'!$Q$10:$Q$7501,'FILL RATE MANDATORY STOCK'!BK146,'DETAIL SALES'!$AB$10:$AB$7501,"No",'DETAIL SALES'!$C$10:$C$7501,"14")</f>
        <v>0</v>
      </c>
      <c r="CO146" s="149">
        <f>COUNTIFS('DETAIL SALES'!$Q$10:$Q$7501,'FILL RATE MANDATORY STOCK'!BK146,'DETAIL SALES'!$AB$10:$AB$7501,"Full",'DETAIL SALES'!$C$10:$C$7501,"15")</f>
        <v>0</v>
      </c>
      <c r="CP146" s="149">
        <f>COUNTIFS('DETAIL SALES'!$Q$10:$Q$7501,'FILL RATE MANDATORY STOCK'!BK146,'DETAIL SALES'!$AB$10:$AB$7501,"No",'DETAIL SALES'!$C$10:$C$7501,"15")</f>
        <v>0</v>
      </c>
      <c r="CQ146" s="149">
        <f>COUNTIFS('DETAIL SALES'!$Q$10:$Q$7501,'FILL RATE MANDATORY STOCK'!BK146,'DETAIL SALES'!$AB$10:$AB$7501,"Full",'DETAIL SALES'!$C$10:$C$7501,"16")</f>
        <v>0</v>
      </c>
      <c r="CR146" s="149">
        <f>COUNTIFS('DETAIL SALES'!$Q$10:$Q$7501,'FILL RATE MANDATORY STOCK'!BK146,'DETAIL SALES'!$AB$10:$AB$7501,"No",'DETAIL SALES'!$C$10:$C$7501,"16")</f>
        <v>0</v>
      </c>
      <c r="CS146" s="149">
        <f>COUNTIFS('DETAIL SALES'!$Q$10:$Q$7501,'FILL RATE MANDATORY STOCK'!BK146,'DETAIL SALES'!$AB$10:$AB$7501,"Full",'DETAIL SALES'!$C$10:$C$7501,"17")</f>
        <v>0</v>
      </c>
      <c r="CT146" s="149">
        <f>COUNTIFS('DETAIL SALES'!$Q$10:$Q$7501,'FILL RATE MANDATORY STOCK'!BK146,'DETAIL SALES'!$AB$10:$AB$7501,"No",'DETAIL SALES'!$C$10:$C$7501,"17")</f>
        <v>0</v>
      </c>
      <c r="CU146" s="149">
        <f>COUNTIFS('DETAIL SALES'!$Q$10:$Q$7501,'FILL RATE MANDATORY STOCK'!BK146,'DETAIL SALES'!$AB$10:$AB$7501,"Full",'DETAIL SALES'!$C$10:$C$7501,"18")</f>
        <v>0</v>
      </c>
      <c r="CV146" s="149">
        <f>COUNTIFS('DETAIL SALES'!$Q$10:$Q$7501,'FILL RATE MANDATORY STOCK'!BK146,'DETAIL SALES'!$AB$10:$AB$7501,"No",'DETAIL SALES'!$C$10:$C$7501,"18")</f>
        <v>0</v>
      </c>
      <c r="CW146" s="149">
        <f>COUNTIFS('DETAIL SALES'!$Q$10:$Q$7501,'FILL RATE MANDATORY STOCK'!BK146,'DETAIL SALES'!$AB$10:$AB$7501,"Full",'DETAIL SALES'!$C$10:$C$7501,"19")</f>
        <v>0</v>
      </c>
      <c r="CX146" s="149">
        <f>COUNTIFS('DETAIL SALES'!$Q$10:$Q$7501,'FILL RATE MANDATORY STOCK'!BK146,'DETAIL SALES'!$AB$10:$AB$7501,"No",'DETAIL SALES'!$C$10:$C$7501,"19")</f>
        <v>0</v>
      </c>
      <c r="CY146" s="149">
        <f>COUNTIFS('DETAIL SALES'!$Q$10:$Q$7501,'FILL RATE MANDATORY STOCK'!BK146,'DETAIL SALES'!$AB$10:$AB$7501,"Full",'DETAIL SALES'!$C$10:$C$7501,"20")</f>
        <v>0</v>
      </c>
      <c r="CZ146" s="149">
        <f>COUNTIFS('DETAIL SALES'!$Q$10:$Q$7501,'FILL RATE MANDATORY STOCK'!BK146,'DETAIL SALES'!$AB$10:$AB$7501,"No",'DETAIL SALES'!$C$10:$C$7501,"20")</f>
        <v>0</v>
      </c>
      <c r="DA146" s="316">
        <f>COUNTIFS('DETAIL SALES'!$Q$10:$Q$7501,'FILL RATE MANDATORY STOCK'!BK146,'DETAIL SALES'!$AB$10:$AB$7501,"Full",'DETAIL SALES'!$C$10:$C$7501,"21")</f>
        <v>0</v>
      </c>
      <c r="DB146" s="316">
        <f>COUNTIFS('DETAIL SALES'!$Q$10:$Q$7501,'FILL RATE MANDATORY STOCK'!BK146,'DETAIL SALES'!$AB$10:$AB$7501,"No",'DETAIL SALES'!$C$10:$C$7501,"21")</f>
        <v>0</v>
      </c>
      <c r="DC146" s="149">
        <f>COUNTIFS('DETAIL SALES'!$Q$10:$Q$7501,'FILL RATE MANDATORY STOCK'!BK146,'DETAIL SALES'!$AB$10:$AB$7501,"Full",'DETAIL SALES'!$C$10:$C$7501,"22")</f>
        <v>0</v>
      </c>
      <c r="DD146" s="149">
        <f>COUNTIFS('DETAIL SALES'!$Q$10:$Q$7501,'FILL RATE MANDATORY STOCK'!BK146,'DETAIL SALES'!$AB$10:$AB$7501,"No",'DETAIL SALES'!$C$10:$C$7501,"22")</f>
        <v>0</v>
      </c>
      <c r="DE146" s="149">
        <f>COUNTIFS('DETAIL SALES'!$Q$10:$Q$7501,'FILL RATE MANDATORY STOCK'!BK146,'DETAIL SALES'!$AB$10:$AB$7501,"Full",'DETAIL SALES'!$C$10:$C$7501,"23")</f>
        <v>0</v>
      </c>
      <c r="DF146" s="149">
        <f>COUNTIFS('DETAIL SALES'!$Q$10:$Q$7501,'FILL RATE MANDATORY STOCK'!BK146,'DETAIL SALES'!$AB$10:$AB$7501,"No",'DETAIL SALES'!$C$10:$C$7501,"23")</f>
        <v>0</v>
      </c>
      <c r="DG146" s="149">
        <f>COUNTIFS('DETAIL SALES'!$Q$10:$Q$7501,'FILL RATE MANDATORY STOCK'!BK146,'DETAIL SALES'!$AB$10:$AB$7501,"Full",'DETAIL SALES'!$C$10:$C$7501,"24")</f>
        <v>0</v>
      </c>
      <c r="DH146" s="149">
        <f>COUNTIFS('DETAIL SALES'!$Q$10:$Q$7501,'FILL RATE MANDATORY STOCK'!BK146,'DETAIL SALES'!$AB$10:$AB$7501,"No",'DETAIL SALES'!$C$10:$C$7501,"24")</f>
        <v>0</v>
      </c>
      <c r="DI146" s="149">
        <f>COUNTIFS('DETAIL SALES'!$Q$10:$Q$7501,'FILL RATE MANDATORY STOCK'!BK146,'DETAIL SALES'!$AB$10:$AB$7501,"Full",'DETAIL SALES'!$C$10:$C$7501,"25")</f>
        <v>0</v>
      </c>
      <c r="DJ146" s="149">
        <f>COUNTIFS('DETAIL SALES'!$Q$10:$Q$7501,'FILL RATE MANDATORY STOCK'!BK146,'DETAIL SALES'!$AB$10:$AB$7501,"No",'DETAIL SALES'!$C$10:$C$7501,"25")</f>
        <v>0</v>
      </c>
      <c r="DK146" s="149">
        <f>COUNTIFS('DETAIL SALES'!$Q$10:$Q$7501,'FILL RATE MANDATORY STOCK'!BK146,'DETAIL SALES'!$AB$10:$AB$7501,"Full",'DETAIL SALES'!$C$10:$C$7501,"26")</f>
        <v>0</v>
      </c>
      <c r="DL146" s="149">
        <f>COUNTIFS('DETAIL SALES'!$Q$10:$Q$7501,'FILL RATE MANDATORY STOCK'!BK146,'DETAIL SALES'!$AB$10:$AB$7501,"No",'DETAIL SALES'!$C$10:$C$7501,"26")</f>
        <v>0</v>
      </c>
      <c r="DM146" s="149">
        <f>COUNTIFS('DETAIL SALES'!$Q$10:$Q$7501,'FILL RATE MANDATORY STOCK'!BK146,'DETAIL SALES'!$AB$10:$AB$7501,"Full",'DETAIL SALES'!$C$10:$C$7501,"27")</f>
        <v>0</v>
      </c>
      <c r="DN146" s="149">
        <f>COUNTIFS('DETAIL SALES'!$Q$10:$Q$7501,'FILL RATE MANDATORY STOCK'!BK146,'DETAIL SALES'!$AB$10:$AB$7501,"No",'DETAIL SALES'!$C$10:$C$7501,"27")</f>
        <v>0</v>
      </c>
      <c r="DO146" s="316">
        <f>COUNTIFS('DETAIL SALES'!$Q$10:$Q$7501,'FILL RATE MANDATORY STOCK'!BK146,'DETAIL SALES'!$AB$10:$AB$7501,"Full",'DETAIL SALES'!$C$10:$C$7501,"28")</f>
        <v>0</v>
      </c>
      <c r="DP146" s="316">
        <f>COUNTIFS('DETAIL SALES'!$Q$10:$Q$7501,'FILL RATE MANDATORY STOCK'!BK146,'DETAIL SALES'!$AB$10:$AB$7501,"No",'DETAIL SALES'!$C$10:$C$7501,"28")</f>
        <v>0</v>
      </c>
      <c r="DQ146" s="149">
        <f>COUNTIFS('DETAIL SALES'!$Q$10:$Q$7501,'FILL RATE MANDATORY STOCK'!BK146,'DETAIL SALES'!$AB$10:$AB$7501,"Full",'DETAIL SALES'!$C$10:$C$7501,"29")</f>
        <v>0</v>
      </c>
      <c r="DR146" s="149">
        <f>COUNTIFS('DETAIL SALES'!$Q$10:$Q$7501,'FILL RATE MANDATORY STOCK'!BK146,'DETAIL SALES'!$AB$10:$AB$7501,"No",'DETAIL SALES'!$C$10:$C$7501,"29")</f>
        <v>0</v>
      </c>
      <c r="DS146" s="149">
        <f>COUNTIFS('DETAIL SALES'!$Q$10:$Q$7501,'FILL RATE MANDATORY STOCK'!BK146,'DETAIL SALES'!$AB$10:$AB$7501,"Full",'DETAIL SALES'!$C$10:$C$7501,"30")</f>
        <v>0</v>
      </c>
      <c r="DT146" s="149">
        <f>COUNTIFS('DETAIL SALES'!$Q$10:$Q$7501,'FILL RATE MANDATORY STOCK'!BK146,'DETAIL SALES'!$AB$10:$AB$7501,"No",'DETAIL SALES'!$C$10:$C$7501,"30")</f>
        <v>0</v>
      </c>
      <c r="DU146" s="149">
        <f>COUNTIFS('DETAIL SALES'!$Q$10:$Q$7501,'FILL RATE MANDATORY STOCK'!\,'DETAIL SALES'!$AB$10:$AB$7501,"Full",'DETAIL SALES'!$C$10:$C$7501,"31")</f>
        <v>0</v>
      </c>
      <c r="DV146" s="153">
        <f>COUNTIFS('DETAIL SALES'!$Q$10:$Q$7501,'FILL RATE MANDATORY STOCK'!BK146,'DETAIL SALES'!$AB$10:$AB$7501,"No",'DETAIL SALES'!$C$10:$C$7501,"31")</f>
        <v>0</v>
      </c>
      <c r="DW146" s="271">
        <f t="shared" si="68"/>
        <v>0</v>
      </c>
      <c r="DX146" s="150">
        <f t="shared" si="68"/>
        <v>0</v>
      </c>
      <c r="DY146" s="150">
        <f t="shared" si="69"/>
        <v>0</v>
      </c>
      <c r="DZ146" s="272" t="e">
        <f t="shared" si="70"/>
        <v>#DIV/0!</v>
      </c>
    </row>
    <row r="147" spans="1:130" s="141" customFormat="1">
      <c r="A147" s="134">
        <v>138</v>
      </c>
      <c r="B147" s="286"/>
      <c r="C147" s="146">
        <f t="shared" si="60"/>
        <v>0</v>
      </c>
      <c r="D147" s="146">
        <f t="shared" si="61"/>
        <v>1</v>
      </c>
      <c r="E147" s="146">
        <f t="shared" si="62"/>
        <v>1900</v>
      </c>
      <c r="F147" s="287"/>
      <c r="G147" s="287"/>
      <c r="H147" s="287"/>
      <c r="I147" s="288"/>
      <c r="J147" s="287"/>
      <c r="K147" s="288"/>
      <c r="L147" s="134"/>
      <c r="M147" s="133"/>
      <c r="N147" s="288"/>
      <c r="O147" s="134"/>
      <c r="P147" s="166"/>
      <c r="Q147" s="289"/>
      <c r="R147" s="165"/>
      <c r="S147" s="290"/>
      <c r="T147" s="290"/>
      <c r="U147" s="290"/>
      <c r="V147" s="290"/>
      <c r="W147" s="166"/>
      <c r="X147" s="87"/>
      <c r="Y147" s="418">
        <f t="shared" si="63"/>
        <v>0</v>
      </c>
      <c r="Z147" s="291">
        <f t="shared" si="64"/>
        <v>0</v>
      </c>
      <c r="AA147" s="163"/>
      <c r="AB147" s="177" t="str">
        <f t="shared" si="65"/>
        <v/>
      </c>
      <c r="AC147" s="283" t="str">
        <f t="shared" si="66"/>
        <v/>
      </c>
      <c r="AD147" s="283" t="str">
        <f t="shared" si="67"/>
        <v/>
      </c>
      <c r="AE147" s="163"/>
      <c r="AF147" s="162"/>
      <c r="AP147" s="581"/>
      <c r="BD147" s="784"/>
      <c r="BE147" s="105">
        <f>MAX(BE143:BE146)+1</f>
        <v>128</v>
      </c>
      <c r="BF147" s="105" t="s">
        <v>410</v>
      </c>
      <c r="BG147" s="105" t="s">
        <v>402</v>
      </c>
      <c r="BH147" s="160" t="s">
        <v>144</v>
      </c>
      <c r="BI147" s="169" t="e">
        <f>VLOOKUP(BH147,#REF!,8,FALSE)</f>
        <v>#REF!</v>
      </c>
      <c r="BJ147" s="224">
        <v>60000</v>
      </c>
      <c r="BK147" s="153">
        <v>4</v>
      </c>
      <c r="BL147" s="153">
        <v>6</v>
      </c>
      <c r="BM147" s="594">
        <f>COUNTIFS('DETAIL SALES'!$Q$10:$Q$7501,'FILL RATE MANDATORY STOCK'!BK147,'DETAIL SALES'!$AB$10:$AB$7501,"Full",'DETAIL SALES'!$C$10:$C$7501,"1")</f>
        <v>0</v>
      </c>
      <c r="BN147" s="149">
        <f>COUNTIFS('DETAIL SALES'!$Q$10:$Q$7501,'FILL RATE MANDATORY STOCK'!BK147,'DETAIL SALES'!$AB$10:$AB$7501,"No",'DETAIL SALES'!$C$10:$C$7501,"1")</f>
        <v>0</v>
      </c>
      <c r="BO147" s="149">
        <f>COUNTIFS('DETAIL SALES'!$Q$10:$Q$7501,'FILL RATE MANDATORY STOCK'!BK147,'DETAIL SALES'!$AB$10:$AB$7501,"Full",'DETAIL SALES'!$C$10:$C$7501,"2")</f>
        <v>0</v>
      </c>
      <c r="BP147" s="149">
        <f>COUNTIFS('DETAIL SALES'!$Q$10:$Q$7501,'FILL RATE MANDATORY STOCK'!BK147,'DETAIL SALES'!$AB$10:$AB$7501,"No",'DETAIL SALES'!$C$10:$C$7501,"2")</f>
        <v>0</v>
      </c>
      <c r="BQ147" s="149">
        <f>COUNTIFS('DETAIL SALES'!$Q$10:$Q$7501,'FILL RATE MANDATORY STOCK'!BK147,'DETAIL SALES'!$AB$10:$AB$7501,"Full",'DETAIL SALES'!$C$10:$C$7501,"3")</f>
        <v>0</v>
      </c>
      <c r="BR147" s="149">
        <f>COUNTIFS('DETAIL SALES'!$Q$10:$Q$7501,'FILL RATE MANDATORY STOCK'!BK147,'DETAIL SALES'!$AB$10:$AB$7501,"No",'DETAIL SALES'!$C$10:$C$7501,"3")</f>
        <v>0</v>
      </c>
      <c r="BS147" s="149">
        <f>COUNTIFS('DETAIL SALES'!$Q$10:$Q$7501,'FILL RATE MANDATORY STOCK'!BK147,'DETAIL SALES'!$AB$10:$AB$7501,"Full",'DETAIL SALES'!$C$10:$C$7501,"4")</f>
        <v>0</v>
      </c>
      <c r="BT147" s="149">
        <f>COUNTIFS('DETAIL SALES'!$Q$10:$Q$7501,'FILL RATE MANDATORY STOCK'!BK147,'DETAIL SALES'!$AB$10:$AB$7501,"No",'DETAIL SALES'!$C$10:$C$7501,"4")</f>
        <v>0</v>
      </c>
      <c r="BU147" s="149">
        <f>COUNTIFS('DETAIL SALES'!$Q$10:$Q$7501,'FILL RATE MANDATORY STOCK'!BK147,'DETAIL SALES'!$AB$10:$AB$7501,"Full",'DETAIL SALES'!$C$10:$C$7501,"5")</f>
        <v>0</v>
      </c>
      <c r="BV147" s="149">
        <f>COUNTIFS('DETAIL SALES'!$Q$10:$Q$7501,'FILL RATE MANDATORY STOCK'!BK147,'DETAIL SALES'!$AB$10:$AB$7501,"No",'DETAIL SALES'!$C$10:$C$7501,"5")</f>
        <v>0</v>
      </c>
      <c r="BW147" s="149">
        <f>COUNTIFS('DETAIL SALES'!$Q$10:$Q$7501,'FILL RATE MANDATORY STOCK'!BK147,'DETAIL SALES'!$AB$10:$AB$7501,"Full",'DETAIL SALES'!$C$10:$C$7501,"6")</f>
        <v>0</v>
      </c>
      <c r="BX147" s="149">
        <f>COUNTIFS('DETAIL SALES'!$Q$10:$Q$7501,'FILL RATE MANDATORY STOCK'!BK147,'DETAIL SALES'!$AB$10:$AB$7501,"No",'DETAIL SALES'!$C$10:$C$7501,"6")</f>
        <v>0</v>
      </c>
      <c r="BY147" s="316">
        <f>COUNTIFS('DETAIL SALES'!$Q$10:$Q$7501,'FILL RATE MANDATORY STOCK'!BK147,'DETAIL SALES'!$AB$10:$AB$7501,"Full",'DETAIL SALES'!$C$10:$C$7501,"7")</f>
        <v>0</v>
      </c>
      <c r="BZ147" s="316">
        <f>COUNTIFS('DETAIL SALES'!$Q$10:$Q$7501,'FILL RATE MANDATORY STOCK'!BK147,'DETAIL SALES'!$AB$10:$AB$7501,"No",'DETAIL SALES'!$C$10:$C$7501,"7")</f>
        <v>0</v>
      </c>
      <c r="CA147" s="149">
        <f>COUNTIFS('DETAIL SALES'!$Q$10:$Q$7501,'FILL RATE MANDATORY STOCK'!BK147,'DETAIL SALES'!$AB$10:$AB$7501,"Full",'DETAIL SALES'!$C$10:$C$7501,"8")</f>
        <v>0</v>
      </c>
      <c r="CB147" s="149">
        <f>COUNTIFS('DETAIL SALES'!$Q$10:$Q$7501,'FILL RATE MANDATORY STOCK'!BK147,'DETAIL SALES'!$AB$10:$AB$7501,"No",'DETAIL SALES'!$C$10:$C$7501,"8")</f>
        <v>0</v>
      </c>
      <c r="CC147" s="149">
        <f>COUNTIFS('DETAIL SALES'!$Q$10:$Q$7501,'FILL RATE MANDATORY STOCK'!BK147,'DETAIL SALES'!$AB$10:$AB$7501,"Full",'DETAIL SALES'!$C$10:$C$7501,"9")</f>
        <v>0</v>
      </c>
      <c r="CD147" s="149">
        <f>COUNTIFS('DETAIL SALES'!$Q$10:$Q$7501,'FILL RATE MANDATORY STOCK'!BK147,'DETAIL SALES'!$AB$10:$AB$7501,"No",'DETAIL SALES'!$C$10:$C$7501,"9")</f>
        <v>0</v>
      </c>
      <c r="CE147" s="149">
        <f>COUNTIFS('DETAIL SALES'!$Q$10:$Q$7501,'FILL RATE MANDATORY STOCK'!BK147,'DETAIL SALES'!$AB$10:$AB$7501,"Full",'DETAIL SALES'!$C$10:$C$7501,"10")</f>
        <v>0</v>
      </c>
      <c r="CF147" s="149">
        <f>COUNTIFS('DETAIL SALES'!$Q$10:$Q$7501,'FILL RATE MANDATORY STOCK'!BK147,'DETAIL SALES'!$AB$10:$AB$7501,"No",'DETAIL SALES'!$C$10:$C$7501,"10")</f>
        <v>0</v>
      </c>
      <c r="CG147" s="149">
        <f>COUNTIFS('DETAIL SALES'!$Q$10:$Q$7501,'FILL RATE MANDATORY STOCK'!BK147,'DETAIL SALES'!$AB$10:$AB$7501,"Full",'DETAIL SALES'!$C$10:$C$7501,"11")</f>
        <v>0</v>
      </c>
      <c r="CH147" s="149">
        <f>COUNTIFS('DETAIL SALES'!$Q$10:$Q$7501,'FILL RATE MANDATORY STOCK'!BK147,'DETAIL SALES'!$AB$10:$AB$7501,"No",'DETAIL SALES'!$C$10:$C$7501,"11")</f>
        <v>0</v>
      </c>
      <c r="CI147" s="149">
        <f>COUNTIFS('DETAIL SALES'!$Q$10:$Q$7501,'FILL RATE MANDATORY STOCK'!BK147,'DETAIL SALES'!$AB$10:$AB$7501,"Full",'DETAIL SALES'!$C$10:$C$7501,"12")</f>
        <v>0</v>
      </c>
      <c r="CJ147" s="149">
        <f>COUNTIFS('DETAIL SALES'!$Q$10:$Q$7501,'FILL RATE MANDATORY STOCK'!BK147,'DETAIL SALES'!$AB$10:$AB$7501,"No",'DETAIL SALES'!$C$10:$C$7501,"12")</f>
        <v>0</v>
      </c>
      <c r="CK147" s="149">
        <f>COUNTIFS('DETAIL SALES'!$Q$10:$Q$7501,'FILL RATE MANDATORY STOCK'!BK147,'DETAIL SALES'!$AB$10:$AB$7501,"Full",'DETAIL SALES'!$C$10:$C$7501,"13")</f>
        <v>0</v>
      </c>
      <c r="CL147" s="149">
        <f>COUNTIFS('DETAIL SALES'!$Q$10:$Q$7501,'FILL RATE MANDATORY STOCK'!BK147,'DETAIL SALES'!$AB$10:$AB$7501,"No",'DETAIL SALES'!$C$10:$C$7501,"13")</f>
        <v>0</v>
      </c>
      <c r="CM147" s="316">
        <f>COUNTIFS('DETAIL SALES'!$Q$10:$Q$7501,'FILL RATE MANDATORY STOCK'!BK147,'DETAIL SALES'!$AB$10:$AB$7501,"Full",'DETAIL SALES'!$C$10:$C$7501,"14")</f>
        <v>0</v>
      </c>
      <c r="CN147" s="316">
        <f>COUNTIFS('DETAIL SALES'!$Q$10:$Q$7501,'FILL RATE MANDATORY STOCK'!BK147,'DETAIL SALES'!$AB$10:$AB$7501,"No",'DETAIL SALES'!$C$10:$C$7501,"14")</f>
        <v>0</v>
      </c>
      <c r="CO147" s="149">
        <f>COUNTIFS('DETAIL SALES'!$Q$10:$Q$7501,'FILL RATE MANDATORY STOCK'!BK147,'DETAIL SALES'!$AB$10:$AB$7501,"Full",'DETAIL SALES'!$C$10:$C$7501,"15")</f>
        <v>0</v>
      </c>
      <c r="CP147" s="149">
        <f>COUNTIFS('DETAIL SALES'!$Q$10:$Q$7501,'FILL RATE MANDATORY STOCK'!BK147,'DETAIL SALES'!$AB$10:$AB$7501,"No",'DETAIL SALES'!$C$10:$C$7501,"15")</f>
        <v>0</v>
      </c>
      <c r="CQ147" s="149">
        <f>COUNTIFS('DETAIL SALES'!$Q$10:$Q$7501,'FILL RATE MANDATORY STOCK'!BK147,'DETAIL SALES'!$AB$10:$AB$7501,"Full",'DETAIL SALES'!$C$10:$C$7501,"16")</f>
        <v>0</v>
      </c>
      <c r="CR147" s="149">
        <f>COUNTIFS('DETAIL SALES'!$Q$10:$Q$7501,'FILL RATE MANDATORY STOCK'!BK147,'DETAIL SALES'!$AB$10:$AB$7501,"No",'DETAIL SALES'!$C$10:$C$7501,"16")</f>
        <v>0</v>
      </c>
      <c r="CS147" s="149">
        <f>COUNTIFS('DETAIL SALES'!$Q$10:$Q$7501,'FILL RATE MANDATORY STOCK'!BK147,'DETAIL SALES'!$AB$10:$AB$7501,"Full",'DETAIL SALES'!$C$10:$C$7501,"17")</f>
        <v>0</v>
      </c>
      <c r="CT147" s="149">
        <f>COUNTIFS('DETAIL SALES'!$Q$10:$Q$7501,'FILL RATE MANDATORY STOCK'!BK147,'DETAIL SALES'!$AB$10:$AB$7501,"No",'DETAIL SALES'!$C$10:$C$7501,"17")</f>
        <v>0</v>
      </c>
      <c r="CU147" s="149">
        <f>COUNTIFS('DETAIL SALES'!$Q$10:$Q$7501,'FILL RATE MANDATORY STOCK'!BK147,'DETAIL SALES'!$AB$10:$AB$7501,"Full",'DETAIL SALES'!$C$10:$C$7501,"18")</f>
        <v>0</v>
      </c>
      <c r="CV147" s="149">
        <f>COUNTIFS('DETAIL SALES'!$Q$10:$Q$7501,'FILL RATE MANDATORY STOCK'!BK147,'DETAIL SALES'!$AB$10:$AB$7501,"No",'DETAIL SALES'!$C$10:$C$7501,"18")</f>
        <v>0</v>
      </c>
      <c r="CW147" s="149">
        <f>COUNTIFS('DETAIL SALES'!$Q$10:$Q$7501,'FILL RATE MANDATORY STOCK'!BK147,'DETAIL SALES'!$AB$10:$AB$7501,"Full",'DETAIL SALES'!$C$10:$C$7501,"19")</f>
        <v>0</v>
      </c>
      <c r="CX147" s="149">
        <f>COUNTIFS('DETAIL SALES'!$Q$10:$Q$7501,'FILL RATE MANDATORY STOCK'!BK147,'DETAIL SALES'!$AB$10:$AB$7501,"No",'DETAIL SALES'!$C$10:$C$7501,"19")</f>
        <v>0</v>
      </c>
      <c r="CY147" s="149">
        <f>COUNTIFS('DETAIL SALES'!$Q$10:$Q$7501,'FILL RATE MANDATORY STOCK'!BK147,'DETAIL SALES'!$AB$10:$AB$7501,"Full",'DETAIL SALES'!$C$10:$C$7501,"20")</f>
        <v>0</v>
      </c>
      <c r="CZ147" s="149">
        <f>COUNTIFS('DETAIL SALES'!$Q$10:$Q$7501,'FILL RATE MANDATORY STOCK'!BK147,'DETAIL SALES'!$AB$10:$AB$7501,"No",'DETAIL SALES'!$C$10:$C$7501,"20")</f>
        <v>0</v>
      </c>
      <c r="DA147" s="316">
        <f>COUNTIFS('DETAIL SALES'!$Q$10:$Q$7501,'FILL RATE MANDATORY STOCK'!BK147,'DETAIL SALES'!$AB$10:$AB$7501,"Full",'DETAIL SALES'!$C$10:$C$7501,"21")</f>
        <v>0</v>
      </c>
      <c r="DB147" s="316">
        <f>COUNTIFS('DETAIL SALES'!$Q$10:$Q$7501,'FILL RATE MANDATORY STOCK'!BK147,'DETAIL SALES'!$AB$10:$AB$7501,"No",'DETAIL SALES'!$C$10:$C$7501,"21")</f>
        <v>0</v>
      </c>
      <c r="DC147" s="149">
        <f>COUNTIFS('DETAIL SALES'!$Q$10:$Q$7501,'FILL RATE MANDATORY STOCK'!BK147,'DETAIL SALES'!$AB$10:$AB$7501,"Full",'DETAIL SALES'!$C$10:$C$7501,"22")</f>
        <v>0</v>
      </c>
      <c r="DD147" s="149">
        <f>COUNTIFS('DETAIL SALES'!$Q$10:$Q$7501,'FILL RATE MANDATORY STOCK'!BK147,'DETAIL SALES'!$AB$10:$AB$7501,"No",'DETAIL SALES'!$C$10:$C$7501,"22")</f>
        <v>0</v>
      </c>
      <c r="DE147" s="149">
        <f>COUNTIFS('DETAIL SALES'!$Q$10:$Q$7501,'FILL RATE MANDATORY STOCK'!BK147,'DETAIL SALES'!$AB$10:$AB$7501,"Full",'DETAIL SALES'!$C$10:$C$7501,"23")</f>
        <v>0</v>
      </c>
      <c r="DF147" s="149">
        <f>COUNTIFS('DETAIL SALES'!$Q$10:$Q$7501,'FILL RATE MANDATORY STOCK'!BK147,'DETAIL SALES'!$AB$10:$AB$7501,"No",'DETAIL SALES'!$C$10:$C$7501,"23")</f>
        <v>0</v>
      </c>
      <c r="DG147" s="149">
        <f>COUNTIFS('DETAIL SALES'!$Q$10:$Q$7501,'FILL RATE MANDATORY STOCK'!BK147,'DETAIL SALES'!$AB$10:$AB$7501,"Full",'DETAIL SALES'!$C$10:$C$7501,"24")</f>
        <v>0</v>
      </c>
      <c r="DH147" s="149">
        <f>COUNTIFS('DETAIL SALES'!$Q$10:$Q$7501,'FILL RATE MANDATORY STOCK'!BK147,'DETAIL SALES'!$AB$10:$AB$7501,"No",'DETAIL SALES'!$C$10:$C$7501,"24")</f>
        <v>0</v>
      </c>
      <c r="DI147" s="149">
        <f>COUNTIFS('DETAIL SALES'!$Q$10:$Q$7501,'FILL RATE MANDATORY STOCK'!BK147,'DETAIL SALES'!$AB$10:$AB$7501,"Full",'DETAIL SALES'!$C$10:$C$7501,"25")</f>
        <v>0</v>
      </c>
      <c r="DJ147" s="149">
        <f>COUNTIFS('DETAIL SALES'!$Q$10:$Q$7501,'FILL RATE MANDATORY STOCK'!BK147,'DETAIL SALES'!$AB$10:$AB$7501,"No",'DETAIL SALES'!$C$10:$C$7501,"25")</f>
        <v>0</v>
      </c>
      <c r="DK147" s="149">
        <f>COUNTIFS('DETAIL SALES'!$Q$10:$Q$7501,'FILL RATE MANDATORY STOCK'!BK147,'DETAIL SALES'!$AB$10:$AB$7501,"Full",'DETAIL SALES'!$C$10:$C$7501,"26")</f>
        <v>0</v>
      </c>
      <c r="DL147" s="149">
        <f>COUNTIFS('DETAIL SALES'!$Q$10:$Q$7501,'FILL RATE MANDATORY STOCK'!BK147,'DETAIL SALES'!$AB$10:$AB$7501,"No",'DETAIL SALES'!$C$10:$C$7501,"26")</f>
        <v>0</v>
      </c>
      <c r="DM147" s="149">
        <f>COUNTIFS('DETAIL SALES'!$Q$10:$Q$7501,'FILL RATE MANDATORY STOCK'!BK147,'DETAIL SALES'!$AB$10:$AB$7501,"Full",'DETAIL SALES'!$C$10:$C$7501,"27")</f>
        <v>0</v>
      </c>
      <c r="DN147" s="149">
        <f>COUNTIFS('DETAIL SALES'!$Q$10:$Q$7501,'FILL RATE MANDATORY STOCK'!BK147,'DETAIL SALES'!$AB$10:$AB$7501,"No",'DETAIL SALES'!$C$10:$C$7501,"27")</f>
        <v>0</v>
      </c>
      <c r="DO147" s="316">
        <f>COUNTIFS('DETAIL SALES'!$Q$10:$Q$7501,'FILL RATE MANDATORY STOCK'!BK147,'DETAIL SALES'!$AB$10:$AB$7501,"Full",'DETAIL SALES'!$C$10:$C$7501,"28")</f>
        <v>0</v>
      </c>
      <c r="DP147" s="316">
        <f>COUNTIFS('DETAIL SALES'!$Q$10:$Q$7501,'FILL RATE MANDATORY STOCK'!BK147,'DETAIL SALES'!$AB$10:$AB$7501,"No",'DETAIL SALES'!$C$10:$C$7501,"28")</f>
        <v>0</v>
      </c>
      <c r="DQ147" s="149">
        <f>COUNTIFS('DETAIL SALES'!$Q$10:$Q$7501,'FILL RATE MANDATORY STOCK'!BK147,'DETAIL SALES'!$AB$10:$AB$7501,"Full",'DETAIL SALES'!$C$10:$C$7501,"29")</f>
        <v>0</v>
      </c>
      <c r="DR147" s="149">
        <f>COUNTIFS('DETAIL SALES'!$Q$10:$Q$7501,'FILL RATE MANDATORY STOCK'!BK147,'DETAIL SALES'!$AB$10:$AB$7501,"No",'DETAIL SALES'!$C$10:$C$7501,"29")</f>
        <v>0</v>
      </c>
      <c r="DS147" s="149">
        <f>COUNTIFS('DETAIL SALES'!$Q$10:$Q$7501,'FILL RATE MANDATORY STOCK'!BK147,'DETAIL SALES'!$AB$10:$AB$7501,"Full",'DETAIL SALES'!$C$10:$C$7501,"30")</f>
        <v>0</v>
      </c>
      <c r="DT147" s="149">
        <f>COUNTIFS('DETAIL SALES'!$Q$10:$Q$7501,'FILL RATE MANDATORY STOCK'!BK147,'DETAIL SALES'!$AB$10:$AB$7501,"No",'DETAIL SALES'!$C$10:$C$7501,"30")</f>
        <v>0</v>
      </c>
      <c r="DU147" s="149">
        <f>COUNTIFS('DETAIL SALES'!$Q$10:$Q$7501,'FILL RATE MANDATORY STOCK'!\,'DETAIL SALES'!$AB$10:$AB$7501,"Full",'DETAIL SALES'!$C$10:$C$7501,"31")</f>
        <v>0</v>
      </c>
      <c r="DV147" s="153">
        <f>COUNTIFS('DETAIL SALES'!$Q$10:$Q$7501,'FILL RATE MANDATORY STOCK'!BK147,'DETAIL SALES'!$AB$10:$AB$7501,"No",'DETAIL SALES'!$C$10:$C$7501,"31")</f>
        <v>0</v>
      </c>
      <c r="DW147" s="271">
        <f t="shared" si="68"/>
        <v>0</v>
      </c>
      <c r="DX147" s="150">
        <f t="shared" si="68"/>
        <v>0</v>
      </c>
      <c r="DY147" s="150">
        <f t="shared" si="69"/>
        <v>0</v>
      </c>
      <c r="DZ147" s="272" t="e">
        <f t="shared" si="70"/>
        <v>#DIV/0!</v>
      </c>
    </row>
    <row r="148" spans="1:130" s="141" customFormat="1">
      <c r="A148" s="134">
        <v>139</v>
      </c>
      <c r="B148" s="286"/>
      <c r="C148" s="146">
        <f t="shared" si="60"/>
        <v>0</v>
      </c>
      <c r="D148" s="146">
        <f t="shared" si="61"/>
        <v>1</v>
      </c>
      <c r="E148" s="146">
        <f t="shared" si="62"/>
        <v>1900</v>
      </c>
      <c r="F148" s="287"/>
      <c r="G148" s="287"/>
      <c r="H148" s="287"/>
      <c r="I148" s="288"/>
      <c r="J148" s="287"/>
      <c r="K148" s="288"/>
      <c r="L148" s="134"/>
      <c r="M148" s="133"/>
      <c r="N148" s="288"/>
      <c r="O148" s="134"/>
      <c r="P148" s="166"/>
      <c r="Q148" s="289"/>
      <c r="R148" s="165"/>
      <c r="S148" s="290"/>
      <c r="T148" s="290"/>
      <c r="U148" s="290"/>
      <c r="V148" s="290"/>
      <c r="W148" s="166"/>
      <c r="X148" s="87"/>
      <c r="Y148" s="418">
        <f t="shared" si="63"/>
        <v>0</v>
      </c>
      <c r="Z148" s="291">
        <f t="shared" si="64"/>
        <v>0</v>
      </c>
      <c r="AA148" s="163"/>
      <c r="AB148" s="177" t="str">
        <f t="shared" si="65"/>
        <v/>
      </c>
      <c r="AC148" s="283" t="str">
        <f t="shared" si="66"/>
        <v/>
      </c>
      <c r="AD148" s="283" t="str">
        <f t="shared" si="67"/>
        <v/>
      </c>
      <c r="AE148" s="163"/>
      <c r="AF148" s="162"/>
      <c r="AP148" s="581"/>
      <c r="BD148" s="784"/>
      <c r="BE148" s="103">
        <f>MAX(BE144:BE147)+1</f>
        <v>129</v>
      </c>
      <c r="BF148" s="103" t="s">
        <v>410</v>
      </c>
      <c r="BG148" s="103" t="s">
        <v>416</v>
      </c>
      <c r="BH148" s="172" t="s">
        <v>251</v>
      </c>
      <c r="BI148" s="228" t="e">
        <f>VLOOKUP(BH148,#REF!,8,FALSE)</f>
        <v>#REF!</v>
      </c>
      <c r="BJ148" s="225">
        <v>60000</v>
      </c>
      <c r="BK148" s="158">
        <v>1</v>
      </c>
      <c r="BL148" s="158">
        <v>0</v>
      </c>
      <c r="BM148" s="595">
        <f>COUNTIFS('DETAIL SALES'!$Q$10:$Q$7501,'FILL RATE MANDATORY STOCK'!BK148,'DETAIL SALES'!$AB$10:$AB$7501,"Full",'DETAIL SALES'!$C$10:$C$7501,"1")</f>
        <v>0</v>
      </c>
      <c r="BN148" s="155">
        <f>COUNTIFS('DETAIL SALES'!$Q$10:$Q$7501,'FILL RATE MANDATORY STOCK'!BK148,'DETAIL SALES'!$AB$10:$AB$7501,"No",'DETAIL SALES'!$C$10:$C$7501,"1")</f>
        <v>0</v>
      </c>
      <c r="BO148" s="155">
        <f>COUNTIFS('DETAIL SALES'!$Q$10:$Q$7501,'FILL RATE MANDATORY STOCK'!BK148,'DETAIL SALES'!$AB$10:$AB$7501,"Full",'DETAIL SALES'!$C$10:$C$7501,"2")</f>
        <v>0</v>
      </c>
      <c r="BP148" s="155">
        <f>COUNTIFS('DETAIL SALES'!$Q$10:$Q$7501,'FILL RATE MANDATORY STOCK'!BK148,'DETAIL SALES'!$AB$10:$AB$7501,"No",'DETAIL SALES'!$C$10:$C$7501,"2")</f>
        <v>0</v>
      </c>
      <c r="BQ148" s="155">
        <f>COUNTIFS('DETAIL SALES'!$Q$10:$Q$7501,'FILL RATE MANDATORY STOCK'!BK148,'DETAIL SALES'!$AB$10:$AB$7501,"Full",'DETAIL SALES'!$C$10:$C$7501,"3")</f>
        <v>0</v>
      </c>
      <c r="BR148" s="155">
        <f>COUNTIFS('DETAIL SALES'!$Q$10:$Q$7501,'FILL RATE MANDATORY STOCK'!BK148,'DETAIL SALES'!$AB$10:$AB$7501,"No",'DETAIL SALES'!$C$10:$C$7501,"3")</f>
        <v>0</v>
      </c>
      <c r="BS148" s="155">
        <f>COUNTIFS('DETAIL SALES'!$Q$10:$Q$7501,'FILL RATE MANDATORY STOCK'!BK148,'DETAIL SALES'!$AB$10:$AB$7501,"Full",'DETAIL SALES'!$C$10:$C$7501,"4")</f>
        <v>0</v>
      </c>
      <c r="BT148" s="155">
        <f>COUNTIFS('DETAIL SALES'!$Q$10:$Q$7501,'FILL RATE MANDATORY STOCK'!BK148,'DETAIL SALES'!$AB$10:$AB$7501,"No",'DETAIL SALES'!$C$10:$C$7501,"4")</f>
        <v>0</v>
      </c>
      <c r="BU148" s="155">
        <f>COUNTIFS('DETAIL SALES'!$Q$10:$Q$7501,'FILL RATE MANDATORY STOCK'!BK148,'DETAIL SALES'!$AB$10:$AB$7501,"Full",'DETAIL SALES'!$C$10:$C$7501,"5")</f>
        <v>0</v>
      </c>
      <c r="BV148" s="155">
        <f>COUNTIFS('DETAIL SALES'!$Q$10:$Q$7501,'FILL RATE MANDATORY STOCK'!BK148,'DETAIL SALES'!$AB$10:$AB$7501,"No",'DETAIL SALES'!$C$10:$C$7501,"5")</f>
        <v>0</v>
      </c>
      <c r="BW148" s="155">
        <f>COUNTIFS('DETAIL SALES'!$Q$10:$Q$7501,'FILL RATE MANDATORY STOCK'!BK148,'DETAIL SALES'!$AB$10:$AB$7501,"Full",'DETAIL SALES'!$C$10:$C$7501,"6")</f>
        <v>0</v>
      </c>
      <c r="BX148" s="155">
        <f>COUNTIFS('DETAIL SALES'!$Q$10:$Q$7501,'FILL RATE MANDATORY STOCK'!BK148,'DETAIL SALES'!$AB$10:$AB$7501,"No",'DETAIL SALES'!$C$10:$C$7501,"6")</f>
        <v>0</v>
      </c>
      <c r="BY148" s="318">
        <f>COUNTIFS('DETAIL SALES'!$Q$10:$Q$7501,'FILL RATE MANDATORY STOCK'!BK148,'DETAIL SALES'!$AB$10:$AB$7501,"Full",'DETAIL SALES'!$C$10:$C$7501,"7")</f>
        <v>0</v>
      </c>
      <c r="BZ148" s="318">
        <f>COUNTIFS('DETAIL SALES'!$Q$10:$Q$7501,'FILL RATE MANDATORY STOCK'!BK148,'DETAIL SALES'!$AB$10:$AB$7501,"No",'DETAIL SALES'!$C$10:$C$7501,"7")</f>
        <v>0</v>
      </c>
      <c r="CA148" s="155">
        <f>COUNTIFS('DETAIL SALES'!$Q$10:$Q$7501,'FILL RATE MANDATORY STOCK'!BK148,'DETAIL SALES'!$AB$10:$AB$7501,"Full",'DETAIL SALES'!$C$10:$C$7501,"8")</f>
        <v>0</v>
      </c>
      <c r="CB148" s="155">
        <f>COUNTIFS('DETAIL SALES'!$Q$10:$Q$7501,'FILL RATE MANDATORY STOCK'!BK148,'DETAIL SALES'!$AB$10:$AB$7501,"No",'DETAIL SALES'!$C$10:$C$7501,"8")</f>
        <v>0</v>
      </c>
      <c r="CC148" s="155">
        <f>COUNTIFS('DETAIL SALES'!$Q$10:$Q$7501,'FILL RATE MANDATORY STOCK'!BK148,'DETAIL SALES'!$AB$10:$AB$7501,"Full",'DETAIL SALES'!$C$10:$C$7501,"9")</f>
        <v>0</v>
      </c>
      <c r="CD148" s="155">
        <f>COUNTIFS('DETAIL SALES'!$Q$10:$Q$7501,'FILL RATE MANDATORY STOCK'!BK148,'DETAIL SALES'!$AB$10:$AB$7501,"No",'DETAIL SALES'!$C$10:$C$7501,"9")</f>
        <v>0</v>
      </c>
      <c r="CE148" s="155">
        <f>COUNTIFS('DETAIL SALES'!$Q$10:$Q$7501,'FILL RATE MANDATORY STOCK'!BK148,'DETAIL SALES'!$AB$10:$AB$7501,"Full",'DETAIL SALES'!$C$10:$C$7501,"10")</f>
        <v>0</v>
      </c>
      <c r="CF148" s="155">
        <f>COUNTIFS('DETAIL SALES'!$Q$10:$Q$7501,'FILL RATE MANDATORY STOCK'!BK148,'DETAIL SALES'!$AB$10:$AB$7501,"No",'DETAIL SALES'!$C$10:$C$7501,"10")</f>
        <v>0</v>
      </c>
      <c r="CG148" s="155">
        <f>COUNTIFS('DETAIL SALES'!$Q$10:$Q$7501,'FILL RATE MANDATORY STOCK'!BK148,'DETAIL SALES'!$AB$10:$AB$7501,"Full",'DETAIL SALES'!$C$10:$C$7501,"11")</f>
        <v>0</v>
      </c>
      <c r="CH148" s="155">
        <f>COUNTIFS('DETAIL SALES'!$Q$10:$Q$7501,'FILL RATE MANDATORY STOCK'!BK148,'DETAIL SALES'!$AB$10:$AB$7501,"No",'DETAIL SALES'!$C$10:$C$7501,"11")</f>
        <v>0</v>
      </c>
      <c r="CI148" s="155">
        <f>COUNTIFS('DETAIL SALES'!$Q$10:$Q$7501,'FILL RATE MANDATORY STOCK'!BK148,'DETAIL SALES'!$AB$10:$AB$7501,"Full",'DETAIL SALES'!$C$10:$C$7501,"12")</f>
        <v>0</v>
      </c>
      <c r="CJ148" s="155">
        <f>COUNTIFS('DETAIL SALES'!$Q$10:$Q$7501,'FILL RATE MANDATORY STOCK'!BK148,'DETAIL SALES'!$AB$10:$AB$7501,"No",'DETAIL SALES'!$C$10:$C$7501,"12")</f>
        <v>0</v>
      </c>
      <c r="CK148" s="155">
        <f>COUNTIFS('DETAIL SALES'!$Q$10:$Q$7501,'FILL RATE MANDATORY STOCK'!BK148,'DETAIL SALES'!$AB$10:$AB$7501,"Full",'DETAIL SALES'!$C$10:$C$7501,"13")</f>
        <v>0</v>
      </c>
      <c r="CL148" s="155">
        <f>COUNTIFS('DETAIL SALES'!$Q$10:$Q$7501,'FILL RATE MANDATORY STOCK'!BK148,'DETAIL SALES'!$AB$10:$AB$7501,"No",'DETAIL SALES'!$C$10:$C$7501,"13")</f>
        <v>0</v>
      </c>
      <c r="CM148" s="318">
        <f>COUNTIFS('DETAIL SALES'!$Q$10:$Q$7501,'FILL RATE MANDATORY STOCK'!BK148,'DETAIL SALES'!$AB$10:$AB$7501,"Full",'DETAIL SALES'!$C$10:$C$7501,"14")</f>
        <v>0</v>
      </c>
      <c r="CN148" s="318">
        <f>COUNTIFS('DETAIL SALES'!$Q$10:$Q$7501,'FILL RATE MANDATORY STOCK'!BK148,'DETAIL SALES'!$AB$10:$AB$7501,"No",'DETAIL SALES'!$C$10:$C$7501,"14")</f>
        <v>0</v>
      </c>
      <c r="CO148" s="155">
        <f>COUNTIFS('DETAIL SALES'!$Q$10:$Q$7501,'FILL RATE MANDATORY STOCK'!BK148,'DETAIL SALES'!$AB$10:$AB$7501,"Full",'DETAIL SALES'!$C$10:$C$7501,"15")</f>
        <v>0</v>
      </c>
      <c r="CP148" s="155">
        <f>COUNTIFS('DETAIL SALES'!$Q$10:$Q$7501,'FILL RATE MANDATORY STOCK'!BK148,'DETAIL SALES'!$AB$10:$AB$7501,"No",'DETAIL SALES'!$C$10:$C$7501,"15")</f>
        <v>0</v>
      </c>
      <c r="CQ148" s="155">
        <f>COUNTIFS('DETAIL SALES'!$Q$10:$Q$7501,'FILL RATE MANDATORY STOCK'!BK148,'DETAIL SALES'!$AB$10:$AB$7501,"Full",'DETAIL SALES'!$C$10:$C$7501,"16")</f>
        <v>0</v>
      </c>
      <c r="CR148" s="155">
        <f>COUNTIFS('DETAIL SALES'!$Q$10:$Q$7501,'FILL RATE MANDATORY STOCK'!BK148,'DETAIL SALES'!$AB$10:$AB$7501,"No",'DETAIL SALES'!$C$10:$C$7501,"16")</f>
        <v>0</v>
      </c>
      <c r="CS148" s="155">
        <f>COUNTIFS('DETAIL SALES'!$Q$10:$Q$7501,'FILL RATE MANDATORY STOCK'!BK148,'DETAIL SALES'!$AB$10:$AB$7501,"Full",'DETAIL SALES'!$C$10:$C$7501,"17")</f>
        <v>0</v>
      </c>
      <c r="CT148" s="155">
        <f>COUNTIFS('DETAIL SALES'!$Q$10:$Q$7501,'FILL RATE MANDATORY STOCK'!BK148,'DETAIL SALES'!$AB$10:$AB$7501,"No",'DETAIL SALES'!$C$10:$C$7501,"17")</f>
        <v>0</v>
      </c>
      <c r="CU148" s="155">
        <f>COUNTIFS('DETAIL SALES'!$Q$10:$Q$7501,'FILL RATE MANDATORY STOCK'!BK148,'DETAIL SALES'!$AB$10:$AB$7501,"Full",'DETAIL SALES'!$C$10:$C$7501,"18")</f>
        <v>0</v>
      </c>
      <c r="CV148" s="155">
        <f>COUNTIFS('DETAIL SALES'!$Q$10:$Q$7501,'FILL RATE MANDATORY STOCK'!BK148,'DETAIL SALES'!$AB$10:$AB$7501,"No",'DETAIL SALES'!$C$10:$C$7501,"18")</f>
        <v>0</v>
      </c>
      <c r="CW148" s="155">
        <f>COUNTIFS('DETAIL SALES'!$Q$10:$Q$7501,'FILL RATE MANDATORY STOCK'!BK148,'DETAIL SALES'!$AB$10:$AB$7501,"Full",'DETAIL SALES'!$C$10:$C$7501,"19")</f>
        <v>0</v>
      </c>
      <c r="CX148" s="155">
        <f>COUNTIFS('DETAIL SALES'!$Q$10:$Q$7501,'FILL RATE MANDATORY STOCK'!BK148,'DETAIL SALES'!$AB$10:$AB$7501,"No",'DETAIL SALES'!$C$10:$C$7501,"19")</f>
        <v>0</v>
      </c>
      <c r="CY148" s="155">
        <f>COUNTIFS('DETAIL SALES'!$Q$10:$Q$7501,'FILL RATE MANDATORY STOCK'!BK148,'DETAIL SALES'!$AB$10:$AB$7501,"Full",'DETAIL SALES'!$C$10:$C$7501,"20")</f>
        <v>0</v>
      </c>
      <c r="CZ148" s="155">
        <f>COUNTIFS('DETAIL SALES'!$Q$10:$Q$7501,'FILL RATE MANDATORY STOCK'!BK148,'DETAIL SALES'!$AB$10:$AB$7501,"No",'DETAIL SALES'!$C$10:$C$7501,"20")</f>
        <v>0</v>
      </c>
      <c r="DA148" s="318">
        <f>COUNTIFS('DETAIL SALES'!$Q$10:$Q$7501,'FILL RATE MANDATORY STOCK'!BK148,'DETAIL SALES'!$AB$10:$AB$7501,"Full",'DETAIL SALES'!$C$10:$C$7501,"21")</f>
        <v>0</v>
      </c>
      <c r="DB148" s="318">
        <f>COUNTIFS('DETAIL SALES'!$Q$10:$Q$7501,'FILL RATE MANDATORY STOCK'!BK148,'DETAIL SALES'!$AB$10:$AB$7501,"No",'DETAIL SALES'!$C$10:$C$7501,"21")</f>
        <v>0</v>
      </c>
      <c r="DC148" s="155">
        <f>COUNTIFS('DETAIL SALES'!$Q$10:$Q$7501,'FILL RATE MANDATORY STOCK'!BK148,'DETAIL SALES'!$AB$10:$AB$7501,"Full",'DETAIL SALES'!$C$10:$C$7501,"22")</f>
        <v>0</v>
      </c>
      <c r="DD148" s="155">
        <f>COUNTIFS('DETAIL SALES'!$Q$10:$Q$7501,'FILL RATE MANDATORY STOCK'!BK148,'DETAIL SALES'!$AB$10:$AB$7501,"No",'DETAIL SALES'!$C$10:$C$7501,"22")</f>
        <v>0</v>
      </c>
      <c r="DE148" s="155">
        <f>COUNTIFS('DETAIL SALES'!$Q$10:$Q$7501,'FILL RATE MANDATORY STOCK'!BK148,'DETAIL SALES'!$AB$10:$AB$7501,"Full",'DETAIL SALES'!$C$10:$C$7501,"23")</f>
        <v>0</v>
      </c>
      <c r="DF148" s="155">
        <f>COUNTIFS('DETAIL SALES'!$Q$10:$Q$7501,'FILL RATE MANDATORY STOCK'!BK148,'DETAIL SALES'!$AB$10:$AB$7501,"No",'DETAIL SALES'!$C$10:$C$7501,"23")</f>
        <v>0</v>
      </c>
      <c r="DG148" s="155">
        <f>COUNTIFS('DETAIL SALES'!$Q$10:$Q$7501,'FILL RATE MANDATORY STOCK'!BK148,'DETAIL SALES'!$AB$10:$AB$7501,"Full",'DETAIL SALES'!$C$10:$C$7501,"24")</f>
        <v>0</v>
      </c>
      <c r="DH148" s="155">
        <f>COUNTIFS('DETAIL SALES'!$Q$10:$Q$7501,'FILL RATE MANDATORY STOCK'!BK148,'DETAIL SALES'!$AB$10:$AB$7501,"No",'DETAIL SALES'!$C$10:$C$7501,"24")</f>
        <v>0</v>
      </c>
      <c r="DI148" s="155">
        <f>COUNTIFS('DETAIL SALES'!$Q$10:$Q$7501,'FILL RATE MANDATORY STOCK'!BK148,'DETAIL SALES'!$AB$10:$AB$7501,"Full",'DETAIL SALES'!$C$10:$C$7501,"25")</f>
        <v>0</v>
      </c>
      <c r="DJ148" s="155">
        <f>COUNTIFS('DETAIL SALES'!$Q$10:$Q$7501,'FILL RATE MANDATORY STOCK'!BK148,'DETAIL SALES'!$AB$10:$AB$7501,"No",'DETAIL SALES'!$C$10:$C$7501,"25")</f>
        <v>0</v>
      </c>
      <c r="DK148" s="155">
        <f>COUNTIFS('DETAIL SALES'!$Q$10:$Q$7501,'FILL RATE MANDATORY STOCK'!BK148,'DETAIL SALES'!$AB$10:$AB$7501,"Full",'DETAIL SALES'!$C$10:$C$7501,"26")</f>
        <v>0</v>
      </c>
      <c r="DL148" s="155">
        <f>COUNTIFS('DETAIL SALES'!$Q$10:$Q$7501,'FILL RATE MANDATORY STOCK'!BK148,'DETAIL SALES'!$AB$10:$AB$7501,"No",'DETAIL SALES'!$C$10:$C$7501,"26")</f>
        <v>0</v>
      </c>
      <c r="DM148" s="155">
        <f>COUNTIFS('DETAIL SALES'!$Q$10:$Q$7501,'FILL RATE MANDATORY STOCK'!BK148,'DETAIL SALES'!$AB$10:$AB$7501,"Full",'DETAIL SALES'!$C$10:$C$7501,"27")</f>
        <v>0</v>
      </c>
      <c r="DN148" s="155">
        <f>COUNTIFS('DETAIL SALES'!$Q$10:$Q$7501,'FILL RATE MANDATORY STOCK'!BK148,'DETAIL SALES'!$AB$10:$AB$7501,"No",'DETAIL SALES'!$C$10:$C$7501,"27")</f>
        <v>0</v>
      </c>
      <c r="DO148" s="318">
        <f>COUNTIFS('DETAIL SALES'!$Q$10:$Q$7501,'FILL RATE MANDATORY STOCK'!BK148,'DETAIL SALES'!$AB$10:$AB$7501,"Full",'DETAIL SALES'!$C$10:$C$7501,"28")</f>
        <v>0</v>
      </c>
      <c r="DP148" s="318">
        <f>COUNTIFS('DETAIL SALES'!$Q$10:$Q$7501,'FILL RATE MANDATORY STOCK'!BK148,'DETAIL SALES'!$AB$10:$AB$7501,"No",'DETAIL SALES'!$C$10:$C$7501,"28")</f>
        <v>0</v>
      </c>
      <c r="DQ148" s="155">
        <f>COUNTIFS('DETAIL SALES'!$Q$10:$Q$7501,'FILL RATE MANDATORY STOCK'!BK148,'DETAIL SALES'!$AB$10:$AB$7501,"Full",'DETAIL SALES'!$C$10:$C$7501,"29")</f>
        <v>0</v>
      </c>
      <c r="DR148" s="155">
        <f>COUNTIFS('DETAIL SALES'!$Q$10:$Q$7501,'FILL RATE MANDATORY STOCK'!BK148,'DETAIL SALES'!$AB$10:$AB$7501,"No",'DETAIL SALES'!$C$10:$C$7501,"29")</f>
        <v>0</v>
      </c>
      <c r="DS148" s="155">
        <f>COUNTIFS('DETAIL SALES'!$Q$10:$Q$7501,'FILL RATE MANDATORY STOCK'!BK148,'DETAIL SALES'!$AB$10:$AB$7501,"Full",'DETAIL SALES'!$C$10:$C$7501,"30")</f>
        <v>0</v>
      </c>
      <c r="DT148" s="155">
        <f>COUNTIFS('DETAIL SALES'!$Q$10:$Q$7501,'FILL RATE MANDATORY STOCK'!BK148,'DETAIL SALES'!$AB$10:$AB$7501,"No",'DETAIL SALES'!$C$10:$C$7501,"30")</f>
        <v>0</v>
      </c>
      <c r="DU148" s="155">
        <f>COUNTIFS('DETAIL SALES'!$Q$10:$Q$7501,'FILL RATE MANDATORY STOCK'!\,'DETAIL SALES'!$AB$10:$AB$7501,"Full",'DETAIL SALES'!$C$10:$C$7501,"31")</f>
        <v>0</v>
      </c>
      <c r="DV148" s="158">
        <f>COUNTIFS('DETAIL SALES'!$Q$10:$Q$7501,'FILL RATE MANDATORY STOCK'!BK148,'DETAIL SALES'!$AB$10:$AB$7501,"No",'DETAIL SALES'!$C$10:$C$7501,"31")</f>
        <v>0</v>
      </c>
      <c r="DW148" s="273">
        <f t="shared" si="68"/>
        <v>0</v>
      </c>
      <c r="DX148" s="161">
        <f t="shared" si="68"/>
        <v>0</v>
      </c>
      <c r="DY148" s="161">
        <f t="shared" si="69"/>
        <v>0</v>
      </c>
      <c r="DZ148" s="274" t="e">
        <f t="shared" si="70"/>
        <v>#DIV/0!</v>
      </c>
    </row>
    <row r="149" spans="1:130" s="141" customFormat="1">
      <c r="A149" s="134">
        <v>140</v>
      </c>
      <c r="B149" s="286"/>
      <c r="C149" s="146">
        <f t="shared" si="60"/>
        <v>0</v>
      </c>
      <c r="D149" s="146">
        <f t="shared" si="61"/>
        <v>1</v>
      </c>
      <c r="E149" s="146">
        <f t="shared" si="62"/>
        <v>1900</v>
      </c>
      <c r="F149" s="287"/>
      <c r="G149" s="287"/>
      <c r="H149" s="287"/>
      <c r="I149" s="288"/>
      <c r="J149" s="287"/>
      <c r="K149" s="288"/>
      <c r="L149" s="134"/>
      <c r="M149" s="133"/>
      <c r="N149" s="288"/>
      <c r="O149" s="134"/>
      <c r="P149" s="166"/>
      <c r="Q149" s="289"/>
      <c r="R149" s="165"/>
      <c r="S149" s="290"/>
      <c r="T149" s="290"/>
      <c r="U149" s="290"/>
      <c r="V149" s="290"/>
      <c r="W149" s="166"/>
      <c r="X149" s="87"/>
      <c r="Y149" s="418">
        <f t="shared" si="63"/>
        <v>0</v>
      </c>
      <c r="Z149" s="291">
        <f t="shared" si="64"/>
        <v>0</v>
      </c>
      <c r="AA149" s="163"/>
      <c r="AB149" s="177" t="str">
        <f t="shared" si="65"/>
        <v/>
      </c>
      <c r="AC149" s="283" t="str">
        <f t="shared" si="66"/>
        <v/>
      </c>
      <c r="AD149" s="283" t="str">
        <f t="shared" si="67"/>
        <v/>
      </c>
      <c r="AE149" s="163"/>
      <c r="AF149" s="162"/>
      <c r="AP149" s="581"/>
      <c r="BD149" s="784"/>
      <c r="BE149" s="104" t="s">
        <v>417</v>
      </c>
      <c r="BF149" s="99"/>
      <c r="BG149" s="99"/>
      <c r="BH149" s="148"/>
      <c r="BI149" s="222"/>
      <c r="BJ149" s="242"/>
      <c r="BK149" s="159"/>
      <c r="BL149" s="159">
        <v>0</v>
      </c>
      <c r="BM149" s="596">
        <f>COUNTIFS('DETAIL SALES'!$Q$10:$Q$7501,'FILL RATE MANDATORY STOCK'!BK149,'DETAIL SALES'!$AB$10:$AB$7501,"Full",'DETAIL SALES'!$C$10:$C$7501,"1")</f>
        <v>0</v>
      </c>
      <c r="BN149" s="167">
        <f>COUNTIFS('DETAIL SALES'!$Q$10:$Q$7501,'FILL RATE MANDATORY STOCK'!BK149,'DETAIL SALES'!$AB$10:$AB$7501,"No",'DETAIL SALES'!$C$10:$C$7501,"1")</f>
        <v>0</v>
      </c>
      <c r="BO149" s="167">
        <f>COUNTIFS('DETAIL SALES'!$Q$10:$Q$7501,'FILL RATE MANDATORY STOCK'!BK149,'DETAIL SALES'!$AB$10:$AB$7501,"Full",'DETAIL SALES'!$C$10:$C$7501,"2")</f>
        <v>0</v>
      </c>
      <c r="BP149" s="167">
        <f>COUNTIFS('DETAIL SALES'!$Q$10:$Q$7501,'FILL RATE MANDATORY STOCK'!BK149,'DETAIL SALES'!$AB$10:$AB$7501,"No",'DETAIL SALES'!$C$10:$C$7501,"2")</f>
        <v>0</v>
      </c>
      <c r="BQ149" s="167">
        <f>COUNTIFS('DETAIL SALES'!$Q$10:$Q$7501,'FILL RATE MANDATORY STOCK'!BK149,'DETAIL SALES'!$AB$10:$AB$7501,"Full",'DETAIL SALES'!$C$10:$C$7501,"3")</f>
        <v>0</v>
      </c>
      <c r="BR149" s="167">
        <f>COUNTIFS('DETAIL SALES'!$Q$10:$Q$7501,'FILL RATE MANDATORY STOCK'!BK149,'DETAIL SALES'!$AB$10:$AB$7501,"No",'DETAIL SALES'!$C$10:$C$7501,"3")</f>
        <v>0</v>
      </c>
      <c r="BS149" s="167">
        <f>COUNTIFS('DETAIL SALES'!$Q$10:$Q$7501,'FILL RATE MANDATORY STOCK'!BK149,'DETAIL SALES'!$AB$10:$AB$7501,"Full",'DETAIL SALES'!$C$10:$C$7501,"4")</f>
        <v>0</v>
      </c>
      <c r="BT149" s="167">
        <f>COUNTIFS('DETAIL SALES'!$Q$10:$Q$7501,'FILL RATE MANDATORY STOCK'!BK149,'DETAIL SALES'!$AB$10:$AB$7501,"No",'DETAIL SALES'!$C$10:$C$7501,"4")</f>
        <v>0</v>
      </c>
      <c r="BU149" s="167">
        <f>COUNTIFS('DETAIL SALES'!$Q$10:$Q$7501,'FILL RATE MANDATORY STOCK'!BK149,'DETAIL SALES'!$AB$10:$AB$7501,"Full",'DETAIL SALES'!$C$10:$C$7501,"5")</f>
        <v>0</v>
      </c>
      <c r="BV149" s="167">
        <f>COUNTIFS('DETAIL SALES'!$Q$10:$Q$7501,'FILL RATE MANDATORY STOCK'!BK149,'DETAIL SALES'!$AB$10:$AB$7501,"No",'DETAIL SALES'!$C$10:$C$7501,"5")</f>
        <v>0</v>
      </c>
      <c r="BW149" s="167">
        <f>COUNTIFS('DETAIL SALES'!$Q$10:$Q$7501,'FILL RATE MANDATORY STOCK'!BK149,'DETAIL SALES'!$AB$10:$AB$7501,"Full",'DETAIL SALES'!$C$10:$C$7501,"6")</f>
        <v>0</v>
      </c>
      <c r="BX149" s="167">
        <f>COUNTIFS('DETAIL SALES'!$Q$10:$Q$7501,'FILL RATE MANDATORY STOCK'!BK149,'DETAIL SALES'!$AB$10:$AB$7501,"No",'DETAIL SALES'!$C$10:$C$7501,"6")</f>
        <v>0</v>
      </c>
      <c r="BY149" s="320">
        <f>COUNTIFS('DETAIL SALES'!$Q$10:$Q$7501,'FILL RATE MANDATORY STOCK'!BK149,'DETAIL SALES'!$AB$10:$AB$7501,"Full",'DETAIL SALES'!$C$10:$C$7501,"7")</f>
        <v>0</v>
      </c>
      <c r="BZ149" s="320">
        <f>COUNTIFS('DETAIL SALES'!$Q$10:$Q$7501,'FILL RATE MANDATORY STOCK'!BK149,'DETAIL SALES'!$AB$10:$AB$7501,"No",'DETAIL SALES'!$C$10:$C$7501,"7")</f>
        <v>0</v>
      </c>
      <c r="CA149" s="167">
        <f>COUNTIFS('DETAIL SALES'!$Q$10:$Q$7501,'FILL RATE MANDATORY STOCK'!BK149,'DETAIL SALES'!$AB$10:$AB$7501,"Full",'DETAIL SALES'!$C$10:$C$7501,"8")</f>
        <v>0</v>
      </c>
      <c r="CB149" s="167">
        <f>COUNTIFS('DETAIL SALES'!$Q$10:$Q$7501,'FILL RATE MANDATORY STOCK'!BK149,'DETAIL SALES'!$AB$10:$AB$7501,"No",'DETAIL SALES'!$C$10:$C$7501,"8")</f>
        <v>0</v>
      </c>
      <c r="CC149" s="167">
        <f>COUNTIFS('DETAIL SALES'!$Q$10:$Q$7501,'FILL RATE MANDATORY STOCK'!BK149,'DETAIL SALES'!$AB$10:$AB$7501,"Full",'DETAIL SALES'!$C$10:$C$7501,"9")</f>
        <v>0</v>
      </c>
      <c r="CD149" s="167">
        <f>COUNTIFS('DETAIL SALES'!$Q$10:$Q$7501,'FILL RATE MANDATORY STOCK'!BK149,'DETAIL SALES'!$AB$10:$AB$7501,"No",'DETAIL SALES'!$C$10:$C$7501,"9")</f>
        <v>0</v>
      </c>
      <c r="CE149" s="167">
        <f>COUNTIFS('DETAIL SALES'!$Q$10:$Q$7501,'FILL RATE MANDATORY STOCK'!BK149,'DETAIL SALES'!$AB$10:$AB$7501,"Full",'DETAIL SALES'!$C$10:$C$7501,"10")</f>
        <v>0</v>
      </c>
      <c r="CF149" s="167">
        <f>COUNTIFS('DETAIL SALES'!$Q$10:$Q$7501,'FILL RATE MANDATORY STOCK'!BK149,'DETAIL SALES'!$AB$10:$AB$7501,"No",'DETAIL SALES'!$C$10:$C$7501,"10")</f>
        <v>0</v>
      </c>
      <c r="CG149" s="167">
        <f>COUNTIFS('DETAIL SALES'!$Q$10:$Q$7501,'FILL RATE MANDATORY STOCK'!BK149,'DETAIL SALES'!$AB$10:$AB$7501,"Full",'DETAIL SALES'!$C$10:$C$7501,"11")</f>
        <v>0</v>
      </c>
      <c r="CH149" s="167">
        <f>COUNTIFS('DETAIL SALES'!$Q$10:$Q$7501,'FILL RATE MANDATORY STOCK'!BK149,'DETAIL SALES'!$AB$10:$AB$7501,"No",'DETAIL SALES'!$C$10:$C$7501,"11")</f>
        <v>0</v>
      </c>
      <c r="CI149" s="167">
        <f>COUNTIFS('DETAIL SALES'!$Q$10:$Q$7501,'FILL RATE MANDATORY STOCK'!BK149,'DETAIL SALES'!$AB$10:$AB$7501,"Full",'DETAIL SALES'!$C$10:$C$7501,"12")</f>
        <v>0</v>
      </c>
      <c r="CJ149" s="167">
        <f>COUNTIFS('DETAIL SALES'!$Q$10:$Q$7501,'FILL RATE MANDATORY STOCK'!BK149,'DETAIL SALES'!$AB$10:$AB$7501,"No",'DETAIL SALES'!$C$10:$C$7501,"12")</f>
        <v>0</v>
      </c>
      <c r="CK149" s="167">
        <f>COUNTIFS('DETAIL SALES'!$Q$10:$Q$7501,'FILL RATE MANDATORY STOCK'!BK149,'DETAIL SALES'!$AB$10:$AB$7501,"Full",'DETAIL SALES'!$C$10:$C$7501,"13")</f>
        <v>0</v>
      </c>
      <c r="CL149" s="167">
        <f>COUNTIFS('DETAIL SALES'!$Q$10:$Q$7501,'FILL RATE MANDATORY STOCK'!BK149,'DETAIL SALES'!$AB$10:$AB$7501,"No",'DETAIL SALES'!$C$10:$C$7501,"13")</f>
        <v>0</v>
      </c>
      <c r="CM149" s="320">
        <f>COUNTIFS('DETAIL SALES'!$Q$10:$Q$7501,'FILL RATE MANDATORY STOCK'!BK149,'DETAIL SALES'!$AB$10:$AB$7501,"Full",'DETAIL SALES'!$C$10:$C$7501,"14")</f>
        <v>0</v>
      </c>
      <c r="CN149" s="320">
        <f>COUNTIFS('DETAIL SALES'!$Q$10:$Q$7501,'FILL RATE MANDATORY STOCK'!BK149,'DETAIL SALES'!$AB$10:$AB$7501,"No",'DETAIL SALES'!$C$10:$C$7501,"14")</f>
        <v>0</v>
      </c>
      <c r="CO149" s="167">
        <f>COUNTIFS('DETAIL SALES'!$Q$10:$Q$7501,'FILL RATE MANDATORY STOCK'!BK149,'DETAIL SALES'!$AB$10:$AB$7501,"Full",'DETAIL SALES'!$C$10:$C$7501,"15")</f>
        <v>0</v>
      </c>
      <c r="CP149" s="167">
        <f>COUNTIFS('DETAIL SALES'!$Q$10:$Q$7501,'FILL RATE MANDATORY STOCK'!BK149,'DETAIL SALES'!$AB$10:$AB$7501,"No",'DETAIL SALES'!$C$10:$C$7501,"15")</f>
        <v>0</v>
      </c>
      <c r="CQ149" s="167">
        <f>COUNTIFS('DETAIL SALES'!$Q$10:$Q$7501,'FILL RATE MANDATORY STOCK'!BK149,'DETAIL SALES'!$AB$10:$AB$7501,"Full",'DETAIL SALES'!$C$10:$C$7501,"16")</f>
        <v>0</v>
      </c>
      <c r="CR149" s="167">
        <f>COUNTIFS('DETAIL SALES'!$Q$10:$Q$7501,'FILL RATE MANDATORY STOCK'!BK149,'DETAIL SALES'!$AB$10:$AB$7501,"No",'DETAIL SALES'!$C$10:$C$7501,"16")</f>
        <v>0</v>
      </c>
      <c r="CS149" s="167">
        <f>COUNTIFS('DETAIL SALES'!$Q$10:$Q$7501,'FILL RATE MANDATORY STOCK'!BK149,'DETAIL SALES'!$AB$10:$AB$7501,"Full",'DETAIL SALES'!$C$10:$C$7501,"17")</f>
        <v>0</v>
      </c>
      <c r="CT149" s="167">
        <f>COUNTIFS('DETAIL SALES'!$Q$10:$Q$7501,'FILL RATE MANDATORY STOCK'!BK149,'DETAIL SALES'!$AB$10:$AB$7501,"No",'DETAIL SALES'!$C$10:$C$7501,"17")</f>
        <v>0</v>
      </c>
      <c r="CU149" s="167">
        <f>COUNTIFS('DETAIL SALES'!$Q$10:$Q$7501,'FILL RATE MANDATORY STOCK'!BK149,'DETAIL SALES'!$AB$10:$AB$7501,"Full",'DETAIL SALES'!$C$10:$C$7501,"18")</f>
        <v>0</v>
      </c>
      <c r="CV149" s="167">
        <f>COUNTIFS('DETAIL SALES'!$Q$10:$Q$7501,'FILL RATE MANDATORY STOCK'!BK149,'DETAIL SALES'!$AB$10:$AB$7501,"No",'DETAIL SALES'!$C$10:$C$7501,"18")</f>
        <v>0</v>
      </c>
      <c r="CW149" s="167">
        <f>COUNTIFS('DETAIL SALES'!$Q$10:$Q$7501,'FILL RATE MANDATORY STOCK'!BK149,'DETAIL SALES'!$AB$10:$AB$7501,"Full",'DETAIL SALES'!$C$10:$C$7501,"19")</f>
        <v>0</v>
      </c>
      <c r="CX149" s="167">
        <f>COUNTIFS('DETAIL SALES'!$Q$10:$Q$7501,'FILL RATE MANDATORY STOCK'!BK149,'DETAIL SALES'!$AB$10:$AB$7501,"No",'DETAIL SALES'!$C$10:$C$7501,"19")</f>
        <v>0</v>
      </c>
      <c r="CY149" s="167">
        <f>COUNTIFS('DETAIL SALES'!$Q$10:$Q$7501,'FILL RATE MANDATORY STOCK'!BK149,'DETAIL SALES'!$AB$10:$AB$7501,"Full",'DETAIL SALES'!$C$10:$C$7501,"20")</f>
        <v>0</v>
      </c>
      <c r="CZ149" s="167">
        <f>COUNTIFS('DETAIL SALES'!$Q$10:$Q$7501,'FILL RATE MANDATORY STOCK'!BK149,'DETAIL SALES'!$AB$10:$AB$7501,"No",'DETAIL SALES'!$C$10:$C$7501,"20")</f>
        <v>0</v>
      </c>
      <c r="DA149" s="320">
        <f>COUNTIFS('DETAIL SALES'!$Q$10:$Q$7501,'FILL RATE MANDATORY STOCK'!BK149,'DETAIL SALES'!$AB$10:$AB$7501,"Full",'DETAIL SALES'!$C$10:$C$7501,"21")</f>
        <v>0</v>
      </c>
      <c r="DB149" s="320">
        <f>COUNTIFS('DETAIL SALES'!$Q$10:$Q$7501,'FILL RATE MANDATORY STOCK'!BK149,'DETAIL SALES'!$AB$10:$AB$7501,"No",'DETAIL SALES'!$C$10:$C$7501,"21")</f>
        <v>0</v>
      </c>
      <c r="DC149" s="167">
        <f>COUNTIFS('DETAIL SALES'!$Q$10:$Q$7501,'FILL RATE MANDATORY STOCK'!BK149,'DETAIL SALES'!$AB$10:$AB$7501,"Full",'DETAIL SALES'!$C$10:$C$7501,"22")</f>
        <v>0</v>
      </c>
      <c r="DD149" s="167">
        <f>COUNTIFS('DETAIL SALES'!$Q$10:$Q$7501,'FILL RATE MANDATORY STOCK'!BK149,'DETAIL SALES'!$AB$10:$AB$7501,"No",'DETAIL SALES'!$C$10:$C$7501,"22")</f>
        <v>0</v>
      </c>
      <c r="DE149" s="167">
        <f>COUNTIFS('DETAIL SALES'!$Q$10:$Q$7501,'FILL RATE MANDATORY STOCK'!BK149,'DETAIL SALES'!$AB$10:$AB$7501,"Full",'DETAIL SALES'!$C$10:$C$7501,"23")</f>
        <v>0</v>
      </c>
      <c r="DF149" s="167">
        <f>COUNTIFS('DETAIL SALES'!$Q$10:$Q$7501,'FILL RATE MANDATORY STOCK'!BK149,'DETAIL SALES'!$AB$10:$AB$7501,"No",'DETAIL SALES'!$C$10:$C$7501,"23")</f>
        <v>0</v>
      </c>
      <c r="DG149" s="167">
        <f>COUNTIFS('DETAIL SALES'!$Q$10:$Q$7501,'FILL RATE MANDATORY STOCK'!BK149,'DETAIL SALES'!$AB$10:$AB$7501,"Full",'DETAIL SALES'!$C$10:$C$7501,"24")</f>
        <v>0</v>
      </c>
      <c r="DH149" s="167">
        <f>COUNTIFS('DETAIL SALES'!$Q$10:$Q$7501,'FILL RATE MANDATORY STOCK'!BK149,'DETAIL SALES'!$AB$10:$AB$7501,"No",'DETAIL SALES'!$C$10:$C$7501,"24")</f>
        <v>0</v>
      </c>
      <c r="DI149" s="167">
        <f>COUNTIFS('DETAIL SALES'!$Q$10:$Q$7501,'FILL RATE MANDATORY STOCK'!BK149,'DETAIL SALES'!$AB$10:$AB$7501,"Full",'DETAIL SALES'!$C$10:$C$7501,"25")</f>
        <v>0</v>
      </c>
      <c r="DJ149" s="167">
        <f>COUNTIFS('DETAIL SALES'!$Q$10:$Q$7501,'FILL RATE MANDATORY STOCK'!BK149,'DETAIL SALES'!$AB$10:$AB$7501,"No",'DETAIL SALES'!$C$10:$C$7501,"25")</f>
        <v>0</v>
      </c>
      <c r="DK149" s="167">
        <f>COUNTIFS('DETAIL SALES'!$Q$10:$Q$7501,'FILL RATE MANDATORY STOCK'!BK149,'DETAIL SALES'!$AB$10:$AB$7501,"Full",'DETAIL SALES'!$C$10:$C$7501,"26")</f>
        <v>0</v>
      </c>
      <c r="DL149" s="167">
        <f>COUNTIFS('DETAIL SALES'!$Q$10:$Q$7501,'FILL RATE MANDATORY STOCK'!BK149,'DETAIL SALES'!$AB$10:$AB$7501,"No",'DETAIL SALES'!$C$10:$C$7501,"26")</f>
        <v>0</v>
      </c>
      <c r="DM149" s="167">
        <f>COUNTIFS('DETAIL SALES'!$Q$10:$Q$7501,'FILL RATE MANDATORY STOCK'!BK149,'DETAIL SALES'!$AB$10:$AB$7501,"Full",'DETAIL SALES'!$C$10:$C$7501,"27")</f>
        <v>0</v>
      </c>
      <c r="DN149" s="167">
        <f>COUNTIFS('DETAIL SALES'!$Q$10:$Q$7501,'FILL RATE MANDATORY STOCK'!BK149,'DETAIL SALES'!$AB$10:$AB$7501,"No",'DETAIL SALES'!$C$10:$C$7501,"27")</f>
        <v>0</v>
      </c>
      <c r="DO149" s="320">
        <f>COUNTIFS('DETAIL SALES'!$Q$10:$Q$7501,'FILL RATE MANDATORY STOCK'!BK149,'DETAIL SALES'!$AB$10:$AB$7501,"Full",'DETAIL SALES'!$C$10:$C$7501,"28")</f>
        <v>0</v>
      </c>
      <c r="DP149" s="320">
        <f>COUNTIFS('DETAIL SALES'!$Q$10:$Q$7501,'FILL RATE MANDATORY STOCK'!BK149,'DETAIL SALES'!$AB$10:$AB$7501,"No",'DETAIL SALES'!$C$10:$C$7501,"28")</f>
        <v>0</v>
      </c>
      <c r="DQ149" s="167">
        <f>COUNTIFS('DETAIL SALES'!$Q$10:$Q$7501,'FILL RATE MANDATORY STOCK'!BK149,'DETAIL SALES'!$AB$10:$AB$7501,"Full",'DETAIL SALES'!$C$10:$C$7501,"29")</f>
        <v>0</v>
      </c>
      <c r="DR149" s="167">
        <f>COUNTIFS('DETAIL SALES'!$Q$10:$Q$7501,'FILL RATE MANDATORY STOCK'!BK149,'DETAIL SALES'!$AB$10:$AB$7501,"No",'DETAIL SALES'!$C$10:$C$7501,"29")</f>
        <v>0</v>
      </c>
      <c r="DS149" s="167">
        <f>COUNTIFS('DETAIL SALES'!$Q$10:$Q$7501,'FILL RATE MANDATORY STOCK'!BK149,'DETAIL SALES'!$AB$10:$AB$7501,"Full",'DETAIL SALES'!$C$10:$C$7501,"30")</f>
        <v>0</v>
      </c>
      <c r="DT149" s="167">
        <f>COUNTIFS('DETAIL SALES'!$Q$10:$Q$7501,'FILL RATE MANDATORY STOCK'!BK149,'DETAIL SALES'!$AB$10:$AB$7501,"No",'DETAIL SALES'!$C$10:$C$7501,"30")</f>
        <v>0</v>
      </c>
      <c r="DU149" s="167">
        <f>COUNTIFS('DETAIL SALES'!$Q$10:$Q$7501,'FILL RATE MANDATORY STOCK'!\,'DETAIL SALES'!$AB$10:$AB$7501,"Full",'DETAIL SALES'!$C$10:$C$7501,"31")</f>
        <v>0</v>
      </c>
      <c r="DV149" s="159">
        <f>COUNTIFS('DETAIL SALES'!$Q$10:$Q$7501,'FILL RATE MANDATORY STOCK'!BK149,'DETAIL SALES'!$AB$10:$AB$7501,"No",'DETAIL SALES'!$C$10:$C$7501,"31")</f>
        <v>0</v>
      </c>
      <c r="DW149" s="251">
        <f t="shared" si="68"/>
        <v>0</v>
      </c>
      <c r="DX149" s="168">
        <f t="shared" si="68"/>
        <v>0</v>
      </c>
      <c r="DY149" s="168">
        <f t="shared" si="69"/>
        <v>0</v>
      </c>
      <c r="DZ149" s="266" t="e">
        <f t="shared" si="70"/>
        <v>#DIV/0!</v>
      </c>
    </row>
    <row r="150" spans="1:130" s="141" customFormat="1">
      <c r="A150" s="134">
        <v>141</v>
      </c>
      <c r="B150" s="286"/>
      <c r="C150" s="146">
        <f t="shared" si="60"/>
        <v>0</v>
      </c>
      <c r="D150" s="146">
        <f t="shared" si="61"/>
        <v>1</v>
      </c>
      <c r="E150" s="146">
        <f t="shared" si="62"/>
        <v>1900</v>
      </c>
      <c r="F150" s="287"/>
      <c r="G150" s="287"/>
      <c r="H150" s="287"/>
      <c r="I150" s="288"/>
      <c r="J150" s="287"/>
      <c r="K150" s="288"/>
      <c r="L150" s="134"/>
      <c r="M150" s="133"/>
      <c r="N150" s="288"/>
      <c r="O150" s="134"/>
      <c r="P150" s="166"/>
      <c r="Q150" s="289"/>
      <c r="R150" s="165"/>
      <c r="S150" s="290"/>
      <c r="T150" s="290"/>
      <c r="U150" s="290"/>
      <c r="V150" s="290"/>
      <c r="W150" s="166"/>
      <c r="X150" s="87"/>
      <c r="Y150" s="418">
        <f t="shared" si="63"/>
        <v>0</v>
      </c>
      <c r="Z150" s="291">
        <f t="shared" si="64"/>
        <v>0</v>
      </c>
      <c r="AA150" s="163"/>
      <c r="AB150" s="177" t="str">
        <f t="shared" si="65"/>
        <v/>
      </c>
      <c r="AC150" s="283" t="str">
        <f t="shared" si="66"/>
        <v/>
      </c>
      <c r="AD150" s="283" t="str">
        <f t="shared" si="67"/>
        <v/>
      </c>
      <c r="AE150" s="163"/>
      <c r="AF150" s="162"/>
      <c r="AP150" s="581"/>
      <c r="BD150" s="784"/>
      <c r="BE150" s="100">
        <f>MAX(BE144:BE149)+1</f>
        <v>130</v>
      </c>
      <c r="BF150" s="100" t="s">
        <v>412</v>
      </c>
      <c r="BG150" s="100" t="s">
        <v>411</v>
      </c>
      <c r="BH150" s="149" t="s">
        <v>78</v>
      </c>
      <c r="BI150" s="169" t="e">
        <f>VLOOKUP(BH150,#REF!,8,FALSE)</f>
        <v>#REF!</v>
      </c>
      <c r="BJ150" s="224">
        <v>60000</v>
      </c>
      <c r="BK150" s="153">
        <v>16</v>
      </c>
      <c r="BL150" s="153">
        <v>29.333333333333332</v>
      </c>
      <c r="BM150" s="594">
        <f>COUNTIFS('DETAIL SALES'!$Q$10:$Q$7501,'FILL RATE MANDATORY STOCK'!BK150,'DETAIL SALES'!$AB$10:$AB$7501,"Full",'DETAIL SALES'!$C$10:$C$7501,"1")</f>
        <v>0</v>
      </c>
      <c r="BN150" s="149">
        <f>COUNTIFS('DETAIL SALES'!$Q$10:$Q$7501,'FILL RATE MANDATORY STOCK'!BK150,'DETAIL SALES'!$AB$10:$AB$7501,"No",'DETAIL SALES'!$C$10:$C$7501,"1")</f>
        <v>0</v>
      </c>
      <c r="BO150" s="149">
        <f>COUNTIFS('DETAIL SALES'!$Q$10:$Q$7501,'FILL RATE MANDATORY STOCK'!BK150,'DETAIL SALES'!$AB$10:$AB$7501,"Full",'DETAIL SALES'!$C$10:$C$7501,"2")</f>
        <v>0</v>
      </c>
      <c r="BP150" s="149">
        <f>COUNTIFS('DETAIL SALES'!$Q$10:$Q$7501,'FILL RATE MANDATORY STOCK'!BK150,'DETAIL SALES'!$AB$10:$AB$7501,"No",'DETAIL SALES'!$C$10:$C$7501,"2")</f>
        <v>0</v>
      </c>
      <c r="BQ150" s="149">
        <f>COUNTIFS('DETAIL SALES'!$Q$10:$Q$7501,'FILL RATE MANDATORY STOCK'!BK150,'DETAIL SALES'!$AB$10:$AB$7501,"Full",'DETAIL SALES'!$C$10:$C$7501,"3")</f>
        <v>0</v>
      </c>
      <c r="BR150" s="149">
        <f>COUNTIFS('DETAIL SALES'!$Q$10:$Q$7501,'FILL RATE MANDATORY STOCK'!BK150,'DETAIL SALES'!$AB$10:$AB$7501,"No",'DETAIL SALES'!$C$10:$C$7501,"3")</f>
        <v>0</v>
      </c>
      <c r="BS150" s="149">
        <f>COUNTIFS('DETAIL SALES'!$Q$10:$Q$7501,'FILL RATE MANDATORY STOCK'!BK150,'DETAIL SALES'!$AB$10:$AB$7501,"Full",'DETAIL SALES'!$C$10:$C$7501,"4")</f>
        <v>0</v>
      </c>
      <c r="BT150" s="149">
        <f>COUNTIFS('DETAIL SALES'!$Q$10:$Q$7501,'FILL RATE MANDATORY STOCK'!BK150,'DETAIL SALES'!$AB$10:$AB$7501,"No",'DETAIL SALES'!$C$10:$C$7501,"4")</f>
        <v>0</v>
      </c>
      <c r="BU150" s="149">
        <f>COUNTIFS('DETAIL SALES'!$Q$10:$Q$7501,'FILL RATE MANDATORY STOCK'!BK150,'DETAIL SALES'!$AB$10:$AB$7501,"Full",'DETAIL SALES'!$C$10:$C$7501,"5")</f>
        <v>0</v>
      </c>
      <c r="BV150" s="149">
        <f>COUNTIFS('DETAIL SALES'!$Q$10:$Q$7501,'FILL RATE MANDATORY STOCK'!BK150,'DETAIL SALES'!$AB$10:$AB$7501,"No",'DETAIL SALES'!$C$10:$C$7501,"5")</f>
        <v>0</v>
      </c>
      <c r="BW150" s="149">
        <f>COUNTIFS('DETAIL SALES'!$Q$10:$Q$7501,'FILL RATE MANDATORY STOCK'!BK150,'DETAIL SALES'!$AB$10:$AB$7501,"Full",'DETAIL SALES'!$C$10:$C$7501,"6")</f>
        <v>0</v>
      </c>
      <c r="BX150" s="149">
        <f>COUNTIFS('DETAIL SALES'!$Q$10:$Q$7501,'FILL RATE MANDATORY STOCK'!BK150,'DETAIL SALES'!$AB$10:$AB$7501,"No",'DETAIL SALES'!$C$10:$C$7501,"6")</f>
        <v>0</v>
      </c>
      <c r="BY150" s="316">
        <f>COUNTIFS('DETAIL SALES'!$Q$10:$Q$7501,'FILL RATE MANDATORY STOCK'!BK150,'DETAIL SALES'!$AB$10:$AB$7501,"Full",'DETAIL SALES'!$C$10:$C$7501,"7")</f>
        <v>0</v>
      </c>
      <c r="BZ150" s="316">
        <f>COUNTIFS('DETAIL SALES'!$Q$10:$Q$7501,'FILL RATE MANDATORY STOCK'!BK150,'DETAIL SALES'!$AB$10:$AB$7501,"No",'DETAIL SALES'!$C$10:$C$7501,"7")</f>
        <v>0</v>
      </c>
      <c r="CA150" s="149">
        <f>COUNTIFS('DETAIL SALES'!$Q$10:$Q$7501,'FILL RATE MANDATORY STOCK'!BK150,'DETAIL SALES'!$AB$10:$AB$7501,"Full",'DETAIL SALES'!$C$10:$C$7501,"8")</f>
        <v>0</v>
      </c>
      <c r="CB150" s="149">
        <f>COUNTIFS('DETAIL SALES'!$Q$10:$Q$7501,'FILL RATE MANDATORY STOCK'!BK150,'DETAIL SALES'!$AB$10:$AB$7501,"No",'DETAIL SALES'!$C$10:$C$7501,"8")</f>
        <v>0</v>
      </c>
      <c r="CC150" s="149">
        <f>COUNTIFS('DETAIL SALES'!$Q$10:$Q$7501,'FILL RATE MANDATORY STOCK'!BK150,'DETAIL SALES'!$AB$10:$AB$7501,"Full",'DETAIL SALES'!$C$10:$C$7501,"9")</f>
        <v>0</v>
      </c>
      <c r="CD150" s="149">
        <f>COUNTIFS('DETAIL SALES'!$Q$10:$Q$7501,'FILL RATE MANDATORY STOCK'!BK150,'DETAIL SALES'!$AB$10:$AB$7501,"No",'DETAIL SALES'!$C$10:$C$7501,"9")</f>
        <v>0</v>
      </c>
      <c r="CE150" s="149">
        <f>COUNTIFS('DETAIL SALES'!$Q$10:$Q$7501,'FILL RATE MANDATORY STOCK'!BK150,'DETAIL SALES'!$AB$10:$AB$7501,"Full",'DETAIL SALES'!$C$10:$C$7501,"10")</f>
        <v>0</v>
      </c>
      <c r="CF150" s="149">
        <f>COUNTIFS('DETAIL SALES'!$Q$10:$Q$7501,'FILL RATE MANDATORY STOCK'!BK150,'DETAIL SALES'!$AB$10:$AB$7501,"No",'DETAIL SALES'!$C$10:$C$7501,"10")</f>
        <v>0</v>
      </c>
      <c r="CG150" s="149">
        <f>COUNTIFS('DETAIL SALES'!$Q$10:$Q$7501,'FILL RATE MANDATORY STOCK'!BK150,'DETAIL SALES'!$AB$10:$AB$7501,"Full",'DETAIL SALES'!$C$10:$C$7501,"11")</f>
        <v>0</v>
      </c>
      <c r="CH150" s="149">
        <f>COUNTIFS('DETAIL SALES'!$Q$10:$Q$7501,'FILL RATE MANDATORY STOCK'!BK150,'DETAIL SALES'!$AB$10:$AB$7501,"No",'DETAIL SALES'!$C$10:$C$7501,"11")</f>
        <v>0</v>
      </c>
      <c r="CI150" s="149">
        <f>COUNTIFS('DETAIL SALES'!$Q$10:$Q$7501,'FILL RATE MANDATORY STOCK'!BK150,'DETAIL SALES'!$AB$10:$AB$7501,"Full",'DETAIL SALES'!$C$10:$C$7501,"12")</f>
        <v>0</v>
      </c>
      <c r="CJ150" s="149">
        <f>COUNTIFS('DETAIL SALES'!$Q$10:$Q$7501,'FILL RATE MANDATORY STOCK'!BK150,'DETAIL SALES'!$AB$10:$AB$7501,"No",'DETAIL SALES'!$C$10:$C$7501,"12")</f>
        <v>0</v>
      </c>
      <c r="CK150" s="149">
        <f>COUNTIFS('DETAIL SALES'!$Q$10:$Q$7501,'FILL RATE MANDATORY STOCK'!BK150,'DETAIL SALES'!$AB$10:$AB$7501,"Full",'DETAIL SALES'!$C$10:$C$7501,"13")</f>
        <v>0</v>
      </c>
      <c r="CL150" s="149">
        <f>COUNTIFS('DETAIL SALES'!$Q$10:$Q$7501,'FILL RATE MANDATORY STOCK'!BK150,'DETAIL SALES'!$AB$10:$AB$7501,"No",'DETAIL SALES'!$C$10:$C$7501,"13")</f>
        <v>0</v>
      </c>
      <c r="CM150" s="316">
        <f>COUNTIFS('DETAIL SALES'!$Q$10:$Q$7501,'FILL RATE MANDATORY STOCK'!BK150,'DETAIL SALES'!$AB$10:$AB$7501,"Full",'DETAIL SALES'!$C$10:$C$7501,"14")</f>
        <v>0</v>
      </c>
      <c r="CN150" s="316">
        <f>COUNTIFS('DETAIL SALES'!$Q$10:$Q$7501,'FILL RATE MANDATORY STOCK'!BK150,'DETAIL SALES'!$AB$10:$AB$7501,"No",'DETAIL SALES'!$C$10:$C$7501,"14")</f>
        <v>0</v>
      </c>
      <c r="CO150" s="149">
        <f>COUNTIFS('DETAIL SALES'!$Q$10:$Q$7501,'FILL RATE MANDATORY STOCK'!BK150,'DETAIL SALES'!$AB$10:$AB$7501,"Full",'DETAIL SALES'!$C$10:$C$7501,"15")</f>
        <v>0</v>
      </c>
      <c r="CP150" s="149">
        <f>COUNTIFS('DETAIL SALES'!$Q$10:$Q$7501,'FILL RATE MANDATORY STOCK'!BK150,'DETAIL SALES'!$AB$10:$AB$7501,"No",'DETAIL SALES'!$C$10:$C$7501,"15")</f>
        <v>0</v>
      </c>
      <c r="CQ150" s="149">
        <f>COUNTIFS('DETAIL SALES'!$Q$10:$Q$7501,'FILL RATE MANDATORY STOCK'!BK150,'DETAIL SALES'!$AB$10:$AB$7501,"Full",'DETAIL SALES'!$C$10:$C$7501,"16")</f>
        <v>0</v>
      </c>
      <c r="CR150" s="149">
        <f>COUNTIFS('DETAIL SALES'!$Q$10:$Q$7501,'FILL RATE MANDATORY STOCK'!BK150,'DETAIL SALES'!$AB$10:$AB$7501,"No",'DETAIL SALES'!$C$10:$C$7501,"16")</f>
        <v>0</v>
      </c>
      <c r="CS150" s="149">
        <f>COUNTIFS('DETAIL SALES'!$Q$10:$Q$7501,'FILL RATE MANDATORY STOCK'!BK150,'DETAIL SALES'!$AB$10:$AB$7501,"Full",'DETAIL SALES'!$C$10:$C$7501,"17")</f>
        <v>0</v>
      </c>
      <c r="CT150" s="149">
        <f>COUNTIFS('DETAIL SALES'!$Q$10:$Q$7501,'FILL RATE MANDATORY STOCK'!BK150,'DETAIL SALES'!$AB$10:$AB$7501,"No",'DETAIL SALES'!$C$10:$C$7501,"17")</f>
        <v>0</v>
      </c>
      <c r="CU150" s="149">
        <f>COUNTIFS('DETAIL SALES'!$Q$10:$Q$7501,'FILL RATE MANDATORY STOCK'!BK150,'DETAIL SALES'!$AB$10:$AB$7501,"Full",'DETAIL SALES'!$C$10:$C$7501,"18")</f>
        <v>0</v>
      </c>
      <c r="CV150" s="149">
        <f>COUNTIFS('DETAIL SALES'!$Q$10:$Q$7501,'FILL RATE MANDATORY STOCK'!BK150,'DETAIL SALES'!$AB$10:$AB$7501,"No",'DETAIL SALES'!$C$10:$C$7501,"18")</f>
        <v>0</v>
      </c>
      <c r="CW150" s="149">
        <f>COUNTIFS('DETAIL SALES'!$Q$10:$Q$7501,'FILL RATE MANDATORY STOCK'!BK150,'DETAIL SALES'!$AB$10:$AB$7501,"Full",'DETAIL SALES'!$C$10:$C$7501,"19")</f>
        <v>0</v>
      </c>
      <c r="CX150" s="149">
        <f>COUNTIFS('DETAIL SALES'!$Q$10:$Q$7501,'FILL RATE MANDATORY STOCK'!BK150,'DETAIL SALES'!$AB$10:$AB$7501,"No",'DETAIL SALES'!$C$10:$C$7501,"19")</f>
        <v>0</v>
      </c>
      <c r="CY150" s="149">
        <f>COUNTIFS('DETAIL SALES'!$Q$10:$Q$7501,'FILL RATE MANDATORY STOCK'!BK150,'DETAIL SALES'!$AB$10:$AB$7501,"Full",'DETAIL SALES'!$C$10:$C$7501,"20")</f>
        <v>0</v>
      </c>
      <c r="CZ150" s="149">
        <f>COUNTIFS('DETAIL SALES'!$Q$10:$Q$7501,'FILL RATE MANDATORY STOCK'!BK150,'DETAIL SALES'!$AB$10:$AB$7501,"No",'DETAIL SALES'!$C$10:$C$7501,"20")</f>
        <v>0</v>
      </c>
      <c r="DA150" s="316">
        <f>COUNTIFS('DETAIL SALES'!$Q$10:$Q$7501,'FILL RATE MANDATORY STOCK'!BK150,'DETAIL SALES'!$AB$10:$AB$7501,"Full",'DETAIL SALES'!$C$10:$C$7501,"21")</f>
        <v>0</v>
      </c>
      <c r="DB150" s="316">
        <f>COUNTIFS('DETAIL SALES'!$Q$10:$Q$7501,'FILL RATE MANDATORY STOCK'!BK150,'DETAIL SALES'!$AB$10:$AB$7501,"No",'DETAIL SALES'!$C$10:$C$7501,"21")</f>
        <v>0</v>
      </c>
      <c r="DC150" s="149">
        <f>COUNTIFS('DETAIL SALES'!$Q$10:$Q$7501,'FILL RATE MANDATORY STOCK'!BK150,'DETAIL SALES'!$AB$10:$AB$7501,"Full",'DETAIL SALES'!$C$10:$C$7501,"22")</f>
        <v>0</v>
      </c>
      <c r="DD150" s="149">
        <f>COUNTIFS('DETAIL SALES'!$Q$10:$Q$7501,'FILL RATE MANDATORY STOCK'!BK150,'DETAIL SALES'!$AB$10:$AB$7501,"No",'DETAIL SALES'!$C$10:$C$7501,"22")</f>
        <v>0</v>
      </c>
      <c r="DE150" s="149">
        <f>COUNTIFS('DETAIL SALES'!$Q$10:$Q$7501,'FILL RATE MANDATORY STOCK'!BK150,'DETAIL SALES'!$AB$10:$AB$7501,"Full",'DETAIL SALES'!$C$10:$C$7501,"23")</f>
        <v>0</v>
      </c>
      <c r="DF150" s="149">
        <f>COUNTIFS('DETAIL SALES'!$Q$10:$Q$7501,'FILL RATE MANDATORY STOCK'!BK150,'DETAIL SALES'!$AB$10:$AB$7501,"No",'DETAIL SALES'!$C$10:$C$7501,"23")</f>
        <v>0</v>
      </c>
      <c r="DG150" s="149">
        <f>COUNTIFS('DETAIL SALES'!$Q$10:$Q$7501,'FILL RATE MANDATORY STOCK'!BK150,'DETAIL SALES'!$AB$10:$AB$7501,"Full",'DETAIL SALES'!$C$10:$C$7501,"24")</f>
        <v>0</v>
      </c>
      <c r="DH150" s="149">
        <f>COUNTIFS('DETAIL SALES'!$Q$10:$Q$7501,'FILL RATE MANDATORY STOCK'!BK150,'DETAIL SALES'!$AB$10:$AB$7501,"No",'DETAIL SALES'!$C$10:$C$7501,"24")</f>
        <v>0</v>
      </c>
      <c r="DI150" s="149">
        <f>COUNTIFS('DETAIL SALES'!$Q$10:$Q$7501,'FILL RATE MANDATORY STOCK'!BK150,'DETAIL SALES'!$AB$10:$AB$7501,"Full",'DETAIL SALES'!$C$10:$C$7501,"25")</f>
        <v>0</v>
      </c>
      <c r="DJ150" s="149">
        <f>COUNTIFS('DETAIL SALES'!$Q$10:$Q$7501,'FILL RATE MANDATORY STOCK'!BK150,'DETAIL SALES'!$AB$10:$AB$7501,"No",'DETAIL SALES'!$C$10:$C$7501,"25")</f>
        <v>0</v>
      </c>
      <c r="DK150" s="149">
        <f>COUNTIFS('DETAIL SALES'!$Q$10:$Q$7501,'FILL RATE MANDATORY STOCK'!BK150,'DETAIL SALES'!$AB$10:$AB$7501,"Full",'DETAIL SALES'!$C$10:$C$7501,"26")</f>
        <v>0</v>
      </c>
      <c r="DL150" s="149">
        <f>COUNTIFS('DETAIL SALES'!$Q$10:$Q$7501,'FILL RATE MANDATORY STOCK'!BK150,'DETAIL SALES'!$AB$10:$AB$7501,"No",'DETAIL SALES'!$C$10:$C$7501,"26")</f>
        <v>0</v>
      </c>
      <c r="DM150" s="149">
        <f>COUNTIFS('DETAIL SALES'!$Q$10:$Q$7501,'FILL RATE MANDATORY STOCK'!BK150,'DETAIL SALES'!$AB$10:$AB$7501,"Full",'DETAIL SALES'!$C$10:$C$7501,"27")</f>
        <v>0</v>
      </c>
      <c r="DN150" s="149">
        <f>COUNTIFS('DETAIL SALES'!$Q$10:$Q$7501,'FILL RATE MANDATORY STOCK'!BK150,'DETAIL SALES'!$AB$10:$AB$7501,"No",'DETAIL SALES'!$C$10:$C$7501,"27")</f>
        <v>0</v>
      </c>
      <c r="DO150" s="316">
        <f>COUNTIFS('DETAIL SALES'!$Q$10:$Q$7501,'FILL RATE MANDATORY STOCK'!BK150,'DETAIL SALES'!$AB$10:$AB$7501,"Full",'DETAIL SALES'!$C$10:$C$7501,"28")</f>
        <v>0</v>
      </c>
      <c r="DP150" s="316">
        <f>COUNTIFS('DETAIL SALES'!$Q$10:$Q$7501,'FILL RATE MANDATORY STOCK'!BK150,'DETAIL SALES'!$AB$10:$AB$7501,"No",'DETAIL SALES'!$C$10:$C$7501,"28")</f>
        <v>0</v>
      </c>
      <c r="DQ150" s="149">
        <f>COUNTIFS('DETAIL SALES'!$Q$10:$Q$7501,'FILL RATE MANDATORY STOCK'!BK150,'DETAIL SALES'!$AB$10:$AB$7501,"Full",'DETAIL SALES'!$C$10:$C$7501,"29")</f>
        <v>0</v>
      </c>
      <c r="DR150" s="149">
        <f>COUNTIFS('DETAIL SALES'!$Q$10:$Q$7501,'FILL RATE MANDATORY STOCK'!BK150,'DETAIL SALES'!$AB$10:$AB$7501,"No",'DETAIL SALES'!$C$10:$C$7501,"29")</f>
        <v>0</v>
      </c>
      <c r="DS150" s="149">
        <f>COUNTIFS('DETAIL SALES'!$Q$10:$Q$7501,'FILL RATE MANDATORY STOCK'!BK150,'DETAIL SALES'!$AB$10:$AB$7501,"Full",'DETAIL SALES'!$C$10:$C$7501,"30")</f>
        <v>0</v>
      </c>
      <c r="DT150" s="149">
        <f>COUNTIFS('DETAIL SALES'!$Q$10:$Q$7501,'FILL RATE MANDATORY STOCK'!BK150,'DETAIL SALES'!$AB$10:$AB$7501,"No",'DETAIL SALES'!$C$10:$C$7501,"30")</f>
        <v>0</v>
      </c>
      <c r="DU150" s="149">
        <f>COUNTIFS('DETAIL SALES'!$Q$10:$Q$7501,'FILL RATE MANDATORY STOCK'!\,'DETAIL SALES'!$AB$10:$AB$7501,"Full",'DETAIL SALES'!$C$10:$C$7501,"31")</f>
        <v>0</v>
      </c>
      <c r="DV150" s="153">
        <f>COUNTIFS('DETAIL SALES'!$Q$10:$Q$7501,'FILL RATE MANDATORY STOCK'!BK150,'DETAIL SALES'!$AB$10:$AB$7501,"No",'DETAIL SALES'!$C$10:$C$7501,"31")</f>
        <v>0</v>
      </c>
      <c r="DW150" s="271">
        <f t="shared" si="68"/>
        <v>0</v>
      </c>
      <c r="DX150" s="150">
        <f t="shared" si="68"/>
        <v>0</v>
      </c>
      <c r="DY150" s="150">
        <f t="shared" si="69"/>
        <v>0</v>
      </c>
      <c r="DZ150" s="272" t="e">
        <f t="shared" si="70"/>
        <v>#DIV/0!</v>
      </c>
    </row>
    <row r="151" spans="1:130" s="141" customFormat="1">
      <c r="A151" s="134">
        <v>142</v>
      </c>
      <c r="B151" s="286"/>
      <c r="C151" s="146">
        <f t="shared" si="60"/>
        <v>0</v>
      </c>
      <c r="D151" s="146">
        <f t="shared" si="61"/>
        <v>1</v>
      </c>
      <c r="E151" s="146">
        <f t="shared" si="62"/>
        <v>1900</v>
      </c>
      <c r="F151" s="287"/>
      <c r="G151" s="287"/>
      <c r="H151" s="287"/>
      <c r="I151" s="288"/>
      <c r="J151" s="287"/>
      <c r="K151" s="288"/>
      <c r="L151" s="134"/>
      <c r="M151" s="133"/>
      <c r="N151" s="288"/>
      <c r="O151" s="134"/>
      <c r="P151" s="166"/>
      <c r="Q151" s="289"/>
      <c r="R151" s="165"/>
      <c r="S151" s="290"/>
      <c r="T151" s="290"/>
      <c r="U151" s="290"/>
      <c r="V151" s="290"/>
      <c r="W151" s="166"/>
      <c r="X151" s="87"/>
      <c r="Y151" s="418">
        <f t="shared" si="63"/>
        <v>0</v>
      </c>
      <c r="Z151" s="291">
        <f t="shared" si="64"/>
        <v>0</v>
      </c>
      <c r="AA151" s="163"/>
      <c r="AB151" s="177" t="str">
        <f t="shared" si="65"/>
        <v/>
      </c>
      <c r="AC151" s="283" t="str">
        <f t="shared" si="66"/>
        <v/>
      </c>
      <c r="AD151" s="283" t="str">
        <f t="shared" si="67"/>
        <v/>
      </c>
      <c r="AE151" s="163"/>
      <c r="AF151" s="162"/>
      <c r="AP151" s="581"/>
      <c r="BD151" s="784"/>
      <c r="BE151" s="100">
        <f>MAX(BE145:BE150)+1</f>
        <v>131</v>
      </c>
      <c r="BF151" s="100" t="s">
        <v>412</v>
      </c>
      <c r="BG151" s="100" t="s">
        <v>383</v>
      </c>
      <c r="BH151" s="149" t="s">
        <v>65</v>
      </c>
      <c r="BI151" s="169" t="e">
        <f>VLOOKUP(BH151,#REF!,8,FALSE)</f>
        <v>#REF!</v>
      </c>
      <c r="BJ151" s="224">
        <v>60000</v>
      </c>
      <c r="BK151" s="153">
        <v>8</v>
      </c>
      <c r="BL151" s="153">
        <v>12</v>
      </c>
      <c r="BM151" s="594">
        <f>COUNTIFS('DETAIL SALES'!$Q$10:$Q$7501,'FILL RATE MANDATORY STOCK'!BK151,'DETAIL SALES'!$AB$10:$AB$7501,"Full",'DETAIL SALES'!$C$10:$C$7501,"1")</f>
        <v>0</v>
      </c>
      <c r="BN151" s="149">
        <f>COUNTIFS('DETAIL SALES'!$Q$10:$Q$7501,'FILL RATE MANDATORY STOCK'!BK151,'DETAIL SALES'!$AB$10:$AB$7501,"No",'DETAIL SALES'!$C$10:$C$7501,"1")</f>
        <v>0</v>
      </c>
      <c r="BO151" s="149">
        <f>COUNTIFS('DETAIL SALES'!$Q$10:$Q$7501,'FILL RATE MANDATORY STOCK'!BK151,'DETAIL SALES'!$AB$10:$AB$7501,"Full",'DETAIL SALES'!$C$10:$C$7501,"2")</f>
        <v>0</v>
      </c>
      <c r="BP151" s="149">
        <f>COUNTIFS('DETAIL SALES'!$Q$10:$Q$7501,'FILL RATE MANDATORY STOCK'!BK151,'DETAIL SALES'!$AB$10:$AB$7501,"No",'DETAIL SALES'!$C$10:$C$7501,"2")</f>
        <v>0</v>
      </c>
      <c r="BQ151" s="149">
        <f>COUNTIFS('DETAIL SALES'!$Q$10:$Q$7501,'FILL RATE MANDATORY STOCK'!BK151,'DETAIL SALES'!$AB$10:$AB$7501,"Full",'DETAIL SALES'!$C$10:$C$7501,"3")</f>
        <v>0</v>
      </c>
      <c r="BR151" s="149">
        <f>COUNTIFS('DETAIL SALES'!$Q$10:$Q$7501,'FILL RATE MANDATORY STOCK'!BK151,'DETAIL SALES'!$AB$10:$AB$7501,"No",'DETAIL SALES'!$C$10:$C$7501,"3")</f>
        <v>0</v>
      </c>
      <c r="BS151" s="149">
        <f>COUNTIFS('DETAIL SALES'!$Q$10:$Q$7501,'FILL RATE MANDATORY STOCK'!BK151,'DETAIL SALES'!$AB$10:$AB$7501,"Full",'DETAIL SALES'!$C$10:$C$7501,"4")</f>
        <v>0</v>
      </c>
      <c r="BT151" s="149">
        <f>COUNTIFS('DETAIL SALES'!$Q$10:$Q$7501,'FILL RATE MANDATORY STOCK'!BK151,'DETAIL SALES'!$AB$10:$AB$7501,"No",'DETAIL SALES'!$C$10:$C$7501,"4")</f>
        <v>0</v>
      </c>
      <c r="BU151" s="149">
        <f>COUNTIFS('DETAIL SALES'!$Q$10:$Q$7501,'FILL RATE MANDATORY STOCK'!BK151,'DETAIL SALES'!$AB$10:$AB$7501,"Full",'DETAIL SALES'!$C$10:$C$7501,"5")</f>
        <v>0</v>
      </c>
      <c r="BV151" s="149">
        <f>COUNTIFS('DETAIL SALES'!$Q$10:$Q$7501,'FILL RATE MANDATORY STOCK'!BK151,'DETAIL SALES'!$AB$10:$AB$7501,"No",'DETAIL SALES'!$C$10:$C$7501,"5")</f>
        <v>0</v>
      </c>
      <c r="BW151" s="149">
        <f>COUNTIFS('DETAIL SALES'!$Q$10:$Q$7501,'FILL RATE MANDATORY STOCK'!BK151,'DETAIL SALES'!$AB$10:$AB$7501,"Full",'DETAIL SALES'!$C$10:$C$7501,"6")</f>
        <v>0</v>
      </c>
      <c r="BX151" s="149">
        <f>COUNTIFS('DETAIL SALES'!$Q$10:$Q$7501,'FILL RATE MANDATORY STOCK'!BK151,'DETAIL SALES'!$AB$10:$AB$7501,"No",'DETAIL SALES'!$C$10:$C$7501,"6")</f>
        <v>0</v>
      </c>
      <c r="BY151" s="316">
        <f>COUNTIFS('DETAIL SALES'!$Q$10:$Q$7501,'FILL RATE MANDATORY STOCK'!BK151,'DETAIL SALES'!$AB$10:$AB$7501,"Full",'DETAIL SALES'!$C$10:$C$7501,"7")</f>
        <v>0</v>
      </c>
      <c r="BZ151" s="316">
        <f>COUNTIFS('DETAIL SALES'!$Q$10:$Q$7501,'FILL RATE MANDATORY STOCK'!BK151,'DETAIL SALES'!$AB$10:$AB$7501,"No",'DETAIL SALES'!$C$10:$C$7501,"7")</f>
        <v>0</v>
      </c>
      <c r="CA151" s="149">
        <f>COUNTIFS('DETAIL SALES'!$Q$10:$Q$7501,'FILL RATE MANDATORY STOCK'!BK151,'DETAIL SALES'!$AB$10:$AB$7501,"Full",'DETAIL SALES'!$C$10:$C$7501,"8")</f>
        <v>0</v>
      </c>
      <c r="CB151" s="149">
        <f>COUNTIFS('DETAIL SALES'!$Q$10:$Q$7501,'FILL RATE MANDATORY STOCK'!BK151,'DETAIL SALES'!$AB$10:$AB$7501,"No",'DETAIL SALES'!$C$10:$C$7501,"8")</f>
        <v>0</v>
      </c>
      <c r="CC151" s="149">
        <f>COUNTIFS('DETAIL SALES'!$Q$10:$Q$7501,'FILL RATE MANDATORY STOCK'!BK151,'DETAIL SALES'!$AB$10:$AB$7501,"Full",'DETAIL SALES'!$C$10:$C$7501,"9")</f>
        <v>0</v>
      </c>
      <c r="CD151" s="149">
        <f>COUNTIFS('DETAIL SALES'!$Q$10:$Q$7501,'FILL RATE MANDATORY STOCK'!BK151,'DETAIL SALES'!$AB$10:$AB$7501,"No",'DETAIL SALES'!$C$10:$C$7501,"9")</f>
        <v>0</v>
      </c>
      <c r="CE151" s="149">
        <f>COUNTIFS('DETAIL SALES'!$Q$10:$Q$7501,'FILL RATE MANDATORY STOCK'!BK151,'DETAIL SALES'!$AB$10:$AB$7501,"Full",'DETAIL SALES'!$C$10:$C$7501,"10")</f>
        <v>0</v>
      </c>
      <c r="CF151" s="149">
        <f>COUNTIFS('DETAIL SALES'!$Q$10:$Q$7501,'FILL RATE MANDATORY STOCK'!BK151,'DETAIL SALES'!$AB$10:$AB$7501,"No",'DETAIL SALES'!$C$10:$C$7501,"10")</f>
        <v>0</v>
      </c>
      <c r="CG151" s="149">
        <f>COUNTIFS('DETAIL SALES'!$Q$10:$Q$7501,'FILL RATE MANDATORY STOCK'!BK151,'DETAIL SALES'!$AB$10:$AB$7501,"Full",'DETAIL SALES'!$C$10:$C$7501,"11")</f>
        <v>0</v>
      </c>
      <c r="CH151" s="149">
        <f>COUNTIFS('DETAIL SALES'!$Q$10:$Q$7501,'FILL RATE MANDATORY STOCK'!BK151,'DETAIL SALES'!$AB$10:$AB$7501,"No",'DETAIL SALES'!$C$10:$C$7501,"11")</f>
        <v>0</v>
      </c>
      <c r="CI151" s="149">
        <f>COUNTIFS('DETAIL SALES'!$Q$10:$Q$7501,'FILL RATE MANDATORY STOCK'!BK151,'DETAIL SALES'!$AB$10:$AB$7501,"Full",'DETAIL SALES'!$C$10:$C$7501,"12")</f>
        <v>0</v>
      </c>
      <c r="CJ151" s="149">
        <f>COUNTIFS('DETAIL SALES'!$Q$10:$Q$7501,'FILL RATE MANDATORY STOCK'!BK151,'DETAIL SALES'!$AB$10:$AB$7501,"No",'DETAIL SALES'!$C$10:$C$7501,"12")</f>
        <v>0</v>
      </c>
      <c r="CK151" s="149">
        <f>COUNTIFS('DETAIL SALES'!$Q$10:$Q$7501,'FILL RATE MANDATORY STOCK'!BK151,'DETAIL SALES'!$AB$10:$AB$7501,"Full",'DETAIL SALES'!$C$10:$C$7501,"13")</f>
        <v>0</v>
      </c>
      <c r="CL151" s="149">
        <f>COUNTIFS('DETAIL SALES'!$Q$10:$Q$7501,'FILL RATE MANDATORY STOCK'!BK151,'DETAIL SALES'!$AB$10:$AB$7501,"No",'DETAIL SALES'!$C$10:$C$7501,"13")</f>
        <v>0</v>
      </c>
      <c r="CM151" s="316">
        <f>COUNTIFS('DETAIL SALES'!$Q$10:$Q$7501,'FILL RATE MANDATORY STOCK'!BK151,'DETAIL SALES'!$AB$10:$AB$7501,"Full",'DETAIL SALES'!$C$10:$C$7501,"14")</f>
        <v>0</v>
      </c>
      <c r="CN151" s="316">
        <f>COUNTIFS('DETAIL SALES'!$Q$10:$Q$7501,'FILL RATE MANDATORY STOCK'!BK151,'DETAIL SALES'!$AB$10:$AB$7501,"No",'DETAIL SALES'!$C$10:$C$7501,"14")</f>
        <v>0</v>
      </c>
      <c r="CO151" s="149">
        <f>COUNTIFS('DETAIL SALES'!$Q$10:$Q$7501,'FILL RATE MANDATORY STOCK'!BK151,'DETAIL SALES'!$AB$10:$AB$7501,"Full",'DETAIL SALES'!$C$10:$C$7501,"15")</f>
        <v>0</v>
      </c>
      <c r="CP151" s="149">
        <f>COUNTIFS('DETAIL SALES'!$Q$10:$Q$7501,'FILL RATE MANDATORY STOCK'!BK151,'DETAIL SALES'!$AB$10:$AB$7501,"No",'DETAIL SALES'!$C$10:$C$7501,"15")</f>
        <v>0</v>
      </c>
      <c r="CQ151" s="149">
        <f>COUNTIFS('DETAIL SALES'!$Q$10:$Q$7501,'FILL RATE MANDATORY STOCK'!BK151,'DETAIL SALES'!$AB$10:$AB$7501,"Full",'DETAIL SALES'!$C$10:$C$7501,"16")</f>
        <v>0</v>
      </c>
      <c r="CR151" s="149">
        <f>COUNTIFS('DETAIL SALES'!$Q$10:$Q$7501,'FILL RATE MANDATORY STOCK'!BK151,'DETAIL SALES'!$AB$10:$AB$7501,"No",'DETAIL SALES'!$C$10:$C$7501,"16")</f>
        <v>0</v>
      </c>
      <c r="CS151" s="149">
        <f>COUNTIFS('DETAIL SALES'!$Q$10:$Q$7501,'FILL RATE MANDATORY STOCK'!BK151,'DETAIL SALES'!$AB$10:$AB$7501,"Full",'DETAIL SALES'!$C$10:$C$7501,"17")</f>
        <v>0</v>
      </c>
      <c r="CT151" s="149">
        <f>COUNTIFS('DETAIL SALES'!$Q$10:$Q$7501,'FILL RATE MANDATORY STOCK'!BK151,'DETAIL SALES'!$AB$10:$AB$7501,"No",'DETAIL SALES'!$C$10:$C$7501,"17")</f>
        <v>0</v>
      </c>
      <c r="CU151" s="149">
        <f>COUNTIFS('DETAIL SALES'!$Q$10:$Q$7501,'FILL RATE MANDATORY STOCK'!BK151,'DETAIL SALES'!$AB$10:$AB$7501,"Full",'DETAIL SALES'!$C$10:$C$7501,"18")</f>
        <v>0</v>
      </c>
      <c r="CV151" s="149">
        <f>COUNTIFS('DETAIL SALES'!$Q$10:$Q$7501,'FILL RATE MANDATORY STOCK'!BK151,'DETAIL SALES'!$AB$10:$AB$7501,"No",'DETAIL SALES'!$C$10:$C$7501,"18")</f>
        <v>0</v>
      </c>
      <c r="CW151" s="149">
        <f>COUNTIFS('DETAIL SALES'!$Q$10:$Q$7501,'FILL RATE MANDATORY STOCK'!BK151,'DETAIL SALES'!$AB$10:$AB$7501,"Full",'DETAIL SALES'!$C$10:$C$7501,"19")</f>
        <v>0</v>
      </c>
      <c r="CX151" s="149">
        <f>COUNTIFS('DETAIL SALES'!$Q$10:$Q$7501,'FILL RATE MANDATORY STOCK'!BK151,'DETAIL SALES'!$AB$10:$AB$7501,"No",'DETAIL SALES'!$C$10:$C$7501,"19")</f>
        <v>0</v>
      </c>
      <c r="CY151" s="149">
        <f>COUNTIFS('DETAIL SALES'!$Q$10:$Q$7501,'FILL RATE MANDATORY STOCK'!BK151,'DETAIL SALES'!$AB$10:$AB$7501,"Full",'DETAIL SALES'!$C$10:$C$7501,"20")</f>
        <v>0</v>
      </c>
      <c r="CZ151" s="149">
        <f>COUNTIFS('DETAIL SALES'!$Q$10:$Q$7501,'FILL RATE MANDATORY STOCK'!BK151,'DETAIL SALES'!$AB$10:$AB$7501,"No",'DETAIL SALES'!$C$10:$C$7501,"20")</f>
        <v>0</v>
      </c>
      <c r="DA151" s="316">
        <f>COUNTIFS('DETAIL SALES'!$Q$10:$Q$7501,'FILL RATE MANDATORY STOCK'!BK151,'DETAIL SALES'!$AB$10:$AB$7501,"Full",'DETAIL SALES'!$C$10:$C$7501,"21")</f>
        <v>0</v>
      </c>
      <c r="DB151" s="316">
        <f>COUNTIFS('DETAIL SALES'!$Q$10:$Q$7501,'FILL RATE MANDATORY STOCK'!BK151,'DETAIL SALES'!$AB$10:$AB$7501,"No",'DETAIL SALES'!$C$10:$C$7501,"21")</f>
        <v>0</v>
      </c>
      <c r="DC151" s="149">
        <f>COUNTIFS('DETAIL SALES'!$Q$10:$Q$7501,'FILL RATE MANDATORY STOCK'!BK151,'DETAIL SALES'!$AB$10:$AB$7501,"Full",'DETAIL SALES'!$C$10:$C$7501,"22")</f>
        <v>0</v>
      </c>
      <c r="DD151" s="149">
        <f>COUNTIFS('DETAIL SALES'!$Q$10:$Q$7501,'FILL RATE MANDATORY STOCK'!BK151,'DETAIL SALES'!$AB$10:$AB$7501,"No",'DETAIL SALES'!$C$10:$C$7501,"22")</f>
        <v>0</v>
      </c>
      <c r="DE151" s="149">
        <f>COUNTIFS('DETAIL SALES'!$Q$10:$Q$7501,'FILL RATE MANDATORY STOCK'!BK151,'DETAIL SALES'!$AB$10:$AB$7501,"Full",'DETAIL SALES'!$C$10:$C$7501,"23")</f>
        <v>0</v>
      </c>
      <c r="DF151" s="149">
        <f>COUNTIFS('DETAIL SALES'!$Q$10:$Q$7501,'FILL RATE MANDATORY STOCK'!BK151,'DETAIL SALES'!$AB$10:$AB$7501,"No",'DETAIL SALES'!$C$10:$C$7501,"23")</f>
        <v>0</v>
      </c>
      <c r="DG151" s="149">
        <f>COUNTIFS('DETAIL SALES'!$Q$10:$Q$7501,'FILL RATE MANDATORY STOCK'!BK151,'DETAIL SALES'!$AB$10:$AB$7501,"Full",'DETAIL SALES'!$C$10:$C$7501,"24")</f>
        <v>0</v>
      </c>
      <c r="DH151" s="149">
        <f>COUNTIFS('DETAIL SALES'!$Q$10:$Q$7501,'FILL RATE MANDATORY STOCK'!BK151,'DETAIL SALES'!$AB$10:$AB$7501,"No",'DETAIL SALES'!$C$10:$C$7501,"24")</f>
        <v>0</v>
      </c>
      <c r="DI151" s="149">
        <f>COUNTIFS('DETAIL SALES'!$Q$10:$Q$7501,'FILL RATE MANDATORY STOCK'!BK151,'DETAIL SALES'!$AB$10:$AB$7501,"Full",'DETAIL SALES'!$C$10:$C$7501,"25")</f>
        <v>0</v>
      </c>
      <c r="DJ151" s="149">
        <f>COUNTIFS('DETAIL SALES'!$Q$10:$Q$7501,'FILL RATE MANDATORY STOCK'!BK151,'DETAIL SALES'!$AB$10:$AB$7501,"No",'DETAIL SALES'!$C$10:$C$7501,"25")</f>
        <v>0</v>
      </c>
      <c r="DK151" s="149">
        <f>COUNTIFS('DETAIL SALES'!$Q$10:$Q$7501,'FILL RATE MANDATORY STOCK'!BK151,'DETAIL SALES'!$AB$10:$AB$7501,"Full",'DETAIL SALES'!$C$10:$C$7501,"26")</f>
        <v>0</v>
      </c>
      <c r="DL151" s="149">
        <f>COUNTIFS('DETAIL SALES'!$Q$10:$Q$7501,'FILL RATE MANDATORY STOCK'!BK151,'DETAIL SALES'!$AB$10:$AB$7501,"No",'DETAIL SALES'!$C$10:$C$7501,"26")</f>
        <v>0</v>
      </c>
      <c r="DM151" s="149">
        <f>COUNTIFS('DETAIL SALES'!$Q$10:$Q$7501,'FILL RATE MANDATORY STOCK'!BK151,'DETAIL SALES'!$AB$10:$AB$7501,"Full",'DETAIL SALES'!$C$10:$C$7501,"27")</f>
        <v>0</v>
      </c>
      <c r="DN151" s="149">
        <f>COUNTIFS('DETAIL SALES'!$Q$10:$Q$7501,'FILL RATE MANDATORY STOCK'!BK151,'DETAIL SALES'!$AB$10:$AB$7501,"No",'DETAIL SALES'!$C$10:$C$7501,"27")</f>
        <v>0</v>
      </c>
      <c r="DO151" s="316">
        <f>COUNTIFS('DETAIL SALES'!$Q$10:$Q$7501,'FILL RATE MANDATORY STOCK'!BK151,'DETAIL SALES'!$AB$10:$AB$7501,"Full",'DETAIL SALES'!$C$10:$C$7501,"28")</f>
        <v>0</v>
      </c>
      <c r="DP151" s="316">
        <f>COUNTIFS('DETAIL SALES'!$Q$10:$Q$7501,'FILL RATE MANDATORY STOCK'!BK151,'DETAIL SALES'!$AB$10:$AB$7501,"No",'DETAIL SALES'!$C$10:$C$7501,"28")</f>
        <v>0</v>
      </c>
      <c r="DQ151" s="149">
        <f>COUNTIFS('DETAIL SALES'!$Q$10:$Q$7501,'FILL RATE MANDATORY STOCK'!BK151,'DETAIL SALES'!$AB$10:$AB$7501,"Full",'DETAIL SALES'!$C$10:$C$7501,"29")</f>
        <v>0</v>
      </c>
      <c r="DR151" s="149">
        <f>COUNTIFS('DETAIL SALES'!$Q$10:$Q$7501,'FILL RATE MANDATORY STOCK'!BK151,'DETAIL SALES'!$AB$10:$AB$7501,"No",'DETAIL SALES'!$C$10:$C$7501,"29")</f>
        <v>0</v>
      </c>
      <c r="DS151" s="149">
        <f>COUNTIFS('DETAIL SALES'!$Q$10:$Q$7501,'FILL RATE MANDATORY STOCK'!BK151,'DETAIL SALES'!$AB$10:$AB$7501,"Full",'DETAIL SALES'!$C$10:$C$7501,"30")</f>
        <v>0</v>
      </c>
      <c r="DT151" s="149">
        <f>COUNTIFS('DETAIL SALES'!$Q$10:$Q$7501,'FILL RATE MANDATORY STOCK'!BK151,'DETAIL SALES'!$AB$10:$AB$7501,"No",'DETAIL SALES'!$C$10:$C$7501,"30")</f>
        <v>0</v>
      </c>
      <c r="DU151" s="149">
        <f>COUNTIFS('DETAIL SALES'!$Q$10:$Q$7501,'FILL RATE MANDATORY STOCK'!\,'DETAIL SALES'!$AB$10:$AB$7501,"Full",'DETAIL SALES'!$C$10:$C$7501,"31")</f>
        <v>0</v>
      </c>
      <c r="DV151" s="153">
        <f>COUNTIFS('DETAIL SALES'!$Q$10:$Q$7501,'FILL RATE MANDATORY STOCK'!BK151,'DETAIL SALES'!$AB$10:$AB$7501,"No",'DETAIL SALES'!$C$10:$C$7501,"31")</f>
        <v>0</v>
      </c>
      <c r="DW151" s="271">
        <f t="shared" si="68"/>
        <v>0</v>
      </c>
      <c r="DX151" s="150">
        <f t="shared" si="68"/>
        <v>0</v>
      </c>
      <c r="DY151" s="150">
        <f t="shared" si="69"/>
        <v>0</v>
      </c>
      <c r="DZ151" s="272" t="e">
        <f t="shared" si="70"/>
        <v>#DIV/0!</v>
      </c>
    </row>
    <row r="152" spans="1:130" s="141" customFormat="1">
      <c r="A152" s="134">
        <v>143</v>
      </c>
      <c r="B152" s="286"/>
      <c r="C152" s="146">
        <f t="shared" si="60"/>
        <v>0</v>
      </c>
      <c r="D152" s="146">
        <f t="shared" si="61"/>
        <v>1</v>
      </c>
      <c r="E152" s="146">
        <f t="shared" si="62"/>
        <v>1900</v>
      </c>
      <c r="F152" s="287"/>
      <c r="G152" s="287"/>
      <c r="H152" s="287"/>
      <c r="I152" s="288"/>
      <c r="J152" s="287"/>
      <c r="K152" s="288"/>
      <c r="L152" s="134"/>
      <c r="M152" s="133"/>
      <c r="N152" s="288"/>
      <c r="O152" s="134"/>
      <c r="P152" s="166"/>
      <c r="Q152" s="289"/>
      <c r="R152" s="165"/>
      <c r="S152" s="290"/>
      <c r="T152" s="290"/>
      <c r="U152" s="290"/>
      <c r="V152" s="290"/>
      <c r="W152" s="166"/>
      <c r="X152" s="87"/>
      <c r="Y152" s="418">
        <f t="shared" si="63"/>
        <v>0</v>
      </c>
      <c r="Z152" s="291">
        <f t="shared" si="64"/>
        <v>0</v>
      </c>
      <c r="AA152" s="163"/>
      <c r="AB152" s="177" t="str">
        <f t="shared" si="65"/>
        <v/>
      </c>
      <c r="AC152" s="283" t="str">
        <f t="shared" si="66"/>
        <v/>
      </c>
      <c r="AD152" s="283" t="str">
        <f t="shared" si="67"/>
        <v/>
      </c>
      <c r="AE152" s="163"/>
      <c r="AF152" s="162"/>
      <c r="AP152" s="581"/>
      <c r="BD152" s="784"/>
      <c r="BE152" s="100">
        <f>MAX(BE146:BE151)+1</f>
        <v>132</v>
      </c>
      <c r="BF152" s="100" t="s">
        <v>412</v>
      </c>
      <c r="BG152" s="100" t="s">
        <v>329</v>
      </c>
      <c r="BH152" s="149" t="s">
        <v>79</v>
      </c>
      <c r="BI152" s="169" t="e">
        <f>VLOOKUP(BH152,#REF!,8,FALSE)</f>
        <v>#REF!</v>
      </c>
      <c r="BJ152" s="224">
        <v>60000</v>
      </c>
      <c r="BK152" s="153">
        <v>16</v>
      </c>
      <c r="BL152" s="153">
        <v>5.333333333333333</v>
      </c>
      <c r="BM152" s="594">
        <f>COUNTIFS('DETAIL SALES'!$Q$10:$Q$7501,'FILL RATE MANDATORY STOCK'!BK152,'DETAIL SALES'!$AB$10:$AB$7501,"Full",'DETAIL SALES'!$C$10:$C$7501,"1")</f>
        <v>0</v>
      </c>
      <c r="BN152" s="149">
        <f>COUNTIFS('DETAIL SALES'!$Q$10:$Q$7501,'FILL RATE MANDATORY STOCK'!BK152,'DETAIL SALES'!$AB$10:$AB$7501,"No",'DETAIL SALES'!$C$10:$C$7501,"1")</f>
        <v>0</v>
      </c>
      <c r="BO152" s="149">
        <f>COUNTIFS('DETAIL SALES'!$Q$10:$Q$7501,'FILL RATE MANDATORY STOCK'!BK152,'DETAIL SALES'!$AB$10:$AB$7501,"Full",'DETAIL SALES'!$C$10:$C$7501,"2")</f>
        <v>0</v>
      </c>
      <c r="BP152" s="149">
        <f>COUNTIFS('DETAIL SALES'!$Q$10:$Q$7501,'FILL RATE MANDATORY STOCK'!BK152,'DETAIL SALES'!$AB$10:$AB$7501,"No",'DETAIL SALES'!$C$10:$C$7501,"2")</f>
        <v>0</v>
      </c>
      <c r="BQ152" s="149">
        <f>COUNTIFS('DETAIL SALES'!$Q$10:$Q$7501,'FILL RATE MANDATORY STOCK'!BK152,'DETAIL SALES'!$AB$10:$AB$7501,"Full",'DETAIL SALES'!$C$10:$C$7501,"3")</f>
        <v>0</v>
      </c>
      <c r="BR152" s="149">
        <f>COUNTIFS('DETAIL SALES'!$Q$10:$Q$7501,'FILL RATE MANDATORY STOCK'!BK152,'DETAIL SALES'!$AB$10:$AB$7501,"No",'DETAIL SALES'!$C$10:$C$7501,"3")</f>
        <v>0</v>
      </c>
      <c r="BS152" s="149">
        <f>COUNTIFS('DETAIL SALES'!$Q$10:$Q$7501,'FILL RATE MANDATORY STOCK'!BK152,'DETAIL SALES'!$AB$10:$AB$7501,"Full",'DETAIL SALES'!$C$10:$C$7501,"4")</f>
        <v>0</v>
      </c>
      <c r="BT152" s="149">
        <f>COUNTIFS('DETAIL SALES'!$Q$10:$Q$7501,'FILL RATE MANDATORY STOCK'!BK152,'DETAIL SALES'!$AB$10:$AB$7501,"No",'DETAIL SALES'!$C$10:$C$7501,"4")</f>
        <v>0</v>
      </c>
      <c r="BU152" s="149">
        <f>COUNTIFS('DETAIL SALES'!$Q$10:$Q$7501,'FILL RATE MANDATORY STOCK'!BK152,'DETAIL SALES'!$AB$10:$AB$7501,"Full",'DETAIL SALES'!$C$10:$C$7501,"5")</f>
        <v>0</v>
      </c>
      <c r="BV152" s="149">
        <f>COUNTIFS('DETAIL SALES'!$Q$10:$Q$7501,'FILL RATE MANDATORY STOCK'!BK152,'DETAIL SALES'!$AB$10:$AB$7501,"No",'DETAIL SALES'!$C$10:$C$7501,"5")</f>
        <v>0</v>
      </c>
      <c r="BW152" s="149">
        <f>COUNTIFS('DETAIL SALES'!$Q$10:$Q$7501,'FILL RATE MANDATORY STOCK'!BK152,'DETAIL SALES'!$AB$10:$AB$7501,"Full",'DETAIL SALES'!$C$10:$C$7501,"6")</f>
        <v>0</v>
      </c>
      <c r="BX152" s="149">
        <f>COUNTIFS('DETAIL SALES'!$Q$10:$Q$7501,'FILL RATE MANDATORY STOCK'!BK152,'DETAIL SALES'!$AB$10:$AB$7501,"No",'DETAIL SALES'!$C$10:$C$7501,"6")</f>
        <v>0</v>
      </c>
      <c r="BY152" s="316">
        <f>COUNTIFS('DETAIL SALES'!$Q$10:$Q$7501,'FILL RATE MANDATORY STOCK'!BK152,'DETAIL SALES'!$AB$10:$AB$7501,"Full",'DETAIL SALES'!$C$10:$C$7501,"7")</f>
        <v>0</v>
      </c>
      <c r="BZ152" s="316">
        <f>COUNTIFS('DETAIL SALES'!$Q$10:$Q$7501,'FILL RATE MANDATORY STOCK'!BK152,'DETAIL SALES'!$AB$10:$AB$7501,"No",'DETAIL SALES'!$C$10:$C$7501,"7")</f>
        <v>0</v>
      </c>
      <c r="CA152" s="149">
        <f>COUNTIFS('DETAIL SALES'!$Q$10:$Q$7501,'FILL RATE MANDATORY STOCK'!BK152,'DETAIL SALES'!$AB$10:$AB$7501,"Full",'DETAIL SALES'!$C$10:$C$7501,"8")</f>
        <v>0</v>
      </c>
      <c r="CB152" s="149">
        <f>COUNTIFS('DETAIL SALES'!$Q$10:$Q$7501,'FILL RATE MANDATORY STOCK'!BK152,'DETAIL SALES'!$AB$10:$AB$7501,"No",'DETAIL SALES'!$C$10:$C$7501,"8")</f>
        <v>0</v>
      </c>
      <c r="CC152" s="149">
        <f>COUNTIFS('DETAIL SALES'!$Q$10:$Q$7501,'FILL RATE MANDATORY STOCK'!BK152,'DETAIL SALES'!$AB$10:$AB$7501,"Full",'DETAIL SALES'!$C$10:$C$7501,"9")</f>
        <v>0</v>
      </c>
      <c r="CD152" s="149">
        <f>COUNTIFS('DETAIL SALES'!$Q$10:$Q$7501,'FILL RATE MANDATORY STOCK'!BK152,'DETAIL SALES'!$AB$10:$AB$7501,"No",'DETAIL SALES'!$C$10:$C$7501,"9")</f>
        <v>0</v>
      </c>
      <c r="CE152" s="149">
        <f>COUNTIFS('DETAIL SALES'!$Q$10:$Q$7501,'FILL RATE MANDATORY STOCK'!BK152,'DETAIL SALES'!$AB$10:$AB$7501,"Full",'DETAIL SALES'!$C$10:$C$7501,"10")</f>
        <v>0</v>
      </c>
      <c r="CF152" s="149">
        <f>COUNTIFS('DETAIL SALES'!$Q$10:$Q$7501,'FILL RATE MANDATORY STOCK'!BK152,'DETAIL SALES'!$AB$10:$AB$7501,"No",'DETAIL SALES'!$C$10:$C$7501,"10")</f>
        <v>0</v>
      </c>
      <c r="CG152" s="149">
        <f>COUNTIFS('DETAIL SALES'!$Q$10:$Q$7501,'FILL RATE MANDATORY STOCK'!BK152,'DETAIL SALES'!$AB$10:$AB$7501,"Full",'DETAIL SALES'!$C$10:$C$7501,"11")</f>
        <v>0</v>
      </c>
      <c r="CH152" s="149">
        <f>COUNTIFS('DETAIL SALES'!$Q$10:$Q$7501,'FILL RATE MANDATORY STOCK'!BK152,'DETAIL SALES'!$AB$10:$AB$7501,"No",'DETAIL SALES'!$C$10:$C$7501,"11")</f>
        <v>0</v>
      </c>
      <c r="CI152" s="149">
        <f>COUNTIFS('DETAIL SALES'!$Q$10:$Q$7501,'FILL RATE MANDATORY STOCK'!BK152,'DETAIL SALES'!$AB$10:$AB$7501,"Full",'DETAIL SALES'!$C$10:$C$7501,"12")</f>
        <v>0</v>
      </c>
      <c r="CJ152" s="149">
        <f>COUNTIFS('DETAIL SALES'!$Q$10:$Q$7501,'FILL RATE MANDATORY STOCK'!BK152,'DETAIL SALES'!$AB$10:$AB$7501,"No",'DETAIL SALES'!$C$10:$C$7501,"12")</f>
        <v>0</v>
      </c>
      <c r="CK152" s="149">
        <f>COUNTIFS('DETAIL SALES'!$Q$10:$Q$7501,'FILL RATE MANDATORY STOCK'!BK152,'DETAIL SALES'!$AB$10:$AB$7501,"Full",'DETAIL SALES'!$C$10:$C$7501,"13")</f>
        <v>0</v>
      </c>
      <c r="CL152" s="149">
        <f>COUNTIFS('DETAIL SALES'!$Q$10:$Q$7501,'FILL RATE MANDATORY STOCK'!BK152,'DETAIL SALES'!$AB$10:$AB$7501,"No",'DETAIL SALES'!$C$10:$C$7501,"13")</f>
        <v>0</v>
      </c>
      <c r="CM152" s="316">
        <f>COUNTIFS('DETAIL SALES'!$Q$10:$Q$7501,'FILL RATE MANDATORY STOCK'!BK152,'DETAIL SALES'!$AB$10:$AB$7501,"Full",'DETAIL SALES'!$C$10:$C$7501,"14")</f>
        <v>0</v>
      </c>
      <c r="CN152" s="316">
        <f>COUNTIFS('DETAIL SALES'!$Q$10:$Q$7501,'FILL RATE MANDATORY STOCK'!BK152,'DETAIL SALES'!$AB$10:$AB$7501,"No",'DETAIL SALES'!$C$10:$C$7501,"14")</f>
        <v>0</v>
      </c>
      <c r="CO152" s="149">
        <f>COUNTIFS('DETAIL SALES'!$Q$10:$Q$7501,'FILL RATE MANDATORY STOCK'!BK152,'DETAIL SALES'!$AB$10:$AB$7501,"Full",'DETAIL SALES'!$C$10:$C$7501,"15")</f>
        <v>0</v>
      </c>
      <c r="CP152" s="149">
        <f>COUNTIFS('DETAIL SALES'!$Q$10:$Q$7501,'FILL RATE MANDATORY STOCK'!BK152,'DETAIL SALES'!$AB$10:$AB$7501,"No",'DETAIL SALES'!$C$10:$C$7501,"15")</f>
        <v>0</v>
      </c>
      <c r="CQ152" s="149">
        <f>COUNTIFS('DETAIL SALES'!$Q$10:$Q$7501,'FILL RATE MANDATORY STOCK'!BK152,'DETAIL SALES'!$AB$10:$AB$7501,"Full",'DETAIL SALES'!$C$10:$C$7501,"16")</f>
        <v>0</v>
      </c>
      <c r="CR152" s="149">
        <f>COUNTIFS('DETAIL SALES'!$Q$10:$Q$7501,'FILL RATE MANDATORY STOCK'!BK152,'DETAIL SALES'!$AB$10:$AB$7501,"No",'DETAIL SALES'!$C$10:$C$7501,"16")</f>
        <v>0</v>
      </c>
      <c r="CS152" s="149">
        <f>COUNTIFS('DETAIL SALES'!$Q$10:$Q$7501,'FILL RATE MANDATORY STOCK'!BK152,'DETAIL SALES'!$AB$10:$AB$7501,"Full",'DETAIL SALES'!$C$10:$C$7501,"17")</f>
        <v>0</v>
      </c>
      <c r="CT152" s="149">
        <f>COUNTIFS('DETAIL SALES'!$Q$10:$Q$7501,'FILL RATE MANDATORY STOCK'!BK152,'DETAIL SALES'!$AB$10:$AB$7501,"No",'DETAIL SALES'!$C$10:$C$7501,"17")</f>
        <v>0</v>
      </c>
      <c r="CU152" s="149">
        <f>COUNTIFS('DETAIL SALES'!$Q$10:$Q$7501,'FILL RATE MANDATORY STOCK'!BK152,'DETAIL SALES'!$AB$10:$AB$7501,"Full",'DETAIL SALES'!$C$10:$C$7501,"18")</f>
        <v>0</v>
      </c>
      <c r="CV152" s="149">
        <f>COUNTIFS('DETAIL SALES'!$Q$10:$Q$7501,'FILL RATE MANDATORY STOCK'!BK152,'DETAIL SALES'!$AB$10:$AB$7501,"No",'DETAIL SALES'!$C$10:$C$7501,"18")</f>
        <v>0</v>
      </c>
      <c r="CW152" s="149">
        <f>COUNTIFS('DETAIL SALES'!$Q$10:$Q$7501,'FILL RATE MANDATORY STOCK'!BK152,'DETAIL SALES'!$AB$10:$AB$7501,"Full",'DETAIL SALES'!$C$10:$C$7501,"19")</f>
        <v>0</v>
      </c>
      <c r="CX152" s="149">
        <f>COUNTIFS('DETAIL SALES'!$Q$10:$Q$7501,'FILL RATE MANDATORY STOCK'!BK152,'DETAIL SALES'!$AB$10:$AB$7501,"No",'DETAIL SALES'!$C$10:$C$7501,"19")</f>
        <v>0</v>
      </c>
      <c r="CY152" s="149">
        <f>COUNTIFS('DETAIL SALES'!$Q$10:$Q$7501,'FILL RATE MANDATORY STOCK'!BK152,'DETAIL SALES'!$AB$10:$AB$7501,"Full",'DETAIL SALES'!$C$10:$C$7501,"20")</f>
        <v>0</v>
      </c>
      <c r="CZ152" s="149">
        <f>COUNTIFS('DETAIL SALES'!$Q$10:$Q$7501,'FILL RATE MANDATORY STOCK'!BK152,'DETAIL SALES'!$AB$10:$AB$7501,"No",'DETAIL SALES'!$C$10:$C$7501,"20")</f>
        <v>0</v>
      </c>
      <c r="DA152" s="316">
        <f>COUNTIFS('DETAIL SALES'!$Q$10:$Q$7501,'FILL RATE MANDATORY STOCK'!BK152,'DETAIL SALES'!$AB$10:$AB$7501,"Full",'DETAIL SALES'!$C$10:$C$7501,"21")</f>
        <v>0</v>
      </c>
      <c r="DB152" s="316">
        <f>COUNTIFS('DETAIL SALES'!$Q$10:$Q$7501,'FILL RATE MANDATORY STOCK'!BK152,'DETAIL SALES'!$AB$10:$AB$7501,"No",'DETAIL SALES'!$C$10:$C$7501,"21")</f>
        <v>0</v>
      </c>
      <c r="DC152" s="149">
        <f>COUNTIFS('DETAIL SALES'!$Q$10:$Q$7501,'FILL RATE MANDATORY STOCK'!BK152,'DETAIL SALES'!$AB$10:$AB$7501,"Full",'DETAIL SALES'!$C$10:$C$7501,"22")</f>
        <v>0</v>
      </c>
      <c r="DD152" s="149">
        <f>COUNTIFS('DETAIL SALES'!$Q$10:$Q$7501,'FILL RATE MANDATORY STOCK'!BK152,'DETAIL SALES'!$AB$10:$AB$7501,"No",'DETAIL SALES'!$C$10:$C$7501,"22")</f>
        <v>0</v>
      </c>
      <c r="DE152" s="149">
        <f>COUNTIFS('DETAIL SALES'!$Q$10:$Q$7501,'FILL RATE MANDATORY STOCK'!BK152,'DETAIL SALES'!$AB$10:$AB$7501,"Full",'DETAIL SALES'!$C$10:$C$7501,"23")</f>
        <v>0</v>
      </c>
      <c r="DF152" s="149">
        <f>COUNTIFS('DETAIL SALES'!$Q$10:$Q$7501,'FILL RATE MANDATORY STOCK'!BK152,'DETAIL SALES'!$AB$10:$AB$7501,"No",'DETAIL SALES'!$C$10:$C$7501,"23")</f>
        <v>0</v>
      </c>
      <c r="DG152" s="149">
        <f>COUNTIFS('DETAIL SALES'!$Q$10:$Q$7501,'FILL RATE MANDATORY STOCK'!BK152,'DETAIL SALES'!$AB$10:$AB$7501,"Full",'DETAIL SALES'!$C$10:$C$7501,"24")</f>
        <v>0</v>
      </c>
      <c r="DH152" s="149">
        <f>COUNTIFS('DETAIL SALES'!$Q$10:$Q$7501,'FILL RATE MANDATORY STOCK'!BK152,'DETAIL SALES'!$AB$10:$AB$7501,"No",'DETAIL SALES'!$C$10:$C$7501,"24")</f>
        <v>0</v>
      </c>
      <c r="DI152" s="149">
        <f>COUNTIFS('DETAIL SALES'!$Q$10:$Q$7501,'FILL RATE MANDATORY STOCK'!BK152,'DETAIL SALES'!$AB$10:$AB$7501,"Full",'DETAIL SALES'!$C$10:$C$7501,"25")</f>
        <v>0</v>
      </c>
      <c r="DJ152" s="149">
        <f>COUNTIFS('DETAIL SALES'!$Q$10:$Q$7501,'FILL RATE MANDATORY STOCK'!BK152,'DETAIL SALES'!$AB$10:$AB$7501,"No",'DETAIL SALES'!$C$10:$C$7501,"25")</f>
        <v>0</v>
      </c>
      <c r="DK152" s="149">
        <f>COUNTIFS('DETAIL SALES'!$Q$10:$Q$7501,'FILL RATE MANDATORY STOCK'!BK152,'DETAIL SALES'!$AB$10:$AB$7501,"Full",'DETAIL SALES'!$C$10:$C$7501,"26")</f>
        <v>0</v>
      </c>
      <c r="DL152" s="149">
        <f>COUNTIFS('DETAIL SALES'!$Q$10:$Q$7501,'FILL RATE MANDATORY STOCK'!BK152,'DETAIL SALES'!$AB$10:$AB$7501,"No",'DETAIL SALES'!$C$10:$C$7501,"26")</f>
        <v>0</v>
      </c>
      <c r="DM152" s="149">
        <f>COUNTIFS('DETAIL SALES'!$Q$10:$Q$7501,'FILL RATE MANDATORY STOCK'!BK152,'DETAIL SALES'!$AB$10:$AB$7501,"Full",'DETAIL SALES'!$C$10:$C$7501,"27")</f>
        <v>0</v>
      </c>
      <c r="DN152" s="149">
        <f>COUNTIFS('DETAIL SALES'!$Q$10:$Q$7501,'FILL RATE MANDATORY STOCK'!BK152,'DETAIL SALES'!$AB$10:$AB$7501,"No",'DETAIL SALES'!$C$10:$C$7501,"27")</f>
        <v>0</v>
      </c>
      <c r="DO152" s="316">
        <f>COUNTIFS('DETAIL SALES'!$Q$10:$Q$7501,'FILL RATE MANDATORY STOCK'!BK152,'DETAIL SALES'!$AB$10:$AB$7501,"Full",'DETAIL SALES'!$C$10:$C$7501,"28")</f>
        <v>0</v>
      </c>
      <c r="DP152" s="316">
        <f>COUNTIFS('DETAIL SALES'!$Q$10:$Q$7501,'FILL RATE MANDATORY STOCK'!BK152,'DETAIL SALES'!$AB$10:$AB$7501,"No",'DETAIL SALES'!$C$10:$C$7501,"28")</f>
        <v>0</v>
      </c>
      <c r="DQ152" s="149">
        <f>COUNTIFS('DETAIL SALES'!$Q$10:$Q$7501,'FILL RATE MANDATORY STOCK'!BK152,'DETAIL SALES'!$AB$10:$AB$7501,"Full",'DETAIL SALES'!$C$10:$C$7501,"29")</f>
        <v>0</v>
      </c>
      <c r="DR152" s="149">
        <f>COUNTIFS('DETAIL SALES'!$Q$10:$Q$7501,'FILL RATE MANDATORY STOCK'!BK152,'DETAIL SALES'!$AB$10:$AB$7501,"No",'DETAIL SALES'!$C$10:$C$7501,"29")</f>
        <v>0</v>
      </c>
      <c r="DS152" s="149">
        <f>COUNTIFS('DETAIL SALES'!$Q$10:$Q$7501,'FILL RATE MANDATORY STOCK'!BK152,'DETAIL SALES'!$AB$10:$AB$7501,"Full",'DETAIL SALES'!$C$10:$C$7501,"30")</f>
        <v>0</v>
      </c>
      <c r="DT152" s="149">
        <f>COUNTIFS('DETAIL SALES'!$Q$10:$Q$7501,'FILL RATE MANDATORY STOCK'!BK152,'DETAIL SALES'!$AB$10:$AB$7501,"No",'DETAIL SALES'!$C$10:$C$7501,"30")</f>
        <v>0</v>
      </c>
      <c r="DU152" s="149">
        <f>COUNTIFS('DETAIL SALES'!$Q$10:$Q$7501,'FILL RATE MANDATORY STOCK'!\,'DETAIL SALES'!$AB$10:$AB$7501,"Full",'DETAIL SALES'!$C$10:$C$7501,"31")</f>
        <v>0</v>
      </c>
      <c r="DV152" s="153">
        <f>COUNTIFS('DETAIL SALES'!$Q$10:$Q$7501,'FILL RATE MANDATORY STOCK'!BK152,'DETAIL SALES'!$AB$10:$AB$7501,"No",'DETAIL SALES'!$C$10:$C$7501,"31")</f>
        <v>0</v>
      </c>
      <c r="DW152" s="271">
        <f t="shared" si="68"/>
        <v>0</v>
      </c>
      <c r="DX152" s="150">
        <f t="shared" si="68"/>
        <v>0</v>
      </c>
      <c r="DY152" s="150">
        <f t="shared" si="69"/>
        <v>0</v>
      </c>
      <c r="DZ152" s="272" t="e">
        <f t="shared" si="70"/>
        <v>#DIV/0!</v>
      </c>
    </row>
    <row r="153" spans="1:130" s="141" customFormat="1">
      <c r="A153" s="134">
        <v>144</v>
      </c>
      <c r="B153" s="286"/>
      <c r="C153" s="146">
        <f t="shared" si="60"/>
        <v>0</v>
      </c>
      <c r="D153" s="146">
        <f t="shared" si="61"/>
        <v>1</v>
      </c>
      <c r="E153" s="146">
        <f t="shared" si="62"/>
        <v>1900</v>
      </c>
      <c r="F153" s="287"/>
      <c r="G153" s="287"/>
      <c r="H153" s="287"/>
      <c r="I153" s="288"/>
      <c r="J153" s="287"/>
      <c r="K153" s="288"/>
      <c r="L153" s="134"/>
      <c r="M153" s="133"/>
      <c r="N153" s="288"/>
      <c r="O153" s="134"/>
      <c r="P153" s="166"/>
      <c r="Q153" s="289"/>
      <c r="R153" s="165"/>
      <c r="S153" s="290"/>
      <c r="T153" s="290"/>
      <c r="U153" s="290"/>
      <c r="V153" s="290"/>
      <c r="W153" s="166"/>
      <c r="X153" s="87"/>
      <c r="Y153" s="418">
        <f t="shared" si="63"/>
        <v>0</v>
      </c>
      <c r="Z153" s="291">
        <f t="shared" si="64"/>
        <v>0</v>
      </c>
      <c r="AA153" s="163"/>
      <c r="AB153" s="177" t="str">
        <f t="shared" si="65"/>
        <v/>
      </c>
      <c r="AC153" s="283" t="str">
        <f t="shared" si="66"/>
        <v/>
      </c>
      <c r="AD153" s="283" t="str">
        <f t="shared" si="67"/>
        <v/>
      </c>
      <c r="AE153" s="163"/>
      <c r="AF153" s="162"/>
      <c r="AP153" s="581"/>
      <c r="BD153" s="784"/>
      <c r="BE153" s="100">
        <f>MAX(BE147:BE152)+1</f>
        <v>133</v>
      </c>
      <c r="BF153" s="100" t="s">
        <v>412</v>
      </c>
      <c r="BG153" s="100" t="s">
        <v>315</v>
      </c>
      <c r="BH153" s="149" t="s">
        <v>70</v>
      </c>
      <c r="BI153" s="169" t="e">
        <f>VLOOKUP(BH153,#REF!,8,FALSE)</f>
        <v>#REF!</v>
      </c>
      <c r="BJ153" s="224">
        <v>60000</v>
      </c>
      <c r="BK153" s="153">
        <v>8</v>
      </c>
      <c r="BL153" s="153">
        <v>0</v>
      </c>
      <c r="BM153" s="594">
        <f>COUNTIFS('DETAIL SALES'!$Q$10:$Q$7501,'FILL RATE MANDATORY STOCK'!BK153,'DETAIL SALES'!$AB$10:$AB$7501,"Full",'DETAIL SALES'!$C$10:$C$7501,"1")</f>
        <v>0</v>
      </c>
      <c r="BN153" s="149">
        <f>COUNTIFS('DETAIL SALES'!$Q$10:$Q$7501,'FILL RATE MANDATORY STOCK'!BK153,'DETAIL SALES'!$AB$10:$AB$7501,"No",'DETAIL SALES'!$C$10:$C$7501,"1")</f>
        <v>0</v>
      </c>
      <c r="BO153" s="149">
        <f>COUNTIFS('DETAIL SALES'!$Q$10:$Q$7501,'FILL RATE MANDATORY STOCK'!BK153,'DETAIL SALES'!$AB$10:$AB$7501,"Full",'DETAIL SALES'!$C$10:$C$7501,"2")</f>
        <v>0</v>
      </c>
      <c r="BP153" s="149">
        <f>COUNTIFS('DETAIL SALES'!$Q$10:$Q$7501,'FILL RATE MANDATORY STOCK'!BK153,'DETAIL SALES'!$AB$10:$AB$7501,"No",'DETAIL SALES'!$C$10:$C$7501,"2")</f>
        <v>0</v>
      </c>
      <c r="BQ153" s="149">
        <f>COUNTIFS('DETAIL SALES'!$Q$10:$Q$7501,'FILL RATE MANDATORY STOCK'!BK153,'DETAIL SALES'!$AB$10:$AB$7501,"Full",'DETAIL SALES'!$C$10:$C$7501,"3")</f>
        <v>0</v>
      </c>
      <c r="BR153" s="149">
        <f>COUNTIFS('DETAIL SALES'!$Q$10:$Q$7501,'FILL RATE MANDATORY STOCK'!BK153,'DETAIL SALES'!$AB$10:$AB$7501,"No",'DETAIL SALES'!$C$10:$C$7501,"3")</f>
        <v>0</v>
      </c>
      <c r="BS153" s="149">
        <f>COUNTIFS('DETAIL SALES'!$Q$10:$Q$7501,'FILL RATE MANDATORY STOCK'!BK153,'DETAIL SALES'!$AB$10:$AB$7501,"Full",'DETAIL SALES'!$C$10:$C$7501,"4")</f>
        <v>0</v>
      </c>
      <c r="BT153" s="149">
        <f>COUNTIFS('DETAIL SALES'!$Q$10:$Q$7501,'FILL RATE MANDATORY STOCK'!BK153,'DETAIL SALES'!$AB$10:$AB$7501,"No",'DETAIL SALES'!$C$10:$C$7501,"4")</f>
        <v>0</v>
      </c>
      <c r="BU153" s="149">
        <f>COUNTIFS('DETAIL SALES'!$Q$10:$Q$7501,'FILL RATE MANDATORY STOCK'!BK153,'DETAIL SALES'!$AB$10:$AB$7501,"Full",'DETAIL SALES'!$C$10:$C$7501,"5")</f>
        <v>0</v>
      </c>
      <c r="BV153" s="149">
        <f>COUNTIFS('DETAIL SALES'!$Q$10:$Q$7501,'FILL RATE MANDATORY STOCK'!BK153,'DETAIL SALES'!$AB$10:$AB$7501,"No",'DETAIL SALES'!$C$10:$C$7501,"5")</f>
        <v>0</v>
      </c>
      <c r="BW153" s="149">
        <f>COUNTIFS('DETAIL SALES'!$Q$10:$Q$7501,'FILL RATE MANDATORY STOCK'!BK153,'DETAIL SALES'!$AB$10:$AB$7501,"Full",'DETAIL SALES'!$C$10:$C$7501,"6")</f>
        <v>0</v>
      </c>
      <c r="BX153" s="149">
        <f>COUNTIFS('DETAIL SALES'!$Q$10:$Q$7501,'FILL RATE MANDATORY STOCK'!BK153,'DETAIL SALES'!$AB$10:$AB$7501,"No",'DETAIL SALES'!$C$10:$C$7501,"6")</f>
        <v>0</v>
      </c>
      <c r="BY153" s="316">
        <f>COUNTIFS('DETAIL SALES'!$Q$10:$Q$7501,'FILL RATE MANDATORY STOCK'!BK153,'DETAIL SALES'!$AB$10:$AB$7501,"Full",'DETAIL SALES'!$C$10:$C$7501,"7")</f>
        <v>0</v>
      </c>
      <c r="BZ153" s="316">
        <f>COUNTIFS('DETAIL SALES'!$Q$10:$Q$7501,'FILL RATE MANDATORY STOCK'!BK153,'DETAIL SALES'!$AB$10:$AB$7501,"No",'DETAIL SALES'!$C$10:$C$7501,"7")</f>
        <v>0</v>
      </c>
      <c r="CA153" s="149">
        <f>COUNTIFS('DETAIL SALES'!$Q$10:$Q$7501,'FILL RATE MANDATORY STOCK'!BK153,'DETAIL SALES'!$AB$10:$AB$7501,"Full",'DETAIL SALES'!$C$10:$C$7501,"8")</f>
        <v>0</v>
      </c>
      <c r="CB153" s="149">
        <f>COUNTIFS('DETAIL SALES'!$Q$10:$Q$7501,'FILL RATE MANDATORY STOCK'!BK153,'DETAIL SALES'!$AB$10:$AB$7501,"No",'DETAIL SALES'!$C$10:$C$7501,"8")</f>
        <v>0</v>
      </c>
      <c r="CC153" s="149">
        <f>COUNTIFS('DETAIL SALES'!$Q$10:$Q$7501,'FILL RATE MANDATORY STOCK'!BK153,'DETAIL SALES'!$AB$10:$AB$7501,"Full",'DETAIL SALES'!$C$10:$C$7501,"9")</f>
        <v>0</v>
      </c>
      <c r="CD153" s="149">
        <f>COUNTIFS('DETAIL SALES'!$Q$10:$Q$7501,'FILL RATE MANDATORY STOCK'!BK153,'DETAIL SALES'!$AB$10:$AB$7501,"No",'DETAIL SALES'!$C$10:$C$7501,"9")</f>
        <v>0</v>
      </c>
      <c r="CE153" s="149">
        <f>COUNTIFS('DETAIL SALES'!$Q$10:$Q$7501,'FILL RATE MANDATORY STOCK'!BK153,'DETAIL SALES'!$AB$10:$AB$7501,"Full",'DETAIL SALES'!$C$10:$C$7501,"10")</f>
        <v>0</v>
      </c>
      <c r="CF153" s="149">
        <f>COUNTIFS('DETAIL SALES'!$Q$10:$Q$7501,'FILL RATE MANDATORY STOCK'!BK153,'DETAIL SALES'!$AB$10:$AB$7501,"No",'DETAIL SALES'!$C$10:$C$7501,"10")</f>
        <v>0</v>
      </c>
      <c r="CG153" s="149">
        <f>COUNTIFS('DETAIL SALES'!$Q$10:$Q$7501,'FILL RATE MANDATORY STOCK'!BK153,'DETAIL SALES'!$AB$10:$AB$7501,"Full",'DETAIL SALES'!$C$10:$C$7501,"11")</f>
        <v>0</v>
      </c>
      <c r="CH153" s="149">
        <f>COUNTIFS('DETAIL SALES'!$Q$10:$Q$7501,'FILL RATE MANDATORY STOCK'!BK153,'DETAIL SALES'!$AB$10:$AB$7501,"No",'DETAIL SALES'!$C$10:$C$7501,"11")</f>
        <v>0</v>
      </c>
      <c r="CI153" s="149">
        <f>COUNTIFS('DETAIL SALES'!$Q$10:$Q$7501,'FILL RATE MANDATORY STOCK'!BK153,'DETAIL SALES'!$AB$10:$AB$7501,"Full",'DETAIL SALES'!$C$10:$C$7501,"12")</f>
        <v>0</v>
      </c>
      <c r="CJ153" s="149">
        <f>COUNTIFS('DETAIL SALES'!$Q$10:$Q$7501,'FILL RATE MANDATORY STOCK'!BK153,'DETAIL SALES'!$AB$10:$AB$7501,"No",'DETAIL SALES'!$C$10:$C$7501,"12")</f>
        <v>0</v>
      </c>
      <c r="CK153" s="149">
        <f>COUNTIFS('DETAIL SALES'!$Q$10:$Q$7501,'FILL RATE MANDATORY STOCK'!BK153,'DETAIL SALES'!$AB$10:$AB$7501,"Full",'DETAIL SALES'!$C$10:$C$7501,"13")</f>
        <v>0</v>
      </c>
      <c r="CL153" s="149">
        <f>COUNTIFS('DETAIL SALES'!$Q$10:$Q$7501,'FILL RATE MANDATORY STOCK'!BK153,'DETAIL SALES'!$AB$10:$AB$7501,"No",'DETAIL SALES'!$C$10:$C$7501,"13")</f>
        <v>0</v>
      </c>
      <c r="CM153" s="316">
        <f>COUNTIFS('DETAIL SALES'!$Q$10:$Q$7501,'FILL RATE MANDATORY STOCK'!BK153,'DETAIL SALES'!$AB$10:$AB$7501,"Full",'DETAIL SALES'!$C$10:$C$7501,"14")</f>
        <v>0</v>
      </c>
      <c r="CN153" s="316">
        <f>COUNTIFS('DETAIL SALES'!$Q$10:$Q$7501,'FILL RATE MANDATORY STOCK'!BK153,'DETAIL SALES'!$AB$10:$AB$7501,"No",'DETAIL SALES'!$C$10:$C$7501,"14")</f>
        <v>0</v>
      </c>
      <c r="CO153" s="149">
        <f>COUNTIFS('DETAIL SALES'!$Q$10:$Q$7501,'FILL RATE MANDATORY STOCK'!BK153,'DETAIL SALES'!$AB$10:$AB$7501,"Full",'DETAIL SALES'!$C$10:$C$7501,"15")</f>
        <v>0</v>
      </c>
      <c r="CP153" s="149">
        <f>COUNTIFS('DETAIL SALES'!$Q$10:$Q$7501,'FILL RATE MANDATORY STOCK'!BK153,'DETAIL SALES'!$AB$10:$AB$7501,"No",'DETAIL SALES'!$C$10:$C$7501,"15")</f>
        <v>0</v>
      </c>
      <c r="CQ153" s="149">
        <f>COUNTIFS('DETAIL SALES'!$Q$10:$Q$7501,'FILL RATE MANDATORY STOCK'!BK153,'DETAIL SALES'!$AB$10:$AB$7501,"Full",'DETAIL SALES'!$C$10:$C$7501,"16")</f>
        <v>0</v>
      </c>
      <c r="CR153" s="149">
        <f>COUNTIFS('DETAIL SALES'!$Q$10:$Q$7501,'FILL RATE MANDATORY STOCK'!BK153,'DETAIL SALES'!$AB$10:$AB$7501,"No",'DETAIL SALES'!$C$10:$C$7501,"16")</f>
        <v>0</v>
      </c>
      <c r="CS153" s="149">
        <f>COUNTIFS('DETAIL SALES'!$Q$10:$Q$7501,'FILL RATE MANDATORY STOCK'!BK153,'DETAIL SALES'!$AB$10:$AB$7501,"Full",'DETAIL SALES'!$C$10:$C$7501,"17")</f>
        <v>0</v>
      </c>
      <c r="CT153" s="149">
        <f>COUNTIFS('DETAIL SALES'!$Q$10:$Q$7501,'FILL RATE MANDATORY STOCK'!BK153,'DETAIL SALES'!$AB$10:$AB$7501,"No",'DETAIL SALES'!$C$10:$C$7501,"17")</f>
        <v>0</v>
      </c>
      <c r="CU153" s="149">
        <f>COUNTIFS('DETAIL SALES'!$Q$10:$Q$7501,'FILL RATE MANDATORY STOCK'!BK153,'DETAIL SALES'!$AB$10:$AB$7501,"Full",'DETAIL SALES'!$C$10:$C$7501,"18")</f>
        <v>0</v>
      </c>
      <c r="CV153" s="149">
        <f>COUNTIFS('DETAIL SALES'!$Q$10:$Q$7501,'FILL RATE MANDATORY STOCK'!BK153,'DETAIL SALES'!$AB$10:$AB$7501,"No",'DETAIL SALES'!$C$10:$C$7501,"18")</f>
        <v>0</v>
      </c>
      <c r="CW153" s="149">
        <f>COUNTIFS('DETAIL SALES'!$Q$10:$Q$7501,'FILL RATE MANDATORY STOCK'!BK153,'DETAIL SALES'!$AB$10:$AB$7501,"Full",'DETAIL SALES'!$C$10:$C$7501,"19")</f>
        <v>0</v>
      </c>
      <c r="CX153" s="149">
        <f>COUNTIFS('DETAIL SALES'!$Q$10:$Q$7501,'FILL RATE MANDATORY STOCK'!BK153,'DETAIL SALES'!$AB$10:$AB$7501,"No",'DETAIL SALES'!$C$10:$C$7501,"19")</f>
        <v>0</v>
      </c>
      <c r="CY153" s="149">
        <f>COUNTIFS('DETAIL SALES'!$Q$10:$Q$7501,'FILL RATE MANDATORY STOCK'!BK153,'DETAIL SALES'!$AB$10:$AB$7501,"Full",'DETAIL SALES'!$C$10:$C$7501,"20")</f>
        <v>0</v>
      </c>
      <c r="CZ153" s="149">
        <f>COUNTIFS('DETAIL SALES'!$Q$10:$Q$7501,'FILL RATE MANDATORY STOCK'!BK153,'DETAIL SALES'!$AB$10:$AB$7501,"No",'DETAIL SALES'!$C$10:$C$7501,"20")</f>
        <v>0</v>
      </c>
      <c r="DA153" s="316">
        <f>COUNTIFS('DETAIL SALES'!$Q$10:$Q$7501,'FILL RATE MANDATORY STOCK'!BK153,'DETAIL SALES'!$AB$10:$AB$7501,"Full",'DETAIL SALES'!$C$10:$C$7501,"21")</f>
        <v>0</v>
      </c>
      <c r="DB153" s="316">
        <f>COUNTIFS('DETAIL SALES'!$Q$10:$Q$7501,'FILL RATE MANDATORY STOCK'!BK153,'DETAIL SALES'!$AB$10:$AB$7501,"No",'DETAIL SALES'!$C$10:$C$7501,"21")</f>
        <v>0</v>
      </c>
      <c r="DC153" s="149">
        <f>COUNTIFS('DETAIL SALES'!$Q$10:$Q$7501,'FILL RATE MANDATORY STOCK'!BK153,'DETAIL SALES'!$AB$10:$AB$7501,"Full",'DETAIL SALES'!$C$10:$C$7501,"22")</f>
        <v>0</v>
      </c>
      <c r="DD153" s="149">
        <f>COUNTIFS('DETAIL SALES'!$Q$10:$Q$7501,'FILL RATE MANDATORY STOCK'!BK153,'DETAIL SALES'!$AB$10:$AB$7501,"No",'DETAIL SALES'!$C$10:$C$7501,"22")</f>
        <v>0</v>
      </c>
      <c r="DE153" s="149">
        <f>COUNTIFS('DETAIL SALES'!$Q$10:$Q$7501,'FILL RATE MANDATORY STOCK'!BK153,'DETAIL SALES'!$AB$10:$AB$7501,"Full",'DETAIL SALES'!$C$10:$C$7501,"23")</f>
        <v>0</v>
      </c>
      <c r="DF153" s="149">
        <f>COUNTIFS('DETAIL SALES'!$Q$10:$Q$7501,'FILL RATE MANDATORY STOCK'!BK153,'DETAIL SALES'!$AB$10:$AB$7501,"No",'DETAIL SALES'!$C$10:$C$7501,"23")</f>
        <v>0</v>
      </c>
      <c r="DG153" s="149">
        <f>COUNTIFS('DETAIL SALES'!$Q$10:$Q$7501,'FILL RATE MANDATORY STOCK'!BK153,'DETAIL SALES'!$AB$10:$AB$7501,"Full",'DETAIL SALES'!$C$10:$C$7501,"24")</f>
        <v>0</v>
      </c>
      <c r="DH153" s="149">
        <f>COUNTIFS('DETAIL SALES'!$Q$10:$Q$7501,'FILL RATE MANDATORY STOCK'!BK153,'DETAIL SALES'!$AB$10:$AB$7501,"No",'DETAIL SALES'!$C$10:$C$7501,"24")</f>
        <v>0</v>
      </c>
      <c r="DI153" s="149">
        <f>COUNTIFS('DETAIL SALES'!$Q$10:$Q$7501,'FILL RATE MANDATORY STOCK'!BK153,'DETAIL SALES'!$AB$10:$AB$7501,"Full",'DETAIL SALES'!$C$10:$C$7501,"25")</f>
        <v>0</v>
      </c>
      <c r="DJ153" s="149">
        <f>COUNTIFS('DETAIL SALES'!$Q$10:$Q$7501,'FILL RATE MANDATORY STOCK'!BK153,'DETAIL SALES'!$AB$10:$AB$7501,"No",'DETAIL SALES'!$C$10:$C$7501,"25")</f>
        <v>0</v>
      </c>
      <c r="DK153" s="149">
        <f>COUNTIFS('DETAIL SALES'!$Q$10:$Q$7501,'FILL RATE MANDATORY STOCK'!BK153,'DETAIL SALES'!$AB$10:$AB$7501,"Full",'DETAIL SALES'!$C$10:$C$7501,"26")</f>
        <v>0</v>
      </c>
      <c r="DL153" s="149">
        <f>COUNTIFS('DETAIL SALES'!$Q$10:$Q$7501,'FILL RATE MANDATORY STOCK'!BK153,'DETAIL SALES'!$AB$10:$AB$7501,"No",'DETAIL SALES'!$C$10:$C$7501,"26")</f>
        <v>0</v>
      </c>
      <c r="DM153" s="149">
        <f>COUNTIFS('DETAIL SALES'!$Q$10:$Q$7501,'FILL RATE MANDATORY STOCK'!BK153,'DETAIL SALES'!$AB$10:$AB$7501,"Full",'DETAIL SALES'!$C$10:$C$7501,"27")</f>
        <v>0</v>
      </c>
      <c r="DN153" s="149">
        <f>COUNTIFS('DETAIL SALES'!$Q$10:$Q$7501,'FILL RATE MANDATORY STOCK'!BK153,'DETAIL SALES'!$AB$10:$AB$7501,"No",'DETAIL SALES'!$C$10:$C$7501,"27")</f>
        <v>0</v>
      </c>
      <c r="DO153" s="316">
        <f>COUNTIFS('DETAIL SALES'!$Q$10:$Q$7501,'FILL RATE MANDATORY STOCK'!BK153,'DETAIL SALES'!$AB$10:$AB$7501,"Full",'DETAIL SALES'!$C$10:$C$7501,"28")</f>
        <v>0</v>
      </c>
      <c r="DP153" s="316">
        <f>COUNTIFS('DETAIL SALES'!$Q$10:$Q$7501,'FILL RATE MANDATORY STOCK'!BK153,'DETAIL SALES'!$AB$10:$AB$7501,"No",'DETAIL SALES'!$C$10:$C$7501,"28")</f>
        <v>0</v>
      </c>
      <c r="DQ153" s="149">
        <f>COUNTIFS('DETAIL SALES'!$Q$10:$Q$7501,'FILL RATE MANDATORY STOCK'!BK153,'DETAIL SALES'!$AB$10:$AB$7501,"Full",'DETAIL SALES'!$C$10:$C$7501,"29")</f>
        <v>0</v>
      </c>
      <c r="DR153" s="149">
        <f>COUNTIFS('DETAIL SALES'!$Q$10:$Q$7501,'FILL RATE MANDATORY STOCK'!BK153,'DETAIL SALES'!$AB$10:$AB$7501,"No",'DETAIL SALES'!$C$10:$C$7501,"29")</f>
        <v>0</v>
      </c>
      <c r="DS153" s="149">
        <f>COUNTIFS('DETAIL SALES'!$Q$10:$Q$7501,'FILL RATE MANDATORY STOCK'!BK153,'DETAIL SALES'!$AB$10:$AB$7501,"Full",'DETAIL SALES'!$C$10:$C$7501,"30")</f>
        <v>0</v>
      </c>
      <c r="DT153" s="149">
        <f>COUNTIFS('DETAIL SALES'!$Q$10:$Q$7501,'FILL RATE MANDATORY STOCK'!BK153,'DETAIL SALES'!$AB$10:$AB$7501,"No",'DETAIL SALES'!$C$10:$C$7501,"30")</f>
        <v>0</v>
      </c>
      <c r="DU153" s="149">
        <f>COUNTIFS('DETAIL SALES'!$Q$10:$Q$7501,'FILL RATE MANDATORY STOCK'!\,'DETAIL SALES'!$AB$10:$AB$7501,"Full",'DETAIL SALES'!$C$10:$C$7501,"31")</f>
        <v>0</v>
      </c>
      <c r="DV153" s="153">
        <f>COUNTIFS('DETAIL SALES'!$Q$10:$Q$7501,'FILL RATE MANDATORY STOCK'!BK153,'DETAIL SALES'!$AB$10:$AB$7501,"No",'DETAIL SALES'!$C$10:$C$7501,"31")</f>
        <v>0</v>
      </c>
      <c r="DW153" s="271">
        <f t="shared" si="68"/>
        <v>0</v>
      </c>
      <c r="DX153" s="150">
        <f t="shared" si="68"/>
        <v>0</v>
      </c>
      <c r="DY153" s="150">
        <f t="shared" si="69"/>
        <v>0</v>
      </c>
      <c r="DZ153" s="272" t="e">
        <f t="shared" si="70"/>
        <v>#DIV/0!</v>
      </c>
    </row>
    <row r="154" spans="1:130" s="141" customFormat="1">
      <c r="A154" s="134">
        <v>145</v>
      </c>
      <c r="B154" s="286"/>
      <c r="C154" s="146">
        <f t="shared" si="60"/>
        <v>0</v>
      </c>
      <c r="D154" s="146">
        <f t="shared" si="61"/>
        <v>1</v>
      </c>
      <c r="E154" s="146">
        <f t="shared" si="62"/>
        <v>1900</v>
      </c>
      <c r="F154" s="287"/>
      <c r="G154" s="287"/>
      <c r="H154" s="287"/>
      <c r="I154" s="288"/>
      <c r="J154" s="287"/>
      <c r="K154" s="288"/>
      <c r="L154" s="134"/>
      <c r="M154" s="133"/>
      <c r="N154" s="288"/>
      <c r="O154" s="134"/>
      <c r="P154" s="166"/>
      <c r="Q154" s="289"/>
      <c r="R154" s="165"/>
      <c r="S154" s="290"/>
      <c r="T154" s="290"/>
      <c r="U154" s="290"/>
      <c r="V154" s="290"/>
      <c r="W154" s="166"/>
      <c r="X154" s="87"/>
      <c r="Y154" s="418">
        <f t="shared" si="63"/>
        <v>0</v>
      </c>
      <c r="Z154" s="291">
        <f t="shared" si="64"/>
        <v>0</v>
      </c>
      <c r="AA154" s="163"/>
      <c r="AB154" s="177" t="str">
        <f t="shared" si="65"/>
        <v/>
      </c>
      <c r="AC154" s="283" t="str">
        <f t="shared" si="66"/>
        <v/>
      </c>
      <c r="AD154" s="283" t="str">
        <f t="shared" si="67"/>
        <v/>
      </c>
      <c r="AE154" s="163"/>
      <c r="AF154" s="162"/>
      <c r="AP154" s="581"/>
      <c r="BD154" s="784"/>
      <c r="BE154" s="100">
        <f t="shared" si="59"/>
        <v>134</v>
      </c>
      <c r="BF154" s="100" t="s">
        <v>412</v>
      </c>
      <c r="BG154" s="100" t="s">
        <v>325</v>
      </c>
      <c r="BH154" s="149" t="s">
        <v>86</v>
      </c>
      <c r="BI154" s="169" t="e">
        <f>VLOOKUP(BH154,#REF!,8,FALSE)</f>
        <v>#REF!</v>
      </c>
      <c r="BJ154" s="224">
        <v>60000</v>
      </c>
      <c r="BK154" s="153">
        <v>8</v>
      </c>
      <c r="BL154" s="153">
        <v>0</v>
      </c>
      <c r="BM154" s="594">
        <f>COUNTIFS('DETAIL SALES'!$Q$10:$Q$7501,'FILL RATE MANDATORY STOCK'!BK154,'DETAIL SALES'!$AB$10:$AB$7501,"Full",'DETAIL SALES'!$C$10:$C$7501,"1")</f>
        <v>0</v>
      </c>
      <c r="BN154" s="149">
        <f>COUNTIFS('DETAIL SALES'!$Q$10:$Q$7501,'FILL RATE MANDATORY STOCK'!BK154,'DETAIL SALES'!$AB$10:$AB$7501,"No",'DETAIL SALES'!$C$10:$C$7501,"1")</f>
        <v>0</v>
      </c>
      <c r="BO154" s="149">
        <f>COUNTIFS('DETAIL SALES'!$Q$10:$Q$7501,'FILL RATE MANDATORY STOCK'!BK154,'DETAIL SALES'!$AB$10:$AB$7501,"Full",'DETAIL SALES'!$C$10:$C$7501,"2")</f>
        <v>0</v>
      </c>
      <c r="BP154" s="149">
        <f>COUNTIFS('DETAIL SALES'!$Q$10:$Q$7501,'FILL RATE MANDATORY STOCK'!BK154,'DETAIL SALES'!$AB$10:$AB$7501,"No",'DETAIL SALES'!$C$10:$C$7501,"2")</f>
        <v>0</v>
      </c>
      <c r="BQ154" s="149">
        <f>COUNTIFS('DETAIL SALES'!$Q$10:$Q$7501,'FILL RATE MANDATORY STOCK'!BK154,'DETAIL SALES'!$AB$10:$AB$7501,"Full",'DETAIL SALES'!$C$10:$C$7501,"3")</f>
        <v>0</v>
      </c>
      <c r="BR154" s="149">
        <f>COUNTIFS('DETAIL SALES'!$Q$10:$Q$7501,'FILL RATE MANDATORY STOCK'!BK154,'DETAIL SALES'!$AB$10:$AB$7501,"No",'DETAIL SALES'!$C$10:$C$7501,"3")</f>
        <v>0</v>
      </c>
      <c r="BS154" s="149">
        <f>COUNTIFS('DETAIL SALES'!$Q$10:$Q$7501,'FILL RATE MANDATORY STOCK'!BK154,'DETAIL SALES'!$AB$10:$AB$7501,"Full",'DETAIL SALES'!$C$10:$C$7501,"4")</f>
        <v>0</v>
      </c>
      <c r="BT154" s="149">
        <f>COUNTIFS('DETAIL SALES'!$Q$10:$Q$7501,'FILL RATE MANDATORY STOCK'!BK154,'DETAIL SALES'!$AB$10:$AB$7501,"No",'DETAIL SALES'!$C$10:$C$7501,"4")</f>
        <v>0</v>
      </c>
      <c r="BU154" s="149">
        <f>COUNTIFS('DETAIL SALES'!$Q$10:$Q$7501,'FILL RATE MANDATORY STOCK'!BK154,'DETAIL SALES'!$AB$10:$AB$7501,"Full",'DETAIL SALES'!$C$10:$C$7501,"5")</f>
        <v>0</v>
      </c>
      <c r="BV154" s="149">
        <f>COUNTIFS('DETAIL SALES'!$Q$10:$Q$7501,'FILL RATE MANDATORY STOCK'!BK154,'DETAIL SALES'!$AB$10:$AB$7501,"No",'DETAIL SALES'!$C$10:$C$7501,"5")</f>
        <v>0</v>
      </c>
      <c r="BW154" s="149">
        <f>COUNTIFS('DETAIL SALES'!$Q$10:$Q$7501,'FILL RATE MANDATORY STOCK'!BK154,'DETAIL SALES'!$AB$10:$AB$7501,"Full",'DETAIL SALES'!$C$10:$C$7501,"6")</f>
        <v>0</v>
      </c>
      <c r="BX154" s="149">
        <f>COUNTIFS('DETAIL SALES'!$Q$10:$Q$7501,'FILL RATE MANDATORY STOCK'!BK154,'DETAIL SALES'!$AB$10:$AB$7501,"No",'DETAIL SALES'!$C$10:$C$7501,"6")</f>
        <v>0</v>
      </c>
      <c r="BY154" s="316">
        <f>COUNTIFS('DETAIL SALES'!$Q$10:$Q$7501,'FILL RATE MANDATORY STOCK'!BK154,'DETAIL SALES'!$AB$10:$AB$7501,"Full",'DETAIL SALES'!$C$10:$C$7501,"7")</f>
        <v>0</v>
      </c>
      <c r="BZ154" s="316">
        <f>COUNTIFS('DETAIL SALES'!$Q$10:$Q$7501,'FILL RATE MANDATORY STOCK'!BK154,'DETAIL SALES'!$AB$10:$AB$7501,"No",'DETAIL SALES'!$C$10:$C$7501,"7")</f>
        <v>0</v>
      </c>
      <c r="CA154" s="149">
        <f>COUNTIFS('DETAIL SALES'!$Q$10:$Q$7501,'FILL RATE MANDATORY STOCK'!BK154,'DETAIL SALES'!$AB$10:$AB$7501,"Full",'DETAIL SALES'!$C$10:$C$7501,"8")</f>
        <v>0</v>
      </c>
      <c r="CB154" s="149">
        <f>COUNTIFS('DETAIL SALES'!$Q$10:$Q$7501,'FILL RATE MANDATORY STOCK'!BK154,'DETAIL SALES'!$AB$10:$AB$7501,"No",'DETAIL SALES'!$C$10:$C$7501,"8")</f>
        <v>0</v>
      </c>
      <c r="CC154" s="149">
        <f>COUNTIFS('DETAIL SALES'!$Q$10:$Q$7501,'FILL RATE MANDATORY STOCK'!BK154,'DETAIL SALES'!$AB$10:$AB$7501,"Full",'DETAIL SALES'!$C$10:$C$7501,"9")</f>
        <v>0</v>
      </c>
      <c r="CD154" s="149">
        <f>COUNTIFS('DETAIL SALES'!$Q$10:$Q$7501,'FILL RATE MANDATORY STOCK'!BK154,'DETAIL SALES'!$AB$10:$AB$7501,"No",'DETAIL SALES'!$C$10:$C$7501,"9")</f>
        <v>0</v>
      </c>
      <c r="CE154" s="149">
        <f>COUNTIFS('DETAIL SALES'!$Q$10:$Q$7501,'FILL RATE MANDATORY STOCK'!BK154,'DETAIL SALES'!$AB$10:$AB$7501,"Full",'DETAIL SALES'!$C$10:$C$7501,"10")</f>
        <v>0</v>
      </c>
      <c r="CF154" s="149">
        <f>COUNTIFS('DETAIL SALES'!$Q$10:$Q$7501,'FILL RATE MANDATORY STOCK'!BK154,'DETAIL SALES'!$AB$10:$AB$7501,"No",'DETAIL SALES'!$C$10:$C$7501,"10")</f>
        <v>0</v>
      </c>
      <c r="CG154" s="149">
        <f>COUNTIFS('DETAIL SALES'!$Q$10:$Q$7501,'FILL RATE MANDATORY STOCK'!BK154,'DETAIL SALES'!$AB$10:$AB$7501,"Full",'DETAIL SALES'!$C$10:$C$7501,"11")</f>
        <v>0</v>
      </c>
      <c r="CH154" s="149">
        <f>COUNTIFS('DETAIL SALES'!$Q$10:$Q$7501,'FILL RATE MANDATORY STOCK'!BK154,'DETAIL SALES'!$AB$10:$AB$7501,"No",'DETAIL SALES'!$C$10:$C$7501,"11")</f>
        <v>0</v>
      </c>
      <c r="CI154" s="149">
        <f>COUNTIFS('DETAIL SALES'!$Q$10:$Q$7501,'FILL RATE MANDATORY STOCK'!BK154,'DETAIL SALES'!$AB$10:$AB$7501,"Full",'DETAIL SALES'!$C$10:$C$7501,"12")</f>
        <v>0</v>
      </c>
      <c r="CJ154" s="149">
        <f>COUNTIFS('DETAIL SALES'!$Q$10:$Q$7501,'FILL RATE MANDATORY STOCK'!BK154,'DETAIL SALES'!$AB$10:$AB$7501,"No",'DETAIL SALES'!$C$10:$C$7501,"12")</f>
        <v>0</v>
      </c>
      <c r="CK154" s="149">
        <f>COUNTIFS('DETAIL SALES'!$Q$10:$Q$7501,'FILL RATE MANDATORY STOCK'!BK154,'DETAIL SALES'!$AB$10:$AB$7501,"Full",'DETAIL SALES'!$C$10:$C$7501,"13")</f>
        <v>0</v>
      </c>
      <c r="CL154" s="149">
        <f>COUNTIFS('DETAIL SALES'!$Q$10:$Q$7501,'FILL RATE MANDATORY STOCK'!BK154,'DETAIL SALES'!$AB$10:$AB$7501,"No",'DETAIL SALES'!$C$10:$C$7501,"13")</f>
        <v>0</v>
      </c>
      <c r="CM154" s="316">
        <f>COUNTIFS('DETAIL SALES'!$Q$10:$Q$7501,'FILL RATE MANDATORY STOCK'!BK154,'DETAIL SALES'!$AB$10:$AB$7501,"Full",'DETAIL SALES'!$C$10:$C$7501,"14")</f>
        <v>0</v>
      </c>
      <c r="CN154" s="316">
        <f>COUNTIFS('DETAIL SALES'!$Q$10:$Q$7501,'FILL RATE MANDATORY STOCK'!BK154,'DETAIL SALES'!$AB$10:$AB$7501,"No",'DETAIL SALES'!$C$10:$C$7501,"14")</f>
        <v>0</v>
      </c>
      <c r="CO154" s="149">
        <f>COUNTIFS('DETAIL SALES'!$Q$10:$Q$7501,'FILL RATE MANDATORY STOCK'!BK154,'DETAIL SALES'!$AB$10:$AB$7501,"Full",'DETAIL SALES'!$C$10:$C$7501,"15")</f>
        <v>0</v>
      </c>
      <c r="CP154" s="149">
        <f>COUNTIFS('DETAIL SALES'!$Q$10:$Q$7501,'FILL RATE MANDATORY STOCK'!BK154,'DETAIL SALES'!$AB$10:$AB$7501,"No",'DETAIL SALES'!$C$10:$C$7501,"15")</f>
        <v>0</v>
      </c>
      <c r="CQ154" s="149">
        <f>COUNTIFS('DETAIL SALES'!$Q$10:$Q$7501,'FILL RATE MANDATORY STOCK'!BK154,'DETAIL SALES'!$AB$10:$AB$7501,"Full",'DETAIL SALES'!$C$10:$C$7501,"16")</f>
        <v>0</v>
      </c>
      <c r="CR154" s="149">
        <f>COUNTIFS('DETAIL SALES'!$Q$10:$Q$7501,'FILL RATE MANDATORY STOCK'!BK154,'DETAIL SALES'!$AB$10:$AB$7501,"No",'DETAIL SALES'!$C$10:$C$7501,"16")</f>
        <v>0</v>
      </c>
      <c r="CS154" s="149">
        <f>COUNTIFS('DETAIL SALES'!$Q$10:$Q$7501,'FILL RATE MANDATORY STOCK'!BK154,'DETAIL SALES'!$AB$10:$AB$7501,"Full",'DETAIL SALES'!$C$10:$C$7501,"17")</f>
        <v>0</v>
      </c>
      <c r="CT154" s="149">
        <f>COUNTIFS('DETAIL SALES'!$Q$10:$Q$7501,'FILL RATE MANDATORY STOCK'!BK154,'DETAIL SALES'!$AB$10:$AB$7501,"No",'DETAIL SALES'!$C$10:$C$7501,"17")</f>
        <v>0</v>
      </c>
      <c r="CU154" s="149">
        <f>COUNTIFS('DETAIL SALES'!$Q$10:$Q$7501,'FILL RATE MANDATORY STOCK'!BK154,'DETAIL SALES'!$AB$10:$AB$7501,"Full",'DETAIL SALES'!$C$10:$C$7501,"18")</f>
        <v>0</v>
      </c>
      <c r="CV154" s="149">
        <f>COUNTIFS('DETAIL SALES'!$Q$10:$Q$7501,'FILL RATE MANDATORY STOCK'!BK154,'DETAIL SALES'!$AB$10:$AB$7501,"No",'DETAIL SALES'!$C$10:$C$7501,"18")</f>
        <v>0</v>
      </c>
      <c r="CW154" s="149">
        <f>COUNTIFS('DETAIL SALES'!$Q$10:$Q$7501,'FILL RATE MANDATORY STOCK'!BK154,'DETAIL SALES'!$AB$10:$AB$7501,"Full",'DETAIL SALES'!$C$10:$C$7501,"19")</f>
        <v>0</v>
      </c>
      <c r="CX154" s="149">
        <f>COUNTIFS('DETAIL SALES'!$Q$10:$Q$7501,'FILL RATE MANDATORY STOCK'!BK154,'DETAIL SALES'!$AB$10:$AB$7501,"No",'DETAIL SALES'!$C$10:$C$7501,"19")</f>
        <v>0</v>
      </c>
      <c r="CY154" s="149">
        <f>COUNTIFS('DETAIL SALES'!$Q$10:$Q$7501,'FILL RATE MANDATORY STOCK'!BK154,'DETAIL SALES'!$AB$10:$AB$7501,"Full",'DETAIL SALES'!$C$10:$C$7501,"20")</f>
        <v>0</v>
      </c>
      <c r="CZ154" s="149">
        <f>COUNTIFS('DETAIL SALES'!$Q$10:$Q$7501,'FILL RATE MANDATORY STOCK'!BK154,'DETAIL SALES'!$AB$10:$AB$7501,"No",'DETAIL SALES'!$C$10:$C$7501,"20")</f>
        <v>0</v>
      </c>
      <c r="DA154" s="316">
        <f>COUNTIFS('DETAIL SALES'!$Q$10:$Q$7501,'FILL RATE MANDATORY STOCK'!BK154,'DETAIL SALES'!$AB$10:$AB$7501,"Full",'DETAIL SALES'!$C$10:$C$7501,"21")</f>
        <v>0</v>
      </c>
      <c r="DB154" s="316">
        <f>COUNTIFS('DETAIL SALES'!$Q$10:$Q$7501,'FILL RATE MANDATORY STOCK'!BK154,'DETAIL SALES'!$AB$10:$AB$7501,"No",'DETAIL SALES'!$C$10:$C$7501,"21")</f>
        <v>0</v>
      </c>
      <c r="DC154" s="149">
        <f>COUNTIFS('DETAIL SALES'!$Q$10:$Q$7501,'FILL RATE MANDATORY STOCK'!BK154,'DETAIL SALES'!$AB$10:$AB$7501,"Full",'DETAIL SALES'!$C$10:$C$7501,"22")</f>
        <v>0</v>
      </c>
      <c r="DD154" s="149">
        <f>COUNTIFS('DETAIL SALES'!$Q$10:$Q$7501,'FILL RATE MANDATORY STOCK'!BK154,'DETAIL SALES'!$AB$10:$AB$7501,"No",'DETAIL SALES'!$C$10:$C$7501,"22")</f>
        <v>0</v>
      </c>
      <c r="DE154" s="149">
        <f>COUNTIFS('DETAIL SALES'!$Q$10:$Q$7501,'FILL RATE MANDATORY STOCK'!BK154,'DETAIL SALES'!$AB$10:$AB$7501,"Full",'DETAIL SALES'!$C$10:$C$7501,"23")</f>
        <v>0</v>
      </c>
      <c r="DF154" s="149">
        <f>COUNTIFS('DETAIL SALES'!$Q$10:$Q$7501,'FILL RATE MANDATORY STOCK'!BK154,'DETAIL SALES'!$AB$10:$AB$7501,"No",'DETAIL SALES'!$C$10:$C$7501,"23")</f>
        <v>0</v>
      </c>
      <c r="DG154" s="149">
        <f>COUNTIFS('DETAIL SALES'!$Q$10:$Q$7501,'FILL RATE MANDATORY STOCK'!BK154,'DETAIL SALES'!$AB$10:$AB$7501,"Full",'DETAIL SALES'!$C$10:$C$7501,"24")</f>
        <v>0</v>
      </c>
      <c r="DH154" s="149">
        <f>COUNTIFS('DETAIL SALES'!$Q$10:$Q$7501,'FILL RATE MANDATORY STOCK'!BK154,'DETAIL SALES'!$AB$10:$AB$7501,"No",'DETAIL SALES'!$C$10:$C$7501,"24")</f>
        <v>0</v>
      </c>
      <c r="DI154" s="149">
        <f>COUNTIFS('DETAIL SALES'!$Q$10:$Q$7501,'FILL RATE MANDATORY STOCK'!BK154,'DETAIL SALES'!$AB$10:$AB$7501,"Full",'DETAIL SALES'!$C$10:$C$7501,"25")</f>
        <v>0</v>
      </c>
      <c r="DJ154" s="149">
        <f>COUNTIFS('DETAIL SALES'!$Q$10:$Q$7501,'FILL RATE MANDATORY STOCK'!BK154,'DETAIL SALES'!$AB$10:$AB$7501,"No",'DETAIL SALES'!$C$10:$C$7501,"25")</f>
        <v>0</v>
      </c>
      <c r="DK154" s="149">
        <f>COUNTIFS('DETAIL SALES'!$Q$10:$Q$7501,'FILL RATE MANDATORY STOCK'!BK154,'DETAIL SALES'!$AB$10:$AB$7501,"Full",'DETAIL SALES'!$C$10:$C$7501,"26")</f>
        <v>0</v>
      </c>
      <c r="DL154" s="149">
        <f>COUNTIFS('DETAIL SALES'!$Q$10:$Q$7501,'FILL RATE MANDATORY STOCK'!BK154,'DETAIL SALES'!$AB$10:$AB$7501,"No",'DETAIL SALES'!$C$10:$C$7501,"26")</f>
        <v>0</v>
      </c>
      <c r="DM154" s="149">
        <f>COUNTIFS('DETAIL SALES'!$Q$10:$Q$7501,'FILL RATE MANDATORY STOCK'!BK154,'DETAIL SALES'!$AB$10:$AB$7501,"Full",'DETAIL SALES'!$C$10:$C$7501,"27")</f>
        <v>0</v>
      </c>
      <c r="DN154" s="149">
        <f>COUNTIFS('DETAIL SALES'!$Q$10:$Q$7501,'FILL RATE MANDATORY STOCK'!BK154,'DETAIL SALES'!$AB$10:$AB$7501,"No",'DETAIL SALES'!$C$10:$C$7501,"27")</f>
        <v>0</v>
      </c>
      <c r="DO154" s="316">
        <f>COUNTIFS('DETAIL SALES'!$Q$10:$Q$7501,'FILL RATE MANDATORY STOCK'!BK154,'DETAIL SALES'!$AB$10:$AB$7501,"Full",'DETAIL SALES'!$C$10:$C$7501,"28")</f>
        <v>0</v>
      </c>
      <c r="DP154" s="316">
        <f>COUNTIFS('DETAIL SALES'!$Q$10:$Q$7501,'FILL RATE MANDATORY STOCK'!BK154,'DETAIL SALES'!$AB$10:$AB$7501,"No",'DETAIL SALES'!$C$10:$C$7501,"28")</f>
        <v>0</v>
      </c>
      <c r="DQ154" s="149">
        <f>COUNTIFS('DETAIL SALES'!$Q$10:$Q$7501,'FILL RATE MANDATORY STOCK'!BK154,'DETAIL SALES'!$AB$10:$AB$7501,"Full",'DETAIL SALES'!$C$10:$C$7501,"29")</f>
        <v>0</v>
      </c>
      <c r="DR154" s="149">
        <f>COUNTIFS('DETAIL SALES'!$Q$10:$Q$7501,'FILL RATE MANDATORY STOCK'!BK154,'DETAIL SALES'!$AB$10:$AB$7501,"No",'DETAIL SALES'!$C$10:$C$7501,"29")</f>
        <v>0</v>
      </c>
      <c r="DS154" s="149">
        <f>COUNTIFS('DETAIL SALES'!$Q$10:$Q$7501,'FILL RATE MANDATORY STOCK'!BK154,'DETAIL SALES'!$AB$10:$AB$7501,"Full",'DETAIL SALES'!$C$10:$C$7501,"30")</f>
        <v>0</v>
      </c>
      <c r="DT154" s="149">
        <f>COUNTIFS('DETAIL SALES'!$Q$10:$Q$7501,'FILL RATE MANDATORY STOCK'!BK154,'DETAIL SALES'!$AB$10:$AB$7501,"No",'DETAIL SALES'!$C$10:$C$7501,"30")</f>
        <v>0</v>
      </c>
      <c r="DU154" s="149">
        <f>COUNTIFS('DETAIL SALES'!$Q$10:$Q$7501,'FILL RATE MANDATORY STOCK'!\,'DETAIL SALES'!$AB$10:$AB$7501,"Full",'DETAIL SALES'!$C$10:$C$7501,"31")</f>
        <v>0</v>
      </c>
      <c r="DV154" s="153">
        <f>COUNTIFS('DETAIL SALES'!$Q$10:$Q$7501,'FILL RATE MANDATORY STOCK'!BK154,'DETAIL SALES'!$AB$10:$AB$7501,"No",'DETAIL SALES'!$C$10:$C$7501,"31")</f>
        <v>0</v>
      </c>
      <c r="DW154" s="271">
        <f t="shared" si="68"/>
        <v>0</v>
      </c>
      <c r="DX154" s="150">
        <f t="shared" si="68"/>
        <v>0</v>
      </c>
      <c r="DY154" s="150">
        <f t="shared" si="69"/>
        <v>0</v>
      </c>
      <c r="DZ154" s="272" t="e">
        <f t="shared" si="70"/>
        <v>#DIV/0!</v>
      </c>
    </row>
    <row r="155" spans="1:130" s="141" customFormat="1">
      <c r="A155" s="134">
        <v>146</v>
      </c>
      <c r="B155" s="286"/>
      <c r="C155" s="146">
        <f t="shared" si="60"/>
        <v>0</v>
      </c>
      <c r="D155" s="146">
        <f t="shared" si="61"/>
        <v>1</v>
      </c>
      <c r="E155" s="146">
        <f t="shared" si="62"/>
        <v>1900</v>
      </c>
      <c r="F155" s="287"/>
      <c r="G155" s="287"/>
      <c r="H155" s="287"/>
      <c r="I155" s="288"/>
      <c r="J155" s="287"/>
      <c r="K155" s="288"/>
      <c r="L155" s="134"/>
      <c r="M155" s="133"/>
      <c r="N155" s="288"/>
      <c r="O155" s="134"/>
      <c r="P155" s="166"/>
      <c r="Q155" s="289"/>
      <c r="R155" s="165"/>
      <c r="S155" s="290"/>
      <c r="T155" s="290"/>
      <c r="U155" s="290"/>
      <c r="V155" s="290"/>
      <c r="W155" s="166"/>
      <c r="X155" s="87"/>
      <c r="Y155" s="418">
        <f t="shared" si="63"/>
        <v>0</v>
      </c>
      <c r="Z155" s="291">
        <f t="shared" si="64"/>
        <v>0</v>
      </c>
      <c r="AA155" s="163"/>
      <c r="AB155" s="177" t="str">
        <f t="shared" si="65"/>
        <v/>
      </c>
      <c r="AC155" s="283" t="str">
        <f t="shared" si="66"/>
        <v/>
      </c>
      <c r="AD155" s="283" t="str">
        <f t="shared" si="67"/>
        <v/>
      </c>
      <c r="AE155" s="163"/>
      <c r="AF155" s="162"/>
      <c r="AP155" s="581"/>
      <c r="BD155" s="784"/>
      <c r="BE155" s="100">
        <f t="shared" si="59"/>
        <v>135</v>
      </c>
      <c r="BF155" s="100" t="s">
        <v>412</v>
      </c>
      <c r="BG155" s="100" t="s">
        <v>314</v>
      </c>
      <c r="BH155" s="149" t="s">
        <v>85</v>
      </c>
      <c r="BI155" s="169" t="e">
        <f>VLOOKUP(BH155,#REF!,8,FALSE)</f>
        <v>#REF!</v>
      </c>
      <c r="BJ155" s="224">
        <v>60000</v>
      </c>
      <c r="BK155" s="153">
        <v>8</v>
      </c>
      <c r="BL155" s="153">
        <v>0</v>
      </c>
      <c r="BM155" s="594">
        <f>COUNTIFS('DETAIL SALES'!$Q$10:$Q$7501,'FILL RATE MANDATORY STOCK'!BK155,'DETAIL SALES'!$AB$10:$AB$7501,"Full",'DETAIL SALES'!$C$10:$C$7501,"1")</f>
        <v>0</v>
      </c>
      <c r="BN155" s="149">
        <f>COUNTIFS('DETAIL SALES'!$Q$10:$Q$7501,'FILL RATE MANDATORY STOCK'!BK155,'DETAIL SALES'!$AB$10:$AB$7501,"No",'DETAIL SALES'!$C$10:$C$7501,"1")</f>
        <v>0</v>
      </c>
      <c r="BO155" s="149">
        <f>COUNTIFS('DETAIL SALES'!$Q$10:$Q$7501,'FILL RATE MANDATORY STOCK'!BK155,'DETAIL SALES'!$AB$10:$AB$7501,"Full",'DETAIL SALES'!$C$10:$C$7501,"2")</f>
        <v>0</v>
      </c>
      <c r="BP155" s="149">
        <f>COUNTIFS('DETAIL SALES'!$Q$10:$Q$7501,'FILL RATE MANDATORY STOCK'!BK155,'DETAIL SALES'!$AB$10:$AB$7501,"No",'DETAIL SALES'!$C$10:$C$7501,"2")</f>
        <v>0</v>
      </c>
      <c r="BQ155" s="149">
        <f>COUNTIFS('DETAIL SALES'!$Q$10:$Q$7501,'FILL RATE MANDATORY STOCK'!BK155,'DETAIL SALES'!$AB$10:$AB$7501,"Full",'DETAIL SALES'!$C$10:$C$7501,"3")</f>
        <v>0</v>
      </c>
      <c r="BR155" s="149">
        <f>COUNTIFS('DETAIL SALES'!$Q$10:$Q$7501,'FILL RATE MANDATORY STOCK'!BK155,'DETAIL SALES'!$AB$10:$AB$7501,"No",'DETAIL SALES'!$C$10:$C$7501,"3")</f>
        <v>0</v>
      </c>
      <c r="BS155" s="149">
        <f>COUNTIFS('DETAIL SALES'!$Q$10:$Q$7501,'FILL RATE MANDATORY STOCK'!BK155,'DETAIL SALES'!$AB$10:$AB$7501,"Full",'DETAIL SALES'!$C$10:$C$7501,"4")</f>
        <v>0</v>
      </c>
      <c r="BT155" s="149">
        <f>COUNTIFS('DETAIL SALES'!$Q$10:$Q$7501,'FILL RATE MANDATORY STOCK'!BK155,'DETAIL SALES'!$AB$10:$AB$7501,"No",'DETAIL SALES'!$C$10:$C$7501,"4")</f>
        <v>0</v>
      </c>
      <c r="BU155" s="149">
        <f>COUNTIFS('DETAIL SALES'!$Q$10:$Q$7501,'FILL RATE MANDATORY STOCK'!BK155,'DETAIL SALES'!$AB$10:$AB$7501,"Full",'DETAIL SALES'!$C$10:$C$7501,"5")</f>
        <v>0</v>
      </c>
      <c r="BV155" s="149">
        <f>COUNTIFS('DETAIL SALES'!$Q$10:$Q$7501,'FILL RATE MANDATORY STOCK'!BK155,'DETAIL SALES'!$AB$10:$AB$7501,"No",'DETAIL SALES'!$C$10:$C$7501,"5")</f>
        <v>0</v>
      </c>
      <c r="BW155" s="149">
        <f>COUNTIFS('DETAIL SALES'!$Q$10:$Q$7501,'FILL RATE MANDATORY STOCK'!BK155,'DETAIL SALES'!$AB$10:$AB$7501,"Full",'DETAIL SALES'!$C$10:$C$7501,"6")</f>
        <v>0</v>
      </c>
      <c r="BX155" s="149">
        <f>COUNTIFS('DETAIL SALES'!$Q$10:$Q$7501,'FILL RATE MANDATORY STOCK'!BK155,'DETAIL SALES'!$AB$10:$AB$7501,"No",'DETAIL SALES'!$C$10:$C$7501,"6")</f>
        <v>0</v>
      </c>
      <c r="BY155" s="316">
        <f>COUNTIFS('DETAIL SALES'!$Q$10:$Q$7501,'FILL RATE MANDATORY STOCK'!BK155,'DETAIL SALES'!$AB$10:$AB$7501,"Full",'DETAIL SALES'!$C$10:$C$7501,"7")</f>
        <v>0</v>
      </c>
      <c r="BZ155" s="316">
        <f>COUNTIFS('DETAIL SALES'!$Q$10:$Q$7501,'FILL RATE MANDATORY STOCK'!BK155,'DETAIL SALES'!$AB$10:$AB$7501,"No",'DETAIL SALES'!$C$10:$C$7501,"7")</f>
        <v>0</v>
      </c>
      <c r="CA155" s="149">
        <f>COUNTIFS('DETAIL SALES'!$Q$10:$Q$7501,'FILL RATE MANDATORY STOCK'!BK155,'DETAIL SALES'!$AB$10:$AB$7501,"Full",'DETAIL SALES'!$C$10:$C$7501,"8")</f>
        <v>0</v>
      </c>
      <c r="CB155" s="149">
        <f>COUNTIFS('DETAIL SALES'!$Q$10:$Q$7501,'FILL RATE MANDATORY STOCK'!BK155,'DETAIL SALES'!$AB$10:$AB$7501,"No",'DETAIL SALES'!$C$10:$C$7501,"8")</f>
        <v>0</v>
      </c>
      <c r="CC155" s="149">
        <f>COUNTIFS('DETAIL SALES'!$Q$10:$Q$7501,'FILL RATE MANDATORY STOCK'!BK155,'DETAIL SALES'!$AB$10:$AB$7501,"Full",'DETAIL SALES'!$C$10:$C$7501,"9")</f>
        <v>0</v>
      </c>
      <c r="CD155" s="149">
        <f>COUNTIFS('DETAIL SALES'!$Q$10:$Q$7501,'FILL RATE MANDATORY STOCK'!BK155,'DETAIL SALES'!$AB$10:$AB$7501,"No",'DETAIL SALES'!$C$10:$C$7501,"9")</f>
        <v>0</v>
      </c>
      <c r="CE155" s="149">
        <f>COUNTIFS('DETAIL SALES'!$Q$10:$Q$7501,'FILL RATE MANDATORY STOCK'!BK155,'DETAIL SALES'!$AB$10:$AB$7501,"Full",'DETAIL SALES'!$C$10:$C$7501,"10")</f>
        <v>0</v>
      </c>
      <c r="CF155" s="149">
        <f>COUNTIFS('DETAIL SALES'!$Q$10:$Q$7501,'FILL RATE MANDATORY STOCK'!BK155,'DETAIL SALES'!$AB$10:$AB$7501,"No",'DETAIL SALES'!$C$10:$C$7501,"10")</f>
        <v>0</v>
      </c>
      <c r="CG155" s="149">
        <f>COUNTIFS('DETAIL SALES'!$Q$10:$Q$7501,'FILL RATE MANDATORY STOCK'!BK155,'DETAIL SALES'!$AB$10:$AB$7501,"Full",'DETAIL SALES'!$C$10:$C$7501,"11")</f>
        <v>0</v>
      </c>
      <c r="CH155" s="149">
        <f>COUNTIFS('DETAIL SALES'!$Q$10:$Q$7501,'FILL RATE MANDATORY STOCK'!BK155,'DETAIL SALES'!$AB$10:$AB$7501,"No",'DETAIL SALES'!$C$10:$C$7501,"11")</f>
        <v>0</v>
      </c>
      <c r="CI155" s="149">
        <f>COUNTIFS('DETAIL SALES'!$Q$10:$Q$7501,'FILL RATE MANDATORY STOCK'!BK155,'DETAIL SALES'!$AB$10:$AB$7501,"Full",'DETAIL SALES'!$C$10:$C$7501,"12")</f>
        <v>0</v>
      </c>
      <c r="CJ155" s="149">
        <f>COUNTIFS('DETAIL SALES'!$Q$10:$Q$7501,'FILL RATE MANDATORY STOCK'!BK155,'DETAIL SALES'!$AB$10:$AB$7501,"No",'DETAIL SALES'!$C$10:$C$7501,"12")</f>
        <v>0</v>
      </c>
      <c r="CK155" s="149">
        <f>COUNTIFS('DETAIL SALES'!$Q$10:$Q$7501,'FILL RATE MANDATORY STOCK'!BK155,'DETAIL SALES'!$AB$10:$AB$7501,"Full",'DETAIL SALES'!$C$10:$C$7501,"13")</f>
        <v>0</v>
      </c>
      <c r="CL155" s="149">
        <f>COUNTIFS('DETAIL SALES'!$Q$10:$Q$7501,'FILL RATE MANDATORY STOCK'!BK155,'DETAIL SALES'!$AB$10:$AB$7501,"No",'DETAIL SALES'!$C$10:$C$7501,"13")</f>
        <v>0</v>
      </c>
      <c r="CM155" s="316">
        <f>COUNTIFS('DETAIL SALES'!$Q$10:$Q$7501,'FILL RATE MANDATORY STOCK'!BK155,'DETAIL SALES'!$AB$10:$AB$7501,"Full",'DETAIL SALES'!$C$10:$C$7501,"14")</f>
        <v>0</v>
      </c>
      <c r="CN155" s="316">
        <f>COUNTIFS('DETAIL SALES'!$Q$10:$Q$7501,'FILL RATE MANDATORY STOCK'!BK155,'DETAIL SALES'!$AB$10:$AB$7501,"No",'DETAIL SALES'!$C$10:$C$7501,"14")</f>
        <v>0</v>
      </c>
      <c r="CO155" s="149">
        <f>COUNTIFS('DETAIL SALES'!$Q$10:$Q$7501,'FILL RATE MANDATORY STOCK'!BK155,'DETAIL SALES'!$AB$10:$AB$7501,"Full",'DETAIL SALES'!$C$10:$C$7501,"15")</f>
        <v>0</v>
      </c>
      <c r="CP155" s="149">
        <f>COUNTIFS('DETAIL SALES'!$Q$10:$Q$7501,'FILL RATE MANDATORY STOCK'!BK155,'DETAIL SALES'!$AB$10:$AB$7501,"No",'DETAIL SALES'!$C$10:$C$7501,"15")</f>
        <v>0</v>
      </c>
      <c r="CQ155" s="149">
        <f>COUNTIFS('DETAIL SALES'!$Q$10:$Q$7501,'FILL RATE MANDATORY STOCK'!BK155,'DETAIL SALES'!$AB$10:$AB$7501,"Full",'DETAIL SALES'!$C$10:$C$7501,"16")</f>
        <v>0</v>
      </c>
      <c r="CR155" s="149">
        <f>COUNTIFS('DETAIL SALES'!$Q$10:$Q$7501,'FILL RATE MANDATORY STOCK'!BK155,'DETAIL SALES'!$AB$10:$AB$7501,"No",'DETAIL SALES'!$C$10:$C$7501,"16")</f>
        <v>0</v>
      </c>
      <c r="CS155" s="149">
        <f>COUNTIFS('DETAIL SALES'!$Q$10:$Q$7501,'FILL RATE MANDATORY STOCK'!BK155,'DETAIL SALES'!$AB$10:$AB$7501,"Full",'DETAIL SALES'!$C$10:$C$7501,"17")</f>
        <v>0</v>
      </c>
      <c r="CT155" s="149">
        <f>COUNTIFS('DETAIL SALES'!$Q$10:$Q$7501,'FILL RATE MANDATORY STOCK'!BK155,'DETAIL SALES'!$AB$10:$AB$7501,"No",'DETAIL SALES'!$C$10:$C$7501,"17")</f>
        <v>0</v>
      </c>
      <c r="CU155" s="149">
        <f>COUNTIFS('DETAIL SALES'!$Q$10:$Q$7501,'FILL RATE MANDATORY STOCK'!BK155,'DETAIL SALES'!$AB$10:$AB$7501,"Full",'DETAIL SALES'!$C$10:$C$7501,"18")</f>
        <v>0</v>
      </c>
      <c r="CV155" s="149">
        <f>COUNTIFS('DETAIL SALES'!$Q$10:$Q$7501,'FILL RATE MANDATORY STOCK'!BK155,'DETAIL SALES'!$AB$10:$AB$7501,"No",'DETAIL SALES'!$C$10:$C$7501,"18")</f>
        <v>0</v>
      </c>
      <c r="CW155" s="149">
        <f>COUNTIFS('DETAIL SALES'!$Q$10:$Q$7501,'FILL RATE MANDATORY STOCK'!BK155,'DETAIL SALES'!$AB$10:$AB$7501,"Full",'DETAIL SALES'!$C$10:$C$7501,"19")</f>
        <v>0</v>
      </c>
      <c r="CX155" s="149">
        <f>COUNTIFS('DETAIL SALES'!$Q$10:$Q$7501,'FILL RATE MANDATORY STOCK'!BK155,'DETAIL SALES'!$AB$10:$AB$7501,"No",'DETAIL SALES'!$C$10:$C$7501,"19")</f>
        <v>0</v>
      </c>
      <c r="CY155" s="149">
        <f>COUNTIFS('DETAIL SALES'!$Q$10:$Q$7501,'FILL RATE MANDATORY STOCK'!BK155,'DETAIL SALES'!$AB$10:$AB$7501,"Full",'DETAIL SALES'!$C$10:$C$7501,"20")</f>
        <v>0</v>
      </c>
      <c r="CZ155" s="149">
        <f>COUNTIFS('DETAIL SALES'!$Q$10:$Q$7501,'FILL RATE MANDATORY STOCK'!BK155,'DETAIL SALES'!$AB$10:$AB$7501,"No",'DETAIL SALES'!$C$10:$C$7501,"20")</f>
        <v>0</v>
      </c>
      <c r="DA155" s="316">
        <f>COUNTIFS('DETAIL SALES'!$Q$10:$Q$7501,'FILL RATE MANDATORY STOCK'!BK155,'DETAIL SALES'!$AB$10:$AB$7501,"Full",'DETAIL SALES'!$C$10:$C$7501,"21")</f>
        <v>0</v>
      </c>
      <c r="DB155" s="316">
        <f>COUNTIFS('DETAIL SALES'!$Q$10:$Q$7501,'FILL RATE MANDATORY STOCK'!BK155,'DETAIL SALES'!$AB$10:$AB$7501,"No",'DETAIL SALES'!$C$10:$C$7501,"21")</f>
        <v>0</v>
      </c>
      <c r="DC155" s="149">
        <f>COUNTIFS('DETAIL SALES'!$Q$10:$Q$7501,'FILL RATE MANDATORY STOCK'!BK155,'DETAIL SALES'!$AB$10:$AB$7501,"Full",'DETAIL SALES'!$C$10:$C$7501,"22")</f>
        <v>0</v>
      </c>
      <c r="DD155" s="149">
        <f>COUNTIFS('DETAIL SALES'!$Q$10:$Q$7501,'FILL RATE MANDATORY STOCK'!BK155,'DETAIL SALES'!$AB$10:$AB$7501,"No",'DETAIL SALES'!$C$10:$C$7501,"22")</f>
        <v>0</v>
      </c>
      <c r="DE155" s="149">
        <f>COUNTIFS('DETAIL SALES'!$Q$10:$Q$7501,'FILL RATE MANDATORY STOCK'!BK155,'DETAIL SALES'!$AB$10:$AB$7501,"Full",'DETAIL SALES'!$C$10:$C$7501,"23")</f>
        <v>0</v>
      </c>
      <c r="DF155" s="149">
        <f>COUNTIFS('DETAIL SALES'!$Q$10:$Q$7501,'FILL RATE MANDATORY STOCK'!BK155,'DETAIL SALES'!$AB$10:$AB$7501,"No",'DETAIL SALES'!$C$10:$C$7501,"23")</f>
        <v>0</v>
      </c>
      <c r="DG155" s="149">
        <f>COUNTIFS('DETAIL SALES'!$Q$10:$Q$7501,'FILL RATE MANDATORY STOCK'!BK155,'DETAIL SALES'!$AB$10:$AB$7501,"Full",'DETAIL SALES'!$C$10:$C$7501,"24")</f>
        <v>0</v>
      </c>
      <c r="DH155" s="149">
        <f>COUNTIFS('DETAIL SALES'!$Q$10:$Q$7501,'FILL RATE MANDATORY STOCK'!BK155,'DETAIL SALES'!$AB$10:$AB$7501,"No",'DETAIL SALES'!$C$10:$C$7501,"24")</f>
        <v>0</v>
      </c>
      <c r="DI155" s="149">
        <f>COUNTIFS('DETAIL SALES'!$Q$10:$Q$7501,'FILL RATE MANDATORY STOCK'!BK155,'DETAIL SALES'!$AB$10:$AB$7501,"Full",'DETAIL SALES'!$C$10:$C$7501,"25")</f>
        <v>0</v>
      </c>
      <c r="DJ155" s="149">
        <f>COUNTIFS('DETAIL SALES'!$Q$10:$Q$7501,'FILL RATE MANDATORY STOCK'!BK155,'DETAIL SALES'!$AB$10:$AB$7501,"No",'DETAIL SALES'!$C$10:$C$7501,"25")</f>
        <v>0</v>
      </c>
      <c r="DK155" s="149">
        <f>COUNTIFS('DETAIL SALES'!$Q$10:$Q$7501,'FILL RATE MANDATORY STOCK'!BK155,'DETAIL SALES'!$AB$10:$AB$7501,"Full",'DETAIL SALES'!$C$10:$C$7501,"26")</f>
        <v>0</v>
      </c>
      <c r="DL155" s="149">
        <f>COUNTIFS('DETAIL SALES'!$Q$10:$Q$7501,'FILL RATE MANDATORY STOCK'!BK155,'DETAIL SALES'!$AB$10:$AB$7501,"No",'DETAIL SALES'!$C$10:$C$7501,"26")</f>
        <v>0</v>
      </c>
      <c r="DM155" s="149">
        <f>COUNTIFS('DETAIL SALES'!$Q$10:$Q$7501,'FILL RATE MANDATORY STOCK'!BK155,'DETAIL SALES'!$AB$10:$AB$7501,"Full",'DETAIL SALES'!$C$10:$C$7501,"27")</f>
        <v>0</v>
      </c>
      <c r="DN155" s="149">
        <f>COUNTIFS('DETAIL SALES'!$Q$10:$Q$7501,'FILL RATE MANDATORY STOCK'!BK155,'DETAIL SALES'!$AB$10:$AB$7501,"No",'DETAIL SALES'!$C$10:$C$7501,"27")</f>
        <v>0</v>
      </c>
      <c r="DO155" s="316">
        <f>COUNTIFS('DETAIL SALES'!$Q$10:$Q$7501,'FILL RATE MANDATORY STOCK'!BK155,'DETAIL SALES'!$AB$10:$AB$7501,"Full",'DETAIL SALES'!$C$10:$C$7501,"28")</f>
        <v>0</v>
      </c>
      <c r="DP155" s="316">
        <f>COUNTIFS('DETAIL SALES'!$Q$10:$Q$7501,'FILL RATE MANDATORY STOCK'!BK155,'DETAIL SALES'!$AB$10:$AB$7501,"No",'DETAIL SALES'!$C$10:$C$7501,"28")</f>
        <v>0</v>
      </c>
      <c r="DQ155" s="149">
        <f>COUNTIFS('DETAIL SALES'!$Q$10:$Q$7501,'FILL RATE MANDATORY STOCK'!BK155,'DETAIL SALES'!$AB$10:$AB$7501,"Full",'DETAIL SALES'!$C$10:$C$7501,"29")</f>
        <v>0</v>
      </c>
      <c r="DR155" s="149">
        <f>COUNTIFS('DETAIL SALES'!$Q$10:$Q$7501,'FILL RATE MANDATORY STOCK'!BK155,'DETAIL SALES'!$AB$10:$AB$7501,"No",'DETAIL SALES'!$C$10:$C$7501,"29")</f>
        <v>0</v>
      </c>
      <c r="DS155" s="149">
        <f>COUNTIFS('DETAIL SALES'!$Q$10:$Q$7501,'FILL RATE MANDATORY STOCK'!BK155,'DETAIL SALES'!$AB$10:$AB$7501,"Full",'DETAIL SALES'!$C$10:$C$7501,"30")</f>
        <v>0</v>
      </c>
      <c r="DT155" s="149">
        <f>COUNTIFS('DETAIL SALES'!$Q$10:$Q$7501,'FILL RATE MANDATORY STOCK'!BK155,'DETAIL SALES'!$AB$10:$AB$7501,"No",'DETAIL SALES'!$C$10:$C$7501,"30")</f>
        <v>0</v>
      </c>
      <c r="DU155" s="149">
        <f>COUNTIFS('DETAIL SALES'!$Q$10:$Q$7501,'FILL RATE MANDATORY STOCK'!\,'DETAIL SALES'!$AB$10:$AB$7501,"Full",'DETAIL SALES'!$C$10:$C$7501,"31")</f>
        <v>0</v>
      </c>
      <c r="DV155" s="153">
        <f>COUNTIFS('DETAIL SALES'!$Q$10:$Q$7501,'FILL RATE MANDATORY STOCK'!BK155,'DETAIL SALES'!$AB$10:$AB$7501,"No",'DETAIL SALES'!$C$10:$C$7501,"31")</f>
        <v>0</v>
      </c>
      <c r="DW155" s="271">
        <f t="shared" si="68"/>
        <v>0</v>
      </c>
      <c r="DX155" s="150">
        <f t="shared" si="68"/>
        <v>0</v>
      </c>
      <c r="DY155" s="150">
        <f t="shared" si="69"/>
        <v>0</v>
      </c>
      <c r="DZ155" s="272" t="e">
        <f t="shared" si="70"/>
        <v>#DIV/0!</v>
      </c>
    </row>
    <row r="156" spans="1:130" s="141" customFormat="1">
      <c r="A156" s="134">
        <v>147</v>
      </c>
      <c r="B156" s="286"/>
      <c r="C156" s="146">
        <f t="shared" si="60"/>
        <v>0</v>
      </c>
      <c r="D156" s="146">
        <f t="shared" si="61"/>
        <v>1</v>
      </c>
      <c r="E156" s="146">
        <f t="shared" si="62"/>
        <v>1900</v>
      </c>
      <c r="F156" s="287"/>
      <c r="G156" s="287"/>
      <c r="H156" s="287"/>
      <c r="I156" s="288"/>
      <c r="J156" s="287"/>
      <c r="K156" s="288"/>
      <c r="L156" s="134"/>
      <c r="M156" s="133"/>
      <c r="N156" s="288"/>
      <c r="O156" s="134"/>
      <c r="P156" s="166"/>
      <c r="Q156" s="289"/>
      <c r="R156" s="165"/>
      <c r="S156" s="290"/>
      <c r="T156" s="290"/>
      <c r="U156" s="290"/>
      <c r="V156" s="290"/>
      <c r="W156" s="166"/>
      <c r="X156" s="87"/>
      <c r="Y156" s="418">
        <f t="shared" si="63"/>
        <v>0</v>
      </c>
      <c r="Z156" s="291">
        <f t="shared" si="64"/>
        <v>0</v>
      </c>
      <c r="AA156" s="163"/>
      <c r="AB156" s="177" t="str">
        <f t="shared" si="65"/>
        <v/>
      </c>
      <c r="AC156" s="283" t="str">
        <f t="shared" si="66"/>
        <v/>
      </c>
      <c r="AD156" s="283" t="str">
        <f t="shared" si="67"/>
        <v/>
      </c>
      <c r="AE156" s="163"/>
      <c r="AF156" s="162"/>
      <c r="AP156" s="581"/>
      <c r="BD156" s="784"/>
      <c r="BE156" s="105">
        <f t="shared" si="59"/>
        <v>136</v>
      </c>
      <c r="BF156" s="105" t="s">
        <v>412</v>
      </c>
      <c r="BG156" s="105" t="s">
        <v>402</v>
      </c>
      <c r="BH156" s="160" t="s">
        <v>145</v>
      </c>
      <c r="BI156" s="169" t="e">
        <f>VLOOKUP(BH156,#REF!,8,FALSE)</f>
        <v>#REF!</v>
      </c>
      <c r="BJ156" s="224">
        <v>60000</v>
      </c>
      <c r="BK156" s="153">
        <v>4</v>
      </c>
      <c r="BL156" s="153">
        <v>7.333333333333333</v>
      </c>
      <c r="BM156" s="594">
        <f>COUNTIFS('DETAIL SALES'!$Q$10:$Q$7501,'FILL RATE MANDATORY STOCK'!BK156,'DETAIL SALES'!$AB$10:$AB$7501,"Full",'DETAIL SALES'!$C$10:$C$7501,"1")</f>
        <v>0</v>
      </c>
      <c r="BN156" s="149">
        <f>COUNTIFS('DETAIL SALES'!$Q$10:$Q$7501,'FILL RATE MANDATORY STOCK'!BK156,'DETAIL SALES'!$AB$10:$AB$7501,"No",'DETAIL SALES'!$C$10:$C$7501,"1")</f>
        <v>0</v>
      </c>
      <c r="BO156" s="149">
        <f>COUNTIFS('DETAIL SALES'!$Q$10:$Q$7501,'FILL RATE MANDATORY STOCK'!BK156,'DETAIL SALES'!$AB$10:$AB$7501,"Full",'DETAIL SALES'!$C$10:$C$7501,"2")</f>
        <v>0</v>
      </c>
      <c r="BP156" s="149">
        <f>COUNTIFS('DETAIL SALES'!$Q$10:$Q$7501,'FILL RATE MANDATORY STOCK'!BK156,'DETAIL SALES'!$AB$10:$AB$7501,"No",'DETAIL SALES'!$C$10:$C$7501,"2")</f>
        <v>0</v>
      </c>
      <c r="BQ156" s="149">
        <f>COUNTIFS('DETAIL SALES'!$Q$10:$Q$7501,'FILL RATE MANDATORY STOCK'!BK156,'DETAIL SALES'!$AB$10:$AB$7501,"Full",'DETAIL SALES'!$C$10:$C$7501,"3")</f>
        <v>0</v>
      </c>
      <c r="BR156" s="149">
        <f>COUNTIFS('DETAIL SALES'!$Q$10:$Q$7501,'FILL RATE MANDATORY STOCK'!BK156,'DETAIL SALES'!$AB$10:$AB$7501,"No",'DETAIL SALES'!$C$10:$C$7501,"3")</f>
        <v>0</v>
      </c>
      <c r="BS156" s="149">
        <f>COUNTIFS('DETAIL SALES'!$Q$10:$Q$7501,'FILL RATE MANDATORY STOCK'!BK156,'DETAIL SALES'!$AB$10:$AB$7501,"Full",'DETAIL SALES'!$C$10:$C$7501,"4")</f>
        <v>0</v>
      </c>
      <c r="BT156" s="149">
        <f>COUNTIFS('DETAIL SALES'!$Q$10:$Q$7501,'FILL RATE MANDATORY STOCK'!BK156,'DETAIL SALES'!$AB$10:$AB$7501,"No",'DETAIL SALES'!$C$10:$C$7501,"4")</f>
        <v>0</v>
      </c>
      <c r="BU156" s="149">
        <f>COUNTIFS('DETAIL SALES'!$Q$10:$Q$7501,'FILL RATE MANDATORY STOCK'!BK156,'DETAIL SALES'!$AB$10:$AB$7501,"Full",'DETAIL SALES'!$C$10:$C$7501,"5")</f>
        <v>0</v>
      </c>
      <c r="BV156" s="149">
        <f>COUNTIFS('DETAIL SALES'!$Q$10:$Q$7501,'FILL RATE MANDATORY STOCK'!BK156,'DETAIL SALES'!$AB$10:$AB$7501,"No",'DETAIL SALES'!$C$10:$C$7501,"5")</f>
        <v>0</v>
      </c>
      <c r="BW156" s="149">
        <f>COUNTIFS('DETAIL SALES'!$Q$10:$Q$7501,'FILL RATE MANDATORY STOCK'!BK156,'DETAIL SALES'!$AB$10:$AB$7501,"Full",'DETAIL SALES'!$C$10:$C$7501,"6")</f>
        <v>0</v>
      </c>
      <c r="BX156" s="149">
        <f>COUNTIFS('DETAIL SALES'!$Q$10:$Q$7501,'FILL RATE MANDATORY STOCK'!BK156,'DETAIL SALES'!$AB$10:$AB$7501,"No",'DETAIL SALES'!$C$10:$C$7501,"6")</f>
        <v>0</v>
      </c>
      <c r="BY156" s="316">
        <f>COUNTIFS('DETAIL SALES'!$Q$10:$Q$7501,'FILL RATE MANDATORY STOCK'!BK156,'DETAIL SALES'!$AB$10:$AB$7501,"Full",'DETAIL SALES'!$C$10:$C$7501,"7")</f>
        <v>0</v>
      </c>
      <c r="BZ156" s="316">
        <f>COUNTIFS('DETAIL SALES'!$Q$10:$Q$7501,'FILL RATE MANDATORY STOCK'!BK156,'DETAIL SALES'!$AB$10:$AB$7501,"No",'DETAIL SALES'!$C$10:$C$7501,"7")</f>
        <v>0</v>
      </c>
      <c r="CA156" s="149">
        <f>COUNTIFS('DETAIL SALES'!$Q$10:$Q$7501,'FILL RATE MANDATORY STOCK'!BK156,'DETAIL SALES'!$AB$10:$AB$7501,"Full",'DETAIL SALES'!$C$10:$C$7501,"8")</f>
        <v>0</v>
      </c>
      <c r="CB156" s="149">
        <f>COUNTIFS('DETAIL SALES'!$Q$10:$Q$7501,'FILL RATE MANDATORY STOCK'!BK156,'DETAIL SALES'!$AB$10:$AB$7501,"No",'DETAIL SALES'!$C$10:$C$7501,"8")</f>
        <v>0</v>
      </c>
      <c r="CC156" s="149">
        <f>COUNTIFS('DETAIL SALES'!$Q$10:$Q$7501,'FILL RATE MANDATORY STOCK'!BK156,'DETAIL SALES'!$AB$10:$AB$7501,"Full",'DETAIL SALES'!$C$10:$C$7501,"9")</f>
        <v>0</v>
      </c>
      <c r="CD156" s="149">
        <f>COUNTIFS('DETAIL SALES'!$Q$10:$Q$7501,'FILL RATE MANDATORY STOCK'!BK156,'DETAIL SALES'!$AB$10:$AB$7501,"No",'DETAIL SALES'!$C$10:$C$7501,"9")</f>
        <v>0</v>
      </c>
      <c r="CE156" s="149">
        <f>COUNTIFS('DETAIL SALES'!$Q$10:$Q$7501,'FILL RATE MANDATORY STOCK'!BK156,'DETAIL SALES'!$AB$10:$AB$7501,"Full",'DETAIL SALES'!$C$10:$C$7501,"10")</f>
        <v>0</v>
      </c>
      <c r="CF156" s="149">
        <f>COUNTIFS('DETAIL SALES'!$Q$10:$Q$7501,'FILL RATE MANDATORY STOCK'!BK156,'DETAIL SALES'!$AB$10:$AB$7501,"No",'DETAIL SALES'!$C$10:$C$7501,"10")</f>
        <v>0</v>
      </c>
      <c r="CG156" s="149">
        <f>COUNTIFS('DETAIL SALES'!$Q$10:$Q$7501,'FILL RATE MANDATORY STOCK'!BK156,'DETAIL SALES'!$AB$10:$AB$7501,"Full",'DETAIL SALES'!$C$10:$C$7501,"11")</f>
        <v>0</v>
      </c>
      <c r="CH156" s="149">
        <f>COUNTIFS('DETAIL SALES'!$Q$10:$Q$7501,'FILL RATE MANDATORY STOCK'!BK156,'DETAIL SALES'!$AB$10:$AB$7501,"No",'DETAIL SALES'!$C$10:$C$7501,"11")</f>
        <v>0</v>
      </c>
      <c r="CI156" s="149">
        <f>COUNTIFS('DETAIL SALES'!$Q$10:$Q$7501,'FILL RATE MANDATORY STOCK'!BK156,'DETAIL SALES'!$AB$10:$AB$7501,"Full",'DETAIL SALES'!$C$10:$C$7501,"12")</f>
        <v>0</v>
      </c>
      <c r="CJ156" s="149">
        <f>COUNTIFS('DETAIL SALES'!$Q$10:$Q$7501,'FILL RATE MANDATORY STOCK'!BK156,'DETAIL SALES'!$AB$10:$AB$7501,"No",'DETAIL SALES'!$C$10:$C$7501,"12")</f>
        <v>0</v>
      </c>
      <c r="CK156" s="149">
        <f>COUNTIFS('DETAIL SALES'!$Q$10:$Q$7501,'FILL RATE MANDATORY STOCK'!BK156,'DETAIL SALES'!$AB$10:$AB$7501,"Full",'DETAIL SALES'!$C$10:$C$7501,"13")</f>
        <v>0</v>
      </c>
      <c r="CL156" s="149">
        <f>COUNTIFS('DETAIL SALES'!$Q$10:$Q$7501,'FILL RATE MANDATORY STOCK'!BK156,'DETAIL SALES'!$AB$10:$AB$7501,"No",'DETAIL SALES'!$C$10:$C$7501,"13")</f>
        <v>0</v>
      </c>
      <c r="CM156" s="316">
        <f>COUNTIFS('DETAIL SALES'!$Q$10:$Q$7501,'FILL RATE MANDATORY STOCK'!BK156,'DETAIL SALES'!$AB$10:$AB$7501,"Full",'DETAIL SALES'!$C$10:$C$7501,"14")</f>
        <v>0</v>
      </c>
      <c r="CN156" s="316">
        <f>COUNTIFS('DETAIL SALES'!$Q$10:$Q$7501,'FILL RATE MANDATORY STOCK'!BK156,'DETAIL SALES'!$AB$10:$AB$7501,"No",'DETAIL SALES'!$C$10:$C$7501,"14")</f>
        <v>0</v>
      </c>
      <c r="CO156" s="149">
        <f>COUNTIFS('DETAIL SALES'!$Q$10:$Q$7501,'FILL RATE MANDATORY STOCK'!BK156,'DETAIL SALES'!$AB$10:$AB$7501,"Full",'DETAIL SALES'!$C$10:$C$7501,"15")</f>
        <v>0</v>
      </c>
      <c r="CP156" s="149">
        <f>COUNTIFS('DETAIL SALES'!$Q$10:$Q$7501,'FILL RATE MANDATORY STOCK'!BK156,'DETAIL SALES'!$AB$10:$AB$7501,"No",'DETAIL SALES'!$C$10:$C$7501,"15")</f>
        <v>0</v>
      </c>
      <c r="CQ156" s="149">
        <f>COUNTIFS('DETAIL SALES'!$Q$10:$Q$7501,'FILL RATE MANDATORY STOCK'!BK156,'DETAIL SALES'!$AB$10:$AB$7501,"Full",'DETAIL SALES'!$C$10:$C$7501,"16")</f>
        <v>0</v>
      </c>
      <c r="CR156" s="149">
        <f>COUNTIFS('DETAIL SALES'!$Q$10:$Q$7501,'FILL RATE MANDATORY STOCK'!BK156,'DETAIL SALES'!$AB$10:$AB$7501,"No",'DETAIL SALES'!$C$10:$C$7501,"16")</f>
        <v>0</v>
      </c>
      <c r="CS156" s="149">
        <f>COUNTIFS('DETAIL SALES'!$Q$10:$Q$7501,'FILL RATE MANDATORY STOCK'!BK156,'DETAIL SALES'!$AB$10:$AB$7501,"Full",'DETAIL SALES'!$C$10:$C$7501,"17")</f>
        <v>0</v>
      </c>
      <c r="CT156" s="149">
        <f>COUNTIFS('DETAIL SALES'!$Q$10:$Q$7501,'FILL RATE MANDATORY STOCK'!BK156,'DETAIL SALES'!$AB$10:$AB$7501,"No",'DETAIL SALES'!$C$10:$C$7501,"17")</f>
        <v>0</v>
      </c>
      <c r="CU156" s="149">
        <f>COUNTIFS('DETAIL SALES'!$Q$10:$Q$7501,'FILL RATE MANDATORY STOCK'!BK156,'DETAIL SALES'!$AB$10:$AB$7501,"Full",'DETAIL SALES'!$C$10:$C$7501,"18")</f>
        <v>0</v>
      </c>
      <c r="CV156" s="149">
        <f>COUNTIFS('DETAIL SALES'!$Q$10:$Q$7501,'FILL RATE MANDATORY STOCK'!BK156,'DETAIL SALES'!$AB$10:$AB$7501,"No",'DETAIL SALES'!$C$10:$C$7501,"18")</f>
        <v>0</v>
      </c>
      <c r="CW156" s="149">
        <f>COUNTIFS('DETAIL SALES'!$Q$10:$Q$7501,'FILL RATE MANDATORY STOCK'!BK156,'DETAIL SALES'!$AB$10:$AB$7501,"Full",'DETAIL SALES'!$C$10:$C$7501,"19")</f>
        <v>0</v>
      </c>
      <c r="CX156" s="149">
        <f>COUNTIFS('DETAIL SALES'!$Q$10:$Q$7501,'FILL RATE MANDATORY STOCK'!BK156,'DETAIL SALES'!$AB$10:$AB$7501,"No",'DETAIL SALES'!$C$10:$C$7501,"19")</f>
        <v>0</v>
      </c>
      <c r="CY156" s="149">
        <f>COUNTIFS('DETAIL SALES'!$Q$10:$Q$7501,'FILL RATE MANDATORY STOCK'!BK156,'DETAIL SALES'!$AB$10:$AB$7501,"Full",'DETAIL SALES'!$C$10:$C$7501,"20")</f>
        <v>0</v>
      </c>
      <c r="CZ156" s="149">
        <f>COUNTIFS('DETAIL SALES'!$Q$10:$Q$7501,'FILL RATE MANDATORY STOCK'!BK156,'DETAIL SALES'!$AB$10:$AB$7501,"No",'DETAIL SALES'!$C$10:$C$7501,"20")</f>
        <v>0</v>
      </c>
      <c r="DA156" s="316">
        <f>COUNTIFS('DETAIL SALES'!$Q$10:$Q$7501,'FILL RATE MANDATORY STOCK'!BK156,'DETAIL SALES'!$AB$10:$AB$7501,"Full",'DETAIL SALES'!$C$10:$C$7501,"21")</f>
        <v>0</v>
      </c>
      <c r="DB156" s="316">
        <f>COUNTIFS('DETAIL SALES'!$Q$10:$Q$7501,'FILL RATE MANDATORY STOCK'!BK156,'DETAIL SALES'!$AB$10:$AB$7501,"No",'DETAIL SALES'!$C$10:$C$7501,"21")</f>
        <v>0</v>
      </c>
      <c r="DC156" s="149">
        <f>COUNTIFS('DETAIL SALES'!$Q$10:$Q$7501,'FILL RATE MANDATORY STOCK'!BK156,'DETAIL SALES'!$AB$10:$AB$7501,"Full",'DETAIL SALES'!$C$10:$C$7501,"22")</f>
        <v>0</v>
      </c>
      <c r="DD156" s="149">
        <f>COUNTIFS('DETAIL SALES'!$Q$10:$Q$7501,'FILL RATE MANDATORY STOCK'!BK156,'DETAIL SALES'!$AB$10:$AB$7501,"No",'DETAIL SALES'!$C$10:$C$7501,"22")</f>
        <v>0</v>
      </c>
      <c r="DE156" s="149">
        <f>COUNTIFS('DETAIL SALES'!$Q$10:$Q$7501,'FILL RATE MANDATORY STOCK'!BK156,'DETAIL SALES'!$AB$10:$AB$7501,"Full",'DETAIL SALES'!$C$10:$C$7501,"23")</f>
        <v>0</v>
      </c>
      <c r="DF156" s="149">
        <f>COUNTIFS('DETAIL SALES'!$Q$10:$Q$7501,'FILL RATE MANDATORY STOCK'!BK156,'DETAIL SALES'!$AB$10:$AB$7501,"No",'DETAIL SALES'!$C$10:$C$7501,"23")</f>
        <v>0</v>
      </c>
      <c r="DG156" s="149">
        <f>COUNTIFS('DETAIL SALES'!$Q$10:$Q$7501,'FILL RATE MANDATORY STOCK'!BK156,'DETAIL SALES'!$AB$10:$AB$7501,"Full",'DETAIL SALES'!$C$10:$C$7501,"24")</f>
        <v>0</v>
      </c>
      <c r="DH156" s="149">
        <f>COUNTIFS('DETAIL SALES'!$Q$10:$Q$7501,'FILL RATE MANDATORY STOCK'!BK156,'DETAIL SALES'!$AB$10:$AB$7501,"No",'DETAIL SALES'!$C$10:$C$7501,"24")</f>
        <v>0</v>
      </c>
      <c r="DI156" s="149">
        <f>COUNTIFS('DETAIL SALES'!$Q$10:$Q$7501,'FILL RATE MANDATORY STOCK'!BK156,'DETAIL SALES'!$AB$10:$AB$7501,"Full",'DETAIL SALES'!$C$10:$C$7501,"25")</f>
        <v>0</v>
      </c>
      <c r="DJ156" s="149">
        <f>COUNTIFS('DETAIL SALES'!$Q$10:$Q$7501,'FILL RATE MANDATORY STOCK'!BK156,'DETAIL SALES'!$AB$10:$AB$7501,"No",'DETAIL SALES'!$C$10:$C$7501,"25")</f>
        <v>0</v>
      </c>
      <c r="DK156" s="149">
        <f>COUNTIFS('DETAIL SALES'!$Q$10:$Q$7501,'FILL RATE MANDATORY STOCK'!BK156,'DETAIL SALES'!$AB$10:$AB$7501,"Full",'DETAIL SALES'!$C$10:$C$7501,"26")</f>
        <v>0</v>
      </c>
      <c r="DL156" s="149">
        <f>COUNTIFS('DETAIL SALES'!$Q$10:$Q$7501,'FILL RATE MANDATORY STOCK'!BK156,'DETAIL SALES'!$AB$10:$AB$7501,"No",'DETAIL SALES'!$C$10:$C$7501,"26")</f>
        <v>0</v>
      </c>
      <c r="DM156" s="149">
        <f>COUNTIFS('DETAIL SALES'!$Q$10:$Q$7501,'FILL RATE MANDATORY STOCK'!BK156,'DETAIL SALES'!$AB$10:$AB$7501,"Full",'DETAIL SALES'!$C$10:$C$7501,"27")</f>
        <v>0</v>
      </c>
      <c r="DN156" s="149">
        <f>COUNTIFS('DETAIL SALES'!$Q$10:$Q$7501,'FILL RATE MANDATORY STOCK'!BK156,'DETAIL SALES'!$AB$10:$AB$7501,"No",'DETAIL SALES'!$C$10:$C$7501,"27")</f>
        <v>0</v>
      </c>
      <c r="DO156" s="316">
        <f>COUNTIFS('DETAIL SALES'!$Q$10:$Q$7501,'FILL RATE MANDATORY STOCK'!BK156,'DETAIL SALES'!$AB$10:$AB$7501,"Full",'DETAIL SALES'!$C$10:$C$7501,"28")</f>
        <v>0</v>
      </c>
      <c r="DP156" s="316">
        <f>COUNTIFS('DETAIL SALES'!$Q$10:$Q$7501,'FILL RATE MANDATORY STOCK'!BK156,'DETAIL SALES'!$AB$10:$AB$7501,"No",'DETAIL SALES'!$C$10:$C$7501,"28")</f>
        <v>0</v>
      </c>
      <c r="DQ156" s="149">
        <f>COUNTIFS('DETAIL SALES'!$Q$10:$Q$7501,'FILL RATE MANDATORY STOCK'!BK156,'DETAIL SALES'!$AB$10:$AB$7501,"Full",'DETAIL SALES'!$C$10:$C$7501,"29")</f>
        <v>0</v>
      </c>
      <c r="DR156" s="149">
        <f>COUNTIFS('DETAIL SALES'!$Q$10:$Q$7501,'FILL RATE MANDATORY STOCK'!BK156,'DETAIL SALES'!$AB$10:$AB$7501,"No",'DETAIL SALES'!$C$10:$C$7501,"29")</f>
        <v>0</v>
      </c>
      <c r="DS156" s="149">
        <f>COUNTIFS('DETAIL SALES'!$Q$10:$Q$7501,'FILL RATE MANDATORY STOCK'!BK156,'DETAIL SALES'!$AB$10:$AB$7501,"Full",'DETAIL SALES'!$C$10:$C$7501,"30")</f>
        <v>0</v>
      </c>
      <c r="DT156" s="149">
        <f>COUNTIFS('DETAIL SALES'!$Q$10:$Q$7501,'FILL RATE MANDATORY STOCK'!BK156,'DETAIL SALES'!$AB$10:$AB$7501,"No",'DETAIL SALES'!$C$10:$C$7501,"30")</f>
        <v>0</v>
      </c>
      <c r="DU156" s="149">
        <f>COUNTIFS('DETAIL SALES'!$Q$10:$Q$7501,'FILL RATE MANDATORY STOCK'!\,'DETAIL SALES'!$AB$10:$AB$7501,"Full",'DETAIL SALES'!$C$10:$C$7501,"31")</f>
        <v>0</v>
      </c>
      <c r="DV156" s="153">
        <f>COUNTIFS('DETAIL SALES'!$Q$10:$Q$7501,'FILL RATE MANDATORY STOCK'!BK156,'DETAIL SALES'!$AB$10:$AB$7501,"No",'DETAIL SALES'!$C$10:$C$7501,"31")</f>
        <v>0</v>
      </c>
      <c r="DW156" s="271">
        <f t="shared" si="68"/>
        <v>0</v>
      </c>
      <c r="DX156" s="150">
        <f t="shared" si="68"/>
        <v>0</v>
      </c>
      <c r="DY156" s="150">
        <f t="shared" si="69"/>
        <v>0</v>
      </c>
      <c r="DZ156" s="272" t="e">
        <f t="shared" si="70"/>
        <v>#DIV/0!</v>
      </c>
    </row>
    <row r="157" spans="1:130" s="141" customFormat="1">
      <c r="A157" s="134">
        <v>148</v>
      </c>
      <c r="B157" s="286"/>
      <c r="C157" s="146">
        <f t="shared" si="60"/>
        <v>0</v>
      </c>
      <c r="D157" s="146">
        <f t="shared" si="61"/>
        <v>1</v>
      </c>
      <c r="E157" s="146">
        <f t="shared" si="62"/>
        <v>1900</v>
      </c>
      <c r="F157" s="287"/>
      <c r="G157" s="287"/>
      <c r="H157" s="287"/>
      <c r="I157" s="288"/>
      <c r="J157" s="287"/>
      <c r="K157" s="288"/>
      <c r="L157" s="134"/>
      <c r="M157" s="133"/>
      <c r="N157" s="288"/>
      <c r="O157" s="134"/>
      <c r="P157" s="166"/>
      <c r="Q157" s="289"/>
      <c r="R157" s="165"/>
      <c r="S157" s="290"/>
      <c r="T157" s="290"/>
      <c r="U157" s="290"/>
      <c r="V157" s="290"/>
      <c r="W157" s="166"/>
      <c r="X157" s="87"/>
      <c r="Y157" s="418">
        <f t="shared" si="63"/>
        <v>0</v>
      </c>
      <c r="Z157" s="291">
        <f t="shared" si="64"/>
        <v>0</v>
      </c>
      <c r="AA157" s="163"/>
      <c r="AB157" s="177" t="str">
        <f t="shared" si="65"/>
        <v/>
      </c>
      <c r="AC157" s="283" t="str">
        <f t="shared" si="66"/>
        <v/>
      </c>
      <c r="AD157" s="283" t="str">
        <f t="shared" si="67"/>
        <v/>
      </c>
      <c r="AE157" s="163"/>
      <c r="AF157" s="162"/>
      <c r="AP157" s="581"/>
      <c r="BD157" s="784"/>
      <c r="BE157" s="103">
        <f t="shared" si="59"/>
        <v>137</v>
      </c>
      <c r="BF157" s="103" t="s">
        <v>412</v>
      </c>
      <c r="BG157" s="103" t="s">
        <v>416</v>
      </c>
      <c r="BH157" s="173" t="s">
        <v>252</v>
      </c>
      <c r="BI157" s="228" t="e">
        <f>VLOOKUP(BH157,#REF!,8,FALSE)</f>
        <v>#REF!</v>
      </c>
      <c r="BJ157" s="225">
        <v>60000</v>
      </c>
      <c r="BK157" s="158">
        <v>1</v>
      </c>
      <c r="BL157" s="158">
        <v>0</v>
      </c>
      <c r="BM157" s="595">
        <f>COUNTIFS('DETAIL SALES'!$Q$10:$Q$7501,'FILL RATE MANDATORY STOCK'!BK157,'DETAIL SALES'!$AB$10:$AB$7501,"Full",'DETAIL SALES'!$C$10:$C$7501,"1")</f>
        <v>0</v>
      </c>
      <c r="BN157" s="155">
        <f>COUNTIFS('DETAIL SALES'!$Q$10:$Q$7501,'FILL RATE MANDATORY STOCK'!BK157,'DETAIL SALES'!$AB$10:$AB$7501,"No",'DETAIL SALES'!$C$10:$C$7501,"1")</f>
        <v>0</v>
      </c>
      <c r="BO157" s="155">
        <f>COUNTIFS('DETAIL SALES'!$Q$10:$Q$7501,'FILL RATE MANDATORY STOCK'!BK157,'DETAIL SALES'!$AB$10:$AB$7501,"Full",'DETAIL SALES'!$C$10:$C$7501,"2")</f>
        <v>0</v>
      </c>
      <c r="BP157" s="155">
        <f>COUNTIFS('DETAIL SALES'!$Q$10:$Q$7501,'FILL RATE MANDATORY STOCK'!BK157,'DETAIL SALES'!$AB$10:$AB$7501,"No",'DETAIL SALES'!$C$10:$C$7501,"2")</f>
        <v>0</v>
      </c>
      <c r="BQ157" s="155">
        <f>COUNTIFS('DETAIL SALES'!$Q$10:$Q$7501,'FILL RATE MANDATORY STOCK'!BK157,'DETAIL SALES'!$AB$10:$AB$7501,"Full",'DETAIL SALES'!$C$10:$C$7501,"3")</f>
        <v>0</v>
      </c>
      <c r="BR157" s="155">
        <f>COUNTIFS('DETAIL SALES'!$Q$10:$Q$7501,'FILL RATE MANDATORY STOCK'!BK157,'DETAIL SALES'!$AB$10:$AB$7501,"No",'DETAIL SALES'!$C$10:$C$7501,"3")</f>
        <v>0</v>
      </c>
      <c r="BS157" s="155">
        <f>COUNTIFS('DETAIL SALES'!$Q$10:$Q$7501,'FILL RATE MANDATORY STOCK'!BK157,'DETAIL SALES'!$AB$10:$AB$7501,"Full",'DETAIL SALES'!$C$10:$C$7501,"4")</f>
        <v>0</v>
      </c>
      <c r="BT157" s="155">
        <f>COUNTIFS('DETAIL SALES'!$Q$10:$Q$7501,'FILL RATE MANDATORY STOCK'!BK157,'DETAIL SALES'!$AB$10:$AB$7501,"No",'DETAIL SALES'!$C$10:$C$7501,"4")</f>
        <v>0</v>
      </c>
      <c r="BU157" s="155">
        <f>COUNTIFS('DETAIL SALES'!$Q$10:$Q$7501,'FILL RATE MANDATORY STOCK'!BK157,'DETAIL SALES'!$AB$10:$AB$7501,"Full",'DETAIL SALES'!$C$10:$C$7501,"5")</f>
        <v>0</v>
      </c>
      <c r="BV157" s="155">
        <f>COUNTIFS('DETAIL SALES'!$Q$10:$Q$7501,'FILL RATE MANDATORY STOCK'!BK157,'DETAIL SALES'!$AB$10:$AB$7501,"No",'DETAIL SALES'!$C$10:$C$7501,"5")</f>
        <v>0</v>
      </c>
      <c r="BW157" s="155">
        <f>COUNTIFS('DETAIL SALES'!$Q$10:$Q$7501,'FILL RATE MANDATORY STOCK'!BK157,'DETAIL SALES'!$AB$10:$AB$7501,"Full",'DETAIL SALES'!$C$10:$C$7501,"6")</f>
        <v>0</v>
      </c>
      <c r="BX157" s="155">
        <f>COUNTIFS('DETAIL SALES'!$Q$10:$Q$7501,'FILL RATE MANDATORY STOCK'!BK157,'DETAIL SALES'!$AB$10:$AB$7501,"No",'DETAIL SALES'!$C$10:$C$7501,"6")</f>
        <v>0</v>
      </c>
      <c r="BY157" s="318">
        <f>COUNTIFS('DETAIL SALES'!$Q$10:$Q$7501,'FILL RATE MANDATORY STOCK'!BK157,'DETAIL SALES'!$AB$10:$AB$7501,"Full",'DETAIL SALES'!$C$10:$C$7501,"7")</f>
        <v>0</v>
      </c>
      <c r="BZ157" s="318">
        <f>COUNTIFS('DETAIL SALES'!$Q$10:$Q$7501,'FILL RATE MANDATORY STOCK'!BK157,'DETAIL SALES'!$AB$10:$AB$7501,"No",'DETAIL SALES'!$C$10:$C$7501,"7")</f>
        <v>0</v>
      </c>
      <c r="CA157" s="155">
        <f>COUNTIFS('DETAIL SALES'!$Q$10:$Q$7501,'FILL RATE MANDATORY STOCK'!BK157,'DETAIL SALES'!$AB$10:$AB$7501,"Full",'DETAIL SALES'!$C$10:$C$7501,"8")</f>
        <v>0</v>
      </c>
      <c r="CB157" s="155">
        <f>COUNTIFS('DETAIL SALES'!$Q$10:$Q$7501,'FILL RATE MANDATORY STOCK'!BK157,'DETAIL SALES'!$AB$10:$AB$7501,"No",'DETAIL SALES'!$C$10:$C$7501,"8")</f>
        <v>0</v>
      </c>
      <c r="CC157" s="155">
        <f>COUNTIFS('DETAIL SALES'!$Q$10:$Q$7501,'FILL RATE MANDATORY STOCK'!BK157,'DETAIL SALES'!$AB$10:$AB$7501,"Full",'DETAIL SALES'!$C$10:$C$7501,"9")</f>
        <v>0</v>
      </c>
      <c r="CD157" s="155">
        <f>COUNTIFS('DETAIL SALES'!$Q$10:$Q$7501,'FILL RATE MANDATORY STOCK'!BK157,'DETAIL SALES'!$AB$10:$AB$7501,"No",'DETAIL SALES'!$C$10:$C$7501,"9")</f>
        <v>0</v>
      </c>
      <c r="CE157" s="155">
        <f>COUNTIFS('DETAIL SALES'!$Q$10:$Q$7501,'FILL RATE MANDATORY STOCK'!BK157,'DETAIL SALES'!$AB$10:$AB$7501,"Full",'DETAIL SALES'!$C$10:$C$7501,"10")</f>
        <v>0</v>
      </c>
      <c r="CF157" s="155">
        <f>COUNTIFS('DETAIL SALES'!$Q$10:$Q$7501,'FILL RATE MANDATORY STOCK'!BK157,'DETAIL SALES'!$AB$10:$AB$7501,"No",'DETAIL SALES'!$C$10:$C$7501,"10")</f>
        <v>0</v>
      </c>
      <c r="CG157" s="155">
        <f>COUNTIFS('DETAIL SALES'!$Q$10:$Q$7501,'FILL RATE MANDATORY STOCK'!BK157,'DETAIL SALES'!$AB$10:$AB$7501,"Full",'DETAIL SALES'!$C$10:$C$7501,"11")</f>
        <v>0</v>
      </c>
      <c r="CH157" s="155">
        <f>COUNTIFS('DETAIL SALES'!$Q$10:$Q$7501,'FILL RATE MANDATORY STOCK'!BK157,'DETAIL SALES'!$AB$10:$AB$7501,"No",'DETAIL SALES'!$C$10:$C$7501,"11")</f>
        <v>0</v>
      </c>
      <c r="CI157" s="155">
        <f>COUNTIFS('DETAIL SALES'!$Q$10:$Q$7501,'FILL RATE MANDATORY STOCK'!BK157,'DETAIL SALES'!$AB$10:$AB$7501,"Full",'DETAIL SALES'!$C$10:$C$7501,"12")</f>
        <v>0</v>
      </c>
      <c r="CJ157" s="155">
        <f>COUNTIFS('DETAIL SALES'!$Q$10:$Q$7501,'FILL RATE MANDATORY STOCK'!BK157,'DETAIL SALES'!$AB$10:$AB$7501,"No",'DETAIL SALES'!$C$10:$C$7501,"12")</f>
        <v>0</v>
      </c>
      <c r="CK157" s="155">
        <f>COUNTIFS('DETAIL SALES'!$Q$10:$Q$7501,'FILL RATE MANDATORY STOCK'!BK157,'DETAIL SALES'!$AB$10:$AB$7501,"Full",'DETAIL SALES'!$C$10:$C$7501,"13")</f>
        <v>0</v>
      </c>
      <c r="CL157" s="155">
        <f>COUNTIFS('DETAIL SALES'!$Q$10:$Q$7501,'FILL RATE MANDATORY STOCK'!BK157,'DETAIL SALES'!$AB$10:$AB$7501,"No",'DETAIL SALES'!$C$10:$C$7501,"13")</f>
        <v>0</v>
      </c>
      <c r="CM157" s="318">
        <f>COUNTIFS('DETAIL SALES'!$Q$10:$Q$7501,'FILL RATE MANDATORY STOCK'!BK157,'DETAIL SALES'!$AB$10:$AB$7501,"Full",'DETAIL SALES'!$C$10:$C$7501,"14")</f>
        <v>0</v>
      </c>
      <c r="CN157" s="318">
        <f>COUNTIFS('DETAIL SALES'!$Q$10:$Q$7501,'FILL RATE MANDATORY STOCK'!BK157,'DETAIL SALES'!$AB$10:$AB$7501,"No",'DETAIL SALES'!$C$10:$C$7501,"14")</f>
        <v>0</v>
      </c>
      <c r="CO157" s="155">
        <f>COUNTIFS('DETAIL SALES'!$Q$10:$Q$7501,'FILL RATE MANDATORY STOCK'!BK157,'DETAIL SALES'!$AB$10:$AB$7501,"Full",'DETAIL SALES'!$C$10:$C$7501,"15")</f>
        <v>0</v>
      </c>
      <c r="CP157" s="155">
        <f>COUNTIFS('DETAIL SALES'!$Q$10:$Q$7501,'FILL RATE MANDATORY STOCK'!BK157,'DETAIL SALES'!$AB$10:$AB$7501,"No",'DETAIL SALES'!$C$10:$C$7501,"15")</f>
        <v>0</v>
      </c>
      <c r="CQ157" s="155">
        <f>COUNTIFS('DETAIL SALES'!$Q$10:$Q$7501,'FILL RATE MANDATORY STOCK'!BK157,'DETAIL SALES'!$AB$10:$AB$7501,"Full",'DETAIL SALES'!$C$10:$C$7501,"16")</f>
        <v>0</v>
      </c>
      <c r="CR157" s="155">
        <f>COUNTIFS('DETAIL SALES'!$Q$10:$Q$7501,'FILL RATE MANDATORY STOCK'!BK157,'DETAIL SALES'!$AB$10:$AB$7501,"No",'DETAIL SALES'!$C$10:$C$7501,"16")</f>
        <v>0</v>
      </c>
      <c r="CS157" s="155">
        <f>COUNTIFS('DETAIL SALES'!$Q$10:$Q$7501,'FILL RATE MANDATORY STOCK'!BK157,'DETAIL SALES'!$AB$10:$AB$7501,"Full",'DETAIL SALES'!$C$10:$C$7501,"17")</f>
        <v>0</v>
      </c>
      <c r="CT157" s="155">
        <f>COUNTIFS('DETAIL SALES'!$Q$10:$Q$7501,'FILL RATE MANDATORY STOCK'!BK157,'DETAIL SALES'!$AB$10:$AB$7501,"No",'DETAIL SALES'!$C$10:$C$7501,"17")</f>
        <v>0</v>
      </c>
      <c r="CU157" s="155">
        <f>COUNTIFS('DETAIL SALES'!$Q$10:$Q$7501,'FILL RATE MANDATORY STOCK'!BK157,'DETAIL SALES'!$AB$10:$AB$7501,"Full",'DETAIL SALES'!$C$10:$C$7501,"18")</f>
        <v>0</v>
      </c>
      <c r="CV157" s="155">
        <f>COUNTIFS('DETAIL SALES'!$Q$10:$Q$7501,'FILL RATE MANDATORY STOCK'!BK157,'DETAIL SALES'!$AB$10:$AB$7501,"No",'DETAIL SALES'!$C$10:$C$7501,"18")</f>
        <v>0</v>
      </c>
      <c r="CW157" s="155">
        <f>COUNTIFS('DETAIL SALES'!$Q$10:$Q$7501,'FILL RATE MANDATORY STOCK'!BK157,'DETAIL SALES'!$AB$10:$AB$7501,"Full",'DETAIL SALES'!$C$10:$C$7501,"19")</f>
        <v>0</v>
      </c>
      <c r="CX157" s="155">
        <f>COUNTIFS('DETAIL SALES'!$Q$10:$Q$7501,'FILL RATE MANDATORY STOCK'!BK157,'DETAIL SALES'!$AB$10:$AB$7501,"No",'DETAIL SALES'!$C$10:$C$7501,"19")</f>
        <v>0</v>
      </c>
      <c r="CY157" s="155">
        <f>COUNTIFS('DETAIL SALES'!$Q$10:$Q$7501,'FILL RATE MANDATORY STOCK'!BK157,'DETAIL SALES'!$AB$10:$AB$7501,"Full",'DETAIL SALES'!$C$10:$C$7501,"20")</f>
        <v>0</v>
      </c>
      <c r="CZ157" s="155">
        <f>COUNTIFS('DETAIL SALES'!$Q$10:$Q$7501,'FILL RATE MANDATORY STOCK'!BK157,'DETAIL SALES'!$AB$10:$AB$7501,"No",'DETAIL SALES'!$C$10:$C$7501,"20")</f>
        <v>0</v>
      </c>
      <c r="DA157" s="318">
        <f>COUNTIFS('DETAIL SALES'!$Q$10:$Q$7501,'FILL RATE MANDATORY STOCK'!BK157,'DETAIL SALES'!$AB$10:$AB$7501,"Full",'DETAIL SALES'!$C$10:$C$7501,"21")</f>
        <v>0</v>
      </c>
      <c r="DB157" s="318">
        <f>COUNTIFS('DETAIL SALES'!$Q$10:$Q$7501,'FILL RATE MANDATORY STOCK'!BK157,'DETAIL SALES'!$AB$10:$AB$7501,"No",'DETAIL SALES'!$C$10:$C$7501,"21")</f>
        <v>0</v>
      </c>
      <c r="DC157" s="155">
        <f>COUNTIFS('DETAIL SALES'!$Q$10:$Q$7501,'FILL RATE MANDATORY STOCK'!BK157,'DETAIL SALES'!$AB$10:$AB$7501,"Full",'DETAIL SALES'!$C$10:$C$7501,"22")</f>
        <v>0</v>
      </c>
      <c r="DD157" s="155">
        <f>COUNTIFS('DETAIL SALES'!$Q$10:$Q$7501,'FILL RATE MANDATORY STOCK'!BK157,'DETAIL SALES'!$AB$10:$AB$7501,"No",'DETAIL SALES'!$C$10:$C$7501,"22")</f>
        <v>0</v>
      </c>
      <c r="DE157" s="155">
        <f>COUNTIFS('DETAIL SALES'!$Q$10:$Q$7501,'FILL RATE MANDATORY STOCK'!BK157,'DETAIL SALES'!$AB$10:$AB$7501,"Full",'DETAIL SALES'!$C$10:$C$7501,"23")</f>
        <v>0</v>
      </c>
      <c r="DF157" s="155">
        <f>COUNTIFS('DETAIL SALES'!$Q$10:$Q$7501,'FILL RATE MANDATORY STOCK'!BK157,'DETAIL SALES'!$AB$10:$AB$7501,"No",'DETAIL SALES'!$C$10:$C$7501,"23")</f>
        <v>0</v>
      </c>
      <c r="DG157" s="155">
        <f>COUNTIFS('DETAIL SALES'!$Q$10:$Q$7501,'FILL RATE MANDATORY STOCK'!BK157,'DETAIL SALES'!$AB$10:$AB$7501,"Full",'DETAIL SALES'!$C$10:$C$7501,"24")</f>
        <v>0</v>
      </c>
      <c r="DH157" s="155">
        <f>COUNTIFS('DETAIL SALES'!$Q$10:$Q$7501,'FILL RATE MANDATORY STOCK'!BK157,'DETAIL SALES'!$AB$10:$AB$7501,"No",'DETAIL SALES'!$C$10:$C$7501,"24")</f>
        <v>0</v>
      </c>
      <c r="DI157" s="155">
        <f>COUNTIFS('DETAIL SALES'!$Q$10:$Q$7501,'FILL RATE MANDATORY STOCK'!BK157,'DETAIL SALES'!$AB$10:$AB$7501,"Full",'DETAIL SALES'!$C$10:$C$7501,"25")</f>
        <v>0</v>
      </c>
      <c r="DJ157" s="155">
        <f>COUNTIFS('DETAIL SALES'!$Q$10:$Q$7501,'FILL RATE MANDATORY STOCK'!BK157,'DETAIL SALES'!$AB$10:$AB$7501,"No",'DETAIL SALES'!$C$10:$C$7501,"25")</f>
        <v>0</v>
      </c>
      <c r="DK157" s="155">
        <f>COUNTIFS('DETAIL SALES'!$Q$10:$Q$7501,'FILL RATE MANDATORY STOCK'!BK157,'DETAIL SALES'!$AB$10:$AB$7501,"Full",'DETAIL SALES'!$C$10:$C$7501,"26")</f>
        <v>0</v>
      </c>
      <c r="DL157" s="155">
        <f>COUNTIFS('DETAIL SALES'!$Q$10:$Q$7501,'FILL RATE MANDATORY STOCK'!BK157,'DETAIL SALES'!$AB$10:$AB$7501,"No",'DETAIL SALES'!$C$10:$C$7501,"26")</f>
        <v>0</v>
      </c>
      <c r="DM157" s="155">
        <f>COUNTIFS('DETAIL SALES'!$Q$10:$Q$7501,'FILL RATE MANDATORY STOCK'!BK157,'DETAIL SALES'!$AB$10:$AB$7501,"Full",'DETAIL SALES'!$C$10:$C$7501,"27")</f>
        <v>0</v>
      </c>
      <c r="DN157" s="155">
        <f>COUNTIFS('DETAIL SALES'!$Q$10:$Q$7501,'FILL RATE MANDATORY STOCK'!BK157,'DETAIL SALES'!$AB$10:$AB$7501,"No",'DETAIL SALES'!$C$10:$C$7501,"27")</f>
        <v>0</v>
      </c>
      <c r="DO157" s="318">
        <f>COUNTIFS('DETAIL SALES'!$Q$10:$Q$7501,'FILL RATE MANDATORY STOCK'!BK157,'DETAIL SALES'!$AB$10:$AB$7501,"Full",'DETAIL SALES'!$C$10:$C$7501,"28")</f>
        <v>0</v>
      </c>
      <c r="DP157" s="318">
        <f>COUNTIFS('DETAIL SALES'!$Q$10:$Q$7501,'FILL RATE MANDATORY STOCK'!BK157,'DETAIL SALES'!$AB$10:$AB$7501,"No",'DETAIL SALES'!$C$10:$C$7501,"28")</f>
        <v>0</v>
      </c>
      <c r="DQ157" s="155">
        <f>COUNTIFS('DETAIL SALES'!$Q$10:$Q$7501,'FILL RATE MANDATORY STOCK'!BK157,'DETAIL SALES'!$AB$10:$AB$7501,"Full",'DETAIL SALES'!$C$10:$C$7501,"29")</f>
        <v>0</v>
      </c>
      <c r="DR157" s="155">
        <f>COUNTIFS('DETAIL SALES'!$Q$10:$Q$7501,'FILL RATE MANDATORY STOCK'!BK157,'DETAIL SALES'!$AB$10:$AB$7501,"No",'DETAIL SALES'!$C$10:$C$7501,"29")</f>
        <v>0</v>
      </c>
      <c r="DS157" s="155">
        <f>COUNTIFS('DETAIL SALES'!$Q$10:$Q$7501,'FILL RATE MANDATORY STOCK'!BK157,'DETAIL SALES'!$AB$10:$AB$7501,"Full",'DETAIL SALES'!$C$10:$C$7501,"30")</f>
        <v>0</v>
      </c>
      <c r="DT157" s="155">
        <f>COUNTIFS('DETAIL SALES'!$Q$10:$Q$7501,'FILL RATE MANDATORY STOCK'!BK157,'DETAIL SALES'!$AB$10:$AB$7501,"No",'DETAIL SALES'!$C$10:$C$7501,"30")</f>
        <v>0</v>
      </c>
      <c r="DU157" s="155">
        <f>COUNTIFS('DETAIL SALES'!$Q$10:$Q$7501,'FILL RATE MANDATORY STOCK'!\,'DETAIL SALES'!$AB$10:$AB$7501,"Full",'DETAIL SALES'!$C$10:$C$7501,"31")</f>
        <v>0</v>
      </c>
      <c r="DV157" s="158">
        <f>COUNTIFS('DETAIL SALES'!$Q$10:$Q$7501,'FILL RATE MANDATORY STOCK'!BK157,'DETAIL SALES'!$AB$10:$AB$7501,"No",'DETAIL SALES'!$C$10:$C$7501,"31")</f>
        <v>0</v>
      </c>
      <c r="DW157" s="273">
        <f t="shared" si="68"/>
        <v>0</v>
      </c>
      <c r="DX157" s="161">
        <f t="shared" si="68"/>
        <v>0</v>
      </c>
      <c r="DY157" s="161">
        <f t="shared" si="69"/>
        <v>0</v>
      </c>
      <c r="DZ157" s="274" t="e">
        <f t="shared" si="70"/>
        <v>#DIV/0!</v>
      </c>
    </row>
    <row r="158" spans="1:130" s="141" customFormat="1">
      <c r="A158" s="134">
        <v>149</v>
      </c>
      <c r="B158" s="286"/>
      <c r="C158" s="146">
        <f t="shared" si="60"/>
        <v>0</v>
      </c>
      <c r="D158" s="146">
        <f t="shared" si="61"/>
        <v>1</v>
      </c>
      <c r="E158" s="146">
        <f t="shared" si="62"/>
        <v>1900</v>
      </c>
      <c r="F158" s="287"/>
      <c r="G158" s="287"/>
      <c r="H158" s="287"/>
      <c r="I158" s="288"/>
      <c r="J158" s="287"/>
      <c r="K158" s="288"/>
      <c r="L158" s="134"/>
      <c r="M158" s="133"/>
      <c r="N158" s="288"/>
      <c r="O158" s="134"/>
      <c r="P158" s="166"/>
      <c r="Q158" s="289"/>
      <c r="R158" s="165"/>
      <c r="S158" s="290"/>
      <c r="T158" s="290"/>
      <c r="U158" s="290"/>
      <c r="V158" s="290"/>
      <c r="W158" s="166"/>
      <c r="X158" s="87"/>
      <c r="Y158" s="418">
        <f t="shared" si="63"/>
        <v>0</v>
      </c>
      <c r="Z158" s="291">
        <f t="shared" si="64"/>
        <v>0</v>
      </c>
      <c r="AA158" s="163"/>
      <c r="AB158" s="177" t="str">
        <f t="shared" si="65"/>
        <v/>
      </c>
      <c r="AC158" s="283" t="str">
        <f t="shared" si="66"/>
        <v/>
      </c>
      <c r="AD158" s="283" t="str">
        <f t="shared" si="67"/>
        <v/>
      </c>
      <c r="AE158" s="163"/>
      <c r="AF158" s="162"/>
      <c r="AP158" s="581"/>
      <c r="BD158" s="784" t="s">
        <v>418</v>
      </c>
      <c r="BE158" s="240" t="s">
        <v>419</v>
      </c>
      <c r="BF158" s="106"/>
      <c r="BG158" s="241"/>
      <c r="BH158" s="167"/>
      <c r="BI158" s="222"/>
      <c r="BJ158" s="242"/>
      <c r="BK158" s="159"/>
      <c r="BL158" s="159">
        <v>0</v>
      </c>
      <c r="BM158" s="596">
        <f>COUNTIFS('DETAIL SALES'!$Q$10:$Q$7501,'FILL RATE MANDATORY STOCK'!BK158,'DETAIL SALES'!$AB$10:$AB$7501,"Full",'DETAIL SALES'!$C$10:$C$7501,"1")</f>
        <v>0</v>
      </c>
      <c r="BN158" s="167">
        <f>COUNTIFS('DETAIL SALES'!$Q$10:$Q$7501,'FILL RATE MANDATORY STOCK'!BK158,'DETAIL SALES'!$AB$10:$AB$7501,"No",'DETAIL SALES'!$C$10:$C$7501,"1")</f>
        <v>0</v>
      </c>
      <c r="BO158" s="167">
        <f>COUNTIFS('DETAIL SALES'!$Q$10:$Q$7501,'FILL RATE MANDATORY STOCK'!BK158,'DETAIL SALES'!$AB$10:$AB$7501,"Full",'DETAIL SALES'!$C$10:$C$7501,"2")</f>
        <v>0</v>
      </c>
      <c r="BP158" s="167">
        <f>COUNTIFS('DETAIL SALES'!$Q$10:$Q$7501,'FILL RATE MANDATORY STOCK'!BK158,'DETAIL SALES'!$AB$10:$AB$7501,"No",'DETAIL SALES'!$C$10:$C$7501,"2")</f>
        <v>0</v>
      </c>
      <c r="BQ158" s="167">
        <f>COUNTIFS('DETAIL SALES'!$Q$10:$Q$7501,'FILL RATE MANDATORY STOCK'!BK158,'DETAIL SALES'!$AB$10:$AB$7501,"Full",'DETAIL SALES'!$C$10:$C$7501,"3")</f>
        <v>0</v>
      </c>
      <c r="BR158" s="167">
        <f>COUNTIFS('DETAIL SALES'!$Q$10:$Q$7501,'FILL RATE MANDATORY STOCK'!BK158,'DETAIL SALES'!$AB$10:$AB$7501,"No",'DETAIL SALES'!$C$10:$C$7501,"3")</f>
        <v>0</v>
      </c>
      <c r="BS158" s="167">
        <f>COUNTIFS('DETAIL SALES'!$Q$10:$Q$7501,'FILL RATE MANDATORY STOCK'!BK158,'DETAIL SALES'!$AB$10:$AB$7501,"Full",'DETAIL SALES'!$C$10:$C$7501,"4")</f>
        <v>0</v>
      </c>
      <c r="BT158" s="167">
        <f>COUNTIFS('DETAIL SALES'!$Q$10:$Q$7501,'FILL RATE MANDATORY STOCK'!BK158,'DETAIL SALES'!$AB$10:$AB$7501,"No",'DETAIL SALES'!$C$10:$C$7501,"4")</f>
        <v>0</v>
      </c>
      <c r="BU158" s="167">
        <f>COUNTIFS('DETAIL SALES'!$Q$10:$Q$7501,'FILL RATE MANDATORY STOCK'!BK158,'DETAIL SALES'!$AB$10:$AB$7501,"Full",'DETAIL SALES'!$C$10:$C$7501,"5")</f>
        <v>0</v>
      </c>
      <c r="BV158" s="167">
        <f>COUNTIFS('DETAIL SALES'!$Q$10:$Q$7501,'FILL RATE MANDATORY STOCK'!BK158,'DETAIL SALES'!$AB$10:$AB$7501,"No",'DETAIL SALES'!$C$10:$C$7501,"5")</f>
        <v>0</v>
      </c>
      <c r="BW158" s="167">
        <f>COUNTIFS('DETAIL SALES'!$Q$10:$Q$7501,'FILL RATE MANDATORY STOCK'!BK158,'DETAIL SALES'!$AB$10:$AB$7501,"Full",'DETAIL SALES'!$C$10:$C$7501,"6")</f>
        <v>0</v>
      </c>
      <c r="BX158" s="167">
        <f>COUNTIFS('DETAIL SALES'!$Q$10:$Q$7501,'FILL RATE MANDATORY STOCK'!BK158,'DETAIL SALES'!$AB$10:$AB$7501,"No",'DETAIL SALES'!$C$10:$C$7501,"6")</f>
        <v>0</v>
      </c>
      <c r="BY158" s="320">
        <f>COUNTIFS('DETAIL SALES'!$Q$10:$Q$7501,'FILL RATE MANDATORY STOCK'!BK158,'DETAIL SALES'!$AB$10:$AB$7501,"Full",'DETAIL SALES'!$C$10:$C$7501,"7")</f>
        <v>0</v>
      </c>
      <c r="BZ158" s="320">
        <f>COUNTIFS('DETAIL SALES'!$Q$10:$Q$7501,'FILL RATE MANDATORY STOCK'!BK158,'DETAIL SALES'!$AB$10:$AB$7501,"No",'DETAIL SALES'!$C$10:$C$7501,"7")</f>
        <v>0</v>
      </c>
      <c r="CA158" s="167">
        <f>COUNTIFS('DETAIL SALES'!$Q$10:$Q$7501,'FILL RATE MANDATORY STOCK'!BK158,'DETAIL SALES'!$AB$10:$AB$7501,"Full",'DETAIL SALES'!$C$10:$C$7501,"8")</f>
        <v>0</v>
      </c>
      <c r="CB158" s="167">
        <f>COUNTIFS('DETAIL SALES'!$Q$10:$Q$7501,'FILL RATE MANDATORY STOCK'!BK158,'DETAIL SALES'!$AB$10:$AB$7501,"No",'DETAIL SALES'!$C$10:$C$7501,"8")</f>
        <v>0</v>
      </c>
      <c r="CC158" s="167">
        <f>COUNTIFS('DETAIL SALES'!$Q$10:$Q$7501,'FILL RATE MANDATORY STOCK'!BK158,'DETAIL SALES'!$AB$10:$AB$7501,"Full",'DETAIL SALES'!$C$10:$C$7501,"9")</f>
        <v>0</v>
      </c>
      <c r="CD158" s="167">
        <f>COUNTIFS('DETAIL SALES'!$Q$10:$Q$7501,'FILL RATE MANDATORY STOCK'!BK158,'DETAIL SALES'!$AB$10:$AB$7501,"No",'DETAIL SALES'!$C$10:$C$7501,"9")</f>
        <v>0</v>
      </c>
      <c r="CE158" s="167">
        <f>COUNTIFS('DETAIL SALES'!$Q$10:$Q$7501,'FILL RATE MANDATORY STOCK'!BK158,'DETAIL SALES'!$AB$10:$AB$7501,"Full",'DETAIL SALES'!$C$10:$C$7501,"10")</f>
        <v>0</v>
      </c>
      <c r="CF158" s="167">
        <f>COUNTIFS('DETAIL SALES'!$Q$10:$Q$7501,'FILL RATE MANDATORY STOCK'!BK158,'DETAIL SALES'!$AB$10:$AB$7501,"No",'DETAIL SALES'!$C$10:$C$7501,"10")</f>
        <v>0</v>
      </c>
      <c r="CG158" s="167">
        <f>COUNTIFS('DETAIL SALES'!$Q$10:$Q$7501,'FILL RATE MANDATORY STOCK'!BK158,'DETAIL SALES'!$AB$10:$AB$7501,"Full",'DETAIL SALES'!$C$10:$C$7501,"11")</f>
        <v>0</v>
      </c>
      <c r="CH158" s="167">
        <f>COUNTIFS('DETAIL SALES'!$Q$10:$Q$7501,'FILL RATE MANDATORY STOCK'!BK158,'DETAIL SALES'!$AB$10:$AB$7501,"No",'DETAIL SALES'!$C$10:$C$7501,"11")</f>
        <v>0</v>
      </c>
      <c r="CI158" s="167">
        <f>COUNTIFS('DETAIL SALES'!$Q$10:$Q$7501,'FILL RATE MANDATORY STOCK'!BK158,'DETAIL SALES'!$AB$10:$AB$7501,"Full",'DETAIL SALES'!$C$10:$C$7501,"12")</f>
        <v>0</v>
      </c>
      <c r="CJ158" s="167">
        <f>COUNTIFS('DETAIL SALES'!$Q$10:$Q$7501,'FILL RATE MANDATORY STOCK'!BK158,'DETAIL SALES'!$AB$10:$AB$7501,"No",'DETAIL SALES'!$C$10:$C$7501,"12")</f>
        <v>0</v>
      </c>
      <c r="CK158" s="167">
        <f>COUNTIFS('DETAIL SALES'!$Q$10:$Q$7501,'FILL RATE MANDATORY STOCK'!BK158,'DETAIL SALES'!$AB$10:$AB$7501,"Full",'DETAIL SALES'!$C$10:$C$7501,"13")</f>
        <v>0</v>
      </c>
      <c r="CL158" s="167">
        <f>COUNTIFS('DETAIL SALES'!$Q$10:$Q$7501,'FILL RATE MANDATORY STOCK'!BK158,'DETAIL SALES'!$AB$10:$AB$7501,"No",'DETAIL SALES'!$C$10:$C$7501,"13")</f>
        <v>0</v>
      </c>
      <c r="CM158" s="320">
        <f>COUNTIFS('DETAIL SALES'!$Q$10:$Q$7501,'FILL RATE MANDATORY STOCK'!BK158,'DETAIL SALES'!$AB$10:$AB$7501,"Full",'DETAIL SALES'!$C$10:$C$7501,"14")</f>
        <v>0</v>
      </c>
      <c r="CN158" s="320">
        <f>COUNTIFS('DETAIL SALES'!$Q$10:$Q$7501,'FILL RATE MANDATORY STOCK'!BK158,'DETAIL SALES'!$AB$10:$AB$7501,"No",'DETAIL SALES'!$C$10:$C$7501,"14")</f>
        <v>0</v>
      </c>
      <c r="CO158" s="167">
        <f>COUNTIFS('DETAIL SALES'!$Q$10:$Q$7501,'FILL RATE MANDATORY STOCK'!BK158,'DETAIL SALES'!$AB$10:$AB$7501,"Full",'DETAIL SALES'!$C$10:$C$7501,"15")</f>
        <v>0</v>
      </c>
      <c r="CP158" s="167">
        <f>COUNTIFS('DETAIL SALES'!$Q$10:$Q$7501,'FILL RATE MANDATORY STOCK'!BK158,'DETAIL SALES'!$AB$10:$AB$7501,"No",'DETAIL SALES'!$C$10:$C$7501,"15")</f>
        <v>0</v>
      </c>
      <c r="CQ158" s="167">
        <f>COUNTIFS('DETAIL SALES'!$Q$10:$Q$7501,'FILL RATE MANDATORY STOCK'!BK158,'DETAIL SALES'!$AB$10:$AB$7501,"Full",'DETAIL SALES'!$C$10:$C$7501,"16")</f>
        <v>0</v>
      </c>
      <c r="CR158" s="167">
        <f>COUNTIFS('DETAIL SALES'!$Q$10:$Q$7501,'FILL RATE MANDATORY STOCK'!BK158,'DETAIL SALES'!$AB$10:$AB$7501,"No",'DETAIL SALES'!$C$10:$C$7501,"16")</f>
        <v>0</v>
      </c>
      <c r="CS158" s="167">
        <f>COUNTIFS('DETAIL SALES'!$Q$10:$Q$7501,'FILL RATE MANDATORY STOCK'!BK158,'DETAIL SALES'!$AB$10:$AB$7501,"Full",'DETAIL SALES'!$C$10:$C$7501,"17")</f>
        <v>0</v>
      </c>
      <c r="CT158" s="167">
        <f>COUNTIFS('DETAIL SALES'!$Q$10:$Q$7501,'FILL RATE MANDATORY STOCK'!BK158,'DETAIL SALES'!$AB$10:$AB$7501,"No",'DETAIL SALES'!$C$10:$C$7501,"17")</f>
        <v>0</v>
      </c>
      <c r="CU158" s="167">
        <f>COUNTIFS('DETAIL SALES'!$Q$10:$Q$7501,'FILL RATE MANDATORY STOCK'!BK158,'DETAIL SALES'!$AB$10:$AB$7501,"Full",'DETAIL SALES'!$C$10:$C$7501,"18")</f>
        <v>0</v>
      </c>
      <c r="CV158" s="167">
        <f>COUNTIFS('DETAIL SALES'!$Q$10:$Q$7501,'FILL RATE MANDATORY STOCK'!BK158,'DETAIL SALES'!$AB$10:$AB$7501,"No",'DETAIL SALES'!$C$10:$C$7501,"18")</f>
        <v>0</v>
      </c>
      <c r="CW158" s="167">
        <f>COUNTIFS('DETAIL SALES'!$Q$10:$Q$7501,'FILL RATE MANDATORY STOCK'!BK158,'DETAIL SALES'!$AB$10:$AB$7501,"Full",'DETAIL SALES'!$C$10:$C$7501,"19")</f>
        <v>0</v>
      </c>
      <c r="CX158" s="167">
        <f>COUNTIFS('DETAIL SALES'!$Q$10:$Q$7501,'FILL RATE MANDATORY STOCK'!BK158,'DETAIL SALES'!$AB$10:$AB$7501,"No",'DETAIL SALES'!$C$10:$C$7501,"19")</f>
        <v>0</v>
      </c>
      <c r="CY158" s="167">
        <f>COUNTIFS('DETAIL SALES'!$Q$10:$Q$7501,'FILL RATE MANDATORY STOCK'!BK158,'DETAIL SALES'!$AB$10:$AB$7501,"Full",'DETAIL SALES'!$C$10:$C$7501,"20")</f>
        <v>0</v>
      </c>
      <c r="CZ158" s="167">
        <f>COUNTIFS('DETAIL SALES'!$Q$10:$Q$7501,'FILL RATE MANDATORY STOCK'!BK158,'DETAIL SALES'!$AB$10:$AB$7501,"No",'DETAIL SALES'!$C$10:$C$7501,"20")</f>
        <v>0</v>
      </c>
      <c r="DA158" s="320">
        <f>COUNTIFS('DETAIL SALES'!$Q$10:$Q$7501,'FILL RATE MANDATORY STOCK'!BK158,'DETAIL SALES'!$AB$10:$AB$7501,"Full",'DETAIL SALES'!$C$10:$C$7501,"21")</f>
        <v>0</v>
      </c>
      <c r="DB158" s="320">
        <f>COUNTIFS('DETAIL SALES'!$Q$10:$Q$7501,'FILL RATE MANDATORY STOCK'!BK158,'DETAIL SALES'!$AB$10:$AB$7501,"No",'DETAIL SALES'!$C$10:$C$7501,"21")</f>
        <v>0</v>
      </c>
      <c r="DC158" s="167">
        <f>COUNTIFS('DETAIL SALES'!$Q$10:$Q$7501,'FILL RATE MANDATORY STOCK'!BK158,'DETAIL SALES'!$AB$10:$AB$7501,"Full",'DETAIL SALES'!$C$10:$C$7501,"22")</f>
        <v>0</v>
      </c>
      <c r="DD158" s="167">
        <f>COUNTIFS('DETAIL SALES'!$Q$10:$Q$7501,'FILL RATE MANDATORY STOCK'!BK158,'DETAIL SALES'!$AB$10:$AB$7501,"No",'DETAIL SALES'!$C$10:$C$7501,"22")</f>
        <v>0</v>
      </c>
      <c r="DE158" s="167">
        <f>COUNTIFS('DETAIL SALES'!$Q$10:$Q$7501,'FILL RATE MANDATORY STOCK'!BK158,'DETAIL SALES'!$AB$10:$AB$7501,"Full",'DETAIL SALES'!$C$10:$C$7501,"23")</f>
        <v>0</v>
      </c>
      <c r="DF158" s="167">
        <f>COUNTIFS('DETAIL SALES'!$Q$10:$Q$7501,'FILL RATE MANDATORY STOCK'!BK158,'DETAIL SALES'!$AB$10:$AB$7501,"No",'DETAIL SALES'!$C$10:$C$7501,"23")</f>
        <v>0</v>
      </c>
      <c r="DG158" s="167">
        <f>COUNTIFS('DETAIL SALES'!$Q$10:$Q$7501,'FILL RATE MANDATORY STOCK'!BK158,'DETAIL SALES'!$AB$10:$AB$7501,"Full",'DETAIL SALES'!$C$10:$C$7501,"24")</f>
        <v>0</v>
      </c>
      <c r="DH158" s="167">
        <f>COUNTIFS('DETAIL SALES'!$Q$10:$Q$7501,'FILL RATE MANDATORY STOCK'!BK158,'DETAIL SALES'!$AB$10:$AB$7501,"No",'DETAIL SALES'!$C$10:$C$7501,"24")</f>
        <v>0</v>
      </c>
      <c r="DI158" s="167">
        <f>COUNTIFS('DETAIL SALES'!$Q$10:$Q$7501,'FILL RATE MANDATORY STOCK'!BK158,'DETAIL SALES'!$AB$10:$AB$7501,"Full",'DETAIL SALES'!$C$10:$C$7501,"25")</f>
        <v>0</v>
      </c>
      <c r="DJ158" s="167">
        <f>COUNTIFS('DETAIL SALES'!$Q$10:$Q$7501,'FILL RATE MANDATORY STOCK'!BK158,'DETAIL SALES'!$AB$10:$AB$7501,"No",'DETAIL SALES'!$C$10:$C$7501,"25")</f>
        <v>0</v>
      </c>
      <c r="DK158" s="167">
        <f>COUNTIFS('DETAIL SALES'!$Q$10:$Q$7501,'FILL RATE MANDATORY STOCK'!BK158,'DETAIL SALES'!$AB$10:$AB$7501,"Full",'DETAIL SALES'!$C$10:$C$7501,"26")</f>
        <v>0</v>
      </c>
      <c r="DL158" s="167">
        <f>COUNTIFS('DETAIL SALES'!$Q$10:$Q$7501,'FILL RATE MANDATORY STOCK'!BK158,'DETAIL SALES'!$AB$10:$AB$7501,"No",'DETAIL SALES'!$C$10:$C$7501,"26")</f>
        <v>0</v>
      </c>
      <c r="DM158" s="167">
        <f>COUNTIFS('DETAIL SALES'!$Q$10:$Q$7501,'FILL RATE MANDATORY STOCK'!BK158,'DETAIL SALES'!$AB$10:$AB$7501,"Full",'DETAIL SALES'!$C$10:$C$7501,"27")</f>
        <v>0</v>
      </c>
      <c r="DN158" s="167">
        <f>COUNTIFS('DETAIL SALES'!$Q$10:$Q$7501,'FILL RATE MANDATORY STOCK'!BK158,'DETAIL SALES'!$AB$10:$AB$7501,"No",'DETAIL SALES'!$C$10:$C$7501,"27")</f>
        <v>0</v>
      </c>
      <c r="DO158" s="320">
        <f>COUNTIFS('DETAIL SALES'!$Q$10:$Q$7501,'FILL RATE MANDATORY STOCK'!BK158,'DETAIL SALES'!$AB$10:$AB$7501,"Full",'DETAIL SALES'!$C$10:$C$7501,"28")</f>
        <v>0</v>
      </c>
      <c r="DP158" s="320">
        <f>COUNTIFS('DETAIL SALES'!$Q$10:$Q$7501,'FILL RATE MANDATORY STOCK'!BK158,'DETAIL SALES'!$AB$10:$AB$7501,"No",'DETAIL SALES'!$C$10:$C$7501,"28")</f>
        <v>0</v>
      </c>
      <c r="DQ158" s="167">
        <f>COUNTIFS('DETAIL SALES'!$Q$10:$Q$7501,'FILL RATE MANDATORY STOCK'!BK158,'DETAIL SALES'!$AB$10:$AB$7501,"Full",'DETAIL SALES'!$C$10:$C$7501,"29")</f>
        <v>0</v>
      </c>
      <c r="DR158" s="167">
        <f>COUNTIFS('DETAIL SALES'!$Q$10:$Q$7501,'FILL RATE MANDATORY STOCK'!BK158,'DETAIL SALES'!$AB$10:$AB$7501,"No",'DETAIL SALES'!$C$10:$C$7501,"29")</f>
        <v>0</v>
      </c>
      <c r="DS158" s="167">
        <f>COUNTIFS('DETAIL SALES'!$Q$10:$Q$7501,'FILL RATE MANDATORY STOCK'!BK158,'DETAIL SALES'!$AB$10:$AB$7501,"Full",'DETAIL SALES'!$C$10:$C$7501,"30")</f>
        <v>0</v>
      </c>
      <c r="DT158" s="167">
        <f>COUNTIFS('DETAIL SALES'!$Q$10:$Q$7501,'FILL RATE MANDATORY STOCK'!BK158,'DETAIL SALES'!$AB$10:$AB$7501,"No",'DETAIL SALES'!$C$10:$C$7501,"30")</f>
        <v>0</v>
      </c>
      <c r="DU158" s="167">
        <f>COUNTIFS('DETAIL SALES'!$Q$10:$Q$7501,'FILL RATE MANDATORY STOCK'!\,'DETAIL SALES'!$AB$10:$AB$7501,"Full",'DETAIL SALES'!$C$10:$C$7501,"31")</f>
        <v>0</v>
      </c>
      <c r="DV158" s="159">
        <f>COUNTIFS('DETAIL SALES'!$Q$10:$Q$7501,'FILL RATE MANDATORY STOCK'!BK158,'DETAIL SALES'!$AB$10:$AB$7501,"No",'DETAIL SALES'!$C$10:$C$7501,"31")</f>
        <v>0</v>
      </c>
      <c r="DW158" s="251">
        <f t="shared" si="68"/>
        <v>0</v>
      </c>
      <c r="DX158" s="168">
        <f t="shared" si="68"/>
        <v>0</v>
      </c>
      <c r="DY158" s="168">
        <f t="shared" si="69"/>
        <v>0</v>
      </c>
      <c r="DZ158" s="266" t="e">
        <f t="shared" si="70"/>
        <v>#DIV/0!</v>
      </c>
    </row>
    <row r="159" spans="1:130" s="141" customFormat="1">
      <c r="A159" s="134">
        <v>150</v>
      </c>
      <c r="B159" s="286"/>
      <c r="C159" s="146">
        <f t="shared" si="60"/>
        <v>0</v>
      </c>
      <c r="D159" s="146">
        <f t="shared" si="61"/>
        <v>1</v>
      </c>
      <c r="E159" s="146">
        <f t="shared" si="62"/>
        <v>1900</v>
      </c>
      <c r="F159" s="287"/>
      <c r="G159" s="287"/>
      <c r="H159" s="287"/>
      <c r="I159" s="288"/>
      <c r="J159" s="287"/>
      <c r="K159" s="288"/>
      <c r="L159" s="134"/>
      <c r="M159" s="133"/>
      <c r="N159" s="288"/>
      <c r="O159" s="134"/>
      <c r="P159" s="166"/>
      <c r="Q159" s="289"/>
      <c r="R159" s="165"/>
      <c r="S159" s="290"/>
      <c r="T159" s="290"/>
      <c r="U159" s="290"/>
      <c r="V159" s="290"/>
      <c r="W159" s="166"/>
      <c r="X159" s="87"/>
      <c r="Y159" s="418">
        <f t="shared" si="63"/>
        <v>0</v>
      </c>
      <c r="Z159" s="291">
        <f t="shared" si="64"/>
        <v>0</v>
      </c>
      <c r="AA159" s="163"/>
      <c r="AB159" s="177" t="str">
        <f t="shared" si="65"/>
        <v/>
      </c>
      <c r="AC159" s="283" t="str">
        <f t="shared" si="66"/>
        <v/>
      </c>
      <c r="AD159" s="283" t="str">
        <f t="shared" si="67"/>
        <v/>
      </c>
      <c r="AE159" s="163"/>
      <c r="AF159" s="162"/>
      <c r="AP159" s="581"/>
      <c r="BD159" s="784"/>
      <c r="BE159" s="100">
        <f>MAX(BE152:BE157)+1</f>
        <v>138</v>
      </c>
      <c r="BF159" s="100" t="s">
        <v>420</v>
      </c>
      <c r="BG159" s="100" t="s">
        <v>421</v>
      </c>
      <c r="BH159" s="149" t="s">
        <v>194</v>
      </c>
      <c r="BI159" s="169" t="e">
        <f>VLOOKUP(BH159,#REF!,8,FALSE)</f>
        <v>#REF!</v>
      </c>
      <c r="BJ159" s="224">
        <v>120000</v>
      </c>
      <c r="BK159" s="154">
        <v>1</v>
      </c>
      <c r="BL159" s="153">
        <v>0</v>
      </c>
      <c r="BM159" s="594">
        <f>COUNTIFS('DETAIL SALES'!$Q$10:$Q$7501,'FILL RATE MANDATORY STOCK'!BK159,'DETAIL SALES'!$AB$10:$AB$7501,"Full",'DETAIL SALES'!$C$10:$C$7501,"1")</f>
        <v>0</v>
      </c>
      <c r="BN159" s="149">
        <f>COUNTIFS('DETAIL SALES'!$Q$10:$Q$7501,'FILL RATE MANDATORY STOCK'!BK159,'DETAIL SALES'!$AB$10:$AB$7501,"No",'DETAIL SALES'!$C$10:$C$7501,"1")</f>
        <v>0</v>
      </c>
      <c r="BO159" s="149">
        <f>COUNTIFS('DETAIL SALES'!$Q$10:$Q$7501,'FILL RATE MANDATORY STOCK'!BK159,'DETAIL SALES'!$AB$10:$AB$7501,"Full",'DETAIL SALES'!$C$10:$C$7501,"2")</f>
        <v>0</v>
      </c>
      <c r="BP159" s="149">
        <f>COUNTIFS('DETAIL SALES'!$Q$10:$Q$7501,'FILL RATE MANDATORY STOCK'!BK159,'DETAIL SALES'!$AB$10:$AB$7501,"No",'DETAIL SALES'!$C$10:$C$7501,"2")</f>
        <v>0</v>
      </c>
      <c r="BQ159" s="149">
        <f>COUNTIFS('DETAIL SALES'!$Q$10:$Q$7501,'FILL RATE MANDATORY STOCK'!BK159,'DETAIL SALES'!$AB$10:$AB$7501,"Full",'DETAIL SALES'!$C$10:$C$7501,"3")</f>
        <v>0</v>
      </c>
      <c r="BR159" s="149">
        <f>COUNTIFS('DETAIL SALES'!$Q$10:$Q$7501,'FILL RATE MANDATORY STOCK'!BK159,'DETAIL SALES'!$AB$10:$AB$7501,"No",'DETAIL SALES'!$C$10:$C$7501,"3")</f>
        <v>0</v>
      </c>
      <c r="BS159" s="149">
        <f>COUNTIFS('DETAIL SALES'!$Q$10:$Q$7501,'FILL RATE MANDATORY STOCK'!BK159,'DETAIL SALES'!$AB$10:$AB$7501,"Full",'DETAIL SALES'!$C$10:$C$7501,"4")</f>
        <v>0</v>
      </c>
      <c r="BT159" s="149">
        <f>COUNTIFS('DETAIL SALES'!$Q$10:$Q$7501,'FILL RATE MANDATORY STOCK'!BK159,'DETAIL SALES'!$AB$10:$AB$7501,"No",'DETAIL SALES'!$C$10:$C$7501,"4")</f>
        <v>0</v>
      </c>
      <c r="BU159" s="149">
        <f>COUNTIFS('DETAIL SALES'!$Q$10:$Q$7501,'FILL RATE MANDATORY STOCK'!BK159,'DETAIL SALES'!$AB$10:$AB$7501,"Full",'DETAIL SALES'!$C$10:$C$7501,"5")</f>
        <v>0</v>
      </c>
      <c r="BV159" s="149">
        <f>COUNTIFS('DETAIL SALES'!$Q$10:$Q$7501,'FILL RATE MANDATORY STOCK'!BK159,'DETAIL SALES'!$AB$10:$AB$7501,"No",'DETAIL SALES'!$C$10:$C$7501,"5")</f>
        <v>0</v>
      </c>
      <c r="BW159" s="149">
        <f>COUNTIFS('DETAIL SALES'!$Q$10:$Q$7501,'FILL RATE MANDATORY STOCK'!BK159,'DETAIL SALES'!$AB$10:$AB$7501,"Full",'DETAIL SALES'!$C$10:$C$7501,"6")</f>
        <v>0</v>
      </c>
      <c r="BX159" s="149">
        <f>COUNTIFS('DETAIL SALES'!$Q$10:$Q$7501,'FILL RATE MANDATORY STOCK'!BK159,'DETAIL SALES'!$AB$10:$AB$7501,"No",'DETAIL SALES'!$C$10:$C$7501,"6")</f>
        <v>0</v>
      </c>
      <c r="BY159" s="316">
        <f>COUNTIFS('DETAIL SALES'!$Q$10:$Q$7501,'FILL RATE MANDATORY STOCK'!BK159,'DETAIL SALES'!$AB$10:$AB$7501,"Full",'DETAIL SALES'!$C$10:$C$7501,"7")</f>
        <v>0</v>
      </c>
      <c r="BZ159" s="316">
        <f>COUNTIFS('DETAIL SALES'!$Q$10:$Q$7501,'FILL RATE MANDATORY STOCK'!BK159,'DETAIL SALES'!$AB$10:$AB$7501,"No",'DETAIL SALES'!$C$10:$C$7501,"7")</f>
        <v>0</v>
      </c>
      <c r="CA159" s="149">
        <f>COUNTIFS('DETAIL SALES'!$Q$10:$Q$7501,'FILL RATE MANDATORY STOCK'!BK159,'DETAIL SALES'!$AB$10:$AB$7501,"Full",'DETAIL SALES'!$C$10:$C$7501,"8")</f>
        <v>0</v>
      </c>
      <c r="CB159" s="149">
        <f>COUNTIFS('DETAIL SALES'!$Q$10:$Q$7501,'FILL RATE MANDATORY STOCK'!BK159,'DETAIL SALES'!$AB$10:$AB$7501,"No",'DETAIL SALES'!$C$10:$C$7501,"8")</f>
        <v>0</v>
      </c>
      <c r="CC159" s="149">
        <f>COUNTIFS('DETAIL SALES'!$Q$10:$Q$7501,'FILL RATE MANDATORY STOCK'!BK159,'DETAIL SALES'!$AB$10:$AB$7501,"Full",'DETAIL SALES'!$C$10:$C$7501,"9")</f>
        <v>0</v>
      </c>
      <c r="CD159" s="149">
        <f>COUNTIFS('DETAIL SALES'!$Q$10:$Q$7501,'FILL RATE MANDATORY STOCK'!BK159,'DETAIL SALES'!$AB$10:$AB$7501,"No",'DETAIL SALES'!$C$10:$C$7501,"9")</f>
        <v>0</v>
      </c>
      <c r="CE159" s="149">
        <f>COUNTIFS('DETAIL SALES'!$Q$10:$Q$7501,'FILL RATE MANDATORY STOCK'!BK159,'DETAIL SALES'!$AB$10:$AB$7501,"Full",'DETAIL SALES'!$C$10:$C$7501,"10")</f>
        <v>0</v>
      </c>
      <c r="CF159" s="149">
        <f>COUNTIFS('DETAIL SALES'!$Q$10:$Q$7501,'FILL RATE MANDATORY STOCK'!BK159,'DETAIL SALES'!$AB$10:$AB$7501,"No",'DETAIL SALES'!$C$10:$C$7501,"10")</f>
        <v>0</v>
      </c>
      <c r="CG159" s="149">
        <f>COUNTIFS('DETAIL SALES'!$Q$10:$Q$7501,'FILL RATE MANDATORY STOCK'!BK159,'DETAIL SALES'!$AB$10:$AB$7501,"Full",'DETAIL SALES'!$C$10:$C$7501,"11")</f>
        <v>0</v>
      </c>
      <c r="CH159" s="149">
        <f>COUNTIFS('DETAIL SALES'!$Q$10:$Q$7501,'FILL RATE MANDATORY STOCK'!BK159,'DETAIL SALES'!$AB$10:$AB$7501,"No",'DETAIL SALES'!$C$10:$C$7501,"11")</f>
        <v>0</v>
      </c>
      <c r="CI159" s="149">
        <f>COUNTIFS('DETAIL SALES'!$Q$10:$Q$7501,'FILL RATE MANDATORY STOCK'!BK159,'DETAIL SALES'!$AB$10:$AB$7501,"Full",'DETAIL SALES'!$C$10:$C$7501,"12")</f>
        <v>0</v>
      </c>
      <c r="CJ159" s="149">
        <f>COUNTIFS('DETAIL SALES'!$Q$10:$Q$7501,'FILL RATE MANDATORY STOCK'!BK159,'DETAIL SALES'!$AB$10:$AB$7501,"No",'DETAIL SALES'!$C$10:$C$7501,"12")</f>
        <v>0</v>
      </c>
      <c r="CK159" s="149">
        <f>COUNTIFS('DETAIL SALES'!$Q$10:$Q$7501,'FILL RATE MANDATORY STOCK'!BK159,'DETAIL SALES'!$AB$10:$AB$7501,"Full",'DETAIL SALES'!$C$10:$C$7501,"13")</f>
        <v>0</v>
      </c>
      <c r="CL159" s="149">
        <f>COUNTIFS('DETAIL SALES'!$Q$10:$Q$7501,'FILL RATE MANDATORY STOCK'!BK159,'DETAIL SALES'!$AB$10:$AB$7501,"No",'DETAIL SALES'!$C$10:$C$7501,"13")</f>
        <v>0</v>
      </c>
      <c r="CM159" s="316">
        <f>COUNTIFS('DETAIL SALES'!$Q$10:$Q$7501,'FILL RATE MANDATORY STOCK'!BK159,'DETAIL SALES'!$AB$10:$AB$7501,"Full",'DETAIL SALES'!$C$10:$C$7501,"14")</f>
        <v>0</v>
      </c>
      <c r="CN159" s="316">
        <f>COUNTIFS('DETAIL SALES'!$Q$10:$Q$7501,'FILL RATE MANDATORY STOCK'!BK159,'DETAIL SALES'!$AB$10:$AB$7501,"No",'DETAIL SALES'!$C$10:$C$7501,"14")</f>
        <v>0</v>
      </c>
      <c r="CO159" s="149">
        <f>COUNTIFS('DETAIL SALES'!$Q$10:$Q$7501,'FILL RATE MANDATORY STOCK'!BK159,'DETAIL SALES'!$AB$10:$AB$7501,"Full",'DETAIL SALES'!$C$10:$C$7501,"15")</f>
        <v>0</v>
      </c>
      <c r="CP159" s="149">
        <f>COUNTIFS('DETAIL SALES'!$Q$10:$Q$7501,'FILL RATE MANDATORY STOCK'!BK159,'DETAIL SALES'!$AB$10:$AB$7501,"No",'DETAIL SALES'!$C$10:$C$7501,"15")</f>
        <v>0</v>
      </c>
      <c r="CQ159" s="149">
        <f>COUNTIFS('DETAIL SALES'!$Q$10:$Q$7501,'FILL RATE MANDATORY STOCK'!BK159,'DETAIL SALES'!$AB$10:$AB$7501,"Full",'DETAIL SALES'!$C$10:$C$7501,"16")</f>
        <v>0</v>
      </c>
      <c r="CR159" s="149">
        <f>COUNTIFS('DETAIL SALES'!$Q$10:$Q$7501,'FILL RATE MANDATORY STOCK'!BK159,'DETAIL SALES'!$AB$10:$AB$7501,"No",'DETAIL SALES'!$C$10:$C$7501,"16")</f>
        <v>0</v>
      </c>
      <c r="CS159" s="149">
        <f>COUNTIFS('DETAIL SALES'!$Q$10:$Q$7501,'FILL RATE MANDATORY STOCK'!BK159,'DETAIL SALES'!$AB$10:$AB$7501,"Full",'DETAIL SALES'!$C$10:$C$7501,"17")</f>
        <v>0</v>
      </c>
      <c r="CT159" s="149">
        <f>COUNTIFS('DETAIL SALES'!$Q$10:$Q$7501,'FILL RATE MANDATORY STOCK'!BK159,'DETAIL SALES'!$AB$10:$AB$7501,"No",'DETAIL SALES'!$C$10:$C$7501,"17")</f>
        <v>0</v>
      </c>
      <c r="CU159" s="149">
        <f>COUNTIFS('DETAIL SALES'!$Q$10:$Q$7501,'FILL RATE MANDATORY STOCK'!BK159,'DETAIL SALES'!$AB$10:$AB$7501,"Full",'DETAIL SALES'!$C$10:$C$7501,"18")</f>
        <v>0</v>
      </c>
      <c r="CV159" s="149">
        <f>COUNTIFS('DETAIL SALES'!$Q$10:$Q$7501,'FILL RATE MANDATORY STOCK'!BK159,'DETAIL SALES'!$AB$10:$AB$7501,"No",'DETAIL SALES'!$C$10:$C$7501,"18")</f>
        <v>0</v>
      </c>
      <c r="CW159" s="149">
        <f>COUNTIFS('DETAIL SALES'!$Q$10:$Q$7501,'FILL RATE MANDATORY STOCK'!BK159,'DETAIL SALES'!$AB$10:$AB$7501,"Full",'DETAIL SALES'!$C$10:$C$7501,"19")</f>
        <v>0</v>
      </c>
      <c r="CX159" s="149">
        <f>COUNTIFS('DETAIL SALES'!$Q$10:$Q$7501,'FILL RATE MANDATORY STOCK'!BK159,'DETAIL SALES'!$AB$10:$AB$7501,"No",'DETAIL SALES'!$C$10:$C$7501,"19")</f>
        <v>0</v>
      </c>
      <c r="CY159" s="149">
        <f>COUNTIFS('DETAIL SALES'!$Q$10:$Q$7501,'FILL RATE MANDATORY STOCK'!BK159,'DETAIL SALES'!$AB$10:$AB$7501,"Full",'DETAIL SALES'!$C$10:$C$7501,"20")</f>
        <v>0</v>
      </c>
      <c r="CZ159" s="149">
        <f>COUNTIFS('DETAIL SALES'!$Q$10:$Q$7501,'FILL RATE MANDATORY STOCK'!BK159,'DETAIL SALES'!$AB$10:$AB$7501,"No",'DETAIL SALES'!$C$10:$C$7501,"20")</f>
        <v>0</v>
      </c>
      <c r="DA159" s="316">
        <f>COUNTIFS('DETAIL SALES'!$Q$10:$Q$7501,'FILL RATE MANDATORY STOCK'!BK159,'DETAIL SALES'!$AB$10:$AB$7501,"Full",'DETAIL SALES'!$C$10:$C$7501,"21")</f>
        <v>0</v>
      </c>
      <c r="DB159" s="316">
        <f>COUNTIFS('DETAIL SALES'!$Q$10:$Q$7501,'FILL RATE MANDATORY STOCK'!BK159,'DETAIL SALES'!$AB$10:$AB$7501,"No",'DETAIL SALES'!$C$10:$C$7501,"21")</f>
        <v>0</v>
      </c>
      <c r="DC159" s="149">
        <f>COUNTIFS('DETAIL SALES'!$Q$10:$Q$7501,'FILL RATE MANDATORY STOCK'!BK159,'DETAIL SALES'!$AB$10:$AB$7501,"Full",'DETAIL SALES'!$C$10:$C$7501,"22")</f>
        <v>0</v>
      </c>
      <c r="DD159" s="149">
        <f>COUNTIFS('DETAIL SALES'!$Q$10:$Q$7501,'FILL RATE MANDATORY STOCK'!BK159,'DETAIL SALES'!$AB$10:$AB$7501,"No",'DETAIL SALES'!$C$10:$C$7501,"22")</f>
        <v>0</v>
      </c>
      <c r="DE159" s="149">
        <f>COUNTIFS('DETAIL SALES'!$Q$10:$Q$7501,'FILL RATE MANDATORY STOCK'!BK159,'DETAIL SALES'!$AB$10:$AB$7501,"Full",'DETAIL SALES'!$C$10:$C$7501,"23")</f>
        <v>0</v>
      </c>
      <c r="DF159" s="149">
        <f>COUNTIFS('DETAIL SALES'!$Q$10:$Q$7501,'FILL RATE MANDATORY STOCK'!BK159,'DETAIL SALES'!$AB$10:$AB$7501,"No",'DETAIL SALES'!$C$10:$C$7501,"23")</f>
        <v>0</v>
      </c>
      <c r="DG159" s="149">
        <f>COUNTIFS('DETAIL SALES'!$Q$10:$Q$7501,'FILL RATE MANDATORY STOCK'!BK159,'DETAIL SALES'!$AB$10:$AB$7501,"Full",'DETAIL SALES'!$C$10:$C$7501,"24")</f>
        <v>0</v>
      </c>
      <c r="DH159" s="149">
        <f>COUNTIFS('DETAIL SALES'!$Q$10:$Q$7501,'FILL RATE MANDATORY STOCK'!BK159,'DETAIL SALES'!$AB$10:$AB$7501,"No",'DETAIL SALES'!$C$10:$C$7501,"24")</f>
        <v>0</v>
      </c>
      <c r="DI159" s="149">
        <f>COUNTIFS('DETAIL SALES'!$Q$10:$Q$7501,'FILL RATE MANDATORY STOCK'!BK159,'DETAIL SALES'!$AB$10:$AB$7501,"Full",'DETAIL SALES'!$C$10:$C$7501,"25")</f>
        <v>0</v>
      </c>
      <c r="DJ159" s="149">
        <f>COUNTIFS('DETAIL SALES'!$Q$10:$Q$7501,'FILL RATE MANDATORY STOCK'!BK159,'DETAIL SALES'!$AB$10:$AB$7501,"No",'DETAIL SALES'!$C$10:$C$7501,"25")</f>
        <v>0</v>
      </c>
      <c r="DK159" s="149">
        <f>COUNTIFS('DETAIL SALES'!$Q$10:$Q$7501,'FILL RATE MANDATORY STOCK'!BK159,'DETAIL SALES'!$AB$10:$AB$7501,"Full",'DETAIL SALES'!$C$10:$C$7501,"26")</f>
        <v>0</v>
      </c>
      <c r="DL159" s="149">
        <f>COUNTIFS('DETAIL SALES'!$Q$10:$Q$7501,'FILL RATE MANDATORY STOCK'!BK159,'DETAIL SALES'!$AB$10:$AB$7501,"No",'DETAIL SALES'!$C$10:$C$7501,"26")</f>
        <v>0</v>
      </c>
      <c r="DM159" s="149">
        <f>COUNTIFS('DETAIL SALES'!$Q$10:$Q$7501,'FILL RATE MANDATORY STOCK'!BK159,'DETAIL SALES'!$AB$10:$AB$7501,"Full",'DETAIL SALES'!$C$10:$C$7501,"27")</f>
        <v>0</v>
      </c>
      <c r="DN159" s="149">
        <f>COUNTIFS('DETAIL SALES'!$Q$10:$Q$7501,'FILL RATE MANDATORY STOCK'!BK159,'DETAIL SALES'!$AB$10:$AB$7501,"No",'DETAIL SALES'!$C$10:$C$7501,"27")</f>
        <v>0</v>
      </c>
      <c r="DO159" s="316">
        <f>COUNTIFS('DETAIL SALES'!$Q$10:$Q$7501,'FILL RATE MANDATORY STOCK'!BK159,'DETAIL SALES'!$AB$10:$AB$7501,"Full",'DETAIL SALES'!$C$10:$C$7501,"28")</f>
        <v>0</v>
      </c>
      <c r="DP159" s="316">
        <f>COUNTIFS('DETAIL SALES'!$Q$10:$Q$7501,'FILL RATE MANDATORY STOCK'!BK159,'DETAIL SALES'!$AB$10:$AB$7501,"No",'DETAIL SALES'!$C$10:$C$7501,"28")</f>
        <v>0</v>
      </c>
      <c r="DQ159" s="149">
        <f>COUNTIFS('DETAIL SALES'!$Q$10:$Q$7501,'FILL RATE MANDATORY STOCK'!BK159,'DETAIL SALES'!$AB$10:$AB$7501,"Full",'DETAIL SALES'!$C$10:$C$7501,"29")</f>
        <v>0</v>
      </c>
      <c r="DR159" s="149">
        <f>COUNTIFS('DETAIL SALES'!$Q$10:$Q$7501,'FILL RATE MANDATORY STOCK'!BK159,'DETAIL SALES'!$AB$10:$AB$7501,"No",'DETAIL SALES'!$C$10:$C$7501,"29")</f>
        <v>0</v>
      </c>
      <c r="DS159" s="149">
        <f>COUNTIFS('DETAIL SALES'!$Q$10:$Q$7501,'FILL RATE MANDATORY STOCK'!BK159,'DETAIL SALES'!$AB$10:$AB$7501,"Full",'DETAIL SALES'!$C$10:$C$7501,"30")</f>
        <v>0</v>
      </c>
      <c r="DT159" s="149">
        <f>COUNTIFS('DETAIL SALES'!$Q$10:$Q$7501,'FILL RATE MANDATORY STOCK'!BK159,'DETAIL SALES'!$AB$10:$AB$7501,"No",'DETAIL SALES'!$C$10:$C$7501,"30")</f>
        <v>0</v>
      </c>
      <c r="DU159" s="149">
        <f>COUNTIFS('DETAIL SALES'!$Q$10:$Q$7501,'FILL RATE MANDATORY STOCK'!\,'DETAIL SALES'!$AB$10:$AB$7501,"Full",'DETAIL SALES'!$C$10:$C$7501,"31")</f>
        <v>0</v>
      </c>
      <c r="DV159" s="153">
        <f>COUNTIFS('DETAIL SALES'!$Q$10:$Q$7501,'FILL RATE MANDATORY STOCK'!BK159,'DETAIL SALES'!$AB$10:$AB$7501,"No",'DETAIL SALES'!$C$10:$C$7501,"31")</f>
        <v>0</v>
      </c>
      <c r="DW159" s="271">
        <f t="shared" si="68"/>
        <v>0</v>
      </c>
      <c r="DX159" s="150">
        <f t="shared" si="68"/>
        <v>0</v>
      </c>
      <c r="DY159" s="150">
        <f t="shared" si="69"/>
        <v>0</v>
      </c>
      <c r="DZ159" s="272" t="e">
        <f t="shared" si="70"/>
        <v>#DIV/0!</v>
      </c>
    </row>
    <row r="160" spans="1:130" s="141" customFormat="1">
      <c r="A160" s="134">
        <v>151</v>
      </c>
      <c r="B160" s="286"/>
      <c r="C160" s="146">
        <f t="shared" si="60"/>
        <v>0</v>
      </c>
      <c r="D160" s="146">
        <f t="shared" si="61"/>
        <v>1</v>
      </c>
      <c r="E160" s="146">
        <f t="shared" si="62"/>
        <v>1900</v>
      </c>
      <c r="F160" s="287"/>
      <c r="G160" s="287"/>
      <c r="H160" s="287"/>
      <c r="I160" s="288"/>
      <c r="J160" s="287"/>
      <c r="K160" s="288"/>
      <c r="L160" s="134"/>
      <c r="M160" s="133"/>
      <c r="N160" s="288"/>
      <c r="O160" s="134"/>
      <c r="P160" s="166"/>
      <c r="Q160" s="289"/>
      <c r="R160" s="165"/>
      <c r="S160" s="290"/>
      <c r="T160" s="290"/>
      <c r="U160" s="290"/>
      <c r="V160" s="290"/>
      <c r="W160" s="166"/>
      <c r="X160" s="87"/>
      <c r="Y160" s="418">
        <f t="shared" si="63"/>
        <v>0</v>
      </c>
      <c r="Z160" s="291">
        <f t="shared" si="64"/>
        <v>0</v>
      </c>
      <c r="AA160" s="163"/>
      <c r="AB160" s="177" t="str">
        <f t="shared" si="65"/>
        <v/>
      </c>
      <c r="AC160" s="283" t="str">
        <f t="shared" si="66"/>
        <v/>
      </c>
      <c r="AD160" s="283" t="str">
        <f t="shared" si="67"/>
        <v/>
      </c>
      <c r="AE160" s="163"/>
      <c r="AF160" s="162"/>
      <c r="AP160" s="581"/>
      <c r="BD160" s="784"/>
      <c r="BE160" s="100">
        <f>MAX(BE159:BE159)+1</f>
        <v>139</v>
      </c>
      <c r="BF160" s="100" t="s">
        <v>420</v>
      </c>
      <c r="BG160" s="100" t="s">
        <v>422</v>
      </c>
      <c r="BH160" s="149" t="s">
        <v>249</v>
      </c>
      <c r="BI160" s="169" t="e">
        <f>VLOOKUP(BH160,#REF!,8,FALSE)</f>
        <v>#REF!</v>
      </c>
      <c r="BJ160" s="224">
        <v>120000</v>
      </c>
      <c r="BK160" s="154">
        <v>1</v>
      </c>
      <c r="BL160" s="153">
        <v>0</v>
      </c>
      <c r="BM160" s="594">
        <f>COUNTIFS('DETAIL SALES'!$Q$10:$Q$7501,'FILL RATE MANDATORY STOCK'!BK160,'DETAIL SALES'!$AB$10:$AB$7501,"Full",'DETAIL SALES'!$C$10:$C$7501,"1")</f>
        <v>0</v>
      </c>
      <c r="BN160" s="149">
        <f>COUNTIFS('DETAIL SALES'!$Q$10:$Q$7501,'FILL RATE MANDATORY STOCK'!BK160,'DETAIL SALES'!$AB$10:$AB$7501,"No",'DETAIL SALES'!$C$10:$C$7501,"1")</f>
        <v>0</v>
      </c>
      <c r="BO160" s="149">
        <f>COUNTIFS('DETAIL SALES'!$Q$10:$Q$7501,'FILL RATE MANDATORY STOCK'!BK160,'DETAIL SALES'!$AB$10:$AB$7501,"Full",'DETAIL SALES'!$C$10:$C$7501,"2")</f>
        <v>0</v>
      </c>
      <c r="BP160" s="149">
        <f>COUNTIFS('DETAIL SALES'!$Q$10:$Q$7501,'FILL RATE MANDATORY STOCK'!BK160,'DETAIL SALES'!$AB$10:$AB$7501,"No",'DETAIL SALES'!$C$10:$C$7501,"2")</f>
        <v>0</v>
      </c>
      <c r="BQ160" s="149">
        <f>COUNTIFS('DETAIL SALES'!$Q$10:$Q$7501,'FILL RATE MANDATORY STOCK'!BK160,'DETAIL SALES'!$AB$10:$AB$7501,"Full",'DETAIL SALES'!$C$10:$C$7501,"3")</f>
        <v>0</v>
      </c>
      <c r="BR160" s="149">
        <f>COUNTIFS('DETAIL SALES'!$Q$10:$Q$7501,'FILL RATE MANDATORY STOCK'!BK160,'DETAIL SALES'!$AB$10:$AB$7501,"No",'DETAIL SALES'!$C$10:$C$7501,"3")</f>
        <v>0</v>
      </c>
      <c r="BS160" s="149">
        <f>COUNTIFS('DETAIL SALES'!$Q$10:$Q$7501,'FILL RATE MANDATORY STOCK'!BK160,'DETAIL SALES'!$AB$10:$AB$7501,"Full",'DETAIL SALES'!$C$10:$C$7501,"4")</f>
        <v>0</v>
      </c>
      <c r="BT160" s="149">
        <f>COUNTIFS('DETAIL SALES'!$Q$10:$Q$7501,'FILL RATE MANDATORY STOCK'!BK160,'DETAIL SALES'!$AB$10:$AB$7501,"No",'DETAIL SALES'!$C$10:$C$7501,"4")</f>
        <v>0</v>
      </c>
      <c r="BU160" s="149">
        <f>COUNTIFS('DETAIL SALES'!$Q$10:$Q$7501,'FILL RATE MANDATORY STOCK'!BK160,'DETAIL SALES'!$AB$10:$AB$7501,"Full",'DETAIL SALES'!$C$10:$C$7501,"5")</f>
        <v>0</v>
      </c>
      <c r="BV160" s="149">
        <f>COUNTIFS('DETAIL SALES'!$Q$10:$Q$7501,'FILL RATE MANDATORY STOCK'!BK160,'DETAIL SALES'!$AB$10:$AB$7501,"No",'DETAIL SALES'!$C$10:$C$7501,"5")</f>
        <v>0</v>
      </c>
      <c r="BW160" s="149">
        <f>COUNTIFS('DETAIL SALES'!$Q$10:$Q$7501,'FILL RATE MANDATORY STOCK'!BK160,'DETAIL SALES'!$AB$10:$AB$7501,"Full",'DETAIL SALES'!$C$10:$C$7501,"6")</f>
        <v>0</v>
      </c>
      <c r="BX160" s="149">
        <f>COUNTIFS('DETAIL SALES'!$Q$10:$Q$7501,'FILL RATE MANDATORY STOCK'!BK160,'DETAIL SALES'!$AB$10:$AB$7501,"No",'DETAIL SALES'!$C$10:$C$7501,"6")</f>
        <v>0</v>
      </c>
      <c r="BY160" s="316">
        <f>COUNTIFS('DETAIL SALES'!$Q$10:$Q$7501,'FILL RATE MANDATORY STOCK'!BK160,'DETAIL SALES'!$AB$10:$AB$7501,"Full",'DETAIL SALES'!$C$10:$C$7501,"7")</f>
        <v>0</v>
      </c>
      <c r="BZ160" s="316">
        <f>COUNTIFS('DETAIL SALES'!$Q$10:$Q$7501,'FILL RATE MANDATORY STOCK'!BK160,'DETAIL SALES'!$AB$10:$AB$7501,"No",'DETAIL SALES'!$C$10:$C$7501,"7")</f>
        <v>0</v>
      </c>
      <c r="CA160" s="149">
        <f>COUNTIFS('DETAIL SALES'!$Q$10:$Q$7501,'FILL RATE MANDATORY STOCK'!BK160,'DETAIL SALES'!$AB$10:$AB$7501,"Full",'DETAIL SALES'!$C$10:$C$7501,"8")</f>
        <v>0</v>
      </c>
      <c r="CB160" s="149">
        <f>COUNTIFS('DETAIL SALES'!$Q$10:$Q$7501,'FILL RATE MANDATORY STOCK'!BK160,'DETAIL SALES'!$AB$10:$AB$7501,"No",'DETAIL SALES'!$C$10:$C$7501,"8")</f>
        <v>0</v>
      </c>
      <c r="CC160" s="149">
        <f>COUNTIFS('DETAIL SALES'!$Q$10:$Q$7501,'FILL RATE MANDATORY STOCK'!BK160,'DETAIL SALES'!$AB$10:$AB$7501,"Full",'DETAIL SALES'!$C$10:$C$7501,"9")</f>
        <v>0</v>
      </c>
      <c r="CD160" s="149">
        <f>COUNTIFS('DETAIL SALES'!$Q$10:$Q$7501,'FILL RATE MANDATORY STOCK'!BK160,'DETAIL SALES'!$AB$10:$AB$7501,"No",'DETAIL SALES'!$C$10:$C$7501,"9")</f>
        <v>0</v>
      </c>
      <c r="CE160" s="149">
        <f>COUNTIFS('DETAIL SALES'!$Q$10:$Q$7501,'FILL RATE MANDATORY STOCK'!BK160,'DETAIL SALES'!$AB$10:$AB$7501,"Full",'DETAIL SALES'!$C$10:$C$7501,"10")</f>
        <v>0</v>
      </c>
      <c r="CF160" s="149">
        <f>COUNTIFS('DETAIL SALES'!$Q$10:$Q$7501,'FILL RATE MANDATORY STOCK'!BK160,'DETAIL SALES'!$AB$10:$AB$7501,"No",'DETAIL SALES'!$C$10:$C$7501,"10")</f>
        <v>0</v>
      </c>
      <c r="CG160" s="149">
        <f>COUNTIFS('DETAIL SALES'!$Q$10:$Q$7501,'FILL RATE MANDATORY STOCK'!BK160,'DETAIL SALES'!$AB$10:$AB$7501,"Full",'DETAIL SALES'!$C$10:$C$7501,"11")</f>
        <v>0</v>
      </c>
      <c r="CH160" s="149">
        <f>COUNTIFS('DETAIL SALES'!$Q$10:$Q$7501,'FILL RATE MANDATORY STOCK'!BK160,'DETAIL SALES'!$AB$10:$AB$7501,"No",'DETAIL SALES'!$C$10:$C$7501,"11")</f>
        <v>0</v>
      </c>
      <c r="CI160" s="149">
        <f>COUNTIFS('DETAIL SALES'!$Q$10:$Q$7501,'FILL RATE MANDATORY STOCK'!BK160,'DETAIL SALES'!$AB$10:$AB$7501,"Full",'DETAIL SALES'!$C$10:$C$7501,"12")</f>
        <v>0</v>
      </c>
      <c r="CJ160" s="149">
        <f>COUNTIFS('DETAIL SALES'!$Q$10:$Q$7501,'FILL RATE MANDATORY STOCK'!BK160,'DETAIL SALES'!$AB$10:$AB$7501,"No",'DETAIL SALES'!$C$10:$C$7501,"12")</f>
        <v>0</v>
      </c>
      <c r="CK160" s="149">
        <f>COUNTIFS('DETAIL SALES'!$Q$10:$Q$7501,'FILL RATE MANDATORY STOCK'!BK160,'DETAIL SALES'!$AB$10:$AB$7501,"Full",'DETAIL SALES'!$C$10:$C$7501,"13")</f>
        <v>0</v>
      </c>
      <c r="CL160" s="149">
        <f>COUNTIFS('DETAIL SALES'!$Q$10:$Q$7501,'FILL RATE MANDATORY STOCK'!BK160,'DETAIL SALES'!$AB$10:$AB$7501,"No",'DETAIL SALES'!$C$10:$C$7501,"13")</f>
        <v>0</v>
      </c>
      <c r="CM160" s="316">
        <f>COUNTIFS('DETAIL SALES'!$Q$10:$Q$7501,'FILL RATE MANDATORY STOCK'!BK160,'DETAIL SALES'!$AB$10:$AB$7501,"Full",'DETAIL SALES'!$C$10:$C$7501,"14")</f>
        <v>0</v>
      </c>
      <c r="CN160" s="316">
        <f>COUNTIFS('DETAIL SALES'!$Q$10:$Q$7501,'FILL RATE MANDATORY STOCK'!BK160,'DETAIL SALES'!$AB$10:$AB$7501,"No",'DETAIL SALES'!$C$10:$C$7501,"14")</f>
        <v>0</v>
      </c>
      <c r="CO160" s="149">
        <f>COUNTIFS('DETAIL SALES'!$Q$10:$Q$7501,'FILL RATE MANDATORY STOCK'!BK160,'DETAIL SALES'!$AB$10:$AB$7501,"Full",'DETAIL SALES'!$C$10:$C$7501,"15")</f>
        <v>0</v>
      </c>
      <c r="CP160" s="149">
        <f>COUNTIFS('DETAIL SALES'!$Q$10:$Q$7501,'FILL RATE MANDATORY STOCK'!BK160,'DETAIL SALES'!$AB$10:$AB$7501,"No",'DETAIL SALES'!$C$10:$C$7501,"15")</f>
        <v>0</v>
      </c>
      <c r="CQ160" s="149">
        <f>COUNTIFS('DETAIL SALES'!$Q$10:$Q$7501,'FILL RATE MANDATORY STOCK'!BK160,'DETAIL SALES'!$AB$10:$AB$7501,"Full",'DETAIL SALES'!$C$10:$C$7501,"16")</f>
        <v>0</v>
      </c>
      <c r="CR160" s="149">
        <f>COUNTIFS('DETAIL SALES'!$Q$10:$Q$7501,'FILL RATE MANDATORY STOCK'!BK160,'DETAIL SALES'!$AB$10:$AB$7501,"No",'DETAIL SALES'!$C$10:$C$7501,"16")</f>
        <v>0</v>
      </c>
      <c r="CS160" s="149">
        <f>COUNTIFS('DETAIL SALES'!$Q$10:$Q$7501,'FILL RATE MANDATORY STOCK'!BK160,'DETAIL SALES'!$AB$10:$AB$7501,"Full",'DETAIL SALES'!$C$10:$C$7501,"17")</f>
        <v>0</v>
      </c>
      <c r="CT160" s="149">
        <f>COUNTIFS('DETAIL SALES'!$Q$10:$Q$7501,'FILL RATE MANDATORY STOCK'!BK160,'DETAIL SALES'!$AB$10:$AB$7501,"No",'DETAIL SALES'!$C$10:$C$7501,"17")</f>
        <v>0</v>
      </c>
      <c r="CU160" s="149">
        <f>COUNTIFS('DETAIL SALES'!$Q$10:$Q$7501,'FILL RATE MANDATORY STOCK'!BK160,'DETAIL SALES'!$AB$10:$AB$7501,"Full",'DETAIL SALES'!$C$10:$C$7501,"18")</f>
        <v>0</v>
      </c>
      <c r="CV160" s="149">
        <f>COUNTIFS('DETAIL SALES'!$Q$10:$Q$7501,'FILL RATE MANDATORY STOCK'!BK160,'DETAIL SALES'!$AB$10:$AB$7501,"No",'DETAIL SALES'!$C$10:$C$7501,"18")</f>
        <v>0</v>
      </c>
      <c r="CW160" s="149">
        <f>COUNTIFS('DETAIL SALES'!$Q$10:$Q$7501,'FILL RATE MANDATORY STOCK'!BK160,'DETAIL SALES'!$AB$10:$AB$7501,"Full",'DETAIL SALES'!$C$10:$C$7501,"19")</f>
        <v>0</v>
      </c>
      <c r="CX160" s="149">
        <f>COUNTIFS('DETAIL SALES'!$Q$10:$Q$7501,'FILL RATE MANDATORY STOCK'!BK160,'DETAIL SALES'!$AB$10:$AB$7501,"No",'DETAIL SALES'!$C$10:$C$7501,"19")</f>
        <v>0</v>
      </c>
      <c r="CY160" s="149">
        <f>COUNTIFS('DETAIL SALES'!$Q$10:$Q$7501,'FILL RATE MANDATORY STOCK'!BK160,'DETAIL SALES'!$AB$10:$AB$7501,"Full",'DETAIL SALES'!$C$10:$C$7501,"20")</f>
        <v>0</v>
      </c>
      <c r="CZ160" s="149">
        <f>COUNTIFS('DETAIL SALES'!$Q$10:$Q$7501,'FILL RATE MANDATORY STOCK'!BK160,'DETAIL SALES'!$AB$10:$AB$7501,"No",'DETAIL SALES'!$C$10:$C$7501,"20")</f>
        <v>0</v>
      </c>
      <c r="DA160" s="316">
        <f>COUNTIFS('DETAIL SALES'!$Q$10:$Q$7501,'FILL RATE MANDATORY STOCK'!BK160,'DETAIL SALES'!$AB$10:$AB$7501,"Full",'DETAIL SALES'!$C$10:$C$7501,"21")</f>
        <v>0</v>
      </c>
      <c r="DB160" s="316">
        <f>COUNTIFS('DETAIL SALES'!$Q$10:$Q$7501,'FILL RATE MANDATORY STOCK'!BK160,'DETAIL SALES'!$AB$10:$AB$7501,"No",'DETAIL SALES'!$C$10:$C$7501,"21")</f>
        <v>0</v>
      </c>
      <c r="DC160" s="149">
        <f>COUNTIFS('DETAIL SALES'!$Q$10:$Q$7501,'FILL RATE MANDATORY STOCK'!BK160,'DETAIL SALES'!$AB$10:$AB$7501,"Full",'DETAIL SALES'!$C$10:$C$7501,"22")</f>
        <v>0</v>
      </c>
      <c r="DD160" s="149">
        <f>COUNTIFS('DETAIL SALES'!$Q$10:$Q$7501,'FILL RATE MANDATORY STOCK'!BK160,'DETAIL SALES'!$AB$10:$AB$7501,"No",'DETAIL SALES'!$C$10:$C$7501,"22")</f>
        <v>0</v>
      </c>
      <c r="DE160" s="149">
        <f>COUNTIFS('DETAIL SALES'!$Q$10:$Q$7501,'FILL RATE MANDATORY STOCK'!BK160,'DETAIL SALES'!$AB$10:$AB$7501,"Full",'DETAIL SALES'!$C$10:$C$7501,"23")</f>
        <v>0</v>
      </c>
      <c r="DF160" s="149">
        <f>COUNTIFS('DETAIL SALES'!$Q$10:$Q$7501,'FILL RATE MANDATORY STOCK'!BK160,'DETAIL SALES'!$AB$10:$AB$7501,"No",'DETAIL SALES'!$C$10:$C$7501,"23")</f>
        <v>0</v>
      </c>
      <c r="DG160" s="149">
        <f>COUNTIFS('DETAIL SALES'!$Q$10:$Q$7501,'FILL RATE MANDATORY STOCK'!BK160,'DETAIL SALES'!$AB$10:$AB$7501,"Full",'DETAIL SALES'!$C$10:$C$7501,"24")</f>
        <v>0</v>
      </c>
      <c r="DH160" s="149">
        <f>COUNTIFS('DETAIL SALES'!$Q$10:$Q$7501,'FILL RATE MANDATORY STOCK'!BK160,'DETAIL SALES'!$AB$10:$AB$7501,"No",'DETAIL SALES'!$C$10:$C$7501,"24")</f>
        <v>0</v>
      </c>
      <c r="DI160" s="149">
        <f>COUNTIFS('DETAIL SALES'!$Q$10:$Q$7501,'FILL RATE MANDATORY STOCK'!BK160,'DETAIL SALES'!$AB$10:$AB$7501,"Full",'DETAIL SALES'!$C$10:$C$7501,"25")</f>
        <v>0</v>
      </c>
      <c r="DJ160" s="149">
        <f>COUNTIFS('DETAIL SALES'!$Q$10:$Q$7501,'FILL RATE MANDATORY STOCK'!BK160,'DETAIL SALES'!$AB$10:$AB$7501,"No",'DETAIL SALES'!$C$10:$C$7501,"25")</f>
        <v>0</v>
      </c>
      <c r="DK160" s="149">
        <f>COUNTIFS('DETAIL SALES'!$Q$10:$Q$7501,'FILL RATE MANDATORY STOCK'!BK160,'DETAIL SALES'!$AB$10:$AB$7501,"Full",'DETAIL SALES'!$C$10:$C$7501,"26")</f>
        <v>0</v>
      </c>
      <c r="DL160" s="149">
        <f>COUNTIFS('DETAIL SALES'!$Q$10:$Q$7501,'FILL RATE MANDATORY STOCK'!BK160,'DETAIL SALES'!$AB$10:$AB$7501,"No",'DETAIL SALES'!$C$10:$C$7501,"26")</f>
        <v>0</v>
      </c>
      <c r="DM160" s="149">
        <f>COUNTIFS('DETAIL SALES'!$Q$10:$Q$7501,'FILL RATE MANDATORY STOCK'!BK160,'DETAIL SALES'!$AB$10:$AB$7501,"Full",'DETAIL SALES'!$C$10:$C$7501,"27")</f>
        <v>0</v>
      </c>
      <c r="DN160" s="149">
        <f>COUNTIFS('DETAIL SALES'!$Q$10:$Q$7501,'FILL RATE MANDATORY STOCK'!BK160,'DETAIL SALES'!$AB$10:$AB$7501,"No",'DETAIL SALES'!$C$10:$C$7501,"27")</f>
        <v>0</v>
      </c>
      <c r="DO160" s="316">
        <f>COUNTIFS('DETAIL SALES'!$Q$10:$Q$7501,'FILL RATE MANDATORY STOCK'!BK160,'DETAIL SALES'!$AB$10:$AB$7501,"Full",'DETAIL SALES'!$C$10:$C$7501,"28")</f>
        <v>0</v>
      </c>
      <c r="DP160" s="316">
        <f>COUNTIFS('DETAIL SALES'!$Q$10:$Q$7501,'FILL RATE MANDATORY STOCK'!BK160,'DETAIL SALES'!$AB$10:$AB$7501,"No",'DETAIL SALES'!$C$10:$C$7501,"28")</f>
        <v>0</v>
      </c>
      <c r="DQ160" s="149">
        <f>COUNTIFS('DETAIL SALES'!$Q$10:$Q$7501,'FILL RATE MANDATORY STOCK'!BK160,'DETAIL SALES'!$AB$10:$AB$7501,"Full",'DETAIL SALES'!$C$10:$C$7501,"29")</f>
        <v>0</v>
      </c>
      <c r="DR160" s="149">
        <f>COUNTIFS('DETAIL SALES'!$Q$10:$Q$7501,'FILL RATE MANDATORY STOCK'!BK160,'DETAIL SALES'!$AB$10:$AB$7501,"No",'DETAIL SALES'!$C$10:$C$7501,"29")</f>
        <v>0</v>
      </c>
      <c r="DS160" s="149">
        <f>COUNTIFS('DETAIL SALES'!$Q$10:$Q$7501,'FILL RATE MANDATORY STOCK'!BK160,'DETAIL SALES'!$AB$10:$AB$7501,"Full",'DETAIL SALES'!$C$10:$C$7501,"30")</f>
        <v>0</v>
      </c>
      <c r="DT160" s="149">
        <f>COUNTIFS('DETAIL SALES'!$Q$10:$Q$7501,'FILL RATE MANDATORY STOCK'!BK160,'DETAIL SALES'!$AB$10:$AB$7501,"No",'DETAIL SALES'!$C$10:$C$7501,"30")</f>
        <v>0</v>
      </c>
      <c r="DU160" s="149">
        <f>COUNTIFS('DETAIL SALES'!$Q$10:$Q$7501,'FILL RATE MANDATORY STOCK'!\,'DETAIL SALES'!$AB$10:$AB$7501,"Full",'DETAIL SALES'!$C$10:$C$7501,"31")</f>
        <v>0</v>
      </c>
      <c r="DV160" s="153">
        <f>COUNTIFS('DETAIL SALES'!$Q$10:$Q$7501,'FILL RATE MANDATORY STOCK'!BK160,'DETAIL SALES'!$AB$10:$AB$7501,"No",'DETAIL SALES'!$C$10:$C$7501,"31")</f>
        <v>0</v>
      </c>
      <c r="DW160" s="271">
        <f t="shared" si="68"/>
        <v>0</v>
      </c>
      <c r="DX160" s="150">
        <f t="shared" si="68"/>
        <v>0</v>
      </c>
      <c r="DY160" s="150">
        <f t="shared" si="69"/>
        <v>0</v>
      </c>
      <c r="DZ160" s="272" t="e">
        <f t="shared" si="70"/>
        <v>#DIV/0!</v>
      </c>
    </row>
    <row r="161" spans="1:130" s="141" customFormat="1">
      <c r="A161" s="134">
        <v>152</v>
      </c>
      <c r="B161" s="286"/>
      <c r="C161" s="146">
        <f t="shared" si="60"/>
        <v>0</v>
      </c>
      <c r="D161" s="146">
        <f t="shared" si="61"/>
        <v>1</v>
      </c>
      <c r="E161" s="146">
        <f t="shared" si="62"/>
        <v>1900</v>
      </c>
      <c r="F161" s="287"/>
      <c r="G161" s="287"/>
      <c r="H161" s="287"/>
      <c r="I161" s="288"/>
      <c r="J161" s="287"/>
      <c r="K161" s="288"/>
      <c r="L161" s="134"/>
      <c r="M161" s="133"/>
      <c r="N161" s="288"/>
      <c r="O161" s="134"/>
      <c r="P161" s="166"/>
      <c r="Q161" s="289"/>
      <c r="R161" s="165"/>
      <c r="S161" s="290"/>
      <c r="T161" s="290"/>
      <c r="U161" s="290"/>
      <c r="V161" s="290"/>
      <c r="W161" s="166"/>
      <c r="X161" s="87"/>
      <c r="Y161" s="418">
        <f t="shared" si="63"/>
        <v>0</v>
      </c>
      <c r="Z161" s="291">
        <f t="shared" si="64"/>
        <v>0</v>
      </c>
      <c r="AA161" s="163"/>
      <c r="AB161" s="177" t="str">
        <f t="shared" si="65"/>
        <v/>
      </c>
      <c r="AC161" s="283" t="str">
        <f t="shared" si="66"/>
        <v/>
      </c>
      <c r="AD161" s="283" t="str">
        <f t="shared" si="67"/>
        <v/>
      </c>
      <c r="AE161" s="163"/>
      <c r="AF161" s="162"/>
      <c r="AP161" s="581"/>
      <c r="BD161" s="784"/>
      <c r="BE161" s="100">
        <f>MAX(BE159:BE160)+1</f>
        <v>140</v>
      </c>
      <c r="BF161" s="100" t="s">
        <v>420</v>
      </c>
      <c r="BG161" s="100" t="s">
        <v>319</v>
      </c>
      <c r="BH161" s="149" t="s">
        <v>248</v>
      </c>
      <c r="BI161" s="169" t="e">
        <f>VLOOKUP(BH161,#REF!,8,FALSE)</f>
        <v>#REF!</v>
      </c>
      <c r="BJ161" s="224">
        <v>120000</v>
      </c>
      <c r="BK161" s="154">
        <v>1</v>
      </c>
      <c r="BL161" s="153">
        <v>0</v>
      </c>
      <c r="BM161" s="594">
        <f>COUNTIFS('DETAIL SALES'!$Q$10:$Q$7501,'FILL RATE MANDATORY STOCK'!BK161,'DETAIL SALES'!$AB$10:$AB$7501,"Full",'DETAIL SALES'!$C$10:$C$7501,"1")</f>
        <v>0</v>
      </c>
      <c r="BN161" s="149">
        <f>COUNTIFS('DETAIL SALES'!$Q$10:$Q$7501,'FILL RATE MANDATORY STOCK'!BK161,'DETAIL SALES'!$AB$10:$AB$7501,"No",'DETAIL SALES'!$C$10:$C$7501,"1")</f>
        <v>0</v>
      </c>
      <c r="BO161" s="149">
        <f>COUNTIFS('DETAIL SALES'!$Q$10:$Q$7501,'FILL RATE MANDATORY STOCK'!BK161,'DETAIL SALES'!$AB$10:$AB$7501,"Full",'DETAIL SALES'!$C$10:$C$7501,"2")</f>
        <v>0</v>
      </c>
      <c r="BP161" s="149">
        <f>COUNTIFS('DETAIL SALES'!$Q$10:$Q$7501,'FILL RATE MANDATORY STOCK'!BK161,'DETAIL SALES'!$AB$10:$AB$7501,"No",'DETAIL SALES'!$C$10:$C$7501,"2")</f>
        <v>0</v>
      </c>
      <c r="BQ161" s="149">
        <f>COUNTIFS('DETAIL SALES'!$Q$10:$Q$7501,'FILL RATE MANDATORY STOCK'!BK161,'DETAIL SALES'!$AB$10:$AB$7501,"Full",'DETAIL SALES'!$C$10:$C$7501,"3")</f>
        <v>0</v>
      </c>
      <c r="BR161" s="149">
        <f>COUNTIFS('DETAIL SALES'!$Q$10:$Q$7501,'FILL RATE MANDATORY STOCK'!BK161,'DETAIL SALES'!$AB$10:$AB$7501,"No",'DETAIL SALES'!$C$10:$C$7501,"3")</f>
        <v>0</v>
      </c>
      <c r="BS161" s="149">
        <f>COUNTIFS('DETAIL SALES'!$Q$10:$Q$7501,'FILL RATE MANDATORY STOCK'!BK161,'DETAIL SALES'!$AB$10:$AB$7501,"Full",'DETAIL SALES'!$C$10:$C$7501,"4")</f>
        <v>0</v>
      </c>
      <c r="BT161" s="149">
        <f>COUNTIFS('DETAIL SALES'!$Q$10:$Q$7501,'FILL RATE MANDATORY STOCK'!BK161,'DETAIL SALES'!$AB$10:$AB$7501,"No",'DETAIL SALES'!$C$10:$C$7501,"4")</f>
        <v>0</v>
      </c>
      <c r="BU161" s="149">
        <f>COUNTIFS('DETAIL SALES'!$Q$10:$Q$7501,'FILL RATE MANDATORY STOCK'!BK161,'DETAIL SALES'!$AB$10:$AB$7501,"Full",'DETAIL SALES'!$C$10:$C$7501,"5")</f>
        <v>0</v>
      </c>
      <c r="BV161" s="149">
        <f>COUNTIFS('DETAIL SALES'!$Q$10:$Q$7501,'FILL RATE MANDATORY STOCK'!BK161,'DETAIL SALES'!$AB$10:$AB$7501,"No",'DETAIL SALES'!$C$10:$C$7501,"5")</f>
        <v>0</v>
      </c>
      <c r="BW161" s="149">
        <f>COUNTIFS('DETAIL SALES'!$Q$10:$Q$7501,'FILL RATE MANDATORY STOCK'!BK161,'DETAIL SALES'!$AB$10:$AB$7501,"Full",'DETAIL SALES'!$C$10:$C$7501,"6")</f>
        <v>0</v>
      </c>
      <c r="BX161" s="149">
        <f>COUNTIFS('DETAIL SALES'!$Q$10:$Q$7501,'FILL RATE MANDATORY STOCK'!BK161,'DETAIL SALES'!$AB$10:$AB$7501,"No",'DETAIL SALES'!$C$10:$C$7501,"6")</f>
        <v>0</v>
      </c>
      <c r="BY161" s="316">
        <f>COUNTIFS('DETAIL SALES'!$Q$10:$Q$7501,'FILL RATE MANDATORY STOCK'!BK161,'DETAIL SALES'!$AB$10:$AB$7501,"Full",'DETAIL SALES'!$C$10:$C$7501,"7")</f>
        <v>0</v>
      </c>
      <c r="BZ161" s="316">
        <f>COUNTIFS('DETAIL SALES'!$Q$10:$Q$7501,'FILL RATE MANDATORY STOCK'!BK161,'DETAIL SALES'!$AB$10:$AB$7501,"No",'DETAIL SALES'!$C$10:$C$7501,"7")</f>
        <v>0</v>
      </c>
      <c r="CA161" s="149">
        <f>COUNTIFS('DETAIL SALES'!$Q$10:$Q$7501,'FILL RATE MANDATORY STOCK'!BK161,'DETAIL SALES'!$AB$10:$AB$7501,"Full",'DETAIL SALES'!$C$10:$C$7501,"8")</f>
        <v>0</v>
      </c>
      <c r="CB161" s="149">
        <f>COUNTIFS('DETAIL SALES'!$Q$10:$Q$7501,'FILL RATE MANDATORY STOCK'!BK161,'DETAIL SALES'!$AB$10:$AB$7501,"No",'DETAIL SALES'!$C$10:$C$7501,"8")</f>
        <v>0</v>
      </c>
      <c r="CC161" s="149">
        <f>COUNTIFS('DETAIL SALES'!$Q$10:$Q$7501,'FILL RATE MANDATORY STOCK'!BK161,'DETAIL SALES'!$AB$10:$AB$7501,"Full",'DETAIL SALES'!$C$10:$C$7501,"9")</f>
        <v>0</v>
      </c>
      <c r="CD161" s="149">
        <f>COUNTIFS('DETAIL SALES'!$Q$10:$Q$7501,'FILL RATE MANDATORY STOCK'!BK161,'DETAIL SALES'!$AB$10:$AB$7501,"No",'DETAIL SALES'!$C$10:$C$7501,"9")</f>
        <v>0</v>
      </c>
      <c r="CE161" s="149">
        <f>COUNTIFS('DETAIL SALES'!$Q$10:$Q$7501,'FILL RATE MANDATORY STOCK'!BK161,'DETAIL SALES'!$AB$10:$AB$7501,"Full",'DETAIL SALES'!$C$10:$C$7501,"10")</f>
        <v>0</v>
      </c>
      <c r="CF161" s="149">
        <f>COUNTIFS('DETAIL SALES'!$Q$10:$Q$7501,'FILL RATE MANDATORY STOCK'!BK161,'DETAIL SALES'!$AB$10:$AB$7501,"No",'DETAIL SALES'!$C$10:$C$7501,"10")</f>
        <v>0</v>
      </c>
      <c r="CG161" s="149">
        <f>COUNTIFS('DETAIL SALES'!$Q$10:$Q$7501,'FILL RATE MANDATORY STOCK'!BK161,'DETAIL SALES'!$AB$10:$AB$7501,"Full",'DETAIL SALES'!$C$10:$C$7501,"11")</f>
        <v>0</v>
      </c>
      <c r="CH161" s="149">
        <f>COUNTIFS('DETAIL SALES'!$Q$10:$Q$7501,'FILL RATE MANDATORY STOCK'!BK161,'DETAIL SALES'!$AB$10:$AB$7501,"No",'DETAIL SALES'!$C$10:$C$7501,"11")</f>
        <v>0</v>
      </c>
      <c r="CI161" s="149">
        <f>COUNTIFS('DETAIL SALES'!$Q$10:$Q$7501,'FILL RATE MANDATORY STOCK'!BK161,'DETAIL SALES'!$AB$10:$AB$7501,"Full",'DETAIL SALES'!$C$10:$C$7501,"12")</f>
        <v>0</v>
      </c>
      <c r="CJ161" s="149">
        <f>COUNTIFS('DETAIL SALES'!$Q$10:$Q$7501,'FILL RATE MANDATORY STOCK'!BK161,'DETAIL SALES'!$AB$10:$AB$7501,"No",'DETAIL SALES'!$C$10:$C$7501,"12")</f>
        <v>0</v>
      </c>
      <c r="CK161" s="149">
        <f>COUNTIFS('DETAIL SALES'!$Q$10:$Q$7501,'FILL RATE MANDATORY STOCK'!BK161,'DETAIL SALES'!$AB$10:$AB$7501,"Full",'DETAIL SALES'!$C$10:$C$7501,"13")</f>
        <v>0</v>
      </c>
      <c r="CL161" s="149">
        <f>COUNTIFS('DETAIL SALES'!$Q$10:$Q$7501,'FILL RATE MANDATORY STOCK'!BK161,'DETAIL SALES'!$AB$10:$AB$7501,"No",'DETAIL SALES'!$C$10:$C$7501,"13")</f>
        <v>0</v>
      </c>
      <c r="CM161" s="316">
        <f>COUNTIFS('DETAIL SALES'!$Q$10:$Q$7501,'FILL RATE MANDATORY STOCK'!BK161,'DETAIL SALES'!$AB$10:$AB$7501,"Full",'DETAIL SALES'!$C$10:$C$7501,"14")</f>
        <v>0</v>
      </c>
      <c r="CN161" s="316">
        <f>COUNTIFS('DETAIL SALES'!$Q$10:$Q$7501,'FILL RATE MANDATORY STOCK'!BK161,'DETAIL SALES'!$AB$10:$AB$7501,"No",'DETAIL SALES'!$C$10:$C$7501,"14")</f>
        <v>0</v>
      </c>
      <c r="CO161" s="149">
        <f>COUNTIFS('DETAIL SALES'!$Q$10:$Q$7501,'FILL RATE MANDATORY STOCK'!BK161,'DETAIL SALES'!$AB$10:$AB$7501,"Full",'DETAIL SALES'!$C$10:$C$7501,"15")</f>
        <v>0</v>
      </c>
      <c r="CP161" s="149">
        <f>COUNTIFS('DETAIL SALES'!$Q$10:$Q$7501,'FILL RATE MANDATORY STOCK'!BK161,'DETAIL SALES'!$AB$10:$AB$7501,"No",'DETAIL SALES'!$C$10:$C$7501,"15")</f>
        <v>0</v>
      </c>
      <c r="CQ161" s="149">
        <f>COUNTIFS('DETAIL SALES'!$Q$10:$Q$7501,'FILL RATE MANDATORY STOCK'!BK161,'DETAIL SALES'!$AB$10:$AB$7501,"Full",'DETAIL SALES'!$C$10:$C$7501,"16")</f>
        <v>0</v>
      </c>
      <c r="CR161" s="149">
        <f>COUNTIFS('DETAIL SALES'!$Q$10:$Q$7501,'FILL RATE MANDATORY STOCK'!BK161,'DETAIL SALES'!$AB$10:$AB$7501,"No",'DETAIL SALES'!$C$10:$C$7501,"16")</f>
        <v>0</v>
      </c>
      <c r="CS161" s="149">
        <f>COUNTIFS('DETAIL SALES'!$Q$10:$Q$7501,'FILL RATE MANDATORY STOCK'!BK161,'DETAIL SALES'!$AB$10:$AB$7501,"Full",'DETAIL SALES'!$C$10:$C$7501,"17")</f>
        <v>0</v>
      </c>
      <c r="CT161" s="149">
        <f>COUNTIFS('DETAIL SALES'!$Q$10:$Q$7501,'FILL RATE MANDATORY STOCK'!BK161,'DETAIL SALES'!$AB$10:$AB$7501,"No",'DETAIL SALES'!$C$10:$C$7501,"17")</f>
        <v>0</v>
      </c>
      <c r="CU161" s="149">
        <f>COUNTIFS('DETAIL SALES'!$Q$10:$Q$7501,'FILL RATE MANDATORY STOCK'!BK161,'DETAIL SALES'!$AB$10:$AB$7501,"Full",'DETAIL SALES'!$C$10:$C$7501,"18")</f>
        <v>0</v>
      </c>
      <c r="CV161" s="149">
        <f>COUNTIFS('DETAIL SALES'!$Q$10:$Q$7501,'FILL RATE MANDATORY STOCK'!BK161,'DETAIL SALES'!$AB$10:$AB$7501,"No",'DETAIL SALES'!$C$10:$C$7501,"18")</f>
        <v>0</v>
      </c>
      <c r="CW161" s="149">
        <f>COUNTIFS('DETAIL SALES'!$Q$10:$Q$7501,'FILL RATE MANDATORY STOCK'!BK161,'DETAIL SALES'!$AB$10:$AB$7501,"Full",'DETAIL SALES'!$C$10:$C$7501,"19")</f>
        <v>0</v>
      </c>
      <c r="CX161" s="149">
        <f>COUNTIFS('DETAIL SALES'!$Q$10:$Q$7501,'FILL RATE MANDATORY STOCK'!BK161,'DETAIL SALES'!$AB$10:$AB$7501,"No",'DETAIL SALES'!$C$10:$C$7501,"19")</f>
        <v>0</v>
      </c>
      <c r="CY161" s="149">
        <f>COUNTIFS('DETAIL SALES'!$Q$10:$Q$7501,'FILL RATE MANDATORY STOCK'!BK161,'DETAIL SALES'!$AB$10:$AB$7501,"Full",'DETAIL SALES'!$C$10:$C$7501,"20")</f>
        <v>0</v>
      </c>
      <c r="CZ161" s="149">
        <f>COUNTIFS('DETAIL SALES'!$Q$10:$Q$7501,'FILL RATE MANDATORY STOCK'!BK161,'DETAIL SALES'!$AB$10:$AB$7501,"No",'DETAIL SALES'!$C$10:$C$7501,"20")</f>
        <v>0</v>
      </c>
      <c r="DA161" s="316">
        <f>COUNTIFS('DETAIL SALES'!$Q$10:$Q$7501,'FILL RATE MANDATORY STOCK'!BK161,'DETAIL SALES'!$AB$10:$AB$7501,"Full",'DETAIL SALES'!$C$10:$C$7501,"21")</f>
        <v>0</v>
      </c>
      <c r="DB161" s="316">
        <f>COUNTIFS('DETAIL SALES'!$Q$10:$Q$7501,'FILL RATE MANDATORY STOCK'!BK161,'DETAIL SALES'!$AB$10:$AB$7501,"No",'DETAIL SALES'!$C$10:$C$7501,"21")</f>
        <v>0</v>
      </c>
      <c r="DC161" s="149">
        <f>COUNTIFS('DETAIL SALES'!$Q$10:$Q$7501,'FILL RATE MANDATORY STOCK'!BK161,'DETAIL SALES'!$AB$10:$AB$7501,"Full",'DETAIL SALES'!$C$10:$C$7501,"22")</f>
        <v>0</v>
      </c>
      <c r="DD161" s="149">
        <f>COUNTIFS('DETAIL SALES'!$Q$10:$Q$7501,'FILL RATE MANDATORY STOCK'!BK161,'DETAIL SALES'!$AB$10:$AB$7501,"No",'DETAIL SALES'!$C$10:$C$7501,"22")</f>
        <v>0</v>
      </c>
      <c r="DE161" s="149">
        <f>COUNTIFS('DETAIL SALES'!$Q$10:$Q$7501,'FILL RATE MANDATORY STOCK'!BK161,'DETAIL SALES'!$AB$10:$AB$7501,"Full",'DETAIL SALES'!$C$10:$C$7501,"23")</f>
        <v>0</v>
      </c>
      <c r="DF161" s="149">
        <f>COUNTIFS('DETAIL SALES'!$Q$10:$Q$7501,'FILL RATE MANDATORY STOCK'!BK161,'DETAIL SALES'!$AB$10:$AB$7501,"No",'DETAIL SALES'!$C$10:$C$7501,"23")</f>
        <v>0</v>
      </c>
      <c r="DG161" s="149">
        <f>COUNTIFS('DETAIL SALES'!$Q$10:$Q$7501,'FILL RATE MANDATORY STOCK'!BK161,'DETAIL SALES'!$AB$10:$AB$7501,"Full",'DETAIL SALES'!$C$10:$C$7501,"24")</f>
        <v>0</v>
      </c>
      <c r="DH161" s="149">
        <f>COUNTIFS('DETAIL SALES'!$Q$10:$Q$7501,'FILL RATE MANDATORY STOCK'!BK161,'DETAIL SALES'!$AB$10:$AB$7501,"No",'DETAIL SALES'!$C$10:$C$7501,"24")</f>
        <v>0</v>
      </c>
      <c r="DI161" s="149">
        <f>COUNTIFS('DETAIL SALES'!$Q$10:$Q$7501,'FILL RATE MANDATORY STOCK'!BK161,'DETAIL SALES'!$AB$10:$AB$7501,"Full",'DETAIL SALES'!$C$10:$C$7501,"25")</f>
        <v>0</v>
      </c>
      <c r="DJ161" s="149">
        <f>COUNTIFS('DETAIL SALES'!$Q$10:$Q$7501,'FILL RATE MANDATORY STOCK'!BK161,'DETAIL SALES'!$AB$10:$AB$7501,"No",'DETAIL SALES'!$C$10:$C$7501,"25")</f>
        <v>0</v>
      </c>
      <c r="DK161" s="149">
        <f>COUNTIFS('DETAIL SALES'!$Q$10:$Q$7501,'FILL RATE MANDATORY STOCK'!BK161,'DETAIL SALES'!$AB$10:$AB$7501,"Full",'DETAIL SALES'!$C$10:$C$7501,"26")</f>
        <v>0</v>
      </c>
      <c r="DL161" s="149">
        <f>COUNTIFS('DETAIL SALES'!$Q$10:$Q$7501,'FILL RATE MANDATORY STOCK'!BK161,'DETAIL SALES'!$AB$10:$AB$7501,"No",'DETAIL SALES'!$C$10:$C$7501,"26")</f>
        <v>0</v>
      </c>
      <c r="DM161" s="149">
        <f>COUNTIFS('DETAIL SALES'!$Q$10:$Q$7501,'FILL RATE MANDATORY STOCK'!BK161,'DETAIL SALES'!$AB$10:$AB$7501,"Full",'DETAIL SALES'!$C$10:$C$7501,"27")</f>
        <v>0</v>
      </c>
      <c r="DN161" s="149">
        <f>COUNTIFS('DETAIL SALES'!$Q$10:$Q$7501,'FILL RATE MANDATORY STOCK'!BK161,'DETAIL SALES'!$AB$10:$AB$7501,"No",'DETAIL SALES'!$C$10:$C$7501,"27")</f>
        <v>0</v>
      </c>
      <c r="DO161" s="316">
        <f>COUNTIFS('DETAIL SALES'!$Q$10:$Q$7501,'FILL RATE MANDATORY STOCK'!BK161,'DETAIL SALES'!$AB$10:$AB$7501,"Full",'DETAIL SALES'!$C$10:$C$7501,"28")</f>
        <v>0</v>
      </c>
      <c r="DP161" s="316">
        <f>COUNTIFS('DETAIL SALES'!$Q$10:$Q$7501,'FILL RATE MANDATORY STOCK'!BK161,'DETAIL SALES'!$AB$10:$AB$7501,"No",'DETAIL SALES'!$C$10:$C$7501,"28")</f>
        <v>0</v>
      </c>
      <c r="DQ161" s="149">
        <f>COUNTIFS('DETAIL SALES'!$Q$10:$Q$7501,'FILL RATE MANDATORY STOCK'!BK161,'DETAIL SALES'!$AB$10:$AB$7501,"Full",'DETAIL SALES'!$C$10:$C$7501,"29")</f>
        <v>0</v>
      </c>
      <c r="DR161" s="149">
        <f>COUNTIFS('DETAIL SALES'!$Q$10:$Q$7501,'FILL RATE MANDATORY STOCK'!BK161,'DETAIL SALES'!$AB$10:$AB$7501,"No",'DETAIL SALES'!$C$10:$C$7501,"29")</f>
        <v>0</v>
      </c>
      <c r="DS161" s="149">
        <f>COUNTIFS('DETAIL SALES'!$Q$10:$Q$7501,'FILL RATE MANDATORY STOCK'!BK161,'DETAIL SALES'!$AB$10:$AB$7501,"Full",'DETAIL SALES'!$C$10:$C$7501,"30")</f>
        <v>0</v>
      </c>
      <c r="DT161" s="149">
        <f>COUNTIFS('DETAIL SALES'!$Q$10:$Q$7501,'FILL RATE MANDATORY STOCK'!BK161,'DETAIL SALES'!$AB$10:$AB$7501,"No",'DETAIL SALES'!$C$10:$C$7501,"30")</f>
        <v>0</v>
      </c>
      <c r="DU161" s="149">
        <f>COUNTIFS('DETAIL SALES'!$Q$10:$Q$7501,'FILL RATE MANDATORY STOCK'!\,'DETAIL SALES'!$AB$10:$AB$7501,"Full",'DETAIL SALES'!$C$10:$C$7501,"31")</f>
        <v>0</v>
      </c>
      <c r="DV161" s="153">
        <f>COUNTIFS('DETAIL SALES'!$Q$10:$Q$7501,'FILL RATE MANDATORY STOCK'!BK161,'DETAIL SALES'!$AB$10:$AB$7501,"No",'DETAIL SALES'!$C$10:$C$7501,"31")</f>
        <v>0</v>
      </c>
      <c r="DW161" s="271">
        <f t="shared" si="68"/>
        <v>0</v>
      </c>
      <c r="DX161" s="150">
        <f t="shared" si="68"/>
        <v>0</v>
      </c>
      <c r="DY161" s="150">
        <f t="shared" si="69"/>
        <v>0</v>
      </c>
      <c r="DZ161" s="272" t="e">
        <f t="shared" si="70"/>
        <v>#DIV/0!</v>
      </c>
    </row>
    <row r="162" spans="1:130" s="141" customFormat="1">
      <c r="A162" s="134">
        <v>153</v>
      </c>
      <c r="B162" s="286"/>
      <c r="C162" s="146">
        <f t="shared" si="60"/>
        <v>0</v>
      </c>
      <c r="D162" s="146">
        <f t="shared" si="61"/>
        <v>1</v>
      </c>
      <c r="E162" s="146">
        <f t="shared" si="62"/>
        <v>1900</v>
      </c>
      <c r="F162" s="287"/>
      <c r="G162" s="287"/>
      <c r="H162" s="287"/>
      <c r="I162" s="288"/>
      <c r="J162" s="287"/>
      <c r="K162" s="288"/>
      <c r="L162" s="134"/>
      <c r="M162" s="133"/>
      <c r="N162" s="288"/>
      <c r="O162" s="134"/>
      <c r="P162" s="166"/>
      <c r="Q162" s="289"/>
      <c r="R162" s="165"/>
      <c r="S162" s="290"/>
      <c r="T162" s="290"/>
      <c r="U162" s="290"/>
      <c r="V162" s="290"/>
      <c r="W162" s="166"/>
      <c r="X162" s="87"/>
      <c r="Y162" s="418">
        <f t="shared" si="63"/>
        <v>0</v>
      </c>
      <c r="Z162" s="291">
        <f t="shared" si="64"/>
        <v>0</v>
      </c>
      <c r="AA162" s="163"/>
      <c r="AB162" s="177" t="str">
        <f t="shared" si="65"/>
        <v/>
      </c>
      <c r="AC162" s="283" t="str">
        <f t="shared" si="66"/>
        <v/>
      </c>
      <c r="AD162" s="283" t="str">
        <f t="shared" si="67"/>
        <v/>
      </c>
      <c r="AE162" s="163"/>
      <c r="AF162" s="162"/>
      <c r="AP162" s="581"/>
      <c r="BD162" s="784"/>
      <c r="BE162" s="100">
        <f>MAX(BE159:BE161)+1</f>
        <v>141</v>
      </c>
      <c r="BF162" s="100" t="s">
        <v>423</v>
      </c>
      <c r="BG162" s="100" t="s">
        <v>317</v>
      </c>
      <c r="BH162" s="149" t="s">
        <v>119</v>
      </c>
      <c r="BI162" s="169" t="e">
        <f>VLOOKUP(BH162,#REF!,8,FALSE)</f>
        <v>#REF!</v>
      </c>
      <c r="BJ162" s="224">
        <v>120000</v>
      </c>
      <c r="BK162" s="154">
        <v>1</v>
      </c>
      <c r="BL162" s="153">
        <v>0</v>
      </c>
      <c r="BM162" s="594">
        <f>COUNTIFS('DETAIL SALES'!$Q$10:$Q$7501,'FILL RATE MANDATORY STOCK'!BK162,'DETAIL SALES'!$AB$10:$AB$7501,"Full",'DETAIL SALES'!$C$10:$C$7501,"1")</f>
        <v>0</v>
      </c>
      <c r="BN162" s="149">
        <f>COUNTIFS('DETAIL SALES'!$Q$10:$Q$7501,'FILL RATE MANDATORY STOCK'!BK162,'DETAIL SALES'!$AB$10:$AB$7501,"No",'DETAIL SALES'!$C$10:$C$7501,"1")</f>
        <v>0</v>
      </c>
      <c r="BO162" s="149">
        <f>COUNTIFS('DETAIL SALES'!$Q$10:$Q$7501,'FILL RATE MANDATORY STOCK'!BK162,'DETAIL SALES'!$AB$10:$AB$7501,"Full",'DETAIL SALES'!$C$10:$C$7501,"2")</f>
        <v>0</v>
      </c>
      <c r="BP162" s="149">
        <f>COUNTIFS('DETAIL SALES'!$Q$10:$Q$7501,'FILL RATE MANDATORY STOCK'!BK162,'DETAIL SALES'!$AB$10:$AB$7501,"No",'DETAIL SALES'!$C$10:$C$7501,"2")</f>
        <v>0</v>
      </c>
      <c r="BQ162" s="149">
        <f>COUNTIFS('DETAIL SALES'!$Q$10:$Q$7501,'FILL RATE MANDATORY STOCK'!BK162,'DETAIL SALES'!$AB$10:$AB$7501,"Full",'DETAIL SALES'!$C$10:$C$7501,"3")</f>
        <v>0</v>
      </c>
      <c r="BR162" s="149">
        <f>COUNTIFS('DETAIL SALES'!$Q$10:$Q$7501,'FILL RATE MANDATORY STOCK'!BK162,'DETAIL SALES'!$AB$10:$AB$7501,"No",'DETAIL SALES'!$C$10:$C$7501,"3")</f>
        <v>0</v>
      </c>
      <c r="BS162" s="149">
        <f>COUNTIFS('DETAIL SALES'!$Q$10:$Q$7501,'FILL RATE MANDATORY STOCK'!BK162,'DETAIL SALES'!$AB$10:$AB$7501,"Full",'DETAIL SALES'!$C$10:$C$7501,"4")</f>
        <v>0</v>
      </c>
      <c r="BT162" s="149">
        <f>COUNTIFS('DETAIL SALES'!$Q$10:$Q$7501,'FILL RATE MANDATORY STOCK'!BK162,'DETAIL SALES'!$AB$10:$AB$7501,"No",'DETAIL SALES'!$C$10:$C$7501,"4")</f>
        <v>0</v>
      </c>
      <c r="BU162" s="149">
        <f>COUNTIFS('DETAIL SALES'!$Q$10:$Q$7501,'FILL RATE MANDATORY STOCK'!BK162,'DETAIL SALES'!$AB$10:$AB$7501,"Full",'DETAIL SALES'!$C$10:$C$7501,"5")</f>
        <v>0</v>
      </c>
      <c r="BV162" s="149">
        <f>COUNTIFS('DETAIL SALES'!$Q$10:$Q$7501,'FILL RATE MANDATORY STOCK'!BK162,'DETAIL SALES'!$AB$10:$AB$7501,"No",'DETAIL SALES'!$C$10:$C$7501,"5")</f>
        <v>0</v>
      </c>
      <c r="BW162" s="149">
        <f>COUNTIFS('DETAIL SALES'!$Q$10:$Q$7501,'FILL RATE MANDATORY STOCK'!BK162,'DETAIL SALES'!$AB$10:$AB$7501,"Full",'DETAIL SALES'!$C$10:$C$7501,"6")</f>
        <v>0</v>
      </c>
      <c r="BX162" s="149">
        <f>COUNTIFS('DETAIL SALES'!$Q$10:$Q$7501,'FILL RATE MANDATORY STOCK'!BK162,'DETAIL SALES'!$AB$10:$AB$7501,"No",'DETAIL SALES'!$C$10:$C$7501,"6")</f>
        <v>0</v>
      </c>
      <c r="BY162" s="316">
        <f>COUNTIFS('DETAIL SALES'!$Q$10:$Q$7501,'FILL RATE MANDATORY STOCK'!BK162,'DETAIL SALES'!$AB$10:$AB$7501,"Full",'DETAIL SALES'!$C$10:$C$7501,"7")</f>
        <v>0</v>
      </c>
      <c r="BZ162" s="316">
        <f>COUNTIFS('DETAIL SALES'!$Q$10:$Q$7501,'FILL RATE MANDATORY STOCK'!BK162,'DETAIL SALES'!$AB$10:$AB$7501,"No",'DETAIL SALES'!$C$10:$C$7501,"7")</f>
        <v>0</v>
      </c>
      <c r="CA162" s="149">
        <f>COUNTIFS('DETAIL SALES'!$Q$10:$Q$7501,'FILL RATE MANDATORY STOCK'!BK162,'DETAIL SALES'!$AB$10:$AB$7501,"Full",'DETAIL SALES'!$C$10:$C$7501,"8")</f>
        <v>0</v>
      </c>
      <c r="CB162" s="149">
        <f>COUNTIFS('DETAIL SALES'!$Q$10:$Q$7501,'FILL RATE MANDATORY STOCK'!BK162,'DETAIL SALES'!$AB$10:$AB$7501,"No",'DETAIL SALES'!$C$10:$C$7501,"8")</f>
        <v>0</v>
      </c>
      <c r="CC162" s="149">
        <f>COUNTIFS('DETAIL SALES'!$Q$10:$Q$7501,'FILL RATE MANDATORY STOCK'!BK162,'DETAIL SALES'!$AB$10:$AB$7501,"Full",'DETAIL SALES'!$C$10:$C$7501,"9")</f>
        <v>0</v>
      </c>
      <c r="CD162" s="149">
        <f>COUNTIFS('DETAIL SALES'!$Q$10:$Q$7501,'FILL RATE MANDATORY STOCK'!BK162,'DETAIL SALES'!$AB$10:$AB$7501,"No",'DETAIL SALES'!$C$10:$C$7501,"9")</f>
        <v>0</v>
      </c>
      <c r="CE162" s="149">
        <f>COUNTIFS('DETAIL SALES'!$Q$10:$Q$7501,'FILL RATE MANDATORY STOCK'!BK162,'DETAIL SALES'!$AB$10:$AB$7501,"Full",'DETAIL SALES'!$C$10:$C$7501,"10")</f>
        <v>0</v>
      </c>
      <c r="CF162" s="149">
        <f>COUNTIFS('DETAIL SALES'!$Q$10:$Q$7501,'FILL RATE MANDATORY STOCK'!BK162,'DETAIL SALES'!$AB$10:$AB$7501,"No",'DETAIL SALES'!$C$10:$C$7501,"10")</f>
        <v>0</v>
      </c>
      <c r="CG162" s="149">
        <f>COUNTIFS('DETAIL SALES'!$Q$10:$Q$7501,'FILL RATE MANDATORY STOCK'!BK162,'DETAIL SALES'!$AB$10:$AB$7501,"Full",'DETAIL SALES'!$C$10:$C$7501,"11")</f>
        <v>0</v>
      </c>
      <c r="CH162" s="149">
        <f>COUNTIFS('DETAIL SALES'!$Q$10:$Q$7501,'FILL RATE MANDATORY STOCK'!BK162,'DETAIL SALES'!$AB$10:$AB$7501,"No",'DETAIL SALES'!$C$10:$C$7501,"11")</f>
        <v>0</v>
      </c>
      <c r="CI162" s="149">
        <f>COUNTIFS('DETAIL SALES'!$Q$10:$Q$7501,'FILL RATE MANDATORY STOCK'!BK162,'DETAIL SALES'!$AB$10:$AB$7501,"Full",'DETAIL SALES'!$C$10:$C$7501,"12")</f>
        <v>0</v>
      </c>
      <c r="CJ162" s="149">
        <f>COUNTIFS('DETAIL SALES'!$Q$10:$Q$7501,'FILL RATE MANDATORY STOCK'!BK162,'DETAIL SALES'!$AB$10:$AB$7501,"No",'DETAIL SALES'!$C$10:$C$7501,"12")</f>
        <v>0</v>
      </c>
      <c r="CK162" s="149">
        <f>COUNTIFS('DETAIL SALES'!$Q$10:$Q$7501,'FILL RATE MANDATORY STOCK'!BK162,'DETAIL SALES'!$AB$10:$AB$7501,"Full",'DETAIL SALES'!$C$10:$C$7501,"13")</f>
        <v>0</v>
      </c>
      <c r="CL162" s="149">
        <f>COUNTIFS('DETAIL SALES'!$Q$10:$Q$7501,'FILL RATE MANDATORY STOCK'!BK162,'DETAIL SALES'!$AB$10:$AB$7501,"No",'DETAIL SALES'!$C$10:$C$7501,"13")</f>
        <v>0</v>
      </c>
      <c r="CM162" s="316">
        <f>COUNTIFS('DETAIL SALES'!$Q$10:$Q$7501,'FILL RATE MANDATORY STOCK'!BK162,'DETAIL SALES'!$AB$10:$AB$7501,"Full",'DETAIL SALES'!$C$10:$C$7501,"14")</f>
        <v>0</v>
      </c>
      <c r="CN162" s="316">
        <f>COUNTIFS('DETAIL SALES'!$Q$10:$Q$7501,'FILL RATE MANDATORY STOCK'!BK162,'DETAIL SALES'!$AB$10:$AB$7501,"No",'DETAIL SALES'!$C$10:$C$7501,"14")</f>
        <v>0</v>
      </c>
      <c r="CO162" s="149">
        <f>COUNTIFS('DETAIL SALES'!$Q$10:$Q$7501,'FILL RATE MANDATORY STOCK'!BK162,'DETAIL SALES'!$AB$10:$AB$7501,"Full",'DETAIL SALES'!$C$10:$C$7501,"15")</f>
        <v>0</v>
      </c>
      <c r="CP162" s="149">
        <f>COUNTIFS('DETAIL SALES'!$Q$10:$Q$7501,'FILL RATE MANDATORY STOCK'!BK162,'DETAIL SALES'!$AB$10:$AB$7501,"No",'DETAIL SALES'!$C$10:$C$7501,"15")</f>
        <v>0</v>
      </c>
      <c r="CQ162" s="149">
        <f>COUNTIFS('DETAIL SALES'!$Q$10:$Q$7501,'FILL RATE MANDATORY STOCK'!BK162,'DETAIL SALES'!$AB$10:$AB$7501,"Full",'DETAIL SALES'!$C$10:$C$7501,"16")</f>
        <v>0</v>
      </c>
      <c r="CR162" s="149">
        <f>COUNTIFS('DETAIL SALES'!$Q$10:$Q$7501,'FILL RATE MANDATORY STOCK'!BK162,'DETAIL SALES'!$AB$10:$AB$7501,"No",'DETAIL SALES'!$C$10:$C$7501,"16")</f>
        <v>0</v>
      </c>
      <c r="CS162" s="149">
        <f>COUNTIFS('DETAIL SALES'!$Q$10:$Q$7501,'FILL RATE MANDATORY STOCK'!BK162,'DETAIL SALES'!$AB$10:$AB$7501,"Full",'DETAIL SALES'!$C$10:$C$7501,"17")</f>
        <v>0</v>
      </c>
      <c r="CT162" s="149">
        <f>COUNTIFS('DETAIL SALES'!$Q$10:$Q$7501,'FILL RATE MANDATORY STOCK'!BK162,'DETAIL SALES'!$AB$10:$AB$7501,"No",'DETAIL SALES'!$C$10:$C$7501,"17")</f>
        <v>0</v>
      </c>
      <c r="CU162" s="149">
        <f>COUNTIFS('DETAIL SALES'!$Q$10:$Q$7501,'FILL RATE MANDATORY STOCK'!BK162,'DETAIL SALES'!$AB$10:$AB$7501,"Full",'DETAIL SALES'!$C$10:$C$7501,"18")</f>
        <v>0</v>
      </c>
      <c r="CV162" s="149">
        <f>COUNTIFS('DETAIL SALES'!$Q$10:$Q$7501,'FILL RATE MANDATORY STOCK'!BK162,'DETAIL SALES'!$AB$10:$AB$7501,"No",'DETAIL SALES'!$C$10:$C$7501,"18")</f>
        <v>0</v>
      </c>
      <c r="CW162" s="149">
        <f>COUNTIFS('DETAIL SALES'!$Q$10:$Q$7501,'FILL RATE MANDATORY STOCK'!BK162,'DETAIL SALES'!$AB$10:$AB$7501,"Full",'DETAIL SALES'!$C$10:$C$7501,"19")</f>
        <v>0</v>
      </c>
      <c r="CX162" s="149">
        <f>COUNTIFS('DETAIL SALES'!$Q$10:$Q$7501,'FILL RATE MANDATORY STOCK'!BK162,'DETAIL SALES'!$AB$10:$AB$7501,"No",'DETAIL SALES'!$C$10:$C$7501,"19")</f>
        <v>0</v>
      </c>
      <c r="CY162" s="149">
        <f>COUNTIFS('DETAIL SALES'!$Q$10:$Q$7501,'FILL RATE MANDATORY STOCK'!BK162,'DETAIL SALES'!$AB$10:$AB$7501,"Full",'DETAIL SALES'!$C$10:$C$7501,"20")</f>
        <v>0</v>
      </c>
      <c r="CZ162" s="149">
        <f>COUNTIFS('DETAIL SALES'!$Q$10:$Q$7501,'FILL RATE MANDATORY STOCK'!BK162,'DETAIL SALES'!$AB$10:$AB$7501,"No",'DETAIL SALES'!$C$10:$C$7501,"20")</f>
        <v>0</v>
      </c>
      <c r="DA162" s="316">
        <f>COUNTIFS('DETAIL SALES'!$Q$10:$Q$7501,'FILL RATE MANDATORY STOCK'!BK162,'DETAIL SALES'!$AB$10:$AB$7501,"Full",'DETAIL SALES'!$C$10:$C$7501,"21")</f>
        <v>0</v>
      </c>
      <c r="DB162" s="316">
        <f>COUNTIFS('DETAIL SALES'!$Q$10:$Q$7501,'FILL RATE MANDATORY STOCK'!BK162,'DETAIL SALES'!$AB$10:$AB$7501,"No",'DETAIL SALES'!$C$10:$C$7501,"21")</f>
        <v>0</v>
      </c>
      <c r="DC162" s="149">
        <f>COUNTIFS('DETAIL SALES'!$Q$10:$Q$7501,'FILL RATE MANDATORY STOCK'!BK162,'DETAIL SALES'!$AB$10:$AB$7501,"Full",'DETAIL SALES'!$C$10:$C$7501,"22")</f>
        <v>0</v>
      </c>
      <c r="DD162" s="149">
        <f>COUNTIFS('DETAIL SALES'!$Q$10:$Q$7501,'FILL RATE MANDATORY STOCK'!BK162,'DETAIL SALES'!$AB$10:$AB$7501,"No",'DETAIL SALES'!$C$10:$C$7501,"22")</f>
        <v>0</v>
      </c>
      <c r="DE162" s="149">
        <f>COUNTIFS('DETAIL SALES'!$Q$10:$Q$7501,'FILL RATE MANDATORY STOCK'!BK162,'DETAIL SALES'!$AB$10:$AB$7501,"Full",'DETAIL SALES'!$C$10:$C$7501,"23")</f>
        <v>0</v>
      </c>
      <c r="DF162" s="149">
        <f>COUNTIFS('DETAIL SALES'!$Q$10:$Q$7501,'FILL RATE MANDATORY STOCK'!BK162,'DETAIL SALES'!$AB$10:$AB$7501,"No",'DETAIL SALES'!$C$10:$C$7501,"23")</f>
        <v>0</v>
      </c>
      <c r="DG162" s="149">
        <f>COUNTIFS('DETAIL SALES'!$Q$10:$Q$7501,'FILL RATE MANDATORY STOCK'!BK162,'DETAIL SALES'!$AB$10:$AB$7501,"Full",'DETAIL SALES'!$C$10:$C$7501,"24")</f>
        <v>0</v>
      </c>
      <c r="DH162" s="149">
        <f>COUNTIFS('DETAIL SALES'!$Q$10:$Q$7501,'FILL RATE MANDATORY STOCK'!BK162,'DETAIL SALES'!$AB$10:$AB$7501,"No",'DETAIL SALES'!$C$10:$C$7501,"24")</f>
        <v>0</v>
      </c>
      <c r="DI162" s="149">
        <f>COUNTIFS('DETAIL SALES'!$Q$10:$Q$7501,'FILL RATE MANDATORY STOCK'!BK162,'DETAIL SALES'!$AB$10:$AB$7501,"Full",'DETAIL SALES'!$C$10:$C$7501,"25")</f>
        <v>0</v>
      </c>
      <c r="DJ162" s="149">
        <f>COUNTIFS('DETAIL SALES'!$Q$10:$Q$7501,'FILL RATE MANDATORY STOCK'!BK162,'DETAIL SALES'!$AB$10:$AB$7501,"No",'DETAIL SALES'!$C$10:$C$7501,"25")</f>
        <v>0</v>
      </c>
      <c r="DK162" s="149">
        <f>COUNTIFS('DETAIL SALES'!$Q$10:$Q$7501,'FILL RATE MANDATORY STOCK'!BK162,'DETAIL SALES'!$AB$10:$AB$7501,"Full",'DETAIL SALES'!$C$10:$C$7501,"26")</f>
        <v>0</v>
      </c>
      <c r="DL162" s="149">
        <f>COUNTIFS('DETAIL SALES'!$Q$10:$Q$7501,'FILL RATE MANDATORY STOCK'!BK162,'DETAIL SALES'!$AB$10:$AB$7501,"No",'DETAIL SALES'!$C$10:$C$7501,"26")</f>
        <v>0</v>
      </c>
      <c r="DM162" s="149">
        <f>COUNTIFS('DETAIL SALES'!$Q$10:$Q$7501,'FILL RATE MANDATORY STOCK'!BK162,'DETAIL SALES'!$AB$10:$AB$7501,"Full",'DETAIL SALES'!$C$10:$C$7501,"27")</f>
        <v>0</v>
      </c>
      <c r="DN162" s="149">
        <f>COUNTIFS('DETAIL SALES'!$Q$10:$Q$7501,'FILL RATE MANDATORY STOCK'!BK162,'DETAIL SALES'!$AB$10:$AB$7501,"No",'DETAIL SALES'!$C$10:$C$7501,"27")</f>
        <v>0</v>
      </c>
      <c r="DO162" s="316">
        <f>COUNTIFS('DETAIL SALES'!$Q$10:$Q$7501,'FILL RATE MANDATORY STOCK'!BK162,'DETAIL SALES'!$AB$10:$AB$7501,"Full",'DETAIL SALES'!$C$10:$C$7501,"28")</f>
        <v>0</v>
      </c>
      <c r="DP162" s="316">
        <f>COUNTIFS('DETAIL SALES'!$Q$10:$Q$7501,'FILL RATE MANDATORY STOCK'!BK162,'DETAIL SALES'!$AB$10:$AB$7501,"No",'DETAIL SALES'!$C$10:$C$7501,"28")</f>
        <v>0</v>
      </c>
      <c r="DQ162" s="149">
        <f>COUNTIFS('DETAIL SALES'!$Q$10:$Q$7501,'FILL RATE MANDATORY STOCK'!BK162,'DETAIL SALES'!$AB$10:$AB$7501,"Full",'DETAIL SALES'!$C$10:$C$7501,"29")</f>
        <v>0</v>
      </c>
      <c r="DR162" s="149">
        <f>COUNTIFS('DETAIL SALES'!$Q$10:$Q$7501,'FILL RATE MANDATORY STOCK'!BK162,'DETAIL SALES'!$AB$10:$AB$7501,"No",'DETAIL SALES'!$C$10:$C$7501,"29")</f>
        <v>0</v>
      </c>
      <c r="DS162" s="149">
        <f>COUNTIFS('DETAIL SALES'!$Q$10:$Q$7501,'FILL RATE MANDATORY STOCK'!BK162,'DETAIL SALES'!$AB$10:$AB$7501,"Full",'DETAIL SALES'!$C$10:$C$7501,"30")</f>
        <v>0</v>
      </c>
      <c r="DT162" s="149">
        <f>COUNTIFS('DETAIL SALES'!$Q$10:$Q$7501,'FILL RATE MANDATORY STOCK'!BK162,'DETAIL SALES'!$AB$10:$AB$7501,"No",'DETAIL SALES'!$C$10:$C$7501,"30")</f>
        <v>0</v>
      </c>
      <c r="DU162" s="149">
        <f>COUNTIFS('DETAIL SALES'!$Q$10:$Q$7501,'FILL RATE MANDATORY STOCK'!\,'DETAIL SALES'!$AB$10:$AB$7501,"Full",'DETAIL SALES'!$C$10:$C$7501,"31")</f>
        <v>0</v>
      </c>
      <c r="DV162" s="153">
        <f>COUNTIFS('DETAIL SALES'!$Q$10:$Q$7501,'FILL RATE MANDATORY STOCK'!BK162,'DETAIL SALES'!$AB$10:$AB$7501,"No",'DETAIL SALES'!$C$10:$C$7501,"31")</f>
        <v>0</v>
      </c>
      <c r="DW162" s="271">
        <f t="shared" si="68"/>
        <v>0</v>
      </c>
      <c r="DX162" s="150">
        <f t="shared" si="68"/>
        <v>0</v>
      </c>
      <c r="DY162" s="150">
        <f t="shared" si="69"/>
        <v>0</v>
      </c>
      <c r="DZ162" s="272" t="e">
        <f t="shared" si="70"/>
        <v>#DIV/0!</v>
      </c>
    </row>
    <row r="163" spans="1:130" s="141" customFormat="1">
      <c r="A163" s="134">
        <v>154</v>
      </c>
      <c r="B163" s="286"/>
      <c r="C163" s="146">
        <f t="shared" si="60"/>
        <v>0</v>
      </c>
      <c r="D163" s="146">
        <f t="shared" si="61"/>
        <v>1</v>
      </c>
      <c r="E163" s="146">
        <f t="shared" si="62"/>
        <v>1900</v>
      </c>
      <c r="F163" s="287"/>
      <c r="G163" s="287"/>
      <c r="H163" s="287"/>
      <c r="I163" s="288"/>
      <c r="J163" s="287"/>
      <c r="K163" s="288"/>
      <c r="L163" s="134"/>
      <c r="M163" s="133"/>
      <c r="N163" s="288"/>
      <c r="O163" s="134"/>
      <c r="P163" s="166"/>
      <c r="Q163" s="289"/>
      <c r="R163" s="165"/>
      <c r="S163" s="290"/>
      <c r="T163" s="290"/>
      <c r="U163" s="290"/>
      <c r="V163" s="290"/>
      <c r="W163" s="166"/>
      <c r="X163" s="87"/>
      <c r="Y163" s="418">
        <f t="shared" si="63"/>
        <v>0</v>
      </c>
      <c r="Z163" s="291">
        <f t="shared" si="64"/>
        <v>0</v>
      </c>
      <c r="AA163" s="163"/>
      <c r="AB163" s="177" t="str">
        <f t="shared" si="65"/>
        <v/>
      </c>
      <c r="AC163" s="283" t="str">
        <f t="shared" si="66"/>
        <v/>
      </c>
      <c r="AD163" s="283" t="str">
        <f t="shared" si="67"/>
        <v/>
      </c>
      <c r="AE163" s="163"/>
      <c r="AF163" s="162"/>
      <c r="AP163" s="581"/>
      <c r="BD163" s="784"/>
      <c r="BE163" s="100">
        <f>MAX(BE159:BE162)+1</f>
        <v>142</v>
      </c>
      <c r="BF163" s="100" t="s">
        <v>423</v>
      </c>
      <c r="BG163" s="100" t="s">
        <v>319</v>
      </c>
      <c r="BH163" s="149" t="s">
        <v>96</v>
      </c>
      <c r="BI163" s="169" t="e">
        <f>VLOOKUP(BH163,#REF!,8,FALSE)</f>
        <v>#REF!</v>
      </c>
      <c r="BJ163" s="224">
        <v>120000</v>
      </c>
      <c r="BK163" s="154">
        <v>1</v>
      </c>
      <c r="BL163" s="153">
        <v>0</v>
      </c>
      <c r="BM163" s="594">
        <f>COUNTIFS('DETAIL SALES'!$Q$10:$Q$7501,'FILL RATE MANDATORY STOCK'!BK163,'DETAIL SALES'!$AB$10:$AB$7501,"Full",'DETAIL SALES'!$C$10:$C$7501,"1")</f>
        <v>0</v>
      </c>
      <c r="BN163" s="149">
        <f>COUNTIFS('DETAIL SALES'!$Q$10:$Q$7501,'FILL RATE MANDATORY STOCK'!BK163,'DETAIL SALES'!$AB$10:$AB$7501,"No",'DETAIL SALES'!$C$10:$C$7501,"1")</f>
        <v>0</v>
      </c>
      <c r="BO163" s="149">
        <f>COUNTIFS('DETAIL SALES'!$Q$10:$Q$7501,'FILL RATE MANDATORY STOCK'!BK163,'DETAIL SALES'!$AB$10:$AB$7501,"Full",'DETAIL SALES'!$C$10:$C$7501,"2")</f>
        <v>0</v>
      </c>
      <c r="BP163" s="149">
        <f>COUNTIFS('DETAIL SALES'!$Q$10:$Q$7501,'FILL RATE MANDATORY STOCK'!BK163,'DETAIL SALES'!$AB$10:$AB$7501,"No",'DETAIL SALES'!$C$10:$C$7501,"2")</f>
        <v>0</v>
      </c>
      <c r="BQ163" s="149">
        <f>COUNTIFS('DETAIL SALES'!$Q$10:$Q$7501,'FILL RATE MANDATORY STOCK'!BK163,'DETAIL SALES'!$AB$10:$AB$7501,"Full",'DETAIL SALES'!$C$10:$C$7501,"3")</f>
        <v>0</v>
      </c>
      <c r="BR163" s="149">
        <f>COUNTIFS('DETAIL SALES'!$Q$10:$Q$7501,'FILL RATE MANDATORY STOCK'!BK163,'DETAIL SALES'!$AB$10:$AB$7501,"No",'DETAIL SALES'!$C$10:$C$7501,"3")</f>
        <v>0</v>
      </c>
      <c r="BS163" s="149">
        <f>COUNTIFS('DETAIL SALES'!$Q$10:$Q$7501,'FILL RATE MANDATORY STOCK'!BK163,'DETAIL SALES'!$AB$10:$AB$7501,"Full",'DETAIL SALES'!$C$10:$C$7501,"4")</f>
        <v>0</v>
      </c>
      <c r="BT163" s="149">
        <f>COUNTIFS('DETAIL SALES'!$Q$10:$Q$7501,'FILL RATE MANDATORY STOCK'!BK163,'DETAIL SALES'!$AB$10:$AB$7501,"No",'DETAIL SALES'!$C$10:$C$7501,"4")</f>
        <v>0</v>
      </c>
      <c r="BU163" s="149">
        <f>COUNTIFS('DETAIL SALES'!$Q$10:$Q$7501,'FILL RATE MANDATORY STOCK'!BK163,'DETAIL SALES'!$AB$10:$AB$7501,"Full",'DETAIL SALES'!$C$10:$C$7501,"5")</f>
        <v>0</v>
      </c>
      <c r="BV163" s="149">
        <f>COUNTIFS('DETAIL SALES'!$Q$10:$Q$7501,'FILL RATE MANDATORY STOCK'!BK163,'DETAIL SALES'!$AB$10:$AB$7501,"No",'DETAIL SALES'!$C$10:$C$7501,"5")</f>
        <v>0</v>
      </c>
      <c r="BW163" s="149">
        <f>COUNTIFS('DETAIL SALES'!$Q$10:$Q$7501,'FILL RATE MANDATORY STOCK'!BK163,'DETAIL SALES'!$AB$10:$AB$7501,"Full",'DETAIL SALES'!$C$10:$C$7501,"6")</f>
        <v>0</v>
      </c>
      <c r="BX163" s="149">
        <f>COUNTIFS('DETAIL SALES'!$Q$10:$Q$7501,'FILL RATE MANDATORY STOCK'!BK163,'DETAIL SALES'!$AB$10:$AB$7501,"No",'DETAIL SALES'!$C$10:$C$7501,"6")</f>
        <v>0</v>
      </c>
      <c r="BY163" s="316">
        <f>COUNTIFS('DETAIL SALES'!$Q$10:$Q$7501,'FILL RATE MANDATORY STOCK'!BK163,'DETAIL SALES'!$AB$10:$AB$7501,"Full",'DETAIL SALES'!$C$10:$C$7501,"7")</f>
        <v>0</v>
      </c>
      <c r="BZ163" s="316">
        <f>COUNTIFS('DETAIL SALES'!$Q$10:$Q$7501,'FILL RATE MANDATORY STOCK'!BK163,'DETAIL SALES'!$AB$10:$AB$7501,"No",'DETAIL SALES'!$C$10:$C$7501,"7")</f>
        <v>0</v>
      </c>
      <c r="CA163" s="149">
        <f>COUNTIFS('DETAIL SALES'!$Q$10:$Q$7501,'FILL RATE MANDATORY STOCK'!BK163,'DETAIL SALES'!$AB$10:$AB$7501,"Full",'DETAIL SALES'!$C$10:$C$7501,"8")</f>
        <v>0</v>
      </c>
      <c r="CB163" s="149">
        <f>COUNTIFS('DETAIL SALES'!$Q$10:$Q$7501,'FILL RATE MANDATORY STOCK'!BK163,'DETAIL SALES'!$AB$10:$AB$7501,"No",'DETAIL SALES'!$C$10:$C$7501,"8")</f>
        <v>0</v>
      </c>
      <c r="CC163" s="149">
        <f>COUNTIFS('DETAIL SALES'!$Q$10:$Q$7501,'FILL RATE MANDATORY STOCK'!BK163,'DETAIL SALES'!$AB$10:$AB$7501,"Full",'DETAIL SALES'!$C$10:$C$7501,"9")</f>
        <v>0</v>
      </c>
      <c r="CD163" s="149">
        <f>COUNTIFS('DETAIL SALES'!$Q$10:$Q$7501,'FILL RATE MANDATORY STOCK'!BK163,'DETAIL SALES'!$AB$10:$AB$7501,"No",'DETAIL SALES'!$C$10:$C$7501,"9")</f>
        <v>0</v>
      </c>
      <c r="CE163" s="149">
        <f>COUNTIFS('DETAIL SALES'!$Q$10:$Q$7501,'FILL RATE MANDATORY STOCK'!BK163,'DETAIL SALES'!$AB$10:$AB$7501,"Full",'DETAIL SALES'!$C$10:$C$7501,"10")</f>
        <v>0</v>
      </c>
      <c r="CF163" s="149">
        <f>COUNTIFS('DETAIL SALES'!$Q$10:$Q$7501,'FILL RATE MANDATORY STOCK'!BK163,'DETAIL SALES'!$AB$10:$AB$7501,"No",'DETAIL SALES'!$C$10:$C$7501,"10")</f>
        <v>0</v>
      </c>
      <c r="CG163" s="149">
        <f>COUNTIFS('DETAIL SALES'!$Q$10:$Q$7501,'FILL RATE MANDATORY STOCK'!BK163,'DETAIL SALES'!$AB$10:$AB$7501,"Full",'DETAIL SALES'!$C$10:$C$7501,"11")</f>
        <v>0</v>
      </c>
      <c r="CH163" s="149">
        <f>COUNTIFS('DETAIL SALES'!$Q$10:$Q$7501,'FILL RATE MANDATORY STOCK'!BK163,'DETAIL SALES'!$AB$10:$AB$7501,"No",'DETAIL SALES'!$C$10:$C$7501,"11")</f>
        <v>0</v>
      </c>
      <c r="CI163" s="149">
        <f>COUNTIFS('DETAIL SALES'!$Q$10:$Q$7501,'FILL RATE MANDATORY STOCK'!BK163,'DETAIL SALES'!$AB$10:$AB$7501,"Full",'DETAIL SALES'!$C$10:$C$7501,"12")</f>
        <v>0</v>
      </c>
      <c r="CJ163" s="149">
        <f>COUNTIFS('DETAIL SALES'!$Q$10:$Q$7501,'FILL RATE MANDATORY STOCK'!BK163,'DETAIL SALES'!$AB$10:$AB$7501,"No",'DETAIL SALES'!$C$10:$C$7501,"12")</f>
        <v>0</v>
      </c>
      <c r="CK163" s="149">
        <f>COUNTIFS('DETAIL SALES'!$Q$10:$Q$7501,'FILL RATE MANDATORY STOCK'!BK163,'DETAIL SALES'!$AB$10:$AB$7501,"Full",'DETAIL SALES'!$C$10:$C$7501,"13")</f>
        <v>0</v>
      </c>
      <c r="CL163" s="149">
        <f>COUNTIFS('DETAIL SALES'!$Q$10:$Q$7501,'FILL RATE MANDATORY STOCK'!BK163,'DETAIL SALES'!$AB$10:$AB$7501,"No",'DETAIL SALES'!$C$10:$C$7501,"13")</f>
        <v>0</v>
      </c>
      <c r="CM163" s="316">
        <f>COUNTIFS('DETAIL SALES'!$Q$10:$Q$7501,'FILL RATE MANDATORY STOCK'!BK163,'DETAIL SALES'!$AB$10:$AB$7501,"Full",'DETAIL SALES'!$C$10:$C$7501,"14")</f>
        <v>0</v>
      </c>
      <c r="CN163" s="316">
        <f>COUNTIFS('DETAIL SALES'!$Q$10:$Q$7501,'FILL RATE MANDATORY STOCK'!BK163,'DETAIL SALES'!$AB$10:$AB$7501,"No",'DETAIL SALES'!$C$10:$C$7501,"14")</f>
        <v>0</v>
      </c>
      <c r="CO163" s="149">
        <f>COUNTIFS('DETAIL SALES'!$Q$10:$Q$7501,'FILL RATE MANDATORY STOCK'!BK163,'DETAIL SALES'!$AB$10:$AB$7501,"Full",'DETAIL SALES'!$C$10:$C$7501,"15")</f>
        <v>0</v>
      </c>
      <c r="CP163" s="149">
        <f>COUNTIFS('DETAIL SALES'!$Q$10:$Q$7501,'FILL RATE MANDATORY STOCK'!BK163,'DETAIL SALES'!$AB$10:$AB$7501,"No",'DETAIL SALES'!$C$10:$C$7501,"15")</f>
        <v>0</v>
      </c>
      <c r="CQ163" s="149">
        <f>COUNTIFS('DETAIL SALES'!$Q$10:$Q$7501,'FILL RATE MANDATORY STOCK'!BK163,'DETAIL SALES'!$AB$10:$AB$7501,"Full",'DETAIL SALES'!$C$10:$C$7501,"16")</f>
        <v>0</v>
      </c>
      <c r="CR163" s="149">
        <f>COUNTIFS('DETAIL SALES'!$Q$10:$Q$7501,'FILL RATE MANDATORY STOCK'!BK163,'DETAIL SALES'!$AB$10:$AB$7501,"No",'DETAIL SALES'!$C$10:$C$7501,"16")</f>
        <v>0</v>
      </c>
      <c r="CS163" s="149">
        <f>COUNTIFS('DETAIL SALES'!$Q$10:$Q$7501,'FILL RATE MANDATORY STOCK'!BK163,'DETAIL SALES'!$AB$10:$AB$7501,"Full",'DETAIL SALES'!$C$10:$C$7501,"17")</f>
        <v>0</v>
      </c>
      <c r="CT163" s="149">
        <f>COUNTIFS('DETAIL SALES'!$Q$10:$Q$7501,'FILL RATE MANDATORY STOCK'!BK163,'DETAIL SALES'!$AB$10:$AB$7501,"No",'DETAIL SALES'!$C$10:$C$7501,"17")</f>
        <v>0</v>
      </c>
      <c r="CU163" s="149">
        <f>COUNTIFS('DETAIL SALES'!$Q$10:$Q$7501,'FILL RATE MANDATORY STOCK'!BK163,'DETAIL SALES'!$AB$10:$AB$7501,"Full",'DETAIL SALES'!$C$10:$C$7501,"18")</f>
        <v>0</v>
      </c>
      <c r="CV163" s="149">
        <f>COUNTIFS('DETAIL SALES'!$Q$10:$Q$7501,'FILL RATE MANDATORY STOCK'!BK163,'DETAIL SALES'!$AB$10:$AB$7501,"No",'DETAIL SALES'!$C$10:$C$7501,"18")</f>
        <v>0</v>
      </c>
      <c r="CW163" s="149">
        <f>COUNTIFS('DETAIL SALES'!$Q$10:$Q$7501,'FILL RATE MANDATORY STOCK'!BK163,'DETAIL SALES'!$AB$10:$AB$7501,"Full",'DETAIL SALES'!$C$10:$C$7501,"19")</f>
        <v>0</v>
      </c>
      <c r="CX163" s="149">
        <f>COUNTIFS('DETAIL SALES'!$Q$10:$Q$7501,'FILL RATE MANDATORY STOCK'!BK163,'DETAIL SALES'!$AB$10:$AB$7501,"No",'DETAIL SALES'!$C$10:$C$7501,"19")</f>
        <v>0</v>
      </c>
      <c r="CY163" s="149">
        <f>COUNTIFS('DETAIL SALES'!$Q$10:$Q$7501,'FILL RATE MANDATORY STOCK'!BK163,'DETAIL SALES'!$AB$10:$AB$7501,"Full",'DETAIL SALES'!$C$10:$C$7501,"20")</f>
        <v>0</v>
      </c>
      <c r="CZ163" s="149">
        <f>COUNTIFS('DETAIL SALES'!$Q$10:$Q$7501,'FILL RATE MANDATORY STOCK'!BK163,'DETAIL SALES'!$AB$10:$AB$7501,"No",'DETAIL SALES'!$C$10:$C$7501,"20")</f>
        <v>0</v>
      </c>
      <c r="DA163" s="316">
        <f>COUNTIFS('DETAIL SALES'!$Q$10:$Q$7501,'FILL RATE MANDATORY STOCK'!BK163,'DETAIL SALES'!$AB$10:$AB$7501,"Full",'DETAIL SALES'!$C$10:$C$7501,"21")</f>
        <v>0</v>
      </c>
      <c r="DB163" s="316">
        <f>COUNTIFS('DETAIL SALES'!$Q$10:$Q$7501,'FILL RATE MANDATORY STOCK'!BK163,'DETAIL SALES'!$AB$10:$AB$7501,"No",'DETAIL SALES'!$C$10:$C$7501,"21")</f>
        <v>0</v>
      </c>
      <c r="DC163" s="149">
        <f>COUNTIFS('DETAIL SALES'!$Q$10:$Q$7501,'FILL RATE MANDATORY STOCK'!BK163,'DETAIL SALES'!$AB$10:$AB$7501,"Full",'DETAIL SALES'!$C$10:$C$7501,"22")</f>
        <v>0</v>
      </c>
      <c r="DD163" s="149">
        <f>COUNTIFS('DETAIL SALES'!$Q$10:$Q$7501,'FILL RATE MANDATORY STOCK'!BK163,'DETAIL SALES'!$AB$10:$AB$7501,"No",'DETAIL SALES'!$C$10:$C$7501,"22")</f>
        <v>0</v>
      </c>
      <c r="DE163" s="149">
        <f>COUNTIFS('DETAIL SALES'!$Q$10:$Q$7501,'FILL RATE MANDATORY STOCK'!BK163,'DETAIL SALES'!$AB$10:$AB$7501,"Full",'DETAIL SALES'!$C$10:$C$7501,"23")</f>
        <v>0</v>
      </c>
      <c r="DF163" s="149">
        <f>COUNTIFS('DETAIL SALES'!$Q$10:$Q$7501,'FILL RATE MANDATORY STOCK'!BK163,'DETAIL SALES'!$AB$10:$AB$7501,"No",'DETAIL SALES'!$C$10:$C$7501,"23")</f>
        <v>0</v>
      </c>
      <c r="DG163" s="149">
        <f>COUNTIFS('DETAIL SALES'!$Q$10:$Q$7501,'FILL RATE MANDATORY STOCK'!BK163,'DETAIL SALES'!$AB$10:$AB$7501,"Full",'DETAIL SALES'!$C$10:$C$7501,"24")</f>
        <v>0</v>
      </c>
      <c r="DH163" s="149">
        <f>COUNTIFS('DETAIL SALES'!$Q$10:$Q$7501,'FILL RATE MANDATORY STOCK'!BK163,'DETAIL SALES'!$AB$10:$AB$7501,"No",'DETAIL SALES'!$C$10:$C$7501,"24")</f>
        <v>0</v>
      </c>
      <c r="DI163" s="149">
        <f>COUNTIFS('DETAIL SALES'!$Q$10:$Q$7501,'FILL RATE MANDATORY STOCK'!BK163,'DETAIL SALES'!$AB$10:$AB$7501,"Full",'DETAIL SALES'!$C$10:$C$7501,"25")</f>
        <v>0</v>
      </c>
      <c r="DJ163" s="149">
        <f>COUNTIFS('DETAIL SALES'!$Q$10:$Q$7501,'FILL RATE MANDATORY STOCK'!BK163,'DETAIL SALES'!$AB$10:$AB$7501,"No",'DETAIL SALES'!$C$10:$C$7501,"25")</f>
        <v>0</v>
      </c>
      <c r="DK163" s="149">
        <f>COUNTIFS('DETAIL SALES'!$Q$10:$Q$7501,'FILL RATE MANDATORY STOCK'!BK163,'DETAIL SALES'!$AB$10:$AB$7501,"Full",'DETAIL SALES'!$C$10:$C$7501,"26")</f>
        <v>0</v>
      </c>
      <c r="DL163" s="149">
        <f>COUNTIFS('DETAIL SALES'!$Q$10:$Q$7501,'FILL RATE MANDATORY STOCK'!BK163,'DETAIL SALES'!$AB$10:$AB$7501,"No",'DETAIL SALES'!$C$10:$C$7501,"26")</f>
        <v>0</v>
      </c>
      <c r="DM163" s="149">
        <f>COUNTIFS('DETAIL SALES'!$Q$10:$Q$7501,'FILL RATE MANDATORY STOCK'!BK163,'DETAIL SALES'!$AB$10:$AB$7501,"Full",'DETAIL SALES'!$C$10:$C$7501,"27")</f>
        <v>0</v>
      </c>
      <c r="DN163" s="149">
        <f>COUNTIFS('DETAIL SALES'!$Q$10:$Q$7501,'FILL RATE MANDATORY STOCK'!BK163,'DETAIL SALES'!$AB$10:$AB$7501,"No",'DETAIL SALES'!$C$10:$C$7501,"27")</f>
        <v>0</v>
      </c>
      <c r="DO163" s="316">
        <f>COUNTIFS('DETAIL SALES'!$Q$10:$Q$7501,'FILL RATE MANDATORY STOCK'!BK163,'DETAIL SALES'!$AB$10:$AB$7501,"Full",'DETAIL SALES'!$C$10:$C$7501,"28")</f>
        <v>0</v>
      </c>
      <c r="DP163" s="316">
        <f>COUNTIFS('DETAIL SALES'!$Q$10:$Q$7501,'FILL RATE MANDATORY STOCK'!BK163,'DETAIL SALES'!$AB$10:$AB$7501,"No",'DETAIL SALES'!$C$10:$C$7501,"28")</f>
        <v>0</v>
      </c>
      <c r="DQ163" s="149">
        <f>COUNTIFS('DETAIL SALES'!$Q$10:$Q$7501,'FILL RATE MANDATORY STOCK'!BK163,'DETAIL SALES'!$AB$10:$AB$7501,"Full",'DETAIL SALES'!$C$10:$C$7501,"29")</f>
        <v>0</v>
      </c>
      <c r="DR163" s="149">
        <f>COUNTIFS('DETAIL SALES'!$Q$10:$Q$7501,'FILL RATE MANDATORY STOCK'!BK163,'DETAIL SALES'!$AB$10:$AB$7501,"No",'DETAIL SALES'!$C$10:$C$7501,"29")</f>
        <v>0</v>
      </c>
      <c r="DS163" s="149">
        <f>COUNTIFS('DETAIL SALES'!$Q$10:$Q$7501,'FILL RATE MANDATORY STOCK'!BK163,'DETAIL SALES'!$AB$10:$AB$7501,"Full",'DETAIL SALES'!$C$10:$C$7501,"30")</f>
        <v>0</v>
      </c>
      <c r="DT163" s="149">
        <f>COUNTIFS('DETAIL SALES'!$Q$10:$Q$7501,'FILL RATE MANDATORY STOCK'!BK163,'DETAIL SALES'!$AB$10:$AB$7501,"No",'DETAIL SALES'!$C$10:$C$7501,"30")</f>
        <v>0</v>
      </c>
      <c r="DU163" s="149">
        <f>COUNTIFS('DETAIL SALES'!$Q$10:$Q$7501,'FILL RATE MANDATORY STOCK'!\,'DETAIL SALES'!$AB$10:$AB$7501,"Full",'DETAIL SALES'!$C$10:$C$7501,"31")</f>
        <v>0</v>
      </c>
      <c r="DV163" s="153">
        <f>COUNTIFS('DETAIL SALES'!$Q$10:$Q$7501,'FILL RATE MANDATORY STOCK'!BK163,'DETAIL SALES'!$AB$10:$AB$7501,"No",'DETAIL SALES'!$C$10:$C$7501,"31")</f>
        <v>0</v>
      </c>
      <c r="DW163" s="271">
        <f t="shared" si="68"/>
        <v>0</v>
      </c>
      <c r="DX163" s="150">
        <f t="shared" si="68"/>
        <v>0</v>
      </c>
      <c r="DY163" s="150">
        <f t="shared" si="69"/>
        <v>0</v>
      </c>
      <c r="DZ163" s="272" t="e">
        <f t="shared" si="70"/>
        <v>#DIV/0!</v>
      </c>
    </row>
    <row r="164" spans="1:130" s="141" customFormat="1">
      <c r="A164" s="134">
        <v>155</v>
      </c>
      <c r="B164" s="286"/>
      <c r="C164" s="146">
        <f t="shared" si="60"/>
        <v>0</v>
      </c>
      <c r="D164" s="146">
        <f t="shared" si="61"/>
        <v>1</v>
      </c>
      <c r="E164" s="146">
        <f t="shared" si="62"/>
        <v>1900</v>
      </c>
      <c r="F164" s="287"/>
      <c r="G164" s="287"/>
      <c r="H164" s="287"/>
      <c r="I164" s="288"/>
      <c r="J164" s="287"/>
      <c r="K164" s="288"/>
      <c r="L164" s="134"/>
      <c r="M164" s="133"/>
      <c r="N164" s="288"/>
      <c r="O164" s="134"/>
      <c r="P164" s="166"/>
      <c r="Q164" s="289"/>
      <c r="R164" s="165"/>
      <c r="S164" s="290"/>
      <c r="T164" s="290"/>
      <c r="U164" s="290"/>
      <c r="V164" s="290"/>
      <c r="W164" s="166"/>
      <c r="X164" s="87"/>
      <c r="Y164" s="418">
        <f t="shared" si="63"/>
        <v>0</v>
      </c>
      <c r="Z164" s="291">
        <f t="shared" si="64"/>
        <v>0</v>
      </c>
      <c r="AA164" s="163"/>
      <c r="AB164" s="177" t="str">
        <f t="shared" si="65"/>
        <v/>
      </c>
      <c r="AC164" s="283" t="str">
        <f t="shared" si="66"/>
        <v/>
      </c>
      <c r="AD164" s="283" t="str">
        <f t="shared" si="67"/>
        <v/>
      </c>
      <c r="AE164" s="163"/>
      <c r="AF164" s="162"/>
      <c r="AP164" s="581"/>
      <c r="BD164" s="784"/>
      <c r="BE164" s="100">
        <f t="shared" si="59"/>
        <v>143</v>
      </c>
      <c r="BF164" s="100" t="s">
        <v>424</v>
      </c>
      <c r="BG164" s="100" t="s">
        <v>317</v>
      </c>
      <c r="BH164" s="149" t="s">
        <v>133</v>
      </c>
      <c r="BI164" s="169" t="e">
        <f>VLOOKUP(BH164,#REF!,8,FALSE)</f>
        <v>#REF!</v>
      </c>
      <c r="BJ164" s="224">
        <v>120000</v>
      </c>
      <c r="BK164" s="154">
        <v>1</v>
      </c>
      <c r="BL164" s="153">
        <v>2</v>
      </c>
      <c r="BM164" s="594">
        <f>COUNTIFS('DETAIL SALES'!$Q$10:$Q$7501,'FILL RATE MANDATORY STOCK'!BK164,'DETAIL SALES'!$AB$10:$AB$7501,"Full",'DETAIL SALES'!$C$10:$C$7501,"1")</f>
        <v>0</v>
      </c>
      <c r="BN164" s="149">
        <f>COUNTIFS('DETAIL SALES'!$Q$10:$Q$7501,'FILL RATE MANDATORY STOCK'!BK164,'DETAIL SALES'!$AB$10:$AB$7501,"No",'DETAIL SALES'!$C$10:$C$7501,"1")</f>
        <v>0</v>
      </c>
      <c r="BO164" s="149">
        <f>COUNTIFS('DETAIL SALES'!$Q$10:$Q$7501,'FILL RATE MANDATORY STOCK'!BK164,'DETAIL SALES'!$AB$10:$AB$7501,"Full",'DETAIL SALES'!$C$10:$C$7501,"2")</f>
        <v>0</v>
      </c>
      <c r="BP164" s="149">
        <f>COUNTIFS('DETAIL SALES'!$Q$10:$Q$7501,'FILL RATE MANDATORY STOCK'!BK164,'DETAIL SALES'!$AB$10:$AB$7501,"No",'DETAIL SALES'!$C$10:$C$7501,"2")</f>
        <v>0</v>
      </c>
      <c r="BQ164" s="149">
        <f>COUNTIFS('DETAIL SALES'!$Q$10:$Q$7501,'FILL RATE MANDATORY STOCK'!BK164,'DETAIL SALES'!$AB$10:$AB$7501,"Full",'DETAIL SALES'!$C$10:$C$7501,"3")</f>
        <v>0</v>
      </c>
      <c r="BR164" s="149">
        <f>COUNTIFS('DETAIL SALES'!$Q$10:$Q$7501,'FILL RATE MANDATORY STOCK'!BK164,'DETAIL SALES'!$AB$10:$AB$7501,"No",'DETAIL SALES'!$C$10:$C$7501,"3")</f>
        <v>0</v>
      </c>
      <c r="BS164" s="149">
        <f>COUNTIFS('DETAIL SALES'!$Q$10:$Q$7501,'FILL RATE MANDATORY STOCK'!BK164,'DETAIL SALES'!$AB$10:$AB$7501,"Full",'DETAIL SALES'!$C$10:$C$7501,"4")</f>
        <v>0</v>
      </c>
      <c r="BT164" s="149">
        <f>COUNTIFS('DETAIL SALES'!$Q$10:$Q$7501,'FILL RATE MANDATORY STOCK'!BK164,'DETAIL SALES'!$AB$10:$AB$7501,"No",'DETAIL SALES'!$C$10:$C$7501,"4")</f>
        <v>0</v>
      </c>
      <c r="BU164" s="149">
        <f>COUNTIFS('DETAIL SALES'!$Q$10:$Q$7501,'FILL RATE MANDATORY STOCK'!BK164,'DETAIL SALES'!$AB$10:$AB$7501,"Full",'DETAIL SALES'!$C$10:$C$7501,"5")</f>
        <v>0</v>
      </c>
      <c r="BV164" s="149">
        <f>COUNTIFS('DETAIL SALES'!$Q$10:$Q$7501,'FILL RATE MANDATORY STOCK'!BK164,'DETAIL SALES'!$AB$10:$AB$7501,"No",'DETAIL SALES'!$C$10:$C$7501,"5")</f>
        <v>0</v>
      </c>
      <c r="BW164" s="149">
        <f>COUNTIFS('DETAIL SALES'!$Q$10:$Q$7501,'FILL RATE MANDATORY STOCK'!BK164,'DETAIL SALES'!$AB$10:$AB$7501,"Full",'DETAIL SALES'!$C$10:$C$7501,"6")</f>
        <v>0</v>
      </c>
      <c r="BX164" s="149">
        <f>COUNTIFS('DETAIL SALES'!$Q$10:$Q$7501,'FILL RATE MANDATORY STOCK'!BK164,'DETAIL SALES'!$AB$10:$AB$7501,"No",'DETAIL SALES'!$C$10:$C$7501,"6")</f>
        <v>0</v>
      </c>
      <c r="BY164" s="316">
        <f>COUNTIFS('DETAIL SALES'!$Q$10:$Q$7501,'FILL RATE MANDATORY STOCK'!BK164,'DETAIL SALES'!$AB$10:$AB$7501,"Full",'DETAIL SALES'!$C$10:$C$7501,"7")</f>
        <v>0</v>
      </c>
      <c r="BZ164" s="316">
        <f>COUNTIFS('DETAIL SALES'!$Q$10:$Q$7501,'FILL RATE MANDATORY STOCK'!BK164,'DETAIL SALES'!$AB$10:$AB$7501,"No",'DETAIL SALES'!$C$10:$C$7501,"7")</f>
        <v>0</v>
      </c>
      <c r="CA164" s="149">
        <f>COUNTIFS('DETAIL SALES'!$Q$10:$Q$7501,'FILL RATE MANDATORY STOCK'!BK164,'DETAIL SALES'!$AB$10:$AB$7501,"Full",'DETAIL SALES'!$C$10:$C$7501,"8")</f>
        <v>0</v>
      </c>
      <c r="CB164" s="149">
        <f>COUNTIFS('DETAIL SALES'!$Q$10:$Q$7501,'FILL RATE MANDATORY STOCK'!BK164,'DETAIL SALES'!$AB$10:$AB$7501,"No",'DETAIL SALES'!$C$10:$C$7501,"8")</f>
        <v>0</v>
      </c>
      <c r="CC164" s="149">
        <f>COUNTIFS('DETAIL SALES'!$Q$10:$Q$7501,'FILL RATE MANDATORY STOCK'!BK164,'DETAIL SALES'!$AB$10:$AB$7501,"Full",'DETAIL SALES'!$C$10:$C$7501,"9")</f>
        <v>0</v>
      </c>
      <c r="CD164" s="149">
        <f>COUNTIFS('DETAIL SALES'!$Q$10:$Q$7501,'FILL RATE MANDATORY STOCK'!BK164,'DETAIL SALES'!$AB$10:$AB$7501,"No",'DETAIL SALES'!$C$10:$C$7501,"9")</f>
        <v>0</v>
      </c>
      <c r="CE164" s="149">
        <f>COUNTIFS('DETAIL SALES'!$Q$10:$Q$7501,'FILL RATE MANDATORY STOCK'!BK164,'DETAIL SALES'!$AB$10:$AB$7501,"Full",'DETAIL SALES'!$C$10:$C$7501,"10")</f>
        <v>0</v>
      </c>
      <c r="CF164" s="149">
        <f>COUNTIFS('DETAIL SALES'!$Q$10:$Q$7501,'FILL RATE MANDATORY STOCK'!BK164,'DETAIL SALES'!$AB$10:$AB$7501,"No",'DETAIL SALES'!$C$10:$C$7501,"10")</f>
        <v>0</v>
      </c>
      <c r="CG164" s="149">
        <f>COUNTIFS('DETAIL SALES'!$Q$10:$Q$7501,'FILL RATE MANDATORY STOCK'!BK164,'DETAIL SALES'!$AB$10:$AB$7501,"Full",'DETAIL SALES'!$C$10:$C$7501,"11")</f>
        <v>0</v>
      </c>
      <c r="CH164" s="149">
        <f>COUNTIFS('DETAIL SALES'!$Q$10:$Q$7501,'FILL RATE MANDATORY STOCK'!BK164,'DETAIL SALES'!$AB$10:$AB$7501,"No",'DETAIL SALES'!$C$10:$C$7501,"11")</f>
        <v>0</v>
      </c>
      <c r="CI164" s="149">
        <f>COUNTIFS('DETAIL SALES'!$Q$10:$Q$7501,'FILL RATE MANDATORY STOCK'!BK164,'DETAIL SALES'!$AB$10:$AB$7501,"Full",'DETAIL SALES'!$C$10:$C$7501,"12")</f>
        <v>0</v>
      </c>
      <c r="CJ164" s="149">
        <f>COUNTIFS('DETAIL SALES'!$Q$10:$Q$7501,'FILL RATE MANDATORY STOCK'!BK164,'DETAIL SALES'!$AB$10:$AB$7501,"No",'DETAIL SALES'!$C$10:$C$7501,"12")</f>
        <v>0</v>
      </c>
      <c r="CK164" s="149">
        <f>COUNTIFS('DETAIL SALES'!$Q$10:$Q$7501,'FILL RATE MANDATORY STOCK'!BK164,'DETAIL SALES'!$AB$10:$AB$7501,"Full",'DETAIL SALES'!$C$10:$C$7501,"13")</f>
        <v>0</v>
      </c>
      <c r="CL164" s="149">
        <f>COUNTIFS('DETAIL SALES'!$Q$10:$Q$7501,'FILL RATE MANDATORY STOCK'!BK164,'DETAIL SALES'!$AB$10:$AB$7501,"No",'DETAIL SALES'!$C$10:$C$7501,"13")</f>
        <v>0</v>
      </c>
      <c r="CM164" s="316">
        <f>COUNTIFS('DETAIL SALES'!$Q$10:$Q$7501,'FILL RATE MANDATORY STOCK'!BK164,'DETAIL SALES'!$AB$10:$AB$7501,"Full",'DETAIL SALES'!$C$10:$C$7501,"14")</f>
        <v>0</v>
      </c>
      <c r="CN164" s="316">
        <f>COUNTIFS('DETAIL SALES'!$Q$10:$Q$7501,'FILL RATE MANDATORY STOCK'!BK164,'DETAIL SALES'!$AB$10:$AB$7501,"No",'DETAIL SALES'!$C$10:$C$7501,"14")</f>
        <v>0</v>
      </c>
      <c r="CO164" s="149">
        <f>COUNTIFS('DETAIL SALES'!$Q$10:$Q$7501,'FILL RATE MANDATORY STOCK'!BK164,'DETAIL SALES'!$AB$10:$AB$7501,"Full",'DETAIL SALES'!$C$10:$C$7501,"15")</f>
        <v>0</v>
      </c>
      <c r="CP164" s="149">
        <f>COUNTIFS('DETAIL SALES'!$Q$10:$Q$7501,'FILL RATE MANDATORY STOCK'!BK164,'DETAIL SALES'!$AB$10:$AB$7501,"No",'DETAIL SALES'!$C$10:$C$7501,"15")</f>
        <v>0</v>
      </c>
      <c r="CQ164" s="149">
        <f>COUNTIFS('DETAIL SALES'!$Q$10:$Q$7501,'FILL RATE MANDATORY STOCK'!BK164,'DETAIL SALES'!$AB$10:$AB$7501,"Full",'DETAIL SALES'!$C$10:$C$7501,"16")</f>
        <v>0</v>
      </c>
      <c r="CR164" s="149">
        <f>COUNTIFS('DETAIL SALES'!$Q$10:$Q$7501,'FILL RATE MANDATORY STOCK'!BK164,'DETAIL SALES'!$AB$10:$AB$7501,"No",'DETAIL SALES'!$C$10:$C$7501,"16")</f>
        <v>0</v>
      </c>
      <c r="CS164" s="149">
        <f>COUNTIFS('DETAIL SALES'!$Q$10:$Q$7501,'FILL RATE MANDATORY STOCK'!BK164,'DETAIL SALES'!$AB$10:$AB$7501,"Full",'DETAIL SALES'!$C$10:$C$7501,"17")</f>
        <v>0</v>
      </c>
      <c r="CT164" s="149">
        <f>COUNTIFS('DETAIL SALES'!$Q$10:$Q$7501,'FILL RATE MANDATORY STOCK'!BK164,'DETAIL SALES'!$AB$10:$AB$7501,"No",'DETAIL SALES'!$C$10:$C$7501,"17")</f>
        <v>0</v>
      </c>
      <c r="CU164" s="149">
        <f>COUNTIFS('DETAIL SALES'!$Q$10:$Q$7501,'FILL RATE MANDATORY STOCK'!BK164,'DETAIL SALES'!$AB$10:$AB$7501,"Full",'DETAIL SALES'!$C$10:$C$7501,"18")</f>
        <v>0</v>
      </c>
      <c r="CV164" s="149">
        <f>COUNTIFS('DETAIL SALES'!$Q$10:$Q$7501,'FILL RATE MANDATORY STOCK'!BK164,'DETAIL SALES'!$AB$10:$AB$7501,"No",'DETAIL SALES'!$C$10:$C$7501,"18")</f>
        <v>0</v>
      </c>
      <c r="CW164" s="149">
        <f>COUNTIFS('DETAIL SALES'!$Q$10:$Q$7501,'FILL RATE MANDATORY STOCK'!BK164,'DETAIL SALES'!$AB$10:$AB$7501,"Full",'DETAIL SALES'!$C$10:$C$7501,"19")</f>
        <v>0</v>
      </c>
      <c r="CX164" s="149">
        <f>COUNTIFS('DETAIL SALES'!$Q$10:$Q$7501,'FILL RATE MANDATORY STOCK'!BK164,'DETAIL SALES'!$AB$10:$AB$7501,"No",'DETAIL SALES'!$C$10:$C$7501,"19")</f>
        <v>0</v>
      </c>
      <c r="CY164" s="149">
        <f>COUNTIFS('DETAIL SALES'!$Q$10:$Q$7501,'FILL RATE MANDATORY STOCK'!BK164,'DETAIL SALES'!$AB$10:$AB$7501,"Full",'DETAIL SALES'!$C$10:$C$7501,"20")</f>
        <v>0</v>
      </c>
      <c r="CZ164" s="149">
        <f>COUNTIFS('DETAIL SALES'!$Q$10:$Q$7501,'FILL RATE MANDATORY STOCK'!BK164,'DETAIL SALES'!$AB$10:$AB$7501,"No",'DETAIL SALES'!$C$10:$C$7501,"20")</f>
        <v>0</v>
      </c>
      <c r="DA164" s="316">
        <f>COUNTIFS('DETAIL SALES'!$Q$10:$Q$7501,'FILL RATE MANDATORY STOCK'!BK164,'DETAIL SALES'!$AB$10:$AB$7501,"Full",'DETAIL SALES'!$C$10:$C$7501,"21")</f>
        <v>0</v>
      </c>
      <c r="DB164" s="316">
        <f>COUNTIFS('DETAIL SALES'!$Q$10:$Q$7501,'FILL RATE MANDATORY STOCK'!BK164,'DETAIL SALES'!$AB$10:$AB$7501,"No",'DETAIL SALES'!$C$10:$C$7501,"21")</f>
        <v>0</v>
      </c>
      <c r="DC164" s="149">
        <f>COUNTIFS('DETAIL SALES'!$Q$10:$Q$7501,'FILL RATE MANDATORY STOCK'!BK164,'DETAIL SALES'!$AB$10:$AB$7501,"Full",'DETAIL SALES'!$C$10:$C$7501,"22")</f>
        <v>0</v>
      </c>
      <c r="DD164" s="149">
        <f>COUNTIFS('DETAIL SALES'!$Q$10:$Q$7501,'FILL RATE MANDATORY STOCK'!BK164,'DETAIL SALES'!$AB$10:$AB$7501,"No",'DETAIL SALES'!$C$10:$C$7501,"22")</f>
        <v>0</v>
      </c>
      <c r="DE164" s="149">
        <f>COUNTIFS('DETAIL SALES'!$Q$10:$Q$7501,'FILL RATE MANDATORY STOCK'!BK164,'DETAIL SALES'!$AB$10:$AB$7501,"Full",'DETAIL SALES'!$C$10:$C$7501,"23")</f>
        <v>0</v>
      </c>
      <c r="DF164" s="149">
        <f>COUNTIFS('DETAIL SALES'!$Q$10:$Q$7501,'FILL RATE MANDATORY STOCK'!BK164,'DETAIL SALES'!$AB$10:$AB$7501,"No",'DETAIL SALES'!$C$10:$C$7501,"23")</f>
        <v>0</v>
      </c>
      <c r="DG164" s="149">
        <f>COUNTIFS('DETAIL SALES'!$Q$10:$Q$7501,'FILL RATE MANDATORY STOCK'!BK164,'DETAIL SALES'!$AB$10:$AB$7501,"Full",'DETAIL SALES'!$C$10:$C$7501,"24")</f>
        <v>0</v>
      </c>
      <c r="DH164" s="149">
        <f>COUNTIFS('DETAIL SALES'!$Q$10:$Q$7501,'FILL RATE MANDATORY STOCK'!BK164,'DETAIL SALES'!$AB$10:$AB$7501,"No",'DETAIL SALES'!$C$10:$C$7501,"24")</f>
        <v>0</v>
      </c>
      <c r="DI164" s="149">
        <f>COUNTIFS('DETAIL SALES'!$Q$10:$Q$7501,'FILL RATE MANDATORY STOCK'!BK164,'DETAIL SALES'!$AB$10:$AB$7501,"Full",'DETAIL SALES'!$C$10:$C$7501,"25")</f>
        <v>0</v>
      </c>
      <c r="DJ164" s="149">
        <f>COUNTIFS('DETAIL SALES'!$Q$10:$Q$7501,'FILL RATE MANDATORY STOCK'!BK164,'DETAIL SALES'!$AB$10:$AB$7501,"No",'DETAIL SALES'!$C$10:$C$7501,"25")</f>
        <v>0</v>
      </c>
      <c r="DK164" s="149">
        <f>COUNTIFS('DETAIL SALES'!$Q$10:$Q$7501,'FILL RATE MANDATORY STOCK'!BK164,'DETAIL SALES'!$AB$10:$AB$7501,"Full",'DETAIL SALES'!$C$10:$C$7501,"26")</f>
        <v>0</v>
      </c>
      <c r="DL164" s="149">
        <f>COUNTIFS('DETAIL SALES'!$Q$10:$Q$7501,'FILL RATE MANDATORY STOCK'!BK164,'DETAIL SALES'!$AB$10:$AB$7501,"No",'DETAIL SALES'!$C$10:$C$7501,"26")</f>
        <v>0</v>
      </c>
      <c r="DM164" s="149">
        <f>COUNTIFS('DETAIL SALES'!$Q$10:$Q$7501,'FILL RATE MANDATORY STOCK'!BK164,'DETAIL SALES'!$AB$10:$AB$7501,"Full",'DETAIL SALES'!$C$10:$C$7501,"27")</f>
        <v>0</v>
      </c>
      <c r="DN164" s="149">
        <f>COUNTIFS('DETAIL SALES'!$Q$10:$Q$7501,'FILL RATE MANDATORY STOCK'!BK164,'DETAIL SALES'!$AB$10:$AB$7501,"No",'DETAIL SALES'!$C$10:$C$7501,"27")</f>
        <v>0</v>
      </c>
      <c r="DO164" s="316">
        <f>COUNTIFS('DETAIL SALES'!$Q$10:$Q$7501,'FILL RATE MANDATORY STOCK'!BK164,'DETAIL SALES'!$AB$10:$AB$7501,"Full",'DETAIL SALES'!$C$10:$C$7501,"28")</f>
        <v>0</v>
      </c>
      <c r="DP164" s="316">
        <f>COUNTIFS('DETAIL SALES'!$Q$10:$Q$7501,'FILL RATE MANDATORY STOCK'!BK164,'DETAIL SALES'!$AB$10:$AB$7501,"No",'DETAIL SALES'!$C$10:$C$7501,"28")</f>
        <v>0</v>
      </c>
      <c r="DQ164" s="149">
        <f>COUNTIFS('DETAIL SALES'!$Q$10:$Q$7501,'FILL RATE MANDATORY STOCK'!BK164,'DETAIL SALES'!$AB$10:$AB$7501,"Full",'DETAIL SALES'!$C$10:$C$7501,"29")</f>
        <v>0</v>
      </c>
      <c r="DR164" s="149">
        <f>COUNTIFS('DETAIL SALES'!$Q$10:$Q$7501,'FILL RATE MANDATORY STOCK'!BK164,'DETAIL SALES'!$AB$10:$AB$7501,"No",'DETAIL SALES'!$C$10:$C$7501,"29")</f>
        <v>0</v>
      </c>
      <c r="DS164" s="149">
        <f>COUNTIFS('DETAIL SALES'!$Q$10:$Q$7501,'FILL RATE MANDATORY STOCK'!BK164,'DETAIL SALES'!$AB$10:$AB$7501,"Full",'DETAIL SALES'!$C$10:$C$7501,"30")</f>
        <v>0</v>
      </c>
      <c r="DT164" s="149">
        <f>COUNTIFS('DETAIL SALES'!$Q$10:$Q$7501,'FILL RATE MANDATORY STOCK'!BK164,'DETAIL SALES'!$AB$10:$AB$7501,"No",'DETAIL SALES'!$C$10:$C$7501,"30")</f>
        <v>0</v>
      </c>
      <c r="DU164" s="149">
        <f>COUNTIFS('DETAIL SALES'!$Q$10:$Q$7501,'FILL RATE MANDATORY STOCK'!\,'DETAIL SALES'!$AB$10:$AB$7501,"Full",'DETAIL SALES'!$C$10:$C$7501,"31")</f>
        <v>0</v>
      </c>
      <c r="DV164" s="153">
        <f>COUNTIFS('DETAIL SALES'!$Q$10:$Q$7501,'FILL RATE MANDATORY STOCK'!BK164,'DETAIL SALES'!$AB$10:$AB$7501,"No",'DETAIL SALES'!$C$10:$C$7501,"31")</f>
        <v>0</v>
      </c>
      <c r="DW164" s="271">
        <f t="shared" si="68"/>
        <v>0</v>
      </c>
      <c r="DX164" s="150">
        <f t="shared" si="68"/>
        <v>0</v>
      </c>
      <c r="DY164" s="150">
        <f t="shared" si="69"/>
        <v>0</v>
      </c>
      <c r="DZ164" s="272" t="e">
        <f t="shared" si="70"/>
        <v>#DIV/0!</v>
      </c>
    </row>
    <row r="165" spans="1:130" s="141" customFormat="1">
      <c r="A165" s="134">
        <v>156</v>
      </c>
      <c r="B165" s="286"/>
      <c r="C165" s="146">
        <f t="shared" si="60"/>
        <v>0</v>
      </c>
      <c r="D165" s="146">
        <f t="shared" si="61"/>
        <v>1</v>
      </c>
      <c r="E165" s="146">
        <f t="shared" si="62"/>
        <v>1900</v>
      </c>
      <c r="F165" s="287"/>
      <c r="G165" s="287"/>
      <c r="H165" s="287"/>
      <c r="I165" s="288"/>
      <c r="J165" s="287"/>
      <c r="K165" s="288"/>
      <c r="L165" s="134"/>
      <c r="M165" s="133"/>
      <c r="N165" s="288"/>
      <c r="O165" s="134"/>
      <c r="P165" s="166"/>
      <c r="Q165" s="289"/>
      <c r="R165" s="165"/>
      <c r="S165" s="290"/>
      <c r="T165" s="290"/>
      <c r="U165" s="290"/>
      <c r="V165" s="290"/>
      <c r="W165" s="166"/>
      <c r="X165" s="87"/>
      <c r="Y165" s="418">
        <f t="shared" si="63"/>
        <v>0</v>
      </c>
      <c r="Z165" s="291">
        <f t="shared" si="64"/>
        <v>0</v>
      </c>
      <c r="AA165" s="163"/>
      <c r="AB165" s="177" t="str">
        <f t="shared" si="65"/>
        <v/>
      </c>
      <c r="AC165" s="283" t="str">
        <f t="shared" si="66"/>
        <v/>
      </c>
      <c r="AD165" s="283" t="str">
        <f t="shared" si="67"/>
        <v/>
      </c>
      <c r="AE165" s="163"/>
      <c r="AF165" s="162"/>
      <c r="AP165" s="581"/>
      <c r="BD165" s="784"/>
      <c r="BE165" s="100">
        <f t="shared" si="59"/>
        <v>144</v>
      </c>
      <c r="BF165" s="100" t="s">
        <v>424</v>
      </c>
      <c r="BG165" s="100" t="s">
        <v>319</v>
      </c>
      <c r="BH165" s="149" t="s">
        <v>135</v>
      </c>
      <c r="BI165" s="169" t="e">
        <f>VLOOKUP(BH165,#REF!,8,FALSE)</f>
        <v>#REF!</v>
      </c>
      <c r="BJ165" s="224">
        <v>120000</v>
      </c>
      <c r="BK165" s="154">
        <v>1</v>
      </c>
      <c r="BL165" s="153">
        <v>0.66666666666666663</v>
      </c>
      <c r="BM165" s="594">
        <f>COUNTIFS('DETAIL SALES'!$Q$10:$Q$7501,'FILL RATE MANDATORY STOCK'!BK165,'DETAIL SALES'!$AB$10:$AB$7501,"Full",'DETAIL SALES'!$C$10:$C$7501,"1")</f>
        <v>0</v>
      </c>
      <c r="BN165" s="149">
        <f>COUNTIFS('DETAIL SALES'!$Q$10:$Q$7501,'FILL RATE MANDATORY STOCK'!BK165,'DETAIL SALES'!$AB$10:$AB$7501,"No",'DETAIL SALES'!$C$10:$C$7501,"1")</f>
        <v>0</v>
      </c>
      <c r="BO165" s="149">
        <f>COUNTIFS('DETAIL SALES'!$Q$10:$Q$7501,'FILL RATE MANDATORY STOCK'!BK165,'DETAIL SALES'!$AB$10:$AB$7501,"Full",'DETAIL SALES'!$C$10:$C$7501,"2")</f>
        <v>0</v>
      </c>
      <c r="BP165" s="149">
        <f>COUNTIFS('DETAIL SALES'!$Q$10:$Q$7501,'FILL RATE MANDATORY STOCK'!BK165,'DETAIL SALES'!$AB$10:$AB$7501,"No",'DETAIL SALES'!$C$10:$C$7501,"2")</f>
        <v>0</v>
      </c>
      <c r="BQ165" s="149">
        <f>COUNTIFS('DETAIL SALES'!$Q$10:$Q$7501,'FILL RATE MANDATORY STOCK'!BK165,'DETAIL SALES'!$AB$10:$AB$7501,"Full",'DETAIL SALES'!$C$10:$C$7501,"3")</f>
        <v>0</v>
      </c>
      <c r="BR165" s="149">
        <f>COUNTIFS('DETAIL SALES'!$Q$10:$Q$7501,'FILL RATE MANDATORY STOCK'!BK165,'DETAIL SALES'!$AB$10:$AB$7501,"No",'DETAIL SALES'!$C$10:$C$7501,"3")</f>
        <v>0</v>
      </c>
      <c r="BS165" s="149">
        <f>COUNTIFS('DETAIL SALES'!$Q$10:$Q$7501,'FILL RATE MANDATORY STOCK'!BK165,'DETAIL SALES'!$AB$10:$AB$7501,"Full",'DETAIL SALES'!$C$10:$C$7501,"4")</f>
        <v>0</v>
      </c>
      <c r="BT165" s="149">
        <f>COUNTIFS('DETAIL SALES'!$Q$10:$Q$7501,'FILL RATE MANDATORY STOCK'!BK165,'DETAIL SALES'!$AB$10:$AB$7501,"No",'DETAIL SALES'!$C$10:$C$7501,"4")</f>
        <v>0</v>
      </c>
      <c r="BU165" s="149">
        <f>COUNTIFS('DETAIL SALES'!$Q$10:$Q$7501,'FILL RATE MANDATORY STOCK'!BK165,'DETAIL SALES'!$AB$10:$AB$7501,"Full",'DETAIL SALES'!$C$10:$C$7501,"5")</f>
        <v>0</v>
      </c>
      <c r="BV165" s="149">
        <f>COUNTIFS('DETAIL SALES'!$Q$10:$Q$7501,'FILL RATE MANDATORY STOCK'!BK165,'DETAIL SALES'!$AB$10:$AB$7501,"No",'DETAIL SALES'!$C$10:$C$7501,"5")</f>
        <v>0</v>
      </c>
      <c r="BW165" s="149">
        <f>COUNTIFS('DETAIL SALES'!$Q$10:$Q$7501,'FILL RATE MANDATORY STOCK'!BK165,'DETAIL SALES'!$AB$10:$AB$7501,"Full",'DETAIL SALES'!$C$10:$C$7501,"6")</f>
        <v>0</v>
      </c>
      <c r="BX165" s="149">
        <f>COUNTIFS('DETAIL SALES'!$Q$10:$Q$7501,'FILL RATE MANDATORY STOCK'!BK165,'DETAIL SALES'!$AB$10:$AB$7501,"No",'DETAIL SALES'!$C$10:$C$7501,"6")</f>
        <v>0</v>
      </c>
      <c r="BY165" s="316">
        <f>COUNTIFS('DETAIL SALES'!$Q$10:$Q$7501,'FILL RATE MANDATORY STOCK'!BK165,'DETAIL SALES'!$AB$10:$AB$7501,"Full",'DETAIL SALES'!$C$10:$C$7501,"7")</f>
        <v>0</v>
      </c>
      <c r="BZ165" s="316">
        <f>COUNTIFS('DETAIL SALES'!$Q$10:$Q$7501,'FILL RATE MANDATORY STOCK'!BK165,'DETAIL SALES'!$AB$10:$AB$7501,"No",'DETAIL SALES'!$C$10:$C$7501,"7")</f>
        <v>0</v>
      </c>
      <c r="CA165" s="149">
        <f>COUNTIFS('DETAIL SALES'!$Q$10:$Q$7501,'FILL RATE MANDATORY STOCK'!BK165,'DETAIL SALES'!$AB$10:$AB$7501,"Full",'DETAIL SALES'!$C$10:$C$7501,"8")</f>
        <v>0</v>
      </c>
      <c r="CB165" s="149">
        <f>COUNTIFS('DETAIL SALES'!$Q$10:$Q$7501,'FILL RATE MANDATORY STOCK'!BK165,'DETAIL SALES'!$AB$10:$AB$7501,"No",'DETAIL SALES'!$C$10:$C$7501,"8")</f>
        <v>0</v>
      </c>
      <c r="CC165" s="149">
        <f>COUNTIFS('DETAIL SALES'!$Q$10:$Q$7501,'FILL RATE MANDATORY STOCK'!BK165,'DETAIL SALES'!$AB$10:$AB$7501,"Full",'DETAIL SALES'!$C$10:$C$7501,"9")</f>
        <v>0</v>
      </c>
      <c r="CD165" s="149">
        <f>COUNTIFS('DETAIL SALES'!$Q$10:$Q$7501,'FILL RATE MANDATORY STOCK'!BK165,'DETAIL SALES'!$AB$10:$AB$7501,"No",'DETAIL SALES'!$C$10:$C$7501,"9")</f>
        <v>0</v>
      </c>
      <c r="CE165" s="149">
        <f>COUNTIFS('DETAIL SALES'!$Q$10:$Q$7501,'FILL RATE MANDATORY STOCK'!BK165,'DETAIL SALES'!$AB$10:$AB$7501,"Full",'DETAIL SALES'!$C$10:$C$7501,"10")</f>
        <v>0</v>
      </c>
      <c r="CF165" s="149">
        <f>COUNTIFS('DETAIL SALES'!$Q$10:$Q$7501,'FILL RATE MANDATORY STOCK'!BK165,'DETAIL SALES'!$AB$10:$AB$7501,"No",'DETAIL SALES'!$C$10:$C$7501,"10")</f>
        <v>0</v>
      </c>
      <c r="CG165" s="149">
        <f>COUNTIFS('DETAIL SALES'!$Q$10:$Q$7501,'FILL RATE MANDATORY STOCK'!BK165,'DETAIL SALES'!$AB$10:$AB$7501,"Full",'DETAIL SALES'!$C$10:$C$7501,"11")</f>
        <v>0</v>
      </c>
      <c r="CH165" s="149">
        <f>COUNTIFS('DETAIL SALES'!$Q$10:$Q$7501,'FILL RATE MANDATORY STOCK'!BK165,'DETAIL SALES'!$AB$10:$AB$7501,"No",'DETAIL SALES'!$C$10:$C$7501,"11")</f>
        <v>0</v>
      </c>
      <c r="CI165" s="149">
        <f>COUNTIFS('DETAIL SALES'!$Q$10:$Q$7501,'FILL RATE MANDATORY STOCK'!BK165,'DETAIL SALES'!$AB$10:$AB$7501,"Full",'DETAIL SALES'!$C$10:$C$7501,"12")</f>
        <v>0</v>
      </c>
      <c r="CJ165" s="149">
        <f>COUNTIFS('DETAIL SALES'!$Q$10:$Q$7501,'FILL RATE MANDATORY STOCK'!BK165,'DETAIL SALES'!$AB$10:$AB$7501,"No",'DETAIL SALES'!$C$10:$C$7501,"12")</f>
        <v>0</v>
      </c>
      <c r="CK165" s="149">
        <f>COUNTIFS('DETAIL SALES'!$Q$10:$Q$7501,'FILL RATE MANDATORY STOCK'!BK165,'DETAIL SALES'!$AB$10:$AB$7501,"Full",'DETAIL SALES'!$C$10:$C$7501,"13")</f>
        <v>0</v>
      </c>
      <c r="CL165" s="149">
        <f>COUNTIFS('DETAIL SALES'!$Q$10:$Q$7501,'FILL RATE MANDATORY STOCK'!BK165,'DETAIL SALES'!$AB$10:$AB$7501,"No",'DETAIL SALES'!$C$10:$C$7501,"13")</f>
        <v>0</v>
      </c>
      <c r="CM165" s="316">
        <f>COUNTIFS('DETAIL SALES'!$Q$10:$Q$7501,'FILL RATE MANDATORY STOCK'!BK165,'DETAIL SALES'!$AB$10:$AB$7501,"Full",'DETAIL SALES'!$C$10:$C$7501,"14")</f>
        <v>0</v>
      </c>
      <c r="CN165" s="316">
        <f>COUNTIFS('DETAIL SALES'!$Q$10:$Q$7501,'FILL RATE MANDATORY STOCK'!BK165,'DETAIL SALES'!$AB$10:$AB$7501,"No",'DETAIL SALES'!$C$10:$C$7501,"14")</f>
        <v>0</v>
      </c>
      <c r="CO165" s="149">
        <f>COUNTIFS('DETAIL SALES'!$Q$10:$Q$7501,'FILL RATE MANDATORY STOCK'!BK165,'DETAIL SALES'!$AB$10:$AB$7501,"Full",'DETAIL SALES'!$C$10:$C$7501,"15")</f>
        <v>0</v>
      </c>
      <c r="CP165" s="149">
        <f>COUNTIFS('DETAIL SALES'!$Q$10:$Q$7501,'FILL RATE MANDATORY STOCK'!BK165,'DETAIL SALES'!$AB$10:$AB$7501,"No",'DETAIL SALES'!$C$10:$C$7501,"15")</f>
        <v>0</v>
      </c>
      <c r="CQ165" s="149">
        <f>COUNTIFS('DETAIL SALES'!$Q$10:$Q$7501,'FILL RATE MANDATORY STOCK'!BK165,'DETAIL SALES'!$AB$10:$AB$7501,"Full",'DETAIL SALES'!$C$10:$C$7501,"16")</f>
        <v>0</v>
      </c>
      <c r="CR165" s="149">
        <f>COUNTIFS('DETAIL SALES'!$Q$10:$Q$7501,'FILL RATE MANDATORY STOCK'!BK165,'DETAIL SALES'!$AB$10:$AB$7501,"No",'DETAIL SALES'!$C$10:$C$7501,"16")</f>
        <v>0</v>
      </c>
      <c r="CS165" s="149">
        <f>COUNTIFS('DETAIL SALES'!$Q$10:$Q$7501,'FILL RATE MANDATORY STOCK'!BK165,'DETAIL SALES'!$AB$10:$AB$7501,"Full",'DETAIL SALES'!$C$10:$C$7501,"17")</f>
        <v>0</v>
      </c>
      <c r="CT165" s="149">
        <f>COUNTIFS('DETAIL SALES'!$Q$10:$Q$7501,'FILL RATE MANDATORY STOCK'!BK165,'DETAIL SALES'!$AB$10:$AB$7501,"No",'DETAIL SALES'!$C$10:$C$7501,"17")</f>
        <v>0</v>
      </c>
      <c r="CU165" s="149">
        <f>COUNTIFS('DETAIL SALES'!$Q$10:$Q$7501,'FILL RATE MANDATORY STOCK'!BK165,'DETAIL SALES'!$AB$10:$AB$7501,"Full",'DETAIL SALES'!$C$10:$C$7501,"18")</f>
        <v>0</v>
      </c>
      <c r="CV165" s="149">
        <f>COUNTIFS('DETAIL SALES'!$Q$10:$Q$7501,'FILL RATE MANDATORY STOCK'!BK165,'DETAIL SALES'!$AB$10:$AB$7501,"No",'DETAIL SALES'!$C$10:$C$7501,"18")</f>
        <v>0</v>
      </c>
      <c r="CW165" s="149">
        <f>COUNTIFS('DETAIL SALES'!$Q$10:$Q$7501,'FILL RATE MANDATORY STOCK'!BK165,'DETAIL SALES'!$AB$10:$AB$7501,"Full",'DETAIL SALES'!$C$10:$C$7501,"19")</f>
        <v>0</v>
      </c>
      <c r="CX165" s="149">
        <f>COUNTIFS('DETAIL SALES'!$Q$10:$Q$7501,'FILL RATE MANDATORY STOCK'!BK165,'DETAIL SALES'!$AB$10:$AB$7501,"No",'DETAIL SALES'!$C$10:$C$7501,"19")</f>
        <v>0</v>
      </c>
      <c r="CY165" s="149">
        <f>COUNTIFS('DETAIL SALES'!$Q$10:$Q$7501,'FILL RATE MANDATORY STOCK'!BK165,'DETAIL SALES'!$AB$10:$AB$7501,"Full",'DETAIL SALES'!$C$10:$C$7501,"20")</f>
        <v>0</v>
      </c>
      <c r="CZ165" s="149">
        <f>COUNTIFS('DETAIL SALES'!$Q$10:$Q$7501,'FILL RATE MANDATORY STOCK'!BK165,'DETAIL SALES'!$AB$10:$AB$7501,"No",'DETAIL SALES'!$C$10:$C$7501,"20")</f>
        <v>0</v>
      </c>
      <c r="DA165" s="316">
        <f>COUNTIFS('DETAIL SALES'!$Q$10:$Q$7501,'FILL RATE MANDATORY STOCK'!BK165,'DETAIL SALES'!$AB$10:$AB$7501,"Full",'DETAIL SALES'!$C$10:$C$7501,"21")</f>
        <v>0</v>
      </c>
      <c r="DB165" s="316">
        <f>COUNTIFS('DETAIL SALES'!$Q$10:$Q$7501,'FILL RATE MANDATORY STOCK'!BK165,'DETAIL SALES'!$AB$10:$AB$7501,"No",'DETAIL SALES'!$C$10:$C$7501,"21")</f>
        <v>0</v>
      </c>
      <c r="DC165" s="149">
        <f>COUNTIFS('DETAIL SALES'!$Q$10:$Q$7501,'FILL RATE MANDATORY STOCK'!BK165,'DETAIL SALES'!$AB$10:$AB$7501,"Full",'DETAIL SALES'!$C$10:$C$7501,"22")</f>
        <v>0</v>
      </c>
      <c r="DD165" s="149">
        <f>COUNTIFS('DETAIL SALES'!$Q$10:$Q$7501,'FILL RATE MANDATORY STOCK'!BK165,'DETAIL SALES'!$AB$10:$AB$7501,"No",'DETAIL SALES'!$C$10:$C$7501,"22")</f>
        <v>0</v>
      </c>
      <c r="DE165" s="149">
        <f>COUNTIFS('DETAIL SALES'!$Q$10:$Q$7501,'FILL RATE MANDATORY STOCK'!BK165,'DETAIL SALES'!$AB$10:$AB$7501,"Full",'DETAIL SALES'!$C$10:$C$7501,"23")</f>
        <v>0</v>
      </c>
      <c r="DF165" s="149">
        <f>COUNTIFS('DETAIL SALES'!$Q$10:$Q$7501,'FILL RATE MANDATORY STOCK'!BK165,'DETAIL SALES'!$AB$10:$AB$7501,"No",'DETAIL SALES'!$C$10:$C$7501,"23")</f>
        <v>0</v>
      </c>
      <c r="DG165" s="149">
        <f>COUNTIFS('DETAIL SALES'!$Q$10:$Q$7501,'FILL RATE MANDATORY STOCK'!BK165,'DETAIL SALES'!$AB$10:$AB$7501,"Full",'DETAIL SALES'!$C$10:$C$7501,"24")</f>
        <v>0</v>
      </c>
      <c r="DH165" s="149">
        <f>COUNTIFS('DETAIL SALES'!$Q$10:$Q$7501,'FILL RATE MANDATORY STOCK'!BK165,'DETAIL SALES'!$AB$10:$AB$7501,"No",'DETAIL SALES'!$C$10:$C$7501,"24")</f>
        <v>0</v>
      </c>
      <c r="DI165" s="149">
        <f>COUNTIFS('DETAIL SALES'!$Q$10:$Q$7501,'FILL RATE MANDATORY STOCK'!BK165,'DETAIL SALES'!$AB$10:$AB$7501,"Full",'DETAIL SALES'!$C$10:$C$7501,"25")</f>
        <v>0</v>
      </c>
      <c r="DJ165" s="149">
        <f>COUNTIFS('DETAIL SALES'!$Q$10:$Q$7501,'FILL RATE MANDATORY STOCK'!BK165,'DETAIL SALES'!$AB$10:$AB$7501,"No",'DETAIL SALES'!$C$10:$C$7501,"25")</f>
        <v>0</v>
      </c>
      <c r="DK165" s="149">
        <f>COUNTIFS('DETAIL SALES'!$Q$10:$Q$7501,'FILL RATE MANDATORY STOCK'!BK165,'DETAIL SALES'!$AB$10:$AB$7501,"Full",'DETAIL SALES'!$C$10:$C$7501,"26")</f>
        <v>0</v>
      </c>
      <c r="DL165" s="149">
        <f>COUNTIFS('DETAIL SALES'!$Q$10:$Q$7501,'FILL RATE MANDATORY STOCK'!BK165,'DETAIL SALES'!$AB$10:$AB$7501,"No",'DETAIL SALES'!$C$10:$C$7501,"26")</f>
        <v>0</v>
      </c>
      <c r="DM165" s="149">
        <f>COUNTIFS('DETAIL SALES'!$Q$10:$Q$7501,'FILL RATE MANDATORY STOCK'!BK165,'DETAIL SALES'!$AB$10:$AB$7501,"Full",'DETAIL SALES'!$C$10:$C$7501,"27")</f>
        <v>0</v>
      </c>
      <c r="DN165" s="149">
        <f>COUNTIFS('DETAIL SALES'!$Q$10:$Q$7501,'FILL RATE MANDATORY STOCK'!BK165,'DETAIL SALES'!$AB$10:$AB$7501,"No",'DETAIL SALES'!$C$10:$C$7501,"27")</f>
        <v>0</v>
      </c>
      <c r="DO165" s="316">
        <f>COUNTIFS('DETAIL SALES'!$Q$10:$Q$7501,'FILL RATE MANDATORY STOCK'!BK165,'DETAIL SALES'!$AB$10:$AB$7501,"Full",'DETAIL SALES'!$C$10:$C$7501,"28")</f>
        <v>0</v>
      </c>
      <c r="DP165" s="316">
        <f>COUNTIFS('DETAIL SALES'!$Q$10:$Q$7501,'FILL RATE MANDATORY STOCK'!BK165,'DETAIL SALES'!$AB$10:$AB$7501,"No",'DETAIL SALES'!$C$10:$C$7501,"28")</f>
        <v>0</v>
      </c>
      <c r="DQ165" s="149">
        <f>COUNTIFS('DETAIL SALES'!$Q$10:$Q$7501,'FILL RATE MANDATORY STOCK'!BK165,'DETAIL SALES'!$AB$10:$AB$7501,"Full",'DETAIL SALES'!$C$10:$C$7501,"29")</f>
        <v>0</v>
      </c>
      <c r="DR165" s="149">
        <f>COUNTIFS('DETAIL SALES'!$Q$10:$Q$7501,'FILL RATE MANDATORY STOCK'!BK165,'DETAIL SALES'!$AB$10:$AB$7501,"No",'DETAIL SALES'!$C$10:$C$7501,"29")</f>
        <v>0</v>
      </c>
      <c r="DS165" s="149">
        <f>COUNTIFS('DETAIL SALES'!$Q$10:$Q$7501,'FILL RATE MANDATORY STOCK'!BK165,'DETAIL SALES'!$AB$10:$AB$7501,"Full",'DETAIL SALES'!$C$10:$C$7501,"30")</f>
        <v>0</v>
      </c>
      <c r="DT165" s="149">
        <f>COUNTIFS('DETAIL SALES'!$Q$10:$Q$7501,'FILL RATE MANDATORY STOCK'!BK165,'DETAIL SALES'!$AB$10:$AB$7501,"No",'DETAIL SALES'!$C$10:$C$7501,"30")</f>
        <v>0</v>
      </c>
      <c r="DU165" s="149">
        <f>COUNTIFS('DETAIL SALES'!$Q$10:$Q$7501,'FILL RATE MANDATORY STOCK'!\,'DETAIL SALES'!$AB$10:$AB$7501,"Full",'DETAIL SALES'!$C$10:$C$7501,"31")</f>
        <v>0</v>
      </c>
      <c r="DV165" s="153">
        <f>COUNTIFS('DETAIL SALES'!$Q$10:$Q$7501,'FILL RATE MANDATORY STOCK'!BK165,'DETAIL SALES'!$AB$10:$AB$7501,"No",'DETAIL SALES'!$C$10:$C$7501,"31")</f>
        <v>0</v>
      </c>
      <c r="DW165" s="271">
        <f t="shared" si="68"/>
        <v>0</v>
      </c>
      <c r="DX165" s="150">
        <f t="shared" si="68"/>
        <v>0</v>
      </c>
      <c r="DY165" s="150">
        <f t="shared" si="69"/>
        <v>0</v>
      </c>
      <c r="DZ165" s="272" t="e">
        <f t="shared" si="70"/>
        <v>#DIV/0!</v>
      </c>
    </row>
    <row r="166" spans="1:130" s="141" customFormat="1">
      <c r="A166" s="134">
        <v>157</v>
      </c>
      <c r="B166" s="286"/>
      <c r="C166" s="146">
        <f t="shared" si="60"/>
        <v>0</v>
      </c>
      <c r="D166" s="146">
        <f t="shared" si="61"/>
        <v>1</v>
      </c>
      <c r="E166" s="146">
        <f t="shared" si="62"/>
        <v>1900</v>
      </c>
      <c r="F166" s="287"/>
      <c r="G166" s="287"/>
      <c r="H166" s="287"/>
      <c r="I166" s="288"/>
      <c r="J166" s="287"/>
      <c r="K166" s="288"/>
      <c r="L166" s="134"/>
      <c r="M166" s="133"/>
      <c r="N166" s="288"/>
      <c r="O166" s="134"/>
      <c r="P166" s="166"/>
      <c r="Q166" s="289"/>
      <c r="R166" s="165"/>
      <c r="S166" s="290"/>
      <c r="T166" s="290"/>
      <c r="U166" s="290"/>
      <c r="V166" s="290"/>
      <c r="W166" s="166"/>
      <c r="X166" s="87"/>
      <c r="Y166" s="418">
        <f t="shared" si="63"/>
        <v>0</v>
      </c>
      <c r="Z166" s="291">
        <f t="shared" si="64"/>
        <v>0</v>
      </c>
      <c r="AA166" s="163"/>
      <c r="AB166" s="177" t="str">
        <f t="shared" si="65"/>
        <v/>
      </c>
      <c r="AC166" s="283" t="str">
        <f t="shared" si="66"/>
        <v/>
      </c>
      <c r="AD166" s="283" t="str">
        <f t="shared" si="67"/>
        <v/>
      </c>
      <c r="AE166" s="163"/>
      <c r="AF166" s="162"/>
      <c r="AP166" s="581"/>
      <c r="BD166" s="784"/>
      <c r="BE166" s="100">
        <f t="shared" si="59"/>
        <v>145</v>
      </c>
      <c r="BF166" s="100" t="s">
        <v>425</v>
      </c>
      <c r="BG166" s="100" t="s">
        <v>306</v>
      </c>
      <c r="BH166" s="149" t="s">
        <v>59</v>
      </c>
      <c r="BI166" s="169" t="e">
        <f>VLOOKUP(BH166,#REF!,8,FALSE)</f>
        <v>#REF!</v>
      </c>
      <c r="BJ166" s="224">
        <v>120000</v>
      </c>
      <c r="BK166" s="154">
        <v>20</v>
      </c>
      <c r="BL166" s="153">
        <v>0</v>
      </c>
      <c r="BM166" s="594">
        <f>COUNTIFS('DETAIL SALES'!$Q$10:$Q$7501,'FILL RATE MANDATORY STOCK'!BK166,'DETAIL SALES'!$AB$10:$AB$7501,"Full",'DETAIL SALES'!$C$10:$C$7501,"1")</f>
        <v>0</v>
      </c>
      <c r="BN166" s="149">
        <f>COUNTIFS('DETAIL SALES'!$Q$10:$Q$7501,'FILL RATE MANDATORY STOCK'!BK166,'DETAIL SALES'!$AB$10:$AB$7501,"No",'DETAIL SALES'!$C$10:$C$7501,"1")</f>
        <v>0</v>
      </c>
      <c r="BO166" s="149">
        <f>COUNTIFS('DETAIL SALES'!$Q$10:$Q$7501,'FILL RATE MANDATORY STOCK'!BK166,'DETAIL SALES'!$AB$10:$AB$7501,"Full",'DETAIL SALES'!$C$10:$C$7501,"2")</f>
        <v>0</v>
      </c>
      <c r="BP166" s="149">
        <f>COUNTIFS('DETAIL SALES'!$Q$10:$Q$7501,'FILL RATE MANDATORY STOCK'!BK166,'DETAIL SALES'!$AB$10:$AB$7501,"No",'DETAIL SALES'!$C$10:$C$7501,"2")</f>
        <v>0</v>
      </c>
      <c r="BQ166" s="149">
        <f>COUNTIFS('DETAIL SALES'!$Q$10:$Q$7501,'FILL RATE MANDATORY STOCK'!BK166,'DETAIL SALES'!$AB$10:$AB$7501,"Full",'DETAIL SALES'!$C$10:$C$7501,"3")</f>
        <v>0</v>
      </c>
      <c r="BR166" s="149">
        <f>COUNTIFS('DETAIL SALES'!$Q$10:$Q$7501,'FILL RATE MANDATORY STOCK'!BK166,'DETAIL SALES'!$AB$10:$AB$7501,"No",'DETAIL SALES'!$C$10:$C$7501,"3")</f>
        <v>0</v>
      </c>
      <c r="BS166" s="149">
        <f>COUNTIFS('DETAIL SALES'!$Q$10:$Q$7501,'FILL RATE MANDATORY STOCK'!BK166,'DETAIL SALES'!$AB$10:$AB$7501,"Full",'DETAIL SALES'!$C$10:$C$7501,"4")</f>
        <v>0</v>
      </c>
      <c r="BT166" s="149">
        <f>COUNTIFS('DETAIL SALES'!$Q$10:$Q$7501,'FILL RATE MANDATORY STOCK'!BK166,'DETAIL SALES'!$AB$10:$AB$7501,"No",'DETAIL SALES'!$C$10:$C$7501,"4")</f>
        <v>0</v>
      </c>
      <c r="BU166" s="149">
        <f>COUNTIFS('DETAIL SALES'!$Q$10:$Q$7501,'FILL RATE MANDATORY STOCK'!BK166,'DETAIL SALES'!$AB$10:$AB$7501,"Full",'DETAIL SALES'!$C$10:$C$7501,"5")</f>
        <v>0</v>
      </c>
      <c r="BV166" s="149">
        <f>COUNTIFS('DETAIL SALES'!$Q$10:$Q$7501,'FILL RATE MANDATORY STOCK'!BK166,'DETAIL SALES'!$AB$10:$AB$7501,"No",'DETAIL SALES'!$C$10:$C$7501,"5")</f>
        <v>0</v>
      </c>
      <c r="BW166" s="149">
        <f>COUNTIFS('DETAIL SALES'!$Q$10:$Q$7501,'FILL RATE MANDATORY STOCK'!BK166,'DETAIL SALES'!$AB$10:$AB$7501,"Full",'DETAIL SALES'!$C$10:$C$7501,"6")</f>
        <v>0</v>
      </c>
      <c r="BX166" s="149">
        <f>COUNTIFS('DETAIL SALES'!$Q$10:$Q$7501,'FILL RATE MANDATORY STOCK'!BK166,'DETAIL SALES'!$AB$10:$AB$7501,"No",'DETAIL SALES'!$C$10:$C$7501,"6")</f>
        <v>0</v>
      </c>
      <c r="BY166" s="316">
        <f>COUNTIFS('DETAIL SALES'!$Q$10:$Q$7501,'FILL RATE MANDATORY STOCK'!BK166,'DETAIL SALES'!$AB$10:$AB$7501,"Full",'DETAIL SALES'!$C$10:$C$7501,"7")</f>
        <v>0</v>
      </c>
      <c r="BZ166" s="316">
        <f>COUNTIFS('DETAIL SALES'!$Q$10:$Q$7501,'FILL RATE MANDATORY STOCK'!BK166,'DETAIL SALES'!$AB$10:$AB$7501,"No",'DETAIL SALES'!$C$10:$C$7501,"7")</f>
        <v>0</v>
      </c>
      <c r="CA166" s="149">
        <f>COUNTIFS('DETAIL SALES'!$Q$10:$Q$7501,'FILL RATE MANDATORY STOCK'!BK166,'DETAIL SALES'!$AB$10:$AB$7501,"Full",'DETAIL SALES'!$C$10:$C$7501,"8")</f>
        <v>0</v>
      </c>
      <c r="CB166" s="149">
        <f>COUNTIFS('DETAIL SALES'!$Q$10:$Q$7501,'FILL RATE MANDATORY STOCK'!BK166,'DETAIL SALES'!$AB$10:$AB$7501,"No",'DETAIL SALES'!$C$10:$C$7501,"8")</f>
        <v>0</v>
      </c>
      <c r="CC166" s="149">
        <f>COUNTIFS('DETAIL SALES'!$Q$10:$Q$7501,'FILL RATE MANDATORY STOCK'!BK166,'DETAIL SALES'!$AB$10:$AB$7501,"Full",'DETAIL SALES'!$C$10:$C$7501,"9")</f>
        <v>0</v>
      </c>
      <c r="CD166" s="149">
        <f>COUNTIFS('DETAIL SALES'!$Q$10:$Q$7501,'FILL RATE MANDATORY STOCK'!BK166,'DETAIL SALES'!$AB$10:$AB$7501,"No",'DETAIL SALES'!$C$10:$C$7501,"9")</f>
        <v>0</v>
      </c>
      <c r="CE166" s="149">
        <f>COUNTIFS('DETAIL SALES'!$Q$10:$Q$7501,'FILL RATE MANDATORY STOCK'!BK166,'DETAIL SALES'!$AB$10:$AB$7501,"Full",'DETAIL SALES'!$C$10:$C$7501,"10")</f>
        <v>0</v>
      </c>
      <c r="CF166" s="149">
        <f>COUNTIFS('DETAIL SALES'!$Q$10:$Q$7501,'FILL RATE MANDATORY STOCK'!BK166,'DETAIL SALES'!$AB$10:$AB$7501,"No",'DETAIL SALES'!$C$10:$C$7501,"10")</f>
        <v>0</v>
      </c>
      <c r="CG166" s="149">
        <f>COUNTIFS('DETAIL SALES'!$Q$10:$Q$7501,'FILL RATE MANDATORY STOCK'!BK166,'DETAIL SALES'!$AB$10:$AB$7501,"Full",'DETAIL SALES'!$C$10:$C$7501,"11")</f>
        <v>0</v>
      </c>
      <c r="CH166" s="149">
        <f>COUNTIFS('DETAIL SALES'!$Q$10:$Q$7501,'FILL RATE MANDATORY STOCK'!BK166,'DETAIL SALES'!$AB$10:$AB$7501,"No",'DETAIL SALES'!$C$10:$C$7501,"11")</f>
        <v>0</v>
      </c>
      <c r="CI166" s="149">
        <f>COUNTIFS('DETAIL SALES'!$Q$10:$Q$7501,'FILL RATE MANDATORY STOCK'!BK166,'DETAIL SALES'!$AB$10:$AB$7501,"Full",'DETAIL SALES'!$C$10:$C$7501,"12")</f>
        <v>0</v>
      </c>
      <c r="CJ166" s="149">
        <f>COUNTIFS('DETAIL SALES'!$Q$10:$Q$7501,'FILL RATE MANDATORY STOCK'!BK166,'DETAIL SALES'!$AB$10:$AB$7501,"No",'DETAIL SALES'!$C$10:$C$7501,"12")</f>
        <v>0</v>
      </c>
      <c r="CK166" s="149">
        <f>COUNTIFS('DETAIL SALES'!$Q$10:$Q$7501,'FILL RATE MANDATORY STOCK'!BK166,'DETAIL SALES'!$AB$10:$AB$7501,"Full",'DETAIL SALES'!$C$10:$C$7501,"13")</f>
        <v>0</v>
      </c>
      <c r="CL166" s="149">
        <f>COUNTIFS('DETAIL SALES'!$Q$10:$Q$7501,'FILL RATE MANDATORY STOCK'!BK166,'DETAIL SALES'!$AB$10:$AB$7501,"No",'DETAIL SALES'!$C$10:$C$7501,"13")</f>
        <v>0</v>
      </c>
      <c r="CM166" s="316">
        <f>COUNTIFS('DETAIL SALES'!$Q$10:$Q$7501,'FILL RATE MANDATORY STOCK'!BK166,'DETAIL SALES'!$AB$10:$AB$7501,"Full",'DETAIL SALES'!$C$10:$C$7501,"14")</f>
        <v>0</v>
      </c>
      <c r="CN166" s="316">
        <f>COUNTIFS('DETAIL SALES'!$Q$10:$Q$7501,'FILL RATE MANDATORY STOCK'!BK166,'DETAIL SALES'!$AB$10:$AB$7501,"No",'DETAIL SALES'!$C$10:$C$7501,"14")</f>
        <v>0</v>
      </c>
      <c r="CO166" s="149">
        <f>COUNTIFS('DETAIL SALES'!$Q$10:$Q$7501,'FILL RATE MANDATORY STOCK'!BK166,'DETAIL SALES'!$AB$10:$AB$7501,"Full",'DETAIL SALES'!$C$10:$C$7501,"15")</f>
        <v>0</v>
      </c>
      <c r="CP166" s="149">
        <f>COUNTIFS('DETAIL SALES'!$Q$10:$Q$7501,'FILL RATE MANDATORY STOCK'!BK166,'DETAIL SALES'!$AB$10:$AB$7501,"No",'DETAIL SALES'!$C$10:$C$7501,"15")</f>
        <v>0</v>
      </c>
      <c r="CQ166" s="149">
        <f>COUNTIFS('DETAIL SALES'!$Q$10:$Q$7501,'FILL RATE MANDATORY STOCK'!BK166,'DETAIL SALES'!$AB$10:$AB$7501,"Full",'DETAIL SALES'!$C$10:$C$7501,"16")</f>
        <v>0</v>
      </c>
      <c r="CR166" s="149">
        <f>COUNTIFS('DETAIL SALES'!$Q$10:$Q$7501,'FILL RATE MANDATORY STOCK'!BK166,'DETAIL SALES'!$AB$10:$AB$7501,"No",'DETAIL SALES'!$C$10:$C$7501,"16")</f>
        <v>0</v>
      </c>
      <c r="CS166" s="149">
        <f>COUNTIFS('DETAIL SALES'!$Q$10:$Q$7501,'FILL RATE MANDATORY STOCK'!BK166,'DETAIL SALES'!$AB$10:$AB$7501,"Full",'DETAIL SALES'!$C$10:$C$7501,"17")</f>
        <v>0</v>
      </c>
      <c r="CT166" s="149">
        <f>COUNTIFS('DETAIL SALES'!$Q$10:$Q$7501,'FILL RATE MANDATORY STOCK'!BK166,'DETAIL SALES'!$AB$10:$AB$7501,"No",'DETAIL SALES'!$C$10:$C$7501,"17")</f>
        <v>0</v>
      </c>
      <c r="CU166" s="149">
        <f>COUNTIFS('DETAIL SALES'!$Q$10:$Q$7501,'FILL RATE MANDATORY STOCK'!BK166,'DETAIL SALES'!$AB$10:$AB$7501,"Full",'DETAIL SALES'!$C$10:$C$7501,"18")</f>
        <v>0</v>
      </c>
      <c r="CV166" s="149">
        <f>COUNTIFS('DETAIL SALES'!$Q$10:$Q$7501,'FILL RATE MANDATORY STOCK'!BK166,'DETAIL SALES'!$AB$10:$AB$7501,"No",'DETAIL SALES'!$C$10:$C$7501,"18")</f>
        <v>0</v>
      </c>
      <c r="CW166" s="149">
        <f>COUNTIFS('DETAIL SALES'!$Q$10:$Q$7501,'FILL RATE MANDATORY STOCK'!BK166,'DETAIL SALES'!$AB$10:$AB$7501,"Full",'DETAIL SALES'!$C$10:$C$7501,"19")</f>
        <v>0</v>
      </c>
      <c r="CX166" s="149">
        <f>COUNTIFS('DETAIL SALES'!$Q$10:$Q$7501,'FILL RATE MANDATORY STOCK'!BK166,'DETAIL SALES'!$AB$10:$AB$7501,"No",'DETAIL SALES'!$C$10:$C$7501,"19")</f>
        <v>0</v>
      </c>
      <c r="CY166" s="149">
        <f>COUNTIFS('DETAIL SALES'!$Q$10:$Q$7501,'FILL RATE MANDATORY STOCK'!BK166,'DETAIL SALES'!$AB$10:$AB$7501,"Full",'DETAIL SALES'!$C$10:$C$7501,"20")</f>
        <v>0</v>
      </c>
      <c r="CZ166" s="149">
        <f>COUNTIFS('DETAIL SALES'!$Q$10:$Q$7501,'FILL RATE MANDATORY STOCK'!BK166,'DETAIL SALES'!$AB$10:$AB$7501,"No",'DETAIL SALES'!$C$10:$C$7501,"20")</f>
        <v>0</v>
      </c>
      <c r="DA166" s="316">
        <f>COUNTIFS('DETAIL SALES'!$Q$10:$Q$7501,'FILL RATE MANDATORY STOCK'!BK166,'DETAIL SALES'!$AB$10:$AB$7501,"Full",'DETAIL SALES'!$C$10:$C$7501,"21")</f>
        <v>0</v>
      </c>
      <c r="DB166" s="316">
        <f>COUNTIFS('DETAIL SALES'!$Q$10:$Q$7501,'FILL RATE MANDATORY STOCK'!BK166,'DETAIL SALES'!$AB$10:$AB$7501,"No",'DETAIL SALES'!$C$10:$C$7501,"21")</f>
        <v>0</v>
      </c>
      <c r="DC166" s="149">
        <f>COUNTIFS('DETAIL SALES'!$Q$10:$Q$7501,'FILL RATE MANDATORY STOCK'!BK166,'DETAIL SALES'!$AB$10:$AB$7501,"Full",'DETAIL SALES'!$C$10:$C$7501,"22")</f>
        <v>0</v>
      </c>
      <c r="DD166" s="149">
        <f>COUNTIFS('DETAIL SALES'!$Q$10:$Q$7501,'FILL RATE MANDATORY STOCK'!BK166,'DETAIL SALES'!$AB$10:$AB$7501,"No",'DETAIL SALES'!$C$10:$C$7501,"22")</f>
        <v>0</v>
      </c>
      <c r="DE166" s="149">
        <f>COUNTIFS('DETAIL SALES'!$Q$10:$Q$7501,'FILL RATE MANDATORY STOCK'!BK166,'DETAIL SALES'!$AB$10:$AB$7501,"Full",'DETAIL SALES'!$C$10:$C$7501,"23")</f>
        <v>0</v>
      </c>
      <c r="DF166" s="149">
        <f>COUNTIFS('DETAIL SALES'!$Q$10:$Q$7501,'FILL RATE MANDATORY STOCK'!BK166,'DETAIL SALES'!$AB$10:$AB$7501,"No",'DETAIL SALES'!$C$10:$C$7501,"23")</f>
        <v>0</v>
      </c>
      <c r="DG166" s="149">
        <f>COUNTIFS('DETAIL SALES'!$Q$10:$Q$7501,'FILL RATE MANDATORY STOCK'!BK166,'DETAIL SALES'!$AB$10:$AB$7501,"Full",'DETAIL SALES'!$C$10:$C$7501,"24")</f>
        <v>0</v>
      </c>
      <c r="DH166" s="149">
        <f>COUNTIFS('DETAIL SALES'!$Q$10:$Q$7501,'FILL RATE MANDATORY STOCK'!BK166,'DETAIL SALES'!$AB$10:$AB$7501,"No",'DETAIL SALES'!$C$10:$C$7501,"24")</f>
        <v>0</v>
      </c>
      <c r="DI166" s="149">
        <f>COUNTIFS('DETAIL SALES'!$Q$10:$Q$7501,'FILL RATE MANDATORY STOCK'!BK166,'DETAIL SALES'!$AB$10:$AB$7501,"Full",'DETAIL SALES'!$C$10:$C$7501,"25")</f>
        <v>0</v>
      </c>
      <c r="DJ166" s="149">
        <f>COUNTIFS('DETAIL SALES'!$Q$10:$Q$7501,'FILL RATE MANDATORY STOCK'!BK166,'DETAIL SALES'!$AB$10:$AB$7501,"No",'DETAIL SALES'!$C$10:$C$7501,"25")</f>
        <v>0</v>
      </c>
      <c r="DK166" s="149">
        <f>COUNTIFS('DETAIL SALES'!$Q$10:$Q$7501,'FILL RATE MANDATORY STOCK'!BK166,'DETAIL SALES'!$AB$10:$AB$7501,"Full",'DETAIL SALES'!$C$10:$C$7501,"26")</f>
        <v>0</v>
      </c>
      <c r="DL166" s="149">
        <f>COUNTIFS('DETAIL SALES'!$Q$10:$Q$7501,'FILL RATE MANDATORY STOCK'!BK166,'DETAIL SALES'!$AB$10:$AB$7501,"No",'DETAIL SALES'!$C$10:$C$7501,"26")</f>
        <v>0</v>
      </c>
      <c r="DM166" s="149">
        <f>COUNTIFS('DETAIL SALES'!$Q$10:$Q$7501,'FILL RATE MANDATORY STOCK'!BK166,'DETAIL SALES'!$AB$10:$AB$7501,"Full",'DETAIL SALES'!$C$10:$C$7501,"27")</f>
        <v>0</v>
      </c>
      <c r="DN166" s="149">
        <f>COUNTIFS('DETAIL SALES'!$Q$10:$Q$7501,'FILL RATE MANDATORY STOCK'!BK166,'DETAIL SALES'!$AB$10:$AB$7501,"No",'DETAIL SALES'!$C$10:$C$7501,"27")</f>
        <v>0</v>
      </c>
      <c r="DO166" s="316">
        <f>COUNTIFS('DETAIL SALES'!$Q$10:$Q$7501,'FILL RATE MANDATORY STOCK'!BK166,'DETAIL SALES'!$AB$10:$AB$7501,"Full",'DETAIL SALES'!$C$10:$C$7501,"28")</f>
        <v>0</v>
      </c>
      <c r="DP166" s="316">
        <f>COUNTIFS('DETAIL SALES'!$Q$10:$Q$7501,'FILL RATE MANDATORY STOCK'!BK166,'DETAIL SALES'!$AB$10:$AB$7501,"No",'DETAIL SALES'!$C$10:$C$7501,"28")</f>
        <v>0</v>
      </c>
      <c r="DQ166" s="149">
        <f>COUNTIFS('DETAIL SALES'!$Q$10:$Q$7501,'FILL RATE MANDATORY STOCK'!BK166,'DETAIL SALES'!$AB$10:$AB$7501,"Full",'DETAIL SALES'!$C$10:$C$7501,"29")</f>
        <v>0</v>
      </c>
      <c r="DR166" s="149">
        <f>COUNTIFS('DETAIL SALES'!$Q$10:$Q$7501,'FILL RATE MANDATORY STOCK'!BK166,'DETAIL SALES'!$AB$10:$AB$7501,"No",'DETAIL SALES'!$C$10:$C$7501,"29")</f>
        <v>0</v>
      </c>
      <c r="DS166" s="149">
        <f>COUNTIFS('DETAIL SALES'!$Q$10:$Q$7501,'FILL RATE MANDATORY STOCK'!BK166,'DETAIL SALES'!$AB$10:$AB$7501,"Full",'DETAIL SALES'!$C$10:$C$7501,"30")</f>
        <v>0</v>
      </c>
      <c r="DT166" s="149">
        <f>COUNTIFS('DETAIL SALES'!$Q$10:$Q$7501,'FILL RATE MANDATORY STOCK'!BK166,'DETAIL SALES'!$AB$10:$AB$7501,"No",'DETAIL SALES'!$C$10:$C$7501,"30")</f>
        <v>0</v>
      </c>
      <c r="DU166" s="149">
        <f>COUNTIFS('DETAIL SALES'!$Q$10:$Q$7501,'FILL RATE MANDATORY STOCK'!\,'DETAIL SALES'!$AB$10:$AB$7501,"Full",'DETAIL SALES'!$C$10:$C$7501,"31")</f>
        <v>0</v>
      </c>
      <c r="DV166" s="153">
        <f>COUNTIFS('DETAIL SALES'!$Q$10:$Q$7501,'FILL RATE MANDATORY STOCK'!BK166,'DETAIL SALES'!$AB$10:$AB$7501,"No",'DETAIL SALES'!$C$10:$C$7501,"31")</f>
        <v>0</v>
      </c>
      <c r="DW166" s="271">
        <f t="shared" si="68"/>
        <v>0</v>
      </c>
      <c r="DX166" s="150">
        <f t="shared" si="68"/>
        <v>0</v>
      </c>
      <c r="DY166" s="150">
        <f t="shared" si="69"/>
        <v>0</v>
      </c>
      <c r="DZ166" s="272" t="e">
        <f t="shared" si="70"/>
        <v>#DIV/0!</v>
      </c>
    </row>
    <row r="167" spans="1:130" s="141" customFormat="1">
      <c r="A167" s="134">
        <v>158</v>
      </c>
      <c r="B167" s="286"/>
      <c r="C167" s="146">
        <f t="shared" si="60"/>
        <v>0</v>
      </c>
      <c r="D167" s="146">
        <f t="shared" si="61"/>
        <v>1</v>
      </c>
      <c r="E167" s="146">
        <f t="shared" si="62"/>
        <v>1900</v>
      </c>
      <c r="F167" s="287"/>
      <c r="G167" s="287"/>
      <c r="H167" s="287"/>
      <c r="I167" s="288"/>
      <c r="J167" s="287"/>
      <c r="K167" s="288"/>
      <c r="L167" s="134"/>
      <c r="M167" s="133"/>
      <c r="N167" s="288"/>
      <c r="O167" s="134"/>
      <c r="P167" s="166"/>
      <c r="Q167" s="289"/>
      <c r="R167" s="165"/>
      <c r="S167" s="290"/>
      <c r="T167" s="290"/>
      <c r="U167" s="290"/>
      <c r="V167" s="290"/>
      <c r="W167" s="166"/>
      <c r="X167" s="87"/>
      <c r="Y167" s="418">
        <f t="shared" si="63"/>
        <v>0</v>
      </c>
      <c r="Z167" s="291">
        <f t="shared" si="64"/>
        <v>0</v>
      </c>
      <c r="AA167" s="163"/>
      <c r="AB167" s="177" t="str">
        <f t="shared" si="65"/>
        <v/>
      </c>
      <c r="AC167" s="283" t="str">
        <f t="shared" si="66"/>
        <v/>
      </c>
      <c r="AD167" s="283" t="str">
        <f t="shared" si="67"/>
        <v/>
      </c>
      <c r="AE167" s="163"/>
      <c r="AF167" s="162"/>
      <c r="AP167" s="581"/>
      <c r="BD167" s="784"/>
      <c r="BE167" s="100">
        <f t="shared" si="59"/>
        <v>146</v>
      </c>
      <c r="BF167" s="100" t="s">
        <v>426</v>
      </c>
      <c r="BG167" s="100" t="s">
        <v>306</v>
      </c>
      <c r="BH167" s="149" t="s">
        <v>61</v>
      </c>
      <c r="BI167" s="169" t="e">
        <f>VLOOKUP(BH167,#REF!,8,FALSE)</f>
        <v>#REF!</v>
      </c>
      <c r="BJ167" s="224">
        <v>120000</v>
      </c>
      <c r="BK167" s="154">
        <v>20</v>
      </c>
      <c r="BL167" s="153">
        <v>0</v>
      </c>
      <c r="BM167" s="594">
        <f>COUNTIFS('DETAIL SALES'!$Q$10:$Q$7501,'FILL RATE MANDATORY STOCK'!BK167,'DETAIL SALES'!$AB$10:$AB$7501,"Full",'DETAIL SALES'!$C$10:$C$7501,"1")</f>
        <v>0</v>
      </c>
      <c r="BN167" s="149">
        <f>COUNTIFS('DETAIL SALES'!$Q$10:$Q$7501,'FILL RATE MANDATORY STOCK'!BK167,'DETAIL SALES'!$AB$10:$AB$7501,"No",'DETAIL SALES'!$C$10:$C$7501,"1")</f>
        <v>0</v>
      </c>
      <c r="BO167" s="149">
        <f>COUNTIFS('DETAIL SALES'!$Q$10:$Q$7501,'FILL RATE MANDATORY STOCK'!BK167,'DETAIL SALES'!$AB$10:$AB$7501,"Full",'DETAIL SALES'!$C$10:$C$7501,"2")</f>
        <v>0</v>
      </c>
      <c r="BP167" s="149">
        <f>COUNTIFS('DETAIL SALES'!$Q$10:$Q$7501,'FILL RATE MANDATORY STOCK'!BK167,'DETAIL SALES'!$AB$10:$AB$7501,"No",'DETAIL SALES'!$C$10:$C$7501,"2")</f>
        <v>0</v>
      </c>
      <c r="BQ167" s="149">
        <f>COUNTIFS('DETAIL SALES'!$Q$10:$Q$7501,'FILL RATE MANDATORY STOCK'!BK167,'DETAIL SALES'!$AB$10:$AB$7501,"Full",'DETAIL SALES'!$C$10:$C$7501,"3")</f>
        <v>0</v>
      </c>
      <c r="BR167" s="149">
        <f>COUNTIFS('DETAIL SALES'!$Q$10:$Q$7501,'FILL RATE MANDATORY STOCK'!BK167,'DETAIL SALES'!$AB$10:$AB$7501,"No",'DETAIL SALES'!$C$10:$C$7501,"3")</f>
        <v>0</v>
      </c>
      <c r="BS167" s="149">
        <f>COUNTIFS('DETAIL SALES'!$Q$10:$Q$7501,'FILL RATE MANDATORY STOCK'!BK167,'DETAIL SALES'!$AB$10:$AB$7501,"Full",'DETAIL SALES'!$C$10:$C$7501,"4")</f>
        <v>0</v>
      </c>
      <c r="BT167" s="149">
        <f>COUNTIFS('DETAIL SALES'!$Q$10:$Q$7501,'FILL RATE MANDATORY STOCK'!BK167,'DETAIL SALES'!$AB$10:$AB$7501,"No",'DETAIL SALES'!$C$10:$C$7501,"4")</f>
        <v>0</v>
      </c>
      <c r="BU167" s="149">
        <f>COUNTIFS('DETAIL SALES'!$Q$10:$Q$7501,'FILL RATE MANDATORY STOCK'!BK167,'DETAIL SALES'!$AB$10:$AB$7501,"Full",'DETAIL SALES'!$C$10:$C$7501,"5")</f>
        <v>0</v>
      </c>
      <c r="BV167" s="149">
        <f>COUNTIFS('DETAIL SALES'!$Q$10:$Q$7501,'FILL RATE MANDATORY STOCK'!BK167,'DETAIL SALES'!$AB$10:$AB$7501,"No",'DETAIL SALES'!$C$10:$C$7501,"5")</f>
        <v>0</v>
      </c>
      <c r="BW167" s="149">
        <f>COUNTIFS('DETAIL SALES'!$Q$10:$Q$7501,'FILL RATE MANDATORY STOCK'!BK167,'DETAIL SALES'!$AB$10:$AB$7501,"Full",'DETAIL SALES'!$C$10:$C$7501,"6")</f>
        <v>0</v>
      </c>
      <c r="BX167" s="149">
        <f>COUNTIFS('DETAIL SALES'!$Q$10:$Q$7501,'FILL RATE MANDATORY STOCK'!BK167,'DETAIL SALES'!$AB$10:$AB$7501,"No",'DETAIL SALES'!$C$10:$C$7501,"6")</f>
        <v>0</v>
      </c>
      <c r="BY167" s="316">
        <f>COUNTIFS('DETAIL SALES'!$Q$10:$Q$7501,'FILL RATE MANDATORY STOCK'!BK167,'DETAIL SALES'!$AB$10:$AB$7501,"Full",'DETAIL SALES'!$C$10:$C$7501,"7")</f>
        <v>0</v>
      </c>
      <c r="BZ167" s="316">
        <f>COUNTIFS('DETAIL SALES'!$Q$10:$Q$7501,'FILL RATE MANDATORY STOCK'!BK167,'DETAIL SALES'!$AB$10:$AB$7501,"No",'DETAIL SALES'!$C$10:$C$7501,"7")</f>
        <v>0</v>
      </c>
      <c r="CA167" s="149">
        <f>COUNTIFS('DETAIL SALES'!$Q$10:$Q$7501,'FILL RATE MANDATORY STOCK'!BK167,'DETAIL SALES'!$AB$10:$AB$7501,"Full",'DETAIL SALES'!$C$10:$C$7501,"8")</f>
        <v>0</v>
      </c>
      <c r="CB167" s="149">
        <f>COUNTIFS('DETAIL SALES'!$Q$10:$Q$7501,'FILL RATE MANDATORY STOCK'!BK167,'DETAIL SALES'!$AB$10:$AB$7501,"No",'DETAIL SALES'!$C$10:$C$7501,"8")</f>
        <v>0</v>
      </c>
      <c r="CC167" s="149">
        <f>COUNTIFS('DETAIL SALES'!$Q$10:$Q$7501,'FILL RATE MANDATORY STOCK'!BK167,'DETAIL SALES'!$AB$10:$AB$7501,"Full",'DETAIL SALES'!$C$10:$C$7501,"9")</f>
        <v>0</v>
      </c>
      <c r="CD167" s="149">
        <f>COUNTIFS('DETAIL SALES'!$Q$10:$Q$7501,'FILL RATE MANDATORY STOCK'!BK167,'DETAIL SALES'!$AB$10:$AB$7501,"No",'DETAIL SALES'!$C$10:$C$7501,"9")</f>
        <v>0</v>
      </c>
      <c r="CE167" s="149">
        <f>COUNTIFS('DETAIL SALES'!$Q$10:$Q$7501,'FILL RATE MANDATORY STOCK'!BK167,'DETAIL SALES'!$AB$10:$AB$7501,"Full",'DETAIL SALES'!$C$10:$C$7501,"10")</f>
        <v>0</v>
      </c>
      <c r="CF167" s="149">
        <f>COUNTIFS('DETAIL SALES'!$Q$10:$Q$7501,'FILL RATE MANDATORY STOCK'!BK167,'DETAIL SALES'!$AB$10:$AB$7501,"No",'DETAIL SALES'!$C$10:$C$7501,"10")</f>
        <v>0</v>
      </c>
      <c r="CG167" s="149">
        <f>COUNTIFS('DETAIL SALES'!$Q$10:$Q$7501,'FILL RATE MANDATORY STOCK'!BK167,'DETAIL SALES'!$AB$10:$AB$7501,"Full",'DETAIL SALES'!$C$10:$C$7501,"11")</f>
        <v>0</v>
      </c>
      <c r="CH167" s="149">
        <f>COUNTIFS('DETAIL SALES'!$Q$10:$Q$7501,'FILL RATE MANDATORY STOCK'!BK167,'DETAIL SALES'!$AB$10:$AB$7501,"No",'DETAIL SALES'!$C$10:$C$7501,"11")</f>
        <v>0</v>
      </c>
      <c r="CI167" s="149">
        <f>COUNTIFS('DETAIL SALES'!$Q$10:$Q$7501,'FILL RATE MANDATORY STOCK'!BK167,'DETAIL SALES'!$AB$10:$AB$7501,"Full",'DETAIL SALES'!$C$10:$C$7501,"12")</f>
        <v>0</v>
      </c>
      <c r="CJ167" s="149">
        <f>COUNTIFS('DETAIL SALES'!$Q$10:$Q$7501,'FILL RATE MANDATORY STOCK'!BK167,'DETAIL SALES'!$AB$10:$AB$7501,"No",'DETAIL SALES'!$C$10:$C$7501,"12")</f>
        <v>0</v>
      </c>
      <c r="CK167" s="149">
        <f>COUNTIFS('DETAIL SALES'!$Q$10:$Q$7501,'FILL RATE MANDATORY STOCK'!BK167,'DETAIL SALES'!$AB$10:$AB$7501,"Full",'DETAIL SALES'!$C$10:$C$7501,"13")</f>
        <v>0</v>
      </c>
      <c r="CL167" s="149">
        <f>COUNTIFS('DETAIL SALES'!$Q$10:$Q$7501,'FILL RATE MANDATORY STOCK'!BK167,'DETAIL SALES'!$AB$10:$AB$7501,"No",'DETAIL SALES'!$C$10:$C$7501,"13")</f>
        <v>0</v>
      </c>
      <c r="CM167" s="316">
        <f>COUNTIFS('DETAIL SALES'!$Q$10:$Q$7501,'FILL RATE MANDATORY STOCK'!BK167,'DETAIL SALES'!$AB$10:$AB$7501,"Full",'DETAIL SALES'!$C$10:$C$7501,"14")</f>
        <v>0</v>
      </c>
      <c r="CN167" s="316">
        <f>COUNTIFS('DETAIL SALES'!$Q$10:$Q$7501,'FILL RATE MANDATORY STOCK'!BK167,'DETAIL SALES'!$AB$10:$AB$7501,"No",'DETAIL SALES'!$C$10:$C$7501,"14")</f>
        <v>0</v>
      </c>
      <c r="CO167" s="149">
        <f>COUNTIFS('DETAIL SALES'!$Q$10:$Q$7501,'FILL RATE MANDATORY STOCK'!BK167,'DETAIL SALES'!$AB$10:$AB$7501,"Full",'DETAIL SALES'!$C$10:$C$7501,"15")</f>
        <v>0</v>
      </c>
      <c r="CP167" s="149">
        <f>COUNTIFS('DETAIL SALES'!$Q$10:$Q$7501,'FILL RATE MANDATORY STOCK'!BK167,'DETAIL SALES'!$AB$10:$AB$7501,"No",'DETAIL SALES'!$C$10:$C$7501,"15")</f>
        <v>0</v>
      </c>
      <c r="CQ167" s="149">
        <f>COUNTIFS('DETAIL SALES'!$Q$10:$Q$7501,'FILL RATE MANDATORY STOCK'!BK167,'DETAIL SALES'!$AB$10:$AB$7501,"Full",'DETAIL SALES'!$C$10:$C$7501,"16")</f>
        <v>0</v>
      </c>
      <c r="CR167" s="149">
        <f>COUNTIFS('DETAIL SALES'!$Q$10:$Q$7501,'FILL RATE MANDATORY STOCK'!BK167,'DETAIL SALES'!$AB$10:$AB$7501,"No",'DETAIL SALES'!$C$10:$C$7501,"16")</f>
        <v>0</v>
      </c>
      <c r="CS167" s="149">
        <f>COUNTIFS('DETAIL SALES'!$Q$10:$Q$7501,'FILL RATE MANDATORY STOCK'!BK167,'DETAIL SALES'!$AB$10:$AB$7501,"Full",'DETAIL SALES'!$C$10:$C$7501,"17")</f>
        <v>0</v>
      </c>
      <c r="CT167" s="149">
        <f>COUNTIFS('DETAIL SALES'!$Q$10:$Q$7501,'FILL RATE MANDATORY STOCK'!BK167,'DETAIL SALES'!$AB$10:$AB$7501,"No",'DETAIL SALES'!$C$10:$C$7501,"17")</f>
        <v>0</v>
      </c>
      <c r="CU167" s="149">
        <f>COUNTIFS('DETAIL SALES'!$Q$10:$Q$7501,'FILL RATE MANDATORY STOCK'!BK167,'DETAIL SALES'!$AB$10:$AB$7501,"Full",'DETAIL SALES'!$C$10:$C$7501,"18")</f>
        <v>0</v>
      </c>
      <c r="CV167" s="149">
        <f>COUNTIFS('DETAIL SALES'!$Q$10:$Q$7501,'FILL RATE MANDATORY STOCK'!BK167,'DETAIL SALES'!$AB$10:$AB$7501,"No",'DETAIL SALES'!$C$10:$C$7501,"18")</f>
        <v>0</v>
      </c>
      <c r="CW167" s="149">
        <f>COUNTIFS('DETAIL SALES'!$Q$10:$Q$7501,'FILL RATE MANDATORY STOCK'!BK167,'DETAIL SALES'!$AB$10:$AB$7501,"Full",'DETAIL SALES'!$C$10:$C$7501,"19")</f>
        <v>0</v>
      </c>
      <c r="CX167" s="149">
        <f>COUNTIFS('DETAIL SALES'!$Q$10:$Q$7501,'FILL RATE MANDATORY STOCK'!BK167,'DETAIL SALES'!$AB$10:$AB$7501,"No",'DETAIL SALES'!$C$10:$C$7501,"19")</f>
        <v>0</v>
      </c>
      <c r="CY167" s="149">
        <f>COUNTIFS('DETAIL SALES'!$Q$10:$Q$7501,'FILL RATE MANDATORY STOCK'!BK167,'DETAIL SALES'!$AB$10:$AB$7501,"Full",'DETAIL SALES'!$C$10:$C$7501,"20")</f>
        <v>0</v>
      </c>
      <c r="CZ167" s="149">
        <f>COUNTIFS('DETAIL SALES'!$Q$10:$Q$7501,'FILL RATE MANDATORY STOCK'!BK167,'DETAIL SALES'!$AB$10:$AB$7501,"No",'DETAIL SALES'!$C$10:$C$7501,"20")</f>
        <v>0</v>
      </c>
      <c r="DA167" s="316">
        <f>COUNTIFS('DETAIL SALES'!$Q$10:$Q$7501,'FILL RATE MANDATORY STOCK'!BK167,'DETAIL SALES'!$AB$10:$AB$7501,"Full",'DETAIL SALES'!$C$10:$C$7501,"21")</f>
        <v>0</v>
      </c>
      <c r="DB167" s="316">
        <f>COUNTIFS('DETAIL SALES'!$Q$10:$Q$7501,'FILL RATE MANDATORY STOCK'!BK167,'DETAIL SALES'!$AB$10:$AB$7501,"No",'DETAIL SALES'!$C$10:$C$7501,"21")</f>
        <v>0</v>
      </c>
      <c r="DC167" s="149">
        <f>COUNTIFS('DETAIL SALES'!$Q$10:$Q$7501,'FILL RATE MANDATORY STOCK'!BK167,'DETAIL SALES'!$AB$10:$AB$7501,"Full",'DETAIL SALES'!$C$10:$C$7501,"22")</f>
        <v>0</v>
      </c>
      <c r="DD167" s="149">
        <f>COUNTIFS('DETAIL SALES'!$Q$10:$Q$7501,'FILL RATE MANDATORY STOCK'!BK167,'DETAIL SALES'!$AB$10:$AB$7501,"No",'DETAIL SALES'!$C$10:$C$7501,"22")</f>
        <v>0</v>
      </c>
      <c r="DE167" s="149">
        <f>COUNTIFS('DETAIL SALES'!$Q$10:$Q$7501,'FILL RATE MANDATORY STOCK'!BK167,'DETAIL SALES'!$AB$10:$AB$7501,"Full",'DETAIL SALES'!$C$10:$C$7501,"23")</f>
        <v>0</v>
      </c>
      <c r="DF167" s="149">
        <f>COUNTIFS('DETAIL SALES'!$Q$10:$Q$7501,'FILL RATE MANDATORY STOCK'!BK167,'DETAIL SALES'!$AB$10:$AB$7501,"No",'DETAIL SALES'!$C$10:$C$7501,"23")</f>
        <v>0</v>
      </c>
      <c r="DG167" s="149">
        <f>COUNTIFS('DETAIL SALES'!$Q$10:$Q$7501,'FILL RATE MANDATORY STOCK'!BK167,'DETAIL SALES'!$AB$10:$AB$7501,"Full",'DETAIL SALES'!$C$10:$C$7501,"24")</f>
        <v>0</v>
      </c>
      <c r="DH167" s="149">
        <f>COUNTIFS('DETAIL SALES'!$Q$10:$Q$7501,'FILL RATE MANDATORY STOCK'!BK167,'DETAIL SALES'!$AB$10:$AB$7501,"No",'DETAIL SALES'!$C$10:$C$7501,"24")</f>
        <v>0</v>
      </c>
      <c r="DI167" s="149">
        <f>COUNTIFS('DETAIL SALES'!$Q$10:$Q$7501,'FILL RATE MANDATORY STOCK'!BK167,'DETAIL SALES'!$AB$10:$AB$7501,"Full",'DETAIL SALES'!$C$10:$C$7501,"25")</f>
        <v>0</v>
      </c>
      <c r="DJ167" s="149">
        <f>COUNTIFS('DETAIL SALES'!$Q$10:$Q$7501,'FILL RATE MANDATORY STOCK'!BK167,'DETAIL SALES'!$AB$10:$AB$7501,"No",'DETAIL SALES'!$C$10:$C$7501,"25")</f>
        <v>0</v>
      </c>
      <c r="DK167" s="149">
        <f>COUNTIFS('DETAIL SALES'!$Q$10:$Q$7501,'FILL RATE MANDATORY STOCK'!BK167,'DETAIL SALES'!$AB$10:$AB$7501,"Full",'DETAIL SALES'!$C$10:$C$7501,"26")</f>
        <v>0</v>
      </c>
      <c r="DL167" s="149">
        <f>COUNTIFS('DETAIL SALES'!$Q$10:$Q$7501,'FILL RATE MANDATORY STOCK'!BK167,'DETAIL SALES'!$AB$10:$AB$7501,"No",'DETAIL SALES'!$C$10:$C$7501,"26")</f>
        <v>0</v>
      </c>
      <c r="DM167" s="149">
        <f>COUNTIFS('DETAIL SALES'!$Q$10:$Q$7501,'FILL RATE MANDATORY STOCK'!BK167,'DETAIL SALES'!$AB$10:$AB$7501,"Full",'DETAIL SALES'!$C$10:$C$7501,"27")</f>
        <v>0</v>
      </c>
      <c r="DN167" s="149">
        <f>COUNTIFS('DETAIL SALES'!$Q$10:$Q$7501,'FILL RATE MANDATORY STOCK'!BK167,'DETAIL SALES'!$AB$10:$AB$7501,"No",'DETAIL SALES'!$C$10:$C$7501,"27")</f>
        <v>0</v>
      </c>
      <c r="DO167" s="316">
        <f>COUNTIFS('DETAIL SALES'!$Q$10:$Q$7501,'FILL RATE MANDATORY STOCK'!BK167,'DETAIL SALES'!$AB$10:$AB$7501,"Full",'DETAIL SALES'!$C$10:$C$7501,"28")</f>
        <v>0</v>
      </c>
      <c r="DP167" s="316">
        <f>COUNTIFS('DETAIL SALES'!$Q$10:$Q$7501,'FILL RATE MANDATORY STOCK'!BK167,'DETAIL SALES'!$AB$10:$AB$7501,"No",'DETAIL SALES'!$C$10:$C$7501,"28")</f>
        <v>0</v>
      </c>
      <c r="DQ167" s="149">
        <f>COUNTIFS('DETAIL SALES'!$Q$10:$Q$7501,'FILL RATE MANDATORY STOCK'!BK167,'DETAIL SALES'!$AB$10:$AB$7501,"Full",'DETAIL SALES'!$C$10:$C$7501,"29")</f>
        <v>0</v>
      </c>
      <c r="DR167" s="149">
        <f>COUNTIFS('DETAIL SALES'!$Q$10:$Q$7501,'FILL RATE MANDATORY STOCK'!BK167,'DETAIL SALES'!$AB$10:$AB$7501,"No",'DETAIL SALES'!$C$10:$C$7501,"29")</f>
        <v>0</v>
      </c>
      <c r="DS167" s="149">
        <f>COUNTIFS('DETAIL SALES'!$Q$10:$Q$7501,'FILL RATE MANDATORY STOCK'!BK167,'DETAIL SALES'!$AB$10:$AB$7501,"Full",'DETAIL SALES'!$C$10:$C$7501,"30")</f>
        <v>0</v>
      </c>
      <c r="DT167" s="149">
        <f>COUNTIFS('DETAIL SALES'!$Q$10:$Q$7501,'FILL RATE MANDATORY STOCK'!BK167,'DETAIL SALES'!$AB$10:$AB$7501,"No",'DETAIL SALES'!$C$10:$C$7501,"30")</f>
        <v>0</v>
      </c>
      <c r="DU167" s="149">
        <f>COUNTIFS('DETAIL SALES'!$Q$10:$Q$7501,'FILL RATE MANDATORY STOCK'!\,'DETAIL SALES'!$AB$10:$AB$7501,"Full",'DETAIL SALES'!$C$10:$C$7501,"31")</f>
        <v>0</v>
      </c>
      <c r="DV167" s="153">
        <f>COUNTIFS('DETAIL SALES'!$Q$10:$Q$7501,'FILL RATE MANDATORY STOCK'!BK167,'DETAIL SALES'!$AB$10:$AB$7501,"No",'DETAIL SALES'!$C$10:$C$7501,"31")</f>
        <v>0</v>
      </c>
      <c r="DW167" s="271">
        <f t="shared" si="68"/>
        <v>0</v>
      </c>
      <c r="DX167" s="150">
        <f t="shared" si="68"/>
        <v>0</v>
      </c>
      <c r="DY167" s="150">
        <f t="shared" si="69"/>
        <v>0</v>
      </c>
      <c r="DZ167" s="272" t="e">
        <f t="shared" si="70"/>
        <v>#DIV/0!</v>
      </c>
    </row>
    <row r="168" spans="1:130" s="141" customFormat="1">
      <c r="A168" s="134">
        <v>159</v>
      </c>
      <c r="B168" s="286"/>
      <c r="C168" s="146">
        <f t="shared" si="60"/>
        <v>0</v>
      </c>
      <c r="D168" s="146">
        <f t="shared" si="61"/>
        <v>1</v>
      </c>
      <c r="E168" s="146">
        <f t="shared" si="62"/>
        <v>1900</v>
      </c>
      <c r="F168" s="287"/>
      <c r="G168" s="287"/>
      <c r="H168" s="287"/>
      <c r="I168" s="288"/>
      <c r="J168" s="287"/>
      <c r="K168" s="288"/>
      <c r="L168" s="134"/>
      <c r="M168" s="133"/>
      <c r="N168" s="288"/>
      <c r="O168" s="134"/>
      <c r="P168" s="166"/>
      <c r="Q168" s="289"/>
      <c r="R168" s="165"/>
      <c r="S168" s="290"/>
      <c r="T168" s="290"/>
      <c r="U168" s="290"/>
      <c r="V168" s="290"/>
      <c r="W168" s="166"/>
      <c r="X168" s="87"/>
      <c r="Y168" s="418">
        <f t="shared" si="63"/>
        <v>0</v>
      </c>
      <c r="Z168" s="291">
        <f t="shared" si="64"/>
        <v>0</v>
      </c>
      <c r="AA168" s="163"/>
      <c r="AB168" s="177" t="str">
        <f t="shared" si="65"/>
        <v/>
      </c>
      <c r="AC168" s="283" t="str">
        <f t="shared" si="66"/>
        <v/>
      </c>
      <c r="AD168" s="283" t="str">
        <f t="shared" si="67"/>
        <v/>
      </c>
      <c r="AE168" s="163"/>
      <c r="AF168" s="162"/>
      <c r="AP168" s="581"/>
      <c r="BD168" s="784"/>
      <c r="BE168" s="100">
        <f t="shared" si="59"/>
        <v>147</v>
      </c>
      <c r="BF168" s="100" t="s">
        <v>427</v>
      </c>
      <c r="BG168" s="100" t="s">
        <v>306</v>
      </c>
      <c r="BH168" s="149" t="s">
        <v>195</v>
      </c>
      <c r="BI168" s="169" t="e">
        <f>VLOOKUP(BH168,#REF!,8,FALSE)</f>
        <v>#REF!</v>
      </c>
      <c r="BJ168" s="224">
        <v>120000</v>
      </c>
      <c r="BK168" s="154">
        <v>40</v>
      </c>
      <c r="BL168" s="153">
        <v>0</v>
      </c>
      <c r="BM168" s="594">
        <f>COUNTIFS('DETAIL SALES'!$Q$10:$Q$7501,'FILL RATE MANDATORY STOCK'!BK168,'DETAIL SALES'!$AB$10:$AB$7501,"Full",'DETAIL SALES'!$C$10:$C$7501,"1")</f>
        <v>0</v>
      </c>
      <c r="BN168" s="149">
        <f>COUNTIFS('DETAIL SALES'!$Q$10:$Q$7501,'FILL RATE MANDATORY STOCK'!BK168,'DETAIL SALES'!$AB$10:$AB$7501,"No",'DETAIL SALES'!$C$10:$C$7501,"1")</f>
        <v>0</v>
      </c>
      <c r="BO168" s="149">
        <f>COUNTIFS('DETAIL SALES'!$Q$10:$Q$7501,'FILL RATE MANDATORY STOCK'!BK168,'DETAIL SALES'!$AB$10:$AB$7501,"Full",'DETAIL SALES'!$C$10:$C$7501,"2")</f>
        <v>0</v>
      </c>
      <c r="BP168" s="149">
        <f>COUNTIFS('DETAIL SALES'!$Q$10:$Q$7501,'FILL RATE MANDATORY STOCK'!BK168,'DETAIL SALES'!$AB$10:$AB$7501,"No",'DETAIL SALES'!$C$10:$C$7501,"2")</f>
        <v>0</v>
      </c>
      <c r="BQ168" s="149">
        <f>COUNTIFS('DETAIL SALES'!$Q$10:$Q$7501,'FILL RATE MANDATORY STOCK'!BK168,'DETAIL SALES'!$AB$10:$AB$7501,"Full",'DETAIL SALES'!$C$10:$C$7501,"3")</f>
        <v>0</v>
      </c>
      <c r="BR168" s="149">
        <f>COUNTIFS('DETAIL SALES'!$Q$10:$Q$7501,'FILL RATE MANDATORY STOCK'!BK168,'DETAIL SALES'!$AB$10:$AB$7501,"No",'DETAIL SALES'!$C$10:$C$7501,"3")</f>
        <v>0</v>
      </c>
      <c r="BS168" s="149">
        <f>COUNTIFS('DETAIL SALES'!$Q$10:$Q$7501,'FILL RATE MANDATORY STOCK'!BK168,'DETAIL SALES'!$AB$10:$AB$7501,"Full",'DETAIL SALES'!$C$10:$C$7501,"4")</f>
        <v>0</v>
      </c>
      <c r="BT168" s="149">
        <f>COUNTIFS('DETAIL SALES'!$Q$10:$Q$7501,'FILL RATE MANDATORY STOCK'!BK168,'DETAIL SALES'!$AB$10:$AB$7501,"No",'DETAIL SALES'!$C$10:$C$7501,"4")</f>
        <v>0</v>
      </c>
      <c r="BU168" s="149">
        <f>COUNTIFS('DETAIL SALES'!$Q$10:$Q$7501,'FILL RATE MANDATORY STOCK'!BK168,'DETAIL SALES'!$AB$10:$AB$7501,"Full",'DETAIL SALES'!$C$10:$C$7501,"5")</f>
        <v>0</v>
      </c>
      <c r="BV168" s="149">
        <f>COUNTIFS('DETAIL SALES'!$Q$10:$Q$7501,'FILL RATE MANDATORY STOCK'!BK168,'DETAIL SALES'!$AB$10:$AB$7501,"No",'DETAIL SALES'!$C$10:$C$7501,"5")</f>
        <v>0</v>
      </c>
      <c r="BW168" s="149">
        <f>COUNTIFS('DETAIL SALES'!$Q$10:$Q$7501,'FILL RATE MANDATORY STOCK'!BK168,'DETAIL SALES'!$AB$10:$AB$7501,"Full",'DETAIL SALES'!$C$10:$C$7501,"6")</f>
        <v>0</v>
      </c>
      <c r="BX168" s="149">
        <f>COUNTIFS('DETAIL SALES'!$Q$10:$Q$7501,'FILL RATE MANDATORY STOCK'!BK168,'DETAIL SALES'!$AB$10:$AB$7501,"No",'DETAIL SALES'!$C$10:$C$7501,"6")</f>
        <v>0</v>
      </c>
      <c r="BY168" s="316">
        <f>COUNTIFS('DETAIL SALES'!$Q$10:$Q$7501,'FILL RATE MANDATORY STOCK'!BK168,'DETAIL SALES'!$AB$10:$AB$7501,"Full",'DETAIL SALES'!$C$10:$C$7501,"7")</f>
        <v>0</v>
      </c>
      <c r="BZ168" s="316">
        <f>COUNTIFS('DETAIL SALES'!$Q$10:$Q$7501,'FILL RATE MANDATORY STOCK'!BK168,'DETAIL SALES'!$AB$10:$AB$7501,"No",'DETAIL SALES'!$C$10:$C$7501,"7")</f>
        <v>0</v>
      </c>
      <c r="CA168" s="149">
        <f>COUNTIFS('DETAIL SALES'!$Q$10:$Q$7501,'FILL RATE MANDATORY STOCK'!BK168,'DETAIL SALES'!$AB$10:$AB$7501,"Full",'DETAIL SALES'!$C$10:$C$7501,"8")</f>
        <v>0</v>
      </c>
      <c r="CB168" s="149">
        <f>COUNTIFS('DETAIL SALES'!$Q$10:$Q$7501,'FILL RATE MANDATORY STOCK'!BK168,'DETAIL SALES'!$AB$10:$AB$7501,"No",'DETAIL SALES'!$C$10:$C$7501,"8")</f>
        <v>0</v>
      </c>
      <c r="CC168" s="149">
        <f>COUNTIFS('DETAIL SALES'!$Q$10:$Q$7501,'FILL RATE MANDATORY STOCK'!BK168,'DETAIL SALES'!$AB$10:$AB$7501,"Full",'DETAIL SALES'!$C$10:$C$7501,"9")</f>
        <v>0</v>
      </c>
      <c r="CD168" s="149">
        <f>COUNTIFS('DETAIL SALES'!$Q$10:$Q$7501,'FILL RATE MANDATORY STOCK'!BK168,'DETAIL SALES'!$AB$10:$AB$7501,"No",'DETAIL SALES'!$C$10:$C$7501,"9")</f>
        <v>0</v>
      </c>
      <c r="CE168" s="149">
        <f>COUNTIFS('DETAIL SALES'!$Q$10:$Q$7501,'FILL RATE MANDATORY STOCK'!BK168,'DETAIL SALES'!$AB$10:$AB$7501,"Full",'DETAIL SALES'!$C$10:$C$7501,"10")</f>
        <v>0</v>
      </c>
      <c r="CF168" s="149">
        <f>COUNTIFS('DETAIL SALES'!$Q$10:$Q$7501,'FILL RATE MANDATORY STOCK'!BK168,'DETAIL SALES'!$AB$10:$AB$7501,"No",'DETAIL SALES'!$C$10:$C$7501,"10")</f>
        <v>0</v>
      </c>
      <c r="CG168" s="149">
        <f>COUNTIFS('DETAIL SALES'!$Q$10:$Q$7501,'FILL RATE MANDATORY STOCK'!BK168,'DETAIL SALES'!$AB$10:$AB$7501,"Full",'DETAIL SALES'!$C$10:$C$7501,"11")</f>
        <v>0</v>
      </c>
      <c r="CH168" s="149">
        <f>COUNTIFS('DETAIL SALES'!$Q$10:$Q$7501,'FILL RATE MANDATORY STOCK'!BK168,'DETAIL SALES'!$AB$10:$AB$7501,"No",'DETAIL SALES'!$C$10:$C$7501,"11")</f>
        <v>0</v>
      </c>
      <c r="CI168" s="149">
        <f>COUNTIFS('DETAIL SALES'!$Q$10:$Q$7501,'FILL RATE MANDATORY STOCK'!BK168,'DETAIL SALES'!$AB$10:$AB$7501,"Full",'DETAIL SALES'!$C$10:$C$7501,"12")</f>
        <v>0</v>
      </c>
      <c r="CJ168" s="149">
        <f>COUNTIFS('DETAIL SALES'!$Q$10:$Q$7501,'FILL RATE MANDATORY STOCK'!BK168,'DETAIL SALES'!$AB$10:$AB$7501,"No",'DETAIL SALES'!$C$10:$C$7501,"12")</f>
        <v>0</v>
      </c>
      <c r="CK168" s="149">
        <f>COUNTIFS('DETAIL SALES'!$Q$10:$Q$7501,'FILL RATE MANDATORY STOCK'!BK168,'DETAIL SALES'!$AB$10:$AB$7501,"Full",'DETAIL SALES'!$C$10:$C$7501,"13")</f>
        <v>0</v>
      </c>
      <c r="CL168" s="149">
        <f>COUNTIFS('DETAIL SALES'!$Q$10:$Q$7501,'FILL RATE MANDATORY STOCK'!BK168,'DETAIL SALES'!$AB$10:$AB$7501,"No",'DETAIL SALES'!$C$10:$C$7501,"13")</f>
        <v>0</v>
      </c>
      <c r="CM168" s="316">
        <f>COUNTIFS('DETAIL SALES'!$Q$10:$Q$7501,'FILL RATE MANDATORY STOCK'!BK168,'DETAIL SALES'!$AB$10:$AB$7501,"Full",'DETAIL SALES'!$C$10:$C$7501,"14")</f>
        <v>0</v>
      </c>
      <c r="CN168" s="316">
        <f>COUNTIFS('DETAIL SALES'!$Q$10:$Q$7501,'FILL RATE MANDATORY STOCK'!BK168,'DETAIL SALES'!$AB$10:$AB$7501,"No",'DETAIL SALES'!$C$10:$C$7501,"14")</f>
        <v>0</v>
      </c>
      <c r="CO168" s="149">
        <f>COUNTIFS('DETAIL SALES'!$Q$10:$Q$7501,'FILL RATE MANDATORY STOCK'!BK168,'DETAIL SALES'!$AB$10:$AB$7501,"Full",'DETAIL SALES'!$C$10:$C$7501,"15")</f>
        <v>0</v>
      </c>
      <c r="CP168" s="149">
        <f>COUNTIFS('DETAIL SALES'!$Q$10:$Q$7501,'FILL RATE MANDATORY STOCK'!BK168,'DETAIL SALES'!$AB$10:$AB$7501,"No",'DETAIL SALES'!$C$10:$C$7501,"15")</f>
        <v>0</v>
      </c>
      <c r="CQ168" s="149">
        <f>COUNTIFS('DETAIL SALES'!$Q$10:$Q$7501,'FILL RATE MANDATORY STOCK'!BK168,'DETAIL SALES'!$AB$10:$AB$7501,"Full",'DETAIL SALES'!$C$10:$C$7501,"16")</f>
        <v>0</v>
      </c>
      <c r="CR168" s="149">
        <f>COUNTIFS('DETAIL SALES'!$Q$10:$Q$7501,'FILL RATE MANDATORY STOCK'!BK168,'DETAIL SALES'!$AB$10:$AB$7501,"No",'DETAIL SALES'!$C$10:$C$7501,"16")</f>
        <v>0</v>
      </c>
      <c r="CS168" s="149">
        <f>COUNTIFS('DETAIL SALES'!$Q$10:$Q$7501,'FILL RATE MANDATORY STOCK'!BK168,'DETAIL SALES'!$AB$10:$AB$7501,"Full",'DETAIL SALES'!$C$10:$C$7501,"17")</f>
        <v>0</v>
      </c>
      <c r="CT168" s="149">
        <f>COUNTIFS('DETAIL SALES'!$Q$10:$Q$7501,'FILL RATE MANDATORY STOCK'!BK168,'DETAIL SALES'!$AB$10:$AB$7501,"No",'DETAIL SALES'!$C$10:$C$7501,"17")</f>
        <v>0</v>
      </c>
      <c r="CU168" s="149">
        <f>COUNTIFS('DETAIL SALES'!$Q$10:$Q$7501,'FILL RATE MANDATORY STOCK'!BK168,'DETAIL SALES'!$AB$10:$AB$7501,"Full",'DETAIL SALES'!$C$10:$C$7501,"18")</f>
        <v>0</v>
      </c>
      <c r="CV168" s="149">
        <f>COUNTIFS('DETAIL SALES'!$Q$10:$Q$7501,'FILL RATE MANDATORY STOCK'!BK168,'DETAIL SALES'!$AB$10:$AB$7501,"No",'DETAIL SALES'!$C$10:$C$7501,"18")</f>
        <v>0</v>
      </c>
      <c r="CW168" s="149">
        <f>COUNTIFS('DETAIL SALES'!$Q$10:$Q$7501,'FILL RATE MANDATORY STOCK'!BK168,'DETAIL SALES'!$AB$10:$AB$7501,"Full",'DETAIL SALES'!$C$10:$C$7501,"19")</f>
        <v>0</v>
      </c>
      <c r="CX168" s="149">
        <f>COUNTIFS('DETAIL SALES'!$Q$10:$Q$7501,'FILL RATE MANDATORY STOCK'!BK168,'DETAIL SALES'!$AB$10:$AB$7501,"No",'DETAIL SALES'!$C$10:$C$7501,"19")</f>
        <v>0</v>
      </c>
      <c r="CY168" s="149">
        <f>COUNTIFS('DETAIL SALES'!$Q$10:$Q$7501,'FILL RATE MANDATORY STOCK'!BK168,'DETAIL SALES'!$AB$10:$AB$7501,"Full",'DETAIL SALES'!$C$10:$C$7501,"20")</f>
        <v>0</v>
      </c>
      <c r="CZ168" s="149">
        <f>COUNTIFS('DETAIL SALES'!$Q$10:$Q$7501,'FILL RATE MANDATORY STOCK'!BK168,'DETAIL SALES'!$AB$10:$AB$7501,"No",'DETAIL SALES'!$C$10:$C$7501,"20")</f>
        <v>0</v>
      </c>
      <c r="DA168" s="316">
        <f>COUNTIFS('DETAIL SALES'!$Q$10:$Q$7501,'FILL RATE MANDATORY STOCK'!BK168,'DETAIL SALES'!$AB$10:$AB$7501,"Full",'DETAIL SALES'!$C$10:$C$7501,"21")</f>
        <v>0</v>
      </c>
      <c r="DB168" s="316">
        <f>COUNTIFS('DETAIL SALES'!$Q$10:$Q$7501,'FILL RATE MANDATORY STOCK'!BK168,'DETAIL SALES'!$AB$10:$AB$7501,"No",'DETAIL SALES'!$C$10:$C$7501,"21")</f>
        <v>0</v>
      </c>
      <c r="DC168" s="149">
        <f>COUNTIFS('DETAIL SALES'!$Q$10:$Q$7501,'FILL RATE MANDATORY STOCK'!BK168,'DETAIL SALES'!$AB$10:$AB$7501,"Full",'DETAIL SALES'!$C$10:$C$7501,"22")</f>
        <v>0</v>
      </c>
      <c r="DD168" s="149">
        <f>COUNTIFS('DETAIL SALES'!$Q$10:$Q$7501,'FILL RATE MANDATORY STOCK'!BK168,'DETAIL SALES'!$AB$10:$AB$7501,"No",'DETAIL SALES'!$C$10:$C$7501,"22")</f>
        <v>0</v>
      </c>
      <c r="DE168" s="149">
        <f>COUNTIFS('DETAIL SALES'!$Q$10:$Q$7501,'FILL RATE MANDATORY STOCK'!BK168,'DETAIL SALES'!$AB$10:$AB$7501,"Full",'DETAIL SALES'!$C$10:$C$7501,"23")</f>
        <v>0</v>
      </c>
      <c r="DF168" s="149">
        <f>COUNTIFS('DETAIL SALES'!$Q$10:$Q$7501,'FILL RATE MANDATORY STOCK'!BK168,'DETAIL SALES'!$AB$10:$AB$7501,"No",'DETAIL SALES'!$C$10:$C$7501,"23")</f>
        <v>0</v>
      </c>
      <c r="DG168" s="149">
        <f>COUNTIFS('DETAIL SALES'!$Q$10:$Q$7501,'FILL RATE MANDATORY STOCK'!BK168,'DETAIL SALES'!$AB$10:$AB$7501,"Full",'DETAIL SALES'!$C$10:$C$7501,"24")</f>
        <v>0</v>
      </c>
      <c r="DH168" s="149">
        <f>COUNTIFS('DETAIL SALES'!$Q$10:$Q$7501,'FILL RATE MANDATORY STOCK'!BK168,'DETAIL SALES'!$AB$10:$AB$7501,"No",'DETAIL SALES'!$C$10:$C$7501,"24")</f>
        <v>0</v>
      </c>
      <c r="DI168" s="149">
        <f>COUNTIFS('DETAIL SALES'!$Q$10:$Q$7501,'FILL RATE MANDATORY STOCK'!BK168,'DETAIL SALES'!$AB$10:$AB$7501,"Full",'DETAIL SALES'!$C$10:$C$7501,"25")</f>
        <v>0</v>
      </c>
      <c r="DJ168" s="149">
        <f>COUNTIFS('DETAIL SALES'!$Q$10:$Q$7501,'FILL RATE MANDATORY STOCK'!BK168,'DETAIL SALES'!$AB$10:$AB$7501,"No",'DETAIL SALES'!$C$10:$C$7501,"25")</f>
        <v>0</v>
      </c>
      <c r="DK168" s="149">
        <f>COUNTIFS('DETAIL SALES'!$Q$10:$Q$7501,'FILL RATE MANDATORY STOCK'!BK168,'DETAIL SALES'!$AB$10:$AB$7501,"Full",'DETAIL SALES'!$C$10:$C$7501,"26")</f>
        <v>0</v>
      </c>
      <c r="DL168" s="149">
        <f>COUNTIFS('DETAIL SALES'!$Q$10:$Q$7501,'FILL RATE MANDATORY STOCK'!BK168,'DETAIL SALES'!$AB$10:$AB$7501,"No",'DETAIL SALES'!$C$10:$C$7501,"26")</f>
        <v>0</v>
      </c>
      <c r="DM168" s="149">
        <f>COUNTIFS('DETAIL SALES'!$Q$10:$Q$7501,'FILL RATE MANDATORY STOCK'!BK168,'DETAIL SALES'!$AB$10:$AB$7501,"Full",'DETAIL SALES'!$C$10:$C$7501,"27")</f>
        <v>0</v>
      </c>
      <c r="DN168" s="149">
        <f>COUNTIFS('DETAIL SALES'!$Q$10:$Q$7501,'FILL RATE MANDATORY STOCK'!BK168,'DETAIL SALES'!$AB$10:$AB$7501,"No",'DETAIL SALES'!$C$10:$C$7501,"27")</f>
        <v>0</v>
      </c>
      <c r="DO168" s="316">
        <f>COUNTIFS('DETAIL SALES'!$Q$10:$Q$7501,'FILL RATE MANDATORY STOCK'!BK168,'DETAIL SALES'!$AB$10:$AB$7501,"Full",'DETAIL SALES'!$C$10:$C$7501,"28")</f>
        <v>0</v>
      </c>
      <c r="DP168" s="316">
        <f>COUNTIFS('DETAIL SALES'!$Q$10:$Q$7501,'FILL RATE MANDATORY STOCK'!BK168,'DETAIL SALES'!$AB$10:$AB$7501,"No",'DETAIL SALES'!$C$10:$C$7501,"28")</f>
        <v>0</v>
      </c>
      <c r="DQ168" s="149">
        <f>COUNTIFS('DETAIL SALES'!$Q$10:$Q$7501,'FILL RATE MANDATORY STOCK'!BK168,'DETAIL SALES'!$AB$10:$AB$7501,"Full",'DETAIL SALES'!$C$10:$C$7501,"29")</f>
        <v>0</v>
      </c>
      <c r="DR168" s="149">
        <f>COUNTIFS('DETAIL SALES'!$Q$10:$Q$7501,'FILL RATE MANDATORY STOCK'!BK168,'DETAIL SALES'!$AB$10:$AB$7501,"No",'DETAIL SALES'!$C$10:$C$7501,"29")</f>
        <v>0</v>
      </c>
      <c r="DS168" s="149">
        <f>COUNTIFS('DETAIL SALES'!$Q$10:$Q$7501,'FILL RATE MANDATORY STOCK'!BK168,'DETAIL SALES'!$AB$10:$AB$7501,"Full",'DETAIL SALES'!$C$10:$C$7501,"30")</f>
        <v>0</v>
      </c>
      <c r="DT168" s="149">
        <f>COUNTIFS('DETAIL SALES'!$Q$10:$Q$7501,'FILL RATE MANDATORY STOCK'!BK168,'DETAIL SALES'!$AB$10:$AB$7501,"No",'DETAIL SALES'!$C$10:$C$7501,"30")</f>
        <v>0</v>
      </c>
      <c r="DU168" s="149">
        <f>COUNTIFS('DETAIL SALES'!$Q$10:$Q$7501,'FILL RATE MANDATORY STOCK'!\,'DETAIL SALES'!$AB$10:$AB$7501,"Full",'DETAIL SALES'!$C$10:$C$7501,"31")</f>
        <v>0</v>
      </c>
      <c r="DV168" s="153">
        <f>COUNTIFS('DETAIL SALES'!$Q$10:$Q$7501,'FILL RATE MANDATORY STOCK'!BK168,'DETAIL SALES'!$AB$10:$AB$7501,"No",'DETAIL SALES'!$C$10:$C$7501,"31")</f>
        <v>0</v>
      </c>
      <c r="DW168" s="271">
        <f t="shared" si="68"/>
        <v>0</v>
      </c>
      <c r="DX168" s="150">
        <f t="shared" si="68"/>
        <v>0</v>
      </c>
      <c r="DY168" s="150">
        <f t="shared" si="69"/>
        <v>0</v>
      </c>
      <c r="DZ168" s="272" t="e">
        <f t="shared" si="70"/>
        <v>#DIV/0!</v>
      </c>
    </row>
    <row r="169" spans="1:130" s="141" customFormat="1">
      <c r="A169" s="134">
        <v>160</v>
      </c>
      <c r="B169" s="286"/>
      <c r="C169" s="146">
        <f t="shared" si="60"/>
        <v>0</v>
      </c>
      <c r="D169" s="146">
        <f t="shared" si="61"/>
        <v>1</v>
      </c>
      <c r="E169" s="146">
        <f t="shared" si="62"/>
        <v>1900</v>
      </c>
      <c r="F169" s="287"/>
      <c r="G169" s="287"/>
      <c r="H169" s="287"/>
      <c r="I169" s="288"/>
      <c r="J169" s="287"/>
      <c r="K169" s="288"/>
      <c r="L169" s="134"/>
      <c r="M169" s="133"/>
      <c r="N169" s="288"/>
      <c r="O169" s="134"/>
      <c r="P169" s="166"/>
      <c r="Q169" s="289"/>
      <c r="R169" s="165"/>
      <c r="S169" s="290"/>
      <c r="T169" s="290"/>
      <c r="U169" s="290"/>
      <c r="V169" s="290"/>
      <c r="W169" s="166"/>
      <c r="X169" s="87"/>
      <c r="Y169" s="418">
        <f t="shared" si="63"/>
        <v>0</v>
      </c>
      <c r="Z169" s="291">
        <f t="shared" si="64"/>
        <v>0</v>
      </c>
      <c r="AA169" s="163"/>
      <c r="AB169" s="177" t="str">
        <f t="shared" si="65"/>
        <v/>
      </c>
      <c r="AC169" s="283" t="str">
        <f t="shared" si="66"/>
        <v/>
      </c>
      <c r="AD169" s="283" t="str">
        <f t="shared" si="67"/>
        <v/>
      </c>
      <c r="AE169" s="163"/>
      <c r="AF169" s="162"/>
      <c r="AP169" s="581"/>
      <c r="BD169" s="784"/>
      <c r="BE169" s="100">
        <f t="shared" si="59"/>
        <v>148</v>
      </c>
      <c r="BF169" s="100" t="s">
        <v>428</v>
      </c>
      <c r="BG169" s="100" t="s">
        <v>306</v>
      </c>
      <c r="BH169" s="149" t="s">
        <v>183</v>
      </c>
      <c r="BI169" s="169" t="e">
        <f>VLOOKUP(BH169,#REF!,8,FALSE)</f>
        <v>#REF!</v>
      </c>
      <c r="BJ169" s="224">
        <v>60000</v>
      </c>
      <c r="BK169" s="154">
        <v>8</v>
      </c>
      <c r="BL169" s="153">
        <v>16.666666666666668</v>
      </c>
      <c r="BM169" s="594">
        <f>COUNTIFS('DETAIL SALES'!$Q$10:$Q$7501,'FILL RATE MANDATORY STOCK'!BK169,'DETAIL SALES'!$AB$10:$AB$7501,"Full",'DETAIL SALES'!$C$10:$C$7501,"1")</f>
        <v>0</v>
      </c>
      <c r="BN169" s="149">
        <f>COUNTIFS('DETAIL SALES'!$Q$10:$Q$7501,'FILL RATE MANDATORY STOCK'!BK169,'DETAIL SALES'!$AB$10:$AB$7501,"No",'DETAIL SALES'!$C$10:$C$7501,"1")</f>
        <v>0</v>
      </c>
      <c r="BO169" s="149">
        <f>COUNTIFS('DETAIL SALES'!$Q$10:$Q$7501,'FILL RATE MANDATORY STOCK'!BK169,'DETAIL SALES'!$AB$10:$AB$7501,"Full",'DETAIL SALES'!$C$10:$C$7501,"2")</f>
        <v>0</v>
      </c>
      <c r="BP169" s="149">
        <f>COUNTIFS('DETAIL SALES'!$Q$10:$Q$7501,'FILL RATE MANDATORY STOCK'!BK169,'DETAIL SALES'!$AB$10:$AB$7501,"No",'DETAIL SALES'!$C$10:$C$7501,"2")</f>
        <v>0</v>
      </c>
      <c r="BQ169" s="149">
        <f>COUNTIFS('DETAIL SALES'!$Q$10:$Q$7501,'FILL RATE MANDATORY STOCK'!BK169,'DETAIL SALES'!$AB$10:$AB$7501,"Full",'DETAIL SALES'!$C$10:$C$7501,"3")</f>
        <v>0</v>
      </c>
      <c r="BR169" s="149">
        <f>COUNTIFS('DETAIL SALES'!$Q$10:$Q$7501,'FILL RATE MANDATORY STOCK'!BK169,'DETAIL SALES'!$AB$10:$AB$7501,"No",'DETAIL SALES'!$C$10:$C$7501,"3")</f>
        <v>0</v>
      </c>
      <c r="BS169" s="149">
        <f>COUNTIFS('DETAIL SALES'!$Q$10:$Q$7501,'FILL RATE MANDATORY STOCK'!BK169,'DETAIL SALES'!$AB$10:$AB$7501,"Full",'DETAIL SALES'!$C$10:$C$7501,"4")</f>
        <v>0</v>
      </c>
      <c r="BT169" s="149">
        <f>COUNTIFS('DETAIL SALES'!$Q$10:$Q$7501,'FILL RATE MANDATORY STOCK'!BK169,'DETAIL SALES'!$AB$10:$AB$7501,"No",'DETAIL SALES'!$C$10:$C$7501,"4")</f>
        <v>0</v>
      </c>
      <c r="BU169" s="149">
        <f>COUNTIFS('DETAIL SALES'!$Q$10:$Q$7501,'FILL RATE MANDATORY STOCK'!BK169,'DETAIL SALES'!$AB$10:$AB$7501,"Full",'DETAIL SALES'!$C$10:$C$7501,"5")</f>
        <v>0</v>
      </c>
      <c r="BV169" s="149">
        <f>COUNTIFS('DETAIL SALES'!$Q$10:$Q$7501,'FILL RATE MANDATORY STOCK'!BK169,'DETAIL SALES'!$AB$10:$AB$7501,"No",'DETAIL SALES'!$C$10:$C$7501,"5")</f>
        <v>0</v>
      </c>
      <c r="BW169" s="149">
        <f>COUNTIFS('DETAIL SALES'!$Q$10:$Q$7501,'FILL RATE MANDATORY STOCK'!BK169,'DETAIL SALES'!$AB$10:$AB$7501,"Full",'DETAIL SALES'!$C$10:$C$7501,"6")</f>
        <v>0</v>
      </c>
      <c r="BX169" s="149">
        <f>COUNTIFS('DETAIL SALES'!$Q$10:$Q$7501,'FILL RATE MANDATORY STOCK'!BK169,'DETAIL SALES'!$AB$10:$AB$7501,"No",'DETAIL SALES'!$C$10:$C$7501,"6")</f>
        <v>0</v>
      </c>
      <c r="BY169" s="316">
        <f>COUNTIFS('DETAIL SALES'!$Q$10:$Q$7501,'FILL RATE MANDATORY STOCK'!BK169,'DETAIL SALES'!$AB$10:$AB$7501,"Full",'DETAIL SALES'!$C$10:$C$7501,"7")</f>
        <v>0</v>
      </c>
      <c r="BZ169" s="316">
        <f>COUNTIFS('DETAIL SALES'!$Q$10:$Q$7501,'FILL RATE MANDATORY STOCK'!BK169,'DETAIL SALES'!$AB$10:$AB$7501,"No",'DETAIL SALES'!$C$10:$C$7501,"7")</f>
        <v>0</v>
      </c>
      <c r="CA169" s="149">
        <f>COUNTIFS('DETAIL SALES'!$Q$10:$Q$7501,'FILL RATE MANDATORY STOCK'!BK169,'DETAIL SALES'!$AB$10:$AB$7501,"Full",'DETAIL SALES'!$C$10:$C$7501,"8")</f>
        <v>0</v>
      </c>
      <c r="CB169" s="149">
        <f>COUNTIFS('DETAIL SALES'!$Q$10:$Q$7501,'FILL RATE MANDATORY STOCK'!BK169,'DETAIL SALES'!$AB$10:$AB$7501,"No",'DETAIL SALES'!$C$10:$C$7501,"8")</f>
        <v>0</v>
      </c>
      <c r="CC169" s="149">
        <f>COUNTIFS('DETAIL SALES'!$Q$10:$Q$7501,'FILL RATE MANDATORY STOCK'!BK169,'DETAIL SALES'!$AB$10:$AB$7501,"Full",'DETAIL SALES'!$C$10:$C$7501,"9")</f>
        <v>0</v>
      </c>
      <c r="CD169" s="149">
        <f>COUNTIFS('DETAIL SALES'!$Q$10:$Q$7501,'FILL RATE MANDATORY STOCK'!BK169,'DETAIL SALES'!$AB$10:$AB$7501,"No",'DETAIL SALES'!$C$10:$C$7501,"9")</f>
        <v>0</v>
      </c>
      <c r="CE169" s="149">
        <f>COUNTIFS('DETAIL SALES'!$Q$10:$Q$7501,'FILL RATE MANDATORY STOCK'!BK169,'DETAIL SALES'!$AB$10:$AB$7501,"Full",'DETAIL SALES'!$C$10:$C$7501,"10")</f>
        <v>0</v>
      </c>
      <c r="CF169" s="149">
        <f>COUNTIFS('DETAIL SALES'!$Q$10:$Q$7501,'FILL RATE MANDATORY STOCK'!BK169,'DETAIL SALES'!$AB$10:$AB$7501,"No",'DETAIL SALES'!$C$10:$C$7501,"10")</f>
        <v>0</v>
      </c>
      <c r="CG169" s="149">
        <f>COUNTIFS('DETAIL SALES'!$Q$10:$Q$7501,'FILL RATE MANDATORY STOCK'!BK169,'DETAIL SALES'!$AB$10:$AB$7501,"Full",'DETAIL SALES'!$C$10:$C$7501,"11")</f>
        <v>0</v>
      </c>
      <c r="CH169" s="149">
        <f>COUNTIFS('DETAIL SALES'!$Q$10:$Q$7501,'FILL RATE MANDATORY STOCK'!BK169,'DETAIL SALES'!$AB$10:$AB$7501,"No",'DETAIL SALES'!$C$10:$C$7501,"11")</f>
        <v>0</v>
      </c>
      <c r="CI169" s="149">
        <f>COUNTIFS('DETAIL SALES'!$Q$10:$Q$7501,'FILL RATE MANDATORY STOCK'!BK169,'DETAIL SALES'!$AB$10:$AB$7501,"Full",'DETAIL SALES'!$C$10:$C$7501,"12")</f>
        <v>0</v>
      </c>
      <c r="CJ169" s="149">
        <f>COUNTIFS('DETAIL SALES'!$Q$10:$Q$7501,'FILL RATE MANDATORY STOCK'!BK169,'DETAIL SALES'!$AB$10:$AB$7501,"No",'DETAIL SALES'!$C$10:$C$7501,"12")</f>
        <v>0</v>
      </c>
      <c r="CK169" s="149">
        <f>COUNTIFS('DETAIL SALES'!$Q$10:$Q$7501,'FILL RATE MANDATORY STOCK'!BK169,'DETAIL SALES'!$AB$10:$AB$7501,"Full",'DETAIL SALES'!$C$10:$C$7501,"13")</f>
        <v>0</v>
      </c>
      <c r="CL169" s="149">
        <f>COUNTIFS('DETAIL SALES'!$Q$10:$Q$7501,'FILL RATE MANDATORY STOCK'!BK169,'DETAIL SALES'!$AB$10:$AB$7501,"No",'DETAIL SALES'!$C$10:$C$7501,"13")</f>
        <v>0</v>
      </c>
      <c r="CM169" s="316">
        <f>COUNTIFS('DETAIL SALES'!$Q$10:$Q$7501,'FILL RATE MANDATORY STOCK'!BK169,'DETAIL SALES'!$AB$10:$AB$7501,"Full",'DETAIL SALES'!$C$10:$C$7501,"14")</f>
        <v>0</v>
      </c>
      <c r="CN169" s="316">
        <f>COUNTIFS('DETAIL SALES'!$Q$10:$Q$7501,'FILL RATE MANDATORY STOCK'!BK169,'DETAIL SALES'!$AB$10:$AB$7501,"No",'DETAIL SALES'!$C$10:$C$7501,"14")</f>
        <v>0</v>
      </c>
      <c r="CO169" s="149">
        <f>COUNTIFS('DETAIL SALES'!$Q$10:$Q$7501,'FILL RATE MANDATORY STOCK'!BK169,'DETAIL SALES'!$AB$10:$AB$7501,"Full",'DETAIL SALES'!$C$10:$C$7501,"15")</f>
        <v>0</v>
      </c>
      <c r="CP169" s="149">
        <f>COUNTIFS('DETAIL SALES'!$Q$10:$Q$7501,'FILL RATE MANDATORY STOCK'!BK169,'DETAIL SALES'!$AB$10:$AB$7501,"No",'DETAIL SALES'!$C$10:$C$7501,"15")</f>
        <v>0</v>
      </c>
      <c r="CQ169" s="149">
        <f>COUNTIFS('DETAIL SALES'!$Q$10:$Q$7501,'FILL RATE MANDATORY STOCK'!BK169,'DETAIL SALES'!$AB$10:$AB$7501,"Full",'DETAIL SALES'!$C$10:$C$7501,"16")</f>
        <v>0</v>
      </c>
      <c r="CR169" s="149">
        <f>COUNTIFS('DETAIL SALES'!$Q$10:$Q$7501,'FILL RATE MANDATORY STOCK'!BK169,'DETAIL SALES'!$AB$10:$AB$7501,"No",'DETAIL SALES'!$C$10:$C$7501,"16")</f>
        <v>0</v>
      </c>
      <c r="CS169" s="149">
        <f>COUNTIFS('DETAIL SALES'!$Q$10:$Q$7501,'FILL RATE MANDATORY STOCK'!BK169,'DETAIL SALES'!$AB$10:$AB$7501,"Full",'DETAIL SALES'!$C$10:$C$7501,"17")</f>
        <v>0</v>
      </c>
      <c r="CT169" s="149">
        <f>COUNTIFS('DETAIL SALES'!$Q$10:$Q$7501,'FILL RATE MANDATORY STOCK'!BK169,'DETAIL SALES'!$AB$10:$AB$7501,"No",'DETAIL SALES'!$C$10:$C$7501,"17")</f>
        <v>0</v>
      </c>
      <c r="CU169" s="149">
        <f>COUNTIFS('DETAIL SALES'!$Q$10:$Q$7501,'FILL RATE MANDATORY STOCK'!BK169,'DETAIL SALES'!$AB$10:$AB$7501,"Full",'DETAIL SALES'!$C$10:$C$7501,"18")</f>
        <v>0</v>
      </c>
      <c r="CV169" s="149">
        <f>COUNTIFS('DETAIL SALES'!$Q$10:$Q$7501,'FILL RATE MANDATORY STOCK'!BK169,'DETAIL SALES'!$AB$10:$AB$7501,"No",'DETAIL SALES'!$C$10:$C$7501,"18")</f>
        <v>0</v>
      </c>
      <c r="CW169" s="149">
        <f>COUNTIFS('DETAIL SALES'!$Q$10:$Q$7501,'FILL RATE MANDATORY STOCK'!BK169,'DETAIL SALES'!$AB$10:$AB$7501,"Full",'DETAIL SALES'!$C$10:$C$7501,"19")</f>
        <v>0</v>
      </c>
      <c r="CX169" s="149">
        <f>COUNTIFS('DETAIL SALES'!$Q$10:$Q$7501,'FILL RATE MANDATORY STOCK'!BK169,'DETAIL SALES'!$AB$10:$AB$7501,"No",'DETAIL SALES'!$C$10:$C$7501,"19")</f>
        <v>0</v>
      </c>
      <c r="CY169" s="149">
        <f>COUNTIFS('DETAIL SALES'!$Q$10:$Q$7501,'FILL RATE MANDATORY STOCK'!BK169,'DETAIL SALES'!$AB$10:$AB$7501,"Full",'DETAIL SALES'!$C$10:$C$7501,"20")</f>
        <v>0</v>
      </c>
      <c r="CZ169" s="149">
        <f>COUNTIFS('DETAIL SALES'!$Q$10:$Q$7501,'FILL RATE MANDATORY STOCK'!BK169,'DETAIL SALES'!$AB$10:$AB$7501,"No",'DETAIL SALES'!$C$10:$C$7501,"20")</f>
        <v>0</v>
      </c>
      <c r="DA169" s="316">
        <f>COUNTIFS('DETAIL SALES'!$Q$10:$Q$7501,'FILL RATE MANDATORY STOCK'!BK169,'DETAIL SALES'!$AB$10:$AB$7501,"Full",'DETAIL SALES'!$C$10:$C$7501,"21")</f>
        <v>0</v>
      </c>
      <c r="DB169" s="316">
        <f>COUNTIFS('DETAIL SALES'!$Q$10:$Q$7501,'FILL RATE MANDATORY STOCK'!BK169,'DETAIL SALES'!$AB$10:$AB$7501,"No",'DETAIL SALES'!$C$10:$C$7501,"21")</f>
        <v>0</v>
      </c>
      <c r="DC169" s="149">
        <f>COUNTIFS('DETAIL SALES'!$Q$10:$Q$7501,'FILL RATE MANDATORY STOCK'!BK169,'DETAIL SALES'!$AB$10:$AB$7501,"Full",'DETAIL SALES'!$C$10:$C$7501,"22")</f>
        <v>0</v>
      </c>
      <c r="DD169" s="149">
        <f>COUNTIFS('DETAIL SALES'!$Q$10:$Q$7501,'FILL RATE MANDATORY STOCK'!BK169,'DETAIL SALES'!$AB$10:$AB$7501,"No",'DETAIL SALES'!$C$10:$C$7501,"22")</f>
        <v>0</v>
      </c>
      <c r="DE169" s="149">
        <f>COUNTIFS('DETAIL SALES'!$Q$10:$Q$7501,'FILL RATE MANDATORY STOCK'!BK169,'DETAIL SALES'!$AB$10:$AB$7501,"Full",'DETAIL SALES'!$C$10:$C$7501,"23")</f>
        <v>0</v>
      </c>
      <c r="DF169" s="149">
        <f>COUNTIFS('DETAIL SALES'!$Q$10:$Q$7501,'FILL RATE MANDATORY STOCK'!BK169,'DETAIL SALES'!$AB$10:$AB$7501,"No",'DETAIL SALES'!$C$10:$C$7501,"23")</f>
        <v>0</v>
      </c>
      <c r="DG169" s="149">
        <f>COUNTIFS('DETAIL SALES'!$Q$10:$Q$7501,'FILL RATE MANDATORY STOCK'!BK169,'DETAIL SALES'!$AB$10:$AB$7501,"Full",'DETAIL SALES'!$C$10:$C$7501,"24")</f>
        <v>0</v>
      </c>
      <c r="DH169" s="149">
        <f>COUNTIFS('DETAIL SALES'!$Q$10:$Q$7501,'FILL RATE MANDATORY STOCK'!BK169,'DETAIL SALES'!$AB$10:$AB$7501,"No",'DETAIL SALES'!$C$10:$C$7501,"24")</f>
        <v>0</v>
      </c>
      <c r="DI169" s="149">
        <f>COUNTIFS('DETAIL SALES'!$Q$10:$Q$7501,'FILL RATE MANDATORY STOCK'!BK169,'DETAIL SALES'!$AB$10:$AB$7501,"Full",'DETAIL SALES'!$C$10:$C$7501,"25")</f>
        <v>0</v>
      </c>
      <c r="DJ169" s="149">
        <f>COUNTIFS('DETAIL SALES'!$Q$10:$Q$7501,'FILL RATE MANDATORY STOCK'!BK169,'DETAIL SALES'!$AB$10:$AB$7501,"No",'DETAIL SALES'!$C$10:$C$7501,"25")</f>
        <v>0</v>
      </c>
      <c r="DK169" s="149">
        <f>COUNTIFS('DETAIL SALES'!$Q$10:$Q$7501,'FILL RATE MANDATORY STOCK'!BK169,'DETAIL SALES'!$AB$10:$AB$7501,"Full",'DETAIL SALES'!$C$10:$C$7501,"26")</f>
        <v>0</v>
      </c>
      <c r="DL169" s="149">
        <f>COUNTIFS('DETAIL SALES'!$Q$10:$Q$7501,'FILL RATE MANDATORY STOCK'!BK169,'DETAIL SALES'!$AB$10:$AB$7501,"No",'DETAIL SALES'!$C$10:$C$7501,"26")</f>
        <v>0</v>
      </c>
      <c r="DM169" s="149">
        <f>COUNTIFS('DETAIL SALES'!$Q$10:$Q$7501,'FILL RATE MANDATORY STOCK'!BK169,'DETAIL SALES'!$AB$10:$AB$7501,"Full",'DETAIL SALES'!$C$10:$C$7501,"27")</f>
        <v>0</v>
      </c>
      <c r="DN169" s="149">
        <f>COUNTIFS('DETAIL SALES'!$Q$10:$Q$7501,'FILL RATE MANDATORY STOCK'!BK169,'DETAIL SALES'!$AB$10:$AB$7501,"No",'DETAIL SALES'!$C$10:$C$7501,"27")</f>
        <v>0</v>
      </c>
      <c r="DO169" s="316">
        <f>COUNTIFS('DETAIL SALES'!$Q$10:$Q$7501,'FILL RATE MANDATORY STOCK'!BK169,'DETAIL SALES'!$AB$10:$AB$7501,"Full",'DETAIL SALES'!$C$10:$C$7501,"28")</f>
        <v>0</v>
      </c>
      <c r="DP169" s="316">
        <f>COUNTIFS('DETAIL SALES'!$Q$10:$Q$7501,'FILL RATE MANDATORY STOCK'!BK169,'DETAIL SALES'!$AB$10:$AB$7501,"No",'DETAIL SALES'!$C$10:$C$7501,"28")</f>
        <v>0</v>
      </c>
      <c r="DQ169" s="149">
        <f>COUNTIFS('DETAIL SALES'!$Q$10:$Q$7501,'FILL RATE MANDATORY STOCK'!BK169,'DETAIL SALES'!$AB$10:$AB$7501,"Full",'DETAIL SALES'!$C$10:$C$7501,"29")</f>
        <v>0</v>
      </c>
      <c r="DR169" s="149">
        <f>COUNTIFS('DETAIL SALES'!$Q$10:$Q$7501,'FILL RATE MANDATORY STOCK'!BK169,'DETAIL SALES'!$AB$10:$AB$7501,"No",'DETAIL SALES'!$C$10:$C$7501,"29")</f>
        <v>0</v>
      </c>
      <c r="DS169" s="149">
        <f>COUNTIFS('DETAIL SALES'!$Q$10:$Q$7501,'FILL RATE MANDATORY STOCK'!BK169,'DETAIL SALES'!$AB$10:$AB$7501,"Full",'DETAIL SALES'!$C$10:$C$7501,"30")</f>
        <v>0</v>
      </c>
      <c r="DT169" s="149">
        <f>COUNTIFS('DETAIL SALES'!$Q$10:$Q$7501,'FILL RATE MANDATORY STOCK'!BK169,'DETAIL SALES'!$AB$10:$AB$7501,"No",'DETAIL SALES'!$C$10:$C$7501,"30")</f>
        <v>0</v>
      </c>
      <c r="DU169" s="149">
        <f>COUNTIFS('DETAIL SALES'!$Q$10:$Q$7501,'FILL RATE MANDATORY STOCK'!\,'DETAIL SALES'!$AB$10:$AB$7501,"Full",'DETAIL SALES'!$C$10:$C$7501,"31")</f>
        <v>0</v>
      </c>
      <c r="DV169" s="153">
        <f>COUNTIFS('DETAIL SALES'!$Q$10:$Q$7501,'FILL RATE MANDATORY STOCK'!BK169,'DETAIL SALES'!$AB$10:$AB$7501,"No",'DETAIL SALES'!$C$10:$C$7501,"31")</f>
        <v>0</v>
      </c>
      <c r="DW169" s="271">
        <f t="shared" si="68"/>
        <v>0</v>
      </c>
      <c r="DX169" s="150">
        <f t="shared" si="68"/>
        <v>0</v>
      </c>
      <c r="DY169" s="150">
        <f t="shared" si="69"/>
        <v>0</v>
      </c>
      <c r="DZ169" s="272" t="e">
        <f t="shared" si="70"/>
        <v>#DIV/0!</v>
      </c>
    </row>
    <row r="170" spans="1:130" s="141" customFormat="1">
      <c r="A170" s="134">
        <v>161</v>
      </c>
      <c r="B170" s="286"/>
      <c r="C170" s="146">
        <f t="shared" si="60"/>
        <v>0</v>
      </c>
      <c r="D170" s="146">
        <f t="shared" si="61"/>
        <v>1</v>
      </c>
      <c r="E170" s="146">
        <f t="shared" si="62"/>
        <v>1900</v>
      </c>
      <c r="F170" s="287"/>
      <c r="G170" s="287"/>
      <c r="H170" s="287"/>
      <c r="I170" s="288"/>
      <c r="J170" s="287"/>
      <c r="K170" s="288"/>
      <c r="L170" s="134"/>
      <c r="M170" s="133"/>
      <c r="N170" s="288"/>
      <c r="O170" s="134"/>
      <c r="P170" s="166"/>
      <c r="Q170" s="289"/>
      <c r="R170" s="165"/>
      <c r="S170" s="290"/>
      <c r="T170" s="290"/>
      <c r="U170" s="290"/>
      <c r="V170" s="290"/>
      <c r="W170" s="166"/>
      <c r="X170" s="87"/>
      <c r="Y170" s="418">
        <f t="shared" si="63"/>
        <v>0</v>
      </c>
      <c r="Z170" s="291">
        <f t="shared" si="64"/>
        <v>0</v>
      </c>
      <c r="AA170" s="163"/>
      <c r="AB170" s="177" t="str">
        <f t="shared" si="65"/>
        <v/>
      </c>
      <c r="AC170" s="283" t="str">
        <f t="shared" si="66"/>
        <v/>
      </c>
      <c r="AD170" s="283" t="str">
        <f t="shared" si="67"/>
        <v/>
      </c>
      <c r="AE170" s="163"/>
      <c r="AF170" s="162"/>
      <c r="AP170" s="581"/>
      <c r="BD170" s="784"/>
      <c r="BE170" s="100">
        <f t="shared" si="59"/>
        <v>149</v>
      </c>
      <c r="BF170" s="100" t="s">
        <v>429</v>
      </c>
      <c r="BG170" s="100" t="s">
        <v>306</v>
      </c>
      <c r="BH170" s="149" t="s">
        <v>245</v>
      </c>
      <c r="BI170" s="169" t="e">
        <f>VLOOKUP(BH170,#REF!,8,FALSE)</f>
        <v>#REF!</v>
      </c>
      <c r="BJ170" s="224">
        <v>60000</v>
      </c>
      <c r="BK170" s="154">
        <v>96</v>
      </c>
      <c r="BL170" s="153">
        <v>0</v>
      </c>
      <c r="BM170" s="594">
        <f>COUNTIFS('DETAIL SALES'!$Q$10:$Q$7501,'FILL RATE MANDATORY STOCK'!BK170,'DETAIL SALES'!$AB$10:$AB$7501,"Full",'DETAIL SALES'!$C$10:$C$7501,"1")</f>
        <v>0</v>
      </c>
      <c r="BN170" s="149">
        <f>COUNTIFS('DETAIL SALES'!$Q$10:$Q$7501,'FILL RATE MANDATORY STOCK'!BK170,'DETAIL SALES'!$AB$10:$AB$7501,"No",'DETAIL SALES'!$C$10:$C$7501,"1")</f>
        <v>0</v>
      </c>
      <c r="BO170" s="149">
        <f>COUNTIFS('DETAIL SALES'!$Q$10:$Q$7501,'FILL RATE MANDATORY STOCK'!BK170,'DETAIL SALES'!$AB$10:$AB$7501,"Full",'DETAIL SALES'!$C$10:$C$7501,"2")</f>
        <v>0</v>
      </c>
      <c r="BP170" s="149">
        <f>COUNTIFS('DETAIL SALES'!$Q$10:$Q$7501,'FILL RATE MANDATORY STOCK'!BK170,'DETAIL SALES'!$AB$10:$AB$7501,"No",'DETAIL SALES'!$C$10:$C$7501,"2")</f>
        <v>0</v>
      </c>
      <c r="BQ170" s="149">
        <f>COUNTIFS('DETAIL SALES'!$Q$10:$Q$7501,'FILL RATE MANDATORY STOCK'!BK170,'DETAIL SALES'!$AB$10:$AB$7501,"Full",'DETAIL SALES'!$C$10:$C$7501,"3")</f>
        <v>0</v>
      </c>
      <c r="BR170" s="149">
        <f>COUNTIFS('DETAIL SALES'!$Q$10:$Q$7501,'FILL RATE MANDATORY STOCK'!BK170,'DETAIL SALES'!$AB$10:$AB$7501,"No",'DETAIL SALES'!$C$10:$C$7501,"3")</f>
        <v>0</v>
      </c>
      <c r="BS170" s="149">
        <f>COUNTIFS('DETAIL SALES'!$Q$10:$Q$7501,'FILL RATE MANDATORY STOCK'!BK170,'DETAIL SALES'!$AB$10:$AB$7501,"Full",'DETAIL SALES'!$C$10:$C$7501,"4")</f>
        <v>0</v>
      </c>
      <c r="BT170" s="149">
        <f>COUNTIFS('DETAIL SALES'!$Q$10:$Q$7501,'FILL RATE MANDATORY STOCK'!BK170,'DETAIL SALES'!$AB$10:$AB$7501,"No",'DETAIL SALES'!$C$10:$C$7501,"4")</f>
        <v>0</v>
      </c>
      <c r="BU170" s="149">
        <f>COUNTIFS('DETAIL SALES'!$Q$10:$Q$7501,'FILL RATE MANDATORY STOCK'!BK170,'DETAIL SALES'!$AB$10:$AB$7501,"Full",'DETAIL SALES'!$C$10:$C$7501,"5")</f>
        <v>0</v>
      </c>
      <c r="BV170" s="149">
        <f>COUNTIFS('DETAIL SALES'!$Q$10:$Q$7501,'FILL RATE MANDATORY STOCK'!BK170,'DETAIL SALES'!$AB$10:$AB$7501,"No",'DETAIL SALES'!$C$10:$C$7501,"5")</f>
        <v>0</v>
      </c>
      <c r="BW170" s="149">
        <f>COUNTIFS('DETAIL SALES'!$Q$10:$Q$7501,'FILL RATE MANDATORY STOCK'!BK170,'DETAIL SALES'!$AB$10:$AB$7501,"Full",'DETAIL SALES'!$C$10:$C$7501,"6")</f>
        <v>0</v>
      </c>
      <c r="BX170" s="149">
        <f>COUNTIFS('DETAIL SALES'!$Q$10:$Q$7501,'FILL RATE MANDATORY STOCK'!BK170,'DETAIL SALES'!$AB$10:$AB$7501,"No",'DETAIL SALES'!$C$10:$C$7501,"6")</f>
        <v>0</v>
      </c>
      <c r="BY170" s="316">
        <f>COUNTIFS('DETAIL SALES'!$Q$10:$Q$7501,'FILL RATE MANDATORY STOCK'!BK170,'DETAIL SALES'!$AB$10:$AB$7501,"Full",'DETAIL SALES'!$C$10:$C$7501,"7")</f>
        <v>0</v>
      </c>
      <c r="BZ170" s="316">
        <f>COUNTIFS('DETAIL SALES'!$Q$10:$Q$7501,'FILL RATE MANDATORY STOCK'!BK170,'DETAIL SALES'!$AB$10:$AB$7501,"No",'DETAIL SALES'!$C$10:$C$7501,"7")</f>
        <v>0</v>
      </c>
      <c r="CA170" s="149">
        <f>COUNTIFS('DETAIL SALES'!$Q$10:$Q$7501,'FILL RATE MANDATORY STOCK'!BK170,'DETAIL SALES'!$AB$10:$AB$7501,"Full",'DETAIL SALES'!$C$10:$C$7501,"8")</f>
        <v>0</v>
      </c>
      <c r="CB170" s="149">
        <f>COUNTIFS('DETAIL SALES'!$Q$10:$Q$7501,'FILL RATE MANDATORY STOCK'!BK170,'DETAIL SALES'!$AB$10:$AB$7501,"No",'DETAIL SALES'!$C$10:$C$7501,"8")</f>
        <v>0</v>
      </c>
      <c r="CC170" s="149">
        <f>COUNTIFS('DETAIL SALES'!$Q$10:$Q$7501,'FILL RATE MANDATORY STOCK'!BK170,'DETAIL SALES'!$AB$10:$AB$7501,"Full",'DETAIL SALES'!$C$10:$C$7501,"9")</f>
        <v>0</v>
      </c>
      <c r="CD170" s="149">
        <f>COUNTIFS('DETAIL SALES'!$Q$10:$Q$7501,'FILL RATE MANDATORY STOCK'!BK170,'DETAIL SALES'!$AB$10:$AB$7501,"No",'DETAIL SALES'!$C$10:$C$7501,"9")</f>
        <v>0</v>
      </c>
      <c r="CE170" s="149">
        <f>COUNTIFS('DETAIL SALES'!$Q$10:$Q$7501,'FILL RATE MANDATORY STOCK'!BK170,'DETAIL SALES'!$AB$10:$AB$7501,"Full",'DETAIL SALES'!$C$10:$C$7501,"10")</f>
        <v>0</v>
      </c>
      <c r="CF170" s="149">
        <f>COUNTIFS('DETAIL SALES'!$Q$10:$Q$7501,'FILL RATE MANDATORY STOCK'!BK170,'DETAIL SALES'!$AB$10:$AB$7501,"No",'DETAIL SALES'!$C$10:$C$7501,"10")</f>
        <v>0</v>
      </c>
      <c r="CG170" s="149">
        <f>COUNTIFS('DETAIL SALES'!$Q$10:$Q$7501,'FILL RATE MANDATORY STOCK'!BK170,'DETAIL SALES'!$AB$10:$AB$7501,"Full",'DETAIL SALES'!$C$10:$C$7501,"11")</f>
        <v>0</v>
      </c>
      <c r="CH170" s="149">
        <f>COUNTIFS('DETAIL SALES'!$Q$10:$Q$7501,'FILL RATE MANDATORY STOCK'!BK170,'DETAIL SALES'!$AB$10:$AB$7501,"No",'DETAIL SALES'!$C$10:$C$7501,"11")</f>
        <v>0</v>
      </c>
      <c r="CI170" s="149">
        <f>COUNTIFS('DETAIL SALES'!$Q$10:$Q$7501,'FILL RATE MANDATORY STOCK'!BK170,'DETAIL SALES'!$AB$10:$AB$7501,"Full",'DETAIL SALES'!$C$10:$C$7501,"12")</f>
        <v>0</v>
      </c>
      <c r="CJ170" s="149">
        <f>COUNTIFS('DETAIL SALES'!$Q$10:$Q$7501,'FILL RATE MANDATORY STOCK'!BK170,'DETAIL SALES'!$AB$10:$AB$7501,"No",'DETAIL SALES'!$C$10:$C$7501,"12")</f>
        <v>0</v>
      </c>
      <c r="CK170" s="149">
        <f>COUNTIFS('DETAIL SALES'!$Q$10:$Q$7501,'FILL RATE MANDATORY STOCK'!BK170,'DETAIL SALES'!$AB$10:$AB$7501,"Full",'DETAIL SALES'!$C$10:$C$7501,"13")</f>
        <v>0</v>
      </c>
      <c r="CL170" s="149">
        <f>COUNTIFS('DETAIL SALES'!$Q$10:$Q$7501,'FILL RATE MANDATORY STOCK'!BK170,'DETAIL SALES'!$AB$10:$AB$7501,"No",'DETAIL SALES'!$C$10:$C$7501,"13")</f>
        <v>0</v>
      </c>
      <c r="CM170" s="316">
        <f>COUNTIFS('DETAIL SALES'!$Q$10:$Q$7501,'FILL RATE MANDATORY STOCK'!BK170,'DETAIL SALES'!$AB$10:$AB$7501,"Full",'DETAIL SALES'!$C$10:$C$7501,"14")</f>
        <v>0</v>
      </c>
      <c r="CN170" s="316">
        <f>COUNTIFS('DETAIL SALES'!$Q$10:$Q$7501,'FILL RATE MANDATORY STOCK'!BK170,'DETAIL SALES'!$AB$10:$AB$7501,"No",'DETAIL SALES'!$C$10:$C$7501,"14")</f>
        <v>0</v>
      </c>
      <c r="CO170" s="149">
        <f>COUNTIFS('DETAIL SALES'!$Q$10:$Q$7501,'FILL RATE MANDATORY STOCK'!BK170,'DETAIL SALES'!$AB$10:$AB$7501,"Full",'DETAIL SALES'!$C$10:$C$7501,"15")</f>
        <v>0</v>
      </c>
      <c r="CP170" s="149">
        <f>COUNTIFS('DETAIL SALES'!$Q$10:$Q$7501,'FILL RATE MANDATORY STOCK'!BK170,'DETAIL SALES'!$AB$10:$AB$7501,"No",'DETAIL SALES'!$C$10:$C$7501,"15")</f>
        <v>0</v>
      </c>
      <c r="CQ170" s="149">
        <f>COUNTIFS('DETAIL SALES'!$Q$10:$Q$7501,'FILL RATE MANDATORY STOCK'!BK170,'DETAIL SALES'!$AB$10:$AB$7501,"Full",'DETAIL SALES'!$C$10:$C$7501,"16")</f>
        <v>0</v>
      </c>
      <c r="CR170" s="149">
        <f>COUNTIFS('DETAIL SALES'!$Q$10:$Q$7501,'FILL RATE MANDATORY STOCK'!BK170,'DETAIL SALES'!$AB$10:$AB$7501,"No",'DETAIL SALES'!$C$10:$C$7501,"16")</f>
        <v>0</v>
      </c>
      <c r="CS170" s="149">
        <f>COUNTIFS('DETAIL SALES'!$Q$10:$Q$7501,'FILL RATE MANDATORY STOCK'!BK170,'DETAIL SALES'!$AB$10:$AB$7501,"Full",'DETAIL SALES'!$C$10:$C$7501,"17")</f>
        <v>0</v>
      </c>
      <c r="CT170" s="149">
        <f>COUNTIFS('DETAIL SALES'!$Q$10:$Q$7501,'FILL RATE MANDATORY STOCK'!BK170,'DETAIL SALES'!$AB$10:$AB$7501,"No",'DETAIL SALES'!$C$10:$C$7501,"17")</f>
        <v>0</v>
      </c>
      <c r="CU170" s="149">
        <f>COUNTIFS('DETAIL SALES'!$Q$10:$Q$7501,'FILL RATE MANDATORY STOCK'!BK170,'DETAIL SALES'!$AB$10:$AB$7501,"Full",'DETAIL SALES'!$C$10:$C$7501,"18")</f>
        <v>0</v>
      </c>
      <c r="CV170" s="149">
        <f>COUNTIFS('DETAIL SALES'!$Q$10:$Q$7501,'FILL RATE MANDATORY STOCK'!BK170,'DETAIL SALES'!$AB$10:$AB$7501,"No",'DETAIL SALES'!$C$10:$C$7501,"18")</f>
        <v>0</v>
      </c>
      <c r="CW170" s="149">
        <f>COUNTIFS('DETAIL SALES'!$Q$10:$Q$7501,'FILL RATE MANDATORY STOCK'!BK170,'DETAIL SALES'!$AB$10:$AB$7501,"Full",'DETAIL SALES'!$C$10:$C$7501,"19")</f>
        <v>0</v>
      </c>
      <c r="CX170" s="149">
        <f>COUNTIFS('DETAIL SALES'!$Q$10:$Q$7501,'FILL RATE MANDATORY STOCK'!BK170,'DETAIL SALES'!$AB$10:$AB$7501,"No",'DETAIL SALES'!$C$10:$C$7501,"19")</f>
        <v>0</v>
      </c>
      <c r="CY170" s="149">
        <f>COUNTIFS('DETAIL SALES'!$Q$10:$Q$7501,'FILL RATE MANDATORY STOCK'!BK170,'DETAIL SALES'!$AB$10:$AB$7501,"Full",'DETAIL SALES'!$C$10:$C$7501,"20")</f>
        <v>0</v>
      </c>
      <c r="CZ170" s="149">
        <f>COUNTIFS('DETAIL SALES'!$Q$10:$Q$7501,'FILL RATE MANDATORY STOCK'!BK170,'DETAIL SALES'!$AB$10:$AB$7501,"No",'DETAIL SALES'!$C$10:$C$7501,"20")</f>
        <v>0</v>
      </c>
      <c r="DA170" s="316">
        <f>COUNTIFS('DETAIL SALES'!$Q$10:$Q$7501,'FILL RATE MANDATORY STOCK'!BK170,'DETAIL SALES'!$AB$10:$AB$7501,"Full",'DETAIL SALES'!$C$10:$C$7501,"21")</f>
        <v>0</v>
      </c>
      <c r="DB170" s="316">
        <f>COUNTIFS('DETAIL SALES'!$Q$10:$Q$7501,'FILL RATE MANDATORY STOCK'!BK170,'DETAIL SALES'!$AB$10:$AB$7501,"No",'DETAIL SALES'!$C$10:$C$7501,"21")</f>
        <v>0</v>
      </c>
      <c r="DC170" s="149">
        <f>COUNTIFS('DETAIL SALES'!$Q$10:$Q$7501,'FILL RATE MANDATORY STOCK'!BK170,'DETAIL SALES'!$AB$10:$AB$7501,"Full",'DETAIL SALES'!$C$10:$C$7501,"22")</f>
        <v>0</v>
      </c>
      <c r="DD170" s="149">
        <f>COUNTIFS('DETAIL SALES'!$Q$10:$Q$7501,'FILL RATE MANDATORY STOCK'!BK170,'DETAIL SALES'!$AB$10:$AB$7501,"No",'DETAIL SALES'!$C$10:$C$7501,"22")</f>
        <v>0</v>
      </c>
      <c r="DE170" s="149">
        <f>COUNTIFS('DETAIL SALES'!$Q$10:$Q$7501,'FILL RATE MANDATORY STOCK'!BK170,'DETAIL SALES'!$AB$10:$AB$7501,"Full",'DETAIL SALES'!$C$10:$C$7501,"23")</f>
        <v>0</v>
      </c>
      <c r="DF170" s="149">
        <f>COUNTIFS('DETAIL SALES'!$Q$10:$Q$7501,'FILL RATE MANDATORY STOCK'!BK170,'DETAIL SALES'!$AB$10:$AB$7501,"No",'DETAIL SALES'!$C$10:$C$7501,"23")</f>
        <v>0</v>
      </c>
      <c r="DG170" s="149">
        <f>COUNTIFS('DETAIL SALES'!$Q$10:$Q$7501,'FILL RATE MANDATORY STOCK'!BK170,'DETAIL SALES'!$AB$10:$AB$7501,"Full",'DETAIL SALES'!$C$10:$C$7501,"24")</f>
        <v>0</v>
      </c>
      <c r="DH170" s="149">
        <f>COUNTIFS('DETAIL SALES'!$Q$10:$Q$7501,'FILL RATE MANDATORY STOCK'!BK170,'DETAIL SALES'!$AB$10:$AB$7501,"No",'DETAIL SALES'!$C$10:$C$7501,"24")</f>
        <v>0</v>
      </c>
      <c r="DI170" s="149">
        <f>COUNTIFS('DETAIL SALES'!$Q$10:$Q$7501,'FILL RATE MANDATORY STOCK'!BK170,'DETAIL SALES'!$AB$10:$AB$7501,"Full",'DETAIL SALES'!$C$10:$C$7501,"25")</f>
        <v>0</v>
      </c>
      <c r="DJ170" s="149">
        <f>COUNTIFS('DETAIL SALES'!$Q$10:$Q$7501,'FILL RATE MANDATORY STOCK'!BK170,'DETAIL SALES'!$AB$10:$AB$7501,"No",'DETAIL SALES'!$C$10:$C$7501,"25")</f>
        <v>0</v>
      </c>
      <c r="DK170" s="149">
        <f>COUNTIFS('DETAIL SALES'!$Q$10:$Q$7501,'FILL RATE MANDATORY STOCK'!BK170,'DETAIL SALES'!$AB$10:$AB$7501,"Full",'DETAIL SALES'!$C$10:$C$7501,"26")</f>
        <v>0</v>
      </c>
      <c r="DL170" s="149">
        <f>COUNTIFS('DETAIL SALES'!$Q$10:$Q$7501,'FILL RATE MANDATORY STOCK'!BK170,'DETAIL SALES'!$AB$10:$AB$7501,"No",'DETAIL SALES'!$C$10:$C$7501,"26")</f>
        <v>0</v>
      </c>
      <c r="DM170" s="149">
        <f>COUNTIFS('DETAIL SALES'!$Q$10:$Q$7501,'FILL RATE MANDATORY STOCK'!BK170,'DETAIL SALES'!$AB$10:$AB$7501,"Full",'DETAIL SALES'!$C$10:$C$7501,"27")</f>
        <v>0</v>
      </c>
      <c r="DN170" s="149">
        <f>COUNTIFS('DETAIL SALES'!$Q$10:$Q$7501,'FILL RATE MANDATORY STOCK'!BK170,'DETAIL SALES'!$AB$10:$AB$7501,"No",'DETAIL SALES'!$C$10:$C$7501,"27")</f>
        <v>0</v>
      </c>
      <c r="DO170" s="316">
        <f>COUNTIFS('DETAIL SALES'!$Q$10:$Q$7501,'FILL RATE MANDATORY STOCK'!BK170,'DETAIL SALES'!$AB$10:$AB$7501,"Full",'DETAIL SALES'!$C$10:$C$7501,"28")</f>
        <v>0</v>
      </c>
      <c r="DP170" s="316">
        <f>COUNTIFS('DETAIL SALES'!$Q$10:$Q$7501,'FILL RATE MANDATORY STOCK'!BK170,'DETAIL SALES'!$AB$10:$AB$7501,"No",'DETAIL SALES'!$C$10:$C$7501,"28")</f>
        <v>0</v>
      </c>
      <c r="DQ170" s="149">
        <f>COUNTIFS('DETAIL SALES'!$Q$10:$Q$7501,'FILL RATE MANDATORY STOCK'!BK170,'DETAIL SALES'!$AB$10:$AB$7501,"Full",'DETAIL SALES'!$C$10:$C$7501,"29")</f>
        <v>0</v>
      </c>
      <c r="DR170" s="149">
        <f>COUNTIFS('DETAIL SALES'!$Q$10:$Q$7501,'FILL RATE MANDATORY STOCK'!BK170,'DETAIL SALES'!$AB$10:$AB$7501,"No",'DETAIL SALES'!$C$10:$C$7501,"29")</f>
        <v>0</v>
      </c>
      <c r="DS170" s="149">
        <f>COUNTIFS('DETAIL SALES'!$Q$10:$Q$7501,'FILL RATE MANDATORY STOCK'!BK170,'DETAIL SALES'!$AB$10:$AB$7501,"Full",'DETAIL SALES'!$C$10:$C$7501,"30")</f>
        <v>0</v>
      </c>
      <c r="DT170" s="149">
        <f>COUNTIFS('DETAIL SALES'!$Q$10:$Q$7501,'FILL RATE MANDATORY STOCK'!BK170,'DETAIL SALES'!$AB$10:$AB$7501,"No",'DETAIL SALES'!$C$10:$C$7501,"30")</f>
        <v>0</v>
      </c>
      <c r="DU170" s="149">
        <f>COUNTIFS('DETAIL SALES'!$Q$10:$Q$7501,'FILL RATE MANDATORY STOCK'!\,'DETAIL SALES'!$AB$10:$AB$7501,"Full",'DETAIL SALES'!$C$10:$C$7501,"31")</f>
        <v>0</v>
      </c>
      <c r="DV170" s="153">
        <f>COUNTIFS('DETAIL SALES'!$Q$10:$Q$7501,'FILL RATE MANDATORY STOCK'!BK170,'DETAIL SALES'!$AB$10:$AB$7501,"No",'DETAIL SALES'!$C$10:$C$7501,"31")</f>
        <v>0</v>
      </c>
      <c r="DW170" s="271">
        <f t="shared" si="68"/>
        <v>0</v>
      </c>
      <c r="DX170" s="150">
        <f t="shared" si="68"/>
        <v>0</v>
      </c>
      <c r="DY170" s="150">
        <f t="shared" si="69"/>
        <v>0</v>
      </c>
      <c r="DZ170" s="272" t="e">
        <f t="shared" si="70"/>
        <v>#DIV/0!</v>
      </c>
    </row>
    <row r="171" spans="1:130" s="141" customFormat="1">
      <c r="A171" s="134">
        <v>162</v>
      </c>
      <c r="B171" s="286"/>
      <c r="C171" s="146">
        <f t="shared" si="60"/>
        <v>0</v>
      </c>
      <c r="D171" s="146">
        <f t="shared" si="61"/>
        <v>1</v>
      </c>
      <c r="E171" s="146">
        <f t="shared" si="62"/>
        <v>1900</v>
      </c>
      <c r="F171" s="287"/>
      <c r="G171" s="287"/>
      <c r="H171" s="287"/>
      <c r="I171" s="288"/>
      <c r="J171" s="287"/>
      <c r="K171" s="288"/>
      <c r="L171" s="134"/>
      <c r="M171" s="133"/>
      <c r="N171" s="288"/>
      <c r="O171" s="134"/>
      <c r="P171" s="166"/>
      <c r="Q171" s="289"/>
      <c r="R171" s="165"/>
      <c r="S171" s="290"/>
      <c r="T171" s="290"/>
      <c r="U171" s="290"/>
      <c r="V171" s="290"/>
      <c r="W171" s="166"/>
      <c r="X171" s="87"/>
      <c r="Y171" s="418">
        <f t="shared" si="63"/>
        <v>0</v>
      </c>
      <c r="Z171" s="291">
        <f t="shared" si="64"/>
        <v>0</v>
      </c>
      <c r="AA171" s="163"/>
      <c r="AB171" s="177" t="str">
        <f t="shared" si="65"/>
        <v/>
      </c>
      <c r="AC171" s="283" t="str">
        <f t="shared" si="66"/>
        <v/>
      </c>
      <c r="AD171" s="283" t="str">
        <f t="shared" si="67"/>
        <v/>
      </c>
      <c r="AE171" s="163"/>
      <c r="AF171" s="162"/>
      <c r="AP171" s="581"/>
      <c r="BD171" s="784"/>
      <c r="BE171" s="100">
        <f t="shared" si="59"/>
        <v>150</v>
      </c>
      <c r="BF171" s="100" t="s">
        <v>430</v>
      </c>
      <c r="BG171" s="100" t="s">
        <v>306</v>
      </c>
      <c r="BH171" s="149" t="s">
        <v>184</v>
      </c>
      <c r="BI171" s="169" t="e">
        <f>VLOOKUP(BH171,#REF!,8,FALSE)</f>
        <v>#REF!</v>
      </c>
      <c r="BJ171" s="224">
        <v>60000</v>
      </c>
      <c r="BK171" s="154">
        <v>8</v>
      </c>
      <c r="BL171" s="153">
        <v>34.666666666666664</v>
      </c>
      <c r="BM171" s="594">
        <f>COUNTIFS('DETAIL SALES'!$Q$10:$Q$7501,'FILL RATE MANDATORY STOCK'!BK171,'DETAIL SALES'!$AB$10:$AB$7501,"Full",'DETAIL SALES'!$C$10:$C$7501,"1")</f>
        <v>0</v>
      </c>
      <c r="BN171" s="149">
        <f>COUNTIFS('DETAIL SALES'!$Q$10:$Q$7501,'FILL RATE MANDATORY STOCK'!BK171,'DETAIL SALES'!$AB$10:$AB$7501,"No",'DETAIL SALES'!$C$10:$C$7501,"1")</f>
        <v>0</v>
      </c>
      <c r="BO171" s="149">
        <f>COUNTIFS('DETAIL SALES'!$Q$10:$Q$7501,'FILL RATE MANDATORY STOCK'!BK171,'DETAIL SALES'!$AB$10:$AB$7501,"Full",'DETAIL SALES'!$C$10:$C$7501,"2")</f>
        <v>0</v>
      </c>
      <c r="BP171" s="149">
        <f>COUNTIFS('DETAIL SALES'!$Q$10:$Q$7501,'FILL RATE MANDATORY STOCK'!BK171,'DETAIL SALES'!$AB$10:$AB$7501,"No",'DETAIL SALES'!$C$10:$C$7501,"2")</f>
        <v>0</v>
      </c>
      <c r="BQ171" s="149">
        <f>COUNTIFS('DETAIL SALES'!$Q$10:$Q$7501,'FILL RATE MANDATORY STOCK'!BK171,'DETAIL SALES'!$AB$10:$AB$7501,"Full",'DETAIL SALES'!$C$10:$C$7501,"3")</f>
        <v>0</v>
      </c>
      <c r="BR171" s="149">
        <f>COUNTIFS('DETAIL SALES'!$Q$10:$Q$7501,'FILL RATE MANDATORY STOCK'!BK171,'DETAIL SALES'!$AB$10:$AB$7501,"No",'DETAIL SALES'!$C$10:$C$7501,"3")</f>
        <v>0</v>
      </c>
      <c r="BS171" s="149">
        <f>COUNTIFS('DETAIL SALES'!$Q$10:$Q$7501,'FILL RATE MANDATORY STOCK'!BK171,'DETAIL SALES'!$AB$10:$AB$7501,"Full",'DETAIL SALES'!$C$10:$C$7501,"4")</f>
        <v>0</v>
      </c>
      <c r="BT171" s="149">
        <f>COUNTIFS('DETAIL SALES'!$Q$10:$Q$7501,'FILL RATE MANDATORY STOCK'!BK171,'DETAIL SALES'!$AB$10:$AB$7501,"No",'DETAIL SALES'!$C$10:$C$7501,"4")</f>
        <v>0</v>
      </c>
      <c r="BU171" s="149">
        <f>COUNTIFS('DETAIL SALES'!$Q$10:$Q$7501,'FILL RATE MANDATORY STOCK'!BK171,'DETAIL SALES'!$AB$10:$AB$7501,"Full",'DETAIL SALES'!$C$10:$C$7501,"5")</f>
        <v>0</v>
      </c>
      <c r="BV171" s="149">
        <f>COUNTIFS('DETAIL SALES'!$Q$10:$Q$7501,'FILL RATE MANDATORY STOCK'!BK171,'DETAIL SALES'!$AB$10:$AB$7501,"No",'DETAIL SALES'!$C$10:$C$7501,"5")</f>
        <v>0</v>
      </c>
      <c r="BW171" s="149">
        <f>COUNTIFS('DETAIL SALES'!$Q$10:$Q$7501,'FILL RATE MANDATORY STOCK'!BK171,'DETAIL SALES'!$AB$10:$AB$7501,"Full",'DETAIL SALES'!$C$10:$C$7501,"6")</f>
        <v>0</v>
      </c>
      <c r="BX171" s="149">
        <f>COUNTIFS('DETAIL SALES'!$Q$10:$Q$7501,'FILL RATE MANDATORY STOCK'!BK171,'DETAIL SALES'!$AB$10:$AB$7501,"No",'DETAIL SALES'!$C$10:$C$7501,"6")</f>
        <v>0</v>
      </c>
      <c r="BY171" s="316">
        <f>COUNTIFS('DETAIL SALES'!$Q$10:$Q$7501,'FILL RATE MANDATORY STOCK'!BK171,'DETAIL SALES'!$AB$10:$AB$7501,"Full",'DETAIL SALES'!$C$10:$C$7501,"7")</f>
        <v>0</v>
      </c>
      <c r="BZ171" s="316">
        <f>COUNTIFS('DETAIL SALES'!$Q$10:$Q$7501,'FILL RATE MANDATORY STOCK'!BK171,'DETAIL SALES'!$AB$10:$AB$7501,"No",'DETAIL SALES'!$C$10:$C$7501,"7")</f>
        <v>0</v>
      </c>
      <c r="CA171" s="149">
        <f>COUNTIFS('DETAIL SALES'!$Q$10:$Q$7501,'FILL RATE MANDATORY STOCK'!BK171,'DETAIL SALES'!$AB$10:$AB$7501,"Full",'DETAIL SALES'!$C$10:$C$7501,"8")</f>
        <v>0</v>
      </c>
      <c r="CB171" s="149">
        <f>COUNTIFS('DETAIL SALES'!$Q$10:$Q$7501,'FILL RATE MANDATORY STOCK'!BK171,'DETAIL SALES'!$AB$10:$AB$7501,"No",'DETAIL SALES'!$C$10:$C$7501,"8")</f>
        <v>0</v>
      </c>
      <c r="CC171" s="149">
        <f>COUNTIFS('DETAIL SALES'!$Q$10:$Q$7501,'FILL RATE MANDATORY STOCK'!BK171,'DETAIL SALES'!$AB$10:$AB$7501,"Full",'DETAIL SALES'!$C$10:$C$7501,"9")</f>
        <v>0</v>
      </c>
      <c r="CD171" s="149">
        <f>COUNTIFS('DETAIL SALES'!$Q$10:$Q$7501,'FILL RATE MANDATORY STOCK'!BK171,'DETAIL SALES'!$AB$10:$AB$7501,"No",'DETAIL SALES'!$C$10:$C$7501,"9")</f>
        <v>0</v>
      </c>
      <c r="CE171" s="149">
        <f>COUNTIFS('DETAIL SALES'!$Q$10:$Q$7501,'FILL RATE MANDATORY STOCK'!BK171,'DETAIL SALES'!$AB$10:$AB$7501,"Full",'DETAIL SALES'!$C$10:$C$7501,"10")</f>
        <v>0</v>
      </c>
      <c r="CF171" s="149">
        <f>COUNTIFS('DETAIL SALES'!$Q$10:$Q$7501,'FILL RATE MANDATORY STOCK'!BK171,'DETAIL SALES'!$AB$10:$AB$7501,"No",'DETAIL SALES'!$C$10:$C$7501,"10")</f>
        <v>0</v>
      </c>
      <c r="CG171" s="149">
        <f>COUNTIFS('DETAIL SALES'!$Q$10:$Q$7501,'FILL RATE MANDATORY STOCK'!BK171,'DETAIL SALES'!$AB$10:$AB$7501,"Full",'DETAIL SALES'!$C$10:$C$7501,"11")</f>
        <v>0</v>
      </c>
      <c r="CH171" s="149">
        <f>COUNTIFS('DETAIL SALES'!$Q$10:$Q$7501,'FILL RATE MANDATORY STOCK'!BK171,'DETAIL SALES'!$AB$10:$AB$7501,"No",'DETAIL SALES'!$C$10:$C$7501,"11")</f>
        <v>0</v>
      </c>
      <c r="CI171" s="149">
        <f>COUNTIFS('DETAIL SALES'!$Q$10:$Q$7501,'FILL RATE MANDATORY STOCK'!BK171,'DETAIL SALES'!$AB$10:$AB$7501,"Full",'DETAIL SALES'!$C$10:$C$7501,"12")</f>
        <v>0</v>
      </c>
      <c r="CJ171" s="149">
        <f>COUNTIFS('DETAIL SALES'!$Q$10:$Q$7501,'FILL RATE MANDATORY STOCK'!BK171,'DETAIL SALES'!$AB$10:$AB$7501,"No",'DETAIL SALES'!$C$10:$C$7501,"12")</f>
        <v>0</v>
      </c>
      <c r="CK171" s="149">
        <f>COUNTIFS('DETAIL SALES'!$Q$10:$Q$7501,'FILL RATE MANDATORY STOCK'!BK171,'DETAIL SALES'!$AB$10:$AB$7501,"Full",'DETAIL SALES'!$C$10:$C$7501,"13")</f>
        <v>0</v>
      </c>
      <c r="CL171" s="149">
        <f>COUNTIFS('DETAIL SALES'!$Q$10:$Q$7501,'FILL RATE MANDATORY STOCK'!BK171,'DETAIL SALES'!$AB$10:$AB$7501,"No",'DETAIL SALES'!$C$10:$C$7501,"13")</f>
        <v>0</v>
      </c>
      <c r="CM171" s="316">
        <f>COUNTIFS('DETAIL SALES'!$Q$10:$Q$7501,'FILL RATE MANDATORY STOCK'!BK171,'DETAIL SALES'!$AB$10:$AB$7501,"Full",'DETAIL SALES'!$C$10:$C$7501,"14")</f>
        <v>0</v>
      </c>
      <c r="CN171" s="316">
        <f>COUNTIFS('DETAIL SALES'!$Q$10:$Q$7501,'FILL RATE MANDATORY STOCK'!BK171,'DETAIL SALES'!$AB$10:$AB$7501,"No",'DETAIL SALES'!$C$10:$C$7501,"14")</f>
        <v>0</v>
      </c>
      <c r="CO171" s="149">
        <f>COUNTIFS('DETAIL SALES'!$Q$10:$Q$7501,'FILL RATE MANDATORY STOCK'!BK171,'DETAIL SALES'!$AB$10:$AB$7501,"Full",'DETAIL SALES'!$C$10:$C$7501,"15")</f>
        <v>0</v>
      </c>
      <c r="CP171" s="149">
        <f>COUNTIFS('DETAIL SALES'!$Q$10:$Q$7501,'FILL RATE MANDATORY STOCK'!BK171,'DETAIL SALES'!$AB$10:$AB$7501,"No",'DETAIL SALES'!$C$10:$C$7501,"15")</f>
        <v>0</v>
      </c>
      <c r="CQ171" s="149">
        <f>COUNTIFS('DETAIL SALES'!$Q$10:$Q$7501,'FILL RATE MANDATORY STOCK'!BK171,'DETAIL SALES'!$AB$10:$AB$7501,"Full",'DETAIL SALES'!$C$10:$C$7501,"16")</f>
        <v>0</v>
      </c>
      <c r="CR171" s="149">
        <f>COUNTIFS('DETAIL SALES'!$Q$10:$Q$7501,'FILL RATE MANDATORY STOCK'!BK171,'DETAIL SALES'!$AB$10:$AB$7501,"No",'DETAIL SALES'!$C$10:$C$7501,"16")</f>
        <v>0</v>
      </c>
      <c r="CS171" s="149">
        <f>COUNTIFS('DETAIL SALES'!$Q$10:$Q$7501,'FILL RATE MANDATORY STOCK'!BK171,'DETAIL SALES'!$AB$10:$AB$7501,"Full",'DETAIL SALES'!$C$10:$C$7501,"17")</f>
        <v>0</v>
      </c>
      <c r="CT171" s="149">
        <f>COUNTIFS('DETAIL SALES'!$Q$10:$Q$7501,'FILL RATE MANDATORY STOCK'!BK171,'DETAIL SALES'!$AB$10:$AB$7501,"No",'DETAIL SALES'!$C$10:$C$7501,"17")</f>
        <v>0</v>
      </c>
      <c r="CU171" s="149">
        <f>COUNTIFS('DETAIL SALES'!$Q$10:$Q$7501,'FILL RATE MANDATORY STOCK'!BK171,'DETAIL SALES'!$AB$10:$AB$7501,"Full",'DETAIL SALES'!$C$10:$C$7501,"18")</f>
        <v>0</v>
      </c>
      <c r="CV171" s="149">
        <f>COUNTIFS('DETAIL SALES'!$Q$10:$Q$7501,'FILL RATE MANDATORY STOCK'!BK171,'DETAIL SALES'!$AB$10:$AB$7501,"No",'DETAIL SALES'!$C$10:$C$7501,"18")</f>
        <v>0</v>
      </c>
      <c r="CW171" s="149">
        <f>COUNTIFS('DETAIL SALES'!$Q$10:$Q$7501,'FILL RATE MANDATORY STOCK'!BK171,'DETAIL SALES'!$AB$10:$AB$7501,"Full",'DETAIL SALES'!$C$10:$C$7501,"19")</f>
        <v>0</v>
      </c>
      <c r="CX171" s="149">
        <f>COUNTIFS('DETAIL SALES'!$Q$10:$Q$7501,'FILL RATE MANDATORY STOCK'!BK171,'DETAIL SALES'!$AB$10:$AB$7501,"No",'DETAIL SALES'!$C$10:$C$7501,"19")</f>
        <v>0</v>
      </c>
      <c r="CY171" s="149">
        <f>COUNTIFS('DETAIL SALES'!$Q$10:$Q$7501,'FILL RATE MANDATORY STOCK'!BK171,'DETAIL SALES'!$AB$10:$AB$7501,"Full",'DETAIL SALES'!$C$10:$C$7501,"20")</f>
        <v>0</v>
      </c>
      <c r="CZ171" s="149">
        <f>COUNTIFS('DETAIL SALES'!$Q$10:$Q$7501,'FILL RATE MANDATORY STOCK'!BK171,'DETAIL SALES'!$AB$10:$AB$7501,"No",'DETAIL SALES'!$C$10:$C$7501,"20")</f>
        <v>0</v>
      </c>
      <c r="DA171" s="316">
        <f>COUNTIFS('DETAIL SALES'!$Q$10:$Q$7501,'FILL RATE MANDATORY STOCK'!BK171,'DETAIL SALES'!$AB$10:$AB$7501,"Full",'DETAIL SALES'!$C$10:$C$7501,"21")</f>
        <v>0</v>
      </c>
      <c r="DB171" s="316">
        <f>COUNTIFS('DETAIL SALES'!$Q$10:$Q$7501,'FILL RATE MANDATORY STOCK'!BK171,'DETAIL SALES'!$AB$10:$AB$7501,"No",'DETAIL SALES'!$C$10:$C$7501,"21")</f>
        <v>0</v>
      </c>
      <c r="DC171" s="149">
        <f>COUNTIFS('DETAIL SALES'!$Q$10:$Q$7501,'FILL RATE MANDATORY STOCK'!BK171,'DETAIL SALES'!$AB$10:$AB$7501,"Full",'DETAIL SALES'!$C$10:$C$7501,"22")</f>
        <v>0</v>
      </c>
      <c r="DD171" s="149">
        <f>COUNTIFS('DETAIL SALES'!$Q$10:$Q$7501,'FILL RATE MANDATORY STOCK'!BK171,'DETAIL SALES'!$AB$10:$AB$7501,"No",'DETAIL SALES'!$C$10:$C$7501,"22")</f>
        <v>0</v>
      </c>
      <c r="DE171" s="149">
        <f>COUNTIFS('DETAIL SALES'!$Q$10:$Q$7501,'FILL RATE MANDATORY STOCK'!BK171,'DETAIL SALES'!$AB$10:$AB$7501,"Full",'DETAIL SALES'!$C$10:$C$7501,"23")</f>
        <v>0</v>
      </c>
      <c r="DF171" s="149">
        <f>COUNTIFS('DETAIL SALES'!$Q$10:$Q$7501,'FILL RATE MANDATORY STOCK'!BK171,'DETAIL SALES'!$AB$10:$AB$7501,"No",'DETAIL SALES'!$C$10:$C$7501,"23")</f>
        <v>0</v>
      </c>
      <c r="DG171" s="149">
        <f>COUNTIFS('DETAIL SALES'!$Q$10:$Q$7501,'FILL RATE MANDATORY STOCK'!BK171,'DETAIL SALES'!$AB$10:$AB$7501,"Full",'DETAIL SALES'!$C$10:$C$7501,"24")</f>
        <v>0</v>
      </c>
      <c r="DH171" s="149">
        <f>COUNTIFS('DETAIL SALES'!$Q$10:$Q$7501,'FILL RATE MANDATORY STOCK'!BK171,'DETAIL SALES'!$AB$10:$AB$7501,"No",'DETAIL SALES'!$C$10:$C$7501,"24")</f>
        <v>0</v>
      </c>
      <c r="DI171" s="149">
        <f>COUNTIFS('DETAIL SALES'!$Q$10:$Q$7501,'FILL RATE MANDATORY STOCK'!BK171,'DETAIL SALES'!$AB$10:$AB$7501,"Full",'DETAIL SALES'!$C$10:$C$7501,"25")</f>
        <v>0</v>
      </c>
      <c r="DJ171" s="149">
        <f>COUNTIFS('DETAIL SALES'!$Q$10:$Q$7501,'FILL RATE MANDATORY STOCK'!BK171,'DETAIL SALES'!$AB$10:$AB$7501,"No",'DETAIL SALES'!$C$10:$C$7501,"25")</f>
        <v>0</v>
      </c>
      <c r="DK171" s="149">
        <f>COUNTIFS('DETAIL SALES'!$Q$10:$Q$7501,'FILL RATE MANDATORY STOCK'!BK171,'DETAIL SALES'!$AB$10:$AB$7501,"Full",'DETAIL SALES'!$C$10:$C$7501,"26")</f>
        <v>0</v>
      </c>
      <c r="DL171" s="149">
        <f>COUNTIFS('DETAIL SALES'!$Q$10:$Q$7501,'FILL RATE MANDATORY STOCK'!BK171,'DETAIL SALES'!$AB$10:$AB$7501,"No",'DETAIL SALES'!$C$10:$C$7501,"26")</f>
        <v>0</v>
      </c>
      <c r="DM171" s="149">
        <f>COUNTIFS('DETAIL SALES'!$Q$10:$Q$7501,'FILL RATE MANDATORY STOCK'!BK171,'DETAIL SALES'!$AB$10:$AB$7501,"Full",'DETAIL SALES'!$C$10:$C$7501,"27")</f>
        <v>0</v>
      </c>
      <c r="DN171" s="149">
        <f>COUNTIFS('DETAIL SALES'!$Q$10:$Q$7501,'FILL RATE MANDATORY STOCK'!BK171,'DETAIL SALES'!$AB$10:$AB$7501,"No",'DETAIL SALES'!$C$10:$C$7501,"27")</f>
        <v>0</v>
      </c>
      <c r="DO171" s="316">
        <f>COUNTIFS('DETAIL SALES'!$Q$10:$Q$7501,'FILL RATE MANDATORY STOCK'!BK171,'DETAIL SALES'!$AB$10:$AB$7501,"Full",'DETAIL SALES'!$C$10:$C$7501,"28")</f>
        <v>0</v>
      </c>
      <c r="DP171" s="316">
        <f>COUNTIFS('DETAIL SALES'!$Q$10:$Q$7501,'FILL RATE MANDATORY STOCK'!BK171,'DETAIL SALES'!$AB$10:$AB$7501,"No",'DETAIL SALES'!$C$10:$C$7501,"28")</f>
        <v>0</v>
      </c>
      <c r="DQ171" s="149">
        <f>COUNTIFS('DETAIL SALES'!$Q$10:$Q$7501,'FILL RATE MANDATORY STOCK'!BK171,'DETAIL SALES'!$AB$10:$AB$7501,"Full",'DETAIL SALES'!$C$10:$C$7501,"29")</f>
        <v>0</v>
      </c>
      <c r="DR171" s="149">
        <f>COUNTIFS('DETAIL SALES'!$Q$10:$Q$7501,'FILL RATE MANDATORY STOCK'!BK171,'DETAIL SALES'!$AB$10:$AB$7501,"No",'DETAIL SALES'!$C$10:$C$7501,"29")</f>
        <v>0</v>
      </c>
      <c r="DS171" s="149">
        <f>COUNTIFS('DETAIL SALES'!$Q$10:$Q$7501,'FILL RATE MANDATORY STOCK'!BK171,'DETAIL SALES'!$AB$10:$AB$7501,"Full",'DETAIL SALES'!$C$10:$C$7501,"30")</f>
        <v>0</v>
      </c>
      <c r="DT171" s="149">
        <f>COUNTIFS('DETAIL SALES'!$Q$10:$Q$7501,'FILL RATE MANDATORY STOCK'!BK171,'DETAIL SALES'!$AB$10:$AB$7501,"No",'DETAIL SALES'!$C$10:$C$7501,"30")</f>
        <v>0</v>
      </c>
      <c r="DU171" s="149">
        <f>COUNTIFS('DETAIL SALES'!$Q$10:$Q$7501,'FILL RATE MANDATORY STOCK'!\,'DETAIL SALES'!$AB$10:$AB$7501,"Full",'DETAIL SALES'!$C$10:$C$7501,"31")</f>
        <v>0</v>
      </c>
      <c r="DV171" s="153">
        <f>COUNTIFS('DETAIL SALES'!$Q$10:$Q$7501,'FILL RATE MANDATORY STOCK'!BK171,'DETAIL SALES'!$AB$10:$AB$7501,"No",'DETAIL SALES'!$C$10:$C$7501,"31")</f>
        <v>0</v>
      </c>
      <c r="DW171" s="271">
        <f t="shared" si="68"/>
        <v>0</v>
      </c>
      <c r="DX171" s="150">
        <f t="shared" si="68"/>
        <v>0</v>
      </c>
      <c r="DY171" s="150">
        <f t="shared" si="69"/>
        <v>0</v>
      </c>
      <c r="DZ171" s="272" t="e">
        <f t="shared" si="70"/>
        <v>#DIV/0!</v>
      </c>
    </row>
    <row r="172" spans="1:130" s="141" customFormat="1">
      <c r="A172" s="134">
        <v>163</v>
      </c>
      <c r="B172" s="286"/>
      <c r="C172" s="146">
        <f t="shared" si="60"/>
        <v>0</v>
      </c>
      <c r="D172" s="146">
        <f t="shared" si="61"/>
        <v>1</v>
      </c>
      <c r="E172" s="146">
        <f t="shared" si="62"/>
        <v>1900</v>
      </c>
      <c r="F172" s="287"/>
      <c r="G172" s="287"/>
      <c r="H172" s="287"/>
      <c r="I172" s="288"/>
      <c r="J172" s="287"/>
      <c r="K172" s="288"/>
      <c r="L172" s="134"/>
      <c r="M172" s="133"/>
      <c r="N172" s="288"/>
      <c r="O172" s="134"/>
      <c r="P172" s="166"/>
      <c r="Q172" s="289"/>
      <c r="R172" s="165"/>
      <c r="S172" s="290"/>
      <c r="T172" s="290"/>
      <c r="U172" s="290"/>
      <c r="V172" s="290"/>
      <c r="W172" s="166"/>
      <c r="X172" s="87"/>
      <c r="Y172" s="418">
        <f t="shared" si="63"/>
        <v>0</v>
      </c>
      <c r="Z172" s="291">
        <f t="shared" si="64"/>
        <v>0</v>
      </c>
      <c r="AA172" s="163"/>
      <c r="AB172" s="177" t="str">
        <f t="shared" si="65"/>
        <v/>
      </c>
      <c r="AC172" s="283" t="str">
        <f t="shared" si="66"/>
        <v/>
      </c>
      <c r="AD172" s="283" t="str">
        <f t="shared" si="67"/>
        <v/>
      </c>
      <c r="AE172" s="163"/>
      <c r="AF172" s="162"/>
      <c r="AP172" s="581"/>
      <c r="BD172" s="784"/>
      <c r="BE172" s="100">
        <f t="shared" si="59"/>
        <v>151</v>
      </c>
      <c r="BF172" s="100" t="s">
        <v>431</v>
      </c>
      <c r="BG172" s="100" t="s">
        <v>306</v>
      </c>
      <c r="BH172" s="149" t="s">
        <v>192</v>
      </c>
      <c r="BI172" s="169" t="e">
        <f>VLOOKUP(BH172,#REF!,8,FALSE)</f>
        <v>#REF!</v>
      </c>
      <c r="BJ172" s="224">
        <v>120000</v>
      </c>
      <c r="BK172" s="154">
        <v>1</v>
      </c>
      <c r="BL172" s="153">
        <v>0</v>
      </c>
      <c r="BM172" s="594">
        <f>COUNTIFS('DETAIL SALES'!$Q$10:$Q$7501,'FILL RATE MANDATORY STOCK'!BK172,'DETAIL SALES'!$AB$10:$AB$7501,"Full",'DETAIL SALES'!$C$10:$C$7501,"1")</f>
        <v>0</v>
      </c>
      <c r="BN172" s="149">
        <f>COUNTIFS('DETAIL SALES'!$Q$10:$Q$7501,'FILL RATE MANDATORY STOCK'!BK172,'DETAIL SALES'!$AB$10:$AB$7501,"No",'DETAIL SALES'!$C$10:$C$7501,"1")</f>
        <v>0</v>
      </c>
      <c r="BO172" s="149">
        <f>COUNTIFS('DETAIL SALES'!$Q$10:$Q$7501,'FILL RATE MANDATORY STOCK'!BK172,'DETAIL SALES'!$AB$10:$AB$7501,"Full",'DETAIL SALES'!$C$10:$C$7501,"2")</f>
        <v>0</v>
      </c>
      <c r="BP172" s="149">
        <f>COUNTIFS('DETAIL SALES'!$Q$10:$Q$7501,'FILL RATE MANDATORY STOCK'!BK172,'DETAIL SALES'!$AB$10:$AB$7501,"No",'DETAIL SALES'!$C$10:$C$7501,"2")</f>
        <v>0</v>
      </c>
      <c r="BQ172" s="149">
        <f>COUNTIFS('DETAIL SALES'!$Q$10:$Q$7501,'FILL RATE MANDATORY STOCK'!BK172,'DETAIL SALES'!$AB$10:$AB$7501,"Full",'DETAIL SALES'!$C$10:$C$7501,"3")</f>
        <v>0</v>
      </c>
      <c r="BR172" s="149">
        <f>COUNTIFS('DETAIL SALES'!$Q$10:$Q$7501,'FILL RATE MANDATORY STOCK'!BK172,'DETAIL SALES'!$AB$10:$AB$7501,"No",'DETAIL SALES'!$C$10:$C$7501,"3")</f>
        <v>0</v>
      </c>
      <c r="BS172" s="149">
        <f>COUNTIFS('DETAIL SALES'!$Q$10:$Q$7501,'FILL RATE MANDATORY STOCK'!BK172,'DETAIL SALES'!$AB$10:$AB$7501,"Full",'DETAIL SALES'!$C$10:$C$7501,"4")</f>
        <v>0</v>
      </c>
      <c r="BT172" s="149">
        <f>COUNTIFS('DETAIL SALES'!$Q$10:$Q$7501,'FILL RATE MANDATORY STOCK'!BK172,'DETAIL SALES'!$AB$10:$AB$7501,"No",'DETAIL SALES'!$C$10:$C$7501,"4")</f>
        <v>0</v>
      </c>
      <c r="BU172" s="149">
        <f>COUNTIFS('DETAIL SALES'!$Q$10:$Q$7501,'FILL RATE MANDATORY STOCK'!BK172,'DETAIL SALES'!$AB$10:$AB$7501,"Full",'DETAIL SALES'!$C$10:$C$7501,"5")</f>
        <v>0</v>
      </c>
      <c r="BV172" s="149">
        <f>COUNTIFS('DETAIL SALES'!$Q$10:$Q$7501,'FILL RATE MANDATORY STOCK'!BK172,'DETAIL SALES'!$AB$10:$AB$7501,"No",'DETAIL SALES'!$C$10:$C$7501,"5")</f>
        <v>0</v>
      </c>
      <c r="BW172" s="149">
        <f>COUNTIFS('DETAIL SALES'!$Q$10:$Q$7501,'FILL RATE MANDATORY STOCK'!BK172,'DETAIL SALES'!$AB$10:$AB$7501,"Full",'DETAIL SALES'!$C$10:$C$7501,"6")</f>
        <v>0</v>
      </c>
      <c r="BX172" s="149">
        <f>COUNTIFS('DETAIL SALES'!$Q$10:$Q$7501,'FILL RATE MANDATORY STOCK'!BK172,'DETAIL SALES'!$AB$10:$AB$7501,"No",'DETAIL SALES'!$C$10:$C$7501,"6")</f>
        <v>0</v>
      </c>
      <c r="BY172" s="316">
        <f>COUNTIFS('DETAIL SALES'!$Q$10:$Q$7501,'FILL RATE MANDATORY STOCK'!BK172,'DETAIL SALES'!$AB$10:$AB$7501,"Full",'DETAIL SALES'!$C$10:$C$7501,"7")</f>
        <v>0</v>
      </c>
      <c r="BZ172" s="316">
        <f>COUNTIFS('DETAIL SALES'!$Q$10:$Q$7501,'FILL RATE MANDATORY STOCK'!BK172,'DETAIL SALES'!$AB$10:$AB$7501,"No",'DETAIL SALES'!$C$10:$C$7501,"7")</f>
        <v>0</v>
      </c>
      <c r="CA172" s="149">
        <f>COUNTIFS('DETAIL SALES'!$Q$10:$Q$7501,'FILL RATE MANDATORY STOCK'!BK172,'DETAIL SALES'!$AB$10:$AB$7501,"Full",'DETAIL SALES'!$C$10:$C$7501,"8")</f>
        <v>0</v>
      </c>
      <c r="CB172" s="149">
        <f>COUNTIFS('DETAIL SALES'!$Q$10:$Q$7501,'FILL RATE MANDATORY STOCK'!BK172,'DETAIL SALES'!$AB$10:$AB$7501,"No",'DETAIL SALES'!$C$10:$C$7501,"8")</f>
        <v>0</v>
      </c>
      <c r="CC172" s="149">
        <f>COUNTIFS('DETAIL SALES'!$Q$10:$Q$7501,'FILL RATE MANDATORY STOCK'!BK172,'DETAIL SALES'!$AB$10:$AB$7501,"Full",'DETAIL SALES'!$C$10:$C$7501,"9")</f>
        <v>0</v>
      </c>
      <c r="CD172" s="149">
        <f>COUNTIFS('DETAIL SALES'!$Q$10:$Q$7501,'FILL RATE MANDATORY STOCK'!BK172,'DETAIL SALES'!$AB$10:$AB$7501,"No",'DETAIL SALES'!$C$10:$C$7501,"9")</f>
        <v>0</v>
      </c>
      <c r="CE172" s="149">
        <f>COUNTIFS('DETAIL SALES'!$Q$10:$Q$7501,'FILL RATE MANDATORY STOCK'!BK172,'DETAIL SALES'!$AB$10:$AB$7501,"Full",'DETAIL SALES'!$C$10:$C$7501,"10")</f>
        <v>0</v>
      </c>
      <c r="CF172" s="149">
        <f>COUNTIFS('DETAIL SALES'!$Q$10:$Q$7501,'FILL RATE MANDATORY STOCK'!BK172,'DETAIL SALES'!$AB$10:$AB$7501,"No",'DETAIL SALES'!$C$10:$C$7501,"10")</f>
        <v>0</v>
      </c>
      <c r="CG172" s="149">
        <f>COUNTIFS('DETAIL SALES'!$Q$10:$Q$7501,'FILL RATE MANDATORY STOCK'!BK172,'DETAIL SALES'!$AB$10:$AB$7501,"Full",'DETAIL SALES'!$C$10:$C$7501,"11")</f>
        <v>0</v>
      </c>
      <c r="CH172" s="149">
        <f>COUNTIFS('DETAIL SALES'!$Q$10:$Q$7501,'FILL RATE MANDATORY STOCK'!BK172,'DETAIL SALES'!$AB$10:$AB$7501,"No",'DETAIL SALES'!$C$10:$C$7501,"11")</f>
        <v>0</v>
      </c>
      <c r="CI172" s="149">
        <f>COUNTIFS('DETAIL SALES'!$Q$10:$Q$7501,'FILL RATE MANDATORY STOCK'!BK172,'DETAIL SALES'!$AB$10:$AB$7501,"Full",'DETAIL SALES'!$C$10:$C$7501,"12")</f>
        <v>0</v>
      </c>
      <c r="CJ172" s="149">
        <f>COUNTIFS('DETAIL SALES'!$Q$10:$Q$7501,'FILL RATE MANDATORY STOCK'!BK172,'DETAIL SALES'!$AB$10:$AB$7501,"No",'DETAIL SALES'!$C$10:$C$7501,"12")</f>
        <v>0</v>
      </c>
      <c r="CK172" s="149">
        <f>COUNTIFS('DETAIL SALES'!$Q$10:$Q$7501,'FILL RATE MANDATORY STOCK'!BK172,'DETAIL SALES'!$AB$10:$AB$7501,"Full",'DETAIL SALES'!$C$10:$C$7501,"13")</f>
        <v>0</v>
      </c>
      <c r="CL172" s="149">
        <f>COUNTIFS('DETAIL SALES'!$Q$10:$Q$7501,'FILL RATE MANDATORY STOCK'!BK172,'DETAIL SALES'!$AB$10:$AB$7501,"No",'DETAIL SALES'!$C$10:$C$7501,"13")</f>
        <v>0</v>
      </c>
      <c r="CM172" s="316">
        <f>COUNTIFS('DETAIL SALES'!$Q$10:$Q$7501,'FILL RATE MANDATORY STOCK'!BK172,'DETAIL SALES'!$AB$10:$AB$7501,"Full",'DETAIL SALES'!$C$10:$C$7501,"14")</f>
        <v>0</v>
      </c>
      <c r="CN172" s="316">
        <f>COUNTIFS('DETAIL SALES'!$Q$10:$Q$7501,'FILL RATE MANDATORY STOCK'!BK172,'DETAIL SALES'!$AB$10:$AB$7501,"No",'DETAIL SALES'!$C$10:$C$7501,"14")</f>
        <v>0</v>
      </c>
      <c r="CO172" s="149">
        <f>COUNTIFS('DETAIL SALES'!$Q$10:$Q$7501,'FILL RATE MANDATORY STOCK'!BK172,'DETAIL SALES'!$AB$10:$AB$7501,"Full",'DETAIL SALES'!$C$10:$C$7501,"15")</f>
        <v>0</v>
      </c>
      <c r="CP172" s="149">
        <f>COUNTIFS('DETAIL SALES'!$Q$10:$Q$7501,'FILL RATE MANDATORY STOCK'!BK172,'DETAIL SALES'!$AB$10:$AB$7501,"No",'DETAIL SALES'!$C$10:$C$7501,"15")</f>
        <v>0</v>
      </c>
      <c r="CQ172" s="149">
        <f>COUNTIFS('DETAIL SALES'!$Q$10:$Q$7501,'FILL RATE MANDATORY STOCK'!BK172,'DETAIL SALES'!$AB$10:$AB$7501,"Full",'DETAIL SALES'!$C$10:$C$7501,"16")</f>
        <v>0</v>
      </c>
      <c r="CR172" s="149">
        <f>COUNTIFS('DETAIL SALES'!$Q$10:$Q$7501,'FILL RATE MANDATORY STOCK'!BK172,'DETAIL SALES'!$AB$10:$AB$7501,"No",'DETAIL SALES'!$C$10:$C$7501,"16")</f>
        <v>0</v>
      </c>
      <c r="CS172" s="149">
        <f>COUNTIFS('DETAIL SALES'!$Q$10:$Q$7501,'FILL RATE MANDATORY STOCK'!BK172,'DETAIL SALES'!$AB$10:$AB$7501,"Full",'DETAIL SALES'!$C$10:$C$7501,"17")</f>
        <v>0</v>
      </c>
      <c r="CT172" s="149">
        <f>COUNTIFS('DETAIL SALES'!$Q$10:$Q$7501,'FILL RATE MANDATORY STOCK'!BK172,'DETAIL SALES'!$AB$10:$AB$7501,"No",'DETAIL SALES'!$C$10:$C$7501,"17")</f>
        <v>0</v>
      </c>
      <c r="CU172" s="149">
        <f>COUNTIFS('DETAIL SALES'!$Q$10:$Q$7501,'FILL RATE MANDATORY STOCK'!BK172,'DETAIL SALES'!$AB$10:$AB$7501,"Full",'DETAIL SALES'!$C$10:$C$7501,"18")</f>
        <v>0</v>
      </c>
      <c r="CV172" s="149">
        <f>COUNTIFS('DETAIL SALES'!$Q$10:$Q$7501,'FILL RATE MANDATORY STOCK'!BK172,'DETAIL SALES'!$AB$10:$AB$7501,"No",'DETAIL SALES'!$C$10:$C$7501,"18")</f>
        <v>0</v>
      </c>
      <c r="CW172" s="149">
        <f>COUNTIFS('DETAIL SALES'!$Q$10:$Q$7501,'FILL RATE MANDATORY STOCK'!BK172,'DETAIL SALES'!$AB$10:$AB$7501,"Full",'DETAIL SALES'!$C$10:$C$7501,"19")</f>
        <v>0</v>
      </c>
      <c r="CX172" s="149">
        <f>COUNTIFS('DETAIL SALES'!$Q$10:$Q$7501,'FILL RATE MANDATORY STOCK'!BK172,'DETAIL SALES'!$AB$10:$AB$7501,"No",'DETAIL SALES'!$C$10:$C$7501,"19")</f>
        <v>0</v>
      </c>
      <c r="CY172" s="149">
        <f>COUNTIFS('DETAIL SALES'!$Q$10:$Q$7501,'FILL RATE MANDATORY STOCK'!BK172,'DETAIL SALES'!$AB$10:$AB$7501,"Full",'DETAIL SALES'!$C$10:$C$7501,"20")</f>
        <v>0</v>
      </c>
      <c r="CZ172" s="149">
        <f>COUNTIFS('DETAIL SALES'!$Q$10:$Q$7501,'FILL RATE MANDATORY STOCK'!BK172,'DETAIL SALES'!$AB$10:$AB$7501,"No",'DETAIL SALES'!$C$10:$C$7501,"20")</f>
        <v>0</v>
      </c>
      <c r="DA172" s="316">
        <f>COUNTIFS('DETAIL SALES'!$Q$10:$Q$7501,'FILL RATE MANDATORY STOCK'!BK172,'DETAIL SALES'!$AB$10:$AB$7501,"Full",'DETAIL SALES'!$C$10:$C$7501,"21")</f>
        <v>0</v>
      </c>
      <c r="DB172" s="316">
        <f>COUNTIFS('DETAIL SALES'!$Q$10:$Q$7501,'FILL RATE MANDATORY STOCK'!BK172,'DETAIL SALES'!$AB$10:$AB$7501,"No",'DETAIL SALES'!$C$10:$C$7501,"21")</f>
        <v>0</v>
      </c>
      <c r="DC172" s="149">
        <f>COUNTIFS('DETAIL SALES'!$Q$10:$Q$7501,'FILL RATE MANDATORY STOCK'!BK172,'DETAIL SALES'!$AB$10:$AB$7501,"Full",'DETAIL SALES'!$C$10:$C$7501,"22")</f>
        <v>0</v>
      </c>
      <c r="DD172" s="149">
        <f>COUNTIFS('DETAIL SALES'!$Q$10:$Q$7501,'FILL RATE MANDATORY STOCK'!BK172,'DETAIL SALES'!$AB$10:$AB$7501,"No",'DETAIL SALES'!$C$10:$C$7501,"22")</f>
        <v>0</v>
      </c>
      <c r="DE172" s="149">
        <f>COUNTIFS('DETAIL SALES'!$Q$10:$Q$7501,'FILL RATE MANDATORY STOCK'!BK172,'DETAIL SALES'!$AB$10:$AB$7501,"Full",'DETAIL SALES'!$C$10:$C$7501,"23")</f>
        <v>0</v>
      </c>
      <c r="DF172" s="149">
        <f>COUNTIFS('DETAIL SALES'!$Q$10:$Q$7501,'FILL RATE MANDATORY STOCK'!BK172,'DETAIL SALES'!$AB$10:$AB$7501,"No",'DETAIL SALES'!$C$10:$C$7501,"23")</f>
        <v>0</v>
      </c>
      <c r="DG172" s="149">
        <f>COUNTIFS('DETAIL SALES'!$Q$10:$Q$7501,'FILL RATE MANDATORY STOCK'!BK172,'DETAIL SALES'!$AB$10:$AB$7501,"Full",'DETAIL SALES'!$C$10:$C$7501,"24")</f>
        <v>0</v>
      </c>
      <c r="DH172" s="149">
        <f>COUNTIFS('DETAIL SALES'!$Q$10:$Q$7501,'FILL RATE MANDATORY STOCK'!BK172,'DETAIL SALES'!$AB$10:$AB$7501,"No",'DETAIL SALES'!$C$10:$C$7501,"24")</f>
        <v>0</v>
      </c>
      <c r="DI172" s="149">
        <f>COUNTIFS('DETAIL SALES'!$Q$10:$Q$7501,'FILL RATE MANDATORY STOCK'!BK172,'DETAIL SALES'!$AB$10:$AB$7501,"Full",'DETAIL SALES'!$C$10:$C$7501,"25")</f>
        <v>0</v>
      </c>
      <c r="DJ172" s="149">
        <f>COUNTIFS('DETAIL SALES'!$Q$10:$Q$7501,'FILL RATE MANDATORY STOCK'!BK172,'DETAIL SALES'!$AB$10:$AB$7501,"No",'DETAIL SALES'!$C$10:$C$7501,"25")</f>
        <v>0</v>
      </c>
      <c r="DK172" s="149">
        <f>COUNTIFS('DETAIL SALES'!$Q$10:$Q$7501,'FILL RATE MANDATORY STOCK'!BK172,'DETAIL SALES'!$AB$10:$AB$7501,"Full",'DETAIL SALES'!$C$10:$C$7501,"26")</f>
        <v>0</v>
      </c>
      <c r="DL172" s="149">
        <f>COUNTIFS('DETAIL SALES'!$Q$10:$Q$7501,'FILL RATE MANDATORY STOCK'!BK172,'DETAIL SALES'!$AB$10:$AB$7501,"No",'DETAIL SALES'!$C$10:$C$7501,"26")</f>
        <v>0</v>
      </c>
      <c r="DM172" s="149">
        <f>COUNTIFS('DETAIL SALES'!$Q$10:$Q$7501,'FILL RATE MANDATORY STOCK'!BK172,'DETAIL SALES'!$AB$10:$AB$7501,"Full",'DETAIL SALES'!$C$10:$C$7501,"27")</f>
        <v>0</v>
      </c>
      <c r="DN172" s="149">
        <f>COUNTIFS('DETAIL SALES'!$Q$10:$Q$7501,'FILL RATE MANDATORY STOCK'!BK172,'DETAIL SALES'!$AB$10:$AB$7501,"No",'DETAIL SALES'!$C$10:$C$7501,"27")</f>
        <v>0</v>
      </c>
      <c r="DO172" s="316">
        <f>COUNTIFS('DETAIL SALES'!$Q$10:$Q$7501,'FILL RATE MANDATORY STOCK'!BK172,'DETAIL SALES'!$AB$10:$AB$7501,"Full",'DETAIL SALES'!$C$10:$C$7501,"28")</f>
        <v>0</v>
      </c>
      <c r="DP172" s="316">
        <f>COUNTIFS('DETAIL SALES'!$Q$10:$Q$7501,'FILL RATE MANDATORY STOCK'!BK172,'DETAIL SALES'!$AB$10:$AB$7501,"No",'DETAIL SALES'!$C$10:$C$7501,"28")</f>
        <v>0</v>
      </c>
      <c r="DQ172" s="149">
        <f>COUNTIFS('DETAIL SALES'!$Q$10:$Q$7501,'FILL RATE MANDATORY STOCK'!BK172,'DETAIL SALES'!$AB$10:$AB$7501,"Full",'DETAIL SALES'!$C$10:$C$7501,"29")</f>
        <v>0</v>
      </c>
      <c r="DR172" s="149">
        <f>COUNTIFS('DETAIL SALES'!$Q$10:$Q$7501,'FILL RATE MANDATORY STOCK'!BK172,'DETAIL SALES'!$AB$10:$AB$7501,"No",'DETAIL SALES'!$C$10:$C$7501,"29")</f>
        <v>0</v>
      </c>
      <c r="DS172" s="149">
        <f>COUNTIFS('DETAIL SALES'!$Q$10:$Q$7501,'FILL RATE MANDATORY STOCK'!BK172,'DETAIL SALES'!$AB$10:$AB$7501,"Full",'DETAIL SALES'!$C$10:$C$7501,"30")</f>
        <v>0</v>
      </c>
      <c r="DT172" s="149">
        <f>COUNTIFS('DETAIL SALES'!$Q$10:$Q$7501,'FILL RATE MANDATORY STOCK'!BK172,'DETAIL SALES'!$AB$10:$AB$7501,"No",'DETAIL SALES'!$C$10:$C$7501,"30")</f>
        <v>0</v>
      </c>
      <c r="DU172" s="149">
        <f>COUNTIFS('DETAIL SALES'!$Q$10:$Q$7501,'FILL RATE MANDATORY STOCK'!\,'DETAIL SALES'!$AB$10:$AB$7501,"Full",'DETAIL SALES'!$C$10:$C$7501,"31")</f>
        <v>0</v>
      </c>
      <c r="DV172" s="153">
        <f>COUNTIFS('DETAIL SALES'!$Q$10:$Q$7501,'FILL RATE MANDATORY STOCK'!BK172,'DETAIL SALES'!$AB$10:$AB$7501,"No",'DETAIL SALES'!$C$10:$C$7501,"31")</f>
        <v>0</v>
      </c>
      <c r="DW172" s="271">
        <f t="shared" si="68"/>
        <v>0</v>
      </c>
      <c r="DX172" s="150">
        <f t="shared" si="68"/>
        <v>0</v>
      </c>
      <c r="DY172" s="150">
        <f t="shared" si="69"/>
        <v>0</v>
      </c>
      <c r="DZ172" s="272" t="e">
        <f t="shared" si="70"/>
        <v>#DIV/0!</v>
      </c>
    </row>
    <row r="173" spans="1:130" s="141" customFormat="1">
      <c r="A173" s="134">
        <v>164</v>
      </c>
      <c r="B173" s="286"/>
      <c r="C173" s="146">
        <f t="shared" si="60"/>
        <v>0</v>
      </c>
      <c r="D173" s="146">
        <f t="shared" si="61"/>
        <v>1</v>
      </c>
      <c r="E173" s="146">
        <f t="shared" si="62"/>
        <v>1900</v>
      </c>
      <c r="F173" s="287"/>
      <c r="G173" s="287"/>
      <c r="H173" s="287"/>
      <c r="I173" s="288"/>
      <c r="J173" s="287"/>
      <c r="K173" s="288"/>
      <c r="L173" s="134"/>
      <c r="M173" s="133"/>
      <c r="N173" s="288"/>
      <c r="O173" s="134"/>
      <c r="P173" s="166"/>
      <c r="Q173" s="289"/>
      <c r="R173" s="165"/>
      <c r="S173" s="290"/>
      <c r="T173" s="290"/>
      <c r="U173" s="290"/>
      <c r="V173" s="290"/>
      <c r="W173" s="166"/>
      <c r="X173" s="87"/>
      <c r="Y173" s="418">
        <f t="shared" si="63"/>
        <v>0</v>
      </c>
      <c r="Z173" s="291">
        <f t="shared" si="64"/>
        <v>0</v>
      </c>
      <c r="AA173" s="163"/>
      <c r="AB173" s="177" t="str">
        <f t="shared" si="65"/>
        <v/>
      </c>
      <c r="AC173" s="283" t="str">
        <f t="shared" si="66"/>
        <v/>
      </c>
      <c r="AD173" s="283" t="str">
        <f t="shared" si="67"/>
        <v/>
      </c>
      <c r="AE173" s="163"/>
      <c r="AF173" s="162"/>
      <c r="AP173" s="581"/>
      <c r="BD173" s="784"/>
      <c r="BE173" s="100">
        <f t="shared" si="59"/>
        <v>152</v>
      </c>
      <c r="BF173" s="100" t="s">
        <v>432</v>
      </c>
      <c r="BG173" s="100" t="s">
        <v>306</v>
      </c>
      <c r="BH173" s="149" t="s">
        <v>193</v>
      </c>
      <c r="BI173" s="169" t="e">
        <f>VLOOKUP(BH173,#REF!,8,FALSE)</f>
        <v>#REF!</v>
      </c>
      <c r="BJ173" s="224">
        <v>120000</v>
      </c>
      <c r="BK173" s="154">
        <v>1</v>
      </c>
      <c r="BL173" s="153">
        <v>0</v>
      </c>
      <c r="BM173" s="594">
        <f>COUNTIFS('DETAIL SALES'!$Q$10:$Q$7501,'FILL RATE MANDATORY STOCK'!BK173,'DETAIL SALES'!$AB$10:$AB$7501,"Full",'DETAIL SALES'!$C$10:$C$7501,"1")</f>
        <v>0</v>
      </c>
      <c r="BN173" s="149">
        <f>COUNTIFS('DETAIL SALES'!$Q$10:$Q$7501,'FILL RATE MANDATORY STOCK'!BK173,'DETAIL SALES'!$AB$10:$AB$7501,"No",'DETAIL SALES'!$C$10:$C$7501,"1")</f>
        <v>0</v>
      </c>
      <c r="BO173" s="149">
        <f>COUNTIFS('DETAIL SALES'!$Q$10:$Q$7501,'FILL RATE MANDATORY STOCK'!BK173,'DETAIL SALES'!$AB$10:$AB$7501,"Full",'DETAIL SALES'!$C$10:$C$7501,"2")</f>
        <v>0</v>
      </c>
      <c r="BP173" s="149">
        <f>COUNTIFS('DETAIL SALES'!$Q$10:$Q$7501,'FILL RATE MANDATORY STOCK'!BK173,'DETAIL SALES'!$AB$10:$AB$7501,"No",'DETAIL SALES'!$C$10:$C$7501,"2")</f>
        <v>0</v>
      </c>
      <c r="BQ173" s="149">
        <f>COUNTIFS('DETAIL SALES'!$Q$10:$Q$7501,'FILL RATE MANDATORY STOCK'!BK173,'DETAIL SALES'!$AB$10:$AB$7501,"Full",'DETAIL SALES'!$C$10:$C$7501,"3")</f>
        <v>0</v>
      </c>
      <c r="BR173" s="149">
        <f>COUNTIFS('DETAIL SALES'!$Q$10:$Q$7501,'FILL RATE MANDATORY STOCK'!BK173,'DETAIL SALES'!$AB$10:$AB$7501,"No",'DETAIL SALES'!$C$10:$C$7501,"3")</f>
        <v>0</v>
      </c>
      <c r="BS173" s="149">
        <f>COUNTIFS('DETAIL SALES'!$Q$10:$Q$7501,'FILL RATE MANDATORY STOCK'!BK173,'DETAIL SALES'!$AB$10:$AB$7501,"Full",'DETAIL SALES'!$C$10:$C$7501,"4")</f>
        <v>0</v>
      </c>
      <c r="BT173" s="149">
        <f>COUNTIFS('DETAIL SALES'!$Q$10:$Q$7501,'FILL RATE MANDATORY STOCK'!BK173,'DETAIL SALES'!$AB$10:$AB$7501,"No",'DETAIL SALES'!$C$10:$C$7501,"4")</f>
        <v>0</v>
      </c>
      <c r="BU173" s="149">
        <f>COUNTIFS('DETAIL SALES'!$Q$10:$Q$7501,'FILL RATE MANDATORY STOCK'!BK173,'DETAIL SALES'!$AB$10:$AB$7501,"Full",'DETAIL SALES'!$C$10:$C$7501,"5")</f>
        <v>0</v>
      </c>
      <c r="BV173" s="149">
        <f>COUNTIFS('DETAIL SALES'!$Q$10:$Q$7501,'FILL RATE MANDATORY STOCK'!BK173,'DETAIL SALES'!$AB$10:$AB$7501,"No",'DETAIL SALES'!$C$10:$C$7501,"5")</f>
        <v>0</v>
      </c>
      <c r="BW173" s="149">
        <f>COUNTIFS('DETAIL SALES'!$Q$10:$Q$7501,'FILL RATE MANDATORY STOCK'!BK173,'DETAIL SALES'!$AB$10:$AB$7501,"Full",'DETAIL SALES'!$C$10:$C$7501,"6")</f>
        <v>0</v>
      </c>
      <c r="BX173" s="149">
        <f>COUNTIFS('DETAIL SALES'!$Q$10:$Q$7501,'FILL RATE MANDATORY STOCK'!BK173,'DETAIL SALES'!$AB$10:$AB$7501,"No",'DETAIL SALES'!$C$10:$C$7501,"6")</f>
        <v>0</v>
      </c>
      <c r="BY173" s="316">
        <f>COUNTIFS('DETAIL SALES'!$Q$10:$Q$7501,'FILL RATE MANDATORY STOCK'!BK173,'DETAIL SALES'!$AB$10:$AB$7501,"Full",'DETAIL SALES'!$C$10:$C$7501,"7")</f>
        <v>0</v>
      </c>
      <c r="BZ173" s="316">
        <f>COUNTIFS('DETAIL SALES'!$Q$10:$Q$7501,'FILL RATE MANDATORY STOCK'!BK173,'DETAIL SALES'!$AB$10:$AB$7501,"No",'DETAIL SALES'!$C$10:$C$7501,"7")</f>
        <v>0</v>
      </c>
      <c r="CA173" s="149">
        <f>COUNTIFS('DETAIL SALES'!$Q$10:$Q$7501,'FILL RATE MANDATORY STOCK'!BK173,'DETAIL SALES'!$AB$10:$AB$7501,"Full",'DETAIL SALES'!$C$10:$C$7501,"8")</f>
        <v>0</v>
      </c>
      <c r="CB173" s="149">
        <f>COUNTIFS('DETAIL SALES'!$Q$10:$Q$7501,'FILL RATE MANDATORY STOCK'!BK173,'DETAIL SALES'!$AB$10:$AB$7501,"No",'DETAIL SALES'!$C$10:$C$7501,"8")</f>
        <v>0</v>
      </c>
      <c r="CC173" s="149">
        <f>COUNTIFS('DETAIL SALES'!$Q$10:$Q$7501,'FILL RATE MANDATORY STOCK'!BK173,'DETAIL SALES'!$AB$10:$AB$7501,"Full",'DETAIL SALES'!$C$10:$C$7501,"9")</f>
        <v>0</v>
      </c>
      <c r="CD173" s="149">
        <f>COUNTIFS('DETAIL SALES'!$Q$10:$Q$7501,'FILL RATE MANDATORY STOCK'!BK173,'DETAIL SALES'!$AB$10:$AB$7501,"No",'DETAIL SALES'!$C$10:$C$7501,"9")</f>
        <v>0</v>
      </c>
      <c r="CE173" s="149">
        <f>COUNTIFS('DETAIL SALES'!$Q$10:$Q$7501,'FILL RATE MANDATORY STOCK'!BK173,'DETAIL SALES'!$AB$10:$AB$7501,"Full",'DETAIL SALES'!$C$10:$C$7501,"10")</f>
        <v>0</v>
      </c>
      <c r="CF173" s="149">
        <f>COUNTIFS('DETAIL SALES'!$Q$10:$Q$7501,'FILL RATE MANDATORY STOCK'!BK173,'DETAIL SALES'!$AB$10:$AB$7501,"No",'DETAIL SALES'!$C$10:$C$7501,"10")</f>
        <v>0</v>
      </c>
      <c r="CG173" s="149">
        <f>COUNTIFS('DETAIL SALES'!$Q$10:$Q$7501,'FILL RATE MANDATORY STOCK'!BK173,'DETAIL SALES'!$AB$10:$AB$7501,"Full",'DETAIL SALES'!$C$10:$C$7501,"11")</f>
        <v>0</v>
      </c>
      <c r="CH173" s="149">
        <f>COUNTIFS('DETAIL SALES'!$Q$10:$Q$7501,'FILL RATE MANDATORY STOCK'!BK173,'DETAIL SALES'!$AB$10:$AB$7501,"No",'DETAIL SALES'!$C$10:$C$7501,"11")</f>
        <v>0</v>
      </c>
      <c r="CI173" s="149">
        <f>COUNTIFS('DETAIL SALES'!$Q$10:$Q$7501,'FILL RATE MANDATORY STOCK'!BK173,'DETAIL SALES'!$AB$10:$AB$7501,"Full",'DETAIL SALES'!$C$10:$C$7501,"12")</f>
        <v>0</v>
      </c>
      <c r="CJ173" s="149">
        <f>COUNTIFS('DETAIL SALES'!$Q$10:$Q$7501,'FILL RATE MANDATORY STOCK'!BK173,'DETAIL SALES'!$AB$10:$AB$7501,"No",'DETAIL SALES'!$C$10:$C$7501,"12")</f>
        <v>0</v>
      </c>
      <c r="CK173" s="149">
        <f>COUNTIFS('DETAIL SALES'!$Q$10:$Q$7501,'FILL RATE MANDATORY STOCK'!BK173,'DETAIL SALES'!$AB$10:$AB$7501,"Full",'DETAIL SALES'!$C$10:$C$7501,"13")</f>
        <v>0</v>
      </c>
      <c r="CL173" s="149">
        <f>COUNTIFS('DETAIL SALES'!$Q$10:$Q$7501,'FILL RATE MANDATORY STOCK'!BK173,'DETAIL SALES'!$AB$10:$AB$7501,"No",'DETAIL SALES'!$C$10:$C$7501,"13")</f>
        <v>0</v>
      </c>
      <c r="CM173" s="316">
        <f>COUNTIFS('DETAIL SALES'!$Q$10:$Q$7501,'FILL RATE MANDATORY STOCK'!BK173,'DETAIL SALES'!$AB$10:$AB$7501,"Full",'DETAIL SALES'!$C$10:$C$7501,"14")</f>
        <v>0</v>
      </c>
      <c r="CN173" s="316">
        <f>COUNTIFS('DETAIL SALES'!$Q$10:$Q$7501,'FILL RATE MANDATORY STOCK'!BK173,'DETAIL SALES'!$AB$10:$AB$7501,"No",'DETAIL SALES'!$C$10:$C$7501,"14")</f>
        <v>0</v>
      </c>
      <c r="CO173" s="149">
        <f>COUNTIFS('DETAIL SALES'!$Q$10:$Q$7501,'FILL RATE MANDATORY STOCK'!BK173,'DETAIL SALES'!$AB$10:$AB$7501,"Full",'DETAIL SALES'!$C$10:$C$7501,"15")</f>
        <v>0</v>
      </c>
      <c r="CP173" s="149">
        <f>COUNTIFS('DETAIL SALES'!$Q$10:$Q$7501,'FILL RATE MANDATORY STOCK'!BK173,'DETAIL SALES'!$AB$10:$AB$7501,"No",'DETAIL SALES'!$C$10:$C$7501,"15")</f>
        <v>0</v>
      </c>
      <c r="CQ173" s="149">
        <f>COUNTIFS('DETAIL SALES'!$Q$10:$Q$7501,'FILL RATE MANDATORY STOCK'!BK173,'DETAIL SALES'!$AB$10:$AB$7501,"Full",'DETAIL SALES'!$C$10:$C$7501,"16")</f>
        <v>0</v>
      </c>
      <c r="CR173" s="149">
        <f>COUNTIFS('DETAIL SALES'!$Q$10:$Q$7501,'FILL RATE MANDATORY STOCK'!BK173,'DETAIL SALES'!$AB$10:$AB$7501,"No",'DETAIL SALES'!$C$10:$C$7501,"16")</f>
        <v>0</v>
      </c>
      <c r="CS173" s="149">
        <f>COUNTIFS('DETAIL SALES'!$Q$10:$Q$7501,'FILL RATE MANDATORY STOCK'!BK173,'DETAIL SALES'!$AB$10:$AB$7501,"Full",'DETAIL SALES'!$C$10:$C$7501,"17")</f>
        <v>0</v>
      </c>
      <c r="CT173" s="149">
        <f>COUNTIFS('DETAIL SALES'!$Q$10:$Q$7501,'FILL RATE MANDATORY STOCK'!BK173,'DETAIL SALES'!$AB$10:$AB$7501,"No",'DETAIL SALES'!$C$10:$C$7501,"17")</f>
        <v>0</v>
      </c>
      <c r="CU173" s="149">
        <f>COUNTIFS('DETAIL SALES'!$Q$10:$Q$7501,'FILL RATE MANDATORY STOCK'!BK173,'DETAIL SALES'!$AB$10:$AB$7501,"Full",'DETAIL SALES'!$C$10:$C$7501,"18")</f>
        <v>0</v>
      </c>
      <c r="CV173" s="149">
        <f>COUNTIFS('DETAIL SALES'!$Q$10:$Q$7501,'FILL RATE MANDATORY STOCK'!BK173,'DETAIL SALES'!$AB$10:$AB$7501,"No",'DETAIL SALES'!$C$10:$C$7501,"18")</f>
        <v>0</v>
      </c>
      <c r="CW173" s="149">
        <f>COUNTIFS('DETAIL SALES'!$Q$10:$Q$7501,'FILL RATE MANDATORY STOCK'!BK173,'DETAIL SALES'!$AB$10:$AB$7501,"Full",'DETAIL SALES'!$C$10:$C$7501,"19")</f>
        <v>0</v>
      </c>
      <c r="CX173" s="149">
        <f>COUNTIFS('DETAIL SALES'!$Q$10:$Q$7501,'FILL RATE MANDATORY STOCK'!BK173,'DETAIL SALES'!$AB$10:$AB$7501,"No",'DETAIL SALES'!$C$10:$C$7501,"19")</f>
        <v>0</v>
      </c>
      <c r="CY173" s="149">
        <f>COUNTIFS('DETAIL SALES'!$Q$10:$Q$7501,'FILL RATE MANDATORY STOCK'!BK173,'DETAIL SALES'!$AB$10:$AB$7501,"Full",'DETAIL SALES'!$C$10:$C$7501,"20")</f>
        <v>0</v>
      </c>
      <c r="CZ173" s="149">
        <f>COUNTIFS('DETAIL SALES'!$Q$10:$Q$7501,'FILL RATE MANDATORY STOCK'!BK173,'DETAIL SALES'!$AB$10:$AB$7501,"No",'DETAIL SALES'!$C$10:$C$7501,"20")</f>
        <v>0</v>
      </c>
      <c r="DA173" s="316">
        <f>COUNTIFS('DETAIL SALES'!$Q$10:$Q$7501,'FILL RATE MANDATORY STOCK'!BK173,'DETAIL SALES'!$AB$10:$AB$7501,"Full",'DETAIL SALES'!$C$10:$C$7501,"21")</f>
        <v>0</v>
      </c>
      <c r="DB173" s="316">
        <f>COUNTIFS('DETAIL SALES'!$Q$10:$Q$7501,'FILL RATE MANDATORY STOCK'!BK173,'DETAIL SALES'!$AB$10:$AB$7501,"No",'DETAIL SALES'!$C$10:$C$7501,"21")</f>
        <v>0</v>
      </c>
      <c r="DC173" s="149">
        <f>COUNTIFS('DETAIL SALES'!$Q$10:$Q$7501,'FILL RATE MANDATORY STOCK'!BK173,'DETAIL SALES'!$AB$10:$AB$7501,"Full",'DETAIL SALES'!$C$10:$C$7501,"22")</f>
        <v>0</v>
      </c>
      <c r="DD173" s="149">
        <f>COUNTIFS('DETAIL SALES'!$Q$10:$Q$7501,'FILL RATE MANDATORY STOCK'!BK173,'DETAIL SALES'!$AB$10:$AB$7501,"No",'DETAIL SALES'!$C$10:$C$7501,"22")</f>
        <v>0</v>
      </c>
      <c r="DE173" s="149">
        <f>COUNTIFS('DETAIL SALES'!$Q$10:$Q$7501,'FILL RATE MANDATORY STOCK'!BK173,'DETAIL SALES'!$AB$10:$AB$7501,"Full",'DETAIL SALES'!$C$10:$C$7501,"23")</f>
        <v>0</v>
      </c>
      <c r="DF173" s="149">
        <f>COUNTIFS('DETAIL SALES'!$Q$10:$Q$7501,'FILL RATE MANDATORY STOCK'!BK173,'DETAIL SALES'!$AB$10:$AB$7501,"No",'DETAIL SALES'!$C$10:$C$7501,"23")</f>
        <v>0</v>
      </c>
      <c r="DG173" s="149">
        <f>COUNTIFS('DETAIL SALES'!$Q$10:$Q$7501,'FILL RATE MANDATORY STOCK'!BK173,'DETAIL SALES'!$AB$10:$AB$7501,"Full",'DETAIL SALES'!$C$10:$C$7501,"24")</f>
        <v>0</v>
      </c>
      <c r="DH173" s="149">
        <f>COUNTIFS('DETAIL SALES'!$Q$10:$Q$7501,'FILL RATE MANDATORY STOCK'!BK173,'DETAIL SALES'!$AB$10:$AB$7501,"No",'DETAIL SALES'!$C$10:$C$7501,"24")</f>
        <v>0</v>
      </c>
      <c r="DI173" s="149">
        <f>COUNTIFS('DETAIL SALES'!$Q$10:$Q$7501,'FILL RATE MANDATORY STOCK'!BK173,'DETAIL SALES'!$AB$10:$AB$7501,"Full",'DETAIL SALES'!$C$10:$C$7501,"25")</f>
        <v>0</v>
      </c>
      <c r="DJ173" s="149">
        <f>COUNTIFS('DETAIL SALES'!$Q$10:$Q$7501,'FILL RATE MANDATORY STOCK'!BK173,'DETAIL SALES'!$AB$10:$AB$7501,"No",'DETAIL SALES'!$C$10:$C$7501,"25")</f>
        <v>0</v>
      </c>
      <c r="DK173" s="149">
        <f>COUNTIFS('DETAIL SALES'!$Q$10:$Q$7501,'FILL RATE MANDATORY STOCK'!BK173,'DETAIL SALES'!$AB$10:$AB$7501,"Full",'DETAIL SALES'!$C$10:$C$7501,"26")</f>
        <v>0</v>
      </c>
      <c r="DL173" s="149">
        <f>COUNTIFS('DETAIL SALES'!$Q$10:$Q$7501,'FILL RATE MANDATORY STOCK'!BK173,'DETAIL SALES'!$AB$10:$AB$7501,"No",'DETAIL SALES'!$C$10:$C$7501,"26")</f>
        <v>0</v>
      </c>
      <c r="DM173" s="149">
        <f>COUNTIFS('DETAIL SALES'!$Q$10:$Q$7501,'FILL RATE MANDATORY STOCK'!BK173,'DETAIL SALES'!$AB$10:$AB$7501,"Full",'DETAIL SALES'!$C$10:$C$7501,"27")</f>
        <v>0</v>
      </c>
      <c r="DN173" s="149">
        <f>COUNTIFS('DETAIL SALES'!$Q$10:$Q$7501,'FILL RATE MANDATORY STOCK'!BK173,'DETAIL SALES'!$AB$10:$AB$7501,"No",'DETAIL SALES'!$C$10:$C$7501,"27")</f>
        <v>0</v>
      </c>
      <c r="DO173" s="316">
        <f>COUNTIFS('DETAIL SALES'!$Q$10:$Q$7501,'FILL RATE MANDATORY STOCK'!BK173,'DETAIL SALES'!$AB$10:$AB$7501,"Full",'DETAIL SALES'!$C$10:$C$7501,"28")</f>
        <v>0</v>
      </c>
      <c r="DP173" s="316">
        <f>COUNTIFS('DETAIL SALES'!$Q$10:$Q$7501,'FILL RATE MANDATORY STOCK'!BK173,'DETAIL SALES'!$AB$10:$AB$7501,"No",'DETAIL SALES'!$C$10:$C$7501,"28")</f>
        <v>0</v>
      </c>
      <c r="DQ173" s="149">
        <f>COUNTIFS('DETAIL SALES'!$Q$10:$Q$7501,'FILL RATE MANDATORY STOCK'!BK173,'DETAIL SALES'!$AB$10:$AB$7501,"Full",'DETAIL SALES'!$C$10:$C$7501,"29")</f>
        <v>0</v>
      </c>
      <c r="DR173" s="149">
        <f>COUNTIFS('DETAIL SALES'!$Q$10:$Q$7501,'FILL RATE MANDATORY STOCK'!BK173,'DETAIL SALES'!$AB$10:$AB$7501,"No",'DETAIL SALES'!$C$10:$C$7501,"29")</f>
        <v>0</v>
      </c>
      <c r="DS173" s="149">
        <f>COUNTIFS('DETAIL SALES'!$Q$10:$Q$7501,'FILL RATE MANDATORY STOCK'!BK173,'DETAIL SALES'!$AB$10:$AB$7501,"Full",'DETAIL SALES'!$C$10:$C$7501,"30")</f>
        <v>0</v>
      </c>
      <c r="DT173" s="149">
        <f>COUNTIFS('DETAIL SALES'!$Q$10:$Q$7501,'FILL RATE MANDATORY STOCK'!BK173,'DETAIL SALES'!$AB$10:$AB$7501,"No",'DETAIL SALES'!$C$10:$C$7501,"30")</f>
        <v>0</v>
      </c>
      <c r="DU173" s="149">
        <f>COUNTIFS('DETAIL SALES'!$Q$10:$Q$7501,'FILL RATE MANDATORY STOCK'!\,'DETAIL SALES'!$AB$10:$AB$7501,"Full",'DETAIL SALES'!$C$10:$C$7501,"31")</f>
        <v>0</v>
      </c>
      <c r="DV173" s="153">
        <f>COUNTIFS('DETAIL SALES'!$Q$10:$Q$7501,'FILL RATE MANDATORY STOCK'!BK173,'DETAIL SALES'!$AB$10:$AB$7501,"No",'DETAIL SALES'!$C$10:$C$7501,"31")</f>
        <v>0</v>
      </c>
      <c r="DW173" s="271">
        <f t="shared" si="68"/>
        <v>0</v>
      </c>
      <c r="DX173" s="150">
        <f t="shared" si="68"/>
        <v>0</v>
      </c>
      <c r="DY173" s="150">
        <f t="shared" si="69"/>
        <v>0</v>
      </c>
      <c r="DZ173" s="272" t="e">
        <f t="shared" si="70"/>
        <v>#DIV/0!</v>
      </c>
    </row>
    <row r="174" spans="1:130" s="141" customFormat="1">
      <c r="A174" s="134">
        <v>165</v>
      </c>
      <c r="B174" s="286"/>
      <c r="C174" s="146">
        <f t="shared" si="60"/>
        <v>0</v>
      </c>
      <c r="D174" s="146">
        <f t="shared" si="61"/>
        <v>1</v>
      </c>
      <c r="E174" s="146">
        <f t="shared" si="62"/>
        <v>1900</v>
      </c>
      <c r="F174" s="287"/>
      <c r="G174" s="287"/>
      <c r="H174" s="287"/>
      <c r="I174" s="288"/>
      <c r="J174" s="287"/>
      <c r="K174" s="288"/>
      <c r="L174" s="134"/>
      <c r="M174" s="133"/>
      <c r="N174" s="288"/>
      <c r="O174" s="134"/>
      <c r="P174" s="166"/>
      <c r="Q174" s="289"/>
      <c r="R174" s="165"/>
      <c r="S174" s="290"/>
      <c r="T174" s="290"/>
      <c r="U174" s="290"/>
      <c r="V174" s="290"/>
      <c r="W174" s="166"/>
      <c r="X174" s="87"/>
      <c r="Y174" s="418">
        <f t="shared" si="63"/>
        <v>0</v>
      </c>
      <c r="Z174" s="291">
        <f t="shared" si="64"/>
        <v>0</v>
      </c>
      <c r="AA174" s="163"/>
      <c r="AB174" s="177" t="str">
        <f t="shared" si="65"/>
        <v/>
      </c>
      <c r="AC174" s="283" t="str">
        <f t="shared" si="66"/>
        <v/>
      </c>
      <c r="AD174" s="283" t="str">
        <f t="shared" si="67"/>
        <v/>
      </c>
      <c r="AE174" s="163"/>
      <c r="AF174" s="162"/>
      <c r="AP174" s="581"/>
      <c r="BD174" s="784"/>
      <c r="BE174" s="100">
        <f t="shared" si="59"/>
        <v>153</v>
      </c>
      <c r="BF174" s="100" t="s">
        <v>433</v>
      </c>
      <c r="BG174" s="100" t="s">
        <v>306</v>
      </c>
      <c r="BH174" s="149" t="s">
        <v>100</v>
      </c>
      <c r="BI174" s="169" t="e">
        <f>VLOOKUP(BH174,#REF!,8,FALSE)</f>
        <v>#REF!</v>
      </c>
      <c r="BJ174" s="224">
        <v>120000</v>
      </c>
      <c r="BK174" s="154">
        <v>1</v>
      </c>
      <c r="BL174" s="153">
        <v>0</v>
      </c>
      <c r="BM174" s="594">
        <f>COUNTIFS('DETAIL SALES'!$Q$10:$Q$7501,'FILL RATE MANDATORY STOCK'!BK174,'DETAIL SALES'!$AB$10:$AB$7501,"Full",'DETAIL SALES'!$C$10:$C$7501,"1")</f>
        <v>0</v>
      </c>
      <c r="BN174" s="149">
        <f>COUNTIFS('DETAIL SALES'!$Q$10:$Q$7501,'FILL RATE MANDATORY STOCK'!BK174,'DETAIL SALES'!$AB$10:$AB$7501,"No",'DETAIL SALES'!$C$10:$C$7501,"1")</f>
        <v>0</v>
      </c>
      <c r="BO174" s="149">
        <f>COUNTIFS('DETAIL SALES'!$Q$10:$Q$7501,'FILL RATE MANDATORY STOCK'!BK174,'DETAIL SALES'!$AB$10:$AB$7501,"Full",'DETAIL SALES'!$C$10:$C$7501,"2")</f>
        <v>0</v>
      </c>
      <c r="BP174" s="149">
        <f>COUNTIFS('DETAIL SALES'!$Q$10:$Q$7501,'FILL RATE MANDATORY STOCK'!BK174,'DETAIL SALES'!$AB$10:$AB$7501,"No",'DETAIL SALES'!$C$10:$C$7501,"2")</f>
        <v>0</v>
      </c>
      <c r="BQ174" s="149">
        <f>COUNTIFS('DETAIL SALES'!$Q$10:$Q$7501,'FILL RATE MANDATORY STOCK'!BK174,'DETAIL SALES'!$AB$10:$AB$7501,"Full",'DETAIL SALES'!$C$10:$C$7501,"3")</f>
        <v>0</v>
      </c>
      <c r="BR174" s="149">
        <f>COUNTIFS('DETAIL SALES'!$Q$10:$Q$7501,'FILL RATE MANDATORY STOCK'!BK174,'DETAIL SALES'!$AB$10:$AB$7501,"No",'DETAIL SALES'!$C$10:$C$7501,"3")</f>
        <v>0</v>
      </c>
      <c r="BS174" s="149">
        <f>COUNTIFS('DETAIL SALES'!$Q$10:$Q$7501,'FILL RATE MANDATORY STOCK'!BK174,'DETAIL SALES'!$AB$10:$AB$7501,"Full",'DETAIL SALES'!$C$10:$C$7501,"4")</f>
        <v>0</v>
      </c>
      <c r="BT174" s="149">
        <f>COUNTIFS('DETAIL SALES'!$Q$10:$Q$7501,'FILL RATE MANDATORY STOCK'!BK174,'DETAIL SALES'!$AB$10:$AB$7501,"No",'DETAIL SALES'!$C$10:$C$7501,"4")</f>
        <v>0</v>
      </c>
      <c r="BU174" s="149">
        <f>COUNTIFS('DETAIL SALES'!$Q$10:$Q$7501,'FILL RATE MANDATORY STOCK'!BK174,'DETAIL SALES'!$AB$10:$AB$7501,"Full",'DETAIL SALES'!$C$10:$C$7501,"5")</f>
        <v>0</v>
      </c>
      <c r="BV174" s="149">
        <f>COUNTIFS('DETAIL SALES'!$Q$10:$Q$7501,'FILL RATE MANDATORY STOCK'!BK174,'DETAIL SALES'!$AB$10:$AB$7501,"No",'DETAIL SALES'!$C$10:$C$7501,"5")</f>
        <v>0</v>
      </c>
      <c r="BW174" s="149">
        <f>COUNTIFS('DETAIL SALES'!$Q$10:$Q$7501,'FILL RATE MANDATORY STOCK'!BK174,'DETAIL SALES'!$AB$10:$AB$7501,"Full",'DETAIL SALES'!$C$10:$C$7501,"6")</f>
        <v>0</v>
      </c>
      <c r="BX174" s="149">
        <f>COUNTIFS('DETAIL SALES'!$Q$10:$Q$7501,'FILL RATE MANDATORY STOCK'!BK174,'DETAIL SALES'!$AB$10:$AB$7501,"No",'DETAIL SALES'!$C$10:$C$7501,"6")</f>
        <v>0</v>
      </c>
      <c r="BY174" s="316">
        <f>COUNTIFS('DETAIL SALES'!$Q$10:$Q$7501,'FILL RATE MANDATORY STOCK'!BK174,'DETAIL SALES'!$AB$10:$AB$7501,"Full",'DETAIL SALES'!$C$10:$C$7501,"7")</f>
        <v>0</v>
      </c>
      <c r="BZ174" s="316">
        <f>COUNTIFS('DETAIL SALES'!$Q$10:$Q$7501,'FILL RATE MANDATORY STOCK'!BK174,'DETAIL SALES'!$AB$10:$AB$7501,"No",'DETAIL SALES'!$C$10:$C$7501,"7")</f>
        <v>0</v>
      </c>
      <c r="CA174" s="149">
        <f>COUNTIFS('DETAIL SALES'!$Q$10:$Q$7501,'FILL RATE MANDATORY STOCK'!BK174,'DETAIL SALES'!$AB$10:$AB$7501,"Full",'DETAIL SALES'!$C$10:$C$7501,"8")</f>
        <v>0</v>
      </c>
      <c r="CB174" s="149">
        <f>COUNTIFS('DETAIL SALES'!$Q$10:$Q$7501,'FILL RATE MANDATORY STOCK'!BK174,'DETAIL SALES'!$AB$10:$AB$7501,"No",'DETAIL SALES'!$C$10:$C$7501,"8")</f>
        <v>0</v>
      </c>
      <c r="CC174" s="149">
        <f>COUNTIFS('DETAIL SALES'!$Q$10:$Q$7501,'FILL RATE MANDATORY STOCK'!BK174,'DETAIL SALES'!$AB$10:$AB$7501,"Full",'DETAIL SALES'!$C$10:$C$7501,"9")</f>
        <v>0</v>
      </c>
      <c r="CD174" s="149">
        <f>COUNTIFS('DETAIL SALES'!$Q$10:$Q$7501,'FILL RATE MANDATORY STOCK'!BK174,'DETAIL SALES'!$AB$10:$AB$7501,"No",'DETAIL SALES'!$C$10:$C$7501,"9")</f>
        <v>0</v>
      </c>
      <c r="CE174" s="149">
        <f>COUNTIFS('DETAIL SALES'!$Q$10:$Q$7501,'FILL RATE MANDATORY STOCK'!BK174,'DETAIL SALES'!$AB$10:$AB$7501,"Full",'DETAIL SALES'!$C$10:$C$7501,"10")</f>
        <v>0</v>
      </c>
      <c r="CF174" s="149">
        <f>COUNTIFS('DETAIL SALES'!$Q$10:$Q$7501,'FILL RATE MANDATORY STOCK'!BK174,'DETAIL SALES'!$AB$10:$AB$7501,"No",'DETAIL SALES'!$C$10:$C$7501,"10")</f>
        <v>0</v>
      </c>
      <c r="CG174" s="149">
        <f>COUNTIFS('DETAIL SALES'!$Q$10:$Q$7501,'FILL RATE MANDATORY STOCK'!BK174,'DETAIL SALES'!$AB$10:$AB$7501,"Full",'DETAIL SALES'!$C$10:$C$7501,"11")</f>
        <v>0</v>
      </c>
      <c r="CH174" s="149">
        <f>COUNTIFS('DETAIL SALES'!$Q$10:$Q$7501,'FILL RATE MANDATORY STOCK'!BK174,'DETAIL SALES'!$AB$10:$AB$7501,"No",'DETAIL SALES'!$C$10:$C$7501,"11")</f>
        <v>0</v>
      </c>
      <c r="CI174" s="149">
        <f>COUNTIFS('DETAIL SALES'!$Q$10:$Q$7501,'FILL RATE MANDATORY STOCK'!BK174,'DETAIL SALES'!$AB$10:$AB$7501,"Full",'DETAIL SALES'!$C$10:$C$7501,"12")</f>
        <v>0</v>
      </c>
      <c r="CJ174" s="149">
        <f>COUNTIFS('DETAIL SALES'!$Q$10:$Q$7501,'FILL RATE MANDATORY STOCK'!BK174,'DETAIL SALES'!$AB$10:$AB$7501,"No",'DETAIL SALES'!$C$10:$C$7501,"12")</f>
        <v>0</v>
      </c>
      <c r="CK174" s="149">
        <f>COUNTIFS('DETAIL SALES'!$Q$10:$Q$7501,'FILL RATE MANDATORY STOCK'!BK174,'DETAIL SALES'!$AB$10:$AB$7501,"Full",'DETAIL SALES'!$C$10:$C$7501,"13")</f>
        <v>0</v>
      </c>
      <c r="CL174" s="149">
        <f>COUNTIFS('DETAIL SALES'!$Q$10:$Q$7501,'FILL RATE MANDATORY STOCK'!BK174,'DETAIL SALES'!$AB$10:$AB$7501,"No",'DETAIL SALES'!$C$10:$C$7501,"13")</f>
        <v>0</v>
      </c>
      <c r="CM174" s="316">
        <f>COUNTIFS('DETAIL SALES'!$Q$10:$Q$7501,'FILL RATE MANDATORY STOCK'!BK174,'DETAIL SALES'!$AB$10:$AB$7501,"Full",'DETAIL SALES'!$C$10:$C$7501,"14")</f>
        <v>0</v>
      </c>
      <c r="CN174" s="316">
        <f>COUNTIFS('DETAIL SALES'!$Q$10:$Q$7501,'FILL RATE MANDATORY STOCK'!BK174,'DETAIL SALES'!$AB$10:$AB$7501,"No",'DETAIL SALES'!$C$10:$C$7501,"14")</f>
        <v>0</v>
      </c>
      <c r="CO174" s="149">
        <f>COUNTIFS('DETAIL SALES'!$Q$10:$Q$7501,'FILL RATE MANDATORY STOCK'!BK174,'DETAIL SALES'!$AB$10:$AB$7501,"Full",'DETAIL SALES'!$C$10:$C$7501,"15")</f>
        <v>0</v>
      </c>
      <c r="CP174" s="149">
        <f>COUNTIFS('DETAIL SALES'!$Q$10:$Q$7501,'FILL RATE MANDATORY STOCK'!BK174,'DETAIL SALES'!$AB$10:$AB$7501,"No",'DETAIL SALES'!$C$10:$C$7501,"15")</f>
        <v>0</v>
      </c>
      <c r="CQ174" s="149">
        <f>COUNTIFS('DETAIL SALES'!$Q$10:$Q$7501,'FILL RATE MANDATORY STOCK'!BK174,'DETAIL SALES'!$AB$10:$AB$7501,"Full",'DETAIL SALES'!$C$10:$C$7501,"16")</f>
        <v>0</v>
      </c>
      <c r="CR174" s="149">
        <f>COUNTIFS('DETAIL SALES'!$Q$10:$Q$7501,'FILL RATE MANDATORY STOCK'!BK174,'DETAIL SALES'!$AB$10:$AB$7501,"No",'DETAIL SALES'!$C$10:$C$7501,"16")</f>
        <v>0</v>
      </c>
      <c r="CS174" s="149">
        <f>COUNTIFS('DETAIL SALES'!$Q$10:$Q$7501,'FILL RATE MANDATORY STOCK'!BK174,'DETAIL SALES'!$AB$10:$AB$7501,"Full",'DETAIL SALES'!$C$10:$C$7501,"17")</f>
        <v>0</v>
      </c>
      <c r="CT174" s="149">
        <f>COUNTIFS('DETAIL SALES'!$Q$10:$Q$7501,'FILL RATE MANDATORY STOCK'!BK174,'DETAIL SALES'!$AB$10:$AB$7501,"No",'DETAIL SALES'!$C$10:$C$7501,"17")</f>
        <v>0</v>
      </c>
      <c r="CU174" s="149">
        <f>COUNTIFS('DETAIL SALES'!$Q$10:$Q$7501,'FILL RATE MANDATORY STOCK'!BK174,'DETAIL SALES'!$AB$10:$AB$7501,"Full",'DETAIL SALES'!$C$10:$C$7501,"18")</f>
        <v>0</v>
      </c>
      <c r="CV174" s="149">
        <f>COUNTIFS('DETAIL SALES'!$Q$10:$Q$7501,'FILL RATE MANDATORY STOCK'!BK174,'DETAIL SALES'!$AB$10:$AB$7501,"No",'DETAIL SALES'!$C$10:$C$7501,"18")</f>
        <v>0</v>
      </c>
      <c r="CW174" s="149">
        <f>COUNTIFS('DETAIL SALES'!$Q$10:$Q$7501,'FILL RATE MANDATORY STOCK'!BK174,'DETAIL SALES'!$AB$10:$AB$7501,"Full",'DETAIL SALES'!$C$10:$C$7501,"19")</f>
        <v>0</v>
      </c>
      <c r="CX174" s="149">
        <f>COUNTIFS('DETAIL SALES'!$Q$10:$Q$7501,'FILL RATE MANDATORY STOCK'!BK174,'DETAIL SALES'!$AB$10:$AB$7501,"No",'DETAIL SALES'!$C$10:$C$7501,"19")</f>
        <v>0</v>
      </c>
      <c r="CY174" s="149">
        <f>COUNTIFS('DETAIL SALES'!$Q$10:$Q$7501,'FILL RATE MANDATORY STOCK'!BK174,'DETAIL SALES'!$AB$10:$AB$7501,"Full",'DETAIL SALES'!$C$10:$C$7501,"20")</f>
        <v>0</v>
      </c>
      <c r="CZ174" s="149">
        <f>COUNTIFS('DETAIL SALES'!$Q$10:$Q$7501,'FILL RATE MANDATORY STOCK'!BK174,'DETAIL SALES'!$AB$10:$AB$7501,"No",'DETAIL SALES'!$C$10:$C$7501,"20")</f>
        <v>0</v>
      </c>
      <c r="DA174" s="316">
        <f>COUNTIFS('DETAIL SALES'!$Q$10:$Q$7501,'FILL RATE MANDATORY STOCK'!BK174,'DETAIL SALES'!$AB$10:$AB$7501,"Full",'DETAIL SALES'!$C$10:$C$7501,"21")</f>
        <v>0</v>
      </c>
      <c r="DB174" s="316">
        <f>COUNTIFS('DETAIL SALES'!$Q$10:$Q$7501,'FILL RATE MANDATORY STOCK'!BK174,'DETAIL SALES'!$AB$10:$AB$7501,"No",'DETAIL SALES'!$C$10:$C$7501,"21")</f>
        <v>0</v>
      </c>
      <c r="DC174" s="149">
        <f>COUNTIFS('DETAIL SALES'!$Q$10:$Q$7501,'FILL RATE MANDATORY STOCK'!BK174,'DETAIL SALES'!$AB$10:$AB$7501,"Full",'DETAIL SALES'!$C$10:$C$7501,"22")</f>
        <v>0</v>
      </c>
      <c r="DD174" s="149">
        <f>COUNTIFS('DETAIL SALES'!$Q$10:$Q$7501,'FILL RATE MANDATORY STOCK'!BK174,'DETAIL SALES'!$AB$10:$AB$7501,"No",'DETAIL SALES'!$C$10:$C$7501,"22")</f>
        <v>0</v>
      </c>
      <c r="DE174" s="149">
        <f>COUNTIFS('DETAIL SALES'!$Q$10:$Q$7501,'FILL RATE MANDATORY STOCK'!BK174,'DETAIL SALES'!$AB$10:$AB$7501,"Full",'DETAIL SALES'!$C$10:$C$7501,"23")</f>
        <v>0</v>
      </c>
      <c r="DF174" s="149">
        <f>COUNTIFS('DETAIL SALES'!$Q$10:$Q$7501,'FILL RATE MANDATORY STOCK'!BK174,'DETAIL SALES'!$AB$10:$AB$7501,"No",'DETAIL SALES'!$C$10:$C$7501,"23")</f>
        <v>0</v>
      </c>
      <c r="DG174" s="149">
        <f>COUNTIFS('DETAIL SALES'!$Q$10:$Q$7501,'FILL RATE MANDATORY STOCK'!BK174,'DETAIL SALES'!$AB$10:$AB$7501,"Full",'DETAIL SALES'!$C$10:$C$7501,"24")</f>
        <v>0</v>
      </c>
      <c r="DH174" s="149">
        <f>COUNTIFS('DETAIL SALES'!$Q$10:$Q$7501,'FILL RATE MANDATORY STOCK'!BK174,'DETAIL SALES'!$AB$10:$AB$7501,"No",'DETAIL SALES'!$C$10:$C$7501,"24")</f>
        <v>0</v>
      </c>
      <c r="DI174" s="149">
        <f>COUNTIFS('DETAIL SALES'!$Q$10:$Q$7501,'FILL RATE MANDATORY STOCK'!BK174,'DETAIL SALES'!$AB$10:$AB$7501,"Full",'DETAIL SALES'!$C$10:$C$7501,"25")</f>
        <v>0</v>
      </c>
      <c r="DJ174" s="149">
        <f>COUNTIFS('DETAIL SALES'!$Q$10:$Q$7501,'FILL RATE MANDATORY STOCK'!BK174,'DETAIL SALES'!$AB$10:$AB$7501,"No",'DETAIL SALES'!$C$10:$C$7501,"25")</f>
        <v>0</v>
      </c>
      <c r="DK174" s="149">
        <f>COUNTIFS('DETAIL SALES'!$Q$10:$Q$7501,'FILL RATE MANDATORY STOCK'!BK174,'DETAIL SALES'!$AB$10:$AB$7501,"Full",'DETAIL SALES'!$C$10:$C$7501,"26")</f>
        <v>0</v>
      </c>
      <c r="DL174" s="149">
        <f>COUNTIFS('DETAIL SALES'!$Q$10:$Q$7501,'FILL RATE MANDATORY STOCK'!BK174,'DETAIL SALES'!$AB$10:$AB$7501,"No",'DETAIL SALES'!$C$10:$C$7501,"26")</f>
        <v>0</v>
      </c>
      <c r="DM174" s="149">
        <f>COUNTIFS('DETAIL SALES'!$Q$10:$Q$7501,'FILL RATE MANDATORY STOCK'!BK174,'DETAIL SALES'!$AB$10:$AB$7501,"Full",'DETAIL SALES'!$C$10:$C$7501,"27")</f>
        <v>0</v>
      </c>
      <c r="DN174" s="149">
        <f>COUNTIFS('DETAIL SALES'!$Q$10:$Q$7501,'FILL RATE MANDATORY STOCK'!BK174,'DETAIL SALES'!$AB$10:$AB$7501,"No",'DETAIL SALES'!$C$10:$C$7501,"27")</f>
        <v>0</v>
      </c>
      <c r="DO174" s="316">
        <f>COUNTIFS('DETAIL SALES'!$Q$10:$Q$7501,'FILL RATE MANDATORY STOCK'!BK174,'DETAIL SALES'!$AB$10:$AB$7501,"Full",'DETAIL SALES'!$C$10:$C$7501,"28")</f>
        <v>0</v>
      </c>
      <c r="DP174" s="316">
        <f>COUNTIFS('DETAIL SALES'!$Q$10:$Q$7501,'FILL RATE MANDATORY STOCK'!BK174,'DETAIL SALES'!$AB$10:$AB$7501,"No",'DETAIL SALES'!$C$10:$C$7501,"28")</f>
        <v>0</v>
      </c>
      <c r="DQ174" s="149">
        <f>COUNTIFS('DETAIL SALES'!$Q$10:$Q$7501,'FILL RATE MANDATORY STOCK'!BK174,'DETAIL SALES'!$AB$10:$AB$7501,"Full",'DETAIL SALES'!$C$10:$C$7501,"29")</f>
        <v>0</v>
      </c>
      <c r="DR174" s="149">
        <f>COUNTIFS('DETAIL SALES'!$Q$10:$Q$7501,'FILL RATE MANDATORY STOCK'!BK174,'DETAIL SALES'!$AB$10:$AB$7501,"No",'DETAIL SALES'!$C$10:$C$7501,"29")</f>
        <v>0</v>
      </c>
      <c r="DS174" s="149">
        <f>COUNTIFS('DETAIL SALES'!$Q$10:$Q$7501,'FILL RATE MANDATORY STOCK'!BK174,'DETAIL SALES'!$AB$10:$AB$7501,"Full",'DETAIL SALES'!$C$10:$C$7501,"30")</f>
        <v>0</v>
      </c>
      <c r="DT174" s="149">
        <f>COUNTIFS('DETAIL SALES'!$Q$10:$Q$7501,'FILL RATE MANDATORY STOCK'!BK174,'DETAIL SALES'!$AB$10:$AB$7501,"No",'DETAIL SALES'!$C$10:$C$7501,"30")</f>
        <v>0</v>
      </c>
      <c r="DU174" s="149">
        <f>COUNTIFS('DETAIL SALES'!$Q$10:$Q$7501,'FILL RATE MANDATORY STOCK'!\,'DETAIL SALES'!$AB$10:$AB$7501,"Full",'DETAIL SALES'!$C$10:$C$7501,"31")</f>
        <v>0</v>
      </c>
      <c r="DV174" s="153">
        <f>COUNTIFS('DETAIL SALES'!$Q$10:$Q$7501,'FILL RATE MANDATORY STOCK'!BK174,'DETAIL SALES'!$AB$10:$AB$7501,"No",'DETAIL SALES'!$C$10:$C$7501,"31")</f>
        <v>0</v>
      </c>
      <c r="DW174" s="271">
        <f t="shared" si="68"/>
        <v>0</v>
      </c>
      <c r="DX174" s="150">
        <f t="shared" si="68"/>
        <v>0</v>
      </c>
      <c r="DY174" s="150">
        <f t="shared" si="69"/>
        <v>0</v>
      </c>
      <c r="DZ174" s="272" t="e">
        <f t="shared" si="70"/>
        <v>#DIV/0!</v>
      </c>
    </row>
    <row r="175" spans="1:130" s="141" customFormat="1">
      <c r="A175" s="134">
        <v>166</v>
      </c>
      <c r="B175" s="286"/>
      <c r="C175" s="146">
        <f t="shared" si="60"/>
        <v>0</v>
      </c>
      <c r="D175" s="146">
        <f t="shared" si="61"/>
        <v>1</v>
      </c>
      <c r="E175" s="146">
        <f t="shared" si="62"/>
        <v>1900</v>
      </c>
      <c r="F175" s="287"/>
      <c r="G175" s="287"/>
      <c r="H175" s="287"/>
      <c r="I175" s="288"/>
      <c r="J175" s="287"/>
      <c r="K175" s="288"/>
      <c r="L175" s="134"/>
      <c r="M175" s="133"/>
      <c r="N175" s="288"/>
      <c r="O175" s="134"/>
      <c r="P175" s="166"/>
      <c r="Q175" s="289"/>
      <c r="R175" s="165"/>
      <c r="S175" s="290"/>
      <c r="T175" s="290"/>
      <c r="U175" s="290"/>
      <c r="V175" s="290"/>
      <c r="W175" s="166"/>
      <c r="X175" s="87"/>
      <c r="Y175" s="418">
        <f t="shared" si="63"/>
        <v>0</v>
      </c>
      <c r="Z175" s="291">
        <f t="shared" si="64"/>
        <v>0</v>
      </c>
      <c r="AA175" s="163"/>
      <c r="AB175" s="177" t="str">
        <f t="shared" si="65"/>
        <v/>
      </c>
      <c r="AC175" s="283" t="str">
        <f t="shared" si="66"/>
        <v/>
      </c>
      <c r="AD175" s="283" t="str">
        <f t="shared" si="67"/>
        <v/>
      </c>
      <c r="AE175" s="163"/>
      <c r="AF175" s="162"/>
      <c r="AP175" s="581"/>
      <c r="BD175" s="784"/>
      <c r="BE175" s="100">
        <f t="shared" si="59"/>
        <v>154</v>
      </c>
      <c r="BF175" s="100" t="s">
        <v>434</v>
      </c>
      <c r="BG175" s="100" t="s">
        <v>306</v>
      </c>
      <c r="BH175" s="149" t="s">
        <v>101</v>
      </c>
      <c r="BI175" s="169" t="e">
        <f>VLOOKUP(BH175,#REF!,8,FALSE)</f>
        <v>#REF!</v>
      </c>
      <c r="BJ175" s="224">
        <v>120000</v>
      </c>
      <c r="BK175" s="154">
        <v>1</v>
      </c>
      <c r="BL175" s="153">
        <v>0</v>
      </c>
      <c r="BM175" s="594">
        <f>COUNTIFS('DETAIL SALES'!$Q$10:$Q$7501,'FILL RATE MANDATORY STOCK'!BK175,'DETAIL SALES'!$AB$10:$AB$7501,"Full",'DETAIL SALES'!$C$10:$C$7501,"1")</f>
        <v>0</v>
      </c>
      <c r="BN175" s="149">
        <f>COUNTIFS('DETAIL SALES'!$Q$10:$Q$7501,'FILL RATE MANDATORY STOCK'!BK175,'DETAIL SALES'!$AB$10:$AB$7501,"No",'DETAIL SALES'!$C$10:$C$7501,"1")</f>
        <v>0</v>
      </c>
      <c r="BO175" s="149">
        <f>COUNTIFS('DETAIL SALES'!$Q$10:$Q$7501,'FILL RATE MANDATORY STOCK'!BK175,'DETAIL SALES'!$AB$10:$AB$7501,"Full",'DETAIL SALES'!$C$10:$C$7501,"2")</f>
        <v>0</v>
      </c>
      <c r="BP175" s="149">
        <f>COUNTIFS('DETAIL SALES'!$Q$10:$Q$7501,'FILL RATE MANDATORY STOCK'!BK175,'DETAIL SALES'!$AB$10:$AB$7501,"No",'DETAIL SALES'!$C$10:$C$7501,"2")</f>
        <v>0</v>
      </c>
      <c r="BQ175" s="149">
        <f>COUNTIFS('DETAIL SALES'!$Q$10:$Q$7501,'FILL RATE MANDATORY STOCK'!BK175,'DETAIL SALES'!$AB$10:$AB$7501,"Full",'DETAIL SALES'!$C$10:$C$7501,"3")</f>
        <v>0</v>
      </c>
      <c r="BR175" s="149">
        <f>COUNTIFS('DETAIL SALES'!$Q$10:$Q$7501,'FILL RATE MANDATORY STOCK'!BK175,'DETAIL SALES'!$AB$10:$AB$7501,"No",'DETAIL SALES'!$C$10:$C$7501,"3")</f>
        <v>0</v>
      </c>
      <c r="BS175" s="149">
        <f>COUNTIFS('DETAIL SALES'!$Q$10:$Q$7501,'FILL RATE MANDATORY STOCK'!BK175,'DETAIL SALES'!$AB$10:$AB$7501,"Full",'DETAIL SALES'!$C$10:$C$7501,"4")</f>
        <v>0</v>
      </c>
      <c r="BT175" s="149">
        <f>COUNTIFS('DETAIL SALES'!$Q$10:$Q$7501,'FILL RATE MANDATORY STOCK'!BK175,'DETAIL SALES'!$AB$10:$AB$7501,"No",'DETAIL SALES'!$C$10:$C$7501,"4")</f>
        <v>0</v>
      </c>
      <c r="BU175" s="149">
        <f>COUNTIFS('DETAIL SALES'!$Q$10:$Q$7501,'FILL RATE MANDATORY STOCK'!BK175,'DETAIL SALES'!$AB$10:$AB$7501,"Full",'DETAIL SALES'!$C$10:$C$7501,"5")</f>
        <v>0</v>
      </c>
      <c r="BV175" s="149">
        <f>COUNTIFS('DETAIL SALES'!$Q$10:$Q$7501,'FILL RATE MANDATORY STOCK'!BK175,'DETAIL SALES'!$AB$10:$AB$7501,"No",'DETAIL SALES'!$C$10:$C$7501,"5")</f>
        <v>0</v>
      </c>
      <c r="BW175" s="149">
        <f>COUNTIFS('DETAIL SALES'!$Q$10:$Q$7501,'FILL RATE MANDATORY STOCK'!BK175,'DETAIL SALES'!$AB$10:$AB$7501,"Full",'DETAIL SALES'!$C$10:$C$7501,"6")</f>
        <v>0</v>
      </c>
      <c r="BX175" s="149">
        <f>COUNTIFS('DETAIL SALES'!$Q$10:$Q$7501,'FILL RATE MANDATORY STOCK'!BK175,'DETAIL SALES'!$AB$10:$AB$7501,"No",'DETAIL SALES'!$C$10:$C$7501,"6")</f>
        <v>0</v>
      </c>
      <c r="BY175" s="316">
        <f>COUNTIFS('DETAIL SALES'!$Q$10:$Q$7501,'FILL RATE MANDATORY STOCK'!BK175,'DETAIL SALES'!$AB$10:$AB$7501,"Full",'DETAIL SALES'!$C$10:$C$7501,"7")</f>
        <v>0</v>
      </c>
      <c r="BZ175" s="316">
        <f>COUNTIFS('DETAIL SALES'!$Q$10:$Q$7501,'FILL RATE MANDATORY STOCK'!BK175,'DETAIL SALES'!$AB$10:$AB$7501,"No",'DETAIL SALES'!$C$10:$C$7501,"7")</f>
        <v>0</v>
      </c>
      <c r="CA175" s="149">
        <f>COUNTIFS('DETAIL SALES'!$Q$10:$Q$7501,'FILL RATE MANDATORY STOCK'!BK175,'DETAIL SALES'!$AB$10:$AB$7501,"Full",'DETAIL SALES'!$C$10:$C$7501,"8")</f>
        <v>0</v>
      </c>
      <c r="CB175" s="149">
        <f>COUNTIFS('DETAIL SALES'!$Q$10:$Q$7501,'FILL RATE MANDATORY STOCK'!BK175,'DETAIL SALES'!$AB$10:$AB$7501,"No",'DETAIL SALES'!$C$10:$C$7501,"8")</f>
        <v>0</v>
      </c>
      <c r="CC175" s="149">
        <f>COUNTIFS('DETAIL SALES'!$Q$10:$Q$7501,'FILL RATE MANDATORY STOCK'!BK175,'DETAIL SALES'!$AB$10:$AB$7501,"Full",'DETAIL SALES'!$C$10:$C$7501,"9")</f>
        <v>0</v>
      </c>
      <c r="CD175" s="149">
        <f>COUNTIFS('DETAIL SALES'!$Q$10:$Q$7501,'FILL RATE MANDATORY STOCK'!BK175,'DETAIL SALES'!$AB$10:$AB$7501,"No",'DETAIL SALES'!$C$10:$C$7501,"9")</f>
        <v>0</v>
      </c>
      <c r="CE175" s="149">
        <f>COUNTIFS('DETAIL SALES'!$Q$10:$Q$7501,'FILL RATE MANDATORY STOCK'!BK175,'DETAIL SALES'!$AB$10:$AB$7501,"Full",'DETAIL SALES'!$C$10:$C$7501,"10")</f>
        <v>0</v>
      </c>
      <c r="CF175" s="149">
        <f>COUNTIFS('DETAIL SALES'!$Q$10:$Q$7501,'FILL RATE MANDATORY STOCK'!BK175,'DETAIL SALES'!$AB$10:$AB$7501,"No",'DETAIL SALES'!$C$10:$C$7501,"10")</f>
        <v>0</v>
      </c>
      <c r="CG175" s="149">
        <f>COUNTIFS('DETAIL SALES'!$Q$10:$Q$7501,'FILL RATE MANDATORY STOCK'!BK175,'DETAIL SALES'!$AB$10:$AB$7501,"Full",'DETAIL SALES'!$C$10:$C$7501,"11")</f>
        <v>0</v>
      </c>
      <c r="CH175" s="149">
        <f>COUNTIFS('DETAIL SALES'!$Q$10:$Q$7501,'FILL RATE MANDATORY STOCK'!BK175,'DETAIL SALES'!$AB$10:$AB$7501,"No",'DETAIL SALES'!$C$10:$C$7501,"11")</f>
        <v>0</v>
      </c>
      <c r="CI175" s="149">
        <f>COUNTIFS('DETAIL SALES'!$Q$10:$Q$7501,'FILL RATE MANDATORY STOCK'!BK175,'DETAIL SALES'!$AB$10:$AB$7501,"Full",'DETAIL SALES'!$C$10:$C$7501,"12")</f>
        <v>0</v>
      </c>
      <c r="CJ175" s="149">
        <f>COUNTIFS('DETAIL SALES'!$Q$10:$Q$7501,'FILL RATE MANDATORY STOCK'!BK175,'DETAIL SALES'!$AB$10:$AB$7501,"No",'DETAIL SALES'!$C$10:$C$7501,"12")</f>
        <v>0</v>
      </c>
      <c r="CK175" s="149">
        <f>COUNTIFS('DETAIL SALES'!$Q$10:$Q$7501,'FILL RATE MANDATORY STOCK'!BK175,'DETAIL SALES'!$AB$10:$AB$7501,"Full",'DETAIL SALES'!$C$10:$C$7501,"13")</f>
        <v>0</v>
      </c>
      <c r="CL175" s="149">
        <f>COUNTIFS('DETAIL SALES'!$Q$10:$Q$7501,'FILL RATE MANDATORY STOCK'!BK175,'DETAIL SALES'!$AB$10:$AB$7501,"No",'DETAIL SALES'!$C$10:$C$7501,"13")</f>
        <v>0</v>
      </c>
      <c r="CM175" s="316">
        <f>COUNTIFS('DETAIL SALES'!$Q$10:$Q$7501,'FILL RATE MANDATORY STOCK'!BK175,'DETAIL SALES'!$AB$10:$AB$7501,"Full",'DETAIL SALES'!$C$10:$C$7501,"14")</f>
        <v>0</v>
      </c>
      <c r="CN175" s="316">
        <f>COUNTIFS('DETAIL SALES'!$Q$10:$Q$7501,'FILL RATE MANDATORY STOCK'!BK175,'DETAIL SALES'!$AB$10:$AB$7501,"No",'DETAIL SALES'!$C$10:$C$7501,"14")</f>
        <v>0</v>
      </c>
      <c r="CO175" s="149">
        <f>COUNTIFS('DETAIL SALES'!$Q$10:$Q$7501,'FILL RATE MANDATORY STOCK'!BK175,'DETAIL SALES'!$AB$10:$AB$7501,"Full",'DETAIL SALES'!$C$10:$C$7501,"15")</f>
        <v>0</v>
      </c>
      <c r="CP175" s="149">
        <f>COUNTIFS('DETAIL SALES'!$Q$10:$Q$7501,'FILL RATE MANDATORY STOCK'!BK175,'DETAIL SALES'!$AB$10:$AB$7501,"No",'DETAIL SALES'!$C$10:$C$7501,"15")</f>
        <v>0</v>
      </c>
      <c r="CQ175" s="149">
        <f>COUNTIFS('DETAIL SALES'!$Q$10:$Q$7501,'FILL RATE MANDATORY STOCK'!BK175,'DETAIL SALES'!$AB$10:$AB$7501,"Full",'DETAIL SALES'!$C$10:$C$7501,"16")</f>
        <v>0</v>
      </c>
      <c r="CR175" s="149">
        <f>COUNTIFS('DETAIL SALES'!$Q$10:$Q$7501,'FILL RATE MANDATORY STOCK'!BK175,'DETAIL SALES'!$AB$10:$AB$7501,"No",'DETAIL SALES'!$C$10:$C$7501,"16")</f>
        <v>0</v>
      </c>
      <c r="CS175" s="149">
        <f>COUNTIFS('DETAIL SALES'!$Q$10:$Q$7501,'FILL RATE MANDATORY STOCK'!BK175,'DETAIL SALES'!$AB$10:$AB$7501,"Full",'DETAIL SALES'!$C$10:$C$7501,"17")</f>
        <v>0</v>
      </c>
      <c r="CT175" s="149">
        <f>COUNTIFS('DETAIL SALES'!$Q$10:$Q$7501,'FILL RATE MANDATORY STOCK'!BK175,'DETAIL SALES'!$AB$10:$AB$7501,"No",'DETAIL SALES'!$C$10:$C$7501,"17")</f>
        <v>0</v>
      </c>
      <c r="CU175" s="149">
        <f>COUNTIFS('DETAIL SALES'!$Q$10:$Q$7501,'FILL RATE MANDATORY STOCK'!BK175,'DETAIL SALES'!$AB$10:$AB$7501,"Full",'DETAIL SALES'!$C$10:$C$7501,"18")</f>
        <v>0</v>
      </c>
      <c r="CV175" s="149">
        <f>COUNTIFS('DETAIL SALES'!$Q$10:$Q$7501,'FILL RATE MANDATORY STOCK'!BK175,'DETAIL SALES'!$AB$10:$AB$7501,"No",'DETAIL SALES'!$C$10:$C$7501,"18")</f>
        <v>0</v>
      </c>
      <c r="CW175" s="149">
        <f>COUNTIFS('DETAIL SALES'!$Q$10:$Q$7501,'FILL RATE MANDATORY STOCK'!BK175,'DETAIL SALES'!$AB$10:$AB$7501,"Full",'DETAIL SALES'!$C$10:$C$7501,"19")</f>
        <v>0</v>
      </c>
      <c r="CX175" s="149">
        <f>COUNTIFS('DETAIL SALES'!$Q$10:$Q$7501,'FILL RATE MANDATORY STOCK'!BK175,'DETAIL SALES'!$AB$10:$AB$7501,"No",'DETAIL SALES'!$C$10:$C$7501,"19")</f>
        <v>0</v>
      </c>
      <c r="CY175" s="149">
        <f>COUNTIFS('DETAIL SALES'!$Q$10:$Q$7501,'FILL RATE MANDATORY STOCK'!BK175,'DETAIL SALES'!$AB$10:$AB$7501,"Full",'DETAIL SALES'!$C$10:$C$7501,"20")</f>
        <v>0</v>
      </c>
      <c r="CZ175" s="149">
        <f>COUNTIFS('DETAIL SALES'!$Q$10:$Q$7501,'FILL RATE MANDATORY STOCK'!BK175,'DETAIL SALES'!$AB$10:$AB$7501,"No",'DETAIL SALES'!$C$10:$C$7501,"20")</f>
        <v>0</v>
      </c>
      <c r="DA175" s="316">
        <f>COUNTIFS('DETAIL SALES'!$Q$10:$Q$7501,'FILL RATE MANDATORY STOCK'!BK175,'DETAIL SALES'!$AB$10:$AB$7501,"Full",'DETAIL SALES'!$C$10:$C$7501,"21")</f>
        <v>0</v>
      </c>
      <c r="DB175" s="316">
        <f>COUNTIFS('DETAIL SALES'!$Q$10:$Q$7501,'FILL RATE MANDATORY STOCK'!BK175,'DETAIL SALES'!$AB$10:$AB$7501,"No",'DETAIL SALES'!$C$10:$C$7501,"21")</f>
        <v>0</v>
      </c>
      <c r="DC175" s="149">
        <f>COUNTIFS('DETAIL SALES'!$Q$10:$Q$7501,'FILL RATE MANDATORY STOCK'!BK175,'DETAIL SALES'!$AB$10:$AB$7501,"Full",'DETAIL SALES'!$C$10:$C$7501,"22")</f>
        <v>0</v>
      </c>
      <c r="DD175" s="149">
        <f>COUNTIFS('DETAIL SALES'!$Q$10:$Q$7501,'FILL RATE MANDATORY STOCK'!BK175,'DETAIL SALES'!$AB$10:$AB$7501,"No",'DETAIL SALES'!$C$10:$C$7501,"22")</f>
        <v>0</v>
      </c>
      <c r="DE175" s="149">
        <f>COUNTIFS('DETAIL SALES'!$Q$10:$Q$7501,'FILL RATE MANDATORY STOCK'!BK175,'DETAIL SALES'!$AB$10:$AB$7501,"Full",'DETAIL SALES'!$C$10:$C$7501,"23")</f>
        <v>0</v>
      </c>
      <c r="DF175" s="149">
        <f>COUNTIFS('DETAIL SALES'!$Q$10:$Q$7501,'FILL RATE MANDATORY STOCK'!BK175,'DETAIL SALES'!$AB$10:$AB$7501,"No",'DETAIL SALES'!$C$10:$C$7501,"23")</f>
        <v>0</v>
      </c>
      <c r="DG175" s="149">
        <f>COUNTIFS('DETAIL SALES'!$Q$10:$Q$7501,'FILL RATE MANDATORY STOCK'!BK175,'DETAIL SALES'!$AB$10:$AB$7501,"Full",'DETAIL SALES'!$C$10:$C$7501,"24")</f>
        <v>0</v>
      </c>
      <c r="DH175" s="149">
        <f>COUNTIFS('DETAIL SALES'!$Q$10:$Q$7501,'FILL RATE MANDATORY STOCK'!BK175,'DETAIL SALES'!$AB$10:$AB$7501,"No",'DETAIL SALES'!$C$10:$C$7501,"24")</f>
        <v>0</v>
      </c>
      <c r="DI175" s="149">
        <f>COUNTIFS('DETAIL SALES'!$Q$10:$Q$7501,'FILL RATE MANDATORY STOCK'!BK175,'DETAIL SALES'!$AB$10:$AB$7501,"Full",'DETAIL SALES'!$C$10:$C$7501,"25")</f>
        <v>0</v>
      </c>
      <c r="DJ175" s="149">
        <f>COUNTIFS('DETAIL SALES'!$Q$10:$Q$7501,'FILL RATE MANDATORY STOCK'!BK175,'DETAIL SALES'!$AB$10:$AB$7501,"No",'DETAIL SALES'!$C$10:$C$7501,"25")</f>
        <v>0</v>
      </c>
      <c r="DK175" s="149">
        <f>COUNTIFS('DETAIL SALES'!$Q$10:$Q$7501,'FILL RATE MANDATORY STOCK'!BK175,'DETAIL SALES'!$AB$10:$AB$7501,"Full",'DETAIL SALES'!$C$10:$C$7501,"26")</f>
        <v>0</v>
      </c>
      <c r="DL175" s="149">
        <f>COUNTIFS('DETAIL SALES'!$Q$10:$Q$7501,'FILL RATE MANDATORY STOCK'!BK175,'DETAIL SALES'!$AB$10:$AB$7501,"No",'DETAIL SALES'!$C$10:$C$7501,"26")</f>
        <v>0</v>
      </c>
      <c r="DM175" s="149">
        <f>COUNTIFS('DETAIL SALES'!$Q$10:$Q$7501,'FILL RATE MANDATORY STOCK'!BK175,'DETAIL SALES'!$AB$10:$AB$7501,"Full",'DETAIL SALES'!$C$10:$C$7501,"27")</f>
        <v>0</v>
      </c>
      <c r="DN175" s="149">
        <f>COUNTIFS('DETAIL SALES'!$Q$10:$Q$7501,'FILL RATE MANDATORY STOCK'!BK175,'DETAIL SALES'!$AB$10:$AB$7501,"No",'DETAIL SALES'!$C$10:$C$7501,"27")</f>
        <v>0</v>
      </c>
      <c r="DO175" s="316">
        <f>COUNTIFS('DETAIL SALES'!$Q$10:$Q$7501,'FILL RATE MANDATORY STOCK'!BK175,'DETAIL SALES'!$AB$10:$AB$7501,"Full",'DETAIL SALES'!$C$10:$C$7501,"28")</f>
        <v>0</v>
      </c>
      <c r="DP175" s="316">
        <f>COUNTIFS('DETAIL SALES'!$Q$10:$Q$7501,'FILL RATE MANDATORY STOCK'!BK175,'DETAIL SALES'!$AB$10:$AB$7501,"No",'DETAIL SALES'!$C$10:$C$7501,"28")</f>
        <v>0</v>
      </c>
      <c r="DQ175" s="149">
        <f>COUNTIFS('DETAIL SALES'!$Q$10:$Q$7501,'FILL RATE MANDATORY STOCK'!BK175,'DETAIL SALES'!$AB$10:$AB$7501,"Full",'DETAIL SALES'!$C$10:$C$7501,"29")</f>
        <v>0</v>
      </c>
      <c r="DR175" s="149">
        <f>COUNTIFS('DETAIL SALES'!$Q$10:$Q$7501,'FILL RATE MANDATORY STOCK'!BK175,'DETAIL SALES'!$AB$10:$AB$7501,"No",'DETAIL SALES'!$C$10:$C$7501,"29")</f>
        <v>0</v>
      </c>
      <c r="DS175" s="149">
        <f>COUNTIFS('DETAIL SALES'!$Q$10:$Q$7501,'FILL RATE MANDATORY STOCK'!BK175,'DETAIL SALES'!$AB$10:$AB$7501,"Full",'DETAIL SALES'!$C$10:$C$7501,"30")</f>
        <v>0</v>
      </c>
      <c r="DT175" s="149">
        <f>COUNTIFS('DETAIL SALES'!$Q$10:$Q$7501,'FILL RATE MANDATORY STOCK'!BK175,'DETAIL SALES'!$AB$10:$AB$7501,"No",'DETAIL SALES'!$C$10:$C$7501,"30")</f>
        <v>0</v>
      </c>
      <c r="DU175" s="149">
        <f>COUNTIFS('DETAIL SALES'!$Q$10:$Q$7501,'FILL RATE MANDATORY STOCK'!\,'DETAIL SALES'!$AB$10:$AB$7501,"Full",'DETAIL SALES'!$C$10:$C$7501,"31")</f>
        <v>0</v>
      </c>
      <c r="DV175" s="153">
        <f>COUNTIFS('DETAIL SALES'!$Q$10:$Q$7501,'FILL RATE MANDATORY STOCK'!BK175,'DETAIL SALES'!$AB$10:$AB$7501,"No",'DETAIL SALES'!$C$10:$C$7501,"31")</f>
        <v>0</v>
      </c>
      <c r="DW175" s="271">
        <f t="shared" si="68"/>
        <v>0</v>
      </c>
      <c r="DX175" s="150">
        <f t="shared" si="68"/>
        <v>0</v>
      </c>
      <c r="DY175" s="150">
        <f t="shared" si="69"/>
        <v>0</v>
      </c>
      <c r="DZ175" s="272" t="e">
        <f t="shared" si="70"/>
        <v>#DIV/0!</v>
      </c>
    </row>
    <row r="176" spans="1:130" s="141" customFormat="1">
      <c r="A176" s="134">
        <v>167</v>
      </c>
      <c r="B176" s="286"/>
      <c r="C176" s="146">
        <f t="shared" si="60"/>
        <v>0</v>
      </c>
      <c r="D176" s="146">
        <f t="shared" si="61"/>
        <v>1</v>
      </c>
      <c r="E176" s="146">
        <f t="shared" si="62"/>
        <v>1900</v>
      </c>
      <c r="F176" s="287"/>
      <c r="G176" s="287"/>
      <c r="H176" s="287"/>
      <c r="I176" s="288"/>
      <c r="J176" s="287"/>
      <c r="K176" s="288"/>
      <c r="L176" s="134"/>
      <c r="M176" s="133"/>
      <c r="N176" s="288"/>
      <c r="O176" s="134"/>
      <c r="P176" s="166"/>
      <c r="Q176" s="289"/>
      <c r="R176" s="165"/>
      <c r="S176" s="290"/>
      <c r="T176" s="290"/>
      <c r="U176" s="290"/>
      <c r="V176" s="290"/>
      <c r="W176" s="166"/>
      <c r="X176" s="87"/>
      <c r="Y176" s="418">
        <f t="shared" si="63"/>
        <v>0</v>
      </c>
      <c r="Z176" s="291">
        <f t="shared" si="64"/>
        <v>0</v>
      </c>
      <c r="AA176" s="163"/>
      <c r="AB176" s="177" t="str">
        <f t="shared" si="65"/>
        <v/>
      </c>
      <c r="AC176" s="283" t="str">
        <f t="shared" si="66"/>
        <v/>
      </c>
      <c r="AD176" s="283" t="str">
        <f t="shared" si="67"/>
        <v/>
      </c>
      <c r="AE176" s="163"/>
      <c r="AF176" s="162"/>
      <c r="AP176" s="581"/>
      <c r="BD176" s="784"/>
      <c r="BE176" s="100">
        <f t="shared" si="59"/>
        <v>155</v>
      </c>
      <c r="BF176" s="100" t="s">
        <v>435</v>
      </c>
      <c r="BG176" s="100" t="s">
        <v>306</v>
      </c>
      <c r="BH176" s="149" t="s">
        <v>102</v>
      </c>
      <c r="BI176" s="169" t="e">
        <f>VLOOKUP(BH176,#REF!,8,FALSE)</f>
        <v>#REF!</v>
      </c>
      <c r="BJ176" s="224">
        <v>120000</v>
      </c>
      <c r="BK176" s="154">
        <v>1</v>
      </c>
      <c r="BL176" s="153">
        <v>0.16666666666666666</v>
      </c>
      <c r="BM176" s="594">
        <f>COUNTIFS('DETAIL SALES'!$Q$10:$Q$7501,'FILL RATE MANDATORY STOCK'!BK176,'DETAIL SALES'!$AB$10:$AB$7501,"Full",'DETAIL SALES'!$C$10:$C$7501,"1")</f>
        <v>0</v>
      </c>
      <c r="BN176" s="149">
        <f>COUNTIFS('DETAIL SALES'!$Q$10:$Q$7501,'FILL RATE MANDATORY STOCK'!BK176,'DETAIL SALES'!$AB$10:$AB$7501,"No",'DETAIL SALES'!$C$10:$C$7501,"1")</f>
        <v>0</v>
      </c>
      <c r="BO176" s="149">
        <f>COUNTIFS('DETAIL SALES'!$Q$10:$Q$7501,'FILL RATE MANDATORY STOCK'!BK176,'DETAIL SALES'!$AB$10:$AB$7501,"Full",'DETAIL SALES'!$C$10:$C$7501,"2")</f>
        <v>0</v>
      </c>
      <c r="BP176" s="149">
        <f>COUNTIFS('DETAIL SALES'!$Q$10:$Q$7501,'FILL RATE MANDATORY STOCK'!BK176,'DETAIL SALES'!$AB$10:$AB$7501,"No",'DETAIL SALES'!$C$10:$C$7501,"2")</f>
        <v>0</v>
      </c>
      <c r="BQ176" s="149">
        <f>COUNTIFS('DETAIL SALES'!$Q$10:$Q$7501,'FILL RATE MANDATORY STOCK'!BK176,'DETAIL SALES'!$AB$10:$AB$7501,"Full",'DETAIL SALES'!$C$10:$C$7501,"3")</f>
        <v>0</v>
      </c>
      <c r="BR176" s="149">
        <f>COUNTIFS('DETAIL SALES'!$Q$10:$Q$7501,'FILL RATE MANDATORY STOCK'!BK176,'DETAIL SALES'!$AB$10:$AB$7501,"No",'DETAIL SALES'!$C$10:$C$7501,"3")</f>
        <v>0</v>
      </c>
      <c r="BS176" s="149">
        <f>COUNTIFS('DETAIL SALES'!$Q$10:$Q$7501,'FILL RATE MANDATORY STOCK'!BK176,'DETAIL SALES'!$AB$10:$AB$7501,"Full",'DETAIL SALES'!$C$10:$C$7501,"4")</f>
        <v>0</v>
      </c>
      <c r="BT176" s="149">
        <f>COUNTIFS('DETAIL SALES'!$Q$10:$Q$7501,'FILL RATE MANDATORY STOCK'!BK176,'DETAIL SALES'!$AB$10:$AB$7501,"No",'DETAIL SALES'!$C$10:$C$7501,"4")</f>
        <v>0</v>
      </c>
      <c r="BU176" s="149">
        <f>COUNTIFS('DETAIL SALES'!$Q$10:$Q$7501,'FILL RATE MANDATORY STOCK'!BK176,'DETAIL SALES'!$AB$10:$AB$7501,"Full",'DETAIL SALES'!$C$10:$C$7501,"5")</f>
        <v>0</v>
      </c>
      <c r="BV176" s="149">
        <f>COUNTIFS('DETAIL SALES'!$Q$10:$Q$7501,'FILL RATE MANDATORY STOCK'!BK176,'DETAIL SALES'!$AB$10:$AB$7501,"No",'DETAIL SALES'!$C$10:$C$7501,"5")</f>
        <v>0</v>
      </c>
      <c r="BW176" s="149">
        <f>COUNTIFS('DETAIL SALES'!$Q$10:$Q$7501,'FILL RATE MANDATORY STOCK'!BK176,'DETAIL SALES'!$AB$10:$AB$7501,"Full",'DETAIL SALES'!$C$10:$C$7501,"6")</f>
        <v>0</v>
      </c>
      <c r="BX176" s="149">
        <f>COUNTIFS('DETAIL SALES'!$Q$10:$Q$7501,'FILL RATE MANDATORY STOCK'!BK176,'DETAIL SALES'!$AB$10:$AB$7501,"No",'DETAIL SALES'!$C$10:$C$7501,"6")</f>
        <v>0</v>
      </c>
      <c r="BY176" s="316">
        <f>COUNTIFS('DETAIL SALES'!$Q$10:$Q$7501,'FILL RATE MANDATORY STOCK'!BK176,'DETAIL SALES'!$AB$10:$AB$7501,"Full",'DETAIL SALES'!$C$10:$C$7501,"7")</f>
        <v>0</v>
      </c>
      <c r="BZ176" s="316">
        <f>COUNTIFS('DETAIL SALES'!$Q$10:$Q$7501,'FILL RATE MANDATORY STOCK'!BK176,'DETAIL SALES'!$AB$10:$AB$7501,"No",'DETAIL SALES'!$C$10:$C$7501,"7")</f>
        <v>0</v>
      </c>
      <c r="CA176" s="149">
        <f>COUNTIFS('DETAIL SALES'!$Q$10:$Q$7501,'FILL RATE MANDATORY STOCK'!BK176,'DETAIL SALES'!$AB$10:$AB$7501,"Full",'DETAIL SALES'!$C$10:$C$7501,"8")</f>
        <v>0</v>
      </c>
      <c r="CB176" s="149">
        <f>COUNTIFS('DETAIL SALES'!$Q$10:$Q$7501,'FILL RATE MANDATORY STOCK'!BK176,'DETAIL SALES'!$AB$10:$AB$7501,"No",'DETAIL SALES'!$C$10:$C$7501,"8")</f>
        <v>0</v>
      </c>
      <c r="CC176" s="149">
        <f>COUNTIFS('DETAIL SALES'!$Q$10:$Q$7501,'FILL RATE MANDATORY STOCK'!BK176,'DETAIL SALES'!$AB$10:$AB$7501,"Full",'DETAIL SALES'!$C$10:$C$7501,"9")</f>
        <v>0</v>
      </c>
      <c r="CD176" s="149">
        <f>COUNTIFS('DETAIL SALES'!$Q$10:$Q$7501,'FILL RATE MANDATORY STOCK'!BK176,'DETAIL SALES'!$AB$10:$AB$7501,"No",'DETAIL SALES'!$C$10:$C$7501,"9")</f>
        <v>0</v>
      </c>
      <c r="CE176" s="149">
        <f>COUNTIFS('DETAIL SALES'!$Q$10:$Q$7501,'FILL RATE MANDATORY STOCK'!BK176,'DETAIL SALES'!$AB$10:$AB$7501,"Full",'DETAIL SALES'!$C$10:$C$7501,"10")</f>
        <v>0</v>
      </c>
      <c r="CF176" s="149">
        <f>COUNTIFS('DETAIL SALES'!$Q$10:$Q$7501,'FILL RATE MANDATORY STOCK'!BK176,'DETAIL SALES'!$AB$10:$AB$7501,"No",'DETAIL SALES'!$C$10:$C$7501,"10")</f>
        <v>0</v>
      </c>
      <c r="CG176" s="149">
        <f>COUNTIFS('DETAIL SALES'!$Q$10:$Q$7501,'FILL RATE MANDATORY STOCK'!BK176,'DETAIL SALES'!$AB$10:$AB$7501,"Full",'DETAIL SALES'!$C$10:$C$7501,"11")</f>
        <v>0</v>
      </c>
      <c r="CH176" s="149">
        <f>COUNTIFS('DETAIL SALES'!$Q$10:$Q$7501,'FILL RATE MANDATORY STOCK'!BK176,'DETAIL SALES'!$AB$10:$AB$7501,"No",'DETAIL SALES'!$C$10:$C$7501,"11")</f>
        <v>0</v>
      </c>
      <c r="CI176" s="149">
        <f>COUNTIFS('DETAIL SALES'!$Q$10:$Q$7501,'FILL RATE MANDATORY STOCK'!BK176,'DETAIL SALES'!$AB$10:$AB$7501,"Full",'DETAIL SALES'!$C$10:$C$7501,"12")</f>
        <v>0</v>
      </c>
      <c r="CJ176" s="149">
        <f>COUNTIFS('DETAIL SALES'!$Q$10:$Q$7501,'FILL RATE MANDATORY STOCK'!BK176,'DETAIL SALES'!$AB$10:$AB$7501,"No",'DETAIL SALES'!$C$10:$C$7501,"12")</f>
        <v>0</v>
      </c>
      <c r="CK176" s="149">
        <f>COUNTIFS('DETAIL SALES'!$Q$10:$Q$7501,'FILL RATE MANDATORY STOCK'!BK176,'DETAIL SALES'!$AB$10:$AB$7501,"Full",'DETAIL SALES'!$C$10:$C$7501,"13")</f>
        <v>0</v>
      </c>
      <c r="CL176" s="149">
        <f>COUNTIFS('DETAIL SALES'!$Q$10:$Q$7501,'FILL RATE MANDATORY STOCK'!BK176,'DETAIL SALES'!$AB$10:$AB$7501,"No",'DETAIL SALES'!$C$10:$C$7501,"13")</f>
        <v>0</v>
      </c>
      <c r="CM176" s="316">
        <f>COUNTIFS('DETAIL SALES'!$Q$10:$Q$7501,'FILL RATE MANDATORY STOCK'!BK176,'DETAIL SALES'!$AB$10:$AB$7501,"Full",'DETAIL SALES'!$C$10:$C$7501,"14")</f>
        <v>0</v>
      </c>
      <c r="CN176" s="316">
        <f>COUNTIFS('DETAIL SALES'!$Q$10:$Q$7501,'FILL RATE MANDATORY STOCK'!BK176,'DETAIL SALES'!$AB$10:$AB$7501,"No",'DETAIL SALES'!$C$10:$C$7501,"14")</f>
        <v>0</v>
      </c>
      <c r="CO176" s="149">
        <f>COUNTIFS('DETAIL SALES'!$Q$10:$Q$7501,'FILL RATE MANDATORY STOCK'!BK176,'DETAIL SALES'!$AB$10:$AB$7501,"Full",'DETAIL SALES'!$C$10:$C$7501,"15")</f>
        <v>0</v>
      </c>
      <c r="CP176" s="149">
        <f>COUNTIFS('DETAIL SALES'!$Q$10:$Q$7501,'FILL RATE MANDATORY STOCK'!BK176,'DETAIL SALES'!$AB$10:$AB$7501,"No",'DETAIL SALES'!$C$10:$C$7501,"15")</f>
        <v>0</v>
      </c>
      <c r="CQ176" s="149">
        <f>COUNTIFS('DETAIL SALES'!$Q$10:$Q$7501,'FILL RATE MANDATORY STOCK'!BK176,'DETAIL SALES'!$AB$10:$AB$7501,"Full",'DETAIL SALES'!$C$10:$C$7501,"16")</f>
        <v>0</v>
      </c>
      <c r="CR176" s="149">
        <f>COUNTIFS('DETAIL SALES'!$Q$10:$Q$7501,'FILL RATE MANDATORY STOCK'!BK176,'DETAIL SALES'!$AB$10:$AB$7501,"No",'DETAIL SALES'!$C$10:$C$7501,"16")</f>
        <v>0</v>
      </c>
      <c r="CS176" s="149">
        <f>COUNTIFS('DETAIL SALES'!$Q$10:$Q$7501,'FILL RATE MANDATORY STOCK'!BK176,'DETAIL SALES'!$AB$10:$AB$7501,"Full",'DETAIL SALES'!$C$10:$C$7501,"17")</f>
        <v>0</v>
      </c>
      <c r="CT176" s="149">
        <f>COUNTIFS('DETAIL SALES'!$Q$10:$Q$7501,'FILL RATE MANDATORY STOCK'!BK176,'DETAIL SALES'!$AB$10:$AB$7501,"No",'DETAIL SALES'!$C$10:$C$7501,"17")</f>
        <v>0</v>
      </c>
      <c r="CU176" s="149">
        <f>COUNTIFS('DETAIL SALES'!$Q$10:$Q$7501,'FILL RATE MANDATORY STOCK'!BK176,'DETAIL SALES'!$AB$10:$AB$7501,"Full",'DETAIL SALES'!$C$10:$C$7501,"18")</f>
        <v>0</v>
      </c>
      <c r="CV176" s="149">
        <f>COUNTIFS('DETAIL SALES'!$Q$10:$Q$7501,'FILL RATE MANDATORY STOCK'!BK176,'DETAIL SALES'!$AB$10:$AB$7501,"No",'DETAIL SALES'!$C$10:$C$7501,"18")</f>
        <v>0</v>
      </c>
      <c r="CW176" s="149">
        <f>COUNTIFS('DETAIL SALES'!$Q$10:$Q$7501,'FILL RATE MANDATORY STOCK'!BK176,'DETAIL SALES'!$AB$10:$AB$7501,"Full",'DETAIL SALES'!$C$10:$C$7501,"19")</f>
        <v>0</v>
      </c>
      <c r="CX176" s="149">
        <f>COUNTIFS('DETAIL SALES'!$Q$10:$Q$7501,'FILL RATE MANDATORY STOCK'!BK176,'DETAIL SALES'!$AB$10:$AB$7501,"No",'DETAIL SALES'!$C$10:$C$7501,"19")</f>
        <v>0</v>
      </c>
      <c r="CY176" s="149">
        <f>COUNTIFS('DETAIL SALES'!$Q$10:$Q$7501,'FILL RATE MANDATORY STOCK'!BK176,'DETAIL SALES'!$AB$10:$AB$7501,"Full",'DETAIL SALES'!$C$10:$C$7501,"20")</f>
        <v>0</v>
      </c>
      <c r="CZ176" s="149">
        <f>COUNTIFS('DETAIL SALES'!$Q$10:$Q$7501,'FILL RATE MANDATORY STOCK'!BK176,'DETAIL SALES'!$AB$10:$AB$7501,"No",'DETAIL SALES'!$C$10:$C$7501,"20")</f>
        <v>0</v>
      </c>
      <c r="DA176" s="316">
        <f>COUNTIFS('DETAIL SALES'!$Q$10:$Q$7501,'FILL RATE MANDATORY STOCK'!BK176,'DETAIL SALES'!$AB$10:$AB$7501,"Full",'DETAIL SALES'!$C$10:$C$7501,"21")</f>
        <v>0</v>
      </c>
      <c r="DB176" s="316">
        <f>COUNTIFS('DETAIL SALES'!$Q$10:$Q$7501,'FILL RATE MANDATORY STOCK'!BK176,'DETAIL SALES'!$AB$10:$AB$7501,"No",'DETAIL SALES'!$C$10:$C$7501,"21")</f>
        <v>0</v>
      </c>
      <c r="DC176" s="149">
        <f>COUNTIFS('DETAIL SALES'!$Q$10:$Q$7501,'FILL RATE MANDATORY STOCK'!BK176,'DETAIL SALES'!$AB$10:$AB$7501,"Full",'DETAIL SALES'!$C$10:$C$7501,"22")</f>
        <v>0</v>
      </c>
      <c r="DD176" s="149">
        <f>COUNTIFS('DETAIL SALES'!$Q$10:$Q$7501,'FILL RATE MANDATORY STOCK'!BK176,'DETAIL SALES'!$AB$10:$AB$7501,"No",'DETAIL SALES'!$C$10:$C$7501,"22")</f>
        <v>0</v>
      </c>
      <c r="DE176" s="149">
        <f>COUNTIFS('DETAIL SALES'!$Q$10:$Q$7501,'FILL RATE MANDATORY STOCK'!BK176,'DETAIL SALES'!$AB$10:$AB$7501,"Full",'DETAIL SALES'!$C$10:$C$7501,"23")</f>
        <v>0</v>
      </c>
      <c r="DF176" s="149">
        <f>COUNTIFS('DETAIL SALES'!$Q$10:$Q$7501,'FILL RATE MANDATORY STOCK'!BK176,'DETAIL SALES'!$AB$10:$AB$7501,"No",'DETAIL SALES'!$C$10:$C$7501,"23")</f>
        <v>0</v>
      </c>
      <c r="DG176" s="149">
        <f>COUNTIFS('DETAIL SALES'!$Q$10:$Q$7501,'FILL RATE MANDATORY STOCK'!BK176,'DETAIL SALES'!$AB$10:$AB$7501,"Full",'DETAIL SALES'!$C$10:$C$7501,"24")</f>
        <v>0</v>
      </c>
      <c r="DH176" s="149">
        <f>COUNTIFS('DETAIL SALES'!$Q$10:$Q$7501,'FILL RATE MANDATORY STOCK'!BK176,'DETAIL SALES'!$AB$10:$AB$7501,"No",'DETAIL SALES'!$C$10:$C$7501,"24")</f>
        <v>0</v>
      </c>
      <c r="DI176" s="149">
        <f>COUNTIFS('DETAIL SALES'!$Q$10:$Q$7501,'FILL RATE MANDATORY STOCK'!BK176,'DETAIL SALES'!$AB$10:$AB$7501,"Full",'DETAIL SALES'!$C$10:$C$7501,"25")</f>
        <v>0</v>
      </c>
      <c r="DJ176" s="149">
        <f>COUNTIFS('DETAIL SALES'!$Q$10:$Q$7501,'FILL RATE MANDATORY STOCK'!BK176,'DETAIL SALES'!$AB$10:$AB$7501,"No",'DETAIL SALES'!$C$10:$C$7501,"25")</f>
        <v>0</v>
      </c>
      <c r="DK176" s="149">
        <f>COUNTIFS('DETAIL SALES'!$Q$10:$Q$7501,'FILL RATE MANDATORY STOCK'!BK176,'DETAIL SALES'!$AB$10:$AB$7501,"Full",'DETAIL SALES'!$C$10:$C$7501,"26")</f>
        <v>0</v>
      </c>
      <c r="DL176" s="149">
        <f>COUNTIFS('DETAIL SALES'!$Q$10:$Q$7501,'FILL RATE MANDATORY STOCK'!BK176,'DETAIL SALES'!$AB$10:$AB$7501,"No",'DETAIL SALES'!$C$10:$C$7501,"26")</f>
        <v>0</v>
      </c>
      <c r="DM176" s="149">
        <f>COUNTIFS('DETAIL SALES'!$Q$10:$Q$7501,'FILL RATE MANDATORY STOCK'!BK176,'DETAIL SALES'!$AB$10:$AB$7501,"Full",'DETAIL SALES'!$C$10:$C$7501,"27")</f>
        <v>0</v>
      </c>
      <c r="DN176" s="149">
        <f>COUNTIFS('DETAIL SALES'!$Q$10:$Q$7501,'FILL RATE MANDATORY STOCK'!BK176,'DETAIL SALES'!$AB$10:$AB$7501,"No",'DETAIL SALES'!$C$10:$C$7501,"27")</f>
        <v>0</v>
      </c>
      <c r="DO176" s="316">
        <f>COUNTIFS('DETAIL SALES'!$Q$10:$Q$7501,'FILL RATE MANDATORY STOCK'!BK176,'DETAIL SALES'!$AB$10:$AB$7501,"Full",'DETAIL SALES'!$C$10:$C$7501,"28")</f>
        <v>0</v>
      </c>
      <c r="DP176" s="316">
        <f>COUNTIFS('DETAIL SALES'!$Q$10:$Q$7501,'FILL RATE MANDATORY STOCK'!BK176,'DETAIL SALES'!$AB$10:$AB$7501,"No",'DETAIL SALES'!$C$10:$C$7501,"28")</f>
        <v>0</v>
      </c>
      <c r="DQ176" s="149">
        <f>COUNTIFS('DETAIL SALES'!$Q$10:$Q$7501,'FILL RATE MANDATORY STOCK'!BK176,'DETAIL SALES'!$AB$10:$AB$7501,"Full",'DETAIL SALES'!$C$10:$C$7501,"29")</f>
        <v>0</v>
      </c>
      <c r="DR176" s="149">
        <f>COUNTIFS('DETAIL SALES'!$Q$10:$Q$7501,'FILL RATE MANDATORY STOCK'!BK176,'DETAIL SALES'!$AB$10:$AB$7501,"No",'DETAIL SALES'!$C$10:$C$7501,"29")</f>
        <v>0</v>
      </c>
      <c r="DS176" s="149">
        <f>COUNTIFS('DETAIL SALES'!$Q$10:$Q$7501,'FILL RATE MANDATORY STOCK'!BK176,'DETAIL SALES'!$AB$10:$AB$7501,"Full",'DETAIL SALES'!$C$10:$C$7501,"30")</f>
        <v>0</v>
      </c>
      <c r="DT176" s="149">
        <f>COUNTIFS('DETAIL SALES'!$Q$10:$Q$7501,'FILL RATE MANDATORY STOCK'!BK176,'DETAIL SALES'!$AB$10:$AB$7501,"No",'DETAIL SALES'!$C$10:$C$7501,"30")</f>
        <v>0</v>
      </c>
      <c r="DU176" s="149">
        <f>COUNTIFS('DETAIL SALES'!$Q$10:$Q$7501,'FILL RATE MANDATORY STOCK'!\,'DETAIL SALES'!$AB$10:$AB$7501,"Full",'DETAIL SALES'!$C$10:$C$7501,"31")</f>
        <v>0</v>
      </c>
      <c r="DV176" s="153">
        <f>COUNTIFS('DETAIL SALES'!$Q$10:$Q$7501,'FILL RATE MANDATORY STOCK'!BK176,'DETAIL SALES'!$AB$10:$AB$7501,"No",'DETAIL SALES'!$C$10:$C$7501,"31")</f>
        <v>0</v>
      </c>
      <c r="DW176" s="271">
        <f t="shared" si="68"/>
        <v>0</v>
      </c>
      <c r="DX176" s="150">
        <f t="shared" si="68"/>
        <v>0</v>
      </c>
      <c r="DY176" s="150">
        <f t="shared" si="69"/>
        <v>0</v>
      </c>
      <c r="DZ176" s="272" t="e">
        <f t="shared" si="70"/>
        <v>#DIV/0!</v>
      </c>
    </row>
    <row r="177" spans="1:130" s="141" customFormat="1">
      <c r="A177" s="134">
        <v>168</v>
      </c>
      <c r="B177" s="286"/>
      <c r="C177" s="146">
        <f t="shared" si="60"/>
        <v>0</v>
      </c>
      <c r="D177" s="146">
        <f t="shared" si="61"/>
        <v>1</v>
      </c>
      <c r="E177" s="146">
        <f t="shared" si="62"/>
        <v>1900</v>
      </c>
      <c r="F177" s="287"/>
      <c r="G177" s="287"/>
      <c r="H177" s="287"/>
      <c r="I177" s="288"/>
      <c r="J177" s="287"/>
      <c r="K177" s="288"/>
      <c r="L177" s="134"/>
      <c r="M177" s="133"/>
      <c r="N177" s="288"/>
      <c r="O177" s="134"/>
      <c r="P177" s="166"/>
      <c r="Q177" s="289"/>
      <c r="R177" s="165"/>
      <c r="S177" s="290"/>
      <c r="T177" s="290"/>
      <c r="U177" s="290"/>
      <c r="V177" s="290"/>
      <c r="W177" s="166"/>
      <c r="X177" s="87"/>
      <c r="Y177" s="418">
        <f t="shared" si="63"/>
        <v>0</v>
      </c>
      <c r="Z177" s="291">
        <f t="shared" si="64"/>
        <v>0</v>
      </c>
      <c r="AA177" s="163"/>
      <c r="AB177" s="177" t="str">
        <f t="shared" si="65"/>
        <v/>
      </c>
      <c r="AC177" s="283" t="str">
        <f t="shared" si="66"/>
        <v/>
      </c>
      <c r="AD177" s="283" t="str">
        <f t="shared" si="67"/>
        <v/>
      </c>
      <c r="AE177" s="163"/>
      <c r="AF177" s="162"/>
      <c r="AP177" s="581"/>
      <c r="BD177" s="784"/>
      <c r="BE177" s="100">
        <f t="shared" si="59"/>
        <v>156</v>
      </c>
      <c r="BF177" s="100" t="s">
        <v>436</v>
      </c>
      <c r="BG177" s="100" t="s">
        <v>306</v>
      </c>
      <c r="BH177" s="149" t="s">
        <v>103</v>
      </c>
      <c r="BI177" s="169" t="e">
        <f>VLOOKUP(BH177,#REF!,8,FALSE)</f>
        <v>#REF!</v>
      </c>
      <c r="BJ177" s="224">
        <v>120000</v>
      </c>
      <c r="BK177" s="154">
        <v>1</v>
      </c>
      <c r="BL177" s="153">
        <v>0.16666666666666666</v>
      </c>
      <c r="BM177" s="594">
        <f>COUNTIFS('DETAIL SALES'!$Q$10:$Q$7501,'FILL RATE MANDATORY STOCK'!BK177,'DETAIL SALES'!$AB$10:$AB$7501,"Full",'DETAIL SALES'!$C$10:$C$7501,"1")</f>
        <v>0</v>
      </c>
      <c r="BN177" s="149">
        <f>COUNTIFS('DETAIL SALES'!$Q$10:$Q$7501,'FILL RATE MANDATORY STOCK'!BK177,'DETAIL SALES'!$AB$10:$AB$7501,"No",'DETAIL SALES'!$C$10:$C$7501,"1")</f>
        <v>0</v>
      </c>
      <c r="BO177" s="149">
        <f>COUNTIFS('DETAIL SALES'!$Q$10:$Q$7501,'FILL RATE MANDATORY STOCK'!BK177,'DETAIL SALES'!$AB$10:$AB$7501,"Full",'DETAIL SALES'!$C$10:$C$7501,"2")</f>
        <v>0</v>
      </c>
      <c r="BP177" s="149">
        <f>COUNTIFS('DETAIL SALES'!$Q$10:$Q$7501,'FILL RATE MANDATORY STOCK'!BK177,'DETAIL SALES'!$AB$10:$AB$7501,"No",'DETAIL SALES'!$C$10:$C$7501,"2")</f>
        <v>0</v>
      </c>
      <c r="BQ177" s="149">
        <f>COUNTIFS('DETAIL SALES'!$Q$10:$Q$7501,'FILL RATE MANDATORY STOCK'!BK177,'DETAIL SALES'!$AB$10:$AB$7501,"Full",'DETAIL SALES'!$C$10:$C$7501,"3")</f>
        <v>0</v>
      </c>
      <c r="BR177" s="149">
        <f>COUNTIFS('DETAIL SALES'!$Q$10:$Q$7501,'FILL RATE MANDATORY STOCK'!BK177,'DETAIL SALES'!$AB$10:$AB$7501,"No",'DETAIL SALES'!$C$10:$C$7501,"3")</f>
        <v>0</v>
      </c>
      <c r="BS177" s="149">
        <f>COUNTIFS('DETAIL SALES'!$Q$10:$Q$7501,'FILL RATE MANDATORY STOCK'!BK177,'DETAIL SALES'!$AB$10:$AB$7501,"Full",'DETAIL SALES'!$C$10:$C$7501,"4")</f>
        <v>0</v>
      </c>
      <c r="BT177" s="149">
        <f>COUNTIFS('DETAIL SALES'!$Q$10:$Q$7501,'FILL RATE MANDATORY STOCK'!BK177,'DETAIL SALES'!$AB$10:$AB$7501,"No",'DETAIL SALES'!$C$10:$C$7501,"4")</f>
        <v>0</v>
      </c>
      <c r="BU177" s="149">
        <f>COUNTIFS('DETAIL SALES'!$Q$10:$Q$7501,'FILL RATE MANDATORY STOCK'!BK177,'DETAIL SALES'!$AB$10:$AB$7501,"Full",'DETAIL SALES'!$C$10:$C$7501,"5")</f>
        <v>0</v>
      </c>
      <c r="BV177" s="149">
        <f>COUNTIFS('DETAIL SALES'!$Q$10:$Q$7501,'FILL RATE MANDATORY STOCK'!BK177,'DETAIL SALES'!$AB$10:$AB$7501,"No",'DETAIL SALES'!$C$10:$C$7501,"5")</f>
        <v>0</v>
      </c>
      <c r="BW177" s="149">
        <f>COUNTIFS('DETAIL SALES'!$Q$10:$Q$7501,'FILL RATE MANDATORY STOCK'!BK177,'DETAIL SALES'!$AB$10:$AB$7501,"Full",'DETAIL SALES'!$C$10:$C$7501,"6")</f>
        <v>0</v>
      </c>
      <c r="BX177" s="149">
        <f>COUNTIFS('DETAIL SALES'!$Q$10:$Q$7501,'FILL RATE MANDATORY STOCK'!BK177,'DETAIL SALES'!$AB$10:$AB$7501,"No",'DETAIL SALES'!$C$10:$C$7501,"6")</f>
        <v>0</v>
      </c>
      <c r="BY177" s="316">
        <f>COUNTIFS('DETAIL SALES'!$Q$10:$Q$7501,'FILL RATE MANDATORY STOCK'!BK177,'DETAIL SALES'!$AB$10:$AB$7501,"Full",'DETAIL SALES'!$C$10:$C$7501,"7")</f>
        <v>0</v>
      </c>
      <c r="BZ177" s="316">
        <f>COUNTIFS('DETAIL SALES'!$Q$10:$Q$7501,'FILL RATE MANDATORY STOCK'!BK177,'DETAIL SALES'!$AB$10:$AB$7501,"No",'DETAIL SALES'!$C$10:$C$7501,"7")</f>
        <v>0</v>
      </c>
      <c r="CA177" s="149">
        <f>COUNTIFS('DETAIL SALES'!$Q$10:$Q$7501,'FILL RATE MANDATORY STOCK'!BK177,'DETAIL SALES'!$AB$10:$AB$7501,"Full",'DETAIL SALES'!$C$10:$C$7501,"8")</f>
        <v>0</v>
      </c>
      <c r="CB177" s="149">
        <f>COUNTIFS('DETAIL SALES'!$Q$10:$Q$7501,'FILL RATE MANDATORY STOCK'!BK177,'DETAIL SALES'!$AB$10:$AB$7501,"No",'DETAIL SALES'!$C$10:$C$7501,"8")</f>
        <v>0</v>
      </c>
      <c r="CC177" s="149">
        <f>COUNTIFS('DETAIL SALES'!$Q$10:$Q$7501,'FILL RATE MANDATORY STOCK'!BK177,'DETAIL SALES'!$AB$10:$AB$7501,"Full",'DETAIL SALES'!$C$10:$C$7501,"9")</f>
        <v>0</v>
      </c>
      <c r="CD177" s="149">
        <f>COUNTIFS('DETAIL SALES'!$Q$10:$Q$7501,'FILL RATE MANDATORY STOCK'!BK177,'DETAIL SALES'!$AB$10:$AB$7501,"No",'DETAIL SALES'!$C$10:$C$7501,"9")</f>
        <v>0</v>
      </c>
      <c r="CE177" s="149">
        <f>COUNTIFS('DETAIL SALES'!$Q$10:$Q$7501,'FILL RATE MANDATORY STOCK'!BK177,'DETAIL SALES'!$AB$10:$AB$7501,"Full",'DETAIL SALES'!$C$10:$C$7501,"10")</f>
        <v>0</v>
      </c>
      <c r="CF177" s="149">
        <f>COUNTIFS('DETAIL SALES'!$Q$10:$Q$7501,'FILL RATE MANDATORY STOCK'!BK177,'DETAIL SALES'!$AB$10:$AB$7501,"No",'DETAIL SALES'!$C$10:$C$7501,"10")</f>
        <v>0</v>
      </c>
      <c r="CG177" s="149">
        <f>COUNTIFS('DETAIL SALES'!$Q$10:$Q$7501,'FILL RATE MANDATORY STOCK'!BK177,'DETAIL SALES'!$AB$10:$AB$7501,"Full",'DETAIL SALES'!$C$10:$C$7501,"11")</f>
        <v>0</v>
      </c>
      <c r="CH177" s="149">
        <f>COUNTIFS('DETAIL SALES'!$Q$10:$Q$7501,'FILL RATE MANDATORY STOCK'!BK177,'DETAIL SALES'!$AB$10:$AB$7501,"No",'DETAIL SALES'!$C$10:$C$7501,"11")</f>
        <v>0</v>
      </c>
      <c r="CI177" s="149">
        <f>COUNTIFS('DETAIL SALES'!$Q$10:$Q$7501,'FILL RATE MANDATORY STOCK'!BK177,'DETAIL SALES'!$AB$10:$AB$7501,"Full",'DETAIL SALES'!$C$10:$C$7501,"12")</f>
        <v>0</v>
      </c>
      <c r="CJ177" s="149">
        <f>COUNTIFS('DETAIL SALES'!$Q$10:$Q$7501,'FILL RATE MANDATORY STOCK'!BK177,'DETAIL SALES'!$AB$10:$AB$7501,"No",'DETAIL SALES'!$C$10:$C$7501,"12")</f>
        <v>0</v>
      </c>
      <c r="CK177" s="149">
        <f>COUNTIFS('DETAIL SALES'!$Q$10:$Q$7501,'FILL RATE MANDATORY STOCK'!BK177,'DETAIL SALES'!$AB$10:$AB$7501,"Full",'DETAIL SALES'!$C$10:$C$7501,"13")</f>
        <v>0</v>
      </c>
      <c r="CL177" s="149">
        <f>COUNTIFS('DETAIL SALES'!$Q$10:$Q$7501,'FILL RATE MANDATORY STOCK'!BK177,'DETAIL SALES'!$AB$10:$AB$7501,"No",'DETAIL SALES'!$C$10:$C$7501,"13")</f>
        <v>0</v>
      </c>
      <c r="CM177" s="316">
        <f>COUNTIFS('DETAIL SALES'!$Q$10:$Q$7501,'FILL RATE MANDATORY STOCK'!BK177,'DETAIL SALES'!$AB$10:$AB$7501,"Full",'DETAIL SALES'!$C$10:$C$7501,"14")</f>
        <v>0</v>
      </c>
      <c r="CN177" s="316">
        <f>COUNTIFS('DETAIL SALES'!$Q$10:$Q$7501,'FILL RATE MANDATORY STOCK'!BK177,'DETAIL SALES'!$AB$10:$AB$7501,"No",'DETAIL SALES'!$C$10:$C$7501,"14")</f>
        <v>0</v>
      </c>
      <c r="CO177" s="149">
        <f>COUNTIFS('DETAIL SALES'!$Q$10:$Q$7501,'FILL RATE MANDATORY STOCK'!BK177,'DETAIL SALES'!$AB$10:$AB$7501,"Full",'DETAIL SALES'!$C$10:$C$7501,"15")</f>
        <v>0</v>
      </c>
      <c r="CP177" s="149">
        <f>COUNTIFS('DETAIL SALES'!$Q$10:$Q$7501,'FILL RATE MANDATORY STOCK'!BK177,'DETAIL SALES'!$AB$10:$AB$7501,"No",'DETAIL SALES'!$C$10:$C$7501,"15")</f>
        <v>0</v>
      </c>
      <c r="CQ177" s="149">
        <f>COUNTIFS('DETAIL SALES'!$Q$10:$Q$7501,'FILL RATE MANDATORY STOCK'!BK177,'DETAIL SALES'!$AB$10:$AB$7501,"Full",'DETAIL SALES'!$C$10:$C$7501,"16")</f>
        <v>0</v>
      </c>
      <c r="CR177" s="149">
        <f>COUNTIFS('DETAIL SALES'!$Q$10:$Q$7501,'FILL RATE MANDATORY STOCK'!BK177,'DETAIL SALES'!$AB$10:$AB$7501,"No",'DETAIL SALES'!$C$10:$C$7501,"16")</f>
        <v>0</v>
      </c>
      <c r="CS177" s="149">
        <f>COUNTIFS('DETAIL SALES'!$Q$10:$Q$7501,'FILL RATE MANDATORY STOCK'!BK177,'DETAIL SALES'!$AB$10:$AB$7501,"Full",'DETAIL SALES'!$C$10:$C$7501,"17")</f>
        <v>0</v>
      </c>
      <c r="CT177" s="149">
        <f>COUNTIFS('DETAIL SALES'!$Q$10:$Q$7501,'FILL RATE MANDATORY STOCK'!BK177,'DETAIL SALES'!$AB$10:$AB$7501,"No",'DETAIL SALES'!$C$10:$C$7501,"17")</f>
        <v>0</v>
      </c>
      <c r="CU177" s="149">
        <f>COUNTIFS('DETAIL SALES'!$Q$10:$Q$7501,'FILL RATE MANDATORY STOCK'!BK177,'DETAIL SALES'!$AB$10:$AB$7501,"Full",'DETAIL SALES'!$C$10:$C$7501,"18")</f>
        <v>0</v>
      </c>
      <c r="CV177" s="149">
        <f>COUNTIFS('DETAIL SALES'!$Q$10:$Q$7501,'FILL RATE MANDATORY STOCK'!BK177,'DETAIL SALES'!$AB$10:$AB$7501,"No",'DETAIL SALES'!$C$10:$C$7501,"18")</f>
        <v>0</v>
      </c>
      <c r="CW177" s="149">
        <f>COUNTIFS('DETAIL SALES'!$Q$10:$Q$7501,'FILL RATE MANDATORY STOCK'!BK177,'DETAIL SALES'!$AB$10:$AB$7501,"Full",'DETAIL SALES'!$C$10:$C$7501,"19")</f>
        <v>0</v>
      </c>
      <c r="CX177" s="149">
        <f>COUNTIFS('DETAIL SALES'!$Q$10:$Q$7501,'FILL RATE MANDATORY STOCK'!BK177,'DETAIL SALES'!$AB$10:$AB$7501,"No",'DETAIL SALES'!$C$10:$C$7501,"19")</f>
        <v>0</v>
      </c>
      <c r="CY177" s="149">
        <f>COUNTIFS('DETAIL SALES'!$Q$10:$Q$7501,'FILL RATE MANDATORY STOCK'!BK177,'DETAIL SALES'!$AB$10:$AB$7501,"Full",'DETAIL SALES'!$C$10:$C$7501,"20")</f>
        <v>0</v>
      </c>
      <c r="CZ177" s="149">
        <f>COUNTIFS('DETAIL SALES'!$Q$10:$Q$7501,'FILL RATE MANDATORY STOCK'!BK177,'DETAIL SALES'!$AB$10:$AB$7501,"No",'DETAIL SALES'!$C$10:$C$7501,"20")</f>
        <v>0</v>
      </c>
      <c r="DA177" s="316">
        <f>COUNTIFS('DETAIL SALES'!$Q$10:$Q$7501,'FILL RATE MANDATORY STOCK'!BK177,'DETAIL SALES'!$AB$10:$AB$7501,"Full",'DETAIL SALES'!$C$10:$C$7501,"21")</f>
        <v>0</v>
      </c>
      <c r="DB177" s="316">
        <f>COUNTIFS('DETAIL SALES'!$Q$10:$Q$7501,'FILL RATE MANDATORY STOCK'!BK177,'DETAIL SALES'!$AB$10:$AB$7501,"No",'DETAIL SALES'!$C$10:$C$7501,"21")</f>
        <v>0</v>
      </c>
      <c r="DC177" s="149">
        <f>COUNTIFS('DETAIL SALES'!$Q$10:$Q$7501,'FILL RATE MANDATORY STOCK'!BK177,'DETAIL SALES'!$AB$10:$AB$7501,"Full",'DETAIL SALES'!$C$10:$C$7501,"22")</f>
        <v>0</v>
      </c>
      <c r="DD177" s="149">
        <f>COUNTIFS('DETAIL SALES'!$Q$10:$Q$7501,'FILL RATE MANDATORY STOCK'!BK177,'DETAIL SALES'!$AB$10:$AB$7501,"No",'DETAIL SALES'!$C$10:$C$7501,"22")</f>
        <v>0</v>
      </c>
      <c r="DE177" s="149">
        <f>COUNTIFS('DETAIL SALES'!$Q$10:$Q$7501,'FILL RATE MANDATORY STOCK'!BK177,'DETAIL SALES'!$AB$10:$AB$7501,"Full",'DETAIL SALES'!$C$10:$C$7501,"23")</f>
        <v>0</v>
      </c>
      <c r="DF177" s="149">
        <f>COUNTIFS('DETAIL SALES'!$Q$10:$Q$7501,'FILL RATE MANDATORY STOCK'!BK177,'DETAIL SALES'!$AB$10:$AB$7501,"No",'DETAIL SALES'!$C$10:$C$7501,"23")</f>
        <v>0</v>
      </c>
      <c r="DG177" s="149">
        <f>COUNTIFS('DETAIL SALES'!$Q$10:$Q$7501,'FILL RATE MANDATORY STOCK'!BK177,'DETAIL SALES'!$AB$10:$AB$7501,"Full",'DETAIL SALES'!$C$10:$C$7501,"24")</f>
        <v>0</v>
      </c>
      <c r="DH177" s="149">
        <f>COUNTIFS('DETAIL SALES'!$Q$10:$Q$7501,'FILL RATE MANDATORY STOCK'!BK177,'DETAIL SALES'!$AB$10:$AB$7501,"No",'DETAIL SALES'!$C$10:$C$7501,"24")</f>
        <v>0</v>
      </c>
      <c r="DI177" s="149">
        <f>COUNTIFS('DETAIL SALES'!$Q$10:$Q$7501,'FILL RATE MANDATORY STOCK'!BK177,'DETAIL SALES'!$AB$10:$AB$7501,"Full",'DETAIL SALES'!$C$10:$C$7501,"25")</f>
        <v>0</v>
      </c>
      <c r="DJ177" s="149">
        <f>COUNTIFS('DETAIL SALES'!$Q$10:$Q$7501,'FILL RATE MANDATORY STOCK'!BK177,'DETAIL SALES'!$AB$10:$AB$7501,"No",'DETAIL SALES'!$C$10:$C$7501,"25")</f>
        <v>0</v>
      </c>
      <c r="DK177" s="149">
        <f>COUNTIFS('DETAIL SALES'!$Q$10:$Q$7501,'FILL RATE MANDATORY STOCK'!BK177,'DETAIL SALES'!$AB$10:$AB$7501,"Full",'DETAIL SALES'!$C$10:$C$7501,"26")</f>
        <v>0</v>
      </c>
      <c r="DL177" s="149">
        <f>COUNTIFS('DETAIL SALES'!$Q$10:$Q$7501,'FILL RATE MANDATORY STOCK'!BK177,'DETAIL SALES'!$AB$10:$AB$7501,"No",'DETAIL SALES'!$C$10:$C$7501,"26")</f>
        <v>0</v>
      </c>
      <c r="DM177" s="149">
        <f>COUNTIFS('DETAIL SALES'!$Q$10:$Q$7501,'FILL RATE MANDATORY STOCK'!BK177,'DETAIL SALES'!$AB$10:$AB$7501,"Full",'DETAIL SALES'!$C$10:$C$7501,"27")</f>
        <v>0</v>
      </c>
      <c r="DN177" s="149">
        <f>COUNTIFS('DETAIL SALES'!$Q$10:$Q$7501,'FILL RATE MANDATORY STOCK'!BK177,'DETAIL SALES'!$AB$10:$AB$7501,"No",'DETAIL SALES'!$C$10:$C$7501,"27")</f>
        <v>0</v>
      </c>
      <c r="DO177" s="316">
        <f>COUNTIFS('DETAIL SALES'!$Q$10:$Q$7501,'FILL RATE MANDATORY STOCK'!BK177,'DETAIL SALES'!$AB$10:$AB$7501,"Full",'DETAIL SALES'!$C$10:$C$7501,"28")</f>
        <v>0</v>
      </c>
      <c r="DP177" s="316">
        <f>COUNTIFS('DETAIL SALES'!$Q$10:$Q$7501,'FILL RATE MANDATORY STOCK'!BK177,'DETAIL SALES'!$AB$10:$AB$7501,"No",'DETAIL SALES'!$C$10:$C$7501,"28")</f>
        <v>0</v>
      </c>
      <c r="DQ177" s="149">
        <f>COUNTIFS('DETAIL SALES'!$Q$10:$Q$7501,'FILL RATE MANDATORY STOCK'!BK177,'DETAIL SALES'!$AB$10:$AB$7501,"Full",'DETAIL SALES'!$C$10:$C$7501,"29")</f>
        <v>0</v>
      </c>
      <c r="DR177" s="149">
        <f>COUNTIFS('DETAIL SALES'!$Q$10:$Q$7501,'FILL RATE MANDATORY STOCK'!BK177,'DETAIL SALES'!$AB$10:$AB$7501,"No",'DETAIL SALES'!$C$10:$C$7501,"29")</f>
        <v>0</v>
      </c>
      <c r="DS177" s="149">
        <f>COUNTIFS('DETAIL SALES'!$Q$10:$Q$7501,'FILL RATE MANDATORY STOCK'!BK177,'DETAIL SALES'!$AB$10:$AB$7501,"Full",'DETAIL SALES'!$C$10:$C$7501,"30")</f>
        <v>0</v>
      </c>
      <c r="DT177" s="149">
        <f>COUNTIFS('DETAIL SALES'!$Q$10:$Q$7501,'FILL RATE MANDATORY STOCK'!BK177,'DETAIL SALES'!$AB$10:$AB$7501,"No",'DETAIL SALES'!$C$10:$C$7501,"30")</f>
        <v>0</v>
      </c>
      <c r="DU177" s="149">
        <f>COUNTIFS('DETAIL SALES'!$Q$10:$Q$7501,'FILL RATE MANDATORY STOCK'!\,'DETAIL SALES'!$AB$10:$AB$7501,"Full",'DETAIL SALES'!$C$10:$C$7501,"31")</f>
        <v>0</v>
      </c>
      <c r="DV177" s="153">
        <f>COUNTIFS('DETAIL SALES'!$Q$10:$Q$7501,'FILL RATE MANDATORY STOCK'!BK177,'DETAIL SALES'!$AB$10:$AB$7501,"No",'DETAIL SALES'!$C$10:$C$7501,"31")</f>
        <v>0</v>
      </c>
      <c r="DW177" s="271">
        <f t="shared" si="68"/>
        <v>0</v>
      </c>
      <c r="DX177" s="150">
        <f t="shared" si="68"/>
        <v>0</v>
      </c>
      <c r="DY177" s="150">
        <f t="shared" si="69"/>
        <v>0</v>
      </c>
      <c r="DZ177" s="272" t="e">
        <f t="shared" si="70"/>
        <v>#DIV/0!</v>
      </c>
    </row>
    <row r="178" spans="1:130" s="141" customFormat="1">
      <c r="A178" s="134">
        <v>169</v>
      </c>
      <c r="B178" s="286"/>
      <c r="C178" s="146">
        <f t="shared" si="60"/>
        <v>0</v>
      </c>
      <c r="D178" s="146">
        <f t="shared" si="61"/>
        <v>1</v>
      </c>
      <c r="E178" s="146">
        <f t="shared" si="62"/>
        <v>1900</v>
      </c>
      <c r="F178" s="287"/>
      <c r="G178" s="287"/>
      <c r="H178" s="287"/>
      <c r="I178" s="288"/>
      <c r="J178" s="287"/>
      <c r="K178" s="288"/>
      <c r="L178" s="134"/>
      <c r="M178" s="133"/>
      <c r="N178" s="288"/>
      <c r="O178" s="134"/>
      <c r="P178" s="166"/>
      <c r="Q178" s="289"/>
      <c r="R178" s="165"/>
      <c r="S178" s="290"/>
      <c r="T178" s="290"/>
      <c r="U178" s="290"/>
      <c r="V178" s="290"/>
      <c r="W178" s="166"/>
      <c r="X178" s="87"/>
      <c r="Y178" s="418">
        <f t="shared" si="63"/>
        <v>0</v>
      </c>
      <c r="Z178" s="291">
        <f t="shared" si="64"/>
        <v>0</v>
      </c>
      <c r="AA178" s="163"/>
      <c r="AB178" s="177" t="str">
        <f t="shared" si="65"/>
        <v/>
      </c>
      <c r="AC178" s="283" t="str">
        <f t="shared" si="66"/>
        <v/>
      </c>
      <c r="AD178" s="283" t="str">
        <f t="shared" si="67"/>
        <v/>
      </c>
      <c r="AE178" s="163"/>
      <c r="AF178" s="162"/>
      <c r="AP178" s="581"/>
      <c r="BD178" s="784"/>
      <c r="BE178" s="100">
        <f t="shared" si="59"/>
        <v>157</v>
      </c>
      <c r="BF178" s="100" t="s">
        <v>437</v>
      </c>
      <c r="BG178" s="100" t="s">
        <v>438</v>
      </c>
      <c r="BH178" s="149" t="s">
        <v>235</v>
      </c>
      <c r="BI178" s="169" t="e">
        <f>VLOOKUP(BH178,#REF!,8,FALSE)</f>
        <v>#REF!</v>
      </c>
      <c r="BJ178" s="224">
        <v>60000</v>
      </c>
      <c r="BK178" s="154">
        <v>2</v>
      </c>
      <c r="BL178" s="153">
        <v>0</v>
      </c>
      <c r="BM178" s="594">
        <f>COUNTIFS('DETAIL SALES'!$Q$10:$Q$7501,'FILL RATE MANDATORY STOCK'!BK178,'DETAIL SALES'!$AB$10:$AB$7501,"Full",'DETAIL SALES'!$C$10:$C$7501,"1")</f>
        <v>0</v>
      </c>
      <c r="BN178" s="149">
        <f>COUNTIFS('DETAIL SALES'!$Q$10:$Q$7501,'FILL RATE MANDATORY STOCK'!BK178,'DETAIL SALES'!$AB$10:$AB$7501,"No",'DETAIL SALES'!$C$10:$C$7501,"1")</f>
        <v>0</v>
      </c>
      <c r="BO178" s="149">
        <f>COUNTIFS('DETAIL SALES'!$Q$10:$Q$7501,'FILL RATE MANDATORY STOCK'!BK178,'DETAIL SALES'!$AB$10:$AB$7501,"Full",'DETAIL SALES'!$C$10:$C$7501,"2")</f>
        <v>0</v>
      </c>
      <c r="BP178" s="149">
        <f>COUNTIFS('DETAIL SALES'!$Q$10:$Q$7501,'FILL RATE MANDATORY STOCK'!BK178,'DETAIL SALES'!$AB$10:$AB$7501,"No",'DETAIL SALES'!$C$10:$C$7501,"2")</f>
        <v>0</v>
      </c>
      <c r="BQ178" s="149">
        <f>COUNTIFS('DETAIL SALES'!$Q$10:$Q$7501,'FILL RATE MANDATORY STOCK'!BK178,'DETAIL SALES'!$AB$10:$AB$7501,"Full",'DETAIL SALES'!$C$10:$C$7501,"3")</f>
        <v>0</v>
      </c>
      <c r="BR178" s="149">
        <f>COUNTIFS('DETAIL SALES'!$Q$10:$Q$7501,'FILL RATE MANDATORY STOCK'!BK178,'DETAIL SALES'!$AB$10:$AB$7501,"No",'DETAIL SALES'!$C$10:$C$7501,"3")</f>
        <v>0</v>
      </c>
      <c r="BS178" s="149">
        <f>COUNTIFS('DETAIL SALES'!$Q$10:$Q$7501,'FILL RATE MANDATORY STOCK'!BK178,'DETAIL SALES'!$AB$10:$AB$7501,"Full",'DETAIL SALES'!$C$10:$C$7501,"4")</f>
        <v>0</v>
      </c>
      <c r="BT178" s="149">
        <f>COUNTIFS('DETAIL SALES'!$Q$10:$Q$7501,'FILL RATE MANDATORY STOCK'!BK178,'DETAIL SALES'!$AB$10:$AB$7501,"No",'DETAIL SALES'!$C$10:$C$7501,"4")</f>
        <v>0</v>
      </c>
      <c r="BU178" s="149">
        <f>COUNTIFS('DETAIL SALES'!$Q$10:$Q$7501,'FILL RATE MANDATORY STOCK'!BK178,'DETAIL SALES'!$AB$10:$AB$7501,"Full",'DETAIL SALES'!$C$10:$C$7501,"5")</f>
        <v>0</v>
      </c>
      <c r="BV178" s="149">
        <f>COUNTIFS('DETAIL SALES'!$Q$10:$Q$7501,'FILL RATE MANDATORY STOCK'!BK178,'DETAIL SALES'!$AB$10:$AB$7501,"No",'DETAIL SALES'!$C$10:$C$7501,"5")</f>
        <v>0</v>
      </c>
      <c r="BW178" s="149">
        <f>COUNTIFS('DETAIL SALES'!$Q$10:$Q$7501,'FILL RATE MANDATORY STOCK'!BK178,'DETAIL SALES'!$AB$10:$AB$7501,"Full",'DETAIL SALES'!$C$10:$C$7501,"6")</f>
        <v>0</v>
      </c>
      <c r="BX178" s="149">
        <f>COUNTIFS('DETAIL SALES'!$Q$10:$Q$7501,'FILL RATE MANDATORY STOCK'!BK178,'DETAIL SALES'!$AB$10:$AB$7501,"No",'DETAIL SALES'!$C$10:$C$7501,"6")</f>
        <v>0</v>
      </c>
      <c r="BY178" s="316">
        <f>COUNTIFS('DETAIL SALES'!$Q$10:$Q$7501,'FILL RATE MANDATORY STOCK'!BK178,'DETAIL SALES'!$AB$10:$AB$7501,"Full",'DETAIL SALES'!$C$10:$C$7501,"7")</f>
        <v>0</v>
      </c>
      <c r="BZ178" s="316">
        <f>COUNTIFS('DETAIL SALES'!$Q$10:$Q$7501,'FILL RATE MANDATORY STOCK'!BK178,'DETAIL SALES'!$AB$10:$AB$7501,"No",'DETAIL SALES'!$C$10:$C$7501,"7")</f>
        <v>0</v>
      </c>
      <c r="CA178" s="149">
        <f>COUNTIFS('DETAIL SALES'!$Q$10:$Q$7501,'FILL RATE MANDATORY STOCK'!BK178,'DETAIL SALES'!$AB$10:$AB$7501,"Full",'DETAIL SALES'!$C$10:$C$7501,"8")</f>
        <v>0</v>
      </c>
      <c r="CB178" s="149">
        <f>COUNTIFS('DETAIL SALES'!$Q$10:$Q$7501,'FILL RATE MANDATORY STOCK'!BK178,'DETAIL SALES'!$AB$10:$AB$7501,"No",'DETAIL SALES'!$C$10:$C$7501,"8")</f>
        <v>0</v>
      </c>
      <c r="CC178" s="149">
        <f>COUNTIFS('DETAIL SALES'!$Q$10:$Q$7501,'FILL RATE MANDATORY STOCK'!BK178,'DETAIL SALES'!$AB$10:$AB$7501,"Full",'DETAIL SALES'!$C$10:$C$7501,"9")</f>
        <v>0</v>
      </c>
      <c r="CD178" s="149">
        <f>COUNTIFS('DETAIL SALES'!$Q$10:$Q$7501,'FILL RATE MANDATORY STOCK'!BK178,'DETAIL SALES'!$AB$10:$AB$7501,"No",'DETAIL SALES'!$C$10:$C$7501,"9")</f>
        <v>0</v>
      </c>
      <c r="CE178" s="149">
        <f>COUNTIFS('DETAIL SALES'!$Q$10:$Q$7501,'FILL RATE MANDATORY STOCK'!BK178,'DETAIL SALES'!$AB$10:$AB$7501,"Full",'DETAIL SALES'!$C$10:$C$7501,"10")</f>
        <v>0</v>
      </c>
      <c r="CF178" s="149">
        <f>COUNTIFS('DETAIL SALES'!$Q$10:$Q$7501,'FILL RATE MANDATORY STOCK'!BK178,'DETAIL SALES'!$AB$10:$AB$7501,"No",'DETAIL SALES'!$C$10:$C$7501,"10")</f>
        <v>0</v>
      </c>
      <c r="CG178" s="149">
        <f>COUNTIFS('DETAIL SALES'!$Q$10:$Q$7501,'FILL RATE MANDATORY STOCK'!BK178,'DETAIL SALES'!$AB$10:$AB$7501,"Full",'DETAIL SALES'!$C$10:$C$7501,"11")</f>
        <v>0</v>
      </c>
      <c r="CH178" s="149">
        <f>COUNTIFS('DETAIL SALES'!$Q$10:$Q$7501,'FILL RATE MANDATORY STOCK'!BK178,'DETAIL SALES'!$AB$10:$AB$7501,"No",'DETAIL SALES'!$C$10:$C$7501,"11")</f>
        <v>0</v>
      </c>
      <c r="CI178" s="149">
        <f>COUNTIFS('DETAIL SALES'!$Q$10:$Q$7501,'FILL RATE MANDATORY STOCK'!BK178,'DETAIL SALES'!$AB$10:$AB$7501,"Full",'DETAIL SALES'!$C$10:$C$7501,"12")</f>
        <v>0</v>
      </c>
      <c r="CJ178" s="149">
        <f>COUNTIFS('DETAIL SALES'!$Q$10:$Q$7501,'FILL RATE MANDATORY STOCK'!BK178,'DETAIL SALES'!$AB$10:$AB$7501,"No",'DETAIL SALES'!$C$10:$C$7501,"12")</f>
        <v>0</v>
      </c>
      <c r="CK178" s="149">
        <f>COUNTIFS('DETAIL SALES'!$Q$10:$Q$7501,'FILL RATE MANDATORY STOCK'!BK178,'DETAIL SALES'!$AB$10:$AB$7501,"Full",'DETAIL SALES'!$C$10:$C$7501,"13")</f>
        <v>0</v>
      </c>
      <c r="CL178" s="149">
        <f>COUNTIFS('DETAIL SALES'!$Q$10:$Q$7501,'FILL RATE MANDATORY STOCK'!BK178,'DETAIL SALES'!$AB$10:$AB$7501,"No",'DETAIL SALES'!$C$10:$C$7501,"13")</f>
        <v>0</v>
      </c>
      <c r="CM178" s="316">
        <f>COUNTIFS('DETAIL SALES'!$Q$10:$Q$7501,'FILL RATE MANDATORY STOCK'!BK178,'DETAIL SALES'!$AB$10:$AB$7501,"Full",'DETAIL SALES'!$C$10:$C$7501,"14")</f>
        <v>0</v>
      </c>
      <c r="CN178" s="316">
        <f>COUNTIFS('DETAIL SALES'!$Q$10:$Q$7501,'FILL RATE MANDATORY STOCK'!BK178,'DETAIL SALES'!$AB$10:$AB$7501,"No",'DETAIL SALES'!$C$10:$C$7501,"14")</f>
        <v>0</v>
      </c>
      <c r="CO178" s="149">
        <f>COUNTIFS('DETAIL SALES'!$Q$10:$Q$7501,'FILL RATE MANDATORY STOCK'!BK178,'DETAIL SALES'!$AB$10:$AB$7501,"Full",'DETAIL SALES'!$C$10:$C$7501,"15")</f>
        <v>0</v>
      </c>
      <c r="CP178" s="149">
        <f>COUNTIFS('DETAIL SALES'!$Q$10:$Q$7501,'FILL RATE MANDATORY STOCK'!BK178,'DETAIL SALES'!$AB$10:$AB$7501,"No",'DETAIL SALES'!$C$10:$C$7501,"15")</f>
        <v>0</v>
      </c>
      <c r="CQ178" s="149">
        <f>COUNTIFS('DETAIL SALES'!$Q$10:$Q$7501,'FILL RATE MANDATORY STOCK'!BK178,'DETAIL SALES'!$AB$10:$AB$7501,"Full",'DETAIL SALES'!$C$10:$C$7501,"16")</f>
        <v>0</v>
      </c>
      <c r="CR178" s="149">
        <f>COUNTIFS('DETAIL SALES'!$Q$10:$Q$7501,'FILL RATE MANDATORY STOCK'!BK178,'DETAIL SALES'!$AB$10:$AB$7501,"No",'DETAIL SALES'!$C$10:$C$7501,"16")</f>
        <v>0</v>
      </c>
      <c r="CS178" s="149">
        <f>COUNTIFS('DETAIL SALES'!$Q$10:$Q$7501,'FILL RATE MANDATORY STOCK'!BK178,'DETAIL SALES'!$AB$10:$AB$7501,"Full",'DETAIL SALES'!$C$10:$C$7501,"17")</f>
        <v>0</v>
      </c>
      <c r="CT178" s="149">
        <f>COUNTIFS('DETAIL SALES'!$Q$10:$Q$7501,'FILL RATE MANDATORY STOCK'!BK178,'DETAIL SALES'!$AB$10:$AB$7501,"No",'DETAIL SALES'!$C$10:$C$7501,"17")</f>
        <v>0</v>
      </c>
      <c r="CU178" s="149">
        <f>COUNTIFS('DETAIL SALES'!$Q$10:$Q$7501,'FILL RATE MANDATORY STOCK'!BK178,'DETAIL SALES'!$AB$10:$AB$7501,"Full",'DETAIL SALES'!$C$10:$C$7501,"18")</f>
        <v>0</v>
      </c>
      <c r="CV178" s="149">
        <f>COUNTIFS('DETAIL SALES'!$Q$10:$Q$7501,'FILL RATE MANDATORY STOCK'!BK178,'DETAIL SALES'!$AB$10:$AB$7501,"No",'DETAIL SALES'!$C$10:$C$7501,"18")</f>
        <v>0</v>
      </c>
      <c r="CW178" s="149">
        <f>COUNTIFS('DETAIL SALES'!$Q$10:$Q$7501,'FILL RATE MANDATORY STOCK'!BK178,'DETAIL SALES'!$AB$10:$AB$7501,"Full",'DETAIL SALES'!$C$10:$C$7501,"19")</f>
        <v>0</v>
      </c>
      <c r="CX178" s="149">
        <f>COUNTIFS('DETAIL SALES'!$Q$10:$Q$7501,'FILL RATE MANDATORY STOCK'!BK178,'DETAIL SALES'!$AB$10:$AB$7501,"No",'DETAIL SALES'!$C$10:$C$7501,"19")</f>
        <v>0</v>
      </c>
      <c r="CY178" s="149">
        <f>COUNTIFS('DETAIL SALES'!$Q$10:$Q$7501,'FILL RATE MANDATORY STOCK'!BK178,'DETAIL SALES'!$AB$10:$AB$7501,"Full",'DETAIL SALES'!$C$10:$C$7501,"20")</f>
        <v>0</v>
      </c>
      <c r="CZ178" s="149">
        <f>COUNTIFS('DETAIL SALES'!$Q$10:$Q$7501,'FILL RATE MANDATORY STOCK'!BK178,'DETAIL SALES'!$AB$10:$AB$7501,"No",'DETAIL SALES'!$C$10:$C$7501,"20")</f>
        <v>0</v>
      </c>
      <c r="DA178" s="316">
        <f>COUNTIFS('DETAIL SALES'!$Q$10:$Q$7501,'FILL RATE MANDATORY STOCK'!BK178,'DETAIL SALES'!$AB$10:$AB$7501,"Full",'DETAIL SALES'!$C$10:$C$7501,"21")</f>
        <v>0</v>
      </c>
      <c r="DB178" s="316">
        <f>COUNTIFS('DETAIL SALES'!$Q$10:$Q$7501,'FILL RATE MANDATORY STOCK'!BK178,'DETAIL SALES'!$AB$10:$AB$7501,"No",'DETAIL SALES'!$C$10:$C$7501,"21")</f>
        <v>0</v>
      </c>
      <c r="DC178" s="149">
        <f>COUNTIFS('DETAIL SALES'!$Q$10:$Q$7501,'FILL RATE MANDATORY STOCK'!BK178,'DETAIL SALES'!$AB$10:$AB$7501,"Full",'DETAIL SALES'!$C$10:$C$7501,"22")</f>
        <v>0</v>
      </c>
      <c r="DD178" s="149">
        <f>COUNTIFS('DETAIL SALES'!$Q$10:$Q$7501,'FILL RATE MANDATORY STOCK'!BK178,'DETAIL SALES'!$AB$10:$AB$7501,"No",'DETAIL SALES'!$C$10:$C$7501,"22")</f>
        <v>0</v>
      </c>
      <c r="DE178" s="149">
        <f>COUNTIFS('DETAIL SALES'!$Q$10:$Q$7501,'FILL RATE MANDATORY STOCK'!BK178,'DETAIL SALES'!$AB$10:$AB$7501,"Full",'DETAIL SALES'!$C$10:$C$7501,"23")</f>
        <v>0</v>
      </c>
      <c r="DF178" s="149">
        <f>COUNTIFS('DETAIL SALES'!$Q$10:$Q$7501,'FILL RATE MANDATORY STOCK'!BK178,'DETAIL SALES'!$AB$10:$AB$7501,"No",'DETAIL SALES'!$C$10:$C$7501,"23")</f>
        <v>0</v>
      </c>
      <c r="DG178" s="149">
        <f>COUNTIFS('DETAIL SALES'!$Q$10:$Q$7501,'FILL RATE MANDATORY STOCK'!BK178,'DETAIL SALES'!$AB$10:$AB$7501,"Full",'DETAIL SALES'!$C$10:$C$7501,"24")</f>
        <v>0</v>
      </c>
      <c r="DH178" s="149">
        <f>COUNTIFS('DETAIL SALES'!$Q$10:$Q$7501,'FILL RATE MANDATORY STOCK'!BK178,'DETAIL SALES'!$AB$10:$AB$7501,"No",'DETAIL SALES'!$C$10:$C$7501,"24")</f>
        <v>0</v>
      </c>
      <c r="DI178" s="149">
        <f>COUNTIFS('DETAIL SALES'!$Q$10:$Q$7501,'FILL RATE MANDATORY STOCK'!BK178,'DETAIL SALES'!$AB$10:$AB$7501,"Full",'DETAIL SALES'!$C$10:$C$7501,"25")</f>
        <v>0</v>
      </c>
      <c r="DJ178" s="149">
        <f>COUNTIFS('DETAIL SALES'!$Q$10:$Q$7501,'FILL RATE MANDATORY STOCK'!BK178,'DETAIL SALES'!$AB$10:$AB$7501,"No",'DETAIL SALES'!$C$10:$C$7501,"25")</f>
        <v>0</v>
      </c>
      <c r="DK178" s="149">
        <f>COUNTIFS('DETAIL SALES'!$Q$10:$Q$7501,'FILL RATE MANDATORY STOCK'!BK178,'DETAIL SALES'!$AB$10:$AB$7501,"Full",'DETAIL SALES'!$C$10:$C$7501,"26")</f>
        <v>0</v>
      </c>
      <c r="DL178" s="149">
        <f>COUNTIFS('DETAIL SALES'!$Q$10:$Q$7501,'FILL RATE MANDATORY STOCK'!BK178,'DETAIL SALES'!$AB$10:$AB$7501,"No",'DETAIL SALES'!$C$10:$C$7501,"26")</f>
        <v>0</v>
      </c>
      <c r="DM178" s="149">
        <f>COUNTIFS('DETAIL SALES'!$Q$10:$Q$7501,'FILL RATE MANDATORY STOCK'!BK178,'DETAIL SALES'!$AB$10:$AB$7501,"Full",'DETAIL SALES'!$C$10:$C$7501,"27")</f>
        <v>0</v>
      </c>
      <c r="DN178" s="149">
        <f>COUNTIFS('DETAIL SALES'!$Q$10:$Q$7501,'FILL RATE MANDATORY STOCK'!BK178,'DETAIL SALES'!$AB$10:$AB$7501,"No",'DETAIL SALES'!$C$10:$C$7501,"27")</f>
        <v>0</v>
      </c>
      <c r="DO178" s="316">
        <f>COUNTIFS('DETAIL SALES'!$Q$10:$Q$7501,'FILL RATE MANDATORY STOCK'!BK178,'DETAIL SALES'!$AB$10:$AB$7501,"Full",'DETAIL SALES'!$C$10:$C$7501,"28")</f>
        <v>0</v>
      </c>
      <c r="DP178" s="316">
        <f>COUNTIFS('DETAIL SALES'!$Q$10:$Q$7501,'FILL RATE MANDATORY STOCK'!BK178,'DETAIL SALES'!$AB$10:$AB$7501,"No",'DETAIL SALES'!$C$10:$C$7501,"28")</f>
        <v>0</v>
      </c>
      <c r="DQ178" s="149">
        <f>COUNTIFS('DETAIL SALES'!$Q$10:$Q$7501,'FILL RATE MANDATORY STOCK'!BK178,'DETAIL SALES'!$AB$10:$AB$7501,"Full",'DETAIL SALES'!$C$10:$C$7501,"29")</f>
        <v>0</v>
      </c>
      <c r="DR178" s="149">
        <f>COUNTIFS('DETAIL SALES'!$Q$10:$Q$7501,'FILL RATE MANDATORY STOCK'!BK178,'DETAIL SALES'!$AB$10:$AB$7501,"No",'DETAIL SALES'!$C$10:$C$7501,"29")</f>
        <v>0</v>
      </c>
      <c r="DS178" s="149">
        <f>COUNTIFS('DETAIL SALES'!$Q$10:$Q$7501,'FILL RATE MANDATORY STOCK'!BK178,'DETAIL SALES'!$AB$10:$AB$7501,"Full",'DETAIL SALES'!$C$10:$C$7501,"30")</f>
        <v>0</v>
      </c>
      <c r="DT178" s="149">
        <f>COUNTIFS('DETAIL SALES'!$Q$10:$Q$7501,'FILL RATE MANDATORY STOCK'!BK178,'DETAIL SALES'!$AB$10:$AB$7501,"No",'DETAIL SALES'!$C$10:$C$7501,"30")</f>
        <v>0</v>
      </c>
      <c r="DU178" s="149">
        <f>COUNTIFS('DETAIL SALES'!$Q$10:$Q$7501,'FILL RATE MANDATORY STOCK'!\,'DETAIL SALES'!$AB$10:$AB$7501,"Full",'DETAIL SALES'!$C$10:$C$7501,"31")</f>
        <v>0</v>
      </c>
      <c r="DV178" s="153">
        <f>COUNTIFS('DETAIL SALES'!$Q$10:$Q$7501,'FILL RATE MANDATORY STOCK'!BK178,'DETAIL SALES'!$AB$10:$AB$7501,"No",'DETAIL SALES'!$C$10:$C$7501,"31")</f>
        <v>0</v>
      </c>
      <c r="DW178" s="271">
        <f t="shared" si="68"/>
        <v>0</v>
      </c>
      <c r="DX178" s="150">
        <f t="shared" si="68"/>
        <v>0</v>
      </c>
      <c r="DY178" s="150">
        <f t="shared" si="69"/>
        <v>0</v>
      </c>
      <c r="DZ178" s="272" t="e">
        <f t="shared" si="70"/>
        <v>#DIV/0!</v>
      </c>
    </row>
    <row r="179" spans="1:130" s="141" customFormat="1">
      <c r="A179" s="134">
        <v>170</v>
      </c>
      <c r="B179" s="286"/>
      <c r="C179" s="146">
        <f t="shared" si="60"/>
        <v>0</v>
      </c>
      <c r="D179" s="146">
        <f t="shared" si="61"/>
        <v>1</v>
      </c>
      <c r="E179" s="146">
        <f t="shared" si="62"/>
        <v>1900</v>
      </c>
      <c r="F179" s="287"/>
      <c r="G179" s="287"/>
      <c r="H179" s="287"/>
      <c r="I179" s="288"/>
      <c r="J179" s="287"/>
      <c r="K179" s="288"/>
      <c r="L179" s="134"/>
      <c r="M179" s="133"/>
      <c r="N179" s="288"/>
      <c r="O179" s="134"/>
      <c r="P179" s="166"/>
      <c r="Q179" s="289"/>
      <c r="R179" s="165"/>
      <c r="S179" s="290"/>
      <c r="T179" s="290"/>
      <c r="U179" s="290"/>
      <c r="V179" s="290"/>
      <c r="W179" s="166"/>
      <c r="X179" s="87"/>
      <c r="Y179" s="418">
        <f t="shared" si="63"/>
        <v>0</v>
      </c>
      <c r="Z179" s="291">
        <f t="shared" si="64"/>
        <v>0</v>
      </c>
      <c r="AA179" s="163"/>
      <c r="AB179" s="177" t="str">
        <f t="shared" si="65"/>
        <v/>
      </c>
      <c r="AC179" s="283" t="str">
        <f t="shared" si="66"/>
        <v/>
      </c>
      <c r="AD179" s="283" t="str">
        <f t="shared" si="67"/>
        <v/>
      </c>
      <c r="AE179" s="163"/>
      <c r="AF179" s="162"/>
      <c r="AP179" s="581"/>
      <c r="BD179" s="784"/>
      <c r="BE179" s="100">
        <f t="shared" si="59"/>
        <v>158</v>
      </c>
      <c r="BF179" s="100" t="s">
        <v>163</v>
      </c>
      <c r="BG179" s="100" t="s">
        <v>438</v>
      </c>
      <c r="BH179" s="149" t="s">
        <v>237</v>
      </c>
      <c r="BI179" s="169" t="e">
        <f>VLOOKUP(BH179,#REF!,8,FALSE)</f>
        <v>#REF!</v>
      </c>
      <c r="BJ179" s="224">
        <v>60000</v>
      </c>
      <c r="BK179" s="154">
        <v>2</v>
      </c>
      <c r="BL179" s="153">
        <v>0</v>
      </c>
      <c r="BM179" s="594">
        <f>COUNTIFS('DETAIL SALES'!$Q$10:$Q$7501,'FILL RATE MANDATORY STOCK'!BK179,'DETAIL SALES'!$AB$10:$AB$7501,"Full",'DETAIL SALES'!$C$10:$C$7501,"1")</f>
        <v>0</v>
      </c>
      <c r="BN179" s="149">
        <f>COUNTIFS('DETAIL SALES'!$Q$10:$Q$7501,'FILL RATE MANDATORY STOCK'!BK179,'DETAIL SALES'!$AB$10:$AB$7501,"No",'DETAIL SALES'!$C$10:$C$7501,"1")</f>
        <v>0</v>
      </c>
      <c r="BO179" s="149">
        <f>COUNTIFS('DETAIL SALES'!$Q$10:$Q$7501,'FILL RATE MANDATORY STOCK'!BK179,'DETAIL SALES'!$AB$10:$AB$7501,"Full",'DETAIL SALES'!$C$10:$C$7501,"2")</f>
        <v>0</v>
      </c>
      <c r="BP179" s="149">
        <f>COUNTIFS('DETAIL SALES'!$Q$10:$Q$7501,'FILL RATE MANDATORY STOCK'!BK179,'DETAIL SALES'!$AB$10:$AB$7501,"No",'DETAIL SALES'!$C$10:$C$7501,"2")</f>
        <v>0</v>
      </c>
      <c r="BQ179" s="149">
        <f>COUNTIFS('DETAIL SALES'!$Q$10:$Q$7501,'FILL RATE MANDATORY STOCK'!BK179,'DETAIL SALES'!$AB$10:$AB$7501,"Full",'DETAIL SALES'!$C$10:$C$7501,"3")</f>
        <v>0</v>
      </c>
      <c r="BR179" s="149">
        <f>COUNTIFS('DETAIL SALES'!$Q$10:$Q$7501,'FILL RATE MANDATORY STOCK'!BK179,'DETAIL SALES'!$AB$10:$AB$7501,"No",'DETAIL SALES'!$C$10:$C$7501,"3")</f>
        <v>0</v>
      </c>
      <c r="BS179" s="149">
        <f>COUNTIFS('DETAIL SALES'!$Q$10:$Q$7501,'FILL RATE MANDATORY STOCK'!BK179,'DETAIL SALES'!$AB$10:$AB$7501,"Full",'DETAIL SALES'!$C$10:$C$7501,"4")</f>
        <v>0</v>
      </c>
      <c r="BT179" s="149">
        <f>COUNTIFS('DETAIL SALES'!$Q$10:$Q$7501,'FILL RATE MANDATORY STOCK'!BK179,'DETAIL SALES'!$AB$10:$AB$7501,"No",'DETAIL SALES'!$C$10:$C$7501,"4")</f>
        <v>0</v>
      </c>
      <c r="BU179" s="149">
        <f>COUNTIFS('DETAIL SALES'!$Q$10:$Q$7501,'FILL RATE MANDATORY STOCK'!BK179,'DETAIL SALES'!$AB$10:$AB$7501,"Full",'DETAIL SALES'!$C$10:$C$7501,"5")</f>
        <v>0</v>
      </c>
      <c r="BV179" s="149">
        <f>COUNTIFS('DETAIL SALES'!$Q$10:$Q$7501,'FILL RATE MANDATORY STOCK'!BK179,'DETAIL SALES'!$AB$10:$AB$7501,"No",'DETAIL SALES'!$C$10:$C$7501,"5")</f>
        <v>0</v>
      </c>
      <c r="BW179" s="149">
        <f>COUNTIFS('DETAIL SALES'!$Q$10:$Q$7501,'FILL RATE MANDATORY STOCK'!BK179,'DETAIL SALES'!$AB$10:$AB$7501,"Full",'DETAIL SALES'!$C$10:$C$7501,"6")</f>
        <v>0</v>
      </c>
      <c r="BX179" s="149">
        <f>COUNTIFS('DETAIL SALES'!$Q$10:$Q$7501,'FILL RATE MANDATORY STOCK'!BK179,'DETAIL SALES'!$AB$10:$AB$7501,"No",'DETAIL SALES'!$C$10:$C$7501,"6")</f>
        <v>0</v>
      </c>
      <c r="BY179" s="316">
        <f>COUNTIFS('DETAIL SALES'!$Q$10:$Q$7501,'FILL RATE MANDATORY STOCK'!BK179,'DETAIL SALES'!$AB$10:$AB$7501,"Full",'DETAIL SALES'!$C$10:$C$7501,"7")</f>
        <v>0</v>
      </c>
      <c r="BZ179" s="316">
        <f>COUNTIFS('DETAIL SALES'!$Q$10:$Q$7501,'FILL RATE MANDATORY STOCK'!BK179,'DETAIL SALES'!$AB$10:$AB$7501,"No",'DETAIL SALES'!$C$10:$C$7501,"7")</f>
        <v>0</v>
      </c>
      <c r="CA179" s="149">
        <f>COUNTIFS('DETAIL SALES'!$Q$10:$Q$7501,'FILL RATE MANDATORY STOCK'!BK179,'DETAIL SALES'!$AB$10:$AB$7501,"Full",'DETAIL SALES'!$C$10:$C$7501,"8")</f>
        <v>0</v>
      </c>
      <c r="CB179" s="149">
        <f>COUNTIFS('DETAIL SALES'!$Q$10:$Q$7501,'FILL RATE MANDATORY STOCK'!BK179,'DETAIL SALES'!$AB$10:$AB$7501,"No",'DETAIL SALES'!$C$10:$C$7501,"8")</f>
        <v>0</v>
      </c>
      <c r="CC179" s="149">
        <f>COUNTIFS('DETAIL SALES'!$Q$10:$Q$7501,'FILL RATE MANDATORY STOCK'!BK179,'DETAIL SALES'!$AB$10:$AB$7501,"Full",'DETAIL SALES'!$C$10:$C$7501,"9")</f>
        <v>0</v>
      </c>
      <c r="CD179" s="149">
        <f>COUNTIFS('DETAIL SALES'!$Q$10:$Q$7501,'FILL RATE MANDATORY STOCK'!BK179,'DETAIL SALES'!$AB$10:$AB$7501,"No",'DETAIL SALES'!$C$10:$C$7501,"9")</f>
        <v>0</v>
      </c>
      <c r="CE179" s="149">
        <f>COUNTIFS('DETAIL SALES'!$Q$10:$Q$7501,'FILL RATE MANDATORY STOCK'!BK179,'DETAIL SALES'!$AB$10:$AB$7501,"Full",'DETAIL SALES'!$C$10:$C$7501,"10")</f>
        <v>0</v>
      </c>
      <c r="CF179" s="149">
        <f>COUNTIFS('DETAIL SALES'!$Q$10:$Q$7501,'FILL RATE MANDATORY STOCK'!BK179,'DETAIL SALES'!$AB$10:$AB$7501,"No",'DETAIL SALES'!$C$10:$C$7501,"10")</f>
        <v>0</v>
      </c>
      <c r="CG179" s="149">
        <f>COUNTIFS('DETAIL SALES'!$Q$10:$Q$7501,'FILL RATE MANDATORY STOCK'!BK179,'DETAIL SALES'!$AB$10:$AB$7501,"Full",'DETAIL SALES'!$C$10:$C$7501,"11")</f>
        <v>0</v>
      </c>
      <c r="CH179" s="149">
        <f>COUNTIFS('DETAIL SALES'!$Q$10:$Q$7501,'FILL RATE MANDATORY STOCK'!BK179,'DETAIL SALES'!$AB$10:$AB$7501,"No",'DETAIL SALES'!$C$10:$C$7501,"11")</f>
        <v>0</v>
      </c>
      <c r="CI179" s="149">
        <f>COUNTIFS('DETAIL SALES'!$Q$10:$Q$7501,'FILL RATE MANDATORY STOCK'!BK179,'DETAIL SALES'!$AB$10:$AB$7501,"Full",'DETAIL SALES'!$C$10:$C$7501,"12")</f>
        <v>0</v>
      </c>
      <c r="CJ179" s="149">
        <f>COUNTIFS('DETAIL SALES'!$Q$10:$Q$7501,'FILL RATE MANDATORY STOCK'!BK179,'DETAIL SALES'!$AB$10:$AB$7501,"No",'DETAIL SALES'!$C$10:$C$7501,"12")</f>
        <v>0</v>
      </c>
      <c r="CK179" s="149">
        <f>COUNTIFS('DETAIL SALES'!$Q$10:$Q$7501,'FILL RATE MANDATORY STOCK'!BK179,'DETAIL SALES'!$AB$10:$AB$7501,"Full",'DETAIL SALES'!$C$10:$C$7501,"13")</f>
        <v>0</v>
      </c>
      <c r="CL179" s="149">
        <f>COUNTIFS('DETAIL SALES'!$Q$10:$Q$7501,'FILL RATE MANDATORY STOCK'!BK179,'DETAIL SALES'!$AB$10:$AB$7501,"No",'DETAIL SALES'!$C$10:$C$7501,"13")</f>
        <v>0</v>
      </c>
      <c r="CM179" s="316">
        <f>COUNTIFS('DETAIL SALES'!$Q$10:$Q$7501,'FILL RATE MANDATORY STOCK'!BK179,'DETAIL SALES'!$AB$10:$AB$7501,"Full",'DETAIL SALES'!$C$10:$C$7501,"14")</f>
        <v>0</v>
      </c>
      <c r="CN179" s="316">
        <f>COUNTIFS('DETAIL SALES'!$Q$10:$Q$7501,'FILL RATE MANDATORY STOCK'!BK179,'DETAIL SALES'!$AB$10:$AB$7501,"No",'DETAIL SALES'!$C$10:$C$7501,"14")</f>
        <v>0</v>
      </c>
      <c r="CO179" s="149">
        <f>COUNTIFS('DETAIL SALES'!$Q$10:$Q$7501,'FILL RATE MANDATORY STOCK'!BK179,'DETAIL SALES'!$AB$10:$AB$7501,"Full",'DETAIL SALES'!$C$10:$C$7501,"15")</f>
        <v>0</v>
      </c>
      <c r="CP179" s="149">
        <f>COUNTIFS('DETAIL SALES'!$Q$10:$Q$7501,'FILL RATE MANDATORY STOCK'!BK179,'DETAIL SALES'!$AB$10:$AB$7501,"No",'DETAIL SALES'!$C$10:$C$7501,"15")</f>
        <v>0</v>
      </c>
      <c r="CQ179" s="149">
        <f>COUNTIFS('DETAIL SALES'!$Q$10:$Q$7501,'FILL RATE MANDATORY STOCK'!BK179,'DETAIL SALES'!$AB$10:$AB$7501,"Full",'DETAIL SALES'!$C$10:$C$7501,"16")</f>
        <v>0</v>
      </c>
      <c r="CR179" s="149">
        <f>COUNTIFS('DETAIL SALES'!$Q$10:$Q$7501,'FILL RATE MANDATORY STOCK'!BK179,'DETAIL SALES'!$AB$10:$AB$7501,"No",'DETAIL SALES'!$C$10:$C$7501,"16")</f>
        <v>0</v>
      </c>
      <c r="CS179" s="149">
        <f>COUNTIFS('DETAIL SALES'!$Q$10:$Q$7501,'FILL RATE MANDATORY STOCK'!BK179,'DETAIL SALES'!$AB$10:$AB$7501,"Full",'DETAIL SALES'!$C$10:$C$7501,"17")</f>
        <v>0</v>
      </c>
      <c r="CT179" s="149">
        <f>COUNTIFS('DETAIL SALES'!$Q$10:$Q$7501,'FILL RATE MANDATORY STOCK'!BK179,'DETAIL SALES'!$AB$10:$AB$7501,"No",'DETAIL SALES'!$C$10:$C$7501,"17")</f>
        <v>0</v>
      </c>
      <c r="CU179" s="149">
        <f>COUNTIFS('DETAIL SALES'!$Q$10:$Q$7501,'FILL RATE MANDATORY STOCK'!BK179,'DETAIL SALES'!$AB$10:$AB$7501,"Full",'DETAIL SALES'!$C$10:$C$7501,"18")</f>
        <v>0</v>
      </c>
      <c r="CV179" s="149">
        <f>COUNTIFS('DETAIL SALES'!$Q$10:$Q$7501,'FILL RATE MANDATORY STOCK'!BK179,'DETAIL SALES'!$AB$10:$AB$7501,"No",'DETAIL SALES'!$C$10:$C$7501,"18")</f>
        <v>0</v>
      </c>
      <c r="CW179" s="149">
        <f>COUNTIFS('DETAIL SALES'!$Q$10:$Q$7501,'FILL RATE MANDATORY STOCK'!BK179,'DETAIL SALES'!$AB$10:$AB$7501,"Full",'DETAIL SALES'!$C$10:$C$7501,"19")</f>
        <v>0</v>
      </c>
      <c r="CX179" s="149">
        <f>COUNTIFS('DETAIL SALES'!$Q$10:$Q$7501,'FILL RATE MANDATORY STOCK'!BK179,'DETAIL SALES'!$AB$10:$AB$7501,"No",'DETAIL SALES'!$C$10:$C$7501,"19")</f>
        <v>0</v>
      </c>
      <c r="CY179" s="149">
        <f>COUNTIFS('DETAIL SALES'!$Q$10:$Q$7501,'FILL RATE MANDATORY STOCK'!BK179,'DETAIL SALES'!$AB$10:$AB$7501,"Full",'DETAIL SALES'!$C$10:$C$7501,"20")</f>
        <v>0</v>
      </c>
      <c r="CZ179" s="149">
        <f>COUNTIFS('DETAIL SALES'!$Q$10:$Q$7501,'FILL RATE MANDATORY STOCK'!BK179,'DETAIL SALES'!$AB$10:$AB$7501,"No",'DETAIL SALES'!$C$10:$C$7501,"20")</f>
        <v>0</v>
      </c>
      <c r="DA179" s="316">
        <f>COUNTIFS('DETAIL SALES'!$Q$10:$Q$7501,'FILL RATE MANDATORY STOCK'!BK179,'DETAIL SALES'!$AB$10:$AB$7501,"Full",'DETAIL SALES'!$C$10:$C$7501,"21")</f>
        <v>0</v>
      </c>
      <c r="DB179" s="316">
        <f>COUNTIFS('DETAIL SALES'!$Q$10:$Q$7501,'FILL RATE MANDATORY STOCK'!BK179,'DETAIL SALES'!$AB$10:$AB$7501,"No",'DETAIL SALES'!$C$10:$C$7501,"21")</f>
        <v>0</v>
      </c>
      <c r="DC179" s="149">
        <f>COUNTIFS('DETAIL SALES'!$Q$10:$Q$7501,'FILL RATE MANDATORY STOCK'!BK179,'DETAIL SALES'!$AB$10:$AB$7501,"Full",'DETAIL SALES'!$C$10:$C$7501,"22")</f>
        <v>0</v>
      </c>
      <c r="DD179" s="149">
        <f>COUNTIFS('DETAIL SALES'!$Q$10:$Q$7501,'FILL RATE MANDATORY STOCK'!BK179,'DETAIL SALES'!$AB$10:$AB$7501,"No",'DETAIL SALES'!$C$10:$C$7501,"22")</f>
        <v>0</v>
      </c>
      <c r="DE179" s="149">
        <f>COUNTIFS('DETAIL SALES'!$Q$10:$Q$7501,'FILL RATE MANDATORY STOCK'!BK179,'DETAIL SALES'!$AB$10:$AB$7501,"Full",'DETAIL SALES'!$C$10:$C$7501,"23")</f>
        <v>0</v>
      </c>
      <c r="DF179" s="149">
        <f>COUNTIFS('DETAIL SALES'!$Q$10:$Q$7501,'FILL RATE MANDATORY STOCK'!BK179,'DETAIL SALES'!$AB$10:$AB$7501,"No",'DETAIL SALES'!$C$10:$C$7501,"23")</f>
        <v>0</v>
      </c>
      <c r="DG179" s="149">
        <f>COUNTIFS('DETAIL SALES'!$Q$10:$Q$7501,'FILL RATE MANDATORY STOCK'!BK179,'DETAIL SALES'!$AB$10:$AB$7501,"Full",'DETAIL SALES'!$C$10:$C$7501,"24")</f>
        <v>0</v>
      </c>
      <c r="DH179" s="149">
        <f>COUNTIFS('DETAIL SALES'!$Q$10:$Q$7501,'FILL RATE MANDATORY STOCK'!BK179,'DETAIL SALES'!$AB$10:$AB$7501,"No",'DETAIL SALES'!$C$10:$C$7501,"24")</f>
        <v>0</v>
      </c>
      <c r="DI179" s="149">
        <f>COUNTIFS('DETAIL SALES'!$Q$10:$Q$7501,'FILL RATE MANDATORY STOCK'!BK179,'DETAIL SALES'!$AB$10:$AB$7501,"Full",'DETAIL SALES'!$C$10:$C$7501,"25")</f>
        <v>0</v>
      </c>
      <c r="DJ179" s="149">
        <f>COUNTIFS('DETAIL SALES'!$Q$10:$Q$7501,'FILL RATE MANDATORY STOCK'!BK179,'DETAIL SALES'!$AB$10:$AB$7501,"No",'DETAIL SALES'!$C$10:$C$7501,"25")</f>
        <v>0</v>
      </c>
      <c r="DK179" s="149">
        <f>COUNTIFS('DETAIL SALES'!$Q$10:$Q$7501,'FILL RATE MANDATORY STOCK'!BK179,'DETAIL SALES'!$AB$10:$AB$7501,"Full",'DETAIL SALES'!$C$10:$C$7501,"26")</f>
        <v>0</v>
      </c>
      <c r="DL179" s="149">
        <f>COUNTIFS('DETAIL SALES'!$Q$10:$Q$7501,'FILL RATE MANDATORY STOCK'!BK179,'DETAIL SALES'!$AB$10:$AB$7501,"No",'DETAIL SALES'!$C$10:$C$7501,"26")</f>
        <v>0</v>
      </c>
      <c r="DM179" s="149">
        <f>COUNTIFS('DETAIL SALES'!$Q$10:$Q$7501,'FILL RATE MANDATORY STOCK'!BK179,'DETAIL SALES'!$AB$10:$AB$7501,"Full",'DETAIL SALES'!$C$10:$C$7501,"27")</f>
        <v>0</v>
      </c>
      <c r="DN179" s="149">
        <f>COUNTIFS('DETAIL SALES'!$Q$10:$Q$7501,'FILL RATE MANDATORY STOCK'!BK179,'DETAIL SALES'!$AB$10:$AB$7501,"No",'DETAIL SALES'!$C$10:$C$7501,"27")</f>
        <v>0</v>
      </c>
      <c r="DO179" s="316">
        <f>COUNTIFS('DETAIL SALES'!$Q$10:$Q$7501,'FILL RATE MANDATORY STOCK'!BK179,'DETAIL SALES'!$AB$10:$AB$7501,"Full",'DETAIL SALES'!$C$10:$C$7501,"28")</f>
        <v>0</v>
      </c>
      <c r="DP179" s="316">
        <f>COUNTIFS('DETAIL SALES'!$Q$10:$Q$7501,'FILL RATE MANDATORY STOCK'!BK179,'DETAIL SALES'!$AB$10:$AB$7501,"No",'DETAIL SALES'!$C$10:$C$7501,"28")</f>
        <v>0</v>
      </c>
      <c r="DQ179" s="149">
        <f>COUNTIFS('DETAIL SALES'!$Q$10:$Q$7501,'FILL RATE MANDATORY STOCK'!BK179,'DETAIL SALES'!$AB$10:$AB$7501,"Full",'DETAIL SALES'!$C$10:$C$7501,"29")</f>
        <v>0</v>
      </c>
      <c r="DR179" s="149">
        <f>COUNTIFS('DETAIL SALES'!$Q$10:$Q$7501,'FILL RATE MANDATORY STOCK'!BK179,'DETAIL SALES'!$AB$10:$AB$7501,"No",'DETAIL SALES'!$C$10:$C$7501,"29")</f>
        <v>0</v>
      </c>
      <c r="DS179" s="149">
        <f>COUNTIFS('DETAIL SALES'!$Q$10:$Q$7501,'FILL RATE MANDATORY STOCK'!BK179,'DETAIL SALES'!$AB$10:$AB$7501,"Full",'DETAIL SALES'!$C$10:$C$7501,"30")</f>
        <v>0</v>
      </c>
      <c r="DT179" s="149">
        <f>COUNTIFS('DETAIL SALES'!$Q$10:$Q$7501,'FILL RATE MANDATORY STOCK'!BK179,'DETAIL SALES'!$AB$10:$AB$7501,"No",'DETAIL SALES'!$C$10:$C$7501,"30")</f>
        <v>0</v>
      </c>
      <c r="DU179" s="149">
        <f>COUNTIFS('DETAIL SALES'!$Q$10:$Q$7501,'FILL RATE MANDATORY STOCK'!\,'DETAIL SALES'!$AB$10:$AB$7501,"Full",'DETAIL SALES'!$C$10:$C$7501,"31")</f>
        <v>0</v>
      </c>
      <c r="DV179" s="153">
        <f>COUNTIFS('DETAIL SALES'!$Q$10:$Q$7501,'FILL RATE MANDATORY STOCK'!BK179,'DETAIL SALES'!$AB$10:$AB$7501,"No",'DETAIL SALES'!$C$10:$C$7501,"31")</f>
        <v>0</v>
      </c>
      <c r="DW179" s="271">
        <f t="shared" si="68"/>
        <v>0</v>
      </c>
      <c r="DX179" s="150">
        <f t="shared" si="68"/>
        <v>0</v>
      </c>
      <c r="DY179" s="150">
        <f t="shared" si="69"/>
        <v>0</v>
      </c>
      <c r="DZ179" s="272" t="e">
        <f t="shared" si="70"/>
        <v>#DIV/0!</v>
      </c>
    </row>
    <row r="180" spans="1:130" s="141" customFormat="1">
      <c r="A180" s="134">
        <v>171</v>
      </c>
      <c r="B180" s="286"/>
      <c r="C180" s="146">
        <f t="shared" si="60"/>
        <v>0</v>
      </c>
      <c r="D180" s="146">
        <f t="shared" si="61"/>
        <v>1</v>
      </c>
      <c r="E180" s="146">
        <f t="shared" si="62"/>
        <v>1900</v>
      </c>
      <c r="F180" s="287"/>
      <c r="G180" s="287"/>
      <c r="H180" s="287"/>
      <c r="I180" s="288"/>
      <c r="J180" s="287"/>
      <c r="K180" s="288"/>
      <c r="L180" s="134"/>
      <c r="M180" s="133"/>
      <c r="N180" s="288"/>
      <c r="O180" s="134"/>
      <c r="P180" s="166"/>
      <c r="Q180" s="289"/>
      <c r="R180" s="165"/>
      <c r="S180" s="290"/>
      <c r="T180" s="290"/>
      <c r="U180" s="290"/>
      <c r="V180" s="290"/>
      <c r="W180" s="166"/>
      <c r="X180" s="87"/>
      <c r="Y180" s="418">
        <f t="shared" si="63"/>
        <v>0</v>
      </c>
      <c r="Z180" s="291">
        <f t="shared" si="64"/>
        <v>0</v>
      </c>
      <c r="AA180" s="163"/>
      <c r="AB180" s="177" t="str">
        <f t="shared" si="65"/>
        <v/>
      </c>
      <c r="AC180" s="283" t="str">
        <f t="shared" si="66"/>
        <v/>
      </c>
      <c r="AD180" s="283" t="str">
        <f t="shared" si="67"/>
        <v/>
      </c>
      <c r="AE180" s="163"/>
      <c r="AF180" s="162"/>
      <c r="AP180" s="581"/>
      <c r="BD180" s="784"/>
      <c r="BE180" s="100">
        <f t="shared" si="59"/>
        <v>159</v>
      </c>
      <c r="BF180" s="100" t="s">
        <v>439</v>
      </c>
      <c r="BG180" s="100" t="s">
        <v>438</v>
      </c>
      <c r="BH180" s="149" t="s">
        <v>243</v>
      </c>
      <c r="BI180" s="169" t="e">
        <f>VLOOKUP(BH180,#REF!,8,FALSE)</f>
        <v>#REF!</v>
      </c>
      <c r="BJ180" s="224">
        <v>60000</v>
      </c>
      <c r="BK180" s="154">
        <v>2</v>
      </c>
      <c r="BL180" s="153">
        <v>0</v>
      </c>
      <c r="BM180" s="594">
        <f>COUNTIFS('DETAIL SALES'!$Q$10:$Q$7501,'FILL RATE MANDATORY STOCK'!BK180,'DETAIL SALES'!$AB$10:$AB$7501,"Full",'DETAIL SALES'!$C$10:$C$7501,"1")</f>
        <v>0</v>
      </c>
      <c r="BN180" s="149">
        <f>COUNTIFS('DETAIL SALES'!$Q$10:$Q$7501,'FILL RATE MANDATORY STOCK'!BK180,'DETAIL SALES'!$AB$10:$AB$7501,"No",'DETAIL SALES'!$C$10:$C$7501,"1")</f>
        <v>0</v>
      </c>
      <c r="BO180" s="149">
        <f>COUNTIFS('DETAIL SALES'!$Q$10:$Q$7501,'FILL RATE MANDATORY STOCK'!BK180,'DETAIL SALES'!$AB$10:$AB$7501,"Full",'DETAIL SALES'!$C$10:$C$7501,"2")</f>
        <v>0</v>
      </c>
      <c r="BP180" s="149">
        <f>COUNTIFS('DETAIL SALES'!$Q$10:$Q$7501,'FILL RATE MANDATORY STOCK'!BK180,'DETAIL SALES'!$AB$10:$AB$7501,"No",'DETAIL SALES'!$C$10:$C$7501,"2")</f>
        <v>0</v>
      </c>
      <c r="BQ180" s="149">
        <f>COUNTIFS('DETAIL SALES'!$Q$10:$Q$7501,'FILL RATE MANDATORY STOCK'!BK180,'DETAIL SALES'!$AB$10:$AB$7501,"Full",'DETAIL SALES'!$C$10:$C$7501,"3")</f>
        <v>0</v>
      </c>
      <c r="BR180" s="149">
        <f>COUNTIFS('DETAIL SALES'!$Q$10:$Q$7501,'FILL RATE MANDATORY STOCK'!BK180,'DETAIL SALES'!$AB$10:$AB$7501,"No",'DETAIL SALES'!$C$10:$C$7501,"3")</f>
        <v>0</v>
      </c>
      <c r="BS180" s="149">
        <f>COUNTIFS('DETAIL SALES'!$Q$10:$Q$7501,'FILL RATE MANDATORY STOCK'!BK180,'DETAIL SALES'!$AB$10:$AB$7501,"Full",'DETAIL SALES'!$C$10:$C$7501,"4")</f>
        <v>0</v>
      </c>
      <c r="BT180" s="149">
        <f>COUNTIFS('DETAIL SALES'!$Q$10:$Q$7501,'FILL RATE MANDATORY STOCK'!BK180,'DETAIL SALES'!$AB$10:$AB$7501,"No",'DETAIL SALES'!$C$10:$C$7501,"4")</f>
        <v>0</v>
      </c>
      <c r="BU180" s="149">
        <f>COUNTIFS('DETAIL SALES'!$Q$10:$Q$7501,'FILL RATE MANDATORY STOCK'!BK180,'DETAIL SALES'!$AB$10:$AB$7501,"Full",'DETAIL SALES'!$C$10:$C$7501,"5")</f>
        <v>0</v>
      </c>
      <c r="BV180" s="149">
        <f>COUNTIFS('DETAIL SALES'!$Q$10:$Q$7501,'FILL RATE MANDATORY STOCK'!BK180,'DETAIL SALES'!$AB$10:$AB$7501,"No",'DETAIL SALES'!$C$10:$C$7501,"5")</f>
        <v>0</v>
      </c>
      <c r="BW180" s="149">
        <f>COUNTIFS('DETAIL SALES'!$Q$10:$Q$7501,'FILL RATE MANDATORY STOCK'!BK180,'DETAIL SALES'!$AB$10:$AB$7501,"Full",'DETAIL SALES'!$C$10:$C$7501,"6")</f>
        <v>0</v>
      </c>
      <c r="BX180" s="149">
        <f>COUNTIFS('DETAIL SALES'!$Q$10:$Q$7501,'FILL RATE MANDATORY STOCK'!BK180,'DETAIL SALES'!$AB$10:$AB$7501,"No",'DETAIL SALES'!$C$10:$C$7501,"6")</f>
        <v>0</v>
      </c>
      <c r="BY180" s="316">
        <f>COUNTIFS('DETAIL SALES'!$Q$10:$Q$7501,'FILL RATE MANDATORY STOCK'!BK180,'DETAIL SALES'!$AB$10:$AB$7501,"Full",'DETAIL SALES'!$C$10:$C$7501,"7")</f>
        <v>0</v>
      </c>
      <c r="BZ180" s="316">
        <f>COUNTIFS('DETAIL SALES'!$Q$10:$Q$7501,'FILL RATE MANDATORY STOCK'!BK180,'DETAIL SALES'!$AB$10:$AB$7501,"No",'DETAIL SALES'!$C$10:$C$7501,"7")</f>
        <v>0</v>
      </c>
      <c r="CA180" s="149">
        <f>COUNTIFS('DETAIL SALES'!$Q$10:$Q$7501,'FILL RATE MANDATORY STOCK'!BK180,'DETAIL SALES'!$AB$10:$AB$7501,"Full",'DETAIL SALES'!$C$10:$C$7501,"8")</f>
        <v>0</v>
      </c>
      <c r="CB180" s="149">
        <f>COUNTIFS('DETAIL SALES'!$Q$10:$Q$7501,'FILL RATE MANDATORY STOCK'!BK180,'DETAIL SALES'!$AB$10:$AB$7501,"No",'DETAIL SALES'!$C$10:$C$7501,"8")</f>
        <v>0</v>
      </c>
      <c r="CC180" s="149">
        <f>COUNTIFS('DETAIL SALES'!$Q$10:$Q$7501,'FILL RATE MANDATORY STOCK'!BK180,'DETAIL SALES'!$AB$10:$AB$7501,"Full",'DETAIL SALES'!$C$10:$C$7501,"9")</f>
        <v>0</v>
      </c>
      <c r="CD180" s="149">
        <f>COUNTIFS('DETAIL SALES'!$Q$10:$Q$7501,'FILL RATE MANDATORY STOCK'!BK180,'DETAIL SALES'!$AB$10:$AB$7501,"No",'DETAIL SALES'!$C$10:$C$7501,"9")</f>
        <v>0</v>
      </c>
      <c r="CE180" s="149">
        <f>COUNTIFS('DETAIL SALES'!$Q$10:$Q$7501,'FILL RATE MANDATORY STOCK'!BK180,'DETAIL SALES'!$AB$10:$AB$7501,"Full",'DETAIL SALES'!$C$10:$C$7501,"10")</f>
        <v>0</v>
      </c>
      <c r="CF180" s="149">
        <f>COUNTIFS('DETAIL SALES'!$Q$10:$Q$7501,'FILL RATE MANDATORY STOCK'!BK180,'DETAIL SALES'!$AB$10:$AB$7501,"No",'DETAIL SALES'!$C$10:$C$7501,"10")</f>
        <v>0</v>
      </c>
      <c r="CG180" s="149">
        <f>COUNTIFS('DETAIL SALES'!$Q$10:$Q$7501,'FILL RATE MANDATORY STOCK'!BK180,'DETAIL SALES'!$AB$10:$AB$7501,"Full",'DETAIL SALES'!$C$10:$C$7501,"11")</f>
        <v>0</v>
      </c>
      <c r="CH180" s="149">
        <f>COUNTIFS('DETAIL SALES'!$Q$10:$Q$7501,'FILL RATE MANDATORY STOCK'!BK180,'DETAIL SALES'!$AB$10:$AB$7501,"No",'DETAIL SALES'!$C$10:$C$7501,"11")</f>
        <v>0</v>
      </c>
      <c r="CI180" s="149">
        <f>COUNTIFS('DETAIL SALES'!$Q$10:$Q$7501,'FILL RATE MANDATORY STOCK'!BK180,'DETAIL SALES'!$AB$10:$AB$7501,"Full",'DETAIL SALES'!$C$10:$C$7501,"12")</f>
        <v>0</v>
      </c>
      <c r="CJ180" s="149">
        <f>COUNTIFS('DETAIL SALES'!$Q$10:$Q$7501,'FILL RATE MANDATORY STOCK'!BK180,'DETAIL SALES'!$AB$10:$AB$7501,"No",'DETAIL SALES'!$C$10:$C$7501,"12")</f>
        <v>0</v>
      </c>
      <c r="CK180" s="149">
        <f>COUNTIFS('DETAIL SALES'!$Q$10:$Q$7501,'FILL RATE MANDATORY STOCK'!BK180,'DETAIL SALES'!$AB$10:$AB$7501,"Full",'DETAIL SALES'!$C$10:$C$7501,"13")</f>
        <v>0</v>
      </c>
      <c r="CL180" s="149">
        <f>COUNTIFS('DETAIL SALES'!$Q$10:$Q$7501,'FILL RATE MANDATORY STOCK'!BK180,'DETAIL SALES'!$AB$10:$AB$7501,"No",'DETAIL SALES'!$C$10:$C$7501,"13")</f>
        <v>0</v>
      </c>
      <c r="CM180" s="316">
        <f>COUNTIFS('DETAIL SALES'!$Q$10:$Q$7501,'FILL RATE MANDATORY STOCK'!BK180,'DETAIL SALES'!$AB$10:$AB$7501,"Full",'DETAIL SALES'!$C$10:$C$7501,"14")</f>
        <v>0</v>
      </c>
      <c r="CN180" s="316">
        <f>COUNTIFS('DETAIL SALES'!$Q$10:$Q$7501,'FILL RATE MANDATORY STOCK'!BK180,'DETAIL SALES'!$AB$10:$AB$7501,"No",'DETAIL SALES'!$C$10:$C$7501,"14")</f>
        <v>0</v>
      </c>
      <c r="CO180" s="149">
        <f>COUNTIFS('DETAIL SALES'!$Q$10:$Q$7501,'FILL RATE MANDATORY STOCK'!BK180,'DETAIL SALES'!$AB$10:$AB$7501,"Full",'DETAIL SALES'!$C$10:$C$7501,"15")</f>
        <v>0</v>
      </c>
      <c r="CP180" s="149">
        <f>COUNTIFS('DETAIL SALES'!$Q$10:$Q$7501,'FILL RATE MANDATORY STOCK'!BK180,'DETAIL SALES'!$AB$10:$AB$7501,"No",'DETAIL SALES'!$C$10:$C$7501,"15")</f>
        <v>0</v>
      </c>
      <c r="CQ180" s="149">
        <f>COUNTIFS('DETAIL SALES'!$Q$10:$Q$7501,'FILL RATE MANDATORY STOCK'!BK180,'DETAIL SALES'!$AB$10:$AB$7501,"Full",'DETAIL SALES'!$C$10:$C$7501,"16")</f>
        <v>0</v>
      </c>
      <c r="CR180" s="149">
        <f>COUNTIFS('DETAIL SALES'!$Q$10:$Q$7501,'FILL RATE MANDATORY STOCK'!BK180,'DETAIL SALES'!$AB$10:$AB$7501,"No",'DETAIL SALES'!$C$10:$C$7501,"16")</f>
        <v>0</v>
      </c>
      <c r="CS180" s="149">
        <f>COUNTIFS('DETAIL SALES'!$Q$10:$Q$7501,'FILL RATE MANDATORY STOCK'!BK180,'DETAIL SALES'!$AB$10:$AB$7501,"Full",'DETAIL SALES'!$C$10:$C$7501,"17")</f>
        <v>0</v>
      </c>
      <c r="CT180" s="149">
        <f>COUNTIFS('DETAIL SALES'!$Q$10:$Q$7501,'FILL RATE MANDATORY STOCK'!BK180,'DETAIL SALES'!$AB$10:$AB$7501,"No",'DETAIL SALES'!$C$10:$C$7501,"17")</f>
        <v>0</v>
      </c>
      <c r="CU180" s="149">
        <f>COUNTIFS('DETAIL SALES'!$Q$10:$Q$7501,'FILL RATE MANDATORY STOCK'!BK180,'DETAIL SALES'!$AB$10:$AB$7501,"Full",'DETAIL SALES'!$C$10:$C$7501,"18")</f>
        <v>0</v>
      </c>
      <c r="CV180" s="149">
        <f>COUNTIFS('DETAIL SALES'!$Q$10:$Q$7501,'FILL RATE MANDATORY STOCK'!BK180,'DETAIL SALES'!$AB$10:$AB$7501,"No",'DETAIL SALES'!$C$10:$C$7501,"18")</f>
        <v>0</v>
      </c>
      <c r="CW180" s="149">
        <f>COUNTIFS('DETAIL SALES'!$Q$10:$Q$7501,'FILL RATE MANDATORY STOCK'!BK180,'DETAIL SALES'!$AB$10:$AB$7501,"Full",'DETAIL SALES'!$C$10:$C$7501,"19")</f>
        <v>0</v>
      </c>
      <c r="CX180" s="149">
        <f>COUNTIFS('DETAIL SALES'!$Q$10:$Q$7501,'FILL RATE MANDATORY STOCK'!BK180,'DETAIL SALES'!$AB$10:$AB$7501,"No",'DETAIL SALES'!$C$10:$C$7501,"19")</f>
        <v>0</v>
      </c>
      <c r="CY180" s="149">
        <f>COUNTIFS('DETAIL SALES'!$Q$10:$Q$7501,'FILL RATE MANDATORY STOCK'!BK180,'DETAIL SALES'!$AB$10:$AB$7501,"Full",'DETAIL SALES'!$C$10:$C$7501,"20")</f>
        <v>0</v>
      </c>
      <c r="CZ180" s="149">
        <f>COUNTIFS('DETAIL SALES'!$Q$10:$Q$7501,'FILL RATE MANDATORY STOCK'!BK180,'DETAIL SALES'!$AB$10:$AB$7501,"No",'DETAIL SALES'!$C$10:$C$7501,"20")</f>
        <v>0</v>
      </c>
      <c r="DA180" s="316">
        <f>COUNTIFS('DETAIL SALES'!$Q$10:$Q$7501,'FILL RATE MANDATORY STOCK'!BK180,'DETAIL SALES'!$AB$10:$AB$7501,"Full",'DETAIL SALES'!$C$10:$C$7501,"21")</f>
        <v>0</v>
      </c>
      <c r="DB180" s="316">
        <f>COUNTIFS('DETAIL SALES'!$Q$10:$Q$7501,'FILL RATE MANDATORY STOCK'!BK180,'DETAIL SALES'!$AB$10:$AB$7501,"No",'DETAIL SALES'!$C$10:$C$7501,"21")</f>
        <v>0</v>
      </c>
      <c r="DC180" s="149">
        <f>COUNTIFS('DETAIL SALES'!$Q$10:$Q$7501,'FILL RATE MANDATORY STOCK'!BK180,'DETAIL SALES'!$AB$10:$AB$7501,"Full",'DETAIL SALES'!$C$10:$C$7501,"22")</f>
        <v>0</v>
      </c>
      <c r="DD180" s="149">
        <f>COUNTIFS('DETAIL SALES'!$Q$10:$Q$7501,'FILL RATE MANDATORY STOCK'!BK180,'DETAIL SALES'!$AB$10:$AB$7501,"No",'DETAIL SALES'!$C$10:$C$7501,"22")</f>
        <v>0</v>
      </c>
      <c r="DE180" s="149">
        <f>COUNTIFS('DETAIL SALES'!$Q$10:$Q$7501,'FILL RATE MANDATORY STOCK'!BK180,'DETAIL SALES'!$AB$10:$AB$7501,"Full",'DETAIL SALES'!$C$10:$C$7501,"23")</f>
        <v>0</v>
      </c>
      <c r="DF180" s="149">
        <f>COUNTIFS('DETAIL SALES'!$Q$10:$Q$7501,'FILL RATE MANDATORY STOCK'!BK180,'DETAIL SALES'!$AB$10:$AB$7501,"No",'DETAIL SALES'!$C$10:$C$7501,"23")</f>
        <v>0</v>
      </c>
      <c r="DG180" s="149">
        <f>COUNTIFS('DETAIL SALES'!$Q$10:$Q$7501,'FILL RATE MANDATORY STOCK'!BK180,'DETAIL SALES'!$AB$10:$AB$7501,"Full",'DETAIL SALES'!$C$10:$C$7501,"24")</f>
        <v>0</v>
      </c>
      <c r="DH180" s="149">
        <f>COUNTIFS('DETAIL SALES'!$Q$10:$Q$7501,'FILL RATE MANDATORY STOCK'!BK180,'DETAIL SALES'!$AB$10:$AB$7501,"No",'DETAIL SALES'!$C$10:$C$7501,"24")</f>
        <v>0</v>
      </c>
      <c r="DI180" s="149">
        <f>COUNTIFS('DETAIL SALES'!$Q$10:$Q$7501,'FILL RATE MANDATORY STOCK'!BK180,'DETAIL SALES'!$AB$10:$AB$7501,"Full",'DETAIL SALES'!$C$10:$C$7501,"25")</f>
        <v>0</v>
      </c>
      <c r="DJ180" s="149">
        <f>COUNTIFS('DETAIL SALES'!$Q$10:$Q$7501,'FILL RATE MANDATORY STOCK'!BK180,'DETAIL SALES'!$AB$10:$AB$7501,"No",'DETAIL SALES'!$C$10:$C$7501,"25")</f>
        <v>0</v>
      </c>
      <c r="DK180" s="149">
        <f>COUNTIFS('DETAIL SALES'!$Q$10:$Q$7501,'FILL RATE MANDATORY STOCK'!BK180,'DETAIL SALES'!$AB$10:$AB$7501,"Full",'DETAIL SALES'!$C$10:$C$7501,"26")</f>
        <v>0</v>
      </c>
      <c r="DL180" s="149">
        <f>COUNTIFS('DETAIL SALES'!$Q$10:$Q$7501,'FILL RATE MANDATORY STOCK'!BK180,'DETAIL SALES'!$AB$10:$AB$7501,"No",'DETAIL SALES'!$C$10:$C$7501,"26")</f>
        <v>0</v>
      </c>
      <c r="DM180" s="149">
        <f>COUNTIFS('DETAIL SALES'!$Q$10:$Q$7501,'FILL RATE MANDATORY STOCK'!BK180,'DETAIL SALES'!$AB$10:$AB$7501,"Full",'DETAIL SALES'!$C$10:$C$7501,"27")</f>
        <v>0</v>
      </c>
      <c r="DN180" s="149">
        <f>COUNTIFS('DETAIL SALES'!$Q$10:$Q$7501,'FILL RATE MANDATORY STOCK'!BK180,'DETAIL SALES'!$AB$10:$AB$7501,"No",'DETAIL SALES'!$C$10:$C$7501,"27")</f>
        <v>0</v>
      </c>
      <c r="DO180" s="316">
        <f>COUNTIFS('DETAIL SALES'!$Q$10:$Q$7501,'FILL RATE MANDATORY STOCK'!BK180,'DETAIL SALES'!$AB$10:$AB$7501,"Full",'DETAIL SALES'!$C$10:$C$7501,"28")</f>
        <v>0</v>
      </c>
      <c r="DP180" s="316">
        <f>COUNTIFS('DETAIL SALES'!$Q$10:$Q$7501,'FILL RATE MANDATORY STOCK'!BK180,'DETAIL SALES'!$AB$10:$AB$7501,"No",'DETAIL SALES'!$C$10:$C$7501,"28")</f>
        <v>0</v>
      </c>
      <c r="DQ180" s="149">
        <f>COUNTIFS('DETAIL SALES'!$Q$10:$Q$7501,'FILL RATE MANDATORY STOCK'!BK180,'DETAIL SALES'!$AB$10:$AB$7501,"Full",'DETAIL SALES'!$C$10:$C$7501,"29")</f>
        <v>0</v>
      </c>
      <c r="DR180" s="149">
        <f>COUNTIFS('DETAIL SALES'!$Q$10:$Q$7501,'FILL RATE MANDATORY STOCK'!BK180,'DETAIL SALES'!$AB$10:$AB$7501,"No",'DETAIL SALES'!$C$10:$C$7501,"29")</f>
        <v>0</v>
      </c>
      <c r="DS180" s="149">
        <f>COUNTIFS('DETAIL SALES'!$Q$10:$Q$7501,'FILL RATE MANDATORY STOCK'!BK180,'DETAIL SALES'!$AB$10:$AB$7501,"Full",'DETAIL SALES'!$C$10:$C$7501,"30")</f>
        <v>0</v>
      </c>
      <c r="DT180" s="149">
        <f>COUNTIFS('DETAIL SALES'!$Q$10:$Q$7501,'FILL RATE MANDATORY STOCK'!BK180,'DETAIL SALES'!$AB$10:$AB$7501,"No",'DETAIL SALES'!$C$10:$C$7501,"30")</f>
        <v>0</v>
      </c>
      <c r="DU180" s="149">
        <f>COUNTIFS('DETAIL SALES'!$Q$10:$Q$7501,'FILL RATE MANDATORY STOCK'!\,'DETAIL SALES'!$AB$10:$AB$7501,"Full",'DETAIL SALES'!$C$10:$C$7501,"31")</f>
        <v>0</v>
      </c>
      <c r="DV180" s="153">
        <f>COUNTIFS('DETAIL SALES'!$Q$10:$Q$7501,'FILL RATE MANDATORY STOCK'!BK180,'DETAIL SALES'!$AB$10:$AB$7501,"No",'DETAIL SALES'!$C$10:$C$7501,"31")</f>
        <v>0</v>
      </c>
      <c r="DW180" s="271">
        <f t="shared" si="68"/>
        <v>0</v>
      </c>
      <c r="DX180" s="150">
        <f t="shared" si="68"/>
        <v>0</v>
      </c>
      <c r="DY180" s="150">
        <f t="shared" si="69"/>
        <v>0</v>
      </c>
      <c r="DZ180" s="272" t="e">
        <f t="shared" si="70"/>
        <v>#DIV/0!</v>
      </c>
    </row>
    <row r="181" spans="1:130" s="141" customFormat="1">
      <c r="A181" s="134">
        <v>172</v>
      </c>
      <c r="B181" s="286"/>
      <c r="C181" s="146">
        <f t="shared" si="60"/>
        <v>0</v>
      </c>
      <c r="D181" s="146">
        <f t="shared" si="61"/>
        <v>1</v>
      </c>
      <c r="E181" s="146">
        <f t="shared" si="62"/>
        <v>1900</v>
      </c>
      <c r="F181" s="287"/>
      <c r="G181" s="287"/>
      <c r="H181" s="287"/>
      <c r="I181" s="288"/>
      <c r="J181" s="287"/>
      <c r="K181" s="288"/>
      <c r="L181" s="134"/>
      <c r="M181" s="133"/>
      <c r="N181" s="288"/>
      <c r="O181" s="134"/>
      <c r="P181" s="166"/>
      <c r="Q181" s="289"/>
      <c r="R181" s="165"/>
      <c r="S181" s="290"/>
      <c r="T181" s="290"/>
      <c r="U181" s="290"/>
      <c r="V181" s="290"/>
      <c r="W181" s="166"/>
      <c r="X181" s="87"/>
      <c r="Y181" s="418">
        <f t="shared" si="63"/>
        <v>0</v>
      </c>
      <c r="Z181" s="291">
        <f t="shared" si="64"/>
        <v>0</v>
      </c>
      <c r="AA181" s="163"/>
      <c r="AB181" s="177" t="str">
        <f t="shared" si="65"/>
        <v/>
      </c>
      <c r="AC181" s="283" t="str">
        <f t="shared" si="66"/>
        <v/>
      </c>
      <c r="AD181" s="283" t="str">
        <f t="shared" si="67"/>
        <v/>
      </c>
      <c r="AE181" s="163"/>
      <c r="AF181" s="162"/>
      <c r="AP181" s="581"/>
      <c r="BD181" s="784"/>
      <c r="BE181" s="100">
        <f t="shared" si="59"/>
        <v>160</v>
      </c>
      <c r="BF181" s="100" t="s">
        <v>440</v>
      </c>
      <c r="BG181" s="100" t="s">
        <v>438</v>
      </c>
      <c r="BH181" s="149" t="s">
        <v>244</v>
      </c>
      <c r="BI181" s="169" t="e">
        <f>VLOOKUP(BH181,#REF!,8,FALSE)</f>
        <v>#REF!</v>
      </c>
      <c r="BJ181" s="224">
        <v>60000</v>
      </c>
      <c r="BK181" s="154">
        <v>2</v>
      </c>
      <c r="BL181" s="153">
        <v>0</v>
      </c>
      <c r="BM181" s="594">
        <f>COUNTIFS('DETAIL SALES'!$Q$10:$Q$7501,'FILL RATE MANDATORY STOCK'!BK181,'DETAIL SALES'!$AB$10:$AB$7501,"Full",'DETAIL SALES'!$C$10:$C$7501,"1")</f>
        <v>0</v>
      </c>
      <c r="BN181" s="149">
        <f>COUNTIFS('DETAIL SALES'!$Q$10:$Q$7501,'FILL RATE MANDATORY STOCK'!BK181,'DETAIL SALES'!$AB$10:$AB$7501,"No",'DETAIL SALES'!$C$10:$C$7501,"1")</f>
        <v>0</v>
      </c>
      <c r="BO181" s="149">
        <f>COUNTIFS('DETAIL SALES'!$Q$10:$Q$7501,'FILL RATE MANDATORY STOCK'!BK181,'DETAIL SALES'!$AB$10:$AB$7501,"Full",'DETAIL SALES'!$C$10:$C$7501,"2")</f>
        <v>0</v>
      </c>
      <c r="BP181" s="149">
        <f>COUNTIFS('DETAIL SALES'!$Q$10:$Q$7501,'FILL RATE MANDATORY STOCK'!BK181,'DETAIL SALES'!$AB$10:$AB$7501,"No",'DETAIL SALES'!$C$10:$C$7501,"2")</f>
        <v>0</v>
      </c>
      <c r="BQ181" s="149">
        <f>COUNTIFS('DETAIL SALES'!$Q$10:$Q$7501,'FILL RATE MANDATORY STOCK'!BK181,'DETAIL SALES'!$AB$10:$AB$7501,"Full",'DETAIL SALES'!$C$10:$C$7501,"3")</f>
        <v>0</v>
      </c>
      <c r="BR181" s="149">
        <f>COUNTIFS('DETAIL SALES'!$Q$10:$Q$7501,'FILL RATE MANDATORY STOCK'!BK181,'DETAIL SALES'!$AB$10:$AB$7501,"No",'DETAIL SALES'!$C$10:$C$7501,"3")</f>
        <v>0</v>
      </c>
      <c r="BS181" s="149">
        <f>COUNTIFS('DETAIL SALES'!$Q$10:$Q$7501,'FILL RATE MANDATORY STOCK'!BK181,'DETAIL SALES'!$AB$10:$AB$7501,"Full",'DETAIL SALES'!$C$10:$C$7501,"4")</f>
        <v>0</v>
      </c>
      <c r="BT181" s="149">
        <f>COUNTIFS('DETAIL SALES'!$Q$10:$Q$7501,'FILL RATE MANDATORY STOCK'!BK181,'DETAIL SALES'!$AB$10:$AB$7501,"No",'DETAIL SALES'!$C$10:$C$7501,"4")</f>
        <v>0</v>
      </c>
      <c r="BU181" s="149">
        <f>COUNTIFS('DETAIL SALES'!$Q$10:$Q$7501,'FILL RATE MANDATORY STOCK'!BK181,'DETAIL SALES'!$AB$10:$AB$7501,"Full",'DETAIL SALES'!$C$10:$C$7501,"5")</f>
        <v>0</v>
      </c>
      <c r="BV181" s="149">
        <f>COUNTIFS('DETAIL SALES'!$Q$10:$Q$7501,'FILL RATE MANDATORY STOCK'!BK181,'DETAIL SALES'!$AB$10:$AB$7501,"No",'DETAIL SALES'!$C$10:$C$7501,"5")</f>
        <v>0</v>
      </c>
      <c r="BW181" s="149">
        <f>COUNTIFS('DETAIL SALES'!$Q$10:$Q$7501,'FILL RATE MANDATORY STOCK'!BK181,'DETAIL SALES'!$AB$10:$AB$7501,"Full",'DETAIL SALES'!$C$10:$C$7501,"6")</f>
        <v>0</v>
      </c>
      <c r="BX181" s="149">
        <f>COUNTIFS('DETAIL SALES'!$Q$10:$Q$7501,'FILL RATE MANDATORY STOCK'!BK181,'DETAIL SALES'!$AB$10:$AB$7501,"No",'DETAIL SALES'!$C$10:$C$7501,"6")</f>
        <v>0</v>
      </c>
      <c r="BY181" s="316">
        <f>COUNTIFS('DETAIL SALES'!$Q$10:$Q$7501,'FILL RATE MANDATORY STOCK'!BK181,'DETAIL SALES'!$AB$10:$AB$7501,"Full",'DETAIL SALES'!$C$10:$C$7501,"7")</f>
        <v>0</v>
      </c>
      <c r="BZ181" s="316">
        <f>COUNTIFS('DETAIL SALES'!$Q$10:$Q$7501,'FILL RATE MANDATORY STOCK'!BK181,'DETAIL SALES'!$AB$10:$AB$7501,"No",'DETAIL SALES'!$C$10:$C$7501,"7")</f>
        <v>0</v>
      </c>
      <c r="CA181" s="149">
        <f>COUNTIFS('DETAIL SALES'!$Q$10:$Q$7501,'FILL RATE MANDATORY STOCK'!BK181,'DETAIL SALES'!$AB$10:$AB$7501,"Full",'DETAIL SALES'!$C$10:$C$7501,"8")</f>
        <v>0</v>
      </c>
      <c r="CB181" s="149">
        <f>COUNTIFS('DETAIL SALES'!$Q$10:$Q$7501,'FILL RATE MANDATORY STOCK'!BK181,'DETAIL SALES'!$AB$10:$AB$7501,"No",'DETAIL SALES'!$C$10:$C$7501,"8")</f>
        <v>0</v>
      </c>
      <c r="CC181" s="149">
        <f>COUNTIFS('DETAIL SALES'!$Q$10:$Q$7501,'FILL RATE MANDATORY STOCK'!BK181,'DETAIL SALES'!$AB$10:$AB$7501,"Full",'DETAIL SALES'!$C$10:$C$7501,"9")</f>
        <v>0</v>
      </c>
      <c r="CD181" s="149">
        <f>COUNTIFS('DETAIL SALES'!$Q$10:$Q$7501,'FILL RATE MANDATORY STOCK'!BK181,'DETAIL SALES'!$AB$10:$AB$7501,"No",'DETAIL SALES'!$C$10:$C$7501,"9")</f>
        <v>0</v>
      </c>
      <c r="CE181" s="149">
        <f>COUNTIFS('DETAIL SALES'!$Q$10:$Q$7501,'FILL RATE MANDATORY STOCK'!BK181,'DETAIL SALES'!$AB$10:$AB$7501,"Full",'DETAIL SALES'!$C$10:$C$7501,"10")</f>
        <v>0</v>
      </c>
      <c r="CF181" s="149">
        <f>COUNTIFS('DETAIL SALES'!$Q$10:$Q$7501,'FILL RATE MANDATORY STOCK'!BK181,'DETAIL SALES'!$AB$10:$AB$7501,"No",'DETAIL SALES'!$C$10:$C$7501,"10")</f>
        <v>0</v>
      </c>
      <c r="CG181" s="149">
        <f>COUNTIFS('DETAIL SALES'!$Q$10:$Q$7501,'FILL RATE MANDATORY STOCK'!BK181,'DETAIL SALES'!$AB$10:$AB$7501,"Full",'DETAIL SALES'!$C$10:$C$7501,"11")</f>
        <v>0</v>
      </c>
      <c r="CH181" s="149">
        <f>COUNTIFS('DETAIL SALES'!$Q$10:$Q$7501,'FILL RATE MANDATORY STOCK'!BK181,'DETAIL SALES'!$AB$10:$AB$7501,"No",'DETAIL SALES'!$C$10:$C$7501,"11")</f>
        <v>0</v>
      </c>
      <c r="CI181" s="149">
        <f>COUNTIFS('DETAIL SALES'!$Q$10:$Q$7501,'FILL RATE MANDATORY STOCK'!BK181,'DETAIL SALES'!$AB$10:$AB$7501,"Full",'DETAIL SALES'!$C$10:$C$7501,"12")</f>
        <v>0</v>
      </c>
      <c r="CJ181" s="149">
        <f>COUNTIFS('DETAIL SALES'!$Q$10:$Q$7501,'FILL RATE MANDATORY STOCK'!BK181,'DETAIL SALES'!$AB$10:$AB$7501,"No",'DETAIL SALES'!$C$10:$C$7501,"12")</f>
        <v>0</v>
      </c>
      <c r="CK181" s="149">
        <f>COUNTIFS('DETAIL SALES'!$Q$10:$Q$7501,'FILL RATE MANDATORY STOCK'!BK181,'DETAIL SALES'!$AB$10:$AB$7501,"Full",'DETAIL SALES'!$C$10:$C$7501,"13")</f>
        <v>0</v>
      </c>
      <c r="CL181" s="149">
        <f>COUNTIFS('DETAIL SALES'!$Q$10:$Q$7501,'FILL RATE MANDATORY STOCK'!BK181,'DETAIL SALES'!$AB$10:$AB$7501,"No",'DETAIL SALES'!$C$10:$C$7501,"13")</f>
        <v>0</v>
      </c>
      <c r="CM181" s="316">
        <f>COUNTIFS('DETAIL SALES'!$Q$10:$Q$7501,'FILL RATE MANDATORY STOCK'!BK181,'DETAIL SALES'!$AB$10:$AB$7501,"Full",'DETAIL SALES'!$C$10:$C$7501,"14")</f>
        <v>0</v>
      </c>
      <c r="CN181" s="316">
        <f>COUNTIFS('DETAIL SALES'!$Q$10:$Q$7501,'FILL RATE MANDATORY STOCK'!BK181,'DETAIL SALES'!$AB$10:$AB$7501,"No",'DETAIL SALES'!$C$10:$C$7501,"14")</f>
        <v>0</v>
      </c>
      <c r="CO181" s="149">
        <f>COUNTIFS('DETAIL SALES'!$Q$10:$Q$7501,'FILL RATE MANDATORY STOCK'!BK181,'DETAIL SALES'!$AB$10:$AB$7501,"Full",'DETAIL SALES'!$C$10:$C$7501,"15")</f>
        <v>0</v>
      </c>
      <c r="CP181" s="149">
        <f>COUNTIFS('DETAIL SALES'!$Q$10:$Q$7501,'FILL RATE MANDATORY STOCK'!BK181,'DETAIL SALES'!$AB$10:$AB$7501,"No",'DETAIL SALES'!$C$10:$C$7501,"15")</f>
        <v>0</v>
      </c>
      <c r="CQ181" s="149">
        <f>COUNTIFS('DETAIL SALES'!$Q$10:$Q$7501,'FILL RATE MANDATORY STOCK'!BK181,'DETAIL SALES'!$AB$10:$AB$7501,"Full",'DETAIL SALES'!$C$10:$C$7501,"16")</f>
        <v>0</v>
      </c>
      <c r="CR181" s="149">
        <f>COUNTIFS('DETAIL SALES'!$Q$10:$Q$7501,'FILL RATE MANDATORY STOCK'!BK181,'DETAIL SALES'!$AB$10:$AB$7501,"No",'DETAIL SALES'!$C$10:$C$7501,"16")</f>
        <v>0</v>
      </c>
      <c r="CS181" s="149">
        <f>COUNTIFS('DETAIL SALES'!$Q$10:$Q$7501,'FILL RATE MANDATORY STOCK'!BK181,'DETAIL SALES'!$AB$10:$AB$7501,"Full",'DETAIL SALES'!$C$10:$C$7501,"17")</f>
        <v>0</v>
      </c>
      <c r="CT181" s="149">
        <f>COUNTIFS('DETAIL SALES'!$Q$10:$Q$7501,'FILL RATE MANDATORY STOCK'!BK181,'DETAIL SALES'!$AB$10:$AB$7501,"No",'DETAIL SALES'!$C$10:$C$7501,"17")</f>
        <v>0</v>
      </c>
      <c r="CU181" s="149">
        <f>COUNTIFS('DETAIL SALES'!$Q$10:$Q$7501,'FILL RATE MANDATORY STOCK'!BK181,'DETAIL SALES'!$AB$10:$AB$7501,"Full",'DETAIL SALES'!$C$10:$C$7501,"18")</f>
        <v>0</v>
      </c>
      <c r="CV181" s="149">
        <f>COUNTIFS('DETAIL SALES'!$Q$10:$Q$7501,'FILL RATE MANDATORY STOCK'!BK181,'DETAIL SALES'!$AB$10:$AB$7501,"No",'DETAIL SALES'!$C$10:$C$7501,"18")</f>
        <v>0</v>
      </c>
      <c r="CW181" s="149">
        <f>COUNTIFS('DETAIL SALES'!$Q$10:$Q$7501,'FILL RATE MANDATORY STOCK'!BK181,'DETAIL SALES'!$AB$10:$AB$7501,"Full",'DETAIL SALES'!$C$10:$C$7501,"19")</f>
        <v>0</v>
      </c>
      <c r="CX181" s="149">
        <f>COUNTIFS('DETAIL SALES'!$Q$10:$Q$7501,'FILL RATE MANDATORY STOCK'!BK181,'DETAIL SALES'!$AB$10:$AB$7501,"No",'DETAIL SALES'!$C$10:$C$7501,"19")</f>
        <v>0</v>
      </c>
      <c r="CY181" s="149">
        <f>COUNTIFS('DETAIL SALES'!$Q$10:$Q$7501,'FILL RATE MANDATORY STOCK'!BK181,'DETAIL SALES'!$AB$10:$AB$7501,"Full",'DETAIL SALES'!$C$10:$C$7501,"20")</f>
        <v>0</v>
      </c>
      <c r="CZ181" s="149">
        <f>COUNTIFS('DETAIL SALES'!$Q$10:$Q$7501,'FILL RATE MANDATORY STOCK'!BK181,'DETAIL SALES'!$AB$10:$AB$7501,"No",'DETAIL SALES'!$C$10:$C$7501,"20")</f>
        <v>0</v>
      </c>
      <c r="DA181" s="316">
        <f>COUNTIFS('DETAIL SALES'!$Q$10:$Q$7501,'FILL RATE MANDATORY STOCK'!BK181,'DETAIL SALES'!$AB$10:$AB$7501,"Full",'DETAIL SALES'!$C$10:$C$7501,"21")</f>
        <v>0</v>
      </c>
      <c r="DB181" s="316">
        <f>COUNTIFS('DETAIL SALES'!$Q$10:$Q$7501,'FILL RATE MANDATORY STOCK'!BK181,'DETAIL SALES'!$AB$10:$AB$7501,"No",'DETAIL SALES'!$C$10:$C$7501,"21")</f>
        <v>0</v>
      </c>
      <c r="DC181" s="149">
        <f>COUNTIFS('DETAIL SALES'!$Q$10:$Q$7501,'FILL RATE MANDATORY STOCK'!BK181,'DETAIL SALES'!$AB$10:$AB$7501,"Full",'DETAIL SALES'!$C$10:$C$7501,"22")</f>
        <v>0</v>
      </c>
      <c r="DD181" s="149">
        <f>COUNTIFS('DETAIL SALES'!$Q$10:$Q$7501,'FILL RATE MANDATORY STOCK'!BK181,'DETAIL SALES'!$AB$10:$AB$7501,"No",'DETAIL SALES'!$C$10:$C$7501,"22")</f>
        <v>0</v>
      </c>
      <c r="DE181" s="149">
        <f>COUNTIFS('DETAIL SALES'!$Q$10:$Q$7501,'FILL RATE MANDATORY STOCK'!BK181,'DETAIL SALES'!$AB$10:$AB$7501,"Full",'DETAIL SALES'!$C$10:$C$7501,"23")</f>
        <v>0</v>
      </c>
      <c r="DF181" s="149">
        <f>COUNTIFS('DETAIL SALES'!$Q$10:$Q$7501,'FILL RATE MANDATORY STOCK'!BK181,'DETAIL SALES'!$AB$10:$AB$7501,"No",'DETAIL SALES'!$C$10:$C$7501,"23")</f>
        <v>0</v>
      </c>
      <c r="DG181" s="149">
        <f>COUNTIFS('DETAIL SALES'!$Q$10:$Q$7501,'FILL RATE MANDATORY STOCK'!BK181,'DETAIL SALES'!$AB$10:$AB$7501,"Full",'DETAIL SALES'!$C$10:$C$7501,"24")</f>
        <v>0</v>
      </c>
      <c r="DH181" s="149">
        <f>COUNTIFS('DETAIL SALES'!$Q$10:$Q$7501,'FILL RATE MANDATORY STOCK'!BK181,'DETAIL SALES'!$AB$10:$AB$7501,"No",'DETAIL SALES'!$C$10:$C$7501,"24")</f>
        <v>0</v>
      </c>
      <c r="DI181" s="149">
        <f>COUNTIFS('DETAIL SALES'!$Q$10:$Q$7501,'FILL RATE MANDATORY STOCK'!BK181,'DETAIL SALES'!$AB$10:$AB$7501,"Full",'DETAIL SALES'!$C$10:$C$7501,"25")</f>
        <v>0</v>
      </c>
      <c r="DJ181" s="149">
        <f>COUNTIFS('DETAIL SALES'!$Q$10:$Q$7501,'FILL RATE MANDATORY STOCK'!BK181,'DETAIL SALES'!$AB$10:$AB$7501,"No",'DETAIL SALES'!$C$10:$C$7501,"25")</f>
        <v>0</v>
      </c>
      <c r="DK181" s="149">
        <f>COUNTIFS('DETAIL SALES'!$Q$10:$Q$7501,'FILL RATE MANDATORY STOCK'!BK181,'DETAIL SALES'!$AB$10:$AB$7501,"Full",'DETAIL SALES'!$C$10:$C$7501,"26")</f>
        <v>0</v>
      </c>
      <c r="DL181" s="149">
        <f>COUNTIFS('DETAIL SALES'!$Q$10:$Q$7501,'FILL RATE MANDATORY STOCK'!BK181,'DETAIL SALES'!$AB$10:$AB$7501,"No",'DETAIL SALES'!$C$10:$C$7501,"26")</f>
        <v>0</v>
      </c>
      <c r="DM181" s="149">
        <f>COUNTIFS('DETAIL SALES'!$Q$10:$Q$7501,'FILL RATE MANDATORY STOCK'!BK181,'DETAIL SALES'!$AB$10:$AB$7501,"Full",'DETAIL SALES'!$C$10:$C$7501,"27")</f>
        <v>0</v>
      </c>
      <c r="DN181" s="149">
        <f>COUNTIFS('DETAIL SALES'!$Q$10:$Q$7501,'FILL RATE MANDATORY STOCK'!BK181,'DETAIL SALES'!$AB$10:$AB$7501,"No",'DETAIL SALES'!$C$10:$C$7501,"27")</f>
        <v>0</v>
      </c>
      <c r="DO181" s="316">
        <f>COUNTIFS('DETAIL SALES'!$Q$10:$Q$7501,'FILL RATE MANDATORY STOCK'!BK181,'DETAIL SALES'!$AB$10:$AB$7501,"Full",'DETAIL SALES'!$C$10:$C$7501,"28")</f>
        <v>0</v>
      </c>
      <c r="DP181" s="316">
        <f>COUNTIFS('DETAIL SALES'!$Q$10:$Q$7501,'FILL RATE MANDATORY STOCK'!BK181,'DETAIL SALES'!$AB$10:$AB$7501,"No",'DETAIL SALES'!$C$10:$C$7501,"28")</f>
        <v>0</v>
      </c>
      <c r="DQ181" s="149">
        <f>COUNTIFS('DETAIL SALES'!$Q$10:$Q$7501,'FILL RATE MANDATORY STOCK'!BK181,'DETAIL SALES'!$AB$10:$AB$7501,"Full",'DETAIL SALES'!$C$10:$C$7501,"29")</f>
        <v>0</v>
      </c>
      <c r="DR181" s="149">
        <f>COUNTIFS('DETAIL SALES'!$Q$10:$Q$7501,'FILL RATE MANDATORY STOCK'!BK181,'DETAIL SALES'!$AB$10:$AB$7501,"No",'DETAIL SALES'!$C$10:$C$7501,"29")</f>
        <v>0</v>
      </c>
      <c r="DS181" s="149">
        <f>COUNTIFS('DETAIL SALES'!$Q$10:$Q$7501,'FILL RATE MANDATORY STOCK'!BK181,'DETAIL SALES'!$AB$10:$AB$7501,"Full",'DETAIL SALES'!$C$10:$C$7501,"30")</f>
        <v>0</v>
      </c>
      <c r="DT181" s="149">
        <f>COUNTIFS('DETAIL SALES'!$Q$10:$Q$7501,'FILL RATE MANDATORY STOCK'!BK181,'DETAIL SALES'!$AB$10:$AB$7501,"No",'DETAIL SALES'!$C$10:$C$7501,"30")</f>
        <v>0</v>
      </c>
      <c r="DU181" s="149">
        <f>COUNTIFS('DETAIL SALES'!$Q$10:$Q$7501,'FILL RATE MANDATORY STOCK'!\,'DETAIL SALES'!$AB$10:$AB$7501,"Full",'DETAIL SALES'!$C$10:$C$7501,"31")</f>
        <v>0</v>
      </c>
      <c r="DV181" s="153">
        <f>COUNTIFS('DETAIL SALES'!$Q$10:$Q$7501,'FILL RATE MANDATORY STOCK'!BK181,'DETAIL SALES'!$AB$10:$AB$7501,"No",'DETAIL SALES'!$C$10:$C$7501,"31")</f>
        <v>0</v>
      </c>
      <c r="DW181" s="271">
        <f t="shared" si="68"/>
        <v>0</v>
      </c>
      <c r="DX181" s="150">
        <f t="shared" si="68"/>
        <v>0</v>
      </c>
      <c r="DY181" s="150">
        <f t="shared" si="69"/>
        <v>0</v>
      </c>
      <c r="DZ181" s="272" t="e">
        <f t="shared" si="70"/>
        <v>#DIV/0!</v>
      </c>
    </row>
    <row r="182" spans="1:130" s="141" customFormat="1">
      <c r="A182" s="134">
        <v>173</v>
      </c>
      <c r="B182" s="286"/>
      <c r="C182" s="146">
        <f t="shared" si="60"/>
        <v>0</v>
      </c>
      <c r="D182" s="146">
        <f t="shared" si="61"/>
        <v>1</v>
      </c>
      <c r="E182" s="146">
        <f t="shared" si="62"/>
        <v>1900</v>
      </c>
      <c r="F182" s="287"/>
      <c r="G182" s="287"/>
      <c r="H182" s="287"/>
      <c r="I182" s="288"/>
      <c r="J182" s="287"/>
      <c r="K182" s="288"/>
      <c r="L182" s="134"/>
      <c r="M182" s="133"/>
      <c r="N182" s="288"/>
      <c r="O182" s="134"/>
      <c r="P182" s="166"/>
      <c r="Q182" s="289"/>
      <c r="R182" s="165"/>
      <c r="S182" s="290"/>
      <c r="T182" s="290"/>
      <c r="U182" s="290"/>
      <c r="V182" s="290"/>
      <c r="W182" s="166"/>
      <c r="X182" s="87"/>
      <c r="Y182" s="418">
        <f t="shared" si="63"/>
        <v>0</v>
      </c>
      <c r="Z182" s="291">
        <f t="shared" si="64"/>
        <v>0</v>
      </c>
      <c r="AA182" s="163"/>
      <c r="AB182" s="177" t="str">
        <f t="shared" si="65"/>
        <v/>
      </c>
      <c r="AC182" s="283" t="str">
        <f t="shared" si="66"/>
        <v/>
      </c>
      <c r="AD182" s="283" t="str">
        <f t="shared" si="67"/>
        <v/>
      </c>
      <c r="AE182" s="163"/>
      <c r="AF182" s="162"/>
      <c r="AP182" s="581"/>
      <c r="BD182" s="784"/>
      <c r="BE182" s="100">
        <f t="shared" si="59"/>
        <v>161</v>
      </c>
      <c r="BF182" s="100" t="s">
        <v>240</v>
      </c>
      <c r="BG182" s="100" t="s">
        <v>438</v>
      </c>
      <c r="BH182" s="149" t="s">
        <v>238</v>
      </c>
      <c r="BI182" s="169" t="e">
        <f>VLOOKUP(BH182,#REF!,8,FALSE)</f>
        <v>#REF!</v>
      </c>
      <c r="BJ182" s="224">
        <v>60000</v>
      </c>
      <c r="BK182" s="154">
        <v>2</v>
      </c>
      <c r="BL182" s="153">
        <v>0</v>
      </c>
      <c r="BM182" s="594">
        <f>COUNTIFS('DETAIL SALES'!$Q$10:$Q$7501,'FILL RATE MANDATORY STOCK'!BK182,'DETAIL SALES'!$AB$10:$AB$7501,"Full",'DETAIL SALES'!$C$10:$C$7501,"1")</f>
        <v>0</v>
      </c>
      <c r="BN182" s="149">
        <f>COUNTIFS('DETAIL SALES'!$Q$10:$Q$7501,'FILL RATE MANDATORY STOCK'!BK182,'DETAIL SALES'!$AB$10:$AB$7501,"No",'DETAIL SALES'!$C$10:$C$7501,"1")</f>
        <v>0</v>
      </c>
      <c r="BO182" s="149">
        <f>COUNTIFS('DETAIL SALES'!$Q$10:$Q$7501,'FILL RATE MANDATORY STOCK'!BK182,'DETAIL SALES'!$AB$10:$AB$7501,"Full",'DETAIL SALES'!$C$10:$C$7501,"2")</f>
        <v>0</v>
      </c>
      <c r="BP182" s="149">
        <f>COUNTIFS('DETAIL SALES'!$Q$10:$Q$7501,'FILL RATE MANDATORY STOCK'!BK182,'DETAIL SALES'!$AB$10:$AB$7501,"No",'DETAIL SALES'!$C$10:$C$7501,"2")</f>
        <v>0</v>
      </c>
      <c r="BQ182" s="149">
        <f>COUNTIFS('DETAIL SALES'!$Q$10:$Q$7501,'FILL RATE MANDATORY STOCK'!BK182,'DETAIL SALES'!$AB$10:$AB$7501,"Full",'DETAIL SALES'!$C$10:$C$7501,"3")</f>
        <v>0</v>
      </c>
      <c r="BR182" s="149">
        <f>COUNTIFS('DETAIL SALES'!$Q$10:$Q$7501,'FILL RATE MANDATORY STOCK'!BK182,'DETAIL SALES'!$AB$10:$AB$7501,"No",'DETAIL SALES'!$C$10:$C$7501,"3")</f>
        <v>0</v>
      </c>
      <c r="BS182" s="149">
        <f>COUNTIFS('DETAIL SALES'!$Q$10:$Q$7501,'FILL RATE MANDATORY STOCK'!BK182,'DETAIL SALES'!$AB$10:$AB$7501,"Full",'DETAIL SALES'!$C$10:$C$7501,"4")</f>
        <v>0</v>
      </c>
      <c r="BT182" s="149">
        <f>COUNTIFS('DETAIL SALES'!$Q$10:$Q$7501,'FILL RATE MANDATORY STOCK'!BK182,'DETAIL SALES'!$AB$10:$AB$7501,"No",'DETAIL SALES'!$C$10:$C$7501,"4")</f>
        <v>0</v>
      </c>
      <c r="BU182" s="149">
        <f>COUNTIFS('DETAIL SALES'!$Q$10:$Q$7501,'FILL RATE MANDATORY STOCK'!BK182,'DETAIL SALES'!$AB$10:$AB$7501,"Full",'DETAIL SALES'!$C$10:$C$7501,"5")</f>
        <v>0</v>
      </c>
      <c r="BV182" s="149">
        <f>COUNTIFS('DETAIL SALES'!$Q$10:$Q$7501,'FILL RATE MANDATORY STOCK'!BK182,'DETAIL SALES'!$AB$10:$AB$7501,"No",'DETAIL SALES'!$C$10:$C$7501,"5")</f>
        <v>0</v>
      </c>
      <c r="BW182" s="149">
        <f>COUNTIFS('DETAIL SALES'!$Q$10:$Q$7501,'FILL RATE MANDATORY STOCK'!BK182,'DETAIL SALES'!$AB$10:$AB$7501,"Full",'DETAIL SALES'!$C$10:$C$7501,"6")</f>
        <v>0</v>
      </c>
      <c r="BX182" s="149">
        <f>COUNTIFS('DETAIL SALES'!$Q$10:$Q$7501,'FILL RATE MANDATORY STOCK'!BK182,'DETAIL SALES'!$AB$10:$AB$7501,"No",'DETAIL SALES'!$C$10:$C$7501,"6")</f>
        <v>0</v>
      </c>
      <c r="BY182" s="316">
        <f>COUNTIFS('DETAIL SALES'!$Q$10:$Q$7501,'FILL RATE MANDATORY STOCK'!BK182,'DETAIL SALES'!$AB$10:$AB$7501,"Full",'DETAIL SALES'!$C$10:$C$7501,"7")</f>
        <v>0</v>
      </c>
      <c r="BZ182" s="316">
        <f>COUNTIFS('DETAIL SALES'!$Q$10:$Q$7501,'FILL RATE MANDATORY STOCK'!BK182,'DETAIL SALES'!$AB$10:$AB$7501,"No",'DETAIL SALES'!$C$10:$C$7501,"7")</f>
        <v>0</v>
      </c>
      <c r="CA182" s="149">
        <f>COUNTIFS('DETAIL SALES'!$Q$10:$Q$7501,'FILL RATE MANDATORY STOCK'!BK182,'DETAIL SALES'!$AB$10:$AB$7501,"Full",'DETAIL SALES'!$C$10:$C$7501,"8")</f>
        <v>0</v>
      </c>
      <c r="CB182" s="149">
        <f>COUNTIFS('DETAIL SALES'!$Q$10:$Q$7501,'FILL RATE MANDATORY STOCK'!BK182,'DETAIL SALES'!$AB$10:$AB$7501,"No",'DETAIL SALES'!$C$10:$C$7501,"8")</f>
        <v>0</v>
      </c>
      <c r="CC182" s="149">
        <f>COUNTIFS('DETAIL SALES'!$Q$10:$Q$7501,'FILL RATE MANDATORY STOCK'!BK182,'DETAIL SALES'!$AB$10:$AB$7501,"Full",'DETAIL SALES'!$C$10:$C$7501,"9")</f>
        <v>0</v>
      </c>
      <c r="CD182" s="149">
        <f>COUNTIFS('DETAIL SALES'!$Q$10:$Q$7501,'FILL RATE MANDATORY STOCK'!BK182,'DETAIL SALES'!$AB$10:$AB$7501,"No",'DETAIL SALES'!$C$10:$C$7501,"9")</f>
        <v>0</v>
      </c>
      <c r="CE182" s="149">
        <f>COUNTIFS('DETAIL SALES'!$Q$10:$Q$7501,'FILL RATE MANDATORY STOCK'!BK182,'DETAIL SALES'!$AB$10:$AB$7501,"Full",'DETAIL SALES'!$C$10:$C$7501,"10")</f>
        <v>0</v>
      </c>
      <c r="CF182" s="149">
        <f>COUNTIFS('DETAIL SALES'!$Q$10:$Q$7501,'FILL RATE MANDATORY STOCK'!BK182,'DETAIL SALES'!$AB$10:$AB$7501,"No",'DETAIL SALES'!$C$10:$C$7501,"10")</f>
        <v>0</v>
      </c>
      <c r="CG182" s="149">
        <f>COUNTIFS('DETAIL SALES'!$Q$10:$Q$7501,'FILL RATE MANDATORY STOCK'!BK182,'DETAIL SALES'!$AB$10:$AB$7501,"Full",'DETAIL SALES'!$C$10:$C$7501,"11")</f>
        <v>0</v>
      </c>
      <c r="CH182" s="149">
        <f>COUNTIFS('DETAIL SALES'!$Q$10:$Q$7501,'FILL RATE MANDATORY STOCK'!BK182,'DETAIL SALES'!$AB$10:$AB$7501,"No",'DETAIL SALES'!$C$10:$C$7501,"11")</f>
        <v>0</v>
      </c>
      <c r="CI182" s="149">
        <f>COUNTIFS('DETAIL SALES'!$Q$10:$Q$7501,'FILL RATE MANDATORY STOCK'!BK182,'DETAIL SALES'!$AB$10:$AB$7501,"Full",'DETAIL SALES'!$C$10:$C$7501,"12")</f>
        <v>0</v>
      </c>
      <c r="CJ182" s="149">
        <f>COUNTIFS('DETAIL SALES'!$Q$10:$Q$7501,'FILL RATE MANDATORY STOCK'!BK182,'DETAIL SALES'!$AB$10:$AB$7501,"No",'DETAIL SALES'!$C$10:$C$7501,"12")</f>
        <v>0</v>
      </c>
      <c r="CK182" s="149">
        <f>COUNTIFS('DETAIL SALES'!$Q$10:$Q$7501,'FILL RATE MANDATORY STOCK'!BK182,'DETAIL SALES'!$AB$10:$AB$7501,"Full",'DETAIL SALES'!$C$10:$C$7501,"13")</f>
        <v>0</v>
      </c>
      <c r="CL182" s="149">
        <f>COUNTIFS('DETAIL SALES'!$Q$10:$Q$7501,'FILL RATE MANDATORY STOCK'!BK182,'DETAIL SALES'!$AB$10:$AB$7501,"No",'DETAIL SALES'!$C$10:$C$7501,"13")</f>
        <v>0</v>
      </c>
      <c r="CM182" s="316">
        <f>COUNTIFS('DETAIL SALES'!$Q$10:$Q$7501,'FILL RATE MANDATORY STOCK'!BK182,'DETAIL SALES'!$AB$10:$AB$7501,"Full",'DETAIL SALES'!$C$10:$C$7501,"14")</f>
        <v>0</v>
      </c>
      <c r="CN182" s="316">
        <f>COUNTIFS('DETAIL SALES'!$Q$10:$Q$7501,'FILL RATE MANDATORY STOCK'!BK182,'DETAIL SALES'!$AB$10:$AB$7501,"No",'DETAIL SALES'!$C$10:$C$7501,"14")</f>
        <v>0</v>
      </c>
      <c r="CO182" s="149">
        <f>COUNTIFS('DETAIL SALES'!$Q$10:$Q$7501,'FILL RATE MANDATORY STOCK'!BK182,'DETAIL SALES'!$AB$10:$AB$7501,"Full",'DETAIL SALES'!$C$10:$C$7501,"15")</f>
        <v>0</v>
      </c>
      <c r="CP182" s="149">
        <f>COUNTIFS('DETAIL SALES'!$Q$10:$Q$7501,'FILL RATE MANDATORY STOCK'!BK182,'DETAIL SALES'!$AB$10:$AB$7501,"No",'DETAIL SALES'!$C$10:$C$7501,"15")</f>
        <v>0</v>
      </c>
      <c r="CQ182" s="149">
        <f>COUNTIFS('DETAIL SALES'!$Q$10:$Q$7501,'FILL RATE MANDATORY STOCK'!BK182,'DETAIL SALES'!$AB$10:$AB$7501,"Full",'DETAIL SALES'!$C$10:$C$7501,"16")</f>
        <v>0</v>
      </c>
      <c r="CR182" s="149">
        <f>COUNTIFS('DETAIL SALES'!$Q$10:$Q$7501,'FILL RATE MANDATORY STOCK'!BK182,'DETAIL SALES'!$AB$10:$AB$7501,"No",'DETAIL SALES'!$C$10:$C$7501,"16")</f>
        <v>0</v>
      </c>
      <c r="CS182" s="149">
        <f>COUNTIFS('DETAIL SALES'!$Q$10:$Q$7501,'FILL RATE MANDATORY STOCK'!BK182,'DETAIL SALES'!$AB$10:$AB$7501,"Full",'DETAIL SALES'!$C$10:$C$7501,"17")</f>
        <v>0</v>
      </c>
      <c r="CT182" s="149">
        <f>COUNTIFS('DETAIL SALES'!$Q$10:$Q$7501,'FILL RATE MANDATORY STOCK'!BK182,'DETAIL SALES'!$AB$10:$AB$7501,"No",'DETAIL SALES'!$C$10:$C$7501,"17")</f>
        <v>0</v>
      </c>
      <c r="CU182" s="149">
        <f>COUNTIFS('DETAIL SALES'!$Q$10:$Q$7501,'FILL RATE MANDATORY STOCK'!BK182,'DETAIL SALES'!$AB$10:$AB$7501,"Full",'DETAIL SALES'!$C$10:$C$7501,"18")</f>
        <v>0</v>
      </c>
      <c r="CV182" s="149">
        <f>COUNTIFS('DETAIL SALES'!$Q$10:$Q$7501,'FILL RATE MANDATORY STOCK'!BK182,'DETAIL SALES'!$AB$10:$AB$7501,"No",'DETAIL SALES'!$C$10:$C$7501,"18")</f>
        <v>0</v>
      </c>
      <c r="CW182" s="149">
        <f>COUNTIFS('DETAIL SALES'!$Q$10:$Q$7501,'FILL RATE MANDATORY STOCK'!BK182,'DETAIL SALES'!$AB$10:$AB$7501,"Full",'DETAIL SALES'!$C$10:$C$7501,"19")</f>
        <v>0</v>
      </c>
      <c r="CX182" s="149">
        <f>COUNTIFS('DETAIL SALES'!$Q$10:$Q$7501,'FILL RATE MANDATORY STOCK'!BK182,'DETAIL SALES'!$AB$10:$AB$7501,"No",'DETAIL SALES'!$C$10:$C$7501,"19")</f>
        <v>0</v>
      </c>
      <c r="CY182" s="149">
        <f>COUNTIFS('DETAIL SALES'!$Q$10:$Q$7501,'FILL RATE MANDATORY STOCK'!BK182,'DETAIL SALES'!$AB$10:$AB$7501,"Full",'DETAIL SALES'!$C$10:$C$7501,"20")</f>
        <v>0</v>
      </c>
      <c r="CZ182" s="149">
        <f>COUNTIFS('DETAIL SALES'!$Q$10:$Q$7501,'FILL RATE MANDATORY STOCK'!BK182,'DETAIL SALES'!$AB$10:$AB$7501,"No",'DETAIL SALES'!$C$10:$C$7501,"20")</f>
        <v>0</v>
      </c>
      <c r="DA182" s="316">
        <f>COUNTIFS('DETAIL SALES'!$Q$10:$Q$7501,'FILL RATE MANDATORY STOCK'!BK182,'DETAIL SALES'!$AB$10:$AB$7501,"Full",'DETAIL SALES'!$C$10:$C$7501,"21")</f>
        <v>0</v>
      </c>
      <c r="DB182" s="316">
        <f>COUNTIFS('DETAIL SALES'!$Q$10:$Q$7501,'FILL RATE MANDATORY STOCK'!BK182,'DETAIL SALES'!$AB$10:$AB$7501,"No",'DETAIL SALES'!$C$10:$C$7501,"21")</f>
        <v>0</v>
      </c>
      <c r="DC182" s="149">
        <f>COUNTIFS('DETAIL SALES'!$Q$10:$Q$7501,'FILL RATE MANDATORY STOCK'!BK182,'DETAIL SALES'!$AB$10:$AB$7501,"Full",'DETAIL SALES'!$C$10:$C$7501,"22")</f>
        <v>0</v>
      </c>
      <c r="DD182" s="149">
        <f>COUNTIFS('DETAIL SALES'!$Q$10:$Q$7501,'FILL RATE MANDATORY STOCK'!BK182,'DETAIL SALES'!$AB$10:$AB$7501,"No",'DETAIL SALES'!$C$10:$C$7501,"22")</f>
        <v>0</v>
      </c>
      <c r="DE182" s="149">
        <f>COUNTIFS('DETAIL SALES'!$Q$10:$Q$7501,'FILL RATE MANDATORY STOCK'!BK182,'DETAIL SALES'!$AB$10:$AB$7501,"Full",'DETAIL SALES'!$C$10:$C$7501,"23")</f>
        <v>0</v>
      </c>
      <c r="DF182" s="149">
        <f>COUNTIFS('DETAIL SALES'!$Q$10:$Q$7501,'FILL RATE MANDATORY STOCK'!BK182,'DETAIL SALES'!$AB$10:$AB$7501,"No",'DETAIL SALES'!$C$10:$C$7501,"23")</f>
        <v>0</v>
      </c>
      <c r="DG182" s="149">
        <f>COUNTIFS('DETAIL SALES'!$Q$10:$Q$7501,'FILL RATE MANDATORY STOCK'!BK182,'DETAIL SALES'!$AB$10:$AB$7501,"Full",'DETAIL SALES'!$C$10:$C$7501,"24")</f>
        <v>0</v>
      </c>
      <c r="DH182" s="149">
        <f>COUNTIFS('DETAIL SALES'!$Q$10:$Q$7501,'FILL RATE MANDATORY STOCK'!BK182,'DETAIL SALES'!$AB$10:$AB$7501,"No",'DETAIL SALES'!$C$10:$C$7501,"24")</f>
        <v>0</v>
      </c>
      <c r="DI182" s="149">
        <f>COUNTIFS('DETAIL SALES'!$Q$10:$Q$7501,'FILL RATE MANDATORY STOCK'!BK182,'DETAIL SALES'!$AB$10:$AB$7501,"Full",'DETAIL SALES'!$C$10:$C$7501,"25")</f>
        <v>0</v>
      </c>
      <c r="DJ182" s="149">
        <f>COUNTIFS('DETAIL SALES'!$Q$10:$Q$7501,'FILL RATE MANDATORY STOCK'!BK182,'DETAIL SALES'!$AB$10:$AB$7501,"No",'DETAIL SALES'!$C$10:$C$7501,"25")</f>
        <v>0</v>
      </c>
      <c r="DK182" s="149">
        <f>COUNTIFS('DETAIL SALES'!$Q$10:$Q$7501,'FILL RATE MANDATORY STOCK'!BK182,'DETAIL SALES'!$AB$10:$AB$7501,"Full",'DETAIL SALES'!$C$10:$C$7501,"26")</f>
        <v>0</v>
      </c>
      <c r="DL182" s="149">
        <f>COUNTIFS('DETAIL SALES'!$Q$10:$Q$7501,'FILL RATE MANDATORY STOCK'!BK182,'DETAIL SALES'!$AB$10:$AB$7501,"No",'DETAIL SALES'!$C$10:$C$7501,"26")</f>
        <v>0</v>
      </c>
      <c r="DM182" s="149">
        <f>COUNTIFS('DETAIL SALES'!$Q$10:$Q$7501,'FILL RATE MANDATORY STOCK'!BK182,'DETAIL SALES'!$AB$10:$AB$7501,"Full",'DETAIL SALES'!$C$10:$C$7501,"27")</f>
        <v>0</v>
      </c>
      <c r="DN182" s="149">
        <f>COUNTIFS('DETAIL SALES'!$Q$10:$Q$7501,'FILL RATE MANDATORY STOCK'!BK182,'DETAIL SALES'!$AB$10:$AB$7501,"No",'DETAIL SALES'!$C$10:$C$7501,"27")</f>
        <v>0</v>
      </c>
      <c r="DO182" s="316">
        <f>COUNTIFS('DETAIL SALES'!$Q$10:$Q$7501,'FILL RATE MANDATORY STOCK'!BK182,'DETAIL SALES'!$AB$10:$AB$7501,"Full",'DETAIL SALES'!$C$10:$C$7501,"28")</f>
        <v>0</v>
      </c>
      <c r="DP182" s="316">
        <f>COUNTIFS('DETAIL SALES'!$Q$10:$Q$7501,'FILL RATE MANDATORY STOCK'!BK182,'DETAIL SALES'!$AB$10:$AB$7501,"No",'DETAIL SALES'!$C$10:$C$7501,"28")</f>
        <v>0</v>
      </c>
      <c r="DQ182" s="149">
        <f>COUNTIFS('DETAIL SALES'!$Q$10:$Q$7501,'FILL RATE MANDATORY STOCK'!BK182,'DETAIL SALES'!$AB$10:$AB$7501,"Full",'DETAIL SALES'!$C$10:$C$7501,"29")</f>
        <v>0</v>
      </c>
      <c r="DR182" s="149">
        <f>COUNTIFS('DETAIL SALES'!$Q$10:$Q$7501,'FILL RATE MANDATORY STOCK'!BK182,'DETAIL SALES'!$AB$10:$AB$7501,"No",'DETAIL SALES'!$C$10:$C$7501,"29")</f>
        <v>0</v>
      </c>
      <c r="DS182" s="149">
        <f>COUNTIFS('DETAIL SALES'!$Q$10:$Q$7501,'FILL RATE MANDATORY STOCK'!BK182,'DETAIL SALES'!$AB$10:$AB$7501,"Full",'DETAIL SALES'!$C$10:$C$7501,"30")</f>
        <v>0</v>
      </c>
      <c r="DT182" s="149">
        <f>COUNTIFS('DETAIL SALES'!$Q$10:$Q$7501,'FILL RATE MANDATORY STOCK'!BK182,'DETAIL SALES'!$AB$10:$AB$7501,"No",'DETAIL SALES'!$C$10:$C$7501,"30")</f>
        <v>0</v>
      </c>
      <c r="DU182" s="149">
        <f>COUNTIFS('DETAIL SALES'!$Q$10:$Q$7501,'FILL RATE MANDATORY STOCK'!\,'DETAIL SALES'!$AB$10:$AB$7501,"Full",'DETAIL SALES'!$C$10:$C$7501,"31")</f>
        <v>0</v>
      </c>
      <c r="DV182" s="153">
        <f>COUNTIFS('DETAIL SALES'!$Q$10:$Q$7501,'FILL RATE MANDATORY STOCK'!BK182,'DETAIL SALES'!$AB$10:$AB$7501,"No",'DETAIL SALES'!$C$10:$C$7501,"31")</f>
        <v>0</v>
      </c>
      <c r="DW182" s="271">
        <f t="shared" si="68"/>
        <v>0</v>
      </c>
      <c r="DX182" s="150">
        <f t="shared" si="68"/>
        <v>0</v>
      </c>
      <c r="DY182" s="150">
        <f t="shared" si="69"/>
        <v>0</v>
      </c>
      <c r="DZ182" s="272" t="e">
        <f t="shared" si="70"/>
        <v>#DIV/0!</v>
      </c>
    </row>
    <row r="183" spans="1:130" s="141" customFormat="1">
      <c r="A183" s="134">
        <v>174</v>
      </c>
      <c r="B183" s="286"/>
      <c r="C183" s="146">
        <f t="shared" si="60"/>
        <v>0</v>
      </c>
      <c r="D183" s="146">
        <f t="shared" si="61"/>
        <v>1</v>
      </c>
      <c r="E183" s="146">
        <f t="shared" si="62"/>
        <v>1900</v>
      </c>
      <c r="F183" s="287"/>
      <c r="G183" s="287"/>
      <c r="H183" s="287"/>
      <c r="I183" s="288"/>
      <c r="J183" s="287"/>
      <c r="K183" s="288"/>
      <c r="L183" s="134"/>
      <c r="M183" s="133"/>
      <c r="N183" s="288"/>
      <c r="O183" s="134"/>
      <c r="P183" s="166"/>
      <c r="Q183" s="289"/>
      <c r="R183" s="165"/>
      <c r="S183" s="290"/>
      <c r="T183" s="290"/>
      <c r="U183" s="290"/>
      <c r="V183" s="290"/>
      <c r="W183" s="166"/>
      <c r="X183" s="87"/>
      <c r="Y183" s="418">
        <f t="shared" si="63"/>
        <v>0</v>
      </c>
      <c r="Z183" s="291">
        <f t="shared" si="64"/>
        <v>0</v>
      </c>
      <c r="AA183" s="163"/>
      <c r="AB183" s="177" t="str">
        <f t="shared" si="65"/>
        <v/>
      </c>
      <c r="AC183" s="283" t="str">
        <f t="shared" si="66"/>
        <v/>
      </c>
      <c r="AD183" s="283" t="str">
        <f t="shared" si="67"/>
        <v/>
      </c>
      <c r="AE183" s="163"/>
      <c r="AF183" s="162"/>
      <c r="AP183" s="581"/>
      <c r="BD183" s="784"/>
      <c r="BE183" s="100">
        <f t="shared" si="59"/>
        <v>162</v>
      </c>
      <c r="BF183" s="100" t="s">
        <v>167</v>
      </c>
      <c r="BG183" s="100" t="s">
        <v>438</v>
      </c>
      <c r="BH183" s="149" t="s">
        <v>242</v>
      </c>
      <c r="BI183" s="169" t="e">
        <f>VLOOKUP(BH183,#REF!,8,FALSE)</f>
        <v>#REF!</v>
      </c>
      <c r="BJ183" s="224">
        <v>60000</v>
      </c>
      <c r="BK183" s="154">
        <v>2</v>
      </c>
      <c r="BL183" s="153">
        <v>0</v>
      </c>
      <c r="BM183" s="594">
        <f>COUNTIFS('DETAIL SALES'!$Q$10:$Q$7501,'FILL RATE MANDATORY STOCK'!BK183,'DETAIL SALES'!$AB$10:$AB$7501,"Full",'DETAIL SALES'!$C$10:$C$7501,"1")</f>
        <v>0</v>
      </c>
      <c r="BN183" s="149">
        <f>COUNTIFS('DETAIL SALES'!$Q$10:$Q$7501,'FILL RATE MANDATORY STOCK'!BK183,'DETAIL SALES'!$AB$10:$AB$7501,"No",'DETAIL SALES'!$C$10:$C$7501,"1")</f>
        <v>0</v>
      </c>
      <c r="BO183" s="149">
        <f>COUNTIFS('DETAIL SALES'!$Q$10:$Q$7501,'FILL RATE MANDATORY STOCK'!BK183,'DETAIL SALES'!$AB$10:$AB$7501,"Full",'DETAIL SALES'!$C$10:$C$7501,"2")</f>
        <v>0</v>
      </c>
      <c r="BP183" s="149">
        <f>COUNTIFS('DETAIL SALES'!$Q$10:$Q$7501,'FILL RATE MANDATORY STOCK'!BK183,'DETAIL SALES'!$AB$10:$AB$7501,"No",'DETAIL SALES'!$C$10:$C$7501,"2")</f>
        <v>0</v>
      </c>
      <c r="BQ183" s="149">
        <f>COUNTIFS('DETAIL SALES'!$Q$10:$Q$7501,'FILL RATE MANDATORY STOCK'!BK183,'DETAIL SALES'!$AB$10:$AB$7501,"Full",'DETAIL SALES'!$C$10:$C$7501,"3")</f>
        <v>0</v>
      </c>
      <c r="BR183" s="149">
        <f>COUNTIFS('DETAIL SALES'!$Q$10:$Q$7501,'FILL RATE MANDATORY STOCK'!BK183,'DETAIL SALES'!$AB$10:$AB$7501,"No",'DETAIL SALES'!$C$10:$C$7501,"3")</f>
        <v>0</v>
      </c>
      <c r="BS183" s="149">
        <f>COUNTIFS('DETAIL SALES'!$Q$10:$Q$7501,'FILL RATE MANDATORY STOCK'!BK183,'DETAIL SALES'!$AB$10:$AB$7501,"Full",'DETAIL SALES'!$C$10:$C$7501,"4")</f>
        <v>0</v>
      </c>
      <c r="BT183" s="149">
        <f>COUNTIFS('DETAIL SALES'!$Q$10:$Q$7501,'FILL RATE MANDATORY STOCK'!BK183,'DETAIL SALES'!$AB$10:$AB$7501,"No",'DETAIL SALES'!$C$10:$C$7501,"4")</f>
        <v>0</v>
      </c>
      <c r="BU183" s="149">
        <f>COUNTIFS('DETAIL SALES'!$Q$10:$Q$7501,'FILL RATE MANDATORY STOCK'!BK183,'DETAIL SALES'!$AB$10:$AB$7501,"Full",'DETAIL SALES'!$C$10:$C$7501,"5")</f>
        <v>0</v>
      </c>
      <c r="BV183" s="149">
        <f>COUNTIFS('DETAIL SALES'!$Q$10:$Q$7501,'FILL RATE MANDATORY STOCK'!BK183,'DETAIL SALES'!$AB$10:$AB$7501,"No",'DETAIL SALES'!$C$10:$C$7501,"5")</f>
        <v>0</v>
      </c>
      <c r="BW183" s="149">
        <f>COUNTIFS('DETAIL SALES'!$Q$10:$Q$7501,'FILL RATE MANDATORY STOCK'!BK183,'DETAIL SALES'!$AB$10:$AB$7501,"Full",'DETAIL SALES'!$C$10:$C$7501,"6")</f>
        <v>0</v>
      </c>
      <c r="BX183" s="149">
        <f>COUNTIFS('DETAIL SALES'!$Q$10:$Q$7501,'FILL RATE MANDATORY STOCK'!BK183,'DETAIL SALES'!$AB$10:$AB$7501,"No",'DETAIL SALES'!$C$10:$C$7501,"6")</f>
        <v>0</v>
      </c>
      <c r="BY183" s="316">
        <f>COUNTIFS('DETAIL SALES'!$Q$10:$Q$7501,'FILL RATE MANDATORY STOCK'!BK183,'DETAIL SALES'!$AB$10:$AB$7501,"Full",'DETAIL SALES'!$C$10:$C$7501,"7")</f>
        <v>0</v>
      </c>
      <c r="BZ183" s="316">
        <f>COUNTIFS('DETAIL SALES'!$Q$10:$Q$7501,'FILL RATE MANDATORY STOCK'!BK183,'DETAIL SALES'!$AB$10:$AB$7501,"No",'DETAIL SALES'!$C$10:$C$7501,"7")</f>
        <v>0</v>
      </c>
      <c r="CA183" s="149">
        <f>COUNTIFS('DETAIL SALES'!$Q$10:$Q$7501,'FILL RATE MANDATORY STOCK'!BK183,'DETAIL SALES'!$AB$10:$AB$7501,"Full",'DETAIL SALES'!$C$10:$C$7501,"8")</f>
        <v>0</v>
      </c>
      <c r="CB183" s="149">
        <f>COUNTIFS('DETAIL SALES'!$Q$10:$Q$7501,'FILL RATE MANDATORY STOCK'!BK183,'DETAIL SALES'!$AB$10:$AB$7501,"No",'DETAIL SALES'!$C$10:$C$7501,"8")</f>
        <v>0</v>
      </c>
      <c r="CC183" s="149">
        <f>COUNTIFS('DETAIL SALES'!$Q$10:$Q$7501,'FILL RATE MANDATORY STOCK'!BK183,'DETAIL SALES'!$AB$10:$AB$7501,"Full",'DETAIL SALES'!$C$10:$C$7501,"9")</f>
        <v>0</v>
      </c>
      <c r="CD183" s="149">
        <f>COUNTIFS('DETAIL SALES'!$Q$10:$Q$7501,'FILL RATE MANDATORY STOCK'!BK183,'DETAIL SALES'!$AB$10:$AB$7501,"No",'DETAIL SALES'!$C$10:$C$7501,"9")</f>
        <v>0</v>
      </c>
      <c r="CE183" s="149">
        <f>COUNTIFS('DETAIL SALES'!$Q$10:$Q$7501,'FILL RATE MANDATORY STOCK'!BK183,'DETAIL SALES'!$AB$10:$AB$7501,"Full",'DETAIL SALES'!$C$10:$C$7501,"10")</f>
        <v>0</v>
      </c>
      <c r="CF183" s="149">
        <f>COUNTIFS('DETAIL SALES'!$Q$10:$Q$7501,'FILL RATE MANDATORY STOCK'!BK183,'DETAIL SALES'!$AB$10:$AB$7501,"No",'DETAIL SALES'!$C$10:$C$7501,"10")</f>
        <v>0</v>
      </c>
      <c r="CG183" s="149">
        <f>COUNTIFS('DETAIL SALES'!$Q$10:$Q$7501,'FILL RATE MANDATORY STOCK'!BK183,'DETAIL SALES'!$AB$10:$AB$7501,"Full",'DETAIL SALES'!$C$10:$C$7501,"11")</f>
        <v>0</v>
      </c>
      <c r="CH183" s="149">
        <f>COUNTIFS('DETAIL SALES'!$Q$10:$Q$7501,'FILL RATE MANDATORY STOCK'!BK183,'DETAIL SALES'!$AB$10:$AB$7501,"No",'DETAIL SALES'!$C$10:$C$7501,"11")</f>
        <v>0</v>
      </c>
      <c r="CI183" s="149">
        <f>COUNTIFS('DETAIL SALES'!$Q$10:$Q$7501,'FILL RATE MANDATORY STOCK'!BK183,'DETAIL SALES'!$AB$10:$AB$7501,"Full",'DETAIL SALES'!$C$10:$C$7501,"12")</f>
        <v>0</v>
      </c>
      <c r="CJ183" s="149">
        <f>COUNTIFS('DETAIL SALES'!$Q$10:$Q$7501,'FILL RATE MANDATORY STOCK'!BK183,'DETAIL SALES'!$AB$10:$AB$7501,"No",'DETAIL SALES'!$C$10:$C$7501,"12")</f>
        <v>0</v>
      </c>
      <c r="CK183" s="149">
        <f>COUNTIFS('DETAIL SALES'!$Q$10:$Q$7501,'FILL RATE MANDATORY STOCK'!BK183,'DETAIL SALES'!$AB$10:$AB$7501,"Full",'DETAIL SALES'!$C$10:$C$7501,"13")</f>
        <v>0</v>
      </c>
      <c r="CL183" s="149">
        <f>COUNTIFS('DETAIL SALES'!$Q$10:$Q$7501,'FILL RATE MANDATORY STOCK'!BK183,'DETAIL SALES'!$AB$10:$AB$7501,"No",'DETAIL SALES'!$C$10:$C$7501,"13")</f>
        <v>0</v>
      </c>
      <c r="CM183" s="316">
        <f>COUNTIFS('DETAIL SALES'!$Q$10:$Q$7501,'FILL RATE MANDATORY STOCK'!BK183,'DETAIL SALES'!$AB$10:$AB$7501,"Full",'DETAIL SALES'!$C$10:$C$7501,"14")</f>
        <v>0</v>
      </c>
      <c r="CN183" s="316">
        <f>COUNTIFS('DETAIL SALES'!$Q$10:$Q$7501,'FILL RATE MANDATORY STOCK'!BK183,'DETAIL SALES'!$AB$10:$AB$7501,"No",'DETAIL SALES'!$C$10:$C$7501,"14")</f>
        <v>0</v>
      </c>
      <c r="CO183" s="149">
        <f>COUNTIFS('DETAIL SALES'!$Q$10:$Q$7501,'FILL RATE MANDATORY STOCK'!BK183,'DETAIL SALES'!$AB$10:$AB$7501,"Full",'DETAIL SALES'!$C$10:$C$7501,"15")</f>
        <v>0</v>
      </c>
      <c r="CP183" s="149">
        <f>COUNTIFS('DETAIL SALES'!$Q$10:$Q$7501,'FILL RATE MANDATORY STOCK'!BK183,'DETAIL SALES'!$AB$10:$AB$7501,"No",'DETAIL SALES'!$C$10:$C$7501,"15")</f>
        <v>0</v>
      </c>
      <c r="CQ183" s="149">
        <f>COUNTIFS('DETAIL SALES'!$Q$10:$Q$7501,'FILL RATE MANDATORY STOCK'!BK183,'DETAIL SALES'!$AB$10:$AB$7501,"Full",'DETAIL SALES'!$C$10:$C$7501,"16")</f>
        <v>0</v>
      </c>
      <c r="CR183" s="149">
        <f>COUNTIFS('DETAIL SALES'!$Q$10:$Q$7501,'FILL RATE MANDATORY STOCK'!BK183,'DETAIL SALES'!$AB$10:$AB$7501,"No",'DETAIL SALES'!$C$10:$C$7501,"16")</f>
        <v>0</v>
      </c>
      <c r="CS183" s="149">
        <f>COUNTIFS('DETAIL SALES'!$Q$10:$Q$7501,'FILL RATE MANDATORY STOCK'!BK183,'DETAIL SALES'!$AB$10:$AB$7501,"Full",'DETAIL SALES'!$C$10:$C$7501,"17")</f>
        <v>0</v>
      </c>
      <c r="CT183" s="149">
        <f>COUNTIFS('DETAIL SALES'!$Q$10:$Q$7501,'FILL RATE MANDATORY STOCK'!BK183,'DETAIL SALES'!$AB$10:$AB$7501,"No",'DETAIL SALES'!$C$10:$C$7501,"17")</f>
        <v>0</v>
      </c>
      <c r="CU183" s="149">
        <f>COUNTIFS('DETAIL SALES'!$Q$10:$Q$7501,'FILL RATE MANDATORY STOCK'!BK183,'DETAIL SALES'!$AB$10:$AB$7501,"Full",'DETAIL SALES'!$C$10:$C$7501,"18")</f>
        <v>0</v>
      </c>
      <c r="CV183" s="149">
        <f>COUNTIFS('DETAIL SALES'!$Q$10:$Q$7501,'FILL RATE MANDATORY STOCK'!BK183,'DETAIL SALES'!$AB$10:$AB$7501,"No",'DETAIL SALES'!$C$10:$C$7501,"18")</f>
        <v>0</v>
      </c>
      <c r="CW183" s="149">
        <f>COUNTIFS('DETAIL SALES'!$Q$10:$Q$7501,'FILL RATE MANDATORY STOCK'!BK183,'DETAIL SALES'!$AB$10:$AB$7501,"Full",'DETAIL SALES'!$C$10:$C$7501,"19")</f>
        <v>0</v>
      </c>
      <c r="CX183" s="149">
        <f>COUNTIFS('DETAIL SALES'!$Q$10:$Q$7501,'FILL RATE MANDATORY STOCK'!BK183,'DETAIL SALES'!$AB$10:$AB$7501,"No",'DETAIL SALES'!$C$10:$C$7501,"19")</f>
        <v>0</v>
      </c>
      <c r="CY183" s="149">
        <f>COUNTIFS('DETAIL SALES'!$Q$10:$Q$7501,'FILL RATE MANDATORY STOCK'!BK183,'DETAIL SALES'!$AB$10:$AB$7501,"Full",'DETAIL SALES'!$C$10:$C$7501,"20")</f>
        <v>0</v>
      </c>
      <c r="CZ183" s="149">
        <f>COUNTIFS('DETAIL SALES'!$Q$10:$Q$7501,'FILL RATE MANDATORY STOCK'!BK183,'DETAIL SALES'!$AB$10:$AB$7501,"No",'DETAIL SALES'!$C$10:$C$7501,"20")</f>
        <v>0</v>
      </c>
      <c r="DA183" s="316">
        <f>COUNTIFS('DETAIL SALES'!$Q$10:$Q$7501,'FILL RATE MANDATORY STOCK'!BK183,'DETAIL SALES'!$AB$10:$AB$7501,"Full",'DETAIL SALES'!$C$10:$C$7501,"21")</f>
        <v>0</v>
      </c>
      <c r="DB183" s="316">
        <f>COUNTIFS('DETAIL SALES'!$Q$10:$Q$7501,'FILL RATE MANDATORY STOCK'!BK183,'DETAIL SALES'!$AB$10:$AB$7501,"No",'DETAIL SALES'!$C$10:$C$7501,"21")</f>
        <v>0</v>
      </c>
      <c r="DC183" s="149">
        <f>COUNTIFS('DETAIL SALES'!$Q$10:$Q$7501,'FILL RATE MANDATORY STOCK'!BK183,'DETAIL SALES'!$AB$10:$AB$7501,"Full",'DETAIL SALES'!$C$10:$C$7501,"22")</f>
        <v>0</v>
      </c>
      <c r="DD183" s="149">
        <f>COUNTIFS('DETAIL SALES'!$Q$10:$Q$7501,'FILL RATE MANDATORY STOCK'!BK183,'DETAIL SALES'!$AB$10:$AB$7501,"No",'DETAIL SALES'!$C$10:$C$7501,"22")</f>
        <v>0</v>
      </c>
      <c r="DE183" s="149">
        <f>COUNTIFS('DETAIL SALES'!$Q$10:$Q$7501,'FILL RATE MANDATORY STOCK'!BK183,'DETAIL SALES'!$AB$10:$AB$7501,"Full",'DETAIL SALES'!$C$10:$C$7501,"23")</f>
        <v>0</v>
      </c>
      <c r="DF183" s="149">
        <f>COUNTIFS('DETAIL SALES'!$Q$10:$Q$7501,'FILL RATE MANDATORY STOCK'!BK183,'DETAIL SALES'!$AB$10:$AB$7501,"No",'DETAIL SALES'!$C$10:$C$7501,"23")</f>
        <v>0</v>
      </c>
      <c r="DG183" s="149">
        <f>COUNTIFS('DETAIL SALES'!$Q$10:$Q$7501,'FILL RATE MANDATORY STOCK'!BK183,'DETAIL SALES'!$AB$10:$AB$7501,"Full",'DETAIL SALES'!$C$10:$C$7501,"24")</f>
        <v>0</v>
      </c>
      <c r="DH183" s="149">
        <f>COUNTIFS('DETAIL SALES'!$Q$10:$Q$7501,'FILL RATE MANDATORY STOCK'!BK183,'DETAIL SALES'!$AB$10:$AB$7501,"No",'DETAIL SALES'!$C$10:$C$7501,"24")</f>
        <v>0</v>
      </c>
      <c r="DI183" s="149">
        <f>COUNTIFS('DETAIL SALES'!$Q$10:$Q$7501,'FILL RATE MANDATORY STOCK'!BK183,'DETAIL SALES'!$AB$10:$AB$7501,"Full",'DETAIL SALES'!$C$10:$C$7501,"25")</f>
        <v>0</v>
      </c>
      <c r="DJ183" s="149">
        <f>COUNTIFS('DETAIL SALES'!$Q$10:$Q$7501,'FILL RATE MANDATORY STOCK'!BK183,'DETAIL SALES'!$AB$10:$AB$7501,"No",'DETAIL SALES'!$C$10:$C$7501,"25")</f>
        <v>0</v>
      </c>
      <c r="DK183" s="149">
        <f>COUNTIFS('DETAIL SALES'!$Q$10:$Q$7501,'FILL RATE MANDATORY STOCK'!BK183,'DETAIL SALES'!$AB$10:$AB$7501,"Full",'DETAIL SALES'!$C$10:$C$7501,"26")</f>
        <v>0</v>
      </c>
      <c r="DL183" s="149">
        <f>COUNTIFS('DETAIL SALES'!$Q$10:$Q$7501,'FILL RATE MANDATORY STOCK'!BK183,'DETAIL SALES'!$AB$10:$AB$7501,"No",'DETAIL SALES'!$C$10:$C$7501,"26")</f>
        <v>0</v>
      </c>
      <c r="DM183" s="149">
        <f>COUNTIFS('DETAIL SALES'!$Q$10:$Q$7501,'FILL RATE MANDATORY STOCK'!BK183,'DETAIL SALES'!$AB$10:$AB$7501,"Full",'DETAIL SALES'!$C$10:$C$7501,"27")</f>
        <v>0</v>
      </c>
      <c r="DN183" s="149">
        <f>COUNTIFS('DETAIL SALES'!$Q$10:$Q$7501,'FILL RATE MANDATORY STOCK'!BK183,'DETAIL SALES'!$AB$10:$AB$7501,"No",'DETAIL SALES'!$C$10:$C$7501,"27")</f>
        <v>0</v>
      </c>
      <c r="DO183" s="316">
        <f>COUNTIFS('DETAIL SALES'!$Q$10:$Q$7501,'FILL RATE MANDATORY STOCK'!BK183,'DETAIL SALES'!$AB$10:$AB$7501,"Full",'DETAIL SALES'!$C$10:$C$7501,"28")</f>
        <v>0</v>
      </c>
      <c r="DP183" s="316">
        <f>COUNTIFS('DETAIL SALES'!$Q$10:$Q$7501,'FILL RATE MANDATORY STOCK'!BK183,'DETAIL SALES'!$AB$10:$AB$7501,"No",'DETAIL SALES'!$C$10:$C$7501,"28")</f>
        <v>0</v>
      </c>
      <c r="DQ183" s="149">
        <f>COUNTIFS('DETAIL SALES'!$Q$10:$Q$7501,'FILL RATE MANDATORY STOCK'!BK183,'DETAIL SALES'!$AB$10:$AB$7501,"Full",'DETAIL SALES'!$C$10:$C$7501,"29")</f>
        <v>0</v>
      </c>
      <c r="DR183" s="149">
        <f>COUNTIFS('DETAIL SALES'!$Q$10:$Q$7501,'FILL RATE MANDATORY STOCK'!BK183,'DETAIL SALES'!$AB$10:$AB$7501,"No",'DETAIL SALES'!$C$10:$C$7501,"29")</f>
        <v>0</v>
      </c>
      <c r="DS183" s="149">
        <f>COUNTIFS('DETAIL SALES'!$Q$10:$Q$7501,'FILL RATE MANDATORY STOCK'!BK183,'DETAIL SALES'!$AB$10:$AB$7501,"Full",'DETAIL SALES'!$C$10:$C$7501,"30")</f>
        <v>0</v>
      </c>
      <c r="DT183" s="149">
        <f>COUNTIFS('DETAIL SALES'!$Q$10:$Q$7501,'FILL RATE MANDATORY STOCK'!BK183,'DETAIL SALES'!$AB$10:$AB$7501,"No",'DETAIL SALES'!$C$10:$C$7501,"30")</f>
        <v>0</v>
      </c>
      <c r="DU183" s="149">
        <f>COUNTIFS('DETAIL SALES'!$Q$10:$Q$7501,'FILL RATE MANDATORY STOCK'!\,'DETAIL SALES'!$AB$10:$AB$7501,"Full",'DETAIL SALES'!$C$10:$C$7501,"31")</f>
        <v>0</v>
      </c>
      <c r="DV183" s="153">
        <f>COUNTIFS('DETAIL SALES'!$Q$10:$Q$7501,'FILL RATE MANDATORY STOCK'!BK183,'DETAIL SALES'!$AB$10:$AB$7501,"No",'DETAIL SALES'!$C$10:$C$7501,"31")</f>
        <v>0</v>
      </c>
      <c r="DW183" s="271">
        <f t="shared" si="68"/>
        <v>0</v>
      </c>
      <c r="DX183" s="150">
        <f t="shared" si="68"/>
        <v>0</v>
      </c>
      <c r="DY183" s="150">
        <f t="shared" si="69"/>
        <v>0</v>
      </c>
      <c r="DZ183" s="272" t="e">
        <f t="shared" si="70"/>
        <v>#DIV/0!</v>
      </c>
    </row>
    <row r="184" spans="1:130" s="141" customFormat="1">
      <c r="A184" s="134">
        <v>175</v>
      </c>
      <c r="B184" s="286"/>
      <c r="C184" s="146">
        <f t="shared" si="60"/>
        <v>0</v>
      </c>
      <c r="D184" s="146">
        <f t="shared" si="61"/>
        <v>1</v>
      </c>
      <c r="E184" s="146">
        <f t="shared" si="62"/>
        <v>1900</v>
      </c>
      <c r="F184" s="287"/>
      <c r="G184" s="287"/>
      <c r="H184" s="287"/>
      <c r="I184" s="288"/>
      <c r="J184" s="287"/>
      <c r="K184" s="288"/>
      <c r="L184" s="134"/>
      <c r="M184" s="133"/>
      <c r="N184" s="288"/>
      <c r="O184" s="134"/>
      <c r="P184" s="166"/>
      <c r="Q184" s="289"/>
      <c r="R184" s="165"/>
      <c r="S184" s="290"/>
      <c r="T184" s="290"/>
      <c r="U184" s="290"/>
      <c r="V184" s="290"/>
      <c r="W184" s="166"/>
      <c r="X184" s="87"/>
      <c r="Y184" s="418">
        <f t="shared" si="63"/>
        <v>0</v>
      </c>
      <c r="Z184" s="291">
        <f t="shared" si="64"/>
        <v>0</v>
      </c>
      <c r="AA184" s="163"/>
      <c r="AB184" s="177" t="str">
        <f t="shared" si="65"/>
        <v/>
      </c>
      <c r="AC184" s="283" t="str">
        <f t="shared" si="66"/>
        <v/>
      </c>
      <c r="AD184" s="283" t="str">
        <f t="shared" si="67"/>
        <v/>
      </c>
      <c r="AE184" s="163"/>
      <c r="AF184" s="162"/>
      <c r="AP184" s="581"/>
      <c r="BD184" s="784"/>
      <c r="BE184" s="100">
        <f t="shared" si="59"/>
        <v>163</v>
      </c>
      <c r="BF184" s="100" t="s">
        <v>437</v>
      </c>
      <c r="BG184" s="100" t="s">
        <v>441</v>
      </c>
      <c r="BH184" s="149" t="s">
        <v>234</v>
      </c>
      <c r="BI184" s="169" t="e">
        <f>VLOOKUP(BH184,#REF!,8,FALSE)</f>
        <v>#REF!</v>
      </c>
      <c r="BJ184" s="224">
        <v>60000</v>
      </c>
      <c r="BK184" s="154">
        <v>2</v>
      </c>
      <c r="BL184" s="153">
        <v>0</v>
      </c>
      <c r="BM184" s="594">
        <f>COUNTIFS('DETAIL SALES'!$Q$10:$Q$7501,'FILL RATE MANDATORY STOCK'!BK184,'DETAIL SALES'!$AB$10:$AB$7501,"Full",'DETAIL SALES'!$C$10:$C$7501,"1")</f>
        <v>0</v>
      </c>
      <c r="BN184" s="149">
        <f>COUNTIFS('DETAIL SALES'!$Q$10:$Q$7501,'FILL RATE MANDATORY STOCK'!BK184,'DETAIL SALES'!$AB$10:$AB$7501,"No",'DETAIL SALES'!$C$10:$C$7501,"1")</f>
        <v>0</v>
      </c>
      <c r="BO184" s="149">
        <f>COUNTIFS('DETAIL SALES'!$Q$10:$Q$7501,'FILL RATE MANDATORY STOCK'!BK184,'DETAIL SALES'!$AB$10:$AB$7501,"Full",'DETAIL SALES'!$C$10:$C$7501,"2")</f>
        <v>0</v>
      </c>
      <c r="BP184" s="149">
        <f>COUNTIFS('DETAIL SALES'!$Q$10:$Q$7501,'FILL RATE MANDATORY STOCK'!BK184,'DETAIL SALES'!$AB$10:$AB$7501,"No",'DETAIL SALES'!$C$10:$C$7501,"2")</f>
        <v>0</v>
      </c>
      <c r="BQ184" s="149">
        <f>COUNTIFS('DETAIL SALES'!$Q$10:$Q$7501,'FILL RATE MANDATORY STOCK'!BK184,'DETAIL SALES'!$AB$10:$AB$7501,"Full",'DETAIL SALES'!$C$10:$C$7501,"3")</f>
        <v>0</v>
      </c>
      <c r="BR184" s="149">
        <f>COUNTIFS('DETAIL SALES'!$Q$10:$Q$7501,'FILL RATE MANDATORY STOCK'!BK184,'DETAIL SALES'!$AB$10:$AB$7501,"No",'DETAIL SALES'!$C$10:$C$7501,"3")</f>
        <v>0</v>
      </c>
      <c r="BS184" s="149">
        <f>COUNTIFS('DETAIL SALES'!$Q$10:$Q$7501,'FILL RATE MANDATORY STOCK'!BK184,'DETAIL SALES'!$AB$10:$AB$7501,"Full",'DETAIL SALES'!$C$10:$C$7501,"4")</f>
        <v>0</v>
      </c>
      <c r="BT184" s="149">
        <f>COUNTIFS('DETAIL SALES'!$Q$10:$Q$7501,'FILL RATE MANDATORY STOCK'!BK184,'DETAIL SALES'!$AB$10:$AB$7501,"No",'DETAIL SALES'!$C$10:$C$7501,"4")</f>
        <v>0</v>
      </c>
      <c r="BU184" s="149">
        <f>COUNTIFS('DETAIL SALES'!$Q$10:$Q$7501,'FILL RATE MANDATORY STOCK'!BK184,'DETAIL SALES'!$AB$10:$AB$7501,"Full",'DETAIL SALES'!$C$10:$C$7501,"5")</f>
        <v>0</v>
      </c>
      <c r="BV184" s="149">
        <f>COUNTIFS('DETAIL SALES'!$Q$10:$Q$7501,'FILL RATE MANDATORY STOCK'!BK184,'DETAIL SALES'!$AB$10:$AB$7501,"No",'DETAIL SALES'!$C$10:$C$7501,"5")</f>
        <v>0</v>
      </c>
      <c r="BW184" s="149">
        <f>COUNTIFS('DETAIL SALES'!$Q$10:$Q$7501,'FILL RATE MANDATORY STOCK'!BK184,'DETAIL SALES'!$AB$10:$AB$7501,"Full",'DETAIL SALES'!$C$10:$C$7501,"6")</f>
        <v>0</v>
      </c>
      <c r="BX184" s="149">
        <f>COUNTIFS('DETAIL SALES'!$Q$10:$Q$7501,'FILL RATE MANDATORY STOCK'!BK184,'DETAIL SALES'!$AB$10:$AB$7501,"No",'DETAIL SALES'!$C$10:$C$7501,"6")</f>
        <v>0</v>
      </c>
      <c r="BY184" s="316">
        <f>COUNTIFS('DETAIL SALES'!$Q$10:$Q$7501,'FILL RATE MANDATORY STOCK'!BK184,'DETAIL SALES'!$AB$10:$AB$7501,"Full",'DETAIL SALES'!$C$10:$C$7501,"7")</f>
        <v>0</v>
      </c>
      <c r="BZ184" s="316">
        <f>COUNTIFS('DETAIL SALES'!$Q$10:$Q$7501,'FILL RATE MANDATORY STOCK'!BK184,'DETAIL SALES'!$AB$10:$AB$7501,"No",'DETAIL SALES'!$C$10:$C$7501,"7")</f>
        <v>0</v>
      </c>
      <c r="CA184" s="149">
        <f>COUNTIFS('DETAIL SALES'!$Q$10:$Q$7501,'FILL RATE MANDATORY STOCK'!BK184,'DETAIL SALES'!$AB$10:$AB$7501,"Full",'DETAIL SALES'!$C$10:$C$7501,"8")</f>
        <v>0</v>
      </c>
      <c r="CB184" s="149">
        <f>COUNTIFS('DETAIL SALES'!$Q$10:$Q$7501,'FILL RATE MANDATORY STOCK'!BK184,'DETAIL SALES'!$AB$10:$AB$7501,"No",'DETAIL SALES'!$C$10:$C$7501,"8")</f>
        <v>0</v>
      </c>
      <c r="CC184" s="149">
        <f>COUNTIFS('DETAIL SALES'!$Q$10:$Q$7501,'FILL RATE MANDATORY STOCK'!BK184,'DETAIL SALES'!$AB$10:$AB$7501,"Full",'DETAIL SALES'!$C$10:$C$7501,"9")</f>
        <v>0</v>
      </c>
      <c r="CD184" s="149">
        <f>COUNTIFS('DETAIL SALES'!$Q$10:$Q$7501,'FILL RATE MANDATORY STOCK'!BK184,'DETAIL SALES'!$AB$10:$AB$7501,"No",'DETAIL SALES'!$C$10:$C$7501,"9")</f>
        <v>0</v>
      </c>
      <c r="CE184" s="149">
        <f>COUNTIFS('DETAIL SALES'!$Q$10:$Q$7501,'FILL RATE MANDATORY STOCK'!BK184,'DETAIL SALES'!$AB$10:$AB$7501,"Full",'DETAIL SALES'!$C$10:$C$7501,"10")</f>
        <v>0</v>
      </c>
      <c r="CF184" s="149">
        <f>COUNTIFS('DETAIL SALES'!$Q$10:$Q$7501,'FILL RATE MANDATORY STOCK'!BK184,'DETAIL SALES'!$AB$10:$AB$7501,"No",'DETAIL SALES'!$C$10:$C$7501,"10")</f>
        <v>0</v>
      </c>
      <c r="CG184" s="149">
        <f>COUNTIFS('DETAIL SALES'!$Q$10:$Q$7501,'FILL RATE MANDATORY STOCK'!BK184,'DETAIL SALES'!$AB$10:$AB$7501,"Full",'DETAIL SALES'!$C$10:$C$7501,"11")</f>
        <v>0</v>
      </c>
      <c r="CH184" s="149">
        <f>COUNTIFS('DETAIL SALES'!$Q$10:$Q$7501,'FILL RATE MANDATORY STOCK'!BK184,'DETAIL SALES'!$AB$10:$AB$7501,"No",'DETAIL SALES'!$C$10:$C$7501,"11")</f>
        <v>0</v>
      </c>
      <c r="CI184" s="149">
        <f>COUNTIFS('DETAIL SALES'!$Q$10:$Q$7501,'FILL RATE MANDATORY STOCK'!BK184,'DETAIL SALES'!$AB$10:$AB$7501,"Full",'DETAIL SALES'!$C$10:$C$7501,"12")</f>
        <v>0</v>
      </c>
      <c r="CJ184" s="149">
        <f>COUNTIFS('DETAIL SALES'!$Q$10:$Q$7501,'FILL RATE MANDATORY STOCK'!BK184,'DETAIL SALES'!$AB$10:$AB$7501,"No",'DETAIL SALES'!$C$10:$C$7501,"12")</f>
        <v>0</v>
      </c>
      <c r="CK184" s="149">
        <f>COUNTIFS('DETAIL SALES'!$Q$10:$Q$7501,'FILL RATE MANDATORY STOCK'!BK184,'DETAIL SALES'!$AB$10:$AB$7501,"Full",'DETAIL SALES'!$C$10:$C$7501,"13")</f>
        <v>0</v>
      </c>
      <c r="CL184" s="149">
        <f>COUNTIFS('DETAIL SALES'!$Q$10:$Q$7501,'FILL RATE MANDATORY STOCK'!BK184,'DETAIL SALES'!$AB$10:$AB$7501,"No",'DETAIL SALES'!$C$10:$C$7501,"13")</f>
        <v>0</v>
      </c>
      <c r="CM184" s="316">
        <f>COUNTIFS('DETAIL SALES'!$Q$10:$Q$7501,'FILL RATE MANDATORY STOCK'!BK184,'DETAIL SALES'!$AB$10:$AB$7501,"Full",'DETAIL SALES'!$C$10:$C$7501,"14")</f>
        <v>0</v>
      </c>
      <c r="CN184" s="316">
        <f>COUNTIFS('DETAIL SALES'!$Q$10:$Q$7501,'FILL RATE MANDATORY STOCK'!BK184,'DETAIL SALES'!$AB$10:$AB$7501,"No",'DETAIL SALES'!$C$10:$C$7501,"14")</f>
        <v>0</v>
      </c>
      <c r="CO184" s="149">
        <f>COUNTIFS('DETAIL SALES'!$Q$10:$Q$7501,'FILL RATE MANDATORY STOCK'!BK184,'DETAIL SALES'!$AB$10:$AB$7501,"Full",'DETAIL SALES'!$C$10:$C$7501,"15")</f>
        <v>0</v>
      </c>
      <c r="CP184" s="149">
        <f>COUNTIFS('DETAIL SALES'!$Q$10:$Q$7501,'FILL RATE MANDATORY STOCK'!BK184,'DETAIL SALES'!$AB$10:$AB$7501,"No",'DETAIL SALES'!$C$10:$C$7501,"15")</f>
        <v>0</v>
      </c>
      <c r="CQ184" s="149">
        <f>COUNTIFS('DETAIL SALES'!$Q$10:$Q$7501,'FILL RATE MANDATORY STOCK'!BK184,'DETAIL SALES'!$AB$10:$AB$7501,"Full",'DETAIL SALES'!$C$10:$C$7501,"16")</f>
        <v>0</v>
      </c>
      <c r="CR184" s="149">
        <f>COUNTIFS('DETAIL SALES'!$Q$10:$Q$7501,'FILL RATE MANDATORY STOCK'!BK184,'DETAIL SALES'!$AB$10:$AB$7501,"No",'DETAIL SALES'!$C$10:$C$7501,"16")</f>
        <v>0</v>
      </c>
      <c r="CS184" s="149">
        <f>COUNTIFS('DETAIL SALES'!$Q$10:$Q$7501,'FILL RATE MANDATORY STOCK'!BK184,'DETAIL SALES'!$AB$10:$AB$7501,"Full",'DETAIL SALES'!$C$10:$C$7501,"17")</f>
        <v>0</v>
      </c>
      <c r="CT184" s="149">
        <f>COUNTIFS('DETAIL SALES'!$Q$10:$Q$7501,'FILL RATE MANDATORY STOCK'!BK184,'DETAIL SALES'!$AB$10:$AB$7501,"No",'DETAIL SALES'!$C$10:$C$7501,"17")</f>
        <v>0</v>
      </c>
      <c r="CU184" s="149">
        <f>COUNTIFS('DETAIL SALES'!$Q$10:$Q$7501,'FILL RATE MANDATORY STOCK'!BK184,'DETAIL SALES'!$AB$10:$AB$7501,"Full",'DETAIL SALES'!$C$10:$C$7501,"18")</f>
        <v>0</v>
      </c>
      <c r="CV184" s="149">
        <f>COUNTIFS('DETAIL SALES'!$Q$10:$Q$7501,'FILL RATE MANDATORY STOCK'!BK184,'DETAIL SALES'!$AB$10:$AB$7501,"No",'DETAIL SALES'!$C$10:$C$7501,"18")</f>
        <v>0</v>
      </c>
      <c r="CW184" s="149">
        <f>COUNTIFS('DETAIL SALES'!$Q$10:$Q$7501,'FILL RATE MANDATORY STOCK'!BK184,'DETAIL SALES'!$AB$10:$AB$7501,"Full",'DETAIL SALES'!$C$10:$C$7501,"19")</f>
        <v>0</v>
      </c>
      <c r="CX184" s="149">
        <f>COUNTIFS('DETAIL SALES'!$Q$10:$Q$7501,'FILL RATE MANDATORY STOCK'!BK184,'DETAIL SALES'!$AB$10:$AB$7501,"No",'DETAIL SALES'!$C$10:$C$7501,"19")</f>
        <v>0</v>
      </c>
      <c r="CY184" s="149">
        <f>COUNTIFS('DETAIL SALES'!$Q$10:$Q$7501,'FILL RATE MANDATORY STOCK'!BK184,'DETAIL SALES'!$AB$10:$AB$7501,"Full",'DETAIL SALES'!$C$10:$C$7501,"20")</f>
        <v>0</v>
      </c>
      <c r="CZ184" s="149">
        <f>COUNTIFS('DETAIL SALES'!$Q$10:$Q$7501,'FILL RATE MANDATORY STOCK'!BK184,'DETAIL SALES'!$AB$10:$AB$7501,"No",'DETAIL SALES'!$C$10:$C$7501,"20")</f>
        <v>0</v>
      </c>
      <c r="DA184" s="316">
        <f>COUNTIFS('DETAIL SALES'!$Q$10:$Q$7501,'FILL RATE MANDATORY STOCK'!BK184,'DETAIL SALES'!$AB$10:$AB$7501,"Full",'DETAIL SALES'!$C$10:$C$7501,"21")</f>
        <v>0</v>
      </c>
      <c r="DB184" s="316">
        <f>COUNTIFS('DETAIL SALES'!$Q$10:$Q$7501,'FILL RATE MANDATORY STOCK'!BK184,'DETAIL SALES'!$AB$10:$AB$7501,"No",'DETAIL SALES'!$C$10:$C$7501,"21")</f>
        <v>0</v>
      </c>
      <c r="DC184" s="149">
        <f>COUNTIFS('DETAIL SALES'!$Q$10:$Q$7501,'FILL RATE MANDATORY STOCK'!BK184,'DETAIL SALES'!$AB$10:$AB$7501,"Full",'DETAIL SALES'!$C$10:$C$7501,"22")</f>
        <v>0</v>
      </c>
      <c r="DD184" s="149">
        <f>COUNTIFS('DETAIL SALES'!$Q$10:$Q$7501,'FILL RATE MANDATORY STOCK'!BK184,'DETAIL SALES'!$AB$10:$AB$7501,"No",'DETAIL SALES'!$C$10:$C$7501,"22")</f>
        <v>0</v>
      </c>
      <c r="DE184" s="149">
        <f>COUNTIFS('DETAIL SALES'!$Q$10:$Q$7501,'FILL RATE MANDATORY STOCK'!BK184,'DETAIL SALES'!$AB$10:$AB$7501,"Full",'DETAIL SALES'!$C$10:$C$7501,"23")</f>
        <v>0</v>
      </c>
      <c r="DF184" s="149">
        <f>COUNTIFS('DETAIL SALES'!$Q$10:$Q$7501,'FILL RATE MANDATORY STOCK'!BK184,'DETAIL SALES'!$AB$10:$AB$7501,"No",'DETAIL SALES'!$C$10:$C$7501,"23")</f>
        <v>0</v>
      </c>
      <c r="DG184" s="149">
        <f>COUNTIFS('DETAIL SALES'!$Q$10:$Q$7501,'FILL RATE MANDATORY STOCK'!BK184,'DETAIL SALES'!$AB$10:$AB$7501,"Full",'DETAIL SALES'!$C$10:$C$7501,"24")</f>
        <v>0</v>
      </c>
      <c r="DH184" s="149">
        <f>COUNTIFS('DETAIL SALES'!$Q$10:$Q$7501,'FILL RATE MANDATORY STOCK'!BK184,'DETAIL SALES'!$AB$10:$AB$7501,"No",'DETAIL SALES'!$C$10:$C$7501,"24")</f>
        <v>0</v>
      </c>
      <c r="DI184" s="149">
        <f>COUNTIFS('DETAIL SALES'!$Q$10:$Q$7501,'FILL RATE MANDATORY STOCK'!BK184,'DETAIL SALES'!$AB$10:$AB$7501,"Full",'DETAIL SALES'!$C$10:$C$7501,"25")</f>
        <v>0</v>
      </c>
      <c r="DJ184" s="149">
        <f>COUNTIFS('DETAIL SALES'!$Q$10:$Q$7501,'FILL RATE MANDATORY STOCK'!BK184,'DETAIL SALES'!$AB$10:$AB$7501,"No",'DETAIL SALES'!$C$10:$C$7501,"25")</f>
        <v>0</v>
      </c>
      <c r="DK184" s="149">
        <f>COUNTIFS('DETAIL SALES'!$Q$10:$Q$7501,'FILL RATE MANDATORY STOCK'!BK184,'DETAIL SALES'!$AB$10:$AB$7501,"Full",'DETAIL SALES'!$C$10:$C$7501,"26")</f>
        <v>0</v>
      </c>
      <c r="DL184" s="149">
        <f>COUNTIFS('DETAIL SALES'!$Q$10:$Q$7501,'FILL RATE MANDATORY STOCK'!BK184,'DETAIL SALES'!$AB$10:$AB$7501,"No",'DETAIL SALES'!$C$10:$C$7501,"26")</f>
        <v>0</v>
      </c>
      <c r="DM184" s="149">
        <f>COUNTIFS('DETAIL SALES'!$Q$10:$Q$7501,'FILL RATE MANDATORY STOCK'!BK184,'DETAIL SALES'!$AB$10:$AB$7501,"Full",'DETAIL SALES'!$C$10:$C$7501,"27")</f>
        <v>0</v>
      </c>
      <c r="DN184" s="149">
        <f>COUNTIFS('DETAIL SALES'!$Q$10:$Q$7501,'FILL RATE MANDATORY STOCK'!BK184,'DETAIL SALES'!$AB$10:$AB$7501,"No",'DETAIL SALES'!$C$10:$C$7501,"27")</f>
        <v>0</v>
      </c>
      <c r="DO184" s="316">
        <f>COUNTIFS('DETAIL SALES'!$Q$10:$Q$7501,'FILL RATE MANDATORY STOCK'!BK184,'DETAIL SALES'!$AB$10:$AB$7501,"Full",'DETAIL SALES'!$C$10:$C$7501,"28")</f>
        <v>0</v>
      </c>
      <c r="DP184" s="316">
        <f>COUNTIFS('DETAIL SALES'!$Q$10:$Q$7501,'FILL RATE MANDATORY STOCK'!BK184,'DETAIL SALES'!$AB$10:$AB$7501,"No",'DETAIL SALES'!$C$10:$C$7501,"28")</f>
        <v>0</v>
      </c>
      <c r="DQ184" s="149">
        <f>COUNTIFS('DETAIL SALES'!$Q$10:$Q$7501,'FILL RATE MANDATORY STOCK'!BK184,'DETAIL SALES'!$AB$10:$AB$7501,"Full",'DETAIL SALES'!$C$10:$C$7501,"29")</f>
        <v>0</v>
      </c>
      <c r="DR184" s="149">
        <f>COUNTIFS('DETAIL SALES'!$Q$10:$Q$7501,'FILL RATE MANDATORY STOCK'!BK184,'DETAIL SALES'!$AB$10:$AB$7501,"No",'DETAIL SALES'!$C$10:$C$7501,"29")</f>
        <v>0</v>
      </c>
      <c r="DS184" s="149">
        <f>COUNTIFS('DETAIL SALES'!$Q$10:$Q$7501,'FILL RATE MANDATORY STOCK'!BK184,'DETAIL SALES'!$AB$10:$AB$7501,"Full",'DETAIL SALES'!$C$10:$C$7501,"30")</f>
        <v>0</v>
      </c>
      <c r="DT184" s="149">
        <f>COUNTIFS('DETAIL SALES'!$Q$10:$Q$7501,'FILL RATE MANDATORY STOCK'!BK184,'DETAIL SALES'!$AB$10:$AB$7501,"No",'DETAIL SALES'!$C$10:$C$7501,"30")</f>
        <v>0</v>
      </c>
      <c r="DU184" s="149">
        <f>COUNTIFS('DETAIL SALES'!$Q$10:$Q$7501,'FILL RATE MANDATORY STOCK'!\,'DETAIL SALES'!$AB$10:$AB$7501,"Full",'DETAIL SALES'!$C$10:$C$7501,"31")</f>
        <v>0</v>
      </c>
      <c r="DV184" s="153">
        <f>COUNTIFS('DETAIL SALES'!$Q$10:$Q$7501,'FILL RATE MANDATORY STOCK'!BK184,'DETAIL SALES'!$AB$10:$AB$7501,"No",'DETAIL SALES'!$C$10:$C$7501,"31")</f>
        <v>0</v>
      </c>
      <c r="DW184" s="271">
        <f t="shared" si="68"/>
        <v>0</v>
      </c>
      <c r="DX184" s="150">
        <f t="shared" si="68"/>
        <v>0</v>
      </c>
      <c r="DY184" s="150">
        <f t="shared" si="69"/>
        <v>0</v>
      </c>
      <c r="DZ184" s="272" t="e">
        <f t="shared" si="70"/>
        <v>#DIV/0!</v>
      </c>
    </row>
    <row r="185" spans="1:130" s="141" customFormat="1">
      <c r="A185" s="134">
        <v>176</v>
      </c>
      <c r="B185" s="286"/>
      <c r="C185" s="146">
        <f t="shared" si="60"/>
        <v>0</v>
      </c>
      <c r="D185" s="146">
        <f t="shared" si="61"/>
        <v>1</v>
      </c>
      <c r="E185" s="146">
        <f t="shared" si="62"/>
        <v>1900</v>
      </c>
      <c r="F185" s="287"/>
      <c r="G185" s="287"/>
      <c r="H185" s="287"/>
      <c r="I185" s="288"/>
      <c r="J185" s="287"/>
      <c r="K185" s="288"/>
      <c r="L185" s="134"/>
      <c r="M185" s="133"/>
      <c r="N185" s="288"/>
      <c r="O185" s="134"/>
      <c r="P185" s="166"/>
      <c r="Q185" s="289"/>
      <c r="R185" s="165"/>
      <c r="S185" s="290"/>
      <c r="T185" s="290"/>
      <c r="U185" s="290"/>
      <c r="V185" s="290"/>
      <c r="W185" s="166"/>
      <c r="X185" s="87"/>
      <c r="Y185" s="418">
        <f t="shared" si="63"/>
        <v>0</v>
      </c>
      <c r="Z185" s="291">
        <f t="shared" si="64"/>
        <v>0</v>
      </c>
      <c r="AA185" s="163"/>
      <c r="AB185" s="177" t="str">
        <f t="shared" si="65"/>
        <v/>
      </c>
      <c r="AC185" s="283" t="str">
        <f t="shared" si="66"/>
        <v/>
      </c>
      <c r="AD185" s="283" t="str">
        <f t="shared" si="67"/>
        <v/>
      </c>
      <c r="AE185" s="163"/>
      <c r="AF185" s="162"/>
      <c r="AP185" s="581"/>
      <c r="BD185" s="784"/>
      <c r="BE185" s="100">
        <f t="shared" si="59"/>
        <v>164</v>
      </c>
      <c r="BF185" s="100" t="s">
        <v>163</v>
      </c>
      <c r="BG185" s="100" t="s">
        <v>441</v>
      </c>
      <c r="BH185" s="149" t="s">
        <v>236</v>
      </c>
      <c r="BI185" s="169" t="e">
        <f>VLOOKUP(BH185,#REF!,8,FALSE)</f>
        <v>#REF!</v>
      </c>
      <c r="BJ185" s="224">
        <v>60000</v>
      </c>
      <c r="BK185" s="154">
        <v>2</v>
      </c>
      <c r="BL185" s="153">
        <v>0</v>
      </c>
      <c r="BM185" s="594">
        <f>COUNTIFS('DETAIL SALES'!$Q$10:$Q$7501,'FILL RATE MANDATORY STOCK'!BK185,'DETAIL SALES'!$AB$10:$AB$7501,"Full",'DETAIL SALES'!$C$10:$C$7501,"1")</f>
        <v>0</v>
      </c>
      <c r="BN185" s="149">
        <f>COUNTIFS('DETAIL SALES'!$Q$10:$Q$7501,'FILL RATE MANDATORY STOCK'!BK185,'DETAIL SALES'!$AB$10:$AB$7501,"No",'DETAIL SALES'!$C$10:$C$7501,"1")</f>
        <v>0</v>
      </c>
      <c r="BO185" s="149">
        <f>COUNTIFS('DETAIL SALES'!$Q$10:$Q$7501,'FILL RATE MANDATORY STOCK'!BK185,'DETAIL SALES'!$AB$10:$AB$7501,"Full",'DETAIL SALES'!$C$10:$C$7501,"2")</f>
        <v>0</v>
      </c>
      <c r="BP185" s="149">
        <f>COUNTIFS('DETAIL SALES'!$Q$10:$Q$7501,'FILL RATE MANDATORY STOCK'!BK185,'DETAIL SALES'!$AB$10:$AB$7501,"No",'DETAIL SALES'!$C$10:$C$7501,"2")</f>
        <v>0</v>
      </c>
      <c r="BQ185" s="149">
        <f>COUNTIFS('DETAIL SALES'!$Q$10:$Q$7501,'FILL RATE MANDATORY STOCK'!BK185,'DETAIL SALES'!$AB$10:$AB$7501,"Full",'DETAIL SALES'!$C$10:$C$7501,"3")</f>
        <v>0</v>
      </c>
      <c r="BR185" s="149">
        <f>COUNTIFS('DETAIL SALES'!$Q$10:$Q$7501,'FILL RATE MANDATORY STOCK'!BK185,'DETAIL SALES'!$AB$10:$AB$7501,"No",'DETAIL SALES'!$C$10:$C$7501,"3")</f>
        <v>0</v>
      </c>
      <c r="BS185" s="149">
        <f>COUNTIFS('DETAIL SALES'!$Q$10:$Q$7501,'FILL RATE MANDATORY STOCK'!BK185,'DETAIL SALES'!$AB$10:$AB$7501,"Full",'DETAIL SALES'!$C$10:$C$7501,"4")</f>
        <v>0</v>
      </c>
      <c r="BT185" s="149">
        <f>COUNTIFS('DETAIL SALES'!$Q$10:$Q$7501,'FILL RATE MANDATORY STOCK'!BK185,'DETAIL SALES'!$AB$10:$AB$7501,"No",'DETAIL SALES'!$C$10:$C$7501,"4")</f>
        <v>0</v>
      </c>
      <c r="BU185" s="149">
        <f>COUNTIFS('DETAIL SALES'!$Q$10:$Q$7501,'FILL RATE MANDATORY STOCK'!BK185,'DETAIL SALES'!$AB$10:$AB$7501,"Full",'DETAIL SALES'!$C$10:$C$7501,"5")</f>
        <v>0</v>
      </c>
      <c r="BV185" s="149">
        <f>COUNTIFS('DETAIL SALES'!$Q$10:$Q$7501,'FILL RATE MANDATORY STOCK'!BK185,'DETAIL SALES'!$AB$10:$AB$7501,"No",'DETAIL SALES'!$C$10:$C$7501,"5")</f>
        <v>0</v>
      </c>
      <c r="BW185" s="149">
        <f>COUNTIFS('DETAIL SALES'!$Q$10:$Q$7501,'FILL RATE MANDATORY STOCK'!BK185,'DETAIL SALES'!$AB$10:$AB$7501,"Full",'DETAIL SALES'!$C$10:$C$7501,"6")</f>
        <v>0</v>
      </c>
      <c r="BX185" s="149">
        <f>COUNTIFS('DETAIL SALES'!$Q$10:$Q$7501,'FILL RATE MANDATORY STOCK'!BK185,'DETAIL SALES'!$AB$10:$AB$7501,"No",'DETAIL SALES'!$C$10:$C$7501,"6")</f>
        <v>0</v>
      </c>
      <c r="BY185" s="316">
        <f>COUNTIFS('DETAIL SALES'!$Q$10:$Q$7501,'FILL RATE MANDATORY STOCK'!BK185,'DETAIL SALES'!$AB$10:$AB$7501,"Full",'DETAIL SALES'!$C$10:$C$7501,"7")</f>
        <v>0</v>
      </c>
      <c r="BZ185" s="316">
        <f>COUNTIFS('DETAIL SALES'!$Q$10:$Q$7501,'FILL RATE MANDATORY STOCK'!BK185,'DETAIL SALES'!$AB$10:$AB$7501,"No",'DETAIL SALES'!$C$10:$C$7501,"7")</f>
        <v>0</v>
      </c>
      <c r="CA185" s="149">
        <f>COUNTIFS('DETAIL SALES'!$Q$10:$Q$7501,'FILL RATE MANDATORY STOCK'!BK185,'DETAIL SALES'!$AB$10:$AB$7501,"Full",'DETAIL SALES'!$C$10:$C$7501,"8")</f>
        <v>0</v>
      </c>
      <c r="CB185" s="149">
        <f>COUNTIFS('DETAIL SALES'!$Q$10:$Q$7501,'FILL RATE MANDATORY STOCK'!BK185,'DETAIL SALES'!$AB$10:$AB$7501,"No",'DETAIL SALES'!$C$10:$C$7501,"8")</f>
        <v>0</v>
      </c>
      <c r="CC185" s="149">
        <f>COUNTIFS('DETAIL SALES'!$Q$10:$Q$7501,'FILL RATE MANDATORY STOCK'!BK185,'DETAIL SALES'!$AB$10:$AB$7501,"Full",'DETAIL SALES'!$C$10:$C$7501,"9")</f>
        <v>0</v>
      </c>
      <c r="CD185" s="149">
        <f>COUNTIFS('DETAIL SALES'!$Q$10:$Q$7501,'FILL RATE MANDATORY STOCK'!BK185,'DETAIL SALES'!$AB$10:$AB$7501,"No",'DETAIL SALES'!$C$10:$C$7501,"9")</f>
        <v>0</v>
      </c>
      <c r="CE185" s="149">
        <f>COUNTIFS('DETAIL SALES'!$Q$10:$Q$7501,'FILL RATE MANDATORY STOCK'!BK185,'DETAIL SALES'!$AB$10:$AB$7501,"Full",'DETAIL SALES'!$C$10:$C$7501,"10")</f>
        <v>0</v>
      </c>
      <c r="CF185" s="149">
        <f>COUNTIFS('DETAIL SALES'!$Q$10:$Q$7501,'FILL RATE MANDATORY STOCK'!BK185,'DETAIL SALES'!$AB$10:$AB$7501,"No",'DETAIL SALES'!$C$10:$C$7501,"10")</f>
        <v>0</v>
      </c>
      <c r="CG185" s="149">
        <f>COUNTIFS('DETAIL SALES'!$Q$10:$Q$7501,'FILL RATE MANDATORY STOCK'!BK185,'DETAIL SALES'!$AB$10:$AB$7501,"Full",'DETAIL SALES'!$C$10:$C$7501,"11")</f>
        <v>0</v>
      </c>
      <c r="CH185" s="149">
        <f>COUNTIFS('DETAIL SALES'!$Q$10:$Q$7501,'FILL RATE MANDATORY STOCK'!BK185,'DETAIL SALES'!$AB$10:$AB$7501,"No",'DETAIL SALES'!$C$10:$C$7501,"11")</f>
        <v>0</v>
      </c>
      <c r="CI185" s="149">
        <f>COUNTIFS('DETAIL SALES'!$Q$10:$Q$7501,'FILL RATE MANDATORY STOCK'!BK185,'DETAIL SALES'!$AB$10:$AB$7501,"Full",'DETAIL SALES'!$C$10:$C$7501,"12")</f>
        <v>0</v>
      </c>
      <c r="CJ185" s="149">
        <f>COUNTIFS('DETAIL SALES'!$Q$10:$Q$7501,'FILL RATE MANDATORY STOCK'!BK185,'DETAIL SALES'!$AB$10:$AB$7501,"No",'DETAIL SALES'!$C$10:$C$7501,"12")</f>
        <v>0</v>
      </c>
      <c r="CK185" s="149">
        <f>COUNTIFS('DETAIL SALES'!$Q$10:$Q$7501,'FILL RATE MANDATORY STOCK'!BK185,'DETAIL SALES'!$AB$10:$AB$7501,"Full",'DETAIL SALES'!$C$10:$C$7501,"13")</f>
        <v>0</v>
      </c>
      <c r="CL185" s="149">
        <f>COUNTIFS('DETAIL SALES'!$Q$10:$Q$7501,'FILL RATE MANDATORY STOCK'!BK185,'DETAIL SALES'!$AB$10:$AB$7501,"No",'DETAIL SALES'!$C$10:$C$7501,"13")</f>
        <v>0</v>
      </c>
      <c r="CM185" s="316">
        <f>COUNTIFS('DETAIL SALES'!$Q$10:$Q$7501,'FILL RATE MANDATORY STOCK'!BK185,'DETAIL SALES'!$AB$10:$AB$7501,"Full",'DETAIL SALES'!$C$10:$C$7501,"14")</f>
        <v>0</v>
      </c>
      <c r="CN185" s="316">
        <f>COUNTIFS('DETAIL SALES'!$Q$10:$Q$7501,'FILL RATE MANDATORY STOCK'!BK185,'DETAIL SALES'!$AB$10:$AB$7501,"No",'DETAIL SALES'!$C$10:$C$7501,"14")</f>
        <v>0</v>
      </c>
      <c r="CO185" s="149">
        <f>COUNTIFS('DETAIL SALES'!$Q$10:$Q$7501,'FILL RATE MANDATORY STOCK'!BK185,'DETAIL SALES'!$AB$10:$AB$7501,"Full",'DETAIL SALES'!$C$10:$C$7501,"15")</f>
        <v>0</v>
      </c>
      <c r="CP185" s="149">
        <f>COUNTIFS('DETAIL SALES'!$Q$10:$Q$7501,'FILL RATE MANDATORY STOCK'!BK185,'DETAIL SALES'!$AB$10:$AB$7501,"No",'DETAIL SALES'!$C$10:$C$7501,"15")</f>
        <v>0</v>
      </c>
      <c r="CQ185" s="149">
        <f>COUNTIFS('DETAIL SALES'!$Q$10:$Q$7501,'FILL RATE MANDATORY STOCK'!BK185,'DETAIL SALES'!$AB$10:$AB$7501,"Full",'DETAIL SALES'!$C$10:$C$7501,"16")</f>
        <v>0</v>
      </c>
      <c r="CR185" s="149">
        <f>COUNTIFS('DETAIL SALES'!$Q$10:$Q$7501,'FILL RATE MANDATORY STOCK'!BK185,'DETAIL SALES'!$AB$10:$AB$7501,"No",'DETAIL SALES'!$C$10:$C$7501,"16")</f>
        <v>0</v>
      </c>
      <c r="CS185" s="149">
        <f>COUNTIFS('DETAIL SALES'!$Q$10:$Q$7501,'FILL RATE MANDATORY STOCK'!BK185,'DETAIL SALES'!$AB$10:$AB$7501,"Full",'DETAIL SALES'!$C$10:$C$7501,"17")</f>
        <v>0</v>
      </c>
      <c r="CT185" s="149">
        <f>COUNTIFS('DETAIL SALES'!$Q$10:$Q$7501,'FILL RATE MANDATORY STOCK'!BK185,'DETAIL SALES'!$AB$10:$AB$7501,"No",'DETAIL SALES'!$C$10:$C$7501,"17")</f>
        <v>0</v>
      </c>
      <c r="CU185" s="149">
        <f>COUNTIFS('DETAIL SALES'!$Q$10:$Q$7501,'FILL RATE MANDATORY STOCK'!BK185,'DETAIL SALES'!$AB$10:$AB$7501,"Full",'DETAIL SALES'!$C$10:$C$7501,"18")</f>
        <v>0</v>
      </c>
      <c r="CV185" s="149">
        <f>COUNTIFS('DETAIL SALES'!$Q$10:$Q$7501,'FILL RATE MANDATORY STOCK'!BK185,'DETAIL SALES'!$AB$10:$AB$7501,"No",'DETAIL SALES'!$C$10:$C$7501,"18")</f>
        <v>0</v>
      </c>
      <c r="CW185" s="149">
        <f>COUNTIFS('DETAIL SALES'!$Q$10:$Q$7501,'FILL RATE MANDATORY STOCK'!BK185,'DETAIL SALES'!$AB$10:$AB$7501,"Full",'DETAIL SALES'!$C$10:$C$7501,"19")</f>
        <v>0</v>
      </c>
      <c r="CX185" s="149">
        <f>COUNTIFS('DETAIL SALES'!$Q$10:$Q$7501,'FILL RATE MANDATORY STOCK'!BK185,'DETAIL SALES'!$AB$10:$AB$7501,"No",'DETAIL SALES'!$C$10:$C$7501,"19")</f>
        <v>0</v>
      </c>
      <c r="CY185" s="149">
        <f>COUNTIFS('DETAIL SALES'!$Q$10:$Q$7501,'FILL RATE MANDATORY STOCK'!BK185,'DETAIL SALES'!$AB$10:$AB$7501,"Full",'DETAIL SALES'!$C$10:$C$7501,"20")</f>
        <v>0</v>
      </c>
      <c r="CZ185" s="149">
        <f>COUNTIFS('DETAIL SALES'!$Q$10:$Q$7501,'FILL RATE MANDATORY STOCK'!BK185,'DETAIL SALES'!$AB$10:$AB$7501,"No",'DETAIL SALES'!$C$10:$C$7501,"20")</f>
        <v>0</v>
      </c>
      <c r="DA185" s="316">
        <f>COUNTIFS('DETAIL SALES'!$Q$10:$Q$7501,'FILL RATE MANDATORY STOCK'!BK185,'DETAIL SALES'!$AB$10:$AB$7501,"Full",'DETAIL SALES'!$C$10:$C$7501,"21")</f>
        <v>0</v>
      </c>
      <c r="DB185" s="316">
        <f>COUNTIFS('DETAIL SALES'!$Q$10:$Q$7501,'FILL RATE MANDATORY STOCK'!BK185,'DETAIL SALES'!$AB$10:$AB$7501,"No",'DETAIL SALES'!$C$10:$C$7501,"21")</f>
        <v>0</v>
      </c>
      <c r="DC185" s="149">
        <f>COUNTIFS('DETAIL SALES'!$Q$10:$Q$7501,'FILL RATE MANDATORY STOCK'!BK185,'DETAIL SALES'!$AB$10:$AB$7501,"Full",'DETAIL SALES'!$C$10:$C$7501,"22")</f>
        <v>0</v>
      </c>
      <c r="DD185" s="149">
        <f>COUNTIFS('DETAIL SALES'!$Q$10:$Q$7501,'FILL RATE MANDATORY STOCK'!BK185,'DETAIL SALES'!$AB$10:$AB$7501,"No",'DETAIL SALES'!$C$10:$C$7501,"22")</f>
        <v>0</v>
      </c>
      <c r="DE185" s="149">
        <f>COUNTIFS('DETAIL SALES'!$Q$10:$Q$7501,'FILL RATE MANDATORY STOCK'!BK185,'DETAIL SALES'!$AB$10:$AB$7501,"Full",'DETAIL SALES'!$C$10:$C$7501,"23")</f>
        <v>0</v>
      </c>
      <c r="DF185" s="149">
        <f>COUNTIFS('DETAIL SALES'!$Q$10:$Q$7501,'FILL RATE MANDATORY STOCK'!BK185,'DETAIL SALES'!$AB$10:$AB$7501,"No",'DETAIL SALES'!$C$10:$C$7501,"23")</f>
        <v>0</v>
      </c>
      <c r="DG185" s="149">
        <f>COUNTIFS('DETAIL SALES'!$Q$10:$Q$7501,'FILL RATE MANDATORY STOCK'!BK185,'DETAIL SALES'!$AB$10:$AB$7501,"Full",'DETAIL SALES'!$C$10:$C$7501,"24")</f>
        <v>0</v>
      </c>
      <c r="DH185" s="149">
        <f>COUNTIFS('DETAIL SALES'!$Q$10:$Q$7501,'FILL RATE MANDATORY STOCK'!BK185,'DETAIL SALES'!$AB$10:$AB$7501,"No",'DETAIL SALES'!$C$10:$C$7501,"24")</f>
        <v>0</v>
      </c>
      <c r="DI185" s="149">
        <f>COUNTIFS('DETAIL SALES'!$Q$10:$Q$7501,'FILL RATE MANDATORY STOCK'!BK185,'DETAIL SALES'!$AB$10:$AB$7501,"Full",'DETAIL SALES'!$C$10:$C$7501,"25")</f>
        <v>0</v>
      </c>
      <c r="DJ185" s="149">
        <f>COUNTIFS('DETAIL SALES'!$Q$10:$Q$7501,'FILL RATE MANDATORY STOCK'!BK185,'DETAIL SALES'!$AB$10:$AB$7501,"No",'DETAIL SALES'!$C$10:$C$7501,"25")</f>
        <v>0</v>
      </c>
      <c r="DK185" s="149">
        <f>COUNTIFS('DETAIL SALES'!$Q$10:$Q$7501,'FILL RATE MANDATORY STOCK'!BK185,'DETAIL SALES'!$AB$10:$AB$7501,"Full",'DETAIL SALES'!$C$10:$C$7501,"26")</f>
        <v>0</v>
      </c>
      <c r="DL185" s="149">
        <f>COUNTIFS('DETAIL SALES'!$Q$10:$Q$7501,'FILL RATE MANDATORY STOCK'!BK185,'DETAIL SALES'!$AB$10:$AB$7501,"No",'DETAIL SALES'!$C$10:$C$7501,"26")</f>
        <v>0</v>
      </c>
      <c r="DM185" s="149">
        <f>COUNTIFS('DETAIL SALES'!$Q$10:$Q$7501,'FILL RATE MANDATORY STOCK'!BK185,'DETAIL SALES'!$AB$10:$AB$7501,"Full",'DETAIL SALES'!$C$10:$C$7501,"27")</f>
        <v>0</v>
      </c>
      <c r="DN185" s="149">
        <f>COUNTIFS('DETAIL SALES'!$Q$10:$Q$7501,'FILL RATE MANDATORY STOCK'!BK185,'DETAIL SALES'!$AB$10:$AB$7501,"No",'DETAIL SALES'!$C$10:$C$7501,"27")</f>
        <v>0</v>
      </c>
      <c r="DO185" s="316">
        <f>COUNTIFS('DETAIL SALES'!$Q$10:$Q$7501,'FILL RATE MANDATORY STOCK'!BK185,'DETAIL SALES'!$AB$10:$AB$7501,"Full",'DETAIL SALES'!$C$10:$C$7501,"28")</f>
        <v>0</v>
      </c>
      <c r="DP185" s="316">
        <f>COUNTIFS('DETAIL SALES'!$Q$10:$Q$7501,'FILL RATE MANDATORY STOCK'!BK185,'DETAIL SALES'!$AB$10:$AB$7501,"No",'DETAIL SALES'!$C$10:$C$7501,"28")</f>
        <v>0</v>
      </c>
      <c r="DQ185" s="149">
        <f>COUNTIFS('DETAIL SALES'!$Q$10:$Q$7501,'FILL RATE MANDATORY STOCK'!BK185,'DETAIL SALES'!$AB$10:$AB$7501,"Full",'DETAIL SALES'!$C$10:$C$7501,"29")</f>
        <v>0</v>
      </c>
      <c r="DR185" s="149">
        <f>COUNTIFS('DETAIL SALES'!$Q$10:$Q$7501,'FILL RATE MANDATORY STOCK'!BK185,'DETAIL SALES'!$AB$10:$AB$7501,"No",'DETAIL SALES'!$C$10:$C$7501,"29")</f>
        <v>0</v>
      </c>
      <c r="DS185" s="149">
        <f>COUNTIFS('DETAIL SALES'!$Q$10:$Q$7501,'FILL RATE MANDATORY STOCK'!BK185,'DETAIL SALES'!$AB$10:$AB$7501,"Full",'DETAIL SALES'!$C$10:$C$7501,"30")</f>
        <v>0</v>
      </c>
      <c r="DT185" s="149">
        <f>COUNTIFS('DETAIL SALES'!$Q$10:$Q$7501,'FILL RATE MANDATORY STOCK'!BK185,'DETAIL SALES'!$AB$10:$AB$7501,"No",'DETAIL SALES'!$C$10:$C$7501,"30")</f>
        <v>0</v>
      </c>
      <c r="DU185" s="149">
        <f>COUNTIFS('DETAIL SALES'!$Q$10:$Q$7501,'FILL RATE MANDATORY STOCK'!\,'DETAIL SALES'!$AB$10:$AB$7501,"Full",'DETAIL SALES'!$C$10:$C$7501,"31")</f>
        <v>0</v>
      </c>
      <c r="DV185" s="153">
        <f>COUNTIFS('DETAIL SALES'!$Q$10:$Q$7501,'FILL RATE MANDATORY STOCK'!BK185,'DETAIL SALES'!$AB$10:$AB$7501,"No",'DETAIL SALES'!$C$10:$C$7501,"31")</f>
        <v>0</v>
      </c>
      <c r="DW185" s="271">
        <f t="shared" si="68"/>
        <v>0</v>
      </c>
      <c r="DX185" s="150">
        <f t="shared" si="68"/>
        <v>0</v>
      </c>
      <c r="DY185" s="150">
        <f t="shared" si="69"/>
        <v>0</v>
      </c>
      <c r="DZ185" s="272" t="e">
        <f t="shared" si="70"/>
        <v>#DIV/0!</v>
      </c>
    </row>
    <row r="186" spans="1:130" s="141" customFormat="1">
      <c r="A186" s="134">
        <v>177</v>
      </c>
      <c r="B186" s="286"/>
      <c r="C186" s="146">
        <f t="shared" si="60"/>
        <v>0</v>
      </c>
      <c r="D186" s="146">
        <f t="shared" si="61"/>
        <v>1</v>
      </c>
      <c r="E186" s="146">
        <f t="shared" si="62"/>
        <v>1900</v>
      </c>
      <c r="F186" s="287"/>
      <c r="G186" s="287"/>
      <c r="H186" s="287"/>
      <c r="I186" s="288"/>
      <c r="J186" s="287"/>
      <c r="K186" s="288"/>
      <c r="L186" s="134"/>
      <c r="M186" s="133"/>
      <c r="N186" s="288"/>
      <c r="O186" s="134"/>
      <c r="P186" s="166"/>
      <c r="Q186" s="289"/>
      <c r="R186" s="165"/>
      <c r="S186" s="290"/>
      <c r="T186" s="290"/>
      <c r="U186" s="290"/>
      <c r="V186" s="290"/>
      <c r="W186" s="166"/>
      <c r="X186" s="87"/>
      <c r="Y186" s="418">
        <f t="shared" si="63"/>
        <v>0</v>
      </c>
      <c r="Z186" s="291">
        <f t="shared" si="64"/>
        <v>0</v>
      </c>
      <c r="AA186" s="163"/>
      <c r="AB186" s="177" t="str">
        <f t="shared" si="65"/>
        <v/>
      </c>
      <c r="AC186" s="283" t="str">
        <f t="shared" si="66"/>
        <v/>
      </c>
      <c r="AD186" s="283" t="str">
        <f t="shared" si="67"/>
        <v/>
      </c>
      <c r="AE186" s="163"/>
      <c r="AF186" s="162"/>
      <c r="AP186" s="581"/>
      <c r="BD186" s="784"/>
      <c r="BE186" s="100">
        <f t="shared" si="59"/>
        <v>165</v>
      </c>
      <c r="BF186" s="100" t="s">
        <v>240</v>
      </c>
      <c r="BG186" s="100" t="s">
        <v>441</v>
      </c>
      <c r="BH186" s="149" t="s">
        <v>239</v>
      </c>
      <c r="BI186" s="169" t="e">
        <f>VLOOKUP(BH186,#REF!,8,FALSE)</f>
        <v>#REF!</v>
      </c>
      <c r="BJ186" s="224">
        <v>60000</v>
      </c>
      <c r="BK186" s="154">
        <v>2</v>
      </c>
      <c r="BL186" s="153">
        <v>0</v>
      </c>
      <c r="BM186" s="594">
        <f>COUNTIFS('DETAIL SALES'!$Q$10:$Q$7501,'FILL RATE MANDATORY STOCK'!BK186,'DETAIL SALES'!$AB$10:$AB$7501,"Full",'DETAIL SALES'!$C$10:$C$7501,"1")</f>
        <v>0</v>
      </c>
      <c r="BN186" s="149">
        <f>COUNTIFS('DETAIL SALES'!$Q$10:$Q$7501,'FILL RATE MANDATORY STOCK'!BK186,'DETAIL SALES'!$AB$10:$AB$7501,"No",'DETAIL SALES'!$C$10:$C$7501,"1")</f>
        <v>0</v>
      </c>
      <c r="BO186" s="149">
        <f>COUNTIFS('DETAIL SALES'!$Q$10:$Q$7501,'FILL RATE MANDATORY STOCK'!BK186,'DETAIL SALES'!$AB$10:$AB$7501,"Full",'DETAIL SALES'!$C$10:$C$7501,"2")</f>
        <v>0</v>
      </c>
      <c r="BP186" s="149">
        <f>COUNTIFS('DETAIL SALES'!$Q$10:$Q$7501,'FILL RATE MANDATORY STOCK'!BK186,'DETAIL SALES'!$AB$10:$AB$7501,"No",'DETAIL SALES'!$C$10:$C$7501,"2")</f>
        <v>0</v>
      </c>
      <c r="BQ186" s="149">
        <f>COUNTIFS('DETAIL SALES'!$Q$10:$Q$7501,'FILL RATE MANDATORY STOCK'!BK186,'DETAIL SALES'!$AB$10:$AB$7501,"Full",'DETAIL SALES'!$C$10:$C$7501,"3")</f>
        <v>0</v>
      </c>
      <c r="BR186" s="149">
        <f>COUNTIFS('DETAIL SALES'!$Q$10:$Q$7501,'FILL RATE MANDATORY STOCK'!BK186,'DETAIL SALES'!$AB$10:$AB$7501,"No",'DETAIL SALES'!$C$10:$C$7501,"3")</f>
        <v>0</v>
      </c>
      <c r="BS186" s="149">
        <f>COUNTIFS('DETAIL SALES'!$Q$10:$Q$7501,'FILL RATE MANDATORY STOCK'!BK186,'DETAIL SALES'!$AB$10:$AB$7501,"Full",'DETAIL SALES'!$C$10:$C$7501,"4")</f>
        <v>0</v>
      </c>
      <c r="BT186" s="149">
        <f>COUNTIFS('DETAIL SALES'!$Q$10:$Q$7501,'FILL RATE MANDATORY STOCK'!BK186,'DETAIL SALES'!$AB$10:$AB$7501,"No",'DETAIL SALES'!$C$10:$C$7501,"4")</f>
        <v>0</v>
      </c>
      <c r="BU186" s="149">
        <f>COUNTIFS('DETAIL SALES'!$Q$10:$Q$7501,'FILL RATE MANDATORY STOCK'!BK186,'DETAIL SALES'!$AB$10:$AB$7501,"Full",'DETAIL SALES'!$C$10:$C$7501,"5")</f>
        <v>0</v>
      </c>
      <c r="BV186" s="149">
        <f>COUNTIFS('DETAIL SALES'!$Q$10:$Q$7501,'FILL RATE MANDATORY STOCK'!BK186,'DETAIL SALES'!$AB$10:$AB$7501,"No",'DETAIL SALES'!$C$10:$C$7501,"5")</f>
        <v>0</v>
      </c>
      <c r="BW186" s="149">
        <f>COUNTIFS('DETAIL SALES'!$Q$10:$Q$7501,'FILL RATE MANDATORY STOCK'!BK186,'DETAIL SALES'!$AB$10:$AB$7501,"Full",'DETAIL SALES'!$C$10:$C$7501,"6")</f>
        <v>0</v>
      </c>
      <c r="BX186" s="149">
        <f>COUNTIFS('DETAIL SALES'!$Q$10:$Q$7501,'FILL RATE MANDATORY STOCK'!BK186,'DETAIL SALES'!$AB$10:$AB$7501,"No",'DETAIL SALES'!$C$10:$C$7501,"6")</f>
        <v>0</v>
      </c>
      <c r="BY186" s="316">
        <f>COUNTIFS('DETAIL SALES'!$Q$10:$Q$7501,'FILL RATE MANDATORY STOCK'!BK186,'DETAIL SALES'!$AB$10:$AB$7501,"Full",'DETAIL SALES'!$C$10:$C$7501,"7")</f>
        <v>0</v>
      </c>
      <c r="BZ186" s="316">
        <f>COUNTIFS('DETAIL SALES'!$Q$10:$Q$7501,'FILL RATE MANDATORY STOCK'!BK186,'DETAIL SALES'!$AB$10:$AB$7501,"No",'DETAIL SALES'!$C$10:$C$7501,"7")</f>
        <v>0</v>
      </c>
      <c r="CA186" s="149">
        <f>COUNTIFS('DETAIL SALES'!$Q$10:$Q$7501,'FILL RATE MANDATORY STOCK'!BK186,'DETAIL SALES'!$AB$10:$AB$7501,"Full",'DETAIL SALES'!$C$10:$C$7501,"8")</f>
        <v>0</v>
      </c>
      <c r="CB186" s="149">
        <f>COUNTIFS('DETAIL SALES'!$Q$10:$Q$7501,'FILL RATE MANDATORY STOCK'!BK186,'DETAIL SALES'!$AB$10:$AB$7501,"No",'DETAIL SALES'!$C$10:$C$7501,"8")</f>
        <v>0</v>
      </c>
      <c r="CC186" s="149">
        <f>COUNTIFS('DETAIL SALES'!$Q$10:$Q$7501,'FILL RATE MANDATORY STOCK'!BK186,'DETAIL SALES'!$AB$10:$AB$7501,"Full",'DETAIL SALES'!$C$10:$C$7501,"9")</f>
        <v>0</v>
      </c>
      <c r="CD186" s="149">
        <f>COUNTIFS('DETAIL SALES'!$Q$10:$Q$7501,'FILL RATE MANDATORY STOCK'!BK186,'DETAIL SALES'!$AB$10:$AB$7501,"No",'DETAIL SALES'!$C$10:$C$7501,"9")</f>
        <v>0</v>
      </c>
      <c r="CE186" s="149">
        <f>COUNTIFS('DETAIL SALES'!$Q$10:$Q$7501,'FILL RATE MANDATORY STOCK'!BK186,'DETAIL SALES'!$AB$10:$AB$7501,"Full",'DETAIL SALES'!$C$10:$C$7501,"10")</f>
        <v>0</v>
      </c>
      <c r="CF186" s="149">
        <f>COUNTIFS('DETAIL SALES'!$Q$10:$Q$7501,'FILL RATE MANDATORY STOCK'!BK186,'DETAIL SALES'!$AB$10:$AB$7501,"No",'DETAIL SALES'!$C$10:$C$7501,"10")</f>
        <v>0</v>
      </c>
      <c r="CG186" s="149">
        <f>COUNTIFS('DETAIL SALES'!$Q$10:$Q$7501,'FILL RATE MANDATORY STOCK'!BK186,'DETAIL SALES'!$AB$10:$AB$7501,"Full",'DETAIL SALES'!$C$10:$C$7501,"11")</f>
        <v>0</v>
      </c>
      <c r="CH186" s="149">
        <f>COUNTIFS('DETAIL SALES'!$Q$10:$Q$7501,'FILL RATE MANDATORY STOCK'!BK186,'DETAIL SALES'!$AB$10:$AB$7501,"No",'DETAIL SALES'!$C$10:$C$7501,"11")</f>
        <v>0</v>
      </c>
      <c r="CI186" s="149">
        <f>COUNTIFS('DETAIL SALES'!$Q$10:$Q$7501,'FILL RATE MANDATORY STOCK'!BK186,'DETAIL SALES'!$AB$10:$AB$7501,"Full",'DETAIL SALES'!$C$10:$C$7501,"12")</f>
        <v>0</v>
      </c>
      <c r="CJ186" s="149">
        <f>COUNTIFS('DETAIL SALES'!$Q$10:$Q$7501,'FILL RATE MANDATORY STOCK'!BK186,'DETAIL SALES'!$AB$10:$AB$7501,"No",'DETAIL SALES'!$C$10:$C$7501,"12")</f>
        <v>0</v>
      </c>
      <c r="CK186" s="149">
        <f>COUNTIFS('DETAIL SALES'!$Q$10:$Q$7501,'FILL RATE MANDATORY STOCK'!BK186,'DETAIL SALES'!$AB$10:$AB$7501,"Full",'DETAIL SALES'!$C$10:$C$7501,"13")</f>
        <v>0</v>
      </c>
      <c r="CL186" s="149">
        <f>COUNTIFS('DETAIL SALES'!$Q$10:$Q$7501,'FILL RATE MANDATORY STOCK'!BK186,'DETAIL SALES'!$AB$10:$AB$7501,"No",'DETAIL SALES'!$C$10:$C$7501,"13")</f>
        <v>0</v>
      </c>
      <c r="CM186" s="316">
        <f>COUNTIFS('DETAIL SALES'!$Q$10:$Q$7501,'FILL RATE MANDATORY STOCK'!BK186,'DETAIL SALES'!$AB$10:$AB$7501,"Full",'DETAIL SALES'!$C$10:$C$7501,"14")</f>
        <v>0</v>
      </c>
      <c r="CN186" s="316">
        <f>COUNTIFS('DETAIL SALES'!$Q$10:$Q$7501,'FILL RATE MANDATORY STOCK'!BK186,'DETAIL SALES'!$AB$10:$AB$7501,"No",'DETAIL SALES'!$C$10:$C$7501,"14")</f>
        <v>0</v>
      </c>
      <c r="CO186" s="149">
        <f>COUNTIFS('DETAIL SALES'!$Q$10:$Q$7501,'FILL RATE MANDATORY STOCK'!BK186,'DETAIL SALES'!$AB$10:$AB$7501,"Full",'DETAIL SALES'!$C$10:$C$7501,"15")</f>
        <v>0</v>
      </c>
      <c r="CP186" s="149">
        <f>COUNTIFS('DETAIL SALES'!$Q$10:$Q$7501,'FILL RATE MANDATORY STOCK'!BK186,'DETAIL SALES'!$AB$10:$AB$7501,"No",'DETAIL SALES'!$C$10:$C$7501,"15")</f>
        <v>0</v>
      </c>
      <c r="CQ186" s="149">
        <f>COUNTIFS('DETAIL SALES'!$Q$10:$Q$7501,'FILL RATE MANDATORY STOCK'!BK186,'DETAIL SALES'!$AB$10:$AB$7501,"Full",'DETAIL SALES'!$C$10:$C$7501,"16")</f>
        <v>0</v>
      </c>
      <c r="CR186" s="149">
        <f>COUNTIFS('DETAIL SALES'!$Q$10:$Q$7501,'FILL RATE MANDATORY STOCK'!BK186,'DETAIL SALES'!$AB$10:$AB$7501,"No",'DETAIL SALES'!$C$10:$C$7501,"16")</f>
        <v>0</v>
      </c>
      <c r="CS186" s="149">
        <f>COUNTIFS('DETAIL SALES'!$Q$10:$Q$7501,'FILL RATE MANDATORY STOCK'!BK186,'DETAIL SALES'!$AB$10:$AB$7501,"Full",'DETAIL SALES'!$C$10:$C$7501,"17")</f>
        <v>0</v>
      </c>
      <c r="CT186" s="149">
        <f>COUNTIFS('DETAIL SALES'!$Q$10:$Q$7501,'FILL RATE MANDATORY STOCK'!BK186,'DETAIL SALES'!$AB$10:$AB$7501,"No",'DETAIL SALES'!$C$10:$C$7501,"17")</f>
        <v>0</v>
      </c>
      <c r="CU186" s="149">
        <f>COUNTIFS('DETAIL SALES'!$Q$10:$Q$7501,'FILL RATE MANDATORY STOCK'!BK186,'DETAIL SALES'!$AB$10:$AB$7501,"Full",'DETAIL SALES'!$C$10:$C$7501,"18")</f>
        <v>0</v>
      </c>
      <c r="CV186" s="149">
        <f>COUNTIFS('DETAIL SALES'!$Q$10:$Q$7501,'FILL RATE MANDATORY STOCK'!BK186,'DETAIL SALES'!$AB$10:$AB$7501,"No",'DETAIL SALES'!$C$10:$C$7501,"18")</f>
        <v>0</v>
      </c>
      <c r="CW186" s="149">
        <f>COUNTIFS('DETAIL SALES'!$Q$10:$Q$7501,'FILL RATE MANDATORY STOCK'!BK186,'DETAIL SALES'!$AB$10:$AB$7501,"Full",'DETAIL SALES'!$C$10:$C$7501,"19")</f>
        <v>0</v>
      </c>
      <c r="CX186" s="149">
        <f>COUNTIFS('DETAIL SALES'!$Q$10:$Q$7501,'FILL RATE MANDATORY STOCK'!BK186,'DETAIL SALES'!$AB$10:$AB$7501,"No",'DETAIL SALES'!$C$10:$C$7501,"19")</f>
        <v>0</v>
      </c>
      <c r="CY186" s="149">
        <f>COUNTIFS('DETAIL SALES'!$Q$10:$Q$7501,'FILL RATE MANDATORY STOCK'!BK186,'DETAIL SALES'!$AB$10:$AB$7501,"Full",'DETAIL SALES'!$C$10:$C$7501,"20")</f>
        <v>0</v>
      </c>
      <c r="CZ186" s="149">
        <f>COUNTIFS('DETAIL SALES'!$Q$10:$Q$7501,'FILL RATE MANDATORY STOCK'!BK186,'DETAIL SALES'!$AB$10:$AB$7501,"No",'DETAIL SALES'!$C$10:$C$7501,"20")</f>
        <v>0</v>
      </c>
      <c r="DA186" s="316">
        <f>COUNTIFS('DETAIL SALES'!$Q$10:$Q$7501,'FILL RATE MANDATORY STOCK'!BK186,'DETAIL SALES'!$AB$10:$AB$7501,"Full",'DETAIL SALES'!$C$10:$C$7501,"21")</f>
        <v>0</v>
      </c>
      <c r="DB186" s="316">
        <f>COUNTIFS('DETAIL SALES'!$Q$10:$Q$7501,'FILL RATE MANDATORY STOCK'!BK186,'DETAIL SALES'!$AB$10:$AB$7501,"No",'DETAIL SALES'!$C$10:$C$7501,"21")</f>
        <v>0</v>
      </c>
      <c r="DC186" s="149">
        <f>COUNTIFS('DETAIL SALES'!$Q$10:$Q$7501,'FILL RATE MANDATORY STOCK'!BK186,'DETAIL SALES'!$AB$10:$AB$7501,"Full",'DETAIL SALES'!$C$10:$C$7501,"22")</f>
        <v>0</v>
      </c>
      <c r="DD186" s="149">
        <f>COUNTIFS('DETAIL SALES'!$Q$10:$Q$7501,'FILL RATE MANDATORY STOCK'!BK186,'DETAIL SALES'!$AB$10:$AB$7501,"No",'DETAIL SALES'!$C$10:$C$7501,"22")</f>
        <v>0</v>
      </c>
      <c r="DE186" s="149">
        <f>COUNTIFS('DETAIL SALES'!$Q$10:$Q$7501,'FILL RATE MANDATORY STOCK'!BK186,'DETAIL SALES'!$AB$10:$AB$7501,"Full",'DETAIL SALES'!$C$10:$C$7501,"23")</f>
        <v>0</v>
      </c>
      <c r="DF186" s="149">
        <f>COUNTIFS('DETAIL SALES'!$Q$10:$Q$7501,'FILL RATE MANDATORY STOCK'!BK186,'DETAIL SALES'!$AB$10:$AB$7501,"No",'DETAIL SALES'!$C$10:$C$7501,"23")</f>
        <v>0</v>
      </c>
      <c r="DG186" s="149">
        <f>COUNTIFS('DETAIL SALES'!$Q$10:$Q$7501,'FILL RATE MANDATORY STOCK'!BK186,'DETAIL SALES'!$AB$10:$AB$7501,"Full",'DETAIL SALES'!$C$10:$C$7501,"24")</f>
        <v>0</v>
      </c>
      <c r="DH186" s="149">
        <f>COUNTIFS('DETAIL SALES'!$Q$10:$Q$7501,'FILL RATE MANDATORY STOCK'!BK186,'DETAIL SALES'!$AB$10:$AB$7501,"No",'DETAIL SALES'!$C$10:$C$7501,"24")</f>
        <v>0</v>
      </c>
      <c r="DI186" s="149">
        <f>COUNTIFS('DETAIL SALES'!$Q$10:$Q$7501,'FILL RATE MANDATORY STOCK'!BK186,'DETAIL SALES'!$AB$10:$AB$7501,"Full",'DETAIL SALES'!$C$10:$C$7501,"25")</f>
        <v>0</v>
      </c>
      <c r="DJ186" s="149">
        <f>COUNTIFS('DETAIL SALES'!$Q$10:$Q$7501,'FILL RATE MANDATORY STOCK'!BK186,'DETAIL SALES'!$AB$10:$AB$7501,"No",'DETAIL SALES'!$C$10:$C$7501,"25")</f>
        <v>0</v>
      </c>
      <c r="DK186" s="149">
        <f>COUNTIFS('DETAIL SALES'!$Q$10:$Q$7501,'FILL RATE MANDATORY STOCK'!BK186,'DETAIL SALES'!$AB$10:$AB$7501,"Full",'DETAIL SALES'!$C$10:$C$7501,"26")</f>
        <v>0</v>
      </c>
      <c r="DL186" s="149">
        <f>COUNTIFS('DETAIL SALES'!$Q$10:$Q$7501,'FILL RATE MANDATORY STOCK'!BK186,'DETAIL SALES'!$AB$10:$AB$7501,"No",'DETAIL SALES'!$C$10:$C$7501,"26")</f>
        <v>0</v>
      </c>
      <c r="DM186" s="149">
        <f>COUNTIFS('DETAIL SALES'!$Q$10:$Q$7501,'FILL RATE MANDATORY STOCK'!BK186,'DETAIL SALES'!$AB$10:$AB$7501,"Full",'DETAIL SALES'!$C$10:$C$7501,"27")</f>
        <v>0</v>
      </c>
      <c r="DN186" s="149">
        <f>COUNTIFS('DETAIL SALES'!$Q$10:$Q$7501,'FILL RATE MANDATORY STOCK'!BK186,'DETAIL SALES'!$AB$10:$AB$7501,"No",'DETAIL SALES'!$C$10:$C$7501,"27")</f>
        <v>0</v>
      </c>
      <c r="DO186" s="316">
        <f>COUNTIFS('DETAIL SALES'!$Q$10:$Q$7501,'FILL RATE MANDATORY STOCK'!BK186,'DETAIL SALES'!$AB$10:$AB$7501,"Full",'DETAIL SALES'!$C$10:$C$7501,"28")</f>
        <v>0</v>
      </c>
      <c r="DP186" s="316">
        <f>COUNTIFS('DETAIL SALES'!$Q$10:$Q$7501,'FILL RATE MANDATORY STOCK'!BK186,'DETAIL SALES'!$AB$10:$AB$7501,"No",'DETAIL SALES'!$C$10:$C$7501,"28")</f>
        <v>0</v>
      </c>
      <c r="DQ186" s="149">
        <f>COUNTIFS('DETAIL SALES'!$Q$10:$Q$7501,'FILL RATE MANDATORY STOCK'!BK186,'DETAIL SALES'!$AB$10:$AB$7501,"Full",'DETAIL SALES'!$C$10:$C$7501,"29")</f>
        <v>0</v>
      </c>
      <c r="DR186" s="149">
        <f>COUNTIFS('DETAIL SALES'!$Q$10:$Q$7501,'FILL RATE MANDATORY STOCK'!BK186,'DETAIL SALES'!$AB$10:$AB$7501,"No",'DETAIL SALES'!$C$10:$C$7501,"29")</f>
        <v>0</v>
      </c>
      <c r="DS186" s="149">
        <f>COUNTIFS('DETAIL SALES'!$Q$10:$Q$7501,'FILL RATE MANDATORY STOCK'!BK186,'DETAIL SALES'!$AB$10:$AB$7501,"Full",'DETAIL SALES'!$C$10:$C$7501,"30")</f>
        <v>0</v>
      </c>
      <c r="DT186" s="149">
        <f>COUNTIFS('DETAIL SALES'!$Q$10:$Q$7501,'FILL RATE MANDATORY STOCK'!BK186,'DETAIL SALES'!$AB$10:$AB$7501,"No",'DETAIL SALES'!$C$10:$C$7501,"30")</f>
        <v>0</v>
      </c>
      <c r="DU186" s="149">
        <f>COUNTIFS('DETAIL SALES'!$Q$10:$Q$7501,'FILL RATE MANDATORY STOCK'!\,'DETAIL SALES'!$AB$10:$AB$7501,"Full",'DETAIL SALES'!$C$10:$C$7501,"31")</f>
        <v>0</v>
      </c>
      <c r="DV186" s="153">
        <f>COUNTIFS('DETAIL SALES'!$Q$10:$Q$7501,'FILL RATE MANDATORY STOCK'!BK186,'DETAIL SALES'!$AB$10:$AB$7501,"No",'DETAIL SALES'!$C$10:$C$7501,"31")</f>
        <v>0</v>
      </c>
      <c r="DW186" s="271">
        <f t="shared" si="68"/>
        <v>0</v>
      </c>
      <c r="DX186" s="150">
        <f t="shared" si="68"/>
        <v>0</v>
      </c>
      <c r="DY186" s="150">
        <f t="shared" si="69"/>
        <v>0</v>
      </c>
      <c r="DZ186" s="272" t="e">
        <f t="shared" si="70"/>
        <v>#DIV/0!</v>
      </c>
    </row>
    <row r="187" spans="1:130" s="141" customFormat="1" ht="15" thickBot="1">
      <c r="A187" s="134">
        <v>178</v>
      </c>
      <c r="B187" s="286"/>
      <c r="C187" s="146">
        <f t="shared" si="60"/>
        <v>0</v>
      </c>
      <c r="D187" s="146">
        <f t="shared" si="61"/>
        <v>1</v>
      </c>
      <c r="E187" s="146">
        <f t="shared" si="62"/>
        <v>1900</v>
      </c>
      <c r="F187" s="287"/>
      <c r="G187" s="287"/>
      <c r="H187" s="287"/>
      <c r="I187" s="288"/>
      <c r="J187" s="287"/>
      <c r="K187" s="288"/>
      <c r="L187" s="134"/>
      <c r="M187" s="133"/>
      <c r="N187" s="288"/>
      <c r="O187" s="134"/>
      <c r="P187" s="166"/>
      <c r="Q187" s="289"/>
      <c r="R187" s="165"/>
      <c r="S187" s="290"/>
      <c r="T187" s="290"/>
      <c r="U187" s="290"/>
      <c r="V187" s="290"/>
      <c r="W187" s="166"/>
      <c r="X187" s="87"/>
      <c r="Y187" s="418">
        <f t="shared" si="63"/>
        <v>0</v>
      </c>
      <c r="Z187" s="291">
        <f t="shared" si="64"/>
        <v>0</v>
      </c>
      <c r="AA187" s="163"/>
      <c r="AB187" s="177" t="str">
        <f t="shared" si="65"/>
        <v/>
      </c>
      <c r="AC187" s="283" t="str">
        <f t="shared" si="66"/>
        <v/>
      </c>
      <c r="AD187" s="283" t="str">
        <f t="shared" si="67"/>
        <v/>
      </c>
      <c r="AE187" s="163"/>
      <c r="AF187" s="162"/>
      <c r="AP187" s="581"/>
      <c r="BD187" s="785"/>
      <c r="BE187" s="243">
        <f t="shared" si="59"/>
        <v>166</v>
      </c>
      <c r="BF187" s="243" t="s">
        <v>167</v>
      </c>
      <c r="BG187" s="243" t="s">
        <v>441</v>
      </c>
      <c r="BH187" s="244" t="s">
        <v>241</v>
      </c>
      <c r="BI187" s="245" t="e">
        <f>VLOOKUP(BH187,#REF!,8,FALSE)</f>
        <v>#REF!</v>
      </c>
      <c r="BJ187" s="246">
        <v>60000</v>
      </c>
      <c r="BK187" s="247">
        <v>2</v>
      </c>
      <c r="BL187" s="248">
        <v>0</v>
      </c>
      <c r="BM187" s="597">
        <f>COUNTIFS('DETAIL SALES'!$Q$10:$Q$7501,'FILL RATE MANDATORY STOCK'!BK187,'DETAIL SALES'!$AB$10:$AB$7501,"Full",'DETAIL SALES'!$C$10:$C$7501,"1")</f>
        <v>0</v>
      </c>
      <c r="BN187" s="244">
        <f>COUNTIFS('DETAIL SALES'!$Q$10:$Q$7501,'FILL RATE MANDATORY STOCK'!BK187,'DETAIL SALES'!$AB$10:$AB$7501,"No",'DETAIL SALES'!$C$10:$C$7501,"1")</f>
        <v>0</v>
      </c>
      <c r="BO187" s="244">
        <f>COUNTIFS('DETAIL SALES'!$Q$10:$Q$7501,'FILL RATE MANDATORY STOCK'!BK187,'DETAIL SALES'!$AB$10:$AB$7501,"Full",'DETAIL SALES'!$C$10:$C$7501,"2")</f>
        <v>0</v>
      </c>
      <c r="BP187" s="244">
        <f>COUNTIFS('DETAIL SALES'!$Q$10:$Q$7501,'FILL RATE MANDATORY STOCK'!BK187,'DETAIL SALES'!$AB$10:$AB$7501,"No",'DETAIL SALES'!$C$10:$C$7501,"2")</f>
        <v>0</v>
      </c>
      <c r="BQ187" s="244">
        <f>COUNTIFS('DETAIL SALES'!$Q$10:$Q$7501,'FILL RATE MANDATORY STOCK'!BK187,'DETAIL SALES'!$AB$10:$AB$7501,"Full",'DETAIL SALES'!$C$10:$C$7501,"3")</f>
        <v>0</v>
      </c>
      <c r="BR187" s="244">
        <f>COUNTIFS('DETAIL SALES'!$Q$10:$Q$7501,'FILL RATE MANDATORY STOCK'!BK187,'DETAIL SALES'!$AB$10:$AB$7501,"No",'DETAIL SALES'!$C$10:$C$7501,"3")</f>
        <v>0</v>
      </c>
      <c r="BS187" s="244">
        <f>COUNTIFS('DETAIL SALES'!$Q$10:$Q$7501,'FILL RATE MANDATORY STOCK'!BK187,'DETAIL SALES'!$AB$10:$AB$7501,"Full",'DETAIL SALES'!$C$10:$C$7501,"4")</f>
        <v>0</v>
      </c>
      <c r="BT187" s="244">
        <f>COUNTIFS('DETAIL SALES'!$Q$10:$Q$7501,'FILL RATE MANDATORY STOCK'!BK187,'DETAIL SALES'!$AB$10:$AB$7501,"No",'DETAIL SALES'!$C$10:$C$7501,"4")</f>
        <v>0</v>
      </c>
      <c r="BU187" s="244">
        <f>COUNTIFS('DETAIL SALES'!$Q$10:$Q$7501,'FILL RATE MANDATORY STOCK'!BK187,'DETAIL SALES'!$AB$10:$AB$7501,"Full",'DETAIL SALES'!$C$10:$C$7501,"5")</f>
        <v>0</v>
      </c>
      <c r="BV187" s="244">
        <f>COUNTIFS('DETAIL SALES'!$Q$10:$Q$7501,'FILL RATE MANDATORY STOCK'!BK187,'DETAIL SALES'!$AB$10:$AB$7501,"No",'DETAIL SALES'!$C$10:$C$7501,"5")</f>
        <v>0</v>
      </c>
      <c r="BW187" s="244">
        <f>COUNTIFS('DETAIL SALES'!$Q$10:$Q$7501,'FILL RATE MANDATORY STOCK'!BK187,'DETAIL SALES'!$AB$10:$AB$7501,"Full",'DETAIL SALES'!$C$10:$C$7501,"6")</f>
        <v>0</v>
      </c>
      <c r="BX187" s="244">
        <f>COUNTIFS('DETAIL SALES'!$Q$10:$Q$7501,'FILL RATE MANDATORY STOCK'!BK187,'DETAIL SALES'!$AB$10:$AB$7501,"No",'DETAIL SALES'!$C$10:$C$7501,"6")</f>
        <v>0</v>
      </c>
      <c r="BY187" s="322">
        <f>COUNTIFS('DETAIL SALES'!$Q$10:$Q$7501,'FILL RATE MANDATORY STOCK'!BK187,'DETAIL SALES'!$AB$10:$AB$7501,"Full",'DETAIL SALES'!$C$10:$C$7501,"7")</f>
        <v>0</v>
      </c>
      <c r="BZ187" s="322">
        <f>COUNTIFS('DETAIL SALES'!$Q$10:$Q$7501,'FILL RATE MANDATORY STOCK'!BK187,'DETAIL SALES'!$AB$10:$AB$7501,"No",'DETAIL SALES'!$C$10:$C$7501,"7")</f>
        <v>0</v>
      </c>
      <c r="CA187" s="244">
        <f>COUNTIFS('DETAIL SALES'!$Q$10:$Q$7501,'FILL RATE MANDATORY STOCK'!BK187,'DETAIL SALES'!$AB$10:$AB$7501,"Full",'DETAIL SALES'!$C$10:$C$7501,"8")</f>
        <v>0</v>
      </c>
      <c r="CB187" s="244">
        <f>COUNTIFS('DETAIL SALES'!$Q$10:$Q$7501,'FILL RATE MANDATORY STOCK'!BK187,'DETAIL SALES'!$AB$10:$AB$7501,"No",'DETAIL SALES'!$C$10:$C$7501,"8")</f>
        <v>0</v>
      </c>
      <c r="CC187" s="244">
        <f>COUNTIFS('DETAIL SALES'!$Q$10:$Q$7501,'FILL RATE MANDATORY STOCK'!BK187,'DETAIL SALES'!$AB$10:$AB$7501,"Full",'DETAIL SALES'!$C$10:$C$7501,"9")</f>
        <v>0</v>
      </c>
      <c r="CD187" s="244">
        <f>COUNTIFS('DETAIL SALES'!$Q$10:$Q$7501,'FILL RATE MANDATORY STOCK'!BK187,'DETAIL SALES'!$AB$10:$AB$7501,"No",'DETAIL SALES'!$C$10:$C$7501,"9")</f>
        <v>0</v>
      </c>
      <c r="CE187" s="244">
        <f>COUNTIFS('DETAIL SALES'!$Q$10:$Q$7501,'FILL RATE MANDATORY STOCK'!BK187,'DETAIL SALES'!$AB$10:$AB$7501,"Full",'DETAIL SALES'!$C$10:$C$7501,"10")</f>
        <v>0</v>
      </c>
      <c r="CF187" s="244">
        <f>COUNTIFS('DETAIL SALES'!$Q$10:$Q$7501,'FILL RATE MANDATORY STOCK'!BK187,'DETAIL SALES'!$AB$10:$AB$7501,"No",'DETAIL SALES'!$C$10:$C$7501,"10")</f>
        <v>0</v>
      </c>
      <c r="CG187" s="244">
        <f>COUNTIFS('DETAIL SALES'!$Q$10:$Q$7501,'FILL RATE MANDATORY STOCK'!BK187,'DETAIL SALES'!$AB$10:$AB$7501,"Full",'DETAIL SALES'!$C$10:$C$7501,"11")</f>
        <v>0</v>
      </c>
      <c r="CH187" s="244">
        <f>COUNTIFS('DETAIL SALES'!$Q$10:$Q$7501,'FILL RATE MANDATORY STOCK'!BK187,'DETAIL SALES'!$AB$10:$AB$7501,"No",'DETAIL SALES'!$C$10:$C$7501,"11")</f>
        <v>0</v>
      </c>
      <c r="CI187" s="244">
        <f>COUNTIFS('DETAIL SALES'!$Q$10:$Q$7501,'FILL RATE MANDATORY STOCK'!BK187,'DETAIL SALES'!$AB$10:$AB$7501,"Full",'DETAIL SALES'!$C$10:$C$7501,"12")</f>
        <v>0</v>
      </c>
      <c r="CJ187" s="244">
        <f>COUNTIFS('DETAIL SALES'!$Q$10:$Q$7501,'FILL RATE MANDATORY STOCK'!BK187,'DETAIL SALES'!$AB$10:$AB$7501,"No",'DETAIL SALES'!$C$10:$C$7501,"12")</f>
        <v>0</v>
      </c>
      <c r="CK187" s="244">
        <f>COUNTIFS('DETAIL SALES'!$Q$10:$Q$7501,'FILL RATE MANDATORY STOCK'!BK187,'DETAIL SALES'!$AB$10:$AB$7501,"Full",'DETAIL SALES'!$C$10:$C$7501,"13")</f>
        <v>0</v>
      </c>
      <c r="CL187" s="244">
        <f>COUNTIFS('DETAIL SALES'!$Q$10:$Q$7501,'FILL RATE MANDATORY STOCK'!BK187,'DETAIL SALES'!$AB$10:$AB$7501,"No",'DETAIL SALES'!$C$10:$C$7501,"13")</f>
        <v>0</v>
      </c>
      <c r="CM187" s="322">
        <f>COUNTIFS('DETAIL SALES'!$Q$10:$Q$7501,'FILL RATE MANDATORY STOCK'!BK187,'DETAIL SALES'!$AB$10:$AB$7501,"Full",'DETAIL SALES'!$C$10:$C$7501,"14")</f>
        <v>0</v>
      </c>
      <c r="CN187" s="322">
        <f>COUNTIFS('DETAIL SALES'!$Q$10:$Q$7501,'FILL RATE MANDATORY STOCK'!BK187,'DETAIL SALES'!$AB$10:$AB$7501,"No",'DETAIL SALES'!$C$10:$C$7501,"14")</f>
        <v>0</v>
      </c>
      <c r="CO187" s="244">
        <f>COUNTIFS('DETAIL SALES'!$Q$10:$Q$7501,'FILL RATE MANDATORY STOCK'!BK187,'DETAIL SALES'!$AB$10:$AB$7501,"Full",'DETAIL SALES'!$C$10:$C$7501,"15")</f>
        <v>0</v>
      </c>
      <c r="CP187" s="244">
        <f>COUNTIFS('DETAIL SALES'!$Q$10:$Q$7501,'FILL RATE MANDATORY STOCK'!BK187,'DETAIL SALES'!$AB$10:$AB$7501,"No",'DETAIL SALES'!$C$10:$C$7501,"15")</f>
        <v>0</v>
      </c>
      <c r="CQ187" s="244">
        <f>COUNTIFS('DETAIL SALES'!$Q$10:$Q$7501,'FILL RATE MANDATORY STOCK'!BK187,'DETAIL SALES'!$AB$10:$AB$7501,"Full",'DETAIL SALES'!$C$10:$C$7501,"16")</f>
        <v>0</v>
      </c>
      <c r="CR187" s="244">
        <f>COUNTIFS('DETAIL SALES'!$Q$10:$Q$7501,'FILL RATE MANDATORY STOCK'!BK187,'DETAIL SALES'!$AB$10:$AB$7501,"No",'DETAIL SALES'!$C$10:$C$7501,"16")</f>
        <v>0</v>
      </c>
      <c r="CS187" s="244">
        <f>COUNTIFS('DETAIL SALES'!$Q$10:$Q$7501,'FILL RATE MANDATORY STOCK'!BK187,'DETAIL SALES'!$AB$10:$AB$7501,"Full",'DETAIL SALES'!$C$10:$C$7501,"17")</f>
        <v>0</v>
      </c>
      <c r="CT187" s="244">
        <f>COUNTIFS('DETAIL SALES'!$Q$10:$Q$7501,'FILL RATE MANDATORY STOCK'!BK187,'DETAIL SALES'!$AB$10:$AB$7501,"No",'DETAIL SALES'!$C$10:$C$7501,"17")</f>
        <v>0</v>
      </c>
      <c r="CU187" s="244">
        <f>COUNTIFS('DETAIL SALES'!$Q$10:$Q$7501,'FILL RATE MANDATORY STOCK'!BK187,'DETAIL SALES'!$AB$10:$AB$7501,"Full",'DETAIL SALES'!$C$10:$C$7501,"18")</f>
        <v>0</v>
      </c>
      <c r="CV187" s="244">
        <f>COUNTIFS('DETAIL SALES'!$Q$10:$Q$7501,'FILL RATE MANDATORY STOCK'!BK187,'DETAIL SALES'!$AB$10:$AB$7501,"No",'DETAIL SALES'!$C$10:$C$7501,"18")</f>
        <v>0</v>
      </c>
      <c r="CW187" s="244">
        <f>COUNTIFS('DETAIL SALES'!$Q$10:$Q$7501,'FILL RATE MANDATORY STOCK'!BK187,'DETAIL SALES'!$AB$10:$AB$7501,"Full",'DETAIL SALES'!$C$10:$C$7501,"19")</f>
        <v>0</v>
      </c>
      <c r="CX187" s="244">
        <f>COUNTIFS('DETAIL SALES'!$Q$10:$Q$7501,'FILL RATE MANDATORY STOCK'!BK187,'DETAIL SALES'!$AB$10:$AB$7501,"No",'DETAIL SALES'!$C$10:$C$7501,"19")</f>
        <v>0</v>
      </c>
      <c r="CY187" s="244">
        <f>COUNTIFS('DETAIL SALES'!$Q$10:$Q$7501,'FILL RATE MANDATORY STOCK'!BK187,'DETAIL SALES'!$AB$10:$AB$7501,"Full",'DETAIL SALES'!$C$10:$C$7501,"20")</f>
        <v>0</v>
      </c>
      <c r="CZ187" s="244">
        <f>COUNTIFS('DETAIL SALES'!$Q$10:$Q$7501,'FILL RATE MANDATORY STOCK'!BK187,'DETAIL SALES'!$AB$10:$AB$7501,"No",'DETAIL SALES'!$C$10:$C$7501,"20")</f>
        <v>0</v>
      </c>
      <c r="DA187" s="322">
        <f>COUNTIFS('DETAIL SALES'!$Q$10:$Q$7501,'FILL RATE MANDATORY STOCK'!BK187,'DETAIL SALES'!$AB$10:$AB$7501,"Full",'DETAIL SALES'!$C$10:$C$7501,"21")</f>
        <v>0</v>
      </c>
      <c r="DB187" s="322">
        <f>COUNTIFS('DETAIL SALES'!$Q$10:$Q$7501,'FILL RATE MANDATORY STOCK'!BK187,'DETAIL SALES'!$AB$10:$AB$7501,"No",'DETAIL SALES'!$C$10:$C$7501,"21")</f>
        <v>0</v>
      </c>
      <c r="DC187" s="244">
        <f>COUNTIFS('DETAIL SALES'!$Q$10:$Q$7501,'FILL RATE MANDATORY STOCK'!BK187,'DETAIL SALES'!$AB$10:$AB$7501,"Full",'DETAIL SALES'!$C$10:$C$7501,"22")</f>
        <v>0</v>
      </c>
      <c r="DD187" s="244">
        <f>COUNTIFS('DETAIL SALES'!$Q$10:$Q$7501,'FILL RATE MANDATORY STOCK'!BK187,'DETAIL SALES'!$AB$10:$AB$7501,"No",'DETAIL SALES'!$C$10:$C$7501,"22")</f>
        <v>0</v>
      </c>
      <c r="DE187" s="244">
        <f>COUNTIFS('DETAIL SALES'!$Q$10:$Q$7501,'FILL RATE MANDATORY STOCK'!BK187,'DETAIL SALES'!$AB$10:$AB$7501,"Full",'DETAIL SALES'!$C$10:$C$7501,"23")</f>
        <v>0</v>
      </c>
      <c r="DF187" s="244">
        <f>COUNTIFS('DETAIL SALES'!$Q$10:$Q$7501,'FILL RATE MANDATORY STOCK'!BK187,'DETAIL SALES'!$AB$10:$AB$7501,"No",'DETAIL SALES'!$C$10:$C$7501,"23")</f>
        <v>0</v>
      </c>
      <c r="DG187" s="244">
        <f>COUNTIFS('DETAIL SALES'!$Q$10:$Q$7501,'FILL RATE MANDATORY STOCK'!BK187,'DETAIL SALES'!$AB$10:$AB$7501,"Full",'DETAIL SALES'!$C$10:$C$7501,"24")</f>
        <v>0</v>
      </c>
      <c r="DH187" s="244">
        <f>COUNTIFS('DETAIL SALES'!$Q$10:$Q$7501,'FILL RATE MANDATORY STOCK'!BK187,'DETAIL SALES'!$AB$10:$AB$7501,"No",'DETAIL SALES'!$C$10:$C$7501,"24")</f>
        <v>0</v>
      </c>
      <c r="DI187" s="244">
        <f>COUNTIFS('DETAIL SALES'!$Q$10:$Q$7501,'FILL RATE MANDATORY STOCK'!BK187,'DETAIL SALES'!$AB$10:$AB$7501,"Full",'DETAIL SALES'!$C$10:$C$7501,"25")</f>
        <v>0</v>
      </c>
      <c r="DJ187" s="244">
        <f>COUNTIFS('DETAIL SALES'!$Q$10:$Q$7501,'FILL RATE MANDATORY STOCK'!BK187,'DETAIL SALES'!$AB$10:$AB$7501,"No",'DETAIL SALES'!$C$10:$C$7501,"25")</f>
        <v>0</v>
      </c>
      <c r="DK187" s="244">
        <f>COUNTIFS('DETAIL SALES'!$Q$10:$Q$7501,'FILL RATE MANDATORY STOCK'!BK187,'DETAIL SALES'!$AB$10:$AB$7501,"Full",'DETAIL SALES'!$C$10:$C$7501,"26")</f>
        <v>0</v>
      </c>
      <c r="DL187" s="244">
        <f>COUNTIFS('DETAIL SALES'!$Q$10:$Q$7501,'FILL RATE MANDATORY STOCK'!BK187,'DETAIL SALES'!$AB$10:$AB$7501,"No",'DETAIL SALES'!$C$10:$C$7501,"26")</f>
        <v>0</v>
      </c>
      <c r="DM187" s="244">
        <f>COUNTIFS('DETAIL SALES'!$Q$10:$Q$7501,'FILL RATE MANDATORY STOCK'!BK187,'DETAIL SALES'!$AB$10:$AB$7501,"Full",'DETAIL SALES'!$C$10:$C$7501,"27")</f>
        <v>0</v>
      </c>
      <c r="DN187" s="244">
        <f>COUNTIFS('DETAIL SALES'!$Q$10:$Q$7501,'FILL RATE MANDATORY STOCK'!BK187,'DETAIL SALES'!$AB$10:$AB$7501,"No",'DETAIL SALES'!$C$10:$C$7501,"27")</f>
        <v>0</v>
      </c>
      <c r="DO187" s="322">
        <f>COUNTIFS('DETAIL SALES'!$Q$10:$Q$7501,'FILL RATE MANDATORY STOCK'!BK187,'DETAIL SALES'!$AB$10:$AB$7501,"Full",'DETAIL SALES'!$C$10:$C$7501,"28")</f>
        <v>0</v>
      </c>
      <c r="DP187" s="322">
        <f>COUNTIFS('DETAIL SALES'!$Q$10:$Q$7501,'FILL RATE MANDATORY STOCK'!BK187,'DETAIL SALES'!$AB$10:$AB$7501,"No",'DETAIL SALES'!$C$10:$C$7501,"28")</f>
        <v>0</v>
      </c>
      <c r="DQ187" s="244">
        <f>COUNTIFS('DETAIL SALES'!$Q$10:$Q$7501,'FILL RATE MANDATORY STOCK'!BK187,'DETAIL SALES'!$AB$10:$AB$7501,"Full",'DETAIL SALES'!$C$10:$C$7501,"29")</f>
        <v>0</v>
      </c>
      <c r="DR187" s="244">
        <f>COUNTIFS('DETAIL SALES'!$Q$10:$Q$7501,'FILL RATE MANDATORY STOCK'!BK187,'DETAIL SALES'!$AB$10:$AB$7501,"No",'DETAIL SALES'!$C$10:$C$7501,"29")</f>
        <v>0</v>
      </c>
      <c r="DS187" s="244">
        <f>COUNTIFS('DETAIL SALES'!$Q$10:$Q$7501,'FILL RATE MANDATORY STOCK'!BK187,'DETAIL SALES'!$AB$10:$AB$7501,"Full",'DETAIL SALES'!$C$10:$C$7501,"30")</f>
        <v>0</v>
      </c>
      <c r="DT187" s="244">
        <f>COUNTIFS('DETAIL SALES'!$Q$10:$Q$7501,'FILL RATE MANDATORY STOCK'!BK187,'DETAIL SALES'!$AB$10:$AB$7501,"No",'DETAIL SALES'!$C$10:$C$7501,"30")</f>
        <v>0</v>
      </c>
      <c r="DU187" s="244">
        <f>COUNTIFS('DETAIL SALES'!$Q$10:$Q$7501,'FILL RATE MANDATORY STOCK'!\,'DETAIL SALES'!$AB$10:$AB$7501,"Full",'DETAIL SALES'!$C$10:$C$7501,"31")</f>
        <v>0</v>
      </c>
      <c r="DV187" s="248">
        <f>COUNTIFS('DETAIL SALES'!$Q$10:$Q$7501,'FILL RATE MANDATORY STOCK'!BK187,'DETAIL SALES'!$AB$10:$AB$7501,"No",'DETAIL SALES'!$C$10:$C$7501,"31")</f>
        <v>0</v>
      </c>
      <c r="DW187" s="277">
        <f t="shared" si="68"/>
        <v>0</v>
      </c>
      <c r="DX187" s="278">
        <f t="shared" si="68"/>
        <v>0</v>
      </c>
      <c r="DY187" s="278">
        <f t="shared" si="69"/>
        <v>0</v>
      </c>
      <c r="DZ187" s="279" t="e">
        <f t="shared" si="70"/>
        <v>#DIV/0!</v>
      </c>
    </row>
    <row r="188" spans="1:130" s="141" customFormat="1">
      <c r="A188" s="134">
        <v>179</v>
      </c>
      <c r="B188" s="286"/>
      <c r="C188" s="146">
        <f t="shared" si="60"/>
        <v>0</v>
      </c>
      <c r="D188" s="146">
        <f t="shared" si="61"/>
        <v>1</v>
      </c>
      <c r="E188" s="146">
        <f t="shared" si="62"/>
        <v>1900</v>
      </c>
      <c r="F188" s="287"/>
      <c r="G188" s="287"/>
      <c r="H188" s="287"/>
      <c r="I188" s="288"/>
      <c r="J188" s="287"/>
      <c r="K188" s="288"/>
      <c r="L188" s="134"/>
      <c r="M188" s="133"/>
      <c r="N188" s="288"/>
      <c r="O188" s="134"/>
      <c r="P188" s="166"/>
      <c r="Q188" s="289"/>
      <c r="R188" s="165"/>
      <c r="S188" s="290"/>
      <c r="T188" s="290"/>
      <c r="U188" s="290"/>
      <c r="V188" s="290"/>
      <c r="W188" s="166"/>
      <c r="X188" s="87"/>
      <c r="Y188" s="418">
        <f t="shared" si="63"/>
        <v>0</v>
      </c>
      <c r="Z188" s="291">
        <f t="shared" si="64"/>
        <v>0</v>
      </c>
      <c r="AA188" s="163"/>
      <c r="AB188" s="177" t="str">
        <f t="shared" si="65"/>
        <v/>
      </c>
      <c r="AC188" s="283" t="str">
        <f t="shared" si="66"/>
        <v/>
      </c>
      <c r="AD188" s="283" t="str">
        <f t="shared" si="67"/>
        <v/>
      </c>
      <c r="AE188" s="163"/>
      <c r="AF188" s="162"/>
      <c r="AP188" s="581"/>
      <c r="BD188" s="107"/>
      <c r="BE188" s="108"/>
      <c r="BF188" s="108"/>
      <c r="BG188" s="108"/>
      <c r="BH188" s="174"/>
      <c r="BI188" s="174"/>
      <c r="BJ188" s="777" t="s">
        <v>442</v>
      </c>
      <c r="BK188" s="777"/>
      <c r="BL188" s="249"/>
      <c r="BM188" s="252">
        <f>SUM(BM12:BM187)</f>
        <v>0</v>
      </c>
      <c r="BN188" s="239">
        <f t="shared" ref="BN188:DX188" si="71">SUM(BN12:BN187)</f>
        <v>0</v>
      </c>
      <c r="BO188" s="239">
        <f t="shared" si="71"/>
        <v>0</v>
      </c>
      <c r="BP188" s="239">
        <f t="shared" si="71"/>
        <v>0</v>
      </c>
      <c r="BQ188" s="239">
        <f t="shared" si="71"/>
        <v>0</v>
      </c>
      <c r="BR188" s="239">
        <f t="shared" si="71"/>
        <v>0</v>
      </c>
      <c r="BS188" s="239">
        <f>SUM(BS12:BS187)</f>
        <v>0</v>
      </c>
      <c r="BT188" s="239">
        <f t="shared" si="71"/>
        <v>0</v>
      </c>
      <c r="BU188" s="239">
        <f t="shared" si="71"/>
        <v>0</v>
      </c>
      <c r="BV188" s="239">
        <f t="shared" si="71"/>
        <v>0</v>
      </c>
      <c r="BW188" s="239">
        <f t="shared" si="71"/>
        <v>0</v>
      </c>
      <c r="BX188" s="239">
        <f t="shared" si="71"/>
        <v>0</v>
      </c>
      <c r="BY188" s="324">
        <f t="shared" si="71"/>
        <v>0</v>
      </c>
      <c r="BZ188" s="324">
        <f t="shared" si="71"/>
        <v>0</v>
      </c>
      <c r="CA188" s="239">
        <f t="shared" si="71"/>
        <v>0</v>
      </c>
      <c r="CB188" s="239">
        <f t="shared" si="71"/>
        <v>0</v>
      </c>
      <c r="CC188" s="239">
        <f t="shared" si="71"/>
        <v>0</v>
      </c>
      <c r="CD188" s="239">
        <f t="shared" si="71"/>
        <v>0</v>
      </c>
      <c r="CE188" s="239">
        <f t="shared" si="71"/>
        <v>0</v>
      </c>
      <c r="CF188" s="239">
        <f t="shared" si="71"/>
        <v>0</v>
      </c>
      <c r="CG188" s="239">
        <f t="shared" si="71"/>
        <v>0</v>
      </c>
      <c r="CH188" s="239">
        <f t="shared" si="71"/>
        <v>0</v>
      </c>
      <c r="CI188" s="239">
        <f t="shared" si="71"/>
        <v>0</v>
      </c>
      <c r="CJ188" s="239">
        <f t="shared" si="71"/>
        <v>0</v>
      </c>
      <c r="CK188" s="239">
        <f t="shared" si="71"/>
        <v>0</v>
      </c>
      <c r="CL188" s="239">
        <f t="shared" si="71"/>
        <v>0</v>
      </c>
      <c r="CM188" s="324">
        <f t="shared" si="71"/>
        <v>0</v>
      </c>
      <c r="CN188" s="324">
        <f t="shared" si="71"/>
        <v>0</v>
      </c>
      <c r="CO188" s="239">
        <f t="shared" si="71"/>
        <v>0</v>
      </c>
      <c r="CP188" s="239">
        <f t="shared" si="71"/>
        <v>0</v>
      </c>
      <c r="CQ188" s="239">
        <f t="shared" si="71"/>
        <v>0</v>
      </c>
      <c r="CR188" s="239">
        <f t="shared" si="71"/>
        <v>0</v>
      </c>
      <c r="CS188" s="239">
        <f t="shared" si="71"/>
        <v>0</v>
      </c>
      <c r="CT188" s="239">
        <f t="shared" si="71"/>
        <v>0</v>
      </c>
      <c r="CU188" s="239">
        <f t="shared" si="71"/>
        <v>0</v>
      </c>
      <c r="CV188" s="239">
        <f t="shared" si="71"/>
        <v>0</v>
      </c>
      <c r="CW188" s="239">
        <f t="shared" si="71"/>
        <v>0</v>
      </c>
      <c r="CX188" s="239">
        <f t="shared" si="71"/>
        <v>0</v>
      </c>
      <c r="CY188" s="239">
        <f t="shared" si="71"/>
        <v>0</v>
      </c>
      <c r="CZ188" s="239">
        <f t="shared" si="71"/>
        <v>0</v>
      </c>
      <c r="DA188" s="324">
        <f t="shared" si="71"/>
        <v>0</v>
      </c>
      <c r="DB188" s="324">
        <f t="shared" si="71"/>
        <v>0</v>
      </c>
      <c r="DC188" s="239">
        <f t="shared" si="71"/>
        <v>0</v>
      </c>
      <c r="DD188" s="239">
        <f t="shared" si="71"/>
        <v>0</v>
      </c>
      <c r="DE188" s="239">
        <f t="shared" si="71"/>
        <v>0</v>
      </c>
      <c r="DF188" s="239">
        <f t="shared" si="71"/>
        <v>0</v>
      </c>
      <c r="DG188" s="239">
        <f t="shared" si="71"/>
        <v>0</v>
      </c>
      <c r="DH188" s="239">
        <f t="shared" si="71"/>
        <v>0</v>
      </c>
      <c r="DI188" s="239">
        <f t="shared" si="71"/>
        <v>0</v>
      </c>
      <c r="DJ188" s="239">
        <f t="shared" si="71"/>
        <v>0</v>
      </c>
      <c r="DK188" s="239">
        <f t="shared" si="71"/>
        <v>0</v>
      </c>
      <c r="DL188" s="239">
        <f t="shared" si="71"/>
        <v>0</v>
      </c>
      <c r="DM188" s="239">
        <f t="shared" si="71"/>
        <v>0</v>
      </c>
      <c r="DN188" s="239">
        <f t="shared" si="71"/>
        <v>0</v>
      </c>
      <c r="DO188" s="324">
        <f t="shared" si="71"/>
        <v>0</v>
      </c>
      <c r="DP188" s="324">
        <f t="shared" si="71"/>
        <v>0</v>
      </c>
      <c r="DQ188" s="239">
        <f t="shared" si="71"/>
        <v>0</v>
      </c>
      <c r="DR188" s="239">
        <f t="shared" si="71"/>
        <v>0</v>
      </c>
      <c r="DS188" s="239">
        <f t="shared" si="71"/>
        <v>0</v>
      </c>
      <c r="DT188" s="239">
        <f t="shared" si="71"/>
        <v>0</v>
      </c>
      <c r="DU188" s="239">
        <f t="shared" si="71"/>
        <v>0</v>
      </c>
      <c r="DV188" s="249">
        <f t="shared" si="71"/>
        <v>0</v>
      </c>
      <c r="DW188" s="252">
        <f t="shared" si="71"/>
        <v>0</v>
      </c>
      <c r="DX188" s="239">
        <f t="shared" si="71"/>
        <v>0</v>
      </c>
      <c r="DY188" s="239"/>
      <c r="DZ188" s="276" t="e">
        <f t="shared" ref="DZ188" si="72">DW188/(DW188+DX188)</f>
        <v>#DIV/0!</v>
      </c>
    </row>
    <row r="189" spans="1:130" s="141" customFormat="1">
      <c r="A189" s="134">
        <v>180</v>
      </c>
      <c r="B189" s="286"/>
      <c r="C189" s="146">
        <f t="shared" si="60"/>
        <v>0</v>
      </c>
      <c r="D189" s="146">
        <f t="shared" si="61"/>
        <v>1</v>
      </c>
      <c r="E189" s="146">
        <f t="shared" si="62"/>
        <v>1900</v>
      </c>
      <c r="F189" s="287"/>
      <c r="G189" s="287"/>
      <c r="H189" s="287"/>
      <c r="I189" s="288"/>
      <c r="J189" s="287"/>
      <c r="K189" s="288"/>
      <c r="L189" s="134"/>
      <c r="M189" s="133"/>
      <c r="N189" s="288"/>
      <c r="O189" s="134"/>
      <c r="P189" s="166"/>
      <c r="Q189" s="289"/>
      <c r="R189" s="165"/>
      <c r="S189" s="290"/>
      <c r="T189" s="290"/>
      <c r="U189" s="290"/>
      <c r="V189" s="290"/>
      <c r="W189" s="166"/>
      <c r="X189" s="87"/>
      <c r="Y189" s="418">
        <f t="shared" si="63"/>
        <v>0</v>
      </c>
      <c r="Z189" s="291">
        <f t="shared" si="64"/>
        <v>0</v>
      </c>
      <c r="AA189" s="163"/>
      <c r="AB189" s="177" t="str">
        <f t="shared" si="65"/>
        <v/>
      </c>
      <c r="AC189" s="283" t="str">
        <f t="shared" si="66"/>
        <v/>
      </c>
      <c r="AD189" s="283" t="str">
        <f t="shared" si="67"/>
        <v/>
      </c>
      <c r="AE189" s="163"/>
      <c r="AF189" s="162"/>
      <c r="AP189" s="581"/>
      <c r="BD189" s="107"/>
      <c r="BE189" s="108"/>
      <c r="BF189" s="108"/>
      <c r="BG189" s="108"/>
      <c r="BH189" s="174"/>
      <c r="BI189" s="174"/>
      <c r="BJ189" s="778" t="s">
        <v>17</v>
      </c>
      <c r="BK189" s="778"/>
      <c r="BL189" s="250"/>
      <c r="BM189" s="253" t="e">
        <f>BM188/(BM188+BN188)</f>
        <v>#DIV/0!</v>
      </c>
      <c r="BN189" s="254" t="e">
        <f>BN188/(BM188+BN188)</f>
        <v>#DIV/0!</v>
      </c>
      <c r="BO189" s="254" t="e">
        <f t="shared" ref="BO189" si="73">BO188/(BO188+BP188)</f>
        <v>#DIV/0!</v>
      </c>
      <c r="BP189" s="254" t="e">
        <f t="shared" ref="BP189" si="74">BP188/(BO188+BP188)</f>
        <v>#DIV/0!</v>
      </c>
      <c r="BQ189" s="254" t="e">
        <f t="shared" ref="BQ189" si="75">BQ188/(BQ188+BR188)</f>
        <v>#DIV/0!</v>
      </c>
      <c r="BR189" s="254" t="e">
        <f t="shared" ref="BR189" si="76">BR188/(BQ188+BR188)</f>
        <v>#DIV/0!</v>
      </c>
      <c r="BS189" s="254" t="e">
        <f t="shared" ref="BS189" si="77">BS188/(BS188+BT188)</f>
        <v>#DIV/0!</v>
      </c>
      <c r="BT189" s="254" t="e">
        <f t="shared" ref="BT189" si="78">BT188/(BS188+BT188)</f>
        <v>#DIV/0!</v>
      </c>
      <c r="BU189" s="254" t="e">
        <f t="shared" ref="BU189" si="79">BU188/(BU188+BV188)</f>
        <v>#DIV/0!</v>
      </c>
      <c r="BV189" s="254" t="e">
        <f t="shared" ref="BV189" si="80">BV188/(BU188+BV188)</f>
        <v>#DIV/0!</v>
      </c>
      <c r="BW189" s="254" t="e">
        <f t="shared" ref="BW189" si="81">BW188/(BW188+BX188)</f>
        <v>#DIV/0!</v>
      </c>
      <c r="BX189" s="254" t="e">
        <f t="shared" ref="BX189" si="82">BX188/(BW188+BX188)</f>
        <v>#DIV/0!</v>
      </c>
      <c r="BY189" s="326" t="e">
        <f t="shared" ref="BY189" si="83">BY188/(BY188+BZ188)</f>
        <v>#DIV/0!</v>
      </c>
      <c r="BZ189" s="326" t="e">
        <f t="shared" ref="BZ189" si="84">BZ188/(BY188+BZ188)</f>
        <v>#DIV/0!</v>
      </c>
      <c r="CA189" s="254" t="e">
        <f t="shared" ref="CA189" si="85">CA188/(CA188+CB188)</f>
        <v>#DIV/0!</v>
      </c>
      <c r="CB189" s="254" t="e">
        <f t="shared" ref="CB189" si="86">CB188/(CA188+CB188)</f>
        <v>#DIV/0!</v>
      </c>
      <c r="CC189" s="254" t="e">
        <f t="shared" ref="CC189" si="87">CC188/(CC188+CD188)</f>
        <v>#DIV/0!</v>
      </c>
      <c r="CD189" s="254" t="e">
        <f t="shared" ref="CD189" si="88">CD188/(CC188+CD188)</f>
        <v>#DIV/0!</v>
      </c>
      <c r="CE189" s="254" t="e">
        <f t="shared" ref="CE189" si="89">CE188/(CE188+CF188)</f>
        <v>#DIV/0!</v>
      </c>
      <c r="CF189" s="254" t="e">
        <f t="shared" ref="CF189" si="90">CF188/(CE188+CF188)</f>
        <v>#DIV/0!</v>
      </c>
      <c r="CG189" s="254" t="e">
        <f t="shared" ref="CG189" si="91">CG188/(CG188+CH188)</f>
        <v>#DIV/0!</v>
      </c>
      <c r="CH189" s="254" t="e">
        <f t="shared" ref="CH189" si="92">CH188/(CG188+CH188)</f>
        <v>#DIV/0!</v>
      </c>
      <c r="CI189" s="254" t="e">
        <f t="shared" ref="CI189" si="93">CI188/(CI188+CJ188)</f>
        <v>#DIV/0!</v>
      </c>
      <c r="CJ189" s="254" t="e">
        <f t="shared" ref="CJ189" si="94">CJ188/(CI188+CJ188)</f>
        <v>#DIV/0!</v>
      </c>
      <c r="CK189" s="254" t="e">
        <f t="shared" ref="CK189" si="95">CK188/(CK188+CL188)</f>
        <v>#DIV/0!</v>
      </c>
      <c r="CL189" s="254" t="e">
        <f t="shared" ref="CL189" si="96">CL188/(CK188+CL188)</f>
        <v>#DIV/0!</v>
      </c>
      <c r="CM189" s="326" t="e">
        <f t="shared" ref="CM189" si="97">CM188/(CM188+CN188)</f>
        <v>#DIV/0!</v>
      </c>
      <c r="CN189" s="326" t="e">
        <f t="shared" ref="CN189" si="98">CN188/(CM188+CN188)</f>
        <v>#DIV/0!</v>
      </c>
      <c r="CO189" s="254" t="e">
        <f t="shared" ref="CO189" si="99">CO188/(CO188+CP188)</f>
        <v>#DIV/0!</v>
      </c>
      <c r="CP189" s="254" t="e">
        <f t="shared" ref="CP189" si="100">CP188/(CO188+CP188)</f>
        <v>#DIV/0!</v>
      </c>
      <c r="CQ189" s="254" t="e">
        <f t="shared" ref="CQ189" si="101">CQ188/(CQ188+CR188)</f>
        <v>#DIV/0!</v>
      </c>
      <c r="CR189" s="254" t="e">
        <f t="shared" ref="CR189" si="102">CR188/(CQ188+CR188)</f>
        <v>#DIV/0!</v>
      </c>
      <c r="CS189" s="254" t="e">
        <f t="shared" ref="CS189" si="103">CS188/(CS188+CT188)</f>
        <v>#DIV/0!</v>
      </c>
      <c r="CT189" s="254" t="e">
        <f t="shared" ref="CT189" si="104">CT188/(CS188+CT188)</f>
        <v>#DIV/0!</v>
      </c>
      <c r="CU189" s="254" t="e">
        <f t="shared" ref="CU189" si="105">CU188/(CU188+CV188)</f>
        <v>#DIV/0!</v>
      </c>
      <c r="CV189" s="254" t="e">
        <f t="shared" ref="CV189" si="106">CV188/(CU188+CV188)</f>
        <v>#DIV/0!</v>
      </c>
      <c r="CW189" s="254" t="e">
        <f t="shared" ref="CW189" si="107">CW188/(CW188+CX188)</f>
        <v>#DIV/0!</v>
      </c>
      <c r="CX189" s="254" t="e">
        <f t="shared" ref="CX189" si="108">CX188/(CW188+CX188)</f>
        <v>#DIV/0!</v>
      </c>
      <c r="CY189" s="254" t="e">
        <f t="shared" ref="CY189" si="109">CY188/(CY188+CZ188)</f>
        <v>#DIV/0!</v>
      </c>
      <c r="CZ189" s="254" t="e">
        <f t="shared" ref="CZ189" si="110">CZ188/(CY188+CZ188)</f>
        <v>#DIV/0!</v>
      </c>
      <c r="DA189" s="326" t="e">
        <f t="shared" ref="DA189" si="111">DA188/(DA188+DB188)</f>
        <v>#DIV/0!</v>
      </c>
      <c r="DB189" s="326" t="e">
        <f t="shared" ref="DB189" si="112">DB188/(DA188+DB188)</f>
        <v>#DIV/0!</v>
      </c>
      <c r="DC189" s="254" t="e">
        <f t="shared" ref="DC189" si="113">DC188/(DC188+DD188)</f>
        <v>#DIV/0!</v>
      </c>
      <c r="DD189" s="254" t="e">
        <f t="shared" ref="DD189" si="114">DD188/(DC188+DD188)</f>
        <v>#DIV/0!</v>
      </c>
      <c r="DE189" s="254" t="e">
        <f t="shared" ref="DE189" si="115">DE188/(DE188+DF188)</f>
        <v>#DIV/0!</v>
      </c>
      <c r="DF189" s="254" t="e">
        <f t="shared" ref="DF189" si="116">DF188/(DE188+DF188)</f>
        <v>#DIV/0!</v>
      </c>
      <c r="DG189" s="254" t="e">
        <f t="shared" ref="DG189" si="117">DG188/(DG188+DH188)</f>
        <v>#DIV/0!</v>
      </c>
      <c r="DH189" s="254" t="e">
        <f t="shared" ref="DH189" si="118">DH188/(DG188+DH188)</f>
        <v>#DIV/0!</v>
      </c>
      <c r="DI189" s="254" t="e">
        <f t="shared" ref="DI189" si="119">DI188/(DI188+DJ188)</f>
        <v>#DIV/0!</v>
      </c>
      <c r="DJ189" s="254" t="e">
        <f t="shared" ref="DJ189" si="120">DJ188/(DI188+DJ188)</f>
        <v>#DIV/0!</v>
      </c>
      <c r="DK189" s="254" t="e">
        <f t="shared" ref="DK189" si="121">DK188/(DK188+DL188)</f>
        <v>#DIV/0!</v>
      </c>
      <c r="DL189" s="254" t="e">
        <f t="shared" ref="DL189" si="122">DL188/(DK188+DL188)</f>
        <v>#DIV/0!</v>
      </c>
      <c r="DM189" s="254" t="e">
        <f t="shared" ref="DM189" si="123">DM188/(DM188+DN188)</f>
        <v>#DIV/0!</v>
      </c>
      <c r="DN189" s="254" t="e">
        <f t="shared" ref="DN189" si="124">DN188/(DM188+DN188)</f>
        <v>#DIV/0!</v>
      </c>
      <c r="DO189" s="326" t="e">
        <f t="shared" ref="DO189" si="125">DO188/(DO188+DP188)</f>
        <v>#DIV/0!</v>
      </c>
      <c r="DP189" s="326" t="e">
        <f t="shared" ref="DP189" si="126">DP188/(DO188+DP188)</f>
        <v>#DIV/0!</v>
      </c>
      <c r="DQ189" s="254" t="e">
        <f t="shared" ref="DQ189" si="127">DQ188/(DQ188+DR188)</f>
        <v>#DIV/0!</v>
      </c>
      <c r="DR189" s="254" t="e">
        <f t="shared" ref="DR189" si="128">DR188/(DQ188+DR188)</f>
        <v>#DIV/0!</v>
      </c>
      <c r="DS189" s="254" t="e">
        <f t="shared" ref="DS189" si="129">DS188/(DS188+DT188)</f>
        <v>#DIV/0!</v>
      </c>
      <c r="DT189" s="254" t="e">
        <f t="shared" ref="DT189" si="130">DT188/(DS188+DT188)</f>
        <v>#DIV/0!</v>
      </c>
      <c r="DU189" s="254" t="e">
        <f t="shared" ref="DU189" si="131">DU188/(DU188+DV188)</f>
        <v>#DIV/0!</v>
      </c>
      <c r="DV189" s="261" t="e">
        <f t="shared" ref="DV189" si="132">DV188/(DU188+DV188)</f>
        <v>#DIV/0!</v>
      </c>
      <c r="DW189" s="253" t="e">
        <f t="shared" ref="DW189" si="133">DW188/(DW188+DX188)</f>
        <v>#DIV/0!</v>
      </c>
      <c r="DX189" s="254" t="e">
        <f t="shared" ref="DX189" si="134">DX188/(DW188+DX188)</f>
        <v>#DIV/0!</v>
      </c>
      <c r="DY189" s="254"/>
      <c r="DZ189" s="267"/>
    </row>
    <row r="190" spans="1:130" s="141" customFormat="1">
      <c r="A190" s="134">
        <v>181</v>
      </c>
      <c r="B190" s="286"/>
      <c r="C190" s="146">
        <f t="shared" si="60"/>
        <v>0</v>
      </c>
      <c r="D190" s="146">
        <f t="shared" si="61"/>
        <v>1</v>
      </c>
      <c r="E190" s="146">
        <f t="shared" si="62"/>
        <v>1900</v>
      </c>
      <c r="F190" s="287"/>
      <c r="G190" s="287"/>
      <c r="H190" s="287"/>
      <c r="I190" s="288"/>
      <c r="J190" s="287"/>
      <c r="K190" s="288"/>
      <c r="L190" s="134"/>
      <c r="M190" s="133"/>
      <c r="N190" s="288"/>
      <c r="O190" s="134"/>
      <c r="P190" s="166"/>
      <c r="Q190" s="289"/>
      <c r="R190" s="165"/>
      <c r="S190" s="290"/>
      <c r="T190" s="290"/>
      <c r="U190" s="290"/>
      <c r="V190" s="290"/>
      <c r="W190" s="166"/>
      <c r="X190" s="87"/>
      <c r="Y190" s="418">
        <f t="shared" si="63"/>
        <v>0</v>
      </c>
      <c r="Z190" s="291">
        <f t="shared" si="64"/>
        <v>0</v>
      </c>
      <c r="AA190" s="163"/>
      <c r="AB190" s="177" t="str">
        <f t="shared" si="65"/>
        <v/>
      </c>
      <c r="AC190" s="283" t="str">
        <f t="shared" si="66"/>
        <v/>
      </c>
      <c r="AD190" s="283" t="str">
        <f t="shared" si="67"/>
        <v/>
      </c>
      <c r="AE190" s="163"/>
      <c r="AF190" s="162"/>
      <c r="AP190" s="581"/>
    </row>
    <row r="191" spans="1:130" s="141" customFormat="1">
      <c r="A191" s="134">
        <v>182</v>
      </c>
      <c r="B191" s="286"/>
      <c r="C191" s="146">
        <f t="shared" si="60"/>
        <v>0</v>
      </c>
      <c r="D191" s="146">
        <f t="shared" si="61"/>
        <v>1</v>
      </c>
      <c r="E191" s="146">
        <f t="shared" si="62"/>
        <v>1900</v>
      </c>
      <c r="F191" s="287"/>
      <c r="G191" s="287"/>
      <c r="H191" s="287"/>
      <c r="I191" s="288"/>
      <c r="J191" s="287"/>
      <c r="K191" s="288"/>
      <c r="L191" s="134"/>
      <c r="M191" s="133"/>
      <c r="N191" s="288"/>
      <c r="O191" s="134"/>
      <c r="P191" s="166"/>
      <c r="Q191" s="289"/>
      <c r="R191" s="165"/>
      <c r="S191" s="290"/>
      <c r="T191" s="290"/>
      <c r="U191" s="290"/>
      <c r="V191" s="290"/>
      <c r="W191" s="166"/>
      <c r="X191" s="87"/>
      <c r="Y191" s="418">
        <f t="shared" si="63"/>
        <v>0</v>
      </c>
      <c r="Z191" s="291">
        <f t="shared" si="64"/>
        <v>0</v>
      </c>
      <c r="AA191" s="163"/>
      <c r="AB191" s="177" t="str">
        <f t="shared" si="65"/>
        <v/>
      </c>
      <c r="AC191" s="283" t="str">
        <f t="shared" si="66"/>
        <v/>
      </c>
      <c r="AD191" s="283" t="str">
        <f t="shared" si="67"/>
        <v/>
      </c>
      <c r="AE191" s="163"/>
      <c r="AF191" s="162"/>
      <c r="AP191" s="581"/>
    </row>
    <row r="192" spans="1:130" s="141" customFormat="1">
      <c r="A192" s="134">
        <v>183</v>
      </c>
      <c r="B192" s="286"/>
      <c r="C192" s="146">
        <f t="shared" si="60"/>
        <v>0</v>
      </c>
      <c r="D192" s="146">
        <f t="shared" si="61"/>
        <v>1</v>
      </c>
      <c r="E192" s="146">
        <f t="shared" si="62"/>
        <v>1900</v>
      </c>
      <c r="F192" s="287"/>
      <c r="G192" s="287"/>
      <c r="H192" s="287"/>
      <c r="I192" s="288"/>
      <c r="J192" s="287"/>
      <c r="K192" s="288"/>
      <c r="L192" s="134"/>
      <c r="M192" s="133"/>
      <c r="N192" s="288"/>
      <c r="O192" s="134"/>
      <c r="P192" s="166"/>
      <c r="Q192" s="289"/>
      <c r="R192" s="165"/>
      <c r="S192" s="290"/>
      <c r="T192" s="290"/>
      <c r="U192" s="290"/>
      <c r="V192" s="290"/>
      <c r="W192" s="166"/>
      <c r="X192" s="87"/>
      <c r="Y192" s="418">
        <f t="shared" si="63"/>
        <v>0</v>
      </c>
      <c r="Z192" s="291">
        <f t="shared" si="64"/>
        <v>0</v>
      </c>
      <c r="AA192" s="163"/>
      <c r="AB192" s="177" t="str">
        <f t="shared" si="65"/>
        <v/>
      </c>
      <c r="AC192" s="283" t="str">
        <f t="shared" si="66"/>
        <v/>
      </c>
      <c r="AD192" s="283" t="str">
        <f t="shared" si="67"/>
        <v/>
      </c>
      <c r="AE192" s="163"/>
      <c r="AF192" s="162"/>
      <c r="AP192" s="581"/>
    </row>
    <row r="193" spans="1:42" s="141" customFormat="1">
      <c r="A193" s="134">
        <v>184</v>
      </c>
      <c r="B193" s="286"/>
      <c r="C193" s="146">
        <f t="shared" si="60"/>
        <v>0</v>
      </c>
      <c r="D193" s="146">
        <f t="shared" si="61"/>
        <v>1</v>
      </c>
      <c r="E193" s="146">
        <f t="shared" si="62"/>
        <v>1900</v>
      </c>
      <c r="F193" s="287"/>
      <c r="G193" s="287"/>
      <c r="H193" s="287"/>
      <c r="I193" s="288"/>
      <c r="J193" s="287"/>
      <c r="K193" s="288"/>
      <c r="L193" s="134"/>
      <c r="M193" s="133"/>
      <c r="N193" s="288"/>
      <c r="O193" s="134"/>
      <c r="P193" s="166"/>
      <c r="Q193" s="289"/>
      <c r="R193" s="165"/>
      <c r="S193" s="290"/>
      <c r="T193" s="290"/>
      <c r="U193" s="290"/>
      <c r="V193" s="290"/>
      <c r="W193" s="166"/>
      <c r="X193" s="87"/>
      <c r="Y193" s="418">
        <f t="shared" si="63"/>
        <v>0</v>
      </c>
      <c r="Z193" s="291">
        <f t="shared" si="64"/>
        <v>0</v>
      </c>
      <c r="AA193" s="163"/>
      <c r="AB193" s="177" t="str">
        <f t="shared" si="65"/>
        <v/>
      </c>
      <c r="AC193" s="283" t="str">
        <f t="shared" si="66"/>
        <v/>
      </c>
      <c r="AD193" s="283" t="str">
        <f t="shared" si="67"/>
        <v/>
      </c>
      <c r="AE193" s="163"/>
      <c r="AF193" s="162"/>
      <c r="AP193" s="581"/>
    </row>
    <row r="194" spans="1:42" s="141" customFormat="1">
      <c r="A194" s="134">
        <v>185</v>
      </c>
      <c r="B194" s="286"/>
      <c r="C194" s="146">
        <f t="shared" si="60"/>
        <v>0</v>
      </c>
      <c r="D194" s="146">
        <f t="shared" si="61"/>
        <v>1</v>
      </c>
      <c r="E194" s="146">
        <f t="shared" si="62"/>
        <v>1900</v>
      </c>
      <c r="F194" s="287"/>
      <c r="G194" s="287"/>
      <c r="H194" s="287"/>
      <c r="I194" s="288"/>
      <c r="J194" s="287"/>
      <c r="K194" s="288"/>
      <c r="L194" s="134"/>
      <c r="M194" s="133"/>
      <c r="N194" s="288"/>
      <c r="O194" s="134"/>
      <c r="P194" s="166"/>
      <c r="Q194" s="289"/>
      <c r="R194" s="165"/>
      <c r="S194" s="290"/>
      <c r="T194" s="290"/>
      <c r="U194" s="290"/>
      <c r="V194" s="290"/>
      <c r="W194" s="166"/>
      <c r="X194" s="87"/>
      <c r="Y194" s="418">
        <f t="shared" si="63"/>
        <v>0</v>
      </c>
      <c r="Z194" s="291">
        <f t="shared" si="64"/>
        <v>0</v>
      </c>
      <c r="AA194" s="163"/>
      <c r="AB194" s="177" t="str">
        <f t="shared" si="65"/>
        <v/>
      </c>
      <c r="AC194" s="283" t="str">
        <f t="shared" si="66"/>
        <v/>
      </c>
      <c r="AD194" s="283" t="str">
        <f t="shared" si="67"/>
        <v/>
      </c>
      <c r="AE194" s="163"/>
      <c r="AF194" s="162"/>
      <c r="AP194" s="581"/>
    </row>
    <row r="195" spans="1:42" s="141" customFormat="1">
      <c r="A195" s="134">
        <v>186</v>
      </c>
      <c r="B195" s="286"/>
      <c r="C195" s="146">
        <f t="shared" si="60"/>
        <v>0</v>
      </c>
      <c r="D195" s="146">
        <f t="shared" si="61"/>
        <v>1</v>
      </c>
      <c r="E195" s="146">
        <f t="shared" si="62"/>
        <v>1900</v>
      </c>
      <c r="F195" s="287"/>
      <c r="G195" s="287"/>
      <c r="H195" s="287"/>
      <c r="I195" s="288"/>
      <c r="J195" s="287"/>
      <c r="K195" s="288"/>
      <c r="L195" s="134"/>
      <c r="M195" s="133"/>
      <c r="N195" s="288"/>
      <c r="O195" s="134"/>
      <c r="P195" s="166"/>
      <c r="Q195" s="289"/>
      <c r="R195" s="165"/>
      <c r="S195" s="290"/>
      <c r="T195" s="290"/>
      <c r="U195" s="290"/>
      <c r="V195" s="290"/>
      <c r="W195" s="166"/>
      <c r="X195" s="87"/>
      <c r="Y195" s="418">
        <f t="shared" si="63"/>
        <v>0</v>
      </c>
      <c r="Z195" s="291">
        <f t="shared" si="64"/>
        <v>0</v>
      </c>
      <c r="AA195" s="163"/>
      <c r="AB195" s="177" t="str">
        <f t="shared" si="65"/>
        <v/>
      </c>
      <c r="AC195" s="283" t="str">
        <f t="shared" si="66"/>
        <v/>
      </c>
      <c r="AD195" s="283" t="str">
        <f t="shared" si="67"/>
        <v/>
      </c>
      <c r="AE195" s="163"/>
      <c r="AF195" s="162"/>
      <c r="AP195" s="581"/>
    </row>
    <row r="196" spans="1:42" s="141" customFormat="1">
      <c r="A196" s="134">
        <v>187</v>
      </c>
      <c r="B196" s="286"/>
      <c r="C196" s="146">
        <f t="shared" si="60"/>
        <v>0</v>
      </c>
      <c r="D196" s="146">
        <f t="shared" si="61"/>
        <v>1</v>
      </c>
      <c r="E196" s="146">
        <f t="shared" si="62"/>
        <v>1900</v>
      </c>
      <c r="F196" s="287"/>
      <c r="G196" s="287"/>
      <c r="H196" s="287"/>
      <c r="I196" s="288"/>
      <c r="J196" s="287"/>
      <c r="K196" s="288"/>
      <c r="L196" s="134"/>
      <c r="M196" s="133"/>
      <c r="N196" s="288"/>
      <c r="O196" s="134"/>
      <c r="P196" s="166"/>
      <c r="Q196" s="289"/>
      <c r="R196" s="165"/>
      <c r="S196" s="290"/>
      <c r="T196" s="290"/>
      <c r="U196" s="290"/>
      <c r="V196" s="290"/>
      <c r="W196" s="166"/>
      <c r="X196" s="87"/>
      <c r="Y196" s="418">
        <f t="shared" si="63"/>
        <v>0</v>
      </c>
      <c r="Z196" s="291">
        <f t="shared" si="64"/>
        <v>0</v>
      </c>
      <c r="AA196" s="163"/>
      <c r="AB196" s="177" t="str">
        <f t="shared" si="65"/>
        <v/>
      </c>
      <c r="AC196" s="283" t="str">
        <f t="shared" si="66"/>
        <v/>
      </c>
      <c r="AD196" s="283" t="str">
        <f t="shared" si="67"/>
        <v/>
      </c>
      <c r="AE196" s="163"/>
      <c r="AF196" s="162"/>
      <c r="AP196" s="581"/>
    </row>
    <row r="197" spans="1:42" s="141" customFormat="1">
      <c r="A197" s="134">
        <v>188</v>
      </c>
      <c r="B197" s="286"/>
      <c r="C197" s="146">
        <f t="shared" si="60"/>
        <v>0</v>
      </c>
      <c r="D197" s="146">
        <f t="shared" si="61"/>
        <v>1</v>
      </c>
      <c r="E197" s="146">
        <f t="shared" si="62"/>
        <v>1900</v>
      </c>
      <c r="F197" s="287"/>
      <c r="G197" s="287"/>
      <c r="H197" s="287"/>
      <c r="I197" s="288"/>
      <c r="J197" s="287"/>
      <c r="K197" s="288"/>
      <c r="L197" s="134"/>
      <c r="M197" s="133"/>
      <c r="N197" s="288"/>
      <c r="O197" s="134"/>
      <c r="P197" s="166"/>
      <c r="Q197" s="289"/>
      <c r="R197" s="165"/>
      <c r="S197" s="290"/>
      <c r="T197" s="290"/>
      <c r="U197" s="290"/>
      <c r="V197" s="290"/>
      <c r="W197" s="166"/>
      <c r="X197" s="87"/>
      <c r="Y197" s="418">
        <f t="shared" si="63"/>
        <v>0</v>
      </c>
      <c r="Z197" s="291">
        <f t="shared" si="64"/>
        <v>0</v>
      </c>
      <c r="AA197" s="163"/>
      <c r="AB197" s="177" t="str">
        <f t="shared" si="65"/>
        <v/>
      </c>
      <c r="AC197" s="283" t="str">
        <f t="shared" si="66"/>
        <v/>
      </c>
      <c r="AD197" s="283" t="str">
        <f t="shared" si="67"/>
        <v/>
      </c>
      <c r="AE197" s="163"/>
      <c r="AF197" s="162"/>
      <c r="AP197" s="581"/>
    </row>
    <row r="198" spans="1:42" s="141" customFormat="1">
      <c r="A198" s="134">
        <v>189</v>
      </c>
      <c r="B198" s="286"/>
      <c r="C198" s="146">
        <f t="shared" si="60"/>
        <v>0</v>
      </c>
      <c r="D198" s="146">
        <f t="shared" si="61"/>
        <v>1</v>
      </c>
      <c r="E198" s="146">
        <f t="shared" si="62"/>
        <v>1900</v>
      </c>
      <c r="F198" s="287"/>
      <c r="G198" s="287"/>
      <c r="H198" s="287"/>
      <c r="I198" s="288"/>
      <c r="J198" s="287"/>
      <c r="K198" s="288"/>
      <c r="L198" s="134"/>
      <c r="M198" s="133"/>
      <c r="N198" s="288"/>
      <c r="O198" s="134"/>
      <c r="P198" s="166"/>
      <c r="Q198" s="289"/>
      <c r="R198" s="165"/>
      <c r="S198" s="290"/>
      <c r="T198" s="290"/>
      <c r="U198" s="290"/>
      <c r="V198" s="290"/>
      <c r="W198" s="166"/>
      <c r="X198" s="87"/>
      <c r="Y198" s="418">
        <f t="shared" si="63"/>
        <v>0</v>
      </c>
      <c r="Z198" s="291">
        <f t="shared" si="64"/>
        <v>0</v>
      </c>
      <c r="AA198" s="163"/>
      <c r="AB198" s="177" t="str">
        <f t="shared" si="65"/>
        <v/>
      </c>
      <c r="AC198" s="283" t="str">
        <f t="shared" si="66"/>
        <v/>
      </c>
      <c r="AD198" s="283" t="str">
        <f t="shared" si="67"/>
        <v/>
      </c>
      <c r="AE198" s="163"/>
      <c r="AF198" s="162"/>
      <c r="AP198" s="581"/>
    </row>
    <row r="199" spans="1:42" s="141" customFormat="1">
      <c r="A199" s="134">
        <v>190</v>
      </c>
      <c r="B199" s="286"/>
      <c r="C199" s="146">
        <f t="shared" si="60"/>
        <v>0</v>
      </c>
      <c r="D199" s="146">
        <f t="shared" si="61"/>
        <v>1</v>
      </c>
      <c r="E199" s="146">
        <f t="shared" si="62"/>
        <v>1900</v>
      </c>
      <c r="F199" s="287"/>
      <c r="G199" s="287"/>
      <c r="H199" s="287"/>
      <c r="I199" s="288"/>
      <c r="J199" s="287"/>
      <c r="K199" s="288"/>
      <c r="L199" s="134"/>
      <c r="M199" s="133"/>
      <c r="N199" s="288"/>
      <c r="O199" s="134"/>
      <c r="P199" s="166"/>
      <c r="Q199" s="289"/>
      <c r="R199" s="165"/>
      <c r="S199" s="290"/>
      <c r="T199" s="290"/>
      <c r="U199" s="290"/>
      <c r="V199" s="290"/>
      <c r="W199" s="166"/>
      <c r="X199" s="87"/>
      <c r="Y199" s="418">
        <f t="shared" si="63"/>
        <v>0</v>
      </c>
      <c r="Z199" s="291">
        <f t="shared" si="64"/>
        <v>0</v>
      </c>
      <c r="AA199" s="163"/>
      <c r="AB199" s="177" t="str">
        <f t="shared" si="65"/>
        <v/>
      </c>
      <c r="AC199" s="283" t="str">
        <f t="shared" si="66"/>
        <v/>
      </c>
      <c r="AD199" s="283" t="str">
        <f t="shared" si="67"/>
        <v/>
      </c>
      <c r="AE199" s="163"/>
      <c r="AF199" s="162"/>
      <c r="AP199" s="581"/>
    </row>
    <row r="200" spans="1:42" s="141" customFormat="1">
      <c r="A200" s="134">
        <v>191</v>
      </c>
      <c r="B200" s="286"/>
      <c r="C200" s="146">
        <f t="shared" si="60"/>
        <v>0</v>
      </c>
      <c r="D200" s="146">
        <f t="shared" si="61"/>
        <v>1</v>
      </c>
      <c r="E200" s="146">
        <f t="shared" si="62"/>
        <v>1900</v>
      </c>
      <c r="F200" s="287"/>
      <c r="G200" s="287"/>
      <c r="H200" s="287"/>
      <c r="I200" s="288"/>
      <c r="J200" s="287"/>
      <c r="K200" s="288"/>
      <c r="L200" s="134"/>
      <c r="M200" s="133"/>
      <c r="N200" s="288"/>
      <c r="O200" s="134"/>
      <c r="P200" s="166"/>
      <c r="Q200" s="289"/>
      <c r="R200" s="165"/>
      <c r="S200" s="290"/>
      <c r="T200" s="290"/>
      <c r="U200" s="290"/>
      <c r="V200" s="290"/>
      <c r="W200" s="166"/>
      <c r="X200" s="87"/>
      <c r="Y200" s="418">
        <f t="shared" si="63"/>
        <v>0</v>
      </c>
      <c r="Z200" s="291">
        <f t="shared" si="64"/>
        <v>0</v>
      </c>
      <c r="AA200" s="163"/>
      <c r="AB200" s="177" t="str">
        <f t="shared" si="65"/>
        <v/>
      </c>
      <c r="AC200" s="283" t="str">
        <f t="shared" si="66"/>
        <v/>
      </c>
      <c r="AD200" s="283" t="str">
        <f t="shared" si="67"/>
        <v/>
      </c>
      <c r="AE200" s="163"/>
      <c r="AF200" s="162"/>
      <c r="AP200" s="581"/>
    </row>
    <row r="201" spans="1:42" s="141" customFormat="1">
      <c r="A201" s="134">
        <v>192</v>
      </c>
      <c r="B201" s="286"/>
      <c r="C201" s="146">
        <f t="shared" si="60"/>
        <v>0</v>
      </c>
      <c r="D201" s="146">
        <f t="shared" si="61"/>
        <v>1</v>
      </c>
      <c r="E201" s="146">
        <f t="shared" si="62"/>
        <v>1900</v>
      </c>
      <c r="F201" s="287"/>
      <c r="G201" s="287"/>
      <c r="H201" s="287"/>
      <c r="I201" s="288"/>
      <c r="J201" s="287"/>
      <c r="K201" s="288"/>
      <c r="L201" s="134"/>
      <c r="M201" s="133"/>
      <c r="N201" s="288"/>
      <c r="O201" s="134"/>
      <c r="P201" s="166"/>
      <c r="Q201" s="289"/>
      <c r="R201" s="165"/>
      <c r="S201" s="290"/>
      <c r="T201" s="290"/>
      <c r="U201" s="290"/>
      <c r="V201" s="290"/>
      <c r="W201" s="166"/>
      <c r="X201" s="87"/>
      <c r="Y201" s="418">
        <f t="shared" si="63"/>
        <v>0</v>
      </c>
      <c r="Z201" s="291">
        <f t="shared" si="64"/>
        <v>0</v>
      </c>
      <c r="AA201" s="163"/>
      <c r="AB201" s="177" t="str">
        <f t="shared" si="65"/>
        <v/>
      </c>
      <c r="AC201" s="283" t="str">
        <f t="shared" si="66"/>
        <v/>
      </c>
      <c r="AD201" s="283" t="str">
        <f t="shared" si="67"/>
        <v/>
      </c>
      <c r="AE201" s="163"/>
      <c r="AF201" s="162"/>
      <c r="AP201" s="581"/>
    </row>
    <row r="202" spans="1:42" s="141" customFormat="1">
      <c r="A202" s="134">
        <v>193</v>
      </c>
      <c r="B202" s="286"/>
      <c r="C202" s="146">
        <f t="shared" si="60"/>
        <v>0</v>
      </c>
      <c r="D202" s="146">
        <f t="shared" si="61"/>
        <v>1</v>
      </c>
      <c r="E202" s="146">
        <f t="shared" si="62"/>
        <v>1900</v>
      </c>
      <c r="F202" s="287"/>
      <c r="G202" s="287"/>
      <c r="H202" s="287"/>
      <c r="I202" s="288"/>
      <c r="J202" s="287"/>
      <c r="K202" s="288"/>
      <c r="L202" s="134"/>
      <c r="M202" s="133"/>
      <c r="N202" s="288"/>
      <c r="O202" s="134"/>
      <c r="P202" s="166"/>
      <c r="Q202" s="289"/>
      <c r="R202" s="165"/>
      <c r="S202" s="290"/>
      <c r="T202" s="290"/>
      <c r="U202" s="290"/>
      <c r="V202" s="290"/>
      <c r="W202" s="166"/>
      <c r="X202" s="87"/>
      <c r="Y202" s="418">
        <f t="shared" si="63"/>
        <v>0</v>
      </c>
      <c r="Z202" s="291">
        <f t="shared" si="64"/>
        <v>0</v>
      </c>
      <c r="AA202" s="163"/>
      <c r="AB202" s="177" t="str">
        <f t="shared" si="65"/>
        <v/>
      </c>
      <c r="AC202" s="283" t="str">
        <f t="shared" si="66"/>
        <v/>
      </c>
      <c r="AD202" s="283" t="str">
        <f t="shared" si="67"/>
        <v/>
      </c>
      <c r="AE202" s="163"/>
      <c r="AF202" s="162"/>
      <c r="AP202" s="581"/>
    </row>
    <row r="203" spans="1:42" s="141" customFormat="1">
      <c r="A203" s="134">
        <v>194</v>
      </c>
      <c r="B203" s="286"/>
      <c r="C203" s="146">
        <f t="shared" ref="C203:C266" si="135">DAY(B203)</f>
        <v>0</v>
      </c>
      <c r="D203" s="146">
        <f t="shared" ref="D203:D266" si="136">MONTH(B203)</f>
        <v>1</v>
      </c>
      <c r="E203" s="146">
        <f t="shared" ref="E203:E266" si="137">YEAR(B203)</f>
        <v>1900</v>
      </c>
      <c r="F203" s="287"/>
      <c r="G203" s="287"/>
      <c r="H203" s="287"/>
      <c r="I203" s="288"/>
      <c r="J203" s="287"/>
      <c r="K203" s="288"/>
      <c r="L203" s="134"/>
      <c r="M203" s="133"/>
      <c r="N203" s="288"/>
      <c r="O203" s="134"/>
      <c r="P203" s="166"/>
      <c r="Q203" s="289"/>
      <c r="R203" s="165"/>
      <c r="S203" s="290"/>
      <c r="T203" s="290"/>
      <c r="U203" s="290"/>
      <c r="V203" s="290"/>
      <c r="W203" s="166"/>
      <c r="X203" s="87"/>
      <c r="Y203" s="418">
        <f t="shared" ref="Y203:Y266" si="138">X203*U203</f>
        <v>0</v>
      </c>
      <c r="Z203" s="291">
        <f t="shared" ref="Z203:Z266" si="139">Y203*1.1</f>
        <v>0</v>
      </c>
      <c r="AA203" s="163"/>
      <c r="AB203" s="177" t="str">
        <f t="shared" ref="AB203:AB266" si="140">IF(S203="","",IF(S203-U203=0,"Full","No"))</f>
        <v/>
      </c>
      <c r="AC203" s="283" t="str">
        <f t="shared" ref="AC203:AC266" si="141">IF(AND(S203&gt;U203,V203=0),"Lost",IF(AND(S203&gt;U203,V203&lt;(S203-U203)),"Lost",""))</f>
        <v/>
      </c>
      <c r="AD203" s="283" t="str">
        <f t="shared" ref="AD203:AD266" si="142">IF(AND(S203&gt;U203,V203=0),S203-U203,IF(AND(S203&gt;U203,V203&lt;(S203-U203)),S203-(U203+V203),""))</f>
        <v/>
      </c>
      <c r="AE203" s="163"/>
      <c r="AF203" s="162"/>
      <c r="AP203" s="581"/>
    </row>
    <row r="204" spans="1:42" s="141" customFormat="1">
      <c r="A204" s="134">
        <v>195</v>
      </c>
      <c r="B204" s="286"/>
      <c r="C204" s="146">
        <f t="shared" si="135"/>
        <v>0</v>
      </c>
      <c r="D204" s="146">
        <f t="shared" si="136"/>
        <v>1</v>
      </c>
      <c r="E204" s="146">
        <f t="shared" si="137"/>
        <v>1900</v>
      </c>
      <c r="F204" s="287"/>
      <c r="G204" s="287"/>
      <c r="H204" s="287"/>
      <c r="I204" s="288"/>
      <c r="J204" s="287"/>
      <c r="K204" s="288"/>
      <c r="L204" s="134"/>
      <c r="M204" s="133"/>
      <c r="N204" s="288"/>
      <c r="O204" s="134"/>
      <c r="P204" s="166"/>
      <c r="Q204" s="289"/>
      <c r="R204" s="165"/>
      <c r="S204" s="290"/>
      <c r="T204" s="290"/>
      <c r="U204" s="290"/>
      <c r="V204" s="290"/>
      <c r="W204" s="166"/>
      <c r="X204" s="87"/>
      <c r="Y204" s="418">
        <f t="shared" si="138"/>
        <v>0</v>
      </c>
      <c r="Z204" s="291">
        <f t="shared" si="139"/>
        <v>0</v>
      </c>
      <c r="AA204" s="163"/>
      <c r="AB204" s="177" t="str">
        <f t="shared" si="140"/>
        <v/>
      </c>
      <c r="AC204" s="283" t="str">
        <f t="shared" si="141"/>
        <v/>
      </c>
      <c r="AD204" s="283" t="str">
        <f t="shared" si="142"/>
        <v/>
      </c>
      <c r="AE204" s="163"/>
      <c r="AF204" s="162"/>
      <c r="AP204" s="581"/>
    </row>
    <row r="205" spans="1:42" s="141" customFormat="1">
      <c r="A205" s="134">
        <v>196</v>
      </c>
      <c r="B205" s="286"/>
      <c r="C205" s="146">
        <f t="shared" si="135"/>
        <v>0</v>
      </c>
      <c r="D205" s="146">
        <f t="shared" si="136"/>
        <v>1</v>
      </c>
      <c r="E205" s="146">
        <f t="shared" si="137"/>
        <v>1900</v>
      </c>
      <c r="F205" s="287"/>
      <c r="G205" s="287"/>
      <c r="H205" s="287"/>
      <c r="I205" s="288"/>
      <c r="J205" s="287"/>
      <c r="K205" s="288"/>
      <c r="L205" s="134"/>
      <c r="M205" s="133"/>
      <c r="N205" s="288"/>
      <c r="O205" s="134"/>
      <c r="P205" s="166"/>
      <c r="Q205" s="289"/>
      <c r="R205" s="165"/>
      <c r="S205" s="290"/>
      <c r="T205" s="290"/>
      <c r="U205" s="290"/>
      <c r="V205" s="290"/>
      <c r="W205" s="166"/>
      <c r="X205" s="87"/>
      <c r="Y205" s="418">
        <f t="shared" si="138"/>
        <v>0</v>
      </c>
      <c r="Z205" s="291">
        <f t="shared" si="139"/>
        <v>0</v>
      </c>
      <c r="AA205" s="163"/>
      <c r="AB205" s="177" t="str">
        <f t="shared" si="140"/>
        <v/>
      </c>
      <c r="AC205" s="283" t="str">
        <f t="shared" si="141"/>
        <v/>
      </c>
      <c r="AD205" s="283" t="str">
        <f t="shared" si="142"/>
        <v/>
      </c>
      <c r="AE205" s="163"/>
      <c r="AF205" s="162"/>
      <c r="AP205" s="581"/>
    </row>
    <row r="206" spans="1:42" s="141" customFormat="1">
      <c r="A206" s="134">
        <v>197</v>
      </c>
      <c r="B206" s="286"/>
      <c r="C206" s="146">
        <f t="shared" si="135"/>
        <v>0</v>
      </c>
      <c r="D206" s="146">
        <f t="shared" si="136"/>
        <v>1</v>
      </c>
      <c r="E206" s="146">
        <f t="shared" si="137"/>
        <v>1900</v>
      </c>
      <c r="F206" s="287"/>
      <c r="G206" s="287"/>
      <c r="H206" s="287"/>
      <c r="I206" s="288"/>
      <c r="J206" s="287"/>
      <c r="K206" s="288"/>
      <c r="L206" s="134"/>
      <c r="M206" s="133"/>
      <c r="N206" s="288"/>
      <c r="O206" s="134"/>
      <c r="P206" s="166"/>
      <c r="Q206" s="289"/>
      <c r="R206" s="165"/>
      <c r="S206" s="290"/>
      <c r="T206" s="290"/>
      <c r="U206" s="290"/>
      <c r="V206" s="290"/>
      <c r="W206" s="166"/>
      <c r="X206" s="87"/>
      <c r="Y206" s="418">
        <f t="shared" si="138"/>
        <v>0</v>
      </c>
      <c r="Z206" s="291">
        <f t="shared" si="139"/>
        <v>0</v>
      </c>
      <c r="AA206" s="163"/>
      <c r="AB206" s="177" t="str">
        <f t="shared" si="140"/>
        <v/>
      </c>
      <c r="AC206" s="283" t="str">
        <f t="shared" si="141"/>
        <v/>
      </c>
      <c r="AD206" s="283" t="str">
        <f t="shared" si="142"/>
        <v/>
      </c>
      <c r="AE206" s="163"/>
      <c r="AF206" s="162"/>
      <c r="AP206" s="581"/>
    </row>
    <row r="207" spans="1:42" s="141" customFormat="1">
      <c r="A207" s="134">
        <v>198</v>
      </c>
      <c r="B207" s="286"/>
      <c r="C207" s="146">
        <f t="shared" si="135"/>
        <v>0</v>
      </c>
      <c r="D207" s="146">
        <f t="shared" si="136"/>
        <v>1</v>
      </c>
      <c r="E207" s="146">
        <f t="shared" si="137"/>
        <v>1900</v>
      </c>
      <c r="F207" s="287"/>
      <c r="G207" s="287"/>
      <c r="H207" s="287"/>
      <c r="I207" s="288"/>
      <c r="J207" s="287"/>
      <c r="K207" s="288"/>
      <c r="L207" s="134"/>
      <c r="M207" s="133"/>
      <c r="N207" s="288"/>
      <c r="O207" s="134"/>
      <c r="P207" s="166"/>
      <c r="Q207" s="289"/>
      <c r="R207" s="165"/>
      <c r="S207" s="290"/>
      <c r="T207" s="290"/>
      <c r="U207" s="290"/>
      <c r="V207" s="290"/>
      <c r="W207" s="166"/>
      <c r="X207" s="87"/>
      <c r="Y207" s="418">
        <f t="shared" si="138"/>
        <v>0</v>
      </c>
      <c r="Z207" s="291">
        <f t="shared" si="139"/>
        <v>0</v>
      </c>
      <c r="AA207" s="163"/>
      <c r="AB207" s="177" t="str">
        <f t="shared" si="140"/>
        <v/>
      </c>
      <c r="AC207" s="283" t="str">
        <f t="shared" si="141"/>
        <v/>
      </c>
      <c r="AD207" s="283" t="str">
        <f t="shared" si="142"/>
        <v/>
      </c>
      <c r="AE207" s="163"/>
      <c r="AF207" s="162"/>
      <c r="AP207" s="581"/>
    </row>
    <row r="208" spans="1:42" s="141" customFormat="1">
      <c r="A208" s="134">
        <v>199</v>
      </c>
      <c r="B208" s="286"/>
      <c r="C208" s="146">
        <f t="shared" si="135"/>
        <v>0</v>
      </c>
      <c r="D208" s="146">
        <f t="shared" si="136"/>
        <v>1</v>
      </c>
      <c r="E208" s="146">
        <f t="shared" si="137"/>
        <v>1900</v>
      </c>
      <c r="F208" s="287"/>
      <c r="G208" s="287"/>
      <c r="H208" s="287"/>
      <c r="I208" s="288"/>
      <c r="J208" s="287"/>
      <c r="K208" s="288"/>
      <c r="L208" s="134"/>
      <c r="M208" s="133"/>
      <c r="N208" s="288"/>
      <c r="O208" s="134"/>
      <c r="P208" s="166"/>
      <c r="Q208" s="289"/>
      <c r="R208" s="165"/>
      <c r="S208" s="290"/>
      <c r="T208" s="290"/>
      <c r="U208" s="290"/>
      <c r="V208" s="290"/>
      <c r="W208" s="166"/>
      <c r="X208" s="87"/>
      <c r="Y208" s="418">
        <f t="shared" si="138"/>
        <v>0</v>
      </c>
      <c r="Z208" s="291">
        <f t="shared" si="139"/>
        <v>0</v>
      </c>
      <c r="AA208" s="163"/>
      <c r="AB208" s="177" t="str">
        <f t="shared" si="140"/>
        <v/>
      </c>
      <c r="AC208" s="283" t="str">
        <f t="shared" si="141"/>
        <v/>
      </c>
      <c r="AD208" s="283" t="str">
        <f t="shared" si="142"/>
        <v/>
      </c>
      <c r="AE208" s="163"/>
      <c r="AF208" s="162"/>
      <c r="AP208" s="581"/>
    </row>
    <row r="209" spans="1:42" s="141" customFormat="1">
      <c r="A209" s="134">
        <v>200</v>
      </c>
      <c r="B209" s="286"/>
      <c r="C209" s="146">
        <f t="shared" si="135"/>
        <v>0</v>
      </c>
      <c r="D209" s="146">
        <f t="shared" si="136"/>
        <v>1</v>
      </c>
      <c r="E209" s="146">
        <f t="shared" si="137"/>
        <v>1900</v>
      </c>
      <c r="F209" s="287"/>
      <c r="G209" s="287"/>
      <c r="H209" s="287"/>
      <c r="I209" s="288"/>
      <c r="J209" s="287"/>
      <c r="K209" s="288"/>
      <c r="L209" s="134"/>
      <c r="M209" s="133"/>
      <c r="N209" s="288"/>
      <c r="O209" s="134"/>
      <c r="P209" s="166"/>
      <c r="Q209" s="289"/>
      <c r="R209" s="165"/>
      <c r="S209" s="290"/>
      <c r="T209" s="290"/>
      <c r="U209" s="290"/>
      <c r="V209" s="290"/>
      <c r="W209" s="166"/>
      <c r="X209" s="87"/>
      <c r="Y209" s="418">
        <f t="shared" si="138"/>
        <v>0</v>
      </c>
      <c r="Z209" s="291">
        <f t="shared" si="139"/>
        <v>0</v>
      </c>
      <c r="AA209" s="163"/>
      <c r="AB209" s="177" t="str">
        <f t="shared" si="140"/>
        <v/>
      </c>
      <c r="AC209" s="283" t="str">
        <f t="shared" si="141"/>
        <v/>
      </c>
      <c r="AD209" s="283" t="str">
        <f t="shared" si="142"/>
        <v/>
      </c>
      <c r="AE209" s="163"/>
      <c r="AF209" s="162"/>
      <c r="AP209" s="581"/>
    </row>
    <row r="210" spans="1:42" s="141" customFormat="1">
      <c r="A210" s="134">
        <v>201</v>
      </c>
      <c r="B210" s="286"/>
      <c r="C210" s="146">
        <f t="shared" si="135"/>
        <v>0</v>
      </c>
      <c r="D210" s="146">
        <f t="shared" si="136"/>
        <v>1</v>
      </c>
      <c r="E210" s="146">
        <f t="shared" si="137"/>
        <v>1900</v>
      </c>
      <c r="F210" s="287"/>
      <c r="G210" s="287"/>
      <c r="H210" s="287"/>
      <c r="I210" s="288"/>
      <c r="J210" s="287"/>
      <c r="K210" s="288"/>
      <c r="L210" s="134"/>
      <c r="M210" s="133"/>
      <c r="N210" s="288"/>
      <c r="O210" s="134"/>
      <c r="P210" s="166"/>
      <c r="Q210" s="289"/>
      <c r="R210" s="165"/>
      <c r="S210" s="290"/>
      <c r="T210" s="290"/>
      <c r="U210" s="290"/>
      <c r="V210" s="290"/>
      <c r="W210" s="166"/>
      <c r="X210" s="87"/>
      <c r="Y210" s="418">
        <f t="shared" si="138"/>
        <v>0</v>
      </c>
      <c r="Z210" s="291">
        <f t="shared" si="139"/>
        <v>0</v>
      </c>
      <c r="AA210" s="163"/>
      <c r="AB210" s="177" t="str">
        <f t="shared" si="140"/>
        <v/>
      </c>
      <c r="AC210" s="283" t="str">
        <f t="shared" si="141"/>
        <v/>
      </c>
      <c r="AD210" s="283" t="str">
        <f t="shared" si="142"/>
        <v/>
      </c>
      <c r="AE210" s="163"/>
      <c r="AF210" s="162"/>
      <c r="AP210" s="581"/>
    </row>
    <row r="211" spans="1:42" s="141" customFormat="1">
      <c r="A211" s="134">
        <v>202</v>
      </c>
      <c r="B211" s="286"/>
      <c r="C211" s="146">
        <f t="shared" si="135"/>
        <v>0</v>
      </c>
      <c r="D211" s="146">
        <f t="shared" si="136"/>
        <v>1</v>
      </c>
      <c r="E211" s="146">
        <f t="shared" si="137"/>
        <v>1900</v>
      </c>
      <c r="F211" s="287"/>
      <c r="G211" s="287"/>
      <c r="H211" s="287"/>
      <c r="I211" s="288"/>
      <c r="J211" s="287"/>
      <c r="K211" s="288"/>
      <c r="L211" s="134"/>
      <c r="M211" s="133"/>
      <c r="N211" s="288"/>
      <c r="O211" s="134"/>
      <c r="P211" s="166"/>
      <c r="Q211" s="289"/>
      <c r="R211" s="165"/>
      <c r="S211" s="290"/>
      <c r="T211" s="290"/>
      <c r="U211" s="290"/>
      <c r="V211" s="290"/>
      <c r="W211" s="166"/>
      <c r="X211" s="87"/>
      <c r="Y211" s="418">
        <f t="shared" si="138"/>
        <v>0</v>
      </c>
      <c r="Z211" s="291">
        <f t="shared" si="139"/>
        <v>0</v>
      </c>
      <c r="AA211" s="163"/>
      <c r="AB211" s="177" t="str">
        <f t="shared" si="140"/>
        <v/>
      </c>
      <c r="AC211" s="283" t="str">
        <f t="shared" si="141"/>
        <v/>
      </c>
      <c r="AD211" s="283" t="str">
        <f t="shared" si="142"/>
        <v/>
      </c>
      <c r="AE211" s="163"/>
      <c r="AF211" s="162"/>
      <c r="AP211" s="581"/>
    </row>
    <row r="212" spans="1:42" s="141" customFormat="1">
      <c r="A212" s="134">
        <v>203</v>
      </c>
      <c r="B212" s="286"/>
      <c r="C212" s="146">
        <f t="shared" si="135"/>
        <v>0</v>
      </c>
      <c r="D212" s="146">
        <f t="shared" si="136"/>
        <v>1</v>
      </c>
      <c r="E212" s="146">
        <f t="shared" si="137"/>
        <v>1900</v>
      </c>
      <c r="F212" s="287"/>
      <c r="G212" s="287"/>
      <c r="H212" s="287"/>
      <c r="I212" s="288"/>
      <c r="J212" s="287"/>
      <c r="K212" s="288"/>
      <c r="L212" s="134"/>
      <c r="M212" s="133"/>
      <c r="N212" s="288"/>
      <c r="O212" s="134"/>
      <c r="P212" s="166"/>
      <c r="Q212" s="289"/>
      <c r="R212" s="165"/>
      <c r="S212" s="290"/>
      <c r="T212" s="290"/>
      <c r="U212" s="290"/>
      <c r="V212" s="290"/>
      <c r="W212" s="166"/>
      <c r="X212" s="87"/>
      <c r="Y212" s="418">
        <f t="shared" si="138"/>
        <v>0</v>
      </c>
      <c r="Z212" s="291">
        <f t="shared" si="139"/>
        <v>0</v>
      </c>
      <c r="AA212" s="163"/>
      <c r="AB212" s="177" t="str">
        <f t="shared" si="140"/>
        <v/>
      </c>
      <c r="AC212" s="283" t="str">
        <f t="shared" si="141"/>
        <v/>
      </c>
      <c r="AD212" s="283" t="str">
        <f t="shared" si="142"/>
        <v/>
      </c>
      <c r="AE212" s="163"/>
      <c r="AF212" s="162"/>
      <c r="AP212" s="581"/>
    </row>
    <row r="213" spans="1:42" s="141" customFormat="1">
      <c r="A213" s="134">
        <v>204</v>
      </c>
      <c r="B213" s="286"/>
      <c r="C213" s="146">
        <f t="shared" si="135"/>
        <v>0</v>
      </c>
      <c r="D213" s="146">
        <f t="shared" si="136"/>
        <v>1</v>
      </c>
      <c r="E213" s="146">
        <f t="shared" si="137"/>
        <v>1900</v>
      </c>
      <c r="F213" s="287"/>
      <c r="G213" s="287"/>
      <c r="H213" s="287"/>
      <c r="I213" s="288"/>
      <c r="J213" s="287"/>
      <c r="K213" s="288"/>
      <c r="L213" s="134"/>
      <c r="M213" s="133"/>
      <c r="N213" s="288"/>
      <c r="O213" s="134"/>
      <c r="P213" s="166"/>
      <c r="Q213" s="289"/>
      <c r="R213" s="165"/>
      <c r="S213" s="290"/>
      <c r="T213" s="290"/>
      <c r="U213" s="290"/>
      <c r="V213" s="290"/>
      <c r="W213" s="166"/>
      <c r="X213" s="87"/>
      <c r="Y213" s="418">
        <f t="shared" si="138"/>
        <v>0</v>
      </c>
      <c r="Z213" s="291">
        <f t="shared" si="139"/>
        <v>0</v>
      </c>
      <c r="AA213" s="163"/>
      <c r="AB213" s="177" t="str">
        <f t="shared" si="140"/>
        <v/>
      </c>
      <c r="AC213" s="283" t="str">
        <f t="shared" si="141"/>
        <v/>
      </c>
      <c r="AD213" s="283" t="str">
        <f t="shared" si="142"/>
        <v/>
      </c>
      <c r="AE213" s="163"/>
      <c r="AF213" s="162"/>
      <c r="AP213" s="581"/>
    </row>
    <row r="214" spans="1:42" s="141" customFormat="1">
      <c r="A214" s="134">
        <v>205</v>
      </c>
      <c r="B214" s="286"/>
      <c r="C214" s="146">
        <f t="shared" si="135"/>
        <v>0</v>
      </c>
      <c r="D214" s="146">
        <f t="shared" si="136"/>
        <v>1</v>
      </c>
      <c r="E214" s="146">
        <f t="shared" si="137"/>
        <v>1900</v>
      </c>
      <c r="F214" s="287"/>
      <c r="G214" s="287"/>
      <c r="H214" s="287"/>
      <c r="I214" s="288"/>
      <c r="J214" s="287"/>
      <c r="K214" s="288"/>
      <c r="L214" s="134"/>
      <c r="M214" s="133"/>
      <c r="N214" s="288"/>
      <c r="O214" s="134"/>
      <c r="P214" s="166"/>
      <c r="Q214" s="289"/>
      <c r="R214" s="165"/>
      <c r="S214" s="290"/>
      <c r="T214" s="290"/>
      <c r="U214" s="290"/>
      <c r="V214" s="290"/>
      <c r="W214" s="166"/>
      <c r="X214" s="87"/>
      <c r="Y214" s="418">
        <f t="shared" si="138"/>
        <v>0</v>
      </c>
      <c r="Z214" s="291">
        <f t="shared" si="139"/>
        <v>0</v>
      </c>
      <c r="AA214" s="163"/>
      <c r="AB214" s="177" t="str">
        <f t="shared" si="140"/>
        <v/>
      </c>
      <c r="AC214" s="283" t="str">
        <f t="shared" si="141"/>
        <v/>
      </c>
      <c r="AD214" s="283" t="str">
        <f t="shared" si="142"/>
        <v/>
      </c>
      <c r="AE214" s="163"/>
      <c r="AF214" s="162"/>
      <c r="AP214" s="581"/>
    </row>
    <row r="215" spans="1:42" s="141" customFormat="1">
      <c r="A215" s="134">
        <v>206</v>
      </c>
      <c r="B215" s="286"/>
      <c r="C215" s="146">
        <f t="shared" si="135"/>
        <v>0</v>
      </c>
      <c r="D215" s="146">
        <f t="shared" si="136"/>
        <v>1</v>
      </c>
      <c r="E215" s="146">
        <f t="shared" si="137"/>
        <v>1900</v>
      </c>
      <c r="F215" s="287"/>
      <c r="G215" s="287"/>
      <c r="H215" s="287"/>
      <c r="I215" s="288"/>
      <c r="J215" s="287"/>
      <c r="K215" s="288"/>
      <c r="L215" s="134"/>
      <c r="M215" s="133"/>
      <c r="N215" s="288"/>
      <c r="O215" s="134"/>
      <c r="P215" s="166"/>
      <c r="Q215" s="289"/>
      <c r="R215" s="165"/>
      <c r="S215" s="290"/>
      <c r="T215" s="290"/>
      <c r="U215" s="290"/>
      <c r="V215" s="290"/>
      <c r="W215" s="166"/>
      <c r="X215" s="87"/>
      <c r="Y215" s="418">
        <f t="shared" si="138"/>
        <v>0</v>
      </c>
      <c r="Z215" s="291">
        <f t="shared" si="139"/>
        <v>0</v>
      </c>
      <c r="AA215" s="163"/>
      <c r="AB215" s="177" t="str">
        <f t="shared" si="140"/>
        <v/>
      </c>
      <c r="AC215" s="283" t="str">
        <f t="shared" si="141"/>
        <v/>
      </c>
      <c r="AD215" s="283" t="str">
        <f t="shared" si="142"/>
        <v/>
      </c>
      <c r="AE215" s="163"/>
      <c r="AF215" s="162"/>
      <c r="AP215" s="581"/>
    </row>
    <row r="216" spans="1:42" s="141" customFormat="1">
      <c r="A216" s="134">
        <v>207</v>
      </c>
      <c r="B216" s="286"/>
      <c r="C216" s="146">
        <f t="shared" si="135"/>
        <v>0</v>
      </c>
      <c r="D216" s="146">
        <f t="shared" si="136"/>
        <v>1</v>
      </c>
      <c r="E216" s="146">
        <f t="shared" si="137"/>
        <v>1900</v>
      </c>
      <c r="F216" s="287"/>
      <c r="G216" s="287"/>
      <c r="H216" s="287"/>
      <c r="I216" s="288"/>
      <c r="J216" s="287"/>
      <c r="K216" s="288"/>
      <c r="L216" s="134"/>
      <c r="M216" s="133"/>
      <c r="N216" s="288"/>
      <c r="O216" s="134"/>
      <c r="P216" s="166"/>
      <c r="Q216" s="289"/>
      <c r="R216" s="165"/>
      <c r="S216" s="290"/>
      <c r="T216" s="290"/>
      <c r="U216" s="290"/>
      <c r="V216" s="290"/>
      <c r="W216" s="166"/>
      <c r="X216" s="87"/>
      <c r="Y216" s="418">
        <f t="shared" si="138"/>
        <v>0</v>
      </c>
      <c r="Z216" s="291">
        <f t="shared" si="139"/>
        <v>0</v>
      </c>
      <c r="AA216" s="163"/>
      <c r="AB216" s="177" t="str">
        <f t="shared" si="140"/>
        <v/>
      </c>
      <c r="AC216" s="283" t="str">
        <f t="shared" si="141"/>
        <v/>
      </c>
      <c r="AD216" s="283" t="str">
        <f t="shared" si="142"/>
        <v/>
      </c>
      <c r="AE216" s="163"/>
      <c r="AF216" s="162"/>
      <c r="AP216" s="581"/>
    </row>
    <row r="217" spans="1:42" s="141" customFormat="1">
      <c r="A217" s="134">
        <v>208</v>
      </c>
      <c r="B217" s="286"/>
      <c r="C217" s="146">
        <f t="shared" si="135"/>
        <v>0</v>
      </c>
      <c r="D217" s="146">
        <f t="shared" si="136"/>
        <v>1</v>
      </c>
      <c r="E217" s="146">
        <f t="shared" si="137"/>
        <v>1900</v>
      </c>
      <c r="F217" s="287"/>
      <c r="G217" s="287"/>
      <c r="H217" s="287"/>
      <c r="I217" s="288"/>
      <c r="J217" s="287"/>
      <c r="K217" s="288"/>
      <c r="L217" s="134"/>
      <c r="M217" s="133"/>
      <c r="N217" s="288"/>
      <c r="O217" s="134"/>
      <c r="P217" s="166"/>
      <c r="Q217" s="289"/>
      <c r="R217" s="165"/>
      <c r="S217" s="290"/>
      <c r="T217" s="290"/>
      <c r="U217" s="290"/>
      <c r="V217" s="290"/>
      <c r="W217" s="166"/>
      <c r="X217" s="87"/>
      <c r="Y217" s="418">
        <f t="shared" si="138"/>
        <v>0</v>
      </c>
      <c r="Z217" s="291">
        <f t="shared" si="139"/>
        <v>0</v>
      </c>
      <c r="AA217" s="163"/>
      <c r="AB217" s="177" t="str">
        <f t="shared" si="140"/>
        <v/>
      </c>
      <c r="AC217" s="283" t="str">
        <f t="shared" si="141"/>
        <v/>
      </c>
      <c r="AD217" s="283" t="str">
        <f t="shared" si="142"/>
        <v/>
      </c>
      <c r="AE217" s="163"/>
      <c r="AF217" s="162"/>
      <c r="AP217" s="581"/>
    </row>
    <row r="218" spans="1:42" s="141" customFormat="1">
      <c r="A218" s="134">
        <v>209</v>
      </c>
      <c r="B218" s="286"/>
      <c r="C218" s="146">
        <f t="shared" si="135"/>
        <v>0</v>
      </c>
      <c r="D218" s="146">
        <f t="shared" si="136"/>
        <v>1</v>
      </c>
      <c r="E218" s="146">
        <f t="shared" si="137"/>
        <v>1900</v>
      </c>
      <c r="F218" s="287"/>
      <c r="G218" s="287"/>
      <c r="H218" s="287"/>
      <c r="I218" s="288"/>
      <c r="J218" s="287"/>
      <c r="K218" s="288"/>
      <c r="L218" s="134"/>
      <c r="M218" s="133"/>
      <c r="N218" s="288"/>
      <c r="O218" s="134"/>
      <c r="P218" s="166"/>
      <c r="Q218" s="289"/>
      <c r="R218" s="165"/>
      <c r="S218" s="290"/>
      <c r="T218" s="290"/>
      <c r="U218" s="290"/>
      <c r="V218" s="290"/>
      <c r="W218" s="166"/>
      <c r="X218" s="87"/>
      <c r="Y218" s="418">
        <f t="shared" si="138"/>
        <v>0</v>
      </c>
      <c r="Z218" s="291">
        <f t="shared" si="139"/>
        <v>0</v>
      </c>
      <c r="AA218" s="163"/>
      <c r="AB218" s="177" t="str">
        <f t="shared" si="140"/>
        <v/>
      </c>
      <c r="AC218" s="283" t="str">
        <f t="shared" si="141"/>
        <v/>
      </c>
      <c r="AD218" s="283" t="str">
        <f t="shared" si="142"/>
        <v/>
      </c>
      <c r="AE218" s="163"/>
      <c r="AF218" s="162"/>
      <c r="AP218" s="581"/>
    </row>
    <row r="219" spans="1:42" s="141" customFormat="1">
      <c r="A219" s="134">
        <v>210</v>
      </c>
      <c r="B219" s="286"/>
      <c r="C219" s="146">
        <f t="shared" si="135"/>
        <v>0</v>
      </c>
      <c r="D219" s="146">
        <f t="shared" si="136"/>
        <v>1</v>
      </c>
      <c r="E219" s="146">
        <f t="shared" si="137"/>
        <v>1900</v>
      </c>
      <c r="F219" s="287"/>
      <c r="G219" s="287"/>
      <c r="H219" s="287"/>
      <c r="I219" s="288"/>
      <c r="J219" s="287"/>
      <c r="K219" s="288"/>
      <c r="L219" s="134"/>
      <c r="M219" s="133"/>
      <c r="N219" s="288"/>
      <c r="O219" s="134"/>
      <c r="P219" s="166"/>
      <c r="Q219" s="289"/>
      <c r="R219" s="165"/>
      <c r="S219" s="290"/>
      <c r="T219" s="290"/>
      <c r="U219" s="290"/>
      <c r="V219" s="290"/>
      <c r="W219" s="166"/>
      <c r="X219" s="87"/>
      <c r="Y219" s="418">
        <f t="shared" si="138"/>
        <v>0</v>
      </c>
      <c r="Z219" s="291">
        <f t="shared" si="139"/>
        <v>0</v>
      </c>
      <c r="AA219" s="163"/>
      <c r="AB219" s="177" t="str">
        <f t="shared" si="140"/>
        <v/>
      </c>
      <c r="AC219" s="283" t="str">
        <f t="shared" si="141"/>
        <v/>
      </c>
      <c r="AD219" s="283" t="str">
        <f t="shared" si="142"/>
        <v/>
      </c>
      <c r="AE219" s="163"/>
      <c r="AF219" s="162"/>
      <c r="AP219" s="581"/>
    </row>
    <row r="220" spans="1:42" s="141" customFormat="1">
      <c r="A220" s="134">
        <v>211</v>
      </c>
      <c r="B220" s="286"/>
      <c r="C220" s="146">
        <f t="shared" si="135"/>
        <v>0</v>
      </c>
      <c r="D220" s="146">
        <f t="shared" si="136"/>
        <v>1</v>
      </c>
      <c r="E220" s="146">
        <f t="shared" si="137"/>
        <v>1900</v>
      </c>
      <c r="F220" s="287"/>
      <c r="G220" s="287"/>
      <c r="H220" s="287"/>
      <c r="I220" s="288"/>
      <c r="J220" s="287"/>
      <c r="K220" s="288"/>
      <c r="L220" s="134"/>
      <c r="M220" s="133"/>
      <c r="N220" s="288"/>
      <c r="O220" s="134"/>
      <c r="P220" s="166"/>
      <c r="Q220" s="289"/>
      <c r="R220" s="165"/>
      <c r="S220" s="290"/>
      <c r="T220" s="290"/>
      <c r="U220" s="290"/>
      <c r="V220" s="290"/>
      <c r="W220" s="166"/>
      <c r="X220" s="87"/>
      <c r="Y220" s="418">
        <f t="shared" si="138"/>
        <v>0</v>
      </c>
      <c r="Z220" s="291">
        <f t="shared" si="139"/>
        <v>0</v>
      </c>
      <c r="AA220" s="163"/>
      <c r="AB220" s="177" t="str">
        <f t="shared" si="140"/>
        <v/>
      </c>
      <c r="AC220" s="283" t="str">
        <f t="shared" si="141"/>
        <v/>
      </c>
      <c r="AD220" s="283" t="str">
        <f t="shared" si="142"/>
        <v/>
      </c>
      <c r="AE220" s="163"/>
      <c r="AF220" s="162"/>
      <c r="AP220" s="581"/>
    </row>
    <row r="221" spans="1:42" s="141" customFormat="1">
      <c r="A221" s="134">
        <v>212</v>
      </c>
      <c r="B221" s="286"/>
      <c r="C221" s="146">
        <f t="shared" si="135"/>
        <v>0</v>
      </c>
      <c r="D221" s="146">
        <f t="shared" si="136"/>
        <v>1</v>
      </c>
      <c r="E221" s="146">
        <f t="shared" si="137"/>
        <v>1900</v>
      </c>
      <c r="F221" s="287"/>
      <c r="G221" s="287"/>
      <c r="H221" s="287"/>
      <c r="I221" s="288"/>
      <c r="J221" s="287"/>
      <c r="K221" s="288"/>
      <c r="L221" s="134"/>
      <c r="M221" s="133"/>
      <c r="N221" s="288"/>
      <c r="O221" s="134"/>
      <c r="P221" s="166"/>
      <c r="Q221" s="289"/>
      <c r="R221" s="165"/>
      <c r="S221" s="290"/>
      <c r="T221" s="290"/>
      <c r="U221" s="290"/>
      <c r="V221" s="290"/>
      <c r="W221" s="166"/>
      <c r="X221" s="87"/>
      <c r="Y221" s="418">
        <f t="shared" si="138"/>
        <v>0</v>
      </c>
      <c r="Z221" s="291">
        <f t="shared" si="139"/>
        <v>0</v>
      </c>
      <c r="AA221" s="163"/>
      <c r="AB221" s="177" t="str">
        <f t="shared" si="140"/>
        <v/>
      </c>
      <c r="AC221" s="283" t="str">
        <f t="shared" si="141"/>
        <v/>
      </c>
      <c r="AD221" s="283" t="str">
        <f t="shared" si="142"/>
        <v/>
      </c>
      <c r="AE221" s="163"/>
      <c r="AF221" s="162"/>
      <c r="AP221" s="581"/>
    </row>
    <row r="222" spans="1:42" s="141" customFormat="1">
      <c r="A222" s="134">
        <v>213</v>
      </c>
      <c r="B222" s="286"/>
      <c r="C222" s="146">
        <f t="shared" si="135"/>
        <v>0</v>
      </c>
      <c r="D222" s="146">
        <f t="shared" si="136"/>
        <v>1</v>
      </c>
      <c r="E222" s="146">
        <f t="shared" si="137"/>
        <v>1900</v>
      </c>
      <c r="F222" s="287"/>
      <c r="G222" s="287"/>
      <c r="H222" s="287"/>
      <c r="I222" s="288"/>
      <c r="J222" s="287"/>
      <c r="K222" s="288"/>
      <c r="L222" s="134"/>
      <c r="M222" s="133"/>
      <c r="N222" s="288"/>
      <c r="O222" s="134"/>
      <c r="P222" s="166"/>
      <c r="Q222" s="289"/>
      <c r="R222" s="165"/>
      <c r="S222" s="290"/>
      <c r="T222" s="290"/>
      <c r="U222" s="290"/>
      <c r="V222" s="290"/>
      <c r="W222" s="166"/>
      <c r="X222" s="87"/>
      <c r="Y222" s="418">
        <f t="shared" si="138"/>
        <v>0</v>
      </c>
      <c r="Z222" s="291">
        <f t="shared" si="139"/>
        <v>0</v>
      </c>
      <c r="AA222" s="163"/>
      <c r="AB222" s="177" t="str">
        <f t="shared" si="140"/>
        <v/>
      </c>
      <c r="AC222" s="283" t="str">
        <f t="shared" si="141"/>
        <v/>
      </c>
      <c r="AD222" s="283" t="str">
        <f t="shared" si="142"/>
        <v/>
      </c>
      <c r="AE222" s="163"/>
      <c r="AF222" s="162"/>
      <c r="AP222" s="581"/>
    </row>
    <row r="223" spans="1:42" s="141" customFormat="1">
      <c r="A223" s="134">
        <v>214</v>
      </c>
      <c r="B223" s="286"/>
      <c r="C223" s="146">
        <f t="shared" si="135"/>
        <v>0</v>
      </c>
      <c r="D223" s="146">
        <f t="shared" si="136"/>
        <v>1</v>
      </c>
      <c r="E223" s="146">
        <f t="shared" si="137"/>
        <v>1900</v>
      </c>
      <c r="F223" s="287"/>
      <c r="G223" s="287"/>
      <c r="H223" s="287"/>
      <c r="I223" s="288"/>
      <c r="J223" s="287"/>
      <c r="K223" s="288"/>
      <c r="L223" s="134"/>
      <c r="M223" s="133"/>
      <c r="N223" s="288"/>
      <c r="O223" s="134"/>
      <c r="P223" s="166"/>
      <c r="Q223" s="289"/>
      <c r="R223" s="165"/>
      <c r="S223" s="290"/>
      <c r="T223" s="290"/>
      <c r="U223" s="290"/>
      <c r="V223" s="290"/>
      <c r="W223" s="166"/>
      <c r="X223" s="87"/>
      <c r="Y223" s="418">
        <f t="shared" si="138"/>
        <v>0</v>
      </c>
      <c r="Z223" s="291">
        <f t="shared" si="139"/>
        <v>0</v>
      </c>
      <c r="AA223" s="163"/>
      <c r="AB223" s="177" t="str">
        <f t="shared" si="140"/>
        <v/>
      </c>
      <c r="AC223" s="283" t="str">
        <f t="shared" si="141"/>
        <v/>
      </c>
      <c r="AD223" s="283" t="str">
        <f t="shared" si="142"/>
        <v/>
      </c>
      <c r="AE223" s="163"/>
      <c r="AF223" s="162"/>
      <c r="AP223" s="581"/>
    </row>
    <row r="224" spans="1:42" s="141" customFormat="1">
      <c r="A224" s="134">
        <v>215</v>
      </c>
      <c r="B224" s="286"/>
      <c r="C224" s="146">
        <f t="shared" si="135"/>
        <v>0</v>
      </c>
      <c r="D224" s="146">
        <f t="shared" si="136"/>
        <v>1</v>
      </c>
      <c r="E224" s="146">
        <f t="shared" si="137"/>
        <v>1900</v>
      </c>
      <c r="F224" s="287"/>
      <c r="G224" s="287"/>
      <c r="H224" s="287"/>
      <c r="I224" s="288"/>
      <c r="J224" s="287"/>
      <c r="K224" s="288"/>
      <c r="L224" s="134"/>
      <c r="M224" s="133"/>
      <c r="N224" s="288"/>
      <c r="O224" s="134"/>
      <c r="P224" s="166"/>
      <c r="Q224" s="289"/>
      <c r="R224" s="165"/>
      <c r="S224" s="290"/>
      <c r="T224" s="290"/>
      <c r="U224" s="290"/>
      <c r="V224" s="290"/>
      <c r="W224" s="166"/>
      <c r="X224" s="87"/>
      <c r="Y224" s="418">
        <f t="shared" si="138"/>
        <v>0</v>
      </c>
      <c r="Z224" s="291">
        <f t="shared" si="139"/>
        <v>0</v>
      </c>
      <c r="AA224" s="163"/>
      <c r="AB224" s="177" t="str">
        <f t="shared" si="140"/>
        <v/>
      </c>
      <c r="AC224" s="283" t="str">
        <f t="shared" si="141"/>
        <v/>
      </c>
      <c r="AD224" s="283" t="str">
        <f t="shared" si="142"/>
        <v/>
      </c>
      <c r="AE224" s="163"/>
      <c r="AF224" s="162"/>
      <c r="AP224" s="581"/>
    </row>
    <row r="225" spans="1:42" s="141" customFormat="1">
      <c r="A225" s="134">
        <v>216</v>
      </c>
      <c r="B225" s="286"/>
      <c r="C225" s="146">
        <f t="shared" si="135"/>
        <v>0</v>
      </c>
      <c r="D225" s="146">
        <f t="shared" si="136"/>
        <v>1</v>
      </c>
      <c r="E225" s="146">
        <f t="shared" si="137"/>
        <v>1900</v>
      </c>
      <c r="F225" s="287"/>
      <c r="G225" s="287"/>
      <c r="H225" s="287"/>
      <c r="I225" s="288"/>
      <c r="J225" s="287"/>
      <c r="K225" s="288"/>
      <c r="L225" s="134"/>
      <c r="M225" s="133"/>
      <c r="N225" s="288"/>
      <c r="O225" s="134"/>
      <c r="P225" s="166"/>
      <c r="Q225" s="289"/>
      <c r="R225" s="165"/>
      <c r="S225" s="290"/>
      <c r="T225" s="290"/>
      <c r="U225" s="290"/>
      <c r="V225" s="290"/>
      <c r="W225" s="166"/>
      <c r="X225" s="87"/>
      <c r="Y225" s="418">
        <f t="shared" si="138"/>
        <v>0</v>
      </c>
      <c r="Z225" s="291">
        <f t="shared" si="139"/>
        <v>0</v>
      </c>
      <c r="AA225" s="163"/>
      <c r="AB225" s="177" t="str">
        <f t="shared" si="140"/>
        <v/>
      </c>
      <c r="AC225" s="283" t="str">
        <f t="shared" si="141"/>
        <v/>
      </c>
      <c r="AD225" s="283" t="str">
        <f t="shared" si="142"/>
        <v/>
      </c>
      <c r="AE225" s="163"/>
      <c r="AF225" s="162"/>
      <c r="AP225" s="581"/>
    </row>
    <row r="226" spans="1:42" s="141" customFormat="1">
      <c r="A226" s="134">
        <v>217</v>
      </c>
      <c r="B226" s="286"/>
      <c r="C226" s="146">
        <f t="shared" si="135"/>
        <v>0</v>
      </c>
      <c r="D226" s="146">
        <f t="shared" si="136"/>
        <v>1</v>
      </c>
      <c r="E226" s="146">
        <f t="shared" si="137"/>
        <v>1900</v>
      </c>
      <c r="F226" s="287"/>
      <c r="G226" s="287"/>
      <c r="H226" s="287"/>
      <c r="I226" s="288"/>
      <c r="J226" s="287"/>
      <c r="K226" s="288"/>
      <c r="L226" s="134"/>
      <c r="M226" s="133"/>
      <c r="N226" s="288"/>
      <c r="O226" s="134"/>
      <c r="P226" s="166"/>
      <c r="Q226" s="289"/>
      <c r="R226" s="165"/>
      <c r="S226" s="290"/>
      <c r="T226" s="290"/>
      <c r="U226" s="290"/>
      <c r="V226" s="290"/>
      <c r="W226" s="166"/>
      <c r="X226" s="87"/>
      <c r="Y226" s="418">
        <f t="shared" si="138"/>
        <v>0</v>
      </c>
      <c r="Z226" s="291">
        <f t="shared" si="139"/>
        <v>0</v>
      </c>
      <c r="AA226" s="163"/>
      <c r="AB226" s="177" t="str">
        <f t="shared" si="140"/>
        <v/>
      </c>
      <c r="AC226" s="283" t="str">
        <f t="shared" si="141"/>
        <v/>
      </c>
      <c r="AD226" s="283" t="str">
        <f t="shared" si="142"/>
        <v/>
      </c>
      <c r="AE226" s="163"/>
      <c r="AF226" s="162"/>
      <c r="AP226" s="581"/>
    </row>
    <row r="227" spans="1:42" s="141" customFormat="1">
      <c r="A227" s="134">
        <v>218</v>
      </c>
      <c r="B227" s="286"/>
      <c r="C227" s="146">
        <f t="shared" si="135"/>
        <v>0</v>
      </c>
      <c r="D227" s="146">
        <f t="shared" si="136"/>
        <v>1</v>
      </c>
      <c r="E227" s="146">
        <f t="shared" si="137"/>
        <v>1900</v>
      </c>
      <c r="F227" s="287"/>
      <c r="G227" s="287"/>
      <c r="H227" s="287"/>
      <c r="I227" s="288"/>
      <c r="J227" s="287"/>
      <c r="K227" s="288"/>
      <c r="L227" s="134"/>
      <c r="M227" s="133"/>
      <c r="N227" s="288"/>
      <c r="O227" s="134"/>
      <c r="P227" s="166"/>
      <c r="Q227" s="289"/>
      <c r="R227" s="165"/>
      <c r="S227" s="290"/>
      <c r="T227" s="290"/>
      <c r="U227" s="290"/>
      <c r="V227" s="290"/>
      <c r="W227" s="166"/>
      <c r="X227" s="87"/>
      <c r="Y227" s="418">
        <f t="shared" si="138"/>
        <v>0</v>
      </c>
      <c r="Z227" s="291">
        <f t="shared" si="139"/>
        <v>0</v>
      </c>
      <c r="AA227" s="163"/>
      <c r="AB227" s="177" t="str">
        <f t="shared" si="140"/>
        <v/>
      </c>
      <c r="AC227" s="283" t="str">
        <f t="shared" si="141"/>
        <v/>
      </c>
      <c r="AD227" s="283" t="str">
        <f t="shared" si="142"/>
        <v/>
      </c>
      <c r="AE227" s="163"/>
      <c r="AF227" s="162"/>
      <c r="AP227" s="581"/>
    </row>
    <row r="228" spans="1:42" s="141" customFormat="1">
      <c r="A228" s="134">
        <v>219</v>
      </c>
      <c r="B228" s="286"/>
      <c r="C228" s="146">
        <f t="shared" si="135"/>
        <v>0</v>
      </c>
      <c r="D228" s="146">
        <f t="shared" si="136"/>
        <v>1</v>
      </c>
      <c r="E228" s="146">
        <f t="shared" si="137"/>
        <v>1900</v>
      </c>
      <c r="F228" s="287"/>
      <c r="G228" s="287"/>
      <c r="H228" s="287"/>
      <c r="I228" s="288"/>
      <c r="J228" s="287"/>
      <c r="K228" s="288"/>
      <c r="L228" s="134"/>
      <c r="M228" s="133"/>
      <c r="N228" s="288"/>
      <c r="O228" s="134"/>
      <c r="P228" s="166"/>
      <c r="Q228" s="289"/>
      <c r="R228" s="165"/>
      <c r="S228" s="290"/>
      <c r="T228" s="290"/>
      <c r="U228" s="290"/>
      <c r="V228" s="290"/>
      <c r="W228" s="166"/>
      <c r="X228" s="87"/>
      <c r="Y228" s="418">
        <f t="shared" si="138"/>
        <v>0</v>
      </c>
      <c r="Z228" s="291">
        <f t="shared" si="139"/>
        <v>0</v>
      </c>
      <c r="AA228" s="163"/>
      <c r="AB228" s="177" t="str">
        <f t="shared" si="140"/>
        <v/>
      </c>
      <c r="AC228" s="283" t="str">
        <f t="shared" si="141"/>
        <v/>
      </c>
      <c r="AD228" s="283" t="str">
        <f t="shared" si="142"/>
        <v/>
      </c>
      <c r="AE228" s="163"/>
      <c r="AF228" s="162"/>
      <c r="AP228" s="581"/>
    </row>
    <row r="229" spans="1:42" s="141" customFormat="1">
      <c r="A229" s="134">
        <v>220</v>
      </c>
      <c r="B229" s="286"/>
      <c r="C229" s="146">
        <f t="shared" si="135"/>
        <v>0</v>
      </c>
      <c r="D229" s="146">
        <f t="shared" si="136"/>
        <v>1</v>
      </c>
      <c r="E229" s="146">
        <f t="shared" si="137"/>
        <v>1900</v>
      </c>
      <c r="F229" s="287"/>
      <c r="G229" s="287"/>
      <c r="H229" s="287"/>
      <c r="I229" s="288"/>
      <c r="J229" s="287"/>
      <c r="K229" s="288"/>
      <c r="L229" s="134"/>
      <c r="M229" s="133"/>
      <c r="N229" s="288"/>
      <c r="O229" s="134"/>
      <c r="P229" s="166"/>
      <c r="Q229" s="289"/>
      <c r="R229" s="165"/>
      <c r="S229" s="290"/>
      <c r="T229" s="290"/>
      <c r="U229" s="290"/>
      <c r="V229" s="290"/>
      <c r="W229" s="166"/>
      <c r="X229" s="87"/>
      <c r="Y229" s="418">
        <f t="shared" si="138"/>
        <v>0</v>
      </c>
      <c r="Z229" s="291">
        <f t="shared" si="139"/>
        <v>0</v>
      </c>
      <c r="AA229" s="163"/>
      <c r="AB229" s="177" t="str">
        <f t="shared" si="140"/>
        <v/>
      </c>
      <c r="AC229" s="283" t="str">
        <f t="shared" si="141"/>
        <v/>
      </c>
      <c r="AD229" s="283" t="str">
        <f t="shared" si="142"/>
        <v/>
      </c>
      <c r="AE229" s="163"/>
      <c r="AF229" s="162"/>
      <c r="AP229" s="581"/>
    </row>
    <row r="230" spans="1:42" s="141" customFormat="1">
      <c r="A230" s="134">
        <v>221</v>
      </c>
      <c r="B230" s="286"/>
      <c r="C230" s="146">
        <f t="shared" si="135"/>
        <v>0</v>
      </c>
      <c r="D230" s="146">
        <f t="shared" si="136"/>
        <v>1</v>
      </c>
      <c r="E230" s="146">
        <f t="shared" si="137"/>
        <v>1900</v>
      </c>
      <c r="F230" s="287"/>
      <c r="G230" s="287"/>
      <c r="H230" s="287"/>
      <c r="I230" s="288"/>
      <c r="J230" s="287"/>
      <c r="K230" s="288"/>
      <c r="L230" s="134"/>
      <c r="M230" s="133"/>
      <c r="N230" s="288"/>
      <c r="O230" s="134"/>
      <c r="P230" s="166"/>
      <c r="Q230" s="289"/>
      <c r="R230" s="165"/>
      <c r="S230" s="290"/>
      <c r="T230" s="290"/>
      <c r="U230" s="290"/>
      <c r="V230" s="290"/>
      <c r="W230" s="166"/>
      <c r="X230" s="87"/>
      <c r="Y230" s="418">
        <f t="shared" si="138"/>
        <v>0</v>
      </c>
      <c r="Z230" s="291">
        <f t="shared" si="139"/>
        <v>0</v>
      </c>
      <c r="AA230" s="163"/>
      <c r="AB230" s="177" t="str">
        <f t="shared" si="140"/>
        <v/>
      </c>
      <c r="AC230" s="283" t="str">
        <f t="shared" si="141"/>
        <v/>
      </c>
      <c r="AD230" s="283" t="str">
        <f t="shared" si="142"/>
        <v/>
      </c>
      <c r="AE230" s="163"/>
      <c r="AF230" s="162"/>
      <c r="AP230" s="581"/>
    </row>
    <row r="231" spans="1:42" s="141" customFormat="1">
      <c r="A231" s="134">
        <v>222</v>
      </c>
      <c r="B231" s="286"/>
      <c r="C231" s="146">
        <f t="shared" si="135"/>
        <v>0</v>
      </c>
      <c r="D231" s="146">
        <f t="shared" si="136"/>
        <v>1</v>
      </c>
      <c r="E231" s="146">
        <f t="shared" si="137"/>
        <v>1900</v>
      </c>
      <c r="F231" s="287"/>
      <c r="G231" s="287"/>
      <c r="H231" s="287"/>
      <c r="I231" s="288"/>
      <c r="J231" s="287"/>
      <c r="K231" s="288"/>
      <c r="L231" s="134"/>
      <c r="M231" s="133"/>
      <c r="N231" s="288"/>
      <c r="O231" s="134"/>
      <c r="P231" s="166"/>
      <c r="Q231" s="289"/>
      <c r="R231" s="165"/>
      <c r="S231" s="290"/>
      <c r="T231" s="290"/>
      <c r="U231" s="290"/>
      <c r="V231" s="290"/>
      <c r="W231" s="166"/>
      <c r="X231" s="87"/>
      <c r="Y231" s="418">
        <f t="shared" si="138"/>
        <v>0</v>
      </c>
      <c r="Z231" s="291">
        <f t="shared" si="139"/>
        <v>0</v>
      </c>
      <c r="AA231" s="163"/>
      <c r="AB231" s="177" t="str">
        <f t="shared" si="140"/>
        <v/>
      </c>
      <c r="AC231" s="283" t="str">
        <f t="shared" si="141"/>
        <v/>
      </c>
      <c r="AD231" s="283" t="str">
        <f t="shared" si="142"/>
        <v/>
      </c>
      <c r="AE231" s="163"/>
      <c r="AF231" s="162"/>
      <c r="AP231" s="581"/>
    </row>
    <row r="232" spans="1:42" s="141" customFormat="1">
      <c r="A232" s="134">
        <v>223</v>
      </c>
      <c r="B232" s="286"/>
      <c r="C232" s="146">
        <f t="shared" si="135"/>
        <v>0</v>
      </c>
      <c r="D232" s="146">
        <f t="shared" si="136"/>
        <v>1</v>
      </c>
      <c r="E232" s="146">
        <f t="shared" si="137"/>
        <v>1900</v>
      </c>
      <c r="F232" s="287"/>
      <c r="G232" s="287"/>
      <c r="H232" s="287"/>
      <c r="I232" s="288"/>
      <c r="J232" s="287"/>
      <c r="K232" s="288"/>
      <c r="L232" s="134"/>
      <c r="M232" s="133"/>
      <c r="N232" s="288"/>
      <c r="O232" s="134"/>
      <c r="P232" s="166"/>
      <c r="Q232" s="289"/>
      <c r="R232" s="165"/>
      <c r="S232" s="290"/>
      <c r="T232" s="290"/>
      <c r="U232" s="290"/>
      <c r="V232" s="290"/>
      <c r="W232" s="166"/>
      <c r="X232" s="87"/>
      <c r="Y232" s="418">
        <f t="shared" si="138"/>
        <v>0</v>
      </c>
      <c r="Z232" s="291">
        <f t="shared" si="139"/>
        <v>0</v>
      </c>
      <c r="AA232" s="163"/>
      <c r="AB232" s="177" t="str">
        <f t="shared" si="140"/>
        <v/>
      </c>
      <c r="AC232" s="283" t="str">
        <f t="shared" si="141"/>
        <v/>
      </c>
      <c r="AD232" s="283" t="str">
        <f t="shared" si="142"/>
        <v/>
      </c>
      <c r="AE232" s="163"/>
      <c r="AF232" s="162"/>
      <c r="AP232" s="581"/>
    </row>
    <row r="233" spans="1:42" s="141" customFormat="1">
      <c r="A233" s="134">
        <v>224</v>
      </c>
      <c r="B233" s="286"/>
      <c r="C233" s="146">
        <f t="shared" si="135"/>
        <v>0</v>
      </c>
      <c r="D233" s="146">
        <f t="shared" si="136"/>
        <v>1</v>
      </c>
      <c r="E233" s="146">
        <f t="shared" si="137"/>
        <v>1900</v>
      </c>
      <c r="F233" s="287"/>
      <c r="G233" s="287"/>
      <c r="H233" s="287"/>
      <c r="I233" s="288"/>
      <c r="J233" s="287"/>
      <c r="K233" s="288"/>
      <c r="L233" s="134"/>
      <c r="M233" s="133"/>
      <c r="N233" s="288"/>
      <c r="O233" s="134"/>
      <c r="P233" s="166"/>
      <c r="Q233" s="289"/>
      <c r="R233" s="165"/>
      <c r="S233" s="290"/>
      <c r="T233" s="290"/>
      <c r="U233" s="290"/>
      <c r="V233" s="290"/>
      <c r="W233" s="166"/>
      <c r="X233" s="87"/>
      <c r="Y233" s="418">
        <f t="shared" si="138"/>
        <v>0</v>
      </c>
      <c r="Z233" s="291">
        <f t="shared" si="139"/>
        <v>0</v>
      </c>
      <c r="AA233" s="163"/>
      <c r="AB233" s="177" t="str">
        <f t="shared" si="140"/>
        <v/>
      </c>
      <c r="AC233" s="283" t="str">
        <f t="shared" si="141"/>
        <v/>
      </c>
      <c r="AD233" s="283" t="str">
        <f t="shared" si="142"/>
        <v/>
      </c>
      <c r="AE233" s="163"/>
      <c r="AF233" s="162"/>
      <c r="AP233" s="581"/>
    </row>
    <row r="234" spans="1:42" s="141" customFormat="1">
      <c r="A234" s="134">
        <v>225</v>
      </c>
      <c r="B234" s="286"/>
      <c r="C234" s="146">
        <f t="shared" si="135"/>
        <v>0</v>
      </c>
      <c r="D234" s="146">
        <f t="shared" si="136"/>
        <v>1</v>
      </c>
      <c r="E234" s="146">
        <f t="shared" si="137"/>
        <v>1900</v>
      </c>
      <c r="F234" s="287"/>
      <c r="G234" s="287"/>
      <c r="H234" s="287"/>
      <c r="I234" s="288"/>
      <c r="J234" s="287"/>
      <c r="K234" s="288"/>
      <c r="L234" s="134"/>
      <c r="M234" s="133"/>
      <c r="N234" s="288"/>
      <c r="O234" s="134"/>
      <c r="P234" s="166"/>
      <c r="Q234" s="289"/>
      <c r="R234" s="165"/>
      <c r="S234" s="290"/>
      <c r="T234" s="290"/>
      <c r="U234" s="290"/>
      <c r="V234" s="290"/>
      <c r="W234" s="166"/>
      <c r="X234" s="87"/>
      <c r="Y234" s="418">
        <f t="shared" si="138"/>
        <v>0</v>
      </c>
      <c r="Z234" s="291">
        <f t="shared" si="139"/>
        <v>0</v>
      </c>
      <c r="AA234" s="163"/>
      <c r="AB234" s="177" t="str">
        <f t="shared" si="140"/>
        <v/>
      </c>
      <c r="AC234" s="283" t="str">
        <f t="shared" si="141"/>
        <v/>
      </c>
      <c r="AD234" s="283" t="str">
        <f t="shared" si="142"/>
        <v/>
      </c>
      <c r="AE234" s="163"/>
      <c r="AF234" s="162"/>
      <c r="AP234" s="581"/>
    </row>
    <row r="235" spans="1:42" s="141" customFormat="1">
      <c r="A235" s="134">
        <v>226</v>
      </c>
      <c r="B235" s="286"/>
      <c r="C235" s="146">
        <f t="shared" si="135"/>
        <v>0</v>
      </c>
      <c r="D235" s="146">
        <f t="shared" si="136"/>
        <v>1</v>
      </c>
      <c r="E235" s="146">
        <f t="shared" si="137"/>
        <v>1900</v>
      </c>
      <c r="F235" s="287"/>
      <c r="G235" s="287"/>
      <c r="H235" s="287"/>
      <c r="I235" s="288"/>
      <c r="J235" s="287"/>
      <c r="K235" s="288"/>
      <c r="L235" s="134"/>
      <c r="M235" s="133"/>
      <c r="N235" s="288"/>
      <c r="O235" s="134"/>
      <c r="P235" s="166"/>
      <c r="Q235" s="289"/>
      <c r="R235" s="165"/>
      <c r="S235" s="290"/>
      <c r="T235" s="290"/>
      <c r="U235" s="290"/>
      <c r="V235" s="290"/>
      <c r="W235" s="166"/>
      <c r="X235" s="87"/>
      <c r="Y235" s="418">
        <f t="shared" si="138"/>
        <v>0</v>
      </c>
      <c r="Z235" s="291">
        <f t="shared" si="139"/>
        <v>0</v>
      </c>
      <c r="AA235" s="163"/>
      <c r="AB235" s="177" t="str">
        <f t="shared" si="140"/>
        <v/>
      </c>
      <c r="AC235" s="283" t="str">
        <f t="shared" si="141"/>
        <v/>
      </c>
      <c r="AD235" s="283" t="str">
        <f t="shared" si="142"/>
        <v/>
      </c>
      <c r="AE235" s="163"/>
      <c r="AF235" s="162"/>
      <c r="AP235" s="581"/>
    </row>
    <row r="236" spans="1:42" s="141" customFormat="1">
      <c r="A236" s="134">
        <v>227</v>
      </c>
      <c r="B236" s="286"/>
      <c r="C236" s="146">
        <f t="shared" si="135"/>
        <v>0</v>
      </c>
      <c r="D236" s="146">
        <f t="shared" si="136"/>
        <v>1</v>
      </c>
      <c r="E236" s="146">
        <f t="shared" si="137"/>
        <v>1900</v>
      </c>
      <c r="F236" s="287"/>
      <c r="G236" s="287"/>
      <c r="H236" s="287"/>
      <c r="I236" s="288"/>
      <c r="J236" s="287"/>
      <c r="K236" s="288"/>
      <c r="L236" s="134"/>
      <c r="M236" s="133"/>
      <c r="N236" s="288"/>
      <c r="O236" s="134"/>
      <c r="P236" s="166"/>
      <c r="Q236" s="289"/>
      <c r="R236" s="165"/>
      <c r="S236" s="290"/>
      <c r="T236" s="290"/>
      <c r="U236" s="290"/>
      <c r="V236" s="290"/>
      <c r="W236" s="166"/>
      <c r="X236" s="87"/>
      <c r="Y236" s="418">
        <f t="shared" si="138"/>
        <v>0</v>
      </c>
      <c r="Z236" s="291">
        <f t="shared" si="139"/>
        <v>0</v>
      </c>
      <c r="AA236" s="163"/>
      <c r="AB236" s="177" t="str">
        <f t="shared" si="140"/>
        <v/>
      </c>
      <c r="AC236" s="283" t="str">
        <f t="shared" si="141"/>
        <v/>
      </c>
      <c r="AD236" s="283" t="str">
        <f t="shared" si="142"/>
        <v/>
      </c>
      <c r="AE236" s="163"/>
      <c r="AF236" s="162"/>
      <c r="AP236" s="581"/>
    </row>
    <row r="237" spans="1:42" s="141" customFormat="1">
      <c r="A237" s="134">
        <v>228</v>
      </c>
      <c r="B237" s="286"/>
      <c r="C237" s="146">
        <f t="shared" si="135"/>
        <v>0</v>
      </c>
      <c r="D237" s="146">
        <f t="shared" si="136"/>
        <v>1</v>
      </c>
      <c r="E237" s="146">
        <f t="shared" si="137"/>
        <v>1900</v>
      </c>
      <c r="F237" s="287"/>
      <c r="G237" s="287"/>
      <c r="H237" s="287"/>
      <c r="I237" s="288"/>
      <c r="J237" s="287"/>
      <c r="K237" s="288"/>
      <c r="L237" s="134"/>
      <c r="M237" s="133"/>
      <c r="N237" s="288"/>
      <c r="O237" s="134"/>
      <c r="P237" s="166"/>
      <c r="Q237" s="289"/>
      <c r="R237" s="165"/>
      <c r="S237" s="290"/>
      <c r="T237" s="290"/>
      <c r="U237" s="290"/>
      <c r="V237" s="290"/>
      <c r="W237" s="166"/>
      <c r="X237" s="87"/>
      <c r="Y237" s="418">
        <f t="shared" si="138"/>
        <v>0</v>
      </c>
      <c r="Z237" s="291">
        <f t="shared" si="139"/>
        <v>0</v>
      </c>
      <c r="AA237" s="163"/>
      <c r="AB237" s="177" t="str">
        <f t="shared" si="140"/>
        <v/>
      </c>
      <c r="AC237" s="283" t="str">
        <f t="shared" si="141"/>
        <v/>
      </c>
      <c r="AD237" s="283" t="str">
        <f t="shared" si="142"/>
        <v/>
      </c>
      <c r="AE237" s="163"/>
      <c r="AF237" s="162"/>
      <c r="AP237" s="581"/>
    </row>
    <row r="238" spans="1:42" s="141" customFormat="1">
      <c r="A238" s="134">
        <v>229</v>
      </c>
      <c r="B238" s="286"/>
      <c r="C238" s="146">
        <f t="shared" si="135"/>
        <v>0</v>
      </c>
      <c r="D238" s="146">
        <f t="shared" si="136"/>
        <v>1</v>
      </c>
      <c r="E238" s="146">
        <f t="shared" si="137"/>
        <v>1900</v>
      </c>
      <c r="F238" s="287"/>
      <c r="G238" s="287"/>
      <c r="H238" s="287"/>
      <c r="I238" s="288"/>
      <c r="J238" s="287"/>
      <c r="K238" s="288"/>
      <c r="L238" s="134"/>
      <c r="M238" s="133"/>
      <c r="N238" s="288"/>
      <c r="O238" s="134"/>
      <c r="P238" s="166"/>
      <c r="Q238" s="289"/>
      <c r="R238" s="165"/>
      <c r="S238" s="290"/>
      <c r="T238" s="290"/>
      <c r="U238" s="290"/>
      <c r="V238" s="290"/>
      <c r="W238" s="166"/>
      <c r="X238" s="87"/>
      <c r="Y238" s="418">
        <f t="shared" si="138"/>
        <v>0</v>
      </c>
      <c r="Z238" s="291">
        <f t="shared" si="139"/>
        <v>0</v>
      </c>
      <c r="AA238" s="163"/>
      <c r="AB238" s="177" t="str">
        <f t="shared" si="140"/>
        <v/>
      </c>
      <c r="AC238" s="283" t="str">
        <f t="shared" si="141"/>
        <v/>
      </c>
      <c r="AD238" s="283" t="str">
        <f t="shared" si="142"/>
        <v/>
      </c>
      <c r="AE238" s="163"/>
      <c r="AF238" s="162"/>
      <c r="AP238" s="581"/>
    </row>
    <row r="239" spans="1:42" s="141" customFormat="1">
      <c r="A239" s="134">
        <v>230</v>
      </c>
      <c r="B239" s="286"/>
      <c r="C239" s="146">
        <f t="shared" si="135"/>
        <v>0</v>
      </c>
      <c r="D239" s="146">
        <f t="shared" si="136"/>
        <v>1</v>
      </c>
      <c r="E239" s="146">
        <f t="shared" si="137"/>
        <v>1900</v>
      </c>
      <c r="F239" s="287"/>
      <c r="G239" s="287"/>
      <c r="H239" s="287"/>
      <c r="I239" s="288"/>
      <c r="J239" s="287"/>
      <c r="K239" s="288"/>
      <c r="L239" s="134"/>
      <c r="M239" s="133"/>
      <c r="N239" s="288"/>
      <c r="O239" s="134"/>
      <c r="P239" s="166"/>
      <c r="Q239" s="289"/>
      <c r="R239" s="165"/>
      <c r="S239" s="290"/>
      <c r="T239" s="290"/>
      <c r="U239" s="290"/>
      <c r="V239" s="290"/>
      <c r="W239" s="166"/>
      <c r="X239" s="87"/>
      <c r="Y239" s="418">
        <f t="shared" si="138"/>
        <v>0</v>
      </c>
      <c r="Z239" s="291">
        <f t="shared" si="139"/>
        <v>0</v>
      </c>
      <c r="AA239" s="163"/>
      <c r="AB239" s="177" t="str">
        <f t="shared" si="140"/>
        <v/>
      </c>
      <c r="AC239" s="283" t="str">
        <f t="shared" si="141"/>
        <v/>
      </c>
      <c r="AD239" s="283" t="str">
        <f t="shared" si="142"/>
        <v/>
      </c>
      <c r="AE239" s="163"/>
      <c r="AF239" s="162"/>
      <c r="AP239" s="581"/>
    </row>
    <row r="240" spans="1:42" s="141" customFormat="1">
      <c r="A240" s="134">
        <v>231</v>
      </c>
      <c r="B240" s="286"/>
      <c r="C240" s="146">
        <f t="shared" si="135"/>
        <v>0</v>
      </c>
      <c r="D240" s="146">
        <f t="shared" si="136"/>
        <v>1</v>
      </c>
      <c r="E240" s="146">
        <f t="shared" si="137"/>
        <v>1900</v>
      </c>
      <c r="F240" s="287"/>
      <c r="G240" s="287"/>
      <c r="H240" s="287"/>
      <c r="I240" s="288"/>
      <c r="J240" s="287"/>
      <c r="K240" s="288"/>
      <c r="L240" s="134"/>
      <c r="M240" s="133"/>
      <c r="N240" s="288"/>
      <c r="O240" s="134"/>
      <c r="P240" s="166"/>
      <c r="Q240" s="289"/>
      <c r="R240" s="165"/>
      <c r="S240" s="290"/>
      <c r="T240" s="290"/>
      <c r="U240" s="290"/>
      <c r="V240" s="290"/>
      <c r="W240" s="166"/>
      <c r="X240" s="87"/>
      <c r="Y240" s="418">
        <f t="shared" si="138"/>
        <v>0</v>
      </c>
      <c r="Z240" s="291">
        <f t="shared" si="139"/>
        <v>0</v>
      </c>
      <c r="AA240" s="163"/>
      <c r="AB240" s="177" t="str">
        <f t="shared" si="140"/>
        <v/>
      </c>
      <c r="AC240" s="283" t="str">
        <f t="shared" si="141"/>
        <v/>
      </c>
      <c r="AD240" s="283" t="str">
        <f t="shared" si="142"/>
        <v/>
      </c>
      <c r="AE240" s="163"/>
      <c r="AF240" s="162"/>
      <c r="AP240" s="581"/>
    </row>
    <row r="241" spans="1:42" s="141" customFormat="1">
      <c r="A241" s="134">
        <v>232</v>
      </c>
      <c r="B241" s="286"/>
      <c r="C241" s="146">
        <f t="shared" si="135"/>
        <v>0</v>
      </c>
      <c r="D241" s="146">
        <f t="shared" si="136"/>
        <v>1</v>
      </c>
      <c r="E241" s="146">
        <f t="shared" si="137"/>
        <v>1900</v>
      </c>
      <c r="F241" s="287"/>
      <c r="G241" s="287"/>
      <c r="H241" s="287"/>
      <c r="I241" s="288"/>
      <c r="J241" s="287"/>
      <c r="K241" s="288"/>
      <c r="L241" s="134"/>
      <c r="M241" s="133"/>
      <c r="N241" s="288"/>
      <c r="O241" s="134"/>
      <c r="P241" s="166"/>
      <c r="Q241" s="289"/>
      <c r="R241" s="165"/>
      <c r="S241" s="290"/>
      <c r="T241" s="290"/>
      <c r="U241" s="290"/>
      <c r="V241" s="290"/>
      <c r="W241" s="166"/>
      <c r="X241" s="87"/>
      <c r="Y241" s="418">
        <f t="shared" si="138"/>
        <v>0</v>
      </c>
      <c r="Z241" s="291">
        <f t="shared" si="139"/>
        <v>0</v>
      </c>
      <c r="AA241" s="163"/>
      <c r="AB241" s="177" t="str">
        <f t="shared" si="140"/>
        <v/>
      </c>
      <c r="AC241" s="283" t="str">
        <f t="shared" si="141"/>
        <v/>
      </c>
      <c r="AD241" s="283" t="str">
        <f t="shared" si="142"/>
        <v/>
      </c>
      <c r="AE241" s="163"/>
      <c r="AF241" s="162"/>
      <c r="AP241" s="581"/>
    </row>
    <row r="242" spans="1:42" s="141" customFormat="1">
      <c r="A242" s="134">
        <v>233</v>
      </c>
      <c r="B242" s="286"/>
      <c r="C242" s="146">
        <f t="shared" si="135"/>
        <v>0</v>
      </c>
      <c r="D242" s="146">
        <f t="shared" si="136"/>
        <v>1</v>
      </c>
      <c r="E242" s="146">
        <f t="shared" si="137"/>
        <v>1900</v>
      </c>
      <c r="F242" s="287"/>
      <c r="G242" s="287"/>
      <c r="H242" s="287"/>
      <c r="I242" s="288"/>
      <c r="J242" s="287"/>
      <c r="K242" s="288"/>
      <c r="L242" s="134"/>
      <c r="M242" s="133"/>
      <c r="N242" s="288"/>
      <c r="O242" s="134"/>
      <c r="P242" s="166"/>
      <c r="Q242" s="289"/>
      <c r="R242" s="165"/>
      <c r="S242" s="290"/>
      <c r="T242" s="290"/>
      <c r="U242" s="290"/>
      <c r="V242" s="290"/>
      <c r="W242" s="166"/>
      <c r="X242" s="87"/>
      <c r="Y242" s="418">
        <f t="shared" si="138"/>
        <v>0</v>
      </c>
      <c r="Z242" s="291">
        <f t="shared" si="139"/>
        <v>0</v>
      </c>
      <c r="AA242" s="163"/>
      <c r="AB242" s="177" t="str">
        <f t="shared" si="140"/>
        <v/>
      </c>
      <c r="AC242" s="283" t="str">
        <f t="shared" si="141"/>
        <v/>
      </c>
      <c r="AD242" s="283" t="str">
        <f t="shared" si="142"/>
        <v/>
      </c>
      <c r="AE242" s="163"/>
      <c r="AF242" s="162"/>
      <c r="AP242" s="581"/>
    </row>
    <row r="243" spans="1:42" s="141" customFormat="1">
      <c r="A243" s="134">
        <v>234</v>
      </c>
      <c r="B243" s="286"/>
      <c r="C243" s="146">
        <f t="shared" si="135"/>
        <v>0</v>
      </c>
      <c r="D243" s="146">
        <f t="shared" si="136"/>
        <v>1</v>
      </c>
      <c r="E243" s="146">
        <f t="shared" si="137"/>
        <v>1900</v>
      </c>
      <c r="F243" s="287"/>
      <c r="G243" s="287"/>
      <c r="H243" s="287"/>
      <c r="I243" s="288"/>
      <c r="J243" s="287"/>
      <c r="K243" s="288"/>
      <c r="L243" s="134"/>
      <c r="M243" s="133"/>
      <c r="N243" s="288"/>
      <c r="O243" s="134"/>
      <c r="P243" s="166"/>
      <c r="Q243" s="289"/>
      <c r="R243" s="165"/>
      <c r="S243" s="290"/>
      <c r="T243" s="290"/>
      <c r="U243" s="290"/>
      <c r="V243" s="290"/>
      <c r="W243" s="166"/>
      <c r="X243" s="87"/>
      <c r="Y243" s="418">
        <f t="shared" si="138"/>
        <v>0</v>
      </c>
      <c r="Z243" s="291">
        <f t="shared" si="139"/>
        <v>0</v>
      </c>
      <c r="AA243" s="163"/>
      <c r="AB243" s="177" t="str">
        <f t="shared" si="140"/>
        <v/>
      </c>
      <c r="AC243" s="283" t="str">
        <f t="shared" si="141"/>
        <v/>
      </c>
      <c r="AD243" s="283" t="str">
        <f t="shared" si="142"/>
        <v/>
      </c>
      <c r="AE243" s="163"/>
      <c r="AF243" s="162"/>
      <c r="AP243" s="581"/>
    </row>
    <row r="244" spans="1:42" s="141" customFormat="1">
      <c r="A244" s="134">
        <v>235</v>
      </c>
      <c r="B244" s="286"/>
      <c r="C244" s="146">
        <f t="shared" si="135"/>
        <v>0</v>
      </c>
      <c r="D244" s="146">
        <f t="shared" si="136"/>
        <v>1</v>
      </c>
      <c r="E244" s="146">
        <f t="shared" si="137"/>
        <v>1900</v>
      </c>
      <c r="F244" s="287"/>
      <c r="G244" s="287"/>
      <c r="H244" s="287"/>
      <c r="I244" s="288"/>
      <c r="J244" s="287"/>
      <c r="K244" s="288"/>
      <c r="L244" s="134"/>
      <c r="M244" s="133"/>
      <c r="N244" s="288"/>
      <c r="O244" s="134"/>
      <c r="P244" s="166"/>
      <c r="Q244" s="289"/>
      <c r="R244" s="165"/>
      <c r="S244" s="290"/>
      <c r="T244" s="290"/>
      <c r="U244" s="290"/>
      <c r="V244" s="290"/>
      <c r="W244" s="166"/>
      <c r="X244" s="87"/>
      <c r="Y244" s="418">
        <f t="shared" si="138"/>
        <v>0</v>
      </c>
      <c r="Z244" s="291">
        <f t="shared" si="139"/>
        <v>0</v>
      </c>
      <c r="AA244" s="163"/>
      <c r="AB244" s="177" t="str">
        <f t="shared" si="140"/>
        <v/>
      </c>
      <c r="AC244" s="283" t="str">
        <f t="shared" si="141"/>
        <v/>
      </c>
      <c r="AD244" s="283" t="str">
        <f t="shared" si="142"/>
        <v/>
      </c>
      <c r="AE244" s="163"/>
      <c r="AF244" s="162"/>
      <c r="AP244" s="581"/>
    </row>
    <row r="245" spans="1:42" s="141" customFormat="1">
      <c r="A245" s="134">
        <v>236</v>
      </c>
      <c r="B245" s="286"/>
      <c r="C245" s="146">
        <f t="shared" si="135"/>
        <v>0</v>
      </c>
      <c r="D245" s="146">
        <f t="shared" si="136"/>
        <v>1</v>
      </c>
      <c r="E245" s="146">
        <f t="shared" si="137"/>
        <v>1900</v>
      </c>
      <c r="F245" s="287"/>
      <c r="G245" s="287"/>
      <c r="H245" s="287"/>
      <c r="I245" s="288"/>
      <c r="J245" s="287"/>
      <c r="K245" s="288"/>
      <c r="L245" s="134"/>
      <c r="M245" s="133"/>
      <c r="N245" s="288"/>
      <c r="O245" s="134"/>
      <c r="P245" s="166"/>
      <c r="Q245" s="289"/>
      <c r="R245" s="165"/>
      <c r="S245" s="290"/>
      <c r="T245" s="290"/>
      <c r="U245" s="290"/>
      <c r="V245" s="290"/>
      <c r="W245" s="166"/>
      <c r="X245" s="87"/>
      <c r="Y245" s="418">
        <f t="shared" si="138"/>
        <v>0</v>
      </c>
      <c r="Z245" s="291">
        <f t="shared" si="139"/>
        <v>0</v>
      </c>
      <c r="AA245" s="163"/>
      <c r="AB245" s="177" t="str">
        <f t="shared" si="140"/>
        <v/>
      </c>
      <c r="AC245" s="283" t="str">
        <f t="shared" si="141"/>
        <v/>
      </c>
      <c r="AD245" s="283" t="str">
        <f t="shared" si="142"/>
        <v/>
      </c>
      <c r="AE245" s="163"/>
      <c r="AF245" s="162"/>
      <c r="AP245" s="581"/>
    </row>
    <row r="246" spans="1:42" s="141" customFormat="1">
      <c r="A246" s="134">
        <v>237</v>
      </c>
      <c r="B246" s="286"/>
      <c r="C246" s="146">
        <f t="shared" si="135"/>
        <v>0</v>
      </c>
      <c r="D246" s="146">
        <f t="shared" si="136"/>
        <v>1</v>
      </c>
      <c r="E246" s="146">
        <f t="shared" si="137"/>
        <v>1900</v>
      </c>
      <c r="F246" s="287"/>
      <c r="G246" s="287"/>
      <c r="H246" s="287"/>
      <c r="I246" s="288"/>
      <c r="J246" s="287"/>
      <c r="K246" s="288"/>
      <c r="L246" s="134"/>
      <c r="M246" s="133"/>
      <c r="N246" s="288"/>
      <c r="O246" s="134"/>
      <c r="P246" s="166"/>
      <c r="Q246" s="289"/>
      <c r="R246" s="165"/>
      <c r="S246" s="290"/>
      <c r="T246" s="290"/>
      <c r="U246" s="290"/>
      <c r="V246" s="290"/>
      <c r="W246" s="166"/>
      <c r="X246" s="87"/>
      <c r="Y246" s="418">
        <f t="shared" si="138"/>
        <v>0</v>
      </c>
      <c r="Z246" s="291">
        <f t="shared" si="139"/>
        <v>0</v>
      </c>
      <c r="AA246" s="163"/>
      <c r="AB246" s="177" t="str">
        <f t="shared" si="140"/>
        <v/>
      </c>
      <c r="AC246" s="283" t="str">
        <f t="shared" si="141"/>
        <v/>
      </c>
      <c r="AD246" s="283" t="str">
        <f t="shared" si="142"/>
        <v/>
      </c>
      <c r="AE246" s="163"/>
      <c r="AF246" s="162"/>
      <c r="AP246" s="581"/>
    </row>
    <row r="247" spans="1:42" s="141" customFormat="1">
      <c r="A247" s="134">
        <v>238</v>
      </c>
      <c r="B247" s="286"/>
      <c r="C247" s="146">
        <f t="shared" si="135"/>
        <v>0</v>
      </c>
      <c r="D247" s="146">
        <f t="shared" si="136"/>
        <v>1</v>
      </c>
      <c r="E247" s="146">
        <f t="shared" si="137"/>
        <v>1900</v>
      </c>
      <c r="F247" s="287"/>
      <c r="G247" s="287"/>
      <c r="H247" s="287"/>
      <c r="I247" s="288"/>
      <c r="J247" s="287"/>
      <c r="K247" s="288"/>
      <c r="L247" s="134"/>
      <c r="M247" s="133"/>
      <c r="N247" s="288"/>
      <c r="O247" s="134"/>
      <c r="P247" s="166"/>
      <c r="Q247" s="289"/>
      <c r="R247" s="165"/>
      <c r="S247" s="290"/>
      <c r="T247" s="290"/>
      <c r="U247" s="290"/>
      <c r="V247" s="290"/>
      <c r="W247" s="166"/>
      <c r="X247" s="87"/>
      <c r="Y247" s="418">
        <f t="shared" si="138"/>
        <v>0</v>
      </c>
      <c r="Z247" s="291">
        <f t="shared" si="139"/>
        <v>0</v>
      </c>
      <c r="AA247" s="163"/>
      <c r="AB247" s="177" t="str">
        <f t="shared" si="140"/>
        <v/>
      </c>
      <c r="AC247" s="283" t="str">
        <f t="shared" si="141"/>
        <v/>
      </c>
      <c r="AD247" s="283" t="str">
        <f t="shared" si="142"/>
        <v/>
      </c>
      <c r="AE247" s="163"/>
      <c r="AF247" s="162"/>
      <c r="AP247" s="581"/>
    </row>
    <row r="248" spans="1:42" s="141" customFormat="1">
      <c r="A248" s="134">
        <v>239</v>
      </c>
      <c r="B248" s="286"/>
      <c r="C248" s="146">
        <f t="shared" si="135"/>
        <v>0</v>
      </c>
      <c r="D248" s="146">
        <f t="shared" si="136"/>
        <v>1</v>
      </c>
      <c r="E248" s="146">
        <f t="shared" si="137"/>
        <v>1900</v>
      </c>
      <c r="F248" s="287"/>
      <c r="G248" s="287"/>
      <c r="H248" s="287"/>
      <c r="I248" s="288"/>
      <c r="J248" s="287"/>
      <c r="K248" s="288"/>
      <c r="L248" s="134"/>
      <c r="M248" s="133"/>
      <c r="N248" s="288"/>
      <c r="O248" s="134"/>
      <c r="P248" s="166"/>
      <c r="Q248" s="289"/>
      <c r="R248" s="165"/>
      <c r="S248" s="290"/>
      <c r="T248" s="290"/>
      <c r="U248" s="290"/>
      <c r="V248" s="290"/>
      <c r="W248" s="166"/>
      <c r="X248" s="87"/>
      <c r="Y248" s="418">
        <f t="shared" si="138"/>
        <v>0</v>
      </c>
      <c r="Z248" s="291">
        <f t="shared" si="139"/>
        <v>0</v>
      </c>
      <c r="AA248" s="163"/>
      <c r="AB248" s="177" t="str">
        <f t="shared" si="140"/>
        <v/>
      </c>
      <c r="AC248" s="283" t="str">
        <f t="shared" si="141"/>
        <v/>
      </c>
      <c r="AD248" s="283" t="str">
        <f t="shared" si="142"/>
        <v/>
      </c>
      <c r="AE248" s="163"/>
      <c r="AF248" s="162"/>
      <c r="AP248" s="581"/>
    </row>
    <row r="249" spans="1:42" s="141" customFormat="1">
      <c r="A249" s="134">
        <v>240</v>
      </c>
      <c r="B249" s="286"/>
      <c r="C249" s="146">
        <f t="shared" si="135"/>
        <v>0</v>
      </c>
      <c r="D249" s="146">
        <f t="shared" si="136"/>
        <v>1</v>
      </c>
      <c r="E249" s="146">
        <f t="shared" si="137"/>
        <v>1900</v>
      </c>
      <c r="F249" s="287"/>
      <c r="G249" s="287"/>
      <c r="H249" s="287"/>
      <c r="I249" s="288"/>
      <c r="J249" s="287"/>
      <c r="K249" s="288"/>
      <c r="L249" s="134"/>
      <c r="M249" s="133"/>
      <c r="N249" s="288"/>
      <c r="O249" s="134"/>
      <c r="P249" s="166"/>
      <c r="Q249" s="289"/>
      <c r="R249" s="165"/>
      <c r="S249" s="290"/>
      <c r="T249" s="290"/>
      <c r="U249" s="290"/>
      <c r="V249" s="290"/>
      <c r="W249" s="166"/>
      <c r="X249" s="87"/>
      <c r="Y249" s="418">
        <f t="shared" si="138"/>
        <v>0</v>
      </c>
      <c r="Z249" s="291">
        <f t="shared" si="139"/>
        <v>0</v>
      </c>
      <c r="AA249" s="163"/>
      <c r="AB249" s="177" t="str">
        <f t="shared" si="140"/>
        <v/>
      </c>
      <c r="AC249" s="283" t="str">
        <f t="shared" si="141"/>
        <v/>
      </c>
      <c r="AD249" s="283" t="str">
        <f t="shared" si="142"/>
        <v/>
      </c>
      <c r="AE249" s="163"/>
      <c r="AF249" s="162"/>
      <c r="AP249" s="581"/>
    </row>
    <row r="250" spans="1:42" s="141" customFormat="1">
      <c r="A250" s="134">
        <v>241</v>
      </c>
      <c r="B250" s="286"/>
      <c r="C250" s="146">
        <f t="shared" si="135"/>
        <v>0</v>
      </c>
      <c r="D250" s="146">
        <f t="shared" si="136"/>
        <v>1</v>
      </c>
      <c r="E250" s="146">
        <f t="shared" si="137"/>
        <v>1900</v>
      </c>
      <c r="F250" s="287"/>
      <c r="G250" s="287"/>
      <c r="H250" s="287"/>
      <c r="I250" s="288"/>
      <c r="J250" s="287"/>
      <c r="K250" s="288"/>
      <c r="L250" s="134"/>
      <c r="M250" s="133"/>
      <c r="N250" s="288"/>
      <c r="O250" s="134"/>
      <c r="P250" s="166"/>
      <c r="Q250" s="289"/>
      <c r="R250" s="165"/>
      <c r="S250" s="290"/>
      <c r="T250" s="290"/>
      <c r="U250" s="290"/>
      <c r="V250" s="290"/>
      <c r="W250" s="166"/>
      <c r="X250" s="87"/>
      <c r="Y250" s="418">
        <f t="shared" si="138"/>
        <v>0</v>
      </c>
      <c r="Z250" s="291">
        <f t="shared" si="139"/>
        <v>0</v>
      </c>
      <c r="AA250" s="163"/>
      <c r="AB250" s="177" t="str">
        <f t="shared" si="140"/>
        <v/>
      </c>
      <c r="AC250" s="283" t="str">
        <f t="shared" si="141"/>
        <v/>
      </c>
      <c r="AD250" s="283" t="str">
        <f t="shared" si="142"/>
        <v/>
      </c>
      <c r="AE250" s="163"/>
      <c r="AF250" s="162"/>
      <c r="AP250" s="581"/>
    </row>
    <row r="251" spans="1:42" s="141" customFormat="1">
      <c r="A251" s="134">
        <v>242</v>
      </c>
      <c r="B251" s="286"/>
      <c r="C251" s="146">
        <f t="shared" si="135"/>
        <v>0</v>
      </c>
      <c r="D251" s="146">
        <f t="shared" si="136"/>
        <v>1</v>
      </c>
      <c r="E251" s="146">
        <f t="shared" si="137"/>
        <v>1900</v>
      </c>
      <c r="F251" s="287"/>
      <c r="G251" s="287"/>
      <c r="H251" s="287"/>
      <c r="I251" s="288"/>
      <c r="J251" s="287"/>
      <c r="K251" s="288"/>
      <c r="L251" s="134"/>
      <c r="M251" s="133"/>
      <c r="N251" s="288"/>
      <c r="O251" s="134"/>
      <c r="P251" s="166"/>
      <c r="Q251" s="289"/>
      <c r="R251" s="165"/>
      <c r="S251" s="290"/>
      <c r="T251" s="290"/>
      <c r="U251" s="290"/>
      <c r="V251" s="290"/>
      <c r="W251" s="166"/>
      <c r="X251" s="87"/>
      <c r="Y251" s="418">
        <f t="shared" si="138"/>
        <v>0</v>
      </c>
      <c r="Z251" s="291">
        <f t="shared" si="139"/>
        <v>0</v>
      </c>
      <c r="AA251" s="163"/>
      <c r="AB251" s="177" t="str">
        <f t="shared" si="140"/>
        <v/>
      </c>
      <c r="AC251" s="283" t="str">
        <f t="shared" si="141"/>
        <v/>
      </c>
      <c r="AD251" s="283" t="str">
        <f t="shared" si="142"/>
        <v/>
      </c>
      <c r="AE251" s="163"/>
      <c r="AF251" s="162"/>
      <c r="AP251" s="581"/>
    </row>
    <row r="252" spans="1:42" s="141" customFormat="1">
      <c r="A252" s="134">
        <v>243</v>
      </c>
      <c r="B252" s="286"/>
      <c r="C252" s="146">
        <f t="shared" si="135"/>
        <v>0</v>
      </c>
      <c r="D252" s="146">
        <f t="shared" si="136"/>
        <v>1</v>
      </c>
      <c r="E252" s="146">
        <f t="shared" si="137"/>
        <v>1900</v>
      </c>
      <c r="F252" s="287"/>
      <c r="G252" s="287"/>
      <c r="H252" s="287"/>
      <c r="I252" s="288"/>
      <c r="J252" s="287"/>
      <c r="K252" s="288"/>
      <c r="L252" s="134"/>
      <c r="M252" s="133"/>
      <c r="N252" s="288"/>
      <c r="O252" s="134"/>
      <c r="P252" s="166"/>
      <c r="Q252" s="289"/>
      <c r="R252" s="165"/>
      <c r="S252" s="290"/>
      <c r="T252" s="290"/>
      <c r="U252" s="290"/>
      <c r="V252" s="290"/>
      <c r="W252" s="166"/>
      <c r="X252" s="87"/>
      <c r="Y252" s="418">
        <f t="shared" si="138"/>
        <v>0</v>
      </c>
      <c r="Z252" s="291">
        <f t="shared" si="139"/>
        <v>0</v>
      </c>
      <c r="AA252" s="163"/>
      <c r="AB252" s="177" t="str">
        <f t="shared" si="140"/>
        <v/>
      </c>
      <c r="AC252" s="283" t="str">
        <f t="shared" si="141"/>
        <v/>
      </c>
      <c r="AD252" s="283" t="str">
        <f t="shared" si="142"/>
        <v/>
      </c>
      <c r="AE252" s="163"/>
      <c r="AF252" s="162"/>
      <c r="AP252" s="581"/>
    </row>
    <row r="253" spans="1:42" s="141" customFormat="1">
      <c r="A253" s="134">
        <v>244</v>
      </c>
      <c r="B253" s="286"/>
      <c r="C253" s="146">
        <f t="shared" si="135"/>
        <v>0</v>
      </c>
      <c r="D253" s="146">
        <f t="shared" si="136"/>
        <v>1</v>
      </c>
      <c r="E253" s="146">
        <f t="shared" si="137"/>
        <v>1900</v>
      </c>
      <c r="F253" s="287"/>
      <c r="G253" s="287"/>
      <c r="H253" s="287"/>
      <c r="I253" s="288"/>
      <c r="J253" s="287"/>
      <c r="K253" s="288"/>
      <c r="L253" s="134"/>
      <c r="M253" s="133"/>
      <c r="N253" s="288"/>
      <c r="O253" s="134"/>
      <c r="P253" s="166"/>
      <c r="Q253" s="289"/>
      <c r="R253" s="165"/>
      <c r="S253" s="290"/>
      <c r="T253" s="290"/>
      <c r="U253" s="290"/>
      <c r="V253" s="290"/>
      <c r="W253" s="166"/>
      <c r="X253" s="87"/>
      <c r="Y253" s="418">
        <f t="shared" si="138"/>
        <v>0</v>
      </c>
      <c r="Z253" s="291">
        <f t="shared" si="139"/>
        <v>0</v>
      </c>
      <c r="AA253" s="163"/>
      <c r="AB253" s="177" t="str">
        <f t="shared" si="140"/>
        <v/>
      </c>
      <c r="AC253" s="283" t="str">
        <f t="shared" si="141"/>
        <v/>
      </c>
      <c r="AD253" s="283" t="str">
        <f t="shared" si="142"/>
        <v/>
      </c>
      <c r="AE253" s="163"/>
      <c r="AF253" s="162"/>
      <c r="AP253" s="581"/>
    </row>
    <row r="254" spans="1:42" s="141" customFormat="1">
      <c r="A254" s="134">
        <v>245</v>
      </c>
      <c r="B254" s="286"/>
      <c r="C254" s="146">
        <f t="shared" si="135"/>
        <v>0</v>
      </c>
      <c r="D254" s="146">
        <f t="shared" si="136"/>
        <v>1</v>
      </c>
      <c r="E254" s="146">
        <f t="shared" si="137"/>
        <v>1900</v>
      </c>
      <c r="F254" s="287"/>
      <c r="G254" s="287"/>
      <c r="H254" s="287"/>
      <c r="I254" s="288"/>
      <c r="J254" s="287"/>
      <c r="K254" s="288"/>
      <c r="L254" s="134"/>
      <c r="M254" s="133"/>
      <c r="N254" s="288"/>
      <c r="O254" s="134"/>
      <c r="P254" s="166"/>
      <c r="Q254" s="289"/>
      <c r="R254" s="165"/>
      <c r="S254" s="290"/>
      <c r="T254" s="290"/>
      <c r="U254" s="290"/>
      <c r="V254" s="290"/>
      <c r="W254" s="166"/>
      <c r="X254" s="87"/>
      <c r="Y254" s="418">
        <f t="shared" si="138"/>
        <v>0</v>
      </c>
      <c r="Z254" s="291">
        <f t="shared" si="139"/>
        <v>0</v>
      </c>
      <c r="AA254" s="163"/>
      <c r="AB254" s="177" t="str">
        <f t="shared" si="140"/>
        <v/>
      </c>
      <c r="AC254" s="283" t="str">
        <f t="shared" si="141"/>
        <v/>
      </c>
      <c r="AD254" s="283" t="str">
        <f t="shared" si="142"/>
        <v/>
      </c>
      <c r="AE254" s="163"/>
      <c r="AF254" s="162"/>
      <c r="AP254" s="581"/>
    </row>
    <row r="255" spans="1:42" s="141" customFormat="1">
      <c r="A255" s="134">
        <v>246</v>
      </c>
      <c r="B255" s="286"/>
      <c r="C255" s="146">
        <f t="shared" si="135"/>
        <v>0</v>
      </c>
      <c r="D255" s="146">
        <f t="shared" si="136"/>
        <v>1</v>
      </c>
      <c r="E255" s="146">
        <f t="shared" si="137"/>
        <v>1900</v>
      </c>
      <c r="F255" s="287"/>
      <c r="G255" s="287"/>
      <c r="H255" s="287"/>
      <c r="I255" s="288"/>
      <c r="J255" s="287"/>
      <c r="K255" s="288"/>
      <c r="L255" s="134"/>
      <c r="M255" s="133"/>
      <c r="N255" s="288"/>
      <c r="O255" s="134"/>
      <c r="P255" s="166"/>
      <c r="Q255" s="289"/>
      <c r="R255" s="165"/>
      <c r="S255" s="290"/>
      <c r="T255" s="290"/>
      <c r="U255" s="290"/>
      <c r="V255" s="290"/>
      <c r="W255" s="166"/>
      <c r="X255" s="87"/>
      <c r="Y255" s="418">
        <f t="shared" si="138"/>
        <v>0</v>
      </c>
      <c r="Z255" s="291">
        <f t="shared" si="139"/>
        <v>0</v>
      </c>
      <c r="AA255" s="163"/>
      <c r="AB255" s="177" t="str">
        <f t="shared" si="140"/>
        <v/>
      </c>
      <c r="AC255" s="283" t="str">
        <f t="shared" si="141"/>
        <v/>
      </c>
      <c r="AD255" s="283" t="str">
        <f t="shared" si="142"/>
        <v/>
      </c>
      <c r="AE255" s="163"/>
      <c r="AF255" s="162"/>
      <c r="AP255" s="581"/>
    </row>
    <row r="256" spans="1:42" s="141" customFormat="1">
      <c r="A256" s="134">
        <v>247</v>
      </c>
      <c r="B256" s="286"/>
      <c r="C256" s="146">
        <f t="shared" si="135"/>
        <v>0</v>
      </c>
      <c r="D256" s="146">
        <f t="shared" si="136"/>
        <v>1</v>
      </c>
      <c r="E256" s="146">
        <f t="shared" si="137"/>
        <v>1900</v>
      </c>
      <c r="F256" s="287"/>
      <c r="G256" s="287"/>
      <c r="H256" s="287"/>
      <c r="I256" s="288"/>
      <c r="J256" s="287"/>
      <c r="K256" s="288"/>
      <c r="L256" s="134"/>
      <c r="M256" s="133"/>
      <c r="N256" s="288"/>
      <c r="O256" s="134"/>
      <c r="P256" s="166"/>
      <c r="Q256" s="289"/>
      <c r="R256" s="165"/>
      <c r="S256" s="290"/>
      <c r="T256" s="290"/>
      <c r="U256" s="290"/>
      <c r="V256" s="290"/>
      <c r="W256" s="166"/>
      <c r="X256" s="87"/>
      <c r="Y256" s="418">
        <f t="shared" si="138"/>
        <v>0</v>
      </c>
      <c r="Z256" s="291">
        <f t="shared" si="139"/>
        <v>0</v>
      </c>
      <c r="AA256" s="163"/>
      <c r="AB256" s="177" t="str">
        <f t="shared" si="140"/>
        <v/>
      </c>
      <c r="AC256" s="283" t="str">
        <f t="shared" si="141"/>
        <v/>
      </c>
      <c r="AD256" s="283" t="str">
        <f t="shared" si="142"/>
        <v/>
      </c>
      <c r="AE256" s="163"/>
      <c r="AF256" s="162"/>
      <c r="AP256" s="581"/>
    </row>
    <row r="257" spans="1:42" s="141" customFormat="1">
      <c r="A257" s="134">
        <v>248</v>
      </c>
      <c r="B257" s="286"/>
      <c r="C257" s="146">
        <f t="shared" si="135"/>
        <v>0</v>
      </c>
      <c r="D257" s="146">
        <f t="shared" si="136"/>
        <v>1</v>
      </c>
      <c r="E257" s="146">
        <f t="shared" si="137"/>
        <v>1900</v>
      </c>
      <c r="F257" s="287"/>
      <c r="G257" s="287"/>
      <c r="H257" s="287"/>
      <c r="I257" s="288"/>
      <c r="J257" s="287"/>
      <c r="K257" s="288"/>
      <c r="L257" s="134"/>
      <c r="M257" s="133"/>
      <c r="N257" s="288"/>
      <c r="O257" s="134"/>
      <c r="P257" s="166"/>
      <c r="Q257" s="289"/>
      <c r="R257" s="165"/>
      <c r="S257" s="290"/>
      <c r="T257" s="290"/>
      <c r="U257" s="290"/>
      <c r="V257" s="290"/>
      <c r="W257" s="166"/>
      <c r="X257" s="87"/>
      <c r="Y257" s="418">
        <f t="shared" si="138"/>
        <v>0</v>
      </c>
      <c r="Z257" s="291">
        <f t="shared" si="139"/>
        <v>0</v>
      </c>
      <c r="AA257" s="163"/>
      <c r="AB257" s="177" t="str">
        <f t="shared" si="140"/>
        <v/>
      </c>
      <c r="AC257" s="283" t="str">
        <f t="shared" si="141"/>
        <v/>
      </c>
      <c r="AD257" s="283" t="str">
        <f t="shared" si="142"/>
        <v/>
      </c>
      <c r="AE257" s="163"/>
      <c r="AF257" s="162"/>
      <c r="AP257" s="581"/>
    </row>
    <row r="258" spans="1:42" s="141" customFormat="1">
      <c r="A258" s="134">
        <v>249</v>
      </c>
      <c r="B258" s="286"/>
      <c r="C258" s="146">
        <f t="shared" si="135"/>
        <v>0</v>
      </c>
      <c r="D258" s="146">
        <f t="shared" si="136"/>
        <v>1</v>
      </c>
      <c r="E258" s="146">
        <f t="shared" si="137"/>
        <v>1900</v>
      </c>
      <c r="F258" s="287"/>
      <c r="G258" s="287"/>
      <c r="H258" s="287"/>
      <c r="I258" s="288"/>
      <c r="J258" s="287"/>
      <c r="K258" s="288"/>
      <c r="L258" s="134"/>
      <c r="M258" s="133"/>
      <c r="N258" s="288"/>
      <c r="O258" s="134"/>
      <c r="P258" s="166"/>
      <c r="Q258" s="289"/>
      <c r="R258" s="165"/>
      <c r="S258" s="290"/>
      <c r="T258" s="290"/>
      <c r="U258" s="290"/>
      <c r="V258" s="290"/>
      <c r="W258" s="166"/>
      <c r="X258" s="87"/>
      <c r="Y258" s="418">
        <f t="shared" si="138"/>
        <v>0</v>
      </c>
      <c r="Z258" s="291">
        <f t="shared" si="139"/>
        <v>0</v>
      </c>
      <c r="AA258" s="163"/>
      <c r="AB258" s="177" t="str">
        <f t="shared" si="140"/>
        <v/>
      </c>
      <c r="AC258" s="283" t="str">
        <f t="shared" si="141"/>
        <v/>
      </c>
      <c r="AD258" s="283" t="str">
        <f t="shared" si="142"/>
        <v/>
      </c>
      <c r="AE258" s="163"/>
      <c r="AF258" s="162"/>
      <c r="AP258" s="581"/>
    </row>
    <row r="259" spans="1:42" s="141" customFormat="1">
      <c r="A259" s="134">
        <v>250</v>
      </c>
      <c r="B259" s="286"/>
      <c r="C259" s="146">
        <f t="shared" si="135"/>
        <v>0</v>
      </c>
      <c r="D259" s="146">
        <f t="shared" si="136"/>
        <v>1</v>
      </c>
      <c r="E259" s="146">
        <f t="shared" si="137"/>
        <v>1900</v>
      </c>
      <c r="F259" s="287"/>
      <c r="G259" s="287"/>
      <c r="H259" s="287"/>
      <c r="I259" s="288"/>
      <c r="J259" s="287"/>
      <c r="K259" s="288"/>
      <c r="L259" s="134"/>
      <c r="M259" s="133"/>
      <c r="N259" s="288"/>
      <c r="O259" s="134"/>
      <c r="P259" s="166"/>
      <c r="Q259" s="289"/>
      <c r="R259" s="165"/>
      <c r="S259" s="290"/>
      <c r="T259" s="290"/>
      <c r="U259" s="290"/>
      <c r="V259" s="290"/>
      <c r="W259" s="166"/>
      <c r="X259" s="87"/>
      <c r="Y259" s="418">
        <f t="shared" si="138"/>
        <v>0</v>
      </c>
      <c r="Z259" s="291">
        <f t="shared" si="139"/>
        <v>0</v>
      </c>
      <c r="AA259" s="163"/>
      <c r="AB259" s="177" t="str">
        <f t="shared" si="140"/>
        <v/>
      </c>
      <c r="AC259" s="283" t="str">
        <f t="shared" si="141"/>
        <v/>
      </c>
      <c r="AD259" s="283" t="str">
        <f t="shared" si="142"/>
        <v/>
      </c>
      <c r="AE259" s="163"/>
      <c r="AF259" s="162"/>
      <c r="AP259" s="581"/>
    </row>
    <row r="260" spans="1:42" s="141" customFormat="1">
      <c r="A260" s="134">
        <v>251</v>
      </c>
      <c r="B260" s="286"/>
      <c r="C260" s="146">
        <f t="shared" si="135"/>
        <v>0</v>
      </c>
      <c r="D260" s="146">
        <f t="shared" si="136"/>
        <v>1</v>
      </c>
      <c r="E260" s="146">
        <f t="shared" si="137"/>
        <v>1900</v>
      </c>
      <c r="F260" s="287"/>
      <c r="G260" s="287"/>
      <c r="H260" s="287"/>
      <c r="I260" s="288"/>
      <c r="J260" s="287"/>
      <c r="K260" s="288"/>
      <c r="L260" s="134"/>
      <c r="M260" s="133"/>
      <c r="N260" s="288"/>
      <c r="O260" s="134"/>
      <c r="P260" s="166"/>
      <c r="Q260" s="289"/>
      <c r="R260" s="165"/>
      <c r="S260" s="290"/>
      <c r="T260" s="290"/>
      <c r="U260" s="290"/>
      <c r="V260" s="290"/>
      <c r="W260" s="166"/>
      <c r="X260" s="87"/>
      <c r="Y260" s="418">
        <f t="shared" si="138"/>
        <v>0</v>
      </c>
      <c r="Z260" s="291">
        <f t="shared" si="139"/>
        <v>0</v>
      </c>
      <c r="AA260" s="163"/>
      <c r="AB260" s="177" t="str">
        <f t="shared" si="140"/>
        <v/>
      </c>
      <c r="AC260" s="283" t="str">
        <f t="shared" si="141"/>
        <v/>
      </c>
      <c r="AD260" s="283" t="str">
        <f t="shared" si="142"/>
        <v/>
      </c>
      <c r="AE260" s="163"/>
      <c r="AF260" s="162"/>
      <c r="AP260" s="581"/>
    </row>
    <row r="261" spans="1:42" s="141" customFormat="1">
      <c r="A261" s="134">
        <v>252</v>
      </c>
      <c r="B261" s="286"/>
      <c r="C261" s="146">
        <f t="shared" si="135"/>
        <v>0</v>
      </c>
      <c r="D261" s="146">
        <f t="shared" si="136"/>
        <v>1</v>
      </c>
      <c r="E261" s="146">
        <f t="shared" si="137"/>
        <v>1900</v>
      </c>
      <c r="F261" s="287"/>
      <c r="G261" s="287"/>
      <c r="H261" s="287"/>
      <c r="I261" s="288"/>
      <c r="J261" s="287"/>
      <c r="K261" s="288"/>
      <c r="L261" s="134"/>
      <c r="M261" s="133"/>
      <c r="N261" s="288"/>
      <c r="O261" s="134"/>
      <c r="P261" s="166"/>
      <c r="Q261" s="289"/>
      <c r="R261" s="165"/>
      <c r="S261" s="290"/>
      <c r="T261" s="290"/>
      <c r="U261" s="290"/>
      <c r="V261" s="290"/>
      <c r="W261" s="166"/>
      <c r="X261" s="87"/>
      <c r="Y261" s="418">
        <f t="shared" si="138"/>
        <v>0</v>
      </c>
      <c r="Z261" s="291">
        <f t="shared" si="139"/>
        <v>0</v>
      </c>
      <c r="AA261" s="163"/>
      <c r="AB261" s="177" t="str">
        <f t="shared" si="140"/>
        <v/>
      </c>
      <c r="AC261" s="283" t="str">
        <f t="shared" si="141"/>
        <v/>
      </c>
      <c r="AD261" s="283" t="str">
        <f t="shared" si="142"/>
        <v/>
      </c>
      <c r="AE261" s="163"/>
      <c r="AF261" s="162"/>
      <c r="AP261" s="581"/>
    </row>
    <row r="262" spans="1:42" s="141" customFormat="1">
      <c r="A262" s="134">
        <v>253</v>
      </c>
      <c r="B262" s="286"/>
      <c r="C262" s="146">
        <f t="shared" si="135"/>
        <v>0</v>
      </c>
      <c r="D262" s="146">
        <f t="shared" si="136"/>
        <v>1</v>
      </c>
      <c r="E262" s="146">
        <f t="shared" si="137"/>
        <v>1900</v>
      </c>
      <c r="F262" s="287"/>
      <c r="G262" s="287"/>
      <c r="H262" s="287"/>
      <c r="I262" s="288"/>
      <c r="J262" s="287"/>
      <c r="K262" s="288"/>
      <c r="L262" s="134"/>
      <c r="M262" s="133"/>
      <c r="N262" s="288"/>
      <c r="O262" s="134"/>
      <c r="P262" s="166"/>
      <c r="Q262" s="289"/>
      <c r="R262" s="165"/>
      <c r="S262" s="290"/>
      <c r="T262" s="290"/>
      <c r="U262" s="290"/>
      <c r="V262" s="290"/>
      <c r="W262" s="166"/>
      <c r="X262" s="87"/>
      <c r="Y262" s="418">
        <f t="shared" si="138"/>
        <v>0</v>
      </c>
      <c r="Z262" s="291">
        <f t="shared" si="139"/>
        <v>0</v>
      </c>
      <c r="AA262" s="163"/>
      <c r="AB262" s="177" t="str">
        <f t="shared" si="140"/>
        <v/>
      </c>
      <c r="AC262" s="283" t="str">
        <f t="shared" si="141"/>
        <v/>
      </c>
      <c r="AD262" s="283" t="str">
        <f t="shared" si="142"/>
        <v/>
      </c>
      <c r="AE262" s="163"/>
      <c r="AF262" s="162"/>
      <c r="AP262" s="581"/>
    </row>
    <row r="263" spans="1:42" s="141" customFormat="1">
      <c r="A263" s="134">
        <v>254</v>
      </c>
      <c r="B263" s="286"/>
      <c r="C263" s="146">
        <f t="shared" si="135"/>
        <v>0</v>
      </c>
      <c r="D263" s="146">
        <f t="shared" si="136"/>
        <v>1</v>
      </c>
      <c r="E263" s="146">
        <f t="shared" si="137"/>
        <v>1900</v>
      </c>
      <c r="F263" s="287"/>
      <c r="G263" s="287"/>
      <c r="H263" s="287"/>
      <c r="I263" s="288"/>
      <c r="J263" s="287"/>
      <c r="K263" s="288"/>
      <c r="L263" s="134"/>
      <c r="M263" s="133"/>
      <c r="N263" s="288"/>
      <c r="O263" s="134"/>
      <c r="P263" s="166"/>
      <c r="Q263" s="289"/>
      <c r="R263" s="165"/>
      <c r="S263" s="290"/>
      <c r="T263" s="290"/>
      <c r="U263" s="290"/>
      <c r="V263" s="290"/>
      <c r="W263" s="166"/>
      <c r="X263" s="87"/>
      <c r="Y263" s="418">
        <f t="shared" si="138"/>
        <v>0</v>
      </c>
      <c r="Z263" s="291">
        <f t="shared" si="139"/>
        <v>0</v>
      </c>
      <c r="AA263" s="163"/>
      <c r="AB263" s="177" t="str">
        <f t="shared" si="140"/>
        <v/>
      </c>
      <c r="AC263" s="283" t="str">
        <f t="shared" si="141"/>
        <v/>
      </c>
      <c r="AD263" s="283" t="str">
        <f t="shared" si="142"/>
        <v/>
      </c>
      <c r="AE263" s="163"/>
      <c r="AF263" s="162"/>
      <c r="AP263" s="581"/>
    </row>
    <row r="264" spans="1:42" s="141" customFormat="1">
      <c r="A264" s="134">
        <v>255</v>
      </c>
      <c r="B264" s="286"/>
      <c r="C264" s="146">
        <f t="shared" si="135"/>
        <v>0</v>
      </c>
      <c r="D264" s="146">
        <f t="shared" si="136"/>
        <v>1</v>
      </c>
      <c r="E264" s="146">
        <f t="shared" si="137"/>
        <v>1900</v>
      </c>
      <c r="F264" s="287"/>
      <c r="G264" s="287"/>
      <c r="H264" s="287"/>
      <c r="I264" s="288"/>
      <c r="J264" s="287"/>
      <c r="K264" s="288"/>
      <c r="L264" s="134"/>
      <c r="M264" s="133"/>
      <c r="N264" s="288"/>
      <c r="O264" s="134"/>
      <c r="P264" s="166"/>
      <c r="Q264" s="289"/>
      <c r="R264" s="165"/>
      <c r="S264" s="290"/>
      <c r="T264" s="290"/>
      <c r="U264" s="290"/>
      <c r="V264" s="290"/>
      <c r="W264" s="166"/>
      <c r="X264" s="87"/>
      <c r="Y264" s="418">
        <f t="shared" si="138"/>
        <v>0</v>
      </c>
      <c r="Z264" s="291">
        <f t="shared" si="139"/>
        <v>0</v>
      </c>
      <c r="AA264" s="163"/>
      <c r="AB264" s="177" t="str">
        <f t="shared" si="140"/>
        <v/>
      </c>
      <c r="AC264" s="283" t="str">
        <f t="shared" si="141"/>
        <v/>
      </c>
      <c r="AD264" s="283" t="str">
        <f t="shared" si="142"/>
        <v/>
      </c>
      <c r="AE264" s="163"/>
      <c r="AF264" s="162"/>
      <c r="AP264" s="581"/>
    </row>
    <row r="265" spans="1:42" s="141" customFormat="1">
      <c r="A265" s="134">
        <v>256</v>
      </c>
      <c r="B265" s="286"/>
      <c r="C265" s="146">
        <f t="shared" si="135"/>
        <v>0</v>
      </c>
      <c r="D265" s="146">
        <f t="shared" si="136"/>
        <v>1</v>
      </c>
      <c r="E265" s="146">
        <f t="shared" si="137"/>
        <v>1900</v>
      </c>
      <c r="F265" s="287"/>
      <c r="G265" s="287"/>
      <c r="H265" s="287"/>
      <c r="I265" s="288"/>
      <c r="J265" s="287"/>
      <c r="K265" s="288"/>
      <c r="L265" s="134"/>
      <c r="M265" s="133"/>
      <c r="N265" s="288"/>
      <c r="O265" s="134"/>
      <c r="P265" s="166"/>
      <c r="Q265" s="289"/>
      <c r="R265" s="165"/>
      <c r="S265" s="290"/>
      <c r="T265" s="290"/>
      <c r="U265" s="290"/>
      <c r="V265" s="290"/>
      <c r="W265" s="166"/>
      <c r="X265" s="87"/>
      <c r="Y265" s="418">
        <f t="shared" si="138"/>
        <v>0</v>
      </c>
      <c r="Z265" s="291">
        <f t="shared" si="139"/>
        <v>0</v>
      </c>
      <c r="AA265" s="163"/>
      <c r="AB265" s="177" t="str">
        <f t="shared" si="140"/>
        <v/>
      </c>
      <c r="AC265" s="283" t="str">
        <f t="shared" si="141"/>
        <v/>
      </c>
      <c r="AD265" s="283" t="str">
        <f t="shared" si="142"/>
        <v/>
      </c>
      <c r="AE265" s="163"/>
      <c r="AF265" s="162"/>
      <c r="AP265" s="581"/>
    </row>
    <row r="266" spans="1:42" s="141" customFormat="1">
      <c r="A266" s="134">
        <v>257</v>
      </c>
      <c r="B266" s="286"/>
      <c r="C266" s="146">
        <f t="shared" si="135"/>
        <v>0</v>
      </c>
      <c r="D266" s="146">
        <f t="shared" si="136"/>
        <v>1</v>
      </c>
      <c r="E266" s="146">
        <f t="shared" si="137"/>
        <v>1900</v>
      </c>
      <c r="F266" s="287"/>
      <c r="G266" s="287"/>
      <c r="H266" s="287"/>
      <c r="I266" s="288"/>
      <c r="J266" s="287"/>
      <c r="K266" s="288"/>
      <c r="L266" s="134"/>
      <c r="M266" s="133"/>
      <c r="N266" s="288"/>
      <c r="O266" s="134"/>
      <c r="P266" s="166"/>
      <c r="Q266" s="289"/>
      <c r="R266" s="165"/>
      <c r="S266" s="290"/>
      <c r="T266" s="290"/>
      <c r="U266" s="290"/>
      <c r="V266" s="290"/>
      <c r="W266" s="166"/>
      <c r="X266" s="87"/>
      <c r="Y266" s="418">
        <f t="shared" si="138"/>
        <v>0</v>
      </c>
      <c r="Z266" s="291">
        <f t="shared" si="139"/>
        <v>0</v>
      </c>
      <c r="AA266" s="163"/>
      <c r="AB266" s="177" t="str">
        <f t="shared" si="140"/>
        <v/>
      </c>
      <c r="AC266" s="283" t="str">
        <f t="shared" si="141"/>
        <v/>
      </c>
      <c r="AD266" s="283" t="str">
        <f t="shared" si="142"/>
        <v/>
      </c>
      <c r="AE266" s="163"/>
      <c r="AF266" s="162"/>
      <c r="AP266" s="581"/>
    </row>
    <row r="267" spans="1:42" s="141" customFormat="1">
      <c r="A267" s="134">
        <v>258</v>
      </c>
      <c r="B267" s="286"/>
      <c r="C267" s="146">
        <f t="shared" ref="C267:C330" si="143">DAY(B267)</f>
        <v>0</v>
      </c>
      <c r="D267" s="146">
        <f t="shared" ref="D267:D330" si="144">MONTH(B267)</f>
        <v>1</v>
      </c>
      <c r="E267" s="146">
        <f t="shared" ref="E267:E330" si="145">YEAR(B267)</f>
        <v>1900</v>
      </c>
      <c r="F267" s="287"/>
      <c r="G267" s="287"/>
      <c r="H267" s="287"/>
      <c r="I267" s="288"/>
      <c r="J267" s="287"/>
      <c r="K267" s="288"/>
      <c r="L267" s="134"/>
      <c r="M267" s="133"/>
      <c r="N267" s="288"/>
      <c r="O267" s="134"/>
      <c r="P267" s="166"/>
      <c r="Q267" s="289"/>
      <c r="R267" s="165"/>
      <c r="S267" s="290"/>
      <c r="T267" s="290"/>
      <c r="U267" s="290"/>
      <c r="V267" s="290"/>
      <c r="W267" s="166"/>
      <c r="X267" s="87"/>
      <c r="Y267" s="418">
        <f t="shared" ref="Y267:Y330" si="146">X267*U267</f>
        <v>0</v>
      </c>
      <c r="Z267" s="291">
        <f t="shared" ref="Z267:Z330" si="147">Y267*1.1</f>
        <v>0</v>
      </c>
      <c r="AA267" s="163"/>
      <c r="AB267" s="177" t="str">
        <f t="shared" ref="AB267:AB330" si="148">IF(S267="","",IF(S267-U267=0,"Full","No"))</f>
        <v/>
      </c>
      <c r="AC267" s="283" t="str">
        <f t="shared" ref="AC267:AC330" si="149">IF(AND(S267&gt;U267,V267=0),"Lost",IF(AND(S267&gt;U267,V267&lt;(S267-U267)),"Lost",""))</f>
        <v/>
      </c>
      <c r="AD267" s="283" t="str">
        <f t="shared" ref="AD267:AD330" si="150">IF(AND(S267&gt;U267,V267=0),S267-U267,IF(AND(S267&gt;U267,V267&lt;(S267-U267)),S267-(U267+V267),""))</f>
        <v/>
      </c>
      <c r="AE267" s="163"/>
      <c r="AF267" s="162"/>
      <c r="AP267" s="581"/>
    </row>
    <row r="268" spans="1:42" s="141" customFormat="1">
      <c r="A268" s="134">
        <v>259</v>
      </c>
      <c r="B268" s="286"/>
      <c r="C268" s="146">
        <f t="shared" si="143"/>
        <v>0</v>
      </c>
      <c r="D268" s="146">
        <f t="shared" si="144"/>
        <v>1</v>
      </c>
      <c r="E268" s="146">
        <f t="shared" si="145"/>
        <v>1900</v>
      </c>
      <c r="F268" s="287"/>
      <c r="G268" s="287"/>
      <c r="H268" s="287"/>
      <c r="I268" s="288"/>
      <c r="J268" s="287"/>
      <c r="K268" s="288"/>
      <c r="L268" s="134"/>
      <c r="M268" s="133"/>
      <c r="N268" s="288"/>
      <c r="O268" s="134"/>
      <c r="P268" s="166"/>
      <c r="Q268" s="289"/>
      <c r="R268" s="165"/>
      <c r="S268" s="290"/>
      <c r="T268" s="290"/>
      <c r="U268" s="290"/>
      <c r="V268" s="290"/>
      <c r="W268" s="166"/>
      <c r="X268" s="87"/>
      <c r="Y268" s="418">
        <f t="shared" si="146"/>
        <v>0</v>
      </c>
      <c r="Z268" s="291">
        <f t="shared" si="147"/>
        <v>0</v>
      </c>
      <c r="AA268" s="163"/>
      <c r="AB268" s="177" t="str">
        <f t="shared" si="148"/>
        <v/>
      </c>
      <c r="AC268" s="283" t="str">
        <f t="shared" si="149"/>
        <v/>
      </c>
      <c r="AD268" s="283" t="str">
        <f t="shared" si="150"/>
        <v/>
      </c>
      <c r="AE268" s="163"/>
      <c r="AF268" s="162"/>
      <c r="AP268" s="581"/>
    </row>
    <row r="269" spans="1:42" s="141" customFormat="1">
      <c r="A269" s="134">
        <v>260</v>
      </c>
      <c r="B269" s="286"/>
      <c r="C269" s="146">
        <f t="shared" si="143"/>
        <v>0</v>
      </c>
      <c r="D269" s="146">
        <f t="shared" si="144"/>
        <v>1</v>
      </c>
      <c r="E269" s="146">
        <f t="shared" si="145"/>
        <v>1900</v>
      </c>
      <c r="F269" s="287"/>
      <c r="G269" s="287"/>
      <c r="H269" s="287"/>
      <c r="I269" s="288"/>
      <c r="J269" s="287"/>
      <c r="K269" s="288"/>
      <c r="L269" s="134"/>
      <c r="M269" s="133"/>
      <c r="N269" s="288"/>
      <c r="O269" s="134"/>
      <c r="P269" s="166"/>
      <c r="Q269" s="289"/>
      <c r="R269" s="165"/>
      <c r="S269" s="290"/>
      <c r="T269" s="290"/>
      <c r="U269" s="290"/>
      <c r="V269" s="290"/>
      <c r="W269" s="166"/>
      <c r="X269" s="87"/>
      <c r="Y269" s="418">
        <f t="shared" si="146"/>
        <v>0</v>
      </c>
      <c r="Z269" s="291">
        <f t="shared" si="147"/>
        <v>0</v>
      </c>
      <c r="AA269" s="163"/>
      <c r="AB269" s="177" t="str">
        <f t="shared" si="148"/>
        <v/>
      </c>
      <c r="AC269" s="283" t="str">
        <f t="shared" si="149"/>
        <v/>
      </c>
      <c r="AD269" s="283" t="str">
        <f t="shared" si="150"/>
        <v/>
      </c>
      <c r="AE269" s="163"/>
      <c r="AF269" s="162"/>
      <c r="AP269" s="581"/>
    </row>
    <row r="270" spans="1:42" s="141" customFormat="1">
      <c r="A270" s="134">
        <v>261</v>
      </c>
      <c r="B270" s="286"/>
      <c r="C270" s="146">
        <f t="shared" si="143"/>
        <v>0</v>
      </c>
      <c r="D270" s="146">
        <f t="shared" si="144"/>
        <v>1</v>
      </c>
      <c r="E270" s="146">
        <f t="shared" si="145"/>
        <v>1900</v>
      </c>
      <c r="F270" s="287"/>
      <c r="G270" s="287"/>
      <c r="H270" s="287"/>
      <c r="I270" s="288"/>
      <c r="J270" s="287"/>
      <c r="K270" s="288"/>
      <c r="L270" s="134"/>
      <c r="M270" s="133"/>
      <c r="N270" s="288"/>
      <c r="O270" s="134"/>
      <c r="P270" s="166"/>
      <c r="Q270" s="289"/>
      <c r="R270" s="165"/>
      <c r="S270" s="290"/>
      <c r="T270" s="290"/>
      <c r="U270" s="290"/>
      <c r="V270" s="290"/>
      <c r="W270" s="166"/>
      <c r="X270" s="87"/>
      <c r="Y270" s="418">
        <f t="shared" si="146"/>
        <v>0</v>
      </c>
      <c r="Z270" s="291">
        <f t="shared" si="147"/>
        <v>0</v>
      </c>
      <c r="AA270" s="163"/>
      <c r="AB270" s="177" t="str">
        <f t="shared" si="148"/>
        <v/>
      </c>
      <c r="AC270" s="283" t="str">
        <f t="shared" si="149"/>
        <v/>
      </c>
      <c r="AD270" s="283" t="str">
        <f t="shared" si="150"/>
        <v/>
      </c>
      <c r="AE270" s="163"/>
      <c r="AF270" s="162"/>
      <c r="AP270" s="581"/>
    </row>
    <row r="271" spans="1:42" s="141" customFormat="1">
      <c r="A271" s="134">
        <v>262</v>
      </c>
      <c r="B271" s="286"/>
      <c r="C271" s="146">
        <f t="shared" si="143"/>
        <v>0</v>
      </c>
      <c r="D271" s="146">
        <f t="shared" si="144"/>
        <v>1</v>
      </c>
      <c r="E271" s="146">
        <f t="shared" si="145"/>
        <v>1900</v>
      </c>
      <c r="F271" s="287"/>
      <c r="G271" s="287"/>
      <c r="H271" s="287"/>
      <c r="I271" s="288"/>
      <c r="J271" s="287"/>
      <c r="K271" s="288"/>
      <c r="L271" s="134"/>
      <c r="M271" s="133"/>
      <c r="N271" s="288"/>
      <c r="O271" s="134"/>
      <c r="P271" s="166"/>
      <c r="Q271" s="289"/>
      <c r="R271" s="165"/>
      <c r="S271" s="290"/>
      <c r="T271" s="290"/>
      <c r="U271" s="290"/>
      <c r="V271" s="290"/>
      <c r="W271" s="166"/>
      <c r="X271" s="87"/>
      <c r="Y271" s="418">
        <f t="shared" si="146"/>
        <v>0</v>
      </c>
      <c r="Z271" s="291">
        <f t="shared" si="147"/>
        <v>0</v>
      </c>
      <c r="AA271" s="163"/>
      <c r="AB271" s="177" t="str">
        <f t="shared" si="148"/>
        <v/>
      </c>
      <c r="AC271" s="283" t="str">
        <f t="shared" si="149"/>
        <v/>
      </c>
      <c r="AD271" s="283" t="str">
        <f t="shared" si="150"/>
        <v/>
      </c>
      <c r="AE271" s="163"/>
      <c r="AF271" s="162"/>
      <c r="AP271" s="581"/>
    </row>
    <row r="272" spans="1:42" s="141" customFormat="1">
      <c r="A272" s="134">
        <v>263</v>
      </c>
      <c r="B272" s="286"/>
      <c r="C272" s="146">
        <f t="shared" si="143"/>
        <v>0</v>
      </c>
      <c r="D272" s="146">
        <f t="shared" si="144"/>
        <v>1</v>
      </c>
      <c r="E272" s="146">
        <f t="shared" si="145"/>
        <v>1900</v>
      </c>
      <c r="F272" s="287"/>
      <c r="G272" s="287"/>
      <c r="H272" s="287"/>
      <c r="I272" s="288"/>
      <c r="J272" s="287"/>
      <c r="K272" s="288"/>
      <c r="L272" s="134"/>
      <c r="M272" s="133"/>
      <c r="N272" s="288"/>
      <c r="O272" s="134"/>
      <c r="P272" s="166"/>
      <c r="Q272" s="289"/>
      <c r="R272" s="165"/>
      <c r="S272" s="290"/>
      <c r="T272" s="290"/>
      <c r="U272" s="290"/>
      <c r="V272" s="290"/>
      <c r="W272" s="166"/>
      <c r="X272" s="87"/>
      <c r="Y272" s="418">
        <f t="shared" si="146"/>
        <v>0</v>
      </c>
      <c r="Z272" s="291">
        <f t="shared" si="147"/>
        <v>0</v>
      </c>
      <c r="AA272" s="163"/>
      <c r="AB272" s="177" t="str">
        <f t="shared" si="148"/>
        <v/>
      </c>
      <c r="AC272" s="283" t="str">
        <f t="shared" si="149"/>
        <v/>
      </c>
      <c r="AD272" s="283" t="str">
        <f t="shared" si="150"/>
        <v/>
      </c>
      <c r="AE272" s="163"/>
      <c r="AF272" s="162"/>
      <c r="AP272" s="581"/>
    </row>
    <row r="273" spans="1:42" s="141" customFormat="1">
      <c r="A273" s="134">
        <v>264</v>
      </c>
      <c r="B273" s="286"/>
      <c r="C273" s="146">
        <f t="shared" si="143"/>
        <v>0</v>
      </c>
      <c r="D273" s="146">
        <f t="shared" si="144"/>
        <v>1</v>
      </c>
      <c r="E273" s="146">
        <f t="shared" si="145"/>
        <v>1900</v>
      </c>
      <c r="F273" s="287"/>
      <c r="G273" s="287"/>
      <c r="H273" s="287"/>
      <c r="I273" s="288"/>
      <c r="J273" s="287"/>
      <c r="K273" s="288"/>
      <c r="L273" s="134"/>
      <c r="M273" s="133"/>
      <c r="N273" s="288"/>
      <c r="O273" s="134"/>
      <c r="P273" s="166"/>
      <c r="Q273" s="289"/>
      <c r="R273" s="165"/>
      <c r="S273" s="290"/>
      <c r="T273" s="290"/>
      <c r="U273" s="290"/>
      <c r="V273" s="290"/>
      <c r="W273" s="166"/>
      <c r="X273" s="87"/>
      <c r="Y273" s="418">
        <f t="shared" si="146"/>
        <v>0</v>
      </c>
      <c r="Z273" s="291">
        <f t="shared" si="147"/>
        <v>0</v>
      </c>
      <c r="AA273" s="163"/>
      <c r="AB273" s="177" t="str">
        <f t="shared" si="148"/>
        <v/>
      </c>
      <c r="AC273" s="283" t="str">
        <f t="shared" si="149"/>
        <v/>
      </c>
      <c r="AD273" s="283" t="str">
        <f t="shared" si="150"/>
        <v/>
      </c>
      <c r="AE273" s="163"/>
      <c r="AF273" s="162"/>
      <c r="AP273" s="581"/>
    </row>
    <row r="274" spans="1:42" s="141" customFormat="1">
      <c r="A274" s="134">
        <v>265</v>
      </c>
      <c r="B274" s="286"/>
      <c r="C274" s="146">
        <f t="shared" si="143"/>
        <v>0</v>
      </c>
      <c r="D274" s="146">
        <f t="shared" si="144"/>
        <v>1</v>
      </c>
      <c r="E274" s="146">
        <f t="shared" si="145"/>
        <v>1900</v>
      </c>
      <c r="F274" s="287"/>
      <c r="G274" s="287"/>
      <c r="H274" s="287"/>
      <c r="I274" s="288"/>
      <c r="J274" s="287"/>
      <c r="K274" s="288"/>
      <c r="L274" s="134"/>
      <c r="M274" s="133"/>
      <c r="N274" s="288"/>
      <c r="O274" s="134"/>
      <c r="P274" s="166"/>
      <c r="Q274" s="289"/>
      <c r="R274" s="165"/>
      <c r="S274" s="290"/>
      <c r="T274" s="290"/>
      <c r="U274" s="290"/>
      <c r="V274" s="290"/>
      <c r="W274" s="166"/>
      <c r="X274" s="87"/>
      <c r="Y274" s="418">
        <f t="shared" si="146"/>
        <v>0</v>
      </c>
      <c r="Z274" s="291">
        <f t="shared" si="147"/>
        <v>0</v>
      </c>
      <c r="AA274" s="163"/>
      <c r="AB274" s="177" t="str">
        <f t="shared" si="148"/>
        <v/>
      </c>
      <c r="AC274" s="283" t="str">
        <f t="shared" si="149"/>
        <v/>
      </c>
      <c r="AD274" s="283" t="str">
        <f t="shared" si="150"/>
        <v/>
      </c>
      <c r="AE274" s="163"/>
      <c r="AF274" s="162"/>
      <c r="AP274" s="581"/>
    </row>
    <row r="275" spans="1:42" s="141" customFormat="1">
      <c r="A275" s="134">
        <v>266</v>
      </c>
      <c r="B275" s="286"/>
      <c r="C275" s="146">
        <f t="shared" si="143"/>
        <v>0</v>
      </c>
      <c r="D275" s="146">
        <f t="shared" si="144"/>
        <v>1</v>
      </c>
      <c r="E275" s="146">
        <f t="shared" si="145"/>
        <v>1900</v>
      </c>
      <c r="F275" s="287"/>
      <c r="G275" s="287"/>
      <c r="H275" s="287"/>
      <c r="I275" s="288"/>
      <c r="J275" s="287"/>
      <c r="K275" s="288"/>
      <c r="L275" s="134"/>
      <c r="M275" s="133"/>
      <c r="N275" s="288"/>
      <c r="O275" s="134"/>
      <c r="P275" s="166"/>
      <c r="Q275" s="289"/>
      <c r="R275" s="165"/>
      <c r="S275" s="290"/>
      <c r="T275" s="290"/>
      <c r="U275" s="290"/>
      <c r="V275" s="290"/>
      <c r="W275" s="166"/>
      <c r="X275" s="87"/>
      <c r="Y275" s="418">
        <f t="shared" si="146"/>
        <v>0</v>
      </c>
      <c r="Z275" s="291">
        <f t="shared" si="147"/>
        <v>0</v>
      </c>
      <c r="AA275" s="163"/>
      <c r="AB275" s="177" t="str">
        <f t="shared" si="148"/>
        <v/>
      </c>
      <c r="AC275" s="283" t="str">
        <f t="shared" si="149"/>
        <v/>
      </c>
      <c r="AD275" s="283" t="str">
        <f t="shared" si="150"/>
        <v/>
      </c>
      <c r="AE275" s="163"/>
      <c r="AF275" s="162"/>
      <c r="AP275" s="581"/>
    </row>
    <row r="276" spans="1:42" s="141" customFormat="1">
      <c r="A276" s="134">
        <v>267</v>
      </c>
      <c r="B276" s="286"/>
      <c r="C276" s="146">
        <f t="shared" si="143"/>
        <v>0</v>
      </c>
      <c r="D276" s="146">
        <f t="shared" si="144"/>
        <v>1</v>
      </c>
      <c r="E276" s="146">
        <f t="shared" si="145"/>
        <v>1900</v>
      </c>
      <c r="F276" s="287"/>
      <c r="G276" s="287"/>
      <c r="H276" s="287"/>
      <c r="I276" s="288"/>
      <c r="J276" s="287"/>
      <c r="K276" s="288"/>
      <c r="L276" s="134"/>
      <c r="M276" s="133"/>
      <c r="N276" s="288"/>
      <c r="O276" s="134"/>
      <c r="P276" s="166"/>
      <c r="Q276" s="289"/>
      <c r="R276" s="165"/>
      <c r="S276" s="290"/>
      <c r="T276" s="290"/>
      <c r="U276" s="290"/>
      <c r="V276" s="290"/>
      <c r="W276" s="166"/>
      <c r="X276" s="87"/>
      <c r="Y276" s="418">
        <f t="shared" si="146"/>
        <v>0</v>
      </c>
      <c r="Z276" s="291">
        <f t="shared" si="147"/>
        <v>0</v>
      </c>
      <c r="AA276" s="163"/>
      <c r="AB276" s="177" t="str">
        <f t="shared" si="148"/>
        <v/>
      </c>
      <c r="AC276" s="283" t="str">
        <f t="shared" si="149"/>
        <v/>
      </c>
      <c r="AD276" s="283" t="str">
        <f t="shared" si="150"/>
        <v/>
      </c>
      <c r="AE276" s="163"/>
      <c r="AF276" s="162"/>
      <c r="AP276" s="581"/>
    </row>
    <row r="277" spans="1:42" s="141" customFormat="1">
      <c r="A277" s="134">
        <v>268</v>
      </c>
      <c r="B277" s="286"/>
      <c r="C277" s="146">
        <f t="shared" si="143"/>
        <v>0</v>
      </c>
      <c r="D277" s="146">
        <f t="shared" si="144"/>
        <v>1</v>
      </c>
      <c r="E277" s="146">
        <f t="shared" si="145"/>
        <v>1900</v>
      </c>
      <c r="F277" s="287"/>
      <c r="G277" s="287"/>
      <c r="H277" s="287"/>
      <c r="I277" s="288"/>
      <c r="J277" s="287"/>
      <c r="K277" s="288"/>
      <c r="L277" s="134"/>
      <c r="M277" s="133"/>
      <c r="N277" s="288"/>
      <c r="O277" s="134"/>
      <c r="P277" s="166"/>
      <c r="Q277" s="289"/>
      <c r="R277" s="165"/>
      <c r="S277" s="290"/>
      <c r="T277" s="290"/>
      <c r="U277" s="290"/>
      <c r="V277" s="290"/>
      <c r="W277" s="166"/>
      <c r="X277" s="87"/>
      <c r="Y277" s="418">
        <f t="shared" si="146"/>
        <v>0</v>
      </c>
      <c r="Z277" s="291">
        <f t="shared" si="147"/>
        <v>0</v>
      </c>
      <c r="AA277" s="163"/>
      <c r="AB277" s="177" t="str">
        <f t="shared" si="148"/>
        <v/>
      </c>
      <c r="AC277" s="283" t="str">
        <f t="shared" si="149"/>
        <v/>
      </c>
      <c r="AD277" s="283" t="str">
        <f t="shared" si="150"/>
        <v/>
      </c>
      <c r="AE277" s="163"/>
      <c r="AF277" s="162"/>
      <c r="AP277" s="581"/>
    </row>
    <row r="278" spans="1:42" s="141" customFormat="1">
      <c r="A278" s="134">
        <v>269</v>
      </c>
      <c r="B278" s="286"/>
      <c r="C278" s="146">
        <f t="shared" si="143"/>
        <v>0</v>
      </c>
      <c r="D278" s="146">
        <f t="shared" si="144"/>
        <v>1</v>
      </c>
      <c r="E278" s="146">
        <f t="shared" si="145"/>
        <v>1900</v>
      </c>
      <c r="F278" s="287"/>
      <c r="G278" s="287"/>
      <c r="H278" s="287"/>
      <c r="I278" s="288"/>
      <c r="J278" s="287"/>
      <c r="K278" s="288"/>
      <c r="L278" s="134"/>
      <c r="M278" s="133"/>
      <c r="N278" s="288"/>
      <c r="O278" s="134"/>
      <c r="P278" s="166"/>
      <c r="Q278" s="289"/>
      <c r="R278" s="165"/>
      <c r="S278" s="290"/>
      <c r="T278" s="290"/>
      <c r="U278" s="290"/>
      <c r="V278" s="290"/>
      <c r="W278" s="166"/>
      <c r="X278" s="87"/>
      <c r="Y278" s="418">
        <f t="shared" si="146"/>
        <v>0</v>
      </c>
      <c r="Z278" s="291">
        <f t="shared" si="147"/>
        <v>0</v>
      </c>
      <c r="AA278" s="163"/>
      <c r="AB278" s="177" t="str">
        <f t="shared" si="148"/>
        <v/>
      </c>
      <c r="AC278" s="283" t="str">
        <f t="shared" si="149"/>
        <v/>
      </c>
      <c r="AD278" s="283" t="str">
        <f t="shared" si="150"/>
        <v/>
      </c>
      <c r="AE278" s="163"/>
      <c r="AF278" s="162"/>
      <c r="AP278" s="581"/>
    </row>
    <row r="279" spans="1:42" s="141" customFormat="1">
      <c r="A279" s="134">
        <v>270</v>
      </c>
      <c r="B279" s="286"/>
      <c r="C279" s="146">
        <f t="shared" si="143"/>
        <v>0</v>
      </c>
      <c r="D279" s="146">
        <f t="shared" si="144"/>
        <v>1</v>
      </c>
      <c r="E279" s="146">
        <f t="shared" si="145"/>
        <v>1900</v>
      </c>
      <c r="F279" s="287"/>
      <c r="G279" s="287"/>
      <c r="H279" s="287"/>
      <c r="I279" s="288"/>
      <c r="J279" s="287"/>
      <c r="K279" s="288"/>
      <c r="L279" s="134"/>
      <c r="M279" s="133"/>
      <c r="N279" s="288"/>
      <c r="O279" s="134"/>
      <c r="P279" s="166"/>
      <c r="Q279" s="289"/>
      <c r="R279" s="165"/>
      <c r="S279" s="290"/>
      <c r="T279" s="290"/>
      <c r="U279" s="290"/>
      <c r="V279" s="290"/>
      <c r="W279" s="166"/>
      <c r="X279" s="87"/>
      <c r="Y279" s="418">
        <f t="shared" si="146"/>
        <v>0</v>
      </c>
      <c r="Z279" s="291">
        <f t="shared" si="147"/>
        <v>0</v>
      </c>
      <c r="AA279" s="163"/>
      <c r="AB279" s="177" t="str">
        <f t="shared" si="148"/>
        <v/>
      </c>
      <c r="AC279" s="283" t="str">
        <f t="shared" si="149"/>
        <v/>
      </c>
      <c r="AD279" s="283" t="str">
        <f t="shared" si="150"/>
        <v/>
      </c>
      <c r="AE279" s="163"/>
      <c r="AF279" s="162"/>
      <c r="AP279" s="581"/>
    </row>
    <row r="280" spans="1:42" s="141" customFormat="1">
      <c r="A280" s="134">
        <v>271</v>
      </c>
      <c r="B280" s="286"/>
      <c r="C280" s="146">
        <f t="shared" si="143"/>
        <v>0</v>
      </c>
      <c r="D280" s="146">
        <f t="shared" si="144"/>
        <v>1</v>
      </c>
      <c r="E280" s="146">
        <f t="shared" si="145"/>
        <v>1900</v>
      </c>
      <c r="F280" s="287"/>
      <c r="G280" s="287"/>
      <c r="H280" s="287"/>
      <c r="I280" s="288"/>
      <c r="J280" s="287"/>
      <c r="K280" s="288"/>
      <c r="L280" s="134"/>
      <c r="M280" s="133"/>
      <c r="N280" s="288"/>
      <c r="O280" s="134"/>
      <c r="P280" s="166"/>
      <c r="Q280" s="289"/>
      <c r="R280" s="165"/>
      <c r="S280" s="290"/>
      <c r="T280" s="290"/>
      <c r="U280" s="290"/>
      <c r="V280" s="290"/>
      <c r="W280" s="166"/>
      <c r="X280" s="87"/>
      <c r="Y280" s="418">
        <f t="shared" si="146"/>
        <v>0</v>
      </c>
      <c r="Z280" s="291">
        <f t="shared" si="147"/>
        <v>0</v>
      </c>
      <c r="AA280" s="163"/>
      <c r="AB280" s="177" t="str">
        <f t="shared" si="148"/>
        <v/>
      </c>
      <c r="AC280" s="283" t="str">
        <f t="shared" si="149"/>
        <v/>
      </c>
      <c r="AD280" s="283" t="str">
        <f t="shared" si="150"/>
        <v/>
      </c>
      <c r="AE280" s="163"/>
      <c r="AF280" s="162"/>
      <c r="AP280" s="581"/>
    </row>
    <row r="281" spans="1:42" s="141" customFormat="1">
      <c r="A281" s="134">
        <v>272</v>
      </c>
      <c r="B281" s="286"/>
      <c r="C281" s="146">
        <f t="shared" si="143"/>
        <v>0</v>
      </c>
      <c r="D281" s="146">
        <f t="shared" si="144"/>
        <v>1</v>
      </c>
      <c r="E281" s="146">
        <f t="shared" si="145"/>
        <v>1900</v>
      </c>
      <c r="F281" s="287"/>
      <c r="G281" s="287"/>
      <c r="H281" s="287"/>
      <c r="I281" s="288"/>
      <c r="J281" s="287"/>
      <c r="K281" s="288"/>
      <c r="L281" s="134"/>
      <c r="M281" s="133"/>
      <c r="N281" s="288"/>
      <c r="O281" s="134"/>
      <c r="P281" s="166"/>
      <c r="Q281" s="289"/>
      <c r="R281" s="165"/>
      <c r="S281" s="290"/>
      <c r="T281" s="290"/>
      <c r="U281" s="290"/>
      <c r="V281" s="290"/>
      <c r="W281" s="166"/>
      <c r="X281" s="87"/>
      <c r="Y281" s="418">
        <f t="shared" si="146"/>
        <v>0</v>
      </c>
      <c r="Z281" s="291">
        <f t="shared" si="147"/>
        <v>0</v>
      </c>
      <c r="AA281" s="163"/>
      <c r="AB281" s="177" t="str">
        <f t="shared" si="148"/>
        <v/>
      </c>
      <c r="AC281" s="283" t="str">
        <f t="shared" si="149"/>
        <v/>
      </c>
      <c r="AD281" s="283" t="str">
        <f t="shared" si="150"/>
        <v/>
      </c>
      <c r="AE281" s="163"/>
      <c r="AF281" s="162"/>
      <c r="AP281" s="581"/>
    </row>
    <row r="282" spans="1:42" s="141" customFormat="1">
      <c r="A282" s="134">
        <v>273</v>
      </c>
      <c r="B282" s="286"/>
      <c r="C282" s="146">
        <f t="shared" si="143"/>
        <v>0</v>
      </c>
      <c r="D282" s="146">
        <f t="shared" si="144"/>
        <v>1</v>
      </c>
      <c r="E282" s="146">
        <f t="shared" si="145"/>
        <v>1900</v>
      </c>
      <c r="F282" s="287"/>
      <c r="G282" s="287"/>
      <c r="H282" s="287"/>
      <c r="I282" s="288"/>
      <c r="J282" s="287"/>
      <c r="K282" s="288"/>
      <c r="L282" s="134"/>
      <c r="M282" s="133"/>
      <c r="N282" s="288"/>
      <c r="O282" s="134"/>
      <c r="P282" s="166"/>
      <c r="Q282" s="289"/>
      <c r="R282" s="165"/>
      <c r="S282" s="290"/>
      <c r="T282" s="290"/>
      <c r="U282" s="290"/>
      <c r="V282" s="290"/>
      <c r="W282" s="166"/>
      <c r="X282" s="87"/>
      <c r="Y282" s="418">
        <f t="shared" si="146"/>
        <v>0</v>
      </c>
      <c r="Z282" s="291">
        <f t="shared" si="147"/>
        <v>0</v>
      </c>
      <c r="AA282" s="163"/>
      <c r="AB282" s="177" t="str">
        <f t="shared" si="148"/>
        <v/>
      </c>
      <c r="AC282" s="283" t="str">
        <f t="shared" si="149"/>
        <v/>
      </c>
      <c r="AD282" s="283" t="str">
        <f t="shared" si="150"/>
        <v/>
      </c>
      <c r="AE282" s="163"/>
      <c r="AF282" s="162"/>
      <c r="AP282" s="581"/>
    </row>
    <row r="283" spans="1:42" s="141" customFormat="1">
      <c r="A283" s="134">
        <v>274</v>
      </c>
      <c r="B283" s="286"/>
      <c r="C283" s="146">
        <f t="shared" si="143"/>
        <v>0</v>
      </c>
      <c r="D283" s="146">
        <f t="shared" si="144"/>
        <v>1</v>
      </c>
      <c r="E283" s="146">
        <f t="shared" si="145"/>
        <v>1900</v>
      </c>
      <c r="F283" s="287"/>
      <c r="G283" s="287"/>
      <c r="H283" s="287"/>
      <c r="I283" s="288"/>
      <c r="J283" s="287"/>
      <c r="K283" s="288"/>
      <c r="L283" s="134"/>
      <c r="M283" s="133"/>
      <c r="N283" s="288"/>
      <c r="O283" s="134"/>
      <c r="P283" s="166"/>
      <c r="Q283" s="289"/>
      <c r="R283" s="165"/>
      <c r="S283" s="290"/>
      <c r="T283" s="290"/>
      <c r="U283" s="290"/>
      <c r="V283" s="290"/>
      <c r="W283" s="166"/>
      <c r="X283" s="87"/>
      <c r="Y283" s="418">
        <f t="shared" si="146"/>
        <v>0</v>
      </c>
      <c r="Z283" s="291">
        <f t="shared" si="147"/>
        <v>0</v>
      </c>
      <c r="AA283" s="163"/>
      <c r="AB283" s="177" t="str">
        <f t="shared" si="148"/>
        <v/>
      </c>
      <c r="AC283" s="283" t="str">
        <f t="shared" si="149"/>
        <v/>
      </c>
      <c r="AD283" s="283" t="str">
        <f t="shared" si="150"/>
        <v/>
      </c>
      <c r="AE283" s="163"/>
      <c r="AF283" s="162"/>
      <c r="AP283" s="581"/>
    </row>
    <row r="284" spans="1:42" s="141" customFormat="1">
      <c r="A284" s="134">
        <v>275</v>
      </c>
      <c r="B284" s="286"/>
      <c r="C284" s="146">
        <f t="shared" si="143"/>
        <v>0</v>
      </c>
      <c r="D284" s="146">
        <f t="shared" si="144"/>
        <v>1</v>
      </c>
      <c r="E284" s="146">
        <f t="shared" si="145"/>
        <v>1900</v>
      </c>
      <c r="F284" s="287"/>
      <c r="G284" s="287"/>
      <c r="H284" s="287"/>
      <c r="I284" s="288"/>
      <c r="J284" s="287"/>
      <c r="K284" s="288"/>
      <c r="L284" s="134"/>
      <c r="M284" s="133"/>
      <c r="N284" s="288"/>
      <c r="O284" s="134"/>
      <c r="P284" s="166"/>
      <c r="Q284" s="289"/>
      <c r="R284" s="165"/>
      <c r="S284" s="290"/>
      <c r="T284" s="290"/>
      <c r="U284" s="290"/>
      <c r="V284" s="290"/>
      <c r="W284" s="166"/>
      <c r="X284" s="87"/>
      <c r="Y284" s="418">
        <f t="shared" si="146"/>
        <v>0</v>
      </c>
      <c r="Z284" s="291">
        <f t="shared" si="147"/>
        <v>0</v>
      </c>
      <c r="AA284" s="163"/>
      <c r="AB284" s="177" t="str">
        <f t="shared" si="148"/>
        <v/>
      </c>
      <c r="AC284" s="283" t="str">
        <f t="shared" si="149"/>
        <v/>
      </c>
      <c r="AD284" s="283" t="str">
        <f t="shared" si="150"/>
        <v/>
      </c>
      <c r="AE284" s="163"/>
      <c r="AF284" s="162"/>
      <c r="AP284" s="581"/>
    </row>
    <row r="285" spans="1:42" s="141" customFormat="1">
      <c r="A285" s="134">
        <v>276</v>
      </c>
      <c r="B285" s="286"/>
      <c r="C285" s="146">
        <f t="shared" si="143"/>
        <v>0</v>
      </c>
      <c r="D285" s="146">
        <f t="shared" si="144"/>
        <v>1</v>
      </c>
      <c r="E285" s="146">
        <f t="shared" si="145"/>
        <v>1900</v>
      </c>
      <c r="F285" s="287"/>
      <c r="G285" s="287"/>
      <c r="H285" s="287"/>
      <c r="I285" s="288"/>
      <c r="J285" s="287"/>
      <c r="K285" s="288"/>
      <c r="L285" s="134"/>
      <c r="M285" s="133"/>
      <c r="N285" s="288"/>
      <c r="O285" s="134"/>
      <c r="P285" s="166"/>
      <c r="Q285" s="289"/>
      <c r="R285" s="165"/>
      <c r="S285" s="290"/>
      <c r="T285" s="290"/>
      <c r="U285" s="290"/>
      <c r="V285" s="290"/>
      <c r="W285" s="166"/>
      <c r="X285" s="87"/>
      <c r="Y285" s="418">
        <f t="shared" si="146"/>
        <v>0</v>
      </c>
      <c r="Z285" s="291">
        <f t="shared" si="147"/>
        <v>0</v>
      </c>
      <c r="AA285" s="163"/>
      <c r="AB285" s="177" t="str">
        <f t="shared" si="148"/>
        <v/>
      </c>
      <c r="AC285" s="283" t="str">
        <f t="shared" si="149"/>
        <v/>
      </c>
      <c r="AD285" s="283" t="str">
        <f t="shared" si="150"/>
        <v/>
      </c>
      <c r="AE285" s="163"/>
      <c r="AF285" s="162"/>
      <c r="AP285" s="581"/>
    </row>
    <row r="286" spans="1:42" s="141" customFormat="1">
      <c r="A286" s="134">
        <v>277</v>
      </c>
      <c r="B286" s="286"/>
      <c r="C286" s="146">
        <f t="shared" si="143"/>
        <v>0</v>
      </c>
      <c r="D286" s="146">
        <f t="shared" si="144"/>
        <v>1</v>
      </c>
      <c r="E286" s="146">
        <f t="shared" si="145"/>
        <v>1900</v>
      </c>
      <c r="F286" s="287"/>
      <c r="G286" s="287"/>
      <c r="H286" s="287"/>
      <c r="I286" s="288"/>
      <c r="J286" s="287"/>
      <c r="K286" s="288"/>
      <c r="L286" s="134"/>
      <c r="M286" s="133"/>
      <c r="N286" s="288"/>
      <c r="O286" s="134"/>
      <c r="P286" s="166"/>
      <c r="Q286" s="289"/>
      <c r="R286" s="165"/>
      <c r="S286" s="290"/>
      <c r="T286" s="290"/>
      <c r="U286" s="290"/>
      <c r="V286" s="290"/>
      <c r="W286" s="166"/>
      <c r="X286" s="87"/>
      <c r="Y286" s="418">
        <f t="shared" si="146"/>
        <v>0</v>
      </c>
      <c r="Z286" s="291">
        <f t="shared" si="147"/>
        <v>0</v>
      </c>
      <c r="AA286" s="163"/>
      <c r="AB286" s="177" t="str">
        <f t="shared" si="148"/>
        <v/>
      </c>
      <c r="AC286" s="283" t="str">
        <f t="shared" si="149"/>
        <v/>
      </c>
      <c r="AD286" s="283" t="str">
        <f t="shared" si="150"/>
        <v/>
      </c>
      <c r="AE286" s="163"/>
      <c r="AF286" s="162"/>
      <c r="AP286" s="581"/>
    </row>
    <row r="287" spans="1:42" s="141" customFormat="1">
      <c r="A287" s="134">
        <v>278</v>
      </c>
      <c r="B287" s="286"/>
      <c r="C287" s="146">
        <f t="shared" si="143"/>
        <v>0</v>
      </c>
      <c r="D287" s="146">
        <f t="shared" si="144"/>
        <v>1</v>
      </c>
      <c r="E287" s="146">
        <f t="shared" si="145"/>
        <v>1900</v>
      </c>
      <c r="F287" s="287"/>
      <c r="G287" s="287"/>
      <c r="H287" s="287"/>
      <c r="I287" s="288"/>
      <c r="J287" s="287"/>
      <c r="K287" s="288"/>
      <c r="L287" s="134"/>
      <c r="M287" s="133"/>
      <c r="N287" s="288"/>
      <c r="O287" s="134"/>
      <c r="P287" s="166"/>
      <c r="Q287" s="289"/>
      <c r="R287" s="165"/>
      <c r="S287" s="290"/>
      <c r="T287" s="290"/>
      <c r="U287" s="290"/>
      <c r="V287" s="290"/>
      <c r="W287" s="166"/>
      <c r="X287" s="87"/>
      <c r="Y287" s="418">
        <f t="shared" si="146"/>
        <v>0</v>
      </c>
      <c r="Z287" s="291">
        <f t="shared" si="147"/>
        <v>0</v>
      </c>
      <c r="AA287" s="163"/>
      <c r="AB287" s="177" t="str">
        <f t="shared" si="148"/>
        <v/>
      </c>
      <c r="AC287" s="283" t="str">
        <f t="shared" si="149"/>
        <v/>
      </c>
      <c r="AD287" s="283" t="str">
        <f t="shared" si="150"/>
        <v/>
      </c>
      <c r="AE287" s="163"/>
      <c r="AF287" s="162"/>
      <c r="AP287" s="581"/>
    </row>
    <row r="288" spans="1:42" s="141" customFormat="1">
      <c r="A288" s="134">
        <v>279</v>
      </c>
      <c r="B288" s="286"/>
      <c r="C288" s="146">
        <f t="shared" si="143"/>
        <v>0</v>
      </c>
      <c r="D288" s="146">
        <f t="shared" si="144"/>
        <v>1</v>
      </c>
      <c r="E288" s="146">
        <f t="shared" si="145"/>
        <v>1900</v>
      </c>
      <c r="F288" s="287"/>
      <c r="G288" s="287"/>
      <c r="H288" s="287"/>
      <c r="I288" s="288"/>
      <c r="J288" s="287"/>
      <c r="K288" s="288"/>
      <c r="L288" s="134"/>
      <c r="M288" s="133"/>
      <c r="N288" s="288"/>
      <c r="O288" s="134"/>
      <c r="P288" s="166"/>
      <c r="Q288" s="289"/>
      <c r="R288" s="165"/>
      <c r="S288" s="290"/>
      <c r="T288" s="290"/>
      <c r="U288" s="290"/>
      <c r="V288" s="290"/>
      <c r="W288" s="166"/>
      <c r="X288" s="87"/>
      <c r="Y288" s="418">
        <f t="shared" si="146"/>
        <v>0</v>
      </c>
      <c r="Z288" s="291">
        <f t="shared" si="147"/>
        <v>0</v>
      </c>
      <c r="AA288" s="163"/>
      <c r="AB288" s="177" t="str">
        <f t="shared" si="148"/>
        <v/>
      </c>
      <c r="AC288" s="283" t="str">
        <f t="shared" si="149"/>
        <v/>
      </c>
      <c r="AD288" s="283" t="str">
        <f t="shared" si="150"/>
        <v/>
      </c>
      <c r="AE288" s="163"/>
      <c r="AF288" s="162"/>
      <c r="AP288" s="581"/>
    </row>
    <row r="289" spans="1:42" s="141" customFormat="1">
      <c r="A289" s="134">
        <v>280</v>
      </c>
      <c r="B289" s="286"/>
      <c r="C289" s="146">
        <f t="shared" si="143"/>
        <v>0</v>
      </c>
      <c r="D289" s="146">
        <f t="shared" si="144"/>
        <v>1</v>
      </c>
      <c r="E289" s="146">
        <f t="shared" si="145"/>
        <v>1900</v>
      </c>
      <c r="F289" s="287"/>
      <c r="G289" s="287"/>
      <c r="H289" s="287"/>
      <c r="I289" s="288"/>
      <c r="J289" s="287"/>
      <c r="K289" s="288"/>
      <c r="L289" s="134"/>
      <c r="M289" s="133"/>
      <c r="N289" s="288"/>
      <c r="O289" s="134"/>
      <c r="P289" s="166"/>
      <c r="Q289" s="289"/>
      <c r="R289" s="165"/>
      <c r="S289" s="290"/>
      <c r="T289" s="290"/>
      <c r="U289" s="290"/>
      <c r="V289" s="290"/>
      <c r="W289" s="166"/>
      <c r="X289" s="87"/>
      <c r="Y289" s="418">
        <f t="shared" si="146"/>
        <v>0</v>
      </c>
      <c r="Z289" s="291">
        <f t="shared" si="147"/>
        <v>0</v>
      </c>
      <c r="AA289" s="163"/>
      <c r="AB289" s="177" t="str">
        <f t="shared" si="148"/>
        <v/>
      </c>
      <c r="AC289" s="283" t="str">
        <f t="shared" si="149"/>
        <v/>
      </c>
      <c r="AD289" s="283" t="str">
        <f t="shared" si="150"/>
        <v/>
      </c>
      <c r="AE289" s="163"/>
      <c r="AF289" s="162"/>
      <c r="AP289" s="581"/>
    </row>
    <row r="290" spans="1:42" s="141" customFormat="1">
      <c r="A290" s="134">
        <v>281</v>
      </c>
      <c r="B290" s="286"/>
      <c r="C290" s="146">
        <f t="shared" si="143"/>
        <v>0</v>
      </c>
      <c r="D290" s="146">
        <f t="shared" si="144"/>
        <v>1</v>
      </c>
      <c r="E290" s="146">
        <f t="shared" si="145"/>
        <v>1900</v>
      </c>
      <c r="F290" s="287"/>
      <c r="G290" s="287"/>
      <c r="H290" s="287"/>
      <c r="I290" s="288"/>
      <c r="J290" s="287"/>
      <c r="K290" s="288"/>
      <c r="L290" s="134"/>
      <c r="M290" s="133"/>
      <c r="N290" s="288"/>
      <c r="O290" s="134"/>
      <c r="P290" s="166"/>
      <c r="Q290" s="289"/>
      <c r="R290" s="165"/>
      <c r="S290" s="290"/>
      <c r="T290" s="290"/>
      <c r="U290" s="290"/>
      <c r="V290" s="290"/>
      <c r="W290" s="166"/>
      <c r="X290" s="87"/>
      <c r="Y290" s="418">
        <f t="shared" si="146"/>
        <v>0</v>
      </c>
      <c r="Z290" s="291">
        <f t="shared" si="147"/>
        <v>0</v>
      </c>
      <c r="AA290" s="163"/>
      <c r="AB290" s="177" t="str">
        <f t="shared" si="148"/>
        <v/>
      </c>
      <c r="AC290" s="283" t="str">
        <f t="shared" si="149"/>
        <v/>
      </c>
      <c r="AD290" s="283" t="str">
        <f t="shared" si="150"/>
        <v/>
      </c>
      <c r="AE290" s="163"/>
      <c r="AF290" s="162"/>
      <c r="AP290" s="581"/>
    </row>
    <row r="291" spans="1:42" s="141" customFormat="1">
      <c r="A291" s="134">
        <v>282</v>
      </c>
      <c r="B291" s="286"/>
      <c r="C291" s="146">
        <f t="shared" si="143"/>
        <v>0</v>
      </c>
      <c r="D291" s="146">
        <f t="shared" si="144"/>
        <v>1</v>
      </c>
      <c r="E291" s="146">
        <f t="shared" si="145"/>
        <v>1900</v>
      </c>
      <c r="F291" s="287"/>
      <c r="G291" s="287"/>
      <c r="H291" s="287"/>
      <c r="I291" s="288"/>
      <c r="J291" s="287"/>
      <c r="K291" s="288"/>
      <c r="L291" s="134"/>
      <c r="M291" s="133"/>
      <c r="N291" s="288"/>
      <c r="O291" s="134"/>
      <c r="P291" s="166"/>
      <c r="Q291" s="289"/>
      <c r="R291" s="165"/>
      <c r="S291" s="290"/>
      <c r="T291" s="290"/>
      <c r="U291" s="290"/>
      <c r="V291" s="290"/>
      <c r="W291" s="166"/>
      <c r="X291" s="87"/>
      <c r="Y291" s="418">
        <f t="shared" si="146"/>
        <v>0</v>
      </c>
      <c r="Z291" s="291">
        <f t="shared" si="147"/>
        <v>0</v>
      </c>
      <c r="AA291" s="163"/>
      <c r="AB291" s="177" t="str">
        <f t="shared" si="148"/>
        <v/>
      </c>
      <c r="AC291" s="283" t="str">
        <f t="shared" si="149"/>
        <v/>
      </c>
      <c r="AD291" s="283" t="str">
        <f t="shared" si="150"/>
        <v/>
      </c>
      <c r="AE291" s="163"/>
      <c r="AF291" s="162"/>
      <c r="AP291" s="581"/>
    </row>
    <row r="292" spans="1:42" s="141" customFormat="1">
      <c r="A292" s="134">
        <v>283</v>
      </c>
      <c r="B292" s="286"/>
      <c r="C292" s="146">
        <f t="shared" si="143"/>
        <v>0</v>
      </c>
      <c r="D292" s="146">
        <f t="shared" si="144"/>
        <v>1</v>
      </c>
      <c r="E292" s="146">
        <f t="shared" si="145"/>
        <v>1900</v>
      </c>
      <c r="F292" s="287"/>
      <c r="G292" s="287"/>
      <c r="H292" s="287"/>
      <c r="I292" s="288"/>
      <c r="J292" s="287"/>
      <c r="K292" s="288"/>
      <c r="L292" s="134"/>
      <c r="M292" s="133"/>
      <c r="N292" s="288"/>
      <c r="O292" s="134"/>
      <c r="P292" s="166"/>
      <c r="Q292" s="289"/>
      <c r="R292" s="165"/>
      <c r="S292" s="290"/>
      <c r="T292" s="290"/>
      <c r="U292" s="290"/>
      <c r="V292" s="290"/>
      <c r="W292" s="166"/>
      <c r="X292" s="87"/>
      <c r="Y292" s="418">
        <f t="shared" si="146"/>
        <v>0</v>
      </c>
      <c r="Z292" s="291">
        <f t="shared" si="147"/>
        <v>0</v>
      </c>
      <c r="AA292" s="163"/>
      <c r="AB292" s="177" t="str">
        <f t="shared" si="148"/>
        <v/>
      </c>
      <c r="AC292" s="283" t="str">
        <f t="shared" si="149"/>
        <v/>
      </c>
      <c r="AD292" s="283" t="str">
        <f t="shared" si="150"/>
        <v/>
      </c>
      <c r="AE292" s="163"/>
      <c r="AF292" s="162"/>
      <c r="AP292" s="581"/>
    </row>
    <row r="293" spans="1:42" s="141" customFormat="1">
      <c r="A293" s="134">
        <v>284</v>
      </c>
      <c r="B293" s="286"/>
      <c r="C293" s="146">
        <f t="shared" si="143"/>
        <v>0</v>
      </c>
      <c r="D293" s="146">
        <f t="shared" si="144"/>
        <v>1</v>
      </c>
      <c r="E293" s="146">
        <f t="shared" si="145"/>
        <v>1900</v>
      </c>
      <c r="F293" s="287"/>
      <c r="G293" s="287"/>
      <c r="H293" s="287"/>
      <c r="I293" s="288"/>
      <c r="J293" s="287"/>
      <c r="K293" s="288"/>
      <c r="L293" s="134"/>
      <c r="M293" s="133"/>
      <c r="N293" s="288"/>
      <c r="O293" s="134"/>
      <c r="P293" s="166"/>
      <c r="Q293" s="289"/>
      <c r="R293" s="165"/>
      <c r="S293" s="290"/>
      <c r="T293" s="290"/>
      <c r="U293" s="290"/>
      <c r="V293" s="290"/>
      <c r="W293" s="166"/>
      <c r="X293" s="87"/>
      <c r="Y293" s="418">
        <f t="shared" si="146"/>
        <v>0</v>
      </c>
      <c r="Z293" s="291">
        <f t="shared" si="147"/>
        <v>0</v>
      </c>
      <c r="AA293" s="163"/>
      <c r="AB293" s="177" t="str">
        <f t="shared" si="148"/>
        <v/>
      </c>
      <c r="AC293" s="283" t="str">
        <f t="shared" si="149"/>
        <v/>
      </c>
      <c r="AD293" s="283" t="str">
        <f t="shared" si="150"/>
        <v/>
      </c>
      <c r="AE293" s="163"/>
      <c r="AF293" s="162"/>
      <c r="AP293" s="581"/>
    </row>
    <row r="294" spans="1:42" s="141" customFormat="1">
      <c r="A294" s="134">
        <v>285</v>
      </c>
      <c r="B294" s="286"/>
      <c r="C294" s="146">
        <f t="shared" si="143"/>
        <v>0</v>
      </c>
      <c r="D294" s="146">
        <f t="shared" si="144"/>
        <v>1</v>
      </c>
      <c r="E294" s="146">
        <f t="shared" si="145"/>
        <v>1900</v>
      </c>
      <c r="F294" s="287"/>
      <c r="G294" s="287"/>
      <c r="H294" s="287"/>
      <c r="I294" s="288"/>
      <c r="J294" s="287"/>
      <c r="K294" s="288"/>
      <c r="L294" s="134"/>
      <c r="M294" s="133"/>
      <c r="N294" s="288"/>
      <c r="O294" s="134"/>
      <c r="P294" s="166"/>
      <c r="Q294" s="289"/>
      <c r="R294" s="165"/>
      <c r="S294" s="290"/>
      <c r="T294" s="290"/>
      <c r="U294" s="290"/>
      <c r="V294" s="290"/>
      <c r="W294" s="166"/>
      <c r="X294" s="87"/>
      <c r="Y294" s="418">
        <f t="shared" si="146"/>
        <v>0</v>
      </c>
      <c r="Z294" s="291">
        <f t="shared" si="147"/>
        <v>0</v>
      </c>
      <c r="AA294" s="163"/>
      <c r="AB294" s="177" t="str">
        <f t="shared" si="148"/>
        <v/>
      </c>
      <c r="AC294" s="283" t="str">
        <f t="shared" si="149"/>
        <v/>
      </c>
      <c r="AD294" s="283" t="str">
        <f t="shared" si="150"/>
        <v/>
      </c>
      <c r="AE294" s="163"/>
      <c r="AF294" s="162"/>
      <c r="AP294" s="581"/>
    </row>
    <row r="295" spans="1:42" s="141" customFormat="1">
      <c r="A295" s="134">
        <v>286</v>
      </c>
      <c r="B295" s="286"/>
      <c r="C295" s="146">
        <f t="shared" si="143"/>
        <v>0</v>
      </c>
      <c r="D295" s="146">
        <f t="shared" si="144"/>
        <v>1</v>
      </c>
      <c r="E295" s="146">
        <f t="shared" si="145"/>
        <v>1900</v>
      </c>
      <c r="F295" s="287"/>
      <c r="G295" s="287"/>
      <c r="H295" s="287"/>
      <c r="I295" s="288"/>
      <c r="J295" s="287"/>
      <c r="K295" s="288"/>
      <c r="L295" s="134"/>
      <c r="M295" s="133"/>
      <c r="N295" s="288"/>
      <c r="O295" s="134"/>
      <c r="P295" s="166"/>
      <c r="Q295" s="289"/>
      <c r="R295" s="165"/>
      <c r="S295" s="290"/>
      <c r="T295" s="290"/>
      <c r="U295" s="290"/>
      <c r="V295" s="290"/>
      <c r="W295" s="166"/>
      <c r="X295" s="87"/>
      <c r="Y295" s="418">
        <f t="shared" si="146"/>
        <v>0</v>
      </c>
      <c r="Z295" s="291">
        <f t="shared" si="147"/>
        <v>0</v>
      </c>
      <c r="AA295" s="163"/>
      <c r="AB295" s="177" t="str">
        <f t="shared" si="148"/>
        <v/>
      </c>
      <c r="AC295" s="283" t="str">
        <f t="shared" si="149"/>
        <v/>
      </c>
      <c r="AD295" s="283" t="str">
        <f t="shared" si="150"/>
        <v/>
      </c>
      <c r="AE295" s="163"/>
      <c r="AF295" s="162"/>
      <c r="AP295" s="581"/>
    </row>
    <row r="296" spans="1:42" s="141" customFormat="1">
      <c r="A296" s="134">
        <v>287</v>
      </c>
      <c r="B296" s="286"/>
      <c r="C296" s="146">
        <f t="shared" si="143"/>
        <v>0</v>
      </c>
      <c r="D296" s="146">
        <f t="shared" si="144"/>
        <v>1</v>
      </c>
      <c r="E296" s="146">
        <f t="shared" si="145"/>
        <v>1900</v>
      </c>
      <c r="F296" s="287"/>
      <c r="G296" s="287"/>
      <c r="H296" s="287"/>
      <c r="I296" s="288"/>
      <c r="J296" s="287"/>
      <c r="K296" s="288"/>
      <c r="L296" s="134"/>
      <c r="M296" s="133"/>
      <c r="N296" s="288"/>
      <c r="O296" s="134"/>
      <c r="P296" s="166"/>
      <c r="Q296" s="289"/>
      <c r="R296" s="165"/>
      <c r="S296" s="290"/>
      <c r="T296" s="290"/>
      <c r="U296" s="290"/>
      <c r="V296" s="290"/>
      <c r="W296" s="166"/>
      <c r="X296" s="87"/>
      <c r="Y296" s="418">
        <f t="shared" si="146"/>
        <v>0</v>
      </c>
      <c r="Z296" s="291">
        <f t="shared" si="147"/>
        <v>0</v>
      </c>
      <c r="AA296" s="163"/>
      <c r="AB296" s="177" t="str">
        <f t="shared" si="148"/>
        <v/>
      </c>
      <c r="AC296" s="283" t="str">
        <f t="shared" si="149"/>
        <v/>
      </c>
      <c r="AD296" s="283" t="str">
        <f t="shared" si="150"/>
        <v/>
      </c>
      <c r="AE296" s="163"/>
      <c r="AF296" s="162"/>
      <c r="AP296" s="581"/>
    </row>
    <row r="297" spans="1:42" s="141" customFormat="1">
      <c r="A297" s="134">
        <v>288</v>
      </c>
      <c r="B297" s="286"/>
      <c r="C297" s="146">
        <f t="shared" si="143"/>
        <v>0</v>
      </c>
      <c r="D297" s="146">
        <f t="shared" si="144"/>
        <v>1</v>
      </c>
      <c r="E297" s="146">
        <f t="shared" si="145"/>
        <v>1900</v>
      </c>
      <c r="F297" s="287"/>
      <c r="G297" s="287"/>
      <c r="H297" s="287"/>
      <c r="I297" s="288"/>
      <c r="J297" s="287"/>
      <c r="K297" s="288"/>
      <c r="L297" s="134"/>
      <c r="M297" s="133"/>
      <c r="N297" s="288"/>
      <c r="O297" s="134"/>
      <c r="P297" s="166"/>
      <c r="Q297" s="289"/>
      <c r="R297" s="165"/>
      <c r="S297" s="290"/>
      <c r="T297" s="290"/>
      <c r="U297" s="290"/>
      <c r="V297" s="290"/>
      <c r="W297" s="166"/>
      <c r="X297" s="87"/>
      <c r="Y297" s="418">
        <f t="shared" si="146"/>
        <v>0</v>
      </c>
      <c r="Z297" s="291">
        <f t="shared" si="147"/>
        <v>0</v>
      </c>
      <c r="AA297" s="163"/>
      <c r="AB297" s="177" t="str">
        <f t="shared" si="148"/>
        <v/>
      </c>
      <c r="AC297" s="283" t="str">
        <f t="shared" si="149"/>
        <v/>
      </c>
      <c r="AD297" s="283" t="str">
        <f t="shared" si="150"/>
        <v/>
      </c>
      <c r="AE297" s="163"/>
      <c r="AF297" s="162"/>
      <c r="AP297" s="581"/>
    </row>
    <row r="298" spans="1:42" s="141" customFormat="1">
      <c r="A298" s="134">
        <v>289</v>
      </c>
      <c r="B298" s="286"/>
      <c r="C298" s="146">
        <f t="shared" si="143"/>
        <v>0</v>
      </c>
      <c r="D298" s="146">
        <f t="shared" si="144"/>
        <v>1</v>
      </c>
      <c r="E298" s="146">
        <f t="shared" si="145"/>
        <v>1900</v>
      </c>
      <c r="F298" s="287"/>
      <c r="G298" s="287"/>
      <c r="H298" s="287"/>
      <c r="I298" s="288"/>
      <c r="J298" s="287"/>
      <c r="K298" s="288"/>
      <c r="L298" s="134"/>
      <c r="M298" s="133"/>
      <c r="N298" s="288"/>
      <c r="O298" s="134"/>
      <c r="P298" s="166"/>
      <c r="Q298" s="289"/>
      <c r="R298" s="165"/>
      <c r="S298" s="290"/>
      <c r="T298" s="290"/>
      <c r="U298" s="290"/>
      <c r="V298" s="290"/>
      <c r="W298" s="166"/>
      <c r="X298" s="87"/>
      <c r="Y298" s="418">
        <f t="shared" si="146"/>
        <v>0</v>
      </c>
      <c r="Z298" s="291">
        <f t="shared" si="147"/>
        <v>0</v>
      </c>
      <c r="AA298" s="163"/>
      <c r="AB298" s="177" t="str">
        <f t="shared" si="148"/>
        <v/>
      </c>
      <c r="AC298" s="283" t="str">
        <f t="shared" si="149"/>
        <v/>
      </c>
      <c r="AD298" s="283" t="str">
        <f t="shared" si="150"/>
        <v/>
      </c>
      <c r="AE298" s="163"/>
      <c r="AF298" s="162"/>
      <c r="AP298" s="581"/>
    </row>
    <row r="299" spans="1:42" s="141" customFormat="1">
      <c r="A299" s="134">
        <v>290</v>
      </c>
      <c r="B299" s="286"/>
      <c r="C299" s="146">
        <f t="shared" si="143"/>
        <v>0</v>
      </c>
      <c r="D299" s="146">
        <f t="shared" si="144"/>
        <v>1</v>
      </c>
      <c r="E299" s="146">
        <f t="shared" si="145"/>
        <v>1900</v>
      </c>
      <c r="F299" s="287"/>
      <c r="G299" s="287"/>
      <c r="H299" s="287"/>
      <c r="I299" s="288"/>
      <c r="J299" s="287"/>
      <c r="K299" s="288"/>
      <c r="L299" s="134"/>
      <c r="M299" s="133"/>
      <c r="N299" s="288"/>
      <c r="O299" s="134"/>
      <c r="P299" s="166"/>
      <c r="Q299" s="289"/>
      <c r="R299" s="165"/>
      <c r="S299" s="290"/>
      <c r="T299" s="290"/>
      <c r="U299" s="290"/>
      <c r="V299" s="290"/>
      <c r="W299" s="166"/>
      <c r="X299" s="87"/>
      <c r="Y299" s="418">
        <f t="shared" si="146"/>
        <v>0</v>
      </c>
      <c r="Z299" s="291">
        <f t="shared" si="147"/>
        <v>0</v>
      </c>
      <c r="AA299" s="163"/>
      <c r="AB299" s="177" t="str">
        <f t="shared" si="148"/>
        <v/>
      </c>
      <c r="AC299" s="283" t="str">
        <f t="shared" si="149"/>
        <v/>
      </c>
      <c r="AD299" s="283" t="str">
        <f t="shared" si="150"/>
        <v/>
      </c>
      <c r="AE299" s="163"/>
      <c r="AF299" s="162"/>
      <c r="AP299" s="581"/>
    </row>
    <row r="300" spans="1:42" s="141" customFormat="1">
      <c r="A300" s="134">
        <v>291</v>
      </c>
      <c r="B300" s="286"/>
      <c r="C300" s="146">
        <f t="shared" si="143"/>
        <v>0</v>
      </c>
      <c r="D300" s="146">
        <f t="shared" si="144"/>
        <v>1</v>
      </c>
      <c r="E300" s="146">
        <f t="shared" si="145"/>
        <v>1900</v>
      </c>
      <c r="F300" s="287"/>
      <c r="G300" s="287"/>
      <c r="H300" s="287"/>
      <c r="I300" s="288"/>
      <c r="J300" s="287"/>
      <c r="K300" s="288"/>
      <c r="L300" s="134"/>
      <c r="M300" s="133"/>
      <c r="N300" s="288"/>
      <c r="O300" s="134"/>
      <c r="P300" s="166"/>
      <c r="Q300" s="289"/>
      <c r="R300" s="165"/>
      <c r="S300" s="290"/>
      <c r="T300" s="290"/>
      <c r="U300" s="290"/>
      <c r="V300" s="290"/>
      <c r="W300" s="166"/>
      <c r="X300" s="87"/>
      <c r="Y300" s="418">
        <f t="shared" si="146"/>
        <v>0</v>
      </c>
      <c r="Z300" s="291">
        <f t="shared" si="147"/>
        <v>0</v>
      </c>
      <c r="AA300" s="163"/>
      <c r="AB300" s="177" t="str">
        <f t="shared" si="148"/>
        <v/>
      </c>
      <c r="AC300" s="283" t="str">
        <f t="shared" si="149"/>
        <v/>
      </c>
      <c r="AD300" s="283" t="str">
        <f t="shared" si="150"/>
        <v/>
      </c>
      <c r="AE300" s="163"/>
      <c r="AF300" s="162"/>
      <c r="AP300" s="581"/>
    </row>
    <row r="301" spans="1:42" s="141" customFormat="1">
      <c r="A301" s="134">
        <v>292</v>
      </c>
      <c r="B301" s="286"/>
      <c r="C301" s="146">
        <f t="shared" si="143"/>
        <v>0</v>
      </c>
      <c r="D301" s="146">
        <f t="shared" si="144"/>
        <v>1</v>
      </c>
      <c r="E301" s="146">
        <f t="shared" si="145"/>
        <v>1900</v>
      </c>
      <c r="F301" s="287"/>
      <c r="G301" s="287"/>
      <c r="H301" s="287"/>
      <c r="I301" s="288"/>
      <c r="J301" s="287"/>
      <c r="K301" s="288"/>
      <c r="L301" s="134"/>
      <c r="M301" s="133"/>
      <c r="N301" s="288"/>
      <c r="O301" s="134"/>
      <c r="P301" s="166"/>
      <c r="Q301" s="289"/>
      <c r="R301" s="165"/>
      <c r="S301" s="290"/>
      <c r="T301" s="290"/>
      <c r="U301" s="290"/>
      <c r="V301" s="290"/>
      <c r="W301" s="166"/>
      <c r="X301" s="87"/>
      <c r="Y301" s="418">
        <f t="shared" si="146"/>
        <v>0</v>
      </c>
      <c r="Z301" s="291">
        <f t="shared" si="147"/>
        <v>0</v>
      </c>
      <c r="AA301" s="163"/>
      <c r="AB301" s="177" t="str">
        <f t="shared" si="148"/>
        <v/>
      </c>
      <c r="AC301" s="283" t="str">
        <f t="shared" si="149"/>
        <v/>
      </c>
      <c r="AD301" s="283" t="str">
        <f t="shared" si="150"/>
        <v/>
      </c>
      <c r="AE301" s="163"/>
      <c r="AF301" s="162"/>
      <c r="AP301" s="581"/>
    </row>
    <row r="302" spans="1:42" s="141" customFormat="1">
      <c r="A302" s="134">
        <v>293</v>
      </c>
      <c r="B302" s="286"/>
      <c r="C302" s="146">
        <f t="shared" si="143"/>
        <v>0</v>
      </c>
      <c r="D302" s="146">
        <f t="shared" si="144"/>
        <v>1</v>
      </c>
      <c r="E302" s="146">
        <f t="shared" si="145"/>
        <v>1900</v>
      </c>
      <c r="F302" s="287"/>
      <c r="G302" s="287"/>
      <c r="H302" s="287"/>
      <c r="I302" s="288"/>
      <c r="J302" s="287"/>
      <c r="K302" s="288"/>
      <c r="L302" s="134"/>
      <c r="M302" s="133"/>
      <c r="N302" s="288"/>
      <c r="O302" s="134"/>
      <c r="P302" s="166"/>
      <c r="Q302" s="289"/>
      <c r="R302" s="165"/>
      <c r="S302" s="290"/>
      <c r="T302" s="290"/>
      <c r="U302" s="290"/>
      <c r="V302" s="290"/>
      <c r="W302" s="166"/>
      <c r="X302" s="87"/>
      <c r="Y302" s="418">
        <f t="shared" si="146"/>
        <v>0</v>
      </c>
      <c r="Z302" s="291">
        <f t="shared" si="147"/>
        <v>0</v>
      </c>
      <c r="AA302" s="163"/>
      <c r="AB302" s="177" t="str">
        <f t="shared" si="148"/>
        <v/>
      </c>
      <c r="AC302" s="283" t="str">
        <f t="shared" si="149"/>
        <v/>
      </c>
      <c r="AD302" s="283" t="str">
        <f t="shared" si="150"/>
        <v/>
      </c>
      <c r="AE302" s="163"/>
      <c r="AF302" s="162"/>
      <c r="AP302" s="581"/>
    </row>
    <row r="303" spans="1:42" s="141" customFormat="1">
      <c r="A303" s="134">
        <v>294</v>
      </c>
      <c r="B303" s="286"/>
      <c r="C303" s="146">
        <f t="shared" si="143"/>
        <v>0</v>
      </c>
      <c r="D303" s="146">
        <f t="shared" si="144"/>
        <v>1</v>
      </c>
      <c r="E303" s="146">
        <f t="shared" si="145"/>
        <v>1900</v>
      </c>
      <c r="F303" s="287"/>
      <c r="G303" s="287"/>
      <c r="H303" s="287"/>
      <c r="I303" s="288"/>
      <c r="J303" s="287"/>
      <c r="K303" s="288"/>
      <c r="L303" s="134"/>
      <c r="M303" s="133"/>
      <c r="N303" s="288"/>
      <c r="O303" s="134"/>
      <c r="P303" s="166"/>
      <c r="Q303" s="289"/>
      <c r="R303" s="165"/>
      <c r="S303" s="290"/>
      <c r="T303" s="290"/>
      <c r="U303" s="290"/>
      <c r="V303" s="290"/>
      <c r="W303" s="166"/>
      <c r="X303" s="87"/>
      <c r="Y303" s="418">
        <f t="shared" si="146"/>
        <v>0</v>
      </c>
      <c r="Z303" s="291">
        <f t="shared" si="147"/>
        <v>0</v>
      </c>
      <c r="AA303" s="163"/>
      <c r="AB303" s="177" t="str">
        <f t="shared" si="148"/>
        <v/>
      </c>
      <c r="AC303" s="283" t="str">
        <f t="shared" si="149"/>
        <v/>
      </c>
      <c r="AD303" s="283" t="str">
        <f t="shared" si="150"/>
        <v/>
      </c>
      <c r="AE303" s="163"/>
      <c r="AF303" s="162"/>
      <c r="AP303" s="581"/>
    </row>
    <row r="304" spans="1:42" s="141" customFormat="1">
      <c r="A304" s="134">
        <v>295</v>
      </c>
      <c r="B304" s="286"/>
      <c r="C304" s="146">
        <f t="shared" si="143"/>
        <v>0</v>
      </c>
      <c r="D304" s="146">
        <f t="shared" si="144"/>
        <v>1</v>
      </c>
      <c r="E304" s="146">
        <f t="shared" si="145"/>
        <v>1900</v>
      </c>
      <c r="F304" s="287"/>
      <c r="G304" s="287"/>
      <c r="H304" s="287"/>
      <c r="I304" s="288"/>
      <c r="J304" s="287"/>
      <c r="K304" s="288"/>
      <c r="L304" s="134"/>
      <c r="M304" s="133"/>
      <c r="N304" s="288"/>
      <c r="O304" s="134"/>
      <c r="P304" s="166"/>
      <c r="Q304" s="289"/>
      <c r="R304" s="165"/>
      <c r="S304" s="290"/>
      <c r="T304" s="290"/>
      <c r="U304" s="290"/>
      <c r="V304" s="290"/>
      <c r="W304" s="166"/>
      <c r="X304" s="87"/>
      <c r="Y304" s="418">
        <f t="shared" si="146"/>
        <v>0</v>
      </c>
      <c r="Z304" s="291">
        <f t="shared" si="147"/>
        <v>0</v>
      </c>
      <c r="AA304" s="163"/>
      <c r="AB304" s="177" t="str">
        <f t="shared" si="148"/>
        <v/>
      </c>
      <c r="AC304" s="283" t="str">
        <f t="shared" si="149"/>
        <v/>
      </c>
      <c r="AD304" s="283" t="str">
        <f t="shared" si="150"/>
        <v/>
      </c>
      <c r="AE304" s="163"/>
      <c r="AF304" s="162"/>
      <c r="AP304" s="581"/>
    </row>
    <row r="305" spans="1:42" s="141" customFormat="1">
      <c r="A305" s="134">
        <v>296</v>
      </c>
      <c r="B305" s="286"/>
      <c r="C305" s="146">
        <f t="shared" si="143"/>
        <v>0</v>
      </c>
      <c r="D305" s="146">
        <f t="shared" si="144"/>
        <v>1</v>
      </c>
      <c r="E305" s="146">
        <f t="shared" si="145"/>
        <v>1900</v>
      </c>
      <c r="F305" s="287"/>
      <c r="G305" s="287"/>
      <c r="H305" s="287"/>
      <c r="I305" s="288"/>
      <c r="J305" s="287"/>
      <c r="K305" s="288"/>
      <c r="L305" s="134"/>
      <c r="M305" s="133"/>
      <c r="N305" s="288"/>
      <c r="O305" s="134"/>
      <c r="P305" s="166"/>
      <c r="Q305" s="289"/>
      <c r="R305" s="165"/>
      <c r="S305" s="290"/>
      <c r="T305" s="290"/>
      <c r="U305" s="290"/>
      <c r="V305" s="290"/>
      <c r="W305" s="166"/>
      <c r="X305" s="87"/>
      <c r="Y305" s="418">
        <f t="shared" si="146"/>
        <v>0</v>
      </c>
      <c r="Z305" s="291">
        <f t="shared" si="147"/>
        <v>0</v>
      </c>
      <c r="AA305" s="163"/>
      <c r="AB305" s="177" t="str">
        <f t="shared" si="148"/>
        <v/>
      </c>
      <c r="AC305" s="283" t="str">
        <f t="shared" si="149"/>
        <v/>
      </c>
      <c r="AD305" s="283" t="str">
        <f t="shared" si="150"/>
        <v/>
      </c>
      <c r="AE305" s="163"/>
      <c r="AF305" s="162"/>
      <c r="AP305" s="581"/>
    </row>
    <row r="306" spans="1:42" s="141" customFormat="1">
      <c r="A306" s="134">
        <v>297</v>
      </c>
      <c r="B306" s="286"/>
      <c r="C306" s="146">
        <f t="shared" si="143"/>
        <v>0</v>
      </c>
      <c r="D306" s="146">
        <f t="shared" si="144"/>
        <v>1</v>
      </c>
      <c r="E306" s="146">
        <f t="shared" si="145"/>
        <v>1900</v>
      </c>
      <c r="F306" s="287"/>
      <c r="G306" s="287"/>
      <c r="H306" s="287"/>
      <c r="I306" s="288"/>
      <c r="J306" s="287"/>
      <c r="K306" s="288"/>
      <c r="L306" s="134"/>
      <c r="M306" s="133"/>
      <c r="N306" s="288"/>
      <c r="O306" s="134"/>
      <c r="P306" s="166"/>
      <c r="Q306" s="289"/>
      <c r="R306" s="165"/>
      <c r="S306" s="290"/>
      <c r="T306" s="290"/>
      <c r="U306" s="290"/>
      <c r="V306" s="290"/>
      <c r="W306" s="166"/>
      <c r="X306" s="87"/>
      <c r="Y306" s="418">
        <f t="shared" si="146"/>
        <v>0</v>
      </c>
      <c r="Z306" s="291">
        <f t="shared" si="147"/>
        <v>0</v>
      </c>
      <c r="AA306" s="163"/>
      <c r="AB306" s="177" t="str">
        <f t="shared" si="148"/>
        <v/>
      </c>
      <c r="AC306" s="283" t="str">
        <f t="shared" si="149"/>
        <v/>
      </c>
      <c r="AD306" s="283" t="str">
        <f t="shared" si="150"/>
        <v/>
      </c>
      <c r="AE306" s="163"/>
      <c r="AF306" s="162"/>
      <c r="AP306" s="581"/>
    </row>
    <row r="307" spans="1:42" s="141" customFormat="1">
      <c r="A307" s="134">
        <v>298</v>
      </c>
      <c r="B307" s="286"/>
      <c r="C307" s="146">
        <f t="shared" si="143"/>
        <v>0</v>
      </c>
      <c r="D307" s="146">
        <f t="shared" si="144"/>
        <v>1</v>
      </c>
      <c r="E307" s="146">
        <f t="shared" si="145"/>
        <v>1900</v>
      </c>
      <c r="F307" s="287"/>
      <c r="G307" s="287"/>
      <c r="H307" s="287"/>
      <c r="I307" s="288"/>
      <c r="J307" s="287"/>
      <c r="K307" s="288"/>
      <c r="L307" s="134"/>
      <c r="M307" s="133"/>
      <c r="N307" s="288"/>
      <c r="O307" s="134"/>
      <c r="P307" s="166"/>
      <c r="Q307" s="289"/>
      <c r="R307" s="165"/>
      <c r="S307" s="290"/>
      <c r="T307" s="290"/>
      <c r="U307" s="290"/>
      <c r="V307" s="290"/>
      <c r="W307" s="166"/>
      <c r="X307" s="87"/>
      <c r="Y307" s="418">
        <f t="shared" si="146"/>
        <v>0</v>
      </c>
      <c r="Z307" s="291">
        <f t="shared" si="147"/>
        <v>0</v>
      </c>
      <c r="AA307" s="163"/>
      <c r="AB307" s="177" t="str">
        <f t="shared" si="148"/>
        <v/>
      </c>
      <c r="AC307" s="283" t="str">
        <f t="shared" si="149"/>
        <v/>
      </c>
      <c r="AD307" s="283" t="str">
        <f t="shared" si="150"/>
        <v/>
      </c>
      <c r="AE307" s="163"/>
      <c r="AF307" s="162"/>
      <c r="AP307" s="581"/>
    </row>
    <row r="308" spans="1:42" s="141" customFormat="1">
      <c r="A308" s="134">
        <v>299</v>
      </c>
      <c r="B308" s="286"/>
      <c r="C308" s="146">
        <f t="shared" si="143"/>
        <v>0</v>
      </c>
      <c r="D308" s="146">
        <f t="shared" si="144"/>
        <v>1</v>
      </c>
      <c r="E308" s="146">
        <f t="shared" si="145"/>
        <v>1900</v>
      </c>
      <c r="F308" s="287"/>
      <c r="G308" s="287"/>
      <c r="H308" s="287"/>
      <c r="I308" s="288"/>
      <c r="J308" s="287"/>
      <c r="K308" s="288"/>
      <c r="L308" s="134"/>
      <c r="M308" s="133"/>
      <c r="N308" s="288"/>
      <c r="O308" s="134"/>
      <c r="P308" s="166"/>
      <c r="Q308" s="289"/>
      <c r="R308" s="165"/>
      <c r="S308" s="290"/>
      <c r="T308" s="290"/>
      <c r="U308" s="290"/>
      <c r="V308" s="290"/>
      <c r="W308" s="166"/>
      <c r="X308" s="87"/>
      <c r="Y308" s="418">
        <f t="shared" si="146"/>
        <v>0</v>
      </c>
      <c r="Z308" s="291">
        <f t="shared" si="147"/>
        <v>0</v>
      </c>
      <c r="AA308" s="163"/>
      <c r="AB308" s="177" t="str">
        <f t="shared" si="148"/>
        <v/>
      </c>
      <c r="AC308" s="283" t="str">
        <f t="shared" si="149"/>
        <v/>
      </c>
      <c r="AD308" s="283" t="str">
        <f t="shared" si="150"/>
        <v/>
      </c>
      <c r="AE308" s="163"/>
      <c r="AF308" s="162"/>
      <c r="AP308" s="581"/>
    </row>
    <row r="309" spans="1:42" s="141" customFormat="1">
      <c r="A309" s="134">
        <v>300</v>
      </c>
      <c r="B309" s="286"/>
      <c r="C309" s="146">
        <f t="shared" si="143"/>
        <v>0</v>
      </c>
      <c r="D309" s="146">
        <f t="shared" si="144"/>
        <v>1</v>
      </c>
      <c r="E309" s="146">
        <f t="shared" si="145"/>
        <v>1900</v>
      </c>
      <c r="F309" s="287"/>
      <c r="G309" s="287"/>
      <c r="H309" s="287"/>
      <c r="I309" s="288"/>
      <c r="J309" s="287"/>
      <c r="K309" s="288"/>
      <c r="L309" s="134"/>
      <c r="M309" s="133"/>
      <c r="N309" s="288"/>
      <c r="O309" s="134"/>
      <c r="P309" s="166"/>
      <c r="Q309" s="289"/>
      <c r="R309" s="165"/>
      <c r="S309" s="290"/>
      <c r="T309" s="290"/>
      <c r="U309" s="290"/>
      <c r="V309" s="290"/>
      <c r="W309" s="166"/>
      <c r="X309" s="87"/>
      <c r="Y309" s="418">
        <f t="shared" si="146"/>
        <v>0</v>
      </c>
      <c r="Z309" s="291">
        <f t="shared" si="147"/>
        <v>0</v>
      </c>
      <c r="AA309" s="163"/>
      <c r="AB309" s="177" t="str">
        <f t="shared" si="148"/>
        <v/>
      </c>
      <c r="AC309" s="283" t="str">
        <f t="shared" si="149"/>
        <v/>
      </c>
      <c r="AD309" s="283" t="str">
        <f t="shared" si="150"/>
        <v/>
      </c>
      <c r="AE309" s="163"/>
      <c r="AF309" s="162"/>
      <c r="AP309" s="581"/>
    </row>
    <row r="310" spans="1:42" s="141" customFormat="1">
      <c r="A310" s="134">
        <v>301</v>
      </c>
      <c r="B310" s="286"/>
      <c r="C310" s="146">
        <f t="shared" si="143"/>
        <v>0</v>
      </c>
      <c r="D310" s="146">
        <f t="shared" si="144"/>
        <v>1</v>
      </c>
      <c r="E310" s="146">
        <f t="shared" si="145"/>
        <v>1900</v>
      </c>
      <c r="F310" s="287"/>
      <c r="G310" s="287"/>
      <c r="H310" s="287"/>
      <c r="I310" s="288"/>
      <c r="J310" s="287"/>
      <c r="K310" s="288"/>
      <c r="L310" s="134"/>
      <c r="M310" s="133"/>
      <c r="N310" s="288"/>
      <c r="O310" s="134"/>
      <c r="P310" s="166"/>
      <c r="Q310" s="289"/>
      <c r="R310" s="165"/>
      <c r="S310" s="290"/>
      <c r="T310" s="290"/>
      <c r="U310" s="290"/>
      <c r="V310" s="290"/>
      <c r="W310" s="166"/>
      <c r="X310" s="87"/>
      <c r="Y310" s="418">
        <f t="shared" si="146"/>
        <v>0</v>
      </c>
      <c r="Z310" s="291">
        <f t="shared" si="147"/>
        <v>0</v>
      </c>
      <c r="AA310" s="163"/>
      <c r="AB310" s="177" t="str">
        <f t="shared" si="148"/>
        <v/>
      </c>
      <c r="AC310" s="283" t="str">
        <f t="shared" si="149"/>
        <v/>
      </c>
      <c r="AD310" s="283" t="str">
        <f t="shared" si="150"/>
        <v/>
      </c>
      <c r="AE310" s="163"/>
      <c r="AF310" s="162"/>
      <c r="AP310" s="581"/>
    </row>
    <row r="311" spans="1:42" s="141" customFormat="1">
      <c r="A311" s="134">
        <v>302</v>
      </c>
      <c r="B311" s="286"/>
      <c r="C311" s="146">
        <f t="shared" si="143"/>
        <v>0</v>
      </c>
      <c r="D311" s="146">
        <f t="shared" si="144"/>
        <v>1</v>
      </c>
      <c r="E311" s="146">
        <f t="shared" si="145"/>
        <v>1900</v>
      </c>
      <c r="F311" s="287"/>
      <c r="G311" s="287"/>
      <c r="H311" s="287"/>
      <c r="I311" s="288"/>
      <c r="J311" s="287"/>
      <c r="K311" s="288"/>
      <c r="L311" s="134"/>
      <c r="M311" s="133"/>
      <c r="N311" s="288"/>
      <c r="O311" s="134"/>
      <c r="P311" s="166"/>
      <c r="Q311" s="289"/>
      <c r="R311" s="165"/>
      <c r="S311" s="290"/>
      <c r="T311" s="290"/>
      <c r="U311" s="290"/>
      <c r="V311" s="290"/>
      <c r="W311" s="166"/>
      <c r="X311" s="87"/>
      <c r="Y311" s="418">
        <f t="shared" si="146"/>
        <v>0</v>
      </c>
      <c r="Z311" s="291">
        <f t="shared" si="147"/>
        <v>0</v>
      </c>
      <c r="AA311" s="163"/>
      <c r="AB311" s="177" t="str">
        <f t="shared" si="148"/>
        <v/>
      </c>
      <c r="AC311" s="283" t="str">
        <f t="shared" si="149"/>
        <v/>
      </c>
      <c r="AD311" s="283" t="str">
        <f t="shared" si="150"/>
        <v/>
      </c>
      <c r="AE311" s="163"/>
      <c r="AF311" s="162"/>
      <c r="AP311" s="581"/>
    </row>
    <row r="312" spans="1:42" s="141" customFormat="1">
      <c r="A312" s="134">
        <v>303</v>
      </c>
      <c r="B312" s="286"/>
      <c r="C312" s="146">
        <f t="shared" si="143"/>
        <v>0</v>
      </c>
      <c r="D312" s="146">
        <f t="shared" si="144"/>
        <v>1</v>
      </c>
      <c r="E312" s="146">
        <f t="shared" si="145"/>
        <v>1900</v>
      </c>
      <c r="F312" s="287"/>
      <c r="G312" s="287"/>
      <c r="H312" s="287"/>
      <c r="I312" s="288"/>
      <c r="J312" s="287"/>
      <c r="K312" s="288"/>
      <c r="L312" s="134"/>
      <c r="M312" s="133"/>
      <c r="N312" s="288"/>
      <c r="O312" s="134"/>
      <c r="P312" s="166"/>
      <c r="Q312" s="289"/>
      <c r="R312" s="165"/>
      <c r="S312" s="290"/>
      <c r="T312" s="290"/>
      <c r="U312" s="290"/>
      <c r="V312" s="290"/>
      <c r="W312" s="166"/>
      <c r="X312" s="87"/>
      <c r="Y312" s="418">
        <f t="shared" si="146"/>
        <v>0</v>
      </c>
      <c r="Z312" s="291">
        <f t="shared" si="147"/>
        <v>0</v>
      </c>
      <c r="AA312" s="163"/>
      <c r="AB312" s="177" t="str">
        <f t="shared" si="148"/>
        <v/>
      </c>
      <c r="AC312" s="283" t="str">
        <f t="shared" si="149"/>
        <v/>
      </c>
      <c r="AD312" s="283" t="str">
        <f t="shared" si="150"/>
        <v/>
      </c>
      <c r="AE312" s="163"/>
      <c r="AF312" s="162"/>
      <c r="AP312" s="581"/>
    </row>
    <row r="313" spans="1:42" s="141" customFormat="1">
      <c r="A313" s="134">
        <v>304</v>
      </c>
      <c r="B313" s="286"/>
      <c r="C313" s="146">
        <f t="shared" si="143"/>
        <v>0</v>
      </c>
      <c r="D313" s="146">
        <f t="shared" si="144"/>
        <v>1</v>
      </c>
      <c r="E313" s="146">
        <f t="shared" si="145"/>
        <v>1900</v>
      </c>
      <c r="F313" s="287"/>
      <c r="G313" s="287"/>
      <c r="H313" s="287"/>
      <c r="I313" s="288"/>
      <c r="J313" s="287"/>
      <c r="K313" s="288"/>
      <c r="L313" s="134"/>
      <c r="M313" s="133"/>
      <c r="N313" s="288"/>
      <c r="O313" s="134"/>
      <c r="P313" s="166"/>
      <c r="Q313" s="289"/>
      <c r="R313" s="165"/>
      <c r="S313" s="290"/>
      <c r="T313" s="290"/>
      <c r="U313" s="290"/>
      <c r="V313" s="290"/>
      <c r="W313" s="166"/>
      <c r="X313" s="87"/>
      <c r="Y313" s="418">
        <f t="shared" si="146"/>
        <v>0</v>
      </c>
      <c r="Z313" s="291">
        <f t="shared" si="147"/>
        <v>0</v>
      </c>
      <c r="AA313" s="163"/>
      <c r="AB313" s="177" t="str">
        <f t="shared" si="148"/>
        <v/>
      </c>
      <c r="AC313" s="283" t="str">
        <f t="shared" si="149"/>
        <v/>
      </c>
      <c r="AD313" s="283" t="str">
        <f t="shared" si="150"/>
        <v/>
      </c>
      <c r="AE313" s="163"/>
      <c r="AF313" s="162"/>
      <c r="AP313" s="581"/>
    </row>
    <row r="314" spans="1:42" s="141" customFormat="1">
      <c r="A314" s="134">
        <v>305</v>
      </c>
      <c r="B314" s="286"/>
      <c r="C314" s="146">
        <f t="shared" si="143"/>
        <v>0</v>
      </c>
      <c r="D314" s="146">
        <f t="shared" si="144"/>
        <v>1</v>
      </c>
      <c r="E314" s="146">
        <f t="shared" si="145"/>
        <v>1900</v>
      </c>
      <c r="F314" s="287"/>
      <c r="G314" s="287"/>
      <c r="H314" s="287"/>
      <c r="I314" s="288"/>
      <c r="J314" s="287"/>
      <c r="K314" s="288"/>
      <c r="L314" s="134"/>
      <c r="M314" s="133"/>
      <c r="N314" s="288"/>
      <c r="O314" s="134"/>
      <c r="P314" s="166"/>
      <c r="Q314" s="289"/>
      <c r="R314" s="165"/>
      <c r="S314" s="290"/>
      <c r="T314" s="290"/>
      <c r="U314" s="290"/>
      <c r="V314" s="290"/>
      <c r="W314" s="166"/>
      <c r="X314" s="87"/>
      <c r="Y314" s="418">
        <f t="shared" si="146"/>
        <v>0</v>
      </c>
      <c r="Z314" s="291">
        <f t="shared" si="147"/>
        <v>0</v>
      </c>
      <c r="AA314" s="163"/>
      <c r="AB314" s="177" t="str">
        <f t="shared" si="148"/>
        <v/>
      </c>
      <c r="AC314" s="283" t="str">
        <f t="shared" si="149"/>
        <v/>
      </c>
      <c r="AD314" s="283" t="str">
        <f t="shared" si="150"/>
        <v/>
      </c>
      <c r="AE314" s="163"/>
      <c r="AF314" s="162"/>
      <c r="AP314" s="581"/>
    </row>
    <row r="315" spans="1:42" s="141" customFormat="1">
      <c r="A315" s="134">
        <v>306</v>
      </c>
      <c r="B315" s="286"/>
      <c r="C315" s="146">
        <f t="shared" si="143"/>
        <v>0</v>
      </c>
      <c r="D315" s="146">
        <f t="shared" si="144"/>
        <v>1</v>
      </c>
      <c r="E315" s="146">
        <f t="shared" si="145"/>
        <v>1900</v>
      </c>
      <c r="F315" s="287"/>
      <c r="G315" s="287"/>
      <c r="H315" s="287"/>
      <c r="I315" s="288"/>
      <c r="J315" s="287"/>
      <c r="K315" s="288"/>
      <c r="L315" s="134"/>
      <c r="M315" s="133"/>
      <c r="N315" s="288"/>
      <c r="O315" s="134"/>
      <c r="P315" s="166"/>
      <c r="Q315" s="289"/>
      <c r="R315" s="165"/>
      <c r="S315" s="290"/>
      <c r="T315" s="290"/>
      <c r="U315" s="290"/>
      <c r="V315" s="290"/>
      <c r="W315" s="166"/>
      <c r="X315" s="87"/>
      <c r="Y315" s="418">
        <f t="shared" si="146"/>
        <v>0</v>
      </c>
      <c r="Z315" s="291">
        <f t="shared" si="147"/>
        <v>0</v>
      </c>
      <c r="AA315" s="163"/>
      <c r="AB315" s="177" t="str">
        <f t="shared" si="148"/>
        <v/>
      </c>
      <c r="AC315" s="283" t="str">
        <f t="shared" si="149"/>
        <v/>
      </c>
      <c r="AD315" s="283" t="str">
        <f t="shared" si="150"/>
        <v/>
      </c>
      <c r="AE315" s="163"/>
      <c r="AF315" s="162"/>
      <c r="AP315" s="581"/>
    </row>
    <row r="316" spans="1:42" s="141" customFormat="1">
      <c r="A316" s="134">
        <v>307</v>
      </c>
      <c r="B316" s="286"/>
      <c r="C316" s="146">
        <f t="shared" si="143"/>
        <v>0</v>
      </c>
      <c r="D316" s="146">
        <f t="shared" si="144"/>
        <v>1</v>
      </c>
      <c r="E316" s="146">
        <f t="shared" si="145"/>
        <v>1900</v>
      </c>
      <c r="F316" s="287"/>
      <c r="G316" s="287"/>
      <c r="H316" s="287"/>
      <c r="I316" s="288"/>
      <c r="J316" s="287"/>
      <c r="K316" s="288"/>
      <c r="L316" s="134"/>
      <c r="M316" s="133"/>
      <c r="N316" s="288"/>
      <c r="O316" s="134"/>
      <c r="P316" s="166"/>
      <c r="Q316" s="289"/>
      <c r="R316" s="165"/>
      <c r="S316" s="290"/>
      <c r="T316" s="290"/>
      <c r="U316" s="290"/>
      <c r="V316" s="290"/>
      <c r="W316" s="166"/>
      <c r="X316" s="87"/>
      <c r="Y316" s="418">
        <f t="shared" si="146"/>
        <v>0</v>
      </c>
      <c r="Z316" s="291">
        <f t="shared" si="147"/>
        <v>0</v>
      </c>
      <c r="AA316" s="163"/>
      <c r="AB316" s="177" t="str">
        <f t="shared" si="148"/>
        <v/>
      </c>
      <c r="AC316" s="283" t="str">
        <f t="shared" si="149"/>
        <v/>
      </c>
      <c r="AD316" s="283" t="str">
        <f t="shared" si="150"/>
        <v/>
      </c>
      <c r="AE316" s="163"/>
      <c r="AF316" s="162"/>
      <c r="AP316" s="581"/>
    </row>
    <row r="317" spans="1:42" s="141" customFormat="1">
      <c r="A317" s="134">
        <v>308</v>
      </c>
      <c r="B317" s="286"/>
      <c r="C317" s="146">
        <f t="shared" si="143"/>
        <v>0</v>
      </c>
      <c r="D317" s="146">
        <f t="shared" si="144"/>
        <v>1</v>
      </c>
      <c r="E317" s="146">
        <f t="shared" si="145"/>
        <v>1900</v>
      </c>
      <c r="F317" s="287"/>
      <c r="G317" s="287"/>
      <c r="H317" s="287"/>
      <c r="I317" s="288"/>
      <c r="J317" s="287"/>
      <c r="K317" s="288"/>
      <c r="L317" s="134"/>
      <c r="M317" s="133"/>
      <c r="N317" s="288"/>
      <c r="O317" s="134"/>
      <c r="P317" s="166"/>
      <c r="Q317" s="289"/>
      <c r="R317" s="165"/>
      <c r="S317" s="290"/>
      <c r="T317" s="290"/>
      <c r="U317" s="290"/>
      <c r="V317" s="290"/>
      <c r="W317" s="166"/>
      <c r="X317" s="87"/>
      <c r="Y317" s="418">
        <f t="shared" si="146"/>
        <v>0</v>
      </c>
      <c r="Z317" s="291">
        <f t="shared" si="147"/>
        <v>0</v>
      </c>
      <c r="AA317" s="163"/>
      <c r="AB317" s="177" t="str">
        <f t="shared" si="148"/>
        <v/>
      </c>
      <c r="AC317" s="283" t="str">
        <f t="shared" si="149"/>
        <v/>
      </c>
      <c r="AD317" s="283" t="str">
        <f t="shared" si="150"/>
        <v/>
      </c>
      <c r="AE317" s="163"/>
      <c r="AF317" s="162"/>
      <c r="AP317" s="581"/>
    </row>
    <row r="318" spans="1:42" s="141" customFormat="1">
      <c r="A318" s="134">
        <v>309</v>
      </c>
      <c r="B318" s="286"/>
      <c r="C318" s="146">
        <f t="shared" si="143"/>
        <v>0</v>
      </c>
      <c r="D318" s="146">
        <f t="shared" si="144"/>
        <v>1</v>
      </c>
      <c r="E318" s="146">
        <f t="shared" si="145"/>
        <v>1900</v>
      </c>
      <c r="F318" s="287"/>
      <c r="G318" s="287"/>
      <c r="H318" s="287"/>
      <c r="I318" s="288"/>
      <c r="J318" s="287"/>
      <c r="K318" s="288"/>
      <c r="L318" s="134"/>
      <c r="M318" s="133"/>
      <c r="N318" s="288"/>
      <c r="O318" s="134"/>
      <c r="P318" s="166"/>
      <c r="Q318" s="289"/>
      <c r="R318" s="165"/>
      <c r="S318" s="290"/>
      <c r="T318" s="290"/>
      <c r="U318" s="290"/>
      <c r="V318" s="290"/>
      <c r="W318" s="166"/>
      <c r="X318" s="87"/>
      <c r="Y318" s="418">
        <f t="shared" si="146"/>
        <v>0</v>
      </c>
      <c r="Z318" s="291">
        <f t="shared" si="147"/>
        <v>0</v>
      </c>
      <c r="AA318" s="163"/>
      <c r="AB318" s="177" t="str">
        <f t="shared" si="148"/>
        <v/>
      </c>
      <c r="AC318" s="283" t="str">
        <f t="shared" si="149"/>
        <v/>
      </c>
      <c r="AD318" s="283" t="str">
        <f t="shared" si="150"/>
        <v/>
      </c>
      <c r="AE318" s="163"/>
      <c r="AF318" s="162"/>
      <c r="AP318" s="581"/>
    </row>
    <row r="319" spans="1:42" s="141" customFormat="1">
      <c r="A319" s="134">
        <v>310</v>
      </c>
      <c r="B319" s="286"/>
      <c r="C319" s="146">
        <f t="shared" si="143"/>
        <v>0</v>
      </c>
      <c r="D319" s="146">
        <f t="shared" si="144"/>
        <v>1</v>
      </c>
      <c r="E319" s="146">
        <f t="shared" si="145"/>
        <v>1900</v>
      </c>
      <c r="F319" s="287"/>
      <c r="G319" s="287"/>
      <c r="H319" s="287"/>
      <c r="I319" s="288"/>
      <c r="J319" s="287"/>
      <c r="K319" s="288"/>
      <c r="L319" s="134"/>
      <c r="M319" s="133"/>
      <c r="N319" s="288"/>
      <c r="O319" s="134"/>
      <c r="P319" s="166"/>
      <c r="Q319" s="289"/>
      <c r="R319" s="165"/>
      <c r="S319" s="290"/>
      <c r="T319" s="290"/>
      <c r="U319" s="290"/>
      <c r="V319" s="290"/>
      <c r="W319" s="166"/>
      <c r="X319" s="87"/>
      <c r="Y319" s="418">
        <f t="shared" si="146"/>
        <v>0</v>
      </c>
      <c r="Z319" s="291">
        <f t="shared" si="147"/>
        <v>0</v>
      </c>
      <c r="AA319" s="163"/>
      <c r="AB319" s="177" t="str">
        <f t="shared" si="148"/>
        <v/>
      </c>
      <c r="AC319" s="283" t="str">
        <f t="shared" si="149"/>
        <v/>
      </c>
      <c r="AD319" s="283" t="str">
        <f t="shared" si="150"/>
        <v/>
      </c>
      <c r="AE319" s="163"/>
      <c r="AF319" s="162"/>
      <c r="AP319" s="581"/>
    </row>
    <row r="320" spans="1:42" s="141" customFormat="1">
      <c r="A320" s="134">
        <v>311</v>
      </c>
      <c r="B320" s="286"/>
      <c r="C320" s="146">
        <f t="shared" si="143"/>
        <v>0</v>
      </c>
      <c r="D320" s="146">
        <f t="shared" si="144"/>
        <v>1</v>
      </c>
      <c r="E320" s="146">
        <f t="shared" si="145"/>
        <v>1900</v>
      </c>
      <c r="F320" s="287"/>
      <c r="G320" s="287"/>
      <c r="H320" s="287"/>
      <c r="I320" s="288"/>
      <c r="J320" s="287"/>
      <c r="K320" s="288"/>
      <c r="L320" s="134"/>
      <c r="M320" s="133"/>
      <c r="N320" s="288"/>
      <c r="O320" s="134"/>
      <c r="P320" s="166"/>
      <c r="Q320" s="289"/>
      <c r="R320" s="165"/>
      <c r="S320" s="290"/>
      <c r="T320" s="290"/>
      <c r="U320" s="290"/>
      <c r="V320" s="290"/>
      <c r="W320" s="166"/>
      <c r="X320" s="87"/>
      <c r="Y320" s="418">
        <f t="shared" si="146"/>
        <v>0</v>
      </c>
      <c r="Z320" s="291">
        <f t="shared" si="147"/>
        <v>0</v>
      </c>
      <c r="AA320" s="163"/>
      <c r="AB320" s="177" t="str">
        <f t="shared" si="148"/>
        <v/>
      </c>
      <c r="AC320" s="283" t="str">
        <f t="shared" si="149"/>
        <v/>
      </c>
      <c r="AD320" s="283" t="str">
        <f t="shared" si="150"/>
        <v/>
      </c>
      <c r="AE320" s="163"/>
      <c r="AF320" s="162"/>
      <c r="AP320" s="581"/>
    </row>
    <row r="321" spans="1:42" s="141" customFormat="1">
      <c r="A321" s="134">
        <v>312</v>
      </c>
      <c r="B321" s="286"/>
      <c r="C321" s="146">
        <f t="shared" si="143"/>
        <v>0</v>
      </c>
      <c r="D321" s="146">
        <f t="shared" si="144"/>
        <v>1</v>
      </c>
      <c r="E321" s="146">
        <f t="shared" si="145"/>
        <v>1900</v>
      </c>
      <c r="F321" s="287"/>
      <c r="G321" s="287"/>
      <c r="H321" s="287"/>
      <c r="I321" s="288"/>
      <c r="J321" s="287"/>
      <c r="K321" s="288"/>
      <c r="L321" s="134"/>
      <c r="M321" s="133"/>
      <c r="N321" s="288"/>
      <c r="O321" s="134"/>
      <c r="P321" s="166"/>
      <c r="Q321" s="289"/>
      <c r="R321" s="165"/>
      <c r="S321" s="290"/>
      <c r="T321" s="290"/>
      <c r="U321" s="290"/>
      <c r="V321" s="290"/>
      <c r="W321" s="166"/>
      <c r="X321" s="87"/>
      <c r="Y321" s="418">
        <f t="shared" si="146"/>
        <v>0</v>
      </c>
      <c r="Z321" s="291">
        <f t="shared" si="147"/>
        <v>0</v>
      </c>
      <c r="AA321" s="163"/>
      <c r="AB321" s="177" t="str">
        <f t="shared" si="148"/>
        <v/>
      </c>
      <c r="AC321" s="283" t="str">
        <f t="shared" si="149"/>
        <v/>
      </c>
      <c r="AD321" s="283" t="str">
        <f t="shared" si="150"/>
        <v/>
      </c>
      <c r="AE321" s="163"/>
      <c r="AF321" s="162"/>
      <c r="AP321" s="581"/>
    </row>
    <row r="322" spans="1:42" s="141" customFormat="1">
      <c r="A322" s="134">
        <v>313</v>
      </c>
      <c r="B322" s="286"/>
      <c r="C322" s="146">
        <f t="shared" si="143"/>
        <v>0</v>
      </c>
      <c r="D322" s="146">
        <f t="shared" si="144"/>
        <v>1</v>
      </c>
      <c r="E322" s="146">
        <f t="shared" si="145"/>
        <v>1900</v>
      </c>
      <c r="F322" s="287"/>
      <c r="G322" s="287"/>
      <c r="H322" s="287"/>
      <c r="I322" s="288"/>
      <c r="J322" s="287"/>
      <c r="K322" s="288"/>
      <c r="L322" s="134"/>
      <c r="M322" s="133"/>
      <c r="N322" s="288"/>
      <c r="O322" s="134"/>
      <c r="P322" s="166"/>
      <c r="Q322" s="289"/>
      <c r="R322" s="165"/>
      <c r="S322" s="290"/>
      <c r="T322" s="290"/>
      <c r="U322" s="290"/>
      <c r="V322" s="290"/>
      <c r="W322" s="166"/>
      <c r="X322" s="87"/>
      <c r="Y322" s="418">
        <f t="shared" si="146"/>
        <v>0</v>
      </c>
      <c r="Z322" s="291">
        <f t="shared" si="147"/>
        <v>0</v>
      </c>
      <c r="AA322" s="163"/>
      <c r="AB322" s="177" t="str">
        <f t="shared" si="148"/>
        <v/>
      </c>
      <c r="AC322" s="283" t="str">
        <f t="shared" si="149"/>
        <v/>
      </c>
      <c r="AD322" s="283" t="str">
        <f t="shared" si="150"/>
        <v/>
      </c>
      <c r="AE322" s="163"/>
      <c r="AF322" s="162"/>
      <c r="AP322" s="581"/>
    </row>
    <row r="323" spans="1:42" s="141" customFormat="1">
      <c r="A323" s="134">
        <v>314</v>
      </c>
      <c r="B323" s="286"/>
      <c r="C323" s="146">
        <f t="shared" si="143"/>
        <v>0</v>
      </c>
      <c r="D323" s="146">
        <f t="shared" si="144"/>
        <v>1</v>
      </c>
      <c r="E323" s="146">
        <f t="shared" si="145"/>
        <v>1900</v>
      </c>
      <c r="F323" s="287"/>
      <c r="G323" s="287"/>
      <c r="H323" s="287"/>
      <c r="I323" s="288"/>
      <c r="J323" s="287"/>
      <c r="K323" s="288"/>
      <c r="L323" s="134"/>
      <c r="M323" s="133"/>
      <c r="N323" s="288"/>
      <c r="O323" s="134"/>
      <c r="P323" s="166"/>
      <c r="Q323" s="289"/>
      <c r="R323" s="165"/>
      <c r="S323" s="290"/>
      <c r="T323" s="290"/>
      <c r="U323" s="290"/>
      <c r="V323" s="290"/>
      <c r="W323" s="166"/>
      <c r="X323" s="87"/>
      <c r="Y323" s="418">
        <f t="shared" si="146"/>
        <v>0</v>
      </c>
      <c r="Z323" s="291">
        <f t="shared" si="147"/>
        <v>0</v>
      </c>
      <c r="AA323" s="163"/>
      <c r="AB323" s="177" t="str">
        <f t="shared" si="148"/>
        <v/>
      </c>
      <c r="AC323" s="283" t="str">
        <f t="shared" si="149"/>
        <v/>
      </c>
      <c r="AD323" s="283" t="str">
        <f t="shared" si="150"/>
        <v/>
      </c>
      <c r="AE323" s="163"/>
      <c r="AF323" s="162"/>
      <c r="AP323" s="581"/>
    </row>
    <row r="324" spans="1:42" s="141" customFormat="1">
      <c r="A324" s="134">
        <v>315</v>
      </c>
      <c r="B324" s="286"/>
      <c r="C324" s="146">
        <f t="shared" si="143"/>
        <v>0</v>
      </c>
      <c r="D324" s="146">
        <f t="shared" si="144"/>
        <v>1</v>
      </c>
      <c r="E324" s="146">
        <f t="shared" si="145"/>
        <v>1900</v>
      </c>
      <c r="F324" s="287"/>
      <c r="G324" s="287"/>
      <c r="H324" s="287"/>
      <c r="I324" s="288"/>
      <c r="J324" s="287"/>
      <c r="K324" s="288"/>
      <c r="L324" s="134"/>
      <c r="M324" s="133"/>
      <c r="N324" s="288"/>
      <c r="O324" s="134"/>
      <c r="P324" s="166"/>
      <c r="Q324" s="289"/>
      <c r="R324" s="165"/>
      <c r="S324" s="290"/>
      <c r="T324" s="290"/>
      <c r="U324" s="290"/>
      <c r="V324" s="290"/>
      <c r="W324" s="166"/>
      <c r="X324" s="87"/>
      <c r="Y324" s="418">
        <f t="shared" si="146"/>
        <v>0</v>
      </c>
      <c r="Z324" s="291">
        <f t="shared" si="147"/>
        <v>0</v>
      </c>
      <c r="AA324" s="163"/>
      <c r="AB324" s="177" t="str">
        <f t="shared" si="148"/>
        <v/>
      </c>
      <c r="AC324" s="283" t="str">
        <f t="shared" si="149"/>
        <v/>
      </c>
      <c r="AD324" s="283" t="str">
        <f t="shared" si="150"/>
        <v/>
      </c>
      <c r="AE324" s="163"/>
      <c r="AF324" s="162"/>
      <c r="AP324" s="581"/>
    </row>
    <row r="325" spans="1:42" s="141" customFormat="1">
      <c r="A325" s="134">
        <v>316</v>
      </c>
      <c r="B325" s="286"/>
      <c r="C325" s="146">
        <f t="shared" si="143"/>
        <v>0</v>
      </c>
      <c r="D325" s="146">
        <f t="shared" si="144"/>
        <v>1</v>
      </c>
      <c r="E325" s="146">
        <f t="shared" si="145"/>
        <v>1900</v>
      </c>
      <c r="F325" s="287"/>
      <c r="G325" s="287"/>
      <c r="H325" s="287"/>
      <c r="I325" s="288"/>
      <c r="J325" s="287"/>
      <c r="K325" s="288"/>
      <c r="L325" s="134"/>
      <c r="M325" s="133"/>
      <c r="N325" s="288"/>
      <c r="O325" s="134"/>
      <c r="P325" s="166"/>
      <c r="Q325" s="289"/>
      <c r="R325" s="165"/>
      <c r="S325" s="290"/>
      <c r="T325" s="290"/>
      <c r="U325" s="290"/>
      <c r="V325" s="290"/>
      <c r="W325" s="166"/>
      <c r="X325" s="87"/>
      <c r="Y325" s="418">
        <f t="shared" si="146"/>
        <v>0</v>
      </c>
      <c r="Z325" s="291">
        <f t="shared" si="147"/>
        <v>0</v>
      </c>
      <c r="AA325" s="163"/>
      <c r="AB325" s="177" t="str">
        <f t="shared" si="148"/>
        <v/>
      </c>
      <c r="AC325" s="283" t="str">
        <f t="shared" si="149"/>
        <v/>
      </c>
      <c r="AD325" s="283" t="str">
        <f t="shared" si="150"/>
        <v/>
      </c>
      <c r="AE325" s="163"/>
      <c r="AF325" s="162"/>
      <c r="AP325" s="581"/>
    </row>
    <row r="326" spans="1:42" s="141" customFormat="1">
      <c r="A326" s="134">
        <v>317</v>
      </c>
      <c r="B326" s="286"/>
      <c r="C326" s="146">
        <f t="shared" si="143"/>
        <v>0</v>
      </c>
      <c r="D326" s="146">
        <f t="shared" si="144"/>
        <v>1</v>
      </c>
      <c r="E326" s="146">
        <f t="shared" si="145"/>
        <v>1900</v>
      </c>
      <c r="F326" s="287"/>
      <c r="G326" s="287"/>
      <c r="H326" s="287"/>
      <c r="I326" s="288"/>
      <c r="J326" s="287"/>
      <c r="K326" s="288"/>
      <c r="L326" s="134"/>
      <c r="M326" s="133"/>
      <c r="N326" s="288"/>
      <c r="O326" s="134"/>
      <c r="P326" s="166"/>
      <c r="Q326" s="289"/>
      <c r="R326" s="165"/>
      <c r="S326" s="290"/>
      <c r="T326" s="290"/>
      <c r="U326" s="290"/>
      <c r="V326" s="290"/>
      <c r="W326" s="166"/>
      <c r="X326" s="87"/>
      <c r="Y326" s="418">
        <f t="shared" si="146"/>
        <v>0</v>
      </c>
      <c r="Z326" s="291">
        <f t="shared" si="147"/>
        <v>0</v>
      </c>
      <c r="AA326" s="163"/>
      <c r="AB326" s="177" t="str">
        <f t="shared" si="148"/>
        <v/>
      </c>
      <c r="AC326" s="283" t="str">
        <f t="shared" si="149"/>
        <v/>
      </c>
      <c r="AD326" s="283" t="str">
        <f t="shared" si="150"/>
        <v/>
      </c>
      <c r="AE326" s="163"/>
      <c r="AF326" s="162"/>
      <c r="AP326" s="581"/>
    </row>
    <row r="327" spans="1:42" s="141" customFormat="1">
      <c r="A327" s="134">
        <v>318</v>
      </c>
      <c r="B327" s="286"/>
      <c r="C327" s="146">
        <f t="shared" si="143"/>
        <v>0</v>
      </c>
      <c r="D327" s="146">
        <f t="shared" si="144"/>
        <v>1</v>
      </c>
      <c r="E327" s="146">
        <f t="shared" si="145"/>
        <v>1900</v>
      </c>
      <c r="F327" s="287"/>
      <c r="G327" s="287"/>
      <c r="H327" s="287"/>
      <c r="I327" s="288"/>
      <c r="J327" s="287"/>
      <c r="K327" s="288"/>
      <c r="L327" s="134"/>
      <c r="M327" s="133"/>
      <c r="N327" s="288"/>
      <c r="O327" s="134"/>
      <c r="P327" s="166"/>
      <c r="Q327" s="289"/>
      <c r="R327" s="165"/>
      <c r="S327" s="290"/>
      <c r="T327" s="290"/>
      <c r="U327" s="290"/>
      <c r="V327" s="290"/>
      <c r="W327" s="166"/>
      <c r="X327" s="87"/>
      <c r="Y327" s="418">
        <f t="shared" si="146"/>
        <v>0</v>
      </c>
      <c r="Z327" s="291">
        <f t="shared" si="147"/>
        <v>0</v>
      </c>
      <c r="AA327" s="163"/>
      <c r="AB327" s="177" t="str">
        <f t="shared" si="148"/>
        <v/>
      </c>
      <c r="AC327" s="283" t="str">
        <f t="shared" si="149"/>
        <v/>
      </c>
      <c r="AD327" s="283" t="str">
        <f t="shared" si="150"/>
        <v/>
      </c>
      <c r="AE327" s="163"/>
      <c r="AF327" s="162"/>
      <c r="AP327" s="581"/>
    </row>
    <row r="328" spans="1:42" s="141" customFormat="1">
      <c r="A328" s="134">
        <v>319</v>
      </c>
      <c r="B328" s="286"/>
      <c r="C328" s="146">
        <f t="shared" si="143"/>
        <v>0</v>
      </c>
      <c r="D328" s="146">
        <f t="shared" si="144"/>
        <v>1</v>
      </c>
      <c r="E328" s="146">
        <f t="shared" si="145"/>
        <v>1900</v>
      </c>
      <c r="F328" s="287"/>
      <c r="G328" s="287"/>
      <c r="H328" s="287"/>
      <c r="I328" s="288"/>
      <c r="J328" s="287"/>
      <c r="K328" s="288"/>
      <c r="L328" s="134"/>
      <c r="M328" s="133"/>
      <c r="N328" s="288"/>
      <c r="O328" s="134"/>
      <c r="P328" s="166"/>
      <c r="Q328" s="289"/>
      <c r="R328" s="165"/>
      <c r="S328" s="290"/>
      <c r="T328" s="290"/>
      <c r="U328" s="290"/>
      <c r="V328" s="290"/>
      <c r="W328" s="166"/>
      <c r="X328" s="87"/>
      <c r="Y328" s="418">
        <f t="shared" si="146"/>
        <v>0</v>
      </c>
      <c r="Z328" s="291">
        <f t="shared" si="147"/>
        <v>0</v>
      </c>
      <c r="AA328" s="163"/>
      <c r="AB328" s="177" t="str">
        <f t="shared" si="148"/>
        <v/>
      </c>
      <c r="AC328" s="283" t="str">
        <f t="shared" si="149"/>
        <v/>
      </c>
      <c r="AD328" s="283" t="str">
        <f t="shared" si="150"/>
        <v/>
      </c>
      <c r="AE328" s="163"/>
      <c r="AF328" s="162"/>
      <c r="AP328" s="581"/>
    </row>
    <row r="329" spans="1:42" s="141" customFormat="1">
      <c r="A329" s="134">
        <v>320</v>
      </c>
      <c r="B329" s="286"/>
      <c r="C329" s="146">
        <f t="shared" si="143"/>
        <v>0</v>
      </c>
      <c r="D329" s="146">
        <f t="shared" si="144"/>
        <v>1</v>
      </c>
      <c r="E329" s="146">
        <f t="shared" si="145"/>
        <v>1900</v>
      </c>
      <c r="F329" s="287"/>
      <c r="G329" s="287"/>
      <c r="H329" s="287"/>
      <c r="I329" s="288"/>
      <c r="J329" s="287"/>
      <c r="K329" s="288"/>
      <c r="L329" s="134"/>
      <c r="M329" s="133"/>
      <c r="N329" s="288"/>
      <c r="O329" s="134"/>
      <c r="P329" s="166"/>
      <c r="Q329" s="289"/>
      <c r="R329" s="165"/>
      <c r="S329" s="290"/>
      <c r="T329" s="290"/>
      <c r="U329" s="290"/>
      <c r="V329" s="290"/>
      <c r="W329" s="166"/>
      <c r="X329" s="87"/>
      <c r="Y329" s="418">
        <f t="shared" si="146"/>
        <v>0</v>
      </c>
      <c r="Z329" s="291">
        <f t="shared" si="147"/>
        <v>0</v>
      </c>
      <c r="AA329" s="163"/>
      <c r="AB329" s="177" t="str">
        <f t="shared" si="148"/>
        <v/>
      </c>
      <c r="AC329" s="283" t="str">
        <f t="shared" si="149"/>
        <v/>
      </c>
      <c r="AD329" s="283" t="str">
        <f t="shared" si="150"/>
        <v/>
      </c>
      <c r="AE329" s="163"/>
      <c r="AF329" s="162"/>
      <c r="AP329" s="581"/>
    </row>
    <row r="330" spans="1:42" s="141" customFormat="1">
      <c r="A330" s="134">
        <v>321</v>
      </c>
      <c r="B330" s="286"/>
      <c r="C330" s="146">
        <f t="shared" si="143"/>
        <v>0</v>
      </c>
      <c r="D330" s="146">
        <f t="shared" si="144"/>
        <v>1</v>
      </c>
      <c r="E330" s="146">
        <f t="shared" si="145"/>
        <v>1900</v>
      </c>
      <c r="F330" s="287"/>
      <c r="G330" s="287"/>
      <c r="H330" s="287"/>
      <c r="I330" s="288"/>
      <c r="J330" s="287"/>
      <c r="K330" s="288"/>
      <c r="L330" s="134"/>
      <c r="M330" s="133"/>
      <c r="N330" s="288"/>
      <c r="O330" s="134"/>
      <c r="P330" s="166"/>
      <c r="Q330" s="289"/>
      <c r="R330" s="165"/>
      <c r="S330" s="290"/>
      <c r="T330" s="290"/>
      <c r="U330" s="290"/>
      <c r="V330" s="290"/>
      <c r="W330" s="166"/>
      <c r="X330" s="87"/>
      <c r="Y330" s="418">
        <f t="shared" si="146"/>
        <v>0</v>
      </c>
      <c r="Z330" s="291">
        <f t="shared" si="147"/>
        <v>0</v>
      </c>
      <c r="AA330" s="163"/>
      <c r="AB330" s="177" t="str">
        <f t="shared" si="148"/>
        <v/>
      </c>
      <c r="AC330" s="283" t="str">
        <f t="shared" si="149"/>
        <v/>
      </c>
      <c r="AD330" s="283" t="str">
        <f t="shared" si="150"/>
        <v/>
      </c>
      <c r="AE330" s="163"/>
      <c r="AF330" s="162"/>
      <c r="AP330" s="581"/>
    </row>
    <row r="331" spans="1:42" s="141" customFormat="1">
      <c r="A331" s="134">
        <v>322</v>
      </c>
      <c r="B331" s="286"/>
      <c r="C331" s="146">
        <f t="shared" ref="C331:C394" si="151">DAY(B331)</f>
        <v>0</v>
      </c>
      <c r="D331" s="146">
        <f t="shared" ref="D331:D394" si="152">MONTH(B331)</f>
        <v>1</v>
      </c>
      <c r="E331" s="146">
        <f t="shared" ref="E331:E394" si="153">YEAR(B331)</f>
        <v>1900</v>
      </c>
      <c r="F331" s="287"/>
      <c r="G331" s="287"/>
      <c r="H331" s="287"/>
      <c r="I331" s="288"/>
      <c r="J331" s="287"/>
      <c r="K331" s="288"/>
      <c r="L331" s="134"/>
      <c r="M331" s="133"/>
      <c r="N331" s="288"/>
      <c r="O331" s="134"/>
      <c r="P331" s="166"/>
      <c r="Q331" s="289"/>
      <c r="R331" s="165"/>
      <c r="S331" s="290"/>
      <c r="T331" s="290"/>
      <c r="U331" s="290"/>
      <c r="V331" s="290"/>
      <c r="W331" s="166"/>
      <c r="X331" s="87"/>
      <c r="Y331" s="418">
        <f t="shared" ref="Y331:Y394" si="154">X331*U331</f>
        <v>0</v>
      </c>
      <c r="Z331" s="291">
        <f t="shared" ref="Z331:Z394" si="155">Y331*1.1</f>
        <v>0</v>
      </c>
      <c r="AA331" s="163"/>
      <c r="AB331" s="177" t="str">
        <f t="shared" ref="AB331:AB394" si="156">IF(S331="","",IF(S331-U331=0,"Full","No"))</f>
        <v/>
      </c>
      <c r="AC331" s="283" t="str">
        <f t="shared" ref="AC331:AC394" si="157">IF(AND(S331&gt;U331,V331=0),"Lost",IF(AND(S331&gt;U331,V331&lt;(S331-U331)),"Lost",""))</f>
        <v/>
      </c>
      <c r="AD331" s="283" t="str">
        <f t="shared" ref="AD331:AD394" si="158">IF(AND(S331&gt;U331,V331=0),S331-U331,IF(AND(S331&gt;U331,V331&lt;(S331-U331)),S331-(U331+V331),""))</f>
        <v/>
      </c>
      <c r="AE331" s="163"/>
      <c r="AF331" s="162"/>
      <c r="AP331" s="581"/>
    </row>
    <row r="332" spans="1:42" s="141" customFormat="1">
      <c r="A332" s="134">
        <v>323</v>
      </c>
      <c r="B332" s="286"/>
      <c r="C332" s="146">
        <f t="shared" si="151"/>
        <v>0</v>
      </c>
      <c r="D332" s="146">
        <f t="shared" si="152"/>
        <v>1</v>
      </c>
      <c r="E332" s="146">
        <f t="shared" si="153"/>
        <v>1900</v>
      </c>
      <c r="F332" s="287"/>
      <c r="G332" s="287"/>
      <c r="H332" s="287"/>
      <c r="I332" s="288"/>
      <c r="J332" s="287"/>
      <c r="K332" s="288"/>
      <c r="L332" s="134"/>
      <c r="M332" s="133"/>
      <c r="N332" s="288"/>
      <c r="O332" s="134"/>
      <c r="P332" s="166"/>
      <c r="Q332" s="289"/>
      <c r="R332" s="165"/>
      <c r="S332" s="290"/>
      <c r="T332" s="290"/>
      <c r="U332" s="290"/>
      <c r="V332" s="290"/>
      <c r="W332" s="166"/>
      <c r="X332" s="87"/>
      <c r="Y332" s="418">
        <f t="shared" si="154"/>
        <v>0</v>
      </c>
      <c r="Z332" s="291">
        <f t="shared" si="155"/>
        <v>0</v>
      </c>
      <c r="AA332" s="163"/>
      <c r="AB332" s="177" t="str">
        <f t="shared" si="156"/>
        <v/>
      </c>
      <c r="AC332" s="283" t="str">
        <f t="shared" si="157"/>
        <v/>
      </c>
      <c r="AD332" s="283" t="str">
        <f t="shared" si="158"/>
        <v/>
      </c>
      <c r="AE332" s="163"/>
      <c r="AF332" s="162"/>
      <c r="AP332" s="581"/>
    </row>
    <row r="333" spans="1:42" s="141" customFormat="1">
      <c r="A333" s="134">
        <v>324</v>
      </c>
      <c r="B333" s="286"/>
      <c r="C333" s="146">
        <f t="shared" si="151"/>
        <v>0</v>
      </c>
      <c r="D333" s="146">
        <f t="shared" si="152"/>
        <v>1</v>
      </c>
      <c r="E333" s="146">
        <f t="shared" si="153"/>
        <v>1900</v>
      </c>
      <c r="F333" s="287"/>
      <c r="G333" s="287"/>
      <c r="H333" s="287"/>
      <c r="I333" s="288"/>
      <c r="J333" s="287"/>
      <c r="K333" s="288"/>
      <c r="L333" s="134"/>
      <c r="M333" s="133"/>
      <c r="N333" s="288"/>
      <c r="O333" s="134"/>
      <c r="P333" s="166"/>
      <c r="Q333" s="289"/>
      <c r="R333" s="165"/>
      <c r="S333" s="290"/>
      <c r="T333" s="290"/>
      <c r="U333" s="290"/>
      <c r="V333" s="290"/>
      <c r="W333" s="166"/>
      <c r="X333" s="87"/>
      <c r="Y333" s="418">
        <f t="shared" si="154"/>
        <v>0</v>
      </c>
      <c r="Z333" s="291">
        <f t="shared" si="155"/>
        <v>0</v>
      </c>
      <c r="AA333" s="163"/>
      <c r="AB333" s="177" t="str">
        <f t="shared" si="156"/>
        <v/>
      </c>
      <c r="AC333" s="283" t="str">
        <f t="shared" si="157"/>
        <v/>
      </c>
      <c r="AD333" s="283" t="str">
        <f t="shared" si="158"/>
        <v/>
      </c>
      <c r="AE333" s="163"/>
      <c r="AF333" s="162"/>
      <c r="AP333" s="581"/>
    </row>
    <row r="334" spans="1:42" s="141" customFormat="1">
      <c r="A334" s="134">
        <v>325</v>
      </c>
      <c r="B334" s="286"/>
      <c r="C334" s="146">
        <f t="shared" si="151"/>
        <v>0</v>
      </c>
      <c r="D334" s="146">
        <f t="shared" si="152"/>
        <v>1</v>
      </c>
      <c r="E334" s="146">
        <f t="shared" si="153"/>
        <v>1900</v>
      </c>
      <c r="F334" s="287"/>
      <c r="G334" s="287"/>
      <c r="H334" s="287"/>
      <c r="I334" s="288"/>
      <c r="J334" s="287"/>
      <c r="K334" s="288"/>
      <c r="L334" s="134"/>
      <c r="M334" s="133"/>
      <c r="N334" s="288"/>
      <c r="O334" s="134"/>
      <c r="P334" s="166"/>
      <c r="Q334" s="289"/>
      <c r="R334" s="165"/>
      <c r="S334" s="290"/>
      <c r="T334" s="290"/>
      <c r="U334" s="290"/>
      <c r="V334" s="290"/>
      <c r="W334" s="166"/>
      <c r="X334" s="87"/>
      <c r="Y334" s="418">
        <f t="shared" si="154"/>
        <v>0</v>
      </c>
      <c r="Z334" s="291">
        <f t="shared" si="155"/>
        <v>0</v>
      </c>
      <c r="AA334" s="163"/>
      <c r="AB334" s="177" t="str">
        <f t="shared" si="156"/>
        <v/>
      </c>
      <c r="AC334" s="283" t="str">
        <f t="shared" si="157"/>
        <v/>
      </c>
      <c r="AD334" s="283" t="str">
        <f t="shared" si="158"/>
        <v/>
      </c>
      <c r="AE334" s="163"/>
      <c r="AF334" s="162"/>
      <c r="AP334" s="581"/>
    </row>
    <row r="335" spans="1:42" s="141" customFormat="1">
      <c r="A335" s="134">
        <v>326</v>
      </c>
      <c r="B335" s="286"/>
      <c r="C335" s="146">
        <f t="shared" si="151"/>
        <v>0</v>
      </c>
      <c r="D335" s="146">
        <f t="shared" si="152"/>
        <v>1</v>
      </c>
      <c r="E335" s="146">
        <f t="shared" si="153"/>
        <v>1900</v>
      </c>
      <c r="F335" s="287"/>
      <c r="G335" s="287"/>
      <c r="H335" s="287"/>
      <c r="I335" s="288"/>
      <c r="J335" s="287"/>
      <c r="K335" s="288"/>
      <c r="L335" s="134"/>
      <c r="M335" s="133"/>
      <c r="N335" s="288"/>
      <c r="O335" s="134"/>
      <c r="P335" s="166"/>
      <c r="Q335" s="289"/>
      <c r="R335" s="165"/>
      <c r="S335" s="290"/>
      <c r="T335" s="290"/>
      <c r="U335" s="290"/>
      <c r="V335" s="290"/>
      <c r="W335" s="166"/>
      <c r="X335" s="87"/>
      <c r="Y335" s="418">
        <f t="shared" si="154"/>
        <v>0</v>
      </c>
      <c r="Z335" s="291">
        <f t="shared" si="155"/>
        <v>0</v>
      </c>
      <c r="AA335" s="163"/>
      <c r="AB335" s="177" t="str">
        <f t="shared" si="156"/>
        <v/>
      </c>
      <c r="AC335" s="283" t="str">
        <f t="shared" si="157"/>
        <v/>
      </c>
      <c r="AD335" s="283" t="str">
        <f t="shared" si="158"/>
        <v/>
      </c>
      <c r="AE335" s="163"/>
      <c r="AF335" s="162"/>
      <c r="AP335" s="581"/>
    </row>
    <row r="336" spans="1:42" s="141" customFormat="1">
      <c r="A336" s="134">
        <v>327</v>
      </c>
      <c r="B336" s="286"/>
      <c r="C336" s="146">
        <f t="shared" si="151"/>
        <v>0</v>
      </c>
      <c r="D336" s="146">
        <f t="shared" si="152"/>
        <v>1</v>
      </c>
      <c r="E336" s="146">
        <f t="shared" si="153"/>
        <v>1900</v>
      </c>
      <c r="F336" s="287"/>
      <c r="G336" s="287"/>
      <c r="H336" s="287"/>
      <c r="I336" s="288"/>
      <c r="J336" s="287"/>
      <c r="K336" s="288"/>
      <c r="L336" s="134"/>
      <c r="M336" s="133"/>
      <c r="N336" s="288"/>
      <c r="O336" s="134"/>
      <c r="P336" s="166"/>
      <c r="Q336" s="289"/>
      <c r="R336" s="165"/>
      <c r="S336" s="290"/>
      <c r="T336" s="290"/>
      <c r="U336" s="290"/>
      <c r="V336" s="290"/>
      <c r="W336" s="166"/>
      <c r="X336" s="87"/>
      <c r="Y336" s="418">
        <f t="shared" si="154"/>
        <v>0</v>
      </c>
      <c r="Z336" s="291">
        <f t="shared" si="155"/>
        <v>0</v>
      </c>
      <c r="AA336" s="163"/>
      <c r="AB336" s="177" t="str">
        <f t="shared" si="156"/>
        <v/>
      </c>
      <c r="AC336" s="283" t="str">
        <f t="shared" si="157"/>
        <v/>
      </c>
      <c r="AD336" s="283" t="str">
        <f t="shared" si="158"/>
        <v/>
      </c>
      <c r="AE336" s="163"/>
      <c r="AF336" s="162"/>
      <c r="AP336" s="581"/>
    </row>
    <row r="337" spans="1:42" s="141" customFormat="1">
      <c r="A337" s="134">
        <v>328</v>
      </c>
      <c r="B337" s="286"/>
      <c r="C337" s="146">
        <f t="shared" si="151"/>
        <v>0</v>
      </c>
      <c r="D337" s="146">
        <f t="shared" si="152"/>
        <v>1</v>
      </c>
      <c r="E337" s="146">
        <f t="shared" si="153"/>
        <v>1900</v>
      </c>
      <c r="F337" s="287"/>
      <c r="G337" s="287"/>
      <c r="H337" s="287"/>
      <c r="I337" s="288"/>
      <c r="J337" s="287"/>
      <c r="K337" s="288"/>
      <c r="L337" s="134"/>
      <c r="M337" s="133"/>
      <c r="N337" s="288"/>
      <c r="O337" s="134"/>
      <c r="P337" s="166"/>
      <c r="Q337" s="289"/>
      <c r="R337" s="165"/>
      <c r="S337" s="290"/>
      <c r="T337" s="290"/>
      <c r="U337" s="290"/>
      <c r="V337" s="290"/>
      <c r="W337" s="166"/>
      <c r="X337" s="87"/>
      <c r="Y337" s="418">
        <f t="shared" si="154"/>
        <v>0</v>
      </c>
      <c r="Z337" s="291">
        <f t="shared" si="155"/>
        <v>0</v>
      </c>
      <c r="AA337" s="163"/>
      <c r="AB337" s="177" t="str">
        <f t="shared" si="156"/>
        <v/>
      </c>
      <c r="AC337" s="283" t="str">
        <f t="shared" si="157"/>
        <v/>
      </c>
      <c r="AD337" s="283" t="str">
        <f t="shared" si="158"/>
        <v/>
      </c>
      <c r="AE337" s="163"/>
      <c r="AF337" s="162"/>
      <c r="AP337" s="581"/>
    </row>
    <row r="338" spans="1:42" s="141" customFormat="1">
      <c r="A338" s="134">
        <v>329</v>
      </c>
      <c r="B338" s="286"/>
      <c r="C338" s="146">
        <f t="shared" si="151"/>
        <v>0</v>
      </c>
      <c r="D338" s="146">
        <f t="shared" si="152"/>
        <v>1</v>
      </c>
      <c r="E338" s="146">
        <f t="shared" si="153"/>
        <v>1900</v>
      </c>
      <c r="F338" s="287"/>
      <c r="G338" s="287"/>
      <c r="H338" s="287"/>
      <c r="I338" s="288"/>
      <c r="J338" s="287"/>
      <c r="K338" s="288"/>
      <c r="L338" s="134"/>
      <c r="M338" s="133"/>
      <c r="N338" s="288"/>
      <c r="O338" s="134"/>
      <c r="P338" s="166"/>
      <c r="Q338" s="289"/>
      <c r="R338" s="165"/>
      <c r="S338" s="290"/>
      <c r="T338" s="290"/>
      <c r="U338" s="290"/>
      <c r="V338" s="290"/>
      <c r="W338" s="166"/>
      <c r="X338" s="87"/>
      <c r="Y338" s="418">
        <f t="shared" si="154"/>
        <v>0</v>
      </c>
      <c r="Z338" s="291">
        <f t="shared" si="155"/>
        <v>0</v>
      </c>
      <c r="AA338" s="163"/>
      <c r="AB338" s="177" t="str">
        <f t="shared" si="156"/>
        <v/>
      </c>
      <c r="AC338" s="283" t="str">
        <f t="shared" si="157"/>
        <v/>
      </c>
      <c r="AD338" s="283" t="str">
        <f t="shared" si="158"/>
        <v/>
      </c>
      <c r="AE338" s="163"/>
      <c r="AF338" s="162"/>
      <c r="AP338" s="581"/>
    </row>
    <row r="339" spans="1:42" s="141" customFormat="1">
      <c r="A339" s="134">
        <v>330</v>
      </c>
      <c r="B339" s="286"/>
      <c r="C339" s="146">
        <f t="shared" si="151"/>
        <v>0</v>
      </c>
      <c r="D339" s="146">
        <f t="shared" si="152"/>
        <v>1</v>
      </c>
      <c r="E339" s="146">
        <f t="shared" si="153"/>
        <v>1900</v>
      </c>
      <c r="F339" s="287"/>
      <c r="G339" s="287"/>
      <c r="H339" s="287"/>
      <c r="I339" s="288"/>
      <c r="J339" s="287"/>
      <c r="K339" s="288"/>
      <c r="L339" s="134"/>
      <c r="M339" s="133"/>
      <c r="N339" s="288"/>
      <c r="O339" s="134"/>
      <c r="P339" s="166"/>
      <c r="Q339" s="289"/>
      <c r="R339" s="165"/>
      <c r="S339" s="290"/>
      <c r="T339" s="290"/>
      <c r="U339" s="290"/>
      <c r="V339" s="290"/>
      <c r="W339" s="166"/>
      <c r="X339" s="87"/>
      <c r="Y339" s="418">
        <f t="shared" si="154"/>
        <v>0</v>
      </c>
      <c r="Z339" s="291">
        <f t="shared" si="155"/>
        <v>0</v>
      </c>
      <c r="AA339" s="163"/>
      <c r="AB339" s="177" t="str">
        <f t="shared" si="156"/>
        <v/>
      </c>
      <c r="AC339" s="283" t="str">
        <f t="shared" si="157"/>
        <v/>
      </c>
      <c r="AD339" s="283" t="str">
        <f t="shared" si="158"/>
        <v/>
      </c>
      <c r="AE339" s="163"/>
      <c r="AF339" s="162"/>
      <c r="AP339" s="581"/>
    </row>
    <row r="340" spans="1:42" s="141" customFormat="1">
      <c r="A340" s="134">
        <v>331</v>
      </c>
      <c r="B340" s="286"/>
      <c r="C340" s="146">
        <f t="shared" si="151"/>
        <v>0</v>
      </c>
      <c r="D340" s="146">
        <f t="shared" si="152"/>
        <v>1</v>
      </c>
      <c r="E340" s="146">
        <f t="shared" si="153"/>
        <v>1900</v>
      </c>
      <c r="F340" s="287"/>
      <c r="G340" s="287"/>
      <c r="H340" s="287"/>
      <c r="I340" s="288"/>
      <c r="J340" s="287"/>
      <c r="K340" s="288"/>
      <c r="L340" s="134"/>
      <c r="M340" s="133"/>
      <c r="N340" s="288"/>
      <c r="O340" s="134"/>
      <c r="P340" s="166"/>
      <c r="Q340" s="289"/>
      <c r="R340" s="165"/>
      <c r="S340" s="290"/>
      <c r="T340" s="290"/>
      <c r="U340" s="290"/>
      <c r="V340" s="290"/>
      <c r="W340" s="166"/>
      <c r="X340" s="87"/>
      <c r="Y340" s="418">
        <f t="shared" si="154"/>
        <v>0</v>
      </c>
      <c r="Z340" s="291">
        <f t="shared" si="155"/>
        <v>0</v>
      </c>
      <c r="AA340" s="163"/>
      <c r="AB340" s="177" t="str">
        <f t="shared" si="156"/>
        <v/>
      </c>
      <c r="AC340" s="283" t="str">
        <f t="shared" si="157"/>
        <v/>
      </c>
      <c r="AD340" s="283" t="str">
        <f t="shared" si="158"/>
        <v/>
      </c>
      <c r="AE340" s="163"/>
      <c r="AF340" s="162"/>
      <c r="AP340" s="581"/>
    </row>
    <row r="341" spans="1:42" s="141" customFormat="1">
      <c r="A341" s="134">
        <v>332</v>
      </c>
      <c r="B341" s="286"/>
      <c r="C341" s="146">
        <f t="shared" si="151"/>
        <v>0</v>
      </c>
      <c r="D341" s="146">
        <f t="shared" si="152"/>
        <v>1</v>
      </c>
      <c r="E341" s="146">
        <f t="shared" si="153"/>
        <v>1900</v>
      </c>
      <c r="F341" s="287"/>
      <c r="G341" s="287"/>
      <c r="H341" s="287"/>
      <c r="I341" s="288"/>
      <c r="J341" s="287"/>
      <c r="K341" s="288"/>
      <c r="L341" s="134"/>
      <c r="M341" s="133"/>
      <c r="N341" s="288"/>
      <c r="O341" s="134"/>
      <c r="P341" s="166"/>
      <c r="Q341" s="289"/>
      <c r="R341" s="165"/>
      <c r="S341" s="290"/>
      <c r="T341" s="290"/>
      <c r="U341" s="290"/>
      <c r="V341" s="290"/>
      <c r="W341" s="166"/>
      <c r="X341" s="87"/>
      <c r="Y341" s="418">
        <f t="shared" si="154"/>
        <v>0</v>
      </c>
      <c r="Z341" s="291">
        <f t="shared" si="155"/>
        <v>0</v>
      </c>
      <c r="AA341" s="163"/>
      <c r="AB341" s="177" t="str">
        <f t="shared" si="156"/>
        <v/>
      </c>
      <c r="AC341" s="283" t="str">
        <f t="shared" si="157"/>
        <v/>
      </c>
      <c r="AD341" s="283" t="str">
        <f t="shared" si="158"/>
        <v/>
      </c>
      <c r="AE341" s="163"/>
      <c r="AF341" s="162"/>
      <c r="AP341" s="581"/>
    </row>
    <row r="342" spans="1:42" s="141" customFormat="1">
      <c r="A342" s="134">
        <v>333</v>
      </c>
      <c r="B342" s="286"/>
      <c r="C342" s="146">
        <f t="shared" si="151"/>
        <v>0</v>
      </c>
      <c r="D342" s="146">
        <f t="shared" si="152"/>
        <v>1</v>
      </c>
      <c r="E342" s="146">
        <f t="shared" si="153"/>
        <v>1900</v>
      </c>
      <c r="F342" s="287"/>
      <c r="G342" s="287"/>
      <c r="H342" s="287"/>
      <c r="I342" s="288"/>
      <c r="J342" s="287"/>
      <c r="K342" s="288"/>
      <c r="L342" s="134"/>
      <c r="M342" s="133"/>
      <c r="N342" s="288"/>
      <c r="O342" s="134"/>
      <c r="P342" s="166"/>
      <c r="Q342" s="289"/>
      <c r="R342" s="165"/>
      <c r="S342" s="290"/>
      <c r="T342" s="290"/>
      <c r="U342" s="290"/>
      <c r="V342" s="290"/>
      <c r="W342" s="166"/>
      <c r="X342" s="87"/>
      <c r="Y342" s="418">
        <f t="shared" si="154"/>
        <v>0</v>
      </c>
      <c r="Z342" s="291">
        <f t="shared" si="155"/>
        <v>0</v>
      </c>
      <c r="AA342" s="163"/>
      <c r="AB342" s="177" t="str">
        <f t="shared" si="156"/>
        <v/>
      </c>
      <c r="AC342" s="283" t="str">
        <f t="shared" si="157"/>
        <v/>
      </c>
      <c r="AD342" s="283" t="str">
        <f t="shared" si="158"/>
        <v/>
      </c>
      <c r="AE342" s="163"/>
      <c r="AF342" s="162"/>
      <c r="AP342" s="581"/>
    </row>
    <row r="343" spans="1:42" s="141" customFormat="1">
      <c r="A343" s="134">
        <v>334</v>
      </c>
      <c r="B343" s="286"/>
      <c r="C343" s="146">
        <f t="shared" si="151"/>
        <v>0</v>
      </c>
      <c r="D343" s="146">
        <f t="shared" si="152"/>
        <v>1</v>
      </c>
      <c r="E343" s="146">
        <f t="shared" si="153"/>
        <v>1900</v>
      </c>
      <c r="F343" s="287"/>
      <c r="G343" s="287"/>
      <c r="H343" s="287"/>
      <c r="I343" s="288"/>
      <c r="J343" s="287"/>
      <c r="K343" s="288"/>
      <c r="L343" s="134"/>
      <c r="M343" s="133"/>
      <c r="N343" s="288"/>
      <c r="O343" s="134"/>
      <c r="P343" s="166"/>
      <c r="Q343" s="289"/>
      <c r="R343" s="165"/>
      <c r="S343" s="290"/>
      <c r="T343" s="290"/>
      <c r="U343" s="290"/>
      <c r="V343" s="290"/>
      <c r="W343" s="166"/>
      <c r="X343" s="87"/>
      <c r="Y343" s="418">
        <f t="shared" si="154"/>
        <v>0</v>
      </c>
      <c r="Z343" s="291">
        <f t="shared" si="155"/>
        <v>0</v>
      </c>
      <c r="AA343" s="163"/>
      <c r="AB343" s="177" t="str">
        <f t="shared" si="156"/>
        <v/>
      </c>
      <c r="AC343" s="283" t="str">
        <f t="shared" si="157"/>
        <v/>
      </c>
      <c r="AD343" s="283" t="str">
        <f t="shared" si="158"/>
        <v/>
      </c>
      <c r="AE343" s="163"/>
      <c r="AF343" s="162"/>
      <c r="AP343" s="581"/>
    </row>
    <row r="344" spans="1:42" s="141" customFormat="1">
      <c r="A344" s="134">
        <v>335</v>
      </c>
      <c r="B344" s="286"/>
      <c r="C344" s="146">
        <f t="shared" si="151"/>
        <v>0</v>
      </c>
      <c r="D344" s="146">
        <f t="shared" si="152"/>
        <v>1</v>
      </c>
      <c r="E344" s="146">
        <f t="shared" si="153"/>
        <v>1900</v>
      </c>
      <c r="F344" s="287"/>
      <c r="G344" s="287"/>
      <c r="H344" s="287"/>
      <c r="I344" s="288"/>
      <c r="J344" s="287"/>
      <c r="K344" s="288"/>
      <c r="L344" s="134"/>
      <c r="M344" s="133"/>
      <c r="N344" s="288"/>
      <c r="O344" s="134"/>
      <c r="P344" s="166"/>
      <c r="Q344" s="289"/>
      <c r="R344" s="165"/>
      <c r="S344" s="290"/>
      <c r="T344" s="290"/>
      <c r="U344" s="290"/>
      <c r="V344" s="290"/>
      <c r="W344" s="166"/>
      <c r="X344" s="87"/>
      <c r="Y344" s="418">
        <f t="shared" si="154"/>
        <v>0</v>
      </c>
      <c r="Z344" s="291">
        <f t="shared" si="155"/>
        <v>0</v>
      </c>
      <c r="AA344" s="163"/>
      <c r="AB344" s="177" t="str">
        <f t="shared" si="156"/>
        <v/>
      </c>
      <c r="AC344" s="283" t="str">
        <f t="shared" si="157"/>
        <v/>
      </c>
      <c r="AD344" s="283" t="str">
        <f t="shared" si="158"/>
        <v/>
      </c>
      <c r="AE344" s="163"/>
      <c r="AF344" s="162"/>
      <c r="AP344" s="581"/>
    </row>
    <row r="345" spans="1:42" s="141" customFormat="1">
      <c r="A345" s="134">
        <v>336</v>
      </c>
      <c r="B345" s="286"/>
      <c r="C345" s="146">
        <f t="shared" si="151"/>
        <v>0</v>
      </c>
      <c r="D345" s="146">
        <f t="shared" si="152"/>
        <v>1</v>
      </c>
      <c r="E345" s="146">
        <f t="shared" si="153"/>
        <v>1900</v>
      </c>
      <c r="F345" s="287"/>
      <c r="G345" s="287"/>
      <c r="H345" s="287"/>
      <c r="I345" s="288"/>
      <c r="J345" s="287"/>
      <c r="K345" s="288"/>
      <c r="L345" s="134"/>
      <c r="M345" s="133"/>
      <c r="N345" s="288"/>
      <c r="O345" s="134"/>
      <c r="P345" s="166"/>
      <c r="Q345" s="289"/>
      <c r="R345" s="165"/>
      <c r="S345" s="290"/>
      <c r="T345" s="290"/>
      <c r="U345" s="290"/>
      <c r="V345" s="290"/>
      <c r="W345" s="166"/>
      <c r="X345" s="87"/>
      <c r="Y345" s="418">
        <f t="shared" si="154"/>
        <v>0</v>
      </c>
      <c r="Z345" s="291">
        <f t="shared" si="155"/>
        <v>0</v>
      </c>
      <c r="AA345" s="163"/>
      <c r="AB345" s="177" t="str">
        <f t="shared" si="156"/>
        <v/>
      </c>
      <c r="AC345" s="283" t="str">
        <f t="shared" si="157"/>
        <v/>
      </c>
      <c r="AD345" s="283" t="str">
        <f t="shared" si="158"/>
        <v/>
      </c>
      <c r="AE345" s="163"/>
      <c r="AF345" s="162"/>
      <c r="AP345" s="581"/>
    </row>
    <row r="346" spans="1:42" s="141" customFormat="1">
      <c r="A346" s="134">
        <v>337</v>
      </c>
      <c r="B346" s="286"/>
      <c r="C346" s="146">
        <f t="shared" si="151"/>
        <v>0</v>
      </c>
      <c r="D346" s="146">
        <f t="shared" si="152"/>
        <v>1</v>
      </c>
      <c r="E346" s="146">
        <f t="shared" si="153"/>
        <v>1900</v>
      </c>
      <c r="F346" s="287"/>
      <c r="G346" s="287"/>
      <c r="H346" s="287"/>
      <c r="I346" s="288"/>
      <c r="J346" s="287"/>
      <c r="K346" s="288"/>
      <c r="L346" s="134"/>
      <c r="M346" s="133"/>
      <c r="N346" s="288"/>
      <c r="O346" s="134"/>
      <c r="P346" s="166"/>
      <c r="Q346" s="289"/>
      <c r="R346" s="165"/>
      <c r="S346" s="290"/>
      <c r="T346" s="290"/>
      <c r="U346" s="290"/>
      <c r="V346" s="290"/>
      <c r="W346" s="166"/>
      <c r="X346" s="87"/>
      <c r="Y346" s="418">
        <f t="shared" si="154"/>
        <v>0</v>
      </c>
      <c r="Z346" s="291">
        <f t="shared" si="155"/>
        <v>0</v>
      </c>
      <c r="AA346" s="163"/>
      <c r="AB346" s="177" t="str">
        <f t="shared" si="156"/>
        <v/>
      </c>
      <c r="AC346" s="283" t="str">
        <f t="shared" si="157"/>
        <v/>
      </c>
      <c r="AD346" s="283" t="str">
        <f t="shared" si="158"/>
        <v/>
      </c>
      <c r="AE346" s="163"/>
      <c r="AF346" s="162"/>
      <c r="AP346" s="581"/>
    </row>
    <row r="347" spans="1:42" s="141" customFormat="1">
      <c r="A347" s="134">
        <v>338</v>
      </c>
      <c r="B347" s="286"/>
      <c r="C347" s="146">
        <f t="shared" si="151"/>
        <v>0</v>
      </c>
      <c r="D347" s="146">
        <f t="shared" si="152"/>
        <v>1</v>
      </c>
      <c r="E347" s="146">
        <f t="shared" si="153"/>
        <v>1900</v>
      </c>
      <c r="F347" s="287"/>
      <c r="G347" s="287"/>
      <c r="H347" s="287"/>
      <c r="I347" s="288"/>
      <c r="J347" s="287"/>
      <c r="K347" s="288"/>
      <c r="L347" s="134"/>
      <c r="M347" s="133"/>
      <c r="N347" s="288"/>
      <c r="O347" s="134"/>
      <c r="P347" s="166"/>
      <c r="Q347" s="289"/>
      <c r="R347" s="165"/>
      <c r="S347" s="290"/>
      <c r="T347" s="290"/>
      <c r="U347" s="290"/>
      <c r="V347" s="290"/>
      <c r="W347" s="166"/>
      <c r="X347" s="87"/>
      <c r="Y347" s="418">
        <f t="shared" si="154"/>
        <v>0</v>
      </c>
      <c r="Z347" s="291">
        <f t="shared" si="155"/>
        <v>0</v>
      </c>
      <c r="AA347" s="163"/>
      <c r="AB347" s="177" t="str">
        <f t="shared" si="156"/>
        <v/>
      </c>
      <c r="AC347" s="283" t="str">
        <f t="shared" si="157"/>
        <v/>
      </c>
      <c r="AD347" s="283" t="str">
        <f t="shared" si="158"/>
        <v/>
      </c>
      <c r="AE347" s="163"/>
      <c r="AF347" s="162"/>
      <c r="AP347" s="581"/>
    </row>
    <row r="348" spans="1:42" s="141" customFormat="1">
      <c r="A348" s="134">
        <v>339</v>
      </c>
      <c r="B348" s="286"/>
      <c r="C348" s="146">
        <f t="shared" si="151"/>
        <v>0</v>
      </c>
      <c r="D348" s="146">
        <f t="shared" si="152"/>
        <v>1</v>
      </c>
      <c r="E348" s="146">
        <f t="shared" si="153"/>
        <v>1900</v>
      </c>
      <c r="F348" s="287"/>
      <c r="G348" s="287"/>
      <c r="H348" s="287"/>
      <c r="I348" s="288"/>
      <c r="J348" s="287"/>
      <c r="K348" s="288"/>
      <c r="L348" s="134"/>
      <c r="M348" s="133"/>
      <c r="N348" s="288"/>
      <c r="O348" s="134"/>
      <c r="P348" s="166"/>
      <c r="Q348" s="289"/>
      <c r="R348" s="165"/>
      <c r="S348" s="290"/>
      <c r="T348" s="290"/>
      <c r="U348" s="290"/>
      <c r="V348" s="290"/>
      <c r="W348" s="166"/>
      <c r="X348" s="87"/>
      <c r="Y348" s="418">
        <f t="shared" si="154"/>
        <v>0</v>
      </c>
      <c r="Z348" s="291">
        <f t="shared" si="155"/>
        <v>0</v>
      </c>
      <c r="AA348" s="163"/>
      <c r="AB348" s="177" t="str">
        <f t="shared" si="156"/>
        <v/>
      </c>
      <c r="AC348" s="283" t="str">
        <f t="shared" si="157"/>
        <v/>
      </c>
      <c r="AD348" s="283" t="str">
        <f t="shared" si="158"/>
        <v/>
      </c>
      <c r="AE348" s="163"/>
      <c r="AF348" s="162"/>
      <c r="AP348" s="581"/>
    </row>
    <row r="349" spans="1:42" s="141" customFormat="1">
      <c r="A349" s="134">
        <v>340</v>
      </c>
      <c r="B349" s="286"/>
      <c r="C349" s="146">
        <f t="shared" si="151"/>
        <v>0</v>
      </c>
      <c r="D349" s="146">
        <f t="shared" si="152"/>
        <v>1</v>
      </c>
      <c r="E349" s="146">
        <f t="shared" si="153"/>
        <v>1900</v>
      </c>
      <c r="F349" s="287"/>
      <c r="G349" s="287"/>
      <c r="H349" s="287"/>
      <c r="I349" s="288"/>
      <c r="J349" s="287"/>
      <c r="K349" s="288"/>
      <c r="L349" s="134"/>
      <c r="M349" s="133"/>
      <c r="N349" s="288"/>
      <c r="O349" s="134"/>
      <c r="P349" s="166"/>
      <c r="Q349" s="289"/>
      <c r="R349" s="165"/>
      <c r="S349" s="290"/>
      <c r="T349" s="290"/>
      <c r="U349" s="290"/>
      <c r="V349" s="290"/>
      <c r="W349" s="166"/>
      <c r="X349" s="87"/>
      <c r="Y349" s="418">
        <f t="shared" si="154"/>
        <v>0</v>
      </c>
      <c r="Z349" s="291">
        <f t="shared" si="155"/>
        <v>0</v>
      </c>
      <c r="AA349" s="163"/>
      <c r="AB349" s="177" t="str">
        <f t="shared" si="156"/>
        <v/>
      </c>
      <c r="AC349" s="283" t="str">
        <f t="shared" si="157"/>
        <v/>
      </c>
      <c r="AD349" s="283" t="str">
        <f t="shared" si="158"/>
        <v/>
      </c>
      <c r="AE349" s="163"/>
      <c r="AF349" s="162"/>
      <c r="AP349" s="581"/>
    </row>
    <row r="350" spans="1:42" s="141" customFormat="1">
      <c r="A350" s="134">
        <v>341</v>
      </c>
      <c r="B350" s="286"/>
      <c r="C350" s="146">
        <f t="shared" si="151"/>
        <v>0</v>
      </c>
      <c r="D350" s="146">
        <f t="shared" si="152"/>
        <v>1</v>
      </c>
      <c r="E350" s="146">
        <f t="shared" si="153"/>
        <v>1900</v>
      </c>
      <c r="F350" s="287"/>
      <c r="G350" s="287"/>
      <c r="H350" s="287"/>
      <c r="I350" s="288"/>
      <c r="J350" s="287"/>
      <c r="K350" s="288"/>
      <c r="L350" s="134"/>
      <c r="M350" s="133"/>
      <c r="N350" s="288"/>
      <c r="O350" s="134"/>
      <c r="P350" s="166"/>
      <c r="Q350" s="289"/>
      <c r="R350" s="165"/>
      <c r="S350" s="290"/>
      <c r="T350" s="290"/>
      <c r="U350" s="290"/>
      <c r="V350" s="290"/>
      <c r="W350" s="166"/>
      <c r="X350" s="87"/>
      <c r="Y350" s="418">
        <f t="shared" si="154"/>
        <v>0</v>
      </c>
      <c r="Z350" s="291">
        <f t="shared" si="155"/>
        <v>0</v>
      </c>
      <c r="AA350" s="163"/>
      <c r="AB350" s="177" t="str">
        <f t="shared" si="156"/>
        <v/>
      </c>
      <c r="AC350" s="283" t="str">
        <f t="shared" si="157"/>
        <v/>
      </c>
      <c r="AD350" s="283" t="str">
        <f t="shared" si="158"/>
        <v/>
      </c>
      <c r="AE350" s="163"/>
      <c r="AF350" s="162"/>
      <c r="AP350" s="581"/>
    </row>
    <row r="351" spans="1:42" s="141" customFormat="1">
      <c r="A351" s="134">
        <v>342</v>
      </c>
      <c r="B351" s="286"/>
      <c r="C351" s="146">
        <f t="shared" si="151"/>
        <v>0</v>
      </c>
      <c r="D351" s="146">
        <f t="shared" si="152"/>
        <v>1</v>
      </c>
      <c r="E351" s="146">
        <f t="shared" si="153"/>
        <v>1900</v>
      </c>
      <c r="F351" s="287"/>
      <c r="G351" s="287"/>
      <c r="H351" s="287"/>
      <c r="I351" s="288"/>
      <c r="J351" s="287"/>
      <c r="K351" s="288"/>
      <c r="L351" s="134"/>
      <c r="M351" s="133"/>
      <c r="N351" s="288"/>
      <c r="O351" s="134"/>
      <c r="P351" s="166"/>
      <c r="Q351" s="289"/>
      <c r="R351" s="165"/>
      <c r="S351" s="290"/>
      <c r="T351" s="290"/>
      <c r="U351" s="290"/>
      <c r="V351" s="290"/>
      <c r="W351" s="166"/>
      <c r="X351" s="87"/>
      <c r="Y351" s="418">
        <f t="shared" si="154"/>
        <v>0</v>
      </c>
      <c r="Z351" s="291">
        <f t="shared" si="155"/>
        <v>0</v>
      </c>
      <c r="AA351" s="163"/>
      <c r="AB351" s="177" t="str">
        <f t="shared" si="156"/>
        <v/>
      </c>
      <c r="AC351" s="283" t="str">
        <f t="shared" si="157"/>
        <v/>
      </c>
      <c r="AD351" s="283" t="str">
        <f t="shared" si="158"/>
        <v/>
      </c>
      <c r="AE351" s="163"/>
      <c r="AF351" s="162"/>
      <c r="AP351" s="581"/>
    </row>
    <row r="352" spans="1:42" s="141" customFormat="1">
      <c r="A352" s="134">
        <v>343</v>
      </c>
      <c r="B352" s="286"/>
      <c r="C352" s="146">
        <f t="shared" si="151"/>
        <v>0</v>
      </c>
      <c r="D352" s="146">
        <f t="shared" si="152"/>
        <v>1</v>
      </c>
      <c r="E352" s="146">
        <f t="shared" si="153"/>
        <v>1900</v>
      </c>
      <c r="F352" s="287"/>
      <c r="G352" s="287"/>
      <c r="H352" s="287"/>
      <c r="I352" s="288"/>
      <c r="J352" s="287"/>
      <c r="K352" s="288"/>
      <c r="L352" s="134"/>
      <c r="M352" s="133"/>
      <c r="N352" s="288"/>
      <c r="O352" s="134"/>
      <c r="P352" s="166"/>
      <c r="Q352" s="289"/>
      <c r="R352" s="165"/>
      <c r="S352" s="290"/>
      <c r="T352" s="290"/>
      <c r="U352" s="290"/>
      <c r="V352" s="290"/>
      <c r="W352" s="166"/>
      <c r="X352" s="87"/>
      <c r="Y352" s="418">
        <f t="shared" si="154"/>
        <v>0</v>
      </c>
      <c r="Z352" s="291">
        <f t="shared" si="155"/>
        <v>0</v>
      </c>
      <c r="AA352" s="163"/>
      <c r="AB352" s="177" t="str">
        <f t="shared" si="156"/>
        <v/>
      </c>
      <c r="AC352" s="283" t="str">
        <f t="shared" si="157"/>
        <v/>
      </c>
      <c r="AD352" s="283" t="str">
        <f t="shared" si="158"/>
        <v/>
      </c>
      <c r="AE352" s="163"/>
      <c r="AF352" s="162"/>
      <c r="AP352" s="581"/>
    </row>
    <row r="353" spans="1:42" s="141" customFormat="1">
      <c r="A353" s="134">
        <v>344</v>
      </c>
      <c r="B353" s="286"/>
      <c r="C353" s="146">
        <f t="shared" si="151"/>
        <v>0</v>
      </c>
      <c r="D353" s="146">
        <f t="shared" si="152"/>
        <v>1</v>
      </c>
      <c r="E353" s="146">
        <f t="shared" si="153"/>
        <v>1900</v>
      </c>
      <c r="F353" s="287"/>
      <c r="G353" s="287"/>
      <c r="H353" s="287"/>
      <c r="I353" s="288"/>
      <c r="J353" s="287"/>
      <c r="K353" s="288"/>
      <c r="L353" s="134"/>
      <c r="M353" s="133"/>
      <c r="N353" s="288"/>
      <c r="O353" s="134"/>
      <c r="P353" s="166"/>
      <c r="Q353" s="289"/>
      <c r="R353" s="165"/>
      <c r="S353" s="290"/>
      <c r="T353" s="290"/>
      <c r="U353" s="290"/>
      <c r="V353" s="290"/>
      <c r="W353" s="166"/>
      <c r="X353" s="87"/>
      <c r="Y353" s="418">
        <f t="shared" si="154"/>
        <v>0</v>
      </c>
      <c r="Z353" s="291">
        <f t="shared" si="155"/>
        <v>0</v>
      </c>
      <c r="AA353" s="163"/>
      <c r="AB353" s="177" t="str">
        <f t="shared" si="156"/>
        <v/>
      </c>
      <c r="AC353" s="283" t="str">
        <f t="shared" si="157"/>
        <v/>
      </c>
      <c r="AD353" s="283" t="str">
        <f t="shared" si="158"/>
        <v/>
      </c>
      <c r="AE353" s="163"/>
      <c r="AF353" s="162"/>
      <c r="AP353" s="581"/>
    </row>
    <row r="354" spans="1:42" s="141" customFormat="1">
      <c r="A354" s="134">
        <v>345</v>
      </c>
      <c r="B354" s="286"/>
      <c r="C354" s="146">
        <f t="shared" si="151"/>
        <v>0</v>
      </c>
      <c r="D354" s="146">
        <f t="shared" si="152"/>
        <v>1</v>
      </c>
      <c r="E354" s="146">
        <f t="shared" si="153"/>
        <v>1900</v>
      </c>
      <c r="F354" s="287"/>
      <c r="G354" s="287"/>
      <c r="H354" s="287"/>
      <c r="I354" s="288"/>
      <c r="J354" s="287"/>
      <c r="K354" s="288"/>
      <c r="L354" s="134"/>
      <c r="M354" s="133"/>
      <c r="N354" s="288"/>
      <c r="O354" s="134"/>
      <c r="P354" s="166"/>
      <c r="Q354" s="289"/>
      <c r="R354" s="165"/>
      <c r="S354" s="290"/>
      <c r="T354" s="290"/>
      <c r="U354" s="290"/>
      <c r="V354" s="290"/>
      <c r="W354" s="166"/>
      <c r="X354" s="87"/>
      <c r="Y354" s="418">
        <f t="shared" si="154"/>
        <v>0</v>
      </c>
      <c r="Z354" s="291">
        <f t="shared" si="155"/>
        <v>0</v>
      </c>
      <c r="AA354" s="163"/>
      <c r="AB354" s="177" t="str">
        <f t="shared" si="156"/>
        <v/>
      </c>
      <c r="AC354" s="283" t="str">
        <f t="shared" si="157"/>
        <v/>
      </c>
      <c r="AD354" s="283" t="str">
        <f t="shared" si="158"/>
        <v/>
      </c>
      <c r="AE354" s="163"/>
      <c r="AF354" s="162"/>
      <c r="AP354" s="581"/>
    </row>
    <row r="355" spans="1:42" s="141" customFormat="1">
      <c r="A355" s="134">
        <v>346</v>
      </c>
      <c r="B355" s="286"/>
      <c r="C355" s="146">
        <f t="shared" si="151"/>
        <v>0</v>
      </c>
      <c r="D355" s="146">
        <f t="shared" si="152"/>
        <v>1</v>
      </c>
      <c r="E355" s="146">
        <f t="shared" si="153"/>
        <v>1900</v>
      </c>
      <c r="F355" s="287"/>
      <c r="G355" s="287"/>
      <c r="H355" s="287"/>
      <c r="I355" s="288"/>
      <c r="J355" s="287"/>
      <c r="K355" s="288"/>
      <c r="L355" s="134"/>
      <c r="M355" s="133"/>
      <c r="N355" s="288"/>
      <c r="O355" s="134"/>
      <c r="P355" s="166"/>
      <c r="Q355" s="289"/>
      <c r="R355" s="165"/>
      <c r="S355" s="290"/>
      <c r="T355" s="290"/>
      <c r="U355" s="290"/>
      <c r="V355" s="290"/>
      <c r="W355" s="166"/>
      <c r="X355" s="87"/>
      <c r="Y355" s="418">
        <f t="shared" si="154"/>
        <v>0</v>
      </c>
      <c r="Z355" s="291">
        <f t="shared" si="155"/>
        <v>0</v>
      </c>
      <c r="AA355" s="163"/>
      <c r="AB355" s="177" t="str">
        <f t="shared" si="156"/>
        <v/>
      </c>
      <c r="AC355" s="283" t="str">
        <f t="shared" si="157"/>
        <v/>
      </c>
      <c r="AD355" s="283" t="str">
        <f t="shared" si="158"/>
        <v/>
      </c>
      <c r="AE355" s="163"/>
      <c r="AF355" s="162"/>
      <c r="AP355" s="581"/>
    </row>
    <row r="356" spans="1:42" s="141" customFormat="1">
      <c r="A356" s="134">
        <v>347</v>
      </c>
      <c r="B356" s="286"/>
      <c r="C356" s="146">
        <f t="shared" si="151"/>
        <v>0</v>
      </c>
      <c r="D356" s="146">
        <f t="shared" si="152"/>
        <v>1</v>
      </c>
      <c r="E356" s="146">
        <f t="shared" si="153"/>
        <v>1900</v>
      </c>
      <c r="F356" s="287"/>
      <c r="G356" s="287"/>
      <c r="H356" s="287"/>
      <c r="I356" s="288"/>
      <c r="J356" s="287"/>
      <c r="K356" s="288"/>
      <c r="L356" s="134"/>
      <c r="M356" s="133"/>
      <c r="N356" s="288"/>
      <c r="O356" s="134"/>
      <c r="P356" s="166"/>
      <c r="Q356" s="289"/>
      <c r="R356" s="165"/>
      <c r="S356" s="290"/>
      <c r="T356" s="290"/>
      <c r="U356" s="290"/>
      <c r="V356" s="290"/>
      <c r="W356" s="166"/>
      <c r="X356" s="87"/>
      <c r="Y356" s="418">
        <f t="shared" si="154"/>
        <v>0</v>
      </c>
      <c r="Z356" s="291">
        <f t="shared" si="155"/>
        <v>0</v>
      </c>
      <c r="AA356" s="163"/>
      <c r="AB356" s="177" t="str">
        <f t="shared" si="156"/>
        <v/>
      </c>
      <c r="AC356" s="283" t="str">
        <f t="shared" si="157"/>
        <v/>
      </c>
      <c r="AD356" s="283" t="str">
        <f t="shared" si="158"/>
        <v/>
      </c>
      <c r="AE356" s="163"/>
      <c r="AF356" s="162"/>
      <c r="AP356" s="581"/>
    </row>
    <row r="357" spans="1:42" s="141" customFormat="1">
      <c r="A357" s="134">
        <v>348</v>
      </c>
      <c r="B357" s="286"/>
      <c r="C357" s="146">
        <f t="shared" si="151"/>
        <v>0</v>
      </c>
      <c r="D357" s="146">
        <f t="shared" si="152"/>
        <v>1</v>
      </c>
      <c r="E357" s="146">
        <f t="shared" si="153"/>
        <v>1900</v>
      </c>
      <c r="F357" s="287"/>
      <c r="G357" s="287"/>
      <c r="H357" s="287"/>
      <c r="I357" s="288"/>
      <c r="J357" s="287"/>
      <c r="K357" s="288"/>
      <c r="L357" s="134"/>
      <c r="M357" s="133"/>
      <c r="N357" s="288"/>
      <c r="O357" s="134"/>
      <c r="P357" s="166"/>
      <c r="Q357" s="289"/>
      <c r="R357" s="165"/>
      <c r="S357" s="290"/>
      <c r="T357" s="290"/>
      <c r="U357" s="290"/>
      <c r="V357" s="290"/>
      <c r="W357" s="166"/>
      <c r="X357" s="87"/>
      <c r="Y357" s="418">
        <f t="shared" si="154"/>
        <v>0</v>
      </c>
      <c r="Z357" s="291">
        <f t="shared" si="155"/>
        <v>0</v>
      </c>
      <c r="AA357" s="163"/>
      <c r="AB357" s="177" t="str">
        <f t="shared" si="156"/>
        <v/>
      </c>
      <c r="AC357" s="283" t="str">
        <f t="shared" si="157"/>
        <v/>
      </c>
      <c r="AD357" s="283" t="str">
        <f t="shared" si="158"/>
        <v/>
      </c>
      <c r="AE357" s="163"/>
      <c r="AF357" s="162"/>
      <c r="AP357" s="581"/>
    </row>
    <row r="358" spans="1:42" s="141" customFormat="1">
      <c r="A358" s="134">
        <v>349</v>
      </c>
      <c r="B358" s="286"/>
      <c r="C358" s="146">
        <f t="shared" si="151"/>
        <v>0</v>
      </c>
      <c r="D358" s="146">
        <f t="shared" si="152"/>
        <v>1</v>
      </c>
      <c r="E358" s="146">
        <f t="shared" si="153"/>
        <v>1900</v>
      </c>
      <c r="F358" s="287"/>
      <c r="G358" s="287"/>
      <c r="H358" s="287"/>
      <c r="I358" s="288"/>
      <c r="J358" s="287"/>
      <c r="K358" s="288"/>
      <c r="L358" s="134"/>
      <c r="M358" s="133"/>
      <c r="N358" s="288"/>
      <c r="O358" s="134"/>
      <c r="P358" s="166"/>
      <c r="Q358" s="289"/>
      <c r="R358" s="165"/>
      <c r="S358" s="290"/>
      <c r="T358" s="290"/>
      <c r="U358" s="290"/>
      <c r="V358" s="290"/>
      <c r="W358" s="166"/>
      <c r="X358" s="87"/>
      <c r="Y358" s="418">
        <f t="shared" si="154"/>
        <v>0</v>
      </c>
      <c r="Z358" s="291">
        <f t="shared" si="155"/>
        <v>0</v>
      </c>
      <c r="AA358" s="163"/>
      <c r="AB358" s="177" t="str">
        <f t="shared" si="156"/>
        <v/>
      </c>
      <c r="AC358" s="283" t="str">
        <f t="shared" si="157"/>
        <v/>
      </c>
      <c r="AD358" s="283" t="str">
        <f t="shared" si="158"/>
        <v/>
      </c>
      <c r="AE358" s="163"/>
      <c r="AF358" s="162"/>
      <c r="AP358" s="581"/>
    </row>
    <row r="359" spans="1:42" s="141" customFormat="1">
      <c r="A359" s="134">
        <v>350</v>
      </c>
      <c r="B359" s="286"/>
      <c r="C359" s="146">
        <f t="shared" si="151"/>
        <v>0</v>
      </c>
      <c r="D359" s="146">
        <f t="shared" si="152"/>
        <v>1</v>
      </c>
      <c r="E359" s="146">
        <f t="shared" si="153"/>
        <v>1900</v>
      </c>
      <c r="F359" s="287"/>
      <c r="G359" s="287"/>
      <c r="H359" s="287"/>
      <c r="I359" s="288"/>
      <c r="J359" s="287"/>
      <c r="K359" s="288"/>
      <c r="L359" s="134"/>
      <c r="M359" s="133"/>
      <c r="N359" s="288"/>
      <c r="O359" s="134"/>
      <c r="P359" s="166"/>
      <c r="Q359" s="289"/>
      <c r="R359" s="165"/>
      <c r="S359" s="290"/>
      <c r="T359" s="290"/>
      <c r="U359" s="290"/>
      <c r="V359" s="290"/>
      <c r="W359" s="166"/>
      <c r="X359" s="87"/>
      <c r="Y359" s="418">
        <f t="shared" si="154"/>
        <v>0</v>
      </c>
      <c r="Z359" s="291">
        <f t="shared" si="155"/>
        <v>0</v>
      </c>
      <c r="AA359" s="163"/>
      <c r="AB359" s="177" t="str">
        <f t="shared" si="156"/>
        <v/>
      </c>
      <c r="AC359" s="283" t="str">
        <f t="shared" si="157"/>
        <v/>
      </c>
      <c r="AD359" s="283" t="str">
        <f t="shared" si="158"/>
        <v/>
      </c>
      <c r="AE359" s="163"/>
      <c r="AF359" s="162"/>
      <c r="AP359" s="581"/>
    </row>
    <row r="360" spans="1:42" s="141" customFormat="1">
      <c r="A360" s="134">
        <v>351</v>
      </c>
      <c r="B360" s="286"/>
      <c r="C360" s="146">
        <f t="shared" si="151"/>
        <v>0</v>
      </c>
      <c r="D360" s="146">
        <f t="shared" si="152"/>
        <v>1</v>
      </c>
      <c r="E360" s="146">
        <f t="shared" si="153"/>
        <v>1900</v>
      </c>
      <c r="F360" s="287"/>
      <c r="G360" s="287"/>
      <c r="H360" s="287"/>
      <c r="I360" s="288"/>
      <c r="J360" s="287"/>
      <c r="K360" s="288"/>
      <c r="L360" s="134"/>
      <c r="M360" s="133"/>
      <c r="N360" s="288"/>
      <c r="O360" s="134"/>
      <c r="P360" s="166"/>
      <c r="Q360" s="289"/>
      <c r="R360" s="165"/>
      <c r="S360" s="290"/>
      <c r="T360" s="290"/>
      <c r="U360" s="290"/>
      <c r="V360" s="290"/>
      <c r="W360" s="166"/>
      <c r="X360" s="87"/>
      <c r="Y360" s="418">
        <f t="shared" si="154"/>
        <v>0</v>
      </c>
      <c r="Z360" s="291">
        <f t="shared" si="155"/>
        <v>0</v>
      </c>
      <c r="AA360" s="163"/>
      <c r="AB360" s="177" t="str">
        <f t="shared" si="156"/>
        <v/>
      </c>
      <c r="AC360" s="283" t="str">
        <f t="shared" si="157"/>
        <v/>
      </c>
      <c r="AD360" s="283" t="str">
        <f t="shared" si="158"/>
        <v/>
      </c>
      <c r="AE360" s="163"/>
      <c r="AF360" s="162"/>
      <c r="AP360" s="581"/>
    </row>
    <row r="361" spans="1:42" s="141" customFormat="1">
      <c r="A361" s="134">
        <v>352</v>
      </c>
      <c r="B361" s="286"/>
      <c r="C361" s="146">
        <f t="shared" si="151"/>
        <v>0</v>
      </c>
      <c r="D361" s="146">
        <f t="shared" si="152"/>
        <v>1</v>
      </c>
      <c r="E361" s="146">
        <f t="shared" si="153"/>
        <v>1900</v>
      </c>
      <c r="F361" s="287"/>
      <c r="G361" s="287"/>
      <c r="H361" s="287"/>
      <c r="I361" s="288"/>
      <c r="J361" s="287"/>
      <c r="K361" s="288"/>
      <c r="L361" s="134"/>
      <c r="M361" s="133"/>
      <c r="N361" s="288"/>
      <c r="O361" s="134"/>
      <c r="P361" s="166"/>
      <c r="Q361" s="289"/>
      <c r="R361" s="165"/>
      <c r="S361" s="290"/>
      <c r="T361" s="290"/>
      <c r="U361" s="290"/>
      <c r="V361" s="290"/>
      <c r="W361" s="166"/>
      <c r="X361" s="87"/>
      <c r="Y361" s="418">
        <f t="shared" si="154"/>
        <v>0</v>
      </c>
      <c r="Z361" s="291">
        <f t="shared" si="155"/>
        <v>0</v>
      </c>
      <c r="AA361" s="163"/>
      <c r="AB361" s="177" t="str">
        <f t="shared" si="156"/>
        <v/>
      </c>
      <c r="AC361" s="283" t="str">
        <f t="shared" si="157"/>
        <v/>
      </c>
      <c r="AD361" s="283" t="str">
        <f t="shared" si="158"/>
        <v/>
      </c>
      <c r="AE361" s="163"/>
      <c r="AF361" s="162"/>
      <c r="AP361" s="581"/>
    </row>
    <row r="362" spans="1:42" s="141" customFormat="1">
      <c r="A362" s="134">
        <v>353</v>
      </c>
      <c r="B362" s="286"/>
      <c r="C362" s="146">
        <f t="shared" si="151"/>
        <v>0</v>
      </c>
      <c r="D362" s="146">
        <f t="shared" si="152"/>
        <v>1</v>
      </c>
      <c r="E362" s="146">
        <f t="shared" si="153"/>
        <v>1900</v>
      </c>
      <c r="F362" s="287"/>
      <c r="G362" s="287"/>
      <c r="H362" s="287"/>
      <c r="I362" s="288"/>
      <c r="J362" s="287"/>
      <c r="K362" s="288"/>
      <c r="L362" s="134"/>
      <c r="M362" s="133"/>
      <c r="N362" s="288"/>
      <c r="O362" s="134"/>
      <c r="P362" s="166"/>
      <c r="Q362" s="289"/>
      <c r="R362" s="165"/>
      <c r="S362" s="290"/>
      <c r="T362" s="290"/>
      <c r="U362" s="290"/>
      <c r="V362" s="290"/>
      <c r="W362" s="166"/>
      <c r="X362" s="87"/>
      <c r="Y362" s="418">
        <f t="shared" si="154"/>
        <v>0</v>
      </c>
      <c r="Z362" s="291">
        <f t="shared" si="155"/>
        <v>0</v>
      </c>
      <c r="AA362" s="163"/>
      <c r="AB362" s="177" t="str">
        <f t="shared" si="156"/>
        <v/>
      </c>
      <c r="AC362" s="283" t="str">
        <f t="shared" si="157"/>
        <v/>
      </c>
      <c r="AD362" s="283" t="str">
        <f t="shared" si="158"/>
        <v/>
      </c>
      <c r="AE362" s="163"/>
      <c r="AF362" s="162"/>
      <c r="AP362" s="581"/>
    </row>
    <row r="363" spans="1:42" s="141" customFormat="1">
      <c r="A363" s="134">
        <v>354</v>
      </c>
      <c r="B363" s="286"/>
      <c r="C363" s="146">
        <f t="shared" si="151"/>
        <v>0</v>
      </c>
      <c r="D363" s="146">
        <f t="shared" si="152"/>
        <v>1</v>
      </c>
      <c r="E363" s="146">
        <f t="shared" si="153"/>
        <v>1900</v>
      </c>
      <c r="F363" s="287"/>
      <c r="G363" s="287"/>
      <c r="H363" s="287"/>
      <c r="I363" s="288"/>
      <c r="J363" s="287"/>
      <c r="K363" s="288"/>
      <c r="L363" s="134"/>
      <c r="M363" s="133"/>
      <c r="N363" s="288"/>
      <c r="O363" s="134"/>
      <c r="P363" s="166"/>
      <c r="Q363" s="289"/>
      <c r="R363" s="165"/>
      <c r="S363" s="290"/>
      <c r="T363" s="290"/>
      <c r="U363" s="290"/>
      <c r="V363" s="290"/>
      <c r="W363" s="166"/>
      <c r="X363" s="87"/>
      <c r="Y363" s="418">
        <f t="shared" si="154"/>
        <v>0</v>
      </c>
      <c r="Z363" s="291">
        <f t="shared" si="155"/>
        <v>0</v>
      </c>
      <c r="AA363" s="163"/>
      <c r="AB363" s="177" t="str">
        <f t="shared" si="156"/>
        <v/>
      </c>
      <c r="AC363" s="283" t="str">
        <f t="shared" si="157"/>
        <v/>
      </c>
      <c r="AD363" s="283" t="str">
        <f t="shared" si="158"/>
        <v/>
      </c>
      <c r="AE363" s="163"/>
      <c r="AF363" s="162"/>
      <c r="AP363" s="581"/>
    </row>
    <row r="364" spans="1:42" s="141" customFormat="1">
      <c r="A364" s="134">
        <v>355</v>
      </c>
      <c r="B364" s="286"/>
      <c r="C364" s="146">
        <f t="shared" si="151"/>
        <v>0</v>
      </c>
      <c r="D364" s="146">
        <f t="shared" si="152"/>
        <v>1</v>
      </c>
      <c r="E364" s="146">
        <f t="shared" si="153"/>
        <v>1900</v>
      </c>
      <c r="F364" s="287"/>
      <c r="G364" s="287"/>
      <c r="H364" s="287"/>
      <c r="I364" s="288"/>
      <c r="J364" s="287"/>
      <c r="K364" s="288"/>
      <c r="L364" s="134"/>
      <c r="M364" s="133"/>
      <c r="N364" s="288"/>
      <c r="O364" s="134"/>
      <c r="P364" s="166"/>
      <c r="Q364" s="289"/>
      <c r="R364" s="165"/>
      <c r="S364" s="290"/>
      <c r="T364" s="290"/>
      <c r="U364" s="290"/>
      <c r="V364" s="290"/>
      <c r="W364" s="166"/>
      <c r="X364" s="87"/>
      <c r="Y364" s="418">
        <f t="shared" si="154"/>
        <v>0</v>
      </c>
      <c r="Z364" s="291">
        <f t="shared" si="155"/>
        <v>0</v>
      </c>
      <c r="AA364" s="163"/>
      <c r="AB364" s="177" t="str">
        <f t="shared" si="156"/>
        <v/>
      </c>
      <c r="AC364" s="283" t="str">
        <f t="shared" si="157"/>
        <v/>
      </c>
      <c r="AD364" s="283" t="str">
        <f t="shared" si="158"/>
        <v/>
      </c>
      <c r="AE364" s="163"/>
      <c r="AF364" s="162"/>
      <c r="AP364" s="581"/>
    </row>
    <row r="365" spans="1:42" s="141" customFormat="1">
      <c r="A365" s="134">
        <v>356</v>
      </c>
      <c r="B365" s="286"/>
      <c r="C365" s="146">
        <f t="shared" si="151"/>
        <v>0</v>
      </c>
      <c r="D365" s="146">
        <f t="shared" si="152"/>
        <v>1</v>
      </c>
      <c r="E365" s="146">
        <f t="shared" si="153"/>
        <v>1900</v>
      </c>
      <c r="F365" s="287"/>
      <c r="G365" s="287"/>
      <c r="H365" s="287"/>
      <c r="I365" s="288"/>
      <c r="J365" s="287"/>
      <c r="K365" s="288"/>
      <c r="L365" s="134"/>
      <c r="M365" s="133"/>
      <c r="N365" s="288"/>
      <c r="O365" s="134"/>
      <c r="P365" s="166"/>
      <c r="Q365" s="289"/>
      <c r="R365" s="165"/>
      <c r="S365" s="290"/>
      <c r="T365" s="290"/>
      <c r="U365" s="290"/>
      <c r="V365" s="290"/>
      <c r="W365" s="166"/>
      <c r="X365" s="87"/>
      <c r="Y365" s="418">
        <f t="shared" si="154"/>
        <v>0</v>
      </c>
      <c r="Z365" s="291">
        <f t="shared" si="155"/>
        <v>0</v>
      </c>
      <c r="AA365" s="163"/>
      <c r="AB365" s="177" t="str">
        <f t="shared" si="156"/>
        <v/>
      </c>
      <c r="AC365" s="283" t="str">
        <f t="shared" si="157"/>
        <v/>
      </c>
      <c r="AD365" s="283" t="str">
        <f t="shared" si="158"/>
        <v/>
      </c>
      <c r="AE365" s="163"/>
      <c r="AF365" s="162"/>
      <c r="AP365" s="581"/>
    </row>
    <row r="366" spans="1:42" s="141" customFormat="1">
      <c r="A366" s="134">
        <v>357</v>
      </c>
      <c r="B366" s="286"/>
      <c r="C366" s="146">
        <f t="shared" si="151"/>
        <v>0</v>
      </c>
      <c r="D366" s="146">
        <f t="shared" si="152"/>
        <v>1</v>
      </c>
      <c r="E366" s="146">
        <f t="shared" si="153"/>
        <v>1900</v>
      </c>
      <c r="F366" s="287"/>
      <c r="G366" s="287"/>
      <c r="H366" s="287"/>
      <c r="I366" s="288"/>
      <c r="J366" s="287"/>
      <c r="K366" s="288"/>
      <c r="L366" s="134"/>
      <c r="M366" s="133"/>
      <c r="N366" s="288"/>
      <c r="O366" s="134"/>
      <c r="P366" s="166"/>
      <c r="Q366" s="289"/>
      <c r="R366" s="165"/>
      <c r="S366" s="290"/>
      <c r="T366" s="290"/>
      <c r="U366" s="290"/>
      <c r="V366" s="290"/>
      <c r="W366" s="166"/>
      <c r="X366" s="87"/>
      <c r="Y366" s="418">
        <f t="shared" si="154"/>
        <v>0</v>
      </c>
      <c r="Z366" s="291">
        <f t="shared" si="155"/>
        <v>0</v>
      </c>
      <c r="AA366" s="163"/>
      <c r="AB366" s="177" t="str">
        <f t="shared" si="156"/>
        <v/>
      </c>
      <c r="AC366" s="283" t="str">
        <f t="shared" si="157"/>
        <v/>
      </c>
      <c r="AD366" s="283" t="str">
        <f t="shared" si="158"/>
        <v/>
      </c>
      <c r="AE366" s="163"/>
      <c r="AF366" s="162"/>
      <c r="AP366" s="581"/>
    </row>
    <row r="367" spans="1:42" s="141" customFormat="1">
      <c r="A367" s="134">
        <v>358</v>
      </c>
      <c r="B367" s="286"/>
      <c r="C367" s="146">
        <f t="shared" si="151"/>
        <v>0</v>
      </c>
      <c r="D367" s="146">
        <f t="shared" si="152"/>
        <v>1</v>
      </c>
      <c r="E367" s="146">
        <f t="shared" si="153"/>
        <v>1900</v>
      </c>
      <c r="F367" s="287"/>
      <c r="G367" s="287"/>
      <c r="H367" s="287"/>
      <c r="I367" s="288"/>
      <c r="J367" s="287"/>
      <c r="K367" s="288"/>
      <c r="L367" s="134"/>
      <c r="M367" s="133"/>
      <c r="N367" s="288"/>
      <c r="O367" s="134"/>
      <c r="P367" s="166"/>
      <c r="Q367" s="289"/>
      <c r="R367" s="165"/>
      <c r="S367" s="290"/>
      <c r="T367" s="290"/>
      <c r="U367" s="290"/>
      <c r="V367" s="290"/>
      <c r="W367" s="166"/>
      <c r="X367" s="87"/>
      <c r="Y367" s="418">
        <f t="shared" si="154"/>
        <v>0</v>
      </c>
      <c r="Z367" s="291">
        <f t="shared" si="155"/>
        <v>0</v>
      </c>
      <c r="AA367" s="163"/>
      <c r="AB367" s="177" t="str">
        <f t="shared" si="156"/>
        <v/>
      </c>
      <c r="AC367" s="283" t="str">
        <f t="shared" si="157"/>
        <v/>
      </c>
      <c r="AD367" s="283" t="str">
        <f t="shared" si="158"/>
        <v/>
      </c>
      <c r="AE367" s="163"/>
      <c r="AF367" s="162"/>
      <c r="AP367" s="581"/>
    </row>
    <row r="368" spans="1:42" s="141" customFormat="1">
      <c r="A368" s="134">
        <v>359</v>
      </c>
      <c r="B368" s="286"/>
      <c r="C368" s="146">
        <f t="shared" si="151"/>
        <v>0</v>
      </c>
      <c r="D368" s="146">
        <f t="shared" si="152"/>
        <v>1</v>
      </c>
      <c r="E368" s="146">
        <f t="shared" si="153"/>
        <v>1900</v>
      </c>
      <c r="F368" s="287"/>
      <c r="G368" s="287"/>
      <c r="H368" s="287"/>
      <c r="I368" s="288"/>
      <c r="J368" s="287"/>
      <c r="K368" s="288"/>
      <c r="L368" s="134"/>
      <c r="M368" s="133"/>
      <c r="N368" s="288"/>
      <c r="O368" s="134"/>
      <c r="P368" s="166"/>
      <c r="Q368" s="289"/>
      <c r="R368" s="165"/>
      <c r="S368" s="290"/>
      <c r="T368" s="290"/>
      <c r="U368" s="290"/>
      <c r="V368" s="290"/>
      <c r="W368" s="166"/>
      <c r="X368" s="87"/>
      <c r="Y368" s="418">
        <f t="shared" si="154"/>
        <v>0</v>
      </c>
      <c r="Z368" s="291">
        <f t="shared" si="155"/>
        <v>0</v>
      </c>
      <c r="AA368" s="163"/>
      <c r="AB368" s="177" t="str">
        <f t="shared" si="156"/>
        <v/>
      </c>
      <c r="AC368" s="283" t="str">
        <f t="shared" si="157"/>
        <v/>
      </c>
      <c r="AD368" s="283" t="str">
        <f t="shared" si="158"/>
        <v/>
      </c>
      <c r="AE368" s="163"/>
      <c r="AF368" s="162"/>
      <c r="AP368" s="581"/>
    </row>
    <row r="369" spans="1:42" s="141" customFormat="1">
      <c r="A369" s="134">
        <v>360</v>
      </c>
      <c r="B369" s="286"/>
      <c r="C369" s="146">
        <f t="shared" si="151"/>
        <v>0</v>
      </c>
      <c r="D369" s="146">
        <f t="shared" si="152"/>
        <v>1</v>
      </c>
      <c r="E369" s="146">
        <f t="shared" si="153"/>
        <v>1900</v>
      </c>
      <c r="F369" s="287"/>
      <c r="G369" s="287"/>
      <c r="H369" s="287"/>
      <c r="I369" s="288"/>
      <c r="J369" s="287"/>
      <c r="K369" s="288"/>
      <c r="L369" s="134"/>
      <c r="M369" s="133"/>
      <c r="N369" s="288"/>
      <c r="O369" s="134"/>
      <c r="P369" s="166"/>
      <c r="Q369" s="289"/>
      <c r="R369" s="165"/>
      <c r="S369" s="290"/>
      <c r="T369" s="290"/>
      <c r="U369" s="290"/>
      <c r="V369" s="290"/>
      <c r="W369" s="166"/>
      <c r="X369" s="87"/>
      <c r="Y369" s="418">
        <f t="shared" si="154"/>
        <v>0</v>
      </c>
      <c r="Z369" s="291">
        <f t="shared" si="155"/>
        <v>0</v>
      </c>
      <c r="AA369" s="163"/>
      <c r="AB369" s="177" t="str">
        <f t="shared" si="156"/>
        <v/>
      </c>
      <c r="AC369" s="283" t="str">
        <f t="shared" si="157"/>
        <v/>
      </c>
      <c r="AD369" s="283" t="str">
        <f t="shared" si="158"/>
        <v/>
      </c>
      <c r="AE369" s="163"/>
      <c r="AF369" s="162"/>
      <c r="AP369" s="581"/>
    </row>
    <row r="370" spans="1:42" s="141" customFormat="1">
      <c r="A370" s="134">
        <v>361</v>
      </c>
      <c r="B370" s="286"/>
      <c r="C370" s="146">
        <f t="shared" si="151"/>
        <v>0</v>
      </c>
      <c r="D370" s="146">
        <f t="shared" si="152"/>
        <v>1</v>
      </c>
      <c r="E370" s="146">
        <f t="shared" si="153"/>
        <v>1900</v>
      </c>
      <c r="F370" s="287"/>
      <c r="G370" s="287"/>
      <c r="H370" s="287"/>
      <c r="I370" s="288"/>
      <c r="J370" s="287"/>
      <c r="K370" s="288"/>
      <c r="L370" s="134"/>
      <c r="M370" s="133"/>
      <c r="N370" s="288"/>
      <c r="O370" s="134"/>
      <c r="P370" s="166"/>
      <c r="Q370" s="289"/>
      <c r="R370" s="165"/>
      <c r="S370" s="290"/>
      <c r="T370" s="290"/>
      <c r="U370" s="290"/>
      <c r="V370" s="290"/>
      <c r="W370" s="166"/>
      <c r="X370" s="87"/>
      <c r="Y370" s="418">
        <f t="shared" si="154"/>
        <v>0</v>
      </c>
      <c r="Z370" s="291">
        <f t="shared" si="155"/>
        <v>0</v>
      </c>
      <c r="AA370" s="163"/>
      <c r="AB370" s="177" t="str">
        <f t="shared" si="156"/>
        <v/>
      </c>
      <c r="AC370" s="283" t="str">
        <f t="shared" si="157"/>
        <v/>
      </c>
      <c r="AD370" s="283" t="str">
        <f t="shared" si="158"/>
        <v/>
      </c>
      <c r="AE370" s="163"/>
      <c r="AF370" s="162"/>
      <c r="AP370" s="581"/>
    </row>
    <row r="371" spans="1:42" s="141" customFormat="1">
      <c r="A371" s="134">
        <v>362</v>
      </c>
      <c r="B371" s="286"/>
      <c r="C371" s="146">
        <f t="shared" si="151"/>
        <v>0</v>
      </c>
      <c r="D371" s="146">
        <f t="shared" si="152"/>
        <v>1</v>
      </c>
      <c r="E371" s="146">
        <f t="shared" si="153"/>
        <v>1900</v>
      </c>
      <c r="F371" s="287"/>
      <c r="G371" s="287"/>
      <c r="H371" s="287"/>
      <c r="I371" s="288"/>
      <c r="J371" s="287"/>
      <c r="K371" s="288"/>
      <c r="L371" s="134"/>
      <c r="M371" s="133"/>
      <c r="N371" s="288"/>
      <c r="O371" s="134"/>
      <c r="P371" s="166"/>
      <c r="Q371" s="289"/>
      <c r="R371" s="165"/>
      <c r="S371" s="290"/>
      <c r="T371" s="290"/>
      <c r="U371" s="290"/>
      <c r="V371" s="290"/>
      <c r="W371" s="166"/>
      <c r="X371" s="87"/>
      <c r="Y371" s="418">
        <f t="shared" si="154"/>
        <v>0</v>
      </c>
      <c r="Z371" s="291">
        <f t="shared" si="155"/>
        <v>0</v>
      </c>
      <c r="AA371" s="163"/>
      <c r="AB371" s="177" t="str">
        <f t="shared" si="156"/>
        <v/>
      </c>
      <c r="AC371" s="283" t="str">
        <f t="shared" si="157"/>
        <v/>
      </c>
      <c r="AD371" s="283" t="str">
        <f t="shared" si="158"/>
        <v/>
      </c>
      <c r="AE371" s="163"/>
      <c r="AF371" s="162"/>
      <c r="AP371" s="581"/>
    </row>
    <row r="372" spans="1:42" s="141" customFormat="1">
      <c r="A372" s="134">
        <v>363</v>
      </c>
      <c r="B372" s="286"/>
      <c r="C372" s="146">
        <f t="shared" si="151"/>
        <v>0</v>
      </c>
      <c r="D372" s="146">
        <f t="shared" si="152"/>
        <v>1</v>
      </c>
      <c r="E372" s="146">
        <f t="shared" si="153"/>
        <v>1900</v>
      </c>
      <c r="F372" s="287"/>
      <c r="G372" s="287"/>
      <c r="H372" s="287"/>
      <c r="I372" s="288"/>
      <c r="J372" s="287"/>
      <c r="K372" s="288"/>
      <c r="L372" s="134"/>
      <c r="M372" s="133"/>
      <c r="N372" s="288"/>
      <c r="O372" s="134"/>
      <c r="P372" s="166"/>
      <c r="Q372" s="289"/>
      <c r="R372" s="165"/>
      <c r="S372" s="290"/>
      <c r="T372" s="290"/>
      <c r="U372" s="290"/>
      <c r="V372" s="290"/>
      <c r="W372" s="166"/>
      <c r="X372" s="87"/>
      <c r="Y372" s="418">
        <f t="shared" si="154"/>
        <v>0</v>
      </c>
      <c r="Z372" s="291">
        <f t="shared" si="155"/>
        <v>0</v>
      </c>
      <c r="AA372" s="163"/>
      <c r="AB372" s="177" t="str">
        <f t="shared" si="156"/>
        <v/>
      </c>
      <c r="AC372" s="283" t="str">
        <f t="shared" si="157"/>
        <v/>
      </c>
      <c r="AD372" s="283" t="str">
        <f t="shared" si="158"/>
        <v/>
      </c>
      <c r="AE372" s="163"/>
      <c r="AF372" s="162"/>
      <c r="AP372" s="581"/>
    </row>
    <row r="373" spans="1:42" s="141" customFormat="1">
      <c r="A373" s="134">
        <v>364</v>
      </c>
      <c r="B373" s="286"/>
      <c r="C373" s="146">
        <f t="shared" si="151"/>
        <v>0</v>
      </c>
      <c r="D373" s="146">
        <f t="shared" si="152"/>
        <v>1</v>
      </c>
      <c r="E373" s="146">
        <f t="shared" si="153"/>
        <v>1900</v>
      </c>
      <c r="F373" s="287"/>
      <c r="G373" s="287"/>
      <c r="H373" s="287"/>
      <c r="I373" s="288"/>
      <c r="J373" s="287"/>
      <c r="K373" s="288"/>
      <c r="L373" s="134"/>
      <c r="M373" s="133"/>
      <c r="N373" s="288"/>
      <c r="O373" s="134"/>
      <c r="P373" s="166"/>
      <c r="Q373" s="289"/>
      <c r="R373" s="165"/>
      <c r="S373" s="290"/>
      <c r="T373" s="290"/>
      <c r="U373" s="290"/>
      <c r="V373" s="290"/>
      <c r="W373" s="166"/>
      <c r="X373" s="87"/>
      <c r="Y373" s="418">
        <f t="shared" si="154"/>
        <v>0</v>
      </c>
      <c r="Z373" s="291">
        <f t="shared" si="155"/>
        <v>0</v>
      </c>
      <c r="AA373" s="163"/>
      <c r="AB373" s="177" t="str">
        <f t="shared" si="156"/>
        <v/>
      </c>
      <c r="AC373" s="283" t="str">
        <f t="shared" si="157"/>
        <v/>
      </c>
      <c r="AD373" s="283" t="str">
        <f t="shared" si="158"/>
        <v/>
      </c>
      <c r="AE373" s="163"/>
      <c r="AF373" s="162"/>
      <c r="AP373" s="581"/>
    </row>
    <row r="374" spans="1:42" s="141" customFormat="1">
      <c r="A374" s="134">
        <v>365</v>
      </c>
      <c r="B374" s="286"/>
      <c r="C374" s="146">
        <f t="shared" si="151"/>
        <v>0</v>
      </c>
      <c r="D374" s="146">
        <f t="shared" si="152"/>
        <v>1</v>
      </c>
      <c r="E374" s="146">
        <f t="shared" si="153"/>
        <v>1900</v>
      </c>
      <c r="F374" s="287"/>
      <c r="G374" s="287"/>
      <c r="H374" s="287"/>
      <c r="I374" s="288"/>
      <c r="J374" s="287"/>
      <c r="K374" s="288"/>
      <c r="L374" s="134"/>
      <c r="M374" s="133"/>
      <c r="N374" s="288"/>
      <c r="O374" s="134"/>
      <c r="P374" s="166"/>
      <c r="Q374" s="289"/>
      <c r="R374" s="165"/>
      <c r="S374" s="290"/>
      <c r="T374" s="290"/>
      <c r="U374" s="290"/>
      <c r="V374" s="290"/>
      <c r="W374" s="166"/>
      <c r="X374" s="87"/>
      <c r="Y374" s="418">
        <f t="shared" si="154"/>
        <v>0</v>
      </c>
      <c r="Z374" s="291">
        <f t="shared" si="155"/>
        <v>0</v>
      </c>
      <c r="AA374" s="163"/>
      <c r="AB374" s="177" t="str">
        <f t="shared" si="156"/>
        <v/>
      </c>
      <c r="AC374" s="283" t="str">
        <f t="shared" si="157"/>
        <v/>
      </c>
      <c r="AD374" s="283" t="str">
        <f t="shared" si="158"/>
        <v/>
      </c>
      <c r="AE374" s="163"/>
      <c r="AF374" s="162"/>
      <c r="AP374" s="581"/>
    </row>
    <row r="375" spans="1:42" s="141" customFormat="1">
      <c r="A375" s="134">
        <v>366</v>
      </c>
      <c r="B375" s="286"/>
      <c r="C375" s="146">
        <f t="shared" si="151"/>
        <v>0</v>
      </c>
      <c r="D375" s="146">
        <f t="shared" si="152"/>
        <v>1</v>
      </c>
      <c r="E375" s="146">
        <f t="shared" si="153"/>
        <v>1900</v>
      </c>
      <c r="F375" s="287"/>
      <c r="G375" s="287"/>
      <c r="H375" s="287"/>
      <c r="I375" s="288"/>
      <c r="J375" s="287"/>
      <c r="K375" s="288"/>
      <c r="L375" s="134"/>
      <c r="M375" s="133"/>
      <c r="N375" s="288"/>
      <c r="O375" s="134"/>
      <c r="P375" s="166"/>
      <c r="Q375" s="289"/>
      <c r="R375" s="165"/>
      <c r="S375" s="290"/>
      <c r="T375" s="290"/>
      <c r="U375" s="290"/>
      <c r="V375" s="290"/>
      <c r="W375" s="166"/>
      <c r="X375" s="87"/>
      <c r="Y375" s="418">
        <f t="shared" si="154"/>
        <v>0</v>
      </c>
      <c r="Z375" s="291">
        <f t="shared" si="155"/>
        <v>0</v>
      </c>
      <c r="AA375" s="163"/>
      <c r="AB375" s="177" t="str">
        <f t="shared" si="156"/>
        <v/>
      </c>
      <c r="AC375" s="283" t="str">
        <f t="shared" si="157"/>
        <v/>
      </c>
      <c r="AD375" s="283" t="str">
        <f t="shared" si="158"/>
        <v/>
      </c>
      <c r="AE375" s="163"/>
      <c r="AF375" s="162"/>
      <c r="AP375" s="581"/>
    </row>
    <row r="376" spans="1:42" s="141" customFormat="1">
      <c r="A376" s="134">
        <v>367</v>
      </c>
      <c r="B376" s="286"/>
      <c r="C376" s="146">
        <f t="shared" si="151"/>
        <v>0</v>
      </c>
      <c r="D376" s="146">
        <f t="shared" si="152"/>
        <v>1</v>
      </c>
      <c r="E376" s="146">
        <f t="shared" si="153"/>
        <v>1900</v>
      </c>
      <c r="F376" s="287"/>
      <c r="G376" s="287"/>
      <c r="H376" s="287"/>
      <c r="I376" s="288"/>
      <c r="J376" s="287"/>
      <c r="K376" s="288"/>
      <c r="L376" s="134"/>
      <c r="M376" s="133"/>
      <c r="N376" s="288"/>
      <c r="O376" s="134"/>
      <c r="P376" s="166"/>
      <c r="Q376" s="289"/>
      <c r="R376" s="165"/>
      <c r="S376" s="290"/>
      <c r="T376" s="290"/>
      <c r="U376" s="290"/>
      <c r="V376" s="290"/>
      <c r="W376" s="166"/>
      <c r="X376" s="87"/>
      <c r="Y376" s="418">
        <f t="shared" si="154"/>
        <v>0</v>
      </c>
      <c r="Z376" s="291">
        <f t="shared" si="155"/>
        <v>0</v>
      </c>
      <c r="AA376" s="163"/>
      <c r="AB376" s="177" t="str">
        <f t="shared" si="156"/>
        <v/>
      </c>
      <c r="AC376" s="283" t="str">
        <f t="shared" si="157"/>
        <v/>
      </c>
      <c r="AD376" s="283" t="str">
        <f t="shared" si="158"/>
        <v/>
      </c>
      <c r="AE376" s="163"/>
      <c r="AF376" s="162"/>
      <c r="AP376" s="581"/>
    </row>
    <row r="377" spans="1:42" s="141" customFormat="1">
      <c r="A377" s="134">
        <v>368</v>
      </c>
      <c r="B377" s="286"/>
      <c r="C377" s="146">
        <f t="shared" si="151"/>
        <v>0</v>
      </c>
      <c r="D377" s="146">
        <f t="shared" si="152"/>
        <v>1</v>
      </c>
      <c r="E377" s="146">
        <f t="shared" si="153"/>
        <v>1900</v>
      </c>
      <c r="F377" s="287"/>
      <c r="G377" s="287"/>
      <c r="H377" s="287"/>
      <c r="I377" s="288"/>
      <c r="J377" s="287"/>
      <c r="K377" s="288"/>
      <c r="L377" s="134"/>
      <c r="M377" s="133"/>
      <c r="N377" s="288"/>
      <c r="O377" s="134"/>
      <c r="P377" s="166"/>
      <c r="Q377" s="289"/>
      <c r="R377" s="165"/>
      <c r="S377" s="290"/>
      <c r="T377" s="290"/>
      <c r="U377" s="290"/>
      <c r="V377" s="290"/>
      <c r="W377" s="166"/>
      <c r="X377" s="87"/>
      <c r="Y377" s="418">
        <f t="shared" si="154"/>
        <v>0</v>
      </c>
      <c r="Z377" s="291">
        <f t="shared" si="155"/>
        <v>0</v>
      </c>
      <c r="AA377" s="163"/>
      <c r="AB377" s="177" t="str">
        <f t="shared" si="156"/>
        <v/>
      </c>
      <c r="AC377" s="283" t="str">
        <f t="shared" si="157"/>
        <v/>
      </c>
      <c r="AD377" s="283" t="str">
        <f t="shared" si="158"/>
        <v/>
      </c>
      <c r="AE377" s="163"/>
      <c r="AF377" s="162"/>
      <c r="AP377" s="581"/>
    </row>
    <row r="378" spans="1:42" s="141" customFormat="1">
      <c r="A378" s="134">
        <v>369</v>
      </c>
      <c r="B378" s="286"/>
      <c r="C378" s="146">
        <f t="shared" si="151"/>
        <v>0</v>
      </c>
      <c r="D378" s="146">
        <f t="shared" si="152"/>
        <v>1</v>
      </c>
      <c r="E378" s="146">
        <f t="shared" si="153"/>
        <v>1900</v>
      </c>
      <c r="F378" s="287"/>
      <c r="G378" s="287"/>
      <c r="H378" s="287"/>
      <c r="I378" s="288"/>
      <c r="J378" s="287"/>
      <c r="K378" s="288"/>
      <c r="L378" s="134"/>
      <c r="M378" s="133"/>
      <c r="N378" s="288"/>
      <c r="O378" s="134"/>
      <c r="P378" s="166"/>
      <c r="Q378" s="289"/>
      <c r="R378" s="165"/>
      <c r="S378" s="290"/>
      <c r="T378" s="290"/>
      <c r="U378" s="290"/>
      <c r="V378" s="290"/>
      <c r="W378" s="166"/>
      <c r="X378" s="87"/>
      <c r="Y378" s="418">
        <f t="shared" si="154"/>
        <v>0</v>
      </c>
      <c r="Z378" s="291">
        <f t="shared" si="155"/>
        <v>0</v>
      </c>
      <c r="AA378" s="163"/>
      <c r="AB378" s="177" t="str">
        <f t="shared" si="156"/>
        <v/>
      </c>
      <c r="AC378" s="283" t="str">
        <f t="shared" si="157"/>
        <v/>
      </c>
      <c r="AD378" s="283" t="str">
        <f t="shared" si="158"/>
        <v/>
      </c>
      <c r="AE378" s="163"/>
      <c r="AF378" s="162"/>
      <c r="AP378" s="581"/>
    </row>
    <row r="379" spans="1:42" s="141" customFormat="1">
      <c r="A379" s="134">
        <v>370</v>
      </c>
      <c r="B379" s="286"/>
      <c r="C379" s="146">
        <f t="shared" si="151"/>
        <v>0</v>
      </c>
      <c r="D379" s="146">
        <f t="shared" si="152"/>
        <v>1</v>
      </c>
      <c r="E379" s="146">
        <f t="shared" si="153"/>
        <v>1900</v>
      </c>
      <c r="F379" s="287"/>
      <c r="G379" s="287"/>
      <c r="H379" s="287"/>
      <c r="I379" s="288"/>
      <c r="J379" s="287"/>
      <c r="K379" s="288"/>
      <c r="L379" s="134"/>
      <c r="M379" s="133"/>
      <c r="N379" s="288"/>
      <c r="O379" s="134"/>
      <c r="P379" s="166"/>
      <c r="Q379" s="289"/>
      <c r="R379" s="165"/>
      <c r="S379" s="290"/>
      <c r="T379" s="290"/>
      <c r="U379" s="290"/>
      <c r="V379" s="290"/>
      <c r="W379" s="166"/>
      <c r="X379" s="87"/>
      <c r="Y379" s="418">
        <f t="shared" si="154"/>
        <v>0</v>
      </c>
      <c r="Z379" s="291">
        <f t="shared" si="155"/>
        <v>0</v>
      </c>
      <c r="AA379" s="163"/>
      <c r="AB379" s="177" t="str">
        <f t="shared" si="156"/>
        <v/>
      </c>
      <c r="AC379" s="283" t="str">
        <f t="shared" si="157"/>
        <v/>
      </c>
      <c r="AD379" s="283" t="str">
        <f t="shared" si="158"/>
        <v/>
      </c>
      <c r="AE379" s="163"/>
      <c r="AF379" s="162"/>
      <c r="AP379" s="581"/>
    </row>
    <row r="380" spans="1:42" s="141" customFormat="1">
      <c r="A380" s="134">
        <v>371</v>
      </c>
      <c r="B380" s="286"/>
      <c r="C380" s="146">
        <f t="shared" si="151"/>
        <v>0</v>
      </c>
      <c r="D380" s="146">
        <f t="shared" si="152"/>
        <v>1</v>
      </c>
      <c r="E380" s="146">
        <f t="shared" si="153"/>
        <v>1900</v>
      </c>
      <c r="F380" s="287"/>
      <c r="G380" s="287"/>
      <c r="H380" s="287"/>
      <c r="I380" s="288"/>
      <c r="J380" s="287"/>
      <c r="K380" s="288"/>
      <c r="L380" s="134"/>
      <c r="M380" s="133"/>
      <c r="N380" s="288"/>
      <c r="O380" s="134"/>
      <c r="P380" s="166"/>
      <c r="Q380" s="289"/>
      <c r="R380" s="165"/>
      <c r="S380" s="290"/>
      <c r="T380" s="290"/>
      <c r="U380" s="290"/>
      <c r="V380" s="290"/>
      <c r="W380" s="166"/>
      <c r="X380" s="87"/>
      <c r="Y380" s="418">
        <f t="shared" si="154"/>
        <v>0</v>
      </c>
      <c r="Z380" s="291">
        <f t="shared" si="155"/>
        <v>0</v>
      </c>
      <c r="AA380" s="163"/>
      <c r="AB380" s="177" t="str">
        <f t="shared" si="156"/>
        <v/>
      </c>
      <c r="AC380" s="283" t="str">
        <f t="shared" si="157"/>
        <v/>
      </c>
      <c r="AD380" s="283" t="str">
        <f t="shared" si="158"/>
        <v/>
      </c>
      <c r="AE380" s="163"/>
      <c r="AF380" s="162"/>
      <c r="AP380" s="581"/>
    </row>
    <row r="381" spans="1:42" s="141" customFormat="1">
      <c r="A381" s="134">
        <v>372</v>
      </c>
      <c r="B381" s="286"/>
      <c r="C381" s="146">
        <f t="shared" si="151"/>
        <v>0</v>
      </c>
      <c r="D381" s="146">
        <f t="shared" si="152"/>
        <v>1</v>
      </c>
      <c r="E381" s="146">
        <f t="shared" si="153"/>
        <v>1900</v>
      </c>
      <c r="F381" s="287"/>
      <c r="G381" s="287"/>
      <c r="H381" s="287"/>
      <c r="I381" s="288"/>
      <c r="J381" s="287"/>
      <c r="K381" s="288"/>
      <c r="L381" s="134"/>
      <c r="M381" s="133"/>
      <c r="N381" s="288"/>
      <c r="O381" s="134"/>
      <c r="P381" s="166"/>
      <c r="Q381" s="289"/>
      <c r="R381" s="165"/>
      <c r="S381" s="290"/>
      <c r="T381" s="290"/>
      <c r="U381" s="290"/>
      <c r="V381" s="290"/>
      <c r="W381" s="166"/>
      <c r="X381" s="87"/>
      <c r="Y381" s="418">
        <f t="shared" si="154"/>
        <v>0</v>
      </c>
      <c r="Z381" s="291">
        <f t="shared" si="155"/>
        <v>0</v>
      </c>
      <c r="AA381" s="163"/>
      <c r="AB381" s="177" t="str">
        <f t="shared" si="156"/>
        <v/>
      </c>
      <c r="AC381" s="283" t="str">
        <f t="shared" si="157"/>
        <v/>
      </c>
      <c r="AD381" s="283" t="str">
        <f t="shared" si="158"/>
        <v/>
      </c>
      <c r="AE381" s="163"/>
      <c r="AF381" s="162"/>
      <c r="AP381" s="581"/>
    </row>
    <row r="382" spans="1:42" s="141" customFormat="1">
      <c r="A382" s="134">
        <v>373</v>
      </c>
      <c r="B382" s="286"/>
      <c r="C382" s="146">
        <f t="shared" si="151"/>
        <v>0</v>
      </c>
      <c r="D382" s="146">
        <f t="shared" si="152"/>
        <v>1</v>
      </c>
      <c r="E382" s="146">
        <f t="shared" si="153"/>
        <v>1900</v>
      </c>
      <c r="F382" s="287"/>
      <c r="G382" s="287"/>
      <c r="H382" s="287"/>
      <c r="I382" s="288"/>
      <c r="J382" s="287"/>
      <c r="K382" s="288"/>
      <c r="L382" s="134"/>
      <c r="M382" s="133"/>
      <c r="N382" s="288"/>
      <c r="O382" s="134"/>
      <c r="P382" s="166"/>
      <c r="Q382" s="289"/>
      <c r="R382" s="165"/>
      <c r="S382" s="290"/>
      <c r="T382" s="290"/>
      <c r="U382" s="290"/>
      <c r="V382" s="290"/>
      <c r="W382" s="166"/>
      <c r="X382" s="87"/>
      <c r="Y382" s="418">
        <f t="shared" si="154"/>
        <v>0</v>
      </c>
      <c r="Z382" s="291">
        <f t="shared" si="155"/>
        <v>0</v>
      </c>
      <c r="AA382" s="163"/>
      <c r="AB382" s="177" t="str">
        <f t="shared" si="156"/>
        <v/>
      </c>
      <c r="AC382" s="283" t="str">
        <f t="shared" si="157"/>
        <v/>
      </c>
      <c r="AD382" s="283" t="str">
        <f t="shared" si="158"/>
        <v/>
      </c>
      <c r="AE382" s="163"/>
      <c r="AF382" s="162"/>
      <c r="AP382" s="581"/>
    </row>
    <row r="383" spans="1:42" s="141" customFormat="1">
      <c r="A383" s="134">
        <v>374</v>
      </c>
      <c r="B383" s="286"/>
      <c r="C383" s="146">
        <f t="shared" si="151"/>
        <v>0</v>
      </c>
      <c r="D383" s="146">
        <f t="shared" si="152"/>
        <v>1</v>
      </c>
      <c r="E383" s="146">
        <f t="shared" si="153"/>
        <v>1900</v>
      </c>
      <c r="F383" s="287"/>
      <c r="G383" s="287"/>
      <c r="H383" s="287"/>
      <c r="I383" s="288"/>
      <c r="J383" s="287"/>
      <c r="K383" s="288"/>
      <c r="L383" s="134"/>
      <c r="M383" s="133"/>
      <c r="N383" s="288"/>
      <c r="O383" s="134"/>
      <c r="P383" s="166"/>
      <c r="Q383" s="289"/>
      <c r="R383" s="165"/>
      <c r="S383" s="290"/>
      <c r="T383" s="290"/>
      <c r="U383" s="290"/>
      <c r="V383" s="290"/>
      <c r="W383" s="166"/>
      <c r="X383" s="87"/>
      <c r="Y383" s="418">
        <f t="shared" si="154"/>
        <v>0</v>
      </c>
      <c r="Z383" s="291">
        <f t="shared" si="155"/>
        <v>0</v>
      </c>
      <c r="AA383" s="163"/>
      <c r="AB383" s="177" t="str">
        <f t="shared" si="156"/>
        <v/>
      </c>
      <c r="AC383" s="283" t="str">
        <f t="shared" si="157"/>
        <v/>
      </c>
      <c r="AD383" s="283" t="str">
        <f t="shared" si="158"/>
        <v/>
      </c>
      <c r="AE383" s="163"/>
      <c r="AF383" s="162"/>
      <c r="AP383" s="581"/>
    </row>
    <row r="384" spans="1:42" s="141" customFormat="1">
      <c r="A384" s="134">
        <v>375</v>
      </c>
      <c r="B384" s="286"/>
      <c r="C384" s="146">
        <f t="shared" si="151"/>
        <v>0</v>
      </c>
      <c r="D384" s="146">
        <f t="shared" si="152"/>
        <v>1</v>
      </c>
      <c r="E384" s="146">
        <f t="shared" si="153"/>
        <v>1900</v>
      </c>
      <c r="F384" s="287"/>
      <c r="G384" s="287"/>
      <c r="H384" s="287"/>
      <c r="I384" s="288"/>
      <c r="J384" s="287"/>
      <c r="K384" s="288"/>
      <c r="L384" s="134"/>
      <c r="M384" s="133"/>
      <c r="N384" s="288"/>
      <c r="O384" s="134"/>
      <c r="P384" s="166"/>
      <c r="Q384" s="289"/>
      <c r="R384" s="165"/>
      <c r="S384" s="290"/>
      <c r="T384" s="290"/>
      <c r="U384" s="290"/>
      <c r="V384" s="290"/>
      <c r="W384" s="166"/>
      <c r="X384" s="87"/>
      <c r="Y384" s="418">
        <f t="shared" si="154"/>
        <v>0</v>
      </c>
      <c r="Z384" s="291">
        <f t="shared" si="155"/>
        <v>0</v>
      </c>
      <c r="AA384" s="163"/>
      <c r="AB384" s="177" t="str">
        <f t="shared" si="156"/>
        <v/>
      </c>
      <c r="AC384" s="283" t="str">
        <f t="shared" si="157"/>
        <v/>
      </c>
      <c r="AD384" s="283" t="str">
        <f t="shared" si="158"/>
        <v/>
      </c>
      <c r="AE384" s="163"/>
      <c r="AF384" s="162"/>
      <c r="AP384" s="581"/>
    </row>
    <row r="385" spans="1:42" s="141" customFormat="1">
      <c r="A385" s="134">
        <v>376</v>
      </c>
      <c r="B385" s="286"/>
      <c r="C385" s="146">
        <f t="shared" si="151"/>
        <v>0</v>
      </c>
      <c r="D385" s="146">
        <f t="shared" si="152"/>
        <v>1</v>
      </c>
      <c r="E385" s="146">
        <f t="shared" si="153"/>
        <v>1900</v>
      </c>
      <c r="F385" s="287"/>
      <c r="G385" s="287"/>
      <c r="H385" s="287"/>
      <c r="I385" s="288"/>
      <c r="J385" s="287"/>
      <c r="K385" s="288"/>
      <c r="L385" s="134"/>
      <c r="M385" s="133"/>
      <c r="N385" s="288"/>
      <c r="O385" s="134"/>
      <c r="P385" s="166"/>
      <c r="Q385" s="289"/>
      <c r="R385" s="165"/>
      <c r="S385" s="290"/>
      <c r="T385" s="290"/>
      <c r="U385" s="290"/>
      <c r="V385" s="290"/>
      <c r="W385" s="166"/>
      <c r="X385" s="87"/>
      <c r="Y385" s="418">
        <f t="shared" si="154"/>
        <v>0</v>
      </c>
      <c r="Z385" s="291">
        <f t="shared" si="155"/>
        <v>0</v>
      </c>
      <c r="AA385" s="163"/>
      <c r="AB385" s="177" t="str">
        <f t="shared" si="156"/>
        <v/>
      </c>
      <c r="AC385" s="283" t="str">
        <f t="shared" si="157"/>
        <v/>
      </c>
      <c r="AD385" s="283" t="str">
        <f t="shared" si="158"/>
        <v/>
      </c>
      <c r="AE385" s="163"/>
      <c r="AF385" s="162"/>
      <c r="AP385" s="581"/>
    </row>
    <row r="386" spans="1:42" s="141" customFormat="1">
      <c r="A386" s="134">
        <v>377</v>
      </c>
      <c r="B386" s="286"/>
      <c r="C386" s="146">
        <f t="shared" si="151"/>
        <v>0</v>
      </c>
      <c r="D386" s="146">
        <f t="shared" si="152"/>
        <v>1</v>
      </c>
      <c r="E386" s="146">
        <f t="shared" si="153"/>
        <v>1900</v>
      </c>
      <c r="F386" s="287"/>
      <c r="G386" s="287"/>
      <c r="H386" s="287"/>
      <c r="I386" s="288"/>
      <c r="J386" s="287"/>
      <c r="K386" s="288"/>
      <c r="L386" s="134"/>
      <c r="M386" s="133"/>
      <c r="N386" s="288"/>
      <c r="O386" s="134"/>
      <c r="P386" s="166"/>
      <c r="Q386" s="289"/>
      <c r="R386" s="165"/>
      <c r="S386" s="290"/>
      <c r="T386" s="290"/>
      <c r="U386" s="290"/>
      <c r="V386" s="290"/>
      <c r="W386" s="166"/>
      <c r="X386" s="87"/>
      <c r="Y386" s="418">
        <f t="shared" si="154"/>
        <v>0</v>
      </c>
      <c r="Z386" s="291">
        <f t="shared" si="155"/>
        <v>0</v>
      </c>
      <c r="AA386" s="163"/>
      <c r="AB386" s="177" t="str">
        <f t="shared" si="156"/>
        <v/>
      </c>
      <c r="AC386" s="283" t="str">
        <f t="shared" si="157"/>
        <v/>
      </c>
      <c r="AD386" s="283" t="str">
        <f t="shared" si="158"/>
        <v/>
      </c>
      <c r="AE386" s="163"/>
      <c r="AF386" s="162"/>
      <c r="AP386" s="581"/>
    </row>
    <row r="387" spans="1:42" s="141" customFormat="1">
      <c r="A387" s="134">
        <v>378</v>
      </c>
      <c r="B387" s="286"/>
      <c r="C387" s="146">
        <f t="shared" si="151"/>
        <v>0</v>
      </c>
      <c r="D387" s="146">
        <f t="shared" si="152"/>
        <v>1</v>
      </c>
      <c r="E387" s="146">
        <f t="shared" si="153"/>
        <v>1900</v>
      </c>
      <c r="F387" s="287"/>
      <c r="G387" s="287"/>
      <c r="H387" s="287"/>
      <c r="I387" s="288"/>
      <c r="J387" s="287"/>
      <c r="K387" s="288"/>
      <c r="L387" s="134"/>
      <c r="M387" s="133"/>
      <c r="N387" s="288"/>
      <c r="O387" s="134"/>
      <c r="P387" s="166"/>
      <c r="Q387" s="289"/>
      <c r="R387" s="165"/>
      <c r="S387" s="290"/>
      <c r="T387" s="290"/>
      <c r="U387" s="290"/>
      <c r="V387" s="290"/>
      <c r="W387" s="166"/>
      <c r="X387" s="87"/>
      <c r="Y387" s="418">
        <f t="shared" si="154"/>
        <v>0</v>
      </c>
      <c r="Z387" s="291">
        <f t="shared" si="155"/>
        <v>0</v>
      </c>
      <c r="AA387" s="163"/>
      <c r="AB387" s="177" t="str">
        <f t="shared" si="156"/>
        <v/>
      </c>
      <c r="AC387" s="283" t="str">
        <f t="shared" si="157"/>
        <v/>
      </c>
      <c r="AD387" s="283" t="str">
        <f t="shared" si="158"/>
        <v/>
      </c>
      <c r="AE387" s="163"/>
      <c r="AF387" s="162"/>
      <c r="AP387" s="581"/>
    </row>
    <row r="388" spans="1:42" s="141" customFormat="1">
      <c r="A388" s="134">
        <v>379</v>
      </c>
      <c r="B388" s="286"/>
      <c r="C388" s="146">
        <f t="shared" si="151"/>
        <v>0</v>
      </c>
      <c r="D388" s="146">
        <f t="shared" si="152"/>
        <v>1</v>
      </c>
      <c r="E388" s="146">
        <f t="shared" si="153"/>
        <v>1900</v>
      </c>
      <c r="F388" s="287"/>
      <c r="G388" s="287"/>
      <c r="H388" s="287"/>
      <c r="I388" s="288"/>
      <c r="J388" s="287"/>
      <c r="K388" s="288"/>
      <c r="L388" s="134"/>
      <c r="M388" s="133"/>
      <c r="N388" s="288"/>
      <c r="O388" s="134"/>
      <c r="P388" s="166"/>
      <c r="Q388" s="289"/>
      <c r="R388" s="165"/>
      <c r="S388" s="290"/>
      <c r="T388" s="290"/>
      <c r="U388" s="290"/>
      <c r="V388" s="290"/>
      <c r="W388" s="166"/>
      <c r="X388" s="87"/>
      <c r="Y388" s="418">
        <f t="shared" si="154"/>
        <v>0</v>
      </c>
      <c r="Z388" s="291">
        <f t="shared" si="155"/>
        <v>0</v>
      </c>
      <c r="AA388" s="163"/>
      <c r="AB388" s="177" t="str">
        <f t="shared" si="156"/>
        <v/>
      </c>
      <c r="AC388" s="283" t="str">
        <f t="shared" si="157"/>
        <v/>
      </c>
      <c r="AD388" s="283" t="str">
        <f t="shared" si="158"/>
        <v/>
      </c>
      <c r="AE388" s="163"/>
      <c r="AF388" s="162"/>
      <c r="AP388" s="581"/>
    </row>
    <row r="389" spans="1:42" s="141" customFormat="1">
      <c r="A389" s="134">
        <v>380</v>
      </c>
      <c r="B389" s="286"/>
      <c r="C389" s="146">
        <f t="shared" si="151"/>
        <v>0</v>
      </c>
      <c r="D389" s="146">
        <f t="shared" si="152"/>
        <v>1</v>
      </c>
      <c r="E389" s="146">
        <f t="shared" si="153"/>
        <v>1900</v>
      </c>
      <c r="F389" s="287"/>
      <c r="G389" s="287"/>
      <c r="H389" s="287"/>
      <c r="I389" s="288"/>
      <c r="J389" s="287"/>
      <c r="K389" s="288"/>
      <c r="L389" s="134"/>
      <c r="M389" s="133"/>
      <c r="N389" s="288"/>
      <c r="O389" s="134"/>
      <c r="P389" s="166"/>
      <c r="Q389" s="289"/>
      <c r="R389" s="165"/>
      <c r="S389" s="290"/>
      <c r="T389" s="290"/>
      <c r="U389" s="290"/>
      <c r="V389" s="290"/>
      <c r="W389" s="166"/>
      <c r="X389" s="87"/>
      <c r="Y389" s="418">
        <f t="shared" si="154"/>
        <v>0</v>
      </c>
      <c r="Z389" s="291">
        <f t="shared" si="155"/>
        <v>0</v>
      </c>
      <c r="AA389" s="163"/>
      <c r="AB389" s="177" t="str">
        <f t="shared" si="156"/>
        <v/>
      </c>
      <c r="AC389" s="283" t="str">
        <f t="shared" si="157"/>
        <v/>
      </c>
      <c r="AD389" s="283" t="str">
        <f t="shared" si="158"/>
        <v/>
      </c>
      <c r="AE389" s="163"/>
      <c r="AF389" s="162"/>
      <c r="AP389" s="581"/>
    </row>
    <row r="390" spans="1:42" s="141" customFormat="1">
      <c r="A390" s="134">
        <v>381</v>
      </c>
      <c r="B390" s="286"/>
      <c r="C390" s="146">
        <f t="shared" si="151"/>
        <v>0</v>
      </c>
      <c r="D390" s="146">
        <f t="shared" si="152"/>
        <v>1</v>
      </c>
      <c r="E390" s="146">
        <f t="shared" si="153"/>
        <v>1900</v>
      </c>
      <c r="F390" s="287"/>
      <c r="G390" s="287"/>
      <c r="H390" s="287"/>
      <c r="I390" s="288"/>
      <c r="J390" s="287"/>
      <c r="K390" s="288"/>
      <c r="L390" s="134"/>
      <c r="M390" s="133"/>
      <c r="N390" s="288"/>
      <c r="O390" s="134"/>
      <c r="P390" s="166"/>
      <c r="Q390" s="289"/>
      <c r="R390" s="165"/>
      <c r="S390" s="290"/>
      <c r="T390" s="290"/>
      <c r="U390" s="290"/>
      <c r="V390" s="290"/>
      <c r="W390" s="166"/>
      <c r="X390" s="87"/>
      <c r="Y390" s="418">
        <f t="shared" si="154"/>
        <v>0</v>
      </c>
      <c r="Z390" s="291">
        <f t="shared" si="155"/>
        <v>0</v>
      </c>
      <c r="AA390" s="163"/>
      <c r="AB390" s="177" t="str">
        <f t="shared" si="156"/>
        <v/>
      </c>
      <c r="AC390" s="283" t="str">
        <f t="shared" si="157"/>
        <v/>
      </c>
      <c r="AD390" s="283" t="str">
        <f t="shared" si="158"/>
        <v/>
      </c>
      <c r="AE390" s="163"/>
      <c r="AF390" s="162"/>
      <c r="AP390" s="581"/>
    </row>
    <row r="391" spans="1:42" s="141" customFormat="1">
      <c r="A391" s="134">
        <v>382</v>
      </c>
      <c r="B391" s="286"/>
      <c r="C391" s="146">
        <f t="shared" si="151"/>
        <v>0</v>
      </c>
      <c r="D391" s="146">
        <f t="shared" si="152"/>
        <v>1</v>
      </c>
      <c r="E391" s="146">
        <f t="shared" si="153"/>
        <v>1900</v>
      </c>
      <c r="F391" s="287"/>
      <c r="G391" s="287"/>
      <c r="H391" s="287"/>
      <c r="I391" s="288"/>
      <c r="J391" s="287"/>
      <c r="K391" s="288"/>
      <c r="L391" s="134"/>
      <c r="M391" s="133"/>
      <c r="N391" s="288"/>
      <c r="O391" s="134"/>
      <c r="P391" s="166"/>
      <c r="Q391" s="289"/>
      <c r="R391" s="165"/>
      <c r="S391" s="290"/>
      <c r="T391" s="290"/>
      <c r="U391" s="290"/>
      <c r="V391" s="290"/>
      <c r="W391" s="166"/>
      <c r="X391" s="87"/>
      <c r="Y391" s="418">
        <f t="shared" si="154"/>
        <v>0</v>
      </c>
      <c r="Z391" s="291">
        <f t="shared" si="155"/>
        <v>0</v>
      </c>
      <c r="AA391" s="163"/>
      <c r="AB391" s="177" t="str">
        <f t="shared" si="156"/>
        <v/>
      </c>
      <c r="AC391" s="283" t="str">
        <f t="shared" si="157"/>
        <v/>
      </c>
      <c r="AD391" s="283" t="str">
        <f t="shared" si="158"/>
        <v/>
      </c>
      <c r="AE391" s="163"/>
      <c r="AF391" s="162"/>
      <c r="AP391" s="581"/>
    </row>
    <row r="392" spans="1:42" s="141" customFormat="1">
      <c r="A392" s="134">
        <v>383</v>
      </c>
      <c r="B392" s="286"/>
      <c r="C392" s="146">
        <f t="shared" si="151"/>
        <v>0</v>
      </c>
      <c r="D392" s="146">
        <f t="shared" si="152"/>
        <v>1</v>
      </c>
      <c r="E392" s="146">
        <f t="shared" si="153"/>
        <v>1900</v>
      </c>
      <c r="F392" s="287"/>
      <c r="G392" s="287"/>
      <c r="H392" s="287"/>
      <c r="I392" s="288"/>
      <c r="J392" s="287"/>
      <c r="K392" s="288"/>
      <c r="L392" s="134"/>
      <c r="M392" s="133"/>
      <c r="N392" s="288"/>
      <c r="O392" s="134"/>
      <c r="P392" s="166"/>
      <c r="Q392" s="289"/>
      <c r="R392" s="165"/>
      <c r="S392" s="290"/>
      <c r="T392" s="290"/>
      <c r="U392" s="290"/>
      <c r="V392" s="290"/>
      <c r="W392" s="166"/>
      <c r="X392" s="87"/>
      <c r="Y392" s="418">
        <f t="shared" si="154"/>
        <v>0</v>
      </c>
      <c r="Z392" s="291">
        <f t="shared" si="155"/>
        <v>0</v>
      </c>
      <c r="AA392" s="163"/>
      <c r="AB392" s="177" t="str">
        <f t="shared" si="156"/>
        <v/>
      </c>
      <c r="AC392" s="283" t="str">
        <f t="shared" si="157"/>
        <v/>
      </c>
      <c r="AD392" s="283" t="str">
        <f t="shared" si="158"/>
        <v/>
      </c>
      <c r="AE392" s="163"/>
      <c r="AF392" s="162"/>
      <c r="AP392" s="581"/>
    </row>
    <row r="393" spans="1:42" s="141" customFormat="1">
      <c r="A393" s="134">
        <v>384</v>
      </c>
      <c r="B393" s="286"/>
      <c r="C393" s="146">
        <f t="shared" si="151"/>
        <v>0</v>
      </c>
      <c r="D393" s="146">
        <f t="shared" si="152"/>
        <v>1</v>
      </c>
      <c r="E393" s="146">
        <f t="shared" si="153"/>
        <v>1900</v>
      </c>
      <c r="F393" s="287"/>
      <c r="G393" s="287"/>
      <c r="H393" s="287"/>
      <c r="I393" s="288"/>
      <c r="J393" s="287"/>
      <c r="K393" s="288"/>
      <c r="L393" s="134"/>
      <c r="M393" s="133"/>
      <c r="N393" s="288"/>
      <c r="O393" s="134"/>
      <c r="P393" s="166"/>
      <c r="Q393" s="289"/>
      <c r="R393" s="165"/>
      <c r="S393" s="290"/>
      <c r="T393" s="290"/>
      <c r="U393" s="290"/>
      <c r="V393" s="290"/>
      <c r="W393" s="166"/>
      <c r="X393" s="87"/>
      <c r="Y393" s="418">
        <f t="shared" si="154"/>
        <v>0</v>
      </c>
      <c r="Z393" s="291">
        <f t="shared" si="155"/>
        <v>0</v>
      </c>
      <c r="AA393" s="163"/>
      <c r="AB393" s="177" t="str">
        <f t="shared" si="156"/>
        <v/>
      </c>
      <c r="AC393" s="283" t="str">
        <f t="shared" si="157"/>
        <v/>
      </c>
      <c r="AD393" s="283" t="str">
        <f t="shared" si="158"/>
        <v/>
      </c>
      <c r="AE393" s="163"/>
      <c r="AF393" s="162"/>
      <c r="AP393" s="581"/>
    </row>
    <row r="394" spans="1:42" s="141" customFormat="1">
      <c r="A394" s="134">
        <v>385</v>
      </c>
      <c r="B394" s="286"/>
      <c r="C394" s="146">
        <f t="shared" si="151"/>
        <v>0</v>
      </c>
      <c r="D394" s="146">
        <f t="shared" si="152"/>
        <v>1</v>
      </c>
      <c r="E394" s="146">
        <f t="shared" si="153"/>
        <v>1900</v>
      </c>
      <c r="F394" s="287"/>
      <c r="G394" s="287"/>
      <c r="H394" s="287"/>
      <c r="I394" s="288"/>
      <c r="J394" s="287"/>
      <c r="K394" s="288"/>
      <c r="L394" s="134"/>
      <c r="M394" s="133"/>
      <c r="N394" s="288"/>
      <c r="O394" s="134"/>
      <c r="P394" s="166"/>
      <c r="Q394" s="289"/>
      <c r="R394" s="165"/>
      <c r="S394" s="290"/>
      <c r="T394" s="290"/>
      <c r="U394" s="290"/>
      <c r="V394" s="290"/>
      <c r="W394" s="166"/>
      <c r="X394" s="87"/>
      <c r="Y394" s="418">
        <f t="shared" si="154"/>
        <v>0</v>
      </c>
      <c r="Z394" s="291">
        <f t="shared" si="155"/>
        <v>0</v>
      </c>
      <c r="AA394" s="163"/>
      <c r="AB394" s="177" t="str">
        <f t="shared" si="156"/>
        <v/>
      </c>
      <c r="AC394" s="283" t="str">
        <f t="shared" si="157"/>
        <v/>
      </c>
      <c r="AD394" s="283" t="str">
        <f t="shared" si="158"/>
        <v/>
      </c>
      <c r="AE394" s="163"/>
      <c r="AF394" s="162"/>
      <c r="AP394" s="581"/>
    </row>
    <row r="395" spans="1:42" s="141" customFormat="1">
      <c r="A395" s="134">
        <v>386</v>
      </c>
      <c r="B395" s="286"/>
      <c r="C395" s="146">
        <f t="shared" ref="C395:C458" si="159">DAY(B395)</f>
        <v>0</v>
      </c>
      <c r="D395" s="146">
        <f t="shared" ref="D395:D458" si="160">MONTH(B395)</f>
        <v>1</v>
      </c>
      <c r="E395" s="146">
        <f t="shared" ref="E395:E458" si="161">YEAR(B395)</f>
        <v>1900</v>
      </c>
      <c r="F395" s="287"/>
      <c r="G395" s="287"/>
      <c r="H395" s="287"/>
      <c r="I395" s="288"/>
      <c r="J395" s="287"/>
      <c r="K395" s="288"/>
      <c r="L395" s="134"/>
      <c r="M395" s="133"/>
      <c r="N395" s="288"/>
      <c r="O395" s="134"/>
      <c r="P395" s="166"/>
      <c r="Q395" s="289"/>
      <c r="R395" s="165"/>
      <c r="S395" s="290"/>
      <c r="T395" s="290"/>
      <c r="U395" s="290"/>
      <c r="V395" s="290"/>
      <c r="W395" s="166"/>
      <c r="X395" s="87"/>
      <c r="Y395" s="418">
        <f t="shared" ref="Y395:Y458" si="162">X395*U395</f>
        <v>0</v>
      </c>
      <c r="Z395" s="291">
        <f t="shared" ref="Z395:Z458" si="163">Y395*1.1</f>
        <v>0</v>
      </c>
      <c r="AA395" s="163"/>
      <c r="AB395" s="177" t="str">
        <f t="shared" ref="AB395:AB458" si="164">IF(S395="","",IF(S395-U395=0,"Full","No"))</f>
        <v/>
      </c>
      <c r="AC395" s="283" t="str">
        <f t="shared" ref="AC395:AC458" si="165">IF(AND(S395&gt;U395,V395=0),"Lost",IF(AND(S395&gt;U395,V395&lt;(S395-U395)),"Lost",""))</f>
        <v/>
      </c>
      <c r="AD395" s="283" t="str">
        <f t="shared" ref="AD395:AD458" si="166">IF(AND(S395&gt;U395,V395=0),S395-U395,IF(AND(S395&gt;U395,V395&lt;(S395-U395)),S395-(U395+V395),""))</f>
        <v/>
      </c>
      <c r="AE395" s="163"/>
      <c r="AF395" s="162"/>
      <c r="AP395" s="581"/>
    </row>
    <row r="396" spans="1:42" s="141" customFormat="1">
      <c r="A396" s="134">
        <v>387</v>
      </c>
      <c r="B396" s="286"/>
      <c r="C396" s="146">
        <f t="shared" si="159"/>
        <v>0</v>
      </c>
      <c r="D396" s="146">
        <f t="shared" si="160"/>
        <v>1</v>
      </c>
      <c r="E396" s="146">
        <f t="shared" si="161"/>
        <v>1900</v>
      </c>
      <c r="F396" s="287"/>
      <c r="G396" s="287"/>
      <c r="H396" s="287"/>
      <c r="I396" s="288"/>
      <c r="J396" s="287"/>
      <c r="K396" s="288"/>
      <c r="L396" s="134"/>
      <c r="M396" s="133"/>
      <c r="N396" s="288"/>
      <c r="O396" s="134"/>
      <c r="P396" s="166"/>
      <c r="Q396" s="289"/>
      <c r="R396" s="165"/>
      <c r="S396" s="290"/>
      <c r="T396" s="290"/>
      <c r="U396" s="290"/>
      <c r="V396" s="290"/>
      <c r="W396" s="166"/>
      <c r="X396" s="87"/>
      <c r="Y396" s="418">
        <f t="shared" si="162"/>
        <v>0</v>
      </c>
      <c r="Z396" s="291">
        <f t="shared" si="163"/>
        <v>0</v>
      </c>
      <c r="AA396" s="163"/>
      <c r="AB396" s="177" t="str">
        <f t="shared" si="164"/>
        <v/>
      </c>
      <c r="AC396" s="283" t="str">
        <f t="shared" si="165"/>
        <v/>
      </c>
      <c r="AD396" s="283" t="str">
        <f t="shared" si="166"/>
        <v/>
      </c>
      <c r="AE396" s="163"/>
      <c r="AF396" s="162"/>
      <c r="AP396" s="581"/>
    </row>
    <row r="397" spans="1:42" s="141" customFormat="1">
      <c r="A397" s="134">
        <v>388</v>
      </c>
      <c r="B397" s="286"/>
      <c r="C397" s="146">
        <f t="shared" si="159"/>
        <v>0</v>
      </c>
      <c r="D397" s="146">
        <f t="shared" si="160"/>
        <v>1</v>
      </c>
      <c r="E397" s="146">
        <f t="shared" si="161"/>
        <v>1900</v>
      </c>
      <c r="F397" s="287"/>
      <c r="G397" s="287"/>
      <c r="H397" s="287"/>
      <c r="I397" s="288"/>
      <c r="J397" s="287"/>
      <c r="K397" s="288"/>
      <c r="L397" s="134"/>
      <c r="M397" s="133"/>
      <c r="N397" s="288"/>
      <c r="O397" s="134"/>
      <c r="P397" s="166"/>
      <c r="Q397" s="289"/>
      <c r="R397" s="165"/>
      <c r="S397" s="290"/>
      <c r="T397" s="290"/>
      <c r="U397" s="290"/>
      <c r="V397" s="290"/>
      <c r="W397" s="166"/>
      <c r="X397" s="87"/>
      <c r="Y397" s="418">
        <f t="shared" si="162"/>
        <v>0</v>
      </c>
      <c r="Z397" s="291">
        <f t="shared" si="163"/>
        <v>0</v>
      </c>
      <c r="AA397" s="163"/>
      <c r="AB397" s="177" t="str">
        <f t="shared" si="164"/>
        <v/>
      </c>
      <c r="AC397" s="283" t="str">
        <f t="shared" si="165"/>
        <v/>
      </c>
      <c r="AD397" s="283" t="str">
        <f t="shared" si="166"/>
        <v/>
      </c>
      <c r="AE397" s="163"/>
      <c r="AF397" s="162"/>
      <c r="AP397" s="581"/>
    </row>
    <row r="398" spans="1:42" s="141" customFormat="1">
      <c r="A398" s="134">
        <v>389</v>
      </c>
      <c r="B398" s="286"/>
      <c r="C398" s="146">
        <f t="shared" si="159"/>
        <v>0</v>
      </c>
      <c r="D398" s="146">
        <f t="shared" si="160"/>
        <v>1</v>
      </c>
      <c r="E398" s="146">
        <f t="shared" si="161"/>
        <v>1900</v>
      </c>
      <c r="F398" s="287"/>
      <c r="G398" s="287"/>
      <c r="H398" s="287"/>
      <c r="I398" s="288"/>
      <c r="J398" s="287"/>
      <c r="K398" s="288"/>
      <c r="L398" s="134"/>
      <c r="M398" s="133"/>
      <c r="N398" s="288"/>
      <c r="O398" s="134"/>
      <c r="P398" s="166"/>
      <c r="Q398" s="289"/>
      <c r="R398" s="165"/>
      <c r="S398" s="290"/>
      <c r="T398" s="290"/>
      <c r="U398" s="290"/>
      <c r="V398" s="290"/>
      <c r="W398" s="166"/>
      <c r="X398" s="87"/>
      <c r="Y398" s="418">
        <f t="shared" si="162"/>
        <v>0</v>
      </c>
      <c r="Z398" s="291">
        <f t="shared" si="163"/>
        <v>0</v>
      </c>
      <c r="AA398" s="163"/>
      <c r="AB398" s="177" t="str">
        <f t="shared" si="164"/>
        <v/>
      </c>
      <c r="AC398" s="283" t="str">
        <f t="shared" si="165"/>
        <v/>
      </c>
      <c r="AD398" s="283" t="str">
        <f t="shared" si="166"/>
        <v/>
      </c>
      <c r="AE398" s="163"/>
      <c r="AF398" s="162"/>
      <c r="AP398" s="581"/>
    </row>
    <row r="399" spans="1:42" s="141" customFormat="1">
      <c r="A399" s="134">
        <v>390</v>
      </c>
      <c r="B399" s="286"/>
      <c r="C399" s="146">
        <f t="shared" si="159"/>
        <v>0</v>
      </c>
      <c r="D399" s="146">
        <f t="shared" si="160"/>
        <v>1</v>
      </c>
      <c r="E399" s="146">
        <f t="shared" si="161"/>
        <v>1900</v>
      </c>
      <c r="F399" s="287"/>
      <c r="G399" s="287"/>
      <c r="H399" s="287"/>
      <c r="I399" s="288"/>
      <c r="J399" s="287"/>
      <c r="K399" s="288"/>
      <c r="L399" s="134"/>
      <c r="M399" s="133"/>
      <c r="N399" s="288"/>
      <c r="O399" s="134"/>
      <c r="P399" s="166"/>
      <c r="Q399" s="289"/>
      <c r="R399" s="165"/>
      <c r="S399" s="290"/>
      <c r="T399" s="290"/>
      <c r="U399" s="290"/>
      <c r="V399" s="290"/>
      <c r="W399" s="166"/>
      <c r="X399" s="87"/>
      <c r="Y399" s="418">
        <f t="shared" si="162"/>
        <v>0</v>
      </c>
      <c r="Z399" s="291">
        <f t="shared" si="163"/>
        <v>0</v>
      </c>
      <c r="AA399" s="163"/>
      <c r="AB399" s="177" t="str">
        <f t="shared" si="164"/>
        <v/>
      </c>
      <c r="AC399" s="283" t="str">
        <f t="shared" si="165"/>
        <v/>
      </c>
      <c r="AD399" s="283" t="str">
        <f t="shared" si="166"/>
        <v/>
      </c>
      <c r="AE399" s="163"/>
      <c r="AF399" s="162"/>
      <c r="AP399" s="581"/>
    </row>
    <row r="400" spans="1:42" s="141" customFormat="1">
      <c r="A400" s="134">
        <v>391</v>
      </c>
      <c r="B400" s="286"/>
      <c r="C400" s="146">
        <f t="shared" si="159"/>
        <v>0</v>
      </c>
      <c r="D400" s="146">
        <f t="shared" si="160"/>
        <v>1</v>
      </c>
      <c r="E400" s="146">
        <f t="shared" si="161"/>
        <v>1900</v>
      </c>
      <c r="F400" s="287"/>
      <c r="G400" s="287"/>
      <c r="H400" s="287"/>
      <c r="I400" s="288"/>
      <c r="J400" s="287"/>
      <c r="K400" s="288"/>
      <c r="L400" s="134"/>
      <c r="M400" s="133"/>
      <c r="N400" s="288"/>
      <c r="O400" s="134"/>
      <c r="P400" s="166"/>
      <c r="Q400" s="289"/>
      <c r="R400" s="165"/>
      <c r="S400" s="290"/>
      <c r="T400" s="290"/>
      <c r="U400" s="290"/>
      <c r="V400" s="290"/>
      <c r="W400" s="166"/>
      <c r="X400" s="87"/>
      <c r="Y400" s="418">
        <f t="shared" si="162"/>
        <v>0</v>
      </c>
      <c r="Z400" s="291">
        <f t="shared" si="163"/>
        <v>0</v>
      </c>
      <c r="AA400" s="163"/>
      <c r="AB400" s="177" t="str">
        <f t="shared" si="164"/>
        <v/>
      </c>
      <c r="AC400" s="283" t="str">
        <f t="shared" si="165"/>
        <v/>
      </c>
      <c r="AD400" s="283" t="str">
        <f t="shared" si="166"/>
        <v/>
      </c>
      <c r="AE400" s="163"/>
      <c r="AF400" s="162"/>
      <c r="AP400" s="581"/>
    </row>
    <row r="401" spans="1:42" s="141" customFormat="1">
      <c r="A401" s="134">
        <v>392</v>
      </c>
      <c r="B401" s="286"/>
      <c r="C401" s="146">
        <f t="shared" si="159"/>
        <v>0</v>
      </c>
      <c r="D401" s="146">
        <f t="shared" si="160"/>
        <v>1</v>
      </c>
      <c r="E401" s="146">
        <f t="shared" si="161"/>
        <v>1900</v>
      </c>
      <c r="F401" s="287"/>
      <c r="G401" s="287"/>
      <c r="H401" s="287"/>
      <c r="I401" s="288"/>
      <c r="J401" s="287"/>
      <c r="K401" s="288"/>
      <c r="L401" s="134"/>
      <c r="M401" s="133"/>
      <c r="N401" s="288"/>
      <c r="O401" s="134"/>
      <c r="P401" s="166"/>
      <c r="Q401" s="289"/>
      <c r="R401" s="165"/>
      <c r="S401" s="290"/>
      <c r="T401" s="290"/>
      <c r="U401" s="290"/>
      <c r="V401" s="290"/>
      <c r="W401" s="166"/>
      <c r="X401" s="87"/>
      <c r="Y401" s="418">
        <f t="shared" si="162"/>
        <v>0</v>
      </c>
      <c r="Z401" s="291">
        <f t="shared" si="163"/>
        <v>0</v>
      </c>
      <c r="AA401" s="163"/>
      <c r="AB401" s="177" t="str">
        <f t="shared" si="164"/>
        <v/>
      </c>
      <c r="AC401" s="283" t="str">
        <f t="shared" si="165"/>
        <v/>
      </c>
      <c r="AD401" s="283" t="str">
        <f t="shared" si="166"/>
        <v/>
      </c>
      <c r="AE401" s="163"/>
      <c r="AF401" s="162"/>
      <c r="AP401" s="581"/>
    </row>
    <row r="402" spans="1:42" s="141" customFormat="1">
      <c r="A402" s="134">
        <v>393</v>
      </c>
      <c r="B402" s="286"/>
      <c r="C402" s="146">
        <f t="shared" si="159"/>
        <v>0</v>
      </c>
      <c r="D402" s="146">
        <f t="shared" si="160"/>
        <v>1</v>
      </c>
      <c r="E402" s="146">
        <f t="shared" si="161"/>
        <v>1900</v>
      </c>
      <c r="F402" s="287"/>
      <c r="G402" s="287"/>
      <c r="H402" s="287"/>
      <c r="I402" s="288"/>
      <c r="J402" s="287"/>
      <c r="K402" s="288"/>
      <c r="L402" s="134"/>
      <c r="M402" s="133"/>
      <c r="N402" s="288"/>
      <c r="O402" s="134"/>
      <c r="P402" s="166"/>
      <c r="Q402" s="289"/>
      <c r="R402" s="165"/>
      <c r="S402" s="290"/>
      <c r="T402" s="290"/>
      <c r="U402" s="290"/>
      <c r="V402" s="290"/>
      <c r="W402" s="166"/>
      <c r="X402" s="87"/>
      <c r="Y402" s="418">
        <f t="shared" si="162"/>
        <v>0</v>
      </c>
      <c r="Z402" s="291">
        <f t="shared" si="163"/>
        <v>0</v>
      </c>
      <c r="AA402" s="163"/>
      <c r="AB402" s="177" t="str">
        <f t="shared" si="164"/>
        <v/>
      </c>
      <c r="AC402" s="283" t="str">
        <f t="shared" si="165"/>
        <v/>
      </c>
      <c r="AD402" s="283" t="str">
        <f t="shared" si="166"/>
        <v/>
      </c>
      <c r="AE402" s="163"/>
      <c r="AF402" s="162"/>
      <c r="AP402" s="581"/>
    </row>
    <row r="403" spans="1:42" s="141" customFormat="1">
      <c r="A403" s="134">
        <v>394</v>
      </c>
      <c r="B403" s="286"/>
      <c r="C403" s="146">
        <f t="shared" si="159"/>
        <v>0</v>
      </c>
      <c r="D403" s="146">
        <f t="shared" si="160"/>
        <v>1</v>
      </c>
      <c r="E403" s="146">
        <f t="shared" si="161"/>
        <v>1900</v>
      </c>
      <c r="F403" s="287"/>
      <c r="G403" s="287"/>
      <c r="H403" s="287"/>
      <c r="I403" s="288"/>
      <c r="J403" s="287"/>
      <c r="K403" s="288"/>
      <c r="L403" s="134"/>
      <c r="M403" s="133"/>
      <c r="N403" s="288"/>
      <c r="O403" s="134"/>
      <c r="P403" s="166"/>
      <c r="Q403" s="289"/>
      <c r="R403" s="165"/>
      <c r="S403" s="290"/>
      <c r="T403" s="290"/>
      <c r="U403" s="290"/>
      <c r="V403" s="290"/>
      <c r="W403" s="166"/>
      <c r="X403" s="87"/>
      <c r="Y403" s="418">
        <f t="shared" si="162"/>
        <v>0</v>
      </c>
      <c r="Z403" s="291">
        <f t="shared" si="163"/>
        <v>0</v>
      </c>
      <c r="AA403" s="163"/>
      <c r="AB403" s="177" t="str">
        <f t="shared" si="164"/>
        <v/>
      </c>
      <c r="AC403" s="283" t="str">
        <f t="shared" si="165"/>
        <v/>
      </c>
      <c r="AD403" s="283" t="str">
        <f t="shared" si="166"/>
        <v/>
      </c>
      <c r="AE403" s="163"/>
      <c r="AF403" s="162"/>
      <c r="AP403" s="581"/>
    </row>
    <row r="404" spans="1:42" s="141" customFormat="1">
      <c r="A404" s="134">
        <v>395</v>
      </c>
      <c r="B404" s="286"/>
      <c r="C404" s="146">
        <f t="shared" si="159"/>
        <v>0</v>
      </c>
      <c r="D404" s="146">
        <f t="shared" si="160"/>
        <v>1</v>
      </c>
      <c r="E404" s="146">
        <f t="shared" si="161"/>
        <v>1900</v>
      </c>
      <c r="F404" s="287"/>
      <c r="G404" s="287"/>
      <c r="H404" s="287"/>
      <c r="I404" s="288"/>
      <c r="J404" s="287"/>
      <c r="K404" s="288"/>
      <c r="L404" s="134"/>
      <c r="M404" s="133"/>
      <c r="N404" s="288"/>
      <c r="O404" s="134"/>
      <c r="P404" s="166"/>
      <c r="Q404" s="289"/>
      <c r="R404" s="165"/>
      <c r="S404" s="290"/>
      <c r="T404" s="290"/>
      <c r="U404" s="290"/>
      <c r="V404" s="290"/>
      <c r="W404" s="166"/>
      <c r="X404" s="87"/>
      <c r="Y404" s="418">
        <f t="shared" si="162"/>
        <v>0</v>
      </c>
      <c r="Z404" s="291">
        <f t="shared" si="163"/>
        <v>0</v>
      </c>
      <c r="AA404" s="163"/>
      <c r="AB404" s="177" t="str">
        <f t="shared" si="164"/>
        <v/>
      </c>
      <c r="AC404" s="283" t="str">
        <f t="shared" si="165"/>
        <v/>
      </c>
      <c r="AD404" s="283" t="str">
        <f t="shared" si="166"/>
        <v/>
      </c>
      <c r="AE404" s="163"/>
      <c r="AF404" s="162"/>
      <c r="AP404" s="581"/>
    </row>
    <row r="405" spans="1:42" s="141" customFormat="1">
      <c r="A405" s="134">
        <v>396</v>
      </c>
      <c r="B405" s="286"/>
      <c r="C405" s="146">
        <f t="shared" si="159"/>
        <v>0</v>
      </c>
      <c r="D405" s="146">
        <f t="shared" si="160"/>
        <v>1</v>
      </c>
      <c r="E405" s="146">
        <f t="shared" si="161"/>
        <v>1900</v>
      </c>
      <c r="F405" s="287"/>
      <c r="G405" s="287"/>
      <c r="H405" s="287"/>
      <c r="I405" s="288"/>
      <c r="J405" s="287"/>
      <c r="K405" s="288"/>
      <c r="L405" s="134"/>
      <c r="M405" s="133"/>
      <c r="N405" s="288"/>
      <c r="O405" s="134"/>
      <c r="P405" s="166"/>
      <c r="Q405" s="289"/>
      <c r="R405" s="165"/>
      <c r="S405" s="290"/>
      <c r="T405" s="290"/>
      <c r="U405" s="290"/>
      <c r="V405" s="290"/>
      <c r="W405" s="166"/>
      <c r="X405" s="87"/>
      <c r="Y405" s="418">
        <f t="shared" si="162"/>
        <v>0</v>
      </c>
      <c r="Z405" s="291">
        <f t="shared" si="163"/>
        <v>0</v>
      </c>
      <c r="AA405" s="163"/>
      <c r="AB405" s="177" t="str">
        <f t="shared" si="164"/>
        <v/>
      </c>
      <c r="AC405" s="283" t="str">
        <f t="shared" si="165"/>
        <v/>
      </c>
      <c r="AD405" s="283" t="str">
        <f t="shared" si="166"/>
        <v/>
      </c>
      <c r="AE405" s="163"/>
      <c r="AF405" s="162"/>
      <c r="AP405" s="581"/>
    </row>
    <row r="406" spans="1:42" s="141" customFormat="1">
      <c r="A406" s="134">
        <v>397</v>
      </c>
      <c r="B406" s="286"/>
      <c r="C406" s="146">
        <f t="shared" si="159"/>
        <v>0</v>
      </c>
      <c r="D406" s="146">
        <f t="shared" si="160"/>
        <v>1</v>
      </c>
      <c r="E406" s="146">
        <f t="shared" si="161"/>
        <v>1900</v>
      </c>
      <c r="F406" s="287"/>
      <c r="G406" s="287"/>
      <c r="H406" s="287"/>
      <c r="I406" s="288"/>
      <c r="J406" s="287"/>
      <c r="K406" s="288"/>
      <c r="L406" s="134"/>
      <c r="M406" s="133"/>
      <c r="N406" s="288"/>
      <c r="O406" s="134"/>
      <c r="P406" s="166"/>
      <c r="Q406" s="289"/>
      <c r="R406" s="165"/>
      <c r="S406" s="290"/>
      <c r="T406" s="290"/>
      <c r="U406" s="290"/>
      <c r="V406" s="290"/>
      <c r="W406" s="166"/>
      <c r="X406" s="87"/>
      <c r="Y406" s="418">
        <f t="shared" si="162"/>
        <v>0</v>
      </c>
      <c r="Z406" s="291">
        <f t="shared" si="163"/>
        <v>0</v>
      </c>
      <c r="AA406" s="163"/>
      <c r="AB406" s="177" t="str">
        <f t="shared" si="164"/>
        <v/>
      </c>
      <c r="AC406" s="283" t="str">
        <f t="shared" si="165"/>
        <v/>
      </c>
      <c r="AD406" s="283" t="str">
        <f t="shared" si="166"/>
        <v/>
      </c>
      <c r="AE406" s="163"/>
      <c r="AF406" s="162"/>
      <c r="AP406" s="581"/>
    </row>
    <row r="407" spans="1:42" s="141" customFormat="1">
      <c r="A407" s="134">
        <v>398</v>
      </c>
      <c r="B407" s="286"/>
      <c r="C407" s="146">
        <f t="shared" si="159"/>
        <v>0</v>
      </c>
      <c r="D407" s="146">
        <f t="shared" si="160"/>
        <v>1</v>
      </c>
      <c r="E407" s="146">
        <f t="shared" si="161"/>
        <v>1900</v>
      </c>
      <c r="F407" s="287"/>
      <c r="G407" s="287"/>
      <c r="H407" s="287"/>
      <c r="I407" s="288"/>
      <c r="J407" s="287"/>
      <c r="K407" s="288"/>
      <c r="L407" s="134"/>
      <c r="M407" s="133"/>
      <c r="N407" s="288"/>
      <c r="O407" s="134"/>
      <c r="P407" s="166"/>
      <c r="Q407" s="289"/>
      <c r="R407" s="165"/>
      <c r="S407" s="290"/>
      <c r="T407" s="290"/>
      <c r="U407" s="290"/>
      <c r="V407" s="290"/>
      <c r="W407" s="166"/>
      <c r="X407" s="87"/>
      <c r="Y407" s="418">
        <f t="shared" si="162"/>
        <v>0</v>
      </c>
      <c r="Z407" s="291">
        <f t="shared" si="163"/>
        <v>0</v>
      </c>
      <c r="AA407" s="163"/>
      <c r="AB407" s="177" t="str">
        <f t="shared" si="164"/>
        <v/>
      </c>
      <c r="AC407" s="283" t="str">
        <f t="shared" si="165"/>
        <v/>
      </c>
      <c r="AD407" s="283" t="str">
        <f t="shared" si="166"/>
        <v/>
      </c>
      <c r="AE407" s="163"/>
      <c r="AF407" s="162"/>
      <c r="AP407" s="581"/>
    </row>
    <row r="408" spans="1:42" s="141" customFormat="1">
      <c r="A408" s="134">
        <v>399</v>
      </c>
      <c r="B408" s="286"/>
      <c r="C408" s="146">
        <f t="shared" si="159"/>
        <v>0</v>
      </c>
      <c r="D408" s="146">
        <f t="shared" si="160"/>
        <v>1</v>
      </c>
      <c r="E408" s="146">
        <f t="shared" si="161"/>
        <v>1900</v>
      </c>
      <c r="F408" s="287"/>
      <c r="G408" s="287"/>
      <c r="H408" s="287"/>
      <c r="I408" s="288"/>
      <c r="J408" s="287"/>
      <c r="K408" s="288"/>
      <c r="L408" s="134"/>
      <c r="M408" s="133"/>
      <c r="N408" s="288"/>
      <c r="O408" s="134"/>
      <c r="P408" s="166"/>
      <c r="Q408" s="289"/>
      <c r="R408" s="165"/>
      <c r="S408" s="290"/>
      <c r="T408" s="290"/>
      <c r="U408" s="290"/>
      <c r="V408" s="290"/>
      <c r="W408" s="166"/>
      <c r="X408" s="87"/>
      <c r="Y408" s="418">
        <f t="shared" si="162"/>
        <v>0</v>
      </c>
      <c r="Z408" s="291">
        <f t="shared" si="163"/>
        <v>0</v>
      </c>
      <c r="AA408" s="163"/>
      <c r="AB408" s="177" t="str">
        <f t="shared" si="164"/>
        <v/>
      </c>
      <c r="AC408" s="283" t="str">
        <f t="shared" si="165"/>
        <v/>
      </c>
      <c r="AD408" s="283" t="str">
        <f t="shared" si="166"/>
        <v/>
      </c>
      <c r="AE408" s="163"/>
      <c r="AF408" s="162"/>
      <c r="AP408" s="581"/>
    </row>
    <row r="409" spans="1:42" s="141" customFormat="1">
      <c r="A409" s="134">
        <v>400</v>
      </c>
      <c r="B409" s="286"/>
      <c r="C409" s="146">
        <f t="shared" si="159"/>
        <v>0</v>
      </c>
      <c r="D409" s="146">
        <f t="shared" si="160"/>
        <v>1</v>
      </c>
      <c r="E409" s="146">
        <f t="shared" si="161"/>
        <v>1900</v>
      </c>
      <c r="F409" s="287"/>
      <c r="G409" s="287"/>
      <c r="H409" s="287"/>
      <c r="I409" s="288"/>
      <c r="J409" s="287"/>
      <c r="K409" s="288"/>
      <c r="L409" s="134"/>
      <c r="M409" s="133"/>
      <c r="N409" s="288"/>
      <c r="O409" s="134"/>
      <c r="P409" s="166"/>
      <c r="Q409" s="289"/>
      <c r="R409" s="165"/>
      <c r="S409" s="290"/>
      <c r="T409" s="290"/>
      <c r="U409" s="290"/>
      <c r="V409" s="290"/>
      <c r="W409" s="166"/>
      <c r="X409" s="87"/>
      <c r="Y409" s="418">
        <f t="shared" si="162"/>
        <v>0</v>
      </c>
      <c r="Z409" s="291">
        <f t="shared" si="163"/>
        <v>0</v>
      </c>
      <c r="AA409" s="163"/>
      <c r="AB409" s="177" t="str">
        <f t="shared" si="164"/>
        <v/>
      </c>
      <c r="AC409" s="283" t="str">
        <f t="shared" si="165"/>
        <v/>
      </c>
      <c r="AD409" s="283" t="str">
        <f t="shared" si="166"/>
        <v/>
      </c>
      <c r="AE409" s="163"/>
      <c r="AF409" s="162"/>
      <c r="AP409" s="581"/>
    </row>
    <row r="410" spans="1:42" s="141" customFormat="1">
      <c r="A410" s="134">
        <v>401</v>
      </c>
      <c r="B410" s="286"/>
      <c r="C410" s="146">
        <f t="shared" si="159"/>
        <v>0</v>
      </c>
      <c r="D410" s="146">
        <f t="shared" si="160"/>
        <v>1</v>
      </c>
      <c r="E410" s="146">
        <f t="shared" si="161"/>
        <v>1900</v>
      </c>
      <c r="F410" s="287"/>
      <c r="G410" s="287"/>
      <c r="H410" s="287"/>
      <c r="I410" s="288"/>
      <c r="J410" s="287"/>
      <c r="K410" s="288"/>
      <c r="L410" s="134"/>
      <c r="M410" s="133"/>
      <c r="N410" s="288"/>
      <c r="O410" s="134"/>
      <c r="P410" s="166"/>
      <c r="Q410" s="289"/>
      <c r="R410" s="165"/>
      <c r="S410" s="290"/>
      <c r="T410" s="290"/>
      <c r="U410" s="290"/>
      <c r="V410" s="290"/>
      <c r="W410" s="166"/>
      <c r="X410" s="87"/>
      <c r="Y410" s="418">
        <f t="shared" si="162"/>
        <v>0</v>
      </c>
      <c r="Z410" s="291">
        <f t="shared" si="163"/>
        <v>0</v>
      </c>
      <c r="AA410" s="163"/>
      <c r="AB410" s="177" t="str">
        <f t="shared" si="164"/>
        <v/>
      </c>
      <c r="AC410" s="283" t="str">
        <f t="shared" si="165"/>
        <v/>
      </c>
      <c r="AD410" s="283" t="str">
        <f t="shared" si="166"/>
        <v/>
      </c>
      <c r="AE410" s="163"/>
      <c r="AF410" s="162"/>
      <c r="AP410" s="581"/>
    </row>
    <row r="411" spans="1:42" s="141" customFormat="1">
      <c r="A411" s="134">
        <v>402</v>
      </c>
      <c r="B411" s="286"/>
      <c r="C411" s="146">
        <f t="shared" si="159"/>
        <v>0</v>
      </c>
      <c r="D411" s="146">
        <f t="shared" si="160"/>
        <v>1</v>
      </c>
      <c r="E411" s="146">
        <f t="shared" si="161"/>
        <v>1900</v>
      </c>
      <c r="F411" s="287"/>
      <c r="G411" s="287"/>
      <c r="H411" s="287"/>
      <c r="I411" s="288"/>
      <c r="J411" s="287"/>
      <c r="K411" s="288"/>
      <c r="L411" s="134"/>
      <c r="M411" s="133"/>
      <c r="N411" s="288"/>
      <c r="O411" s="134"/>
      <c r="P411" s="166"/>
      <c r="Q411" s="289"/>
      <c r="R411" s="165"/>
      <c r="S411" s="290"/>
      <c r="T411" s="290"/>
      <c r="U411" s="290"/>
      <c r="V411" s="290"/>
      <c r="W411" s="166"/>
      <c r="X411" s="87"/>
      <c r="Y411" s="418">
        <f t="shared" si="162"/>
        <v>0</v>
      </c>
      <c r="Z411" s="291">
        <f t="shared" si="163"/>
        <v>0</v>
      </c>
      <c r="AA411" s="163"/>
      <c r="AB411" s="177" t="str">
        <f t="shared" si="164"/>
        <v/>
      </c>
      <c r="AC411" s="283" t="str">
        <f t="shared" si="165"/>
        <v/>
      </c>
      <c r="AD411" s="283" t="str">
        <f t="shared" si="166"/>
        <v/>
      </c>
      <c r="AE411" s="163"/>
      <c r="AF411" s="162"/>
      <c r="AP411" s="581"/>
    </row>
    <row r="412" spans="1:42" s="141" customFormat="1">
      <c r="A412" s="134">
        <v>403</v>
      </c>
      <c r="B412" s="286"/>
      <c r="C412" s="146">
        <f t="shared" si="159"/>
        <v>0</v>
      </c>
      <c r="D412" s="146">
        <f t="shared" si="160"/>
        <v>1</v>
      </c>
      <c r="E412" s="146">
        <f t="shared" si="161"/>
        <v>1900</v>
      </c>
      <c r="F412" s="287"/>
      <c r="G412" s="287"/>
      <c r="H412" s="287"/>
      <c r="I412" s="288"/>
      <c r="J412" s="287"/>
      <c r="K412" s="288"/>
      <c r="L412" s="134"/>
      <c r="M412" s="133"/>
      <c r="N412" s="288"/>
      <c r="O412" s="134"/>
      <c r="P412" s="166"/>
      <c r="Q412" s="289"/>
      <c r="R412" s="165"/>
      <c r="S412" s="290"/>
      <c r="T412" s="290"/>
      <c r="U412" s="290"/>
      <c r="V412" s="290"/>
      <c r="W412" s="166"/>
      <c r="X412" s="87"/>
      <c r="Y412" s="418">
        <f t="shared" si="162"/>
        <v>0</v>
      </c>
      <c r="Z412" s="291">
        <f t="shared" si="163"/>
        <v>0</v>
      </c>
      <c r="AA412" s="163"/>
      <c r="AB412" s="177" t="str">
        <f t="shared" si="164"/>
        <v/>
      </c>
      <c r="AC412" s="283" t="str">
        <f t="shared" si="165"/>
        <v/>
      </c>
      <c r="AD412" s="283" t="str">
        <f t="shared" si="166"/>
        <v/>
      </c>
      <c r="AE412" s="163"/>
      <c r="AF412" s="162"/>
      <c r="AP412" s="581"/>
    </row>
    <row r="413" spans="1:42" s="141" customFormat="1">
      <c r="A413" s="134">
        <v>404</v>
      </c>
      <c r="B413" s="286"/>
      <c r="C413" s="146">
        <f t="shared" si="159"/>
        <v>0</v>
      </c>
      <c r="D413" s="146">
        <f t="shared" si="160"/>
        <v>1</v>
      </c>
      <c r="E413" s="146">
        <f t="shared" si="161"/>
        <v>1900</v>
      </c>
      <c r="F413" s="287"/>
      <c r="G413" s="287"/>
      <c r="H413" s="287"/>
      <c r="I413" s="288"/>
      <c r="J413" s="287"/>
      <c r="K413" s="288"/>
      <c r="L413" s="134"/>
      <c r="M413" s="133"/>
      <c r="N413" s="288"/>
      <c r="O413" s="134"/>
      <c r="P413" s="166"/>
      <c r="Q413" s="289"/>
      <c r="R413" s="165"/>
      <c r="S413" s="290"/>
      <c r="T413" s="290"/>
      <c r="U413" s="290"/>
      <c r="V413" s="290"/>
      <c r="W413" s="166"/>
      <c r="X413" s="87"/>
      <c r="Y413" s="418">
        <f t="shared" si="162"/>
        <v>0</v>
      </c>
      <c r="Z413" s="291">
        <f t="shared" si="163"/>
        <v>0</v>
      </c>
      <c r="AA413" s="163"/>
      <c r="AB413" s="177" t="str">
        <f t="shared" si="164"/>
        <v/>
      </c>
      <c r="AC413" s="283" t="str">
        <f t="shared" si="165"/>
        <v/>
      </c>
      <c r="AD413" s="283" t="str">
        <f t="shared" si="166"/>
        <v/>
      </c>
      <c r="AE413" s="163"/>
      <c r="AF413" s="162"/>
      <c r="AP413" s="581"/>
    </row>
    <row r="414" spans="1:42" s="141" customFormat="1">
      <c r="A414" s="134">
        <v>405</v>
      </c>
      <c r="B414" s="286"/>
      <c r="C414" s="146">
        <f t="shared" si="159"/>
        <v>0</v>
      </c>
      <c r="D414" s="146">
        <f t="shared" si="160"/>
        <v>1</v>
      </c>
      <c r="E414" s="146">
        <f t="shared" si="161"/>
        <v>1900</v>
      </c>
      <c r="F414" s="287"/>
      <c r="G414" s="287"/>
      <c r="H414" s="287"/>
      <c r="I414" s="288"/>
      <c r="J414" s="287"/>
      <c r="K414" s="288"/>
      <c r="L414" s="134"/>
      <c r="M414" s="133"/>
      <c r="N414" s="288"/>
      <c r="O414" s="134"/>
      <c r="P414" s="166"/>
      <c r="Q414" s="289"/>
      <c r="R414" s="165"/>
      <c r="S414" s="290"/>
      <c r="T414" s="290"/>
      <c r="U414" s="290"/>
      <c r="V414" s="290"/>
      <c r="W414" s="166"/>
      <c r="X414" s="87"/>
      <c r="Y414" s="418">
        <f t="shared" si="162"/>
        <v>0</v>
      </c>
      <c r="Z414" s="291">
        <f t="shared" si="163"/>
        <v>0</v>
      </c>
      <c r="AA414" s="163"/>
      <c r="AB414" s="177" t="str">
        <f t="shared" si="164"/>
        <v/>
      </c>
      <c r="AC414" s="283" t="str">
        <f t="shared" si="165"/>
        <v/>
      </c>
      <c r="AD414" s="283" t="str">
        <f t="shared" si="166"/>
        <v/>
      </c>
      <c r="AE414" s="163"/>
      <c r="AF414" s="162"/>
      <c r="AP414" s="581"/>
    </row>
    <row r="415" spans="1:42" s="141" customFormat="1">
      <c r="A415" s="134">
        <v>406</v>
      </c>
      <c r="B415" s="286"/>
      <c r="C415" s="146">
        <f t="shared" si="159"/>
        <v>0</v>
      </c>
      <c r="D415" s="146">
        <f t="shared" si="160"/>
        <v>1</v>
      </c>
      <c r="E415" s="146">
        <f t="shared" si="161"/>
        <v>1900</v>
      </c>
      <c r="F415" s="287"/>
      <c r="G415" s="287"/>
      <c r="H415" s="287"/>
      <c r="I415" s="288"/>
      <c r="J415" s="287"/>
      <c r="K415" s="288"/>
      <c r="L415" s="134"/>
      <c r="M415" s="133"/>
      <c r="N415" s="288"/>
      <c r="O415" s="134"/>
      <c r="P415" s="166"/>
      <c r="Q415" s="289"/>
      <c r="R415" s="165"/>
      <c r="S415" s="290"/>
      <c r="T415" s="290"/>
      <c r="U415" s="290"/>
      <c r="V415" s="290"/>
      <c r="W415" s="166"/>
      <c r="X415" s="87"/>
      <c r="Y415" s="418">
        <f t="shared" si="162"/>
        <v>0</v>
      </c>
      <c r="Z415" s="291">
        <f t="shared" si="163"/>
        <v>0</v>
      </c>
      <c r="AA415" s="163"/>
      <c r="AB415" s="177" t="str">
        <f t="shared" si="164"/>
        <v/>
      </c>
      <c r="AC415" s="283" t="str">
        <f t="shared" si="165"/>
        <v/>
      </c>
      <c r="AD415" s="283" t="str">
        <f t="shared" si="166"/>
        <v/>
      </c>
      <c r="AE415" s="163"/>
      <c r="AF415" s="162"/>
      <c r="AP415" s="581"/>
    </row>
    <row r="416" spans="1:42" s="141" customFormat="1">
      <c r="A416" s="134">
        <v>407</v>
      </c>
      <c r="B416" s="286"/>
      <c r="C416" s="146">
        <f t="shared" si="159"/>
        <v>0</v>
      </c>
      <c r="D416" s="146">
        <f t="shared" si="160"/>
        <v>1</v>
      </c>
      <c r="E416" s="146">
        <f t="shared" si="161"/>
        <v>1900</v>
      </c>
      <c r="F416" s="287"/>
      <c r="G416" s="287"/>
      <c r="H416" s="287"/>
      <c r="I416" s="288"/>
      <c r="J416" s="287"/>
      <c r="K416" s="288"/>
      <c r="L416" s="134"/>
      <c r="M416" s="133"/>
      <c r="N416" s="288"/>
      <c r="O416" s="134"/>
      <c r="P416" s="166"/>
      <c r="Q416" s="289"/>
      <c r="R416" s="165"/>
      <c r="S416" s="290"/>
      <c r="T416" s="290"/>
      <c r="U416" s="290"/>
      <c r="V416" s="290"/>
      <c r="W416" s="166"/>
      <c r="X416" s="87"/>
      <c r="Y416" s="418">
        <f t="shared" si="162"/>
        <v>0</v>
      </c>
      <c r="Z416" s="291">
        <f t="shared" si="163"/>
        <v>0</v>
      </c>
      <c r="AA416" s="163"/>
      <c r="AB416" s="177" t="str">
        <f t="shared" si="164"/>
        <v/>
      </c>
      <c r="AC416" s="283" t="str">
        <f t="shared" si="165"/>
        <v/>
      </c>
      <c r="AD416" s="283" t="str">
        <f t="shared" si="166"/>
        <v/>
      </c>
      <c r="AE416" s="163"/>
      <c r="AF416" s="162"/>
      <c r="AP416" s="581"/>
    </row>
    <row r="417" spans="1:42" s="141" customFormat="1">
      <c r="A417" s="134">
        <v>408</v>
      </c>
      <c r="B417" s="286"/>
      <c r="C417" s="146">
        <f t="shared" si="159"/>
        <v>0</v>
      </c>
      <c r="D417" s="146">
        <f t="shared" si="160"/>
        <v>1</v>
      </c>
      <c r="E417" s="146">
        <f t="shared" si="161"/>
        <v>1900</v>
      </c>
      <c r="F417" s="287"/>
      <c r="G417" s="287"/>
      <c r="H417" s="287"/>
      <c r="I417" s="288"/>
      <c r="J417" s="287"/>
      <c r="K417" s="288"/>
      <c r="L417" s="134"/>
      <c r="M417" s="133"/>
      <c r="N417" s="288"/>
      <c r="O417" s="134"/>
      <c r="P417" s="166"/>
      <c r="Q417" s="289"/>
      <c r="R417" s="165"/>
      <c r="S417" s="290"/>
      <c r="T417" s="290"/>
      <c r="U417" s="290"/>
      <c r="V417" s="290"/>
      <c r="W417" s="166"/>
      <c r="X417" s="87"/>
      <c r="Y417" s="418">
        <f t="shared" si="162"/>
        <v>0</v>
      </c>
      <c r="Z417" s="291">
        <f t="shared" si="163"/>
        <v>0</v>
      </c>
      <c r="AA417" s="163"/>
      <c r="AB417" s="177" t="str">
        <f t="shared" si="164"/>
        <v/>
      </c>
      <c r="AC417" s="283" t="str">
        <f t="shared" si="165"/>
        <v/>
      </c>
      <c r="AD417" s="283" t="str">
        <f t="shared" si="166"/>
        <v/>
      </c>
      <c r="AE417" s="163"/>
      <c r="AF417" s="162"/>
      <c r="AP417" s="581"/>
    </row>
    <row r="418" spans="1:42" s="141" customFormat="1">
      <c r="A418" s="134">
        <v>409</v>
      </c>
      <c r="B418" s="286"/>
      <c r="C418" s="146">
        <f t="shared" si="159"/>
        <v>0</v>
      </c>
      <c r="D418" s="146">
        <f t="shared" si="160"/>
        <v>1</v>
      </c>
      <c r="E418" s="146">
        <f t="shared" si="161"/>
        <v>1900</v>
      </c>
      <c r="F418" s="287"/>
      <c r="G418" s="287"/>
      <c r="H418" s="287"/>
      <c r="I418" s="288"/>
      <c r="J418" s="287"/>
      <c r="K418" s="288"/>
      <c r="L418" s="134"/>
      <c r="M418" s="133"/>
      <c r="N418" s="288"/>
      <c r="O418" s="134"/>
      <c r="P418" s="166"/>
      <c r="Q418" s="289"/>
      <c r="R418" s="165"/>
      <c r="S418" s="290"/>
      <c r="T418" s="290"/>
      <c r="U418" s="290"/>
      <c r="V418" s="290"/>
      <c r="W418" s="166"/>
      <c r="X418" s="87"/>
      <c r="Y418" s="418">
        <f t="shared" si="162"/>
        <v>0</v>
      </c>
      <c r="Z418" s="291">
        <f t="shared" si="163"/>
        <v>0</v>
      </c>
      <c r="AA418" s="163"/>
      <c r="AB418" s="177" t="str">
        <f t="shared" si="164"/>
        <v/>
      </c>
      <c r="AC418" s="283" t="str">
        <f t="shared" si="165"/>
        <v/>
      </c>
      <c r="AD418" s="283" t="str">
        <f t="shared" si="166"/>
        <v/>
      </c>
      <c r="AE418" s="163"/>
      <c r="AF418" s="162"/>
      <c r="AP418" s="581"/>
    </row>
    <row r="419" spans="1:42" s="141" customFormat="1">
      <c r="A419" s="134">
        <v>410</v>
      </c>
      <c r="B419" s="286"/>
      <c r="C419" s="146">
        <f t="shared" si="159"/>
        <v>0</v>
      </c>
      <c r="D419" s="146">
        <f t="shared" si="160"/>
        <v>1</v>
      </c>
      <c r="E419" s="146">
        <f t="shared" si="161"/>
        <v>1900</v>
      </c>
      <c r="F419" s="287"/>
      <c r="G419" s="287"/>
      <c r="H419" s="287"/>
      <c r="I419" s="288"/>
      <c r="J419" s="287"/>
      <c r="K419" s="288"/>
      <c r="L419" s="134"/>
      <c r="M419" s="133"/>
      <c r="N419" s="288"/>
      <c r="O419" s="134"/>
      <c r="P419" s="166"/>
      <c r="Q419" s="289"/>
      <c r="R419" s="165"/>
      <c r="S419" s="290"/>
      <c r="T419" s="290"/>
      <c r="U419" s="290"/>
      <c r="V419" s="290"/>
      <c r="W419" s="166"/>
      <c r="X419" s="87"/>
      <c r="Y419" s="418">
        <f t="shared" si="162"/>
        <v>0</v>
      </c>
      <c r="Z419" s="291">
        <f t="shared" si="163"/>
        <v>0</v>
      </c>
      <c r="AA419" s="163"/>
      <c r="AB419" s="177" t="str">
        <f t="shared" si="164"/>
        <v/>
      </c>
      <c r="AC419" s="283" t="str">
        <f t="shared" si="165"/>
        <v/>
      </c>
      <c r="AD419" s="283" t="str">
        <f t="shared" si="166"/>
        <v/>
      </c>
      <c r="AE419" s="163"/>
      <c r="AF419" s="162"/>
      <c r="AP419" s="581"/>
    </row>
    <row r="420" spans="1:42" s="141" customFormat="1">
      <c r="A420" s="134">
        <v>411</v>
      </c>
      <c r="B420" s="286"/>
      <c r="C420" s="146">
        <f t="shared" si="159"/>
        <v>0</v>
      </c>
      <c r="D420" s="146">
        <f t="shared" si="160"/>
        <v>1</v>
      </c>
      <c r="E420" s="146">
        <f t="shared" si="161"/>
        <v>1900</v>
      </c>
      <c r="F420" s="287"/>
      <c r="G420" s="287"/>
      <c r="H420" s="287"/>
      <c r="I420" s="288"/>
      <c r="J420" s="287"/>
      <c r="K420" s="288"/>
      <c r="L420" s="134"/>
      <c r="M420" s="133"/>
      <c r="N420" s="288"/>
      <c r="O420" s="134"/>
      <c r="P420" s="166"/>
      <c r="Q420" s="289"/>
      <c r="R420" s="165"/>
      <c r="S420" s="290"/>
      <c r="T420" s="290"/>
      <c r="U420" s="290"/>
      <c r="V420" s="290"/>
      <c r="W420" s="166"/>
      <c r="X420" s="87"/>
      <c r="Y420" s="418">
        <f t="shared" si="162"/>
        <v>0</v>
      </c>
      <c r="Z420" s="291">
        <f t="shared" si="163"/>
        <v>0</v>
      </c>
      <c r="AA420" s="163"/>
      <c r="AB420" s="177" t="str">
        <f t="shared" si="164"/>
        <v/>
      </c>
      <c r="AC420" s="283" t="str">
        <f t="shared" si="165"/>
        <v/>
      </c>
      <c r="AD420" s="283" t="str">
        <f t="shared" si="166"/>
        <v/>
      </c>
      <c r="AE420" s="163"/>
      <c r="AF420" s="162"/>
      <c r="AP420" s="581"/>
    </row>
    <row r="421" spans="1:42" s="141" customFormat="1">
      <c r="A421" s="134">
        <v>412</v>
      </c>
      <c r="B421" s="286"/>
      <c r="C421" s="146">
        <f t="shared" si="159"/>
        <v>0</v>
      </c>
      <c r="D421" s="146">
        <f t="shared" si="160"/>
        <v>1</v>
      </c>
      <c r="E421" s="146">
        <f t="shared" si="161"/>
        <v>1900</v>
      </c>
      <c r="F421" s="287"/>
      <c r="G421" s="287"/>
      <c r="H421" s="287"/>
      <c r="I421" s="288"/>
      <c r="J421" s="287"/>
      <c r="K421" s="288"/>
      <c r="L421" s="134"/>
      <c r="M421" s="133"/>
      <c r="N421" s="288"/>
      <c r="O421" s="134"/>
      <c r="P421" s="166"/>
      <c r="Q421" s="289"/>
      <c r="R421" s="165"/>
      <c r="S421" s="290"/>
      <c r="T421" s="290"/>
      <c r="U421" s="290"/>
      <c r="V421" s="290"/>
      <c r="W421" s="166"/>
      <c r="X421" s="87"/>
      <c r="Y421" s="418">
        <f t="shared" si="162"/>
        <v>0</v>
      </c>
      <c r="Z421" s="291">
        <f t="shared" si="163"/>
        <v>0</v>
      </c>
      <c r="AA421" s="163"/>
      <c r="AB421" s="177" t="str">
        <f t="shared" si="164"/>
        <v/>
      </c>
      <c r="AC421" s="283" t="str">
        <f t="shared" si="165"/>
        <v/>
      </c>
      <c r="AD421" s="283" t="str">
        <f t="shared" si="166"/>
        <v/>
      </c>
      <c r="AE421" s="163"/>
      <c r="AF421" s="162"/>
      <c r="AP421" s="581"/>
    </row>
    <row r="422" spans="1:42" s="141" customFormat="1">
      <c r="A422" s="134">
        <v>413</v>
      </c>
      <c r="B422" s="286"/>
      <c r="C422" s="146">
        <f t="shared" si="159"/>
        <v>0</v>
      </c>
      <c r="D422" s="146">
        <f t="shared" si="160"/>
        <v>1</v>
      </c>
      <c r="E422" s="146">
        <f t="shared" si="161"/>
        <v>1900</v>
      </c>
      <c r="F422" s="287"/>
      <c r="G422" s="287"/>
      <c r="H422" s="287"/>
      <c r="I422" s="288"/>
      <c r="J422" s="287"/>
      <c r="K422" s="288"/>
      <c r="L422" s="134"/>
      <c r="M422" s="133"/>
      <c r="N422" s="288"/>
      <c r="O422" s="134"/>
      <c r="P422" s="166"/>
      <c r="Q422" s="289"/>
      <c r="R422" s="165"/>
      <c r="S422" s="290"/>
      <c r="T422" s="290"/>
      <c r="U422" s="290"/>
      <c r="V422" s="290"/>
      <c r="W422" s="166"/>
      <c r="X422" s="87"/>
      <c r="Y422" s="418">
        <f t="shared" si="162"/>
        <v>0</v>
      </c>
      <c r="Z422" s="291">
        <f t="shared" si="163"/>
        <v>0</v>
      </c>
      <c r="AA422" s="163"/>
      <c r="AB422" s="177" t="str">
        <f t="shared" si="164"/>
        <v/>
      </c>
      <c r="AC422" s="283" t="str">
        <f t="shared" si="165"/>
        <v/>
      </c>
      <c r="AD422" s="283" t="str">
        <f t="shared" si="166"/>
        <v/>
      </c>
      <c r="AE422" s="163"/>
      <c r="AF422" s="162"/>
      <c r="AP422" s="581"/>
    </row>
    <row r="423" spans="1:42" s="141" customFormat="1">
      <c r="A423" s="134">
        <v>414</v>
      </c>
      <c r="B423" s="286"/>
      <c r="C423" s="146">
        <f t="shared" si="159"/>
        <v>0</v>
      </c>
      <c r="D423" s="146">
        <f t="shared" si="160"/>
        <v>1</v>
      </c>
      <c r="E423" s="146">
        <f t="shared" si="161"/>
        <v>1900</v>
      </c>
      <c r="F423" s="287"/>
      <c r="G423" s="287"/>
      <c r="H423" s="287"/>
      <c r="I423" s="288"/>
      <c r="J423" s="287"/>
      <c r="K423" s="288"/>
      <c r="L423" s="134"/>
      <c r="M423" s="133"/>
      <c r="N423" s="288"/>
      <c r="O423" s="134"/>
      <c r="P423" s="166"/>
      <c r="Q423" s="289"/>
      <c r="R423" s="165"/>
      <c r="S423" s="290"/>
      <c r="T423" s="290"/>
      <c r="U423" s="290"/>
      <c r="V423" s="290"/>
      <c r="W423" s="166"/>
      <c r="X423" s="87"/>
      <c r="Y423" s="418">
        <f t="shared" si="162"/>
        <v>0</v>
      </c>
      <c r="Z423" s="291">
        <f t="shared" si="163"/>
        <v>0</v>
      </c>
      <c r="AA423" s="163"/>
      <c r="AB423" s="177" t="str">
        <f t="shared" si="164"/>
        <v/>
      </c>
      <c r="AC423" s="283" t="str">
        <f t="shared" si="165"/>
        <v/>
      </c>
      <c r="AD423" s="283" t="str">
        <f t="shared" si="166"/>
        <v/>
      </c>
      <c r="AE423" s="163"/>
      <c r="AF423" s="162"/>
      <c r="AP423" s="581"/>
    </row>
    <row r="424" spans="1:42" s="141" customFormat="1">
      <c r="A424" s="134">
        <v>415</v>
      </c>
      <c r="B424" s="286"/>
      <c r="C424" s="146">
        <f t="shared" si="159"/>
        <v>0</v>
      </c>
      <c r="D424" s="146">
        <f t="shared" si="160"/>
        <v>1</v>
      </c>
      <c r="E424" s="146">
        <f t="shared" si="161"/>
        <v>1900</v>
      </c>
      <c r="F424" s="287"/>
      <c r="G424" s="287"/>
      <c r="H424" s="287"/>
      <c r="I424" s="288"/>
      <c r="J424" s="287"/>
      <c r="K424" s="288"/>
      <c r="L424" s="134"/>
      <c r="M424" s="133"/>
      <c r="N424" s="288"/>
      <c r="O424" s="134"/>
      <c r="P424" s="166"/>
      <c r="Q424" s="289"/>
      <c r="R424" s="165"/>
      <c r="S424" s="290"/>
      <c r="T424" s="290"/>
      <c r="U424" s="290"/>
      <c r="V424" s="290"/>
      <c r="W424" s="166"/>
      <c r="X424" s="87"/>
      <c r="Y424" s="418">
        <f t="shared" si="162"/>
        <v>0</v>
      </c>
      <c r="Z424" s="291">
        <f t="shared" si="163"/>
        <v>0</v>
      </c>
      <c r="AA424" s="163"/>
      <c r="AB424" s="177" t="str">
        <f t="shared" si="164"/>
        <v/>
      </c>
      <c r="AC424" s="283" t="str">
        <f t="shared" si="165"/>
        <v/>
      </c>
      <c r="AD424" s="283" t="str">
        <f t="shared" si="166"/>
        <v/>
      </c>
      <c r="AE424" s="163"/>
      <c r="AF424" s="162"/>
      <c r="AP424" s="581"/>
    </row>
    <row r="425" spans="1:42" s="141" customFormat="1">
      <c r="A425" s="134">
        <v>416</v>
      </c>
      <c r="B425" s="286"/>
      <c r="C425" s="146">
        <f t="shared" si="159"/>
        <v>0</v>
      </c>
      <c r="D425" s="146">
        <f t="shared" si="160"/>
        <v>1</v>
      </c>
      <c r="E425" s="146">
        <f t="shared" si="161"/>
        <v>1900</v>
      </c>
      <c r="F425" s="287"/>
      <c r="G425" s="287"/>
      <c r="H425" s="287"/>
      <c r="I425" s="288"/>
      <c r="J425" s="287"/>
      <c r="K425" s="288"/>
      <c r="L425" s="134"/>
      <c r="M425" s="133"/>
      <c r="N425" s="288"/>
      <c r="O425" s="134"/>
      <c r="P425" s="166"/>
      <c r="Q425" s="289"/>
      <c r="R425" s="165"/>
      <c r="S425" s="290"/>
      <c r="T425" s="290"/>
      <c r="U425" s="290"/>
      <c r="V425" s="290"/>
      <c r="W425" s="166"/>
      <c r="X425" s="87"/>
      <c r="Y425" s="418">
        <f t="shared" si="162"/>
        <v>0</v>
      </c>
      <c r="Z425" s="291">
        <f t="shared" si="163"/>
        <v>0</v>
      </c>
      <c r="AA425" s="163"/>
      <c r="AB425" s="177" t="str">
        <f t="shared" si="164"/>
        <v/>
      </c>
      <c r="AC425" s="283" t="str">
        <f t="shared" si="165"/>
        <v/>
      </c>
      <c r="AD425" s="283" t="str">
        <f t="shared" si="166"/>
        <v/>
      </c>
      <c r="AE425" s="163"/>
      <c r="AF425" s="162"/>
      <c r="AP425" s="581"/>
    </row>
    <row r="426" spans="1:42" s="141" customFormat="1">
      <c r="A426" s="134">
        <v>417</v>
      </c>
      <c r="B426" s="286"/>
      <c r="C426" s="146">
        <f t="shared" si="159"/>
        <v>0</v>
      </c>
      <c r="D426" s="146">
        <f t="shared" si="160"/>
        <v>1</v>
      </c>
      <c r="E426" s="146">
        <f t="shared" si="161"/>
        <v>1900</v>
      </c>
      <c r="F426" s="287"/>
      <c r="G426" s="287"/>
      <c r="H426" s="287"/>
      <c r="I426" s="288"/>
      <c r="J426" s="287"/>
      <c r="K426" s="288"/>
      <c r="L426" s="134"/>
      <c r="M426" s="133"/>
      <c r="N426" s="288"/>
      <c r="O426" s="134"/>
      <c r="P426" s="166"/>
      <c r="Q426" s="289"/>
      <c r="R426" s="165"/>
      <c r="S426" s="290"/>
      <c r="T426" s="290"/>
      <c r="U426" s="290"/>
      <c r="V426" s="290"/>
      <c r="W426" s="166"/>
      <c r="X426" s="87"/>
      <c r="Y426" s="418">
        <f t="shared" si="162"/>
        <v>0</v>
      </c>
      <c r="Z426" s="291">
        <f t="shared" si="163"/>
        <v>0</v>
      </c>
      <c r="AA426" s="163"/>
      <c r="AB426" s="177" t="str">
        <f t="shared" si="164"/>
        <v/>
      </c>
      <c r="AC426" s="283" t="str">
        <f t="shared" si="165"/>
        <v/>
      </c>
      <c r="AD426" s="283" t="str">
        <f t="shared" si="166"/>
        <v/>
      </c>
      <c r="AE426" s="163"/>
      <c r="AF426" s="162"/>
      <c r="AP426" s="581"/>
    </row>
    <row r="427" spans="1:42" s="141" customFormat="1">
      <c r="A427" s="134">
        <v>418</v>
      </c>
      <c r="B427" s="286"/>
      <c r="C427" s="146">
        <f t="shared" si="159"/>
        <v>0</v>
      </c>
      <c r="D427" s="146">
        <f t="shared" si="160"/>
        <v>1</v>
      </c>
      <c r="E427" s="146">
        <f t="shared" si="161"/>
        <v>1900</v>
      </c>
      <c r="F427" s="287"/>
      <c r="G427" s="287"/>
      <c r="H427" s="287"/>
      <c r="I427" s="288"/>
      <c r="J427" s="287"/>
      <c r="K427" s="288"/>
      <c r="L427" s="134"/>
      <c r="M427" s="133"/>
      <c r="N427" s="288"/>
      <c r="O427" s="134"/>
      <c r="P427" s="166"/>
      <c r="Q427" s="289"/>
      <c r="R427" s="165"/>
      <c r="S427" s="290"/>
      <c r="T427" s="290"/>
      <c r="U427" s="290"/>
      <c r="V427" s="290"/>
      <c r="W427" s="166"/>
      <c r="X427" s="87"/>
      <c r="Y427" s="418">
        <f t="shared" si="162"/>
        <v>0</v>
      </c>
      <c r="Z427" s="291">
        <f t="shared" si="163"/>
        <v>0</v>
      </c>
      <c r="AA427" s="163"/>
      <c r="AB427" s="177" t="str">
        <f t="shared" si="164"/>
        <v/>
      </c>
      <c r="AC427" s="283" t="str">
        <f t="shared" si="165"/>
        <v/>
      </c>
      <c r="AD427" s="283" t="str">
        <f t="shared" si="166"/>
        <v/>
      </c>
      <c r="AE427" s="163"/>
      <c r="AF427" s="162"/>
      <c r="AP427" s="581"/>
    </row>
    <row r="428" spans="1:42" s="141" customFormat="1">
      <c r="A428" s="134">
        <v>419</v>
      </c>
      <c r="B428" s="286"/>
      <c r="C428" s="146">
        <f t="shared" si="159"/>
        <v>0</v>
      </c>
      <c r="D428" s="146">
        <f t="shared" si="160"/>
        <v>1</v>
      </c>
      <c r="E428" s="146">
        <f t="shared" si="161"/>
        <v>1900</v>
      </c>
      <c r="F428" s="287"/>
      <c r="G428" s="287"/>
      <c r="H428" s="287"/>
      <c r="I428" s="288"/>
      <c r="J428" s="287"/>
      <c r="K428" s="288"/>
      <c r="L428" s="134"/>
      <c r="M428" s="133"/>
      <c r="N428" s="288"/>
      <c r="O428" s="134"/>
      <c r="P428" s="166"/>
      <c r="Q428" s="289"/>
      <c r="R428" s="165"/>
      <c r="S428" s="290"/>
      <c r="T428" s="290"/>
      <c r="U428" s="290"/>
      <c r="V428" s="290"/>
      <c r="W428" s="166"/>
      <c r="X428" s="87"/>
      <c r="Y428" s="418">
        <f t="shared" si="162"/>
        <v>0</v>
      </c>
      <c r="Z428" s="291">
        <f t="shared" si="163"/>
        <v>0</v>
      </c>
      <c r="AA428" s="163"/>
      <c r="AB428" s="177" t="str">
        <f t="shared" si="164"/>
        <v/>
      </c>
      <c r="AC428" s="283" t="str">
        <f t="shared" si="165"/>
        <v/>
      </c>
      <c r="AD428" s="283" t="str">
        <f t="shared" si="166"/>
        <v/>
      </c>
      <c r="AE428" s="163"/>
      <c r="AF428" s="162"/>
      <c r="AP428" s="581"/>
    </row>
    <row r="429" spans="1:42" s="141" customFormat="1">
      <c r="A429" s="134">
        <v>420</v>
      </c>
      <c r="B429" s="286"/>
      <c r="C429" s="146">
        <f t="shared" si="159"/>
        <v>0</v>
      </c>
      <c r="D429" s="146">
        <f t="shared" si="160"/>
        <v>1</v>
      </c>
      <c r="E429" s="146">
        <f t="shared" si="161"/>
        <v>1900</v>
      </c>
      <c r="F429" s="287"/>
      <c r="G429" s="287"/>
      <c r="H429" s="287"/>
      <c r="I429" s="288"/>
      <c r="J429" s="287"/>
      <c r="K429" s="288"/>
      <c r="L429" s="134"/>
      <c r="M429" s="133"/>
      <c r="N429" s="288"/>
      <c r="O429" s="134"/>
      <c r="P429" s="166"/>
      <c r="Q429" s="289"/>
      <c r="R429" s="165"/>
      <c r="S429" s="290"/>
      <c r="T429" s="290"/>
      <c r="U429" s="290"/>
      <c r="V429" s="290"/>
      <c r="W429" s="166"/>
      <c r="X429" s="87"/>
      <c r="Y429" s="418">
        <f t="shared" si="162"/>
        <v>0</v>
      </c>
      <c r="Z429" s="291">
        <f t="shared" si="163"/>
        <v>0</v>
      </c>
      <c r="AA429" s="163"/>
      <c r="AB429" s="177" t="str">
        <f t="shared" si="164"/>
        <v/>
      </c>
      <c r="AC429" s="283" t="str">
        <f t="shared" si="165"/>
        <v/>
      </c>
      <c r="AD429" s="283" t="str">
        <f t="shared" si="166"/>
        <v/>
      </c>
      <c r="AE429" s="163"/>
      <c r="AF429" s="162"/>
      <c r="AP429" s="581"/>
    </row>
    <row r="430" spans="1:42" s="141" customFormat="1">
      <c r="A430" s="134">
        <v>421</v>
      </c>
      <c r="B430" s="286"/>
      <c r="C430" s="146">
        <f t="shared" si="159"/>
        <v>0</v>
      </c>
      <c r="D430" s="146">
        <f t="shared" si="160"/>
        <v>1</v>
      </c>
      <c r="E430" s="146">
        <f t="shared" si="161"/>
        <v>1900</v>
      </c>
      <c r="F430" s="287"/>
      <c r="G430" s="287"/>
      <c r="H430" s="287"/>
      <c r="I430" s="288"/>
      <c r="J430" s="287"/>
      <c r="K430" s="288"/>
      <c r="L430" s="134"/>
      <c r="M430" s="133"/>
      <c r="N430" s="288"/>
      <c r="O430" s="134"/>
      <c r="P430" s="166"/>
      <c r="Q430" s="289"/>
      <c r="R430" s="165"/>
      <c r="S430" s="290"/>
      <c r="T430" s="290"/>
      <c r="U430" s="290"/>
      <c r="V430" s="290"/>
      <c r="W430" s="166"/>
      <c r="X430" s="87"/>
      <c r="Y430" s="418">
        <f t="shared" si="162"/>
        <v>0</v>
      </c>
      <c r="Z430" s="291">
        <f t="shared" si="163"/>
        <v>0</v>
      </c>
      <c r="AA430" s="163"/>
      <c r="AB430" s="177" t="str">
        <f t="shared" si="164"/>
        <v/>
      </c>
      <c r="AC430" s="283" t="str">
        <f t="shared" si="165"/>
        <v/>
      </c>
      <c r="AD430" s="283" t="str">
        <f t="shared" si="166"/>
        <v/>
      </c>
      <c r="AE430" s="163"/>
      <c r="AF430" s="162"/>
      <c r="AP430" s="581"/>
    </row>
    <row r="431" spans="1:42" s="141" customFormat="1">
      <c r="A431" s="134">
        <v>422</v>
      </c>
      <c r="B431" s="286"/>
      <c r="C431" s="146">
        <f t="shared" si="159"/>
        <v>0</v>
      </c>
      <c r="D431" s="146">
        <f t="shared" si="160"/>
        <v>1</v>
      </c>
      <c r="E431" s="146">
        <f t="shared" si="161"/>
        <v>1900</v>
      </c>
      <c r="F431" s="287"/>
      <c r="G431" s="287"/>
      <c r="H431" s="287"/>
      <c r="I431" s="288"/>
      <c r="J431" s="287"/>
      <c r="K431" s="288"/>
      <c r="L431" s="134"/>
      <c r="M431" s="133"/>
      <c r="N431" s="288"/>
      <c r="O431" s="134"/>
      <c r="P431" s="166"/>
      <c r="Q431" s="289"/>
      <c r="R431" s="165"/>
      <c r="S431" s="290"/>
      <c r="T431" s="290"/>
      <c r="U431" s="290"/>
      <c r="V431" s="290"/>
      <c r="W431" s="166"/>
      <c r="X431" s="87"/>
      <c r="Y431" s="418">
        <f t="shared" si="162"/>
        <v>0</v>
      </c>
      <c r="Z431" s="291">
        <f t="shared" si="163"/>
        <v>0</v>
      </c>
      <c r="AA431" s="163"/>
      <c r="AB431" s="177" t="str">
        <f t="shared" si="164"/>
        <v/>
      </c>
      <c r="AC431" s="283" t="str">
        <f t="shared" si="165"/>
        <v/>
      </c>
      <c r="AD431" s="283" t="str">
        <f t="shared" si="166"/>
        <v/>
      </c>
      <c r="AE431" s="163"/>
      <c r="AF431" s="162"/>
      <c r="AP431" s="581"/>
    </row>
    <row r="432" spans="1:42" s="141" customFormat="1">
      <c r="A432" s="134">
        <v>423</v>
      </c>
      <c r="B432" s="286"/>
      <c r="C432" s="146">
        <f t="shared" si="159"/>
        <v>0</v>
      </c>
      <c r="D432" s="146">
        <f t="shared" si="160"/>
        <v>1</v>
      </c>
      <c r="E432" s="146">
        <f t="shared" si="161"/>
        <v>1900</v>
      </c>
      <c r="F432" s="287"/>
      <c r="G432" s="287"/>
      <c r="H432" s="287"/>
      <c r="I432" s="288"/>
      <c r="J432" s="287"/>
      <c r="K432" s="288"/>
      <c r="L432" s="134"/>
      <c r="M432" s="133"/>
      <c r="N432" s="288"/>
      <c r="O432" s="134"/>
      <c r="P432" s="166"/>
      <c r="Q432" s="289"/>
      <c r="R432" s="165"/>
      <c r="S432" s="290"/>
      <c r="T432" s="290"/>
      <c r="U432" s="290"/>
      <c r="V432" s="290"/>
      <c r="W432" s="166"/>
      <c r="X432" s="87"/>
      <c r="Y432" s="418">
        <f t="shared" si="162"/>
        <v>0</v>
      </c>
      <c r="Z432" s="291">
        <f t="shared" si="163"/>
        <v>0</v>
      </c>
      <c r="AA432" s="163"/>
      <c r="AB432" s="177" t="str">
        <f t="shared" si="164"/>
        <v/>
      </c>
      <c r="AC432" s="283" t="str">
        <f t="shared" si="165"/>
        <v/>
      </c>
      <c r="AD432" s="283" t="str">
        <f t="shared" si="166"/>
        <v/>
      </c>
      <c r="AE432" s="163"/>
      <c r="AF432" s="162"/>
      <c r="AP432" s="581"/>
    </row>
    <row r="433" spans="1:42" s="141" customFormat="1">
      <c r="A433" s="134">
        <v>424</v>
      </c>
      <c r="B433" s="286"/>
      <c r="C433" s="146">
        <f t="shared" si="159"/>
        <v>0</v>
      </c>
      <c r="D433" s="146">
        <f t="shared" si="160"/>
        <v>1</v>
      </c>
      <c r="E433" s="146">
        <f t="shared" si="161"/>
        <v>1900</v>
      </c>
      <c r="F433" s="287"/>
      <c r="G433" s="287"/>
      <c r="H433" s="287"/>
      <c r="I433" s="288"/>
      <c r="J433" s="287"/>
      <c r="K433" s="288"/>
      <c r="L433" s="134"/>
      <c r="M433" s="133"/>
      <c r="N433" s="288"/>
      <c r="O433" s="134"/>
      <c r="P433" s="166"/>
      <c r="Q433" s="289"/>
      <c r="R433" s="165"/>
      <c r="S433" s="290"/>
      <c r="T433" s="290"/>
      <c r="U433" s="290"/>
      <c r="V433" s="290"/>
      <c r="W433" s="166"/>
      <c r="X433" s="87"/>
      <c r="Y433" s="418">
        <f t="shared" si="162"/>
        <v>0</v>
      </c>
      <c r="Z433" s="291">
        <f t="shared" si="163"/>
        <v>0</v>
      </c>
      <c r="AA433" s="163"/>
      <c r="AB433" s="177" t="str">
        <f t="shared" si="164"/>
        <v/>
      </c>
      <c r="AC433" s="283" t="str">
        <f t="shared" si="165"/>
        <v/>
      </c>
      <c r="AD433" s="283" t="str">
        <f t="shared" si="166"/>
        <v/>
      </c>
      <c r="AE433" s="163"/>
      <c r="AF433" s="162"/>
      <c r="AP433" s="581"/>
    </row>
    <row r="434" spans="1:42" s="141" customFormat="1">
      <c r="A434" s="134">
        <v>425</v>
      </c>
      <c r="B434" s="286"/>
      <c r="C434" s="146">
        <f t="shared" si="159"/>
        <v>0</v>
      </c>
      <c r="D434" s="146">
        <f t="shared" si="160"/>
        <v>1</v>
      </c>
      <c r="E434" s="146">
        <f t="shared" si="161"/>
        <v>1900</v>
      </c>
      <c r="F434" s="287"/>
      <c r="G434" s="287"/>
      <c r="H434" s="287"/>
      <c r="I434" s="288"/>
      <c r="J434" s="287"/>
      <c r="K434" s="288"/>
      <c r="L434" s="134"/>
      <c r="M434" s="133"/>
      <c r="N434" s="288"/>
      <c r="O434" s="134"/>
      <c r="P434" s="166"/>
      <c r="Q434" s="289"/>
      <c r="R434" s="165"/>
      <c r="S434" s="290"/>
      <c r="T434" s="290"/>
      <c r="U434" s="290"/>
      <c r="V434" s="290"/>
      <c r="W434" s="166"/>
      <c r="X434" s="87"/>
      <c r="Y434" s="418">
        <f t="shared" si="162"/>
        <v>0</v>
      </c>
      <c r="Z434" s="291">
        <f t="shared" si="163"/>
        <v>0</v>
      </c>
      <c r="AA434" s="163"/>
      <c r="AB434" s="177" t="str">
        <f t="shared" si="164"/>
        <v/>
      </c>
      <c r="AC434" s="283" t="str">
        <f t="shared" si="165"/>
        <v/>
      </c>
      <c r="AD434" s="283" t="str">
        <f t="shared" si="166"/>
        <v/>
      </c>
      <c r="AE434" s="163"/>
      <c r="AF434" s="162"/>
      <c r="AP434" s="581"/>
    </row>
    <row r="435" spans="1:42" s="141" customFormat="1">
      <c r="A435" s="134">
        <v>426</v>
      </c>
      <c r="B435" s="286"/>
      <c r="C435" s="146">
        <f t="shared" si="159"/>
        <v>0</v>
      </c>
      <c r="D435" s="146">
        <f t="shared" si="160"/>
        <v>1</v>
      </c>
      <c r="E435" s="146">
        <f t="shared" si="161"/>
        <v>1900</v>
      </c>
      <c r="F435" s="287"/>
      <c r="G435" s="287"/>
      <c r="H435" s="287"/>
      <c r="I435" s="288"/>
      <c r="J435" s="287"/>
      <c r="K435" s="288"/>
      <c r="L435" s="134"/>
      <c r="M435" s="133"/>
      <c r="N435" s="288"/>
      <c r="O435" s="134"/>
      <c r="P435" s="166"/>
      <c r="Q435" s="289"/>
      <c r="R435" s="165"/>
      <c r="S435" s="290"/>
      <c r="T435" s="290"/>
      <c r="U435" s="290"/>
      <c r="V435" s="290"/>
      <c r="W435" s="166"/>
      <c r="X435" s="87"/>
      <c r="Y435" s="418">
        <f t="shared" si="162"/>
        <v>0</v>
      </c>
      <c r="Z435" s="291">
        <f t="shared" si="163"/>
        <v>0</v>
      </c>
      <c r="AA435" s="163"/>
      <c r="AB435" s="177" t="str">
        <f t="shared" si="164"/>
        <v/>
      </c>
      <c r="AC435" s="283" t="str">
        <f t="shared" si="165"/>
        <v/>
      </c>
      <c r="AD435" s="283" t="str">
        <f t="shared" si="166"/>
        <v/>
      </c>
      <c r="AE435" s="163"/>
      <c r="AF435" s="162"/>
      <c r="AP435" s="581"/>
    </row>
    <row r="436" spans="1:42" s="141" customFormat="1">
      <c r="A436" s="134">
        <v>427</v>
      </c>
      <c r="B436" s="286"/>
      <c r="C436" s="146">
        <f t="shared" si="159"/>
        <v>0</v>
      </c>
      <c r="D436" s="146">
        <f t="shared" si="160"/>
        <v>1</v>
      </c>
      <c r="E436" s="146">
        <f t="shared" si="161"/>
        <v>1900</v>
      </c>
      <c r="F436" s="287"/>
      <c r="G436" s="287"/>
      <c r="H436" s="287"/>
      <c r="I436" s="288"/>
      <c r="J436" s="287"/>
      <c r="K436" s="288"/>
      <c r="L436" s="134"/>
      <c r="M436" s="133"/>
      <c r="N436" s="288"/>
      <c r="O436" s="134"/>
      <c r="P436" s="166"/>
      <c r="Q436" s="289"/>
      <c r="R436" s="165"/>
      <c r="S436" s="290"/>
      <c r="T436" s="290"/>
      <c r="U436" s="290"/>
      <c r="V436" s="290"/>
      <c r="W436" s="166"/>
      <c r="X436" s="87"/>
      <c r="Y436" s="418">
        <f t="shared" si="162"/>
        <v>0</v>
      </c>
      <c r="Z436" s="291">
        <f t="shared" si="163"/>
        <v>0</v>
      </c>
      <c r="AA436" s="163"/>
      <c r="AB436" s="177" t="str">
        <f t="shared" si="164"/>
        <v/>
      </c>
      <c r="AC436" s="283" t="str">
        <f t="shared" si="165"/>
        <v/>
      </c>
      <c r="AD436" s="283" t="str">
        <f t="shared" si="166"/>
        <v/>
      </c>
      <c r="AE436" s="163"/>
      <c r="AF436" s="162"/>
      <c r="AP436" s="581"/>
    </row>
    <row r="437" spans="1:42" s="141" customFormat="1">
      <c r="A437" s="134">
        <v>428</v>
      </c>
      <c r="B437" s="286"/>
      <c r="C437" s="146">
        <f t="shared" si="159"/>
        <v>0</v>
      </c>
      <c r="D437" s="146">
        <f t="shared" si="160"/>
        <v>1</v>
      </c>
      <c r="E437" s="146">
        <f t="shared" si="161"/>
        <v>1900</v>
      </c>
      <c r="F437" s="287"/>
      <c r="G437" s="287"/>
      <c r="H437" s="287"/>
      <c r="I437" s="288"/>
      <c r="J437" s="287"/>
      <c r="K437" s="288"/>
      <c r="L437" s="134"/>
      <c r="M437" s="133"/>
      <c r="N437" s="288"/>
      <c r="O437" s="134"/>
      <c r="P437" s="166"/>
      <c r="Q437" s="289"/>
      <c r="R437" s="165"/>
      <c r="S437" s="290"/>
      <c r="T437" s="290"/>
      <c r="U437" s="290"/>
      <c r="V437" s="290"/>
      <c r="W437" s="166"/>
      <c r="X437" s="87"/>
      <c r="Y437" s="418">
        <f t="shared" si="162"/>
        <v>0</v>
      </c>
      <c r="Z437" s="291">
        <f t="shared" si="163"/>
        <v>0</v>
      </c>
      <c r="AA437" s="163"/>
      <c r="AB437" s="177" t="str">
        <f t="shared" si="164"/>
        <v/>
      </c>
      <c r="AC437" s="283" t="str">
        <f t="shared" si="165"/>
        <v/>
      </c>
      <c r="AD437" s="283" t="str">
        <f t="shared" si="166"/>
        <v/>
      </c>
      <c r="AE437" s="163"/>
      <c r="AF437" s="162"/>
      <c r="AP437" s="581"/>
    </row>
    <row r="438" spans="1:42" s="141" customFormat="1">
      <c r="A438" s="134">
        <v>429</v>
      </c>
      <c r="B438" s="286"/>
      <c r="C438" s="146">
        <f t="shared" si="159"/>
        <v>0</v>
      </c>
      <c r="D438" s="146">
        <f t="shared" si="160"/>
        <v>1</v>
      </c>
      <c r="E438" s="146">
        <f t="shared" si="161"/>
        <v>1900</v>
      </c>
      <c r="F438" s="287"/>
      <c r="G438" s="287"/>
      <c r="H438" s="287"/>
      <c r="I438" s="288"/>
      <c r="J438" s="287"/>
      <c r="K438" s="288"/>
      <c r="L438" s="134"/>
      <c r="M438" s="133"/>
      <c r="N438" s="288"/>
      <c r="O438" s="134"/>
      <c r="P438" s="166"/>
      <c r="Q438" s="289"/>
      <c r="R438" s="165"/>
      <c r="S438" s="290"/>
      <c r="T438" s="290"/>
      <c r="U438" s="290"/>
      <c r="V438" s="290"/>
      <c r="W438" s="166"/>
      <c r="X438" s="87"/>
      <c r="Y438" s="418">
        <f t="shared" si="162"/>
        <v>0</v>
      </c>
      <c r="Z438" s="291">
        <f t="shared" si="163"/>
        <v>0</v>
      </c>
      <c r="AA438" s="163"/>
      <c r="AB438" s="177" t="str">
        <f t="shared" si="164"/>
        <v/>
      </c>
      <c r="AC438" s="283" t="str">
        <f t="shared" si="165"/>
        <v/>
      </c>
      <c r="AD438" s="283" t="str">
        <f t="shared" si="166"/>
        <v/>
      </c>
      <c r="AE438" s="163"/>
      <c r="AF438" s="162"/>
      <c r="AP438" s="581"/>
    </row>
    <row r="439" spans="1:42" s="141" customFormat="1">
      <c r="A439" s="134">
        <v>430</v>
      </c>
      <c r="B439" s="286"/>
      <c r="C439" s="146">
        <f t="shared" si="159"/>
        <v>0</v>
      </c>
      <c r="D439" s="146">
        <f t="shared" si="160"/>
        <v>1</v>
      </c>
      <c r="E439" s="146">
        <f t="shared" si="161"/>
        <v>1900</v>
      </c>
      <c r="F439" s="287"/>
      <c r="G439" s="287"/>
      <c r="H439" s="287"/>
      <c r="I439" s="288"/>
      <c r="J439" s="287"/>
      <c r="K439" s="288"/>
      <c r="L439" s="134"/>
      <c r="M439" s="133"/>
      <c r="N439" s="288"/>
      <c r="O439" s="134"/>
      <c r="P439" s="166"/>
      <c r="Q439" s="289"/>
      <c r="R439" s="165"/>
      <c r="S439" s="290"/>
      <c r="T439" s="290"/>
      <c r="U439" s="290"/>
      <c r="V439" s="290"/>
      <c r="W439" s="166"/>
      <c r="X439" s="87"/>
      <c r="Y439" s="418">
        <f t="shared" si="162"/>
        <v>0</v>
      </c>
      <c r="Z439" s="291">
        <f t="shared" si="163"/>
        <v>0</v>
      </c>
      <c r="AA439" s="163"/>
      <c r="AB439" s="177" t="str">
        <f t="shared" si="164"/>
        <v/>
      </c>
      <c r="AC439" s="283" t="str">
        <f t="shared" si="165"/>
        <v/>
      </c>
      <c r="AD439" s="283" t="str">
        <f t="shared" si="166"/>
        <v/>
      </c>
      <c r="AE439" s="163"/>
      <c r="AF439" s="162"/>
      <c r="AP439" s="581"/>
    </row>
    <row r="440" spans="1:42" s="141" customFormat="1">
      <c r="A440" s="134">
        <v>431</v>
      </c>
      <c r="B440" s="286"/>
      <c r="C440" s="146">
        <f t="shared" si="159"/>
        <v>0</v>
      </c>
      <c r="D440" s="146">
        <f t="shared" si="160"/>
        <v>1</v>
      </c>
      <c r="E440" s="146">
        <f t="shared" si="161"/>
        <v>1900</v>
      </c>
      <c r="F440" s="287"/>
      <c r="G440" s="287"/>
      <c r="H440" s="287"/>
      <c r="I440" s="288"/>
      <c r="J440" s="287"/>
      <c r="K440" s="288"/>
      <c r="L440" s="134"/>
      <c r="M440" s="133"/>
      <c r="N440" s="288"/>
      <c r="O440" s="134"/>
      <c r="P440" s="166"/>
      <c r="Q440" s="289"/>
      <c r="R440" s="165"/>
      <c r="S440" s="290"/>
      <c r="T440" s="290"/>
      <c r="U440" s="290"/>
      <c r="V440" s="290"/>
      <c r="W440" s="166"/>
      <c r="X440" s="87"/>
      <c r="Y440" s="418">
        <f t="shared" si="162"/>
        <v>0</v>
      </c>
      <c r="Z440" s="291">
        <f t="shared" si="163"/>
        <v>0</v>
      </c>
      <c r="AA440" s="163"/>
      <c r="AB440" s="177" t="str">
        <f t="shared" si="164"/>
        <v/>
      </c>
      <c r="AC440" s="283" t="str">
        <f t="shared" si="165"/>
        <v/>
      </c>
      <c r="AD440" s="283" t="str">
        <f t="shared" si="166"/>
        <v/>
      </c>
      <c r="AE440" s="163"/>
      <c r="AF440" s="162"/>
      <c r="AP440" s="581"/>
    </row>
    <row r="441" spans="1:42" s="141" customFormat="1">
      <c r="A441" s="134">
        <v>432</v>
      </c>
      <c r="B441" s="286"/>
      <c r="C441" s="146">
        <f t="shared" si="159"/>
        <v>0</v>
      </c>
      <c r="D441" s="146">
        <f t="shared" si="160"/>
        <v>1</v>
      </c>
      <c r="E441" s="146">
        <f t="shared" si="161"/>
        <v>1900</v>
      </c>
      <c r="F441" s="287"/>
      <c r="G441" s="287"/>
      <c r="H441" s="287"/>
      <c r="I441" s="288"/>
      <c r="J441" s="287"/>
      <c r="K441" s="288"/>
      <c r="L441" s="134"/>
      <c r="M441" s="133"/>
      <c r="N441" s="288"/>
      <c r="O441" s="134"/>
      <c r="P441" s="166"/>
      <c r="Q441" s="289"/>
      <c r="R441" s="165"/>
      <c r="S441" s="290"/>
      <c r="T441" s="290"/>
      <c r="U441" s="290"/>
      <c r="V441" s="290"/>
      <c r="W441" s="166"/>
      <c r="X441" s="87"/>
      <c r="Y441" s="418">
        <f t="shared" si="162"/>
        <v>0</v>
      </c>
      <c r="Z441" s="291">
        <f t="shared" si="163"/>
        <v>0</v>
      </c>
      <c r="AA441" s="163"/>
      <c r="AB441" s="177" t="str">
        <f t="shared" si="164"/>
        <v/>
      </c>
      <c r="AC441" s="283" t="str">
        <f t="shared" si="165"/>
        <v/>
      </c>
      <c r="AD441" s="283" t="str">
        <f t="shared" si="166"/>
        <v/>
      </c>
      <c r="AE441" s="163"/>
      <c r="AF441" s="162"/>
      <c r="AP441" s="581"/>
    </row>
    <row r="442" spans="1:42" s="141" customFormat="1">
      <c r="A442" s="134">
        <v>433</v>
      </c>
      <c r="B442" s="286"/>
      <c r="C442" s="146">
        <f t="shared" si="159"/>
        <v>0</v>
      </c>
      <c r="D442" s="146">
        <f t="shared" si="160"/>
        <v>1</v>
      </c>
      <c r="E442" s="146">
        <f t="shared" si="161"/>
        <v>1900</v>
      </c>
      <c r="F442" s="287"/>
      <c r="G442" s="287"/>
      <c r="H442" s="287"/>
      <c r="I442" s="288"/>
      <c r="J442" s="287"/>
      <c r="K442" s="288"/>
      <c r="L442" s="134"/>
      <c r="M442" s="133"/>
      <c r="N442" s="288"/>
      <c r="O442" s="134"/>
      <c r="P442" s="166"/>
      <c r="Q442" s="289"/>
      <c r="R442" s="165"/>
      <c r="S442" s="290"/>
      <c r="T442" s="290"/>
      <c r="U442" s="290"/>
      <c r="V442" s="290"/>
      <c r="W442" s="166"/>
      <c r="X442" s="87"/>
      <c r="Y442" s="418">
        <f t="shared" si="162"/>
        <v>0</v>
      </c>
      <c r="Z442" s="291">
        <f t="shared" si="163"/>
        <v>0</v>
      </c>
      <c r="AA442" s="163"/>
      <c r="AB442" s="177" t="str">
        <f t="shared" si="164"/>
        <v/>
      </c>
      <c r="AC442" s="283" t="str">
        <f t="shared" si="165"/>
        <v/>
      </c>
      <c r="AD442" s="283" t="str">
        <f t="shared" si="166"/>
        <v/>
      </c>
      <c r="AE442" s="163"/>
      <c r="AF442" s="162"/>
      <c r="AP442" s="581"/>
    </row>
    <row r="443" spans="1:42" s="141" customFormat="1">
      <c r="A443" s="134">
        <v>434</v>
      </c>
      <c r="B443" s="286"/>
      <c r="C443" s="146">
        <f t="shared" si="159"/>
        <v>0</v>
      </c>
      <c r="D443" s="146">
        <f t="shared" si="160"/>
        <v>1</v>
      </c>
      <c r="E443" s="146">
        <f t="shared" si="161"/>
        <v>1900</v>
      </c>
      <c r="F443" s="287"/>
      <c r="G443" s="287"/>
      <c r="H443" s="287"/>
      <c r="I443" s="288"/>
      <c r="J443" s="287"/>
      <c r="K443" s="288"/>
      <c r="L443" s="134"/>
      <c r="M443" s="133"/>
      <c r="N443" s="288"/>
      <c r="O443" s="134"/>
      <c r="P443" s="166"/>
      <c r="Q443" s="289"/>
      <c r="R443" s="165"/>
      <c r="S443" s="290"/>
      <c r="T443" s="290"/>
      <c r="U443" s="290"/>
      <c r="V443" s="290"/>
      <c r="W443" s="166"/>
      <c r="X443" s="87"/>
      <c r="Y443" s="418">
        <f t="shared" si="162"/>
        <v>0</v>
      </c>
      <c r="Z443" s="291">
        <f t="shared" si="163"/>
        <v>0</v>
      </c>
      <c r="AA443" s="163"/>
      <c r="AB443" s="177" t="str">
        <f t="shared" si="164"/>
        <v/>
      </c>
      <c r="AC443" s="283" t="str">
        <f t="shared" si="165"/>
        <v/>
      </c>
      <c r="AD443" s="283" t="str">
        <f t="shared" si="166"/>
        <v/>
      </c>
      <c r="AE443" s="163"/>
      <c r="AF443" s="162"/>
      <c r="AP443" s="581"/>
    </row>
    <row r="444" spans="1:42" s="141" customFormat="1">
      <c r="A444" s="134">
        <v>435</v>
      </c>
      <c r="B444" s="286"/>
      <c r="C444" s="146">
        <f t="shared" si="159"/>
        <v>0</v>
      </c>
      <c r="D444" s="146">
        <f t="shared" si="160"/>
        <v>1</v>
      </c>
      <c r="E444" s="146">
        <f t="shared" si="161"/>
        <v>1900</v>
      </c>
      <c r="F444" s="287"/>
      <c r="G444" s="287"/>
      <c r="H444" s="287"/>
      <c r="I444" s="288"/>
      <c r="J444" s="287"/>
      <c r="K444" s="288"/>
      <c r="L444" s="134"/>
      <c r="M444" s="133"/>
      <c r="N444" s="288"/>
      <c r="O444" s="134"/>
      <c r="P444" s="166"/>
      <c r="Q444" s="289"/>
      <c r="R444" s="165"/>
      <c r="S444" s="290"/>
      <c r="T444" s="290"/>
      <c r="U444" s="290"/>
      <c r="V444" s="290"/>
      <c r="W444" s="166"/>
      <c r="X444" s="87"/>
      <c r="Y444" s="418">
        <f t="shared" si="162"/>
        <v>0</v>
      </c>
      <c r="Z444" s="291">
        <f t="shared" si="163"/>
        <v>0</v>
      </c>
      <c r="AA444" s="163"/>
      <c r="AB444" s="177" t="str">
        <f t="shared" si="164"/>
        <v/>
      </c>
      <c r="AC444" s="283" t="str">
        <f t="shared" si="165"/>
        <v/>
      </c>
      <c r="AD444" s="283" t="str">
        <f t="shared" si="166"/>
        <v/>
      </c>
      <c r="AE444" s="163"/>
      <c r="AF444" s="162"/>
      <c r="AP444" s="581"/>
    </row>
    <row r="445" spans="1:42" s="141" customFormat="1">
      <c r="A445" s="134">
        <v>436</v>
      </c>
      <c r="B445" s="286"/>
      <c r="C445" s="146">
        <f t="shared" si="159"/>
        <v>0</v>
      </c>
      <c r="D445" s="146">
        <f t="shared" si="160"/>
        <v>1</v>
      </c>
      <c r="E445" s="146">
        <f t="shared" si="161"/>
        <v>1900</v>
      </c>
      <c r="F445" s="287"/>
      <c r="G445" s="287"/>
      <c r="H445" s="287"/>
      <c r="I445" s="288"/>
      <c r="J445" s="287"/>
      <c r="K445" s="288"/>
      <c r="L445" s="134"/>
      <c r="M445" s="133"/>
      <c r="N445" s="288"/>
      <c r="O445" s="134"/>
      <c r="P445" s="166"/>
      <c r="Q445" s="289"/>
      <c r="R445" s="165"/>
      <c r="S445" s="290"/>
      <c r="T445" s="290"/>
      <c r="U445" s="290"/>
      <c r="V445" s="290"/>
      <c r="W445" s="166"/>
      <c r="X445" s="87"/>
      <c r="Y445" s="418">
        <f t="shared" si="162"/>
        <v>0</v>
      </c>
      <c r="Z445" s="291">
        <f t="shared" si="163"/>
        <v>0</v>
      </c>
      <c r="AA445" s="163"/>
      <c r="AB445" s="177" t="str">
        <f t="shared" si="164"/>
        <v/>
      </c>
      <c r="AC445" s="283" t="str">
        <f t="shared" si="165"/>
        <v/>
      </c>
      <c r="AD445" s="283" t="str">
        <f t="shared" si="166"/>
        <v/>
      </c>
      <c r="AE445" s="163"/>
      <c r="AF445" s="162"/>
      <c r="AP445" s="581"/>
    </row>
    <row r="446" spans="1:42" s="141" customFormat="1">
      <c r="A446" s="134">
        <v>437</v>
      </c>
      <c r="B446" s="286"/>
      <c r="C446" s="146">
        <f t="shared" si="159"/>
        <v>0</v>
      </c>
      <c r="D446" s="146">
        <f t="shared" si="160"/>
        <v>1</v>
      </c>
      <c r="E446" s="146">
        <f t="shared" si="161"/>
        <v>1900</v>
      </c>
      <c r="F446" s="287"/>
      <c r="G446" s="287"/>
      <c r="H446" s="287"/>
      <c r="I446" s="288"/>
      <c r="J446" s="287"/>
      <c r="K446" s="288"/>
      <c r="L446" s="134"/>
      <c r="M446" s="133"/>
      <c r="N446" s="288"/>
      <c r="O446" s="134"/>
      <c r="P446" s="166"/>
      <c r="Q446" s="289"/>
      <c r="R446" s="165"/>
      <c r="S446" s="290"/>
      <c r="T446" s="290"/>
      <c r="U446" s="290"/>
      <c r="V446" s="290"/>
      <c r="W446" s="166"/>
      <c r="X446" s="87"/>
      <c r="Y446" s="418">
        <f t="shared" si="162"/>
        <v>0</v>
      </c>
      <c r="Z446" s="291">
        <f t="shared" si="163"/>
        <v>0</v>
      </c>
      <c r="AA446" s="163"/>
      <c r="AB446" s="177" t="str">
        <f t="shared" si="164"/>
        <v/>
      </c>
      <c r="AC446" s="283" t="str">
        <f t="shared" si="165"/>
        <v/>
      </c>
      <c r="AD446" s="283" t="str">
        <f t="shared" si="166"/>
        <v/>
      </c>
      <c r="AE446" s="163"/>
      <c r="AF446" s="162"/>
      <c r="AP446" s="581"/>
    </row>
    <row r="447" spans="1:42" s="141" customFormat="1">
      <c r="A447" s="134">
        <v>438</v>
      </c>
      <c r="B447" s="286"/>
      <c r="C447" s="146">
        <f t="shared" si="159"/>
        <v>0</v>
      </c>
      <c r="D447" s="146">
        <f t="shared" si="160"/>
        <v>1</v>
      </c>
      <c r="E447" s="146">
        <f t="shared" si="161"/>
        <v>1900</v>
      </c>
      <c r="F447" s="287"/>
      <c r="G447" s="287"/>
      <c r="H447" s="287"/>
      <c r="I447" s="288"/>
      <c r="J447" s="287"/>
      <c r="K447" s="288"/>
      <c r="L447" s="134"/>
      <c r="M447" s="133"/>
      <c r="N447" s="288"/>
      <c r="O447" s="134"/>
      <c r="P447" s="166"/>
      <c r="Q447" s="289"/>
      <c r="R447" s="165"/>
      <c r="S447" s="290"/>
      <c r="T447" s="290"/>
      <c r="U447" s="290"/>
      <c r="V447" s="290"/>
      <c r="W447" s="166"/>
      <c r="X447" s="87"/>
      <c r="Y447" s="418">
        <f t="shared" si="162"/>
        <v>0</v>
      </c>
      <c r="Z447" s="291">
        <f t="shared" si="163"/>
        <v>0</v>
      </c>
      <c r="AA447" s="163"/>
      <c r="AB447" s="177" t="str">
        <f t="shared" si="164"/>
        <v/>
      </c>
      <c r="AC447" s="283" t="str">
        <f t="shared" si="165"/>
        <v/>
      </c>
      <c r="AD447" s="283" t="str">
        <f t="shared" si="166"/>
        <v/>
      </c>
      <c r="AE447" s="163"/>
      <c r="AF447" s="162"/>
      <c r="AP447" s="581"/>
    </row>
    <row r="448" spans="1:42" s="141" customFormat="1">
      <c r="A448" s="134">
        <v>439</v>
      </c>
      <c r="B448" s="286"/>
      <c r="C448" s="146">
        <f t="shared" si="159"/>
        <v>0</v>
      </c>
      <c r="D448" s="146">
        <f t="shared" si="160"/>
        <v>1</v>
      </c>
      <c r="E448" s="146">
        <f t="shared" si="161"/>
        <v>1900</v>
      </c>
      <c r="F448" s="287"/>
      <c r="G448" s="287"/>
      <c r="H448" s="287"/>
      <c r="I448" s="288"/>
      <c r="J448" s="287"/>
      <c r="K448" s="288"/>
      <c r="L448" s="134"/>
      <c r="M448" s="133"/>
      <c r="N448" s="288"/>
      <c r="O448" s="134"/>
      <c r="P448" s="166"/>
      <c r="Q448" s="289"/>
      <c r="R448" s="165"/>
      <c r="S448" s="290"/>
      <c r="T448" s="290"/>
      <c r="U448" s="290"/>
      <c r="V448" s="290"/>
      <c r="W448" s="166"/>
      <c r="X448" s="87"/>
      <c r="Y448" s="418">
        <f t="shared" si="162"/>
        <v>0</v>
      </c>
      <c r="Z448" s="291">
        <f t="shared" si="163"/>
        <v>0</v>
      </c>
      <c r="AA448" s="163"/>
      <c r="AB448" s="177" t="str">
        <f t="shared" si="164"/>
        <v/>
      </c>
      <c r="AC448" s="283" t="str">
        <f t="shared" si="165"/>
        <v/>
      </c>
      <c r="AD448" s="283" t="str">
        <f t="shared" si="166"/>
        <v/>
      </c>
      <c r="AE448" s="163"/>
      <c r="AF448" s="162"/>
      <c r="AP448" s="581"/>
    </row>
    <row r="449" spans="1:42" s="141" customFormat="1">
      <c r="A449" s="134">
        <v>440</v>
      </c>
      <c r="B449" s="286"/>
      <c r="C449" s="146">
        <f t="shared" si="159"/>
        <v>0</v>
      </c>
      <c r="D449" s="146">
        <f t="shared" si="160"/>
        <v>1</v>
      </c>
      <c r="E449" s="146">
        <f t="shared" si="161"/>
        <v>1900</v>
      </c>
      <c r="F449" s="287"/>
      <c r="G449" s="287"/>
      <c r="H449" s="287"/>
      <c r="I449" s="288"/>
      <c r="J449" s="287"/>
      <c r="K449" s="288"/>
      <c r="L449" s="134"/>
      <c r="M449" s="133"/>
      <c r="N449" s="288"/>
      <c r="O449" s="134"/>
      <c r="P449" s="166"/>
      <c r="Q449" s="289"/>
      <c r="R449" s="165"/>
      <c r="S449" s="290"/>
      <c r="T449" s="290"/>
      <c r="U449" s="290"/>
      <c r="V449" s="290"/>
      <c r="W449" s="166"/>
      <c r="X449" s="87"/>
      <c r="Y449" s="418">
        <f t="shared" si="162"/>
        <v>0</v>
      </c>
      <c r="Z449" s="291">
        <f t="shared" si="163"/>
        <v>0</v>
      </c>
      <c r="AA449" s="163"/>
      <c r="AB449" s="177" t="str">
        <f t="shared" si="164"/>
        <v/>
      </c>
      <c r="AC449" s="283" t="str">
        <f t="shared" si="165"/>
        <v/>
      </c>
      <c r="AD449" s="283" t="str">
        <f t="shared" si="166"/>
        <v/>
      </c>
      <c r="AE449" s="163"/>
      <c r="AF449" s="162"/>
      <c r="AP449" s="581"/>
    </row>
    <row r="450" spans="1:42" s="141" customFormat="1">
      <c r="A450" s="134">
        <v>441</v>
      </c>
      <c r="B450" s="286"/>
      <c r="C450" s="146">
        <f t="shared" si="159"/>
        <v>0</v>
      </c>
      <c r="D450" s="146">
        <f t="shared" si="160"/>
        <v>1</v>
      </c>
      <c r="E450" s="146">
        <f t="shared" si="161"/>
        <v>1900</v>
      </c>
      <c r="F450" s="287"/>
      <c r="G450" s="287"/>
      <c r="H450" s="287"/>
      <c r="I450" s="288"/>
      <c r="J450" s="287"/>
      <c r="K450" s="288"/>
      <c r="L450" s="134"/>
      <c r="M450" s="133"/>
      <c r="N450" s="288"/>
      <c r="O450" s="134"/>
      <c r="P450" s="166"/>
      <c r="Q450" s="289"/>
      <c r="R450" s="165"/>
      <c r="S450" s="290"/>
      <c r="T450" s="290"/>
      <c r="U450" s="290"/>
      <c r="V450" s="290"/>
      <c r="W450" s="166"/>
      <c r="X450" s="87"/>
      <c r="Y450" s="418">
        <f t="shared" si="162"/>
        <v>0</v>
      </c>
      <c r="Z450" s="291">
        <f t="shared" si="163"/>
        <v>0</v>
      </c>
      <c r="AA450" s="163"/>
      <c r="AB450" s="177" t="str">
        <f t="shared" si="164"/>
        <v/>
      </c>
      <c r="AC450" s="283" t="str">
        <f t="shared" si="165"/>
        <v/>
      </c>
      <c r="AD450" s="283" t="str">
        <f t="shared" si="166"/>
        <v/>
      </c>
      <c r="AE450" s="163"/>
      <c r="AF450" s="162"/>
      <c r="AP450" s="581"/>
    </row>
    <row r="451" spans="1:42" s="141" customFormat="1">
      <c r="A451" s="134">
        <v>442</v>
      </c>
      <c r="B451" s="286"/>
      <c r="C451" s="146">
        <f t="shared" si="159"/>
        <v>0</v>
      </c>
      <c r="D451" s="146">
        <f t="shared" si="160"/>
        <v>1</v>
      </c>
      <c r="E451" s="146">
        <f t="shared" si="161"/>
        <v>1900</v>
      </c>
      <c r="F451" s="287"/>
      <c r="G451" s="287"/>
      <c r="H451" s="287"/>
      <c r="I451" s="288"/>
      <c r="J451" s="287"/>
      <c r="K451" s="288"/>
      <c r="L451" s="134"/>
      <c r="M451" s="133"/>
      <c r="N451" s="288"/>
      <c r="O451" s="134"/>
      <c r="P451" s="166"/>
      <c r="Q451" s="289"/>
      <c r="R451" s="165"/>
      <c r="S451" s="290"/>
      <c r="T451" s="290"/>
      <c r="U451" s="290"/>
      <c r="V451" s="290"/>
      <c r="W451" s="166"/>
      <c r="X451" s="87"/>
      <c r="Y451" s="418">
        <f t="shared" si="162"/>
        <v>0</v>
      </c>
      <c r="Z451" s="291">
        <f t="shared" si="163"/>
        <v>0</v>
      </c>
      <c r="AA451" s="163"/>
      <c r="AB451" s="177" t="str">
        <f t="shared" si="164"/>
        <v/>
      </c>
      <c r="AC451" s="283" t="str">
        <f t="shared" si="165"/>
        <v/>
      </c>
      <c r="AD451" s="283" t="str">
        <f t="shared" si="166"/>
        <v/>
      </c>
      <c r="AE451" s="163"/>
      <c r="AF451" s="162"/>
      <c r="AP451" s="581"/>
    </row>
    <row r="452" spans="1:42" s="141" customFormat="1">
      <c r="A452" s="134">
        <v>443</v>
      </c>
      <c r="B452" s="286"/>
      <c r="C452" s="146">
        <f t="shared" si="159"/>
        <v>0</v>
      </c>
      <c r="D452" s="146">
        <f t="shared" si="160"/>
        <v>1</v>
      </c>
      <c r="E452" s="146">
        <f t="shared" si="161"/>
        <v>1900</v>
      </c>
      <c r="F452" s="287"/>
      <c r="G452" s="287"/>
      <c r="H452" s="287"/>
      <c r="I452" s="288"/>
      <c r="J452" s="287"/>
      <c r="K452" s="288"/>
      <c r="L452" s="134"/>
      <c r="M452" s="133"/>
      <c r="N452" s="288"/>
      <c r="O452" s="134"/>
      <c r="P452" s="166"/>
      <c r="Q452" s="289"/>
      <c r="R452" s="165"/>
      <c r="S452" s="290"/>
      <c r="T452" s="290"/>
      <c r="U452" s="290"/>
      <c r="V452" s="290"/>
      <c r="W452" s="166"/>
      <c r="X452" s="87"/>
      <c r="Y452" s="418">
        <f t="shared" si="162"/>
        <v>0</v>
      </c>
      <c r="Z452" s="291">
        <f t="shared" si="163"/>
        <v>0</v>
      </c>
      <c r="AA452" s="163"/>
      <c r="AB452" s="177" t="str">
        <f t="shared" si="164"/>
        <v/>
      </c>
      <c r="AC452" s="283" t="str">
        <f t="shared" si="165"/>
        <v/>
      </c>
      <c r="AD452" s="283" t="str">
        <f t="shared" si="166"/>
        <v/>
      </c>
      <c r="AE452" s="163"/>
      <c r="AF452" s="162"/>
      <c r="AP452" s="581"/>
    </row>
    <row r="453" spans="1:42" s="141" customFormat="1">
      <c r="A453" s="134">
        <v>444</v>
      </c>
      <c r="B453" s="286"/>
      <c r="C453" s="146">
        <f t="shared" si="159"/>
        <v>0</v>
      </c>
      <c r="D453" s="146">
        <f t="shared" si="160"/>
        <v>1</v>
      </c>
      <c r="E453" s="146">
        <f t="shared" si="161"/>
        <v>1900</v>
      </c>
      <c r="F453" s="287"/>
      <c r="G453" s="287"/>
      <c r="H453" s="287"/>
      <c r="I453" s="288"/>
      <c r="J453" s="287"/>
      <c r="K453" s="288"/>
      <c r="L453" s="134"/>
      <c r="M453" s="133"/>
      <c r="N453" s="288"/>
      <c r="O453" s="134"/>
      <c r="P453" s="166"/>
      <c r="Q453" s="289"/>
      <c r="R453" s="165"/>
      <c r="S453" s="290"/>
      <c r="T453" s="290"/>
      <c r="U453" s="290"/>
      <c r="V453" s="290"/>
      <c r="W453" s="166"/>
      <c r="X453" s="87"/>
      <c r="Y453" s="418">
        <f t="shared" si="162"/>
        <v>0</v>
      </c>
      <c r="Z453" s="291">
        <f t="shared" si="163"/>
        <v>0</v>
      </c>
      <c r="AA453" s="163"/>
      <c r="AB453" s="177" t="str">
        <f t="shared" si="164"/>
        <v/>
      </c>
      <c r="AC453" s="283" t="str">
        <f t="shared" si="165"/>
        <v/>
      </c>
      <c r="AD453" s="283" t="str">
        <f t="shared" si="166"/>
        <v/>
      </c>
      <c r="AE453" s="163"/>
      <c r="AF453" s="162"/>
      <c r="AP453" s="581"/>
    </row>
    <row r="454" spans="1:42" s="141" customFormat="1">
      <c r="A454" s="134">
        <v>445</v>
      </c>
      <c r="B454" s="286"/>
      <c r="C454" s="146">
        <f t="shared" si="159"/>
        <v>0</v>
      </c>
      <c r="D454" s="146">
        <f t="shared" si="160"/>
        <v>1</v>
      </c>
      <c r="E454" s="146">
        <f t="shared" si="161"/>
        <v>1900</v>
      </c>
      <c r="F454" s="287"/>
      <c r="G454" s="287"/>
      <c r="H454" s="287"/>
      <c r="I454" s="288"/>
      <c r="J454" s="287"/>
      <c r="K454" s="288"/>
      <c r="L454" s="134"/>
      <c r="M454" s="133"/>
      <c r="N454" s="288"/>
      <c r="O454" s="134"/>
      <c r="P454" s="166"/>
      <c r="Q454" s="289"/>
      <c r="R454" s="165"/>
      <c r="S454" s="290"/>
      <c r="T454" s="290"/>
      <c r="U454" s="290"/>
      <c r="V454" s="290"/>
      <c r="W454" s="166"/>
      <c r="X454" s="87"/>
      <c r="Y454" s="418">
        <f t="shared" si="162"/>
        <v>0</v>
      </c>
      <c r="Z454" s="291">
        <f t="shared" si="163"/>
        <v>0</v>
      </c>
      <c r="AA454" s="163"/>
      <c r="AB454" s="177" t="str">
        <f t="shared" si="164"/>
        <v/>
      </c>
      <c r="AC454" s="283" t="str">
        <f t="shared" si="165"/>
        <v/>
      </c>
      <c r="AD454" s="283" t="str">
        <f t="shared" si="166"/>
        <v/>
      </c>
      <c r="AE454" s="163"/>
      <c r="AF454" s="162"/>
      <c r="AP454" s="581"/>
    </row>
    <row r="455" spans="1:42" s="141" customFormat="1">
      <c r="A455" s="134">
        <v>446</v>
      </c>
      <c r="B455" s="286"/>
      <c r="C455" s="146">
        <f t="shared" si="159"/>
        <v>0</v>
      </c>
      <c r="D455" s="146">
        <f t="shared" si="160"/>
        <v>1</v>
      </c>
      <c r="E455" s="146">
        <f t="shared" si="161"/>
        <v>1900</v>
      </c>
      <c r="F455" s="287"/>
      <c r="G455" s="287"/>
      <c r="H455" s="287"/>
      <c r="I455" s="288"/>
      <c r="J455" s="287"/>
      <c r="K455" s="288"/>
      <c r="L455" s="134"/>
      <c r="M455" s="133"/>
      <c r="N455" s="288"/>
      <c r="O455" s="134"/>
      <c r="P455" s="166"/>
      <c r="Q455" s="289"/>
      <c r="R455" s="165"/>
      <c r="S455" s="290"/>
      <c r="T455" s="290"/>
      <c r="U455" s="290"/>
      <c r="V455" s="290"/>
      <c r="W455" s="166"/>
      <c r="X455" s="87"/>
      <c r="Y455" s="418">
        <f t="shared" si="162"/>
        <v>0</v>
      </c>
      <c r="Z455" s="291">
        <f t="shared" si="163"/>
        <v>0</v>
      </c>
      <c r="AA455" s="163"/>
      <c r="AB455" s="177" t="str">
        <f t="shared" si="164"/>
        <v/>
      </c>
      <c r="AC455" s="283" t="str">
        <f t="shared" si="165"/>
        <v/>
      </c>
      <c r="AD455" s="283" t="str">
        <f t="shared" si="166"/>
        <v/>
      </c>
      <c r="AE455" s="163"/>
      <c r="AF455" s="162"/>
      <c r="AP455" s="581"/>
    </row>
    <row r="456" spans="1:42" s="141" customFormat="1">
      <c r="A456" s="134">
        <v>447</v>
      </c>
      <c r="B456" s="286"/>
      <c r="C456" s="146">
        <f t="shared" si="159"/>
        <v>0</v>
      </c>
      <c r="D456" s="146">
        <f t="shared" si="160"/>
        <v>1</v>
      </c>
      <c r="E456" s="146">
        <f t="shared" si="161"/>
        <v>1900</v>
      </c>
      <c r="F456" s="287"/>
      <c r="G456" s="287"/>
      <c r="H456" s="287"/>
      <c r="I456" s="288"/>
      <c r="J456" s="287"/>
      <c r="K456" s="288"/>
      <c r="L456" s="134"/>
      <c r="M456" s="133"/>
      <c r="N456" s="288"/>
      <c r="O456" s="134"/>
      <c r="P456" s="166"/>
      <c r="Q456" s="289"/>
      <c r="R456" s="165"/>
      <c r="S456" s="290"/>
      <c r="T456" s="290"/>
      <c r="U456" s="290"/>
      <c r="V456" s="290"/>
      <c r="W456" s="166"/>
      <c r="X456" s="87"/>
      <c r="Y456" s="418">
        <f t="shared" si="162"/>
        <v>0</v>
      </c>
      <c r="Z456" s="291">
        <f t="shared" si="163"/>
        <v>0</v>
      </c>
      <c r="AA456" s="163"/>
      <c r="AB456" s="177" t="str">
        <f t="shared" si="164"/>
        <v/>
      </c>
      <c r="AC456" s="283" t="str">
        <f t="shared" si="165"/>
        <v/>
      </c>
      <c r="AD456" s="283" t="str">
        <f t="shared" si="166"/>
        <v/>
      </c>
      <c r="AE456" s="163"/>
      <c r="AF456" s="162"/>
      <c r="AP456" s="581"/>
    </row>
    <row r="457" spans="1:42" s="141" customFormat="1">
      <c r="A457" s="134">
        <v>448</v>
      </c>
      <c r="B457" s="286"/>
      <c r="C457" s="146">
        <f t="shared" si="159"/>
        <v>0</v>
      </c>
      <c r="D457" s="146">
        <f t="shared" si="160"/>
        <v>1</v>
      </c>
      <c r="E457" s="146">
        <f t="shared" si="161"/>
        <v>1900</v>
      </c>
      <c r="F457" s="287"/>
      <c r="G457" s="287"/>
      <c r="H457" s="287"/>
      <c r="I457" s="288"/>
      <c r="J457" s="287"/>
      <c r="K457" s="288"/>
      <c r="L457" s="134"/>
      <c r="M457" s="133"/>
      <c r="N457" s="288"/>
      <c r="O457" s="134"/>
      <c r="P457" s="166"/>
      <c r="Q457" s="289"/>
      <c r="R457" s="165"/>
      <c r="S457" s="290"/>
      <c r="T457" s="290"/>
      <c r="U457" s="290"/>
      <c r="V457" s="290"/>
      <c r="W457" s="166"/>
      <c r="X457" s="87"/>
      <c r="Y457" s="418">
        <f t="shared" si="162"/>
        <v>0</v>
      </c>
      <c r="Z457" s="291">
        <f t="shared" si="163"/>
        <v>0</v>
      </c>
      <c r="AA457" s="163"/>
      <c r="AB457" s="177" t="str">
        <f t="shared" si="164"/>
        <v/>
      </c>
      <c r="AC457" s="283" t="str">
        <f t="shared" si="165"/>
        <v/>
      </c>
      <c r="AD457" s="283" t="str">
        <f t="shared" si="166"/>
        <v/>
      </c>
      <c r="AE457" s="163"/>
      <c r="AF457" s="162"/>
      <c r="AP457" s="581"/>
    </row>
    <row r="458" spans="1:42" s="141" customFormat="1">
      <c r="A458" s="134">
        <v>449</v>
      </c>
      <c r="B458" s="286"/>
      <c r="C458" s="146">
        <f t="shared" si="159"/>
        <v>0</v>
      </c>
      <c r="D458" s="146">
        <f t="shared" si="160"/>
        <v>1</v>
      </c>
      <c r="E458" s="146">
        <f t="shared" si="161"/>
        <v>1900</v>
      </c>
      <c r="F458" s="287"/>
      <c r="G458" s="287"/>
      <c r="H458" s="287"/>
      <c r="I458" s="288"/>
      <c r="J458" s="287"/>
      <c r="K458" s="288"/>
      <c r="L458" s="134"/>
      <c r="M458" s="133"/>
      <c r="N458" s="288"/>
      <c r="O458" s="134"/>
      <c r="P458" s="166"/>
      <c r="Q458" s="289"/>
      <c r="R458" s="165"/>
      <c r="S458" s="290"/>
      <c r="T458" s="290"/>
      <c r="U458" s="290"/>
      <c r="V458" s="290"/>
      <c r="W458" s="166"/>
      <c r="X458" s="87"/>
      <c r="Y458" s="418">
        <f t="shared" si="162"/>
        <v>0</v>
      </c>
      <c r="Z458" s="291">
        <f t="shared" si="163"/>
        <v>0</v>
      </c>
      <c r="AA458" s="163"/>
      <c r="AB458" s="177" t="str">
        <f t="shared" si="164"/>
        <v/>
      </c>
      <c r="AC458" s="283" t="str">
        <f t="shared" si="165"/>
        <v/>
      </c>
      <c r="AD458" s="283" t="str">
        <f t="shared" si="166"/>
        <v/>
      </c>
      <c r="AE458" s="163"/>
      <c r="AF458" s="162"/>
      <c r="AP458" s="581"/>
    </row>
    <row r="459" spans="1:42" s="141" customFormat="1">
      <c r="A459" s="134">
        <v>450</v>
      </c>
      <c r="B459" s="286"/>
      <c r="C459" s="146">
        <f t="shared" ref="C459:C522" si="167">DAY(B459)</f>
        <v>0</v>
      </c>
      <c r="D459" s="146">
        <f t="shared" ref="D459:D522" si="168">MONTH(B459)</f>
        <v>1</v>
      </c>
      <c r="E459" s="146">
        <f t="shared" ref="E459:E522" si="169">YEAR(B459)</f>
        <v>1900</v>
      </c>
      <c r="F459" s="287"/>
      <c r="G459" s="287"/>
      <c r="H459" s="287"/>
      <c r="I459" s="288"/>
      <c r="J459" s="287"/>
      <c r="K459" s="288"/>
      <c r="L459" s="134"/>
      <c r="M459" s="133"/>
      <c r="N459" s="288"/>
      <c r="O459" s="134"/>
      <c r="P459" s="166"/>
      <c r="Q459" s="289"/>
      <c r="R459" s="165"/>
      <c r="S459" s="290"/>
      <c r="T459" s="290"/>
      <c r="U459" s="290"/>
      <c r="V459" s="290"/>
      <c r="W459" s="166"/>
      <c r="X459" s="87"/>
      <c r="Y459" s="418">
        <f t="shared" ref="Y459:Y522" si="170">X459*U459</f>
        <v>0</v>
      </c>
      <c r="Z459" s="291">
        <f t="shared" ref="Z459:Z522" si="171">Y459*1.1</f>
        <v>0</v>
      </c>
      <c r="AA459" s="163"/>
      <c r="AB459" s="177" t="str">
        <f t="shared" ref="AB459:AB522" si="172">IF(S459="","",IF(S459-U459=0,"Full","No"))</f>
        <v/>
      </c>
      <c r="AC459" s="283" t="str">
        <f t="shared" ref="AC459:AC522" si="173">IF(AND(S459&gt;U459,V459=0),"Lost",IF(AND(S459&gt;U459,V459&lt;(S459-U459)),"Lost",""))</f>
        <v/>
      </c>
      <c r="AD459" s="283" t="str">
        <f t="shared" ref="AD459:AD522" si="174">IF(AND(S459&gt;U459,V459=0),S459-U459,IF(AND(S459&gt;U459,V459&lt;(S459-U459)),S459-(U459+V459),""))</f>
        <v/>
      </c>
      <c r="AE459" s="163"/>
      <c r="AF459" s="162"/>
      <c r="AP459" s="581"/>
    </row>
    <row r="460" spans="1:42" s="141" customFormat="1">
      <c r="A460" s="134">
        <v>451</v>
      </c>
      <c r="B460" s="286"/>
      <c r="C460" s="146">
        <f t="shared" si="167"/>
        <v>0</v>
      </c>
      <c r="D460" s="146">
        <f t="shared" si="168"/>
        <v>1</v>
      </c>
      <c r="E460" s="146">
        <f t="shared" si="169"/>
        <v>1900</v>
      </c>
      <c r="F460" s="287"/>
      <c r="G460" s="287"/>
      <c r="H460" s="287"/>
      <c r="I460" s="288"/>
      <c r="J460" s="287"/>
      <c r="K460" s="288"/>
      <c r="L460" s="134"/>
      <c r="M460" s="133"/>
      <c r="N460" s="288"/>
      <c r="O460" s="134"/>
      <c r="P460" s="166"/>
      <c r="Q460" s="289"/>
      <c r="R460" s="165"/>
      <c r="S460" s="290"/>
      <c r="T460" s="290"/>
      <c r="U460" s="290"/>
      <c r="V460" s="290"/>
      <c r="W460" s="166"/>
      <c r="X460" s="87"/>
      <c r="Y460" s="418">
        <f t="shared" si="170"/>
        <v>0</v>
      </c>
      <c r="Z460" s="291">
        <f t="shared" si="171"/>
        <v>0</v>
      </c>
      <c r="AA460" s="163"/>
      <c r="AB460" s="177" t="str">
        <f t="shared" si="172"/>
        <v/>
      </c>
      <c r="AC460" s="283" t="str">
        <f t="shared" si="173"/>
        <v/>
      </c>
      <c r="AD460" s="283" t="str">
        <f t="shared" si="174"/>
        <v/>
      </c>
      <c r="AE460" s="163"/>
      <c r="AF460" s="162"/>
      <c r="AP460" s="581"/>
    </row>
    <row r="461" spans="1:42" s="141" customFormat="1">
      <c r="A461" s="134">
        <v>452</v>
      </c>
      <c r="B461" s="286"/>
      <c r="C461" s="146">
        <f t="shared" si="167"/>
        <v>0</v>
      </c>
      <c r="D461" s="146">
        <f t="shared" si="168"/>
        <v>1</v>
      </c>
      <c r="E461" s="146">
        <f t="shared" si="169"/>
        <v>1900</v>
      </c>
      <c r="F461" s="287"/>
      <c r="G461" s="287"/>
      <c r="H461" s="287"/>
      <c r="I461" s="288"/>
      <c r="J461" s="287"/>
      <c r="K461" s="288"/>
      <c r="L461" s="134"/>
      <c r="M461" s="133"/>
      <c r="N461" s="288"/>
      <c r="O461" s="134"/>
      <c r="P461" s="166"/>
      <c r="Q461" s="289"/>
      <c r="R461" s="165"/>
      <c r="S461" s="290"/>
      <c r="T461" s="290"/>
      <c r="U461" s="290"/>
      <c r="V461" s="290"/>
      <c r="W461" s="166"/>
      <c r="X461" s="87"/>
      <c r="Y461" s="418">
        <f t="shared" si="170"/>
        <v>0</v>
      </c>
      <c r="Z461" s="291">
        <f t="shared" si="171"/>
        <v>0</v>
      </c>
      <c r="AA461" s="163"/>
      <c r="AB461" s="177" t="str">
        <f t="shared" si="172"/>
        <v/>
      </c>
      <c r="AC461" s="283" t="str">
        <f t="shared" si="173"/>
        <v/>
      </c>
      <c r="AD461" s="283" t="str">
        <f t="shared" si="174"/>
        <v/>
      </c>
      <c r="AE461" s="163"/>
      <c r="AF461" s="162"/>
      <c r="AP461" s="581"/>
    </row>
    <row r="462" spans="1:42" s="141" customFormat="1">
      <c r="A462" s="134">
        <v>453</v>
      </c>
      <c r="B462" s="286"/>
      <c r="C462" s="146">
        <f t="shared" si="167"/>
        <v>0</v>
      </c>
      <c r="D462" s="146">
        <f t="shared" si="168"/>
        <v>1</v>
      </c>
      <c r="E462" s="146">
        <f t="shared" si="169"/>
        <v>1900</v>
      </c>
      <c r="F462" s="287"/>
      <c r="G462" s="287"/>
      <c r="H462" s="287"/>
      <c r="I462" s="288"/>
      <c r="J462" s="287"/>
      <c r="K462" s="288"/>
      <c r="L462" s="134"/>
      <c r="M462" s="133"/>
      <c r="N462" s="288"/>
      <c r="O462" s="134"/>
      <c r="P462" s="166"/>
      <c r="Q462" s="289"/>
      <c r="R462" s="165"/>
      <c r="S462" s="290"/>
      <c r="T462" s="290"/>
      <c r="U462" s="290"/>
      <c r="V462" s="290"/>
      <c r="W462" s="166"/>
      <c r="X462" s="87"/>
      <c r="Y462" s="418">
        <f t="shared" si="170"/>
        <v>0</v>
      </c>
      <c r="Z462" s="291">
        <f t="shared" si="171"/>
        <v>0</v>
      </c>
      <c r="AA462" s="163"/>
      <c r="AB462" s="177" t="str">
        <f t="shared" si="172"/>
        <v/>
      </c>
      <c r="AC462" s="283" t="str">
        <f t="shared" si="173"/>
        <v/>
      </c>
      <c r="AD462" s="283" t="str">
        <f t="shared" si="174"/>
        <v/>
      </c>
      <c r="AE462" s="163"/>
      <c r="AF462" s="162"/>
      <c r="AP462" s="581"/>
    </row>
    <row r="463" spans="1:42" s="141" customFormat="1">
      <c r="A463" s="134">
        <v>454</v>
      </c>
      <c r="B463" s="286"/>
      <c r="C463" s="146">
        <f t="shared" si="167"/>
        <v>0</v>
      </c>
      <c r="D463" s="146">
        <f t="shared" si="168"/>
        <v>1</v>
      </c>
      <c r="E463" s="146">
        <f t="shared" si="169"/>
        <v>1900</v>
      </c>
      <c r="F463" s="287"/>
      <c r="G463" s="287"/>
      <c r="H463" s="287"/>
      <c r="I463" s="288"/>
      <c r="J463" s="287"/>
      <c r="K463" s="288"/>
      <c r="L463" s="134"/>
      <c r="M463" s="133"/>
      <c r="N463" s="288"/>
      <c r="O463" s="134"/>
      <c r="P463" s="166"/>
      <c r="Q463" s="289"/>
      <c r="R463" s="165"/>
      <c r="S463" s="290"/>
      <c r="T463" s="290"/>
      <c r="U463" s="290"/>
      <c r="V463" s="290"/>
      <c r="W463" s="166"/>
      <c r="X463" s="87"/>
      <c r="Y463" s="418">
        <f t="shared" si="170"/>
        <v>0</v>
      </c>
      <c r="Z463" s="291">
        <f t="shared" si="171"/>
        <v>0</v>
      </c>
      <c r="AA463" s="163"/>
      <c r="AB463" s="177" t="str">
        <f t="shared" si="172"/>
        <v/>
      </c>
      <c r="AC463" s="283" t="str">
        <f t="shared" si="173"/>
        <v/>
      </c>
      <c r="AD463" s="283" t="str">
        <f t="shared" si="174"/>
        <v/>
      </c>
      <c r="AE463" s="163"/>
      <c r="AF463" s="162"/>
      <c r="AP463" s="581"/>
    </row>
    <row r="464" spans="1:42" s="141" customFormat="1">
      <c r="A464" s="134">
        <v>455</v>
      </c>
      <c r="B464" s="286"/>
      <c r="C464" s="146">
        <f t="shared" si="167"/>
        <v>0</v>
      </c>
      <c r="D464" s="146">
        <f t="shared" si="168"/>
        <v>1</v>
      </c>
      <c r="E464" s="146">
        <f t="shared" si="169"/>
        <v>1900</v>
      </c>
      <c r="F464" s="287"/>
      <c r="G464" s="287"/>
      <c r="H464" s="287"/>
      <c r="I464" s="288"/>
      <c r="J464" s="287"/>
      <c r="K464" s="288"/>
      <c r="L464" s="134"/>
      <c r="M464" s="133"/>
      <c r="N464" s="288"/>
      <c r="O464" s="134"/>
      <c r="P464" s="166"/>
      <c r="Q464" s="289"/>
      <c r="R464" s="165"/>
      <c r="S464" s="290"/>
      <c r="T464" s="290"/>
      <c r="U464" s="290"/>
      <c r="V464" s="290"/>
      <c r="W464" s="166"/>
      <c r="X464" s="87"/>
      <c r="Y464" s="418">
        <f t="shared" si="170"/>
        <v>0</v>
      </c>
      <c r="Z464" s="291">
        <f t="shared" si="171"/>
        <v>0</v>
      </c>
      <c r="AA464" s="163"/>
      <c r="AB464" s="177" t="str">
        <f t="shared" si="172"/>
        <v/>
      </c>
      <c r="AC464" s="283" t="str">
        <f t="shared" si="173"/>
        <v/>
      </c>
      <c r="AD464" s="283" t="str">
        <f t="shared" si="174"/>
        <v/>
      </c>
      <c r="AE464" s="163"/>
      <c r="AF464" s="162"/>
      <c r="AP464" s="581"/>
    </row>
    <row r="465" spans="1:42" s="141" customFormat="1">
      <c r="A465" s="134">
        <v>456</v>
      </c>
      <c r="B465" s="286"/>
      <c r="C465" s="146">
        <f t="shared" si="167"/>
        <v>0</v>
      </c>
      <c r="D465" s="146">
        <f t="shared" si="168"/>
        <v>1</v>
      </c>
      <c r="E465" s="146">
        <f t="shared" si="169"/>
        <v>1900</v>
      </c>
      <c r="F465" s="287"/>
      <c r="G465" s="287"/>
      <c r="H465" s="287"/>
      <c r="I465" s="288"/>
      <c r="J465" s="287"/>
      <c r="K465" s="288"/>
      <c r="L465" s="134"/>
      <c r="M465" s="133"/>
      <c r="N465" s="288"/>
      <c r="O465" s="134"/>
      <c r="P465" s="166"/>
      <c r="Q465" s="289"/>
      <c r="R465" s="165"/>
      <c r="S465" s="290"/>
      <c r="T465" s="290"/>
      <c r="U465" s="290"/>
      <c r="V465" s="290"/>
      <c r="W465" s="166"/>
      <c r="X465" s="87"/>
      <c r="Y465" s="418">
        <f t="shared" si="170"/>
        <v>0</v>
      </c>
      <c r="Z465" s="291">
        <f t="shared" si="171"/>
        <v>0</v>
      </c>
      <c r="AA465" s="163"/>
      <c r="AB465" s="177" t="str">
        <f t="shared" si="172"/>
        <v/>
      </c>
      <c r="AC465" s="283" t="str">
        <f t="shared" si="173"/>
        <v/>
      </c>
      <c r="AD465" s="283" t="str">
        <f t="shared" si="174"/>
        <v/>
      </c>
      <c r="AE465" s="163"/>
      <c r="AF465" s="162"/>
      <c r="AP465" s="581"/>
    </row>
    <row r="466" spans="1:42" s="141" customFormat="1">
      <c r="A466" s="134">
        <v>457</v>
      </c>
      <c r="B466" s="286"/>
      <c r="C466" s="146">
        <f t="shared" si="167"/>
        <v>0</v>
      </c>
      <c r="D466" s="146">
        <f t="shared" si="168"/>
        <v>1</v>
      </c>
      <c r="E466" s="146">
        <f t="shared" si="169"/>
        <v>1900</v>
      </c>
      <c r="F466" s="287"/>
      <c r="G466" s="287"/>
      <c r="H466" s="287"/>
      <c r="I466" s="288"/>
      <c r="J466" s="287"/>
      <c r="K466" s="288"/>
      <c r="L466" s="134"/>
      <c r="M466" s="133"/>
      <c r="N466" s="288"/>
      <c r="O466" s="134"/>
      <c r="P466" s="166"/>
      <c r="Q466" s="289"/>
      <c r="R466" s="165"/>
      <c r="S466" s="290"/>
      <c r="T466" s="290"/>
      <c r="U466" s="290"/>
      <c r="V466" s="290"/>
      <c r="W466" s="166"/>
      <c r="X466" s="87"/>
      <c r="Y466" s="418">
        <f t="shared" si="170"/>
        <v>0</v>
      </c>
      <c r="Z466" s="291">
        <f t="shared" si="171"/>
        <v>0</v>
      </c>
      <c r="AA466" s="163"/>
      <c r="AB466" s="177" t="str">
        <f t="shared" si="172"/>
        <v/>
      </c>
      <c r="AC466" s="283" t="str">
        <f t="shared" si="173"/>
        <v/>
      </c>
      <c r="AD466" s="283" t="str">
        <f t="shared" si="174"/>
        <v/>
      </c>
      <c r="AE466" s="163"/>
      <c r="AF466" s="162"/>
      <c r="AP466" s="581"/>
    </row>
    <row r="467" spans="1:42" s="141" customFormat="1">
      <c r="A467" s="134">
        <v>458</v>
      </c>
      <c r="B467" s="286"/>
      <c r="C467" s="146">
        <f t="shared" si="167"/>
        <v>0</v>
      </c>
      <c r="D467" s="146">
        <f t="shared" si="168"/>
        <v>1</v>
      </c>
      <c r="E467" s="146">
        <f t="shared" si="169"/>
        <v>1900</v>
      </c>
      <c r="F467" s="287"/>
      <c r="G467" s="287"/>
      <c r="H467" s="287"/>
      <c r="I467" s="288"/>
      <c r="J467" s="287"/>
      <c r="K467" s="288"/>
      <c r="L467" s="134"/>
      <c r="M467" s="133"/>
      <c r="N467" s="288"/>
      <c r="O467" s="134"/>
      <c r="P467" s="166"/>
      <c r="Q467" s="289"/>
      <c r="R467" s="165"/>
      <c r="S467" s="290"/>
      <c r="T467" s="290"/>
      <c r="U467" s="290"/>
      <c r="V467" s="290"/>
      <c r="W467" s="166"/>
      <c r="X467" s="87"/>
      <c r="Y467" s="418">
        <f t="shared" si="170"/>
        <v>0</v>
      </c>
      <c r="Z467" s="291">
        <f t="shared" si="171"/>
        <v>0</v>
      </c>
      <c r="AA467" s="163"/>
      <c r="AB467" s="177" t="str">
        <f t="shared" si="172"/>
        <v/>
      </c>
      <c r="AC467" s="283" t="str">
        <f t="shared" si="173"/>
        <v/>
      </c>
      <c r="AD467" s="283" t="str">
        <f t="shared" si="174"/>
        <v/>
      </c>
      <c r="AE467" s="163"/>
      <c r="AF467" s="162"/>
      <c r="AP467" s="581"/>
    </row>
    <row r="468" spans="1:42" s="141" customFormat="1">
      <c r="A468" s="134">
        <v>459</v>
      </c>
      <c r="B468" s="286"/>
      <c r="C468" s="146">
        <f t="shared" si="167"/>
        <v>0</v>
      </c>
      <c r="D468" s="146">
        <f t="shared" si="168"/>
        <v>1</v>
      </c>
      <c r="E468" s="146">
        <f t="shared" si="169"/>
        <v>1900</v>
      </c>
      <c r="F468" s="287"/>
      <c r="G468" s="287"/>
      <c r="H468" s="287"/>
      <c r="I468" s="288"/>
      <c r="J468" s="287"/>
      <c r="K468" s="288"/>
      <c r="L468" s="134"/>
      <c r="M468" s="133"/>
      <c r="N468" s="288"/>
      <c r="O468" s="134"/>
      <c r="P468" s="166"/>
      <c r="Q468" s="289"/>
      <c r="R468" s="165"/>
      <c r="S468" s="290"/>
      <c r="T468" s="290"/>
      <c r="U468" s="290"/>
      <c r="V468" s="290"/>
      <c r="W468" s="166"/>
      <c r="X468" s="87"/>
      <c r="Y468" s="418">
        <f t="shared" si="170"/>
        <v>0</v>
      </c>
      <c r="Z468" s="291">
        <f t="shared" si="171"/>
        <v>0</v>
      </c>
      <c r="AA468" s="163"/>
      <c r="AB468" s="177" t="str">
        <f t="shared" si="172"/>
        <v/>
      </c>
      <c r="AC468" s="283" t="str">
        <f t="shared" si="173"/>
        <v/>
      </c>
      <c r="AD468" s="283" t="str">
        <f t="shared" si="174"/>
        <v/>
      </c>
      <c r="AE468" s="163"/>
      <c r="AF468" s="162"/>
      <c r="AP468" s="581"/>
    </row>
    <row r="469" spans="1:42" s="141" customFormat="1">
      <c r="A469" s="134">
        <v>460</v>
      </c>
      <c r="B469" s="286"/>
      <c r="C469" s="146">
        <f t="shared" si="167"/>
        <v>0</v>
      </c>
      <c r="D469" s="146">
        <f t="shared" si="168"/>
        <v>1</v>
      </c>
      <c r="E469" s="146">
        <f t="shared" si="169"/>
        <v>1900</v>
      </c>
      <c r="F469" s="287"/>
      <c r="G469" s="287"/>
      <c r="H469" s="287"/>
      <c r="I469" s="288"/>
      <c r="J469" s="287"/>
      <c r="K469" s="288"/>
      <c r="L469" s="134"/>
      <c r="M469" s="133"/>
      <c r="N469" s="288"/>
      <c r="O469" s="134"/>
      <c r="P469" s="166"/>
      <c r="Q469" s="289"/>
      <c r="R469" s="165"/>
      <c r="S469" s="290"/>
      <c r="T469" s="290"/>
      <c r="U469" s="290"/>
      <c r="V469" s="290"/>
      <c r="W469" s="166"/>
      <c r="X469" s="87"/>
      <c r="Y469" s="418">
        <f t="shared" si="170"/>
        <v>0</v>
      </c>
      <c r="Z469" s="291">
        <f t="shared" si="171"/>
        <v>0</v>
      </c>
      <c r="AA469" s="163"/>
      <c r="AB469" s="177" t="str">
        <f t="shared" si="172"/>
        <v/>
      </c>
      <c r="AC469" s="283" t="str">
        <f t="shared" si="173"/>
        <v/>
      </c>
      <c r="AD469" s="283" t="str">
        <f t="shared" si="174"/>
        <v/>
      </c>
      <c r="AE469" s="163"/>
      <c r="AF469" s="162"/>
      <c r="AP469" s="581"/>
    </row>
    <row r="470" spans="1:42" s="141" customFormat="1">
      <c r="A470" s="134">
        <v>461</v>
      </c>
      <c r="B470" s="286"/>
      <c r="C470" s="146">
        <f t="shared" si="167"/>
        <v>0</v>
      </c>
      <c r="D470" s="146">
        <f t="shared" si="168"/>
        <v>1</v>
      </c>
      <c r="E470" s="146">
        <f t="shared" si="169"/>
        <v>1900</v>
      </c>
      <c r="F470" s="287"/>
      <c r="G470" s="287"/>
      <c r="H470" s="287"/>
      <c r="I470" s="288"/>
      <c r="J470" s="287"/>
      <c r="K470" s="288"/>
      <c r="L470" s="134"/>
      <c r="M470" s="133"/>
      <c r="N470" s="288"/>
      <c r="O470" s="134"/>
      <c r="P470" s="166"/>
      <c r="Q470" s="289"/>
      <c r="R470" s="165"/>
      <c r="S470" s="290"/>
      <c r="T470" s="290"/>
      <c r="U470" s="290"/>
      <c r="V470" s="290"/>
      <c r="W470" s="166"/>
      <c r="X470" s="87"/>
      <c r="Y470" s="418">
        <f t="shared" si="170"/>
        <v>0</v>
      </c>
      <c r="Z470" s="291">
        <f t="shared" si="171"/>
        <v>0</v>
      </c>
      <c r="AA470" s="163"/>
      <c r="AB470" s="177" t="str">
        <f t="shared" si="172"/>
        <v/>
      </c>
      <c r="AC470" s="283" t="str">
        <f t="shared" si="173"/>
        <v/>
      </c>
      <c r="AD470" s="283" t="str">
        <f t="shared" si="174"/>
        <v/>
      </c>
      <c r="AE470" s="163"/>
      <c r="AF470" s="162"/>
      <c r="AP470" s="581"/>
    </row>
    <row r="471" spans="1:42" s="141" customFormat="1">
      <c r="A471" s="134">
        <v>462</v>
      </c>
      <c r="B471" s="286"/>
      <c r="C471" s="146">
        <f t="shared" si="167"/>
        <v>0</v>
      </c>
      <c r="D471" s="146">
        <f t="shared" si="168"/>
        <v>1</v>
      </c>
      <c r="E471" s="146">
        <f t="shared" si="169"/>
        <v>1900</v>
      </c>
      <c r="F471" s="287"/>
      <c r="G471" s="287"/>
      <c r="H471" s="287"/>
      <c r="I471" s="288"/>
      <c r="J471" s="287"/>
      <c r="K471" s="288"/>
      <c r="L471" s="134"/>
      <c r="M471" s="133"/>
      <c r="N471" s="288"/>
      <c r="O471" s="134"/>
      <c r="P471" s="166"/>
      <c r="Q471" s="289"/>
      <c r="R471" s="165"/>
      <c r="S471" s="290"/>
      <c r="T471" s="290"/>
      <c r="U471" s="290"/>
      <c r="V471" s="290"/>
      <c r="W471" s="166"/>
      <c r="X471" s="87"/>
      <c r="Y471" s="418">
        <f t="shared" si="170"/>
        <v>0</v>
      </c>
      <c r="Z471" s="291">
        <f t="shared" si="171"/>
        <v>0</v>
      </c>
      <c r="AA471" s="163"/>
      <c r="AB471" s="177" t="str">
        <f t="shared" si="172"/>
        <v/>
      </c>
      <c r="AC471" s="283" t="str">
        <f t="shared" si="173"/>
        <v/>
      </c>
      <c r="AD471" s="283" t="str">
        <f t="shared" si="174"/>
        <v/>
      </c>
      <c r="AE471" s="163"/>
      <c r="AF471" s="162"/>
      <c r="AP471" s="581"/>
    </row>
    <row r="472" spans="1:42" s="141" customFormat="1">
      <c r="A472" s="134">
        <v>463</v>
      </c>
      <c r="B472" s="286"/>
      <c r="C472" s="146">
        <f t="shared" si="167"/>
        <v>0</v>
      </c>
      <c r="D472" s="146">
        <f t="shared" si="168"/>
        <v>1</v>
      </c>
      <c r="E472" s="146">
        <f t="shared" si="169"/>
        <v>1900</v>
      </c>
      <c r="F472" s="287"/>
      <c r="G472" s="287"/>
      <c r="H472" s="287"/>
      <c r="I472" s="288"/>
      <c r="J472" s="287"/>
      <c r="K472" s="288"/>
      <c r="L472" s="134"/>
      <c r="M472" s="133"/>
      <c r="N472" s="288"/>
      <c r="O472" s="134"/>
      <c r="P472" s="166"/>
      <c r="Q472" s="289"/>
      <c r="R472" s="165"/>
      <c r="S472" s="290"/>
      <c r="T472" s="290"/>
      <c r="U472" s="290"/>
      <c r="V472" s="290"/>
      <c r="W472" s="166"/>
      <c r="X472" s="87"/>
      <c r="Y472" s="418">
        <f t="shared" si="170"/>
        <v>0</v>
      </c>
      <c r="Z472" s="291">
        <f t="shared" si="171"/>
        <v>0</v>
      </c>
      <c r="AA472" s="163"/>
      <c r="AB472" s="177" t="str">
        <f t="shared" si="172"/>
        <v/>
      </c>
      <c r="AC472" s="283" t="str">
        <f t="shared" si="173"/>
        <v/>
      </c>
      <c r="AD472" s="283" t="str">
        <f t="shared" si="174"/>
        <v/>
      </c>
      <c r="AE472" s="163"/>
      <c r="AF472" s="162"/>
      <c r="AP472" s="581"/>
    </row>
    <row r="473" spans="1:42" s="141" customFormat="1">
      <c r="A473" s="134">
        <v>464</v>
      </c>
      <c r="B473" s="286"/>
      <c r="C473" s="146">
        <f t="shared" si="167"/>
        <v>0</v>
      </c>
      <c r="D473" s="146">
        <f t="shared" si="168"/>
        <v>1</v>
      </c>
      <c r="E473" s="146">
        <f t="shared" si="169"/>
        <v>1900</v>
      </c>
      <c r="F473" s="287"/>
      <c r="G473" s="287"/>
      <c r="H473" s="287"/>
      <c r="I473" s="288"/>
      <c r="J473" s="287"/>
      <c r="K473" s="288"/>
      <c r="L473" s="134"/>
      <c r="M473" s="133"/>
      <c r="N473" s="288"/>
      <c r="O473" s="134"/>
      <c r="P473" s="166"/>
      <c r="Q473" s="289"/>
      <c r="R473" s="165"/>
      <c r="S473" s="290"/>
      <c r="T473" s="290"/>
      <c r="U473" s="290"/>
      <c r="V473" s="290"/>
      <c r="W473" s="166"/>
      <c r="X473" s="87"/>
      <c r="Y473" s="418">
        <f t="shared" si="170"/>
        <v>0</v>
      </c>
      <c r="Z473" s="291">
        <f t="shared" si="171"/>
        <v>0</v>
      </c>
      <c r="AA473" s="163"/>
      <c r="AB473" s="177" t="str">
        <f t="shared" si="172"/>
        <v/>
      </c>
      <c r="AC473" s="283" t="str">
        <f t="shared" si="173"/>
        <v/>
      </c>
      <c r="AD473" s="283" t="str">
        <f t="shared" si="174"/>
        <v/>
      </c>
      <c r="AE473" s="163"/>
      <c r="AF473" s="162"/>
      <c r="AP473" s="581"/>
    </row>
    <row r="474" spans="1:42" s="141" customFormat="1">
      <c r="A474" s="134">
        <v>465</v>
      </c>
      <c r="B474" s="286"/>
      <c r="C474" s="146">
        <f t="shared" si="167"/>
        <v>0</v>
      </c>
      <c r="D474" s="146">
        <f t="shared" si="168"/>
        <v>1</v>
      </c>
      <c r="E474" s="146">
        <f t="shared" si="169"/>
        <v>1900</v>
      </c>
      <c r="F474" s="287"/>
      <c r="G474" s="287"/>
      <c r="H474" s="287"/>
      <c r="I474" s="288"/>
      <c r="J474" s="287"/>
      <c r="K474" s="288"/>
      <c r="L474" s="134"/>
      <c r="M474" s="133"/>
      <c r="N474" s="288"/>
      <c r="O474" s="134"/>
      <c r="P474" s="166"/>
      <c r="Q474" s="289"/>
      <c r="R474" s="165"/>
      <c r="S474" s="290"/>
      <c r="T474" s="290"/>
      <c r="U474" s="290"/>
      <c r="V474" s="290"/>
      <c r="W474" s="166"/>
      <c r="X474" s="87"/>
      <c r="Y474" s="418">
        <f t="shared" si="170"/>
        <v>0</v>
      </c>
      <c r="Z474" s="291">
        <f t="shared" si="171"/>
        <v>0</v>
      </c>
      <c r="AA474" s="163"/>
      <c r="AB474" s="177" t="str">
        <f t="shared" si="172"/>
        <v/>
      </c>
      <c r="AC474" s="283" t="str">
        <f t="shared" si="173"/>
        <v/>
      </c>
      <c r="AD474" s="283" t="str">
        <f t="shared" si="174"/>
        <v/>
      </c>
      <c r="AE474" s="163"/>
      <c r="AF474" s="162"/>
      <c r="AP474" s="581"/>
    </row>
    <row r="475" spans="1:42" s="141" customFormat="1">
      <c r="A475" s="134">
        <v>466</v>
      </c>
      <c r="B475" s="286"/>
      <c r="C475" s="146">
        <f t="shared" si="167"/>
        <v>0</v>
      </c>
      <c r="D475" s="146">
        <f t="shared" si="168"/>
        <v>1</v>
      </c>
      <c r="E475" s="146">
        <f t="shared" si="169"/>
        <v>1900</v>
      </c>
      <c r="F475" s="287"/>
      <c r="G475" s="287"/>
      <c r="H475" s="287"/>
      <c r="I475" s="288"/>
      <c r="J475" s="287"/>
      <c r="K475" s="288"/>
      <c r="L475" s="134"/>
      <c r="M475" s="133"/>
      <c r="N475" s="288"/>
      <c r="O475" s="134"/>
      <c r="P475" s="166"/>
      <c r="Q475" s="289"/>
      <c r="R475" s="165"/>
      <c r="S475" s="290"/>
      <c r="T475" s="290"/>
      <c r="U475" s="290"/>
      <c r="V475" s="290"/>
      <c r="W475" s="166"/>
      <c r="X475" s="87"/>
      <c r="Y475" s="418">
        <f t="shared" si="170"/>
        <v>0</v>
      </c>
      <c r="Z475" s="291">
        <f t="shared" si="171"/>
        <v>0</v>
      </c>
      <c r="AA475" s="163"/>
      <c r="AB475" s="177" t="str">
        <f t="shared" si="172"/>
        <v/>
      </c>
      <c r="AC475" s="283" t="str">
        <f t="shared" si="173"/>
        <v/>
      </c>
      <c r="AD475" s="283" t="str">
        <f t="shared" si="174"/>
        <v/>
      </c>
      <c r="AE475" s="163"/>
      <c r="AF475" s="162"/>
      <c r="AP475" s="581"/>
    </row>
    <row r="476" spans="1:42" s="141" customFormat="1">
      <c r="A476" s="134">
        <v>467</v>
      </c>
      <c r="B476" s="286"/>
      <c r="C476" s="146">
        <f t="shared" si="167"/>
        <v>0</v>
      </c>
      <c r="D476" s="146">
        <f t="shared" si="168"/>
        <v>1</v>
      </c>
      <c r="E476" s="146">
        <f t="shared" si="169"/>
        <v>1900</v>
      </c>
      <c r="F476" s="287"/>
      <c r="G476" s="287"/>
      <c r="H476" s="287"/>
      <c r="I476" s="288"/>
      <c r="J476" s="287"/>
      <c r="K476" s="288"/>
      <c r="L476" s="134"/>
      <c r="M476" s="133"/>
      <c r="N476" s="288"/>
      <c r="O476" s="134"/>
      <c r="P476" s="166"/>
      <c r="Q476" s="289"/>
      <c r="R476" s="165"/>
      <c r="S476" s="290"/>
      <c r="T476" s="290"/>
      <c r="U476" s="290"/>
      <c r="V476" s="290"/>
      <c r="W476" s="166"/>
      <c r="X476" s="87"/>
      <c r="Y476" s="418">
        <f t="shared" si="170"/>
        <v>0</v>
      </c>
      <c r="Z476" s="291">
        <f t="shared" si="171"/>
        <v>0</v>
      </c>
      <c r="AA476" s="163"/>
      <c r="AB476" s="177" t="str">
        <f t="shared" si="172"/>
        <v/>
      </c>
      <c r="AC476" s="283" t="str">
        <f t="shared" si="173"/>
        <v/>
      </c>
      <c r="AD476" s="283" t="str">
        <f t="shared" si="174"/>
        <v/>
      </c>
      <c r="AE476" s="163"/>
      <c r="AF476" s="162"/>
      <c r="AP476" s="581"/>
    </row>
    <row r="477" spans="1:42" s="141" customFormat="1">
      <c r="A477" s="134">
        <v>468</v>
      </c>
      <c r="B477" s="286"/>
      <c r="C477" s="146">
        <f t="shared" si="167"/>
        <v>0</v>
      </c>
      <c r="D477" s="146">
        <f t="shared" si="168"/>
        <v>1</v>
      </c>
      <c r="E477" s="146">
        <f t="shared" si="169"/>
        <v>1900</v>
      </c>
      <c r="F477" s="287"/>
      <c r="G477" s="287"/>
      <c r="H477" s="287"/>
      <c r="I477" s="288"/>
      <c r="J477" s="287"/>
      <c r="K477" s="288"/>
      <c r="L477" s="134"/>
      <c r="M477" s="133"/>
      <c r="N477" s="288"/>
      <c r="O477" s="134"/>
      <c r="P477" s="166"/>
      <c r="Q477" s="289"/>
      <c r="R477" s="165"/>
      <c r="S477" s="290"/>
      <c r="T477" s="290"/>
      <c r="U477" s="290"/>
      <c r="V477" s="290"/>
      <c r="W477" s="166"/>
      <c r="X477" s="87"/>
      <c r="Y477" s="418">
        <f t="shared" si="170"/>
        <v>0</v>
      </c>
      <c r="Z477" s="291">
        <f t="shared" si="171"/>
        <v>0</v>
      </c>
      <c r="AA477" s="163"/>
      <c r="AB477" s="177" t="str">
        <f t="shared" si="172"/>
        <v/>
      </c>
      <c r="AC477" s="283" t="str">
        <f t="shared" si="173"/>
        <v/>
      </c>
      <c r="AD477" s="283" t="str">
        <f t="shared" si="174"/>
        <v/>
      </c>
      <c r="AE477" s="163"/>
      <c r="AF477" s="162"/>
      <c r="AP477" s="581"/>
    </row>
    <row r="478" spans="1:42" s="141" customFormat="1">
      <c r="A478" s="134">
        <v>469</v>
      </c>
      <c r="B478" s="286"/>
      <c r="C478" s="146">
        <f t="shared" si="167"/>
        <v>0</v>
      </c>
      <c r="D478" s="146">
        <f t="shared" si="168"/>
        <v>1</v>
      </c>
      <c r="E478" s="146">
        <f t="shared" si="169"/>
        <v>1900</v>
      </c>
      <c r="F478" s="287"/>
      <c r="G478" s="287"/>
      <c r="H478" s="287"/>
      <c r="I478" s="288"/>
      <c r="J478" s="287"/>
      <c r="K478" s="288"/>
      <c r="L478" s="134"/>
      <c r="M478" s="133"/>
      <c r="N478" s="288"/>
      <c r="O478" s="134"/>
      <c r="P478" s="166"/>
      <c r="Q478" s="289"/>
      <c r="R478" s="165"/>
      <c r="S478" s="290"/>
      <c r="T478" s="290"/>
      <c r="U478" s="290"/>
      <c r="V478" s="290"/>
      <c r="W478" s="166"/>
      <c r="X478" s="87"/>
      <c r="Y478" s="418">
        <f t="shared" si="170"/>
        <v>0</v>
      </c>
      <c r="Z478" s="291">
        <f t="shared" si="171"/>
        <v>0</v>
      </c>
      <c r="AA478" s="163"/>
      <c r="AB478" s="177" t="str">
        <f t="shared" si="172"/>
        <v/>
      </c>
      <c r="AC478" s="283" t="str">
        <f t="shared" si="173"/>
        <v/>
      </c>
      <c r="AD478" s="283" t="str">
        <f t="shared" si="174"/>
        <v/>
      </c>
      <c r="AE478" s="163"/>
      <c r="AF478" s="162"/>
      <c r="AP478" s="581"/>
    </row>
    <row r="479" spans="1:42" s="141" customFormat="1">
      <c r="A479" s="134">
        <v>470</v>
      </c>
      <c r="B479" s="286"/>
      <c r="C479" s="146">
        <f t="shared" si="167"/>
        <v>0</v>
      </c>
      <c r="D479" s="146">
        <f t="shared" si="168"/>
        <v>1</v>
      </c>
      <c r="E479" s="146">
        <f t="shared" si="169"/>
        <v>1900</v>
      </c>
      <c r="F479" s="287"/>
      <c r="G479" s="287"/>
      <c r="H479" s="287"/>
      <c r="I479" s="288"/>
      <c r="J479" s="287"/>
      <c r="K479" s="288"/>
      <c r="L479" s="134"/>
      <c r="M479" s="133"/>
      <c r="N479" s="288"/>
      <c r="O479" s="134"/>
      <c r="P479" s="166"/>
      <c r="Q479" s="289"/>
      <c r="R479" s="165"/>
      <c r="S479" s="290"/>
      <c r="T479" s="290"/>
      <c r="U479" s="290"/>
      <c r="V479" s="290"/>
      <c r="W479" s="166"/>
      <c r="X479" s="87"/>
      <c r="Y479" s="418">
        <f t="shared" si="170"/>
        <v>0</v>
      </c>
      <c r="Z479" s="291">
        <f t="shared" si="171"/>
        <v>0</v>
      </c>
      <c r="AA479" s="163"/>
      <c r="AB479" s="177" t="str">
        <f t="shared" si="172"/>
        <v/>
      </c>
      <c r="AC479" s="283" t="str">
        <f t="shared" si="173"/>
        <v/>
      </c>
      <c r="AD479" s="283" t="str">
        <f t="shared" si="174"/>
        <v/>
      </c>
      <c r="AE479" s="163"/>
      <c r="AF479" s="162"/>
      <c r="AP479" s="581"/>
    </row>
    <row r="480" spans="1:42" s="141" customFormat="1">
      <c r="A480" s="134">
        <v>471</v>
      </c>
      <c r="B480" s="286"/>
      <c r="C480" s="146">
        <f t="shared" si="167"/>
        <v>0</v>
      </c>
      <c r="D480" s="146">
        <f t="shared" si="168"/>
        <v>1</v>
      </c>
      <c r="E480" s="146">
        <f t="shared" si="169"/>
        <v>1900</v>
      </c>
      <c r="F480" s="287"/>
      <c r="G480" s="287"/>
      <c r="H480" s="287"/>
      <c r="I480" s="288"/>
      <c r="J480" s="287"/>
      <c r="K480" s="288"/>
      <c r="L480" s="134"/>
      <c r="M480" s="133"/>
      <c r="N480" s="288"/>
      <c r="O480" s="134"/>
      <c r="P480" s="166"/>
      <c r="Q480" s="289"/>
      <c r="R480" s="165"/>
      <c r="S480" s="290"/>
      <c r="T480" s="290"/>
      <c r="U480" s="290"/>
      <c r="V480" s="290"/>
      <c r="W480" s="166"/>
      <c r="X480" s="87"/>
      <c r="Y480" s="418">
        <f t="shared" si="170"/>
        <v>0</v>
      </c>
      <c r="Z480" s="291">
        <f t="shared" si="171"/>
        <v>0</v>
      </c>
      <c r="AA480" s="163"/>
      <c r="AB480" s="177" t="str">
        <f t="shared" si="172"/>
        <v/>
      </c>
      <c r="AC480" s="283" t="str">
        <f t="shared" si="173"/>
        <v/>
      </c>
      <c r="AD480" s="283" t="str">
        <f t="shared" si="174"/>
        <v/>
      </c>
      <c r="AE480" s="163"/>
      <c r="AF480" s="162"/>
      <c r="AP480" s="581"/>
    </row>
    <row r="481" spans="1:42" s="141" customFormat="1">
      <c r="A481" s="134">
        <v>472</v>
      </c>
      <c r="B481" s="286"/>
      <c r="C481" s="146">
        <f t="shared" si="167"/>
        <v>0</v>
      </c>
      <c r="D481" s="146">
        <f t="shared" si="168"/>
        <v>1</v>
      </c>
      <c r="E481" s="146">
        <f t="shared" si="169"/>
        <v>1900</v>
      </c>
      <c r="F481" s="287"/>
      <c r="G481" s="287"/>
      <c r="H481" s="287"/>
      <c r="I481" s="288"/>
      <c r="J481" s="287"/>
      <c r="K481" s="288"/>
      <c r="L481" s="134"/>
      <c r="M481" s="133"/>
      <c r="N481" s="288"/>
      <c r="O481" s="134"/>
      <c r="P481" s="166"/>
      <c r="Q481" s="289"/>
      <c r="R481" s="165"/>
      <c r="S481" s="290"/>
      <c r="T481" s="290"/>
      <c r="U481" s="290"/>
      <c r="V481" s="290"/>
      <c r="W481" s="166"/>
      <c r="X481" s="87"/>
      <c r="Y481" s="418">
        <f t="shared" si="170"/>
        <v>0</v>
      </c>
      <c r="Z481" s="291">
        <f t="shared" si="171"/>
        <v>0</v>
      </c>
      <c r="AA481" s="163"/>
      <c r="AB481" s="177" t="str">
        <f t="shared" si="172"/>
        <v/>
      </c>
      <c r="AC481" s="283" t="str">
        <f t="shared" si="173"/>
        <v/>
      </c>
      <c r="AD481" s="283" t="str">
        <f t="shared" si="174"/>
        <v/>
      </c>
      <c r="AE481" s="163"/>
      <c r="AF481" s="162"/>
      <c r="AP481" s="581"/>
    </row>
    <row r="482" spans="1:42" s="141" customFormat="1">
      <c r="A482" s="134">
        <v>473</v>
      </c>
      <c r="B482" s="286"/>
      <c r="C482" s="146">
        <f t="shared" si="167"/>
        <v>0</v>
      </c>
      <c r="D482" s="146">
        <f t="shared" si="168"/>
        <v>1</v>
      </c>
      <c r="E482" s="146">
        <f t="shared" si="169"/>
        <v>1900</v>
      </c>
      <c r="F482" s="287"/>
      <c r="G482" s="287"/>
      <c r="H482" s="287"/>
      <c r="I482" s="288"/>
      <c r="J482" s="287"/>
      <c r="K482" s="288"/>
      <c r="L482" s="134"/>
      <c r="M482" s="133"/>
      <c r="N482" s="288"/>
      <c r="O482" s="134"/>
      <c r="P482" s="166"/>
      <c r="Q482" s="289"/>
      <c r="R482" s="165"/>
      <c r="S482" s="290"/>
      <c r="T482" s="290"/>
      <c r="U482" s="290"/>
      <c r="V482" s="290"/>
      <c r="W482" s="166"/>
      <c r="X482" s="87"/>
      <c r="Y482" s="418">
        <f t="shared" si="170"/>
        <v>0</v>
      </c>
      <c r="Z482" s="291">
        <f t="shared" si="171"/>
        <v>0</v>
      </c>
      <c r="AA482" s="163"/>
      <c r="AB482" s="177" t="str">
        <f t="shared" si="172"/>
        <v/>
      </c>
      <c r="AC482" s="283" t="str">
        <f t="shared" si="173"/>
        <v/>
      </c>
      <c r="AD482" s="283" t="str">
        <f t="shared" si="174"/>
        <v/>
      </c>
      <c r="AE482" s="163"/>
      <c r="AF482" s="162"/>
      <c r="AP482" s="581"/>
    </row>
    <row r="483" spans="1:42" s="141" customFormat="1">
      <c r="A483" s="134">
        <v>474</v>
      </c>
      <c r="B483" s="286"/>
      <c r="C483" s="146">
        <f t="shared" si="167"/>
        <v>0</v>
      </c>
      <c r="D483" s="146">
        <f t="shared" si="168"/>
        <v>1</v>
      </c>
      <c r="E483" s="146">
        <f t="shared" si="169"/>
        <v>1900</v>
      </c>
      <c r="F483" s="287"/>
      <c r="G483" s="287"/>
      <c r="H483" s="287"/>
      <c r="I483" s="288"/>
      <c r="J483" s="287"/>
      <c r="K483" s="288"/>
      <c r="L483" s="134"/>
      <c r="M483" s="133"/>
      <c r="N483" s="288"/>
      <c r="O483" s="134"/>
      <c r="P483" s="166"/>
      <c r="Q483" s="289"/>
      <c r="R483" s="165"/>
      <c r="S483" s="290"/>
      <c r="T483" s="290"/>
      <c r="U483" s="290"/>
      <c r="V483" s="290"/>
      <c r="W483" s="166"/>
      <c r="X483" s="87"/>
      <c r="Y483" s="418">
        <f t="shared" si="170"/>
        <v>0</v>
      </c>
      <c r="Z483" s="291">
        <f t="shared" si="171"/>
        <v>0</v>
      </c>
      <c r="AA483" s="163"/>
      <c r="AB483" s="177" t="str">
        <f t="shared" si="172"/>
        <v/>
      </c>
      <c r="AC483" s="283" t="str">
        <f t="shared" si="173"/>
        <v/>
      </c>
      <c r="AD483" s="283" t="str">
        <f t="shared" si="174"/>
        <v/>
      </c>
      <c r="AE483" s="163"/>
      <c r="AF483" s="162"/>
      <c r="AP483" s="581"/>
    </row>
    <row r="484" spans="1:42" s="141" customFormat="1">
      <c r="A484" s="134">
        <v>475</v>
      </c>
      <c r="B484" s="286"/>
      <c r="C484" s="146">
        <f t="shared" si="167"/>
        <v>0</v>
      </c>
      <c r="D484" s="146">
        <f t="shared" si="168"/>
        <v>1</v>
      </c>
      <c r="E484" s="146">
        <f t="shared" si="169"/>
        <v>1900</v>
      </c>
      <c r="F484" s="287"/>
      <c r="G484" s="287"/>
      <c r="H484" s="287"/>
      <c r="I484" s="288"/>
      <c r="J484" s="287"/>
      <c r="K484" s="288"/>
      <c r="L484" s="134"/>
      <c r="M484" s="133"/>
      <c r="N484" s="288"/>
      <c r="O484" s="134"/>
      <c r="P484" s="166"/>
      <c r="Q484" s="289"/>
      <c r="R484" s="165"/>
      <c r="S484" s="290"/>
      <c r="T484" s="290"/>
      <c r="U484" s="290"/>
      <c r="V484" s="290"/>
      <c r="W484" s="166"/>
      <c r="X484" s="87"/>
      <c r="Y484" s="418">
        <f t="shared" si="170"/>
        <v>0</v>
      </c>
      <c r="Z484" s="291">
        <f t="shared" si="171"/>
        <v>0</v>
      </c>
      <c r="AA484" s="163"/>
      <c r="AB484" s="177" t="str">
        <f t="shared" si="172"/>
        <v/>
      </c>
      <c r="AC484" s="283" t="str">
        <f t="shared" si="173"/>
        <v/>
      </c>
      <c r="AD484" s="283" t="str">
        <f t="shared" si="174"/>
        <v/>
      </c>
      <c r="AE484" s="163"/>
      <c r="AF484" s="162"/>
      <c r="AP484" s="581"/>
    </row>
    <row r="485" spans="1:42" s="141" customFormat="1">
      <c r="A485" s="134">
        <v>476</v>
      </c>
      <c r="B485" s="286"/>
      <c r="C485" s="146">
        <f t="shared" si="167"/>
        <v>0</v>
      </c>
      <c r="D485" s="146">
        <f t="shared" si="168"/>
        <v>1</v>
      </c>
      <c r="E485" s="146">
        <f t="shared" si="169"/>
        <v>1900</v>
      </c>
      <c r="F485" s="287"/>
      <c r="G485" s="287"/>
      <c r="H485" s="287"/>
      <c r="I485" s="288"/>
      <c r="J485" s="287"/>
      <c r="K485" s="288"/>
      <c r="L485" s="134"/>
      <c r="M485" s="133"/>
      <c r="N485" s="288"/>
      <c r="O485" s="134"/>
      <c r="P485" s="166"/>
      <c r="Q485" s="289"/>
      <c r="R485" s="165"/>
      <c r="S485" s="290"/>
      <c r="T485" s="290"/>
      <c r="U485" s="290"/>
      <c r="V485" s="290"/>
      <c r="W485" s="166"/>
      <c r="X485" s="87"/>
      <c r="Y485" s="418">
        <f t="shared" si="170"/>
        <v>0</v>
      </c>
      <c r="Z485" s="291">
        <f t="shared" si="171"/>
        <v>0</v>
      </c>
      <c r="AA485" s="163"/>
      <c r="AB485" s="177" t="str">
        <f t="shared" si="172"/>
        <v/>
      </c>
      <c r="AC485" s="283" t="str">
        <f t="shared" si="173"/>
        <v/>
      </c>
      <c r="AD485" s="283" t="str">
        <f t="shared" si="174"/>
        <v/>
      </c>
      <c r="AE485" s="163"/>
      <c r="AF485" s="162"/>
      <c r="AP485" s="581"/>
    </row>
    <row r="486" spans="1:42" s="141" customFormat="1">
      <c r="A486" s="134">
        <v>477</v>
      </c>
      <c r="B486" s="286"/>
      <c r="C486" s="146">
        <f t="shared" si="167"/>
        <v>0</v>
      </c>
      <c r="D486" s="146">
        <f t="shared" si="168"/>
        <v>1</v>
      </c>
      <c r="E486" s="146">
        <f t="shared" si="169"/>
        <v>1900</v>
      </c>
      <c r="F486" s="287"/>
      <c r="G486" s="287"/>
      <c r="H486" s="287"/>
      <c r="I486" s="288"/>
      <c r="J486" s="287"/>
      <c r="K486" s="288"/>
      <c r="L486" s="134"/>
      <c r="M486" s="133"/>
      <c r="N486" s="288"/>
      <c r="O486" s="134"/>
      <c r="P486" s="166"/>
      <c r="Q486" s="289"/>
      <c r="R486" s="165"/>
      <c r="S486" s="290"/>
      <c r="T486" s="290"/>
      <c r="U486" s="290"/>
      <c r="V486" s="290"/>
      <c r="W486" s="166"/>
      <c r="X486" s="87"/>
      <c r="Y486" s="418">
        <f t="shared" si="170"/>
        <v>0</v>
      </c>
      <c r="Z486" s="291">
        <f t="shared" si="171"/>
        <v>0</v>
      </c>
      <c r="AA486" s="163"/>
      <c r="AB486" s="177" t="str">
        <f t="shared" si="172"/>
        <v/>
      </c>
      <c r="AC486" s="283" t="str">
        <f t="shared" si="173"/>
        <v/>
      </c>
      <c r="AD486" s="283" t="str">
        <f t="shared" si="174"/>
        <v/>
      </c>
      <c r="AE486" s="163"/>
      <c r="AF486" s="162"/>
      <c r="AP486" s="581"/>
    </row>
    <row r="487" spans="1:42" s="141" customFormat="1">
      <c r="A487" s="134">
        <v>478</v>
      </c>
      <c r="B487" s="286"/>
      <c r="C487" s="146">
        <f t="shared" si="167"/>
        <v>0</v>
      </c>
      <c r="D487" s="146">
        <f t="shared" si="168"/>
        <v>1</v>
      </c>
      <c r="E487" s="146">
        <f t="shared" si="169"/>
        <v>1900</v>
      </c>
      <c r="F487" s="287"/>
      <c r="G487" s="287"/>
      <c r="H487" s="287"/>
      <c r="I487" s="288"/>
      <c r="J487" s="287"/>
      <c r="K487" s="288"/>
      <c r="L487" s="134"/>
      <c r="M487" s="133"/>
      <c r="N487" s="288"/>
      <c r="O487" s="134"/>
      <c r="P487" s="166"/>
      <c r="Q487" s="289"/>
      <c r="R487" s="165"/>
      <c r="S487" s="290"/>
      <c r="T487" s="290"/>
      <c r="U487" s="290"/>
      <c r="V487" s="290"/>
      <c r="W487" s="166"/>
      <c r="X487" s="87"/>
      <c r="Y487" s="418">
        <f t="shared" si="170"/>
        <v>0</v>
      </c>
      <c r="Z487" s="291">
        <f t="shared" si="171"/>
        <v>0</v>
      </c>
      <c r="AA487" s="163"/>
      <c r="AB487" s="177" t="str">
        <f t="shared" si="172"/>
        <v/>
      </c>
      <c r="AC487" s="283" t="str">
        <f t="shared" si="173"/>
        <v/>
      </c>
      <c r="AD487" s="283" t="str">
        <f t="shared" si="174"/>
        <v/>
      </c>
      <c r="AE487" s="163"/>
      <c r="AF487" s="162"/>
      <c r="AP487" s="581"/>
    </row>
    <row r="488" spans="1:42" s="141" customFormat="1">
      <c r="A488" s="134">
        <v>479</v>
      </c>
      <c r="B488" s="286"/>
      <c r="C488" s="146">
        <f t="shared" si="167"/>
        <v>0</v>
      </c>
      <c r="D488" s="146">
        <f t="shared" si="168"/>
        <v>1</v>
      </c>
      <c r="E488" s="146">
        <f t="shared" si="169"/>
        <v>1900</v>
      </c>
      <c r="F488" s="287"/>
      <c r="G488" s="287"/>
      <c r="H488" s="287"/>
      <c r="I488" s="288"/>
      <c r="J488" s="287"/>
      <c r="K488" s="288"/>
      <c r="L488" s="134"/>
      <c r="M488" s="133"/>
      <c r="N488" s="288"/>
      <c r="O488" s="134"/>
      <c r="P488" s="166"/>
      <c r="Q488" s="289"/>
      <c r="R488" s="165"/>
      <c r="S488" s="290"/>
      <c r="T488" s="290"/>
      <c r="U488" s="290"/>
      <c r="V488" s="290"/>
      <c r="W488" s="166"/>
      <c r="X488" s="87"/>
      <c r="Y488" s="418">
        <f t="shared" si="170"/>
        <v>0</v>
      </c>
      <c r="Z488" s="291">
        <f t="shared" si="171"/>
        <v>0</v>
      </c>
      <c r="AA488" s="163"/>
      <c r="AB488" s="177" t="str">
        <f t="shared" si="172"/>
        <v/>
      </c>
      <c r="AC488" s="283" t="str">
        <f t="shared" si="173"/>
        <v/>
      </c>
      <c r="AD488" s="283" t="str">
        <f t="shared" si="174"/>
        <v/>
      </c>
      <c r="AE488" s="163"/>
      <c r="AF488" s="162"/>
      <c r="AP488" s="581"/>
    </row>
    <row r="489" spans="1:42" s="141" customFormat="1">
      <c r="A489" s="134">
        <v>480</v>
      </c>
      <c r="B489" s="286"/>
      <c r="C489" s="146">
        <f t="shared" si="167"/>
        <v>0</v>
      </c>
      <c r="D489" s="146">
        <f t="shared" si="168"/>
        <v>1</v>
      </c>
      <c r="E489" s="146">
        <f t="shared" si="169"/>
        <v>1900</v>
      </c>
      <c r="F489" s="287"/>
      <c r="G489" s="287"/>
      <c r="H489" s="287"/>
      <c r="I489" s="288"/>
      <c r="J489" s="287"/>
      <c r="K489" s="288"/>
      <c r="L489" s="134"/>
      <c r="M489" s="133"/>
      <c r="N489" s="288"/>
      <c r="O489" s="134"/>
      <c r="P489" s="166"/>
      <c r="Q489" s="289"/>
      <c r="R489" s="165"/>
      <c r="S489" s="290"/>
      <c r="T489" s="290"/>
      <c r="U489" s="290"/>
      <c r="V489" s="290"/>
      <c r="W489" s="166"/>
      <c r="X489" s="87"/>
      <c r="Y489" s="418">
        <f t="shared" si="170"/>
        <v>0</v>
      </c>
      <c r="Z489" s="291">
        <f t="shared" si="171"/>
        <v>0</v>
      </c>
      <c r="AA489" s="163"/>
      <c r="AB489" s="177" t="str">
        <f t="shared" si="172"/>
        <v/>
      </c>
      <c r="AC489" s="283" t="str">
        <f t="shared" si="173"/>
        <v/>
      </c>
      <c r="AD489" s="283" t="str">
        <f t="shared" si="174"/>
        <v/>
      </c>
      <c r="AE489" s="163"/>
      <c r="AF489" s="162"/>
      <c r="AP489" s="581"/>
    </row>
    <row r="490" spans="1:42" s="141" customFormat="1">
      <c r="A490" s="134">
        <v>481</v>
      </c>
      <c r="B490" s="286"/>
      <c r="C490" s="146">
        <f t="shared" si="167"/>
        <v>0</v>
      </c>
      <c r="D490" s="146">
        <f t="shared" si="168"/>
        <v>1</v>
      </c>
      <c r="E490" s="146">
        <f t="shared" si="169"/>
        <v>1900</v>
      </c>
      <c r="F490" s="287"/>
      <c r="G490" s="287"/>
      <c r="H490" s="287"/>
      <c r="I490" s="288"/>
      <c r="J490" s="287"/>
      <c r="K490" s="288"/>
      <c r="L490" s="134"/>
      <c r="M490" s="133"/>
      <c r="N490" s="288"/>
      <c r="O490" s="134"/>
      <c r="P490" s="166"/>
      <c r="Q490" s="289"/>
      <c r="R490" s="165"/>
      <c r="S490" s="290"/>
      <c r="T490" s="290"/>
      <c r="U490" s="290"/>
      <c r="V490" s="290"/>
      <c r="W490" s="166"/>
      <c r="X490" s="87"/>
      <c r="Y490" s="418">
        <f t="shared" si="170"/>
        <v>0</v>
      </c>
      <c r="Z490" s="291">
        <f t="shared" si="171"/>
        <v>0</v>
      </c>
      <c r="AA490" s="163"/>
      <c r="AB490" s="177" t="str">
        <f t="shared" si="172"/>
        <v/>
      </c>
      <c r="AC490" s="283" t="str">
        <f t="shared" si="173"/>
        <v/>
      </c>
      <c r="AD490" s="283" t="str">
        <f t="shared" si="174"/>
        <v/>
      </c>
      <c r="AE490" s="163"/>
      <c r="AF490" s="162"/>
      <c r="AP490" s="581"/>
    </row>
    <row r="491" spans="1:42" s="141" customFormat="1">
      <c r="A491" s="134">
        <v>482</v>
      </c>
      <c r="B491" s="286"/>
      <c r="C491" s="146">
        <f t="shared" si="167"/>
        <v>0</v>
      </c>
      <c r="D491" s="146">
        <f t="shared" si="168"/>
        <v>1</v>
      </c>
      <c r="E491" s="146">
        <f t="shared" si="169"/>
        <v>1900</v>
      </c>
      <c r="F491" s="287"/>
      <c r="G491" s="287"/>
      <c r="H491" s="287"/>
      <c r="I491" s="288"/>
      <c r="J491" s="287"/>
      <c r="K491" s="288"/>
      <c r="L491" s="134"/>
      <c r="M491" s="133"/>
      <c r="N491" s="288"/>
      <c r="O491" s="134"/>
      <c r="P491" s="166"/>
      <c r="Q491" s="289"/>
      <c r="R491" s="165"/>
      <c r="S491" s="290"/>
      <c r="T491" s="290"/>
      <c r="U491" s="290"/>
      <c r="V491" s="290"/>
      <c r="W491" s="166"/>
      <c r="X491" s="87"/>
      <c r="Y491" s="418">
        <f t="shared" si="170"/>
        <v>0</v>
      </c>
      <c r="Z491" s="291">
        <f t="shared" si="171"/>
        <v>0</v>
      </c>
      <c r="AA491" s="163"/>
      <c r="AB491" s="177" t="str">
        <f t="shared" si="172"/>
        <v/>
      </c>
      <c r="AC491" s="283" t="str">
        <f t="shared" si="173"/>
        <v/>
      </c>
      <c r="AD491" s="283" t="str">
        <f t="shared" si="174"/>
        <v/>
      </c>
      <c r="AE491" s="163"/>
      <c r="AF491" s="162"/>
      <c r="AP491" s="581"/>
    </row>
    <row r="492" spans="1:42" s="141" customFormat="1">
      <c r="A492" s="134">
        <v>483</v>
      </c>
      <c r="B492" s="286"/>
      <c r="C492" s="146">
        <f t="shared" si="167"/>
        <v>0</v>
      </c>
      <c r="D492" s="146">
        <f t="shared" si="168"/>
        <v>1</v>
      </c>
      <c r="E492" s="146">
        <f t="shared" si="169"/>
        <v>1900</v>
      </c>
      <c r="F492" s="287"/>
      <c r="G492" s="287"/>
      <c r="H492" s="287"/>
      <c r="I492" s="288"/>
      <c r="J492" s="287"/>
      <c r="K492" s="288"/>
      <c r="L492" s="134"/>
      <c r="M492" s="133"/>
      <c r="N492" s="288"/>
      <c r="O492" s="134"/>
      <c r="P492" s="166"/>
      <c r="Q492" s="289"/>
      <c r="R492" s="165"/>
      <c r="S492" s="290"/>
      <c r="T492" s="290"/>
      <c r="U492" s="290"/>
      <c r="V492" s="290"/>
      <c r="W492" s="166"/>
      <c r="X492" s="87"/>
      <c r="Y492" s="418">
        <f t="shared" si="170"/>
        <v>0</v>
      </c>
      <c r="Z492" s="291">
        <f t="shared" si="171"/>
        <v>0</v>
      </c>
      <c r="AA492" s="163"/>
      <c r="AB492" s="177" t="str">
        <f t="shared" si="172"/>
        <v/>
      </c>
      <c r="AC492" s="283" t="str">
        <f t="shared" si="173"/>
        <v/>
      </c>
      <c r="AD492" s="283" t="str">
        <f t="shared" si="174"/>
        <v/>
      </c>
      <c r="AE492" s="163"/>
      <c r="AF492" s="162"/>
      <c r="AP492" s="581"/>
    </row>
    <row r="493" spans="1:42" s="141" customFormat="1">
      <c r="A493" s="134">
        <v>484</v>
      </c>
      <c r="B493" s="286"/>
      <c r="C493" s="146">
        <f t="shared" si="167"/>
        <v>0</v>
      </c>
      <c r="D493" s="146">
        <f t="shared" si="168"/>
        <v>1</v>
      </c>
      <c r="E493" s="146">
        <f t="shared" si="169"/>
        <v>1900</v>
      </c>
      <c r="F493" s="287"/>
      <c r="G493" s="287"/>
      <c r="H493" s="287"/>
      <c r="I493" s="288"/>
      <c r="J493" s="287"/>
      <c r="K493" s="288"/>
      <c r="L493" s="134"/>
      <c r="M493" s="133"/>
      <c r="N493" s="288"/>
      <c r="O493" s="134"/>
      <c r="P493" s="166"/>
      <c r="Q493" s="289"/>
      <c r="R493" s="165"/>
      <c r="S493" s="290"/>
      <c r="T493" s="290"/>
      <c r="U493" s="290"/>
      <c r="V493" s="290"/>
      <c r="W493" s="166"/>
      <c r="X493" s="87"/>
      <c r="Y493" s="418">
        <f t="shared" si="170"/>
        <v>0</v>
      </c>
      <c r="Z493" s="291">
        <f t="shared" si="171"/>
        <v>0</v>
      </c>
      <c r="AA493" s="163"/>
      <c r="AB493" s="177" t="str">
        <f t="shared" si="172"/>
        <v/>
      </c>
      <c r="AC493" s="283" t="str">
        <f t="shared" si="173"/>
        <v/>
      </c>
      <c r="AD493" s="283" t="str">
        <f t="shared" si="174"/>
        <v/>
      </c>
      <c r="AE493" s="163"/>
      <c r="AF493" s="162"/>
      <c r="AP493" s="581"/>
    </row>
    <row r="494" spans="1:42" s="141" customFormat="1">
      <c r="A494" s="134">
        <v>485</v>
      </c>
      <c r="B494" s="286"/>
      <c r="C494" s="146">
        <f t="shared" si="167"/>
        <v>0</v>
      </c>
      <c r="D494" s="146">
        <f t="shared" si="168"/>
        <v>1</v>
      </c>
      <c r="E494" s="146">
        <f t="shared" si="169"/>
        <v>1900</v>
      </c>
      <c r="F494" s="287"/>
      <c r="G494" s="287"/>
      <c r="H494" s="287"/>
      <c r="I494" s="288"/>
      <c r="J494" s="287"/>
      <c r="K494" s="288"/>
      <c r="L494" s="134"/>
      <c r="M494" s="133"/>
      <c r="N494" s="288"/>
      <c r="O494" s="134"/>
      <c r="P494" s="166"/>
      <c r="Q494" s="289"/>
      <c r="R494" s="165"/>
      <c r="S494" s="290"/>
      <c r="T494" s="290"/>
      <c r="U494" s="290"/>
      <c r="V494" s="290"/>
      <c r="W494" s="166"/>
      <c r="X494" s="87"/>
      <c r="Y494" s="418">
        <f t="shared" si="170"/>
        <v>0</v>
      </c>
      <c r="Z494" s="291">
        <f t="shared" si="171"/>
        <v>0</v>
      </c>
      <c r="AA494" s="163"/>
      <c r="AB494" s="177" t="str">
        <f t="shared" si="172"/>
        <v/>
      </c>
      <c r="AC494" s="283" t="str">
        <f t="shared" si="173"/>
        <v/>
      </c>
      <c r="AD494" s="283" t="str">
        <f t="shared" si="174"/>
        <v/>
      </c>
      <c r="AE494" s="163"/>
      <c r="AF494" s="162"/>
      <c r="AP494" s="581"/>
    </row>
    <row r="495" spans="1:42" s="141" customFormat="1">
      <c r="A495" s="134">
        <v>486</v>
      </c>
      <c r="B495" s="286"/>
      <c r="C495" s="146">
        <f t="shared" si="167"/>
        <v>0</v>
      </c>
      <c r="D495" s="146">
        <f t="shared" si="168"/>
        <v>1</v>
      </c>
      <c r="E495" s="146">
        <f t="shared" si="169"/>
        <v>1900</v>
      </c>
      <c r="F495" s="287"/>
      <c r="G495" s="287"/>
      <c r="H495" s="287"/>
      <c r="I495" s="288"/>
      <c r="J495" s="287"/>
      <c r="K495" s="288"/>
      <c r="L495" s="134"/>
      <c r="M495" s="133"/>
      <c r="N495" s="288"/>
      <c r="O495" s="134"/>
      <c r="P495" s="166"/>
      <c r="Q495" s="289"/>
      <c r="R495" s="165"/>
      <c r="S495" s="290"/>
      <c r="T495" s="290"/>
      <c r="U495" s="290"/>
      <c r="V495" s="290"/>
      <c r="W495" s="166"/>
      <c r="X495" s="87"/>
      <c r="Y495" s="418">
        <f t="shared" si="170"/>
        <v>0</v>
      </c>
      <c r="Z495" s="291">
        <f t="shared" si="171"/>
        <v>0</v>
      </c>
      <c r="AA495" s="163"/>
      <c r="AB495" s="177" t="str">
        <f t="shared" si="172"/>
        <v/>
      </c>
      <c r="AC495" s="283" t="str">
        <f t="shared" si="173"/>
        <v/>
      </c>
      <c r="AD495" s="283" t="str">
        <f t="shared" si="174"/>
        <v/>
      </c>
      <c r="AE495" s="163"/>
      <c r="AF495" s="162"/>
      <c r="AP495" s="581"/>
    </row>
    <row r="496" spans="1:42" s="141" customFormat="1">
      <c r="A496" s="134">
        <v>487</v>
      </c>
      <c r="B496" s="286"/>
      <c r="C496" s="146">
        <f t="shared" si="167"/>
        <v>0</v>
      </c>
      <c r="D496" s="146">
        <f t="shared" si="168"/>
        <v>1</v>
      </c>
      <c r="E496" s="146">
        <f t="shared" si="169"/>
        <v>1900</v>
      </c>
      <c r="F496" s="287"/>
      <c r="G496" s="287"/>
      <c r="H496" s="287"/>
      <c r="I496" s="288"/>
      <c r="J496" s="287"/>
      <c r="K496" s="288"/>
      <c r="L496" s="134"/>
      <c r="M496" s="133"/>
      <c r="N496" s="288"/>
      <c r="O496" s="134"/>
      <c r="P496" s="166"/>
      <c r="Q496" s="289"/>
      <c r="R496" s="165"/>
      <c r="S496" s="290"/>
      <c r="T496" s="290"/>
      <c r="U496" s="290"/>
      <c r="V496" s="290"/>
      <c r="W496" s="166"/>
      <c r="X496" s="87"/>
      <c r="Y496" s="418">
        <f t="shared" si="170"/>
        <v>0</v>
      </c>
      <c r="Z496" s="291">
        <f t="shared" si="171"/>
        <v>0</v>
      </c>
      <c r="AA496" s="163"/>
      <c r="AB496" s="177" t="str">
        <f t="shared" si="172"/>
        <v/>
      </c>
      <c r="AC496" s="283" t="str">
        <f t="shared" si="173"/>
        <v/>
      </c>
      <c r="AD496" s="283" t="str">
        <f t="shared" si="174"/>
        <v/>
      </c>
      <c r="AE496" s="163"/>
      <c r="AF496" s="162"/>
      <c r="AP496" s="581"/>
    </row>
    <row r="497" spans="1:42" s="141" customFormat="1">
      <c r="A497" s="134">
        <v>488</v>
      </c>
      <c r="B497" s="286"/>
      <c r="C497" s="146">
        <f t="shared" si="167"/>
        <v>0</v>
      </c>
      <c r="D497" s="146">
        <f t="shared" si="168"/>
        <v>1</v>
      </c>
      <c r="E497" s="146">
        <f t="shared" si="169"/>
        <v>1900</v>
      </c>
      <c r="F497" s="287"/>
      <c r="G497" s="287"/>
      <c r="H497" s="287"/>
      <c r="I497" s="288"/>
      <c r="J497" s="287"/>
      <c r="K497" s="288"/>
      <c r="L497" s="134"/>
      <c r="M497" s="133"/>
      <c r="N497" s="288"/>
      <c r="O497" s="134"/>
      <c r="P497" s="166"/>
      <c r="Q497" s="289"/>
      <c r="R497" s="165"/>
      <c r="S497" s="290"/>
      <c r="T497" s="290"/>
      <c r="U497" s="290"/>
      <c r="V497" s="290"/>
      <c r="W497" s="166"/>
      <c r="X497" s="87"/>
      <c r="Y497" s="418">
        <f t="shared" si="170"/>
        <v>0</v>
      </c>
      <c r="Z497" s="291">
        <f t="shared" si="171"/>
        <v>0</v>
      </c>
      <c r="AA497" s="163"/>
      <c r="AB497" s="177" t="str">
        <f t="shared" si="172"/>
        <v/>
      </c>
      <c r="AC497" s="283" t="str">
        <f t="shared" si="173"/>
        <v/>
      </c>
      <c r="AD497" s="283" t="str">
        <f t="shared" si="174"/>
        <v/>
      </c>
      <c r="AE497" s="163"/>
      <c r="AF497" s="162"/>
      <c r="AP497" s="581"/>
    </row>
    <row r="498" spans="1:42" s="141" customFormat="1">
      <c r="A498" s="134">
        <v>489</v>
      </c>
      <c r="B498" s="286"/>
      <c r="C498" s="146">
        <f t="shared" si="167"/>
        <v>0</v>
      </c>
      <c r="D498" s="146">
        <f t="shared" si="168"/>
        <v>1</v>
      </c>
      <c r="E498" s="146">
        <f t="shared" si="169"/>
        <v>1900</v>
      </c>
      <c r="F498" s="287"/>
      <c r="G498" s="287"/>
      <c r="H498" s="287"/>
      <c r="I498" s="288"/>
      <c r="J498" s="287"/>
      <c r="K498" s="288"/>
      <c r="L498" s="134"/>
      <c r="M498" s="133"/>
      <c r="N498" s="288"/>
      <c r="O498" s="134"/>
      <c r="P498" s="166"/>
      <c r="Q498" s="289"/>
      <c r="R498" s="165"/>
      <c r="S498" s="290"/>
      <c r="T498" s="290"/>
      <c r="U498" s="290"/>
      <c r="V498" s="290"/>
      <c r="W498" s="166"/>
      <c r="X498" s="87"/>
      <c r="Y498" s="418">
        <f t="shared" si="170"/>
        <v>0</v>
      </c>
      <c r="Z498" s="291">
        <f t="shared" si="171"/>
        <v>0</v>
      </c>
      <c r="AA498" s="163"/>
      <c r="AB498" s="177" t="str">
        <f t="shared" si="172"/>
        <v/>
      </c>
      <c r="AC498" s="283" t="str">
        <f t="shared" si="173"/>
        <v/>
      </c>
      <c r="AD498" s="283" t="str">
        <f t="shared" si="174"/>
        <v/>
      </c>
      <c r="AE498" s="163"/>
      <c r="AF498" s="162"/>
      <c r="AP498" s="581"/>
    </row>
    <row r="499" spans="1:42" s="141" customFormat="1">
      <c r="A499" s="134">
        <v>490</v>
      </c>
      <c r="B499" s="286"/>
      <c r="C499" s="146">
        <f t="shared" si="167"/>
        <v>0</v>
      </c>
      <c r="D499" s="146">
        <f t="shared" si="168"/>
        <v>1</v>
      </c>
      <c r="E499" s="146">
        <f t="shared" si="169"/>
        <v>1900</v>
      </c>
      <c r="F499" s="287"/>
      <c r="G499" s="287"/>
      <c r="H499" s="287"/>
      <c r="I499" s="288"/>
      <c r="J499" s="287"/>
      <c r="K499" s="288"/>
      <c r="L499" s="134"/>
      <c r="M499" s="133"/>
      <c r="N499" s="288"/>
      <c r="O499" s="134"/>
      <c r="P499" s="166"/>
      <c r="Q499" s="289"/>
      <c r="R499" s="165"/>
      <c r="S499" s="290"/>
      <c r="T499" s="290"/>
      <c r="U499" s="290"/>
      <c r="V499" s="290"/>
      <c r="W499" s="166"/>
      <c r="X499" s="87"/>
      <c r="Y499" s="418">
        <f t="shared" si="170"/>
        <v>0</v>
      </c>
      <c r="Z499" s="291">
        <f t="shared" si="171"/>
        <v>0</v>
      </c>
      <c r="AA499" s="163"/>
      <c r="AB499" s="177" t="str">
        <f t="shared" si="172"/>
        <v/>
      </c>
      <c r="AC499" s="283" t="str">
        <f t="shared" si="173"/>
        <v/>
      </c>
      <c r="AD499" s="283" t="str">
        <f t="shared" si="174"/>
        <v/>
      </c>
      <c r="AE499" s="163"/>
      <c r="AF499" s="162"/>
      <c r="AP499" s="581"/>
    </row>
    <row r="500" spans="1:42" s="141" customFormat="1">
      <c r="A500" s="134">
        <v>491</v>
      </c>
      <c r="B500" s="286"/>
      <c r="C500" s="146">
        <f t="shared" si="167"/>
        <v>0</v>
      </c>
      <c r="D500" s="146">
        <f t="shared" si="168"/>
        <v>1</v>
      </c>
      <c r="E500" s="146">
        <f t="shared" si="169"/>
        <v>1900</v>
      </c>
      <c r="F500" s="287"/>
      <c r="G500" s="287"/>
      <c r="H500" s="287"/>
      <c r="I500" s="288"/>
      <c r="J500" s="287"/>
      <c r="K500" s="288"/>
      <c r="L500" s="134"/>
      <c r="M500" s="133"/>
      <c r="N500" s="288"/>
      <c r="O500" s="134"/>
      <c r="P500" s="166"/>
      <c r="Q500" s="289"/>
      <c r="R500" s="165"/>
      <c r="S500" s="290"/>
      <c r="T500" s="290"/>
      <c r="U500" s="290"/>
      <c r="V500" s="290"/>
      <c r="W500" s="166"/>
      <c r="X500" s="87"/>
      <c r="Y500" s="418">
        <f t="shared" si="170"/>
        <v>0</v>
      </c>
      <c r="Z500" s="291">
        <f t="shared" si="171"/>
        <v>0</v>
      </c>
      <c r="AA500" s="163"/>
      <c r="AB500" s="177" t="str">
        <f t="shared" si="172"/>
        <v/>
      </c>
      <c r="AC500" s="283" t="str">
        <f t="shared" si="173"/>
        <v/>
      </c>
      <c r="AD500" s="283" t="str">
        <f t="shared" si="174"/>
        <v/>
      </c>
      <c r="AE500" s="163"/>
      <c r="AF500" s="162"/>
      <c r="AP500" s="581"/>
    </row>
    <row r="501" spans="1:42" s="141" customFormat="1">
      <c r="A501" s="134">
        <v>492</v>
      </c>
      <c r="B501" s="286"/>
      <c r="C501" s="146">
        <f t="shared" si="167"/>
        <v>0</v>
      </c>
      <c r="D501" s="146">
        <f t="shared" si="168"/>
        <v>1</v>
      </c>
      <c r="E501" s="146">
        <f t="shared" si="169"/>
        <v>1900</v>
      </c>
      <c r="F501" s="287"/>
      <c r="G501" s="287"/>
      <c r="H501" s="287"/>
      <c r="I501" s="288"/>
      <c r="J501" s="287"/>
      <c r="K501" s="288"/>
      <c r="L501" s="134"/>
      <c r="M501" s="133"/>
      <c r="N501" s="288"/>
      <c r="O501" s="134"/>
      <c r="P501" s="166"/>
      <c r="Q501" s="289"/>
      <c r="R501" s="165"/>
      <c r="S501" s="290"/>
      <c r="T501" s="290"/>
      <c r="U501" s="290"/>
      <c r="V501" s="290"/>
      <c r="W501" s="166"/>
      <c r="X501" s="87"/>
      <c r="Y501" s="418">
        <f t="shared" si="170"/>
        <v>0</v>
      </c>
      <c r="Z501" s="291">
        <f t="shared" si="171"/>
        <v>0</v>
      </c>
      <c r="AA501" s="163"/>
      <c r="AB501" s="177" t="str">
        <f t="shared" si="172"/>
        <v/>
      </c>
      <c r="AC501" s="283" t="str">
        <f t="shared" si="173"/>
        <v/>
      </c>
      <c r="AD501" s="283" t="str">
        <f t="shared" si="174"/>
        <v/>
      </c>
      <c r="AE501" s="163"/>
      <c r="AF501" s="162"/>
      <c r="AP501" s="581"/>
    </row>
    <row r="502" spans="1:42" s="141" customFormat="1">
      <c r="A502" s="134">
        <v>493</v>
      </c>
      <c r="B502" s="286"/>
      <c r="C502" s="146">
        <f t="shared" si="167"/>
        <v>0</v>
      </c>
      <c r="D502" s="146">
        <f t="shared" si="168"/>
        <v>1</v>
      </c>
      <c r="E502" s="146">
        <f t="shared" si="169"/>
        <v>1900</v>
      </c>
      <c r="F502" s="287"/>
      <c r="G502" s="287"/>
      <c r="H502" s="287"/>
      <c r="I502" s="288"/>
      <c r="J502" s="287"/>
      <c r="K502" s="288"/>
      <c r="L502" s="134"/>
      <c r="M502" s="133"/>
      <c r="N502" s="288"/>
      <c r="O502" s="134"/>
      <c r="P502" s="166"/>
      <c r="Q502" s="289"/>
      <c r="R502" s="165"/>
      <c r="S502" s="290"/>
      <c r="T502" s="290"/>
      <c r="U502" s="290"/>
      <c r="V502" s="290"/>
      <c r="W502" s="166"/>
      <c r="X502" s="87"/>
      <c r="Y502" s="418">
        <f t="shared" si="170"/>
        <v>0</v>
      </c>
      <c r="Z502" s="291">
        <f t="shared" si="171"/>
        <v>0</v>
      </c>
      <c r="AA502" s="163"/>
      <c r="AB502" s="177" t="str">
        <f t="shared" si="172"/>
        <v/>
      </c>
      <c r="AC502" s="283" t="str">
        <f t="shared" si="173"/>
        <v/>
      </c>
      <c r="AD502" s="283" t="str">
        <f t="shared" si="174"/>
        <v/>
      </c>
      <c r="AE502" s="163"/>
      <c r="AF502" s="162"/>
      <c r="AP502" s="581"/>
    </row>
    <row r="503" spans="1:42" s="141" customFormat="1">
      <c r="A503" s="134">
        <v>494</v>
      </c>
      <c r="B503" s="286"/>
      <c r="C503" s="146">
        <f t="shared" si="167"/>
        <v>0</v>
      </c>
      <c r="D503" s="146">
        <f t="shared" si="168"/>
        <v>1</v>
      </c>
      <c r="E503" s="146">
        <f t="shared" si="169"/>
        <v>1900</v>
      </c>
      <c r="F503" s="287"/>
      <c r="G503" s="287"/>
      <c r="H503" s="287"/>
      <c r="I503" s="288"/>
      <c r="J503" s="287"/>
      <c r="K503" s="288"/>
      <c r="L503" s="134"/>
      <c r="M503" s="133"/>
      <c r="N503" s="288"/>
      <c r="O503" s="134"/>
      <c r="P503" s="166"/>
      <c r="Q503" s="289"/>
      <c r="R503" s="165"/>
      <c r="S503" s="290"/>
      <c r="T503" s="290"/>
      <c r="U503" s="290"/>
      <c r="V503" s="290"/>
      <c r="W503" s="166"/>
      <c r="X503" s="87"/>
      <c r="Y503" s="418">
        <f t="shared" si="170"/>
        <v>0</v>
      </c>
      <c r="Z503" s="291">
        <f t="shared" si="171"/>
        <v>0</v>
      </c>
      <c r="AA503" s="163"/>
      <c r="AB503" s="177" t="str">
        <f t="shared" si="172"/>
        <v/>
      </c>
      <c r="AC503" s="283" t="str">
        <f t="shared" si="173"/>
        <v/>
      </c>
      <c r="AD503" s="283" t="str">
        <f t="shared" si="174"/>
        <v/>
      </c>
      <c r="AE503" s="163"/>
      <c r="AF503" s="162"/>
      <c r="AP503" s="581"/>
    </row>
    <row r="504" spans="1:42" s="141" customFormat="1">
      <c r="A504" s="134">
        <v>495</v>
      </c>
      <c r="B504" s="286"/>
      <c r="C504" s="146">
        <f t="shared" si="167"/>
        <v>0</v>
      </c>
      <c r="D504" s="146">
        <f t="shared" si="168"/>
        <v>1</v>
      </c>
      <c r="E504" s="146">
        <f t="shared" si="169"/>
        <v>1900</v>
      </c>
      <c r="F504" s="287"/>
      <c r="G504" s="287"/>
      <c r="H504" s="287"/>
      <c r="I504" s="288"/>
      <c r="J504" s="287"/>
      <c r="K504" s="288"/>
      <c r="L504" s="134"/>
      <c r="M504" s="133"/>
      <c r="N504" s="288"/>
      <c r="O504" s="134"/>
      <c r="P504" s="166"/>
      <c r="Q504" s="289"/>
      <c r="R504" s="165"/>
      <c r="S504" s="290"/>
      <c r="T504" s="290"/>
      <c r="U504" s="290"/>
      <c r="V504" s="290"/>
      <c r="W504" s="166"/>
      <c r="X504" s="87"/>
      <c r="Y504" s="418">
        <f t="shared" si="170"/>
        <v>0</v>
      </c>
      <c r="Z504" s="291">
        <f t="shared" si="171"/>
        <v>0</v>
      </c>
      <c r="AA504" s="163"/>
      <c r="AB504" s="177" t="str">
        <f t="shared" si="172"/>
        <v/>
      </c>
      <c r="AC504" s="283" t="str">
        <f t="shared" si="173"/>
        <v/>
      </c>
      <c r="AD504" s="283" t="str">
        <f t="shared" si="174"/>
        <v/>
      </c>
      <c r="AE504" s="163"/>
      <c r="AF504" s="162"/>
      <c r="AP504" s="581"/>
    </row>
    <row r="505" spans="1:42" s="141" customFormat="1">
      <c r="A505" s="134">
        <v>496</v>
      </c>
      <c r="B505" s="286"/>
      <c r="C505" s="146">
        <f t="shared" si="167"/>
        <v>0</v>
      </c>
      <c r="D505" s="146">
        <f t="shared" si="168"/>
        <v>1</v>
      </c>
      <c r="E505" s="146">
        <f t="shared" si="169"/>
        <v>1900</v>
      </c>
      <c r="F505" s="287"/>
      <c r="G505" s="287"/>
      <c r="H505" s="287"/>
      <c r="I505" s="288"/>
      <c r="J505" s="287"/>
      <c r="K505" s="288"/>
      <c r="L505" s="134"/>
      <c r="M505" s="133"/>
      <c r="N505" s="288"/>
      <c r="O505" s="134"/>
      <c r="P505" s="166"/>
      <c r="Q505" s="289"/>
      <c r="R505" s="165"/>
      <c r="S505" s="290"/>
      <c r="T505" s="290"/>
      <c r="U505" s="290"/>
      <c r="V505" s="290"/>
      <c r="W505" s="166"/>
      <c r="X505" s="87"/>
      <c r="Y505" s="418">
        <f t="shared" si="170"/>
        <v>0</v>
      </c>
      <c r="Z505" s="291">
        <f t="shared" si="171"/>
        <v>0</v>
      </c>
      <c r="AA505" s="163"/>
      <c r="AB505" s="177" t="str">
        <f t="shared" si="172"/>
        <v/>
      </c>
      <c r="AC505" s="283" t="str">
        <f t="shared" si="173"/>
        <v/>
      </c>
      <c r="AD505" s="283" t="str">
        <f t="shared" si="174"/>
        <v/>
      </c>
      <c r="AE505" s="163"/>
      <c r="AF505" s="162"/>
      <c r="AP505" s="581"/>
    </row>
    <row r="506" spans="1:42" s="141" customFormat="1">
      <c r="A506" s="134">
        <v>497</v>
      </c>
      <c r="B506" s="286"/>
      <c r="C506" s="146">
        <f t="shared" si="167"/>
        <v>0</v>
      </c>
      <c r="D506" s="146">
        <f t="shared" si="168"/>
        <v>1</v>
      </c>
      <c r="E506" s="146">
        <f t="shared" si="169"/>
        <v>1900</v>
      </c>
      <c r="F506" s="287"/>
      <c r="G506" s="287"/>
      <c r="H506" s="287"/>
      <c r="I506" s="288"/>
      <c r="J506" s="287"/>
      <c r="K506" s="288"/>
      <c r="L506" s="134"/>
      <c r="M506" s="133"/>
      <c r="N506" s="288"/>
      <c r="O506" s="134"/>
      <c r="P506" s="166"/>
      <c r="Q506" s="289"/>
      <c r="R506" s="165"/>
      <c r="S506" s="290"/>
      <c r="T506" s="290"/>
      <c r="U506" s="290"/>
      <c r="V506" s="290"/>
      <c r="W506" s="166"/>
      <c r="X506" s="87"/>
      <c r="Y506" s="418">
        <f t="shared" si="170"/>
        <v>0</v>
      </c>
      <c r="Z506" s="291">
        <f t="shared" si="171"/>
        <v>0</v>
      </c>
      <c r="AA506" s="163"/>
      <c r="AB506" s="177" t="str">
        <f t="shared" si="172"/>
        <v/>
      </c>
      <c r="AC506" s="283" t="str">
        <f t="shared" si="173"/>
        <v/>
      </c>
      <c r="AD506" s="283" t="str">
        <f t="shared" si="174"/>
        <v/>
      </c>
      <c r="AE506" s="163"/>
      <c r="AF506" s="162"/>
      <c r="AP506" s="581"/>
    </row>
    <row r="507" spans="1:42" s="141" customFormat="1">
      <c r="A507" s="134">
        <v>498</v>
      </c>
      <c r="B507" s="286"/>
      <c r="C507" s="146">
        <f t="shared" si="167"/>
        <v>0</v>
      </c>
      <c r="D507" s="146">
        <f t="shared" si="168"/>
        <v>1</v>
      </c>
      <c r="E507" s="146">
        <f t="shared" si="169"/>
        <v>1900</v>
      </c>
      <c r="F507" s="287"/>
      <c r="G507" s="287"/>
      <c r="H507" s="287"/>
      <c r="I507" s="288"/>
      <c r="J507" s="287"/>
      <c r="K507" s="288"/>
      <c r="L507" s="134"/>
      <c r="M507" s="133"/>
      <c r="N507" s="288"/>
      <c r="O507" s="134"/>
      <c r="P507" s="166"/>
      <c r="Q507" s="289"/>
      <c r="R507" s="165"/>
      <c r="S507" s="290"/>
      <c r="T507" s="290"/>
      <c r="U507" s="290"/>
      <c r="V507" s="290"/>
      <c r="W507" s="166"/>
      <c r="X507" s="87"/>
      <c r="Y507" s="418">
        <f t="shared" si="170"/>
        <v>0</v>
      </c>
      <c r="Z507" s="291">
        <f t="shared" si="171"/>
        <v>0</v>
      </c>
      <c r="AA507" s="163"/>
      <c r="AB507" s="177" t="str">
        <f t="shared" si="172"/>
        <v/>
      </c>
      <c r="AC507" s="283" t="str">
        <f t="shared" si="173"/>
        <v/>
      </c>
      <c r="AD507" s="283" t="str">
        <f t="shared" si="174"/>
        <v/>
      </c>
      <c r="AE507" s="163"/>
      <c r="AF507" s="162"/>
      <c r="AP507" s="581"/>
    </row>
    <row r="508" spans="1:42" s="141" customFormat="1">
      <c r="A508" s="134">
        <v>499</v>
      </c>
      <c r="B508" s="286"/>
      <c r="C508" s="146">
        <f t="shared" si="167"/>
        <v>0</v>
      </c>
      <c r="D508" s="146">
        <f t="shared" si="168"/>
        <v>1</v>
      </c>
      <c r="E508" s="146">
        <f t="shared" si="169"/>
        <v>1900</v>
      </c>
      <c r="F508" s="287"/>
      <c r="G508" s="287"/>
      <c r="H508" s="287"/>
      <c r="I508" s="288"/>
      <c r="J508" s="287"/>
      <c r="K508" s="288"/>
      <c r="L508" s="134"/>
      <c r="M508" s="133"/>
      <c r="N508" s="288"/>
      <c r="O508" s="134"/>
      <c r="P508" s="166"/>
      <c r="Q508" s="289"/>
      <c r="R508" s="165"/>
      <c r="S508" s="290"/>
      <c r="T508" s="290"/>
      <c r="U508" s="290"/>
      <c r="V508" s="290"/>
      <c r="W508" s="166"/>
      <c r="X508" s="87"/>
      <c r="Y508" s="418">
        <f t="shared" si="170"/>
        <v>0</v>
      </c>
      <c r="Z508" s="291">
        <f t="shared" si="171"/>
        <v>0</v>
      </c>
      <c r="AA508" s="163"/>
      <c r="AB508" s="177" t="str">
        <f t="shared" si="172"/>
        <v/>
      </c>
      <c r="AC508" s="283" t="str">
        <f t="shared" si="173"/>
        <v/>
      </c>
      <c r="AD508" s="283" t="str">
        <f t="shared" si="174"/>
        <v/>
      </c>
      <c r="AE508" s="163"/>
      <c r="AF508" s="162"/>
      <c r="AP508" s="581"/>
    </row>
    <row r="509" spans="1:42" s="141" customFormat="1">
      <c r="A509" s="134">
        <v>500</v>
      </c>
      <c r="B509" s="286"/>
      <c r="C509" s="146">
        <f t="shared" si="167"/>
        <v>0</v>
      </c>
      <c r="D509" s="146">
        <f t="shared" si="168"/>
        <v>1</v>
      </c>
      <c r="E509" s="146">
        <f t="shared" si="169"/>
        <v>1900</v>
      </c>
      <c r="F509" s="287"/>
      <c r="G509" s="287"/>
      <c r="H509" s="287"/>
      <c r="I509" s="288"/>
      <c r="J509" s="287"/>
      <c r="K509" s="288"/>
      <c r="L509" s="134"/>
      <c r="M509" s="133"/>
      <c r="N509" s="288"/>
      <c r="O509" s="134"/>
      <c r="P509" s="166"/>
      <c r="Q509" s="289"/>
      <c r="R509" s="165"/>
      <c r="S509" s="290"/>
      <c r="T509" s="290"/>
      <c r="U509" s="290"/>
      <c r="V509" s="290"/>
      <c r="W509" s="166"/>
      <c r="X509" s="87"/>
      <c r="Y509" s="418">
        <f t="shared" si="170"/>
        <v>0</v>
      </c>
      <c r="Z509" s="291">
        <f t="shared" si="171"/>
        <v>0</v>
      </c>
      <c r="AA509" s="163"/>
      <c r="AB509" s="177" t="str">
        <f t="shared" si="172"/>
        <v/>
      </c>
      <c r="AC509" s="283" t="str">
        <f t="shared" si="173"/>
        <v/>
      </c>
      <c r="AD509" s="283" t="str">
        <f t="shared" si="174"/>
        <v/>
      </c>
      <c r="AE509" s="163"/>
      <c r="AF509" s="162"/>
      <c r="AP509" s="581"/>
    </row>
    <row r="510" spans="1:42" s="141" customFormat="1">
      <c r="A510" s="134">
        <v>501</v>
      </c>
      <c r="B510" s="286"/>
      <c r="C510" s="146">
        <f t="shared" si="167"/>
        <v>0</v>
      </c>
      <c r="D510" s="146">
        <f t="shared" si="168"/>
        <v>1</v>
      </c>
      <c r="E510" s="146">
        <f t="shared" si="169"/>
        <v>1900</v>
      </c>
      <c r="F510" s="287"/>
      <c r="G510" s="287"/>
      <c r="H510" s="287"/>
      <c r="I510" s="288"/>
      <c r="J510" s="287"/>
      <c r="K510" s="288"/>
      <c r="L510" s="134"/>
      <c r="M510" s="133"/>
      <c r="N510" s="288"/>
      <c r="O510" s="134"/>
      <c r="P510" s="166"/>
      <c r="Q510" s="289"/>
      <c r="R510" s="165"/>
      <c r="S510" s="290"/>
      <c r="T510" s="290"/>
      <c r="U510" s="290"/>
      <c r="V510" s="290"/>
      <c r="W510" s="166"/>
      <c r="X510" s="87"/>
      <c r="Y510" s="418">
        <f t="shared" si="170"/>
        <v>0</v>
      </c>
      <c r="Z510" s="291">
        <f t="shared" si="171"/>
        <v>0</v>
      </c>
      <c r="AA510" s="163"/>
      <c r="AB510" s="177" t="str">
        <f t="shared" si="172"/>
        <v/>
      </c>
      <c r="AC510" s="283" t="str">
        <f t="shared" si="173"/>
        <v/>
      </c>
      <c r="AD510" s="283" t="str">
        <f t="shared" si="174"/>
        <v/>
      </c>
      <c r="AE510" s="163"/>
      <c r="AF510" s="162"/>
      <c r="AP510" s="581"/>
    </row>
    <row r="511" spans="1:42" s="141" customFormat="1">
      <c r="A511" s="134">
        <v>502</v>
      </c>
      <c r="B511" s="286"/>
      <c r="C511" s="146">
        <f t="shared" si="167"/>
        <v>0</v>
      </c>
      <c r="D511" s="146">
        <f t="shared" si="168"/>
        <v>1</v>
      </c>
      <c r="E511" s="146">
        <f t="shared" si="169"/>
        <v>1900</v>
      </c>
      <c r="F511" s="287"/>
      <c r="G511" s="287"/>
      <c r="H511" s="287"/>
      <c r="I511" s="288"/>
      <c r="J511" s="287"/>
      <c r="K511" s="288"/>
      <c r="L511" s="134"/>
      <c r="M511" s="133"/>
      <c r="N511" s="288"/>
      <c r="O511" s="134"/>
      <c r="P511" s="166"/>
      <c r="Q511" s="289"/>
      <c r="R511" s="165"/>
      <c r="S511" s="290"/>
      <c r="T511" s="290"/>
      <c r="U511" s="290"/>
      <c r="V511" s="290"/>
      <c r="W511" s="166"/>
      <c r="X511" s="87"/>
      <c r="Y511" s="418">
        <f t="shared" si="170"/>
        <v>0</v>
      </c>
      <c r="Z511" s="291">
        <f t="shared" si="171"/>
        <v>0</v>
      </c>
      <c r="AA511" s="163"/>
      <c r="AB511" s="177" t="str">
        <f t="shared" si="172"/>
        <v/>
      </c>
      <c r="AC511" s="283" t="str">
        <f t="shared" si="173"/>
        <v/>
      </c>
      <c r="AD511" s="283" t="str">
        <f t="shared" si="174"/>
        <v/>
      </c>
      <c r="AE511" s="163"/>
      <c r="AF511" s="162"/>
      <c r="AP511" s="581"/>
    </row>
    <row r="512" spans="1:42" s="141" customFormat="1">
      <c r="A512" s="134">
        <v>503</v>
      </c>
      <c r="B512" s="286"/>
      <c r="C512" s="146">
        <f t="shared" si="167"/>
        <v>0</v>
      </c>
      <c r="D512" s="146">
        <f t="shared" si="168"/>
        <v>1</v>
      </c>
      <c r="E512" s="146">
        <f t="shared" si="169"/>
        <v>1900</v>
      </c>
      <c r="F512" s="287"/>
      <c r="G512" s="287"/>
      <c r="H512" s="287"/>
      <c r="I512" s="288"/>
      <c r="J512" s="287"/>
      <c r="K512" s="288"/>
      <c r="L512" s="134"/>
      <c r="M512" s="133"/>
      <c r="N512" s="288"/>
      <c r="O512" s="134"/>
      <c r="P512" s="166"/>
      <c r="Q512" s="289"/>
      <c r="R512" s="165"/>
      <c r="S512" s="290"/>
      <c r="T512" s="290"/>
      <c r="U512" s="290"/>
      <c r="V512" s="290"/>
      <c r="W512" s="166"/>
      <c r="X512" s="87"/>
      <c r="Y512" s="418">
        <f t="shared" si="170"/>
        <v>0</v>
      </c>
      <c r="Z512" s="291">
        <f t="shared" si="171"/>
        <v>0</v>
      </c>
      <c r="AA512" s="163"/>
      <c r="AB512" s="177" t="str">
        <f t="shared" si="172"/>
        <v/>
      </c>
      <c r="AC512" s="283" t="str">
        <f t="shared" si="173"/>
        <v/>
      </c>
      <c r="AD512" s="283" t="str">
        <f t="shared" si="174"/>
        <v/>
      </c>
      <c r="AE512" s="163"/>
      <c r="AF512" s="162"/>
      <c r="AP512" s="581"/>
    </row>
    <row r="513" spans="1:42" s="141" customFormat="1">
      <c r="A513" s="134">
        <v>504</v>
      </c>
      <c r="B513" s="286"/>
      <c r="C513" s="146">
        <f t="shared" si="167"/>
        <v>0</v>
      </c>
      <c r="D513" s="146">
        <f t="shared" si="168"/>
        <v>1</v>
      </c>
      <c r="E513" s="146">
        <f t="shared" si="169"/>
        <v>1900</v>
      </c>
      <c r="F513" s="287"/>
      <c r="G513" s="287"/>
      <c r="H513" s="287"/>
      <c r="I513" s="288"/>
      <c r="J513" s="287"/>
      <c r="K513" s="288"/>
      <c r="L513" s="134"/>
      <c r="M513" s="133"/>
      <c r="N513" s="288"/>
      <c r="O513" s="134"/>
      <c r="P513" s="166"/>
      <c r="Q513" s="289"/>
      <c r="R513" s="165"/>
      <c r="S513" s="290"/>
      <c r="T513" s="290"/>
      <c r="U513" s="290"/>
      <c r="V513" s="290"/>
      <c r="W513" s="166"/>
      <c r="X513" s="87"/>
      <c r="Y513" s="418">
        <f t="shared" si="170"/>
        <v>0</v>
      </c>
      <c r="Z513" s="291">
        <f t="shared" si="171"/>
        <v>0</v>
      </c>
      <c r="AA513" s="163"/>
      <c r="AB513" s="177" t="str">
        <f t="shared" si="172"/>
        <v/>
      </c>
      <c r="AC513" s="283" t="str">
        <f t="shared" si="173"/>
        <v/>
      </c>
      <c r="AD513" s="283" t="str">
        <f t="shared" si="174"/>
        <v/>
      </c>
      <c r="AE513" s="163"/>
      <c r="AF513" s="162"/>
      <c r="AP513" s="581"/>
    </row>
    <row r="514" spans="1:42" s="141" customFormat="1">
      <c r="A514" s="134">
        <v>505</v>
      </c>
      <c r="B514" s="286"/>
      <c r="C514" s="146">
        <f t="shared" si="167"/>
        <v>0</v>
      </c>
      <c r="D514" s="146">
        <f t="shared" si="168"/>
        <v>1</v>
      </c>
      <c r="E514" s="146">
        <f t="shared" si="169"/>
        <v>1900</v>
      </c>
      <c r="F514" s="287"/>
      <c r="G514" s="287"/>
      <c r="H514" s="287"/>
      <c r="I514" s="288"/>
      <c r="J514" s="287"/>
      <c r="K514" s="288"/>
      <c r="L514" s="134"/>
      <c r="M514" s="133"/>
      <c r="N514" s="288"/>
      <c r="O514" s="134"/>
      <c r="P514" s="166"/>
      <c r="Q514" s="289"/>
      <c r="R514" s="165"/>
      <c r="S514" s="290"/>
      <c r="T514" s="290"/>
      <c r="U514" s="290"/>
      <c r="V514" s="290"/>
      <c r="W514" s="166"/>
      <c r="X514" s="87"/>
      <c r="Y514" s="418">
        <f t="shared" si="170"/>
        <v>0</v>
      </c>
      <c r="Z514" s="291">
        <f t="shared" si="171"/>
        <v>0</v>
      </c>
      <c r="AA514" s="163"/>
      <c r="AB514" s="177" t="str">
        <f t="shared" si="172"/>
        <v/>
      </c>
      <c r="AC514" s="283" t="str">
        <f t="shared" si="173"/>
        <v/>
      </c>
      <c r="AD514" s="283" t="str">
        <f t="shared" si="174"/>
        <v/>
      </c>
      <c r="AE514" s="163"/>
      <c r="AF514" s="162"/>
      <c r="AP514" s="581"/>
    </row>
    <row r="515" spans="1:42" s="141" customFormat="1">
      <c r="A515" s="134">
        <v>506</v>
      </c>
      <c r="B515" s="286"/>
      <c r="C515" s="146">
        <f t="shared" si="167"/>
        <v>0</v>
      </c>
      <c r="D515" s="146">
        <f t="shared" si="168"/>
        <v>1</v>
      </c>
      <c r="E515" s="146">
        <f t="shared" si="169"/>
        <v>1900</v>
      </c>
      <c r="F515" s="287"/>
      <c r="G515" s="287"/>
      <c r="H515" s="287"/>
      <c r="I515" s="288"/>
      <c r="J515" s="287"/>
      <c r="K515" s="288"/>
      <c r="L515" s="134"/>
      <c r="M515" s="133"/>
      <c r="N515" s="288"/>
      <c r="O515" s="134"/>
      <c r="P515" s="166"/>
      <c r="Q515" s="289"/>
      <c r="R515" s="165"/>
      <c r="S515" s="290"/>
      <c r="T515" s="290"/>
      <c r="U515" s="290"/>
      <c r="V515" s="290"/>
      <c r="W515" s="166"/>
      <c r="X515" s="87"/>
      <c r="Y515" s="418">
        <f t="shared" si="170"/>
        <v>0</v>
      </c>
      <c r="Z515" s="291">
        <f t="shared" si="171"/>
        <v>0</v>
      </c>
      <c r="AA515" s="163"/>
      <c r="AB515" s="177" t="str">
        <f t="shared" si="172"/>
        <v/>
      </c>
      <c r="AC515" s="283" t="str">
        <f t="shared" si="173"/>
        <v/>
      </c>
      <c r="AD515" s="283" t="str">
        <f t="shared" si="174"/>
        <v/>
      </c>
      <c r="AE515" s="163"/>
      <c r="AF515" s="162"/>
      <c r="AP515" s="581"/>
    </row>
    <row r="516" spans="1:42" s="141" customFormat="1">
      <c r="A516" s="134">
        <v>507</v>
      </c>
      <c r="B516" s="286"/>
      <c r="C516" s="146">
        <f t="shared" si="167"/>
        <v>0</v>
      </c>
      <c r="D516" s="146">
        <f t="shared" si="168"/>
        <v>1</v>
      </c>
      <c r="E516" s="146">
        <f t="shared" si="169"/>
        <v>1900</v>
      </c>
      <c r="F516" s="287"/>
      <c r="G516" s="287"/>
      <c r="H516" s="287"/>
      <c r="I516" s="288"/>
      <c r="J516" s="287"/>
      <c r="K516" s="288"/>
      <c r="L516" s="134"/>
      <c r="M516" s="133"/>
      <c r="N516" s="288"/>
      <c r="O516" s="134"/>
      <c r="P516" s="166"/>
      <c r="Q516" s="289"/>
      <c r="R516" s="165"/>
      <c r="S516" s="290"/>
      <c r="T516" s="290"/>
      <c r="U516" s="290"/>
      <c r="V516" s="290"/>
      <c r="W516" s="166"/>
      <c r="X516" s="87"/>
      <c r="Y516" s="418">
        <f t="shared" si="170"/>
        <v>0</v>
      </c>
      <c r="Z516" s="291">
        <f t="shared" si="171"/>
        <v>0</v>
      </c>
      <c r="AA516" s="163"/>
      <c r="AB516" s="177" t="str">
        <f t="shared" si="172"/>
        <v/>
      </c>
      <c r="AC516" s="283" t="str">
        <f t="shared" si="173"/>
        <v/>
      </c>
      <c r="AD516" s="283" t="str">
        <f t="shared" si="174"/>
        <v/>
      </c>
      <c r="AE516" s="163"/>
      <c r="AF516" s="162"/>
      <c r="AP516" s="581"/>
    </row>
    <row r="517" spans="1:42" s="141" customFormat="1">
      <c r="A517" s="134">
        <v>508</v>
      </c>
      <c r="B517" s="286"/>
      <c r="C517" s="146">
        <f t="shared" si="167"/>
        <v>0</v>
      </c>
      <c r="D517" s="146">
        <f t="shared" si="168"/>
        <v>1</v>
      </c>
      <c r="E517" s="146">
        <f t="shared" si="169"/>
        <v>1900</v>
      </c>
      <c r="F517" s="287"/>
      <c r="G517" s="287"/>
      <c r="H517" s="287"/>
      <c r="I517" s="288"/>
      <c r="J517" s="287"/>
      <c r="K517" s="288"/>
      <c r="L517" s="134"/>
      <c r="M517" s="133"/>
      <c r="N517" s="288"/>
      <c r="O517" s="134"/>
      <c r="P517" s="166"/>
      <c r="Q517" s="289"/>
      <c r="R517" s="165"/>
      <c r="S517" s="290"/>
      <c r="T517" s="290"/>
      <c r="U517" s="290"/>
      <c r="V517" s="290"/>
      <c r="W517" s="166"/>
      <c r="X517" s="87"/>
      <c r="Y517" s="418">
        <f t="shared" si="170"/>
        <v>0</v>
      </c>
      <c r="Z517" s="291">
        <f t="shared" si="171"/>
        <v>0</v>
      </c>
      <c r="AA517" s="163"/>
      <c r="AB517" s="177" t="str">
        <f t="shared" si="172"/>
        <v/>
      </c>
      <c r="AC517" s="283" t="str">
        <f t="shared" si="173"/>
        <v/>
      </c>
      <c r="AD517" s="283" t="str">
        <f t="shared" si="174"/>
        <v/>
      </c>
      <c r="AE517" s="163"/>
      <c r="AF517" s="162"/>
      <c r="AP517" s="581"/>
    </row>
    <row r="518" spans="1:42" s="141" customFormat="1">
      <c r="A518" s="134">
        <v>509</v>
      </c>
      <c r="B518" s="286"/>
      <c r="C518" s="146">
        <f t="shared" si="167"/>
        <v>0</v>
      </c>
      <c r="D518" s="146">
        <f t="shared" si="168"/>
        <v>1</v>
      </c>
      <c r="E518" s="146">
        <f t="shared" si="169"/>
        <v>1900</v>
      </c>
      <c r="F518" s="287"/>
      <c r="G518" s="287"/>
      <c r="H518" s="287"/>
      <c r="I518" s="288"/>
      <c r="J518" s="287"/>
      <c r="K518" s="288"/>
      <c r="L518" s="134"/>
      <c r="M518" s="133"/>
      <c r="N518" s="288"/>
      <c r="O518" s="134"/>
      <c r="P518" s="166"/>
      <c r="Q518" s="289"/>
      <c r="R518" s="165"/>
      <c r="S518" s="290"/>
      <c r="T518" s="290"/>
      <c r="U518" s="290"/>
      <c r="V518" s="290"/>
      <c r="W518" s="166"/>
      <c r="X518" s="87"/>
      <c r="Y518" s="418">
        <f t="shared" si="170"/>
        <v>0</v>
      </c>
      <c r="Z518" s="291">
        <f t="shared" si="171"/>
        <v>0</v>
      </c>
      <c r="AA518" s="163"/>
      <c r="AB518" s="177" t="str">
        <f t="shared" si="172"/>
        <v/>
      </c>
      <c r="AC518" s="283" t="str">
        <f t="shared" si="173"/>
        <v/>
      </c>
      <c r="AD518" s="283" t="str">
        <f t="shared" si="174"/>
        <v/>
      </c>
      <c r="AE518" s="163"/>
      <c r="AF518" s="162"/>
      <c r="AP518" s="581"/>
    </row>
    <row r="519" spans="1:42" s="141" customFormat="1">
      <c r="A519" s="134">
        <v>510</v>
      </c>
      <c r="B519" s="286"/>
      <c r="C519" s="146">
        <f t="shared" si="167"/>
        <v>0</v>
      </c>
      <c r="D519" s="146">
        <f t="shared" si="168"/>
        <v>1</v>
      </c>
      <c r="E519" s="146">
        <f t="shared" si="169"/>
        <v>1900</v>
      </c>
      <c r="F519" s="287"/>
      <c r="G519" s="287"/>
      <c r="H519" s="287"/>
      <c r="I519" s="288"/>
      <c r="J519" s="287"/>
      <c r="K519" s="288"/>
      <c r="L519" s="134"/>
      <c r="M519" s="133"/>
      <c r="N519" s="288"/>
      <c r="O519" s="134"/>
      <c r="P519" s="166"/>
      <c r="Q519" s="289"/>
      <c r="R519" s="165"/>
      <c r="S519" s="290"/>
      <c r="T519" s="290"/>
      <c r="U519" s="290"/>
      <c r="V519" s="290"/>
      <c r="W519" s="166"/>
      <c r="X519" s="87"/>
      <c r="Y519" s="418">
        <f t="shared" si="170"/>
        <v>0</v>
      </c>
      <c r="Z519" s="291">
        <f t="shared" si="171"/>
        <v>0</v>
      </c>
      <c r="AA519" s="163"/>
      <c r="AB519" s="177" t="str">
        <f t="shared" si="172"/>
        <v/>
      </c>
      <c r="AC519" s="283" t="str">
        <f t="shared" si="173"/>
        <v/>
      </c>
      <c r="AD519" s="283" t="str">
        <f t="shared" si="174"/>
        <v/>
      </c>
      <c r="AE519" s="163"/>
      <c r="AF519" s="162"/>
      <c r="AP519" s="581"/>
    </row>
    <row r="520" spans="1:42" s="141" customFormat="1">
      <c r="A520" s="134">
        <v>511</v>
      </c>
      <c r="B520" s="286"/>
      <c r="C520" s="146">
        <f t="shared" si="167"/>
        <v>0</v>
      </c>
      <c r="D520" s="146">
        <f t="shared" si="168"/>
        <v>1</v>
      </c>
      <c r="E520" s="146">
        <f t="shared" si="169"/>
        <v>1900</v>
      </c>
      <c r="F520" s="287"/>
      <c r="G520" s="287"/>
      <c r="H520" s="287"/>
      <c r="I520" s="288"/>
      <c r="J520" s="287"/>
      <c r="K520" s="288"/>
      <c r="L520" s="134"/>
      <c r="M520" s="133"/>
      <c r="N520" s="288"/>
      <c r="O520" s="134"/>
      <c r="P520" s="166"/>
      <c r="Q520" s="289"/>
      <c r="R520" s="165"/>
      <c r="S520" s="290"/>
      <c r="T520" s="290"/>
      <c r="U520" s="290"/>
      <c r="V520" s="290"/>
      <c r="W520" s="166"/>
      <c r="X520" s="87"/>
      <c r="Y520" s="418">
        <f t="shared" si="170"/>
        <v>0</v>
      </c>
      <c r="Z520" s="291">
        <f t="shared" si="171"/>
        <v>0</v>
      </c>
      <c r="AA520" s="163"/>
      <c r="AB520" s="177" t="str">
        <f t="shared" si="172"/>
        <v/>
      </c>
      <c r="AC520" s="283" t="str">
        <f t="shared" si="173"/>
        <v/>
      </c>
      <c r="AD520" s="283" t="str">
        <f t="shared" si="174"/>
        <v/>
      </c>
      <c r="AE520" s="163"/>
      <c r="AF520" s="162"/>
      <c r="AP520" s="581"/>
    </row>
    <row r="521" spans="1:42" s="141" customFormat="1">
      <c r="A521" s="134">
        <v>512</v>
      </c>
      <c r="B521" s="286"/>
      <c r="C521" s="146">
        <f t="shared" si="167"/>
        <v>0</v>
      </c>
      <c r="D521" s="146">
        <f t="shared" si="168"/>
        <v>1</v>
      </c>
      <c r="E521" s="146">
        <f t="shared" si="169"/>
        <v>1900</v>
      </c>
      <c r="F521" s="287"/>
      <c r="G521" s="287"/>
      <c r="H521" s="287"/>
      <c r="I521" s="288"/>
      <c r="J521" s="287"/>
      <c r="K521" s="288"/>
      <c r="L521" s="134"/>
      <c r="M521" s="133"/>
      <c r="N521" s="288"/>
      <c r="O521" s="134"/>
      <c r="P521" s="166"/>
      <c r="Q521" s="289"/>
      <c r="R521" s="165"/>
      <c r="S521" s="290"/>
      <c r="T521" s="290"/>
      <c r="U521" s="290"/>
      <c r="V521" s="290"/>
      <c r="W521" s="166"/>
      <c r="X521" s="87"/>
      <c r="Y521" s="418">
        <f t="shared" si="170"/>
        <v>0</v>
      </c>
      <c r="Z521" s="291">
        <f t="shared" si="171"/>
        <v>0</v>
      </c>
      <c r="AA521" s="163"/>
      <c r="AB521" s="177" t="str">
        <f t="shared" si="172"/>
        <v/>
      </c>
      <c r="AC521" s="283" t="str">
        <f t="shared" si="173"/>
        <v/>
      </c>
      <c r="AD521" s="283" t="str">
        <f t="shared" si="174"/>
        <v/>
      </c>
      <c r="AE521" s="163"/>
      <c r="AF521" s="162"/>
      <c r="AP521" s="581"/>
    </row>
    <row r="522" spans="1:42" s="141" customFormat="1">
      <c r="A522" s="134">
        <v>513</v>
      </c>
      <c r="B522" s="286"/>
      <c r="C522" s="146">
        <f t="shared" si="167"/>
        <v>0</v>
      </c>
      <c r="D522" s="146">
        <f t="shared" si="168"/>
        <v>1</v>
      </c>
      <c r="E522" s="146">
        <f t="shared" si="169"/>
        <v>1900</v>
      </c>
      <c r="F522" s="287"/>
      <c r="G522" s="287"/>
      <c r="H522" s="287"/>
      <c r="I522" s="288"/>
      <c r="J522" s="287"/>
      <c r="K522" s="288"/>
      <c r="L522" s="134"/>
      <c r="M522" s="133"/>
      <c r="N522" s="288"/>
      <c r="O522" s="134"/>
      <c r="P522" s="166"/>
      <c r="Q522" s="289"/>
      <c r="R522" s="165"/>
      <c r="S522" s="290"/>
      <c r="T522" s="290"/>
      <c r="U522" s="290"/>
      <c r="V522" s="290"/>
      <c r="W522" s="166"/>
      <c r="X522" s="87"/>
      <c r="Y522" s="418">
        <f t="shared" si="170"/>
        <v>0</v>
      </c>
      <c r="Z522" s="291">
        <f t="shared" si="171"/>
        <v>0</v>
      </c>
      <c r="AA522" s="163"/>
      <c r="AB522" s="177" t="str">
        <f t="shared" si="172"/>
        <v/>
      </c>
      <c r="AC522" s="283" t="str">
        <f t="shared" si="173"/>
        <v/>
      </c>
      <c r="AD522" s="283" t="str">
        <f t="shared" si="174"/>
        <v/>
      </c>
      <c r="AE522" s="163"/>
      <c r="AF522" s="162"/>
      <c r="AP522" s="581"/>
    </row>
    <row r="523" spans="1:42" s="141" customFormat="1">
      <c r="A523" s="134">
        <v>514</v>
      </c>
      <c r="B523" s="286"/>
      <c r="C523" s="146">
        <f t="shared" ref="C523:C586" si="175">DAY(B523)</f>
        <v>0</v>
      </c>
      <c r="D523" s="146">
        <f t="shared" ref="D523:D586" si="176">MONTH(B523)</f>
        <v>1</v>
      </c>
      <c r="E523" s="146">
        <f t="shared" ref="E523:E586" si="177">YEAR(B523)</f>
        <v>1900</v>
      </c>
      <c r="F523" s="287"/>
      <c r="G523" s="287"/>
      <c r="H523" s="287"/>
      <c r="I523" s="288"/>
      <c r="J523" s="287"/>
      <c r="K523" s="288"/>
      <c r="L523" s="134"/>
      <c r="M523" s="133"/>
      <c r="N523" s="288"/>
      <c r="O523" s="134"/>
      <c r="P523" s="166"/>
      <c r="Q523" s="289"/>
      <c r="R523" s="165"/>
      <c r="S523" s="290"/>
      <c r="T523" s="290"/>
      <c r="U523" s="290"/>
      <c r="V523" s="290"/>
      <c r="W523" s="166"/>
      <c r="X523" s="87"/>
      <c r="Y523" s="418">
        <f t="shared" ref="Y523:Y586" si="178">X523*U523</f>
        <v>0</v>
      </c>
      <c r="Z523" s="291">
        <f t="shared" ref="Z523:Z586" si="179">Y523*1.1</f>
        <v>0</v>
      </c>
      <c r="AA523" s="163"/>
      <c r="AB523" s="177" t="str">
        <f t="shared" ref="AB523:AB586" si="180">IF(S523="","",IF(S523-U523=0,"Full","No"))</f>
        <v/>
      </c>
      <c r="AC523" s="283" t="str">
        <f t="shared" ref="AC523:AC586" si="181">IF(AND(S523&gt;U523,V523=0),"Lost",IF(AND(S523&gt;U523,V523&lt;(S523-U523)),"Lost",""))</f>
        <v/>
      </c>
      <c r="AD523" s="283" t="str">
        <f t="shared" ref="AD523:AD586" si="182">IF(AND(S523&gt;U523,V523=0),S523-U523,IF(AND(S523&gt;U523,V523&lt;(S523-U523)),S523-(U523+V523),""))</f>
        <v/>
      </c>
      <c r="AE523" s="163"/>
      <c r="AF523" s="162"/>
      <c r="AP523" s="581"/>
    </row>
    <row r="524" spans="1:42" s="141" customFormat="1">
      <c r="A524" s="134">
        <v>515</v>
      </c>
      <c r="B524" s="286"/>
      <c r="C524" s="146">
        <f t="shared" si="175"/>
        <v>0</v>
      </c>
      <c r="D524" s="146">
        <f t="shared" si="176"/>
        <v>1</v>
      </c>
      <c r="E524" s="146">
        <f t="shared" si="177"/>
        <v>1900</v>
      </c>
      <c r="F524" s="287"/>
      <c r="G524" s="287"/>
      <c r="H524" s="287"/>
      <c r="I524" s="288"/>
      <c r="J524" s="287"/>
      <c r="K524" s="288"/>
      <c r="L524" s="134"/>
      <c r="M524" s="133"/>
      <c r="N524" s="288"/>
      <c r="O524" s="134"/>
      <c r="P524" s="166"/>
      <c r="Q524" s="289"/>
      <c r="R524" s="165"/>
      <c r="S524" s="290"/>
      <c r="T524" s="290"/>
      <c r="U524" s="290"/>
      <c r="V524" s="290"/>
      <c r="W524" s="166"/>
      <c r="X524" s="87"/>
      <c r="Y524" s="418">
        <f t="shared" si="178"/>
        <v>0</v>
      </c>
      <c r="Z524" s="291">
        <f t="shared" si="179"/>
        <v>0</v>
      </c>
      <c r="AA524" s="163"/>
      <c r="AB524" s="177" t="str">
        <f t="shared" si="180"/>
        <v/>
      </c>
      <c r="AC524" s="283" t="str">
        <f t="shared" si="181"/>
        <v/>
      </c>
      <c r="AD524" s="283" t="str">
        <f t="shared" si="182"/>
        <v/>
      </c>
      <c r="AE524" s="163"/>
      <c r="AF524" s="162"/>
      <c r="AP524" s="581"/>
    </row>
    <row r="525" spans="1:42" s="141" customFormat="1">
      <c r="A525" s="134">
        <v>516</v>
      </c>
      <c r="B525" s="286"/>
      <c r="C525" s="146">
        <f t="shared" si="175"/>
        <v>0</v>
      </c>
      <c r="D525" s="146">
        <f t="shared" si="176"/>
        <v>1</v>
      </c>
      <c r="E525" s="146">
        <f t="shared" si="177"/>
        <v>1900</v>
      </c>
      <c r="F525" s="287"/>
      <c r="G525" s="287"/>
      <c r="H525" s="287"/>
      <c r="I525" s="288"/>
      <c r="J525" s="287"/>
      <c r="K525" s="288"/>
      <c r="L525" s="134"/>
      <c r="M525" s="133"/>
      <c r="N525" s="288"/>
      <c r="O525" s="134"/>
      <c r="P525" s="166"/>
      <c r="Q525" s="289"/>
      <c r="R525" s="165"/>
      <c r="S525" s="290"/>
      <c r="T525" s="290"/>
      <c r="U525" s="290"/>
      <c r="V525" s="290"/>
      <c r="W525" s="166"/>
      <c r="X525" s="87"/>
      <c r="Y525" s="418">
        <f t="shared" si="178"/>
        <v>0</v>
      </c>
      <c r="Z525" s="291">
        <f t="shared" si="179"/>
        <v>0</v>
      </c>
      <c r="AA525" s="163"/>
      <c r="AB525" s="177" t="str">
        <f t="shared" si="180"/>
        <v/>
      </c>
      <c r="AC525" s="283" t="str">
        <f t="shared" si="181"/>
        <v/>
      </c>
      <c r="AD525" s="283" t="str">
        <f t="shared" si="182"/>
        <v/>
      </c>
      <c r="AE525" s="163"/>
      <c r="AF525" s="162"/>
      <c r="AP525" s="581"/>
    </row>
    <row r="526" spans="1:42" s="141" customFormat="1">
      <c r="A526" s="134">
        <v>517</v>
      </c>
      <c r="B526" s="286"/>
      <c r="C526" s="146">
        <f t="shared" si="175"/>
        <v>0</v>
      </c>
      <c r="D526" s="146">
        <f t="shared" si="176"/>
        <v>1</v>
      </c>
      <c r="E526" s="146">
        <f t="shared" si="177"/>
        <v>1900</v>
      </c>
      <c r="F526" s="287"/>
      <c r="G526" s="287"/>
      <c r="H526" s="287"/>
      <c r="I526" s="288"/>
      <c r="J526" s="287"/>
      <c r="K526" s="288"/>
      <c r="L526" s="134"/>
      <c r="M526" s="133"/>
      <c r="N526" s="288"/>
      <c r="O526" s="134"/>
      <c r="P526" s="166"/>
      <c r="Q526" s="289"/>
      <c r="R526" s="165"/>
      <c r="S526" s="290"/>
      <c r="T526" s="290"/>
      <c r="U526" s="290"/>
      <c r="V526" s="290"/>
      <c r="W526" s="166"/>
      <c r="X526" s="87"/>
      <c r="Y526" s="418">
        <f t="shared" si="178"/>
        <v>0</v>
      </c>
      <c r="Z526" s="291">
        <f t="shared" si="179"/>
        <v>0</v>
      </c>
      <c r="AA526" s="163"/>
      <c r="AB526" s="177" t="str">
        <f t="shared" si="180"/>
        <v/>
      </c>
      <c r="AC526" s="283" t="str">
        <f t="shared" si="181"/>
        <v/>
      </c>
      <c r="AD526" s="283" t="str">
        <f t="shared" si="182"/>
        <v/>
      </c>
      <c r="AE526" s="163"/>
      <c r="AF526" s="162"/>
      <c r="AP526" s="581"/>
    </row>
    <row r="527" spans="1:42" s="141" customFormat="1">
      <c r="A527" s="134">
        <v>518</v>
      </c>
      <c r="B527" s="286"/>
      <c r="C527" s="146">
        <f t="shared" si="175"/>
        <v>0</v>
      </c>
      <c r="D527" s="146">
        <f t="shared" si="176"/>
        <v>1</v>
      </c>
      <c r="E527" s="146">
        <f t="shared" si="177"/>
        <v>1900</v>
      </c>
      <c r="F527" s="287"/>
      <c r="G527" s="287"/>
      <c r="H527" s="287"/>
      <c r="I527" s="288"/>
      <c r="J527" s="287"/>
      <c r="K527" s="288"/>
      <c r="L527" s="134"/>
      <c r="M527" s="133"/>
      <c r="N527" s="288"/>
      <c r="O527" s="134"/>
      <c r="P527" s="166"/>
      <c r="Q527" s="289"/>
      <c r="R527" s="165"/>
      <c r="S527" s="290"/>
      <c r="T527" s="290"/>
      <c r="U527" s="290"/>
      <c r="V527" s="290"/>
      <c r="W527" s="166"/>
      <c r="X527" s="87"/>
      <c r="Y527" s="418">
        <f t="shared" si="178"/>
        <v>0</v>
      </c>
      <c r="Z527" s="291">
        <f t="shared" si="179"/>
        <v>0</v>
      </c>
      <c r="AA527" s="163"/>
      <c r="AB527" s="177" t="str">
        <f t="shared" si="180"/>
        <v/>
      </c>
      <c r="AC527" s="283" t="str">
        <f t="shared" si="181"/>
        <v/>
      </c>
      <c r="AD527" s="283" t="str">
        <f t="shared" si="182"/>
        <v/>
      </c>
      <c r="AE527" s="163"/>
      <c r="AF527" s="162"/>
      <c r="AP527" s="581"/>
    </row>
    <row r="528" spans="1:42" s="141" customFormat="1">
      <c r="A528" s="134">
        <v>519</v>
      </c>
      <c r="B528" s="286"/>
      <c r="C528" s="146">
        <f t="shared" si="175"/>
        <v>0</v>
      </c>
      <c r="D528" s="146">
        <f t="shared" si="176"/>
        <v>1</v>
      </c>
      <c r="E528" s="146">
        <f t="shared" si="177"/>
        <v>1900</v>
      </c>
      <c r="F528" s="287"/>
      <c r="G528" s="287"/>
      <c r="H528" s="287"/>
      <c r="I528" s="288"/>
      <c r="J528" s="287"/>
      <c r="K528" s="288"/>
      <c r="L528" s="134"/>
      <c r="M528" s="133"/>
      <c r="N528" s="288"/>
      <c r="O528" s="134"/>
      <c r="P528" s="166"/>
      <c r="Q528" s="289"/>
      <c r="R528" s="165"/>
      <c r="S528" s="290"/>
      <c r="T528" s="290"/>
      <c r="U528" s="290"/>
      <c r="V528" s="290"/>
      <c r="W528" s="166"/>
      <c r="X528" s="87"/>
      <c r="Y528" s="418">
        <f t="shared" si="178"/>
        <v>0</v>
      </c>
      <c r="Z528" s="291">
        <f t="shared" si="179"/>
        <v>0</v>
      </c>
      <c r="AA528" s="163"/>
      <c r="AB528" s="177" t="str">
        <f t="shared" si="180"/>
        <v/>
      </c>
      <c r="AC528" s="283" t="str">
        <f t="shared" si="181"/>
        <v/>
      </c>
      <c r="AD528" s="283" t="str">
        <f t="shared" si="182"/>
        <v/>
      </c>
      <c r="AE528" s="163"/>
      <c r="AF528" s="162"/>
      <c r="AP528" s="581"/>
    </row>
    <row r="529" spans="1:42" s="141" customFormat="1">
      <c r="A529" s="134">
        <v>520</v>
      </c>
      <c r="B529" s="286"/>
      <c r="C529" s="146">
        <f t="shared" si="175"/>
        <v>0</v>
      </c>
      <c r="D529" s="146">
        <f t="shared" si="176"/>
        <v>1</v>
      </c>
      <c r="E529" s="146">
        <f t="shared" si="177"/>
        <v>1900</v>
      </c>
      <c r="F529" s="287"/>
      <c r="G529" s="287"/>
      <c r="H529" s="287"/>
      <c r="I529" s="288"/>
      <c r="J529" s="287"/>
      <c r="K529" s="288"/>
      <c r="L529" s="134"/>
      <c r="M529" s="133"/>
      <c r="N529" s="288"/>
      <c r="O529" s="134"/>
      <c r="P529" s="166"/>
      <c r="Q529" s="289"/>
      <c r="R529" s="165"/>
      <c r="S529" s="290"/>
      <c r="T529" s="290"/>
      <c r="U529" s="290"/>
      <c r="V529" s="290"/>
      <c r="W529" s="166"/>
      <c r="X529" s="87"/>
      <c r="Y529" s="418">
        <f t="shared" si="178"/>
        <v>0</v>
      </c>
      <c r="Z529" s="291">
        <f t="shared" si="179"/>
        <v>0</v>
      </c>
      <c r="AA529" s="163"/>
      <c r="AB529" s="177" t="str">
        <f t="shared" si="180"/>
        <v/>
      </c>
      <c r="AC529" s="283" t="str">
        <f t="shared" si="181"/>
        <v/>
      </c>
      <c r="AD529" s="283" t="str">
        <f t="shared" si="182"/>
        <v/>
      </c>
      <c r="AE529" s="163"/>
      <c r="AF529" s="162"/>
      <c r="AP529" s="581"/>
    </row>
    <row r="530" spans="1:42" s="141" customFormat="1">
      <c r="A530" s="134">
        <v>521</v>
      </c>
      <c r="B530" s="286"/>
      <c r="C530" s="146">
        <f t="shared" si="175"/>
        <v>0</v>
      </c>
      <c r="D530" s="146">
        <f t="shared" si="176"/>
        <v>1</v>
      </c>
      <c r="E530" s="146">
        <f t="shared" si="177"/>
        <v>1900</v>
      </c>
      <c r="F530" s="287"/>
      <c r="G530" s="287"/>
      <c r="H530" s="287"/>
      <c r="I530" s="288"/>
      <c r="J530" s="287"/>
      <c r="K530" s="288"/>
      <c r="L530" s="134"/>
      <c r="M530" s="133"/>
      <c r="N530" s="288"/>
      <c r="O530" s="134"/>
      <c r="P530" s="166"/>
      <c r="Q530" s="289"/>
      <c r="R530" s="165"/>
      <c r="S530" s="290"/>
      <c r="T530" s="290"/>
      <c r="U530" s="290"/>
      <c r="V530" s="290"/>
      <c r="W530" s="166"/>
      <c r="X530" s="87"/>
      <c r="Y530" s="418">
        <f t="shared" si="178"/>
        <v>0</v>
      </c>
      <c r="Z530" s="291">
        <f t="shared" si="179"/>
        <v>0</v>
      </c>
      <c r="AA530" s="163"/>
      <c r="AB530" s="177" t="str">
        <f t="shared" si="180"/>
        <v/>
      </c>
      <c r="AC530" s="283" t="str">
        <f t="shared" si="181"/>
        <v/>
      </c>
      <c r="AD530" s="283" t="str">
        <f t="shared" si="182"/>
        <v/>
      </c>
      <c r="AE530" s="163"/>
      <c r="AF530" s="162"/>
      <c r="AP530" s="581"/>
    </row>
    <row r="531" spans="1:42" s="141" customFormat="1">
      <c r="A531" s="134">
        <v>522</v>
      </c>
      <c r="B531" s="286"/>
      <c r="C531" s="146">
        <f t="shared" si="175"/>
        <v>0</v>
      </c>
      <c r="D531" s="146">
        <f t="shared" si="176"/>
        <v>1</v>
      </c>
      <c r="E531" s="146">
        <f t="shared" si="177"/>
        <v>1900</v>
      </c>
      <c r="F531" s="287"/>
      <c r="G531" s="287"/>
      <c r="H531" s="287"/>
      <c r="I531" s="288"/>
      <c r="J531" s="287"/>
      <c r="K531" s="288"/>
      <c r="L531" s="134"/>
      <c r="M531" s="133"/>
      <c r="N531" s="288"/>
      <c r="O531" s="134"/>
      <c r="P531" s="166"/>
      <c r="Q531" s="289"/>
      <c r="R531" s="165"/>
      <c r="S531" s="290"/>
      <c r="T531" s="290"/>
      <c r="U531" s="290"/>
      <c r="V531" s="290"/>
      <c r="W531" s="166"/>
      <c r="X531" s="87"/>
      <c r="Y531" s="418">
        <f t="shared" si="178"/>
        <v>0</v>
      </c>
      <c r="Z531" s="291">
        <f t="shared" si="179"/>
        <v>0</v>
      </c>
      <c r="AA531" s="163"/>
      <c r="AB531" s="177" t="str">
        <f t="shared" si="180"/>
        <v/>
      </c>
      <c r="AC531" s="283" t="str">
        <f t="shared" si="181"/>
        <v/>
      </c>
      <c r="AD531" s="283" t="str">
        <f t="shared" si="182"/>
        <v/>
      </c>
      <c r="AE531" s="163"/>
      <c r="AF531" s="162"/>
      <c r="AP531" s="581"/>
    </row>
    <row r="532" spans="1:42" s="141" customFormat="1">
      <c r="A532" s="134">
        <v>523</v>
      </c>
      <c r="B532" s="286"/>
      <c r="C532" s="146">
        <f t="shared" si="175"/>
        <v>0</v>
      </c>
      <c r="D532" s="146">
        <f t="shared" si="176"/>
        <v>1</v>
      </c>
      <c r="E532" s="146">
        <f t="shared" si="177"/>
        <v>1900</v>
      </c>
      <c r="F532" s="287"/>
      <c r="G532" s="287"/>
      <c r="H532" s="287"/>
      <c r="I532" s="288"/>
      <c r="J532" s="287"/>
      <c r="K532" s="288"/>
      <c r="L532" s="134"/>
      <c r="M532" s="133"/>
      <c r="N532" s="288"/>
      <c r="O532" s="134"/>
      <c r="P532" s="166"/>
      <c r="Q532" s="289"/>
      <c r="R532" s="165"/>
      <c r="S532" s="290"/>
      <c r="T532" s="290"/>
      <c r="U532" s="290"/>
      <c r="V532" s="290"/>
      <c r="W532" s="166"/>
      <c r="X532" s="87"/>
      <c r="Y532" s="418">
        <f t="shared" si="178"/>
        <v>0</v>
      </c>
      <c r="Z532" s="291">
        <f t="shared" si="179"/>
        <v>0</v>
      </c>
      <c r="AA532" s="163"/>
      <c r="AB532" s="177" t="str">
        <f t="shared" si="180"/>
        <v/>
      </c>
      <c r="AC532" s="283" t="str">
        <f t="shared" si="181"/>
        <v/>
      </c>
      <c r="AD532" s="283" t="str">
        <f t="shared" si="182"/>
        <v/>
      </c>
      <c r="AE532" s="163"/>
      <c r="AF532" s="162"/>
      <c r="AP532" s="581"/>
    </row>
    <row r="533" spans="1:42" s="141" customFormat="1">
      <c r="A533" s="134">
        <v>524</v>
      </c>
      <c r="B533" s="286"/>
      <c r="C533" s="146">
        <f t="shared" si="175"/>
        <v>0</v>
      </c>
      <c r="D533" s="146">
        <f t="shared" si="176"/>
        <v>1</v>
      </c>
      <c r="E533" s="146">
        <f t="shared" si="177"/>
        <v>1900</v>
      </c>
      <c r="F533" s="287"/>
      <c r="G533" s="287"/>
      <c r="H533" s="287"/>
      <c r="I533" s="288"/>
      <c r="J533" s="287"/>
      <c r="K533" s="288"/>
      <c r="L533" s="134"/>
      <c r="M533" s="133"/>
      <c r="N533" s="288"/>
      <c r="O533" s="134"/>
      <c r="P533" s="166"/>
      <c r="Q533" s="289"/>
      <c r="R533" s="165"/>
      <c r="S533" s="290"/>
      <c r="T533" s="290"/>
      <c r="U533" s="290"/>
      <c r="V533" s="290"/>
      <c r="W533" s="166"/>
      <c r="X533" s="87"/>
      <c r="Y533" s="418">
        <f t="shared" si="178"/>
        <v>0</v>
      </c>
      <c r="Z533" s="291">
        <f t="shared" si="179"/>
        <v>0</v>
      </c>
      <c r="AA533" s="163"/>
      <c r="AB533" s="177" t="str">
        <f t="shared" si="180"/>
        <v/>
      </c>
      <c r="AC533" s="283" t="str">
        <f t="shared" si="181"/>
        <v/>
      </c>
      <c r="AD533" s="283" t="str">
        <f t="shared" si="182"/>
        <v/>
      </c>
      <c r="AE533" s="163"/>
      <c r="AF533" s="162"/>
      <c r="AP533" s="581"/>
    </row>
    <row r="534" spans="1:42" s="141" customFormat="1">
      <c r="A534" s="134">
        <v>525</v>
      </c>
      <c r="B534" s="286"/>
      <c r="C534" s="146">
        <f t="shared" si="175"/>
        <v>0</v>
      </c>
      <c r="D534" s="146">
        <f t="shared" si="176"/>
        <v>1</v>
      </c>
      <c r="E534" s="146">
        <f t="shared" si="177"/>
        <v>1900</v>
      </c>
      <c r="F534" s="287"/>
      <c r="G534" s="287"/>
      <c r="H534" s="287"/>
      <c r="I534" s="288"/>
      <c r="J534" s="287"/>
      <c r="K534" s="288"/>
      <c r="L534" s="134"/>
      <c r="M534" s="133"/>
      <c r="N534" s="288"/>
      <c r="O534" s="134"/>
      <c r="P534" s="166"/>
      <c r="Q534" s="289"/>
      <c r="R534" s="165"/>
      <c r="S534" s="290"/>
      <c r="T534" s="290"/>
      <c r="U534" s="290"/>
      <c r="V534" s="290"/>
      <c r="W534" s="166"/>
      <c r="X534" s="87"/>
      <c r="Y534" s="418">
        <f t="shared" si="178"/>
        <v>0</v>
      </c>
      <c r="Z534" s="291">
        <f t="shared" si="179"/>
        <v>0</v>
      </c>
      <c r="AA534" s="163"/>
      <c r="AB534" s="177" t="str">
        <f t="shared" si="180"/>
        <v/>
      </c>
      <c r="AC534" s="283" t="str">
        <f t="shared" si="181"/>
        <v/>
      </c>
      <c r="AD534" s="283" t="str">
        <f t="shared" si="182"/>
        <v/>
      </c>
      <c r="AE534" s="163"/>
      <c r="AF534" s="162"/>
      <c r="AP534" s="581"/>
    </row>
    <row r="535" spans="1:42" s="141" customFormat="1">
      <c r="A535" s="134">
        <v>526</v>
      </c>
      <c r="B535" s="286"/>
      <c r="C535" s="146">
        <f t="shared" si="175"/>
        <v>0</v>
      </c>
      <c r="D535" s="146">
        <f t="shared" si="176"/>
        <v>1</v>
      </c>
      <c r="E535" s="146">
        <f t="shared" si="177"/>
        <v>1900</v>
      </c>
      <c r="F535" s="287"/>
      <c r="G535" s="287"/>
      <c r="H535" s="287"/>
      <c r="I535" s="288"/>
      <c r="J535" s="287"/>
      <c r="K535" s="288"/>
      <c r="L535" s="134"/>
      <c r="M535" s="133"/>
      <c r="N535" s="288"/>
      <c r="O535" s="134"/>
      <c r="P535" s="166"/>
      <c r="Q535" s="289"/>
      <c r="R535" s="165"/>
      <c r="S535" s="290"/>
      <c r="T535" s="290"/>
      <c r="U535" s="290"/>
      <c r="V535" s="290"/>
      <c r="W535" s="166"/>
      <c r="X535" s="87"/>
      <c r="Y535" s="418">
        <f t="shared" si="178"/>
        <v>0</v>
      </c>
      <c r="Z535" s="291">
        <f t="shared" si="179"/>
        <v>0</v>
      </c>
      <c r="AA535" s="163"/>
      <c r="AB535" s="177" t="str">
        <f t="shared" si="180"/>
        <v/>
      </c>
      <c r="AC535" s="283" t="str">
        <f t="shared" si="181"/>
        <v/>
      </c>
      <c r="AD535" s="283" t="str">
        <f t="shared" si="182"/>
        <v/>
      </c>
      <c r="AE535" s="163"/>
      <c r="AF535" s="162"/>
      <c r="AP535" s="581"/>
    </row>
    <row r="536" spans="1:42" s="141" customFormat="1">
      <c r="A536" s="134">
        <v>527</v>
      </c>
      <c r="B536" s="286"/>
      <c r="C536" s="146">
        <f t="shared" si="175"/>
        <v>0</v>
      </c>
      <c r="D536" s="146">
        <f t="shared" si="176"/>
        <v>1</v>
      </c>
      <c r="E536" s="146">
        <f t="shared" si="177"/>
        <v>1900</v>
      </c>
      <c r="F536" s="287"/>
      <c r="G536" s="287"/>
      <c r="H536" s="287"/>
      <c r="I536" s="288"/>
      <c r="J536" s="287"/>
      <c r="K536" s="288"/>
      <c r="L536" s="134"/>
      <c r="M536" s="133"/>
      <c r="N536" s="288"/>
      <c r="O536" s="134"/>
      <c r="P536" s="166"/>
      <c r="Q536" s="289"/>
      <c r="R536" s="165"/>
      <c r="S536" s="290"/>
      <c r="T536" s="290"/>
      <c r="U536" s="290"/>
      <c r="V536" s="290"/>
      <c r="W536" s="166"/>
      <c r="X536" s="87"/>
      <c r="Y536" s="418">
        <f t="shared" si="178"/>
        <v>0</v>
      </c>
      <c r="Z536" s="291">
        <f t="shared" si="179"/>
        <v>0</v>
      </c>
      <c r="AA536" s="163"/>
      <c r="AB536" s="177" t="str">
        <f t="shared" si="180"/>
        <v/>
      </c>
      <c r="AC536" s="283" t="str">
        <f t="shared" si="181"/>
        <v/>
      </c>
      <c r="AD536" s="283" t="str">
        <f t="shared" si="182"/>
        <v/>
      </c>
      <c r="AE536" s="163"/>
      <c r="AF536" s="162"/>
      <c r="AP536" s="581"/>
    </row>
    <row r="537" spans="1:42" s="141" customFormat="1">
      <c r="A537" s="134">
        <v>528</v>
      </c>
      <c r="B537" s="286"/>
      <c r="C537" s="146">
        <f t="shared" si="175"/>
        <v>0</v>
      </c>
      <c r="D537" s="146">
        <f t="shared" si="176"/>
        <v>1</v>
      </c>
      <c r="E537" s="146">
        <f t="shared" si="177"/>
        <v>1900</v>
      </c>
      <c r="F537" s="287"/>
      <c r="G537" s="287"/>
      <c r="H537" s="287"/>
      <c r="I537" s="288"/>
      <c r="J537" s="287"/>
      <c r="K537" s="288"/>
      <c r="L537" s="134"/>
      <c r="M537" s="133"/>
      <c r="N537" s="288"/>
      <c r="O537" s="134"/>
      <c r="P537" s="166"/>
      <c r="Q537" s="289"/>
      <c r="R537" s="165"/>
      <c r="S537" s="290"/>
      <c r="T537" s="290"/>
      <c r="U537" s="290"/>
      <c r="V537" s="290"/>
      <c r="W537" s="166"/>
      <c r="X537" s="87"/>
      <c r="Y537" s="418">
        <f t="shared" si="178"/>
        <v>0</v>
      </c>
      <c r="Z537" s="291">
        <f t="shared" si="179"/>
        <v>0</v>
      </c>
      <c r="AA537" s="163"/>
      <c r="AB537" s="177" t="str">
        <f t="shared" si="180"/>
        <v/>
      </c>
      <c r="AC537" s="283" t="str">
        <f t="shared" si="181"/>
        <v/>
      </c>
      <c r="AD537" s="283" t="str">
        <f t="shared" si="182"/>
        <v/>
      </c>
      <c r="AE537" s="163"/>
      <c r="AF537" s="162"/>
      <c r="AP537" s="581"/>
    </row>
    <row r="538" spans="1:42" s="141" customFormat="1">
      <c r="A538" s="134">
        <v>529</v>
      </c>
      <c r="B538" s="286"/>
      <c r="C538" s="146">
        <f t="shared" si="175"/>
        <v>0</v>
      </c>
      <c r="D538" s="146">
        <f t="shared" si="176"/>
        <v>1</v>
      </c>
      <c r="E538" s="146">
        <f t="shared" si="177"/>
        <v>1900</v>
      </c>
      <c r="F538" s="287"/>
      <c r="G538" s="287"/>
      <c r="H538" s="287"/>
      <c r="I538" s="288"/>
      <c r="J538" s="287"/>
      <c r="K538" s="288"/>
      <c r="L538" s="134"/>
      <c r="M538" s="133"/>
      <c r="N538" s="288"/>
      <c r="O538" s="134"/>
      <c r="P538" s="166"/>
      <c r="Q538" s="289"/>
      <c r="R538" s="165"/>
      <c r="S538" s="290"/>
      <c r="T538" s="290"/>
      <c r="U538" s="290"/>
      <c r="V538" s="290"/>
      <c r="W538" s="166"/>
      <c r="X538" s="87"/>
      <c r="Y538" s="418">
        <f t="shared" si="178"/>
        <v>0</v>
      </c>
      <c r="Z538" s="291">
        <f t="shared" si="179"/>
        <v>0</v>
      </c>
      <c r="AA538" s="163"/>
      <c r="AB538" s="177" t="str">
        <f t="shared" si="180"/>
        <v/>
      </c>
      <c r="AC538" s="283" t="str">
        <f t="shared" si="181"/>
        <v/>
      </c>
      <c r="AD538" s="283" t="str">
        <f t="shared" si="182"/>
        <v/>
      </c>
      <c r="AE538" s="163"/>
      <c r="AF538" s="162"/>
      <c r="AP538" s="581"/>
    </row>
    <row r="539" spans="1:42" s="141" customFormat="1">
      <c r="A539" s="134">
        <v>530</v>
      </c>
      <c r="B539" s="286"/>
      <c r="C539" s="146">
        <f t="shared" si="175"/>
        <v>0</v>
      </c>
      <c r="D539" s="146">
        <f t="shared" si="176"/>
        <v>1</v>
      </c>
      <c r="E539" s="146">
        <f t="shared" si="177"/>
        <v>1900</v>
      </c>
      <c r="F539" s="287"/>
      <c r="G539" s="287"/>
      <c r="H539" s="287"/>
      <c r="I539" s="288"/>
      <c r="J539" s="287"/>
      <c r="K539" s="288"/>
      <c r="L539" s="134"/>
      <c r="M539" s="133"/>
      <c r="N539" s="288"/>
      <c r="O539" s="134"/>
      <c r="P539" s="166"/>
      <c r="Q539" s="289"/>
      <c r="R539" s="165"/>
      <c r="S539" s="290"/>
      <c r="T539" s="290"/>
      <c r="U539" s="290"/>
      <c r="V539" s="290"/>
      <c r="W539" s="166"/>
      <c r="X539" s="87"/>
      <c r="Y539" s="418">
        <f t="shared" si="178"/>
        <v>0</v>
      </c>
      <c r="Z539" s="291">
        <f t="shared" si="179"/>
        <v>0</v>
      </c>
      <c r="AA539" s="163"/>
      <c r="AB539" s="177" t="str">
        <f t="shared" si="180"/>
        <v/>
      </c>
      <c r="AC539" s="283" t="str">
        <f t="shared" si="181"/>
        <v/>
      </c>
      <c r="AD539" s="283" t="str">
        <f t="shared" si="182"/>
        <v/>
      </c>
      <c r="AE539" s="163"/>
      <c r="AF539" s="162"/>
      <c r="AP539" s="581"/>
    </row>
    <row r="540" spans="1:42" s="141" customFormat="1">
      <c r="A540" s="134">
        <v>531</v>
      </c>
      <c r="B540" s="286"/>
      <c r="C540" s="146">
        <f t="shared" si="175"/>
        <v>0</v>
      </c>
      <c r="D540" s="146">
        <f t="shared" si="176"/>
        <v>1</v>
      </c>
      <c r="E540" s="146">
        <f t="shared" si="177"/>
        <v>1900</v>
      </c>
      <c r="F540" s="287"/>
      <c r="G540" s="287"/>
      <c r="H540" s="287"/>
      <c r="I540" s="288"/>
      <c r="J540" s="287"/>
      <c r="K540" s="288"/>
      <c r="L540" s="134"/>
      <c r="M540" s="133"/>
      <c r="N540" s="288"/>
      <c r="O540" s="134"/>
      <c r="P540" s="166"/>
      <c r="Q540" s="289"/>
      <c r="R540" s="165"/>
      <c r="S540" s="290"/>
      <c r="T540" s="290"/>
      <c r="U540" s="290"/>
      <c r="V540" s="290"/>
      <c r="W540" s="166"/>
      <c r="X540" s="87"/>
      <c r="Y540" s="418">
        <f t="shared" si="178"/>
        <v>0</v>
      </c>
      <c r="Z540" s="291">
        <f t="shared" si="179"/>
        <v>0</v>
      </c>
      <c r="AA540" s="163"/>
      <c r="AB540" s="177" t="str">
        <f t="shared" si="180"/>
        <v/>
      </c>
      <c r="AC540" s="283" t="str">
        <f t="shared" si="181"/>
        <v/>
      </c>
      <c r="AD540" s="283" t="str">
        <f t="shared" si="182"/>
        <v/>
      </c>
      <c r="AE540" s="163"/>
      <c r="AF540" s="162"/>
      <c r="AP540" s="581"/>
    </row>
    <row r="541" spans="1:42" s="141" customFormat="1">
      <c r="A541" s="134">
        <v>532</v>
      </c>
      <c r="B541" s="286"/>
      <c r="C541" s="146">
        <f t="shared" si="175"/>
        <v>0</v>
      </c>
      <c r="D541" s="146">
        <f t="shared" si="176"/>
        <v>1</v>
      </c>
      <c r="E541" s="146">
        <f t="shared" si="177"/>
        <v>1900</v>
      </c>
      <c r="F541" s="287"/>
      <c r="G541" s="287"/>
      <c r="H541" s="287"/>
      <c r="I541" s="288"/>
      <c r="J541" s="287"/>
      <c r="K541" s="288"/>
      <c r="L541" s="134"/>
      <c r="M541" s="133"/>
      <c r="N541" s="288"/>
      <c r="O541" s="134"/>
      <c r="P541" s="166"/>
      <c r="Q541" s="289"/>
      <c r="R541" s="165"/>
      <c r="S541" s="290"/>
      <c r="T541" s="290"/>
      <c r="U541" s="290"/>
      <c r="V541" s="290"/>
      <c r="W541" s="166"/>
      <c r="X541" s="87"/>
      <c r="Y541" s="418">
        <f t="shared" si="178"/>
        <v>0</v>
      </c>
      <c r="Z541" s="291">
        <f t="shared" si="179"/>
        <v>0</v>
      </c>
      <c r="AA541" s="163"/>
      <c r="AB541" s="177" t="str">
        <f t="shared" si="180"/>
        <v/>
      </c>
      <c r="AC541" s="283" t="str">
        <f t="shared" si="181"/>
        <v/>
      </c>
      <c r="AD541" s="283" t="str">
        <f t="shared" si="182"/>
        <v/>
      </c>
      <c r="AE541" s="163"/>
      <c r="AF541" s="162"/>
      <c r="AP541" s="581"/>
    </row>
    <row r="542" spans="1:42" s="141" customFormat="1">
      <c r="A542" s="134">
        <v>533</v>
      </c>
      <c r="B542" s="286"/>
      <c r="C542" s="146">
        <f t="shared" si="175"/>
        <v>0</v>
      </c>
      <c r="D542" s="146">
        <f t="shared" si="176"/>
        <v>1</v>
      </c>
      <c r="E542" s="146">
        <f t="shared" si="177"/>
        <v>1900</v>
      </c>
      <c r="F542" s="287"/>
      <c r="G542" s="287"/>
      <c r="H542" s="287"/>
      <c r="I542" s="288"/>
      <c r="J542" s="287"/>
      <c r="K542" s="288"/>
      <c r="L542" s="134"/>
      <c r="M542" s="133"/>
      <c r="N542" s="288"/>
      <c r="O542" s="134"/>
      <c r="P542" s="166"/>
      <c r="Q542" s="289"/>
      <c r="R542" s="165"/>
      <c r="S542" s="290"/>
      <c r="T542" s="290"/>
      <c r="U542" s="290"/>
      <c r="V542" s="290"/>
      <c r="W542" s="166"/>
      <c r="X542" s="87"/>
      <c r="Y542" s="418">
        <f t="shared" si="178"/>
        <v>0</v>
      </c>
      <c r="Z542" s="291">
        <f t="shared" si="179"/>
        <v>0</v>
      </c>
      <c r="AA542" s="163"/>
      <c r="AB542" s="177" t="str">
        <f t="shared" si="180"/>
        <v/>
      </c>
      <c r="AC542" s="283" t="str">
        <f t="shared" si="181"/>
        <v/>
      </c>
      <c r="AD542" s="283" t="str">
        <f t="shared" si="182"/>
        <v/>
      </c>
      <c r="AE542" s="163"/>
      <c r="AF542" s="162"/>
      <c r="AP542" s="581"/>
    </row>
    <row r="543" spans="1:42" s="141" customFormat="1">
      <c r="A543" s="134">
        <v>534</v>
      </c>
      <c r="B543" s="286"/>
      <c r="C543" s="146">
        <f t="shared" si="175"/>
        <v>0</v>
      </c>
      <c r="D543" s="146">
        <f t="shared" si="176"/>
        <v>1</v>
      </c>
      <c r="E543" s="146">
        <f t="shared" si="177"/>
        <v>1900</v>
      </c>
      <c r="F543" s="287"/>
      <c r="G543" s="287"/>
      <c r="H543" s="287"/>
      <c r="I543" s="288"/>
      <c r="J543" s="287"/>
      <c r="K543" s="288"/>
      <c r="L543" s="134"/>
      <c r="M543" s="133"/>
      <c r="N543" s="288"/>
      <c r="O543" s="134"/>
      <c r="P543" s="166"/>
      <c r="Q543" s="289"/>
      <c r="R543" s="165"/>
      <c r="S543" s="290"/>
      <c r="T543" s="290"/>
      <c r="U543" s="290"/>
      <c r="V543" s="290"/>
      <c r="W543" s="166"/>
      <c r="X543" s="87"/>
      <c r="Y543" s="418">
        <f t="shared" si="178"/>
        <v>0</v>
      </c>
      <c r="Z543" s="291">
        <f t="shared" si="179"/>
        <v>0</v>
      </c>
      <c r="AA543" s="163"/>
      <c r="AB543" s="177" t="str">
        <f t="shared" si="180"/>
        <v/>
      </c>
      <c r="AC543" s="283" t="str">
        <f t="shared" si="181"/>
        <v/>
      </c>
      <c r="AD543" s="283" t="str">
        <f t="shared" si="182"/>
        <v/>
      </c>
      <c r="AE543" s="163"/>
      <c r="AF543" s="162"/>
      <c r="AP543" s="581"/>
    </row>
    <row r="544" spans="1:42" s="141" customFormat="1">
      <c r="A544" s="134">
        <v>535</v>
      </c>
      <c r="B544" s="286"/>
      <c r="C544" s="146">
        <f t="shared" si="175"/>
        <v>0</v>
      </c>
      <c r="D544" s="146">
        <f t="shared" si="176"/>
        <v>1</v>
      </c>
      <c r="E544" s="146">
        <f t="shared" si="177"/>
        <v>1900</v>
      </c>
      <c r="F544" s="287"/>
      <c r="G544" s="287"/>
      <c r="H544" s="287"/>
      <c r="I544" s="288"/>
      <c r="J544" s="287"/>
      <c r="K544" s="288"/>
      <c r="L544" s="134"/>
      <c r="M544" s="133"/>
      <c r="N544" s="288"/>
      <c r="O544" s="134"/>
      <c r="P544" s="166"/>
      <c r="Q544" s="289"/>
      <c r="R544" s="165"/>
      <c r="S544" s="290"/>
      <c r="T544" s="290"/>
      <c r="U544" s="290"/>
      <c r="V544" s="290"/>
      <c r="W544" s="166"/>
      <c r="X544" s="87"/>
      <c r="Y544" s="418">
        <f t="shared" si="178"/>
        <v>0</v>
      </c>
      <c r="Z544" s="291">
        <f t="shared" si="179"/>
        <v>0</v>
      </c>
      <c r="AA544" s="163"/>
      <c r="AB544" s="177" t="str">
        <f t="shared" si="180"/>
        <v/>
      </c>
      <c r="AC544" s="283" t="str">
        <f t="shared" si="181"/>
        <v/>
      </c>
      <c r="AD544" s="283" t="str">
        <f t="shared" si="182"/>
        <v/>
      </c>
      <c r="AE544" s="163"/>
      <c r="AF544" s="162"/>
      <c r="AP544" s="581"/>
    </row>
    <row r="545" spans="1:42" s="141" customFormat="1">
      <c r="A545" s="134">
        <v>536</v>
      </c>
      <c r="B545" s="286"/>
      <c r="C545" s="146">
        <f t="shared" si="175"/>
        <v>0</v>
      </c>
      <c r="D545" s="146">
        <f t="shared" si="176"/>
        <v>1</v>
      </c>
      <c r="E545" s="146">
        <f t="shared" si="177"/>
        <v>1900</v>
      </c>
      <c r="F545" s="287"/>
      <c r="G545" s="287"/>
      <c r="H545" s="287"/>
      <c r="I545" s="288"/>
      <c r="J545" s="287"/>
      <c r="K545" s="288"/>
      <c r="L545" s="134"/>
      <c r="M545" s="133"/>
      <c r="N545" s="288"/>
      <c r="O545" s="134"/>
      <c r="P545" s="166"/>
      <c r="Q545" s="289"/>
      <c r="R545" s="165"/>
      <c r="S545" s="290"/>
      <c r="T545" s="290"/>
      <c r="U545" s="290"/>
      <c r="V545" s="290"/>
      <c r="W545" s="166"/>
      <c r="X545" s="87"/>
      <c r="Y545" s="418">
        <f t="shared" si="178"/>
        <v>0</v>
      </c>
      <c r="Z545" s="291">
        <f t="shared" si="179"/>
        <v>0</v>
      </c>
      <c r="AA545" s="163"/>
      <c r="AB545" s="177" t="str">
        <f t="shared" si="180"/>
        <v/>
      </c>
      <c r="AC545" s="283" t="str">
        <f t="shared" si="181"/>
        <v/>
      </c>
      <c r="AD545" s="283" t="str">
        <f t="shared" si="182"/>
        <v/>
      </c>
      <c r="AE545" s="163"/>
      <c r="AF545" s="162"/>
      <c r="AP545" s="581"/>
    </row>
    <row r="546" spans="1:42" s="141" customFormat="1">
      <c r="A546" s="134">
        <v>537</v>
      </c>
      <c r="B546" s="286"/>
      <c r="C546" s="146">
        <f t="shared" si="175"/>
        <v>0</v>
      </c>
      <c r="D546" s="146">
        <f t="shared" si="176"/>
        <v>1</v>
      </c>
      <c r="E546" s="146">
        <f t="shared" si="177"/>
        <v>1900</v>
      </c>
      <c r="F546" s="287"/>
      <c r="G546" s="287"/>
      <c r="H546" s="287"/>
      <c r="I546" s="288"/>
      <c r="J546" s="287"/>
      <c r="K546" s="288"/>
      <c r="L546" s="134"/>
      <c r="M546" s="133"/>
      <c r="N546" s="288"/>
      <c r="O546" s="134"/>
      <c r="P546" s="166"/>
      <c r="Q546" s="289"/>
      <c r="R546" s="165"/>
      <c r="S546" s="290"/>
      <c r="T546" s="290"/>
      <c r="U546" s="290"/>
      <c r="V546" s="290"/>
      <c r="W546" s="166"/>
      <c r="X546" s="87"/>
      <c r="Y546" s="418">
        <f t="shared" si="178"/>
        <v>0</v>
      </c>
      <c r="Z546" s="291">
        <f t="shared" si="179"/>
        <v>0</v>
      </c>
      <c r="AA546" s="163"/>
      <c r="AB546" s="177" t="str">
        <f t="shared" si="180"/>
        <v/>
      </c>
      <c r="AC546" s="283" t="str">
        <f t="shared" si="181"/>
        <v/>
      </c>
      <c r="AD546" s="283" t="str">
        <f t="shared" si="182"/>
        <v/>
      </c>
      <c r="AE546" s="163"/>
      <c r="AF546" s="162"/>
      <c r="AP546" s="581"/>
    </row>
    <row r="547" spans="1:42" s="141" customFormat="1">
      <c r="A547" s="134">
        <v>538</v>
      </c>
      <c r="B547" s="286"/>
      <c r="C547" s="146">
        <f t="shared" si="175"/>
        <v>0</v>
      </c>
      <c r="D547" s="146">
        <f t="shared" si="176"/>
        <v>1</v>
      </c>
      <c r="E547" s="146">
        <f t="shared" si="177"/>
        <v>1900</v>
      </c>
      <c r="F547" s="287"/>
      <c r="G547" s="287"/>
      <c r="H547" s="287"/>
      <c r="I547" s="288"/>
      <c r="J547" s="287"/>
      <c r="K547" s="288"/>
      <c r="L547" s="134"/>
      <c r="M547" s="133"/>
      <c r="N547" s="288"/>
      <c r="O547" s="134"/>
      <c r="P547" s="166"/>
      <c r="Q547" s="289"/>
      <c r="R547" s="165"/>
      <c r="S547" s="290"/>
      <c r="T547" s="290"/>
      <c r="U547" s="290"/>
      <c r="V547" s="290"/>
      <c r="W547" s="166"/>
      <c r="X547" s="87"/>
      <c r="Y547" s="418">
        <f t="shared" si="178"/>
        <v>0</v>
      </c>
      <c r="Z547" s="291">
        <f t="shared" si="179"/>
        <v>0</v>
      </c>
      <c r="AA547" s="163"/>
      <c r="AB547" s="177" t="str">
        <f t="shared" si="180"/>
        <v/>
      </c>
      <c r="AC547" s="283" t="str">
        <f t="shared" si="181"/>
        <v/>
      </c>
      <c r="AD547" s="283" t="str">
        <f t="shared" si="182"/>
        <v/>
      </c>
      <c r="AE547" s="163"/>
      <c r="AF547" s="162"/>
      <c r="AP547" s="581"/>
    </row>
    <row r="548" spans="1:42" s="141" customFormat="1">
      <c r="A548" s="134">
        <v>539</v>
      </c>
      <c r="B548" s="286"/>
      <c r="C548" s="146">
        <f t="shared" si="175"/>
        <v>0</v>
      </c>
      <c r="D548" s="146">
        <f t="shared" si="176"/>
        <v>1</v>
      </c>
      <c r="E548" s="146">
        <f t="shared" si="177"/>
        <v>1900</v>
      </c>
      <c r="F548" s="287"/>
      <c r="G548" s="287"/>
      <c r="H548" s="287"/>
      <c r="I548" s="288"/>
      <c r="J548" s="287"/>
      <c r="K548" s="288"/>
      <c r="L548" s="134"/>
      <c r="M548" s="133"/>
      <c r="N548" s="288"/>
      <c r="O548" s="134"/>
      <c r="P548" s="166"/>
      <c r="Q548" s="289"/>
      <c r="R548" s="165"/>
      <c r="S548" s="290"/>
      <c r="T548" s="290"/>
      <c r="U548" s="290"/>
      <c r="V548" s="290"/>
      <c r="W548" s="166"/>
      <c r="X548" s="87"/>
      <c r="Y548" s="418">
        <f t="shared" si="178"/>
        <v>0</v>
      </c>
      <c r="Z548" s="291">
        <f t="shared" si="179"/>
        <v>0</v>
      </c>
      <c r="AA548" s="163"/>
      <c r="AB548" s="177" t="str">
        <f t="shared" si="180"/>
        <v/>
      </c>
      <c r="AC548" s="283" t="str">
        <f t="shared" si="181"/>
        <v/>
      </c>
      <c r="AD548" s="283" t="str">
        <f t="shared" si="182"/>
        <v/>
      </c>
      <c r="AE548" s="163"/>
      <c r="AF548" s="162"/>
      <c r="AP548" s="581"/>
    </row>
    <row r="549" spans="1:42" s="141" customFormat="1">
      <c r="A549" s="134">
        <v>540</v>
      </c>
      <c r="B549" s="286"/>
      <c r="C549" s="146">
        <f t="shared" si="175"/>
        <v>0</v>
      </c>
      <c r="D549" s="146">
        <f t="shared" si="176"/>
        <v>1</v>
      </c>
      <c r="E549" s="146">
        <f t="shared" si="177"/>
        <v>1900</v>
      </c>
      <c r="F549" s="287"/>
      <c r="G549" s="287"/>
      <c r="H549" s="287"/>
      <c r="I549" s="288"/>
      <c r="J549" s="287"/>
      <c r="K549" s="288"/>
      <c r="L549" s="134"/>
      <c r="M549" s="133"/>
      <c r="N549" s="288"/>
      <c r="O549" s="134"/>
      <c r="P549" s="166"/>
      <c r="Q549" s="289"/>
      <c r="R549" s="165"/>
      <c r="S549" s="290"/>
      <c r="T549" s="290"/>
      <c r="U549" s="290"/>
      <c r="V549" s="290"/>
      <c r="W549" s="166"/>
      <c r="X549" s="87"/>
      <c r="Y549" s="418">
        <f t="shared" si="178"/>
        <v>0</v>
      </c>
      <c r="Z549" s="291">
        <f t="shared" si="179"/>
        <v>0</v>
      </c>
      <c r="AA549" s="163"/>
      <c r="AB549" s="177" t="str">
        <f t="shared" si="180"/>
        <v/>
      </c>
      <c r="AC549" s="283" t="str">
        <f t="shared" si="181"/>
        <v/>
      </c>
      <c r="AD549" s="283" t="str">
        <f t="shared" si="182"/>
        <v/>
      </c>
      <c r="AE549" s="163"/>
      <c r="AF549" s="162"/>
      <c r="AP549" s="581"/>
    </row>
    <row r="550" spans="1:42" s="141" customFormat="1">
      <c r="A550" s="134">
        <v>541</v>
      </c>
      <c r="B550" s="286"/>
      <c r="C550" s="146">
        <f t="shared" si="175"/>
        <v>0</v>
      </c>
      <c r="D550" s="146">
        <f t="shared" si="176"/>
        <v>1</v>
      </c>
      <c r="E550" s="146">
        <f t="shared" si="177"/>
        <v>1900</v>
      </c>
      <c r="F550" s="287"/>
      <c r="G550" s="287"/>
      <c r="H550" s="287"/>
      <c r="I550" s="288"/>
      <c r="J550" s="287"/>
      <c r="K550" s="288"/>
      <c r="L550" s="134"/>
      <c r="M550" s="133"/>
      <c r="N550" s="288"/>
      <c r="O550" s="134"/>
      <c r="P550" s="166"/>
      <c r="Q550" s="289"/>
      <c r="R550" s="165"/>
      <c r="S550" s="290"/>
      <c r="T550" s="290"/>
      <c r="U550" s="290"/>
      <c r="V550" s="290"/>
      <c r="W550" s="166"/>
      <c r="X550" s="87"/>
      <c r="Y550" s="418">
        <f t="shared" si="178"/>
        <v>0</v>
      </c>
      <c r="Z550" s="291">
        <f t="shared" si="179"/>
        <v>0</v>
      </c>
      <c r="AA550" s="163"/>
      <c r="AB550" s="177" t="str">
        <f t="shared" si="180"/>
        <v/>
      </c>
      <c r="AC550" s="283" t="str">
        <f t="shared" si="181"/>
        <v/>
      </c>
      <c r="AD550" s="283" t="str">
        <f t="shared" si="182"/>
        <v/>
      </c>
      <c r="AE550" s="163"/>
      <c r="AF550" s="162"/>
      <c r="AP550" s="581"/>
    </row>
    <row r="551" spans="1:42" s="141" customFormat="1">
      <c r="A551" s="134">
        <v>542</v>
      </c>
      <c r="B551" s="286"/>
      <c r="C551" s="146">
        <f t="shared" si="175"/>
        <v>0</v>
      </c>
      <c r="D551" s="146">
        <f t="shared" si="176"/>
        <v>1</v>
      </c>
      <c r="E551" s="146">
        <f t="shared" si="177"/>
        <v>1900</v>
      </c>
      <c r="F551" s="287"/>
      <c r="G551" s="287"/>
      <c r="H551" s="287"/>
      <c r="I551" s="288"/>
      <c r="J551" s="287"/>
      <c r="K551" s="288"/>
      <c r="L551" s="134"/>
      <c r="M551" s="133"/>
      <c r="N551" s="288"/>
      <c r="O551" s="134"/>
      <c r="P551" s="166"/>
      <c r="Q551" s="289"/>
      <c r="R551" s="165"/>
      <c r="S551" s="290"/>
      <c r="T551" s="290"/>
      <c r="U551" s="290"/>
      <c r="V551" s="290"/>
      <c r="W551" s="166"/>
      <c r="X551" s="87"/>
      <c r="Y551" s="418">
        <f t="shared" si="178"/>
        <v>0</v>
      </c>
      <c r="Z551" s="291">
        <f t="shared" si="179"/>
        <v>0</v>
      </c>
      <c r="AA551" s="163"/>
      <c r="AB551" s="177" t="str">
        <f t="shared" si="180"/>
        <v/>
      </c>
      <c r="AC551" s="283" t="str">
        <f t="shared" si="181"/>
        <v/>
      </c>
      <c r="AD551" s="283" t="str">
        <f t="shared" si="182"/>
        <v/>
      </c>
      <c r="AE551" s="163"/>
      <c r="AF551" s="162"/>
      <c r="AP551" s="581"/>
    </row>
    <row r="552" spans="1:42" s="141" customFormat="1">
      <c r="A552" s="134">
        <v>543</v>
      </c>
      <c r="B552" s="286"/>
      <c r="C552" s="146">
        <f t="shared" si="175"/>
        <v>0</v>
      </c>
      <c r="D552" s="146">
        <f t="shared" si="176"/>
        <v>1</v>
      </c>
      <c r="E552" s="146">
        <f t="shared" si="177"/>
        <v>1900</v>
      </c>
      <c r="F552" s="287"/>
      <c r="G552" s="287"/>
      <c r="H552" s="287"/>
      <c r="I552" s="288"/>
      <c r="J552" s="287"/>
      <c r="K552" s="288"/>
      <c r="L552" s="134"/>
      <c r="M552" s="133"/>
      <c r="N552" s="288"/>
      <c r="O552" s="134"/>
      <c r="P552" s="166"/>
      <c r="Q552" s="289"/>
      <c r="R552" s="165"/>
      <c r="S552" s="290"/>
      <c r="T552" s="290"/>
      <c r="U552" s="290"/>
      <c r="V552" s="290"/>
      <c r="W552" s="166"/>
      <c r="X552" s="87"/>
      <c r="Y552" s="418">
        <f t="shared" si="178"/>
        <v>0</v>
      </c>
      <c r="Z552" s="291">
        <f t="shared" si="179"/>
        <v>0</v>
      </c>
      <c r="AA552" s="163"/>
      <c r="AB552" s="177" t="str">
        <f t="shared" si="180"/>
        <v/>
      </c>
      <c r="AC552" s="283" t="str">
        <f t="shared" si="181"/>
        <v/>
      </c>
      <c r="AD552" s="283" t="str">
        <f t="shared" si="182"/>
        <v/>
      </c>
      <c r="AE552" s="163"/>
      <c r="AF552" s="162"/>
      <c r="AP552" s="581"/>
    </row>
    <row r="553" spans="1:42" s="141" customFormat="1">
      <c r="A553" s="134">
        <v>544</v>
      </c>
      <c r="B553" s="286"/>
      <c r="C553" s="146">
        <f t="shared" si="175"/>
        <v>0</v>
      </c>
      <c r="D553" s="146">
        <f t="shared" si="176"/>
        <v>1</v>
      </c>
      <c r="E553" s="146">
        <f t="shared" si="177"/>
        <v>1900</v>
      </c>
      <c r="F553" s="287"/>
      <c r="G553" s="287"/>
      <c r="H553" s="287"/>
      <c r="I553" s="288"/>
      <c r="J553" s="287"/>
      <c r="K553" s="288"/>
      <c r="L553" s="134"/>
      <c r="M553" s="133"/>
      <c r="N553" s="288"/>
      <c r="O553" s="134"/>
      <c r="P553" s="166"/>
      <c r="Q553" s="289"/>
      <c r="R553" s="165"/>
      <c r="S553" s="290"/>
      <c r="T553" s="290"/>
      <c r="U553" s="290"/>
      <c r="V553" s="290"/>
      <c r="W553" s="166"/>
      <c r="X553" s="87"/>
      <c r="Y553" s="418">
        <f t="shared" si="178"/>
        <v>0</v>
      </c>
      <c r="Z553" s="291">
        <f t="shared" si="179"/>
        <v>0</v>
      </c>
      <c r="AA553" s="163"/>
      <c r="AB553" s="177" t="str">
        <f t="shared" si="180"/>
        <v/>
      </c>
      <c r="AC553" s="283" t="str">
        <f t="shared" si="181"/>
        <v/>
      </c>
      <c r="AD553" s="283" t="str">
        <f t="shared" si="182"/>
        <v/>
      </c>
      <c r="AE553" s="163"/>
      <c r="AF553" s="162"/>
      <c r="AP553" s="581"/>
    </row>
    <row r="554" spans="1:42" s="141" customFormat="1">
      <c r="A554" s="134">
        <v>545</v>
      </c>
      <c r="B554" s="286"/>
      <c r="C554" s="146">
        <f t="shared" si="175"/>
        <v>0</v>
      </c>
      <c r="D554" s="146">
        <f t="shared" si="176"/>
        <v>1</v>
      </c>
      <c r="E554" s="146">
        <f t="shared" si="177"/>
        <v>1900</v>
      </c>
      <c r="F554" s="287"/>
      <c r="G554" s="287"/>
      <c r="H554" s="287"/>
      <c r="I554" s="288"/>
      <c r="J554" s="287"/>
      <c r="K554" s="288"/>
      <c r="L554" s="134"/>
      <c r="M554" s="133"/>
      <c r="N554" s="288"/>
      <c r="O554" s="134"/>
      <c r="P554" s="166"/>
      <c r="Q554" s="289"/>
      <c r="R554" s="165"/>
      <c r="S554" s="290"/>
      <c r="T554" s="290"/>
      <c r="U554" s="290"/>
      <c r="V554" s="290"/>
      <c r="W554" s="166"/>
      <c r="X554" s="87"/>
      <c r="Y554" s="418">
        <f t="shared" si="178"/>
        <v>0</v>
      </c>
      <c r="Z554" s="291">
        <f t="shared" si="179"/>
        <v>0</v>
      </c>
      <c r="AA554" s="163"/>
      <c r="AB554" s="177" t="str">
        <f t="shared" si="180"/>
        <v/>
      </c>
      <c r="AC554" s="283" t="str">
        <f t="shared" si="181"/>
        <v/>
      </c>
      <c r="AD554" s="283" t="str">
        <f t="shared" si="182"/>
        <v/>
      </c>
      <c r="AE554" s="163"/>
      <c r="AF554" s="162"/>
      <c r="AP554" s="581"/>
    </row>
    <row r="555" spans="1:42" s="141" customFormat="1">
      <c r="A555" s="134">
        <v>546</v>
      </c>
      <c r="B555" s="286"/>
      <c r="C555" s="146">
        <f t="shared" si="175"/>
        <v>0</v>
      </c>
      <c r="D555" s="146">
        <f t="shared" si="176"/>
        <v>1</v>
      </c>
      <c r="E555" s="146">
        <f t="shared" si="177"/>
        <v>1900</v>
      </c>
      <c r="F555" s="287"/>
      <c r="G555" s="287"/>
      <c r="H555" s="287"/>
      <c r="I555" s="288"/>
      <c r="J555" s="287"/>
      <c r="K555" s="288"/>
      <c r="L555" s="134"/>
      <c r="M555" s="133"/>
      <c r="N555" s="288"/>
      <c r="O555" s="134"/>
      <c r="P555" s="166"/>
      <c r="Q555" s="289"/>
      <c r="R555" s="165"/>
      <c r="S555" s="290"/>
      <c r="T555" s="290"/>
      <c r="U555" s="290"/>
      <c r="V555" s="290"/>
      <c r="W555" s="166"/>
      <c r="X555" s="87"/>
      <c r="Y555" s="418">
        <f t="shared" si="178"/>
        <v>0</v>
      </c>
      <c r="Z555" s="291">
        <f t="shared" si="179"/>
        <v>0</v>
      </c>
      <c r="AA555" s="163"/>
      <c r="AB555" s="177" t="str">
        <f t="shared" si="180"/>
        <v/>
      </c>
      <c r="AC555" s="283" t="str">
        <f t="shared" si="181"/>
        <v/>
      </c>
      <c r="AD555" s="283" t="str">
        <f t="shared" si="182"/>
        <v/>
      </c>
      <c r="AE555" s="163"/>
      <c r="AF555" s="162"/>
      <c r="AP555" s="581"/>
    </row>
    <row r="556" spans="1:42" s="141" customFormat="1">
      <c r="A556" s="134">
        <v>547</v>
      </c>
      <c r="B556" s="286"/>
      <c r="C556" s="146">
        <f t="shared" si="175"/>
        <v>0</v>
      </c>
      <c r="D556" s="146">
        <f t="shared" si="176"/>
        <v>1</v>
      </c>
      <c r="E556" s="146">
        <f t="shared" si="177"/>
        <v>1900</v>
      </c>
      <c r="F556" s="287"/>
      <c r="G556" s="287"/>
      <c r="H556" s="287"/>
      <c r="I556" s="288"/>
      <c r="J556" s="287"/>
      <c r="K556" s="288"/>
      <c r="L556" s="134"/>
      <c r="M556" s="133"/>
      <c r="N556" s="288"/>
      <c r="O556" s="134"/>
      <c r="P556" s="166"/>
      <c r="Q556" s="289"/>
      <c r="R556" s="165"/>
      <c r="S556" s="290"/>
      <c r="T556" s="290"/>
      <c r="U556" s="290"/>
      <c r="V556" s="290"/>
      <c r="W556" s="166"/>
      <c r="X556" s="87"/>
      <c r="Y556" s="418">
        <f t="shared" si="178"/>
        <v>0</v>
      </c>
      <c r="Z556" s="291">
        <f t="shared" si="179"/>
        <v>0</v>
      </c>
      <c r="AA556" s="163"/>
      <c r="AB556" s="177" t="str">
        <f t="shared" si="180"/>
        <v/>
      </c>
      <c r="AC556" s="283" t="str">
        <f t="shared" si="181"/>
        <v/>
      </c>
      <c r="AD556" s="283" t="str">
        <f t="shared" si="182"/>
        <v/>
      </c>
      <c r="AE556" s="163"/>
      <c r="AF556" s="162"/>
      <c r="AP556" s="581"/>
    </row>
    <row r="557" spans="1:42" s="141" customFormat="1">
      <c r="A557" s="134">
        <v>548</v>
      </c>
      <c r="B557" s="286"/>
      <c r="C557" s="146">
        <f t="shared" si="175"/>
        <v>0</v>
      </c>
      <c r="D557" s="146">
        <f t="shared" si="176"/>
        <v>1</v>
      </c>
      <c r="E557" s="146">
        <f t="shared" si="177"/>
        <v>1900</v>
      </c>
      <c r="F557" s="287"/>
      <c r="G557" s="287"/>
      <c r="H557" s="287"/>
      <c r="I557" s="288"/>
      <c r="J557" s="287"/>
      <c r="K557" s="288"/>
      <c r="L557" s="134"/>
      <c r="M557" s="133"/>
      <c r="N557" s="288"/>
      <c r="O557" s="134"/>
      <c r="P557" s="166"/>
      <c r="Q557" s="289"/>
      <c r="R557" s="165"/>
      <c r="S557" s="290"/>
      <c r="T557" s="290"/>
      <c r="U557" s="290"/>
      <c r="V557" s="290"/>
      <c r="W557" s="166"/>
      <c r="X557" s="87"/>
      <c r="Y557" s="418">
        <f t="shared" si="178"/>
        <v>0</v>
      </c>
      <c r="Z557" s="291">
        <f t="shared" si="179"/>
        <v>0</v>
      </c>
      <c r="AA557" s="163"/>
      <c r="AB557" s="177" t="str">
        <f t="shared" si="180"/>
        <v/>
      </c>
      <c r="AC557" s="283" t="str">
        <f t="shared" si="181"/>
        <v/>
      </c>
      <c r="AD557" s="283" t="str">
        <f t="shared" si="182"/>
        <v/>
      </c>
      <c r="AE557" s="163"/>
      <c r="AF557" s="162"/>
      <c r="AP557" s="581"/>
    </row>
    <row r="558" spans="1:42" s="141" customFormat="1">
      <c r="A558" s="134">
        <v>549</v>
      </c>
      <c r="B558" s="286"/>
      <c r="C558" s="146">
        <f t="shared" si="175"/>
        <v>0</v>
      </c>
      <c r="D558" s="146">
        <f t="shared" si="176"/>
        <v>1</v>
      </c>
      <c r="E558" s="146">
        <f t="shared" si="177"/>
        <v>1900</v>
      </c>
      <c r="F558" s="287"/>
      <c r="G558" s="287"/>
      <c r="H558" s="287"/>
      <c r="I558" s="288"/>
      <c r="J558" s="287"/>
      <c r="K558" s="288"/>
      <c r="L558" s="134"/>
      <c r="M558" s="133"/>
      <c r="N558" s="288"/>
      <c r="O558" s="134"/>
      <c r="P558" s="166"/>
      <c r="Q558" s="289"/>
      <c r="R558" s="165"/>
      <c r="S558" s="290"/>
      <c r="T558" s="290"/>
      <c r="U558" s="290"/>
      <c r="V558" s="290"/>
      <c r="W558" s="166"/>
      <c r="X558" s="87"/>
      <c r="Y558" s="418">
        <f t="shared" si="178"/>
        <v>0</v>
      </c>
      <c r="Z558" s="291">
        <f t="shared" si="179"/>
        <v>0</v>
      </c>
      <c r="AA558" s="163"/>
      <c r="AB558" s="177" t="str">
        <f t="shared" si="180"/>
        <v/>
      </c>
      <c r="AC558" s="283" t="str">
        <f t="shared" si="181"/>
        <v/>
      </c>
      <c r="AD558" s="283" t="str">
        <f t="shared" si="182"/>
        <v/>
      </c>
      <c r="AE558" s="163"/>
      <c r="AF558" s="162"/>
      <c r="AP558" s="581"/>
    </row>
    <row r="559" spans="1:42" s="141" customFormat="1">
      <c r="A559" s="134">
        <v>550</v>
      </c>
      <c r="B559" s="286"/>
      <c r="C559" s="146">
        <f t="shared" si="175"/>
        <v>0</v>
      </c>
      <c r="D559" s="146">
        <f t="shared" si="176"/>
        <v>1</v>
      </c>
      <c r="E559" s="146">
        <f t="shared" si="177"/>
        <v>1900</v>
      </c>
      <c r="F559" s="287"/>
      <c r="G559" s="287"/>
      <c r="H559" s="287"/>
      <c r="I559" s="288"/>
      <c r="J559" s="287"/>
      <c r="K559" s="288"/>
      <c r="L559" s="134"/>
      <c r="M559" s="133"/>
      <c r="N559" s="288"/>
      <c r="O559" s="134"/>
      <c r="P559" s="166"/>
      <c r="Q559" s="289"/>
      <c r="R559" s="165"/>
      <c r="S559" s="290"/>
      <c r="T559" s="290"/>
      <c r="U559" s="290"/>
      <c r="V559" s="290"/>
      <c r="W559" s="166"/>
      <c r="X559" s="87"/>
      <c r="Y559" s="418">
        <f t="shared" si="178"/>
        <v>0</v>
      </c>
      <c r="Z559" s="291">
        <f t="shared" si="179"/>
        <v>0</v>
      </c>
      <c r="AA559" s="163"/>
      <c r="AB559" s="177" t="str">
        <f t="shared" si="180"/>
        <v/>
      </c>
      <c r="AC559" s="283" t="str">
        <f t="shared" si="181"/>
        <v/>
      </c>
      <c r="AD559" s="283" t="str">
        <f t="shared" si="182"/>
        <v/>
      </c>
      <c r="AE559" s="163"/>
      <c r="AF559" s="162"/>
      <c r="AP559" s="581"/>
    </row>
    <row r="560" spans="1:42" s="141" customFormat="1">
      <c r="A560" s="134">
        <v>551</v>
      </c>
      <c r="B560" s="286"/>
      <c r="C560" s="146">
        <f t="shared" si="175"/>
        <v>0</v>
      </c>
      <c r="D560" s="146">
        <f t="shared" si="176"/>
        <v>1</v>
      </c>
      <c r="E560" s="146">
        <f t="shared" si="177"/>
        <v>1900</v>
      </c>
      <c r="F560" s="287"/>
      <c r="G560" s="287"/>
      <c r="H560" s="287"/>
      <c r="I560" s="288"/>
      <c r="J560" s="287"/>
      <c r="K560" s="288"/>
      <c r="L560" s="134"/>
      <c r="M560" s="133"/>
      <c r="N560" s="288"/>
      <c r="O560" s="134"/>
      <c r="P560" s="166"/>
      <c r="Q560" s="289"/>
      <c r="R560" s="165"/>
      <c r="S560" s="290"/>
      <c r="T560" s="290"/>
      <c r="U560" s="290"/>
      <c r="V560" s="290"/>
      <c r="W560" s="166"/>
      <c r="X560" s="87"/>
      <c r="Y560" s="418">
        <f t="shared" si="178"/>
        <v>0</v>
      </c>
      <c r="Z560" s="291">
        <f t="shared" si="179"/>
        <v>0</v>
      </c>
      <c r="AA560" s="163"/>
      <c r="AB560" s="177" t="str">
        <f t="shared" si="180"/>
        <v/>
      </c>
      <c r="AC560" s="283" t="str">
        <f t="shared" si="181"/>
        <v/>
      </c>
      <c r="AD560" s="283" t="str">
        <f t="shared" si="182"/>
        <v/>
      </c>
      <c r="AE560" s="163"/>
      <c r="AF560" s="162"/>
      <c r="AP560" s="581"/>
    </row>
    <row r="561" spans="1:42" s="141" customFormat="1">
      <c r="A561" s="134">
        <v>552</v>
      </c>
      <c r="B561" s="286"/>
      <c r="C561" s="146">
        <f t="shared" si="175"/>
        <v>0</v>
      </c>
      <c r="D561" s="146">
        <f t="shared" si="176"/>
        <v>1</v>
      </c>
      <c r="E561" s="146">
        <f t="shared" si="177"/>
        <v>1900</v>
      </c>
      <c r="F561" s="287"/>
      <c r="G561" s="287"/>
      <c r="H561" s="287"/>
      <c r="I561" s="288"/>
      <c r="J561" s="287"/>
      <c r="K561" s="288"/>
      <c r="L561" s="134"/>
      <c r="M561" s="133"/>
      <c r="N561" s="288"/>
      <c r="O561" s="134"/>
      <c r="P561" s="166"/>
      <c r="Q561" s="289"/>
      <c r="R561" s="165"/>
      <c r="S561" s="290"/>
      <c r="T561" s="290"/>
      <c r="U561" s="290"/>
      <c r="V561" s="290"/>
      <c r="W561" s="166"/>
      <c r="X561" s="87"/>
      <c r="Y561" s="418">
        <f t="shared" si="178"/>
        <v>0</v>
      </c>
      <c r="Z561" s="291">
        <f t="shared" si="179"/>
        <v>0</v>
      </c>
      <c r="AA561" s="163"/>
      <c r="AB561" s="177" t="str">
        <f t="shared" si="180"/>
        <v/>
      </c>
      <c r="AC561" s="283" t="str">
        <f t="shared" si="181"/>
        <v/>
      </c>
      <c r="AD561" s="283" t="str">
        <f t="shared" si="182"/>
        <v/>
      </c>
      <c r="AE561" s="163"/>
      <c r="AF561" s="162"/>
      <c r="AP561" s="581"/>
    </row>
    <row r="562" spans="1:42" s="141" customFormat="1">
      <c r="A562" s="134">
        <v>553</v>
      </c>
      <c r="B562" s="286"/>
      <c r="C562" s="146">
        <f t="shared" si="175"/>
        <v>0</v>
      </c>
      <c r="D562" s="146">
        <f t="shared" si="176"/>
        <v>1</v>
      </c>
      <c r="E562" s="146">
        <f t="shared" si="177"/>
        <v>1900</v>
      </c>
      <c r="F562" s="287"/>
      <c r="G562" s="287"/>
      <c r="H562" s="287"/>
      <c r="I562" s="288"/>
      <c r="J562" s="287"/>
      <c r="K562" s="288"/>
      <c r="L562" s="134"/>
      <c r="M562" s="133"/>
      <c r="N562" s="288"/>
      <c r="O562" s="134"/>
      <c r="P562" s="166"/>
      <c r="Q562" s="289"/>
      <c r="R562" s="165"/>
      <c r="S562" s="290"/>
      <c r="T562" s="290"/>
      <c r="U562" s="290"/>
      <c r="V562" s="290"/>
      <c r="W562" s="166"/>
      <c r="X562" s="87"/>
      <c r="Y562" s="418">
        <f t="shared" si="178"/>
        <v>0</v>
      </c>
      <c r="Z562" s="291">
        <f t="shared" si="179"/>
        <v>0</v>
      </c>
      <c r="AA562" s="163"/>
      <c r="AB562" s="177" t="str">
        <f t="shared" si="180"/>
        <v/>
      </c>
      <c r="AC562" s="283" t="str">
        <f t="shared" si="181"/>
        <v/>
      </c>
      <c r="AD562" s="283" t="str">
        <f t="shared" si="182"/>
        <v/>
      </c>
      <c r="AE562" s="163"/>
      <c r="AF562" s="162"/>
      <c r="AP562" s="581"/>
    </row>
    <row r="563" spans="1:42" s="141" customFormat="1">
      <c r="A563" s="134">
        <v>554</v>
      </c>
      <c r="B563" s="286"/>
      <c r="C563" s="146">
        <f t="shared" si="175"/>
        <v>0</v>
      </c>
      <c r="D563" s="146">
        <f t="shared" si="176"/>
        <v>1</v>
      </c>
      <c r="E563" s="146">
        <f t="shared" si="177"/>
        <v>1900</v>
      </c>
      <c r="F563" s="287"/>
      <c r="G563" s="287"/>
      <c r="H563" s="287"/>
      <c r="I563" s="288"/>
      <c r="J563" s="287"/>
      <c r="K563" s="288"/>
      <c r="L563" s="134"/>
      <c r="M563" s="133"/>
      <c r="N563" s="288"/>
      <c r="O563" s="134"/>
      <c r="P563" s="166"/>
      <c r="Q563" s="289"/>
      <c r="R563" s="165"/>
      <c r="S563" s="290"/>
      <c r="T563" s="290"/>
      <c r="U563" s="290"/>
      <c r="V563" s="290"/>
      <c r="W563" s="166"/>
      <c r="X563" s="87"/>
      <c r="Y563" s="418">
        <f t="shared" si="178"/>
        <v>0</v>
      </c>
      <c r="Z563" s="291">
        <f t="shared" si="179"/>
        <v>0</v>
      </c>
      <c r="AA563" s="163"/>
      <c r="AB563" s="177" t="str">
        <f t="shared" si="180"/>
        <v/>
      </c>
      <c r="AC563" s="283" t="str">
        <f t="shared" si="181"/>
        <v/>
      </c>
      <c r="AD563" s="283" t="str">
        <f t="shared" si="182"/>
        <v/>
      </c>
      <c r="AE563" s="163"/>
      <c r="AF563" s="162"/>
      <c r="AP563" s="581"/>
    </row>
    <row r="564" spans="1:42" s="141" customFormat="1">
      <c r="A564" s="134">
        <v>555</v>
      </c>
      <c r="B564" s="286"/>
      <c r="C564" s="146">
        <f t="shared" si="175"/>
        <v>0</v>
      </c>
      <c r="D564" s="146">
        <f t="shared" si="176"/>
        <v>1</v>
      </c>
      <c r="E564" s="146">
        <f t="shared" si="177"/>
        <v>1900</v>
      </c>
      <c r="F564" s="287"/>
      <c r="G564" s="287"/>
      <c r="H564" s="287"/>
      <c r="I564" s="288"/>
      <c r="J564" s="287"/>
      <c r="K564" s="288"/>
      <c r="L564" s="134"/>
      <c r="M564" s="133"/>
      <c r="N564" s="288"/>
      <c r="O564" s="134"/>
      <c r="P564" s="166"/>
      <c r="Q564" s="289"/>
      <c r="R564" s="165"/>
      <c r="S564" s="290"/>
      <c r="T564" s="290"/>
      <c r="U564" s="290"/>
      <c r="V564" s="290"/>
      <c r="W564" s="166"/>
      <c r="X564" s="87"/>
      <c r="Y564" s="418">
        <f t="shared" si="178"/>
        <v>0</v>
      </c>
      <c r="Z564" s="291">
        <f t="shared" si="179"/>
        <v>0</v>
      </c>
      <c r="AA564" s="163"/>
      <c r="AB564" s="177" t="str">
        <f t="shared" si="180"/>
        <v/>
      </c>
      <c r="AC564" s="283" t="str">
        <f t="shared" si="181"/>
        <v/>
      </c>
      <c r="AD564" s="283" t="str">
        <f t="shared" si="182"/>
        <v/>
      </c>
      <c r="AE564" s="163"/>
      <c r="AF564" s="162"/>
      <c r="AP564" s="581"/>
    </row>
    <row r="565" spans="1:42" s="141" customFormat="1">
      <c r="A565" s="134">
        <v>556</v>
      </c>
      <c r="B565" s="286"/>
      <c r="C565" s="146">
        <f t="shared" si="175"/>
        <v>0</v>
      </c>
      <c r="D565" s="146">
        <f t="shared" si="176"/>
        <v>1</v>
      </c>
      <c r="E565" s="146">
        <f t="shared" si="177"/>
        <v>1900</v>
      </c>
      <c r="F565" s="287"/>
      <c r="G565" s="287"/>
      <c r="H565" s="287"/>
      <c r="I565" s="288"/>
      <c r="J565" s="287"/>
      <c r="K565" s="288"/>
      <c r="L565" s="134"/>
      <c r="M565" s="133"/>
      <c r="N565" s="288"/>
      <c r="O565" s="134"/>
      <c r="P565" s="166"/>
      <c r="Q565" s="289"/>
      <c r="R565" s="165"/>
      <c r="S565" s="290"/>
      <c r="T565" s="290"/>
      <c r="U565" s="290"/>
      <c r="V565" s="290"/>
      <c r="W565" s="166"/>
      <c r="X565" s="87"/>
      <c r="Y565" s="418">
        <f t="shared" si="178"/>
        <v>0</v>
      </c>
      <c r="Z565" s="291">
        <f t="shared" si="179"/>
        <v>0</v>
      </c>
      <c r="AA565" s="163"/>
      <c r="AB565" s="177" t="str">
        <f t="shared" si="180"/>
        <v/>
      </c>
      <c r="AC565" s="283" t="str">
        <f t="shared" si="181"/>
        <v/>
      </c>
      <c r="AD565" s="283" t="str">
        <f t="shared" si="182"/>
        <v/>
      </c>
      <c r="AE565" s="163"/>
      <c r="AF565" s="162"/>
      <c r="AP565" s="581"/>
    </row>
    <row r="566" spans="1:42" s="141" customFormat="1">
      <c r="A566" s="134">
        <v>557</v>
      </c>
      <c r="B566" s="286"/>
      <c r="C566" s="146">
        <f t="shared" si="175"/>
        <v>0</v>
      </c>
      <c r="D566" s="146">
        <f t="shared" si="176"/>
        <v>1</v>
      </c>
      <c r="E566" s="146">
        <f t="shared" si="177"/>
        <v>1900</v>
      </c>
      <c r="F566" s="287"/>
      <c r="G566" s="287"/>
      <c r="H566" s="287"/>
      <c r="I566" s="288"/>
      <c r="J566" s="287"/>
      <c r="K566" s="288"/>
      <c r="L566" s="134"/>
      <c r="M566" s="133"/>
      <c r="N566" s="288"/>
      <c r="O566" s="134"/>
      <c r="P566" s="166"/>
      <c r="Q566" s="289"/>
      <c r="R566" s="165"/>
      <c r="S566" s="290"/>
      <c r="T566" s="290"/>
      <c r="U566" s="290"/>
      <c r="V566" s="290"/>
      <c r="W566" s="166"/>
      <c r="X566" s="87"/>
      <c r="Y566" s="418">
        <f t="shared" si="178"/>
        <v>0</v>
      </c>
      <c r="Z566" s="291">
        <f t="shared" si="179"/>
        <v>0</v>
      </c>
      <c r="AA566" s="163"/>
      <c r="AB566" s="177" t="str">
        <f t="shared" si="180"/>
        <v/>
      </c>
      <c r="AC566" s="283" t="str">
        <f t="shared" si="181"/>
        <v/>
      </c>
      <c r="AD566" s="283" t="str">
        <f t="shared" si="182"/>
        <v/>
      </c>
      <c r="AE566" s="163"/>
      <c r="AF566" s="162"/>
      <c r="AP566" s="581"/>
    </row>
    <row r="567" spans="1:42" s="141" customFormat="1">
      <c r="A567" s="134">
        <v>558</v>
      </c>
      <c r="B567" s="286"/>
      <c r="C567" s="146">
        <f t="shared" si="175"/>
        <v>0</v>
      </c>
      <c r="D567" s="146">
        <f t="shared" si="176"/>
        <v>1</v>
      </c>
      <c r="E567" s="146">
        <f t="shared" si="177"/>
        <v>1900</v>
      </c>
      <c r="F567" s="287"/>
      <c r="G567" s="287"/>
      <c r="H567" s="287"/>
      <c r="I567" s="288"/>
      <c r="J567" s="287"/>
      <c r="K567" s="288"/>
      <c r="L567" s="134"/>
      <c r="M567" s="133"/>
      <c r="N567" s="288"/>
      <c r="O567" s="134"/>
      <c r="P567" s="166"/>
      <c r="Q567" s="289"/>
      <c r="R567" s="165"/>
      <c r="S567" s="290"/>
      <c r="T567" s="290"/>
      <c r="U567" s="290"/>
      <c r="V567" s="290"/>
      <c r="W567" s="166"/>
      <c r="X567" s="87"/>
      <c r="Y567" s="418">
        <f t="shared" si="178"/>
        <v>0</v>
      </c>
      <c r="Z567" s="291">
        <f t="shared" si="179"/>
        <v>0</v>
      </c>
      <c r="AA567" s="163"/>
      <c r="AB567" s="177" t="str">
        <f t="shared" si="180"/>
        <v/>
      </c>
      <c r="AC567" s="283" t="str">
        <f t="shared" si="181"/>
        <v/>
      </c>
      <c r="AD567" s="283" t="str">
        <f t="shared" si="182"/>
        <v/>
      </c>
      <c r="AE567" s="163"/>
      <c r="AF567" s="162"/>
      <c r="AP567" s="581"/>
    </row>
    <row r="568" spans="1:42" s="141" customFormat="1">
      <c r="A568" s="134">
        <v>559</v>
      </c>
      <c r="B568" s="286"/>
      <c r="C568" s="146">
        <f t="shared" si="175"/>
        <v>0</v>
      </c>
      <c r="D568" s="146">
        <f t="shared" si="176"/>
        <v>1</v>
      </c>
      <c r="E568" s="146">
        <f t="shared" si="177"/>
        <v>1900</v>
      </c>
      <c r="F568" s="287"/>
      <c r="G568" s="287"/>
      <c r="H568" s="287"/>
      <c r="I568" s="288"/>
      <c r="J568" s="287"/>
      <c r="K568" s="288"/>
      <c r="L568" s="134"/>
      <c r="M568" s="133"/>
      <c r="N568" s="288"/>
      <c r="O568" s="134"/>
      <c r="P568" s="166"/>
      <c r="Q568" s="289"/>
      <c r="R568" s="165"/>
      <c r="S568" s="290"/>
      <c r="T568" s="290"/>
      <c r="U568" s="290"/>
      <c r="V568" s="290"/>
      <c r="W568" s="166"/>
      <c r="X568" s="87"/>
      <c r="Y568" s="418">
        <f t="shared" si="178"/>
        <v>0</v>
      </c>
      <c r="Z568" s="291">
        <f t="shared" si="179"/>
        <v>0</v>
      </c>
      <c r="AA568" s="163"/>
      <c r="AB568" s="177" t="str">
        <f t="shared" si="180"/>
        <v/>
      </c>
      <c r="AC568" s="283" t="str">
        <f t="shared" si="181"/>
        <v/>
      </c>
      <c r="AD568" s="283" t="str">
        <f t="shared" si="182"/>
        <v/>
      </c>
      <c r="AE568" s="163"/>
      <c r="AF568" s="162"/>
      <c r="AP568" s="581"/>
    </row>
    <row r="569" spans="1:42" s="141" customFormat="1">
      <c r="A569" s="134">
        <v>560</v>
      </c>
      <c r="B569" s="286"/>
      <c r="C569" s="146">
        <f t="shared" si="175"/>
        <v>0</v>
      </c>
      <c r="D569" s="146">
        <f t="shared" si="176"/>
        <v>1</v>
      </c>
      <c r="E569" s="146">
        <f t="shared" si="177"/>
        <v>1900</v>
      </c>
      <c r="F569" s="287"/>
      <c r="G569" s="287"/>
      <c r="H569" s="287"/>
      <c r="I569" s="288"/>
      <c r="J569" s="287"/>
      <c r="K569" s="288"/>
      <c r="L569" s="134"/>
      <c r="M569" s="133"/>
      <c r="N569" s="288"/>
      <c r="O569" s="134"/>
      <c r="P569" s="166"/>
      <c r="Q569" s="289"/>
      <c r="R569" s="165"/>
      <c r="S569" s="290"/>
      <c r="T569" s="290"/>
      <c r="U569" s="290"/>
      <c r="V569" s="290"/>
      <c r="W569" s="166"/>
      <c r="X569" s="87"/>
      <c r="Y569" s="418">
        <f t="shared" si="178"/>
        <v>0</v>
      </c>
      <c r="Z569" s="291">
        <f t="shared" si="179"/>
        <v>0</v>
      </c>
      <c r="AA569" s="163"/>
      <c r="AB569" s="177" t="str">
        <f t="shared" si="180"/>
        <v/>
      </c>
      <c r="AC569" s="283" t="str">
        <f t="shared" si="181"/>
        <v/>
      </c>
      <c r="AD569" s="283" t="str">
        <f t="shared" si="182"/>
        <v/>
      </c>
      <c r="AE569" s="163"/>
      <c r="AF569" s="162"/>
      <c r="AP569" s="581"/>
    </row>
    <row r="570" spans="1:42" s="141" customFormat="1">
      <c r="A570" s="134">
        <v>561</v>
      </c>
      <c r="B570" s="286"/>
      <c r="C570" s="146">
        <f t="shared" si="175"/>
        <v>0</v>
      </c>
      <c r="D570" s="146">
        <f t="shared" si="176"/>
        <v>1</v>
      </c>
      <c r="E570" s="146">
        <f t="shared" si="177"/>
        <v>1900</v>
      </c>
      <c r="F570" s="287"/>
      <c r="G570" s="287"/>
      <c r="H570" s="287"/>
      <c r="I570" s="288"/>
      <c r="J570" s="287"/>
      <c r="K570" s="288"/>
      <c r="L570" s="134"/>
      <c r="M570" s="133"/>
      <c r="N570" s="288"/>
      <c r="O570" s="134"/>
      <c r="P570" s="166"/>
      <c r="Q570" s="289"/>
      <c r="R570" s="165"/>
      <c r="S570" s="290"/>
      <c r="T570" s="290"/>
      <c r="U570" s="290"/>
      <c r="V570" s="290"/>
      <c r="W570" s="166"/>
      <c r="X570" s="87"/>
      <c r="Y570" s="418">
        <f t="shared" si="178"/>
        <v>0</v>
      </c>
      <c r="Z570" s="291">
        <f t="shared" si="179"/>
        <v>0</v>
      </c>
      <c r="AA570" s="163"/>
      <c r="AB570" s="177" t="str">
        <f t="shared" si="180"/>
        <v/>
      </c>
      <c r="AC570" s="283" t="str">
        <f t="shared" si="181"/>
        <v/>
      </c>
      <c r="AD570" s="283" t="str">
        <f t="shared" si="182"/>
        <v/>
      </c>
      <c r="AE570" s="163"/>
      <c r="AF570" s="162"/>
      <c r="AP570" s="581"/>
    </row>
    <row r="571" spans="1:42" s="141" customFormat="1">
      <c r="A571" s="134">
        <v>562</v>
      </c>
      <c r="B571" s="286"/>
      <c r="C571" s="146">
        <f t="shared" si="175"/>
        <v>0</v>
      </c>
      <c r="D571" s="146">
        <f t="shared" si="176"/>
        <v>1</v>
      </c>
      <c r="E571" s="146">
        <f t="shared" si="177"/>
        <v>1900</v>
      </c>
      <c r="F571" s="287"/>
      <c r="G571" s="287"/>
      <c r="H571" s="287"/>
      <c r="I571" s="288"/>
      <c r="J571" s="287"/>
      <c r="K571" s="288"/>
      <c r="L571" s="134"/>
      <c r="M571" s="133"/>
      <c r="N571" s="288"/>
      <c r="O571" s="134"/>
      <c r="P571" s="166"/>
      <c r="Q571" s="289"/>
      <c r="R571" s="165"/>
      <c r="S571" s="290"/>
      <c r="T571" s="290"/>
      <c r="U571" s="290"/>
      <c r="V571" s="290"/>
      <c r="W571" s="166"/>
      <c r="X571" s="87"/>
      <c r="Y571" s="418">
        <f t="shared" si="178"/>
        <v>0</v>
      </c>
      <c r="Z571" s="291">
        <f t="shared" si="179"/>
        <v>0</v>
      </c>
      <c r="AA571" s="163"/>
      <c r="AB571" s="177" t="str">
        <f t="shared" si="180"/>
        <v/>
      </c>
      <c r="AC571" s="283" t="str">
        <f t="shared" si="181"/>
        <v/>
      </c>
      <c r="AD571" s="283" t="str">
        <f t="shared" si="182"/>
        <v/>
      </c>
      <c r="AE571" s="163"/>
      <c r="AF571" s="162"/>
      <c r="AP571" s="581"/>
    </row>
    <row r="572" spans="1:42" s="141" customFormat="1">
      <c r="A572" s="134">
        <v>563</v>
      </c>
      <c r="B572" s="286"/>
      <c r="C572" s="146">
        <f t="shared" si="175"/>
        <v>0</v>
      </c>
      <c r="D572" s="146">
        <f t="shared" si="176"/>
        <v>1</v>
      </c>
      <c r="E572" s="146">
        <f t="shared" si="177"/>
        <v>1900</v>
      </c>
      <c r="F572" s="287"/>
      <c r="G572" s="287"/>
      <c r="H572" s="287"/>
      <c r="I572" s="288"/>
      <c r="J572" s="287"/>
      <c r="K572" s="288"/>
      <c r="L572" s="134"/>
      <c r="M572" s="133"/>
      <c r="N572" s="288"/>
      <c r="O572" s="134"/>
      <c r="P572" s="166"/>
      <c r="Q572" s="289"/>
      <c r="R572" s="165"/>
      <c r="S572" s="290"/>
      <c r="T572" s="290"/>
      <c r="U572" s="290"/>
      <c r="V572" s="290"/>
      <c r="W572" s="166"/>
      <c r="X572" s="87"/>
      <c r="Y572" s="418">
        <f t="shared" si="178"/>
        <v>0</v>
      </c>
      <c r="Z572" s="291">
        <f t="shared" si="179"/>
        <v>0</v>
      </c>
      <c r="AA572" s="163"/>
      <c r="AB572" s="177" t="str">
        <f t="shared" si="180"/>
        <v/>
      </c>
      <c r="AC572" s="283" t="str">
        <f t="shared" si="181"/>
        <v/>
      </c>
      <c r="AD572" s="283" t="str">
        <f t="shared" si="182"/>
        <v/>
      </c>
      <c r="AE572" s="163"/>
      <c r="AF572" s="162"/>
      <c r="AP572" s="581"/>
    </row>
    <row r="573" spans="1:42" s="141" customFormat="1">
      <c r="A573" s="134">
        <v>564</v>
      </c>
      <c r="B573" s="286"/>
      <c r="C573" s="146">
        <f t="shared" si="175"/>
        <v>0</v>
      </c>
      <c r="D573" s="146">
        <f t="shared" si="176"/>
        <v>1</v>
      </c>
      <c r="E573" s="146">
        <f t="shared" si="177"/>
        <v>1900</v>
      </c>
      <c r="F573" s="287"/>
      <c r="G573" s="287"/>
      <c r="H573" s="287"/>
      <c r="I573" s="288"/>
      <c r="J573" s="287"/>
      <c r="K573" s="288"/>
      <c r="L573" s="134"/>
      <c r="M573" s="133"/>
      <c r="N573" s="288"/>
      <c r="O573" s="134"/>
      <c r="P573" s="166"/>
      <c r="Q573" s="289"/>
      <c r="R573" s="165"/>
      <c r="S573" s="290"/>
      <c r="T573" s="290"/>
      <c r="U573" s="290"/>
      <c r="V573" s="290"/>
      <c r="W573" s="166"/>
      <c r="X573" s="87"/>
      <c r="Y573" s="418">
        <f t="shared" si="178"/>
        <v>0</v>
      </c>
      <c r="Z573" s="291">
        <f t="shared" si="179"/>
        <v>0</v>
      </c>
      <c r="AA573" s="163"/>
      <c r="AB573" s="177" t="str">
        <f t="shared" si="180"/>
        <v/>
      </c>
      <c r="AC573" s="283" t="str">
        <f t="shared" si="181"/>
        <v/>
      </c>
      <c r="AD573" s="283" t="str">
        <f t="shared" si="182"/>
        <v/>
      </c>
      <c r="AE573" s="163"/>
      <c r="AF573" s="162"/>
      <c r="AP573" s="581"/>
    </row>
    <row r="574" spans="1:42" s="141" customFormat="1">
      <c r="A574" s="134">
        <v>565</v>
      </c>
      <c r="B574" s="286"/>
      <c r="C574" s="146">
        <f t="shared" si="175"/>
        <v>0</v>
      </c>
      <c r="D574" s="146">
        <f t="shared" si="176"/>
        <v>1</v>
      </c>
      <c r="E574" s="146">
        <f t="shared" si="177"/>
        <v>1900</v>
      </c>
      <c r="F574" s="287"/>
      <c r="G574" s="287"/>
      <c r="H574" s="287"/>
      <c r="I574" s="288"/>
      <c r="J574" s="287"/>
      <c r="K574" s="288"/>
      <c r="L574" s="134"/>
      <c r="M574" s="133"/>
      <c r="N574" s="288"/>
      <c r="O574" s="134"/>
      <c r="P574" s="611"/>
      <c r="Q574" s="289"/>
      <c r="R574" s="165"/>
      <c r="S574" s="290"/>
      <c r="T574" s="290"/>
      <c r="U574" s="290"/>
      <c r="V574" s="290"/>
      <c r="W574" s="166"/>
      <c r="X574" s="87"/>
      <c r="Y574" s="418">
        <f t="shared" si="178"/>
        <v>0</v>
      </c>
      <c r="Z574" s="291">
        <f t="shared" si="179"/>
        <v>0</v>
      </c>
      <c r="AA574" s="163"/>
      <c r="AB574" s="177" t="str">
        <f t="shared" si="180"/>
        <v/>
      </c>
      <c r="AC574" s="283" t="str">
        <f t="shared" si="181"/>
        <v/>
      </c>
      <c r="AD574" s="283" t="str">
        <f t="shared" si="182"/>
        <v/>
      </c>
      <c r="AE574" s="163"/>
      <c r="AF574" s="162"/>
      <c r="AP574" s="581"/>
    </row>
    <row r="575" spans="1:42" s="141" customFormat="1">
      <c r="A575" s="134">
        <v>566</v>
      </c>
      <c r="B575" s="286"/>
      <c r="C575" s="146">
        <f t="shared" si="175"/>
        <v>0</v>
      </c>
      <c r="D575" s="146">
        <f t="shared" si="176"/>
        <v>1</v>
      </c>
      <c r="E575" s="146">
        <f t="shared" si="177"/>
        <v>1900</v>
      </c>
      <c r="F575" s="287"/>
      <c r="G575" s="287"/>
      <c r="H575" s="287"/>
      <c r="I575" s="288"/>
      <c r="J575" s="287"/>
      <c r="K575" s="288"/>
      <c r="L575" s="134"/>
      <c r="M575" s="133"/>
      <c r="N575" s="288"/>
      <c r="O575" s="134"/>
      <c r="P575" s="166"/>
      <c r="Q575" s="289"/>
      <c r="R575" s="165"/>
      <c r="S575" s="290"/>
      <c r="T575" s="290"/>
      <c r="U575" s="290"/>
      <c r="V575" s="290"/>
      <c r="W575" s="166"/>
      <c r="X575" s="87"/>
      <c r="Y575" s="418">
        <f t="shared" si="178"/>
        <v>0</v>
      </c>
      <c r="Z575" s="291">
        <f t="shared" si="179"/>
        <v>0</v>
      </c>
      <c r="AA575" s="163"/>
      <c r="AB575" s="177" t="str">
        <f t="shared" si="180"/>
        <v/>
      </c>
      <c r="AC575" s="283" t="str">
        <f t="shared" si="181"/>
        <v/>
      </c>
      <c r="AD575" s="283" t="str">
        <f t="shared" si="182"/>
        <v/>
      </c>
      <c r="AE575" s="163"/>
      <c r="AF575" s="162"/>
      <c r="AP575" s="581"/>
    </row>
    <row r="576" spans="1:42" s="141" customFormat="1">
      <c r="A576" s="134">
        <v>567</v>
      </c>
      <c r="B576" s="286"/>
      <c r="C576" s="146">
        <f t="shared" si="175"/>
        <v>0</v>
      </c>
      <c r="D576" s="146">
        <f t="shared" si="176"/>
        <v>1</v>
      </c>
      <c r="E576" s="146">
        <f t="shared" si="177"/>
        <v>1900</v>
      </c>
      <c r="F576" s="287"/>
      <c r="G576" s="287"/>
      <c r="H576" s="287"/>
      <c r="I576" s="288"/>
      <c r="J576" s="287"/>
      <c r="K576" s="288"/>
      <c r="L576" s="134"/>
      <c r="M576" s="133"/>
      <c r="N576" s="288"/>
      <c r="O576" s="134"/>
      <c r="P576" s="166"/>
      <c r="Q576" s="289"/>
      <c r="R576" s="165"/>
      <c r="S576" s="290"/>
      <c r="T576" s="290"/>
      <c r="U576" s="290"/>
      <c r="V576" s="290"/>
      <c r="W576" s="166"/>
      <c r="X576" s="87"/>
      <c r="Y576" s="418">
        <f t="shared" si="178"/>
        <v>0</v>
      </c>
      <c r="Z576" s="291">
        <f t="shared" si="179"/>
        <v>0</v>
      </c>
      <c r="AA576" s="163"/>
      <c r="AB576" s="177" t="str">
        <f t="shared" si="180"/>
        <v/>
      </c>
      <c r="AC576" s="283" t="str">
        <f t="shared" si="181"/>
        <v/>
      </c>
      <c r="AD576" s="283" t="str">
        <f t="shared" si="182"/>
        <v/>
      </c>
      <c r="AE576" s="163"/>
      <c r="AF576" s="162"/>
      <c r="AP576" s="581"/>
    </row>
    <row r="577" spans="1:42" s="141" customFormat="1">
      <c r="A577" s="134">
        <v>568</v>
      </c>
      <c r="B577" s="286"/>
      <c r="C577" s="146">
        <f t="shared" si="175"/>
        <v>0</v>
      </c>
      <c r="D577" s="146">
        <f t="shared" si="176"/>
        <v>1</v>
      </c>
      <c r="E577" s="146">
        <f t="shared" si="177"/>
        <v>1900</v>
      </c>
      <c r="F577" s="287"/>
      <c r="G577" s="287"/>
      <c r="H577" s="287"/>
      <c r="I577" s="288"/>
      <c r="J577" s="287"/>
      <c r="K577" s="288"/>
      <c r="L577" s="134"/>
      <c r="M577" s="133"/>
      <c r="N577" s="288"/>
      <c r="O577" s="134"/>
      <c r="P577" s="166"/>
      <c r="Q577" s="289"/>
      <c r="R577" s="165"/>
      <c r="S577" s="290"/>
      <c r="T577" s="290"/>
      <c r="U577" s="290"/>
      <c r="V577" s="290"/>
      <c r="W577" s="166"/>
      <c r="X577" s="87"/>
      <c r="Y577" s="418">
        <f t="shared" si="178"/>
        <v>0</v>
      </c>
      <c r="Z577" s="291">
        <f t="shared" si="179"/>
        <v>0</v>
      </c>
      <c r="AA577" s="163"/>
      <c r="AB577" s="177" t="str">
        <f t="shared" si="180"/>
        <v/>
      </c>
      <c r="AC577" s="283" t="str">
        <f t="shared" si="181"/>
        <v/>
      </c>
      <c r="AD577" s="283" t="str">
        <f t="shared" si="182"/>
        <v/>
      </c>
      <c r="AE577" s="163"/>
      <c r="AF577" s="162"/>
      <c r="AP577" s="581"/>
    </row>
    <row r="578" spans="1:42" s="141" customFormat="1">
      <c r="A578" s="134">
        <v>569</v>
      </c>
      <c r="B578" s="286"/>
      <c r="C578" s="146">
        <f t="shared" si="175"/>
        <v>0</v>
      </c>
      <c r="D578" s="146">
        <f t="shared" si="176"/>
        <v>1</v>
      </c>
      <c r="E578" s="146">
        <f t="shared" si="177"/>
        <v>1900</v>
      </c>
      <c r="F578" s="287"/>
      <c r="G578" s="287"/>
      <c r="H578" s="287"/>
      <c r="I578" s="288"/>
      <c r="J578" s="287"/>
      <c r="K578" s="288"/>
      <c r="L578" s="134"/>
      <c r="M578" s="133"/>
      <c r="N578" s="288"/>
      <c r="O578" s="134"/>
      <c r="P578" s="166"/>
      <c r="Q578" s="289"/>
      <c r="R578" s="165"/>
      <c r="S578" s="290"/>
      <c r="T578" s="290"/>
      <c r="U578" s="290"/>
      <c r="V578" s="290"/>
      <c r="W578" s="166"/>
      <c r="X578" s="87"/>
      <c r="Y578" s="418">
        <f t="shared" si="178"/>
        <v>0</v>
      </c>
      <c r="Z578" s="291">
        <f t="shared" si="179"/>
        <v>0</v>
      </c>
      <c r="AA578" s="163"/>
      <c r="AB578" s="177" t="str">
        <f t="shared" si="180"/>
        <v/>
      </c>
      <c r="AC578" s="283" t="str">
        <f t="shared" si="181"/>
        <v/>
      </c>
      <c r="AD578" s="283" t="str">
        <f t="shared" si="182"/>
        <v/>
      </c>
      <c r="AE578" s="163"/>
      <c r="AF578" s="162"/>
      <c r="AP578" s="581"/>
    </row>
    <row r="579" spans="1:42" s="141" customFormat="1">
      <c r="A579" s="134">
        <v>570</v>
      </c>
      <c r="B579" s="286"/>
      <c r="C579" s="146">
        <f t="shared" si="175"/>
        <v>0</v>
      </c>
      <c r="D579" s="146">
        <f t="shared" si="176"/>
        <v>1</v>
      </c>
      <c r="E579" s="146">
        <f t="shared" si="177"/>
        <v>1900</v>
      </c>
      <c r="F579" s="287"/>
      <c r="G579" s="287"/>
      <c r="H579" s="287"/>
      <c r="I579" s="288"/>
      <c r="J579" s="287"/>
      <c r="K579" s="288"/>
      <c r="L579" s="134"/>
      <c r="M579" s="133"/>
      <c r="N579" s="288"/>
      <c r="O579" s="134"/>
      <c r="P579" s="166"/>
      <c r="Q579" s="289"/>
      <c r="R579" s="165"/>
      <c r="S579" s="290"/>
      <c r="T579" s="290"/>
      <c r="U579" s="290"/>
      <c r="V579" s="290"/>
      <c r="W579" s="166"/>
      <c r="X579" s="87"/>
      <c r="Y579" s="418">
        <f t="shared" si="178"/>
        <v>0</v>
      </c>
      <c r="Z579" s="291">
        <f t="shared" si="179"/>
        <v>0</v>
      </c>
      <c r="AA579" s="163"/>
      <c r="AB579" s="177" t="str">
        <f t="shared" si="180"/>
        <v/>
      </c>
      <c r="AC579" s="283" t="str">
        <f t="shared" si="181"/>
        <v/>
      </c>
      <c r="AD579" s="283" t="str">
        <f t="shared" si="182"/>
        <v/>
      </c>
      <c r="AE579" s="163"/>
      <c r="AF579" s="162"/>
      <c r="AP579" s="581"/>
    </row>
    <row r="580" spans="1:42" s="141" customFormat="1">
      <c r="A580" s="134">
        <v>571</v>
      </c>
      <c r="B580" s="286"/>
      <c r="C580" s="146">
        <f t="shared" si="175"/>
        <v>0</v>
      </c>
      <c r="D580" s="146">
        <f t="shared" si="176"/>
        <v>1</v>
      </c>
      <c r="E580" s="146">
        <f t="shared" si="177"/>
        <v>1900</v>
      </c>
      <c r="F580" s="287"/>
      <c r="G580" s="287"/>
      <c r="H580" s="287"/>
      <c r="I580" s="288"/>
      <c r="J580" s="287"/>
      <c r="K580" s="288"/>
      <c r="L580" s="134"/>
      <c r="M580" s="133"/>
      <c r="N580" s="288"/>
      <c r="O580" s="134"/>
      <c r="P580" s="166"/>
      <c r="Q580" s="289"/>
      <c r="R580" s="165"/>
      <c r="S580" s="290"/>
      <c r="T580" s="290"/>
      <c r="U580" s="290"/>
      <c r="V580" s="290"/>
      <c r="W580" s="166"/>
      <c r="X580" s="87"/>
      <c r="Y580" s="418">
        <f t="shared" si="178"/>
        <v>0</v>
      </c>
      <c r="Z580" s="291">
        <f t="shared" si="179"/>
        <v>0</v>
      </c>
      <c r="AA580" s="163"/>
      <c r="AB580" s="177" t="str">
        <f t="shared" si="180"/>
        <v/>
      </c>
      <c r="AC580" s="283" t="str">
        <f t="shared" si="181"/>
        <v/>
      </c>
      <c r="AD580" s="283" t="str">
        <f t="shared" si="182"/>
        <v/>
      </c>
      <c r="AE580" s="163"/>
      <c r="AF580" s="162"/>
      <c r="AP580" s="581"/>
    </row>
    <row r="581" spans="1:42" s="141" customFormat="1">
      <c r="A581" s="134">
        <v>572</v>
      </c>
      <c r="B581" s="286"/>
      <c r="C581" s="146">
        <f t="shared" si="175"/>
        <v>0</v>
      </c>
      <c r="D581" s="146">
        <f t="shared" si="176"/>
        <v>1</v>
      </c>
      <c r="E581" s="146">
        <f t="shared" si="177"/>
        <v>1900</v>
      </c>
      <c r="F581" s="287"/>
      <c r="G581" s="287"/>
      <c r="H581" s="287"/>
      <c r="I581" s="288"/>
      <c r="J581" s="287"/>
      <c r="K581" s="288"/>
      <c r="L581" s="134"/>
      <c r="M581" s="133"/>
      <c r="N581" s="288"/>
      <c r="O581" s="134"/>
      <c r="P581" s="166"/>
      <c r="Q581" s="289"/>
      <c r="R581" s="165"/>
      <c r="S581" s="290"/>
      <c r="T581" s="290"/>
      <c r="U581" s="290"/>
      <c r="V581" s="290"/>
      <c r="W581" s="166"/>
      <c r="X581" s="87"/>
      <c r="Y581" s="418">
        <f t="shared" si="178"/>
        <v>0</v>
      </c>
      <c r="Z581" s="291">
        <f t="shared" si="179"/>
        <v>0</v>
      </c>
      <c r="AA581" s="163"/>
      <c r="AB581" s="177" t="str">
        <f t="shared" si="180"/>
        <v/>
      </c>
      <c r="AC581" s="283" t="str">
        <f t="shared" si="181"/>
        <v/>
      </c>
      <c r="AD581" s="283" t="str">
        <f t="shared" si="182"/>
        <v/>
      </c>
      <c r="AE581" s="163"/>
      <c r="AF581" s="162"/>
      <c r="AP581" s="581"/>
    </row>
    <row r="582" spans="1:42" s="141" customFormat="1">
      <c r="A582" s="134">
        <v>573</v>
      </c>
      <c r="B582" s="286"/>
      <c r="C582" s="146">
        <f t="shared" si="175"/>
        <v>0</v>
      </c>
      <c r="D582" s="146">
        <f t="shared" si="176"/>
        <v>1</v>
      </c>
      <c r="E582" s="146">
        <f t="shared" si="177"/>
        <v>1900</v>
      </c>
      <c r="F582" s="287"/>
      <c r="G582" s="287"/>
      <c r="H582" s="287"/>
      <c r="I582" s="288"/>
      <c r="J582" s="287"/>
      <c r="K582" s="288"/>
      <c r="L582" s="134"/>
      <c r="M582" s="133"/>
      <c r="N582" s="288"/>
      <c r="O582" s="134"/>
      <c r="P582" s="166"/>
      <c r="Q582" s="289"/>
      <c r="R582" s="165"/>
      <c r="S582" s="290"/>
      <c r="T582" s="290"/>
      <c r="U582" s="290"/>
      <c r="V582" s="290"/>
      <c r="W582" s="166"/>
      <c r="X582" s="87"/>
      <c r="Y582" s="418">
        <f t="shared" si="178"/>
        <v>0</v>
      </c>
      <c r="Z582" s="291">
        <f t="shared" si="179"/>
        <v>0</v>
      </c>
      <c r="AA582" s="163"/>
      <c r="AB582" s="177" t="str">
        <f t="shared" si="180"/>
        <v/>
      </c>
      <c r="AC582" s="283" t="str">
        <f t="shared" si="181"/>
        <v/>
      </c>
      <c r="AD582" s="283" t="str">
        <f t="shared" si="182"/>
        <v/>
      </c>
      <c r="AE582" s="163"/>
      <c r="AF582" s="162"/>
      <c r="AP582" s="581"/>
    </row>
    <row r="583" spans="1:42" s="141" customFormat="1">
      <c r="A583" s="134">
        <v>574</v>
      </c>
      <c r="B583" s="286"/>
      <c r="C583" s="146">
        <f t="shared" si="175"/>
        <v>0</v>
      </c>
      <c r="D583" s="146">
        <f t="shared" si="176"/>
        <v>1</v>
      </c>
      <c r="E583" s="146">
        <f t="shared" si="177"/>
        <v>1900</v>
      </c>
      <c r="F583" s="287"/>
      <c r="G583" s="287"/>
      <c r="H583" s="287"/>
      <c r="I583" s="288"/>
      <c r="J583" s="287"/>
      <c r="K583" s="288"/>
      <c r="L583" s="134"/>
      <c r="M583" s="133"/>
      <c r="N583" s="288"/>
      <c r="O583" s="134"/>
      <c r="P583" s="166"/>
      <c r="Q583" s="289"/>
      <c r="R583" s="165"/>
      <c r="S583" s="290"/>
      <c r="T583" s="290"/>
      <c r="U583" s="290"/>
      <c r="V583" s="290"/>
      <c r="W583" s="166"/>
      <c r="X583" s="87"/>
      <c r="Y583" s="418">
        <f t="shared" si="178"/>
        <v>0</v>
      </c>
      <c r="Z583" s="291">
        <f t="shared" si="179"/>
        <v>0</v>
      </c>
      <c r="AA583" s="163"/>
      <c r="AB583" s="177" t="str">
        <f t="shared" si="180"/>
        <v/>
      </c>
      <c r="AC583" s="283" t="str">
        <f t="shared" si="181"/>
        <v/>
      </c>
      <c r="AD583" s="283" t="str">
        <f t="shared" si="182"/>
        <v/>
      </c>
      <c r="AE583" s="163"/>
      <c r="AF583" s="162"/>
      <c r="AP583" s="581"/>
    </row>
    <row r="584" spans="1:42" s="141" customFormat="1">
      <c r="A584" s="134">
        <v>575</v>
      </c>
      <c r="B584" s="286"/>
      <c r="C584" s="146">
        <f t="shared" si="175"/>
        <v>0</v>
      </c>
      <c r="D584" s="146">
        <f t="shared" si="176"/>
        <v>1</v>
      </c>
      <c r="E584" s="146">
        <f t="shared" si="177"/>
        <v>1900</v>
      </c>
      <c r="F584" s="287"/>
      <c r="G584" s="287"/>
      <c r="H584" s="287"/>
      <c r="I584" s="288"/>
      <c r="J584" s="287"/>
      <c r="K584" s="288"/>
      <c r="L584" s="134"/>
      <c r="M584" s="133"/>
      <c r="N584" s="288"/>
      <c r="O584" s="134"/>
      <c r="P584" s="166"/>
      <c r="Q584" s="289"/>
      <c r="R584" s="165"/>
      <c r="S584" s="290"/>
      <c r="T584" s="290"/>
      <c r="U584" s="290"/>
      <c r="V584" s="290"/>
      <c r="W584" s="166"/>
      <c r="X584" s="87"/>
      <c r="Y584" s="418">
        <f t="shared" si="178"/>
        <v>0</v>
      </c>
      <c r="Z584" s="291">
        <f t="shared" si="179"/>
        <v>0</v>
      </c>
      <c r="AA584" s="163"/>
      <c r="AB584" s="177" t="str">
        <f t="shared" si="180"/>
        <v/>
      </c>
      <c r="AC584" s="283" t="str">
        <f t="shared" si="181"/>
        <v/>
      </c>
      <c r="AD584" s="283" t="str">
        <f t="shared" si="182"/>
        <v/>
      </c>
      <c r="AE584" s="163"/>
      <c r="AF584" s="162"/>
      <c r="AP584" s="581"/>
    </row>
    <row r="585" spans="1:42" s="141" customFormat="1">
      <c r="A585" s="134">
        <v>576</v>
      </c>
      <c r="B585" s="286"/>
      <c r="C585" s="146">
        <f t="shared" si="175"/>
        <v>0</v>
      </c>
      <c r="D585" s="146">
        <f t="shared" si="176"/>
        <v>1</v>
      </c>
      <c r="E585" s="146">
        <f t="shared" si="177"/>
        <v>1900</v>
      </c>
      <c r="F585" s="287"/>
      <c r="G585" s="287"/>
      <c r="H585" s="287"/>
      <c r="I585" s="288"/>
      <c r="J585" s="287"/>
      <c r="K585" s="288"/>
      <c r="L585" s="134"/>
      <c r="M585" s="133"/>
      <c r="N585" s="288"/>
      <c r="O585" s="134"/>
      <c r="P585" s="166"/>
      <c r="Q585" s="289"/>
      <c r="R585" s="165"/>
      <c r="S585" s="290"/>
      <c r="T585" s="290"/>
      <c r="U585" s="290"/>
      <c r="V585" s="290"/>
      <c r="W585" s="166"/>
      <c r="X585" s="87"/>
      <c r="Y585" s="418">
        <f t="shared" si="178"/>
        <v>0</v>
      </c>
      <c r="Z585" s="291">
        <f t="shared" si="179"/>
        <v>0</v>
      </c>
      <c r="AA585" s="163"/>
      <c r="AB585" s="177" t="str">
        <f t="shared" si="180"/>
        <v/>
      </c>
      <c r="AC585" s="283" t="str">
        <f t="shared" si="181"/>
        <v/>
      </c>
      <c r="AD585" s="283" t="str">
        <f t="shared" si="182"/>
        <v/>
      </c>
      <c r="AE585" s="163"/>
      <c r="AF585" s="162"/>
      <c r="AP585" s="581"/>
    </row>
    <row r="586" spans="1:42" s="141" customFormat="1">
      <c r="A586" s="134">
        <v>577</v>
      </c>
      <c r="B586" s="286"/>
      <c r="C586" s="146">
        <f t="shared" si="175"/>
        <v>0</v>
      </c>
      <c r="D586" s="146">
        <f t="shared" si="176"/>
        <v>1</v>
      </c>
      <c r="E586" s="146">
        <f t="shared" si="177"/>
        <v>1900</v>
      </c>
      <c r="F586" s="287"/>
      <c r="G586" s="287"/>
      <c r="H586" s="287"/>
      <c r="I586" s="288"/>
      <c r="J586" s="287"/>
      <c r="K586" s="288"/>
      <c r="L586" s="134"/>
      <c r="M586" s="133"/>
      <c r="N586" s="288"/>
      <c r="O586" s="134"/>
      <c r="P586" s="166"/>
      <c r="Q586" s="289"/>
      <c r="R586" s="165"/>
      <c r="S586" s="290"/>
      <c r="T586" s="290"/>
      <c r="U586" s="290"/>
      <c r="V586" s="290"/>
      <c r="W586" s="166"/>
      <c r="X586" s="87"/>
      <c r="Y586" s="418">
        <f t="shared" si="178"/>
        <v>0</v>
      </c>
      <c r="Z586" s="291">
        <f t="shared" si="179"/>
        <v>0</v>
      </c>
      <c r="AA586" s="163"/>
      <c r="AB586" s="177" t="str">
        <f t="shared" si="180"/>
        <v/>
      </c>
      <c r="AC586" s="283" t="str">
        <f t="shared" si="181"/>
        <v/>
      </c>
      <c r="AD586" s="283" t="str">
        <f t="shared" si="182"/>
        <v/>
      </c>
      <c r="AE586" s="163"/>
      <c r="AF586" s="162"/>
      <c r="AP586" s="581"/>
    </row>
    <row r="587" spans="1:42" s="141" customFormat="1">
      <c r="A587" s="134">
        <v>578</v>
      </c>
      <c r="B587" s="286"/>
      <c r="C587" s="146">
        <f t="shared" ref="C587:C650" si="183">DAY(B587)</f>
        <v>0</v>
      </c>
      <c r="D587" s="146">
        <f t="shared" ref="D587:D650" si="184">MONTH(B587)</f>
        <v>1</v>
      </c>
      <c r="E587" s="146">
        <f t="shared" ref="E587:E650" si="185">YEAR(B587)</f>
        <v>1900</v>
      </c>
      <c r="F587" s="287"/>
      <c r="G587" s="287"/>
      <c r="H587" s="287"/>
      <c r="I587" s="288"/>
      <c r="J587" s="287"/>
      <c r="K587" s="288"/>
      <c r="L587" s="134"/>
      <c r="M587" s="133"/>
      <c r="N587" s="288"/>
      <c r="O587" s="134"/>
      <c r="P587" s="166"/>
      <c r="Q587" s="289"/>
      <c r="R587" s="165"/>
      <c r="S587" s="290"/>
      <c r="T587" s="290"/>
      <c r="U587" s="290"/>
      <c r="V587" s="290"/>
      <c r="W587" s="166"/>
      <c r="X587" s="87"/>
      <c r="Y587" s="418">
        <f t="shared" ref="Y587:Y650" si="186">X587*U587</f>
        <v>0</v>
      </c>
      <c r="Z587" s="291">
        <f t="shared" ref="Z587:Z650" si="187">Y587*1.1</f>
        <v>0</v>
      </c>
      <c r="AA587" s="163"/>
      <c r="AB587" s="177" t="str">
        <f t="shared" ref="AB587:AB650" si="188">IF(S587="","",IF(S587-U587=0,"Full","No"))</f>
        <v/>
      </c>
      <c r="AC587" s="283" t="str">
        <f t="shared" ref="AC587:AC650" si="189">IF(AND(S587&gt;U587,V587=0),"Lost",IF(AND(S587&gt;U587,V587&lt;(S587-U587)),"Lost",""))</f>
        <v/>
      </c>
      <c r="AD587" s="283" t="str">
        <f t="shared" ref="AD587:AD650" si="190">IF(AND(S587&gt;U587,V587=0),S587-U587,IF(AND(S587&gt;U587,V587&lt;(S587-U587)),S587-(U587+V587),""))</f>
        <v/>
      </c>
      <c r="AE587" s="163"/>
      <c r="AF587" s="162"/>
      <c r="AP587" s="581"/>
    </row>
    <row r="588" spans="1:42" s="141" customFormat="1">
      <c r="A588" s="134">
        <v>579</v>
      </c>
      <c r="B588" s="286"/>
      <c r="C588" s="146">
        <f t="shared" si="183"/>
        <v>0</v>
      </c>
      <c r="D588" s="146">
        <f t="shared" si="184"/>
        <v>1</v>
      </c>
      <c r="E588" s="146">
        <f t="shared" si="185"/>
        <v>1900</v>
      </c>
      <c r="F588" s="287"/>
      <c r="G588" s="287"/>
      <c r="H588" s="287"/>
      <c r="I588" s="288"/>
      <c r="J588" s="287"/>
      <c r="K588" s="288"/>
      <c r="L588" s="134"/>
      <c r="M588" s="133"/>
      <c r="N588" s="288"/>
      <c r="O588" s="134"/>
      <c r="P588" s="166"/>
      <c r="Q588" s="289"/>
      <c r="R588" s="165"/>
      <c r="S588" s="290"/>
      <c r="T588" s="290"/>
      <c r="U588" s="290"/>
      <c r="V588" s="290"/>
      <c r="W588" s="166"/>
      <c r="X588" s="87"/>
      <c r="Y588" s="418">
        <f t="shared" si="186"/>
        <v>0</v>
      </c>
      <c r="Z588" s="291">
        <f t="shared" si="187"/>
        <v>0</v>
      </c>
      <c r="AA588" s="163"/>
      <c r="AB588" s="177" t="str">
        <f t="shared" si="188"/>
        <v/>
      </c>
      <c r="AC588" s="283" t="str">
        <f t="shared" si="189"/>
        <v/>
      </c>
      <c r="AD588" s="283" t="str">
        <f t="shared" si="190"/>
        <v/>
      </c>
      <c r="AE588" s="163"/>
      <c r="AF588" s="162"/>
      <c r="AP588" s="581"/>
    </row>
    <row r="589" spans="1:42" s="141" customFormat="1">
      <c r="A589" s="134">
        <v>580</v>
      </c>
      <c r="B589" s="286"/>
      <c r="C589" s="146">
        <f t="shared" si="183"/>
        <v>0</v>
      </c>
      <c r="D589" s="146">
        <f t="shared" si="184"/>
        <v>1</v>
      </c>
      <c r="E589" s="146">
        <f t="shared" si="185"/>
        <v>1900</v>
      </c>
      <c r="F589" s="287"/>
      <c r="G589" s="287"/>
      <c r="H589" s="287"/>
      <c r="I589" s="288"/>
      <c r="J589" s="287"/>
      <c r="K589" s="288"/>
      <c r="L589" s="134"/>
      <c r="M589" s="133"/>
      <c r="N589" s="288"/>
      <c r="O589" s="134"/>
      <c r="P589" s="166"/>
      <c r="Q589" s="289"/>
      <c r="R589" s="165"/>
      <c r="S589" s="290"/>
      <c r="T589" s="290"/>
      <c r="U589" s="290"/>
      <c r="V589" s="290"/>
      <c r="W589" s="166"/>
      <c r="X589" s="87"/>
      <c r="Y589" s="418">
        <f t="shared" si="186"/>
        <v>0</v>
      </c>
      <c r="Z589" s="291">
        <f t="shared" si="187"/>
        <v>0</v>
      </c>
      <c r="AA589" s="163"/>
      <c r="AB589" s="177" t="str">
        <f t="shared" si="188"/>
        <v/>
      </c>
      <c r="AC589" s="283" t="str">
        <f t="shared" si="189"/>
        <v/>
      </c>
      <c r="AD589" s="283" t="str">
        <f t="shared" si="190"/>
        <v/>
      </c>
      <c r="AE589" s="163"/>
      <c r="AF589" s="162"/>
      <c r="AP589" s="581"/>
    </row>
    <row r="590" spans="1:42" s="141" customFormat="1">
      <c r="A590" s="134">
        <v>581</v>
      </c>
      <c r="B590" s="286"/>
      <c r="C590" s="146">
        <f t="shared" si="183"/>
        <v>0</v>
      </c>
      <c r="D590" s="146">
        <f t="shared" si="184"/>
        <v>1</v>
      </c>
      <c r="E590" s="146">
        <f t="shared" si="185"/>
        <v>1900</v>
      </c>
      <c r="F590" s="287"/>
      <c r="G590" s="287"/>
      <c r="H590" s="287"/>
      <c r="I590" s="288"/>
      <c r="J590" s="287"/>
      <c r="K590" s="288"/>
      <c r="L590" s="134"/>
      <c r="M590" s="133"/>
      <c r="N590" s="288"/>
      <c r="O590" s="134"/>
      <c r="P590" s="166"/>
      <c r="Q590" s="289"/>
      <c r="R590" s="165"/>
      <c r="S590" s="290"/>
      <c r="T590" s="290"/>
      <c r="U590" s="290"/>
      <c r="V590" s="290"/>
      <c r="W590" s="166"/>
      <c r="X590" s="87"/>
      <c r="Y590" s="418">
        <f t="shared" si="186"/>
        <v>0</v>
      </c>
      <c r="Z590" s="291">
        <f t="shared" si="187"/>
        <v>0</v>
      </c>
      <c r="AA590" s="163"/>
      <c r="AB590" s="177" t="str">
        <f t="shared" si="188"/>
        <v/>
      </c>
      <c r="AC590" s="283" t="str">
        <f t="shared" si="189"/>
        <v/>
      </c>
      <c r="AD590" s="283" t="str">
        <f t="shared" si="190"/>
        <v/>
      </c>
      <c r="AE590" s="163"/>
      <c r="AF590" s="162"/>
      <c r="AP590" s="581"/>
    </row>
    <row r="591" spans="1:42" s="141" customFormat="1">
      <c r="A591" s="134">
        <v>582</v>
      </c>
      <c r="B591" s="286"/>
      <c r="C591" s="146">
        <f t="shared" si="183"/>
        <v>0</v>
      </c>
      <c r="D591" s="146">
        <f t="shared" si="184"/>
        <v>1</v>
      </c>
      <c r="E591" s="146">
        <f t="shared" si="185"/>
        <v>1900</v>
      </c>
      <c r="F591" s="287"/>
      <c r="G591" s="287"/>
      <c r="H591" s="287"/>
      <c r="I591" s="288"/>
      <c r="J591" s="287"/>
      <c r="K591" s="288"/>
      <c r="L591" s="134"/>
      <c r="M591" s="133"/>
      <c r="N591" s="288"/>
      <c r="O591" s="134"/>
      <c r="P591" s="166"/>
      <c r="Q591" s="289"/>
      <c r="R591" s="165"/>
      <c r="S591" s="290"/>
      <c r="T591" s="290"/>
      <c r="U591" s="290"/>
      <c r="V591" s="290"/>
      <c r="W591" s="166"/>
      <c r="X591" s="87"/>
      <c r="Y591" s="418">
        <f t="shared" si="186"/>
        <v>0</v>
      </c>
      <c r="Z591" s="291">
        <f t="shared" si="187"/>
        <v>0</v>
      </c>
      <c r="AA591" s="163"/>
      <c r="AB591" s="177" t="str">
        <f t="shared" si="188"/>
        <v/>
      </c>
      <c r="AC591" s="283" t="str">
        <f t="shared" si="189"/>
        <v/>
      </c>
      <c r="AD591" s="283" t="str">
        <f t="shared" si="190"/>
        <v/>
      </c>
      <c r="AE591" s="163"/>
      <c r="AF591" s="162"/>
      <c r="AP591" s="581"/>
    </row>
    <row r="592" spans="1:42" s="141" customFormat="1">
      <c r="A592" s="134">
        <v>583</v>
      </c>
      <c r="B592" s="286"/>
      <c r="C592" s="146">
        <f t="shared" si="183"/>
        <v>0</v>
      </c>
      <c r="D592" s="146">
        <f t="shared" si="184"/>
        <v>1</v>
      </c>
      <c r="E592" s="146">
        <f t="shared" si="185"/>
        <v>1900</v>
      </c>
      <c r="F592" s="287"/>
      <c r="G592" s="287"/>
      <c r="H592" s="287"/>
      <c r="I592" s="288"/>
      <c r="J592" s="287"/>
      <c r="K592" s="288"/>
      <c r="L592" s="134"/>
      <c r="M592" s="133"/>
      <c r="N592" s="288"/>
      <c r="O592" s="134"/>
      <c r="P592" s="166"/>
      <c r="Q592" s="289"/>
      <c r="R592" s="165"/>
      <c r="S592" s="290"/>
      <c r="T592" s="290"/>
      <c r="U592" s="290"/>
      <c r="V592" s="290"/>
      <c r="W592" s="166"/>
      <c r="X592" s="87"/>
      <c r="Y592" s="418">
        <f t="shared" si="186"/>
        <v>0</v>
      </c>
      <c r="Z592" s="291">
        <f t="shared" si="187"/>
        <v>0</v>
      </c>
      <c r="AA592" s="163"/>
      <c r="AB592" s="177" t="str">
        <f t="shared" si="188"/>
        <v/>
      </c>
      <c r="AC592" s="283" t="str">
        <f t="shared" si="189"/>
        <v/>
      </c>
      <c r="AD592" s="283" t="str">
        <f t="shared" si="190"/>
        <v/>
      </c>
      <c r="AE592" s="163"/>
      <c r="AF592" s="162"/>
      <c r="AP592" s="581"/>
    </row>
    <row r="593" spans="1:42" s="141" customFormat="1">
      <c r="A593" s="134">
        <v>584</v>
      </c>
      <c r="B593" s="286"/>
      <c r="C593" s="146">
        <f t="shared" si="183"/>
        <v>0</v>
      </c>
      <c r="D593" s="146">
        <f t="shared" si="184"/>
        <v>1</v>
      </c>
      <c r="E593" s="146">
        <f t="shared" si="185"/>
        <v>1900</v>
      </c>
      <c r="F593" s="287"/>
      <c r="G593" s="287"/>
      <c r="H593" s="287"/>
      <c r="I593" s="288"/>
      <c r="J593" s="287"/>
      <c r="K593" s="288"/>
      <c r="L593" s="134"/>
      <c r="M593" s="133"/>
      <c r="N593" s="288"/>
      <c r="O593" s="134"/>
      <c r="P593" s="166"/>
      <c r="Q593" s="289"/>
      <c r="R593" s="165"/>
      <c r="S593" s="290"/>
      <c r="T593" s="290"/>
      <c r="U593" s="290"/>
      <c r="V593" s="290"/>
      <c r="W593" s="166"/>
      <c r="X593" s="87"/>
      <c r="Y593" s="418">
        <f t="shared" si="186"/>
        <v>0</v>
      </c>
      <c r="Z593" s="291">
        <f t="shared" si="187"/>
        <v>0</v>
      </c>
      <c r="AA593" s="163"/>
      <c r="AB593" s="177" t="str">
        <f t="shared" si="188"/>
        <v/>
      </c>
      <c r="AC593" s="283" t="str">
        <f t="shared" si="189"/>
        <v/>
      </c>
      <c r="AD593" s="283" t="str">
        <f t="shared" si="190"/>
        <v/>
      </c>
      <c r="AE593" s="163"/>
      <c r="AF593" s="162"/>
      <c r="AP593" s="581"/>
    </row>
    <row r="594" spans="1:42" s="141" customFormat="1">
      <c r="A594" s="134">
        <v>585</v>
      </c>
      <c r="B594" s="286"/>
      <c r="C594" s="146">
        <f t="shared" si="183"/>
        <v>0</v>
      </c>
      <c r="D594" s="146">
        <f t="shared" si="184"/>
        <v>1</v>
      </c>
      <c r="E594" s="146">
        <f t="shared" si="185"/>
        <v>1900</v>
      </c>
      <c r="F594" s="287"/>
      <c r="G594" s="287"/>
      <c r="H594" s="287"/>
      <c r="I594" s="288"/>
      <c r="J594" s="287"/>
      <c r="K594" s="288"/>
      <c r="L594" s="134"/>
      <c r="M594" s="133"/>
      <c r="N594" s="288"/>
      <c r="O594" s="134"/>
      <c r="P594" s="166"/>
      <c r="Q594" s="289"/>
      <c r="R594" s="165"/>
      <c r="S594" s="290"/>
      <c r="T594" s="290"/>
      <c r="U594" s="290"/>
      <c r="V594" s="290"/>
      <c r="W594" s="166"/>
      <c r="X594" s="87"/>
      <c r="Y594" s="418">
        <f t="shared" si="186"/>
        <v>0</v>
      </c>
      <c r="Z594" s="291">
        <f t="shared" si="187"/>
        <v>0</v>
      </c>
      <c r="AA594" s="163"/>
      <c r="AB594" s="177" t="str">
        <f t="shared" si="188"/>
        <v/>
      </c>
      <c r="AC594" s="283" t="str">
        <f t="shared" si="189"/>
        <v/>
      </c>
      <c r="AD594" s="283" t="str">
        <f t="shared" si="190"/>
        <v/>
      </c>
      <c r="AE594" s="163"/>
      <c r="AF594" s="162"/>
      <c r="AP594" s="581"/>
    </row>
    <row r="595" spans="1:42" s="141" customFormat="1">
      <c r="A595" s="134">
        <v>586</v>
      </c>
      <c r="B595" s="286"/>
      <c r="C595" s="146">
        <f t="shared" si="183"/>
        <v>0</v>
      </c>
      <c r="D595" s="146">
        <f t="shared" si="184"/>
        <v>1</v>
      </c>
      <c r="E595" s="146">
        <f t="shared" si="185"/>
        <v>1900</v>
      </c>
      <c r="F595" s="287"/>
      <c r="G595" s="287"/>
      <c r="H595" s="287"/>
      <c r="I595" s="288"/>
      <c r="J595" s="287"/>
      <c r="K595" s="288"/>
      <c r="L595" s="134"/>
      <c r="M595" s="133"/>
      <c r="N595" s="288"/>
      <c r="O595" s="134"/>
      <c r="P595" s="166"/>
      <c r="Q595" s="289"/>
      <c r="R595" s="165"/>
      <c r="S595" s="290"/>
      <c r="T595" s="290"/>
      <c r="U595" s="290"/>
      <c r="V595" s="290"/>
      <c r="W595" s="166"/>
      <c r="X595" s="87"/>
      <c r="Y595" s="418">
        <f t="shared" si="186"/>
        <v>0</v>
      </c>
      <c r="Z595" s="291">
        <f t="shared" si="187"/>
        <v>0</v>
      </c>
      <c r="AA595" s="163"/>
      <c r="AB595" s="177" t="str">
        <f t="shared" si="188"/>
        <v/>
      </c>
      <c r="AC595" s="283" t="str">
        <f t="shared" si="189"/>
        <v/>
      </c>
      <c r="AD595" s="283" t="str">
        <f t="shared" si="190"/>
        <v/>
      </c>
      <c r="AE595" s="163"/>
      <c r="AF595" s="162"/>
      <c r="AP595" s="581"/>
    </row>
    <row r="596" spans="1:42" s="141" customFormat="1">
      <c r="A596" s="134">
        <v>587</v>
      </c>
      <c r="B596" s="286"/>
      <c r="C596" s="146">
        <f t="shared" si="183"/>
        <v>0</v>
      </c>
      <c r="D596" s="146">
        <f t="shared" si="184"/>
        <v>1</v>
      </c>
      <c r="E596" s="146">
        <f t="shared" si="185"/>
        <v>1900</v>
      </c>
      <c r="F596" s="287"/>
      <c r="G596" s="287"/>
      <c r="H596" s="287"/>
      <c r="I596" s="288"/>
      <c r="J596" s="287"/>
      <c r="K596" s="288"/>
      <c r="L596" s="134"/>
      <c r="M596" s="133"/>
      <c r="N596" s="288"/>
      <c r="O596" s="134"/>
      <c r="P596" s="166"/>
      <c r="Q596" s="289"/>
      <c r="R596" s="165"/>
      <c r="S596" s="290"/>
      <c r="T596" s="290"/>
      <c r="U596" s="290"/>
      <c r="V596" s="290"/>
      <c r="W596" s="166"/>
      <c r="X596" s="87"/>
      <c r="Y596" s="418">
        <f t="shared" si="186"/>
        <v>0</v>
      </c>
      <c r="Z596" s="291">
        <f t="shared" si="187"/>
        <v>0</v>
      </c>
      <c r="AA596" s="163"/>
      <c r="AB596" s="177" t="str">
        <f t="shared" si="188"/>
        <v/>
      </c>
      <c r="AC596" s="283" t="str">
        <f t="shared" si="189"/>
        <v/>
      </c>
      <c r="AD596" s="283" t="str">
        <f t="shared" si="190"/>
        <v/>
      </c>
      <c r="AE596" s="163"/>
      <c r="AF596" s="162"/>
      <c r="AP596" s="581"/>
    </row>
    <row r="597" spans="1:42" s="141" customFormat="1">
      <c r="A597" s="134">
        <v>588</v>
      </c>
      <c r="B597" s="286"/>
      <c r="C597" s="146">
        <f t="shared" si="183"/>
        <v>0</v>
      </c>
      <c r="D597" s="146">
        <f t="shared" si="184"/>
        <v>1</v>
      </c>
      <c r="E597" s="146">
        <f t="shared" si="185"/>
        <v>1900</v>
      </c>
      <c r="F597" s="287"/>
      <c r="G597" s="287"/>
      <c r="H597" s="287"/>
      <c r="I597" s="288"/>
      <c r="J597" s="287"/>
      <c r="K597" s="288"/>
      <c r="L597" s="134"/>
      <c r="M597" s="133"/>
      <c r="N597" s="288"/>
      <c r="O597" s="134"/>
      <c r="P597" s="166"/>
      <c r="Q597" s="289"/>
      <c r="R597" s="165"/>
      <c r="S597" s="290"/>
      <c r="T597" s="290"/>
      <c r="U597" s="290"/>
      <c r="V597" s="290"/>
      <c r="W597" s="166"/>
      <c r="X597" s="87"/>
      <c r="Y597" s="418">
        <f t="shared" si="186"/>
        <v>0</v>
      </c>
      <c r="Z597" s="291">
        <f t="shared" si="187"/>
        <v>0</v>
      </c>
      <c r="AA597" s="163"/>
      <c r="AB597" s="177" t="str">
        <f t="shared" si="188"/>
        <v/>
      </c>
      <c r="AC597" s="283" t="str">
        <f t="shared" si="189"/>
        <v/>
      </c>
      <c r="AD597" s="283" t="str">
        <f t="shared" si="190"/>
        <v/>
      </c>
      <c r="AE597" s="163"/>
      <c r="AF597" s="162"/>
      <c r="AP597" s="581"/>
    </row>
    <row r="598" spans="1:42" s="141" customFormat="1">
      <c r="A598" s="134">
        <v>589</v>
      </c>
      <c r="B598" s="286"/>
      <c r="C598" s="146">
        <f t="shared" si="183"/>
        <v>0</v>
      </c>
      <c r="D598" s="146">
        <f t="shared" si="184"/>
        <v>1</v>
      </c>
      <c r="E598" s="146">
        <f t="shared" si="185"/>
        <v>1900</v>
      </c>
      <c r="F598" s="287"/>
      <c r="G598" s="287"/>
      <c r="H598" s="287"/>
      <c r="I598" s="288"/>
      <c r="J598" s="287"/>
      <c r="K598" s="288"/>
      <c r="L598" s="134"/>
      <c r="M598" s="133"/>
      <c r="N598" s="288"/>
      <c r="O598" s="134"/>
      <c r="P598" s="166"/>
      <c r="Q598" s="289"/>
      <c r="R598" s="165"/>
      <c r="S598" s="290"/>
      <c r="T598" s="290"/>
      <c r="U598" s="290"/>
      <c r="V598" s="290"/>
      <c r="W598" s="166"/>
      <c r="X598" s="87"/>
      <c r="Y598" s="418">
        <f t="shared" si="186"/>
        <v>0</v>
      </c>
      <c r="Z598" s="291">
        <f t="shared" si="187"/>
        <v>0</v>
      </c>
      <c r="AA598" s="163"/>
      <c r="AB598" s="177" t="str">
        <f t="shared" si="188"/>
        <v/>
      </c>
      <c r="AC598" s="283" t="str">
        <f t="shared" si="189"/>
        <v/>
      </c>
      <c r="AD598" s="283" t="str">
        <f t="shared" si="190"/>
        <v/>
      </c>
      <c r="AE598" s="163"/>
      <c r="AF598" s="162"/>
      <c r="AP598" s="581"/>
    </row>
    <row r="599" spans="1:42" s="141" customFormat="1">
      <c r="A599" s="134">
        <v>590</v>
      </c>
      <c r="B599" s="286"/>
      <c r="C599" s="146">
        <f t="shared" si="183"/>
        <v>0</v>
      </c>
      <c r="D599" s="146">
        <f t="shared" si="184"/>
        <v>1</v>
      </c>
      <c r="E599" s="146">
        <f t="shared" si="185"/>
        <v>1900</v>
      </c>
      <c r="F599" s="287"/>
      <c r="G599" s="287"/>
      <c r="H599" s="287"/>
      <c r="I599" s="288"/>
      <c r="J599" s="287"/>
      <c r="K599" s="288"/>
      <c r="L599" s="134"/>
      <c r="M599" s="133"/>
      <c r="N599" s="288"/>
      <c r="O599" s="134"/>
      <c r="P599" s="166"/>
      <c r="Q599" s="289"/>
      <c r="R599" s="165"/>
      <c r="S599" s="290"/>
      <c r="T599" s="290"/>
      <c r="U599" s="290"/>
      <c r="V599" s="290"/>
      <c r="W599" s="166"/>
      <c r="X599" s="87"/>
      <c r="Y599" s="418">
        <f t="shared" si="186"/>
        <v>0</v>
      </c>
      <c r="Z599" s="291">
        <f t="shared" si="187"/>
        <v>0</v>
      </c>
      <c r="AA599" s="163"/>
      <c r="AB599" s="177" t="str">
        <f t="shared" si="188"/>
        <v/>
      </c>
      <c r="AC599" s="283" t="str">
        <f t="shared" si="189"/>
        <v/>
      </c>
      <c r="AD599" s="283" t="str">
        <f t="shared" si="190"/>
        <v/>
      </c>
      <c r="AE599" s="163"/>
      <c r="AF599" s="162"/>
      <c r="AP599" s="581"/>
    </row>
    <row r="600" spans="1:42" s="141" customFormat="1">
      <c r="A600" s="134">
        <v>591</v>
      </c>
      <c r="B600" s="286"/>
      <c r="C600" s="146">
        <f t="shared" si="183"/>
        <v>0</v>
      </c>
      <c r="D600" s="146">
        <f t="shared" si="184"/>
        <v>1</v>
      </c>
      <c r="E600" s="146">
        <f t="shared" si="185"/>
        <v>1900</v>
      </c>
      <c r="F600" s="287"/>
      <c r="G600" s="287"/>
      <c r="H600" s="287"/>
      <c r="I600" s="288"/>
      <c r="J600" s="287"/>
      <c r="K600" s="288"/>
      <c r="L600" s="134"/>
      <c r="M600" s="133"/>
      <c r="N600" s="288"/>
      <c r="O600" s="134"/>
      <c r="P600" s="166"/>
      <c r="Q600" s="289"/>
      <c r="R600" s="165"/>
      <c r="S600" s="290"/>
      <c r="T600" s="290"/>
      <c r="U600" s="290"/>
      <c r="V600" s="290"/>
      <c r="W600" s="166"/>
      <c r="X600" s="87"/>
      <c r="Y600" s="418">
        <f t="shared" si="186"/>
        <v>0</v>
      </c>
      <c r="Z600" s="291">
        <f t="shared" si="187"/>
        <v>0</v>
      </c>
      <c r="AA600" s="163"/>
      <c r="AB600" s="177" t="str">
        <f t="shared" si="188"/>
        <v/>
      </c>
      <c r="AC600" s="283" t="str">
        <f t="shared" si="189"/>
        <v/>
      </c>
      <c r="AD600" s="283" t="str">
        <f t="shared" si="190"/>
        <v/>
      </c>
      <c r="AE600" s="163"/>
      <c r="AF600" s="162"/>
      <c r="AP600" s="581"/>
    </row>
    <row r="601" spans="1:42" s="141" customFormat="1">
      <c r="A601" s="134">
        <v>592</v>
      </c>
      <c r="B601" s="286"/>
      <c r="C601" s="146">
        <f t="shared" si="183"/>
        <v>0</v>
      </c>
      <c r="D601" s="146">
        <f t="shared" si="184"/>
        <v>1</v>
      </c>
      <c r="E601" s="146">
        <f t="shared" si="185"/>
        <v>1900</v>
      </c>
      <c r="F601" s="287"/>
      <c r="G601" s="287"/>
      <c r="H601" s="287"/>
      <c r="I601" s="288"/>
      <c r="J601" s="287"/>
      <c r="K601" s="288"/>
      <c r="L601" s="134"/>
      <c r="M601" s="133"/>
      <c r="N601" s="288"/>
      <c r="O601" s="134"/>
      <c r="P601" s="166"/>
      <c r="Q601" s="289"/>
      <c r="R601" s="165"/>
      <c r="S601" s="290"/>
      <c r="T601" s="290"/>
      <c r="U601" s="290"/>
      <c r="V601" s="290"/>
      <c r="W601" s="166"/>
      <c r="X601" s="87"/>
      <c r="Y601" s="418">
        <f t="shared" si="186"/>
        <v>0</v>
      </c>
      <c r="Z601" s="291">
        <f t="shared" si="187"/>
        <v>0</v>
      </c>
      <c r="AA601" s="163"/>
      <c r="AB601" s="177" t="str">
        <f t="shared" si="188"/>
        <v/>
      </c>
      <c r="AC601" s="283" t="str">
        <f t="shared" si="189"/>
        <v/>
      </c>
      <c r="AD601" s="283" t="str">
        <f t="shared" si="190"/>
        <v/>
      </c>
      <c r="AE601" s="163"/>
      <c r="AF601" s="162"/>
      <c r="AP601" s="581"/>
    </row>
    <row r="602" spans="1:42" s="141" customFormat="1">
      <c r="A602" s="134">
        <v>593</v>
      </c>
      <c r="B602" s="286"/>
      <c r="C602" s="146">
        <f t="shared" si="183"/>
        <v>0</v>
      </c>
      <c r="D602" s="146">
        <f t="shared" si="184"/>
        <v>1</v>
      </c>
      <c r="E602" s="146">
        <f t="shared" si="185"/>
        <v>1900</v>
      </c>
      <c r="F602" s="287"/>
      <c r="G602" s="287"/>
      <c r="H602" s="287"/>
      <c r="I602" s="288"/>
      <c r="J602" s="287"/>
      <c r="K602" s="288"/>
      <c r="L602" s="134"/>
      <c r="M602" s="133"/>
      <c r="N602" s="288"/>
      <c r="O602" s="134"/>
      <c r="P602" s="166"/>
      <c r="Q602" s="289"/>
      <c r="R602" s="165"/>
      <c r="S602" s="290"/>
      <c r="T602" s="290"/>
      <c r="U602" s="290"/>
      <c r="V602" s="290"/>
      <c r="W602" s="166"/>
      <c r="X602" s="87"/>
      <c r="Y602" s="418">
        <f t="shared" si="186"/>
        <v>0</v>
      </c>
      <c r="Z602" s="291">
        <f t="shared" si="187"/>
        <v>0</v>
      </c>
      <c r="AA602" s="163"/>
      <c r="AB602" s="177" t="str">
        <f t="shared" si="188"/>
        <v/>
      </c>
      <c r="AC602" s="283" t="str">
        <f t="shared" si="189"/>
        <v/>
      </c>
      <c r="AD602" s="283" t="str">
        <f t="shared" si="190"/>
        <v/>
      </c>
      <c r="AE602" s="163"/>
      <c r="AF602" s="162"/>
      <c r="AP602" s="581"/>
    </row>
    <row r="603" spans="1:42" s="141" customFormat="1">
      <c r="A603" s="134">
        <v>594</v>
      </c>
      <c r="B603" s="286"/>
      <c r="C603" s="146">
        <f t="shared" si="183"/>
        <v>0</v>
      </c>
      <c r="D603" s="146">
        <f t="shared" si="184"/>
        <v>1</v>
      </c>
      <c r="E603" s="146">
        <f t="shared" si="185"/>
        <v>1900</v>
      </c>
      <c r="F603" s="287"/>
      <c r="G603" s="287"/>
      <c r="H603" s="287"/>
      <c r="I603" s="288"/>
      <c r="J603" s="287"/>
      <c r="K603" s="288"/>
      <c r="L603" s="134"/>
      <c r="M603" s="133"/>
      <c r="N603" s="288"/>
      <c r="O603" s="134"/>
      <c r="P603" s="166"/>
      <c r="Q603" s="289"/>
      <c r="R603" s="165"/>
      <c r="S603" s="290"/>
      <c r="T603" s="290"/>
      <c r="U603" s="290"/>
      <c r="V603" s="290"/>
      <c r="W603" s="166"/>
      <c r="X603" s="87"/>
      <c r="Y603" s="418">
        <f t="shared" si="186"/>
        <v>0</v>
      </c>
      <c r="Z603" s="291">
        <f t="shared" si="187"/>
        <v>0</v>
      </c>
      <c r="AA603" s="163"/>
      <c r="AB603" s="177" t="str">
        <f t="shared" si="188"/>
        <v/>
      </c>
      <c r="AC603" s="283" t="str">
        <f t="shared" si="189"/>
        <v/>
      </c>
      <c r="AD603" s="283" t="str">
        <f t="shared" si="190"/>
        <v/>
      </c>
      <c r="AE603" s="163"/>
      <c r="AF603" s="162"/>
      <c r="AP603" s="581"/>
    </row>
    <row r="604" spans="1:42" s="141" customFormat="1">
      <c r="A604" s="134">
        <v>595</v>
      </c>
      <c r="B604" s="286"/>
      <c r="C604" s="146">
        <f t="shared" si="183"/>
        <v>0</v>
      </c>
      <c r="D604" s="146">
        <f t="shared" si="184"/>
        <v>1</v>
      </c>
      <c r="E604" s="146">
        <f t="shared" si="185"/>
        <v>1900</v>
      </c>
      <c r="F604" s="287"/>
      <c r="G604" s="287"/>
      <c r="H604" s="287"/>
      <c r="I604" s="288"/>
      <c r="J604" s="287"/>
      <c r="K604" s="288"/>
      <c r="L604" s="134"/>
      <c r="M604" s="133"/>
      <c r="N604" s="288"/>
      <c r="O604" s="134"/>
      <c r="P604" s="166"/>
      <c r="Q604" s="289"/>
      <c r="R604" s="165"/>
      <c r="S604" s="290"/>
      <c r="T604" s="290"/>
      <c r="U604" s="290"/>
      <c r="V604" s="290"/>
      <c r="W604" s="166"/>
      <c r="X604" s="87"/>
      <c r="Y604" s="418">
        <f t="shared" si="186"/>
        <v>0</v>
      </c>
      <c r="Z604" s="291">
        <f t="shared" si="187"/>
        <v>0</v>
      </c>
      <c r="AA604" s="163"/>
      <c r="AB604" s="177" t="str">
        <f t="shared" si="188"/>
        <v/>
      </c>
      <c r="AC604" s="283" t="str">
        <f t="shared" si="189"/>
        <v/>
      </c>
      <c r="AD604" s="283" t="str">
        <f t="shared" si="190"/>
        <v/>
      </c>
      <c r="AE604" s="163"/>
      <c r="AF604" s="162"/>
      <c r="AP604" s="581"/>
    </row>
    <row r="605" spans="1:42" s="141" customFormat="1">
      <c r="A605" s="134">
        <v>596</v>
      </c>
      <c r="B605" s="286"/>
      <c r="C605" s="146">
        <f t="shared" si="183"/>
        <v>0</v>
      </c>
      <c r="D605" s="146">
        <f t="shared" si="184"/>
        <v>1</v>
      </c>
      <c r="E605" s="146">
        <f t="shared" si="185"/>
        <v>1900</v>
      </c>
      <c r="F605" s="287"/>
      <c r="G605" s="287"/>
      <c r="H605" s="287"/>
      <c r="I605" s="288"/>
      <c r="J605" s="287"/>
      <c r="K605" s="288"/>
      <c r="L605" s="134"/>
      <c r="M605" s="133"/>
      <c r="N605" s="288"/>
      <c r="O605" s="134"/>
      <c r="P605" s="166"/>
      <c r="Q605" s="289"/>
      <c r="R605" s="165"/>
      <c r="S605" s="290"/>
      <c r="T605" s="290"/>
      <c r="U605" s="290"/>
      <c r="V605" s="290"/>
      <c r="W605" s="166"/>
      <c r="X605" s="87"/>
      <c r="Y605" s="418">
        <f t="shared" si="186"/>
        <v>0</v>
      </c>
      <c r="Z605" s="291">
        <f t="shared" si="187"/>
        <v>0</v>
      </c>
      <c r="AA605" s="163"/>
      <c r="AB605" s="177" t="str">
        <f t="shared" si="188"/>
        <v/>
      </c>
      <c r="AC605" s="283" t="str">
        <f t="shared" si="189"/>
        <v/>
      </c>
      <c r="AD605" s="283" t="str">
        <f t="shared" si="190"/>
        <v/>
      </c>
      <c r="AE605" s="163"/>
      <c r="AF605" s="162"/>
      <c r="AP605" s="581"/>
    </row>
    <row r="606" spans="1:42" s="141" customFormat="1">
      <c r="A606" s="134">
        <v>597</v>
      </c>
      <c r="B606" s="286"/>
      <c r="C606" s="146">
        <f t="shared" si="183"/>
        <v>0</v>
      </c>
      <c r="D606" s="146">
        <f t="shared" si="184"/>
        <v>1</v>
      </c>
      <c r="E606" s="146">
        <f t="shared" si="185"/>
        <v>1900</v>
      </c>
      <c r="F606" s="287"/>
      <c r="G606" s="287"/>
      <c r="H606" s="287"/>
      <c r="I606" s="288"/>
      <c r="J606" s="287"/>
      <c r="K606" s="288"/>
      <c r="L606" s="134"/>
      <c r="M606" s="133"/>
      <c r="N606" s="288"/>
      <c r="O606" s="134"/>
      <c r="P606" s="166"/>
      <c r="Q606" s="289"/>
      <c r="R606" s="165"/>
      <c r="S606" s="290"/>
      <c r="T606" s="290"/>
      <c r="U606" s="290"/>
      <c r="V606" s="290"/>
      <c r="W606" s="166"/>
      <c r="X606" s="87"/>
      <c r="Y606" s="418">
        <f t="shared" si="186"/>
        <v>0</v>
      </c>
      <c r="Z606" s="291">
        <f t="shared" si="187"/>
        <v>0</v>
      </c>
      <c r="AA606" s="163"/>
      <c r="AB606" s="177" t="str">
        <f t="shared" si="188"/>
        <v/>
      </c>
      <c r="AC606" s="283" t="str">
        <f t="shared" si="189"/>
        <v/>
      </c>
      <c r="AD606" s="283" t="str">
        <f t="shared" si="190"/>
        <v/>
      </c>
      <c r="AE606" s="163"/>
      <c r="AF606" s="162"/>
      <c r="AP606" s="581"/>
    </row>
    <row r="607" spans="1:42" s="141" customFormat="1">
      <c r="A607" s="134">
        <v>598</v>
      </c>
      <c r="B607" s="286"/>
      <c r="C607" s="146">
        <f t="shared" si="183"/>
        <v>0</v>
      </c>
      <c r="D607" s="146">
        <f t="shared" si="184"/>
        <v>1</v>
      </c>
      <c r="E607" s="146">
        <f t="shared" si="185"/>
        <v>1900</v>
      </c>
      <c r="F607" s="287"/>
      <c r="G607" s="287"/>
      <c r="H607" s="287"/>
      <c r="I607" s="288"/>
      <c r="J607" s="287"/>
      <c r="K607" s="288"/>
      <c r="L607" s="134"/>
      <c r="M607" s="133"/>
      <c r="N607" s="288"/>
      <c r="O607" s="134"/>
      <c r="P607" s="166"/>
      <c r="Q607" s="289"/>
      <c r="R607" s="165"/>
      <c r="S607" s="290"/>
      <c r="T607" s="290"/>
      <c r="U607" s="290"/>
      <c r="V607" s="290"/>
      <c r="W607" s="166"/>
      <c r="X607" s="87"/>
      <c r="Y607" s="418">
        <f t="shared" si="186"/>
        <v>0</v>
      </c>
      <c r="Z607" s="291">
        <f t="shared" si="187"/>
        <v>0</v>
      </c>
      <c r="AA607" s="163"/>
      <c r="AB607" s="177" t="str">
        <f t="shared" si="188"/>
        <v/>
      </c>
      <c r="AC607" s="283" t="str">
        <f t="shared" si="189"/>
        <v/>
      </c>
      <c r="AD607" s="283" t="str">
        <f t="shared" si="190"/>
        <v/>
      </c>
      <c r="AE607" s="163"/>
      <c r="AF607" s="162"/>
      <c r="AP607" s="581"/>
    </row>
    <row r="608" spans="1:42" s="141" customFormat="1">
      <c r="A608" s="134">
        <v>599</v>
      </c>
      <c r="B608" s="286"/>
      <c r="C608" s="146">
        <f t="shared" si="183"/>
        <v>0</v>
      </c>
      <c r="D608" s="146">
        <f t="shared" si="184"/>
        <v>1</v>
      </c>
      <c r="E608" s="146">
        <f t="shared" si="185"/>
        <v>1900</v>
      </c>
      <c r="F608" s="287"/>
      <c r="G608" s="287"/>
      <c r="H608" s="287"/>
      <c r="I608" s="288"/>
      <c r="J608" s="287"/>
      <c r="K608" s="288"/>
      <c r="L608" s="134"/>
      <c r="M608" s="133"/>
      <c r="N608" s="288"/>
      <c r="O608" s="134"/>
      <c r="P608" s="166"/>
      <c r="Q608" s="289"/>
      <c r="R608" s="165"/>
      <c r="S608" s="290"/>
      <c r="T608" s="290"/>
      <c r="U608" s="290"/>
      <c r="V608" s="290"/>
      <c r="W608" s="166"/>
      <c r="X608" s="87"/>
      <c r="Y608" s="418">
        <f t="shared" si="186"/>
        <v>0</v>
      </c>
      <c r="Z608" s="291">
        <f t="shared" si="187"/>
        <v>0</v>
      </c>
      <c r="AA608" s="163"/>
      <c r="AB608" s="177" t="str">
        <f t="shared" si="188"/>
        <v/>
      </c>
      <c r="AC608" s="283" t="str">
        <f t="shared" si="189"/>
        <v/>
      </c>
      <c r="AD608" s="283" t="str">
        <f t="shared" si="190"/>
        <v/>
      </c>
      <c r="AE608" s="163"/>
      <c r="AF608" s="162"/>
      <c r="AP608" s="581"/>
    </row>
    <row r="609" spans="1:42" s="141" customFormat="1">
      <c r="A609" s="134">
        <v>600</v>
      </c>
      <c r="B609" s="286"/>
      <c r="C609" s="146">
        <f t="shared" si="183"/>
        <v>0</v>
      </c>
      <c r="D609" s="146">
        <f t="shared" si="184"/>
        <v>1</v>
      </c>
      <c r="E609" s="146">
        <f t="shared" si="185"/>
        <v>1900</v>
      </c>
      <c r="F609" s="287"/>
      <c r="G609" s="287"/>
      <c r="H609" s="287"/>
      <c r="I609" s="288"/>
      <c r="J609" s="287"/>
      <c r="K609" s="288"/>
      <c r="L609" s="134"/>
      <c r="M609" s="133"/>
      <c r="N609" s="288"/>
      <c r="O609" s="134"/>
      <c r="P609" s="166"/>
      <c r="Q609" s="289"/>
      <c r="R609" s="165"/>
      <c r="S609" s="290"/>
      <c r="T609" s="290"/>
      <c r="U609" s="290"/>
      <c r="V609" s="290"/>
      <c r="W609" s="166"/>
      <c r="X609" s="87"/>
      <c r="Y609" s="418">
        <f t="shared" si="186"/>
        <v>0</v>
      </c>
      <c r="Z609" s="291">
        <f t="shared" si="187"/>
        <v>0</v>
      </c>
      <c r="AA609" s="163"/>
      <c r="AB609" s="177" t="str">
        <f t="shared" si="188"/>
        <v/>
      </c>
      <c r="AC609" s="283" t="str">
        <f t="shared" si="189"/>
        <v/>
      </c>
      <c r="AD609" s="283" t="str">
        <f t="shared" si="190"/>
        <v/>
      </c>
      <c r="AE609" s="163"/>
      <c r="AF609" s="162"/>
      <c r="AP609" s="581"/>
    </row>
    <row r="610" spans="1:42" s="141" customFormat="1">
      <c r="A610" s="134">
        <v>601</v>
      </c>
      <c r="B610" s="286"/>
      <c r="C610" s="146">
        <f t="shared" si="183"/>
        <v>0</v>
      </c>
      <c r="D610" s="146">
        <f t="shared" si="184"/>
        <v>1</v>
      </c>
      <c r="E610" s="146">
        <f t="shared" si="185"/>
        <v>1900</v>
      </c>
      <c r="F610" s="287"/>
      <c r="G610" s="287"/>
      <c r="H610" s="287"/>
      <c r="I610" s="288"/>
      <c r="J610" s="287"/>
      <c r="K610" s="288"/>
      <c r="L610" s="134"/>
      <c r="M610" s="133"/>
      <c r="N610" s="288"/>
      <c r="O610" s="134"/>
      <c r="P610" s="166"/>
      <c r="Q610" s="289"/>
      <c r="R610" s="165"/>
      <c r="S610" s="290"/>
      <c r="T610" s="290"/>
      <c r="U610" s="290"/>
      <c r="V610" s="290"/>
      <c r="W610" s="166"/>
      <c r="X610" s="87"/>
      <c r="Y610" s="418">
        <f t="shared" si="186"/>
        <v>0</v>
      </c>
      <c r="Z610" s="291">
        <f t="shared" si="187"/>
        <v>0</v>
      </c>
      <c r="AA610" s="163"/>
      <c r="AB610" s="177" t="str">
        <f t="shared" si="188"/>
        <v/>
      </c>
      <c r="AC610" s="283" t="str">
        <f t="shared" si="189"/>
        <v/>
      </c>
      <c r="AD610" s="283" t="str">
        <f t="shared" si="190"/>
        <v/>
      </c>
      <c r="AE610" s="163"/>
      <c r="AF610" s="162"/>
      <c r="AP610" s="581"/>
    </row>
    <row r="611" spans="1:42" s="141" customFormat="1">
      <c r="A611" s="134">
        <v>602</v>
      </c>
      <c r="B611" s="286"/>
      <c r="C611" s="146">
        <f t="shared" si="183"/>
        <v>0</v>
      </c>
      <c r="D611" s="146">
        <f t="shared" si="184"/>
        <v>1</v>
      </c>
      <c r="E611" s="146">
        <f t="shared" si="185"/>
        <v>1900</v>
      </c>
      <c r="F611" s="287"/>
      <c r="G611" s="287"/>
      <c r="H611" s="287"/>
      <c r="I611" s="288"/>
      <c r="J611" s="287"/>
      <c r="K611" s="288"/>
      <c r="L611" s="134"/>
      <c r="M611" s="133"/>
      <c r="N611" s="288"/>
      <c r="O611" s="134"/>
      <c r="P611" s="166"/>
      <c r="Q611" s="289"/>
      <c r="R611" s="165"/>
      <c r="S611" s="290"/>
      <c r="T611" s="290"/>
      <c r="U611" s="290"/>
      <c r="V611" s="290"/>
      <c r="W611" s="166"/>
      <c r="X611" s="87"/>
      <c r="Y611" s="418">
        <f t="shared" si="186"/>
        <v>0</v>
      </c>
      <c r="Z611" s="291">
        <f t="shared" si="187"/>
        <v>0</v>
      </c>
      <c r="AA611" s="163"/>
      <c r="AB611" s="177" t="str">
        <f t="shared" si="188"/>
        <v/>
      </c>
      <c r="AC611" s="283" t="str">
        <f t="shared" si="189"/>
        <v/>
      </c>
      <c r="AD611" s="283" t="str">
        <f t="shared" si="190"/>
        <v/>
      </c>
      <c r="AE611" s="163"/>
      <c r="AF611" s="162"/>
      <c r="AP611" s="581"/>
    </row>
    <row r="612" spans="1:42" s="141" customFormat="1">
      <c r="A612" s="134">
        <v>603</v>
      </c>
      <c r="B612" s="286"/>
      <c r="C612" s="146">
        <f t="shared" si="183"/>
        <v>0</v>
      </c>
      <c r="D612" s="146">
        <f t="shared" si="184"/>
        <v>1</v>
      </c>
      <c r="E612" s="146">
        <f t="shared" si="185"/>
        <v>1900</v>
      </c>
      <c r="F612" s="287"/>
      <c r="G612" s="287"/>
      <c r="H612" s="287"/>
      <c r="I612" s="288"/>
      <c r="J612" s="287"/>
      <c r="K612" s="288"/>
      <c r="L612" s="134"/>
      <c r="M612" s="133"/>
      <c r="N612" s="288"/>
      <c r="O612" s="134"/>
      <c r="P612" s="166"/>
      <c r="Q612" s="289"/>
      <c r="R612" s="165"/>
      <c r="S612" s="290"/>
      <c r="T612" s="290"/>
      <c r="U612" s="290"/>
      <c r="V612" s="290"/>
      <c r="W612" s="166"/>
      <c r="X612" s="87"/>
      <c r="Y612" s="418">
        <f t="shared" si="186"/>
        <v>0</v>
      </c>
      <c r="Z612" s="291">
        <f t="shared" si="187"/>
        <v>0</v>
      </c>
      <c r="AA612" s="163"/>
      <c r="AB612" s="177" t="str">
        <f t="shared" si="188"/>
        <v/>
      </c>
      <c r="AC612" s="283" t="str">
        <f t="shared" si="189"/>
        <v/>
      </c>
      <c r="AD612" s="283" t="str">
        <f t="shared" si="190"/>
        <v/>
      </c>
      <c r="AE612" s="163"/>
      <c r="AF612" s="162"/>
      <c r="AP612" s="581"/>
    </row>
    <row r="613" spans="1:42" s="141" customFormat="1">
      <c r="A613" s="134">
        <v>604</v>
      </c>
      <c r="B613" s="286"/>
      <c r="C613" s="146">
        <f t="shared" si="183"/>
        <v>0</v>
      </c>
      <c r="D613" s="146">
        <f t="shared" si="184"/>
        <v>1</v>
      </c>
      <c r="E613" s="146">
        <f t="shared" si="185"/>
        <v>1900</v>
      </c>
      <c r="F613" s="287"/>
      <c r="G613" s="287"/>
      <c r="H613" s="287"/>
      <c r="I613" s="288"/>
      <c r="J613" s="287"/>
      <c r="K613" s="288"/>
      <c r="L613" s="134"/>
      <c r="M613" s="133"/>
      <c r="N613" s="288"/>
      <c r="O613" s="134"/>
      <c r="P613" s="166"/>
      <c r="Q613" s="289"/>
      <c r="R613" s="165"/>
      <c r="S613" s="290"/>
      <c r="T613" s="290"/>
      <c r="U613" s="290"/>
      <c r="V613" s="290"/>
      <c r="W613" s="166"/>
      <c r="X613" s="87"/>
      <c r="Y613" s="418">
        <f t="shared" si="186"/>
        <v>0</v>
      </c>
      <c r="Z613" s="291">
        <f t="shared" si="187"/>
        <v>0</v>
      </c>
      <c r="AA613" s="163"/>
      <c r="AB613" s="177" t="str">
        <f t="shared" si="188"/>
        <v/>
      </c>
      <c r="AC613" s="283" t="str">
        <f t="shared" si="189"/>
        <v/>
      </c>
      <c r="AD613" s="283" t="str">
        <f t="shared" si="190"/>
        <v/>
      </c>
      <c r="AE613" s="163"/>
      <c r="AF613" s="162"/>
      <c r="AP613" s="581"/>
    </row>
    <row r="614" spans="1:42" s="141" customFormat="1">
      <c r="A614" s="134">
        <v>605</v>
      </c>
      <c r="B614" s="286"/>
      <c r="C614" s="146">
        <f t="shared" si="183"/>
        <v>0</v>
      </c>
      <c r="D614" s="146">
        <f t="shared" si="184"/>
        <v>1</v>
      </c>
      <c r="E614" s="146">
        <f t="shared" si="185"/>
        <v>1900</v>
      </c>
      <c r="F614" s="287"/>
      <c r="G614" s="287"/>
      <c r="H614" s="287"/>
      <c r="I614" s="288"/>
      <c r="J614" s="287"/>
      <c r="K614" s="288"/>
      <c r="L614" s="134"/>
      <c r="M614" s="133"/>
      <c r="N614" s="288"/>
      <c r="O614" s="134"/>
      <c r="P614" s="166"/>
      <c r="Q614" s="289"/>
      <c r="R614" s="165"/>
      <c r="S614" s="290"/>
      <c r="T614" s="290"/>
      <c r="U614" s="290"/>
      <c r="V614" s="290"/>
      <c r="W614" s="166"/>
      <c r="X614" s="87"/>
      <c r="Y614" s="418">
        <f t="shared" si="186"/>
        <v>0</v>
      </c>
      <c r="Z614" s="291">
        <f t="shared" si="187"/>
        <v>0</v>
      </c>
      <c r="AA614" s="163"/>
      <c r="AB614" s="177" t="str">
        <f t="shared" si="188"/>
        <v/>
      </c>
      <c r="AC614" s="283" t="str">
        <f t="shared" si="189"/>
        <v/>
      </c>
      <c r="AD614" s="283" t="str">
        <f t="shared" si="190"/>
        <v/>
      </c>
      <c r="AE614" s="163"/>
      <c r="AF614" s="162"/>
      <c r="AP614" s="581"/>
    </row>
    <row r="615" spans="1:42" s="141" customFormat="1">
      <c r="A615" s="134">
        <v>606</v>
      </c>
      <c r="B615" s="286"/>
      <c r="C615" s="146">
        <f t="shared" si="183"/>
        <v>0</v>
      </c>
      <c r="D615" s="146">
        <f t="shared" si="184"/>
        <v>1</v>
      </c>
      <c r="E615" s="146">
        <f t="shared" si="185"/>
        <v>1900</v>
      </c>
      <c r="F615" s="287"/>
      <c r="G615" s="287"/>
      <c r="H615" s="287"/>
      <c r="I615" s="288"/>
      <c r="J615" s="287"/>
      <c r="K615" s="288"/>
      <c r="L615" s="134"/>
      <c r="M615" s="133"/>
      <c r="N615" s="288"/>
      <c r="O615" s="134"/>
      <c r="P615" s="166"/>
      <c r="Q615" s="289"/>
      <c r="R615" s="165"/>
      <c r="S615" s="290"/>
      <c r="T615" s="290"/>
      <c r="U615" s="290"/>
      <c r="V615" s="290"/>
      <c r="W615" s="166"/>
      <c r="X615" s="87"/>
      <c r="Y615" s="418">
        <f t="shared" si="186"/>
        <v>0</v>
      </c>
      <c r="Z615" s="291">
        <f t="shared" si="187"/>
        <v>0</v>
      </c>
      <c r="AA615" s="163"/>
      <c r="AB615" s="177" t="str">
        <f t="shared" si="188"/>
        <v/>
      </c>
      <c r="AC615" s="283" t="str">
        <f t="shared" si="189"/>
        <v/>
      </c>
      <c r="AD615" s="283" t="str">
        <f t="shared" si="190"/>
        <v/>
      </c>
      <c r="AE615" s="163"/>
      <c r="AF615" s="162"/>
      <c r="AP615" s="581"/>
    </row>
    <row r="616" spans="1:42" s="141" customFormat="1">
      <c r="A616" s="134">
        <v>607</v>
      </c>
      <c r="B616" s="286"/>
      <c r="C616" s="146">
        <f t="shared" si="183"/>
        <v>0</v>
      </c>
      <c r="D616" s="146">
        <f t="shared" si="184"/>
        <v>1</v>
      </c>
      <c r="E616" s="146">
        <f t="shared" si="185"/>
        <v>1900</v>
      </c>
      <c r="F616" s="287"/>
      <c r="G616" s="287"/>
      <c r="H616" s="287"/>
      <c r="I616" s="288"/>
      <c r="J616" s="287"/>
      <c r="K616" s="288"/>
      <c r="L616" s="134"/>
      <c r="M616" s="133"/>
      <c r="N616" s="288"/>
      <c r="O616" s="134"/>
      <c r="P616" s="166"/>
      <c r="Q616" s="289"/>
      <c r="R616" s="165"/>
      <c r="S616" s="290"/>
      <c r="T616" s="290"/>
      <c r="U616" s="290"/>
      <c r="V616" s="290"/>
      <c r="W616" s="166"/>
      <c r="X616" s="87"/>
      <c r="Y616" s="418">
        <f t="shared" si="186"/>
        <v>0</v>
      </c>
      <c r="Z616" s="291">
        <f t="shared" si="187"/>
        <v>0</v>
      </c>
      <c r="AA616" s="163"/>
      <c r="AB616" s="177" t="str">
        <f t="shared" si="188"/>
        <v/>
      </c>
      <c r="AC616" s="283" t="str">
        <f t="shared" si="189"/>
        <v/>
      </c>
      <c r="AD616" s="283" t="str">
        <f t="shared" si="190"/>
        <v/>
      </c>
      <c r="AE616" s="163"/>
      <c r="AF616" s="162"/>
      <c r="AP616" s="581"/>
    </row>
    <row r="617" spans="1:42" s="141" customFormat="1">
      <c r="A617" s="134">
        <v>608</v>
      </c>
      <c r="B617" s="286"/>
      <c r="C617" s="146">
        <f t="shared" si="183"/>
        <v>0</v>
      </c>
      <c r="D617" s="146">
        <f t="shared" si="184"/>
        <v>1</v>
      </c>
      <c r="E617" s="146">
        <f t="shared" si="185"/>
        <v>1900</v>
      </c>
      <c r="F617" s="287"/>
      <c r="G617" s="287"/>
      <c r="H617" s="287"/>
      <c r="I617" s="288"/>
      <c r="J617" s="287"/>
      <c r="K617" s="288"/>
      <c r="L617" s="134"/>
      <c r="M617" s="133"/>
      <c r="N617" s="288"/>
      <c r="O617" s="134"/>
      <c r="P617" s="166"/>
      <c r="Q617" s="289"/>
      <c r="R617" s="165"/>
      <c r="S617" s="290"/>
      <c r="T617" s="290"/>
      <c r="U617" s="290"/>
      <c r="V617" s="290"/>
      <c r="W617" s="166"/>
      <c r="X617" s="87"/>
      <c r="Y617" s="418">
        <f t="shared" si="186"/>
        <v>0</v>
      </c>
      <c r="Z617" s="291">
        <f t="shared" si="187"/>
        <v>0</v>
      </c>
      <c r="AA617" s="163"/>
      <c r="AB617" s="177" t="str">
        <f t="shared" si="188"/>
        <v/>
      </c>
      <c r="AC617" s="283" t="str">
        <f t="shared" si="189"/>
        <v/>
      </c>
      <c r="AD617" s="283" t="str">
        <f t="shared" si="190"/>
        <v/>
      </c>
      <c r="AE617" s="163"/>
      <c r="AF617" s="162"/>
      <c r="AP617" s="581"/>
    </row>
    <row r="618" spans="1:42" s="141" customFormat="1">
      <c r="A618" s="134">
        <v>609</v>
      </c>
      <c r="B618" s="286"/>
      <c r="C618" s="146">
        <f t="shared" si="183"/>
        <v>0</v>
      </c>
      <c r="D618" s="146">
        <f t="shared" si="184"/>
        <v>1</v>
      </c>
      <c r="E618" s="146">
        <f t="shared" si="185"/>
        <v>1900</v>
      </c>
      <c r="F618" s="287"/>
      <c r="G618" s="287"/>
      <c r="H618" s="287"/>
      <c r="I618" s="288"/>
      <c r="J618" s="287"/>
      <c r="K618" s="288"/>
      <c r="L618" s="134"/>
      <c r="M618" s="133"/>
      <c r="N618" s="288"/>
      <c r="O618" s="134"/>
      <c r="P618" s="166"/>
      <c r="Q618" s="289"/>
      <c r="R618" s="165"/>
      <c r="S618" s="290"/>
      <c r="T618" s="290"/>
      <c r="U618" s="290"/>
      <c r="V618" s="290"/>
      <c r="W618" s="166"/>
      <c r="X618" s="87"/>
      <c r="Y618" s="418">
        <f t="shared" si="186"/>
        <v>0</v>
      </c>
      <c r="Z618" s="291">
        <f t="shared" si="187"/>
        <v>0</v>
      </c>
      <c r="AA618" s="163"/>
      <c r="AB618" s="177" t="str">
        <f t="shared" si="188"/>
        <v/>
      </c>
      <c r="AC618" s="283" t="str">
        <f t="shared" si="189"/>
        <v/>
      </c>
      <c r="AD618" s="283" t="str">
        <f t="shared" si="190"/>
        <v/>
      </c>
      <c r="AE618" s="163"/>
      <c r="AF618" s="162"/>
      <c r="AP618" s="581"/>
    </row>
    <row r="619" spans="1:42" s="141" customFormat="1">
      <c r="A619" s="134">
        <v>610</v>
      </c>
      <c r="B619" s="286"/>
      <c r="C619" s="146">
        <f t="shared" si="183"/>
        <v>0</v>
      </c>
      <c r="D619" s="146">
        <f t="shared" si="184"/>
        <v>1</v>
      </c>
      <c r="E619" s="146">
        <f t="shared" si="185"/>
        <v>1900</v>
      </c>
      <c r="F619" s="287"/>
      <c r="G619" s="287"/>
      <c r="H619" s="287"/>
      <c r="I619" s="288"/>
      <c r="J619" s="287"/>
      <c r="K619" s="288"/>
      <c r="L619" s="134"/>
      <c r="M619" s="133"/>
      <c r="N619" s="288"/>
      <c r="O619" s="134"/>
      <c r="P619" s="166"/>
      <c r="Q619" s="289"/>
      <c r="R619" s="165"/>
      <c r="S619" s="290"/>
      <c r="T619" s="290"/>
      <c r="U619" s="290"/>
      <c r="V619" s="290"/>
      <c r="W619" s="166"/>
      <c r="X619" s="87"/>
      <c r="Y619" s="418">
        <f t="shared" si="186"/>
        <v>0</v>
      </c>
      <c r="Z619" s="291">
        <f t="shared" si="187"/>
        <v>0</v>
      </c>
      <c r="AA619" s="163"/>
      <c r="AB619" s="177" t="str">
        <f t="shared" si="188"/>
        <v/>
      </c>
      <c r="AC619" s="283" t="str">
        <f t="shared" si="189"/>
        <v/>
      </c>
      <c r="AD619" s="283" t="str">
        <f t="shared" si="190"/>
        <v/>
      </c>
      <c r="AE619" s="163"/>
      <c r="AF619" s="162"/>
      <c r="AP619" s="581"/>
    </row>
    <row r="620" spans="1:42" s="141" customFormat="1">
      <c r="A620" s="134">
        <v>611</v>
      </c>
      <c r="B620" s="286"/>
      <c r="C620" s="146">
        <f t="shared" si="183"/>
        <v>0</v>
      </c>
      <c r="D620" s="146">
        <f t="shared" si="184"/>
        <v>1</v>
      </c>
      <c r="E620" s="146">
        <f t="shared" si="185"/>
        <v>1900</v>
      </c>
      <c r="F620" s="287"/>
      <c r="G620" s="287"/>
      <c r="H620" s="287"/>
      <c r="I620" s="288"/>
      <c r="J620" s="287"/>
      <c r="K620" s="288"/>
      <c r="L620" s="134"/>
      <c r="M620" s="133"/>
      <c r="N620" s="288"/>
      <c r="O620" s="134"/>
      <c r="P620" s="166"/>
      <c r="Q620" s="289"/>
      <c r="R620" s="165"/>
      <c r="S620" s="290"/>
      <c r="T620" s="290"/>
      <c r="U620" s="290"/>
      <c r="V620" s="290"/>
      <c r="W620" s="166"/>
      <c r="X620" s="87"/>
      <c r="Y620" s="418">
        <f t="shared" si="186"/>
        <v>0</v>
      </c>
      <c r="Z620" s="291">
        <f t="shared" si="187"/>
        <v>0</v>
      </c>
      <c r="AA620" s="163"/>
      <c r="AB620" s="177" t="str">
        <f t="shared" si="188"/>
        <v/>
      </c>
      <c r="AC620" s="283" t="str">
        <f t="shared" si="189"/>
        <v/>
      </c>
      <c r="AD620" s="283" t="str">
        <f t="shared" si="190"/>
        <v/>
      </c>
      <c r="AE620" s="163"/>
      <c r="AF620" s="162"/>
      <c r="AP620" s="581"/>
    </row>
    <row r="621" spans="1:42" s="141" customFormat="1">
      <c r="A621" s="134">
        <v>612</v>
      </c>
      <c r="B621" s="286"/>
      <c r="C621" s="146">
        <f t="shared" si="183"/>
        <v>0</v>
      </c>
      <c r="D621" s="146">
        <f t="shared" si="184"/>
        <v>1</v>
      </c>
      <c r="E621" s="146">
        <f t="shared" si="185"/>
        <v>1900</v>
      </c>
      <c r="F621" s="287"/>
      <c r="G621" s="287"/>
      <c r="H621" s="287"/>
      <c r="I621" s="288"/>
      <c r="J621" s="287"/>
      <c r="K621" s="288"/>
      <c r="L621" s="134"/>
      <c r="M621" s="133"/>
      <c r="N621" s="288"/>
      <c r="O621" s="134"/>
      <c r="P621" s="166"/>
      <c r="Q621" s="289"/>
      <c r="R621" s="165"/>
      <c r="S621" s="290"/>
      <c r="T621" s="290"/>
      <c r="U621" s="290"/>
      <c r="V621" s="290"/>
      <c r="W621" s="166"/>
      <c r="X621" s="87"/>
      <c r="Y621" s="418">
        <f t="shared" si="186"/>
        <v>0</v>
      </c>
      <c r="Z621" s="291">
        <f t="shared" si="187"/>
        <v>0</v>
      </c>
      <c r="AA621" s="163"/>
      <c r="AB621" s="177" t="str">
        <f t="shared" si="188"/>
        <v/>
      </c>
      <c r="AC621" s="283" t="str">
        <f t="shared" si="189"/>
        <v/>
      </c>
      <c r="AD621" s="283" t="str">
        <f t="shared" si="190"/>
        <v/>
      </c>
      <c r="AE621" s="163"/>
      <c r="AF621" s="162"/>
      <c r="AP621" s="581"/>
    </row>
    <row r="622" spans="1:42" s="141" customFormat="1">
      <c r="A622" s="134">
        <v>613</v>
      </c>
      <c r="B622" s="286"/>
      <c r="C622" s="146">
        <f t="shared" si="183"/>
        <v>0</v>
      </c>
      <c r="D622" s="146">
        <f t="shared" si="184"/>
        <v>1</v>
      </c>
      <c r="E622" s="146">
        <f t="shared" si="185"/>
        <v>1900</v>
      </c>
      <c r="F622" s="287"/>
      <c r="G622" s="287"/>
      <c r="H622" s="287"/>
      <c r="I622" s="288"/>
      <c r="J622" s="287"/>
      <c r="K622" s="288"/>
      <c r="L622" s="134"/>
      <c r="M622" s="133"/>
      <c r="N622" s="288"/>
      <c r="O622" s="134"/>
      <c r="P622" s="166"/>
      <c r="Q622" s="289"/>
      <c r="R622" s="165"/>
      <c r="S622" s="290"/>
      <c r="T622" s="290"/>
      <c r="U622" s="290"/>
      <c r="V622" s="290"/>
      <c r="W622" s="166"/>
      <c r="X622" s="87"/>
      <c r="Y622" s="418">
        <f t="shared" si="186"/>
        <v>0</v>
      </c>
      <c r="Z622" s="291">
        <f t="shared" si="187"/>
        <v>0</v>
      </c>
      <c r="AA622" s="163"/>
      <c r="AB622" s="177" t="str">
        <f t="shared" si="188"/>
        <v/>
      </c>
      <c r="AC622" s="283" t="str">
        <f t="shared" si="189"/>
        <v/>
      </c>
      <c r="AD622" s="283" t="str">
        <f t="shared" si="190"/>
        <v/>
      </c>
      <c r="AE622" s="163"/>
      <c r="AF622" s="162"/>
      <c r="AP622" s="581"/>
    </row>
    <row r="623" spans="1:42" s="141" customFormat="1">
      <c r="A623" s="134">
        <v>614</v>
      </c>
      <c r="B623" s="286"/>
      <c r="C623" s="146">
        <f t="shared" si="183"/>
        <v>0</v>
      </c>
      <c r="D623" s="146">
        <f t="shared" si="184"/>
        <v>1</v>
      </c>
      <c r="E623" s="146">
        <f t="shared" si="185"/>
        <v>1900</v>
      </c>
      <c r="F623" s="287"/>
      <c r="G623" s="287"/>
      <c r="H623" s="287"/>
      <c r="I623" s="288"/>
      <c r="J623" s="287"/>
      <c r="K623" s="288"/>
      <c r="L623" s="134"/>
      <c r="M623" s="133"/>
      <c r="N623" s="288"/>
      <c r="O623" s="134"/>
      <c r="P623" s="166"/>
      <c r="Q623" s="289"/>
      <c r="R623" s="165"/>
      <c r="S623" s="290"/>
      <c r="T623" s="290"/>
      <c r="U623" s="290"/>
      <c r="V623" s="290"/>
      <c r="W623" s="166"/>
      <c r="X623" s="87"/>
      <c r="Y623" s="418">
        <f t="shared" si="186"/>
        <v>0</v>
      </c>
      <c r="Z623" s="291">
        <f t="shared" si="187"/>
        <v>0</v>
      </c>
      <c r="AA623" s="163"/>
      <c r="AB623" s="177" t="str">
        <f t="shared" si="188"/>
        <v/>
      </c>
      <c r="AC623" s="283" t="str">
        <f t="shared" si="189"/>
        <v/>
      </c>
      <c r="AD623" s="283" t="str">
        <f t="shared" si="190"/>
        <v/>
      </c>
      <c r="AE623" s="163"/>
      <c r="AF623" s="162"/>
      <c r="AP623" s="581"/>
    </row>
    <row r="624" spans="1:42" s="141" customFormat="1">
      <c r="A624" s="134">
        <v>615</v>
      </c>
      <c r="B624" s="286"/>
      <c r="C624" s="146">
        <f t="shared" si="183"/>
        <v>0</v>
      </c>
      <c r="D624" s="146">
        <f t="shared" si="184"/>
        <v>1</v>
      </c>
      <c r="E624" s="146">
        <f t="shared" si="185"/>
        <v>1900</v>
      </c>
      <c r="F624" s="287"/>
      <c r="G624" s="287"/>
      <c r="H624" s="287"/>
      <c r="I624" s="288"/>
      <c r="J624" s="287"/>
      <c r="K624" s="288"/>
      <c r="L624" s="134"/>
      <c r="M624" s="133"/>
      <c r="N624" s="288"/>
      <c r="O624" s="134"/>
      <c r="P624" s="166"/>
      <c r="Q624" s="289"/>
      <c r="R624" s="165"/>
      <c r="S624" s="290"/>
      <c r="T624" s="290"/>
      <c r="U624" s="290"/>
      <c r="V624" s="290"/>
      <c r="W624" s="166"/>
      <c r="X624" s="87"/>
      <c r="Y624" s="418">
        <f t="shared" si="186"/>
        <v>0</v>
      </c>
      <c r="Z624" s="291">
        <f t="shared" si="187"/>
        <v>0</v>
      </c>
      <c r="AA624" s="163"/>
      <c r="AB624" s="177" t="str">
        <f t="shared" si="188"/>
        <v/>
      </c>
      <c r="AC624" s="283" t="str">
        <f t="shared" si="189"/>
        <v/>
      </c>
      <c r="AD624" s="283" t="str">
        <f t="shared" si="190"/>
        <v/>
      </c>
      <c r="AE624" s="163"/>
      <c r="AF624" s="162"/>
      <c r="AP624" s="581"/>
    </row>
    <row r="625" spans="1:42" s="141" customFormat="1">
      <c r="A625" s="134">
        <v>616</v>
      </c>
      <c r="B625" s="286"/>
      <c r="C625" s="146">
        <f t="shared" si="183"/>
        <v>0</v>
      </c>
      <c r="D625" s="146">
        <f t="shared" si="184"/>
        <v>1</v>
      </c>
      <c r="E625" s="146">
        <f t="shared" si="185"/>
        <v>1900</v>
      </c>
      <c r="F625" s="287"/>
      <c r="G625" s="287"/>
      <c r="H625" s="287"/>
      <c r="I625" s="288"/>
      <c r="J625" s="287"/>
      <c r="K625" s="288"/>
      <c r="L625" s="134"/>
      <c r="M625" s="133"/>
      <c r="N625" s="288"/>
      <c r="O625" s="134"/>
      <c r="P625" s="166"/>
      <c r="Q625" s="289"/>
      <c r="R625" s="165"/>
      <c r="S625" s="290"/>
      <c r="T625" s="290"/>
      <c r="U625" s="290"/>
      <c r="V625" s="290"/>
      <c r="W625" s="166"/>
      <c r="X625" s="87"/>
      <c r="Y625" s="418">
        <f t="shared" si="186"/>
        <v>0</v>
      </c>
      <c r="Z625" s="291">
        <f t="shared" si="187"/>
        <v>0</v>
      </c>
      <c r="AA625" s="163"/>
      <c r="AB625" s="177" t="str">
        <f t="shared" si="188"/>
        <v/>
      </c>
      <c r="AC625" s="283" t="str">
        <f t="shared" si="189"/>
        <v/>
      </c>
      <c r="AD625" s="283" t="str">
        <f t="shared" si="190"/>
        <v/>
      </c>
      <c r="AE625" s="163"/>
      <c r="AF625" s="162"/>
      <c r="AP625" s="581"/>
    </row>
    <row r="626" spans="1:42" s="141" customFormat="1">
      <c r="A626" s="134">
        <v>617</v>
      </c>
      <c r="B626" s="286"/>
      <c r="C626" s="146">
        <f t="shared" si="183"/>
        <v>0</v>
      </c>
      <c r="D626" s="146">
        <f t="shared" si="184"/>
        <v>1</v>
      </c>
      <c r="E626" s="146">
        <f t="shared" si="185"/>
        <v>1900</v>
      </c>
      <c r="F626" s="287"/>
      <c r="G626" s="287"/>
      <c r="H626" s="287"/>
      <c r="I626" s="288"/>
      <c r="J626" s="287"/>
      <c r="K626" s="288"/>
      <c r="L626" s="134"/>
      <c r="M626" s="133"/>
      <c r="N626" s="288"/>
      <c r="O626" s="134"/>
      <c r="P626" s="166"/>
      <c r="Q626" s="289"/>
      <c r="R626" s="165"/>
      <c r="S626" s="290"/>
      <c r="T626" s="290"/>
      <c r="U626" s="290"/>
      <c r="V626" s="290"/>
      <c r="W626" s="166"/>
      <c r="X626" s="87"/>
      <c r="Y626" s="418">
        <f t="shared" si="186"/>
        <v>0</v>
      </c>
      <c r="Z626" s="291">
        <f t="shared" si="187"/>
        <v>0</v>
      </c>
      <c r="AA626" s="163"/>
      <c r="AB626" s="177" t="str">
        <f t="shared" si="188"/>
        <v/>
      </c>
      <c r="AC626" s="283" t="str">
        <f t="shared" si="189"/>
        <v/>
      </c>
      <c r="AD626" s="283" t="str">
        <f t="shared" si="190"/>
        <v/>
      </c>
      <c r="AE626" s="163"/>
      <c r="AF626" s="162"/>
      <c r="AP626" s="581"/>
    </row>
    <row r="627" spans="1:42" s="141" customFormat="1">
      <c r="A627" s="134">
        <v>618</v>
      </c>
      <c r="B627" s="286"/>
      <c r="C627" s="146">
        <f t="shared" si="183"/>
        <v>0</v>
      </c>
      <c r="D627" s="146">
        <f t="shared" si="184"/>
        <v>1</v>
      </c>
      <c r="E627" s="146">
        <f t="shared" si="185"/>
        <v>1900</v>
      </c>
      <c r="F627" s="287"/>
      <c r="G627" s="287"/>
      <c r="H627" s="287"/>
      <c r="I627" s="288"/>
      <c r="J627" s="287"/>
      <c r="K627" s="288"/>
      <c r="L627" s="134"/>
      <c r="M627" s="133"/>
      <c r="N627" s="288"/>
      <c r="O627" s="134"/>
      <c r="P627" s="166"/>
      <c r="Q627" s="289"/>
      <c r="R627" s="165"/>
      <c r="S627" s="290"/>
      <c r="T627" s="290"/>
      <c r="U627" s="290"/>
      <c r="V627" s="290"/>
      <c r="W627" s="166"/>
      <c r="X627" s="87"/>
      <c r="Y627" s="418">
        <f t="shared" si="186"/>
        <v>0</v>
      </c>
      <c r="Z627" s="291">
        <f t="shared" si="187"/>
        <v>0</v>
      </c>
      <c r="AA627" s="163"/>
      <c r="AB627" s="177" t="str">
        <f t="shared" si="188"/>
        <v/>
      </c>
      <c r="AC627" s="283" t="str">
        <f t="shared" si="189"/>
        <v/>
      </c>
      <c r="AD627" s="283" t="str">
        <f t="shared" si="190"/>
        <v/>
      </c>
      <c r="AE627" s="163"/>
      <c r="AF627" s="162"/>
      <c r="AP627" s="581"/>
    </row>
    <row r="628" spans="1:42" s="141" customFormat="1">
      <c r="A628" s="134">
        <v>619</v>
      </c>
      <c r="B628" s="286"/>
      <c r="C628" s="146">
        <f t="shared" si="183"/>
        <v>0</v>
      </c>
      <c r="D628" s="146">
        <f t="shared" si="184"/>
        <v>1</v>
      </c>
      <c r="E628" s="146">
        <f t="shared" si="185"/>
        <v>1900</v>
      </c>
      <c r="F628" s="287"/>
      <c r="G628" s="287"/>
      <c r="H628" s="287"/>
      <c r="I628" s="288"/>
      <c r="J628" s="287"/>
      <c r="K628" s="288"/>
      <c r="L628" s="134"/>
      <c r="M628" s="133"/>
      <c r="N628" s="288"/>
      <c r="O628" s="134"/>
      <c r="P628" s="166"/>
      <c r="Q628" s="289"/>
      <c r="R628" s="165"/>
      <c r="S628" s="290"/>
      <c r="T628" s="290"/>
      <c r="U628" s="290"/>
      <c r="V628" s="290"/>
      <c r="W628" s="166"/>
      <c r="X628" s="87"/>
      <c r="Y628" s="418">
        <f t="shared" si="186"/>
        <v>0</v>
      </c>
      <c r="Z628" s="291">
        <f t="shared" si="187"/>
        <v>0</v>
      </c>
      <c r="AA628" s="163"/>
      <c r="AB628" s="177" t="str">
        <f t="shared" si="188"/>
        <v/>
      </c>
      <c r="AC628" s="283" t="str">
        <f t="shared" si="189"/>
        <v/>
      </c>
      <c r="AD628" s="283" t="str">
        <f t="shared" si="190"/>
        <v/>
      </c>
      <c r="AE628" s="163"/>
      <c r="AF628" s="162"/>
      <c r="AP628" s="581"/>
    </row>
    <row r="629" spans="1:42" s="141" customFormat="1">
      <c r="A629" s="134">
        <v>620</v>
      </c>
      <c r="B629" s="286"/>
      <c r="C629" s="146">
        <f t="shared" si="183"/>
        <v>0</v>
      </c>
      <c r="D629" s="146">
        <f t="shared" si="184"/>
        <v>1</v>
      </c>
      <c r="E629" s="146">
        <f t="shared" si="185"/>
        <v>1900</v>
      </c>
      <c r="F629" s="287"/>
      <c r="G629" s="287"/>
      <c r="H629" s="287"/>
      <c r="I629" s="288"/>
      <c r="J629" s="287"/>
      <c r="K629" s="288"/>
      <c r="L629" s="134"/>
      <c r="M629" s="133"/>
      <c r="N629" s="288"/>
      <c r="O629" s="134"/>
      <c r="P629" s="166"/>
      <c r="Q629" s="289"/>
      <c r="R629" s="165"/>
      <c r="S629" s="290"/>
      <c r="T629" s="290"/>
      <c r="U629" s="290"/>
      <c r="V629" s="290"/>
      <c r="W629" s="166"/>
      <c r="X629" s="87"/>
      <c r="Y629" s="418">
        <f t="shared" si="186"/>
        <v>0</v>
      </c>
      <c r="Z629" s="291">
        <f t="shared" si="187"/>
        <v>0</v>
      </c>
      <c r="AA629" s="163"/>
      <c r="AB629" s="177" t="str">
        <f t="shared" si="188"/>
        <v/>
      </c>
      <c r="AC629" s="283" t="str">
        <f t="shared" si="189"/>
        <v/>
      </c>
      <c r="AD629" s="283" t="str">
        <f t="shared" si="190"/>
        <v/>
      </c>
      <c r="AE629" s="163"/>
      <c r="AF629" s="162"/>
      <c r="AP629" s="581"/>
    </row>
    <row r="630" spans="1:42" s="141" customFormat="1">
      <c r="A630" s="134">
        <v>621</v>
      </c>
      <c r="B630" s="286"/>
      <c r="C630" s="146">
        <f t="shared" si="183"/>
        <v>0</v>
      </c>
      <c r="D630" s="146">
        <f t="shared" si="184"/>
        <v>1</v>
      </c>
      <c r="E630" s="146">
        <f t="shared" si="185"/>
        <v>1900</v>
      </c>
      <c r="F630" s="287"/>
      <c r="G630" s="287"/>
      <c r="H630" s="287"/>
      <c r="I630" s="288"/>
      <c r="J630" s="287"/>
      <c r="K630" s="288"/>
      <c r="L630" s="134"/>
      <c r="M630" s="133"/>
      <c r="N630" s="288"/>
      <c r="O630" s="134"/>
      <c r="P630" s="166"/>
      <c r="Q630" s="289"/>
      <c r="R630" s="165"/>
      <c r="S630" s="290"/>
      <c r="T630" s="290"/>
      <c r="U630" s="290"/>
      <c r="V630" s="290"/>
      <c r="W630" s="166"/>
      <c r="X630" s="87"/>
      <c r="Y630" s="418">
        <f t="shared" si="186"/>
        <v>0</v>
      </c>
      <c r="Z630" s="291">
        <f t="shared" si="187"/>
        <v>0</v>
      </c>
      <c r="AA630" s="163"/>
      <c r="AB630" s="177" t="str">
        <f t="shared" si="188"/>
        <v/>
      </c>
      <c r="AC630" s="283" t="str">
        <f t="shared" si="189"/>
        <v/>
      </c>
      <c r="AD630" s="283" t="str">
        <f t="shared" si="190"/>
        <v/>
      </c>
      <c r="AE630" s="163"/>
      <c r="AF630" s="162"/>
      <c r="AP630" s="581"/>
    </row>
    <row r="631" spans="1:42" s="141" customFormat="1">
      <c r="A631" s="134">
        <v>622</v>
      </c>
      <c r="B631" s="286"/>
      <c r="C631" s="146">
        <f t="shared" si="183"/>
        <v>0</v>
      </c>
      <c r="D631" s="146">
        <f t="shared" si="184"/>
        <v>1</v>
      </c>
      <c r="E631" s="146">
        <f t="shared" si="185"/>
        <v>1900</v>
      </c>
      <c r="F631" s="287"/>
      <c r="G631" s="287"/>
      <c r="H631" s="287"/>
      <c r="I631" s="288"/>
      <c r="J631" s="287"/>
      <c r="K631" s="288"/>
      <c r="L631" s="134"/>
      <c r="M631" s="133"/>
      <c r="N631" s="288"/>
      <c r="O631" s="134"/>
      <c r="P631" s="166"/>
      <c r="Q631" s="289"/>
      <c r="R631" s="165"/>
      <c r="S631" s="290"/>
      <c r="T631" s="290"/>
      <c r="U631" s="290"/>
      <c r="V631" s="290"/>
      <c r="W631" s="166"/>
      <c r="X631" s="87"/>
      <c r="Y631" s="418">
        <f t="shared" si="186"/>
        <v>0</v>
      </c>
      <c r="Z631" s="291">
        <f t="shared" si="187"/>
        <v>0</v>
      </c>
      <c r="AA631" s="163"/>
      <c r="AB631" s="177" t="str">
        <f t="shared" si="188"/>
        <v/>
      </c>
      <c r="AC631" s="283" t="str">
        <f t="shared" si="189"/>
        <v/>
      </c>
      <c r="AD631" s="283" t="str">
        <f t="shared" si="190"/>
        <v/>
      </c>
      <c r="AE631" s="163"/>
      <c r="AF631" s="162"/>
      <c r="AP631" s="581"/>
    </row>
    <row r="632" spans="1:42" s="141" customFormat="1">
      <c r="A632" s="134">
        <v>623</v>
      </c>
      <c r="B632" s="286"/>
      <c r="C632" s="146">
        <f t="shared" si="183"/>
        <v>0</v>
      </c>
      <c r="D632" s="146">
        <f t="shared" si="184"/>
        <v>1</v>
      </c>
      <c r="E632" s="146">
        <f t="shared" si="185"/>
        <v>1900</v>
      </c>
      <c r="F632" s="287"/>
      <c r="G632" s="287"/>
      <c r="H632" s="287"/>
      <c r="I632" s="288"/>
      <c r="J632" s="287"/>
      <c r="K632" s="288"/>
      <c r="L632" s="134"/>
      <c r="M632" s="133"/>
      <c r="N632" s="288"/>
      <c r="O632" s="134"/>
      <c r="P632" s="166"/>
      <c r="Q632" s="289"/>
      <c r="R632" s="165"/>
      <c r="S632" s="290"/>
      <c r="T632" s="290"/>
      <c r="U632" s="290"/>
      <c r="V632" s="290"/>
      <c r="W632" s="166"/>
      <c r="X632" s="87"/>
      <c r="Y632" s="418">
        <f t="shared" si="186"/>
        <v>0</v>
      </c>
      <c r="Z632" s="291">
        <f t="shared" si="187"/>
        <v>0</v>
      </c>
      <c r="AA632" s="163"/>
      <c r="AB632" s="177" t="str">
        <f t="shared" si="188"/>
        <v/>
      </c>
      <c r="AC632" s="283" t="str">
        <f t="shared" si="189"/>
        <v/>
      </c>
      <c r="AD632" s="283" t="str">
        <f t="shared" si="190"/>
        <v/>
      </c>
      <c r="AE632" s="163"/>
      <c r="AF632" s="162"/>
      <c r="AP632" s="581"/>
    </row>
    <row r="633" spans="1:42" s="141" customFormat="1">
      <c r="A633" s="134">
        <v>624</v>
      </c>
      <c r="B633" s="286"/>
      <c r="C633" s="146">
        <f t="shared" si="183"/>
        <v>0</v>
      </c>
      <c r="D633" s="146">
        <f t="shared" si="184"/>
        <v>1</v>
      </c>
      <c r="E633" s="146">
        <f t="shared" si="185"/>
        <v>1900</v>
      </c>
      <c r="F633" s="287"/>
      <c r="G633" s="287"/>
      <c r="H633" s="287"/>
      <c r="I633" s="288"/>
      <c r="J633" s="287"/>
      <c r="K633" s="288"/>
      <c r="L633" s="134"/>
      <c r="M633" s="133"/>
      <c r="N633" s="288"/>
      <c r="O633" s="134"/>
      <c r="P633" s="166"/>
      <c r="Q633" s="289"/>
      <c r="R633" s="165"/>
      <c r="S633" s="290"/>
      <c r="T633" s="290"/>
      <c r="U633" s="290"/>
      <c r="V633" s="290"/>
      <c r="W633" s="166"/>
      <c r="X633" s="87"/>
      <c r="Y633" s="418">
        <f t="shared" si="186"/>
        <v>0</v>
      </c>
      <c r="Z633" s="291">
        <f t="shared" si="187"/>
        <v>0</v>
      </c>
      <c r="AA633" s="163"/>
      <c r="AB633" s="177" t="str">
        <f t="shared" si="188"/>
        <v/>
      </c>
      <c r="AC633" s="283" t="str">
        <f t="shared" si="189"/>
        <v/>
      </c>
      <c r="AD633" s="283" t="str">
        <f t="shared" si="190"/>
        <v/>
      </c>
      <c r="AE633" s="163"/>
      <c r="AF633" s="162"/>
      <c r="AP633" s="581"/>
    </row>
    <row r="634" spans="1:42" s="141" customFormat="1">
      <c r="A634" s="134">
        <v>625</v>
      </c>
      <c r="B634" s="286"/>
      <c r="C634" s="146">
        <f t="shared" si="183"/>
        <v>0</v>
      </c>
      <c r="D634" s="146">
        <f t="shared" si="184"/>
        <v>1</v>
      </c>
      <c r="E634" s="146">
        <f t="shared" si="185"/>
        <v>1900</v>
      </c>
      <c r="F634" s="287"/>
      <c r="G634" s="287"/>
      <c r="H634" s="287"/>
      <c r="I634" s="288"/>
      <c r="J634" s="287"/>
      <c r="K634" s="288"/>
      <c r="L634" s="134"/>
      <c r="M634" s="133"/>
      <c r="N634" s="288"/>
      <c r="O634" s="134"/>
      <c r="P634" s="166"/>
      <c r="Q634" s="289"/>
      <c r="R634" s="165"/>
      <c r="S634" s="290"/>
      <c r="T634" s="290"/>
      <c r="U634" s="290"/>
      <c r="V634" s="290"/>
      <c r="W634" s="166"/>
      <c r="X634" s="87"/>
      <c r="Y634" s="418">
        <f t="shared" si="186"/>
        <v>0</v>
      </c>
      <c r="Z634" s="291">
        <f t="shared" si="187"/>
        <v>0</v>
      </c>
      <c r="AA634" s="163"/>
      <c r="AB634" s="177" t="str">
        <f t="shared" si="188"/>
        <v/>
      </c>
      <c r="AC634" s="283" t="str">
        <f t="shared" si="189"/>
        <v/>
      </c>
      <c r="AD634" s="283" t="str">
        <f t="shared" si="190"/>
        <v/>
      </c>
      <c r="AE634" s="163"/>
      <c r="AF634" s="162"/>
      <c r="AP634" s="581"/>
    </row>
    <row r="635" spans="1:42" s="141" customFormat="1">
      <c r="A635" s="134">
        <v>626</v>
      </c>
      <c r="B635" s="286"/>
      <c r="C635" s="146">
        <f t="shared" si="183"/>
        <v>0</v>
      </c>
      <c r="D635" s="146">
        <f t="shared" si="184"/>
        <v>1</v>
      </c>
      <c r="E635" s="146">
        <f t="shared" si="185"/>
        <v>1900</v>
      </c>
      <c r="F635" s="287"/>
      <c r="G635" s="287"/>
      <c r="H635" s="287"/>
      <c r="I635" s="288"/>
      <c r="J635" s="287"/>
      <c r="K635" s="288"/>
      <c r="L635" s="134"/>
      <c r="M635" s="133"/>
      <c r="N635" s="288"/>
      <c r="O635" s="134"/>
      <c r="P635" s="166"/>
      <c r="Q635" s="289"/>
      <c r="R635" s="165"/>
      <c r="S635" s="290"/>
      <c r="T635" s="290"/>
      <c r="U635" s="290"/>
      <c r="V635" s="290"/>
      <c r="W635" s="166"/>
      <c r="X635" s="87"/>
      <c r="Y635" s="418">
        <f t="shared" si="186"/>
        <v>0</v>
      </c>
      <c r="Z635" s="291">
        <f t="shared" si="187"/>
        <v>0</v>
      </c>
      <c r="AA635" s="163"/>
      <c r="AB635" s="177" t="str">
        <f t="shared" si="188"/>
        <v/>
      </c>
      <c r="AC635" s="283" t="str">
        <f t="shared" si="189"/>
        <v/>
      </c>
      <c r="AD635" s="283" t="str">
        <f t="shared" si="190"/>
        <v/>
      </c>
      <c r="AE635" s="163"/>
      <c r="AF635" s="162"/>
      <c r="AP635" s="581"/>
    </row>
    <row r="636" spans="1:42" s="141" customFormat="1">
      <c r="A636" s="134">
        <v>627</v>
      </c>
      <c r="B636" s="286"/>
      <c r="C636" s="146">
        <f t="shared" si="183"/>
        <v>0</v>
      </c>
      <c r="D636" s="146">
        <f t="shared" si="184"/>
        <v>1</v>
      </c>
      <c r="E636" s="146">
        <f t="shared" si="185"/>
        <v>1900</v>
      </c>
      <c r="F636" s="287"/>
      <c r="G636" s="287"/>
      <c r="H636" s="287"/>
      <c r="I636" s="288"/>
      <c r="J636" s="287"/>
      <c r="K636" s="288"/>
      <c r="L636" s="134"/>
      <c r="M636" s="133"/>
      <c r="N636" s="288"/>
      <c r="O636" s="134"/>
      <c r="P636" s="166"/>
      <c r="Q636" s="289"/>
      <c r="R636" s="165"/>
      <c r="S636" s="290"/>
      <c r="T636" s="290"/>
      <c r="U636" s="290"/>
      <c r="V636" s="290"/>
      <c r="W636" s="166"/>
      <c r="X636" s="87"/>
      <c r="Y636" s="418">
        <f t="shared" si="186"/>
        <v>0</v>
      </c>
      <c r="Z636" s="291">
        <f t="shared" si="187"/>
        <v>0</v>
      </c>
      <c r="AA636" s="163"/>
      <c r="AB636" s="177" t="str">
        <f t="shared" si="188"/>
        <v/>
      </c>
      <c r="AC636" s="283" t="str">
        <f t="shared" si="189"/>
        <v/>
      </c>
      <c r="AD636" s="283" t="str">
        <f t="shared" si="190"/>
        <v/>
      </c>
      <c r="AE636" s="163"/>
      <c r="AF636" s="162"/>
      <c r="AP636" s="581"/>
    </row>
    <row r="637" spans="1:42" s="141" customFormat="1">
      <c r="A637" s="134">
        <v>628</v>
      </c>
      <c r="B637" s="286"/>
      <c r="C637" s="146">
        <f t="shared" si="183"/>
        <v>0</v>
      </c>
      <c r="D637" s="146">
        <f t="shared" si="184"/>
        <v>1</v>
      </c>
      <c r="E637" s="146">
        <f t="shared" si="185"/>
        <v>1900</v>
      </c>
      <c r="F637" s="287"/>
      <c r="G637" s="287"/>
      <c r="H637" s="287"/>
      <c r="I637" s="288"/>
      <c r="J637" s="287"/>
      <c r="K637" s="288"/>
      <c r="L637" s="134"/>
      <c r="M637" s="133"/>
      <c r="N637" s="288"/>
      <c r="O637" s="134"/>
      <c r="P637" s="166"/>
      <c r="Q637" s="289"/>
      <c r="R637" s="165"/>
      <c r="S637" s="290"/>
      <c r="T637" s="290"/>
      <c r="U637" s="290"/>
      <c r="V637" s="290"/>
      <c r="W637" s="166"/>
      <c r="X637" s="87"/>
      <c r="Y637" s="418">
        <f t="shared" si="186"/>
        <v>0</v>
      </c>
      <c r="Z637" s="291">
        <f t="shared" si="187"/>
        <v>0</v>
      </c>
      <c r="AA637" s="163"/>
      <c r="AB637" s="177" t="str">
        <f t="shared" si="188"/>
        <v/>
      </c>
      <c r="AC637" s="283" t="str">
        <f t="shared" si="189"/>
        <v/>
      </c>
      <c r="AD637" s="283" t="str">
        <f t="shared" si="190"/>
        <v/>
      </c>
      <c r="AE637" s="163"/>
      <c r="AF637" s="162"/>
      <c r="AP637" s="581"/>
    </row>
    <row r="638" spans="1:42" s="141" customFormat="1">
      <c r="A638" s="134">
        <v>629</v>
      </c>
      <c r="B638" s="286"/>
      <c r="C638" s="146">
        <f t="shared" si="183"/>
        <v>0</v>
      </c>
      <c r="D638" s="146">
        <f t="shared" si="184"/>
        <v>1</v>
      </c>
      <c r="E638" s="146">
        <f t="shared" si="185"/>
        <v>1900</v>
      </c>
      <c r="F638" s="287"/>
      <c r="G638" s="287"/>
      <c r="H638" s="287"/>
      <c r="I638" s="288"/>
      <c r="J638" s="287"/>
      <c r="K638" s="288"/>
      <c r="L638" s="134"/>
      <c r="M638" s="133"/>
      <c r="N638" s="288"/>
      <c r="O638" s="134"/>
      <c r="P638" s="166"/>
      <c r="Q638" s="289"/>
      <c r="R638" s="165"/>
      <c r="S638" s="290"/>
      <c r="T638" s="290"/>
      <c r="U638" s="290"/>
      <c r="V638" s="290"/>
      <c r="W638" s="166"/>
      <c r="X638" s="87"/>
      <c r="Y638" s="418">
        <f t="shared" si="186"/>
        <v>0</v>
      </c>
      <c r="Z638" s="291">
        <f t="shared" si="187"/>
        <v>0</v>
      </c>
      <c r="AA638" s="163"/>
      <c r="AB638" s="177" t="str">
        <f t="shared" si="188"/>
        <v/>
      </c>
      <c r="AC638" s="283" t="str">
        <f t="shared" si="189"/>
        <v/>
      </c>
      <c r="AD638" s="283" t="str">
        <f t="shared" si="190"/>
        <v/>
      </c>
      <c r="AE638" s="163"/>
      <c r="AF638" s="162"/>
      <c r="AP638" s="581"/>
    </row>
    <row r="639" spans="1:42" s="141" customFormat="1">
      <c r="A639" s="134">
        <v>630</v>
      </c>
      <c r="B639" s="286"/>
      <c r="C639" s="146">
        <f t="shared" si="183"/>
        <v>0</v>
      </c>
      <c r="D639" s="146">
        <f t="shared" si="184"/>
        <v>1</v>
      </c>
      <c r="E639" s="146">
        <f t="shared" si="185"/>
        <v>1900</v>
      </c>
      <c r="F639" s="287"/>
      <c r="G639" s="287"/>
      <c r="H639" s="287"/>
      <c r="I639" s="288"/>
      <c r="J639" s="287"/>
      <c r="K639" s="288"/>
      <c r="L639" s="134"/>
      <c r="M639" s="133"/>
      <c r="N639" s="288"/>
      <c r="O639" s="134"/>
      <c r="P639" s="166"/>
      <c r="Q639" s="289"/>
      <c r="R639" s="165"/>
      <c r="S639" s="290"/>
      <c r="T639" s="290"/>
      <c r="U639" s="290"/>
      <c r="V639" s="290"/>
      <c r="W639" s="166"/>
      <c r="X639" s="87"/>
      <c r="Y639" s="418">
        <f t="shared" si="186"/>
        <v>0</v>
      </c>
      <c r="Z639" s="291">
        <f t="shared" si="187"/>
        <v>0</v>
      </c>
      <c r="AA639" s="163"/>
      <c r="AB639" s="177" t="str">
        <f t="shared" si="188"/>
        <v/>
      </c>
      <c r="AC639" s="283" t="str">
        <f t="shared" si="189"/>
        <v/>
      </c>
      <c r="AD639" s="283" t="str">
        <f t="shared" si="190"/>
        <v/>
      </c>
      <c r="AE639" s="163"/>
      <c r="AF639" s="162"/>
      <c r="AP639" s="581"/>
    </row>
    <row r="640" spans="1:42" s="141" customFormat="1">
      <c r="A640" s="134">
        <v>631</v>
      </c>
      <c r="B640" s="286"/>
      <c r="C640" s="146">
        <f t="shared" si="183"/>
        <v>0</v>
      </c>
      <c r="D640" s="146">
        <f t="shared" si="184"/>
        <v>1</v>
      </c>
      <c r="E640" s="146">
        <f t="shared" si="185"/>
        <v>1900</v>
      </c>
      <c r="F640" s="287"/>
      <c r="G640" s="287"/>
      <c r="H640" s="287"/>
      <c r="I640" s="288"/>
      <c r="J640" s="287"/>
      <c r="K640" s="288"/>
      <c r="L640" s="134"/>
      <c r="M640" s="133"/>
      <c r="N640" s="288"/>
      <c r="O640" s="134"/>
      <c r="P640" s="166"/>
      <c r="Q640" s="289"/>
      <c r="R640" s="165"/>
      <c r="S640" s="290"/>
      <c r="T640" s="290"/>
      <c r="U640" s="290"/>
      <c r="V640" s="290"/>
      <c r="W640" s="166"/>
      <c r="X640" s="87"/>
      <c r="Y640" s="418">
        <f t="shared" si="186"/>
        <v>0</v>
      </c>
      <c r="Z640" s="291">
        <f t="shared" si="187"/>
        <v>0</v>
      </c>
      <c r="AA640" s="163"/>
      <c r="AB640" s="177" t="str">
        <f t="shared" si="188"/>
        <v/>
      </c>
      <c r="AC640" s="283" t="str">
        <f t="shared" si="189"/>
        <v/>
      </c>
      <c r="AD640" s="283" t="str">
        <f t="shared" si="190"/>
        <v/>
      </c>
      <c r="AE640" s="163"/>
      <c r="AF640" s="162"/>
      <c r="AP640" s="581"/>
    </row>
    <row r="641" spans="1:42" s="141" customFormat="1">
      <c r="A641" s="134">
        <v>632</v>
      </c>
      <c r="B641" s="286"/>
      <c r="C641" s="146">
        <f t="shared" si="183"/>
        <v>0</v>
      </c>
      <c r="D641" s="146">
        <f t="shared" si="184"/>
        <v>1</v>
      </c>
      <c r="E641" s="146">
        <f t="shared" si="185"/>
        <v>1900</v>
      </c>
      <c r="F641" s="287"/>
      <c r="G641" s="287"/>
      <c r="H641" s="287"/>
      <c r="I641" s="288"/>
      <c r="J641" s="287"/>
      <c r="K641" s="288"/>
      <c r="L641" s="134"/>
      <c r="M641" s="133"/>
      <c r="N641" s="288"/>
      <c r="O641" s="134"/>
      <c r="P641" s="166"/>
      <c r="Q641" s="289"/>
      <c r="R641" s="165"/>
      <c r="S641" s="290"/>
      <c r="T641" s="290"/>
      <c r="U641" s="290"/>
      <c r="V641" s="290"/>
      <c r="W641" s="166"/>
      <c r="X641" s="87"/>
      <c r="Y641" s="418">
        <f t="shared" si="186"/>
        <v>0</v>
      </c>
      <c r="Z641" s="291">
        <f t="shared" si="187"/>
        <v>0</v>
      </c>
      <c r="AA641" s="163"/>
      <c r="AB641" s="177" t="str">
        <f t="shared" si="188"/>
        <v/>
      </c>
      <c r="AC641" s="283" t="str">
        <f t="shared" si="189"/>
        <v/>
      </c>
      <c r="AD641" s="283" t="str">
        <f t="shared" si="190"/>
        <v/>
      </c>
      <c r="AE641" s="163"/>
      <c r="AF641" s="162"/>
      <c r="AP641" s="581"/>
    </row>
    <row r="642" spans="1:42" s="141" customFormat="1">
      <c r="A642" s="134">
        <v>633</v>
      </c>
      <c r="B642" s="286"/>
      <c r="C642" s="146">
        <f t="shared" si="183"/>
        <v>0</v>
      </c>
      <c r="D642" s="146">
        <f t="shared" si="184"/>
        <v>1</v>
      </c>
      <c r="E642" s="146">
        <f t="shared" si="185"/>
        <v>1900</v>
      </c>
      <c r="F642" s="287"/>
      <c r="G642" s="287"/>
      <c r="H642" s="287"/>
      <c r="I642" s="288"/>
      <c r="J642" s="287"/>
      <c r="K642" s="288"/>
      <c r="L642" s="134"/>
      <c r="M642" s="133"/>
      <c r="N642" s="288"/>
      <c r="O642" s="134"/>
      <c r="P642" s="166"/>
      <c r="Q642" s="289"/>
      <c r="R642" s="165"/>
      <c r="S642" s="290"/>
      <c r="T642" s="290"/>
      <c r="U642" s="290"/>
      <c r="V642" s="290"/>
      <c r="W642" s="166"/>
      <c r="X642" s="87"/>
      <c r="Y642" s="418">
        <f t="shared" si="186"/>
        <v>0</v>
      </c>
      <c r="Z642" s="291">
        <f t="shared" si="187"/>
        <v>0</v>
      </c>
      <c r="AA642" s="163"/>
      <c r="AB642" s="177" t="str">
        <f t="shared" si="188"/>
        <v/>
      </c>
      <c r="AC642" s="283" t="str">
        <f t="shared" si="189"/>
        <v/>
      </c>
      <c r="AD642" s="283" t="str">
        <f t="shared" si="190"/>
        <v/>
      </c>
      <c r="AE642" s="163"/>
      <c r="AF642" s="162"/>
      <c r="AP642" s="581"/>
    </row>
    <row r="643" spans="1:42" s="141" customFormat="1">
      <c r="A643" s="134">
        <v>634</v>
      </c>
      <c r="B643" s="286"/>
      <c r="C643" s="146">
        <f t="shared" si="183"/>
        <v>0</v>
      </c>
      <c r="D643" s="146">
        <f t="shared" si="184"/>
        <v>1</v>
      </c>
      <c r="E643" s="146">
        <f t="shared" si="185"/>
        <v>1900</v>
      </c>
      <c r="F643" s="287"/>
      <c r="G643" s="287"/>
      <c r="H643" s="287"/>
      <c r="I643" s="288"/>
      <c r="J643" s="287"/>
      <c r="K643" s="288"/>
      <c r="L643" s="134"/>
      <c r="M643" s="133"/>
      <c r="N643" s="288"/>
      <c r="O643" s="134"/>
      <c r="P643" s="166"/>
      <c r="Q643" s="289"/>
      <c r="R643" s="165"/>
      <c r="S643" s="290"/>
      <c r="T643" s="290"/>
      <c r="U643" s="290"/>
      <c r="V643" s="290"/>
      <c r="W643" s="166"/>
      <c r="X643" s="87"/>
      <c r="Y643" s="418">
        <f t="shared" si="186"/>
        <v>0</v>
      </c>
      <c r="Z643" s="291">
        <f t="shared" si="187"/>
        <v>0</v>
      </c>
      <c r="AA643" s="163"/>
      <c r="AB643" s="177" t="str">
        <f t="shared" si="188"/>
        <v/>
      </c>
      <c r="AC643" s="283" t="str">
        <f t="shared" si="189"/>
        <v/>
      </c>
      <c r="AD643" s="283" t="str">
        <f t="shared" si="190"/>
        <v/>
      </c>
      <c r="AE643" s="163"/>
      <c r="AF643" s="162"/>
      <c r="AP643" s="581"/>
    </row>
    <row r="644" spans="1:42" s="141" customFormat="1">
      <c r="A644" s="134">
        <v>635</v>
      </c>
      <c r="B644" s="286"/>
      <c r="C644" s="146">
        <f t="shared" si="183"/>
        <v>0</v>
      </c>
      <c r="D644" s="146">
        <f t="shared" si="184"/>
        <v>1</v>
      </c>
      <c r="E644" s="146">
        <f t="shared" si="185"/>
        <v>1900</v>
      </c>
      <c r="F644" s="287"/>
      <c r="G644" s="287"/>
      <c r="H644" s="287"/>
      <c r="I644" s="288"/>
      <c r="J644" s="287"/>
      <c r="K644" s="288"/>
      <c r="L644" s="134"/>
      <c r="M644" s="133"/>
      <c r="N644" s="288"/>
      <c r="O644" s="134"/>
      <c r="P644" s="166"/>
      <c r="Q644" s="289"/>
      <c r="R644" s="165"/>
      <c r="S644" s="290"/>
      <c r="T644" s="290"/>
      <c r="U644" s="290"/>
      <c r="V644" s="290"/>
      <c r="W644" s="166"/>
      <c r="X644" s="87"/>
      <c r="Y644" s="418">
        <f t="shared" si="186"/>
        <v>0</v>
      </c>
      <c r="Z644" s="291">
        <f t="shared" si="187"/>
        <v>0</v>
      </c>
      <c r="AA644" s="163"/>
      <c r="AB644" s="177" t="str">
        <f t="shared" si="188"/>
        <v/>
      </c>
      <c r="AC644" s="283" t="str">
        <f t="shared" si="189"/>
        <v/>
      </c>
      <c r="AD644" s="283" t="str">
        <f t="shared" si="190"/>
        <v/>
      </c>
      <c r="AE644" s="163"/>
      <c r="AF644" s="162"/>
      <c r="AP644" s="581"/>
    </row>
    <row r="645" spans="1:42" s="141" customFormat="1">
      <c r="A645" s="134">
        <v>636</v>
      </c>
      <c r="B645" s="286"/>
      <c r="C645" s="146">
        <f t="shared" si="183"/>
        <v>0</v>
      </c>
      <c r="D645" s="146">
        <f t="shared" si="184"/>
        <v>1</v>
      </c>
      <c r="E645" s="146">
        <f t="shared" si="185"/>
        <v>1900</v>
      </c>
      <c r="F645" s="287"/>
      <c r="G645" s="287"/>
      <c r="H645" s="287"/>
      <c r="I645" s="288"/>
      <c r="J645" s="287"/>
      <c r="K645" s="288"/>
      <c r="L645" s="134"/>
      <c r="M645" s="133"/>
      <c r="N645" s="288"/>
      <c r="O645" s="134"/>
      <c r="P645" s="166"/>
      <c r="Q645" s="289"/>
      <c r="R645" s="165"/>
      <c r="S645" s="290"/>
      <c r="T645" s="290"/>
      <c r="U645" s="290"/>
      <c r="V645" s="290"/>
      <c r="W645" s="166"/>
      <c r="X645" s="87"/>
      <c r="Y645" s="418">
        <f t="shared" si="186"/>
        <v>0</v>
      </c>
      <c r="Z645" s="291">
        <f t="shared" si="187"/>
        <v>0</v>
      </c>
      <c r="AA645" s="163"/>
      <c r="AB645" s="177" t="str">
        <f t="shared" si="188"/>
        <v/>
      </c>
      <c r="AC645" s="283" t="str">
        <f t="shared" si="189"/>
        <v/>
      </c>
      <c r="AD645" s="283" t="str">
        <f t="shared" si="190"/>
        <v/>
      </c>
      <c r="AE645" s="163"/>
      <c r="AF645" s="162"/>
      <c r="AP645" s="581"/>
    </row>
    <row r="646" spans="1:42" s="141" customFormat="1">
      <c r="A646" s="134">
        <v>637</v>
      </c>
      <c r="B646" s="286"/>
      <c r="C646" s="146">
        <f t="shared" si="183"/>
        <v>0</v>
      </c>
      <c r="D646" s="146">
        <f t="shared" si="184"/>
        <v>1</v>
      </c>
      <c r="E646" s="146">
        <f t="shared" si="185"/>
        <v>1900</v>
      </c>
      <c r="F646" s="287"/>
      <c r="G646" s="287"/>
      <c r="H646" s="287"/>
      <c r="I646" s="288"/>
      <c r="J646" s="287"/>
      <c r="K646" s="288"/>
      <c r="L646" s="134"/>
      <c r="M646" s="133"/>
      <c r="N646" s="288"/>
      <c r="O646" s="134"/>
      <c r="P646" s="166"/>
      <c r="Q646" s="289"/>
      <c r="R646" s="165"/>
      <c r="S646" s="290"/>
      <c r="T646" s="290"/>
      <c r="U646" s="290"/>
      <c r="V646" s="290"/>
      <c r="W646" s="166"/>
      <c r="X646" s="87"/>
      <c r="Y646" s="418">
        <f t="shared" si="186"/>
        <v>0</v>
      </c>
      <c r="Z646" s="291">
        <f t="shared" si="187"/>
        <v>0</v>
      </c>
      <c r="AA646" s="163"/>
      <c r="AB646" s="177" t="str">
        <f t="shared" si="188"/>
        <v/>
      </c>
      <c r="AC646" s="283" t="str">
        <f t="shared" si="189"/>
        <v/>
      </c>
      <c r="AD646" s="283" t="str">
        <f t="shared" si="190"/>
        <v/>
      </c>
      <c r="AE646" s="163"/>
      <c r="AF646" s="162"/>
      <c r="AP646" s="581"/>
    </row>
    <row r="647" spans="1:42" s="141" customFormat="1">
      <c r="A647" s="134">
        <v>638</v>
      </c>
      <c r="B647" s="286"/>
      <c r="C647" s="146">
        <f t="shared" si="183"/>
        <v>0</v>
      </c>
      <c r="D647" s="146">
        <f t="shared" si="184"/>
        <v>1</v>
      </c>
      <c r="E647" s="146">
        <f t="shared" si="185"/>
        <v>1900</v>
      </c>
      <c r="F647" s="287"/>
      <c r="G647" s="287"/>
      <c r="H647" s="287"/>
      <c r="I647" s="288"/>
      <c r="J647" s="287"/>
      <c r="K647" s="288"/>
      <c r="L647" s="134"/>
      <c r="M647" s="133"/>
      <c r="N647" s="288"/>
      <c r="O647" s="134"/>
      <c r="P647" s="166"/>
      <c r="Q647" s="289"/>
      <c r="R647" s="165"/>
      <c r="S647" s="290"/>
      <c r="T647" s="290"/>
      <c r="U647" s="290"/>
      <c r="V647" s="290"/>
      <c r="W647" s="166"/>
      <c r="X647" s="87"/>
      <c r="Y647" s="418">
        <f t="shared" si="186"/>
        <v>0</v>
      </c>
      <c r="Z647" s="291">
        <f t="shared" si="187"/>
        <v>0</v>
      </c>
      <c r="AA647" s="163"/>
      <c r="AB647" s="177" t="str">
        <f t="shared" si="188"/>
        <v/>
      </c>
      <c r="AC647" s="283" t="str">
        <f t="shared" si="189"/>
        <v/>
      </c>
      <c r="AD647" s="283" t="str">
        <f t="shared" si="190"/>
        <v/>
      </c>
      <c r="AE647" s="163"/>
      <c r="AF647" s="162"/>
      <c r="AP647" s="581"/>
    </row>
    <row r="648" spans="1:42" s="141" customFormat="1">
      <c r="A648" s="134">
        <v>639</v>
      </c>
      <c r="B648" s="286"/>
      <c r="C648" s="146">
        <f t="shared" si="183"/>
        <v>0</v>
      </c>
      <c r="D648" s="146">
        <f t="shared" si="184"/>
        <v>1</v>
      </c>
      <c r="E648" s="146">
        <f t="shared" si="185"/>
        <v>1900</v>
      </c>
      <c r="F648" s="287"/>
      <c r="G648" s="287"/>
      <c r="H648" s="287"/>
      <c r="I648" s="288"/>
      <c r="J648" s="287"/>
      <c r="K648" s="288"/>
      <c r="L648" s="134"/>
      <c r="M648" s="133"/>
      <c r="N648" s="288"/>
      <c r="O648" s="134"/>
      <c r="P648" s="166"/>
      <c r="Q648" s="289"/>
      <c r="R648" s="165"/>
      <c r="S648" s="290"/>
      <c r="T648" s="290"/>
      <c r="U648" s="290"/>
      <c r="V648" s="290"/>
      <c r="W648" s="166"/>
      <c r="X648" s="87"/>
      <c r="Y648" s="418">
        <f t="shared" si="186"/>
        <v>0</v>
      </c>
      <c r="Z648" s="291">
        <f t="shared" si="187"/>
        <v>0</v>
      </c>
      <c r="AA648" s="163"/>
      <c r="AB648" s="177" t="str">
        <f t="shared" si="188"/>
        <v/>
      </c>
      <c r="AC648" s="283" t="str">
        <f t="shared" si="189"/>
        <v/>
      </c>
      <c r="AD648" s="283" t="str">
        <f t="shared" si="190"/>
        <v/>
      </c>
      <c r="AE648" s="163"/>
      <c r="AF648" s="162"/>
      <c r="AP648" s="581"/>
    </row>
    <row r="649" spans="1:42" s="141" customFormat="1">
      <c r="A649" s="134">
        <v>640</v>
      </c>
      <c r="B649" s="286"/>
      <c r="C649" s="146">
        <f t="shared" si="183"/>
        <v>0</v>
      </c>
      <c r="D649" s="146">
        <f t="shared" si="184"/>
        <v>1</v>
      </c>
      <c r="E649" s="146">
        <f t="shared" si="185"/>
        <v>1900</v>
      </c>
      <c r="F649" s="287"/>
      <c r="G649" s="287"/>
      <c r="H649" s="287"/>
      <c r="I649" s="288"/>
      <c r="J649" s="287"/>
      <c r="K649" s="288"/>
      <c r="L649" s="134"/>
      <c r="M649" s="133"/>
      <c r="N649" s="288"/>
      <c r="O649" s="134"/>
      <c r="P649" s="166"/>
      <c r="Q649" s="289"/>
      <c r="R649" s="165"/>
      <c r="S649" s="290"/>
      <c r="T649" s="290"/>
      <c r="U649" s="290"/>
      <c r="V649" s="290"/>
      <c r="W649" s="166"/>
      <c r="X649" s="87"/>
      <c r="Y649" s="418">
        <f t="shared" si="186"/>
        <v>0</v>
      </c>
      <c r="Z649" s="291">
        <f t="shared" si="187"/>
        <v>0</v>
      </c>
      <c r="AA649" s="163"/>
      <c r="AB649" s="177" t="str">
        <f t="shared" si="188"/>
        <v/>
      </c>
      <c r="AC649" s="283" t="str">
        <f t="shared" si="189"/>
        <v/>
      </c>
      <c r="AD649" s="283" t="str">
        <f t="shared" si="190"/>
        <v/>
      </c>
      <c r="AE649" s="163"/>
      <c r="AF649" s="162"/>
      <c r="AP649" s="581"/>
    </row>
    <row r="650" spans="1:42" s="141" customFormat="1">
      <c r="A650" s="134">
        <v>641</v>
      </c>
      <c r="B650" s="286"/>
      <c r="C650" s="146">
        <f t="shared" si="183"/>
        <v>0</v>
      </c>
      <c r="D650" s="146">
        <f t="shared" si="184"/>
        <v>1</v>
      </c>
      <c r="E650" s="146">
        <f t="shared" si="185"/>
        <v>1900</v>
      </c>
      <c r="F650" s="287"/>
      <c r="G650" s="287"/>
      <c r="H650" s="287"/>
      <c r="I650" s="288"/>
      <c r="J650" s="287"/>
      <c r="K650" s="288"/>
      <c r="L650" s="134"/>
      <c r="M650" s="133"/>
      <c r="N650" s="288"/>
      <c r="O650" s="134"/>
      <c r="P650" s="166"/>
      <c r="Q650" s="289"/>
      <c r="R650" s="165"/>
      <c r="S650" s="290"/>
      <c r="T650" s="290"/>
      <c r="U650" s="290"/>
      <c r="V650" s="290"/>
      <c r="W650" s="166"/>
      <c r="X650" s="87"/>
      <c r="Y650" s="418">
        <f t="shared" si="186"/>
        <v>0</v>
      </c>
      <c r="Z650" s="291">
        <f t="shared" si="187"/>
        <v>0</v>
      </c>
      <c r="AA650" s="163"/>
      <c r="AB650" s="177" t="str">
        <f t="shared" si="188"/>
        <v/>
      </c>
      <c r="AC650" s="283" t="str">
        <f t="shared" si="189"/>
        <v/>
      </c>
      <c r="AD650" s="283" t="str">
        <f t="shared" si="190"/>
        <v/>
      </c>
      <c r="AE650" s="163"/>
      <c r="AF650" s="162"/>
      <c r="AP650" s="581"/>
    </row>
    <row r="651" spans="1:42" s="141" customFormat="1">
      <c r="A651" s="134">
        <v>642</v>
      </c>
      <c r="B651" s="286"/>
      <c r="C651" s="146">
        <f t="shared" ref="C651:C714" si="191">DAY(B651)</f>
        <v>0</v>
      </c>
      <c r="D651" s="146">
        <f t="shared" ref="D651:D714" si="192">MONTH(B651)</f>
        <v>1</v>
      </c>
      <c r="E651" s="146">
        <f t="shared" ref="E651:E714" si="193">YEAR(B651)</f>
        <v>1900</v>
      </c>
      <c r="F651" s="287"/>
      <c r="G651" s="287"/>
      <c r="H651" s="287"/>
      <c r="I651" s="288"/>
      <c r="J651" s="287"/>
      <c r="K651" s="288"/>
      <c r="L651" s="134"/>
      <c r="M651" s="133"/>
      <c r="N651" s="288"/>
      <c r="O651" s="134"/>
      <c r="P651" s="166"/>
      <c r="Q651" s="289"/>
      <c r="R651" s="165"/>
      <c r="S651" s="290"/>
      <c r="T651" s="290"/>
      <c r="U651" s="290"/>
      <c r="V651" s="290"/>
      <c r="W651" s="166"/>
      <c r="X651" s="87"/>
      <c r="Y651" s="418">
        <f t="shared" ref="Y651:Y714" si="194">X651*U651</f>
        <v>0</v>
      </c>
      <c r="Z651" s="291">
        <f t="shared" ref="Z651:Z714" si="195">Y651*1.1</f>
        <v>0</v>
      </c>
      <c r="AA651" s="163"/>
      <c r="AB651" s="177" t="str">
        <f t="shared" ref="AB651:AB714" si="196">IF(S651="","",IF(S651-U651=0,"Full","No"))</f>
        <v/>
      </c>
      <c r="AC651" s="283" t="str">
        <f t="shared" ref="AC651:AC714" si="197">IF(AND(S651&gt;U651,V651=0),"Lost",IF(AND(S651&gt;U651,V651&lt;(S651-U651)),"Lost",""))</f>
        <v/>
      </c>
      <c r="AD651" s="283" t="str">
        <f t="shared" ref="AD651:AD714" si="198">IF(AND(S651&gt;U651,V651=0),S651-U651,IF(AND(S651&gt;U651,V651&lt;(S651-U651)),S651-(U651+V651),""))</f>
        <v/>
      </c>
      <c r="AE651" s="163"/>
      <c r="AF651" s="162"/>
      <c r="AP651" s="581"/>
    </row>
    <row r="652" spans="1:42" s="141" customFormat="1">
      <c r="A652" s="134">
        <v>643</v>
      </c>
      <c r="B652" s="286"/>
      <c r="C652" s="146">
        <f t="shared" si="191"/>
        <v>0</v>
      </c>
      <c r="D652" s="146">
        <f t="shared" si="192"/>
        <v>1</v>
      </c>
      <c r="E652" s="146">
        <f t="shared" si="193"/>
        <v>1900</v>
      </c>
      <c r="F652" s="287"/>
      <c r="G652" s="287"/>
      <c r="H652" s="287"/>
      <c r="I652" s="288"/>
      <c r="J652" s="287"/>
      <c r="K652" s="288"/>
      <c r="L652" s="134"/>
      <c r="M652" s="133"/>
      <c r="N652" s="288"/>
      <c r="O652" s="134"/>
      <c r="P652" s="166"/>
      <c r="Q652" s="289"/>
      <c r="R652" s="165"/>
      <c r="S652" s="290"/>
      <c r="T652" s="290"/>
      <c r="U652" s="290"/>
      <c r="V652" s="290"/>
      <c r="W652" s="166"/>
      <c r="X652" s="87"/>
      <c r="Y652" s="418">
        <f t="shared" si="194"/>
        <v>0</v>
      </c>
      <c r="Z652" s="291">
        <f t="shared" si="195"/>
        <v>0</v>
      </c>
      <c r="AA652" s="163"/>
      <c r="AB652" s="177" t="str">
        <f t="shared" si="196"/>
        <v/>
      </c>
      <c r="AC652" s="283" t="str">
        <f t="shared" si="197"/>
        <v/>
      </c>
      <c r="AD652" s="283" t="str">
        <f t="shared" si="198"/>
        <v/>
      </c>
      <c r="AE652" s="163"/>
      <c r="AF652" s="162"/>
      <c r="AP652" s="581"/>
    </row>
    <row r="653" spans="1:42" s="141" customFormat="1">
      <c r="A653" s="134">
        <v>644</v>
      </c>
      <c r="B653" s="286"/>
      <c r="C653" s="146">
        <f t="shared" si="191"/>
        <v>0</v>
      </c>
      <c r="D653" s="146">
        <f t="shared" si="192"/>
        <v>1</v>
      </c>
      <c r="E653" s="146">
        <f t="shared" si="193"/>
        <v>1900</v>
      </c>
      <c r="F653" s="287"/>
      <c r="G653" s="287"/>
      <c r="H653" s="287"/>
      <c r="I653" s="288"/>
      <c r="J653" s="287"/>
      <c r="K653" s="288"/>
      <c r="L653" s="134"/>
      <c r="M653" s="133"/>
      <c r="N653" s="288"/>
      <c r="O653" s="134"/>
      <c r="P653" s="166"/>
      <c r="Q653" s="289"/>
      <c r="R653" s="165"/>
      <c r="S653" s="290"/>
      <c r="T653" s="290"/>
      <c r="U653" s="290"/>
      <c r="V653" s="290"/>
      <c r="W653" s="166"/>
      <c r="X653" s="87"/>
      <c r="Y653" s="418">
        <f t="shared" si="194"/>
        <v>0</v>
      </c>
      <c r="Z653" s="291">
        <f t="shared" si="195"/>
        <v>0</v>
      </c>
      <c r="AA653" s="163"/>
      <c r="AB653" s="177" t="str">
        <f t="shared" si="196"/>
        <v/>
      </c>
      <c r="AC653" s="283" t="str">
        <f t="shared" si="197"/>
        <v/>
      </c>
      <c r="AD653" s="283" t="str">
        <f t="shared" si="198"/>
        <v/>
      </c>
      <c r="AE653" s="163"/>
      <c r="AF653" s="162"/>
      <c r="AP653" s="581"/>
    </row>
    <row r="654" spans="1:42" s="141" customFormat="1">
      <c r="A654" s="134">
        <v>645</v>
      </c>
      <c r="B654" s="286"/>
      <c r="C654" s="146">
        <f t="shared" si="191"/>
        <v>0</v>
      </c>
      <c r="D654" s="146">
        <f t="shared" si="192"/>
        <v>1</v>
      </c>
      <c r="E654" s="146">
        <f t="shared" si="193"/>
        <v>1900</v>
      </c>
      <c r="F654" s="287"/>
      <c r="G654" s="287"/>
      <c r="H654" s="287"/>
      <c r="I654" s="288"/>
      <c r="J654" s="287"/>
      <c r="K654" s="288"/>
      <c r="L654" s="134"/>
      <c r="M654" s="133"/>
      <c r="N654" s="288"/>
      <c r="O654" s="134"/>
      <c r="P654" s="166"/>
      <c r="Q654" s="289"/>
      <c r="R654" s="165"/>
      <c r="S654" s="290"/>
      <c r="T654" s="290"/>
      <c r="U654" s="290"/>
      <c r="V654" s="290"/>
      <c r="W654" s="166"/>
      <c r="X654" s="87"/>
      <c r="Y654" s="418">
        <f t="shared" si="194"/>
        <v>0</v>
      </c>
      <c r="Z654" s="291">
        <f t="shared" si="195"/>
        <v>0</v>
      </c>
      <c r="AA654" s="163"/>
      <c r="AB654" s="177" t="str">
        <f t="shared" si="196"/>
        <v/>
      </c>
      <c r="AC654" s="283" t="str">
        <f t="shared" si="197"/>
        <v/>
      </c>
      <c r="AD654" s="283" t="str">
        <f t="shared" si="198"/>
        <v/>
      </c>
      <c r="AE654" s="163"/>
      <c r="AF654" s="162"/>
      <c r="AP654" s="581"/>
    </row>
    <row r="655" spans="1:42" s="141" customFormat="1">
      <c r="A655" s="134">
        <v>646</v>
      </c>
      <c r="B655" s="286"/>
      <c r="C655" s="146">
        <f t="shared" si="191"/>
        <v>0</v>
      </c>
      <c r="D655" s="146">
        <f t="shared" si="192"/>
        <v>1</v>
      </c>
      <c r="E655" s="146">
        <f t="shared" si="193"/>
        <v>1900</v>
      </c>
      <c r="F655" s="287"/>
      <c r="G655" s="287"/>
      <c r="H655" s="287"/>
      <c r="I655" s="288"/>
      <c r="J655" s="287"/>
      <c r="K655" s="288"/>
      <c r="L655" s="134"/>
      <c r="M655" s="133"/>
      <c r="N655" s="288"/>
      <c r="O655" s="134"/>
      <c r="P655" s="166"/>
      <c r="Q655" s="289"/>
      <c r="R655" s="165"/>
      <c r="S655" s="290"/>
      <c r="T655" s="290"/>
      <c r="U655" s="290"/>
      <c r="V655" s="290"/>
      <c r="W655" s="166"/>
      <c r="X655" s="87"/>
      <c r="Y655" s="418">
        <f t="shared" si="194"/>
        <v>0</v>
      </c>
      <c r="Z655" s="291">
        <f t="shared" si="195"/>
        <v>0</v>
      </c>
      <c r="AA655" s="163"/>
      <c r="AB655" s="177" t="str">
        <f t="shared" si="196"/>
        <v/>
      </c>
      <c r="AC655" s="283" t="str">
        <f t="shared" si="197"/>
        <v/>
      </c>
      <c r="AD655" s="283" t="str">
        <f t="shared" si="198"/>
        <v/>
      </c>
      <c r="AE655" s="163"/>
      <c r="AF655" s="162"/>
      <c r="AP655" s="581"/>
    </row>
    <row r="656" spans="1:42" s="141" customFormat="1">
      <c r="A656" s="134">
        <v>647</v>
      </c>
      <c r="B656" s="286"/>
      <c r="C656" s="146">
        <f t="shared" si="191"/>
        <v>0</v>
      </c>
      <c r="D656" s="146">
        <f t="shared" si="192"/>
        <v>1</v>
      </c>
      <c r="E656" s="146">
        <f t="shared" si="193"/>
        <v>1900</v>
      </c>
      <c r="F656" s="287"/>
      <c r="G656" s="287"/>
      <c r="H656" s="287"/>
      <c r="I656" s="288"/>
      <c r="J656" s="287"/>
      <c r="K656" s="288"/>
      <c r="L656" s="134"/>
      <c r="M656" s="133"/>
      <c r="N656" s="288"/>
      <c r="O656" s="134"/>
      <c r="P656" s="166"/>
      <c r="Q656" s="289"/>
      <c r="R656" s="165"/>
      <c r="S656" s="290"/>
      <c r="T656" s="290"/>
      <c r="U656" s="290"/>
      <c r="V656" s="290"/>
      <c r="W656" s="166"/>
      <c r="X656" s="87"/>
      <c r="Y656" s="418">
        <f t="shared" si="194"/>
        <v>0</v>
      </c>
      <c r="Z656" s="291">
        <f t="shared" si="195"/>
        <v>0</v>
      </c>
      <c r="AA656" s="163"/>
      <c r="AB656" s="177" t="str">
        <f t="shared" si="196"/>
        <v/>
      </c>
      <c r="AC656" s="283" t="str">
        <f t="shared" si="197"/>
        <v/>
      </c>
      <c r="AD656" s="283" t="str">
        <f t="shared" si="198"/>
        <v/>
      </c>
      <c r="AE656" s="163"/>
      <c r="AF656" s="162"/>
      <c r="AP656" s="581"/>
    </row>
    <row r="657" spans="1:42" s="141" customFormat="1">
      <c r="A657" s="134">
        <v>648</v>
      </c>
      <c r="B657" s="286"/>
      <c r="C657" s="146">
        <f t="shared" si="191"/>
        <v>0</v>
      </c>
      <c r="D657" s="146">
        <f t="shared" si="192"/>
        <v>1</v>
      </c>
      <c r="E657" s="146">
        <f t="shared" si="193"/>
        <v>1900</v>
      </c>
      <c r="F657" s="287"/>
      <c r="G657" s="287"/>
      <c r="H657" s="287"/>
      <c r="I657" s="288"/>
      <c r="J657" s="287"/>
      <c r="K657" s="288"/>
      <c r="L657" s="134"/>
      <c r="M657" s="133"/>
      <c r="N657" s="288"/>
      <c r="O657" s="134"/>
      <c r="P657" s="166"/>
      <c r="Q657" s="289"/>
      <c r="R657" s="165"/>
      <c r="S657" s="290"/>
      <c r="T657" s="290"/>
      <c r="U657" s="290"/>
      <c r="V657" s="290"/>
      <c r="W657" s="166"/>
      <c r="X657" s="87"/>
      <c r="Y657" s="418">
        <f t="shared" si="194"/>
        <v>0</v>
      </c>
      <c r="Z657" s="291">
        <f t="shared" si="195"/>
        <v>0</v>
      </c>
      <c r="AA657" s="163"/>
      <c r="AB657" s="177" t="str">
        <f t="shared" si="196"/>
        <v/>
      </c>
      <c r="AC657" s="283" t="str">
        <f t="shared" si="197"/>
        <v/>
      </c>
      <c r="AD657" s="283" t="str">
        <f t="shared" si="198"/>
        <v/>
      </c>
      <c r="AE657" s="163"/>
      <c r="AF657" s="162"/>
      <c r="AP657" s="581"/>
    </row>
    <row r="658" spans="1:42" s="141" customFormat="1">
      <c r="A658" s="134">
        <v>649</v>
      </c>
      <c r="B658" s="286"/>
      <c r="C658" s="146">
        <f t="shared" si="191"/>
        <v>0</v>
      </c>
      <c r="D658" s="146">
        <f t="shared" si="192"/>
        <v>1</v>
      </c>
      <c r="E658" s="146">
        <f t="shared" si="193"/>
        <v>1900</v>
      </c>
      <c r="F658" s="287"/>
      <c r="G658" s="287"/>
      <c r="H658" s="287"/>
      <c r="I658" s="288"/>
      <c r="J658" s="287"/>
      <c r="K658" s="288"/>
      <c r="L658" s="134"/>
      <c r="M658" s="133"/>
      <c r="N658" s="288"/>
      <c r="O658" s="134"/>
      <c r="P658" s="166"/>
      <c r="Q658" s="289"/>
      <c r="R658" s="165"/>
      <c r="S658" s="290"/>
      <c r="T658" s="290"/>
      <c r="U658" s="290"/>
      <c r="V658" s="290"/>
      <c r="W658" s="166"/>
      <c r="X658" s="87"/>
      <c r="Y658" s="418">
        <f t="shared" si="194"/>
        <v>0</v>
      </c>
      <c r="Z658" s="291">
        <f t="shared" si="195"/>
        <v>0</v>
      </c>
      <c r="AA658" s="163"/>
      <c r="AB658" s="177" t="str">
        <f t="shared" si="196"/>
        <v/>
      </c>
      <c r="AC658" s="283" t="str">
        <f t="shared" si="197"/>
        <v/>
      </c>
      <c r="AD658" s="283" t="str">
        <f t="shared" si="198"/>
        <v/>
      </c>
      <c r="AE658" s="163"/>
      <c r="AF658" s="162"/>
      <c r="AP658" s="581"/>
    </row>
    <row r="659" spans="1:42" s="141" customFormat="1">
      <c r="A659" s="134">
        <v>650</v>
      </c>
      <c r="B659" s="286"/>
      <c r="C659" s="146">
        <f t="shared" si="191"/>
        <v>0</v>
      </c>
      <c r="D659" s="146">
        <f t="shared" si="192"/>
        <v>1</v>
      </c>
      <c r="E659" s="146">
        <f t="shared" si="193"/>
        <v>1900</v>
      </c>
      <c r="F659" s="287"/>
      <c r="G659" s="287"/>
      <c r="H659" s="287"/>
      <c r="I659" s="288"/>
      <c r="J659" s="287"/>
      <c r="K659" s="288"/>
      <c r="L659" s="134"/>
      <c r="M659" s="133"/>
      <c r="N659" s="288"/>
      <c r="O659" s="134"/>
      <c r="P659" s="166"/>
      <c r="Q659" s="289"/>
      <c r="R659" s="165"/>
      <c r="S659" s="290"/>
      <c r="T659" s="290"/>
      <c r="U659" s="290"/>
      <c r="V659" s="290"/>
      <c r="W659" s="166"/>
      <c r="X659" s="87"/>
      <c r="Y659" s="418">
        <f t="shared" si="194"/>
        <v>0</v>
      </c>
      <c r="Z659" s="291">
        <f t="shared" si="195"/>
        <v>0</v>
      </c>
      <c r="AA659" s="163"/>
      <c r="AB659" s="177" t="str">
        <f t="shared" si="196"/>
        <v/>
      </c>
      <c r="AC659" s="283" t="str">
        <f t="shared" si="197"/>
        <v/>
      </c>
      <c r="AD659" s="283" t="str">
        <f t="shared" si="198"/>
        <v/>
      </c>
      <c r="AE659" s="163"/>
      <c r="AF659" s="162"/>
      <c r="AP659" s="581"/>
    </row>
    <row r="660" spans="1:42" s="141" customFormat="1">
      <c r="A660" s="134">
        <v>651</v>
      </c>
      <c r="B660" s="286"/>
      <c r="C660" s="146">
        <f t="shared" si="191"/>
        <v>0</v>
      </c>
      <c r="D660" s="146">
        <f t="shared" si="192"/>
        <v>1</v>
      </c>
      <c r="E660" s="146">
        <f t="shared" si="193"/>
        <v>1900</v>
      </c>
      <c r="F660" s="287"/>
      <c r="G660" s="287"/>
      <c r="H660" s="287"/>
      <c r="I660" s="288"/>
      <c r="J660" s="287"/>
      <c r="K660" s="288"/>
      <c r="L660" s="134"/>
      <c r="M660" s="133"/>
      <c r="N660" s="288"/>
      <c r="O660" s="134"/>
      <c r="P660" s="166"/>
      <c r="Q660" s="289"/>
      <c r="R660" s="165"/>
      <c r="S660" s="290"/>
      <c r="T660" s="290"/>
      <c r="U660" s="290"/>
      <c r="V660" s="290"/>
      <c r="W660" s="166"/>
      <c r="X660" s="87"/>
      <c r="Y660" s="418">
        <f t="shared" si="194"/>
        <v>0</v>
      </c>
      <c r="Z660" s="291">
        <f t="shared" si="195"/>
        <v>0</v>
      </c>
      <c r="AA660" s="163"/>
      <c r="AB660" s="177" t="str">
        <f t="shared" si="196"/>
        <v/>
      </c>
      <c r="AC660" s="283" t="str">
        <f t="shared" si="197"/>
        <v/>
      </c>
      <c r="AD660" s="283" t="str">
        <f t="shared" si="198"/>
        <v/>
      </c>
      <c r="AE660" s="163"/>
      <c r="AF660" s="162"/>
      <c r="AP660" s="581"/>
    </row>
    <row r="661" spans="1:42" s="141" customFormat="1">
      <c r="A661" s="134">
        <v>652</v>
      </c>
      <c r="B661" s="286"/>
      <c r="C661" s="146">
        <f t="shared" si="191"/>
        <v>0</v>
      </c>
      <c r="D661" s="146">
        <f t="shared" si="192"/>
        <v>1</v>
      </c>
      <c r="E661" s="146">
        <f t="shared" si="193"/>
        <v>1900</v>
      </c>
      <c r="F661" s="287"/>
      <c r="G661" s="287"/>
      <c r="H661" s="287"/>
      <c r="I661" s="288"/>
      <c r="J661" s="287"/>
      <c r="K661" s="288"/>
      <c r="L661" s="134"/>
      <c r="M661" s="133"/>
      <c r="N661" s="288"/>
      <c r="O661" s="134"/>
      <c r="P661" s="166"/>
      <c r="Q661" s="289"/>
      <c r="R661" s="165"/>
      <c r="S661" s="290"/>
      <c r="T661" s="290"/>
      <c r="U661" s="290"/>
      <c r="V661" s="290"/>
      <c r="W661" s="166"/>
      <c r="X661" s="87"/>
      <c r="Y661" s="418">
        <f t="shared" si="194"/>
        <v>0</v>
      </c>
      <c r="Z661" s="291">
        <f t="shared" si="195"/>
        <v>0</v>
      </c>
      <c r="AA661" s="163"/>
      <c r="AB661" s="177" t="str">
        <f t="shared" si="196"/>
        <v/>
      </c>
      <c r="AC661" s="283" t="str">
        <f t="shared" si="197"/>
        <v/>
      </c>
      <c r="AD661" s="283" t="str">
        <f t="shared" si="198"/>
        <v/>
      </c>
      <c r="AE661" s="163"/>
      <c r="AF661" s="162"/>
      <c r="AP661" s="581"/>
    </row>
    <row r="662" spans="1:42" s="141" customFormat="1">
      <c r="A662" s="134">
        <v>653</v>
      </c>
      <c r="B662" s="286"/>
      <c r="C662" s="146">
        <f t="shared" si="191"/>
        <v>0</v>
      </c>
      <c r="D662" s="146">
        <f t="shared" si="192"/>
        <v>1</v>
      </c>
      <c r="E662" s="146">
        <f t="shared" si="193"/>
        <v>1900</v>
      </c>
      <c r="F662" s="287"/>
      <c r="G662" s="287"/>
      <c r="H662" s="287"/>
      <c r="I662" s="288"/>
      <c r="J662" s="287"/>
      <c r="K662" s="288"/>
      <c r="L662" s="134"/>
      <c r="M662" s="133"/>
      <c r="N662" s="288"/>
      <c r="O662" s="134"/>
      <c r="P662" s="166"/>
      <c r="Q662" s="289"/>
      <c r="R662" s="165"/>
      <c r="S662" s="290"/>
      <c r="T662" s="290"/>
      <c r="U662" s="290"/>
      <c r="V662" s="290"/>
      <c r="W662" s="166"/>
      <c r="X662" s="87"/>
      <c r="Y662" s="418">
        <f t="shared" si="194"/>
        <v>0</v>
      </c>
      <c r="Z662" s="291">
        <f t="shared" si="195"/>
        <v>0</v>
      </c>
      <c r="AA662" s="163"/>
      <c r="AB662" s="177" t="str">
        <f t="shared" si="196"/>
        <v/>
      </c>
      <c r="AC662" s="283" t="str">
        <f t="shared" si="197"/>
        <v/>
      </c>
      <c r="AD662" s="283" t="str">
        <f t="shared" si="198"/>
        <v/>
      </c>
      <c r="AE662" s="163"/>
      <c r="AF662" s="162"/>
      <c r="AP662" s="581"/>
    </row>
    <row r="663" spans="1:42" s="141" customFormat="1">
      <c r="A663" s="134">
        <v>654</v>
      </c>
      <c r="B663" s="286"/>
      <c r="C663" s="146">
        <f t="shared" si="191"/>
        <v>0</v>
      </c>
      <c r="D663" s="146">
        <f t="shared" si="192"/>
        <v>1</v>
      </c>
      <c r="E663" s="146">
        <f t="shared" si="193"/>
        <v>1900</v>
      </c>
      <c r="F663" s="287"/>
      <c r="G663" s="287"/>
      <c r="H663" s="287"/>
      <c r="I663" s="288"/>
      <c r="J663" s="287"/>
      <c r="K663" s="288"/>
      <c r="L663" s="134"/>
      <c r="M663" s="133"/>
      <c r="N663" s="288"/>
      <c r="O663" s="134"/>
      <c r="P663" s="166"/>
      <c r="Q663" s="289"/>
      <c r="R663" s="165"/>
      <c r="S663" s="290"/>
      <c r="T663" s="290"/>
      <c r="U663" s="290"/>
      <c r="V663" s="290"/>
      <c r="W663" s="166"/>
      <c r="X663" s="87"/>
      <c r="Y663" s="418">
        <f t="shared" si="194"/>
        <v>0</v>
      </c>
      <c r="Z663" s="291">
        <f t="shared" si="195"/>
        <v>0</v>
      </c>
      <c r="AA663" s="163"/>
      <c r="AB663" s="177" t="str">
        <f t="shared" si="196"/>
        <v/>
      </c>
      <c r="AC663" s="283" t="str">
        <f t="shared" si="197"/>
        <v/>
      </c>
      <c r="AD663" s="283" t="str">
        <f t="shared" si="198"/>
        <v/>
      </c>
      <c r="AE663" s="163"/>
      <c r="AF663" s="162"/>
      <c r="AP663" s="581"/>
    </row>
    <row r="664" spans="1:42" s="141" customFormat="1">
      <c r="A664" s="134">
        <v>655</v>
      </c>
      <c r="B664" s="286"/>
      <c r="C664" s="146">
        <f t="shared" si="191"/>
        <v>0</v>
      </c>
      <c r="D664" s="146">
        <f t="shared" si="192"/>
        <v>1</v>
      </c>
      <c r="E664" s="146">
        <f t="shared" si="193"/>
        <v>1900</v>
      </c>
      <c r="F664" s="287"/>
      <c r="G664" s="287"/>
      <c r="H664" s="287"/>
      <c r="I664" s="288"/>
      <c r="J664" s="287"/>
      <c r="K664" s="288"/>
      <c r="L664" s="134"/>
      <c r="M664" s="133"/>
      <c r="N664" s="288"/>
      <c r="O664" s="134"/>
      <c r="P664" s="166"/>
      <c r="Q664" s="289"/>
      <c r="R664" s="165"/>
      <c r="S664" s="290"/>
      <c r="T664" s="290"/>
      <c r="U664" s="290"/>
      <c r="V664" s="290"/>
      <c r="W664" s="166"/>
      <c r="X664" s="87"/>
      <c r="Y664" s="418">
        <f t="shared" si="194"/>
        <v>0</v>
      </c>
      <c r="Z664" s="291">
        <f t="shared" si="195"/>
        <v>0</v>
      </c>
      <c r="AA664" s="163"/>
      <c r="AB664" s="177" t="str">
        <f t="shared" si="196"/>
        <v/>
      </c>
      <c r="AC664" s="283" t="str">
        <f t="shared" si="197"/>
        <v/>
      </c>
      <c r="AD664" s="283" t="str">
        <f t="shared" si="198"/>
        <v/>
      </c>
      <c r="AE664" s="163"/>
      <c r="AF664" s="162"/>
      <c r="AP664" s="581"/>
    </row>
    <row r="665" spans="1:42" s="141" customFormat="1">
      <c r="A665" s="134">
        <v>656</v>
      </c>
      <c r="B665" s="286"/>
      <c r="C665" s="146">
        <f t="shared" si="191"/>
        <v>0</v>
      </c>
      <c r="D665" s="146">
        <f t="shared" si="192"/>
        <v>1</v>
      </c>
      <c r="E665" s="146">
        <f t="shared" si="193"/>
        <v>1900</v>
      </c>
      <c r="F665" s="287"/>
      <c r="G665" s="287"/>
      <c r="H665" s="287"/>
      <c r="I665" s="288"/>
      <c r="J665" s="287"/>
      <c r="K665" s="288"/>
      <c r="L665" s="134"/>
      <c r="M665" s="133"/>
      <c r="N665" s="288"/>
      <c r="O665" s="134"/>
      <c r="P665" s="166"/>
      <c r="Q665" s="289"/>
      <c r="R665" s="165"/>
      <c r="S665" s="290"/>
      <c r="T665" s="290"/>
      <c r="U665" s="290"/>
      <c r="V665" s="290"/>
      <c r="W665" s="166"/>
      <c r="X665" s="87"/>
      <c r="Y665" s="418">
        <f t="shared" si="194"/>
        <v>0</v>
      </c>
      <c r="Z665" s="291">
        <f t="shared" si="195"/>
        <v>0</v>
      </c>
      <c r="AA665" s="163"/>
      <c r="AB665" s="177" t="str">
        <f t="shared" si="196"/>
        <v/>
      </c>
      <c r="AC665" s="283" t="str">
        <f t="shared" si="197"/>
        <v/>
      </c>
      <c r="AD665" s="283" t="str">
        <f t="shared" si="198"/>
        <v/>
      </c>
      <c r="AE665" s="163"/>
      <c r="AF665" s="162"/>
      <c r="AP665" s="581"/>
    </row>
    <row r="666" spans="1:42" s="141" customFormat="1">
      <c r="A666" s="134">
        <v>657</v>
      </c>
      <c r="B666" s="286"/>
      <c r="C666" s="146">
        <f t="shared" si="191"/>
        <v>0</v>
      </c>
      <c r="D666" s="146">
        <f t="shared" si="192"/>
        <v>1</v>
      </c>
      <c r="E666" s="146">
        <f t="shared" si="193"/>
        <v>1900</v>
      </c>
      <c r="F666" s="287"/>
      <c r="G666" s="287"/>
      <c r="H666" s="287"/>
      <c r="I666" s="288"/>
      <c r="J666" s="287"/>
      <c r="K666" s="288"/>
      <c r="L666" s="134"/>
      <c r="M666" s="133"/>
      <c r="N666" s="288"/>
      <c r="O666" s="134"/>
      <c r="P666" s="166"/>
      <c r="Q666" s="289"/>
      <c r="R666" s="165"/>
      <c r="S666" s="290"/>
      <c r="T666" s="290"/>
      <c r="U666" s="290"/>
      <c r="V666" s="290"/>
      <c r="W666" s="166"/>
      <c r="X666" s="87"/>
      <c r="Y666" s="418">
        <f t="shared" si="194"/>
        <v>0</v>
      </c>
      <c r="Z666" s="291">
        <f t="shared" si="195"/>
        <v>0</v>
      </c>
      <c r="AA666" s="163"/>
      <c r="AB666" s="177" t="str">
        <f t="shared" si="196"/>
        <v/>
      </c>
      <c r="AC666" s="283" t="str">
        <f t="shared" si="197"/>
        <v/>
      </c>
      <c r="AD666" s="283" t="str">
        <f t="shared" si="198"/>
        <v/>
      </c>
      <c r="AE666" s="163"/>
      <c r="AF666" s="162"/>
      <c r="AP666" s="581"/>
    </row>
    <row r="667" spans="1:42" s="141" customFormat="1">
      <c r="A667" s="134">
        <v>658</v>
      </c>
      <c r="B667" s="286"/>
      <c r="C667" s="146">
        <f t="shared" si="191"/>
        <v>0</v>
      </c>
      <c r="D667" s="146">
        <f t="shared" si="192"/>
        <v>1</v>
      </c>
      <c r="E667" s="146">
        <f t="shared" si="193"/>
        <v>1900</v>
      </c>
      <c r="F667" s="287"/>
      <c r="G667" s="287"/>
      <c r="H667" s="287"/>
      <c r="I667" s="288"/>
      <c r="J667" s="287"/>
      <c r="K667" s="288"/>
      <c r="L667" s="134"/>
      <c r="M667" s="133"/>
      <c r="N667" s="288"/>
      <c r="O667" s="134"/>
      <c r="P667" s="166"/>
      <c r="Q667" s="289"/>
      <c r="R667" s="165"/>
      <c r="S667" s="290"/>
      <c r="T667" s="290"/>
      <c r="U667" s="290"/>
      <c r="V667" s="290"/>
      <c r="W667" s="166"/>
      <c r="X667" s="87"/>
      <c r="Y667" s="418">
        <f t="shared" si="194"/>
        <v>0</v>
      </c>
      <c r="Z667" s="291">
        <f t="shared" si="195"/>
        <v>0</v>
      </c>
      <c r="AA667" s="163"/>
      <c r="AB667" s="177" t="str">
        <f t="shared" si="196"/>
        <v/>
      </c>
      <c r="AC667" s="283" t="str">
        <f t="shared" si="197"/>
        <v/>
      </c>
      <c r="AD667" s="283" t="str">
        <f t="shared" si="198"/>
        <v/>
      </c>
      <c r="AE667" s="163"/>
      <c r="AF667" s="162"/>
      <c r="AP667" s="581"/>
    </row>
    <row r="668" spans="1:42" s="141" customFormat="1">
      <c r="A668" s="134">
        <v>659</v>
      </c>
      <c r="B668" s="286"/>
      <c r="C668" s="146">
        <f t="shared" si="191"/>
        <v>0</v>
      </c>
      <c r="D668" s="146">
        <f t="shared" si="192"/>
        <v>1</v>
      </c>
      <c r="E668" s="146">
        <f t="shared" si="193"/>
        <v>1900</v>
      </c>
      <c r="F668" s="287"/>
      <c r="G668" s="287"/>
      <c r="H668" s="287"/>
      <c r="I668" s="288"/>
      <c r="J668" s="287"/>
      <c r="K668" s="288"/>
      <c r="L668" s="134"/>
      <c r="M668" s="133"/>
      <c r="N668" s="288"/>
      <c r="O668" s="134"/>
      <c r="P668" s="166"/>
      <c r="Q668" s="289"/>
      <c r="R668" s="165"/>
      <c r="S668" s="290"/>
      <c r="T668" s="290"/>
      <c r="U668" s="290"/>
      <c r="V668" s="290"/>
      <c r="W668" s="166"/>
      <c r="X668" s="87"/>
      <c r="Y668" s="418">
        <f t="shared" si="194"/>
        <v>0</v>
      </c>
      <c r="Z668" s="291">
        <f t="shared" si="195"/>
        <v>0</v>
      </c>
      <c r="AA668" s="163"/>
      <c r="AB668" s="177" t="str">
        <f t="shared" si="196"/>
        <v/>
      </c>
      <c r="AC668" s="283" t="str">
        <f t="shared" si="197"/>
        <v/>
      </c>
      <c r="AD668" s="283" t="str">
        <f t="shared" si="198"/>
        <v/>
      </c>
      <c r="AE668" s="163"/>
      <c r="AF668" s="162"/>
      <c r="AP668" s="581"/>
    </row>
    <row r="669" spans="1:42" s="141" customFormat="1">
      <c r="A669" s="134">
        <v>660</v>
      </c>
      <c r="B669" s="286"/>
      <c r="C669" s="146">
        <f t="shared" si="191"/>
        <v>0</v>
      </c>
      <c r="D669" s="146">
        <f t="shared" si="192"/>
        <v>1</v>
      </c>
      <c r="E669" s="146">
        <f t="shared" si="193"/>
        <v>1900</v>
      </c>
      <c r="F669" s="287"/>
      <c r="G669" s="287"/>
      <c r="H669" s="287"/>
      <c r="I669" s="288"/>
      <c r="J669" s="287"/>
      <c r="K669" s="288"/>
      <c r="L669" s="134"/>
      <c r="M669" s="133"/>
      <c r="N669" s="288"/>
      <c r="O669" s="134"/>
      <c r="P669" s="166"/>
      <c r="Q669" s="289"/>
      <c r="R669" s="165"/>
      <c r="S669" s="290"/>
      <c r="T669" s="290"/>
      <c r="U669" s="290"/>
      <c r="V669" s="290"/>
      <c r="W669" s="166"/>
      <c r="X669" s="87"/>
      <c r="Y669" s="418">
        <f t="shared" si="194"/>
        <v>0</v>
      </c>
      <c r="Z669" s="291">
        <f t="shared" si="195"/>
        <v>0</v>
      </c>
      <c r="AA669" s="163"/>
      <c r="AB669" s="177" t="str">
        <f t="shared" si="196"/>
        <v/>
      </c>
      <c r="AC669" s="283" t="str">
        <f t="shared" si="197"/>
        <v/>
      </c>
      <c r="AD669" s="283" t="str">
        <f t="shared" si="198"/>
        <v/>
      </c>
      <c r="AE669" s="163"/>
      <c r="AF669" s="162"/>
      <c r="AP669" s="581"/>
    </row>
    <row r="670" spans="1:42" s="141" customFormat="1">
      <c r="A670" s="134">
        <v>661</v>
      </c>
      <c r="B670" s="286"/>
      <c r="C670" s="146">
        <f t="shared" si="191"/>
        <v>0</v>
      </c>
      <c r="D670" s="146">
        <f t="shared" si="192"/>
        <v>1</v>
      </c>
      <c r="E670" s="146">
        <f t="shared" si="193"/>
        <v>1900</v>
      </c>
      <c r="F670" s="287"/>
      <c r="G670" s="287"/>
      <c r="H670" s="287"/>
      <c r="I670" s="288"/>
      <c r="J670" s="287"/>
      <c r="K670" s="288"/>
      <c r="L670" s="134"/>
      <c r="M670" s="133"/>
      <c r="N670" s="288"/>
      <c r="O670" s="134"/>
      <c r="P670" s="166"/>
      <c r="Q670" s="289"/>
      <c r="R670" s="165"/>
      <c r="S670" s="290"/>
      <c r="T670" s="290"/>
      <c r="U670" s="290"/>
      <c r="V670" s="290"/>
      <c r="W670" s="166"/>
      <c r="X670" s="87"/>
      <c r="Y670" s="418">
        <f t="shared" si="194"/>
        <v>0</v>
      </c>
      <c r="Z670" s="291">
        <f t="shared" si="195"/>
        <v>0</v>
      </c>
      <c r="AA670" s="163"/>
      <c r="AB670" s="177" t="str">
        <f t="shared" si="196"/>
        <v/>
      </c>
      <c r="AC670" s="283" t="str">
        <f t="shared" si="197"/>
        <v/>
      </c>
      <c r="AD670" s="283" t="str">
        <f t="shared" si="198"/>
        <v/>
      </c>
      <c r="AE670" s="163"/>
      <c r="AF670" s="162"/>
      <c r="AP670" s="581"/>
    </row>
    <row r="671" spans="1:42" s="141" customFormat="1">
      <c r="A671" s="134">
        <v>662</v>
      </c>
      <c r="B671" s="286"/>
      <c r="C671" s="146">
        <f t="shared" si="191"/>
        <v>0</v>
      </c>
      <c r="D671" s="146">
        <f t="shared" si="192"/>
        <v>1</v>
      </c>
      <c r="E671" s="146">
        <f t="shared" si="193"/>
        <v>1900</v>
      </c>
      <c r="F671" s="287"/>
      <c r="G671" s="287"/>
      <c r="H671" s="287"/>
      <c r="I671" s="288"/>
      <c r="J671" s="287"/>
      <c r="K671" s="288"/>
      <c r="L671" s="134"/>
      <c r="M671" s="133"/>
      <c r="N671" s="288"/>
      <c r="O671" s="134"/>
      <c r="P671" s="166"/>
      <c r="Q671" s="289"/>
      <c r="R671" s="165"/>
      <c r="S671" s="290"/>
      <c r="T671" s="290"/>
      <c r="U671" s="290"/>
      <c r="V671" s="290"/>
      <c r="W671" s="166"/>
      <c r="X671" s="87"/>
      <c r="Y671" s="418">
        <f t="shared" si="194"/>
        <v>0</v>
      </c>
      <c r="Z671" s="291">
        <f t="shared" si="195"/>
        <v>0</v>
      </c>
      <c r="AA671" s="163"/>
      <c r="AB671" s="177" t="str">
        <f t="shared" si="196"/>
        <v/>
      </c>
      <c r="AC671" s="283" t="str">
        <f t="shared" si="197"/>
        <v/>
      </c>
      <c r="AD671" s="283" t="str">
        <f t="shared" si="198"/>
        <v/>
      </c>
      <c r="AE671" s="163"/>
      <c r="AF671" s="162"/>
      <c r="AP671" s="581"/>
    </row>
    <row r="672" spans="1:42" s="141" customFormat="1">
      <c r="A672" s="134">
        <v>663</v>
      </c>
      <c r="B672" s="286"/>
      <c r="C672" s="146">
        <f t="shared" si="191"/>
        <v>0</v>
      </c>
      <c r="D672" s="146">
        <f t="shared" si="192"/>
        <v>1</v>
      </c>
      <c r="E672" s="146">
        <f t="shared" si="193"/>
        <v>1900</v>
      </c>
      <c r="F672" s="287"/>
      <c r="G672" s="287"/>
      <c r="H672" s="287"/>
      <c r="I672" s="288"/>
      <c r="J672" s="287"/>
      <c r="K672" s="288"/>
      <c r="L672" s="134"/>
      <c r="M672" s="133"/>
      <c r="N672" s="288"/>
      <c r="O672" s="134"/>
      <c r="P672" s="166"/>
      <c r="Q672" s="289"/>
      <c r="R672" s="165"/>
      <c r="S672" s="290"/>
      <c r="T672" s="290"/>
      <c r="U672" s="290"/>
      <c r="V672" s="290"/>
      <c r="W672" s="166"/>
      <c r="X672" s="87"/>
      <c r="Y672" s="418">
        <f t="shared" si="194"/>
        <v>0</v>
      </c>
      <c r="Z672" s="291">
        <f t="shared" si="195"/>
        <v>0</v>
      </c>
      <c r="AA672" s="163"/>
      <c r="AB672" s="177" t="str">
        <f t="shared" si="196"/>
        <v/>
      </c>
      <c r="AC672" s="283" t="str">
        <f t="shared" si="197"/>
        <v/>
      </c>
      <c r="AD672" s="283" t="str">
        <f t="shared" si="198"/>
        <v/>
      </c>
      <c r="AE672" s="163"/>
      <c r="AF672" s="162"/>
      <c r="AP672" s="581"/>
    </row>
    <row r="673" spans="1:42" s="141" customFormat="1">
      <c r="A673" s="134">
        <v>664</v>
      </c>
      <c r="B673" s="286"/>
      <c r="C673" s="146">
        <f t="shared" si="191"/>
        <v>0</v>
      </c>
      <c r="D673" s="146">
        <f t="shared" si="192"/>
        <v>1</v>
      </c>
      <c r="E673" s="146">
        <f t="shared" si="193"/>
        <v>1900</v>
      </c>
      <c r="F673" s="287"/>
      <c r="G673" s="287"/>
      <c r="H673" s="287"/>
      <c r="I673" s="288"/>
      <c r="J673" s="287"/>
      <c r="K673" s="288"/>
      <c r="L673" s="134"/>
      <c r="M673" s="133"/>
      <c r="N673" s="288"/>
      <c r="O673" s="134"/>
      <c r="P673" s="166"/>
      <c r="Q673" s="289"/>
      <c r="R673" s="165"/>
      <c r="S673" s="290"/>
      <c r="T673" s="290"/>
      <c r="U673" s="290"/>
      <c r="V673" s="290"/>
      <c r="W673" s="166"/>
      <c r="X673" s="87"/>
      <c r="Y673" s="418">
        <f t="shared" si="194"/>
        <v>0</v>
      </c>
      <c r="Z673" s="291">
        <f t="shared" si="195"/>
        <v>0</v>
      </c>
      <c r="AA673" s="163"/>
      <c r="AB673" s="177" t="str">
        <f t="shared" si="196"/>
        <v/>
      </c>
      <c r="AC673" s="283" t="str">
        <f t="shared" si="197"/>
        <v/>
      </c>
      <c r="AD673" s="283" t="str">
        <f t="shared" si="198"/>
        <v/>
      </c>
      <c r="AE673" s="163"/>
      <c r="AF673" s="162"/>
      <c r="AP673" s="581"/>
    </row>
    <row r="674" spans="1:42" s="141" customFormat="1">
      <c r="A674" s="134">
        <v>665</v>
      </c>
      <c r="B674" s="286"/>
      <c r="C674" s="146">
        <f t="shared" si="191"/>
        <v>0</v>
      </c>
      <c r="D674" s="146">
        <f t="shared" si="192"/>
        <v>1</v>
      </c>
      <c r="E674" s="146">
        <f t="shared" si="193"/>
        <v>1900</v>
      </c>
      <c r="F674" s="287"/>
      <c r="G674" s="287"/>
      <c r="H674" s="287"/>
      <c r="I674" s="288"/>
      <c r="J674" s="287"/>
      <c r="K674" s="288"/>
      <c r="L674" s="134"/>
      <c r="M674" s="133"/>
      <c r="N674" s="288"/>
      <c r="O674" s="134"/>
      <c r="P674" s="166"/>
      <c r="Q674" s="289"/>
      <c r="R674" s="165"/>
      <c r="S674" s="290"/>
      <c r="T674" s="290"/>
      <c r="U674" s="290"/>
      <c r="V674" s="290"/>
      <c r="W674" s="166"/>
      <c r="X674" s="87"/>
      <c r="Y674" s="418">
        <f t="shared" si="194"/>
        <v>0</v>
      </c>
      <c r="Z674" s="291">
        <f t="shared" si="195"/>
        <v>0</v>
      </c>
      <c r="AA674" s="163"/>
      <c r="AB674" s="177" t="str">
        <f t="shared" si="196"/>
        <v/>
      </c>
      <c r="AC674" s="283" t="str">
        <f t="shared" si="197"/>
        <v/>
      </c>
      <c r="AD674" s="283" t="str">
        <f t="shared" si="198"/>
        <v/>
      </c>
      <c r="AE674" s="163"/>
      <c r="AF674" s="162"/>
      <c r="AP674" s="581"/>
    </row>
    <row r="675" spans="1:42" s="141" customFormat="1">
      <c r="A675" s="134">
        <v>666</v>
      </c>
      <c r="B675" s="286"/>
      <c r="C675" s="146">
        <f t="shared" si="191"/>
        <v>0</v>
      </c>
      <c r="D675" s="146">
        <f t="shared" si="192"/>
        <v>1</v>
      </c>
      <c r="E675" s="146">
        <f t="shared" si="193"/>
        <v>1900</v>
      </c>
      <c r="F675" s="287"/>
      <c r="G675" s="287"/>
      <c r="H675" s="287"/>
      <c r="I675" s="288"/>
      <c r="J675" s="287"/>
      <c r="K675" s="288"/>
      <c r="L675" s="134"/>
      <c r="M675" s="133"/>
      <c r="N675" s="288"/>
      <c r="O675" s="134"/>
      <c r="P675" s="166"/>
      <c r="Q675" s="289"/>
      <c r="R675" s="165"/>
      <c r="S675" s="290"/>
      <c r="T675" s="290"/>
      <c r="U675" s="290"/>
      <c r="V675" s="290"/>
      <c r="W675" s="166"/>
      <c r="X675" s="87"/>
      <c r="Y675" s="418">
        <f t="shared" si="194"/>
        <v>0</v>
      </c>
      <c r="Z675" s="291">
        <f t="shared" si="195"/>
        <v>0</v>
      </c>
      <c r="AA675" s="163"/>
      <c r="AB675" s="177" t="str">
        <f t="shared" si="196"/>
        <v/>
      </c>
      <c r="AC675" s="283" t="str">
        <f t="shared" si="197"/>
        <v/>
      </c>
      <c r="AD675" s="283" t="str">
        <f t="shared" si="198"/>
        <v/>
      </c>
      <c r="AE675" s="163"/>
      <c r="AF675" s="162"/>
      <c r="AP675" s="581"/>
    </row>
    <row r="676" spans="1:42" s="141" customFormat="1">
      <c r="A676" s="134">
        <v>667</v>
      </c>
      <c r="B676" s="286"/>
      <c r="C676" s="146">
        <f t="shared" si="191"/>
        <v>0</v>
      </c>
      <c r="D676" s="146">
        <f t="shared" si="192"/>
        <v>1</v>
      </c>
      <c r="E676" s="146">
        <f t="shared" si="193"/>
        <v>1900</v>
      </c>
      <c r="F676" s="287"/>
      <c r="G676" s="287"/>
      <c r="H676" s="287"/>
      <c r="I676" s="288"/>
      <c r="J676" s="287"/>
      <c r="K676" s="288"/>
      <c r="L676" s="134"/>
      <c r="M676" s="133"/>
      <c r="N676" s="288"/>
      <c r="O676" s="134"/>
      <c r="P676" s="166"/>
      <c r="Q676" s="289"/>
      <c r="R676" s="165"/>
      <c r="S676" s="290"/>
      <c r="T676" s="290"/>
      <c r="U676" s="290"/>
      <c r="V676" s="290"/>
      <c r="W676" s="166"/>
      <c r="X676" s="87"/>
      <c r="Y676" s="418">
        <f t="shared" si="194"/>
        <v>0</v>
      </c>
      <c r="Z676" s="291">
        <f t="shared" si="195"/>
        <v>0</v>
      </c>
      <c r="AA676" s="163"/>
      <c r="AB676" s="177" t="str">
        <f t="shared" si="196"/>
        <v/>
      </c>
      <c r="AC676" s="283" t="str">
        <f t="shared" si="197"/>
        <v/>
      </c>
      <c r="AD676" s="283" t="str">
        <f t="shared" si="198"/>
        <v/>
      </c>
      <c r="AE676" s="163"/>
      <c r="AF676" s="162"/>
      <c r="AP676" s="581"/>
    </row>
    <row r="677" spans="1:42" s="141" customFormat="1">
      <c r="A677" s="134">
        <v>668</v>
      </c>
      <c r="B677" s="286"/>
      <c r="C677" s="146">
        <f t="shared" si="191"/>
        <v>0</v>
      </c>
      <c r="D677" s="146">
        <f t="shared" si="192"/>
        <v>1</v>
      </c>
      <c r="E677" s="146">
        <f t="shared" si="193"/>
        <v>1900</v>
      </c>
      <c r="F677" s="287"/>
      <c r="G677" s="287"/>
      <c r="H677" s="287"/>
      <c r="I677" s="288"/>
      <c r="J677" s="287"/>
      <c r="K677" s="288"/>
      <c r="L677" s="134"/>
      <c r="M677" s="133"/>
      <c r="N677" s="288"/>
      <c r="O677" s="134"/>
      <c r="P677" s="166"/>
      <c r="Q677" s="289"/>
      <c r="R677" s="165"/>
      <c r="S677" s="290"/>
      <c r="T677" s="290"/>
      <c r="U677" s="290"/>
      <c r="V677" s="290"/>
      <c r="W677" s="166"/>
      <c r="X677" s="87"/>
      <c r="Y677" s="418">
        <f t="shared" si="194"/>
        <v>0</v>
      </c>
      <c r="Z677" s="291">
        <f t="shared" si="195"/>
        <v>0</v>
      </c>
      <c r="AA677" s="163"/>
      <c r="AB677" s="177" t="str">
        <f t="shared" si="196"/>
        <v/>
      </c>
      <c r="AC677" s="283" t="str">
        <f t="shared" si="197"/>
        <v/>
      </c>
      <c r="AD677" s="283" t="str">
        <f t="shared" si="198"/>
        <v/>
      </c>
      <c r="AE677" s="163"/>
      <c r="AF677" s="162"/>
      <c r="AP677" s="581"/>
    </row>
    <row r="678" spans="1:42" s="141" customFormat="1">
      <c r="A678" s="134">
        <v>669</v>
      </c>
      <c r="B678" s="286"/>
      <c r="C678" s="146">
        <f t="shared" si="191"/>
        <v>0</v>
      </c>
      <c r="D678" s="146">
        <f t="shared" si="192"/>
        <v>1</v>
      </c>
      <c r="E678" s="146">
        <f t="shared" si="193"/>
        <v>1900</v>
      </c>
      <c r="F678" s="287"/>
      <c r="G678" s="287"/>
      <c r="H678" s="287"/>
      <c r="I678" s="288"/>
      <c r="J678" s="287"/>
      <c r="K678" s="288"/>
      <c r="L678" s="134"/>
      <c r="M678" s="133"/>
      <c r="N678" s="288"/>
      <c r="O678" s="134"/>
      <c r="P678" s="166"/>
      <c r="Q678" s="289"/>
      <c r="R678" s="165"/>
      <c r="S678" s="290"/>
      <c r="T678" s="290"/>
      <c r="U678" s="290"/>
      <c r="V678" s="290"/>
      <c r="W678" s="166"/>
      <c r="X678" s="87"/>
      <c r="Y678" s="418">
        <f t="shared" si="194"/>
        <v>0</v>
      </c>
      <c r="Z678" s="291">
        <f t="shared" si="195"/>
        <v>0</v>
      </c>
      <c r="AA678" s="163"/>
      <c r="AB678" s="177" t="str">
        <f t="shared" si="196"/>
        <v/>
      </c>
      <c r="AC678" s="283" t="str">
        <f t="shared" si="197"/>
        <v/>
      </c>
      <c r="AD678" s="283" t="str">
        <f t="shared" si="198"/>
        <v/>
      </c>
      <c r="AE678" s="163"/>
      <c r="AF678" s="162"/>
      <c r="AP678" s="581"/>
    </row>
    <row r="679" spans="1:42" s="141" customFormat="1">
      <c r="A679" s="134">
        <v>670</v>
      </c>
      <c r="B679" s="286"/>
      <c r="C679" s="146">
        <f t="shared" si="191"/>
        <v>0</v>
      </c>
      <c r="D679" s="146">
        <f t="shared" si="192"/>
        <v>1</v>
      </c>
      <c r="E679" s="146">
        <f t="shared" si="193"/>
        <v>1900</v>
      </c>
      <c r="F679" s="287"/>
      <c r="G679" s="287"/>
      <c r="H679" s="287"/>
      <c r="I679" s="288"/>
      <c r="J679" s="287"/>
      <c r="K679" s="288"/>
      <c r="L679" s="134"/>
      <c r="M679" s="133"/>
      <c r="N679" s="288"/>
      <c r="O679" s="134"/>
      <c r="P679" s="166"/>
      <c r="Q679" s="289"/>
      <c r="R679" s="165"/>
      <c r="S679" s="290"/>
      <c r="T679" s="290"/>
      <c r="U679" s="290"/>
      <c r="V679" s="290"/>
      <c r="W679" s="166"/>
      <c r="X679" s="87"/>
      <c r="Y679" s="418">
        <f t="shared" si="194"/>
        <v>0</v>
      </c>
      <c r="Z679" s="291">
        <f t="shared" si="195"/>
        <v>0</v>
      </c>
      <c r="AA679" s="163"/>
      <c r="AB679" s="177" t="str">
        <f t="shared" si="196"/>
        <v/>
      </c>
      <c r="AC679" s="283" t="str">
        <f t="shared" si="197"/>
        <v/>
      </c>
      <c r="AD679" s="283" t="str">
        <f t="shared" si="198"/>
        <v/>
      </c>
      <c r="AE679" s="163"/>
      <c r="AF679" s="162"/>
      <c r="AP679" s="581"/>
    </row>
    <row r="680" spans="1:42" s="141" customFormat="1">
      <c r="A680" s="134">
        <v>671</v>
      </c>
      <c r="B680" s="286"/>
      <c r="C680" s="146">
        <f t="shared" si="191"/>
        <v>0</v>
      </c>
      <c r="D680" s="146">
        <f t="shared" si="192"/>
        <v>1</v>
      </c>
      <c r="E680" s="146">
        <f t="shared" si="193"/>
        <v>1900</v>
      </c>
      <c r="F680" s="287"/>
      <c r="G680" s="287"/>
      <c r="H680" s="287"/>
      <c r="I680" s="288"/>
      <c r="J680" s="287"/>
      <c r="K680" s="288"/>
      <c r="L680" s="134"/>
      <c r="M680" s="133"/>
      <c r="N680" s="288"/>
      <c r="O680" s="134"/>
      <c r="P680" s="166"/>
      <c r="Q680" s="289"/>
      <c r="R680" s="165"/>
      <c r="S680" s="290"/>
      <c r="T680" s="290"/>
      <c r="U680" s="290"/>
      <c r="V680" s="290"/>
      <c r="W680" s="166"/>
      <c r="X680" s="87"/>
      <c r="Y680" s="418">
        <f t="shared" si="194"/>
        <v>0</v>
      </c>
      <c r="Z680" s="291">
        <f t="shared" si="195"/>
        <v>0</v>
      </c>
      <c r="AA680" s="163"/>
      <c r="AB680" s="177" t="str">
        <f t="shared" si="196"/>
        <v/>
      </c>
      <c r="AC680" s="283" t="str">
        <f t="shared" si="197"/>
        <v/>
      </c>
      <c r="AD680" s="283" t="str">
        <f t="shared" si="198"/>
        <v/>
      </c>
      <c r="AE680" s="163"/>
      <c r="AF680" s="162"/>
      <c r="AP680" s="581"/>
    </row>
    <row r="681" spans="1:42" s="141" customFormat="1">
      <c r="A681" s="134">
        <v>672</v>
      </c>
      <c r="B681" s="286"/>
      <c r="C681" s="146">
        <f t="shared" si="191"/>
        <v>0</v>
      </c>
      <c r="D681" s="146">
        <f t="shared" si="192"/>
        <v>1</v>
      </c>
      <c r="E681" s="146">
        <f t="shared" si="193"/>
        <v>1900</v>
      </c>
      <c r="F681" s="287"/>
      <c r="G681" s="287"/>
      <c r="H681" s="287"/>
      <c r="I681" s="288"/>
      <c r="J681" s="287"/>
      <c r="K681" s="288"/>
      <c r="L681" s="134"/>
      <c r="M681" s="133"/>
      <c r="N681" s="288"/>
      <c r="O681" s="134"/>
      <c r="P681" s="166"/>
      <c r="Q681" s="289"/>
      <c r="R681" s="165"/>
      <c r="S681" s="290"/>
      <c r="T681" s="290"/>
      <c r="U681" s="290"/>
      <c r="V681" s="290"/>
      <c r="W681" s="166"/>
      <c r="X681" s="87"/>
      <c r="Y681" s="418">
        <f t="shared" si="194"/>
        <v>0</v>
      </c>
      <c r="Z681" s="291">
        <f t="shared" si="195"/>
        <v>0</v>
      </c>
      <c r="AA681" s="163"/>
      <c r="AB681" s="177" t="str">
        <f t="shared" si="196"/>
        <v/>
      </c>
      <c r="AC681" s="283" t="str">
        <f t="shared" si="197"/>
        <v/>
      </c>
      <c r="AD681" s="283" t="str">
        <f t="shared" si="198"/>
        <v/>
      </c>
      <c r="AE681" s="163"/>
      <c r="AF681" s="162"/>
      <c r="AP681" s="581"/>
    </row>
    <row r="682" spans="1:42" s="141" customFormat="1">
      <c r="A682" s="134">
        <v>673</v>
      </c>
      <c r="B682" s="286"/>
      <c r="C682" s="146">
        <f t="shared" si="191"/>
        <v>0</v>
      </c>
      <c r="D682" s="146">
        <f t="shared" si="192"/>
        <v>1</v>
      </c>
      <c r="E682" s="146">
        <f t="shared" si="193"/>
        <v>1900</v>
      </c>
      <c r="F682" s="287"/>
      <c r="G682" s="287"/>
      <c r="H682" s="287"/>
      <c r="I682" s="288"/>
      <c r="J682" s="287"/>
      <c r="K682" s="288"/>
      <c r="L682" s="134"/>
      <c r="M682" s="133"/>
      <c r="N682" s="288"/>
      <c r="O682" s="134"/>
      <c r="P682" s="166"/>
      <c r="Q682" s="289"/>
      <c r="R682" s="165"/>
      <c r="S682" s="290"/>
      <c r="T682" s="290"/>
      <c r="U682" s="290"/>
      <c r="V682" s="290"/>
      <c r="W682" s="166"/>
      <c r="X682" s="87"/>
      <c r="Y682" s="418">
        <f t="shared" si="194"/>
        <v>0</v>
      </c>
      <c r="Z682" s="291">
        <f t="shared" si="195"/>
        <v>0</v>
      </c>
      <c r="AA682" s="163"/>
      <c r="AB682" s="177" t="str">
        <f t="shared" si="196"/>
        <v/>
      </c>
      <c r="AC682" s="283" t="str">
        <f t="shared" si="197"/>
        <v/>
      </c>
      <c r="AD682" s="283" t="str">
        <f t="shared" si="198"/>
        <v/>
      </c>
      <c r="AE682" s="163"/>
      <c r="AF682" s="162"/>
      <c r="AP682" s="581"/>
    </row>
    <row r="683" spans="1:42" s="141" customFormat="1">
      <c r="A683" s="134">
        <v>674</v>
      </c>
      <c r="B683" s="286"/>
      <c r="C683" s="146">
        <f t="shared" si="191"/>
        <v>0</v>
      </c>
      <c r="D683" s="146">
        <f t="shared" si="192"/>
        <v>1</v>
      </c>
      <c r="E683" s="146">
        <f t="shared" si="193"/>
        <v>1900</v>
      </c>
      <c r="F683" s="287"/>
      <c r="G683" s="287"/>
      <c r="H683" s="287"/>
      <c r="I683" s="288"/>
      <c r="J683" s="287"/>
      <c r="K683" s="288"/>
      <c r="L683" s="134"/>
      <c r="M683" s="133"/>
      <c r="N683" s="288"/>
      <c r="O683" s="134"/>
      <c r="P683" s="166"/>
      <c r="Q683" s="289"/>
      <c r="R683" s="165"/>
      <c r="S683" s="290"/>
      <c r="T683" s="290"/>
      <c r="U683" s="290"/>
      <c r="V683" s="290"/>
      <c r="W683" s="166"/>
      <c r="X683" s="87"/>
      <c r="Y683" s="418">
        <f t="shared" si="194"/>
        <v>0</v>
      </c>
      <c r="Z683" s="291">
        <f t="shared" si="195"/>
        <v>0</v>
      </c>
      <c r="AA683" s="163"/>
      <c r="AB683" s="177" t="str">
        <f t="shared" si="196"/>
        <v/>
      </c>
      <c r="AC683" s="283" t="str">
        <f t="shared" si="197"/>
        <v/>
      </c>
      <c r="AD683" s="283" t="str">
        <f t="shared" si="198"/>
        <v/>
      </c>
      <c r="AE683" s="163"/>
      <c r="AF683" s="162"/>
      <c r="AP683" s="581"/>
    </row>
    <row r="684" spans="1:42" s="141" customFormat="1">
      <c r="A684" s="134">
        <v>675</v>
      </c>
      <c r="B684" s="286"/>
      <c r="C684" s="146">
        <f t="shared" si="191"/>
        <v>0</v>
      </c>
      <c r="D684" s="146">
        <f t="shared" si="192"/>
        <v>1</v>
      </c>
      <c r="E684" s="146">
        <f t="shared" si="193"/>
        <v>1900</v>
      </c>
      <c r="F684" s="287"/>
      <c r="G684" s="287"/>
      <c r="H684" s="287"/>
      <c r="I684" s="288"/>
      <c r="J684" s="287"/>
      <c r="K684" s="288"/>
      <c r="L684" s="134"/>
      <c r="M684" s="133"/>
      <c r="N684" s="288"/>
      <c r="O684" s="134"/>
      <c r="P684" s="166"/>
      <c r="Q684" s="289"/>
      <c r="R684" s="165"/>
      <c r="S684" s="290"/>
      <c r="T684" s="290"/>
      <c r="U684" s="290"/>
      <c r="V684" s="290"/>
      <c r="W684" s="166"/>
      <c r="X684" s="87"/>
      <c r="Y684" s="418">
        <f t="shared" si="194"/>
        <v>0</v>
      </c>
      <c r="Z684" s="291">
        <f t="shared" si="195"/>
        <v>0</v>
      </c>
      <c r="AA684" s="163"/>
      <c r="AB684" s="177" t="str">
        <f t="shared" si="196"/>
        <v/>
      </c>
      <c r="AC684" s="283" t="str">
        <f t="shared" si="197"/>
        <v/>
      </c>
      <c r="AD684" s="283" t="str">
        <f t="shared" si="198"/>
        <v/>
      </c>
      <c r="AE684" s="163"/>
      <c r="AF684" s="162"/>
      <c r="AP684" s="581"/>
    </row>
    <row r="685" spans="1:42" s="141" customFormat="1">
      <c r="A685" s="134">
        <v>676</v>
      </c>
      <c r="B685" s="286"/>
      <c r="C685" s="146">
        <f t="shared" si="191"/>
        <v>0</v>
      </c>
      <c r="D685" s="146">
        <f t="shared" si="192"/>
        <v>1</v>
      </c>
      <c r="E685" s="146">
        <f t="shared" si="193"/>
        <v>1900</v>
      </c>
      <c r="F685" s="287"/>
      <c r="G685" s="287"/>
      <c r="H685" s="287"/>
      <c r="I685" s="288"/>
      <c r="J685" s="287"/>
      <c r="K685" s="288"/>
      <c r="L685" s="134"/>
      <c r="M685" s="133"/>
      <c r="N685" s="288"/>
      <c r="O685" s="134"/>
      <c r="P685" s="166"/>
      <c r="Q685" s="289"/>
      <c r="R685" s="165"/>
      <c r="S685" s="290"/>
      <c r="T685" s="290"/>
      <c r="U685" s="290"/>
      <c r="V685" s="290"/>
      <c r="W685" s="166"/>
      <c r="X685" s="87"/>
      <c r="Y685" s="418">
        <f t="shared" si="194"/>
        <v>0</v>
      </c>
      <c r="Z685" s="291">
        <f t="shared" si="195"/>
        <v>0</v>
      </c>
      <c r="AA685" s="163"/>
      <c r="AB685" s="177" t="str">
        <f t="shared" si="196"/>
        <v/>
      </c>
      <c r="AC685" s="283" t="str">
        <f t="shared" si="197"/>
        <v/>
      </c>
      <c r="AD685" s="283" t="str">
        <f t="shared" si="198"/>
        <v/>
      </c>
      <c r="AE685" s="163"/>
      <c r="AF685" s="162"/>
      <c r="AP685" s="581"/>
    </row>
    <row r="686" spans="1:42" s="141" customFormat="1">
      <c r="A686" s="134">
        <v>677</v>
      </c>
      <c r="B686" s="286"/>
      <c r="C686" s="146">
        <f t="shared" si="191"/>
        <v>0</v>
      </c>
      <c r="D686" s="146">
        <f t="shared" si="192"/>
        <v>1</v>
      </c>
      <c r="E686" s="146">
        <f t="shared" si="193"/>
        <v>1900</v>
      </c>
      <c r="F686" s="287"/>
      <c r="G686" s="287"/>
      <c r="H686" s="287"/>
      <c r="I686" s="288"/>
      <c r="J686" s="287"/>
      <c r="K686" s="288"/>
      <c r="L686" s="134"/>
      <c r="M686" s="133"/>
      <c r="N686" s="288"/>
      <c r="O686" s="134"/>
      <c r="P686" s="166"/>
      <c r="Q686" s="289"/>
      <c r="R686" s="165"/>
      <c r="S686" s="290"/>
      <c r="T686" s="290"/>
      <c r="U686" s="290"/>
      <c r="V686" s="290"/>
      <c r="W686" s="166"/>
      <c r="X686" s="87"/>
      <c r="Y686" s="418">
        <f t="shared" si="194"/>
        <v>0</v>
      </c>
      <c r="Z686" s="291">
        <f t="shared" si="195"/>
        <v>0</v>
      </c>
      <c r="AA686" s="163"/>
      <c r="AB686" s="177" t="str">
        <f t="shared" si="196"/>
        <v/>
      </c>
      <c r="AC686" s="283" t="str">
        <f t="shared" si="197"/>
        <v/>
      </c>
      <c r="AD686" s="283" t="str">
        <f t="shared" si="198"/>
        <v/>
      </c>
      <c r="AE686" s="163"/>
      <c r="AF686" s="162"/>
      <c r="AP686" s="581"/>
    </row>
    <row r="687" spans="1:42" s="141" customFormat="1">
      <c r="A687" s="134">
        <v>678</v>
      </c>
      <c r="B687" s="286"/>
      <c r="C687" s="146">
        <f t="shared" si="191"/>
        <v>0</v>
      </c>
      <c r="D687" s="146">
        <f t="shared" si="192"/>
        <v>1</v>
      </c>
      <c r="E687" s="146">
        <f t="shared" si="193"/>
        <v>1900</v>
      </c>
      <c r="F687" s="287"/>
      <c r="G687" s="287"/>
      <c r="H687" s="287"/>
      <c r="I687" s="288"/>
      <c r="J687" s="287"/>
      <c r="K687" s="288"/>
      <c r="L687" s="134"/>
      <c r="M687" s="133"/>
      <c r="N687" s="288"/>
      <c r="O687" s="134"/>
      <c r="P687" s="166"/>
      <c r="Q687" s="289"/>
      <c r="R687" s="165"/>
      <c r="S687" s="290"/>
      <c r="T687" s="290"/>
      <c r="U687" s="290"/>
      <c r="V687" s="290"/>
      <c r="W687" s="166"/>
      <c r="X687" s="87"/>
      <c r="Y687" s="418">
        <f t="shared" si="194"/>
        <v>0</v>
      </c>
      <c r="Z687" s="291">
        <f t="shared" si="195"/>
        <v>0</v>
      </c>
      <c r="AA687" s="163"/>
      <c r="AB687" s="177" t="str">
        <f t="shared" si="196"/>
        <v/>
      </c>
      <c r="AC687" s="283" t="str">
        <f t="shared" si="197"/>
        <v/>
      </c>
      <c r="AD687" s="283" t="str">
        <f t="shared" si="198"/>
        <v/>
      </c>
      <c r="AE687" s="163"/>
      <c r="AF687" s="162"/>
      <c r="AP687" s="581"/>
    </row>
    <row r="688" spans="1:42" s="141" customFormat="1">
      <c r="A688" s="134">
        <v>679</v>
      </c>
      <c r="B688" s="286"/>
      <c r="C688" s="146">
        <f t="shared" si="191"/>
        <v>0</v>
      </c>
      <c r="D688" s="146">
        <f t="shared" si="192"/>
        <v>1</v>
      </c>
      <c r="E688" s="146">
        <f t="shared" si="193"/>
        <v>1900</v>
      </c>
      <c r="F688" s="287"/>
      <c r="G688" s="287"/>
      <c r="H688" s="287"/>
      <c r="I688" s="288"/>
      <c r="J688" s="287"/>
      <c r="K688" s="288"/>
      <c r="L688" s="134"/>
      <c r="M688" s="133"/>
      <c r="N688" s="288"/>
      <c r="O688" s="134"/>
      <c r="P688" s="166"/>
      <c r="Q688" s="289"/>
      <c r="R688" s="165"/>
      <c r="S688" s="290"/>
      <c r="T688" s="290"/>
      <c r="U688" s="290"/>
      <c r="V688" s="290"/>
      <c r="W688" s="166"/>
      <c r="X688" s="87"/>
      <c r="Y688" s="418">
        <f t="shared" si="194"/>
        <v>0</v>
      </c>
      <c r="Z688" s="291">
        <f t="shared" si="195"/>
        <v>0</v>
      </c>
      <c r="AA688" s="163"/>
      <c r="AB688" s="177" t="str">
        <f t="shared" si="196"/>
        <v/>
      </c>
      <c r="AC688" s="283" t="str">
        <f t="shared" si="197"/>
        <v/>
      </c>
      <c r="AD688" s="283" t="str">
        <f t="shared" si="198"/>
        <v/>
      </c>
      <c r="AE688" s="163"/>
      <c r="AF688" s="162"/>
      <c r="AP688" s="581"/>
    </row>
    <row r="689" spans="1:42" s="141" customFormat="1">
      <c r="A689" s="134">
        <v>680</v>
      </c>
      <c r="B689" s="286"/>
      <c r="C689" s="146">
        <f t="shared" si="191"/>
        <v>0</v>
      </c>
      <c r="D689" s="146">
        <f t="shared" si="192"/>
        <v>1</v>
      </c>
      <c r="E689" s="146">
        <f t="shared" si="193"/>
        <v>1900</v>
      </c>
      <c r="F689" s="287"/>
      <c r="G689" s="287"/>
      <c r="H689" s="287"/>
      <c r="I689" s="288"/>
      <c r="J689" s="287"/>
      <c r="K689" s="288"/>
      <c r="L689" s="134"/>
      <c r="M689" s="133"/>
      <c r="N689" s="288"/>
      <c r="O689" s="134"/>
      <c r="P689" s="166"/>
      <c r="Q689" s="289"/>
      <c r="R689" s="165"/>
      <c r="S689" s="290"/>
      <c r="T689" s="290"/>
      <c r="U689" s="290"/>
      <c r="V689" s="290"/>
      <c r="W689" s="166"/>
      <c r="X689" s="87"/>
      <c r="Y689" s="418">
        <f t="shared" si="194"/>
        <v>0</v>
      </c>
      <c r="Z689" s="291">
        <f t="shared" si="195"/>
        <v>0</v>
      </c>
      <c r="AA689" s="163"/>
      <c r="AB689" s="177" t="str">
        <f t="shared" si="196"/>
        <v/>
      </c>
      <c r="AC689" s="283" t="str">
        <f t="shared" si="197"/>
        <v/>
      </c>
      <c r="AD689" s="283" t="str">
        <f t="shared" si="198"/>
        <v/>
      </c>
      <c r="AE689" s="163"/>
      <c r="AF689" s="162"/>
      <c r="AP689" s="581"/>
    </row>
    <row r="690" spans="1:42" s="141" customFormat="1">
      <c r="A690" s="134">
        <v>681</v>
      </c>
      <c r="B690" s="286"/>
      <c r="C690" s="146">
        <f t="shared" si="191"/>
        <v>0</v>
      </c>
      <c r="D690" s="146">
        <f t="shared" si="192"/>
        <v>1</v>
      </c>
      <c r="E690" s="146">
        <f t="shared" si="193"/>
        <v>1900</v>
      </c>
      <c r="F690" s="287"/>
      <c r="G690" s="287"/>
      <c r="H690" s="287"/>
      <c r="I690" s="288"/>
      <c r="J690" s="287"/>
      <c r="K690" s="288"/>
      <c r="L690" s="134"/>
      <c r="M690" s="133"/>
      <c r="N690" s="288"/>
      <c r="O690" s="134"/>
      <c r="P690" s="166"/>
      <c r="Q690" s="289"/>
      <c r="R690" s="165"/>
      <c r="S690" s="290"/>
      <c r="T690" s="290"/>
      <c r="U690" s="290"/>
      <c r="V690" s="290"/>
      <c r="W690" s="166"/>
      <c r="X690" s="87"/>
      <c r="Y690" s="418">
        <f t="shared" si="194"/>
        <v>0</v>
      </c>
      <c r="Z690" s="291">
        <f t="shared" si="195"/>
        <v>0</v>
      </c>
      <c r="AA690" s="163"/>
      <c r="AB690" s="177" t="str">
        <f t="shared" si="196"/>
        <v/>
      </c>
      <c r="AC690" s="283" t="str">
        <f t="shared" si="197"/>
        <v/>
      </c>
      <c r="AD690" s="283" t="str">
        <f t="shared" si="198"/>
        <v/>
      </c>
      <c r="AE690" s="163"/>
      <c r="AF690" s="162"/>
      <c r="AP690" s="581"/>
    </row>
    <row r="691" spans="1:42" s="141" customFormat="1">
      <c r="A691" s="134">
        <v>682</v>
      </c>
      <c r="B691" s="286"/>
      <c r="C691" s="146">
        <f t="shared" si="191"/>
        <v>0</v>
      </c>
      <c r="D691" s="146">
        <f t="shared" si="192"/>
        <v>1</v>
      </c>
      <c r="E691" s="146">
        <f t="shared" si="193"/>
        <v>1900</v>
      </c>
      <c r="F691" s="287"/>
      <c r="G691" s="287"/>
      <c r="H691" s="287"/>
      <c r="I691" s="288"/>
      <c r="J691" s="287"/>
      <c r="K691" s="288"/>
      <c r="L691" s="134"/>
      <c r="M691" s="133"/>
      <c r="N691" s="288"/>
      <c r="O691" s="134"/>
      <c r="P691" s="166"/>
      <c r="Q691" s="289"/>
      <c r="R691" s="165"/>
      <c r="S691" s="290"/>
      <c r="T691" s="290"/>
      <c r="U691" s="290"/>
      <c r="V691" s="290"/>
      <c r="W691" s="166"/>
      <c r="X691" s="87"/>
      <c r="Y691" s="418">
        <f t="shared" si="194"/>
        <v>0</v>
      </c>
      <c r="Z691" s="291">
        <f t="shared" si="195"/>
        <v>0</v>
      </c>
      <c r="AA691" s="163"/>
      <c r="AB691" s="177" t="str">
        <f t="shared" si="196"/>
        <v/>
      </c>
      <c r="AC691" s="283" t="str">
        <f t="shared" si="197"/>
        <v/>
      </c>
      <c r="AD691" s="283" t="str">
        <f t="shared" si="198"/>
        <v/>
      </c>
      <c r="AE691" s="163"/>
      <c r="AF691" s="162"/>
      <c r="AP691" s="581"/>
    </row>
    <row r="692" spans="1:42" s="141" customFormat="1">
      <c r="A692" s="134">
        <v>683</v>
      </c>
      <c r="B692" s="286"/>
      <c r="C692" s="146">
        <f t="shared" si="191"/>
        <v>0</v>
      </c>
      <c r="D692" s="146">
        <f t="shared" si="192"/>
        <v>1</v>
      </c>
      <c r="E692" s="146">
        <f t="shared" si="193"/>
        <v>1900</v>
      </c>
      <c r="F692" s="287"/>
      <c r="G692" s="287"/>
      <c r="H692" s="287"/>
      <c r="I692" s="288"/>
      <c r="J692" s="287"/>
      <c r="K692" s="288"/>
      <c r="L692" s="134"/>
      <c r="M692" s="133"/>
      <c r="N692" s="288"/>
      <c r="O692" s="134"/>
      <c r="P692" s="166"/>
      <c r="Q692" s="289"/>
      <c r="R692" s="165"/>
      <c r="S692" s="290"/>
      <c r="T692" s="290"/>
      <c r="U692" s="290"/>
      <c r="V692" s="290"/>
      <c r="W692" s="166"/>
      <c r="X692" s="87"/>
      <c r="Y692" s="418">
        <f t="shared" si="194"/>
        <v>0</v>
      </c>
      <c r="Z692" s="291">
        <f t="shared" si="195"/>
        <v>0</v>
      </c>
      <c r="AA692" s="163"/>
      <c r="AB692" s="177" t="str">
        <f t="shared" si="196"/>
        <v/>
      </c>
      <c r="AC692" s="283" t="str">
        <f t="shared" si="197"/>
        <v/>
      </c>
      <c r="AD692" s="283" t="str">
        <f t="shared" si="198"/>
        <v/>
      </c>
      <c r="AE692" s="163"/>
      <c r="AF692" s="162"/>
      <c r="AP692" s="581"/>
    </row>
    <row r="693" spans="1:42" s="141" customFormat="1">
      <c r="A693" s="134">
        <v>684</v>
      </c>
      <c r="B693" s="286"/>
      <c r="C693" s="146">
        <f t="shared" si="191"/>
        <v>0</v>
      </c>
      <c r="D693" s="146">
        <f t="shared" si="192"/>
        <v>1</v>
      </c>
      <c r="E693" s="146">
        <f t="shared" si="193"/>
        <v>1900</v>
      </c>
      <c r="F693" s="287"/>
      <c r="G693" s="287"/>
      <c r="H693" s="287"/>
      <c r="I693" s="288"/>
      <c r="J693" s="287"/>
      <c r="K693" s="288"/>
      <c r="L693" s="134"/>
      <c r="M693" s="133"/>
      <c r="N693" s="288"/>
      <c r="O693" s="134"/>
      <c r="P693" s="166"/>
      <c r="Q693" s="289"/>
      <c r="R693" s="165"/>
      <c r="S693" s="290"/>
      <c r="T693" s="290"/>
      <c r="U693" s="290"/>
      <c r="V693" s="290"/>
      <c r="W693" s="166"/>
      <c r="X693" s="87"/>
      <c r="Y693" s="418">
        <f t="shared" si="194"/>
        <v>0</v>
      </c>
      <c r="Z693" s="291">
        <f t="shared" si="195"/>
        <v>0</v>
      </c>
      <c r="AA693" s="163"/>
      <c r="AB693" s="177" t="str">
        <f t="shared" si="196"/>
        <v/>
      </c>
      <c r="AC693" s="283" t="str">
        <f t="shared" si="197"/>
        <v/>
      </c>
      <c r="AD693" s="283" t="str">
        <f t="shared" si="198"/>
        <v/>
      </c>
      <c r="AE693" s="163"/>
      <c r="AF693" s="162"/>
      <c r="AP693" s="581"/>
    </row>
    <row r="694" spans="1:42" s="141" customFormat="1">
      <c r="A694" s="134">
        <v>685</v>
      </c>
      <c r="B694" s="286"/>
      <c r="C694" s="146">
        <f t="shared" si="191"/>
        <v>0</v>
      </c>
      <c r="D694" s="146">
        <f t="shared" si="192"/>
        <v>1</v>
      </c>
      <c r="E694" s="146">
        <f t="shared" si="193"/>
        <v>1900</v>
      </c>
      <c r="F694" s="287"/>
      <c r="G694" s="287"/>
      <c r="H694" s="287"/>
      <c r="I694" s="288"/>
      <c r="J694" s="287"/>
      <c r="K694" s="288"/>
      <c r="L694" s="134"/>
      <c r="M694" s="133"/>
      <c r="N694" s="288"/>
      <c r="O694" s="134"/>
      <c r="P694" s="166"/>
      <c r="Q694" s="289"/>
      <c r="R694" s="165"/>
      <c r="S694" s="290"/>
      <c r="T694" s="290"/>
      <c r="U694" s="290"/>
      <c r="V694" s="290"/>
      <c r="W694" s="166"/>
      <c r="X694" s="87"/>
      <c r="Y694" s="418">
        <f t="shared" si="194"/>
        <v>0</v>
      </c>
      <c r="Z694" s="291">
        <f t="shared" si="195"/>
        <v>0</v>
      </c>
      <c r="AA694" s="163"/>
      <c r="AB694" s="177" t="str">
        <f t="shared" si="196"/>
        <v/>
      </c>
      <c r="AC694" s="283" t="str">
        <f t="shared" si="197"/>
        <v/>
      </c>
      <c r="AD694" s="283" t="str">
        <f t="shared" si="198"/>
        <v/>
      </c>
      <c r="AE694" s="163"/>
      <c r="AF694" s="162"/>
      <c r="AP694" s="581"/>
    </row>
    <row r="695" spans="1:42" s="141" customFormat="1">
      <c r="A695" s="134">
        <v>686</v>
      </c>
      <c r="B695" s="286"/>
      <c r="C695" s="146">
        <f t="shared" si="191"/>
        <v>0</v>
      </c>
      <c r="D695" s="146">
        <f t="shared" si="192"/>
        <v>1</v>
      </c>
      <c r="E695" s="146">
        <f t="shared" si="193"/>
        <v>1900</v>
      </c>
      <c r="F695" s="287"/>
      <c r="G695" s="287"/>
      <c r="H695" s="287"/>
      <c r="I695" s="288"/>
      <c r="J695" s="287"/>
      <c r="K695" s="288"/>
      <c r="L695" s="134"/>
      <c r="M695" s="133"/>
      <c r="N695" s="288"/>
      <c r="O695" s="134"/>
      <c r="P695" s="166"/>
      <c r="Q695" s="289"/>
      <c r="R695" s="165"/>
      <c r="S695" s="290"/>
      <c r="T695" s="290"/>
      <c r="U695" s="290"/>
      <c r="V695" s="290"/>
      <c r="W695" s="166"/>
      <c r="X695" s="87"/>
      <c r="Y695" s="418">
        <f t="shared" si="194"/>
        <v>0</v>
      </c>
      <c r="Z695" s="291">
        <f t="shared" si="195"/>
        <v>0</v>
      </c>
      <c r="AA695" s="163"/>
      <c r="AB695" s="177" t="str">
        <f t="shared" si="196"/>
        <v/>
      </c>
      <c r="AC695" s="283" t="str">
        <f t="shared" si="197"/>
        <v/>
      </c>
      <c r="AD695" s="283" t="str">
        <f t="shared" si="198"/>
        <v/>
      </c>
      <c r="AE695" s="163"/>
      <c r="AF695" s="162"/>
      <c r="AP695" s="581"/>
    </row>
    <row r="696" spans="1:42" s="141" customFormat="1">
      <c r="A696" s="134">
        <v>687</v>
      </c>
      <c r="B696" s="286"/>
      <c r="C696" s="146">
        <f t="shared" si="191"/>
        <v>0</v>
      </c>
      <c r="D696" s="146">
        <f t="shared" si="192"/>
        <v>1</v>
      </c>
      <c r="E696" s="146">
        <f t="shared" si="193"/>
        <v>1900</v>
      </c>
      <c r="F696" s="287"/>
      <c r="G696" s="287"/>
      <c r="H696" s="287"/>
      <c r="I696" s="288"/>
      <c r="J696" s="287"/>
      <c r="K696" s="288"/>
      <c r="L696" s="134"/>
      <c r="M696" s="133"/>
      <c r="N696" s="288"/>
      <c r="O696" s="134"/>
      <c r="P696" s="166"/>
      <c r="Q696" s="289"/>
      <c r="R696" s="165"/>
      <c r="S696" s="290"/>
      <c r="T696" s="290"/>
      <c r="U696" s="290"/>
      <c r="V696" s="290"/>
      <c r="W696" s="166"/>
      <c r="X696" s="87"/>
      <c r="Y696" s="418">
        <f t="shared" si="194"/>
        <v>0</v>
      </c>
      <c r="Z696" s="291">
        <f t="shared" si="195"/>
        <v>0</v>
      </c>
      <c r="AA696" s="163"/>
      <c r="AB696" s="177" t="str">
        <f t="shared" si="196"/>
        <v/>
      </c>
      <c r="AC696" s="283" t="str">
        <f t="shared" si="197"/>
        <v/>
      </c>
      <c r="AD696" s="283" t="str">
        <f t="shared" si="198"/>
        <v/>
      </c>
      <c r="AE696" s="163"/>
      <c r="AF696" s="162"/>
      <c r="AP696" s="581"/>
    </row>
    <row r="697" spans="1:42" s="141" customFormat="1">
      <c r="A697" s="134">
        <v>688</v>
      </c>
      <c r="B697" s="286"/>
      <c r="C697" s="146">
        <f t="shared" si="191"/>
        <v>0</v>
      </c>
      <c r="D697" s="146">
        <f t="shared" si="192"/>
        <v>1</v>
      </c>
      <c r="E697" s="146">
        <f t="shared" si="193"/>
        <v>1900</v>
      </c>
      <c r="F697" s="287"/>
      <c r="G697" s="287"/>
      <c r="H697" s="287"/>
      <c r="I697" s="288"/>
      <c r="J697" s="287"/>
      <c r="K697" s="288"/>
      <c r="L697" s="134"/>
      <c r="M697" s="133"/>
      <c r="N697" s="288"/>
      <c r="O697" s="134"/>
      <c r="P697" s="166"/>
      <c r="Q697" s="289"/>
      <c r="R697" s="165"/>
      <c r="S697" s="290"/>
      <c r="T697" s="290"/>
      <c r="U697" s="290"/>
      <c r="V697" s="290"/>
      <c r="W697" s="166"/>
      <c r="X697" s="87"/>
      <c r="Y697" s="418">
        <f t="shared" si="194"/>
        <v>0</v>
      </c>
      <c r="Z697" s="291">
        <f t="shared" si="195"/>
        <v>0</v>
      </c>
      <c r="AA697" s="163"/>
      <c r="AB697" s="177" t="str">
        <f t="shared" si="196"/>
        <v/>
      </c>
      <c r="AC697" s="283" t="str">
        <f t="shared" si="197"/>
        <v/>
      </c>
      <c r="AD697" s="283" t="str">
        <f t="shared" si="198"/>
        <v/>
      </c>
      <c r="AE697" s="163"/>
      <c r="AF697" s="162"/>
      <c r="AP697" s="581"/>
    </row>
    <row r="698" spans="1:42" s="141" customFormat="1">
      <c r="A698" s="134">
        <v>689</v>
      </c>
      <c r="B698" s="286"/>
      <c r="C698" s="146">
        <f t="shared" si="191"/>
        <v>0</v>
      </c>
      <c r="D698" s="146">
        <f t="shared" si="192"/>
        <v>1</v>
      </c>
      <c r="E698" s="146">
        <f t="shared" si="193"/>
        <v>1900</v>
      </c>
      <c r="F698" s="287"/>
      <c r="G698" s="287"/>
      <c r="H698" s="287"/>
      <c r="I698" s="288"/>
      <c r="J698" s="287"/>
      <c r="K698" s="288"/>
      <c r="L698" s="134"/>
      <c r="M698" s="133"/>
      <c r="N698" s="288"/>
      <c r="O698" s="134"/>
      <c r="P698" s="166"/>
      <c r="Q698" s="289"/>
      <c r="R698" s="165"/>
      <c r="S698" s="290"/>
      <c r="T698" s="290"/>
      <c r="U698" s="290"/>
      <c r="V698" s="290"/>
      <c r="W698" s="166"/>
      <c r="X698" s="87"/>
      <c r="Y698" s="418">
        <f t="shared" si="194"/>
        <v>0</v>
      </c>
      <c r="Z698" s="291">
        <f t="shared" si="195"/>
        <v>0</v>
      </c>
      <c r="AA698" s="163"/>
      <c r="AB698" s="177" t="str">
        <f t="shared" si="196"/>
        <v/>
      </c>
      <c r="AC698" s="283" t="str">
        <f t="shared" si="197"/>
        <v/>
      </c>
      <c r="AD698" s="283" t="str">
        <f t="shared" si="198"/>
        <v/>
      </c>
      <c r="AE698" s="163"/>
      <c r="AF698" s="162"/>
      <c r="AP698" s="581"/>
    </row>
    <row r="699" spans="1:42" s="141" customFormat="1">
      <c r="A699" s="134">
        <v>690</v>
      </c>
      <c r="B699" s="286"/>
      <c r="C699" s="146">
        <f t="shared" si="191"/>
        <v>0</v>
      </c>
      <c r="D699" s="146">
        <f t="shared" si="192"/>
        <v>1</v>
      </c>
      <c r="E699" s="146">
        <f t="shared" si="193"/>
        <v>1900</v>
      </c>
      <c r="F699" s="287"/>
      <c r="G699" s="287"/>
      <c r="H699" s="287"/>
      <c r="I699" s="288"/>
      <c r="J699" s="287"/>
      <c r="K699" s="288"/>
      <c r="L699" s="134"/>
      <c r="M699" s="133"/>
      <c r="N699" s="288"/>
      <c r="O699" s="134"/>
      <c r="P699" s="166"/>
      <c r="Q699" s="289"/>
      <c r="R699" s="165"/>
      <c r="S699" s="290"/>
      <c r="T699" s="290"/>
      <c r="U699" s="290"/>
      <c r="V699" s="290"/>
      <c r="W699" s="166"/>
      <c r="X699" s="87"/>
      <c r="Y699" s="418">
        <f t="shared" si="194"/>
        <v>0</v>
      </c>
      <c r="Z699" s="291">
        <f t="shared" si="195"/>
        <v>0</v>
      </c>
      <c r="AA699" s="163"/>
      <c r="AB699" s="177" t="str">
        <f t="shared" si="196"/>
        <v/>
      </c>
      <c r="AC699" s="283" t="str">
        <f t="shared" si="197"/>
        <v/>
      </c>
      <c r="AD699" s="283" t="str">
        <f t="shared" si="198"/>
        <v/>
      </c>
      <c r="AE699" s="163"/>
      <c r="AF699" s="162"/>
      <c r="AP699" s="581"/>
    </row>
    <row r="700" spans="1:42" s="141" customFormat="1">
      <c r="A700" s="134">
        <v>691</v>
      </c>
      <c r="B700" s="286"/>
      <c r="C700" s="146">
        <f t="shared" si="191"/>
        <v>0</v>
      </c>
      <c r="D700" s="146">
        <f t="shared" si="192"/>
        <v>1</v>
      </c>
      <c r="E700" s="146">
        <f t="shared" si="193"/>
        <v>1900</v>
      </c>
      <c r="F700" s="287"/>
      <c r="G700" s="287"/>
      <c r="H700" s="287"/>
      <c r="I700" s="288"/>
      <c r="J700" s="287"/>
      <c r="K700" s="288"/>
      <c r="L700" s="134"/>
      <c r="M700" s="133"/>
      <c r="N700" s="288"/>
      <c r="O700" s="134"/>
      <c r="P700" s="166"/>
      <c r="Q700" s="289"/>
      <c r="R700" s="165"/>
      <c r="S700" s="290"/>
      <c r="T700" s="290"/>
      <c r="U700" s="290"/>
      <c r="V700" s="290"/>
      <c r="W700" s="166"/>
      <c r="X700" s="87"/>
      <c r="Y700" s="418">
        <f t="shared" si="194"/>
        <v>0</v>
      </c>
      <c r="Z700" s="291">
        <f t="shared" si="195"/>
        <v>0</v>
      </c>
      <c r="AA700" s="163"/>
      <c r="AB700" s="177" t="str">
        <f t="shared" si="196"/>
        <v/>
      </c>
      <c r="AC700" s="283" t="str">
        <f t="shared" si="197"/>
        <v/>
      </c>
      <c r="AD700" s="283" t="str">
        <f t="shared" si="198"/>
        <v/>
      </c>
      <c r="AE700" s="163"/>
      <c r="AF700" s="162"/>
      <c r="AP700" s="581"/>
    </row>
    <row r="701" spans="1:42" s="141" customFormat="1">
      <c r="A701" s="134">
        <v>692</v>
      </c>
      <c r="B701" s="286"/>
      <c r="C701" s="146">
        <f t="shared" si="191"/>
        <v>0</v>
      </c>
      <c r="D701" s="146">
        <f t="shared" si="192"/>
        <v>1</v>
      </c>
      <c r="E701" s="146">
        <f t="shared" si="193"/>
        <v>1900</v>
      </c>
      <c r="F701" s="287"/>
      <c r="G701" s="287"/>
      <c r="H701" s="287"/>
      <c r="I701" s="288"/>
      <c r="J701" s="287"/>
      <c r="K701" s="288"/>
      <c r="L701" s="134"/>
      <c r="M701" s="133"/>
      <c r="N701" s="288"/>
      <c r="O701" s="134"/>
      <c r="P701" s="166"/>
      <c r="Q701" s="289"/>
      <c r="R701" s="165"/>
      <c r="S701" s="290"/>
      <c r="T701" s="290"/>
      <c r="U701" s="290"/>
      <c r="V701" s="290"/>
      <c r="W701" s="166"/>
      <c r="X701" s="87"/>
      <c r="Y701" s="418">
        <f t="shared" si="194"/>
        <v>0</v>
      </c>
      <c r="Z701" s="291">
        <f t="shared" si="195"/>
        <v>0</v>
      </c>
      <c r="AA701" s="163"/>
      <c r="AB701" s="177" t="str">
        <f t="shared" si="196"/>
        <v/>
      </c>
      <c r="AC701" s="283" t="str">
        <f t="shared" si="197"/>
        <v/>
      </c>
      <c r="AD701" s="283" t="str">
        <f t="shared" si="198"/>
        <v/>
      </c>
      <c r="AE701" s="163"/>
      <c r="AF701" s="162"/>
      <c r="AP701" s="581"/>
    </row>
    <row r="702" spans="1:42" s="141" customFormat="1">
      <c r="A702" s="134">
        <v>693</v>
      </c>
      <c r="B702" s="286"/>
      <c r="C702" s="146">
        <f t="shared" si="191"/>
        <v>0</v>
      </c>
      <c r="D702" s="146">
        <f t="shared" si="192"/>
        <v>1</v>
      </c>
      <c r="E702" s="146">
        <f t="shared" si="193"/>
        <v>1900</v>
      </c>
      <c r="F702" s="287"/>
      <c r="G702" s="287"/>
      <c r="H702" s="287"/>
      <c r="I702" s="288"/>
      <c r="J702" s="287"/>
      <c r="K702" s="288"/>
      <c r="L702" s="134"/>
      <c r="M702" s="133"/>
      <c r="N702" s="288"/>
      <c r="O702" s="134"/>
      <c r="P702" s="166"/>
      <c r="Q702" s="289"/>
      <c r="R702" s="165"/>
      <c r="S702" s="290"/>
      <c r="T702" s="290"/>
      <c r="U702" s="290"/>
      <c r="V702" s="290"/>
      <c r="W702" s="166"/>
      <c r="X702" s="87"/>
      <c r="Y702" s="418">
        <f t="shared" si="194"/>
        <v>0</v>
      </c>
      <c r="Z702" s="291">
        <f t="shared" si="195"/>
        <v>0</v>
      </c>
      <c r="AA702" s="163"/>
      <c r="AB702" s="177" t="str">
        <f t="shared" si="196"/>
        <v/>
      </c>
      <c r="AC702" s="283" t="str">
        <f t="shared" si="197"/>
        <v/>
      </c>
      <c r="AD702" s="283" t="str">
        <f t="shared" si="198"/>
        <v/>
      </c>
      <c r="AE702" s="163"/>
      <c r="AF702" s="162"/>
      <c r="AP702" s="581"/>
    </row>
    <row r="703" spans="1:42" s="141" customFormat="1">
      <c r="A703" s="134">
        <v>694</v>
      </c>
      <c r="B703" s="286"/>
      <c r="C703" s="146">
        <f t="shared" si="191"/>
        <v>0</v>
      </c>
      <c r="D703" s="146">
        <f t="shared" si="192"/>
        <v>1</v>
      </c>
      <c r="E703" s="146">
        <f t="shared" si="193"/>
        <v>1900</v>
      </c>
      <c r="F703" s="287"/>
      <c r="G703" s="287"/>
      <c r="H703" s="287"/>
      <c r="I703" s="288"/>
      <c r="J703" s="287"/>
      <c r="K703" s="288"/>
      <c r="L703" s="134"/>
      <c r="M703" s="133"/>
      <c r="N703" s="288"/>
      <c r="O703" s="134"/>
      <c r="P703" s="166"/>
      <c r="Q703" s="289"/>
      <c r="R703" s="165"/>
      <c r="S703" s="290"/>
      <c r="T703" s="290"/>
      <c r="U703" s="290"/>
      <c r="V703" s="290"/>
      <c r="W703" s="166"/>
      <c r="X703" s="87"/>
      <c r="Y703" s="418">
        <f t="shared" si="194"/>
        <v>0</v>
      </c>
      <c r="Z703" s="291">
        <f t="shared" si="195"/>
        <v>0</v>
      </c>
      <c r="AA703" s="163"/>
      <c r="AB703" s="177" t="str">
        <f t="shared" si="196"/>
        <v/>
      </c>
      <c r="AC703" s="283" t="str">
        <f t="shared" si="197"/>
        <v/>
      </c>
      <c r="AD703" s="283" t="str">
        <f t="shared" si="198"/>
        <v/>
      </c>
      <c r="AE703" s="163"/>
      <c r="AF703" s="162"/>
      <c r="AP703" s="581"/>
    </row>
    <row r="704" spans="1:42" s="141" customFormat="1">
      <c r="A704" s="134">
        <v>695</v>
      </c>
      <c r="B704" s="286"/>
      <c r="C704" s="146">
        <f t="shared" si="191"/>
        <v>0</v>
      </c>
      <c r="D704" s="146">
        <f t="shared" si="192"/>
        <v>1</v>
      </c>
      <c r="E704" s="146">
        <f t="shared" si="193"/>
        <v>1900</v>
      </c>
      <c r="F704" s="287"/>
      <c r="G704" s="287"/>
      <c r="H704" s="287"/>
      <c r="I704" s="288"/>
      <c r="J704" s="287"/>
      <c r="K704" s="288"/>
      <c r="L704" s="134"/>
      <c r="M704" s="133"/>
      <c r="N704" s="288"/>
      <c r="O704" s="134"/>
      <c r="P704" s="166"/>
      <c r="Q704" s="289"/>
      <c r="R704" s="165"/>
      <c r="S704" s="290"/>
      <c r="T704" s="290"/>
      <c r="U704" s="290"/>
      <c r="V704" s="290"/>
      <c r="W704" s="166"/>
      <c r="X704" s="87"/>
      <c r="Y704" s="418">
        <f t="shared" si="194"/>
        <v>0</v>
      </c>
      <c r="Z704" s="291">
        <f t="shared" si="195"/>
        <v>0</v>
      </c>
      <c r="AA704" s="163"/>
      <c r="AB704" s="177" t="str">
        <f t="shared" si="196"/>
        <v/>
      </c>
      <c r="AC704" s="283" t="str">
        <f t="shared" si="197"/>
        <v/>
      </c>
      <c r="AD704" s="283" t="str">
        <f t="shared" si="198"/>
        <v/>
      </c>
      <c r="AE704" s="163"/>
      <c r="AF704" s="162"/>
      <c r="AP704" s="581"/>
    </row>
    <row r="705" spans="1:42" s="141" customFormat="1">
      <c r="A705" s="134">
        <v>696</v>
      </c>
      <c r="B705" s="286"/>
      <c r="C705" s="146">
        <f t="shared" si="191"/>
        <v>0</v>
      </c>
      <c r="D705" s="146">
        <f t="shared" si="192"/>
        <v>1</v>
      </c>
      <c r="E705" s="146">
        <f t="shared" si="193"/>
        <v>1900</v>
      </c>
      <c r="F705" s="287"/>
      <c r="G705" s="287"/>
      <c r="H705" s="287"/>
      <c r="I705" s="288"/>
      <c r="J705" s="287"/>
      <c r="K705" s="288"/>
      <c r="L705" s="134"/>
      <c r="M705" s="133"/>
      <c r="N705" s="288"/>
      <c r="O705" s="134"/>
      <c r="P705" s="166"/>
      <c r="Q705" s="289"/>
      <c r="R705" s="165"/>
      <c r="S705" s="290"/>
      <c r="T705" s="290"/>
      <c r="U705" s="290"/>
      <c r="V705" s="290"/>
      <c r="W705" s="166"/>
      <c r="X705" s="87"/>
      <c r="Y705" s="418">
        <f t="shared" si="194"/>
        <v>0</v>
      </c>
      <c r="Z705" s="291">
        <f t="shared" si="195"/>
        <v>0</v>
      </c>
      <c r="AA705" s="163"/>
      <c r="AB705" s="177" t="str">
        <f t="shared" si="196"/>
        <v/>
      </c>
      <c r="AC705" s="283" t="str">
        <f t="shared" si="197"/>
        <v/>
      </c>
      <c r="AD705" s="283" t="str">
        <f t="shared" si="198"/>
        <v/>
      </c>
      <c r="AE705" s="163"/>
      <c r="AF705" s="162"/>
      <c r="AP705" s="581"/>
    </row>
    <row r="706" spans="1:42" s="141" customFormat="1">
      <c r="A706" s="134">
        <v>697</v>
      </c>
      <c r="B706" s="286"/>
      <c r="C706" s="146">
        <f t="shared" si="191"/>
        <v>0</v>
      </c>
      <c r="D706" s="146">
        <f t="shared" si="192"/>
        <v>1</v>
      </c>
      <c r="E706" s="146">
        <f t="shared" si="193"/>
        <v>1900</v>
      </c>
      <c r="F706" s="287"/>
      <c r="G706" s="287"/>
      <c r="H706" s="287"/>
      <c r="I706" s="288"/>
      <c r="J706" s="287"/>
      <c r="K706" s="288"/>
      <c r="L706" s="134"/>
      <c r="M706" s="133"/>
      <c r="N706" s="288"/>
      <c r="O706" s="134"/>
      <c r="P706" s="166"/>
      <c r="Q706" s="289"/>
      <c r="R706" s="165"/>
      <c r="S706" s="290"/>
      <c r="T706" s="290"/>
      <c r="U706" s="290"/>
      <c r="V706" s="290"/>
      <c r="W706" s="166"/>
      <c r="X706" s="87"/>
      <c r="Y706" s="418">
        <f t="shared" si="194"/>
        <v>0</v>
      </c>
      <c r="Z706" s="291">
        <f t="shared" si="195"/>
        <v>0</v>
      </c>
      <c r="AA706" s="163"/>
      <c r="AB706" s="177" t="str">
        <f t="shared" si="196"/>
        <v/>
      </c>
      <c r="AC706" s="283" t="str">
        <f t="shared" si="197"/>
        <v/>
      </c>
      <c r="AD706" s="283" t="str">
        <f t="shared" si="198"/>
        <v/>
      </c>
      <c r="AE706" s="163"/>
      <c r="AF706" s="162"/>
      <c r="AP706" s="581"/>
    </row>
    <row r="707" spans="1:42" s="141" customFormat="1">
      <c r="A707" s="134">
        <v>698</v>
      </c>
      <c r="B707" s="286"/>
      <c r="C707" s="146">
        <f t="shared" si="191"/>
        <v>0</v>
      </c>
      <c r="D707" s="146">
        <f t="shared" si="192"/>
        <v>1</v>
      </c>
      <c r="E707" s="146">
        <f t="shared" si="193"/>
        <v>1900</v>
      </c>
      <c r="F707" s="287"/>
      <c r="G707" s="287"/>
      <c r="H707" s="287"/>
      <c r="I707" s="288"/>
      <c r="J707" s="287"/>
      <c r="K707" s="288"/>
      <c r="L707" s="134"/>
      <c r="M707" s="133"/>
      <c r="N707" s="288"/>
      <c r="O707" s="134"/>
      <c r="P707" s="166"/>
      <c r="Q707" s="289"/>
      <c r="R707" s="165"/>
      <c r="S707" s="290"/>
      <c r="T707" s="290"/>
      <c r="U707" s="290"/>
      <c r="V707" s="290"/>
      <c r="W707" s="166"/>
      <c r="X707" s="87"/>
      <c r="Y707" s="418">
        <f t="shared" si="194"/>
        <v>0</v>
      </c>
      <c r="Z707" s="291">
        <f t="shared" si="195"/>
        <v>0</v>
      </c>
      <c r="AA707" s="163"/>
      <c r="AB707" s="177" t="str">
        <f t="shared" si="196"/>
        <v/>
      </c>
      <c r="AC707" s="283" t="str">
        <f t="shared" si="197"/>
        <v/>
      </c>
      <c r="AD707" s="283" t="str">
        <f t="shared" si="198"/>
        <v/>
      </c>
      <c r="AE707" s="163"/>
      <c r="AF707" s="162"/>
      <c r="AP707" s="581"/>
    </row>
    <row r="708" spans="1:42" s="141" customFormat="1">
      <c r="A708" s="134">
        <v>699</v>
      </c>
      <c r="B708" s="286"/>
      <c r="C708" s="146">
        <f t="shared" si="191"/>
        <v>0</v>
      </c>
      <c r="D708" s="146">
        <f t="shared" si="192"/>
        <v>1</v>
      </c>
      <c r="E708" s="146">
        <f t="shared" si="193"/>
        <v>1900</v>
      </c>
      <c r="F708" s="287"/>
      <c r="G708" s="287"/>
      <c r="H708" s="287"/>
      <c r="I708" s="288"/>
      <c r="J708" s="287"/>
      <c r="K708" s="288"/>
      <c r="L708" s="134"/>
      <c r="M708" s="133"/>
      <c r="N708" s="288"/>
      <c r="O708" s="134"/>
      <c r="P708" s="166"/>
      <c r="Q708" s="289"/>
      <c r="R708" s="165"/>
      <c r="S708" s="290"/>
      <c r="T708" s="290"/>
      <c r="U708" s="290"/>
      <c r="V708" s="290"/>
      <c r="W708" s="166"/>
      <c r="X708" s="87"/>
      <c r="Y708" s="418">
        <f t="shared" si="194"/>
        <v>0</v>
      </c>
      <c r="Z708" s="291">
        <f t="shared" si="195"/>
        <v>0</v>
      </c>
      <c r="AA708" s="163"/>
      <c r="AB708" s="177" t="str">
        <f t="shared" si="196"/>
        <v/>
      </c>
      <c r="AC708" s="283" t="str">
        <f t="shared" si="197"/>
        <v/>
      </c>
      <c r="AD708" s="283" t="str">
        <f t="shared" si="198"/>
        <v/>
      </c>
      <c r="AE708" s="163"/>
      <c r="AF708" s="162"/>
      <c r="AP708" s="581"/>
    </row>
    <row r="709" spans="1:42" s="141" customFormat="1">
      <c r="A709" s="134">
        <v>700</v>
      </c>
      <c r="B709" s="286"/>
      <c r="C709" s="146">
        <f t="shared" si="191"/>
        <v>0</v>
      </c>
      <c r="D709" s="146">
        <f t="shared" si="192"/>
        <v>1</v>
      </c>
      <c r="E709" s="146">
        <f t="shared" si="193"/>
        <v>1900</v>
      </c>
      <c r="F709" s="287"/>
      <c r="G709" s="287"/>
      <c r="H709" s="287"/>
      <c r="I709" s="288"/>
      <c r="J709" s="287"/>
      <c r="K709" s="288"/>
      <c r="L709" s="134"/>
      <c r="M709" s="133"/>
      <c r="N709" s="288"/>
      <c r="O709" s="134"/>
      <c r="P709" s="166"/>
      <c r="Q709" s="289"/>
      <c r="R709" s="165"/>
      <c r="S709" s="290"/>
      <c r="T709" s="290"/>
      <c r="U709" s="290"/>
      <c r="V709" s="290"/>
      <c r="W709" s="166"/>
      <c r="X709" s="87"/>
      <c r="Y709" s="418">
        <f t="shared" si="194"/>
        <v>0</v>
      </c>
      <c r="Z709" s="291">
        <f t="shared" si="195"/>
        <v>0</v>
      </c>
      <c r="AA709" s="163"/>
      <c r="AB709" s="177" t="str">
        <f t="shared" si="196"/>
        <v/>
      </c>
      <c r="AC709" s="283" t="str">
        <f t="shared" si="197"/>
        <v/>
      </c>
      <c r="AD709" s="283" t="str">
        <f t="shared" si="198"/>
        <v/>
      </c>
      <c r="AE709" s="163"/>
      <c r="AF709" s="162"/>
      <c r="AP709" s="581"/>
    </row>
    <row r="710" spans="1:42" s="141" customFormat="1">
      <c r="A710" s="134">
        <v>701</v>
      </c>
      <c r="B710" s="286"/>
      <c r="C710" s="146">
        <f t="shared" si="191"/>
        <v>0</v>
      </c>
      <c r="D710" s="146">
        <f t="shared" si="192"/>
        <v>1</v>
      </c>
      <c r="E710" s="146">
        <f t="shared" si="193"/>
        <v>1900</v>
      </c>
      <c r="F710" s="287"/>
      <c r="G710" s="287"/>
      <c r="H710" s="287"/>
      <c r="I710" s="288"/>
      <c r="J710" s="287"/>
      <c r="K710" s="288"/>
      <c r="L710" s="134"/>
      <c r="M710" s="133"/>
      <c r="N710" s="288"/>
      <c r="O710" s="134"/>
      <c r="P710" s="166"/>
      <c r="Q710" s="289"/>
      <c r="R710" s="165"/>
      <c r="S710" s="290"/>
      <c r="T710" s="290"/>
      <c r="U710" s="290"/>
      <c r="V710" s="290"/>
      <c r="W710" s="166"/>
      <c r="X710" s="87"/>
      <c r="Y710" s="418">
        <f t="shared" si="194"/>
        <v>0</v>
      </c>
      <c r="Z710" s="291">
        <f t="shared" si="195"/>
        <v>0</v>
      </c>
      <c r="AA710" s="163"/>
      <c r="AB710" s="177" t="str">
        <f t="shared" si="196"/>
        <v/>
      </c>
      <c r="AC710" s="283" t="str">
        <f t="shared" si="197"/>
        <v/>
      </c>
      <c r="AD710" s="283" t="str">
        <f t="shared" si="198"/>
        <v/>
      </c>
      <c r="AE710" s="163"/>
      <c r="AF710" s="162"/>
      <c r="AP710" s="581"/>
    </row>
    <row r="711" spans="1:42" s="141" customFormat="1">
      <c r="A711" s="134">
        <v>702</v>
      </c>
      <c r="B711" s="286"/>
      <c r="C711" s="146">
        <f t="shared" si="191"/>
        <v>0</v>
      </c>
      <c r="D711" s="146">
        <f t="shared" si="192"/>
        <v>1</v>
      </c>
      <c r="E711" s="146">
        <f t="shared" si="193"/>
        <v>1900</v>
      </c>
      <c r="F711" s="287"/>
      <c r="G711" s="287"/>
      <c r="H711" s="287"/>
      <c r="I711" s="288"/>
      <c r="J711" s="287"/>
      <c r="K711" s="288"/>
      <c r="L711" s="134"/>
      <c r="M711" s="133"/>
      <c r="N711" s="288"/>
      <c r="O711" s="134"/>
      <c r="P711" s="166"/>
      <c r="Q711" s="289"/>
      <c r="R711" s="165"/>
      <c r="S711" s="290"/>
      <c r="T711" s="290"/>
      <c r="U711" s="290"/>
      <c r="V711" s="290"/>
      <c r="W711" s="166"/>
      <c r="X711" s="87"/>
      <c r="Y711" s="418">
        <f t="shared" si="194"/>
        <v>0</v>
      </c>
      <c r="Z711" s="291">
        <f t="shared" si="195"/>
        <v>0</v>
      </c>
      <c r="AA711" s="163"/>
      <c r="AB711" s="177" t="str">
        <f t="shared" si="196"/>
        <v/>
      </c>
      <c r="AC711" s="283" t="str">
        <f t="shared" si="197"/>
        <v/>
      </c>
      <c r="AD711" s="283" t="str">
        <f t="shared" si="198"/>
        <v/>
      </c>
      <c r="AE711" s="163"/>
      <c r="AF711" s="162"/>
      <c r="AP711" s="581"/>
    </row>
    <row r="712" spans="1:42" s="141" customFormat="1">
      <c r="A712" s="134">
        <v>703</v>
      </c>
      <c r="B712" s="286"/>
      <c r="C712" s="146">
        <f t="shared" si="191"/>
        <v>0</v>
      </c>
      <c r="D712" s="146">
        <f t="shared" si="192"/>
        <v>1</v>
      </c>
      <c r="E712" s="146">
        <f t="shared" si="193"/>
        <v>1900</v>
      </c>
      <c r="F712" s="287"/>
      <c r="G712" s="287"/>
      <c r="H712" s="287"/>
      <c r="I712" s="288"/>
      <c r="J712" s="287"/>
      <c r="K712" s="288"/>
      <c r="L712" s="134"/>
      <c r="M712" s="133"/>
      <c r="N712" s="288"/>
      <c r="O712" s="134"/>
      <c r="P712" s="166"/>
      <c r="Q712" s="289"/>
      <c r="R712" s="165"/>
      <c r="S712" s="290"/>
      <c r="T712" s="290"/>
      <c r="U712" s="290"/>
      <c r="V712" s="290"/>
      <c r="W712" s="166"/>
      <c r="X712" s="87"/>
      <c r="Y712" s="418">
        <f t="shared" si="194"/>
        <v>0</v>
      </c>
      <c r="Z712" s="291">
        <f t="shared" si="195"/>
        <v>0</v>
      </c>
      <c r="AA712" s="163"/>
      <c r="AB712" s="177" t="str">
        <f t="shared" si="196"/>
        <v/>
      </c>
      <c r="AC712" s="283" t="str">
        <f t="shared" si="197"/>
        <v/>
      </c>
      <c r="AD712" s="283" t="str">
        <f t="shared" si="198"/>
        <v/>
      </c>
      <c r="AE712" s="163"/>
      <c r="AF712" s="162"/>
      <c r="AP712" s="581"/>
    </row>
    <row r="713" spans="1:42" s="141" customFormat="1">
      <c r="A713" s="134">
        <v>704</v>
      </c>
      <c r="B713" s="286"/>
      <c r="C713" s="146">
        <f t="shared" si="191"/>
        <v>0</v>
      </c>
      <c r="D713" s="146">
        <f t="shared" si="192"/>
        <v>1</v>
      </c>
      <c r="E713" s="146">
        <f t="shared" si="193"/>
        <v>1900</v>
      </c>
      <c r="F713" s="287"/>
      <c r="G713" s="287"/>
      <c r="H713" s="287"/>
      <c r="I713" s="288"/>
      <c r="J713" s="287"/>
      <c r="K713" s="288"/>
      <c r="L713" s="134"/>
      <c r="M713" s="133"/>
      <c r="N713" s="288"/>
      <c r="O713" s="134"/>
      <c r="P713" s="166"/>
      <c r="Q713" s="289"/>
      <c r="R713" s="165"/>
      <c r="S713" s="290"/>
      <c r="T713" s="290"/>
      <c r="U713" s="290"/>
      <c r="V713" s="290"/>
      <c r="W713" s="166"/>
      <c r="X713" s="87"/>
      <c r="Y713" s="418">
        <f t="shared" si="194"/>
        <v>0</v>
      </c>
      <c r="Z713" s="291">
        <f t="shared" si="195"/>
        <v>0</v>
      </c>
      <c r="AA713" s="163"/>
      <c r="AB713" s="177" t="str">
        <f t="shared" si="196"/>
        <v/>
      </c>
      <c r="AC713" s="283" t="str">
        <f t="shared" si="197"/>
        <v/>
      </c>
      <c r="AD713" s="283" t="str">
        <f t="shared" si="198"/>
        <v/>
      </c>
      <c r="AE713" s="163"/>
      <c r="AF713" s="162"/>
      <c r="AP713" s="581"/>
    </row>
    <row r="714" spans="1:42" s="141" customFormat="1">
      <c r="A714" s="134">
        <v>705</v>
      </c>
      <c r="B714" s="286"/>
      <c r="C714" s="146">
        <f t="shared" si="191"/>
        <v>0</v>
      </c>
      <c r="D714" s="146">
        <f t="shared" si="192"/>
        <v>1</v>
      </c>
      <c r="E714" s="146">
        <f t="shared" si="193"/>
        <v>1900</v>
      </c>
      <c r="F714" s="287"/>
      <c r="G714" s="287"/>
      <c r="H714" s="287"/>
      <c r="I714" s="288"/>
      <c r="J714" s="287"/>
      <c r="K714" s="288"/>
      <c r="L714" s="134"/>
      <c r="M714" s="133"/>
      <c r="N714" s="288"/>
      <c r="O714" s="134"/>
      <c r="P714" s="166"/>
      <c r="Q714" s="289"/>
      <c r="R714" s="165"/>
      <c r="S714" s="290"/>
      <c r="T714" s="290"/>
      <c r="U714" s="290"/>
      <c r="V714" s="290"/>
      <c r="W714" s="166"/>
      <c r="X714" s="87"/>
      <c r="Y714" s="418">
        <f t="shared" si="194"/>
        <v>0</v>
      </c>
      <c r="Z714" s="291">
        <f t="shared" si="195"/>
        <v>0</v>
      </c>
      <c r="AA714" s="163"/>
      <c r="AB714" s="177" t="str">
        <f t="shared" si="196"/>
        <v/>
      </c>
      <c r="AC714" s="283" t="str">
        <f t="shared" si="197"/>
        <v/>
      </c>
      <c r="AD714" s="283" t="str">
        <f t="shared" si="198"/>
        <v/>
      </c>
      <c r="AE714" s="163"/>
      <c r="AF714" s="162"/>
      <c r="AP714" s="581"/>
    </row>
    <row r="715" spans="1:42" s="141" customFormat="1">
      <c r="A715" s="134">
        <v>706</v>
      </c>
      <c r="B715" s="286"/>
      <c r="C715" s="146">
        <f t="shared" ref="C715:C778" si="199">DAY(B715)</f>
        <v>0</v>
      </c>
      <c r="D715" s="146">
        <f t="shared" ref="D715:D778" si="200">MONTH(B715)</f>
        <v>1</v>
      </c>
      <c r="E715" s="146">
        <f t="shared" ref="E715:E778" si="201">YEAR(B715)</f>
        <v>1900</v>
      </c>
      <c r="F715" s="287"/>
      <c r="G715" s="287"/>
      <c r="H715" s="287"/>
      <c r="I715" s="288"/>
      <c r="J715" s="287"/>
      <c r="K715" s="288"/>
      <c r="L715" s="134"/>
      <c r="M715" s="133"/>
      <c r="N715" s="288"/>
      <c r="O715" s="134"/>
      <c r="P715" s="166"/>
      <c r="Q715" s="289"/>
      <c r="R715" s="165"/>
      <c r="S715" s="290"/>
      <c r="T715" s="290"/>
      <c r="U715" s="290"/>
      <c r="V715" s="290"/>
      <c r="W715" s="166"/>
      <c r="X715" s="87"/>
      <c r="Y715" s="418">
        <f t="shared" ref="Y715:Y778" si="202">X715*U715</f>
        <v>0</v>
      </c>
      <c r="Z715" s="291">
        <f t="shared" ref="Z715:Z778" si="203">Y715*1.1</f>
        <v>0</v>
      </c>
      <c r="AA715" s="163"/>
      <c r="AB715" s="177" t="str">
        <f t="shared" ref="AB715:AB778" si="204">IF(S715="","",IF(S715-U715=0,"Full","No"))</f>
        <v/>
      </c>
      <c r="AC715" s="283" t="str">
        <f t="shared" ref="AC715:AC778" si="205">IF(AND(S715&gt;U715,V715=0),"Lost",IF(AND(S715&gt;U715,V715&lt;(S715-U715)),"Lost",""))</f>
        <v/>
      </c>
      <c r="AD715" s="283" t="str">
        <f t="shared" ref="AD715:AD778" si="206">IF(AND(S715&gt;U715,V715=0),S715-U715,IF(AND(S715&gt;U715,V715&lt;(S715-U715)),S715-(U715+V715),""))</f>
        <v/>
      </c>
      <c r="AE715" s="163"/>
      <c r="AF715" s="162"/>
      <c r="AP715" s="581"/>
    </row>
    <row r="716" spans="1:42" s="141" customFormat="1">
      <c r="A716" s="134">
        <v>707</v>
      </c>
      <c r="B716" s="286"/>
      <c r="C716" s="146">
        <f t="shared" si="199"/>
        <v>0</v>
      </c>
      <c r="D716" s="146">
        <f t="shared" si="200"/>
        <v>1</v>
      </c>
      <c r="E716" s="146">
        <f t="shared" si="201"/>
        <v>1900</v>
      </c>
      <c r="F716" s="287"/>
      <c r="G716" s="287"/>
      <c r="H716" s="287"/>
      <c r="I716" s="288"/>
      <c r="J716" s="287"/>
      <c r="K716" s="288"/>
      <c r="L716" s="134"/>
      <c r="M716" s="133"/>
      <c r="N716" s="288"/>
      <c r="O716" s="134"/>
      <c r="P716" s="166"/>
      <c r="Q716" s="289"/>
      <c r="R716" s="165"/>
      <c r="S716" s="290"/>
      <c r="T716" s="290"/>
      <c r="U716" s="290"/>
      <c r="V716" s="290"/>
      <c r="W716" s="166"/>
      <c r="X716" s="87"/>
      <c r="Y716" s="418">
        <f t="shared" si="202"/>
        <v>0</v>
      </c>
      <c r="Z716" s="291">
        <f t="shared" si="203"/>
        <v>0</v>
      </c>
      <c r="AA716" s="163"/>
      <c r="AB716" s="177" t="str">
        <f t="shared" si="204"/>
        <v/>
      </c>
      <c r="AC716" s="283" t="str">
        <f t="shared" si="205"/>
        <v/>
      </c>
      <c r="AD716" s="283" t="str">
        <f t="shared" si="206"/>
        <v/>
      </c>
      <c r="AE716" s="163"/>
      <c r="AF716" s="162"/>
      <c r="AP716" s="581"/>
    </row>
    <row r="717" spans="1:42" s="141" customFormat="1">
      <c r="A717" s="134">
        <v>708</v>
      </c>
      <c r="B717" s="286"/>
      <c r="C717" s="146">
        <f t="shared" si="199"/>
        <v>0</v>
      </c>
      <c r="D717" s="146">
        <f t="shared" si="200"/>
        <v>1</v>
      </c>
      <c r="E717" s="146">
        <f t="shared" si="201"/>
        <v>1900</v>
      </c>
      <c r="F717" s="287"/>
      <c r="G717" s="287"/>
      <c r="H717" s="287"/>
      <c r="I717" s="288"/>
      <c r="J717" s="287"/>
      <c r="K717" s="288"/>
      <c r="L717" s="134"/>
      <c r="M717" s="133"/>
      <c r="N717" s="288"/>
      <c r="O717" s="134"/>
      <c r="P717" s="166"/>
      <c r="Q717" s="289"/>
      <c r="R717" s="165"/>
      <c r="S717" s="290"/>
      <c r="T717" s="290"/>
      <c r="U717" s="290"/>
      <c r="V717" s="290"/>
      <c r="W717" s="166"/>
      <c r="X717" s="87"/>
      <c r="Y717" s="418">
        <f t="shared" si="202"/>
        <v>0</v>
      </c>
      <c r="Z717" s="291">
        <f t="shared" si="203"/>
        <v>0</v>
      </c>
      <c r="AA717" s="163"/>
      <c r="AB717" s="177" t="str">
        <f t="shared" si="204"/>
        <v/>
      </c>
      <c r="AC717" s="283" t="str">
        <f t="shared" si="205"/>
        <v/>
      </c>
      <c r="AD717" s="283" t="str">
        <f t="shared" si="206"/>
        <v/>
      </c>
      <c r="AE717" s="163"/>
      <c r="AF717" s="162"/>
      <c r="AP717" s="581"/>
    </row>
    <row r="718" spans="1:42" s="141" customFormat="1">
      <c r="A718" s="134">
        <v>709</v>
      </c>
      <c r="B718" s="286"/>
      <c r="C718" s="146">
        <f t="shared" si="199"/>
        <v>0</v>
      </c>
      <c r="D718" s="146">
        <f t="shared" si="200"/>
        <v>1</v>
      </c>
      <c r="E718" s="146">
        <f t="shared" si="201"/>
        <v>1900</v>
      </c>
      <c r="F718" s="287"/>
      <c r="G718" s="287"/>
      <c r="H718" s="287"/>
      <c r="I718" s="288"/>
      <c r="J718" s="287"/>
      <c r="K718" s="288"/>
      <c r="L718" s="134"/>
      <c r="M718" s="133"/>
      <c r="N718" s="288"/>
      <c r="O718" s="134"/>
      <c r="P718" s="166"/>
      <c r="Q718" s="289"/>
      <c r="R718" s="165"/>
      <c r="S718" s="290"/>
      <c r="T718" s="290"/>
      <c r="U718" s="290"/>
      <c r="V718" s="290"/>
      <c r="W718" s="166"/>
      <c r="X718" s="87"/>
      <c r="Y718" s="418">
        <f t="shared" si="202"/>
        <v>0</v>
      </c>
      <c r="Z718" s="291">
        <f t="shared" si="203"/>
        <v>0</v>
      </c>
      <c r="AA718" s="163"/>
      <c r="AB718" s="177" t="str">
        <f t="shared" si="204"/>
        <v/>
      </c>
      <c r="AC718" s="283" t="str">
        <f t="shared" si="205"/>
        <v/>
      </c>
      <c r="AD718" s="283" t="str">
        <f t="shared" si="206"/>
        <v/>
      </c>
      <c r="AE718" s="163"/>
      <c r="AF718" s="162"/>
      <c r="AP718" s="581"/>
    </row>
    <row r="719" spans="1:42" s="141" customFormat="1">
      <c r="A719" s="134">
        <v>710</v>
      </c>
      <c r="B719" s="286"/>
      <c r="C719" s="146">
        <f t="shared" si="199"/>
        <v>0</v>
      </c>
      <c r="D719" s="146">
        <f t="shared" si="200"/>
        <v>1</v>
      </c>
      <c r="E719" s="146">
        <f t="shared" si="201"/>
        <v>1900</v>
      </c>
      <c r="F719" s="287"/>
      <c r="G719" s="287"/>
      <c r="H719" s="287"/>
      <c r="I719" s="288"/>
      <c r="J719" s="287"/>
      <c r="K719" s="288"/>
      <c r="L719" s="134"/>
      <c r="M719" s="133"/>
      <c r="N719" s="288"/>
      <c r="O719" s="134"/>
      <c r="P719" s="166"/>
      <c r="Q719" s="289"/>
      <c r="R719" s="165"/>
      <c r="S719" s="290"/>
      <c r="T719" s="290"/>
      <c r="U719" s="290"/>
      <c r="V719" s="290"/>
      <c r="W719" s="166"/>
      <c r="X719" s="87"/>
      <c r="Y719" s="418">
        <f t="shared" si="202"/>
        <v>0</v>
      </c>
      <c r="Z719" s="291">
        <f t="shared" si="203"/>
        <v>0</v>
      </c>
      <c r="AA719" s="163"/>
      <c r="AB719" s="177" t="str">
        <f t="shared" si="204"/>
        <v/>
      </c>
      <c r="AC719" s="283" t="str">
        <f t="shared" si="205"/>
        <v/>
      </c>
      <c r="AD719" s="283" t="str">
        <f t="shared" si="206"/>
        <v/>
      </c>
      <c r="AE719" s="163"/>
      <c r="AF719" s="162"/>
      <c r="AP719" s="581"/>
    </row>
    <row r="720" spans="1:42" s="141" customFormat="1">
      <c r="A720" s="134">
        <v>711</v>
      </c>
      <c r="B720" s="286"/>
      <c r="C720" s="146">
        <f t="shared" si="199"/>
        <v>0</v>
      </c>
      <c r="D720" s="146">
        <f t="shared" si="200"/>
        <v>1</v>
      </c>
      <c r="E720" s="146">
        <f t="shared" si="201"/>
        <v>1900</v>
      </c>
      <c r="F720" s="287"/>
      <c r="G720" s="287"/>
      <c r="H720" s="287"/>
      <c r="I720" s="288"/>
      <c r="J720" s="287"/>
      <c r="K720" s="288"/>
      <c r="L720" s="134"/>
      <c r="M720" s="133"/>
      <c r="N720" s="288"/>
      <c r="O720" s="134"/>
      <c r="P720" s="166"/>
      <c r="Q720" s="289"/>
      <c r="R720" s="165"/>
      <c r="S720" s="290"/>
      <c r="T720" s="290"/>
      <c r="U720" s="290"/>
      <c r="V720" s="290"/>
      <c r="W720" s="166"/>
      <c r="X720" s="87"/>
      <c r="Y720" s="418">
        <f t="shared" si="202"/>
        <v>0</v>
      </c>
      <c r="Z720" s="291">
        <f t="shared" si="203"/>
        <v>0</v>
      </c>
      <c r="AA720" s="163"/>
      <c r="AB720" s="177" t="str">
        <f t="shared" si="204"/>
        <v/>
      </c>
      <c r="AC720" s="283" t="str">
        <f t="shared" si="205"/>
        <v/>
      </c>
      <c r="AD720" s="283" t="str">
        <f t="shared" si="206"/>
        <v/>
      </c>
      <c r="AE720" s="163"/>
      <c r="AF720" s="162"/>
      <c r="AP720" s="581"/>
    </row>
    <row r="721" spans="1:42" s="141" customFormat="1">
      <c r="A721" s="134">
        <v>712</v>
      </c>
      <c r="B721" s="286"/>
      <c r="C721" s="146">
        <f t="shared" si="199"/>
        <v>0</v>
      </c>
      <c r="D721" s="146">
        <f t="shared" si="200"/>
        <v>1</v>
      </c>
      <c r="E721" s="146">
        <f t="shared" si="201"/>
        <v>1900</v>
      </c>
      <c r="F721" s="287"/>
      <c r="G721" s="287"/>
      <c r="H721" s="287"/>
      <c r="I721" s="288"/>
      <c r="J721" s="287"/>
      <c r="K721" s="288"/>
      <c r="L721" s="134"/>
      <c r="M721" s="133"/>
      <c r="N721" s="288"/>
      <c r="O721" s="134"/>
      <c r="P721" s="166"/>
      <c r="Q721" s="289"/>
      <c r="R721" s="165"/>
      <c r="S721" s="290"/>
      <c r="T721" s="290"/>
      <c r="U721" s="290"/>
      <c r="V721" s="290"/>
      <c r="W721" s="166"/>
      <c r="X721" s="87"/>
      <c r="Y721" s="418">
        <f t="shared" si="202"/>
        <v>0</v>
      </c>
      <c r="Z721" s="291">
        <f t="shared" si="203"/>
        <v>0</v>
      </c>
      <c r="AA721" s="163"/>
      <c r="AB721" s="177" t="str">
        <f t="shared" si="204"/>
        <v/>
      </c>
      <c r="AC721" s="283" t="str">
        <f t="shared" si="205"/>
        <v/>
      </c>
      <c r="AD721" s="283" t="str">
        <f t="shared" si="206"/>
        <v/>
      </c>
      <c r="AE721" s="163"/>
      <c r="AF721" s="162"/>
      <c r="AP721" s="581"/>
    </row>
    <row r="722" spans="1:42" s="141" customFormat="1">
      <c r="A722" s="134">
        <v>713</v>
      </c>
      <c r="B722" s="286"/>
      <c r="C722" s="146">
        <f t="shared" si="199"/>
        <v>0</v>
      </c>
      <c r="D722" s="146">
        <f t="shared" si="200"/>
        <v>1</v>
      </c>
      <c r="E722" s="146">
        <f t="shared" si="201"/>
        <v>1900</v>
      </c>
      <c r="F722" s="287"/>
      <c r="G722" s="287"/>
      <c r="H722" s="287"/>
      <c r="I722" s="288"/>
      <c r="J722" s="287"/>
      <c r="K722" s="288"/>
      <c r="L722" s="134"/>
      <c r="M722" s="133"/>
      <c r="N722" s="288"/>
      <c r="O722" s="134"/>
      <c r="P722" s="166"/>
      <c r="Q722" s="289"/>
      <c r="R722" s="165"/>
      <c r="S722" s="290"/>
      <c r="T722" s="290"/>
      <c r="U722" s="290"/>
      <c r="V722" s="290"/>
      <c r="W722" s="166"/>
      <c r="X722" s="87"/>
      <c r="Y722" s="418">
        <f t="shared" si="202"/>
        <v>0</v>
      </c>
      <c r="Z722" s="291">
        <f t="shared" si="203"/>
        <v>0</v>
      </c>
      <c r="AA722" s="163"/>
      <c r="AB722" s="177" t="str">
        <f t="shared" si="204"/>
        <v/>
      </c>
      <c r="AC722" s="283" t="str">
        <f t="shared" si="205"/>
        <v/>
      </c>
      <c r="AD722" s="283" t="str">
        <f t="shared" si="206"/>
        <v/>
      </c>
      <c r="AE722" s="163"/>
      <c r="AF722" s="162"/>
      <c r="AP722" s="581"/>
    </row>
    <row r="723" spans="1:42" s="141" customFormat="1">
      <c r="A723" s="134">
        <v>714</v>
      </c>
      <c r="B723" s="286"/>
      <c r="C723" s="146">
        <f t="shared" si="199"/>
        <v>0</v>
      </c>
      <c r="D723" s="146">
        <f t="shared" si="200"/>
        <v>1</v>
      </c>
      <c r="E723" s="146">
        <f t="shared" si="201"/>
        <v>1900</v>
      </c>
      <c r="F723" s="287"/>
      <c r="G723" s="287"/>
      <c r="H723" s="287"/>
      <c r="I723" s="288"/>
      <c r="J723" s="287"/>
      <c r="K723" s="288"/>
      <c r="L723" s="134"/>
      <c r="M723" s="133"/>
      <c r="N723" s="288"/>
      <c r="O723" s="134"/>
      <c r="P723" s="166"/>
      <c r="Q723" s="289"/>
      <c r="R723" s="165"/>
      <c r="S723" s="290"/>
      <c r="T723" s="290"/>
      <c r="U723" s="290"/>
      <c r="V723" s="290"/>
      <c r="W723" s="166"/>
      <c r="X723" s="87"/>
      <c r="Y723" s="418">
        <f t="shared" si="202"/>
        <v>0</v>
      </c>
      <c r="Z723" s="291">
        <f t="shared" si="203"/>
        <v>0</v>
      </c>
      <c r="AA723" s="163"/>
      <c r="AB723" s="177" t="str">
        <f t="shared" si="204"/>
        <v/>
      </c>
      <c r="AC723" s="283" t="str">
        <f t="shared" si="205"/>
        <v/>
      </c>
      <c r="AD723" s="283" t="str">
        <f t="shared" si="206"/>
        <v/>
      </c>
      <c r="AE723" s="163"/>
      <c r="AF723" s="162"/>
      <c r="AP723" s="581"/>
    </row>
    <row r="724" spans="1:42" s="141" customFormat="1">
      <c r="A724" s="134">
        <v>715</v>
      </c>
      <c r="B724" s="286"/>
      <c r="C724" s="146">
        <f t="shared" si="199"/>
        <v>0</v>
      </c>
      <c r="D724" s="146">
        <f t="shared" si="200"/>
        <v>1</v>
      </c>
      <c r="E724" s="146">
        <f t="shared" si="201"/>
        <v>1900</v>
      </c>
      <c r="F724" s="287"/>
      <c r="G724" s="287"/>
      <c r="H724" s="287"/>
      <c r="I724" s="288"/>
      <c r="J724" s="287"/>
      <c r="K724" s="288"/>
      <c r="L724" s="134"/>
      <c r="M724" s="133"/>
      <c r="N724" s="288"/>
      <c r="O724" s="134"/>
      <c r="P724" s="166"/>
      <c r="Q724" s="289"/>
      <c r="R724" s="165"/>
      <c r="S724" s="290"/>
      <c r="T724" s="290"/>
      <c r="U724" s="290"/>
      <c r="V724" s="290"/>
      <c r="W724" s="166"/>
      <c r="X724" s="87"/>
      <c r="Y724" s="418">
        <f t="shared" si="202"/>
        <v>0</v>
      </c>
      <c r="Z724" s="291">
        <f t="shared" si="203"/>
        <v>0</v>
      </c>
      <c r="AA724" s="163"/>
      <c r="AB724" s="177" t="str">
        <f t="shared" si="204"/>
        <v/>
      </c>
      <c r="AC724" s="283" t="str">
        <f t="shared" si="205"/>
        <v/>
      </c>
      <c r="AD724" s="283" t="str">
        <f t="shared" si="206"/>
        <v/>
      </c>
      <c r="AE724" s="163"/>
      <c r="AF724" s="162"/>
      <c r="AP724" s="581"/>
    </row>
    <row r="725" spans="1:42" s="141" customFormat="1">
      <c r="A725" s="134">
        <v>716</v>
      </c>
      <c r="B725" s="286"/>
      <c r="C725" s="146">
        <f t="shared" si="199"/>
        <v>0</v>
      </c>
      <c r="D725" s="146">
        <f t="shared" si="200"/>
        <v>1</v>
      </c>
      <c r="E725" s="146">
        <f t="shared" si="201"/>
        <v>1900</v>
      </c>
      <c r="F725" s="287"/>
      <c r="G725" s="287"/>
      <c r="H725" s="287"/>
      <c r="I725" s="288"/>
      <c r="J725" s="287"/>
      <c r="K725" s="288"/>
      <c r="L725" s="134"/>
      <c r="M725" s="133"/>
      <c r="N725" s="288"/>
      <c r="O725" s="134"/>
      <c r="P725" s="166"/>
      <c r="Q725" s="289"/>
      <c r="R725" s="165"/>
      <c r="S725" s="290"/>
      <c r="T725" s="290"/>
      <c r="U725" s="290"/>
      <c r="V725" s="290"/>
      <c r="W725" s="166"/>
      <c r="X725" s="87"/>
      <c r="Y725" s="418">
        <f t="shared" si="202"/>
        <v>0</v>
      </c>
      <c r="Z725" s="291">
        <f t="shared" si="203"/>
        <v>0</v>
      </c>
      <c r="AA725" s="163"/>
      <c r="AB725" s="177" t="str">
        <f t="shared" si="204"/>
        <v/>
      </c>
      <c r="AC725" s="283" t="str">
        <f t="shared" si="205"/>
        <v/>
      </c>
      <c r="AD725" s="283" t="str">
        <f t="shared" si="206"/>
        <v/>
      </c>
      <c r="AE725" s="163"/>
      <c r="AF725" s="162"/>
      <c r="AP725" s="581"/>
    </row>
    <row r="726" spans="1:42" s="141" customFormat="1">
      <c r="A726" s="134">
        <v>717</v>
      </c>
      <c r="B726" s="286"/>
      <c r="C726" s="146">
        <f t="shared" si="199"/>
        <v>0</v>
      </c>
      <c r="D726" s="146">
        <f t="shared" si="200"/>
        <v>1</v>
      </c>
      <c r="E726" s="146">
        <f t="shared" si="201"/>
        <v>1900</v>
      </c>
      <c r="F726" s="287"/>
      <c r="G726" s="287"/>
      <c r="H726" s="287"/>
      <c r="I726" s="288"/>
      <c r="J726" s="287"/>
      <c r="K726" s="288"/>
      <c r="L726" s="134"/>
      <c r="M726" s="133"/>
      <c r="N726" s="288"/>
      <c r="O726" s="134"/>
      <c r="P726" s="166"/>
      <c r="Q726" s="289"/>
      <c r="R726" s="165"/>
      <c r="S726" s="290"/>
      <c r="T726" s="290"/>
      <c r="U726" s="290"/>
      <c r="V726" s="290"/>
      <c r="W726" s="166"/>
      <c r="X726" s="87"/>
      <c r="Y726" s="418">
        <f t="shared" si="202"/>
        <v>0</v>
      </c>
      <c r="Z726" s="291">
        <f t="shared" si="203"/>
        <v>0</v>
      </c>
      <c r="AA726" s="163"/>
      <c r="AB726" s="177" t="str">
        <f t="shared" si="204"/>
        <v/>
      </c>
      <c r="AC726" s="283" t="str">
        <f t="shared" si="205"/>
        <v/>
      </c>
      <c r="AD726" s="283" t="str">
        <f t="shared" si="206"/>
        <v/>
      </c>
      <c r="AE726" s="163"/>
      <c r="AF726" s="162"/>
      <c r="AP726" s="581"/>
    </row>
    <row r="727" spans="1:42" s="141" customFormat="1">
      <c r="A727" s="134">
        <v>718</v>
      </c>
      <c r="B727" s="286"/>
      <c r="C727" s="146">
        <f t="shared" si="199"/>
        <v>0</v>
      </c>
      <c r="D727" s="146">
        <f t="shared" si="200"/>
        <v>1</v>
      </c>
      <c r="E727" s="146">
        <f t="shared" si="201"/>
        <v>1900</v>
      </c>
      <c r="F727" s="287"/>
      <c r="G727" s="287"/>
      <c r="H727" s="287"/>
      <c r="I727" s="288"/>
      <c r="J727" s="287"/>
      <c r="K727" s="288"/>
      <c r="L727" s="134"/>
      <c r="M727" s="133"/>
      <c r="N727" s="288"/>
      <c r="O727" s="134"/>
      <c r="P727" s="166"/>
      <c r="Q727" s="289"/>
      <c r="R727" s="165"/>
      <c r="S727" s="290"/>
      <c r="T727" s="290"/>
      <c r="U727" s="290"/>
      <c r="V727" s="290"/>
      <c r="W727" s="166"/>
      <c r="X727" s="87"/>
      <c r="Y727" s="418">
        <f t="shared" si="202"/>
        <v>0</v>
      </c>
      <c r="Z727" s="291">
        <f t="shared" si="203"/>
        <v>0</v>
      </c>
      <c r="AA727" s="163"/>
      <c r="AB727" s="177" t="str">
        <f t="shared" si="204"/>
        <v/>
      </c>
      <c r="AC727" s="283" t="str">
        <f t="shared" si="205"/>
        <v/>
      </c>
      <c r="AD727" s="283" t="str">
        <f t="shared" si="206"/>
        <v/>
      </c>
      <c r="AE727" s="163"/>
      <c r="AF727" s="162"/>
      <c r="AP727" s="581"/>
    </row>
    <row r="728" spans="1:42" s="141" customFormat="1">
      <c r="A728" s="134">
        <v>719</v>
      </c>
      <c r="B728" s="286"/>
      <c r="C728" s="146">
        <f t="shared" si="199"/>
        <v>0</v>
      </c>
      <c r="D728" s="146">
        <f t="shared" si="200"/>
        <v>1</v>
      </c>
      <c r="E728" s="146">
        <f t="shared" si="201"/>
        <v>1900</v>
      </c>
      <c r="F728" s="287"/>
      <c r="G728" s="287"/>
      <c r="H728" s="287"/>
      <c r="I728" s="288"/>
      <c r="J728" s="287"/>
      <c r="K728" s="288"/>
      <c r="L728" s="134"/>
      <c r="M728" s="133"/>
      <c r="N728" s="288"/>
      <c r="O728" s="134"/>
      <c r="P728" s="166"/>
      <c r="Q728" s="289"/>
      <c r="R728" s="165"/>
      <c r="S728" s="290"/>
      <c r="T728" s="290"/>
      <c r="U728" s="290"/>
      <c r="V728" s="290"/>
      <c r="W728" s="166"/>
      <c r="X728" s="87"/>
      <c r="Y728" s="418">
        <f t="shared" si="202"/>
        <v>0</v>
      </c>
      <c r="Z728" s="291">
        <f t="shared" si="203"/>
        <v>0</v>
      </c>
      <c r="AA728" s="163"/>
      <c r="AB728" s="177" t="str">
        <f t="shared" si="204"/>
        <v/>
      </c>
      <c r="AC728" s="283" t="str">
        <f t="shared" si="205"/>
        <v/>
      </c>
      <c r="AD728" s="283" t="str">
        <f t="shared" si="206"/>
        <v/>
      </c>
      <c r="AE728" s="163"/>
      <c r="AF728" s="162"/>
      <c r="AP728" s="581"/>
    </row>
    <row r="729" spans="1:42" s="141" customFormat="1">
      <c r="A729" s="134">
        <v>720</v>
      </c>
      <c r="B729" s="286"/>
      <c r="C729" s="146">
        <f t="shared" si="199"/>
        <v>0</v>
      </c>
      <c r="D729" s="146">
        <f t="shared" si="200"/>
        <v>1</v>
      </c>
      <c r="E729" s="146">
        <f t="shared" si="201"/>
        <v>1900</v>
      </c>
      <c r="F729" s="287"/>
      <c r="G729" s="287"/>
      <c r="H729" s="287"/>
      <c r="I729" s="288"/>
      <c r="J729" s="287"/>
      <c r="K729" s="288"/>
      <c r="L729" s="134"/>
      <c r="M729" s="133"/>
      <c r="N729" s="288"/>
      <c r="O729" s="134"/>
      <c r="P729" s="166"/>
      <c r="Q729" s="289"/>
      <c r="R729" s="165"/>
      <c r="S729" s="290"/>
      <c r="T729" s="290"/>
      <c r="U729" s="290"/>
      <c r="V729" s="290"/>
      <c r="W729" s="166"/>
      <c r="X729" s="87"/>
      <c r="Y729" s="418">
        <f t="shared" si="202"/>
        <v>0</v>
      </c>
      <c r="Z729" s="291">
        <f t="shared" si="203"/>
        <v>0</v>
      </c>
      <c r="AA729" s="163"/>
      <c r="AB729" s="177" t="str">
        <f t="shared" si="204"/>
        <v/>
      </c>
      <c r="AC729" s="283" t="str">
        <f t="shared" si="205"/>
        <v/>
      </c>
      <c r="AD729" s="283" t="str">
        <f t="shared" si="206"/>
        <v/>
      </c>
      <c r="AE729" s="163"/>
      <c r="AF729" s="162"/>
      <c r="AP729" s="581"/>
    </row>
    <row r="730" spans="1:42" s="141" customFormat="1">
      <c r="A730" s="134">
        <v>721</v>
      </c>
      <c r="B730" s="286"/>
      <c r="C730" s="146">
        <f t="shared" si="199"/>
        <v>0</v>
      </c>
      <c r="D730" s="146">
        <f t="shared" si="200"/>
        <v>1</v>
      </c>
      <c r="E730" s="146">
        <f t="shared" si="201"/>
        <v>1900</v>
      </c>
      <c r="F730" s="287"/>
      <c r="G730" s="287"/>
      <c r="H730" s="287"/>
      <c r="I730" s="288"/>
      <c r="J730" s="287"/>
      <c r="K730" s="288"/>
      <c r="L730" s="134"/>
      <c r="M730" s="133"/>
      <c r="N730" s="288"/>
      <c r="O730" s="134"/>
      <c r="P730" s="166"/>
      <c r="Q730" s="289"/>
      <c r="R730" s="165"/>
      <c r="S730" s="290"/>
      <c r="T730" s="290"/>
      <c r="U730" s="290"/>
      <c r="V730" s="290"/>
      <c r="W730" s="166"/>
      <c r="X730" s="87"/>
      <c r="Y730" s="418">
        <f t="shared" si="202"/>
        <v>0</v>
      </c>
      <c r="Z730" s="291">
        <f t="shared" si="203"/>
        <v>0</v>
      </c>
      <c r="AA730" s="163"/>
      <c r="AB730" s="177" t="str">
        <f t="shared" si="204"/>
        <v/>
      </c>
      <c r="AC730" s="283" t="str">
        <f t="shared" si="205"/>
        <v/>
      </c>
      <c r="AD730" s="283" t="str">
        <f t="shared" si="206"/>
        <v/>
      </c>
      <c r="AE730" s="163"/>
      <c r="AF730" s="162"/>
      <c r="AP730" s="581"/>
    </row>
    <row r="731" spans="1:42" s="141" customFormat="1">
      <c r="A731" s="134">
        <v>722</v>
      </c>
      <c r="B731" s="286"/>
      <c r="C731" s="146">
        <f t="shared" si="199"/>
        <v>0</v>
      </c>
      <c r="D731" s="146">
        <f t="shared" si="200"/>
        <v>1</v>
      </c>
      <c r="E731" s="146">
        <f t="shared" si="201"/>
        <v>1900</v>
      </c>
      <c r="F731" s="287"/>
      <c r="G731" s="287"/>
      <c r="H731" s="287"/>
      <c r="I731" s="288"/>
      <c r="J731" s="287"/>
      <c r="K731" s="288"/>
      <c r="L731" s="134"/>
      <c r="M731" s="133"/>
      <c r="N731" s="288"/>
      <c r="O731" s="134"/>
      <c r="P731" s="166"/>
      <c r="Q731" s="289"/>
      <c r="R731" s="165"/>
      <c r="S731" s="290"/>
      <c r="T731" s="290"/>
      <c r="U731" s="290"/>
      <c r="V731" s="290"/>
      <c r="W731" s="166"/>
      <c r="X731" s="87"/>
      <c r="Y731" s="418">
        <f t="shared" si="202"/>
        <v>0</v>
      </c>
      <c r="Z731" s="291">
        <f t="shared" si="203"/>
        <v>0</v>
      </c>
      <c r="AA731" s="163"/>
      <c r="AB731" s="177" t="str">
        <f t="shared" si="204"/>
        <v/>
      </c>
      <c r="AC731" s="283" t="str">
        <f t="shared" si="205"/>
        <v/>
      </c>
      <c r="AD731" s="283" t="str">
        <f t="shared" si="206"/>
        <v/>
      </c>
      <c r="AE731" s="163"/>
      <c r="AF731" s="162"/>
      <c r="AP731" s="581"/>
    </row>
    <row r="732" spans="1:42" s="141" customFormat="1">
      <c r="A732" s="134">
        <v>723</v>
      </c>
      <c r="B732" s="286"/>
      <c r="C732" s="146">
        <f t="shared" si="199"/>
        <v>0</v>
      </c>
      <c r="D732" s="146">
        <f t="shared" si="200"/>
        <v>1</v>
      </c>
      <c r="E732" s="146">
        <f t="shared" si="201"/>
        <v>1900</v>
      </c>
      <c r="F732" s="287"/>
      <c r="G732" s="287"/>
      <c r="H732" s="287"/>
      <c r="I732" s="288"/>
      <c r="J732" s="287"/>
      <c r="K732" s="288"/>
      <c r="L732" s="134"/>
      <c r="M732" s="133"/>
      <c r="N732" s="288"/>
      <c r="O732" s="134"/>
      <c r="P732" s="166"/>
      <c r="Q732" s="289"/>
      <c r="R732" s="165"/>
      <c r="S732" s="290"/>
      <c r="T732" s="290"/>
      <c r="U732" s="290"/>
      <c r="V732" s="290"/>
      <c r="W732" s="166"/>
      <c r="X732" s="87"/>
      <c r="Y732" s="418">
        <f t="shared" si="202"/>
        <v>0</v>
      </c>
      <c r="Z732" s="291">
        <f t="shared" si="203"/>
        <v>0</v>
      </c>
      <c r="AA732" s="163"/>
      <c r="AB732" s="177" t="str">
        <f t="shared" si="204"/>
        <v/>
      </c>
      <c r="AC732" s="283" t="str">
        <f t="shared" si="205"/>
        <v/>
      </c>
      <c r="AD732" s="283" t="str">
        <f t="shared" si="206"/>
        <v/>
      </c>
      <c r="AE732" s="163"/>
      <c r="AF732" s="162"/>
      <c r="AP732" s="581"/>
    </row>
    <row r="733" spans="1:42" s="141" customFormat="1">
      <c r="A733" s="134">
        <v>724</v>
      </c>
      <c r="B733" s="286"/>
      <c r="C733" s="146">
        <f t="shared" si="199"/>
        <v>0</v>
      </c>
      <c r="D733" s="146">
        <f t="shared" si="200"/>
        <v>1</v>
      </c>
      <c r="E733" s="146">
        <f t="shared" si="201"/>
        <v>1900</v>
      </c>
      <c r="F733" s="287"/>
      <c r="G733" s="287"/>
      <c r="H733" s="287"/>
      <c r="I733" s="288"/>
      <c r="J733" s="287"/>
      <c r="K733" s="288"/>
      <c r="L733" s="134"/>
      <c r="M733" s="133"/>
      <c r="N733" s="288"/>
      <c r="O733" s="134"/>
      <c r="P733" s="166"/>
      <c r="Q733" s="289"/>
      <c r="R733" s="165"/>
      <c r="S733" s="290"/>
      <c r="T733" s="290"/>
      <c r="U733" s="290"/>
      <c r="V733" s="290"/>
      <c r="W733" s="166"/>
      <c r="X733" s="87"/>
      <c r="Y733" s="418">
        <f t="shared" si="202"/>
        <v>0</v>
      </c>
      <c r="Z733" s="291">
        <f t="shared" si="203"/>
        <v>0</v>
      </c>
      <c r="AA733" s="163"/>
      <c r="AB733" s="177" t="str">
        <f t="shared" si="204"/>
        <v/>
      </c>
      <c r="AC733" s="283" t="str">
        <f t="shared" si="205"/>
        <v/>
      </c>
      <c r="AD733" s="283" t="str">
        <f t="shared" si="206"/>
        <v/>
      </c>
      <c r="AE733" s="163"/>
      <c r="AF733" s="162"/>
      <c r="AP733" s="581"/>
    </row>
    <row r="734" spans="1:42" s="141" customFormat="1">
      <c r="A734" s="134">
        <v>725</v>
      </c>
      <c r="B734" s="286"/>
      <c r="C734" s="146">
        <f t="shared" si="199"/>
        <v>0</v>
      </c>
      <c r="D734" s="146">
        <f t="shared" si="200"/>
        <v>1</v>
      </c>
      <c r="E734" s="146">
        <f t="shared" si="201"/>
        <v>1900</v>
      </c>
      <c r="F734" s="287"/>
      <c r="G734" s="287"/>
      <c r="H734" s="287"/>
      <c r="I734" s="288"/>
      <c r="J734" s="287"/>
      <c r="K734" s="288"/>
      <c r="L734" s="134"/>
      <c r="M734" s="133"/>
      <c r="N734" s="288"/>
      <c r="O734" s="134"/>
      <c r="P734" s="166"/>
      <c r="Q734" s="289"/>
      <c r="R734" s="165"/>
      <c r="S734" s="290"/>
      <c r="T734" s="290"/>
      <c r="U734" s="290"/>
      <c r="V734" s="290"/>
      <c r="W734" s="166"/>
      <c r="X734" s="87"/>
      <c r="Y734" s="418">
        <f t="shared" si="202"/>
        <v>0</v>
      </c>
      <c r="Z734" s="291">
        <f t="shared" si="203"/>
        <v>0</v>
      </c>
      <c r="AA734" s="163"/>
      <c r="AB734" s="177" t="str">
        <f t="shared" si="204"/>
        <v/>
      </c>
      <c r="AC734" s="283" t="str">
        <f t="shared" si="205"/>
        <v/>
      </c>
      <c r="AD734" s="283" t="str">
        <f t="shared" si="206"/>
        <v/>
      </c>
      <c r="AE734" s="163"/>
      <c r="AF734" s="162"/>
      <c r="AP734" s="581"/>
    </row>
    <row r="735" spans="1:42" s="141" customFormat="1">
      <c r="A735" s="134">
        <v>726</v>
      </c>
      <c r="B735" s="286"/>
      <c r="C735" s="146">
        <f t="shared" si="199"/>
        <v>0</v>
      </c>
      <c r="D735" s="146">
        <f t="shared" si="200"/>
        <v>1</v>
      </c>
      <c r="E735" s="146">
        <f t="shared" si="201"/>
        <v>1900</v>
      </c>
      <c r="F735" s="287"/>
      <c r="G735" s="287"/>
      <c r="H735" s="287"/>
      <c r="I735" s="288"/>
      <c r="J735" s="287"/>
      <c r="K735" s="288"/>
      <c r="L735" s="134"/>
      <c r="M735" s="133"/>
      <c r="N735" s="288"/>
      <c r="O735" s="134"/>
      <c r="P735" s="166"/>
      <c r="Q735" s="289"/>
      <c r="R735" s="165"/>
      <c r="S735" s="290"/>
      <c r="T735" s="290"/>
      <c r="U735" s="290"/>
      <c r="V735" s="290"/>
      <c r="W735" s="166"/>
      <c r="X735" s="87"/>
      <c r="Y735" s="418">
        <f t="shared" si="202"/>
        <v>0</v>
      </c>
      <c r="Z735" s="291">
        <f t="shared" si="203"/>
        <v>0</v>
      </c>
      <c r="AA735" s="163"/>
      <c r="AB735" s="177" t="str">
        <f t="shared" si="204"/>
        <v/>
      </c>
      <c r="AC735" s="283" t="str">
        <f t="shared" si="205"/>
        <v/>
      </c>
      <c r="AD735" s="283" t="str">
        <f t="shared" si="206"/>
        <v/>
      </c>
      <c r="AE735" s="163"/>
      <c r="AF735" s="162"/>
      <c r="AP735" s="581"/>
    </row>
    <row r="736" spans="1:42" s="141" customFormat="1">
      <c r="A736" s="134">
        <v>727</v>
      </c>
      <c r="B736" s="286"/>
      <c r="C736" s="146">
        <f t="shared" si="199"/>
        <v>0</v>
      </c>
      <c r="D736" s="146">
        <f t="shared" si="200"/>
        <v>1</v>
      </c>
      <c r="E736" s="146">
        <f t="shared" si="201"/>
        <v>1900</v>
      </c>
      <c r="F736" s="287"/>
      <c r="G736" s="287"/>
      <c r="H736" s="287"/>
      <c r="I736" s="288"/>
      <c r="J736" s="287"/>
      <c r="K736" s="288"/>
      <c r="L736" s="134"/>
      <c r="M736" s="133"/>
      <c r="N736" s="288"/>
      <c r="O736" s="134"/>
      <c r="P736" s="166"/>
      <c r="Q736" s="289"/>
      <c r="R736" s="165"/>
      <c r="S736" s="290"/>
      <c r="T736" s="290"/>
      <c r="U736" s="290"/>
      <c r="V736" s="290"/>
      <c r="W736" s="166"/>
      <c r="X736" s="87"/>
      <c r="Y736" s="418">
        <f t="shared" si="202"/>
        <v>0</v>
      </c>
      <c r="Z736" s="291">
        <f t="shared" si="203"/>
        <v>0</v>
      </c>
      <c r="AA736" s="163"/>
      <c r="AB736" s="177" t="str">
        <f t="shared" si="204"/>
        <v/>
      </c>
      <c r="AC736" s="283" t="str">
        <f t="shared" si="205"/>
        <v/>
      </c>
      <c r="AD736" s="283" t="str">
        <f t="shared" si="206"/>
        <v/>
      </c>
      <c r="AE736" s="163"/>
      <c r="AF736" s="162"/>
      <c r="AP736" s="581"/>
    </row>
    <row r="737" spans="1:42" s="141" customFormat="1">
      <c r="A737" s="134">
        <v>728</v>
      </c>
      <c r="B737" s="286"/>
      <c r="C737" s="146">
        <f t="shared" si="199"/>
        <v>0</v>
      </c>
      <c r="D737" s="146">
        <f t="shared" si="200"/>
        <v>1</v>
      </c>
      <c r="E737" s="146">
        <f t="shared" si="201"/>
        <v>1900</v>
      </c>
      <c r="F737" s="287"/>
      <c r="G737" s="287"/>
      <c r="H737" s="287"/>
      <c r="I737" s="288"/>
      <c r="J737" s="287"/>
      <c r="K737" s="288"/>
      <c r="L737" s="134"/>
      <c r="M737" s="133"/>
      <c r="N737" s="288"/>
      <c r="O737" s="134"/>
      <c r="P737" s="166"/>
      <c r="Q737" s="289"/>
      <c r="R737" s="165"/>
      <c r="S737" s="290"/>
      <c r="T737" s="290"/>
      <c r="U737" s="290"/>
      <c r="V737" s="290"/>
      <c r="W737" s="166"/>
      <c r="X737" s="87"/>
      <c r="Y737" s="418">
        <f t="shared" si="202"/>
        <v>0</v>
      </c>
      <c r="Z737" s="291">
        <f t="shared" si="203"/>
        <v>0</v>
      </c>
      <c r="AA737" s="163"/>
      <c r="AB737" s="177" t="str">
        <f t="shared" si="204"/>
        <v/>
      </c>
      <c r="AC737" s="283" t="str">
        <f t="shared" si="205"/>
        <v/>
      </c>
      <c r="AD737" s="283" t="str">
        <f t="shared" si="206"/>
        <v/>
      </c>
      <c r="AE737" s="163"/>
      <c r="AF737" s="162"/>
      <c r="AP737" s="581"/>
    </row>
    <row r="738" spans="1:42" s="141" customFormat="1">
      <c r="A738" s="134">
        <v>729</v>
      </c>
      <c r="B738" s="286"/>
      <c r="C738" s="146">
        <f t="shared" si="199"/>
        <v>0</v>
      </c>
      <c r="D738" s="146">
        <f t="shared" si="200"/>
        <v>1</v>
      </c>
      <c r="E738" s="146">
        <f t="shared" si="201"/>
        <v>1900</v>
      </c>
      <c r="F738" s="287"/>
      <c r="G738" s="287"/>
      <c r="H738" s="287"/>
      <c r="I738" s="288"/>
      <c r="J738" s="287"/>
      <c r="K738" s="288"/>
      <c r="L738" s="134"/>
      <c r="M738" s="133"/>
      <c r="N738" s="288"/>
      <c r="O738" s="134"/>
      <c r="P738" s="166"/>
      <c r="Q738" s="289"/>
      <c r="R738" s="165"/>
      <c r="S738" s="290"/>
      <c r="T738" s="290"/>
      <c r="U738" s="290"/>
      <c r="V738" s="290"/>
      <c r="W738" s="166"/>
      <c r="X738" s="87"/>
      <c r="Y738" s="418">
        <f t="shared" si="202"/>
        <v>0</v>
      </c>
      <c r="Z738" s="291">
        <f t="shared" si="203"/>
        <v>0</v>
      </c>
      <c r="AA738" s="163"/>
      <c r="AB738" s="177" t="str">
        <f t="shared" si="204"/>
        <v/>
      </c>
      <c r="AC738" s="283" t="str">
        <f t="shared" si="205"/>
        <v/>
      </c>
      <c r="AD738" s="283" t="str">
        <f t="shared" si="206"/>
        <v/>
      </c>
      <c r="AE738" s="163"/>
      <c r="AF738" s="162"/>
      <c r="AP738" s="581"/>
    </row>
    <row r="739" spans="1:42" s="141" customFormat="1">
      <c r="A739" s="134">
        <v>730</v>
      </c>
      <c r="B739" s="286"/>
      <c r="C739" s="146">
        <f t="shared" si="199"/>
        <v>0</v>
      </c>
      <c r="D739" s="146">
        <f t="shared" si="200"/>
        <v>1</v>
      </c>
      <c r="E739" s="146">
        <f t="shared" si="201"/>
        <v>1900</v>
      </c>
      <c r="F739" s="287"/>
      <c r="G739" s="287"/>
      <c r="H739" s="287"/>
      <c r="I739" s="288"/>
      <c r="J739" s="287"/>
      <c r="K739" s="288"/>
      <c r="L739" s="134"/>
      <c r="M739" s="133"/>
      <c r="N739" s="288"/>
      <c r="O739" s="134"/>
      <c r="P739" s="166"/>
      <c r="Q739" s="289"/>
      <c r="R739" s="165"/>
      <c r="S739" s="290"/>
      <c r="T739" s="290"/>
      <c r="U739" s="290"/>
      <c r="V739" s="290"/>
      <c r="W739" s="166"/>
      <c r="X739" s="87"/>
      <c r="Y739" s="418">
        <f t="shared" si="202"/>
        <v>0</v>
      </c>
      <c r="Z739" s="291">
        <f t="shared" si="203"/>
        <v>0</v>
      </c>
      <c r="AA739" s="163"/>
      <c r="AB739" s="177" t="str">
        <f t="shared" si="204"/>
        <v/>
      </c>
      <c r="AC739" s="283" t="str">
        <f t="shared" si="205"/>
        <v/>
      </c>
      <c r="AD739" s="283" t="str">
        <f t="shared" si="206"/>
        <v/>
      </c>
      <c r="AE739" s="163"/>
      <c r="AF739" s="162"/>
      <c r="AP739" s="581"/>
    </row>
    <row r="740" spans="1:42" s="141" customFormat="1">
      <c r="A740" s="134">
        <v>731</v>
      </c>
      <c r="B740" s="286"/>
      <c r="C740" s="146">
        <f t="shared" si="199"/>
        <v>0</v>
      </c>
      <c r="D740" s="146">
        <f t="shared" si="200"/>
        <v>1</v>
      </c>
      <c r="E740" s="146">
        <f t="shared" si="201"/>
        <v>1900</v>
      </c>
      <c r="F740" s="287"/>
      <c r="G740" s="287"/>
      <c r="H740" s="287"/>
      <c r="I740" s="288"/>
      <c r="J740" s="287"/>
      <c r="K740" s="288"/>
      <c r="L740" s="134"/>
      <c r="M740" s="133"/>
      <c r="N740" s="288"/>
      <c r="O740" s="134"/>
      <c r="P740" s="166"/>
      <c r="Q740" s="289"/>
      <c r="R740" s="165"/>
      <c r="S740" s="290"/>
      <c r="T740" s="290"/>
      <c r="U740" s="290"/>
      <c r="V740" s="290"/>
      <c r="W740" s="166"/>
      <c r="X740" s="87"/>
      <c r="Y740" s="418">
        <f t="shared" si="202"/>
        <v>0</v>
      </c>
      <c r="Z740" s="291">
        <f t="shared" si="203"/>
        <v>0</v>
      </c>
      <c r="AA740" s="163"/>
      <c r="AB740" s="177" t="str">
        <f t="shared" si="204"/>
        <v/>
      </c>
      <c r="AC740" s="283" t="str">
        <f t="shared" si="205"/>
        <v/>
      </c>
      <c r="AD740" s="283" t="str">
        <f t="shared" si="206"/>
        <v/>
      </c>
      <c r="AE740" s="163"/>
      <c r="AF740" s="162"/>
      <c r="AP740" s="581"/>
    </row>
    <row r="741" spans="1:42" s="141" customFormat="1">
      <c r="A741" s="134">
        <v>732</v>
      </c>
      <c r="B741" s="286"/>
      <c r="C741" s="146">
        <f t="shared" si="199"/>
        <v>0</v>
      </c>
      <c r="D741" s="146">
        <f t="shared" si="200"/>
        <v>1</v>
      </c>
      <c r="E741" s="146">
        <f t="shared" si="201"/>
        <v>1900</v>
      </c>
      <c r="F741" s="287"/>
      <c r="G741" s="287"/>
      <c r="H741" s="287"/>
      <c r="I741" s="288"/>
      <c r="J741" s="287"/>
      <c r="K741" s="288"/>
      <c r="L741" s="134"/>
      <c r="M741" s="133"/>
      <c r="N741" s="288"/>
      <c r="O741" s="134"/>
      <c r="P741" s="166"/>
      <c r="Q741" s="289"/>
      <c r="R741" s="165"/>
      <c r="S741" s="290"/>
      <c r="T741" s="290"/>
      <c r="U741" s="290"/>
      <c r="V741" s="290"/>
      <c r="W741" s="166"/>
      <c r="X741" s="87"/>
      <c r="Y741" s="418">
        <f t="shared" si="202"/>
        <v>0</v>
      </c>
      <c r="Z741" s="291">
        <f t="shared" si="203"/>
        <v>0</v>
      </c>
      <c r="AA741" s="163"/>
      <c r="AB741" s="177" t="str">
        <f t="shared" si="204"/>
        <v/>
      </c>
      <c r="AC741" s="283" t="str">
        <f t="shared" si="205"/>
        <v/>
      </c>
      <c r="AD741" s="283" t="str">
        <f t="shared" si="206"/>
        <v/>
      </c>
      <c r="AE741" s="163"/>
      <c r="AF741" s="162"/>
      <c r="AP741" s="581"/>
    </row>
    <row r="742" spans="1:42" s="141" customFormat="1">
      <c r="A742" s="134">
        <v>733</v>
      </c>
      <c r="B742" s="286"/>
      <c r="C742" s="146">
        <f t="shared" si="199"/>
        <v>0</v>
      </c>
      <c r="D742" s="146">
        <f t="shared" si="200"/>
        <v>1</v>
      </c>
      <c r="E742" s="146">
        <f t="shared" si="201"/>
        <v>1900</v>
      </c>
      <c r="F742" s="287"/>
      <c r="G742" s="287"/>
      <c r="H742" s="287"/>
      <c r="I742" s="288"/>
      <c r="J742" s="287"/>
      <c r="K742" s="288"/>
      <c r="L742" s="134"/>
      <c r="M742" s="133"/>
      <c r="N742" s="288"/>
      <c r="O742" s="134"/>
      <c r="P742" s="166"/>
      <c r="Q742" s="289"/>
      <c r="R742" s="165"/>
      <c r="S742" s="290"/>
      <c r="T742" s="290"/>
      <c r="U742" s="290"/>
      <c r="V742" s="290"/>
      <c r="W742" s="166"/>
      <c r="X742" s="87"/>
      <c r="Y742" s="418">
        <f t="shared" si="202"/>
        <v>0</v>
      </c>
      <c r="Z742" s="291">
        <f t="shared" si="203"/>
        <v>0</v>
      </c>
      <c r="AA742" s="163"/>
      <c r="AB742" s="177" t="str">
        <f t="shared" si="204"/>
        <v/>
      </c>
      <c r="AC742" s="283" t="str">
        <f t="shared" si="205"/>
        <v/>
      </c>
      <c r="AD742" s="283" t="str">
        <f t="shared" si="206"/>
        <v/>
      </c>
      <c r="AE742" s="163"/>
      <c r="AF742" s="162"/>
      <c r="AP742" s="581"/>
    </row>
    <row r="743" spans="1:42" s="141" customFormat="1">
      <c r="A743" s="134">
        <v>734</v>
      </c>
      <c r="B743" s="286"/>
      <c r="C743" s="146">
        <f t="shared" si="199"/>
        <v>0</v>
      </c>
      <c r="D743" s="146">
        <f t="shared" si="200"/>
        <v>1</v>
      </c>
      <c r="E743" s="146">
        <f t="shared" si="201"/>
        <v>1900</v>
      </c>
      <c r="F743" s="287"/>
      <c r="G743" s="287"/>
      <c r="H743" s="287"/>
      <c r="I743" s="288"/>
      <c r="J743" s="287"/>
      <c r="K743" s="288"/>
      <c r="L743" s="134"/>
      <c r="M743" s="133"/>
      <c r="N743" s="288"/>
      <c r="O743" s="134"/>
      <c r="P743" s="166"/>
      <c r="Q743" s="289"/>
      <c r="R743" s="165"/>
      <c r="S743" s="290"/>
      <c r="T743" s="290"/>
      <c r="U743" s="290"/>
      <c r="V743" s="290"/>
      <c r="W743" s="166"/>
      <c r="X743" s="87"/>
      <c r="Y743" s="418">
        <f t="shared" si="202"/>
        <v>0</v>
      </c>
      <c r="Z743" s="291">
        <f t="shared" si="203"/>
        <v>0</v>
      </c>
      <c r="AA743" s="163"/>
      <c r="AB743" s="177" t="str">
        <f t="shared" si="204"/>
        <v/>
      </c>
      <c r="AC743" s="283" t="str">
        <f t="shared" si="205"/>
        <v/>
      </c>
      <c r="AD743" s="283" t="str">
        <f t="shared" si="206"/>
        <v/>
      </c>
      <c r="AE743" s="163"/>
      <c r="AF743" s="162"/>
      <c r="AP743" s="581"/>
    </row>
    <row r="744" spans="1:42" s="141" customFormat="1">
      <c r="A744" s="134">
        <v>735</v>
      </c>
      <c r="B744" s="286"/>
      <c r="C744" s="146">
        <f t="shared" si="199"/>
        <v>0</v>
      </c>
      <c r="D744" s="146">
        <f t="shared" si="200"/>
        <v>1</v>
      </c>
      <c r="E744" s="146">
        <f t="shared" si="201"/>
        <v>1900</v>
      </c>
      <c r="F744" s="287"/>
      <c r="G744" s="287"/>
      <c r="H744" s="287"/>
      <c r="I744" s="288"/>
      <c r="J744" s="287"/>
      <c r="K744" s="288"/>
      <c r="L744" s="134"/>
      <c r="M744" s="133"/>
      <c r="N744" s="288"/>
      <c r="O744" s="134"/>
      <c r="P744" s="166"/>
      <c r="Q744" s="289"/>
      <c r="R744" s="165"/>
      <c r="S744" s="290"/>
      <c r="T744" s="290"/>
      <c r="U744" s="290"/>
      <c r="V744" s="290"/>
      <c r="W744" s="166"/>
      <c r="X744" s="87"/>
      <c r="Y744" s="418">
        <f t="shared" si="202"/>
        <v>0</v>
      </c>
      <c r="Z744" s="291">
        <f t="shared" si="203"/>
        <v>0</v>
      </c>
      <c r="AA744" s="163"/>
      <c r="AB744" s="177" t="str">
        <f t="shared" si="204"/>
        <v/>
      </c>
      <c r="AC744" s="283" t="str">
        <f t="shared" si="205"/>
        <v/>
      </c>
      <c r="AD744" s="283" t="str">
        <f t="shared" si="206"/>
        <v/>
      </c>
      <c r="AE744" s="163"/>
      <c r="AF744" s="162"/>
      <c r="AP744" s="581"/>
    </row>
    <row r="745" spans="1:42" s="141" customFormat="1">
      <c r="A745" s="134">
        <v>736</v>
      </c>
      <c r="B745" s="286"/>
      <c r="C745" s="146">
        <f t="shared" si="199"/>
        <v>0</v>
      </c>
      <c r="D745" s="146">
        <f t="shared" si="200"/>
        <v>1</v>
      </c>
      <c r="E745" s="146">
        <f t="shared" si="201"/>
        <v>1900</v>
      </c>
      <c r="F745" s="287"/>
      <c r="G745" s="287"/>
      <c r="H745" s="287"/>
      <c r="I745" s="288"/>
      <c r="J745" s="287"/>
      <c r="K745" s="288"/>
      <c r="L745" s="134"/>
      <c r="M745" s="133"/>
      <c r="N745" s="288"/>
      <c r="O745" s="134"/>
      <c r="P745" s="166"/>
      <c r="Q745" s="289"/>
      <c r="R745" s="165"/>
      <c r="S745" s="290"/>
      <c r="T745" s="290"/>
      <c r="U745" s="290"/>
      <c r="V745" s="290"/>
      <c r="W745" s="166"/>
      <c r="X745" s="87"/>
      <c r="Y745" s="418">
        <f t="shared" si="202"/>
        <v>0</v>
      </c>
      <c r="Z745" s="291">
        <f t="shared" si="203"/>
        <v>0</v>
      </c>
      <c r="AA745" s="163"/>
      <c r="AB745" s="177" t="str">
        <f t="shared" si="204"/>
        <v/>
      </c>
      <c r="AC745" s="283" t="str">
        <f t="shared" si="205"/>
        <v/>
      </c>
      <c r="AD745" s="283" t="str">
        <f t="shared" si="206"/>
        <v/>
      </c>
      <c r="AE745" s="163"/>
      <c r="AF745" s="162"/>
      <c r="AP745" s="581"/>
    </row>
    <row r="746" spans="1:42" s="141" customFormat="1">
      <c r="A746" s="134">
        <v>737</v>
      </c>
      <c r="B746" s="286"/>
      <c r="C746" s="146">
        <f t="shared" si="199"/>
        <v>0</v>
      </c>
      <c r="D746" s="146">
        <f t="shared" si="200"/>
        <v>1</v>
      </c>
      <c r="E746" s="146">
        <f t="shared" si="201"/>
        <v>1900</v>
      </c>
      <c r="F746" s="287"/>
      <c r="G746" s="287"/>
      <c r="H746" s="287"/>
      <c r="I746" s="288"/>
      <c r="J746" s="287"/>
      <c r="K746" s="288"/>
      <c r="L746" s="134"/>
      <c r="M746" s="133"/>
      <c r="N746" s="288"/>
      <c r="O746" s="134"/>
      <c r="P746" s="166"/>
      <c r="Q746" s="289"/>
      <c r="R746" s="165"/>
      <c r="S746" s="290"/>
      <c r="T746" s="290"/>
      <c r="U746" s="290"/>
      <c r="V746" s="290"/>
      <c r="W746" s="166"/>
      <c r="X746" s="87"/>
      <c r="Y746" s="418">
        <f t="shared" si="202"/>
        <v>0</v>
      </c>
      <c r="Z746" s="291">
        <f t="shared" si="203"/>
        <v>0</v>
      </c>
      <c r="AA746" s="163"/>
      <c r="AB746" s="177" t="str">
        <f t="shared" si="204"/>
        <v/>
      </c>
      <c r="AC746" s="283" t="str">
        <f t="shared" si="205"/>
        <v/>
      </c>
      <c r="AD746" s="283" t="str">
        <f t="shared" si="206"/>
        <v/>
      </c>
      <c r="AE746" s="163"/>
      <c r="AF746" s="162"/>
      <c r="AP746" s="581"/>
    </row>
    <row r="747" spans="1:42" s="141" customFormat="1">
      <c r="A747" s="134">
        <v>738</v>
      </c>
      <c r="B747" s="286"/>
      <c r="C747" s="146">
        <f t="shared" si="199"/>
        <v>0</v>
      </c>
      <c r="D747" s="146">
        <f t="shared" si="200"/>
        <v>1</v>
      </c>
      <c r="E747" s="146">
        <f t="shared" si="201"/>
        <v>1900</v>
      </c>
      <c r="F747" s="287"/>
      <c r="G747" s="287"/>
      <c r="H747" s="287"/>
      <c r="I747" s="288"/>
      <c r="J747" s="287"/>
      <c r="K747" s="288"/>
      <c r="L747" s="134"/>
      <c r="M747" s="133"/>
      <c r="N747" s="288"/>
      <c r="O747" s="134"/>
      <c r="P747" s="166"/>
      <c r="Q747" s="289"/>
      <c r="R747" s="165"/>
      <c r="S747" s="290"/>
      <c r="T747" s="290"/>
      <c r="U747" s="290"/>
      <c r="V747" s="290"/>
      <c r="W747" s="166"/>
      <c r="X747" s="87"/>
      <c r="Y747" s="418">
        <f t="shared" si="202"/>
        <v>0</v>
      </c>
      <c r="Z747" s="291">
        <f t="shared" si="203"/>
        <v>0</v>
      </c>
      <c r="AA747" s="163"/>
      <c r="AB747" s="177" t="str">
        <f t="shared" si="204"/>
        <v/>
      </c>
      <c r="AC747" s="283" t="str">
        <f t="shared" si="205"/>
        <v/>
      </c>
      <c r="AD747" s="283" t="str">
        <f t="shared" si="206"/>
        <v/>
      </c>
      <c r="AE747" s="163"/>
      <c r="AF747" s="162"/>
      <c r="AP747" s="581"/>
    </row>
    <row r="748" spans="1:42" s="141" customFormat="1">
      <c r="A748" s="134">
        <v>739</v>
      </c>
      <c r="B748" s="286"/>
      <c r="C748" s="146">
        <f t="shared" si="199"/>
        <v>0</v>
      </c>
      <c r="D748" s="146">
        <f t="shared" si="200"/>
        <v>1</v>
      </c>
      <c r="E748" s="146">
        <f t="shared" si="201"/>
        <v>1900</v>
      </c>
      <c r="F748" s="287"/>
      <c r="G748" s="287"/>
      <c r="H748" s="287"/>
      <c r="I748" s="288"/>
      <c r="J748" s="287"/>
      <c r="K748" s="288"/>
      <c r="L748" s="134"/>
      <c r="M748" s="133"/>
      <c r="N748" s="288"/>
      <c r="O748" s="134"/>
      <c r="P748" s="166"/>
      <c r="Q748" s="289"/>
      <c r="R748" s="165"/>
      <c r="S748" s="290"/>
      <c r="T748" s="290"/>
      <c r="U748" s="290"/>
      <c r="V748" s="290"/>
      <c r="W748" s="166"/>
      <c r="X748" s="87"/>
      <c r="Y748" s="418">
        <f t="shared" si="202"/>
        <v>0</v>
      </c>
      <c r="Z748" s="291">
        <f t="shared" si="203"/>
        <v>0</v>
      </c>
      <c r="AA748" s="163"/>
      <c r="AB748" s="177" t="str">
        <f t="shared" si="204"/>
        <v/>
      </c>
      <c r="AC748" s="283" t="str">
        <f t="shared" si="205"/>
        <v/>
      </c>
      <c r="AD748" s="283" t="str">
        <f t="shared" si="206"/>
        <v/>
      </c>
      <c r="AE748" s="163"/>
      <c r="AF748" s="162"/>
      <c r="AP748" s="581"/>
    </row>
    <row r="749" spans="1:42" s="141" customFormat="1">
      <c r="A749" s="134">
        <v>740</v>
      </c>
      <c r="B749" s="286"/>
      <c r="C749" s="146">
        <f t="shared" si="199"/>
        <v>0</v>
      </c>
      <c r="D749" s="146">
        <f t="shared" si="200"/>
        <v>1</v>
      </c>
      <c r="E749" s="146">
        <f t="shared" si="201"/>
        <v>1900</v>
      </c>
      <c r="F749" s="287"/>
      <c r="G749" s="287"/>
      <c r="H749" s="287"/>
      <c r="I749" s="288"/>
      <c r="J749" s="287"/>
      <c r="K749" s="288"/>
      <c r="L749" s="134"/>
      <c r="M749" s="133"/>
      <c r="N749" s="288"/>
      <c r="O749" s="134"/>
      <c r="P749" s="166"/>
      <c r="Q749" s="289"/>
      <c r="R749" s="165"/>
      <c r="S749" s="290"/>
      <c r="T749" s="290"/>
      <c r="U749" s="290"/>
      <c r="V749" s="290"/>
      <c r="W749" s="166"/>
      <c r="X749" s="87"/>
      <c r="Y749" s="418">
        <f t="shared" si="202"/>
        <v>0</v>
      </c>
      <c r="Z749" s="291">
        <f t="shared" si="203"/>
        <v>0</v>
      </c>
      <c r="AA749" s="163"/>
      <c r="AB749" s="177" t="str">
        <f t="shared" si="204"/>
        <v/>
      </c>
      <c r="AC749" s="283" t="str">
        <f t="shared" si="205"/>
        <v/>
      </c>
      <c r="AD749" s="283" t="str">
        <f t="shared" si="206"/>
        <v/>
      </c>
      <c r="AE749" s="163"/>
      <c r="AF749" s="162"/>
      <c r="AP749" s="581"/>
    </row>
    <row r="750" spans="1:42" s="141" customFormat="1">
      <c r="A750" s="134">
        <v>741</v>
      </c>
      <c r="B750" s="286"/>
      <c r="C750" s="146">
        <f t="shared" si="199"/>
        <v>0</v>
      </c>
      <c r="D750" s="146">
        <f t="shared" si="200"/>
        <v>1</v>
      </c>
      <c r="E750" s="146">
        <f t="shared" si="201"/>
        <v>1900</v>
      </c>
      <c r="F750" s="287"/>
      <c r="G750" s="287"/>
      <c r="H750" s="287"/>
      <c r="I750" s="288"/>
      <c r="J750" s="287"/>
      <c r="K750" s="288"/>
      <c r="L750" s="134"/>
      <c r="M750" s="133"/>
      <c r="N750" s="288"/>
      <c r="O750" s="134"/>
      <c r="P750" s="166"/>
      <c r="Q750" s="289"/>
      <c r="R750" s="165"/>
      <c r="S750" s="290"/>
      <c r="T750" s="290"/>
      <c r="U750" s="290"/>
      <c r="V750" s="290"/>
      <c r="W750" s="166"/>
      <c r="X750" s="87"/>
      <c r="Y750" s="418">
        <f t="shared" si="202"/>
        <v>0</v>
      </c>
      <c r="Z750" s="291">
        <f t="shared" si="203"/>
        <v>0</v>
      </c>
      <c r="AA750" s="163"/>
      <c r="AB750" s="177" t="str">
        <f t="shared" si="204"/>
        <v/>
      </c>
      <c r="AC750" s="283" t="str">
        <f t="shared" si="205"/>
        <v/>
      </c>
      <c r="AD750" s="283" t="str">
        <f t="shared" si="206"/>
        <v/>
      </c>
      <c r="AE750" s="163"/>
      <c r="AF750" s="162"/>
      <c r="AP750" s="581"/>
    </row>
    <row r="751" spans="1:42" s="141" customFormat="1">
      <c r="A751" s="134">
        <v>742</v>
      </c>
      <c r="B751" s="286"/>
      <c r="C751" s="146">
        <f t="shared" si="199"/>
        <v>0</v>
      </c>
      <c r="D751" s="146">
        <f t="shared" si="200"/>
        <v>1</v>
      </c>
      <c r="E751" s="146">
        <f t="shared" si="201"/>
        <v>1900</v>
      </c>
      <c r="F751" s="287"/>
      <c r="G751" s="287"/>
      <c r="H751" s="287"/>
      <c r="I751" s="288"/>
      <c r="J751" s="287"/>
      <c r="K751" s="288"/>
      <c r="L751" s="134"/>
      <c r="M751" s="133"/>
      <c r="N751" s="288"/>
      <c r="O751" s="134"/>
      <c r="P751" s="166"/>
      <c r="Q751" s="289"/>
      <c r="R751" s="165"/>
      <c r="S751" s="290"/>
      <c r="T751" s="290"/>
      <c r="U751" s="290"/>
      <c r="V751" s="290"/>
      <c r="W751" s="166"/>
      <c r="X751" s="87"/>
      <c r="Y751" s="418">
        <f t="shared" si="202"/>
        <v>0</v>
      </c>
      <c r="Z751" s="291">
        <f t="shared" si="203"/>
        <v>0</v>
      </c>
      <c r="AA751" s="163"/>
      <c r="AB751" s="177" t="str">
        <f t="shared" si="204"/>
        <v/>
      </c>
      <c r="AC751" s="283" t="str">
        <f t="shared" si="205"/>
        <v/>
      </c>
      <c r="AD751" s="283" t="str">
        <f t="shared" si="206"/>
        <v/>
      </c>
      <c r="AE751" s="163"/>
      <c r="AF751" s="162"/>
      <c r="AP751" s="581"/>
    </row>
    <row r="752" spans="1:42" s="141" customFormat="1">
      <c r="A752" s="134">
        <v>743</v>
      </c>
      <c r="B752" s="286"/>
      <c r="C752" s="146">
        <f t="shared" si="199"/>
        <v>0</v>
      </c>
      <c r="D752" s="146">
        <f t="shared" si="200"/>
        <v>1</v>
      </c>
      <c r="E752" s="146">
        <f t="shared" si="201"/>
        <v>1900</v>
      </c>
      <c r="F752" s="287"/>
      <c r="G752" s="287"/>
      <c r="H752" s="287"/>
      <c r="I752" s="288"/>
      <c r="J752" s="287"/>
      <c r="K752" s="288"/>
      <c r="L752" s="134"/>
      <c r="M752" s="133"/>
      <c r="N752" s="288"/>
      <c r="O752" s="134"/>
      <c r="P752" s="166"/>
      <c r="Q752" s="289"/>
      <c r="R752" s="165"/>
      <c r="S752" s="290"/>
      <c r="T752" s="290"/>
      <c r="U752" s="290"/>
      <c r="V752" s="290"/>
      <c r="W752" s="166"/>
      <c r="X752" s="87"/>
      <c r="Y752" s="418">
        <f t="shared" si="202"/>
        <v>0</v>
      </c>
      <c r="Z752" s="291">
        <f t="shared" si="203"/>
        <v>0</v>
      </c>
      <c r="AA752" s="163"/>
      <c r="AB752" s="177" t="str">
        <f t="shared" si="204"/>
        <v/>
      </c>
      <c r="AC752" s="283" t="str">
        <f t="shared" si="205"/>
        <v/>
      </c>
      <c r="AD752" s="283" t="str">
        <f t="shared" si="206"/>
        <v/>
      </c>
      <c r="AE752" s="163"/>
      <c r="AF752" s="162"/>
      <c r="AP752" s="581"/>
    </row>
    <row r="753" spans="1:42" s="141" customFormat="1">
      <c r="A753" s="134">
        <v>744</v>
      </c>
      <c r="B753" s="286"/>
      <c r="C753" s="146">
        <f t="shared" si="199"/>
        <v>0</v>
      </c>
      <c r="D753" s="146">
        <f t="shared" si="200"/>
        <v>1</v>
      </c>
      <c r="E753" s="146">
        <f t="shared" si="201"/>
        <v>1900</v>
      </c>
      <c r="F753" s="287"/>
      <c r="G753" s="287"/>
      <c r="H753" s="287"/>
      <c r="I753" s="288"/>
      <c r="J753" s="287"/>
      <c r="K753" s="288"/>
      <c r="L753" s="134"/>
      <c r="M753" s="133"/>
      <c r="N753" s="288"/>
      <c r="O753" s="134"/>
      <c r="P753" s="166"/>
      <c r="Q753" s="289"/>
      <c r="R753" s="165"/>
      <c r="S753" s="290"/>
      <c r="T753" s="290"/>
      <c r="U753" s="290"/>
      <c r="V753" s="290"/>
      <c r="W753" s="166"/>
      <c r="X753" s="87"/>
      <c r="Y753" s="418">
        <f t="shared" si="202"/>
        <v>0</v>
      </c>
      <c r="Z753" s="291">
        <f t="shared" si="203"/>
        <v>0</v>
      </c>
      <c r="AA753" s="163"/>
      <c r="AB753" s="177" t="str">
        <f t="shared" si="204"/>
        <v/>
      </c>
      <c r="AC753" s="283" t="str">
        <f t="shared" si="205"/>
        <v/>
      </c>
      <c r="AD753" s="283" t="str">
        <f t="shared" si="206"/>
        <v/>
      </c>
      <c r="AE753" s="163"/>
      <c r="AF753" s="162"/>
      <c r="AP753" s="581"/>
    </row>
    <row r="754" spans="1:42" s="141" customFormat="1">
      <c r="A754" s="134">
        <v>745</v>
      </c>
      <c r="B754" s="286"/>
      <c r="C754" s="146">
        <f t="shared" si="199"/>
        <v>0</v>
      </c>
      <c r="D754" s="146">
        <f t="shared" si="200"/>
        <v>1</v>
      </c>
      <c r="E754" s="146">
        <f t="shared" si="201"/>
        <v>1900</v>
      </c>
      <c r="F754" s="287"/>
      <c r="G754" s="287"/>
      <c r="H754" s="287"/>
      <c r="I754" s="288"/>
      <c r="J754" s="287"/>
      <c r="K754" s="288"/>
      <c r="L754" s="134"/>
      <c r="M754" s="133"/>
      <c r="N754" s="288"/>
      <c r="O754" s="134"/>
      <c r="P754" s="166"/>
      <c r="Q754" s="289"/>
      <c r="R754" s="165"/>
      <c r="S754" s="290"/>
      <c r="T754" s="290"/>
      <c r="U754" s="290"/>
      <c r="V754" s="290"/>
      <c r="W754" s="166"/>
      <c r="X754" s="87"/>
      <c r="Y754" s="418">
        <f t="shared" si="202"/>
        <v>0</v>
      </c>
      <c r="Z754" s="291">
        <f t="shared" si="203"/>
        <v>0</v>
      </c>
      <c r="AA754" s="163"/>
      <c r="AB754" s="177" t="str">
        <f t="shared" si="204"/>
        <v/>
      </c>
      <c r="AC754" s="283" t="str">
        <f t="shared" si="205"/>
        <v/>
      </c>
      <c r="AD754" s="283" t="str">
        <f t="shared" si="206"/>
        <v/>
      </c>
      <c r="AE754" s="163"/>
      <c r="AF754" s="162"/>
      <c r="AP754" s="581"/>
    </row>
    <row r="755" spans="1:42" s="141" customFormat="1">
      <c r="A755" s="134">
        <v>746</v>
      </c>
      <c r="B755" s="286"/>
      <c r="C755" s="146">
        <f t="shared" si="199"/>
        <v>0</v>
      </c>
      <c r="D755" s="146">
        <f t="shared" si="200"/>
        <v>1</v>
      </c>
      <c r="E755" s="146">
        <f t="shared" si="201"/>
        <v>1900</v>
      </c>
      <c r="F755" s="287"/>
      <c r="G755" s="287"/>
      <c r="H755" s="287"/>
      <c r="I755" s="288"/>
      <c r="J755" s="287"/>
      <c r="K755" s="288"/>
      <c r="L755" s="134"/>
      <c r="M755" s="133"/>
      <c r="N755" s="288"/>
      <c r="O755" s="134"/>
      <c r="P755" s="166"/>
      <c r="Q755" s="289"/>
      <c r="R755" s="165"/>
      <c r="S755" s="290"/>
      <c r="T755" s="290"/>
      <c r="U755" s="290"/>
      <c r="V755" s="290"/>
      <c r="W755" s="166"/>
      <c r="X755" s="87"/>
      <c r="Y755" s="418">
        <f t="shared" si="202"/>
        <v>0</v>
      </c>
      <c r="Z755" s="291">
        <f t="shared" si="203"/>
        <v>0</v>
      </c>
      <c r="AA755" s="163"/>
      <c r="AB755" s="177" t="str">
        <f t="shared" si="204"/>
        <v/>
      </c>
      <c r="AC755" s="283" t="str">
        <f t="shared" si="205"/>
        <v/>
      </c>
      <c r="AD755" s="283" t="str">
        <f t="shared" si="206"/>
        <v/>
      </c>
      <c r="AE755" s="163"/>
      <c r="AF755" s="162"/>
      <c r="AP755" s="581"/>
    </row>
    <row r="756" spans="1:42" s="141" customFormat="1">
      <c r="A756" s="134">
        <v>747</v>
      </c>
      <c r="B756" s="286"/>
      <c r="C756" s="146">
        <f t="shared" si="199"/>
        <v>0</v>
      </c>
      <c r="D756" s="146">
        <f t="shared" si="200"/>
        <v>1</v>
      </c>
      <c r="E756" s="146">
        <f t="shared" si="201"/>
        <v>1900</v>
      </c>
      <c r="F756" s="287"/>
      <c r="G756" s="287"/>
      <c r="H756" s="287"/>
      <c r="I756" s="288"/>
      <c r="J756" s="287"/>
      <c r="K756" s="288"/>
      <c r="L756" s="134"/>
      <c r="M756" s="133"/>
      <c r="N756" s="288"/>
      <c r="O756" s="134"/>
      <c r="P756" s="166"/>
      <c r="Q756" s="289"/>
      <c r="R756" s="165"/>
      <c r="S756" s="290"/>
      <c r="T756" s="290"/>
      <c r="U756" s="290"/>
      <c r="V756" s="290"/>
      <c r="W756" s="166"/>
      <c r="X756" s="87"/>
      <c r="Y756" s="418">
        <f t="shared" si="202"/>
        <v>0</v>
      </c>
      <c r="Z756" s="291">
        <f t="shared" si="203"/>
        <v>0</v>
      </c>
      <c r="AA756" s="163"/>
      <c r="AB756" s="177" t="str">
        <f t="shared" si="204"/>
        <v/>
      </c>
      <c r="AC756" s="283" t="str">
        <f t="shared" si="205"/>
        <v/>
      </c>
      <c r="AD756" s="283" t="str">
        <f t="shared" si="206"/>
        <v/>
      </c>
      <c r="AE756" s="163"/>
      <c r="AF756" s="162"/>
      <c r="AP756" s="581"/>
    </row>
    <row r="757" spans="1:42" s="141" customFormat="1">
      <c r="A757" s="134">
        <v>748</v>
      </c>
      <c r="B757" s="286"/>
      <c r="C757" s="146">
        <f t="shared" si="199"/>
        <v>0</v>
      </c>
      <c r="D757" s="146">
        <f t="shared" si="200"/>
        <v>1</v>
      </c>
      <c r="E757" s="146">
        <f t="shared" si="201"/>
        <v>1900</v>
      </c>
      <c r="F757" s="287"/>
      <c r="G757" s="287"/>
      <c r="H757" s="287"/>
      <c r="I757" s="288"/>
      <c r="J757" s="287"/>
      <c r="K757" s="288"/>
      <c r="L757" s="134"/>
      <c r="M757" s="133"/>
      <c r="N757" s="288"/>
      <c r="O757" s="134"/>
      <c r="P757" s="166"/>
      <c r="Q757" s="289"/>
      <c r="R757" s="165"/>
      <c r="S757" s="290"/>
      <c r="T757" s="290"/>
      <c r="U757" s="290"/>
      <c r="V757" s="290"/>
      <c r="W757" s="166"/>
      <c r="X757" s="87"/>
      <c r="Y757" s="418">
        <f t="shared" si="202"/>
        <v>0</v>
      </c>
      <c r="Z757" s="291">
        <f t="shared" si="203"/>
        <v>0</v>
      </c>
      <c r="AA757" s="163"/>
      <c r="AB757" s="177" t="str">
        <f t="shared" si="204"/>
        <v/>
      </c>
      <c r="AC757" s="283" t="str">
        <f t="shared" si="205"/>
        <v/>
      </c>
      <c r="AD757" s="283" t="str">
        <f t="shared" si="206"/>
        <v/>
      </c>
      <c r="AE757" s="163"/>
      <c r="AF757" s="162"/>
      <c r="AP757" s="581"/>
    </row>
    <row r="758" spans="1:42" s="141" customFormat="1">
      <c r="A758" s="134">
        <v>749</v>
      </c>
      <c r="B758" s="286"/>
      <c r="C758" s="146">
        <f t="shared" si="199"/>
        <v>0</v>
      </c>
      <c r="D758" s="146">
        <f t="shared" si="200"/>
        <v>1</v>
      </c>
      <c r="E758" s="146">
        <f t="shared" si="201"/>
        <v>1900</v>
      </c>
      <c r="F758" s="287"/>
      <c r="G758" s="287"/>
      <c r="H758" s="287"/>
      <c r="I758" s="288"/>
      <c r="J758" s="287"/>
      <c r="K758" s="288"/>
      <c r="L758" s="134"/>
      <c r="M758" s="133"/>
      <c r="N758" s="288"/>
      <c r="O758" s="134"/>
      <c r="P758" s="166"/>
      <c r="Q758" s="289"/>
      <c r="R758" s="165"/>
      <c r="S758" s="290"/>
      <c r="T758" s="290"/>
      <c r="U758" s="290"/>
      <c r="V758" s="290"/>
      <c r="W758" s="166"/>
      <c r="X758" s="87"/>
      <c r="Y758" s="418">
        <f t="shared" si="202"/>
        <v>0</v>
      </c>
      <c r="Z758" s="291">
        <f t="shared" si="203"/>
        <v>0</v>
      </c>
      <c r="AA758" s="163"/>
      <c r="AB758" s="177" t="str">
        <f t="shared" si="204"/>
        <v/>
      </c>
      <c r="AC758" s="283" t="str">
        <f t="shared" si="205"/>
        <v/>
      </c>
      <c r="AD758" s="283" t="str">
        <f t="shared" si="206"/>
        <v/>
      </c>
      <c r="AE758" s="163"/>
      <c r="AF758" s="162"/>
      <c r="AP758" s="581"/>
    </row>
    <row r="759" spans="1:42" s="141" customFormat="1">
      <c r="A759" s="134">
        <v>750</v>
      </c>
      <c r="B759" s="286"/>
      <c r="C759" s="146">
        <f t="shared" si="199"/>
        <v>0</v>
      </c>
      <c r="D759" s="146">
        <f t="shared" si="200"/>
        <v>1</v>
      </c>
      <c r="E759" s="146">
        <f t="shared" si="201"/>
        <v>1900</v>
      </c>
      <c r="F759" s="287"/>
      <c r="G759" s="287"/>
      <c r="H759" s="287"/>
      <c r="I759" s="288"/>
      <c r="J759" s="287"/>
      <c r="K759" s="288"/>
      <c r="L759" s="134"/>
      <c r="M759" s="133"/>
      <c r="N759" s="288"/>
      <c r="O759" s="134"/>
      <c r="P759" s="166"/>
      <c r="Q759" s="289"/>
      <c r="R759" s="165"/>
      <c r="S759" s="290"/>
      <c r="T759" s="290"/>
      <c r="U759" s="290"/>
      <c r="V759" s="290"/>
      <c r="W759" s="166"/>
      <c r="X759" s="87"/>
      <c r="Y759" s="418">
        <f t="shared" si="202"/>
        <v>0</v>
      </c>
      <c r="Z759" s="291">
        <f t="shared" si="203"/>
        <v>0</v>
      </c>
      <c r="AA759" s="163"/>
      <c r="AB759" s="177" t="str">
        <f t="shared" si="204"/>
        <v/>
      </c>
      <c r="AC759" s="283" t="str">
        <f t="shared" si="205"/>
        <v/>
      </c>
      <c r="AD759" s="283" t="str">
        <f t="shared" si="206"/>
        <v/>
      </c>
      <c r="AE759" s="163"/>
      <c r="AF759" s="162"/>
      <c r="AP759" s="581"/>
    </row>
    <row r="760" spans="1:42" s="141" customFormat="1">
      <c r="A760" s="134">
        <v>751</v>
      </c>
      <c r="B760" s="286"/>
      <c r="C760" s="146">
        <f t="shared" si="199"/>
        <v>0</v>
      </c>
      <c r="D760" s="146">
        <f t="shared" si="200"/>
        <v>1</v>
      </c>
      <c r="E760" s="146">
        <f t="shared" si="201"/>
        <v>1900</v>
      </c>
      <c r="F760" s="287"/>
      <c r="G760" s="287"/>
      <c r="H760" s="287"/>
      <c r="I760" s="288"/>
      <c r="J760" s="287"/>
      <c r="K760" s="288"/>
      <c r="L760" s="134"/>
      <c r="M760" s="133"/>
      <c r="N760" s="288"/>
      <c r="O760" s="134"/>
      <c r="P760" s="166"/>
      <c r="Q760" s="289"/>
      <c r="R760" s="165"/>
      <c r="S760" s="290"/>
      <c r="T760" s="290"/>
      <c r="U760" s="290"/>
      <c r="V760" s="290"/>
      <c r="W760" s="166"/>
      <c r="X760" s="87"/>
      <c r="Y760" s="418">
        <f t="shared" si="202"/>
        <v>0</v>
      </c>
      <c r="Z760" s="291">
        <f t="shared" si="203"/>
        <v>0</v>
      </c>
      <c r="AA760" s="163"/>
      <c r="AB760" s="177" t="str">
        <f t="shared" si="204"/>
        <v/>
      </c>
      <c r="AC760" s="283" t="str">
        <f t="shared" si="205"/>
        <v/>
      </c>
      <c r="AD760" s="283" t="str">
        <f t="shared" si="206"/>
        <v/>
      </c>
      <c r="AE760" s="163"/>
      <c r="AF760" s="162"/>
      <c r="AP760" s="581"/>
    </row>
    <row r="761" spans="1:42" s="141" customFormat="1">
      <c r="A761" s="134">
        <v>752</v>
      </c>
      <c r="B761" s="286"/>
      <c r="C761" s="146">
        <f t="shared" si="199"/>
        <v>0</v>
      </c>
      <c r="D761" s="146">
        <f t="shared" si="200"/>
        <v>1</v>
      </c>
      <c r="E761" s="146">
        <f t="shared" si="201"/>
        <v>1900</v>
      </c>
      <c r="F761" s="287"/>
      <c r="G761" s="287"/>
      <c r="H761" s="287"/>
      <c r="I761" s="288"/>
      <c r="J761" s="287"/>
      <c r="K761" s="288"/>
      <c r="L761" s="134"/>
      <c r="M761" s="133"/>
      <c r="N761" s="288"/>
      <c r="O761" s="134"/>
      <c r="P761" s="166"/>
      <c r="Q761" s="289"/>
      <c r="R761" s="165"/>
      <c r="S761" s="290"/>
      <c r="T761" s="290"/>
      <c r="U761" s="290"/>
      <c r="V761" s="290"/>
      <c r="W761" s="166"/>
      <c r="X761" s="87"/>
      <c r="Y761" s="418">
        <f t="shared" si="202"/>
        <v>0</v>
      </c>
      <c r="Z761" s="291">
        <f t="shared" si="203"/>
        <v>0</v>
      </c>
      <c r="AA761" s="163"/>
      <c r="AB761" s="177" t="str">
        <f t="shared" si="204"/>
        <v/>
      </c>
      <c r="AC761" s="283" t="str">
        <f t="shared" si="205"/>
        <v/>
      </c>
      <c r="AD761" s="283" t="str">
        <f t="shared" si="206"/>
        <v/>
      </c>
      <c r="AE761" s="163"/>
      <c r="AF761" s="162"/>
      <c r="AP761" s="581"/>
    </row>
    <row r="762" spans="1:42" s="141" customFormat="1">
      <c r="A762" s="134">
        <v>753</v>
      </c>
      <c r="B762" s="286"/>
      <c r="C762" s="146">
        <f t="shared" si="199"/>
        <v>0</v>
      </c>
      <c r="D762" s="146">
        <f t="shared" si="200"/>
        <v>1</v>
      </c>
      <c r="E762" s="146">
        <f t="shared" si="201"/>
        <v>1900</v>
      </c>
      <c r="F762" s="287"/>
      <c r="G762" s="287"/>
      <c r="H762" s="287"/>
      <c r="I762" s="288"/>
      <c r="J762" s="287"/>
      <c r="K762" s="288"/>
      <c r="L762" s="134"/>
      <c r="M762" s="133"/>
      <c r="N762" s="288"/>
      <c r="O762" s="134"/>
      <c r="P762" s="166"/>
      <c r="Q762" s="289"/>
      <c r="R762" s="165"/>
      <c r="S762" s="290"/>
      <c r="T762" s="290"/>
      <c r="U762" s="290"/>
      <c r="V762" s="290"/>
      <c r="W762" s="166"/>
      <c r="X762" s="87"/>
      <c r="Y762" s="418">
        <f t="shared" si="202"/>
        <v>0</v>
      </c>
      <c r="Z762" s="291">
        <f t="shared" si="203"/>
        <v>0</v>
      </c>
      <c r="AA762" s="163"/>
      <c r="AB762" s="177" t="str">
        <f t="shared" si="204"/>
        <v/>
      </c>
      <c r="AC762" s="283" t="str">
        <f t="shared" si="205"/>
        <v/>
      </c>
      <c r="AD762" s="283" t="str">
        <f t="shared" si="206"/>
        <v/>
      </c>
      <c r="AE762" s="163"/>
      <c r="AF762" s="162"/>
      <c r="AP762" s="581"/>
    </row>
    <row r="763" spans="1:42" s="141" customFormat="1">
      <c r="A763" s="134">
        <v>754</v>
      </c>
      <c r="B763" s="286"/>
      <c r="C763" s="146">
        <f t="shared" si="199"/>
        <v>0</v>
      </c>
      <c r="D763" s="146">
        <f t="shared" si="200"/>
        <v>1</v>
      </c>
      <c r="E763" s="146">
        <f t="shared" si="201"/>
        <v>1900</v>
      </c>
      <c r="F763" s="287"/>
      <c r="G763" s="287"/>
      <c r="H763" s="287"/>
      <c r="I763" s="288"/>
      <c r="J763" s="287"/>
      <c r="K763" s="288"/>
      <c r="L763" s="134"/>
      <c r="M763" s="133"/>
      <c r="N763" s="288"/>
      <c r="O763" s="134"/>
      <c r="P763" s="166"/>
      <c r="Q763" s="289"/>
      <c r="R763" s="165"/>
      <c r="S763" s="290"/>
      <c r="T763" s="290"/>
      <c r="U763" s="290"/>
      <c r="V763" s="290"/>
      <c r="W763" s="166"/>
      <c r="X763" s="87"/>
      <c r="Y763" s="418">
        <f t="shared" si="202"/>
        <v>0</v>
      </c>
      <c r="Z763" s="291">
        <f t="shared" si="203"/>
        <v>0</v>
      </c>
      <c r="AA763" s="163"/>
      <c r="AB763" s="177" t="str">
        <f t="shared" si="204"/>
        <v/>
      </c>
      <c r="AC763" s="283" t="str">
        <f t="shared" si="205"/>
        <v/>
      </c>
      <c r="AD763" s="283" t="str">
        <f t="shared" si="206"/>
        <v/>
      </c>
      <c r="AE763" s="163"/>
      <c r="AF763" s="162"/>
      <c r="AP763" s="581"/>
    </row>
    <row r="764" spans="1:42" s="141" customFormat="1">
      <c r="A764" s="134">
        <v>755</v>
      </c>
      <c r="B764" s="286"/>
      <c r="C764" s="146">
        <f t="shared" si="199"/>
        <v>0</v>
      </c>
      <c r="D764" s="146">
        <f t="shared" si="200"/>
        <v>1</v>
      </c>
      <c r="E764" s="146">
        <f t="shared" si="201"/>
        <v>1900</v>
      </c>
      <c r="F764" s="287"/>
      <c r="G764" s="287"/>
      <c r="H764" s="287"/>
      <c r="I764" s="288"/>
      <c r="J764" s="287"/>
      <c r="K764" s="288"/>
      <c r="L764" s="134"/>
      <c r="M764" s="133"/>
      <c r="N764" s="288"/>
      <c r="O764" s="134"/>
      <c r="P764" s="166"/>
      <c r="Q764" s="289"/>
      <c r="R764" s="165"/>
      <c r="S764" s="290"/>
      <c r="T764" s="290"/>
      <c r="U764" s="290"/>
      <c r="V764" s="290"/>
      <c r="W764" s="166"/>
      <c r="X764" s="87"/>
      <c r="Y764" s="418">
        <f t="shared" si="202"/>
        <v>0</v>
      </c>
      <c r="Z764" s="291">
        <f t="shared" si="203"/>
        <v>0</v>
      </c>
      <c r="AA764" s="163"/>
      <c r="AB764" s="177" t="str">
        <f t="shared" si="204"/>
        <v/>
      </c>
      <c r="AC764" s="283" t="str">
        <f t="shared" si="205"/>
        <v/>
      </c>
      <c r="AD764" s="283" t="str">
        <f t="shared" si="206"/>
        <v/>
      </c>
      <c r="AE764" s="163"/>
      <c r="AF764" s="162"/>
      <c r="AP764" s="581"/>
    </row>
    <row r="765" spans="1:42" s="141" customFormat="1">
      <c r="A765" s="134">
        <v>756</v>
      </c>
      <c r="B765" s="286"/>
      <c r="C765" s="146">
        <f t="shared" si="199"/>
        <v>0</v>
      </c>
      <c r="D765" s="146">
        <f t="shared" si="200"/>
        <v>1</v>
      </c>
      <c r="E765" s="146">
        <f t="shared" si="201"/>
        <v>1900</v>
      </c>
      <c r="F765" s="287"/>
      <c r="G765" s="287"/>
      <c r="H765" s="287"/>
      <c r="I765" s="288"/>
      <c r="J765" s="287"/>
      <c r="K765" s="288"/>
      <c r="L765" s="134"/>
      <c r="M765" s="133"/>
      <c r="N765" s="288"/>
      <c r="O765" s="134"/>
      <c r="P765" s="166"/>
      <c r="Q765" s="289"/>
      <c r="R765" s="165"/>
      <c r="S765" s="290"/>
      <c r="T765" s="290"/>
      <c r="U765" s="290"/>
      <c r="V765" s="290"/>
      <c r="W765" s="166"/>
      <c r="X765" s="87"/>
      <c r="Y765" s="418">
        <f t="shared" si="202"/>
        <v>0</v>
      </c>
      <c r="Z765" s="291">
        <f t="shared" si="203"/>
        <v>0</v>
      </c>
      <c r="AA765" s="163"/>
      <c r="AB765" s="177" t="str">
        <f t="shared" si="204"/>
        <v/>
      </c>
      <c r="AC765" s="283" t="str">
        <f t="shared" si="205"/>
        <v/>
      </c>
      <c r="AD765" s="283" t="str">
        <f t="shared" si="206"/>
        <v/>
      </c>
      <c r="AE765" s="163"/>
      <c r="AF765" s="162"/>
      <c r="AP765" s="581"/>
    </row>
    <row r="766" spans="1:42" s="141" customFormat="1">
      <c r="A766" s="134">
        <v>757</v>
      </c>
      <c r="B766" s="286"/>
      <c r="C766" s="146">
        <f t="shared" si="199"/>
        <v>0</v>
      </c>
      <c r="D766" s="146">
        <f t="shared" si="200"/>
        <v>1</v>
      </c>
      <c r="E766" s="146">
        <f t="shared" si="201"/>
        <v>1900</v>
      </c>
      <c r="F766" s="287"/>
      <c r="G766" s="287"/>
      <c r="H766" s="287"/>
      <c r="I766" s="288"/>
      <c r="J766" s="287"/>
      <c r="K766" s="288"/>
      <c r="L766" s="134"/>
      <c r="M766" s="133"/>
      <c r="N766" s="288"/>
      <c r="O766" s="134"/>
      <c r="P766" s="166"/>
      <c r="Q766" s="289"/>
      <c r="R766" s="165"/>
      <c r="S766" s="290"/>
      <c r="T766" s="290"/>
      <c r="U766" s="290"/>
      <c r="V766" s="290"/>
      <c r="W766" s="166"/>
      <c r="X766" s="87"/>
      <c r="Y766" s="418">
        <f t="shared" si="202"/>
        <v>0</v>
      </c>
      <c r="Z766" s="291">
        <f t="shared" si="203"/>
        <v>0</v>
      </c>
      <c r="AA766" s="163"/>
      <c r="AB766" s="177" t="str">
        <f t="shared" si="204"/>
        <v/>
      </c>
      <c r="AC766" s="283" t="str">
        <f t="shared" si="205"/>
        <v/>
      </c>
      <c r="AD766" s="283" t="str">
        <f t="shared" si="206"/>
        <v/>
      </c>
      <c r="AE766" s="163"/>
      <c r="AF766" s="162"/>
      <c r="AP766" s="581"/>
    </row>
    <row r="767" spans="1:42" s="141" customFormat="1">
      <c r="A767" s="134">
        <v>758</v>
      </c>
      <c r="B767" s="286"/>
      <c r="C767" s="146">
        <f t="shared" si="199"/>
        <v>0</v>
      </c>
      <c r="D767" s="146">
        <f t="shared" si="200"/>
        <v>1</v>
      </c>
      <c r="E767" s="146">
        <f t="shared" si="201"/>
        <v>1900</v>
      </c>
      <c r="F767" s="287"/>
      <c r="G767" s="287"/>
      <c r="H767" s="287"/>
      <c r="I767" s="288"/>
      <c r="J767" s="287"/>
      <c r="K767" s="288"/>
      <c r="L767" s="134"/>
      <c r="M767" s="133"/>
      <c r="N767" s="288"/>
      <c r="O767" s="134"/>
      <c r="P767" s="166"/>
      <c r="Q767" s="289"/>
      <c r="R767" s="165"/>
      <c r="S767" s="290"/>
      <c r="T767" s="290"/>
      <c r="U767" s="290"/>
      <c r="V767" s="290"/>
      <c r="W767" s="166"/>
      <c r="X767" s="87"/>
      <c r="Y767" s="418">
        <f t="shared" si="202"/>
        <v>0</v>
      </c>
      <c r="Z767" s="291">
        <f t="shared" si="203"/>
        <v>0</v>
      </c>
      <c r="AA767" s="163"/>
      <c r="AB767" s="177" t="str">
        <f t="shared" si="204"/>
        <v/>
      </c>
      <c r="AC767" s="283" t="str">
        <f t="shared" si="205"/>
        <v/>
      </c>
      <c r="AD767" s="283" t="str">
        <f t="shared" si="206"/>
        <v/>
      </c>
      <c r="AE767" s="163"/>
      <c r="AF767" s="162"/>
      <c r="AP767" s="581"/>
    </row>
    <row r="768" spans="1:42" s="141" customFormat="1">
      <c r="A768" s="134">
        <v>759</v>
      </c>
      <c r="B768" s="286"/>
      <c r="C768" s="146">
        <f t="shared" si="199"/>
        <v>0</v>
      </c>
      <c r="D768" s="146">
        <f t="shared" si="200"/>
        <v>1</v>
      </c>
      <c r="E768" s="146">
        <f t="shared" si="201"/>
        <v>1900</v>
      </c>
      <c r="F768" s="287"/>
      <c r="G768" s="287"/>
      <c r="H768" s="287"/>
      <c r="I768" s="288"/>
      <c r="J768" s="287"/>
      <c r="K768" s="288"/>
      <c r="L768" s="134"/>
      <c r="M768" s="133"/>
      <c r="N768" s="288"/>
      <c r="O768" s="134"/>
      <c r="P768" s="166"/>
      <c r="Q768" s="289"/>
      <c r="R768" s="165"/>
      <c r="S768" s="290"/>
      <c r="T768" s="290"/>
      <c r="U768" s="290"/>
      <c r="V768" s="290"/>
      <c r="W768" s="166"/>
      <c r="X768" s="87"/>
      <c r="Y768" s="418">
        <f t="shared" si="202"/>
        <v>0</v>
      </c>
      <c r="Z768" s="291">
        <f t="shared" si="203"/>
        <v>0</v>
      </c>
      <c r="AA768" s="163"/>
      <c r="AB768" s="177" t="str">
        <f t="shared" si="204"/>
        <v/>
      </c>
      <c r="AC768" s="283" t="str">
        <f t="shared" si="205"/>
        <v/>
      </c>
      <c r="AD768" s="283" t="str">
        <f t="shared" si="206"/>
        <v/>
      </c>
      <c r="AE768" s="163"/>
      <c r="AF768" s="162"/>
      <c r="AP768" s="581"/>
    </row>
    <row r="769" spans="1:42" s="141" customFormat="1">
      <c r="A769" s="134">
        <v>760</v>
      </c>
      <c r="B769" s="286"/>
      <c r="C769" s="146">
        <f t="shared" si="199"/>
        <v>0</v>
      </c>
      <c r="D769" s="146">
        <f t="shared" si="200"/>
        <v>1</v>
      </c>
      <c r="E769" s="146">
        <f t="shared" si="201"/>
        <v>1900</v>
      </c>
      <c r="F769" s="287"/>
      <c r="G769" s="287"/>
      <c r="H769" s="287"/>
      <c r="I769" s="288"/>
      <c r="J769" s="287"/>
      <c r="K769" s="288"/>
      <c r="L769" s="134"/>
      <c r="M769" s="133"/>
      <c r="N769" s="288"/>
      <c r="O769" s="134"/>
      <c r="P769" s="166"/>
      <c r="Q769" s="289"/>
      <c r="R769" s="165"/>
      <c r="S769" s="290"/>
      <c r="T769" s="290"/>
      <c r="U769" s="290"/>
      <c r="V769" s="290"/>
      <c r="W769" s="166"/>
      <c r="X769" s="87"/>
      <c r="Y769" s="418">
        <f t="shared" si="202"/>
        <v>0</v>
      </c>
      <c r="Z769" s="291">
        <f t="shared" si="203"/>
        <v>0</v>
      </c>
      <c r="AA769" s="163"/>
      <c r="AB769" s="177" t="str">
        <f t="shared" si="204"/>
        <v/>
      </c>
      <c r="AC769" s="283" t="str">
        <f t="shared" si="205"/>
        <v/>
      </c>
      <c r="AD769" s="283" t="str">
        <f t="shared" si="206"/>
        <v/>
      </c>
      <c r="AE769" s="163"/>
      <c r="AF769" s="162"/>
      <c r="AP769" s="581"/>
    </row>
    <row r="770" spans="1:42" s="141" customFormat="1">
      <c r="A770" s="134">
        <v>761</v>
      </c>
      <c r="B770" s="286"/>
      <c r="C770" s="146">
        <f t="shared" si="199"/>
        <v>0</v>
      </c>
      <c r="D770" s="146">
        <f t="shared" si="200"/>
        <v>1</v>
      </c>
      <c r="E770" s="146">
        <f t="shared" si="201"/>
        <v>1900</v>
      </c>
      <c r="F770" s="287"/>
      <c r="G770" s="287"/>
      <c r="H770" s="287"/>
      <c r="I770" s="288"/>
      <c r="J770" s="287"/>
      <c r="K770" s="288"/>
      <c r="L770" s="134"/>
      <c r="M770" s="133"/>
      <c r="N770" s="288"/>
      <c r="O770" s="134"/>
      <c r="P770" s="166"/>
      <c r="Q770" s="289"/>
      <c r="R770" s="165"/>
      <c r="S770" s="290"/>
      <c r="T770" s="290"/>
      <c r="U770" s="290"/>
      <c r="V770" s="290"/>
      <c r="W770" s="166"/>
      <c r="X770" s="87"/>
      <c r="Y770" s="418">
        <f t="shared" si="202"/>
        <v>0</v>
      </c>
      <c r="Z770" s="291">
        <f t="shared" si="203"/>
        <v>0</v>
      </c>
      <c r="AA770" s="163"/>
      <c r="AB770" s="177" t="str">
        <f t="shared" si="204"/>
        <v/>
      </c>
      <c r="AC770" s="283" t="str">
        <f t="shared" si="205"/>
        <v/>
      </c>
      <c r="AD770" s="283" t="str">
        <f t="shared" si="206"/>
        <v/>
      </c>
      <c r="AE770" s="163"/>
      <c r="AF770" s="162"/>
      <c r="AP770" s="581"/>
    </row>
    <row r="771" spans="1:42" s="141" customFormat="1">
      <c r="A771" s="134">
        <v>762</v>
      </c>
      <c r="B771" s="286"/>
      <c r="C771" s="146">
        <f t="shared" si="199"/>
        <v>0</v>
      </c>
      <c r="D771" s="146">
        <f t="shared" si="200"/>
        <v>1</v>
      </c>
      <c r="E771" s="146">
        <f t="shared" si="201"/>
        <v>1900</v>
      </c>
      <c r="F771" s="287"/>
      <c r="G771" s="287"/>
      <c r="H771" s="287"/>
      <c r="I771" s="288"/>
      <c r="J771" s="287"/>
      <c r="K771" s="288"/>
      <c r="L771" s="134"/>
      <c r="M771" s="133"/>
      <c r="N771" s="288"/>
      <c r="O771" s="134"/>
      <c r="P771" s="166"/>
      <c r="Q771" s="289"/>
      <c r="R771" s="165"/>
      <c r="S771" s="290"/>
      <c r="T771" s="290"/>
      <c r="U771" s="290"/>
      <c r="V771" s="290"/>
      <c r="W771" s="166"/>
      <c r="X771" s="87"/>
      <c r="Y771" s="418">
        <f t="shared" si="202"/>
        <v>0</v>
      </c>
      <c r="Z771" s="291">
        <f t="shared" si="203"/>
        <v>0</v>
      </c>
      <c r="AA771" s="163"/>
      <c r="AB771" s="177" t="str">
        <f t="shared" si="204"/>
        <v/>
      </c>
      <c r="AC771" s="283" t="str">
        <f t="shared" si="205"/>
        <v/>
      </c>
      <c r="AD771" s="283" t="str">
        <f t="shared" si="206"/>
        <v/>
      </c>
      <c r="AE771" s="163"/>
      <c r="AF771" s="162"/>
      <c r="AP771" s="581"/>
    </row>
    <row r="772" spans="1:42" s="141" customFormat="1">
      <c r="A772" s="134">
        <v>763</v>
      </c>
      <c r="B772" s="286"/>
      <c r="C772" s="146">
        <f t="shared" si="199"/>
        <v>0</v>
      </c>
      <c r="D772" s="146">
        <f t="shared" si="200"/>
        <v>1</v>
      </c>
      <c r="E772" s="146">
        <f t="shared" si="201"/>
        <v>1900</v>
      </c>
      <c r="F772" s="287"/>
      <c r="G772" s="287"/>
      <c r="H772" s="287"/>
      <c r="I772" s="288"/>
      <c r="J772" s="287"/>
      <c r="K772" s="288"/>
      <c r="L772" s="134"/>
      <c r="M772" s="133"/>
      <c r="N772" s="288"/>
      <c r="O772" s="134"/>
      <c r="P772" s="166"/>
      <c r="Q772" s="289"/>
      <c r="R772" s="165"/>
      <c r="S772" s="290"/>
      <c r="T772" s="290"/>
      <c r="U772" s="290"/>
      <c r="V772" s="290"/>
      <c r="W772" s="166"/>
      <c r="X772" s="87"/>
      <c r="Y772" s="418">
        <f t="shared" si="202"/>
        <v>0</v>
      </c>
      <c r="Z772" s="291">
        <f t="shared" si="203"/>
        <v>0</v>
      </c>
      <c r="AA772" s="163"/>
      <c r="AB772" s="177" t="str">
        <f t="shared" si="204"/>
        <v/>
      </c>
      <c r="AC772" s="283" t="str">
        <f t="shared" si="205"/>
        <v/>
      </c>
      <c r="AD772" s="283" t="str">
        <f t="shared" si="206"/>
        <v/>
      </c>
      <c r="AE772" s="163"/>
      <c r="AF772" s="162"/>
      <c r="AP772" s="581"/>
    </row>
    <row r="773" spans="1:42" s="141" customFormat="1">
      <c r="A773" s="134">
        <v>764</v>
      </c>
      <c r="B773" s="286"/>
      <c r="C773" s="146">
        <f t="shared" si="199"/>
        <v>0</v>
      </c>
      <c r="D773" s="146">
        <f t="shared" si="200"/>
        <v>1</v>
      </c>
      <c r="E773" s="146">
        <f t="shared" si="201"/>
        <v>1900</v>
      </c>
      <c r="F773" s="287"/>
      <c r="G773" s="287"/>
      <c r="H773" s="287"/>
      <c r="I773" s="288"/>
      <c r="J773" s="287"/>
      <c r="K773" s="288"/>
      <c r="L773" s="134"/>
      <c r="M773" s="133"/>
      <c r="N773" s="288"/>
      <c r="O773" s="134"/>
      <c r="P773" s="166"/>
      <c r="Q773" s="289"/>
      <c r="R773" s="165"/>
      <c r="S773" s="290"/>
      <c r="T773" s="290"/>
      <c r="U773" s="290"/>
      <c r="V773" s="290"/>
      <c r="W773" s="166"/>
      <c r="X773" s="87"/>
      <c r="Y773" s="418">
        <f t="shared" si="202"/>
        <v>0</v>
      </c>
      <c r="Z773" s="291">
        <f t="shared" si="203"/>
        <v>0</v>
      </c>
      <c r="AA773" s="163"/>
      <c r="AB773" s="177" t="str">
        <f t="shared" si="204"/>
        <v/>
      </c>
      <c r="AC773" s="283" t="str">
        <f t="shared" si="205"/>
        <v/>
      </c>
      <c r="AD773" s="283" t="str">
        <f t="shared" si="206"/>
        <v/>
      </c>
      <c r="AE773" s="163"/>
      <c r="AF773" s="162"/>
      <c r="AP773" s="581"/>
    </row>
    <row r="774" spans="1:42" s="141" customFormat="1">
      <c r="A774" s="134">
        <v>765</v>
      </c>
      <c r="B774" s="286"/>
      <c r="C774" s="146">
        <f t="shared" si="199"/>
        <v>0</v>
      </c>
      <c r="D774" s="146">
        <f t="shared" si="200"/>
        <v>1</v>
      </c>
      <c r="E774" s="146">
        <f t="shared" si="201"/>
        <v>1900</v>
      </c>
      <c r="F774" s="287"/>
      <c r="G774" s="287"/>
      <c r="H774" s="287"/>
      <c r="I774" s="288"/>
      <c r="J774" s="287"/>
      <c r="K774" s="288"/>
      <c r="L774" s="134"/>
      <c r="M774" s="133"/>
      <c r="N774" s="288"/>
      <c r="O774" s="134"/>
      <c r="P774" s="166"/>
      <c r="Q774" s="289"/>
      <c r="R774" s="165"/>
      <c r="S774" s="290"/>
      <c r="T774" s="290"/>
      <c r="U774" s="290"/>
      <c r="V774" s="290"/>
      <c r="W774" s="166"/>
      <c r="X774" s="87"/>
      <c r="Y774" s="418">
        <f t="shared" si="202"/>
        <v>0</v>
      </c>
      <c r="Z774" s="291">
        <f t="shared" si="203"/>
        <v>0</v>
      </c>
      <c r="AA774" s="163"/>
      <c r="AB774" s="177" t="str">
        <f t="shared" si="204"/>
        <v/>
      </c>
      <c r="AC774" s="283" t="str">
        <f t="shared" si="205"/>
        <v/>
      </c>
      <c r="AD774" s="283" t="str">
        <f t="shared" si="206"/>
        <v/>
      </c>
      <c r="AE774" s="163"/>
      <c r="AF774" s="162"/>
      <c r="AP774" s="581"/>
    </row>
    <row r="775" spans="1:42" s="141" customFormat="1">
      <c r="A775" s="134">
        <v>766</v>
      </c>
      <c r="B775" s="286"/>
      <c r="C775" s="146">
        <f t="shared" si="199"/>
        <v>0</v>
      </c>
      <c r="D775" s="146">
        <f t="shared" si="200"/>
        <v>1</v>
      </c>
      <c r="E775" s="146">
        <f t="shared" si="201"/>
        <v>1900</v>
      </c>
      <c r="F775" s="287"/>
      <c r="G775" s="287"/>
      <c r="H775" s="287"/>
      <c r="I775" s="288"/>
      <c r="J775" s="287"/>
      <c r="K775" s="288"/>
      <c r="L775" s="134"/>
      <c r="M775" s="133"/>
      <c r="N775" s="288"/>
      <c r="O775" s="134"/>
      <c r="P775" s="166"/>
      <c r="Q775" s="289"/>
      <c r="R775" s="165"/>
      <c r="S775" s="290"/>
      <c r="T775" s="290"/>
      <c r="U775" s="290"/>
      <c r="V775" s="290"/>
      <c r="W775" s="166"/>
      <c r="X775" s="87"/>
      <c r="Y775" s="418">
        <f t="shared" si="202"/>
        <v>0</v>
      </c>
      <c r="Z775" s="291">
        <f t="shared" si="203"/>
        <v>0</v>
      </c>
      <c r="AA775" s="163"/>
      <c r="AB775" s="177" t="str">
        <f t="shared" si="204"/>
        <v/>
      </c>
      <c r="AC775" s="283" t="str">
        <f t="shared" si="205"/>
        <v/>
      </c>
      <c r="AD775" s="283" t="str">
        <f t="shared" si="206"/>
        <v/>
      </c>
      <c r="AE775" s="163"/>
      <c r="AF775" s="162"/>
      <c r="AP775" s="581"/>
    </row>
    <row r="776" spans="1:42" s="141" customFormat="1">
      <c r="A776" s="134">
        <v>767</v>
      </c>
      <c r="B776" s="286"/>
      <c r="C776" s="146">
        <f t="shared" si="199"/>
        <v>0</v>
      </c>
      <c r="D776" s="146">
        <f t="shared" si="200"/>
        <v>1</v>
      </c>
      <c r="E776" s="146">
        <f t="shared" si="201"/>
        <v>1900</v>
      </c>
      <c r="F776" s="287"/>
      <c r="G776" s="287"/>
      <c r="H776" s="287"/>
      <c r="I776" s="288"/>
      <c r="J776" s="287"/>
      <c r="K776" s="288"/>
      <c r="L776" s="134"/>
      <c r="M776" s="133"/>
      <c r="N776" s="288"/>
      <c r="O776" s="134"/>
      <c r="P776" s="166"/>
      <c r="Q776" s="289"/>
      <c r="R776" s="165"/>
      <c r="S776" s="290"/>
      <c r="T776" s="290"/>
      <c r="U776" s="290"/>
      <c r="V776" s="290"/>
      <c r="W776" s="166"/>
      <c r="X776" s="87"/>
      <c r="Y776" s="418">
        <f t="shared" si="202"/>
        <v>0</v>
      </c>
      <c r="Z776" s="291">
        <f t="shared" si="203"/>
        <v>0</v>
      </c>
      <c r="AA776" s="163"/>
      <c r="AB776" s="177" t="str">
        <f t="shared" si="204"/>
        <v/>
      </c>
      <c r="AC776" s="283" t="str">
        <f t="shared" si="205"/>
        <v/>
      </c>
      <c r="AD776" s="283" t="str">
        <f t="shared" si="206"/>
        <v/>
      </c>
      <c r="AE776" s="163"/>
      <c r="AF776" s="162"/>
      <c r="AP776" s="581"/>
    </row>
    <row r="777" spans="1:42" s="141" customFormat="1">
      <c r="A777" s="134">
        <v>768</v>
      </c>
      <c r="B777" s="286"/>
      <c r="C777" s="146">
        <f t="shared" si="199"/>
        <v>0</v>
      </c>
      <c r="D777" s="146">
        <f t="shared" si="200"/>
        <v>1</v>
      </c>
      <c r="E777" s="146">
        <f t="shared" si="201"/>
        <v>1900</v>
      </c>
      <c r="F777" s="287"/>
      <c r="G777" s="287"/>
      <c r="H777" s="287"/>
      <c r="I777" s="288"/>
      <c r="J777" s="287"/>
      <c r="K777" s="288"/>
      <c r="L777" s="134"/>
      <c r="M777" s="133"/>
      <c r="N777" s="288"/>
      <c r="O777" s="134"/>
      <c r="P777" s="166"/>
      <c r="Q777" s="289"/>
      <c r="R777" s="165"/>
      <c r="S777" s="290"/>
      <c r="T777" s="290"/>
      <c r="U777" s="290"/>
      <c r="V777" s="290"/>
      <c r="W777" s="166"/>
      <c r="X777" s="87"/>
      <c r="Y777" s="418">
        <f t="shared" si="202"/>
        <v>0</v>
      </c>
      <c r="Z777" s="291">
        <f t="shared" si="203"/>
        <v>0</v>
      </c>
      <c r="AA777" s="163"/>
      <c r="AB777" s="177" t="str">
        <f t="shared" si="204"/>
        <v/>
      </c>
      <c r="AC777" s="283" t="str">
        <f t="shared" si="205"/>
        <v/>
      </c>
      <c r="AD777" s="283" t="str">
        <f t="shared" si="206"/>
        <v/>
      </c>
      <c r="AE777" s="163"/>
      <c r="AF777" s="162"/>
      <c r="AP777" s="581"/>
    </row>
    <row r="778" spans="1:42" s="141" customFormat="1">
      <c r="A778" s="134">
        <v>769</v>
      </c>
      <c r="B778" s="286"/>
      <c r="C778" s="146">
        <f t="shared" si="199"/>
        <v>0</v>
      </c>
      <c r="D778" s="146">
        <f t="shared" si="200"/>
        <v>1</v>
      </c>
      <c r="E778" s="146">
        <f t="shared" si="201"/>
        <v>1900</v>
      </c>
      <c r="F778" s="287"/>
      <c r="G778" s="287"/>
      <c r="H778" s="287"/>
      <c r="I778" s="288"/>
      <c r="J778" s="287"/>
      <c r="K778" s="288"/>
      <c r="L778" s="134"/>
      <c r="M778" s="133"/>
      <c r="N778" s="288"/>
      <c r="O778" s="134"/>
      <c r="P778" s="166"/>
      <c r="Q778" s="289"/>
      <c r="R778" s="165"/>
      <c r="S778" s="290"/>
      <c r="T778" s="290"/>
      <c r="U778" s="290"/>
      <c r="V778" s="290"/>
      <c r="W778" s="166"/>
      <c r="X778" s="87"/>
      <c r="Y778" s="418">
        <f t="shared" si="202"/>
        <v>0</v>
      </c>
      <c r="Z778" s="291">
        <f t="shared" si="203"/>
        <v>0</v>
      </c>
      <c r="AA778" s="163"/>
      <c r="AB778" s="177" t="str">
        <f t="shared" si="204"/>
        <v/>
      </c>
      <c r="AC778" s="283" t="str">
        <f t="shared" si="205"/>
        <v/>
      </c>
      <c r="AD778" s="283" t="str">
        <f t="shared" si="206"/>
        <v/>
      </c>
      <c r="AE778" s="163"/>
      <c r="AF778" s="162"/>
      <c r="AP778" s="581"/>
    </row>
    <row r="779" spans="1:42" s="141" customFormat="1">
      <c r="A779" s="134">
        <v>770</v>
      </c>
      <c r="B779" s="286"/>
      <c r="C779" s="146">
        <f t="shared" ref="C779:C842" si="207">DAY(B779)</f>
        <v>0</v>
      </c>
      <c r="D779" s="146">
        <f t="shared" ref="D779:D842" si="208">MONTH(B779)</f>
        <v>1</v>
      </c>
      <c r="E779" s="146">
        <f t="shared" ref="E779:E842" si="209">YEAR(B779)</f>
        <v>1900</v>
      </c>
      <c r="F779" s="287"/>
      <c r="G779" s="287"/>
      <c r="H779" s="287"/>
      <c r="I779" s="288"/>
      <c r="J779" s="287"/>
      <c r="K779" s="288"/>
      <c r="L779" s="134"/>
      <c r="M779" s="133"/>
      <c r="N779" s="288"/>
      <c r="O779" s="134"/>
      <c r="P779" s="166"/>
      <c r="Q779" s="289"/>
      <c r="R779" s="165"/>
      <c r="S779" s="290"/>
      <c r="T779" s="290"/>
      <c r="U779" s="290"/>
      <c r="V779" s="290"/>
      <c r="W779" s="166"/>
      <c r="X779" s="87"/>
      <c r="Y779" s="418">
        <f t="shared" ref="Y779:Y842" si="210">X779*U779</f>
        <v>0</v>
      </c>
      <c r="Z779" s="291">
        <f t="shared" ref="Z779:Z842" si="211">Y779*1.1</f>
        <v>0</v>
      </c>
      <c r="AA779" s="163"/>
      <c r="AB779" s="177" t="str">
        <f t="shared" ref="AB779:AB842" si="212">IF(S779="","",IF(S779-U779=0,"Full","No"))</f>
        <v/>
      </c>
      <c r="AC779" s="283" t="str">
        <f t="shared" ref="AC779:AC842" si="213">IF(AND(S779&gt;U779,V779=0),"Lost",IF(AND(S779&gt;U779,V779&lt;(S779-U779)),"Lost",""))</f>
        <v/>
      </c>
      <c r="AD779" s="283" t="str">
        <f t="shared" ref="AD779:AD842" si="214">IF(AND(S779&gt;U779,V779=0),S779-U779,IF(AND(S779&gt;U779,V779&lt;(S779-U779)),S779-(U779+V779),""))</f>
        <v/>
      </c>
      <c r="AE779" s="163"/>
      <c r="AF779" s="162"/>
      <c r="AP779" s="581"/>
    </row>
    <row r="780" spans="1:42" s="141" customFormat="1">
      <c r="A780" s="134">
        <v>771</v>
      </c>
      <c r="B780" s="286"/>
      <c r="C780" s="146">
        <f t="shared" si="207"/>
        <v>0</v>
      </c>
      <c r="D780" s="146">
        <f t="shared" si="208"/>
        <v>1</v>
      </c>
      <c r="E780" s="146">
        <f t="shared" si="209"/>
        <v>1900</v>
      </c>
      <c r="F780" s="287"/>
      <c r="G780" s="287"/>
      <c r="H780" s="287"/>
      <c r="I780" s="288"/>
      <c r="J780" s="287"/>
      <c r="K780" s="288"/>
      <c r="L780" s="134"/>
      <c r="M780" s="133"/>
      <c r="N780" s="288"/>
      <c r="O780" s="134"/>
      <c r="P780" s="166"/>
      <c r="Q780" s="289"/>
      <c r="R780" s="165"/>
      <c r="S780" s="290"/>
      <c r="T780" s="290"/>
      <c r="U780" s="290"/>
      <c r="V780" s="290"/>
      <c r="W780" s="166"/>
      <c r="X780" s="87"/>
      <c r="Y780" s="418">
        <f t="shared" si="210"/>
        <v>0</v>
      </c>
      <c r="Z780" s="291">
        <f t="shared" si="211"/>
        <v>0</v>
      </c>
      <c r="AA780" s="163"/>
      <c r="AB780" s="177" t="str">
        <f t="shared" si="212"/>
        <v/>
      </c>
      <c r="AC780" s="283" t="str">
        <f t="shared" si="213"/>
        <v/>
      </c>
      <c r="AD780" s="283" t="str">
        <f t="shared" si="214"/>
        <v/>
      </c>
      <c r="AE780" s="163"/>
      <c r="AF780" s="162"/>
      <c r="AP780" s="581"/>
    </row>
    <row r="781" spans="1:42" s="141" customFormat="1">
      <c r="A781" s="134">
        <v>772</v>
      </c>
      <c r="B781" s="286"/>
      <c r="C781" s="146">
        <f t="shared" si="207"/>
        <v>0</v>
      </c>
      <c r="D781" s="146">
        <f t="shared" si="208"/>
        <v>1</v>
      </c>
      <c r="E781" s="146">
        <f t="shared" si="209"/>
        <v>1900</v>
      </c>
      <c r="F781" s="287"/>
      <c r="G781" s="287"/>
      <c r="H781" s="287"/>
      <c r="I781" s="288"/>
      <c r="J781" s="287"/>
      <c r="K781" s="288"/>
      <c r="L781" s="134"/>
      <c r="M781" s="133"/>
      <c r="N781" s="288"/>
      <c r="O781" s="134"/>
      <c r="P781" s="166"/>
      <c r="Q781" s="289"/>
      <c r="R781" s="165"/>
      <c r="S781" s="290"/>
      <c r="T781" s="290"/>
      <c r="U781" s="290"/>
      <c r="V781" s="290"/>
      <c r="W781" s="166"/>
      <c r="X781" s="87"/>
      <c r="Y781" s="418">
        <f t="shared" si="210"/>
        <v>0</v>
      </c>
      <c r="Z781" s="291">
        <f t="shared" si="211"/>
        <v>0</v>
      </c>
      <c r="AA781" s="163"/>
      <c r="AB781" s="177" t="str">
        <f t="shared" si="212"/>
        <v/>
      </c>
      <c r="AC781" s="283" t="str">
        <f t="shared" si="213"/>
        <v/>
      </c>
      <c r="AD781" s="283" t="str">
        <f t="shared" si="214"/>
        <v/>
      </c>
      <c r="AE781" s="163"/>
      <c r="AF781" s="162"/>
      <c r="AP781" s="581"/>
    </row>
    <row r="782" spans="1:42" s="141" customFormat="1">
      <c r="A782" s="134">
        <v>773</v>
      </c>
      <c r="B782" s="286"/>
      <c r="C782" s="146">
        <f t="shared" si="207"/>
        <v>0</v>
      </c>
      <c r="D782" s="146">
        <f t="shared" si="208"/>
        <v>1</v>
      </c>
      <c r="E782" s="146">
        <f t="shared" si="209"/>
        <v>1900</v>
      </c>
      <c r="F782" s="287"/>
      <c r="G782" s="287"/>
      <c r="H782" s="287"/>
      <c r="I782" s="288"/>
      <c r="J782" s="287"/>
      <c r="K782" s="288"/>
      <c r="L782" s="134"/>
      <c r="M782" s="133"/>
      <c r="N782" s="288"/>
      <c r="O782" s="134"/>
      <c r="P782" s="166"/>
      <c r="Q782" s="289"/>
      <c r="R782" s="165"/>
      <c r="S782" s="290"/>
      <c r="T782" s="290"/>
      <c r="U782" s="290"/>
      <c r="V782" s="290"/>
      <c r="W782" s="166"/>
      <c r="X782" s="87"/>
      <c r="Y782" s="418">
        <f t="shared" si="210"/>
        <v>0</v>
      </c>
      <c r="Z782" s="291">
        <f t="shared" si="211"/>
        <v>0</v>
      </c>
      <c r="AA782" s="163"/>
      <c r="AB782" s="177" t="str">
        <f t="shared" si="212"/>
        <v/>
      </c>
      <c r="AC782" s="283" t="str">
        <f t="shared" si="213"/>
        <v/>
      </c>
      <c r="AD782" s="283" t="str">
        <f t="shared" si="214"/>
        <v/>
      </c>
      <c r="AE782" s="163"/>
      <c r="AF782" s="162"/>
      <c r="AP782" s="581"/>
    </row>
    <row r="783" spans="1:42" s="141" customFormat="1">
      <c r="A783" s="134">
        <v>774</v>
      </c>
      <c r="B783" s="286"/>
      <c r="C783" s="146">
        <f t="shared" si="207"/>
        <v>0</v>
      </c>
      <c r="D783" s="146">
        <f t="shared" si="208"/>
        <v>1</v>
      </c>
      <c r="E783" s="146">
        <f t="shared" si="209"/>
        <v>1900</v>
      </c>
      <c r="F783" s="287"/>
      <c r="G783" s="287"/>
      <c r="H783" s="287"/>
      <c r="I783" s="288"/>
      <c r="J783" s="287"/>
      <c r="K783" s="288"/>
      <c r="L783" s="134"/>
      <c r="M783" s="133"/>
      <c r="N783" s="288"/>
      <c r="O783" s="134"/>
      <c r="P783" s="166"/>
      <c r="Q783" s="289"/>
      <c r="R783" s="165"/>
      <c r="S783" s="290"/>
      <c r="T783" s="290"/>
      <c r="U783" s="290"/>
      <c r="V783" s="290"/>
      <c r="W783" s="166"/>
      <c r="X783" s="87"/>
      <c r="Y783" s="418">
        <f t="shared" si="210"/>
        <v>0</v>
      </c>
      <c r="Z783" s="291">
        <f t="shared" si="211"/>
        <v>0</v>
      </c>
      <c r="AA783" s="163"/>
      <c r="AB783" s="177" t="str">
        <f t="shared" si="212"/>
        <v/>
      </c>
      <c r="AC783" s="283" t="str">
        <f t="shared" si="213"/>
        <v/>
      </c>
      <c r="AD783" s="283" t="str">
        <f t="shared" si="214"/>
        <v/>
      </c>
      <c r="AE783" s="163"/>
      <c r="AF783" s="162"/>
      <c r="AP783" s="581"/>
    </row>
    <row r="784" spans="1:42" s="141" customFormat="1">
      <c r="A784" s="134">
        <v>775</v>
      </c>
      <c r="B784" s="286"/>
      <c r="C784" s="146">
        <f t="shared" si="207"/>
        <v>0</v>
      </c>
      <c r="D784" s="146">
        <f t="shared" si="208"/>
        <v>1</v>
      </c>
      <c r="E784" s="146">
        <f t="shared" si="209"/>
        <v>1900</v>
      </c>
      <c r="F784" s="287"/>
      <c r="G784" s="287"/>
      <c r="H784" s="287"/>
      <c r="I784" s="288"/>
      <c r="J784" s="287"/>
      <c r="K784" s="288"/>
      <c r="L784" s="134"/>
      <c r="M784" s="133"/>
      <c r="N784" s="288"/>
      <c r="O784" s="134"/>
      <c r="P784" s="166"/>
      <c r="Q784" s="289"/>
      <c r="R784" s="165"/>
      <c r="S784" s="290"/>
      <c r="T784" s="290"/>
      <c r="U784" s="290"/>
      <c r="V784" s="290"/>
      <c r="W784" s="166"/>
      <c r="X784" s="87"/>
      <c r="Y784" s="418">
        <f t="shared" si="210"/>
        <v>0</v>
      </c>
      <c r="Z784" s="291">
        <f t="shared" si="211"/>
        <v>0</v>
      </c>
      <c r="AA784" s="163"/>
      <c r="AB784" s="177" t="str">
        <f t="shared" si="212"/>
        <v/>
      </c>
      <c r="AC784" s="283" t="str">
        <f t="shared" si="213"/>
        <v/>
      </c>
      <c r="AD784" s="283" t="str">
        <f t="shared" si="214"/>
        <v/>
      </c>
      <c r="AE784" s="163"/>
      <c r="AF784" s="162"/>
      <c r="AP784" s="581"/>
    </row>
    <row r="785" spans="1:42" s="141" customFormat="1">
      <c r="A785" s="134">
        <v>776</v>
      </c>
      <c r="B785" s="286"/>
      <c r="C785" s="146">
        <f t="shared" si="207"/>
        <v>0</v>
      </c>
      <c r="D785" s="146">
        <f t="shared" si="208"/>
        <v>1</v>
      </c>
      <c r="E785" s="146">
        <f t="shared" si="209"/>
        <v>1900</v>
      </c>
      <c r="F785" s="287"/>
      <c r="G785" s="287"/>
      <c r="H785" s="287"/>
      <c r="I785" s="288"/>
      <c r="J785" s="287"/>
      <c r="K785" s="288"/>
      <c r="L785" s="134"/>
      <c r="M785" s="133"/>
      <c r="N785" s="288"/>
      <c r="O785" s="134"/>
      <c r="P785" s="166"/>
      <c r="Q785" s="289"/>
      <c r="R785" s="165"/>
      <c r="S785" s="290"/>
      <c r="T785" s="290"/>
      <c r="U785" s="290"/>
      <c r="V785" s="290"/>
      <c r="W785" s="166"/>
      <c r="X785" s="87"/>
      <c r="Y785" s="418">
        <f t="shared" si="210"/>
        <v>0</v>
      </c>
      <c r="Z785" s="291">
        <f t="shared" si="211"/>
        <v>0</v>
      </c>
      <c r="AA785" s="163"/>
      <c r="AB785" s="177" t="str">
        <f t="shared" si="212"/>
        <v/>
      </c>
      <c r="AC785" s="283" t="str">
        <f t="shared" si="213"/>
        <v/>
      </c>
      <c r="AD785" s="283" t="str">
        <f t="shared" si="214"/>
        <v/>
      </c>
      <c r="AE785" s="163"/>
      <c r="AF785" s="162"/>
      <c r="AP785" s="581"/>
    </row>
    <row r="786" spans="1:42" s="141" customFormat="1">
      <c r="A786" s="134">
        <v>777</v>
      </c>
      <c r="B786" s="286"/>
      <c r="C786" s="146">
        <f t="shared" si="207"/>
        <v>0</v>
      </c>
      <c r="D786" s="146">
        <f t="shared" si="208"/>
        <v>1</v>
      </c>
      <c r="E786" s="146">
        <f t="shared" si="209"/>
        <v>1900</v>
      </c>
      <c r="F786" s="287"/>
      <c r="G786" s="287"/>
      <c r="H786" s="287"/>
      <c r="I786" s="288"/>
      <c r="J786" s="287"/>
      <c r="K786" s="288"/>
      <c r="L786" s="134"/>
      <c r="M786" s="133"/>
      <c r="N786" s="288"/>
      <c r="O786" s="134"/>
      <c r="P786" s="166"/>
      <c r="Q786" s="289"/>
      <c r="R786" s="165"/>
      <c r="S786" s="290"/>
      <c r="T786" s="290"/>
      <c r="U786" s="290"/>
      <c r="V786" s="290"/>
      <c r="W786" s="166"/>
      <c r="X786" s="87"/>
      <c r="Y786" s="418">
        <f t="shared" si="210"/>
        <v>0</v>
      </c>
      <c r="Z786" s="291">
        <f t="shared" si="211"/>
        <v>0</v>
      </c>
      <c r="AA786" s="163"/>
      <c r="AB786" s="177" t="str">
        <f t="shared" si="212"/>
        <v/>
      </c>
      <c r="AC786" s="283" t="str">
        <f t="shared" si="213"/>
        <v/>
      </c>
      <c r="AD786" s="283" t="str">
        <f t="shared" si="214"/>
        <v/>
      </c>
      <c r="AE786" s="163"/>
      <c r="AF786" s="162"/>
      <c r="AP786" s="581"/>
    </row>
    <row r="787" spans="1:42" s="141" customFormat="1">
      <c r="A787" s="134">
        <v>778</v>
      </c>
      <c r="B787" s="286"/>
      <c r="C787" s="146">
        <f t="shared" si="207"/>
        <v>0</v>
      </c>
      <c r="D787" s="146">
        <f t="shared" si="208"/>
        <v>1</v>
      </c>
      <c r="E787" s="146">
        <f t="shared" si="209"/>
        <v>1900</v>
      </c>
      <c r="F787" s="287"/>
      <c r="G787" s="287"/>
      <c r="H787" s="287"/>
      <c r="I787" s="288"/>
      <c r="J787" s="287"/>
      <c r="K787" s="288"/>
      <c r="L787" s="134"/>
      <c r="M787" s="133"/>
      <c r="N787" s="288"/>
      <c r="O787" s="134"/>
      <c r="P787" s="166"/>
      <c r="Q787" s="289"/>
      <c r="R787" s="165"/>
      <c r="S787" s="290"/>
      <c r="T787" s="290"/>
      <c r="U787" s="290"/>
      <c r="V787" s="290"/>
      <c r="W787" s="166"/>
      <c r="X787" s="87"/>
      <c r="Y787" s="418">
        <f t="shared" si="210"/>
        <v>0</v>
      </c>
      <c r="Z787" s="291">
        <f t="shared" si="211"/>
        <v>0</v>
      </c>
      <c r="AA787" s="163"/>
      <c r="AB787" s="177" t="str">
        <f t="shared" si="212"/>
        <v/>
      </c>
      <c r="AC787" s="283" t="str">
        <f t="shared" si="213"/>
        <v/>
      </c>
      <c r="AD787" s="283" t="str">
        <f t="shared" si="214"/>
        <v/>
      </c>
      <c r="AE787" s="163"/>
      <c r="AF787" s="162"/>
      <c r="AP787" s="581"/>
    </row>
    <row r="788" spans="1:42" s="141" customFormat="1">
      <c r="A788" s="134">
        <v>779</v>
      </c>
      <c r="B788" s="286"/>
      <c r="C788" s="146">
        <f t="shared" si="207"/>
        <v>0</v>
      </c>
      <c r="D788" s="146">
        <f t="shared" si="208"/>
        <v>1</v>
      </c>
      <c r="E788" s="146">
        <f t="shared" si="209"/>
        <v>1900</v>
      </c>
      <c r="F788" s="287"/>
      <c r="G788" s="287"/>
      <c r="H788" s="287"/>
      <c r="I788" s="288"/>
      <c r="J788" s="287"/>
      <c r="K788" s="288"/>
      <c r="L788" s="134"/>
      <c r="M788" s="133"/>
      <c r="N788" s="288"/>
      <c r="O788" s="134"/>
      <c r="P788" s="166"/>
      <c r="Q788" s="289"/>
      <c r="R788" s="165"/>
      <c r="S788" s="290"/>
      <c r="T788" s="290"/>
      <c r="U788" s="290"/>
      <c r="V788" s="290"/>
      <c r="W788" s="166"/>
      <c r="X788" s="87"/>
      <c r="Y788" s="418">
        <f t="shared" si="210"/>
        <v>0</v>
      </c>
      <c r="Z788" s="291">
        <f t="shared" si="211"/>
        <v>0</v>
      </c>
      <c r="AA788" s="163"/>
      <c r="AB788" s="177" t="str">
        <f t="shared" si="212"/>
        <v/>
      </c>
      <c r="AC788" s="283" t="str">
        <f t="shared" si="213"/>
        <v/>
      </c>
      <c r="AD788" s="283" t="str">
        <f t="shared" si="214"/>
        <v/>
      </c>
      <c r="AE788" s="163"/>
      <c r="AF788" s="162"/>
      <c r="AP788" s="581"/>
    </row>
    <row r="789" spans="1:42" s="141" customFormat="1">
      <c r="A789" s="134">
        <v>780</v>
      </c>
      <c r="B789" s="286"/>
      <c r="C789" s="146">
        <f t="shared" si="207"/>
        <v>0</v>
      </c>
      <c r="D789" s="146">
        <f t="shared" si="208"/>
        <v>1</v>
      </c>
      <c r="E789" s="146">
        <f t="shared" si="209"/>
        <v>1900</v>
      </c>
      <c r="F789" s="287"/>
      <c r="G789" s="287"/>
      <c r="H789" s="287"/>
      <c r="I789" s="288"/>
      <c r="J789" s="287"/>
      <c r="K789" s="288"/>
      <c r="L789" s="134"/>
      <c r="M789" s="133"/>
      <c r="N789" s="288"/>
      <c r="O789" s="134"/>
      <c r="P789" s="166"/>
      <c r="Q789" s="289"/>
      <c r="R789" s="165"/>
      <c r="S789" s="290"/>
      <c r="T789" s="290"/>
      <c r="U789" s="290"/>
      <c r="V789" s="290"/>
      <c r="W789" s="166"/>
      <c r="X789" s="87"/>
      <c r="Y789" s="418">
        <f t="shared" si="210"/>
        <v>0</v>
      </c>
      <c r="Z789" s="291">
        <f t="shared" si="211"/>
        <v>0</v>
      </c>
      <c r="AA789" s="163"/>
      <c r="AB789" s="177" t="str">
        <f t="shared" si="212"/>
        <v/>
      </c>
      <c r="AC789" s="283" t="str">
        <f t="shared" si="213"/>
        <v/>
      </c>
      <c r="AD789" s="283" t="str">
        <f t="shared" si="214"/>
        <v/>
      </c>
      <c r="AE789" s="163"/>
      <c r="AF789" s="162"/>
      <c r="AP789" s="581"/>
    </row>
    <row r="790" spans="1:42" s="141" customFormat="1">
      <c r="A790" s="134">
        <v>781</v>
      </c>
      <c r="B790" s="286"/>
      <c r="C790" s="146">
        <f t="shared" si="207"/>
        <v>0</v>
      </c>
      <c r="D790" s="146">
        <f t="shared" si="208"/>
        <v>1</v>
      </c>
      <c r="E790" s="146">
        <f t="shared" si="209"/>
        <v>1900</v>
      </c>
      <c r="F790" s="287"/>
      <c r="G790" s="287"/>
      <c r="H790" s="287"/>
      <c r="I790" s="288"/>
      <c r="J790" s="287"/>
      <c r="K790" s="288"/>
      <c r="L790" s="134"/>
      <c r="M790" s="133"/>
      <c r="N790" s="288"/>
      <c r="O790" s="134"/>
      <c r="P790" s="166"/>
      <c r="Q790" s="289"/>
      <c r="R790" s="165"/>
      <c r="S790" s="290"/>
      <c r="T790" s="290"/>
      <c r="U790" s="290"/>
      <c r="V790" s="290"/>
      <c r="W790" s="166"/>
      <c r="X790" s="87"/>
      <c r="Y790" s="418">
        <f t="shared" si="210"/>
        <v>0</v>
      </c>
      <c r="Z790" s="291">
        <f t="shared" si="211"/>
        <v>0</v>
      </c>
      <c r="AA790" s="163"/>
      <c r="AB790" s="177" t="str">
        <f t="shared" si="212"/>
        <v/>
      </c>
      <c r="AC790" s="283" t="str">
        <f t="shared" si="213"/>
        <v/>
      </c>
      <c r="AD790" s="283" t="str">
        <f t="shared" si="214"/>
        <v/>
      </c>
      <c r="AE790" s="163"/>
      <c r="AF790" s="162"/>
      <c r="AP790" s="581"/>
    </row>
    <row r="791" spans="1:42" s="141" customFormat="1">
      <c r="A791" s="134">
        <v>782</v>
      </c>
      <c r="B791" s="286"/>
      <c r="C791" s="146">
        <f t="shared" si="207"/>
        <v>0</v>
      </c>
      <c r="D791" s="146">
        <f t="shared" si="208"/>
        <v>1</v>
      </c>
      <c r="E791" s="146">
        <f t="shared" si="209"/>
        <v>1900</v>
      </c>
      <c r="F791" s="287"/>
      <c r="G791" s="287"/>
      <c r="H791" s="287"/>
      <c r="I791" s="288"/>
      <c r="J791" s="287"/>
      <c r="K791" s="288"/>
      <c r="L791" s="134"/>
      <c r="M791" s="133"/>
      <c r="N791" s="288"/>
      <c r="O791" s="134"/>
      <c r="P791" s="166"/>
      <c r="Q791" s="289"/>
      <c r="R791" s="165"/>
      <c r="S791" s="290"/>
      <c r="T791" s="290"/>
      <c r="U791" s="290"/>
      <c r="V791" s="290"/>
      <c r="W791" s="166"/>
      <c r="X791" s="87"/>
      <c r="Y791" s="418">
        <f t="shared" si="210"/>
        <v>0</v>
      </c>
      <c r="Z791" s="291">
        <f t="shared" si="211"/>
        <v>0</v>
      </c>
      <c r="AA791" s="163"/>
      <c r="AB791" s="177" t="str">
        <f t="shared" si="212"/>
        <v/>
      </c>
      <c r="AC791" s="283" t="str">
        <f t="shared" si="213"/>
        <v/>
      </c>
      <c r="AD791" s="283" t="str">
        <f t="shared" si="214"/>
        <v/>
      </c>
      <c r="AE791" s="163"/>
      <c r="AF791" s="162"/>
      <c r="AP791" s="581"/>
    </row>
    <row r="792" spans="1:42" s="141" customFormat="1">
      <c r="A792" s="134">
        <v>783</v>
      </c>
      <c r="B792" s="286"/>
      <c r="C792" s="146">
        <f t="shared" si="207"/>
        <v>0</v>
      </c>
      <c r="D792" s="146">
        <f t="shared" si="208"/>
        <v>1</v>
      </c>
      <c r="E792" s="146">
        <f t="shared" si="209"/>
        <v>1900</v>
      </c>
      <c r="F792" s="287"/>
      <c r="G792" s="287"/>
      <c r="H792" s="287"/>
      <c r="I792" s="288"/>
      <c r="J792" s="287"/>
      <c r="K792" s="288"/>
      <c r="L792" s="134"/>
      <c r="M792" s="133"/>
      <c r="N792" s="288"/>
      <c r="O792" s="134"/>
      <c r="P792" s="166"/>
      <c r="Q792" s="289"/>
      <c r="R792" s="165"/>
      <c r="S792" s="290"/>
      <c r="T792" s="290"/>
      <c r="U792" s="290"/>
      <c r="V792" s="290"/>
      <c r="W792" s="166"/>
      <c r="X792" s="87"/>
      <c r="Y792" s="418">
        <f t="shared" si="210"/>
        <v>0</v>
      </c>
      <c r="Z792" s="291">
        <f t="shared" si="211"/>
        <v>0</v>
      </c>
      <c r="AA792" s="163"/>
      <c r="AB792" s="177" t="str">
        <f t="shared" si="212"/>
        <v/>
      </c>
      <c r="AC792" s="283" t="str">
        <f t="shared" si="213"/>
        <v/>
      </c>
      <c r="AD792" s="283" t="str">
        <f t="shared" si="214"/>
        <v/>
      </c>
      <c r="AE792" s="163"/>
      <c r="AF792" s="162"/>
      <c r="AP792" s="581"/>
    </row>
    <row r="793" spans="1:42" s="141" customFormat="1">
      <c r="A793" s="134">
        <v>784</v>
      </c>
      <c r="B793" s="286"/>
      <c r="C793" s="146">
        <f t="shared" si="207"/>
        <v>0</v>
      </c>
      <c r="D793" s="146">
        <f t="shared" si="208"/>
        <v>1</v>
      </c>
      <c r="E793" s="146">
        <f t="shared" si="209"/>
        <v>1900</v>
      </c>
      <c r="F793" s="287"/>
      <c r="G793" s="287"/>
      <c r="H793" s="287"/>
      <c r="I793" s="288"/>
      <c r="J793" s="287"/>
      <c r="K793" s="288"/>
      <c r="L793" s="134"/>
      <c r="M793" s="133"/>
      <c r="N793" s="288"/>
      <c r="O793" s="134"/>
      <c r="P793" s="166"/>
      <c r="Q793" s="289"/>
      <c r="R793" s="165"/>
      <c r="S793" s="290"/>
      <c r="T793" s="290"/>
      <c r="U793" s="290"/>
      <c r="V793" s="290"/>
      <c r="W793" s="166"/>
      <c r="X793" s="87"/>
      <c r="Y793" s="418">
        <f t="shared" si="210"/>
        <v>0</v>
      </c>
      <c r="Z793" s="291">
        <f t="shared" si="211"/>
        <v>0</v>
      </c>
      <c r="AA793" s="163"/>
      <c r="AB793" s="177" t="str">
        <f t="shared" si="212"/>
        <v/>
      </c>
      <c r="AC793" s="283" t="str">
        <f t="shared" si="213"/>
        <v/>
      </c>
      <c r="AD793" s="283" t="str">
        <f t="shared" si="214"/>
        <v/>
      </c>
      <c r="AE793" s="163"/>
      <c r="AF793" s="162"/>
      <c r="AP793" s="581"/>
    </row>
    <row r="794" spans="1:42" s="141" customFormat="1">
      <c r="A794" s="134">
        <v>785</v>
      </c>
      <c r="B794" s="286"/>
      <c r="C794" s="146">
        <f t="shared" si="207"/>
        <v>0</v>
      </c>
      <c r="D794" s="146">
        <f t="shared" si="208"/>
        <v>1</v>
      </c>
      <c r="E794" s="146">
        <f t="shared" si="209"/>
        <v>1900</v>
      </c>
      <c r="F794" s="287"/>
      <c r="G794" s="287"/>
      <c r="H794" s="287"/>
      <c r="I794" s="288"/>
      <c r="J794" s="287"/>
      <c r="K794" s="288"/>
      <c r="L794" s="134"/>
      <c r="M794" s="133"/>
      <c r="N794" s="288"/>
      <c r="O794" s="134"/>
      <c r="P794" s="166"/>
      <c r="Q794" s="289"/>
      <c r="R794" s="165"/>
      <c r="S794" s="290"/>
      <c r="T794" s="290"/>
      <c r="U794" s="290"/>
      <c r="V794" s="290"/>
      <c r="W794" s="166"/>
      <c r="X794" s="87"/>
      <c r="Y794" s="418">
        <f t="shared" si="210"/>
        <v>0</v>
      </c>
      <c r="Z794" s="291">
        <f t="shared" si="211"/>
        <v>0</v>
      </c>
      <c r="AA794" s="163"/>
      <c r="AB794" s="177" t="str">
        <f t="shared" si="212"/>
        <v/>
      </c>
      <c r="AC794" s="283" t="str">
        <f t="shared" si="213"/>
        <v/>
      </c>
      <c r="AD794" s="283" t="str">
        <f t="shared" si="214"/>
        <v/>
      </c>
      <c r="AE794" s="163"/>
      <c r="AF794" s="162"/>
      <c r="AP794" s="581"/>
    </row>
    <row r="795" spans="1:42" s="141" customFormat="1">
      <c r="A795" s="134">
        <v>786</v>
      </c>
      <c r="B795" s="286"/>
      <c r="C795" s="146">
        <f t="shared" si="207"/>
        <v>0</v>
      </c>
      <c r="D795" s="146">
        <f t="shared" si="208"/>
        <v>1</v>
      </c>
      <c r="E795" s="146">
        <f t="shared" si="209"/>
        <v>1900</v>
      </c>
      <c r="F795" s="287"/>
      <c r="G795" s="287"/>
      <c r="H795" s="287"/>
      <c r="I795" s="288"/>
      <c r="J795" s="287"/>
      <c r="K795" s="288"/>
      <c r="L795" s="134"/>
      <c r="M795" s="133"/>
      <c r="N795" s="288"/>
      <c r="O795" s="134"/>
      <c r="P795" s="166"/>
      <c r="Q795" s="289"/>
      <c r="R795" s="165"/>
      <c r="S795" s="290"/>
      <c r="T795" s="290"/>
      <c r="U795" s="290"/>
      <c r="V795" s="290"/>
      <c r="W795" s="166"/>
      <c r="X795" s="87"/>
      <c r="Y795" s="418">
        <f t="shared" si="210"/>
        <v>0</v>
      </c>
      <c r="Z795" s="291">
        <f t="shared" si="211"/>
        <v>0</v>
      </c>
      <c r="AA795" s="163"/>
      <c r="AB795" s="177" t="str">
        <f t="shared" si="212"/>
        <v/>
      </c>
      <c r="AC795" s="283" t="str">
        <f t="shared" si="213"/>
        <v/>
      </c>
      <c r="AD795" s="283" t="str">
        <f t="shared" si="214"/>
        <v/>
      </c>
      <c r="AE795" s="163"/>
      <c r="AF795" s="162"/>
      <c r="AP795" s="581"/>
    </row>
    <row r="796" spans="1:42" s="141" customFormat="1">
      <c r="A796" s="134">
        <v>787</v>
      </c>
      <c r="B796" s="286"/>
      <c r="C796" s="146">
        <f t="shared" si="207"/>
        <v>0</v>
      </c>
      <c r="D796" s="146">
        <f t="shared" si="208"/>
        <v>1</v>
      </c>
      <c r="E796" s="146">
        <f t="shared" si="209"/>
        <v>1900</v>
      </c>
      <c r="F796" s="287"/>
      <c r="G796" s="287"/>
      <c r="H796" s="287"/>
      <c r="I796" s="288"/>
      <c r="J796" s="287"/>
      <c r="K796" s="288"/>
      <c r="L796" s="134"/>
      <c r="M796" s="133"/>
      <c r="N796" s="288"/>
      <c r="O796" s="134"/>
      <c r="P796" s="166"/>
      <c r="Q796" s="289"/>
      <c r="R796" s="165"/>
      <c r="S796" s="290"/>
      <c r="T796" s="290"/>
      <c r="U796" s="290"/>
      <c r="V796" s="290"/>
      <c r="W796" s="166"/>
      <c r="X796" s="87"/>
      <c r="Y796" s="418">
        <f t="shared" si="210"/>
        <v>0</v>
      </c>
      <c r="Z796" s="291">
        <f t="shared" si="211"/>
        <v>0</v>
      </c>
      <c r="AA796" s="163"/>
      <c r="AB796" s="177" t="str">
        <f t="shared" si="212"/>
        <v/>
      </c>
      <c r="AC796" s="283" t="str">
        <f t="shared" si="213"/>
        <v/>
      </c>
      <c r="AD796" s="283" t="str">
        <f t="shared" si="214"/>
        <v/>
      </c>
      <c r="AE796" s="163"/>
      <c r="AF796" s="162"/>
      <c r="AP796" s="581"/>
    </row>
    <row r="797" spans="1:42" s="141" customFormat="1">
      <c r="A797" s="134">
        <v>788</v>
      </c>
      <c r="B797" s="286"/>
      <c r="C797" s="146">
        <f t="shared" si="207"/>
        <v>0</v>
      </c>
      <c r="D797" s="146">
        <f t="shared" si="208"/>
        <v>1</v>
      </c>
      <c r="E797" s="146">
        <f t="shared" si="209"/>
        <v>1900</v>
      </c>
      <c r="F797" s="287"/>
      <c r="G797" s="287"/>
      <c r="H797" s="287"/>
      <c r="I797" s="288"/>
      <c r="J797" s="287"/>
      <c r="K797" s="288"/>
      <c r="L797" s="134"/>
      <c r="M797" s="133"/>
      <c r="N797" s="288"/>
      <c r="O797" s="134"/>
      <c r="P797" s="166"/>
      <c r="Q797" s="289"/>
      <c r="R797" s="165"/>
      <c r="S797" s="290"/>
      <c r="T797" s="290"/>
      <c r="U797" s="290"/>
      <c r="V797" s="290"/>
      <c r="W797" s="166"/>
      <c r="X797" s="87"/>
      <c r="Y797" s="418">
        <f t="shared" si="210"/>
        <v>0</v>
      </c>
      <c r="Z797" s="291">
        <f t="shared" si="211"/>
        <v>0</v>
      </c>
      <c r="AA797" s="163"/>
      <c r="AB797" s="177" t="str">
        <f t="shared" si="212"/>
        <v/>
      </c>
      <c r="AC797" s="283" t="str">
        <f t="shared" si="213"/>
        <v/>
      </c>
      <c r="AD797" s="283" t="str">
        <f t="shared" si="214"/>
        <v/>
      </c>
      <c r="AE797" s="163"/>
      <c r="AF797" s="162"/>
      <c r="AP797" s="581"/>
    </row>
    <row r="798" spans="1:42" s="141" customFormat="1">
      <c r="A798" s="134">
        <v>789</v>
      </c>
      <c r="B798" s="286"/>
      <c r="C798" s="146">
        <f t="shared" si="207"/>
        <v>0</v>
      </c>
      <c r="D798" s="146">
        <f t="shared" si="208"/>
        <v>1</v>
      </c>
      <c r="E798" s="146">
        <f t="shared" si="209"/>
        <v>1900</v>
      </c>
      <c r="F798" s="287"/>
      <c r="G798" s="287"/>
      <c r="H798" s="287"/>
      <c r="I798" s="288"/>
      <c r="J798" s="287"/>
      <c r="K798" s="288"/>
      <c r="L798" s="134"/>
      <c r="M798" s="133"/>
      <c r="N798" s="288"/>
      <c r="O798" s="134"/>
      <c r="P798" s="166"/>
      <c r="Q798" s="289"/>
      <c r="R798" s="165"/>
      <c r="S798" s="290"/>
      <c r="T798" s="290"/>
      <c r="U798" s="290"/>
      <c r="V798" s="290"/>
      <c r="W798" s="166"/>
      <c r="X798" s="87"/>
      <c r="Y798" s="418">
        <f t="shared" si="210"/>
        <v>0</v>
      </c>
      <c r="Z798" s="291">
        <f t="shared" si="211"/>
        <v>0</v>
      </c>
      <c r="AA798" s="163"/>
      <c r="AB798" s="177" t="str">
        <f t="shared" si="212"/>
        <v/>
      </c>
      <c r="AC798" s="283" t="str">
        <f t="shared" si="213"/>
        <v/>
      </c>
      <c r="AD798" s="283" t="str">
        <f t="shared" si="214"/>
        <v/>
      </c>
      <c r="AE798" s="163"/>
      <c r="AF798" s="162"/>
      <c r="AP798" s="581"/>
    </row>
    <row r="799" spans="1:42" s="141" customFormat="1">
      <c r="A799" s="134">
        <v>790</v>
      </c>
      <c r="B799" s="286"/>
      <c r="C799" s="146">
        <f t="shared" si="207"/>
        <v>0</v>
      </c>
      <c r="D799" s="146">
        <f t="shared" si="208"/>
        <v>1</v>
      </c>
      <c r="E799" s="146">
        <f t="shared" si="209"/>
        <v>1900</v>
      </c>
      <c r="F799" s="287"/>
      <c r="G799" s="287"/>
      <c r="H799" s="287"/>
      <c r="I799" s="288"/>
      <c r="J799" s="287"/>
      <c r="K799" s="288"/>
      <c r="L799" s="134"/>
      <c r="M799" s="133"/>
      <c r="N799" s="288"/>
      <c r="O799" s="134"/>
      <c r="P799" s="166"/>
      <c r="Q799" s="289"/>
      <c r="R799" s="165"/>
      <c r="S799" s="290"/>
      <c r="T799" s="290"/>
      <c r="U799" s="290"/>
      <c r="V799" s="290"/>
      <c r="W799" s="166"/>
      <c r="X799" s="87"/>
      <c r="Y799" s="418">
        <f t="shared" si="210"/>
        <v>0</v>
      </c>
      <c r="Z799" s="291">
        <f t="shared" si="211"/>
        <v>0</v>
      </c>
      <c r="AA799" s="163"/>
      <c r="AB799" s="177" t="str">
        <f t="shared" si="212"/>
        <v/>
      </c>
      <c r="AC799" s="283" t="str">
        <f t="shared" si="213"/>
        <v/>
      </c>
      <c r="AD799" s="283" t="str">
        <f t="shared" si="214"/>
        <v/>
      </c>
      <c r="AE799" s="163"/>
      <c r="AF799" s="162"/>
      <c r="AP799" s="581"/>
    </row>
    <row r="800" spans="1:42" s="141" customFormat="1">
      <c r="A800" s="134">
        <v>791</v>
      </c>
      <c r="B800" s="286"/>
      <c r="C800" s="146">
        <f t="shared" si="207"/>
        <v>0</v>
      </c>
      <c r="D800" s="146">
        <f t="shared" si="208"/>
        <v>1</v>
      </c>
      <c r="E800" s="146">
        <f t="shared" si="209"/>
        <v>1900</v>
      </c>
      <c r="F800" s="287"/>
      <c r="G800" s="287"/>
      <c r="H800" s="287"/>
      <c r="I800" s="288"/>
      <c r="J800" s="287"/>
      <c r="K800" s="288"/>
      <c r="L800" s="134"/>
      <c r="M800" s="133"/>
      <c r="N800" s="288"/>
      <c r="O800" s="134"/>
      <c r="P800" s="166"/>
      <c r="Q800" s="289"/>
      <c r="R800" s="165"/>
      <c r="S800" s="290"/>
      <c r="T800" s="290"/>
      <c r="U800" s="290"/>
      <c r="V800" s="290"/>
      <c r="W800" s="166"/>
      <c r="X800" s="87"/>
      <c r="Y800" s="418">
        <f t="shared" si="210"/>
        <v>0</v>
      </c>
      <c r="Z800" s="291">
        <f t="shared" si="211"/>
        <v>0</v>
      </c>
      <c r="AA800" s="163"/>
      <c r="AB800" s="177" t="str">
        <f t="shared" si="212"/>
        <v/>
      </c>
      <c r="AC800" s="283" t="str">
        <f t="shared" si="213"/>
        <v/>
      </c>
      <c r="AD800" s="283" t="str">
        <f t="shared" si="214"/>
        <v/>
      </c>
      <c r="AE800" s="163"/>
      <c r="AF800" s="162"/>
      <c r="AP800" s="581"/>
    </row>
    <row r="801" spans="1:42" s="141" customFormat="1">
      <c r="A801" s="134">
        <v>792</v>
      </c>
      <c r="B801" s="286"/>
      <c r="C801" s="146">
        <f t="shared" si="207"/>
        <v>0</v>
      </c>
      <c r="D801" s="146">
        <f t="shared" si="208"/>
        <v>1</v>
      </c>
      <c r="E801" s="146">
        <f t="shared" si="209"/>
        <v>1900</v>
      </c>
      <c r="F801" s="287"/>
      <c r="G801" s="287"/>
      <c r="H801" s="287"/>
      <c r="I801" s="288"/>
      <c r="J801" s="287"/>
      <c r="K801" s="288"/>
      <c r="L801" s="134"/>
      <c r="M801" s="133"/>
      <c r="N801" s="288"/>
      <c r="O801" s="134"/>
      <c r="P801" s="166"/>
      <c r="Q801" s="289"/>
      <c r="R801" s="165"/>
      <c r="S801" s="290"/>
      <c r="T801" s="290"/>
      <c r="U801" s="290"/>
      <c r="V801" s="290"/>
      <c r="W801" s="166"/>
      <c r="X801" s="87"/>
      <c r="Y801" s="418">
        <f t="shared" si="210"/>
        <v>0</v>
      </c>
      <c r="Z801" s="291">
        <f t="shared" si="211"/>
        <v>0</v>
      </c>
      <c r="AA801" s="163"/>
      <c r="AB801" s="177" t="str">
        <f t="shared" si="212"/>
        <v/>
      </c>
      <c r="AC801" s="283" t="str">
        <f t="shared" si="213"/>
        <v/>
      </c>
      <c r="AD801" s="283" t="str">
        <f t="shared" si="214"/>
        <v/>
      </c>
      <c r="AE801" s="163"/>
      <c r="AF801" s="162"/>
      <c r="AP801" s="581"/>
    </row>
    <row r="802" spans="1:42" s="141" customFormat="1">
      <c r="A802" s="134">
        <v>793</v>
      </c>
      <c r="B802" s="286"/>
      <c r="C802" s="146">
        <f t="shared" si="207"/>
        <v>0</v>
      </c>
      <c r="D802" s="146">
        <f t="shared" si="208"/>
        <v>1</v>
      </c>
      <c r="E802" s="146">
        <f t="shared" si="209"/>
        <v>1900</v>
      </c>
      <c r="F802" s="287"/>
      <c r="G802" s="287"/>
      <c r="H802" s="287"/>
      <c r="I802" s="288"/>
      <c r="J802" s="287"/>
      <c r="K802" s="288"/>
      <c r="L802" s="134"/>
      <c r="M802" s="133"/>
      <c r="N802" s="288"/>
      <c r="O802" s="134"/>
      <c r="P802" s="166"/>
      <c r="Q802" s="289"/>
      <c r="R802" s="165"/>
      <c r="S802" s="290"/>
      <c r="T802" s="290"/>
      <c r="U802" s="290"/>
      <c r="V802" s="290"/>
      <c r="W802" s="166"/>
      <c r="X802" s="87"/>
      <c r="Y802" s="418">
        <f t="shared" si="210"/>
        <v>0</v>
      </c>
      <c r="Z802" s="291">
        <f t="shared" si="211"/>
        <v>0</v>
      </c>
      <c r="AA802" s="163"/>
      <c r="AB802" s="177" t="str">
        <f t="shared" si="212"/>
        <v/>
      </c>
      <c r="AC802" s="283" t="str">
        <f t="shared" si="213"/>
        <v/>
      </c>
      <c r="AD802" s="283" t="str">
        <f t="shared" si="214"/>
        <v/>
      </c>
      <c r="AE802" s="163"/>
      <c r="AF802" s="162"/>
      <c r="AP802" s="581"/>
    </row>
    <row r="803" spans="1:42" s="141" customFormat="1">
      <c r="A803" s="134">
        <v>794</v>
      </c>
      <c r="B803" s="286"/>
      <c r="C803" s="146">
        <f t="shared" si="207"/>
        <v>0</v>
      </c>
      <c r="D803" s="146">
        <f t="shared" si="208"/>
        <v>1</v>
      </c>
      <c r="E803" s="146">
        <f t="shared" si="209"/>
        <v>1900</v>
      </c>
      <c r="F803" s="287"/>
      <c r="G803" s="287"/>
      <c r="H803" s="287"/>
      <c r="I803" s="288"/>
      <c r="J803" s="287"/>
      <c r="K803" s="288"/>
      <c r="L803" s="134"/>
      <c r="M803" s="133"/>
      <c r="N803" s="288"/>
      <c r="O803" s="134"/>
      <c r="P803" s="166"/>
      <c r="Q803" s="289"/>
      <c r="R803" s="165"/>
      <c r="S803" s="290"/>
      <c r="T803" s="290"/>
      <c r="U803" s="290"/>
      <c r="V803" s="290"/>
      <c r="W803" s="166"/>
      <c r="X803" s="87"/>
      <c r="Y803" s="418">
        <f t="shared" si="210"/>
        <v>0</v>
      </c>
      <c r="Z803" s="291">
        <f t="shared" si="211"/>
        <v>0</v>
      </c>
      <c r="AA803" s="163"/>
      <c r="AB803" s="177" t="str">
        <f t="shared" si="212"/>
        <v/>
      </c>
      <c r="AC803" s="283" t="str">
        <f t="shared" si="213"/>
        <v/>
      </c>
      <c r="AD803" s="283" t="str">
        <f t="shared" si="214"/>
        <v/>
      </c>
      <c r="AE803" s="163"/>
      <c r="AF803" s="162"/>
      <c r="AP803" s="581"/>
    </row>
    <row r="804" spans="1:42" s="141" customFormat="1">
      <c r="A804" s="134">
        <v>795</v>
      </c>
      <c r="B804" s="286"/>
      <c r="C804" s="146">
        <f t="shared" si="207"/>
        <v>0</v>
      </c>
      <c r="D804" s="146">
        <f t="shared" si="208"/>
        <v>1</v>
      </c>
      <c r="E804" s="146">
        <f t="shared" si="209"/>
        <v>1900</v>
      </c>
      <c r="F804" s="287"/>
      <c r="G804" s="287"/>
      <c r="H804" s="287"/>
      <c r="I804" s="288"/>
      <c r="J804" s="287"/>
      <c r="K804" s="288"/>
      <c r="L804" s="134"/>
      <c r="M804" s="133"/>
      <c r="N804" s="288"/>
      <c r="O804" s="134"/>
      <c r="P804" s="166"/>
      <c r="Q804" s="289"/>
      <c r="R804" s="165"/>
      <c r="S804" s="290"/>
      <c r="T804" s="290"/>
      <c r="U804" s="290"/>
      <c r="V804" s="290"/>
      <c r="W804" s="166"/>
      <c r="X804" s="87"/>
      <c r="Y804" s="418">
        <f t="shared" si="210"/>
        <v>0</v>
      </c>
      <c r="Z804" s="291">
        <f t="shared" si="211"/>
        <v>0</v>
      </c>
      <c r="AA804" s="163"/>
      <c r="AB804" s="177" t="str">
        <f t="shared" si="212"/>
        <v/>
      </c>
      <c r="AC804" s="283" t="str">
        <f t="shared" si="213"/>
        <v/>
      </c>
      <c r="AD804" s="283" t="str">
        <f t="shared" si="214"/>
        <v/>
      </c>
      <c r="AE804" s="163"/>
      <c r="AF804" s="162"/>
      <c r="AP804" s="581"/>
    </row>
    <row r="805" spans="1:42" s="141" customFormat="1">
      <c r="A805" s="134">
        <v>796</v>
      </c>
      <c r="B805" s="286"/>
      <c r="C805" s="146">
        <f t="shared" si="207"/>
        <v>0</v>
      </c>
      <c r="D805" s="146">
        <f t="shared" si="208"/>
        <v>1</v>
      </c>
      <c r="E805" s="146">
        <f t="shared" si="209"/>
        <v>1900</v>
      </c>
      <c r="F805" s="287"/>
      <c r="G805" s="287"/>
      <c r="H805" s="287"/>
      <c r="I805" s="288"/>
      <c r="J805" s="287"/>
      <c r="K805" s="288"/>
      <c r="L805" s="134"/>
      <c r="M805" s="133"/>
      <c r="N805" s="288"/>
      <c r="O805" s="134"/>
      <c r="P805" s="166"/>
      <c r="Q805" s="289"/>
      <c r="R805" s="165"/>
      <c r="S805" s="290"/>
      <c r="T805" s="290"/>
      <c r="U805" s="290"/>
      <c r="V805" s="290"/>
      <c r="W805" s="166"/>
      <c r="X805" s="87"/>
      <c r="Y805" s="418">
        <f t="shared" si="210"/>
        <v>0</v>
      </c>
      <c r="Z805" s="291">
        <f t="shared" si="211"/>
        <v>0</v>
      </c>
      <c r="AA805" s="163"/>
      <c r="AB805" s="177" t="str">
        <f t="shared" si="212"/>
        <v/>
      </c>
      <c r="AC805" s="283" t="str">
        <f t="shared" si="213"/>
        <v/>
      </c>
      <c r="AD805" s="283" t="str">
        <f t="shared" si="214"/>
        <v/>
      </c>
      <c r="AE805" s="163"/>
      <c r="AF805" s="162"/>
      <c r="AP805" s="581"/>
    </row>
    <row r="806" spans="1:42" s="141" customFormat="1">
      <c r="A806" s="134">
        <v>797</v>
      </c>
      <c r="B806" s="286"/>
      <c r="C806" s="146">
        <f t="shared" si="207"/>
        <v>0</v>
      </c>
      <c r="D806" s="146">
        <f t="shared" si="208"/>
        <v>1</v>
      </c>
      <c r="E806" s="146">
        <f t="shared" si="209"/>
        <v>1900</v>
      </c>
      <c r="F806" s="287"/>
      <c r="G806" s="287"/>
      <c r="H806" s="287"/>
      <c r="I806" s="288"/>
      <c r="J806" s="287"/>
      <c r="K806" s="288"/>
      <c r="L806" s="134"/>
      <c r="M806" s="133"/>
      <c r="N806" s="288"/>
      <c r="O806" s="134"/>
      <c r="P806" s="166"/>
      <c r="Q806" s="289"/>
      <c r="R806" s="165"/>
      <c r="S806" s="290"/>
      <c r="T806" s="290"/>
      <c r="U806" s="290"/>
      <c r="V806" s="290"/>
      <c r="W806" s="166"/>
      <c r="X806" s="87"/>
      <c r="Y806" s="418">
        <f t="shared" si="210"/>
        <v>0</v>
      </c>
      <c r="Z806" s="291">
        <f t="shared" si="211"/>
        <v>0</v>
      </c>
      <c r="AA806" s="163"/>
      <c r="AB806" s="177" t="str">
        <f t="shared" si="212"/>
        <v/>
      </c>
      <c r="AC806" s="283" t="str">
        <f t="shared" si="213"/>
        <v/>
      </c>
      <c r="AD806" s="283" t="str">
        <f t="shared" si="214"/>
        <v/>
      </c>
      <c r="AE806" s="163"/>
      <c r="AF806" s="162"/>
      <c r="AP806" s="581"/>
    </row>
    <row r="807" spans="1:42" s="141" customFormat="1">
      <c r="A807" s="134">
        <v>798</v>
      </c>
      <c r="B807" s="286"/>
      <c r="C807" s="146">
        <f t="shared" si="207"/>
        <v>0</v>
      </c>
      <c r="D807" s="146">
        <f t="shared" si="208"/>
        <v>1</v>
      </c>
      <c r="E807" s="146">
        <f t="shared" si="209"/>
        <v>1900</v>
      </c>
      <c r="F807" s="287"/>
      <c r="G807" s="287"/>
      <c r="H807" s="287"/>
      <c r="I807" s="288"/>
      <c r="J807" s="287"/>
      <c r="K807" s="288"/>
      <c r="L807" s="134"/>
      <c r="M807" s="133"/>
      <c r="N807" s="288"/>
      <c r="O807" s="134"/>
      <c r="P807" s="166"/>
      <c r="Q807" s="289"/>
      <c r="R807" s="165"/>
      <c r="S807" s="290"/>
      <c r="T807" s="290"/>
      <c r="U807" s="290"/>
      <c r="V807" s="290"/>
      <c r="W807" s="166"/>
      <c r="X807" s="87"/>
      <c r="Y807" s="418">
        <f t="shared" si="210"/>
        <v>0</v>
      </c>
      <c r="Z807" s="291">
        <f t="shared" si="211"/>
        <v>0</v>
      </c>
      <c r="AA807" s="163"/>
      <c r="AB807" s="177" t="str">
        <f t="shared" si="212"/>
        <v/>
      </c>
      <c r="AC807" s="283" t="str">
        <f t="shared" si="213"/>
        <v/>
      </c>
      <c r="AD807" s="283" t="str">
        <f t="shared" si="214"/>
        <v/>
      </c>
      <c r="AE807" s="163"/>
      <c r="AF807" s="162"/>
      <c r="AP807" s="581"/>
    </row>
    <row r="808" spans="1:42" s="141" customFormat="1">
      <c r="A808" s="134">
        <v>799</v>
      </c>
      <c r="B808" s="286"/>
      <c r="C808" s="146">
        <f t="shared" si="207"/>
        <v>0</v>
      </c>
      <c r="D808" s="146">
        <f t="shared" si="208"/>
        <v>1</v>
      </c>
      <c r="E808" s="146">
        <f t="shared" si="209"/>
        <v>1900</v>
      </c>
      <c r="F808" s="287"/>
      <c r="G808" s="287"/>
      <c r="H808" s="287"/>
      <c r="I808" s="288"/>
      <c r="J808" s="287"/>
      <c r="K808" s="288"/>
      <c r="L808" s="134"/>
      <c r="M808" s="133"/>
      <c r="N808" s="288"/>
      <c r="O808" s="134"/>
      <c r="P808" s="166"/>
      <c r="Q808" s="289"/>
      <c r="R808" s="165"/>
      <c r="S808" s="290"/>
      <c r="T808" s="290"/>
      <c r="U808" s="290"/>
      <c r="V808" s="290"/>
      <c r="W808" s="166"/>
      <c r="X808" s="87"/>
      <c r="Y808" s="418">
        <f t="shared" si="210"/>
        <v>0</v>
      </c>
      <c r="Z808" s="291">
        <f t="shared" si="211"/>
        <v>0</v>
      </c>
      <c r="AA808" s="163"/>
      <c r="AB808" s="177" t="str">
        <f t="shared" si="212"/>
        <v/>
      </c>
      <c r="AC808" s="283" t="str">
        <f t="shared" si="213"/>
        <v/>
      </c>
      <c r="AD808" s="283" t="str">
        <f t="shared" si="214"/>
        <v/>
      </c>
      <c r="AE808" s="163"/>
      <c r="AF808" s="162"/>
      <c r="AP808" s="581"/>
    </row>
    <row r="809" spans="1:42" s="141" customFormat="1">
      <c r="A809" s="134">
        <v>800</v>
      </c>
      <c r="B809" s="286"/>
      <c r="C809" s="146">
        <f t="shared" si="207"/>
        <v>0</v>
      </c>
      <c r="D809" s="146">
        <f t="shared" si="208"/>
        <v>1</v>
      </c>
      <c r="E809" s="146">
        <f t="shared" si="209"/>
        <v>1900</v>
      </c>
      <c r="F809" s="287"/>
      <c r="G809" s="287"/>
      <c r="H809" s="287"/>
      <c r="I809" s="288"/>
      <c r="J809" s="287"/>
      <c r="K809" s="288"/>
      <c r="L809" s="134"/>
      <c r="M809" s="133"/>
      <c r="N809" s="288"/>
      <c r="O809" s="134"/>
      <c r="P809" s="166"/>
      <c r="Q809" s="289"/>
      <c r="R809" s="165"/>
      <c r="S809" s="290"/>
      <c r="T809" s="290"/>
      <c r="U809" s="290"/>
      <c r="V809" s="290"/>
      <c r="W809" s="166"/>
      <c r="X809" s="87"/>
      <c r="Y809" s="418">
        <f t="shared" si="210"/>
        <v>0</v>
      </c>
      <c r="Z809" s="291">
        <f t="shared" si="211"/>
        <v>0</v>
      </c>
      <c r="AA809" s="163"/>
      <c r="AB809" s="177" t="str">
        <f t="shared" si="212"/>
        <v/>
      </c>
      <c r="AC809" s="283" t="str">
        <f t="shared" si="213"/>
        <v/>
      </c>
      <c r="AD809" s="283" t="str">
        <f t="shared" si="214"/>
        <v/>
      </c>
      <c r="AE809" s="163"/>
      <c r="AF809" s="162"/>
      <c r="AP809" s="581"/>
    </row>
    <row r="810" spans="1:42" s="141" customFormat="1">
      <c r="A810" s="134">
        <v>801</v>
      </c>
      <c r="B810" s="286"/>
      <c r="C810" s="146">
        <f t="shared" si="207"/>
        <v>0</v>
      </c>
      <c r="D810" s="146">
        <f t="shared" si="208"/>
        <v>1</v>
      </c>
      <c r="E810" s="146">
        <f t="shared" si="209"/>
        <v>1900</v>
      </c>
      <c r="F810" s="287"/>
      <c r="G810" s="287"/>
      <c r="H810" s="287"/>
      <c r="I810" s="288"/>
      <c r="J810" s="287"/>
      <c r="K810" s="288"/>
      <c r="L810" s="134"/>
      <c r="M810" s="133"/>
      <c r="N810" s="288"/>
      <c r="O810" s="134"/>
      <c r="P810" s="166"/>
      <c r="Q810" s="289"/>
      <c r="R810" s="165"/>
      <c r="S810" s="290"/>
      <c r="T810" s="290"/>
      <c r="U810" s="290"/>
      <c r="V810" s="290"/>
      <c r="W810" s="166"/>
      <c r="X810" s="87"/>
      <c r="Y810" s="418">
        <f t="shared" si="210"/>
        <v>0</v>
      </c>
      <c r="Z810" s="291">
        <f t="shared" si="211"/>
        <v>0</v>
      </c>
      <c r="AA810" s="163"/>
      <c r="AB810" s="177" t="str">
        <f t="shared" si="212"/>
        <v/>
      </c>
      <c r="AC810" s="283" t="str">
        <f t="shared" si="213"/>
        <v/>
      </c>
      <c r="AD810" s="283" t="str">
        <f t="shared" si="214"/>
        <v/>
      </c>
      <c r="AE810" s="163"/>
      <c r="AF810" s="162"/>
      <c r="AP810" s="581"/>
    </row>
    <row r="811" spans="1:42" s="141" customFormat="1">
      <c r="A811" s="134">
        <v>802</v>
      </c>
      <c r="B811" s="286"/>
      <c r="C811" s="146">
        <f t="shared" si="207"/>
        <v>0</v>
      </c>
      <c r="D811" s="146">
        <f t="shared" si="208"/>
        <v>1</v>
      </c>
      <c r="E811" s="146">
        <f t="shared" si="209"/>
        <v>1900</v>
      </c>
      <c r="F811" s="287"/>
      <c r="G811" s="287"/>
      <c r="H811" s="287"/>
      <c r="I811" s="288"/>
      <c r="J811" s="287"/>
      <c r="K811" s="288"/>
      <c r="L811" s="134"/>
      <c r="M811" s="133"/>
      <c r="N811" s="288"/>
      <c r="O811" s="134"/>
      <c r="P811" s="166"/>
      <c r="Q811" s="289"/>
      <c r="R811" s="165"/>
      <c r="S811" s="290"/>
      <c r="T811" s="290"/>
      <c r="U811" s="290"/>
      <c r="V811" s="290"/>
      <c r="W811" s="166"/>
      <c r="X811" s="87"/>
      <c r="Y811" s="418">
        <f t="shared" si="210"/>
        <v>0</v>
      </c>
      <c r="Z811" s="291">
        <f t="shared" si="211"/>
        <v>0</v>
      </c>
      <c r="AA811" s="163"/>
      <c r="AB811" s="177" t="str">
        <f t="shared" si="212"/>
        <v/>
      </c>
      <c r="AC811" s="283" t="str">
        <f t="shared" si="213"/>
        <v/>
      </c>
      <c r="AD811" s="283" t="str">
        <f t="shared" si="214"/>
        <v/>
      </c>
      <c r="AE811" s="163"/>
      <c r="AF811" s="162"/>
      <c r="AP811" s="581"/>
    </row>
    <row r="812" spans="1:42" s="141" customFormat="1">
      <c r="A812" s="134">
        <v>803</v>
      </c>
      <c r="B812" s="286"/>
      <c r="C812" s="146">
        <f t="shared" si="207"/>
        <v>0</v>
      </c>
      <c r="D812" s="146">
        <f t="shared" si="208"/>
        <v>1</v>
      </c>
      <c r="E812" s="146">
        <f t="shared" si="209"/>
        <v>1900</v>
      </c>
      <c r="F812" s="287"/>
      <c r="G812" s="287"/>
      <c r="H812" s="287"/>
      <c r="I812" s="288"/>
      <c r="J812" s="287"/>
      <c r="K812" s="288"/>
      <c r="L812" s="134"/>
      <c r="M812" s="133"/>
      <c r="N812" s="288"/>
      <c r="O812" s="134"/>
      <c r="P812" s="166"/>
      <c r="Q812" s="289"/>
      <c r="R812" s="165"/>
      <c r="S812" s="290"/>
      <c r="T812" s="290"/>
      <c r="U812" s="290"/>
      <c r="V812" s="290"/>
      <c r="W812" s="166"/>
      <c r="X812" s="87"/>
      <c r="Y812" s="418">
        <f t="shared" si="210"/>
        <v>0</v>
      </c>
      <c r="Z812" s="291">
        <f t="shared" si="211"/>
        <v>0</v>
      </c>
      <c r="AA812" s="163"/>
      <c r="AB812" s="177" t="str">
        <f t="shared" si="212"/>
        <v/>
      </c>
      <c r="AC812" s="283" t="str">
        <f t="shared" si="213"/>
        <v/>
      </c>
      <c r="AD812" s="283" t="str">
        <f t="shared" si="214"/>
        <v/>
      </c>
      <c r="AE812" s="163"/>
      <c r="AF812" s="162"/>
      <c r="AP812" s="581"/>
    </row>
    <row r="813" spans="1:42" s="141" customFormat="1">
      <c r="A813" s="134">
        <v>804</v>
      </c>
      <c r="B813" s="286"/>
      <c r="C813" s="146">
        <f t="shared" si="207"/>
        <v>0</v>
      </c>
      <c r="D813" s="146">
        <f t="shared" si="208"/>
        <v>1</v>
      </c>
      <c r="E813" s="146">
        <f t="shared" si="209"/>
        <v>1900</v>
      </c>
      <c r="F813" s="287"/>
      <c r="G813" s="287"/>
      <c r="H813" s="287"/>
      <c r="I813" s="288"/>
      <c r="J813" s="287"/>
      <c r="K813" s="288"/>
      <c r="L813" s="134"/>
      <c r="M813" s="133"/>
      <c r="N813" s="288"/>
      <c r="O813" s="134"/>
      <c r="P813" s="166"/>
      <c r="Q813" s="289"/>
      <c r="R813" s="165"/>
      <c r="S813" s="290"/>
      <c r="T813" s="290"/>
      <c r="U813" s="290"/>
      <c r="V813" s="290"/>
      <c r="W813" s="166"/>
      <c r="X813" s="87"/>
      <c r="Y813" s="418">
        <f t="shared" si="210"/>
        <v>0</v>
      </c>
      <c r="Z813" s="291">
        <f t="shared" si="211"/>
        <v>0</v>
      </c>
      <c r="AA813" s="163"/>
      <c r="AB813" s="177" t="str">
        <f t="shared" si="212"/>
        <v/>
      </c>
      <c r="AC813" s="283" t="str">
        <f t="shared" si="213"/>
        <v/>
      </c>
      <c r="AD813" s="283" t="str">
        <f t="shared" si="214"/>
        <v/>
      </c>
      <c r="AE813" s="163"/>
      <c r="AF813" s="162"/>
      <c r="AP813" s="581"/>
    </row>
    <row r="814" spans="1:42" s="141" customFormat="1">
      <c r="A814" s="134">
        <v>805</v>
      </c>
      <c r="B814" s="286"/>
      <c r="C814" s="146">
        <f t="shared" si="207"/>
        <v>0</v>
      </c>
      <c r="D814" s="146">
        <f t="shared" si="208"/>
        <v>1</v>
      </c>
      <c r="E814" s="146">
        <f t="shared" si="209"/>
        <v>1900</v>
      </c>
      <c r="F814" s="287"/>
      <c r="G814" s="287"/>
      <c r="H814" s="287"/>
      <c r="I814" s="288"/>
      <c r="J814" s="287"/>
      <c r="K814" s="288"/>
      <c r="L814" s="134"/>
      <c r="M814" s="133"/>
      <c r="N814" s="288"/>
      <c r="O814" s="134"/>
      <c r="P814" s="166"/>
      <c r="Q814" s="289"/>
      <c r="R814" s="165"/>
      <c r="S814" s="290"/>
      <c r="T814" s="290"/>
      <c r="U814" s="290"/>
      <c r="V814" s="290"/>
      <c r="W814" s="166"/>
      <c r="X814" s="87"/>
      <c r="Y814" s="418">
        <f t="shared" si="210"/>
        <v>0</v>
      </c>
      <c r="Z814" s="291">
        <f t="shared" si="211"/>
        <v>0</v>
      </c>
      <c r="AA814" s="163"/>
      <c r="AB814" s="177" t="str">
        <f t="shared" si="212"/>
        <v/>
      </c>
      <c r="AC814" s="283" t="str">
        <f t="shared" si="213"/>
        <v/>
      </c>
      <c r="AD814" s="283" t="str">
        <f t="shared" si="214"/>
        <v/>
      </c>
      <c r="AE814" s="163"/>
      <c r="AF814" s="162"/>
      <c r="AP814" s="581"/>
    </row>
    <row r="815" spans="1:42" s="141" customFormat="1">
      <c r="A815" s="134">
        <v>806</v>
      </c>
      <c r="B815" s="286"/>
      <c r="C815" s="146">
        <f t="shared" si="207"/>
        <v>0</v>
      </c>
      <c r="D815" s="146">
        <f t="shared" si="208"/>
        <v>1</v>
      </c>
      <c r="E815" s="146">
        <f t="shared" si="209"/>
        <v>1900</v>
      </c>
      <c r="F815" s="287"/>
      <c r="G815" s="287"/>
      <c r="H815" s="287"/>
      <c r="I815" s="288"/>
      <c r="J815" s="287"/>
      <c r="K815" s="288"/>
      <c r="L815" s="134"/>
      <c r="M815" s="133"/>
      <c r="N815" s="288"/>
      <c r="O815" s="134"/>
      <c r="P815" s="166"/>
      <c r="Q815" s="289"/>
      <c r="R815" s="165"/>
      <c r="S815" s="290"/>
      <c r="T815" s="290"/>
      <c r="U815" s="290"/>
      <c r="V815" s="290"/>
      <c r="W815" s="166"/>
      <c r="X815" s="87"/>
      <c r="Y815" s="418">
        <f t="shared" si="210"/>
        <v>0</v>
      </c>
      <c r="Z815" s="291">
        <f t="shared" si="211"/>
        <v>0</v>
      </c>
      <c r="AA815" s="163"/>
      <c r="AB815" s="177" t="str">
        <f t="shared" si="212"/>
        <v/>
      </c>
      <c r="AC815" s="283" t="str">
        <f t="shared" si="213"/>
        <v/>
      </c>
      <c r="AD815" s="283" t="str">
        <f t="shared" si="214"/>
        <v/>
      </c>
      <c r="AE815" s="163"/>
      <c r="AF815" s="162"/>
      <c r="AP815" s="581"/>
    </row>
    <row r="816" spans="1:42" s="141" customFormat="1">
      <c r="A816" s="134">
        <v>807</v>
      </c>
      <c r="B816" s="286"/>
      <c r="C816" s="146">
        <f t="shared" si="207"/>
        <v>0</v>
      </c>
      <c r="D816" s="146">
        <f t="shared" si="208"/>
        <v>1</v>
      </c>
      <c r="E816" s="146">
        <f t="shared" si="209"/>
        <v>1900</v>
      </c>
      <c r="F816" s="287"/>
      <c r="G816" s="287"/>
      <c r="H816" s="287"/>
      <c r="I816" s="288"/>
      <c r="J816" s="287"/>
      <c r="K816" s="288"/>
      <c r="L816" s="134"/>
      <c r="M816" s="133"/>
      <c r="N816" s="288"/>
      <c r="O816" s="134"/>
      <c r="P816" s="166"/>
      <c r="Q816" s="289"/>
      <c r="R816" s="165"/>
      <c r="S816" s="290"/>
      <c r="T816" s="290"/>
      <c r="U816" s="290"/>
      <c r="V816" s="290"/>
      <c r="W816" s="166"/>
      <c r="X816" s="87"/>
      <c r="Y816" s="418">
        <f t="shared" si="210"/>
        <v>0</v>
      </c>
      <c r="Z816" s="291">
        <f t="shared" si="211"/>
        <v>0</v>
      </c>
      <c r="AA816" s="163"/>
      <c r="AB816" s="177" t="str">
        <f t="shared" si="212"/>
        <v/>
      </c>
      <c r="AC816" s="283" t="str">
        <f t="shared" si="213"/>
        <v/>
      </c>
      <c r="AD816" s="283" t="str">
        <f t="shared" si="214"/>
        <v/>
      </c>
      <c r="AE816" s="163"/>
      <c r="AF816" s="162"/>
      <c r="AP816" s="581"/>
    </row>
    <row r="817" spans="1:42" s="141" customFormat="1">
      <c r="A817" s="134">
        <v>808</v>
      </c>
      <c r="B817" s="286"/>
      <c r="C817" s="146">
        <f t="shared" si="207"/>
        <v>0</v>
      </c>
      <c r="D817" s="146">
        <f t="shared" si="208"/>
        <v>1</v>
      </c>
      <c r="E817" s="146">
        <f t="shared" si="209"/>
        <v>1900</v>
      </c>
      <c r="F817" s="287"/>
      <c r="G817" s="287"/>
      <c r="H817" s="287"/>
      <c r="I817" s="288"/>
      <c r="J817" s="287"/>
      <c r="K817" s="288"/>
      <c r="L817" s="134"/>
      <c r="M817" s="133"/>
      <c r="N817" s="288"/>
      <c r="O817" s="134"/>
      <c r="P817" s="166"/>
      <c r="Q817" s="289"/>
      <c r="R817" s="165"/>
      <c r="S817" s="290"/>
      <c r="T817" s="290"/>
      <c r="U817" s="290"/>
      <c r="V817" s="290"/>
      <c r="W817" s="166"/>
      <c r="X817" s="87"/>
      <c r="Y817" s="418">
        <f t="shared" si="210"/>
        <v>0</v>
      </c>
      <c r="Z817" s="291">
        <f t="shared" si="211"/>
        <v>0</v>
      </c>
      <c r="AA817" s="163"/>
      <c r="AB817" s="177" t="str">
        <f t="shared" si="212"/>
        <v/>
      </c>
      <c r="AC817" s="283" t="str">
        <f t="shared" si="213"/>
        <v/>
      </c>
      <c r="AD817" s="283" t="str">
        <f t="shared" si="214"/>
        <v/>
      </c>
      <c r="AE817" s="163"/>
      <c r="AF817" s="162"/>
      <c r="AP817" s="581"/>
    </row>
    <row r="818" spans="1:42" s="141" customFormat="1">
      <c r="A818" s="134">
        <v>809</v>
      </c>
      <c r="B818" s="286"/>
      <c r="C818" s="146">
        <f t="shared" si="207"/>
        <v>0</v>
      </c>
      <c r="D818" s="146">
        <f t="shared" si="208"/>
        <v>1</v>
      </c>
      <c r="E818" s="146">
        <f t="shared" si="209"/>
        <v>1900</v>
      </c>
      <c r="F818" s="287"/>
      <c r="G818" s="287"/>
      <c r="H818" s="287"/>
      <c r="I818" s="288"/>
      <c r="J818" s="287"/>
      <c r="K818" s="288"/>
      <c r="L818" s="134"/>
      <c r="M818" s="133"/>
      <c r="N818" s="288"/>
      <c r="O818" s="134"/>
      <c r="P818" s="166"/>
      <c r="Q818" s="289"/>
      <c r="R818" s="165"/>
      <c r="S818" s="290"/>
      <c r="T818" s="290"/>
      <c r="U818" s="290"/>
      <c r="V818" s="290"/>
      <c r="W818" s="166"/>
      <c r="X818" s="87"/>
      <c r="Y818" s="418">
        <f t="shared" si="210"/>
        <v>0</v>
      </c>
      <c r="Z818" s="291">
        <f t="shared" si="211"/>
        <v>0</v>
      </c>
      <c r="AA818" s="163"/>
      <c r="AB818" s="177" t="str">
        <f t="shared" si="212"/>
        <v/>
      </c>
      <c r="AC818" s="283" t="str">
        <f t="shared" si="213"/>
        <v/>
      </c>
      <c r="AD818" s="283" t="str">
        <f t="shared" si="214"/>
        <v/>
      </c>
      <c r="AE818" s="163"/>
      <c r="AF818" s="162"/>
      <c r="AP818" s="581"/>
    </row>
    <row r="819" spans="1:42" s="141" customFormat="1">
      <c r="A819" s="134">
        <v>810</v>
      </c>
      <c r="B819" s="286"/>
      <c r="C819" s="146">
        <f t="shared" si="207"/>
        <v>0</v>
      </c>
      <c r="D819" s="146">
        <f t="shared" si="208"/>
        <v>1</v>
      </c>
      <c r="E819" s="146">
        <f t="shared" si="209"/>
        <v>1900</v>
      </c>
      <c r="F819" s="287"/>
      <c r="G819" s="287"/>
      <c r="H819" s="287"/>
      <c r="I819" s="288"/>
      <c r="J819" s="287"/>
      <c r="K819" s="288"/>
      <c r="L819" s="134"/>
      <c r="M819" s="133"/>
      <c r="N819" s="288"/>
      <c r="O819" s="134"/>
      <c r="P819" s="166"/>
      <c r="Q819" s="289"/>
      <c r="R819" s="165"/>
      <c r="S819" s="290"/>
      <c r="T819" s="290"/>
      <c r="U819" s="290"/>
      <c r="V819" s="290"/>
      <c r="W819" s="166"/>
      <c r="X819" s="87"/>
      <c r="Y819" s="418">
        <f t="shared" si="210"/>
        <v>0</v>
      </c>
      <c r="Z819" s="291">
        <f t="shared" si="211"/>
        <v>0</v>
      </c>
      <c r="AA819" s="163"/>
      <c r="AB819" s="177" t="str">
        <f t="shared" si="212"/>
        <v/>
      </c>
      <c r="AC819" s="283" t="str">
        <f t="shared" si="213"/>
        <v/>
      </c>
      <c r="AD819" s="283" t="str">
        <f t="shared" si="214"/>
        <v/>
      </c>
      <c r="AE819" s="163"/>
      <c r="AF819" s="162"/>
      <c r="AP819" s="581"/>
    </row>
    <row r="820" spans="1:42" s="141" customFormat="1">
      <c r="A820" s="134">
        <v>811</v>
      </c>
      <c r="B820" s="286"/>
      <c r="C820" s="146">
        <f t="shared" si="207"/>
        <v>0</v>
      </c>
      <c r="D820" s="146">
        <f t="shared" si="208"/>
        <v>1</v>
      </c>
      <c r="E820" s="146">
        <f t="shared" si="209"/>
        <v>1900</v>
      </c>
      <c r="F820" s="287"/>
      <c r="G820" s="287"/>
      <c r="H820" s="287"/>
      <c r="I820" s="288"/>
      <c r="J820" s="287"/>
      <c r="K820" s="288"/>
      <c r="L820" s="134"/>
      <c r="M820" s="133"/>
      <c r="N820" s="288"/>
      <c r="O820" s="134"/>
      <c r="P820" s="166"/>
      <c r="Q820" s="289"/>
      <c r="R820" s="165"/>
      <c r="S820" s="290"/>
      <c r="T820" s="290"/>
      <c r="U820" s="290"/>
      <c r="V820" s="290"/>
      <c r="W820" s="166"/>
      <c r="X820" s="87"/>
      <c r="Y820" s="418">
        <f t="shared" si="210"/>
        <v>0</v>
      </c>
      <c r="Z820" s="291">
        <f t="shared" si="211"/>
        <v>0</v>
      </c>
      <c r="AA820" s="163"/>
      <c r="AB820" s="177" t="str">
        <f t="shared" si="212"/>
        <v/>
      </c>
      <c r="AC820" s="283" t="str">
        <f t="shared" si="213"/>
        <v/>
      </c>
      <c r="AD820" s="283" t="str">
        <f t="shared" si="214"/>
        <v/>
      </c>
      <c r="AE820" s="163"/>
      <c r="AF820" s="162"/>
      <c r="AP820" s="581"/>
    </row>
    <row r="821" spans="1:42" s="141" customFormat="1">
      <c r="A821" s="134">
        <v>812</v>
      </c>
      <c r="B821" s="286"/>
      <c r="C821" s="146">
        <f t="shared" si="207"/>
        <v>0</v>
      </c>
      <c r="D821" s="146">
        <f t="shared" si="208"/>
        <v>1</v>
      </c>
      <c r="E821" s="146">
        <f t="shared" si="209"/>
        <v>1900</v>
      </c>
      <c r="F821" s="287"/>
      <c r="G821" s="287"/>
      <c r="H821" s="287"/>
      <c r="I821" s="288"/>
      <c r="J821" s="287"/>
      <c r="K821" s="288"/>
      <c r="L821" s="134"/>
      <c r="M821" s="133"/>
      <c r="N821" s="288"/>
      <c r="O821" s="134"/>
      <c r="P821" s="166"/>
      <c r="Q821" s="289"/>
      <c r="R821" s="165"/>
      <c r="S821" s="290"/>
      <c r="T821" s="290"/>
      <c r="U821" s="290"/>
      <c r="V821" s="290"/>
      <c r="W821" s="166"/>
      <c r="X821" s="87"/>
      <c r="Y821" s="418">
        <f t="shared" si="210"/>
        <v>0</v>
      </c>
      <c r="Z821" s="291">
        <f t="shared" si="211"/>
        <v>0</v>
      </c>
      <c r="AA821" s="163"/>
      <c r="AB821" s="177" t="str">
        <f t="shared" si="212"/>
        <v/>
      </c>
      <c r="AC821" s="283" t="str">
        <f t="shared" si="213"/>
        <v/>
      </c>
      <c r="AD821" s="283" t="str">
        <f t="shared" si="214"/>
        <v/>
      </c>
      <c r="AE821" s="163"/>
      <c r="AF821" s="162"/>
      <c r="AP821" s="581"/>
    </row>
    <row r="822" spans="1:42" s="141" customFormat="1">
      <c r="A822" s="134">
        <v>813</v>
      </c>
      <c r="B822" s="286"/>
      <c r="C822" s="146">
        <f t="shared" si="207"/>
        <v>0</v>
      </c>
      <c r="D822" s="146">
        <f t="shared" si="208"/>
        <v>1</v>
      </c>
      <c r="E822" s="146">
        <f t="shared" si="209"/>
        <v>1900</v>
      </c>
      <c r="F822" s="287"/>
      <c r="G822" s="287"/>
      <c r="H822" s="287"/>
      <c r="I822" s="288"/>
      <c r="J822" s="287"/>
      <c r="K822" s="288"/>
      <c r="L822" s="134"/>
      <c r="M822" s="133"/>
      <c r="N822" s="288"/>
      <c r="O822" s="134"/>
      <c r="P822" s="166"/>
      <c r="Q822" s="289"/>
      <c r="R822" s="165"/>
      <c r="S822" s="290"/>
      <c r="T822" s="290"/>
      <c r="U822" s="290"/>
      <c r="V822" s="290"/>
      <c r="W822" s="166"/>
      <c r="X822" s="87"/>
      <c r="Y822" s="418">
        <f t="shared" si="210"/>
        <v>0</v>
      </c>
      <c r="Z822" s="291">
        <f t="shared" si="211"/>
        <v>0</v>
      </c>
      <c r="AA822" s="163"/>
      <c r="AB822" s="177" t="str">
        <f t="shared" si="212"/>
        <v/>
      </c>
      <c r="AC822" s="283" t="str">
        <f t="shared" si="213"/>
        <v/>
      </c>
      <c r="AD822" s="283" t="str">
        <f t="shared" si="214"/>
        <v/>
      </c>
      <c r="AE822" s="163"/>
      <c r="AF822" s="162"/>
      <c r="AP822" s="581"/>
    </row>
    <row r="823" spans="1:42" s="141" customFormat="1">
      <c r="A823" s="134">
        <v>814</v>
      </c>
      <c r="B823" s="286"/>
      <c r="C823" s="146">
        <f t="shared" si="207"/>
        <v>0</v>
      </c>
      <c r="D823" s="146">
        <f t="shared" si="208"/>
        <v>1</v>
      </c>
      <c r="E823" s="146">
        <f t="shared" si="209"/>
        <v>1900</v>
      </c>
      <c r="F823" s="287"/>
      <c r="G823" s="287"/>
      <c r="H823" s="287"/>
      <c r="I823" s="288"/>
      <c r="J823" s="287"/>
      <c r="K823" s="288"/>
      <c r="L823" s="134"/>
      <c r="M823" s="133"/>
      <c r="N823" s="288"/>
      <c r="O823" s="134"/>
      <c r="P823" s="166"/>
      <c r="Q823" s="289"/>
      <c r="R823" s="165"/>
      <c r="S823" s="290"/>
      <c r="T823" s="290"/>
      <c r="U823" s="290"/>
      <c r="V823" s="290"/>
      <c r="W823" s="166"/>
      <c r="X823" s="87"/>
      <c r="Y823" s="418">
        <f t="shared" si="210"/>
        <v>0</v>
      </c>
      <c r="Z823" s="291">
        <f t="shared" si="211"/>
        <v>0</v>
      </c>
      <c r="AA823" s="163"/>
      <c r="AB823" s="177" t="str">
        <f t="shared" si="212"/>
        <v/>
      </c>
      <c r="AC823" s="283" t="str">
        <f t="shared" si="213"/>
        <v/>
      </c>
      <c r="AD823" s="283" t="str">
        <f t="shared" si="214"/>
        <v/>
      </c>
      <c r="AE823" s="163"/>
      <c r="AF823" s="162"/>
      <c r="AP823" s="581"/>
    </row>
    <row r="824" spans="1:42" s="141" customFormat="1">
      <c r="A824" s="134">
        <v>815</v>
      </c>
      <c r="B824" s="286"/>
      <c r="C824" s="146">
        <f t="shared" si="207"/>
        <v>0</v>
      </c>
      <c r="D824" s="146">
        <f t="shared" si="208"/>
        <v>1</v>
      </c>
      <c r="E824" s="146">
        <f t="shared" si="209"/>
        <v>1900</v>
      </c>
      <c r="F824" s="287"/>
      <c r="G824" s="287"/>
      <c r="H824" s="287"/>
      <c r="I824" s="288"/>
      <c r="J824" s="287"/>
      <c r="K824" s="288"/>
      <c r="L824" s="134"/>
      <c r="M824" s="133"/>
      <c r="N824" s="288"/>
      <c r="O824" s="134"/>
      <c r="P824" s="166"/>
      <c r="Q824" s="289"/>
      <c r="R824" s="165"/>
      <c r="S824" s="290"/>
      <c r="T824" s="290"/>
      <c r="U824" s="290"/>
      <c r="V824" s="290"/>
      <c r="W824" s="166"/>
      <c r="X824" s="87"/>
      <c r="Y824" s="418">
        <f t="shared" si="210"/>
        <v>0</v>
      </c>
      <c r="Z824" s="291">
        <f t="shared" si="211"/>
        <v>0</v>
      </c>
      <c r="AA824" s="163"/>
      <c r="AB824" s="177" t="str">
        <f t="shared" si="212"/>
        <v/>
      </c>
      <c r="AC824" s="283" t="str">
        <f t="shared" si="213"/>
        <v/>
      </c>
      <c r="AD824" s="283" t="str">
        <f t="shared" si="214"/>
        <v/>
      </c>
      <c r="AE824" s="163"/>
      <c r="AF824" s="162"/>
      <c r="AP824" s="581"/>
    </row>
    <row r="825" spans="1:42" s="141" customFormat="1">
      <c r="A825" s="134">
        <v>816</v>
      </c>
      <c r="B825" s="286"/>
      <c r="C825" s="146">
        <f t="shared" si="207"/>
        <v>0</v>
      </c>
      <c r="D825" s="146">
        <f t="shared" si="208"/>
        <v>1</v>
      </c>
      <c r="E825" s="146">
        <f t="shared" si="209"/>
        <v>1900</v>
      </c>
      <c r="F825" s="287"/>
      <c r="G825" s="287"/>
      <c r="H825" s="287"/>
      <c r="I825" s="288"/>
      <c r="J825" s="287"/>
      <c r="K825" s="288"/>
      <c r="L825" s="134"/>
      <c r="M825" s="133"/>
      <c r="N825" s="288"/>
      <c r="O825" s="134"/>
      <c r="P825" s="166"/>
      <c r="Q825" s="289"/>
      <c r="R825" s="165"/>
      <c r="S825" s="290"/>
      <c r="T825" s="290"/>
      <c r="U825" s="290"/>
      <c r="V825" s="290"/>
      <c r="W825" s="166"/>
      <c r="X825" s="87"/>
      <c r="Y825" s="418">
        <f t="shared" si="210"/>
        <v>0</v>
      </c>
      <c r="Z825" s="291">
        <f t="shared" si="211"/>
        <v>0</v>
      </c>
      <c r="AA825" s="163"/>
      <c r="AB825" s="177" t="str">
        <f t="shared" si="212"/>
        <v/>
      </c>
      <c r="AC825" s="283" t="str">
        <f t="shared" si="213"/>
        <v/>
      </c>
      <c r="AD825" s="283" t="str">
        <f t="shared" si="214"/>
        <v/>
      </c>
      <c r="AE825" s="163"/>
      <c r="AF825" s="162"/>
      <c r="AP825" s="581"/>
    </row>
    <row r="826" spans="1:42" s="141" customFormat="1">
      <c r="A826" s="134">
        <v>817</v>
      </c>
      <c r="B826" s="286"/>
      <c r="C826" s="146">
        <f t="shared" si="207"/>
        <v>0</v>
      </c>
      <c r="D826" s="146">
        <f t="shared" si="208"/>
        <v>1</v>
      </c>
      <c r="E826" s="146">
        <f t="shared" si="209"/>
        <v>1900</v>
      </c>
      <c r="F826" s="287"/>
      <c r="G826" s="287"/>
      <c r="H826" s="287"/>
      <c r="I826" s="288"/>
      <c r="J826" s="287"/>
      <c r="K826" s="288"/>
      <c r="L826" s="134"/>
      <c r="M826" s="133"/>
      <c r="N826" s="288"/>
      <c r="O826" s="134"/>
      <c r="P826" s="166"/>
      <c r="Q826" s="289"/>
      <c r="R826" s="165"/>
      <c r="S826" s="290"/>
      <c r="T826" s="290"/>
      <c r="U826" s="290"/>
      <c r="V826" s="290"/>
      <c r="W826" s="166"/>
      <c r="X826" s="87"/>
      <c r="Y826" s="418">
        <f t="shared" si="210"/>
        <v>0</v>
      </c>
      <c r="Z826" s="291">
        <f t="shared" si="211"/>
        <v>0</v>
      </c>
      <c r="AA826" s="163"/>
      <c r="AB826" s="177" t="str">
        <f t="shared" si="212"/>
        <v/>
      </c>
      <c r="AC826" s="283" t="str">
        <f t="shared" si="213"/>
        <v/>
      </c>
      <c r="AD826" s="283" t="str">
        <f t="shared" si="214"/>
        <v/>
      </c>
      <c r="AE826" s="163"/>
      <c r="AF826" s="162"/>
      <c r="AP826" s="581"/>
    </row>
    <row r="827" spans="1:42" s="141" customFormat="1">
      <c r="A827" s="134">
        <v>818</v>
      </c>
      <c r="B827" s="286"/>
      <c r="C827" s="146">
        <f t="shared" si="207"/>
        <v>0</v>
      </c>
      <c r="D827" s="146">
        <f t="shared" si="208"/>
        <v>1</v>
      </c>
      <c r="E827" s="146">
        <f t="shared" si="209"/>
        <v>1900</v>
      </c>
      <c r="F827" s="287"/>
      <c r="G827" s="287"/>
      <c r="H827" s="287"/>
      <c r="I827" s="288"/>
      <c r="J827" s="287"/>
      <c r="K827" s="288"/>
      <c r="L827" s="134"/>
      <c r="M827" s="133"/>
      <c r="N827" s="288"/>
      <c r="O827" s="134"/>
      <c r="P827" s="166"/>
      <c r="Q827" s="289"/>
      <c r="R827" s="165"/>
      <c r="S827" s="290"/>
      <c r="T827" s="290"/>
      <c r="U827" s="290"/>
      <c r="V827" s="290"/>
      <c r="W827" s="166"/>
      <c r="X827" s="87"/>
      <c r="Y827" s="418">
        <f t="shared" si="210"/>
        <v>0</v>
      </c>
      <c r="Z827" s="291">
        <f t="shared" si="211"/>
        <v>0</v>
      </c>
      <c r="AA827" s="163"/>
      <c r="AB827" s="177" t="str">
        <f t="shared" si="212"/>
        <v/>
      </c>
      <c r="AC827" s="283" t="str">
        <f t="shared" si="213"/>
        <v/>
      </c>
      <c r="AD827" s="283" t="str">
        <f t="shared" si="214"/>
        <v/>
      </c>
      <c r="AE827" s="163"/>
      <c r="AF827" s="162"/>
      <c r="AP827" s="581"/>
    </row>
    <row r="828" spans="1:42" s="141" customFormat="1">
      <c r="A828" s="134">
        <v>819</v>
      </c>
      <c r="B828" s="286"/>
      <c r="C828" s="146">
        <f t="shared" si="207"/>
        <v>0</v>
      </c>
      <c r="D828" s="146">
        <f t="shared" si="208"/>
        <v>1</v>
      </c>
      <c r="E828" s="146">
        <f t="shared" si="209"/>
        <v>1900</v>
      </c>
      <c r="F828" s="287"/>
      <c r="G828" s="287"/>
      <c r="H828" s="287"/>
      <c r="I828" s="288"/>
      <c r="J828" s="287"/>
      <c r="K828" s="288"/>
      <c r="L828" s="134"/>
      <c r="M828" s="133"/>
      <c r="N828" s="288"/>
      <c r="O828" s="134"/>
      <c r="P828" s="166"/>
      <c r="Q828" s="289"/>
      <c r="R828" s="165"/>
      <c r="S828" s="290"/>
      <c r="T828" s="290"/>
      <c r="U828" s="290"/>
      <c r="V828" s="290"/>
      <c r="W828" s="166"/>
      <c r="X828" s="87"/>
      <c r="Y828" s="418">
        <f t="shared" si="210"/>
        <v>0</v>
      </c>
      <c r="Z828" s="291">
        <f t="shared" si="211"/>
        <v>0</v>
      </c>
      <c r="AA828" s="163"/>
      <c r="AB828" s="177" t="str">
        <f t="shared" si="212"/>
        <v/>
      </c>
      <c r="AC828" s="283" t="str">
        <f t="shared" si="213"/>
        <v/>
      </c>
      <c r="AD828" s="283" t="str">
        <f t="shared" si="214"/>
        <v/>
      </c>
      <c r="AE828" s="163"/>
      <c r="AF828" s="162"/>
      <c r="AP828" s="581"/>
    </row>
    <row r="829" spans="1:42" s="141" customFormat="1">
      <c r="A829" s="134">
        <v>820</v>
      </c>
      <c r="B829" s="286"/>
      <c r="C829" s="146">
        <f t="shared" si="207"/>
        <v>0</v>
      </c>
      <c r="D829" s="146">
        <f t="shared" si="208"/>
        <v>1</v>
      </c>
      <c r="E829" s="146">
        <f t="shared" si="209"/>
        <v>1900</v>
      </c>
      <c r="F829" s="287"/>
      <c r="G829" s="287"/>
      <c r="H829" s="287"/>
      <c r="I829" s="288"/>
      <c r="J829" s="287"/>
      <c r="K829" s="288"/>
      <c r="L829" s="134"/>
      <c r="M829" s="133"/>
      <c r="N829" s="288"/>
      <c r="O829" s="134"/>
      <c r="P829" s="166"/>
      <c r="Q829" s="289"/>
      <c r="R829" s="165"/>
      <c r="S829" s="290"/>
      <c r="T829" s="290"/>
      <c r="U829" s="290"/>
      <c r="V829" s="290"/>
      <c r="W829" s="166"/>
      <c r="X829" s="87"/>
      <c r="Y829" s="418">
        <f t="shared" si="210"/>
        <v>0</v>
      </c>
      <c r="Z829" s="291">
        <f t="shared" si="211"/>
        <v>0</v>
      </c>
      <c r="AA829" s="163"/>
      <c r="AB829" s="177" t="str">
        <f t="shared" si="212"/>
        <v/>
      </c>
      <c r="AC829" s="283" t="str">
        <f t="shared" si="213"/>
        <v/>
      </c>
      <c r="AD829" s="283" t="str">
        <f t="shared" si="214"/>
        <v/>
      </c>
      <c r="AE829" s="163"/>
      <c r="AF829" s="162"/>
      <c r="AP829" s="581"/>
    </row>
    <row r="830" spans="1:42" s="141" customFormat="1">
      <c r="A830" s="134">
        <v>821</v>
      </c>
      <c r="B830" s="286"/>
      <c r="C830" s="146">
        <f t="shared" si="207"/>
        <v>0</v>
      </c>
      <c r="D830" s="146">
        <f t="shared" si="208"/>
        <v>1</v>
      </c>
      <c r="E830" s="146">
        <f t="shared" si="209"/>
        <v>1900</v>
      </c>
      <c r="F830" s="287"/>
      <c r="G830" s="287"/>
      <c r="H830" s="287"/>
      <c r="I830" s="288"/>
      <c r="J830" s="287"/>
      <c r="K830" s="288"/>
      <c r="L830" s="134"/>
      <c r="M830" s="133"/>
      <c r="N830" s="288"/>
      <c r="O830" s="134"/>
      <c r="P830" s="166"/>
      <c r="Q830" s="289"/>
      <c r="R830" s="165"/>
      <c r="S830" s="290"/>
      <c r="T830" s="290"/>
      <c r="U830" s="290"/>
      <c r="V830" s="290"/>
      <c r="W830" s="166"/>
      <c r="X830" s="87"/>
      <c r="Y830" s="418">
        <f t="shared" si="210"/>
        <v>0</v>
      </c>
      <c r="Z830" s="291">
        <f t="shared" si="211"/>
        <v>0</v>
      </c>
      <c r="AA830" s="163"/>
      <c r="AB830" s="177" t="str">
        <f t="shared" si="212"/>
        <v/>
      </c>
      <c r="AC830" s="283" t="str">
        <f t="shared" si="213"/>
        <v/>
      </c>
      <c r="AD830" s="283" t="str">
        <f t="shared" si="214"/>
        <v/>
      </c>
      <c r="AE830" s="163"/>
      <c r="AF830" s="162"/>
      <c r="AP830" s="581"/>
    </row>
    <row r="831" spans="1:42" s="141" customFormat="1">
      <c r="A831" s="134">
        <v>822</v>
      </c>
      <c r="B831" s="286"/>
      <c r="C831" s="146">
        <f t="shared" si="207"/>
        <v>0</v>
      </c>
      <c r="D831" s="146">
        <f t="shared" si="208"/>
        <v>1</v>
      </c>
      <c r="E831" s="146">
        <f t="shared" si="209"/>
        <v>1900</v>
      </c>
      <c r="F831" s="287"/>
      <c r="G831" s="287"/>
      <c r="H831" s="287"/>
      <c r="I831" s="288"/>
      <c r="J831" s="287"/>
      <c r="K831" s="288"/>
      <c r="L831" s="134"/>
      <c r="M831" s="133"/>
      <c r="N831" s="288"/>
      <c r="O831" s="134"/>
      <c r="P831" s="166"/>
      <c r="Q831" s="289"/>
      <c r="R831" s="165"/>
      <c r="S831" s="290"/>
      <c r="T831" s="290"/>
      <c r="U831" s="290"/>
      <c r="V831" s="290"/>
      <c r="W831" s="166"/>
      <c r="X831" s="87"/>
      <c r="Y831" s="418">
        <f t="shared" si="210"/>
        <v>0</v>
      </c>
      <c r="Z831" s="291">
        <f t="shared" si="211"/>
        <v>0</v>
      </c>
      <c r="AA831" s="163"/>
      <c r="AB831" s="177" t="str">
        <f t="shared" si="212"/>
        <v/>
      </c>
      <c r="AC831" s="283" t="str">
        <f t="shared" si="213"/>
        <v/>
      </c>
      <c r="AD831" s="283" t="str">
        <f t="shared" si="214"/>
        <v/>
      </c>
      <c r="AE831" s="163"/>
      <c r="AF831" s="162"/>
      <c r="AP831" s="581"/>
    </row>
    <row r="832" spans="1:42" s="141" customFormat="1">
      <c r="A832" s="134">
        <v>823</v>
      </c>
      <c r="B832" s="286"/>
      <c r="C832" s="146">
        <f t="shared" si="207"/>
        <v>0</v>
      </c>
      <c r="D832" s="146">
        <f t="shared" si="208"/>
        <v>1</v>
      </c>
      <c r="E832" s="146">
        <f t="shared" si="209"/>
        <v>1900</v>
      </c>
      <c r="F832" s="287"/>
      <c r="G832" s="287"/>
      <c r="H832" s="287"/>
      <c r="I832" s="288"/>
      <c r="J832" s="287"/>
      <c r="K832" s="288"/>
      <c r="L832" s="134"/>
      <c r="M832" s="133"/>
      <c r="N832" s="288"/>
      <c r="O832" s="134"/>
      <c r="P832" s="166"/>
      <c r="Q832" s="289"/>
      <c r="R832" s="165"/>
      <c r="S832" s="290"/>
      <c r="T832" s="290"/>
      <c r="U832" s="290"/>
      <c r="V832" s="290"/>
      <c r="W832" s="166"/>
      <c r="X832" s="87"/>
      <c r="Y832" s="418">
        <f t="shared" si="210"/>
        <v>0</v>
      </c>
      <c r="Z832" s="291">
        <f t="shared" si="211"/>
        <v>0</v>
      </c>
      <c r="AA832" s="163"/>
      <c r="AB832" s="177" t="str">
        <f t="shared" si="212"/>
        <v/>
      </c>
      <c r="AC832" s="283" t="str">
        <f t="shared" si="213"/>
        <v/>
      </c>
      <c r="AD832" s="283" t="str">
        <f t="shared" si="214"/>
        <v/>
      </c>
      <c r="AE832" s="163"/>
      <c r="AF832" s="162"/>
      <c r="AP832" s="581"/>
    </row>
    <row r="833" spans="1:42" s="141" customFormat="1">
      <c r="A833" s="134">
        <v>824</v>
      </c>
      <c r="B833" s="286"/>
      <c r="C833" s="146">
        <f t="shared" si="207"/>
        <v>0</v>
      </c>
      <c r="D833" s="146">
        <f t="shared" si="208"/>
        <v>1</v>
      </c>
      <c r="E833" s="146">
        <f t="shared" si="209"/>
        <v>1900</v>
      </c>
      <c r="F833" s="287"/>
      <c r="G833" s="287"/>
      <c r="H833" s="287"/>
      <c r="I833" s="288"/>
      <c r="J833" s="287"/>
      <c r="K833" s="288"/>
      <c r="L833" s="134"/>
      <c r="M833" s="133"/>
      <c r="N833" s="288"/>
      <c r="O833" s="134"/>
      <c r="P833" s="166"/>
      <c r="Q833" s="289"/>
      <c r="R833" s="165"/>
      <c r="S833" s="290"/>
      <c r="T833" s="290"/>
      <c r="U833" s="290"/>
      <c r="V833" s="290"/>
      <c r="W833" s="166"/>
      <c r="X833" s="87"/>
      <c r="Y833" s="418">
        <f t="shared" si="210"/>
        <v>0</v>
      </c>
      <c r="Z833" s="291">
        <f t="shared" si="211"/>
        <v>0</v>
      </c>
      <c r="AA833" s="163"/>
      <c r="AB833" s="177" t="str">
        <f t="shared" si="212"/>
        <v/>
      </c>
      <c r="AC833" s="283" t="str">
        <f t="shared" si="213"/>
        <v/>
      </c>
      <c r="AD833" s="283" t="str">
        <f t="shared" si="214"/>
        <v/>
      </c>
      <c r="AE833" s="163"/>
      <c r="AF833" s="162"/>
      <c r="AP833" s="581"/>
    </row>
    <row r="834" spans="1:42" s="141" customFormat="1">
      <c r="A834" s="134">
        <v>825</v>
      </c>
      <c r="B834" s="286"/>
      <c r="C834" s="146">
        <f t="shared" si="207"/>
        <v>0</v>
      </c>
      <c r="D834" s="146">
        <f t="shared" si="208"/>
        <v>1</v>
      </c>
      <c r="E834" s="146">
        <f t="shared" si="209"/>
        <v>1900</v>
      </c>
      <c r="F834" s="287"/>
      <c r="G834" s="287"/>
      <c r="H834" s="287"/>
      <c r="I834" s="288"/>
      <c r="J834" s="287"/>
      <c r="K834" s="288"/>
      <c r="L834" s="134"/>
      <c r="M834" s="133"/>
      <c r="N834" s="288"/>
      <c r="O834" s="134"/>
      <c r="P834" s="166"/>
      <c r="Q834" s="289"/>
      <c r="R834" s="165"/>
      <c r="S834" s="290"/>
      <c r="T834" s="290"/>
      <c r="U834" s="290"/>
      <c r="V834" s="290"/>
      <c r="W834" s="166"/>
      <c r="X834" s="87"/>
      <c r="Y834" s="418">
        <f t="shared" si="210"/>
        <v>0</v>
      </c>
      <c r="Z834" s="291">
        <f t="shared" si="211"/>
        <v>0</v>
      </c>
      <c r="AA834" s="163"/>
      <c r="AB834" s="177" t="str">
        <f t="shared" si="212"/>
        <v/>
      </c>
      <c r="AC834" s="283" t="str">
        <f t="shared" si="213"/>
        <v/>
      </c>
      <c r="AD834" s="283" t="str">
        <f t="shared" si="214"/>
        <v/>
      </c>
      <c r="AE834" s="163"/>
      <c r="AF834" s="162"/>
      <c r="AP834" s="581"/>
    </row>
    <row r="835" spans="1:42" s="141" customFormat="1">
      <c r="A835" s="134">
        <v>826</v>
      </c>
      <c r="B835" s="286"/>
      <c r="C835" s="146">
        <f t="shared" si="207"/>
        <v>0</v>
      </c>
      <c r="D835" s="146">
        <f t="shared" si="208"/>
        <v>1</v>
      </c>
      <c r="E835" s="146">
        <f t="shared" si="209"/>
        <v>1900</v>
      </c>
      <c r="F835" s="287"/>
      <c r="G835" s="287"/>
      <c r="H835" s="287"/>
      <c r="I835" s="288"/>
      <c r="J835" s="287"/>
      <c r="K835" s="288"/>
      <c r="L835" s="134"/>
      <c r="M835" s="133"/>
      <c r="N835" s="288"/>
      <c r="O835" s="134"/>
      <c r="P835" s="166"/>
      <c r="Q835" s="289"/>
      <c r="R835" s="165"/>
      <c r="S835" s="290"/>
      <c r="T835" s="290"/>
      <c r="U835" s="290"/>
      <c r="V835" s="290"/>
      <c r="W835" s="166"/>
      <c r="X835" s="87"/>
      <c r="Y835" s="418">
        <f t="shared" si="210"/>
        <v>0</v>
      </c>
      <c r="Z835" s="291">
        <f t="shared" si="211"/>
        <v>0</v>
      </c>
      <c r="AA835" s="163"/>
      <c r="AB835" s="177" t="str">
        <f t="shared" si="212"/>
        <v/>
      </c>
      <c r="AC835" s="283" t="str">
        <f t="shared" si="213"/>
        <v/>
      </c>
      <c r="AD835" s="283" t="str">
        <f t="shared" si="214"/>
        <v/>
      </c>
      <c r="AE835" s="163"/>
      <c r="AF835" s="162"/>
      <c r="AP835" s="581"/>
    </row>
    <row r="836" spans="1:42" s="141" customFormat="1">
      <c r="A836" s="134">
        <v>827</v>
      </c>
      <c r="B836" s="286"/>
      <c r="C836" s="146">
        <f t="shared" si="207"/>
        <v>0</v>
      </c>
      <c r="D836" s="146">
        <f t="shared" si="208"/>
        <v>1</v>
      </c>
      <c r="E836" s="146">
        <f t="shared" si="209"/>
        <v>1900</v>
      </c>
      <c r="F836" s="287"/>
      <c r="G836" s="287"/>
      <c r="H836" s="287"/>
      <c r="I836" s="288"/>
      <c r="J836" s="287"/>
      <c r="K836" s="288"/>
      <c r="L836" s="134"/>
      <c r="M836" s="133"/>
      <c r="N836" s="288"/>
      <c r="O836" s="134"/>
      <c r="P836" s="166"/>
      <c r="Q836" s="289"/>
      <c r="R836" s="165"/>
      <c r="S836" s="290"/>
      <c r="T836" s="290"/>
      <c r="U836" s="290"/>
      <c r="V836" s="290"/>
      <c r="W836" s="166"/>
      <c r="X836" s="87"/>
      <c r="Y836" s="418">
        <f t="shared" si="210"/>
        <v>0</v>
      </c>
      <c r="Z836" s="291">
        <f t="shared" si="211"/>
        <v>0</v>
      </c>
      <c r="AA836" s="163"/>
      <c r="AB836" s="177" t="str">
        <f t="shared" si="212"/>
        <v/>
      </c>
      <c r="AC836" s="283" t="str">
        <f t="shared" si="213"/>
        <v/>
      </c>
      <c r="AD836" s="283" t="str">
        <f t="shared" si="214"/>
        <v/>
      </c>
      <c r="AE836" s="163"/>
      <c r="AF836" s="162"/>
      <c r="AP836" s="581"/>
    </row>
    <row r="837" spans="1:42" s="141" customFormat="1">
      <c r="A837" s="134">
        <v>828</v>
      </c>
      <c r="B837" s="286"/>
      <c r="C837" s="146">
        <f t="shared" si="207"/>
        <v>0</v>
      </c>
      <c r="D837" s="146">
        <f t="shared" si="208"/>
        <v>1</v>
      </c>
      <c r="E837" s="146">
        <f t="shared" si="209"/>
        <v>1900</v>
      </c>
      <c r="F837" s="287"/>
      <c r="G837" s="287"/>
      <c r="H837" s="287"/>
      <c r="I837" s="288"/>
      <c r="J837" s="287"/>
      <c r="K837" s="288"/>
      <c r="L837" s="134"/>
      <c r="M837" s="133"/>
      <c r="N837" s="288"/>
      <c r="O837" s="134"/>
      <c r="P837" s="166"/>
      <c r="Q837" s="289"/>
      <c r="R837" s="165"/>
      <c r="S837" s="290"/>
      <c r="T837" s="290"/>
      <c r="U837" s="290"/>
      <c r="V837" s="290"/>
      <c r="W837" s="166"/>
      <c r="X837" s="87"/>
      <c r="Y837" s="418">
        <f t="shared" si="210"/>
        <v>0</v>
      </c>
      <c r="Z837" s="291">
        <f t="shared" si="211"/>
        <v>0</v>
      </c>
      <c r="AA837" s="163"/>
      <c r="AB837" s="177" t="str">
        <f t="shared" si="212"/>
        <v/>
      </c>
      <c r="AC837" s="283" t="str">
        <f t="shared" si="213"/>
        <v/>
      </c>
      <c r="AD837" s="283" t="str">
        <f t="shared" si="214"/>
        <v/>
      </c>
      <c r="AE837" s="163"/>
      <c r="AF837" s="162"/>
      <c r="AP837" s="581"/>
    </row>
    <row r="838" spans="1:42" s="141" customFormat="1">
      <c r="A838" s="134">
        <v>829</v>
      </c>
      <c r="B838" s="286"/>
      <c r="C838" s="146">
        <f t="shared" si="207"/>
        <v>0</v>
      </c>
      <c r="D838" s="146">
        <f t="shared" si="208"/>
        <v>1</v>
      </c>
      <c r="E838" s="146">
        <f t="shared" si="209"/>
        <v>1900</v>
      </c>
      <c r="F838" s="287"/>
      <c r="G838" s="287"/>
      <c r="H838" s="287"/>
      <c r="I838" s="288"/>
      <c r="J838" s="287"/>
      <c r="K838" s="288"/>
      <c r="L838" s="134"/>
      <c r="M838" s="133"/>
      <c r="N838" s="288"/>
      <c r="O838" s="134"/>
      <c r="P838" s="166"/>
      <c r="Q838" s="289"/>
      <c r="R838" s="165"/>
      <c r="S838" s="290"/>
      <c r="T838" s="290"/>
      <c r="U838" s="290"/>
      <c r="V838" s="290"/>
      <c r="W838" s="166"/>
      <c r="X838" s="87"/>
      <c r="Y838" s="418">
        <f t="shared" si="210"/>
        <v>0</v>
      </c>
      <c r="Z838" s="291">
        <f t="shared" si="211"/>
        <v>0</v>
      </c>
      <c r="AA838" s="163"/>
      <c r="AB838" s="177" t="str">
        <f t="shared" si="212"/>
        <v/>
      </c>
      <c r="AC838" s="283" t="str">
        <f t="shared" si="213"/>
        <v/>
      </c>
      <c r="AD838" s="283" t="str">
        <f t="shared" si="214"/>
        <v/>
      </c>
      <c r="AE838" s="163"/>
      <c r="AF838" s="162"/>
      <c r="AP838" s="581"/>
    </row>
    <row r="839" spans="1:42" s="141" customFormat="1">
      <c r="A839" s="134">
        <v>830</v>
      </c>
      <c r="B839" s="286"/>
      <c r="C839" s="146">
        <f t="shared" si="207"/>
        <v>0</v>
      </c>
      <c r="D839" s="146">
        <f t="shared" si="208"/>
        <v>1</v>
      </c>
      <c r="E839" s="146">
        <f t="shared" si="209"/>
        <v>1900</v>
      </c>
      <c r="F839" s="287"/>
      <c r="G839" s="287"/>
      <c r="H839" s="287"/>
      <c r="I839" s="288"/>
      <c r="J839" s="287"/>
      <c r="K839" s="288"/>
      <c r="L839" s="134"/>
      <c r="M839" s="133"/>
      <c r="N839" s="288"/>
      <c r="O839" s="134"/>
      <c r="P839" s="166"/>
      <c r="Q839" s="289"/>
      <c r="R839" s="165"/>
      <c r="S839" s="290"/>
      <c r="T839" s="290"/>
      <c r="U839" s="290"/>
      <c r="V839" s="290"/>
      <c r="W839" s="166"/>
      <c r="X839" s="87"/>
      <c r="Y839" s="418">
        <f t="shared" si="210"/>
        <v>0</v>
      </c>
      <c r="Z839" s="291">
        <f t="shared" si="211"/>
        <v>0</v>
      </c>
      <c r="AA839" s="163"/>
      <c r="AB839" s="177" t="str">
        <f t="shared" si="212"/>
        <v/>
      </c>
      <c r="AC839" s="283" t="str">
        <f t="shared" si="213"/>
        <v/>
      </c>
      <c r="AD839" s="283" t="str">
        <f t="shared" si="214"/>
        <v/>
      </c>
      <c r="AE839" s="163"/>
      <c r="AF839" s="162"/>
      <c r="AP839" s="581"/>
    </row>
    <row r="840" spans="1:42" s="141" customFormat="1">
      <c r="A840" s="134">
        <v>831</v>
      </c>
      <c r="B840" s="286"/>
      <c r="C840" s="146">
        <f t="shared" si="207"/>
        <v>0</v>
      </c>
      <c r="D840" s="146">
        <f t="shared" si="208"/>
        <v>1</v>
      </c>
      <c r="E840" s="146">
        <f t="shared" si="209"/>
        <v>1900</v>
      </c>
      <c r="F840" s="287"/>
      <c r="G840" s="287"/>
      <c r="H840" s="287"/>
      <c r="I840" s="288"/>
      <c r="J840" s="287"/>
      <c r="K840" s="288"/>
      <c r="L840" s="134"/>
      <c r="M840" s="133"/>
      <c r="N840" s="288"/>
      <c r="O840" s="134"/>
      <c r="P840" s="166"/>
      <c r="Q840" s="289"/>
      <c r="R840" s="165"/>
      <c r="S840" s="290"/>
      <c r="T840" s="290"/>
      <c r="U840" s="290"/>
      <c r="V840" s="290"/>
      <c r="W840" s="166"/>
      <c r="X840" s="87"/>
      <c r="Y840" s="418">
        <f t="shared" si="210"/>
        <v>0</v>
      </c>
      <c r="Z840" s="291">
        <f t="shared" si="211"/>
        <v>0</v>
      </c>
      <c r="AA840" s="163"/>
      <c r="AB840" s="177" t="str">
        <f t="shared" si="212"/>
        <v/>
      </c>
      <c r="AC840" s="283" t="str">
        <f t="shared" si="213"/>
        <v/>
      </c>
      <c r="AD840" s="283" t="str">
        <f t="shared" si="214"/>
        <v/>
      </c>
      <c r="AE840" s="163"/>
      <c r="AF840" s="162"/>
      <c r="AP840" s="581"/>
    </row>
    <row r="841" spans="1:42" s="141" customFormat="1">
      <c r="A841" s="134">
        <v>832</v>
      </c>
      <c r="B841" s="286"/>
      <c r="C841" s="146">
        <f t="shared" si="207"/>
        <v>0</v>
      </c>
      <c r="D841" s="146">
        <f t="shared" si="208"/>
        <v>1</v>
      </c>
      <c r="E841" s="146">
        <f t="shared" si="209"/>
        <v>1900</v>
      </c>
      <c r="F841" s="287"/>
      <c r="G841" s="287"/>
      <c r="H841" s="287"/>
      <c r="I841" s="288"/>
      <c r="J841" s="287"/>
      <c r="K841" s="288"/>
      <c r="L841" s="134"/>
      <c r="M841" s="133"/>
      <c r="N841" s="288"/>
      <c r="O841" s="134"/>
      <c r="P841" s="166"/>
      <c r="Q841" s="289"/>
      <c r="R841" s="165"/>
      <c r="S841" s="290"/>
      <c r="T841" s="290"/>
      <c r="U841" s="290"/>
      <c r="V841" s="290"/>
      <c r="W841" s="166"/>
      <c r="X841" s="87"/>
      <c r="Y841" s="418">
        <f t="shared" si="210"/>
        <v>0</v>
      </c>
      <c r="Z841" s="291">
        <f t="shared" si="211"/>
        <v>0</v>
      </c>
      <c r="AA841" s="163"/>
      <c r="AB841" s="177" t="str">
        <f t="shared" si="212"/>
        <v/>
      </c>
      <c r="AC841" s="283" t="str">
        <f t="shared" si="213"/>
        <v/>
      </c>
      <c r="AD841" s="283" t="str">
        <f t="shared" si="214"/>
        <v/>
      </c>
      <c r="AE841" s="163"/>
      <c r="AF841" s="162"/>
      <c r="AP841" s="581"/>
    </row>
    <row r="842" spans="1:42" s="141" customFormat="1">
      <c r="A842" s="134">
        <v>833</v>
      </c>
      <c r="B842" s="286"/>
      <c r="C842" s="146">
        <f t="shared" si="207"/>
        <v>0</v>
      </c>
      <c r="D842" s="146">
        <f t="shared" si="208"/>
        <v>1</v>
      </c>
      <c r="E842" s="146">
        <f t="shared" si="209"/>
        <v>1900</v>
      </c>
      <c r="F842" s="287"/>
      <c r="G842" s="287"/>
      <c r="H842" s="287"/>
      <c r="I842" s="288"/>
      <c r="J842" s="287"/>
      <c r="K842" s="288"/>
      <c r="L842" s="134"/>
      <c r="M842" s="133"/>
      <c r="N842" s="288"/>
      <c r="O842" s="134"/>
      <c r="P842" s="166"/>
      <c r="Q842" s="289"/>
      <c r="R842" s="165"/>
      <c r="S842" s="290"/>
      <c r="T842" s="290"/>
      <c r="U842" s="290"/>
      <c r="V842" s="290"/>
      <c r="W842" s="166"/>
      <c r="X842" s="87"/>
      <c r="Y842" s="418">
        <f t="shared" si="210"/>
        <v>0</v>
      </c>
      <c r="Z842" s="291">
        <f t="shared" si="211"/>
        <v>0</v>
      </c>
      <c r="AA842" s="163"/>
      <c r="AB842" s="177" t="str">
        <f t="shared" si="212"/>
        <v/>
      </c>
      <c r="AC842" s="283" t="str">
        <f t="shared" si="213"/>
        <v/>
      </c>
      <c r="AD842" s="283" t="str">
        <f t="shared" si="214"/>
        <v/>
      </c>
      <c r="AE842" s="163"/>
      <c r="AF842" s="162"/>
      <c r="AP842" s="581"/>
    </row>
    <row r="843" spans="1:42" s="141" customFormat="1">
      <c r="A843" s="134">
        <v>834</v>
      </c>
      <c r="B843" s="286"/>
      <c r="C843" s="146">
        <f t="shared" ref="C843:C906" si="215">DAY(B843)</f>
        <v>0</v>
      </c>
      <c r="D843" s="146">
        <f t="shared" ref="D843:D906" si="216">MONTH(B843)</f>
        <v>1</v>
      </c>
      <c r="E843" s="146">
        <f t="shared" ref="E843:E906" si="217">YEAR(B843)</f>
        <v>1900</v>
      </c>
      <c r="F843" s="287"/>
      <c r="G843" s="287"/>
      <c r="H843" s="287"/>
      <c r="I843" s="288"/>
      <c r="J843" s="287"/>
      <c r="K843" s="288"/>
      <c r="L843" s="134"/>
      <c r="M843" s="133"/>
      <c r="N843" s="288"/>
      <c r="O843" s="134"/>
      <c r="P843" s="166"/>
      <c r="Q843" s="289"/>
      <c r="R843" s="165"/>
      <c r="S843" s="290"/>
      <c r="T843" s="290"/>
      <c r="U843" s="290"/>
      <c r="V843" s="290"/>
      <c r="W843" s="166"/>
      <c r="X843" s="87"/>
      <c r="Y843" s="418">
        <f t="shared" ref="Y843:Y906" si="218">X843*U843</f>
        <v>0</v>
      </c>
      <c r="Z843" s="291">
        <f t="shared" ref="Z843:Z906" si="219">Y843*1.1</f>
        <v>0</v>
      </c>
      <c r="AA843" s="163"/>
      <c r="AB843" s="177" t="str">
        <f t="shared" ref="AB843:AB906" si="220">IF(S843="","",IF(S843-U843=0,"Full","No"))</f>
        <v/>
      </c>
      <c r="AC843" s="283" t="str">
        <f t="shared" ref="AC843:AC906" si="221">IF(AND(S843&gt;U843,V843=0),"Lost",IF(AND(S843&gt;U843,V843&lt;(S843-U843)),"Lost",""))</f>
        <v/>
      </c>
      <c r="AD843" s="283" t="str">
        <f t="shared" ref="AD843:AD906" si="222">IF(AND(S843&gt;U843,V843=0),S843-U843,IF(AND(S843&gt;U843,V843&lt;(S843-U843)),S843-(U843+V843),""))</f>
        <v/>
      </c>
      <c r="AE843" s="163"/>
      <c r="AF843" s="162"/>
      <c r="AP843" s="581"/>
    </row>
    <row r="844" spans="1:42" s="141" customFormat="1">
      <c r="A844" s="134">
        <v>835</v>
      </c>
      <c r="B844" s="286"/>
      <c r="C844" s="146">
        <f t="shared" si="215"/>
        <v>0</v>
      </c>
      <c r="D844" s="146">
        <f t="shared" si="216"/>
        <v>1</v>
      </c>
      <c r="E844" s="146">
        <f t="shared" si="217"/>
        <v>1900</v>
      </c>
      <c r="F844" s="287"/>
      <c r="G844" s="287"/>
      <c r="H844" s="287"/>
      <c r="I844" s="288"/>
      <c r="J844" s="287"/>
      <c r="K844" s="288"/>
      <c r="L844" s="134"/>
      <c r="M844" s="133"/>
      <c r="N844" s="288"/>
      <c r="O844" s="134"/>
      <c r="P844" s="166"/>
      <c r="Q844" s="289"/>
      <c r="R844" s="165"/>
      <c r="S844" s="290"/>
      <c r="T844" s="290"/>
      <c r="U844" s="290"/>
      <c r="V844" s="290"/>
      <c r="W844" s="166"/>
      <c r="X844" s="87"/>
      <c r="Y844" s="418">
        <f t="shared" si="218"/>
        <v>0</v>
      </c>
      <c r="Z844" s="291">
        <f t="shared" si="219"/>
        <v>0</v>
      </c>
      <c r="AA844" s="163"/>
      <c r="AB844" s="177" t="str">
        <f t="shared" si="220"/>
        <v/>
      </c>
      <c r="AC844" s="283" t="str">
        <f t="shared" si="221"/>
        <v/>
      </c>
      <c r="AD844" s="283" t="str">
        <f t="shared" si="222"/>
        <v/>
      </c>
      <c r="AE844" s="163"/>
      <c r="AF844" s="162"/>
      <c r="AP844" s="581"/>
    </row>
    <row r="845" spans="1:42" s="141" customFormat="1">
      <c r="A845" s="134">
        <v>836</v>
      </c>
      <c r="B845" s="286"/>
      <c r="C845" s="146">
        <f t="shared" si="215"/>
        <v>0</v>
      </c>
      <c r="D845" s="146">
        <f t="shared" si="216"/>
        <v>1</v>
      </c>
      <c r="E845" s="146">
        <f t="shared" si="217"/>
        <v>1900</v>
      </c>
      <c r="F845" s="287"/>
      <c r="G845" s="287"/>
      <c r="H845" s="287"/>
      <c r="I845" s="288"/>
      <c r="J845" s="287"/>
      <c r="K845" s="288"/>
      <c r="L845" s="134"/>
      <c r="M845" s="133"/>
      <c r="N845" s="288"/>
      <c r="O845" s="134"/>
      <c r="P845" s="166"/>
      <c r="Q845" s="289"/>
      <c r="R845" s="165"/>
      <c r="S845" s="290"/>
      <c r="T845" s="290"/>
      <c r="U845" s="290"/>
      <c r="V845" s="290"/>
      <c r="W845" s="166"/>
      <c r="X845" s="87"/>
      <c r="Y845" s="418">
        <f t="shared" si="218"/>
        <v>0</v>
      </c>
      <c r="Z845" s="291">
        <f t="shared" si="219"/>
        <v>0</v>
      </c>
      <c r="AA845" s="163"/>
      <c r="AB845" s="177" t="str">
        <f t="shared" si="220"/>
        <v/>
      </c>
      <c r="AC845" s="283" t="str">
        <f t="shared" si="221"/>
        <v/>
      </c>
      <c r="AD845" s="283" t="str">
        <f t="shared" si="222"/>
        <v/>
      </c>
      <c r="AE845" s="163"/>
      <c r="AF845" s="162"/>
      <c r="AP845" s="581"/>
    </row>
    <row r="846" spans="1:42" s="141" customFormat="1">
      <c r="A846" s="134">
        <v>837</v>
      </c>
      <c r="B846" s="286"/>
      <c r="C846" s="146">
        <f t="shared" si="215"/>
        <v>0</v>
      </c>
      <c r="D846" s="146">
        <f t="shared" si="216"/>
        <v>1</v>
      </c>
      <c r="E846" s="146">
        <f t="shared" si="217"/>
        <v>1900</v>
      </c>
      <c r="F846" s="287"/>
      <c r="G846" s="287"/>
      <c r="H846" s="287"/>
      <c r="I846" s="288"/>
      <c r="J846" s="287"/>
      <c r="K846" s="288"/>
      <c r="L846" s="134"/>
      <c r="M846" s="133"/>
      <c r="N846" s="288"/>
      <c r="O846" s="134"/>
      <c r="P846" s="166"/>
      <c r="Q846" s="289"/>
      <c r="R846" s="165"/>
      <c r="S846" s="290"/>
      <c r="T846" s="290"/>
      <c r="U846" s="290"/>
      <c r="V846" s="290"/>
      <c r="W846" s="166"/>
      <c r="X846" s="87"/>
      <c r="Y846" s="418">
        <f t="shared" si="218"/>
        <v>0</v>
      </c>
      <c r="Z846" s="291">
        <f t="shared" si="219"/>
        <v>0</v>
      </c>
      <c r="AA846" s="163"/>
      <c r="AB846" s="177" t="str">
        <f t="shared" si="220"/>
        <v/>
      </c>
      <c r="AC846" s="283" t="str">
        <f t="shared" si="221"/>
        <v/>
      </c>
      <c r="AD846" s="283" t="str">
        <f t="shared" si="222"/>
        <v/>
      </c>
      <c r="AE846" s="163"/>
      <c r="AF846" s="162"/>
      <c r="AP846" s="581"/>
    </row>
    <row r="847" spans="1:42" s="141" customFormat="1">
      <c r="A847" s="134">
        <v>838</v>
      </c>
      <c r="B847" s="286"/>
      <c r="C847" s="146">
        <f t="shared" si="215"/>
        <v>0</v>
      </c>
      <c r="D847" s="146">
        <f t="shared" si="216"/>
        <v>1</v>
      </c>
      <c r="E847" s="146">
        <f t="shared" si="217"/>
        <v>1900</v>
      </c>
      <c r="F847" s="287"/>
      <c r="G847" s="287"/>
      <c r="H847" s="287"/>
      <c r="I847" s="288"/>
      <c r="J847" s="287"/>
      <c r="K847" s="288"/>
      <c r="L847" s="134"/>
      <c r="M847" s="133"/>
      <c r="N847" s="288"/>
      <c r="O847" s="134"/>
      <c r="P847" s="166"/>
      <c r="Q847" s="289"/>
      <c r="R847" s="165"/>
      <c r="S847" s="290"/>
      <c r="T847" s="290"/>
      <c r="U847" s="290"/>
      <c r="V847" s="290"/>
      <c r="W847" s="166"/>
      <c r="X847" s="87"/>
      <c r="Y847" s="418">
        <f t="shared" si="218"/>
        <v>0</v>
      </c>
      <c r="Z847" s="291">
        <f t="shared" si="219"/>
        <v>0</v>
      </c>
      <c r="AA847" s="163"/>
      <c r="AB847" s="177" t="str">
        <f t="shared" si="220"/>
        <v/>
      </c>
      <c r="AC847" s="283" t="str">
        <f t="shared" si="221"/>
        <v/>
      </c>
      <c r="AD847" s="283" t="str">
        <f t="shared" si="222"/>
        <v/>
      </c>
      <c r="AE847" s="163"/>
      <c r="AF847" s="162"/>
      <c r="AP847" s="581"/>
    </row>
    <row r="848" spans="1:42" s="141" customFormat="1">
      <c r="A848" s="134">
        <v>839</v>
      </c>
      <c r="B848" s="286"/>
      <c r="C848" s="146">
        <f t="shared" si="215"/>
        <v>0</v>
      </c>
      <c r="D848" s="146">
        <f t="shared" si="216"/>
        <v>1</v>
      </c>
      <c r="E848" s="146">
        <f t="shared" si="217"/>
        <v>1900</v>
      </c>
      <c r="F848" s="287"/>
      <c r="G848" s="287"/>
      <c r="H848" s="287"/>
      <c r="I848" s="288"/>
      <c r="J848" s="287"/>
      <c r="K848" s="288"/>
      <c r="L848" s="134"/>
      <c r="M848" s="133"/>
      <c r="N848" s="288"/>
      <c r="O848" s="134"/>
      <c r="P848" s="166"/>
      <c r="Q848" s="289"/>
      <c r="R848" s="165"/>
      <c r="S848" s="290"/>
      <c r="T848" s="290"/>
      <c r="U848" s="290"/>
      <c r="V848" s="290"/>
      <c r="W848" s="166"/>
      <c r="X848" s="87"/>
      <c r="Y848" s="418">
        <f t="shared" si="218"/>
        <v>0</v>
      </c>
      <c r="Z848" s="291">
        <f t="shared" si="219"/>
        <v>0</v>
      </c>
      <c r="AA848" s="163"/>
      <c r="AB848" s="177" t="str">
        <f t="shared" si="220"/>
        <v/>
      </c>
      <c r="AC848" s="283" t="str">
        <f t="shared" si="221"/>
        <v/>
      </c>
      <c r="AD848" s="283" t="str">
        <f t="shared" si="222"/>
        <v/>
      </c>
      <c r="AE848" s="163"/>
      <c r="AF848" s="162"/>
      <c r="AP848" s="581"/>
    </row>
    <row r="849" spans="1:42" s="141" customFormat="1">
      <c r="A849" s="134">
        <v>840</v>
      </c>
      <c r="B849" s="286"/>
      <c r="C849" s="146">
        <f t="shared" si="215"/>
        <v>0</v>
      </c>
      <c r="D849" s="146">
        <f t="shared" si="216"/>
        <v>1</v>
      </c>
      <c r="E849" s="146">
        <f t="shared" si="217"/>
        <v>1900</v>
      </c>
      <c r="F849" s="287"/>
      <c r="G849" s="287"/>
      <c r="H849" s="287"/>
      <c r="I849" s="288"/>
      <c r="J849" s="287"/>
      <c r="K849" s="288"/>
      <c r="L849" s="134"/>
      <c r="M849" s="133"/>
      <c r="N849" s="288"/>
      <c r="O849" s="134"/>
      <c r="P849" s="166"/>
      <c r="Q849" s="289"/>
      <c r="R849" s="165"/>
      <c r="S849" s="290"/>
      <c r="T849" s="290"/>
      <c r="U849" s="290"/>
      <c r="V849" s="290"/>
      <c r="W849" s="166"/>
      <c r="X849" s="87"/>
      <c r="Y849" s="418">
        <f t="shared" si="218"/>
        <v>0</v>
      </c>
      <c r="Z849" s="291">
        <f t="shared" si="219"/>
        <v>0</v>
      </c>
      <c r="AA849" s="163"/>
      <c r="AB849" s="177" t="str">
        <f t="shared" si="220"/>
        <v/>
      </c>
      <c r="AC849" s="283" t="str">
        <f t="shared" si="221"/>
        <v/>
      </c>
      <c r="AD849" s="283" t="str">
        <f t="shared" si="222"/>
        <v/>
      </c>
      <c r="AE849" s="163"/>
      <c r="AF849" s="162"/>
      <c r="AP849" s="581"/>
    </row>
    <row r="850" spans="1:42" s="141" customFormat="1">
      <c r="A850" s="134">
        <v>841</v>
      </c>
      <c r="B850" s="286"/>
      <c r="C850" s="146">
        <f t="shared" si="215"/>
        <v>0</v>
      </c>
      <c r="D850" s="146">
        <f t="shared" si="216"/>
        <v>1</v>
      </c>
      <c r="E850" s="146">
        <f t="shared" si="217"/>
        <v>1900</v>
      </c>
      <c r="F850" s="287"/>
      <c r="G850" s="287"/>
      <c r="H850" s="287"/>
      <c r="I850" s="288"/>
      <c r="J850" s="287"/>
      <c r="K850" s="288"/>
      <c r="L850" s="134"/>
      <c r="M850" s="133"/>
      <c r="N850" s="288"/>
      <c r="O850" s="134"/>
      <c r="P850" s="166"/>
      <c r="Q850" s="289"/>
      <c r="R850" s="165"/>
      <c r="S850" s="290"/>
      <c r="T850" s="290"/>
      <c r="U850" s="290"/>
      <c r="V850" s="290"/>
      <c r="W850" s="166"/>
      <c r="X850" s="87"/>
      <c r="Y850" s="418">
        <f t="shared" si="218"/>
        <v>0</v>
      </c>
      <c r="Z850" s="291">
        <f t="shared" si="219"/>
        <v>0</v>
      </c>
      <c r="AA850" s="163"/>
      <c r="AB850" s="177" t="str">
        <f t="shared" si="220"/>
        <v/>
      </c>
      <c r="AC850" s="283" t="str">
        <f t="shared" si="221"/>
        <v/>
      </c>
      <c r="AD850" s="283" t="str">
        <f t="shared" si="222"/>
        <v/>
      </c>
      <c r="AE850" s="163"/>
      <c r="AF850" s="162"/>
      <c r="AP850" s="581"/>
    </row>
    <row r="851" spans="1:42" s="141" customFormat="1">
      <c r="A851" s="134">
        <v>842</v>
      </c>
      <c r="B851" s="286"/>
      <c r="C851" s="146">
        <f t="shared" si="215"/>
        <v>0</v>
      </c>
      <c r="D851" s="146">
        <f t="shared" si="216"/>
        <v>1</v>
      </c>
      <c r="E851" s="146">
        <f t="shared" si="217"/>
        <v>1900</v>
      </c>
      <c r="F851" s="287"/>
      <c r="G851" s="287"/>
      <c r="H851" s="287"/>
      <c r="I851" s="288"/>
      <c r="J851" s="287"/>
      <c r="K851" s="288"/>
      <c r="L851" s="134"/>
      <c r="M851" s="133"/>
      <c r="N851" s="288"/>
      <c r="O851" s="134"/>
      <c r="P851" s="166"/>
      <c r="Q851" s="289"/>
      <c r="R851" s="165"/>
      <c r="S851" s="290"/>
      <c r="T851" s="290"/>
      <c r="U851" s="290"/>
      <c r="V851" s="290"/>
      <c r="W851" s="166"/>
      <c r="X851" s="87"/>
      <c r="Y851" s="418">
        <f t="shared" si="218"/>
        <v>0</v>
      </c>
      <c r="Z851" s="291">
        <f t="shared" si="219"/>
        <v>0</v>
      </c>
      <c r="AA851" s="163"/>
      <c r="AB851" s="177" t="str">
        <f t="shared" si="220"/>
        <v/>
      </c>
      <c r="AC851" s="283" t="str">
        <f t="shared" si="221"/>
        <v/>
      </c>
      <c r="AD851" s="283" t="str">
        <f t="shared" si="222"/>
        <v/>
      </c>
      <c r="AE851" s="163"/>
      <c r="AF851" s="162"/>
      <c r="AP851" s="581"/>
    </row>
    <row r="852" spans="1:42" s="141" customFormat="1">
      <c r="A852" s="134">
        <v>843</v>
      </c>
      <c r="B852" s="286"/>
      <c r="C852" s="146">
        <f t="shared" si="215"/>
        <v>0</v>
      </c>
      <c r="D852" s="146">
        <f t="shared" si="216"/>
        <v>1</v>
      </c>
      <c r="E852" s="146">
        <f t="shared" si="217"/>
        <v>1900</v>
      </c>
      <c r="F852" s="287"/>
      <c r="G852" s="287"/>
      <c r="H852" s="287"/>
      <c r="I852" s="288"/>
      <c r="J852" s="287"/>
      <c r="K852" s="288"/>
      <c r="L852" s="134"/>
      <c r="M852" s="133"/>
      <c r="N852" s="288"/>
      <c r="O852" s="134"/>
      <c r="P852" s="166"/>
      <c r="Q852" s="289"/>
      <c r="R852" s="165"/>
      <c r="S852" s="290"/>
      <c r="T852" s="290"/>
      <c r="U852" s="290"/>
      <c r="V852" s="290"/>
      <c r="W852" s="166"/>
      <c r="X852" s="87"/>
      <c r="Y852" s="418">
        <f t="shared" si="218"/>
        <v>0</v>
      </c>
      <c r="Z852" s="291">
        <f t="shared" si="219"/>
        <v>0</v>
      </c>
      <c r="AA852" s="163"/>
      <c r="AB852" s="177" t="str">
        <f t="shared" si="220"/>
        <v/>
      </c>
      <c r="AC852" s="283" t="str">
        <f t="shared" si="221"/>
        <v/>
      </c>
      <c r="AD852" s="283" t="str">
        <f t="shared" si="222"/>
        <v/>
      </c>
      <c r="AE852" s="163"/>
      <c r="AF852" s="162"/>
      <c r="AP852" s="581"/>
    </row>
    <row r="853" spans="1:42" s="141" customFormat="1">
      <c r="A853" s="134">
        <v>844</v>
      </c>
      <c r="B853" s="286"/>
      <c r="C853" s="146">
        <f t="shared" si="215"/>
        <v>0</v>
      </c>
      <c r="D853" s="146">
        <f t="shared" si="216"/>
        <v>1</v>
      </c>
      <c r="E853" s="146">
        <f t="shared" si="217"/>
        <v>1900</v>
      </c>
      <c r="F853" s="287"/>
      <c r="G853" s="287"/>
      <c r="H853" s="287"/>
      <c r="I853" s="288"/>
      <c r="J853" s="287"/>
      <c r="K853" s="288"/>
      <c r="L853" s="134"/>
      <c r="M853" s="133"/>
      <c r="N853" s="288"/>
      <c r="O853" s="134"/>
      <c r="P853" s="166"/>
      <c r="Q853" s="289"/>
      <c r="R853" s="165"/>
      <c r="S853" s="290"/>
      <c r="T853" s="290"/>
      <c r="U853" s="290"/>
      <c r="V853" s="290"/>
      <c r="W853" s="166"/>
      <c r="X853" s="87"/>
      <c r="Y853" s="418">
        <f t="shared" si="218"/>
        <v>0</v>
      </c>
      <c r="Z853" s="291">
        <f t="shared" si="219"/>
        <v>0</v>
      </c>
      <c r="AA853" s="163"/>
      <c r="AB853" s="177" t="str">
        <f t="shared" si="220"/>
        <v/>
      </c>
      <c r="AC853" s="283" t="str">
        <f t="shared" si="221"/>
        <v/>
      </c>
      <c r="AD853" s="283" t="str">
        <f t="shared" si="222"/>
        <v/>
      </c>
      <c r="AE853" s="163"/>
      <c r="AF853" s="162"/>
      <c r="AP853" s="581"/>
    </row>
    <row r="854" spans="1:42" s="141" customFormat="1">
      <c r="A854" s="134">
        <v>845</v>
      </c>
      <c r="B854" s="286"/>
      <c r="C854" s="146">
        <f t="shared" si="215"/>
        <v>0</v>
      </c>
      <c r="D854" s="146">
        <f t="shared" si="216"/>
        <v>1</v>
      </c>
      <c r="E854" s="146">
        <f t="shared" si="217"/>
        <v>1900</v>
      </c>
      <c r="F854" s="287"/>
      <c r="G854" s="287"/>
      <c r="H854" s="287"/>
      <c r="I854" s="288"/>
      <c r="J854" s="287"/>
      <c r="K854" s="288"/>
      <c r="L854" s="134"/>
      <c r="M854" s="133"/>
      <c r="N854" s="288"/>
      <c r="O854" s="134"/>
      <c r="P854" s="166"/>
      <c r="Q854" s="289"/>
      <c r="R854" s="165"/>
      <c r="S854" s="290"/>
      <c r="T854" s="290"/>
      <c r="U854" s="290"/>
      <c r="V854" s="290"/>
      <c r="W854" s="166"/>
      <c r="X854" s="87"/>
      <c r="Y854" s="418">
        <f t="shared" si="218"/>
        <v>0</v>
      </c>
      <c r="Z854" s="291">
        <f t="shared" si="219"/>
        <v>0</v>
      </c>
      <c r="AA854" s="163"/>
      <c r="AB854" s="177" t="str">
        <f t="shared" si="220"/>
        <v/>
      </c>
      <c r="AC854" s="283" t="str">
        <f t="shared" si="221"/>
        <v/>
      </c>
      <c r="AD854" s="283" t="str">
        <f t="shared" si="222"/>
        <v/>
      </c>
      <c r="AE854" s="163"/>
      <c r="AF854" s="162"/>
      <c r="AP854" s="581"/>
    </row>
    <row r="855" spans="1:42" s="141" customFormat="1">
      <c r="A855" s="134">
        <v>846</v>
      </c>
      <c r="B855" s="286"/>
      <c r="C855" s="146">
        <f t="shared" si="215"/>
        <v>0</v>
      </c>
      <c r="D855" s="146">
        <f t="shared" si="216"/>
        <v>1</v>
      </c>
      <c r="E855" s="146">
        <f t="shared" si="217"/>
        <v>1900</v>
      </c>
      <c r="F855" s="287"/>
      <c r="G855" s="287"/>
      <c r="H855" s="287"/>
      <c r="I855" s="288"/>
      <c r="J855" s="287"/>
      <c r="K855" s="288"/>
      <c r="L855" s="134"/>
      <c r="M855" s="133"/>
      <c r="N855" s="288"/>
      <c r="O855" s="134"/>
      <c r="P855" s="166"/>
      <c r="Q855" s="289"/>
      <c r="R855" s="165"/>
      <c r="S855" s="290"/>
      <c r="T855" s="290"/>
      <c r="U855" s="290"/>
      <c r="V855" s="290"/>
      <c r="W855" s="166"/>
      <c r="X855" s="87"/>
      <c r="Y855" s="418">
        <f t="shared" si="218"/>
        <v>0</v>
      </c>
      <c r="Z855" s="291">
        <f t="shared" si="219"/>
        <v>0</v>
      </c>
      <c r="AA855" s="163"/>
      <c r="AB855" s="177" t="str">
        <f t="shared" si="220"/>
        <v/>
      </c>
      <c r="AC855" s="283" t="str">
        <f t="shared" si="221"/>
        <v/>
      </c>
      <c r="AD855" s="283" t="str">
        <f t="shared" si="222"/>
        <v/>
      </c>
      <c r="AE855" s="163"/>
      <c r="AF855" s="162"/>
      <c r="AP855" s="581"/>
    </row>
    <row r="856" spans="1:42" s="141" customFormat="1">
      <c r="A856" s="134">
        <v>847</v>
      </c>
      <c r="B856" s="286"/>
      <c r="C856" s="146">
        <f t="shared" si="215"/>
        <v>0</v>
      </c>
      <c r="D856" s="146">
        <f t="shared" si="216"/>
        <v>1</v>
      </c>
      <c r="E856" s="146">
        <f t="shared" si="217"/>
        <v>1900</v>
      </c>
      <c r="F856" s="287"/>
      <c r="G856" s="287"/>
      <c r="H856" s="287"/>
      <c r="I856" s="288"/>
      <c r="J856" s="287"/>
      <c r="K856" s="288"/>
      <c r="L856" s="134"/>
      <c r="M856" s="133"/>
      <c r="N856" s="288"/>
      <c r="O856" s="134"/>
      <c r="P856" s="166"/>
      <c r="Q856" s="289"/>
      <c r="R856" s="165"/>
      <c r="S856" s="290"/>
      <c r="T856" s="290"/>
      <c r="U856" s="290"/>
      <c r="V856" s="290"/>
      <c r="W856" s="166"/>
      <c r="X856" s="87"/>
      <c r="Y856" s="418">
        <f t="shared" si="218"/>
        <v>0</v>
      </c>
      <c r="Z856" s="291">
        <f t="shared" si="219"/>
        <v>0</v>
      </c>
      <c r="AA856" s="163"/>
      <c r="AB856" s="177" t="str">
        <f t="shared" si="220"/>
        <v/>
      </c>
      <c r="AC856" s="283" t="str">
        <f t="shared" si="221"/>
        <v/>
      </c>
      <c r="AD856" s="283" t="str">
        <f t="shared" si="222"/>
        <v/>
      </c>
      <c r="AE856" s="163"/>
      <c r="AF856" s="162"/>
      <c r="AP856" s="581"/>
    </row>
    <row r="857" spans="1:42" s="141" customFormat="1">
      <c r="A857" s="134">
        <v>848</v>
      </c>
      <c r="B857" s="286"/>
      <c r="C857" s="146">
        <f t="shared" si="215"/>
        <v>0</v>
      </c>
      <c r="D857" s="146">
        <f t="shared" si="216"/>
        <v>1</v>
      </c>
      <c r="E857" s="146">
        <f t="shared" si="217"/>
        <v>1900</v>
      </c>
      <c r="F857" s="287"/>
      <c r="G857" s="287"/>
      <c r="H857" s="287"/>
      <c r="I857" s="288"/>
      <c r="J857" s="287"/>
      <c r="K857" s="288"/>
      <c r="L857" s="134"/>
      <c r="M857" s="133"/>
      <c r="N857" s="288"/>
      <c r="O857" s="134"/>
      <c r="P857" s="166"/>
      <c r="Q857" s="289"/>
      <c r="R857" s="165"/>
      <c r="S857" s="290"/>
      <c r="T857" s="290"/>
      <c r="U857" s="290"/>
      <c r="V857" s="290"/>
      <c r="W857" s="166"/>
      <c r="X857" s="87"/>
      <c r="Y857" s="418">
        <f t="shared" si="218"/>
        <v>0</v>
      </c>
      <c r="Z857" s="291">
        <f t="shared" si="219"/>
        <v>0</v>
      </c>
      <c r="AA857" s="163"/>
      <c r="AB857" s="177" t="str">
        <f t="shared" si="220"/>
        <v/>
      </c>
      <c r="AC857" s="283" t="str">
        <f t="shared" si="221"/>
        <v/>
      </c>
      <c r="AD857" s="283" t="str">
        <f t="shared" si="222"/>
        <v/>
      </c>
      <c r="AE857" s="163"/>
      <c r="AF857" s="162"/>
      <c r="AP857" s="581"/>
    </row>
    <row r="858" spans="1:42" s="141" customFormat="1">
      <c r="A858" s="134">
        <v>849</v>
      </c>
      <c r="B858" s="286"/>
      <c r="C858" s="146">
        <f t="shared" si="215"/>
        <v>0</v>
      </c>
      <c r="D858" s="146">
        <f t="shared" si="216"/>
        <v>1</v>
      </c>
      <c r="E858" s="146">
        <f t="shared" si="217"/>
        <v>1900</v>
      </c>
      <c r="F858" s="287"/>
      <c r="G858" s="287"/>
      <c r="H858" s="287"/>
      <c r="I858" s="288"/>
      <c r="J858" s="287"/>
      <c r="K858" s="288"/>
      <c r="L858" s="134"/>
      <c r="M858" s="133"/>
      <c r="N858" s="288"/>
      <c r="O858" s="134"/>
      <c r="P858" s="166"/>
      <c r="Q858" s="289"/>
      <c r="R858" s="165"/>
      <c r="S858" s="290"/>
      <c r="T858" s="290"/>
      <c r="U858" s="290"/>
      <c r="V858" s="290"/>
      <c r="W858" s="166"/>
      <c r="X858" s="87"/>
      <c r="Y858" s="418">
        <f t="shared" si="218"/>
        <v>0</v>
      </c>
      <c r="Z858" s="291">
        <f t="shared" si="219"/>
        <v>0</v>
      </c>
      <c r="AA858" s="163"/>
      <c r="AB858" s="177" t="str">
        <f t="shared" si="220"/>
        <v/>
      </c>
      <c r="AC858" s="283" t="str">
        <f t="shared" si="221"/>
        <v/>
      </c>
      <c r="AD858" s="283" t="str">
        <f t="shared" si="222"/>
        <v/>
      </c>
      <c r="AE858" s="163"/>
      <c r="AF858" s="162"/>
      <c r="AP858" s="581"/>
    </row>
    <row r="859" spans="1:42" s="141" customFormat="1">
      <c r="A859" s="134">
        <v>850</v>
      </c>
      <c r="B859" s="286"/>
      <c r="C859" s="146">
        <f t="shared" si="215"/>
        <v>0</v>
      </c>
      <c r="D859" s="146">
        <f t="shared" si="216"/>
        <v>1</v>
      </c>
      <c r="E859" s="146">
        <f t="shared" si="217"/>
        <v>1900</v>
      </c>
      <c r="F859" s="287"/>
      <c r="G859" s="287"/>
      <c r="H859" s="287"/>
      <c r="I859" s="288"/>
      <c r="J859" s="287"/>
      <c r="K859" s="288"/>
      <c r="L859" s="134"/>
      <c r="M859" s="133"/>
      <c r="N859" s="288"/>
      <c r="O859" s="134"/>
      <c r="P859" s="166"/>
      <c r="Q859" s="289"/>
      <c r="R859" s="165"/>
      <c r="S859" s="290"/>
      <c r="T859" s="290"/>
      <c r="U859" s="290"/>
      <c r="V859" s="290"/>
      <c r="W859" s="166"/>
      <c r="X859" s="87"/>
      <c r="Y859" s="418">
        <f t="shared" si="218"/>
        <v>0</v>
      </c>
      <c r="Z859" s="291">
        <f t="shared" si="219"/>
        <v>0</v>
      </c>
      <c r="AA859" s="163"/>
      <c r="AB859" s="177" t="str">
        <f t="shared" si="220"/>
        <v/>
      </c>
      <c r="AC859" s="283" t="str">
        <f t="shared" si="221"/>
        <v/>
      </c>
      <c r="AD859" s="283" t="str">
        <f t="shared" si="222"/>
        <v/>
      </c>
      <c r="AE859" s="163"/>
      <c r="AF859" s="162"/>
      <c r="AP859" s="581"/>
    </row>
    <row r="860" spans="1:42" s="141" customFormat="1">
      <c r="A860" s="134">
        <v>851</v>
      </c>
      <c r="B860" s="286"/>
      <c r="C860" s="146">
        <f t="shared" si="215"/>
        <v>0</v>
      </c>
      <c r="D860" s="146">
        <f t="shared" si="216"/>
        <v>1</v>
      </c>
      <c r="E860" s="146">
        <f t="shared" si="217"/>
        <v>1900</v>
      </c>
      <c r="F860" s="287"/>
      <c r="G860" s="287"/>
      <c r="H860" s="287"/>
      <c r="I860" s="288"/>
      <c r="J860" s="287"/>
      <c r="K860" s="288"/>
      <c r="L860" s="134"/>
      <c r="M860" s="133"/>
      <c r="N860" s="288"/>
      <c r="O860" s="134"/>
      <c r="P860" s="166"/>
      <c r="Q860" s="289"/>
      <c r="R860" s="165"/>
      <c r="S860" s="290"/>
      <c r="T860" s="290"/>
      <c r="U860" s="290"/>
      <c r="V860" s="290"/>
      <c r="W860" s="166"/>
      <c r="X860" s="87"/>
      <c r="Y860" s="418">
        <f t="shared" si="218"/>
        <v>0</v>
      </c>
      <c r="Z860" s="291">
        <f t="shared" si="219"/>
        <v>0</v>
      </c>
      <c r="AA860" s="163"/>
      <c r="AB860" s="177" t="str">
        <f t="shared" si="220"/>
        <v/>
      </c>
      <c r="AC860" s="283" t="str">
        <f t="shared" si="221"/>
        <v/>
      </c>
      <c r="AD860" s="283" t="str">
        <f t="shared" si="222"/>
        <v/>
      </c>
      <c r="AE860" s="163"/>
      <c r="AF860" s="162"/>
      <c r="AP860" s="581"/>
    </row>
    <row r="861" spans="1:42" s="141" customFormat="1">
      <c r="A861" s="134">
        <v>852</v>
      </c>
      <c r="B861" s="286"/>
      <c r="C861" s="146">
        <f t="shared" si="215"/>
        <v>0</v>
      </c>
      <c r="D861" s="146">
        <f t="shared" si="216"/>
        <v>1</v>
      </c>
      <c r="E861" s="146">
        <f t="shared" si="217"/>
        <v>1900</v>
      </c>
      <c r="F861" s="287"/>
      <c r="G861" s="287"/>
      <c r="H861" s="287"/>
      <c r="I861" s="288"/>
      <c r="J861" s="287"/>
      <c r="K861" s="288"/>
      <c r="L861" s="134"/>
      <c r="M861" s="133"/>
      <c r="N861" s="288"/>
      <c r="O861" s="134"/>
      <c r="P861" s="166"/>
      <c r="Q861" s="289"/>
      <c r="R861" s="165"/>
      <c r="S861" s="290"/>
      <c r="T861" s="290"/>
      <c r="U861" s="290"/>
      <c r="V861" s="290"/>
      <c r="W861" s="166"/>
      <c r="X861" s="87"/>
      <c r="Y861" s="418">
        <f t="shared" si="218"/>
        <v>0</v>
      </c>
      <c r="Z861" s="291">
        <f t="shared" si="219"/>
        <v>0</v>
      </c>
      <c r="AA861" s="163"/>
      <c r="AB861" s="177" t="str">
        <f t="shared" si="220"/>
        <v/>
      </c>
      <c r="AC861" s="283" t="str">
        <f t="shared" si="221"/>
        <v/>
      </c>
      <c r="AD861" s="283" t="str">
        <f t="shared" si="222"/>
        <v/>
      </c>
      <c r="AE861" s="163"/>
      <c r="AF861" s="162"/>
      <c r="AP861" s="581"/>
    </row>
    <row r="862" spans="1:42" s="141" customFormat="1">
      <c r="A862" s="134">
        <v>853</v>
      </c>
      <c r="B862" s="286"/>
      <c r="C862" s="146">
        <f t="shared" si="215"/>
        <v>0</v>
      </c>
      <c r="D862" s="146">
        <f t="shared" si="216"/>
        <v>1</v>
      </c>
      <c r="E862" s="146">
        <f t="shared" si="217"/>
        <v>1900</v>
      </c>
      <c r="F862" s="287"/>
      <c r="G862" s="287"/>
      <c r="H862" s="287"/>
      <c r="I862" s="288"/>
      <c r="J862" s="287"/>
      <c r="K862" s="288"/>
      <c r="L862" s="134"/>
      <c r="M862" s="133"/>
      <c r="N862" s="288"/>
      <c r="O862" s="134"/>
      <c r="P862" s="166"/>
      <c r="Q862" s="289"/>
      <c r="R862" s="165"/>
      <c r="S862" s="290"/>
      <c r="T862" s="290"/>
      <c r="U862" s="290"/>
      <c r="V862" s="290"/>
      <c r="W862" s="166"/>
      <c r="X862" s="87"/>
      <c r="Y862" s="418">
        <f t="shared" si="218"/>
        <v>0</v>
      </c>
      <c r="Z862" s="291">
        <f t="shared" si="219"/>
        <v>0</v>
      </c>
      <c r="AA862" s="163"/>
      <c r="AB862" s="177" t="str">
        <f t="shared" si="220"/>
        <v/>
      </c>
      <c r="AC862" s="283" t="str">
        <f t="shared" si="221"/>
        <v/>
      </c>
      <c r="AD862" s="283" t="str">
        <f t="shared" si="222"/>
        <v/>
      </c>
      <c r="AE862" s="163"/>
      <c r="AF862" s="162"/>
      <c r="AP862" s="581"/>
    </row>
    <row r="863" spans="1:42" s="141" customFormat="1">
      <c r="A863" s="134">
        <v>854</v>
      </c>
      <c r="B863" s="286"/>
      <c r="C863" s="146">
        <f t="shared" si="215"/>
        <v>0</v>
      </c>
      <c r="D863" s="146">
        <f t="shared" si="216"/>
        <v>1</v>
      </c>
      <c r="E863" s="146">
        <f t="shared" si="217"/>
        <v>1900</v>
      </c>
      <c r="F863" s="287"/>
      <c r="G863" s="287"/>
      <c r="H863" s="287"/>
      <c r="I863" s="288"/>
      <c r="J863" s="287"/>
      <c r="K863" s="288"/>
      <c r="L863" s="134"/>
      <c r="M863" s="133"/>
      <c r="N863" s="288"/>
      <c r="O863" s="134"/>
      <c r="P863" s="166"/>
      <c r="Q863" s="289"/>
      <c r="R863" s="165"/>
      <c r="S863" s="290"/>
      <c r="T863" s="290"/>
      <c r="U863" s="290"/>
      <c r="V863" s="290"/>
      <c r="W863" s="166"/>
      <c r="X863" s="87"/>
      <c r="Y863" s="418">
        <f t="shared" si="218"/>
        <v>0</v>
      </c>
      <c r="Z863" s="291">
        <f t="shared" si="219"/>
        <v>0</v>
      </c>
      <c r="AA863" s="163"/>
      <c r="AB863" s="177" t="str">
        <f t="shared" si="220"/>
        <v/>
      </c>
      <c r="AC863" s="283" t="str">
        <f t="shared" si="221"/>
        <v/>
      </c>
      <c r="AD863" s="283" t="str">
        <f t="shared" si="222"/>
        <v/>
      </c>
      <c r="AE863" s="163"/>
      <c r="AF863" s="162"/>
      <c r="AP863" s="581"/>
    </row>
    <row r="864" spans="1:42" s="141" customFormat="1">
      <c r="A864" s="134">
        <v>855</v>
      </c>
      <c r="B864" s="286"/>
      <c r="C864" s="146">
        <f t="shared" si="215"/>
        <v>0</v>
      </c>
      <c r="D864" s="146">
        <f t="shared" si="216"/>
        <v>1</v>
      </c>
      <c r="E864" s="146">
        <f t="shared" si="217"/>
        <v>1900</v>
      </c>
      <c r="F864" s="287"/>
      <c r="G864" s="287"/>
      <c r="H864" s="287"/>
      <c r="I864" s="288"/>
      <c r="J864" s="287"/>
      <c r="K864" s="288"/>
      <c r="L864" s="134"/>
      <c r="M864" s="133"/>
      <c r="N864" s="288"/>
      <c r="O864" s="134"/>
      <c r="P864" s="166"/>
      <c r="Q864" s="289"/>
      <c r="R864" s="165"/>
      <c r="S864" s="290"/>
      <c r="T864" s="290"/>
      <c r="U864" s="290"/>
      <c r="V864" s="290"/>
      <c r="W864" s="166"/>
      <c r="X864" s="87"/>
      <c r="Y864" s="418">
        <f t="shared" si="218"/>
        <v>0</v>
      </c>
      <c r="Z864" s="291">
        <f t="shared" si="219"/>
        <v>0</v>
      </c>
      <c r="AA864" s="163"/>
      <c r="AB864" s="177" t="str">
        <f t="shared" si="220"/>
        <v/>
      </c>
      <c r="AC864" s="283" t="str">
        <f t="shared" si="221"/>
        <v/>
      </c>
      <c r="AD864" s="283" t="str">
        <f t="shared" si="222"/>
        <v/>
      </c>
      <c r="AE864" s="163"/>
      <c r="AF864" s="162"/>
      <c r="AP864" s="581"/>
    </row>
    <row r="865" spans="1:42" s="141" customFormat="1">
      <c r="A865" s="134">
        <v>856</v>
      </c>
      <c r="B865" s="286"/>
      <c r="C865" s="146">
        <f t="shared" si="215"/>
        <v>0</v>
      </c>
      <c r="D865" s="146">
        <f t="shared" si="216"/>
        <v>1</v>
      </c>
      <c r="E865" s="146">
        <f t="shared" si="217"/>
        <v>1900</v>
      </c>
      <c r="F865" s="287"/>
      <c r="G865" s="287"/>
      <c r="H865" s="287"/>
      <c r="I865" s="288"/>
      <c r="J865" s="287"/>
      <c r="K865" s="288"/>
      <c r="L865" s="134"/>
      <c r="M865" s="133"/>
      <c r="N865" s="288"/>
      <c r="O865" s="134"/>
      <c r="P865" s="166"/>
      <c r="Q865" s="289"/>
      <c r="R865" s="165"/>
      <c r="S865" s="290"/>
      <c r="T865" s="290"/>
      <c r="U865" s="290"/>
      <c r="V865" s="290"/>
      <c r="W865" s="166"/>
      <c r="X865" s="87"/>
      <c r="Y865" s="418">
        <f t="shared" si="218"/>
        <v>0</v>
      </c>
      <c r="Z865" s="291">
        <f t="shared" si="219"/>
        <v>0</v>
      </c>
      <c r="AA865" s="163"/>
      <c r="AB865" s="177" t="str">
        <f t="shared" si="220"/>
        <v/>
      </c>
      <c r="AC865" s="283" t="str">
        <f t="shared" si="221"/>
        <v/>
      </c>
      <c r="AD865" s="283" t="str">
        <f t="shared" si="222"/>
        <v/>
      </c>
      <c r="AE865" s="163"/>
      <c r="AF865" s="162"/>
      <c r="AP865" s="581"/>
    </row>
    <row r="866" spans="1:42" s="141" customFormat="1">
      <c r="A866" s="134">
        <v>857</v>
      </c>
      <c r="B866" s="286"/>
      <c r="C866" s="146">
        <f t="shared" si="215"/>
        <v>0</v>
      </c>
      <c r="D866" s="146">
        <f t="shared" si="216"/>
        <v>1</v>
      </c>
      <c r="E866" s="146">
        <f t="shared" si="217"/>
        <v>1900</v>
      </c>
      <c r="F866" s="287"/>
      <c r="G866" s="287"/>
      <c r="H866" s="287"/>
      <c r="I866" s="288"/>
      <c r="J866" s="287"/>
      <c r="K866" s="288"/>
      <c r="L866" s="134"/>
      <c r="M866" s="133"/>
      <c r="N866" s="288"/>
      <c r="O866" s="134"/>
      <c r="P866" s="166"/>
      <c r="Q866" s="289"/>
      <c r="R866" s="165"/>
      <c r="S866" s="290"/>
      <c r="T866" s="290"/>
      <c r="U866" s="290"/>
      <c r="V866" s="290"/>
      <c r="W866" s="166"/>
      <c r="X866" s="87"/>
      <c r="Y866" s="418">
        <f t="shared" si="218"/>
        <v>0</v>
      </c>
      <c r="Z866" s="291">
        <f t="shared" si="219"/>
        <v>0</v>
      </c>
      <c r="AA866" s="163"/>
      <c r="AB866" s="177" t="str">
        <f t="shared" si="220"/>
        <v/>
      </c>
      <c r="AC866" s="283" t="str">
        <f t="shared" si="221"/>
        <v/>
      </c>
      <c r="AD866" s="283" t="str">
        <f t="shared" si="222"/>
        <v/>
      </c>
      <c r="AE866" s="163"/>
      <c r="AF866" s="162"/>
      <c r="AP866" s="581"/>
    </row>
    <row r="867" spans="1:42" s="141" customFormat="1">
      <c r="A867" s="134">
        <v>858</v>
      </c>
      <c r="B867" s="286"/>
      <c r="C867" s="146">
        <f t="shared" si="215"/>
        <v>0</v>
      </c>
      <c r="D867" s="146">
        <f t="shared" si="216"/>
        <v>1</v>
      </c>
      <c r="E867" s="146">
        <f t="shared" si="217"/>
        <v>1900</v>
      </c>
      <c r="F867" s="287"/>
      <c r="G867" s="287"/>
      <c r="H867" s="287"/>
      <c r="I867" s="288"/>
      <c r="J867" s="287"/>
      <c r="K867" s="288"/>
      <c r="L867" s="134"/>
      <c r="M867" s="133"/>
      <c r="N867" s="288"/>
      <c r="O867" s="134"/>
      <c r="P867" s="166"/>
      <c r="Q867" s="289"/>
      <c r="R867" s="165"/>
      <c r="S867" s="290"/>
      <c r="T867" s="290"/>
      <c r="U867" s="290"/>
      <c r="V867" s="290"/>
      <c r="W867" s="166"/>
      <c r="X867" s="87"/>
      <c r="Y867" s="418">
        <f t="shared" si="218"/>
        <v>0</v>
      </c>
      <c r="Z867" s="291">
        <f t="shared" si="219"/>
        <v>0</v>
      </c>
      <c r="AA867" s="163"/>
      <c r="AB867" s="177" t="str">
        <f t="shared" si="220"/>
        <v/>
      </c>
      <c r="AC867" s="283" t="str">
        <f t="shared" si="221"/>
        <v/>
      </c>
      <c r="AD867" s="283" t="str">
        <f t="shared" si="222"/>
        <v/>
      </c>
      <c r="AE867" s="163"/>
      <c r="AF867" s="162"/>
      <c r="AP867" s="581"/>
    </row>
    <row r="868" spans="1:42" s="141" customFormat="1">
      <c r="A868" s="134">
        <v>859</v>
      </c>
      <c r="B868" s="286"/>
      <c r="C868" s="146">
        <f t="shared" si="215"/>
        <v>0</v>
      </c>
      <c r="D868" s="146">
        <f t="shared" si="216"/>
        <v>1</v>
      </c>
      <c r="E868" s="146">
        <f t="shared" si="217"/>
        <v>1900</v>
      </c>
      <c r="F868" s="287"/>
      <c r="G868" s="287"/>
      <c r="H868" s="287"/>
      <c r="I868" s="288"/>
      <c r="J868" s="287"/>
      <c r="K868" s="288"/>
      <c r="L868" s="134"/>
      <c r="M868" s="133"/>
      <c r="N868" s="288"/>
      <c r="O868" s="134"/>
      <c r="P868" s="166"/>
      <c r="Q868" s="289"/>
      <c r="R868" s="165"/>
      <c r="S868" s="290"/>
      <c r="T868" s="290"/>
      <c r="U868" s="290"/>
      <c r="V868" s="290"/>
      <c r="W868" s="166"/>
      <c r="X868" s="87"/>
      <c r="Y868" s="418">
        <f t="shared" si="218"/>
        <v>0</v>
      </c>
      <c r="Z868" s="291">
        <f t="shared" si="219"/>
        <v>0</v>
      </c>
      <c r="AA868" s="163"/>
      <c r="AB868" s="177" t="str">
        <f t="shared" si="220"/>
        <v/>
      </c>
      <c r="AC868" s="283" t="str">
        <f t="shared" si="221"/>
        <v/>
      </c>
      <c r="AD868" s="283" t="str">
        <f t="shared" si="222"/>
        <v/>
      </c>
      <c r="AE868" s="163"/>
      <c r="AF868" s="162"/>
      <c r="AP868" s="581"/>
    </row>
    <row r="869" spans="1:42" s="141" customFormat="1">
      <c r="A869" s="134">
        <v>860</v>
      </c>
      <c r="B869" s="286"/>
      <c r="C869" s="146">
        <f t="shared" si="215"/>
        <v>0</v>
      </c>
      <c r="D869" s="146">
        <f t="shared" si="216"/>
        <v>1</v>
      </c>
      <c r="E869" s="146">
        <f t="shared" si="217"/>
        <v>1900</v>
      </c>
      <c r="F869" s="287"/>
      <c r="G869" s="287"/>
      <c r="H869" s="287"/>
      <c r="I869" s="288"/>
      <c r="J869" s="287"/>
      <c r="K869" s="288"/>
      <c r="L869" s="134"/>
      <c r="M869" s="133"/>
      <c r="N869" s="288"/>
      <c r="O869" s="134"/>
      <c r="P869" s="166"/>
      <c r="Q869" s="289"/>
      <c r="R869" s="165"/>
      <c r="S869" s="290"/>
      <c r="T869" s="290"/>
      <c r="U869" s="290"/>
      <c r="V869" s="290"/>
      <c r="W869" s="166"/>
      <c r="X869" s="87"/>
      <c r="Y869" s="418">
        <f t="shared" si="218"/>
        <v>0</v>
      </c>
      <c r="Z869" s="291">
        <f t="shared" si="219"/>
        <v>0</v>
      </c>
      <c r="AA869" s="163"/>
      <c r="AB869" s="177" t="str">
        <f t="shared" si="220"/>
        <v/>
      </c>
      <c r="AC869" s="283" t="str">
        <f t="shared" si="221"/>
        <v/>
      </c>
      <c r="AD869" s="283" t="str">
        <f t="shared" si="222"/>
        <v/>
      </c>
      <c r="AE869" s="163"/>
      <c r="AF869" s="162"/>
      <c r="AP869" s="581"/>
    </row>
    <row r="870" spans="1:42" s="141" customFormat="1">
      <c r="A870" s="134">
        <v>861</v>
      </c>
      <c r="B870" s="286"/>
      <c r="C870" s="146">
        <f t="shared" si="215"/>
        <v>0</v>
      </c>
      <c r="D870" s="146">
        <f t="shared" si="216"/>
        <v>1</v>
      </c>
      <c r="E870" s="146">
        <f t="shared" si="217"/>
        <v>1900</v>
      </c>
      <c r="F870" s="287"/>
      <c r="G870" s="287"/>
      <c r="H870" s="287"/>
      <c r="I870" s="288"/>
      <c r="J870" s="287"/>
      <c r="K870" s="288"/>
      <c r="L870" s="134"/>
      <c r="M870" s="133"/>
      <c r="N870" s="288"/>
      <c r="O870" s="134"/>
      <c r="P870" s="166"/>
      <c r="Q870" s="289"/>
      <c r="R870" s="165"/>
      <c r="S870" s="290"/>
      <c r="T870" s="290"/>
      <c r="U870" s="290"/>
      <c r="V870" s="290"/>
      <c r="W870" s="166"/>
      <c r="X870" s="87"/>
      <c r="Y870" s="418">
        <f t="shared" si="218"/>
        <v>0</v>
      </c>
      <c r="Z870" s="291">
        <f t="shared" si="219"/>
        <v>0</v>
      </c>
      <c r="AA870" s="163"/>
      <c r="AB870" s="177" t="str">
        <f t="shared" si="220"/>
        <v/>
      </c>
      <c r="AC870" s="283" t="str">
        <f t="shared" si="221"/>
        <v/>
      </c>
      <c r="AD870" s="283" t="str">
        <f t="shared" si="222"/>
        <v/>
      </c>
      <c r="AE870" s="163"/>
      <c r="AF870" s="162"/>
      <c r="AP870" s="581"/>
    </row>
    <row r="871" spans="1:42" s="141" customFormat="1">
      <c r="A871" s="134">
        <v>862</v>
      </c>
      <c r="B871" s="286"/>
      <c r="C871" s="146">
        <f t="shared" si="215"/>
        <v>0</v>
      </c>
      <c r="D871" s="146">
        <f t="shared" si="216"/>
        <v>1</v>
      </c>
      <c r="E871" s="146">
        <f t="shared" si="217"/>
        <v>1900</v>
      </c>
      <c r="F871" s="287"/>
      <c r="G871" s="287"/>
      <c r="H871" s="287"/>
      <c r="I871" s="288"/>
      <c r="J871" s="287"/>
      <c r="K871" s="288"/>
      <c r="L871" s="134"/>
      <c r="M871" s="133"/>
      <c r="N871" s="288"/>
      <c r="O871" s="134"/>
      <c r="P871" s="166"/>
      <c r="Q871" s="289"/>
      <c r="R871" s="165"/>
      <c r="S871" s="290"/>
      <c r="T871" s="290"/>
      <c r="U871" s="290"/>
      <c r="V871" s="290"/>
      <c r="W871" s="166"/>
      <c r="X871" s="87"/>
      <c r="Y871" s="418">
        <f t="shared" si="218"/>
        <v>0</v>
      </c>
      <c r="Z871" s="291">
        <f t="shared" si="219"/>
        <v>0</v>
      </c>
      <c r="AA871" s="163"/>
      <c r="AB871" s="177" t="str">
        <f t="shared" si="220"/>
        <v/>
      </c>
      <c r="AC871" s="283" t="str">
        <f t="shared" si="221"/>
        <v/>
      </c>
      <c r="AD871" s="283" t="str">
        <f t="shared" si="222"/>
        <v/>
      </c>
      <c r="AE871" s="163"/>
      <c r="AF871" s="162"/>
      <c r="AP871" s="581"/>
    </row>
    <row r="872" spans="1:42" s="141" customFormat="1">
      <c r="A872" s="134">
        <v>863</v>
      </c>
      <c r="B872" s="286"/>
      <c r="C872" s="146">
        <f t="shared" si="215"/>
        <v>0</v>
      </c>
      <c r="D872" s="146">
        <f t="shared" si="216"/>
        <v>1</v>
      </c>
      <c r="E872" s="146">
        <f t="shared" si="217"/>
        <v>1900</v>
      </c>
      <c r="F872" s="287"/>
      <c r="G872" s="287"/>
      <c r="H872" s="287"/>
      <c r="I872" s="288"/>
      <c r="J872" s="287"/>
      <c r="K872" s="288"/>
      <c r="L872" s="134"/>
      <c r="M872" s="133"/>
      <c r="N872" s="288"/>
      <c r="O872" s="134"/>
      <c r="P872" s="166"/>
      <c r="Q872" s="289"/>
      <c r="R872" s="165"/>
      <c r="S872" s="290"/>
      <c r="T872" s="290"/>
      <c r="U872" s="290"/>
      <c r="V872" s="290"/>
      <c r="W872" s="166"/>
      <c r="X872" s="87"/>
      <c r="Y872" s="418">
        <f t="shared" si="218"/>
        <v>0</v>
      </c>
      <c r="Z872" s="291">
        <f t="shared" si="219"/>
        <v>0</v>
      </c>
      <c r="AA872" s="163"/>
      <c r="AB872" s="177" t="str">
        <f t="shared" si="220"/>
        <v/>
      </c>
      <c r="AC872" s="283" t="str">
        <f t="shared" si="221"/>
        <v/>
      </c>
      <c r="AD872" s="283" t="str">
        <f t="shared" si="222"/>
        <v/>
      </c>
      <c r="AE872" s="163"/>
      <c r="AF872" s="162"/>
      <c r="AP872" s="581"/>
    </row>
    <row r="873" spans="1:42" s="141" customFormat="1">
      <c r="A873" s="134">
        <v>864</v>
      </c>
      <c r="B873" s="286"/>
      <c r="C873" s="146">
        <f t="shared" si="215"/>
        <v>0</v>
      </c>
      <c r="D873" s="146">
        <f t="shared" si="216"/>
        <v>1</v>
      </c>
      <c r="E873" s="146">
        <f t="shared" si="217"/>
        <v>1900</v>
      </c>
      <c r="F873" s="287"/>
      <c r="G873" s="287"/>
      <c r="H873" s="287"/>
      <c r="I873" s="288"/>
      <c r="J873" s="287"/>
      <c r="K873" s="288"/>
      <c r="L873" s="134"/>
      <c r="M873" s="133"/>
      <c r="N873" s="288"/>
      <c r="O873" s="134"/>
      <c r="P873" s="166"/>
      <c r="Q873" s="289"/>
      <c r="R873" s="165"/>
      <c r="S873" s="290"/>
      <c r="T873" s="290"/>
      <c r="U873" s="290"/>
      <c r="V873" s="290"/>
      <c r="W873" s="166"/>
      <c r="X873" s="87"/>
      <c r="Y873" s="418">
        <f t="shared" si="218"/>
        <v>0</v>
      </c>
      <c r="Z873" s="291">
        <f t="shared" si="219"/>
        <v>0</v>
      </c>
      <c r="AA873" s="163"/>
      <c r="AB873" s="177" t="str">
        <f t="shared" si="220"/>
        <v/>
      </c>
      <c r="AC873" s="283" t="str">
        <f t="shared" si="221"/>
        <v/>
      </c>
      <c r="AD873" s="283" t="str">
        <f t="shared" si="222"/>
        <v/>
      </c>
      <c r="AE873" s="163"/>
      <c r="AF873" s="162"/>
      <c r="AP873" s="581"/>
    </row>
    <row r="874" spans="1:42" s="141" customFormat="1">
      <c r="A874" s="134">
        <v>865</v>
      </c>
      <c r="B874" s="286"/>
      <c r="C874" s="146">
        <f t="shared" si="215"/>
        <v>0</v>
      </c>
      <c r="D874" s="146">
        <f t="shared" si="216"/>
        <v>1</v>
      </c>
      <c r="E874" s="146">
        <f t="shared" si="217"/>
        <v>1900</v>
      </c>
      <c r="F874" s="287"/>
      <c r="G874" s="287"/>
      <c r="H874" s="287"/>
      <c r="I874" s="288"/>
      <c r="J874" s="287"/>
      <c r="K874" s="288"/>
      <c r="L874" s="134"/>
      <c r="M874" s="133"/>
      <c r="N874" s="288"/>
      <c r="O874" s="134"/>
      <c r="P874" s="166"/>
      <c r="Q874" s="289"/>
      <c r="R874" s="165"/>
      <c r="S874" s="290"/>
      <c r="T874" s="290"/>
      <c r="U874" s="290"/>
      <c r="V874" s="290"/>
      <c r="W874" s="166"/>
      <c r="X874" s="87"/>
      <c r="Y874" s="418">
        <f t="shared" si="218"/>
        <v>0</v>
      </c>
      <c r="Z874" s="291">
        <f t="shared" si="219"/>
        <v>0</v>
      </c>
      <c r="AA874" s="163"/>
      <c r="AB874" s="177" t="str">
        <f t="shared" si="220"/>
        <v/>
      </c>
      <c r="AC874" s="283" t="str">
        <f t="shared" si="221"/>
        <v/>
      </c>
      <c r="AD874" s="283" t="str">
        <f t="shared" si="222"/>
        <v/>
      </c>
      <c r="AE874" s="163"/>
      <c r="AF874" s="162"/>
      <c r="AP874" s="581"/>
    </row>
    <row r="875" spans="1:42" s="141" customFormat="1">
      <c r="A875" s="134">
        <v>866</v>
      </c>
      <c r="B875" s="286"/>
      <c r="C875" s="146">
        <f t="shared" si="215"/>
        <v>0</v>
      </c>
      <c r="D875" s="146">
        <f t="shared" si="216"/>
        <v>1</v>
      </c>
      <c r="E875" s="146">
        <f t="shared" si="217"/>
        <v>1900</v>
      </c>
      <c r="F875" s="287"/>
      <c r="G875" s="287"/>
      <c r="H875" s="287"/>
      <c r="I875" s="288"/>
      <c r="J875" s="287"/>
      <c r="K875" s="288"/>
      <c r="L875" s="134"/>
      <c r="M875" s="133"/>
      <c r="N875" s="288"/>
      <c r="O875" s="134"/>
      <c r="P875" s="166"/>
      <c r="Q875" s="289"/>
      <c r="R875" s="165"/>
      <c r="S875" s="290"/>
      <c r="T875" s="290"/>
      <c r="U875" s="290"/>
      <c r="V875" s="290"/>
      <c r="W875" s="166"/>
      <c r="X875" s="87"/>
      <c r="Y875" s="418">
        <f t="shared" si="218"/>
        <v>0</v>
      </c>
      <c r="Z875" s="291">
        <f t="shared" si="219"/>
        <v>0</v>
      </c>
      <c r="AA875" s="163"/>
      <c r="AB875" s="177" t="str">
        <f t="shared" si="220"/>
        <v/>
      </c>
      <c r="AC875" s="283" t="str">
        <f t="shared" si="221"/>
        <v/>
      </c>
      <c r="AD875" s="283" t="str">
        <f t="shared" si="222"/>
        <v/>
      </c>
      <c r="AE875" s="163"/>
      <c r="AF875" s="162"/>
      <c r="AP875" s="581"/>
    </row>
    <row r="876" spans="1:42" s="141" customFormat="1">
      <c r="A876" s="134">
        <v>867</v>
      </c>
      <c r="B876" s="286"/>
      <c r="C876" s="146">
        <f t="shared" si="215"/>
        <v>0</v>
      </c>
      <c r="D876" s="146">
        <f t="shared" si="216"/>
        <v>1</v>
      </c>
      <c r="E876" s="146">
        <f t="shared" si="217"/>
        <v>1900</v>
      </c>
      <c r="F876" s="287"/>
      <c r="G876" s="287"/>
      <c r="H876" s="287"/>
      <c r="I876" s="288"/>
      <c r="J876" s="287"/>
      <c r="K876" s="288"/>
      <c r="L876" s="134"/>
      <c r="M876" s="133"/>
      <c r="N876" s="288"/>
      <c r="O876" s="134"/>
      <c r="P876" s="166"/>
      <c r="Q876" s="289"/>
      <c r="R876" s="165"/>
      <c r="S876" s="290"/>
      <c r="T876" s="290"/>
      <c r="U876" s="290"/>
      <c r="V876" s="290"/>
      <c r="W876" s="166"/>
      <c r="X876" s="87"/>
      <c r="Y876" s="418">
        <f t="shared" si="218"/>
        <v>0</v>
      </c>
      <c r="Z876" s="291">
        <f t="shared" si="219"/>
        <v>0</v>
      </c>
      <c r="AA876" s="163"/>
      <c r="AB876" s="177" t="str">
        <f t="shared" si="220"/>
        <v/>
      </c>
      <c r="AC876" s="283" t="str">
        <f t="shared" si="221"/>
        <v/>
      </c>
      <c r="AD876" s="283" t="str">
        <f t="shared" si="222"/>
        <v/>
      </c>
      <c r="AE876" s="163"/>
      <c r="AF876" s="162"/>
      <c r="AP876" s="581"/>
    </row>
    <row r="877" spans="1:42" s="141" customFormat="1">
      <c r="A877" s="134">
        <v>868</v>
      </c>
      <c r="B877" s="286"/>
      <c r="C877" s="146">
        <f t="shared" si="215"/>
        <v>0</v>
      </c>
      <c r="D877" s="146">
        <f t="shared" si="216"/>
        <v>1</v>
      </c>
      <c r="E877" s="146">
        <f t="shared" si="217"/>
        <v>1900</v>
      </c>
      <c r="F877" s="287"/>
      <c r="G877" s="287"/>
      <c r="H877" s="287"/>
      <c r="I877" s="288"/>
      <c r="J877" s="287"/>
      <c r="K877" s="288"/>
      <c r="L877" s="134"/>
      <c r="M877" s="133"/>
      <c r="N877" s="288"/>
      <c r="O877" s="134"/>
      <c r="P877" s="166"/>
      <c r="Q877" s="289"/>
      <c r="R877" s="165"/>
      <c r="S877" s="290"/>
      <c r="T877" s="290"/>
      <c r="U877" s="290"/>
      <c r="V877" s="290"/>
      <c r="W877" s="166"/>
      <c r="X877" s="87"/>
      <c r="Y877" s="418">
        <f t="shared" si="218"/>
        <v>0</v>
      </c>
      <c r="Z877" s="291">
        <f t="shared" si="219"/>
        <v>0</v>
      </c>
      <c r="AA877" s="163"/>
      <c r="AB877" s="177" t="str">
        <f t="shared" si="220"/>
        <v/>
      </c>
      <c r="AC877" s="283" t="str">
        <f t="shared" si="221"/>
        <v/>
      </c>
      <c r="AD877" s="283" t="str">
        <f t="shared" si="222"/>
        <v/>
      </c>
      <c r="AE877" s="163"/>
      <c r="AF877" s="162"/>
      <c r="AP877" s="581"/>
    </row>
    <row r="878" spans="1:42" s="141" customFormat="1">
      <c r="A878" s="134">
        <v>869</v>
      </c>
      <c r="B878" s="286"/>
      <c r="C878" s="146">
        <f t="shared" si="215"/>
        <v>0</v>
      </c>
      <c r="D878" s="146">
        <f t="shared" si="216"/>
        <v>1</v>
      </c>
      <c r="E878" s="146">
        <f t="shared" si="217"/>
        <v>1900</v>
      </c>
      <c r="F878" s="287"/>
      <c r="G878" s="287"/>
      <c r="H878" s="287"/>
      <c r="I878" s="288"/>
      <c r="J878" s="287"/>
      <c r="K878" s="288"/>
      <c r="L878" s="134"/>
      <c r="M878" s="133"/>
      <c r="N878" s="288"/>
      <c r="O878" s="134"/>
      <c r="P878" s="166"/>
      <c r="Q878" s="289"/>
      <c r="R878" s="165"/>
      <c r="S878" s="290"/>
      <c r="T878" s="290"/>
      <c r="U878" s="290"/>
      <c r="V878" s="290"/>
      <c r="W878" s="166"/>
      <c r="X878" s="87"/>
      <c r="Y878" s="418">
        <f t="shared" si="218"/>
        <v>0</v>
      </c>
      <c r="Z878" s="291">
        <f t="shared" si="219"/>
        <v>0</v>
      </c>
      <c r="AA878" s="163"/>
      <c r="AB878" s="177" t="str">
        <f t="shared" si="220"/>
        <v/>
      </c>
      <c r="AC878" s="283" t="str">
        <f t="shared" si="221"/>
        <v/>
      </c>
      <c r="AD878" s="283" t="str">
        <f t="shared" si="222"/>
        <v/>
      </c>
      <c r="AE878" s="163"/>
      <c r="AF878" s="162"/>
      <c r="AP878" s="581"/>
    </row>
    <row r="879" spans="1:42" s="141" customFormat="1">
      <c r="A879" s="134">
        <v>870</v>
      </c>
      <c r="B879" s="286"/>
      <c r="C879" s="146">
        <f t="shared" si="215"/>
        <v>0</v>
      </c>
      <c r="D879" s="146">
        <f t="shared" si="216"/>
        <v>1</v>
      </c>
      <c r="E879" s="146">
        <f t="shared" si="217"/>
        <v>1900</v>
      </c>
      <c r="F879" s="287"/>
      <c r="G879" s="287"/>
      <c r="H879" s="287"/>
      <c r="I879" s="288"/>
      <c r="J879" s="287"/>
      <c r="K879" s="288"/>
      <c r="L879" s="134"/>
      <c r="M879" s="133"/>
      <c r="N879" s="288"/>
      <c r="O879" s="134"/>
      <c r="P879" s="166"/>
      <c r="Q879" s="289"/>
      <c r="R879" s="165"/>
      <c r="S879" s="290"/>
      <c r="T879" s="290"/>
      <c r="U879" s="290"/>
      <c r="V879" s="290"/>
      <c r="W879" s="166"/>
      <c r="X879" s="87"/>
      <c r="Y879" s="418">
        <f t="shared" si="218"/>
        <v>0</v>
      </c>
      <c r="Z879" s="291">
        <f t="shared" si="219"/>
        <v>0</v>
      </c>
      <c r="AA879" s="163"/>
      <c r="AB879" s="177" t="str">
        <f t="shared" si="220"/>
        <v/>
      </c>
      <c r="AC879" s="283" t="str">
        <f t="shared" si="221"/>
        <v/>
      </c>
      <c r="AD879" s="283" t="str">
        <f t="shared" si="222"/>
        <v/>
      </c>
      <c r="AE879" s="163"/>
      <c r="AF879" s="162"/>
      <c r="AP879" s="581"/>
    </row>
    <row r="880" spans="1:42" s="141" customFormat="1">
      <c r="A880" s="134">
        <v>871</v>
      </c>
      <c r="B880" s="286"/>
      <c r="C880" s="146">
        <f t="shared" si="215"/>
        <v>0</v>
      </c>
      <c r="D880" s="146">
        <f t="shared" si="216"/>
        <v>1</v>
      </c>
      <c r="E880" s="146">
        <f t="shared" si="217"/>
        <v>1900</v>
      </c>
      <c r="F880" s="287"/>
      <c r="G880" s="287"/>
      <c r="H880" s="287"/>
      <c r="I880" s="288"/>
      <c r="J880" s="287"/>
      <c r="K880" s="288"/>
      <c r="L880" s="134"/>
      <c r="M880" s="133"/>
      <c r="N880" s="288"/>
      <c r="O880" s="134"/>
      <c r="P880" s="166"/>
      <c r="Q880" s="289"/>
      <c r="R880" s="165"/>
      <c r="S880" s="290"/>
      <c r="T880" s="290"/>
      <c r="U880" s="290"/>
      <c r="V880" s="290"/>
      <c r="W880" s="166"/>
      <c r="X880" s="87"/>
      <c r="Y880" s="418">
        <f t="shared" si="218"/>
        <v>0</v>
      </c>
      <c r="Z880" s="291">
        <f t="shared" si="219"/>
        <v>0</v>
      </c>
      <c r="AA880" s="163"/>
      <c r="AB880" s="177" t="str">
        <f t="shared" si="220"/>
        <v/>
      </c>
      <c r="AC880" s="283" t="str">
        <f t="shared" si="221"/>
        <v/>
      </c>
      <c r="AD880" s="283" t="str">
        <f t="shared" si="222"/>
        <v/>
      </c>
      <c r="AE880" s="163"/>
      <c r="AF880" s="162"/>
      <c r="AP880" s="581"/>
    </row>
    <row r="881" spans="1:42" s="141" customFormat="1">
      <c r="A881" s="134">
        <v>872</v>
      </c>
      <c r="B881" s="286"/>
      <c r="C881" s="146">
        <f t="shared" si="215"/>
        <v>0</v>
      </c>
      <c r="D881" s="146">
        <f t="shared" si="216"/>
        <v>1</v>
      </c>
      <c r="E881" s="146">
        <f t="shared" si="217"/>
        <v>1900</v>
      </c>
      <c r="F881" s="287"/>
      <c r="G881" s="287"/>
      <c r="H881" s="287"/>
      <c r="I881" s="288"/>
      <c r="J881" s="287"/>
      <c r="K881" s="288"/>
      <c r="L881" s="134"/>
      <c r="M881" s="133"/>
      <c r="N881" s="288"/>
      <c r="O881" s="134"/>
      <c r="P881" s="166"/>
      <c r="Q881" s="289"/>
      <c r="R881" s="165"/>
      <c r="S881" s="290"/>
      <c r="T881" s="290"/>
      <c r="U881" s="290"/>
      <c r="V881" s="290"/>
      <c r="W881" s="166"/>
      <c r="X881" s="87"/>
      <c r="Y881" s="418">
        <f t="shared" si="218"/>
        <v>0</v>
      </c>
      <c r="Z881" s="291">
        <f t="shared" si="219"/>
        <v>0</v>
      </c>
      <c r="AA881" s="163"/>
      <c r="AB881" s="177" t="str">
        <f t="shared" si="220"/>
        <v/>
      </c>
      <c r="AC881" s="283" t="str">
        <f t="shared" si="221"/>
        <v/>
      </c>
      <c r="AD881" s="283" t="str">
        <f t="shared" si="222"/>
        <v/>
      </c>
      <c r="AE881" s="163"/>
      <c r="AF881" s="162"/>
      <c r="AP881" s="581"/>
    </row>
    <row r="882" spans="1:42" s="141" customFormat="1">
      <c r="A882" s="134">
        <v>873</v>
      </c>
      <c r="B882" s="286"/>
      <c r="C882" s="146">
        <f t="shared" si="215"/>
        <v>0</v>
      </c>
      <c r="D882" s="146">
        <f t="shared" si="216"/>
        <v>1</v>
      </c>
      <c r="E882" s="146">
        <f t="shared" si="217"/>
        <v>1900</v>
      </c>
      <c r="F882" s="287"/>
      <c r="G882" s="287"/>
      <c r="H882" s="287"/>
      <c r="I882" s="288"/>
      <c r="J882" s="287"/>
      <c r="K882" s="288"/>
      <c r="L882" s="134"/>
      <c r="M882" s="133"/>
      <c r="N882" s="288"/>
      <c r="O882" s="134"/>
      <c r="P882" s="166"/>
      <c r="Q882" s="289"/>
      <c r="R882" s="165"/>
      <c r="S882" s="290"/>
      <c r="T882" s="290"/>
      <c r="U882" s="290"/>
      <c r="V882" s="290"/>
      <c r="W882" s="166"/>
      <c r="X882" s="87"/>
      <c r="Y882" s="418">
        <f t="shared" si="218"/>
        <v>0</v>
      </c>
      <c r="Z882" s="291">
        <f t="shared" si="219"/>
        <v>0</v>
      </c>
      <c r="AA882" s="163"/>
      <c r="AB882" s="177" t="str">
        <f t="shared" si="220"/>
        <v/>
      </c>
      <c r="AC882" s="283" t="str">
        <f t="shared" si="221"/>
        <v/>
      </c>
      <c r="AD882" s="283" t="str">
        <f t="shared" si="222"/>
        <v/>
      </c>
      <c r="AE882" s="163"/>
      <c r="AF882" s="162"/>
      <c r="AP882" s="581"/>
    </row>
    <row r="883" spans="1:42" s="141" customFormat="1">
      <c r="A883" s="134">
        <v>874</v>
      </c>
      <c r="B883" s="286"/>
      <c r="C883" s="146">
        <f t="shared" si="215"/>
        <v>0</v>
      </c>
      <c r="D883" s="146">
        <f t="shared" si="216"/>
        <v>1</v>
      </c>
      <c r="E883" s="146">
        <f t="shared" si="217"/>
        <v>1900</v>
      </c>
      <c r="F883" s="287"/>
      <c r="G883" s="287"/>
      <c r="H883" s="287"/>
      <c r="I883" s="288"/>
      <c r="J883" s="287"/>
      <c r="K883" s="288"/>
      <c r="L883" s="134"/>
      <c r="M883" s="133"/>
      <c r="N883" s="288"/>
      <c r="O883" s="134"/>
      <c r="P883" s="166"/>
      <c r="Q883" s="289"/>
      <c r="R883" s="165"/>
      <c r="S883" s="290"/>
      <c r="T883" s="290"/>
      <c r="U883" s="290"/>
      <c r="V883" s="290"/>
      <c r="W883" s="166"/>
      <c r="X883" s="87"/>
      <c r="Y883" s="418">
        <f t="shared" si="218"/>
        <v>0</v>
      </c>
      <c r="Z883" s="291">
        <f t="shared" si="219"/>
        <v>0</v>
      </c>
      <c r="AA883" s="163"/>
      <c r="AB883" s="177" t="str">
        <f t="shared" si="220"/>
        <v/>
      </c>
      <c r="AC883" s="283" t="str">
        <f t="shared" si="221"/>
        <v/>
      </c>
      <c r="AD883" s="283" t="str">
        <f t="shared" si="222"/>
        <v/>
      </c>
      <c r="AE883" s="163"/>
      <c r="AF883" s="162"/>
      <c r="AP883" s="581"/>
    </row>
    <row r="884" spans="1:42" s="141" customFormat="1">
      <c r="A884" s="134">
        <v>875</v>
      </c>
      <c r="B884" s="286"/>
      <c r="C884" s="146">
        <f t="shared" si="215"/>
        <v>0</v>
      </c>
      <c r="D884" s="146">
        <f t="shared" si="216"/>
        <v>1</v>
      </c>
      <c r="E884" s="146">
        <f t="shared" si="217"/>
        <v>1900</v>
      </c>
      <c r="F884" s="287"/>
      <c r="G884" s="287"/>
      <c r="H884" s="287"/>
      <c r="I884" s="288"/>
      <c r="J884" s="287"/>
      <c r="K884" s="288"/>
      <c r="L884" s="134"/>
      <c r="M884" s="133"/>
      <c r="N884" s="288"/>
      <c r="O884" s="134"/>
      <c r="P884" s="166"/>
      <c r="Q884" s="289"/>
      <c r="R884" s="165"/>
      <c r="S884" s="290"/>
      <c r="T884" s="290"/>
      <c r="U884" s="290"/>
      <c r="V884" s="290"/>
      <c r="W884" s="166"/>
      <c r="X884" s="87"/>
      <c r="Y884" s="418">
        <f t="shared" si="218"/>
        <v>0</v>
      </c>
      <c r="Z884" s="291">
        <f t="shared" si="219"/>
        <v>0</v>
      </c>
      <c r="AA884" s="163"/>
      <c r="AB884" s="177" t="str">
        <f t="shared" si="220"/>
        <v/>
      </c>
      <c r="AC884" s="283" t="str">
        <f t="shared" si="221"/>
        <v/>
      </c>
      <c r="AD884" s="283" t="str">
        <f t="shared" si="222"/>
        <v/>
      </c>
      <c r="AE884" s="163"/>
      <c r="AF884" s="162"/>
      <c r="AP884" s="581"/>
    </row>
    <row r="885" spans="1:42" s="141" customFormat="1">
      <c r="A885" s="134">
        <v>876</v>
      </c>
      <c r="B885" s="286"/>
      <c r="C885" s="146">
        <f t="shared" si="215"/>
        <v>0</v>
      </c>
      <c r="D885" s="146">
        <f t="shared" si="216"/>
        <v>1</v>
      </c>
      <c r="E885" s="146">
        <f t="shared" si="217"/>
        <v>1900</v>
      </c>
      <c r="F885" s="287"/>
      <c r="G885" s="287"/>
      <c r="H885" s="287"/>
      <c r="I885" s="288"/>
      <c r="J885" s="287"/>
      <c r="K885" s="288"/>
      <c r="L885" s="134"/>
      <c r="M885" s="133"/>
      <c r="N885" s="288"/>
      <c r="O885" s="134"/>
      <c r="P885" s="166"/>
      <c r="Q885" s="289"/>
      <c r="R885" s="165"/>
      <c r="S885" s="290"/>
      <c r="T885" s="290"/>
      <c r="U885" s="290"/>
      <c r="V885" s="290"/>
      <c r="W885" s="166"/>
      <c r="X885" s="87"/>
      <c r="Y885" s="418">
        <f t="shared" si="218"/>
        <v>0</v>
      </c>
      <c r="Z885" s="291">
        <f t="shared" si="219"/>
        <v>0</v>
      </c>
      <c r="AA885" s="163"/>
      <c r="AB885" s="177" t="str">
        <f t="shared" si="220"/>
        <v/>
      </c>
      <c r="AC885" s="283" t="str">
        <f t="shared" si="221"/>
        <v/>
      </c>
      <c r="AD885" s="283" t="str">
        <f t="shared" si="222"/>
        <v/>
      </c>
      <c r="AE885" s="163"/>
      <c r="AF885" s="162"/>
      <c r="AP885" s="581"/>
    </row>
    <row r="886" spans="1:42" s="141" customFormat="1">
      <c r="A886" s="134">
        <v>877</v>
      </c>
      <c r="B886" s="286"/>
      <c r="C886" s="146">
        <f t="shared" si="215"/>
        <v>0</v>
      </c>
      <c r="D886" s="146">
        <f t="shared" si="216"/>
        <v>1</v>
      </c>
      <c r="E886" s="146">
        <f t="shared" si="217"/>
        <v>1900</v>
      </c>
      <c r="F886" s="287"/>
      <c r="G886" s="287"/>
      <c r="H886" s="287"/>
      <c r="I886" s="288"/>
      <c r="J886" s="287"/>
      <c r="K886" s="288"/>
      <c r="L886" s="134"/>
      <c r="M886" s="133"/>
      <c r="N886" s="288"/>
      <c r="O886" s="134"/>
      <c r="P886" s="166"/>
      <c r="Q886" s="289"/>
      <c r="R886" s="165"/>
      <c r="S886" s="290"/>
      <c r="T886" s="290"/>
      <c r="U886" s="290"/>
      <c r="V886" s="290"/>
      <c r="W886" s="166"/>
      <c r="X886" s="87"/>
      <c r="Y886" s="418">
        <f t="shared" si="218"/>
        <v>0</v>
      </c>
      <c r="Z886" s="291">
        <f t="shared" si="219"/>
        <v>0</v>
      </c>
      <c r="AA886" s="163"/>
      <c r="AB886" s="177" t="str">
        <f t="shared" si="220"/>
        <v/>
      </c>
      <c r="AC886" s="283" t="str">
        <f t="shared" si="221"/>
        <v/>
      </c>
      <c r="AD886" s="283" t="str">
        <f t="shared" si="222"/>
        <v/>
      </c>
      <c r="AE886" s="163"/>
      <c r="AF886" s="162"/>
      <c r="AP886" s="581"/>
    </row>
    <row r="887" spans="1:42" s="141" customFormat="1">
      <c r="A887" s="134">
        <v>878</v>
      </c>
      <c r="B887" s="286"/>
      <c r="C887" s="146">
        <f t="shared" si="215"/>
        <v>0</v>
      </c>
      <c r="D887" s="146">
        <f t="shared" si="216"/>
        <v>1</v>
      </c>
      <c r="E887" s="146">
        <f t="shared" si="217"/>
        <v>1900</v>
      </c>
      <c r="F887" s="287"/>
      <c r="G887" s="287"/>
      <c r="H887" s="287"/>
      <c r="I887" s="288"/>
      <c r="J887" s="287"/>
      <c r="K887" s="288"/>
      <c r="L887" s="134"/>
      <c r="M887" s="133"/>
      <c r="N887" s="288"/>
      <c r="O887" s="134"/>
      <c r="P887" s="166"/>
      <c r="Q887" s="289"/>
      <c r="R887" s="165"/>
      <c r="S887" s="290"/>
      <c r="T887" s="290"/>
      <c r="U887" s="290"/>
      <c r="V887" s="290"/>
      <c r="W887" s="166"/>
      <c r="X887" s="87"/>
      <c r="Y887" s="418">
        <f t="shared" si="218"/>
        <v>0</v>
      </c>
      <c r="Z887" s="291">
        <f t="shared" si="219"/>
        <v>0</v>
      </c>
      <c r="AA887" s="163"/>
      <c r="AB887" s="177" t="str">
        <f t="shared" si="220"/>
        <v/>
      </c>
      <c r="AC887" s="283" t="str">
        <f t="shared" si="221"/>
        <v/>
      </c>
      <c r="AD887" s="283" t="str">
        <f t="shared" si="222"/>
        <v/>
      </c>
      <c r="AE887" s="163"/>
      <c r="AF887" s="162"/>
      <c r="AP887" s="581"/>
    </row>
    <row r="888" spans="1:42" s="141" customFormat="1">
      <c r="A888" s="134">
        <v>879</v>
      </c>
      <c r="B888" s="286"/>
      <c r="C888" s="146">
        <f t="shared" si="215"/>
        <v>0</v>
      </c>
      <c r="D888" s="146">
        <f t="shared" si="216"/>
        <v>1</v>
      </c>
      <c r="E888" s="146">
        <f t="shared" si="217"/>
        <v>1900</v>
      </c>
      <c r="F888" s="287"/>
      <c r="G888" s="287"/>
      <c r="H888" s="287"/>
      <c r="I888" s="288"/>
      <c r="J888" s="287"/>
      <c r="K888" s="288"/>
      <c r="L888" s="134"/>
      <c r="M888" s="133"/>
      <c r="N888" s="288"/>
      <c r="O888" s="134"/>
      <c r="P888" s="166"/>
      <c r="Q888" s="289"/>
      <c r="R888" s="165"/>
      <c r="S888" s="290"/>
      <c r="T888" s="290"/>
      <c r="U888" s="290"/>
      <c r="V888" s="290"/>
      <c r="W888" s="166"/>
      <c r="X888" s="87"/>
      <c r="Y888" s="418">
        <f t="shared" si="218"/>
        <v>0</v>
      </c>
      <c r="Z888" s="291">
        <f t="shared" si="219"/>
        <v>0</v>
      </c>
      <c r="AA888" s="163"/>
      <c r="AB888" s="177" t="str">
        <f t="shared" si="220"/>
        <v/>
      </c>
      <c r="AC888" s="283" t="str">
        <f t="shared" si="221"/>
        <v/>
      </c>
      <c r="AD888" s="283" t="str">
        <f t="shared" si="222"/>
        <v/>
      </c>
      <c r="AE888" s="163"/>
      <c r="AF888" s="162"/>
      <c r="AP888" s="581"/>
    </row>
    <row r="889" spans="1:42" s="141" customFormat="1">
      <c r="A889" s="134">
        <v>880</v>
      </c>
      <c r="B889" s="286"/>
      <c r="C889" s="146">
        <f t="shared" si="215"/>
        <v>0</v>
      </c>
      <c r="D889" s="146">
        <f t="shared" si="216"/>
        <v>1</v>
      </c>
      <c r="E889" s="146">
        <f t="shared" si="217"/>
        <v>1900</v>
      </c>
      <c r="F889" s="287"/>
      <c r="G889" s="287"/>
      <c r="H889" s="287"/>
      <c r="I889" s="288"/>
      <c r="J889" s="287"/>
      <c r="K889" s="288"/>
      <c r="L889" s="134"/>
      <c r="M889" s="133"/>
      <c r="N889" s="288"/>
      <c r="O889" s="134"/>
      <c r="P889" s="166"/>
      <c r="Q889" s="289"/>
      <c r="R889" s="165"/>
      <c r="S889" s="290"/>
      <c r="T889" s="290"/>
      <c r="U889" s="290"/>
      <c r="V889" s="290"/>
      <c r="W889" s="166"/>
      <c r="X889" s="87"/>
      <c r="Y889" s="418">
        <f t="shared" si="218"/>
        <v>0</v>
      </c>
      <c r="Z889" s="291">
        <f t="shared" si="219"/>
        <v>0</v>
      </c>
      <c r="AA889" s="163"/>
      <c r="AB889" s="177" t="str">
        <f t="shared" si="220"/>
        <v/>
      </c>
      <c r="AC889" s="283" t="str">
        <f t="shared" si="221"/>
        <v/>
      </c>
      <c r="AD889" s="283" t="str">
        <f t="shared" si="222"/>
        <v/>
      </c>
      <c r="AE889" s="163"/>
      <c r="AF889" s="162"/>
      <c r="AP889" s="581"/>
    </row>
    <row r="890" spans="1:42" s="141" customFormat="1">
      <c r="A890" s="134">
        <v>881</v>
      </c>
      <c r="B890" s="286"/>
      <c r="C890" s="146">
        <f t="shared" si="215"/>
        <v>0</v>
      </c>
      <c r="D890" s="146">
        <f t="shared" si="216"/>
        <v>1</v>
      </c>
      <c r="E890" s="146">
        <f t="shared" si="217"/>
        <v>1900</v>
      </c>
      <c r="F890" s="287"/>
      <c r="G890" s="287"/>
      <c r="H890" s="287"/>
      <c r="I890" s="288"/>
      <c r="J890" s="287"/>
      <c r="K890" s="288"/>
      <c r="L890" s="134"/>
      <c r="M890" s="133"/>
      <c r="N890" s="288"/>
      <c r="O890" s="134"/>
      <c r="P890" s="166"/>
      <c r="Q890" s="289"/>
      <c r="R890" s="165"/>
      <c r="S890" s="290"/>
      <c r="T890" s="290"/>
      <c r="U890" s="290"/>
      <c r="V890" s="290"/>
      <c r="W890" s="166"/>
      <c r="X890" s="87"/>
      <c r="Y890" s="418">
        <f t="shared" si="218"/>
        <v>0</v>
      </c>
      <c r="Z890" s="291">
        <f t="shared" si="219"/>
        <v>0</v>
      </c>
      <c r="AA890" s="163"/>
      <c r="AB890" s="177" t="str">
        <f t="shared" si="220"/>
        <v/>
      </c>
      <c r="AC890" s="283" t="str">
        <f t="shared" si="221"/>
        <v/>
      </c>
      <c r="AD890" s="283" t="str">
        <f t="shared" si="222"/>
        <v/>
      </c>
      <c r="AE890" s="163"/>
      <c r="AF890" s="162"/>
      <c r="AP890" s="581"/>
    </row>
    <row r="891" spans="1:42" s="141" customFormat="1">
      <c r="A891" s="134">
        <v>882</v>
      </c>
      <c r="B891" s="286"/>
      <c r="C891" s="146">
        <f t="shared" si="215"/>
        <v>0</v>
      </c>
      <c r="D891" s="146">
        <f t="shared" si="216"/>
        <v>1</v>
      </c>
      <c r="E891" s="146">
        <f t="shared" si="217"/>
        <v>1900</v>
      </c>
      <c r="F891" s="287"/>
      <c r="G891" s="287"/>
      <c r="H891" s="287"/>
      <c r="I891" s="288"/>
      <c r="J891" s="287"/>
      <c r="K891" s="288"/>
      <c r="L891" s="134"/>
      <c r="M891" s="133"/>
      <c r="N891" s="288"/>
      <c r="O891" s="134"/>
      <c r="P891" s="166"/>
      <c r="Q891" s="289"/>
      <c r="R891" s="165"/>
      <c r="S891" s="290"/>
      <c r="T891" s="290"/>
      <c r="U891" s="290"/>
      <c r="V891" s="290"/>
      <c r="W891" s="166"/>
      <c r="X891" s="87"/>
      <c r="Y891" s="418">
        <f t="shared" si="218"/>
        <v>0</v>
      </c>
      <c r="Z891" s="291">
        <f t="shared" si="219"/>
        <v>0</v>
      </c>
      <c r="AA891" s="163"/>
      <c r="AB891" s="177" t="str">
        <f t="shared" si="220"/>
        <v/>
      </c>
      <c r="AC891" s="283" t="str">
        <f t="shared" si="221"/>
        <v/>
      </c>
      <c r="AD891" s="283" t="str">
        <f t="shared" si="222"/>
        <v/>
      </c>
      <c r="AE891" s="163"/>
      <c r="AF891" s="162"/>
      <c r="AP891" s="581"/>
    </row>
    <row r="892" spans="1:42" s="141" customFormat="1">
      <c r="A892" s="134">
        <v>883</v>
      </c>
      <c r="B892" s="286"/>
      <c r="C892" s="146">
        <f t="shared" si="215"/>
        <v>0</v>
      </c>
      <c r="D892" s="146">
        <f t="shared" si="216"/>
        <v>1</v>
      </c>
      <c r="E892" s="146">
        <f t="shared" si="217"/>
        <v>1900</v>
      </c>
      <c r="F892" s="287"/>
      <c r="G892" s="287"/>
      <c r="H892" s="287"/>
      <c r="I892" s="288"/>
      <c r="J892" s="287"/>
      <c r="K892" s="288"/>
      <c r="L892" s="134"/>
      <c r="M892" s="133"/>
      <c r="N892" s="288"/>
      <c r="O892" s="134"/>
      <c r="P892" s="166"/>
      <c r="Q892" s="289"/>
      <c r="R892" s="165"/>
      <c r="S892" s="290"/>
      <c r="T892" s="290"/>
      <c r="U892" s="290"/>
      <c r="V892" s="290"/>
      <c r="W892" s="166"/>
      <c r="X892" s="87"/>
      <c r="Y892" s="418">
        <f t="shared" si="218"/>
        <v>0</v>
      </c>
      <c r="Z892" s="291">
        <f t="shared" si="219"/>
        <v>0</v>
      </c>
      <c r="AA892" s="163"/>
      <c r="AB892" s="177" t="str">
        <f t="shared" si="220"/>
        <v/>
      </c>
      <c r="AC892" s="283" t="str">
        <f t="shared" si="221"/>
        <v/>
      </c>
      <c r="AD892" s="283" t="str">
        <f t="shared" si="222"/>
        <v/>
      </c>
      <c r="AE892" s="163"/>
      <c r="AF892" s="162"/>
      <c r="AP892" s="581"/>
    </row>
    <row r="893" spans="1:42" s="141" customFormat="1">
      <c r="A893" s="134">
        <v>884</v>
      </c>
      <c r="B893" s="286"/>
      <c r="C893" s="146">
        <f t="shared" si="215"/>
        <v>0</v>
      </c>
      <c r="D893" s="146">
        <f t="shared" si="216"/>
        <v>1</v>
      </c>
      <c r="E893" s="146">
        <f t="shared" si="217"/>
        <v>1900</v>
      </c>
      <c r="F893" s="287"/>
      <c r="G893" s="287"/>
      <c r="H893" s="287"/>
      <c r="I893" s="288"/>
      <c r="J893" s="287"/>
      <c r="K893" s="288"/>
      <c r="L893" s="134"/>
      <c r="M893" s="133"/>
      <c r="N893" s="288"/>
      <c r="O893" s="134"/>
      <c r="P893" s="166"/>
      <c r="Q893" s="289"/>
      <c r="R893" s="165"/>
      <c r="S893" s="290"/>
      <c r="T893" s="290"/>
      <c r="U893" s="290"/>
      <c r="V893" s="290"/>
      <c r="W893" s="166"/>
      <c r="X893" s="87"/>
      <c r="Y893" s="418">
        <f t="shared" si="218"/>
        <v>0</v>
      </c>
      <c r="Z893" s="291">
        <f t="shared" si="219"/>
        <v>0</v>
      </c>
      <c r="AA893" s="163"/>
      <c r="AB893" s="177" t="str">
        <f t="shared" si="220"/>
        <v/>
      </c>
      <c r="AC893" s="283" t="str">
        <f t="shared" si="221"/>
        <v/>
      </c>
      <c r="AD893" s="283" t="str">
        <f t="shared" si="222"/>
        <v/>
      </c>
      <c r="AE893" s="163"/>
      <c r="AF893" s="162"/>
      <c r="AP893" s="581"/>
    </row>
    <row r="894" spans="1:42" s="141" customFormat="1">
      <c r="A894" s="134">
        <v>885</v>
      </c>
      <c r="B894" s="286"/>
      <c r="C894" s="146">
        <f t="shared" si="215"/>
        <v>0</v>
      </c>
      <c r="D894" s="146">
        <f t="shared" si="216"/>
        <v>1</v>
      </c>
      <c r="E894" s="146">
        <f t="shared" si="217"/>
        <v>1900</v>
      </c>
      <c r="F894" s="287"/>
      <c r="G894" s="287"/>
      <c r="H894" s="287"/>
      <c r="I894" s="288"/>
      <c r="J894" s="287"/>
      <c r="K894" s="288"/>
      <c r="L894" s="134"/>
      <c r="M894" s="133"/>
      <c r="N894" s="288"/>
      <c r="O894" s="134"/>
      <c r="P894" s="166"/>
      <c r="Q894" s="289"/>
      <c r="R894" s="165"/>
      <c r="S894" s="290"/>
      <c r="T894" s="290"/>
      <c r="U894" s="290"/>
      <c r="V894" s="290"/>
      <c r="W894" s="166"/>
      <c r="X894" s="87"/>
      <c r="Y894" s="418">
        <f t="shared" si="218"/>
        <v>0</v>
      </c>
      <c r="Z894" s="291">
        <f t="shared" si="219"/>
        <v>0</v>
      </c>
      <c r="AA894" s="163"/>
      <c r="AB894" s="177" t="str">
        <f t="shared" si="220"/>
        <v/>
      </c>
      <c r="AC894" s="283" t="str">
        <f t="shared" si="221"/>
        <v/>
      </c>
      <c r="AD894" s="283" t="str">
        <f t="shared" si="222"/>
        <v/>
      </c>
      <c r="AE894" s="163"/>
      <c r="AF894" s="162"/>
      <c r="AP894" s="581"/>
    </row>
    <row r="895" spans="1:42" s="141" customFormat="1">
      <c r="A895" s="134">
        <v>886</v>
      </c>
      <c r="B895" s="286"/>
      <c r="C895" s="146">
        <f t="shared" si="215"/>
        <v>0</v>
      </c>
      <c r="D895" s="146">
        <f t="shared" si="216"/>
        <v>1</v>
      </c>
      <c r="E895" s="146">
        <f t="shared" si="217"/>
        <v>1900</v>
      </c>
      <c r="F895" s="287"/>
      <c r="G895" s="287"/>
      <c r="H895" s="287"/>
      <c r="I895" s="288"/>
      <c r="J895" s="287"/>
      <c r="K895" s="288"/>
      <c r="L895" s="134"/>
      <c r="M895" s="133"/>
      <c r="N895" s="288"/>
      <c r="O895" s="134"/>
      <c r="P895" s="166"/>
      <c r="Q895" s="289"/>
      <c r="R895" s="165"/>
      <c r="S895" s="290"/>
      <c r="T895" s="290"/>
      <c r="U895" s="290"/>
      <c r="V895" s="290"/>
      <c r="W895" s="166"/>
      <c r="X895" s="87"/>
      <c r="Y895" s="418">
        <f t="shared" si="218"/>
        <v>0</v>
      </c>
      <c r="Z895" s="291">
        <f t="shared" si="219"/>
        <v>0</v>
      </c>
      <c r="AA895" s="163"/>
      <c r="AB895" s="177" t="str">
        <f t="shared" si="220"/>
        <v/>
      </c>
      <c r="AC895" s="283" t="str">
        <f t="shared" si="221"/>
        <v/>
      </c>
      <c r="AD895" s="283" t="str">
        <f t="shared" si="222"/>
        <v/>
      </c>
      <c r="AE895" s="163"/>
      <c r="AF895" s="162"/>
      <c r="AP895" s="581"/>
    </row>
    <row r="896" spans="1:42" s="141" customFormat="1">
      <c r="A896" s="134">
        <v>887</v>
      </c>
      <c r="B896" s="286"/>
      <c r="C896" s="146">
        <f t="shared" si="215"/>
        <v>0</v>
      </c>
      <c r="D896" s="146">
        <f t="shared" si="216"/>
        <v>1</v>
      </c>
      <c r="E896" s="146">
        <f t="shared" si="217"/>
        <v>1900</v>
      </c>
      <c r="F896" s="287"/>
      <c r="G896" s="287"/>
      <c r="H896" s="287"/>
      <c r="I896" s="288"/>
      <c r="J896" s="287"/>
      <c r="K896" s="288"/>
      <c r="L896" s="134"/>
      <c r="M896" s="133"/>
      <c r="N896" s="288"/>
      <c r="O896" s="134"/>
      <c r="P896" s="166"/>
      <c r="Q896" s="289"/>
      <c r="R896" s="165"/>
      <c r="S896" s="290"/>
      <c r="T896" s="290"/>
      <c r="U896" s="290"/>
      <c r="V896" s="290"/>
      <c r="W896" s="166"/>
      <c r="X896" s="87"/>
      <c r="Y896" s="418">
        <f t="shared" si="218"/>
        <v>0</v>
      </c>
      <c r="Z896" s="291">
        <f t="shared" si="219"/>
        <v>0</v>
      </c>
      <c r="AA896" s="163"/>
      <c r="AB896" s="177" t="str">
        <f t="shared" si="220"/>
        <v/>
      </c>
      <c r="AC896" s="283" t="str">
        <f t="shared" si="221"/>
        <v/>
      </c>
      <c r="AD896" s="283" t="str">
        <f t="shared" si="222"/>
        <v/>
      </c>
      <c r="AE896" s="163"/>
      <c r="AF896" s="162"/>
      <c r="AP896" s="581"/>
    </row>
    <row r="897" spans="1:42" s="141" customFormat="1">
      <c r="A897" s="134">
        <v>888</v>
      </c>
      <c r="B897" s="286"/>
      <c r="C897" s="146">
        <f t="shared" si="215"/>
        <v>0</v>
      </c>
      <c r="D897" s="146">
        <f t="shared" si="216"/>
        <v>1</v>
      </c>
      <c r="E897" s="146">
        <f t="shared" si="217"/>
        <v>1900</v>
      </c>
      <c r="F897" s="287"/>
      <c r="G897" s="287"/>
      <c r="H897" s="287"/>
      <c r="I897" s="288"/>
      <c r="J897" s="287"/>
      <c r="K897" s="288"/>
      <c r="L897" s="134"/>
      <c r="M897" s="133"/>
      <c r="N897" s="288"/>
      <c r="O897" s="134"/>
      <c r="P897" s="166"/>
      <c r="Q897" s="289"/>
      <c r="R897" s="165"/>
      <c r="S897" s="290"/>
      <c r="T897" s="290"/>
      <c r="U897" s="290"/>
      <c r="V897" s="290"/>
      <c r="W897" s="166"/>
      <c r="X897" s="87"/>
      <c r="Y897" s="418">
        <f t="shared" si="218"/>
        <v>0</v>
      </c>
      <c r="Z897" s="291">
        <f t="shared" si="219"/>
        <v>0</v>
      </c>
      <c r="AA897" s="163"/>
      <c r="AB897" s="177" t="str">
        <f t="shared" si="220"/>
        <v/>
      </c>
      <c r="AC897" s="283" t="str">
        <f t="shared" si="221"/>
        <v/>
      </c>
      <c r="AD897" s="283" t="str">
        <f t="shared" si="222"/>
        <v/>
      </c>
      <c r="AE897" s="163"/>
      <c r="AF897" s="162"/>
      <c r="AP897" s="581"/>
    </row>
    <row r="898" spans="1:42" s="141" customFormat="1">
      <c r="A898" s="134">
        <v>889</v>
      </c>
      <c r="B898" s="286"/>
      <c r="C898" s="146">
        <f t="shared" si="215"/>
        <v>0</v>
      </c>
      <c r="D898" s="146">
        <f t="shared" si="216"/>
        <v>1</v>
      </c>
      <c r="E898" s="146">
        <f t="shared" si="217"/>
        <v>1900</v>
      </c>
      <c r="F898" s="287"/>
      <c r="G898" s="287"/>
      <c r="H898" s="287"/>
      <c r="I898" s="288"/>
      <c r="J898" s="287"/>
      <c r="K898" s="288"/>
      <c r="L898" s="134"/>
      <c r="M898" s="133"/>
      <c r="N898" s="288"/>
      <c r="O898" s="134"/>
      <c r="P898" s="166"/>
      <c r="Q898" s="289"/>
      <c r="R898" s="165"/>
      <c r="S898" s="290"/>
      <c r="T898" s="290"/>
      <c r="U898" s="290"/>
      <c r="V898" s="290"/>
      <c r="W898" s="166"/>
      <c r="X898" s="87"/>
      <c r="Y898" s="418">
        <f t="shared" si="218"/>
        <v>0</v>
      </c>
      <c r="Z898" s="291">
        <f t="shared" si="219"/>
        <v>0</v>
      </c>
      <c r="AA898" s="163"/>
      <c r="AB898" s="177" t="str">
        <f t="shared" si="220"/>
        <v/>
      </c>
      <c r="AC898" s="283" t="str">
        <f t="shared" si="221"/>
        <v/>
      </c>
      <c r="AD898" s="283" t="str">
        <f t="shared" si="222"/>
        <v/>
      </c>
      <c r="AE898" s="163"/>
      <c r="AF898" s="162"/>
      <c r="AP898" s="581"/>
    </row>
    <row r="899" spans="1:42" s="141" customFormat="1">
      <c r="A899" s="134">
        <v>890</v>
      </c>
      <c r="B899" s="286"/>
      <c r="C899" s="146">
        <f t="shared" si="215"/>
        <v>0</v>
      </c>
      <c r="D899" s="146">
        <f t="shared" si="216"/>
        <v>1</v>
      </c>
      <c r="E899" s="146">
        <f t="shared" si="217"/>
        <v>1900</v>
      </c>
      <c r="F899" s="287"/>
      <c r="G899" s="287"/>
      <c r="H899" s="287"/>
      <c r="I899" s="288"/>
      <c r="J899" s="287"/>
      <c r="K899" s="288"/>
      <c r="L899" s="134"/>
      <c r="M899" s="133"/>
      <c r="N899" s="288"/>
      <c r="O899" s="134"/>
      <c r="P899" s="166"/>
      <c r="Q899" s="289"/>
      <c r="R899" s="165"/>
      <c r="S899" s="290"/>
      <c r="T899" s="290"/>
      <c r="U899" s="290"/>
      <c r="V899" s="290"/>
      <c r="W899" s="166"/>
      <c r="X899" s="87"/>
      <c r="Y899" s="418">
        <f t="shared" si="218"/>
        <v>0</v>
      </c>
      <c r="Z899" s="291">
        <f t="shared" si="219"/>
        <v>0</v>
      </c>
      <c r="AA899" s="163"/>
      <c r="AB899" s="177" t="str">
        <f t="shared" si="220"/>
        <v/>
      </c>
      <c r="AC899" s="283" t="str">
        <f t="shared" si="221"/>
        <v/>
      </c>
      <c r="AD899" s="283" t="str">
        <f t="shared" si="222"/>
        <v/>
      </c>
      <c r="AE899" s="163"/>
      <c r="AF899" s="162"/>
      <c r="AP899" s="581"/>
    </row>
    <row r="900" spans="1:42" s="141" customFormat="1">
      <c r="A900" s="134">
        <v>891</v>
      </c>
      <c r="B900" s="286"/>
      <c r="C900" s="146">
        <f t="shared" si="215"/>
        <v>0</v>
      </c>
      <c r="D900" s="146">
        <f t="shared" si="216"/>
        <v>1</v>
      </c>
      <c r="E900" s="146">
        <f t="shared" si="217"/>
        <v>1900</v>
      </c>
      <c r="F900" s="287"/>
      <c r="G900" s="287"/>
      <c r="H900" s="287"/>
      <c r="I900" s="288"/>
      <c r="J900" s="287"/>
      <c r="K900" s="288"/>
      <c r="L900" s="134"/>
      <c r="M900" s="133"/>
      <c r="N900" s="288"/>
      <c r="O900" s="134"/>
      <c r="P900" s="166"/>
      <c r="Q900" s="289"/>
      <c r="R900" s="165"/>
      <c r="S900" s="290"/>
      <c r="T900" s="290"/>
      <c r="U900" s="290"/>
      <c r="V900" s="290"/>
      <c r="W900" s="166"/>
      <c r="X900" s="87"/>
      <c r="Y900" s="418">
        <f t="shared" si="218"/>
        <v>0</v>
      </c>
      <c r="Z900" s="291">
        <f t="shared" si="219"/>
        <v>0</v>
      </c>
      <c r="AA900" s="163"/>
      <c r="AB900" s="177" t="str">
        <f t="shared" si="220"/>
        <v/>
      </c>
      <c r="AC900" s="283" t="str">
        <f t="shared" si="221"/>
        <v/>
      </c>
      <c r="AD900" s="283" t="str">
        <f t="shared" si="222"/>
        <v/>
      </c>
      <c r="AE900" s="163"/>
      <c r="AF900" s="162"/>
      <c r="AP900" s="581"/>
    </row>
    <row r="901" spans="1:42" s="141" customFormat="1">
      <c r="A901" s="134">
        <v>892</v>
      </c>
      <c r="B901" s="286"/>
      <c r="C901" s="146">
        <f t="shared" si="215"/>
        <v>0</v>
      </c>
      <c r="D901" s="146">
        <f t="shared" si="216"/>
        <v>1</v>
      </c>
      <c r="E901" s="146">
        <f t="shared" si="217"/>
        <v>1900</v>
      </c>
      <c r="F901" s="287"/>
      <c r="G901" s="287"/>
      <c r="H901" s="287"/>
      <c r="I901" s="288"/>
      <c r="J901" s="287"/>
      <c r="K901" s="288"/>
      <c r="L901" s="134"/>
      <c r="M901" s="133"/>
      <c r="N901" s="288"/>
      <c r="O901" s="134"/>
      <c r="P901" s="166"/>
      <c r="Q901" s="289"/>
      <c r="R901" s="165"/>
      <c r="S901" s="290"/>
      <c r="T901" s="290"/>
      <c r="U901" s="290"/>
      <c r="V901" s="290"/>
      <c r="W901" s="166"/>
      <c r="X901" s="87"/>
      <c r="Y901" s="418">
        <f t="shared" si="218"/>
        <v>0</v>
      </c>
      <c r="Z901" s="291">
        <f t="shared" si="219"/>
        <v>0</v>
      </c>
      <c r="AA901" s="163"/>
      <c r="AB901" s="177" t="str">
        <f t="shared" si="220"/>
        <v/>
      </c>
      <c r="AC901" s="283" t="str">
        <f t="shared" si="221"/>
        <v/>
      </c>
      <c r="AD901" s="283" t="str">
        <f t="shared" si="222"/>
        <v/>
      </c>
      <c r="AE901" s="163"/>
      <c r="AF901" s="162"/>
      <c r="AP901" s="581"/>
    </row>
    <row r="902" spans="1:42" s="141" customFormat="1">
      <c r="A902" s="134">
        <v>893</v>
      </c>
      <c r="B902" s="286"/>
      <c r="C902" s="146">
        <f t="shared" si="215"/>
        <v>0</v>
      </c>
      <c r="D902" s="146">
        <f t="shared" si="216"/>
        <v>1</v>
      </c>
      <c r="E902" s="146">
        <f t="shared" si="217"/>
        <v>1900</v>
      </c>
      <c r="F902" s="287"/>
      <c r="G902" s="287"/>
      <c r="H902" s="287"/>
      <c r="I902" s="288"/>
      <c r="J902" s="287"/>
      <c r="K902" s="288"/>
      <c r="L902" s="134"/>
      <c r="M902" s="133"/>
      <c r="N902" s="288"/>
      <c r="O902" s="134"/>
      <c r="P902" s="166"/>
      <c r="Q902" s="289"/>
      <c r="R902" s="165"/>
      <c r="S902" s="290"/>
      <c r="T902" s="290"/>
      <c r="U902" s="290"/>
      <c r="V902" s="290"/>
      <c r="W902" s="166"/>
      <c r="X902" s="87"/>
      <c r="Y902" s="418">
        <f t="shared" si="218"/>
        <v>0</v>
      </c>
      <c r="Z902" s="291">
        <f t="shared" si="219"/>
        <v>0</v>
      </c>
      <c r="AA902" s="163"/>
      <c r="AB902" s="177" t="str">
        <f t="shared" si="220"/>
        <v/>
      </c>
      <c r="AC902" s="283" t="str">
        <f t="shared" si="221"/>
        <v/>
      </c>
      <c r="AD902" s="283" t="str">
        <f t="shared" si="222"/>
        <v/>
      </c>
      <c r="AE902" s="163"/>
      <c r="AF902" s="162"/>
      <c r="AP902" s="581"/>
    </row>
    <row r="903" spans="1:42" s="141" customFormat="1">
      <c r="A903" s="134">
        <v>894</v>
      </c>
      <c r="B903" s="286"/>
      <c r="C903" s="146">
        <f t="shared" si="215"/>
        <v>0</v>
      </c>
      <c r="D903" s="146">
        <f t="shared" si="216"/>
        <v>1</v>
      </c>
      <c r="E903" s="146">
        <f t="shared" si="217"/>
        <v>1900</v>
      </c>
      <c r="F903" s="287"/>
      <c r="G903" s="287"/>
      <c r="H903" s="287"/>
      <c r="I903" s="288"/>
      <c r="J903" s="287"/>
      <c r="K903" s="288"/>
      <c r="L903" s="134"/>
      <c r="M903" s="133"/>
      <c r="N903" s="288"/>
      <c r="O903" s="134"/>
      <c r="P903" s="166"/>
      <c r="Q903" s="289"/>
      <c r="R903" s="165"/>
      <c r="S903" s="290"/>
      <c r="T903" s="290"/>
      <c r="U903" s="290"/>
      <c r="V903" s="290"/>
      <c r="W903" s="166"/>
      <c r="X903" s="87"/>
      <c r="Y903" s="418">
        <f t="shared" si="218"/>
        <v>0</v>
      </c>
      <c r="Z903" s="291">
        <f t="shared" si="219"/>
        <v>0</v>
      </c>
      <c r="AA903" s="163"/>
      <c r="AB903" s="177" t="str">
        <f t="shared" si="220"/>
        <v/>
      </c>
      <c r="AC903" s="283" t="str">
        <f t="shared" si="221"/>
        <v/>
      </c>
      <c r="AD903" s="283" t="str">
        <f t="shared" si="222"/>
        <v/>
      </c>
      <c r="AE903" s="163"/>
      <c r="AF903" s="162"/>
      <c r="AP903" s="581"/>
    </row>
    <row r="904" spans="1:42" s="141" customFormat="1">
      <c r="A904" s="134">
        <v>895</v>
      </c>
      <c r="B904" s="286"/>
      <c r="C904" s="146">
        <f t="shared" si="215"/>
        <v>0</v>
      </c>
      <c r="D904" s="146">
        <f t="shared" si="216"/>
        <v>1</v>
      </c>
      <c r="E904" s="146">
        <f t="shared" si="217"/>
        <v>1900</v>
      </c>
      <c r="F904" s="287"/>
      <c r="G904" s="287"/>
      <c r="H904" s="287"/>
      <c r="I904" s="288"/>
      <c r="J904" s="287"/>
      <c r="K904" s="288"/>
      <c r="L904" s="134"/>
      <c r="M904" s="133"/>
      <c r="N904" s="288"/>
      <c r="O904" s="134"/>
      <c r="P904" s="166"/>
      <c r="Q904" s="289"/>
      <c r="R904" s="165"/>
      <c r="S904" s="290"/>
      <c r="T904" s="290"/>
      <c r="U904" s="290"/>
      <c r="V904" s="290"/>
      <c r="W904" s="166"/>
      <c r="X904" s="87"/>
      <c r="Y904" s="418">
        <f t="shared" si="218"/>
        <v>0</v>
      </c>
      <c r="Z904" s="291">
        <f t="shared" si="219"/>
        <v>0</v>
      </c>
      <c r="AA904" s="163"/>
      <c r="AB904" s="177" t="str">
        <f t="shared" si="220"/>
        <v/>
      </c>
      <c r="AC904" s="283" t="str">
        <f t="shared" si="221"/>
        <v/>
      </c>
      <c r="AD904" s="283" t="str">
        <f t="shared" si="222"/>
        <v/>
      </c>
      <c r="AE904" s="163"/>
      <c r="AF904" s="162"/>
      <c r="AP904" s="581"/>
    </row>
    <row r="905" spans="1:42" s="141" customFormat="1">
      <c r="A905" s="134">
        <v>896</v>
      </c>
      <c r="B905" s="286"/>
      <c r="C905" s="146">
        <f t="shared" si="215"/>
        <v>0</v>
      </c>
      <c r="D905" s="146">
        <f t="shared" si="216"/>
        <v>1</v>
      </c>
      <c r="E905" s="146">
        <f t="shared" si="217"/>
        <v>1900</v>
      </c>
      <c r="F905" s="287"/>
      <c r="G905" s="287"/>
      <c r="H905" s="287"/>
      <c r="I905" s="288"/>
      <c r="J905" s="287"/>
      <c r="K905" s="288"/>
      <c r="L905" s="134"/>
      <c r="M905" s="133"/>
      <c r="N905" s="288"/>
      <c r="O905" s="134"/>
      <c r="P905" s="166"/>
      <c r="Q905" s="289"/>
      <c r="R905" s="165"/>
      <c r="S905" s="290"/>
      <c r="T905" s="290"/>
      <c r="U905" s="290"/>
      <c r="V905" s="290"/>
      <c r="W905" s="166"/>
      <c r="X905" s="87"/>
      <c r="Y905" s="418">
        <f t="shared" si="218"/>
        <v>0</v>
      </c>
      <c r="Z905" s="291">
        <f t="shared" si="219"/>
        <v>0</v>
      </c>
      <c r="AA905" s="163"/>
      <c r="AB905" s="177" t="str">
        <f t="shared" si="220"/>
        <v/>
      </c>
      <c r="AC905" s="283" t="str">
        <f t="shared" si="221"/>
        <v/>
      </c>
      <c r="AD905" s="283" t="str">
        <f t="shared" si="222"/>
        <v/>
      </c>
      <c r="AE905" s="163"/>
      <c r="AF905" s="162"/>
      <c r="AP905" s="581"/>
    </row>
    <row r="906" spans="1:42" s="141" customFormat="1">
      <c r="A906" s="134">
        <v>897</v>
      </c>
      <c r="B906" s="286"/>
      <c r="C906" s="146">
        <f t="shared" si="215"/>
        <v>0</v>
      </c>
      <c r="D906" s="146">
        <f t="shared" si="216"/>
        <v>1</v>
      </c>
      <c r="E906" s="146">
        <f t="shared" si="217"/>
        <v>1900</v>
      </c>
      <c r="F906" s="287"/>
      <c r="G906" s="287"/>
      <c r="H906" s="287"/>
      <c r="I906" s="288"/>
      <c r="J906" s="287"/>
      <c r="K906" s="288"/>
      <c r="L906" s="134"/>
      <c r="M906" s="133"/>
      <c r="N906" s="288"/>
      <c r="O906" s="134"/>
      <c r="P906" s="166"/>
      <c r="Q906" s="289"/>
      <c r="R906" s="165"/>
      <c r="S906" s="290"/>
      <c r="T906" s="290"/>
      <c r="U906" s="290"/>
      <c r="V906" s="290"/>
      <c r="W906" s="166"/>
      <c r="X906" s="87"/>
      <c r="Y906" s="418">
        <f t="shared" si="218"/>
        <v>0</v>
      </c>
      <c r="Z906" s="291">
        <f t="shared" si="219"/>
        <v>0</v>
      </c>
      <c r="AA906" s="163"/>
      <c r="AB906" s="177" t="str">
        <f t="shared" si="220"/>
        <v/>
      </c>
      <c r="AC906" s="283" t="str">
        <f t="shared" si="221"/>
        <v/>
      </c>
      <c r="AD906" s="283" t="str">
        <f t="shared" si="222"/>
        <v/>
      </c>
      <c r="AE906" s="163"/>
      <c r="AF906" s="162"/>
      <c r="AP906" s="581"/>
    </row>
    <row r="907" spans="1:42" s="141" customFormat="1">
      <c r="A907" s="134">
        <v>898</v>
      </c>
      <c r="B907" s="286"/>
      <c r="C907" s="146">
        <f t="shared" ref="C907:C970" si="223">DAY(B907)</f>
        <v>0</v>
      </c>
      <c r="D907" s="146">
        <f t="shared" ref="D907:D970" si="224">MONTH(B907)</f>
        <v>1</v>
      </c>
      <c r="E907" s="146">
        <f t="shared" ref="E907:E970" si="225">YEAR(B907)</f>
        <v>1900</v>
      </c>
      <c r="F907" s="287"/>
      <c r="G907" s="287"/>
      <c r="H907" s="287"/>
      <c r="I907" s="288"/>
      <c r="J907" s="287"/>
      <c r="K907" s="288"/>
      <c r="L907" s="134"/>
      <c r="M907" s="133"/>
      <c r="N907" s="288"/>
      <c r="O907" s="134"/>
      <c r="P907" s="166"/>
      <c r="Q907" s="289"/>
      <c r="R907" s="165"/>
      <c r="S907" s="290"/>
      <c r="T907" s="290"/>
      <c r="U907" s="290"/>
      <c r="V907" s="290"/>
      <c r="W907" s="166"/>
      <c r="X907" s="87"/>
      <c r="Y907" s="418">
        <f t="shared" ref="Y907:Y970" si="226">X907*U907</f>
        <v>0</v>
      </c>
      <c r="Z907" s="291">
        <f t="shared" ref="Z907:Z970" si="227">Y907*1.1</f>
        <v>0</v>
      </c>
      <c r="AA907" s="163"/>
      <c r="AB907" s="177" t="str">
        <f t="shared" ref="AB907:AB970" si="228">IF(S907="","",IF(S907-U907=0,"Full","No"))</f>
        <v/>
      </c>
      <c r="AC907" s="283" t="str">
        <f t="shared" ref="AC907:AC970" si="229">IF(AND(S907&gt;U907,V907=0),"Lost",IF(AND(S907&gt;U907,V907&lt;(S907-U907)),"Lost",""))</f>
        <v/>
      </c>
      <c r="AD907" s="283" t="str">
        <f t="shared" ref="AD907:AD970" si="230">IF(AND(S907&gt;U907,V907=0),S907-U907,IF(AND(S907&gt;U907,V907&lt;(S907-U907)),S907-(U907+V907),""))</f>
        <v/>
      </c>
      <c r="AE907" s="163"/>
      <c r="AF907" s="162"/>
      <c r="AP907" s="581"/>
    </row>
    <row r="908" spans="1:42" s="141" customFormat="1">
      <c r="A908" s="134">
        <v>899</v>
      </c>
      <c r="B908" s="286"/>
      <c r="C908" s="146">
        <f t="shared" si="223"/>
        <v>0</v>
      </c>
      <c r="D908" s="146">
        <f t="shared" si="224"/>
        <v>1</v>
      </c>
      <c r="E908" s="146">
        <f t="shared" si="225"/>
        <v>1900</v>
      </c>
      <c r="F908" s="287"/>
      <c r="G908" s="287"/>
      <c r="H908" s="287"/>
      <c r="I908" s="288"/>
      <c r="J908" s="287"/>
      <c r="K908" s="288"/>
      <c r="L908" s="134"/>
      <c r="M908" s="133"/>
      <c r="N908" s="288"/>
      <c r="O908" s="134"/>
      <c r="P908" s="166"/>
      <c r="Q908" s="289"/>
      <c r="R908" s="165"/>
      <c r="S908" s="290"/>
      <c r="T908" s="290"/>
      <c r="U908" s="290"/>
      <c r="V908" s="290"/>
      <c r="W908" s="166"/>
      <c r="X908" s="87"/>
      <c r="Y908" s="418">
        <f t="shared" si="226"/>
        <v>0</v>
      </c>
      <c r="Z908" s="291">
        <f t="shared" si="227"/>
        <v>0</v>
      </c>
      <c r="AA908" s="163"/>
      <c r="AB908" s="177" t="str">
        <f t="shared" si="228"/>
        <v/>
      </c>
      <c r="AC908" s="283" t="str">
        <f t="shared" si="229"/>
        <v/>
      </c>
      <c r="AD908" s="283" t="str">
        <f t="shared" si="230"/>
        <v/>
      </c>
      <c r="AE908" s="163"/>
      <c r="AF908" s="162"/>
      <c r="AP908" s="581"/>
    </row>
    <row r="909" spans="1:42" s="141" customFormat="1">
      <c r="A909" s="134">
        <v>900</v>
      </c>
      <c r="B909" s="286"/>
      <c r="C909" s="146">
        <f t="shared" si="223"/>
        <v>0</v>
      </c>
      <c r="D909" s="146">
        <f t="shared" si="224"/>
        <v>1</v>
      </c>
      <c r="E909" s="146">
        <f t="shared" si="225"/>
        <v>1900</v>
      </c>
      <c r="F909" s="287"/>
      <c r="G909" s="287"/>
      <c r="H909" s="287"/>
      <c r="I909" s="288"/>
      <c r="J909" s="287"/>
      <c r="K909" s="288"/>
      <c r="L909" s="134"/>
      <c r="M909" s="133"/>
      <c r="N909" s="288"/>
      <c r="O909" s="134"/>
      <c r="P909" s="166"/>
      <c r="Q909" s="289"/>
      <c r="R909" s="165"/>
      <c r="S909" s="290"/>
      <c r="T909" s="290"/>
      <c r="U909" s="290"/>
      <c r="V909" s="290"/>
      <c r="W909" s="166"/>
      <c r="X909" s="87"/>
      <c r="Y909" s="418">
        <f t="shared" si="226"/>
        <v>0</v>
      </c>
      <c r="Z909" s="291">
        <f t="shared" si="227"/>
        <v>0</v>
      </c>
      <c r="AA909" s="163"/>
      <c r="AB909" s="177" t="str">
        <f t="shared" si="228"/>
        <v/>
      </c>
      <c r="AC909" s="283" t="str">
        <f t="shared" si="229"/>
        <v/>
      </c>
      <c r="AD909" s="283" t="str">
        <f t="shared" si="230"/>
        <v/>
      </c>
      <c r="AE909" s="163"/>
      <c r="AF909" s="162"/>
      <c r="AP909" s="581"/>
    </row>
    <row r="910" spans="1:42" s="141" customFormat="1">
      <c r="A910" s="134">
        <v>901</v>
      </c>
      <c r="B910" s="286"/>
      <c r="C910" s="146">
        <f t="shared" si="223"/>
        <v>0</v>
      </c>
      <c r="D910" s="146">
        <f t="shared" si="224"/>
        <v>1</v>
      </c>
      <c r="E910" s="146">
        <f t="shared" si="225"/>
        <v>1900</v>
      </c>
      <c r="F910" s="287"/>
      <c r="G910" s="287"/>
      <c r="H910" s="287"/>
      <c r="I910" s="288"/>
      <c r="J910" s="287"/>
      <c r="K910" s="288"/>
      <c r="L910" s="134"/>
      <c r="M910" s="133"/>
      <c r="N910" s="288"/>
      <c r="O910" s="134"/>
      <c r="P910" s="166"/>
      <c r="Q910" s="289"/>
      <c r="R910" s="165"/>
      <c r="S910" s="290"/>
      <c r="T910" s="290"/>
      <c r="U910" s="290"/>
      <c r="V910" s="290"/>
      <c r="W910" s="166"/>
      <c r="X910" s="87"/>
      <c r="Y910" s="418">
        <f t="shared" si="226"/>
        <v>0</v>
      </c>
      <c r="Z910" s="291">
        <f t="shared" si="227"/>
        <v>0</v>
      </c>
      <c r="AA910" s="163"/>
      <c r="AB910" s="177" t="str">
        <f t="shared" si="228"/>
        <v/>
      </c>
      <c r="AC910" s="283" t="str">
        <f t="shared" si="229"/>
        <v/>
      </c>
      <c r="AD910" s="283" t="str">
        <f t="shared" si="230"/>
        <v/>
      </c>
      <c r="AE910" s="163"/>
      <c r="AF910" s="162"/>
      <c r="AP910" s="581"/>
    </row>
    <row r="911" spans="1:42" s="141" customFormat="1">
      <c r="A911" s="134">
        <v>902</v>
      </c>
      <c r="B911" s="286"/>
      <c r="C911" s="146">
        <f t="shared" si="223"/>
        <v>0</v>
      </c>
      <c r="D911" s="146">
        <f t="shared" si="224"/>
        <v>1</v>
      </c>
      <c r="E911" s="146">
        <f t="shared" si="225"/>
        <v>1900</v>
      </c>
      <c r="F911" s="287"/>
      <c r="G911" s="287"/>
      <c r="H911" s="287"/>
      <c r="I911" s="288"/>
      <c r="J911" s="287"/>
      <c r="K911" s="288"/>
      <c r="L911" s="134"/>
      <c r="M911" s="133"/>
      <c r="N911" s="288"/>
      <c r="O911" s="134"/>
      <c r="P911" s="166"/>
      <c r="Q911" s="289"/>
      <c r="R911" s="165"/>
      <c r="S911" s="290"/>
      <c r="T911" s="290"/>
      <c r="U911" s="290"/>
      <c r="V911" s="290"/>
      <c r="W911" s="166"/>
      <c r="X911" s="87"/>
      <c r="Y911" s="418">
        <f t="shared" si="226"/>
        <v>0</v>
      </c>
      <c r="Z911" s="291">
        <f t="shared" si="227"/>
        <v>0</v>
      </c>
      <c r="AA911" s="163"/>
      <c r="AB911" s="177" t="str">
        <f t="shared" si="228"/>
        <v/>
      </c>
      <c r="AC911" s="283" t="str">
        <f t="shared" si="229"/>
        <v/>
      </c>
      <c r="AD911" s="283" t="str">
        <f t="shared" si="230"/>
        <v/>
      </c>
      <c r="AE911" s="163"/>
      <c r="AF911" s="162"/>
      <c r="AP911" s="581"/>
    </row>
    <row r="912" spans="1:42" s="141" customFormat="1">
      <c r="A912" s="134">
        <v>903</v>
      </c>
      <c r="B912" s="286"/>
      <c r="C912" s="146">
        <f t="shared" si="223"/>
        <v>0</v>
      </c>
      <c r="D912" s="146">
        <f t="shared" si="224"/>
        <v>1</v>
      </c>
      <c r="E912" s="146">
        <f t="shared" si="225"/>
        <v>1900</v>
      </c>
      <c r="F912" s="287"/>
      <c r="G912" s="287"/>
      <c r="H912" s="287"/>
      <c r="I912" s="288"/>
      <c r="J912" s="287"/>
      <c r="K912" s="288"/>
      <c r="L912" s="134"/>
      <c r="M912" s="133"/>
      <c r="N912" s="288"/>
      <c r="O912" s="134"/>
      <c r="P912" s="166"/>
      <c r="Q912" s="289"/>
      <c r="R912" s="165"/>
      <c r="S912" s="290"/>
      <c r="T912" s="290"/>
      <c r="U912" s="290"/>
      <c r="V912" s="290"/>
      <c r="W912" s="166"/>
      <c r="X912" s="87"/>
      <c r="Y912" s="418">
        <f t="shared" si="226"/>
        <v>0</v>
      </c>
      <c r="Z912" s="291">
        <f t="shared" si="227"/>
        <v>0</v>
      </c>
      <c r="AA912" s="163"/>
      <c r="AB912" s="177" t="str">
        <f t="shared" si="228"/>
        <v/>
      </c>
      <c r="AC912" s="283" t="str">
        <f t="shared" si="229"/>
        <v/>
      </c>
      <c r="AD912" s="283" t="str">
        <f t="shared" si="230"/>
        <v/>
      </c>
      <c r="AE912" s="163"/>
      <c r="AF912" s="162"/>
      <c r="AP912" s="581"/>
    </row>
    <row r="913" spans="1:42" s="141" customFormat="1">
      <c r="A913" s="134">
        <v>904</v>
      </c>
      <c r="B913" s="286"/>
      <c r="C913" s="146">
        <f t="shared" si="223"/>
        <v>0</v>
      </c>
      <c r="D913" s="146">
        <f t="shared" si="224"/>
        <v>1</v>
      </c>
      <c r="E913" s="146">
        <f t="shared" si="225"/>
        <v>1900</v>
      </c>
      <c r="F913" s="287"/>
      <c r="G913" s="287"/>
      <c r="H913" s="287"/>
      <c r="I913" s="288"/>
      <c r="J913" s="287"/>
      <c r="K913" s="288"/>
      <c r="L913" s="134"/>
      <c r="M913" s="133"/>
      <c r="N913" s="288"/>
      <c r="O913" s="134"/>
      <c r="P913" s="166"/>
      <c r="Q913" s="289"/>
      <c r="R913" s="165"/>
      <c r="S913" s="290"/>
      <c r="T913" s="290"/>
      <c r="U913" s="290"/>
      <c r="V913" s="290"/>
      <c r="W913" s="166"/>
      <c r="X913" s="87"/>
      <c r="Y913" s="418">
        <f t="shared" si="226"/>
        <v>0</v>
      </c>
      <c r="Z913" s="291">
        <f t="shared" si="227"/>
        <v>0</v>
      </c>
      <c r="AA913" s="163"/>
      <c r="AB913" s="177" t="str">
        <f t="shared" si="228"/>
        <v/>
      </c>
      <c r="AC913" s="283" t="str">
        <f t="shared" si="229"/>
        <v/>
      </c>
      <c r="AD913" s="283" t="str">
        <f t="shared" si="230"/>
        <v/>
      </c>
      <c r="AE913" s="163"/>
      <c r="AF913" s="162"/>
      <c r="AP913" s="581"/>
    </row>
    <row r="914" spans="1:42" s="141" customFormat="1">
      <c r="A914" s="134">
        <v>905</v>
      </c>
      <c r="B914" s="286"/>
      <c r="C914" s="146">
        <f t="shared" si="223"/>
        <v>0</v>
      </c>
      <c r="D914" s="146">
        <f t="shared" si="224"/>
        <v>1</v>
      </c>
      <c r="E914" s="146">
        <f t="shared" si="225"/>
        <v>1900</v>
      </c>
      <c r="F914" s="287"/>
      <c r="G914" s="287"/>
      <c r="H914" s="287"/>
      <c r="I914" s="288"/>
      <c r="J914" s="287"/>
      <c r="K914" s="288"/>
      <c r="L914" s="134"/>
      <c r="M914" s="133"/>
      <c r="N914" s="288"/>
      <c r="O914" s="134"/>
      <c r="P914" s="166"/>
      <c r="Q914" s="289"/>
      <c r="R914" s="165"/>
      <c r="S914" s="290"/>
      <c r="T914" s="290"/>
      <c r="U914" s="290"/>
      <c r="V914" s="290"/>
      <c r="W914" s="166"/>
      <c r="X914" s="87"/>
      <c r="Y914" s="418">
        <f t="shared" si="226"/>
        <v>0</v>
      </c>
      <c r="Z914" s="291">
        <f t="shared" si="227"/>
        <v>0</v>
      </c>
      <c r="AA914" s="163"/>
      <c r="AB914" s="177" t="str">
        <f t="shared" si="228"/>
        <v/>
      </c>
      <c r="AC914" s="283" t="str">
        <f t="shared" si="229"/>
        <v/>
      </c>
      <c r="AD914" s="283" t="str">
        <f t="shared" si="230"/>
        <v/>
      </c>
      <c r="AE914" s="163"/>
      <c r="AF914" s="162"/>
      <c r="AP914" s="581"/>
    </row>
    <row r="915" spans="1:42" s="141" customFormat="1">
      <c r="A915" s="134">
        <v>906</v>
      </c>
      <c r="B915" s="286"/>
      <c r="C915" s="146">
        <f t="shared" si="223"/>
        <v>0</v>
      </c>
      <c r="D915" s="146">
        <f t="shared" si="224"/>
        <v>1</v>
      </c>
      <c r="E915" s="146">
        <f t="shared" si="225"/>
        <v>1900</v>
      </c>
      <c r="F915" s="287"/>
      <c r="G915" s="287"/>
      <c r="H915" s="287"/>
      <c r="I915" s="288"/>
      <c r="J915" s="287"/>
      <c r="K915" s="288"/>
      <c r="L915" s="134"/>
      <c r="M915" s="133"/>
      <c r="N915" s="288"/>
      <c r="O915" s="134"/>
      <c r="P915" s="166"/>
      <c r="Q915" s="289"/>
      <c r="R915" s="165"/>
      <c r="S915" s="290"/>
      <c r="T915" s="290"/>
      <c r="U915" s="290"/>
      <c r="V915" s="290"/>
      <c r="W915" s="166"/>
      <c r="X915" s="87"/>
      <c r="Y915" s="418">
        <f t="shared" si="226"/>
        <v>0</v>
      </c>
      <c r="Z915" s="291">
        <f t="shared" si="227"/>
        <v>0</v>
      </c>
      <c r="AA915" s="163"/>
      <c r="AB915" s="177" t="str">
        <f t="shared" si="228"/>
        <v/>
      </c>
      <c r="AC915" s="283" t="str">
        <f t="shared" si="229"/>
        <v/>
      </c>
      <c r="AD915" s="283" t="str">
        <f t="shared" si="230"/>
        <v/>
      </c>
      <c r="AE915" s="163"/>
      <c r="AF915" s="162"/>
      <c r="AP915" s="581"/>
    </row>
    <row r="916" spans="1:42" s="141" customFormat="1">
      <c r="A916" s="134">
        <v>907</v>
      </c>
      <c r="B916" s="286"/>
      <c r="C916" s="146">
        <f t="shared" si="223"/>
        <v>0</v>
      </c>
      <c r="D916" s="146">
        <f t="shared" si="224"/>
        <v>1</v>
      </c>
      <c r="E916" s="146">
        <f t="shared" si="225"/>
        <v>1900</v>
      </c>
      <c r="F916" s="287"/>
      <c r="G916" s="287"/>
      <c r="H916" s="287"/>
      <c r="I916" s="288"/>
      <c r="J916" s="287"/>
      <c r="K916" s="288"/>
      <c r="L916" s="134"/>
      <c r="M916" s="133"/>
      <c r="N916" s="288"/>
      <c r="O916" s="134"/>
      <c r="P916" s="166"/>
      <c r="Q916" s="289"/>
      <c r="R916" s="165"/>
      <c r="S916" s="290"/>
      <c r="T916" s="290"/>
      <c r="U916" s="290"/>
      <c r="V916" s="290"/>
      <c r="W916" s="166"/>
      <c r="X916" s="87"/>
      <c r="Y916" s="418">
        <f t="shared" si="226"/>
        <v>0</v>
      </c>
      <c r="Z916" s="291">
        <f t="shared" si="227"/>
        <v>0</v>
      </c>
      <c r="AA916" s="163"/>
      <c r="AB916" s="177" t="str">
        <f t="shared" si="228"/>
        <v/>
      </c>
      <c r="AC916" s="283" t="str">
        <f t="shared" si="229"/>
        <v/>
      </c>
      <c r="AD916" s="283" t="str">
        <f t="shared" si="230"/>
        <v/>
      </c>
      <c r="AE916" s="163"/>
      <c r="AF916" s="162"/>
      <c r="AP916" s="581"/>
    </row>
    <row r="917" spans="1:42" s="141" customFormat="1">
      <c r="A917" s="134">
        <v>908</v>
      </c>
      <c r="B917" s="286"/>
      <c r="C917" s="146">
        <f t="shared" si="223"/>
        <v>0</v>
      </c>
      <c r="D917" s="146">
        <f t="shared" si="224"/>
        <v>1</v>
      </c>
      <c r="E917" s="146">
        <f t="shared" si="225"/>
        <v>1900</v>
      </c>
      <c r="F917" s="287"/>
      <c r="G917" s="287"/>
      <c r="H917" s="287"/>
      <c r="I917" s="288"/>
      <c r="J917" s="287"/>
      <c r="K917" s="288"/>
      <c r="L917" s="134"/>
      <c r="M917" s="133"/>
      <c r="N917" s="288"/>
      <c r="O917" s="134"/>
      <c r="P917" s="166"/>
      <c r="Q917" s="289"/>
      <c r="R917" s="165"/>
      <c r="S917" s="290"/>
      <c r="T917" s="290"/>
      <c r="U917" s="290"/>
      <c r="V917" s="290"/>
      <c r="W917" s="166"/>
      <c r="X917" s="87"/>
      <c r="Y917" s="418">
        <f t="shared" si="226"/>
        <v>0</v>
      </c>
      <c r="Z917" s="291">
        <f t="shared" si="227"/>
        <v>0</v>
      </c>
      <c r="AA917" s="163"/>
      <c r="AB917" s="177" t="str">
        <f t="shared" si="228"/>
        <v/>
      </c>
      <c r="AC917" s="283" t="str">
        <f t="shared" si="229"/>
        <v/>
      </c>
      <c r="AD917" s="283" t="str">
        <f t="shared" si="230"/>
        <v/>
      </c>
      <c r="AE917" s="163"/>
      <c r="AF917" s="162"/>
      <c r="AP917" s="581"/>
    </row>
    <row r="918" spans="1:42" s="141" customFormat="1">
      <c r="A918" s="134">
        <v>909</v>
      </c>
      <c r="B918" s="286"/>
      <c r="C918" s="146">
        <f t="shared" si="223"/>
        <v>0</v>
      </c>
      <c r="D918" s="146">
        <f t="shared" si="224"/>
        <v>1</v>
      </c>
      <c r="E918" s="146">
        <f t="shared" si="225"/>
        <v>1900</v>
      </c>
      <c r="F918" s="287"/>
      <c r="G918" s="287"/>
      <c r="H918" s="287"/>
      <c r="I918" s="288"/>
      <c r="J918" s="287"/>
      <c r="K918" s="288"/>
      <c r="L918" s="134"/>
      <c r="M918" s="133"/>
      <c r="N918" s="288"/>
      <c r="O918" s="134"/>
      <c r="P918" s="166"/>
      <c r="Q918" s="289"/>
      <c r="R918" s="165"/>
      <c r="S918" s="290"/>
      <c r="T918" s="290"/>
      <c r="U918" s="290"/>
      <c r="V918" s="290"/>
      <c r="W918" s="166"/>
      <c r="X918" s="87"/>
      <c r="Y918" s="418">
        <f t="shared" si="226"/>
        <v>0</v>
      </c>
      <c r="Z918" s="291">
        <f t="shared" si="227"/>
        <v>0</v>
      </c>
      <c r="AA918" s="163"/>
      <c r="AB918" s="177" t="str">
        <f t="shared" si="228"/>
        <v/>
      </c>
      <c r="AC918" s="283" t="str">
        <f t="shared" si="229"/>
        <v/>
      </c>
      <c r="AD918" s="283" t="str">
        <f t="shared" si="230"/>
        <v/>
      </c>
      <c r="AE918" s="163"/>
      <c r="AF918" s="162"/>
      <c r="AP918" s="581"/>
    </row>
    <row r="919" spans="1:42" s="141" customFormat="1">
      <c r="A919" s="134">
        <v>910</v>
      </c>
      <c r="B919" s="286"/>
      <c r="C919" s="146">
        <f t="shared" si="223"/>
        <v>0</v>
      </c>
      <c r="D919" s="146">
        <f t="shared" si="224"/>
        <v>1</v>
      </c>
      <c r="E919" s="146">
        <f t="shared" si="225"/>
        <v>1900</v>
      </c>
      <c r="F919" s="287"/>
      <c r="G919" s="287"/>
      <c r="H919" s="287"/>
      <c r="I919" s="288"/>
      <c r="J919" s="287"/>
      <c r="K919" s="288"/>
      <c r="L919" s="134"/>
      <c r="M919" s="133"/>
      <c r="N919" s="288"/>
      <c r="O919" s="134"/>
      <c r="P919" s="166"/>
      <c r="Q919" s="289"/>
      <c r="R919" s="165"/>
      <c r="S919" s="290"/>
      <c r="T919" s="290"/>
      <c r="U919" s="290"/>
      <c r="V919" s="290"/>
      <c r="W919" s="166"/>
      <c r="X919" s="87"/>
      <c r="Y919" s="418">
        <f t="shared" si="226"/>
        <v>0</v>
      </c>
      <c r="Z919" s="291">
        <f t="shared" si="227"/>
        <v>0</v>
      </c>
      <c r="AA919" s="163"/>
      <c r="AB919" s="177" t="str">
        <f t="shared" si="228"/>
        <v/>
      </c>
      <c r="AC919" s="283" t="str">
        <f t="shared" si="229"/>
        <v/>
      </c>
      <c r="AD919" s="283" t="str">
        <f t="shared" si="230"/>
        <v/>
      </c>
      <c r="AE919" s="163"/>
      <c r="AF919" s="162"/>
      <c r="AP919" s="581"/>
    </row>
    <row r="920" spans="1:42" s="141" customFormat="1">
      <c r="A920" s="134">
        <v>911</v>
      </c>
      <c r="B920" s="286"/>
      <c r="C920" s="146">
        <f t="shared" si="223"/>
        <v>0</v>
      </c>
      <c r="D920" s="146">
        <f t="shared" si="224"/>
        <v>1</v>
      </c>
      <c r="E920" s="146">
        <f t="shared" si="225"/>
        <v>1900</v>
      </c>
      <c r="F920" s="287"/>
      <c r="G920" s="287"/>
      <c r="H920" s="287"/>
      <c r="I920" s="288"/>
      <c r="J920" s="287"/>
      <c r="K920" s="288"/>
      <c r="L920" s="134"/>
      <c r="M920" s="133"/>
      <c r="N920" s="288"/>
      <c r="O920" s="134"/>
      <c r="P920" s="166"/>
      <c r="Q920" s="289"/>
      <c r="R920" s="165"/>
      <c r="S920" s="290"/>
      <c r="T920" s="290"/>
      <c r="U920" s="290"/>
      <c r="V920" s="290"/>
      <c r="W920" s="166"/>
      <c r="X920" s="87"/>
      <c r="Y920" s="418">
        <f t="shared" si="226"/>
        <v>0</v>
      </c>
      <c r="Z920" s="291">
        <f t="shared" si="227"/>
        <v>0</v>
      </c>
      <c r="AA920" s="163"/>
      <c r="AB920" s="177" t="str">
        <f t="shared" si="228"/>
        <v/>
      </c>
      <c r="AC920" s="283" t="str">
        <f t="shared" si="229"/>
        <v/>
      </c>
      <c r="AD920" s="283" t="str">
        <f t="shared" si="230"/>
        <v/>
      </c>
      <c r="AE920" s="163"/>
      <c r="AF920" s="162"/>
      <c r="AP920" s="581"/>
    </row>
    <row r="921" spans="1:42" s="141" customFormat="1">
      <c r="A921" s="134">
        <v>912</v>
      </c>
      <c r="B921" s="286"/>
      <c r="C921" s="146">
        <f t="shared" si="223"/>
        <v>0</v>
      </c>
      <c r="D921" s="146">
        <f t="shared" si="224"/>
        <v>1</v>
      </c>
      <c r="E921" s="146">
        <f t="shared" si="225"/>
        <v>1900</v>
      </c>
      <c r="F921" s="287"/>
      <c r="G921" s="287"/>
      <c r="H921" s="287"/>
      <c r="I921" s="288"/>
      <c r="J921" s="287"/>
      <c r="K921" s="288"/>
      <c r="L921" s="134"/>
      <c r="M921" s="133"/>
      <c r="N921" s="288"/>
      <c r="O921" s="134"/>
      <c r="P921" s="166"/>
      <c r="Q921" s="289"/>
      <c r="R921" s="165"/>
      <c r="S921" s="290"/>
      <c r="T921" s="290"/>
      <c r="U921" s="290"/>
      <c r="V921" s="290"/>
      <c r="W921" s="166"/>
      <c r="X921" s="87"/>
      <c r="Y921" s="418">
        <f t="shared" si="226"/>
        <v>0</v>
      </c>
      <c r="Z921" s="291">
        <f t="shared" si="227"/>
        <v>0</v>
      </c>
      <c r="AA921" s="163"/>
      <c r="AB921" s="177" t="str">
        <f t="shared" si="228"/>
        <v/>
      </c>
      <c r="AC921" s="283" t="str">
        <f t="shared" si="229"/>
        <v/>
      </c>
      <c r="AD921" s="283" t="str">
        <f t="shared" si="230"/>
        <v/>
      </c>
      <c r="AE921" s="163"/>
      <c r="AF921" s="162"/>
      <c r="AP921" s="581"/>
    </row>
    <row r="922" spans="1:42" s="141" customFormat="1">
      <c r="A922" s="134">
        <v>913</v>
      </c>
      <c r="B922" s="286"/>
      <c r="C922" s="146">
        <f t="shared" si="223"/>
        <v>0</v>
      </c>
      <c r="D922" s="146">
        <f t="shared" si="224"/>
        <v>1</v>
      </c>
      <c r="E922" s="146">
        <f t="shared" si="225"/>
        <v>1900</v>
      </c>
      <c r="F922" s="287"/>
      <c r="G922" s="287"/>
      <c r="H922" s="287"/>
      <c r="I922" s="288"/>
      <c r="J922" s="287"/>
      <c r="K922" s="288"/>
      <c r="L922" s="134"/>
      <c r="M922" s="133"/>
      <c r="N922" s="288"/>
      <c r="O922" s="134"/>
      <c r="P922" s="166"/>
      <c r="Q922" s="289"/>
      <c r="R922" s="165"/>
      <c r="S922" s="290"/>
      <c r="T922" s="290"/>
      <c r="U922" s="290"/>
      <c r="V922" s="290"/>
      <c r="W922" s="166"/>
      <c r="X922" s="87"/>
      <c r="Y922" s="418">
        <f t="shared" si="226"/>
        <v>0</v>
      </c>
      <c r="Z922" s="291">
        <f t="shared" si="227"/>
        <v>0</v>
      </c>
      <c r="AA922" s="163"/>
      <c r="AB922" s="177" t="str">
        <f t="shared" si="228"/>
        <v/>
      </c>
      <c r="AC922" s="283" t="str">
        <f t="shared" si="229"/>
        <v/>
      </c>
      <c r="AD922" s="283" t="str">
        <f t="shared" si="230"/>
        <v/>
      </c>
      <c r="AE922" s="163"/>
      <c r="AF922" s="162"/>
      <c r="AP922" s="581"/>
    </row>
    <row r="923" spans="1:42" s="141" customFormat="1">
      <c r="A923" s="134">
        <v>914</v>
      </c>
      <c r="B923" s="286"/>
      <c r="C923" s="146">
        <f t="shared" si="223"/>
        <v>0</v>
      </c>
      <c r="D923" s="146">
        <f t="shared" si="224"/>
        <v>1</v>
      </c>
      <c r="E923" s="146">
        <f t="shared" si="225"/>
        <v>1900</v>
      </c>
      <c r="F923" s="287"/>
      <c r="G923" s="287"/>
      <c r="H923" s="287"/>
      <c r="I923" s="288"/>
      <c r="J923" s="287"/>
      <c r="K923" s="288"/>
      <c r="L923" s="134"/>
      <c r="M923" s="133"/>
      <c r="N923" s="288"/>
      <c r="O923" s="134"/>
      <c r="P923" s="166"/>
      <c r="Q923" s="289"/>
      <c r="R923" s="165"/>
      <c r="S923" s="290"/>
      <c r="T923" s="290"/>
      <c r="U923" s="290"/>
      <c r="V923" s="290"/>
      <c r="W923" s="166"/>
      <c r="X923" s="87"/>
      <c r="Y923" s="418">
        <f t="shared" si="226"/>
        <v>0</v>
      </c>
      <c r="Z923" s="291">
        <f t="shared" si="227"/>
        <v>0</v>
      </c>
      <c r="AA923" s="163"/>
      <c r="AB923" s="177" t="str">
        <f t="shared" si="228"/>
        <v/>
      </c>
      <c r="AC923" s="283" t="str">
        <f t="shared" si="229"/>
        <v/>
      </c>
      <c r="AD923" s="283" t="str">
        <f t="shared" si="230"/>
        <v/>
      </c>
      <c r="AE923" s="163"/>
      <c r="AF923" s="162"/>
      <c r="AP923" s="581"/>
    </row>
    <row r="924" spans="1:42" s="141" customFormat="1">
      <c r="A924" s="134">
        <v>915</v>
      </c>
      <c r="B924" s="286"/>
      <c r="C924" s="146">
        <f t="shared" si="223"/>
        <v>0</v>
      </c>
      <c r="D924" s="146">
        <f t="shared" si="224"/>
        <v>1</v>
      </c>
      <c r="E924" s="146">
        <f t="shared" si="225"/>
        <v>1900</v>
      </c>
      <c r="F924" s="287"/>
      <c r="G924" s="287"/>
      <c r="H924" s="287"/>
      <c r="I924" s="288"/>
      <c r="J924" s="287"/>
      <c r="K924" s="288"/>
      <c r="L924" s="134"/>
      <c r="M924" s="133"/>
      <c r="N924" s="288"/>
      <c r="O924" s="134"/>
      <c r="P924" s="166"/>
      <c r="Q924" s="289"/>
      <c r="R924" s="165"/>
      <c r="S924" s="290"/>
      <c r="T924" s="290"/>
      <c r="U924" s="290"/>
      <c r="V924" s="290"/>
      <c r="W924" s="166"/>
      <c r="X924" s="87"/>
      <c r="Y924" s="418">
        <f t="shared" si="226"/>
        <v>0</v>
      </c>
      <c r="Z924" s="291">
        <f t="shared" si="227"/>
        <v>0</v>
      </c>
      <c r="AA924" s="163"/>
      <c r="AB924" s="177" t="str">
        <f t="shared" si="228"/>
        <v/>
      </c>
      <c r="AC924" s="283" t="str">
        <f t="shared" si="229"/>
        <v/>
      </c>
      <c r="AD924" s="283" t="str">
        <f t="shared" si="230"/>
        <v/>
      </c>
      <c r="AE924" s="163"/>
      <c r="AF924" s="162"/>
      <c r="AP924" s="581"/>
    </row>
    <row r="925" spans="1:42" s="141" customFormat="1">
      <c r="A925" s="134">
        <v>916</v>
      </c>
      <c r="B925" s="286"/>
      <c r="C925" s="146">
        <f t="shared" si="223"/>
        <v>0</v>
      </c>
      <c r="D925" s="146">
        <f t="shared" si="224"/>
        <v>1</v>
      </c>
      <c r="E925" s="146">
        <f t="shared" si="225"/>
        <v>1900</v>
      </c>
      <c r="F925" s="287"/>
      <c r="G925" s="287"/>
      <c r="H925" s="287"/>
      <c r="I925" s="288"/>
      <c r="J925" s="287"/>
      <c r="K925" s="288"/>
      <c r="L925" s="134"/>
      <c r="M925" s="133"/>
      <c r="N925" s="288"/>
      <c r="O925" s="134"/>
      <c r="P925" s="166"/>
      <c r="Q925" s="289"/>
      <c r="R925" s="165"/>
      <c r="S925" s="290"/>
      <c r="T925" s="290"/>
      <c r="U925" s="290"/>
      <c r="V925" s="290"/>
      <c r="W925" s="166"/>
      <c r="X925" s="87"/>
      <c r="Y925" s="418">
        <f t="shared" si="226"/>
        <v>0</v>
      </c>
      <c r="Z925" s="291">
        <f t="shared" si="227"/>
        <v>0</v>
      </c>
      <c r="AA925" s="163"/>
      <c r="AB925" s="177" t="str">
        <f t="shared" si="228"/>
        <v/>
      </c>
      <c r="AC925" s="283" t="str">
        <f t="shared" si="229"/>
        <v/>
      </c>
      <c r="AD925" s="283" t="str">
        <f t="shared" si="230"/>
        <v/>
      </c>
      <c r="AE925" s="163"/>
      <c r="AF925" s="162"/>
      <c r="AP925" s="581"/>
    </row>
    <row r="926" spans="1:42" s="141" customFormat="1">
      <c r="A926" s="134">
        <v>917</v>
      </c>
      <c r="B926" s="286"/>
      <c r="C926" s="146">
        <f t="shared" si="223"/>
        <v>0</v>
      </c>
      <c r="D926" s="146">
        <f t="shared" si="224"/>
        <v>1</v>
      </c>
      <c r="E926" s="146">
        <f t="shared" si="225"/>
        <v>1900</v>
      </c>
      <c r="F926" s="287"/>
      <c r="G926" s="287"/>
      <c r="H926" s="287"/>
      <c r="I926" s="288"/>
      <c r="J926" s="287"/>
      <c r="K926" s="288"/>
      <c r="L926" s="134"/>
      <c r="M926" s="133"/>
      <c r="N926" s="288"/>
      <c r="O926" s="134"/>
      <c r="P926" s="166"/>
      <c r="Q926" s="289"/>
      <c r="R926" s="165"/>
      <c r="S926" s="290"/>
      <c r="T926" s="290"/>
      <c r="U926" s="290"/>
      <c r="V926" s="290"/>
      <c r="W926" s="166"/>
      <c r="X926" s="87"/>
      <c r="Y926" s="418">
        <f t="shared" si="226"/>
        <v>0</v>
      </c>
      <c r="Z926" s="291">
        <f t="shared" si="227"/>
        <v>0</v>
      </c>
      <c r="AA926" s="163"/>
      <c r="AB926" s="177" t="str">
        <f t="shared" si="228"/>
        <v/>
      </c>
      <c r="AC926" s="283" t="str">
        <f t="shared" si="229"/>
        <v/>
      </c>
      <c r="AD926" s="283" t="str">
        <f t="shared" si="230"/>
        <v/>
      </c>
      <c r="AE926" s="163"/>
      <c r="AF926" s="162"/>
      <c r="AP926" s="581"/>
    </row>
    <row r="927" spans="1:42" s="141" customFormat="1">
      <c r="A927" s="134">
        <v>918</v>
      </c>
      <c r="B927" s="286"/>
      <c r="C927" s="146">
        <f t="shared" si="223"/>
        <v>0</v>
      </c>
      <c r="D927" s="146">
        <f t="shared" si="224"/>
        <v>1</v>
      </c>
      <c r="E927" s="146">
        <f t="shared" si="225"/>
        <v>1900</v>
      </c>
      <c r="F927" s="287"/>
      <c r="G927" s="287"/>
      <c r="H927" s="287"/>
      <c r="I927" s="288"/>
      <c r="J927" s="287"/>
      <c r="K927" s="288"/>
      <c r="L927" s="134"/>
      <c r="M927" s="133"/>
      <c r="N927" s="288"/>
      <c r="O927" s="134"/>
      <c r="P927" s="166"/>
      <c r="Q927" s="289"/>
      <c r="R927" s="165"/>
      <c r="S927" s="290"/>
      <c r="T927" s="290"/>
      <c r="U927" s="290"/>
      <c r="V927" s="290"/>
      <c r="W927" s="166"/>
      <c r="X927" s="87"/>
      <c r="Y927" s="418">
        <f t="shared" si="226"/>
        <v>0</v>
      </c>
      <c r="Z927" s="291">
        <f t="shared" si="227"/>
        <v>0</v>
      </c>
      <c r="AA927" s="163"/>
      <c r="AB927" s="177" t="str">
        <f t="shared" si="228"/>
        <v/>
      </c>
      <c r="AC927" s="283" t="str">
        <f t="shared" si="229"/>
        <v/>
      </c>
      <c r="AD927" s="283" t="str">
        <f t="shared" si="230"/>
        <v/>
      </c>
      <c r="AE927" s="163"/>
      <c r="AF927" s="162"/>
      <c r="AP927" s="581"/>
    </row>
    <row r="928" spans="1:42" s="141" customFormat="1">
      <c r="A928" s="134">
        <v>919</v>
      </c>
      <c r="B928" s="286"/>
      <c r="C928" s="146">
        <f t="shared" si="223"/>
        <v>0</v>
      </c>
      <c r="D928" s="146">
        <f t="shared" si="224"/>
        <v>1</v>
      </c>
      <c r="E928" s="146">
        <f t="shared" si="225"/>
        <v>1900</v>
      </c>
      <c r="F928" s="287"/>
      <c r="G928" s="287"/>
      <c r="H928" s="287"/>
      <c r="I928" s="288"/>
      <c r="J928" s="287"/>
      <c r="K928" s="288"/>
      <c r="L928" s="134"/>
      <c r="M928" s="133"/>
      <c r="N928" s="288"/>
      <c r="O928" s="134"/>
      <c r="P928" s="166"/>
      <c r="Q928" s="289"/>
      <c r="R928" s="165"/>
      <c r="S928" s="290"/>
      <c r="T928" s="290"/>
      <c r="U928" s="290"/>
      <c r="V928" s="290"/>
      <c r="W928" s="166"/>
      <c r="X928" s="87"/>
      <c r="Y928" s="418">
        <f t="shared" si="226"/>
        <v>0</v>
      </c>
      <c r="Z928" s="291">
        <f t="shared" si="227"/>
        <v>0</v>
      </c>
      <c r="AA928" s="163"/>
      <c r="AB928" s="177" t="str">
        <f t="shared" si="228"/>
        <v/>
      </c>
      <c r="AC928" s="283" t="str">
        <f t="shared" si="229"/>
        <v/>
      </c>
      <c r="AD928" s="283" t="str">
        <f t="shared" si="230"/>
        <v/>
      </c>
      <c r="AE928" s="163"/>
      <c r="AF928" s="162"/>
      <c r="AP928" s="581"/>
    </row>
    <row r="929" spans="1:42" s="141" customFormat="1">
      <c r="A929" s="134">
        <v>920</v>
      </c>
      <c r="B929" s="286"/>
      <c r="C929" s="146">
        <f t="shared" si="223"/>
        <v>0</v>
      </c>
      <c r="D929" s="146">
        <f t="shared" si="224"/>
        <v>1</v>
      </c>
      <c r="E929" s="146">
        <f t="shared" si="225"/>
        <v>1900</v>
      </c>
      <c r="F929" s="287"/>
      <c r="G929" s="287"/>
      <c r="H929" s="287"/>
      <c r="I929" s="288"/>
      <c r="J929" s="287"/>
      <c r="K929" s="288"/>
      <c r="L929" s="134"/>
      <c r="M929" s="133"/>
      <c r="N929" s="288"/>
      <c r="O929" s="134"/>
      <c r="P929" s="166"/>
      <c r="Q929" s="289"/>
      <c r="R929" s="165"/>
      <c r="S929" s="290"/>
      <c r="T929" s="290"/>
      <c r="U929" s="290"/>
      <c r="V929" s="290"/>
      <c r="W929" s="166"/>
      <c r="X929" s="87"/>
      <c r="Y929" s="418">
        <f t="shared" si="226"/>
        <v>0</v>
      </c>
      <c r="Z929" s="291">
        <f t="shared" si="227"/>
        <v>0</v>
      </c>
      <c r="AA929" s="163"/>
      <c r="AB929" s="177" t="str">
        <f t="shared" si="228"/>
        <v/>
      </c>
      <c r="AC929" s="283" t="str">
        <f t="shared" si="229"/>
        <v/>
      </c>
      <c r="AD929" s="283" t="str">
        <f t="shared" si="230"/>
        <v/>
      </c>
      <c r="AE929" s="163"/>
      <c r="AF929" s="162"/>
      <c r="AP929" s="581"/>
    </row>
    <row r="930" spans="1:42" s="141" customFormat="1">
      <c r="A930" s="134">
        <v>921</v>
      </c>
      <c r="B930" s="286"/>
      <c r="C930" s="146">
        <f t="shared" si="223"/>
        <v>0</v>
      </c>
      <c r="D930" s="146">
        <f t="shared" si="224"/>
        <v>1</v>
      </c>
      <c r="E930" s="146">
        <f t="shared" si="225"/>
        <v>1900</v>
      </c>
      <c r="F930" s="287"/>
      <c r="G930" s="287"/>
      <c r="H930" s="287"/>
      <c r="I930" s="288"/>
      <c r="J930" s="287"/>
      <c r="K930" s="288"/>
      <c r="L930" s="134"/>
      <c r="M930" s="133"/>
      <c r="N930" s="288"/>
      <c r="O930" s="134"/>
      <c r="P930" s="166"/>
      <c r="Q930" s="289"/>
      <c r="R930" s="165"/>
      <c r="S930" s="290"/>
      <c r="T930" s="290"/>
      <c r="U930" s="290"/>
      <c r="V930" s="290"/>
      <c r="W930" s="166"/>
      <c r="X930" s="87"/>
      <c r="Y930" s="418">
        <f t="shared" si="226"/>
        <v>0</v>
      </c>
      <c r="Z930" s="291">
        <f t="shared" si="227"/>
        <v>0</v>
      </c>
      <c r="AA930" s="163"/>
      <c r="AB930" s="177" t="str">
        <f t="shared" si="228"/>
        <v/>
      </c>
      <c r="AC930" s="283" t="str">
        <f t="shared" si="229"/>
        <v/>
      </c>
      <c r="AD930" s="283" t="str">
        <f t="shared" si="230"/>
        <v/>
      </c>
      <c r="AE930" s="163"/>
      <c r="AF930" s="162"/>
      <c r="AP930" s="581"/>
    </row>
    <row r="931" spans="1:42" s="141" customFormat="1">
      <c r="A931" s="134">
        <v>922</v>
      </c>
      <c r="B931" s="286"/>
      <c r="C931" s="146">
        <f t="shared" si="223"/>
        <v>0</v>
      </c>
      <c r="D931" s="146">
        <f t="shared" si="224"/>
        <v>1</v>
      </c>
      <c r="E931" s="146">
        <f t="shared" si="225"/>
        <v>1900</v>
      </c>
      <c r="F931" s="287"/>
      <c r="G931" s="287"/>
      <c r="H931" s="287"/>
      <c r="I931" s="288"/>
      <c r="J931" s="287"/>
      <c r="K931" s="288"/>
      <c r="L931" s="134"/>
      <c r="M931" s="133"/>
      <c r="N931" s="288"/>
      <c r="O931" s="134"/>
      <c r="P931" s="166"/>
      <c r="Q931" s="289"/>
      <c r="R931" s="165"/>
      <c r="S931" s="290"/>
      <c r="T931" s="290"/>
      <c r="U931" s="290"/>
      <c r="V931" s="290"/>
      <c r="W931" s="166"/>
      <c r="X931" s="87"/>
      <c r="Y931" s="418">
        <f t="shared" si="226"/>
        <v>0</v>
      </c>
      <c r="Z931" s="291">
        <f t="shared" si="227"/>
        <v>0</v>
      </c>
      <c r="AA931" s="163"/>
      <c r="AB931" s="177" t="str">
        <f t="shared" si="228"/>
        <v/>
      </c>
      <c r="AC931" s="283" t="str">
        <f t="shared" si="229"/>
        <v/>
      </c>
      <c r="AD931" s="283" t="str">
        <f t="shared" si="230"/>
        <v/>
      </c>
      <c r="AE931" s="163"/>
      <c r="AF931" s="162"/>
      <c r="AP931" s="581"/>
    </row>
    <row r="932" spans="1:42" s="141" customFormat="1">
      <c r="A932" s="134">
        <v>923</v>
      </c>
      <c r="B932" s="286"/>
      <c r="C932" s="146">
        <f t="shared" si="223"/>
        <v>0</v>
      </c>
      <c r="D932" s="146">
        <f t="shared" si="224"/>
        <v>1</v>
      </c>
      <c r="E932" s="146">
        <f t="shared" si="225"/>
        <v>1900</v>
      </c>
      <c r="F932" s="287"/>
      <c r="G932" s="287"/>
      <c r="H932" s="287"/>
      <c r="I932" s="288"/>
      <c r="J932" s="287"/>
      <c r="K932" s="288"/>
      <c r="L932" s="134"/>
      <c r="M932" s="133"/>
      <c r="N932" s="288"/>
      <c r="O932" s="134"/>
      <c r="P932" s="166"/>
      <c r="Q932" s="289"/>
      <c r="R932" s="165"/>
      <c r="S932" s="290"/>
      <c r="T932" s="290"/>
      <c r="U932" s="290"/>
      <c r="V932" s="290"/>
      <c r="W932" s="166"/>
      <c r="X932" s="87"/>
      <c r="Y932" s="418">
        <f t="shared" si="226"/>
        <v>0</v>
      </c>
      <c r="Z932" s="291">
        <f t="shared" si="227"/>
        <v>0</v>
      </c>
      <c r="AA932" s="163"/>
      <c r="AB932" s="177" t="str">
        <f t="shared" si="228"/>
        <v/>
      </c>
      <c r="AC932" s="283" t="str">
        <f t="shared" si="229"/>
        <v/>
      </c>
      <c r="AD932" s="283" t="str">
        <f t="shared" si="230"/>
        <v/>
      </c>
      <c r="AE932" s="163"/>
      <c r="AF932" s="162"/>
      <c r="AP932" s="581"/>
    </row>
    <row r="933" spans="1:42" s="141" customFormat="1">
      <c r="A933" s="134">
        <v>924</v>
      </c>
      <c r="B933" s="286"/>
      <c r="C933" s="146">
        <f t="shared" si="223"/>
        <v>0</v>
      </c>
      <c r="D933" s="146">
        <f t="shared" si="224"/>
        <v>1</v>
      </c>
      <c r="E933" s="146">
        <f t="shared" si="225"/>
        <v>1900</v>
      </c>
      <c r="F933" s="287"/>
      <c r="G933" s="287"/>
      <c r="H933" s="287"/>
      <c r="I933" s="288"/>
      <c r="J933" s="287"/>
      <c r="K933" s="288"/>
      <c r="L933" s="134"/>
      <c r="M933" s="133"/>
      <c r="N933" s="288"/>
      <c r="O933" s="134"/>
      <c r="P933" s="166"/>
      <c r="Q933" s="289"/>
      <c r="R933" s="165"/>
      <c r="S933" s="290"/>
      <c r="T933" s="290"/>
      <c r="U933" s="290"/>
      <c r="V933" s="290"/>
      <c r="W933" s="166"/>
      <c r="X933" s="87"/>
      <c r="Y933" s="418">
        <f t="shared" si="226"/>
        <v>0</v>
      </c>
      <c r="Z933" s="291">
        <f t="shared" si="227"/>
        <v>0</v>
      </c>
      <c r="AA933" s="163"/>
      <c r="AB933" s="177" t="str">
        <f t="shared" si="228"/>
        <v/>
      </c>
      <c r="AC933" s="283" t="str">
        <f t="shared" si="229"/>
        <v/>
      </c>
      <c r="AD933" s="283" t="str">
        <f t="shared" si="230"/>
        <v/>
      </c>
      <c r="AE933" s="163"/>
      <c r="AF933" s="162"/>
      <c r="AP933" s="581"/>
    </row>
    <row r="934" spans="1:42" s="141" customFormat="1">
      <c r="A934" s="134">
        <v>925</v>
      </c>
      <c r="B934" s="286"/>
      <c r="C934" s="146">
        <f t="shared" si="223"/>
        <v>0</v>
      </c>
      <c r="D934" s="146">
        <f t="shared" si="224"/>
        <v>1</v>
      </c>
      <c r="E934" s="146">
        <f t="shared" si="225"/>
        <v>1900</v>
      </c>
      <c r="F934" s="287"/>
      <c r="G934" s="287"/>
      <c r="H934" s="287"/>
      <c r="I934" s="288"/>
      <c r="J934" s="287"/>
      <c r="K934" s="288"/>
      <c r="L934" s="134"/>
      <c r="M934" s="133"/>
      <c r="N934" s="288"/>
      <c r="O934" s="134"/>
      <c r="P934" s="166"/>
      <c r="Q934" s="289"/>
      <c r="R934" s="165"/>
      <c r="S934" s="290"/>
      <c r="T934" s="290"/>
      <c r="U934" s="290"/>
      <c r="V934" s="290"/>
      <c r="W934" s="166"/>
      <c r="X934" s="87"/>
      <c r="Y934" s="418">
        <f t="shared" si="226"/>
        <v>0</v>
      </c>
      <c r="Z934" s="291">
        <f t="shared" si="227"/>
        <v>0</v>
      </c>
      <c r="AA934" s="163"/>
      <c r="AB934" s="177" t="str">
        <f t="shared" si="228"/>
        <v/>
      </c>
      <c r="AC934" s="283" t="str">
        <f t="shared" si="229"/>
        <v/>
      </c>
      <c r="AD934" s="283" t="str">
        <f t="shared" si="230"/>
        <v/>
      </c>
      <c r="AE934" s="163"/>
      <c r="AF934" s="162"/>
      <c r="AP934" s="581"/>
    </row>
    <row r="935" spans="1:42" s="141" customFormat="1">
      <c r="A935" s="134">
        <v>926</v>
      </c>
      <c r="B935" s="286"/>
      <c r="C935" s="146">
        <f t="shared" si="223"/>
        <v>0</v>
      </c>
      <c r="D935" s="146">
        <f t="shared" si="224"/>
        <v>1</v>
      </c>
      <c r="E935" s="146">
        <f t="shared" si="225"/>
        <v>1900</v>
      </c>
      <c r="F935" s="287"/>
      <c r="G935" s="287"/>
      <c r="H935" s="287"/>
      <c r="I935" s="288"/>
      <c r="J935" s="287"/>
      <c r="K935" s="288"/>
      <c r="L935" s="134"/>
      <c r="M935" s="133"/>
      <c r="N935" s="288"/>
      <c r="O935" s="134"/>
      <c r="P935" s="166"/>
      <c r="Q935" s="289"/>
      <c r="R935" s="165"/>
      <c r="S935" s="290"/>
      <c r="T935" s="290"/>
      <c r="U935" s="290"/>
      <c r="V935" s="290"/>
      <c r="W935" s="166"/>
      <c r="X935" s="87"/>
      <c r="Y935" s="418">
        <f t="shared" si="226"/>
        <v>0</v>
      </c>
      <c r="Z935" s="291">
        <f t="shared" si="227"/>
        <v>0</v>
      </c>
      <c r="AA935" s="163"/>
      <c r="AB935" s="177" t="str">
        <f t="shared" si="228"/>
        <v/>
      </c>
      <c r="AC935" s="283" t="str">
        <f t="shared" si="229"/>
        <v/>
      </c>
      <c r="AD935" s="283" t="str">
        <f t="shared" si="230"/>
        <v/>
      </c>
      <c r="AE935" s="163"/>
      <c r="AF935" s="162"/>
      <c r="AP935" s="581"/>
    </row>
    <row r="936" spans="1:42" s="141" customFormat="1">
      <c r="A936" s="134">
        <v>927</v>
      </c>
      <c r="B936" s="286"/>
      <c r="C936" s="146">
        <f t="shared" si="223"/>
        <v>0</v>
      </c>
      <c r="D936" s="146">
        <f t="shared" si="224"/>
        <v>1</v>
      </c>
      <c r="E936" s="146">
        <f t="shared" si="225"/>
        <v>1900</v>
      </c>
      <c r="F936" s="287"/>
      <c r="G936" s="287"/>
      <c r="H936" s="287"/>
      <c r="I936" s="288"/>
      <c r="J936" s="287"/>
      <c r="K936" s="288"/>
      <c r="L936" s="134"/>
      <c r="M936" s="133"/>
      <c r="N936" s="288"/>
      <c r="O936" s="134"/>
      <c r="P936" s="166"/>
      <c r="Q936" s="289"/>
      <c r="R936" s="165"/>
      <c r="S936" s="290"/>
      <c r="T936" s="290"/>
      <c r="U936" s="290"/>
      <c r="V936" s="290"/>
      <c r="W936" s="166"/>
      <c r="X936" s="87"/>
      <c r="Y936" s="418">
        <f t="shared" si="226"/>
        <v>0</v>
      </c>
      <c r="Z936" s="291">
        <f t="shared" si="227"/>
        <v>0</v>
      </c>
      <c r="AA936" s="163"/>
      <c r="AB936" s="177" t="str">
        <f t="shared" si="228"/>
        <v/>
      </c>
      <c r="AC936" s="283" t="str">
        <f t="shared" si="229"/>
        <v/>
      </c>
      <c r="AD936" s="283" t="str">
        <f t="shared" si="230"/>
        <v/>
      </c>
      <c r="AE936" s="163"/>
      <c r="AF936" s="162"/>
      <c r="AP936" s="581"/>
    </row>
    <row r="937" spans="1:42" s="141" customFormat="1">
      <c r="A937" s="134">
        <v>928</v>
      </c>
      <c r="B937" s="286"/>
      <c r="C937" s="146">
        <f t="shared" si="223"/>
        <v>0</v>
      </c>
      <c r="D937" s="146">
        <f t="shared" si="224"/>
        <v>1</v>
      </c>
      <c r="E937" s="146">
        <f t="shared" si="225"/>
        <v>1900</v>
      </c>
      <c r="F937" s="287"/>
      <c r="G937" s="287"/>
      <c r="H937" s="287"/>
      <c r="I937" s="288"/>
      <c r="J937" s="287"/>
      <c r="K937" s="288"/>
      <c r="L937" s="134"/>
      <c r="M937" s="133"/>
      <c r="N937" s="288"/>
      <c r="O937" s="134"/>
      <c r="P937" s="166"/>
      <c r="Q937" s="289"/>
      <c r="R937" s="165"/>
      <c r="S937" s="290"/>
      <c r="T937" s="290"/>
      <c r="U937" s="290"/>
      <c r="V937" s="290"/>
      <c r="W937" s="166"/>
      <c r="X937" s="87"/>
      <c r="Y937" s="418">
        <f t="shared" si="226"/>
        <v>0</v>
      </c>
      <c r="Z937" s="291">
        <f t="shared" si="227"/>
        <v>0</v>
      </c>
      <c r="AA937" s="163"/>
      <c r="AB937" s="177" t="str">
        <f t="shared" si="228"/>
        <v/>
      </c>
      <c r="AC937" s="283" t="str">
        <f t="shared" si="229"/>
        <v/>
      </c>
      <c r="AD937" s="283" t="str">
        <f t="shared" si="230"/>
        <v/>
      </c>
      <c r="AE937" s="163"/>
      <c r="AF937" s="162"/>
      <c r="AP937" s="581"/>
    </row>
    <row r="938" spans="1:42" s="141" customFormat="1">
      <c r="A938" s="134">
        <v>929</v>
      </c>
      <c r="B938" s="286"/>
      <c r="C938" s="146">
        <f t="shared" si="223"/>
        <v>0</v>
      </c>
      <c r="D938" s="146">
        <f t="shared" si="224"/>
        <v>1</v>
      </c>
      <c r="E938" s="146">
        <f t="shared" si="225"/>
        <v>1900</v>
      </c>
      <c r="F938" s="287"/>
      <c r="G938" s="287"/>
      <c r="H938" s="287"/>
      <c r="I938" s="288"/>
      <c r="J938" s="287"/>
      <c r="K938" s="288"/>
      <c r="L938" s="134"/>
      <c r="M938" s="133"/>
      <c r="N938" s="288"/>
      <c r="O938" s="134"/>
      <c r="P938" s="166"/>
      <c r="Q938" s="289"/>
      <c r="R938" s="165"/>
      <c r="S938" s="290"/>
      <c r="T938" s="290"/>
      <c r="U938" s="290"/>
      <c r="V938" s="290"/>
      <c r="W938" s="166"/>
      <c r="X938" s="87"/>
      <c r="Y938" s="418">
        <f t="shared" si="226"/>
        <v>0</v>
      </c>
      <c r="Z938" s="291">
        <f t="shared" si="227"/>
        <v>0</v>
      </c>
      <c r="AA938" s="163"/>
      <c r="AB938" s="177" t="str">
        <f t="shared" si="228"/>
        <v/>
      </c>
      <c r="AC938" s="283" t="str">
        <f t="shared" si="229"/>
        <v/>
      </c>
      <c r="AD938" s="283" t="str">
        <f t="shared" si="230"/>
        <v/>
      </c>
      <c r="AE938" s="163"/>
      <c r="AF938" s="162"/>
      <c r="AP938" s="581"/>
    </row>
    <row r="939" spans="1:42" s="141" customFormat="1">
      <c r="A939" s="134">
        <v>930</v>
      </c>
      <c r="B939" s="286"/>
      <c r="C939" s="146">
        <f t="shared" si="223"/>
        <v>0</v>
      </c>
      <c r="D939" s="146">
        <f t="shared" si="224"/>
        <v>1</v>
      </c>
      <c r="E939" s="146">
        <f t="shared" si="225"/>
        <v>1900</v>
      </c>
      <c r="F939" s="287"/>
      <c r="G939" s="287"/>
      <c r="H939" s="287"/>
      <c r="I939" s="288"/>
      <c r="J939" s="287"/>
      <c r="K939" s="288"/>
      <c r="L939" s="134"/>
      <c r="M939" s="133"/>
      <c r="N939" s="288"/>
      <c r="O939" s="134"/>
      <c r="P939" s="166"/>
      <c r="Q939" s="289"/>
      <c r="R939" s="165"/>
      <c r="S939" s="290"/>
      <c r="T939" s="290"/>
      <c r="U939" s="290"/>
      <c r="V939" s="290"/>
      <c r="W939" s="166"/>
      <c r="X939" s="87"/>
      <c r="Y939" s="418">
        <f t="shared" si="226"/>
        <v>0</v>
      </c>
      <c r="Z939" s="291">
        <f t="shared" si="227"/>
        <v>0</v>
      </c>
      <c r="AA939" s="163"/>
      <c r="AB939" s="177" t="str">
        <f t="shared" si="228"/>
        <v/>
      </c>
      <c r="AC939" s="283" t="str">
        <f t="shared" si="229"/>
        <v/>
      </c>
      <c r="AD939" s="283" t="str">
        <f t="shared" si="230"/>
        <v/>
      </c>
      <c r="AE939" s="163"/>
      <c r="AF939" s="162"/>
      <c r="AP939" s="581"/>
    </row>
    <row r="940" spans="1:42" s="141" customFormat="1">
      <c r="A940" s="134">
        <v>931</v>
      </c>
      <c r="B940" s="286"/>
      <c r="C940" s="146">
        <f t="shared" si="223"/>
        <v>0</v>
      </c>
      <c r="D940" s="146">
        <f t="shared" si="224"/>
        <v>1</v>
      </c>
      <c r="E940" s="146">
        <f t="shared" si="225"/>
        <v>1900</v>
      </c>
      <c r="F940" s="287"/>
      <c r="G940" s="287"/>
      <c r="H940" s="287"/>
      <c r="I940" s="288"/>
      <c r="J940" s="287"/>
      <c r="K940" s="288"/>
      <c r="L940" s="134"/>
      <c r="M940" s="133"/>
      <c r="N940" s="288"/>
      <c r="O940" s="134"/>
      <c r="P940" s="166"/>
      <c r="Q940" s="289"/>
      <c r="R940" s="165"/>
      <c r="S940" s="290"/>
      <c r="T940" s="290"/>
      <c r="U940" s="290"/>
      <c r="V940" s="290"/>
      <c r="W940" s="166"/>
      <c r="X940" s="87"/>
      <c r="Y940" s="418">
        <f t="shared" si="226"/>
        <v>0</v>
      </c>
      <c r="Z940" s="291">
        <f t="shared" si="227"/>
        <v>0</v>
      </c>
      <c r="AA940" s="163"/>
      <c r="AB940" s="177" t="str">
        <f t="shared" si="228"/>
        <v/>
      </c>
      <c r="AC940" s="283" t="str">
        <f t="shared" si="229"/>
        <v/>
      </c>
      <c r="AD940" s="283" t="str">
        <f t="shared" si="230"/>
        <v/>
      </c>
      <c r="AE940" s="163"/>
      <c r="AF940" s="162"/>
      <c r="AP940" s="581"/>
    </row>
    <row r="941" spans="1:42" s="141" customFormat="1">
      <c r="A941" s="134">
        <v>932</v>
      </c>
      <c r="B941" s="286"/>
      <c r="C941" s="146">
        <f t="shared" si="223"/>
        <v>0</v>
      </c>
      <c r="D941" s="146">
        <f t="shared" si="224"/>
        <v>1</v>
      </c>
      <c r="E941" s="146">
        <f t="shared" si="225"/>
        <v>1900</v>
      </c>
      <c r="F941" s="287"/>
      <c r="G941" s="287"/>
      <c r="H941" s="287"/>
      <c r="I941" s="288"/>
      <c r="J941" s="287"/>
      <c r="K941" s="288"/>
      <c r="L941" s="134"/>
      <c r="M941" s="133"/>
      <c r="N941" s="288"/>
      <c r="O941" s="134"/>
      <c r="P941" s="166"/>
      <c r="Q941" s="289"/>
      <c r="R941" s="165"/>
      <c r="S941" s="290"/>
      <c r="T941" s="290"/>
      <c r="U941" s="290"/>
      <c r="V941" s="290"/>
      <c r="W941" s="166"/>
      <c r="X941" s="87"/>
      <c r="Y941" s="418">
        <f t="shared" si="226"/>
        <v>0</v>
      </c>
      <c r="Z941" s="291">
        <f t="shared" si="227"/>
        <v>0</v>
      </c>
      <c r="AA941" s="163"/>
      <c r="AB941" s="177" t="str">
        <f t="shared" si="228"/>
        <v/>
      </c>
      <c r="AC941" s="283" t="str">
        <f t="shared" si="229"/>
        <v/>
      </c>
      <c r="AD941" s="283" t="str">
        <f t="shared" si="230"/>
        <v/>
      </c>
      <c r="AE941" s="163"/>
      <c r="AF941" s="162"/>
      <c r="AP941" s="581"/>
    </row>
    <row r="942" spans="1:42" s="141" customFormat="1">
      <c r="A942" s="134">
        <v>933</v>
      </c>
      <c r="B942" s="286"/>
      <c r="C942" s="146">
        <f t="shared" si="223"/>
        <v>0</v>
      </c>
      <c r="D942" s="146">
        <f t="shared" si="224"/>
        <v>1</v>
      </c>
      <c r="E942" s="146">
        <f t="shared" si="225"/>
        <v>1900</v>
      </c>
      <c r="F942" s="287"/>
      <c r="G942" s="287"/>
      <c r="H942" s="287"/>
      <c r="I942" s="288"/>
      <c r="J942" s="287"/>
      <c r="K942" s="288"/>
      <c r="L942" s="134"/>
      <c r="M942" s="133"/>
      <c r="N942" s="288"/>
      <c r="O942" s="134"/>
      <c r="P942" s="166"/>
      <c r="Q942" s="289"/>
      <c r="R942" s="165"/>
      <c r="S942" s="290"/>
      <c r="T942" s="290"/>
      <c r="U942" s="290"/>
      <c r="V942" s="290"/>
      <c r="W942" s="166"/>
      <c r="X942" s="87"/>
      <c r="Y942" s="418">
        <f t="shared" si="226"/>
        <v>0</v>
      </c>
      <c r="Z942" s="291">
        <f t="shared" si="227"/>
        <v>0</v>
      </c>
      <c r="AA942" s="163"/>
      <c r="AB942" s="177" t="str">
        <f t="shared" si="228"/>
        <v/>
      </c>
      <c r="AC942" s="283" t="str">
        <f t="shared" si="229"/>
        <v/>
      </c>
      <c r="AD942" s="283" t="str">
        <f t="shared" si="230"/>
        <v/>
      </c>
      <c r="AE942" s="163"/>
      <c r="AF942" s="162"/>
      <c r="AP942" s="581"/>
    </row>
    <row r="943" spans="1:42" s="141" customFormat="1">
      <c r="A943" s="134">
        <v>934</v>
      </c>
      <c r="B943" s="286"/>
      <c r="C943" s="146">
        <f t="shared" si="223"/>
        <v>0</v>
      </c>
      <c r="D943" s="146">
        <f t="shared" si="224"/>
        <v>1</v>
      </c>
      <c r="E943" s="146">
        <f t="shared" si="225"/>
        <v>1900</v>
      </c>
      <c r="F943" s="287"/>
      <c r="G943" s="287"/>
      <c r="H943" s="287"/>
      <c r="I943" s="288"/>
      <c r="J943" s="287"/>
      <c r="K943" s="288"/>
      <c r="L943" s="134"/>
      <c r="M943" s="133"/>
      <c r="N943" s="288"/>
      <c r="O943" s="134"/>
      <c r="P943" s="166"/>
      <c r="Q943" s="289"/>
      <c r="R943" s="165"/>
      <c r="S943" s="290"/>
      <c r="T943" s="290"/>
      <c r="U943" s="290"/>
      <c r="V943" s="290"/>
      <c r="W943" s="166"/>
      <c r="X943" s="87"/>
      <c r="Y943" s="418">
        <f t="shared" si="226"/>
        <v>0</v>
      </c>
      <c r="Z943" s="291">
        <f t="shared" si="227"/>
        <v>0</v>
      </c>
      <c r="AA943" s="163"/>
      <c r="AB943" s="177" t="str">
        <f t="shared" si="228"/>
        <v/>
      </c>
      <c r="AC943" s="283" t="str">
        <f t="shared" si="229"/>
        <v/>
      </c>
      <c r="AD943" s="283" t="str">
        <f t="shared" si="230"/>
        <v/>
      </c>
      <c r="AE943" s="163"/>
      <c r="AF943" s="162"/>
      <c r="AP943" s="581"/>
    </row>
    <row r="944" spans="1:42" s="141" customFormat="1">
      <c r="A944" s="134">
        <v>935</v>
      </c>
      <c r="B944" s="286"/>
      <c r="C944" s="146">
        <f t="shared" si="223"/>
        <v>0</v>
      </c>
      <c r="D944" s="146">
        <f t="shared" si="224"/>
        <v>1</v>
      </c>
      <c r="E944" s="146">
        <f t="shared" si="225"/>
        <v>1900</v>
      </c>
      <c r="F944" s="287"/>
      <c r="G944" s="287"/>
      <c r="H944" s="287"/>
      <c r="I944" s="288"/>
      <c r="J944" s="287"/>
      <c r="K944" s="288"/>
      <c r="L944" s="134"/>
      <c r="M944" s="133"/>
      <c r="N944" s="288"/>
      <c r="O944" s="134"/>
      <c r="P944" s="166"/>
      <c r="Q944" s="289"/>
      <c r="R944" s="165"/>
      <c r="S944" s="290"/>
      <c r="T944" s="290"/>
      <c r="U944" s="290"/>
      <c r="V944" s="290"/>
      <c r="W944" s="166"/>
      <c r="X944" s="87"/>
      <c r="Y944" s="418">
        <f t="shared" si="226"/>
        <v>0</v>
      </c>
      <c r="Z944" s="291">
        <f t="shared" si="227"/>
        <v>0</v>
      </c>
      <c r="AA944" s="163"/>
      <c r="AB944" s="177" t="str">
        <f t="shared" si="228"/>
        <v/>
      </c>
      <c r="AC944" s="283" t="str">
        <f t="shared" si="229"/>
        <v/>
      </c>
      <c r="AD944" s="283" t="str">
        <f t="shared" si="230"/>
        <v/>
      </c>
      <c r="AE944" s="163"/>
      <c r="AF944" s="162"/>
      <c r="AP944" s="581"/>
    </row>
    <row r="945" spans="1:42" s="141" customFormat="1">
      <c r="A945" s="134">
        <v>936</v>
      </c>
      <c r="B945" s="286"/>
      <c r="C945" s="146">
        <f t="shared" si="223"/>
        <v>0</v>
      </c>
      <c r="D945" s="146">
        <f t="shared" si="224"/>
        <v>1</v>
      </c>
      <c r="E945" s="146">
        <f t="shared" si="225"/>
        <v>1900</v>
      </c>
      <c r="F945" s="287"/>
      <c r="G945" s="287"/>
      <c r="H945" s="287"/>
      <c r="I945" s="288"/>
      <c r="J945" s="287"/>
      <c r="K945" s="288"/>
      <c r="L945" s="134"/>
      <c r="M945" s="133"/>
      <c r="N945" s="288"/>
      <c r="O945" s="134"/>
      <c r="P945" s="166"/>
      <c r="Q945" s="289"/>
      <c r="R945" s="165"/>
      <c r="S945" s="290"/>
      <c r="T945" s="290"/>
      <c r="U945" s="290"/>
      <c r="V945" s="290"/>
      <c r="W945" s="166"/>
      <c r="X945" s="87"/>
      <c r="Y945" s="418">
        <f t="shared" si="226"/>
        <v>0</v>
      </c>
      <c r="Z945" s="291">
        <f t="shared" si="227"/>
        <v>0</v>
      </c>
      <c r="AA945" s="163"/>
      <c r="AB945" s="177" t="str">
        <f t="shared" si="228"/>
        <v/>
      </c>
      <c r="AC945" s="283" t="str">
        <f t="shared" si="229"/>
        <v/>
      </c>
      <c r="AD945" s="283" t="str">
        <f t="shared" si="230"/>
        <v/>
      </c>
      <c r="AE945" s="163"/>
      <c r="AF945" s="162"/>
      <c r="AP945" s="581"/>
    </row>
    <row r="946" spans="1:42" s="141" customFormat="1">
      <c r="A946" s="134">
        <v>937</v>
      </c>
      <c r="B946" s="286"/>
      <c r="C946" s="146">
        <f t="shared" si="223"/>
        <v>0</v>
      </c>
      <c r="D946" s="146">
        <f t="shared" si="224"/>
        <v>1</v>
      </c>
      <c r="E946" s="146">
        <f t="shared" si="225"/>
        <v>1900</v>
      </c>
      <c r="F946" s="287"/>
      <c r="G946" s="287"/>
      <c r="H946" s="287"/>
      <c r="I946" s="288"/>
      <c r="J946" s="287"/>
      <c r="K946" s="288"/>
      <c r="L946" s="134"/>
      <c r="M946" s="133"/>
      <c r="N946" s="288"/>
      <c r="O946" s="134"/>
      <c r="P946" s="166"/>
      <c r="Q946" s="289"/>
      <c r="R946" s="165"/>
      <c r="S946" s="290"/>
      <c r="T946" s="290"/>
      <c r="U946" s="290"/>
      <c r="V946" s="290"/>
      <c r="W946" s="166"/>
      <c r="X946" s="87"/>
      <c r="Y946" s="418">
        <f t="shared" si="226"/>
        <v>0</v>
      </c>
      <c r="Z946" s="291">
        <f t="shared" si="227"/>
        <v>0</v>
      </c>
      <c r="AA946" s="163"/>
      <c r="AB946" s="177" t="str">
        <f t="shared" si="228"/>
        <v/>
      </c>
      <c r="AC946" s="283" t="str">
        <f t="shared" si="229"/>
        <v/>
      </c>
      <c r="AD946" s="283" t="str">
        <f t="shared" si="230"/>
        <v/>
      </c>
      <c r="AE946" s="163"/>
      <c r="AF946" s="162"/>
      <c r="AP946" s="581"/>
    </row>
    <row r="947" spans="1:42" s="141" customFormat="1">
      <c r="A947" s="134">
        <v>938</v>
      </c>
      <c r="B947" s="286"/>
      <c r="C947" s="146">
        <f t="shared" si="223"/>
        <v>0</v>
      </c>
      <c r="D947" s="146">
        <f t="shared" si="224"/>
        <v>1</v>
      </c>
      <c r="E947" s="146">
        <f t="shared" si="225"/>
        <v>1900</v>
      </c>
      <c r="F947" s="287"/>
      <c r="G947" s="287"/>
      <c r="H947" s="287"/>
      <c r="I947" s="288"/>
      <c r="J947" s="287"/>
      <c r="K947" s="288"/>
      <c r="L947" s="134"/>
      <c r="M947" s="133"/>
      <c r="N947" s="288"/>
      <c r="O947" s="134"/>
      <c r="P947" s="166"/>
      <c r="Q947" s="289"/>
      <c r="R947" s="165"/>
      <c r="S947" s="290"/>
      <c r="T947" s="290"/>
      <c r="U947" s="290"/>
      <c r="V947" s="290"/>
      <c r="W947" s="166"/>
      <c r="X947" s="87"/>
      <c r="Y947" s="418">
        <f t="shared" si="226"/>
        <v>0</v>
      </c>
      <c r="Z947" s="291">
        <f t="shared" si="227"/>
        <v>0</v>
      </c>
      <c r="AA947" s="163"/>
      <c r="AB947" s="177" t="str">
        <f t="shared" si="228"/>
        <v/>
      </c>
      <c r="AC947" s="283" t="str">
        <f t="shared" si="229"/>
        <v/>
      </c>
      <c r="AD947" s="283" t="str">
        <f t="shared" si="230"/>
        <v/>
      </c>
      <c r="AE947" s="163"/>
      <c r="AF947" s="162"/>
      <c r="AP947" s="581"/>
    </row>
    <row r="948" spans="1:42" s="141" customFormat="1">
      <c r="A948" s="134">
        <v>939</v>
      </c>
      <c r="B948" s="286"/>
      <c r="C948" s="146">
        <f t="shared" si="223"/>
        <v>0</v>
      </c>
      <c r="D948" s="146">
        <f t="shared" si="224"/>
        <v>1</v>
      </c>
      <c r="E948" s="146">
        <f t="shared" si="225"/>
        <v>1900</v>
      </c>
      <c r="F948" s="287"/>
      <c r="G948" s="287"/>
      <c r="H948" s="287"/>
      <c r="I948" s="288"/>
      <c r="J948" s="287"/>
      <c r="K948" s="288"/>
      <c r="L948" s="134"/>
      <c r="M948" s="133"/>
      <c r="N948" s="288"/>
      <c r="O948" s="134"/>
      <c r="P948" s="166"/>
      <c r="Q948" s="289"/>
      <c r="R948" s="165"/>
      <c r="S948" s="290"/>
      <c r="T948" s="290"/>
      <c r="U948" s="290"/>
      <c r="V948" s="290"/>
      <c r="W948" s="166"/>
      <c r="X948" s="87"/>
      <c r="Y948" s="418">
        <f t="shared" si="226"/>
        <v>0</v>
      </c>
      <c r="Z948" s="291">
        <f t="shared" si="227"/>
        <v>0</v>
      </c>
      <c r="AA948" s="163"/>
      <c r="AB948" s="177" t="str">
        <f t="shared" si="228"/>
        <v/>
      </c>
      <c r="AC948" s="283" t="str">
        <f t="shared" si="229"/>
        <v/>
      </c>
      <c r="AD948" s="283" t="str">
        <f t="shared" si="230"/>
        <v/>
      </c>
      <c r="AE948" s="163"/>
      <c r="AF948" s="162"/>
      <c r="AP948" s="581"/>
    </row>
    <row r="949" spans="1:42" s="141" customFormat="1">
      <c r="A949" s="134">
        <v>940</v>
      </c>
      <c r="B949" s="286"/>
      <c r="C949" s="146">
        <f t="shared" si="223"/>
        <v>0</v>
      </c>
      <c r="D949" s="146">
        <f t="shared" si="224"/>
        <v>1</v>
      </c>
      <c r="E949" s="146">
        <f t="shared" si="225"/>
        <v>1900</v>
      </c>
      <c r="F949" s="287"/>
      <c r="G949" s="287"/>
      <c r="H949" s="287"/>
      <c r="I949" s="288"/>
      <c r="J949" s="287"/>
      <c r="K949" s="288"/>
      <c r="L949" s="134"/>
      <c r="M949" s="133"/>
      <c r="N949" s="288"/>
      <c r="O949" s="134"/>
      <c r="P949" s="166"/>
      <c r="Q949" s="289"/>
      <c r="R949" s="165"/>
      <c r="S949" s="290"/>
      <c r="T949" s="290"/>
      <c r="U949" s="290"/>
      <c r="V949" s="290"/>
      <c r="W949" s="166"/>
      <c r="X949" s="87"/>
      <c r="Y949" s="418">
        <f t="shared" si="226"/>
        <v>0</v>
      </c>
      <c r="Z949" s="291">
        <f t="shared" si="227"/>
        <v>0</v>
      </c>
      <c r="AA949" s="163"/>
      <c r="AB949" s="177" t="str">
        <f t="shared" si="228"/>
        <v/>
      </c>
      <c r="AC949" s="283" t="str">
        <f t="shared" si="229"/>
        <v/>
      </c>
      <c r="AD949" s="283" t="str">
        <f t="shared" si="230"/>
        <v/>
      </c>
      <c r="AE949" s="163"/>
      <c r="AF949" s="162"/>
      <c r="AP949" s="581"/>
    </row>
    <row r="950" spans="1:42" s="141" customFormat="1">
      <c r="A950" s="134">
        <v>941</v>
      </c>
      <c r="B950" s="286"/>
      <c r="C950" s="146">
        <f t="shared" si="223"/>
        <v>0</v>
      </c>
      <c r="D950" s="146">
        <f t="shared" si="224"/>
        <v>1</v>
      </c>
      <c r="E950" s="146">
        <f t="shared" si="225"/>
        <v>1900</v>
      </c>
      <c r="F950" s="287"/>
      <c r="G950" s="287"/>
      <c r="H950" s="287"/>
      <c r="I950" s="288"/>
      <c r="J950" s="287"/>
      <c r="K950" s="288"/>
      <c r="L950" s="134"/>
      <c r="M950" s="133"/>
      <c r="N950" s="288"/>
      <c r="O950" s="134"/>
      <c r="P950" s="166"/>
      <c r="Q950" s="289"/>
      <c r="R950" s="165"/>
      <c r="S950" s="290"/>
      <c r="T950" s="290"/>
      <c r="U950" s="290"/>
      <c r="V950" s="290"/>
      <c r="W950" s="166"/>
      <c r="X950" s="87"/>
      <c r="Y950" s="418">
        <f t="shared" si="226"/>
        <v>0</v>
      </c>
      <c r="Z950" s="291">
        <f t="shared" si="227"/>
        <v>0</v>
      </c>
      <c r="AA950" s="163"/>
      <c r="AB950" s="177" t="str">
        <f t="shared" si="228"/>
        <v/>
      </c>
      <c r="AC950" s="283" t="str">
        <f t="shared" si="229"/>
        <v/>
      </c>
      <c r="AD950" s="283" t="str">
        <f t="shared" si="230"/>
        <v/>
      </c>
      <c r="AE950" s="163"/>
      <c r="AF950" s="162"/>
      <c r="AP950" s="581"/>
    </row>
    <row r="951" spans="1:42" s="141" customFormat="1">
      <c r="A951" s="134">
        <v>942</v>
      </c>
      <c r="B951" s="286"/>
      <c r="C951" s="146">
        <f t="shared" si="223"/>
        <v>0</v>
      </c>
      <c r="D951" s="146">
        <f t="shared" si="224"/>
        <v>1</v>
      </c>
      <c r="E951" s="146">
        <f t="shared" si="225"/>
        <v>1900</v>
      </c>
      <c r="F951" s="287"/>
      <c r="G951" s="287"/>
      <c r="H951" s="287"/>
      <c r="I951" s="288"/>
      <c r="J951" s="287"/>
      <c r="K951" s="288"/>
      <c r="L951" s="134"/>
      <c r="M951" s="133"/>
      <c r="N951" s="288"/>
      <c r="O951" s="134"/>
      <c r="P951" s="166"/>
      <c r="Q951" s="289"/>
      <c r="R951" s="165"/>
      <c r="S951" s="290"/>
      <c r="T951" s="290"/>
      <c r="U951" s="290"/>
      <c r="V951" s="290"/>
      <c r="W951" s="166"/>
      <c r="X951" s="87"/>
      <c r="Y951" s="418">
        <f t="shared" si="226"/>
        <v>0</v>
      </c>
      <c r="Z951" s="291">
        <f t="shared" si="227"/>
        <v>0</v>
      </c>
      <c r="AA951" s="163"/>
      <c r="AB951" s="177" t="str">
        <f t="shared" si="228"/>
        <v/>
      </c>
      <c r="AC951" s="283" t="str">
        <f t="shared" si="229"/>
        <v/>
      </c>
      <c r="AD951" s="283" t="str">
        <f t="shared" si="230"/>
        <v/>
      </c>
      <c r="AE951" s="163"/>
      <c r="AF951" s="162"/>
      <c r="AP951" s="581"/>
    </row>
    <row r="952" spans="1:42" s="141" customFormat="1">
      <c r="A952" s="134">
        <v>943</v>
      </c>
      <c r="B952" s="286"/>
      <c r="C952" s="146">
        <f t="shared" si="223"/>
        <v>0</v>
      </c>
      <c r="D952" s="146">
        <f t="shared" si="224"/>
        <v>1</v>
      </c>
      <c r="E952" s="146">
        <f t="shared" si="225"/>
        <v>1900</v>
      </c>
      <c r="F952" s="287"/>
      <c r="G952" s="287"/>
      <c r="H952" s="287"/>
      <c r="I952" s="288"/>
      <c r="J952" s="287"/>
      <c r="K952" s="288"/>
      <c r="L952" s="134"/>
      <c r="M952" s="133"/>
      <c r="N952" s="288"/>
      <c r="O952" s="134"/>
      <c r="P952" s="166"/>
      <c r="Q952" s="289"/>
      <c r="R952" s="165"/>
      <c r="S952" s="290"/>
      <c r="T952" s="290"/>
      <c r="U952" s="290"/>
      <c r="V952" s="290"/>
      <c r="W952" s="166"/>
      <c r="X952" s="87"/>
      <c r="Y952" s="418">
        <f t="shared" si="226"/>
        <v>0</v>
      </c>
      <c r="Z952" s="291">
        <f t="shared" si="227"/>
        <v>0</v>
      </c>
      <c r="AA952" s="163"/>
      <c r="AB952" s="177" t="str">
        <f t="shared" si="228"/>
        <v/>
      </c>
      <c r="AC952" s="283" t="str">
        <f t="shared" si="229"/>
        <v/>
      </c>
      <c r="AD952" s="283" t="str">
        <f t="shared" si="230"/>
        <v/>
      </c>
      <c r="AE952" s="163"/>
      <c r="AF952" s="162"/>
      <c r="AP952" s="581"/>
    </row>
    <row r="953" spans="1:42" s="141" customFormat="1">
      <c r="A953" s="134">
        <v>944</v>
      </c>
      <c r="B953" s="286"/>
      <c r="C953" s="146">
        <f t="shared" si="223"/>
        <v>0</v>
      </c>
      <c r="D953" s="146">
        <f t="shared" si="224"/>
        <v>1</v>
      </c>
      <c r="E953" s="146">
        <f t="shared" si="225"/>
        <v>1900</v>
      </c>
      <c r="F953" s="287"/>
      <c r="G953" s="287"/>
      <c r="H953" s="287"/>
      <c r="I953" s="288"/>
      <c r="J953" s="287"/>
      <c r="K953" s="288"/>
      <c r="L953" s="134"/>
      <c r="M953" s="133"/>
      <c r="N953" s="288"/>
      <c r="O953" s="134"/>
      <c r="P953" s="166"/>
      <c r="Q953" s="289"/>
      <c r="R953" s="165"/>
      <c r="S953" s="290"/>
      <c r="T953" s="290"/>
      <c r="U953" s="290"/>
      <c r="V953" s="290"/>
      <c r="W953" s="166"/>
      <c r="X953" s="87"/>
      <c r="Y953" s="418">
        <f t="shared" si="226"/>
        <v>0</v>
      </c>
      <c r="Z953" s="291">
        <f t="shared" si="227"/>
        <v>0</v>
      </c>
      <c r="AA953" s="163"/>
      <c r="AB953" s="177" t="str">
        <f t="shared" si="228"/>
        <v/>
      </c>
      <c r="AC953" s="283" t="str">
        <f t="shared" si="229"/>
        <v/>
      </c>
      <c r="AD953" s="283" t="str">
        <f t="shared" si="230"/>
        <v/>
      </c>
      <c r="AE953" s="163"/>
      <c r="AF953" s="162"/>
      <c r="AP953" s="581"/>
    </row>
    <row r="954" spans="1:42" s="141" customFormat="1">
      <c r="A954" s="134">
        <v>945</v>
      </c>
      <c r="B954" s="286"/>
      <c r="C954" s="146">
        <f t="shared" si="223"/>
        <v>0</v>
      </c>
      <c r="D954" s="146">
        <f t="shared" si="224"/>
        <v>1</v>
      </c>
      <c r="E954" s="146">
        <f t="shared" si="225"/>
        <v>1900</v>
      </c>
      <c r="F954" s="287"/>
      <c r="G954" s="287"/>
      <c r="H954" s="287"/>
      <c r="I954" s="288"/>
      <c r="J954" s="287"/>
      <c r="K954" s="288"/>
      <c r="L954" s="134"/>
      <c r="M954" s="133"/>
      <c r="N954" s="288"/>
      <c r="O954" s="134"/>
      <c r="P954" s="166"/>
      <c r="Q954" s="289"/>
      <c r="R954" s="165"/>
      <c r="S954" s="290"/>
      <c r="T954" s="290"/>
      <c r="U954" s="290"/>
      <c r="V954" s="290"/>
      <c r="W954" s="166"/>
      <c r="X954" s="87"/>
      <c r="Y954" s="418">
        <f t="shared" si="226"/>
        <v>0</v>
      </c>
      <c r="Z954" s="291">
        <f t="shared" si="227"/>
        <v>0</v>
      </c>
      <c r="AA954" s="163"/>
      <c r="AB954" s="177" t="str">
        <f t="shared" si="228"/>
        <v/>
      </c>
      <c r="AC954" s="283" t="str">
        <f t="shared" si="229"/>
        <v/>
      </c>
      <c r="AD954" s="283" t="str">
        <f t="shared" si="230"/>
        <v/>
      </c>
      <c r="AE954" s="163"/>
      <c r="AF954" s="162"/>
      <c r="AP954" s="581"/>
    </row>
    <row r="955" spans="1:42" s="141" customFormat="1">
      <c r="A955" s="134">
        <v>946</v>
      </c>
      <c r="B955" s="286"/>
      <c r="C955" s="146">
        <f t="shared" si="223"/>
        <v>0</v>
      </c>
      <c r="D955" s="146">
        <f t="shared" si="224"/>
        <v>1</v>
      </c>
      <c r="E955" s="146">
        <f t="shared" si="225"/>
        <v>1900</v>
      </c>
      <c r="F955" s="287"/>
      <c r="G955" s="287"/>
      <c r="H955" s="287"/>
      <c r="I955" s="288"/>
      <c r="J955" s="287"/>
      <c r="K955" s="288"/>
      <c r="L955" s="134"/>
      <c r="M955" s="133"/>
      <c r="N955" s="288"/>
      <c r="O955" s="134"/>
      <c r="P955" s="166"/>
      <c r="Q955" s="289"/>
      <c r="R955" s="165"/>
      <c r="S955" s="290"/>
      <c r="T955" s="290"/>
      <c r="U955" s="290"/>
      <c r="V955" s="290"/>
      <c r="W955" s="166"/>
      <c r="X955" s="87"/>
      <c r="Y955" s="418">
        <f t="shared" si="226"/>
        <v>0</v>
      </c>
      <c r="Z955" s="291">
        <f t="shared" si="227"/>
        <v>0</v>
      </c>
      <c r="AA955" s="163"/>
      <c r="AB955" s="177" t="str">
        <f t="shared" si="228"/>
        <v/>
      </c>
      <c r="AC955" s="283" t="str">
        <f t="shared" si="229"/>
        <v/>
      </c>
      <c r="AD955" s="283" t="str">
        <f t="shared" si="230"/>
        <v/>
      </c>
      <c r="AE955" s="163"/>
      <c r="AF955" s="162"/>
      <c r="AP955" s="581"/>
    </row>
    <row r="956" spans="1:42" s="141" customFormat="1">
      <c r="A956" s="134">
        <v>947</v>
      </c>
      <c r="B956" s="286"/>
      <c r="C956" s="146">
        <f t="shared" si="223"/>
        <v>0</v>
      </c>
      <c r="D956" s="146">
        <f t="shared" si="224"/>
        <v>1</v>
      </c>
      <c r="E956" s="146">
        <f t="shared" si="225"/>
        <v>1900</v>
      </c>
      <c r="F956" s="287"/>
      <c r="G956" s="287"/>
      <c r="H956" s="287"/>
      <c r="I956" s="288"/>
      <c r="J956" s="287"/>
      <c r="K956" s="288"/>
      <c r="L956" s="134"/>
      <c r="M956" s="133"/>
      <c r="N956" s="288"/>
      <c r="O956" s="134"/>
      <c r="P956" s="166"/>
      <c r="Q956" s="289"/>
      <c r="R956" s="165"/>
      <c r="S956" s="290"/>
      <c r="T956" s="290"/>
      <c r="U956" s="290"/>
      <c r="V956" s="290"/>
      <c r="W956" s="166"/>
      <c r="X956" s="87"/>
      <c r="Y956" s="418">
        <f t="shared" si="226"/>
        <v>0</v>
      </c>
      <c r="Z956" s="291">
        <f t="shared" si="227"/>
        <v>0</v>
      </c>
      <c r="AA956" s="163"/>
      <c r="AB956" s="177" t="str">
        <f t="shared" si="228"/>
        <v/>
      </c>
      <c r="AC956" s="283" t="str">
        <f t="shared" si="229"/>
        <v/>
      </c>
      <c r="AD956" s="283" t="str">
        <f t="shared" si="230"/>
        <v/>
      </c>
      <c r="AE956" s="163"/>
      <c r="AF956" s="162"/>
      <c r="AP956" s="581"/>
    </row>
    <row r="957" spans="1:42" s="141" customFormat="1">
      <c r="A957" s="134">
        <v>948</v>
      </c>
      <c r="B957" s="286"/>
      <c r="C957" s="146">
        <f t="shared" si="223"/>
        <v>0</v>
      </c>
      <c r="D957" s="146">
        <f t="shared" si="224"/>
        <v>1</v>
      </c>
      <c r="E957" s="146">
        <f t="shared" si="225"/>
        <v>1900</v>
      </c>
      <c r="F957" s="287"/>
      <c r="G957" s="287"/>
      <c r="H957" s="287"/>
      <c r="I957" s="288"/>
      <c r="J957" s="287"/>
      <c r="K957" s="288"/>
      <c r="L957" s="134"/>
      <c r="M957" s="133"/>
      <c r="N957" s="288"/>
      <c r="O957" s="134"/>
      <c r="P957" s="166"/>
      <c r="Q957" s="289"/>
      <c r="R957" s="165"/>
      <c r="S957" s="290"/>
      <c r="T957" s="290"/>
      <c r="U957" s="290"/>
      <c r="V957" s="290"/>
      <c r="W957" s="166"/>
      <c r="X957" s="87"/>
      <c r="Y957" s="418">
        <f t="shared" si="226"/>
        <v>0</v>
      </c>
      <c r="Z957" s="291">
        <f t="shared" si="227"/>
        <v>0</v>
      </c>
      <c r="AA957" s="163"/>
      <c r="AB957" s="177" t="str">
        <f t="shared" si="228"/>
        <v/>
      </c>
      <c r="AC957" s="283" t="str">
        <f t="shared" si="229"/>
        <v/>
      </c>
      <c r="AD957" s="283" t="str">
        <f t="shared" si="230"/>
        <v/>
      </c>
      <c r="AE957" s="163"/>
      <c r="AF957" s="162"/>
      <c r="AP957" s="581"/>
    </row>
    <row r="958" spans="1:42" s="141" customFormat="1">
      <c r="A958" s="134">
        <v>949</v>
      </c>
      <c r="B958" s="286"/>
      <c r="C958" s="146">
        <f t="shared" si="223"/>
        <v>0</v>
      </c>
      <c r="D958" s="146">
        <f t="shared" si="224"/>
        <v>1</v>
      </c>
      <c r="E958" s="146">
        <f t="shared" si="225"/>
        <v>1900</v>
      </c>
      <c r="F958" s="287"/>
      <c r="G958" s="287"/>
      <c r="H958" s="287"/>
      <c r="I958" s="288"/>
      <c r="J958" s="287"/>
      <c r="K958" s="288"/>
      <c r="L958" s="134"/>
      <c r="M958" s="133"/>
      <c r="N958" s="288"/>
      <c r="O958" s="134"/>
      <c r="P958" s="166"/>
      <c r="Q958" s="289"/>
      <c r="R958" s="165"/>
      <c r="S958" s="290"/>
      <c r="T958" s="290"/>
      <c r="U958" s="290"/>
      <c r="V958" s="290"/>
      <c r="W958" s="166"/>
      <c r="X958" s="87"/>
      <c r="Y958" s="418">
        <f t="shared" si="226"/>
        <v>0</v>
      </c>
      <c r="Z958" s="291">
        <f t="shared" si="227"/>
        <v>0</v>
      </c>
      <c r="AA958" s="163"/>
      <c r="AB958" s="177" t="str">
        <f t="shared" si="228"/>
        <v/>
      </c>
      <c r="AC958" s="283" t="str">
        <f t="shared" si="229"/>
        <v/>
      </c>
      <c r="AD958" s="283" t="str">
        <f t="shared" si="230"/>
        <v/>
      </c>
      <c r="AE958" s="163"/>
      <c r="AF958" s="162"/>
      <c r="AP958" s="581"/>
    </row>
    <row r="959" spans="1:42" s="141" customFormat="1">
      <c r="A959" s="134">
        <v>950</v>
      </c>
      <c r="B959" s="286"/>
      <c r="C959" s="146">
        <f t="shared" si="223"/>
        <v>0</v>
      </c>
      <c r="D959" s="146">
        <f t="shared" si="224"/>
        <v>1</v>
      </c>
      <c r="E959" s="146">
        <f t="shared" si="225"/>
        <v>1900</v>
      </c>
      <c r="F959" s="287"/>
      <c r="G959" s="287"/>
      <c r="H959" s="287"/>
      <c r="I959" s="288"/>
      <c r="J959" s="287"/>
      <c r="K959" s="288"/>
      <c r="L959" s="134"/>
      <c r="M959" s="133"/>
      <c r="N959" s="288"/>
      <c r="O959" s="134"/>
      <c r="P959" s="166"/>
      <c r="Q959" s="289"/>
      <c r="R959" s="165"/>
      <c r="S959" s="290"/>
      <c r="T959" s="290"/>
      <c r="U959" s="290"/>
      <c r="V959" s="290"/>
      <c r="W959" s="166"/>
      <c r="X959" s="87"/>
      <c r="Y959" s="418">
        <f t="shared" si="226"/>
        <v>0</v>
      </c>
      <c r="Z959" s="291">
        <f t="shared" si="227"/>
        <v>0</v>
      </c>
      <c r="AA959" s="163"/>
      <c r="AB959" s="177" t="str">
        <f t="shared" si="228"/>
        <v/>
      </c>
      <c r="AC959" s="283" t="str">
        <f t="shared" si="229"/>
        <v/>
      </c>
      <c r="AD959" s="283" t="str">
        <f t="shared" si="230"/>
        <v/>
      </c>
      <c r="AE959" s="163"/>
      <c r="AF959" s="162"/>
      <c r="AP959" s="581"/>
    </row>
    <row r="960" spans="1:42" s="141" customFormat="1">
      <c r="A960" s="134">
        <v>951</v>
      </c>
      <c r="B960" s="286"/>
      <c r="C960" s="146">
        <f t="shared" si="223"/>
        <v>0</v>
      </c>
      <c r="D960" s="146">
        <f t="shared" si="224"/>
        <v>1</v>
      </c>
      <c r="E960" s="146">
        <f t="shared" si="225"/>
        <v>1900</v>
      </c>
      <c r="F960" s="287"/>
      <c r="G960" s="287"/>
      <c r="H960" s="287"/>
      <c r="I960" s="288"/>
      <c r="J960" s="287"/>
      <c r="K960" s="288"/>
      <c r="L960" s="134"/>
      <c r="M960" s="133"/>
      <c r="N960" s="288"/>
      <c r="O960" s="134"/>
      <c r="P960" s="166"/>
      <c r="Q960" s="289"/>
      <c r="R960" s="165"/>
      <c r="S960" s="290"/>
      <c r="T960" s="290"/>
      <c r="U960" s="290"/>
      <c r="V960" s="290"/>
      <c r="W960" s="166"/>
      <c r="X960" s="87"/>
      <c r="Y960" s="418">
        <f t="shared" si="226"/>
        <v>0</v>
      </c>
      <c r="Z960" s="291">
        <f t="shared" si="227"/>
        <v>0</v>
      </c>
      <c r="AA960" s="163"/>
      <c r="AB960" s="177" t="str">
        <f t="shared" si="228"/>
        <v/>
      </c>
      <c r="AC960" s="283" t="str">
        <f t="shared" si="229"/>
        <v/>
      </c>
      <c r="AD960" s="283" t="str">
        <f t="shared" si="230"/>
        <v/>
      </c>
      <c r="AE960" s="163"/>
      <c r="AF960" s="162"/>
      <c r="AP960" s="581"/>
    </row>
    <row r="961" spans="1:42" s="141" customFormat="1">
      <c r="A961" s="134">
        <v>952</v>
      </c>
      <c r="B961" s="286"/>
      <c r="C961" s="146">
        <f t="shared" si="223"/>
        <v>0</v>
      </c>
      <c r="D961" s="146">
        <f t="shared" si="224"/>
        <v>1</v>
      </c>
      <c r="E961" s="146">
        <f t="shared" si="225"/>
        <v>1900</v>
      </c>
      <c r="F961" s="287"/>
      <c r="G961" s="287"/>
      <c r="H961" s="287"/>
      <c r="I961" s="288"/>
      <c r="J961" s="287"/>
      <c r="K961" s="288"/>
      <c r="L961" s="134"/>
      <c r="M961" s="133"/>
      <c r="N961" s="288"/>
      <c r="O961" s="134"/>
      <c r="P961" s="166"/>
      <c r="Q961" s="289"/>
      <c r="R961" s="165"/>
      <c r="S961" s="290"/>
      <c r="T961" s="290"/>
      <c r="U961" s="290"/>
      <c r="V961" s="290"/>
      <c r="W961" s="166"/>
      <c r="X961" s="87"/>
      <c r="Y961" s="418">
        <f t="shared" si="226"/>
        <v>0</v>
      </c>
      <c r="Z961" s="291">
        <f t="shared" si="227"/>
        <v>0</v>
      </c>
      <c r="AA961" s="163"/>
      <c r="AB961" s="177" t="str">
        <f t="shared" si="228"/>
        <v/>
      </c>
      <c r="AC961" s="283" t="str">
        <f t="shared" si="229"/>
        <v/>
      </c>
      <c r="AD961" s="283" t="str">
        <f t="shared" si="230"/>
        <v/>
      </c>
      <c r="AE961" s="163"/>
      <c r="AF961" s="162"/>
      <c r="AP961" s="581"/>
    </row>
    <row r="962" spans="1:42" s="141" customFormat="1">
      <c r="A962" s="134">
        <v>953</v>
      </c>
      <c r="B962" s="286"/>
      <c r="C962" s="146">
        <f t="shared" si="223"/>
        <v>0</v>
      </c>
      <c r="D962" s="146">
        <f t="shared" si="224"/>
        <v>1</v>
      </c>
      <c r="E962" s="146">
        <f t="shared" si="225"/>
        <v>1900</v>
      </c>
      <c r="F962" s="287"/>
      <c r="G962" s="287"/>
      <c r="H962" s="287"/>
      <c r="I962" s="288"/>
      <c r="J962" s="287"/>
      <c r="K962" s="288"/>
      <c r="L962" s="134"/>
      <c r="M962" s="133"/>
      <c r="N962" s="288"/>
      <c r="O962" s="134"/>
      <c r="P962" s="166"/>
      <c r="Q962" s="289"/>
      <c r="R962" s="165"/>
      <c r="S962" s="290"/>
      <c r="T962" s="290"/>
      <c r="U962" s="290"/>
      <c r="V962" s="290"/>
      <c r="W962" s="166"/>
      <c r="X962" s="87"/>
      <c r="Y962" s="418">
        <f t="shared" si="226"/>
        <v>0</v>
      </c>
      <c r="Z962" s="291">
        <f t="shared" si="227"/>
        <v>0</v>
      </c>
      <c r="AA962" s="163"/>
      <c r="AB962" s="177" t="str">
        <f t="shared" si="228"/>
        <v/>
      </c>
      <c r="AC962" s="283" t="str">
        <f t="shared" si="229"/>
        <v/>
      </c>
      <c r="AD962" s="283" t="str">
        <f t="shared" si="230"/>
        <v/>
      </c>
      <c r="AE962" s="163"/>
      <c r="AF962" s="162"/>
      <c r="AP962" s="581"/>
    </row>
    <row r="963" spans="1:42" s="141" customFormat="1">
      <c r="A963" s="134">
        <v>954</v>
      </c>
      <c r="B963" s="286"/>
      <c r="C963" s="146">
        <f t="shared" si="223"/>
        <v>0</v>
      </c>
      <c r="D963" s="146">
        <f t="shared" si="224"/>
        <v>1</v>
      </c>
      <c r="E963" s="146">
        <f t="shared" si="225"/>
        <v>1900</v>
      </c>
      <c r="F963" s="287"/>
      <c r="G963" s="287"/>
      <c r="H963" s="287"/>
      <c r="I963" s="288"/>
      <c r="J963" s="287"/>
      <c r="K963" s="288"/>
      <c r="L963" s="134"/>
      <c r="M963" s="133"/>
      <c r="N963" s="288"/>
      <c r="O963" s="134"/>
      <c r="P963" s="166"/>
      <c r="Q963" s="289"/>
      <c r="R963" s="165"/>
      <c r="S963" s="290"/>
      <c r="T963" s="290"/>
      <c r="U963" s="290"/>
      <c r="V963" s="290"/>
      <c r="W963" s="166"/>
      <c r="X963" s="87"/>
      <c r="Y963" s="418">
        <f t="shared" si="226"/>
        <v>0</v>
      </c>
      <c r="Z963" s="291">
        <f t="shared" si="227"/>
        <v>0</v>
      </c>
      <c r="AA963" s="163"/>
      <c r="AB963" s="177" t="str">
        <f t="shared" si="228"/>
        <v/>
      </c>
      <c r="AC963" s="283" t="str">
        <f t="shared" si="229"/>
        <v/>
      </c>
      <c r="AD963" s="283" t="str">
        <f t="shared" si="230"/>
        <v/>
      </c>
      <c r="AE963" s="163"/>
      <c r="AF963" s="162"/>
      <c r="AP963" s="581"/>
    </row>
    <row r="964" spans="1:42" s="141" customFormat="1">
      <c r="A964" s="134">
        <v>955</v>
      </c>
      <c r="B964" s="286"/>
      <c r="C964" s="146">
        <f t="shared" si="223"/>
        <v>0</v>
      </c>
      <c r="D964" s="146">
        <f t="shared" si="224"/>
        <v>1</v>
      </c>
      <c r="E964" s="146">
        <f t="shared" si="225"/>
        <v>1900</v>
      </c>
      <c r="F964" s="287"/>
      <c r="G964" s="287"/>
      <c r="H964" s="287"/>
      <c r="I964" s="288"/>
      <c r="J964" s="287"/>
      <c r="K964" s="288"/>
      <c r="L964" s="134"/>
      <c r="M964" s="133"/>
      <c r="N964" s="288"/>
      <c r="O964" s="134"/>
      <c r="P964" s="166"/>
      <c r="Q964" s="289"/>
      <c r="R964" s="165"/>
      <c r="S964" s="290"/>
      <c r="T964" s="290"/>
      <c r="U964" s="290"/>
      <c r="V964" s="290"/>
      <c r="W964" s="166"/>
      <c r="X964" s="87"/>
      <c r="Y964" s="418">
        <f t="shared" si="226"/>
        <v>0</v>
      </c>
      <c r="Z964" s="291">
        <f t="shared" si="227"/>
        <v>0</v>
      </c>
      <c r="AA964" s="163"/>
      <c r="AB964" s="177" t="str">
        <f t="shared" si="228"/>
        <v/>
      </c>
      <c r="AC964" s="283" t="str">
        <f t="shared" si="229"/>
        <v/>
      </c>
      <c r="AD964" s="283" t="str">
        <f t="shared" si="230"/>
        <v/>
      </c>
      <c r="AE964" s="163"/>
      <c r="AF964" s="162"/>
      <c r="AP964" s="581"/>
    </row>
    <row r="965" spans="1:42" s="141" customFormat="1">
      <c r="A965" s="134">
        <v>956</v>
      </c>
      <c r="B965" s="286"/>
      <c r="C965" s="146">
        <f t="shared" si="223"/>
        <v>0</v>
      </c>
      <c r="D965" s="146">
        <f t="shared" si="224"/>
        <v>1</v>
      </c>
      <c r="E965" s="146">
        <f t="shared" si="225"/>
        <v>1900</v>
      </c>
      <c r="F965" s="287"/>
      <c r="G965" s="287"/>
      <c r="H965" s="287"/>
      <c r="I965" s="288"/>
      <c r="J965" s="287"/>
      <c r="K965" s="288"/>
      <c r="L965" s="134"/>
      <c r="M965" s="133"/>
      <c r="N965" s="288"/>
      <c r="O965" s="134"/>
      <c r="P965" s="166"/>
      <c r="Q965" s="289"/>
      <c r="R965" s="165"/>
      <c r="S965" s="290"/>
      <c r="T965" s="290"/>
      <c r="U965" s="290"/>
      <c r="V965" s="290"/>
      <c r="W965" s="166"/>
      <c r="X965" s="87"/>
      <c r="Y965" s="418">
        <f t="shared" si="226"/>
        <v>0</v>
      </c>
      <c r="Z965" s="291">
        <f t="shared" si="227"/>
        <v>0</v>
      </c>
      <c r="AA965" s="163"/>
      <c r="AB965" s="177" t="str">
        <f t="shared" si="228"/>
        <v/>
      </c>
      <c r="AC965" s="283" t="str">
        <f t="shared" si="229"/>
        <v/>
      </c>
      <c r="AD965" s="283" t="str">
        <f t="shared" si="230"/>
        <v/>
      </c>
      <c r="AE965" s="163"/>
      <c r="AF965" s="162"/>
      <c r="AP965" s="581"/>
    </row>
    <row r="966" spans="1:42" s="141" customFormat="1">
      <c r="A966" s="134">
        <v>957</v>
      </c>
      <c r="B966" s="286"/>
      <c r="C966" s="146">
        <f t="shared" si="223"/>
        <v>0</v>
      </c>
      <c r="D966" s="146">
        <f t="shared" si="224"/>
        <v>1</v>
      </c>
      <c r="E966" s="146">
        <f t="shared" si="225"/>
        <v>1900</v>
      </c>
      <c r="F966" s="287"/>
      <c r="G966" s="287"/>
      <c r="H966" s="287"/>
      <c r="I966" s="288"/>
      <c r="J966" s="287"/>
      <c r="K966" s="288"/>
      <c r="L966" s="134"/>
      <c r="M966" s="133"/>
      <c r="N966" s="288"/>
      <c r="O966" s="134"/>
      <c r="P966" s="166"/>
      <c r="Q966" s="289"/>
      <c r="R966" s="165"/>
      <c r="S966" s="290"/>
      <c r="T966" s="290"/>
      <c r="U966" s="290"/>
      <c r="V966" s="290"/>
      <c r="W966" s="166"/>
      <c r="X966" s="87"/>
      <c r="Y966" s="418">
        <f t="shared" si="226"/>
        <v>0</v>
      </c>
      <c r="Z966" s="291">
        <f t="shared" si="227"/>
        <v>0</v>
      </c>
      <c r="AA966" s="163"/>
      <c r="AB966" s="177" t="str">
        <f t="shared" si="228"/>
        <v/>
      </c>
      <c r="AC966" s="283" t="str">
        <f t="shared" si="229"/>
        <v/>
      </c>
      <c r="AD966" s="283" t="str">
        <f t="shared" si="230"/>
        <v/>
      </c>
      <c r="AE966" s="163"/>
      <c r="AF966" s="162"/>
      <c r="AP966" s="581"/>
    </row>
    <row r="967" spans="1:42" s="141" customFormat="1">
      <c r="A967" s="134">
        <v>958</v>
      </c>
      <c r="B967" s="286"/>
      <c r="C967" s="146">
        <f t="shared" si="223"/>
        <v>0</v>
      </c>
      <c r="D967" s="146">
        <f t="shared" si="224"/>
        <v>1</v>
      </c>
      <c r="E967" s="146">
        <f t="shared" si="225"/>
        <v>1900</v>
      </c>
      <c r="F967" s="287"/>
      <c r="G967" s="287"/>
      <c r="H967" s="287"/>
      <c r="I967" s="288"/>
      <c r="J967" s="287"/>
      <c r="K967" s="288"/>
      <c r="L967" s="134"/>
      <c r="M967" s="133"/>
      <c r="N967" s="288"/>
      <c r="O967" s="134"/>
      <c r="P967" s="166"/>
      <c r="Q967" s="289"/>
      <c r="R967" s="165"/>
      <c r="S967" s="290"/>
      <c r="T967" s="290"/>
      <c r="U967" s="290"/>
      <c r="V967" s="290"/>
      <c r="W967" s="166"/>
      <c r="X967" s="87"/>
      <c r="Y967" s="418">
        <f t="shared" si="226"/>
        <v>0</v>
      </c>
      <c r="Z967" s="291">
        <f t="shared" si="227"/>
        <v>0</v>
      </c>
      <c r="AA967" s="163"/>
      <c r="AB967" s="177" t="str">
        <f t="shared" si="228"/>
        <v/>
      </c>
      <c r="AC967" s="283" t="str">
        <f t="shared" si="229"/>
        <v/>
      </c>
      <c r="AD967" s="283" t="str">
        <f t="shared" si="230"/>
        <v/>
      </c>
      <c r="AE967" s="163"/>
      <c r="AF967" s="162"/>
      <c r="AP967" s="581"/>
    </row>
    <row r="968" spans="1:42" s="141" customFormat="1">
      <c r="A968" s="134">
        <v>959</v>
      </c>
      <c r="B968" s="286"/>
      <c r="C968" s="146">
        <f t="shared" si="223"/>
        <v>0</v>
      </c>
      <c r="D968" s="146">
        <f t="shared" si="224"/>
        <v>1</v>
      </c>
      <c r="E968" s="146">
        <f t="shared" si="225"/>
        <v>1900</v>
      </c>
      <c r="F968" s="287"/>
      <c r="G968" s="287"/>
      <c r="H968" s="287"/>
      <c r="I968" s="288"/>
      <c r="J968" s="287"/>
      <c r="K968" s="288"/>
      <c r="L968" s="134"/>
      <c r="M968" s="133"/>
      <c r="N968" s="288"/>
      <c r="O968" s="134"/>
      <c r="P968" s="166"/>
      <c r="Q968" s="289"/>
      <c r="R968" s="165"/>
      <c r="S968" s="290"/>
      <c r="T968" s="290"/>
      <c r="U968" s="290"/>
      <c r="V968" s="290"/>
      <c r="W968" s="166"/>
      <c r="X968" s="87"/>
      <c r="Y968" s="418">
        <f t="shared" si="226"/>
        <v>0</v>
      </c>
      <c r="Z968" s="291">
        <f t="shared" si="227"/>
        <v>0</v>
      </c>
      <c r="AA968" s="163"/>
      <c r="AB968" s="177" t="str">
        <f t="shared" si="228"/>
        <v/>
      </c>
      <c r="AC968" s="283" t="str">
        <f t="shared" si="229"/>
        <v/>
      </c>
      <c r="AD968" s="283" t="str">
        <f t="shared" si="230"/>
        <v/>
      </c>
      <c r="AE968" s="163"/>
      <c r="AF968" s="162"/>
      <c r="AP968" s="581"/>
    </row>
    <row r="969" spans="1:42" s="141" customFormat="1">
      <c r="A969" s="134">
        <v>960</v>
      </c>
      <c r="B969" s="286"/>
      <c r="C969" s="146">
        <f t="shared" si="223"/>
        <v>0</v>
      </c>
      <c r="D969" s="146">
        <f t="shared" si="224"/>
        <v>1</v>
      </c>
      <c r="E969" s="146">
        <f t="shared" si="225"/>
        <v>1900</v>
      </c>
      <c r="F969" s="287"/>
      <c r="G969" s="287"/>
      <c r="H969" s="287"/>
      <c r="I969" s="288"/>
      <c r="J969" s="287"/>
      <c r="K969" s="288"/>
      <c r="L969" s="134"/>
      <c r="M969" s="133"/>
      <c r="N969" s="288"/>
      <c r="O969" s="134"/>
      <c r="P969" s="166"/>
      <c r="Q969" s="289"/>
      <c r="R969" s="165"/>
      <c r="S969" s="290"/>
      <c r="T969" s="290"/>
      <c r="U969" s="290"/>
      <c r="V969" s="290"/>
      <c r="W969" s="166"/>
      <c r="X969" s="87"/>
      <c r="Y969" s="418">
        <f t="shared" si="226"/>
        <v>0</v>
      </c>
      <c r="Z969" s="291">
        <f t="shared" si="227"/>
        <v>0</v>
      </c>
      <c r="AA969" s="163"/>
      <c r="AB969" s="177" t="str">
        <f t="shared" si="228"/>
        <v/>
      </c>
      <c r="AC969" s="283" t="str">
        <f t="shared" si="229"/>
        <v/>
      </c>
      <c r="AD969" s="283" t="str">
        <f t="shared" si="230"/>
        <v/>
      </c>
      <c r="AE969" s="163"/>
      <c r="AF969" s="162"/>
      <c r="AP969" s="581"/>
    </row>
    <row r="970" spans="1:42" s="141" customFormat="1">
      <c r="A970" s="134">
        <v>961</v>
      </c>
      <c r="B970" s="286"/>
      <c r="C970" s="146">
        <f t="shared" si="223"/>
        <v>0</v>
      </c>
      <c r="D970" s="146">
        <f t="shared" si="224"/>
        <v>1</v>
      </c>
      <c r="E970" s="146">
        <f t="shared" si="225"/>
        <v>1900</v>
      </c>
      <c r="F970" s="287"/>
      <c r="G970" s="287"/>
      <c r="H970" s="287"/>
      <c r="I970" s="288"/>
      <c r="J970" s="287"/>
      <c r="K970" s="288"/>
      <c r="L970" s="134"/>
      <c r="M970" s="133"/>
      <c r="N970" s="288"/>
      <c r="O970" s="134"/>
      <c r="P970" s="166"/>
      <c r="Q970" s="289"/>
      <c r="R970" s="165"/>
      <c r="S970" s="290"/>
      <c r="T970" s="290"/>
      <c r="U970" s="290"/>
      <c r="V970" s="290"/>
      <c r="W970" s="166"/>
      <c r="X970" s="87"/>
      <c r="Y970" s="418">
        <f t="shared" si="226"/>
        <v>0</v>
      </c>
      <c r="Z970" s="291">
        <f t="shared" si="227"/>
        <v>0</v>
      </c>
      <c r="AA970" s="163"/>
      <c r="AB970" s="177" t="str">
        <f t="shared" si="228"/>
        <v/>
      </c>
      <c r="AC970" s="283" t="str">
        <f t="shared" si="229"/>
        <v/>
      </c>
      <c r="AD970" s="283" t="str">
        <f t="shared" si="230"/>
        <v/>
      </c>
      <c r="AE970" s="163"/>
      <c r="AF970" s="162"/>
      <c r="AP970" s="581"/>
    </row>
    <row r="971" spans="1:42" s="141" customFormat="1">
      <c r="A971" s="134">
        <v>962</v>
      </c>
      <c r="B971" s="286"/>
      <c r="C971" s="146">
        <f t="shared" ref="C971:C1034" si="231">DAY(B971)</f>
        <v>0</v>
      </c>
      <c r="D971" s="146">
        <f t="shared" ref="D971:D1034" si="232">MONTH(B971)</f>
        <v>1</v>
      </c>
      <c r="E971" s="146">
        <f t="shared" ref="E971:E1034" si="233">YEAR(B971)</f>
        <v>1900</v>
      </c>
      <c r="F971" s="287"/>
      <c r="G971" s="287"/>
      <c r="H971" s="287"/>
      <c r="I971" s="288"/>
      <c r="J971" s="287"/>
      <c r="K971" s="288"/>
      <c r="L971" s="134"/>
      <c r="M971" s="133"/>
      <c r="N971" s="288"/>
      <c r="O971" s="134"/>
      <c r="P971" s="166"/>
      <c r="Q971" s="289"/>
      <c r="R971" s="165"/>
      <c r="S971" s="290"/>
      <c r="T971" s="290"/>
      <c r="U971" s="290"/>
      <c r="V971" s="290"/>
      <c r="W971" s="166"/>
      <c r="X971" s="87"/>
      <c r="Y971" s="418">
        <f t="shared" ref="Y971:Y1034" si="234">X971*U971</f>
        <v>0</v>
      </c>
      <c r="Z971" s="291">
        <f t="shared" ref="Z971:Z1034" si="235">Y971*1.1</f>
        <v>0</v>
      </c>
      <c r="AA971" s="163"/>
      <c r="AB971" s="177" t="str">
        <f t="shared" ref="AB971:AB1034" si="236">IF(S971="","",IF(S971-U971=0,"Full","No"))</f>
        <v/>
      </c>
      <c r="AC971" s="283" t="str">
        <f t="shared" ref="AC971:AC1034" si="237">IF(AND(S971&gt;U971,V971=0),"Lost",IF(AND(S971&gt;U971,V971&lt;(S971-U971)),"Lost",""))</f>
        <v/>
      </c>
      <c r="AD971" s="283" t="str">
        <f t="shared" ref="AD971:AD1034" si="238">IF(AND(S971&gt;U971,V971=0),S971-U971,IF(AND(S971&gt;U971,V971&lt;(S971-U971)),S971-(U971+V971),""))</f>
        <v/>
      </c>
      <c r="AE971" s="163"/>
      <c r="AF971" s="162"/>
      <c r="AP971" s="581"/>
    </row>
    <row r="972" spans="1:42" s="141" customFormat="1">
      <c r="A972" s="134">
        <v>963</v>
      </c>
      <c r="B972" s="286"/>
      <c r="C972" s="146">
        <f t="shared" si="231"/>
        <v>0</v>
      </c>
      <c r="D972" s="146">
        <f t="shared" si="232"/>
        <v>1</v>
      </c>
      <c r="E972" s="146">
        <f t="shared" si="233"/>
        <v>1900</v>
      </c>
      <c r="F972" s="287"/>
      <c r="G972" s="287"/>
      <c r="H972" s="287"/>
      <c r="I972" s="288"/>
      <c r="J972" s="287"/>
      <c r="K972" s="288"/>
      <c r="L972" s="134"/>
      <c r="M972" s="133"/>
      <c r="N972" s="288"/>
      <c r="O972" s="134"/>
      <c r="P972" s="166"/>
      <c r="Q972" s="289"/>
      <c r="R972" s="165"/>
      <c r="S972" s="290"/>
      <c r="T972" s="290"/>
      <c r="U972" s="290"/>
      <c r="V972" s="290"/>
      <c r="W972" s="166"/>
      <c r="X972" s="87"/>
      <c r="Y972" s="418">
        <f t="shared" si="234"/>
        <v>0</v>
      </c>
      <c r="Z972" s="291">
        <f t="shared" si="235"/>
        <v>0</v>
      </c>
      <c r="AA972" s="163"/>
      <c r="AB972" s="177" t="str">
        <f t="shared" si="236"/>
        <v/>
      </c>
      <c r="AC972" s="283" t="str">
        <f t="shared" si="237"/>
        <v/>
      </c>
      <c r="AD972" s="283" t="str">
        <f t="shared" si="238"/>
        <v/>
      </c>
      <c r="AE972" s="163"/>
      <c r="AF972" s="162"/>
      <c r="AP972" s="581"/>
    </row>
    <row r="973" spans="1:42" s="141" customFormat="1">
      <c r="A973" s="134">
        <v>964</v>
      </c>
      <c r="B973" s="286"/>
      <c r="C973" s="146">
        <f t="shared" si="231"/>
        <v>0</v>
      </c>
      <c r="D973" s="146">
        <f t="shared" si="232"/>
        <v>1</v>
      </c>
      <c r="E973" s="146">
        <f t="shared" si="233"/>
        <v>1900</v>
      </c>
      <c r="F973" s="287"/>
      <c r="G973" s="287"/>
      <c r="H973" s="287"/>
      <c r="I973" s="288"/>
      <c r="J973" s="287"/>
      <c r="K973" s="288"/>
      <c r="L973" s="134"/>
      <c r="M973" s="133"/>
      <c r="N973" s="288"/>
      <c r="O973" s="134"/>
      <c r="P973" s="166"/>
      <c r="Q973" s="289"/>
      <c r="R973" s="165"/>
      <c r="S973" s="290"/>
      <c r="T973" s="290"/>
      <c r="U973" s="290"/>
      <c r="V973" s="290"/>
      <c r="W973" s="166"/>
      <c r="X973" s="87"/>
      <c r="Y973" s="418">
        <f t="shared" si="234"/>
        <v>0</v>
      </c>
      <c r="Z973" s="291">
        <f t="shared" si="235"/>
        <v>0</v>
      </c>
      <c r="AA973" s="163"/>
      <c r="AB973" s="177" t="str">
        <f t="shared" si="236"/>
        <v/>
      </c>
      <c r="AC973" s="283" t="str">
        <f t="shared" si="237"/>
        <v/>
      </c>
      <c r="AD973" s="283" t="str">
        <f t="shared" si="238"/>
        <v/>
      </c>
      <c r="AE973" s="163"/>
      <c r="AF973" s="162"/>
      <c r="AP973" s="581"/>
    </row>
    <row r="974" spans="1:42" s="141" customFormat="1">
      <c r="A974" s="134">
        <v>965</v>
      </c>
      <c r="B974" s="286"/>
      <c r="C974" s="146">
        <f t="shared" si="231"/>
        <v>0</v>
      </c>
      <c r="D974" s="146">
        <f t="shared" si="232"/>
        <v>1</v>
      </c>
      <c r="E974" s="146">
        <f t="shared" si="233"/>
        <v>1900</v>
      </c>
      <c r="F974" s="287"/>
      <c r="G974" s="287"/>
      <c r="H974" s="287"/>
      <c r="I974" s="288"/>
      <c r="J974" s="287"/>
      <c r="K974" s="288"/>
      <c r="L974" s="134"/>
      <c r="M974" s="133"/>
      <c r="N974" s="288"/>
      <c r="O974" s="134"/>
      <c r="P974" s="166"/>
      <c r="Q974" s="289"/>
      <c r="R974" s="165"/>
      <c r="S974" s="290"/>
      <c r="T974" s="290"/>
      <c r="U974" s="290"/>
      <c r="V974" s="290"/>
      <c r="W974" s="166"/>
      <c r="X974" s="87"/>
      <c r="Y974" s="418">
        <f t="shared" si="234"/>
        <v>0</v>
      </c>
      <c r="Z974" s="291">
        <f t="shared" si="235"/>
        <v>0</v>
      </c>
      <c r="AA974" s="163"/>
      <c r="AB974" s="177" t="str">
        <f t="shared" si="236"/>
        <v/>
      </c>
      <c r="AC974" s="283" t="str">
        <f t="shared" si="237"/>
        <v/>
      </c>
      <c r="AD974" s="283" t="str">
        <f t="shared" si="238"/>
        <v/>
      </c>
      <c r="AE974" s="163"/>
      <c r="AF974" s="162"/>
      <c r="AP974" s="581"/>
    </row>
    <row r="975" spans="1:42" s="141" customFormat="1">
      <c r="A975" s="134">
        <v>966</v>
      </c>
      <c r="B975" s="286"/>
      <c r="C975" s="146">
        <f t="shared" si="231"/>
        <v>0</v>
      </c>
      <c r="D975" s="146">
        <f t="shared" si="232"/>
        <v>1</v>
      </c>
      <c r="E975" s="146">
        <f t="shared" si="233"/>
        <v>1900</v>
      </c>
      <c r="F975" s="287"/>
      <c r="G975" s="287"/>
      <c r="H975" s="287"/>
      <c r="I975" s="288"/>
      <c r="J975" s="287"/>
      <c r="K975" s="288"/>
      <c r="L975" s="134"/>
      <c r="M975" s="133"/>
      <c r="N975" s="288"/>
      <c r="O975" s="134"/>
      <c r="P975" s="166"/>
      <c r="Q975" s="289"/>
      <c r="R975" s="165"/>
      <c r="S975" s="290"/>
      <c r="T975" s="290"/>
      <c r="U975" s="290"/>
      <c r="V975" s="290"/>
      <c r="W975" s="166"/>
      <c r="X975" s="87"/>
      <c r="Y975" s="418">
        <f t="shared" si="234"/>
        <v>0</v>
      </c>
      <c r="Z975" s="291">
        <f t="shared" si="235"/>
        <v>0</v>
      </c>
      <c r="AA975" s="163"/>
      <c r="AB975" s="177" t="str">
        <f t="shared" si="236"/>
        <v/>
      </c>
      <c r="AC975" s="283" t="str">
        <f t="shared" si="237"/>
        <v/>
      </c>
      <c r="AD975" s="283" t="str">
        <f t="shared" si="238"/>
        <v/>
      </c>
      <c r="AE975" s="163"/>
      <c r="AF975" s="162"/>
      <c r="AP975" s="581"/>
    </row>
    <row r="976" spans="1:42" s="141" customFormat="1">
      <c r="A976" s="134">
        <v>967</v>
      </c>
      <c r="B976" s="286"/>
      <c r="C976" s="146">
        <f t="shared" si="231"/>
        <v>0</v>
      </c>
      <c r="D976" s="146">
        <f t="shared" si="232"/>
        <v>1</v>
      </c>
      <c r="E976" s="146">
        <f t="shared" si="233"/>
        <v>1900</v>
      </c>
      <c r="F976" s="287"/>
      <c r="G976" s="287"/>
      <c r="H976" s="287"/>
      <c r="I976" s="288"/>
      <c r="J976" s="287"/>
      <c r="K976" s="288"/>
      <c r="L976" s="134"/>
      <c r="M976" s="133"/>
      <c r="N976" s="288"/>
      <c r="O976" s="134"/>
      <c r="P976" s="166"/>
      <c r="Q976" s="289"/>
      <c r="R976" s="165"/>
      <c r="S976" s="290"/>
      <c r="T976" s="290"/>
      <c r="U976" s="290"/>
      <c r="V976" s="290"/>
      <c r="W976" s="166"/>
      <c r="X976" s="87"/>
      <c r="Y976" s="418">
        <f t="shared" si="234"/>
        <v>0</v>
      </c>
      <c r="Z976" s="291">
        <f t="shared" si="235"/>
        <v>0</v>
      </c>
      <c r="AA976" s="163"/>
      <c r="AB976" s="177" t="str">
        <f t="shared" si="236"/>
        <v/>
      </c>
      <c r="AC976" s="283" t="str">
        <f t="shared" si="237"/>
        <v/>
      </c>
      <c r="AD976" s="283" t="str">
        <f t="shared" si="238"/>
        <v/>
      </c>
      <c r="AE976" s="163"/>
      <c r="AF976" s="162"/>
      <c r="AP976" s="581"/>
    </row>
    <row r="977" spans="1:42" s="141" customFormat="1">
      <c r="A977" s="134">
        <v>968</v>
      </c>
      <c r="B977" s="286"/>
      <c r="C977" s="146">
        <f t="shared" si="231"/>
        <v>0</v>
      </c>
      <c r="D977" s="146">
        <f t="shared" si="232"/>
        <v>1</v>
      </c>
      <c r="E977" s="146">
        <f t="shared" si="233"/>
        <v>1900</v>
      </c>
      <c r="F977" s="287"/>
      <c r="G977" s="287"/>
      <c r="H977" s="287"/>
      <c r="I977" s="288"/>
      <c r="J977" s="287"/>
      <c r="K977" s="288"/>
      <c r="L977" s="134"/>
      <c r="M977" s="133"/>
      <c r="N977" s="288"/>
      <c r="O977" s="134"/>
      <c r="P977" s="166"/>
      <c r="Q977" s="289"/>
      <c r="R977" s="165"/>
      <c r="S977" s="290"/>
      <c r="T977" s="290"/>
      <c r="U977" s="290"/>
      <c r="V977" s="290"/>
      <c r="W977" s="166"/>
      <c r="X977" s="87"/>
      <c r="Y977" s="418">
        <f t="shared" si="234"/>
        <v>0</v>
      </c>
      <c r="Z977" s="291">
        <f t="shared" si="235"/>
        <v>0</v>
      </c>
      <c r="AA977" s="163"/>
      <c r="AB977" s="177" t="str">
        <f t="shared" si="236"/>
        <v/>
      </c>
      <c r="AC977" s="283" t="str">
        <f t="shared" si="237"/>
        <v/>
      </c>
      <c r="AD977" s="283" t="str">
        <f t="shared" si="238"/>
        <v/>
      </c>
      <c r="AE977" s="163"/>
      <c r="AF977" s="162"/>
      <c r="AP977" s="581"/>
    </row>
    <row r="978" spans="1:42" s="141" customFormat="1">
      <c r="A978" s="134">
        <v>969</v>
      </c>
      <c r="B978" s="286"/>
      <c r="C978" s="146">
        <f t="shared" si="231"/>
        <v>0</v>
      </c>
      <c r="D978" s="146">
        <f t="shared" si="232"/>
        <v>1</v>
      </c>
      <c r="E978" s="146">
        <f t="shared" si="233"/>
        <v>1900</v>
      </c>
      <c r="F978" s="287"/>
      <c r="G978" s="287"/>
      <c r="H978" s="287"/>
      <c r="I978" s="288"/>
      <c r="J978" s="287"/>
      <c r="K978" s="288"/>
      <c r="L978" s="134"/>
      <c r="M978" s="133"/>
      <c r="N978" s="288"/>
      <c r="O978" s="134"/>
      <c r="P978" s="166"/>
      <c r="Q978" s="289"/>
      <c r="R978" s="165"/>
      <c r="S978" s="290"/>
      <c r="T978" s="290"/>
      <c r="U978" s="290"/>
      <c r="V978" s="290"/>
      <c r="W978" s="166"/>
      <c r="X978" s="87"/>
      <c r="Y978" s="418">
        <f t="shared" si="234"/>
        <v>0</v>
      </c>
      <c r="Z978" s="291">
        <f t="shared" si="235"/>
        <v>0</v>
      </c>
      <c r="AA978" s="163"/>
      <c r="AB978" s="177" t="str">
        <f t="shared" si="236"/>
        <v/>
      </c>
      <c r="AC978" s="283" t="str">
        <f t="shared" si="237"/>
        <v/>
      </c>
      <c r="AD978" s="283" t="str">
        <f t="shared" si="238"/>
        <v/>
      </c>
      <c r="AE978" s="163"/>
      <c r="AF978" s="162"/>
      <c r="AP978" s="581"/>
    </row>
    <row r="979" spans="1:42" s="141" customFormat="1">
      <c r="A979" s="134">
        <v>970</v>
      </c>
      <c r="B979" s="286"/>
      <c r="C979" s="146">
        <f t="shared" si="231"/>
        <v>0</v>
      </c>
      <c r="D979" s="146">
        <f t="shared" si="232"/>
        <v>1</v>
      </c>
      <c r="E979" s="146">
        <f t="shared" si="233"/>
        <v>1900</v>
      </c>
      <c r="F979" s="287"/>
      <c r="G979" s="287"/>
      <c r="H979" s="287"/>
      <c r="I979" s="288"/>
      <c r="J979" s="287"/>
      <c r="K979" s="288"/>
      <c r="L979" s="134"/>
      <c r="M979" s="133"/>
      <c r="N979" s="288"/>
      <c r="O979" s="134"/>
      <c r="P979" s="166"/>
      <c r="Q979" s="289"/>
      <c r="R979" s="165"/>
      <c r="S979" s="290"/>
      <c r="T979" s="290"/>
      <c r="U979" s="290"/>
      <c r="V979" s="290"/>
      <c r="W979" s="166"/>
      <c r="X979" s="87"/>
      <c r="Y979" s="418">
        <f t="shared" si="234"/>
        <v>0</v>
      </c>
      <c r="Z979" s="291">
        <f t="shared" si="235"/>
        <v>0</v>
      </c>
      <c r="AA979" s="163"/>
      <c r="AB979" s="177" t="str">
        <f t="shared" si="236"/>
        <v/>
      </c>
      <c r="AC979" s="283" t="str">
        <f t="shared" si="237"/>
        <v/>
      </c>
      <c r="AD979" s="283" t="str">
        <f t="shared" si="238"/>
        <v/>
      </c>
      <c r="AE979" s="163"/>
      <c r="AF979" s="162"/>
      <c r="AP979" s="581"/>
    </row>
    <row r="980" spans="1:42" s="141" customFormat="1">
      <c r="A980" s="134">
        <v>971</v>
      </c>
      <c r="B980" s="286"/>
      <c r="C980" s="146">
        <f t="shared" si="231"/>
        <v>0</v>
      </c>
      <c r="D980" s="146">
        <f t="shared" si="232"/>
        <v>1</v>
      </c>
      <c r="E980" s="146">
        <f t="shared" si="233"/>
        <v>1900</v>
      </c>
      <c r="F980" s="287"/>
      <c r="G980" s="287"/>
      <c r="H980" s="287"/>
      <c r="I980" s="288"/>
      <c r="J980" s="287"/>
      <c r="K980" s="288"/>
      <c r="L980" s="134"/>
      <c r="M980" s="133"/>
      <c r="N980" s="288"/>
      <c r="O980" s="134"/>
      <c r="P980" s="166"/>
      <c r="Q980" s="289"/>
      <c r="R980" s="165"/>
      <c r="S980" s="290"/>
      <c r="T980" s="290"/>
      <c r="U980" s="290"/>
      <c r="V980" s="290"/>
      <c r="W980" s="166"/>
      <c r="X980" s="87"/>
      <c r="Y980" s="418">
        <f t="shared" si="234"/>
        <v>0</v>
      </c>
      <c r="Z980" s="291">
        <f t="shared" si="235"/>
        <v>0</v>
      </c>
      <c r="AA980" s="163"/>
      <c r="AB980" s="177" t="str">
        <f t="shared" si="236"/>
        <v/>
      </c>
      <c r="AC980" s="283" t="str">
        <f t="shared" si="237"/>
        <v/>
      </c>
      <c r="AD980" s="283" t="str">
        <f t="shared" si="238"/>
        <v/>
      </c>
      <c r="AE980" s="163"/>
      <c r="AF980" s="162"/>
      <c r="AP980" s="581"/>
    </row>
    <row r="981" spans="1:42" s="141" customFormat="1">
      <c r="A981" s="134">
        <v>972</v>
      </c>
      <c r="B981" s="286"/>
      <c r="C981" s="146">
        <f t="shared" si="231"/>
        <v>0</v>
      </c>
      <c r="D981" s="146">
        <f t="shared" si="232"/>
        <v>1</v>
      </c>
      <c r="E981" s="146">
        <f t="shared" si="233"/>
        <v>1900</v>
      </c>
      <c r="F981" s="287"/>
      <c r="G981" s="287"/>
      <c r="H981" s="287"/>
      <c r="I981" s="288"/>
      <c r="J981" s="287"/>
      <c r="K981" s="288"/>
      <c r="L981" s="134"/>
      <c r="M981" s="133"/>
      <c r="N981" s="288"/>
      <c r="O981" s="134"/>
      <c r="P981" s="166"/>
      <c r="Q981" s="289"/>
      <c r="R981" s="165"/>
      <c r="S981" s="290"/>
      <c r="T981" s="290"/>
      <c r="U981" s="290"/>
      <c r="V981" s="290"/>
      <c r="W981" s="166"/>
      <c r="X981" s="87"/>
      <c r="Y981" s="418">
        <f t="shared" si="234"/>
        <v>0</v>
      </c>
      <c r="Z981" s="291">
        <f t="shared" si="235"/>
        <v>0</v>
      </c>
      <c r="AA981" s="163"/>
      <c r="AB981" s="177" t="str">
        <f t="shared" si="236"/>
        <v/>
      </c>
      <c r="AC981" s="283" t="str">
        <f t="shared" si="237"/>
        <v/>
      </c>
      <c r="AD981" s="283" t="str">
        <f t="shared" si="238"/>
        <v/>
      </c>
      <c r="AE981" s="163"/>
      <c r="AF981" s="162"/>
      <c r="AP981" s="581"/>
    </row>
    <row r="982" spans="1:42" s="141" customFormat="1">
      <c r="A982" s="134">
        <v>973</v>
      </c>
      <c r="B982" s="286"/>
      <c r="C982" s="146">
        <f t="shared" si="231"/>
        <v>0</v>
      </c>
      <c r="D982" s="146">
        <f t="shared" si="232"/>
        <v>1</v>
      </c>
      <c r="E982" s="146">
        <f t="shared" si="233"/>
        <v>1900</v>
      </c>
      <c r="F982" s="287"/>
      <c r="G982" s="287"/>
      <c r="H982" s="287"/>
      <c r="I982" s="288"/>
      <c r="J982" s="287"/>
      <c r="K982" s="288"/>
      <c r="L982" s="134"/>
      <c r="M982" s="133"/>
      <c r="N982" s="288"/>
      <c r="O982" s="134"/>
      <c r="P982" s="166"/>
      <c r="Q982" s="289"/>
      <c r="R982" s="165"/>
      <c r="S982" s="290"/>
      <c r="T982" s="290"/>
      <c r="U982" s="290"/>
      <c r="V982" s="290"/>
      <c r="W982" s="166"/>
      <c r="X982" s="87"/>
      <c r="Y982" s="418">
        <f t="shared" si="234"/>
        <v>0</v>
      </c>
      <c r="Z982" s="291">
        <f t="shared" si="235"/>
        <v>0</v>
      </c>
      <c r="AA982" s="163"/>
      <c r="AB982" s="177" t="str">
        <f t="shared" si="236"/>
        <v/>
      </c>
      <c r="AC982" s="283" t="str">
        <f t="shared" si="237"/>
        <v/>
      </c>
      <c r="AD982" s="283" t="str">
        <f t="shared" si="238"/>
        <v/>
      </c>
      <c r="AE982" s="163"/>
      <c r="AF982" s="162"/>
      <c r="AP982" s="581"/>
    </row>
    <row r="983" spans="1:42" s="141" customFormat="1">
      <c r="A983" s="134">
        <v>974</v>
      </c>
      <c r="B983" s="286"/>
      <c r="C983" s="146">
        <f t="shared" si="231"/>
        <v>0</v>
      </c>
      <c r="D983" s="146">
        <f t="shared" si="232"/>
        <v>1</v>
      </c>
      <c r="E983" s="146">
        <f t="shared" si="233"/>
        <v>1900</v>
      </c>
      <c r="F983" s="287"/>
      <c r="G983" s="287"/>
      <c r="H983" s="287"/>
      <c r="I983" s="288"/>
      <c r="J983" s="287"/>
      <c r="K983" s="288"/>
      <c r="L983" s="134"/>
      <c r="M983" s="133"/>
      <c r="N983" s="288"/>
      <c r="O983" s="134"/>
      <c r="P983" s="166"/>
      <c r="Q983" s="289"/>
      <c r="R983" s="165"/>
      <c r="S983" s="290"/>
      <c r="T983" s="290"/>
      <c r="U983" s="290"/>
      <c r="V983" s="290"/>
      <c r="W983" s="166"/>
      <c r="X983" s="87"/>
      <c r="Y983" s="418">
        <f t="shared" si="234"/>
        <v>0</v>
      </c>
      <c r="Z983" s="291">
        <f t="shared" si="235"/>
        <v>0</v>
      </c>
      <c r="AA983" s="163"/>
      <c r="AB983" s="177" t="str">
        <f t="shared" si="236"/>
        <v/>
      </c>
      <c r="AC983" s="283" t="str">
        <f t="shared" si="237"/>
        <v/>
      </c>
      <c r="AD983" s="283" t="str">
        <f t="shared" si="238"/>
        <v/>
      </c>
      <c r="AE983" s="163"/>
      <c r="AF983" s="162"/>
      <c r="AP983" s="581"/>
    </row>
    <row r="984" spans="1:42" s="141" customFormat="1">
      <c r="A984" s="134">
        <v>975</v>
      </c>
      <c r="B984" s="286"/>
      <c r="C984" s="146">
        <f t="shared" si="231"/>
        <v>0</v>
      </c>
      <c r="D984" s="146">
        <f t="shared" si="232"/>
        <v>1</v>
      </c>
      <c r="E984" s="146">
        <f t="shared" si="233"/>
        <v>1900</v>
      </c>
      <c r="F984" s="287"/>
      <c r="G984" s="287"/>
      <c r="H984" s="287"/>
      <c r="I984" s="288"/>
      <c r="J984" s="287"/>
      <c r="K984" s="288"/>
      <c r="L984" s="134"/>
      <c r="M984" s="133"/>
      <c r="N984" s="288"/>
      <c r="O984" s="134"/>
      <c r="P984" s="166"/>
      <c r="Q984" s="289"/>
      <c r="R984" s="165"/>
      <c r="S984" s="290"/>
      <c r="T984" s="290"/>
      <c r="U984" s="290"/>
      <c r="V984" s="290"/>
      <c r="W984" s="166"/>
      <c r="X984" s="87"/>
      <c r="Y984" s="418">
        <f t="shared" si="234"/>
        <v>0</v>
      </c>
      <c r="Z984" s="291">
        <f t="shared" si="235"/>
        <v>0</v>
      </c>
      <c r="AA984" s="163"/>
      <c r="AB984" s="177" t="str">
        <f t="shared" si="236"/>
        <v/>
      </c>
      <c r="AC984" s="283" t="str">
        <f t="shared" si="237"/>
        <v/>
      </c>
      <c r="AD984" s="283" t="str">
        <f t="shared" si="238"/>
        <v/>
      </c>
      <c r="AE984" s="163"/>
      <c r="AF984" s="162"/>
      <c r="AP984" s="581"/>
    </row>
    <row r="985" spans="1:42" s="141" customFormat="1">
      <c r="A985" s="134">
        <v>976</v>
      </c>
      <c r="B985" s="286"/>
      <c r="C985" s="146">
        <f t="shared" si="231"/>
        <v>0</v>
      </c>
      <c r="D985" s="146">
        <f t="shared" si="232"/>
        <v>1</v>
      </c>
      <c r="E985" s="146">
        <f t="shared" si="233"/>
        <v>1900</v>
      </c>
      <c r="F985" s="287"/>
      <c r="G985" s="287"/>
      <c r="H985" s="287"/>
      <c r="I985" s="288"/>
      <c r="J985" s="287"/>
      <c r="K985" s="288"/>
      <c r="L985" s="134"/>
      <c r="M985" s="133"/>
      <c r="N985" s="288"/>
      <c r="O985" s="134"/>
      <c r="P985" s="166"/>
      <c r="Q985" s="289"/>
      <c r="R985" s="165"/>
      <c r="S985" s="290"/>
      <c r="T985" s="290"/>
      <c r="U985" s="290"/>
      <c r="V985" s="290"/>
      <c r="W985" s="166"/>
      <c r="X985" s="87"/>
      <c r="Y985" s="418">
        <f t="shared" si="234"/>
        <v>0</v>
      </c>
      <c r="Z985" s="291">
        <f t="shared" si="235"/>
        <v>0</v>
      </c>
      <c r="AA985" s="163"/>
      <c r="AB985" s="177" t="str">
        <f t="shared" si="236"/>
        <v/>
      </c>
      <c r="AC985" s="283" t="str">
        <f t="shared" si="237"/>
        <v/>
      </c>
      <c r="AD985" s="283" t="str">
        <f t="shared" si="238"/>
        <v/>
      </c>
      <c r="AE985" s="163"/>
      <c r="AF985" s="162"/>
      <c r="AP985" s="581"/>
    </row>
    <row r="986" spans="1:42" s="141" customFormat="1">
      <c r="A986" s="134">
        <v>977</v>
      </c>
      <c r="B986" s="286"/>
      <c r="C986" s="146">
        <f t="shared" si="231"/>
        <v>0</v>
      </c>
      <c r="D986" s="146">
        <f t="shared" si="232"/>
        <v>1</v>
      </c>
      <c r="E986" s="146">
        <f t="shared" si="233"/>
        <v>1900</v>
      </c>
      <c r="F986" s="287"/>
      <c r="G986" s="287"/>
      <c r="H986" s="287"/>
      <c r="I986" s="288"/>
      <c r="J986" s="287"/>
      <c r="K986" s="288"/>
      <c r="L986" s="134"/>
      <c r="M986" s="133"/>
      <c r="N986" s="288"/>
      <c r="O986" s="134"/>
      <c r="P986" s="166"/>
      <c r="Q986" s="289"/>
      <c r="R986" s="165"/>
      <c r="S986" s="290"/>
      <c r="T986" s="290"/>
      <c r="U986" s="290"/>
      <c r="V986" s="290"/>
      <c r="W986" s="166"/>
      <c r="X986" s="87"/>
      <c r="Y986" s="418">
        <f t="shared" si="234"/>
        <v>0</v>
      </c>
      <c r="Z986" s="291">
        <f t="shared" si="235"/>
        <v>0</v>
      </c>
      <c r="AA986" s="163"/>
      <c r="AB986" s="177" t="str">
        <f t="shared" si="236"/>
        <v/>
      </c>
      <c r="AC986" s="283" t="str">
        <f t="shared" si="237"/>
        <v/>
      </c>
      <c r="AD986" s="283" t="str">
        <f t="shared" si="238"/>
        <v/>
      </c>
      <c r="AE986" s="163"/>
      <c r="AF986" s="162"/>
      <c r="AP986" s="581"/>
    </row>
    <row r="987" spans="1:42" s="141" customFormat="1">
      <c r="A987" s="134">
        <v>978</v>
      </c>
      <c r="B987" s="286"/>
      <c r="C987" s="146">
        <f t="shared" si="231"/>
        <v>0</v>
      </c>
      <c r="D987" s="146">
        <f t="shared" si="232"/>
        <v>1</v>
      </c>
      <c r="E987" s="146">
        <f t="shared" si="233"/>
        <v>1900</v>
      </c>
      <c r="F987" s="287"/>
      <c r="G987" s="287"/>
      <c r="H987" s="287"/>
      <c r="I987" s="288"/>
      <c r="J987" s="287"/>
      <c r="K987" s="288"/>
      <c r="L987" s="134"/>
      <c r="M987" s="133"/>
      <c r="N987" s="288"/>
      <c r="O987" s="134"/>
      <c r="P987" s="166"/>
      <c r="Q987" s="289"/>
      <c r="R987" s="165"/>
      <c r="S987" s="290"/>
      <c r="T987" s="290"/>
      <c r="U987" s="290"/>
      <c r="V987" s="290"/>
      <c r="W987" s="166"/>
      <c r="X987" s="87"/>
      <c r="Y987" s="418">
        <f t="shared" si="234"/>
        <v>0</v>
      </c>
      <c r="Z987" s="291">
        <f t="shared" si="235"/>
        <v>0</v>
      </c>
      <c r="AA987" s="163"/>
      <c r="AB987" s="177" t="str">
        <f t="shared" si="236"/>
        <v/>
      </c>
      <c r="AC987" s="283" t="str">
        <f t="shared" si="237"/>
        <v/>
      </c>
      <c r="AD987" s="283" t="str">
        <f t="shared" si="238"/>
        <v/>
      </c>
      <c r="AE987" s="163"/>
      <c r="AF987" s="162"/>
      <c r="AP987" s="581"/>
    </row>
    <row r="988" spans="1:42" s="141" customFormat="1">
      <c r="A988" s="134">
        <v>979</v>
      </c>
      <c r="B988" s="286"/>
      <c r="C988" s="146">
        <f t="shared" si="231"/>
        <v>0</v>
      </c>
      <c r="D988" s="146">
        <f t="shared" si="232"/>
        <v>1</v>
      </c>
      <c r="E988" s="146">
        <f t="shared" si="233"/>
        <v>1900</v>
      </c>
      <c r="F988" s="287"/>
      <c r="G988" s="287"/>
      <c r="H988" s="287"/>
      <c r="I988" s="288"/>
      <c r="J988" s="287"/>
      <c r="K988" s="288"/>
      <c r="L988" s="134"/>
      <c r="M988" s="133"/>
      <c r="N988" s="288"/>
      <c r="O988" s="134"/>
      <c r="P988" s="166"/>
      <c r="Q988" s="289"/>
      <c r="R988" s="165"/>
      <c r="S988" s="290"/>
      <c r="T988" s="290"/>
      <c r="U988" s="290"/>
      <c r="V988" s="290"/>
      <c r="W988" s="166"/>
      <c r="X988" s="87"/>
      <c r="Y988" s="418">
        <f t="shared" si="234"/>
        <v>0</v>
      </c>
      <c r="Z988" s="291">
        <f t="shared" si="235"/>
        <v>0</v>
      </c>
      <c r="AA988" s="163"/>
      <c r="AB988" s="177" t="str">
        <f t="shared" si="236"/>
        <v/>
      </c>
      <c r="AC988" s="283" t="str">
        <f t="shared" si="237"/>
        <v/>
      </c>
      <c r="AD988" s="283" t="str">
        <f t="shared" si="238"/>
        <v/>
      </c>
      <c r="AE988" s="163"/>
      <c r="AF988" s="162"/>
      <c r="AP988" s="581"/>
    </row>
    <row r="989" spans="1:42" s="141" customFormat="1">
      <c r="A989" s="134">
        <v>980</v>
      </c>
      <c r="B989" s="286"/>
      <c r="C989" s="146">
        <f t="shared" si="231"/>
        <v>0</v>
      </c>
      <c r="D989" s="146">
        <f t="shared" si="232"/>
        <v>1</v>
      </c>
      <c r="E989" s="146">
        <f t="shared" si="233"/>
        <v>1900</v>
      </c>
      <c r="F989" s="287"/>
      <c r="G989" s="287"/>
      <c r="H989" s="287"/>
      <c r="I989" s="288"/>
      <c r="J989" s="287"/>
      <c r="K989" s="288"/>
      <c r="L989" s="134"/>
      <c r="M989" s="133"/>
      <c r="N989" s="288"/>
      <c r="O989" s="134"/>
      <c r="P989" s="166"/>
      <c r="Q989" s="289"/>
      <c r="R989" s="165"/>
      <c r="S989" s="290"/>
      <c r="T989" s="290"/>
      <c r="U989" s="290"/>
      <c r="V989" s="290"/>
      <c r="W989" s="166"/>
      <c r="X989" s="87"/>
      <c r="Y989" s="418">
        <f t="shared" si="234"/>
        <v>0</v>
      </c>
      <c r="Z989" s="291">
        <f t="shared" si="235"/>
        <v>0</v>
      </c>
      <c r="AA989" s="163"/>
      <c r="AB989" s="177" t="str">
        <f t="shared" si="236"/>
        <v/>
      </c>
      <c r="AC989" s="283" t="str">
        <f t="shared" si="237"/>
        <v/>
      </c>
      <c r="AD989" s="283" t="str">
        <f t="shared" si="238"/>
        <v/>
      </c>
      <c r="AE989" s="163"/>
      <c r="AF989" s="162"/>
      <c r="AP989" s="581"/>
    </row>
    <row r="990" spans="1:42" s="141" customFormat="1">
      <c r="A990" s="134">
        <v>981</v>
      </c>
      <c r="B990" s="286"/>
      <c r="C990" s="146">
        <f t="shared" si="231"/>
        <v>0</v>
      </c>
      <c r="D990" s="146">
        <f t="shared" si="232"/>
        <v>1</v>
      </c>
      <c r="E990" s="146">
        <f t="shared" si="233"/>
        <v>1900</v>
      </c>
      <c r="F990" s="287"/>
      <c r="G990" s="287"/>
      <c r="H990" s="287"/>
      <c r="I990" s="288"/>
      <c r="J990" s="287"/>
      <c r="K990" s="288"/>
      <c r="L990" s="134"/>
      <c r="M990" s="133"/>
      <c r="N990" s="288"/>
      <c r="O990" s="134"/>
      <c r="P990" s="166"/>
      <c r="Q990" s="289"/>
      <c r="R990" s="165"/>
      <c r="S990" s="290"/>
      <c r="T990" s="290"/>
      <c r="U990" s="290"/>
      <c r="V990" s="290"/>
      <c r="W990" s="166"/>
      <c r="X990" s="87"/>
      <c r="Y990" s="418">
        <f t="shared" si="234"/>
        <v>0</v>
      </c>
      <c r="Z990" s="291">
        <f t="shared" si="235"/>
        <v>0</v>
      </c>
      <c r="AA990" s="163"/>
      <c r="AB990" s="177" t="str">
        <f t="shared" si="236"/>
        <v/>
      </c>
      <c r="AC990" s="283" t="str">
        <f t="shared" si="237"/>
        <v/>
      </c>
      <c r="AD990" s="283" t="str">
        <f t="shared" si="238"/>
        <v/>
      </c>
      <c r="AE990" s="163"/>
      <c r="AF990" s="162"/>
      <c r="AP990" s="581"/>
    </row>
    <row r="991" spans="1:42" s="141" customFormat="1">
      <c r="A991" s="134">
        <v>982</v>
      </c>
      <c r="B991" s="286"/>
      <c r="C991" s="146">
        <f t="shared" si="231"/>
        <v>0</v>
      </c>
      <c r="D991" s="146">
        <f t="shared" si="232"/>
        <v>1</v>
      </c>
      <c r="E991" s="146">
        <f t="shared" si="233"/>
        <v>1900</v>
      </c>
      <c r="F991" s="287"/>
      <c r="G991" s="287"/>
      <c r="H991" s="287"/>
      <c r="I991" s="288"/>
      <c r="J991" s="287"/>
      <c r="K991" s="288"/>
      <c r="L991" s="134"/>
      <c r="M991" s="133"/>
      <c r="N991" s="288"/>
      <c r="O991" s="134"/>
      <c r="P991" s="166"/>
      <c r="Q991" s="289"/>
      <c r="R991" s="165"/>
      <c r="S991" s="290"/>
      <c r="T991" s="290"/>
      <c r="U991" s="290"/>
      <c r="V991" s="290"/>
      <c r="W991" s="166"/>
      <c r="X991" s="87"/>
      <c r="Y991" s="418">
        <f t="shared" si="234"/>
        <v>0</v>
      </c>
      <c r="Z991" s="291">
        <f t="shared" si="235"/>
        <v>0</v>
      </c>
      <c r="AA991" s="163"/>
      <c r="AB991" s="177" t="str">
        <f t="shared" si="236"/>
        <v/>
      </c>
      <c r="AC991" s="283" t="str">
        <f t="shared" si="237"/>
        <v/>
      </c>
      <c r="AD991" s="283" t="str">
        <f t="shared" si="238"/>
        <v/>
      </c>
      <c r="AE991" s="163"/>
      <c r="AF991" s="162"/>
      <c r="AP991" s="581"/>
    </row>
    <row r="992" spans="1:42" s="141" customFormat="1">
      <c r="A992" s="134">
        <v>983</v>
      </c>
      <c r="B992" s="286"/>
      <c r="C992" s="146">
        <f t="shared" si="231"/>
        <v>0</v>
      </c>
      <c r="D992" s="146">
        <f t="shared" si="232"/>
        <v>1</v>
      </c>
      <c r="E992" s="146">
        <f t="shared" si="233"/>
        <v>1900</v>
      </c>
      <c r="F992" s="287"/>
      <c r="G992" s="287"/>
      <c r="H992" s="287"/>
      <c r="I992" s="288"/>
      <c r="J992" s="287"/>
      <c r="K992" s="288"/>
      <c r="L992" s="134"/>
      <c r="M992" s="133"/>
      <c r="N992" s="288"/>
      <c r="O992" s="134"/>
      <c r="P992" s="166"/>
      <c r="Q992" s="289"/>
      <c r="R992" s="165"/>
      <c r="S992" s="290"/>
      <c r="T992" s="290"/>
      <c r="U992" s="290"/>
      <c r="V992" s="290"/>
      <c r="W992" s="166"/>
      <c r="X992" s="87"/>
      <c r="Y992" s="418">
        <f t="shared" si="234"/>
        <v>0</v>
      </c>
      <c r="Z992" s="291">
        <f t="shared" si="235"/>
        <v>0</v>
      </c>
      <c r="AA992" s="163"/>
      <c r="AB992" s="177" t="str">
        <f t="shared" si="236"/>
        <v/>
      </c>
      <c r="AC992" s="283" t="str">
        <f t="shared" si="237"/>
        <v/>
      </c>
      <c r="AD992" s="283" t="str">
        <f t="shared" si="238"/>
        <v/>
      </c>
      <c r="AE992" s="163"/>
      <c r="AF992" s="162"/>
      <c r="AP992" s="581"/>
    </row>
    <row r="993" spans="1:42" s="141" customFormat="1">
      <c r="A993" s="134">
        <v>984</v>
      </c>
      <c r="B993" s="286"/>
      <c r="C993" s="146">
        <f t="shared" si="231"/>
        <v>0</v>
      </c>
      <c r="D993" s="146">
        <f t="shared" si="232"/>
        <v>1</v>
      </c>
      <c r="E993" s="146">
        <f t="shared" si="233"/>
        <v>1900</v>
      </c>
      <c r="F993" s="287"/>
      <c r="G993" s="287"/>
      <c r="H993" s="287"/>
      <c r="I993" s="288"/>
      <c r="J993" s="287"/>
      <c r="K993" s="288"/>
      <c r="L993" s="134"/>
      <c r="M993" s="133"/>
      <c r="N993" s="288"/>
      <c r="O993" s="134"/>
      <c r="P993" s="166"/>
      <c r="Q993" s="289"/>
      <c r="R993" s="165"/>
      <c r="S993" s="290"/>
      <c r="T993" s="290"/>
      <c r="U993" s="290"/>
      <c r="V993" s="290"/>
      <c r="W993" s="166"/>
      <c r="X993" s="87"/>
      <c r="Y993" s="418">
        <f t="shared" si="234"/>
        <v>0</v>
      </c>
      <c r="Z993" s="291">
        <f t="shared" si="235"/>
        <v>0</v>
      </c>
      <c r="AA993" s="163"/>
      <c r="AB993" s="177" t="str">
        <f t="shared" si="236"/>
        <v/>
      </c>
      <c r="AC993" s="283" t="str">
        <f t="shared" si="237"/>
        <v/>
      </c>
      <c r="AD993" s="283" t="str">
        <f t="shared" si="238"/>
        <v/>
      </c>
      <c r="AE993" s="163"/>
      <c r="AF993" s="162"/>
      <c r="AP993" s="581"/>
    </row>
    <row r="994" spans="1:42" s="141" customFormat="1">
      <c r="A994" s="134">
        <v>985</v>
      </c>
      <c r="B994" s="286"/>
      <c r="C994" s="146">
        <f t="shared" si="231"/>
        <v>0</v>
      </c>
      <c r="D994" s="146">
        <f t="shared" si="232"/>
        <v>1</v>
      </c>
      <c r="E994" s="146">
        <f t="shared" si="233"/>
        <v>1900</v>
      </c>
      <c r="F994" s="287"/>
      <c r="G994" s="287"/>
      <c r="H994" s="287"/>
      <c r="I994" s="288"/>
      <c r="J994" s="287"/>
      <c r="K994" s="288"/>
      <c r="L994" s="134"/>
      <c r="M994" s="133"/>
      <c r="N994" s="288"/>
      <c r="O994" s="134"/>
      <c r="P994" s="166"/>
      <c r="Q994" s="289"/>
      <c r="R994" s="165"/>
      <c r="S994" s="290"/>
      <c r="T994" s="290"/>
      <c r="U994" s="290"/>
      <c r="V994" s="290"/>
      <c r="W994" s="166"/>
      <c r="X994" s="87"/>
      <c r="Y994" s="418">
        <f t="shared" si="234"/>
        <v>0</v>
      </c>
      <c r="Z994" s="291">
        <f t="shared" si="235"/>
        <v>0</v>
      </c>
      <c r="AA994" s="163"/>
      <c r="AB994" s="177" t="str">
        <f t="shared" si="236"/>
        <v/>
      </c>
      <c r="AC994" s="283" t="str">
        <f t="shared" si="237"/>
        <v/>
      </c>
      <c r="AD994" s="283" t="str">
        <f t="shared" si="238"/>
        <v/>
      </c>
      <c r="AE994" s="163"/>
      <c r="AF994" s="162"/>
      <c r="AP994" s="581"/>
    </row>
    <row r="995" spans="1:42" s="141" customFormat="1">
      <c r="A995" s="134">
        <v>986</v>
      </c>
      <c r="B995" s="286"/>
      <c r="C995" s="146">
        <f t="shared" si="231"/>
        <v>0</v>
      </c>
      <c r="D995" s="146">
        <f t="shared" si="232"/>
        <v>1</v>
      </c>
      <c r="E995" s="146">
        <f t="shared" si="233"/>
        <v>1900</v>
      </c>
      <c r="F995" s="287"/>
      <c r="G995" s="287"/>
      <c r="H995" s="287"/>
      <c r="I995" s="288"/>
      <c r="J995" s="287"/>
      <c r="K995" s="288"/>
      <c r="L995" s="134"/>
      <c r="M995" s="133"/>
      <c r="N995" s="288"/>
      <c r="O995" s="134"/>
      <c r="P995" s="166"/>
      <c r="Q995" s="289"/>
      <c r="R995" s="165"/>
      <c r="S995" s="290"/>
      <c r="T995" s="290"/>
      <c r="U995" s="290"/>
      <c r="V995" s="290"/>
      <c r="W995" s="166"/>
      <c r="X995" s="87"/>
      <c r="Y995" s="418">
        <f t="shared" si="234"/>
        <v>0</v>
      </c>
      <c r="Z995" s="291">
        <f t="shared" si="235"/>
        <v>0</v>
      </c>
      <c r="AA995" s="163"/>
      <c r="AB995" s="177" t="str">
        <f t="shared" si="236"/>
        <v/>
      </c>
      <c r="AC995" s="283" t="str">
        <f t="shared" si="237"/>
        <v/>
      </c>
      <c r="AD995" s="283" t="str">
        <f t="shared" si="238"/>
        <v/>
      </c>
      <c r="AE995" s="163"/>
      <c r="AF995" s="162"/>
      <c r="AP995" s="581"/>
    </row>
    <row r="996" spans="1:42" s="141" customFormat="1">
      <c r="A996" s="134">
        <v>987</v>
      </c>
      <c r="B996" s="286"/>
      <c r="C996" s="146">
        <f t="shared" si="231"/>
        <v>0</v>
      </c>
      <c r="D996" s="146">
        <f t="shared" si="232"/>
        <v>1</v>
      </c>
      <c r="E996" s="146">
        <f t="shared" si="233"/>
        <v>1900</v>
      </c>
      <c r="F996" s="287"/>
      <c r="G996" s="287"/>
      <c r="H996" s="287"/>
      <c r="I996" s="288"/>
      <c r="J996" s="287"/>
      <c r="K996" s="288"/>
      <c r="L996" s="134"/>
      <c r="M996" s="133"/>
      <c r="N996" s="288"/>
      <c r="O996" s="134"/>
      <c r="P996" s="166"/>
      <c r="Q996" s="289"/>
      <c r="R996" s="165"/>
      <c r="S996" s="290"/>
      <c r="T996" s="290"/>
      <c r="U996" s="290"/>
      <c r="V996" s="290"/>
      <c r="W996" s="166"/>
      <c r="X996" s="87"/>
      <c r="Y996" s="418">
        <f t="shared" si="234"/>
        <v>0</v>
      </c>
      <c r="Z996" s="291">
        <f t="shared" si="235"/>
        <v>0</v>
      </c>
      <c r="AA996" s="163"/>
      <c r="AB996" s="177" t="str">
        <f t="shared" si="236"/>
        <v/>
      </c>
      <c r="AC996" s="283" t="str">
        <f t="shared" si="237"/>
        <v/>
      </c>
      <c r="AD996" s="283" t="str">
        <f t="shared" si="238"/>
        <v/>
      </c>
      <c r="AE996" s="163"/>
      <c r="AF996" s="162"/>
      <c r="AP996" s="581"/>
    </row>
    <row r="997" spans="1:42" s="141" customFormat="1">
      <c r="A997" s="134">
        <v>988</v>
      </c>
      <c r="B997" s="286"/>
      <c r="C997" s="146">
        <f t="shared" si="231"/>
        <v>0</v>
      </c>
      <c r="D997" s="146">
        <f t="shared" si="232"/>
        <v>1</v>
      </c>
      <c r="E997" s="146">
        <f t="shared" si="233"/>
        <v>1900</v>
      </c>
      <c r="F997" s="287"/>
      <c r="G997" s="287"/>
      <c r="H997" s="287"/>
      <c r="I997" s="288"/>
      <c r="J997" s="287"/>
      <c r="K997" s="288"/>
      <c r="L997" s="134"/>
      <c r="M997" s="133"/>
      <c r="N997" s="288"/>
      <c r="O997" s="134"/>
      <c r="P997" s="166"/>
      <c r="Q997" s="289"/>
      <c r="R997" s="165"/>
      <c r="S997" s="290"/>
      <c r="T997" s="290"/>
      <c r="U997" s="290"/>
      <c r="V997" s="290"/>
      <c r="W997" s="166"/>
      <c r="X997" s="87"/>
      <c r="Y997" s="418">
        <f t="shared" si="234"/>
        <v>0</v>
      </c>
      <c r="Z997" s="291">
        <f t="shared" si="235"/>
        <v>0</v>
      </c>
      <c r="AA997" s="163"/>
      <c r="AB997" s="177" t="str">
        <f t="shared" si="236"/>
        <v/>
      </c>
      <c r="AC997" s="283" t="str">
        <f t="shared" si="237"/>
        <v/>
      </c>
      <c r="AD997" s="283" t="str">
        <f t="shared" si="238"/>
        <v/>
      </c>
      <c r="AE997" s="163"/>
      <c r="AF997" s="162"/>
      <c r="AP997" s="581"/>
    </row>
    <row r="998" spans="1:42" s="141" customFormat="1">
      <c r="A998" s="134">
        <v>989</v>
      </c>
      <c r="B998" s="286"/>
      <c r="C998" s="146">
        <f t="shared" si="231"/>
        <v>0</v>
      </c>
      <c r="D998" s="146">
        <f t="shared" si="232"/>
        <v>1</v>
      </c>
      <c r="E998" s="146">
        <f t="shared" si="233"/>
        <v>1900</v>
      </c>
      <c r="F998" s="287"/>
      <c r="G998" s="287"/>
      <c r="H998" s="287"/>
      <c r="I998" s="288"/>
      <c r="J998" s="287"/>
      <c r="K998" s="288"/>
      <c r="L998" s="134"/>
      <c r="M998" s="133"/>
      <c r="N998" s="288"/>
      <c r="O998" s="134"/>
      <c r="P998" s="166"/>
      <c r="Q998" s="289"/>
      <c r="R998" s="165"/>
      <c r="S998" s="290"/>
      <c r="T998" s="290"/>
      <c r="U998" s="290"/>
      <c r="V998" s="290"/>
      <c r="W998" s="166"/>
      <c r="X998" s="87"/>
      <c r="Y998" s="418">
        <f t="shared" si="234"/>
        <v>0</v>
      </c>
      <c r="Z998" s="291">
        <f t="shared" si="235"/>
        <v>0</v>
      </c>
      <c r="AA998" s="163"/>
      <c r="AB998" s="177" t="str">
        <f t="shared" si="236"/>
        <v/>
      </c>
      <c r="AC998" s="283" t="str">
        <f t="shared" si="237"/>
        <v/>
      </c>
      <c r="AD998" s="283" t="str">
        <f t="shared" si="238"/>
        <v/>
      </c>
      <c r="AE998" s="163"/>
      <c r="AF998" s="162"/>
      <c r="AP998" s="581"/>
    </row>
    <row r="999" spans="1:42" s="141" customFormat="1">
      <c r="A999" s="134">
        <v>990</v>
      </c>
      <c r="B999" s="286"/>
      <c r="C999" s="146">
        <f t="shared" si="231"/>
        <v>0</v>
      </c>
      <c r="D999" s="146">
        <f t="shared" si="232"/>
        <v>1</v>
      </c>
      <c r="E999" s="146">
        <f t="shared" si="233"/>
        <v>1900</v>
      </c>
      <c r="F999" s="287"/>
      <c r="G999" s="287"/>
      <c r="H999" s="287"/>
      <c r="I999" s="288"/>
      <c r="J999" s="287"/>
      <c r="K999" s="288"/>
      <c r="L999" s="134"/>
      <c r="M999" s="133"/>
      <c r="N999" s="288"/>
      <c r="O999" s="134"/>
      <c r="P999" s="166"/>
      <c r="Q999" s="289"/>
      <c r="R999" s="165"/>
      <c r="S999" s="290"/>
      <c r="T999" s="290"/>
      <c r="U999" s="290"/>
      <c r="V999" s="290"/>
      <c r="W999" s="166"/>
      <c r="X999" s="87"/>
      <c r="Y999" s="418">
        <f t="shared" si="234"/>
        <v>0</v>
      </c>
      <c r="Z999" s="291">
        <f t="shared" si="235"/>
        <v>0</v>
      </c>
      <c r="AA999" s="163"/>
      <c r="AB999" s="177" t="str">
        <f t="shared" si="236"/>
        <v/>
      </c>
      <c r="AC999" s="283" t="str">
        <f t="shared" si="237"/>
        <v/>
      </c>
      <c r="AD999" s="283" t="str">
        <f t="shared" si="238"/>
        <v/>
      </c>
      <c r="AE999" s="163"/>
      <c r="AF999" s="162"/>
      <c r="AP999" s="581"/>
    </row>
    <row r="1000" spans="1:42" s="141" customFormat="1">
      <c r="A1000" s="134">
        <v>991</v>
      </c>
      <c r="B1000" s="286"/>
      <c r="C1000" s="146">
        <f t="shared" si="231"/>
        <v>0</v>
      </c>
      <c r="D1000" s="146">
        <f t="shared" si="232"/>
        <v>1</v>
      </c>
      <c r="E1000" s="146">
        <f t="shared" si="233"/>
        <v>1900</v>
      </c>
      <c r="F1000" s="287"/>
      <c r="G1000" s="287"/>
      <c r="H1000" s="287"/>
      <c r="I1000" s="288"/>
      <c r="J1000" s="287"/>
      <c r="K1000" s="288"/>
      <c r="L1000" s="134"/>
      <c r="M1000" s="133"/>
      <c r="N1000" s="288"/>
      <c r="O1000" s="134"/>
      <c r="P1000" s="166"/>
      <c r="Q1000" s="289"/>
      <c r="R1000" s="165"/>
      <c r="S1000" s="290"/>
      <c r="T1000" s="290"/>
      <c r="U1000" s="290"/>
      <c r="V1000" s="290"/>
      <c r="W1000" s="166"/>
      <c r="X1000" s="87"/>
      <c r="Y1000" s="418">
        <f t="shared" si="234"/>
        <v>0</v>
      </c>
      <c r="Z1000" s="291">
        <f t="shared" si="235"/>
        <v>0</v>
      </c>
      <c r="AA1000" s="163"/>
      <c r="AB1000" s="177" t="str">
        <f t="shared" si="236"/>
        <v/>
      </c>
      <c r="AC1000" s="283" t="str">
        <f t="shared" si="237"/>
        <v/>
      </c>
      <c r="AD1000" s="283" t="str">
        <f t="shared" si="238"/>
        <v/>
      </c>
      <c r="AE1000" s="163"/>
      <c r="AF1000" s="162"/>
      <c r="AP1000" s="581"/>
    </row>
    <row r="1001" spans="1:42" s="141" customFormat="1">
      <c r="A1001" s="134">
        <v>992</v>
      </c>
      <c r="B1001" s="286"/>
      <c r="C1001" s="146">
        <f t="shared" si="231"/>
        <v>0</v>
      </c>
      <c r="D1001" s="146">
        <f t="shared" si="232"/>
        <v>1</v>
      </c>
      <c r="E1001" s="146">
        <f t="shared" si="233"/>
        <v>1900</v>
      </c>
      <c r="F1001" s="287"/>
      <c r="G1001" s="287"/>
      <c r="H1001" s="287"/>
      <c r="I1001" s="288"/>
      <c r="J1001" s="287"/>
      <c r="K1001" s="288"/>
      <c r="L1001" s="134"/>
      <c r="M1001" s="133"/>
      <c r="N1001" s="288"/>
      <c r="O1001" s="134"/>
      <c r="P1001" s="166"/>
      <c r="Q1001" s="289"/>
      <c r="R1001" s="165"/>
      <c r="S1001" s="290"/>
      <c r="T1001" s="290"/>
      <c r="U1001" s="290"/>
      <c r="V1001" s="290"/>
      <c r="W1001" s="166"/>
      <c r="X1001" s="87"/>
      <c r="Y1001" s="418">
        <f t="shared" si="234"/>
        <v>0</v>
      </c>
      <c r="Z1001" s="291">
        <f t="shared" si="235"/>
        <v>0</v>
      </c>
      <c r="AA1001" s="163"/>
      <c r="AB1001" s="177" t="str">
        <f t="shared" si="236"/>
        <v/>
      </c>
      <c r="AC1001" s="283" t="str">
        <f t="shared" si="237"/>
        <v/>
      </c>
      <c r="AD1001" s="283" t="str">
        <f t="shared" si="238"/>
        <v/>
      </c>
      <c r="AE1001" s="163"/>
      <c r="AF1001" s="162"/>
      <c r="AP1001" s="581"/>
    </row>
    <row r="1002" spans="1:42" s="141" customFormat="1">
      <c r="A1002" s="134">
        <v>993</v>
      </c>
      <c r="B1002" s="286"/>
      <c r="C1002" s="146">
        <f t="shared" si="231"/>
        <v>0</v>
      </c>
      <c r="D1002" s="146">
        <f t="shared" si="232"/>
        <v>1</v>
      </c>
      <c r="E1002" s="146">
        <f t="shared" si="233"/>
        <v>1900</v>
      </c>
      <c r="F1002" s="287"/>
      <c r="G1002" s="287"/>
      <c r="H1002" s="287"/>
      <c r="I1002" s="288"/>
      <c r="J1002" s="287"/>
      <c r="K1002" s="288"/>
      <c r="L1002" s="134"/>
      <c r="M1002" s="133"/>
      <c r="N1002" s="288"/>
      <c r="O1002" s="134"/>
      <c r="P1002" s="166"/>
      <c r="Q1002" s="289"/>
      <c r="R1002" s="165"/>
      <c r="S1002" s="290"/>
      <c r="T1002" s="290"/>
      <c r="U1002" s="290"/>
      <c r="V1002" s="290"/>
      <c r="W1002" s="166"/>
      <c r="X1002" s="87"/>
      <c r="Y1002" s="418">
        <f t="shared" si="234"/>
        <v>0</v>
      </c>
      <c r="Z1002" s="291">
        <f t="shared" si="235"/>
        <v>0</v>
      </c>
      <c r="AA1002" s="163"/>
      <c r="AB1002" s="177" t="str">
        <f t="shared" si="236"/>
        <v/>
      </c>
      <c r="AC1002" s="283" t="str">
        <f t="shared" si="237"/>
        <v/>
      </c>
      <c r="AD1002" s="283" t="str">
        <f t="shared" si="238"/>
        <v/>
      </c>
      <c r="AE1002" s="163"/>
      <c r="AF1002" s="162"/>
      <c r="AP1002" s="581"/>
    </row>
    <row r="1003" spans="1:42" s="141" customFormat="1">
      <c r="A1003" s="134">
        <v>994</v>
      </c>
      <c r="B1003" s="286"/>
      <c r="C1003" s="146">
        <f t="shared" si="231"/>
        <v>0</v>
      </c>
      <c r="D1003" s="146">
        <f t="shared" si="232"/>
        <v>1</v>
      </c>
      <c r="E1003" s="146">
        <f t="shared" si="233"/>
        <v>1900</v>
      </c>
      <c r="F1003" s="287"/>
      <c r="G1003" s="287"/>
      <c r="H1003" s="287"/>
      <c r="I1003" s="288"/>
      <c r="J1003" s="287"/>
      <c r="K1003" s="288"/>
      <c r="L1003" s="134"/>
      <c r="M1003" s="133"/>
      <c r="N1003" s="288"/>
      <c r="O1003" s="134"/>
      <c r="P1003" s="166"/>
      <c r="Q1003" s="289"/>
      <c r="R1003" s="165"/>
      <c r="S1003" s="290"/>
      <c r="T1003" s="290"/>
      <c r="U1003" s="290"/>
      <c r="V1003" s="290"/>
      <c r="W1003" s="166"/>
      <c r="X1003" s="87"/>
      <c r="Y1003" s="418">
        <f t="shared" si="234"/>
        <v>0</v>
      </c>
      <c r="Z1003" s="291">
        <f t="shared" si="235"/>
        <v>0</v>
      </c>
      <c r="AA1003" s="163"/>
      <c r="AB1003" s="177" t="str">
        <f t="shared" si="236"/>
        <v/>
      </c>
      <c r="AC1003" s="283" t="str">
        <f t="shared" si="237"/>
        <v/>
      </c>
      <c r="AD1003" s="283" t="str">
        <f t="shared" si="238"/>
        <v/>
      </c>
      <c r="AE1003" s="163"/>
      <c r="AF1003" s="162"/>
      <c r="AP1003" s="581"/>
    </row>
    <row r="1004" spans="1:42" s="141" customFormat="1">
      <c r="A1004" s="134">
        <v>995</v>
      </c>
      <c r="B1004" s="286"/>
      <c r="C1004" s="146">
        <f t="shared" si="231"/>
        <v>0</v>
      </c>
      <c r="D1004" s="146">
        <f t="shared" si="232"/>
        <v>1</v>
      </c>
      <c r="E1004" s="146">
        <f t="shared" si="233"/>
        <v>1900</v>
      </c>
      <c r="F1004" s="287"/>
      <c r="G1004" s="287"/>
      <c r="H1004" s="287"/>
      <c r="I1004" s="288"/>
      <c r="J1004" s="287"/>
      <c r="K1004" s="288"/>
      <c r="L1004" s="134"/>
      <c r="M1004" s="133"/>
      <c r="N1004" s="288"/>
      <c r="O1004" s="134"/>
      <c r="P1004" s="166"/>
      <c r="Q1004" s="289"/>
      <c r="R1004" s="165"/>
      <c r="S1004" s="290"/>
      <c r="T1004" s="290"/>
      <c r="U1004" s="290"/>
      <c r="V1004" s="290"/>
      <c r="W1004" s="166"/>
      <c r="X1004" s="87"/>
      <c r="Y1004" s="418">
        <f t="shared" si="234"/>
        <v>0</v>
      </c>
      <c r="Z1004" s="291">
        <f t="shared" si="235"/>
        <v>0</v>
      </c>
      <c r="AA1004" s="163"/>
      <c r="AB1004" s="177" t="str">
        <f t="shared" si="236"/>
        <v/>
      </c>
      <c r="AC1004" s="283" t="str">
        <f t="shared" si="237"/>
        <v/>
      </c>
      <c r="AD1004" s="283" t="str">
        <f t="shared" si="238"/>
        <v/>
      </c>
      <c r="AE1004" s="163"/>
      <c r="AF1004" s="162"/>
      <c r="AP1004" s="581"/>
    </row>
    <row r="1005" spans="1:42" s="141" customFormat="1">
      <c r="A1005" s="134">
        <v>996</v>
      </c>
      <c r="B1005" s="286"/>
      <c r="C1005" s="146">
        <f t="shared" si="231"/>
        <v>0</v>
      </c>
      <c r="D1005" s="146">
        <f t="shared" si="232"/>
        <v>1</v>
      </c>
      <c r="E1005" s="146">
        <f t="shared" si="233"/>
        <v>1900</v>
      </c>
      <c r="F1005" s="287"/>
      <c r="G1005" s="287"/>
      <c r="H1005" s="287"/>
      <c r="I1005" s="288"/>
      <c r="J1005" s="287"/>
      <c r="K1005" s="288"/>
      <c r="L1005" s="134"/>
      <c r="M1005" s="133"/>
      <c r="N1005" s="288"/>
      <c r="O1005" s="134"/>
      <c r="P1005" s="166"/>
      <c r="Q1005" s="289"/>
      <c r="R1005" s="165"/>
      <c r="S1005" s="290"/>
      <c r="T1005" s="290"/>
      <c r="U1005" s="290"/>
      <c r="V1005" s="290"/>
      <c r="W1005" s="166"/>
      <c r="X1005" s="87"/>
      <c r="Y1005" s="418">
        <f t="shared" si="234"/>
        <v>0</v>
      </c>
      <c r="Z1005" s="291">
        <f t="shared" si="235"/>
        <v>0</v>
      </c>
      <c r="AA1005" s="163"/>
      <c r="AB1005" s="177" t="str">
        <f t="shared" si="236"/>
        <v/>
      </c>
      <c r="AC1005" s="283" t="str">
        <f t="shared" si="237"/>
        <v/>
      </c>
      <c r="AD1005" s="283" t="str">
        <f t="shared" si="238"/>
        <v/>
      </c>
      <c r="AE1005" s="163"/>
      <c r="AF1005" s="162"/>
      <c r="AP1005" s="581"/>
    </row>
    <row r="1006" spans="1:42" s="141" customFormat="1">
      <c r="A1006" s="134">
        <v>997</v>
      </c>
      <c r="B1006" s="286"/>
      <c r="C1006" s="146">
        <f t="shared" si="231"/>
        <v>0</v>
      </c>
      <c r="D1006" s="146">
        <f t="shared" si="232"/>
        <v>1</v>
      </c>
      <c r="E1006" s="146">
        <f t="shared" si="233"/>
        <v>1900</v>
      </c>
      <c r="F1006" s="287"/>
      <c r="G1006" s="287"/>
      <c r="H1006" s="287"/>
      <c r="I1006" s="288"/>
      <c r="J1006" s="287"/>
      <c r="K1006" s="288"/>
      <c r="L1006" s="134"/>
      <c r="M1006" s="133"/>
      <c r="N1006" s="288"/>
      <c r="O1006" s="134"/>
      <c r="P1006" s="166"/>
      <c r="Q1006" s="289"/>
      <c r="R1006" s="165"/>
      <c r="S1006" s="290"/>
      <c r="T1006" s="290"/>
      <c r="U1006" s="290"/>
      <c r="V1006" s="290"/>
      <c r="W1006" s="166"/>
      <c r="X1006" s="87"/>
      <c r="Y1006" s="418">
        <f t="shared" si="234"/>
        <v>0</v>
      </c>
      <c r="Z1006" s="291">
        <f t="shared" si="235"/>
        <v>0</v>
      </c>
      <c r="AA1006" s="163"/>
      <c r="AB1006" s="177" t="str">
        <f t="shared" si="236"/>
        <v/>
      </c>
      <c r="AC1006" s="283" t="str">
        <f t="shared" si="237"/>
        <v/>
      </c>
      <c r="AD1006" s="283" t="str">
        <f t="shared" si="238"/>
        <v/>
      </c>
      <c r="AE1006" s="163"/>
      <c r="AF1006" s="162"/>
      <c r="AP1006" s="581"/>
    </row>
    <row r="1007" spans="1:42" s="141" customFormat="1">
      <c r="A1007" s="134">
        <v>998</v>
      </c>
      <c r="B1007" s="286"/>
      <c r="C1007" s="146">
        <f t="shared" si="231"/>
        <v>0</v>
      </c>
      <c r="D1007" s="146">
        <f t="shared" si="232"/>
        <v>1</v>
      </c>
      <c r="E1007" s="146">
        <f t="shared" si="233"/>
        <v>1900</v>
      </c>
      <c r="F1007" s="287"/>
      <c r="G1007" s="287"/>
      <c r="H1007" s="287"/>
      <c r="I1007" s="288"/>
      <c r="J1007" s="287"/>
      <c r="K1007" s="288"/>
      <c r="L1007" s="134"/>
      <c r="M1007" s="133"/>
      <c r="N1007" s="288"/>
      <c r="O1007" s="134"/>
      <c r="P1007" s="166"/>
      <c r="Q1007" s="289"/>
      <c r="R1007" s="165"/>
      <c r="S1007" s="290"/>
      <c r="T1007" s="290"/>
      <c r="U1007" s="290"/>
      <c r="V1007" s="290"/>
      <c r="W1007" s="166"/>
      <c r="X1007" s="87"/>
      <c r="Y1007" s="418">
        <f t="shared" si="234"/>
        <v>0</v>
      </c>
      <c r="Z1007" s="291">
        <f t="shared" si="235"/>
        <v>0</v>
      </c>
      <c r="AA1007" s="163"/>
      <c r="AB1007" s="177" t="str">
        <f t="shared" si="236"/>
        <v/>
      </c>
      <c r="AC1007" s="283" t="str">
        <f t="shared" si="237"/>
        <v/>
      </c>
      <c r="AD1007" s="283" t="str">
        <f t="shared" si="238"/>
        <v/>
      </c>
      <c r="AE1007" s="163"/>
      <c r="AF1007" s="162"/>
      <c r="AP1007" s="581"/>
    </row>
    <row r="1008" spans="1:42" s="141" customFormat="1">
      <c r="A1008" s="134">
        <v>999</v>
      </c>
      <c r="B1008" s="286"/>
      <c r="C1008" s="146">
        <f t="shared" si="231"/>
        <v>0</v>
      </c>
      <c r="D1008" s="146">
        <f t="shared" si="232"/>
        <v>1</v>
      </c>
      <c r="E1008" s="146">
        <f t="shared" si="233"/>
        <v>1900</v>
      </c>
      <c r="F1008" s="287"/>
      <c r="G1008" s="287"/>
      <c r="H1008" s="287"/>
      <c r="I1008" s="288"/>
      <c r="J1008" s="287"/>
      <c r="K1008" s="288"/>
      <c r="L1008" s="134"/>
      <c r="M1008" s="133"/>
      <c r="N1008" s="288"/>
      <c r="O1008" s="134"/>
      <c r="P1008" s="166"/>
      <c r="Q1008" s="289"/>
      <c r="R1008" s="165"/>
      <c r="S1008" s="290"/>
      <c r="T1008" s="290"/>
      <c r="U1008" s="290"/>
      <c r="V1008" s="290"/>
      <c r="W1008" s="166"/>
      <c r="X1008" s="87"/>
      <c r="Y1008" s="418">
        <f t="shared" si="234"/>
        <v>0</v>
      </c>
      <c r="Z1008" s="291">
        <f t="shared" si="235"/>
        <v>0</v>
      </c>
      <c r="AA1008" s="163"/>
      <c r="AB1008" s="177" t="str">
        <f t="shared" si="236"/>
        <v/>
      </c>
      <c r="AC1008" s="283" t="str">
        <f t="shared" si="237"/>
        <v/>
      </c>
      <c r="AD1008" s="283" t="str">
        <f t="shared" si="238"/>
        <v/>
      </c>
      <c r="AE1008" s="163"/>
      <c r="AF1008" s="162"/>
      <c r="AP1008" s="581"/>
    </row>
    <row r="1009" spans="1:42" s="141" customFormat="1">
      <c r="A1009" s="134">
        <v>1000</v>
      </c>
      <c r="B1009" s="286"/>
      <c r="C1009" s="146">
        <f t="shared" si="231"/>
        <v>0</v>
      </c>
      <c r="D1009" s="146">
        <f t="shared" si="232"/>
        <v>1</v>
      </c>
      <c r="E1009" s="146">
        <f t="shared" si="233"/>
        <v>1900</v>
      </c>
      <c r="F1009" s="287"/>
      <c r="G1009" s="287"/>
      <c r="H1009" s="287"/>
      <c r="I1009" s="288"/>
      <c r="J1009" s="287"/>
      <c r="K1009" s="288"/>
      <c r="L1009" s="134"/>
      <c r="M1009" s="133"/>
      <c r="N1009" s="288"/>
      <c r="O1009" s="134"/>
      <c r="P1009" s="166"/>
      <c r="Q1009" s="289"/>
      <c r="R1009" s="165"/>
      <c r="S1009" s="290"/>
      <c r="T1009" s="290"/>
      <c r="U1009" s="290"/>
      <c r="V1009" s="290"/>
      <c r="W1009" s="166"/>
      <c r="X1009" s="87"/>
      <c r="Y1009" s="418">
        <f t="shared" si="234"/>
        <v>0</v>
      </c>
      <c r="Z1009" s="291">
        <f t="shared" si="235"/>
        <v>0</v>
      </c>
      <c r="AA1009" s="163"/>
      <c r="AB1009" s="177" t="str">
        <f t="shared" si="236"/>
        <v/>
      </c>
      <c r="AC1009" s="283" t="str">
        <f t="shared" si="237"/>
        <v/>
      </c>
      <c r="AD1009" s="283" t="str">
        <f t="shared" si="238"/>
        <v/>
      </c>
      <c r="AE1009" s="163"/>
      <c r="AF1009" s="162"/>
      <c r="AP1009" s="581"/>
    </row>
    <row r="1010" spans="1:42" s="141" customFormat="1">
      <c r="A1010" s="134">
        <v>1001</v>
      </c>
      <c r="B1010" s="286"/>
      <c r="C1010" s="146">
        <f t="shared" si="231"/>
        <v>0</v>
      </c>
      <c r="D1010" s="146">
        <f t="shared" si="232"/>
        <v>1</v>
      </c>
      <c r="E1010" s="146">
        <f t="shared" si="233"/>
        <v>1900</v>
      </c>
      <c r="F1010" s="287"/>
      <c r="G1010" s="287"/>
      <c r="H1010" s="287"/>
      <c r="I1010" s="288"/>
      <c r="J1010" s="287"/>
      <c r="K1010" s="288"/>
      <c r="L1010" s="134"/>
      <c r="M1010" s="133"/>
      <c r="N1010" s="288"/>
      <c r="O1010" s="134"/>
      <c r="P1010" s="166"/>
      <c r="Q1010" s="289"/>
      <c r="R1010" s="165"/>
      <c r="S1010" s="290"/>
      <c r="T1010" s="290"/>
      <c r="U1010" s="290"/>
      <c r="V1010" s="290"/>
      <c r="W1010" s="166"/>
      <c r="X1010" s="87"/>
      <c r="Y1010" s="418">
        <f t="shared" si="234"/>
        <v>0</v>
      </c>
      <c r="Z1010" s="291">
        <f t="shared" si="235"/>
        <v>0</v>
      </c>
      <c r="AA1010" s="163"/>
      <c r="AB1010" s="177" t="str">
        <f t="shared" si="236"/>
        <v/>
      </c>
      <c r="AC1010" s="283" t="str">
        <f t="shared" si="237"/>
        <v/>
      </c>
      <c r="AD1010" s="283" t="str">
        <f t="shared" si="238"/>
        <v/>
      </c>
      <c r="AE1010" s="163"/>
      <c r="AF1010" s="162"/>
      <c r="AP1010" s="581"/>
    </row>
    <row r="1011" spans="1:42" s="141" customFormat="1">
      <c r="A1011" s="134">
        <v>1002</v>
      </c>
      <c r="B1011" s="286"/>
      <c r="C1011" s="146">
        <f t="shared" si="231"/>
        <v>0</v>
      </c>
      <c r="D1011" s="146">
        <f t="shared" si="232"/>
        <v>1</v>
      </c>
      <c r="E1011" s="146">
        <f t="shared" si="233"/>
        <v>1900</v>
      </c>
      <c r="F1011" s="287"/>
      <c r="G1011" s="287"/>
      <c r="H1011" s="287"/>
      <c r="I1011" s="288"/>
      <c r="J1011" s="287"/>
      <c r="K1011" s="288"/>
      <c r="L1011" s="134"/>
      <c r="M1011" s="133"/>
      <c r="N1011" s="288"/>
      <c r="O1011" s="134"/>
      <c r="P1011" s="166"/>
      <c r="Q1011" s="289"/>
      <c r="R1011" s="165"/>
      <c r="S1011" s="290"/>
      <c r="T1011" s="290"/>
      <c r="U1011" s="290"/>
      <c r="V1011" s="290"/>
      <c r="W1011" s="166"/>
      <c r="X1011" s="87"/>
      <c r="Y1011" s="418">
        <f t="shared" si="234"/>
        <v>0</v>
      </c>
      <c r="Z1011" s="291">
        <f t="shared" si="235"/>
        <v>0</v>
      </c>
      <c r="AA1011" s="163"/>
      <c r="AB1011" s="177" t="str">
        <f t="shared" si="236"/>
        <v/>
      </c>
      <c r="AC1011" s="283" t="str">
        <f t="shared" si="237"/>
        <v/>
      </c>
      <c r="AD1011" s="283" t="str">
        <f t="shared" si="238"/>
        <v/>
      </c>
      <c r="AE1011" s="163"/>
      <c r="AF1011" s="162"/>
      <c r="AP1011" s="581"/>
    </row>
    <row r="1012" spans="1:42" s="141" customFormat="1">
      <c r="A1012" s="134">
        <v>1003</v>
      </c>
      <c r="B1012" s="286"/>
      <c r="C1012" s="146">
        <f t="shared" si="231"/>
        <v>0</v>
      </c>
      <c r="D1012" s="146">
        <f t="shared" si="232"/>
        <v>1</v>
      </c>
      <c r="E1012" s="146">
        <f t="shared" si="233"/>
        <v>1900</v>
      </c>
      <c r="F1012" s="287"/>
      <c r="G1012" s="287"/>
      <c r="H1012" s="287"/>
      <c r="I1012" s="288"/>
      <c r="J1012" s="287"/>
      <c r="K1012" s="288"/>
      <c r="L1012" s="134"/>
      <c r="M1012" s="133"/>
      <c r="N1012" s="288"/>
      <c r="O1012" s="134"/>
      <c r="P1012" s="166"/>
      <c r="Q1012" s="289"/>
      <c r="R1012" s="165"/>
      <c r="S1012" s="290"/>
      <c r="T1012" s="290"/>
      <c r="U1012" s="290"/>
      <c r="V1012" s="290"/>
      <c r="W1012" s="166"/>
      <c r="X1012" s="87"/>
      <c r="Y1012" s="418">
        <f t="shared" si="234"/>
        <v>0</v>
      </c>
      <c r="Z1012" s="291">
        <f t="shared" si="235"/>
        <v>0</v>
      </c>
      <c r="AA1012" s="163"/>
      <c r="AB1012" s="177" t="str">
        <f t="shared" si="236"/>
        <v/>
      </c>
      <c r="AC1012" s="283" t="str">
        <f t="shared" si="237"/>
        <v/>
      </c>
      <c r="AD1012" s="283" t="str">
        <f t="shared" si="238"/>
        <v/>
      </c>
      <c r="AE1012" s="163"/>
      <c r="AF1012" s="162"/>
      <c r="AP1012" s="581"/>
    </row>
    <row r="1013" spans="1:42" s="141" customFormat="1">
      <c r="A1013" s="134">
        <v>1004</v>
      </c>
      <c r="B1013" s="286"/>
      <c r="C1013" s="146">
        <f t="shared" si="231"/>
        <v>0</v>
      </c>
      <c r="D1013" s="146">
        <f t="shared" si="232"/>
        <v>1</v>
      </c>
      <c r="E1013" s="146">
        <f t="shared" si="233"/>
        <v>1900</v>
      </c>
      <c r="F1013" s="287"/>
      <c r="G1013" s="287"/>
      <c r="H1013" s="287"/>
      <c r="I1013" s="288"/>
      <c r="J1013" s="287"/>
      <c r="K1013" s="288"/>
      <c r="L1013" s="134"/>
      <c r="M1013" s="133"/>
      <c r="N1013" s="288"/>
      <c r="O1013" s="134"/>
      <c r="P1013" s="166"/>
      <c r="Q1013" s="289"/>
      <c r="R1013" s="165"/>
      <c r="S1013" s="290"/>
      <c r="T1013" s="290"/>
      <c r="U1013" s="290"/>
      <c r="V1013" s="290"/>
      <c r="W1013" s="166"/>
      <c r="X1013" s="87"/>
      <c r="Y1013" s="418">
        <f t="shared" si="234"/>
        <v>0</v>
      </c>
      <c r="Z1013" s="291">
        <f t="shared" si="235"/>
        <v>0</v>
      </c>
      <c r="AA1013" s="163"/>
      <c r="AB1013" s="177" t="str">
        <f t="shared" si="236"/>
        <v/>
      </c>
      <c r="AC1013" s="283" t="str">
        <f t="shared" si="237"/>
        <v/>
      </c>
      <c r="AD1013" s="283" t="str">
        <f t="shared" si="238"/>
        <v/>
      </c>
      <c r="AE1013" s="163"/>
      <c r="AF1013" s="162"/>
      <c r="AP1013" s="581"/>
    </row>
    <row r="1014" spans="1:42" s="141" customFormat="1">
      <c r="A1014" s="134">
        <v>1005</v>
      </c>
      <c r="B1014" s="286"/>
      <c r="C1014" s="146">
        <f t="shared" si="231"/>
        <v>0</v>
      </c>
      <c r="D1014" s="146">
        <f t="shared" si="232"/>
        <v>1</v>
      </c>
      <c r="E1014" s="146">
        <f t="shared" si="233"/>
        <v>1900</v>
      </c>
      <c r="F1014" s="287"/>
      <c r="G1014" s="287"/>
      <c r="H1014" s="287"/>
      <c r="I1014" s="288"/>
      <c r="J1014" s="287"/>
      <c r="K1014" s="288"/>
      <c r="L1014" s="134"/>
      <c r="M1014" s="133"/>
      <c r="N1014" s="288"/>
      <c r="O1014" s="134"/>
      <c r="P1014" s="166"/>
      <c r="Q1014" s="289"/>
      <c r="R1014" s="165"/>
      <c r="S1014" s="290"/>
      <c r="T1014" s="290"/>
      <c r="U1014" s="290"/>
      <c r="V1014" s="290"/>
      <c r="W1014" s="166"/>
      <c r="X1014" s="87"/>
      <c r="Y1014" s="418">
        <f t="shared" si="234"/>
        <v>0</v>
      </c>
      <c r="Z1014" s="291">
        <f t="shared" si="235"/>
        <v>0</v>
      </c>
      <c r="AA1014" s="163"/>
      <c r="AB1014" s="177" t="str">
        <f t="shared" si="236"/>
        <v/>
      </c>
      <c r="AC1014" s="283" t="str">
        <f t="shared" si="237"/>
        <v/>
      </c>
      <c r="AD1014" s="283" t="str">
        <f t="shared" si="238"/>
        <v/>
      </c>
      <c r="AE1014" s="163"/>
      <c r="AF1014" s="162"/>
      <c r="AP1014" s="581"/>
    </row>
    <row r="1015" spans="1:42" s="141" customFormat="1">
      <c r="A1015" s="134">
        <v>1006</v>
      </c>
      <c r="B1015" s="286"/>
      <c r="C1015" s="146">
        <f t="shared" si="231"/>
        <v>0</v>
      </c>
      <c r="D1015" s="146">
        <f t="shared" si="232"/>
        <v>1</v>
      </c>
      <c r="E1015" s="146">
        <f t="shared" si="233"/>
        <v>1900</v>
      </c>
      <c r="F1015" s="287"/>
      <c r="G1015" s="287"/>
      <c r="H1015" s="287"/>
      <c r="I1015" s="288"/>
      <c r="J1015" s="287"/>
      <c r="K1015" s="288"/>
      <c r="L1015" s="134"/>
      <c r="M1015" s="133"/>
      <c r="N1015" s="288"/>
      <c r="O1015" s="134"/>
      <c r="P1015" s="166"/>
      <c r="Q1015" s="289"/>
      <c r="R1015" s="165"/>
      <c r="S1015" s="290"/>
      <c r="T1015" s="290"/>
      <c r="U1015" s="290"/>
      <c r="V1015" s="290"/>
      <c r="W1015" s="166"/>
      <c r="X1015" s="87"/>
      <c r="Y1015" s="418">
        <f t="shared" si="234"/>
        <v>0</v>
      </c>
      <c r="Z1015" s="291">
        <f t="shared" si="235"/>
        <v>0</v>
      </c>
      <c r="AA1015" s="163"/>
      <c r="AB1015" s="177" t="str">
        <f t="shared" si="236"/>
        <v/>
      </c>
      <c r="AC1015" s="283" t="str">
        <f t="shared" si="237"/>
        <v/>
      </c>
      <c r="AD1015" s="283" t="str">
        <f t="shared" si="238"/>
        <v/>
      </c>
      <c r="AE1015" s="163"/>
      <c r="AF1015" s="162"/>
      <c r="AP1015" s="581"/>
    </row>
    <row r="1016" spans="1:42" s="141" customFormat="1">
      <c r="A1016" s="134">
        <v>1007</v>
      </c>
      <c r="B1016" s="286"/>
      <c r="C1016" s="146">
        <f t="shared" si="231"/>
        <v>0</v>
      </c>
      <c r="D1016" s="146">
        <f t="shared" si="232"/>
        <v>1</v>
      </c>
      <c r="E1016" s="146">
        <f t="shared" si="233"/>
        <v>1900</v>
      </c>
      <c r="F1016" s="287"/>
      <c r="G1016" s="287"/>
      <c r="H1016" s="287"/>
      <c r="I1016" s="288"/>
      <c r="J1016" s="287"/>
      <c r="K1016" s="288"/>
      <c r="L1016" s="134"/>
      <c r="M1016" s="133"/>
      <c r="N1016" s="288"/>
      <c r="O1016" s="134"/>
      <c r="P1016" s="166"/>
      <c r="Q1016" s="289"/>
      <c r="R1016" s="165"/>
      <c r="S1016" s="290"/>
      <c r="T1016" s="290"/>
      <c r="U1016" s="290"/>
      <c r="V1016" s="290"/>
      <c r="W1016" s="166"/>
      <c r="X1016" s="87"/>
      <c r="Y1016" s="418">
        <f t="shared" si="234"/>
        <v>0</v>
      </c>
      <c r="Z1016" s="291">
        <f t="shared" si="235"/>
        <v>0</v>
      </c>
      <c r="AA1016" s="163"/>
      <c r="AB1016" s="177" t="str">
        <f t="shared" si="236"/>
        <v/>
      </c>
      <c r="AC1016" s="283" t="str">
        <f t="shared" si="237"/>
        <v/>
      </c>
      <c r="AD1016" s="283" t="str">
        <f t="shared" si="238"/>
        <v/>
      </c>
      <c r="AE1016" s="163"/>
      <c r="AF1016" s="162"/>
      <c r="AP1016" s="581"/>
    </row>
    <row r="1017" spans="1:42" s="141" customFormat="1">
      <c r="A1017" s="134">
        <v>1008</v>
      </c>
      <c r="B1017" s="286"/>
      <c r="C1017" s="146">
        <f t="shared" si="231"/>
        <v>0</v>
      </c>
      <c r="D1017" s="146">
        <f t="shared" si="232"/>
        <v>1</v>
      </c>
      <c r="E1017" s="146">
        <f t="shared" si="233"/>
        <v>1900</v>
      </c>
      <c r="F1017" s="287"/>
      <c r="G1017" s="287"/>
      <c r="H1017" s="287"/>
      <c r="I1017" s="288"/>
      <c r="J1017" s="287"/>
      <c r="K1017" s="288"/>
      <c r="L1017" s="134"/>
      <c r="M1017" s="133"/>
      <c r="N1017" s="288"/>
      <c r="O1017" s="134"/>
      <c r="P1017" s="166"/>
      <c r="Q1017" s="289"/>
      <c r="R1017" s="165"/>
      <c r="S1017" s="290"/>
      <c r="T1017" s="290"/>
      <c r="U1017" s="290"/>
      <c r="V1017" s="290"/>
      <c r="W1017" s="166"/>
      <c r="X1017" s="87"/>
      <c r="Y1017" s="418">
        <f t="shared" si="234"/>
        <v>0</v>
      </c>
      <c r="Z1017" s="291">
        <f t="shared" si="235"/>
        <v>0</v>
      </c>
      <c r="AA1017" s="163"/>
      <c r="AB1017" s="177" t="str">
        <f t="shared" si="236"/>
        <v/>
      </c>
      <c r="AC1017" s="283" t="str">
        <f t="shared" si="237"/>
        <v/>
      </c>
      <c r="AD1017" s="283" t="str">
        <f t="shared" si="238"/>
        <v/>
      </c>
      <c r="AE1017" s="163"/>
      <c r="AF1017" s="162"/>
      <c r="AP1017" s="581"/>
    </row>
    <row r="1018" spans="1:42" s="141" customFormat="1">
      <c r="A1018" s="134">
        <v>1009</v>
      </c>
      <c r="B1018" s="286"/>
      <c r="C1018" s="146">
        <f t="shared" si="231"/>
        <v>0</v>
      </c>
      <c r="D1018" s="146">
        <f t="shared" si="232"/>
        <v>1</v>
      </c>
      <c r="E1018" s="146">
        <f t="shared" si="233"/>
        <v>1900</v>
      </c>
      <c r="F1018" s="287"/>
      <c r="G1018" s="287"/>
      <c r="H1018" s="287"/>
      <c r="I1018" s="288"/>
      <c r="J1018" s="287"/>
      <c r="K1018" s="288"/>
      <c r="L1018" s="134"/>
      <c r="M1018" s="133"/>
      <c r="N1018" s="288"/>
      <c r="O1018" s="134"/>
      <c r="P1018" s="166"/>
      <c r="Q1018" s="289"/>
      <c r="R1018" s="165"/>
      <c r="S1018" s="290"/>
      <c r="T1018" s="290"/>
      <c r="U1018" s="290"/>
      <c r="V1018" s="290"/>
      <c r="W1018" s="166"/>
      <c r="X1018" s="87"/>
      <c r="Y1018" s="418">
        <f t="shared" si="234"/>
        <v>0</v>
      </c>
      <c r="Z1018" s="291">
        <f t="shared" si="235"/>
        <v>0</v>
      </c>
      <c r="AA1018" s="163"/>
      <c r="AB1018" s="177" t="str">
        <f t="shared" si="236"/>
        <v/>
      </c>
      <c r="AC1018" s="283" t="str">
        <f t="shared" si="237"/>
        <v/>
      </c>
      <c r="AD1018" s="283" t="str">
        <f t="shared" si="238"/>
        <v/>
      </c>
      <c r="AE1018" s="163"/>
      <c r="AF1018" s="162"/>
      <c r="AP1018" s="581"/>
    </row>
    <row r="1019" spans="1:42" s="141" customFormat="1">
      <c r="A1019" s="134">
        <v>1010</v>
      </c>
      <c r="B1019" s="286"/>
      <c r="C1019" s="146">
        <f t="shared" si="231"/>
        <v>0</v>
      </c>
      <c r="D1019" s="146">
        <f t="shared" si="232"/>
        <v>1</v>
      </c>
      <c r="E1019" s="146">
        <f t="shared" si="233"/>
        <v>1900</v>
      </c>
      <c r="F1019" s="287"/>
      <c r="G1019" s="287"/>
      <c r="H1019" s="287"/>
      <c r="I1019" s="288"/>
      <c r="J1019" s="287"/>
      <c r="K1019" s="288"/>
      <c r="L1019" s="134"/>
      <c r="M1019" s="133"/>
      <c r="N1019" s="288"/>
      <c r="O1019" s="134"/>
      <c r="P1019" s="166"/>
      <c r="Q1019" s="289"/>
      <c r="R1019" s="165"/>
      <c r="S1019" s="290"/>
      <c r="T1019" s="290"/>
      <c r="U1019" s="290"/>
      <c r="V1019" s="290"/>
      <c r="W1019" s="166"/>
      <c r="X1019" s="87"/>
      <c r="Y1019" s="418">
        <f t="shared" si="234"/>
        <v>0</v>
      </c>
      <c r="Z1019" s="291">
        <f t="shared" si="235"/>
        <v>0</v>
      </c>
      <c r="AA1019" s="163"/>
      <c r="AB1019" s="177" t="str">
        <f t="shared" si="236"/>
        <v/>
      </c>
      <c r="AC1019" s="283" t="str">
        <f t="shared" si="237"/>
        <v/>
      </c>
      <c r="AD1019" s="283" t="str">
        <f t="shared" si="238"/>
        <v/>
      </c>
      <c r="AE1019" s="163"/>
      <c r="AF1019" s="162"/>
      <c r="AP1019" s="581"/>
    </row>
    <row r="1020" spans="1:42" s="141" customFormat="1">
      <c r="A1020" s="134">
        <v>1011</v>
      </c>
      <c r="B1020" s="286"/>
      <c r="C1020" s="146">
        <f t="shared" si="231"/>
        <v>0</v>
      </c>
      <c r="D1020" s="146">
        <f t="shared" si="232"/>
        <v>1</v>
      </c>
      <c r="E1020" s="146">
        <f t="shared" si="233"/>
        <v>1900</v>
      </c>
      <c r="F1020" s="287"/>
      <c r="G1020" s="287"/>
      <c r="H1020" s="287"/>
      <c r="I1020" s="288"/>
      <c r="J1020" s="287"/>
      <c r="K1020" s="288"/>
      <c r="L1020" s="134"/>
      <c r="M1020" s="133"/>
      <c r="N1020" s="288"/>
      <c r="O1020" s="134"/>
      <c r="P1020" s="166"/>
      <c r="Q1020" s="289"/>
      <c r="R1020" s="165"/>
      <c r="S1020" s="290"/>
      <c r="T1020" s="290"/>
      <c r="U1020" s="290"/>
      <c r="V1020" s="290"/>
      <c r="W1020" s="166"/>
      <c r="X1020" s="87"/>
      <c r="Y1020" s="418">
        <f t="shared" si="234"/>
        <v>0</v>
      </c>
      <c r="Z1020" s="291">
        <f t="shared" si="235"/>
        <v>0</v>
      </c>
      <c r="AA1020" s="163"/>
      <c r="AB1020" s="177" t="str">
        <f t="shared" si="236"/>
        <v/>
      </c>
      <c r="AC1020" s="283" t="str">
        <f t="shared" si="237"/>
        <v/>
      </c>
      <c r="AD1020" s="283" t="str">
        <f t="shared" si="238"/>
        <v/>
      </c>
      <c r="AE1020" s="163"/>
      <c r="AF1020" s="162"/>
      <c r="AP1020" s="581"/>
    </row>
    <row r="1021" spans="1:42" s="141" customFormat="1">
      <c r="A1021" s="134">
        <v>1012</v>
      </c>
      <c r="B1021" s="286"/>
      <c r="C1021" s="146">
        <f t="shared" si="231"/>
        <v>0</v>
      </c>
      <c r="D1021" s="146">
        <f t="shared" si="232"/>
        <v>1</v>
      </c>
      <c r="E1021" s="146">
        <f t="shared" si="233"/>
        <v>1900</v>
      </c>
      <c r="F1021" s="287"/>
      <c r="G1021" s="287"/>
      <c r="H1021" s="287"/>
      <c r="I1021" s="288"/>
      <c r="J1021" s="287"/>
      <c r="K1021" s="288"/>
      <c r="L1021" s="134"/>
      <c r="M1021" s="133"/>
      <c r="N1021" s="288"/>
      <c r="O1021" s="134"/>
      <c r="P1021" s="166"/>
      <c r="Q1021" s="289"/>
      <c r="R1021" s="165"/>
      <c r="S1021" s="290"/>
      <c r="T1021" s="290"/>
      <c r="U1021" s="290"/>
      <c r="V1021" s="290"/>
      <c r="W1021" s="166"/>
      <c r="X1021" s="87"/>
      <c r="Y1021" s="418">
        <f t="shared" si="234"/>
        <v>0</v>
      </c>
      <c r="Z1021" s="291">
        <f t="shared" si="235"/>
        <v>0</v>
      </c>
      <c r="AA1021" s="163"/>
      <c r="AB1021" s="177" t="str">
        <f t="shared" si="236"/>
        <v/>
      </c>
      <c r="AC1021" s="283" t="str">
        <f t="shared" si="237"/>
        <v/>
      </c>
      <c r="AD1021" s="283" t="str">
        <f t="shared" si="238"/>
        <v/>
      </c>
      <c r="AE1021" s="163"/>
      <c r="AF1021" s="162"/>
      <c r="AP1021" s="581"/>
    </row>
    <row r="1022" spans="1:42" s="141" customFormat="1">
      <c r="A1022" s="134">
        <v>1013</v>
      </c>
      <c r="B1022" s="286"/>
      <c r="C1022" s="146">
        <f t="shared" si="231"/>
        <v>0</v>
      </c>
      <c r="D1022" s="146">
        <f t="shared" si="232"/>
        <v>1</v>
      </c>
      <c r="E1022" s="146">
        <f t="shared" si="233"/>
        <v>1900</v>
      </c>
      <c r="F1022" s="287"/>
      <c r="G1022" s="287"/>
      <c r="H1022" s="287"/>
      <c r="I1022" s="288"/>
      <c r="J1022" s="287"/>
      <c r="K1022" s="288"/>
      <c r="L1022" s="134"/>
      <c r="M1022" s="133"/>
      <c r="N1022" s="288"/>
      <c r="O1022" s="134"/>
      <c r="P1022" s="166"/>
      <c r="Q1022" s="289"/>
      <c r="R1022" s="165"/>
      <c r="S1022" s="290"/>
      <c r="T1022" s="290"/>
      <c r="U1022" s="290"/>
      <c r="V1022" s="290"/>
      <c r="W1022" s="166"/>
      <c r="X1022" s="87"/>
      <c r="Y1022" s="418">
        <f t="shared" si="234"/>
        <v>0</v>
      </c>
      <c r="Z1022" s="291">
        <f t="shared" si="235"/>
        <v>0</v>
      </c>
      <c r="AA1022" s="163"/>
      <c r="AB1022" s="177" t="str">
        <f t="shared" si="236"/>
        <v/>
      </c>
      <c r="AC1022" s="283" t="str">
        <f t="shared" si="237"/>
        <v/>
      </c>
      <c r="AD1022" s="283" t="str">
        <f t="shared" si="238"/>
        <v/>
      </c>
      <c r="AE1022" s="163"/>
      <c r="AF1022" s="162"/>
      <c r="AP1022" s="581"/>
    </row>
    <row r="1023" spans="1:42" s="141" customFormat="1">
      <c r="A1023" s="134">
        <v>1014</v>
      </c>
      <c r="B1023" s="286"/>
      <c r="C1023" s="146">
        <f t="shared" si="231"/>
        <v>0</v>
      </c>
      <c r="D1023" s="146">
        <f t="shared" si="232"/>
        <v>1</v>
      </c>
      <c r="E1023" s="146">
        <f t="shared" si="233"/>
        <v>1900</v>
      </c>
      <c r="F1023" s="287"/>
      <c r="G1023" s="287"/>
      <c r="H1023" s="287"/>
      <c r="I1023" s="288"/>
      <c r="J1023" s="287"/>
      <c r="K1023" s="288"/>
      <c r="L1023" s="134"/>
      <c r="M1023" s="133"/>
      <c r="N1023" s="288"/>
      <c r="O1023" s="134"/>
      <c r="P1023" s="166"/>
      <c r="Q1023" s="289"/>
      <c r="R1023" s="165"/>
      <c r="S1023" s="290"/>
      <c r="T1023" s="290"/>
      <c r="U1023" s="290"/>
      <c r="V1023" s="290"/>
      <c r="W1023" s="166"/>
      <c r="X1023" s="87"/>
      <c r="Y1023" s="418">
        <f t="shared" si="234"/>
        <v>0</v>
      </c>
      <c r="Z1023" s="291">
        <f t="shared" si="235"/>
        <v>0</v>
      </c>
      <c r="AA1023" s="163"/>
      <c r="AB1023" s="177" t="str">
        <f t="shared" si="236"/>
        <v/>
      </c>
      <c r="AC1023" s="283" t="str">
        <f t="shared" si="237"/>
        <v/>
      </c>
      <c r="AD1023" s="283" t="str">
        <f t="shared" si="238"/>
        <v/>
      </c>
      <c r="AE1023" s="163"/>
      <c r="AF1023" s="162"/>
      <c r="AP1023" s="581"/>
    </row>
    <row r="1024" spans="1:42" s="141" customFormat="1">
      <c r="A1024" s="134">
        <v>1015</v>
      </c>
      <c r="B1024" s="286"/>
      <c r="C1024" s="146">
        <f t="shared" si="231"/>
        <v>0</v>
      </c>
      <c r="D1024" s="146">
        <f t="shared" si="232"/>
        <v>1</v>
      </c>
      <c r="E1024" s="146">
        <f t="shared" si="233"/>
        <v>1900</v>
      </c>
      <c r="F1024" s="287"/>
      <c r="G1024" s="287"/>
      <c r="H1024" s="287"/>
      <c r="I1024" s="288"/>
      <c r="J1024" s="287"/>
      <c r="K1024" s="288"/>
      <c r="L1024" s="134"/>
      <c r="M1024" s="133"/>
      <c r="N1024" s="288"/>
      <c r="O1024" s="134"/>
      <c r="P1024" s="166"/>
      <c r="Q1024" s="289"/>
      <c r="R1024" s="165"/>
      <c r="S1024" s="290"/>
      <c r="T1024" s="290"/>
      <c r="U1024" s="290"/>
      <c r="V1024" s="290"/>
      <c r="W1024" s="166"/>
      <c r="X1024" s="87"/>
      <c r="Y1024" s="418">
        <f t="shared" si="234"/>
        <v>0</v>
      </c>
      <c r="Z1024" s="291">
        <f t="shared" si="235"/>
        <v>0</v>
      </c>
      <c r="AA1024" s="163"/>
      <c r="AB1024" s="177" t="str">
        <f t="shared" si="236"/>
        <v/>
      </c>
      <c r="AC1024" s="283" t="str">
        <f t="shared" si="237"/>
        <v/>
      </c>
      <c r="AD1024" s="283" t="str">
        <f t="shared" si="238"/>
        <v/>
      </c>
      <c r="AE1024" s="163"/>
      <c r="AF1024" s="162"/>
      <c r="AP1024" s="581"/>
    </row>
    <row r="1025" spans="1:42" s="141" customFormat="1">
      <c r="A1025" s="134">
        <v>1016</v>
      </c>
      <c r="B1025" s="286"/>
      <c r="C1025" s="146">
        <f t="shared" si="231"/>
        <v>0</v>
      </c>
      <c r="D1025" s="146">
        <f t="shared" si="232"/>
        <v>1</v>
      </c>
      <c r="E1025" s="146">
        <f t="shared" si="233"/>
        <v>1900</v>
      </c>
      <c r="F1025" s="287"/>
      <c r="G1025" s="287"/>
      <c r="H1025" s="287"/>
      <c r="I1025" s="288"/>
      <c r="J1025" s="287"/>
      <c r="K1025" s="288"/>
      <c r="L1025" s="134"/>
      <c r="M1025" s="133"/>
      <c r="N1025" s="288"/>
      <c r="O1025" s="134"/>
      <c r="P1025" s="166"/>
      <c r="Q1025" s="289"/>
      <c r="R1025" s="165"/>
      <c r="S1025" s="290"/>
      <c r="T1025" s="290"/>
      <c r="U1025" s="290"/>
      <c r="V1025" s="290"/>
      <c r="W1025" s="166"/>
      <c r="X1025" s="87"/>
      <c r="Y1025" s="418">
        <f t="shared" si="234"/>
        <v>0</v>
      </c>
      <c r="Z1025" s="291">
        <f t="shared" si="235"/>
        <v>0</v>
      </c>
      <c r="AA1025" s="163"/>
      <c r="AB1025" s="177" t="str">
        <f t="shared" si="236"/>
        <v/>
      </c>
      <c r="AC1025" s="283" t="str">
        <f t="shared" si="237"/>
        <v/>
      </c>
      <c r="AD1025" s="283" t="str">
        <f t="shared" si="238"/>
        <v/>
      </c>
      <c r="AE1025" s="163"/>
      <c r="AF1025" s="162"/>
      <c r="AP1025" s="581"/>
    </row>
    <row r="1026" spans="1:42" s="141" customFormat="1">
      <c r="A1026" s="134">
        <v>1017</v>
      </c>
      <c r="B1026" s="286"/>
      <c r="C1026" s="146">
        <f t="shared" si="231"/>
        <v>0</v>
      </c>
      <c r="D1026" s="146">
        <f t="shared" si="232"/>
        <v>1</v>
      </c>
      <c r="E1026" s="146">
        <f t="shared" si="233"/>
        <v>1900</v>
      </c>
      <c r="F1026" s="287"/>
      <c r="G1026" s="287"/>
      <c r="H1026" s="287"/>
      <c r="I1026" s="288"/>
      <c r="J1026" s="287"/>
      <c r="K1026" s="288"/>
      <c r="L1026" s="134"/>
      <c r="M1026" s="133"/>
      <c r="N1026" s="288"/>
      <c r="O1026" s="134"/>
      <c r="P1026" s="166"/>
      <c r="Q1026" s="289"/>
      <c r="R1026" s="165"/>
      <c r="S1026" s="290"/>
      <c r="T1026" s="290"/>
      <c r="U1026" s="290"/>
      <c r="V1026" s="290"/>
      <c r="W1026" s="166"/>
      <c r="X1026" s="87"/>
      <c r="Y1026" s="418">
        <f t="shared" si="234"/>
        <v>0</v>
      </c>
      <c r="Z1026" s="291">
        <f t="shared" si="235"/>
        <v>0</v>
      </c>
      <c r="AA1026" s="163"/>
      <c r="AB1026" s="177" t="str">
        <f t="shared" si="236"/>
        <v/>
      </c>
      <c r="AC1026" s="283" t="str">
        <f t="shared" si="237"/>
        <v/>
      </c>
      <c r="AD1026" s="283" t="str">
        <f t="shared" si="238"/>
        <v/>
      </c>
      <c r="AE1026" s="163"/>
      <c r="AF1026" s="162"/>
      <c r="AP1026" s="581"/>
    </row>
    <row r="1027" spans="1:42" s="141" customFormat="1">
      <c r="A1027" s="134">
        <v>1018</v>
      </c>
      <c r="B1027" s="286"/>
      <c r="C1027" s="146">
        <f t="shared" si="231"/>
        <v>0</v>
      </c>
      <c r="D1027" s="146">
        <f t="shared" si="232"/>
        <v>1</v>
      </c>
      <c r="E1027" s="146">
        <f t="shared" si="233"/>
        <v>1900</v>
      </c>
      <c r="F1027" s="287"/>
      <c r="G1027" s="287"/>
      <c r="H1027" s="287"/>
      <c r="I1027" s="288"/>
      <c r="J1027" s="287"/>
      <c r="K1027" s="288"/>
      <c r="L1027" s="134"/>
      <c r="M1027" s="133"/>
      <c r="N1027" s="288"/>
      <c r="O1027" s="134"/>
      <c r="P1027" s="166"/>
      <c r="Q1027" s="289"/>
      <c r="R1027" s="165"/>
      <c r="S1027" s="290"/>
      <c r="T1027" s="290"/>
      <c r="U1027" s="290"/>
      <c r="V1027" s="290"/>
      <c r="W1027" s="166"/>
      <c r="X1027" s="87"/>
      <c r="Y1027" s="418">
        <f t="shared" si="234"/>
        <v>0</v>
      </c>
      <c r="Z1027" s="291">
        <f t="shared" si="235"/>
        <v>0</v>
      </c>
      <c r="AA1027" s="163"/>
      <c r="AB1027" s="177" t="str">
        <f t="shared" si="236"/>
        <v/>
      </c>
      <c r="AC1027" s="283" t="str">
        <f t="shared" si="237"/>
        <v/>
      </c>
      <c r="AD1027" s="283" t="str">
        <f t="shared" si="238"/>
        <v/>
      </c>
      <c r="AE1027" s="163"/>
      <c r="AF1027" s="162"/>
      <c r="AP1027" s="581"/>
    </row>
    <row r="1028" spans="1:42" s="141" customFormat="1">
      <c r="A1028" s="134">
        <v>1019</v>
      </c>
      <c r="B1028" s="286"/>
      <c r="C1028" s="146">
        <f t="shared" si="231"/>
        <v>0</v>
      </c>
      <c r="D1028" s="146">
        <f t="shared" si="232"/>
        <v>1</v>
      </c>
      <c r="E1028" s="146">
        <f t="shared" si="233"/>
        <v>1900</v>
      </c>
      <c r="F1028" s="287"/>
      <c r="G1028" s="287"/>
      <c r="H1028" s="287"/>
      <c r="I1028" s="288"/>
      <c r="J1028" s="287"/>
      <c r="K1028" s="288"/>
      <c r="L1028" s="134"/>
      <c r="M1028" s="133"/>
      <c r="N1028" s="288"/>
      <c r="O1028" s="134"/>
      <c r="P1028" s="166"/>
      <c r="Q1028" s="289"/>
      <c r="R1028" s="165"/>
      <c r="S1028" s="290"/>
      <c r="T1028" s="290"/>
      <c r="U1028" s="290"/>
      <c r="V1028" s="290"/>
      <c r="W1028" s="166"/>
      <c r="X1028" s="87"/>
      <c r="Y1028" s="418">
        <f t="shared" si="234"/>
        <v>0</v>
      </c>
      <c r="Z1028" s="291">
        <f t="shared" si="235"/>
        <v>0</v>
      </c>
      <c r="AA1028" s="163"/>
      <c r="AB1028" s="177" t="str">
        <f t="shared" si="236"/>
        <v/>
      </c>
      <c r="AC1028" s="283" t="str">
        <f t="shared" si="237"/>
        <v/>
      </c>
      <c r="AD1028" s="283" t="str">
        <f t="shared" si="238"/>
        <v/>
      </c>
      <c r="AE1028" s="163"/>
      <c r="AF1028" s="162"/>
      <c r="AP1028" s="581"/>
    </row>
    <row r="1029" spans="1:42" s="141" customFormat="1">
      <c r="A1029" s="134">
        <v>1020</v>
      </c>
      <c r="B1029" s="286"/>
      <c r="C1029" s="146">
        <f t="shared" si="231"/>
        <v>0</v>
      </c>
      <c r="D1029" s="146">
        <f t="shared" si="232"/>
        <v>1</v>
      </c>
      <c r="E1029" s="146">
        <f t="shared" si="233"/>
        <v>1900</v>
      </c>
      <c r="F1029" s="287"/>
      <c r="G1029" s="287"/>
      <c r="H1029" s="287"/>
      <c r="I1029" s="288"/>
      <c r="J1029" s="287"/>
      <c r="K1029" s="288"/>
      <c r="L1029" s="134"/>
      <c r="M1029" s="133"/>
      <c r="N1029" s="288"/>
      <c r="O1029" s="134"/>
      <c r="P1029" s="166"/>
      <c r="Q1029" s="289"/>
      <c r="R1029" s="165"/>
      <c r="S1029" s="290"/>
      <c r="T1029" s="290"/>
      <c r="U1029" s="290"/>
      <c r="V1029" s="290"/>
      <c r="W1029" s="166"/>
      <c r="X1029" s="87"/>
      <c r="Y1029" s="418">
        <f t="shared" si="234"/>
        <v>0</v>
      </c>
      <c r="Z1029" s="291">
        <f t="shared" si="235"/>
        <v>0</v>
      </c>
      <c r="AA1029" s="163"/>
      <c r="AB1029" s="177" t="str">
        <f t="shared" si="236"/>
        <v/>
      </c>
      <c r="AC1029" s="283" t="str">
        <f t="shared" si="237"/>
        <v/>
      </c>
      <c r="AD1029" s="283" t="str">
        <f t="shared" si="238"/>
        <v/>
      </c>
      <c r="AE1029" s="163"/>
      <c r="AF1029" s="162"/>
      <c r="AP1029" s="581"/>
    </row>
    <row r="1030" spans="1:42" s="141" customFormat="1">
      <c r="A1030" s="134">
        <v>1021</v>
      </c>
      <c r="B1030" s="286"/>
      <c r="C1030" s="146">
        <f t="shared" si="231"/>
        <v>0</v>
      </c>
      <c r="D1030" s="146">
        <f t="shared" si="232"/>
        <v>1</v>
      </c>
      <c r="E1030" s="146">
        <f t="shared" si="233"/>
        <v>1900</v>
      </c>
      <c r="F1030" s="287"/>
      <c r="G1030" s="287"/>
      <c r="H1030" s="287"/>
      <c r="I1030" s="288"/>
      <c r="J1030" s="287"/>
      <c r="K1030" s="288"/>
      <c r="L1030" s="134"/>
      <c r="M1030" s="133"/>
      <c r="N1030" s="288"/>
      <c r="O1030" s="134"/>
      <c r="P1030" s="166"/>
      <c r="Q1030" s="289"/>
      <c r="R1030" s="165"/>
      <c r="S1030" s="290"/>
      <c r="T1030" s="290"/>
      <c r="U1030" s="290"/>
      <c r="V1030" s="290"/>
      <c r="W1030" s="166"/>
      <c r="X1030" s="87"/>
      <c r="Y1030" s="418">
        <f t="shared" si="234"/>
        <v>0</v>
      </c>
      <c r="Z1030" s="291">
        <f t="shared" si="235"/>
        <v>0</v>
      </c>
      <c r="AA1030" s="163"/>
      <c r="AB1030" s="177" t="str">
        <f t="shared" si="236"/>
        <v/>
      </c>
      <c r="AC1030" s="283" t="str">
        <f t="shared" si="237"/>
        <v/>
      </c>
      <c r="AD1030" s="283" t="str">
        <f t="shared" si="238"/>
        <v/>
      </c>
      <c r="AE1030" s="163"/>
      <c r="AF1030" s="162"/>
      <c r="AP1030" s="581"/>
    </row>
    <row r="1031" spans="1:42" s="141" customFormat="1">
      <c r="A1031" s="134">
        <v>1022</v>
      </c>
      <c r="B1031" s="286"/>
      <c r="C1031" s="146">
        <f t="shared" si="231"/>
        <v>0</v>
      </c>
      <c r="D1031" s="146">
        <f t="shared" si="232"/>
        <v>1</v>
      </c>
      <c r="E1031" s="146">
        <f t="shared" si="233"/>
        <v>1900</v>
      </c>
      <c r="F1031" s="287"/>
      <c r="G1031" s="287"/>
      <c r="H1031" s="287"/>
      <c r="I1031" s="288"/>
      <c r="J1031" s="287"/>
      <c r="K1031" s="288"/>
      <c r="L1031" s="134"/>
      <c r="M1031" s="133"/>
      <c r="N1031" s="288"/>
      <c r="O1031" s="134"/>
      <c r="P1031" s="166"/>
      <c r="Q1031" s="289"/>
      <c r="R1031" s="165"/>
      <c r="S1031" s="290"/>
      <c r="T1031" s="290"/>
      <c r="U1031" s="290"/>
      <c r="V1031" s="290"/>
      <c r="W1031" s="166"/>
      <c r="X1031" s="87"/>
      <c r="Y1031" s="418">
        <f t="shared" si="234"/>
        <v>0</v>
      </c>
      <c r="Z1031" s="291">
        <f t="shared" si="235"/>
        <v>0</v>
      </c>
      <c r="AA1031" s="163"/>
      <c r="AB1031" s="177" t="str">
        <f t="shared" si="236"/>
        <v/>
      </c>
      <c r="AC1031" s="283" t="str">
        <f t="shared" si="237"/>
        <v/>
      </c>
      <c r="AD1031" s="283" t="str">
        <f t="shared" si="238"/>
        <v/>
      </c>
      <c r="AE1031" s="163"/>
      <c r="AF1031" s="162"/>
      <c r="AP1031" s="581"/>
    </row>
    <row r="1032" spans="1:42" s="141" customFormat="1">
      <c r="A1032" s="134">
        <v>1023</v>
      </c>
      <c r="B1032" s="286"/>
      <c r="C1032" s="146">
        <f t="shared" si="231"/>
        <v>0</v>
      </c>
      <c r="D1032" s="146">
        <f t="shared" si="232"/>
        <v>1</v>
      </c>
      <c r="E1032" s="146">
        <f t="shared" si="233"/>
        <v>1900</v>
      </c>
      <c r="F1032" s="287"/>
      <c r="G1032" s="287"/>
      <c r="H1032" s="287"/>
      <c r="I1032" s="288"/>
      <c r="J1032" s="287"/>
      <c r="K1032" s="288"/>
      <c r="L1032" s="134"/>
      <c r="M1032" s="133"/>
      <c r="N1032" s="288"/>
      <c r="O1032" s="134"/>
      <c r="P1032" s="166"/>
      <c r="Q1032" s="289"/>
      <c r="R1032" s="165"/>
      <c r="S1032" s="290"/>
      <c r="T1032" s="290"/>
      <c r="U1032" s="290"/>
      <c r="V1032" s="290"/>
      <c r="W1032" s="166"/>
      <c r="X1032" s="87"/>
      <c r="Y1032" s="418">
        <f t="shared" si="234"/>
        <v>0</v>
      </c>
      <c r="Z1032" s="291">
        <f t="shared" si="235"/>
        <v>0</v>
      </c>
      <c r="AA1032" s="163"/>
      <c r="AB1032" s="177" t="str">
        <f t="shared" si="236"/>
        <v/>
      </c>
      <c r="AC1032" s="283" t="str">
        <f t="shared" si="237"/>
        <v/>
      </c>
      <c r="AD1032" s="283" t="str">
        <f t="shared" si="238"/>
        <v/>
      </c>
      <c r="AE1032" s="163"/>
      <c r="AF1032" s="162"/>
      <c r="AP1032" s="581"/>
    </row>
    <row r="1033" spans="1:42" s="141" customFormat="1">
      <c r="A1033" s="134">
        <v>1024</v>
      </c>
      <c r="B1033" s="286"/>
      <c r="C1033" s="146">
        <f t="shared" si="231"/>
        <v>0</v>
      </c>
      <c r="D1033" s="146">
        <f t="shared" si="232"/>
        <v>1</v>
      </c>
      <c r="E1033" s="146">
        <f t="shared" si="233"/>
        <v>1900</v>
      </c>
      <c r="F1033" s="287"/>
      <c r="G1033" s="287"/>
      <c r="H1033" s="287"/>
      <c r="I1033" s="288"/>
      <c r="J1033" s="287"/>
      <c r="K1033" s="288"/>
      <c r="L1033" s="134"/>
      <c r="M1033" s="133"/>
      <c r="N1033" s="288"/>
      <c r="O1033" s="134"/>
      <c r="P1033" s="166"/>
      <c r="Q1033" s="289"/>
      <c r="R1033" s="165"/>
      <c r="S1033" s="290"/>
      <c r="T1033" s="290"/>
      <c r="U1033" s="290"/>
      <c r="V1033" s="290"/>
      <c r="W1033" s="166"/>
      <c r="X1033" s="87"/>
      <c r="Y1033" s="418">
        <f t="shared" si="234"/>
        <v>0</v>
      </c>
      <c r="Z1033" s="291">
        <f t="shared" si="235"/>
        <v>0</v>
      </c>
      <c r="AA1033" s="163"/>
      <c r="AB1033" s="177" t="str">
        <f t="shared" si="236"/>
        <v/>
      </c>
      <c r="AC1033" s="283" t="str">
        <f t="shared" si="237"/>
        <v/>
      </c>
      <c r="AD1033" s="283" t="str">
        <f t="shared" si="238"/>
        <v/>
      </c>
      <c r="AE1033" s="163"/>
      <c r="AF1033" s="162"/>
      <c r="AP1033" s="581"/>
    </row>
    <row r="1034" spans="1:42" s="141" customFormat="1">
      <c r="A1034" s="134">
        <v>1025</v>
      </c>
      <c r="B1034" s="286"/>
      <c r="C1034" s="146">
        <f t="shared" si="231"/>
        <v>0</v>
      </c>
      <c r="D1034" s="146">
        <f t="shared" si="232"/>
        <v>1</v>
      </c>
      <c r="E1034" s="146">
        <f t="shared" si="233"/>
        <v>1900</v>
      </c>
      <c r="F1034" s="287"/>
      <c r="G1034" s="287"/>
      <c r="H1034" s="287"/>
      <c r="I1034" s="288"/>
      <c r="J1034" s="287"/>
      <c r="K1034" s="288"/>
      <c r="L1034" s="134"/>
      <c r="M1034" s="133"/>
      <c r="N1034" s="288"/>
      <c r="O1034" s="134"/>
      <c r="P1034" s="166"/>
      <c r="Q1034" s="289"/>
      <c r="R1034" s="165"/>
      <c r="S1034" s="290"/>
      <c r="T1034" s="290"/>
      <c r="U1034" s="290"/>
      <c r="V1034" s="290"/>
      <c r="W1034" s="166"/>
      <c r="X1034" s="87"/>
      <c r="Y1034" s="418">
        <f t="shared" si="234"/>
        <v>0</v>
      </c>
      <c r="Z1034" s="291">
        <f t="shared" si="235"/>
        <v>0</v>
      </c>
      <c r="AA1034" s="163"/>
      <c r="AB1034" s="177" t="str">
        <f t="shared" si="236"/>
        <v/>
      </c>
      <c r="AC1034" s="283" t="str">
        <f t="shared" si="237"/>
        <v/>
      </c>
      <c r="AD1034" s="283" t="str">
        <f t="shared" si="238"/>
        <v/>
      </c>
      <c r="AE1034" s="163"/>
      <c r="AF1034" s="162"/>
      <c r="AP1034" s="581"/>
    </row>
    <row r="1035" spans="1:42" s="141" customFormat="1">
      <c r="A1035" s="134">
        <v>1026</v>
      </c>
      <c r="B1035" s="286"/>
      <c r="C1035" s="146">
        <f t="shared" ref="C1035:C1098" si="239">DAY(B1035)</f>
        <v>0</v>
      </c>
      <c r="D1035" s="146">
        <f t="shared" ref="D1035:D1098" si="240">MONTH(B1035)</f>
        <v>1</v>
      </c>
      <c r="E1035" s="146">
        <f t="shared" ref="E1035:E1098" si="241">YEAR(B1035)</f>
        <v>1900</v>
      </c>
      <c r="F1035" s="287"/>
      <c r="G1035" s="287"/>
      <c r="H1035" s="287"/>
      <c r="I1035" s="288"/>
      <c r="J1035" s="287"/>
      <c r="K1035" s="288"/>
      <c r="L1035" s="134"/>
      <c r="M1035" s="133"/>
      <c r="N1035" s="288"/>
      <c r="O1035" s="134"/>
      <c r="P1035" s="166"/>
      <c r="Q1035" s="289"/>
      <c r="R1035" s="165"/>
      <c r="S1035" s="290"/>
      <c r="T1035" s="290"/>
      <c r="U1035" s="290"/>
      <c r="V1035" s="290"/>
      <c r="W1035" s="166"/>
      <c r="X1035" s="87"/>
      <c r="Y1035" s="418">
        <f t="shared" ref="Y1035:Y1098" si="242">X1035*U1035</f>
        <v>0</v>
      </c>
      <c r="Z1035" s="291">
        <f t="shared" ref="Z1035:Z1098" si="243">Y1035*1.1</f>
        <v>0</v>
      </c>
      <c r="AA1035" s="163"/>
      <c r="AB1035" s="177" t="str">
        <f t="shared" ref="AB1035:AB1098" si="244">IF(S1035="","",IF(S1035-U1035=0,"Full","No"))</f>
        <v/>
      </c>
      <c r="AC1035" s="283" t="str">
        <f t="shared" ref="AC1035:AC1098" si="245">IF(AND(S1035&gt;U1035,V1035=0),"Lost",IF(AND(S1035&gt;U1035,V1035&lt;(S1035-U1035)),"Lost",""))</f>
        <v/>
      </c>
      <c r="AD1035" s="283" t="str">
        <f t="shared" ref="AD1035:AD1098" si="246">IF(AND(S1035&gt;U1035,V1035=0),S1035-U1035,IF(AND(S1035&gt;U1035,V1035&lt;(S1035-U1035)),S1035-(U1035+V1035),""))</f>
        <v/>
      </c>
      <c r="AE1035" s="163"/>
      <c r="AF1035" s="162"/>
      <c r="AP1035" s="581"/>
    </row>
    <row r="1036" spans="1:42" s="141" customFormat="1">
      <c r="A1036" s="134">
        <v>1027</v>
      </c>
      <c r="B1036" s="286"/>
      <c r="C1036" s="146">
        <f t="shared" si="239"/>
        <v>0</v>
      </c>
      <c r="D1036" s="146">
        <f t="shared" si="240"/>
        <v>1</v>
      </c>
      <c r="E1036" s="146">
        <f t="shared" si="241"/>
        <v>1900</v>
      </c>
      <c r="F1036" s="287"/>
      <c r="G1036" s="287"/>
      <c r="H1036" s="287"/>
      <c r="I1036" s="288"/>
      <c r="J1036" s="287"/>
      <c r="K1036" s="288"/>
      <c r="L1036" s="134"/>
      <c r="M1036" s="133"/>
      <c r="N1036" s="288"/>
      <c r="O1036" s="134"/>
      <c r="P1036" s="166"/>
      <c r="Q1036" s="289"/>
      <c r="R1036" s="165"/>
      <c r="S1036" s="290"/>
      <c r="T1036" s="290"/>
      <c r="U1036" s="290"/>
      <c r="V1036" s="290"/>
      <c r="W1036" s="166"/>
      <c r="X1036" s="87"/>
      <c r="Y1036" s="418">
        <f t="shared" si="242"/>
        <v>0</v>
      </c>
      <c r="Z1036" s="291">
        <f t="shared" si="243"/>
        <v>0</v>
      </c>
      <c r="AA1036" s="163"/>
      <c r="AB1036" s="177" t="str">
        <f t="shared" si="244"/>
        <v/>
      </c>
      <c r="AC1036" s="283" t="str">
        <f t="shared" si="245"/>
        <v/>
      </c>
      <c r="AD1036" s="283" t="str">
        <f t="shared" si="246"/>
        <v/>
      </c>
      <c r="AE1036" s="163"/>
      <c r="AF1036" s="162"/>
      <c r="AP1036" s="581"/>
    </row>
    <row r="1037" spans="1:42" s="141" customFormat="1">
      <c r="A1037" s="134">
        <v>1028</v>
      </c>
      <c r="B1037" s="286"/>
      <c r="C1037" s="146">
        <f t="shared" si="239"/>
        <v>0</v>
      </c>
      <c r="D1037" s="146">
        <f t="shared" si="240"/>
        <v>1</v>
      </c>
      <c r="E1037" s="146">
        <f t="shared" si="241"/>
        <v>1900</v>
      </c>
      <c r="F1037" s="287"/>
      <c r="G1037" s="287"/>
      <c r="H1037" s="287"/>
      <c r="I1037" s="288"/>
      <c r="J1037" s="287"/>
      <c r="K1037" s="288"/>
      <c r="L1037" s="134"/>
      <c r="M1037" s="133"/>
      <c r="N1037" s="288"/>
      <c r="O1037" s="134"/>
      <c r="P1037" s="166"/>
      <c r="Q1037" s="289"/>
      <c r="R1037" s="165"/>
      <c r="S1037" s="290"/>
      <c r="T1037" s="290"/>
      <c r="U1037" s="290"/>
      <c r="V1037" s="290"/>
      <c r="W1037" s="166"/>
      <c r="X1037" s="87"/>
      <c r="Y1037" s="418">
        <f t="shared" si="242"/>
        <v>0</v>
      </c>
      <c r="Z1037" s="291">
        <f t="shared" si="243"/>
        <v>0</v>
      </c>
      <c r="AA1037" s="163"/>
      <c r="AB1037" s="177" t="str">
        <f t="shared" si="244"/>
        <v/>
      </c>
      <c r="AC1037" s="283" t="str">
        <f t="shared" si="245"/>
        <v/>
      </c>
      <c r="AD1037" s="283" t="str">
        <f t="shared" si="246"/>
        <v/>
      </c>
      <c r="AE1037" s="163"/>
      <c r="AF1037" s="162"/>
      <c r="AP1037" s="581"/>
    </row>
    <row r="1038" spans="1:42" s="141" customFormat="1">
      <c r="A1038" s="134">
        <v>1029</v>
      </c>
      <c r="B1038" s="286"/>
      <c r="C1038" s="146">
        <f t="shared" si="239"/>
        <v>0</v>
      </c>
      <c r="D1038" s="146">
        <f t="shared" si="240"/>
        <v>1</v>
      </c>
      <c r="E1038" s="146">
        <f t="shared" si="241"/>
        <v>1900</v>
      </c>
      <c r="F1038" s="287"/>
      <c r="G1038" s="287"/>
      <c r="H1038" s="287"/>
      <c r="I1038" s="288"/>
      <c r="J1038" s="287"/>
      <c r="K1038" s="288"/>
      <c r="L1038" s="134"/>
      <c r="M1038" s="133"/>
      <c r="N1038" s="288"/>
      <c r="O1038" s="134"/>
      <c r="P1038" s="166"/>
      <c r="Q1038" s="289"/>
      <c r="R1038" s="165"/>
      <c r="S1038" s="290"/>
      <c r="T1038" s="290"/>
      <c r="U1038" s="290"/>
      <c r="V1038" s="290"/>
      <c r="W1038" s="166"/>
      <c r="X1038" s="87"/>
      <c r="Y1038" s="418">
        <f t="shared" si="242"/>
        <v>0</v>
      </c>
      <c r="Z1038" s="291">
        <f t="shared" si="243"/>
        <v>0</v>
      </c>
      <c r="AA1038" s="163"/>
      <c r="AB1038" s="177" t="str">
        <f t="shared" si="244"/>
        <v/>
      </c>
      <c r="AC1038" s="283" t="str">
        <f t="shared" si="245"/>
        <v/>
      </c>
      <c r="AD1038" s="283" t="str">
        <f t="shared" si="246"/>
        <v/>
      </c>
      <c r="AE1038" s="163"/>
      <c r="AF1038" s="162"/>
      <c r="AP1038" s="581"/>
    </row>
    <row r="1039" spans="1:42" s="141" customFormat="1">
      <c r="A1039" s="134">
        <v>1030</v>
      </c>
      <c r="B1039" s="286"/>
      <c r="C1039" s="146">
        <f t="shared" si="239"/>
        <v>0</v>
      </c>
      <c r="D1039" s="146">
        <f t="shared" si="240"/>
        <v>1</v>
      </c>
      <c r="E1039" s="146">
        <f t="shared" si="241"/>
        <v>1900</v>
      </c>
      <c r="F1039" s="287"/>
      <c r="G1039" s="287"/>
      <c r="H1039" s="287"/>
      <c r="I1039" s="288"/>
      <c r="J1039" s="287"/>
      <c r="K1039" s="288"/>
      <c r="L1039" s="134"/>
      <c r="M1039" s="133"/>
      <c r="N1039" s="288"/>
      <c r="O1039" s="134"/>
      <c r="P1039" s="166"/>
      <c r="Q1039" s="289"/>
      <c r="R1039" s="165"/>
      <c r="S1039" s="290"/>
      <c r="T1039" s="290"/>
      <c r="U1039" s="290"/>
      <c r="V1039" s="290"/>
      <c r="W1039" s="166"/>
      <c r="X1039" s="87"/>
      <c r="Y1039" s="418">
        <f t="shared" si="242"/>
        <v>0</v>
      </c>
      <c r="Z1039" s="291">
        <f t="shared" si="243"/>
        <v>0</v>
      </c>
      <c r="AA1039" s="163"/>
      <c r="AB1039" s="177" t="str">
        <f t="shared" si="244"/>
        <v/>
      </c>
      <c r="AC1039" s="283" t="str">
        <f t="shared" si="245"/>
        <v/>
      </c>
      <c r="AD1039" s="283" t="str">
        <f t="shared" si="246"/>
        <v/>
      </c>
      <c r="AE1039" s="163"/>
      <c r="AF1039" s="162"/>
      <c r="AP1039" s="581"/>
    </row>
    <row r="1040" spans="1:42" s="141" customFormat="1">
      <c r="A1040" s="134">
        <v>1031</v>
      </c>
      <c r="B1040" s="286"/>
      <c r="C1040" s="146">
        <f t="shared" si="239"/>
        <v>0</v>
      </c>
      <c r="D1040" s="146">
        <f t="shared" si="240"/>
        <v>1</v>
      </c>
      <c r="E1040" s="146">
        <f t="shared" si="241"/>
        <v>1900</v>
      </c>
      <c r="F1040" s="287"/>
      <c r="G1040" s="287"/>
      <c r="H1040" s="287"/>
      <c r="I1040" s="288"/>
      <c r="J1040" s="287"/>
      <c r="K1040" s="288"/>
      <c r="L1040" s="134"/>
      <c r="M1040" s="133"/>
      <c r="N1040" s="288"/>
      <c r="O1040" s="134"/>
      <c r="P1040" s="166"/>
      <c r="Q1040" s="289"/>
      <c r="R1040" s="165"/>
      <c r="S1040" s="290"/>
      <c r="T1040" s="290"/>
      <c r="U1040" s="290"/>
      <c r="V1040" s="290"/>
      <c r="W1040" s="166"/>
      <c r="X1040" s="87"/>
      <c r="Y1040" s="418">
        <f t="shared" si="242"/>
        <v>0</v>
      </c>
      <c r="Z1040" s="291">
        <f t="shared" si="243"/>
        <v>0</v>
      </c>
      <c r="AA1040" s="163"/>
      <c r="AB1040" s="177" t="str">
        <f t="shared" si="244"/>
        <v/>
      </c>
      <c r="AC1040" s="283" t="str">
        <f t="shared" si="245"/>
        <v/>
      </c>
      <c r="AD1040" s="283" t="str">
        <f t="shared" si="246"/>
        <v/>
      </c>
      <c r="AE1040" s="163"/>
      <c r="AF1040" s="162"/>
      <c r="AP1040" s="581"/>
    </row>
    <row r="1041" spans="1:42" s="141" customFormat="1">
      <c r="A1041" s="134">
        <v>1032</v>
      </c>
      <c r="B1041" s="286"/>
      <c r="C1041" s="146">
        <f t="shared" si="239"/>
        <v>0</v>
      </c>
      <c r="D1041" s="146">
        <f t="shared" si="240"/>
        <v>1</v>
      </c>
      <c r="E1041" s="146">
        <f t="shared" si="241"/>
        <v>1900</v>
      </c>
      <c r="F1041" s="287"/>
      <c r="G1041" s="287"/>
      <c r="H1041" s="287"/>
      <c r="I1041" s="288"/>
      <c r="J1041" s="287"/>
      <c r="K1041" s="288"/>
      <c r="L1041" s="134"/>
      <c r="M1041" s="133"/>
      <c r="N1041" s="288"/>
      <c r="O1041" s="134"/>
      <c r="P1041" s="166"/>
      <c r="Q1041" s="289"/>
      <c r="R1041" s="165"/>
      <c r="S1041" s="290"/>
      <c r="T1041" s="290"/>
      <c r="U1041" s="290"/>
      <c r="V1041" s="290"/>
      <c r="W1041" s="166"/>
      <c r="X1041" s="87"/>
      <c r="Y1041" s="418">
        <f t="shared" si="242"/>
        <v>0</v>
      </c>
      <c r="Z1041" s="291">
        <f t="shared" si="243"/>
        <v>0</v>
      </c>
      <c r="AA1041" s="163"/>
      <c r="AB1041" s="177" t="str">
        <f t="shared" si="244"/>
        <v/>
      </c>
      <c r="AC1041" s="283" t="str">
        <f t="shared" si="245"/>
        <v/>
      </c>
      <c r="AD1041" s="283" t="str">
        <f t="shared" si="246"/>
        <v/>
      </c>
      <c r="AE1041" s="163"/>
      <c r="AF1041" s="162"/>
      <c r="AP1041" s="581"/>
    </row>
    <row r="1042" spans="1:42" s="141" customFormat="1">
      <c r="A1042" s="134">
        <v>1033</v>
      </c>
      <c r="B1042" s="286"/>
      <c r="C1042" s="146">
        <f t="shared" si="239"/>
        <v>0</v>
      </c>
      <c r="D1042" s="146">
        <f t="shared" si="240"/>
        <v>1</v>
      </c>
      <c r="E1042" s="146">
        <f t="shared" si="241"/>
        <v>1900</v>
      </c>
      <c r="F1042" s="287"/>
      <c r="G1042" s="287"/>
      <c r="H1042" s="287"/>
      <c r="I1042" s="288"/>
      <c r="J1042" s="287"/>
      <c r="K1042" s="288"/>
      <c r="L1042" s="134"/>
      <c r="M1042" s="133"/>
      <c r="N1042" s="288"/>
      <c r="O1042" s="134"/>
      <c r="P1042" s="166"/>
      <c r="Q1042" s="289"/>
      <c r="R1042" s="165"/>
      <c r="S1042" s="290"/>
      <c r="T1042" s="290"/>
      <c r="U1042" s="290"/>
      <c r="V1042" s="290"/>
      <c r="W1042" s="166"/>
      <c r="X1042" s="87"/>
      <c r="Y1042" s="418">
        <f t="shared" si="242"/>
        <v>0</v>
      </c>
      <c r="Z1042" s="291">
        <f t="shared" si="243"/>
        <v>0</v>
      </c>
      <c r="AA1042" s="163"/>
      <c r="AB1042" s="177" t="str">
        <f t="shared" si="244"/>
        <v/>
      </c>
      <c r="AC1042" s="283" t="str">
        <f t="shared" si="245"/>
        <v/>
      </c>
      <c r="AD1042" s="283" t="str">
        <f t="shared" si="246"/>
        <v/>
      </c>
      <c r="AE1042" s="163"/>
      <c r="AF1042" s="162"/>
      <c r="AP1042" s="581"/>
    </row>
    <row r="1043" spans="1:42" s="141" customFormat="1">
      <c r="A1043" s="134">
        <v>1034</v>
      </c>
      <c r="B1043" s="286"/>
      <c r="C1043" s="146">
        <f t="shared" si="239"/>
        <v>0</v>
      </c>
      <c r="D1043" s="146">
        <f t="shared" si="240"/>
        <v>1</v>
      </c>
      <c r="E1043" s="146">
        <f t="shared" si="241"/>
        <v>1900</v>
      </c>
      <c r="F1043" s="287"/>
      <c r="G1043" s="287"/>
      <c r="H1043" s="287"/>
      <c r="I1043" s="288"/>
      <c r="J1043" s="287"/>
      <c r="K1043" s="288"/>
      <c r="L1043" s="134"/>
      <c r="M1043" s="133"/>
      <c r="N1043" s="288"/>
      <c r="O1043" s="134"/>
      <c r="P1043" s="166"/>
      <c r="Q1043" s="289"/>
      <c r="R1043" s="165"/>
      <c r="S1043" s="290"/>
      <c r="T1043" s="290"/>
      <c r="U1043" s="290"/>
      <c r="V1043" s="290"/>
      <c r="W1043" s="166"/>
      <c r="X1043" s="87"/>
      <c r="Y1043" s="418">
        <f t="shared" si="242"/>
        <v>0</v>
      </c>
      <c r="Z1043" s="291">
        <f t="shared" si="243"/>
        <v>0</v>
      </c>
      <c r="AA1043" s="163"/>
      <c r="AB1043" s="177" t="str">
        <f t="shared" si="244"/>
        <v/>
      </c>
      <c r="AC1043" s="283" t="str">
        <f t="shared" si="245"/>
        <v/>
      </c>
      <c r="AD1043" s="283" t="str">
        <f t="shared" si="246"/>
        <v/>
      </c>
      <c r="AE1043" s="163"/>
      <c r="AF1043" s="162"/>
      <c r="AP1043" s="581"/>
    </row>
    <row r="1044" spans="1:42" s="141" customFormat="1">
      <c r="A1044" s="134">
        <v>1035</v>
      </c>
      <c r="B1044" s="286"/>
      <c r="C1044" s="146">
        <f t="shared" si="239"/>
        <v>0</v>
      </c>
      <c r="D1044" s="146">
        <f t="shared" si="240"/>
        <v>1</v>
      </c>
      <c r="E1044" s="146">
        <f t="shared" si="241"/>
        <v>1900</v>
      </c>
      <c r="F1044" s="287"/>
      <c r="G1044" s="287"/>
      <c r="H1044" s="287"/>
      <c r="I1044" s="288"/>
      <c r="J1044" s="287"/>
      <c r="K1044" s="288"/>
      <c r="L1044" s="134"/>
      <c r="M1044" s="133"/>
      <c r="N1044" s="288"/>
      <c r="O1044" s="134"/>
      <c r="P1044" s="166"/>
      <c r="Q1044" s="289"/>
      <c r="R1044" s="165"/>
      <c r="S1044" s="290"/>
      <c r="T1044" s="290"/>
      <c r="U1044" s="290"/>
      <c r="V1044" s="290"/>
      <c r="W1044" s="166"/>
      <c r="X1044" s="87"/>
      <c r="Y1044" s="418">
        <f t="shared" si="242"/>
        <v>0</v>
      </c>
      <c r="Z1044" s="291">
        <f t="shared" si="243"/>
        <v>0</v>
      </c>
      <c r="AA1044" s="163"/>
      <c r="AB1044" s="177" t="str">
        <f t="shared" si="244"/>
        <v/>
      </c>
      <c r="AC1044" s="283" t="str">
        <f t="shared" si="245"/>
        <v/>
      </c>
      <c r="AD1044" s="283" t="str">
        <f t="shared" si="246"/>
        <v/>
      </c>
      <c r="AE1044" s="163"/>
      <c r="AF1044" s="162"/>
      <c r="AP1044" s="581"/>
    </row>
    <row r="1045" spans="1:42" s="141" customFormat="1">
      <c r="A1045" s="134">
        <v>1036</v>
      </c>
      <c r="B1045" s="286"/>
      <c r="C1045" s="146">
        <f t="shared" si="239"/>
        <v>0</v>
      </c>
      <c r="D1045" s="146">
        <f t="shared" si="240"/>
        <v>1</v>
      </c>
      <c r="E1045" s="146">
        <f t="shared" si="241"/>
        <v>1900</v>
      </c>
      <c r="F1045" s="287"/>
      <c r="G1045" s="287"/>
      <c r="H1045" s="287"/>
      <c r="I1045" s="288"/>
      <c r="J1045" s="287"/>
      <c r="K1045" s="288"/>
      <c r="L1045" s="134"/>
      <c r="M1045" s="133"/>
      <c r="N1045" s="288"/>
      <c r="O1045" s="134"/>
      <c r="P1045" s="166"/>
      <c r="Q1045" s="289"/>
      <c r="R1045" s="165"/>
      <c r="S1045" s="290"/>
      <c r="T1045" s="290"/>
      <c r="U1045" s="290"/>
      <c r="V1045" s="290"/>
      <c r="W1045" s="166"/>
      <c r="X1045" s="87"/>
      <c r="Y1045" s="418">
        <f t="shared" si="242"/>
        <v>0</v>
      </c>
      <c r="Z1045" s="291">
        <f t="shared" si="243"/>
        <v>0</v>
      </c>
      <c r="AA1045" s="163"/>
      <c r="AB1045" s="177" t="str">
        <f t="shared" si="244"/>
        <v/>
      </c>
      <c r="AC1045" s="283" t="str">
        <f t="shared" si="245"/>
        <v/>
      </c>
      <c r="AD1045" s="283" t="str">
        <f t="shared" si="246"/>
        <v/>
      </c>
      <c r="AE1045" s="163"/>
      <c r="AF1045" s="162"/>
      <c r="AP1045" s="581"/>
    </row>
    <row r="1046" spans="1:42" s="141" customFormat="1">
      <c r="A1046" s="134">
        <v>1037</v>
      </c>
      <c r="B1046" s="286"/>
      <c r="C1046" s="146">
        <f t="shared" si="239"/>
        <v>0</v>
      </c>
      <c r="D1046" s="146">
        <f t="shared" si="240"/>
        <v>1</v>
      </c>
      <c r="E1046" s="146">
        <f t="shared" si="241"/>
        <v>1900</v>
      </c>
      <c r="F1046" s="287"/>
      <c r="G1046" s="287"/>
      <c r="H1046" s="287"/>
      <c r="I1046" s="288"/>
      <c r="J1046" s="287"/>
      <c r="K1046" s="288"/>
      <c r="L1046" s="134"/>
      <c r="M1046" s="133"/>
      <c r="N1046" s="288"/>
      <c r="O1046" s="134"/>
      <c r="P1046" s="166"/>
      <c r="Q1046" s="289"/>
      <c r="R1046" s="165"/>
      <c r="S1046" s="290"/>
      <c r="T1046" s="290"/>
      <c r="U1046" s="290"/>
      <c r="V1046" s="290"/>
      <c r="W1046" s="166"/>
      <c r="X1046" s="87"/>
      <c r="Y1046" s="418">
        <f t="shared" si="242"/>
        <v>0</v>
      </c>
      <c r="Z1046" s="291">
        <f t="shared" si="243"/>
        <v>0</v>
      </c>
      <c r="AA1046" s="163"/>
      <c r="AB1046" s="177" t="str">
        <f t="shared" si="244"/>
        <v/>
      </c>
      <c r="AC1046" s="283" t="str">
        <f t="shared" si="245"/>
        <v/>
      </c>
      <c r="AD1046" s="283" t="str">
        <f t="shared" si="246"/>
        <v/>
      </c>
      <c r="AE1046" s="163"/>
      <c r="AF1046" s="162"/>
      <c r="AP1046" s="581"/>
    </row>
    <row r="1047" spans="1:42" s="141" customFormat="1">
      <c r="A1047" s="134">
        <v>1038</v>
      </c>
      <c r="B1047" s="286"/>
      <c r="C1047" s="146">
        <f t="shared" si="239"/>
        <v>0</v>
      </c>
      <c r="D1047" s="146">
        <f t="shared" si="240"/>
        <v>1</v>
      </c>
      <c r="E1047" s="146">
        <f t="shared" si="241"/>
        <v>1900</v>
      </c>
      <c r="F1047" s="287"/>
      <c r="G1047" s="287"/>
      <c r="H1047" s="287"/>
      <c r="I1047" s="288"/>
      <c r="J1047" s="287"/>
      <c r="K1047" s="288"/>
      <c r="L1047" s="134"/>
      <c r="M1047" s="133"/>
      <c r="N1047" s="288"/>
      <c r="O1047" s="134"/>
      <c r="P1047" s="166"/>
      <c r="Q1047" s="289"/>
      <c r="R1047" s="165"/>
      <c r="S1047" s="290"/>
      <c r="T1047" s="290"/>
      <c r="U1047" s="290"/>
      <c r="V1047" s="290"/>
      <c r="W1047" s="166"/>
      <c r="X1047" s="87"/>
      <c r="Y1047" s="418">
        <f t="shared" si="242"/>
        <v>0</v>
      </c>
      <c r="Z1047" s="291">
        <f t="shared" si="243"/>
        <v>0</v>
      </c>
      <c r="AA1047" s="163"/>
      <c r="AB1047" s="177" t="str">
        <f t="shared" si="244"/>
        <v/>
      </c>
      <c r="AC1047" s="283" t="str">
        <f t="shared" si="245"/>
        <v/>
      </c>
      <c r="AD1047" s="283" t="str">
        <f t="shared" si="246"/>
        <v/>
      </c>
      <c r="AE1047" s="163"/>
      <c r="AF1047" s="162"/>
      <c r="AP1047" s="581"/>
    </row>
    <row r="1048" spans="1:42" s="141" customFormat="1">
      <c r="A1048" s="134">
        <v>1039</v>
      </c>
      <c r="B1048" s="286"/>
      <c r="C1048" s="146">
        <f t="shared" si="239"/>
        <v>0</v>
      </c>
      <c r="D1048" s="146">
        <f t="shared" si="240"/>
        <v>1</v>
      </c>
      <c r="E1048" s="146">
        <f t="shared" si="241"/>
        <v>1900</v>
      </c>
      <c r="F1048" s="287"/>
      <c r="G1048" s="287"/>
      <c r="H1048" s="287"/>
      <c r="I1048" s="288"/>
      <c r="J1048" s="287"/>
      <c r="K1048" s="288"/>
      <c r="L1048" s="134"/>
      <c r="M1048" s="133"/>
      <c r="N1048" s="288"/>
      <c r="O1048" s="134"/>
      <c r="P1048" s="166"/>
      <c r="Q1048" s="289"/>
      <c r="R1048" s="165"/>
      <c r="S1048" s="290"/>
      <c r="T1048" s="290"/>
      <c r="U1048" s="290"/>
      <c r="V1048" s="290"/>
      <c r="W1048" s="166"/>
      <c r="X1048" s="87"/>
      <c r="Y1048" s="418">
        <f t="shared" si="242"/>
        <v>0</v>
      </c>
      <c r="Z1048" s="291">
        <f t="shared" si="243"/>
        <v>0</v>
      </c>
      <c r="AA1048" s="163"/>
      <c r="AB1048" s="177" t="str">
        <f t="shared" si="244"/>
        <v/>
      </c>
      <c r="AC1048" s="283" t="str">
        <f t="shared" si="245"/>
        <v/>
      </c>
      <c r="AD1048" s="283" t="str">
        <f t="shared" si="246"/>
        <v/>
      </c>
      <c r="AE1048" s="163"/>
      <c r="AF1048" s="162"/>
      <c r="AP1048" s="581"/>
    </row>
    <row r="1049" spans="1:42" s="141" customFormat="1">
      <c r="A1049" s="134">
        <v>1040</v>
      </c>
      <c r="B1049" s="286"/>
      <c r="C1049" s="146">
        <f t="shared" si="239"/>
        <v>0</v>
      </c>
      <c r="D1049" s="146">
        <f t="shared" si="240"/>
        <v>1</v>
      </c>
      <c r="E1049" s="146">
        <f t="shared" si="241"/>
        <v>1900</v>
      </c>
      <c r="F1049" s="287"/>
      <c r="G1049" s="287"/>
      <c r="H1049" s="287"/>
      <c r="I1049" s="288"/>
      <c r="J1049" s="287"/>
      <c r="K1049" s="288"/>
      <c r="L1049" s="134"/>
      <c r="M1049" s="133"/>
      <c r="N1049" s="288"/>
      <c r="O1049" s="134"/>
      <c r="P1049" s="166"/>
      <c r="Q1049" s="289"/>
      <c r="R1049" s="165"/>
      <c r="S1049" s="290"/>
      <c r="T1049" s="290"/>
      <c r="U1049" s="290"/>
      <c r="V1049" s="290"/>
      <c r="W1049" s="166"/>
      <c r="X1049" s="87"/>
      <c r="Y1049" s="418">
        <f t="shared" si="242"/>
        <v>0</v>
      </c>
      <c r="Z1049" s="291">
        <f t="shared" si="243"/>
        <v>0</v>
      </c>
      <c r="AA1049" s="163"/>
      <c r="AB1049" s="177" t="str">
        <f t="shared" si="244"/>
        <v/>
      </c>
      <c r="AC1049" s="283" t="str">
        <f t="shared" si="245"/>
        <v/>
      </c>
      <c r="AD1049" s="283" t="str">
        <f t="shared" si="246"/>
        <v/>
      </c>
      <c r="AE1049" s="163"/>
      <c r="AF1049" s="162"/>
      <c r="AP1049" s="581"/>
    </row>
    <row r="1050" spans="1:42" s="141" customFormat="1">
      <c r="A1050" s="134">
        <v>1041</v>
      </c>
      <c r="B1050" s="286"/>
      <c r="C1050" s="146">
        <f t="shared" si="239"/>
        <v>0</v>
      </c>
      <c r="D1050" s="146">
        <f t="shared" si="240"/>
        <v>1</v>
      </c>
      <c r="E1050" s="146">
        <f t="shared" si="241"/>
        <v>1900</v>
      </c>
      <c r="F1050" s="287"/>
      <c r="G1050" s="287"/>
      <c r="H1050" s="287"/>
      <c r="I1050" s="288"/>
      <c r="J1050" s="287"/>
      <c r="K1050" s="288"/>
      <c r="L1050" s="134"/>
      <c r="M1050" s="133"/>
      <c r="N1050" s="288"/>
      <c r="O1050" s="134"/>
      <c r="P1050" s="166"/>
      <c r="Q1050" s="289"/>
      <c r="R1050" s="165"/>
      <c r="S1050" s="290"/>
      <c r="T1050" s="290"/>
      <c r="U1050" s="290"/>
      <c r="V1050" s="290"/>
      <c r="W1050" s="166"/>
      <c r="X1050" s="87"/>
      <c r="Y1050" s="418">
        <f t="shared" si="242"/>
        <v>0</v>
      </c>
      <c r="Z1050" s="291">
        <f t="shared" si="243"/>
        <v>0</v>
      </c>
      <c r="AA1050" s="163"/>
      <c r="AB1050" s="177" t="str">
        <f t="shared" si="244"/>
        <v/>
      </c>
      <c r="AC1050" s="283" t="str">
        <f t="shared" si="245"/>
        <v/>
      </c>
      <c r="AD1050" s="283" t="str">
        <f t="shared" si="246"/>
        <v/>
      </c>
      <c r="AE1050" s="163"/>
      <c r="AF1050" s="162"/>
      <c r="AP1050" s="581"/>
    </row>
    <row r="1051" spans="1:42" s="141" customFormat="1">
      <c r="A1051" s="134">
        <v>1042</v>
      </c>
      <c r="B1051" s="286"/>
      <c r="C1051" s="146">
        <f t="shared" si="239"/>
        <v>0</v>
      </c>
      <c r="D1051" s="146">
        <f t="shared" si="240"/>
        <v>1</v>
      </c>
      <c r="E1051" s="146">
        <f t="shared" si="241"/>
        <v>1900</v>
      </c>
      <c r="F1051" s="287"/>
      <c r="G1051" s="287"/>
      <c r="H1051" s="287"/>
      <c r="I1051" s="288"/>
      <c r="J1051" s="287"/>
      <c r="K1051" s="288"/>
      <c r="L1051" s="134"/>
      <c r="M1051" s="133"/>
      <c r="N1051" s="288"/>
      <c r="O1051" s="134"/>
      <c r="P1051" s="166"/>
      <c r="Q1051" s="289"/>
      <c r="R1051" s="165"/>
      <c r="S1051" s="290"/>
      <c r="T1051" s="290"/>
      <c r="U1051" s="290"/>
      <c r="V1051" s="290"/>
      <c r="W1051" s="166"/>
      <c r="X1051" s="87"/>
      <c r="Y1051" s="418">
        <f t="shared" si="242"/>
        <v>0</v>
      </c>
      <c r="Z1051" s="291">
        <f t="shared" si="243"/>
        <v>0</v>
      </c>
      <c r="AA1051" s="163"/>
      <c r="AB1051" s="177" t="str">
        <f t="shared" si="244"/>
        <v/>
      </c>
      <c r="AC1051" s="283" t="str">
        <f t="shared" si="245"/>
        <v/>
      </c>
      <c r="AD1051" s="283" t="str">
        <f t="shared" si="246"/>
        <v/>
      </c>
      <c r="AE1051" s="163"/>
      <c r="AF1051" s="162"/>
      <c r="AP1051" s="581"/>
    </row>
    <row r="1052" spans="1:42" s="141" customFormat="1">
      <c r="A1052" s="134">
        <v>1043</v>
      </c>
      <c r="B1052" s="286"/>
      <c r="C1052" s="146">
        <f t="shared" si="239"/>
        <v>0</v>
      </c>
      <c r="D1052" s="146">
        <f t="shared" si="240"/>
        <v>1</v>
      </c>
      <c r="E1052" s="146">
        <f t="shared" si="241"/>
        <v>1900</v>
      </c>
      <c r="F1052" s="287"/>
      <c r="G1052" s="287"/>
      <c r="H1052" s="287"/>
      <c r="I1052" s="288"/>
      <c r="J1052" s="287"/>
      <c r="K1052" s="288"/>
      <c r="L1052" s="134"/>
      <c r="M1052" s="133"/>
      <c r="N1052" s="288"/>
      <c r="O1052" s="134"/>
      <c r="P1052" s="166"/>
      <c r="Q1052" s="289"/>
      <c r="R1052" s="165"/>
      <c r="S1052" s="290"/>
      <c r="T1052" s="290"/>
      <c r="U1052" s="290"/>
      <c r="V1052" s="290"/>
      <c r="W1052" s="166"/>
      <c r="X1052" s="87"/>
      <c r="Y1052" s="418">
        <f t="shared" si="242"/>
        <v>0</v>
      </c>
      <c r="Z1052" s="291">
        <f t="shared" si="243"/>
        <v>0</v>
      </c>
      <c r="AA1052" s="163"/>
      <c r="AB1052" s="177" t="str">
        <f t="shared" si="244"/>
        <v/>
      </c>
      <c r="AC1052" s="283" t="str">
        <f t="shared" si="245"/>
        <v/>
      </c>
      <c r="AD1052" s="283" t="str">
        <f t="shared" si="246"/>
        <v/>
      </c>
      <c r="AE1052" s="163"/>
      <c r="AF1052" s="162"/>
      <c r="AP1052" s="581"/>
    </row>
    <row r="1053" spans="1:42" s="141" customFormat="1">
      <c r="A1053" s="134">
        <v>1044</v>
      </c>
      <c r="B1053" s="286"/>
      <c r="C1053" s="146">
        <f t="shared" si="239"/>
        <v>0</v>
      </c>
      <c r="D1053" s="146">
        <f t="shared" si="240"/>
        <v>1</v>
      </c>
      <c r="E1053" s="146">
        <f t="shared" si="241"/>
        <v>1900</v>
      </c>
      <c r="F1053" s="287"/>
      <c r="G1053" s="287"/>
      <c r="H1053" s="287"/>
      <c r="I1053" s="288"/>
      <c r="J1053" s="287"/>
      <c r="K1053" s="288"/>
      <c r="L1053" s="134"/>
      <c r="M1053" s="133"/>
      <c r="N1053" s="288"/>
      <c r="O1053" s="134"/>
      <c r="P1053" s="166"/>
      <c r="Q1053" s="289"/>
      <c r="R1053" s="165"/>
      <c r="S1053" s="290"/>
      <c r="T1053" s="290"/>
      <c r="U1053" s="290"/>
      <c r="V1053" s="290"/>
      <c r="W1053" s="166"/>
      <c r="X1053" s="87"/>
      <c r="Y1053" s="418">
        <f t="shared" si="242"/>
        <v>0</v>
      </c>
      <c r="Z1053" s="291">
        <f t="shared" si="243"/>
        <v>0</v>
      </c>
      <c r="AA1053" s="163"/>
      <c r="AB1053" s="177" t="str">
        <f t="shared" si="244"/>
        <v/>
      </c>
      <c r="AC1053" s="283" t="str">
        <f t="shared" si="245"/>
        <v/>
      </c>
      <c r="AD1053" s="283" t="str">
        <f t="shared" si="246"/>
        <v/>
      </c>
      <c r="AE1053" s="163"/>
      <c r="AF1053" s="162"/>
      <c r="AP1053" s="581"/>
    </row>
    <row r="1054" spans="1:42" s="141" customFormat="1">
      <c r="A1054" s="134">
        <v>1045</v>
      </c>
      <c r="B1054" s="286"/>
      <c r="C1054" s="146">
        <f t="shared" si="239"/>
        <v>0</v>
      </c>
      <c r="D1054" s="146">
        <f t="shared" si="240"/>
        <v>1</v>
      </c>
      <c r="E1054" s="146">
        <f t="shared" si="241"/>
        <v>1900</v>
      </c>
      <c r="F1054" s="287"/>
      <c r="G1054" s="287"/>
      <c r="H1054" s="287"/>
      <c r="I1054" s="288"/>
      <c r="J1054" s="287"/>
      <c r="K1054" s="288"/>
      <c r="L1054" s="134"/>
      <c r="M1054" s="133"/>
      <c r="N1054" s="288"/>
      <c r="O1054" s="134"/>
      <c r="P1054" s="166"/>
      <c r="Q1054" s="289"/>
      <c r="R1054" s="165"/>
      <c r="S1054" s="290"/>
      <c r="T1054" s="290"/>
      <c r="U1054" s="290"/>
      <c r="V1054" s="290"/>
      <c r="W1054" s="166"/>
      <c r="X1054" s="87"/>
      <c r="Y1054" s="418">
        <f t="shared" si="242"/>
        <v>0</v>
      </c>
      <c r="Z1054" s="291">
        <f t="shared" si="243"/>
        <v>0</v>
      </c>
      <c r="AA1054" s="163"/>
      <c r="AB1054" s="177" t="str">
        <f t="shared" si="244"/>
        <v/>
      </c>
      <c r="AC1054" s="283" t="str">
        <f t="shared" si="245"/>
        <v/>
      </c>
      <c r="AD1054" s="283" t="str">
        <f t="shared" si="246"/>
        <v/>
      </c>
      <c r="AE1054" s="163"/>
      <c r="AF1054" s="162"/>
      <c r="AP1054" s="581"/>
    </row>
    <row r="1055" spans="1:42" s="141" customFormat="1">
      <c r="A1055" s="134">
        <v>1046</v>
      </c>
      <c r="B1055" s="286"/>
      <c r="C1055" s="146">
        <f t="shared" si="239"/>
        <v>0</v>
      </c>
      <c r="D1055" s="146">
        <f t="shared" si="240"/>
        <v>1</v>
      </c>
      <c r="E1055" s="146">
        <f t="shared" si="241"/>
        <v>1900</v>
      </c>
      <c r="F1055" s="287"/>
      <c r="G1055" s="287"/>
      <c r="H1055" s="287"/>
      <c r="I1055" s="288"/>
      <c r="J1055" s="287"/>
      <c r="K1055" s="288"/>
      <c r="L1055" s="134"/>
      <c r="M1055" s="133"/>
      <c r="N1055" s="288"/>
      <c r="O1055" s="134"/>
      <c r="P1055" s="166"/>
      <c r="Q1055" s="289"/>
      <c r="R1055" s="165"/>
      <c r="S1055" s="290"/>
      <c r="T1055" s="290"/>
      <c r="U1055" s="290"/>
      <c r="V1055" s="290"/>
      <c r="W1055" s="166"/>
      <c r="X1055" s="87"/>
      <c r="Y1055" s="418">
        <f t="shared" si="242"/>
        <v>0</v>
      </c>
      <c r="Z1055" s="291">
        <f t="shared" si="243"/>
        <v>0</v>
      </c>
      <c r="AA1055" s="163"/>
      <c r="AB1055" s="177" t="str">
        <f t="shared" si="244"/>
        <v/>
      </c>
      <c r="AC1055" s="283" t="str">
        <f t="shared" si="245"/>
        <v/>
      </c>
      <c r="AD1055" s="283" t="str">
        <f t="shared" si="246"/>
        <v/>
      </c>
      <c r="AE1055" s="163"/>
      <c r="AF1055" s="162"/>
      <c r="AP1055" s="581"/>
    </row>
    <row r="1056" spans="1:42" s="141" customFormat="1">
      <c r="A1056" s="134">
        <v>1047</v>
      </c>
      <c r="B1056" s="286"/>
      <c r="C1056" s="146">
        <f t="shared" si="239"/>
        <v>0</v>
      </c>
      <c r="D1056" s="146">
        <f t="shared" si="240"/>
        <v>1</v>
      </c>
      <c r="E1056" s="146">
        <f t="shared" si="241"/>
        <v>1900</v>
      </c>
      <c r="F1056" s="287"/>
      <c r="G1056" s="287"/>
      <c r="H1056" s="287"/>
      <c r="I1056" s="288"/>
      <c r="J1056" s="287"/>
      <c r="K1056" s="288"/>
      <c r="L1056" s="134"/>
      <c r="M1056" s="133"/>
      <c r="N1056" s="288"/>
      <c r="O1056" s="134"/>
      <c r="P1056" s="166"/>
      <c r="Q1056" s="289"/>
      <c r="R1056" s="165"/>
      <c r="S1056" s="290"/>
      <c r="T1056" s="290"/>
      <c r="U1056" s="290"/>
      <c r="V1056" s="290"/>
      <c r="W1056" s="166"/>
      <c r="X1056" s="87"/>
      <c r="Y1056" s="418">
        <f t="shared" si="242"/>
        <v>0</v>
      </c>
      <c r="Z1056" s="291">
        <f t="shared" si="243"/>
        <v>0</v>
      </c>
      <c r="AA1056" s="163"/>
      <c r="AB1056" s="177" t="str">
        <f t="shared" si="244"/>
        <v/>
      </c>
      <c r="AC1056" s="283" t="str">
        <f t="shared" si="245"/>
        <v/>
      </c>
      <c r="AD1056" s="283" t="str">
        <f t="shared" si="246"/>
        <v/>
      </c>
      <c r="AE1056" s="163"/>
      <c r="AF1056" s="162"/>
      <c r="AP1056" s="581"/>
    </row>
    <row r="1057" spans="1:42" s="141" customFormat="1">
      <c r="A1057" s="134">
        <v>1048</v>
      </c>
      <c r="B1057" s="286"/>
      <c r="C1057" s="146">
        <f t="shared" si="239"/>
        <v>0</v>
      </c>
      <c r="D1057" s="146">
        <f t="shared" si="240"/>
        <v>1</v>
      </c>
      <c r="E1057" s="146">
        <f t="shared" si="241"/>
        <v>1900</v>
      </c>
      <c r="F1057" s="287"/>
      <c r="G1057" s="287"/>
      <c r="H1057" s="287"/>
      <c r="I1057" s="288"/>
      <c r="J1057" s="287"/>
      <c r="K1057" s="288"/>
      <c r="L1057" s="134"/>
      <c r="M1057" s="133"/>
      <c r="N1057" s="288"/>
      <c r="O1057" s="134"/>
      <c r="P1057" s="166"/>
      <c r="Q1057" s="289"/>
      <c r="R1057" s="165"/>
      <c r="S1057" s="290"/>
      <c r="T1057" s="290"/>
      <c r="U1057" s="290"/>
      <c r="V1057" s="290"/>
      <c r="W1057" s="166"/>
      <c r="X1057" s="87"/>
      <c r="Y1057" s="418">
        <f t="shared" si="242"/>
        <v>0</v>
      </c>
      <c r="Z1057" s="291">
        <f t="shared" si="243"/>
        <v>0</v>
      </c>
      <c r="AA1057" s="163"/>
      <c r="AB1057" s="177" t="str">
        <f t="shared" si="244"/>
        <v/>
      </c>
      <c r="AC1057" s="283" t="str">
        <f t="shared" si="245"/>
        <v/>
      </c>
      <c r="AD1057" s="283" t="str">
        <f t="shared" si="246"/>
        <v/>
      </c>
      <c r="AE1057" s="163"/>
      <c r="AF1057" s="162"/>
      <c r="AP1057" s="581"/>
    </row>
    <row r="1058" spans="1:42" s="141" customFormat="1">
      <c r="A1058" s="134">
        <v>1049</v>
      </c>
      <c r="B1058" s="286"/>
      <c r="C1058" s="146">
        <f t="shared" si="239"/>
        <v>0</v>
      </c>
      <c r="D1058" s="146">
        <f t="shared" si="240"/>
        <v>1</v>
      </c>
      <c r="E1058" s="146">
        <f t="shared" si="241"/>
        <v>1900</v>
      </c>
      <c r="F1058" s="287"/>
      <c r="G1058" s="287"/>
      <c r="H1058" s="287"/>
      <c r="I1058" s="288"/>
      <c r="J1058" s="287"/>
      <c r="K1058" s="288"/>
      <c r="L1058" s="134"/>
      <c r="M1058" s="133"/>
      <c r="N1058" s="288"/>
      <c r="O1058" s="134"/>
      <c r="P1058" s="166"/>
      <c r="Q1058" s="289"/>
      <c r="R1058" s="165"/>
      <c r="S1058" s="290"/>
      <c r="T1058" s="290"/>
      <c r="U1058" s="290"/>
      <c r="V1058" s="290"/>
      <c r="W1058" s="166"/>
      <c r="X1058" s="87"/>
      <c r="Y1058" s="418">
        <f t="shared" si="242"/>
        <v>0</v>
      </c>
      <c r="Z1058" s="291">
        <f t="shared" si="243"/>
        <v>0</v>
      </c>
      <c r="AA1058" s="163"/>
      <c r="AB1058" s="177" t="str">
        <f t="shared" si="244"/>
        <v/>
      </c>
      <c r="AC1058" s="283" t="str">
        <f t="shared" si="245"/>
        <v/>
      </c>
      <c r="AD1058" s="283" t="str">
        <f t="shared" si="246"/>
        <v/>
      </c>
      <c r="AE1058" s="163"/>
      <c r="AF1058" s="162"/>
      <c r="AP1058" s="581"/>
    </row>
    <row r="1059" spans="1:42" s="141" customFormat="1">
      <c r="A1059" s="134">
        <v>1050</v>
      </c>
      <c r="B1059" s="286"/>
      <c r="C1059" s="146">
        <f t="shared" si="239"/>
        <v>0</v>
      </c>
      <c r="D1059" s="146">
        <f t="shared" si="240"/>
        <v>1</v>
      </c>
      <c r="E1059" s="146">
        <f t="shared" si="241"/>
        <v>1900</v>
      </c>
      <c r="F1059" s="287"/>
      <c r="G1059" s="287"/>
      <c r="H1059" s="287"/>
      <c r="I1059" s="288"/>
      <c r="J1059" s="287"/>
      <c r="K1059" s="288"/>
      <c r="L1059" s="134"/>
      <c r="M1059" s="133"/>
      <c r="N1059" s="288"/>
      <c r="O1059" s="134"/>
      <c r="P1059" s="166"/>
      <c r="Q1059" s="289"/>
      <c r="R1059" s="165"/>
      <c r="S1059" s="290"/>
      <c r="T1059" s="290"/>
      <c r="U1059" s="290"/>
      <c r="V1059" s="290"/>
      <c r="W1059" s="166"/>
      <c r="X1059" s="87"/>
      <c r="Y1059" s="418">
        <f t="shared" si="242"/>
        <v>0</v>
      </c>
      <c r="Z1059" s="291">
        <f t="shared" si="243"/>
        <v>0</v>
      </c>
      <c r="AA1059" s="163"/>
      <c r="AB1059" s="177" t="str">
        <f t="shared" si="244"/>
        <v/>
      </c>
      <c r="AC1059" s="283" t="str">
        <f t="shared" si="245"/>
        <v/>
      </c>
      <c r="AD1059" s="283" t="str">
        <f t="shared" si="246"/>
        <v/>
      </c>
      <c r="AE1059" s="163"/>
      <c r="AF1059" s="162"/>
      <c r="AP1059" s="581"/>
    </row>
    <row r="1060" spans="1:42" s="141" customFormat="1">
      <c r="A1060" s="134">
        <v>1051</v>
      </c>
      <c r="B1060" s="286"/>
      <c r="C1060" s="146">
        <f t="shared" si="239"/>
        <v>0</v>
      </c>
      <c r="D1060" s="146">
        <f t="shared" si="240"/>
        <v>1</v>
      </c>
      <c r="E1060" s="146">
        <f t="shared" si="241"/>
        <v>1900</v>
      </c>
      <c r="F1060" s="287"/>
      <c r="G1060" s="287"/>
      <c r="H1060" s="287"/>
      <c r="I1060" s="288"/>
      <c r="J1060" s="287"/>
      <c r="K1060" s="288"/>
      <c r="L1060" s="134"/>
      <c r="M1060" s="133"/>
      <c r="N1060" s="288"/>
      <c r="O1060" s="134"/>
      <c r="P1060" s="166"/>
      <c r="Q1060" s="289"/>
      <c r="R1060" s="165"/>
      <c r="S1060" s="290"/>
      <c r="T1060" s="290"/>
      <c r="U1060" s="290"/>
      <c r="V1060" s="290"/>
      <c r="W1060" s="166"/>
      <c r="X1060" s="87"/>
      <c r="Y1060" s="418">
        <f t="shared" si="242"/>
        <v>0</v>
      </c>
      <c r="Z1060" s="291">
        <f t="shared" si="243"/>
        <v>0</v>
      </c>
      <c r="AA1060" s="163"/>
      <c r="AB1060" s="177" t="str">
        <f t="shared" si="244"/>
        <v/>
      </c>
      <c r="AC1060" s="283" t="str">
        <f t="shared" si="245"/>
        <v/>
      </c>
      <c r="AD1060" s="283" t="str">
        <f t="shared" si="246"/>
        <v/>
      </c>
      <c r="AE1060" s="163"/>
      <c r="AF1060" s="162"/>
      <c r="AP1060" s="581"/>
    </row>
    <row r="1061" spans="1:42" s="141" customFormat="1">
      <c r="A1061" s="134">
        <v>1052</v>
      </c>
      <c r="B1061" s="286"/>
      <c r="C1061" s="146">
        <f t="shared" si="239"/>
        <v>0</v>
      </c>
      <c r="D1061" s="146">
        <f t="shared" si="240"/>
        <v>1</v>
      </c>
      <c r="E1061" s="146">
        <f t="shared" si="241"/>
        <v>1900</v>
      </c>
      <c r="F1061" s="287"/>
      <c r="G1061" s="287"/>
      <c r="H1061" s="287"/>
      <c r="I1061" s="288"/>
      <c r="J1061" s="287"/>
      <c r="K1061" s="288"/>
      <c r="L1061" s="134"/>
      <c r="M1061" s="133"/>
      <c r="N1061" s="288"/>
      <c r="O1061" s="134"/>
      <c r="P1061" s="166"/>
      <c r="Q1061" s="289"/>
      <c r="R1061" s="165"/>
      <c r="S1061" s="290"/>
      <c r="T1061" s="290"/>
      <c r="U1061" s="290"/>
      <c r="V1061" s="290"/>
      <c r="W1061" s="166"/>
      <c r="X1061" s="87"/>
      <c r="Y1061" s="418">
        <f t="shared" si="242"/>
        <v>0</v>
      </c>
      <c r="Z1061" s="291">
        <f t="shared" si="243"/>
        <v>0</v>
      </c>
      <c r="AA1061" s="163"/>
      <c r="AB1061" s="177" t="str">
        <f t="shared" si="244"/>
        <v/>
      </c>
      <c r="AC1061" s="283" t="str">
        <f t="shared" si="245"/>
        <v/>
      </c>
      <c r="AD1061" s="283" t="str">
        <f t="shared" si="246"/>
        <v/>
      </c>
      <c r="AE1061" s="163"/>
      <c r="AF1061" s="162"/>
      <c r="AP1061" s="581"/>
    </row>
    <row r="1062" spans="1:42" s="141" customFormat="1">
      <c r="A1062" s="134">
        <v>1053</v>
      </c>
      <c r="B1062" s="286"/>
      <c r="C1062" s="146">
        <f t="shared" si="239"/>
        <v>0</v>
      </c>
      <c r="D1062" s="146">
        <f t="shared" si="240"/>
        <v>1</v>
      </c>
      <c r="E1062" s="146">
        <f t="shared" si="241"/>
        <v>1900</v>
      </c>
      <c r="F1062" s="287"/>
      <c r="G1062" s="287"/>
      <c r="H1062" s="287"/>
      <c r="I1062" s="288"/>
      <c r="J1062" s="287"/>
      <c r="K1062" s="288"/>
      <c r="L1062" s="134"/>
      <c r="M1062" s="133"/>
      <c r="N1062" s="288"/>
      <c r="O1062" s="134"/>
      <c r="P1062" s="166"/>
      <c r="Q1062" s="289"/>
      <c r="R1062" s="165"/>
      <c r="S1062" s="290"/>
      <c r="T1062" s="290"/>
      <c r="U1062" s="290"/>
      <c r="V1062" s="290"/>
      <c r="W1062" s="166"/>
      <c r="X1062" s="87"/>
      <c r="Y1062" s="418">
        <f t="shared" si="242"/>
        <v>0</v>
      </c>
      <c r="Z1062" s="291">
        <f t="shared" si="243"/>
        <v>0</v>
      </c>
      <c r="AA1062" s="163"/>
      <c r="AB1062" s="177" t="str">
        <f t="shared" si="244"/>
        <v/>
      </c>
      <c r="AC1062" s="283" t="str">
        <f t="shared" si="245"/>
        <v/>
      </c>
      <c r="AD1062" s="283" t="str">
        <f t="shared" si="246"/>
        <v/>
      </c>
      <c r="AE1062" s="163"/>
      <c r="AF1062" s="162"/>
      <c r="AP1062" s="581"/>
    </row>
    <row r="1063" spans="1:42" s="141" customFormat="1">
      <c r="A1063" s="134">
        <v>1054</v>
      </c>
      <c r="B1063" s="286"/>
      <c r="C1063" s="146">
        <f t="shared" si="239"/>
        <v>0</v>
      </c>
      <c r="D1063" s="146">
        <f t="shared" si="240"/>
        <v>1</v>
      </c>
      <c r="E1063" s="146">
        <f t="shared" si="241"/>
        <v>1900</v>
      </c>
      <c r="F1063" s="287"/>
      <c r="G1063" s="287"/>
      <c r="H1063" s="287"/>
      <c r="I1063" s="288"/>
      <c r="J1063" s="287"/>
      <c r="K1063" s="288"/>
      <c r="L1063" s="134"/>
      <c r="M1063" s="133"/>
      <c r="N1063" s="288"/>
      <c r="O1063" s="134"/>
      <c r="P1063" s="166"/>
      <c r="Q1063" s="289"/>
      <c r="R1063" s="165"/>
      <c r="S1063" s="290"/>
      <c r="T1063" s="290"/>
      <c r="U1063" s="290"/>
      <c r="V1063" s="290"/>
      <c r="W1063" s="166"/>
      <c r="X1063" s="87"/>
      <c r="Y1063" s="418">
        <f t="shared" si="242"/>
        <v>0</v>
      </c>
      <c r="Z1063" s="291">
        <f t="shared" si="243"/>
        <v>0</v>
      </c>
      <c r="AA1063" s="163"/>
      <c r="AB1063" s="177" t="str">
        <f t="shared" si="244"/>
        <v/>
      </c>
      <c r="AC1063" s="283" t="str">
        <f t="shared" si="245"/>
        <v/>
      </c>
      <c r="AD1063" s="283" t="str">
        <f t="shared" si="246"/>
        <v/>
      </c>
      <c r="AE1063" s="163"/>
      <c r="AF1063" s="162"/>
      <c r="AP1063" s="581"/>
    </row>
    <row r="1064" spans="1:42" s="141" customFormat="1">
      <c r="A1064" s="134">
        <v>1055</v>
      </c>
      <c r="B1064" s="286"/>
      <c r="C1064" s="146">
        <f t="shared" si="239"/>
        <v>0</v>
      </c>
      <c r="D1064" s="146">
        <f t="shared" si="240"/>
        <v>1</v>
      </c>
      <c r="E1064" s="146">
        <f t="shared" si="241"/>
        <v>1900</v>
      </c>
      <c r="F1064" s="287"/>
      <c r="G1064" s="287"/>
      <c r="H1064" s="287"/>
      <c r="I1064" s="288"/>
      <c r="J1064" s="287"/>
      <c r="K1064" s="288"/>
      <c r="L1064" s="134"/>
      <c r="M1064" s="133"/>
      <c r="N1064" s="288"/>
      <c r="O1064" s="134"/>
      <c r="P1064" s="166"/>
      <c r="Q1064" s="289"/>
      <c r="R1064" s="165"/>
      <c r="S1064" s="290"/>
      <c r="T1064" s="290"/>
      <c r="U1064" s="290"/>
      <c r="V1064" s="290"/>
      <c r="W1064" s="166"/>
      <c r="X1064" s="87"/>
      <c r="Y1064" s="418">
        <f t="shared" si="242"/>
        <v>0</v>
      </c>
      <c r="Z1064" s="291">
        <f t="shared" si="243"/>
        <v>0</v>
      </c>
      <c r="AA1064" s="163"/>
      <c r="AB1064" s="177" t="str">
        <f t="shared" si="244"/>
        <v/>
      </c>
      <c r="AC1064" s="283" t="str">
        <f t="shared" si="245"/>
        <v/>
      </c>
      <c r="AD1064" s="283" t="str">
        <f t="shared" si="246"/>
        <v/>
      </c>
      <c r="AE1064" s="163"/>
      <c r="AF1064" s="162"/>
      <c r="AP1064" s="581"/>
    </row>
    <row r="1065" spans="1:42" s="141" customFormat="1">
      <c r="A1065" s="134">
        <v>1056</v>
      </c>
      <c r="B1065" s="286"/>
      <c r="C1065" s="146">
        <f t="shared" si="239"/>
        <v>0</v>
      </c>
      <c r="D1065" s="146">
        <f t="shared" si="240"/>
        <v>1</v>
      </c>
      <c r="E1065" s="146">
        <f t="shared" si="241"/>
        <v>1900</v>
      </c>
      <c r="F1065" s="287"/>
      <c r="G1065" s="287"/>
      <c r="H1065" s="287"/>
      <c r="I1065" s="288"/>
      <c r="J1065" s="287"/>
      <c r="K1065" s="288"/>
      <c r="L1065" s="134"/>
      <c r="M1065" s="133"/>
      <c r="N1065" s="288"/>
      <c r="O1065" s="134"/>
      <c r="P1065" s="166"/>
      <c r="Q1065" s="289"/>
      <c r="R1065" s="165"/>
      <c r="S1065" s="290"/>
      <c r="T1065" s="290"/>
      <c r="U1065" s="290"/>
      <c r="V1065" s="290"/>
      <c r="W1065" s="166"/>
      <c r="X1065" s="87"/>
      <c r="Y1065" s="418">
        <f t="shared" si="242"/>
        <v>0</v>
      </c>
      <c r="Z1065" s="291">
        <f t="shared" si="243"/>
        <v>0</v>
      </c>
      <c r="AA1065" s="163"/>
      <c r="AB1065" s="177" t="str">
        <f t="shared" si="244"/>
        <v/>
      </c>
      <c r="AC1065" s="283" t="str">
        <f t="shared" si="245"/>
        <v/>
      </c>
      <c r="AD1065" s="283" t="str">
        <f t="shared" si="246"/>
        <v/>
      </c>
      <c r="AE1065" s="163"/>
      <c r="AF1065" s="162"/>
      <c r="AP1065" s="581"/>
    </row>
    <row r="1066" spans="1:42" s="141" customFormat="1">
      <c r="A1066" s="134">
        <v>1057</v>
      </c>
      <c r="B1066" s="286"/>
      <c r="C1066" s="146">
        <f t="shared" si="239"/>
        <v>0</v>
      </c>
      <c r="D1066" s="146">
        <f t="shared" si="240"/>
        <v>1</v>
      </c>
      <c r="E1066" s="146">
        <f t="shared" si="241"/>
        <v>1900</v>
      </c>
      <c r="F1066" s="287"/>
      <c r="G1066" s="287"/>
      <c r="H1066" s="287"/>
      <c r="I1066" s="288"/>
      <c r="J1066" s="287"/>
      <c r="K1066" s="288"/>
      <c r="L1066" s="134"/>
      <c r="M1066" s="133"/>
      <c r="N1066" s="288"/>
      <c r="O1066" s="134"/>
      <c r="P1066" s="166"/>
      <c r="Q1066" s="289"/>
      <c r="R1066" s="165"/>
      <c r="S1066" s="290"/>
      <c r="T1066" s="290"/>
      <c r="U1066" s="290"/>
      <c r="V1066" s="290"/>
      <c r="W1066" s="166"/>
      <c r="X1066" s="87"/>
      <c r="Y1066" s="418">
        <f t="shared" si="242"/>
        <v>0</v>
      </c>
      <c r="Z1066" s="291">
        <f t="shared" si="243"/>
        <v>0</v>
      </c>
      <c r="AA1066" s="163"/>
      <c r="AB1066" s="177" t="str">
        <f t="shared" si="244"/>
        <v/>
      </c>
      <c r="AC1066" s="283" t="str">
        <f t="shared" si="245"/>
        <v/>
      </c>
      <c r="AD1066" s="283" t="str">
        <f t="shared" si="246"/>
        <v/>
      </c>
      <c r="AE1066" s="163"/>
      <c r="AF1066" s="162"/>
      <c r="AP1066" s="581"/>
    </row>
    <row r="1067" spans="1:42" s="141" customFormat="1">
      <c r="A1067" s="134">
        <v>1058</v>
      </c>
      <c r="B1067" s="286"/>
      <c r="C1067" s="146">
        <f t="shared" si="239"/>
        <v>0</v>
      </c>
      <c r="D1067" s="146">
        <f t="shared" si="240"/>
        <v>1</v>
      </c>
      <c r="E1067" s="146">
        <f t="shared" si="241"/>
        <v>1900</v>
      </c>
      <c r="F1067" s="287"/>
      <c r="G1067" s="287"/>
      <c r="H1067" s="287"/>
      <c r="I1067" s="288"/>
      <c r="J1067" s="287"/>
      <c r="K1067" s="288"/>
      <c r="L1067" s="134"/>
      <c r="M1067" s="133"/>
      <c r="N1067" s="288"/>
      <c r="O1067" s="134"/>
      <c r="P1067" s="166"/>
      <c r="Q1067" s="289"/>
      <c r="R1067" s="165"/>
      <c r="S1067" s="290"/>
      <c r="T1067" s="290"/>
      <c r="U1067" s="290"/>
      <c r="V1067" s="290"/>
      <c r="W1067" s="166"/>
      <c r="X1067" s="87"/>
      <c r="Y1067" s="418">
        <f t="shared" si="242"/>
        <v>0</v>
      </c>
      <c r="Z1067" s="291">
        <f t="shared" si="243"/>
        <v>0</v>
      </c>
      <c r="AA1067" s="163"/>
      <c r="AB1067" s="177" t="str">
        <f t="shared" si="244"/>
        <v/>
      </c>
      <c r="AC1067" s="283" t="str">
        <f t="shared" si="245"/>
        <v/>
      </c>
      <c r="AD1067" s="283" t="str">
        <f t="shared" si="246"/>
        <v/>
      </c>
      <c r="AE1067" s="163"/>
      <c r="AF1067" s="162"/>
      <c r="AP1067" s="581"/>
    </row>
    <row r="1068" spans="1:42" s="141" customFormat="1">
      <c r="A1068" s="134">
        <v>1059</v>
      </c>
      <c r="B1068" s="286"/>
      <c r="C1068" s="146">
        <f t="shared" si="239"/>
        <v>0</v>
      </c>
      <c r="D1068" s="146">
        <f t="shared" si="240"/>
        <v>1</v>
      </c>
      <c r="E1068" s="146">
        <f t="shared" si="241"/>
        <v>1900</v>
      </c>
      <c r="F1068" s="287"/>
      <c r="G1068" s="287"/>
      <c r="H1068" s="287"/>
      <c r="I1068" s="288"/>
      <c r="J1068" s="287"/>
      <c r="K1068" s="288"/>
      <c r="L1068" s="134"/>
      <c r="M1068" s="133"/>
      <c r="N1068" s="288"/>
      <c r="O1068" s="134"/>
      <c r="P1068" s="166"/>
      <c r="Q1068" s="289"/>
      <c r="R1068" s="165"/>
      <c r="S1068" s="290"/>
      <c r="T1068" s="290"/>
      <c r="U1068" s="290"/>
      <c r="V1068" s="290"/>
      <c r="W1068" s="166"/>
      <c r="X1068" s="87"/>
      <c r="Y1068" s="418">
        <f t="shared" si="242"/>
        <v>0</v>
      </c>
      <c r="Z1068" s="291">
        <f t="shared" si="243"/>
        <v>0</v>
      </c>
      <c r="AA1068" s="163"/>
      <c r="AB1068" s="177" t="str">
        <f t="shared" si="244"/>
        <v/>
      </c>
      <c r="AC1068" s="283" t="str">
        <f t="shared" si="245"/>
        <v/>
      </c>
      <c r="AD1068" s="283" t="str">
        <f t="shared" si="246"/>
        <v/>
      </c>
      <c r="AE1068" s="163"/>
      <c r="AF1068" s="162"/>
      <c r="AP1068" s="581"/>
    </row>
    <row r="1069" spans="1:42" s="141" customFormat="1">
      <c r="A1069" s="134">
        <v>1060</v>
      </c>
      <c r="B1069" s="286"/>
      <c r="C1069" s="146">
        <f t="shared" si="239"/>
        <v>0</v>
      </c>
      <c r="D1069" s="146">
        <f t="shared" si="240"/>
        <v>1</v>
      </c>
      <c r="E1069" s="146">
        <f t="shared" si="241"/>
        <v>1900</v>
      </c>
      <c r="F1069" s="287"/>
      <c r="G1069" s="287"/>
      <c r="H1069" s="287"/>
      <c r="I1069" s="288"/>
      <c r="J1069" s="287"/>
      <c r="K1069" s="288"/>
      <c r="L1069" s="134"/>
      <c r="M1069" s="133"/>
      <c r="N1069" s="288"/>
      <c r="O1069" s="134"/>
      <c r="P1069" s="166"/>
      <c r="Q1069" s="289"/>
      <c r="R1069" s="165"/>
      <c r="S1069" s="290"/>
      <c r="T1069" s="290"/>
      <c r="U1069" s="290"/>
      <c r="V1069" s="290"/>
      <c r="W1069" s="166"/>
      <c r="X1069" s="87"/>
      <c r="Y1069" s="418">
        <f t="shared" si="242"/>
        <v>0</v>
      </c>
      <c r="Z1069" s="291">
        <f t="shared" si="243"/>
        <v>0</v>
      </c>
      <c r="AA1069" s="163"/>
      <c r="AB1069" s="177" t="str">
        <f t="shared" si="244"/>
        <v/>
      </c>
      <c r="AC1069" s="283" t="str">
        <f t="shared" si="245"/>
        <v/>
      </c>
      <c r="AD1069" s="283" t="str">
        <f t="shared" si="246"/>
        <v/>
      </c>
      <c r="AE1069" s="163"/>
      <c r="AF1069" s="162"/>
      <c r="AP1069" s="581"/>
    </row>
    <row r="1070" spans="1:42" s="141" customFormat="1">
      <c r="A1070" s="134">
        <v>1061</v>
      </c>
      <c r="B1070" s="286"/>
      <c r="C1070" s="146">
        <f t="shared" si="239"/>
        <v>0</v>
      </c>
      <c r="D1070" s="146">
        <f t="shared" si="240"/>
        <v>1</v>
      </c>
      <c r="E1070" s="146">
        <f t="shared" si="241"/>
        <v>1900</v>
      </c>
      <c r="F1070" s="287"/>
      <c r="G1070" s="287"/>
      <c r="H1070" s="287"/>
      <c r="I1070" s="288"/>
      <c r="J1070" s="287"/>
      <c r="K1070" s="288"/>
      <c r="L1070" s="134"/>
      <c r="M1070" s="133"/>
      <c r="N1070" s="288"/>
      <c r="O1070" s="134"/>
      <c r="P1070" s="166"/>
      <c r="Q1070" s="289"/>
      <c r="R1070" s="165"/>
      <c r="S1070" s="290"/>
      <c r="T1070" s="290"/>
      <c r="U1070" s="290"/>
      <c r="V1070" s="290"/>
      <c r="W1070" s="166"/>
      <c r="X1070" s="87"/>
      <c r="Y1070" s="418">
        <f t="shared" si="242"/>
        <v>0</v>
      </c>
      <c r="Z1070" s="291">
        <f t="shared" si="243"/>
        <v>0</v>
      </c>
      <c r="AA1070" s="163"/>
      <c r="AB1070" s="177" t="str">
        <f t="shared" si="244"/>
        <v/>
      </c>
      <c r="AC1070" s="283" t="str">
        <f t="shared" si="245"/>
        <v/>
      </c>
      <c r="AD1070" s="283" t="str">
        <f t="shared" si="246"/>
        <v/>
      </c>
      <c r="AE1070" s="163"/>
      <c r="AF1070" s="162"/>
      <c r="AP1070" s="581"/>
    </row>
    <row r="1071" spans="1:42" s="141" customFormat="1">
      <c r="A1071" s="134">
        <v>1062</v>
      </c>
      <c r="B1071" s="286"/>
      <c r="C1071" s="146">
        <f t="shared" si="239"/>
        <v>0</v>
      </c>
      <c r="D1071" s="146">
        <f t="shared" si="240"/>
        <v>1</v>
      </c>
      <c r="E1071" s="146">
        <f t="shared" si="241"/>
        <v>1900</v>
      </c>
      <c r="F1071" s="287"/>
      <c r="G1071" s="287"/>
      <c r="H1071" s="287"/>
      <c r="I1071" s="288"/>
      <c r="J1071" s="287"/>
      <c r="K1071" s="288"/>
      <c r="L1071" s="134"/>
      <c r="M1071" s="133"/>
      <c r="N1071" s="288"/>
      <c r="O1071" s="134"/>
      <c r="P1071" s="166"/>
      <c r="Q1071" s="289"/>
      <c r="R1071" s="165"/>
      <c r="S1071" s="290"/>
      <c r="T1071" s="290"/>
      <c r="U1071" s="290"/>
      <c r="V1071" s="290"/>
      <c r="W1071" s="166"/>
      <c r="X1071" s="87"/>
      <c r="Y1071" s="418">
        <f t="shared" si="242"/>
        <v>0</v>
      </c>
      <c r="Z1071" s="291">
        <f t="shared" si="243"/>
        <v>0</v>
      </c>
      <c r="AA1071" s="163"/>
      <c r="AB1071" s="177" t="str">
        <f t="shared" si="244"/>
        <v/>
      </c>
      <c r="AC1071" s="283" t="str">
        <f t="shared" si="245"/>
        <v/>
      </c>
      <c r="AD1071" s="283" t="str">
        <f t="shared" si="246"/>
        <v/>
      </c>
      <c r="AE1071" s="163"/>
      <c r="AF1071" s="162"/>
      <c r="AP1071" s="581"/>
    </row>
    <row r="1072" spans="1:42" s="141" customFormat="1">
      <c r="A1072" s="134">
        <v>1063</v>
      </c>
      <c r="B1072" s="286"/>
      <c r="C1072" s="146">
        <f t="shared" si="239"/>
        <v>0</v>
      </c>
      <c r="D1072" s="146">
        <f t="shared" si="240"/>
        <v>1</v>
      </c>
      <c r="E1072" s="146">
        <f t="shared" si="241"/>
        <v>1900</v>
      </c>
      <c r="F1072" s="287"/>
      <c r="G1072" s="287"/>
      <c r="H1072" s="287"/>
      <c r="I1072" s="288"/>
      <c r="J1072" s="287"/>
      <c r="K1072" s="288"/>
      <c r="L1072" s="134"/>
      <c r="M1072" s="133"/>
      <c r="N1072" s="288"/>
      <c r="O1072" s="134"/>
      <c r="P1072" s="166"/>
      <c r="Q1072" s="289"/>
      <c r="R1072" s="165"/>
      <c r="S1072" s="290"/>
      <c r="T1072" s="290"/>
      <c r="U1072" s="290"/>
      <c r="V1072" s="290"/>
      <c r="W1072" s="166"/>
      <c r="X1072" s="87"/>
      <c r="Y1072" s="418">
        <f t="shared" si="242"/>
        <v>0</v>
      </c>
      <c r="Z1072" s="291">
        <f t="shared" si="243"/>
        <v>0</v>
      </c>
      <c r="AA1072" s="163"/>
      <c r="AB1072" s="177" t="str">
        <f t="shared" si="244"/>
        <v/>
      </c>
      <c r="AC1072" s="283" t="str">
        <f t="shared" si="245"/>
        <v/>
      </c>
      <c r="AD1072" s="283" t="str">
        <f t="shared" si="246"/>
        <v/>
      </c>
      <c r="AE1072" s="163"/>
      <c r="AF1072" s="162"/>
      <c r="AP1072" s="581"/>
    </row>
    <row r="1073" spans="1:42" s="141" customFormat="1">
      <c r="A1073" s="134">
        <v>1064</v>
      </c>
      <c r="B1073" s="286"/>
      <c r="C1073" s="146">
        <f t="shared" si="239"/>
        <v>0</v>
      </c>
      <c r="D1073" s="146">
        <f t="shared" si="240"/>
        <v>1</v>
      </c>
      <c r="E1073" s="146">
        <f t="shared" si="241"/>
        <v>1900</v>
      </c>
      <c r="F1073" s="287"/>
      <c r="G1073" s="287"/>
      <c r="H1073" s="287"/>
      <c r="I1073" s="288"/>
      <c r="J1073" s="287"/>
      <c r="K1073" s="288"/>
      <c r="L1073" s="134"/>
      <c r="M1073" s="133"/>
      <c r="N1073" s="288"/>
      <c r="O1073" s="134"/>
      <c r="P1073" s="166"/>
      <c r="Q1073" s="289"/>
      <c r="R1073" s="165"/>
      <c r="S1073" s="290"/>
      <c r="T1073" s="290"/>
      <c r="U1073" s="290"/>
      <c r="V1073" s="290"/>
      <c r="W1073" s="166"/>
      <c r="X1073" s="87"/>
      <c r="Y1073" s="418">
        <f t="shared" si="242"/>
        <v>0</v>
      </c>
      <c r="Z1073" s="291">
        <f t="shared" si="243"/>
        <v>0</v>
      </c>
      <c r="AA1073" s="163"/>
      <c r="AB1073" s="177" t="str">
        <f t="shared" si="244"/>
        <v/>
      </c>
      <c r="AC1073" s="283" t="str">
        <f t="shared" si="245"/>
        <v/>
      </c>
      <c r="AD1073" s="283" t="str">
        <f t="shared" si="246"/>
        <v/>
      </c>
      <c r="AE1073" s="163"/>
      <c r="AF1073" s="162"/>
      <c r="AP1073" s="581"/>
    </row>
    <row r="1074" spans="1:42" s="141" customFormat="1">
      <c r="A1074" s="134">
        <v>1065</v>
      </c>
      <c r="B1074" s="286"/>
      <c r="C1074" s="146">
        <f t="shared" si="239"/>
        <v>0</v>
      </c>
      <c r="D1074" s="146">
        <f t="shared" si="240"/>
        <v>1</v>
      </c>
      <c r="E1074" s="146">
        <f t="shared" si="241"/>
        <v>1900</v>
      </c>
      <c r="F1074" s="287"/>
      <c r="G1074" s="287"/>
      <c r="H1074" s="287"/>
      <c r="I1074" s="288"/>
      <c r="J1074" s="287"/>
      <c r="K1074" s="288"/>
      <c r="L1074" s="134"/>
      <c r="M1074" s="133"/>
      <c r="N1074" s="288"/>
      <c r="O1074" s="134"/>
      <c r="P1074" s="166"/>
      <c r="Q1074" s="289"/>
      <c r="R1074" s="165"/>
      <c r="S1074" s="290"/>
      <c r="T1074" s="290"/>
      <c r="U1074" s="290"/>
      <c r="V1074" s="290"/>
      <c r="W1074" s="166"/>
      <c r="X1074" s="87"/>
      <c r="Y1074" s="418">
        <f t="shared" si="242"/>
        <v>0</v>
      </c>
      <c r="Z1074" s="291">
        <f t="shared" si="243"/>
        <v>0</v>
      </c>
      <c r="AA1074" s="163"/>
      <c r="AB1074" s="177" t="str">
        <f t="shared" si="244"/>
        <v/>
      </c>
      <c r="AC1074" s="283" t="str">
        <f t="shared" si="245"/>
        <v/>
      </c>
      <c r="AD1074" s="283" t="str">
        <f t="shared" si="246"/>
        <v/>
      </c>
      <c r="AE1074" s="163"/>
      <c r="AF1074" s="162"/>
      <c r="AP1074" s="581"/>
    </row>
    <row r="1075" spans="1:42" s="141" customFormat="1">
      <c r="A1075" s="134">
        <v>1066</v>
      </c>
      <c r="B1075" s="286"/>
      <c r="C1075" s="146">
        <f t="shared" si="239"/>
        <v>0</v>
      </c>
      <c r="D1075" s="146">
        <f t="shared" si="240"/>
        <v>1</v>
      </c>
      <c r="E1075" s="146">
        <f t="shared" si="241"/>
        <v>1900</v>
      </c>
      <c r="F1075" s="287"/>
      <c r="G1075" s="287"/>
      <c r="H1075" s="287"/>
      <c r="I1075" s="288"/>
      <c r="J1075" s="287"/>
      <c r="K1075" s="288"/>
      <c r="L1075" s="134"/>
      <c r="M1075" s="133"/>
      <c r="N1075" s="288"/>
      <c r="O1075" s="134"/>
      <c r="P1075" s="166"/>
      <c r="Q1075" s="289"/>
      <c r="R1075" s="165"/>
      <c r="S1075" s="290"/>
      <c r="T1075" s="290"/>
      <c r="U1075" s="290"/>
      <c r="V1075" s="290"/>
      <c r="W1075" s="166"/>
      <c r="X1075" s="87"/>
      <c r="Y1075" s="418">
        <f t="shared" si="242"/>
        <v>0</v>
      </c>
      <c r="Z1075" s="291">
        <f t="shared" si="243"/>
        <v>0</v>
      </c>
      <c r="AA1075" s="163"/>
      <c r="AB1075" s="177" t="str">
        <f t="shared" si="244"/>
        <v/>
      </c>
      <c r="AC1075" s="283" t="str">
        <f t="shared" si="245"/>
        <v/>
      </c>
      <c r="AD1075" s="283" t="str">
        <f t="shared" si="246"/>
        <v/>
      </c>
      <c r="AE1075" s="163"/>
      <c r="AF1075" s="162"/>
      <c r="AP1075" s="581"/>
    </row>
    <row r="1076" spans="1:42" s="141" customFormat="1">
      <c r="A1076" s="134">
        <v>1067</v>
      </c>
      <c r="B1076" s="286"/>
      <c r="C1076" s="146">
        <f t="shared" si="239"/>
        <v>0</v>
      </c>
      <c r="D1076" s="146">
        <f t="shared" si="240"/>
        <v>1</v>
      </c>
      <c r="E1076" s="146">
        <f t="shared" si="241"/>
        <v>1900</v>
      </c>
      <c r="F1076" s="287"/>
      <c r="G1076" s="287"/>
      <c r="H1076" s="287"/>
      <c r="I1076" s="288"/>
      <c r="J1076" s="287"/>
      <c r="K1076" s="288"/>
      <c r="L1076" s="134"/>
      <c r="M1076" s="133"/>
      <c r="N1076" s="288"/>
      <c r="O1076" s="134"/>
      <c r="P1076" s="166"/>
      <c r="Q1076" s="289"/>
      <c r="R1076" s="165"/>
      <c r="S1076" s="290"/>
      <c r="T1076" s="290"/>
      <c r="U1076" s="290"/>
      <c r="V1076" s="290"/>
      <c r="W1076" s="166"/>
      <c r="X1076" s="87"/>
      <c r="Y1076" s="418">
        <f t="shared" si="242"/>
        <v>0</v>
      </c>
      <c r="Z1076" s="291">
        <f t="shared" si="243"/>
        <v>0</v>
      </c>
      <c r="AA1076" s="163"/>
      <c r="AB1076" s="177" t="str">
        <f t="shared" si="244"/>
        <v/>
      </c>
      <c r="AC1076" s="283" t="str">
        <f t="shared" si="245"/>
        <v/>
      </c>
      <c r="AD1076" s="283" t="str">
        <f t="shared" si="246"/>
        <v/>
      </c>
      <c r="AE1076" s="163"/>
      <c r="AF1076" s="162"/>
      <c r="AP1076" s="581"/>
    </row>
    <row r="1077" spans="1:42" s="141" customFormat="1">
      <c r="A1077" s="134">
        <v>1068</v>
      </c>
      <c r="B1077" s="286"/>
      <c r="C1077" s="146">
        <f t="shared" si="239"/>
        <v>0</v>
      </c>
      <c r="D1077" s="146">
        <f t="shared" si="240"/>
        <v>1</v>
      </c>
      <c r="E1077" s="146">
        <f t="shared" si="241"/>
        <v>1900</v>
      </c>
      <c r="F1077" s="287"/>
      <c r="G1077" s="287"/>
      <c r="H1077" s="287"/>
      <c r="I1077" s="288"/>
      <c r="J1077" s="287"/>
      <c r="K1077" s="288"/>
      <c r="L1077" s="134"/>
      <c r="M1077" s="133"/>
      <c r="N1077" s="288"/>
      <c r="O1077" s="134"/>
      <c r="P1077" s="166"/>
      <c r="Q1077" s="289"/>
      <c r="R1077" s="165"/>
      <c r="S1077" s="290"/>
      <c r="T1077" s="290"/>
      <c r="U1077" s="290"/>
      <c r="V1077" s="290"/>
      <c r="W1077" s="166"/>
      <c r="X1077" s="87"/>
      <c r="Y1077" s="418">
        <f t="shared" si="242"/>
        <v>0</v>
      </c>
      <c r="Z1077" s="291">
        <f t="shared" si="243"/>
        <v>0</v>
      </c>
      <c r="AA1077" s="163"/>
      <c r="AB1077" s="177" t="str">
        <f t="shared" si="244"/>
        <v/>
      </c>
      <c r="AC1077" s="283" t="str">
        <f t="shared" si="245"/>
        <v/>
      </c>
      <c r="AD1077" s="283" t="str">
        <f t="shared" si="246"/>
        <v/>
      </c>
      <c r="AE1077" s="163"/>
      <c r="AF1077" s="162"/>
      <c r="AP1077" s="581"/>
    </row>
    <row r="1078" spans="1:42" s="141" customFormat="1">
      <c r="A1078" s="134">
        <v>1069</v>
      </c>
      <c r="B1078" s="286"/>
      <c r="C1078" s="146">
        <f t="shared" si="239"/>
        <v>0</v>
      </c>
      <c r="D1078" s="146">
        <f t="shared" si="240"/>
        <v>1</v>
      </c>
      <c r="E1078" s="146">
        <f t="shared" si="241"/>
        <v>1900</v>
      </c>
      <c r="F1078" s="287"/>
      <c r="G1078" s="287"/>
      <c r="H1078" s="287"/>
      <c r="I1078" s="288"/>
      <c r="J1078" s="287"/>
      <c r="K1078" s="288"/>
      <c r="L1078" s="134"/>
      <c r="M1078" s="133"/>
      <c r="N1078" s="288"/>
      <c r="O1078" s="134"/>
      <c r="P1078" s="166"/>
      <c r="Q1078" s="289"/>
      <c r="R1078" s="165"/>
      <c r="S1078" s="290"/>
      <c r="T1078" s="290"/>
      <c r="U1078" s="290"/>
      <c r="V1078" s="290"/>
      <c r="W1078" s="166"/>
      <c r="X1078" s="87"/>
      <c r="Y1078" s="418">
        <f t="shared" si="242"/>
        <v>0</v>
      </c>
      <c r="Z1078" s="291">
        <f t="shared" si="243"/>
        <v>0</v>
      </c>
      <c r="AA1078" s="163"/>
      <c r="AB1078" s="177" t="str">
        <f t="shared" si="244"/>
        <v/>
      </c>
      <c r="AC1078" s="283" t="str">
        <f t="shared" si="245"/>
        <v/>
      </c>
      <c r="AD1078" s="283" t="str">
        <f t="shared" si="246"/>
        <v/>
      </c>
      <c r="AE1078" s="163"/>
      <c r="AF1078" s="162"/>
      <c r="AP1078" s="581"/>
    </row>
    <row r="1079" spans="1:42" s="141" customFormat="1">
      <c r="A1079" s="134">
        <v>1070</v>
      </c>
      <c r="B1079" s="286"/>
      <c r="C1079" s="146">
        <f t="shared" si="239"/>
        <v>0</v>
      </c>
      <c r="D1079" s="146">
        <f t="shared" si="240"/>
        <v>1</v>
      </c>
      <c r="E1079" s="146">
        <f t="shared" si="241"/>
        <v>1900</v>
      </c>
      <c r="F1079" s="287"/>
      <c r="G1079" s="287"/>
      <c r="H1079" s="287"/>
      <c r="I1079" s="288"/>
      <c r="J1079" s="287"/>
      <c r="K1079" s="288"/>
      <c r="L1079" s="134"/>
      <c r="M1079" s="133"/>
      <c r="N1079" s="288"/>
      <c r="O1079" s="134"/>
      <c r="P1079" s="166"/>
      <c r="Q1079" s="289"/>
      <c r="R1079" s="165"/>
      <c r="S1079" s="290"/>
      <c r="T1079" s="290"/>
      <c r="U1079" s="290"/>
      <c r="V1079" s="290"/>
      <c r="W1079" s="166"/>
      <c r="X1079" s="87"/>
      <c r="Y1079" s="418">
        <f t="shared" si="242"/>
        <v>0</v>
      </c>
      <c r="Z1079" s="291">
        <f t="shared" si="243"/>
        <v>0</v>
      </c>
      <c r="AA1079" s="163"/>
      <c r="AB1079" s="177" t="str">
        <f t="shared" si="244"/>
        <v/>
      </c>
      <c r="AC1079" s="283" t="str">
        <f t="shared" si="245"/>
        <v/>
      </c>
      <c r="AD1079" s="283" t="str">
        <f t="shared" si="246"/>
        <v/>
      </c>
      <c r="AE1079" s="163"/>
      <c r="AF1079" s="162"/>
      <c r="AP1079" s="581"/>
    </row>
    <row r="1080" spans="1:42" s="141" customFormat="1">
      <c r="A1080" s="134">
        <v>1071</v>
      </c>
      <c r="B1080" s="286"/>
      <c r="C1080" s="146">
        <f t="shared" si="239"/>
        <v>0</v>
      </c>
      <c r="D1080" s="146">
        <f t="shared" si="240"/>
        <v>1</v>
      </c>
      <c r="E1080" s="146">
        <f t="shared" si="241"/>
        <v>1900</v>
      </c>
      <c r="F1080" s="287"/>
      <c r="G1080" s="287"/>
      <c r="H1080" s="287"/>
      <c r="I1080" s="288"/>
      <c r="J1080" s="287"/>
      <c r="K1080" s="288"/>
      <c r="L1080" s="134"/>
      <c r="M1080" s="133"/>
      <c r="N1080" s="288"/>
      <c r="O1080" s="134"/>
      <c r="P1080" s="166"/>
      <c r="Q1080" s="289"/>
      <c r="R1080" s="165"/>
      <c r="S1080" s="290"/>
      <c r="T1080" s="290"/>
      <c r="U1080" s="290"/>
      <c r="V1080" s="290"/>
      <c r="W1080" s="166"/>
      <c r="X1080" s="87"/>
      <c r="Y1080" s="418">
        <f t="shared" si="242"/>
        <v>0</v>
      </c>
      <c r="Z1080" s="291">
        <f t="shared" si="243"/>
        <v>0</v>
      </c>
      <c r="AA1080" s="163"/>
      <c r="AB1080" s="177" t="str">
        <f t="shared" si="244"/>
        <v/>
      </c>
      <c r="AC1080" s="283" t="str">
        <f t="shared" si="245"/>
        <v/>
      </c>
      <c r="AD1080" s="283" t="str">
        <f t="shared" si="246"/>
        <v/>
      </c>
      <c r="AE1080" s="163"/>
      <c r="AF1080" s="162"/>
      <c r="AP1080" s="581"/>
    </row>
    <row r="1081" spans="1:42" s="141" customFormat="1">
      <c r="A1081" s="134">
        <v>1072</v>
      </c>
      <c r="B1081" s="286"/>
      <c r="C1081" s="146">
        <f t="shared" si="239"/>
        <v>0</v>
      </c>
      <c r="D1081" s="146">
        <f t="shared" si="240"/>
        <v>1</v>
      </c>
      <c r="E1081" s="146">
        <f t="shared" si="241"/>
        <v>1900</v>
      </c>
      <c r="F1081" s="287"/>
      <c r="G1081" s="287"/>
      <c r="H1081" s="287"/>
      <c r="I1081" s="288"/>
      <c r="J1081" s="287"/>
      <c r="K1081" s="288"/>
      <c r="L1081" s="134"/>
      <c r="M1081" s="133"/>
      <c r="N1081" s="288"/>
      <c r="O1081" s="134"/>
      <c r="P1081" s="166"/>
      <c r="Q1081" s="289"/>
      <c r="R1081" s="165"/>
      <c r="S1081" s="290"/>
      <c r="T1081" s="290"/>
      <c r="U1081" s="290"/>
      <c r="V1081" s="290"/>
      <c r="W1081" s="166"/>
      <c r="X1081" s="87"/>
      <c r="Y1081" s="418">
        <f t="shared" si="242"/>
        <v>0</v>
      </c>
      <c r="Z1081" s="291">
        <f t="shared" si="243"/>
        <v>0</v>
      </c>
      <c r="AA1081" s="163"/>
      <c r="AB1081" s="177" t="str">
        <f t="shared" si="244"/>
        <v/>
      </c>
      <c r="AC1081" s="283" t="str">
        <f t="shared" si="245"/>
        <v/>
      </c>
      <c r="AD1081" s="283" t="str">
        <f t="shared" si="246"/>
        <v/>
      </c>
      <c r="AE1081" s="163"/>
      <c r="AF1081" s="162"/>
      <c r="AP1081" s="581"/>
    </row>
    <row r="1082" spans="1:42" s="141" customFormat="1">
      <c r="A1082" s="134">
        <v>1073</v>
      </c>
      <c r="B1082" s="286"/>
      <c r="C1082" s="146">
        <f t="shared" si="239"/>
        <v>0</v>
      </c>
      <c r="D1082" s="146">
        <f t="shared" si="240"/>
        <v>1</v>
      </c>
      <c r="E1082" s="146">
        <f t="shared" si="241"/>
        <v>1900</v>
      </c>
      <c r="F1082" s="287"/>
      <c r="G1082" s="287"/>
      <c r="H1082" s="287"/>
      <c r="I1082" s="288"/>
      <c r="J1082" s="287"/>
      <c r="K1082" s="288"/>
      <c r="L1082" s="134"/>
      <c r="M1082" s="133"/>
      <c r="N1082" s="288"/>
      <c r="O1082" s="134"/>
      <c r="P1082" s="166"/>
      <c r="Q1082" s="289"/>
      <c r="R1082" s="165"/>
      <c r="S1082" s="290"/>
      <c r="T1082" s="290"/>
      <c r="U1082" s="290"/>
      <c r="V1082" s="290"/>
      <c r="W1082" s="166"/>
      <c r="X1082" s="87"/>
      <c r="Y1082" s="418">
        <f t="shared" si="242"/>
        <v>0</v>
      </c>
      <c r="Z1082" s="291">
        <f t="shared" si="243"/>
        <v>0</v>
      </c>
      <c r="AA1082" s="163"/>
      <c r="AB1082" s="177" t="str">
        <f t="shared" si="244"/>
        <v/>
      </c>
      <c r="AC1082" s="283" t="str">
        <f t="shared" si="245"/>
        <v/>
      </c>
      <c r="AD1082" s="283" t="str">
        <f t="shared" si="246"/>
        <v/>
      </c>
      <c r="AE1082" s="163"/>
      <c r="AF1082" s="162"/>
      <c r="AP1082" s="581"/>
    </row>
    <row r="1083" spans="1:42" s="141" customFormat="1">
      <c r="A1083" s="134">
        <v>1074</v>
      </c>
      <c r="B1083" s="286"/>
      <c r="C1083" s="146">
        <f t="shared" si="239"/>
        <v>0</v>
      </c>
      <c r="D1083" s="146">
        <f t="shared" si="240"/>
        <v>1</v>
      </c>
      <c r="E1083" s="146">
        <f t="shared" si="241"/>
        <v>1900</v>
      </c>
      <c r="F1083" s="287"/>
      <c r="G1083" s="287"/>
      <c r="H1083" s="287"/>
      <c r="I1083" s="288"/>
      <c r="J1083" s="287"/>
      <c r="K1083" s="288"/>
      <c r="L1083" s="134"/>
      <c r="M1083" s="133"/>
      <c r="N1083" s="288"/>
      <c r="O1083" s="134"/>
      <c r="P1083" s="166"/>
      <c r="Q1083" s="289"/>
      <c r="R1083" s="165"/>
      <c r="S1083" s="290"/>
      <c r="T1083" s="290"/>
      <c r="U1083" s="290"/>
      <c r="V1083" s="290"/>
      <c r="W1083" s="166"/>
      <c r="X1083" s="87"/>
      <c r="Y1083" s="418">
        <f t="shared" si="242"/>
        <v>0</v>
      </c>
      <c r="Z1083" s="291">
        <f t="shared" si="243"/>
        <v>0</v>
      </c>
      <c r="AA1083" s="163"/>
      <c r="AB1083" s="177" t="str">
        <f t="shared" si="244"/>
        <v/>
      </c>
      <c r="AC1083" s="283" t="str">
        <f t="shared" si="245"/>
        <v/>
      </c>
      <c r="AD1083" s="283" t="str">
        <f t="shared" si="246"/>
        <v/>
      </c>
      <c r="AE1083" s="163"/>
      <c r="AF1083" s="162"/>
      <c r="AP1083" s="581"/>
    </row>
    <row r="1084" spans="1:42" s="141" customFormat="1">
      <c r="A1084" s="134">
        <v>1075</v>
      </c>
      <c r="B1084" s="286"/>
      <c r="C1084" s="146">
        <f t="shared" si="239"/>
        <v>0</v>
      </c>
      <c r="D1084" s="146">
        <f t="shared" si="240"/>
        <v>1</v>
      </c>
      <c r="E1084" s="146">
        <f t="shared" si="241"/>
        <v>1900</v>
      </c>
      <c r="F1084" s="287"/>
      <c r="G1084" s="287"/>
      <c r="H1084" s="287"/>
      <c r="I1084" s="288"/>
      <c r="J1084" s="287"/>
      <c r="K1084" s="288"/>
      <c r="L1084" s="134"/>
      <c r="M1084" s="133"/>
      <c r="N1084" s="288"/>
      <c r="O1084" s="134"/>
      <c r="P1084" s="166"/>
      <c r="Q1084" s="289"/>
      <c r="R1084" s="165"/>
      <c r="S1084" s="290"/>
      <c r="T1084" s="290"/>
      <c r="U1084" s="290"/>
      <c r="V1084" s="290"/>
      <c r="W1084" s="166"/>
      <c r="X1084" s="87"/>
      <c r="Y1084" s="418">
        <f t="shared" si="242"/>
        <v>0</v>
      </c>
      <c r="Z1084" s="291">
        <f t="shared" si="243"/>
        <v>0</v>
      </c>
      <c r="AA1084" s="163"/>
      <c r="AB1084" s="177" t="str">
        <f t="shared" si="244"/>
        <v/>
      </c>
      <c r="AC1084" s="283" t="str">
        <f t="shared" si="245"/>
        <v/>
      </c>
      <c r="AD1084" s="283" t="str">
        <f t="shared" si="246"/>
        <v/>
      </c>
      <c r="AE1084" s="163"/>
      <c r="AF1084" s="162"/>
      <c r="AP1084" s="581"/>
    </row>
    <row r="1085" spans="1:42" s="141" customFormat="1">
      <c r="A1085" s="134">
        <v>1076</v>
      </c>
      <c r="B1085" s="286"/>
      <c r="C1085" s="146">
        <f t="shared" si="239"/>
        <v>0</v>
      </c>
      <c r="D1085" s="146">
        <f t="shared" si="240"/>
        <v>1</v>
      </c>
      <c r="E1085" s="146">
        <f t="shared" si="241"/>
        <v>1900</v>
      </c>
      <c r="F1085" s="287"/>
      <c r="G1085" s="287"/>
      <c r="H1085" s="287"/>
      <c r="I1085" s="288"/>
      <c r="J1085" s="287"/>
      <c r="K1085" s="288"/>
      <c r="L1085" s="134"/>
      <c r="M1085" s="133"/>
      <c r="N1085" s="288"/>
      <c r="O1085" s="134"/>
      <c r="P1085" s="166"/>
      <c r="Q1085" s="289"/>
      <c r="R1085" s="165"/>
      <c r="S1085" s="290"/>
      <c r="T1085" s="290"/>
      <c r="U1085" s="290"/>
      <c r="V1085" s="290"/>
      <c r="W1085" s="166"/>
      <c r="X1085" s="87"/>
      <c r="Y1085" s="418">
        <f t="shared" si="242"/>
        <v>0</v>
      </c>
      <c r="Z1085" s="291">
        <f t="shared" si="243"/>
        <v>0</v>
      </c>
      <c r="AA1085" s="163"/>
      <c r="AB1085" s="177" t="str">
        <f t="shared" si="244"/>
        <v/>
      </c>
      <c r="AC1085" s="283" t="str">
        <f t="shared" si="245"/>
        <v/>
      </c>
      <c r="AD1085" s="283" t="str">
        <f t="shared" si="246"/>
        <v/>
      </c>
      <c r="AE1085" s="163"/>
      <c r="AF1085" s="162"/>
      <c r="AP1085" s="581"/>
    </row>
    <row r="1086" spans="1:42" s="141" customFormat="1">
      <c r="A1086" s="134">
        <v>1077</v>
      </c>
      <c r="B1086" s="286"/>
      <c r="C1086" s="146">
        <f t="shared" si="239"/>
        <v>0</v>
      </c>
      <c r="D1086" s="146">
        <f t="shared" si="240"/>
        <v>1</v>
      </c>
      <c r="E1086" s="146">
        <f t="shared" si="241"/>
        <v>1900</v>
      </c>
      <c r="F1086" s="287"/>
      <c r="G1086" s="287"/>
      <c r="H1086" s="287"/>
      <c r="I1086" s="288"/>
      <c r="J1086" s="287"/>
      <c r="K1086" s="288"/>
      <c r="L1086" s="134"/>
      <c r="M1086" s="133"/>
      <c r="N1086" s="288"/>
      <c r="O1086" s="134"/>
      <c r="P1086" s="166"/>
      <c r="Q1086" s="289"/>
      <c r="R1086" s="165"/>
      <c r="S1086" s="290"/>
      <c r="T1086" s="290"/>
      <c r="U1086" s="290"/>
      <c r="V1086" s="290"/>
      <c r="W1086" s="166"/>
      <c r="X1086" s="87"/>
      <c r="Y1086" s="418">
        <f t="shared" si="242"/>
        <v>0</v>
      </c>
      <c r="Z1086" s="291">
        <f t="shared" si="243"/>
        <v>0</v>
      </c>
      <c r="AA1086" s="163"/>
      <c r="AB1086" s="177" t="str">
        <f t="shared" si="244"/>
        <v/>
      </c>
      <c r="AC1086" s="283" t="str">
        <f t="shared" si="245"/>
        <v/>
      </c>
      <c r="AD1086" s="283" t="str">
        <f t="shared" si="246"/>
        <v/>
      </c>
      <c r="AE1086" s="163"/>
      <c r="AF1086" s="162"/>
      <c r="AP1086" s="581"/>
    </row>
    <row r="1087" spans="1:42" s="141" customFormat="1">
      <c r="A1087" s="134">
        <v>1078</v>
      </c>
      <c r="B1087" s="286"/>
      <c r="C1087" s="146">
        <f t="shared" si="239"/>
        <v>0</v>
      </c>
      <c r="D1087" s="146">
        <f t="shared" si="240"/>
        <v>1</v>
      </c>
      <c r="E1087" s="146">
        <f t="shared" si="241"/>
        <v>1900</v>
      </c>
      <c r="F1087" s="287"/>
      <c r="G1087" s="287"/>
      <c r="H1087" s="287"/>
      <c r="I1087" s="288"/>
      <c r="J1087" s="287"/>
      <c r="K1087" s="288"/>
      <c r="L1087" s="134"/>
      <c r="M1087" s="133"/>
      <c r="N1087" s="288"/>
      <c r="O1087" s="134"/>
      <c r="P1087" s="166"/>
      <c r="Q1087" s="289"/>
      <c r="R1087" s="165"/>
      <c r="S1087" s="290"/>
      <c r="T1087" s="290"/>
      <c r="U1087" s="290"/>
      <c r="V1087" s="290"/>
      <c r="W1087" s="166"/>
      <c r="X1087" s="87"/>
      <c r="Y1087" s="418">
        <f t="shared" si="242"/>
        <v>0</v>
      </c>
      <c r="Z1087" s="291">
        <f t="shared" si="243"/>
        <v>0</v>
      </c>
      <c r="AA1087" s="163"/>
      <c r="AB1087" s="177" t="str">
        <f t="shared" si="244"/>
        <v/>
      </c>
      <c r="AC1087" s="283" t="str">
        <f t="shared" si="245"/>
        <v/>
      </c>
      <c r="AD1087" s="283" t="str">
        <f t="shared" si="246"/>
        <v/>
      </c>
      <c r="AE1087" s="163"/>
      <c r="AF1087" s="162"/>
      <c r="AP1087" s="581"/>
    </row>
    <row r="1088" spans="1:42" s="141" customFormat="1">
      <c r="A1088" s="134">
        <v>1079</v>
      </c>
      <c r="B1088" s="286"/>
      <c r="C1088" s="146">
        <f t="shared" si="239"/>
        <v>0</v>
      </c>
      <c r="D1088" s="146">
        <f t="shared" si="240"/>
        <v>1</v>
      </c>
      <c r="E1088" s="146">
        <f t="shared" si="241"/>
        <v>1900</v>
      </c>
      <c r="F1088" s="287"/>
      <c r="G1088" s="287"/>
      <c r="H1088" s="287"/>
      <c r="I1088" s="288"/>
      <c r="J1088" s="287"/>
      <c r="K1088" s="288"/>
      <c r="L1088" s="134"/>
      <c r="M1088" s="133"/>
      <c r="N1088" s="288"/>
      <c r="O1088" s="134"/>
      <c r="P1088" s="166"/>
      <c r="Q1088" s="289"/>
      <c r="R1088" s="165"/>
      <c r="S1088" s="290"/>
      <c r="T1088" s="290"/>
      <c r="U1088" s="290"/>
      <c r="V1088" s="290"/>
      <c r="W1088" s="166"/>
      <c r="X1088" s="87"/>
      <c r="Y1088" s="418">
        <f t="shared" si="242"/>
        <v>0</v>
      </c>
      <c r="Z1088" s="291">
        <f t="shared" si="243"/>
        <v>0</v>
      </c>
      <c r="AA1088" s="163"/>
      <c r="AB1088" s="177" t="str">
        <f t="shared" si="244"/>
        <v/>
      </c>
      <c r="AC1088" s="283" t="str">
        <f t="shared" si="245"/>
        <v/>
      </c>
      <c r="AD1088" s="283" t="str">
        <f t="shared" si="246"/>
        <v/>
      </c>
      <c r="AE1088" s="163"/>
      <c r="AF1088" s="162"/>
      <c r="AP1088" s="581"/>
    </row>
    <row r="1089" spans="1:42" s="141" customFormat="1">
      <c r="A1089" s="134">
        <v>1080</v>
      </c>
      <c r="B1089" s="286"/>
      <c r="C1089" s="146">
        <f t="shared" si="239"/>
        <v>0</v>
      </c>
      <c r="D1089" s="146">
        <f t="shared" si="240"/>
        <v>1</v>
      </c>
      <c r="E1089" s="146">
        <f t="shared" si="241"/>
        <v>1900</v>
      </c>
      <c r="F1089" s="287"/>
      <c r="G1089" s="287"/>
      <c r="H1089" s="287"/>
      <c r="I1089" s="288"/>
      <c r="J1089" s="287"/>
      <c r="K1089" s="288"/>
      <c r="L1089" s="134"/>
      <c r="M1089" s="133"/>
      <c r="N1089" s="288"/>
      <c r="O1089" s="134"/>
      <c r="P1089" s="166"/>
      <c r="Q1089" s="289"/>
      <c r="R1089" s="165"/>
      <c r="S1089" s="290"/>
      <c r="T1089" s="290"/>
      <c r="U1089" s="290"/>
      <c r="V1089" s="290"/>
      <c r="W1089" s="166"/>
      <c r="X1089" s="87"/>
      <c r="Y1089" s="418">
        <f t="shared" si="242"/>
        <v>0</v>
      </c>
      <c r="Z1089" s="291">
        <f t="shared" si="243"/>
        <v>0</v>
      </c>
      <c r="AA1089" s="163"/>
      <c r="AB1089" s="177" t="str">
        <f t="shared" si="244"/>
        <v/>
      </c>
      <c r="AC1089" s="283" t="str">
        <f t="shared" si="245"/>
        <v/>
      </c>
      <c r="AD1089" s="283" t="str">
        <f t="shared" si="246"/>
        <v/>
      </c>
      <c r="AE1089" s="163"/>
      <c r="AF1089" s="162"/>
      <c r="AP1089" s="581"/>
    </row>
    <row r="1090" spans="1:42" s="141" customFormat="1">
      <c r="A1090" s="134">
        <v>1081</v>
      </c>
      <c r="B1090" s="286"/>
      <c r="C1090" s="146">
        <f t="shared" si="239"/>
        <v>0</v>
      </c>
      <c r="D1090" s="146">
        <f t="shared" si="240"/>
        <v>1</v>
      </c>
      <c r="E1090" s="146">
        <f t="shared" si="241"/>
        <v>1900</v>
      </c>
      <c r="F1090" s="287"/>
      <c r="G1090" s="287"/>
      <c r="H1090" s="287"/>
      <c r="I1090" s="288"/>
      <c r="J1090" s="287"/>
      <c r="K1090" s="288"/>
      <c r="L1090" s="134"/>
      <c r="M1090" s="133"/>
      <c r="N1090" s="288"/>
      <c r="O1090" s="134"/>
      <c r="P1090" s="166"/>
      <c r="Q1090" s="289"/>
      <c r="R1090" s="165"/>
      <c r="S1090" s="290"/>
      <c r="T1090" s="290"/>
      <c r="U1090" s="290"/>
      <c r="V1090" s="290"/>
      <c r="W1090" s="166"/>
      <c r="X1090" s="87"/>
      <c r="Y1090" s="418">
        <f t="shared" si="242"/>
        <v>0</v>
      </c>
      <c r="Z1090" s="291">
        <f t="shared" si="243"/>
        <v>0</v>
      </c>
      <c r="AA1090" s="163"/>
      <c r="AB1090" s="177" t="str">
        <f t="shared" si="244"/>
        <v/>
      </c>
      <c r="AC1090" s="283" t="str">
        <f t="shared" si="245"/>
        <v/>
      </c>
      <c r="AD1090" s="283" t="str">
        <f t="shared" si="246"/>
        <v/>
      </c>
      <c r="AE1090" s="163"/>
      <c r="AF1090" s="162"/>
      <c r="AP1090" s="581"/>
    </row>
    <row r="1091" spans="1:42" s="141" customFormat="1">
      <c r="A1091" s="134">
        <v>1082</v>
      </c>
      <c r="B1091" s="286"/>
      <c r="C1091" s="146">
        <f t="shared" si="239"/>
        <v>0</v>
      </c>
      <c r="D1091" s="146">
        <f t="shared" si="240"/>
        <v>1</v>
      </c>
      <c r="E1091" s="146">
        <f t="shared" si="241"/>
        <v>1900</v>
      </c>
      <c r="F1091" s="287"/>
      <c r="G1091" s="287"/>
      <c r="H1091" s="287"/>
      <c r="I1091" s="288"/>
      <c r="J1091" s="287"/>
      <c r="K1091" s="288"/>
      <c r="L1091" s="134"/>
      <c r="M1091" s="133"/>
      <c r="N1091" s="288"/>
      <c r="O1091" s="134"/>
      <c r="P1091" s="166"/>
      <c r="Q1091" s="289"/>
      <c r="R1091" s="165"/>
      <c r="S1091" s="290"/>
      <c r="T1091" s="290"/>
      <c r="U1091" s="290"/>
      <c r="V1091" s="290"/>
      <c r="W1091" s="166"/>
      <c r="X1091" s="87"/>
      <c r="Y1091" s="418">
        <f t="shared" si="242"/>
        <v>0</v>
      </c>
      <c r="Z1091" s="291">
        <f t="shared" si="243"/>
        <v>0</v>
      </c>
      <c r="AA1091" s="163"/>
      <c r="AB1091" s="177" t="str">
        <f t="shared" si="244"/>
        <v/>
      </c>
      <c r="AC1091" s="283" t="str">
        <f t="shared" si="245"/>
        <v/>
      </c>
      <c r="AD1091" s="283" t="str">
        <f t="shared" si="246"/>
        <v/>
      </c>
      <c r="AE1091" s="163"/>
      <c r="AF1091" s="162"/>
      <c r="AP1091" s="581"/>
    </row>
    <row r="1092" spans="1:42" s="141" customFormat="1">
      <c r="A1092" s="134">
        <v>1083</v>
      </c>
      <c r="B1092" s="286"/>
      <c r="C1092" s="146">
        <f t="shared" si="239"/>
        <v>0</v>
      </c>
      <c r="D1092" s="146">
        <f t="shared" si="240"/>
        <v>1</v>
      </c>
      <c r="E1092" s="146">
        <f t="shared" si="241"/>
        <v>1900</v>
      </c>
      <c r="F1092" s="287"/>
      <c r="G1092" s="287"/>
      <c r="H1092" s="287"/>
      <c r="I1092" s="288"/>
      <c r="J1092" s="287"/>
      <c r="K1092" s="288"/>
      <c r="L1092" s="134"/>
      <c r="M1092" s="133"/>
      <c r="N1092" s="288"/>
      <c r="O1092" s="134"/>
      <c r="P1092" s="166"/>
      <c r="Q1092" s="289"/>
      <c r="R1092" s="165"/>
      <c r="S1092" s="290"/>
      <c r="T1092" s="290"/>
      <c r="U1092" s="290"/>
      <c r="V1092" s="290"/>
      <c r="W1092" s="166"/>
      <c r="X1092" s="87"/>
      <c r="Y1092" s="418">
        <f t="shared" si="242"/>
        <v>0</v>
      </c>
      <c r="Z1092" s="291">
        <f t="shared" si="243"/>
        <v>0</v>
      </c>
      <c r="AA1092" s="163"/>
      <c r="AB1092" s="177" t="str">
        <f t="shared" si="244"/>
        <v/>
      </c>
      <c r="AC1092" s="283" t="str">
        <f t="shared" si="245"/>
        <v/>
      </c>
      <c r="AD1092" s="283" t="str">
        <f t="shared" si="246"/>
        <v/>
      </c>
      <c r="AE1092" s="163"/>
      <c r="AF1092" s="162"/>
      <c r="AP1092" s="581"/>
    </row>
    <row r="1093" spans="1:42" s="141" customFormat="1">
      <c r="A1093" s="134">
        <v>1084</v>
      </c>
      <c r="B1093" s="286"/>
      <c r="C1093" s="146">
        <f t="shared" si="239"/>
        <v>0</v>
      </c>
      <c r="D1093" s="146">
        <f t="shared" si="240"/>
        <v>1</v>
      </c>
      <c r="E1093" s="146">
        <f t="shared" si="241"/>
        <v>1900</v>
      </c>
      <c r="F1093" s="287"/>
      <c r="G1093" s="287"/>
      <c r="H1093" s="287"/>
      <c r="I1093" s="288"/>
      <c r="J1093" s="287"/>
      <c r="K1093" s="288"/>
      <c r="L1093" s="134"/>
      <c r="M1093" s="133"/>
      <c r="N1093" s="288"/>
      <c r="O1093" s="134"/>
      <c r="P1093" s="166"/>
      <c r="Q1093" s="289"/>
      <c r="R1093" s="165"/>
      <c r="S1093" s="290"/>
      <c r="T1093" s="290"/>
      <c r="U1093" s="290"/>
      <c r="V1093" s="290"/>
      <c r="W1093" s="166"/>
      <c r="X1093" s="87"/>
      <c r="Y1093" s="418">
        <f t="shared" si="242"/>
        <v>0</v>
      </c>
      <c r="Z1093" s="291">
        <f t="shared" si="243"/>
        <v>0</v>
      </c>
      <c r="AA1093" s="163"/>
      <c r="AB1093" s="177" t="str">
        <f t="shared" si="244"/>
        <v/>
      </c>
      <c r="AC1093" s="283" t="str">
        <f t="shared" si="245"/>
        <v/>
      </c>
      <c r="AD1093" s="283" t="str">
        <f t="shared" si="246"/>
        <v/>
      </c>
      <c r="AE1093" s="163"/>
      <c r="AF1093" s="162"/>
      <c r="AP1093" s="581"/>
    </row>
    <row r="1094" spans="1:42" s="141" customFormat="1">
      <c r="A1094" s="134">
        <v>1085</v>
      </c>
      <c r="B1094" s="286"/>
      <c r="C1094" s="146">
        <f t="shared" si="239"/>
        <v>0</v>
      </c>
      <c r="D1094" s="146">
        <f t="shared" si="240"/>
        <v>1</v>
      </c>
      <c r="E1094" s="146">
        <f t="shared" si="241"/>
        <v>1900</v>
      </c>
      <c r="F1094" s="287"/>
      <c r="G1094" s="287"/>
      <c r="H1094" s="287"/>
      <c r="I1094" s="288"/>
      <c r="J1094" s="287"/>
      <c r="K1094" s="288"/>
      <c r="L1094" s="134"/>
      <c r="M1094" s="133"/>
      <c r="N1094" s="288"/>
      <c r="O1094" s="134"/>
      <c r="P1094" s="166"/>
      <c r="Q1094" s="289"/>
      <c r="R1094" s="165"/>
      <c r="S1094" s="290"/>
      <c r="T1094" s="290"/>
      <c r="U1094" s="290"/>
      <c r="V1094" s="290"/>
      <c r="W1094" s="166"/>
      <c r="X1094" s="87"/>
      <c r="Y1094" s="418">
        <f t="shared" si="242"/>
        <v>0</v>
      </c>
      <c r="Z1094" s="291">
        <f t="shared" si="243"/>
        <v>0</v>
      </c>
      <c r="AA1094" s="163"/>
      <c r="AB1094" s="177" t="str">
        <f t="shared" si="244"/>
        <v/>
      </c>
      <c r="AC1094" s="283" t="str">
        <f t="shared" si="245"/>
        <v/>
      </c>
      <c r="AD1094" s="283" t="str">
        <f t="shared" si="246"/>
        <v/>
      </c>
      <c r="AE1094" s="163"/>
      <c r="AF1094" s="162"/>
      <c r="AP1094" s="581"/>
    </row>
    <row r="1095" spans="1:42" s="141" customFormat="1">
      <c r="A1095" s="134">
        <v>1086</v>
      </c>
      <c r="B1095" s="286"/>
      <c r="C1095" s="146">
        <f t="shared" si="239"/>
        <v>0</v>
      </c>
      <c r="D1095" s="146">
        <f t="shared" si="240"/>
        <v>1</v>
      </c>
      <c r="E1095" s="146">
        <f t="shared" si="241"/>
        <v>1900</v>
      </c>
      <c r="F1095" s="287"/>
      <c r="G1095" s="287"/>
      <c r="H1095" s="287"/>
      <c r="I1095" s="288"/>
      <c r="J1095" s="287"/>
      <c r="K1095" s="288"/>
      <c r="L1095" s="134"/>
      <c r="M1095" s="133"/>
      <c r="N1095" s="288"/>
      <c r="O1095" s="134"/>
      <c r="P1095" s="166"/>
      <c r="Q1095" s="289"/>
      <c r="R1095" s="165"/>
      <c r="S1095" s="290"/>
      <c r="T1095" s="290"/>
      <c r="U1095" s="290"/>
      <c r="V1095" s="290"/>
      <c r="W1095" s="166"/>
      <c r="X1095" s="87"/>
      <c r="Y1095" s="418">
        <f t="shared" si="242"/>
        <v>0</v>
      </c>
      <c r="Z1095" s="291">
        <f t="shared" si="243"/>
        <v>0</v>
      </c>
      <c r="AA1095" s="163"/>
      <c r="AB1095" s="177" t="str">
        <f t="shared" si="244"/>
        <v/>
      </c>
      <c r="AC1095" s="283" t="str">
        <f t="shared" si="245"/>
        <v/>
      </c>
      <c r="AD1095" s="283" t="str">
        <f t="shared" si="246"/>
        <v/>
      </c>
      <c r="AE1095" s="163"/>
      <c r="AF1095" s="162"/>
      <c r="AP1095" s="581"/>
    </row>
    <row r="1096" spans="1:42" s="141" customFormat="1">
      <c r="A1096" s="134">
        <v>1087</v>
      </c>
      <c r="B1096" s="286"/>
      <c r="C1096" s="146">
        <f t="shared" si="239"/>
        <v>0</v>
      </c>
      <c r="D1096" s="146">
        <f t="shared" si="240"/>
        <v>1</v>
      </c>
      <c r="E1096" s="146">
        <f t="shared" si="241"/>
        <v>1900</v>
      </c>
      <c r="F1096" s="287"/>
      <c r="G1096" s="287"/>
      <c r="H1096" s="287"/>
      <c r="I1096" s="288"/>
      <c r="J1096" s="287"/>
      <c r="K1096" s="288"/>
      <c r="L1096" s="134"/>
      <c r="M1096" s="133"/>
      <c r="N1096" s="288"/>
      <c r="O1096" s="134"/>
      <c r="P1096" s="166"/>
      <c r="Q1096" s="289"/>
      <c r="R1096" s="165"/>
      <c r="S1096" s="290"/>
      <c r="T1096" s="290"/>
      <c r="U1096" s="290"/>
      <c r="V1096" s="290"/>
      <c r="W1096" s="166"/>
      <c r="X1096" s="87"/>
      <c r="Y1096" s="418">
        <f t="shared" si="242"/>
        <v>0</v>
      </c>
      <c r="Z1096" s="291">
        <f t="shared" si="243"/>
        <v>0</v>
      </c>
      <c r="AA1096" s="163"/>
      <c r="AB1096" s="177" t="str">
        <f t="shared" si="244"/>
        <v/>
      </c>
      <c r="AC1096" s="283" t="str">
        <f t="shared" si="245"/>
        <v/>
      </c>
      <c r="AD1096" s="283" t="str">
        <f t="shared" si="246"/>
        <v/>
      </c>
      <c r="AE1096" s="163"/>
      <c r="AF1096" s="162"/>
      <c r="AP1096" s="581"/>
    </row>
    <row r="1097" spans="1:42" s="141" customFormat="1">
      <c r="A1097" s="134">
        <v>1088</v>
      </c>
      <c r="B1097" s="286"/>
      <c r="C1097" s="146">
        <f t="shared" si="239"/>
        <v>0</v>
      </c>
      <c r="D1097" s="146">
        <f t="shared" si="240"/>
        <v>1</v>
      </c>
      <c r="E1097" s="146">
        <f t="shared" si="241"/>
        <v>1900</v>
      </c>
      <c r="F1097" s="287"/>
      <c r="G1097" s="287"/>
      <c r="H1097" s="287"/>
      <c r="I1097" s="288"/>
      <c r="J1097" s="287"/>
      <c r="K1097" s="288"/>
      <c r="L1097" s="134"/>
      <c r="M1097" s="133"/>
      <c r="N1097" s="288"/>
      <c r="O1097" s="134"/>
      <c r="P1097" s="166"/>
      <c r="Q1097" s="289"/>
      <c r="R1097" s="165"/>
      <c r="S1097" s="290"/>
      <c r="T1097" s="290"/>
      <c r="U1097" s="290"/>
      <c r="V1097" s="290"/>
      <c r="W1097" s="166"/>
      <c r="X1097" s="87"/>
      <c r="Y1097" s="418">
        <f t="shared" si="242"/>
        <v>0</v>
      </c>
      <c r="Z1097" s="291">
        <f t="shared" si="243"/>
        <v>0</v>
      </c>
      <c r="AA1097" s="163"/>
      <c r="AB1097" s="177" t="str">
        <f t="shared" si="244"/>
        <v/>
      </c>
      <c r="AC1097" s="283" t="str">
        <f t="shared" si="245"/>
        <v/>
      </c>
      <c r="AD1097" s="283" t="str">
        <f t="shared" si="246"/>
        <v/>
      </c>
      <c r="AE1097" s="163"/>
      <c r="AF1097" s="162"/>
      <c r="AP1097" s="581"/>
    </row>
    <row r="1098" spans="1:42" s="141" customFormat="1">
      <c r="A1098" s="134">
        <v>1089</v>
      </c>
      <c r="B1098" s="286"/>
      <c r="C1098" s="146">
        <f t="shared" si="239"/>
        <v>0</v>
      </c>
      <c r="D1098" s="146">
        <f t="shared" si="240"/>
        <v>1</v>
      </c>
      <c r="E1098" s="146">
        <f t="shared" si="241"/>
        <v>1900</v>
      </c>
      <c r="F1098" s="287"/>
      <c r="G1098" s="287"/>
      <c r="H1098" s="287"/>
      <c r="I1098" s="288"/>
      <c r="J1098" s="287"/>
      <c r="K1098" s="288"/>
      <c r="L1098" s="134"/>
      <c r="M1098" s="133"/>
      <c r="N1098" s="288"/>
      <c r="O1098" s="134"/>
      <c r="P1098" s="166"/>
      <c r="Q1098" s="289"/>
      <c r="R1098" s="165"/>
      <c r="S1098" s="290"/>
      <c r="T1098" s="290"/>
      <c r="U1098" s="290"/>
      <c r="V1098" s="290"/>
      <c r="W1098" s="166"/>
      <c r="X1098" s="87"/>
      <c r="Y1098" s="418">
        <f t="shared" si="242"/>
        <v>0</v>
      </c>
      <c r="Z1098" s="291">
        <f t="shared" si="243"/>
        <v>0</v>
      </c>
      <c r="AA1098" s="163"/>
      <c r="AB1098" s="177" t="str">
        <f t="shared" si="244"/>
        <v/>
      </c>
      <c r="AC1098" s="283" t="str">
        <f t="shared" si="245"/>
        <v/>
      </c>
      <c r="AD1098" s="283" t="str">
        <f t="shared" si="246"/>
        <v/>
      </c>
      <c r="AE1098" s="163"/>
      <c r="AF1098" s="162"/>
      <c r="AP1098" s="581"/>
    </row>
    <row r="1099" spans="1:42" s="141" customFormat="1">
      <c r="A1099" s="134">
        <v>1090</v>
      </c>
      <c r="B1099" s="286"/>
      <c r="C1099" s="146">
        <f t="shared" ref="C1099:C1162" si="247">DAY(B1099)</f>
        <v>0</v>
      </c>
      <c r="D1099" s="146">
        <f t="shared" ref="D1099:D1162" si="248">MONTH(B1099)</f>
        <v>1</v>
      </c>
      <c r="E1099" s="146">
        <f t="shared" ref="E1099:E1162" si="249">YEAR(B1099)</f>
        <v>1900</v>
      </c>
      <c r="F1099" s="287"/>
      <c r="G1099" s="287"/>
      <c r="H1099" s="287"/>
      <c r="I1099" s="288"/>
      <c r="J1099" s="287"/>
      <c r="K1099" s="288"/>
      <c r="L1099" s="134"/>
      <c r="M1099" s="133"/>
      <c r="N1099" s="288"/>
      <c r="O1099" s="134"/>
      <c r="P1099" s="166"/>
      <c r="Q1099" s="289"/>
      <c r="R1099" s="165"/>
      <c r="S1099" s="290"/>
      <c r="T1099" s="290"/>
      <c r="U1099" s="290"/>
      <c r="V1099" s="290"/>
      <c r="W1099" s="166"/>
      <c r="X1099" s="87"/>
      <c r="Y1099" s="418">
        <f t="shared" ref="Y1099:Y1162" si="250">X1099*U1099</f>
        <v>0</v>
      </c>
      <c r="Z1099" s="291">
        <f t="shared" ref="Z1099:Z1162" si="251">Y1099*1.1</f>
        <v>0</v>
      </c>
      <c r="AA1099" s="163"/>
      <c r="AB1099" s="177" t="str">
        <f t="shared" ref="AB1099:AB1162" si="252">IF(S1099="","",IF(S1099-U1099=0,"Full","No"))</f>
        <v/>
      </c>
      <c r="AC1099" s="283" t="str">
        <f t="shared" ref="AC1099:AC1162" si="253">IF(AND(S1099&gt;U1099,V1099=0),"Lost",IF(AND(S1099&gt;U1099,V1099&lt;(S1099-U1099)),"Lost",""))</f>
        <v/>
      </c>
      <c r="AD1099" s="283" t="str">
        <f t="shared" ref="AD1099:AD1162" si="254">IF(AND(S1099&gt;U1099,V1099=0),S1099-U1099,IF(AND(S1099&gt;U1099,V1099&lt;(S1099-U1099)),S1099-(U1099+V1099),""))</f>
        <v/>
      </c>
      <c r="AE1099" s="163"/>
      <c r="AF1099" s="162"/>
      <c r="AP1099" s="581"/>
    </row>
    <row r="1100" spans="1:42" s="141" customFormat="1">
      <c r="A1100" s="134">
        <v>1091</v>
      </c>
      <c r="B1100" s="286"/>
      <c r="C1100" s="146">
        <f t="shared" si="247"/>
        <v>0</v>
      </c>
      <c r="D1100" s="146">
        <f t="shared" si="248"/>
        <v>1</v>
      </c>
      <c r="E1100" s="146">
        <f t="shared" si="249"/>
        <v>1900</v>
      </c>
      <c r="F1100" s="287"/>
      <c r="G1100" s="287"/>
      <c r="H1100" s="287"/>
      <c r="I1100" s="288"/>
      <c r="J1100" s="287"/>
      <c r="K1100" s="288"/>
      <c r="L1100" s="134"/>
      <c r="M1100" s="133"/>
      <c r="N1100" s="288"/>
      <c r="O1100" s="134"/>
      <c r="P1100" s="166"/>
      <c r="Q1100" s="289"/>
      <c r="R1100" s="165"/>
      <c r="S1100" s="290"/>
      <c r="T1100" s="290"/>
      <c r="U1100" s="290"/>
      <c r="V1100" s="290"/>
      <c r="W1100" s="166"/>
      <c r="X1100" s="87"/>
      <c r="Y1100" s="418">
        <f t="shared" si="250"/>
        <v>0</v>
      </c>
      <c r="Z1100" s="291">
        <f t="shared" si="251"/>
        <v>0</v>
      </c>
      <c r="AA1100" s="163"/>
      <c r="AB1100" s="177" t="str">
        <f t="shared" si="252"/>
        <v/>
      </c>
      <c r="AC1100" s="283" t="str">
        <f t="shared" si="253"/>
        <v/>
      </c>
      <c r="AD1100" s="283" t="str">
        <f t="shared" si="254"/>
        <v/>
      </c>
      <c r="AE1100" s="163"/>
      <c r="AF1100" s="162"/>
      <c r="AP1100" s="581"/>
    </row>
    <row r="1101" spans="1:42" s="141" customFormat="1">
      <c r="A1101" s="134">
        <v>1092</v>
      </c>
      <c r="B1101" s="286"/>
      <c r="C1101" s="146">
        <f t="shared" si="247"/>
        <v>0</v>
      </c>
      <c r="D1101" s="146">
        <f t="shared" si="248"/>
        <v>1</v>
      </c>
      <c r="E1101" s="146">
        <f t="shared" si="249"/>
        <v>1900</v>
      </c>
      <c r="F1101" s="287"/>
      <c r="G1101" s="287"/>
      <c r="H1101" s="287"/>
      <c r="I1101" s="288"/>
      <c r="J1101" s="287"/>
      <c r="K1101" s="288"/>
      <c r="L1101" s="134"/>
      <c r="M1101" s="133"/>
      <c r="N1101" s="288"/>
      <c r="O1101" s="134"/>
      <c r="P1101" s="166"/>
      <c r="Q1101" s="289"/>
      <c r="R1101" s="165"/>
      <c r="S1101" s="290"/>
      <c r="T1101" s="290"/>
      <c r="U1101" s="290"/>
      <c r="V1101" s="290"/>
      <c r="W1101" s="166"/>
      <c r="X1101" s="87"/>
      <c r="Y1101" s="418">
        <f t="shared" si="250"/>
        <v>0</v>
      </c>
      <c r="Z1101" s="291">
        <f t="shared" si="251"/>
        <v>0</v>
      </c>
      <c r="AA1101" s="163"/>
      <c r="AB1101" s="177" t="str">
        <f t="shared" si="252"/>
        <v/>
      </c>
      <c r="AC1101" s="283" t="str">
        <f t="shared" si="253"/>
        <v/>
      </c>
      <c r="AD1101" s="283" t="str">
        <f t="shared" si="254"/>
        <v/>
      </c>
      <c r="AE1101" s="163"/>
      <c r="AF1101" s="162"/>
      <c r="AP1101" s="581"/>
    </row>
    <row r="1102" spans="1:42" s="141" customFormat="1">
      <c r="A1102" s="134">
        <v>1093</v>
      </c>
      <c r="B1102" s="286"/>
      <c r="C1102" s="146">
        <f t="shared" si="247"/>
        <v>0</v>
      </c>
      <c r="D1102" s="146">
        <f t="shared" si="248"/>
        <v>1</v>
      </c>
      <c r="E1102" s="146">
        <f t="shared" si="249"/>
        <v>1900</v>
      </c>
      <c r="F1102" s="287"/>
      <c r="G1102" s="287"/>
      <c r="H1102" s="287"/>
      <c r="I1102" s="288"/>
      <c r="J1102" s="287"/>
      <c r="K1102" s="288"/>
      <c r="L1102" s="134"/>
      <c r="M1102" s="133"/>
      <c r="N1102" s="288"/>
      <c r="O1102" s="134"/>
      <c r="P1102" s="166"/>
      <c r="Q1102" s="289"/>
      <c r="R1102" s="165"/>
      <c r="S1102" s="290"/>
      <c r="T1102" s="290"/>
      <c r="U1102" s="290"/>
      <c r="V1102" s="290"/>
      <c r="W1102" s="166"/>
      <c r="X1102" s="87"/>
      <c r="Y1102" s="418">
        <f t="shared" si="250"/>
        <v>0</v>
      </c>
      <c r="Z1102" s="291">
        <f t="shared" si="251"/>
        <v>0</v>
      </c>
      <c r="AA1102" s="163"/>
      <c r="AB1102" s="177" t="str">
        <f t="shared" si="252"/>
        <v/>
      </c>
      <c r="AC1102" s="283" t="str">
        <f t="shared" si="253"/>
        <v/>
      </c>
      <c r="AD1102" s="283" t="str">
        <f t="shared" si="254"/>
        <v/>
      </c>
      <c r="AE1102" s="163"/>
      <c r="AF1102" s="162"/>
      <c r="AP1102" s="581"/>
    </row>
    <row r="1103" spans="1:42" s="141" customFormat="1">
      <c r="A1103" s="134">
        <v>1094</v>
      </c>
      <c r="B1103" s="286"/>
      <c r="C1103" s="146">
        <f t="shared" si="247"/>
        <v>0</v>
      </c>
      <c r="D1103" s="146">
        <f t="shared" si="248"/>
        <v>1</v>
      </c>
      <c r="E1103" s="146">
        <f t="shared" si="249"/>
        <v>1900</v>
      </c>
      <c r="F1103" s="287"/>
      <c r="G1103" s="287"/>
      <c r="H1103" s="287"/>
      <c r="I1103" s="288"/>
      <c r="J1103" s="287"/>
      <c r="K1103" s="288"/>
      <c r="L1103" s="134"/>
      <c r="M1103" s="133"/>
      <c r="N1103" s="288"/>
      <c r="O1103" s="134"/>
      <c r="P1103" s="166"/>
      <c r="Q1103" s="289"/>
      <c r="R1103" s="165"/>
      <c r="S1103" s="290"/>
      <c r="T1103" s="290"/>
      <c r="U1103" s="290"/>
      <c r="V1103" s="290"/>
      <c r="W1103" s="166"/>
      <c r="X1103" s="87"/>
      <c r="Y1103" s="418">
        <f t="shared" si="250"/>
        <v>0</v>
      </c>
      <c r="Z1103" s="291">
        <f t="shared" si="251"/>
        <v>0</v>
      </c>
      <c r="AA1103" s="163"/>
      <c r="AB1103" s="177" t="str">
        <f t="shared" si="252"/>
        <v/>
      </c>
      <c r="AC1103" s="283" t="str">
        <f t="shared" si="253"/>
        <v/>
      </c>
      <c r="AD1103" s="283" t="str">
        <f t="shared" si="254"/>
        <v/>
      </c>
      <c r="AE1103" s="163"/>
      <c r="AF1103" s="162"/>
      <c r="AP1103" s="581"/>
    </row>
    <row r="1104" spans="1:42" s="141" customFormat="1">
      <c r="A1104" s="134">
        <v>1095</v>
      </c>
      <c r="B1104" s="286"/>
      <c r="C1104" s="146">
        <f t="shared" si="247"/>
        <v>0</v>
      </c>
      <c r="D1104" s="146">
        <f t="shared" si="248"/>
        <v>1</v>
      </c>
      <c r="E1104" s="146">
        <f t="shared" si="249"/>
        <v>1900</v>
      </c>
      <c r="F1104" s="287"/>
      <c r="G1104" s="287"/>
      <c r="H1104" s="287"/>
      <c r="I1104" s="288"/>
      <c r="J1104" s="287"/>
      <c r="K1104" s="288"/>
      <c r="L1104" s="134"/>
      <c r="M1104" s="133"/>
      <c r="N1104" s="288"/>
      <c r="O1104" s="134"/>
      <c r="P1104" s="166"/>
      <c r="Q1104" s="289"/>
      <c r="R1104" s="165"/>
      <c r="S1104" s="290"/>
      <c r="T1104" s="290"/>
      <c r="U1104" s="290"/>
      <c r="V1104" s="290"/>
      <c r="W1104" s="166"/>
      <c r="X1104" s="87"/>
      <c r="Y1104" s="418">
        <f t="shared" si="250"/>
        <v>0</v>
      </c>
      <c r="Z1104" s="291">
        <f t="shared" si="251"/>
        <v>0</v>
      </c>
      <c r="AA1104" s="163"/>
      <c r="AB1104" s="177" t="str">
        <f t="shared" si="252"/>
        <v/>
      </c>
      <c r="AC1104" s="283" t="str">
        <f t="shared" si="253"/>
        <v/>
      </c>
      <c r="AD1104" s="283" t="str">
        <f t="shared" si="254"/>
        <v/>
      </c>
      <c r="AE1104" s="163"/>
      <c r="AF1104" s="162"/>
      <c r="AP1104" s="581"/>
    </row>
    <row r="1105" spans="1:42" s="141" customFormat="1">
      <c r="A1105" s="134">
        <v>1096</v>
      </c>
      <c r="B1105" s="286"/>
      <c r="C1105" s="146">
        <f t="shared" si="247"/>
        <v>0</v>
      </c>
      <c r="D1105" s="146">
        <f t="shared" si="248"/>
        <v>1</v>
      </c>
      <c r="E1105" s="146">
        <f t="shared" si="249"/>
        <v>1900</v>
      </c>
      <c r="F1105" s="287"/>
      <c r="G1105" s="287"/>
      <c r="H1105" s="287"/>
      <c r="I1105" s="288"/>
      <c r="J1105" s="287"/>
      <c r="K1105" s="288"/>
      <c r="L1105" s="134"/>
      <c r="M1105" s="133"/>
      <c r="N1105" s="288"/>
      <c r="O1105" s="134"/>
      <c r="P1105" s="166"/>
      <c r="Q1105" s="289"/>
      <c r="R1105" s="165"/>
      <c r="S1105" s="290"/>
      <c r="T1105" s="290"/>
      <c r="U1105" s="290"/>
      <c r="V1105" s="290"/>
      <c r="W1105" s="166"/>
      <c r="X1105" s="87"/>
      <c r="Y1105" s="418">
        <f t="shared" si="250"/>
        <v>0</v>
      </c>
      <c r="Z1105" s="291">
        <f t="shared" si="251"/>
        <v>0</v>
      </c>
      <c r="AA1105" s="163"/>
      <c r="AB1105" s="177" t="str">
        <f t="shared" si="252"/>
        <v/>
      </c>
      <c r="AC1105" s="283" t="str">
        <f t="shared" si="253"/>
        <v/>
      </c>
      <c r="AD1105" s="283" t="str">
        <f t="shared" si="254"/>
        <v/>
      </c>
      <c r="AE1105" s="163"/>
      <c r="AF1105" s="162"/>
      <c r="AP1105" s="581"/>
    </row>
    <row r="1106" spans="1:42" s="141" customFormat="1">
      <c r="A1106" s="134">
        <v>1097</v>
      </c>
      <c r="B1106" s="286"/>
      <c r="C1106" s="146">
        <f t="shared" si="247"/>
        <v>0</v>
      </c>
      <c r="D1106" s="146">
        <f t="shared" si="248"/>
        <v>1</v>
      </c>
      <c r="E1106" s="146">
        <f t="shared" si="249"/>
        <v>1900</v>
      </c>
      <c r="F1106" s="287"/>
      <c r="G1106" s="287"/>
      <c r="H1106" s="287"/>
      <c r="I1106" s="288"/>
      <c r="J1106" s="287"/>
      <c r="K1106" s="288"/>
      <c r="L1106" s="134"/>
      <c r="M1106" s="133"/>
      <c r="N1106" s="288"/>
      <c r="O1106" s="134"/>
      <c r="P1106" s="166"/>
      <c r="Q1106" s="289"/>
      <c r="R1106" s="165"/>
      <c r="S1106" s="290"/>
      <c r="T1106" s="290"/>
      <c r="U1106" s="290"/>
      <c r="V1106" s="290"/>
      <c r="W1106" s="166"/>
      <c r="X1106" s="87"/>
      <c r="Y1106" s="418">
        <f t="shared" si="250"/>
        <v>0</v>
      </c>
      <c r="Z1106" s="291">
        <f t="shared" si="251"/>
        <v>0</v>
      </c>
      <c r="AA1106" s="163"/>
      <c r="AB1106" s="177" t="str">
        <f t="shared" si="252"/>
        <v/>
      </c>
      <c r="AC1106" s="283" t="str">
        <f t="shared" si="253"/>
        <v/>
      </c>
      <c r="AD1106" s="283" t="str">
        <f t="shared" si="254"/>
        <v/>
      </c>
      <c r="AE1106" s="163"/>
      <c r="AF1106" s="162"/>
      <c r="AP1106" s="581"/>
    </row>
    <row r="1107" spans="1:42" s="141" customFormat="1">
      <c r="A1107" s="134">
        <v>1098</v>
      </c>
      <c r="B1107" s="286"/>
      <c r="C1107" s="146">
        <f t="shared" si="247"/>
        <v>0</v>
      </c>
      <c r="D1107" s="146">
        <f t="shared" si="248"/>
        <v>1</v>
      </c>
      <c r="E1107" s="146">
        <f t="shared" si="249"/>
        <v>1900</v>
      </c>
      <c r="F1107" s="287"/>
      <c r="G1107" s="287"/>
      <c r="H1107" s="287"/>
      <c r="I1107" s="288"/>
      <c r="J1107" s="287"/>
      <c r="K1107" s="288"/>
      <c r="L1107" s="134"/>
      <c r="M1107" s="133"/>
      <c r="N1107" s="288"/>
      <c r="O1107" s="134"/>
      <c r="P1107" s="166"/>
      <c r="Q1107" s="289"/>
      <c r="R1107" s="165"/>
      <c r="S1107" s="290"/>
      <c r="T1107" s="290"/>
      <c r="U1107" s="290"/>
      <c r="V1107" s="290"/>
      <c r="W1107" s="166"/>
      <c r="X1107" s="87"/>
      <c r="Y1107" s="418">
        <f t="shared" si="250"/>
        <v>0</v>
      </c>
      <c r="Z1107" s="291">
        <f t="shared" si="251"/>
        <v>0</v>
      </c>
      <c r="AA1107" s="163"/>
      <c r="AB1107" s="177" t="str">
        <f t="shared" si="252"/>
        <v/>
      </c>
      <c r="AC1107" s="283" t="str">
        <f t="shared" si="253"/>
        <v/>
      </c>
      <c r="AD1107" s="283" t="str">
        <f t="shared" si="254"/>
        <v/>
      </c>
      <c r="AE1107" s="163"/>
      <c r="AF1107" s="162"/>
      <c r="AP1107" s="581"/>
    </row>
    <row r="1108" spans="1:42" s="141" customFormat="1">
      <c r="A1108" s="134">
        <v>1099</v>
      </c>
      <c r="B1108" s="286"/>
      <c r="C1108" s="146">
        <f t="shared" si="247"/>
        <v>0</v>
      </c>
      <c r="D1108" s="146">
        <f t="shared" si="248"/>
        <v>1</v>
      </c>
      <c r="E1108" s="146">
        <f t="shared" si="249"/>
        <v>1900</v>
      </c>
      <c r="F1108" s="287"/>
      <c r="G1108" s="287"/>
      <c r="H1108" s="287"/>
      <c r="I1108" s="288"/>
      <c r="J1108" s="287"/>
      <c r="K1108" s="288"/>
      <c r="L1108" s="134"/>
      <c r="M1108" s="133"/>
      <c r="N1108" s="288"/>
      <c r="O1108" s="134"/>
      <c r="P1108" s="166"/>
      <c r="Q1108" s="289"/>
      <c r="R1108" s="165"/>
      <c r="S1108" s="290"/>
      <c r="T1108" s="290"/>
      <c r="U1108" s="290"/>
      <c r="V1108" s="290"/>
      <c r="W1108" s="166"/>
      <c r="X1108" s="87"/>
      <c r="Y1108" s="418">
        <f t="shared" si="250"/>
        <v>0</v>
      </c>
      <c r="Z1108" s="291">
        <f t="shared" si="251"/>
        <v>0</v>
      </c>
      <c r="AA1108" s="163"/>
      <c r="AB1108" s="177" t="str">
        <f t="shared" si="252"/>
        <v/>
      </c>
      <c r="AC1108" s="283" t="str">
        <f t="shared" si="253"/>
        <v/>
      </c>
      <c r="AD1108" s="283" t="str">
        <f t="shared" si="254"/>
        <v/>
      </c>
      <c r="AE1108" s="163"/>
      <c r="AF1108" s="162"/>
      <c r="AP1108" s="581"/>
    </row>
    <row r="1109" spans="1:42" s="141" customFormat="1">
      <c r="A1109" s="134">
        <v>1100</v>
      </c>
      <c r="B1109" s="286"/>
      <c r="C1109" s="146">
        <f t="shared" si="247"/>
        <v>0</v>
      </c>
      <c r="D1109" s="146">
        <f t="shared" si="248"/>
        <v>1</v>
      </c>
      <c r="E1109" s="146">
        <f t="shared" si="249"/>
        <v>1900</v>
      </c>
      <c r="F1109" s="287"/>
      <c r="G1109" s="287"/>
      <c r="H1109" s="287"/>
      <c r="I1109" s="288"/>
      <c r="J1109" s="287"/>
      <c r="K1109" s="288"/>
      <c r="L1109" s="134"/>
      <c r="M1109" s="133"/>
      <c r="N1109" s="288"/>
      <c r="O1109" s="134"/>
      <c r="P1109" s="166"/>
      <c r="Q1109" s="289"/>
      <c r="R1109" s="165"/>
      <c r="S1109" s="290"/>
      <c r="T1109" s="290"/>
      <c r="U1109" s="290"/>
      <c r="V1109" s="290"/>
      <c r="W1109" s="166"/>
      <c r="X1109" s="87"/>
      <c r="Y1109" s="418">
        <f t="shared" si="250"/>
        <v>0</v>
      </c>
      <c r="Z1109" s="291">
        <f t="shared" si="251"/>
        <v>0</v>
      </c>
      <c r="AA1109" s="163"/>
      <c r="AB1109" s="177" t="str">
        <f t="shared" si="252"/>
        <v/>
      </c>
      <c r="AC1109" s="283" t="str">
        <f t="shared" si="253"/>
        <v/>
      </c>
      <c r="AD1109" s="283" t="str">
        <f t="shared" si="254"/>
        <v/>
      </c>
      <c r="AE1109" s="163"/>
      <c r="AF1109" s="162"/>
      <c r="AP1109" s="581"/>
    </row>
    <row r="1110" spans="1:42" s="141" customFormat="1">
      <c r="A1110" s="134">
        <v>1101</v>
      </c>
      <c r="B1110" s="286"/>
      <c r="C1110" s="146">
        <f t="shared" si="247"/>
        <v>0</v>
      </c>
      <c r="D1110" s="146">
        <f t="shared" si="248"/>
        <v>1</v>
      </c>
      <c r="E1110" s="146">
        <f t="shared" si="249"/>
        <v>1900</v>
      </c>
      <c r="F1110" s="287"/>
      <c r="G1110" s="287"/>
      <c r="H1110" s="287"/>
      <c r="I1110" s="288"/>
      <c r="J1110" s="287"/>
      <c r="K1110" s="288"/>
      <c r="L1110" s="134"/>
      <c r="M1110" s="133"/>
      <c r="N1110" s="288"/>
      <c r="O1110" s="134"/>
      <c r="P1110" s="166"/>
      <c r="Q1110" s="289"/>
      <c r="R1110" s="165"/>
      <c r="S1110" s="290"/>
      <c r="T1110" s="290"/>
      <c r="U1110" s="290"/>
      <c r="V1110" s="290"/>
      <c r="W1110" s="166"/>
      <c r="X1110" s="87"/>
      <c r="Y1110" s="418">
        <f t="shared" si="250"/>
        <v>0</v>
      </c>
      <c r="Z1110" s="291">
        <f t="shared" si="251"/>
        <v>0</v>
      </c>
      <c r="AA1110" s="163"/>
      <c r="AB1110" s="177" t="str">
        <f t="shared" si="252"/>
        <v/>
      </c>
      <c r="AC1110" s="283" t="str">
        <f t="shared" si="253"/>
        <v/>
      </c>
      <c r="AD1110" s="283" t="str">
        <f t="shared" si="254"/>
        <v/>
      </c>
      <c r="AE1110" s="163"/>
      <c r="AF1110" s="162"/>
      <c r="AP1110" s="581"/>
    </row>
    <row r="1111" spans="1:42" s="141" customFormat="1">
      <c r="A1111" s="134">
        <v>1102</v>
      </c>
      <c r="B1111" s="286"/>
      <c r="C1111" s="146">
        <f t="shared" si="247"/>
        <v>0</v>
      </c>
      <c r="D1111" s="146">
        <f t="shared" si="248"/>
        <v>1</v>
      </c>
      <c r="E1111" s="146">
        <f t="shared" si="249"/>
        <v>1900</v>
      </c>
      <c r="F1111" s="287"/>
      <c r="G1111" s="287"/>
      <c r="H1111" s="287"/>
      <c r="I1111" s="288"/>
      <c r="J1111" s="287"/>
      <c r="K1111" s="288"/>
      <c r="L1111" s="134"/>
      <c r="M1111" s="133"/>
      <c r="N1111" s="288"/>
      <c r="O1111" s="134"/>
      <c r="P1111" s="166"/>
      <c r="Q1111" s="289"/>
      <c r="R1111" s="165"/>
      <c r="S1111" s="290"/>
      <c r="T1111" s="290"/>
      <c r="U1111" s="290"/>
      <c r="V1111" s="290"/>
      <c r="W1111" s="166"/>
      <c r="X1111" s="87"/>
      <c r="Y1111" s="418">
        <f t="shared" si="250"/>
        <v>0</v>
      </c>
      <c r="Z1111" s="291">
        <f t="shared" si="251"/>
        <v>0</v>
      </c>
      <c r="AA1111" s="163"/>
      <c r="AB1111" s="177" t="str">
        <f t="shared" si="252"/>
        <v/>
      </c>
      <c r="AC1111" s="283" t="str">
        <f t="shared" si="253"/>
        <v/>
      </c>
      <c r="AD1111" s="283" t="str">
        <f t="shared" si="254"/>
        <v/>
      </c>
      <c r="AE1111" s="163"/>
      <c r="AF1111" s="162"/>
      <c r="AP1111" s="581"/>
    </row>
    <row r="1112" spans="1:42" s="141" customFormat="1">
      <c r="A1112" s="134">
        <v>1103</v>
      </c>
      <c r="B1112" s="286"/>
      <c r="C1112" s="146">
        <f t="shared" si="247"/>
        <v>0</v>
      </c>
      <c r="D1112" s="146">
        <f t="shared" si="248"/>
        <v>1</v>
      </c>
      <c r="E1112" s="146">
        <f t="shared" si="249"/>
        <v>1900</v>
      </c>
      <c r="F1112" s="287"/>
      <c r="G1112" s="287"/>
      <c r="H1112" s="287"/>
      <c r="I1112" s="288"/>
      <c r="J1112" s="287"/>
      <c r="K1112" s="288"/>
      <c r="L1112" s="134"/>
      <c r="M1112" s="133"/>
      <c r="N1112" s="288"/>
      <c r="O1112" s="134"/>
      <c r="P1112" s="166"/>
      <c r="Q1112" s="289"/>
      <c r="R1112" s="165"/>
      <c r="S1112" s="290"/>
      <c r="T1112" s="290"/>
      <c r="U1112" s="290"/>
      <c r="V1112" s="290"/>
      <c r="W1112" s="166"/>
      <c r="X1112" s="87"/>
      <c r="Y1112" s="418">
        <f t="shared" si="250"/>
        <v>0</v>
      </c>
      <c r="Z1112" s="291">
        <f t="shared" si="251"/>
        <v>0</v>
      </c>
      <c r="AA1112" s="163"/>
      <c r="AB1112" s="177" t="str">
        <f t="shared" si="252"/>
        <v/>
      </c>
      <c r="AC1112" s="283" t="str">
        <f t="shared" si="253"/>
        <v/>
      </c>
      <c r="AD1112" s="283" t="str">
        <f t="shared" si="254"/>
        <v/>
      </c>
      <c r="AE1112" s="163"/>
      <c r="AF1112" s="162"/>
      <c r="AP1112" s="581"/>
    </row>
    <row r="1113" spans="1:42" s="141" customFormat="1">
      <c r="A1113" s="134">
        <v>1104</v>
      </c>
      <c r="B1113" s="286"/>
      <c r="C1113" s="146">
        <f t="shared" si="247"/>
        <v>0</v>
      </c>
      <c r="D1113" s="146">
        <f t="shared" si="248"/>
        <v>1</v>
      </c>
      <c r="E1113" s="146">
        <f t="shared" si="249"/>
        <v>1900</v>
      </c>
      <c r="F1113" s="287"/>
      <c r="G1113" s="287"/>
      <c r="H1113" s="287"/>
      <c r="I1113" s="288"/>
      <c r="J1113" s="287"/>
      <c r="K1113" s="288"/>
      <c r="L1113" s="134"/>
      <c r="M1113" s="133"/>
      <c r="N1113" s="288"/>
      <c r="O1113" s="134"/>
      <c r="P1113" s="166"/>
      <c r="Q1113" s="289"/>
      <c r="R1113" s="165"/>
      <c r="S1113" s="290"/>
      <c r="T1113" s="290"/>
      <c r="U1113" s="290"/>
      <c r="V1113" s="290"/>
      <c r="W1113" s="166"/>
      <c r="X1113" s="87"/>
      <c r="Y1113" s="418">
        <f t="shared" si="250"/>
        <v>0</v>
      </c>
      <c r="Z1113" s="291">
        <f t="shared" si="251"/>
        <v>0</v>
      </c>
      <c r="AA1113" s="163"/>
      <c r="AB1113" s="177" t="str">
        <f t="shared" si="252"/>
        <v/>
      </c>
      <c r="AC1113" s="283" t="str">
        <f t="shared" si="253"/>
        <v/>
      </c>
      <c r="AD1113" s="283" t="str">
        <f t="shared" si="254"/>
        <v/>
      </c>
      <c r="AE1113" s="163"/>
      <c r="AF1113" s="162"/>
      <c r="AP1113" s="581"/>
    </row>
    <row r="1114" spans="1:42" s="141" customFormat="1">
      <c r="A1114" s="134">
        <v>1105</v>
      </c>
      <c r="B1114" s="286"/>
      <c r="C1114" s="146">
        <f t="shared" si="247"/>
        <v>0</v>
      </c>
      <c r="D1114" s="146">
        <f t="shared" si="248"/>
        <v>1</v>
      </c>
      <c r="E1114" s="146">
        <f t="shared" si="249"/>
        <v>1900</v>
      </c>
      <c r="F1114" s="287"/>
      <c r="G1114" s="287"/>
      <c r="H1114" s="287"/>
      <c r="I1114" s="288"/>
      <c r="J1114" s="287"/>
      <c r="K1114" s="288"/>
      <c r="L1114" s="134"/>
      <c r="M1114" s="133"/>
      <c r="N1114" s="288"/>
      <c r="O1114" s="134"/>
      <c r="P1114" s="166"/>
      <c r="Q1114" s="289"/>
      <c r="R1114" s="165"/>
      <c r="S1114" s="290"/>
      <c r="T1114" s="290"/>
      <c r="U1114" s="290"/>
      <c r="V1114" s="290"/>
      <c r="W1114" s="166"/>
      <c r="X1114" s="87"/>
      <c r="Y1114" s="418">
        <f t="shared" si="250"/>
        <v>0</v>
      </c>
      <c r="Z1114" s="291">
        <f t="shared" si="251"/>
        <v>0</v>
      </c>
      <c r="AA1114" s="163"/>
      <c r="AB1114" s="177" t="str">
        <f t="shared" si="252"/>
        <v/>
      </c>
      <c r="AC1114" s="283" t="str">
        <f t="shared" si="253"/>
        <v/>
      </c>
      <c r="AD1114" s="283" t="str">
        <f t="shared" si="254"/>
        <v/>
      </c>
      <c r="AE1114" s="163"/>
      <c r="AF1114" s="162"/>
      <c r="AP1114" s="581"/>
    </row>
    <row r="1115" spans="1:42" s="141" customFormat="1">
      <c r="A1115" s="134">
        <v>1106</v>
      </c>
      <c r="B1115" s="286"/>
      <c r="C1115" s="146">
        <f t="shared" si="247"/>
        <v>0</v>
      </c>
      <c r="D1115" s="146">
        <f t="shared" si="248"/>
        <v>1</v>
      </c>
      <c r="E1115" s="146">
        <f t="shared" si="249"/>
        <v>1900</v>
      </c>
      <c r="F1115" s="287"/>
      <c r="G1115" s="287"/>
      <c r="H1115" s="287"/>
      <c r="I1115" s="288"/>
      <c r="J1115" s="287"/>
      <c r="K1115" s="288"/>
      <c r="L1115" s="134"/>
      <c r="M1115" s="133"/>
      <c r="N1115" s="288"/>
      <c r="O1115" s="134"/>
      <c r="P1115" s="166"/>
      <c r="Q1115" s="289"/>
      <c r="R1115" s="165"/>
      <c r="S1115" s="290"/>
      <c r="T1115" s="290"/>
      <c r="U1115" s="290"/>
      <c r="V1115" s="290"/>
      <c r="W1115" s="166"/>
      <c r="X1115" s="87"/>
      <c r="Y1115" s="418">
        <f t="shared" si="250"/>
        <v>0</v>
      </c>
      <c r="Z1115" s="291">
        <f t="shared" si="251"/>
        <v>0</v>
      </c>
      <c r="AA1115" s="163"/>
      <c r="AB1115" s="177" t="str">
        <f t="shared" si="252"/>
        <v/>
      </c>
      <c r="AC1115" s="283" t="str">
        <f t="shared" si="253"/>
        <v/>
      </c>
      <c r="AD1115" s="283" t="str">
        <f t="shared" si="254"/>
        <v/>
      </c>
      <c r="AE1115" s="163"/>
      <c r="AF1115" s="162"/>
      <c r="AP1115" s="581"/>
    </row>
    <row r="1116" spans="1:42" s="141" customFormat="1">
      <c r="A1116" s="134">
        <v>1107</v>
      </c>
      <c r="B1116" s="286"/>
      <c r="C1116" s="146">
        <f t="shared" si="247"/>
        <v>0</v>
      </c>
      <c r="D1116" s="146">
        <f t="shared" si="248"/>
        <v>1</v>
      </c>
      <c r="E1116" s="146">
        <f t="shared" si="249"/>
        <v>1900</v>
      </c>
      <c r="F1116" s="287"/>
      <c r="G1116" s="287"/>
      <c r="H1116" s="287"/>
      <c r="I1116" s="288"/>
      <c r="J1116" s="287"/>
      <c r="K1116" s="288"/>
      <c r="L1116" s="134"/>
      <c r="M1116" s="133"/>
      <c r="N1116" s="288"/>
      <c r="O1116" s="134"/>
      <c r="P1116" s="166"/>
      <c r="Q1116" s="289"/>
      <c r="R1116" s="165"/>
      <c r="S1116" s="290"/>
      <c r="T1116" s="290"/>
      <c r="U1116" s="290"/>
      <c r="V1116" s="290"/>
      <c r="W1116" s="166"/>
      <c r="X1116" s="87"/>
      <c r="Y1116" s="418">
        <f t="shared" si="250"/>
        <v>0</v>
      </c>
      <c r="Z1116" s="291">
        <f t="shared" si="251"/>
        <v>0</v>
      </c>
      <c r="AA1116" s="163"/>
      <c r="AB1116" s="177" t="str">
        <f t="shared" si="252"/>
        <v/>
      </c>
      <c r="AC1116" s="283" t="str">
        <f t="shared" si="253"/>
        <v/>
      </c>
      <c r="AD1116" s="283" t="str">
        <f t="shared" si="254"/>
        <v/>
      </c>
      <c r="AE1116" s="163"/>
      <c r="AF1116" s="162"/>
      <c r="AP1116" s="581"/>
    </row>
    <row r="1117" spans="1:42" s="141" customFormat="1">
      <c r="A1117" s="134">
        <v>1108</v>
      </c>
      <c r="B1117" s="286"/>
      <c r="C1117" s="146">
        <f t="shared" si="247"/>
        <v>0</v>
      </c>
      <c r="D1117" s="146">
        <f t="shared" si="248"/>
        <v>1</v>
      </c>
      <c r="E1117" s="146">
        <f t="shared" si="249"/>
        <v>1900</v>
      </c>
      <c r="F1117" s="287"/>
      <c r="G1117" s="287"/>
      <c r="H1117" s="287"/>
      <c r="I1117" s="288"/>
      <c r="J1117" s="287"/>
      <c r="K1117" s="288"/>
      <c r="L1117" s="134"/>
      <c r="M1117" s="133"/>
      <c r="N1117" s="288"/>
      <c r="O1117" s="134"/>
      <c r="P1117" s="166"/>
      <c r="Q1117" s="289"/>
      <c r="R1117" s="165"/>
      <c r="S1117" s="290"/>
      <c r="T1117" s="290"/>
      <c r="U1117" s="290"/>
      <c r="V1117" s="290"/>
      <c r="W1117" s="166"/>
      <c r="X1117" s="87"/>
      <c r="Y1117" s="418">
        <f t="shared" si="250"/>
        <v>0</v>
      </c>
      <c r="Z1117" s="291">
        <f t="shared" si="251"/>
        <v>0</v>
      </c>
      <c r="AA1117" s="163"/>
      <c r="AB1117" s="177" t="str">
        <f t="shared" si="252"/>
        <v/>
      </c>
      <c r="AC1117" s="283" t="str">
        <f t="shared" si="253"/>
        <v/>
      </c>
      <c r="AD1117" s="283" t="str">
        <f t="shared" si="254"/>
        <v/>
      </c>
      <c r="AE1117" s="163"/>
      <c r="AF1117" s="162"/>
      <c r="AP1117" s="581"/>
    </row>
    <row r="1118" spans="1:42" s="141" customFormat="1">
      <c r="A1118" s="134">
        <v>1109</v>
      </c>
      <c r="B1118" s="286"/>
      <c r="C1118" s="146">
        <f t="shared" si="247"/>
        <v>0</v>
      </c>
      <c r="D1118" s="146">
        <f t="shared" si="248"/>
        <v>1</v>
      </c>
      <c r="E1118" s="146">
        <f t="shared" si="249"/>
        <v>1900</v>
      </c>
      <c r="F1118" s="287"/>
      <c r="G1118" s="287"/>
      <c r="H1118" s="287"/>
      <c r="I1118" s="288"/>
      <c r="J1118" s="287"/>
      <c r="K1118" s="288"/>
      <c r="L1118" s="134"/>
      <c r="M1118" s="133"/>
      <c r="N1118" s="288"/>
      <c r="O1118" s="134"/>
      <c r="P1118" s="166"/>
      <c r="Q1118" s="289"/>
      <c r="R1118" s="165"/>
      <c r="S1118" s="290"/>
      <c r="T1118" s="290"/>
      <c r="U1118" s="290"/>
      <c r="V1118" s="290"/>
      <c r="W1118" s="166"/>
      <c r="X1118" s="87"/>
      <c r="Y1118" s="418">
        <f t="shared" si="250"/>
        <v>0</v>
      </c>
      <c r="Z1118" s="291">
        <f t="shared" si="251"/>
        <v>0</v>
      </c>
      <c r="AA1118" s="163"/>
      <c r="AB1118" s="177" t="str">
        <f t="shared" si="252"/>
        <v/>
      </c>
      <c r="AC1118" s="283" t="str">
        <f t="shared" si="253"/>
        <v/>
      </c>
      <c r="AD1118" s="283" t="str">
        <f t="shared" si="254"/>
        <v/>
      </c>
      <c r="AE1118" s="163"/>
      <c r="AF1118" s="162"/>
      <c r="AP1118" s="581"/>
    </row>
    <row r="1119" spans="1:42" s="141" customFormat="1">
      <c r="A1119" s="134">
        <v>1110</v>
      </c>
      <c r="B1119" s="286"/>
      <c r="C1119" s="146">
        <f t="shared" si="247"/>
        <v>0</v>
      </c>
      <c r="D1119" s="146">
        <f t="shared" si="248"/>
        <v>1</v>
      </c>
      <c r="E1119" s="146">
        <f t="shared" si="249"/>
        <v>1900</v>
      </c>
      <c r="F1119" s="287"/>
      <c r="G1119" s="287"/>
      <c r="H1119" s="287"/>
      <c r="I1119" s="288"/>
      <c r="J1119" s="287"/>
      <c r="K1119" s="288"/>
      <c r="L1119" s="134"/>
      <c r="M1119" s="133"/>
      <c r="N1119" s="288"/>
      <c r="O1119" s="134"/>
      <c r="P1119" s="166"/>
      <c r="Q1119" s="289"/>
      <c r="R1119" s="165"/>
      <c r="S1119" s="290"/>
      <c r="T1119" s="290"/>
      <c r="U1119" s="290"/>
      <c r="V1119" s="290"/>
      <c r="W1119" s="166"/>
      <c r="X1119" s="87"/>
      <c r="Y1119" s="418">
        <f t="shared" si="250"/>
        <v>0</v>
      </c>
      <c r="Z1119" s="291">
        <f t="shared" si="251"/>
        <v>0</v>
      </c>
      <c r="AA1119" s="163"/>
      <c r="AB1119" s="177" t="str">
        <f t="shared" si="252"/>
        <v/>
      </c>
      <c r="AC1119" s="283" t="str">
        <f t="shared" si="253"/>
        <v/>
      </c>
      <c r="AD1119" s="283" t="str">
        <f t="shared" si="254"/>
        <v/>
      </c>
      <c r="AE1119" s="163"/>
      <c r="AF1119" s="162"/>
      <c r="AP1119" s="581"/>
    </row>
    <row r="1120" spans="1:42" s="141" customFormat="1">
      <c r="A1120" s="134">
        <v>1111</v>
      </c>
      <c r="B1120" s="286"/>
      <c r="C1120" s="146">
        <f t="shared" si="247"/>
        <v>0</v>
      </c>
      <c r="D1120" s="146">
        <f t="shared" si="248"/>
        <v>1</v>
      </c>
      <c r="E1120" s="146">
        <f t="shared" si="249"/>
        <v>1900</v>
      </c>
      <c r="F1120" s="287"/>
      <c r="G1120" s="287"/>
      <c r="H1120" s="287"/>
      <c r="I1120" s="288"/>
      <c r="J1120" s="287"/>
      <c r="K1120" s="288"/>
      <c r="L1120" s="134"/>
      <c r="M1120" s="133"/>
      <c r="N1120" s="288"/>
      <c r="O1120" s="134"/>
      <c r="P1120" s="166"/>
      <c r="Q1120" s="289"/>
      <c r="R1120" s="165"/>
      <c r="S1120" s="290"/>
      <c r="T1120" s="290"/>
      <c r="U1120" s="290"/>
      <c r="V1120" s="290"/>
      <c r="W1120" s="166"/>
      <c r="X1120" s="87"/>
      <c r="Y1120" s="418">
        <f t="shared" si="250"/>
        <v>0</v>
      </c>
      <c r="Z1120" s="291">
        <f t="shared" si="251"/>
        <v>0</v>
      </c>
      <c r="AA1120" s="163"/>
      <c r="AB1120" s="177" t="str">
        <f t="shared" si="252"/>
        <v/>
      </c>
      <c r="AC1120" s="283" t="str">
        <f t="shared" si="253"/>
        <v/>
      </c>
      <c r="AD1120" s="283" t="str">
        <f t="shared" si="254"/>
        <v/>
      </c>
      <c r="AE1120" s="163"/>
      <c r="AF1120" s="162"/>
      <c r="AP1120" s="581"/>
    </row>
    <row r="1121" spans="1:42" s="141" customFormat="1">
      <c r="A1121" s="134">
        <v>1112</v>
      </c>
      <c r="B1121" s="286"/>
      <c r="C1121" s="146">
        <f t="shared" si="247"/>
        <v>0</v>
      </c>
      <c r="D1121" s="146">
        <f t="shared" si="248"/>
        <v>1</v>
      </c>
      <c r="E1121" s="146">
        <f t="shared" si="249"/>
        <v>1900</v>
      </c>
      <c r="F1121" s="287"/>
      <c r="G1121" s="287"/>
      <c r="H1121" s="287"/>
      <c r="I1121" s="288"/>
      <c r="J1121" s="287"/>
      <c r="K1121" s="288"/>
      <c r="L1121" s="134"/>
      <c r="M1121" s="133"/>
      <c r="N1121" s="288"/>
      <c r="O1121" s="134"/>
      <c r="P1121" s="166"/>
      <c r="Q1121" s="289"/>
      <c r="R1121" s="165"/>
      <c r="S1121" s="290"/>
      <c r="T1121" s="290"/>
      <c r="U1121" s="290"/>
      <c r="V1121" s="290"/>
      <c r="W1121" s="166"/>
      <c r="X1121" s="87"/>
      <c r="Y1121" s="418">
        <f t="shared" si="250"/>
        <v>0</v>
      </c>
      <c r="Z1121" s="291">
        <f t="shared" si="251"/>
        <v>0</v>
      </c>
      <c r="AA1121" s="163"/>
      <c r="AB1121" s="177" t="str">
        <f t="shared" si="252"/>
        <v/>
      </c>
      <c r="AC1121" s="283" t="str">
        <f t="shared" si="253"/>
        <v/>
      </c>
      <c r="AD1121" s="283" t="str">
        <f t="shared" si="254"/>
        <v/>
      </c>
      <c r="AE1121" s="163"/>
      <c r="AF1121" s="162"/>
      <c r="AP1121" s="581"/>
    </row>
    <row r="1122" spans="1:42" s="141" customFormat="1">
      <c r="A1122" s="134">
        <v>1113</v>
      </c>
      <c r="B1122" s="286"/>
      <c r="C1122" s="146">
        <f t="shared" si="247"/>
        <v>0</v>
      </c>
      <c r="D1122" s="146">
        <f t="shared" si="248"/>
        <v>1</v>
      </c>
      <c r="E1122" s="146">
        <f t="shared" si="249"/>
        <v>1900</v>
      </c>
      <c r="F1122" s="287"/>
      <c r="G1122" s="287"/>
      <c r="H1122" s="287"/>
      <c r="I1122" s="288"/>
      <c r="J1122" s="287"/>
      <c r="K1122" s="288"/>
      <c r="L1122" s="134"/>
      <c r="M1122" s="133"/>
      <c r="N1122" s="288"/>
      <c r="O1122" s="134"/>
      <c r="P1122" s="166"/>
      <c r="Q1122" s="289"/>
      <c r="R1122" s="165"/>
      <c r="S1122" s="290"/>
      <c r="T1122" s="290"/>
      <c r="U1122" s="290"/>
      <c r="V1122" s="290"/>
      <c r="W1122" s="166"/>
      <c r="X1122" s="87"/>
      <c r="Y1122" s="418">
        <f t="shared" si="250"/>
        <v>0</v>
      </c>
      <c r="Z1122" s="291">
        <f t="shared" si="251"/>
        <v>0</v>
      </c>
      <c r="AA1122" s="163"/>
      <c r="AB1122" s="177" t="str">
        <f t="shared" si="252"/>
        <v/>
      </c>
      <c r="AC1122" s="283" t="str">
        <f t="shared" si="253"/>
        <v/>
      </c>
      <c r="AD1122" s="283" t="str">
        <f t="shared" si="254"/>
        <v/>
      </c>
      <c r="AE1122" s="163"/>
      <c r="AF1122" s="162"/>
      <c r="AP1122" s="581"/>
    </row>
    <row r="1123" spans="1:42" s="141" customFormat="1">
      <c r="A1123" s="134">
        <v>1114</v>
      </c>
      <c r="B1123" s="286"/>
      <c r="C1123" s="146">
        <f t="shared" si="247"/>
        <v>0</v>
      </c>
      <c r="D1123" s="146">
        <f t="shared" si="248"/>
        <v>1</v>
      </c>
      <c r="E1123" s="146">
        <f t="shared" si="249"/>
        <v>1900</v>
      </c>
      <c r="F1123" s="287"/>
      <c r="G1123" s="287"/>
      <c r="H1123" s="287"/>
      <c r="I1123" s="288"/>
      <c r="J1123" s="287"/>
      <c r="K1123" s="288"/>
      <c r="L1123" s="134"/>
      <c r="M1123" s="133"/>
      <c r="N1123" s="288"/>
      <c r="O1123" s="134"/>
      <c r="P1123" s="166"/>
      <c r="Q1123" s="289"/>
      <c r="R1123" s="165"/>
      <c r="S1123" s="290"/>
      <c r="T1123" s="290"/>
      <c r="U1123" s="290"/>
      <c r="V1123" s="290"/>
      <c r="W1123" s="166"/>
      <c r="X1123" s="87"/>
      <c r="Y1123" s="418">
        <f t="shared" si="250"/>
        <v>0</v>
      </c>
      <c r="Z1123" s="291">
        <f t="shared" si="251"/>
        <v>0</v>
      </c>
      <c r="AA1123" s="163"/>
      <c r="AB1123" s="177" t="str">
        <f t="shared" si="252"/>
        <v/>
      </c>
      <c r="AC1123" s="283" t="str">
        <f t="shared" si="253"/>
        <v/>
      </c>
      <c r="AD1123" s="283" t="str">
        <f t="shared" si="254"/>
        <v/>
      </c>
      <c r="AE1123" s="163"/>
      <c r="AF1123" s="162"/>
      <c r="AP1123" s="581"/>
    </row>
    <row r="1124" spans="1:42" s="141" customFormat="1">
      <c r="A1124" s="134">
        <v>1115</v>
      </c>
      <c r="B1124" s="286"/>
      <c r="C1124" s="146">
        <f t="shared" si="247"/>
        <v>0</v>
      </c>
      <c r="D1124" s="146">
        <f t="shared" si="248"/>
        <v>1</v>
      </c>
      <c r="E1124" s="146">
        <f t="shared" si="249"/>
        <v>1900</v>
      </c>
      <c r="F1124" s="287"/>
      <c r="G1124" s="287"/>
      <c r="H1124" s="287"/>
      <c r="I1124" s="288"/>
      <c r="J1124" s="287"/>
      <c r="K1124" s="288"/>
      <c r="L1124" s="134"/>
      <c r="M1124" s="133"/>
      <c r="N1124" s="288"/>
      <c r="O1124" s="134"/>
      <c r="P1124" s="166"/>
      <c r="Q1124" s="289"/>
      <c r="R1124" s="165"/>
      <c r="S1124" s="290"/>
      <c r="T1124" s="290"/>
      <c r="U1124" s="290"/>
      <c r="V1124" s="290"/>
      <c r="W1124" s="166"/>
      <c r="X1124" s="87"/>
      <c r="Y1124" s="418">
        <f t="shared" si="250"/>
        <v>0</v>
      </c>
      <c r="Z1124" s="291">
        <f t="shared" si="251"/>
        <v>0</v>
      </c>
      <c r="AA1124" s="163"/>
      <c r="AB1124" s="177" t="str">
        <f t="shared" si="252"/>
        <v/>
      </c>
      <c r="AC1124" s="283" t="str">
        <f t="shared" si="253"/>
        <v/>
      </c>
      <c r="AD1124" s="283" t="str">
        <f t="shared" si="254"/>
        <v/>
      </c>
      <c r="AE1124" s="163"/>
      <c r="AF1124" s="162"/>
      <c r="AP1124" s="581"/>
    </row>
    <row r="1125" spans="1:42" s="141" customFormat="1">
      <c r="A1125" s="134">
        <v>1116</v>
      </c>
      <c r="B1125" s="286"/>
      <c r="C1125" s="146">
        <f t="shared" si="247"/>
        <v>0</v>
      </c>
      <c r="D1125" s="146">
        <f t="shared" si="248"/>
        <v>1</v>
      </c>
      <c r="E1125" s="146">
        <f t="shared" si="249"/>
        <v>1900</v>
      </c>
      <c r="F1125" s="287"/>
      <c r="G1125" s="287"/>
      <c r="H1125" s="287"/>
      <c r="I1125" s="288"/>
      <c r="J1125" s="287"/>
      <c r="K1125" s="288"/>
      <c r="L1125" s="134"/>
      <c r="M1125" s="133"/>
      <c r="N1125" s="288"/>
      <c r="O1125" s="134"/>
      <c r="P1125" s="166"/>
      <c r="Q1125" s="289"/>
      <c r="R1125" s="165"/>
      <c r="S1125" s="290"/>
      <c r="T1125" s="290"/>
      <c r="U1125" s="290"/>
      <c r="V1125" s="290"/>
      <c r="W1125" s="166"/>
      <c r="X1125" s="87"/>
      <c r="Y1125" s="418">
        <f t="shared" si="250"/>
        <v>0</v>
      </c>
      <c r="Z1125" s="291">
        <f t="shared" si="251"/>
        <v>0</v>
      </c>
      <c r="AA1125" s="163"/>
      <c r="AB1125" s="177" t="str">
        <f t="shared" si="252"/>
        <v/>
      </c>
      <c r="AC1125" s="283" t="str">
        <f t="shared" si="253"/>
        <v/>
      </c>
      <c r="AD1125" s="283" t="str">
        <f t="shared" si="254"/>
        <v/>
      </c>
      <c r="AE1125" s="163"/>
      <c r="AF1125" s="162"/>
      <c r="AP1125" s="581"/>
    </row>
    <row r="1126" spans="1:42" s="141" customFormat="1">
      <c r="A1126" s="134">
        <v>1117</v>
      </c>
      <c r="B1126" s="286"/>
      <c r="C1126" s="146">
        <f t="shared" si="247"/>
        <v>0</v>
      </c>
      <c r="D1126" s="146">
        <f t="shared" si="248"/>
        <v>1</v>
      </c>
      <c r="E1126" s="146">
        <f t="shared" si="249"/>
        <v>1900</v>
      </c>
      <c r="F1126" s="287"/>
      <c r="G1126" s="287"/>
      <c r="H1126" s="287"/>
      <c r="I1126" s="288"/>
      <c r="J1126" s="287"/>
      <c r="K1126" s="288"/>
      <c r="L1126" s="134"/>
      <c r="M1126" s="133"/>
      <c r="N1126" s="288"/>
      <c r="O1126" s="134"/>
      <c r="P1126" s="166"/>
      <c r="Q1126" s="289"/>
      <c r="R1126" s="165"/>
      <c r="S1126" s="290"/>
      <c r="T1126" s="290"/>
      <c r="U1126" s="290"/>
      <c r="V1126" s="290"/>
      <c r="W1126" s="166"/>
      <c r="X1126" s="87"/>
      <c r="Y1126" s="418">
        <f t="shared" si="250"/>
        <v>0</v>
      </c>
      <c r="Z1126" s="291">
        <f t="shared" si="251"/>
        <v>0</v>
      </c>
      <c r="AA1126" s="163"/>
      <c r="AB1126" s="177" t="str">
        <f t="shared" si="252"/>
        <v/>
      </c>
      <c r="AC1126" s="283" t="str">
        <f t="shared" si="253"/>
        <v/>
      </c>
      <c r="AD1126" s="283" t="str">
        <f t="shared" si="254"/>
        <v/>
      </c>
      <c r="AE1126" s="163"/>
      <c r="AF1126" s="162"/>
      <c r="AP1126" s="581"/>
    </row>
    <row r="1127" spans="1:42" s="141" customFormat="1">
      <c r="A1127" s="134">
        <v>1118</v>
      </c>
      <c r="B1127" s="286"/>
      <c r="C1127" s="146">
        <f t="shared" si="247"/>
        <v>0</v>
      </c>
      <c r="D1127" s="146">
        <f t="shared" si="248"/>
        <v>1</v>
      </c>
      <c r="E1127" s="146">
        <f t="shared" si="249"/>
        <v>1900</v>
      </c>
      <c r="F1127" s="287"/>
      <c r="G1127" s="287"/>
      <c r="H1127" s="287"/>
      <c r="I1127" s="288"/>
      <c r="J1127" s="287"/>
      <c r="K1127" s="288"/>
      <c r="L1127" s="134"/>
      <c r="M1127" s="133"/>
      <c r="N1127" s="288"/>
      <c r="O1127" s="134"/>
      <c r="P1127" s="166"/>
      <c r="Q1127" s="289"/>
      <c r="R1127" s="165"/>
      <c r="S1127" s="290"/>
      <c r="T1127" s="290"/>
      <c r="U1127" s="290"/>
      <c r="V1127" s="290"/>
      <c r="W1127" s="166"/>
      <c r="X1127" s="87"/>
      <c r="Y1127" s="418">
        <f t="shared" si="250"/>
        <v>0</v>
      </c>
      <c r="Z1127" s="291">
        <f t="shared" si="251"/>
        <v>0</v>
      </c>
      <c r="AA1127" s="163"/>
      <c r="AB1127" s="177" t="str">
        <f t="shared" si="252"/>
        <v/>
      </c>
      <c r="AC1127" s="283" t="str">
        <f t="shared" si="253"/>
        <v/>
      </c>
      <c r="AD1127" s="283" t="str">
        <f t="shared" si="254"/>
        <v/>
      </c>
      <c r="AE1127" s="163"/>
      <c r="AF1127" s="162"/>
      <c r="AP1127" s="581"/>
    </row>
    <row r="1128" spans="1:42" s="141" customFormat="1">
      <c r="A1128" s="134">
        <v>1119</v>
      </c>
      <c r="B1128" s="286"/>
      <c r="C1128" s="146">
        <f t="shared" si="247"/>
        <v>0</v>
      </c>
      <c r="D1128" s="146">
        <f t="shared" si="248"/>
        <v>1</v>
      </c>
      <c r="E1128" s="146">
        <f t="shared" si="249"/>
        <v>1900</v>
      </c>
      <c r="F1128" s="287"/>
      <c r="G1128" s="287"/>
      <c r="H1128" s="287"/>
      <c r="I1128" s="288"/>
      <c r="J1128" s="287"/>
      <c r="K1128" s="288"/>
      <c r="L1128" s="134"/>
      <c r="M1128" s="133"/>
      <c r="N1128" s="288"/>
      <c r="O1128" s="134"/>
      <c r="P1128" s="166"/>
      <c r="Q1128" s="289"/>
      <c r="R1128" s="165"/>
      <c r="S1128" s="290"/>
      <c r="T1128" s="290"/>
      <c r="U1128" s="290"/>
      <c r="V1128" s="290"/>
      <c r="W1128" s="166"/>
      <c r="X1128" s="87"/>
      <c r="Y1128" s="418">
        <f t="shared" si="250"/>
        <v>0</v>
      </c>
      <c r="Z1128" s="291">
        <f t="shared" si="251"/>
        <v>0</v>
      </c>
      <c r="AA1128" s="163"/>
      <c r="AB1128" s="177" t="str">
        <f t="shared" si="252"/>
        <v/>
      </c>
      <c r="AC1128" s="283" t="str">
        <f t="shared" si="253"/>
        <v/>
      </c>
      <c r="AD1128" s="283" t="str">
        <f t="shared" si="254"/>
        <v/>
      </c>
      <c r="AE1128" s="163"/>
      <c r="AF1128" s="162"/>
      <c r="AP1128" s="581"/>
    </row>
    <row r="1129" spans="1:42" s="141" customFormat="1">
      <c r="A1129" s="134">
        <v>1120</v>
      </c>
      <c r="B1129" s="286"/>
      <c r="C1129" s="146">
        <f t="shared" si="247"/>
        <v>0</v>
      </c>
      <c r="D1129" s="146">
        <f t="shared" si="248"/>
        <v>1</v>
      </c>
      <c r="E1129" s="146">
        <f t="shared" si="249"/>
        <v>1900</v>
      </c>
      <c r="F1129" s="287"/>
      <c r="G1129" s="287"/>
      <c r="H1129" s="287"/>
      <c r="I1129" s="288"/>
      <c r="J1129" s="287"/>
      <c r="K1129" s="288"/>
      <c r="L1129" s="134"/>
      <c r="M1129" s="133"/>
      <c r="N1129" s="288"/>
      <c r="O1129" s="134"/>
      <c r="P1129" s="166"/>
      <c r="Q1129" s="289"/>
      <c r="R1129" s="165"/>
      <c r="S1129" s="290"/>
      <c r="T1129" s="290"/>
      <c r="U1129" s="290"/>
      <c r="V1129" s="290"/>
      <c r="W1129" s="166"/>
      <c r="X1129" s="87"/>
      <c r="Y1129" s="418">
        <f t="shared" si="250"/>
        <v>0</v>
      </c>
      <c r="Z1129" s="291">
        <f t="shared" si="251"/>
        <v>0</v>
      </c>
      <c r="AA1129" s="163"/>
      <c r="AB1129" s="177" t="str">
        <f t="shared" si="252"/>
        <v/>
      </c>
      <c r="AC1129" s="283" t="str">
        <f t="shared" si="253"/>
        <v/>
      </c>
      <c r="AD1129" s="283" t="str">
        <f t="shared" si="254"/>
        <v/>
      </c>
      <c r="AE1129" s="163"/>
      <c r="AF1129" s="162"/>
      <c r="AP1129" s="581"/>
    </row>
    <row r="1130" spans="1:42" s="141" customFormat="1">
      <c r="A1130" s="134">
        <v>1121</v>
      </c>
      <c r="B1130" s="286"/>
      <c r="C1130" s="146">
        <f t="shared" si="247"/>
        <v>0</v>
      </c>
      <c r="D1130" s="146">
        <f t="shared" si="248"/>
        <v>1</v>
      </c>
      <c r="E1130" s="146">
        <f t="shared" si="249"/>
        <v>1900</v>
      </c>
      <c r="F1130" s="287"/>
      <c r="G1130" s="287"/>
      <c r="H1130" s="287"/>
      <c r="I1130" s="288"/>
      <c r="J1130" s="287"/>
      <c r="K1130" s="288"/>
      <c r="L1130" s="134"/>
      <c r="M1130" s="133"/>
      <c r="N1130" s="288"/>
      <c r="O1130" s="134"/>
      <c r="P1130" s="166"/>
      <c r="Q1130" s="289"/>
      <c r="R1130" s="165"/>
      <c r="S1130" s="290"/>
      <c r="T1130" s="290"/>
      <c r="U1130" s="290"/>
      <c r="V1130" s="290"/>
      <c r="W1130" s="166"/>
      <c r="X1130" s="87"/>
      <c r="Y1130" s="418">
        <f t="shared" si="250"/>
        <v>0</v>
      </c>
      <c r="Z1130" s="291">
        <f t="shared" si="251"/>
        <v>0</v>
      </c>
      <c r="AA1130" s="163"/>
      <c r="AB1130" s="177" t="str">
        <f t="shared" si="252"/>
        <v/>
      </c>
      <c r="AC1130" s="283" t="str">
        <f t="shared" si="253"/>
        <v/>
      </c>
      <c r="AD1130" s="283" t="str">
        <f t="shared" si="254"/>
        <v/>
      </c>
      <c r="AE1130" s="163"/>
      <c r="AF1130" s="162"/>
      <c r="AP1130" s="581"/>
    </row>
    <row r="1131" spans="1:42" s="141" customFormat="1">
      <c r="A1131" s="134">
        <v>1122</v>
      </c>
      <c r="B1131" s="286"/>
      <c r="C1131" s="146">
        <f t="shared" si="247"/>
        <v>0</v>
      </c>
      <c r="D1131" s="146">
        <f t="shared" si="248"/>
        <v>1</v>
      </c>
      <c r="E1131" s="146">
        <f t="shared" si="249"/>
        <v>1900</v>
      </c>
      <c r="F1131" s="287"/>
      <c r="G1131" s="287"/>
      <c r="H1131" s="287"/>
      <c r="I1131" s="288"/>
      <c r="J1131" s="287"/>
      <c r="K1131" s="288"/>
      <c r="L1131" s="134"/>
      <c r="M1131" s="133"/>
      <c r="N1131" s="288"/>
      <c r="O1131" s="134"/>
      <c r="P1131" s="166"/>
      <c r="Q1131" s="289"/>
      <c r="R1131" s="165"/>
      <c r="S1131" s="290"/>
      <c r="T1131" s="290"/>
      <c r="U1131" s="290"/>
      <c r="V1131" s="290"/>
      <c r="W1131" s="166"/>
      <c r="X1131" s="87"/>
      <c r="Y1131" s="418">
        <f t="shared" si="250"/>
        <v>0</v>
      </c>
      <c r="Z1131" s="291">
        <f t="shared" si="251"/>
        <v>0</v>
      </c>
      <c r="AA1131" s="163"/>
      <c r="AB1131" s="177" t="str">
        <f t="shared" si="252"/>
        <v/>
      </c>
      <c r="AC1131" s="283" t="str">
        <f t="shared" si="253"/>
        <v/>
      </c>
      <c r="AD1131" s="283" t="str">
        <f t="shared" si="254"/>
        <v/>
      </c>
      <c r="AE1131" s="163"/>
      <c r="AF1131" s="162"/>
      <c r="AP1131" s="581"/>
    </row>
    <row r="1132" spans="1:42" s="141" customFormat="1">
      <c r="A1132" s="134">
        <v>1123</v>
      </c>
      <c r="B1132" s="286"/>
      <c r="C1132" s="146">
        <f t="shared" si="247"/>
        <v>0</v>
      </c>
      <c r="D1132" s="146">
        <f t="shared" si="248"/>
        <v>1</v>
      </c>
      <c r="E1132" s="146">
        <f t="shared" si="249"/>
        <v>1900</v>
      </c>
      <c r="F1132" s="287"/>
      <c r="G1132" s="287"/>
      <c r="H1132" s="287"/>
      <c r="I1132" s="288"/>
      <c r="J1132" s="287"/>
      <c r="K1132" s="288"/>
      <c r="L1132" s="134"/>
      <c r="M1132" s="133"/>
      <c r="N1132" s="288"/>
      <c r="O1132" s="134"/>
      <c r="P1132" s="166"/>
      <c r="Q1132" s="289"/>
      <c r="R1132" s="165"/>
      <c r="S1132" s="290"/>
      <c r="T1132" s="290"/>
      <c r="U1132" s="290"/>
      <c r="V1132" s="290"/>
      <c r="W1132" s="166"/>
      <c r="X1132" s="87"/>
      <c r="Y1132" s="418">
        <f t="shared" si="250"/>
        <v>0</v>
      </c>
      <c r="Z1132" s="291">
        <f t="shared" si="251"/>
        <v>0</v>
      </c>
      <c r="AA1132" s="163"/>
      <c r="AB1132" s="177" t="str">
        <f t="shared" si="252"/>
        <v/>
      </c>
      <c r="AC1132" s="283" t="str">
        <f t="shared" si="253"/>
        <v/>
      </c>
      <c r="AD1132" s="283" t="str">
        <f t="shared" si="254"/>
        <v/>
      </c>
      <c r="AE1132" s="163"/>
      <c r="AF1132" s="162"/>
      <c r="AP1132" s="581"/>
    </row>
    <row r="1133" spans="1:42" s="141" customFormat="1">
      <c r="A1133" s="134">
        <v>1124</v>
      </c>
      <c r="B1133" s="286"/>
      <c r="C1133" s="146">
        <f t="shared" si="247"/>
        <v>0</v>
      </c>
      <c r="D1133" s="146">
        <f t="shared" si="248"/>
        <v>1</v>
      </c>
      <c r="E1133" s="146">
        <f t="shared" si="249"/>
        <v>1900</v>
      </c>
      <c r="F1133" s="287"/>
      <c r="G1133" s="287"/>
      <c r="H1133" s="287"/>
      <c r="I1133" s="288"/>
      <c r="J1133" s="287"/>
      <c r="K1133" s="288"/>
      <c r="L1133" s="134"/>
      <c r="M1133" s="133"/>
      <c r="N1133" s="288"/>
      <c r="O1133" s="134"/>
      <c r="P1133" s="166"/>
      <c r="Q1133" s="289"/>
      <c r="R1133" s="165"/>
      <c r="S1133" s="290"/>
      <c r="T1133" s="290"/>
      <c r="U1133" s="290"/>
      <c r="V1133" s="290"/>
      <c r="W1133" s="166"/>
      <c r="X1133" s="87"/>
      <c r="Y1133" s="418">
        <f t="shared" si="250"/>
        <v>0</v>
      </c>
      <c r="Z1133" s="291">
        <f t="shared" si="251"/>
        <v>0</v>
      </c>
      <c r="AA1133" s="163"/>
      <c r="AB1133" s="177" t="str">
        <f t="shared" si="252"/>
        <v/>
      </c>
      <c r="AC1133" s="283" t="str">
        <f t="shared" si="253"/>
        <v/>
      </c>
      <c r="AD1133" s="283" t="str">
        <f t="shared" si="254"/>
        <v/>
      </c>
      <c r="AE1133" s="163"/>
      <c r="AF1133" s="162"/>
      <c r="AP1133" s="581"/>
    </row>
    <row r="1134" spans="1:42" s="141" customFormat="1">
      <c r="A1134" s="134">
        <v>1125</v>
      </c>
      <c r="B1134" s="286"/>
      <c r="C1134" s="146">
        <f t="shared" si="247"/>
        <v>0</v>
      </c>
      <c r="D1134" s="146">
        <f t="shared" si="248"/>
        <v>1</v>
      </c>
      <c r="E1134" s="146">
        <f t="shared" si="249"/>
        <v>1900</v>
      </c>
      <c r="F1134" s="287"/>
      <c r="G1134" s="287"/>
      <c r="H1134" s="287"/>
      <c r="I1134" s="288"/>
      <c r="J1134" s="287"/>
      <c r="K1134" s="288"/>
      <c r="L1134" s="134"/>
      <c r="M1134" s="133"/>
      <c r="N1134" s="288"/>
      <c r="O1134" s="134"/>
      <c r="P1134" s="166"/>
      <c r="Q1134" s="289"/>
      <c r="R1134" s="165"/>
      <c r="S1134" s="290"/>
      <c r="T1134" s="290"/>
      <c r="U1134" s="290"/>
      <c r="V1134" s="290"/>
      <c r="W1134" s="166"/>
      <c r="X1134" s="87"/>
      <c r="Y1134" s="418">
        <f t="shared" si="250"/>
        <v>0</v>
      </c>
      <c r="Z1134" s="291">
        <f t="shared" si="251"/>
        <v>0</v>
      </c>
      <c r="AA1134" s="163"/>
      <c r="AB1134" s="177" t="str">
        <f t="shared" si="252"/>
        <v/>
      </c>
      <c r="AC1134" s="283" t="str">
        <f t="shared" si="253"/>
        <v/>
      </c>
      <c r="AD1134" s="283" t="str">
        <f t="shared" si="254"/>
        <v/>
      </c>
      <c r="AE1134" s="163"/>
      <c r="AF1134" s="162"/>
      <c r="AP1134" s="581"/>
    </row>
    <row r="1135" spans="1:42" s="141" customFormat="1">
      <c r="A1135" s="134">
        <v>1126</v>
      </c>
      <c r="B1135" s="286"/>
      <c r="C1135" s="146">
        <f t="shared" si="247"/>
        <v>0</v>
      </c>
      <c r="D1135" s="146">
        <f t="shared" si="248"/>
        <v>1</v>
      </c>
      <c r="E1135" s="146">
        <f t="shared" si="249"/>
        <v>1900</v>
      </c>
      <c r="F1135" s="287"/>
      <c r="G1135" s="287"/>
      <c r="H1135" s="287"/>
      <c r="I1135" s="288"/>
      <c r="J1135" s="287"/>
      <c r="K1135" s="288"/>
      <c r="L1135" s="134"/>
      <c r="M1135" s="133"/>
      <c r="N1135" s="288"/>
      <c r="O1135" s="134"/>
      <c r="P1135" s="166"/>
      <c r="Q1135" s="289"/>
      <c r="R1135" s="165"/>
      <c r="S1135" s="290"/>
      <c r="T1135" s="290"/>
      <c r="U1135" s="290"/>
      <c r="V1135" s="290"/>
      <c r="W1135" s="166"/>
      <c r="X1135" s="87"/>
      <c r="Y1135" s="418">
        <f t="shared" si="250"/>
        <v>0</v>
      </c>
      <c r="Z1135" s="291">
        <f t="shared" si="251"/>
        <v>0</v>
      </c>
      <c r="AA1135" s="163"/>
      <c r="AB1135" s="177" t="str">
        <f t="shared" si="252"/>
        <v/>
      </c>
      <c r="AC1135" s="283" t="str">
        <f t="shared" si="253"/>
        <v/>
      </c>
      <c r="AD1135" s="283" t="str">
        <f t="shared" si="254"/>
        <v/>
      </c>
      <c r="AE1135" s="163"/>
      <c r="AF1135" s="162"/>
      <c r="AP1135" s="581"/>
    </row>
    <row r="1136" spans="1:42" s="141" customFormat="1">
      <c r="A1136" s="134">
        <v>1127</v>
      </c>
      <c r="B1136" s="286"/>
      <c r="C1136" s="146">
        <f t="shared" si="247"/>
        <v>0</v>
      </c>
      <c r="D1136" s="146">
        <f t="shared" si="248"/>
        <v>1</v>
      </c>
      <c r="E1136" s="146">
        <f t="shared" si="249"/>
        <v>1900</v>
      </c>
      <c r="F1136" s="287"/>
      <c r="G1136" s="287"/>
      <c r="H1136" s="287"/>
      <c r="I1136" s="288"/>
      <c r="J1136" s="287"/>
      <c r="K1136" s="288"/>
      <c r="L1136" s="134"/>
      <c r="M1136" s="133"/>
      <c r="N1136" s="288"/>
      <c r="O1136" s="134"/>
      <c r="P1136" s="166"/>
      <c r="Q1136" s="289"/>
      <c r="R1136" s="165"/>
      <c r="S1136" s="290"/>
      <c r="T1136" s="290"/>
      <c r="U1136" s="290"/>
      <c r="V1136" s="290"/>
      <c r="W1136" s="166"/>
      <c r="X1136" s="87"/>
      <c r="Y1136" s="418">
        <f t="shared" si="250"/>
        <v>0</v>
      </c>
      <c r="Z1136" s="291">
        <f t="shared" si="251"/>
        <v>0</v>
      </c>
      <c r="AA1136" s="163"/>
      <c r="AB1136" s="177" t="str">
        <f t="shared" si="252"/>
        <v/>
      </c>
      <c r="AC1136" s="283" t="str">
        <f t="shared" si="253"/>
        <v/>
      </c>
      <c r="AD1136" s="283" t="str">
        <f t="shared" si="254"/>
        <v/>
      </c>
      <c r="AE1136" s="163"/>
      <c r="AF1136" s="162"/>
      <c r="AP1136" s="581"/>
    </row>
    <row r="1137" spans="1:42" s="141" customFormat="1">
      <c r="A1137" s="134">
        <v>1128</v>
      </c>
      <c r="B1137" s="286"/>
      <c r="C1137" s="146">
        <f t="shared" si="247"/>
        <v>0</v>
      </c>
      <c r="D1137" s="146">
        <f t="shared" si="248"/>
        <v>1</v>
      </c>
      <c r="E1137" s="146">
        <f t="shared" si="249"/>
        <v>1900</v>
      </c>
      <c r="F1137" s="287"/>
      <c r="G1137" s="287"/>
      <c r="H1137" s="287"/>
      <c r="I1137" s="288"/>
      <c r="J1137" s="287"/>
      <c r="K1137" s="288"/>
      <c r="L1137" s="134"/>
      <c r="M1137" s="133"/>
      <c r="N1137" s="288"/>
      <c r="O1137" s="134"/>
      <c r="P1137" s="166"/>
      <c r="Q1137" s="289"/>
      <c r="R1137" s="165"/>
      <c r="S1137" s="290"/>
      <c r="T1137" s="290"/>
      <c r="U1137" s="290"/>
      <c r="V1137" s="290"/>
      <c r="W1137" s="166"/>
      <c r="X1137" s="87"/>
      <c r="Y1137" s="418">
        <f t="shared" si="250"/>
        <v>0</v>
      </c>
      <c r="Z1137" s="291">
        <f t="shared" si="251"/>
        <v>0</v>
      </c>
      <c r="AA1137" s="163"/>
      <c r="AB1137" s="177" t="str">
        <f t="shared" si="252"/>
        <v/>
      </c>
      <c r="AC1137" s="283" t="str">
        <f t="shared" si="253"/>
        <v/>
      </c>
      <c r="AD1137" s="283" t="str">
        <f t="shared" si="254"/>
        <v/>
      </c>
      <c r="AE1137" s="163"/>
      <c r="AF1137" s="162"/>
      <c r="AP1137" s="581"/>
    </row>
    <row r="1138" spans="1:42" s="141" customFormat="1">
      <c r="A1138" s="134">
        <v>1129</v>
      </c>
      <c r="B1138" s="286"/>
      <c r="C1138" s="146">
        <f t="shared" si="247"/>
        <v>0</v>
      </c>
      <c r="D1138" s="146">
        <f t="shared" si="248"/>
        <v>1</v>
      </c>
      <c r="E1138" s="146">
        <f t="shared" si="249"/>
        <v>1900</v>
      </c>
      <c r="F1138" s="287"/>
      <c r="G1138" s="287"/>
      <c r="H1138" s="287"/>
      <c r="I1138" s="288"/>
      <c r="J1138" s="287"/>
      <c r="K1138" s="288"/>
      <c r="L1138" s="134"/>
      <c r="M1138" s="133"/>
      <c r="N1138" s="288"/>
      <c r="O1138" s="134"/>
      <c r="P1138" s="166"/>
      <c r="Q1138" s="289"/>
      <c r="R1138" s="165"/>
      <c r="S1138" s="290"/>
      <c r="T1138" s="290"/>
      <c r="U1138" s="290"/>
      <c r="V1138" s="290"/>
      <c r="W1138" s="166"/>
      <c r="X1138" s="87"/>
      <c r="Y1138" s="418">
        <f t="shared" si="250"/>
        <v>0</v>
      </c>
      <c r="Z1138" s="291">
        <f t="shared" si="251"/>
        <v>0</v>
      </c>
      <c r="AA1138" s="163"/>
      <c r="AB1138" s="177" t="str">
        <f t="shared" si="252"/>
        <v/>
      </c>
      <c r="AC1138" s="283" t="str">
        <f t="shared" si="253"/>
        <v/>
      </c>
      <c r="AD1138" s="283" t="str">
        <f t="shared" si="254"/>
        <v/>
      </c>
      <c r="AE1138" s="163"/>
      <c r="AF1138" s="162"/>
      <c r="AP1138" s="581"/>
    </row>
    <row r="1139" spans="1:42" s="141" customFormat="1">
      <c r="A1139" s="134">
        <v>1130</v>
      </c>
      <c r="B1139" s="286"/>
      <c r="C1139" s="146">
        <f t="shared" si="247"/>
        <v>0</v>
      </c>
      <c r="D1139" s="146">
        <f t="shared" si="248"/>
        <v>1</v>
      </c>
      <c r="E1139" s="146">
        <f t="shared" si="249"/>
        <v>1900</v>
      </c>
      <c r="F1139" s="287"/>
      <c r="G1139" s="287"/>
      <c r="H1139" s="287"/>
      <c r="I1139" s="288"/>
      <c r="J1139" s="287"/>
      <c r="K1139" s="288"/>
      <c r="L1139" s="134"/>
      <c r="M1139" s="133"/>
      <c r="N1139" s="288"/>
      <c r="O1139" s="134"/>
      <c r="P1139" s="166"/>
      <c r="Q1139" s="289"/>
      <c r="R1139" s="165"/>
      <c r="S1139" s="290"/>
      <c r="T1139" s="290"/>
      <c r="U1139" s="290"/>
      <c r="V1139" s="290"/>
      <c r="W1139" s="166"/>
      <c r="X1139" s="87"/>
      <c r="Y1139" s="418">
        <f t="shared" si="250"/>
        <v>0</v>
      </c>
      <c r="Z1139" s="291">
        <f t="shared" si="251"/>
        <v>0</v>
      </c>
      <c r="AA1139" s="163"/>
      <c r="AB1139" s="177" t="str">
        <f t="shared" si="252"/>
        <v/>
      </c>
      <c r="AC1139" s="283" t="str">
        <f t="shared" si="253"/>
        <v/>
      </c>
      <c r="AD1139" s="283" t="str">
        <f t="shared" si="254"/>
        <v/>
      </c>
      <c r="AE1139" s="163"/>
      <c r="AF1139" s="162"/>
      <c r="AP1139" s="581"/>
    </row>
    <row r="1140" spans="1:42" s="141" customFormat="1">
      <c r="A1140" s="134">
        <v>1131</v>
      </c>
      <c r="B1140" s="286"/>
      <c r="C1140" s="146">
        <f t="shared" si="247"/>
        <v>0</v>
      </c>
      <c r="D1140" s="146">
        <f t="shared" si="248"/>
        <v>1</v>
      </c>
      <c r="E1140" s="146">
        <f t="shared" si="249"/>
        <v>1900</v>
      </c>
      <c r="F1140" s="287"/>
      <c r="G1140" s="287"/>
      <c r="H1140" s="287"/>
      <c r="I1140" s="288"/>
      <c r="J1140" s="287"/>
      <c r="K1140" s="288"/>
      <c r="L1140" s="134"/>
      <c r="M1140" s="133"/>
      <c r="N1140" s="288"/>
      <c r="O1140" s="134"/>
      <c r="P1140" s="166"/>
      <c r="Q1140" s="289"/>
      <c r="R1140" s="165"/>
      <c r="S1140" s="290"/>
      <c r="T1140" s="290"/>
      <c r="U1140" s="290"/>
      <c r="V1140" s="290"/>
      <c r="W1140" s="166"/>
      <c r="X1140" s="87"/>
      <c r="Y1140" s="418">
        <f t="shared" si="250"/>
        <v>0</v>
      </c>
      <c r="Z1140" s="291">
        <f t="shared" si="251"/>
        <v>0</v>
      </c>
      <c r="AA1140" s="163"/>
      <c r="AB1140" s="177" t="str">
        <f t="shared" si="252"/>
        <v/>
      </c>
      <c r="AC1140" s="283" t="str">
        <f t="shared" si="253"/>
        <v/>
      </c>
      <c r="AD1140" s="283" t="str">
        <f t="shared" si="254"/>
        <v/>
      </c>
      <c r="AE1140" s="163"/>
      <c r="AF1140" s="162"/>
      <c r="AP1140" s="581"/>
    </row>
    <row r="1141" spans="1:42" s="141" customFormat="1">
      <c r="A1141" s="134">
        <v>1132</v>
      </c>
      <c r="B1141" s="286"/>
      <c r="C1141" s="146">
        <f t="shared" si="247"/>
        <v>0</v>
      </c>
      <c r="D1141" s="146">
        <f t="shared" si="248"/>
        <v>1</v>
      </c>
      <c r="E1141" s="146">
        <f t="shared" si="249"/>
        <v>1900</v>
      </c>
      <c r="F1141" s="287"/>
      <c r="G1141" s="287"/>
      <c r="H1141" s="287"/>
      <c r="I1141" s="288"/>
      <c r="J1141" s="287"/>
      <c r="K1141" s="288"/>
      <c r="L1141" s="134"/>
      <c r="M1141" s="133"/>
      <c r="N1141" s="288"/>
      <c r="O1141" s="134"/>
      <c r="P1141" s="166"/>
      <c r="Q1141" s="289"/>
      <c r="R1141" s="165"/>
      <c r="S1141" s="290"/>
      <c r="T1141" s="290"/>
      <c r="U1141" s="290"/>
      <c r="V1141" s="290"/>
      <c r="W1141" s="166"/>
      <c r="X1141" s="87"/>
      <c r="Y1141" s="418">
        <f t="shared" si="250"/>
        <v>0</v>
      </c>
      <c r="Z1141" s="291">
        <f t="shared" si="251"/>
        <v>0</v>
      </c>
      <c r="AA1141" s="163"/>
      <c r="AB1141" s="177" t="str">
        <f t="shared" si="252"/>
        <v/>
      </c>
      <c r="AC1141" s="283" t="str">
        <f t="shared" si="253"/>
        <v/>
      </c>
      <c r="AD1141" s="283" t="str">
        <f t="shared" si="254"/>
        <v/>
      </c>
      <c r="AE1141" s="163"/>
      <c r="AF1141" s="162"/>
      <c r="AP1141" s="581"/>
    </row>
    <row r="1142" spans="1:42" s="141" customFormat="1">
      <c r="A1142" s="134">
        <v>1133</v>
      </c>
      <c r="B1142" s="286"/>
      <c r="C1142" s="146">
        <f t="shared" si="247"/>
        <v>0</v>
      </c>
      <c r="D1142" s="146">
        <f t="shared" si="248"/>
        <v>1</v>
      </c>
      <c r="E1142" s="146">
        <f t="shared" si="249"/>
        <v>1900</v>
      </c>
      <c r="F1142" s="287"/>
      <c r="G1142" s="287"/>
      <c r="H1142" s="287"/>
      <c r="I1142" s="288"/>
      <c r="J1142" s="287"/>
      <c r="K1142" s="288"/>
      <c r="L1142" s="134"/>
      <c r="M1142" s="133"/>
      <c r="N1142" s="288"/>
      <c r="O1142" s="134"/>
      <c r="P1142" s="166"/>
      <c r="Q1142" s="289"/>
      <c r="R1142" s="165"/>
      <c r="S1142" s="290"/>
      <c r="T1142" s="290"/>
      <c r="U1142" s="290"/>
      <c r="V1142" s="290"/>
      <c r="W1142" s="166"/>
      <c r="X1142" s="87"/>
      <c r="Y1142" s="418">
        <f t="shared" si="250"/>
        <v>0</v>
      </c>
      <c r="Z1142" s="291">
        <f t="shared" si="251"/>
        <v>0</v>
      </c>
      <c r="AA1142" s="163"/>
      <c r="AB1142" s="177" t="str">
        <f t="shared" si="252"/>
        <v/>
      </c>
      <c r="AC1142" s="283" t="str">
        <f t="shared" si="253"/>
        <v/>
      </c>
      <c r="AD1142" s="283" t="str">
        <f t="shared" si="254"/>
        <v/>
      </c>
      <c r="AE1142" s="163"/>
      <c r="AF1142" s="162"/>
      <c r="AP1142" s="581"/>
    </row>
    <row r="1143" spans="1:42" s="141" customFormat="1">
      <c r="A1143" s="134">
        <v>1134</v>
      </c>
      <c r="B1143" s="286"/>
      <c r="C1143" s="146">
        <f t="shared" si="247"/>
        <v>0</v>
      </c>
      <c r="D1143" s="146">
        <f t="shared" si="248"/>
        <v>1</v>
      </c>
      <c r="E1143" s="146">
        <f t="shared" si="249"/>
        <v>1900</v>
      </c>
      <c r="F1143" s="287"/>
      <c r="G1143" s="287"/>
      <c r="H1143" s="287"/>
      <c r="I1143" s="288"/>
      <c r="J1143" s="287"/>
      <c r="K1143" s="288"/>
      <c r="L1143" s="134"/>
      <c r="M1143" s="133"/>
      <c r="N1143" s="288"/>
      <c r="O1143" s="134"/>
      <c r="P1143" s="166"/>
      <c r="Q1143" s="289"/>
      <c r="R1143" s="165"/>
      <c r="S1143" s="290"/>
      <c r="T1143" s="290"/>
      <c r="U1143" s="290"/>
      <c r="V1143" s="290"/>
      <c r="W1143" s="166"/>
      <c r="X1143" s="87"/>
      <c r="Y1143" s="418">
        <f t="shared" si="250"/>
        <v>0</v>
      </c>
      <c r="Z1143" s="291">
        <f t="shared" si="251"/>
        <v>0</v>
      </c>
      <c r="AA1143" s="163"/>
      <c r="AB1143" s="177" t="str">
        <f t="shared" si="252"/>
        <v/>
      </c>
      <c r="AC1143" s="283" t="str">
        <f t="shared" si="253"/>
        <v/>
      </c>
      <c r="AD1143" s="283" t="str">
        <f t="shared" si="254"/>
        <v/>
      </c>
      <c r="AE1143" s="163"/>
      <c r="AF1143" s="162"/>
      <c r="AP1143" s="581"/>
    </row>
    <row r="1144" spans="1:42" s="141" customFormat="1">
      <c r="A1144" s="134">
        <v>1135</v>
      </c>
      <c r="B1144" s="286"/>
      <c r="C1144" s="146">
        <f t="shared" si="247"/>
        <v>0</v>
      </c>
      <c r="D1144" s="146">
        <f t="shared" si="248"/>
        <v>1</v>
      </c>
      <c r="E1144" s="146">
        <f t="shared" si="249"/>
        <v>1900</v>
      </c>
      <c r="F1144" s="287"/>
      <c r="G1144" s="287"/>
      <c r="H1144" s="287"/>
      <c r="I1144" s="288"/>
      <c r="J1144" s="287"/>
      <c r="K1144" s="288"/>
      <c r="L1144" s="134"/>
      <c r="M1144" s="133"/>
      <c r="N1144" s="288"/>
      <c r="O1144" s="134"/>
      <c r="P1144" s="166"/>
      <c r="Q1144" s="289"/>
      <c r="R1144" s="165"/>
      <c r="S1144" s="290"/>
      <c r="T1144" s="290"/>
      <c r="U1144" s="290"/>
      <c r="V1144" s="290"/>
      <c r="W1144" s="166"/>
      <c r="X1144" s="87"/>
      <c r="Y1144" s="418">
        <f t="shared" si="250"/>
        <v>0</v>
      </c>
      <c r="Z1144" s="291">
        <f t="shared" si="251"/>
        <v>0</v>
      </c>
      <c r="AA1144" s="163"/>
      <c r="AB1144" s="177" t="str">
        <f t="shared" si="252"/>
        <v/>
      </c>
      <c r="AC1144" s="283" t="str">
        <f t="shared" si="253"/>
        <v/>
      </c>
      <c r="AD1144" s="283" t="str">
        <f t="shared" si="254"/>
        <v/>
      </c>
      <c r="AE1144" s="163"/>
      <c r="AF1144" s="162"/>
      <c r="AP1144" s="581"/>
    </row>
    <row r="1145" spans="1:42" s="141" customFormat="1">
      <c r="A1145" s="134">
        <v>1136</v>
      </c>
      <c r="B1145" s="286"/>
      <c r="C1145" s="146">
        <f t="shared" si="247"/>
        <v>0</v>
      </c>
      <c r="D1145" s="146">
        <f t="shared" si="248"/>
        <v>1</v>
      </c>
      <c r="E1145" s="146">
        <f t="shared" si="249"/>
        <v>1900</v>
      </c>
      <c r="F1145" s="287"/>
      <c r="G1145" s="287"/>
      <c r="H1145" s="287"/>
      <c r="I1145" s="288"/>
      <c r="J1145" s="287"/>
      <c r="K1145" s="288"/>
      <c r="L1145" s="134"/>
      <c r="M1145" s="133"/>
      <c r="N1145" s="288"/>
      <c r="O1145" s="134"/>
      <c r="P1145" s="166"/>
      <c r="Q1145" s="289"/>
      <c r="R1145" s="165"/>
      <c r="S1145" s="290"/>
      <c r="T1145" s="290"/>
      <c r="U1145" s="290"/>
      <c r="V1145" s="290"/>
      <c r="W1145" s="166"/>
      <c r="X1145" s="87"/>
      <c r="Y1145" s="418">
        <f t="shared" si="250"/>
        <v>0</v>
      </c>
      <c r="Z1145" s="291">
        <f t="shared" si="251"/>
        <v>0</v>
      </c>
      <c r="AA1145" s="163"/>
      <c r="AB1145" s="177" t="str">
        <f t="shared" si="252"/>
        <v/>
      </c>
      <c r="AC1145" s="283" t="str">
        <f t="shared" si="253"/>
        <v/>
      </c>
      <c r="AD1145" s="283" t="str">
        <f t="shared" si="254"/>
        <v/>
      </c>
      <c r="AE1145" s="163"/>
      <c r="AF1145" s="162"/>
      <c r="AP1145" s="581"/>
    </row>
    <row r="1146" spans="1:42" s="141" customFormat="1">
      <c r="A1146" s="134">
        <v>1137</v>
      </c>
      <c r="B1146" s="286"/>
      <c r="C1146" s="146">
        <f t="shared" si="247"/>
        <v>0</v>
      </c>
      <c r="D1146" s="146">
        <f t="shared" si="248"/>
        <v>1</v>
      </c>
      <c r="E1146" s="146">
        <f t="shared" si="249"/>
        <v>1900</v>
      </c>
      <c r="F1146" s="287"/>
      <c r="G1146" s="287"/>
      <c r="H1146" s="287"/>
      <c r="I1146" s="288"/>
      <c r="J1146" s="287"/>
      <c r="K1146" s="288"/>
      <c r="L1146" s="134"/>
      <c r="M1146" s="133"/>
      <c r="N1146" s="288"/>
      <c r="O1146" s="134"/>
      <c r="P1146" s="166"/>
      <c r="Q1146" s="289"/>
      <c r="R1146" s="165"/>
      <c r="S1146" s="290"/>
      <c r="T1146" s="290"/>
      <c r="U1146" s="290"/>
      <c r="V1146" s="290"/>
      <c r="W1146" s="166"/>
      <c r="X1146" s="87"/>
      <c r="Y1146" s="418">
        <f t="shared" si="250"/>
        <v>0</v>
      </c>
      <c r="Z1146" s="291">
        <f t="shared" si="251"/>
        <v>0</v>
      </c>
      <c r="AA1146" s="163"/>
      <c r="AB1146" s="177" t="str">
        <f t="shared" si="252"/>
        <v/>
      </c>
      <c r="AC1146" s="283" t="str">
        <f t="shared" si="253"/>
        <v/>
      </c>
      <c r="AD1146" s="283" t="str">
        <f t="shared" si="254"/>
        <v/>
      </c>
      <c r="AE1146" s="163"/>
      <c r="AF1146" s="162"/>
      <c r="AP1146" s="581"/>
    </row>
    <row r="1147" spans="1:42" s="141" customFormat="1">
      <c r="A1147" s="134">
        <v>1138</v>
      </c>
      <c r="B1147" s="286"/>
      <c r="C1147" s="146">
        <f t="shared" si="247"/>
        <v>0</v>
      </c>
      <c r="D1147" s="146">
        <f t="shared" si="248"/>
        <v>1</v>
      </c>
      <c r="E1147" s="146">
        <f t="shared" si="249"/>
        <v>1900</v>
      </c>
      <c r="F1147" s="287"/>
      <c r="G1147" s="287"/>
      <c r="H1147" s="287"/>
      <c r="I1147" s="288"/>
      <c r="J1147" s="287"/>
      <c r="K1147" s="288"/>
      <c r="L1147" s="134"/>
      <c r="M1147" s="133"/>
      <c r="N1147" s="288"/>
      <c r="O1147" s="134"/>
      <c r="P1147" s="166"/>
      <c r="Q1147" s="289"/>
      <c r="R1147" s="165"/>
      <c r="S1147" s="290"/>
      <c r="T1147" s="290"/>
      <c r="U1147" s="290"/>
      <c r="V1147" s="290"/>
      <c r="W1147" s="166"/>
      <c r="X1147" s="87"/>
      <c r="Y1147" s="418">
        <f t="shared" si="250"/>
        <v>0</v>
      </c>
      <c r="Z1147" s="291">
        <f t="shared" si="251"/>
        <v>0</v>
      </c>
      <c r="AA1147" s="163"/>
      <c r="AB1147" s="177" t="str">
        <f t="shared" si="252"/>
        <v/>
      </c>
      <c r="AC1147" s="283" t="str">
        <f t="shared" si="253"/>
        <v/>
      </c>
      <c r="AD1147" s="283" t="str">
        <f t="shared" si="254"/>
        <v/>
      </c>
      <c r="AE1147" s="163"/>
      <c r="AF1147" s="162"/>
      <c r="AP1147" s="581"/>
    </row>
    <row r="1148" spans="1:42" s="141" customFormat="1">
      <c r="A1148" s="134">
        <v>1139</v>
      </c>
      <c r="B1148" s="286"/>
      <c r="C1148" s="146">
        <f t="shared" si="247"/>
        <v>0</v>
      </c>
      <c r="D1148" s="146">
        <f t="shared" si="248"/>
        <v>1</v>
      </c>
      <c r="E1148" s="146">
        <f t="shared" si="249"/>
        <v>1900</v>
      </c>
      <c r="F1148" s="287"/>
      <c r="G1148" s="287"/>
      <c r="H1148" s="287"/>
      <c r="I1148" s="288"/>
      <c r="J1148" s="287"/>
      <c r="K1148" s="288"/>
      <c r="L1148" s="134"/>
      <c r="M1148" s="133"/>
      <c r="N1148" s="288"/>
      <c r="O1148" s="134"/>
      <c r="P1148" s="166"/>
      <c r="Q1148" s="289"/>
      <c r="R1148" s="165"/>
      <c r="S1148" s="290"/>
      <c r="T1148" s="290"/>
      <c r="U1148" s="290"/>
      <c r="V1148" s="290"/>
      <c r="W1148" s="166"/>
      <c r="X1148" s="87"/>
      <c r="Y1148" s="418">
        <f t="shared" si="250"/>
        <v>0</v>
      </c>
      <c r="Z1148" s="291">
        <f t="shared" si="251"/>
        <v>0</v>
      </c>
      <c r="AA1148" s="163"/>
      <c r="AB1148" s="177" t="str">
        <f t="shared" si="252"/>
        <v/>
      </c>
      <c r="AC1148" s="283" t="str">
        <f t="shared" si="253"/>
        <v/>
      </c>
      <c r="AD1148" s="283" t="str">
        <f t="shared" si="254"/>
        <v/>
      </c>
      <c r="AE1148" s="163"/>
      <c r="AF1148" s="162"/>
      <c r="AP1148" s="581"/>
    </row>
    <row r="1149" spans="1:42" s="141" customFormat="1">
      <c r="A1149" s="134">
        <v>1140</v>
      </c>
      <c r="B1149" s="286"/>
      <c r="C1149" s="146">
        <f t="shared" si="247"/>
        <v>0</v>
      </c>
      <c r="D1149" s="146">
        <f t="shared" si="248"/>
        <v>1</v>
      </c>
      <c r="E1149" s="146">
        <f t="shared" si="249"/>
        <v>1900</v>
      </c>
      <c r="F1149" s="287"/>
      <c r="G1149" s="287"/>
      <c r="H1149" s="287"/>
      <c r="I1149" s="288"/>
      <c r="J1149" s="287"/>
      <c r="K1149" s="288"/>
      <c r="L1149" s="134"/>
      <c r="M1149" s="133"/>
      <c r="N1149" s="288"/>
      <c r="O1149" s="134"/>
      <c r="P1149" s="166"/>
      <c r="Q1149" s="289"/>
      <c r="R1149" s="165"/>
      <c r="S1149" s="290"/>
      <c r="T1149" s="290"/>
      <c r="U1149" s="290"/>
      <c r="V1149" s="290"/>
      <c r="W1149" s="166"/>
      <c r="X1149" s="87"/>
      <c r="Y1149" s="418">
        <f t="shared" si="250"/>
        <v>0</v>
      </c>
      <c r="Z1149" s="291">
        <f t="shared" si="251"/>
        <v>0</v>
      </c>
      <c r="AA1149" s="163"/>
      <c r="AB1149" s="177" t="str">
        <f t="shared" si="252"/>
        <v/>
      </c>
      <c r="AC1149" s="283" t="str">
        <f t="shared" si="253"/>
        <v/>
      </c>
      <c r="AD1149" s="283" t="str">
        <f t="shared" si="254"/>
        <v/>
      </c>
      <c r="AE1149" s="163"/>
      <c r="AF1149" s="162"/>
      <c r="AP1149" s="581"/>
    </row>
    <row r="1150" spans="1:42" s="141" customFormat="1">
      <c r="A1150" s="134">
        <v>1141</v>
      </c>
      <c r="B1150" s="286"/>
      <c r="C1150" s="146">
        <f t="shared" si="247"/>
        <v>0</v>
      </c>
      <c r="D1150" s="146">
        <f t="shared" si="248"/>
        <v>1</v>
      </c>
      <c r="E1150" s="146">
        <f t="shared" si="249"/>
        <v>1900</v>
      </c>
      <c r="F1150" s="287"/>
      <c r="G1150" s="287"/>
      <c r="H1150" s="287"/>
      <c r="I1150" s="288"/>
      <c r="J1150" s="287"/>
      <c r="K1150" s="288"/>
      <c r="L1150" s="134"/>
      <c r="M1150" s="133"/>
      <c r="N1150" s="288"/>
      <c r="O1150" s="134"/>
      <c r="P1150" s="166"/>
      <c r="Q1150" s="289"/>
      <c r="R1150" s="165"/>
      <c r="S1150" s="290"/>
      <c r="T1150" s="290"/>
      <c r="U1150" s="290"/>
      <c r="V1150" s="290"/>
      <c r="W1150" s="166"/>
      <c r="X1150" s="87"/>
      <c r="Y1150" s="418">
        <f t="shared" si="250"/>
        <v>0</v>
      </c>
      <c r="Z1150" s="291">
        <f t="shared" si="251"/>
        <v>0</v>
      </c>
      <c r="AA1150" s="163"/>
      <c r="AB1150" s="177" t="str">
        <f t="shared" si="252"/>
        <v/>
      </c>
      <c r="AC1150" s="283" t="str">
        <f t="shared" si="253"/>
        <v/>
      </c>
      <c r="AD1150" s="283" t="str">
        <f t="shared" si="254"/>
        <v/>
      </c>
      <c r="AE1150" s="163"/>
      <c r="AF1150" s="162"/>
      <c r="AP1150" s="581"/>
    </row>
    <row r="1151" spans="1:42" s="141" customFormat="1">
      <c r="A1151" s="134">
        <v>1142</v>
      </c>
      <c r="B1151" s="286"/>
      <c r="C1151" s="146">
        <f t="shared" si="247"/>
        <v>0</v>
      </c>
      <c r="D1151" s="146">
        <f t="shared" si="248"/>
        <v>1</v>
      </c>
      <c r="E1151" s="146">
        <f t="shared" si="249"/>
        <v>1900</v>
      </c>
      <c r="F1151" s="287"/>
      <c r="G1151" s="287"/>
      <c r="H1151" s="287"/>
      <c r="I1151" s="288"/>
      <c r="J1151" s="287"/>
      <c r="K1151" s="288"/>
      <c r="L1151" s="134"/>
      <c r="M1151" s="133"/>
      <c r="N1151" s="288"/>
      <c r="O1151" s="134"/>
      <c r="P1151" s="166"/>
      <c r="Q1151" s="289"/>
      <c r="R1151" s="165"/>
      <c r="S1151" s="290"/>
      <c r="T1151" s="290"/>
      <c r="U1151" s="290"/>
      <c r="V1151" s="290"/>
      <c r="W1151" s="166"/>
      <c r="X1151" s="87"/>
      <c r="Y1151" s="418">
        <f t="shared" si="250"/>
        <v>0</v>
      </c>
      <c r="Z1151" s="291">
        <f t="shared" si="251"/>
        <v>0</v>
      </c>
      <c r="AA1151" s="163"/>
      <c r="AB1151" s="177" t="str">
        <f t="shared" si="252"/>
        <v/>
      </c>
      <c r="AC1151" s="283" t="str">
        <f t="shared" si="253"/>
        <v/>
      </c>
      <c r="AD1151" s="283" t="str">
        <f t="shared" si="254"/>
        <v/>
      </c>
      <c r="AE1151" s="163"/>
      <c r="AF1151" s="162"/>
      <c r="AP1151" s="581"/>
    </row>
    <row r="1152" spans="1:42" s="141" customFormat="1">
      <c r="A1152" s="134">
        <v>1143</v>
      </c>
      <c r="B1152" s="286"/>
      <c r="C1152" s="146">
        <f t="shared" si="247"/>
        <v>0</v>
      </c>
      <c r="D1152" s="146">
        <f t="shared" si="248"/>
        <v>1</v>
      </c>
      <c r="E1152" s="146">
        <f t="shared" si="249"/>
        <v>1900</v>
      </c>
      <c r="F1152" s="287"/>
      <c r="G1152" s="287"/>
      <c r="H1152" s="287"/>
      <c r="I1152" s="288"/>
      <c r="J1152" s="287"/>
      <c r="K1152" s="288"/>
      <c r="L1152" s="134"/>
      <c r="M1152" s="133"/>
      <c r="N1152" s="288"/>
      <c r="O1152" s="134"/>
      <c r="P1152" s="166"/>
      <c r="Q1152" s="289"/>
      <c r="R1152" s="165"/>
      <c r="S1152" s="290"/>
      <c r="T1152" s="290"/>
      <c r="U1152" s="290"/>
      <c r="V1152" s="290"/>
      <c r="W1152" s="166"/>
      <c r="X1152" s="87"/>
      <c r="Y1152" s="418">
        <f t="shared" si="250"/>
        <v>0</v>
      </c>
      <c r="Z1152" s="291">
        <f t="shared" si="251"/>
        <v>0</v>
      </c>
      <c r="AA1152" s="163"/>
      <c r="AB1152" s="177" t="str">
        <f t="shared" si="252"/>
        <v/>
      </c>
      <c r="AC1152" s="283" t="str">
        <f t="shared" si="253"/>
        <v/>
      </c>
      <c r="AD1152" s="283" t="str">
        <f t="shared" si="254"/>
        <v/>
      </c>
      <c r="AE1152" s="163"/>
      <c r="AF1152" s="162"/>
      <c r="AP1152" s="581"/>
    </row>
    <row r="1153" spans="1:42" s="141" customFormat="1">
      <c r="A1153" s="134">
        <v>1144</v>
      </c>
      <c r="B1153" s="286"/>
      <c r="C1153" s="146">
        <f t="shared" si="247"/>
        <v>0</v>
      </c>
      <c r="D1153" s="146">
        <f t="shared" si="248"/>
        <v>1</v>
      </c>
      <c r="E1153" s="146">
        <f t="shared" si="249"/>
        <v>1900</v>
      </c>
      <c r="F1153" s="287"/>
      <c r="G1153" s="287"/>
      <c r="H1153" s="287"/>
      <c r="I1153" s="288"/>
      <c r="J1153" s="287"/>
      <c r="K1153" s="288"/>
      <c r="L1153" s="134"/>
      <c r="M1153" s="133"/>
      <c r="N1153" s="288"/>
      <c r="O1153" s="134"/>
      <c r="P1153" s="166"/>
      <c r="Q1153" s="289"/>
      <c r="R1153" s="165"/>
      <c r="S1153" s="290"/>
      <c r="T1153" s="290"/>
      <c r="U1153" s="290"/>
      <c r="V1153" s="290"/>
      <c r="W1153" s="166"/>
      <c r="X1153" s="87"/>
      <c r="Y1153" s="418">
        <f t="shared" si="250"/>
        <v>0</v>
      </c>
      <c r="Z1153" s="291">
        <f t="shared" si="251"/>
        <v>0</v>
      </c>
      <c r="AA1153" s="163"/>
      <c r="AB1153" s="177" t="str">
        <f t="shared" si="252"/>
        <v/>
      </c>
      <c r="AC1153" s="283" t="str">
        <f t="shared" si="253"/>
        <v/>
      </c>
      <c r="AD1153" s="283" t="str">
        <f t="shared" si="254"/>
        <v/>
      </c>
      <c r="AE1153" s="163"/>
      <c r="AF1153" s="162"/>
      <c r="AP1153" s="581"/>
    </row>
    <row r="1154" spans="1:42" s="141" customFormat="1">
      <c r="A1154" s="134">
        <v>1145</v>
      </c>
      <c r="B1154" s="286"/>
      <c r="C1154" s="146">
        <f t="shared" si="247"/>
        <v>0</v>
      </c>
      <c r="D1154" s="146">
        <f t="shared" si="248"/>
        <v>1</v>
      </c>
      <c r="E1154" s="146">
        <f t="shared" si="249"/>
        <v>1900</v>
      </c>
      <c r="F1154" s="287"/>
      <c r="G1154" s="287"/>
      <c r="H1154" s="287"/>
      <c r="I1154" s="288"/>
      <c r="J1154" s="287"/>
      <c r="K1154" s="288"/>
      <c r="L1154" s="134"/>
      <c r="M1154" s="133"/>
      <c r="N1154" s="288"/>
      <c r="O1154" s="134"/>
      <c r="P1154" s="166"/>
      <c r="Q1154" s="289"/>
      <c r="R1154" s="165"/>
      <c r="S1154" s="290"/>
      <c r="T1154" s="290"/>
      <c r="U1154" s="290"/>
      <c r="V1154" s="290"/>
      <c r="W1154" s="166"/>
      <c r="X1154" s="87"/>
      <c r="Y1154" s="418">
        <f t="shared" si="250"/>
        <v>0</v>
      </c>
      <c r="Z1154" s="291">
        <f t="shared" si="251"/>
        <v>0</v>
      </c>
      <c r="AA1154" s="163"/>
      <c r="AB1154" s="177" t="str">
        <f t="shared" si="252"/>
        <v/>
      </c>
      <c r="AC1154" s="283" t="str">
        <f t="shared" si="253"/>
        <v/>
      </c>
      <c r="AD1154" s="283" t="str">
        <f t="shared" si="254"/>
        <v/>
      </c>
      <c r="AE1154" s="163"/>
      <c r="AF1154" s="162"/>
      <c r="AP1154" s="581"/>
    </row>
    <row r="1155" spans="1:42" s="141" customFormat="1">
      <c r="A1155" s="134">
        <v>1146</v>
      </c>
      <c r="B1155" s="286"/>
      <c r="C1155" s="146">
        <f t="shared" si="247"/>
        <v>0</v>
      </c>
      <c r="D1155" s="146">
        <f t="shared" si="248"/>
        <v>1</v>
      </c>
      <c r="E1155" s="146">
        <f t="shared" si="249"/>
        <v>1900</v>
      </c>
      <c r="F1155" s="287"/>
      <c r="G1155" s="287"/>
      <c r="H1155" s="287"/>
      <c r="I1155" s="288"/>
      <c r="J1155" s="287"/>
      <c r="K1155" s="288"/>
      <c r="L1155" s="134"/>
      <c r="M1155" s="133"/>
      <c r="N1155" s="288"/>
      <c r="O1155" s="134"/>
      <c r="P1155" s="166"/>
      <c r="Q1155" s="289"/>
      <c r="R1155" s="165"/>
      <c r="S1155" s="290"/>
      <c r="T1155" s="290"/>
      <c r="U1155" s="290"/>
      <c r="V1155" s="290"/>
      <c r="W1155" s="166"/>
      <c r="X1155" s="87"/>
      <c r="Y1155" s="418">
        <f t="shared" si="250"/>
        <v>0</v>
      </c>
      <c r="Z1155" s="291">
        <f t="shared" si="251"/>
        <v>0</v>
      </c>
      <c r="AA1155" s="163"/>
      <c r="AB1155" s="177" t="str">
        <f t="shared" si="252"/>
        <v/>
      </c>
      <c r="AC1155" s="283" t="str">
        <f t="shared" si="253"/>
        <v/>
      </c>
      <c r="AD1155" s="283" t="str">
        <f t="shared" si="254"/>
        <v/>
      </c>
      <c r="AE1155" s="163"/>
      <c r="AF1155" s="162"/>
      <c r="AP1155" s="581"/>
    </row>
    <row r="1156" spans="1:42" s="141" customFormat="1">
      <c r="A1156" s="134">
        <v>1147</v>
      </c>
      <c r="B1156" s="286"/>
      <c r="C1156" s="146">
        <f t="shared" si="247"/>
        <v>0</v>
      </c>
      <c r="D1156" s="146">
        <f t="shared" si="248"/>
        <v>1</v>
      </c>
      <c r="E1156" s="146">
        <f t="shared" si="249"/>
        <v>1900</v>
      </c>
      <c r="F1156" s="287"/>
      <c r="G1156" s="287"/>
      <c r="H1156" s="287"/>
      <c r="I1156" s="288"/>
      <c r="J1156" s="287"/>
      <c r="K1156" s="288"/>
      <c r="L1156" s="134"/>
      <c r="M1156" s="133"/>
      <c r="N1156" s="288"/>
      <c r="O1156" s="134"/>
      <c r="P1156" s="166"/>
      <c r="Q1156" s="289"/>
      <c r="R1156" s="165"/>
      <c r="S1156" s="290"/>
      <c r="T1156" s="290"/>
      <c r="U1156" s="290"/>
      <c r="V1156" s="290"/>
      <c r="W1156" s="166"/>
      <c r="X1156" s="87"/>
      <c r="Y1156" s="418">
        <f t="shared" si="250"/>
        <v>0</v>
      </c>
      <c r="Z1156" s="291">
        <f t="shared" si="251"/>
        <v>0</v>
      </c>
      <c r="AA1156" s="163"/>
      <c r="AB1156" s="177" t="str">
        <f t="shared" si="252"/>
        <v/>
      </c>
      <c r="AC1156" s="283" t="str">
        <f t="shared" si="253"/>
        <v/>
      </c>
      <c r="AD1156" s="283" t="str">
        <f t="shared" si="254"/>
        <v/>
      </c>
      <c r="AE1156" s="163"/>
      <c r="AF1156" s="162"/>
      <c r="AP1156" s="581"/>
    </row>
    <row r="1157" spans="1:42" s="141" customFormat="1">
      <c r="A1157" s="134">
        <v>1148</v>
      </c>
      <c r="B1157" s="286"/>
      <c r="C1157" s="146">
        <f t="shared" si="247"/>
        <v>0</v>
      </c>
      <c r="D1157" s="146">
        <f t="shared" si="248"/>
        <v>1</v>
      </c>
      <c r="E1157" s="146">
        <f t="shared" si="249"/>
        <v>1900</v>
      </c>
      <c r="F1157" s="287"/>
      <c r="G1157" s="287"/>
      <c r="H1157" s="287"/>
      <c r="I1157" s="288"/>
      <c r="J1157" s="287"/>
      <c r="K1157" s="288"/>
      <c r="L1157" s="134"/>
      <c r="M1157" s="133"/>
      <c r="N1157" s="288"/>
      <c r="O1157" s="134"/>
      <c r="P1157" s="166"/>
      <c r="Q1157" s="289"/>
      <c r="R1157" s="165"/>
      <c r="S1157" s="290"/>
      <c r="T1157" s="290"/>
      <c r="U1157" s="290"/>
      <c r="V1157" s="290"/>
      <c r="W1157" s="166"/>
      <c r="X1157" s="87"/>
      <c r="Y1157" s="418">
        <f t="shared" si="250"/>
        <v>0</v>
      </c>
      <c r="Z1157" s="291">
        <f t="shared" si="251"/>
        <v>0</v>
      </c>
      <c r="AA1157" s="163"/>
      <c r="AB1157" s="177" t="str">
        <f t="shared" si="252"/>
        <v/>
      </c>
      <c r="AC1157" s="283" t="str">
        <f t="shared" si="253"/>
        <v/>
      </c>
      <c r="AD1157" s="283" t="str">
        <f t="shared" si="254"/>
        <v/>
      </c>
      <c r="AE1157" s="163"/>
      <c r="AF1157" s="162"/>
      <c r="AP1157" s="581"/>
    </row>
    <row r="1158" spans="1:42" s="141" customFormat="1">
      <c r="A1158" s="134">
        <v>1149</v>
      </c>
      <c r="B1158" s="286"/>
      <c r="C1158" s="146">
        <f t="shared" si="247"/>
        <v>0</v>
      </c>
      <c r="D1158" s="146">
        <f t="shared" si="248"/>
        <v>1</v>
      </c>
      <c r="E1158" s="146">
        <f t="shared" si="249"/>
        <v>1900</v>
      </c>
      <c r="F1158" s="287"/>
      <c r="G1158" s="287"/>
      <c r="H1158" s="287"/>
      <c r="I1158" s="288"/>
      <c r="J1158" s="287"/>
      <c r="K1158" s="288"/>
      <c r="L1158" s="134"/>
      <c r="M1158" s="133"/>
      <c r="N1158" s="288"/>
      <c r="O1158" s="134"/>
      <c r="P1158" s="166"/>
      <c r="Q1158" s="289"/>
      <c r="R1158" s="165"/>
      <c r="S1158" s="290"/>
      <c r="T1158" s="290"/>
      <c r="U1158" s="290"/>
      <c r="V1158" s="290"/>
      <c r="W1158" s="166"/>
      <c r="X1158" s="87"/>
      <c r="Y1158" s="418">
        <f t="shared" si="250"/>
        <v>0</v>
      </c>
      <c r="Z1158" s="291">
        <f t="shared" si="251"/>
        <v>0</v>
      </c>
      <c r="AA1158" s="163"/>
      <c r="AB1158" s="177" t="str">
        <f t="shared" si="252"/>
        <v/>
      </c>
      <c r="AC1158" s="283" t="str">
        <f t="shared" si="253"/>
        <v/>
      </c>
      <c r="AD1158" s="283" t="str">
        <f t="shared" si="254"/>
        <v/>
      </c>
      <c r="AE1158" s="163"/>
      <c r="AF1158" s="162"/>
      <c r="AP1158" s="581"/>
    </row>
    <row r="1159" spans="1:42" s="141" customFormat="1">
      <c r="A1159" s="134">
        <v>1150</v>
      </c>
      <c r="B1159" s="286"/>
      <c r="C1159" s="146">
        <f t="shared" si="247"/>
        <v>0</v>
      </c>
      <c r="D1159" s="146">
        <f t="shared" si="248"/>
        <v>1</v>
      </c>
      <c r="E1159" s="146">
        <f t="shared" si="249"/>
        <v>1900</v>
      </c>
      <c r="F1159" s="287"/>
      <c r="G1159" s="287"/>
      <c r="H1159" s="287"/>
      <c r="I1159" s="288"/>
      <c r="J1159" s="287"/>
      <c r="K1159" s="288"/>
      <c r="L1159" s="134"/>
      <c r="M1159" s="133"/>
      <c r="N1159" s="288"/>
      <c r="O1159" s="134"/>
      <c r="P1159" s="166"/>
      <c r="Q1159" s="289"/>
      <c r="R1159" s="165"/>
      <c r="S1159" s="290"/>
      <c r="T1159" s="290"/>
      <c r="U1159" s="290"/>
      <c r="V1159" s="290"/>
      <c r="W1159" s="166"/>
      <c r="X1159" s="87"/>
      <c r="Y1159" s="418">
        <f t="shared" si="250"/>
        <v>0</v>
      </c>
      <c r="Z1159" s="291">
        <f t="shared" si="251"/>
        <v>0</v>
      </c>
      <c r="AA1159" s="163"/>
      <c r="AB1159" s="177" t="str">
        <f t="shared" si="252"/>
        <v/>
      </c>
      <c r="AC1159" s="283" t="str">
        <f t="shared" si="253"/>
        <v/>
      </c>
      <c r="AD1159" s="283" t="str">
        <f t="shared" si="254"/>
        <v/>
      </c>
      <c r="AE1159" s="163"/>
      <c r="AF1159" s="162"/>
      <c r="AP1159" s="581"/>
    </row>
    <row r="1160" spans="1:42" s="141" customFormat="1">
      <c r="A1160" s="134">
        <v>1151</v>
      </c>
      <c r="B1160" s="286"/>
      <c r="C1160" s="146">
        <f t="shared" si="247"/>
        <v>0</v>
      </c>
      <c r="D1160" s="146">
        <f t="shared" si="248"/>
        <v>1</v>
      </c>
      <c r="E1160" s="146">
        <f t="shared" si="249"/>
        <v>1900</v>
      </c>
      <c r="F1160" s="287"/>
      <c r="G1160" s="287"/>
      <c r="H1160" s="287"/>
      <c r="I1160" s="288"/>
      <c r="J1160" s="287"/>
      <c r="K1160" s="288"/>
      <c r="L1160" s="134"/>
      <c r="M1160" s="133"/>
      <c r="N1160" s="288"/>
      <c r="O1160" s="134"/>
      <c r="P1160" s="166"/>
      <c r="Q1160" s="289"/>
      <c r="R1160" s="165"/>
      <c r="S1160" s="290"/>
      <c r="T1160" s="290"/>
      <c r="U1160" s="290"/>
      <c r="V1160" s="290"/>
      <c r="W1160" s="166"/>
      <c r="X1160" s="87"/>
      <c r="Y1160" s="418">
        <f t="shared" si="250"/>
        <v>0</v>
      </c>
      <c r="Z1160" s="291">
        <f t="shared" si="251"/>
        <v>0</v>
      </c>
      <c r="AA1160" s="163"/>
      <c r="AB1160" s="177" t="str">
        <f t="shared" si="252"/>
        <v/>
      </c>
      <c r="AC1160" s="283" t="str">
        <f t="shared" si="253"/>
        <v/>
      </c>
      <c r="AD1160" s="283" t="str">
        <f t="shared" si="254"/>
        <v/>
      </c>
      <c r="AE1160" s="163"/>
      <c r="AF1160" s="162"/>
      <c r="AP1160" s="581"/>
    </row>
    <row r="1161" spans="1:42" s="141" customFormat="1">
      <c r="A1161" s="134">
        <v>1152</v>
      </c>
      <c r="B1161" s="286"/>
      <c r="C1161" s="146">
        <f t="shared" si="247"/>
        <v>0</v>
      </c>
      <c r="D1161" s="146">
        <f t="shared" si="248"/>
        <v>1</v>
      </c>
      <c r="E1161" s="146">
        <f t="shared" si="249"/>
        <v>1900</v>
      </c>
      <c r="F1161" s="287"/>
      <c r="G1161" s="287"/>
      <c r="H1161" s="287"/>
      <c r="I1161" s="288"/>
      <c r="J1161" s="287"/>
      <c r="K1161" s="288"/>
      <c r="L1161" s="134"/>
      <c r="M1161" s="133"/>
      <c r="N1161" s="288"/>
      <c r="O1161" s="134"/>
      <c r="P1161" s="166"/>
      <c r="Q1161" s="289"/>
      <c r="R1161" s="165"/>
      <c r="S1161" s="290"/>
      <c r="T1161" s="290"/>
      <c r="U1161" s="290"/>
      <c r="V1161" s="290"/>
      <c r="W1161" s="166"/>
      <c r="X1161" s="87"/>
      <c r="Y1161" s="418">
        <f t="shared" si="250"/>
        <v>0</v>
      </c>
      <c r="Z1161" s="291">
        <f t="shared" si="251"/>
        <v>0</v>
      </c>
      <c r="AA1161" s="163"/>
      <c r="AB1161" s="177" t="str">
        <f t="shared" si="252"/>
        <v/>
      </c>
      <c r="AC1161" s="283" t="str">
        <f t="shared" si="253"/>
        <v/>
      </c>
      <c r="AD1161" s="283" t="str">
        <f t="shared" si="254"/>
        <v/>
      </c>
      <c r="AE1161" s="163"/>
      <c r="AF1161" s="162"/>
      <c r="AP1161" s="581"/>
    </row>
    <row r="1162" spans="1:42" s="141" customFormat="1">
      <c r="A1162" s="134">
        <v>1153</v>
      </c>
      <c r="B1162" s="286"/>
      <c r="C1162" s="146">
        <f t="shared" si="247"/>
        <v>0</v>
      </c>
      <c r="D1162" s="146">
        <f t="shared" si="248"/>
        <v>1</v>
      </c>
      <c r="E1162" s="146">
        <f t="shared" si="249"/>
        <v>1900</v>
      </c>
      <c r="F1162" s="287"/>
      <c r="G1162" s="287"/>
      <c r="H1162" s="287"/>
      <c r="I1162" s="288"/>
      <c r="J1162" s="287"/>
      <c r="K1162" s="288"/>
      <c r="L1162" s="134"/>
      <c r="M1162" s="133"/>
      <c r="N1162" s="288"/>
      <c r="O1162" s="134"/>
      <c r="P1162" s="166"/>
      <c r="Q1162" s="289"/>
      <c r="R1162" s="165"/>
      <c r="S1162" s="290"/>
      <c r="T1162" s="290"/>
      <c r="U1162" s="290"/>
      <c r="V1162" s="290"/>
      <c r="W1162" s="166"/>
      <c r="X1162" s="87"/>
      <c r="Y1162" s="418">
        <f t="shared" si="250"/>
        <v>0</v>
      </c>
      <c r="Z1162" s="291">
        <f t="shared" si="251"/>
        <v>0</v>
      </c>
      <c r="AA1162" s="163"/>
      <c r="AB1162" s="177" t="str">
        <f t="shared" si="252"/>
        <v/>
      </c>
      <c r="AC1162" s="283" t="str">
        <f t="shared" si="253"/>
        <v/>
      </c>
      <c r="AD1162" s="283" t="str">
        <f t="shared" si="254"/>
        <v/>
      </c>
      <c r="AE1162" s="163"/>
      <c r="AF1162" s="162"/>
      <c r="AP1162" s="581"/>
    </row>
    <row r="1163" spans="1:42" s="141" customFormat="1">
      <c r="A1163" s="134">
        <v>1154</v>
      </c>
      <c r="B1163" s="286"/>
      <c r="C1163" s="146">
        <f t="shared" ref="C1163:C1226" si="255">DAY(B1163)</f>
        <v>0</v>
      </c>
      <c r="D1163" s="146">
        <f t="shared" ref="D1163:D1226" si="256">MONTH(B1163)</f>
        <v>1</v>
      </c>
      <c r="E1163" s="146">
        <f t="shared" ref="E1163:E1226" si="257">YEAR(B1163)</f>
        <v>1900</v>
      </c>
      <c r="F1163" s="287"/>
      <c r="G1163" s="287"/>
      <c r="H1163" s="287"/>
      <c r="I1163" s="288"/>
      <c r="J1163" s="287"/>
      <c r="K1163" s="288"/>
      <c r="L1163" s="134"/>
      <c r="M1163" s="133"/>
      <c r="N1163" s="288"/>
      <c r="O1163" s="134"/>
      <c r="P1163" s="166"/>
      <c r="Q1163" s="289"/>
      <c r="R1163" s="165"/>
      <c r="S1163" s="290"/>
      <c r="T1163" s="290"/>
      <c r="U1163" s="290"/>
      <c r="V1163" s="290"/>
      <c r="W1163" s="166"/>
      <c r="X1163" s="87"/>
      <c r="Y1163" s="418">
        <f t="shared" ref="Y1163:Y1226" si="258">X1163*U1163</f>
        <v>0</v>
      </c>
      <c r="Z1163" s="291">
        <f t="shared" ref="Z1163:Z1226" si="259">Y1163*1.1</f>
        <v>0</v>
      </c>
      <c r="AA1163" s="163"/>
      <c r="AB1163" s="177" t="str">
        <f t="shared" ref="AB1163:AB1226" si="260">IF(S1163="","",IF(S1163-U1163=0,"Full","No"))</f>
        <v/>
      </c>
      <c r="AC1163" s="283" t="str">
        <f t="shared" ref="AC1163:AC1226" si="261">IF(AND(S1163&gt;U1163,V1163=0),"Lost",IF(AND(S1163&gt;U1163,V1163&lt;(S1163-U1163)),"Lost",""))</f>
        <v/>
      </c>
      <c r="AD1163" s="283" t="str">
        <f t="shared" ref="AD1163:AD1226" si="262">IF(AND(S1163&gt;U1163,V1163=0),S1163-U1163,IF(AND(S1163&gt;U1163,V1163&lt;(S1163-U1163)),S1163-(U1163+V1163),""))</f>
        <v/>
      </c>
      <c r="AE1163" s="163"/>
      <c r="AF1163" s="162"/>
      <c r="AP1163" s="581"/>
    </row>
    <row r="1164" spans="1:42" s="141" customFormat="1">
      <c r="A1164" s="134">
        <v>1155</v>
      </c>
      <c r="B1164" s="286"/>
      <c r="C1164" s="146">
        <f t="shared" si="255"/>
        <v>0</v>
      </c>
      <c r="D1164" s="146">
        <f t="shared" si="256"/>
        <v>1</v>
      </c>
      <c r="E1164" s="146">
        <f t="shared" si="257"/>
        <v>1900</v>
      </c>
      <c r="F1164" s="287"/>
      <c r="G1164" s="287"/>
      <c r="H1164" s="287"/>
      <c r="I1164" s="288"/>
      <c r="J1164" s="287"/>
      <c r="K1164" s="288"/>
      <c r="L1164" s="134"/>
      <c r="M1164" s="133"/>
      <c r="N1164" s="288"/>
      <c r="O1164" s="134"/>
      <c r="P1164" s="166"/>
      <c r="Q1164" s="289"/>
      <c r="R1164" s="165"/>
      <c r="S1164" s="290"/>
      <c r="T1164" s="290"/>
      <c r="U1164" s="290"/>
      <c r="V1164" s="290"/>
      <c r="W1164" s="166"/>
      <c r="X1164" s="87"/>
      <c r="Y1164" s="418">
        <f t="shared" si="258"/>
        <v>0</v>
      </c>
      <c r="Z1164" s="291">
        <f t="shared" si="259"/>
        <v>0</v>
      </c>
      <c r="AA1164" s="163"/>
      <c r="AB1164" s="177" t="str">
        <f t="shared" si="260"/>
        <v/>
      </c>
      <c r="AC1164" s="283" t="str">
        <f t="shared" si="261"/>
        <v/>
      </c>
      <c r="AD1164" s="283" t="str">
        <f t="shared" si="262"/>
        <v/>
      </c>
      <c r="AE1164" s="163"/>
      <c r="AF1164" s="162"/>
      <c r="AP1164" s="581"/>
    </row>
    <row r="1165" spans="1:42" s="141" customFormat="1">
      <c r="A1165" s="134">
        <v>1156</v>
      </c>
      <c r="B1165" s="286"/>
      <c r="C1165" s="146">
        <f t="shared" si="255"/>
        <v>0</v>
      </c>
      <c r="D1165" s="146">
        <f t="shared" si="256"/>
        <v>1</v>
      </c>
      <c r="E1165" s="146">
        <f t="shared" si="257"/>
        <v>1900</v>
      </c>
      <c r="F1165" s="287"/>
      <c r="G1165" s="287"/>
      <c r="H1165" s="287"/>
      <c r="I1165" s="288"/>
      <c r="J1165" s="287"/>
      <c r="K1165" s="288"/>
      <c r="L1165" s="134"/>
      <c r="M1165" s="133"/>
      <c r="N1165" s="288"/>
      <c r="O1165" s="134"/>
      <c r="P1165" s="166"/>
      <c r="Q1165" s="289"/>
      <c r="R1165" s="165"/>
      <c r="S1165" s="290"/>
      <c r="T1165" s="290"/>
      <c r="U1165" s="290"/>
      <c r="V1165" s="290"/>
      <c r="W1165" s="166"/>
      <c r="X1165" s="87"/>
      <c r="Y1165" s="418">
        <f t="shared" si="258"/>
        <v>0</v>
      </c>
      <c r="Z1165" s="291">
        <f t="shared" si="259"/>
        <v>0</v>
      </c>
      <c r="AA1165" s="163"/>
      <c r="AB1165" s="177" t="str">
        <f t="shared" si="260"/>
        <v/>
      </c>
      <c r="AC1165" s="283" t="str">
        <f t="shared" si="261"/>
        <v/>
      </c>
      <c r="AD1165" s="283" t="str">
        <f t="shared" si="262"/>
        <v/>
      </c>
      <c r="AE1165" s="163"/>
      <c r="AF1165" s="162"/>
      <c r="AP1165" s="581"/>
    </row>
    <row r="1166" spans="1:42" s="141" customFormat="1">
      <c r="A1166" s="134">
        <v>1157</v>
      </c>
      <c r="B1166" s="286"/>
      <c r="C1166" s="146">
        <f t="shared" si="255"/>
        <v>0</v>
      </c>
      <c r="D1166" s="146">
        <f t="shared" si="256"/>
        <v>1</v>
      </c>
      <c r="E1166" s="146">
        <f t="shared" si="257"/>
        <v>1900</v>
      </c>
      <c r="F1166" s="287"/>
      <c r="G1166" s="287"/>
      <c r="H1166" s="287"/>
      <c r="I1166" s="288"/>
      <c r="J1166" s="287"/>
      <c r="K1166" s="288"/>
      <c r="L1166" s="134"/>
      <c r="M1166" s="133"/>
      <c r="N1166" s="288"/>
      <c r="O1166" s="134"/>
      <c r="P1166" s="166"/>
      <c r="Q1166" s="289"/>
      <c r="R1166" s="165"/>
      <c r="S1166" s="290"/>
      <c r="T1166" s="290"/>
      <c r="U1166" s="290"/>
      <c r="V1166" s="290"/>
      <c r="W1166" s="166"/>
      <c r="X1166" s="87"/>
      <c r="Y1166" s="418">
        <f t="shared" si="258"/>
        <v>0</v>
      </c>
      <c r="Z1166" s="291">
        <f t="shared" si="259"/>
        <v>0</v>
      </c>
      <c r="AA1166" s="163"/>
      <c r="AB1166" s="177" t="str">
        <f t="shared" si="260"/>
        <v/>
      </c>
      <c r="AC1166" s="283" t="str">
        <f t="shared" si="261"/>
        <v/>
      </c>
      <c r="AD1166" s="283" t="str">
        <f t="shared" si="262"/>
        <v/>
      </c>
      <c r="AE1166" s="163"/>
      <c r="AF1166" s="162"/>
      <c r="AP1166" s="581"/>
    </row>
    <row r="1167" spans="1:42" s="141" customFormat="1">
      <c r="A1167" s="134">
        <v>1158</v>
      </c>
      <c r="B1167" s="286"/>
      <c r="C1167" s="146">
        <f t="shared" si="255"/>
        <v>0</v>
      </c>
      <c r="D1167" s="146">
        <f t="shared" si="256"/>
        <v>1</v>
      </c>
      <c r="E1167" s="146">
        <f t="shared" si="257"/>
        <v>1900</v>
      </c>
      <c r="F1167" s="287"/>
      <c r="G1167" s="287"/>
      <c r="H1167" s="287"/>
      <c r="I1167" s="288"/>
      <c r="J1167" s="287"/>
      <c r="K1167" s="288"/>
      <c r="L1167" s="134"/>
      <c r="M1167" s="133"/>
      <c r="N1167" s="288"/>
      <c r="O1167" s="134"/>
      <c r="P1167" s="166"/>
      <c r="Q1167" s="289"/>
      <c r="R1167" s="165"/>
      <c r="S1167" s="290"/>
      <c r="T1167" s="290"/>
      <c r="U1167" s="290"/>
      <c r="V1167" s="290"/>
      <c r="W1167" s="166"/>
      <c r="X1167" s="87"/>
      <c r="Y1167" s="418">
        <f t="shared" si="258"/>
        <v>0</v>
      </c>
      <c r="Z1167" s="291">
        <f t="shared" si="259"/>
        <v>0</v>
      </c>
      <c r="AA1167" s="163"/>
      <c r="AB1167" s="177" t="str">
        <f t="shared" si="260"/>
        <v/>
      </c>
      <c r="AC1167" s="283" t="str">
        <f t="shared" si="261"/>
        <v/>
      </c>
      <c r="AD1167" s="283" t="str">
        <f t="shared" si="262"/>
        <v/>
      </c>
      <c r="AE1167" s="163"/>
      <c r="AF1167" s="162"/>
      <c r="AP1167" s="581"/>
    </row>
    <row r="1168" spans="1:42" s="141" customFormat="1">
      <c r="A1168" s="134">
        <v>1159</v>
      </c>
      <c r="B1168" s="286"/>
      <c r="C1168" s="146">
        <f t="shared" si="255"/>
        <v>0</v>
      </c>
      <c r="D1168" s="146">
        <f t="shared" si="256"/>
        <v>1</v>
      </c>
      <c r="E1168" s="146">
        <f t="shared" si="257"/>
        <v>1900</v>
      </c>
      <c r="F1168" s="287"/>
      <c r="G1168" s="287"/>
      <c r="H1168" s="287"/>
      <c r="I1168" s="288"/>
      <c r="J1168" s="287"/>
      <c r="K1168" s="288"/>
      <c r="L1168" s="134"/>
      <c r="M1168" s="133"/>
      <c r="N1168" s="288"/>
      <c r="O1168" s="134"/>
      <c r="P1168" s="166"/>
      <c r="Q1168" s="289"/>
      <c r="R1168" s="165"/>
      <c r="S1168" s="290"/>
      <c r="T1168" s="290"/>
      <c r="U1168" s="290"/>
      <c r="V1168" s="290"/>
      <c r="W1168" s="166"/>
      <c r="X1168" s="87"/>
      <c r="Y1168" s="418">
        <f t="shared" si="258"/>
        <v>0</v>
      </c>
      <c r="Z1168" s="291">
        <f t="shared" si="259"/>
        <v>0</v>
      </c>
      <c r="AA1168" s="163"/>
      <c r="AB1168" s="177" t="str">
        <f t="shared" si="260"/>
        <v/>
      </c>
      <c r="AC1168" s="283" t="str">
        <f t="shared" si="261"/>
        <v/>
      </c>
      <c r="AD1168" s="283" t="str">
        <f t="shared" si="262"/>
        <v/>
      </c>
      <c r="AE1168" s="163"/>
      <c r="AF1168" s="162"/>
      <c r="AP1168" s="581"/>
    </row>
    <row r="1169" spans="1:42" s="141" customFormat="1">
      <c r="A1169" s="134">
        <v>1160</v>
      </c>
      <c r="B1169" s="286"/>
      <c r="C1169" s="146">
        <f t="shared" si="255"/>
        <v>0</v>
      </c>
      <c r="D1169" s="146">
        <f t="shared" si="256"/>
        <v>1</v>
      </c>
      <c r="E1169" s="146">
        <f t="shared" si="257"/>
        <v>1900</v>
      </c>
      <c r="F1169" s="287"/>
      <c r="G1169" s="287"/>
      <c r="H1169" s="287"/>
      <c r="I1169" s="288"/>
      <c r="J1169" s="287"/>
      <c r="K1169" s="288"/>
      <c r="L1169" s="134"/>
      <c r="M1169" s="133"/>
      <c r="N1169" s="288"/>
      <c r="O1169" s="134"/>
      <c r="P1169" s="166"/>
      <c r="Q1169" s="289"/>
      <c r="R1169" s="165"/>
      <c r="S1169" s="290"/>
      <c r="T1169" s="290"/>
      <c r="U1169" s="290"/>
      <c r="V1169" s="290"/>
      <c r="W1169" s="166"/>
      <c r="X1169" s="87"/>
      <c r="Y1169" s="418">
        <f t="shared" si="258"/>
        <v>0</v>
      </c>
      <c r="Z1169" s="291">
        <f t="shared" si="259"/>
        <v>0</v>
      </c>
      <c r="AA1169" s="163"/>
      <c r="AB1169" s="177" t="str">
        <f t="shared" si="260"/>
        <v/>
      </c>
      <c r="AC1169" s="283" t="str">
        <f t="shared" si="261"/>
        <v/>
      </c>
      <c r="AD1169" s="283" t="str">
        <f t="shared" si="262"/>
        <v/>
      </c>
      <c r="AE1169" s="163"/>
      <c r="AF1169" s="162"/>
      <c r="AP1169" s="581"/>
    </row>
    <row r="1170" spans="1:42" s="141" customFormat="1">
      <c r="A1170" s="134">
        <v>1161</v>
      </c>
      <c r="B1170" s="286"/>
      <c r="C1170" s="146">
        <f t="shared" si="255"/>
        <v>0</v>
      </c>
      <c r="D1170" s="146">
        <f t="shared" si="256"/>
        <v>1</v>
      </c>
      <c r="E1170" s="146">
        <f t="shared" si="257"/>
        <v>1900</v>
      </c>
      <c r="F1170" s="287"/>
      <c r="G1170" s="287"/>
      <c r="H1170" s="287"/>
      <c r="I1170" s="288"/>
      <c r="J1170" s="287"/>
      <c r="K1170" s="288"/>
      <c r="L1170" s="134"/>
      <c r="M1170" s="133"/>
      <c r="N1170" s="288"/>
      <c r="O1170" s="134"/>
      <c r="P1170" s="166"/>
      <c r="Q1170" s="289"/>
      <c r="R1170" s="165"/>
      <c r="S1170" s="290"/>
      <c r="T1170" s="290"/>
      <c r="U1170" s="290"/>
      <c r="V1170" s="290"/>
      <c r="W1170" s="166"/>
      <c r="X1170" s="87"/>
      <c r="Y1170" s="418">
        <f t="shared" si="258"/>
        <v>0</v>
      </c>
      <c r="Z1170" s="291">
        <f t="shared" si="259"/>
        <v>0</v>
      </c>
      <c r="AA1170" s="163"/>
      <c r="AB1170" s="177" t="str">
        <f t="shared" si="260"/>
        <v/>
      </c>
      <c r="AC1170" s="283" t="str">
        <f t="shared" si="261"/>
        <v/>
      </c>
      <c r="AD1170" s="283" t="str">
        <f t="shared" si="262"/>
        <v/>
      </c>
      <c r="AE1170" s="163"/>
      <c r="AF1170" s="162"/>
      <c r="AP1170" s="581"/>
    </row>
    <row r="1171" spans="1:42" s="141" customFormat="1">
      <c r="A1171" s="134">
        <v>1162</v>
      </c>
      <c r="B1171" s="286"/>
      <c r="C1171" s="146">
        <f t="shared" si="255"/>
        <v>0</v>
      </c>
      <c r="D1171" s="146">
        <f t="shared" si="256"/>
        <v>1</v>
      </c>
      <c r="E1171" s="146">
        <f t="shared" si="257"/>
        <v>1900</v>
      </c>
      <c r="F1171" s="287"/>
      <c r="G1171" s="287"/>
      <c r="H1171" s="287"/>
      <c r="I1171" s="288"/>
      <c r="J1171" s="287"/>
      <c r="K1171" s="288"/>
      <c r="L1171" s="134"/>
      <c r="M1171" s="133"/>
      <c r="N1171" s="288"/>
      <c r="O1171" s="134"/>
      <c r="P1171" s="166"/>
      <c r="Q1171" s="289"/>
      <c r="R1171" s="165"/>
      <c r="S1171" s="290"/>
      <c r="T1171" s="290"/>
      <c r="U1171" s="290"/>
      <c r="V1171" s="290"/>
      <c r="W1171" s="166"/>
      <c r="X1171" s="87"/>
      <c r="Y1171" s="418">
        <f t="shared" si="258"/>
        <v>0</v>
      </c>
      <c r="Z1171" s="291">
        <f t="shared" si="259"/>
        <v>0</v>
      </c>
      <c r="AA1171" s="163"/>
      <c r="AB1171" s="177" t="str">
        <f t="shared" si="260"/>
        <v/>
      </c>
      <c r="AC1171" s="283" t="str">
        <f t="shared" si="261"/>
        <v/>
      </c>
      <c r="AD1171" s="283" t="str">
        <f t="shared" si="262"/>
        <v/>
      </c>
      <c r="AE1171" s="163"/>
      <c r="AF1171" s="162"/>
      <c r="AP1171" s="581"/>
    </row>
    <row r="1172" spans="1:42" s="141" customFormat="1">
      <c r="A1172" s="134">
        <v>1163</v>
      </c>
      <c r="B1172" s="286"/>
      <c r="C1172" s="146">
        <f t="shared" si="255"/>
        <v>0</v>
      </c>
      <c r="D1172" s="146">
        <f t="shared" si="256"/>
        <v>1</v>
      </c>
      <c r="E1172" s="146">
        <f t="shared" si="257"/>
        <v>1900</v>
      </c>
      <c r="F1172" s="287"/>
      <c r="G1172" s="287"/>
      <c r="H1172" s="287"/>
      <c r="I1172" s="288"/>
      <c r="J1172" s="287"/>
      <c r="K1172" s="288"/>
      <c r="L1172" s="134"/>
      <c r="M1172" s="133"/>
      <c r="N1172" s="288"/>
      <c r="O1172" s="134"/>
      <c r="P1172" s="166"/>
      <c r="Q1172" s="289"/>
      <c r="R1172" s="165"/>
      <c r="S1172" s="290"/>
      <c r="T1172" s="290"/>
      <c r="U1172" s="290"/>
      <c r="V1172" s="290"/>
      <c r="W1172" s="166"/>
      <c r="X1172" s="87"/>
      <c r="Y1172" s="418">
        <f t="shared" si="258"/>
        <v>0</v>
      </c>
      <c r="Z1172" s="291">
        <f t="shared" si="259"/>
        <v>0</v>
      </c>
      <c r="AA1172" s="163"/>
      <c r="AB1172" s="177" t="str">
        <f t="shared" si="260"/>
        <v/>
      </c>
      <c r="AC1172" s="283" t="str">
        <f t="shared" si="261"/>
        <v/>
      </c>
      <c r="AD1172" s="283" t="str">
        <f t="shared" si="262"/>
        <v/>
      </c>
      <c r="AE1172" s="163"/>
      <c r="AF1172" s="162"/>
      <c r="AP1172" s="581"/>
    </row>
    <row r="1173" spans="1:42" s="141" customFormat="1">
      <c r="A1173" s="134">
        <v>1164</v>
      </c>
      <c r="B1173" s="286"/>
      <c r="C1173" s="146">
        <f t="shared" si="255"/>
        <v>0</v>
      </c>
      <c r="D1173" s="146">
        <f t="shared" si="256"/>
        <v>1</v>
      </c>
      <c r="E1173" s="146">
        <f t="shared" si="257"/>
        <v>1900</v>
      </c>
      <c r="F1173" s="287"/>
      <c r="G1173" s="287"/>
      <c r="H1173" s="287"/>
      <c r="I1173" s="288"/>
      <c r="J1173" s="287"/>
      <c r="K1173" s="288"/>
      <c r="L1173" s="134"/>
      <c r="M1173" s="133"/>
      <c r="N1173" s="288"/>
      <c r="O1173" s="134"/>
      <c r="P1173" s="166"/>
      <c r="Q1173" s="289"/>
      <c r="R1173" s="165"/>
      <c r="S1173" s="290"/>
      <c r="T1173" s="290"/>
      <c r="U1173" s="290"/>
      <c r="V1173" s="290"/>
      <c r="W1173" s="166"/>
      <c r="X1173" s="87"/>
      <c r="Y1173" s="418">
        <f t="shared" si="258"/>
        <v>0</v>
      </c>
      <c r="Z1173" s="291">
        <f t="shared" si="259"/>
        <v>0</v>
      </c>
      <c r="AA1173" s="163"/>
      <c r="AB1173" s="177" t="str">
        <f t="shared" si="260"/>
        <v/>
      </c>
      <c r="AC1173" s="283" t="str">
        <f t="shared" si="261"/>
        <v/>
      </c>
      <c r="AD1173" s="283" t="str">
        <f t="shared" si="262"/>
        <v/>
      </c>
      <c r="AE1173" s="163"/>
      <c r="AF1173" s="162"/>
      <c r="AP1173" s="581"/>
    </row>
    <row r="1174" spans="1:42" s="141" customFormat="1">
      <c r="A1174" s="134">
        <v>1165</v>
      </c>
      <c r="B1174" s="286"/>
      <c r="C1174" s="146">
        <f t="shared" si="255"/>
        <v>0</v>
      </c>
      <c r="D1174" s="146">
        <f t="shared" si="256"/>
        <v>1</v>
      </c>
      <c r="E1174" s="146">
        <f t="shared" si="257"/>
        <v>1900</v>
      </c>
      <c r="F1174" s="287"/>
      <c r="G1174" s="287"/>
      <c r="H1174" s="287"/>
      <c r="I1174" s="288"/>
      <c r="J1174" s="287"/>
      <c r="K1174" s="288"/>
      <c r="L1174" s="134"/>
      <c r="M1174" s="133"/>
      <c r="N1174" s="288"/>
      <c r="O1174" s="134"/>
      <c r="P1174" s="166"/>
      <c r="Q1174" s="289"/>
      <c r="R1174" s="165"/>
      <c r="S1174" s="290"/>
      <c r="T1174" s="290"/>
      <c r="U1174" s="290"/>
      <c r="V1174" s="290"/>
      <c r="W1174" s="166"/>
      <c r="X1174" s="87"/>
      <c r="Y1174" s="418">
        <f t="shared" si="258"/>
        <v>0</v>
      </c>
      <c r="Z1174" s="291">
        <f t="shared" si="259"/>
        <v>0</v>
      </c>
      <c r="AA1174" s="163"/>
      <c r="AB1174" s="177" t="str">
        <f t="shared" si="260"/>
        <v/>
      </c>
      <c r="AC1174" s="283" t="str">
        <f t="shared" si="261"/>
        <v/>
      </c>
      <c r="AD1174" s="283" t="str">
        <f t="shared" si="262"/>
        <v/>
      </c>
      <c r="AE1174" s="163"/>
      <c r="AF1174" s="162"/>
      <c r="AP1174" s="581"/>
    </row>
    <row r="1175" spans="1:42" s="141" customFormat="1">
      <c r="A1175" s="134">
        <v>1166</v>
      </c>
      <c r="B1175" s="286"/>
      <c r="C1175" s="146">
        <f t="shared" si="255"/>
        <v>0</v>
      </c>
      <c r="D1175" s="146">
        <f t="shared" si="256"/>
        <v>1</v>
      </c>
      <c r="E1175" s="146">
        <f t="shared" si="257"/>
        <v>1900</v>
      </c>
      <c r="F1175" s="287"/>
      <c r="G1175" s="287"/>
      <c r="H1175" s="287"/>
      <c r="I1175" s="288"/>
      <c r="J1175" s="287"/>
      <c r="K1175" s="288"/>
      <c r="L1175" s="134"/>
      <c r="M1175" s="133"/>
      <c r="N1175" s="288"/>
      <c r="O1175" s="134"/>
      <c r="P1175" s="166"/>
      <c r="Q1175" s="289"/>
      <c r="R1175" s="165"/>
      <c r="S1175" s="290"/>
      <c r="T1175" s="290"/>
      <c r="U1175" s="290"/>
      <c r="V1175" s="290"/>
      <c r="W1175" s="166"/>
      <c r="X1175" s="87"/>
      <c r="Y1175" s="418">
        <f t="shared" si="258"/>
        <v>0</v>
      </c>
      <c r="Z1175" s="291">
        <f t="shared" si="259"/>
        <v>0</v>
      </c>
      <c r="AA1175" s="163"/>
      <c r="AB1175" s="177" t="str">
        <f t="shared" si="260"/>
        <v/>
      </c>
      <c r="AC1175" s="283" t="str">
        <f t="shared" si="261"/>
        <v/>
      </c>
      <c r="AD1175" s="283" t="str">
        <f t="shared" si="262"/>
        <v/>
      </c>
      <c r="AE1175" s="163"/>
      <c r="AF1175" s="162"/>
      <c r="AP1175" s="581"/>
    </row>
    <row r="1176" spans="1:42" s="141" customFormat="1">
      <c r="A1176" s="134">
        <v>1167</v>
      </c>
      <c r="B1176" s="286"/>
      <c r="C1176" s="146">
        <f t="shared" si="255"/>
        <v>0</v>
      </c>
      <c r="D1176" s="146">
        <f t="shared" si="256"/>
        <v>1</v>
      </c>
      <c r="E1176" s="146">
        <f t="shared" si="257"/>
        <v>1900</v>
      </c>
      <c r="F1176" s="287"/>
      <c r="G1176" s="287"/>
      <c r="H1176" s="287"/>
      <c r="I1176" s="288"/>
      <c r="J1176" s="287"/>
      <c r="K1176" s="288"/>
      <c r="L1176" s="134"/>
      <c r="M1176" s="133"/>
      <c r="N1176" s="288"/>
      <c r="O1176" s="134"/>
      <c r="P1176" s="166"/>
      <c r="Q1176" s="289"/>
      <c r="R1176" s="165"/>
      <c r="S1176" s="290"/>
      <c r="T1176" s="290"/>
      <c r="U1176" s="290"/>
      <c r="V1176" s="290"/>
      <c r="W1176" s="166"/>
      <c r="X1176" s="135"/>
      <c r="Y1176" s="418">
        <f t="shared" si="258"/>
        <v>0</v>
      </c>
      <c r="Z1176" s="291">
        <f t="shared" si="259"/>
        <v>0</v>
      </c>
      <c r="AA1176" s="163"/>
      <c r="AB1176" s="177" t="str">
        <f t="shared" si="260"/>
        <v/>
      </c>
      <c r="AC1176" s="283" t="str">
        <f t="shared" si="261"/>
        <v/>
      </c>
      <c r="AD1176" s="283" t="str">
        <f t="shared" si="262"/>
        <v/>
      </c>
      <c r="AE1176" s="163"/>
      <c r="AF1176" s="162"/>
      <c r="AP1176" s="581"/>
    </row>
    <row r="1177" spans="1:42" s="141" customFormat="1">
      <c r="A1177" s="134">
        <v>1168</v>
      </c>
      <c r="B1177" s="286"/>
      <c r="C1177" s="146">
        <f t="shared" si="255"/>
        <v>0</v>
      </c>
      <c r="D1177" s="146">
        <f t="shared" si="256"/>
        <v>1</v>
      </c>
      <c r="E1177" s="146">
        <f t="shared" si="257"/>
        <v>1900</v>
      </c>
      <c r="F1177" s="287"/>
      <c r="G1177" s="287"/>
      <c r="H1177" s="287"/>
      <c r="I1177" s="288"/>
      <c r="J1177" s="287"/>
      <c r="K1177" s="288"/>
      <c r="L1177" s="134"/>
      <c r="M1177" s="133"/>
      <c r="N1177" s="288"/>
      <c r="O1177" s="134"/>
      <c r="P1177" s="166"/>
      <c r="Q1177" s="289"/>
      <c r="R1177" s="165"/>
      <c r="S1177" s="290"/>
      <c r="T1177" s="290"/>
      <c r="U1177" s="290"/>
      <c r="V1177" s="290"/>
      <c r="W1177" s="166"/>
      <c r="X1177" s="135"/>
      <c r="Y1177" s="418">
        <f t="shared" si="258"/>
        <v>0</v>
      </c>
      <c r="Z1177" s="291">
        <f t="shared" si="259"/>
        <v>0</v>
      </c>
      <c r="AA1177" s="163"/>
      <c r="AB1177" s="177" t="str">
        <f t="shared" si="260"/>
        <v/>
      </c>
      <c r="AC1177" s="283" t="str">
        <f t="shared" si="261"/>
        <v/>
      </c>
      <c r="AD1177" s="283" t="str">
        <f t="shared" si="262"/>
        <v/>
      </c>
      <c r="AE1177" s="163"/>
      <c r="AF1177" s="162"/>
      <c r="AP1177" s="581"/>
    </row>
    <row r="1178" spans="1:42" s="141" customFormat="1">
      <c r="A1178" s="134">
        <v>1169</v>
      </c>
      <c r="B1178" s="286"/>
      <c r="C1178" s="146">
        <f t="shared" si="255"/>
        <v>0</v>
      </c>
      <c r="D1178" s="146">
        <f t="shared" si="256"/>
        <v>1</v>
      </c>
      <c r="E1178" s="146">
        <f t="shared" si="257"/>
        <v>1900</v>
      </c>
      <c r="F1178" s="287"/>
      <c r="G1178" s="287"/>
      <c r="H1178" s="287"/>
      <c r="I1178" s="288"/>
      <c r="J1178" s="287"/>
      <c r="K1178" s="288"/>
      <c r="L1178" s="134"/>
      <c r="M1178" s="133"/>
      <c r="N1178" s="288"/>
      <c r="O1178" s="134"/>
      <c r="P1178" s="166"/>
      <c r="Q1178" s="289"/>
      <c r="R1178" s="165"/>
      <c r="S1178" s="290"/>
      <c r="T1178" s="290"/>
      <c r="U1178" s="290"/>
      <c r="V1178" s="290"/>
      <c r="W1178" s="166"/>
      <c r="X1178" s="135"/>
      <c r="Y1178" s="418">
        <f t="shared" si="258"/>
        <v>0</v>
      </c>
      <c r="Z1178" s="291">
        <f t="shared" si="259"/>
        <v>0</v>
      </c>
      <c r="AA1178" s="163"/>
      <c r="AB1178" s="177" t="str">
        <f t="shared" si="260"/>
        <v/>
      </c>
      <c r="AC1178" s="283" t="str">
        <f t="shared" si="261"/>
        <v/>
      </c>
      <c r="AD1178" s="283" t="str">
        <f t="shared" si="262"/>
        <v/>
      </c>
      <c r="AE1178" s="163"/>
      <c r="AF1178" s="162"/>
      <c r="AP1178" s="581"/>
    </row>
    <row r="1179" spans="1:42" s="141" customFormat="1">
      <c r="A1179" s="134">
        <v>1170</v>
      </c>
      <c r="B1179" s="286"/>
      <c r="C1179" s="146">
        <f t="shared" si="255"/>
        <v>0</v>
      </c>
      <c r="D1179" s="146">
        <f t="shared" si="256"/>
        <v>1</v>
      </c>
      <c r="E1179" s="146">
        <f t="shared" si="257"/>
        <v>1900</v>
      </c>
      <c r="F1179" s="287"/>
      <c r="G1179" s="287"/>
      <c r="H1179" s="287"/>
      <c r="I1179" s="288"/>
      <c r="J1179" s="287"/>
      <c r="K1179" s="288"/>
      <c r="L1179" s="134"/>
      <c r="M1179" s="133"/>
      <c r="N1179" s="288"/>
      <c r="O1179" s="134"/>
      <c r="P1179" s="166"/>
      <c r="Q1179" s="289"/>
      <c r="R1179" s="165"/>
      <c r="S1179" s="290"/>
      <c r="T1179" s="290"/>
      <c r="U1179" s="290"/>
      <c r="V1179" s="290"/>
      <c r="W1179" s="166"/>
      <c r="X1179" s="135"/>
      <c r="Y1179" s="418">
        <f t="shared" si="258"/>
        <v>0</v>
      </c>
      <c r="Z1179" s="291">
        <f t="shared" si="259"/>
        <v>0</v>
      </c>
      <c r="AA1179" s="163"/>
      <c r="AB1179" s="177" t="str">
        <f t="shared" si="260"/>
        <v/>
      </c>
      <c r="AC1179" s="283" t="str">
        <f t="shared" si="261"/>
        <v/>
      </c>
      <c r="AD1179" s="283" t="str">
        <f t="shared" si="262"/>
        <v/>
      </c>
      <c r="AE1179" s="163"/>
      <c r="AF1179" s="162"/>
      <c r="AP1179" s="581"/>
    </row>
    <row r="1180" spans="1:42" s="141" customFormat="1">
      <c r="A1180" s="134">
        <v>1171</v>
      </c>
      <c r="B1180" s="286"/>
      <c r="C1180" s="146">
        <f t="shared" si="255"/>
        <v>0</v>
      </c>
      <c r="D1180" s="146">
        <f t="shared" si="256"/>
        <v>1</v>
      </c>
      <c r="E1180" s="146">
        <f t="shared" si="257"/>
        <v>1900</v>
      </c>
      <c r="F1180" s="287"/>
      <c r="G1180" s="287"/>
      <c r="H1180" s="287"/>
      <c r="I1180" s="288"/>
      <c r="J1180" s="287"/>
      <c r="K1180" s="288"/>
      <c r="L1180" s="134"/>
      <c r="M1180" s="133"/>
      <c r="N1180" s="288"/>
      <c r="O1180" s="134"/>
      <c r="P1180" s="166"/>
      <c r="Q1180" s="289"/>
      <c r="R1180" s="165"/>
      <c r="S1180" s="290"/>
      <c r="T1180" s="290"/>
      <c r="U1180" s="290"/>
      <c r="V1180" s="290"/>
      <c r="W1180" s="166"/>
      <c r="X1180" s="135"/>
      <c r="Y1180" s="418">
        <f t="shared" si="258"/>
        <v>0</v>
      </c>
      <c r="Z1180" s="291">
        <f t="shared" si="259"/>
        <v>0</v>
      </c>
      <c r="AA1180" s="163"/>
      <c r="AB1180" s="177" t="str">
        <f t="shared" si="260"/>
        <v/>
      </c>
      <c r="AC1180" s="283" t="str">
        <f t="shared" si="261"/>
        <v/>
      </c>
      <c r="AD1180" s="283" t="str">
        <f t="shared" si="262"/>
        <v/>
      </c>
      <c r="AE1180" s="163"/>
      <c r="AF1180" s="162"/>
      <c r="AP1180" s="581"/>
    </row>
    <row r="1181" spans="1:42" s="141" customFormat="1">
      <c r="A1181" s="134">
        <v>1172</v>
      </c>
      <c r="B1181" s="286"/>
      <c r="C1181" s="146">
        <f t="shared" si="255"/>
        <v>0</v>
      </c>
      <c r="D1181" s="146">
        <f t="shared" si="256"/>
        <v>1</v>
      </c>
      <c r="E1181" s="146">
        <f t="shared" si="257"/>
        <v>1900</v>
      </c>
      <c r="F1181" s="287"/>
      <c r="G1181" s="287"/>
      <c r="H1181" s="287"/>
      <c r="I1181" s="288"/>
      <c r="J1181" s="287"/>
      <c r="K1181" s="288"/>
      <c r="L1181" s="134"/>
      <c r="M1181" s="133"/>
      <c r="N1181" s="288"/>
      <c r="O1181" s="134"/>
      <c r="P1181" s="166"/>
      <c r="Q1181" s="289"/>
      <c r="R1181" s="165"/>
      <c r="S1181" s="290"/>
      <c r="T1181" s="290"/>
      <c r="U1181" s="290"/>
      <c r="V1181" s="290"/>
      <c r="W1181" s="166"/>
      <c r="X1181" s="135"/>
      <c r="Y1181" s="418">
        <f t="shared" si="258"/>
        <v>0</v>
      </c>
      <c r="Z1181" s="291">
        <f t="shared" si="259"/>
        <v>0</v>
      </c>
      <c r="AA1181" s="163"/>
      <c r="AB1181" s="177" t="str">
        <f t="shared" si="260"/>
        <v/>
      </c>
      <c r="AC1181" s="283" t="str">
        <f t="shared" si="261"/>
        <v/>
      </c>
      <c r="AD1181" s="283" t="str">
        <f t="shared" si="262"/>
        <v/>
      </c>
      <c r="AE1181" s="163"/>
      <c r="AF1181" s="162"/>
      <c r="AP1181" s="581"/>
    </row>
    <row r="1182" spans="1:42" s="141" customFormat="1">
      <c r="A1182" s="134">
        <v>1173</v>
      </c>
      <c r="B1182" s="286"/>
      <c r="C1182" s="146">
        <f t="shared" si="255"/>
        <v>0</v>
      </c>
      <c r="D1182" s="146">
        <f t="shared" si="256"/>
        <v>1</v>
      </c>
      <c r="E1182" s="146">
        <f t="shared" si="257"/>
        <v>1900</v>
      </c>
      <c r="F1182" s="287"/>
      <c r="G1182" s="287"/>
      <c r="H1182" s="287"/>
      <c r="I1182" s="288"/>
      <c r="J1182" s="287"/>
      <c r="K1182" s="288"/>
      <c r="L1182" s="134"/>
      <c r="M1182" s="133"/>
      <c r="N1182" s="288"/>
      <c r="O1182" s="134"/>
      <c r="P1182" s="166"/>
      <c r="Q1182" s="289"/>
      <c r="R1182" s="165"/>
      <c r="S1182" s="290"/>
      <c r="T1182" s="290"/>
      <c r="U1182" s="290"/>
      <c r="V1182" s="290"/>
      <c r="W1182" s="166"/>
      <c r="X1182" s="135"/>
      <c r="Y1182" s="418">
        <f t="shared" si="258"/>
        <v>0</v>
      </c>
      <c r="Z1182" s="291">
        <f t="shared" si="259"/>
        <v>0</v>
      </c>
      <c r="AA1182" s="163"/>
      <c r="AB1182" s="177" t="str">
        <f t="shared" si="260"/>
        <v/>
      </c>
      <c r="AC1182" s="283" t="str">
        <f t="shared" si="261"/>
        <v/>
      </c>
      <c r="AD1182" s="283" t="str">
        <f t="shared" si="262"/>
        <v/>
      </c>
      <c r="AE1182" s="163"/>
      <c r="AF1182" s="162"/>
      <c r="AP1182" s="581"/>
    </row>
    <row r="1183" spans="1:42" s="141" customFormat="1">
      <c r="A1183" s="134">
        <v>1174</v>
      </c>
      <c r="B1183" s="286"/>
      <c r="C1183" s="146">
        <f t="shared" si="255"/>
        <v>0</v>
      </c>
      <c r="D1183" s="146">
        <f t="shared" si="256"/>
        <v>1</v>
      </c>
      <c r="E1183" s="146">
        <f t="shared" si="257"/>
        <v>1900</v>
      </c>
      <c r="F1183" s="287"/>
      <c r="G1183" s="287"/>
      <c r="H1183" s="287"/>
      <c r="I1183" s="288"/>
      <c r="J1183" s="287"/>
      <c r="K1183" s="288"/>
      <c r="L1183" s="134"/>
      <c r="M1183" s="133"/>
      <c r="N1183" s="288"/>
      <c r="O1183" s="134"/>
      <c r="P1183" s="166"/>
      <c r="Q1183" s="289"/>
      <c r="R1183" s="165"/>
      <c r="S1183" s="290"/>
      <c r="T1183" s="290"/>
      <c r="U1183" s="290"/>
      <c r="V1183" s="290"/>
      <c r="W1183" s="166"/>
      <c r="X1183" s="135"/>
      <c r="Y1183" s="418">
        <f t="shared" si="258"/>
        <v>0</v>
      </c>
      <c r="Z1183" s="291">
        <f t="shared" si="259"/>
        <v>0</v>
      </c>
      <c r="AA1183" s="163"/>
      <c r="AB1183" s="177" t="str">
        <f t="shared" si="260"/>
        <v/>
      </c>
      <c r="AC1183" s="283" t="str">
        <f t="shared" si="261"/>
        <v/>
      </c>
      <c r="AD1183" s="283" t="str">
        <f t="shared" si="262"/>
        <v/>
      </c>
      <c r="AE1183" s="163"/>
      <c r="AF1183" s="162"/>
      <c r="AP1183" s="581"/>
    </row>
    <row r="1184" spans="1:42" s="141" customFormat="1">
      <c r="A1184" s="134">
        <v>1175</v>
      </c>
      <c r="B1184" s="286"/>
      <c r="C1184" s="146">
        <f t="shared" si="255"/>
        <v>0</v>
      </c>
      <c r="D1184" s="146">
        <f t="shared" si="256"/>
        <v>1</v>
      </c>
      <c r="E1184" s="146">
        <f t="shared" si="257"/>
        <v>1900</v>
      </c>
      <c r="F1184" s="287"/>
      <c r="G1184" s="287"/>
      <c r="H1184" s="287"/>
      <c r="I1184" s="288"/>
      <c r="J1184" s="287"/>
      <c r="K1184" s="288"/>
      <c r="L1184" s="134"/>
      <c r="M1184" s="133"/>
      <c r="N1184" s="288"/>
      <c r="O1184" s="134"/>
      <c r="P1184" s="166"/>
      <c r="Q1184" s="289"/>
      <c r="R1184" s="165"/>
      <c r="S1184" s="290"/>
      <c r="T1184" s="290"/>
      <c r="U1184" s="290"/>
      <c r="V1184" s="290"/>
      <c r="W1184" s="166"/>
      <c r="X1184" s="135"/>
      <c r="Y1184" s="418">
        <f t="shared" si="258"/>
        <v>0</v>
      </c>
      <c r="Z1184" s="291">
        <f t="shared" si="259"/>
        <v>0</v>
      </c>
      <c r="AA1184" s="163"/>
      <c r="AB1184" s="177" t="str">
        <f t="shared" si="260"/>
        <v/>
      </c>
      <c r="AC1184" s="283" t="str">
        <f t="shared" si="261"/>
        <v/>
      </c>
      <c r="AD1184" s="283" t="str">
        <f t="shared" si="262"/>
        <v/>
      </c>
      <c r="AE1184" s="163"/>
      <c r="AF1184" s="162"/>
      <c r="AP1184" s="581"/>
    </row>
    <row r="1185" spans="1:42" s="141" customFormat="1">
      <c r="A1185" s="134">
        <v>1176</v>
      </c>
      <c r="B1185" s="286"/>
      <c r="C1185" s="146">
        <f t="shared" si="255"/>
        <v>0</v>
      </c>
      <c r="D1185" s="146">
        <f t="shared" si="256"/>
        <v>1</v>
      </c>
      <c r="E1185" s="146">
        <f t="shared" si="257"/>
        <v>1900</v>
      </c>
      <c r="F1185" s="287"/>
      <c r="G1185" s="287"/>
      <c r="H1185" s="287"/>
      <c r="I1185" s="288"/>
      <c r="J1185" s="287"/>
      <c r="K1185" s="288"/>
      <c r="L1185" s="134"/>
      <c r="M1185" s="133"/>
      <c r="N1185" s="288"/>
      <c r="O1185" s="134"/>
      <c r="P1185" s="166"/>
      <c r="Q1185" s="289"/>
      <c r="R1185" s="165"/>
      <c r="S1185" s="290"/>
      <c r="T1185" s="290"/>
      <c r="U1185" s="290"/>
      <c r="V1185" s="290"/>
      <c r="W1185" s="166"/>
      <c r="X1185" s="135"/>
      <c r="Y1185" s="418">
        <f t="shared" si="258"/>
        <v>0</v>
      </c>
      <c r="Z1185" s="291">
        <f t="shared" si="259"/>
        <v>0</v>
      </c>
      <c r="AA1185" s="163"/>
      <c r="AB1185" s="177" t="str">
        <f t="shared" si="260"/>
        <v/>
      </c>
      <c r="AC1185" s="283" t="str">
        <f t="shared" si="261"/>
        <v/>
      </c>
      <c r="AD1185" s="283" t="str">
        <f t="shared" si="262"/>
        <v/>
      </c>
      <c r="AE1185" s="163"/>
      <c r="AF1185" s="162"/>
      <c r="AP1185" s="581"/>
    </row>
    <row r="1186" spans="1:42" s="141" customFormat="1">
      <c r="A1186" s="134">
        <v>1177</v>
      </c>
      <c r="B1186" s="286"/>
      <c r="C1186" s="146">
        <f t="shared" si="255"/>
        <v>0</v>
      </c>
      <c r="D1186" s="146">
        <f t="shared" si="256"/>
        <v>1</v>
      </c>
      <c r="E1186" s="146">
        <f t="shared" si="257"/>
        <v>1900</v>
      </c>
      <c r="F1186" s="287"/>
      <c r="G1186" s="287"/>
      <c r="H1186" s="287"/>
      <c r="I1186" s="288"/>
      <c r="J1186" s="287"/>
      <c r="K1186" s="288"/>
      <c r="L1186" s="134"/>
      <c r="M1186" s="133"/>
      <c r="N1186" s="288"/>
      <c r="O1186" s="134"/>
      <c r="P1186" s="166"/>
      <c r="Q1186" s="289"/>
      <c r="R1186" s="165"/>
      <c r="S1186" s="290"/>
      <c r="T1186" s="290"/>
      <c r="U1186" s="290"/>
      <c r="V1186" s="290"/>
      <c r="W1186" s="166"/>
      <c r="X1186" s="135"/>
      <c r="Y1186" s="418">
        <f t="shared" si="258"/>
        <v>0</v>
      </c>
      <c r="Z1186" s="291">
        <f t="shared" si="259"/>
        <v>0</v>
      </c>
      <c r="AA1186" s="163"/>
      <c r="AB1186" s="177" t="str">
        <f t="shared" si="260"/>
        <v/>
      </c>
      <c r="AC1186" s="283" t="str">
        <f t="shared" si="261"/>
        <v/>
      </c>
      <c r="AD1186" s="283" t="str">
        <f t="shared" si="262"/>
        <v/>
      </c>
      <c r="AE1186" s="163"/>
      <c r="AF1186" s="162"/>
      <c r="AP1186" s="581"/>
    </row>
    <row r="1187" spans="1:42" s="141" customFormat="1">
      <c r="A1187" s="134">
        <v>1178</v>
      </c>
      <c r="B1187" s="286"/>
      <c r="C1187" s="146">
        <f t="shared" si="255"/>
        <v>0</v>
      </c>
      <c r="D1187" s="146">
        <f t="shared" si="256"/>
        <v>1</v>
      </c>
      <c r="E1187" s="146">
        <f t="shared" si="257"/>
        <v>1900</v>
      </c>
      <c r="F1187" s="287"/>
      <c r="G1187" s="287"/>
      <c r="H1187" s="287"/>
      <c r="I1187" s="288"/>
      <c r="J1187" s="287"/>
      <c r="K1187" s="288"/>
      <c r="L1187" s="134"/>
      <c r="M1187" s="133"/>
      <c r="N1187" s="288"/>
      <c r="O1187" s="134"/>
      <c r="P1187" s="166"/>
      <c r="Q1187" s="289"/>
      <c r="R1187" s="165"/>
      <c r="S1187" s="290"/>
      <c r="T1187" s="290"/>
      <c r="U1187" s="290"/>
      <c r="V1187" s="290"/>
      <c r="W1187" s="166"/>
      <c r="X1187" s="135"/>
      <c r="Y1187" s="418">
        <f t="shared" si="258"/>
        <v>0</v>
      </c>
      <c r="Z1187" s="291">
        <f t="shared" si="259"/>
        <v>0</v>
      </c>
      <c r="AA1187" s="163"/>
      <c r="AB1187" s="177" t="str">
        <f t="shared" si="260"/>
        <v/>
      </c>
      <c r="AC1187" s="283" t="str">
        <f t="shared" si="261"/>
        <v/>
      </c>
      <c r="AD1187" s="283" t="str">
        <f t="shared" si="262"/>
        <v/>
      </c>
      <c r="AE1187" s="163"/>
      <c r="AF1187" s="162"/>
      <c r="AP1187" s="581"/>
    </row>
    <row r="1188" spans="1:42" s="141" customFormat="1">
      <c r="A1188" s="134">
        <v>1179</v>
      </c>
      <c r="B1188" s="286"/>
      <c r="C1188" s="146">
        <f t="shared" si="255"/>
        <v>0</v>
      </c>
      <c r="D1188" s="146">
        <f t="shared" si="256"/>
        <v>1</v>
      </c>
      <c r="E1188" s="146">
        <f t="shared" si="257"/>
        <v>1900</v>
      </c>
      <c r="F1188" s="287"/>
      <c r="G1188" s="287"/>
      <c r="H1188" s="287"/>
      <c r="I1188" s="288"/>
      <c r="J1188" s="287"/>
      <c r="K1188" s="288"/>
      <c r="L1188" s="134"/>
      <c r="M1188" s="133"/>
      <c r="N1188" s="288"/>
      <c r="O1188" s="134"/>
      <c r="P1188" s="166"/>
      <c r="Q1188" s="289"/>
      <c r="R1188" s="165"/>
      <c r="S1188" s="290"/>
      <c r="T1188" s="290"/>
      <c r="U1188" s="290"/>
      <c r="V1188" s="290"/>
      <c r="W1188" s="166"/>
      <c r="X1188" s="135"/>
      <c r="Y1188" s="418">
        <f t="shared" si="258"/>
        <v>0</v>
      </c>
      <c r="Z1188" s="291">
        <f t="shared" si="259"/>
        <v>0</v>
      </c>
      <c r="AA1188" s="163"/>
      <c r="AB1188" s="177" t="str">
        <f t="shared" si="260"/>
        <v/>
      </c>
      <c r="AC1188" s="283" t="str">
        <f t="shared" si="261"/>
        <v/>
      </c>
      <c r="AD1188" s="283" t="str">
        <f t="shared" si="262"/>
        <v/>
      </c>
      <c r="AE1188" s="163"/>
      <c r="AF1188" s="162"/>
      <c r="AP1188" s="581"/>
    </row>
    <row r="1189" spans="1:42" s="141" customFormat="1">
      <c r="A1189" s="134">
        <v>1180</v>
      </c>
      <c r="B1189" s="286"/>
      <c r="C1189" s="146">
        <f t="shared" si="255"/>
        <v>0</v>
      </c>
      <c r="D1189" s="146">
        <f t="shared" si="256"/>
        <v>1</v>
      </c>
      <c r="E1189" s="146">
        <f t="shared" si="257"/>
        <v>1900</v>
      </c>
      <c r="F1189" s="287"/>
      <c r="G1189" s="287"/>
      <c r="H1189" s="287"/>
      <c r="I1189" s="288"/>
      <c r="J1189" s="287"/>
      <c r="K1189" s="288"/>
      <c r="L1189" s="134"/>
      <c r="M1189" s="133"/>
      <c r="N1189" s="288"/>
      <c r="O1189" s="134"/>
      <c r="P1189" s="166"/>
      <c r="Q1189" s="289"/>
      <c r="R1189" s="165"/>
      <c r="S1189" s="290"/>
      <c r="T1189" s="290"/>
      <c r="U1189" s="290"/>
      <c r="V1189" s="290"/>
      <c r="W1189" s="166"/>
      <c r="X1189" s="135"/>
      <c r="Y1189" s="418">
        <f t="shared" si="258"/>
        <v>0</v>
      </c>
      <c r="Z1189" s="291">
        <f t="shared" si="259"/>
        <v>0</v>
      </c>
      <c r="AA1189" s="163"/>
      <c r="AB1189" s="177" t="str">
        <f t="shared" si="260"/>
        <v/>
      </c>
      <c r="AC1189" s="283" t="str">
        <f t="shared" si="261"/>
        <v/>
      </c>
      <c r="AD1189" s="283" t="str">
        <f t="shared" si="262"/>
        <v/>
      </c>
      <c r="AE1189" s="163"/>
      <c r="AF1189" s="162"/>
      <c r="AP1189" s="581"/>
    </row>
    <row r="1190" spans="1:42" s="141" customFormat="1">
      <c r="A1190" s="134">
        <v>1181</v>
      </c>
      <c r="B1190" s="286"/>
      <c r="C1190" s="146">
        <f t="shared" si="255"/>
        <v>0</v>
      </c>
      <c r="D1190" s="146">
        <f t="shared" si="256"/>
        <v>1</v>
      </c>
      <c r="E1190" s="146">
        <f t="shared" si="257"/>
        <v>1900</v>
      </c>
      <c r="F1190" s="287"/>
      <c r="G1190" s="287"/>
      <c r="H1190" s="287"/>
      <c r="I1190" s="288"/>
      <c r="J1190" s="287"/>
      <c r="K1190" s="288"/>
      <c r="L1190" s="134"/>
      <c r="M1190" s="133"/>
      <c r="N1190" s="288"/>
      <c r="O1190" s="134"/>
      <c r="P1190" s="166"/>
      <c r="Q1190" s="289"/>
      <c r="R1190" s="165"/>
      <c r="S1190" s="290"/>
      <c r="T1190" s="290"/>
      <c r="U1190" s="290"/>
      <c r="V1190" s="290"/>
      <c r="W1190" s="166"/>
      <c r="X1190" s="135"/>
      <c r="Y1190" s="418">
        <f t="shared" si="258"/>
        <v>0</v>
      </c>
      <c r="Z1190" s="291">
        <f t="shared" si="259"/>
        <v>0</v>
      </c>
      <c r="AA1190" s="163"/>
      <c r="AB1190" s="177" t="str">
        <f t="shared" si="260"/>
        <v/>
      </c>
      <c r="AC1190" s="283" t="str">
        <f t="shared" si="261"/>
        <v/>
      </c>
      <c r="AD1190" s="283" t="str">
        <f t="shared" si="262"/>
        <v/>
      </c>
      <c r="AE1190" s="163"/>
      <c r="AF1190" s="162"/>
      <c r="AP1190" s="581"/>
    </row>
    <row r="1191" spans="1:42" s="141" customFormat="1">
      <c r="A1191" s="134">
        <v>1182</v>
      </c>
      <c r="B1191" s="286"/>
      <c r="C1191" s="146">
        <f t="shared" si="255"/>
        <v>0</v>
      </c>
      <c r="D1191" s="146">
        <f t="shared" si="256"/>
        <v>1</v>
      </c>
      <c r="E1191" s="146">
        <f t="shared" si="257"/>
        <v>1900</v>
      </c>
      <c r="F1191" s="287"/>
      <c r="G1191" s="287"/>
      <c r="H1191" s="287"/>
      <c r="I1191" s="288"/>
      <c r="J1191" s="287"/>
      <c r="K1191" s="288"/>
      <c r="L1191" s="134"/>
      <c r="M1191" s="133"/>
      <c r="N1191" s="288"/>
      <c r="O1191" s="134"/>
      <c r="P1191" s="166"/>
      <c r="Q1191" s="289"/>
      <c r="R1191" s="165"/>
      <c r="S1191" s="290"/>
      <c r="T1191" s="290"/>
      <c r="U1191" s="290"/>
      <c r="V1191" s="290"/>
      <c r="W1191" s="166"/>
      <c r="X1191" s="135"/>
      <c r="Y1191" s="418">
        <f t="shared" si="258"/>
        <v>0</v>
      </c>
      <c r="Z1191" s="291">
        <f t="shared" si="259"/>
        <v>0</v>
      </c>
      <c r="AA1191" s="163"/>
      <c r="AB1191" s="177" t="str">
        <f t="shared" si="260"/>
        <v/>
      </c>
      <c r="AC1191" s="283" t="str">
        <f t="shared" si="261"/>
        <v/>
      </c>
      <c r="AD1191" s="283" t="str">
        <f t="shared" si="262"/>
        <v/>
      </c>
      <c r="AE1191" s="163"/>
      <c r="AF1191" s="162"/>
      <c r="AP1191" s="581"/>
    </row>
    <row r="1192" spans="1:42" s="141" customFormat="1">
      <c r="A1192" s="134">
        <v>1183</v>
      </c>
      <c r="B1192" s="286"/>
      <c r="C1192" s="146">
        <f t="shared" si="255"/>
        <v>0</v>
      </c>
      <c r="D1192" s="146">
        <f t="shared" si="256"/>
        <v>1</v>
      </c>
      <c r="E1192" s="146">
        <f t="shared" si="257"/>
        <v>1900</v>
      </c>
      <c r="F1192" s="287"/>
      <c r="G1192" s="287"/>
      <c r="H1192" s="287"/>
      <c r="I1192" s="288"/>
      <c r="J1192" s="287"/>
      <c r="K1192" s="288"/>
      <c r="L1192" s="134"/>
      <c r="M1192" s="133"/>
      <c r="N1192" s="288"/>
      <c r="O1192" s="134"/>
      <c r="P1192" s="166"/>
      <c r="Q1192" s="289"/>
      <c r="R1192" s="165"/>
      <c r="S1192" s="290"/>
      <c r="T1192" s="290"/>
      <c r="U1192" s="290"/>
      <c r="V1192" s="290"/>
      <c r="W1192" s="166"/>
      <c r="X1192" s="135"/>
      <c r="Y1192" s="418">
        <f t="shared" si="258"/>
        <v>0</v>
      </c>
      <c r="Z1192" s="291">
        <f t="shared" si="259"/>
        <v>0</v>
      </c>
      <c r="AA1192" s="163"/>
      <c r="AB1192" s="177" t="str">
        <f t="shared" si="260"/>
        <v/>
      </c>
      <c r="AC1192" s="283" t="str">
        <f t="shared" si="261"/>
        <v/>
      </c>
      <c r="AD1192" s="283" t="str">
        <f t="shared" si="262"/>
        <v/>
      </c>
      <c r="AE1192" s="163"/>
      <c r="AF1192" s="162"/>
      <c r="AP1192" s="581"/>
    </row>
    <row r="1193" spans="1:42" s="141" customFormat="1">
      <c r="A1193" s="134">
        <v>1184</v>
      </c>
      <c r="B1193" s="286"/>
      <c r="C1193" s="146">
        <f t="shared" si="255"/>
        <v>0</v>
      </c>
      <c r="D1193" s="146">
        <f t="shared" si="256"/>
        <v>1</v>
      </c>
      <c r="E1193" s="146">
        <f t="shared" si="257"/>
        <v>1900</v>
      </c>
      <c r="F1193" s="287"/>
      <c r="G1193" s="287"/>
      <c r="H1193" s="287"/>
      <c r="I1193" s="288"/>
      <c r="J1193" s="287"/>
      <c r="K1193" s="288"/>
      <c r="L1193" s="134"/>
      <c r="M1193" s="133"/>
      <c r="N1193" s="288"/>
      <c r="O1193" s="134"/>
      <c r="P1193" s="166"/>
      <c r="Q1193" s="289"/>
      <c r="R1193" s="165"/>
      <c r="S1193" s="290"/>
      <c r="T1193" s="290"/>
      <c r="U1193" s="290"/>
      <c r="V1193" s="290"/>
      <c r="W1193" s="166"/>
      <c r="X1193" s="135"/>
      <c r="Y1193" s="418">
        <f t="shared" si="258"/>
        <v>0</v>
      </c>
      <c r="Z1193" s="291">
        <f t="shared" si="259"/>
        <v>0</v>
      </c>
      <c r="AA1193" s="163"/>
      <c r="AB1193" s="177" t="str">
        <f t="shared" si="260"/>
        <v/>
      </c>
      <c r="AC1193" s="283" t="str">
        <f t="shared" si="261"/>
        <v/>
      </c>
      <c r="AD1193" s="283" t="str">
        <f t="shared" si="262"/>
        <v/>
      </c>
      <c r="AE1193" s="163"/>
      <c r="AF1193" s="162"/>
      <c r="AP1193" s="581"/>
    </row>
    <row r="1194" spans="1:42" s="141" customFormat="1">
      <c r="A1194" s="134">
        <v>1185</v>
      </c>
      <c r="B1194" s="286"/>
      <c r="C1194" s="146">
        <f t="shared" si="255"/>
        <v>0</v>
      </c>
      <c r="D1194" s="146">
        <f t="shared" si="256"/>
        <v>1</v>
      </c>
      <c r="E1194" s="146">
        <f t="shared" si="257"/>
        <v>1900</v>
      </c>
      <c r="F1194" s="287"/>
      <c r="G1194" s="287"/>
      <c r="H1194" s="287"/>
      <c r="I1194" s="288"/>
      <c r="J1194" s="287"/>
      <c r="K1194" s="288"/>
      <c r="L1194" s="134"/>
      <c r="M1194" s="133"/>
      <c r="N1194" s="288"/>
      <c r="O1194" s="134"/>
      <c r="P1194" s="166"/>
      <c r="Q1194" s="289"/>
      <c r="R1194" s="165"/>
      <c r="S1194" s="290"/>
      <c r="T1194" s="290"/>
      <c r="U1194" s="290"/>
      <c r="V1194" s="290"/>
      <c r="W1194" s="166"/>
      <c r="X1194" s="135"/>
      <c r="Y1194" s="418">
        <f t="shared" si="258"/>
        <v>0</v>
      </c>
      <c r="Z1194" s="291">
        <f t="shared" si="259"/>
        <v>0</v>
      </c>
      <c r="AA1194" s="163"/>
      <c r="AB1194" s="177" t="str">
        <f t="shared" si="260"/>
        <v/>
      </c>
      <c r="AC1194" s="283" t="str">
        <f t="shared" si="261"/>
        <v/>
      </c>
      <c r="AD1194" s="283" t="str">
        <f t="shared" si="262"/>
        <v/>
      </c>
      <c r="AE1194" s="163"/>
      <c r="AF1194" s="162"/>
      <c r="AP1194" s="581"/>
    </row>
    <row r="1195" spans="1:42" s="141" customFormat="1">
      <c r="A1195" s="134">
        <v>1186</v>
      </c>
      <c r="B1195" s="286"/>
      <c r="C1195" s="146">
        <f t="shared" si="255"/>
        <v>0</v>
      </c>
      <c r="D1195" s="146">
        <f t="shared" si="256"/>
        <v>1</v>
      </c>
      <c r="E1195" s="146">
        <f t="shared" si="257"/>
        <v>1900</v>
      </c>
      <c r="F1195" s="287"/>
      <c r="G1195" s="287"/>
      <c r="H1195" s="287"/>
      <c r="I1195" s="288"/>
      <c r="J1195" s="287"/>
      <c r="K1195" s="288"/>
      <c r="L1195" s="134"/>
      <c r="M1195" s="133"/>
      <c r="N1195" s="288"/>
      <c r="O1195" s="134"/>
      <c r="P1195" s="166"/>
      <c r="Q1195" s="289"/>
      <c r="R1195" s="165"/>
      <c r="S1195" s="290"/>
      <c r="T1195" s="290"/>
      <c r="U1195" s="290"/>
      <c r="V1195" s="290"/>
      <c r="W1195" s="166"/>
      <c r="X1195" s="135"/>
      <c r="Y1195" s="418">
        <f t="shared" si="258"/>
        <v>0</v>
      </c>
      <c r="Z1195" s="291">
        <f t="shared" si="259"/>
        <v>0</v>
      </c>
      <c r="AA1195" s="163"/>
      <c r="AB1195" s="177" t="str">
        <f t="shared" si="260"/>
        <v/>
      </c>
      <c r="AC1195" s="283" t="str">
        <f t="shared" si="261"/>
        <v/>
      </c>
      <c r="AD1195" s="283" t="str">
        <f t="shared" si="262"/>
        <v/>
      </c>
      <c r="AE1195" s="163"/>
      <c r="AF1195" s="162"/>
      <c r="AP1195" s="581"/>
    </row>
    <row r="1196" spans="1:42" s="141" customFormat="1">
      <c r="A1196" s="134">
        <v>1187</v>
      </c>
      <c r="B1196" s="286"/>
      <c r="C1196" s="146">
        <f t="shared" si="255"/>
        <v>0</v>
      </c>
      <c r="D1196" s="146">
        <f t="shared" si="256"/>
        <v>1</v>
      </c>
      <c r="E1196" s="146">
        <f t="shared" si="257"/>
        <v>1900</v>
      </c>
      <c r="F1196" s="287"/>
      <c r="G1196" s="287"/>
      <c r="H1196" s="287"/>
      <c r="I1196" s="288"/>
      <c r="J1196" s="287"/>
      <c r="K1196" s="288"/>
      <c r="L1196" s="134"/>
      <c r="M1196" s="133"/>
      <c r="N1196" s="288"/>
      <c r="O1196" s="134"/>
      <c r="P1196" s="166"/>
      <c r="Q1196" s="289"/>
      <c r="R1196" s="165"/>
      <c r="S1196" s="290"/>
      <c r="T1196" s="290"/>
      <c r="U1196" s="290"/>
      <c r="V1196" s="290"/>
      <c r="W1196" s="166"/>
      <c r="X1196" s="135"/>
      <c r="Y1196" s="418">
        <f t="shared" si="258"/>
        <v>0</v>
      </c>
      <c r="Z1196" s="291">
        <f t="shared" si="259"/>
        <v>0</v>
      </c>
      <c r="AA1196" s="163"/>
      <c r="AB1196" s="177" t="str">
        <f t="shared" si="260"/>
        <v/>
      </c>
      <c r="AC1196" s="283" t="str">
        <f t="shared" si="261"/>
        <v/>
      </c>
      <c r="AD1196" s="283" t="str">
        <f t="shared" si="262"/>
        <v/>
      </c>
      <c r="AE1196" s="163"/>
      <c r="AF1196" s="162"/>
      <c r="AP1196" s="581"/>
    </row>
    <row r="1197" spans="1:42" s="141" customFormat="1">
      <c r="A1197" s="134">
        <v>1188</v>
      </c>
      <c r="B1197" s="286"/>
      <c r="C1197" s="146">
        <f t="shared" si="255"/>
        <v>0</v>
      </c>
      <c r="D1197" s="146">
        <f t="shared" si="256"/>
        <v>1</v>
      </c>
      <c r="E1197" s="146">
        <f t="shared" si="257"/>
        <v>1900</v>
      </c>
      <c r="F1197" s="287"/>
      <c r="G1197" s="287"/>
      <c r="H1197" s="287"/>
      <c r="I1197" s="288"/>
      <c r="J1197" s="287"/>
      <c r="K1197" s="288"/>
      <c r="L1197" s="134"/>
      <c r="M1197" s="133"/>
      <c r="N1197" s="288"/>
      <c r="O1197" s="134"/>
      <c r="P1197" s="166"/>
      <c r="Q1197" s="289"/>
      <c r="R1197" s="165"/>
      <c r="S1197" s="290"/>
      <c r="T1197" s="290"/>
      <c r="U1197" s="290"/>
      <c r="V1197" s="290"/>
      <c r="W1197" s="166"/>
      <c r="X1197" s="135"/>
      <c r="Y1197" s="418">
        <f t="shared" si="258"/>
        <v>0</v>
      </c>
      <c r="Z1197" s="291">
        <f t="shared" si="259"/>
        <v>0</v>
      </c>
      <c r="AA1197" s="163"/>
      <c r="AB1197" s="177" t="str">
        <f t="shared" si="260"/>
        <v/>
      </c>
      <c r="AC1197" s="283" t="str">
        <f t="shared" si="261"/>
        <v/>
      </c>
      <c r="AD1197" s="283" t="str">
        <f t="shared" si="262"/>
        <v/>
      </c>
      <c r="AE1197" s="163"/>
      <c r="AF1197" s="162"/>
      <c r="AP1197" s="581"/>
    </row>
    <row r="1198" spans="1:42" s="141" customFormat="1">
      <c r="A1198" s="134">
        <v>1189</v>
      </c>
      <c r="B1198" s="286"/>
      <c r="C1198" s="146">
        <f t="shared" si="255"/>
        <v>0</v>
      </c>
      <c r="D1198" s="146">
        <f t="shared" si="256"/>
        <v>1</v>
      </c>
      <c r="E1198" s="146">
        <f t="shared" si="257"/>
        <v>1900</v>
      </c>
      <c r="F1198" s="287"/>
      <c r="G1198" s="287"/>
      <c r="H1198" s="287"/>
      <c r="I1198" s="288"/>
      <c r="J1198" s="287"/>
      <c r="K1198" s="288"/>
      <c r="L1198" s="134"/>
      <c r="M1198" s="133"/>
      <c r="N1198" s="288"/>
      <c r="O1198" s="134"/>
      <c r="P1198" s="166"/>
      <c r="Q1198" s="289"/>
      <c r="R1198" s="165"/>
      <c r="S1198" s="290"/>
      <c r="T1198" s="290"/>
      <c r="U1198" s="290"/>
      <c r="V1198" s="290"/>
      <c r="W1198" s="166"/>
      <c r="X1198" s="135"/>
      <c r="Y1198" s="418">
        <f t="shared" si="258"/>
        <v>0</v>
      </c>
      <c r="Z1198" s="291">
        <f t="shared" si="259"/>
        <v>0</v>
      </c>
      <c r="AA1198" s="163"/>
      <c r="AB1198" s="177" t="str">
        <f t="shared" si="260"/>
        <v/>
      </c>
      <c r="AC1198" s="283" t="str">
        <f t="shared" si="261"/>
        <v/>
      </c>
      <c r="AD1198" s="283" t="str">
        <f t="shared" si="262"/>
        <v/>
      </c>
      <c r="AE1198" s="163"/>
      <c r="AF1198" s="162"/>
      <c r="AP1198" s="581"/>
    </row>
    <row r="1199" spans="1:42" s="141" customFormat="1">
      <c r="A1199" s="134">
        <v>1190</v>
      </c>
      <c r="B1199" s="286"/>
      <c r="C1199" s="146">
        <f t="shared" si="255"/>
        <v>0</v>
      </c>
      <c r="D1199" s="146">
        <f t="shared" si="256"/>
        <v>1</v>
      </c>
      <c r="E1199" s="146">
        <f t="shared" si="257"/>
        <v>1900</v>
      </c>
      <c r="F1199" s="287"/>
      <c r="G1199" s="287"/>
      <c r="H1199" s="287"/>
      <c r="I1199" s="288"/>
      <c r="J1199" s="287"/>
      <c r="K1199" s="288"/>
      <c r="L1199" s="134"/>
      <c r="M1199" s="133"/>
      <c r="N1199" s="288"/>
      <c r="O1199" s="134"/>
      <c r="P1199" s="166"/>
      <c r="Q1199" s="289"/>
      <c r="R1199" s="165"/>
      <c r="S1199" s="290"/>
      <c r="T1199" s="290"/>
      <c r="U1199" s="290"/>
      <c r="V1199" s="290"/>
      <c r="W1199" s="166"/>
      <c r="X1199" s="135"/>
      <c r="Y1199" s="418">
        <f t="shared" si="258"/>
        <v>0</v>
      </c>
      <c r="Z1199" s="291">
        <f t="shared" si="259"/>
        <v>0</v>
      </c>
      <c r="AA1199" s="163"/>
      <c r="AB1199" s="177" t="str">
        <f t="shared" si="260"/>
        <v/>
      </c>
      <c r="AC1199" s="283" t="str">
        <f t="shared" si="261"/>
        <v/>
      </c>
      <c r="AD1199" s="283" t="str">
        <f t="shared" si="262"/>
        <v/>
      </c>
      <c r="AE1199" s="163"/>
      <c r="AF1199" s="162"/>
      <c r="AP1199" s="581"/>
    </row>
    <row r="1200" spans="1:42" s="141" customFormat="1">
      <c r="A1200" s="134">
        <v>1191</v>
      </c>
      <c r="B1200" s="286"/>
      <c r="C1200" s="146">
        <f t="shared" si="255"/>
        <v>0</v>
      </c>
      <c r="D1200" s="146">
        <f t="shared" si="256"/>
        <v>1</v>
      </c>
      <c r="E1200" s="146">
        <f t="shared" si="257"/>
        <v>1900</v>
      </c>
      <c r="F1200" s="287"/>
      <c r="G1200" s="287"/>
      <c r="H1200" s="287"/>
      <c r="I1200" s="288"/>
      <c r="J1200" s="287"/>
      <c r="K1200" s="288"/>
      <c r="L1200" s="134"/>
      <c r="M1200" s="133"/>
      <c r="N1200" s="288"/>
      <c r="O1200" s="134"/>
      <c r="P1200" s="166"/>
      <c r="Q1200" s="289"/>
      <c r="R1200" s="165"/>
      <c r="S1200" s="290"/>
      <c r="T1200" s="290"/>
      <c r="U1200" s="290"/>
      <c r="V1200" s="290"/>
      <c r="W1200" s="166"/>
      <c r="X1200" s="135"/>
      <c r="Y1200" s="418">
        <f t="shared" si="258"/>
        <v>0</v>
      </c>
      <c r="Z1200" s="291">
        <f t="shared" si="259"/>
        <v>0</v>
      </c>
      <c r="AA1200" s="163"/>
      <c r="AB1200" s="177" t="str">
        <f t="shared" si="260"/>
        <v/>
      </c>
      <c r="AC1200" s="283" t="str">
        <f t="shared" si="261"/>
        <v/>
      </c>
      <c r="AD1200" s="283" t="str">
        <f t="shared" si="262"/>
        <v/>
      </c>
      <c r="AE1200" s="163"/>
      <c r="AF1200" s="162"/>
      <c r="AP1200" s="581"/>
    </row>
    <row r="1201" spans="1:42" s="141" customFormat="1">
      <c r="A1201" s="134">
        <v>1192</v>
      </c>
      <c r="B1201" s="286"/>
      <c r="C1201" s="146">
        <f t="shared" si="255"/>
        <v>0</v>
      </c>
      <c r="D1201" s="146">
        <f t="shared" si="256"/>
        <v>1</v>
      </c>
      <c r="E1201" s="146">
        <f t="shared" si="257"/>
        <v>1900</v>
      </c>
      <c r="F1201" s="287"/>
      <c r="G1201" s="287"/>
      <c r="H1201" s="287"/>
      <c r="I1201" s="288"/>
      <c r="J1201" s="287"/>
      <c r="K1201" s="288"/>
      <c r="L1201" s="134"/>
      <c r="M1201" s="133"/>
      <c r="N1201" s="288"/>
      <c r="O1201" s="134"/>
      <c r="P1201" s="166"/>
      <c r="Q1201" s="289"/>
      <c r="R1201" s="165"/>
      <c r="S1201" s="290"/>
      <c r="T1201" s="290"/>
      <c r="U1201" s="290"/>
      <c r="V1201" s="290"/>
      <c r="W1201" s="166"/>
      <c r="X1201" s="135"/>
      <c r="Y1201" s="418">
        <f t="shared" si="258"/>
        <v>0</v>
      </c>
      <c r="Z1201" s="291">
        <f t="shared" si="259"/>
        <v>0</v>
      </c>
      <c r="AA1201" s="163"/>
      <c r="AB1201" s="177" t="str">
        <f t="shared" si="260"/>
        <v/>
      </c>
      <c r="AC1201" s="283" t="str">
        <f t="shared" si="261"/>
        <v/>
      </c>
      <c r="AD1201" s="283" t="str">
        <f t="shared" si="262"/>
        <v/>
      </c>
      <c r="AE1201" s="163"/>
      <c r="AF1201" s="162"/>
      <c r="AP1201" s="581"/>
    </row>
    <row r="1202" spans="1:42" s="141" customFormat="1">
      <c r="A1202" s="134">
        <v>1193</v>
      </c>
      <c r="B1202" s="286"/>
      <c r="C1202" s="146">
        <f t="shared" si="255"/>
        <v>0</v>
      </c>
      <c r="D1202" s="146">
        <f t="shared" si="256"/>
        <v>1</v>
      </c>
      <c r="E1202" s="146">
        <f t="shared" si="257"/>
        <v>1900</v>
      </c>
      <c r="F1202" s="287"/>
      <c r="G1202" s="287"/>
      <c r="H1202" s="287"/>
      <c r="I1202" s="288"/>
      <c r="J1202" s="287"/>
      <c r="K1202" s="288"/>
      <c r="L1202" s="134"/>
      <c r="M1202" s="133"/>
      <c r="N1202" s="288"/>
      <c r="O1202" s="134"/>
      <c r="P1202" s="166"/>
      <c r="Q1202" s="289"/>
      <c r="R1202" s="165"/>
      <c r="S1202" s="290"/>
      <c r="T1202" s="290"/>
      <c r="U1202" s="290"/>
      <c r="V1202" s="290"/>
      <c r="W1202" s="166"/>
      <c r="X1202" s="135"/>
      <c r="Y1202" s="418">
        <f t="shared" si="258"/>
        <v>0</v>
      </c>
      <c r="Z1202" s="291">
        <f t="shared" si="259"/>
        <v>0</v>
      </c>
      <c r="AA1202" s="163"/>
      <c r="AB1202" s="177" t="str">
        <f t="shared" si="260"/>
        <v/>
      </c>
      <c r="AC1202" s="283" t="str">
        <f t="shared" si="261"/>
        <v/>
      </c>
      <c r="AD1202" s="283" t="str">
        <f t="shared" si="262"/>
        <v/>
      </c>
      <c r="AE1202" s="163"/>
      <c r="AF1202" s="162"/>
      <c r="AP1202" s="581"/>
    </row>
    <row r="1203" spans="1:42" s="141" customFormat="1">
      <c r="A1203" s="134">
        <v>1194</v>
      </c>
      <c r="B1203" s="286"/>
      <c r="C1203" s="146">
        <f t="shared" si="255"/>
        <v>0</v>
      </c>
      <c r="D1203" s="146">
        <f t="shared" si="256"/>
        <v>1</v>
      </c>
      <c r="E1203" s="146">
        <f t="shared" si="257"/>
        <v>1900</v>
      </c>
      <c r="F1203" s="287"/>
      <c r="G1203" s="287"/>
      <c r="H1203" s="287"/>
      <c r="I1203" s="288"/>
      <c r="J1203" s="287"/>
      <c r="K1203" s="288"/>
      <c r="L1203" s="134"/>
      <c r="M1203" s="133"/>
      <c r="N1203" s="288"/>
      <c r="O1203" s="134"/>
      <c r="P1203" s="166"/>
      <c r="Q1203" s="289"/>
      <c r="R1203" s="165"/>
      <c r="S1203" s="290"/>
      <c r="T1203" s="290"/>
      <c r="U1203" s="290"/>
      <c r="V1203" s="290"/>
      <c r="W1203" s="166"/>
      <c r="X1203" s="135"/>
      <c r="Y1203" s="418">
        <f t="shared" si="258"/>
        <v>0</v>
      </c>
      <c r="Z1203" s="291">
        <f t="shared" si="259"/>
        <v>0</v>
      </c>
      <c r="AA1203" s="163"/>
      <c r="AB1203" s="177" t="str">
        <f t="shared" si="260"/>
        <v/>
      </c>
      <c r="AC1203" s="283" t="str">
        <f t="shared" si="261"/>
        <v/>
      </c>
      <c r="AD1203" s="283" t="str">
        <f t="shared" si="262"/>
        <v/>
      </c>
      <c r="AE1203" s="163"/>
      <c r="AF1203" s="162"/>
      <c r="AP1203" s="581"/>
    </row>
    <row r="1204" spans="1:42" s="141" customFormat="1">
      <c r="A1204" s="134">
        <v>1195</v>
      </c>
      <c r="B1204" s="286"/>
      <c r="C1204" s="146">
        <f t="shared" si="255"/>
        <v>0</v>
      </c>
      <c r="D1204" s="146">
        <f t="shared" si="256"/>
        <v>1</v>
      </c>
      <c r="E1204" s="146">
        <f t="shared" si="257"/>
        <v>1900</v>
      </c>
      <c r="F1204" s="287"/>
      <c r="G1204" s="287"/>
      <c r="H1204" s="287"/>
      <c r="I1204" s="288"/>
      <c r="J1204" s="287"/>
      <c r="K1204" s="288"/>
      <c r="L1204" s="134"/>
      <c r="M1204" s="133"/>
      <c r="N1204" s="288"/>
      <c r="O1204" s="134"/>
      <c r="P1204" s="166"/>
      <c r="Q1204" s="289"/>
      <c r="R1204" s="165"/>
      <c r="S1204" s="290"/>
      <c r="T1204" s="290"/>
      <c r="U1204" s="290"/>
      <c r="V1204" s="290"/>
      <c r="W1204" s="166"/>
      <c r="X1204" s="135"/>
      <c r="Y1204" s="418">
        <f t="shared" si="258"/>
        <v>0</v>
      </c>
      <c r="Z1204" s="291">
        <f t="shared" si="259"/>
        <v>0</v>
      </c>
      <c r="AA1204" s="163"/>
      <c r="AB1204" s="177" t="str">
        <f t="shared" si="260"/>
        <v/>
      </c>
      <c r="AC1204" s="283" t="str">
        <f t="shared" si="261"/>
        <v/>
      </c>
      <c r="AD1204" s="283" t="str">
        <f t="shared" si="262"/>
        <v/>
      </c>
      <c r="AE1204" s="163"/>
      <c r="AF1204" s="162"/>
      <c r="AP1204" s="581"/>
    </row>
    <row r="1205" spans="1:42" s="141" customFormat="1">
      <c r="A1205" s="134">
        <v>1196</v>
      </c>
      <c r="B1205" s="286"/>
      <c r="C1205" s="146">
        <f t="shared" si="255"/>
        <v>0</v>
      </c>
      <c r="D1205" s="146">
        <f t="shared" si="256"/>
        <v>1</v>
      </c>
      <c r="E1205" s="146">
        <f t="shared" si="257"/>
        <v>1900</v>
      </c>
      <c r="F1205" s="287"/>
      <c r="G1205" s="287"/>
      <c r="H1205" s="287"/>
      <c r="I1205" s="288"/>
      <c r="J1205" s="287"/>
      <c r="K1205" s="288"/>
      <c r="L1205" s="134"/>
      <c r="M1205" s="133"/>
      <c r="N1205" s="288"/>
      <c r="O1205" s="134"/>
      <c r="P1205" s="166"/>
      <c r="Q1205" s="289"/>
      <c r="R1205" s="165"/>
      <c r="S1205" s="290"/>
      <c r="T1205" s="290"/>
      <c r="U1205" s="290"/>
      <c r="V1205" s="290"/>
      <c r="W1205" s="166"/>
      <c r="X1205" s="135"/>
      <c r="Y1205" s="418">
        <f t="shared" si="258"/>
        <v>0</v>
      </c>
      <c r="Z1205" s="291">
        <f t="shared" si="259"/>
        <v>0</v>
      </c>
      <c r="AA1205" s="163"/>
      <c r="AB1205" s="177" t="str">
        <f t="shared" si="260"/>
        <v/>
      </c>
      <c r="AC1205" s="283" t="str">
        <f t="shared" si="261"/>
        <v/>
      </c>
      <c r="AD1205" s="283" t="str">
        <f t="shared" si="262"/>
        <v/>
      </c>
      <c r="AE1205" s="163"/>
      <c r="AF1205" s="162"/>
      <c r="AP1205" s="581"/>
    </row>
    <row r="1206" spans="1:42" s="141" customFormat="1">
      <c r="A1206" s="134">
        <v>1197</v>
      </c>
      <c r="B1206" s="286"/>
      <c r="C1206" s="146">
        <f t="shared" si="255"/>
        <v>0</v>
      </c>
      <c r="D1206" s="146">
        <f t="shared" si="256"/>
        <v>1</v>
      </c>
      <c r="E1206" s="146">
        <f t="shared" si="257"/>
        <v>1900</v>
      </c>
      <c r="F1206" s="287"/>
      <c r="G1206" s="287"/>
      <c r="H1206" s="287"/>
      <c r="I1206" s="288"/>
      <c r="J1206" s="287"/>
      <c r="K1206" s="288"/>
      <c r="L1206" s="134"/>
      <c r="M1206" s="133"/>
      <c r="N1206" s="288"/>
      <c r="O1206" s="134"/>
      <c r="P1206" s="166"/>
      <c r="Q1206" s="289"/>
      <c r="R1206" s="165"/>
      <c r="S1206" s="290"/>
      <c r="T1206" s="290"/>
      <c r="U1206" s="290"/>
      <c r="V1206" s="290"/>
      <c r="W1206" s="166"/>
      <c r="X1206" s="135"/>
      <c r="Y1206" s="418">
        <f t="shared" si="258"/>
        <v>0</v>
      </c>
      <c r="Z1206" s="291">
        <f t="shared" si="259"/>
        <v>0</v>
      </c>
      <c r="AA1206" s="163"/>
      <c r="AB1206" s="177" t="str">
        <f t="shared" si="260"/>
        <v/>
      </c>
      <c r="AC1206" s="283" t="str">
        <f t="shared" si="261"/>
        <v/>
      </c>
      <c r="AD1206" s="283" t="str">
        <f t="shared" si="262"/>
        <v/>
      </c>
      <c r="AE1206" s="163"/>
      <c r="AF1206" s="162"/>
      <c r="AP1206" s="581"/>
    </row>
    <row r="1207" spans="1:42" s="141" customFormat="1">
      <c r="A1207" s="134">
        <v>1198</v>
      </c>
      <c r="B1207" s="286"/>
      <c r="C1207" s="146">
        <f t="shared" si="255"/>
        <v>0</v>
      </c>
      <c r="D1207" s="146">
        <f t="shared" si="256"/>
        <v>1</v>
      </c>
      <c r="E1207" s="146">
        <f t="shared" si="257"/>
        <v>1900</v>
      </c>
      <c r="F1207" s="287"/>
      <c r="G1207" s="287"/>
      <c r="H1207" s="287"/>
      <c r="I1207" s="288"/>
      <c r="J1207" s="287"/>
      <c r="K1207" s="288"/>
      <c r="L1207" s="134"/>
      <c r="M1207" s="133"/>
      <c r="N1207" s="288"/>
      <c r="O1207" s="134"/>
      <c r="P1207" s="166"/>
      <c r="Q1207" s="289"/>
      <c r="R1207" s="165"/>
      <c r="S1207" s="290"/>
      <c r="T1207" s="290"/>
      <c r="U1207" s="290"/>
      <c r="V1207" s="290"/>
      <c r="W1207" s="166"/>
      <c r="X1207" s="135"/>
      <c r="Y1207" s="418">
        <f t="shared" si="258"/>
        <v>0</v>
      </c>
      <c r="Z1207" s="291">
        <f t="shared" si="259"/>
        <v>0</v>
      </c>
      <c r="AA1207" s="163"/>
      <c r="AB1207" s="177" t="str">
        <f t="shared" si="260"/>
        <v/>
      </c>
      <c r="AC1207" s="283" t="str">
        <f t="shared" si="261"/>
        <v/>
      </c>
      <c r="AD1207" s="283" t="str">
        <f t="shared" si="262"/>
        <v/>
      </c>
      <c r="AE1207" s="163"/>
      <c r="AF1207" s="162"/>
      <c r="AP1207" s="581"/>
    </row>
    <row r="1208" spans="1:42" s="141" customFormat="1">
      <c r="A1208" s="134">
        <v>1199</v>
      </c>
      <c r="B1208" s="286"/>
      <c r="C1208" s="146">
        <f t="shared" si="255"/>
        <v>0</v>
      </c>
      <c r="D1208" s="146">
        <f t="shared" si="256"/>
        <v>1</v>
      </c>
      <c r="E1208" s="146">
        <f t="shared" si="257"/>
        <v>1900</v>
      </c>
      <c r="F1208" s="287"/>
      <c r="G1208" s="287"/>
      <c r="H1208" s="287"/>
      <c r="I1208" s="288"/>
      <c r="J1208" s="287"/>
      <c r="K1208" s="288"/>
      <c r="L1208" s="134"/>
      <c r="M1208" s="133"/>
      <c r="N1208" s="288"/>
      <c r="O1208" s="134"/>
      <c r="P1208" s="166"/>
      <c r="Q1208" s="289"/>
      <c r="R1208" s="165"/>
      <c r="S1208" s="290"/>
      <c r="T1208" s="290"/>
      <c r="U1208" s="290"/>
      <c r="V1208" s="290"/>
      <c r="W1208" s="166"/>
      <c r="X1208" s="135"/>
      <c r="Y1208" s="418">
        <f t="shared" si="258"/>
        <v>0</v>
      </c>
      <c r="Z1208" s="291">
        <f t="shared" si="259"/>
        <v>0</v>
      </c>
      <c r="AA1208" s="163"/>
      <c r="AB1208" s="177" t="str">
        <f t="shared" si="260"/>
        <v/>
      </c>
      <c r="AC1208" s="283" t="str">
        <f t="shared" si="261"/>
        <v/>
      </c>
      <c r="AD1208" s="283" t="str">
        <f t="shared" si="262"/>
        <v/>
      </c>
      <c r="AE1208" s="163"/>
      <c r="AF1208" s="162"/>
      <c r="AP1208" s="581"/>
    </row>
    <row r="1209" spans="1:42" s="141" customFormat="1">
      <c r="A1209" s="134">
        <v>1200</v>
      </c>
      <c r="B1209" s="286"/>
      <c r="C1209" s="146">
        <f t="shared" si="255"/>
        <v>0</v>
      </c>
      <c r="D1209" s="146">
        <f t="shared" si="256"/>
        <v>1</v>
      </c>
      <c r="E1209" s="146">
        <f t="shared" si="257"/>
        <v>1900</v>
      </c>
      <c r="F1209" s="287"/>
      <c r="G1209" s="287"/>
      <c r="H1209" s="287"/>
      <c r="I1209" s="288"/>
      <c r="J1209" s="287"/>
      <c r="K1209" s="288"/>
      <c r="L1209" s="134"/>
      <c r="M1209" s="133"/>
      <c r="N1209" s="288"/>
      <c r="O1209" s="134"/>
      <c r="P1209" s="166"/>
      <c r="Q1209" s="289"/>
      <c r="R1209" s="165"/>
      <c r="S1209" s="290"/>
      <c r="T1209" s="290"/>
      <c r="U1209" s="290"/>
      <c r="V1209" s="290"/>
      <c r="W1209" s="166"/>
      <c r="X1209" s="135"/>
      <c r="Y1209" s="418">
        <f t="shared" si="258"/>
        <v>0</v>
      </c>
      <c r="Z1209" s="291">
        <f t="shared" si="259"/>
        <v>0</v>
      </c>
      <c r="AA1209" s="163"/>
      <c r="AB1209" s="177" t="str">
        <f t="shared" si="260"/>
        <v/>
      </c>
      <c r="AC1209" s="283" t="str">
        <f t="shared" si="261"/>
        <v/>
      </c>
      <c r="AD1209" s="283" t="str">
        <f t="shared" si="262"/>
        <v/>
      </c>
      <c r="AE1209" s="163"/>
      <c r="AF1209" s="162"/>
      <c r="AP1209" s="581"/>
    </row>
    <row r="1210" spans="1:42" s="141" customFormat="1">
      <c r="A1210" s="134">
        <v>1201</v>
      </c>
      <c r="B1210" s="286"/>
      <c r="C1210" s="146">
        <f t="shared" si="255"/>
        <v>0</v>
      </c>
      <c r="D1210" s="146">
        <f t="shared" si="256"/>
        <v>1</v>
      </c>
      <c r="E1210" s="146">
        <f t="shared" si="257"/>
        <v>1900</v>
      </c>
      <c r="F1210" s="287"/>
      <c r="G1210" s="287"/>
      <c r="H1210" s="287"/>
      <c r="I1210" s="288"/>
      <c r="J1210" s="287"/>
      <c r="K1210" s="288"/>
      <c r="L1210" s="134"/>
      <c r="M1210" s="133"/>
      <c r="N1210" s="288"/>
      <c r="O1210" s="134"/>
      <c r="P1210" s="166"/>
      <c r="Q1210" s="289"/>
      <c r="R1210" s="165"/>
      <c r="S1210" s="290"/>
      <c r="T1210" s="290"/>
      <c r="U1210" s="290"/>
      <c r="V1210" s="290"/>
      <c r="W1210" s="166"/>
      <c r="X1210" s="135"/>
      <c r="Y1210" s="418">
        <f t="shared" si="258"/>
        <v>0</v>
      </c>
      <c r="Z1210" s="291">
        <f t="shared" si="259"/>
        <v>0</v>
      </c>
      <c r="AA1210" s="163"/>
      <c r="AB1210" s="177" t="str">
        <f t="shared" si="260"/>
        <v/>
      </c>
      <c r="AC1210" s="283" t="str">
        <f t="shared" si="261"/>
        <v/>
      </c>
      <c r="AD1210" s="283" t="str">
        <f t="shared" si="262"/>
        <v/>
      </c>
      <c r="AE1210" s="163"/>
      <c r="AF1210" s="162"/>
      <c r="AP1210" s="581"/>
    </row>
    <row r="1211" spans="1:42" s="141" customFormat="1">
      <c r="A1211" s="134">
        <v>1202</v>
      </c>
      <c r="B1211" s="286"/>
      <c r="C1211" s="146">
        <f t="shared" si="255"/>
        <v>0</v>
      </c>
      <c r="D1211" s="146">
        <f t="shared" si="256"/>
        <v>1</v>
      </c>
      <c r="E1211" s="146">
        <f t="shared" si="257"/>
        <v>1900</v>
      </c>
      <c r="F1211" s="287"/>
      <c r="G1211" s="287"/>
      <c r="H1211" s="287"/>
      <c r="I1211" s="288"/>
      <c r="J1211" s="287"/>
      <c r="K1211" s="288"/>
      <c r="L1211" s="134"/>
      <c r="M1211" s="133"/>
      <c r="N1211" s="288"/>
      <c r="O1211" s="134"/>
      <c r="P1211" s="166"/>
      <c r="Q1211" s="289"/>
      <c r="R1211" s="165"/>
      <c r="S1211" s="290"/>
      <c r="T1211" s="290"/>
      <c r="U1211" s="290"/>
      <c r="V1211" s="290"/>
      <c r="W1211" s="166"/>
      <c r="X1211" s="135"/>
      <c r="Y1211" s="418">
        <f t="shared" si="258"/>
        <v>0</v>
      </c>
      <c r="Z1211" s="291">
        <f t="shared" si="259"/>
        <v>0</v>
      </c>
      <c r="AA1211" s="163"/>
      <c r="AB1211" s="177" t="str">
        <f t="shared" si="260"/>
        <v/>
      </c>
      <c r="AC1211" s="283" t="str">
        <f t="shared" si="261"/>
        <v/>
      </c>
      <c r="AD1211" s="283" t="str">
        <f t="shared" si="262"/>
        <v/>
      </c>
      <c r="AE1211" s="163"/>
      <c r="AF1211" s="162"/>
      <c r="AP1211" s="581"/>
    </row>
    <row r="1212" spans="1:42" s="141" customFormat="1">
      <c r="A1212" s="134">
        <v>1203</v>
      </c>
      <c r="B1212" s="286"/>
      <c r="C1212" s="146">
        <f t="shared" si="255"/>
        <v>0</v>
      </c>
      <c r="D1212" s="146">
        <f t="shared" si="256"/>
        <v>1</v>
      </c>
      <c r="E1212" s="146">
        <f t="shared" si="257"/>
        <v>1900</v>
      </c>
      <c r="F1212" s="287"/>
      <c r="G1212" s="287"/>
      <c r="H1212" s="287"/>
      <c r="I1212" s="288"/>
      <c r="J1212" s="287"/>
      <c r="K1212" s="288"/>
      <c r="L1212" s="134"/>
      <c r="M1212" s="133"/>
      <c r="N1212" s="288"/>
      <c r="O1212" s="134"/>
      <c r="P1212" s="166"/>
      <c r="Q1212" s="289"/>
      <c r="R1212" s="165"/>
      <c r="S1212" s="290"/>
      <c r="T1212" s="290"/>
      <c r="U1212" s="290"/>
      <c r="V1212" s="290"/>
      <c r="W1212" s="166"/>
      <c r="X1212" s="135"/>
      <c r="Y1212" s="418">
        <f t="shared" si="258"/>
        <v>0</v>
      </c>
      <c r="Z1212" s="291">
        <f t="shared" si="259"/>
        <v>0</v>
      </c>
      <c r="AA1212" s="163"/>
      <c r="AB1212" s="177" t="str">
        <f t="shared" si="260"/>
        <v/>
      </c>
      <c r="AC1212" s="283" t="str">
        <f t="shared" si="261"/>
        <v/>
      </c>
      <c r="AD1212" s="283" t="str">
        <f t="shared" si="262"/>
        <v/>
      </c>
      <c r="AE1212" s="163"/>
      <c r="AF1212" s="162"/>
      <c r="AP1212" s="581"/>
    </row>
    <row r="1213" spans="1:42" s="141" customFormat="1">
      <c r="A1213" s="134">
        <v>1204</v>
      </c>
      <c r="B1213" s="286"/>
      <c r="C1213" s="146">
        <f t="shared" si="255"/>
        <v>0</v>
      </c>
      <c r="D1213" s="146">
        <f t="shared" si="256"/>
        <v>1</v>
      </c>
      <c r="E1213" s="146">
        <f t="shared" si="257"/>
        <v>1900</v>
      </c>
      <c r="F1213" s="287"/>
      <c r="G1213" s="287"/>
      <c r="H1213" s="287"/>
      <c r="I1213" s="288"/>
      <c r="J1213" s="287"/>
      <c r="K1213" s="288"/>
      <c r="L1213" s="134"/>
      <c r="M1213" s="133"/>
      <c r="N1213" s="288"/>
      <c r="O1213" s="134"/>
      <c r="P1213" s="166"/>
      <c r="Q1213" s="289"/>
      <c r="R1213" s="165"/>
      <c r="S1213" s="290"/>
      <c r="T1213" s="290"/>
      <c r="U1213" s="290"/>
      <c r="V1213" s="290"/>
      <c r="W1213" s="166"/>
      <c r="X1213" s="135"/>
      <c r="Y1213" s="418">
        <f t="shared" si="258"/>
        <v>0</v>
      </c>
      <c r="Z1213" s="291">
        <f t="shared" si="259"/>
        <v>0</v>
      </c>
      <c r="AA1213" s="163"/>
      <c r="AB1213" s="177" t="str">
        <f t="shared" si="260"/>
        <v/>
      </c>
      <c r="AC1213" s="283" t="str">
        <f t="shared" si="261"/>
        <v/>
      </c>
      <c r="AD1213" s="283" t="str">
        <f t="shared" si="262"/>
        <v/>
      </c>
      <c r="AE1213" s="163"/>
      <c r="AF1213" s="162"/>
      <c r="AP1213" s="581"/>
    </row>
    <row r="1214" spans="1:42" s="141" customFormat="1">
      <c r="A1214" s="134">
        <v>1205</v>
      </c>
      <c r="B1214" s="286"/>
      <c r="C1214" s="146">
        <f t="shared" si="255"/>
        <v>0</v>
      </c>
      <c r="D1214" s="146">
        <f t="shared" si="256"/>
        <v>1</v>
      </c>
      <c r="E1214" s="146">
        <f t="shared" si="257"/>
        <v>1900</v>
      </c>
      <c r="F1214" s="287"/>
      <c r="G1214" s="287"/>
      <c r="H1214" s="287"/>
      <c r="I1214" s="288"/>
      <c r="J1214" s="287"/>
      <c r="K1214" s="288"/>
      <c r="L1214" s="134"/>
      <c r="M1214" s="133"/>
      <c r="N1214" s="288"/>
      <c r="O1214" s="134"/>
      <c r="P1214" s="166"/>
      <c r="Q1214" s="289"/>
      <c r="R1214" s="165"/>
      <c r="S1214" s="290"/>
      <c r="T1214" s="290"/>
      <c r="U1214" s="290"/>
      <c r="V1214" s="290"/>
      <c r="W1214" s="166"/>
      <c r="X1214" s="135"/>
      <c r="Y1214" s="418">
        <f t="shared" si="258"/>
        <v>0</v>
      </c>
      <c r="Z1214" s="291">
        <f t="shared" si="259"/>
        <v>0</v>
      </c>
      <c r="AA1214" s="163"/>
      <c r="AB1214" s="177" t="str">
        <f t="shared" si="260"/>
        <v/>
      </c>
      <c r="AC1214" s="283" t="str">
        <f t="shared" si="261"/>
        <v/>
      </c>
      <c r="AD1214" s="283" t="str">
        <f t="shared" si="262"/>
        <v/>
      </c>
      <c r="AE1214" s="163"/>
      <c r="AF1214" s="162"/>
      <c r="AP1214" s="581"/>
    </row>
    <row r="1215" spans="1:42" s="141" customFormat="1">
      <c r="A1215" s="134">
        <v>1206</v>
      </c>
      <c r="B1215" s="286"/>
      <c r="C1215" s="146">
        <f t="shared" si="255"/>
        <v>0</v>
      </c>
      <c r="D1215" s="146">
        <f t="shared" si="256"/>
        <v>1</v>
      </c>
      <c r="E1215" s="146">
        <f t="shared" si="257"/>
        <v>1900</v>
      </c>
      <c r="F1215" s="287"/>
      <c r="G1215" s="287"/>
      <c r="H1215" s="287"/>
      <c r="I1215" s="288"/>
      <c r="J1215" s="287"/>
      <c r="K1215" s="288"/>
      <c r="L1215" s="134"/>
      <c r="M1215" s="133"/>
      <c r="N1215" s="288"/>
      <c r="O1215" s="134"/>
      <c r="P1215" s="166"/>
      <c r="Q1215" s="289"/>
      <c r="R1215" s="165"/>
      <c r="S1215" s="290"/>
      <c r="T1215" s="290"/>
      <c r="U1215" s="290"/>
      <c r="V1215" s="290"/>
      <c r="W1215" s="166"/>
      <c r="X1215" s="135"/>
      <c r="Y1215" s="418">
        <f t="shared" si="258"/>
        <v>0</v>
      </c>
      <c r="Z1215" s="291">
        <f t="shared" si="259"/>
        <v>0</v>
      </c>
      <c r="AA1215" s="163"/>
      <c r="AB1215" s="177" t="str">
        <f t="shared" si="260"/>
        <v/>
      </c>
      <c r="AC1215" s="283" t="str">
        <f t="shared" si="261"/>
        <v/>
      </c>
      <c r="AD1215" s="283" t="str">
        <f t="shared" si="262"/>
        <v/>
      </c>
      <c r="AE1215" s="163"/>
      <c r="AF1215" s="162"/>
      <c r="AP1215" s="581"/>
    </row>
    <row r="1216" spans="1:42" s="141" customFormat="1">
      <c r="A1216" s="134">
        <v>1207</v>
      </c>
      <c r="B1216" s="286"/>
      <c r="C1216" s="146">
        <f t="shared" si="255"/>
        <v>0</v>
      </c>
      <c r="D1216" s="146">
        <f t="shared" si="256"/>
        <v>1</v>
      </c>
      <c r="E1216" s="146">
        <f t="shared" si="257"/>
        <v>1900</v>
      </c>
      <c r="F1216" s="287"/>
      <c r="G1216" s="287"/>
      <c r="H1216" s="287"/>
      <c r="I1216" s="288"/>
      <c r="J1216" s="287"/>
      <c r="K1216" s="288"/>
      <c r="L1216" s="134"/>
      <c r="M1216" s="133"/>
      <c r="N1216" s="288"/>
      <c r="O1216" s="134"/>
      <c r="P1216" s="166"/>
      <c r="Q1216" s="289"/>
      <c r="R1216" s="165"/>
      <c r="S1216" s="290"/>
      <c r="T1216" s="290"/>
      <c r="U1216" s="290"/>
      <c r="V1216" s="290"/>
      <c r="W1216" s="166"/>
      <c r="X1216" s="135"/>
      <c r="Y1216" s="418">
        <f t="shared" si="258"/>
        <v>0</v>
      </c>
      <c r="Z1216" s="291">
        <f t="shared" si="259"/>
        <v>0</v>
      </c>
      <c r="AA1216" s="163"/>
      <c r="AB1216" s="177" t="str">
        <f t="shared" si="260"/>
        <v/>
      </c>
      <c r="AC1216" s="283" t="str">
        <f t="shared" si="261"/>
        <v/>
      </c>
      <c r="AD1216" s="283" t="str">
        <f t="shared" si="262"/>
        <v/>
      </c>
      <c r="AE1216" s="163"/>
      <c r="AF1216" s="162"/>
      <c r="AP1216" s="581"/>
    </row>
    <row r="1217" spans="1:42" s="141" customFormat="1">
      <c r="A1217" s="134">
        <v>1208</v>
      </c>
      <c r="B1217" s="286"/>
      <c r="C1217" s="146">
        <f t="shared" si="255"/>
        <v>0</v>
      </c>
      <c r="D1217" s="146">
        <f t="shared" si="256"/>
        <v>1</v>
      </c>
      <c r="E1217" s="146">
        <f t="shared" si="257"/>
        <v>1900</v>
      </c>
      <c r="F1217" s="287"/>
      <c r="G1217" s="287"/>
      <c r="H1217" s="287"/>
      <c r="I1217" s="288"/>
      <c r="J1217" s="287"/>
      <c r="K1217" s="288"/>
      <c r="L1217" s="134"/>
      <c r="M1217" s="133"/>
      <c r="N1217" s="288"/>
      <c r="O1217" s="134"/>
      <c r="P1217" s="166"/>
      <c r="Q1217" s="289"/>
      <c r="R1217" s="165"/>
      <c r="S1217" s="290"/>
      <c r="T1217" s="290"/>
      <c r="U1217" s="290"/>
      <c r="V1217" s="290"/>
      <c r="W1217" s="166"/>
      <c r="X1217" s="135"/>
      <c r="Y1217" s="418">
        <f t="shared" si="258"/>
        <v>0</v>
      </c>
      <c r="Z1217" s="291">
        <f t="shared" si="259"/>
        <v>0</v>
      </c>
      <c r="AA1217" s="163"/>
      <c r="AB1217" s="177" t="str">
        <f t="shared" si="260"/>
        <v/>
      </c>
      <c r="AC1217" s="283" t="str">
        <f t="shared" si="261"/>
        <v/>
      </c>
      <c r="AD1217" s="283" t="str">
        <f t="shared" si="262"/>
        <v/>
      </c>
      <c r="AE1217" s="163"/>
      <c r="AF1217" s="162"/>
      <c r="AP1217" s="581"/>
    </row>
    <row r="1218" spans="1:42" s="141" customFormat="1">
      <c r="A1218" s="134">
        <v>1209</v>
      </c>
      <c r="B1218" s="286"/>
      <c r="C1218" s="146">
        <f t="shared" si="255"/>
        <v>0</v>
      </c>
      <c r="D1218" s="146">
        <f t="shared" si="256"/>
        <v>1</v>
      </c>
      <c r="E1218" s="146">
        <f t="shared" si="257"/>
        <v>1900</v>
      </c>
      <c r="F1218" s="287"/>
      <c r="G1218" s="287"/>
      <c r="H1218" s="287"/>
      <c r="I1218" s="288"/>
      <c r="J1218" s="287"/>
      <c r="K1218" s="288"/>
      <c r="L1218" s="134"/>
      <c r="M1218" s="133"/>
      <c r="N1218" s="288"/>
      <c r="O1218" s="134"/>
      <c r="P1218" s="166"/>
      <c r="Q1218" s="289"/>
      <c r="R1218" s="165"/>
      <c r="S1218" s="290"/>
      <c r="T1218" s="290"/>
      <c r="U1218" s="290"/>
      <c r="V1218" s="290"/>
      <c r="W1218" s="166"/>
      <c r="X1218" s="135"/>
      <c r="Y1218" s="418">
        <f t="shared" si="258"/>
        <v>0</v>
      </c>
      <c r="Z1218" s="291">
        <f t="shared" si="259"/>
        <v>0</v>
      </c>
      <c r="AA1218" s="163"/>
      <c r="AB1218" s="177" t="str">
        <f t="shared" si="260"/>
        <v/>
      </c>
      <c r="AC1218" s="283" t="str">
        <f t="shared" si="261"/>
        <v/>
      </c>
      <c r="AD1218" s="283" t="str">
        <f t="shared" si="262"/>
        <v/>
      </c>
      <c r="AE1218" s="163"/>
      <c r="AF1218" s="162"/>
      <c r="AP1218" s="581"/>
    </row>
    <row r="1219" spans="1:42" s="141" customFormat="1">
      <c r="A1219" s="134">
        <v>1210</v>
      </c>
      <c r="B1219" s="286"/>
      <c r="C1219" s="146">
        <f t="shared" si="255"/>
        <v>0</v>
      </c>
      <c r="D1219" s="146">
        <f t="shared" si="256"/>
        <v>1</v>
      </c>
      <c r="E1219" s="146">
        <f t="shared" si="257"/>
        <v>1900</v>
      </c>
      <c r="F1219" s="287"/>
      <c r="G1219" s="287"/>
      <c r="H1219" s="287"/>
      <c r="I1219" s="288"/>
      <c r="J1219" s="287"/>
      <c r="K1219" s="288"/>
      <c r="L1219" s="134"/>
      <c r="M1219" s="133"/>
      <c r="N1219" s="288"/>
      <c r="O1219" s="134"/>
      <c r="P1219" s="166"/>
      <c r="Q1219" s="289"/>
      <c r="R1219" s="165"/>
      <c r="S1219" s="290"/>
      <c r="T1219" s="290"/>
      <c r="U1219" s="290"/>
      <c r="V1219" s="290"/>
      <c r="W1219" s="166"/>
      <c r="X1219" s="135"/>
      <c r="Y1219" s="418">
        <f t="shared" si="258"/>
        <v>0</v>
      </c>
      <c r="Z1219" s="291">
        <f t="shared" si="259"/>
        <v>0</v>
      </c>
      <c r="AA1219" s="163"/>
      <c r="AB1219" s="177" t="str">
        <f t="shared" si="260"/>
        <v/>
      </c>
      <c r="AC1219" s="283" t="str">
        <f t="shared" si="261"/>
        <v/>
      </c>
      <c r="AD1219" s="283" t="str">
        <f t="shared" si="262"/>
        <v/>
      </c>
      <c r="AE1219" s="163"/>
      <c r="AF1219" s="162"/>
      <c r="AP1219" s="581"/>
    </row>
    <row r="1220" spans="1:42" s="141" customFormat="1">
      <c r="A1220" s="134">
        <v>1211</v>
      </c>
      <c r="B1220" s="286"/>
      <c r="C1220" s="146">
        <f t="shared" si="255"/>
        <v>0</v>
      </c>
      <c r="D1220" s="146">
        <f t="shared" si="256"/>
        <v>1</v>
      </c>
      <c r="E1220" s="146">
        <f t="shared" si="257"/>
        <v>1900</v>
      </c>
      <c r="F1220" s="287"/>
      <c r="G1220" s="287"/>
      <c r="H1220" s="287"/>
      <c r="I1220" s="288"/>
      <c r="J1220" s="287"/>
      <c r="K1220" s="288"/>
      <c r="L1220" s="134"/>
      <c r="M1220" s="133"/>
      <c r="N1220" s="288"/>
      <c r="O1220" s="134"/>
      <c r="P1220" s="166"/>
      <c r="Q1220" s="289"/>
      <c r="R1220" s="165"/>
      <c r="S1220" s="290"/>
      <c r="T1220" s="290"/>
      <c r="U1220" s="290"/>
      <c r="V1220" s="290"/>
      <c r="W1220" s="166"/>
      <c r="X1220" s="135"/>
      <c r="Y1220" s="418">
        <f t="shared" si="258"/>
        <v>0</v>
      </c>
      <c r="Z1220" s="291">
        <f t="shared" si="259"/>
        <v>0</v>
      </c>
      <c r="AA1220" s="163"/>
      <c r="AB1220" s="177" t="str">
        <f t="shared" si="260"/>
        <v/>
      </c>
      <c r="AC1220" s="283" t="str">
        <f t="shared" si="261"/>
        <v/>
      </c>
      <c r="AD1220" s="283" t="str">
        <f t="shared" si="262"/>
        <v/>
      </c>
      <c r="AE1220" s="163"/>
      <c r="AF1220" s="162"/>
      <c r="AP1220" s="581"/>
    </row>
    <row r="1221" spans="1:42" s="141" customFormat="1">
      <c r="A1221" s="134">
        <v>1212</v>
      </c>
      <c r="B1221" s="286"/>
      <c r="C1221" s="146">
        <f t="shared" si="255"/>
        <v>0</v>
      </c>
      <c r="D1221" s="146">
        <f t="shared" si="256"/>
        <v>1</v>
      </c>
      <c r="E1221" s="146">
        <f t="shared" si="257"/>
        <v>1900</v>
      </c>
      <c r="F1221" s="287"/>
      <c r="G1221" s="287"/>
      <c r="H1221" s="287"/>
      <c r="I1221" s="288"/>
      <c r="J1221" s="287"/>
      <c r="K1221" s="288"/>
      <c r="L1221" s="134"/>
      <c r="M1221" s="133"/>
      <c r="N1221" s="288"/>
      <c r="O1221" s="134"/>
      <c r="P1221" s="166"/>
      <c r="Q1221" s="289"/>
      <c r="R1221" s="165"/>
      <c r="S1221" s="290"/>
      <c r="T1221" s="290"/>
      <c r="U1221" s="290"/>
      <c r="V1221" s="290"/>
      <c r="W1221" s="166"/>
      <c r="X1221" s="135"/>
      <c r="Y1221" s="418">
        <f t="shared" si="258"/>
        <v>0</v>
      </c>
      <c r="Z1221" s="291">
        <f t="shared" si="259"/>
        <v>0</v>
      </c>
      <c r="AA1221" s="163"/>
      <c r="AB1221" s="177" t="str">
        <f t="shared" si="260"/>
        <v/>
      </c>
      <c r="AC1221" s="283" t="str">
        <f t="shared" si="261"/>
        <v/>
      </c>
      <c r="AD1221" s="283" t="str">
        <f t="shared" si="262"/>
        <v/>
      </c>
      <c r="AE1221" s="163"/>
      <c r="AF1221" s="162"/>
      <c r="AP1221" s="581"/>
    </row>
    <row r="1222" spans="1:42" s="141" customFormat="1">
      <c r="A1222" s="134">
        <v>1213</v>
      </c>
      <c r="B1222" s="286"/>
      <c r="C1222" s="146">
        <f t="shared" si="255"/>
        <v>0</v>
      </c>
      <c r="D1222" s="146">
        <f t="shared" si="256"/>
        <v>1</v>
      </c>
      <c r="E1222" s="146">
        <f t="shared" si="257"/>
        <v>1900</v>
      </c>
      <c r="F1222" s="287"/>
      <c r="G1222" s="287"/>
      <c r="H1222" s="287"/>
      <c r="I1222" s="288"/>
      <c r="J1222" s="287"/>
      <c r="K1222" s="288"/>
      <c r="L1222" s="134"/>
      <c r="M1222" s="133"/>
      <c r="N1222" s="288"/>
      <c r="O1222" s="134"/>
      <c r="P1222" s="166"/>
      <c r="Q1222" s="289"/>
      <c r="R1222" s="165"/>
      <c r="S1222" s="290"/>
      <c r="T1222" s="290"/>
      <c r="U1222" s="290"/>
      <c r="V1222" s="290"/>
      <c r="W1222" s="166"/>
      <c r="X1222" s="135"/>
      <c r="Y1222" s="418">
        <f t="shared" si="258"/>
        <v>0</v>
      </c>
      <c r="Z1222" s="291">
        <f t="shared" si="259"/>
        <v>0</v>
      </c>
      <c r="AA1222" s="163"/>
      <c r="AB1222" s="177" t="str">
        <f t="shared" si="260"/>
        <v/>
      </c>
      <c r="AC1222" s="283" t="str">
        <f t="shared" si="261"/>
        <v/>
      </c>
      <c r="AD1222" s="283" t="str">
        <f t="shared" si="262"/>
        <v/>
      </c>
      <c r="AE1222" s="163"/>
      <c r="AF1222" s="162"/>
      <c r="AP1222" s="581"/>
    </row>
    <row r="1223" spans="1:42" s="141" customFormat="1">
      <c r="A1223" s="134">
        <v>1214</v>
      </c>
      <c r="B1223" s="286"/>
      <c r="C1223" s="146">
        <f t="shared" si="255"/>
        <v>0</v>
      </c>
      <c r="D1223" s="146">
        <f t="shared" si="256"/>
        <v>1</v>
      </c>
      <c r="E1223" s="146">
        <f t="shared" si="257"/>
        <v>1900</v>
      </c>
      <c r="F1223" s="287"/>
      <c r="G1223" s="287"/>
      <c r="H1223" s="287"/>
      <c r="I1223" s="288"/>
      <c r="J1223" s="287"/>
      <c r="K1223" s="288"/>
      <c r="L1223" s="134"/>
      <c r="M1223" s="133"/>
      <c r="N1223" s="288"/>
      <c r="O1223" s="134"/>
      <c r="P1223" s="166"/>
      <c r="Q1223" s="289"/>
      <c r="R1223" s="165"/>
      <c r="S1223" s="290"/>
      <c r="T1223" s="290"/>
      <c r="U1223" s="290"/>
      <c r="V1223" s="290"/>
      <c r="W1223" s="166"/>
      <c r="X1223" s="135"/>
      <c r="Y1223" s="418">
        <f t="shared" si="258"/>
        <v>0</v>
      </c>
      <c r="Z1223" s="291">
        <f t="shared" si="259"/>
        <v>0</v>
      </c>
      <c r="AA1223" s="163"/>
      <c r="AB1223" s="177" t="str">
        <f t="shared" si="260"/>
        <v/>
      </c>
      <c r="AC1223" s="283" t="str">
        <f t="shared" si="261"/>
        <v/>
      </c>
      <c r="AD1223" s="283" t="str">
        <f t="shared" si="262"/>
        <v/>
      </c>
      <c r="AE1223" s="163"/>
      <c r="AF1223" s="162"/>
      <c r="AP1223" s="581"/>
    </row>
    <row r="1224" spans="1:42" s="141" customFormat="1">
      <c r="A1224" s="134">
        <v>1215</v>
      </c>
      <c r="B1224" s="286"/>
      <c r="C1224" s="146">
        <f t="shared" si="255"/>
        <v>0</v>
      </c>
      <c r="D1224" s="146">
        <f t="shared" si="256"/>
        <v>1</v>
      </c>
      <c r="E1224" s="146">
        <f t="shared" si="257"/>
        <v>1900</v>
      </c>
      <c r="F1224" s="287"/>
      <c r="G1224" s="287"/>
      <c r="H1224" s="287"/>
      <c r="I1224" s="288"/>
      <c r="J1224" s="287"/>
      <c r="K1224" s="288"/>
      <c r="L1224" s="134"/>
      <c r="M1224" s="133"/>
      <c r="N1224" s="288"/>
      <c r="O1224" s="134"/>
      <c r="P1224" s="166"/>
      <c r="Q1224" s="289"/>
      <c r="R1224" s="165"/>
      <c r="S1224" s="290"/>
      <c r="T1224" s="290"/>
      <c r="U1224" s="290"/>
      <c r="V1224" s="290"/>
      <c r="W1224" s="166"/>
      <c r="X1224" s="135"/>
      <c r="Y1224" s="418">
        <f t="shared" si="258"/>
        <v>0</v>
      </c>
      <c r="Z1224" s="291">
        <f t="shared" si="259"/>
        <v>0</v>
      </c>
      <c r="AA1224" s="163"/>
      <c r="AB1224" s="177" t="str">
        <f t="shared" si="260"/>
        <v/>
      </c>
      <c r="AC1224" s="283" t="str">
        <f t="shared" si="261"/>
        <v/>
      </c>
      <c r="AD1224" s="283" t="str">
        <f t="shared" si="262"/>
        <v/>
      </c>
      <c r="AE1224" s="163"/>
      <c r="AF1224" s="162"/>
      <c r="AP1224" s="581"/>
    </row>
    <row r="1225" spans="1:42" s="141" customFormat="1">
      <c r="A1225" s="134">
        <v>1216</v>
      </c>
      <c r="B1225" s="286"/>
      <c r="C1225" s="146">
        <f t="shared" si="255"/>
        <v>0</v>
      </c>
      <c r="D1225" s="146">
        <f t="shared" si="256"/>
        <v>1</v>
      </c>
      <c r="E1225" s="146">
        <f t="shared" si="257"/>
        <v>1900</v>
      </c>
      <c r="F1225" s="287"/>
      <c r="G1225" s="287"/>
      <c r="H1225" s="287"/>
      <c r="I1225" s="288"/>
      <c r="J1225" s="287"/>
      <c r="K1225" s="288"/>
      <c r="L1225" s="134"/>
      <c r="M1225" s="133"/>
      <c r="N1225" s="288"/>
      <c r="O1225" s="134"/>
      <c r="P1225" s="166"/>
      <c r="Q1225" s="289"/>
      <c r="R1225" s="165"/>
      <c r="S1225" s="290"/>
      <c r="T1225" s="290"/>
      <c r="U1225" s="290"/>
      <c r="V1225" s="290"/>
      <c r="W1225" s="166"/>
      <c r="X1225" s="135"/>
      <c r="Y1225" s="418">
        <f t="shared" si="258"/>
        <v>0</v>
      </c>
      <c r="Z1225" s="291">
        <f t="shared" si="259"/>
        <v>0</v>
      </c>
      <c r="AA1225" s="163"/>
      <c r="AB1225" s="177" t="str">
        <f t="shared" si="260"/>
        <v/>
      </c>
      <c r="AC1225" s="283" t="str">
        <f t="shared" si="261"/>
        <v/>
      </c>
      <c r="AD1225" s="283" t="str">
        <f t="shared" si="262"/>
        <v/>
      </c>
      <c r="AE1225" s="163"/>
      <c r="AF1225" s="162"/>
      <c r="AP1225" s="581"/>
    </row>
    <row r="1226" spans="1:42" s="141" customFormat="1">
      <c r="A1226" s="134">
        <v>1217</v>
      </c>
      <c r="B1226" s="286"/>
      <c r="C1226" s="146">
        <f t="shared" si="255"/>
        <v>0</v>
      </c>
      <c r="D1226" s="146">
        <f t="shared" si="256"/>
        <v>1</v>
      </c>
      <c r="E1226" s="146">
        <f t="shared" si="257"/>
        <v>1900</v>
      </c>
      <c r="F1226" s="287"/>
      <c r="G1226" s="287"/>
      <c r="H1226" s="287"/>
      <c r="I1226" s="288"/>
      <c r="J1226" s="287"/>
      <c r="K1226" s="288"/>
      <c r="L1226" s="134"/>
      <c r="M1226" s="133"/>
      <c r="N1226" s="288"/>
      <c r="O1226" s="134"/>
      <c r="P1226" s="166"/>
      <c r="Q1226" s="289"/>
      <c r="R1226" s="165"/>
      <c r="S1226" s="290"/>
      <c r="T1226" s="290"/>
      <c r="U1226" s="290"/>
      <c r="V1226" s="290"/>
      <c r="W1226" s="166"/>
      <c r="X1226" s="135"/>
      <c r="Y1226" s="418">
        <f t="shared" si="258"/>
        <v>0</v>
      </c>
      <c r="Z1226" s="291">
        <f t="shared" si="259"/>
        <v>0</v>
      </c>
      <c r="AA1226" s="163"/>
      <c r="AB1226" s="177" t="str">
        <f t="shared" si="260"/>
        <v/>
      </c>
      <c r="AC1226" s="283" t="str">
        <f t="shared" si="261"/>
        <v/>
      </c>
      <c r="AD1226" s="283" t="str">
        <f t="shared" si="262"/>
        <v/>
      </c>
      <c r="AE1226" s="163"/>
      <c r="AF1226" s="162"/>
      <c r="AP1226" s="581"/>
    </row>
    <row r="1227" spans="1:42" s="141" customFormat="1">
      <c r="A1227" s="134">
        <v>1218</v>
      </c>
      <c r="B1227" s="286"/>
      <c r="C1227" s="146">
        <f t="shared" ref="C1227:C1290" si="263">DAY(B1227)</f>
        <v>0</v>
      </c>
      <c r="D1227" s="146">
        <f t="shared" ref="D1227:D1290" si="264">MONTH(B1227)</f>
        <v>1</v>
      </c>
      <c r="E1227" s="146">
        <f t="shared" ref="E1227:E1290" si="265">YEAR(B1227)</f>
        <v>1900</v>
      </c>
      <c r="F1227" s="287"/>
      <c r="G1227" s="287"/>
      <c r="H1227" s="287"/>
      <c r="I1227" s="288"/>
      <c r="J1227" s="287"/>
      <c r="K1227" s="288"/>
      <c r="L1227" s="134"/>
      <c r="M1227" s="133"/>
      <c r="N1227" s="288"/>
      <c r="O1227" s="134"/>
      <c r="P1227" s="166"/>
      <c r="Q1227" s="289"/>
      <c r="R1227" s="165"/>
      <c r="S1227" s="290"/>
      <c r="T1227" s="290"/>
      <c r="U1227" s="290"/>
      <c r="V1227" s="290"/>
      <c r="W1227" s="166"/>
      <c r="X1227" s="135"/>
      <c r="Y1227" s="418">
        <f t="shared" ref="Y1227:Y1290" si="266">X1227*U1227</f>
        <v>0</v>
      </c>
      <c r="Z1227" s="291">
        <f t="shared" ref="Z1227:Z1290" si="267">Y1227*1.1</f>
        <v>0</v>
      </c>
      <c r="AA1227" s="163"/>
      <c r="AB1227" s="177" t="str">
        <f t="shared" ref="AB1227:AB1290" si="268">IF(S1227="","",IF(S1227-U1227=0,"Full","No"))</f>
        <v/>
      </c>
      <c r="AC1227" s="283" t="str">
        <f t="shared" ref="AC1227:AC1290" si="269">IF(AND(S1227&gt;U1227,V1227=0),"Lost",IF(AND(S1227&gt;U1227,V1227&lt;(S1227-U1227)),"Lost",""))</f>
        <v/>
      </c>
      <c r="AD1227" s="283" t="str">
        <f t="shared" ref="AD1227:AD1290" si="270">IF(AND(S1227&gt;U1227,V1227=0),S1227-U1227,IF(AND(S1227&gt;U1227,V1227&lt;(S1227-U1227)),S1227-(U1227+V1227),""))</f>
        <v/>
      </c>
      <c r="AE1227" s="163"/>
      <c r="AF1227" s="162"/>
      <c r="AP1227" s="581"/>
    </row>
    <row r="1228" spans="1:42" s="141" customFormat="1">
      <c r="A1228" s="134">
        <v>1219</v>
      </c>
      <c r="B1228" s="286"/>
      <c r="C1228" s="146">
        <f t="shared" si="263"/>
        <v>0</v>
      </c>
      <c r="D1228" s="146">
        <f t="shared" si="264"/>
        <v>1</v>
      </c>
      <c r="E1228" s="146">
        <f t="shared" si="265"/>
        <v>1900</v>
      </c>
      <c r="F1228" s="287"/>
      <c r="G1228" s="287"/>
      <c r="H1228" s="287"/>
      <c r="I1228" s="288"/>
      <c r="J1228" s="287"/>
      <c r="K1228" s="288"/>
      <c r="L1228" s="134"/>
      <c r="M1228" s="133"/>
      <c r="N1228" s="288"/>
      <c r="O1228" s="134"/>
      <c r="P1228" s="166"/>
      <c r="Q1228" s="289"/>
      <c r="R1228" s="165"/>
      <c r="S1228" s="290"/>
      <c r="T1228" s="290"/>
      <c r="U1228" s="290"/>
      <c r="V1228" s="290"/>
      <c r="W1228" s="166"/>
      <c r="X1228" s="135"/>
      <c r="Y1228" s="418">
        <f t="shared" si="266"/>
        <v>0</v>
      </c>
      <c r="Z1228" s="291">
        <f t="shared" si="267"/>
        <v>0</v>
      </c>
      <c r="AA1228" s="163"/>
      <c r="AB1228" s="177" t="str">
        <f t="shared" si="268"/>
        <v/>
      </c>
      <c r="AC1228" s="283" t="str">
        <f t="shared" si="269"/>
        <v/>
      </c>
      <c r="AD1228" s="283" t="str">
        <f t="shared" si="270"/>
        <v/>
      </c>
      <c r="AE1228" s="163"/>
      <c r="AF1228" s="162"/>
      <c r="AP1228" s="581"/>
    </row>
    <row r="1229" spans="1:42" s="141" customFormat="1">
      <c r="A1229" s="134">
        <v>1220</v>
      </c>
      <c r="B1229" s="286"/>
      <c r="C1229" s="146">
        <f t="shared" si="263"/>
        <v>0</v>
      </c>
      <c r="D1229" s="146">
        <f t="shared" si="264"/>
        <v>1</v>
      </c>
      <c r="E1229" s="146">
        <f t="shared" si="265"/>
        <v>1900</v>
      </c>
      <c r="F1229" s="287"/>
      <c r="G1229" s="287"/>
      <c r="H1229" s="287"/>
      <c r="I1229" s="288"/>
      <c r="J1229" s="287"/>
      <c r="K1229" s="288"/>
      <c r="L1229" s="134"/>
      <c r="M1229" s="133"/>
      <c r="N1229" s="288"/>
      <c r="O1229" s="134"/>
      <c r="P1229" s="166"/>
      <c r="Q1229" s="289"/>
      <c r="R1229" s="165"/>
      <c r="S1229" s="290"/>
      <c r="T1229" s="290"/>
      <c r="U1229" s="290"/>
      <c r="V1229" s="290"/>
      <c r="W1229" s="166"/>
      <c r="X1229" s="135"/>
      <c r="Y1229" s="418">
        <f t="shared" si="266"/>
        <v>0</v>
      </c>
      <c r="Z1229" s="291">
        <f t="shared" si="267"/>
        <v>0</v>
      </c>
      <c r="AA1229" s="163"/>
      <c r="AB1229" s="177" t="str">
        <f t="shared" si="268"/>
        <v/>
      </c>
      <c r="AC1229" s="283" t="str">
        <f t="shared" si="269"/>
        <v/>
      </c>
      <c r="AD1229" s="283" t="str">
        <f t="shared" si="270"/>
        <v/>
      </c>
      <c r="AE1229" s="163"/>
      <c r="AF1229" s="162"/>
      <c r="AP1229" s="581"/>
    </row>
    <row r="1230" spans="1:42" s="141" customFormat="1">
      <c r="A1230" s="134">
        <v>1221</v>
      </c>
      <c r="B1230" s="286"/>
      <c r="C1230" s="146">
        <f t="shared" si="263"/>
        <v>0</v>
      </c>
      <c r="D1230" s="146">
        <f t="shared" si="264"/>
        <v>1</v>
      </c>
      <c r="E1230" s="146">
        <f t="shared" si="265"/>
        <v>1900</v>
      </c>
      <c r="F1230" s="287"/>
      <c r="G1230" s="287"/>
      <c r="H1230" s="287"/>
      <c r="I1230" s="288"/>
      <c r="J1230" s="287"/>
      <c r="K1230" s="288"/>
      <c r="L1230" s="134"/>
      <c r="M1230" s="133"/>
      <c r="N1230" s="288"/>
      <c r="O1230" s="134"/>
      <c r="P1230" s="166"/>
      <c r="Q1230" s="289"/>
      <c r="R1230" s="165"/>
      <c r="S1230" s="290"/>
      <c r="T1230" s="290"/>
      <c r="U1230" s="290"/>
      <c r="V1230" s="290"/>
      <c r="W1230" s="166"/>
      <c r="X1230" s="135"/>
      <c r="Y1230" s="418">
        <f t="shared" si="266"/>
        <v>0</v>
      </c>
      <c r="Z1230" s="291">
        <f t="shared" si="267"/>
        <v>0</v>
      </c>
      <c r="AA1230" s="163"/>
      <c r="AB1230" s="177" t="str">
        <f t="shared" si="268"/>
        <v/>
      </c>
      <c r="AC1230" s="283" t="str">
        <f t="shared" si="269"/>
        <v/>
      </c>
      <c r="AD1230" s="283" t="str">
        <f t="shared" si="270"/>
        <v/>
      </c>
      <c r="AE1230" s="163"/>
      <c r="AF1230" s="162"/>
      <c r="AP1230" s="581"/>
    </row>
    <row r="1231" spans="1:42" s="141" customFormat="1">
      <c r="A1231" s="134">
        <v>1222</v>
      </c>
      <c r="B1231" s="286"/>
      <c r="C1231" s="146">
        <f t="shared" si="263"/>
        <v>0</v>
      </c>
      <c r="D1231" s="146">
        <f t="shared" si="264"/>
        <v>1</v>
      </c>
      <c r="E1231" s="146">
        <f t="shared" si="265"/>
        <v>1900</v>
      </c>
      <c r="F1231" s="287"/>
      <c r="G1231" s="287"/>
      <c r="H1231" s="287"/>
      <c r="I1231" s="288"/>
      <c r="J1231" s="287"/>
      <c r="K1231" s="288"/>
      <c r="L1231" s="134"/>
      <c r="M1231" s="133"/>
      <c r="N1231" s="288"/>
      <c r="O1231" s="134"/>
      <c r="P1231" s="166"/>
      <c r="Q1231" s="289"/>
      <c r="R1231" s="165"/>
      <c r="S1231" s="290"/>
      <c r="T1231" s="290"/>
      <c r="U1231" s="290"/>
      <c r="V1231" s="290"/>
      <c r="W1231" s="166"/>
      <c r="X1231" s="135"/>
      <c r="Y1231" s="418">
        <f t="shared" si="266"/>
        <v>0</v>
      </c>
      <c r="Z1231" s="291">
        <f t="shared" si="267"/>
        <v>0</v>
      </c>
      <c r="AA1231" s="163"/>
      <c r="AB1231" s="177" t="str">
        <f t="shared" si="268"/>
        <v/>
      </c>
      <c r="AC1231" s="283" t="str">
        <f t="shared" si="269"/>
        <v/>
      </c>
      <c r="AD1231" s="283" t="str">
        <f t="shared" si="270"/>
        <v/>
      </c>
      <c r="AE1231" s="163"/>
      <c r="AF1231" s="162"/>
      <c r="AP1231" s="581"/>
    </row>
    <row r="1232" spans="1:42" s="141" customFormat="1">
      <c r="A1232" s="134">
        <v>1223</v>
      </c>
      <c r="B1232" s="286"/>
      <c r="C1232" s="146">
        <f t="shared" si="263"/>
        <v>0</v>
      </c>
      <c r="D1232" s="146">
        <f t="shared" si="264"/>
        <v>1</v>
      </c>
      <c r="E1232" s="146">
        <f t="shared" si="265"/>
        <v>1900</v>
      </c>
      <c r="F1232" s="287"/>
      <c r="G1232" s="287"/>
      <c r="H1232" s="287"/>
      <c r="I1232" s="288"/>
      <c r="J1232" s="287"/>
      <c r="K1232" s="288"/>
      <c r="L1232" s="134"/>
      <c r="M1232" s="133"/>
      <c r="N1232" s="288"/>
      <c r="O1232" s="134"/>
      <c r="P1232" s="166"/>
      <c r="Q1232" s="289"/>
      <c r="R1232" s="165"/>
      <c r="S1232" s="290"/>
      <c r="T1232" s="290"/>
      <c r="U1232" s="290"/>
      <c r="V1232" s="290"/>
      <c r="W1232" s="166"/>
      <c r="X1232" s="135"/>
      <c r="Y1232" s="418">
        <f t="shared" si="266"/>
        <v>0</v>
      </c>
      <c r="Z1232" s="291">
        <f t="shared" si="267"/>
        <v>0</v>
      </c>
      <c r="AA1232" s="163"/>
      <c r="AB1232" s="177" t="str">
        <f t="shared" si="268"/>
        <v/>
      </c>
      <c r="AC1232" s="283" t="str">
        <f t="shared" si="269"/>
        <v/>
      </c>
      <c r="AD1232" s="283" t="str">
        <f t="shared" si="270"/>
        <v/>
      </c>
      <c r="AE1232" s="163"/>
      <c r="AF1232" s="162"/>
      <c r="AP1232" s="581"/>
    </row>
    <row r="1233" spans="1:42" s="141" customFormat="1">
      <c r="A1233" s="134">
        <v>1224</v>
      </c>
      <c r="B1233" s="286"/>
      <c r="C1233" s="146">
        <f t="shared" si="263"/>
        <v>0</v>
      </c>
      <c r="D1233" s="146">
        <f t="shared" si="264"/>
        <v>1</v>
      </c>
      <c r="E1233" s="146">
        <f t="shared" si="265"/>
        <v>1900</v>
      </c>
      <c r="F1233" s="287"/>
      <c r="G1233" s="287"/>
      <c r="H1233" s="287"/>
      <c r="I1233" s="288"/>
      <c r="J1233" s="287"/>
      <c r="K1233" s="288"/>
      <c r="L1233" s="134"/>
      <c r="M1233" s="133"/>
      <c r="N1233" s="288"/>
      <c r="O1233" s="134"/>
      <c r="P1233" s="166"/>
      <c r="Q1233" s="289"/>
      <c r="R1233" s="165"/>
      <c r="S1233" s="290"/>
      <c r="T1233" s="290"/>
      <c r="U1233" s="290"/>
      <c r="V1233" s="290"/>
      <c r="W1233" s="166"/>
      <c r="X1233" s="135"/>
      <c r="Y1233" s="418">
        <f t="shared" si="266"/>
        <v>0</v>
      </c>
      <c r="Z1233" s="291">
        <f t="shared" si="267"/>
        <v>0</v>
      </c>
      <c r="AA1233" s="163"/>
      <c r="AB1233" s="177" t="str">
        <f t="shared" si="268"/>
        <v/>
      </c>
      <c r="AC1233" s="283" t="str">
        <f t="shared" si="269"/>
        <v/>
      </c>
      <c r="AD1233" s="283" t="str">
        <f t="shared" si="270"/>
        <v/>
      </c>
      <c r="AE1233" s="163"/>
      <c r="AF1233" s="162"/>
      <c r="AP1233" s="581"/>
    </row>
    <row r="1234" spans="1:42" s="141" customFormat="1">
      <c r="A1234" s="134">
        <v>1225</v>
      </c>
      <c r="B1234" s="286"/>
      <c r="C1234" s="146">
        <f t="shared" si="263"/>
        <v>0</v>
      </c>
      <c r="D1234" s="146">
        <f t="shared" si="264"/>
        <v>1</v>
      </c>
      <c r="E1234" s="146">
        <f t="shared" si="265"/>
        <v>1900</v>
      </c>
      <c r="F1234" s="287"/>
      <c r="G1234" s="287"/>
      <c r="H1234" s="287"/>
      <c r="I1234" s="288"/>
      <c r="J1234" s="287"/>
      <c r="K1234" s="288"/>
      <c r="L1234" s="134"/>
      <c r="M1234" s="133"/>
      <c r="N1234" s="288"/>
      <c r="O1234" s="134"/>
      <c r="P1234" s="166"/>
      <c r="Q1234" s="289"/>
      <c r="R1234" s="165"/>
      <c r="S1234" s="290"/>
      <c r="T1234" s="290"/>
      <c r="U1234" s="290"/>
      <c r="V1234" s="290"/>
      <c r="W1234" s="166"/>
      <c r="X1234" s="135"/>
      <c r="Y1234" s="418">
        <f t="shared" si="266"/>
        <v>0</v>
      </c>
      <c r="Z1234" s="291">
        <f t="shared" si="267"/>
        <v>0</v>
      </c>
      <c r="AA1234" s="163"/>
      <c r="AB1234" s="177" t="str">
        <f t="shared" si="268"/>
        <v/>
      </c>
      <c r="AC1234" s="283" t="str">
        <f t="shared" si="269"/>
        <v/>
      </c>
      <c r="AD1234" s="283" t="str">
        <f t="shared" si="270"/>
        <v/>
      </c>
      <c r="AE1234" s="163"/>
      <c r="AF1234" s="162"/>
      <c r="AP1234" s="581"/>
    </row>
    <row r="1235" spans="1:42" s="141" customFormat="1">
      <c r="A1235" s="134">
        <v>1226</v>
      </c>
      <c r="B1235" s="286"/>
      <c r="C1235" s="146">
        <f t="shared" si="263"/>
        <v>0</v>
      </c>
      <c r="D1235" s="146">
        <f t="shared" si="264"/>
        <v>1</v>
      </c>
      <c r="E1235" s="146">
        <f t="shared" si="265"/>
        <v>1900</v>
      </c>
      <c r="F1235" s="287"/>
      <c r="G1235" s="287"/>
      <c r="H1235" s="287"/>
      <c r="I1235" s="288"/>
      <c r="J1235" s="287"/>
      <c r="K1235" s="288"/>
      <c r="L1235" s="134"/>
      <c r="M1235" s="133"/>
      <c r="N1235" s="288"/>
      <c r="O1235" s="134"/>
      <c r="P1235" s="166"/>
      <c r="Q1235" s="289"/>
      <c r="R1235" s="165"/>
      <c r="S1235" s="290"/>
      <c r="T1235" s="290"/>
      <c r="U1235" s="290"/>
      <c r="V1235" s="290"/>
      <c r="W1235" s="166"/>
      <c r="X1235" s="135"/>
      <c r="Y1235" s="418">
        <f t="shared" si="266"/>
        <v>0</v>
      </c>
      <c r="Z1235" s="291">
        <f t="shared" si="267"/>
        <v>0</v>
      </c>
      <c r="AA1235" s="163"/>
      <c r="AB1235" s="177" t="str">
        <f t="shared" si="268"/>
        <v/>
      </c>
      <c r="AC1235" s="283" t="str">
        <f t="shared" si="269"/>
        <v/>
      </c>
      <c r="AD1235" s="283" t="str">
        <f t="shared" si="270"/>
        <v/>
      </c>
      <c r="AE1235" s="163"/>
      <c r="AF1235" s="162"/>
      <c r="AP1235" s="581"/>
    </row>
    <row r="1236" spans="1:42" s="141" customFormat="1">
      <c r="A1236" s="134">
        <v>1227</v>
      </c>
      <c r="B1236" s="286"/>
      <c r="C1236" s="146">
        <f t="shared" si="263"/>
        <v>0</v>
      </c>
      <c r="D1236" s="146">
        <f t="shared" si="264"/>
        <v>1</v>
      </c>
      <c r="E1236" s="146">
        <f t="shared" si="265"/>
        <v>1900</v>
      </c>
      <c r="F1236" s="287"/>
      <c r="G1236" s="287"/>
      <c r="H1236" s="287"/>
      <c r="I1236" s="288"/>
      <c r="J1236" s="287"/>
      <c r="K1236" s="288"/>
      <c r="L1236" s="134"/>
      <c r="M1236" s="133"/>
      <c r="N1236" s="288"/>
      <c r="O1236" s="134"/>
      <c r="P1236" s="166"/>
      <c r="Q1236" s="289"/>
      <c r="R1236" s="165"/>
      <c r="S1236" s="290"/>
      <c r="T1236" s="290"/>
      <c r="U1236" s="290"/>
      <c r="V1236" s="290"/>
      <c r="W1236" s="166"/>
      <c r="X1236" s="135"/>
      <c r="Y1236" s="418">
        <f t="shared" si="266"/>
        <v>0</v>
      </c>
      <c r="Z1236" s="291">
        <f t="shared" si="267"/>
        <v>0</v>
      </c>
      <c r="AA1236" s="163"/>
      <c r="AB1236" s="177" t="str">
        <f t="shared" si="268"/>
        <v/>
      </c>
      <c r="AC1236" s="283" t="str">
        <f t="shared" si="269"/>
        <v/>
      </c>
      <c r="AD1236" s="283" t="str">
        <f t="shared" si="270"/>
        <v/>
      </c>
      <c r="AE1236" s="163"/>
      <c r="AF1236" s="162"/>
      <c r="AP1236" s="581"/>
    </row>
    <row r="1237" spans="1:42" s="141" customFormat="1">
      <c r="A1237" s="134">
        <v>1228</v>
      </c>
      <c r="B1237" s="286"/>
      <c r="C1237" s="146">
        <f t="shared" si="263"/>
        <v>0</v>
      </c>
      <c r="D1237" s="146">
        <f t="shared" si="264"/>
        <v>1</v>
      </c>
      <c r="E1237" s="146">
        <f t="shared" si="265"/>
        <v>1900</v>
      </c>
      <c r="F1237" s="287"/>
      <c r="G1237" s="287"/>
      <c r="H1237" s="287"/>
      <c r="I1237" s="288"/>
      <c r="J1237" s="287"/>
      <c r="K1237" s="288"/>
      <c r="L1237" s="134"/>
      <c r="M1237" s="133"/>
      <c r="N1237" s="288"/>
      <c r="O1237" s="134"/>
      <c r="P1237" s="166"/>
      <c r="Q1237" s="289"/>
      <c r="R1237" s="165"/>
      <c r="S1237" s="290"/>
      <c r="T1237" s="290"/>
      <c r="U1237" s="290"/>
      <c r="V1237" s="290"/>
      <c r="W1237" s="166"/>
      <c r="X1237" s="135"/>
      <c r="Y1237" s="418">
        <f t="shared" si="266"/>
        <v>0</v>
      </c>
      <c r="Z1237" s="291">
        <f t="shared" si="267"/>
        <v>0</v>
      </c>
      <c r="AA1237" s="163"/>
      <c r="AB1237" s="177" t="str">
        <f t="shared" si="268"/>
        <v/>
      </c>
      <c r="AC1237" s="283" t="str">
        <f t="shared" si="269"/>
        <v/>
      </c>
      <c r="AD1237" s="283" t="str">
        <f t="shared" si="270"/>
        <v/>
      </c>
      <c r="AE1237" s="163"/>
      <c r="AF1237" s="162"/>
      <c r="AP1237" s="581"/>
    </row>
    <row r="1238" spans="1:42" s="141" customFormat="1">
      <c r="A1238" s="134">
        <v>1229</v>
      </c>
      <c r="B1238" s="286"/>
      <c r="C1238" s="146">
        <f t="shared" si="263"/>
        <v>0</v>
      </c>
      <c r="D1238" s="146">
        <f t="shared" si="264"/>
        <v>1</v>
      </c>
      <c r="E1238" s="146">
        <f t="shared" si="265"/>
        <v>1900</v>
      </c>
      <c r="F1238" s="287"/>
      <c r="G1238" s="287"/>
      <c r="H1238" s="287"/>
      <c r="I1238" s="288"/>
      <c r="J1238" s="287"/>
      <c r="K1238" s="288"/>
      <c r="L1238" s="134"/>
      <c r="M1238" s="133"/>
      <c r="N1238" s="288"/>
      <c r="O1238" s="134"/>
      <c r="P1238" s="166"/>
      <c r="Q1238" s="289"/>
      <c r="R1238" s="165"/>
      <c r="S1238" s="290"/>
      <c r="T1238" s="290"/>
      <c r="U1238" s="290"/>
      <c r="V1238" s="290"/>
      <c r="W1238" s="166"/>
      <c r="X1238" s="135"/>
      <c r="Y1238" s="418">
        <f t="shared" si="266"/>
        <v>0</v>
      </c>
      <c r="Z1238" s="291">
        <f t="shared" si="267"/>
        <v>0</v>
      </c>
      <c r="AA1238" s="163"/>
      <c r="AB1238" s="177" t="str">
        <f t="shared" si="268"/>
        <v/>
      </c>
      <c r="AC1238" s="283" t="str">
        <f t="shared" si="269"/>
        <v/>
      </c>
      <c r="AD1238" s="283" t="str">
        <f t="shared" si="270"/>
        <v/>
      </c>
      <c r="AE1238" s="163"/>
      <c r="AF1238" s="162"/>
      <c r="AP1238" s="581"/>
    </row>
    <row r="1239" spans="1:42" s="141" customFormat="1">
      <c r="A1239" s="134">
        <v>1230</v>
      </c>
      <c r="B1239" s="286"/>
      <c r="C1239" s="146">
        <f t="shared" si="263"/>
        <v>0</v>
      </c>
      <c r="D1239" s="146">
        <f t="shared" si="264"/>
        <v>1</v>
      </c>
      <c r="E1239" s="146">
        <f t="shared" si="265"/>
        <v>1900</v>
      </c>
      <c r="F1239" s="287"/>
      <c r="G1239" s="287"/>
      <c r="H1239" s="287"/>
      <c r="I1239" s="288"/>
      <c r="J1239" s="287"/>
      <c r="K1239" s="288"/>
      <c r="L1239" s="134"/>
      <c r="M1239" s="133"/>
      <c r="N1239" s="288"/>
      <c r="O1239" s="134"/>
      <c r="P1239" s="166"/>
      <c r="Q1239" s="289"/>
      <c r="R1239" s="165"/>
      <c r="S1239" s="290"/>
      <c r="T1239" s="290"/>
      <c r="U1239" s="290"/>
      <c r="V1239" s="290"/>
      <c r="W1239" s="166"/>
      <c r="X1239" s="135"/>
      <c r="Y1239" s="418">
        <f t="shared" si="266"/>
        <v>0</v>
      </c>
      <c r="Z1239" s="291">
        <f t="shared" si="267"/>
        <v>0</v>
      </c>
      <c r="AA1239" s="163"/>
      <c r="AB1239" s="177" t="str">
        <f t="shared" si="268"/>
        <v/>
      </c>
      <c r="AC1239" s="283" t="str">
        <f t="shared" si="269"/>
        <v/>
      </c>
      <c r="AD1239" s="283" t="str">
        <f t="shared" si="270"/>
        <v/>
      </c>
      <c r="AE1239" s="163"/>
      <c r="AF1239" s="162"/>
      <c r="AP1239" s="581"/>
    </row>
    <row r="1240" spans="1:42" s="141" customFormat="1">
      <c r="A1240" s="134">
        <v>1231</v>
      </c>
      <c r="B1240" s="286"/>
      <c r="C1240" s="146">
        <f t="shared" si="263"/>
        <v>0</v>
      </c>
      <c r="D1240" s="146">
        <f t="shared" si="264"/>
        <v>1</v>
      </c>
      <c r="E1240" s="146">
        <f t="shared" si="265"/>
        <v>1900</v>
      </c>
      <c r="F1240" s="287"/>
      <c r="G1240" s="287"/>
      <c r="H1240" s="287"/>
      <c r="I1240" s="288"/>
      <c r="J1240" s="287"/>
      <c r="K1240" s="288"/>
      <c r="L1240" s="134"/>
      <c r="M1240" s="133"/>
      <c r="N1240" s="288"/>
      <c r="O1240" s="134"/>
      <c r="P1240" s="166"/>
      <c r="Q1240" s="289"/>
      <c r="R1240" s="165"/>
      <c r="S1240" s="290"/>
      <c r="T1240" s="290"/>
      <c r="U1240" s="290"/>
      <c r="V1240" s="290"/>
      <c r="W1240" s="166"/>
      <c r="X1240" s="135"/>
      <c r="Y1240" s="418">
        <f t="shared" si="266"/>
        <v>0</v>
      </c>
      <c r="Z1240" s="291">
        <f t="shared" si="267"/>
        <v>0</v>
      </c>
      <c r="AA1240" s="163"/>
      <c r="AB1240" s="177" t="str">
        <f t="shared" si="268"/>
        <v/>
      </c>
      <c r="AC1240" s="283" t="str">
        <f t="shared" si="269"/>
        <v/>
      </c>
      <c r="AD1240" s="283" t="str">
        <f t="shared" si="270"/>
        <v/>
      </c>
      <c r="AE1240" s="163"/>
      <c r="AF1240" s="162"/>
      <c r="AP1240" s="581"/>
    </row>
    <row r="1241" spans="1:42" s="141" customFormat="1">
      <c r="A1241" s="134">
        <v>1232</v>
      </c>
      <c r="B1241" s="286"/>
      <c r="C1241" s="146">
        <f t="shared" si="263"/>
        <v>0</v>
      </c>
      <c r="D1241" s="146">
        <f t="shared" si="264"/>
        <v>1</v>
      </c>
      <c r="E1241" s="146">
        <f t="shared" si="265"/>
        <v>1900</v>
      </c>
      <c r="F1241" s="287"/>
      <c r="G1241" s="287"/>
      <c r="H1241" s="287"/>
      <c r="I1241" s="288"/>
      <c r="J1241" s="287"/>
      <c r="K1241" s="288"/>
      <c r="L1241" s="134"/>
      <c r="M1241" s="133"/>
      <c r="N1241" s="288"/>
      <c r="O1241" s="134"/>
      <c r="P1241" s="166"/>
      <c r="Q1241" s="289"/>
      <c r="R1241" s="165"/>
      <c r="S1241" s="290"/>
      <c r="T1241" s="290"/>
      <c r="U1241" s="290"/>
      <c r="V1241" s="290"/>
      <c r="W1241" s="166"/>
      <c r="X1241" s="135"/>
      <c r="Y1241" s="418">
        <f t="shared" si="266"/>
        <v>0</v>
      </c>
      <c r="Z1241" s="291">
        <f t="shared" si="267"/>
        <v>0</v>
      </c>
      <c r="AA1241" s="163"/>
      <c r="AB1241" s="177" t="str">
        <f t="shared" si="268"/>
        <v/>
      </c>
      <c r="AC1241" s="283" t="str">
        <f t="shared" si="269"/>
        <v/>
      </c>
      <c r="AD1241" s="283" t="str">
        <f t="shared" si="270"/>
        <v/>
      </c>
      <c r="AE1241" s="163"/>
      <c r="AF1241" s="162"/>
      <c r="AP1241" s="581"/>
    </row>
    <row r="1242" spans="1:42" s="141" customFormat="1">
      <c r="A1242" s="134">
        <v>1233</v>
      </c>
      <c r="B1242" s="286"/>
      <c r="C1242" s="146">
        <f t="shared" si="263"/>
        <v>0</v>
      </c>
      <c r="D1242" s="146">
        <f t="shared" si="264"/>
        <v>1</v>
      </c>
      <c r="E1242" s="146">
        <f t="shared" si="265"/>
        <v>1900</v>
      </c>
      <c r="F1242" s="287"/>
      <c r="G1242" s="287"/>
      <c r="H1242" s="287"/>
      <c r="I1242" s="288"/>
      <c r="J1242" s="287"/>
      <c r="K1242" s="288"/>
      <c r="L1242" s="134"/>
      <c r="M1242" s="133"/>
      <c r="N1242" s="288"/>
      <c r="O1242" s="134"/>
      <c r="P1242" s="166"/>
      <c r="Q1242" s="289"/>
      <c r="R1242" s="165"/>
      <c r="S1242" s="290"/>
      <c r="T1242" s="290"/>
      <c r="U1242" s="290"/>
      <c r="V1242" s="290"/>
      <c r="W1242" s="166"/>
      <c r="X1242" s="135"/>
      <c r="Y1242" s="418">
        <f t="shared" si="266"/>
        <v>0</v>
      </c>
      <c r="Z1242" s="291">
        <f t="shared" si="267"/>
        <v>0</v>
      </c>
      <c r="AA1242" s="163"/>
      <c r="AB1242" s="177" t="str">
        <f t="shared" si="268"/>
        <v/>
      </c>
      <c r="AC1242" s="283" t="str">
        <f t="shared" si="269"/>
        <v/>
      </c>
      <c r="AD1242" s="283" t="str">
        <f t="shared" si="270"/>
        <v/>
      </c>
      <c r="AE1242" s="163"/>
      <c r="AF1242" s="162"/>
      <c r="AP1242" s="581"/>
    </row>
    <row r="1243" spans="1:42" s="141" customFormat="1">
      <c r="A1243" s="134">
        <v>1234</v>
      </c>
      <c r="B1243" s="286"/>
      <c r="C1243" s="146">
        <f t="shared" si="263"/>
        <v>0</v>
      </c>
      <c r="D1243" s="146">
        <f t="shared" si="264"/>
        <v>1</v>
      </c>
      <c r="E1243" s="146">
        <f t="shared" si="265"/>
        <v>1900</v>
      </c>
      <c r="F1243" s="287"/>
      <c r="G1243" s="287"/>
      <c r="H1243" s="287"/>
      <c r="I1243" s="288"/>
      <c r="J1243" s="287"/>
      <c r="K1243" s="288"/>
      <c r="L1243" s="134"/>
      <c r="M1243" s="133"/>
      <c r="N1243" s="288"/>
      <c r="O1243" s="134"/>
      <c r="P1243" s="166"/>
      <c r="Q1243" s="289"/>
      <c r="R1243" s="165"/>
      <c r="S1243" s="290"/>
      <c r="T1243" s="290"/>
      <c r="U1243" s="290"/>
      <c r="V1243" s="290"/>
      <c r="W1243" s="166"/>
      <c r="X1243" s="135"/>
      <c r="Y1243" s="418">
        <f t="shared" si="266"/>
        <v>0</v>
      </c>
      <c r="Z1243" s="291">
        <f t="shared" si="267"/>
        <v>0</v>
      </c>
      <c r="AA1243" s="163"/>
      <c r="AB1243" s="177" t="str">
        <f t="shared" si="268"/>
        <v/>
      </c>
      <c r="AC1243" s="283" t="str">
        <f t="shared" si="269"/>
        <v/>
      </c>
      <c r="AD1243" s="283" t="str">
        <f t="shared" si="270"/>
        <v/>
      </c>
      <c r="AE1243" s="163"/>
      <c r="AF1243" s="162"/>
      <c r="AP1243" s="581"/>
    </row>
    <row r="1244" spans="1:42" s="141" customFormat="1">
      <c r="A1244" s="134">
        <v>1235</v>
      </c>
      <c r="B1244" s="286"/>
      <c r="C1244" s="146">
        <f t="shared" si="263"/>
        <v>0</v>
      </c>
      <c r="D1244" s="146">
        <f t="shared" si="264"/>
        <v>1</v>
      </c>
      <c r="E1244" s="146">
        <f t="shared" si="265"/>
        <v>1900</v>
      </c>
      <c r="F1244" s="287"/>
      <c r="G1244" s="287"/>
      <c r="H1244" s="287"/>
      <c r="I1244" s="288"/>
      <c r="J1244" s="287"/>
      <c r="K1244" s="288"/>
      <c r="L1244" s="134"/>
      <c r="M1244" s="133"/>
      <c r="N1244" s="288"/>
      <c r="O1244" s="134"/>
      <c r="P1244" s="166"/>
      <c r="Q1244" s="289"/>
      <c r="R1244" s="165"/>
      <c r="S1244" s="290"/>
      <c r="T1244" s="290"/>
      <c r="U1244" s="290"/>
      <c r="V1244" s="290"/>
      <c r="W1244" s="166"/>
      <c r="X1244" s="135"/>
      <c r="Y1244" s="418">
        <f t="shared" si="266"/>
        <v>0</v>
      </c>
      <c r="Z1244" s="291">
        <f t="shared" si="267"/>
        <v>0</v>
      </c>
      <c r="AA1244" s="163"/>
      <c r="AB1244" s="177" t="str">
        <f t="shared" si="268"/>
        <v/>
      </c>
      <c r="AC1244" s="283" t="str">
        <f t="shared" si="269"/>
        <v/>
      </c>
      <c r="AD1244" s="283" t="str">
        <f t="shared" si="270"/>
        <v/>
      </c>
      <c r="AE1244" s="163"/>
      <c r="AF1244" s="162"/>
      <c r="AP1244" s="581"/>
    </row>
    <row r="1245" spans="1:42" s="141" customFormat="1">
      <c r="A1245" s="134">
        <v>1236</v>
      </c>
      <c r="B1245" s="286"/>
      <c r="C1245" s="146">
        <f t="shared" si="263"/>
        <v>0</v>
      </c>
      <c r="D1245" s="146">
        <f t="shared" si="264"/>
        <v>1</v>
      </c>
      <c r="E1245" s="146">
        <f t="shared" si="265"/>
        <v>1900</v>
      </c>
      <c r="F1245" s="287"/>
      <c r="G1245" s="287"/>
      <c r="H1245" s="287"/>
      <c r="I1245" s="288"/>
      <c r="J1245" s="287"/>
      <c r="K1245" s="288"/>
      <c r="L1245" s="134"/>
      <c r="M1245" s="133"/>
      <c r="N1245" s="288"/>
      <c r="O1245" s="134"/>
      <c r="P1245" s="166"/>
      <c r="Q1245" s="289"/>
      <c r="R1245" s="165"/>
      <c r="S1245" s="290"/>
      <c r="T1245" s="290"/>
      <c r="U1245" s="290"/>
      <c r="V1245" s="290"/>
      <c r="W1245" s="166"/>
      <c r="X1245" s="135"/>
      <c r="Y1245" s="418">
        <f t="shared" si="266"/>
        <v>0</v>
      </c>
      <c r="Z1245" s="291">
        <f t="shared" si="267"/>
        <v>0</v>
      </c>
      <c r="AA1245" s="163"/>
      <c r="AB1245" s="177" t="str">
        <f t="shared" si="268"/>
        <v/>
      </c>
      <c r="AC1245" s="283" t="str">
        <f t="shared" si="269"/>
        <v/>
      </c>
      <c r="AD1245" s="283" t="str">
        <f t="shared" si="270"/>
        <v/>
      </c>
      <c r="AE1245" s="163"/>
      <c r="AF1245" s="162"/>
      <c r="AP1245" s="581"/>
    </row>
    <row r="1246" spans="1:42" s="141" customFormat="1">
      <c r="A1246" s="134">
        <v>1237</v>
      </c>
      <c r="B1246" s="286"/>
      <c r="C1246" s="146">
        <f t="shared" si="263"/>
        <v>0</v>
      </c>
      <c r="D1246" s="146">
        <f t="shared" si="264"/>
        <v>1</v>
      </c>
      <c r="E1246" s="146">
        <f t="shared" si="265"/>
        <v>1900</v>
      </c>
      <c r="F1246" s="287"/>
      <c r="G1246" s="287"/>
      <c r="H1246" s="287"/>
      <c r="I1246" s="288"/>
      <c r="J1246" s="287"/>
      <c r="K1246" s="288"/>
      <c r="L1246" s="134"/>
      <c r="M1246" s="133"/>
      <c r="N1246" s="288"/>
      <c r="O1246" s="134"/>
      <c r="P1246" s="166"/>
      <c r="Q1246" s="289"/>
      <c r="R1246" s="165"/>
      <c r="S1246" s="290"/>
      <c r="T1246" s="290"/>
      <c r="U1246" s="290"/>
      <c r="V1246" s="290"/>
      <c r="W1246" s="166"/>
      <c r="X1246" s="135"/>
      <c r="Y1246" s="418">
        <f t="shared" si="266"/>
        <v>0</v>
      </c>
      <c r="Z1246" s="291">
        <f t="shared" si="267"/>
        <v>0</v>
      </c>
      <c r="AA1246" s="163"/>
      <c r="AB1246" s="177" t="str">
        <f t="shared" si="268"/>
        <v/>
      </c>
      <c r="AC1246" s="283" t="str">
        <f t="shared" si="269"/>
        <v/>
      </c>
      <c r="AD1246" s="283" t="str">
        <f t="shared" si="270"/>
        <v/>
      </c>
      <c r="AE1246" s="163"/>
      <c r="AF1246" s="162"/>
      <c r="AP1246" s="581"/>
    </row>
    <row r="1247" spans="1:42" s="141" customFormat="1">
      <c r="A1247" s="134">
        <v>1238</v>
      </c>
      <c r="B1247" s="286"/>
      <c r="C1247" s="146">
        <f t="shared" si="263"/>
        <v>0</v>
      </c>
      <c r="D1247" s="146">
        <f t="shared" si="264"/>
        <v>1</v>
      </c>
      <c r="E1247" s="146">
        <f t="shared" si="265"/>
        <v>1900</v>
      </c>
      <c r="F1247" s="287"/>
      <c r="G1247" s="287"/>
      <c r="H1247" s="287"/>
      <c r="I1247" s="288"/>
      <c r="J1247" s="287"/>
      <c r="K1247" s="288"/>
      <c r="L1247" s="134"/>
      <c r="M1247" s="133"/>
      <c r="N1247" s="288"/>
      <c r="O1247" s="134"/>
      <c r="P1247" s="166"/>
      <c r="Q1247" s="289"/>
      <c r="R1247" s="165"/>
      <c r="S1247" s="290"/>
      <c r="T1247" s="290"/>
      <c r="U1247" s="290"/>
      <c r="V1247" s="290"/>
      <c r="W1247" s="166"/>
      <c r="X1247" s="135"/>
      <c r="Y1247" s="418">
        <f t="shared" si="266"/>
        <v>0</v>
      </c>
      <c r="Z1247" s="291">
        <f t="shared" si="267"/>
        <v>0</v>
      </c>
      <c r="AA1247" s="163"/>
      <c r="AB1247" s="177" t="str">
        <f t="shared" si="268"/>
        <v/>
      </c>
      <c r="AC1247" s="283" t="str">
        <f t="shared" si="269"/>
        <v/>
      </c>
      <c r="AD1247" s="283" t="str">
        <f t="shared" si="270"/>
        <v/>
      </c>
      <c r="AE1247" s="163"/>
      <c r="AF1247" s="162"/>
      <c r="AP1247" s="581"/>
    </row>
    <row r="1248" spans="1:42" s="141" customFormat="1">
      <c r="A1248" s="134">
        <v>1239</v>
      </c>
      <c r="B1248" s="286"/>
      <c r="C1248" s="146">
        <f t="shared" si="263"/>
        <v>0</v>
      </c>
      <c r="D1248" s="146">
        <f t="shared" si="264"/>
        <v>1</v>
      </c>
      <c r="E1248" s="146">
        <f t="shared" si="265"/>
        <v>1900</v>
      </c>
      <c r="F1248" s="287"/>
      <c r="G1248" s="287"/>
      <c r="H1248" s="287"/>
      <c r="I1248" s="288"/>
      <c r="J1248" s="287"/>
      <c r="K1248" s="288"/>
      <c r="L1248" s="134"/>
      <c r="M1248" s="133"/>
      <c r="N1248" s="288"/>
      <c r="O1248" s="134"/>
      <c r="P1248" s="166"/>
      <c r="Q1248" s="289"/>
      <c r="R1248" s="165"/>
      <c r="S1248" s="290"/>
      <c r="T1248" s="290"/>
      <c r="U1248" s="290"/>
      <c r="V1248" s="290"/>
      <c r="W1248" s="166"/>
      <c r="X1248" s="135"/>
      <c r="Y1248" s="418">
        <f t="shared" si="266"/>
        <v>0</v>
      </c>
      <c r="Z1248" s="291">
        <f t="shared" si="267"/>
        <v>0</v>
      </c>
      <c r="AA1248" s="163"/>
      <c r="AB1248" s="177" t="str">
        <f t="shared" si="268"/>
        <v/>
      </c>
      <c r="AC1248" s="283" t="str">
        <f t="shared" si="269"/>
        <v/>
      </c>
      <c r="AD1248" s="283" t="str">
        <f t="shared" si="270"/>
        <v/>
      </c>
      <c r="AE1248" s="163"/>
      <c r="AF1248" s="162"/>
      <c r="AP1248" s="581"/>
    </row>
    <row r="1249" spans="1:42" s="141" customFormat="1">
      <c r="A1249" s="134">
        <v>1240</v>
      </c>
      <c r="B1249" s="286"/>
      <c r="C1249" s="146">
        <f t="shared" si="263"/>
        <v>0</v>
      </c>
      <c r="D1249" s="146">
        <f t="shared" si="264"/>
        <v>1</v>
      </c>
      <c r="E1249" s="146">
        <f t="shared" si="265"/>
        <v>1900</v>
      </c>
      <c r="F1249" s="287"/>
      <c r="G1249" s="287"/>
      <c r="H1249" s="287"/>
      <c r="I1249" s="288"/>
      <c r="J1249" s="287"/>
      <c r="K1249" s="288"/>
      <c r="L1249" s="134"/>
      <c r="M1249" s="133"/>
      <c r="N1249" s="288"/>
      <c r="O1249" s="134"/>
      <c r="P1249" s="166"/>
      <c r="Q1249" s="289"/>
      <c r="R1249" s="165"/>
      <c r="S1249" s="290"/>
      <c r="T1249" s="290"/>
      <c r="U1249" s="290"/>
      <c r="V1249" s="290"/>
      <c r="W1249" s="166"/>
      <c r="X1249" s="135"/>
      <c r="Y1249" s="418">
        <f t="shared" si="266"/>
        <v>0</v>
      </c>
      <c r="Z1249" s="291">
        <f t="shared" si="267"/>
        <v>0</v>
      </c>
      <c r="AA1249" s="163"/>
      <c r="AB1249" s="177" t="str">
        <f t="shared" si="268"/>
        <v/>
      </c>
      <c r="AC1249" s="283" t="str">
        <f t="shared" si="269"/>
        <v/>
      </c>
      <c r="AD1249" s="283" t="str">
        <f t="shared" si="270"/>
        <v/>
      </c>
      <c r="AE1249" s="163"/>
      <c r="AF1249" s="162"/>
      <c r="AP1249" s="581"/>
    </row>
    <row r="1250" spans="1:42" s="141" customFormat="1">
      <c r="A1250" s="134">
        <v>1241</v>
      </c>
      <c r="B1250" s="286"/>
      <c r="C1250" s="146">
        <f t="shared" si="263"/>
        <v>0</v>
      </c>
      <c r="D1250" s="146">
        <f t="shared" si="264"/>
        <v>1</v>
      </c>
      <c r="E1250" s="146">
        <f t="shared" si="265"/>
        <v>1900</v>
      </c>
      <c r="F1250" s="287"/>
      <c r="G1250" s="287"/>
      <c r="H1250" s="287"/>
      <c r="I1250" s="288"/>
      <c r="J1250" s="287"/>
      <c r="K1250" s="288"/>
      <c r="L1250" s="134"/>
      <c r="M1250" s="133"/>
      <c r="N1250" s="288"/>
      <c r="O1250" s="134"/>
      <c r="P1250" s="166"/>
      <c r="Q1250" s="289"/>
      <c r="R1250" s="165"/>
      <c r="S1250" s="290"/>
      <c r="T1250" s="290"/>
      <c r="U1250" s="290"/>
      <c r="V1250" s="290"/>
      <c r="W1250" s="166"/>
      <c r="X1250" s="135"/>
      <c r="Y1250" s="418">
        <f t="shared" si="266"/>
        <v>0</v>
      </c>
      <c r="Z1250" s="291">
        <f t="shared" si="267"/>
        <v>0</v>
      </c>
      <c r="AA1250" s="163"/>
      <c r="AB1250" s="177" t="str">
        <f t="shared" si="268"/>
        <v/>
      </c>
      <c r="AC1250" s="283" t="str">
        <f t="shared" si="269"/>
        <v/>
      </c>
      <c r="AD1250" s="283" t="str">
        <f t="shared" si="270"/>
        <v/>
      </c>
      <c r="AE1250" s="163"/>
      <c r="AF1250" s="162"/>
      <c r="AP1250" s="581"/>
    </row>
    <row r="1251" spans="1:42" s="141" customFormat="1">
      <c r="A1251" s="134">
        <v>1242</v>
      </c>
      <c r="B1251" s="286"/>
      <c r="C1251" s="146">
        <f t="shared" si="263"/>
        <v>0</v>
      </c>
      <c r="D1251" s="146">
        <f t="shared" si="264"/>
        <v>1</v>
      </c>
      <c r="E1251" s="146">
        <f t="shared" si="265"/>
        <v>1900</v>
      </c>
      <c r="F1251" s="287"/>
      <c r="G1251" s="287"/>
      <c r="H1251" s="287"/>
      <c r="I1251" s="288"/>
      <c r="J1251" s="287"/>
      <c r="K1251" s="288"/>
      <c r="L1251" s="134"/>
      <c r="M1251" s="133"/>
      <c r="N1251" s="288"/>
      <c r="O1251" s="134"/>
      <c r="P1251" s="166"/>
      <c r="Q1251" s="289"/>
      <c r="R1251" s="165"/>
      <c r="S1251" s="290"/>
      <c r="T1251" s="290"/>
      <c r="U1251" s="290"/>
      <c r="V1251" s="290"/>
      <c r="W1251" s="166"/>
      <c r="X1251" s="135"/>
      <c r="Y1251" s="418">
        <f t="shared" si="266"/>
        <v>0</v>
      </c>
      <c r="Z1251" s="291">
        <f t="shared" si="267"/>
        <v>0</v>
      </c>
      <c r="AA1251" s="163"/>
      <c r="AB1251" s="177" t="str">
        <f t="shared" si="268"/>
        <v/>
      </c>
      <c r="AC1251" s="283" t="str">
        <f t="shared" si="269"/>
        <v/>
      </c>
      <c r="AD1251" s="283" t="str">
        <f t="shared" si="270"/>
        <v/>
      </c>
      <c r="AE1251" s="163"/>
      <c r="AF1251" s="162"/>
      <c r="AP1251" s="581"/>
    </row>
    <row r="1252" spans="1:42" s="141" customFormat="1">
      <c r="A1252" s="134">
        <v>1243</v>
      </c>
      <c r="B1252" s="286"/>
      <c r="C1252" s="146">
        <f t="shared" si="263"/>
        <v>0</v>
      </c>
      <c r="D1252" s="146">
        <f t="shared" si="264"/>
        <v>1</v>
      </c>
      <c r="E1252" s="146">
        <f t="shared" si="265"/>
        <v>1900</v>
      </c>
      <c r="F1252" s="287"/>
      <c r="G1252" s="287"/>
      <c r="H1252" s="287"/>
      <c r="I1252" s="288"/>
      <c r="J1252" s="287"/>
      <c r="K1252" s="288"/>
      <c r="L1252" s="134"/>
      <c r="M1252" s="133"/>
      <c r="N1252" s="288"/>
      <c r="O1252" s="134"/>
      <c r="P1252" s="166"/>
      <c r="Q1252" s="289"/>
      <c r="R1252" s="165"/>
      <c r="S1252" s="290"/>
      <c r="T1252" s="290"/>
      <c r="U1252" s="290"/>
      <c r="V1252" s="290"/>
      <c r="W1252" s="166"/>
      <c r="X1252" s="135"/>
      <c r="Y1252" s="418">
        <f t="shared" si="266"/>
        <v>0</v>
      </c>
      <c r="Z1252" s="291">
        <f t="shared" si="267"/>
        <v>0</v>
      </c>
      <c r="AA1252" s="163"/>
      <c r="AB1252" s="177" t="str">
        <f t="shared" si="268"/>
        <v/>
      </c>
      <c r="AC1252" s="283" t="str">
        <f t="shared" si="269"/>
        <v/>
      </c>
      <c r="AD1252" s="283" t="str">
        <f t="shared" si="270"/>
        <v/>
      </c>
      <c r="AE1252" s="163"/>
      <c r="AF1252" s="162"/>
      <c r="AP1252" s="581"/>
    </row>
    <row r="1253" spans="1:42" s="141" customFormat="1">
      <c r="A1253" s="134">
        <v>1244</v>
      </c>
      <c r="B1253" s="286"/>
      <c r="C1253" s="146">
        <f t="shared" si="263"/>
        <v>0</v>
      </c>
      <c r="D1253" s="146">
        <f t="shared" si="264"/>
        <v>1</v>
      </c>
      <c r="E1253" s="146">
        <f t="shared" si="265"/>
        <v>1900</v>
      </c>
      <c r="F1253" s="287"/>
      <c r="G1253" s="287"/>
      <c r="H1253" s="287"/>
      <c r="I1253" s="288"/>
      <c r="J1253" s="287"/>
      <c r="K1253" s="288"/>
      <c r="L1253" s="134"/>
      <c r="M1253" s="133"/>
      <c r="N1253" s="288"/>
      <c r="O1253" s="134"/>
      <c r="P1253" s="166"/>
      <c r="Q1253" s="289"/>
      <c r="R1253" s="165"/>
      <c r="S1253" s="290"/>
      <c r="T1253" s="290"/>
      <c r="U1253" s="290"/>
      <c r="V1253" s="290"/>
      <c r="W1253" s="166"/>
      <c r="X1253" s="135"/>
      <c r="Y1253" s="418">
        <f t="shared" si="266"/>
        <v>0</v>
      </c>
      <c r="Z1253" s="291">
        <f t="shared" si="267"/>
        <v>0</v>
      </c>
      <c r="AA1253" s="163"/>
      <c r="AB1253" s="177" t="str">
        <f t="shared" si="268"/>
        <v/>
      </c>
      <c r="AC1253" s="283" t="str">
        <f t="shared" si="269"/>
        <v/>
      </c>
      <c r="AD1253" s="283" t="str">
        <f t="shared" si="270"/>
        <v/>
      </c>
      <c r="AE1253" s="163"/>
      <c r="AF1253" s="162"/>
      <c r="AP1253" s="581"/>
    </row>
    <row r="1254" spans="1:42" s="141" customFormat="1">
      <c r="A1254" s="134">
        <v>1245</v>
      </c>
      <c r="B1254" s="286"/>
      <c r="C1254" s="146">
        <f t="shared" si="263"/>
        <v>0</v>
      </c>
      <c r="D1254" s="146">
        <f t="shared" si="264"/>
        <v>1</v>
      </c>
      <c r="E1254" s="146">
        <f t="shared" si="265"/>
        <v>1900</v>
      </c>
      <c r="F1254" s="287"/>
      <c r="G1254" s="287"/>
      <c r="H1254" s="287"/>
      <c r="I1254" s="288"/>
      <c r="J1254" s="287"/>
      <c r="K1254" s="288"/>
      <c r="L1254" s="134"/>
      <c r="M1254" s="133"/>
      <c r="N1254" s="288"/>
      <c r="O1254" s="134"/>
      <c r="P1254" s="166"/>
      <c r="Q1254" s="289"/>
      <c r="R1254" s="165"/>
      <c r="S1254" s="290"/>
      <c r="T1254" s="290"/>
      <c r="U1254" s="290"/>
      <c r="V1254" s="290"/>
      <c r="W1254" s="166"/>
      <c r="X1254" s="135"/>
      <c r="Y1254" s="418">
        <f t="shared" si="266"/>
        <v>0</v>
      </c>
      <c r="Z1254" s="291">
        <f t="shared" si="267"/>
        <v>0</v>
      </c>
      <c r="AA1254" s="163"/>
      <c r="AB1254" s="177" t="str">
        <f t="shared" si="268"/>
        <v/>
      </c>
      <c r="AC1254" s="283" t="str">
        <f t="shared" si="269"/>
        <v/>
      </c>
      <c r="AD1254" s="283" t="str">
        <f t="shared" si="270"/>
        <v/>
      </c>
      <c r="AE1254" s="163"/>
      <c r="AF1254" s="162"/>
      <c r="AP1254" s="581"/>
    </row>
    <row r="1255" spans="1:42" s="141" customFormat="1">
      <c r="A1255" s="134">
        <v>1246</v>
      </c>
      <c r="B1255" s="286"/>
      <c r="C1255" s="146">
        <f t="shared" si="263"/>
        <v>0</v>
      </c>
      <c r="D1255" s="146">
        <f t="shared" si="264"/>
        <v>1</v>
      </c>
      <c r="E1255" s="146">
        <f t="shared" si="265"/>
        <v>1900</v>
      </c>
      <c r="F1255" s="287"/>
      <c r="G1255" s="287"/>
      <c r="H1255" s="287"/>
      <c r="I1255" s="288"/>
      <c r="J1255" s="287"/>
      <c r="K1255" s="288"/>
      <c r="L1255" s="134"/>
      <c r="M1255" s="133"/>
      <c r="N1255" s="288"/>
      <c r="O1255" s="134"/>
      <c r="P1255" s="166"/>
      <c r="Q1255" s="289"/>
      <c r="R1255" s="165"/>
      <c r="S1255" s="290"/>
      <c r="T1255" s="290"/>
      <c r="U1255" s="290"/>
      <c r="V1255" s="290"/>
      <c r="W1255" s="166"/>
      <c r="X1255" s="135"/>
      <c r="Y1255" s="418">
        <f t="shared" si="266"/>
        <v>0</v>
      </c>
      <c r="Z1255" s="291">
        <f t="shared" si="267"/>
        <v>0</v>
      </c>
      <c r="AA1255" s="163"/>
      <c r="AB1255" s="177" t="str">
        <f t="shared" si="268"/>
        <v/>
      </c>
      <c r="AC1255" s="283" t="str">
        <f t="shared" si="269"/>
        <v/>
      </c>
      <c r="AD1255" s="283" t="str">
        <f t="shared" si="270"/>
        <v/>
      </c>
      <c r="AE1255" s="163"/>
      <c r="AF1255" s="162"/>
      <c r="AP1255" s="581"/>
    </row>
    <row r="1256" spans="1:42" s="141" customFormat="1">
      <c r="A1256" s="134">
        <v>1247</v>
      </c>
      <c r="B1256" s="286"/>
      <c r="C1256" s="146">
        <f t="shared" si="263"/>
        <v>0</v>
      </c>
      <c r="D1256" s="146">
        <f t="shared" si="264"/>
        <v>1</v>
      </c>
      <c r="E1256" s="146">
        <f t="shared" si="265"/>
        <v>1900</v>
      </c>
      <c r="F1256" s="287"/>
      <c r="G1256" s="287"/>
      <c r="H1256" s="287"/>
      <c r="I1256" s="288"/>
      <c r="J1256" s="287"/>
      <c r="K1256" s="288"/>
      <c r="L1256" s="134"/>
      <c r="M1256" s="133"/>
      <c r="N1256" s="288"/>
      <c r="O1256" s="134"/>
      <c r="P1256" s="166"/>
      <c r="Q1256" s="289"/>
      <c r="R1256" s="165"/>
      <c r="S1256" s="290"/>
      <c r="T1256" s="290"/>
      <c r="U1256" s="290"/>
      <c r="V1256" s="290"/>
      <c r="W1256" s="166"/>
      <c r="X1256" s="135"/>
      <c r="Y1256" s="418">
        <f t="shared" si="266"/>
        <v>0</v>
      </c>
      <c r="Z1256" s="291">
        <f t="shared" si="267"/>
        <v>0</v>
      </c>
      <c r="AA1256" s="163"/>
      <c r="AB1256" s="177" t="str">
        <f t="shared" si="268"/>
        <v/>
      </c>
      <c r="AC1256" s="283" t="str">
        <f t="shared" si="269"/>
        <v/>
      </c>
      <c r="AD1256" s="283" t="str">
        <f t="shared" si="270"/>
        <v/>
      </c>
      <c r="AE1256" s="163"/>
      <c r="AF1256" s="162"/>
      <c r="AP1256" s="581"/>
    </row>
    <row r="1257" spans="1:42" s="141" customFormat="1">
      <c r="A1257" s="134">
        <v>1248</v>
      </c>
      <c r="B1257" s="286"/>
      <c r="C1257" s="146">
        <f t="shared" si="263"/>
        <v>0</v>
      </c>
      <c r="D1257" s="146">
        <f t="shared" si="264"/>
        <v>1</v>
      </c>
      <c r="E1257" s="146">
        <f t="shared" si="265"/>
        <v>1900</v>
      </c>
      <c r="F1257" s="287"/>
      <c r="G1257" s="287"/>
      <c r="H1257" s="287"/>
      <c r="I1257" s="288"/>
      <c r="J1257" s="287"/>
      <c r="K1257" s="288"/>
      <c r="L1257" s="134"/>
      <c r="M1257" s="133"/>
      <c r="N1257" s="288"/>
      <c r="O1257" s="134"/>
      <c r="P1257" s="166"/>
      <c r="Q1257" s="289"/>
      <c r="R1257" s="165"/>
      <c r="S1257" s="290"/>
      <c r="T1257" s="290"/>
      <c r="U1257" s="290"/>
      <c r="V1257" s="290"/>
      <c r="W1257" s="166"/>
      <c r="X1257" s="135"/>
      <c r="Y1257" s="418">
        <f t="shared" si="266"/>
        <v>0</v>
      </c>
      <c r="Z1257" s="291">
        <f t="shared" si="267"/>
        <v>0</v>
      </c>
      <c r="AA1257" s="163"/>
      <c r="AB1257" s="177" t="str">
        <f t="shared" si="268"/>
        <v/>
      </c>
      <c r="AC1257" s="283" t="str">
        <f t="shared" si="269"/>
        <v/>
      </c>
      <c r="AD1257" s="283" t="str">
        <f t="shared" si="270"/>
        <v/>
      </c>
      <c r="AE1257" s="163"/>
      <c r="AF1257" s="162"/>
      <c r="AP1257" s="581"/>
    </row>
    <row r="1258" spans="1:42" s="141" customFormat="1">
      <c r="A1258" s="134">
        <v>1249</v>
      </c>
      <c r="B1258" s="286"/>
      <c r="C1258" s="146">
        <f t="shared" si="263"/>
        <v>0</v>
      </c>
      <c r="D1258" s="146">
        <f t="shared" si="264"/>
        <v>1</v>
      </c>
      <c r="E1258" s="146">
        <f t="shared" si="265"/>
        <v>1900</v>
      </c>
      <c r="F1258" s="287"/>
      <c r="G1258" s="287"/>
      <c r="H1258" s="287"/>
      <c r="I1258" s="288"/>
      <c r="J1258" s="287"/>
      <c r="K1258" s="288"/>
      <c r="L1258" s="134"/>
      <c r="M1258" s="133"/>
      <c r="N1258" s="288"/>
      <c r="O1258" s="134"/>
      <c r="P1258" s="166"/>
      <c r="Q1258" s="289"/>
      <c r="R1258" s="165"/>
      <c r="S1258" s="290"/>
      <c r="T1258" s="290"/>
      <c r="U1258" s="290"/>
      <c r="V1258" s="290"/>
      <c r="W1258" s="166"/>
      <c r="X1258" s="135"/>
      <c r="Y1258" s="418">
        <f t="shared" si="266"/>
        <v>0</v>
      </c>
      <c r="Z1258" s="291">
        <f t="shared" si="267"/>
        <v>0</v>
      </c>
      <c r="AA1258" s="163"/>
      <c r="AB1258" s="177" t="str">
        <f t="shared" si="268"/>
        <v/>
      </c>
      <c r="AC1258" s="283" t="str">
        <f t="shared" si="269"/>
        <v/>
      </c>
      <c r="AD1258" s="283" t="str">
        <f t="shared" si="270"/>
        <v/>
      </c>
      <c r="AE1258" s="163"/>
      <c r="AF1258" s="162"/>
      <c r="AP1258" s="581"/>
    </row>
    <row r="1259" spans="1:42" s="141" customFormat="1">
      <c r="A1259" s="134">
        <v>1250</v>
      </c>
      <c r="B1259" s="286"/>
      <c r="C1259" s="146">
        <f t="shared" si="263"/>
        <v>0</v>
      </c>
      <c r="D1259" s="146">
        <f t="shared" si="264"/>
        <v>1</v>
      </c>
      <c r="E1259" s="146">
        <f t="shared" si="265"/>
        <v>1900</v>
      </c>
      <c r="F1259" s="287"/>
      <c r="G1259" s="287"/>
      <c r="H1259" s="287"/>
      <c r="I1259" s="288"/>
      <c r="J1259" s="287"/>
      <c r="K1259" s="288"/>
      <c r="L1259" s="134"/>
      <c r="M1259" s="133"/>
      <c r="N1259" s="288"/>
      <c r="O1259" s="134"/>
      <c r="P1259" s="166"/>
      <c r="Q1259" s="289"/>
      <c r="R1259" s="165"/>
      <c r="S1259" s="290"/>
      <c r="T1259" s="290"/>
      <c r="U1259" s="290"/>
      <c r="V1259" s="290"/>
      <c r="W1259" s="166"/>
      <c r="X1259" s="135"/>
      <c r="Y1259" s="418">
        <f t="shared" si="266"/>
        <v>0</v>
      </c>
      <c r="Z1259" s="291">
        <f t="shared" si="267"/>
        <v>0</v>
      </c>
      <c r="AA1259" s="163"/>
      <c r="AB1259" s="177" t="str">
        <f t="shared" si="268"/>
        <v/>
      </c>
      <c r="AC1259" s="283" t="str">
        <f t="shared" si="269"/>
        <v/>
      </c>
      <c r="AD1259" s="283" t="str">
        <f t="shared" si="270"/>
        <v/>
      </c>
      <c r="AE1259" s="163"/>
      <c r="AF1259" s="162"/>
      <c r="AP1259" s="581"/>
    </row>
    <row r="1260" spans="1:42" s="141" customFormat="1">
      <c r="A1260" s="134">
        <v>1251</v>
      </c>
      <c r="B1260" s="286"/>
      <c r="C1260" s="146">
        <f t="shared" si="263"/>
        <v>0</v>
      </c>
      <c r="D1260" s="146">
        <f t="shared" si="264"/>
        <v>1</v>
      </c>
      <c r="E1260" s="146">
        <f t="shared" si="265"/>
        <v>1900</v>
      </c>
      <c r="F1260" s="287"/>
      <c r="G1260" s="287"/>
      <c r="H1260" s="287"/>
      <c r="I1260" s="288"/>
      <c r="J1260" s="287"/>
      <c r="K1260" s="288"/>
      <c r="L1260" s="134"/>
      <c r="M1260" s="133"/>
      <c r="N1260" s="288"/>
      <c r="O1260" s="134"/>
      <c r="P1260" s="166"/>
      <c r="Q1260" s="289"/>
      <c r="R1260" s="165"/>
      <c r="S1260" s="290"/>
      <c r="T1260" s="290"/>
      <c r="U1260" s="290"/>
      <c r="V1260" s="290"/>
      <c r="W1260" s="166"/>
      <c r="X1260" s="135"/>
      <c r="Y1260" s="418">
        <f t="shared" si="266"/>
        <v>0</v>
      </c>
      <c r="Z1260" s="291">
        <f t="shared" si="267"/>
        <v>0</v>
      </c>
      <c r="AA1260" s="163"/>
      <c r="AB1260" s="177" t="str">
        <f t="shared" si="268"/>
        <v/>
      </c>
      <c r="AC1260" s="283" t="str">
        <f t="shared" si="269"/>
        <v/>
      </c>
      <c r="AD1260" s="283" t="str">
        <f t="shared" si="270"/>
        <v/>
      </c>
      <c r="AE1260" s="163"/>
      <c r="AF1260" s="162"/>
      <c r="AP1260" s="581"/>
    </row>
    <row r="1261" spans="1:42" s="141" customFormat="1">
      <c r="A1261" s="134">
        <v>1252</v>
      </c>
      <c r="B1261" s="286"/>
      <c r="C1261" s="146">
        <f t="shared" si="263"/>
        <v>0</v>
      </c>
      <c r="D1261" s="146">
        <f t="shared" si="264"/>
        <v>1</v>
      </c>
      <c r="E1261" s="146">
        <f t="shared" si="265"/>
        <v>1900</v>
      </c>
      <c r="F1261" s="287"/>
      <c r="G1261" s="287"/>
      <c r="H1261" s="287"/>
      <c r="I1261" s="288"/>
      <c r="J1261" s="287"/>
      <c r="K1261" s="288"/>
      <c r="L1261" s="134"/>
      <c r="M1261" s="133"/>
      <c r="N1261" s="288"/>
      <c r="O1261" s="134"/>
      <c r="P1261" s="166"/>
      <c r="Q1261" s="289"/>
      <c r="R1261" s="165"/>
      <c r="S1261" s="290"/>
      <c r="T1261" s="290"/>
      <c r="U1261" s="290"/>
      <c r="V1261" s="290"/>
      <c r="W1261" s="166"/>
      <c r="X1261" s="135"/>
      <c r="Y1261" s="418">
        <f t="shared" si="266"/>
        <v>0</v>
      </c>
      <c r="Z1261" s="291">
        <f t="shared" si="267"/>
        <v>0</v>
      </c>
      <c r="AA1261" s="163"/>
      <c r="AB1261" s="177" t="str">
        <f t="shared" si="268"/>
        <v/>
      </c>
      <c r="AC1261" s="283" t="str">
        <f t="shared" si="269"/>
        <v/>
      </c>
      <c r="AD1261" s="283" t="str">
        <f t="shared" si="270"/>
        <v/>
      </c>
      <c r="AE1261" s="163"/>
      <c r="AF1261" s="162"/>
      <c r="AP1261" s="581"/>
    </row>
    <row r="1262" spans="1:42" s="141" customFormat="1">
      <c r="A1262" s="134">
        <v>1253</v>
      </c>
      <c r="B1262" s="286"/>
      <c r="C1262" s="146">
        <f t="shared" si="263"/>
        <v>0</v>
      </c>
      <c r="D1262" s="146">
        <f t="shared" si="264"/>
        <v>1</v>
      </c>
      <c r="E1262" s="146">
        <f t="shared" si="265"/>
        <v>1900</v>
      </c>
      <c r="F1262" s="287"/>
      <c r="G1262" s="287"/>
      <c r="H1262" s="287"/>
      <c r="I1262" s="288"/>
      <c r="J1262" s="287"/>
      <c r="K1262" s="288"/>
      <c r="L1262" s="134"/>
      <c r="M1262" s="133"/>
      <c r="N1262" s="288"/>
      <c r="O1262" s="134"/>
      <c r="P1262" s="166"/>
      <c r="Q1262" s="289"/>
      <c r="R1262" s="165"/>
      <c r="S1262" s="290"/>
      <c r="T1262" s="290"/>
      <c r="U1262" s="290"/>
      <c r="V1262" s="290"/>
      <c r="W1262" s="166"/>
      <c r="X1262" s="135"/>
      <c r="Y1262" s="418">
        <f t="shared" si="266"/>
        <v>0</v>
      </c>
      <c r="Z1262" s="291">
        <f t="shared" si="267"/>
        <v>0</v>
      </c>
      <c r="AA1262" s="163"/>
      <c r="AB1262" s="177" t="str">
        <f t="shared" si="268"/>
        <v/>
      </c>
      <c r="AC1262" s="283" t="str">
        <f t="shared" si="269"/>
        <v/>
      </c>
      <c r="AD1262" s="283" t="str">
        <f t="shared" si="270"/>
        <v/>
      </c>
      <c r="AE1262" s="163"/>
      <c r="AF1262" s="162"/>
      <c r="AP1262" s="581"/>
    </row>
    <row r="1263" spans="1:42" s="141" customFormat="1">
      <c r="A1263" s="134">
        <v>1254</v>
      </c>
      <c r="B1263" s="286"/>
      <c r="C1263" s="146">
        <f t="shared" si="263"/>
        <v>0</v>
      </c>
      <c r="D1263" s="146">
        <f t="shared" si="264"/>
        <v>1</v>
      </c>
      <c r="E1263" s="146">
        <f t="shared" si="265"/>
        <v>1900</v>
      </c>
      <c r="F1263" s="287"/>
      <c r="G1263" s="287"/>
      <c r="H1263" s="287"/>
      <c r="I1263" s="288"/>
      <c r="J1263" s="287"/>
      <c r="K1263" s="288"/>
      <c r="L1263" s="134"/>
      <c r="M1263" s="133"/>
      <c r="N1263" s="288"/>
      <c r="O1263" s="134"/>
      <c r="P1263" s="166"/>
      <c r="Q1263" s="289"/>
      <c r="R1263" s="165"/>
      <c r="S1263" s="290"/>
      <c r="T1263" s="290"/>
      <c r="U1263" s="290"/>
      <c r="V1263" s="290"/>
      <c r="W1263" s="166"/>
      <c r="X1263" s="135"/>
      <c r="Y1263" s="418">
        <f t="shared" si="266"/>
        <v>0</v>
      </c>
      <c r="Z1263" s="291">
        <f t="shared" si="267"/>
        <v>0</v>
      </c>
      <c r="AA1263" s="163"/>
      <c r="AB1263" s="177" t="str">
        <f t="shared" si="268"/>
        <v/>
      </c>
      <c r="AC1263" s="283" t="str">
        <f t="shared" si="269"/>
        <v/>
      </c>
      <c r="AD1263" s="283" t="str">
        <f t="shared" si="270"/>
        <v/>
      </c>
      <c r="AE1263" s="163"/>
      <c r="AF1263" s="162"/>
      <c r="AP1263" s="581"/>
    </row>
    <row r="1264" spans="1:42" s="141" customFormat="1">
      <c r="A1264" s="134">
        <v>1255</v>
      </c>
      <c r="B1264" s="286"/>
      <c r="C1264" s="146">
        <f t="shared" si="263"/>
        <v>0</v>
      </c>
      <c r="D1264" s="146">
        <f t="shared" si="264"/>
        <v>1</v>
      </c>
      <c r="E1264" s="146">
        <f t="shared" si="265"/>
        <v>1900</v>
      </c>
      <c r="F1264" s="287"/>
      <c r="G1264" s="287"/>
      <c r="H1264" s="287"/>
      <c r="I1264" s="288"/>
      <c r="J1264" s="287"/>
      <c r="K1264" s="288"/>
      <c r="L1264" s="134"/>
      <c r="M1264" s="133"/>
      <c r="N1264" s="288"/>
      <c r="O1264" s="134"/>
      <c r="P1264" s="166"/>
      <c r="Q1264" s="289"/>
      <c r="R1264" s="165"/>
      <c r="S1264" s="290"/>
      <c r="T1264" s="290"/>
      <c r="U1264" s="290"/>
      <c r="V1264" s="290"/>
      <c r="W1264" s="166"/>
      <c r="X1264" s="135"/>
      <c r="Y1264" s="418">
        <f t="shared" si="266"/>
        <v>0</v>
      </c>
      <c r="Z1264" s="291">
        <f t="shared" si="267"/>
        <v>0</v>
      </c>
      <c r="AA1264" s="163"/>
      <c r="AB1264" s="177" t="str">
        <f t="shared" si="268"/>
        <v/>
      </c>
      <c r="AC1264" s="283" t="str">
        <f t="shared" si="269"/>
        <v/>
      </c>
      <c r="AD1264" s="283" t="str">
        <f t="shared" si="270"/>
        <v/>
      </c>
      <c r="AE1264" s="163"/>
      <c r="AF1264" s="162"/>
      <c r="AP1264" s="581"/>
    </row>
    <row r="1265" spans="1:42" s="141" customFormat="1">
      <c r="A1265" s="134">
        <v>1256</v>
      </c>
      <c r="B1265" s="286"/>
      <c r="C1265" s="146">
        <f t="shared" si="263"/>
        <v>0</v>
      </c>
      <c r="D1265" s="146">
        <f t="shared" si="264"/>
        <v>1</v>
      </c>
      <c r="E1265" s="146">
        <f t="shared" si="265"/>
        <v>1900</v>
      </c>
      <c r="F1265" s="287"/>
      <c r="G1265" s="287"/>
      <c r="H1265" s="287"/>
      <c r="I1265" s="288"/>
      <c r="J1265" s="287"/>
      <c r="K1265" s="288"/>
      <c r="L1265" s="134"/>
      <c r="M1265" s="133"/>
      <c r="N1265" s="288"/>
      <c r="O1265" s="134"/>
      <c r="P1265" s="166"/>
      <c r="Q1265" s="289"/>
      <c r="R1265" s="165"/>
      <c r="S1265" s="290"/>
      <c r="T1265" s="290"/>
      <c r="U1265" s="290"/>
      <c r="V1265" s="290"/>
      <c r="W1265" s="166"/>
      <c r="X1265" s="135"/>
      <c r="Y1265" s="418">
        <f t="shared" si="266"/>
        <v>0</v>
      </c>
      <c r="Z1265" s="291">
        <f t="shared" si="267"/>
        <v>0</v>
      </c>
      <c r="AA1265" s="163"/>
      <c r="AB1265" s="177" t="str">
        <f t="shared" si="268"/>
        <v/>
      </c>
      <c r="AC1265" s="283" t="str">
        <f t="shared" si="269"/>
        <v/>
      </c>
      <c r="AD1265" s="283" t="str">
        <f t="shared" si="270"/>
        <v/>
      </c>
      <c r="AE1265" s="163"/>
      <c r="AF1265" s="162"/>
      <c r="AP1265" s="581"/>
    </row>
    <row r="1266" spans="1:42" s="141" customFormat="1">
      <c r="A1266" s="134">
        <v>1257</v>
      </c>
      <c r="B1266" s="286"/>
      <c r="C1266" s="146">
        <f t="shared" si="263"/>
        <v>0</v>
      </c>
      <c r="D1266" s="146">
        <f t="shared" si="264"/>
        <v>1</v>
      </c>
      <c r="E1266" s="146">
        <f t="shared" si="265"/>
        <v>1900</v>
      </c>
      <c r="F1266" s="287"/>
      <c r="G1266" s="287"/>
      <c r="H1266" s="287"/>
      <c r="I1266" s="288"/>
      <c r="J1266" s="287"/>
      <c r="K1266" s="288"/>
      <c r="L1266" s="134"/>
      <c r="M1266" s="133"/>
      <c r="N1266" s="288"/>
      <c r="O1266" s="134"/>
      <c r="P1266" s="166"/>
      <c r="Q1266" s="289"/>
      <c r="R1266" s="165"/>
      <c r="S1266" s="290"/>
      <c r="T1266" s="290"/>
      <c r="U1266" s="290"/>
      <c r="V1266" s="290"/>
      <c r="W1266" s="166"/>
      <c r="X1266" s="135"/>
      <c r="Y1266" s="418">
        <f t="shared" si="266"/>
        <v>0</v>
      </c>
      <c r="Z1266" s="291">
        <f t="shared" si="267"/>
        <v>0</v>
      </c>
      <c r="AA1266" s="163"/>
      <c r="AB1266" s="177" t="str">
        <f t="shared" si="268"/>
        <v/>
      </c>
      <c r="AC1266" s="283" t="str">
        <f t="shared" si="269"/>
        <v/>
      </c>
      <c r="AD1266" s="283" t="str">
        <f t="shared" si="270"/>
        <v/>
      </c>
      <c r="AE1266" s="163"/>
      <c r="AF1266" s="162"/>
      <c r="AP1266" s="581"/>
    </row>
    <row r="1267" spans="1:42" s="141" customFormat="1">
      <c r="A1267" s="134">
        <v>1258</v>
      </c>
      <c r="B1267" s="286"/>
      <c r="C1267" s="146">
        <f t="shared" si="263"/>
        <v>0</v>
      </c>
      <c r="D1267" s="146">
        <f t="shared" si="264"/>
        <v>1</v>
      </c>
      <c r="E1267" s="146">
        <f t="shared" si="265"/>
        <v>1900</v>
      </c>
      <c r="F1267" s="287"/>
      <c r="G1267" s="287"/>
      <c r="H1267" s="287"/>
      <c r="I1267" s="288"/>
      <c r="J1267" s="287"/>
      <c r="K1267" s="288"/>
      <c r="L1267" s="134"/>
      <c r="M1267" s="133"/>
      <c r="N1267" s="288"/>
      <c r="O1267" s="134"/>
      <c r="P1267" s="166"/>
      <c r="Q1267" s="289"/>
      <c r="R1267" s="165"/>
      <c r="S1267" s="290"/>
      <c r="T1267" s="290"/>
      <c r="U1267" s="290"/>
      <c r="V1267" s="290"/>
      <c r="W1267" s="166"/>
      <c r="X1267" s="135"/>
      <c r="Y1267" s="418">
        <f t="shared" si="266"/>
        <v>0</v>
      </c>
      <c r="Z1267" s="291">
        <f t="shared" si="267"/>
        <v>0</v>
      </c>
      <c r="AA1267" s="163"/>
      <c r="AB1267" s="177" t="str">
        <f t="shared" si="268"/>
        <v/>
      </c>
      <c r="AC1267" s="283" t="str">
        <f t="shared" si="269"/>
        <v/>
      </c>
      <c r="AD1267" s="283" t="str">
        <f t="shared" si="270"/>
        <v/>
      </c>
      <c r="AE1267" s="163"/>
      <c r="AF1267" s="162"/>
      <c r="AP1267" s="581"/>
    </row>
    <row r="1268" spans="1:42" s="141" customFormat="1">
      <c r="A1268" s="134">
        <v>1259</v>
      </c>
      <c r="B1268" s="286"/>
      <c r="C1268" s="146">
        <f t="shared" si="263"/>
        <v>0</v>
      </c>
      <c r="D1268" s="146">
        <f t="shared" si="264"/>
        <v>1</v>
      </c>
      <c r="E1268" s="146">
        <f t="shared" si="265"/>
        <v>1900</v>
      </c>
      <c r="F1268" s="287"/>
      <c r="G1268" s="287"/>
      <c r="H1268" s="287"/>
      <c r="I1268" s="288"/>
      <c r="J1268" s="287"/>
      <c r="K1268" s="288"/>
      <c r="L1268" s="134"/>
      <c r="M1268" s="133"/>
      <c r="N1268" s="288"/>
      <c r="O1268" s="134"/>
      <c r="P1268" s="166"/>
      <c r="Q1268" s="289"/>
      <c r="R1268" s="165"/>
      <c r="S1268" s="290"/>
      <c r="T1268" s="290"/>
      <c r="U1268" s="290"/>
      <c r="V1268" s="290"/>
      <c r="W1268" s="166"/>
      <c r="X1268" s="135"/>
      <c r="Y1268" s="418">
        <f t="shared" si="266"/>
        <v>0</v>
      </c>
      <c r="Z1268" s="291">
        <f t="shared" si="267"/>
        <v>0</v>
      </c>
      <c r="AA1268" s="163"/>
      <c r="AB1268" s="177" t="str">
        <f t="shared" si="268"/>
        <v/>
      </c>
      <c r="AC1268" s="283" t="str">
        <f t="shared" si="269"/>
        <v/>
      </c>
      <c r="AD1268" s="283" t="str">
        <f t="shared" si="270"/>
        <v/>
      </c>
      <c r="AE1268" s="163"/>
      <c r="AF1268" s="162"/>
      <c r="AP1268" s="581"/>
    </row>
    <row r="1269" spans="1:42" s="141" customFormat="1">
      <c r="A1269" s="134">
        <v>1260</v>
      </c>
      <c r="B1269" s="286"/>
      <c r="C1269" s="146">
        <f t="shared" si="263"/>
        <v>0</v>
      </c>
      <c r="D1269" s="146">
        <f t="shared" si="264"/>
        <v>1</v>
      </c>
      <c r="E1269" s="146">
        <f t="shared" si="265"/>
        <v>1900</v>
      </c>
      <c r="F1269" s="287"/>
      <c r="G1269" s="287"/>
      <c r="H1269" s="287"/>
      <c r="I1269" s="288"/>
      <c r="J1269" s="287"/>
      <c r="K1269" s="288"/>
      <c r="L1269" s="134"/>
      <c r="M1269" s="133"/>
      <c r="N1269" s="288"/>
      <c r="O1269" s="134"/>
      <c r="P1269" s="166"/>
      <c r="Q1269" s="289"/>
      <c r="R1269" s="165"/>
      <c r="S1269" s="290"/>
      <c r="T1269" s="290"/>
      <c r="U1269" s="290"/>
      <c r="V1269" s="290"/>
      <c r="W1269" s="166"/>
      <c r="X1269" s="135"/>
      <c r="Y1269" s="418">
        <f t="shared" si="266"/>
        <v>0</v>
      </c>
      <c r="Z1269" s="291">
        <f t="shared" si="267"/>
        <v>0</v>
      </c>
      <c r="AA1269" s="163"/>
      <c r="AB1269" s="177" t="str">
        <f t="shared" si="268"/>
        <v/>
      </c>
      <c r="AC1269" s="283" t="str">
        <f t="shared" si="269"/>
        <v/>
      </c>
      <c r="AD1269" s="283" t="str">
        <f t="shared" si="270"/>
        <v/>
      </c>
      <c r="AE1269" s="163"/>
      <c r="AF1269" s="162"/>
      <c r="AP1269" s="581"/>
    </row>
    <row r="1270" spans="1:42" s="141" customFormat="1">
      <c r="A1270" s="134">
        <v>1261</v>
      </c>
      <c r="B1270" s="286"/>
      <c r="C1270" s="146">
        <f t="shared" si="263"/>
        <v>0</v>
      </c>
      <c r="D1270" s="146">
        <f t="shared" si="264"/>
        <v>1</v>
      </c>
      <c r="E1270" s="146">
        <f t="shared" si="265"/>
        <v>1900</v>
      </c>
      <c r="F1270" s="287"/>
      <c r="G1270" s="287"/>
      <c r="H1270" s="287"/>
      <c r="I1270" s="288"/>
      <c r="J1270" s="287"/>
      <c r="K1270" s="288"/>
      <c r="L1270" s="134"/>
      <c r="M1270" s="133"/>
      <c r="N1270" s="288"/>
      <c r="O1270" s="134"/>
      <c r="P1270" s="166"/>
      <c r="Q1270" s="289"/>
      <c r="R1270" s="165"/>
      <c r="S1270" s="290"/>
      <c r="T1270" s="290"/>
      <c r="U1270" s="290"/>
      <c r="V1270" s="290"/>
      <c r="W1270" s="166"/>
      <c r="X1270" s="135"/>
      <c r="Y1270" s="418">
        <f t="shared" si="266"/>
        <v>0</v>
      </c>
      <c r="Z1270" s="291">
        <f t="shared" si="267"/>
        <v>0</v>
      </c>
      <c r="AA1270" s="163"/>
      <c r="AB1270" s="177" t="str">
        <f t="shared" si="268"/>
        <v/>
      </c>
      <c r="AC1270" s="283" t="str">
        <f t="shared" si="269"/>
        <v/>
      </c>
      <c r="AD1270" s="283" t="str">
        <f t="shared" si="270"/>
        <v/>
      </c>
      <c r="AE1270" s="163"/>
      <c r="AF1270" s="162"/>
      <c r="AP1270" s="581"/>
    </row>
    <row r="1271" spans="1:42" s="141" customFormat="1">
      <c r="A1271" s="134">
        <v>1262</v>
      </c>
      <c r="B1271" s="286"/>
      <c r="C1271" s="146">
        <f t="shared" si="263"/>
        <v>0</v>
      </c>
      <c r="D1271" s="146">
        <f t="shared" si="264"/>
        <v>1</v>
      </c>
      <c r="E1271" s="146">
        <f t="shared" si="265"/>
        <v>1900</v>
      </c>
      <c r="F1271" s="287"/>
      <c r="G1271" s="287"/>
      <c r="H1271" s="287"/>
      <c r="I1271" s="288"/>
      <c r="J1271" s="287"/>
      <c r="K1271" s="288"/>
      <c r="L1271" s="134"/>
      <c r="M1271" s="133"/>
      <c r="N1271" s="288"/>
      <c r="O1271" s="134"/>
      <c r="P1271" s="166"/>
      <c r="Q1271" s="289"/>
      <c r="R1271" s="165"/>
      <c r="S1271" s="290"/>
      <c r="T1271" s="290"/>
      <c r="U1271" s="290"/>
      <c r="V1271" s="290"/>
      <c r="W1271" s="166"/>
      <c r="X1271" s="135"/>
      <c r="Y1271" s="418">
        <f t="shared" si="266"/>
        <v>0</v>
      </c>
      <c r="Z1271" s="291">
        <f t="shared" si="267"/>
        <v>0</v>
      </c>
      <c r="AA1271" s="163"/>
      <c r="AB1271" s="177" t="str">
        <f t="shared" si="268"/>
        <v/>
      </c>
      <c r="AC1271" s="283" t="str">
        <f t="shared" si="269"/>
        <v/>
      </c>
      <c r="AD1271" s="283" t="str">
        <f t="shared" si="270"/>
        <v/>
      </c>
      <c r="AE1271" s="163"/>
      <c r="AF1271" s="162"/>
      <c r="AP1271" s="581"/>
    </row>
    <row r="1272" spans="1:42" s="141" customFormat="1">
      <c r="A1272" s="134">
        <v>1263</v>
      </c>
      <c r="B1272" s="286"/>
      <c r="C1272" s="146">
        <f t="shared" si="263"/>
        <v>0</v>
      </c>
      <c r="D1272" s="146">
        <f t="shared" si="264"/>
        <v>1</v>
      </c>
      <c r="E1272" s="146">
        <f t="shared" si="265"/>
        <v>1900</v>
      </c>
      <c r="F1272" s="287"/>
      <c r="G1272" s="287"/>
      <c r="H1272" s="287"/>
      <c r="I1272" s="288"/>
      <c r="J1272" s="287"/>
      <c r="K1272" s="288"/>
      <c r="L1272" s="134"/>
      <c r="M1272" s="133"/>
      <c r="N1272" s="288"/>
      <c r="O1272" s="134"/>
      <c r="P1272" s="166"/>
      <c r="Q1272" s="289"/>
      <c r="R1272" s="165"/>
      <c r="S1272" s="290"/>
      <c r="T1272" s="290"/>
      <c r="U1272" s="290"/>
      <c r="V1272" s="290"/>
      <c r="W1272" s="166"/>
      <c r="X1272" s="135"/>
      <c r="Y1272" s="418">
        <f t="shared" si="266"/>
        <v>0</v>
      </c>
      <c r="Z1272" s="291">
        <f t="shared" si="267"/>
        <v>0</v>
      </c>
      <c r="AA1272" s="163"/>
      <c r="AB1272" s="177" t="str">
        <f t="shared" si="268"/>
        <v/>
      </c>
      <c r="AC1272" s="283" t="str">
        <f t="shared" si="269"/>
        <v/>
      </c>
      <c r="AD1272" s="283" t="str">
        <f t="shared" si="270"/>
        <v/>
      </c>
      <c r="AE1272" s="163"/>
      <c r="AF1272" s="162"/>
      <c r="AP1272" s="581"/>
    </row>
    <row r="1273" spans="1:42" s="141" customFormat="1">
      <c r="A1273" s="134">
        <v>1264</v>
      </c>
      <c r="B1273" s="286"/>
      <c r="C1273" s="146">
        <f t="shared" si="263"/>
        <v>0</v>
      </c>
      <c r="D1273" s="146">
        <f t="shared" si="264"/>
        <v>1</v>
      </c>
      <c r="E1273" s="146">
        <f t="shared" si="265"/>
        <v>1900</v>
      </c>
      <c r="F1273" s="287"/>
      <c r="G1273" s="287"/>
      <c r="H1273" s="287"/>
      <c r="I1273" s="288"/>
      <c r="J1273" s="287"/>
      <c r="K1273" s="288"/>
      <c r="L1273" s="134"/>
      <c r="M1273" s="133"/>
      <c r="N1273" s="288"/>
      <c r="O1273" s="134"/>
      <c r="P1273" s="166"/>
      <c r="Q1273" s="289"/>
      <c r="R1273" s="165"/>
      <c r="S1273" s="290"/>
      <c r="T1273" s="290"/>
      <c r="U1273" s="290"/>
      <c r="V1273" s="290"/>
      <c r="W1273" s="166"/>
      <c r="X1273" s="135"/>
      <c r="Y1273" s="418">
        <f t="shared" si="266"/>
        <v>0</v>
      </c>
      <c r="Z1273" s="291">
        <f t="shared" si="267"/>
        <v>0</v>
      </c>
      <c r="AA1273" s="163"/>
      <c r="AB1273" s="177" t="str">
        <f t="shared" si="268"/>
        <v/>
      </c>
      <c r="AC1273" s="283" t="str">
        <f t="shared" si="269"/>
        <v/>
      </c>
      <c r="AD1273" s="283" t="str">
        <f t="shared" si="270"/>
        <v/>
      </c>
      <c r="AE1273" s="163"/>
      <c r="AF1273" s="162"/>
      <c r="AP1273" s="581"/>
    </row>
    <row r="1274" spans="1:42" s="141" customFormat="1">
      <c r="A1274" s="134">
        <v>1265</v>
      </c>
      <c r="B1274" s="286"/>
      <c r="C1274" s="146">
        <f t="shared" si="263"/>
        <v>0</v>
      </c>
      <c r="D1274" s="146">
        <f t="shared" si="264"/>
        <v>1</v>
      </c>
      <c r="E1274" s="146">
        <f t="shared" si="265"/>
        <v>1900</v>
      </c>
      <c r="F1274" s="287"/>
      <c r="G1274" s="287"/>
      <c r="H1274" s="287"/>
      <c r="I1274" s="288"/>
      <c r="J1274" s="287"/>
      <c r="K1274" s="288"/>
      <c r="L1274" s="134"/>
      <c r="M1274" s="133"/>
      <c r="N1274" s="288"/>
      <c r="O1274" s="134"/>
      <c r="P1274" s="166"/>
      <c r="Q1274" s="289"/>
      <c r="R1274" s="165"/>
      <c r="S1274" s="290"/>
      <c r="T1274" s="290"/>
      <c r="U1274" s="290"/>
      <c r="V1274" s="290"/>
      <c r="W1274" s="166"/>
      <c r="X1274" s="135"/>
      <c r="Y1274" s="418">
        <f t="shared" si="266"/>
        <v>0</v>
      </c>
      <c r="Z1274" s="291">
        <f t="shared" si="267"/>
        <v>0</v>
      </c>
      <c r="AA1274" s="163"/>
      <c r="AB1274" s="177" t="str">
        <f t="shared" si="268"/>
        <v/>
      </c>
      <c r="AC1274" s="283" t="str">
        <f t="shared" si="269"/>
        <v/>
      </c>
      <c r="AD1274" s="283" t="str">
        <f t="shared" si="270"/>
        <v/>
      </c>
      <c r="AE1274" s="163"/>
      <c r="AF1274" s="162"/>
      <c r="AP1274" s="581"/>
    </row>
    <row r="1275" spans="1:42" s="141" customFormat="1">
      <c r="A1275" s="134">
        <v>1266</v>
      </c>
      <c r="B1275" s="286"/>
      <c r="C1275" s="146">
        <f t="shared" si="263"/>
        <v>0</v>
      </c>
      <c r="D1275" s="146">
        <f t="shared" si="264"/>
        <v>1</v>
      </c>
      <c r="E1275" s="146">
        <f t="shared" si="265"/>
        <v>1900</v>
      </c>
      <c r="F1275" s="287"/>
      <c r="G1275" s="287"/>
      <c r="H1275" s="287"/>
      <c r="I1275" s="288"/>
      <c r="J1275" s="287"/>
      <c r="K1275" s="288"/>
      <c r="L1275" s="134"/>
      <c r="M1275" s="133"/>
      <c r="N1275" s="288"/>
      <c r="O1275" s="134"/>
      <c r="P1275" s="166"/>
      <c r="Q1275" s="289"/>
      <c r="R1275" s="165"/>
      <c r="S1275" s="290"/>
      <c r="T1275" s="290"/>
      <c r="U1275" s="290"/>
      <c r="V1275" s="290"/>
      <c r="W1275" s="166"/>
      <c r="X1275" s="135"/>
      <c r="Y1275" s="418">
        <f t="shared" si="266"/>
        <v>0</v>
      </c>
      <c r="Z1275" s="291">
        <f t="shared" si="267"/>
        <v>0</v>
      </c>
      <c r="AA1275" s="163"/>
      <c r="AB1275" s="177" t="str">
        <f t="shared" si="268"/>
        <v/>
      </c>
      <c r="AC1275" s="283" t="str">
        <f t="shared" si="269"/>
        <v/>
      </c>
      <c r="AD1275" s="283" t="str">
        <f t="shared" si="270"/>
        <v/>
      </c>
      <c r="AE1275" s="163"/>
      <c r="AF1275" s="162"/>
      <c r="AP1275" s="581"/>
    </row>
    <row r="1276" spans="1:42" s="141" customFormat="1">
      <c r="A1276" s="134">
        <v>1267</v>
      </c>
      <c r="B1276" s="286"/>
      <c r="C1276" s="146">
        <f t="shared" si="263"/>
        <v>0</v>
      </c>
      <c r="D1276" s="146">
        <f t="shared" si="264"/>
        <v>1</v>
      </c>
      <c r="E1276" s="146">
        <f t="shared" si="265"/>
        <v>1900</v>
      </c>
      <c r="F1276" s="287"/>
      <c r="G1276" s="287"/>
      <c r="H1276" s="287"/>
      <c r="I1276" s="288"/>
      <c r="J1276" s="287"/>
      <c r="K1276" s="288"/>
      <c r="L1276" s="134"/>
      <c r="M1276" s="133"/>
      <c r="N1276" s="288"/>
      <c r="O1276" s="134"/>
      <c r="P1276" s="166"/>
      <c r="Q1276" s="289"/>
      <c r="R1276" s="165"/>
      <c r="S1276" s="290"/>
      <c r="T1276" s="290"/>
      <c r="U1276" s="290"/>
      <c r="V1276" s="290"/>
      <c r="W1276" s="166"/>
      <c r="X1276" s="135"/>
      <c r="Y1276" s="418">
        <f t="shared" si="266"/>
        <v>0</v>
      </c>
      <c r="Z1276" s="291">
        <f t="shared" si="267"/>
        <v>0</v>
      </c>
      <c r="AA1276" s="163"/>
      <c r="AB1276" s="177" t="str">
        <f t="shared" si="268"/>
        <v/>
      </c>
      <c r="AC1276" s="283" t="str">
        <f t="shared" si="269"/>
        <v/>
      </c>
      <c r="AD1276" s="283" t="str">
        <f t="shared" si="270"/>
        <v/>
      </c>
      <c r="AE1276" s="163"/>
      <c r="AF1276" s="162"/>
      <c r="AP1276" s="581"/>
    </row>
    <row r="1277" spans="1:42" s="141" customFormat="1">
      <c r="A1277" s="134">
        <v>1268</v>
      </c>
      <c r="B1277" s="286"/>
      <c r="C1277" s="146">
        <f t="shared" si="263"/>
        <v>0</v>
      </c>
      <c r="D1277" s="146">
        <f t="shared" si="264"/>
        <v>1</v>
      </c>
      <c r="E1277" s="146">
        <f t="shared" si="265"/>
        <v>1900</v>
      </c>
      <c r="F1277" s="287"/>
      <c r="G1277" s="287"/>
      <c r="H1277" s="287"/>
      <c r="I1277" s="288"/>
      <c r="J1277" s="287"/>
      <c r="K1277" s="288"/>
      <c r="L1277" s="134"/>
      <c r="M1277" s="133"/>
      <c r="N1277" s="288"/>
      <c r="O1277" s="134"/>
      <c r="P1277" s="166"/>
      <c r="Q1277" s="289"/>
      <c r="R1277" s="165"/>
      <c r="S1277" s="290"/>
      <c r="T1277" s="290"/>
      <c r="U1277" s="290"/>
      <c r="V1277" s="290"/>
      <c r="W1277" s="166"/>
      <c r="X1277" s="135"/>
      <c r="Y1277" s="418">
        <f t="shared" si="266"/>
        <v>0</v>
      </c>
      <c r="Z1277" s="291">
        <f t="shared" si="267"/>
        <v>0</v>
      </c>
      <c r="AA1277" s="163"/>
      <c r="AB1277" s="177" t="str">
        <f t="shared" si="268"/>
        <v/>
      </c>
      <c r="AC1277" s="283" t="str">
        <f t="shared" si="269"/>
        <v/>
      </c>
      <c r="AD1277" s="283" t="str">
        <f t="shared" si="270"/>
        <v/>
      </c>
      <c r="AE1277" s="163"/>
      <c r="AF1277" s="162"/>
      <c r="AP1277" s="581"/>
    </row>
    <row r="1278" spans="1:42" s="141" customFormat="1">
      <c r="A1278" s="134">
        <v>1269</v>
      </c>
      <c r="B1278" s="286"/>
      <c r="C1278" s="146">
        <f t="shared" si="263"/>
        <v>0</v>
      </c>
      <c r="D1278" s="146">
        <f t="shared" si="264"/>
        <v>1</v>
      </c>
      <c r="E1278" s="146">
        <f t="shared" si="265"/>
        <v>1900</v>
      </c>
      <c r="F1278" s="287"/>
      <c r="G1278" s="287"/>
      <c r="H1278" s="287"/>
      <c r="I1278" s="288"/>
      <c r="J1278" s="287"/>
      <c r="K1278" s="288"/>
      <c r="L1278" s="134"/>
      <c r="M1278" s="133"/>
      <c r="N1278" s="288"/>
      <c r="O1278" s="134"/>
      <c r="P1278" s="166"/>
      <c r="Q1278" s="289"/>
      <c r="R1278" s="165"/>
      <c r="S1278" s="290"/>
      <c r="T1278" s="290"/>
      <c r="U1278" s="290"/>
      <c r="V1278" s="290"/>
      <c r="W1278" s="166"/>
      <c r="X1278" s="135"/>
      <c r="Y1278" s="418">
        <f t="shared" si="266"/>
        <v>0</v>
      </c>
      <c r="Z1278" s="291">
        <f t="shared" si="267"/>
        <v>0</v>
      </c>
      <c r="AA1278" s="163"/>
      <c r="AB1278" s="177" t="str">
        <f t="shared" si="268"/>
        <v/>
      </c>
      <c r="AC1278" s="283" t="str">
        <f t="shared" si="269"/>
        <v/>
      </c>
      <c r="AD1278" s="283" t="str">
        <f t="shared" si="270"/>
        <v/>
      </c>
      <c r="AE1278" s="163"/>
      <c r="AF1278" s="162"/>
      <c r="AP1278" s="581"/>
    </row>
    <row r="1279" spans="1:42" s="141" customFormat="1">
      <c r="A1279" s="134">
        <v>1270</v>
      </c>
      <c r="B1279" s="286"/>
      <c r="C1279" s="146">
        <f t="shared" si="263"/>
        <v>0</v>
      </c>
      <c r="D1279" s="146">
        <f t="shared" si="264"/>
        <v>1</v>
      </c>
      <c r="E1279" s="146">
        <f t="shared" si="265"/>
        <v>1900</v>
      </c>
      <c r="F1279" s="287"/>
      <c r="G1279" s="287"/>
      <c r="H1279" s="287"/>
      <c r="I1279" s="288"/>
      <c r="J1279" s="287"/>
      <c r="K1279" s="288"/>
      <c r="L1279" s="134"/>
      <c r="M1279" s="133"/>
      <c r="N1279" s="288"/>
      <c r="O1279" s="134"/>
      <c r="P1279" s="166"/>
      <c r="Q1279" s="289"/>
      <c r="R1279" s="165"/>
      <c r="S1279" s="290"/>
      <c r="T1279" s="290"/>
      <c r="U1279" s="290"/>
      <c r="V1279" s="290"/>
      <c r="W1279" s="166"/>
      <c r="X1279" s="135"/>
      <c r="Y1279" s="418">
        <f t="shared" si="266"/>
        <v>0</v>
      </c>
      <c r="Z1279" s="291">
        <f t="shared" si="267"/>
        <v>0</v>
      </c>
      <c r="AA1279" s="163"/>
      <c r="AB1279" s="177" t="str">
        <f t="shared" si="268"/>
        <v/>
      </c>
      <c r="AC1279" s="283" t="str">
        <f t="shared" si="269"/>
        <v/>
      </c>
      <c r="AD1279" s="283" t="str">
        <f t="shared" si="270"/>
        <v/>
      </c>
      <c r="AE1279" s="163"/>
      <c r="AF1279" s="162"/>
      <c r="AP1279" s="581"/>
    </row>
    <row r="1280" spans="1:42" s="141" customFormat="1">
      <c r="A1280" s="134">
        <v>1271</v>
      </c>
      <c r="B1280" s="286"/>
      <c r="C1280" s="146">
        <f t="shared" si="263"/>
        <v>0</v>
      </c>
      <c r="D1280" s="146">
        <f t="shared" si="264"/>
        <v>1</v>
      </c>
      <c r="E1280" s="146">
        <f t="shared" si="265"/>
        <v>1900</v>
      </c>
      <c r="F1280" s="287"/>
      <c r="G1280" s="287"/>
      <c r="H1280" s="287"/>
      <c r="I1280" s="288"/>
      <c r="J1280" s="287"/>
      <c r="K1280" s="288"/>
      <c r="L1280" s="134"/>
      <c r="M1280" s="133"/>
      <c r="N1280" s="288"/>
      <c r="O1280" s="134"/>
      <c r="P1280" s="166"/>
      <c r="Q1280" s="289"/>
      <c r="R1280" s="165"/>
      <c r="S1280" s="290"/>
      <c r="T1280" s="290"/>
      <c r="U1280" s="290"/>
      <c r="V1280" s="290"/>
      <c r="W1280" s="166"/>
      <c r="X1280" s="135"/>
      <c r="Y1280" s="418">
        <f t="shared" si="266"/>
        <v>0</v>
      </c>
      <c r="Z1280" s="291">
        <f t="shared" si="267"/>
        <v>0</v>
      </c>
      <c r="AA1280" s="163"/>
      <c r="AB1280" s="177" t="str">
        <f t="shared" si="268"/>
        <v/>
      </c>
      <c r="AC1280" s="283" t="str">
        <f t="shared" si="269"/>
        <v/>
      </c>
      <c r="AD1280" s="283" t="str">
        <f t="shared" si="270"/>
        <v/>
      </c>
      <c r="AE1280" s="163"/>
      <c r="AF1280" s="162"/>
      <c r="AP1280" s="581"/>
    </row>
    <row r="1281" spans="1:42" s="141" customFormat="1">
      <c r="A1281" s="134">
        <v>1272</v>
      </c>
      <c r="B1281" s="286"/>
      <c r="C1281" s="146">
        <f t="shared" si="263"/>
        <v>0</v>
      </c>
      <c r="D1281" s="146">
        <f t="shared" si="264"/>
        <v>1</v>
      </c>
      <c r="E1281" s="146">
        <f t="shared" si="265"/>
        <v>1900</v>
      </c>
      <c r="F1281" s="287"/>
      <c r="G1281" s="287"/>
      <c r="H1281" s="287"/>
      <c r="I1281" s="288"/>
      <c r="J1281" s="287"/>
      <c r="K1281" s="288"/>
      <c r="L1281" s="134"/>
      <c r="M1281" s="133"/>
      <c r="N1281" s="288"/>
      <c r="O1281" s="134"/>
      <c r="P1281" s="166"/>
      <c r="Q1281" s="289"/>
      <c r="R1281" s="165"/>
      <c r="S1281" s="290"/>
      <c r="T1281" s="290"/>
      <c r="U1281" s="290"/>
      <c r="V1281" s="290"/>
      <c r="W1281" s="166"/>
      <c r="X1281" s="135"/>
      <c r="Y1281" s="418">
        <f t="shared" si="266"/>
        <v>0</v>
      </c>
      <c r="Z1281" s="291">
        <f t="shared" si="267"/>
        <v>0</v>
      </c>
      <c r="AA1281" s="163"/>
      <c r="AB1281" s="177" t="str">
        <f t="shared" si="268"/>
        <v/>
      </c>
      <c r="AC1281" s="283" t="str">
        <f t="shared" si="269"/>
        <v/>
      </c>
      <c r="AD1281" s="283" t="str">
        <f t="shared" si="270"/>
        <v/>
      </c>
      <c r="AE1281" s="163"/>
      <c r="AF1281" s="162"/>
      <c r="AP1281" s="581"/>
    </row>
    <row r="1282" spans="1:42" s="141" customFormat="1">
      <c r="A1282" s="134">
        <v>1273</v>
      </c>
      <c r="B1282" s="286"/>
      <c r="C1282" s="146">
        <f t="shared" si="263"/>
        <v>0</v>
      </c>
      <c r="D1282" s="146">
        <f t="shared" si="264"/>
        <v>1</v>
      </c>
      <c r="E1282" s="146">
        <f t="shared" si="265"/>
        <v>1900</v>
      </c>
      <c r="F1282" s="287"/>
      <c r="G1282" s="287"/>
      <c r="H1282" s="287"/>
      <c r="I1282" s="288"/>
      <c r="J1282" s="287"/>
      <c r="K1282" s="288"/>
      <c r="L1282" s="134"/>
      <c r="M1282" s="133"/>
      <c r="N1282" s="288"/>
      <c r="O1282" s="134"/>
      <c r="P1282" s="166"/>
      <c r="Q1282" s="289"/>
      <c r="R1282" s="165"/>
      <c r="S1282" s="290"/>
      <c r="T1282" s="290"/>
      <c r="U1282" s="290"/>
      <c r="V1282" s="290"/>
      <c r="W1282" s="166"/>
      <c r="X1282" s="135"/>
      <c r="Y1282" s="418">
        <f t="shared" si="266"/>
        <v>0</v>
      </c>
      <c r="Z1282" s="291">
        <f t="shared" si="267"/>
        <v>0</v>
      </c>
      <c r="AA1282" s="163"/>
      <c r="AB1282" s="177" t="str">
        <f t="shared" si="268"/>
        <v/>
      </c>
      <c r="AC1282" s="283" t="str">
        <f t="shared" si="269"/>
        <v/>
      </c>
      <c r="AD1282" s="283" t="str">
        <f t="shared" si="270"/>
        <v/>
      </c>
      <c r="AE1282" s="163"/>
      <c r="AF1282" s="162"/>
      <c r="AP1282" s="581"/>
    </row>
    <row r="1283" spans="1:42" s="141" customFormat="1">
      <c r="A1283" s="134">
        <v>1274</v>
      </c>
      <c r="B1283" s="286"/>
      <c r="C1283" s="146">
        <f t="shared" si="263"/>
        <v>0</v>
      </c>
      <c r="D1283" s="146">
        <f t="shared" si="264"/>
        <v>1</v>
      </c>
      <c r="E1283" s="146">
        <f t="shared" si="265"/>
        <v>1900</v>
      </c>
      <c r="F1283" s="287"/>
      <c r="G1283" s="287"/>
      <c r="H1283" s="287"/>
      <c r="I1283" s="288"/>
      <c r="J1283" s="287"/>
      <c r="K1283" s="288"/>
      <c r="L1283" s="134"/>
      <c r="M1283" s="133"/>
      <c r="N1283" s="288"/>
      <c r="O1283" s="134"/>
      <c r="P1283" s="166"/>
      <c r="Q1283" s="289"/>
      <c r="R1283" s="165"/>
      <c r="S1283" s="290"/>
      <c r="T1283" s="290"/>
      <c r="U1283" s="290"/>
      <c r="V1283" s="290"/>
      <c r="W1283" s="166"/>
      <c r="X1283" s="135"/>
      <c r="Y1283" s="418">
        <f t="shared" si="266"/>
        <v>0</v>
      </c>
      <c r="Z1283" s="291">
        <f t="shared" si="267"/>
        <v>0</v>
      </c>
      <c r="AA1283" s="163"/>
      <c r="AB1283" s="177" t="str">
        <f t="shared" si="268"/>
        <v/>
      </c>
      <c r="AC1283" s="283" t="str">
        <f t="shared" si="269"/>
        <v/>
      </c>
      <c r="AD1283" s="283" t="str">
        <f t="shared" si="270"/>
        <v/>
      </c>
      <c r="AE1283" s="163"/>
      <c r="AF1283" s="162"/>
      <c r="AP1283" s="581"/>
    </row>
    <row r="1284" spans="1:42" s="141" customFormat="1">
      <c r="A1284" s="134">
        <v>1275</v>
      </c>
      <c r="B1284" s="286"/>
      <c r="C1284" s="146">
        <f t="shared" si="263"/>
        <v>0</v>
      </c>
      <c r="D1284" s="146">
        <f t="shared" si="264"/>
        <v>1</v>
      </c>
      <c r="E1284" s="146">
        <f t="shared" si="265"/>
        <v>1900</v>
      </c>
      <c r="F1284" s="287"/>
      <c r="G1284" s="287"/>
      <c r="H1284" s="287"/>
      <c r="I1284" s="288"/>
      <c r="J1284" s="287"/>
      <c r="K1284" s="288"/>
      <c r="L1284" s="134"/>
      <c r="M1284" s="133"/>
      <c r="N1284" s="288"/>
      <c r="O1284" s="134"/>
      <c r="P1284" s="166"/>
      <c r="Q1284" s="289"/>
      <c r="R1284" s="165"/>
      <c r="S1284" s="290"/>
      <c r="T1284" s="290"/>
      <c r="U1284" s="290"/>
      <c r="V1284" s="290"/>
      <c r="W1284" s="166"/>
      <c r="X1284" s="135"/>
      <c r="Y1284" s="418">
        <f t="shared" si="266"/>
        <v>0</v>
      </c>
      <c r="Z1284" s="291">
        <f t="shared" si="267"/>
        <v>0</v>
      </c>
      <c r="AA1284" s="163"/>
      <c r="AB1284" s="177" t="str">
        <f t="shared" si="268"/>
        <v/>
      </c>
      <c r="AC1284" s="283" t="str">
        <f t="shared" si="269"/>
        <v/>
      </c>
      <c r="AD1284" s="283" t="str">
        <f t="shared" si="270"/>
        <v/>
      </c>
      <c r="AE1284" s="163"/>
      <c r="AF1284" s="162"/>
      <c r="AP1284" s="581"/>
    </row>
    <row r="1285" spans="1:42" s="141" customFormat="1">
      <c r="A1285" s="134">
        <v>1276</v>
      </c>
      <c r="B1285" s="286"/>
      <c r="C1285" s="146">
        <f t="shared" si="263"/>
        <v>0</v>
      </c>
      <c r="D1285" s="146">
        <f t="shared" si="264"/>
        <v>1</v>
      </c>
      <c r="E1285" s="146">
        <f t="shared" si="265"/>
        <v>1900</v>
      </c>
      <c r="F1285" s="287"/>
      <c r="G1285" s="287"/>
      <c r="H1285" s="287"/>
      <c r="I1285" s="288"/>
      <c r="J1285" s="287"/>
      <c r="K1285" s="288"/>
      <c r="L1285" s="134"/>
      <c r="M1285" s="133"/>
      <c r="N1285" s="288"/>
      <c r="O1285" s="134"/>
      <c r="P1285" s="166"/>
      <c r="Q1285" s="289"/>
      <c r="R1285" s="165"/>
      <c r="S1285" s="290"/>
      <c r="T1285" s="290"/>
      <c r="U1285" s="290"/>
      <c r="V1285" s="290"/>
      <c r="W1285" s="166"/>
      <c r="X1285" s="135"/>
      <c r="Y1285" s="418">
        <f t="shared" si="266"/>
        <v>0</v>
      </c>
      <c r="Z1285" s="291">
        <f t="shared" si="267"/>
        <v>0</v>
      </c>
      <c r="AA1285" s="163"/>
      <c r="AB1285" s="177" t="str">
        <f t="shared" si="268"/>
        <v/>
      </c>
      <c r="AC1285" s="283" t="str">
        <f t="shared" si="269"/>
        <v/>
      </c>
      <c r="AD1285" s="283" t="str">
        <f t="shared" si="270"/>
        <v/>
      </c>
      <c r="AE1285" s="163"/>
      <c r="AF1285" s="162"/>
      <c r="AP1285" s="581"/>
    </row>
    <row r="1286" spans="1:42" s="141" customFormat="1">
      <c r="A1286" s="134">
        <v>1277</v>
      </c>
      <c r="B1286" s="286"/>
      <c r="C1286" s="146">
        <f t="shared" si="263"/>
        <v>0</v>
      </c>
      <c r="D1286" s="146">
        <f t="shared" si="264"/>
        <v>1</v>
      </c>
      <c r="E1286" s="146">
        <f t="shared" si="265"/>
        <v>1900</v>
      </c>
      <c r="F1286" s="287"/>
      <c r="G1286" s="287"/>
      <c r="H1286" s="287"/>
      <c r="I1286" s="288"/>
      <c r="J1286" s="287"/>
      <c r="K1286" s="288"/>
      <c r="L1286" s="134"/>
      <c r="M1286" s="133"/>
      <c r="N1286" s="288"/>
      <c r="O1286" s="134"/>
      <c r="P1286" s="166"/>
      <c r="Q1286" s="289"/>
      <c r="R1286" s="165"/>
      <c r="S1286" s="290"/>
      <c r="T1286" s="290"/>
      <c r="U1286" s="290"/>
      <c r="V1286" s="290"/>
      <c r="W1286" s="166"/>
      <c r="X1286" s="135"/>
      <c r="Y1286" s="418">
        <f t="shared" si="266"/>
        <v>0</v>
      </c>
      <c r="Z1286" s="291">
        <f t="shared" si="267"/>
        <v>0</v>
      </c>
      <c r="AA1286" s="163"/>
      <c r="AB1286" s="177" t="str">
        <f t="shared" si="268"/>
        <v/>
      </c>
      <c r="AC1286" s="283" t="str">
        <f t="shared" si="269"/>
        <v/>
      </c>
      <c r="AD1286" s="283" t="str">
        <f t="shared" si="270"/>
        <v/>
      </c>
      <c r="AE1286" s="163"/>
      <c r="AF1286" s="162"/>
      <c r="AP1286" s="581"/>
    </row>
    <row r="1287" spans="1:42" s="141" customFormat="1">
      <c r="A1287" s="134">
        <v>1278</v>
      </c>
      <c r="B1287" s="286"/>
      <c r="C1287" s="146">
        <f t="shared" si="263"/>
        <v>0</v>
      </c>
      <c r="D1287" s="146">
        <f t="shared" si="264"/>
        <v>1</v>
      </c>
      <c r="E1287" s="146">
        <f t="shared" si="265"/>
        <v>1900</v>
      </c>
      <c r="F1287" s="287"/>
      <c r="G1287" s="287"/>
      <c r="H1287" s="287"/>
      <c r="I1287" s="288"/>
      <c r="J1287" s="287"/>
      <c r="K1287" s="288"/>
      <c r="L1287" s="134"/>
      <c r="M1287" s="133"/>
      <c r="N1287" s="288"/>
      <c r="O1287" s="134"/>
      <c r="P1287" s="166"/>
      <c r="Q1287" s="289"/>
      <c r="R1287" s="165"/>
      <c r="S1287" s="290"/>
      <c r="T1287" s="290"/>
      <c r="U1287" s="290"/>
      <c r="V1287" s="290"/>
      <c r="W1287" s="166"/>
      <c r="X1287" s="135"/>
      <c r="Y1287" s="418">
        <f t="shared" si="266"/>
        <v>0</v>
      </c>
      <c r="Z1287" s="291">
        <f t="shared" si="267"/>
        <v>0</v>
      </c>
      <c r="AA1287" s="163"/>
      <c r="AB1287" s="177" t="str">
        <f t="shared" si="268"/>
        <v/>
      </c>
      <c r="AC1287" s="283" t="str">
        <f t="shared" si="269"/>
        <v/>
      </c>
      <c r="AD1287" s="283" t="str">
        <f t="shared" si="270"/>
        <v/>
      </c>
      <c r="AE1287" s="163"/>
      <c r="AF1287" s="162"/>
      <c r="AP1287" s="581"/>
    </row>
    <row r="1288" spans="1:42" s="141" customFormat="1">
      <c r="A1288" s="134">
        <v>1279</v>
      </c>
      <c r="B1288" s="286"/>
      <c r="C1288" s="146">
        <f t="shared" si="263"/>
        <v>0</v>
      </c>
      <c r="D1288" s="146">
        <f t="shared" si="264"/>
        <v>1</v>
      </c>
      <c r="E1288" s="146">
        <f t="shared" si="265"/>
        <v>1900</v>
      </c>
      <c r="F1288" s="287"/>
      <c r="G1288" s="287"/>
      <c r="H1288" s="287"/>
      <c r="I1288" s="288"/>
      <c r="J1288" s="287"/>
      <c r="K1288" s="288"/>
      <c r="L1288" s="134"/>
      <c r="M1288" s="133"/>
      <c r="N1288" s="288"/>
      <c r="O1288" s="134"/>
      <c r="P1288" s="166"/>
      <c r="Q1288" s="289"/>
      <c r="R1288" s="165"/>
      <c r="S1288" s="290"/>
      <c r="T1288" s="290"/>
      <c r="U1288" s="290"/>
      <c r="V1288" s="290"/>
      <c r="W1288" s="166"/>
      <c r="X1288" s="135"/>
      <c r="Y1288" s="418">
        <f t="shared" si="266"/>
        <v>0</v>
      </c>
      <c r="Z1288" s="291">
        <f t="shared" si="267"/>
        <v>0</v>
      </c>
      <c r="AA1288" s="163"/>
      <c r="AB1288" s="177" t="str">
        <f t="shared" si="268"/>
        <v/>
      </c>
      <c r="AC1288" s="283" t="str">
        <f t="shared" si="269"/>
        <v/>
      </c>
      <c r="AD1288" s="283" t="str">
        <f t="shared" si="270"/>
        <v/>
      </c>
      <c r="AE1288" s="163"/>
      <c r="AF1288" s="162"/>
      <c r="AP1288" s="581"/>
    </row>
    <row r="1289" spans="1:42" s="141" customFormat="1">
      <c r="A1289" s="134">
        <v>1280</v>
      </c>
      <c r="B1289" s="286"/>
      <c r="C1289" s="146">
        <f t="shared" si="263"/>
        <v>0</v>
      </c>
      <c r="D1289" s="146">
        <f t="shared" si="264"/>
        <v>1</v>
      </c>
      <c r="E1289" s="146">
        <f t="shared" si="265"/>
        <v>1900</v>
      </c>
      <c r="F1289" s="287"/>
      <c r="G1289" s="287"/>
      <c r="H1289" s="287"/>
      <c r="I1289" s="288"/>
      <c r="J1289" s="287"/>
      <c r="K1289" s="288"/>
      <c r="L1289" s="134"/>
      <c r="M1289" s="133"/>
      <c r="N1289" s="288"/>
      <c r="O1289" s="134"/>
      <c r="P1289" s="166"/>
      <c r="Q1289" s="289"/>
      <c r="R1289" s="165"/>
      <c r="S1289" s="290"/>
      <c r="T1289" s="290"/>
      <c r="U1289" s="290"/>
      <c r="V1289" s="290"/>
      <c r="W1289" s="166"/>
      <c r="X1289" s="135"/>
      <c r="Y1289" s="418">
        <f t="shared" si="266"/>
        <v>0</v>
      </c>
      <c r="Z1289" s="291">
        <f t="shared" si="267"/>
        <v>0</v>
      </c>
      <c r="AA1289" s="163"/>
      <c r="AB1289" s="177" t="str">
        <f t="shared" si="268"/>
        <v/>
      </c>
      <c r="AC1289" s="283" t="str">
        <f t="shared" si="269"/>
        <v/>
      </c>
      <c r="AD1289" s="283" t="str">
        <f t="shared" si="270"/>
        <v/>
      </c>
      <c r="AE1289" s="163"/>
      <c r="AF1289" s="162"/>
      <c r="AP1289" s="581"/>
    </row>
    <row r="1290" spans="1:42" s="141" customFormat="1">
      <c r="A1290" s="134">
        <v>1281</v>
      </c>
      <c r="B1290" s="286"/>
      <c r="C1290" s="146">
        <f t="shared" si="263"/>
        <v>0</v>
      </c>
      <c r="D1290" s="146">
        <f t="shared" si="264"/>
        <v>1</v>
      </c>
      <c r="E1290" s="146">
        <f t="shared" si="265"/>
        <v>1900</v>
      </c>
      <c r="F1290" s="287"/>
      <c r="G1290" s="287"/>
      <c r="H1290" s="287"/>
      <c r="I1290" s="288"/>
      <c r="J1290" s="287"/>
      <c r="K1290" s="288"/>
      <c r="L1290" s="134"/>
      <c r="M1290" s="133"/>
      <c r="N1290" s="288"/>
      <c r="O1290" s="134"/>
      <c r="P1290" s="166"/>
      <c r="Q1290" s="289"/>
      <c r="R1290" s="165"/>
      <c r="S1290" s="290"/>
      <c r="T1290" s="290"/>
      <c r="U1290" s="290"/>
      <c r="V1290" s="290"/>
      <c r="W1290" s="166"/>
      <c r="X1290" s="135"/>
      <c r="Y1290" s="418">
        <f t="shared" si="266"/>
        <v>0</v>
      </c>
      <c r="Z1290" s="291">
        <f t="shared" si="267"/>
        <v>0</v>
      </c>
      <c r="AA1290" s="163"/>
      <c r="AB1290" s="177" t="str">
        <f t="shared" si="268"/>
        <v/>
      </c>
      <c r="AC1290" s="283" t="str">
        <f t="shared" si="269"/>
        <v/>
      </c>
      <c r="AD1290" s="283" t="str">
        <f t="shared" si="270"/>
        <v/>
      </c>
      <c r="AE1290" s="163"/>
      <c r="AF1290" s="162"/>
      <c r="AP1290" s="581"/>
    </row>
    <row r="1291" spans="1:42" s="141" customFormat="1">
      <c r="A1291" s="134">
        <v>1282</v>
      </c>
      <c r="B1291" s="286"/>
      <c r="C1291" s="146">
        <f t="shared" ref="C1291:C1354" si="271">DAY(B1291)</f>
        <v>0</v>
      </c>
      <c r="D1291" s="146">
        <f t="shared" ref="D1291:D1354" si="272">MONTH(B1291)</f>
        <v>1</v>
      </c>
      <c r="E1291" s="146">
        <f t="shared" ref="E1291:E1354" si="273">YEAR(B1291)</f>
        <v>1900</v>
      </c>
      <c r="F1291" s="287"/>
      <c r="G1291" s="287"/>
      <c r="H1291" s="287"/>
      <c r="I1291" s="288"/>
      <c r="J1291" s="287"/>
      <c r="K1291" s="288"/>
      <c r="L1291" s="134"/>
      <c r="M1291" s="133"/>
      <c r="N1291" s="288"/>
      <c r="O1291" s="134"/>
      <c r="P1291" s="166"/>
      <c r="Q1291" s="289"/>
      <c r="R1291" s="165"/>
      <c r="S1291" s="290"/>
      <c r="T1291" s="290"/>
      <c r="U1291" s="290"/>
      <c r="V1291" s="290"/>
      <c r="W1291" s="166"/>
      <c r="X1291" s="135"/>
      <c r="Y1291" s="418">
        <f t="shared" ref="Y1291:Y1354" si="274">X1291*U1291</f>
        <v>0</v>
      </c>
      <c r="Z1291" s="291">
        <f t="shared" ref="Z1291:Z1354" si="275">Y1291*1.1</f>
        <v>0</v>
      </c>
      <c r="AA1291" s="163"/>
      <c r="AB1291" s="177" t="str">
        <f t="shared" ref="AB1291:AB1354" si="276">IF(S1291="","",IF(S1291-U1291=0,"Full","No"))</f>
        <v/>
      </c>
      <c r="AC1291" s="283" t="str">
        <f t="shared" ref="AC1291:AC1354" si="277">IF(AND(S1291&gt;U1291,V1291=0),"Lost",IF(AND(S1291&gt;U1291,V1291&lt;(S1291-U1291)),"Lost",""))</f>
        <v/>
      </c>
      <c r="AD1291" s="283" t="str">
        <f t="shared" ref="AD1291:AD1354" si="278">IF(AND(S1291&gt;U1291,V1291=0),S1291-U1291,IF(AND(S1291&gt;U1291,V1291&lt;(S1291-U1291)),S1291-(U1291+V1291),""))</f>
        <v/>
      </c>
      <c r="AE1291" s="163"/>
      <c r="AF1291" s="162"/>
      <c r="AP1291" s="581"/>
    </row>
    <row r="1292" spans="1:42" s="141" customFormat="1">
      <c r="A1292" s="134">
        <v>1283</v>
      </c>
      <c r="B1292" s="286"/>
      <c r="C1292" s="146">
        <f t="shared" si="271"/>
        <v>0</v>
      </c>
      <c r="D1292" s="146">
        <f t="shared" si="272"/>
        <v>1</v>
      </c>
      <c r="E1292" s="146">
        <f t="shared" si="273"/>
        <v>1900</v>
      </c>
      <c r="F1292" s="287"/>
      <c r="G1292" s="287"/>
      <c r="H1292" s="287"/>
      <c r="I1292" s="288"/>
      <c r="J1292" s="287"/>
      <c r="K1292" s="288"/>
      <c r="L1292" s="134"/>
      <c r="M1292" s="133"/>
      <c r="N1292" s="288"/>
      <c r="O1292" s="134"/>
      <c r="P1292" s="166"/>
      <c r="Q1292" s="289"/>
      <c r="R1292" s="165"/>
      <c r="S1292" s="290"/>
      <c r="T1292" s="290"/>
      <c r="U1292" s="290"/>
      <c r="V1292" s="290"/>
      <c r="W1292" s="166"/>
      <c r="X1292" s="135"/>
      <c r="Y1292" s="418">
        <f t="shared" si="274"/>
        <v>0</v>
      </c>
      <c r="Z1292" s="291">
        <f t="shared" si="275"/>
        <v>0</v>
      </c>
      <c r="AA1292" s="163"/>
      <c r="AB1292" s="177" t="str">
        <f t="shared" si="276"/>
        <v/>
      </c>
      <c r="AC1292" s="283" t="str">
        <f t="shared" si="277"/>
        <v/>
      </c>
      <c r="AD1292" s="283" t="str">
        <f t="shared" si="278"/>
        <v/>
      </c>
      <c r="AE1292" s="163"/>
      <c r="AF1292" s="162"/>
      <c r="AP1292" s="581"/>
    </row>
    <row r="1293" spans="1:42" s="141" customFormat="1">
      <c r="A1293" s="134">
        <v>1284</v>
      </c>
      <c r="B1293" s="286"/>
      <c r="C1293" s="146">
        <f t="shared" si="271"/>
        <v>0</v>
      </c>
      <c r="D1293" s="146">
        <f t="shared" si="272"/>
        <v>1</v>
      </c>
      <c r="E1293" s="146">
        <f t="shared" si="273"/>
        <v>1900</v>
      </c>
      <c r="F1293" s="287"/>
      <c r="G1293" s="287"/>
      <c r="H1293" s="287"/>
      <c r="I1293" s="288"/>
      <c r="J1293" s="287"/>
      <c r="K1293" s="288"/>
      <c r="L1293" s="134"/>
      <c r="M1293" s="133"/>
      <c r="N1293" s="288"/>
      <c r="O1293" s="134"/>
      <c r="P1293" s="166"/>
      <c r="Q1293" s="289"/>
      <c r="R1293" s="165"/>
      <c r="S1293" s="290"/>
      <c r="T1293" s="290"/>
      <c r="U1293" s="290"/>
      <c r="V1293" s="290"/>
      <c r="W1293" s="166"/>
      <c r="X1293" s="135"/>
      <c r="Y1293" s="418">
        <f t="shared" si="274"/>
        <v>0</v>
      </c>
      <c r="Z1293" s="291">
        <f t="shared" si="275"/>
        <v>0</v>
      </c>
      <c r="AA1293" s="163"/>
      <c r="AB1293" s="177" t="str">
        <f t="shared" si="276"/>
        <v/>
      </c>
      <c r="AC1293" s="283" t="str">
        <f t="shared" si="277"/>
        <v/>
      </c>
      <c r="AD1293" s="283" t="str">
        <f t="shared" si="278"/>
        <v/>
      </c>
      <c r="AE1293" s="163"/>
      <c r="AF1293" s="162"/>
      <c r="AP1293" s="581"/>
    </row>
    <row r="1294" spans="1:42" s="141" customFormat="1">
      <c r="A1294" s="134">
        <v>1285</v>
      </c>
      <c r="B1294" s="286"/>
      <c r="C1294" s="146">
        <f t="shared" si="271"/>
        <v>0</v>
      </c>
      <c r="D1294" s="146">
        <f t="shared" si="272"/>
        <v>1</v>
      </c>
      <c r="E1294" s="146">
        <f t="shared" si="273"/>
        <v>1900</v>
      </c>
      <c r="F1294" s="287"/>
      <c r="G1294" s="287"/>
      <c r="H1294" s="287"/>
      <c r="I1294" s="288"/>
      <c r="J1294" s="287"/>
      <c r="K1294" s="288"/>
      <c r="L1294" s="134"/>
      <c r="M1294" s="133"/>
      <c r="N1294" s="288"/>
      <c r="O1294" s="134"/>
      <c r="P1294" s="166"/>
      <c r="Q1294" s="289"/>
      <c r="R1294" s="165"/>
      <c r="S1294" s="290"/>
      <c r="T1294" s="290"/>
      <c r="U1294" s="290"/>
      <c r="V1294" s="290"/>
      <c r="W1294" s="166"/>
      <c r="X1294" s="135"/>
      <c r="Y1294" s="418">
        <f t="shared" si="274"/>
        <v>0</v>
      </c>
      <c r="Z1294" s="291">
        <f t="shared" si="275"/>
        <v>0</v>
      </c>
      <c r="AA1294" s="163"/>
      <c r="AB1294" s="177" t="str">
        <f t="shared" si="276"/>
        <v/>
      </c>
      <c r="AC1294" s="283" t="str">
        <f t="shared" si="277"/>
        <v/>
      </c>
      <c r="AD1294" s="283" t="str">
        <f t="shared" si="278"/>
        <v/>
      </c>
      <c r="AE1294" s="163"/>
      <c r="AF1294" s="162"/>
      <c r="AP1294" s="581"/>
    </row>
    <row r="1295" spans="1:42" s="141" customFormat="1">
      <c r="A1295" s="134">
        <v>1286</v>
      </c>
      <c r="B1295" s="286"/>
      <c r="C1295" s="146">
        <f t="shared" si="271"/>
        <v>0</v>
      </c>
      <c r="D1295" s="146">
        <f t="shared" si="272"/>
        <v>1</v>
      </c>
      <c r="E1295" s="146">
        <f t="shared" si="273"/>
        <v>1900</v>
      </c>
      <c r="F1295" s="287"/>
      <c r="G1295" s="287"/>
      <c r="H1295" s="287"/>
      <c r="I1295" s="288"/>
      <c r="J1295" s="287"/>
      <c r="K1295" s="288"/>
      <c r="L1295" s="134"/>
      <c r="M1295" s="133"/>
      <c r="N1295" s="288"/>
      <c r="O1295" s="134"/>
      <c r="P1295" s="166"/>
      <c r="Q1295" s="289"/>
      <c r="R1295" s="165"/>
      <c r="S1295" s="290"/>
      <c r="T1295" s="290"/>
      <c r="U1295" s="290"/>
      <c r="V1295" s="290"/>
      <c r="W1295" s="166"/>
      <c r="X1295" s="135"/>
      <c r="Y1295" s="418">
        <f t="shared" si="274"/>
        <v>0</v>
      </c>
      <c r="Z1295" s="291">
        <f t="shared" si="275"/>
        <v>0</v>
      </c>
      <c r="AA1295" s="163"/>
      <c r="AB1295" s="177" t="str">
        <f t="shared" si="276"/>
        <v/>
      </c>
      <c r="AC1295" s="283" t="str">
        <f t="shared" si="277"/>
        <v/>
      </c>
      <c r="AD1295" s="283" t="str">
        <f t="shared" si="278"/>
        <v/>
      </c>
      <c r="AE1295" s="163"/>
      <c r="AF1295" s="162"/>
      <c r="AP1295" s="581"/>
    </row>
    <row r="1296" spans="1:42" s="141" customFormat="1">
      <c r="A1296" s="134">
        <v>1287</v>
      </c>
      <c r="B1296" s="286"/>
      <c r="C1296" s="146">
        <f t="shared" si="271"/>
        <v>0</v>
      </c>
      <c r="D1296" s="146">
        <f t="shared" si="272"/>
        <v>1</v>
      </c>
      <c r="E1296" s="146">
        <f t="shared" si="273"/>
        <v>1900</v>
      </c>
      <c r="F1296" s="287"/>
      <c r="G1296" s="287"/>
      <c r="H1296" s="287"/>
      <c r="I1296" s="288"/>
      <c r="J1296" s="287"/>
      <c r="K1296" s="288"/>
      <c r="L1296" s="134"/>
      <c r="M1296" s="133"/>
      <c r="N1296" s="288"/>
      <c r="O1296" s="134"/>
      <c r="P1296" s="166"/>
      <c r="Q1296" s="289"/>
      <c r="R1296" s="165"/>
      <c r="S1296" s="290"/>
      <c r="T1296" s="290"/>
      <c r="U1296" s="290"/>
      <c r="V1296" s="290"/>
      <c r="W1296" s="166"/>
      <c r="X1296" s="135"/>
      <c r="Y1296" s="418">
        <f t="shared" si="274"/>
        <v>0</v>
      </c>
      <c r="Z1296" s="291">
        <f t="shared" si="275"/>
        <v>0</v>
      </c>
      <c r="AA1296" s="163"/>
      <c r="AB1296" s="177" t="str">
        <f t="shared" si="276"/>
        <v/>
      </c>
      <c r="AC1296" s="283" t="str">
        <f t="shared" si="277"/>
        <v/>
      </c>
      <c r="AD1296" s="283" t="str">
        <f t="shared" si="278"/>
        <v/>
      </c>
      <c r="AE1296" s="163"/>
      <c r="AF1296" s="162"/>
      <c r="AP1296" s="581"/>
    </row>
    <row r="1297" spans="1:42" s="141" customFormat="1">
      <c r="A1297" s="134">
        <v>1288</v>
      </c>
      <c r="B1297" s="286"/>
      <c r="C1297" s="146">
        <f t="shared" si="271"/>
        <v>0</v>
      </c>
      <c r="D1297" s="146">
        <f t="shared" si="272"/>
        <v>1</v>
      </c>
      <c r="E1297" s="146">
        <f t="shared" si="273"/>
        <v>1900</v>
      </c>
      <c r="F1297" s="287"/>
      <c r="G1297" s="287"/>
      <c r="H1297" s="287"/>
      <c r="I1297" s="288"/>
      <c r="J1297" s="287"/>
      <c r="K1297" s="288"/>
      <c r="L1297" s="134"/>
      <c r="M1297" s="133"/>
      <c r="N1297" s="288"/>
      <c r="O1297" s="134"/>
      <c r="P1297" s="166"/>
      <c r="Q1297" s="289"/>
      <c r="R1297" s="165"/>
      <c r="S1297" s="290"/>
      <c r="T1297" s="290"/>
      <c r="U1297" s="290"/>
      <c r="V1297" s="290"/>
      <c r="W1297" s="166"/>
      <c r="X1297" s="135"/>
      <c r="Y1297" s="418">
        <f t="shared" si="274"/>
        <v>0</v>
      </c>
      <c r="Z1297" s="291">
        <f t="shared" si="275"/>
        <v>0</v>
      </c>
      <c r="AA1297" s="163"/>
      <c r="AB1297" s="177" t="str">
        <f t="shared" si="276"/>
        <v/>
      </c>
      <c r="AC1297" s="283" t="str">
        <f t="shared" si="277"/>
        <v/>
      </c>
      <c r="AD1297" s="283" t="str">
        <f t="shared" si="278"/>
        <v/>
      </c>
      <c r="AE1297" s="163"/>
      <c r="AF1297" s="162"/>
      <c r="AP1297" s="581"/>
    </row>
    <row r="1298" spans="1:42" s="141" customFormat="1">
      <c r="A1298" s="134">
        <v>1289</v>
      </c>
      <c r="B1298" s="286"/>
      <c r="C1298" s="146">
        <f t="shared" si="271"/>
        <v>0</v>
      </c>
      <c r="D1298" s="146">
        <f t="shared" si="272"/>
        <v>1</v>
      </c>
      <c r="E1298" s="146">
        <f t="shared" si="273"/>
        <v>1900</v>
      </c>
      <c r="F1298" s="287"/>
      <c r="G1298" s="287"/>
      <c r="H1298" s="287"/>
      <c r="I1298" s="288"/>
      <c r="J1298" s="287"/>
      <c r="K1298" s="288"/>
      <c r="L1298" s="134"/>
      <c r="M1298" s="133"/>
      <c r="N1298" s="288"/>
      <c r="O1298" s="134"/>
      <c r="P1298" s="166"/>
      <c r="Q1298" s="289"/>
      <c r="R1298" s="165"/>
      <c r="S1298" s="290"/>
      <c r="T1298" s="290"/>
      <c r="U1298" s="290"/>
      <c r="V1298" s="290"/>
      <c r="W1298" s="166"/>
      <c r="X1298" s="135"/>
      <c r="Y1298" s="418">
        <f t="shared" si="274"/>
        <v>0</v>
      </c>
      <c r="Z1298" s="291">
        <f t="shared" si="275"/>
        <v>0</v>
      </c>
      <c r="AA1298" s="163"/>
      <c r="AB1298" s="177" t="str">
        <f t="shared" si="276"/>
        <v/>
      </c>
      <c r="AC1298" s="283" t="str">
        <f t="shared" si="277"/>
        <v/>
      </c>
      <c r="AD1298" s="283" t="str">
        <f t="shared" si="278"/>
        <v/>
      </c>
      <c r="AE1298" s="163"/>
      <c r="AF1298" s="162"/>
      <c r="AP1298" s="581"/>
    </row>
    <row r="1299" spans="1:42" s="141" customFormat="1">
      <c r="A1299" s="134">
        <v>1290</v>
      </c>
      <c r="B1299" s="286"/>
      <c r="C1299" s="146">
        <f t="shared" si="271"/>
        <v>0</v>
      </c>
      <c r="D1299" s="146">
        <f t="shared" si="272"/>
        <v>1</v>
      </c>
      <c r="E1299" s="146">
        <f t="shared" si="273"/>
        <v>1900</v>
      </c>
      <c r="F1299" s="287"/>
      <c r="G1299" s="287"/>
      <c r="H1299" s="287"/>
      <c r="I1299" s="288"/>
      <c r="J1299" s="287"/>
      <c r="K1299" s="288"/>
      <c r="L1299" s="134"/>
      <c r="M1299" s="133"/>
      <c r="N1299" s="288"/>
      <c r="O1299" s="134"/>
      <c r="P1299" s="166"/>
      <c r="Q1299" s="289"/>
      <c r="R1299" s="165"/>
      <c r="S1299" s="290"/>
      <c r="T1299" s="290"/>
      <c r="U1299" s="290"/>
      <c r="V1299" s="290"/>
      <c r="W1299" s="166"/>
      <c r="X1299" s="135"/>
      <c r="Y1299" s="418">
        <f t="shared" si="274"/>
        <v>0</v>
      </c>
      <c r="Z1299" s="291">
        <f t="shared" si="275"/>
        <v>0</v>
      </c>
      <c r="AA1299" s="163"/>
      <c r="AB1299" s="177" t="str">
        <f t="shared" si="276"/>
        <v/>
      </c>
      <c r="AC1299" s="283" t="str">
        <f t="shared" si="277"/>
        <v/>
      </c>
      <c r="AD1299" s="283" t="str">
        <f t="shared" si="278"/>
        <v/>
      </c>
      <c r="AE1299" s="163"/>
      <c r="AF1299" s="162"/>
      <c r="AP1299" s="581"/>
    </row>
    <row r="1300" spans="1:42" s="141" customFormat="1">
      <c r="A1300" s="134">
        <v>1291</v>
      </c>
      <c r="B1300" s="286"/>
      <c r="C1300" s="146">
        <f t="shared" si="271"/>
        <v>0</v>
      </c>
      <c r="D1300" s="146">
        <f t="shared" si="272"/>
        <v>1</v>
      </c>
      <c r="E1300" s="146">
        <f t="shared" si="273"/>
        <v>1900</v>
      </c>
      <c r="F1300" s="287"/>
      <c r="G1300" s="287"/>
      <c r="H1300" s="287"/>
      <c r="I1300" s="288"/>
      <c r="J1300" s="287"/>
      <c r="K1300" s="288"/>
      <c r="L1300" s="134"/>
      <c r="M1300" s="133"/>
      <c r="N1300" s="288"/>
      <c r="O1300" s="134"/>
      <c r="P1300" s="166"/>
      <c r="Q1300" s="289"/>
      <c r="R1300" s="165"/>
      <c r="S1300" s="290"/>
      <c r="T1300" s="290"/>
      <c r="U1300" s="290"/>
      <c r="V1300" s="290"/>
      <c r="W1300" s="166"/>
      <c r="X1300" s="135"/>
      <c r="Y1300" s="418">
        <f t="shared" si="274"/>
        <v>0</v>
      </c>
      <c r="Z1300" s="291">
        <f t="shared" si="275"/>
        <v>0</v>
      </c>
      <c r="AA1300" s="163"/>
      <c r="AB1300" s="177" t="str">
        <f t="shared" si="276"/>
        <v/>
      </c>
      <c r="AC1300" s="283" t="str">
        <f t="shared" si="277"/>
        <v/>
      </c>
      <c r="AD1300" s="283" t="str">
        <f t="shared" si="278"/>
        <v/>
      </c>
      <c r="AE1300" s="163"/>
      <c r="AF1300" s="162"/>
      <c r="AP1300" s="581"/>
    </row>
    <row r="1301" spans="1:42" s="141" customFormat="1">
      <c r="A1301" s="134">
        <v>1292</v>
      </c>
      <c r="B1301" s="286"/>
      <c r="C1301" s="146">
        <f t="shared" si="271"/>
        <v>0</v>
      </c>
      <c r="D1301" s="146">
        <f t="shared" si="272"/>
        <v>1</v>
      </c>
      <c r="E1301" s="146">
        <f t="shared" si="273"/>
        <v>1900</v>
      </c>
      <c r="F1301" s="287"/>
      <c r="G1301" s="287"/>
      <c r="H1301" s="287"/>
      <c r="I1301" s="288"/>
      <c r="J1301" s="287"/>
      <c r="K1301" s="288"/>
      <c r="L1301" s="134"/>
      <c r="M1301" s="133"/>
      <c r="N1301" s="288"/>
      <c r="O1301" s="134"/>
      <c r="P1301" s="166"/>
      <c r="Q1301" s="289"/>
      <c r="R1301" s="165"/>
      <c r="S1301" s="290"/>
      <c r="T1301" s="290"/>
      <c r="U1301" s="290"/>
      <c r="V1301" s="290"/>
      <c r="W1301" s="166"/>
      <c r="X1301" s="135"/>
      <c r="Y1301" s="418">
        <f t="shared" si="274"/>
        <v>0</v>
      </c>
      <c r="Z1301" s="291">
        <f t="shared" si="275"/>
        <v>0</v>
      </c>
      <c r="AA1301" s="163"/>
      <c r="AB1301" s="177" t="str">
        <f t="shared" si="276"/>
        <v/>
      </c>
      <c r="AC1301" s="283" t="str">
        <f t="shared" si="277"/>
        <v/>
      </c>
      <c r="AD1301" s="283" t="str">
        <f t="shared" si="278"/>
        <v/>
      </c>
      <c r="AE1301" s="163"/>
      <c r="AF1301" s="162"/>
      <c r="AP1301" s="581"/>
    </row>
    <row r="1302" spans="1:42" s="141" customFormat="1">
      <c r="A1302" s="134">
        <v>1293</v>
      </c>
      <c r="B1302" s="286"/>
      <c r="C1302" s="146">
        <f t="shared" si="271"/>
        <v>0</v>
      </c>
      <c r="D1302" s="146">
        <f t="shared" si="272"/>
        <v>1</v>
      </c>
      <c r="E1302" s="146">
        <f t="shared" si="273"/>
        <v>1900</v>
      </c>
      <c r="F1302" s="287"/>
      <c r="G1302" s="287"/>
      <c r="H1302" s="287"/>
      <c r="I1302" s="288"/>
      <c r="J1302" s="287"/>
      <c r="K1302" s="288"/>
      <c r="L1302" s="134"/>
      <c r="M1302" s="133"/>
      <c r="N1302" s="288"/>
      <c r="O1302" s="134"/>
      <c r="P1302" s="166"/>
      <c r="Q1302" s="289"/>
      <c r="R1302" s="165"/>
      <c r="S1302" s="290"/>
      <c r="T1302" s="290"/>
      <c r="U1302" s="290"/>
      <c r="V1302" s="290"/>
      <c r="W1302" s="166"/>
      <c r="X1302" s="135"/>
      <c r="Y1302" s="418">
        <f t="shared" si="274"/>
        <v>0</v>
      </c>
      <c r="Z1302" s="291">
        <f t="shared" si="275"/>
        <v>0</v>
      </c>
      <c r="AA1302" s="163"/>
      <c r="AB1302" s="177" t="str">
        <f t="shared" si="276"/>
        <v/>
      </c>
      <c r="AC1302" s="283" t="str">
        <f t="shared" si="277"/>
        <v/>
      </c>
      <c r="AD1302" s="283" t="str">
        <f t="shared" si="278"/>
        <v/>
      </c>
      <c r="AE1302" s="163"/>
      <c r="AF1302" s="162"/>
      <c r="AP1302" s="581"/>
    </row>
    <row r="1303" spans="1:42" s="141" customFormat="1">
      <c r="A1303" s="134">
        <v>1294</v>
      </c>
      <c r="B1303" s="286"/>
      <c r="C1303" s="146">
        <f t="shared" si="271"/>
        <v>0</v>
      </c>
      <c r="D1303" s="146">
        <f t="shared" si="272"/>
        <v>1</v>
      </c>
      <c r="E1303" s="146">
        <f t="shared" si="273"/>
        <v>1900</v>
      </c>
      <c r="F1303" s="287"/>
      <c r="G1303" s="287"/>
      <c r="H1303" s="287"/>
      <c r="I1303" s="288"/>
      <c r="J1303" s="287"/>
      <c r="K1303" s="288"/>
      <c r="L1303" s="134"/>
      <c r="M1303" s="133"/>
      <c r="N1303" s="288"/>
      <c r="O1303" s="134"/>
      <c r="P1303" s="166"/>
      <c r="Q1303" s="289"/>
      <c r="R1303" s="165"/>
      <c r="S1303" s="290"/>
      <c r="T1303" s="290"/>
      <c r="U1303" s="290"/>
      <c r="V1303" s="290"/>
      <c r="W1303" s="166"/>
      <c r="X1303" s="135"/>
      <c r="Y1303" s="418">
        <f t="shared" si="274"/>
        <v>0</v>
      </c>
      <c r="Z1303" s="291">
        <f t="shared" si="275"/>
        <v>0</v>
      </c>
      <c r="AA1303" s="163"/>
      <c r="AB1303" s="177" t="str">
        <f t="shared" si="276"/>
        <v/>
      </c>
      <c r="AC1303" s="283" t="str">
        <f t="shared" si="277"/>
        <v/>
      </c>
      <c r="AD1303" s="283" t="str">
        <f t="shared" si="278"/>
        <v/>
      </c>
      <c r="AE1303" s="163"/>
      <c r="AF1303" s="162"/>
      <c r="AP1303" s="581"/>
    </row>
    <row r="1304" spans="1:42" s="141" customFormat="1">
      <c r="A1304" s="134">
        <v>1295</v>
      </c>
      <c r="B1304" s="286"/>
      <c r="C1304" s="146">
        <f t="shared" si="271"/>
        <v>0</v>
      </c>
      <c r="D1304" s="146">
        <f t="shared" si="272"/>
        <v>1</v>
      </c>
      <c r="E1304" s="146">
        <f t="shared" si="273"/>
        <v>1900</v>
      </c>
      <c r="F1304" s="287"/>
      <c r="G1304" s="287"/>
      <c r="H1304" s="287"/>
      <c r="I1304" s="288"/>
      <c r="J1304" s="287"/>
      <c r="K1304" s="288"/>
      <c r="L1304" s="134"/>
      <c r="M1304" s="133"/>
      <c r="N1304" s="288"/>
      <c r="O1304" s="134"/>
      <c r="P1304" s="166"/>
      <c r="Q1304" s="289"/>
      <c r="R1304" s="165"/>
      <c r="S1304" s="290"/>
      <c r="T1304" s="290"/>
      <c r="U1304" s="290"/>
      <c r="V1304" s="290"/>
      <c r="W1304" s="166"/>
      <c r="X1304" s="135"/>
      <c r="Y1304" s="418">
        <f t="shared" si="274"/>
        <v>0</v>
      </c>
      <c r="Z1304" s="291">
        <f t="shared" si="275"/>
        <v>0</v>
      </c>
      <c r="AA1304" s="163"/>
      <c r="AB1304" s="177" t="str">
        <f t="shared" si="276"/>
        <v/>
      </c>
      <c r="AC1304" s="283" t="str">
        <f t="shared" si="277"/>
        <v/>
      </c>
      <c r="AD1304" s="283" t="str">
        <f t="shared" si="278"/>
        <v/>
      </c>
      <c r="AE1304" s="163"/>
      <c r="AF1304" s="162"/>
      <c r="AP1304" s="581"/>
    </row>
    <row r="1305" spans="1:42" s="141" customFormat="1">
      <c r="A1305" s="134">
        <v>1296</v>
      </c>
      <c r="B1305" s="286"/>
      <c r="C1305" s="146">
        <f t="shared" si="271"/>
        <v>0</v>
      </c>
      <c r="D1305" s="146">
        <f t="shared" si="272"/>
        <v>1</v>
      </c>
      <c r="E1305" s="146">
        <f t="shared" si="273"/>
        <v>1900</v>
      </c>
      <c r="F1305" s="287"/>
      <c r="G1305" s="287"/>
      <c r="H1305" s="287"/>
      <c r="I1305" s="288"/>
      <c r="J1305" s="287"/>
      <c r="K1305" s="288"/>
      <c r="L1305" s="134"/>
      <c r="M1305" s="133"/>
      <c r="N1305" s="288"/>
      <c r="O1305" s="134"/>
      <c r="P1305" s="166"/>
      <c r="Q1305" s="289"/>
      <c r="R1305" s="165"/>
      <c r="S1305" s="290"/>
      <c r="T1305" s="290"/>
      <c r="U1305" s="290"/>
      <c r="V1305" s="290"/>
      <c r="W1305" s="166"/>
      <c r="X1305" s="135"/>
      <c r="Y1305" s="418">
        <f t="shared" si="274"/>
        <v>0</v>
      </c>
      <c r="Z1305" s="291">
        <f t="shared" si="275"/>
        <v>0</v>
      </c>
      <c r="AA1305" s="163"/>
      <c r="AB1305" s="177" t="str">
        <f t="shared" si="276"/>
        <v/>
      </c>
      <c r="AC1305" s="283" t="str">
        <f t="shared" si="277"/>
        <v/>
      </c>
      <c r="AD1305" s="283" t="str">
        <f t="shared" si="278"/>
        <v/>
      </c>
      <c r="AE1305" s="163"/>
      <c r="AF1305" s="162"/>
      <c r="AP1305" s="581"/>
    </row>
    <row r="1306" spans="1:42" s="141" customFormat="1">
      <c r="A1306" s="134">
        <v>1297</v>
      </c>
      <c r="B1306" s="286"/>
      <c r="C1306" s="146">
        <f t="shared" si="271"/>
        <v>0</v>
      </c>
      <c r="D1306" s="146">
        <f t="shared" si="272"/>
        <v>1</v>
      </c>
      <c r="E1306" s="146">
        <f t="shared" si="273"/>
        <v>1900</v>
      </c>
      <c r="F1306" s="287"/>
      <c r="G1306" s="287"/>
      <c r="H1306" s="287"/>
      <c r="I1306" s="288"/>
      <c r="J1306" s="287"/>
      <c r="K1306" s="288"/>
      <c r="L1306" s="134"/>
      <c r="M1306" s="133"/>
      <c r="N1306" s="288"/>
      <c r="O1306" s="134"/>
      <c r="P1306" s="166"/>
      <c r="Q1306" s="289"/>
      <c r="R1306" s="165"/>
      <c r="S1306" s="290"/>
      <c r="T1306" s="290"/>
      <c r="U1306" s="290"/>
      <c r="V1306" s="290"/>
      <c r="W1306" s="166"/>
      <c r="X1306" s="135"/>
      <c r="Y1306" s="418">
        <f t="shared" si="274"/>
        <v>0</v>
      </c>
      <c r="Z1306" s="291">
        <f t="shared" si="275"/>
        <v>0</v>
      </c>
      <c r="AA1306" s="163"/>
      <c r="AB1306" s="177" t="str">
        <f t="shared" si="276"/>
        <v/>
      </c>
      <c r="AC1306" s="283" t="str">
        <f t="shared" si="277"/>
        <v/>
      </c>
      <c r="AD1306" s="283" t="str">
        <f t="shared" si="278"/>
        <v/>
      </c>
      <c r="AE1306" s="163"/>
      <c r="AF1306" s="162"/>
      <c r="AP1306" s="581"/>
    </row>
    <row r="1307" spans="1:42" s="141" customFormat="1">
      <c r="A1307" s="134">
        <v>1298</v>
      </c>
      <c r="B1307" s="286"/>
      <c r="C1307" s="146">
        <f t="shared" si="271"/>
        <v>0</v>
      </c>
      <c r="D1307" s="146">
        <f t="shared" si="272"/>
        <v>1</v>
      </c>
      <c r="E1307" s="146">
        <f t="shared" si="273"/>
        <v>1900</v>
      </c>
      <c r="F1307" s="287"/>
      <c r="G1307" s="287"/>
      <c r="H1307" s="287"/>
      <c r="I1307" s="288"/>
      <c r="J1307" s="287"/>
      <c r="K1307" s="288"/>
      <c r="L1307" s="134"/>
      <c r="M1307" s="133"/>
      <c r="N1307" s="288"/>
      <c r="O1307" s="134"/>
      <c r="P1307" s="166"/>
      <c r="Q1307" s="289"/>
      <c r="R1307" s="165"/>
      <c r="S1307" s="290"/>
      <c r="T1307" s="290"/>
      <c r="U1307" s="290"/>
      <c r="V1307" s="290"/>
      <c r="W1307" s="166"/>
      <c r="X1307" s="135"/>
      <c r="Y1307" s="418">
        <f t="shared" si="274"/>
        <v>0</v>
      </c>
      <c r="Z1307" s="291">
        <f t="shared" si="275"/>
        <v>0</v>
      </c>
      <c r="AA1307" s="163"/>
      <c r="AB1307" s="177" t="str">
        <f t="shared" si="276"/>
        <v/>
      </c>
      <c r="AC1307" s="283" t="str">
        <f t="shared" si="277"/>
        <v/>
      </c>
      <c r="AD1307" s="283" t="str">
        <f t="shared" si="278"/>
        <v/>
      </c>
      <c r="AE1307" s="163"/>
      <c r="AF1307" s="162"/>
      <c r="AP1307" s="581"/>
    </row>
    <row r="1308" spans="1:42" s="141" customFormat="1">
      <c r="A1308" s="134">
        <v>1299</v>
      </c>
      <c r="B1308" s="286"/>
      <c r="C1308" s="146">
        <f t="shared" si="271"/>
        <v>0</v>
      </c>
      <c r="D1308" s="146">
        <f t="shared" si="272"/>
        <v>1</v>
      </c>
      <c r="E1308" s="146">
        <f t="shared" si="273"/>
        <v>1900</v>
      </c>
      <c r="F1308" s="287"/>
      <c r="G1308" s="287"/>
      <c r="H1308" s="287"/>
      <c r="I1308" s="288"/>
      <c r="J1308" s="287"/>
      <c r="K1308" s="288"/>
      <c r="L1308" s="134"/>
      <c r="M1308" s="133"/>
      <c r="N1308" s="288"/>
      <c r="O1308" s="134"/>
      <c r="P1308" s="166"/>
      <c r="Q1308" s="289"/>
      <c r="R1308" s="165"/>
      <c r="S1308" s="290"/>
      <c r="T1308" s="290"/>
      <c r="U1308" s="290"/>
      <c r="V1308" s="290"/>
      <c r="W1308" s="166"/>
      <c r="X1308" s="135"/>
      <c r="Y1308" s="418">
        <f t="shared" si="274"/>
        <v>0</v>
      </c>
      <c r="Z1308" s="291">
        <f t="shared" si="275"/>
        <v>0</v>
      </c>
      <c r="AA1308" s="163"/>
      <c r="AB1308" s="177" t="str">
        <f t="shared" si="276"/>
        <v/>
      </c>
      <c r="AC1308" s="283" t="str">
        <f t="shared" si="277"/>
        <v/>
      </c>
      <c r="AD1308" s="283" t="str">
        <f t="shared" si="278"/>
        <v/>
      </c>
      <c r="AE1308" s="163"/>
      <c r="AF1308" s="162"/>
      <c r="AP1308" s="581"/>
    </row>
    <row r="1309" spans="1:42" s="141" customFormat="1">
      <c r="A1309" s="134">
        <v>1300</v>
      </c>
      <c r="B1309" s="286"/>
      <c r="C1309" s="146">
        <f t="shared" si="271"/>
        <v>0</v>
      </c>
      <c r="D1309" s="146">
        <f t="shared" si="272"/>
        <v>1</v>
      </c>
      <c r="E1309" s="146">
        <f t="shared" si="273"/>
        <v>1900</v>
      </c>
      <c r="F1309" s="287"/>
      <c r="G1309" s="287"/>
      <c r="H1309" s="287"/>
      <c r="I1309" s="288"/>
      <c r="J1309" s="287"/>
      <c r="K1309" s="288"/>
      <c r="L1309" s="134"/>
      <c r="M1309" s="133"/>
      <c r="N1309" s="288"/>
      <c r="O1309" s="134"/>
      <c r="P1309" s="166"/>
      <c r="Q1309" s="289"/>
      <c r="R1309" s="165"/>
      <c r="S1309" s="290"/>
      <c r="T1309" s="290"/>
      <c r="U1309" s="290"/>
      <c r="V1309" s="290"/>
      <c r="W1309" s="166"/>
      <c r="X1309" s="135"/>
      <c r="Y1309" s="418">
        <f t="shared" si="274"/>
        <v>0</v>
      </c>
      <c r="Z1309" s="291">
        <f t="shared" si="275"/>
        <v>0</v>
      </c>
      <c r="AA1309" s="163"/>
      <c r="AB1309" s="177" t="str">
        <f t="shared" si="276"/>
        <v/>
      </c>
      <c r="AC1309" s="283" t="str">
        <f t="shared" si="277"/>
        <v/>
      </c>
      <c r="AD1309" s="283" t="str">
        <f t="shared" si="278"/>
        <v/>
      </c>
      <c r="AE1309" s="163"/>
      <c r="AF1309" s="162"/>
      <c r="AP1309" s="581"/>
    </row>
    <row r="1310" spans="1:42" s="141" customFormat="1">
      <c r="A1310" s="134">
        <v>1301</v>
      </c>
      <c r="B1310" s="286"/>
      <c r="C1310" s="146">
        <f t="shared" si="271"/>
        <v>0</v>
      </c>
      <c r="D1310" s="146">
        <f t="shared" si="272"/>
        <v>1</v>
      </c>
      <c r="E1310" s="146">
        <f t="shared" si="273"/>
        <v>1900</v>
      </c>
      <c r="F1310" s="287"/>
      <c r="G1310" s="287"/>
      <c r="H1310" s="287"/>
      <c r="I1310" s="288"/>
      <c r="J1310" s="287"/>
      <c r="K1310" s="288"/>
      <c r="L1310" s="134"/>
      <c r="M1310" s="133"/>
      <c r="N1310" s="288"/>
      <c r="O1310" s="134"/>
      <c r="P1310" s="166"/>
      <c r="Q1310" s="289"/>
      <c r="R1310" s="165"/>
      <c r="S1310" s="290"/>
      <c r="T1310" s="290"/>
      <c r="U1310" s="290"/>
      <c r="V1310" s="290"/>
      <c r="W1310" s="166"/>
      <c r="X1310" s="135"/>
      <c r="Y1310" s="418">
        <f t="shared" si="274"/>
        <v>0</v>
      </c>
      <c r="Z1310" s="291">
        <f t="shared" si="275"/>
        <v>0</v>
      </c>
      <c r="AA1310" s="163"/>
      <c r="AB1310" s="177" t="str">
        <f t="shared" si="276"/>
        <v/>
      </c>
      <c r="AC1310" s="283" t="str">
        <f t="shared" si="277"/>
        <v/>
      </c>
      <c r="AD1310" s="283" t="str">
        <f t="shared" si="278"/>
        <v/>
      </c>
      <c r="AE1310" s="163"/>
      <c r="AF1310" s="162"/>
      <c r="AP1310" s="581"/>
    </row>
    <row r="1311" spans="1:42" s="141" customFormat="1">
      <c r="A1311" s="134">
        <v>1302</v>
      </c>
      <c r="B1311" s="286"/>
      <c r="C1311" s="146">
        <f t="shared" si="271"/>
        <v>0</v>
      </c>
      <c r="D1311" s="146">
        <f t="shared" si="272"/>
        <v>1</v>
      </c>
      <c r="E1311" s="146">
        <f t="shared" si="273"/>
        <v>1900</v>
      </c>
      <c r="F1311" s="287"/>
      <c r="G1311" s="287"/>
      <c r="H1311" s="287"/>
      <c r="I1311" s="288"/>
      <c r="J1311" s="287"/>
      <c r="K1311" s="288"/>
      <c r="L1311" s="134"/>
      <c r="M1311" s="133"/>
      <c r="N1311" s="288"/>
      <c r="O1311" s="134"/>
      <c r="P1311" s="166"/>
      <c r="Q1311" s="289"/>
      <c r="R1311" s="165"/>
      <c r="S1311" s="290"/>
      <c r="T1311" s="290"/>
      <c r="U1311" s="290"/>
      <c r="V1311" s="290"/>
      <c r="W1311" s="166"/>
      <c r="X1311" s="135"/>
      <c r="Y1311" s="418">
        <f t="shared" si="274"/>
        <v>0</v>
      </c>
      <c r="Z1311" s="291">
        <f t="shared" si="275"/>
        <v>0</v>
      </c>
      <c r="AA1311" s="163"/>
      <c r="AB1311" s="177" t="str">
        <f t="shared" si="276"/>
        <v/>
      </c>
      <c r="AC1311" s="283" t="str">
        <f t="shared" si="277"/>
        <v/>
      </c>
      <c r="AD1311" s="283" t="str">
        <f t="shared" si="278"/>
        <v/>
      </c>
      <c r="AE1311" s="163"/>
      <c r="AF1311" s="162"/>
      <c r="AP1311" s="581"/>
    </row>
    <row r="1312" spans="1:42" s="141" customFormat="1">
      <c r="A1312" s="134">
        <v>1303</v>
      </c>
      <c r="B1312" s="286"/>
      <c r="C1312" s="146">
        <f t="shared" si="271"/>
        <v>0</v>
      </c>
      <c r="D1312" s="146">
        <f t="shared" si="272"/>
        <v>1</v>
      </c>
      <c r="E1312" s="146">
        <f t="shared" si="273"/>
        <v>1900</v>
      </c>
      <c r="F1312" s="287"/>
      <c r="G1312" s="287"/>
      <c r="H1312" s="287"/>
      <c r="I1312" s="288"/>
      <c r="J1312" s="287"/>
      <c r="K1312" s="288"/>
      <c r="L1312" s="134"/>
      <c r="M1312" s="133"/>
      <c r="N1312" s="288"/>
      <c r="O1312" s="134"/>
      <c r="P1312" s="166"/>
      <c r="Q1312" s="289"/>
      <c r="R1312" s="165"/>
      <c r="S1312" s="290"/>
      <c r="T1312" s="290"/>
      <c r="U1312" s="290"/>
      <c r="V1312" s="290"/>
      <c r="W1312" s="166"/>
      <c r="X1312" s="135"/>
      <c r="Y1312" s="418">
        <f t="shared" si="274"/>
        <v>0</v>
      </c>
      <c r="Z1312" s="291">
        <f t="shared" si="275"/>
        <v>0</v>
      </c>
      <c r="AA1312" s="163"/>
      <c r="AB1312" s="177" t="str">
        <f t="shared" si="276"/>
        <v/>
      </c>
      <c r="AC1312" s="283" t="str">
        <f t="shared" si="277"/>
        <v/>
      </c>
      <c r="AD1312" s="283" t="str">
        <f t="shared" si="278"/>
        <v/>
      </c>
      <c r="AE1312" s="163"/>
      <c r="AF1312" s="162"/>
      <c r="AP1312" s="581"/>
    </row>
    <row r="1313" spans="1:42" s="141" customFormat="1">
      <c r="A1313" s="134">
        <v>1304</v>
      </c>
      <c r="B1313" s="286"/>
      <c r="C1313" s="146">
        <f t="shared" si="271"/>
        <v>0</v>
      </c>
      <c r="D1313" s="146">
        <f t="shared" si="272"/>
        <v>1</v>
      </c>
      <c r="E1313" s="146">
        <f t="shared" si="273"/>
        <v>1900</v>
      </c>
      <c r="F1313" s="287"/>
      <c r="G1313" s="287"/>
      <c r="H1313" s="287"/>
      <c r="I1313" s="288"/>
      <c r="J1313" s="287"/>
      <c r="K1313" s="288"/>
      <c r="L1313" s="134"/>
      <c r="M1313" s="133"/>
      <c r="N1313" s="288"/>
      <c r="O1313" s="134"/>
      <c r="P1313" s="166"/>
      <c r="Q1313" s="289"/>
      <c r="R1313" s="165"/>
      <c r="S1313" s="290"/>
      <c r="T1313" s="290"/>
      <c r="U1313" s="290"/>
      <c r="V1313" s="290"/>
      <c r="W1313" s="166"/>
      <c r="X1313" s="135"/>
      <c r="Y1313" s="418">
        <f t="shared" si="274"/>
        <v>0</v>
      </c>
      <c r="Z1313" s="291">
        <f t="shared" si="275"/>
        <v>0</v>
      </c>
      <c r="AA1313" s="163"/>
      <c r="AB1313" s="177" t="str">
        <f t="shared" si="276"/>
        <v/>
      </c>
      <c r="AC1313" s="283" t="str">
        <f t="shared" si="277"/>
        <v/>
      </c>
      <c r="AD1313" s="283" t="str">
        <f t="shared" si="278"/>
        <v/>
      </c>
      <c r="AE1313" s="163"/>
      <c r="AF1313" s="162"/>
      <c r="AP1313" s="581"/>
    </row>
    <row r="1314" spans="1:42" s="141" customFormat="1">
      <c r="A1314" s="134">
        <v>1305</v>
      </c>
      <c r="B1314" s="286"/>
      <c r="C1314" s="146">
        <f t="shared" si="271"/>
        <v>0</v>
      </c>
      <c r="D1314" s="146">
        <f t="shared" si="272"/>
        <v>1</v>
      </c>
      <c r="E1314" s="146">
        <f t="shared" si="273"/>
        <v>1900</v>
      </c>
      <c r="F1314" s="287"/>
      <c r="G1314" s="287"/>
      <c r="H1314" s="287"/>
      <c r="I1314" s="288"/>
      <c r="J1314" s="287"/>
      <c r="K1314" s="288"/>
      <c r="L1314" s="134"/>
      <c r="M1314" s="133"/>
      <c r="N1314" s="288"/>
      <c r="O1314" s="134"/>
      <c r="P1314" s="166"/>
      <c r="Q1314" s="289"/>
      <c r="R1314" s="165"/>
      <c r="S1314" s="290"/>
      <c r="T1314" s="290"/>
      <c r="U1314" s="290"/>
      <c r="V1314" s="290"/>
      <c r="W1314" s="166"/>
      <c r="X1314" s="135"/>
      <c r="Y1314" s="418">
        <f t="shared" si="274"/>
        <v>0</v>
      </c>
      <c r="Z1314" s="291">
        <f t="shared" si="275"/>
        <v>0</v>
      </c>
      <c r="AA1314" s="163"/>
      <c r="AB1314" s="177" t="str">
        <f t="shared" si="276"/>
        <v/>
      </c>
      <c r="AC1314" s="283" t="str">
        <f t="shared" si="277"/>
        <v/>
      </c>
      <c r="AD1314" s="283" t="str">
        <f t="shared" si="278"/>
        <v/>
      </c>
      <c r="AE1314" s="163"/>
      <c r="AF1314" s="162"/>
      <c r="AP1314" s="581"/>
    </row>
    <row r="1315" spans="1:42" s="141" customFormat="1">
      <c r="A1315" s="134">
        <v>1306</v>
      </c>
      <c r="B1315" s="286"/>
      <c r="C1315" s="146">
        <f t="shared" si="271"/>
        <v>0</v>
      </c>
      <c r="D1315" s="146">
        <f t="shared" si="272"/>
        <v>1</v>
      </c>
      <c r="E1315" s="146">
        <f t="shared" si="273"/>
        <v>1900</v>
      </c>
      <c r="F1315" s="287"/>
      <c r="G1315" s="287"/>
      <c r="H1315" s="287"/>
      <c r="I1315" s="288"/>
      <c r="J1315" s="287"/>
      <c r="K1315" s="288"/>
      <c r="L1315" s="134"/>
      <c r="M1315" s="133"/>
      <c r="N1315" s="288"/>
      <c r="O1315" s="134"/>
      <c r="P1315" s="166"/>
      <c r="Q1315" s="289"/>
      <c r="R1315" s="165"/>
      <c r="S1315" s="290"/>
      <c r="T1315" s="290"/>
      <c r="U1315" s="290"/>
      <c r="V1315" s="290"/>
      <c r="W1315" s="166"/>
      <c r="X1315" s="135"/>
      <c r="Y1315" s="418">
        <f t="shared" si="274"/>
        <v>0</v>
      </c>
      <c r="Z1315" s="291">
        <f t="shared" si="275"/>
        <v>0</v>
      </c>
      <c r="AA1315" s="163"/>
      <c r="AB1315" s="177" t="str">
        <f t="shared" si="276"/>
        <v/>
      </c>
      <c r="AC1315" s="283" t="str">
        <f t="shared" si="277"/>
        <v/>
      </c>
      <c r="AD1315" s="283" t="str">
        <f t="shared" si="278"/>
        <v/>
      </c>
      <c r="AE1315" s="163"/>
      <c r="AF1315" s="162"/>
      <c r="AP1315" s="581"/>
    </row>
    <row r="1316" spans="1:42" s="141" customFormat="1">
      <c r="A1316" s="134">
        <v>1307</v>
      </c>
      <c r="B1316" s="286"/>
      <c r="C1316" s="146">
        <f t="shared" si="271"/>
        <v>0</v>
      </c>
      <c r="D1316" s="146">
        <f t="shared" si="272"/>
        <v>1</v>
      </c>
      <c r="E1316" s="146">
        <f t="shared" si="273"/>
        <v>1900</v>
      </c>
      <c r="F1316" s="287"/>
      <c r="G1316" s="287"/>
      <c r="H1316" s="287"/>
      <c r="I1316" s="288"/>
      <c r="J1316" s="287"/>
      <c r="K1316" s="288"/>
      <c r="L1316" s="134"/>
      <c r="M1316" s="133"/>
      <c r="N1316" s="288"/>
      <c r="O1316" s="134"/>
      <c r="P1316" s="166"/>
      <c r="Q1316" s="289"/>
      <c r="R1316" s="165"/>
      <c r="S1316" s="290"/>
      <c r="T1316" s="290"/>
      <c r="U1316" s="290"/>
      <c r="V1316" s="290"/>
      <c r="W1316" s="166"/>
      <c r="X1316" s="135"/>
      <c r="Y1316" s="418">
        <f t="shared" si="274"/>
        <v>0</v>
      </c>
      <c r="Z1316" s="291">
        <f t="shared" si="275"/>
        <v>0</v>
      </c>
      <c r="AA1316" s="163"/>
      <c r="AB1316" s="177" t="str">
        <f t="shared" si="276"/>
        <v/>
      </c>
      <c r="AC1316" s="283" t="str">
        <f t="shared" si="277"/>
        <v/>
      </c>
      <c r="AD1316" s="283" t="str">
        <f t="shared" si="278"/>
        <v/>
      </c>
      <c r="AE1316" s="163"/>
      <c r="AF1316" s="162"/>
      <c r="AP1316" s="581"/>
    </row>
    <row r="1317" spans="1:42" s="141" customFormat="1">
      <c r="A1317" s="134">
        <v>1308</v>
      </c>
      <c r="B1317" s="286"/>
      <c r="C1317" s="146">
        <f t="shared" si="271"/>
        <v>0</v>
      </c>
      <c r="D1317" s="146">
        <f t="shared" si="272"/>
        <v>1</v>
      </c>
      <c r="E1317" s="146">
        <f t="shared" si="273"/>
        <v>1900</v>
      </c>
      <c r="F1317" s="287"/>
      <c r="G1317" s="287"/>
      <c r="H1317" s="287"/>
      <c r="I1317" s="288"/>
      <c r="J1317" s="287"/>
      <c r="K1317" s="288"/>
      <c r="L1317" s="134"/>
      <c r="M1317" s="133"/>
      <c r="N1317" s="288"/>
      <c r="O1317" s="134"/>
      <c r="P1317" s="166"/>
      <c r="Q1317" s="289"/>
      <c r="R1317" s="165"/>
      <c r="S1317" s="290"/>
      <c r="T1317" s="290"/>
      <c r="U1317" s="290"/>
      <c r="V1317" s="290"/>
      <c r="W1317" s="166"/>
      <c r="X1317" s="135"/>
      <c r="Y1317" s="418">
        <f t="shared" si="274"/>
        <v>0</v>
      </c>
      <c r="Z1317" s="291">
        <f t="shared" si="275"/>
        <v>0</v>
      </c>
      <c r="AA1317" s="163"/>
      <c r="AB1317" s="177" t="str">
        <f t="shared" si="276"/>
        <v/>
      </c>
      <c r="AC1317" s="283" t="str">
        <f t="shared" si="277"/>
        <v/>
      </c>
      <c r="AD1317" s="283" t="str">
        <f t="shared" si="278"/>
        <v/>
      </c>
      <c r="AE1317" s="163"/>
      <c r="AF1317" s="162"/>
      <c r="AP1317" s="581"/>
    </row>
    <row r="1318" spans="1:42" s="141" customFormat="1">
      <c r="A1318" s="134">
        <v>1309</v>
      </c>
      <c r="B1318" s="286"/>
      <c r="C1318" s="146">
        <f t="shared" si="271"/>
        <v>0</v>
      </c>
      <c r="D1318" s="146">
        <f t="shared" si="272"/>
        <v>1</v>
      </c>
      <c r="E1318" s="146">
        <f t="shared" si="273"/>
        <v>1900</v>
      </c>
      <c r="F1318" s="287"/>
      <c r="G1318" s="287"/>
      <c r="H1318" s="287"/>
      <c r="I1318" s="288"/>
      <c r="J1318" s="287"/>
      <c r="K1318" s="288"/>
      <c r="L1318" s="134"/>
      <c r="M1318" s="133"/>
      <c r="N1318" s="288"/>
      <c r="O1318" s="134"/>
      <c r="P1318" s="166"/>
      <c r="Q1318" s="289"/>
      <c r="R1318" s="165"/>
      <c r="S1318" s="290"/>
      <c r="T1318" s="290"/>
      <c r="U1318" s="290"/>
      <c r="V1318" s="290"/>
      <c r="W1318" s="166"/>
      <c r="X1318" s="135"/>
      <c r="Y1318" s="418">
        <f t="shared" si="274"/>
        <v>0</v>
      </c>
      <c r="Z1318" s="291">
        <f t="shared" si="275"/>
        <v>0</v>
      </c>
      <c r="AA1318" s="163"/>
      <c r="AB1318" s="177" t="str">
        <f t="shared" si="276"/>
        <v/>
      </c>
      <c r="AC1318" s="283" t="str">
        <f t="shared" si="277"/>
        <v/>
      </c>
      <c r="AD1318" s="283" t="str">
        <f t="shared" si="278"/>
        <v/>
      </c>
      <c r="AE1318" s="163"/>
      <c r="AF1318" s="162"/>
      <c r="AP1318" s="581"/>
    </row>
    <row r="1319" spans="1:42" s="141" customFormat="1">
      <c r="A1319" s="134">
        <v>1310</v>
      </c>
      <c r="B1319" s="286"/>
      <c r="C1319" s="146">
        <f t="shared" si="271"/>
        <v>0</v>
      </c>
      <c r="D1319" s="146">
        <f t="shared" si="272"/>
        <v>1</v>
      </c>
      <c r="E1319" s="146">
        <f t="shared" si="273"/>
        <v>1900</v>
      </c>
      <c r="F1319" s="287"/>
      <c r="G1319" s="287"/>
      <c r="H1319" s="287"/>
      <c r="I1319" s="288"/>
      <c r="J1319" s="287"/>
      <c r="K1319" s="288"/>
      <c r="L1319" s="134"/>
      <c r="M1319" s="133"/>
      <c r="N1319" s="288"/>
      <c r="O1319" s="134"/>
      <c r="P1319" s="166"/>
      <c r="Q1319" s="289"/>
      <c r="R1319" s="165"/>
      <c r="S1319" s="290"/>
      <c r="T1319" s="290"/>
      <c r="U1319" s="290"/>
      <c r="V1319" s="290"/>
      <c r="W1319" s="166"/>
      <c r="X1319" s="135"/>
      <c r="Y1319" s="418">
        <f t="shared" si="274"/>
        <v>0</v>
      </c>
      <c r="Z1319" s="291">
        <f t="shared" si="275"/>
        <v>0</v>
      </c>
      <c r="AA1319" s="163"/>
      <c r="AB1319" s="177" t="str">
        <f t="shared" si="276"/>
        <v/>
      </c>
      <c r="AC1319" s="283" t="str">
        <f t="shared" si="277"/>
        <v/>
      </c>
      <c r="AD1319" s="283" t="str">
        <f t="shared" si="278"/>
        <v/>
      </c>
      <c r="AE1319" s="163"/>
      <c r="AF1319" s="162"/>
      <c r="AP1319" s="581"/>
    </row>
    <row r="1320" spans="1:42" s="141" customFormat="1">
      <c r="A1320" s="134">
        <v>1311</v>
      </c>
      <c r="B1320" s="286"/>
      <c r="C1320" s="146">
        <f t="shared" si="271"/>
        <v>0</v>
      </c>
      <c r="D1320" s="146">
        <f t="shared" si="272"/>
        <v>1</v>
      </c>
      <c r="E1320" s="146">
        <f t="shared" si="273"/>
        <v>1900</v>
      </c>
      <c r="F1320" s="287"/>
      <c r="G1320" s="287"/>
      <c r="H1320" s="287"/>
      <c r="I1320" s="288"/>
      <c r="J1320" s="287"/>
      <c r="K1320" s="288"/>
      <c r="L1320" s="134"/>
      <c r="M1320" s="133"/>
      <c r="N1320" s="288"/>
      <c r="O1320" s="134"/>
      <c r="P1320" s="166"/>
      <c r="Q1320" s="289"/>
      <c r="R1320" s="165"/>
      <c r="S1320" s="290"/>
      <c r="T1320" s="290"/>
      <c r="U1320" s="290"/>
      <c r="V1320" s="290"/>
      <c r="W1320" s="166"/>
      <c r="X1320" s="135"/>
      <c r="Y1320" s="418">
        <f t="shared" si="274"/>
        <v>0</v>
      </c>
      <c r="Z1320" s="291">
        <f t="shared" si="275"/>
        <v>0</v>
      </c>
      <c r="AA1320" s="163"/>
      <c r="AB1320" s="177" t="str">
        <f t="shared" si="276"/>
        <v/>
      </c>
      <c r="AC1320" s="283" t="str">
        <f t="shared" si="277"/>
        <v/>
      </c>
      <c r="AD1320" s="283" t="str">
        <f t="shared" si="278"/>
        <v/>
      </c>
      <c r="AE1320" s="163"/>
      <c r="AF1320" s="162"/>
      <c r="AP1320" s="581"/>
    </row>
    <row r="1321" spans="1:42" s="141" customFormat="1">
      <c r="A1321" s="134">
        <v>1312</v>
      </c>
      <c r="B1321" s="286"/>
      <c r="C1321" s="146">
        <f t="shared" si="271"/>
        <v>0</v>
      </c>
      <c r="D1321" s="146">
        <f t="shared" si="272"/>
        <v>1</v>
      </c>
      <c r="E1321" s="146">
        <f t="shared" si="273"/>
        <v>1900</v>
      </c>
      <c r="F1321" s="287"/>
      <c r="G1321" s="287"/>
      <c r="H1321" s="287"/>
      <c r="I1321" s="288"/>
      <c r="J1321" s="287"/>
      <c r="K1321" s="288"/>
      <c r="L1321" s="134"/>
      <c r="M1321" s="133"/>
      <c r="N1321" s="288"/>
      <c r="O1321" s="134"/>
      <c r="P1321" s="166"/>
      <c r="Q1321" s="289"/>
      <c r="R1321" s="165"/>
      <c r="S1321" s="290"/>
      <c r="T1321" s="290"/>
      <c r="U1321" s="290"/>
      <c r="V1321" s="290"/>
      <c r="W1321" s="166"/>
      <c r="X1321" s="135"/>
      <c r="Y1321" s="418">
        <f t="shared" si="274"/>
        <v>0</v>
      </c>
      <c r="Z1321" s="291">
        <f t="shared" si="275"/>
        <v>0</v>
      </c>
      <c r="AA1321" s="163"/>
      <c r="AB1321" s="177" t="str">
        <f t="shared" si="276"/>
        <v/>
      </c>
      <c r="AC1321" s="283" t="str">
        <f t="shared" si="277"/>
        <v/>
      </c>
      <c r="AD1321" s="283" t="str">
        <f t="shared" si="278"/>
        <v/>
      </c>
      <c r="AE1321" s="163"/>
      <c r="AF1321" s="162"/>
      <c r="AP1321" s="581"/>
    </row>
    <row r="1322" spans="1:42" s="141" customFormat="1">
      <c r="A1322" s="134">
        <v>1313</v>
      </c>
      <c r="B1322" s="286"/>
      <c r="C1322" s="146">
        <f t="shared" si="271"/>
        <v>0</v>
      </c>
      <c r="D1322" s="146">
        <f t="shared" si="272"/>
        <v>1</v>
      </c>
      <c r="E1322" s="146">
        <f t="shared" si="273"/>
        <v>1900</v>
      </c>
      <c r="F1322" s="287"/>
      <c r="G1322" s="287"/>
      <c r="H1322" s="287"/>
      <c r="I1322" s="288"/>
      <c r="J1322" s="287"/>
      <c r="K1322" s="288"/>
      <c r="L1322" s="134"/>
      <c r="M1322" s="133"/>
      <c r="N1322" s="288"/>
      <c r="O1322" s="134"/>
      <c r="P1322" s="166"/>
      <c r="Q1322" s="289"/>
      <c r="R1322" s="165"/>
      <c r="S1322" s="290"/>
      <c r="T1322" s="290"/>
      <c r="U1322" s="290"/>
      <c r="V1322" s="290"/>
      <c r="W1322" s="166"/>
      <c r="X1322" s="135"/>
      <c r="Y1322" s="418">
        <f t="shared" si="274"/>
        <v>0</v>
      </c>
      <c r="Z1322" s="291">
        <f t="shared" si="275"/>
        <v>0</v>
      </c>
      <c r="AA1322" s="163"/>
      <c r="AB1322" s="177" t="str">
        <f t="shared" si="276"/>
        <v/>
      </c>
      <c r="AC1322" s="283" t="str">
        <f t="shared" si="277"/>
        <v/>
      </c>
      <c r="AD1322" s="283" t="str">
        <f t="shared" si="278"/>
        <v/>
      </c>
      <c r="AE1322" s="163"/>
      <c r="AF1322" s="162"/>
      <c r="AP1322" s="581"/>
    </row>
    <row r="1323" spans="1:42" s="141" customFormat="1">
      <c r="A1323" s="134">
        <v>1314</v>
      </c>
      <c r="B1323" s="286"/>
      <c r="C1323" s="146">
        <f t="shared" si="271"/>
        <v>0</v>
      </c>
      <c r="D1323" s="146">
        <f t="shared" si="272"/>
        <v>1</v>
      </c>
      <c r="E1323" s="146">
        <f t="shared" si="273"/>
        <v>1900</v>
      </c>
      <c r="F1323" s="287"/>
      <c r="G1323" s="287"/>
      <c r="H1323" s="287"/>
      <c r="I1323" s="288"/>
      <c r="J1323" s="287"/>
      <c r="K1323" s="288"/>
      <c r="L1323" s="134"/>
      <c r="M1323" s="133"/>
      <c r="N1323" s="288"/>
      <c r="O1323" s="134"/>
      <c r="P1323" s="166"/>
      <c r="Q1323" s="289"/>
      <c r="R1323" s="165"/>
      <c r="S1323" s="290"/>
      <c r="T1323" s="290"/>
      <c r="U1323" s="290"/>
      <c r="V1323" s="290"/>
      <c r="W1323" s="166"/>
      <c r="X1323" s="135"/>
      <c r="Y1323" s="418">
        <f t="shared" si="274"/>
        <v>0</v>
      </c>
      <c r="Z1323" s="291">
        <f t="shared" si="275"/>
        <v>0</v>
      </c>
      <c r="AA1323" s="163"/>
      <c r="AB1323" s="177" t="str">
        <f t="shared" si="276"/>
        <v/>
      </c>
      <c r="AC1323" s="283" t="str">
        <f t="shared" si="277"/>
        <v/>
      </c>
      <c r="AD1323" s="283" t="str">
        <f t="shared" si="278"/>
        <v/>
      </c>
      <c r="AE1323" s="163"/>
      <c r="AF1323" s="162"/>
      <c r="AP1323" s="581"/>
    </row>
    <row r="1324" spans="1:42" s="141" customFormat="1">
      <c r="A1324" s="134">
        <v>1315</v>
      </c>
      <c r="B1324" s="286"/>
      <c r="C1324" s="146">
        <f t="shared" si="271"/>
        <v>0</v>
      </c>
      <c r="D1324" s="146">
        <f t="shared" si="272"/>
        <v>1</v>
      </c>
      <c r="E1324" s="146">
        <f t="shared" si="273"/>
        <v>1900</v>
      </c>
      <c r="F1324" s="287"/>
      <c r="G1324" s="287"/>
      <c r="H1324" s="287"/>
      <c r="I1324" s="288"/>
      <c r="J1324" s="287"/>
      <c r="K1324" s="288"/>
      <c r="L1324" s="134"/>
      <c r="M1324" s="133"/>
      <c r="N1324" s="288"/>
      <c r="O1324" s="134"/>
      <c r="P1324" s="166"/>
      <c r="Q1324" s="289"/>
      <c r="R1324" s="165"/>
      <c r="S1324" s="290"/>
      <c r="T1324" s="290"/>
      <c r="U1324" s="290"/>
      <c r="V1324" s="290"/>
      <c r="W1324" s="166"/>
      <c r="X1324" s="135"/>
      <c r="Y1324" s="418">
        <f t="shared" si="274"/>
        <v>0</v>
      </c>
      <c r="Z1324" s="291">
        <f t="shared" si="275"/>
        <v>0</v>
      </c>
      <c r="AA1324" s="163"/>
      <c r="AB1324" s="177" t="str">
        <f t="shared" si="276"/>
        <v/>
      </c>
      <c r="AC1324" s="283" t="str">
        <f t="shared" si="277"/>
        <v/>
      </c>
      <c r="AD1324" s="283" t="str">
        <f t="shared" si="278"/>
        <v/>
      </c>
      <c r="AE1324" s="163"/>
      <c r="AF1324" s="162"/>
      <c r="AP1324" s="581"/>
    </row>
    <row r="1325" spans="1:42" s="141" customFormat="1">
      <c r="A1325" s="134">
        <v>1316</v>
      </c>
      <c r="B1325" s="286"/>
      <c r="C1325" s="146">
        <f t="shared" si="271"/>
        <v>0</v>
      </c>
      <c r="D1325" s="146">
        <f t="shared" si="272"/>
        <v>1</v>
      </c>
      <c r="E1325" s="146">
        <f t="shared" si="273"/>
        <v>1900</v>
      </c>
      <c r="F1325" s="287"/>
      <c r="G1325" s="287"/>
      <c r="H1325" s="287"/>
      <c r="I1325" s="288"/>
      <c r="J1325" s="287"/>
      <c r="K1325" s="288"/>
      <c r="L1325" s="134"/>
      <c r="M1325" s="133"/>
      <c r="N1325" s="288"/>
      <c r="O1325" s="134"/>
      <c r="P1325" s="166"/>
      <c r="Q1325" s="289"/>
      <c r="R1325" s="165"/>
      <c r="S1325" s="290"/>
      <c r="T1325" s="290"/>
      <c r="U1325" s="290"/>
      <c r="V1325" s="290"/>
      <c r="W1325" s="166"/>
      <c r="X1325" s="135"/>
      <c r="Y1325" s="418">
        <f t="shared" si="274"/>
        <v>0</v>
      </c>
      <c r="Z1325" s="291">
        <f t="shared" si="275"/>
        <v>0</v>
      </c>
      <c r="AA1325" s="163"/>
      <c r="AB1325" s="177" t="str">
        <f t="shared" si="276"/>
        <v/>
      </c>
      <c r="AC1325" s="283" t="str">
        <f t="shared" si="277"/>
        <v/>
      </c>
      <c r="AD1325" s="283" t="str">
        <f t="shared" si="278"/>
        <v/>
      </c>
      <c r="AE1325" s="163"/>
      <c r="AF1325" s="162"/>
      <c r="AP1325" s="581"/>
    </row>
    <row r="1326" spans="1:42" s="141" customFormat="1">
      <c r="A1326" s="134">
        <v>1317</v>
      </c>
      <c r="B1326" s="286"/>
      <c r="C1326" s="146">
        <f t="shared" si="271"/>
        <v>0</v>
      </c>
      <c r="D1326" s="146">
        <f t="shared" si="272"/>
        <v>1</v>
      </c>
      <c r="E1326" s="146">
        <f t="shared" si="273"/>
        <v>1900</v>
      </c>
      <c r="F1326" s="287"/>
      <c r="G1326" s="287"/>
      <c r="H1326" s="287"/>
      <c r="I1326" s="288"/>
      <c r="J1326" s="287"/>
      <c r="K1326" s="288"/>
      <c r="L1326" s="134"/>
      <c r="M1326" s="133"/>
      <c r="N1326" s="288"/>
      <c r="O1326" s="134"/>
      <c r="P1326" s="166"/>
      <c r="Q1326" s="289"/>
      <c r="R1326" s="165"/>
      <c r="S1326" s="290"/>
      <c r="T1326" s="290"/>
      <c r="U1326" s="290"/>
      <c r="V1326" s="290"/>
      <c r="W1326" s="166"/>
      <c r="X1326" s="135"/>
      <c r="Y1326" s="418">
        <f t="shared" si="274"/>
        <v>0</v>
      </c>
      <c r="Z1326" s="291">
        <f t="shared" si="275"/>
        <v>0</v>
      </c>
      <c r="AA1326" s="163"/>
      <c r="AB1326" s="177" t="str">
        <f t="shared" si="276"/>
        <v/>
      </c>
      <c r="AC1326" s="283" t="str">
        <f t="shared" si="277"/>
        <v/>
      </c>
      <c r="AD1326" s="283" t="str">
        <f t="shared" si="278"/>
        <v/>
      </c>
      <c r="AE1326" s="163"/>
      <c r="AF1326" s="162"/>
      <c r="AP1326" s="581"/>
    </row>
    <row r="1327" spans="1:42" s="141" customFormat="1">
      <c r="A1327" s="134">
        <v>1318</v>
      </c>
      <c r="B1327" s="286"/>
      <c r="C1327" s="146">
        <f t="shared" si="271"/>
        <v>0</v>
      </c>
      <c r="D1327" s="146">
        <f t="shared" si="272"/>
        <v>1</v>
      </c>
      <c r="E1327" s="146">
        <f t="shared" si="273"/>
        <v>1900</v>
      </c>
      <c r="F1327" s="287"/>
      <c r="G1327" s="287"/>
      <c r="H1327" s="287"/>
      <c r="I1327" s="288"/>
      <c r="J1327" s="287"/>
      <c r="K1327" s="288"/>
      <c r="L1327" s="134"/>
      <c r="M1327" s="133"/>
      <c r="N1327" s="288"/>
      <c r="O1327" s="134"/>
      <c r="P1327" s="166"/>
      <c r="Q1327" s="289"/>
      <c r="R1327" s="165"/>
      <c r="S1327" s="290"/>
      <c r="T1327" s="290"/>
      <c r="U1327" s="290"/>
      <c r="V1327" s="290"/>
      <c r="W1327" s="166"/>
      <c r="X1327" s="135"/>
      <c r="Y1327" s="418">
        <f t="shared" si="274"/>
        <v>0</v>
      </c>
      <c r="Z1327" s="291">
        <f t="shared" si="275"/>
        <v>0</v>
      </c>
      <c r="AA1327" s="163"/>
      <c r="AB1327" s="177" t="str">
        <f t="shared" si="276"/>
        <v/>
      </c>
      <c r="AC1327" s="283" t="str">
        <f t="shared" si="277"/>
        <v/>
      </c>
      <c r="AD1327" s="283" t="str">
        <f t="shared" si="278"/>
        <v/>
      </c>
      <c r="AE1327" s="163"/>
      <c r="AF1327" s="162"/>
      <c r="AP1327" s="581"/>
    </row>
    <row r="1328" spans="1:42" s="141" customFormat="1">
      <c r="A1328" s="134">
        <v>1319</v>
      </c>
      <c r="B1328" s="286"/>
      <c r="C1328" s="146">
        <f t="shared" si="271"/>
        <v>0</v>
      </c>
      <c r="D1328" s="146">
        <f t="shared" si="272"/>
        <v>1</v>
      </c>
      <c r="E1328" s="146">
        <f t="shared" si="273"/>
        <v>1900</v>
      </c>
      <c r="F1328" s="287"/>
      <c r="G1328" s="287"/>
      <c r="H1328" s="287"/>
      <c r="I1328" s="288"/>
      <c r="J1328" s="287"/>
      <c r="K1328" s="288"/>
      <c r="L1328" s="134"/>
      <c r="M1328" s="133"/>
      <c r="N1328" s="288"/>
      <c r="O1328" s="134"/>
      <c r="P1328" s="166"/>
      <c r="Q1328" s="289"/>
      <c r="R1328" s="165"/>
      <c r="S1328" s="290"/>
      <c r="T1328" s="290"/>
      <c r="U1328" s="290"/>
      <c r="V1328" s="290"/>
      <c r="W1328" s="166"/>
      <c r="X1328" s="135"/>
      <c r="Y1328" s="418">
        <f t="shared" si="274"/>
        <v>0</v>
      </c>
      <c r="Z1328" s="291">
        <f t="shared" si="275"/>
        <v>0</v>
      </c>
      <c r="AA1328" s="163"/>
      <c r="AB1328" s="177" t="str">
        <f t="shared" si="276"/>
        <v/>
      </c>
      <c r="AC1328" s="283" t="str">
        <f t="shared" si="277"/>
        <v/>
      </c>
      <c r="AD1328" s="283" t="str">
        <f t="shared" si="278"/>
        <v/>
      </c>
      <c r="AE1328" s="163"/>
      <c r="AF1328" s="162"/>
      <c r="AP1328" s="581"/>
    </row>
    <row r="1329" spans="1:42" s="141" customFormat="1">
      <c r="A1329" s="134">
        <v>1320</v>
      </c>
      <c r="B1329" s="286"/>
      <c r="C1329" s="146">
        <f t="shared" si="271"/>
        <v>0</v>
      </c>
      <c r="D1329" s="146">
        <f t="shared" si="272"/>
        <v>1</v>
      </c>
      <c r="E1329" s="146">
        <f t="shared" si="273"/>
        <v>1900</v>
      </c>
      <c r="F1329" s="287"/>
      <c r="G1329" s="287"/>
      <c r="H1329" s="287"/>
      <c r="I1329" s="288"/>
      <c r="J1329" s="287"/>
      <c r="K1329" s="288"/>
      <c r="L1329" s="134"/>
      <c r="M1329" s="133"/>
      <c r="N1329" s="288"/>
      <c r="O1329" s="134"/>
      <c r="P1329" s="166"/>
      <c r="Q1329" s="289"/>
      <c r="R1329" s="165"/>
      <c r="S1329" s="290"/>
      <c r="T1329" s="290"/>
      <c r="U1329" s="290"/>
      <c r="V1329" s="290"/>
      <c r="W1329" s="166"/>
      <c r="X1329" s="135"/>
      <c r="Y1329" s="418">
        <f t="shared" si="274"/>
        <v>0</v>
      </c>
      <c r="Z1329" s="291">
        <f t="shared" si="275"/>
        <v>0</v>
      </c>
      <c r="AA1329" s="163"/>
      <c r="AB1329" s="177" t="str">
        <f t="shared" si="276"/>
        <v/>
      </c>
      <c r="AC1329" s="283" t="str">
        <f t="shared" si="277"/>
        <v/>
      </c>
      <c r="AD1329" s="283" t="str">
        <f t="shared" si="278"/>
        <v/>
      </c>
      <c r="AE1329" s="163"/>
      <c r="AF1329" s="162"/>
      <c r="AP1329" s="581"/>
    </row>
    <row r="1330" spans="1:42" s="141" customFormat="1">
      <c r="A1330" s="134">
        <v>1321</v>
      </c>
      <c r="B1330" s="286"/>
      <c r="C1330" s="146">
        <f t="shared" si="271"/>
        <v>0</v>
      </c>
      <c r="D1330" s="146">
        <f t="shared" si="272"/>
        <v>1</v>
      </c>
      <c r="E1330" s="146">
        <f t="shared" si="273"/>
        <v>1900</v>
      </c>
      <c r="F1330" s="287"/>
      <c r="G1330" s="287"/>
      <c r="H1330" s="287"/>
      <c r="I1330" s="288"/>
      <c r="J1330" s="287"/>
      <c r="K1330" s="288"/>
      <c r="L1330" s="134"/>
      <c r="M1330" s="133"/>
      <c r="N1330" s="288"/>
      <c r="O1330" s="134"/>
      <c r="P1330" s="166"/>
      <c r="Q1330" s="289"/>
      <c r="R1330" s="165"/>
      <c r="S1330" s="290"/>
      <c r="T1330" s="290"/>
      <c r="U1330" s="290"/>
      <c r="V1330" s="290"/>
      <c r="W1330" s="166"/>
      <c r="X1330" s="135"/>
      <c r="Y1330" s="418">
        <f t="shared" si="274"/>
        <v>0</v>
      </c>
      <c r="Z1330" s="291">
        <f t="shared" si="275"/>
        <v>0</v>
      </c>
      <c r="AA1330" s="163"/>
      <c r="AB1330" s="177" t="str">
        <f t="shared" si="276"/>
        <v/>
      </c>
      <c r="AC1330" s="283" t="str">
        <f t="shared" si="277"/>
        <v/>
      </c>
      <c r="AD1330" s="283" t="str">
        <f t="shared" si="278"/>
        <v/>
      </c>
      <c r="AE1330" s="163"/>
      <c r="AF1330" s="162"/>
      <c r="AP1330" s="581"/>
    </row>
    <row r="1331" spans="1:42" s="141" customFormat="1">
      <c r="A1331" s="134">
        <v>1322</v>
      </c>
      <c r="B1331" s="286"/>
      <c r="C1331" s="146">
        <f t="shared" si="271"/>
        <v>0</v>
      </c>
      <c r="D1331" s="146">
        <f t="shared" si="272"/>
        <v>1</v>
      </c>
      <c r="E1331" s="146">
        <f t="shared" si="273"/>
        <v>1900</v>
      </c>
      <c r="F1331" s="287"/>
      <c r="G1331" s="287"/>
      <c r="H1331" s="287"/>
      <c r="I1331" s="288"/>
      <c r="J1331" s="287"/>
      <c r="K1331" s="288"/>
      <c r="L1331" s="134"/>
      <c r="M1331" s="133"/>
      <c r="N1331" s="288"/>
      <c r="O1331" s="134"/>
      <c r="P1331" s="166"/>
      <c r="Q1331" s="289"/>
      <c r="R1331" s="165"/>
      <c r="S1331" s="290"/>
      <c r="T1331" s="290"/>
      <c r="U1331" s="290"/>
      <c r="V1331" s="290"/>
      <c r="W1331" s="166"/>
      <c r="X1331" s="135"/>
      <c r="Y1331" s="418">
        <f t="shared" si="274"/>
        <v>0</v>
      </c>
      <c r="Z1331" s="291">
        <f t="shared" si="275"/>
        <v>0</v>
      </c>
      <c r="AA1331" s="163"/>
      <c r="AB1331" s="177" t="str">
        <f t="shared" si="276"/>
        <v/>
      </c>
      <c r="AC1331" s="283" t="str">
        <f t="shared" si="277"/>
        <v/>
      </c>
      <c r="AD1331" s="283" t="str">
        <f t="shared" si="278"/>
        <v/>
      </c>
      <c r="AE1331" s="163"/>
      <c r="AF1331" s="162"/>
      <c r="AP1331" s="581"/>
    </row>
    <row r="1332" spans="1:42" s="141" customFormat="1">
      <c r="A1332" s="134">
        <v>1323</v>
      </c>
      <c r="B1332" s="286"/>
      <c r="C1332" s="146">
        <f t="shared" si="271"/>
        <v>0</v>
      </c>
      <c r="D1332" s="146">
        <f t="shared" si="272"/>
        <v>1</v>
      </c>
      <c r="E1332" s="146">
        <f t="shared" si="273"/>
        <v>1900</v>
      </c>
      <c r="F1332" s="287"/>
      <c r="G1332" s="287"/>
      <c r="H1332" s="287"/>
      <c r="I1332" s="288"/>
      <c r="J1332" s="287"/>
      <c r="K1332" s="288"/>
      <c r="L1332" s="134"/>
      <c r="M1332" s="133"/>
      <c r="N1332" s="288"/>
      <c r="O1332" s="134"/>
      <c r="P1332" s="166"/>
      <c r="Q1332" s="289"/>
      <c r="R1332" s="165"/>
      <c r="S1332" s="290"/>
      <c r="T1332" s="290"/>
      <c r="U1332" s="290"/>
      <c r="V1332" s="290"/>
      <c r="W1332" s="166"/>
      <c r="X1332" s="135"/>
      <c r="Y1332" s="418">
        <f t="shared" si="274"/>
        <v>0</v>
      </c>
      <c r="Z1332" s="291">
        <f t="shared" si="275"/>
        <v>0</v>
      </c>
      <c r="AA1332" s="163"/>
      <c r="AB1332" s="177" t="str">
        <f t="shared" si="276"/>
        <v/>
      </c>
      <c r="AC1332" s="283" t="str">
        <f t="shared" si="277"/>
        <v/>
      </c>
      <c r="AD1332" s="283" t="str">
        <f t="shared" si="278"/>
        <v/>
      </c>
      <c r="AE1332" s="163"/>
      <c r="AF1332" s="162"/>
      <c r="AP1332" s="581"/>
    </row>
    <row r="1333" spans="1:42" s="141" customFormat="1">
      <c r="A1333" s="134">
        <v>1324</v>
      </c>
      <c r="B1333" s="286"/>
      <c r="C1333" s="146">
        <f t="shared" si="271"/>
        <v>0</v>
      </c>
      <c r="D1333" s="146">
        <f t="shared" si="272"/>
        <v>1</v>
      </c>
      <c r="E1333" s="146">
        <f t="shared" si="273"/>
        <v>1900</v>
      </c>
      <c r="F1333" s="287"/>
      <c r="G1333" s="287"/>
      <c r="H1333" s="287"/>
      <c r="I1333" s="288"/>
      <c r="J1333" s="287"/>
      <c r="K1333" s="288"/>
      <c r="L1333" s="134"/>
      <c r="M1333" s="133"/>
      <c r="N1333" s="288"/>
      <c r="O1333" s="134"/>
      <c r="P1333" s="166"/>
      <c r="Q1333" s="289"/>
      <c r="R1333" s="165"/>
      <c r="S1333" s="290"/>
      <c r="T1333" s="290"/>
      <c r="U1333" s="290"/>
      <c r="V1333" s="290"/>
      <c r="W1333" s="166"/>
      <c r="X1333" s="135"/>
      <c r="Y1333" s="418">
        <f t="shared" si="274"/>
        <v>0</v>
      </c>
      <c r="Z1333" s="291">
        <f t="shared" si="275"/>
        <v>0</v>
      </c>
      <c r="AA1333" s="163"/>
      <c r="AB1333" s="177" t="str">
        <f t="shared" si="276"/>
        <v/>
      </c>
      <c r="AC1333" s="283" t="str">
        <f t="shared" si="277"/>
        <v/>
      </c>
      <c r="AD1333" s="283" t="str">
        <f t="shared" si="278"/>
        <v/>
      </c>
      <c r="AE1333" s="163"/>
      <c r="AF1333" s="162"/>
      <c r="AP1333" s="581"/>
    </row>
    <row r="1334" spans="1:42" s="141" customFormat="1">
      <c r="A1334" s="134">
        <v>1325</v>
      </c>
      <c r="B1334" s="286"/>
      <c r="C1334" s="146">
        <f t="shared" si="271"/>
        <v>0</v>
      </c>
      <c r="D1334" s="146">
        <f t="shared" si="272"/>
        <v>1</v>
      </c>
      <c r="E1334" s="146">
        <f t="shared" si="273"/>
        <v>1900</v>
      </c>
      <c r="F1334" s="287"/>
      <c r="G1334" s="287"/>
      <c r="H1334" s="287"/>
      <c r="I1334" s="288"/>
      <c r="J1334" s="287"/>
      <c r="K1334" s="288"/>
      <c r="L1334" s="134"/>
      <c r="M1334" s="133"/>
      <c r="N1334" s="288"/>
      <c r="O1334" s="134"/>
      <c r="P1334" s="166"/>
      <c r="Q1334" s="289"/>
      <c r="R1334" s="165"/>
      <c r="S1334" s="290"/>
      <c r="T1334" s="290"/>
      <c r="U1334" s="290"/>
      <c r="V1334" s="290"/>
      <c r="W1334" s="166"/>
      <c r="X1334" s="135"/>
      <c r="Y1334" s="418">
        <f t="shared" si="274"/>
        <v>0</v>
      </c>
      <c r="Z1334" s="291">
        <f t="shared" si="275"/>
        <v>0</v>
      </c>
      <c r="AA1334" s="163"/>
      <c r="AB1334" s="177" t="str">
        <f t="shared" si="276"/>
        <v/>
      </c>
      <c r="AC1334" s="283" t="str">
        <f t="shared" si="277"/>
        <v/>
      </c>
      <c r="AD1334" s="283" t="str">
        <f t="shared" si="278"/>
        <v/>
      </c>
      <c r="AE1334" s="163"/>
      <c r="AF1334" s="162"/>
      <c r="AP1334" s="581"/>
    </row>
    <row r="1335" spans="1:42" s="141" customFormat="1">
      <c r="A1335" s="134">
        <v>1326</v>
      </c>
      <c r="B1335" s="286"/>
      <c r="C1335" s="146">
        <f t="shared" si="271"/>
        <v>0</v>
      </c>
      <c r="D1335" s="146">
        <f t="shared" si="272"/>
        <v>1</v>
      </c>
      <c r="E1335" s="146">
        <f t="shared" si="273"/>
        <v>1900</v>
      </c>
      <c r="F1335" s="287"/>
      <c r="G1335" s="287"/>
      <c r="H1335" s="287"/>
      <c r="I1335" s="288"/>
      <c r="J1335" s="287"/>
      <c r="K1335" s="288"/>
      <c r="L1335" s="134"/>
      <c r="M1335" s="133"/>
      <c r="N1335" s="288"/>
      <c r="O1335" s="134"/>
      <c r="P1335" s="166"/>
      <c r="Q1335" s="289"/>
      <c r="R1335" s="165"/>
      <c r="S1335" s="290"/>
      <c r="T1335" s="290"/>
      <c r="U1335" s="290"/>
      <c r="V1335" s="290"/>
      <c r="W1335" s="166"/>
      <c r="X1335" s="135"/>
      <c r="Y1335" s="418">
        <f t="shared" si="274"/>
        <v>0</v>
      </c>
      <c r="Z1335" s="291">
        <f t="shared" si="275"/>
        <v>0</v>
      </c>
      <c r="AA1335" s="163"/>
      <c r="AB1335" s="177" t="str">
        <f t="shared" si="276"/>
        <v/>
      </c>
      <c r="AC1335" s="283" t="str">
        <f t="shared" si="277"/>
        <v/>
      </c>
      <c r="AD1335" s="283" t="str">
        <f t="shared" si="278"/>
        <v/>
      </c>
      <c r="AE1335" s="163"/>
      <c r="AF1335" s="162"/>
      <c r="AP1335" s="581"/>
    </row>
    <row r="1336" spans="1:42" s="141" customFormat="1">
      <c r="A1336" s="134">
        <v>1327</v>
      </c>
      <c r="B1336" s="286"/>
      <c r="C1336" s="146">
        <f t="shared" si="271"/>
        <v>0</v>
      </c>
      <c r="D1336" s="146">
        <f t="shared" si="272"/>
        <v>1</v>
      </c>
      <c r="E1336" s="146">
        <f t="shared" si="273"/>
        <v>1900</v>
      </c>
      <c r="F1336" s="287"/>
      <c r="G1336" s="287"/>
      <c r="H1336" s="287"/>
      <c r="I1336" s="288"/>
      <c r="J1336" s="287"/>
      <c r="K1336" s="288"/>
      <c r="L1336" s="134"/>
      <c r="M1336" s="133"/>
      <c r="N1336" s="288"/>
      <c r="O1336" s="134"/>
      <c r="P1336" s="166"/>
      <c r="Q1336" s="289"/>
      <c r="R1336" s="165"/>
      <c r="S1336" s="290"/>
      <c r="T1336" s="290"/>
      <c r="U1336" s="290"/>
      <c r="V1336" s="290"/>
      <c r="W1336" s="166"/>
      <c r="X1336" s="135"/>
      <c r="Y1336" s="418">
        <f t="shared" si="274"/>
        <v>0</v>
      </c>
      <c r="Z1336" s="291">
        <f t="shared" si="275"/>
        <v>0</v>
      </c>
      <c r="AA1336" s="163"/>
      <c r="AB1336" s="177" t="str">
        <f t="shared" si="276"/>
        <v/>
      </c>
      <c r="AC1336" s="283" t="str">
        <f t="shared" si="277"/>
        <v/>
      </c>
      <c r="AD1336" s="283" t="str">
        <f t="shared" si="278"/>
        <v/>
      </c>
      <c r="AE1336" s="163"/>
      <c r="AF1336" s="162"/>
      <c r="AP1336" s="581"/>
    </row>
    <row r="1337" spans="1:42" s="141" customFormat="1">
      <c r="A1337" s="134">
        <v>1328</v>
      </c>
      <c r="B1337" s="286"/>
      <c r="C1337" s="146">
        <f t="shared" si="271"/>
        <v>0</v>
      </c>
      <c r="D1337" s="146">
        <f t="shared" si="272"/>
        <v>1</v>
      </c>
      <c r="E1337" s="146">
        <f t="shared" si="273"/>
        <v>1900</v>
      </c>
      <c r="F1337" s="287"/>
      <c r="G1337" s="287"/>
      <c r="H1337" s="287"/>
      <c r="I1337" s="288"/>
      <c r="J1337" s="287"/>
      <c r="K1337" s="288"/>
      <c r="L1337" s="134"/>
      <c r="M1337" s="133"/>
      <c r="N1337" s="288"/>
      <c r="O1337" s="134"/>
      <c r="P1337" s="166"/>
      <c r="Q1337" s="289"/>
      <c r="R1337" s="165"/>
      <c r="S1337" s="290"/>
      <c r="T1337" s="290"/>
      <c r="U1337" s="290"/>
      <c r="V1337" s="290"/>
      <c r="W1337" s="166"/>
      <c r="X1337" s="135"/>
      <c r="Y1337" s="418">
        <f t="shared" si="274"/>
        <v>0</v>
      </c>
      <c r="Z1337" s="291">
        <f t="shared" si="275"/>
        <v>0</v>
      </c>
      <c r="AA1337" s="163"/>
      <c r="AB1337" s="177" t="str">
        <f t="shared" si="276"/>
        <v/>
      </c>
      <c r="AC1337" s="283" t="str">
        <f t="shared" si="277"/>
        <v/>
      </c>
      <c r="AD1337" s="283" t="str">
        <f t="shared" si="278"/>
        <v/>
      </c>
      <c r="AE1337" s="163"/>
      <c r="AF1337" s="162"/>
      <c r="AP1337" s="581"/>
    </row>
    <row r="1338" spans="1:42" s="141" customFormat="1">
      <c r="A1338" s="134">
        <v>1329</v>
      </c>
      <c r="B1338" s="286"/>
      <c r="C1338" s="146">
        <f t="shared" si="271"/>
        <v>0</v>
      </c>
      <c r="D1338" s="146">
        <f t="shared" si="272"/>
        <v>1</v>
      </c>
      <c r="E1338" s="146">
        <f t="shared" si="273"/>
        <v>1900</v>
      </c>
      <c r="F1338" s="287"/>
      <c r="G1338" s="287"/>
      <c r="H1338" s="287"/>
      <c r="I1338" s="288"/>
      <c r="J1338" s="287"/>
      <c r="K1338" s="288"/>
      <c r="L1338" s="134"/>
      <c r="M1338" s="133"/>
      <c r="N1338" s="288"/>
      <c r="O1338" s="134"/>
      <c r="P1338" s="166"/>
      <c r="Q1338" s="289"/>
      <c r="R1338" s="165"/>
      <c r="S1338" s="290"/>
      <c r="T1338" s="290"/>
      <c r="U1338" s="290"/>
      <c r="V1338" s="290"/>
      <c r="W1338" s="166"/>
      <c r="X1338" s="135"/>
      <c r="Y1338" s="418">
        <f t="shared" si="274"/>
        <v>0</v>
      </c>
      <c r="Z1338" s="291">
        <f t="shared" si="275"/>
        <v>0</v>
      </c>
      <c r="AA1338" s="163"/>
      <c r="AB1338" s="177" t="str">
        <f t="shared" si="276"/>
        <v/>
      </c>
      <c r="AC1338" s="283" t="str">
        <f t="shared" si="277"/>
        <v/>
      </c>
      <c r="AD1338" s="283" t="str">
        <f t="shared" si="278"/>
        <v/>
      </c>
      <c r="AE1338" s="163"/>
      <c r="AF1338" s="162"/>
      <c r="AP1338" s="581"/>
    </row>
    <row r="1339" spans="1:42" s="141" customFormat="1">
      <c r="A1339" s="134">
        <v>1330</v>
      </c>
      <c r="B1339" s="286"/>
      <c r="C1339" s="146">
        <f t="shared" si="271"/>
        <v>0</v>
      </c>
      <c r="D1339" s="146">
        <f t="shared" si="272"/>
        <v>1</v>
      </c>
      <c r="E1339" s="146">
        <f t="shared" si="273"/>
        <v>1900</v>
      </c>
      <c r="F1339" s="287"/>
      <c r="G1339" s="287"/>
      <c r="H1339" s="287"/>
      <c r="I1339" s="288"/>
      <c r="J1339" s="287"/>
      <c r="K1339" s="288"/>
      <c r="L1339" s="134"/>
      <c r="M1339" s="133"/>
      <c r="N1339" s="288"/>
      <c r="O1339" s="134"/>
      <c r="P1339" s="166"/>
      <c r="Q1339" s="289"/>
      <c r="R1339" s="165"/>
      <c r="S1339" s="290"/>
      <c r="T1339" s="290"/>
      <c r="U1339" s="290"/>
      <c r="V1339" s="290"/>
      <c r="W1339" s="166"/>
      <c r="X1339" s="135"/>
      <c r="Y1339" s="418">
        <f t="shared" si="274"/>
        <v>0</v>
      </c>
      <c r="Z1339" s="291">
        <f t="shared" si="275"/>
        <v>0</v>
      </c>
      <c r="AA1339" s="163"/>
      <c r="AB1339" s="177" t="str">
        <f t="shared" si="276"/>
        <v/>
      </c>
      <c r="AC1339" s="283" t="str">
        <f t="shared" si="277"/>
        <v/>
      </c>
      <c r="AD1339" s="283" t="str">
        <f t="shared" si="278"/>
        <v/>
      </c>
      <c r="AE1339" s="163"/>
      <c r="AF1339" s="162"/>
      <c r="AP1339" s="581"/>
    </row>
    <row r="1340" spans="1:42" s="141" customFormat="1">
      <c r="A1340" s="134">
        <v>1331</v>
      </c>
      <c r="B1340" s="286"/>
      <c r="C1340" s="146">
        <f t="shared" si="271"/>
        <v>0</v>
      </c>
      <c r="D1340" s="146">
        <f t="shared" si="272"/>
        <v>1</v>
      </c>
      <c r="E1340" s="146">
        <f t="shared" si="273"/>
        <v>1900</v>
      </c>
      <c r="F1340" s="287"/>
      <c r="G1340" s="287"/>
      <c r="H1340" s="287"/>
      <c r="I1340" s="288"/>
      <c r="J1340" s="287"/>
      <c r="K1340" s="288"/>
      <c r="L1340" s="134"/>
      <c r="M1340" s="133"/>
      <c r="N1340" s="288"/>
      <c r="O1340" s="134"/>
      <c r="P1340" s="166"/>
      <c r="Q1340" s="289"/>
      <c r="R1340" s="165"/>
      <c r="S1340" s="290"/>
      <c r="T1340" s="290"/>
      <c r="U1340" s="290"/>
      <c r="V1340" s="290"/>
      <c r="W1340" s="166"/>
      <c r="X1340" s="135"/>
      <c r="Y1340" s="418">
        <f t="shared" si="274"/>
        <v>0</v>
      </c>
      <c r="Z1340" s="291">
        <f t="shared" si="275"/>
        <v>0</v>
      </c>
      <c r="AA1340" s="163"/>
      <c r="AB1340" s="177" t="str">
        <f t="shared" si="276"/>
        <v/>
      </c>
      <c r="AC1340" s="283" t="str">
        <f t="shared" si="277"/>
        <v/>
      </c>
      <c r="AD1340" s="283" t="str">
        <f t="shared" si="278"/>
        <v/>
      </c>
      <c r="AE1340" s="163"/>
      <c r="AF1340" s="162"/>
      <c r="AP1340" s="581"/>
    </row>
    <row r="1341" spans="1:42" s="141" customFormat="1">
      <c r="A1341" s="134">
        <v>1332</v>
      </c>
      <c r="B1341" s="286"/>
      <c r="C1341" s="146">
        <f t="shared" si="271"/>
        <v>0</v>
      </c>
      <c r="D1341" s="146">
        <f t="shared" si="272"/>
        <v>1</v>
      </c>
      <c r="E1341" s="146">
        <f t="shared" si="273"/>
        <v>1900</v>
      </c>
      <c r="F1341" s="287"/>
      <c r="G1341" s="287"/>
      <c r="H1341" s="287"/>
      <c r="I1341" s="288"/>
      <c r="J1341" s="287"/>
      <c r="K1341" s="288"/>
      <c r="L1341" s="134"/>
      <c r="M1341" s="133"/>
      <c r="N1341" s="288"/>
      <c r="O1341" s="134"/>
      <c r="P1341" s="166"/>
      <c r="Q1341" s="289"/>
      <c r="R1341" s="165"/>
      <c r="S1341" s="290"/>
      <c r="T1341" s="290"/>
      <c r="U1341" s="290"/>
      <c r="V1341" s="290"/>
      <c r="W1341" s="166"/>
      <c r="X1341" s="135"/>
      <c r="Y1341" s="418">
        <f t="shared" si="274"/>
        <v>0</v>
      </c>
      <c r="Z1341" s="291">
        <f t="shared" si="275"/>
        <v>0</v>
      </c>
      <c r="AA1341" s="163"/>
      <c r="AB1341" s="177" t="str">
        <f t="shared" si="276"/>
        <v/>
      </c>
      <c r="AC1341" s="283" t="str">
        <f t="shared" si="277"/>
        <v/>
      </c>
      <c r="AD1341" s="283" t="str">
        <f t="shared" si="278"/>
        <v/>
      </c>
      <c r="AE1341" s="163"/>
      <c r="AF1341" s="162"/>
      <c r="AP1341" s="581"/>
    </row>
    <row r="1342" spans="1:42" s="141" customFormat="1">
      <c r="A1342" s="134">
        <v>1333</v>
      </c>
      <c r="B1342" s="286"/>
      <c r="C1342" s="146">
        <f t="shared" si="271"/>
        <v>0</v>
      </c>
      <c r="D1342" s="146">
        <f t="shared" si="272"/>
        <v>1</v>
      </c>
      <c r="E1342" s="146">
        <f t="shared" si="273"/>
        <v>1900</v>
      </c>
      <c r="F1342" s="287"/>
      <c r="G1342" s="287"/>
      <c r="H1342" s="287"/>
      <c r="I1342" s="288"/>
      <c r="J1342" s="287"/>
      <c r="K1342" s="288"/>
      <c r="L1342" s="134"/>
      <c r="M1342" s="133"/>
      <c r="N1342" s="288"/>
      <c r="O1342" s="134"/>
      <c r="P1342" s="166"/>
      <c r="Q1342" s="289"/>
      <c r="R1342" s="165"/>
      <c r="S1342" s="290"/>
      <c r="T1342" s="290"/>
      <c r="U1342" s="290"/>
      <c r="V1342" s="290"/>
      <c r="W1342" s="166"/>
      <c r="X1342" s="135"/>
      <c r="Y1342" s="418">
        <f t="shared" si="274"/>
        <v>0</v>
      </c>
      <c r="Z1342" s="291">
        <f t="shared" si="275"/>
        <v>0</v>
      </c>
      <c r="AA1342" s="163"/>
      <c r="AB1342" s="177" t="str">
        <f t="shared" si="276"/>
        <v/>
      </c>
      <c r="AC1342" s="283" t="str">
        <f t="shared" si="277"/>
        <v/>
      </c>
      <c r="AD1342" s="283" t="str">
        <f t="shared" si="278"/>
        <v/>
      </c>
      <c r="AE1342" s="163"/>
      <c r="AF1342" s="162"/>
      <c r="AP1342" s="581"/>
    </row>
    <row r="1343" spans="1:42" s="141" customFormat="1">
      <c r="A1343" s="134">
        <v>1334</v>
      </c>
      <c r="B1343" s="286"/>
      <c r="C1343" s="146">
        <f t="shared" si="271"/>
        <v>0</v>
      </c>
      <c r="D1343" s="146">
        <f t="shared" si="272"/>
        <v>1</v>
      </c>
      <c r="E1343" s="146">
        <f t="shared" si="273"/>
        <v>1900</v>
      </c>
      <c r="F1343" s="287"/>
      <c r="G1343" s="287"/>
      <c r="H1343" s="287"/>
      <c r="I1343" s="288"/>
      <c r="J1343" s="287"/>
      <c r="K1343" s="288"/>
      <c r="L1343" s="134"/>
      <c r="M1343" s="133"/>
      <c r="N1343" s="288"/>
      <c r="O1343" s="134"/>
      <c r="P1343" s="166"/>
      <c r="Q1343" s="289"/>
      <c r="R1343" s="165"/>
      <c r="S1343" s="290"/>
      <c r="T1343" s="290"/>
      <c r="U1343" s="290"/>
      <c r="V1343" s="290"/>
      <c r="W1343" s="166"/>
      <c r="X1343" s="135"/>
      <c r="Y1343" s="418">
        <f t="shared" si="274"/>
        <v>0</v>
      </c>
      <c r="Z1343" s="291">
        <f t="shared" si="275"/>
        <v>0</v>
      </c>
      <c r="AA1343" s="163"/>
      <c r="AB1343" s="177" t="str">
        <f t="shared" si="276"/>
        <v/>
      </c>
      <c r="AC1343" s="283" t="str">
        <f t="shared" si="277"/>
        <v/>
      </c>
      <c r="AD1343" s="283" t="str">
        <f t="shared" si="278"/>
        <v/>
      </c>
      <c r="AE1343" s="163"/>
      <c r="AF1343" s="162"/>
      <c r="AP1343" s="581"/>
    </row>
    <row r="1344" spans="1:42" s="141" customFormat="1">
      <c r="A1344" s="134">
        <v>1335</v>
      </c>
      <c r="B1344" s="286"/>
      <c r="C1344" s="146">
        <f t="shared" si="271"/>
        <v>0</v>
      </c>
      <c r="D1344" s="146">
        <f t="shared" si="272"/>
        <v>1</v>
      </c>
      <c r="E1344" s="146">
        <f t="shared" si="273"/>
        <v>1900</v>
      </c>
      <c r="F1344" s="287"/>
      <c r="G1344" s="287"/>
      <c r="H1344" s="287"/>
      <c r="I1344" s="288"/>
      <c r="J1344" s="287"/>
      <c r="K1344" s="288"/>
      <c r="L1344" s="134"/>
      <c r="M1344" s="133"/>
      <c r="N1344" s="288"/>
      <c r="O1344" s="134"/>
      <c r="P1344" s="166"/>
      <c r="Q1344" s="289"/>
      <c r="R1344" s="165"/>
      <c r="S1344" s="290"/>
      <c r="T1344" s="290"/>
      <c r="U1344" s="290"/>
      <c r="V1344" s="290"/>
      <c r="W1344" s="166"/>
      <c r="X1344" s="135"/>
      <c r="Y1344" s="418">
        <f t="shared" si="274"/>
        <v>0</v>
      </c>
      <c r="Z1344" s="291">
        <f t="shared" si="275"/>
        <v>0</v>
      </c>
      <c r="AA1344" s="163"/>
      <c r="AB1344" s="177" t="str">
        <f t="shared" si="276"/>
        <v/>
      </c>
      <c r="AC1344" s="283" t="str">
        <f t="shared" si="277"/>
        <v/>
      </c>
      <c r="AD1344" s="283" t="str">
        <f t="shared" si="278"/>
        <v/>
      </c>
      <c r="AE1344" s="163"/>
      <c r="AF1344" s="162"/>
      <c r="AP1344" s="581"/>
    </row>
    <row r="1345" spans="1:42" s="141" customFormat="1">
      <c r="A1345" s="134">
        <v>1336</v>
      </c>
      <c r="B1345" s="286"/>
      <c r="C1345" s="146">
        <f t="shared" si="271"/>
        <v>0</v>
      </c>
      <c r="D1345" s="146">
        <f t="shared" si="272"/>
        <v>1</v>
      </c>
      <c r="E1345" s="146">
        <f t="shared" si="273"/>
        <v>1900</v>
      </c>
      <c r="F1345" s="287"/>
      <c r="G1345" s="287"/>
      <c r="H1345" s="287"/>
      <c r="I1345" s="288"/>
      <c r="J1345" s="287"/>
      <c r="K1345" s="288"/>
      <c r="L1345" s="134"/>
      <c r="M1345" s="133"/>
      <c r="N1345" s="288"/>
      <c r="O1345" s="134"/>
      <c r="P1345" s="166"/>
      <c r="Q1345" s="289"/>
      <c r="R1345" s="165"/>
      <c r="S1345" s="290"/>
      <c r="T1345" s="290"/>
      <c r="U1345" s="290"/>
      <c r="V1345" s="290"/>
      <c r="W1345" s="166"/>
      <c r="X1345" s="135"/>
      <c r="Y1345" s="418">
        <f t="shared" si="274"/>
        <v>0</v>
      </c>
      <c r="Z1345" s="291">
        <f t="shared" si="275"/>
        <v>0</v>
      </c>
      <c r="AA1345" s="163"/>
      <c r="AB1345" s="177" t="str">
        <f t="shared" si="276"/>
        <v/>
      </c>
      <c r="AC1345" s="283" t="str">
        <f t="shared" si="277"/>
        <v/>
      </c>
      <c r="AD1345" s="283" t="str">
        <f t="shared" si="278"/>
        <v/>
      </c>
      <c r="AE1345" s="163"/>
      <c r="AF1345" s="162"/>
      <c r="AP1345" s="581"/>
    </row>
    <row r="1346" spans="1:42" s="141" customFormat="1">
      <c r="A1346" s="134">
        <v>1337</v>
      </c>
      <c r="B1346" s="286"/>
      <c r="C1346" s="146">
        <f t="shared" si="271"/>
        <v>0</v>
      </c>
      <c r="D1346" s="146">
        <f t="shared" si="272"/>
        <v>1</v>
      </c>
      <c r="E1346" s="146">
        <f t="shared" si="273"/>
        <v>1900</v>
      </c>
      <c r="F1346" s="287"/>
      <c r="G1346" s="287"/>
      <c r="H1346" s="287"/>
      <c r="I1346" s="288"/>
      <c r="J1346" s="287"/>
      <c r="K1346" s="288"/>
      <c r="L1346" s="134"/>
      <c r="M1346" s="133"/>
      <c r="N1346" s="288"/>
      <c r="O1346" s="134"/>
      <c r="P1346" s="166"/>
      <c r="Q1346" s="289"/>
      <c r="R1346" s="165"/>
      <c r="S1346" s="290"/>
      <c r="T1346" s="290"/>
      <c r="U1346" s="290"/>
      <c r="V1346" s="290"/>
      <c r="W1346" s="166"/>
      <c r="X1346" s="135"/>
      <c r="Y1346" s="418">
        <f t="shared" si="274"/>
        <v>0</v>
      </c>
      <c r="Z1346" s="291">
        <f t="shared" si="275"/>
        <v>0</v>
      </c>
      <c r="AA1346" s="163"/>
      <c r="AB1346" s="177" t="str">
        <f t="shared" si="276"/>
        <v/>
      </c>
      <c r="AC1346" s="283" t="str">
        <f t="shared" si="277"/>
        <v/>
      </c>
      <c r="AD1346" s="283" t="str">
        <f t="shared" si="278"/>
        <v/>
      </c>
      <c r="AE1346" s="163"/>
      <c r="AF1346" s="162"/>
      <c r="AP1346" s="581"/>
    </row>
    <row r="1347" spans="1:42" s="141" customFormat="1">
      <c r="A1347" s="134">
        <v>1338</v>
      </c>
      <c r="B1347" s="286"/>
      <c r="C1347" s="146">
        <f t="shared" si="271"/>
        <v>0</v>
      </c>
      <c r="D1347" s="146">
        <f t="shared" si="272"/>
        <v>1</v>
      </c>
      <c r="E1347" s="146">
        <f t="shared" si="273"/>
        <v>1900</v>
      </c>
      <c r="F1347" s="287"/>
      <c r="G1347" s="287"/>
      <c r="H1347" s="287"/>
      <c r="I1347" s="288"/>
      <c r="J1347" s="287"/>
      <c r="K1347" s="288"/>
      <c r="L1347" s="134"/>
      <c r="M1347" s="133"/>
      <c r="N1347" s="288"/>
      <c r="O1347" s="134"/>
      <c r="P1347" s="166"/>
      <c r="Q1347" s="289"/>
      <c r="R1347" s="165"/>
      <c r="S1347" s="290"/>
      <c r="T1347" s="290"/>
      <c r="U1347" s="290"/>
      <c r="V1347" s="290"/>
      <c r="W1347" s="166"/>
      <c r="X1347" s="135"/>
      <c r="Y1347" s="418">
        <f t="shared" si="274"/>
        <v>0</v>
      </c>
      <c r="Z1347" s="291">
        <f t="shared" si="275"/>
        <v>0</v>
      </c>
      <c r="AA1347" s="163"/>
      <c r="AB1347" s="177" t="str">
        <f t="shared" si="276"/>
        <v/>
      </c>
      <c r="AC1347" s="283" t="str">
        <f t="shared" si="277"/>
        <v/>
      </c>
      <c r="AD1347" s="283" t="str">
        <f t="shared" si="278"/>
        <v/>
      </c>
      <c r="AE1347" s="163"/>
      <c r="AF1347" s="162"/>
      <c r="AP1347" s="581"/>
    </row>
    <row r="1348" spans="1:42" s="141" customFormat="1">
      <c r="A1348" s="134">
        <v>1339</v>
      </c>
      <c r="B1348" s="286"/>
      <c r="C1348" s="146">
        <f t="shared" si="271"/>
        <v>0</v>
      </c>
      <c r="D1348" s="146">
        <f t="shared" si="272"/>
        <v>1</v>
      </c>
      <c r="E1348" s="146">
        <f t="shared" si="273"/>
        <v>1900</v>
      </c>
      <c r="F1348" s="287"/>
      <c r="G1348" s="287"/>
      <c r="H1348" s="287"/>
      <c r="I1348" s="288"/>
      <c r="J1348" s="287"/>
      <c r="K1348" s="288"/>
      <c r="L1348" s="134"/>
      <c r="M1348" s="133"/>
      <c r="N1348" s="288"/>
      <c r="O1348" s="134"/>
      <c r="P1348" s="166"/>
      <c r="Q1348" s="289"/>
      <c r="R1348" s="165"/>
      <c r="S1348" s="290"/>
      <c r="T1348" s="290"/>
      <c r="U1348" s="290"/>
      <c r="V1348" s="290"/>
      <c r="W1348" s="166"/>
      <c r="X1348" s="135"/>
      <c r="Y1348" s="418">
        <f t="shared" si="274"/>
        <v>0</v>
      </c>
      <c r="Z1348" s="291">
        <f t="shared" si="275"/>
        <v>0</v>
      </c>
      <c r="AA1348" s="163"/>
      <c r="AB1348" s="177" t="str">
        <f t="shared" si="276"/>
        <v/>
      </c>
      <c r="AC1348" s="283" t="str">
        <f t="shared" si="277"/>
        <v/>
      </c>
      <c r="AD1348" s="283" t="str">
        <f t="shared" si="278"/>
        <v/>
      </c>
      <c r="AE1348" s="163"/>
      <c r="AF1348" s="162"/>
      <c r="AP1348" s="581"/>
    </row>
    <row r="1349" spans="1:42" s="141" customFormat="1">
      <c r="A1349" s="134">
        <v>1340</v>
      </c>
      <c r="B1349" s="286"/>
      <c r="C1349" s="146">
        <f t="shared" si="271"/>
        <v>0</v>
      </c>
      <c r="D1349" s="146">
        <f t="shared" si="272"/>
        <v>1</v>
      </c>
      <c r="E1349" s="146">
        <f t="shared" si="273"/>
        <v>1900</v>
      </c>
      <c r="F1349" s="287"/>
      <c r="G1349" s="287"/>
      <c r="H1349" s="287"/>
      <c r="I1349" s="288"/>
      <c r="J1349" s="287"/>
      <c r="K1349" s="288"/>
      <c r="L1349" s="134"/>
      <c r="M1349" s="133"/>
      <c r="N1349" s="288"/>
      <c r="O1349" s="134"/>
      <c r="P1349" s="166"/>
      <c r="Q1349" s="289"/>
      <c r="R1349" s="165"/>
      <c r="S1349" s="290"/>
      <c r="T1349" s="290"/>
      <c r="U1349" s="290"/>
      <c r="V1349" s="290"/>
      <c r="W1349" s="166"/>
      <c r="X1349" s="135"/>
      <c r="Y1349" s="418">
        <f t="shared" si="274"/>
        <v>0</v>
      </c>
      <c r="Z1349" s="291">
        <f t="shared" si="275"/>
        <v>0</v>
      </c>
      <c r="AA1349" s="163"/>
      <c r="AB1349" s="177" t="str">
        <f t="shared" si="276"/>
        <v/>
      </c>
      <c r="AC1349" s="283" t="str">
        <f t="shared" si="277"/>
        <v/>
      </c>
      <c r="AD1349" s="283" t="str">
        <f t="shared" si="278"/>
        <v/>
      </c>
      <c r="AE1349" s="163"/>
      <c r="AF1349" s="162"/>
      <c r="AP1349" s="581"/>
    </row>
    <row r="1350" spans="1:42" s="141" customFormat="1">
      <c r="A1350" s="134">
        <v>1341</v>
      </c>
      <c r="B1350" s="286"/>
      <c r="C1350" s="146">
        <f t="shared" si="271"/>
        <v>0</v>
      </c>
      <c r="D1350" s="146">
        <f t="shared" si="272"/>
        <v>1</v>
      </c>
      <c r="E1350" s="146">
        <f t="shared" si="273"/>
        <v>1900</v>
      </c>
      <c r="F1350" s="287"/>
      <c r="G1350" s="287"/>
      <c r="H1350" s="287"/>
      <c r="I1350" s="288"/>
      <c r="J1350" s="287"/>
      <c r="K1350" s="288"/>
      <c r="L1350" s="134"/>
      <c r="M1350" s="133"/>
      <c r="N1350" s="288"/>
      <c r="O1350" s="134"/>
      <c r="P1350" s="166"/>
      <c r="Q1350" s="289"/>
      <c r="R1350" s="165"/>
      <c r="S1350" s="290"/>
      <c r="T1350" s="290"/>
      <c r="U1350" s="290"/>
      <c r="V1350" s="290"/>
      <c r="W1350" s="166"/>
      <c r="X1350" s="135"/>
      <c r="Y1350" s="418">
        <f t="shared" si="274"/>
        <v>0</v>
      </c>
      <c r="Z1350" s="291">
        <f t="shared" si="275"/>
        <v>0</v>
      </c>
      <c r="AA1350" s="163"/>
      <c r="AB1350" s="177" t="str">
        <f t="shared" si="276"/>
        <v/>
      </c>
      <c r="AC1350" s="283" t="str">
        <f t="shared" si="277"/>
        <v/>
      </c>
      <c r="AD1350" s="283" t="str">
        <f t="shared" si="278"/>
        <v/>
      </c>
      <c r="AE1350" s="163"/>
      <c r="AF1350" s="162"/>
      <c r="AP1350" s="581"/>
    </row>
    <row r="1351" spans="1:42" s="141" customFormat="1">
      <c r="A1351" s="134">
        <v>1342</v>
      </c>
      <c r="B1351" s="286"/>
      <c r="C1351" s="146">
        <f t="shared" si="271"/>
        <v>0</v>
      </c>
      <c r="D1351" s="146">
        <f t="shared" si="272"/>
        <v>1</v>
      </c>
      <c r="E1351" s="146">
        <f t="shared" si="273"/>
        <v>1900</v>
      </c>
      <c r="F1351" s="287"/>
      <c r="G1351" s="287"/>
      <c r="H1351" s="287"/>
      <c r="I1351" s="288"/>
      <c r="J1351" s="287"/>
      <c r="K1351" s="288"/>
      <c r="L1351" s="134"/>
      <c r="M1351" s="133"/>
      <c r="N1351" s="288"/>
      <c r="O1351" s="134"/>
      <c r="P1351" s="166"/>
      <c r="Q1351" s="289"/>
      <c r="R1351" s="165"/>
      <c r="S1351" s="290"/>
      <c r="T1351" s="290"/>
      <c r="U1351" s="290"/>
      <c r="V1351" s="290"/>
      <c r="W1351" s="166"/>
      <c r="X1351" s="135"/>
      <c r="Y1351" s="418">
        <f t="shared" si="274"/>
        <v>0</v>
      </c>
      <c r="Z1351" s="291">
        <f t="shared" si="275"/>
        <v>0</v>
      </c>
      <c r="AA1351" s="163"/>
      <c r="AB1351" s="177" t="str">
        <f t="shared" si="276"/>
        <v/>
      </c>
      <c r="AC1351" s="283" t="str">
        <f t="shared" si="277"/>
        <v/>
      </c>
      <c r="AD1351" s="283" t="str">
        <f t="shared" si="278"/>
        <v/>
      </c>
      <c r="AE1351" s="163"/>
      <c r="AF1351" s="162"/>
      <c r="AP1351" s="581"/>
    </row>
    <row r="1352" spans="1:42" s="141" customFormat="1">
      <c r="A1352" s="134">
        <v>1343</v>
      </c>
      <c r="B1352" s="286"/>
      <c r="C1352" s="146">
        <f t="shared" si="271"/>
        <v>0</v>
      </c>
      <c r="D1352" s="146">
        <f t="shared" si="272"/>
        <v>1</v>
      </c>
      <c r="E1352" s="146">
        <f t="shared" si="273"/>
        <v>1900</v>
      </c>
      <c r="F1352" s="287"/>
      <c r="G1352" s="287"/>
      <c r="H1352" s="287"/>
      <c r="I1352" s="288"/>
      <c r="J1352" s="287"/>
      <c r="K1352" s="288"/>
      <c r="L1352" s="134"/>
      <c r="M1352" s="133"/>
      <c r="N1352" s="288"/>
      <c r="O1352" s="134"/>
      <c r="P1352" s="166"/>
      <c r="Q1352" s="289"/>
      <c r="R1352" s="165"/>
      <c r="S1352" s="290"/>
      <c r="T1352" s="290"/>
      <c r="U1352" s="290"/>
      <c r="V1352" s="290"/>
      <c r="W1352" s="166"/>
      <c r="X1352" s="135"/>
      <c r="Y1352" s="418">
        <f t="shared" si="274"/>
        <v>0</v>
      </c>
      <c r="Z1352" s="291">
        <f t="shared" si="275"/>
        <v>0</v>
      </c>
      <c r="AA1352" s="163"/>
      <c r="AB1352" s="177" t="str">
        <f t="shared" si="276"/>
        <v/>
      </c>
      <c r="AC1352" s="283" t="str">
        <f t="shared" si="277"/>
        <v/>
      </c>
      <c r="AD1352" s="283" t="str">
        <f t="shared" si="278"/>
        <v/>
      </c>
      <c r="AE1352" s="163"/>
      <c r="AF1352" s="162"/>
      <c r="AP1352" s="581"/>
    </row>
    <row r="1353" spans="1:42" s="141" customFormat="1">
      <c r="A1353" s="134">
        <v>1344</v>
      </c>
      <c r="B1353" s="286"/>
      <c r="C1353" s="146">
        <f t="shared" si="271"/>
        <v>0</v>
      </c>
      <c r="D1353" s="146">
        <f t="shared" si="272"/>
        <v>1</v>
      </c>
      <c r="E1353" s="146">
        <f t="shared" si="273"/>
        <v>1900</v>
      </c>
      <c r="F1353" s="287"/>
      <c r="G1353" s="287"/>
      <c r="H1353" s="287"/>
      <c r="I1353" s="288"/>
      <c r="J1353" s="287"/>
      <c r="K1353" s="288"/>
      <c r="L1353" s="134"/>
      <c r="M1353" s="133"/>
      <c r="N1353" s="288"/>
      <c r="O1353" s="134"/>
      <c r="P1353" s="166"/>
      <c r="Q1353" s="289"/>
      <c r="R1353" s="165"/>
      <c r="S1353" s="290"/>
      <c r="T1353" s="290"/>
      <c r="U1353" s="290"/>
      <c r="V1353" s="290"/>
      <c r="W1353" s="166"/>
      <c r="X1353" s="135"/>
      <c r="Y1353" s="418">
        <f t="shared" si="274"/>
        <v>0</v>
      </c>
      <c r="Z1353" s="291">
        <f t="shared" si="275"/>
        <v>0</v>
      </c>
      <c r="AA1353" s="163"/>
      <c r="AB1353" s="177" t="str">
        <f t="shared" si="276"/>
        <v/>
      </c>
      <c r="AC1353" s="283" t="str">
        <f t="shared" si="277"/>
        <v/>
      </c>
      <c r="AD1353" s="283" t="str">
        <f t="shared" si="278"/>
        <v/>
      </c>
      <c r="AE1353" s="163"/>
      <c r="AF1353" s="162"/>
      <c r="AP1353" s="581"/>
    </row>
    <row r="1354" spans="1:42" s="141" customFormat="1">
      <c r="A1354" s="134">
        <v>1345</v>
      </c>
      <c r="B1354" s="286"/>
      <c r="C1354" s="146">
        <f t="shared" si="271"/>
        <v>0</v>
      </c>
      <c r="D1354" s="146">
        <f t="shared" si="272"/>
        <v>1</v>
      </c>
      <c r="E1354" s="146">
        <f t="shared" si="273"/>
        <v>1900</v>
      </c>
      <c r="F1354" s="287"/>
      <c r="G1354" s="287"/>
      <c r="H1354" s="287"/>
      <c r="I1354" s="288"/>
      <c r="J1354" s="287"/>
      <c r="K1354" s="288"/>
      <c r="L1354" s="134"/>
      <c r="M1354" s="133"/>
      <c r="N1354" s="288"/>
      <c r="O1354" s="134"/>
      <c r="P1354" s="166"/>
      <c r="Q1354" s="289"/>
      <c r="R1354" s="165"/>
      <c r="S1354" s="290"/>
      <c r="T1354" s="290"/>
      <c r="U1354" s="290"/>
      <c r="V1354" s="290"/>
      <c r="W1354" s="166"/>
      <c r="X1354" s="135"/>
      <c r="Y1354" s="418">
        <f t="shared" si="274"/>
        <v>0</v>
      </c>
      <c r="Z1354" s="291">
        <f t="shared" si="275"/>
        <v>0</v>
      </c>
      <c r="AA1354" s="163"/>
      <c r="AB1354" s="177" t="str">
        <f t="shared" si="276"/>
        <v/>
      </c>
      <c r="AC1354" s="283" t="str">
        <f t="shared" si="277"/>
        <v/>
      </c>
      <c r="AD1354" s="283" t="str">
        <f t="shared" si="278"/>
        <v/>
      </c>
      <c r="AE1354" s="163"/>
      <c r="AF1354" s="162"/>
      <c r="AP1354" s="581"/>
    </row>
    <row r="1355" spans="1:42" s="141" customFormat="1">
      <c r="A1355" s="134">
        <v>1346</v>
      </c>
      <c r="B1355" s="286"/>
      <c r="C1355" s="146">
        <f t="shared" ref="C1355:C1418" si="279">DAY(B1355)</f>
        <v>0</v>
      </c>
      <c r="D1355" s="146">
        <f t="shared" ref="D1355:D1418" si="280">MONTH(B1355)</f>
        <v>1</v>
      </c>
      <c r="E1355" s="146">
        <f t="shared" ref="E1355:E1418" si="281">YEAR(B1355)</f>
        <v>1900</v>
      </c>
      <c r="F1355" s="287"/>
      <c r="G1355" s="287"/>
      <c r="H1355" s="287"/>
      <c r="I1355" s="288"/>
      <c r="J1355" s="287"/>
      <c r="K1355" s="288"/>
      <c r="L1355" s="134"/>
      <c r="M1355" s="133"/>
      <c r="N1355" s="288"/>
      <c r="O1355" s="134"/>
      <c r="P1355" s="166"/>
      <c r="Q1355" s="289"/>
      <c r="R1355" s="165"/>
      <c r="S1355" s="290"/>
      <c r="T1355" s="290"/>
      <c r="U1355" s="290"/>
      <c r="V1355" s="290"/>
      <c r="W1355" s="166"/>
      <c r="X1355" s="135"/>
      <c r="Y1355" s="418">
        <f t="shared" ref="Y1355:Y1418" si="282">X1355*U1355</f>
        <v>0</v>
      </c>
      <c r="Z1355" s="291">
        <f t="shared" ref="Z1355:Z1418" si="283">Y1355*1.1</f>
        <v>0</v>
      </c>
      <c r="AA1355" s="163"/>
      <c r="AB1355" s="177" t="str">
        <f t="shared" ref="AB1355:AB1418" si="284">IF(S1355="","",IF(S1355-U1355=0,"Full","No"))</f>
        <v/>
      </c>
      <c r="AC1355" s="283" t="str">
        <f t="shared" ref="AC1355:AC1418" si="285">IF(AND(S1355&gt;U1355,V1355=0),"Lost",IF(AND(S1355&gt;U1355,V1355&lt;(S1355-U1355)),"Lost",""))</f>
        <v/>
      </c>
      <c r="AD1355" s="283" t="str">
        <f t="shared" ref="AD1355:AD1418" si="286">IF(AND(S1355&gt;U1355,V1355=0),S1355-U1355,IF(AND(S1355&gt;U1355,V1355&lt;(S1355-U1355)),S1355-(U1355+V1355),""))</f>
        <v/>
      </c>
      <c r="AE1355" s="163"/>
      <c r="AF1355" s="162"/>
      <c r="AP1355" s="581"/>
    </row>
    <row r="1356" spans="1:42" s="141" customFormat="1">
      <c r="A1356" s="134">
        <v>1347</v>
      </c>
      <c r="B1356" s="286"/>
      <c r="C1356" s="146">
        <f t="shared" si="279"/>
        <v>0</v>
      </c>
      <c r="D1356" s="146">
        <f t="shared" si="280"/>
        <v>1</v>
      </c>
      <c r="E1356" s="146">
        <f t="shared" si="281"/>
        <v>1900</v>
      </c>
      <c r="F1356" s="287"/>
      <c r="G1356" s="287"/>
      <c r="H1356" s="287"/>
      <c r="I1356" s="288"/>
      <c r="J1356" s="287"/>
      <c r="K1356" s="288"/>
      <c r="L1356" s="134"/>
      <c r="M1356" s="133"/>
      <c r="N1356" s="288"/>
      <c r="O1356" s="134"/>
      <c r="P1356" s="166"/>
      <c r="Q1356" s="289"/>
      <c r="R1356" s="165"/>
      <c r="S1356" s="290"/>
      <c r="T1356" s="290"/>
      <c r="U1356" s="290"/>
      <c r="V1356" s="290"/>
      <c r="W1356" s="166"/>
      <c r="X1356" s="135"/>
      <c r="Y1356" s="418">
        <f t="shared" si="282"/>
        <v>0</v>
      </c>
      <c r="Z1356" s="291">
        <f t="shared" si="283"/>
        <v>0</v>
      </c>
      <c r="AA1356" s="163"/>
      <c r="AB1356" s="177" t="str">
        <f t="shared" si="284"/>
        <v/>
      </c>
      <c r="AC1356" s="283" t="str">
        <f t="shared" si="285"/>
        <v/>
      </c>
      <c r="AD1356" s="283" t="str">
        <f t="shared" si="286"/>
        <v/>
      </c>
      <c r="AE1356" s="163"/>
      <c r="AF1356" s="162"/>
      <c r="AP1356" s="581"/>
    </row>
    <row r="1357" spans="1:42" s="141" customFormat="1">
      <c r="A1357" s="134">
        <v>1348</v>
      </c>
      <c r="B1357" s="286"/>
      <c r="C1357" s="146">
        <f t="shared" si="279"/>
        <v>0</v>
      </c>
      <c r="D1357" s="146">
        <f t="shared" si="280"/>
        <v>1</v>
      </c>
      <c r="E1357" s="146">
        <f t="shared" si="281"/>
        <v>1900</v>
      </c>
      <c r="F1357" s="287"/>
      <c r="G1357" s="287"/>
      <c r="H1357" s="287"/>
      <c r="I1357" s="288"/>
      <c r="J1357" s="287"/>
      <c r="K1357" s="288"/>
      <c r="L1357" s="134"/>
      <c r="M1357" s="133"/>
      <c r="N1357" s="288"/>
      <c r="O1357" s="134"/>
      <c r="P1357" s="166"/>
      <c r="Q1357" s="289"/>
      <c r="R1357" s="165"/>
      <c r="S1357" s="290"/>
      <c r="T1357" s="290"/>
      <c r="U1357" s="290"/>
      <c r="V1357" s="290"/>
      <c r="W1357" s="166"/>
      <c r="X1357" s="135"/>
      <c r="Y1357" s="418">
        <f t="shared" si="282"/>
        <v>0</v>
      </c>
      <c r="Z1357" s="291">
        <f t="shared" si="283"/>
        <v>0</v>
      </c>
      <c r="AA1357" s="163"/>
      <c r="AB1357" s="177" t="str">
        <f t="shared" si="284"/>
        <v/>
      </c>
      <c r="AC1357" s="283" t="str">
        <f t="shared" si="285"/>
        <v/>
      </c>
      <c r="AD1357" s="283" t="str">
        <f t="shared" si="286"/>
        <v/>
      </c>
      <c r="AE1357" s="163"/>
      <c r="AF1357" s="162"/>
      <c r="AP1357" s="581"/>
    </row>
    <row r="1358" spans="1:42" s="141" customFormat="1">
      <c r="A1358" s="134">
        <v>1349</v>
      </c>
      <c r="B1358" s="286"/>
      <c r="C1358" s="146">
        <f t="shared" si="279"/>
        <v>0</v>
      </c>
      <c r="D1358" s="146">
        <f t="shared" si="280"/>
        <v>1</v>
      </c>
      <c r="E1358" s="146">
        <f t="shared" si="281"/>
        <v>1900</v>
      </c>
      <c r="F1358" s="287"/>
      <c r="G1358" s="287"/>
      <c r="H1358" s="287"/>
      <c r="I1358" s="288"/>
      <c r="J1358" s="287"/>
      <c r="K1358" s="288"/>
      <c r="L1358" s="134"/>
      <c r="M1358" s="133"/>
      <c r="N1358" s="288"/>
      <c r="O1358" s="134"/>
      <c r="P1358" s="166"/>
      <c r="Q1358" s="289"/>
      <c r="R1358" s="165"/>
      <c r="S1358" s="290"/>
      <c r="T1358" s="290"/>
      <c r="U1358" s="290"/>
      <c r="V1358" s="290"/>
      <c r="W1358" s="166"/>
      <c r="X1358" s="135"/>
      <c r="Y1358" s="418">
        <f t="shared" si="282"/>
        <v>0</v>
      </c>
      <c r="Z1358" s="291">
        <f t="shared" si="283"/>
        <v>0</v>
      </c>
      <c r="AA1358" s="163"/>
      <c r="AB1358" s="177" t="str">
        <f t="shared" si="284"/>
        <v/>
      </c>
      <c r="AC1358" s="283" t="str">
        <f t="shared" si="285"/>
        <v/>
      </c>
      <c r="AD1358" s="283" t="str">
        <f t="shared" si="286"/>
        <v/>
      </c>
      <c r="AE1358" s="163"/>
      <c r="AF1358" s="162"/>
      <c r="AP1358" s="581"/>
    </row>
    <row r="1359" spans="1:42" s="141" customFormat="1">
      <c r="A1359" s="134">
        <v>1350</v>
      </c>
      <c r="B1359" s="286"/>
      <c r="C1359" s="146">
        <f t="shared" si="279"/>
        <v>0</v>
      </c>
      <c r="D1359" s="146">
        <f t="shared" si="280"/>
        <v>1</v>
      </c>
      <c r="E1359" s="146">
        <f t="shared" si="281"/>
        <v>1900</v>
      </c>
      <c r="F1359" s="287"/>
      <c r="G1359" s="287"/>
      <c r="H1359" s="287"/>
      <c r="I1359" s="288"/>
      <c r="J1359" s="287"/>
      <c r="K1359" s="288"/>
      <c r="L1359" s="134"/>
      <c r="M1359" s="133"/>
      <c r="N1359" s="288"/>
      <c r="O1359" s="134"/>
      <c r="P1359" s="166"/>
      <c r="Q1359" s="289"/>
      <c r="R1359" s="165"/>
      <c r="S1359" s="290"/>
      <c r="T1359" s="290"/>
      <c r="U1359" s="290"/>
      <c r="V1359" s="290"/>
      <c r="W1359" s="166"/>
      <c r="X1359" s="135"/>
      <c r="Y1359" s="418">
        <f t="shared" si="282"/>
        <v>0</v>
      </c>
      <c r="Z1359" s="291">
        <f t="shared" si="283"/>
        <v>0</v>
      </c>
      <c r="AA1359" s="163"/>
      <c r="AB1359" s="177" t="str">
        <f t="shared" si="284"/>
        <v/>
      </c>
      <c r="AC1359" s="283" t="str">
        <f t="shared" si="285"/>
        <v/>
      </c>
      <c r="AD1359" s="283" t="str">
        <f t="shared" si="286"/>
        <v/>
      </c>
      <c r="AE1359" s="163"/>
      <c r="AF1359" s="162"/>
      <c r="AP1359" s="581"/>
    </row>
    <row r="1360" spans="1:42" s="141" customFormat="1">
      <c r="A1360" s="134">
        <v>1351</v>
      </c>
      <c r="B1360" s="286"/>
      <c r="C1360" s="146">
        <f t="shared" si="279"/>
        <v>0</v>
      </c>
      <c r="D1360" s="146">
        <f t="shared" si="280"/>
        <v>1</v>
      </c>
      <c r="E1360" s="146">
        <f t="shared" si="281"/>
        <v>1900</v>
      </c>
      <c r="F1360" s="287"/>
      <c r="G1360" s="287"/>
      <c r="H1360" s="287"/>
      <c r="I1360" s="288"/>
      <c r="J1360" s="287"/>
      <c r="K1360" s="288"/>
      <c r="L1360" s="134"/>
      <c r="M1360" s="133"/>
      <c r="N1360" s="288"/>
      <c r="O1360" s="134"/>
      <c r="P1360" s="166"/>
      <c r="Q1360" s="289"/>
      <c r="R1360" s="165"/>
      <c r="S1360" s="290"/>
      <c r="T1360" s="290"/>
      <c r="U1360" s="290"/>
      <c r="V1360" s="290"/>
      <c r="W1360" s="166"/>
      <c r="X1360" s="135"/>
      <c r="Y1360" s="418">
        <f t="shared" si="282"/>
        <v>0</v>
      </c>
      <c r="Z1360" s="291">
        <f t="shared" si="283"/>
        <v>0</v>
      </c>
      <c r="AA1360" s="163"/>
      <c r="AB1360" s="177" t="str">
        <f t="shared" si="284"/>
        <v/>
      </c>
      <c r="AC1360" s="283" t="str">
        <f t="shared" si="285"/>
        <v/>
      </c>
      <c r="AD1360" s="283" t="str">
        <f t="shared" si="286"/>
        <v/>
      </c>
      <c r="AE1360" s="163"/>
      <c r="AF1360" s="162"/>
      <c r="AP1360" s="581"/>
    </row>
    <row r="1361" spans="1:42" s="141" customFormat="1">
      <c r="A1361" s="134">
        <v>1352</v>
      </c>
      <c r="B1361" s="286"/>
      <c r="C1361" s="146">
        <f t="shared" si="279"/>
        <v>0</v>
      </c>
      <c r="D1361" s="146">
        <f t="shared" si="280"/>
        <v>1</v>
      </c>
      <c r="E1361" s="146">
        <f t="shared" si="281"/>
        <v>1900</v>
      </c>
      <c r="F1361" s="287"/>
      <c r="G1361" s="287"/>
      <c r="H1361" s="287"/>
      <c r="I1361" s="288"/>
      <c r="J1361" s="287"/>
      <c r="K1361" s="288"/>
      <c r="L1361" s="134"/>
      <c r="M1361" s="133"/>
      <c r="N1361" s="288"/>
      <c r="O1361" s="134"/>
      <c r="P1361" s="166"/>
      <c r="Q1361" s="289"/>
      <c r="R1361" s="165"/>
      <c r="S1361" s="290"/>
      <c r="T1361" s="290"/>
      <c r="U1361" s="290"/>
      <c r="V1361" s="290"/>
      <c r="W1361" s="166"/>
      <c r="X1361" s="135"/>
      <c r="Y1361" s="418">
        <f t="shared" si="282"/>
        <v>0</v>
      </c>
      <c r="Z1361" s="291">
        <f t="shared" si="283"/>
        <v>0</v>
      </c>
      <c r="AA1361" s="163"/>
      <c r="AB1361" s="177" t="str">
        <f t="shared" si="284"/>
        <v/>
      </c>
      <c r="AC1361" s="283" t="str">
        <f t="shared" si="285"/>
        <v/>
      </c>
      <c r="AD1361" s="283" t="str">
        <f t="shared" si="286"/>
        <v/>
      </c>
      <c r="AE1361" s="163"/>
      <c r="AF1361" s="162"/>
      <c r="AP1361" s="581"/>
    </row>
    <row r="1362" spans="1:42" s="141" customFormat="1">
      <c r="A1362" s="134">
        <v>1353</v>
      </c>
      <c r="B1362" s="286"/>
      <c r="C1362" s="146">
        <f t="shared" si="279"/>
        <v>0</v>
      </c>
      <c r="D1362" s="146">
        <f t="shared" si="280"/>
        <v>1</v>
      </c>
      <c r="E1362" s="146">
        <f t="shared" si="281"/>
        <v>1900</v>
      </c>
      <c r="F1362" s="287"/>
      <c r="G1362" s="287"/>
      <c r="H1362" s="287"/>
      <c r="I1362" s="288"/>
      <c r="J1362" s="287"/>
      <c r="K1362" s="288"/>
      <c r="L1362" s="134"/>
      <c r="M1362" s="133"/>
      <c r="N1362" s="288"/>
      <c r="O1362" s="134"/>
      <c r="P1362" s="166"/>
      <c r="Q1362" s="289"/>
      <c r="R1362" s="165"/>
      <c r="S1362" s="290"/>
      <c r="T1362" s="290"/>
      <c r="U1362" s="290"/>
      <c r="V1362" s="290"/>
      <c r="W1362" s="166"/>
      <c r="X1362" s="135"/>
      <c r="Y1362" s="418">
        <f t="shared" si="282"/>
        <v>0</v>
      </c>
      <c r="Z1362" s="291">
        <f t="shared" si="283"/>
        <v>0</v>
      </c>
      <c r="AA1362" s="163"/>
      <c r="AB1362" s="177" t="str">
        <f t="shared" si="284"/>
        <v/>
      </c>
      <c r="AC1362" s="283" t="str">
        <f t="shared" si="285"/>
        <v/>
      </c>
      <c r="AD1362" s="283" t="str">
        <f t="shared" si="286"/>
        <v/>
      </c>
      <c r="AE1362" s="163"/>
      <c r="AF1362" s="162"/>
      <c r="AP1362" s="581"/>
    </row>
    <row r="1363" spans="1:42" s="141" customFormat="1">
      <c r="A1363" s="134">
        <v>1354</v>
      </c>
      <c r="B1363" s="286"/>
      <c r="C1363" s="146">
        <f t="shared" si="279"/>
        <v>0</v>
      </c>
      <c r="D1363" s="146">
        <f t="shared" si="280"/>
        <v>1</v>
      </c>
      <c r="E1363" s="146">
        <f t="shared" si="281"/>
        <v>1900</v>
      </c>
      <c r="F1363" s="287"/>
      <c r="G1363" s="287"/>
      <c r="H1363" s="287"/>
      <c r="I1363" s="288"/>
      <c r="J1363" s="287"/>
      <c r="K1363" s="288"/>
      <c r="L1363" s="134"/>
      <c r="M1363" s="133"/>
      <c r="N1363" s="288"/>
      <c r="O1363" s="134"/>
      <c r="P1363" s="166"/>
      <c r="Q1363" s="289"/>
      <c r="R1363" s="165"/>
      <c r="S1363" s="290"/>
      <c r="T1363" s="290"/>
      <c r="U1363" s="290"/>
      <c r="V1363" s="290"/>
      <c r="W1363" s="166"/>
      <c r="X1363" s="135"/>
      <c r="Y1363" s="418">
        <f t="shared" si="282"/>
        <v>0</v>
      </c>
      <c r="Z1363" s="291">
        <f t="shared" si="283"/>
        <v>0</v>
      </c>
      <c r="AA1363" s="163"/>
      <c r="AB1363" s="177" t="str">
        <f t="shared" si="284"/>
        <v/>
      </c>
      <c r="AC1363" s="283" t="str">
        <f t="shared" si="285"/>
        <v/>
      </c>
      <c r="AD1363" s="283" t="str">
        <f t="shared" si="286"/>
        <v/>
      </c>
      <c r="AE1363" s="163"/>
      <c r="AF1363" s="162"/>
      <c r="AP1363" s="581"/>
    </row>
    <row r="1364" spans="1:42" s="141" customFormat="1">
      <c r="A1364" s="134">
        <v>1355</v>
      </c>
      <c r="B1364" s="286"/>
      <c r="C1364" s="146">
        <f t="shared" si="279"/>
        <v>0</v>
      </c>
      <c r="D1364" s="146">
        <f t="shared" si="280"/>
        <v>1</v>
      </c>
      <c r="E1364" s="146">
        <f t="shared" si="281"/>
        <v>1900</v>
      </c>
      <c r="F1364" s="287"/>
      <c r="G1364" s="287"/>
      <c r="H1364" s="287"/>
      <c r="I1364" s="288"/>
      <c r="J1364" s="287"/>
      <c r="K1364" s="288"/>
      <c r="L1364" s="134"/>
      <c r="M1364" s="133"/>
      <c r="N1364" s="288"/>
      <c r="O1364" s="134"/>
      <c r="P1364" s="166"/>
      <c r="Q1364" s="289"/>
      <c r="R1364" s="165"/>
      <c r="S1364" s="290"/>
      <c r="T1364" s="290"/>
      <c r="U1364" s="290"/>
      <c r="V1364" s="290"/>
      <c r="W1364" s="166"/>
      <c r="X1364" s="135"/>
      <c r="Y1364" s="418">
        <f t="shared" si="282"/>
        <v>0</v>
      </c>
      <c r="Z1364" s="291">
        <f t="shared" si="283"/>
        <v>0</v>
      </c>
      <c r="AA1364" s="163"/>
      <c r="AB1364" s="177" t="str">
        <f t="shared" si="284"/>
        <v/>
      </c>
      <c r="AC1364" s="283" t="str">
        <f t="shared" si="285"/>
        <v/>
      </c>
      <c r="AD1364" s="283" t="str">
        <f t="shared" si="286"/>
        <v/>
      </c>
      <c r="AE1364" s="163"/>
      <c r="AF1364" s="162"/>
      <c r="AP1364" s="581"/>
    </row>
    <row r="1365" spans="1:42" s="141" customFormat="1">
      <c r="A1365" s="134">
        <v>1356</v>
      </c>
      <c r="B1365" s="286"/>
      <c r="C1365" s="146">
        <f t="shared" si="279"/>
        <v>0</v>
      </c>
      <c r="D1365" s="146">
        <f t="shared" si="280"/>
        <v>1</v>
      </c>
      <c r="E1365" s="146">
        <f t="shared" si="281"/>
        <v>1900</v>
      </c>
      <c r="F1365" s="287"/>
      <c r="G1365" s="287"/>
      <c r="H1365" s="287"/>
      <c r="I1365" s="288"/>
      <c r="J1365" s="287"/>
      <c r="K1365" s="288"/>
      <c r="L1365" s="134"/>
      <c r="M1365" s="133"/>
      <c r="N1365" s="288"/>
      <c r="O1365" s="134"/>
      <c r="P1365" s="166"/>
      <c r="Q1365" s="289"/>
      <c r="R1365" s="165"/>
      <c r="S1365" s="290"/>
      <c r="T1365" s="290"/>
      <c r="U1365" s="290"/>
      <c r="V1365" s="290"/>
      <c r="W1365" s="166"/>
      <c r="X1365" s="135"/>
      <c r="Y1365" s="418">
        <f t="shared" si="282"/>
        <v>0</v>
      </c>
      <c r="Z1365" s="291">
        <f t="shared" si="283"/>
        <v>0</v>
      </c>
      <c r="AA1365" s="163"/>
      <c r="AB1365" s="177" t="str">
        <f t="shared" si="284"/>
        <v/>
      </c>
      <c r="AC1365" s="283" t="str">
        <f t="shared" si="285"/>
        <v/>
      </c>
      <c r="AD1365" s="283" t="str">
        <f t="shared" si="286"/>
        <v/>
      </c>
      <c r="AE1365" s="163"/>
      <c r="AF1365" s="162"/>
      <c r="AP1365" s="581"/>
    </row>
    <row r="1366" spans="1:42" s="141" customFormat="1">
      <c r="A1366" s="134">
        <v>1357</v>
      </c>
      <c r="B1366" s="286"/>
      <c r="C1366" s="146">
        <f t="shared" si="279"/>
        <v>0</v>
      </c>
      <c r="D1366" s="146">
        <f t="shared" si="280"/>
        <v>1</v>
      </c>
      <c r="E1366" s="146">
        <f t="shared" si="281"/>
        <v>1900</v>
      </c>
      <c r="F1366" s="287"/>
      <c r="G1366" s="287"/>
      <c r="H1366" s="287"/>
      <c r="I1366" s="288"/>
      <c r="J1366" s="287"/>
      <c r="K1366" s="288"/>
      <c r="L1366" s="134"/>
      <c r="M1366" s="133"/>
      <c r="N1366" s="288"/>
      <c r="O1366" s="134"/>
      <c r="P1366" s="166"/>
      <c r="Q1366" s="289"/>
      <c r="R1366" s="165"/>
      <c r="S1366" s="290"/>
      <c r="T1366" s="290"/>
      <c r="U1366" s="290"/>
      <c r="V1366" s="290"/>
      <c r="W1366" s="166"/>
      <c r="X1366" s="135"/>
      <c r="Y1366" s="418">
        <f t="shared" si="282"/>
        <v>0</v>
      </c>
      <c r="Z1366" s="291">
        <f t="shared" si="283"/>
        <v>0</v>
      </c>
      <c r="AA1366" s="163"/>
      <c r="AB1366" s="177" t="str">
        <f t="shared" si="284"/>
        <v/>
      </c>
      <c r="AC1366" s="283" t="str">
        <f t="shared" si="285"/>
        <v/>
      </c>
      <c r="AD1366" s="283" t="str">
        <f t="shared" si="286"/>
        <v/>
      </c>
      <c r="AE1366" s="163"/>
      <c r="AF1366" s="162"/>
      <c r="AP1366" s="581"/>
    </row>
    <row r="1367" spans="1:42" s="141" customFormat="1">
      <c r="A1367" s="134">
        <v>1358</v>
      </c>
      <c r="B1367" s="286"/>
      <c r="C1367" s="146">
        <f t="shared" si="279"/>
        <v>0</v>
      </c>
      <c r="D1367" s="146">
        <f t="shared" si="280"/>
        <v>1</v>
      </c>
      <c r="E1367" s="146">
        <f t="shared" si="281"/>
        <v>1900</v>
      </c>
      <c r="F1367" s="287"/>
      <c r="G1367" s="287"/>
      <c r="H1367" s="287"/>
      <c r="I1367" s="288"/>
      <c r="J1367" s="287"/>
      <c r="K1367" s="288"/>
      <c r="L1367" s="134"/>
      <c r="M1367" s="133"/>
      <c r="N1367" s="288"/>
      <c r="O1367" s="134"/>
      <c r="P1367" s="166"/>
      <c r="Q1367" s="289"/>
      <c r="R1367" s="165"/>
      <c r="S1367" s="290"/>
      <c r="T1367" s="290"/>
      <c r="U1367" s="290"/>
      <c r="V1367" s="290"/>
      <c r="W1367" s="166"/>
      <c r="X1367" s="135"/>
      <c r="Y1367" s="418">
        <f t="shared" si="282"/>
        <v>0</v>
      </c>
      <c r="Z1367" s="291">
        <f t="shared" si="283"/>
        <v>0</v>
      </c>
      <c r="AA1367" s="163"/>
      <c r="AB1367" s="177" t="str">
        <f t="shared" si="284"/>
        <v/>
      </c>
      <c r="AC1367" s="283" t="str">
        <f t="shared" si="285"/>
        <v/>
      </c>
      <c r="AD1367" s="283" t="str">
        <f t="shared" si="286"/>
        <v/>
      </c>
      <c r="AE1367" s="163"/>
      <c r="AF1367" s="162"/>
      <c r="AP1367" s="581"/>
    </row>
    <row r="1368" spans="1:42" s="141" customFormat="1">
      <c r="A1368" s="134">
        <v>1359</v>
      </c>
      <c r="B1368" s="286"/>
      <c r="C1368" s="146">
        <f t="shared" si="279"/>
        <v>0</v>
      </c>
      <c r="D1368" s="146">
        <f t="shared" si="280"/>
        <v>1</v>
      </c>
      <c r="E1368" s="146">
        <f t="shared" si="281"/>
        <v>1900</v>
      </c>
      <c r="F1368" s="287"/>
      <c r="G1368" s="287"/>
      <c r="H1368" s="287"/>
      <c r="I1368" s="288"/>
      <c r="J1368" s="287"/>
      <c r="K1368" s="288"/>
      <c r="L1368" s="134"/>
      <c r="M1368" s="133"/>
      <c r="N1368" s="288"/>
      <c r="O1368" s="134"/>
      <c r="P1368" s="166"/>
      <c r="Q1368" s="289"/>
      <c r="R1368" s="165"/>
      <c r="S1368" s="290"/>
      <c r="T1368" s="290"/>
      <c r="U1368" s="290"/>
      <c r="V1368" s="290"/>
      <c r="W1368" s="166"/>
      <c r="X1368" s="135"/>
      <c r="Y1368" s="418">
        <f t="shared" si="282"/>
        <v>0</v>
      </c>
      <c r="Z1368" s="291">
        <f t="shared" si="283"/>
        <v>0</v>
      </c>
      <c r="AA1368" s="163"/>
      <c r="AB1368" s="177" t="str">
        <f t="shared" si="284"/>
        <v/>
      </c>
      <c r="AC1368" s="283" t="str">
        <f t="shared" si="285"/>
        <v/>
      </c>
      <c r="AD1368" s="283" t="str">
        <f t="shared" si="286"/>
        <v/>
      </c>
      <c r="AE1368" s="163"/>
      <c r="AF1368" s="162"/>
      <c r="AP1368" s="581"/>
    </row>
    <row r="1369" spans="1:42" s="141" customFormat="1">
      <c r="A1369" s="134">
        <v>1360</v>
      </c>
      <c r="B1369" s="286"/>
      <c r="C1369" s="146">
        <f t="shared" si="279"/>
        <v>0</v>
      </c>
      <c r="D1369" s="146">
        <f t="shared" si="280"/>
        <v>1</v>
      </c>
      <c r="E1369" s="146">
        <f t="shared" si="281"/>
        <v>1900</v>
      </c>
      <c r="F1369" s="287"/>
      <c r="G1369" s="287"/>
      <c r="H1369" s="287"/>
      <c r="I1369" s="288"/>
      <c r="J1369" s="287"/>
      <c r="K1369" s="288"/>
      <c r="L1369" s="134"/>
      <c r="M1369" s="133"/>
      <c r="N1369" s="288"/>
      <c r="O1369" s="134"/>
      <c r="P1369" s="166"/>
      <c r="Q1369" s="289"/>
      <c r="R1369" s="165"/>
      <c r="S1369" s="290"/>
      <c r="T1369" s="290"/>
      <c r="U1369" s="290"/>
      <c r="V1369" s="290"/>
      <c r="W1369" s="166"/>
      <c r="X1369" s="135"/>
      <c r="Y1369" s="418">
        <f t="shared" si="282"/>
        <v>0</v>
      </c>
      <c r="Z1369" s="291">
        <f t="shared" si="283"/>
        <v>0</v>
      </c>
      <c r="AA1369" s="163"/>
      <c r="AB1369" s="177" t="str">
        <f t="shared" si="284"/>
        <v/>
      </c>
      <c r="AC1369" s="283" t="str">
        <f t="shared" si="285"/>
        <v/>
      </c>
      <c r="AD1369" s="283" t="str">
        <f t="shared" si="286"/>
        <v/>
      </c>
      <c r="AE1369" s="163"/>
      <c r="AF1369" s="162"/>
      <c r="AP1369" s="581"/>
    </row>
    <row r="1370" spans="1:42" s="141" customFormat="1">
      <c r="A1370" s="134">
        <v>1361</v>
      </c>
      <c r="B1370" s="286"/>
      <c r="C1370" s="146">
        <f t="shared" si="279"/>
        <v>0</v>
      </c>
      <c r="D1370" s="146">
        <f t="shared" si="280"/>
        <v>1</v>
      </c>
      <c r="E1370" s="146">
        <f t="shared" si="281"/>
        <v>1900</v>
      </c>
      <c r="F1370" s="287"/>
      <c r="G1370" s="287"/>
      <c r="H1370" s="287"/>
      <c r="I1370" s="288"/>
      <c r="J1370" s="287"/>
      <c r="K1370" s="288"/>
      <c r="L1370" s="134"/>
      <c r="M1370" s="133"/>
      <c r="N1370" s="288"/>
      <c r="O1370" s="134"/>
      <c r="P1370" s="166"/>
      <c r="Q1370" s="289"/>
      <c r="R1370" s="165"/>
      <c r="S1370" s="290"/>
      <c r="T1370" s="290"/>
      <c r="U1370" s="290"/>
      <c r="V1370" s="290"/>
      <c r="W1370" s="166"/>
      <c r="X1370" s="135"/>
      <c r="Y1370" s="418">
        <f t="shared" si="282"/>
        <v>0</v>
      </c>
      <c r="Z1370" s="291">
        <f t="shared" si="283"/>
        <v>0</v>
      </c>
      <c r="AA1370" s="163"/>
      <c r="AB1370" s="177" t="str">
        <f t="shared" si="284"/>
        <v/>
      </c>
      <c r="AC1370" s="283" t="str">
        <f t="shared" si="285"/>
        <v/>
      </c>
      <c r="AD1370" s="283" t="str">
        <f t="shared" si="286"/>
        <v/>
      </c>
      <c r="AE1370" s="163"/>
      <c r="AF1370" s="162"/>
      <c r="AP1370" s="581"/>
    </row>
    <row r="1371" spans="1:42" s="141" customFormat="1">
      <c r="A1371" s="134">
        <v>1362</v>
      </c>
      <c r="B1371" s="286"/>
      <c r="C1371" s="146">
        <f t="shared" si="279"/>
        <v>0</v>
      </c>
      <c r="D1371" s="146">
        <f t="shared" si="280"/>
        <v>1</v>
      </c>
      <c r="E1371" s="146">
        <f t="shared" si="281"/>
        <v>1900</v>
      </c>
      <c r="F1371" s="287"/>
      <c r="G1371" s="287"/>
      <c r="H1371" s="287"/>
      <c r="I1371" s="288"/>
      <c r="J1371" s="287"/>
      <c r="K1371" s="288"/>
      <c r="L1371" s="134"/>
      <c r="M1371" s="133"/>
      <c r="N1371" s="288"/>
      <c r="O1371" s="134"/>
      <c r="P1371" s="166"/>
      <c r="Q1371" s="289"/>
      <c r="R1371" s="165"/>
      <c r="S1371" s="290"/>
      <c r="T1371" s="290"/>
      <c r="U1371" s="290"/>
      <c r="V1371" s="290"/>
      <c r="W1371" s="166"/>
      <c r="X1371" s="135"/>
      <c r="Y1371" s="418">
        <f t="shared" si="282"/>
        <v>0</v>
      </c>
      <c r="Z1371" s="291">
        <f t="shared" si="283"/>
        <v>0</v>
      </c>
      <c r="AA1371" s="163"/>
      <c r="AB1371" s="177" t="str">
        <f t="shared" si="284"/>
        <v/>
      </c>
      <c r="AC1371" s="283" t="str">
        <f t="shared" si="285"/>
        <v/>
      </c>
      <c r="AD1371" s="283" t="str">
        <f t="shared" si="286"/>
        <v/>
      </c>
      <c r="AE1371" s="163"/>
      <c r="AF1371" s="162"/>
      <c r="AP1371" s="581"/>
    </row>
    <row r="1372" spans="1:42" s="141" customFormat="1">
      <c r="A1372" s="134">
        <v>1363</v>
      </c>
      <c r="B1372" s="286"/>
      <c r="C1372" s="146">
        <f t="shared" si="279"/>
        <v>0</v>
      </c>
      <c r="D1372" s="146">
        <f t="shared" si="280"/>
        <v>1</v>
      </c>
      <c r="E1372" s="146">
        <f t="shared" si="281"/>
        <v>1900</v>
      </c>
      <c r="F1372" s="287"/>
      <c r="G1372" s="287"/>
      <c r="H1372" s="287"/>
      <c r="I1372" s="288"/>
      <c r="J1372" s="287"/>
      <c r="K1372" s="288"/>
      <c r="L1372" s="134"/>
      <c r="M1372" s="133"/>
      <c r="N1372" s="288"/>
      <c r="O1372" s="134"/>
      <c r="P1372" s="166"/>
      <c r="Q1372" s="289"/>
      <c r="R1372" s="165"/>
      <c r="S1372" s="290"/>
      <c r="T1372" s="290"/>
      <c r="U1372" s="290"/>
      <c r="V1372" s="290"/>
      <c r="W1372" s="166"/>
      <c r="X1372" s="135"/>
      <c r="Y1372" s="418">
        <f t="shared" si="282"/>
        <v>0</v>
      </c>
      <c r="Z1372" s="291">
        <f t="shared" si="283"/>
        <v>0</v>
      </c>
      <c r="AA1372" s="163"/>
      <c r="AB1372" s="177" t="str">
        <f t="shared" si="284"/>
        <v/>
      </c>
      <c r="AC1372" s="283" t="str">
        <f t="shared" si="285"/>
        <v/>
      </c>
      <c r="AD1372" s="283" t="str">
        <f t="shared" si="286"/>
        <v/>
      </c>
      <c r="AE1372" s="163"/>
      <c r="AF1372" s="162"/>
      <c r="AP1372" s="581"/>
    </row>
    <row r="1373" spans="1:42" s="141" customFormat="1">
      <c r="A1373" s="134">
        <v>1364</v>
      </c>
      <c r="B1373" s="286"/>
      <c r="C1373" s="146">
        <f t="shared" si="279"/>
        <v>0</v>
      </c>
      <c r="D1373" s="146">
        <f t="shared" si="280"/>
        <v>1</v>
      </c>
      <c r="E1373" s="146">
        <f t="shared" si="281"/>
        <v>1900</v>
      </c>
      <c r="F1373" s="287"/>
      <c r="G1373" s="287"/>
      <c r="H1373" s="287"/>
      <c r="I1373" s="288"/>
      <c r="J1373" s="287"/>
      <c r="K1373" s="288"/>
      <c r="L1373" s="134"/>
      <c r="M1373" s="133"/>
      <c r="N1373" s="288"/>
      <c r="O1373" s="134"/>
      <c r="P1373" s="166"/>
      <c r="Q1373" s="289"/>
      <c r="R1373" s="165"/>
      <c r="S1373" s="290"/>
      <c r="T1373" s="290"/>
      <c r="U1373" s="290"/>
      <c r="V1373" s="290"/>
      <c r="W1373" s="166"/>
      <c r="X1373" s="135"/>
      <c r="Y1373" s="418">
        <f t="shared" si="282"/>
        <v>0</v>
      </c>
      <c r="Z1373" s="291">
        <f t="shared" si="283"/>
        <v>0</v>
      </c>
      <c r="AA1373" s="163"/>
      <c r="AB1373" s="177" t="str">
        <f t="shared" si="284"/>
        <v/>
      </c>
      <c r="AC1373" s="283" t="str">
        <f t="shared" si="285"/>
        <v/>
      </c>
      <c r="AD1373" s="283" t="str">
        <f t="shared" si="286"/>
        <v/>
      </c>
      <c r="AE1373" s="163"/>
      <c r="AF1373" s="162"/>
      <c r="AP1373" s="581"/>
    </row>
    <row r="1374" spans="1:42" s="141" customFormat="1">
      <c r="A1374" s="134">
        <v>1365</v>
      </c>
      <c r="B1374" s="286"/>
      <c r="C1374" s="146">
        <f t="shared" si="279"/>
        <v>0</v>
      </c>
      <c r="D1374" s="146">
        <f t="shared" si="280"/>
        <v>1</v>
      </c>
      <c r="E1374" s="146">
        <f t="shared" si="281"/>
        <v>1900</v>
      </c>
      <c r="F1374" s="287"/>
      <c r="G1374" s="287"/>
      <c r="H1374" s="287"/>
      <c r="I1374" s="288"/>
      <c r="J1374" s="287"/>
      <c r="K1374" s="288"/>
      <c r="L1374" s="134"/>
      <c r="M1374" s="133"/>
      <c r="N1374" s="288"/>
      <c r="O1374" s="134"/>
      <c r="P1374" s="166"/>
      <c r="Q1374" s="289"/>
      <c r="R1374" s="165"/>
      <c r="S1374" s="290"/>
      <c r="T1374" s="290"/>
      <c r="U1374" s="290"/>
      <c r="V1374" s="290"/>
      <c r="W1374" s="166"/>
      <c r="X1374" s="135"/>
      <c r="Y1374" s="418">
        <f t="shared" si="282"/>
        <v>0</v>
      </c>
      <c r="Z1374" s="291">
        <f t="shared" si="283"/>
        <v>0</v>
      </c>
      <c r="AA1374" s="163"/>
      <c r="AB1374" s="177" t="str">
        <f t="shared" si="284"/>
        <v/>
      </c>
      <c r="AC1374" s="283" t="str">
        <f t="shared" si="285"/>
        <v/>
      </c>
      <c r="AD1374" s="283" t="str">
        <f t="shared" si="286"/>
        <v/>
      </c>
      <c r="AE1374" s="163"/>
      <c r="AF1374" s="162"/>
      <c r="AP1374" s="581"/>
    </row>
    <row r="1375" spans="1:42" s="141" customFormat="1">
      <c r="A1375" s="134">
        <v>1366</v>
      </c>
      <c r="B1375" s="286"/>
      <c r="C1375" s="146">
        <f t="shared" si="279"/>
        <v>0</v>
      </c>
      <c r="D1375" s="146">
        <f t="shared" si="280"/>
        <v>1</v>
      </c>
      <c r="E1375" s="146">
        <f t="shared" si="281"/>
        <v>1900</v>
      </c>
      <c r="F1375" s="287"/>
      <c r="G1375" s="287"/>
      <c r="H1375" s="287"/>
      <c r="I1375" s="288"/>
      <c r="J1375" s="287"/>
      <c r="K1375" s="288"/>
      <c r="L1375" s="134"/>
      <c r="M1375" s="133"/>
      <c r="N1375" s="288"/>
      <c r="O1375" s="134"/>
      <c r="P1375" s="166"/>
      <c r="Q1375" s="289"/>
      <c r="R1375" s="165"/>
      <c r="S1375" s="290"/>
      <c r="T1375" s="290"/>
      <c r="U1375" s="290"/>
      <c r="V1375" s="290"/>
      <c r="W1375" s="166"/>
      <c r="X1375" s="135"/>
      <c r="Y1375" s="418">
        <f t="shared" si="282"/>
        <v>0</v>
      </c>
      <c r="Z1375" s="291">
        <f t="shared" si="283"/>
        <v>0</v>
      </c>
      <c r="AA1375" s="163"/>
      <c r="AB1375" s="177" t="str">
        <f t="shared" si="284"/>
        <v/>
      </c>
      <c r="AC1375" s="283" t="str">
        <f t="shared" si="285"/>
        <v/>
      </c>
      <c r="AD1375" s="283" t="str">
        <f t="shared" si="286"/>
        <v/>
      </c>
      <c r="AE1375" s="163"/>
      <c r="AF1375" s="162"/>
      <c r="AP1375" s="581"/>
    </row>
    <row r="1376" spans="1:42" s="141" customFormat="1">
      <c r="A1376" s="134">
        <v>1367</v>
      </c>
      <c r="B1376" s="286"/>
      <c r="C1376" s="146">
        <f t="shared" si="279"/>
        <v>0</v>
      </c>
      <c r="D1376" s="146">
        <f t="shared" si="280"/>
        <v>1</v>
      </c>
      <c r="E1376" s="146">
        <f t="shared" si="281"/>
        <v>1900</v>
      </c>
      <c r="F1376" s="287"/>
      <c r="G1376" s="287"/>
      <c r="H1376" s="287"/>
      <c r="I1376" s="288"/>
      <c r="J1376" s="287"/>
      <c r="K1376" s="288"/>
      <c r="L1376" s="134"/>
      <c r="M1376" s="133"/>
      <c r="N1376" s="288"/>
      <c r="O1376" s="134"/>
      <c r="P1376" s="166"/>
      <c r="Q1376" s="289"/>
      <c r="R1376" s="165"/>
      <c r="S1376" s="290"/>
      <c r="T1376" s="290"/>
      <c r="U1376" s="290"/>
      <c r="V1376" s="290"/>
      <c r="W1376" s="166"/>
      <c r="X1376" s="135"/>
      <c r="Y1376" s="418">
        <f t="shared" si="282"/>
        <v>0</v>
      </c>
      <c r="Z1376" s="291">
        <f t="shared" si="283"/>
        <v>0</v>
      </c>
      <c r="AA1376" s="163"/>
      <c r="AB1376" s="177" t="str">
        <f t="shared" si="284"/>
        <v/>
      </c>
      <c r="AC1376" s="283" t="str">
        <f t="shared" si="285"/>
        <v/>
      </c>
      <c r="AD1376" s="283" t="str">
        <f t="shared" si="286"/>
        <v/>
      </c>
      <c r="AE1376" s="163"/>
      <c r="AF1376" s="162"/>
      <c r="AP1376" s="581"/>
    </row>
    <row r="1377" spans="1:42" s="141" customFormat="1">
      <c r="A1377" s="134">
        <v>1368</v>
      </c>
      <c r="B1377" s="286"/>
      <c r="C1377" s="146">
        <f t="shared" si="279"/>
        <v>0</v>
      </c>
      <c r="D1377" s="146">
        <f t="shared" si="280"/>
        <v>1</v>
      </c>
      <c r="E1377" s="146">
        <f t="shared" si="281"/>
        <v>1900</v>
      </c>
      <c r="F1377" s="287"/>
      <c r="G1377" s="287"/>
      <c r="H1377" s="287"/>
      <c r="I1377" s="288"/>
      <c r="J1377" s="287"/>
      <c r="K1377" s="288"/>
      <c r="L1377" s="134"/>
      <c r="M1377" s="133"/>
      <c r="N1377" s="288"/>
      <c r="O1377" s="134"/>
      <c r="P1377" s="166"/>
      <c r="Q1377" s="289"/>
      <c r="R1377" s="165"/>
      <c r="S1377" s="290"/>
      <c r="T1377" s="290"/>
      <c r="U1377" s="290"/>
      <c r="V1377" s="290"/>
      <c r="W1377" s="166"/>
      <c r="X1377" s="135"/>
      <c r="Y1377" s="418">
        <f t="shared" si="282"/>
        <v>0</v>
      </c>
      <c r="Z1377" s="291">
        <f t="shared" si="283"/>
        <v>0</v>
      </c>
      <c r="AA1377" s="163"/>
      <c r="AB1377" s="177" t="str">
        <f t="shared" si="284"/>
        <v/>
      </c>
      <c r="AC1377" s="283" t="str">
        <f t="shared" si="285"/>
        <v/>
      </c>
      <c r="AD1377" s="283" t="str">
        <f t="shared" si="286"/>
        <v/>
      </c>
      <c r="AE1377" s="163"/>
      <c r="AF1377" s="162"/>
      <c r="AP1377" s="581"/>
    </row>
    <row r="1378" spans="1:42" s="141" customFormat="1">
      <c r="A1378" s="134">
        <v>1369</v>
      </c>
      <c r="B1378" s="286"/>
      <c r="C1378" s="146">
        <f t="shared" si="279"/>
        <v>0</v>
      </c>
      <c r="D1378" s="146">
        <f t="shared" si="280"/>
        <v>1</v>
      </c>
      <c r="E1378" s="146">
        <f t="shared" si="281"/>
        <v>1900</v>
      </c>
      <c r="F1378" s="287"/>
      <c r="G1378" s="287"/>
      <c r="H1378" s="287"/>
      <c r="I1378" s="288"/>
      <c r="J1378" s="287"/>
      <c r="K1378" s="288"/>
      <c r="L1378" s="134"/>
      <c r="M1378" s="133"/>
      <c r="N1378" s="288"/>
      <c r="O1378" s="134"/>
      <c r="P1378" s="166"/>
      <c r="Q1378" s="289"/>
      <c r="R1378" s="165"/>
      <c r="S1378" s="290"/>
      <c r="T1378" s="290"/>
      <c r="U1378" s="290"/>
      <c r="V1378" s="290"/>
      <c r="W1378" s="166"/>
      <c r="X1378" s="135"/>
      <c r="Y1378" s="418">
        <f t="shared" si="282"/>
        <v>0</v>
      </c>
      <c r="Z1378" s="291">
        <f t="shared" si="283"/>
        <v>0</v>
      </c>
      <c r="AA1378" s="163"/>
      <c r="AB1378" s="177" t="str">
        <f t="shared" si="284"/>
        <v/>
      </c>
      <c r="AC1378" s="283" t="str">
        <f t="shared" si="285"/>
        <v/>
      </c>
      <c r="AD1378" s="283" t="str">
        <f t="shared" si="286"/>
        <v/>
      </c>
      <c r="AE1378" s="163"/>
      <c r="AF1378" s="162"/>
      <c r="AP1378" s="581"/>
    </row>
    <row r="1379" spans="1:42" s="141" customFormat="1">
      <c r="A1379" s="134">
        <v>1370</v>
      </c>
      <c r="B1379" s="286"/>
      <c r="C1379" s="146">
        <f t="shared" si="279"/>
        <v>0</v>
      </c>
      <c r="D1379" s="146">
        <f t="shared" si="280"/>
        <v>1</v>
      </c>
      <c r="E1379" s="146">
        <f t="shared" si="281"/>
        <v>1900</v>
      </c>
      <c r="F1379" s="287"/>
      <c r="G1379" s="287"/>
      <c r="H1379" s="287"/>
      <c r="I1379" s="288"/>
      <c r="J1379" s="287"/>
      <c r="K1379" s="288"/>
      <c r="L1379" s="134"/>
      <c r="M1379" s="133"/>
      <c r="N1379" s="288"/>
      <c r="O1379" s="134"/>
      <c r="P1379" s="166"/>
      <c r="Q1379" s="289"/>
      <c r="R1379" s="165"/>
      <c r="S1379" s="290"/>
      <c r="T1379" s="290"/>
      <c r="U1379" s="290"/>
      <c r="V1379" s="290"/>
      <c r="W1379" s="166"/>
      <c r="X1379" s="135"/>
      <c r="Y1379" s="418">
        <f t="shared" si="282"/>
        <v>0</v>
      </c>
      <c r="Z1379" s="291">
        <f t="shared" si="283"/>
        <v>0</v>
      </c>
      <c r="AA1379" s="163"/>
      <c r="AB1379" s="177" t="str">
        <f t="shared" si="284"/>
        <v/>
      </c>
      <c r="AC1379" s="283" t="str">
        <f t="shared" si="285"/>
        <v/>
      </c>
      <c r="AD1379" s="283" t="str">
        <f t="shared" si="286"/>
        <v/>
      </c>
      <c r="AE1379" s="163"/>
      <c r="AF1379" s="162"/>
      <c r="AP1379" s="581"/>
    </row>
    <row r="1380" spans="1:42" s="141" customFormat="1">
      <c r="A1380" s="134">
        <v>1371</v>
      </c>
      <c r="B1380" s="286"/>
      <c r="C1380" s="146">
        <f t="shared" si="279"/>
        <v>0</v>
      </c>
      <c r="D1380" s="146">
        <f t="shared" si="280"/>
        <v>1</v>
      </c>
      <c r="E1380" s="146">
        <f t="shared" si="281"/>
        <v>1900</v>
      </c>
      <c r="F1380" s="287"/>
      <c r="G1380" s="287"/>
      <c r="H1380" s="287"/>
      <c r="I1380" s="288"/>
      <c r="J1380" s="287"/>
      <c r="K1380" s="288"/>
      <c r="L1380" s="134"/>
      <c r="M1380" s="133"/>
      <c r="N1380" s="288"/>
      <c r="O1380" s="134"/>
      <c r="P1380" s="166"/>
      <c r="Q1380" s="289"/>
      <c r="R1380" s="165"/>
      <c r="S1380" s="290"/>
      <c r="T1380" s="290"/>
      <c r="U1380" s="290"/>
      <c r="V1380" s="290"/>
      <c r="W1380" s="166"/>
      <c r="X1380" s="135"/>
      <c r="Y1380" s="418">
        <f t="shared" si="282"/>
        <v>0</v>
      </c>
      <c r="Z1380" s="291">
        <f t="shared" si="283"/>
        <v>0</v>
      </c>
      <c r="AA1380" s="163"/>
      <c r="AB1380" s="177" t="str">
        <f t="shared" si="284"/>
        <v/>
      </c>
      <c r="AC1380" s="283" t="str">
        <f t="shared" si="285"/>
        <v/>
      </c>
      <c r="AD1380" s="283" t="str">
        <f t="shared" si="286"/>
        <v/>
      </c>
      <c r="AE1380" s="163"/>
      <c r="AF1380" s="162"/>
      <c r="AP1380" s="581"/>
    </row>
    <row r="1381" spans="1:42" s="141" customFormat="1">
      <c r="A1381" s="134">
        <v>1372</v>
      </c>
      <c r="B1381" s="286"/>
      <c r="C1381" s="146">
        <f t="shared" si="279"/>
        <v>0</v>
      </c>
      <c r="D1381" s="146">
        <f t="shared" si="280"/>
        <v>1</v>
      </c>
      <c r="E1381" s="146">
        <f t="shared" si="281"/>
        <v>1900</v>
      </c>
      <c r="F1381" s="287"/>
      <c r="G1381" s="287"/>
      <c r="H1381" s="287"/>
      <c r="I1381" s="288"/>
      <c r="J1381" s="287"/>
      <c r="K1381" s="288"/>
      <c r="L1381" s="134"/>
      <c r="M1381" s="133"/>
      <c r="N1381" s="288"/>
      <c r="O1381" s="134"/>
      <c r="P1381" s="166"/>
      <c r="Q1381" s="289"/>
      <c r="R1381" s="165"/>
      <c r="S1381" s="290"/>
      <c r="T1381" s="290"/>
      <c r="U1381" s="290"/>
      <c r="V1381" s="290"/>
      <c r="W1381" s="166"/>
      <c r="X1381" s="135"/>
      <c r="Y1381" s="418">
        <f t="shared" si="282"/>
        <v>0</v>
      </c>
      <c r="Z1381" s="291">
        <f t="shared" si="283"/>
        <v>0</v>
      </c>
      <c r="AA1381" s="163"/>
      <c r="AB1381" s="177" t="str">
        <f t="shared" si="284"/>
        <v/>
      </c>
      <c r="AC1381" s="283" t="str">
        <f t="shared" si="285"/>
        <v/>
      </c>
      <c r="AD1381" s="283" t="str">
        <f t="shared" si="286"/>
        <v/>
      </c>
      <c r="AE1381" s="163"/>
      <c r="AF1381" s="162"/>
      <c r="AP1381" s="581"/>
    </row>
    <row r="1382" spans="1:42" s="141" customFormat="1">
      <c r="A1382" s="134">
        <v>1373</v>
      </c>
      <c r="B1382" s="286"/>
      <c r="C1382" s="146">
        <f t="shared" si="279"/>
        <v>0</v>
      </c>
      <c r="D1382" s="146">
        <f t="shared" si="280"/>
        <v>1</v>
      </c>
      <c r="E1382" s="146">
        <f t="shared" si="281"/>
        <v>1900</v>
      </c>
      <c r="F1382" s="287"/>
      <c r="G1382" s="287"/>
      <c r="H1382" s="287"/>
      <c r="I1382" s="288"/>
      <c r="J1382" s="287"/>
      <c r="K1382" s="288"/>
      <c r="L1382" s="134"/>
      <c r="M1382" s="133"/>
      <c r="N1382" s="288"/>
      <c r="O1382" s="134"/>
      <c r="P1382" s="166"/>
      <c r="Q1382" s="289"/>
      <c r="R1382" s="165"/>
      <c r="S1382" s="290"/>
      <c r="T1382" s="290"/>
      <c r="U1382" s="290"/>
      <c r="V1382" s="290"/>
      <c r="W1382" s="166"/>
      <c r="X1382" s="135"/>
      <c r="Y1382" s="418">
        <f t="shared" si="282"/>
        <v>0</v>
      </c>
      <c r="Z1382" s="291">
        <f t="shared" si="283"/>
        <v>0</v>
      </c>
      <c r="AA1382" s="163"/>
      <c r="AB1382" s="177" t="str">
        <f t="shared" si="284"/>
        <v/>
      </c>
      <c r="AC1382" s="283" t="str">
        <f t="shared" si="285"/>
        <v/>
      </c>
      <c r="AD1382" s="283" t="str">
        <f t="shared" si="286"/>
        <v/>
      </c>
      <c r="AE1382" s="163"/>
      <c r="AF1382" s="162"/>
      <c r="AP1382" s="581"/>
    </row>
    <row r="1383" spans="1:42" s="141" customFormat="1">
      <c r="A1383" s="134">
        <v>1374</v>
      </c>
      <c r="B1383" s="286"/>
      <c r="C1383" s="146">
        <f t="shared" si="279"/>
        <v>0</v>
      </c>
      <c r="D1383" s="146">
        <f t="shared" si="280"/>
        <v>1</v>
      </c>
      <c r="E1383" s="146">
        <f t="shared" si="281"/>
        <v>1900</v>
      </c>
      <c r="F1383" s="287"/>
      <c r="G1383" s="287"/>
      <c r="H1383" s="287"/>
      <c r="I1383" s="288"/>
      <c r="J1383" s="287"/>
      <c r="K1383" s="288"/>
      <c r="L1383" s="134"/>
      <c r="M1383" s="133"/>
      <c r="N1383" s="288"/>
      <c r="O1383" s="134"/>
      <c r="P1383" s="166"/>
      <c r="Q1383" s="289"/>
      <c r="R1383" s="165"/>
      <c r="S1383" s="290"/>
      <c r="T1383" s="290"/>
      <c r="U1383" s="290"/>
      <c r="V1383" s="290"/>
      <c r="W1383" s="166"/>
      <c r="X1383" s="135"/>
      <c r="Y1383" s="418">
        <f t="shared" si="282"/>
        <v>0</v>
      </c>
      <c r="Z1383" s="291">
        <f t="shared" si="283"/>
        <v>0</v>
      </c>
      <c r="AA1383" s="163"/>
      <c r="AB1383" s="177" t="str">
        <f t="shared" si="284"/>
        <v/>
      </c>
      <c r="AC1383" s="283" t="str">
        <f t="shared" si="285"/>
        <v/>
      </c>
      <c r="AD1383" s="283" t="str">
        <f t="shared" si="286"/>
        <v/>
      </c>
      <c r="AE1383" s="163"/>
      <c r="AF1383" s="162"/>
      <c r="AP1383" s="581"/>
    </row>
    <row r="1384" spans="1:42" s="141" customFormat="1">
      <c r="A1384" s="134">
        <v>1375</v>
      </c>
      <c r="B1384" s="286"/>
      <c r="C1384" s="146">
        <f t="shared" si="279"/>
        <v>0</v>
      </c>
      <c r="D1384" s="146">
        <f t="shared" si="280"/>
        <v>1</v>
      </c>
      <c r="E1384" s="146">
        <f t="shared" si="281"/>
        <v>1900</v>
      </c>
      <c r="F1384" s="287"/>
      <c r="G1384" s="287"/>
      <c r="H1384" s="287"/>
      <c r="I1384" s="288"/>
      <c r="J1384" s="287"/>
      <c r="K1384" s="288"/>
      <c r="L1384" s="134"/>
      <c r="M1384" s="133"/>
      <c r="N1384" s="288"/>
      <c r="O1384" s="134"/>
      <c r="P1384" s="166"/>
      <c r="Q1384" s="289"/>
      <c r="R1384" s="165"/>
      <c r="S1384" s="290"/>
      <c r="T1384" s="290"/>
      <c r="U1384" s="290"/>
      <c r="V1384" s="290"/>
      <c r="W1384" s="166"/>
      <c r="X1384" s="135"/>
      <c r="Y1384" s="418">
        <f t="shared" si="282"/>
        <v>0</v>
      </c>
      <c r="Z1384" s="291">
        <f t="shared" si="283"/>
        <v>0</v>
      </c>
      <c r="AA1384" s="163"/>
      <c r="AB1384" s="177" t="str">
        <f t="shared" si="284"/>
        <v/>
      </c>
      <c r="AC1384" s="283" t="str">
        <f t="shared" si="285"/>
        <v/>
      </c>
      <c r="AD1384" s="283" t="str">
        <f t="shared" si="286"/>
        <v/>
      </c>
      <c r="AE1384" s="163"/>
      <c r="AF1384" s="162"/>
      <c r="AP1384" s="581"/>
    </row>
    <row r="1385" spans="1:42" s="141" customFormat="1">
      <c r="A1385" s="134">
        <v>1376</v>
      </c>
      <c r="B1385" s="286"/>
      <c r="C1385" s="146">
        <f t="shared" si="279"/>
        <v>0</v>
      </c>
      <c r="D1385" s="146">
        <f t="shared" si="280"/>
        <v>1</v>
      </c>
      <c r="E1385" s="146">
        <f t="shared" si="281"/>
        <v>1900</v>
      </c>
      <c r="F1385" s="287"/>
      <c r="G1385" s="287"/>
      <c r="H1385" s="287"/>
      <c r="I1385" s="288"/>
      <c r="J1385" s="287"/>
      <c r="K1385" s="288"/>
      <c r="L1385" s="134"/>
      <c r="M1385" s="133"/>
      <c r="N1385" s="288"/>
      <c r="O1385" s="134"/>
      <c r="P1385" s="166"/>
      <c r="Q1385" s="289"/>
      <c r="R1385" s="165"/>
      <c r="S1385" s="290"/>
      <c r="T1385" s="290"/>
      <c r="U1385" s="290"/>
      <c r="V1385" s="290"/>
      <c r="W1385" s="166"/>
      <c r="X1385" s="135"/>
      <c r="Y1385" s="418">
        <f t="shared" si="282"/>
        <v>0</v>
      </c>
      <c r="Z1385" s="291">
        <f t="shared" si="283"/>
        <v>0</v>
      </c>
      <c r="AA1385" s="163"/>
      <c r="AB1385" s="177" t="str">
        <f t="shared" si="284"/>
        <v/>
      </c>
      <c r="AC1385" s="283" t="str">
        <f t="shared" si="285"/>
        <v/>
      </c>
      <c r="AD1385" s="283" t="str">
        <f t="shared" si="286"/>
        <v/>
      </c>
      <c r="AE1385" s="163"/>
      <c r="AF1385" s="162"/>
      <c r="AP1385" s="581"/>
    </row>
    <row r="1386" spans="1:42" s="141" customFormat="1">
      <c r="A1386" s="134">
        <v>1377</v>
      </c>
      <c r="B1386" s="286"/>
      <c r="C1386" s="146">
        <f t="shared" si="279"/>
        <v>0</v>
      </c>
      <c r="D1386" s="146">
        <f t="shared" si="280"/>
        <v>1</v>
      </c>
      <c r="E1386" s="146">
        <f t="shared" si="281"/>
        <v>1900</v>
      </c>
      <c r="F1386" s="287"/>
      <c r="G1386" s="287"/>
      <c r="H1386" s="287"/>
      <c r="I1386" s="288"/>
      <c r="J1386" s="287"/>
      <c r="K1386" s="288"/>
      <c r="L1386" s="134"/>
      <c r="M1386" s="133"/>
      <c r="N1386" s="288"/>
      <c r="O1386" s="134"/>
      <c r="P1386" s="166"/>
      <c r="Q1386" s="289"/>
      <c r="R1386" s="165"/>
      <c r="S1386" s="290"/>
      <c r="T1386" s="290"/>
      <c r="U1386" s="290"/>
      <c r="V1386" s="290"/>
      <c r="W1386" s="166"/>
      <c r="X1386" s="135"/>
      <c r="Y1386" s="418">
        <f t="shared" si="282"/>
        <v>0</v>
      </c>
      <c r="Z1386" s="291">
        <f t="shared" si="283"/>
        <v>0</v>
      </c>
      <c r="AA1386" s="163"/>
      <c r="AB1386" s="177" t="str">
        <f t="shared" si="284"/>
        <v/>
      </c>
      <c r="AC1386" s="283" t="str">
        <f t="shared" si="285"/>
        <v/>
      </c>
      <c r="AD1386" s="283" t="str">
        <f t="shared" si="286"/>
        <v/>
      </c>
      <c r="AE1386" s="163"/>
      <c r="AF1386" s="162"/>
      <c r="AP1386" s="581"/>
    </row>
    <row r="1387" spans="1:42" s="141" customFormat="1">
      <c r="A1387" s="134">
        <v>1378</v>
      </c>
      <c r="B1387" s="286"/>
      <c r="C1387" s="146">
        <f t="shared" si="279"/>
        <v>0</v>
      </c>
      <c r="D1387" s="146">
        <f t="shared" si="280"/>
        <v>1</v>
      </c>
      <c r="E1387" s="146">
        <f t="shared" si="281"/>
        <v>1900</v>
      </c>
      <c r="F1387" s="287"/>
      <c r="G1387" s="287"/>
      <c r="H1387" s="287"/>
      <c r="I1387" s="288"/>
      <c r="J1387" s="287"/>
      <c r="K1387" s="288"/>
      <c r="L1387" s="134"/>
      <c r="M1387" s="133"/>
      <c r="N1387" s="288"/>
      <c r="O1387" s="134"/>
      <c r="P1387" s="166"/>
      <c r="Q1387" s="289"/>
      <c r="R1387" s="165"/>
      <c r="S1387" s="290"/>
      <c r="T1387" s="290"/>
      <c r="U1387" s="290"/>
      <c r="V1387" s="290"/>
      <c r="W1387" s="166"/>
      <c r="X1387" s="135"/>
      <c r="Y1387" s="418">
        <f t="shared" si="282"/>
        <v>0</v>
      </c>
      <c r="Z1387" s="291">
        <f t="shared" si="283"/>
        <v>0</v>
      </c>
      <c r="AA1387" s="163"/>
      <c r="AB1387" s="177" t="str">
        <f t="shared" si="284"/>
        <v/>
      </c>
      <c r="AC1387" s="283" t="str">
        <f t="shared" si="285"/>
        <v/>
      </c>
      <c r="AD1387" s="283" t="str">
        <f t="shared" si="286"/>
        <v/>
      </c>
      <c r="AE1387" s="163"/>
      <c r="AF1387" s="162"/>
      <c r="AP1387" s="581"/>
    </row>
    <row r="1388" spans="1:42" s="141" customFormat="1">
      <c r="A1388" s="134">
        <v>1379</v>
      </c>
      <c r="B1388" s="286"/>
      <c r="C1388" s="146">
        <f t="shared" si="279"/>
        <v>0</v>
      </c>
      <c r="D1388" s="146">
        <f t="shared" si="280"/>
        <v>1</v>
      </c>
      <c r="E1388" s="146">
        <f t="shared" si="281"/>
        <v>1900</v>
      </c>
      <c r="F1388" s="287"/>
      <c r="G1388" s="287"/>
      <c r="H1388" s="287"/>
      <c r="I1388" s="288"/>
      <c r="J1388" s="287"/>
      <c r="K1388" s="288"/>
      <c r="L1388" s="134"/>
      <c r="M1388" s="133"/>
      <c r="N1388" s="288"/>
      <c r="O1388" s="134"/>
      <c r="P1388" s="166"/>
      <c r="Q1388" s="289"/>
      <c r="R1388" s="165"/>
      <c r="S1388" s="290"/>
      <c r="T1388" s="290"/>
      <c r="U1388" s="290"/>
      <c r="V1388" s="290"/>
      <c r="W1388" s="166"/>
      <c r="X1388" s="135"/>
      <c r="Y1388" s="418">
        <f t="shared" si="282"/>
        <v>0</v>
      </c>
      <c r="Z1388" s="291">
        <f t="shared" si="283"/>
        <v>0</v>
      </c>
      <c r="AA1388" s="163"/>
      <c r="AB1388" s="177" t="str">
        <f t="shared" si="284"/>
        <v/>
      </c>
      <c r="AC1388" s="283" t="str">
        <f t="shared" si="285"/>
        <v/>
      </c>
      <c r="AD1388" s="283" t="str">
        <f t="shared" si="286"/>
        <v/>
      </c>
      <c r="AE1388" s="163"/>
      <c r="AF1388" s="162"/>
      <c r="AP1388" s="581"/>
    </row>
    <row r="1389" spans="1:42" s="141" customFormat="1">
      <c r="A1389" s="134">
        <v>1380</v>
      </c>
      <c r="B1389" s="286"/>
      <c r="C1389" s="146">
        <f t="shared" si="279"/>
        <v>0</v>
      </c>
      <c r="D1389" s="146">
        <f t="shared" si="280"/>
        <v>1</v>
      </c>
      <c r="E1389" s="146">
        <f t="shared" si="281"/>
        <v>1900</v>
      </c>
      <c r="F1389" s="287"/>
      <c r="G1389" s="287"/>
      <c r="H1389" s="287"/>
      <c r="I1389" s="288"/>
      <c r="J1389" s="287"/>
      <c r="K1389" s="288"/>
      <c r="L1389" s="134"/>
      <c r="M1389" s="133"/>
      <c r="N1389" s="288"/>
      <c r="O1389" s="134"/>
      <c r="P1389" s="166"/>
      <c r="Q1389" s="289"/>
      <c r="R1389" s="165"/>
      <c r="S1389" s="290"/>
      <c r="T1389" s="290"/>
      <c r="U1389" s="290"/>
      <c r="V1389" s="290"/>
      <c r="W1389" s="166"/>
      <c r="X1389" s="135"/>
      <c r="Y1389" s="418">
        <f t="shared" si="282"/>
        <v>0</v>
      </c>
      <c r="Z1389" s="291">
        <f t="shared" si="283"/>
        <v>0</v>
      </c>
      <c r="AA1389" s="163"/>
      <c r="AB1389" s="177" t="str">
        <f t="shared" si="284"/>
        <v/>
      </c>
      <c r="AC1389" s="283" t="str">
        <f t="shared" si="285"/>
        <v/>
      </c>
      <c r="AD1389" s="283" t="str">
        <f t="shared" si="286"/>
        <v/>
      </c>
      <c r="AE1389" s="163"/>
      <c r="AF1389" s="162"/>
      <c r="AP1389" s="581"/>
    </row>
    <row r="1390" spans="1:42" s="141" customFormat="1">
      <c r="A1390" s="134">
        <v>1381</v>
      </c>
      <c r="B1390" s="286"/>
      <c r="C1390" s="146">
        <f t="shared" si="279"/>
        <v>0</v>
      </c>
      <c r="D1390" s="146">
        <f t="shared" si="280"/>
        <v>1</v>
      </c>
      <c r="E1390" s="146">
        <f t="shared" si="281"/>
        <v>1900</v>
      </c>
      <c r="F1390" s="287"/>
      <c r="G1390" s="287"/>
      <c r="H1390" s="287"/>
      <c r="I1390" s="288"/>
      <c r="J1390" s="287"/>
      <c r="K1390" s="288"/>
      <c r="L1390" s="134"/>
      <c r="M1390" s="133"/>
      <c r="N1390" s="288"/>
      <c r="O1390" s="134"/>
      <c r="P1390" s="166"/>
      <c r="Q1390" s="289"/>
      <c r="R1390" s="165"/>
      <c r="S1390" s="290"/>
      <c r="T1390" s="290"/>
      <c r="U1390" s="290"/>
      <c r="V1390" s="290"/>
      <c r="W1390" s="166"/>
      <c r="X1390" s="135"/>
      <c r="Y1390" s="418">
        <f t="shared" si="282"/>
        <v>0</v>
      </c>
      <c r="Z1390" s="291">
        <f t="shared" si="283"/>
        <v>0</v>
      </c>
      <c r="AA1390" s="163"/>
      <c r="AB1390" s="177" t="str">
        <f t="shared" si="284"/>
        <v/>
      </c>
      <c r="AC1390" s="283" t="str">
        <f t="shared" si="285"/>
        <v/>
      </c>
      <c r="AD1390" s="283" t="str">
        <f t="shared" si="286"/>
        <v/>
      </c>
      <c r="AE1390" s="163"/>
      <c r="AF1390" s="162"/>
      <c r="AP1390" s="581"/>
    </row>
    <row r="1391" spans="1:42" s="141" customFormat="1">
      <c r="A1391" s="134">
        <v>1382</v>
      </c>
      <c r="B1391" s="286"/>
      <c r="C1391" s="146">
        <f t="shared" si="279"/>
        <v>0</v>
      </c>
      <c r="D1391" s="146">
        <f t="shared" si="280"/>
        <v>1</v>
      </c>
      <c r="E1391" s="146">
        <f t="shared" si="281"/>
        <v>1900</v>
      </c>
      <c r="F1391" s="287"/>
      <c r="G1391" s="287"/>
      <c r="H1391" s="287"/>
      <c r="I1391" s="288"/>
      <c r="J1391" s="287"/>
      <c r="K1391" s="288"/>
      <c r="L1391" s="134"/>
      <c r="M1391" s="133"/>
      <c r="N1391" s="288"/>
      <c r="O1391" s="134"/>
      <c r="P1391" s="166"/>
      <c r="Q1391" s="289"/>
      <c r="R1391" s="165"/>
      <c r="S1391" s="290"/>
      <c r="T1391" s="290"/>
      <c r="U1391" s="290"/>
      <c r="V1391" s="290"/>
      <c r="W1391" s="166"/>
      <c r="X1391" s="135"/>
      <c r="Y1391" s="418">
        <f t="shared" si="282"/>
        <v>0</v>
      </c>
      <c r="Z1391" s="291">
        <f t="shared" si="283"/>
        <v>0</v>
      </c>
      <c r="AA1391" s="163"/>
      <c r="AB1391" s="177" t="str">
        <f t="shared" si="284"/>
        <v/>
      </c>
      <c r="AC1391" s="283" t="str">
        <f t="shared" si="285"/>
        <v/>
      </c>
      <c r="AD1391" s="283" t="str">
        <f t="shared" si="286"/>
        <v/>
      </c>
      <c r="AE1391" s="163"/>
      <c r="AF1391" s="162"/>
      <c r="AP1391" s="581"/>
    </row>
    <row r="1392" spans="1:42" s="141" customFormat="1">
      <c r="A1392" s="134">
        <v>1383</v>
      </c>
      <c r="B1392" s="286"/>
      <c r="C1392" s="146">
        <f t="shared" si="279"/>
        <v>0</v>
      </c>
      <c r="D1392" s="146">
        <f t="shared" si="280"/>
        <v>1</v>
      </c>
      <c r="E1392" s="146">
        <f t="shared" si="281"/>
        <v>1900</v>
      </c>
      <c r="F1392" s="287"/>
      <c r="G1392" s="287"/>
      <c r="H1392" s="287"/>
      <c r="I1392" s="288"/>
      <c r="J1392" s="287"/>
      <c r="K1392" s="288"/>
      <c r="L1392" s="134"/>
      <c r="M1392" s="133"/>
      <c r="N1392" s="288"/>
      <c r="O1392" s="134"/>
      <c r="P1392" s="166"/>
      <c r="Q1392" s="289"/>
      <c r="R1392" s="165"/>
      <c r="S1392" s="290"/>
      <c r="T1392" s="290"/>
      <c r="U1392" s="290"/>
      <c r="V1392" s="290"/>
      <c r="W1392" s="166"/>
      <c r="X1392" s="135"/>
      <c r="Y1392" s="418">
        <f t="shared" si="282"/>
        <v>0</v>
      </c>
      <c r="Z1392" s="291">
        <f t="shared" si="283"/>
        <v>0</v>
      </c>
      <c r="AA1392" s="163"/>
      <c r="AB1392" s="177" t="str">
        <f t="shared" si="284"/>
        <v/>
      </c>
      <c r="AC1392" s="283" t="str">
        <f t="shared" si="285"/>
        <v/>
      </c>
      <c r="AD1392" s="283" t="str">
        <f t="shared" si="286"/>
        <v/>
      </c>
      <c r="AE1392" s="163"/>
      <c r="AF1392" s="162"/>
      <c r="AP1392" s="581"/>
    </row>
    <row r="1393" spans="1:42" s="141" customFormat="1">
      <c r="A1393" s="134">
        <v>1384</v>
      </c>
      <c r="B1393" s="286"/>
      <c r="C1393" s="146">
        <f t="shared" si="279"/>
        <v>0</v>
      </c>
      <c r="D1393" s="146">
        <f t="shared" si="280"/>
        <v>1</v>
      </c>
      <c r="E1393" s="146">
        <f t="shared" si="281"/>
        <v>1900</v>
      </c>
      <c r="F1393" s="287"/>
      <c r="G1393" s="287"/>
      <c r="H1393" s="287"/>
      <c r="I1393" s="288"/>
      <c r="J1393" s="287"/>
      <c r="K1393" s="288"/>
      <c r="L1393" s="134"/>
      <c r="M1393" s="133"/>
      <c r="N1393" s="288"/>
      <c r="O1393" s="134"/>
      <c r="P1393" s="166"/>
      <c r="Q1393" s="289"/>
      <c r="R1393" s="165"/>
      <c r="S1393" s="290"/>
      <c r="T1393" s="290"/>
      <c r="U1393" s="290"/>
      <c r="V1393" s="290"/>
      <c r="W1393" s="166"/>
      <c r="X1393" s="135"/>
      <c r="Y1393" s="418">
        <f t="shared" si="282"/>
        <v>0</v>
      </c>
      <c r="Z1393" s="291">
        <f t="shared" si="283"/>
        <v>0</v>
      </c>
      <c r="AA1393" s="163"/>
      <c r="AB1393" s="177" t="str">
        <f t="shared" si="284"/>
        <v/>
      </c>
      <c r="AC1393" s="283" t="str">
        <f t="shared" si="285"/>
        <v/>
      </c>
      <c r="AD1393" s="283" t="str">
        <f t="shared" si="286"/>
        <v/>
      </c>
      <c r="AE1393" s="163"/>
      <c r="AF1393" s="162"/>
      <c r="AP1393" s="581"/>
    </row>
    <row r="1394" spans="1:42" s="141" customFormat="1">
      <c r="A1394" s="134">
        <v>1385</v>
      </c>
      <c r="B1394" s="286"/>
      <c r="C1394" s="146">
        <f t="shared" si="279"/>
        <v>0</v>
      </c>
      <c r="D1394" s="146">
        <f t="shared" si="280"/>
        <v>1</v>
      </c>
      <c r="E1394" s="146">
        <f t="shared" si="281"/>
        <v>1900</v>
      </c>
      <c r="F1394" s="287"/>
      <c r="G1394" s="287"/>
      <c r="H1394" s="287"/>
      <c r="I1394" s="288"/>
      <c r="J1394" s="287"/>
      <c r="K1394" s="288"/>
      <c r="L1394" s="134"/>
      <c r="M1394" s="133"/>
      <c r="N1394" s="288"/>
      <c r="O1394" s="134"/>
      <c r="P1394" s="166"/>
      <c r="Q1394" s="289"/>
      <c r="R1394" s="165"/>
      <c r="S1394" s="290"/>
      <c r="T1394" s="290"/>
      <c r="U1394" s="290"/>
      <c r="V1394" s="290"/>
      <c r="W1394" s="166"/>
      <c r="X1394" s="135"/>
      <c r="Y1394" s="418">
        <f t="shared" si="282"/>
        <v>0</v>
      </c>
      <c r="Z1394" s="291">
        <f t="shared" si="283"/>
        <v>0</v>
      </c>
      <c r="AA1394" s="163"/>
      <c r="AB1394" s="177" t="str">
        <f t="shared" si="284"/>
        <v/>
      </c>
      <c r="AC1394" s="283" t="str">
        <f t="shared" si="285"/>
        <v/>
      </c>
      <c r="AD1394" s="283" t="str">
        <f t="shared" si="286"/>
        <v/>
      </c>
      <c r="AE1394" s="163"/>
      <c r="AF1394" s="162"/>
      <c r="AP1394" s="581"/>
    </row>
    <row r="1395" spans="1:42" s="141" customFormat="1">
      <c r="A1395" s="134">
        <v>1386</v>
      </c>
      <c r="B1395" s="286"/>
      <c r="C1395" s="146">
        <f t="shared" si="279"/>
        <v>0</v>
      </c>
      <c r="D1395" s="146">
        <f t="shared" si="280"/>
        <v>1</v>
      </c>
      <c r="E1395" s="146">
        <f t="shared" si="281"/>
        <v>1900</v>
      </c>
      <c r="F1395" s="287"/>
      <c r="G1395" s="287"/>
      <c r="H1395" s="287"/>
      <c r="I1395" s="288"/>
      <c r="J1395" s="287"/>
      <c r="K1395" s="288"/>
      <c r="L1395" s="134"/>
      <c r="M1395" s="133"/>
      <c r="N1395" s="288"/>
      <c r="O1395" s="134"/>
      <c r="P1395" s="166"/>
      <c r="Q1395" s="289"/>
      <c r="R1395" s="165"/>
      <c r="S1395" s="290"/>
      <c r="T1395" s="290"/>
      <c r="U1395" s="290"/>
      <c r="V1395" s="290"/>
      <c r="W1395" s="166"/>
      <c r="X1395" s="135"/>
      <c r="Y1395" s="418">
        <f t="shared" si="282"/>
        <v>0</v>
      </c>
      <c r="Z1395" s="291">
        <f t="shared" si="283"/>
        <v>0</v>
      </c>
      <c r="AA1395" s="163"/>
      <c r="AB1395" s="177" t="str">
        <f t="shared" si="284"/>
        <v/>
      </c>
      <c r="AC1395" s="283" t="str">
        <f t="shared" si="285"/>
        <v/>
      </c>
      <c r="AD1395" s="283" t="str">
        <f t="shared" si="286"/>
        <v/>
      </c>
      <c r="AE1395" s="163"/>
      <c r="AF1395" s="162"/>
      <c r="AP1395" s="581"/>
    </row>
    <row r="1396" spans="1:42" s="141" customFormat="1">
      <c r="A1396" s="134">
        <v>1387</v>
      </c>
      <c r="B1396" s="286"/>
      <c r="C1396" s="146">
        <f t="shared" si="279"/>
        <v>0</v>
      </c>
      <c r="D1396" s="146">
        <f t="shared" si="280"/>
        <v>1</v>
      </c>
      <c r="E1396" s="146">
        <f t="shared" si="281"/>
        <v>1900</v>
      </c>
      <c r="F1396" s="287"/>
      <c r="G1396" s="287"/>
      <c r="H1396" s="287"/>
      <c r="I1396" s="288"/>
      <c r="J1396" s="287"/>
      <c r="K1396" s="288"/>
      <c r="L1396" s="134"/>
      <c r="M1396" s="133"/>
      <c r="N1396" s="288"/>
      <c r="O1396" s="134"/>
      <c r="P1396" s="166"/>
      <c r="Q1396" s="289"/>
      <c r="R1396" s="165"/>
      <c r="S1396" s="290"/>
      <c r="T1396" s="290"/>
      <c r="U1396" s="290"/>
      <c r="V1396" s="290"/>
      <c r="W1396" s="166"/>
      <c r="X1396" s="135"/>
      <c r="Y1396" s="418">
        <f t="shared" si="282"/>
        <v>0</v>
      </c>
      <c r="Z1396" s="291">
        <f t="shared" si="283"/>
        <v>0</v>
      </c>
      <c r="AA1396" s="163"/>
      <c r="AB1396" s="177" t="str">
        <f t="shared" si="284"/>
        <v/>
      </c>
      <c r="AC1396" s="283" t="str">
        <f t="shared" si="285"/>
        <v/>
      </c>
      <c r="AD1396" s="283" t="str">
        <f t="shared" si="286"/>
        <v/>
      </c>
      <c r="AE1396" s="163"/>
      <c r="AF1396" s="162"/>
      <c r="AP1396" s="581"/>
    </row>
    <row r="1397" spans="1:42" s="141" customFormat="1">
      <c r="A1397" s="134">
        <v>1388</v>
      </c>
      <c r="B1397" s="286"/>
      <c r="C1397" s="146">
        <f t="shared" si="279"/>
        <v>0</v>
      </c>
      <c r="D1397" s="146">
        <f t="shared" si="280"/>
        <v>1</v>
      </c>
      <c r="E1397" s="146">
        <f t="shared" si="281"/>
        <v>1900</v>
      </c>
      <c r="F1397" s="287"/>
      <c r="G1397" s="287"/>
      <c r="H1397" s="287"/>
      <c r="I1397" s="288"/>
      <c r="J1397" s="287"/>
      <c r="K1397" s="288"/>
      <c r="L1397" s="134"/>
      <c r="M1397" s="133"/>
      <c r="N1397" s="288"/>
      <c r="O1397" s="134"/>
      <c r="P1397" s="166"/>
      <c r="Q1397" s="289"/>
      <c r="R1397" s="165"/>
      <c r="S1397" s="290"/>
      <c r="T1397" s="290"/>
      <c r="U1397" s="290"/>
      <c r="V1397" s="290"/>
      <c r="W1397" s="166"/>
      <c r="X1397" s="135"/>
      <c r="Y1397" s="418">
        <f t="shared" si="282"/>
        <v>0</v>
      </c>
      <c r="Z1397" s="291">
        <f t="shared" si="283"/>
        <v>0</v>
      </c>
      <c r="AA1397" s="163"/>
      <c r="AB1397" s="177" t="str">
        <f t="shared" si="284"/>
        <v/>
      </c>
      <c r="AC1397" s="283" t="str">
        <f t="shared" si="285"/>
        <v/>
      </c>
      <c r="AD1397" s="283" t="str">
        <f t="shared" si="286"/>
        <v/>
      </c>
      <c r="AE1397" s="163"/>
      <c r="AF1397" s="162"/>
      <c r="AP1397" s="581"/>
    </row>
    <row r="1398" spans="1:42" s="141" customFormat="1">
      <c r="A1398" s="134">
        <v>1389</v>
      </c>
      <c r="B1398" s="286"/>
      <c r="C1398" s="146">
        <f t="shared" si="279"/>
        <v>0</v>
      </c>
      <c r="D1398" s="146">
        <f t="shared" si="280"/>
        <v>1</v>
      </c>
      <c r="E1398" s="146">
        <f t="shared" si="281"/>
        <v>1900</v>
      </c>
      <c r="F1398" s="287"/>
      <c r="G1398" s="287"/>
      <c r="H1398" s="287"/>
      <c r="I1398" s="288"/>
      <c r="J1398" s="287"/>
      <c r="K1398" s="288"/>
      <c r="L1398" s="134"/>
      <c r="M1398" s="133"/>
      <c r="N1398" s="288"/>
      <c r="O1398" s="134"/>
      <c r="P1398" s="166"/>
      <c r="Q1398" s="289"/>
      <c r="R1398" s="165"/>
      <c r="S1398" s="290"/>
      <c r="T1398" s="290"/>
      <c r="U1398" s="290"/>
      <c r="V1398" s="290"/>
      <c r="W1398" s="166"/>
      <c r="X1398" s="135"/>
      <c r="Y1398" s="418">
        <f t="shared" si="282"/>
        <v>0</v>
      </c>
      <c r="Z1398" s="291">
        <f t="shared" si="283"/>
        <v>0</v>
      </c>
      <c r="AA1398" s="163"/>
      <c r="AB1398" s="177" t="str">
        <f t="shared" si="284"/>
        <v/>
      </c>
      <c r="AC1398" s="283" t="str">
        <f t="shared" si="285"/>
        <v/>
      </c>
      <c r="AD1398" s="283" t="str">
        <f t="shared" si="286"/>
        <v/>
      </c>
      <c r="AE1398" s="163"/>
      <c r="AF1398" s="162"/>
      <c r="AP1398" s="581"/>
    </row>
    <row r="1399" spans="1:42" s="141" customFormat="1">
      <c r="A1399" s="134">
        <v>1390</v>
      </c>
      <c r="B1399" s="286"/>
      <c r="C1399" s="146">
        <f t="shared" si="279"/>
        <v>0</v>
      </c>
      <c r="D1399" s="146">
        <f t="shared" si="280"/>
        <v>1</v>
      </c>
      <c r="E1399" s="146">
        <f t="shared" si="281"/>
        <v>1900</v>
      </c>
      <c r="F1399" s="287"/>
      <c r="G1399" s="287"/>
      <c r="H1399" s="287"/>
      <c r="I1399" s="288"/>
      <c r="J1399" s="287"/>
      <c r="K1399" s="288"/>
      <c r="L1399" s="134"/>
      <c r="M1399" s="133"/>
      <c r="N1399" s="288"/>
      <c r="O1399" s="134"/>
      <c r="P1399" s="166"/>
      <c r="Q1399" s="289"/>
      <c r="R1399" s="165"/>
      <c r="S1399" s="290"/>
      <c r="T1399" s="290"/>
      <c r="U1399" s="290"/>
      <c r="V1399" s="290"/>
      <c r="W1399" s="166"/>
      <c r="X1399" s="135"/>
      <c r="Y1399" s="418">
        <f t="shared" si="282"/>
        <v>0</v>
      </c>
      <c r="Z1399" s="291">
        <f t="shared" si="283"/>
        <v>0</v>
      </c>
      <c r="AA1399" s="163"/>
      <c r="AB1399" s="177" t="str">
        <f t="shared" si="284"/>
        <v/>
      </c>
      <c r="AC1399" s="283" t="str">
        <f t="shared" si="285"/>
        <v/>
      </c>
      <c r="AD1399" s="283" t="str">
        <f t="shared" si="286"/>
        <v/>
      </c>
      <c r="AE1399" s="163"/>
      <c r="AF1399" s="162"/>
      <c r="AP1399" s="581"/>
    </row>
    <row r="1400" spans="1:42" s="141" customFormat="1">
      <c r="A1400" s="134">
        <v>1391</v>
      </c>
      <c r="B1400" s="286"/>
      <c r="C1400" s="146">
        <f t="shared" si="279"/>
        <v>0</v>
      </c>
      <c r="D1400" s="146">
        <f t="shared" si="280"/>
        <v>1</v>
      </c>
      <c r="E1400" s="146">
        <f t="shared" si="281"/>
        <v>1900</v>
      </c>
      <c r="F1400" s="287"/>
      <c r="G1400" s="287"/>
      <c r="H1400" s="287"/>
      <c r="I1400" s="288"/>
      <c r="J1400" s="287"/>
      <c r="K1400" s="288"/>
      <c r="L1400" s="134"/>
      <c r="M1400" s="133"/>
      <c r="N1400" s="288"/>
      <c r="O1400" s="134"/>
      <c r="P1400" s="166"/>
      <c r="Q1400" s="289"/>
      <c r="R1400" s="165"/>
      <c r="S1400" s="290"/>
      <c r="T1400" s="290"/>
      <c r="U1400" s="290"/>
      <c r="V1400" s="290"/>
      <c r="W1400" s="166"/>
      <c r="X1400" s="135"/>
      <c r="Y1400" s="418">
        <f t="shared" si="282"/>
        <v>0</v>
      </c>
      <c r="Z1400" s="291">
        <f t="shared" si="283"/>
        <v>0</v>
      </c>
      <c r="AA1400" s="163"/>
      <c r="AB1400" s="177" t="str">
        <f t="shared" si="284"/>
        <v/>
      </c>
      <c r="AC1400" s="283" t="str">
        <f t="shared" si="285"/>
        <v/>
      </c>
      <c r="AD1400" s="283" t="str">
        <f t="shared" si="286"/>
        <v/>
      </c>
      <c r="AE1400" s="163"/>
      <c r="AF1400" s="162"/>
      <c r="AP1400" s="581"/>
    </row>
    <row r="1401" spans="1:42" s="141" customFormat="1">
      <c r="A1401" s="134">
        <v>1392</v>
      </c>
      <c r="B1401" s="286"/>
      <c r="C1401" s="146">
        <f t="shared" si="279"/>
        <v>0</v>
      </c>
      <c r="D1401" s="146">
        <f t="shared" si="280"/>
        <v>1</v>
      </c>
      <c r="E1401" s="146">
        <f t="shared" si="281"/>
        <v>1900</v>
      </c>
      <c r="F1401" s="287"/>
      <c r="G1401" s="287"/>
      <c r="H1401" s="287"/>
      <c r="I1401" s="288"/>
      <c r="J1401" s="287"/>
      <c r="K1401" s="288"/>
      <c r="L1401" s="134"/>
      <c r="M1401" s="133"/>
      <c r="N1401" s="288"/>
      <c r="O1401" s="134"/>
      <c r="P1401" s="166"/>
      <c r="Q1401" s="289"/>
      <c r="R1401" s="165"/>
      <c r="S1401" s="290"/>
      <c r="T1401" s="290"/>
      <c r="U1401" s="290"/>
      <c r="V1401" s="290"/>
      <c r="W1401" s="166"/>
      <c r="X1401" s="135"/>
      <c r="Y1401" s="418">
        <f t="shared" si="282"/>
        <v>0</v>
      </c>
      <c r="Z1401" s="291">
        <f t="shared" si="283"/>
        <v>0</v>
      </c>
      <c r="AA1401" s="163"/>
      <c r="AB1401" s="177" t="str">
        <f t="shared" si="284"/>
        <v/>
      </c>
      <c r="AC1401" s="283" t="str">
        <f t="shared" si="285"/>
        <v/>
      </c>
      <c r="AD1401" s="283" t="str">
        <f t="shared" si="286"/>
        <v/>
      </c>
      <c r="AE1401" s="163"/>
      <c r="AF1401" s="162"/>
      <c r="AP1401" s="581"/>
    </row>
    <row r="1402" spans="1:42" s="141" customFormat="1">
      <c r="A1402" s="134">
        <v>1393</v>
      </c>
      <c r="B1402" s="286"/>
      <c r="C1402" s="146">
        <f t="shared" si="279"/>
        <v>0</v>
      </c>
      <c r="D1402" s="146">
        <f t="shared" si="280"/>
        <v>1</v>
      </c>
      <c r="E1402" s="146">
        <f t="shared" si="281"/>
        <v>1900</v>
      </c>
      <c r="F1402" s="287"/>
      <c r="G1402" s="287"/>
      <c r="H1402" s="287"/>
      <c r="I1402" s="288"/>
      <c r="J1402" s="287"/>
      <c r="K1402" s="288"/>
      <c r="L1402" s="134"/>
      <c r="M1402" s="133"/>
      <c r="N1402" s="288"/>
      <c r="O1402" s="134"/>
      <c r="P1402" s="166"/>
      <c r="Q1402" s="289"/>
      <c r="R1402" s="165"/>
      <c r="S1402" s="290"/>
      <c r="T1402" s="290"/>
      <c r="U1402" s="290"/>
      <c r="V1402" s="290"/>
      <c r="W1402" s="166"/>
      <c r="X1402" s="135"/>
      <c r="Y1402" s="418">
        <f t="shared" si="282"/>
        <v>0</v>
      </c>
      <c r="Z1402" s="291">
        <f t="shared" si="283"/>
        <v>0</v>
      </c>
      <c r="AA1402" s="163"/>
      <c r="AB1402" s="177" t="str">
        <f t="shared" si="284"/>
        <v/>
      </c>
      <c r="AC1402" s="283" t="str">
        <f t="shared" si="285"/>
        <v/>
      </c>
      <c r="AD1402" s="283" t="str">
        <f t="shared" si="286"/>
        <v/>
      </c>
      <c r="AE1402" s="163"/>
      <c r="AF1402" s="162"/>
      <c r="AP1402" s="581"/>
    </row>
    <row r="1403" spans="1:42" s="141" customFormat="1">
      <c r="A1403" s="134">
        <v>1394</v>
      </c>
      <c r="B1403" s="286"/>
      <c r="C1403" s="146">
        <f t="shared" si="279"/>
        <v>0</v>
      </c>
      <c r="D1403" s="146">
        <f t="shared" si="280"/>
        <v>1</v>
      </c>
      <c r="E1403" s="146">
        <f t="shared" si="281"/>
        <v>1900</v>
      </c>
      <c r="F1403" s="287"/>
      <c r="G1403" s="287"/>
      <c r="H1403" s="287"/>
      <c r="I1403" s="288"/>
      <c r="J1403" s="287"/>
      <c r="K1403" s="288"/>
      <c r="L1403" s="134"/>
      <c r="M1403" s="133"/>
      <c r="N1403" s="288"/>
      <c r="O1403" s="134"/>
      <c r="P1403" s="166"/>
      <c r="Q1403" s="289"/>
      <c r="R1403" s="165"/>
      <c r="S1403" s="290"/>
      <c r="T1403" s="290"/>
      <c r="U1403" s="290"/>
      <c r="V1403" s="290"/>
      <c r="W1403" s="166"/>
      <c r="X1403" s="135"/>
      <c r="Y1403" s="418">
        <f t="shared" si="282"/>
        <v>0</v>
      </c>
      <c r="Z1403" s="291">
        <f t="shared" si="283"/>
        <v>0</v>
      </c>
      <c r="AA1403" s="163"/>
      <c r="AB1403" s="177" t="str">
        <f t="shared" si="284"/>
        <v/>
      </c>
      <c r="AC1403" s="283" t="str">
        <f t="shared" si="285"/>
        <v/>
      </c>
      <c r="AD1403" s="283" t="str">
        <f t="shared" si="286"/>
        <v/>
      </c>
      <c r="AE1403" s="163"/>
      <c r="AF1403" s="162"/>
      <c r="AP1403" s="581"/>
    </row>
    <row r="1404" spans="1:42" s="141" customFormat="1">
      <c r="A1404" s="134">
        <v>1395</v>
      </c>
      <c r="B1404" s="286"/>
      <c r="C1404" s="146">
        <f t="shared" si="279"/>
        <v>0</v>
      </c>
      <c r="D1404" s="146">
        <f t="shared" si="280"/>
        <v>1</v>
      </c>
      <c r="E1404" s="146">
        <f t="shared" si="281"/>
        <v>1900</v>
      </c>
      <c r="F1404" s="287"/>
      <c r="G1404" s="287"/>
      <c r="H1404" s="287"/>
      <c r="I1404" s="288"/>
      <c r="J1404" s="287"/>
      <c r="K1404" s="288"/>
      <c r="L1404" s="134"/>
      <c r="M1404" s="133"/>
      <c r="N1404" s="288"/>
      <c r="O1404" s="134"/>
      <c r="P1404" s="166"/>
      <c r="Q1404" s="289"/>
      <c r="R1404" s="165"/>
      <c r="S1404" s="290"/>
      <c r="T1404" s="290"/>
      <c r="U1404" s="290"/>
      <c r="V1404" s="290"/>
      <c r="W1404" s="166"/>
      <c r="X1404" s="135"/>
      <c r="Y1404" s="418">
        <f t="shared" si="282"/>
        <v>0</v>
      </c>
      <c r="Z1404" s="291">
        <f t="shared" si="283"/>
        <v>0</v>
      </c>
      <c r="AA1404" s="163"/>
      <c r="AB1404" s="177" t="str">
        <f t="shared" si="284"/>
        <v/>
      </c>
      <c r="AC1404" s="283" t="str">
        <f t="shared" si="285"/>
        <v/>
      </c>
      <c r="AD1404" s="283" t="str">
        <f t="shared" si="286"/>
        <v/>
      </c>
      <c r="AE1404" s="163"/>
      <c r="AF1404" s="162"/>
      <c r="AP1404" s="581"/>
    </row>
    <row r="1405" spans="1:42" s="141" customFormat="1">
      <c r="A1405" s="134">
        <v>1396</v>
      </c>
      <c r="B1405" s="286"/>
      <c r="C1405" s="146">
        <f t="shared" si="279"/>
        <v>0</v>
      </c>
      <c r="D1405" s="146">
        <f t="shared" si="280"/>
        <v>1</v>
      </c>
      <c r="E1405" s="146">
        <f t="shared" si="281"/>
        <v>1900</v>
      </c>
      <c r="F1405" s="287"/>
      <c r="G1405" s="287"/>
      <c r="H1405" s="287"/>
      <c r="I1405" s="288"/>
      <c r="J1405" s="287"/>
      <c r="K1405" s="288"/>
      <c r="L1405" s="134"/>
      <c r="M1405" s="133"/>
      <c r="N1405" s="288"/>
      <c r="O1405" s="134"/>
      <c r="P1405" s="166"/>
      <c r="Q1405" s="289"/>
      <c r="R1405" s="165"/>
      <c r="S1405" s="290"/>
      <c r="T1405" s="290"/>
      <c r="U1405" s="290"/>
      <c r="V1405" s="290"/>
      <c r="W1405" s="166"/>
      <c r="X1405" s="135"/>
      <c r="Y1405" s="418">
        <f t="shared" si="282"/>
        <v>0</v>
      </c>
      <c r="Z1405" s="291">
        <f t="shared" si="283"/>
        <v>0</v>
      </c>
      <c r="AA1405" s="163"/>
      <c r="AB1405" s="177" t="str">
        <f t="shared" si="284"/>
        <v/>
      </c>
      <c r="AC1405" s="283" t="str">
        <f t="shared" si="285"/>
        <v/>
      </c>
      <c r="AD1405" s="283" t="str">
        <f t="shared" si="286"/>
        <v/>
      </c>
      <c r="AE1405" s="163"/>
      <c r="AF1405" s="162"/>
      <c r="AP1405" s="581"/>
    </row>
    <row r="1406" spans="1:42" s="141" customFormat="1">
      <c r="A1406" s="134">
        <v>1397</v>
      </c>
      <c r="B1406" s="286"/>
      <c r="C1406" s="146">
        <f t="shared" si="279"/>
        <v>0</v>
      </c>
      <c r="D1406" s="146">
        <f t="shared" si="280"/>
        <v>1</v>
      </c>
      <c r="E1406" s="146">
        <f t="shared" si="281"/>
        <v>1900</v>
      </c>
      <c r="F1406" s="287"/>
      <c r="G1406" s="287"/>
      <c r="H1406" s="287"/>
      <c r="I1406" s="288"/>
      <c r="J1406" s="287"/>
      <c r="K1406" s="288"/>
      <c r="L1406" s="134"/>
      <c r="M1406" s="133"/>
      <c r="N1406" s="288"/>
      <c r="O1406" s="134"/>
      <c r="P1406" s="166"/>
      <c r="Q1406" s="289"/>
      <c r="R1406" s="165"/>
      <c r="S1406" s="290"/>
      <c r="T1406" s="290"/>
      <c r="U1406" s="290"/>
      <c r="V1406" s="290"/>
      <c r="W1406" s="166"/>
      <c r="X1406" s="135"/>
      <c r="Y1406" s="418">
        <f t="shared" si="282"/>
        <v>0</v>
      </c>
      <c r="Z1406" s="291">
        <f t="shared" si="283"/>
        <v>0</v>
      </c>
      <c r="AA1406" s="163"/>
      <c r="AB1406" s="177" t="str">
        <f t="shared" si="284"/>
        <v/>
      </c>
      <c r="AC1406" s="283" t="str">
        <f t="shared" si="285"/>
        <v/>
      </c>
      <c r="AD1406" s="283" t="str">
        <f t="shared" si="286"/>
        <v/>
      </c>
      <c r="AE1406" s="163"/>
      <c r="AF1406" s="162"/>
      <c r="AP1406" s="581"/>
    </row>
    <row r="1407" spans="1:42" s="141" customFormat="1">
      <c r="A1407" s="134">
        <v>1398</v>
      </c>
      <c r="B1407" s="286"/>
      <c r="C1407" s="146">
        <f t="shared" si="279"/>
        <v>0</v>
      </c>
      <c r="D1407" s="146">
        <f t="shared" si="280"/>
        <v>1</v>
      </c>
      <c r="E1407" s="146">
        <f t="shared" si="281"/>
        <v>1900</v>
      </c>
      <c r="F1407" s="287"/>
      <c r="G1407" s="287"/>
      <c r="H1407" s="287"/>
      <c r="I1407" s="288"/>
      <c r="J1407" s="287"/>
      <c r="K1407" s="288"/>
      <c r="L1407" s="134"/>
      <c r="M1407" s="133"/>
      <c r="N1407" s="288"/>
      <c r="O1407" s="134"/>
      <c r="P1407" s="166"/>
      <c r="Q1407" s="289"/>
      <c r="R1407" s="165"/>
      <c r="S1407" s="290"/>
      <c r="T1407" s="290"/>
      <c r="U1407" s="290"/>
      <c r="V1407" s="290"/>
      <c r="W1407" s="166"/>
      <c r="X1407" s="135"/>
      <c r="Y1407" s="418">
        <f t="shared" si="282"/>
        <v>0</v>
      </c>
      <c r="Z1407" s="291">
        <f t="shared" si="283"/>
        <v>0</v>
      </c>
      <c r="AA1407" s="163"/>
      <c r="AB1407" s="177" t="str">
        <f t="shared" si="284"/>
        <v/>
      </c>
      <c r="AC1407" s="283" t="str">
        <f t="shared" si="285"/>
        <v/>
      </c>
      <c r="AD1407" s="283" t="str">
        <f t="shared" si="286"/>
        <v/>
      </c>
      <c r="AE1407" s="163"/>
      <c r="AF1407" s="162"/>
      <c r="AP1407" s="581"/>
    </row>
    <row r="1408" spans="1:42" s="141" customFormat="1">
      <c r="A1408" s="134">
        <v>1399</v>
      </c>
      <c r="B1408" s="286"/>
      <c r="C1408" s="146">
        <f t="shared" si="279"/>
        <v>0</v>
      </c>
      <c r="D1408" s="146">
        <f t="shared" si="280"/>
        <v>1</v>
      </c>
      <c r="E1408" s="146">
        <f t="shared" si="281"/>
        <v>1900</v>
      </c>
      <c r="F1408" s="287"/>
      <c r="G1408" s="287"/>
      <c r="H1408" s="287"/>
      <c r="I1408" s="288"/>
      <c r="J1408" s="287"/>
      <c r="K1408" s="288"/>
      <c r="L1408" s="134"/>
      <c r="M1408" s="133"/>
      <c r="N1408" s="288"/>
      <c r="O1408" s="134"/>
      <c r="P1408" s="166"/>
      <c r="Q1408" s="289"/>
      <c r="R1408" s="165"/>
      <c r="S1408" s="290"/>
      <c r="T1408" s="290"/>
      <c r="U1408" s="290"/>
      <c r="V1408" s="290"/>
      <c r="W1408" s="166"/>
      <c r="X1408" s="135"/>
      <c r="Y1408" s="418">
        <f t="shared" si="282"/>
        <v>0</v>
      </c>
      <c r="Z1408" s="291">
        <f t="shared" si="283"/>
        <v>0</v>
      </c>
      <c r="AA1408" s="163"/>
      <c r="AB1408" s="177" t="str">
        <f t="shared" si="284"/>
        <v/>
      </c>
      <c r="AC1408" s="283" t="str">
        <f t="shared" si="285"/>
        <v/>
      </c>
      <c r="AD1408" s="283" t="str">
        <f t="shared" si="286"/>
        <v/>
      </c>
      <c r="AE1408" s="163"/>
      <c r="AF1408" s="162"/>
      <c r="AP1408" s="581"/>
    </row>
    <row r="1409" spans="1:42" s="141" customFormat="1">
      <c r="A1409" s="134">
        <v>1400</v>
      </c>
      <c r="B1409" s="286"/>
      <c r="C1409" s="146">
        <f t="shared" si="279"/>
        <v>0</v>
      </c>
      <c r="D1409" s="146">
        <f t="shared" si="280"/>
        <v>1</v>
      </c>
      <c r="E1409" s="146">
        <f t="shared" si="281"/>
        <v>1900</v>
      </c>
      <c r="F1409" s="287"/>
      <c r="G1409" s="287"/>
      <c r="H1409" s="287"/>
      <c r="I1409" s="288"/>
      <c r="J1409" s="287"/>
      <c r="K1409" s="288"/>
      <c r="L1409" s="134"/>
      <c r="M1409" s="133"/>
      <c r="N1409" s="288"/>
      <c r="O1409" s="134"/>
      <c r="P1409" s="166"/>
      <c r="Q1409" s="289"/>
      <c r="R1409" s="165"/>
      <c r="S1409" s="290"/>
      <c r="T1409" s="290"/>
      <c r="U1409" s="290"/>
      <c r="V1409" s="290"/>
      <c r="W1409" s="166"/>
      <c r="X1409" s="135"/>
      <c r="Y1409" s="418">
        <f t="shared" si="282"/>
        <v>0</v>
      </c>
      <c r="Z1409" s="291">
        <f t="shared" si="283"/>
        <v>0</v>
      </c>
      <c r="AA1409" s="163"/>
      <c r="AB1409" s="177" t="str">
        <f t="shared" si="284"/>
        <v/>
      </c>
      <c r="AC1409" s="283" t="str">
        <f t="shared" si="285"/>
        <v/>
      </c>
      <c r="AD1409" s="283" t="str">
        <f t="shared" si="286"/>
        <v/>
      </c>
      <c r="AE1409" s="163"/>
      <c r="AF1409" s="162"/>
      <c r="AP1409" s="581"/>
    </row>
    <row r="1410" spans="1:42" s="141" customFormat="1">
      <c r="A1410" s="134">
        <v>1401</v>
      </c>
      <c r="B1410" s="286"/>
      <c r="C1410" s="146">
        <f t="shared" si="279"/>
        <v>0</v>
      </c>
      <c r="D1410" s="146">
        <f t="shared" si="280"/>
        <v>1</v>
      </c>
      <c r="E1410" s="146">
        <f t="shared" si="281"/>
        <v>1900</v>
      </c>
      <c r="F1410" s="287"/>
      <c r="G1410" s="287"/>
      <c r="H1410" s="287"/>
      <c r="I1410" s="288"/>
      <c r="J1410" s="287"/>
      <c r="K1410" s="288"/>
      <c r="L1410" s="134"/>
      <c r="M1410" s="133"/>
      <c r="N1410" s="288"/>
      <c r="O1410" s="134"/>
      <c r="P1410" s="166"/>
      <c r="Q1410" s="289"/>
      <c r="R1410" s="165"/>
      <c r="S1410" s="290"/>
      <c r="T1410" s="290"/>
      <c r="U1410" s="290"/>
      <c r="V1410" s="290"/>
      <c r="W1410" s="166"/>
      <c r="X1410" s="135"/>
      <c r="Y1410" s="418">
        <f t="shared" si="282"/>
        <v>0</v>
      </c>
      <c r="Z1410" s="291">
        <f t="shared" si="283"/>
        <v>0</v>
      </c>
      <c r="AA1410" s="163"/>
      <c r="AB1410" s="177" t="str">
        <f t="shared" si="284"/>
        <v/>
      </c>
      <c r="AC1410" s="283" t="str">
        <f t="shared" si="285"/>
        <v/>
      </c>
      <c r="AD1410" s="283" t="str">
        <f t="shared" si="286"/>
        <v/>
      </c>
      <c r="AE1410" s="163"/>
      <c r="AF1410" s="162"/>
      <c r="AP1410" s="581"/>
    </row>
    <row r="1411" spans="1:42" s="141" customFormat="1">
      <c r="A1411" s="134">
        <v>1402</v>
      </c>
      <c r="B1411" s="286"/>
      <c r="C1411" s="146">
        <f t="shared" si="279"/>
        <v>0</v>
      </c>
      <c r="D1411" s="146">
        <f t="shared" si="280"/>
        <v>1</v>
      </c>
      <c r="E1411" s="146">
        <f t="shared" si="281"/>
        <v>1900</v>
      </c>
      <c r="F1411" s="287"/>
      <c r="G1411" s="287"/>
      <c r="H1411" s="287"/>
      <c r="I1411" s="288"/>
      <c r="J1411" s="287"/>
      <c r="K1411" s="288"/>
      <c r="L1411" s="134"/>
      <c r="M1411" s="133"/>
      <c r="N1411" s="288"/>
      <c r="O1411" s="134"/>
      <c r="P1411" s="166"/>
      <c r="Q1411" s="289"/>
      <c r="R1411" s="165"/>
      <c r="S1411" s="290"/>
      <c r="T1411" s="290"/>
      <c r="U1411" s="290"/>
      <c r="V1411" s="290"/>
      <c r="W1411" s="166"/>
      <c r="X1411" s="135"/>
      <c r="Y1411" s="418">
        <f t="shared" si="282"/>
        <v>0</v>
      </c>
      <c r="Z1411" s="291">
        <f t="shared" si="283"/>
        <v>0</v>
      </c>
      <c r="AA1411" s="163"/>
      <c r="AB1411" s="177" t="str">
        <f t="shared" si="284"/>
        <v/>
      </c>
      <c r="AC1411" s="283" t="str">
        <f t="shared" si="285"/>
        <v/>
      </c>
      <c r="AD1411" s="283" t="str">
        <f t="shared" si="286"/>
        <v/>
      </c>
      <c r="AE1411" s="163"/>
      <c r="AF1411" s="162"/>
      <c r="AP1411" s="581"/>
    </row>
    <row r="1412" spans="1:42" s="141" customFormat="1">
      <c r="A1412" s="134">
        <v>1403</v>
      </c>
      <c r="B1412" s="286"/>
      <c r="C1412" s="146">
        <f t="shared" si="279"/>
        <v>0</v>
      </c>
      <c r="D1412" s="146">
        <f t="shared" si="280"/>
        <v>1</v>
      </c>
      <c r="E1412" s="146">
        <f t="shared" si="281"/>
        <v>1900</v>
      </c>
      <c r="F1412" s="287"/>
      <c r="G1412" s="287"/>
      <c r="H1412" s="287"/>
      <c r="I1412" s="288"/>
      <c r="J1412" s="287"/>
      <c r="K1412" s="288"/>
      <c r="L1412" s="134"/>
      <c r="M1412" s="133"/>
      <c r="N1412" s="288"/>
      <c r="O1412" s="134"/>
      <c r="P1412" s="166"/>
      <c r="Q1412" s="289"/>
      <c r="R1412" s="165"/>
      <c r="S1412" s="290"/>
      <c r="T1412" s="290"/>
      <c r="U1412" s="290"/>
      <c r="V1412" s="290"/>
      <c r="W1412" s="166"/>
      <c r="X1412" s="135"/>
      <c r="Y1412" s="418">
        <f t="shared" si="282"/>
        <v>0</v>
      </c>
      <c r="Z1412" s="291">
        <f t="shared" si="283"/>
        <v>0</v>
      </c>
      <c r="AA1412" s="163"/>
      <c r="AB1412" s="177" t="str">
        <f t="shared" si="284"/>
        <v/>
      </c>
      <c r="AC1412" s="283" t="str">
        <f t="shared" si="285"/>
        <v/>
      </c>
      <c r="AD1412" s="283" t="str">
        <f t="shared" si="286"/>
        <v/>
      </c>
      <c r="AE1412" s="163"/>
      <c r="AF1412" s="162"/>
      <c r="AP1412" s="581"/>
    </row>
    <row r="1413" spans="1:42" s="141" customFormat="1">
      <c r="A1413" s="134">
        <v>1404</v>
      </c>
      <c r="B1413" s="286"/>
      <c r="C1413" s="146">
        <f t="shared" si="279"/>
        <v>0</v>
      </c>
      <c r="D1413" s="146">
        <f t="shared" si="280"/>
        <v>1</v>
      </c>
      <c r="E1413" s="146">
        <f t="shared" si="281"/>
        <v>1900</v>
      </c>
      <c r="F1413" s="287"/>
      <c r="G1413" s="287"/>
      <c r="H1413" s="287"/>
      <c r="I1413" s="288"/>
      <c r="J1413" s="287"/>
      <c r="K1413" s="288"/>
      <c r="L1413" s="134"/>
      <c r="M1413" s="133"/>
      <c r="N1413" s="288"/>
      <c r="O1413" s="134"/>
      <c r="P1413" s="166"/>
      <c r="Q1413" s="289"/>
      <c r="R1413" s="165"/>
      <c r="S1413" s="290"/>
      <c r="T1413" s="290"/>
      <c r="U1413" s="290"/>
      <c r="V1413" s="290"/>
      <c r="W1413" s="166"/>
      <c r="X1413" s="135"/>
      <c r="Y1413" s="418">
        <f t="shared" si="282"/>
        <v>0</v>
      </c>
      <c r="Z1413" s="291">
        <f t="shared" si="283"/>
        <v>0</v>
      </c>
      <c r="AA1413" s="163"/>
      <c r="AB1413" s="177" t="str">
        <f t="shared" si="284"/>
        <v/>
      </c>
      <c r="AC1413" s="283" t="str">
        <f t="shared" si="285"/>
        <v/>
      </c>
      <c r="AD1413" s="283" t="str">
        <f t="shared" si="286"/>
        <v/>
      </c>
      <c r="AE1413" s="163"/>
      <c r="AF1413" s="162"/>
      <c r="AP1413" s="581"/>
    </row>
    <row r="1414" spans="1:42" s="141" customFormat="1">
      <c r="A1414" s="134">
        <v>1405</v>
      </c>
      <c r="B1414" s="286"/>
      <c r="C1414" s="146">
        <f t="shared" si="279"/>
        <v>0</v>
      </c>
      <c r="D1414" s="146">
        <f t="shared" si="280"/>
        <v>1</v>
      </c>
      <c r="E1414" s="146">
        <f t="shared" si="281"/>
        <v>1900</v>
      </c>
      <c r="F1414" s="287"/>
      <c r="G1414" s="287"/>
      <c r="H1414" s="287"/>
      <c r="I1414" s="288"/>
      <c r="J1414" s="287"/>
      <c r="K1414" s="288"/>
      <c r="L1414" s="134"/>
      <c r="M1414" s="133"/>
      <c r="N1414" s="288"/>
      <c r="O1414" s="134"/>
      <c r="P1414" s="166"/>
      <c r="Q1414" s="289"/>
      <c r="R1414" s="165"/>
      <c r="S1414" s="290"/>
      <c r="T1414" s="290"/>
      <c r="U1414" s="290"/>
      <c r="V1414" s="290"/>
      <c r="W1414" s="166"/>
      <c r="X1414" s="135"/>
      <c r="Y1414" s="418">
        <f t="shared" si="282"/>
        <v>0</v>
      </c>
      <c r="Z1414" s="291">
        <f t="shared" si="283"/>
        <v>0</v>
      </c>
      <c r="AA1414" s="163"/>
      <c r="AB1414" s="177" t="str">
        <f t="shared" si="284"/>
        <v/>
      </c>
      <c r="AC1414" s="283" t="str">
        <f t="shared" si="285"/>
        <v/>
      </c>
      <c r="AD1414" s="283" t="str">
        <f t="shared" si="286"/>
        <v/>
      </c>
      <c r="AE1414" s="163"/>
      <c r="AF1414" s="162"/>
      <c r="AP1414" s="581"/>
    </row>
    <row r="1415" spans="1:42" s="141" customFormat="1">
      <c r="A1415" s="134">
        <v>1406</v>
      </c>
      <c r="B1415" s="286"/>
      <c r="C1415" s="146">
        <f t="shared" si="279"/>
        <v>0</v>
      </c>
      <c r="D1415" s="146">
        <f t="shared" si="280"/>
        <v>1</v>
      </c>
      <c r="E1415" s="146">
        <f t="shared" si="281"/>
        <v>1900</v>
      </c>
      <c r="F1415" s="287"/>
      <c r="G1415" s="287"/>
      <c r="H1415" s="287"/>
      <c r="I1415" s="288"/>
      <c r="J1415" s="287"/>
      <c r="K1415" s="288"/>
      <c r="L1415" s="134"/>
      <c r="M1415" s="133"/>
      <c r="N1415" s="288"/>
      <c r="O1415" s="134"/>
      <c r="P1415" s="166"/>
      <c r="Q1415" s="289"/>
      <c r="R1415" s="165"/>
      <c r="S1415" s="290"/>
      <c r="T1415" s="290"/>
      <c r="U1415" s="290"/>
      <c r="V1415" s="290"/>
      <c r="W1415" s="166"/>
      <c r="X1415" s="135"/>
      <c r="Y1415" s="418">
        <f t="shared" si="282"/>
        <v>0</v>
      </c>
      <c r="Z1415" s="291">
        <f t="shared" si="283"/>
        <v>0</v>
      </c>
      <c r="AA1415" s="163"/>
      <c r="AB1415" s="177" t="str">
        <f t="shared" si="284"/>
        <v/>
      </c>
      <c r="AC1415" s="283" t="str">
        <f t="shared" si="285"/>
        <v/>
      </c>
      <c r="AD1415" s="283" t="str">
        <f t="shared" si="286"/>
        <v/>
      </c>
      <c r="AE1415" s="163"/>
      <c r="AF1415" s="162"/>
      <c r="AP1415" s="581"/>
    </row>
    <row r="1416" spans="1:42" s="141" customFormat="1">
      <c r="A1416" s="134">
        <v>1407</v>
      </c>
      <c r="B1416" s="286"/>
      <c r="C1416" s="146">
        <f t="shared" si="279"/>
        <v>0</v>
      </c>
      <c r="D1416" s="146">
        <f t="shared" si="280"/>
        <v>1</v>
      </c>
      <c r="E1416" s="146">
        <f t="shared" si="281"/>
        <v>1900</v>
      </c>
      <c r="F1416" s="287"/>
      <c r="G1416" s="287"/>
      <c r="H1416" s="287"/>
      <c r="I1416" s="288"/>
      <c r="J1416" s="287"/>
      <c r="K1416" s="288"/>
      <c r="L1416" s="134"/>
      <c r="M1416" s="133"/>
      <c r="N1416" s="288"/>
      <c r="O1416" s="134"/>
      <c r="P1416" s="166"/>
      <c r="Q1416" s="289"/>
      <c r="R1416" s="165"/>
      <c r="S1416" s="290"/>
      <c r="T1416" s="290"/>
      <c r="U1416" s="290"/>
      <c r="V1416" s="290"/>
      <c r="W1416" s="166"/>
      <c r="X1416" s="135"/>
      <c r="Y1416" s="418">
        <f t="shared" si="282"/>
        <v>0</v>
      </c>
      <c r="Z1416" s="291">
        <f t="shared" si="283"/>
        <v>0</v>
      </c>
      <c r="AA1416" s="163"/>
      <c r="AB1416" s="177" t="str">
        <f t="shared" si="284"/>
        <v/>
      </c>
      <c r="AC1416" s="283" t="str">
        <f t="shared" si="285"/>
        <v/>
      </c>
      <c r="AD1416" s="283" t="str">
        <f t="shared" si="286"/>
        <v/>
      </c>
      <c r="AE1416" s="163"/>
      <c r="AF1416" s="162"/>
      <c r="AP1416" s="581"/>
    </row>
    <row r="1417" spans="1:42" s="141" customFormat="1">
      <c r="A1417" s="134">
        <v>1408</v>
      </c>
      <c r="B1417" s="286"/>
      <c r="C1417" s="146">
        <f t="shared" si="279"/>
        <v>0</v>
      </c>
      <c r="D1417" s="146">
        <f t="shared" si="280"/>
        <v>1</v>
      </c>
      <c r="E1417" s="146">
        <f t="shared" si="281"/>
        <v>1900</v>
      </c>
      <c r="F1417" s="287"/>
      <c r="G1417" s="287"/>
      <c r="H1417" s="287"/>
      <c r="I1417" s="288"/>
      <c r="J1417" s="287"/>
      <c r="K1417" s="288"/>
      <c r="L1417" s="134"/>
      <c r="M1417" s="133"/>
      <c r="N1417" s="288"/>
      <c r="O1417" s="134"/>
      <c r="P1417" s="166"/>
      <c r="Q1417" s="289"/>
      <c r="R1417" s="165"/>
      <c r="S1417" s="290"/>
      <c r="T1417" s="290"/>
      <c r="U1417" s="290"/>
      <c r="V1417" s="290"/>
      <c r="W1417" s="166"/>
      <c r="X1417" s="135"/>
      <c r="Y1417" s="418">
        <f t="shared" si="282"/>
        <v>0</v>
      </c>
      <c r="Z1417" s="291">
        <f t="shared" si="283"/>
        <v>0</v>
      </c>
      <c r="AA1417" s="163"/>
      <c r="AB1417" s="177" t="str">
        <f t="shared" si="284"/>
        <v/>
      </c>
      <c r="AC1417" s="283" t="str">
        <f t="shared" si="285"/>
        <v/>
      </c>
      <c r="AD1417" s="283" t="str">
        <f t="shared" si="286"/>
        <v/>
      </c>
      <c r="AE1417" s="163"/>
      <c r="AF1417" s="162"/>
      <c r="AP1417" s="581"/>
    </row>
    <row r="1418" spans="1:42" s="141" customFormat="1">
      <c r="A1418" s="134">
        <v>1409</v>
      </c>
      <c r="B1418" s="286"/>
      <c r="C1418" s="146">
        <f t="shared" si="279"/>
        <v>0</v>
      </c>
      <c r="D1418" s="146">
        <f t="shared" si="280"/>
        <v>1</v>
      </c>
      <c r="E1418" s="146">
        <f t="shared" si="281"/>
        <v>1900</v>
      </c>
      <c r="F1418" s="287"/>
      <c r="G1418" s="287"/>
      <c r="H1418" s="287"/>
      <c r="I1418" s="288"/>
      <c r="J1418" s="287"/>
      <c r="K1418" s="288"/>
      <c r="L1418" s="134"/>
      <c r="M1418" s="133"/>
      <c r="N1418" s="288"/>
      <c r="O1418" s="134"/>
      <c r="P1418" s="166"/>
      <c r="Q1418" s="289"/>
      <c r="R1418" s="165"/>
      <c r="S1418" s="290"/>
      <c r="T1418" s="290"/>
      <c r="U1418" s="290"/>
      <c r="V1418" s="290"/>
      <c r="W1418" s="166"/>
      <c r="X1418" s="135"/>
      <c r="Y1418" s="418">
        <f t="shared" si="282"/>
        <v>0</v>
      </c>
      <c r="Z1418" s="291">
        <f t="shared" si="283"/>
        <v>0</v>
      </c>
      <c r="AA1418" s="163"/>
      <c r="AB1418" s="177" t="str">
        <f t="shared" si="284"/>
        <v/>
      </c>
      <c r="AC1418" s="283" t="str">
        <f t="shared" si="285"/>
        <v/>
      </c>
      <c r="AD1418" s="283" t="str">
        <f t="shared" si="286"/>
        <v/>
      </c>
      <c r="AE1418" s="163"/>
      <c r="AF1418" s="162"/>
      <c r="AP1418" s="581"/>
    </row>
    <row r="1419" spans="1:42" s="141" customFormat="1">
      <c r="A1419" s="134">
        <v>1410</v>
      </c>
      <c r="B1419" s="286"/>
      <c r="C1419" s="146">
        <f t="shared" ref="C1419:C1482" si="287">DAY(B1419)</f>
        <v>0</v>
      </c>
      <c r="D1419" s="146">
        <f t="shared" ref="D1419:D1482" si="288">MONTH(B1419)</f>
        <v>1</v>
      </c>
      <c r="E1419" s="146">
        <f t="shared" ref="E1419:E1482" si="289">YEAR(B1419)</f>
        <v>1900</v>
      </c>
      <c r="F1419" s="287"/>
      <c r="G1419" s="287"/>
      <c r="H1419" s="287"/>
      <c r="I1419" s="288"/>
      <c r="J1419" s="287"/>
      <c r="K1419" s="288"/>
      <c r="L1419" s="134"/>
      <c r="M1419" s="133"/>
      <c r="N1419" s="288"/>
      <c r="O1419" s="134"/>
      <c r="P1419" s="166"/>
      <c r="Q1419" s="289"/>
      <c r="R1419" s="165"/>
      <c r="S1419" s="290"/>
      <c r="T1419" s="290"/>
      <c r="U1419" s="290"/>
      <c r="V1419" s="290"/>
      <c r="W1419" s="166"/>
      <c r="X1419" s="135"/>
      <c r="Y1419" s="418">
        <f t="shared" ref="Y1419:Y1482" si="290">X1419*U1419</f>
        <v>0</v>
      </c>
      <c r="Z1419" s="291">
        <f t="shared" ref="Z1419:Z1482" si="291">Y1419*1.1</f>
        <v>0</v>
      </c>
      <c r="AA1419" s="163"/>
      <c r="AB1419" s="177" t="str">
        <f t="shared" ref="AB1419:AB1482" si="292">IF(S1419="","",IF(S1419-U1419=0,"Full","No"))</f>
        <v/>
      </c>
      <c r="AC1419" s="283" t="str">
        <f t="shared" ref="AC1419:AC1482" si="293">IF(AND(S1419&gt;U1419,V1419=0),"Lost",IF(AND(S1419&gt;U1419,V1419&lt;(S1419-U1419)),"Lost",""))</f>
        <v/>
      </c>
      <c r="AD1419" s="283" t="str">
        <f t="shared" ref="AD1419:AD1482" si="294">IF(AND(S1419&gt;U1419,V1419=0),S1419-U1419,IF(AND(S1419&gt;U1419,V1419&lt;(S1419-U1419)),S1419-(U1419+V1419),""))</f>
        <v/>
      </c>
      <c r="AE1419" s="163"/>
      <c r="AF1419" s="162"/>
      <c r="AP1419" s="581"/>
    </row>
    <row r="1420" spans="1:42" s="141" customFormat="1">
      <c r="A1420" s="134">
        <v>1411</v>
      </c>
      <c r="B1420" s="286"/>
      <c r="C1420" s="146">
        <f t="shared" si="287"/>
        <v>0</v>
      </c>
      <c r="D1420" s="146">
        <f t="shared" si="288"/>
        <v>1</v>
      </c>
      <c r="E1420" s="146">
        <f t="shared" si="289"/>
        <v>1900</v>
      </c>
      <c r="F1420" s="287"/>
      <c r="G1420" s="287"/>
      <c r="H1420" s="287"/>
      <c r="I1420" s="288"/>
      <c r="J1420" s="287"/>
      <c r="K1420" s="288"/>
      <c r="L1420" s="134"/>
      <c r="M1420" s="133"/>
      <c r="N1420" s="288"/>
      <c r="O1420" s="134"/>
      <c r="P1420" s="166"/>
      <c r="Q1420" s="289"/>
      <c r="R1420" s="165"/>
      <c r="S1420" s="290"/>
      <c r="T1420" s="290"/>
      <c r="U1420" s="290"/>
      <c r="V1420" s="290"/>
      <c r="W1420" s="166"/>
      <c r="X1420" s="135"/>
      <c r="Y1420" s="418">
        <f t="shared" si="290"/>
        <v>0</v>
      </c>
      <c r="Z1420" s="291">
        <f t="shared" si="291"/>
        <v>0</v>
      </c>
      <c r="AA1420" s="163"/>
      <c r="AB1420" s="177" t="str">
        <f t="shared" si="292"/>
        <v/>
      </c>
      <c r="AC1420" s="283" t="str">
        <f t="shared" si="293"/>
        <v/>
      </c>
      <c r="AD1420" s="283" t="str">
        <f t="shared" si="294"/>
        <v/>
      </c>
      <c r="AE1420" s="163"/>
      <c r="AF1420" s="162"/>
      <c r="AP1420" s="581"/>
    </row>
    <row r="1421" spans="1:42" s="141" customFormat="1">
      <c r="A1421" s="134">
        <v>1412</v>
      </c>
      <c r="B1421" s="286"/>
      <c r="C1421" s="146">
        <f t="shared" si="287"/>
        <v>0</v>
      </c>
      <c r="D1421" s="146">
        <f t="shared" si="288"/>
        <v>1</v>
      </c>
      <c r="E1421" s="146">
        <f t="shared" si="289"/>
        <v>1900</v>
      </c>
      <c r="F1421" s="287"/>
      <c r="G1421" s="287"/>
      <c r="H1421" s="287"/>
      <c r="I1421" s="288"/>
      <c r="J1421" s="287"/>
      <c r="K1421" s="288"/>
      <c r="L1421" s="134"/>
      <c r="M1421" s="133"/>
      <c r="N1421" s="288"/>
      <c r="O1421" s="134"/>
      <c r="P1421" s="166"/>
      <c r="Q1421" s="289"/>
      <c r="R1421" s="165"/>
      <c r="S1421" s="290"/>
      <c r="T1421" s="290"/>
      <c r="U1421" s="290"/>
      <c r="V1421" s="290"/>
      <c r="W1421" s="166"/>
      <c r="X1421" s="135"/>
      <c r="Y1421" s="418">
        <f t="shared" si="290"/>
        <v>0</v>
      </c>
      <c r="Z1421" s="291">
        <f t="shared" si="291"/>
        <v>0</v>
      </c>
      <c r="AA1421" s="163"/>
      <c r="AB1421" s="177" t="str">
        <f t="shared" si="292"/>
        <v/>
      </c>
      <c r="AC1421" s="283" t="str">
        <f t="shared" si="293"/>
        <v/>
      </c>
      <c r="AD1421" s="283" t="str">
        <f t="shared" si="294"/>
        <v/>
      </c>
      <c r="AE1421" s="163"/>
      <c r="AF1421" s="162"/>
      <c r="AP1421" s="581"/>
    </row>
    <row r="1422" spans="1:42" s="141" customFormat="1">
      <c r="A1422" s="134">
        <v>1413</v>
      </c>
      <c r="B1422" s="286"/>
      <c r="C1422" s="146">
        <f t="shared" si="287"/>
        <v>0</v>
      </c>
      <c r="D1422" s="146">
        <f t="shared" si="288"/>
        <v>1</v>
      </c>
      <c r="E1422" s="146">
        <f t="shared" si="289"/>
        <v>1900</v>
      </c>
      <c r="F1422" s="287"/>
      <c r="G1422" s="287"/>
      <c r="H1422" s="287"/>
      <c r="I1422" s="288"/>
      <c r="J1422" s="287"/>
      <c r="K1422" s="288"/>
      <c r="L1422" s="134"/>
      <c r="M1422" s="133"/>
      <c r="N1422" s="288"/>
      <c r="O1422" s="134"/>
      <c r="P1422" s="166"/>
      <c r="Q1422" s="289"/>
      <c r="R1422" s="165"/>
      <c r="S1422" s="290"/>
      <c r="T1422" s="290"/>
      <c r="U1422" s="290"/>
      <c r="V1422" s="290"/>
      <c r="W1422" s="166"/>
      <c r="X1422" s="135"/>
      <c r="Y1422" s="418">
        <f t="shared" si="290"/>
        <v>0</v>
      </c>
      <c r="Z1422" s="291">
        <f t="shared" si="291"/>
        <v>0</v>
      </c>
      <c r="AA1422" s="163"/>
      <c r="AB1422" s="177" t="str">
        <f t="shared" si="292"/>
        <v/>
      </c>
      <c r="AC1422" s="283" t="str">
        <f t="shared" si="293"/>
        <v/>
      </c>
      <c r="AD1422" s="283" t="str">
        <f t="shared" si="294"/>
        <v/>
      </c>
      <c r="AE1422" s="163"/>
      <c r="AF1422" s="162"/>
      <c r="AP1422" s="581"/>
    </row>
    <row r="1423" spans="1:42" s="141" customFormat="1">
      <c r="A1423" s="134">
        <v>1414</v>
      </c>
      <c r="B1423" s="286"/>
      <c r="C1423" s="146">
        <f t="shared" si="287"/>
        <v>0</v>
      </c>
      <c r="D1423" s="146">
        <f t="shared" si="288"/>
        <v>1</v>
      </c>
      <c r="E1423" s="146">
        <f t="shared" si="289"/>
        <v>1900</v>
      </c>
      <c r="F1423" s="287"/>
      <c r="G1423" s="287"/>
      <c r="H1423" s="287"/>
      <c r="I1423" s="288"/>
      <c r="J1423" s="287"/>
      <c r="K1423" s="288"/>
      <c r="L1423" s="134"/>
      <c r="M1423" s="133"/>
      <c r="N1423" s="288"/>
      <c r="O1423" s="134"/>
      <c r="P1423" s="166"/>
      <c r="Q1423" s="289"/>
      <c r="R1423" s="165"/>
      <c r="S1423" s="290"/>
      <c r="T1423" s="290"/>
      <c r="U1423" s="290"/>
      <c r="V1423" s="290"/>
      <c r="W1423" s="166"/>
      <c r="X1423" s="135"/>
      <c r="Y1423" s="418">
        <f t="shared" si="290"/>
        <v>0</v>
      </c>
      <c r="Z1423" s="291">
        <f t="shared" si="291"/>
        <v>0</v>
      </c>
      <c r="AA1423" s="163"/>
      <c r="AB1423" s="177" t="str">
        <f t="shared" si="292"/>
        <v/>
      </c>
      <c r="AC1423" s="283" t="str">
        <f t="shared" si="293"/>
        <v/>
      </c>
      <c r="AD1423" s="283" t="str">
        <f t="shared" si="294"/>
        <v/>
      </c>
      <c r="AE1423" s="163"/>
      <c r="AF1423" s="162"/>
      <c r="AP1423" s="581"/>
    </row>
    <row r="1424" spans="1:42" s="141" customFormat="1">
      <c r="A1424" s="134">
        <v>1415</v>
      </c>
      <c r="B1424" s="286"/>
      <c r="C1424" s="146">
        <f t="shared" si="287"/>
        <v>0</v>
      </c>
      <c r="D1424" s="146">
        <f t="shared" si="288"/>
        <v>1</v>
      </c>
      <c r="E1424" s="146">
        <f t="shared" si="289"/>
        <v>1900</v>
      </c>
      <c r="F1424" s="287"/>
      <c r="G1424" s="287"/>
      <c r="H1424" s="287"/>
      <c r="I1424" s="288"/>
      <c r="J1424" s="287"/>
      <c r="K1424" s="288"/>
      <c r="L1424" s="134"/>
      <c r="M1424" s="133"/>
      <c r="N1424" s="288"/>
      <c r="O1424" s="134"/>
      <c r="P1424" s="166"/>
      <c r="Q1424" s="289"/>
      <c r="R1424" s="165"/>
      <c r="S1424" s="290"/>
      <c r="T1424" s="290"/>
      <c r="U1424" s="290"/>
      <c r="V1424" s="290"/>
      <c r="W1424" s="166"/>
      <c r="X1424" s="135"/>
      <c r="Y1424" s="418">
        <f t="shared" si="290"/>
        <v>0</v>
      </c>
      <c r="Z1424" s="291">
        <f t="shared" si="291"/>
        <v>0</v>
      </c>
      <c r="AA1424" s="163"/>
      <c r="AB1424" s="177" t="str">
        <f t="shared" si="292"/>
        <v/>
      </c>
      <c r="AC1424" s="283" t="str">
        <f t="shared" si="293"/>
        <v/>
      </c>
      <c r="AD1424" s="283" t="str">
        <f t="shared" si="294"/>
        <v/>
      </c>
      <c r="AE1424" s="163"/>
      <c r="AF1424" s="162"/>
      <c r="AP1424" s="581"/>
    </row>
    <row r="1425" spans="1:42" s="141" customFormat="1">
      <c r="A1425" s="134">
        <v>1416</v>
      </c>
      <c r="B1425" s="286"/>
      <c r="C1425" s="146">
        <f t="shared" si="287"/>
        <v>0</v>
      </c>
      <c r="D1425" s="146">
        <f t="shared" si="288"/>
        <v>1</v>
      </c>
      <c r="E1425" s="146">
        <f t="shared" si="289"/>
        <v>1900</v>
      </c>
      <c r="F1425" s="287"/>
      <c r="G1425" s="287"/>
      <c r="H1425" s="287"/>
      <c r="I1425" s="288"/>
      <c r="J1425" s="287"/>
      <c r="K1425" s="288"/>
      <c r="L1425" s="134"/>
      <c r="M1425" s="133"/>
      <c r="N1425" s="288"/>
      <c r="O1425" s="134"/>
      <c r="P1425" s="166"/>
      <c r="Q1425" s="289"/>
      <c r="R1425" s="165"/>
      <c r="S1425" s="290"/>
      <c r="T1425" s="290"/>
      <c r="U1425" s="290"/>
      <c r="V1425" s="290"/>
      <c r="W1425" s="166"/>
      <c r="X1425" s="135"/>
      <c r="Y1425" s="418">
        <f t="shared" si="290"/>
        <v>0</v>
      </c>
      <c r="Z1425" s="291">
        <f t="shared" si="291"/>
        <v>0</v>
      </c>
      <c r="AA1425" s="163"/>
      <c r="AB1425" s="177" t="str">
        <f t="shared" si="292"/>
        <v/>
      </c>
      <c r="AC1425" s="283" t="str">
        <f t="shared" si="293"/>
        <v/>
      </c>
      <c r="AD1425" s="283" t="str">
        <f t="shared" si="294"/>
        <v/>
      </c>
      <c r="AE1425" s="163"/>
      <c r="AF1425" s="162"/>
      <c r="AP1425" s="581"/>
    </row>
    <row r="1426" spans="1:42" s="141" customFormat="1">
      <c r="A1426" s="134">
        <v>1417</v>
      </c>
      <c r="B1426" s="286"/>
      <c r="C1426" s="146">
        <f t="shared" si="287"/>
        <v>0</v>
      </c>
      <c r="D1426" s="146">
        <f t="shared" si="288"/>
        <v>1</v>
      </c>
      <c r="E1426" s="146">
        <f t="shared" si="289"/>
        <v>1900</v>
      </c>
      <c r="F1426" s="287"/>
      <c r="G1426" s="287"/>
      <c r="H1426" s="287"/>
      <c r="I1426" s="288"/>
      <c r="J1426" s="287"/>
      <c r="K1426" s="288"/>
      <c r="L1426" s="134"/>
      <c r="M1426" s="133"/>
      <c r="N1426" s="288"/>
      <c r="O1426" s="134"/>
      <c r="P1426" s="166"/>
      <c r="Q1426" s="289"/>
      <c r="R1426" s="165"/>
      <c r="S1426" s="290"/>
      <c r="T1426" s="290"/>
      <c r="U1426" s="290"/>
      <c r="V1426" s="290"/>
      <c r="W1426" s="166"/>
      <c r="X1426" s="135"/>
      <c r="Y1426" s="418">
        <f t="shared" si="290"/>
        <v>0</v>
      </c>
      <c r="Z1426" s="291">
        <f t="shared" si="291"/>
        <v>0</v>
      </c>
      <c r="AA1426" s="163"/>
      <c r="AB1426" s="177" t="str">
        <f t="shared" si="292"/>
        <v/>
      </c>
      <c r="AC1426" s="283" t="str">
        <f t="shared" si="293"/>
        <v/>
      </c>
      <c r="AD1426" s="283" t="str">
        <f t="shared" si="294"/>
        <v/>
      </c>
      <c r="AE1426" s="163"/>
      <c r="AF1426" s="162"/>
      <c r="AP1426" s="581"/>
    </row>
    <row r="1427" spans="1:42" s="141" customFormat="1">
      <c r="A1427" s="134">
        <v>1418</v>
      </c>
      <c r="B1427" s="286"/>
      <c r="C1427" s="146">
        <f t="shared" si="287"/>
        <v>0</v>
      </c>
      <c r="D1427" s="146">
        <f t="shared" si="288"/>
        <v>1</v>
      </c>
      <c r="E1427" s="146">
        <f t="shared" si="289"/>
        <v>1900</v>
      </c>
      <c r="F1427" s="287"/>
      <c r="G1427" s="287"/>
      <c r="H1427" s="287"/>
      <c r="I1427" s="288"/>
      <c r="J1427" s="287"/>
      <c r="K1427" s="288"/>
      <c r="L1427" s="134"/>
      <c r="M1427" s="133"/>
      <c r="N1427" s="288"/>
      <c r="O1427" s="134"/>
      <c r="P1427" s="166"/>
      <c r="Q1427" s="289"/>
      <c r="R1427" s="165"/>
      <c r="S1427" s="290"/>
      <c r="T1427" s="290"/>
      <c r="U1427" s="290"/>
      <c r="V1427" s="290"/>
      <c r="W1427" s="166"/>
      <c r="X1427" s="135"/>
      <c r="Y1427" s="418">
        <f t="shared" si="290"/>
        <v>0</v>
      </c>
      <c r="Z1427" s="291">
        <f t="shared" si="291"/>
        <v>0</v>
      </c>
      <c r="AA1427" s="163"/>
      <c r="AB1427" s="177" t="str">
        <f t="shared" si="292"/>
        <v/>
      </c>
      <c r="AC1427" s="283" t="str">
        <f t="shared" si="293"/>
        <v/>
      </c>
      <c r="AD1427" s="283" t="str">
        <f t="shared" si="294"/>
        <v/>
      </c>
      <c r="AE1427" s="163"/>
      <c r="AF1427" s="162"/>
      <c r="AP1427" s="581"/>
    </row>
    <row r="1428" spans="1:42" s="141" customFormat="1">
      <c r="A1428" s="134">
        <v>1419</v>
      </c>
      <c r="B1428" s="286"/>
      <c r="C1428" s="146">
        <f t="shared" si="287"/>
        <v>0</v>
      </c>
      <c r="D1428" s="146">
        <f t="shared" si="288"/>
        <v>1</v>
      </c>
      <c r="E1428" s="146">
        <f t="shared" si="289"/>
        <v>1900</v>
      </c>
      <c r="F1428" s="287"/>
      <c r="G1428" s="287"/>
      <c r="H1428" s="287"/>
      <c r="I1428" s="288"/>
      <c r="J1428" s="287"/>
      <c r="K1428" s="288"/>
      <c r="L1428" s="134"/>
      <c r="M1428" s="133"/>
      <c r="N1428" s="288"/>
      <c r="O1428" s="134"/>
      <c r="P1428" s="166"/>
      <c r="Q1428" s="289"/>
      <c r="R1428" s="165"/>
      <c r="S1428" s="290"/>
      <c r="T1428" s="290"/>
      <c r="U1428" s="290"/>
      <c r="V1428" s="290"/>
      <c r="W1428" s="166"/>
      <c r="X1428" s="135"/>
      <c r="Y1428" s="418">
        <f t="shared" si="290"/>
        <v>0</v>
      </c>
      <c r="Z1428" s="291">
        <f t="shared" si="291"/>
        <v>0</v>
      </c>
      <c r="AA1428" s="163"/>
      <c r="AB1428" s="177" t="str">
        <f t="shared" si="292"/>
        <v/>
      </c>
      <c r="AC1428" s="283" t="str">
        <f t="shared" si="293"/>
        <v/>
      </c>
      <c r="AD1428" s="283" t="str">
        <f t="shared" si="294"/>
        <v/>
      </c>
      <c r="AE1428" s="163"/>
      <c r="AF1428" s="162"/>
      <c r="AP1428" s="581"/>
    </row>
    <row r="1429" spans="1:42" s="141" customFormat="1">
      <c r="A1429" s="134">
        <v>1420</v>
      </c>
      <c r="B1429" s="286"/>
      <c r="C1429" s="146">
        <f t="shared" si="287"/>
        <v>0</v>
      </c>
      <c r="D1429" s="146">
        <f t="shared" si="288"/>
        <v>1</v>
      </c>
      <c r="E1429" s="146">
        <f t="shared" si="289"/>
        <v>1900</v>
      </c>
      <c r="F1429" s="287"/>
      <c r="G1429" s="287"/>
      <c r="H1429" s="287"/>
      <c r="I1429" s="288"/>
      <c r="J1429" s="287"/>
      <c r="K1429" s="288"/>
      <c r="L1429" s="134"/>
      <c r="M1429" s="133"/>
      <c r="N1429" s="288"/>
      <c r="O1429" s="134"/>
      <c r="P1429" s="166"/>
      <c r="Q1429" s="289"/>
      <c r="R1429" s="165"/>
      <c r="S1429" s="290"/>
      <c r="T1429" s="290"/>
      <c r="U1429" s="290"/>
      <c r="V1429" s="290"/>
      <c r="W1429" s="166"/>
      <c r="X1429" s="135"/>
      <c r="Y1429" s="418">
        <f t="shared" si="290"/>
        <v>0</v>
      </c>
      <c r="Z1429" s="291">
        <f t="shared" si="291"/>
        <v>0</v>
      </c>
      <c r="AA1429" s="163"/>
      <c r="AB1429" s="177" t="str">
        <f t="shared" si="292"/>
        <v/>
      </c>
      <c r="AC1429" s="283" t="str">
        <f t="shared" si="293"/>
        <v/>
      </c>
      <c r="AD1429" s="283" t="str">
        <f t="shared" si="294"/>
        <v/>
      </c>
      <c r="AE1429" s="163"/>
      <c r="AF1429" s="162"/>
      <c r="AP1429" s="581"/>
    </row>
    <row r="1430" spans="1:42" s="141" customFormat="1">
      <c r="A1430" s="134">
        <v>1421</v>
      </c>
      <c r="B1430" s="286"/>
      <c r="C1430" s="146">
        <f t="shared" si="287"/>
        <v>0</v>
      </c>
      <c r="D1430" s="146">
        <f t="shared" si="288"/>
        <v>1</v>
      </c>
      <c r="E1430" s="146">
        <f t="shared" si="289"/>
        <v>1900</v>
      </c>
      <c r="F1430" s="287"/>
      <c r="G1430" s="287"/>
      <c r="H1430" s="287"/>
      <c r="I1430" s="288"/>
      <c r="J1430" s="287"/>
      <c r="K1430" s="288"/>
      <c r="L1430" s="134"/>
      <c r="M1430" s="133"/>
      <c r="N1430" s="288"/>
      <c r="O1430" s="134"/>
      <c r="P1430" s="166"/>
      <c r="Q1430" s="289"/>
      <c r="R1430" s="165"/>
      <c r="S1430" s="290"/>
      <c r="T1430" s="290"/>
      <c r="U1430" s="290"/>
      <c r="V1430" s="290"/>
      <c r="W1430" s="166"/>
      <c r="X1430" s="135"/>
      <c r="Y1430" s="418">
        <f t="shared" si="290"/>
        <v>0</v>
      </c>
      <c r="Z1430" s="291">
        <f t="shared" si="291"/>
        <v>0</v>
      </c>
      <c r="AA1430" s="163"/>
      <c r="AB1430" s="177" t="str">
        <f t="shared" si="292"/>
        <v/>
      </c>
      <c r="AC1430" s="283" t="str">
        <f t="shared" si="293"/>
        <v/>
      </c>
      <c r="AD1430" s="283" t="str">
        <f t="shared" si="294"/>
        <v/>
      </c>
      <c r="AE1430" s="163"/>
      <c r="AF1430" s="162"/>
      <c r="AP1430" s="581"/>
    </row>
    <row r="1431" spans="1:42" s="141" customFormat="1">
      <c r="A1431" s="134">
        <v>1422</v>
      </c>
      <c r="B1431" s="286"/>
      <c r="C1431" s="146">
        <f t="shared" si="287"/>
        <v>0</v>
      </c>
      <c r="D1431" s="146">
        <f t="shared" si="288"/>
        <v>1</v>
      </c>
      <c r="E1431" s="146">
        <f t="shared" si="289"/>
        <v>1900</v>
      </c>
      <c r="F1431" s="287"/>
      <c r="G1431" s="287"/>
      <c r="H1431" s="287"/>
      <c r="I1431" s="288"/>
      <c r="J1431" s="287"/>
      <c r="K1431" s="288"/>
      <c r="L1431" s="134"/>
      <c r="M1431" s="133"/>
      <c r="N1431" s="288"/>
      <c r="O1431" s="134"/>
      <c r="P1431" s="166"/>
      <c r="Q1431" s="289"/>
      <c r="R1431" s="165"/>
      <c r="S1431" s="290"/>
      <c r="T1431" s="290"/>
      <c r="U1431" s="290"/>
      <c r="V1431" s="290"/>
      <c r="W1431" s="166"/>
      <c r="X1431" s="135"/>
      <c r="Y1431" s="418">
        <f t="shared" si="290"/>
        <v>0</v>
      </c>
      <c r="Z1431" s="291">
        <f t="shared" si="291"/>
        <v>0</v>
      </c>
      <c r="AA1431" s="163"/>
      <c r="AB1431" s="177" t="str">
        <f t="shared" si="292"/>
        <v/>
      </c>
      <c r="AC1431" s="283" t="str">
        <f t="shared" si="293"/>
        <v/>
      </c>
      <c r="AD1431" s="283" t="str">
        <f t="shared" si="294"/>
        <v/>
      </c>
      <c r="AE1431" s="163"/>
      <c r="AF1431" s="162"/>
      <c r="AP1431" s="581"/>
    </row>
    <row r="1432" spans="1:42" s="141" customFormat="1">
      <c r="A1432" s="134">
        <v>1423</v>
      </c>
      <c r="B1432" s="286"/>
      <c r="C1432" s="146">
        <f t="shared" si="287"/>
        <v>0</v>
      </c>
      <c r="D1432" s="146">
        <f t="shared" si="288"/>
        <v>1</v>
      </c>
      <c r="E1432" s="146">
        <f t="shared" si="289"/>
        <v>1900</v>
      </c>
      <c r="F1432" s="287"/>
      <c r="G1432" s="287"/>
      <c r="H1432" s="287"/>
      <c r="I1432" s="288"/>
      <c r="J1432" s="287"/>
      <c r="K1432" s="288"/>
      <c r="L1432" s="134"/>
      <c r="M1432" s="133"/>
      <c r="N1432" s="288"/>
      <c r="O1432" s="134"/>
      <c r="P1432" s="166"/>
      <c r="Q1432" s="289"/>
      <c r="R1432" s="165"/>
      <c r="S1432" s="290"/>
      <c r="T1432" s="290"/>
      <c r="U1432" s="290"/>
      <c r="V1432" s="290"/>
      <c r="W1432" s="166"/>
      <c r="X1432" s="135"/>
      <c r="Y1432" s="418">
        <f t="shared" si="290"/>
        <v>0</v>
      </c>
      <c r="Z1432" s="291">
        <f t="shared" si="291"/>
        <v>0</v>
      </c>
      <c r="AA1432" s="163"/>
      <c r="AB1432" s="177" t="str">
        <f t="shared" si="292"/>
        <v/>
      </c>
      <c r="AC1432" s="283" t="str">
        <f t="shared" si="293"/>
        <v/>
      </c>
      <c r="AD1432" s="283" t="str">
        <f t="shared" si="294"/>
        <v/>
      </c>
      <c r="AE1432" s="163"/>
      <c r="AF1432" s="162"/>
      <c r="AP1432" s="581"/>
    </row>
    <row r="1433" spans="1:42" s="141" customFormat="1">
      <c r="A1433" s="134">
        <v>1424</v>
      </c>
      <c r="B1433" s="286"/>
      <c r="C1433" s="146">
        <f t="shared" si="287"/>
        <v>0</v>
      </c>
      <c r="D1433" s="146">
        <f t="shared" si="288"/>
        <v>1</v>
      </c>
      <c r="E1433" s="146">
        <f t="shared" si="289"/>
        <v>1900</v>
      </c>
      <c r="F1433" s="287"/>
      <c r="G1433" s="287"/>
      <c r="H1433" s="287"/>
      <c r="I1433" s="288"/>
      <c r="J1433" s="287"/>
      <c r="K1433" s="288"/>
      <c r="L1433" s="134"/>
      <c r="M1433" s="133"/>
      <c r="N1433" s="288"/>
      <c r="O1433" s="134"/>
      <c r="P1433" s="166"/>
      <c r="Q1433" s="289"/>
      <c r="R1433" s="165"/>
      <c r="S1433" s="290"/>
      <c r="T1433" s="290"/>
      <c r="U1433" s="290"/>
      <c r="V1433" s="290"/>
      <c r="W1433" s="166"/>
      <c r="X1433" s="135"/>
      <c r="Y1433" s="418">
        <f t="shared" si="290"/>
        <v>0</v>
      </c>
      <c r="Z1433" s="291">
        <f t="shared" si="291"/>
        <v>0</v>
      </c>
      <c r="AA1433" s="163"/>
      <c r="AB1433" s="177" t="str">
        <f t="shared" si="292"/>
        <v/>
      </c>
      <c r="AC1433" s="283" t="str">
        <f t="shared" si="293"/>
        <v/>
      </c>
      <c r="AD1433" s="283" t="str">
        <f t="shared" si="294"/>
        <v/>
      </c>
      <c r="AE1433" s="163"/>
      <c r="AF1433" s="162"/>
      <c r="AP1433" s="581"/>
    </row>
    <row r="1434" spans="1:42" s="141" customFormat="1">
      <c r="A1434" s="134">
        <v>1425</v>
      </c>
      <c r="B1434" s="286"/>
      <c r="C1434" s="146">
        <f t="shared" si="287"/>
        <v>0</v>
      </c>
      <c r="D1434" s="146">
        <f t="shared" si="288"/>
        <v>1</v>
      </c>
      <c r="E1434" s="146">
        <f t="shared" si="289"/>
        <v>1900</v>
      </c>
      <c r="F1434" s="287"/>
      <c r="G1434" s="287"/>
      <c r="H1434" s="287"/>
      <c r="I1434" s="288"/>
      <c r="J1434" s="287"/>
      <c r="K1434" s="288"/>
      <c r="L1434" s="134"/>
      <c r="M1434" s="133"/>
      <c r="N1434" s="288"/>
      <c r="O1434" s="134"/>
      <c r="P1434" s="166"/>
      <c r="Q1434" s="289"/>
      <c r="R1434" s="165"/>
      <c r="S1434" s="290"/>
      <c r="T1434" s="290"/>
      <c r="U1434" s="290"/>
      <c r="V1434" s="290"/>
      <c r="W1434" s="166"/>
      <c r="X1434" s="135"/>
      <c r="Y1434" s="418">
        <f t="shared" si="290"/>
        <v>0</v>
      </c>
      <c r="Z1434" s="291">
        <f t="shared" si="291"/>
        <v>0</v>
      </c>
      <c r="AA1434" s="163"/>
      <c r="AB1434" s="177" t="str">
        <f t="shared" si="292"/>
        <v/>
      </c>
      <c r="AC1434" s="283" t="str">
        <f t="shared" si="293"/>
        <v/>
      </c>
      <c r="AD1434" s="283" t="str">
        <f t="shared" si="294"/>
        <v/>
      </c>
      <c r="AE1434" s="163"/>
      <c r="AF1434" s="162"/>
      <c r="AP1434" s="581"/>
    </row>
    <row r="1435" spans="1:42" s="141" customFormat="1">
      <c r="A1435" s="134">
        <v>1426</v>
      </c>
      <c r="B1435" s="286"/>
      <c r="C1435" s="146">
        <f t="shared" si="287"/>
        <v>0</v>
      </c>
      <c r="D1435" s="146">
        <f t="shared" si="288"/>
        <v>1</v>
      </c>
      <c r="E1435" s="146">
        <f t="shared" si="289"/>
        <v>1900</v>
      </c>
      <c r="F1435" s="287"/>
      <c r="G1435" s="287"/>
      <c r="H1435" s="287"/>
      <c r="I1435" s="288"/>
      <c r="J1435" s="287"/>
      <c r="K1435" s="288"/>
      <c r="L1435" s="134"/>
      <c r="M1435" s="133"/>
      <c r="N1435" s="288"/>
      <c r="O1435" s="134"/>
      <c r="P1435" s="166"/>
      <c r="Q1435" s="289"/>
      <c r="R1435" s="165"/>
      <c r="S1435" s="290"/>
      <c r="T1435" s="290"/>
      <c r="U1435" s="290"/>
      <c r="V1435" s="290"/>
      <c r="W1435" s="166"/>
      <c r="X1435" s="135"/>
      <c r="Y1435" s="418">
        <f t="shared" si="290"/>
        <v>0</v>
      </c>
      <c r="Z1435" s="291">
        <f t="shared" si="291"/>
        <v>0</v>
      </c>
      <c r="AA1435" s="163"/>
      <c r="AB1435" s="177" t="str">
        <f t="shared" si="292"/>
        <v/>
      </c>
      <c r="AC1435" s="283" t="str">
        <f t="shared" si="293"/>
        <v/>
      </c>
      <c r="AD1435" s="283" t="str">
        <f t="shared" si="294"/>
        <v/>
      </c>
      <c r="AE1435" s="163"/>
      <c r="AF1435" s="162"/>
      <c r="AP1435" s="581"/>
    </row>
    <row r="1436" spans="1:42" s="141" customFormat="1">
      <c r="A1436" s="134">
        <v>1427</v>
      </c>
      <c r="B1436" s="286"/>
      <c r="C1436" s="146">
        <f t="shared" si="287"/>
        <v>0</v>
      </c>
      <c r="D1436" s="146">
        <f t="shared" si="288"/>
        <v>1</v>
      </c>
      <c r="E1436" s="146">
        <f t="shared" si="289"/>
        <v>1900</v>
      </c>
      <c r="F1436" s="287"/>
      <c r="G1436" s="287"/>
      <c r="H1436" s="287"/>
      <c r="I1436" s="288"/>
      <c r="J1436" s="287"/>
      <c r="K1436" s="288"/>
      <c r="L1436" s="134"/>
      <c r="M1436" s="133"/>
      <c r="N1436" s="288"/>
      <c r="O1436" s="134"/>
      <c r="P1436" s="166"/>
      <c r="Q1436" s="289"/>
      <c r="R1436" s="165"/>
      <c r="S1436" s="290"/>
      <c r="T1436" s="290"/>
      <c r="U1436" s="290"/>
      <c r="V1436" s="290"/>
      <c r="W1436" s="166"/>
      <c r="X1436" s="135"/>
      <c r="Y1436" s="418">
        <f t="shared" si="290"/>
        <v>0</v>
      </c>
      <c r="Z1436" s="291">
        <f t="shared" si="291"/>
        <v>0</v>
      </c>
      <c r="AA1436" s="163"/>
      <c r="AB1436" s="177" t="str">
        <f t="shared" si="292"/>
        <v/>
      </c>
      <c r="AC1436" s="283" t="str">
        <f t="shared" si="293"/>
        <v/>
      </c>
      <c r="AD1436" s="283" t="str">
        <f t="shared" si="294"/>
        <v/>
      </c>
      <c r="AE1436" s="163"/>
      <c r="AF1436" s="162"/>
      <c r="AP1436" s="581"/>
    </row>
    <row r="1437" spans="1:42" s="141" customFormat="1">
      <c r="A1437" s="134">
        <v>1428</v>
      </c>
      <c r="B1437" s="286"/>
      <c r="C1437" s="146">
        <f t="shared" si="287"/>
        <v>0</v>
      </c>
      <c r="D1437" s="146">
        <f t="shared" si="288"/>
        <v>1</v>
      </c>
      <c r="E1437" s="146">
        <f t="shared" si="289"/>
        <v>1900</v>
      </c>
      <c r="F1437" s="287"/>
      <c r="G1437" s="287"/>
      <c r="H1437" s="287"/>
      <c r="I1437" s="288"/>
      <c r="J1437" s="287"/>
      <c r="K1437" s="288"/>
      <c r="L1437" s="134"/>
      <c r="M1437" s="133"/>
      <c r="N1437" s="288"/>
      <c r="O1437" s="134"/>
      <c r="P1437" s="166"/>
      <c r="Q1437" s="289"/>
      <c r="R1437" s="165"/>
      <c r="S1437" s="290"/>
      <c r="T1437" s="290"/>
      <c r="U1437" s="290"/>
      <c r="V1437" s="290"/>
      <c r="W1437" s="166"/>
      <c r="X1437" s="135"/>
      <c r="Y1437" s="418">
        <f t="shared" si="290"/>
        <v>0</v>
      </c>
      <c r="Z1437" s="291">
        <f t="shared" si="291"/>
        <v>0</v>
      </c>
      <c r="AA1437" s="163"/>
      <c r="AB1437" s="177" t="str">
        <f t="shared" si="292"/>
        <v/>
      </c>
      <c r="AC1437" s="283" t="str">
        <f t="shared" si="293"/>
        <v/>
      </c>
      <c r="AD1437" s="283" t="str">
        <f t="shared" si="294"/>
        <v/>
      </c>
      <c r="AE1437" s="163"/>
      <c r="AF1437" s="162"/>
      <c r="AP1437" s="581"/>
    </row>
    <row r="1438" spans="1:42" s="141" customFormat="1">
      <c r="A1438" s="134">
        <v>1429</v>
      </c>
      <c r="B1438" s="286"/>
      <c r="C1438" s="146">
        <f t="shared" si="287"/>
        <v>0</v>
      </c>
      <c r="D1438" s="146">
        <f t="shared" si="288"/>
        <v>1</v>
      </c>
      <c r="E1438" s="146">
        <f t="shared" si="289"/>
        <v>1900</v>
      </c>
      <c r="F1438" s="287"/>
      <c r="G1438" s="287"/>
      <c r="H1438" s="287"/>
      <c r="I1438" s="288"/>
      <c r="J1438" s="287"/>
      <c r="K1438" s="288"/>
      <c r="L1438" s="134"/>
      <c r="M1438" s="133"/>
      <c r="N1438" s="288"/>
      <c r="O1438" s="134"/>
      <c r="P1438" s="166"/>
      <c r="Q1438" s="289"/>
      <c r="R1438" s="165"/>
      <c r="S1438" s="290"/>
      <c r="T1438" s="290"/>
      <c r="U1438" s="290"/>
      <c r="V1438" s="290"/>
      <c r="W1438" s="166"/>
      <c r="X1438" s="135"/>
      <c r="Y1438" s="418">
        <f t="shared" si="290"/>
        <v>0</v>
      </c>
      <c r="Z1438" s="291">
        <f t="shared" si="291"/>
        <v>0</v>
      </c>
      <c r="AA1438" s="163"/>
      <c r="AB1438" s="177" t="str">
        <f t="shared" si="292"/>
        <v/>
      </c>
      <c r="AC1438" s="283" t="str">
        <f t="shared" si="293"/>
        <v/>
      </c>
      <c r="AD1438" s="283" t="str">
        <f t="shared" si="294"/>
        <v/>
      </c>
      <c r="AE1438" s="163"/>
      <c r="AF1438" s="162"/>
      <c r="AP1438" s="581"/>
    </row>
    <row r="1439" spans="1:42" s="141" customFormat="1">
      <c r="A1439" s="134">
        <v>1430</v>
      </c>
      <c r="B1439" s="286"/>
      <c r="C1439" s="146">
        <f t="shared" si="287"/>
        <v>0</v>
      </c>
      <c r="D1439" s="146">
        <f t="shared" si="288"/>
        <v>1</v>
      </c>
      <c r="E1439" s="146">
        <f t="shared" si="289"/>
        <v>1900</v>
      </c>
      <c r="F1439" s="287"/>
      <c r="G1439" s="287"/>
      <c r="H1439" s="287"/>
      <c r="I1439" s="288"/>
      <c r="J1439" s="287"/>
      <c r="K1439" s="288"/>
      <c r="L1439" s="134"/>
      <c r="M1439" s="133"/>
      <c r="N1439" s="288"/>
      <c r="O1439" s="134"/>
      <c r="P1439" s="166"/>
      <c r="Q1439" s="289"/>
      <c r="R1439" s="165"/>
      <c r="S1439" s="290"/>
      <c r="T1439" s="290"/>
      <c r="U1439" s="290"/>
      <c r="V1439" s="290"/>
      <c r="W1439" s="166"/>
      <c r="X1439" s="135"/>
      <c r="Y1439" s="418">
        <f t="shared" si="290"/>
        <v>0</v>
      </c>
      <c r="Z1439" s="291">
        <f t="shared" si="291"/>
        <v>0</v>
      </c>
      <c r="AA1439" s="163"/>
      <c r="AB1439" s="177" t="str">
        <f t="shared" si="292"/>
        <v/>
      </c>
      <c r="AC1439" s="283" t="str">
        <f t="shared" si="293"/>
        <v/>
      </c>
      <c r="AD1439" s="283" t="str">
        <f t="shared" si="294"/>
        <v/>
      </c>
      <c r="AE1439" s="163"/>
      <c r="AF1439" s="162"/>
      <c r="AP1439" s="581"/>
    </row>
    <row r="1440" spans="1:42" s="141" customFormat="1">
      <c r="A1440" s="134">
        <v>1431</v>
      </c>
      <c r="B1440" s="286"/>
      <c r="C1440" s="146">
        <f t="shared" si="287"/>
        <v>0</v>
      </c>
      <c r="D1440" s="146">
        <f t="shared" si="288"/>
        <v>1</v>
      </c>
      <c r="E1440" s="146">
        <f t="shared" si="289"/>
        <v>1900</v>
      </c>
      <c r="F1440" s="287"/>
      <c r="G1440" s="287"/>
      <c r="H1440" s="287"/>
      <c r="I1440" s="288"/>
      <c r="J1440" s="287"/>
      <c r="K1440" s="288"/>
      <c r="L1440" s="134"/>
      <c r="M1440" s="133"/>
      <c r="N1440" s="288"/>
      <c r="O1440" s="134"/>
      <c r="P1440" s="166"/>
      <c r="Q1440" s="289"/>
      <c r="R1440" s="165"/>
      <c r="S1440" s="290"/>
      <c r="T1440" s="290"/>
      <c r="U1440" s="290"/>
      <c r="V1440" s="290"/>
      <c r="W1440" s="166"/>
      <c r="X1440" s="135"/>
      <c r="Y1440" s="418">
        <f t="shared" si="290"/>
        <v>0</v>
      </c>
      <c r="Z1440" s="291">
        <f t="shared" si="291"/>
        <v>0</v>
      </c>
      <c r="AA1440" s="163"/>
      <c r="AB1440" s="177" t="str">
        <f t="shared" si="292"/>
        <v/>
      </c>
      <c r="AC1440" s="283" t="str">
        <f t="shared" si="293"/>
        <v/>
      </c>
      <c r="AD1440" s="283" t="str">
        <f t="shared" si="294"/>
        <v/>
      </c>
      <c r="AE1440" s="163"/>
      <c r="AF1440" s="162"/>
      <c r="AP1440" s="581"/>
    </row>
    <row r="1441" spans="1:42" s="141" customFormat="1">
      <c r="A1441" s="134">
        <v>1432</v>
      </c>
      <c r="B1441" s="286"/>
      <c r="C1441" s="146">
        <f t="shared" si="287"/>
        <v>0</v>
      </c>
      <c r="D1441" s="146">
        <f t="shared" si="288"/>
        <v>1</v>
      </c>
      <c r="E1441" s="146">
        <f t="shared" si="289"/>
        <v>1900</v>
      </c>
      <c r="F1441" s="287"/>
      <c r="G1441" s="287"/>
      <c r="H1441" s="287"/>
      <c r="I1441" s="288"/>
      <c r="J1441" s="287"/>
      <c r="K1441" s="288"/>
      <c r="L1441" s="134"/>
      <c r="M1441" s="133"/>
      <c r="N1441" s="288"/>
      <c r="O1441" s="134"/>
      <c r="P1441" s="166"/>
      <c r="Q1441" s="289"/>
      <c r="R1441" s="165"/>
      <c r="S1441" s="290"/>
      <c r="T1441" s="290"/>
      <c r="U1441" s="290"/>
      <c r="V1441" s="290"/>
      <c r="W1441" s="166"/>
      <c r="X1441" s="135"/>
      <c r="Y1441" s="418">
        <f t="shared" si="290"/>
        <v>0</v>
      </c>
      <c r="Z1441" s="291">
        <f t="shared" si="291"/>
        <v>0</v>
      </c>
      <c r="AA1441" s="163"/>
      <c r="AB1441" s="177" t="str">
        <f t="shared" si="292"/>
        <v/>
      </c>
      <c r="AC1441" s="283" t="str">
        <f t="shared" si="293"/>
        <v/>
      </c>
      <c r="AD1441" s="283" t="str">
        <f t="shared" si="294"/>
        <v/>
      </c>
      <c r="AE1441" s="163"/>
      <c r="AF1441" s="162"/>
      <c r="AP1441" s="581"/>
    </row>
    <row r="1442" spans="1:42" s="141" customFormat="1">
      <c r="A1442" s="134">
        <v>1433</v>
      </c>
      <c r="B1442" s="286"/>
      <c r="C1442" s="146">
        <f t="shared" si="287"/>
        <v>0</v>
      </c>
      <c r="D1442" s="146">
        <f t="shared" si="288"/>
        <v>1</v>
      </c>
      <c r="E1442" s="146">
        <f t="shared" si="289"/>
        <v>1900</v>
      </c>
      <c r="F1442" s="287"/>
      <c r="G1442" s="287"/>
      <c r="H1442" s="287"/>
      <c r="I1442" s="288"/>
      <c r="J1442" s="287"/>
      <c r="K1442" s="288"/>
      <c r="L1442" s="134"/>
      <c r="M1442" s="133"/>
      <c r="N1442" s="288"/>
      <c r="O1442" s="134"/>
      <c r="P1442" s="166"/>
      <c r="Q1442" s="289"/>
      <c r="R1442" s="165"/>
      <c r="S1442" s="290"/>
      <c r="T1442" s="290"/>
      <c r="U1442" s="290"/>
      <c r="V1442" s="290"/>
      <c r="W1442" s="166"/>
      <c r="X1442" s="135"/>
      <c r="Y1442" s="418">
        <f t="shared" si="290"/>
        <v>0</v>
      </c>
      <c r="Z1442" s="291">
        <f t="shared" si="291"/>
        <v>0</v>
      </c>
      <c r="AA1442" s="163"/>
      <c r="AB1442" s="177" t="str">
        <f t="shared" si="292"/>
        <v/>
      </c>
      <c r="AC1442" s="283" t="str">
        <f t="shared" si="293"/>
        <v/>
      </c>
      <c r="AD1442" s="283" t="str">
        <f t="shared" si="294"/>
        <v/>
      </c>
      <c r="AE1442" s="163"/>
      <c r="AF1442" s="162"/>
      <c r="AP1442" s="581"/>
    </row>
    <row r="1443" spans="1:42" s="141" customFormat="1">
      <c r="A1443" s="134">
        <v>1434</v>
      </c>
      <c r="B1443" s="286"/>
      <c r="C1443" s="146">
        <f t="shared" si="287"/>
        <v>0</v>
      </c>
      <c r="D1443" s="146">
        <f t="shared" si="288"/>
        <v>1</v>
      </c>
      <c r="E1443" s="146">
        <f t="shared" si="289"/>
        <v>1900</v>
      </c>
      <c r="F1443" s="287"/>
      <c r="G1443" s="287"/>
      <c r="H1443" s="287"/>
      <c r="I1443" s="288"/>
      <c r="J1443" s="287"/>
      <c r="K1443" s="288"/>
      <c r="L1443" s="134"/>
      <c r="M1443" s="133"/>
      <c r="N1443" s="288"/>
      <c r="O1443" s="134"/>
      <c r="P1443" s="166"/>
      <c r="Q1443" s="289"/>
      <c r="R1443" s="165"/>
      <c r="S1443" s="290"/>
      <c r="T1443" s="290"/>
      <c r="U1443" s="290"/>
      <c r="V1443" s="290"/>
      <c r="W1443" s="166"/>
      <c r="X1443" s="135"/>
      <c r="Y1443" s="418">
        <f t="shared" si="290"/>
        <v>0</v>
      </c>
      <c r="Z1443" s="291">
        <f t="shared" si="291"/>
        <v>0</v>
      </c>
      <c r="AA1443" s="163"/>
      <c r="AB1443" s="177" t="str">
        <f t="shared" si="292"/>
        <v/>
      </c>
      <c r="AC1443" s="283" t="str">
        <f t="shared" si="293"/>
        <v/>
      </c>
      <c r="AD1443" s="283" t="str">
        <f t="shared" si="294"/>
        <v/>
      </c>
      <c r="AE1443" s="163"/>
      <c r="AF1443" s="162"/>
      <c r="AP1443" s="581"/>
    </row>
    <row r="1444" spans="1:42" s="141" customFormat="1">
      <c r="A1444" s="134">
        <v>1435</v>
      </c>
      <c r="B1444" s="286"/>
      <c r="C1444" s="146">
        <f t="shared" si="287"/>
        <v>0</v>
      </c>
      <c r="D1444" s="146">
        <f t="shared" si="288"/>
        <v>1</v>
      </c>
      <c r="E1444" s="146">
        <f t="shared" si="289"/>
        <v>1900</v>
      </c>
      <c r="F1444" s="287"/>
      <c r="G1444" s="287"/>
      <c r="H1444" s="287"/>
      <c r="I1444" s="288"/>
      <c r="J1444" s="287"/>
      <c r="K1444" s="288"/>
      <c r="L1444" s="134"/>
      <c r="M1444" s="133"/>
      <c r="N1444" s="288"/>
      <c r="O1444" s="134"/>
      <c r="P1444" s="166"/>
      <c r="Q1444" s="289"/>
      <c r="R1444" s="165"/>
      <c r="S1444" s="290"/>
      <c r="T1444" s="290"/>
      <c r="U1444" s="290"/>
      <c r="V1444" s="290"/>
      <c r="W1444" s="166"/>
      <c r="X1444" s="135"/>
      <c r="Y1444" s="418">
        <f t="shared" si="290"/>
        <v>0</v>
      </c>
      <c r="Z1444" s="291">
        <f t="shared" si="291"/>
        <v>0</v>
      </c>
      <c r="AA1444" s="163"/>
      <c r="AB1444" s="177" t="str">
        <f t="shared" si="292"/>
        <v/>
      </c>
      <c r="AC1444" s="283" t="str">
        <f t="shared" si="293"/>
        <v/>
      </c>
      <c r="AD1444" s="283" t="str">
        <f t="shared" si="294"/>
        <v/>
      </c>
      <c r="AE1444" s="163"/>
      <c r="AF1444" s="162"/>
      <c r="AP1444" s="581"/>
    </row>
    <row r="1445" spans="1:42" s="141" customFormat="1">
      <c r="A1445" s="134">
        <v>1436</v>
      </c>
      <c r="B1445" s="286"/>
      <c r="C1445" s="146">
        <f t="shared" si="287"/>
        <v>0</v>
      </c>
      <c r="D1445" s="146">
        <f t="shared" si="288"/>
        <v>1</v>
      </c>
      <c r="E1445" s="146">
        <f t="shared" si="289"/>
        <v>1900</v>
      </c>
      <c r="F1445" s="287"/>
      <c r="G1445" s="287"/>
      <c r="H1445" s="287"/>
      <c r="I1445" s="288"/>
      <c r="J1445" s="287"/>
      <c r="K1445" s="288"/>
      <c r="L1445" s="134"/>
      <c r="M1445" s="133"/>
      <c r="N1445" s="288"/>
      <c r="O1445" s="134"/>
      <c r="P1445" s="166"/>
      <c r="Q1445" s="289"/>
      <c r="R1445" s="165"/>
      <c r="S1445" s="290"/>
      <c r="T1445" s="290"/>
      <c r="U1445" s="290"/>
      <c r="V1445" s="290"/>
      <c r="W1445" s="166"/>
      <c r="X1445" s="135"/>
      <c r="Y1445" s="418">
        <f t="shared" si="290"/>
        <v>0</v>
      </c>
      <c r="Z1445" s="291">
        <f t="shared" si="291"/>
        <v>0</v>
      </c>
      <c r="AA1445" s="163"/>
      <c r="AB1445" s="177" t="str">
        <f t="shared" si="292"/>
        <v/>
      </c>
      <c r="AC1445" s="283" t="str">
        <f t="shared" si="293"/>
        <v/>
      </c>
      <c r="AD1445" s="283" t="str">
        <f t="shared" si="294"/>
        <v/>
      </c>
      <c r="AE1445" s="163"/>
      <c r="AF1445" s="162"/>
      <c r="AP1445" s="581"/>
    </row>
    <row r="1446" spans="1:42" s="141" customFormat="1">
      <c r="A1446" s="134">
        <v>1437</v>
      </c>
      <c r="B1446" s="286"/>
      <c r="C1446" s="146">
        <f t="shared" si="287"/>
        <v>0</v>
      </c>
      <c r="D1446" s="146">
        <f t="shared" si="288"/>
        <v>1</v>
      </c>
      <c r="E1446" s="146">
        <f t="shared" si="289"/>
        <v>1900</v>
      </c>
      <c r="F1446" s="287"/>
      <c r="G1446" s="287"/>
      <c r="H1446" s="287"/>
      <c r="I1446" s="288"/>
      <c r="J1446" s="287"/>
      <c r="K1446" s="288"/>
      <c r="L1446" s="134"/>
      <c r="M1446" s="133"/>
      <c r="N1446" s="288"/>
      <c r="O1446" s="134"/>
      <c r="P1446" s="166"/>
      <c r="Q1446" s="289"/>
      <c r="R1446" s="165"/>
      <c r="S1446" s="290"/>
      <c r="T1446" s="290"/>
      <c r="U1446" s="290"/>
      <c r="V1446" s="290"/>
      <c r="W1446" s="166"/>
      <c r="X1446" s="135"/>
      <c r="Y1446" s="418">
        <f t="shared" si="290"/>
        <v>0</v>
      </c>
      <c r="Z1446" s="291">
        <f t="shared" si="291"/>
        <v>0</v>
      </c>
      <c r="AA1446" s="163"/>
      <c r="AB1446" s="177" t="str">
        <f t="shared" si="292"/>
        <v/>
      </c>
      <c r="AC1446" s="283" t="str">
        <f t="shared" si="293"/>
        <v/>
      </c>
      <c r="AD1446" s="283" t="str">
        <f t="shared" si="294"/>
        <v/>
      </c>
      <c r="AE1446" s="163"/>
      <c r="AF1446" s="162"/>
      <c r="AP1446" s="581"/>
    </row>
    <row r="1447" spans="1:42" s="141" customFormat="1">
      <c r="A1447" s="134">
        <v>1438</v>
      </c>
      <c r="B1447" s="286"/>
      <c r="C1447" s="146">
        <f t="shared" si="287"/>
        <v>0</v>
      </c>
      <c r="D1447" s="146">
        <f t="shared" si="288"/>
        <v>1</v>
      </c>
      <c r="E1447" s="146">
        <f t="shared" si="289"/>
        <v>1900</v>
      </c>
      <c r="F1447" s="287"/>
      <c r="G1447" s="287"/>
      <c r="H1447" s="287"/>
      <c r="I1447" s="288"/>
      <c r="J1447" s="287"/>
      <c r="K1447" s="288"/>
      <c r="L1447" s="134"/>
      <c r="M1447" s="133"/>
      <c r="N1447" s="288"/>
      <c r="O1447" s="134"/>
      <c r="P1447" s="166"/>
      <c r="Q1447" s="289"/>
      <c r="R1447" s="165"/>
      <c r="S1447" s="290"/>
      <c r="T1447" s="290"/>
      <c r="U1447" s="290"/>
      <c r="V1447" s="290"/>
      <c r="W1447" s="166"/>
      <c r="X1447" s="135"/>
      <c r="Y1447" s="418">
        <f t="shared" si="290"/>
        <v>0</v>
      </c>
      <c r="Z1447" s="291">
        <f t="shared" si="291"/>
        <v>0</v>
      </c>
      <c r="AA1447" s="163"/>
      <c r="AB1447" s="177" t="str">
        <f t="shared" si="292"/>
        <v/>
      </c>
      <c r="AC1447" s="283" t="str">
        <f t="shared" si="293"/>
        <v/>
      </c>
      <c r="AD1447" s="283" t="str">
        <f t="shared" si="294"/>
        <v/>
      </c>
      <c r="AE1447" s="163"/>
      <c r="AF1447" s="162"/>
      <c r="AP1447" s="581"/>
    </row>
    <row r="1448" spans="1:42" s="141" customFormat="1">
      <c r="A1448" s="134">
        <v>1439</v>
      </c>
      <c r="B1448" s="286"/>
      <c r="C1448" s="146">
        <f t="shared" si="287"/>
        <v>0</v>
      </c>
      <c r="D1448" s="146">
        <f t="shared" si="288"/>
        <v>1</v>
      </c>
      <c r="E1448" s="146">
        <f t="shared" si="289"/>
        <v>1900</v>
      </c>
      <c r="F1448" s="287"/>
      <c r="G1448" s="287"/>
      <c r="H1448" s="287"/>
      <c r="I1448" s="288"/>
      <c r="J1448" s="287"/>
      <c r="K1448" s="288"/>
      <c r="L1448" s="134"/>
      <c r="M1448" s="133"/>
      <c r="N1448" s="288"/>
      <c r="O1448" s="134"/>
      <c r="P1448" s="166"/>
      <c r="Q1448" s="289"/>
      <c r="R1448" s="165"/>
      <c r="S1448" s="290"/>
      <c r="T1448" s="290"/>
      <c r="U1448" s="290"/>
      <c r="V1448" s="290"/>
      <c r="W1448" s="166"/>
      <c r="X1448" s="135"/>
      <c r="Y1448" s="418">
        <f t="shared" si="290"/>
        <v>0</v>
      </c>
      <c r="Z1448" s="291">
        <f t="shared" si="291"/>
        <v>0</v>
      </c>
      <c r="AA1448" s="163"/>
      <c r="AB1448" s="177" t="str">
        <f t="shared" si="292"/>
        <v/>
      </c>
      <c r="AC1448" s="283" t="str">
        <f t="shared" si="293"/>
        <v/>
      </c>
      <c r="AD1448" s="283" t="str">
        <f t="shared" si="294"/>
        <v/>
      </c>
      <c r="AE1448" s="163"/>
      <c r="AF1448" s="162"/>
      <c r="AP1448" s="581"/>
    </row>
    <row r="1449" spans="1:42" s="141" customFormat="1">
      <c r="A1449" s="134">
        <v>1440</v>
      </c>
      <c r="B1449" s="286"/>
      <c r="C1449" s="146">
        <f t="shared" si="287"/>
        <v>0</v>
      </c>
      <c r="D1449" s="146">
        <f t="shared" si="288"/>
        <v>1</v>
      </c>
      <c r="E1449" s="146">
        <f t="shared" si="289"/>
        <v>1900</v>
      </c>
      <c r="F1449" s="287"/>
      <c r="G1449" s="287"/>
      <c r="H1449" s="287"/>
      <c r="I1449" s="288"/>
      <c r="J1449" s="287"/>
      <c r="K1449" s="288"/>
      <c r="L1449" s="134"/>
      <c r="M1449" s="133"/>
      <c r="N1449" s="288"/>
      <c r="O1449" s="134"/>
      <c r="P1449" s="166"/>
      <c r="Q1449" s="289"/>
      <c r="R1449" s="165"/>
      <c r="S1449" s="290"/>
      <c r="T1449" s="290"/>
      <c r="U1449" s="290"/>
      <c r="V1449" s="290"/>
      <c r="W1449" s="166"/>
      <c r="X1449" s="135"/>
      <c r="Y1449" s="418">
        <f t="shared" si="290"/>
        <v>0</v>
      </c>
      <c r="Z1449" s="291">
        <f t="shared" si="291"/>
        <v>0</v>
      </c>
      <c r="AA1449" s="163"/>
      <c r="AB1449" s="177" t="str">
        <f t="shared" si="292"/>
        <v/>
      </c>
      <c r="AC1449" s="283" t="str">
        <f t="shared" si="293"/>
        <v/>
      </c>
      <c r="AD1449" s="283" t="str">
        <f t="shared" si="294"/>
        <v/>
      </c>
      <c r="AE1449" s="163"/>
      <c r="AF1449" s="162"/>
      <c r="AP1449" s="581"/>
    </row>
    <row r="1450" spans="1:42" s="141" customFormat="1">
      <c r="A1450" s="134">
        <v>1441</v>
      </c>
      <c r="B1450" s="286"/>
      <c r="C1450" s="146">
        <f t="shared" si="287"/>
        <v>0</v>
      </c>
      <c r="D1450" s="146">
        <f t="shared" si="288"/>
        <v>1</v>
      </c>
      <c r="E1450" s="146">
        <f t="shared" si="289"/>
        <v>1900</v>
      </c>
      <c r="F1450" s="287"/>
      <c r="G1450" s="287"/>
      <c r="H1450" s="287"/>
      <c r="I1450" s="288"/>
      <c r="J1450" s="287"/>
      <c r="K1450" s="288"/>
      <c r="L1450" s="134"/>
      <c r="M1450" s="133"/>
      <c r="N1450" s="288"/>
      <c r="O1450" s="134"/>
      <c r="P1450" s="166"/>
      <c r="Q1450" s="289"/>
      <c r="R1450" s="165"/>
      <c r="S1450" s="290"/>
      <c r="T1450" s="290"/>
      <c r="U1450" s="290"/>
      <c r="V1450" s="290"/>
      <c r="W1450" s="166"/>
      <c r="X1450" s="135"/>
      <c r="Y1450" s="418">
        <f t="shared" si="290"/>
        <v>0</v>
      </c>
      <c r="Z1450" s="291">
        <f t="shared" si="291"/>
        <v>0</v>
      </c>
      <c r="AA1450" s="163"/>
      <c r="AB1450" s="177" t="str">
        <f t="shared" si="292"/>
        <v/>
      </c>
      <c r="AC1450" s="283" t="str">
        <f t="shared" si="293"/>
        <v/>
      </c>
      <c r="AD1450" s="283" t="str">
        <f t="shared" si="294"/>
        <v/>
      </c>
      <c r="AE1450" s="163"/>
      <c r="AF1450" s="162"/>
      <c r="AP1450" s="581"/>
    </row>
    <row r="1451" spans="1:42" s="141" customFormat="1">
      <c r="A1451" s="134">
        <v>1442</v>
      </c>
      <c r="B1451" s="286"/>
      <c r="C1451" s="146">
        <f t="shared" si="287"/>
        <v>0</v>
      </c>
      <c r="D1451" s="146">
        <f t="shared" si="288"/>
        <v>1</v>
      </c>
      <c r="E1451" s="146">
        <f t="shared" si="289"/>
        <v>1900</v>
      </c>
      <c r="F1451" s="287"/>
      <c r="G1451" s="287"/>
      <c r="H1451" s="287"/>
      <c r="I1451" s="288"/>
      <c r="J1451" s="287"/>
      <c r="K1451" s="288"/>
      <c r="L1451" s="134"/>
      <c r="M1451" s="133"/>
      <c r="N1451" s="288"/>
      <c r="O1451" s="134"/>
      <c r="P1451" s="166"/>
      <c r="Q1451" s="289"/>
      <c r="R1451" s="165"/>
      <c r="S1451" s="290"/>
      <c r="T1451" s="290"/>
      <c r="U1451" s="290"/>
      <c r="V1451" s="290"/>
      <c r="W1451" s="166"/>
      <c r="X1451" s="135"/>
      <c r="Y1451" s="418">
        <f t="shared" si="290"/>
        <v>0</v>
      </c>
      <c r="Z1451" s="291">
        <f t="shared" si="291"/>
        <v>0</v>
      </c>
      <c r="AA1451" s="163"/>
      <c r="AB1451" s="177" t="str">
        <f t="shared" si="292"/>
        <v/>
      </c>
      <c r="AC1451" s="283" t="str">
        <f t="shared" si="293"/>
        <v/>
      </c>
      <c r="AD1451" s="283" t="str">
        <f t="shared" si="294"/>
        <v/>
      </c>
      <c r="AE1451" s="163"/>
      <c r="AF1451" s="162"/>
      <c r="AP1451" s="581"/>
    </row>
    <row r="1452" spans="1:42" s="141" customFormat="1">
      <c r="A1452" s="134">
        <v>1443</v>
      </c>
      <c r="B1452" s="286"/>
      <c r="C1452" s="146">
        <f t="shared" si="287"/>
        <v>0</v>
      </c>
      <c r="D1452" s="146">
        <f t="shared" si="288"/>
        <v>1</v>
      </c>
      <c r="E1452" s="146">
        <f t="shared" si="289"/>
        <v>1900</v>
      </c>
      <c r="F1452" s="287"/>
      <c r="G1452" s="287"/>
      <c r="H1452" s="287"/>
      <c r="I1452" s="288"/>
      <c r="J1452" s="287"/>
      <c r="K1452" s="288"/>
      <c r="L1452" s="134"/>
      <c r="M1452" s="133"/>
      <c r="N1452" s="288"/>
      <c r="O1452" s="134"/>
      <c r="P1452" s="166"/>
      <c r="Q1452" s="289"/>
      <c r="R1452" s="165"/>
      <c r="S1452" s="290"/>
      <c r="T1452" s="290"/>
      <c r="U1452" s="290"/>
      <c r="V1452" s="290"/>
      <c r="W1452" s="166"/>
      <c r="X1452" s="135"/>
      <c r="Y1452" s="418">
        <f t="shared" si="290"/>
        <v>0</v>
      </c>
      <c r="Z1452" s="291">
        <f t="shared" si="291"/>
        <v>0</v>
      </c>
      <c r="AA1452" s="163"/>
      <c r="AB1452" s="177" t="str">
        <f t="shared" si="292"/>
        <v/>
      </c>
      <c r="AC1452" s="283" t="str">
        <f t="shared" si="293"/>
        <v/>
      </c>
      <c r="AD1452" s="283" t="str">
        <f t="shared" si="294"/>
        <v/>
      </c>
      <c r="AE1452" s="163"/>
      <c r="AF1452" s="162"/>
      <c r="AP1452" s="581"/>
    </row>
    <row r="1453" spans="1:42" s="141" customFormat="1">
      <c r="A1453" s="134">
        <v>1444</v>
      </c>
      <c r="B1453" s="286"/>
      <c r="C1453" s="146">
        <f t="shared" si="287"/>
        <v>0</v>
      </c>
      <c r="D1453" s="146">
        <f t="shared" si="288"/>
        <v>1</v>
      </c>
      <c r="E1453" s="146">
        <f t="shared" si="289"/>
        <v>1900</v>
      </c>
      <c r="F1453" s="287"/>
      <c r="G1453" s="287"/>
      <c r="H1453" s="287"/>
      <c r="I1453" s="288"/>
      <c r="J1453" s="287"/>
      <c r="K1453" s="288"/>
      <c r="L1453" s="134"/>
      <c r="M1453" s="133"/>
      <c r="N1453" s="288"/>
      <c r="O1453" s="134"/>
      <c r="P1453" s="166"/>
      <c r="Q1453" s="289"/>
      <c r="R1453" s="165"/>
      <c r="S1453" s="290"/>
      <c r="T1453" s="290"/>
      <c r="U1453" s="290"/>
      <c r="V1453" s="290"/>
      <c r="W1453" s="166"/>
      <c r="X1453" s="135"/>
      <c r="Y1453" s="418">
        <f t="shared" si="290"/>
        <v>0</v>
      </c>
      <c r="Z1453" s="291">
        <f t="shared" si="291"/>
        <v>0</v>
      </c>
      <c r="AA1453" s="163"/>
      <c r="AB1453" s="177" t="str">
        <f t="shared" si="292"/>
        <v/>
      </c>
      <c r="AC1453" s="283" t="str">
        <f t="shared" si="293"/>
        <v/>
      </c>
      <c r="AD1453" s="283" t="str">
        <f t="shared" si="294"/>
        <v/>
      </c>
      <c r="AE1453" s="163"/>
      <c r="AF1453" s="162"/>
      <c r="AP1453" s="581"/>
    </row>
    <row r="1454" spans="1:42" s="141" customFormat="1">
      <c r="A1454" s="134">
        <v>1445</v>
      </c>
      <c r="B1454" s="286"/>
      <c r="C1454" s="146">
        <f t="shared" si="287"/>
        <v>0</v>
      </c>
      <c r="D1454" s="146">
        <f t="shared" si="288"/>
        <v>1</v>
      </c>
      <c r="E1454" s="146">
        <f t="shared" si="289"/>
        <v>1900</v>
      </c>
      <c r="F1454" s="287"/>
      <c r="G1454" s="287"/>
      <c r="H1454" s="287"/>
      <c r="I1454" s="288"/>
      <c r="J1454" s="287"/>
      <c r="K1454" s="288"/>
      <c r="L1454" s="134"/>
      <c r="M1454" s="133"/>
      <c r="N1454" s="288"/>
      <c r="O1454" s="134"/>
      <c r="P1454" s="166"/>
      <c r="Q1454" s="289"/>
      <c r="R1454" s="165"/>
      <c r="S1454" s="290"/>
      <c r="T1454" s="290"/>
      <c r="U1454" s="290"/>
      <c r="V1454" s="290"/>
      <c r="W1454" s="166"/>
      <c r="X1454" s="135"/>
      <c r="Y1454" s="418">
        <f t="shared" si="290"/>
        <v>0</v>
      </c>
      <c r="Z1454" s="291">
        <f t="shared" si="291"/>
        <v>0</v>
      </c>
      <c r="AA1454" s="163"/>
      <c r="AB1454" s="177" t="str">
        <f t="shared" si="292"/>
        <v/>
      </c>
      <c r="AC1454" s="283" t="str">
        <f t="shared" si="293"/>
        <v/>
      </c>
      <c r="AD1454" s="283" t="str">
        <f t="shared" si="294"/>
        <v/>
      </c>
      <c r="AE1454" s="163"/>
      <c r="AF1454" s="162"/>
      <c r="AP1454" s="581"/>
    </row>
    <row r="1455" spans="1:42" s="141" customFormat="1">
      <c r="A1455" s="134">
        <v>1446</v>
      </c>
      <c r="B1455" s="286"/>
      <c r="C1455" s="146">
        <f t="shared" si="287"/>
        <v>0</v>
      </c>
      <c r="D1455" s="146">
        <f t="shared" si="288"/>
        <v>1</v>
      </c>
      <c r="E1455" s="146">
        <f t="shared" si="289"/>
        <v>1900</v>
      </c>
      <c r="F1455" s="287"/>
      <c r="G1455" s="287"/>
      <c r="H1455" s="287"/>
      <c r="I1455" s="288"/>
      <c r="J1455" s="287"/>
      <c r="K1455" s="288"/>
      <c r="L1455" s="134"/>
      <c r="M1455" s="133"/>
      <c r="N1455" s="288"/>
      <c r="O1455" s="134"/>
      <c r="P1455" s="166"/>
      <c r="Q1455" s="289"/>
      <c r="R1455" s="165"/>
      <c r="S1455" s="290"/>
      <c r="T1455" s="290"/>
      <c r="U1455" s="290"/>
      <c r="V1455" s="290"/>
      <c r="W1455" s="166"/>
      <c r="X1455" s="135"/>
      <c r="Y1455" s="418">
        <f t="shared" si="290"/>
        <v>0</v>
      </c>
      <c r="Z1455" s="291">
        <f t="shared" si="291"/>
        <v>0</v>
      </c>
      <c r="AA1455" s="163"/>
      <c r="AB1455" s="177" t="str">
        <f t="shared" si="292"/>
        <v/>
      </c>
      <c r="AC1455" s="283" t="str">
        <f t="shared" si="293"/>
        <v/>
      </c>
      <c r="AD1455" s="283" t="str">
        <f t="shared" si="294"/>
        <v/>
      </c>
      <c r="AE1455" s="163"/>
      <c r="AF1455" s="162"/>
      <c r="AP1455" s="581"/>
    </row>
    <row r="1456" spans="1:42" s="141" customFormat="1">
      <c r="A1456" s="134">
        <v>1447</v>
      </c>
      <c r="B1456" s="286"/>
      <c r="C1456" s="146">
        <f t="shared" si="287"/>
        <v>0</v>
      </c>
      <c r="D1456" s="146">
        <f t="shared" si="288"/>
        <v>1</v>
      </c>
      <c r="E1456" s="146">
        <f t="shared" si="289"/>
        <v>1900</v>
      </c>
      <c r="F1456" s="287"/>
      <c r="G1456" s="287"/>
      <c r="H1456" s="287"/>
      <c r="I1456" s="288"/>
      <c r="J1456" s="287"/>
      <c r="K1456" s="288"/>
      <c r="L1456" s="134"/>
      <c r="M1456" s="133"/>
      <c r="N1456" s="288"/>
      <c r="O1456" s="134"/>
      <c r="P1456" s="166"/>
      <c r="Q1456" s="289"/>
      <c r="R1456" s="165"/>
      <c r="S1456" s="290"/>
      <c r="T1456" s="290"/>
      <c r="U1456" s="290"/>
      <c r="V1456" s="290"/>
      <c r="W1456" s="166"/>
      <c r="X1456" s="135"/>
      <c r="Y1456" s="418">
        <f t="shared" si="290"/>
        <v>0</v>
      </c>
      <c r="Z1456" s="291">
        <f t="shared" si="291"/>
        <v>0</v>
      </c>
      <c r="AA1456" s="163"/>
      <c r="AB1456" s="177" t="str">
        <f t="shared" si="292"/>
        <v/>
      </c>
      <c r="AC1456" s="283" t="str">
        <f t="shared" si="293"/>
        <v/>
      </c>
      <c r="AD1456" s="283" t="str">
        <f t="shared" si="294"/>
        <v/>
      </c>
      <c r="AE1456" s="163"/>
      <c r="AF1456" s="162"/>
      <c r="AP1456" s="581"/>
    </row>
    <row r="1457" spans="1:42" s="141" customFormat="1">
      <c r="A1457" s="134">
        <v>1448</v>
      </c>
      <c r="B1457" s="286"/>
      <c r="C1457" s="146">
        <f t="shared" si="287"/>
        <v>0</v>
      </c>
      <c r="D1457" s="146">
        <f t="shared" si="288"/>
        <v>1</v>
      </c>
      <c r="E1457" s="146">
        <f t="shared" si="289"/>
        <v>1900</v>
      </c>
      <c r="F1457" s="287"/>
      <c r="G1457" s="287"/>
      <c r="H1457" s="287"/>
      <c r="I1457" s="288"/>
      <c r="J1457" s="287"/>
      <c r="K1457" s="288"/>
      <c r="L1457" s="134"/>
      <c r="M1457" s="133"/>
      <c r="N1457" s="288"/>
      <c r="O1457" s="134"/>
      <c r="P1457" s="166"/>
      <c r="Q1457" s="289"/>
      <c r="R1457" s="165"/>
      <c r="S1457" s="290"/>
      <c r="T1457" s="290"/>
      <c r="U1457" s="290"/>
      <c r="V1457" s="290"/>
      <c r="W1457" s="166"/>
      <c r="X1457" s="135"/>
      <c r="Y1457" s="418">
        <f t="shared" si="290"/>
        <v>0</v>
      </c>
      <c r="Z1457" s="291">
        <f t="shared" si="291"/>
        <v>0</v>
      </c>
      <c r="AA1457" s="163"/>
      <c r="AB1457" s="177" t="str">
        <f t="shared" si="292"/>
        <v/>
      </c>
      <c r="AC1457" s="283" t="str">
        <f t="shared" si="293"/>
        <v/>
      </c>
      <c r="AD1457" s="283" t="str">
        <f t="shared" si="294"/>
        <v/>
      </c>
      <c r="AE1457" s="163"/>
      <c r="AF1457" s="162"/>
      <c r="AP1457" s="581"/>
    </row>
    <row r="1458" spans="1:42" s="141" customFormat="1">
      <c r="A1458" s="134">
        <v>1449</v>
      </c>
      <c r="B1458" s="286"/>
      <c r="C1458" s="146">
        <f t="shared" si="287"/>
        <v>0</v>
      </c>
      <c r="D1458" s="146">
        <f t="shared" si="288"/>
        <v>1</v>
      </c>
      <c r="E1458" s="146">
        <f t="shared" si="289"/>
        <v>1900</v>
      </c>
      <c r="F1458" s="287"/>
      <c r="G1458" s="287"/>
      <c r="H1458" s="287"/>
      <c r="I1458" s="288"/>
      <c r="J1458" s="287"/>
      <c r="K1458" s="288"/>
      <c r="L1458" s="134"/>
      <c r="M1458" s="133"/>
      <c r="N1458" s="288"/>
      <c r="O1458" s="134"/>
      <c r="P1458" s="166"/>
      <c r="Q1458" s="289"/>
      <c r="R1458" s="165"/>
      <c r="S1458" s="290"/>
      <c r="T1458" s="290"/>
      <c r="U1458" s="290"/>
      <c r="V1458" s="290"/>
      <c r="W1458" s="166"/>
      <c r="X1458" s="135"/>
      <c r="Y1458" s="418">
        <f t="shared" si="290"/>
        <v>0</v>
      </c>
      <c r="Z1458" s="291">
        <f t="shared" si="291"/>
        <v>0</v>
      </c>
      <c r="AA1458" s="163"/>
      <c r="AB1458" s="177" t="str">
        <f t="shared" si="292"/>
        <v/>
      </c>
      <c r="AC1458" s="283" t="str">
        <f t="shared" si="293"/>
        <v/>
      </c>
      <c r="AD1458" s="283" t="str">
        <f t="shared" si="294"/>
        <v/>
      </c>
      <c r="AE1458" s="163"/>
      <c r="AF1458" s="162"/>
      <c r="AP1458" s="581"/>
    </row>
    <row r="1459" spans="1:42" s="141" customFormat="1">
      <c r="A1459" s="134">
        <v>1450</v>
      </c>
      <c r="B1459" s="286"/>
      <c r="C1459" s="146">
        <f t="shared" si="287"/>
        <v>0</v>
      </c>
      <c r="D1459" s="146">
        <f t="shared" si="288"/>
        <v>1</v>
      </c>
      <c r="E1459" s="146">
        <f t="shared" si="289"/>
        <v>1900</v>
      </c>
      <c r="F1459" s="287"/>
      <c r="G1459" s="287"/>
      <c r="H1459" s="287"/>
      <c r="I1459" s="288"/>
      <c r="J1459" s="287"/>
      <c r="K1459" s="288"/>
      <c r="L1459" s="134"/>
      <c r="M1459" s="133"/>
      <c r="N1459" s="288"/>
      <c r="O1459" s="134"/>
      <c r="P1459" s="166"/>
      <c r="Q1459" s="289"/>
      <c r="R1459" s="165"/>
      <c r="S1459" s="290"/>
      <c r="T1459" s="290"/>
      <c r="U1459" s="290"/>
      <c r="V1459" s="290"/>
      <c r="W1459" s="166"/>
      <c r="X1459" s="135"/>
      <c r="Y1459" s="418">
        <f t="shared" si="290"/>
        <v>0</v>
      </c>
      <c r="Z1459" s="291">
        <f t="shared" si="291"/>
        <v>0</v>
      </c>
      <c r="AA1459" s="163"/>
      <c r="AB1459" s="177" t="str">
        <f t="shared" si="292"/>
        <v/>
      </c>
      <c r="AC1459" s="283" t="str">
        <f t="shared" si="293"/>
        <v/>
      </c>
      <c r="AD1459" s="283" t="str">
        <f t="shared" si="294"/>
        <v/>
      </c>
      <c r="AE1459" s="163"/>
      <c r="AF1459" s="162"/>
      <c r="AP1459" s="581"/>
    </row>
    <row r="1460" spans="1:42" s="141" customFormat="1">
      <c r="A1460" s="134">
        <v>1451</v>
      </c>
      <c r="B1460" s="286"/>
      <c r="C1460" s="146">
        <f t="shared" si="287"/>
        <v>0</v>
      </c>
      <c r="D1460" s="146">
        <f t="shared" si="288"/>
        <v>1</v>
      </c>
      <c r="E1460" s="146">
        <f t="shared" si="289"/>
        <v>1900</v>
      </c>
      <c r="F1460" s="287"/>
      <c r="G1460" s="287"/>
      <c r="H1460" s="287"/>
      <c r="I1460" s="288"/>
      <c r="J1460" s="287"/>
      <c r="K1460" s="288"/>
      <c r="L1460" s="134"/>
      <c r="M1460" s="133"/>
      <c r="N1460" s="288"/>
      <c r="O1460" s="134"/>
      <c r="P1460" s="166"/>
      <c r="Q1460" s="289"/>
      <c r="R1460" s="165"/>
      <c r="S1460" s="290"/>
      <c r="T1460" s="290"/>
      <c r="U1460" s="290"/>
      <c r="V1460" s="290"/>
      <c r="W1460" s="166"/>
      <c r="X1460" s="135"/>
      <c r="Y1460" s="418">
        <f t="shared" si="290"/>
        <v>0</v>
      </c>
      <c r="Z1460" s="291">
        <f t="shared" si="291"/>
        <v>0</v>
      </c>
      <c r="AA1460" s="163"/>
      <c r="AB1460" s="177" t="str">
        <f t="shared" si="292"/>
        <v/>
      </c>
      <c r="AC1460" s="283" t="str">
        <f t="shared" si="293"/>
        <v/>
      </c>
      <c r="AD1460" s="283" t="str">
        <f t="shared" si="294"/>
        <v/>
      </c>
      <c r="AE1460" s="163"/>
      <c r="AF1460" s="162"/>
      <c r="AP1460" s="581"/>
    </row>
    <row r="1461" spans="1:42" s="141" customFormat="1">
      <c r="A1461" s="134">
        <v>1452</v>
      </c>
      <c r="B1461" s="286"/>
      <c r="C1461" s="146">
        <f t="shared" si="287"/>
        <v>0</v>
      </c>
      <c r="D1461" s="146">
        <f t="shared" si="288"/>
        <v>1</v>
      </c>
      <c r="E1461" s="146">
        <f t="shared" si="289"/>
        <v>1900</v>
      </c>
      <c r="F1461" s="287"/>
      <c r="G1461" s="287"/>
      <c r="H1461" s="287"/>
      <c r="I1461" s="288"/>
      <c r="J1461" s="287"/>
      <c r="K1461" s="288"/>
      <c r="L1461" s="134"/>
      <c r="M1461" s="133"/>
      <c r="N1461" s="288"/>
      <c r="O1461" s="134"/>
      <c r="P1461" s="166"/>
      <c r="Q1461" s="289"/>
      <c r="R1461" s="165"/>
      <c r="S1461" s="290"/>
      <c r="T1461" s="290"/>
      <c r="U1461" s="290"/>
      <c r="V1461" s="290"/>
      <c r="W1461" s="166"/>
      <c r="X1461" s="135"/>
      <c r="Y1461" s="418">
        <f t="shared" si="290"/>
        <v>0</v>
      </c>
      <c r="Z1461" s="291">
        <f t="shared" si="291"/>
        <v>0</v>
      </c>
      <c r="AA1461" s="163"/>
      <c r="AB1461" s="177" t="str">
        <f t="shared" si="292"/>
        <v/>
      </c>
      <c r="AC1461" s="283" t="str">
        <f t="shared" si="293"/>
        <v/>
      </c>
      <c r="AD1461" s="283" t="str">
        <f t="shared" si="294"/>
        <v/>
      </c>
      <c r="AE1461" s="163"/>
      <c r="AF1461" s="162"/>
      <c r="AP1461" s="581"/>
    </row>
    <row r="1462" spans="1:42" s="141" customFormat="1">
      <c r="A1462" s="134">
        <v>1453</v>
      </c>
      <c r="B1462" s="286"/>
      <c r="C1462" s="146">
        <f t="shared" si="287"/>
        <v>0</v>
      </c>
      <c r="D1462" s="146">
        <f t="shared" si="288"/>
        <v>1</v>
      </c>
      <c r="E1462" s="146">
        <f t="shared" si="289"/>
        <v>1900</v>
      </c>
      <c r="F1462" s="287"/>
      <c r="G1462" s="287"/>
      <c r="H1462" s="287"/>
      <c r="I1462" s="288"/>
      <c r="J1462" s="287"/>
      <c r="K1462" s="288"/>
      <c r="L1462" s="134"/>
      <c r="M1462" s="133"/>
      <c r="N1462" s="288"/>
      <c r="O1462" s="134"/>
      <c r="P1462" s="166"/>
      <c r="Q1462" s="289"/>
      <c r="R1462" s="165"/>
      <c r="S1462" s="290"/>
      <c r="T1462" s="290"/>
      <c r="U1462" s="290"/>
      <c r="V1462" s="290"/>
      <c r="W1462" s="166"/>
      <c r="X1462" s="135"/>
      <c r="Y1462" s="418">
        <f t="shared" si="290"/>
        <v>0</v>
      </c>
      <c r="Z1462" s="291">
        <f t="shared" si="291"/>
        <v>0</v>
      </c>
      <c r="AA1462" s="163"/>
      <c r="AB1462" s="177" t="str">
        <f t="shared" si="292"/>
        <v/>
      </c>
      <c r="AC1462" s="283" t="str">
        <f t="shared" si="293"/>
        <v/>
      </c>
      <c r="AD1462" s="283" t="str">
        <f t="shared" si="294"/>
        <v/>
      </c>
      <c r="AE1462" s="163"/>
      <c r="AF1462" s="162"/>
      <c r="AP1462" s="581"/>
    </row>
    <row r="1463" spans="1:42" s="141" customFormat="1">
      <c r="A1463" s="134">
        <v>1454</v>
      </c>
      <c r="B1463" s="286"/>
      <c r="C1463" s="146">
        <f t="shared" si="287"/>
        <v>0</v>
      </c>
      <c r="D1463" s="146">
        <f t="shared" si="288"/>
        <v>1</v>
      </c>
      <c r="E1463" s="146">
        <f t="shared" si="289"/>
        <v>1900</v>
      </c>
      <c r="F1463" s="287"/>
      <c r="G1463" s="287"/>
      <c r="H1463" s="287"/>
      <c r="I1463" s="288"/>
      <c r="J1463" s="287"/>
      <c r="K1463" s="288"/>
      <c r="L1463" s="134"/>
      <c r="M1463" s="133"/>
      <c r="N1463" s="288"/>
      <c r="O1463" s="134"/>
      <c r="P1463" s="166"/>
      <c r="Q1463" s="289"/>
      <c r="R1463" s="165"/>
      <c r="S1463" s="290"/>
      <c r="T1463" s="290"/>
      <c r="U1463" s="290"/>
      <c r="V1463" s="290"/>
      <c r="W1463" s="166"/>
      <c r="X1463" s="135"/>
      <c r="Y1463" s="418">
        <f t="shared" si="290"/>
        <v>0</v>
      </c>
      <c r="Z1463" s="291">
        <f t="shared" si="291"/>
        <v>0</v>
      </c>
      <c r="AA1463" s="163"/>
      <c r="AB1463" s="177" t="str">
        <f t="shared" si="292"/>
        <v/>
      </c>
      <c r="AC1463" s="283" t="str">
        <f t="shared" si="293"/>
        <v/>
      </c>
      <c r="AD1463" s="283" t="str">
        <f t="shared" si="294"/>
        <v/>
      </c>
      <c r="AE1463" s="163"/>
      <c r="AF1463" s="162"/>
      <c r="AP1463" s="581"/>
    </row>
    <row r="1464" spans="1:42" s="141" customFormat="1">
      <c r="A1464" s="134">
        <v>1455</v>
      </c>
      <c r="B1464" s="286"/>
      <c r="C1464" s="146">
        <f t="shared" si="287"/>
        <v>0</v>
      </c>
      <c r="D1464" s="146">
        <f t="shared" si="288"/>
        <v>1</v>
      </c>
      <c r="E1464" s="146">
        <f t="shared" si="289"/>
        <v>1900</v>
      </c>
      <c r="F1464" s="287"/>
      <c r="G1464" s="287"/>
      <c r="H1464" s="287"/>
      <c r="I1464" s="288"/>
      <c r="J1464" s="287"/>
      <c r="K1464" s="288"/>
      <c r="L1464" s="134"/>
      <c r="M1464" s="133"/>
      <c r="N1464" s="288"/>
      <c r="O1464" s="134"/>
      <c r="P1464" s="166"/>
      <c r="Q1464" s="289"/>
      <c r="R1464" s="165"/>
      <c r="S1464" s="290"/>
      <c r="T1464" s="290"/>
      <c r="U1464" s="290"/>
      <c r="V1464" s="290"/>
      <c r="W1464" s="166"/>
      <c r="X1464" s="135"/>
      <c r="Y1464" s="418">
        <f t="shared" si="290"/>
        <v>0</v>
      </c>
      <c r="Z1464" s="291">
        <f t="shared" si="291"/>
        <v>0</v>
      </c>
      <c r="AA1464" s="163"/>
      <c r="AB1464" s="177" t="str">
        <f t="shared" si="292"/>
        <v/>
      </c>
      <c r="AC1464" s="283" t="str">
        <f t="shared" si="293"/>
        <v/>
      </c>
      <c r="AD1464" s="283" t="str">
        <f t="shared" si="294"/>
        <v/>
      </c>
      <c r="AE1464" s="163"/>
      <c r="AF1464" s="162"/>
      <c r="AP1464" s="581"/>
    </row>
    <row r="1465" spans="1:42" s="141" customFormat="1">
      <c r="A1465" s="134">
        <v>1456</v>
      </c>
      <c r="B1465" s="286"/>
      <c r="C1465" s="146">
        <f t="shared" si="287"/>
        <v>0</v>
      </c>
      <c r="D1465" s="146">
        <f t="shared" si="288"/>
        <v>1</v>
      </c>
      <c r="E1465" s="146">
        <f t="shared" si="289"/>
        <v>1900</v>
      </c>
      <c r="F1465" s="287"/>
      <c r="G1465" s="287"/>
      <c r="H1465" s="287"/>
      <c r="I1465" s="288"/>
      <c r="J1465" s="287"/>
      <c r="K1465" s="288"/>
      <c r="L1465" s="134"/>
      <c r="M1465" s="133"/>
      <c r="N1465" s="288"/>
      <c r="O1465" s="134"/>
      <c r="P1465" s="166"/>
      <c r="Q1465" s="289"/>
      <c r="R1465" s="165"/>
      <c r="S1465" s="290"/>
      <c r="T1465" s="290"/>
      <c r="U1465" s="290"/>
      <c r="V1465" s="290"/>
      <c r="W1465" s="166"/>
      <c r="X1465" s="135"/>
      <c r="Y1465" s="418">
        <f t="shared" si="290"/>
        <v>0</v>
      </c>
      <c r="Z1465" s="291">
        <f t="shared" si="291"/>
        <v>0</v>
      </c>
      <c r="AA1465" s="163"/>
      <c r="AB1465" s="177" t="str">
        <f t="shared" si="292"/>
        <v/>
      </c>
      <c r="AC1465" s="283" t="str">
        <f t="shared" si="293"/>
        <v/>
      </c>
      <c r="AD1465" s="283" t="str">
        <f t="shared" si="294"/>
        <v/>
      </c>
      <c r="AE1465" s="163"/>
      <c r="AF1465" s="162"/>
      <c r="AP1465" s="581"/>
    </row>
    <row r="1466" spans="1:42" s="141" customFormat="1">
      <c r="A1466" s="134">
        <v>1457</v>
      </c>
      <c r="B1466" s="286"/>
      <c r="C1466" s="146">
        <f t="shared" si="287"/>
        <v>0</v>
      </c>
      <c r="D1466" s="146">
        <f t="shared" si="288"/>
        <v>1</v>
      </c>
      <c r="E1466" s="146">
        <f t="shared" si="289"/>
        <v>1900</v>
      </c>
      <c r="F1466" s="287"/>
      <c r="G1466" s="287"/>
      <c r="H1466" s="287"/>
      <c r="I1466" s="288"/>
      <c r="J1466" s="287"/>
      <c r="K1466" s="288"/>
      <c r="L1466" s="134"/>
      <c r="M1466" s="133"/>
      <c r="N1466" s="288"/>
      <c r="O1466" s="134"/>
      <c r="P1466" s="166"/>
      <c r="Q1466" s="289"/>
      <c r="R1466" s="165"/>
      <c r="S1466" s="290"/>
      <c r="T1466" s="290"/>
      <c r="U1466" s="290"/>
      <c r="V1466" s="290"/>
      <c r="W1466" s="166"/>
      <c r="X1466" s="135"/>
      <c r="Y1466" s="418">
        <f t="shared" si="290"/>
        <v>0</v>
      </c>
      <c r="Z1466" s="291">
        <f t="shared" si="291"/>
        <v>0</v>
      </c>
      <c r="AA1466" s="163"/>
      <c r="AB1466" s="177" t="str">
        <f t="shared" si="292"/>
        <v/>
      </c>
      <c r="AC1466" s="283" t="str">
        <f t="shared" si="293"/>
        <v/>
      </c>
      <c r="AD1466" s="283" t="str">
        <f t="shared" si="294"/>
        <v/>
      </c>
      <c r="AE1466" s="163"/>
      <c r="AF1466" s="162"/>
      <c r="AP1466" s="581"/>
    </row>
    <row r="1467" spans="1:42" s="141" customFormat="1">
      <c r="A1467" s="134">
        <v>1458</v>
      </c>
      <c r="B1467" s="286"/>
      <c r="C1467" s="146">
        <f t="shared" si="287"/>
        <v>0</v>
      </c>
      <c r="D1467" s="146">
        <f t="shared" si="288"/>
        <v>1</v>
      </c>
      <c r="E1467" s="146">
        <f t="shared" si="289"/>
        <v>1900</v>
      </c>
      <c r="F1467" s="287"/>
      <c r="G1467" s="287"/>
      <c r="H1467" s="287"/>
      <c r="I1467" s="288"/>
      <c r="J1467" s="287"/>
      <c r="K1467" s="288"/>
      <c r="L1467" s="134"/>
      <c r="M1467" s="133"/>
      <c r="N1467" s="288"/>
      <c r="O1467" s="134"/>
      <c r="P1467" s="166"/>
      <c r="Q1467" s="289"/>
      <c r="R1467" s="165"/>
      <c r="S1467" s="290"/>
      <c r="T1467" s="290"/>
      <c r="U1467" s="290"/>
      <c r="V1467" s="290"/>
      <c r="W1467" s="166"/>
      <c r="X1467" s="135"/>
      <c r="Y1467" s="418">
        <f t="shared" si="290"/>
        <v>0</v>
      </c>
      <c r="Z1467" s="291">
        <f t="shared" si="291"/>
        <v>0</v>
      </c>
      <c r="AA1467" s="163"/>
      <c r="AB1467" s="177" t="str">
        <f t="shared" si="292"/>
        <v/>
      </c>
      <c r="AC1467" s="283" t="str">
        <f t="shared" si="293"/>
        <v/>
      </c>
      <c r="AD1467" s="283" t="str">
        <f t="shared" si="294"/>
        <v/>
      </c>
      <c r="AE1467" s="163"/>
      <c r="AF1467" s="162"/>
      <c r="AP1467" s="581"/>
    </row>
    <row r="1468" spans="1:42" s="141" customFormat="1">
      <c r="A1468" s="134">
        <v>1459</v>
      </c>
      <c r="B1468" s="286"/>
      <c r="C1468" s="146">
        <f t="shared" si="287"/>
        <v>0</v>
      </c>
      <c r="D1468" s="146">
        <f t="shared" si="288"/>
        <v>1</v>
      </c>
      <c r="E1468" s="146">
        <f t="shared" si="289"/>
        <v>1900</v>
      </c>
      <c r="F1468" s="287"/>
      <c r="G1468" s="287"/>
      <c r="H1468" s="287"/>
      <c r="I1468" s="288"/>
      <c r="J1468" s="287"/>
      <c r="K1468" s="288"/>
      <c r="L1468" s="134"/>
      <c r="M1468" s="133"/>
      <c r="N1468" s="288"/>
      <c r="O1468" s="134"/>
      <c r="P1468" s="166"/>
      <c r="Q1468" s="289"/>
      <c r="R1468" s="165"/>
      <c r="S1468" s="290"/>
      <c r="T1468" s="290"/>
      <c r="U1468" s="290"/>
      <c r="V1468" s="290"/>
      <c r="W1468" s="166"/>
      <c r="X1468" s="135"/>
      <c r="Y1468" s="418">
        <f t="shared" si="290"/>
        <v>0</v>
      </c>
      <c r="Z1468" s="291">
        <f t="shared" si="291"/>
        <v>0</v>
      </c>
      <c r="AA1468" s="163"/>
      <c r="AB1468" s="177" t="str">
        <f t="shared" si="292"/>
        <v/>
      </c>
      <c r="AC1468" s="283" t="str">
        <f t="shared" si="293"/>
        <v/>
      </c>
      <c r="AD1468" s="283" t="str">
        <f t="shared" si="294"/>
        <v/>
      </c>
      <c r="AE1468" s="163"/>
      <c r="AF1468" s="162"/>
      <c r="AP1468" s="581"/>
    </row>
    <row r="1469" spans="1:42" s="141" customFormat="1">
      <c r="A1469" s="134">
        <v>1460</v>
      </c>
      <c r="B1469" s="286"/>
      <c r="C1469" s="146">
        <f t="shared" si="287"/>
        <v>0</v>
      </c>
      <c r="D1469" s="146">
        <f t="shared" si="288"/>
        <v>1</v>
      </c>
      <c r="E1469" s="146">
        <f t="shared" si="289"/>
        <v>1900</v>
      </c>
      <c r="F1469" s="287"/>
      <c r="G1469" s="287"/>
      <c r="H1469" s="287"/>
      <c r="I1469" s="288"/>
      <c r="J1469" s="287"/>
      <c r="K1469" s="288"/>
      <c r="L1469" s="134"/>
      <c r="M1469" s="133"/>
      <c r="N1469" s="288"/>
      <c r="O1469" s="134"/>
      <c r="P1469" s="166"/>
      <c r="Q1469" s="289"/>
      <c r="R1469" s="165"/>
      <c r="S1469" s="290"/>
      <c r="T1469" s="290"/>
      <c r="U1469" s="290"/>
      <c r="V1469" s="290"/>
      <c r="W1469" s="166"/>
      <c r="X1469" s="135"/>
      <c r="Y1469" s="418">
        <f t="shared" si="290"/>
        <v>0</v>
      </c>
      <c r="Z1469" s="291">
        <f t="shared" si="291"/>
        <v>0</v>
      </c>
      <c r="AA1469" s="163"/>
      <c r="AB1469" s="177" t="str">
        <f t="shared" si="292"/>
        <v/>
      </c>
      <c r="AC1469" s="283" t="str">
        <f t="shared" si="293"/>
        <v/>
      </c>
      <c r="AD1469" s="283" t="str">
        <f t="shared" si="294"/>
        <v/>
      </c>
      <c r="AE1469" s="163"/>
      <c r="AF1469" s="162"/>
      <c r="AP1469" s="581"/>
    </row>
    <row r="1470" spans="1:42" s="141" customFormat="1">
      <c r="A1470" s="134">
        <v>1461</v>
      </c>
      <c r="B1470" s="286"/>
      <c r="C1470" s="146">
        <f t="shared" si="287"/>
        <v>0</v>
      </c>
      <c r="D1470" s="146">
        <f t="shared" si="288"/>
        <v>1</v>
      </c>
      <c r="E1470" s="146">
        <f t="shared" si="289"/>
        <v>1900</v>
      </c>
      <c r="F1470" s="287"/>
      <c r="G1470" s="287"/>
      <c r="H1470" s="287"/>
      <c r="I1470" s="288"/>
      <c r="J1470" s="287"/>
      <c r="K1470" s="288"/>
      <c r="L1470" s="134"/>
      <c r="M1470" s="133"/>
      <c r="N1470" s="288"/>
      <c r="O1470" s="134"/>
      <c r="P1470" s="166"/>
      <c r="Q1470" s="289"/>
      <c r="R1470" s="165"/>
      <c r="S1470" s="290"/>
      <c r="T1470" s="290"/>
      <c r="U1470" s="290"/>
      <c r="V1470" s="290"/>
      <c r="W1470" s="166"/>
      <c r="X1470" s="135"/>
      <c r="Y1470" s="418">
        <f t="shared" si="290"/>
        <v>0</v>
      </c>
      <c r="Z1470" s="291">
        <f t="shared" si="291"/>
        <v>0</v>
      </c>
      <c r="AA1470" s="163"/>
      <c r="AB1470" s="177" t="str">
        <f t="shared" si="292"/>
        <v/>
      </c>
      <c r="AC1470" s="283" t="str">
        <f t="shared" si="293"/>
        <v/>
      </c>
      <c r="AD1470" s="283" t="str">
        <f t="shared" si="294"/>
        <v/>
      </c>
      <c r="AE1470" s="163"/>
      <c r="AF1470" s="162"/>
      <c r="AP1470" s="581"/>
    </row>
    <row r="1471" spans="1:42" s="141" customFormat="1">
      <c r="A1471" s="134">
        <v>1462</v>
      </c>
      <c r="B1471" s="286"/>
      <c r="C1471" s="146">
        <f t="shared" si="287"/>
        <v>0</v>
      </c>
      <c r="D1471" s="146">
        <f t="shared" si="288"/>
        <v>1</v>
      </c>
      <c r="E1471" s="146">
        <f t="shared" si="289"/>
        <v>1900</v>
      </c>
      <c r="F1471" s="287"/>
      <c r="G1471" s="287"/>
      <c r="H1471" s="287"/>
      <c r="I1471" s="288"/>
      <c r="J1471" s="287"/>
      <c r="K1471" s="288"/>
      <c r="L1471" s="134"/>
      <c r="M1471" s="133"/>
      <c r="N1471" s="288"/>
      <c r="O1471" s="134"/>
      <c r="P1471" s="166"/>
      <c r="Q1471" s="289"/>
      <c r="R1471" s="165"/>
      <c r="S1471" s="290"/>
      <c r="T1471" s="290"/>
      <c r="U1471" s="290"/>
      <c r="V1471" s="290"/>
      <c r="W1471" s="166"/>
      <c r="X1471" s="135"/>
      <c r="Y1471" s="418">
        <f t="shared" si="290"/>
        <v>0</v>
      </c>
      <c r="Z1471" s="291">
        <f t="shared" si="291"/>
        <v>0</v>
      </c>
      <c r="AA1471" s="163"/>
      <c r="AB1471" s="177" t="str">
        <f t="shared" si="292"/>
        <v/>
      </c>
      <c r="AC1471" s="283" t="str">
        <f t="shared" si="293"/>
        <v/>
      </c>
      <c r="AD1471" s="283" t="str">
        <f t="shared" si="294"/>
        <v/>
      </c>
      <c r="AE1471" s="163"/>
      <c r="AF1471" s="162"/>
      <c r="AP1471" s="581"/>
    </row>
    <row r="1472" spans="1:42" s="141" customFormat="1">
      <c r="A1472" s="134">
        <v>1463</v>
      </c>
      <c r="B1472" s="286"/>
      <c r="C1472" s="146">
        <f t="shared" si="287"/>
        <v>0</v>
      </c>
      <c r="D1472" s="146">
        <f t="shared" si="288"/>
        <v>1</v>
      </c>
      <c r="E1472" s="146">
        <f t="shared" si="289"/>
        <v>1900</v>
      </c>
      <c r="F1472" s="287"/>
      <c r="G1472" s="287"/>
      <c r="H1472" s="287"/>
      <c r="I1472" s="288"/>
      <c r="J1472" s="287"/>
      <c r="K1472" s="288"/>
      <c r="L1472" s="134"/>
      <c r="M1472" s="133"/>
      <c r="N1472" s="288"/>
      <c r="O1472" s="134"/>
      <c r="P1472" s="166"/>
      <c r="Q1472" s="289"/>
      <c r="R1472" s="165"/>
      <c r="S1472" s="290"/>
      <c r="T1472" s="290"/>
      <c r="U1472" s="290"/>
      <c r="V1472" s="290"/>
      <c r="W1472" s="166"/>
      <c r="X1472" s="135"/>
      <c r="Y1472" s="418">
        <f t="shared" si="290"/>
        <v>0</v>
      </c>
      <c r="Z1472" s="291">
        <f t="shared" si="291"/>
        <v>0</v>
      </c>
      <c r="AA1472" s="163"/>
      <c r="AB1472" s="177" t="str">
        <f t="shared" si="292"/>
        <v/>
      </c>
      <c r="AC1472" s="283" t="str">
        <f t="shared" si="293"/>
        <v/>
      </c>
      <c r="AD1472" s="283" t="str">
        <f t="shared" si="294"/>
        <v/>
      </c>
      <c r="AE1472" s="163"/>
      <c r="AF1472" s="162"/>
      <c r="AP1472" s="581"/>
    </row>
    <row r="1473" spans="1:42" s="141" customFormat="1">
      <c r="A1473" s="134">
        <v>1464</v>
      </c>
      <c r="B1473" s="286"/>
      <c r="C1473" s="146">
        <f t="shared" si="287"/>
        <v>0</v>
      </c>
      <c r="D1473" s="146">
        <f t="shared" si="288"/>
        <v>1</v>
      </c>
      <c r="E1473" s="146">
        <f t="shared" si="289"/>
        <v>1900</v>
      </c>
      <c r="F1473" s="287"/>
      <c r="G1473" s="287"/>
      <c r="H1473" s="287"/>
      <c r="I1473" s="288"/>
      <c r="J1473" s="287"/>
      <c r="K1473" s="288"/>
      <c r="L1473" s="134"/>
      <c r="M1473" s="133"/>
      <c r="N1473" s="288"/>
      <c r="O1473" s="134"/>
      <c r="P1473" s="166"/>
      <c r="Q1473" s="289"/>
      <c r="R1473" s="165"/>
      <c r="S1473" s="290"/>
      <c r="T1473" s="290"/>
      <c r="U1473" s="290"/>
      <c r="V1473" s="290"/>
      <c r="W1473" s="166"/>
      <c r="X1473" s="135"/>
      <c r="Y1473" s="418">
        <f t="shared" si="290"/>
        <v>0</v>
      </c>
      <c r="Z1473" s="291">
        <f t="shared" si="291"/>
        <v>0</v>
      </c>
      <c r="AA1473" s="163"/>
      <c r="AB1473" s="177" t="str">
        <f t="shared" si="292"/>
        <v/>
      </c>
      <c r="AC1473" s="283" t="str">
        <f t="shared" si="293"/>
        <v/>
      </c>
      <c r="AD1473" s="283" t="str">
        <f t="shared" si="294"/>
        <v/>
      </c>
      <c r="AE1473" s="163"/>
      <c r="AF1473" s="162"/>
      <c r="AP1473" s="581"/>
    </row>
    <row r="1474" spans="1:42" s="141" customFormat="1">
      <c r="A1474" s="134">
        <v>1465</v>
      </c>
      <c r="B1474" s="286"/>
      <c r="C1474" s="146">
        <f t="shared" si="287"/>
        <v>0</v>
      </c>
      <c r="D1474" s="146">
        <f t="shared" si="288"/>
        <v>1</v>
      </c>
      <c r="E1474" s="146">
        <f t="shared" si="289"/>
        <v>1900</v>
      </c>
      <c r="F1474" s="287"/>
      <c r="G1474" s="287"/>
      <c r="H1474" s="287"/>
      <c r="I1474" s="288"/>
      <c r="J1474" s="287"/>
      <c r="K1474" s="288"/>
      <c r="L1474" s="134"/>
      <c r="M1474" s="133"/>
      <c r="N1474" s="288"/>
      <c r="O1474" s="134"/>
      <c r="P1474" s="166"/>
      <c r="Q1474" s="289"/>
      <c r="R1474" s="165"/>
      <c r="S1474" s="290"/>
      <c r="T1474" s="290"/>
      <c r="U1474" s="290"/>
      <c r="V1474" s="290"/>
      <c r="W1474" s="166"/>
      <c r="X1474" s="135"/>
      <c r="Y1474" s="418">
        <f t="shared" si="290"/>
        <v>0</v>
      </c>
      <c r="Z1474" s="291">
        <f t="shared" si="291"/>
        <v>0</v>
      </c>
      <c r="AA1474" s="163"/>
      <c r="AB1474" s="177" t="str">
        <f t="shared" si="292"/>
        <v/>
      </c>
      <c r="AC1474" s="283" t="str">
        <f t="shared" si="293"/>
        <v/>
      </c>
      <c r="AD1474" s="283" t="str">
        <f t="shared" si="294"/>
        <v/>
      </c>
      <c r="AE1474" s="163"/>
      <c r="AF1474" s="162"/>
      <c r="AP1474" s="581"/>
    </row>
    <row r="1475" spans="1:42" s="141" customFormat="1">
      <c r="A1475" s="134">
        <v>1466</v>
      </c>
      <c r="B1475" s="286"/>
      <c r="C1475" s="146">
        <f t="shared" si="287"/>
        <v>0</v>
      </c>
      <c r="D1475" s="146">
        <f t="shared" si="288"/>
        <v>1</v>
      </c>
      <c r="E1475" s="146">
        <f t="shared" si="289"/>
        <v>1900</v>
      </c>
      <c r="F1475" s="287"/>
      <c r="G1475" s="287"/>
      <c r="H1475" s="287"/>
      <c r="I1475" s="288"/>
      <c r="J1475" s="287"/>
      <c r="K1475" s="288"/>
      <c r="L1475" s="134"/>
      <c r="M1475" s="133"/>
      <c r="N1475" s="288"/>
      <c r="O1475" s="134"/>
      <c r="P1475" s="166"/>
      <c r="Q1475" s="289"/>
      <c r="R1475" s="165"/>
      <c r="S1475" s="290"/>
      <c r="T1475" s="290"/>
      <c r="U1475" s="290"/>
      <c r="V1475" s="290"/>
      <c r="W1475" s="166"/>
      <c r="X1475" s="135"/>
      <c r="Y1475" s="418">
        <f t="shared" si="290"/>
        <v>0</v>
      </c>
      <c r="Z1475" s="291">
        <f t="shared" si="291"/>
        <v>0</v>
      </c>
      <c r="AA1475" s="163"/>
      <c r="AB1475" s="177" t="str">
        <f t="shared" si="292"/>
        <v/>
      </c>
      <c r="AC1475" s="283" t="str">
        <f t="shared" si="293"/>
        <v/>
      </c>
      <c r="AD1475" s="283" t="str">
        <f t="shared" si="294"/>
        <v/>
      </c>
      <c r="AE1475" s="163"/>
      <c r="AF1475" s="162"/>
      <c r="AP1475" s="581"/>
    </row>
    <row r="1476" spans="1:42" s="141" customFormat="1">
      <c r="A1476" s="134">
        <v>1467</v>
      </c>
      <c r="B1476" s="286"/>
      <c r="C1476" s="146">
        <f t="shared" si="287"/>
        <v>0</v>
      </c>
      <c r="D1476" s="146">
        <f t="shared" si="288"/>
        <v>1</v>
      </c>
      <c r="E1476" s="146">
        <f t="shared" si="289"/>
        <v>1900</v>
      </c>
      <c r="F1476" s="287"/>
      <c r="G1476" s="287"/>
      <c r="H1476" s="287"/>
      <c r="I1476" s="288"/>
      <c r="J1476" s="287"/>
      <c r="K1476" s="288"/>
      <c r="L1476" s="134"/>
      <c r="M1476" s="133"/>
      <c r="N1476" s="288"/>
      <c r="O1476" s="134"/>
      <c r="P1476" s="166"/>
      <c r="Q1476" s="289"/>
      <c r="R1476" s="165"/>
      <c r="S1476" s="290"/>
      <c r="T1476" s="290"/>
      <c r="U1476" s="290"/>
      <c r="V1476" s="290"/>
      <c r="W1476" s="166"/>
      <c r="X1476" s="135"/>
      <c r="Y1476" s="418">
        <f t="shared" si="290"/>
        <v>0</v>
      </c>
      <c r="Z1476" s="291">
        <f t="shared" si="291"/>
        <v>0</v>
      </c>
      <c r="AA1476" s="163"/>
      <c r="AB1476" s="177" t="str">
        <f t="shared" si="292"/>
        <v/>
      </c>
      <c r="AC1476" s="283" t="str">
        <f t="shared" si="293"/>
        <v/>
      </c>
      <c r="AD1476" s="283" t="str">
        <f t="shared" si="294"/>
        <v/>
      </c>
      <c r="AE1476" s="163"/>
      <c r="AF1476" s="162"/>
      <c r="AP1476" s="581"/>
    </row>
    <row r="1477" spans="1:42" s="141" customFormat="1">
      <c r="A1477" s="134">
        <v>1468</v>
      </c>
      <c r="B1477" s="286"/>
      <c r="C1477" s="146">
        <f t="shared" si="287"/>
        <v>0</v>
      </c>
      <c r="D1477" s="146">
        <f t="shared" si="288"/>
        <v>1</v>
      </c>
      <c r="E1477" s="146">
        <f t="shared" si="289"/>
        <v>1900</v>
      </c>
      <c r="F1477" s="287"/>
      <c r="G1477" s="287"/>
      <c r="H1477" s="287"/>
      <c r="I1477" s="288"/>
      <c r="J1477" s="287"/>
      <c r="K1477" s="288"/>
      <c r="L1477" s="134"/>
      <c r="M1477" s="133"/>
      <c r="N1477" s="288"/>
      <c r="O1477" s="134"/>
      <c r="P1477" s="166"/>
      <c r="Q1477" s="289"/>
      <c r="R1477" s="165"/>
      <c r="S1477" s="290"/>
      <c r="T1477" s="290"/>
      <c r="U1477" s="290"/>
      <c r="V1477" s="290"/>
      <c r="W1477" s="166"/>
      <c r="X1477" s="135"/>
      <c r="Y1477" s="418">
        <f t="shared" si="290"/>
        <v>0</v>
      </c>
      <c r="Z1477" s="291">
        <f t="shared" si="291"/>
        <v>0</v>
      </c>
      <c r="AA1477" s="163"/>
      <c r="AB1477" s="177" t="str">
        <f t="shared" si="292"/>
        <v/>
      </c>
      <c r="AC1477" s="283" t="str">
        <f t="shared" si="293"/>
        <v/>
      </c>
      <c r="AD1477" s="283" t="str">
        <f t="shared" si="294"/>
        <v/>
      </c>
      <c r="AE1477" s="163"/>
      <c r="AF1477" s="162"/>
      <c r="AP1477" s="581"/>
    </row>
    <row r="1478" spans="1:42" s="141" customFormat="1">
      <c r="A1478" s="134">
        <v>1469</v>
      </c>
      <c r="B1478" s="286"/>
      <c r="C1478" s="146">
        <f t="shared" si="287"/>
        <v>0</v>
      </c>
      <c r="D1478" s="146">
        <f t="shared" si="288"/>
        <v>1</v>
      </c>
      <c r="E1478" s="146">
        <f t="shared" si="289"/>
        <v>1900</v>
      </c>
      <c r="F1478" s="287"/>
      <c r="G1478" s="287"/>
      <c r="H1478" s="287"/>
      <c r="I1478" s="288"/>
      <c r="J1478" s="287"/>
      <c r="K1478" s="288"/>
      <c r="L1478" s="134"/>
      <c r="M1478" s="133"/>
      <c r="N1478" s="288"/>
      <c r="O1478" s="134"/>
      <c r="P1478" s="166"/>
      <c r="Q1478" s="289"/>
      <c r="R1478" s="165"/>
      <c r="S1478" s="290"/>
      <c r="T1478" s="290"/>
      <c r="U1478" s="290"/>
      <c r="V1478" s="290"/>
      <c r="W1478" s="166"/>
      <c r="X1478" s="135"/>
      <c r="Y1478" s="418">
        <f t="shared" si="290"/>
        <v>0</v>
      </c>
      <c r="Z1478" s="291">
        <f t="shared" si="291"/>
        <v>0</v>
      </c>
      <c r="AA1478" s="163"/>
      <c r="AB1478" s="177" t="str">
        <f t="shared" si="292"/>
        <v/>
      </c>
      <c r="AC1478" s="283" t="str">
        <f t="shared" si="293"/>
        <v/>
      </c>
      <c r="AD1478" s="283" t="str">
        <f t="shared" si="294"/>
        <v/>
      </c>
      <c r="AE1478" s="163"/>
      <c r="AF1478" s="162"/>
      <c r="AP1478" s="581"/>
    </row>
    <row r="1479" spans="1:42" s="141" customFormat="1">
      <c r="A1479" s="134">
        <v>1470</v>
      </c>
      <c r="B1479" s="286"/>
      <c r="C1479" s="146">
        <f t="shared" si="287"/>
        <v>0</v>
      </c>
      <c r="D1479" s="146">
        <f t="shared" si="288"/>
        <v>1</v>
      </c>
      <c r="E1479" s="146">
        <f t="shared" si="289"/>
        <v>1900</v>
      </c>
      <c r="F1479" s="287"/>
      <c r="G1479" s="287"/>
      <c r="H1479" s="287"/>
      <c r="I1479" s="288"/>
      <c r="J1479" s="287"/>
      <c r="K1479" s="288"/>
      <c r="L1479" s="134"/>
      <c r="M1479" s="133"/>
      <c r="N1479" s="288"/>
      <c r="O1479" s="134"/>
      <c r="P1479" s="166"/>
      <c r="Q1479" s="289"/>
      <c r="R1479" s="165"/>
      <c r="S1479" s="290"/>
      <c r="T1479" s="290"/>
      <c r="U1479" s="290"/>
      <c r="V1479" s="290"/>
      <c r="W1479" s="166"/>
      <c r="X1479" s="135"/>
      <c r="Y1479" s="418">
        <f t="shared" si="290"/>
        <v>0</v>
      </c>
      <c r="Z1479" s="291">
        <f t="shared" si="291"/>
        <v>0</v>
      </c>
      <c r="AA1479" s="163"/>
      <c r="AB1479" s="177" t="str">
        <f t="shared" si="292"/>
        <v/>
      </c>
      <c r="AC1479" s="283" t="str">
        <f t="shared" si="293"/>
        <v/>
      </c>
      <c r="AD1479" s="283" t="str">
        <f t="shared" si="294"/>
        <v/>
      </c>
      <c r="AE1479" s="163"/>
      <c r="AF1479" s="162"/>
      <c r="AP1479" s="581"/>
    </row>
    <row r="1480" spans="1:42" s="141" customFormat="1">
      <c r="A1480" s="134">
        <v>1471</v>
      </c>
      <c r="B1480" s="286"/>
      <c r="C1480" s="146">
        <f t="shared" si="287"/>
        <v>0</v>
      </c>
      <c r="D1480" s="146">
        <f t="shared" si="288"/>
        <v>1</v>
      </c>
      <c r="E1480" s="146">
        <f t="shared" si="289"/>
        <v>1900</v>
      </c>
      <c r="F1480" s="287"/>
      <c r="G1480" s="287"/>
      <c r="H1480" s="287"/>
      <c r="I1480" s="288"/>
      <c r="J1480" s="287"/>
      <c r="K1480" s="288"/>
      <c r="L1480" s="134"/>
      <c r="M1480" s="133"/>
      <c r="N1480" s="288"/>
      <c r="O1480" s="134"/>
      <c r="P1480" s="166"/>
      <c r="Q1480" s="289"/>
      <c r="R1480" s="165"/>
      <c r="S1480" s="290"/>
      <c r="T1480" s="290"/>
      <c r="U1480" s="290"/>
      <c r="V1480" s="290"/>
      <c r="W1480" s="166"/>
      <c r="X1480" s="135"/>
      <c r="Y1480" s="418">
        <f t="shared" si="290"/>
        <v>0</v>
      </c>
      <c r="Z1480" s="291">
        <f t="shared" si="291"/>
        <v>0</v>
      </c>
      <c r="AA1480" s="163"/>
      <c r="AB1480" s="177" t="str">
        <f t="shared" si="292"/>
        <v/>
      </c>
      <c r="AC1480" s="283" t="str">
        <f t="shared" si="293"/>
        <v/>
      </c>
      <c r="AD1480" s="283" t="str">
        <f t="shared" si="294"/>
        <v/>
      </c>
      <c r="AE1480" s="163"/>
      <c r="AF1480" s="162"/>
      <c r="AP1480" s="581"/>
    </row>
    <row r="1481" spans="1:42" s="141" customFormat="1">
      <c r="A1481" s="134">
        <v>1472</v>
      </c>
      <c r="B1481" s="286"/>
      <c r="C1481" s="146">
        <f t="shared" si="287"/>
        <v>0</v>
      </c>
      <c r="D1481" s="146">
        <f t="shared" si="288"/>
        <v>1</v>
      </c>
      <c r="E1481" s="146">
        <f t="shared" si="289"/>
        <v>1900</v>
      </c>
      <c r="F1481" s="287"/>
      <c r="G1481" s="287"/>
      <c r="H1481" s="287"/>
      <c r="I1481" s="288"/>
      <c r="J1481" s="287"/>
      <c r="K1481" s="288"/>
      <c r="L1481" s="134"/>
      <c r="M1481" s="133"/>
      <c r="N1481" s="288"/>
      <c r="O1481" s="134"/>
      <c r="P1481" s="166"/>
      <c r="Q1481" s="289"/>
      <c r="R1481" s="165"/>
      <c r="S1481" s="290"/>
      <c r="T1481" s="290"/>
      <c r="U1481" s="290"/>
      <c r="V1481" s="290"/>
      <c r="W1481" s="166"/>
      <c r="X1481" s="135"/>
      <c r="Y1481" s="418">
        <f t="shared" si="290"/>
        <v>0</v>
      </c>
      <c r="Z1481" s="291">
        <f t="shared" si="291"/>
        <v>0</v>
      </c>
      <c r="AA1481" s="163"/>
      <c r="AB1481" s="177" t="str">
        <f t="shared" si="292"/>
        <v/>
      </c>
      <c r="AC1481" s="283" t="str">
        <f t="shared" si="293"/>
        <v/>
      </c>
      <c r="AD1481" s="283" t="str">
        <f t="shared" si="294"/>
        <v/>
      </c>
      <c r="AE1481" s="163"/>
      <c r="AF1481" s="162"/>
      <c r="AP1481" s="581"/>
    </row>
    <row r="1482" spans="1:42" s="141" customFormat="1">
      <c r="A1482" s="134">
        <v>1473</v>
      </c>
      <c r="B1482" s="286"/>
      <c r="C1482" s="146">
        <f t="shared" si="287"/>
        <v>0</v>
      </c>
      <c r="D1482" s="146">
        <f t="shared" si="288"/>
        <v>1</v>
      </c>
      <c r="E1482" s="146">
        <f t="shared" si="289"/>
        <v>1900</v>
      </c>
      <c r="F1482" s="287"/>
      <c r="G1482" s="287"/>
      <c r="H1482" s="287"/>
      <c r="I1482" s="288"/>
      <c r="J1482" s="287"/>
      <c r="K1482" s="288"/>
      <c r="L1482" s="134"/>
      <c r="M1482" s="133"/>
      <c r="N1482" s="288"/>
      <c r="O1482" s="134"/>
      <c r="P1482" s="166"/>
      <c r="Q1482" s="289"/>
      <c r="R1482" s="165"/>
      <c r="S1482" s="290"/>
      <c r="T1482" s="290"/>
      <c r="U1482" s="290"/>
      <c r="V1482" s="290"/>
      <c r="W1482" s="166"/>
      <c r="X1482" s="135"/>
      <c r="Y1482" s="418">
        <f t="shared" si="290"/>
        <v>0</v>
      </c>
      <c r="Z1482" s="291">
        <f t="shared" si="291"/>
        <v>0</v>
      </c>
      <c r="AA1482" s="163"/>
      <c r="AB1482" s="177" t="str">
        <f t="shared" si="292"/>
        <v/>
      </c>
      <c r="AC1482" s="283" t="str">
        <f t="shared" si="293"/>
        <v/>
      </c>
      <c r="AD1482" s="283" t="str">
        <f t="shared" si="294"/>
        <v/>
      </c>
      <c r="AE1482" s="163"/>
      <c r="AF1482" s="162"/>
      <c r="AP1482" s="581"/>
    </row>
    <row r="1483" spans="1:42" s="141" customFormat="1">
      <c r="A1483" s="134">
        <v>1474</v>
      </c>
      <c r="B1483" s="286"/>
      <c r="C1483" s="146">
        <f t="shared" ref="C1483:C1546" si="295">DAY(B1483)</f>
        <v>0</v>
      </c>
      <c r="D1483" s="146">
        <f t="shared" ref="D1483:D1546" si="296">MONTH(B1483)</f>
        <v>1</v>
      </c>
      <c r="E1483" s="146">
        <f t="shared" ref="E1483:E1546" si="297">YEAR(B1483)</f>
        <v>1900</v>
      </c>
      <c r="F1483" s="287"/>
      <c r="G1483" s="287"/>
      <c r="H1483" s="287"/>
      <c r="I1483" s="288"/>
      <c r="J1483" s="287"/>
      <c r="K1483" s="288"/>
      <c r="L1483" s="134"/>
      <c r="M1483" s="133"/>
      <c r="N1483" s="288"/>
      <c r="O1483" s="134"/>
      <c r="P1483" s="166"/>
      <c r="Q1483" s="289"/>
      <c r="R1483" s="165"/>
      <c r="S1483" s="290"/>
      <c r="T1483" s="290"/>
      <c r="U1483" s="290"/>
      <c r="V1483" s="290"/>
      <c r="W1483" s="166"/>
      <c r="X1483" s="135"/>
      <c r="Y1483" s="418">
        <f t="shared" ref="Y1483:Y1546" si="298">X1483*U1483</f>
        <v>0</v>
      </c>
      <c r="Z1483" s="291">
        <f t="shared" ref="Z1483:Z1546" si="299">Y1483*1.1</f>
        <v>0</v>
      </c>
      <c r="AA1483" s="163"/>
      <c r="AB1483" s="177" t="str">
        <f t="shared" ref="AB1483:AB1546" si="300">IF(S1483="","",IF(S1483-U1483=0,"Full","No"))</f>
        <v/>
      </c>
      <c r="AC1483" s="283" t="str">
        <f t="shared" ref="AC1483:AC1546" si="301">IF(AND(S1483&gt;U1483,V1483=0),"Lost",IF(AND(S1483&gt;U1483,V1483&lt;(S1483-U1483)),"Lost",""))</f>
        <v/>
      </c>
      <c r="AD1483" s="283" t="str">
        <f t="shared" ref="AD1483:AD1546" si="302">IF(AND(S1483&gt;U1483,V1483=0),S1483-U1483,IF(AND(S1483&gt;U1483,V1483&lt;(S1483-U1483)),S1483-(U1483+V1483),""))</f>
        <v/>
      </c>
      <c r="AE1483" s="163"/>
      <c r="AF1483" s="162"/>
      <c r="AP1483" s="581"/>
    </row>
    <row r="1484" spans="1:42" s="141" customFormat="1">
      <c r="A1484" s="134">
        <v>1475</v>
      </c>
      <c r="B1484" s="286"/>
      <c r="C1484" s="146">
        <f t="shared" si="295"/>
        <v>0</v>
      </c>
      <c r="D1484" s="146">
        <f t="shared" si="296"/>
        <v>1</v>
      </c>
      <c r="E1484" s="146">
        <f t="shared" si="297"/>
        <v>1900</v>
      </c>
      <c r="F1484" s="287"/>
      <c r="G1484" s="287"/>
      <c r="H1484" s="287"/>
      <c r="I1484" s="288"/>
      <c r="J1484" s="287"/>
      <c r="K1484" s="288"/>
      <c r="L1484" s="134"/>
      <c r="M1484" s="133"/>
      <c r="N1484" s="288"/>
      <c r="O1484" s="134"/>
      <c r="P1484" s="166"/>
      <c r="Q1484" s="289"/>
      <c r="R1484" s="165"/>
      <c r="S1484" s="290"/>
      <c r="T1484" s="290"/>
      <c r="U1484" s="290"/>
      <c r="V1484" s="290"/>
      <c r="W1484" s="166"/>
      <c r="X1484" s="135"/>
      <c r="Y1484" s="418">
        <f t="shared" si="298"/>
        <v>0</v>
      </c>
      <c r="Z1484" s="291">
        <f t="shared" si="299"/>
        <v>0</v>
      </c>
      <c r="AA1484" s="163"/>
      <c r="AB1484" s="177" t="str">
        <f t="shared" si="300"/>
        <v/>
      </c>
      <c r="AC1484" s="283" t="str">
        <f t="shared" si="301"/>
        <v/>
      </c>
      <c r="AD1484" s="283" t="str">
        <f t="shared" si="302"/>
        <v/>
      </c>
      <c r="AE1484" s="163"/>
      <c r="AF1484" s="162"/>
      <c r="AP1484" s="581"/>
    </row>
    <row r="1485" spans="1:42" s="141" customFormat="1">
      <c r="A1485" s="134">
        <v>1476</v>
      </c>
      <c r="B1485" s="286"/>
      <c r="C1485" s="146">
        <f t="shared" si="295"/>
        <v>0</v>
      </c>
      <c r="D1485" s="146">
        <f t="shared" si="296"/>
        <v>1</v>
      </c>
      <c r="E1485" s="146">
        <f t="shared" si="297"/>
        <v>1900</v>
      </c>
      <c r="F1485" s="287"/>
      <c r="G1485" s="287"/>
      <c r="H1485" s="287"/>
      <c r="I1485" s="288"/>
      <c r="J1485" s="287"/>
      <c r="K1485" s="288"/>
      <c r="L1485" s="134"/>
      <c r="M1485" s="133"/>
      <c r="N1485" s="288"/>
      <c r="O1485" s="134"/>
      <c r="P1485" s="166"/>
      <c r="Q1485" s="289"/>
      <c r="R1485" s="165"/>
      <c r="S1485" s="290"/>
      <c r="T1485" s="290"/>
      <c r="U1485" s="290"/>
      <c r="V1485" s="290"/>
      <c r="W1485" s="166"/>
      <c r="X1485" s="135"/>
      <c r="Y1485" s="418">
        <f t="shared" si="298"/>
        <v>0</v>
      </c>
      <c r="Z1485" s="291">
        <f t="shared" si="299"/>
        <v>0</v>
      </c>
      <c r="AA1485" s="163"/>
      <c r="AB1485" s="177" t="str">
        <f t="shared" si="300"/>
        <v/>
      </c>
      <c r="AC1485" s="283" t="str">
        <f t="shared" si="301"/>
        <v/>
      </c>
      <c r="AD1485" s="283" t="str">
        <f t="shared" si="302"/>
        <v/>
      </c>
      <c r="AE1485" s="163"/>
      <c r="AF1485" s="162"/>
      <c r="AP1485" s="581"/>
    </row>
    <row r="1486" spans="1:42" s="141" customFormat="1">
      <c r="A1486" s="134">
        <v>1477</v>
      </c>
      <c r="B1486" s="286"/>
      <c r="C1486" s="146">
        <f t="shared" si="295"/>
        <v>0</v>
      </c>
      <c r="D1486" s="146">
        <f t="shared" si="296"/>
        <v>1</v>
      </c>
      <c r="E1486" s="146">
        <f t="shared" si="297"/>
        <v>1900</v>
      </c>
      <c r="F1486" s="287"/>
      <c r="G1486" s="287"/>
      <c r="H1486" s="287"/>
      <c r="I1486" s="288"/>
      <c r="J1486" s="287"/>
      <c r="K1486" s="288"/>
      <c r="L1486" s="134"/>
      <c r="M1486" s="133"/>
      <c r="N1486" s="288"/>
      <c r="O1486" s="134"/>
      <c r="P1486" s="166"/>
      <c r="Q1486" s="289"/>
      <c r="R1486" s="165"/>
      <c r="S1486" s="290"/>
      <c r="T1486" s="290"/>
      <c r="U1486" s="290"/>
      <c r="V1486" s="290"/>
      <c r="W1486" s="166"/>
      <c r="X1486" s="135"/>
      <c r="Y1486" s="418">
        <f t="shared" si="298"/>
        <v>0</v>
      </c>
      <c r="Z1486" s="291">
        <f t="shared" si="299"/>
        <v>0</v>
      </c>
      <c r="AA1486" s="163"/>
      <c r="AB1486" s="177" t="str">
        <f t="shared" si="300"/>
        <v/>
      </c>
      <c r="AC1486" s="283" t="str">
        <f t="shared" si="301"/>
        <v/>
      </c>
      <c r="AD1486" s="283" t="str">
        <f t="shared" si="302"/>
        <v/>
      </c>
      <c r="AE1486" s="163"/>
      <c r="AF1486" s="162"/>
      <c r="AP1486" s="581"/>
    </row>
    <row r="1487" spans="1:42" s="141" customFormat="1">
      <c r="A1487" s="134">
        <v>1478</v>
      </c>
      <c r="B1487" s="286"/>
      <c r="C1487" s="146">
        <f t="shared" si="295"/>
        <v>0</v>
      </c>
      <c r="D1487" s="146">
        <f t="shared" si="296"/>
        <v>1</v>
      </c>
      <c r="E1487" s="146">
        <f t="shared" si="297"/>
        <v>1900</v>
      </c>
      <c r="F1487" s="287"/>
      <c r="G1487" s="287"/>
      <c r="H1487" s="287"/>
      <c r="I1487" s="288"/>
      <c r="J1487" s="287"/>
      <c r="K1487" s="288"/>
      <c r="L1487" s="134"/>
      <c r="M1487" s="133"/>
      <c r="N1487" s="288"/>
      <c r="O1487" s="134"/>
      <c r="P1487" s="166"/>
      <c r="Q1487" s="289"/>
      <c r="R1487" s="165"/>
      <c r="S1487" s="290"/>
      <c r="T1487" s="290"/>
      <c r="U1487" s="290"/>
      <c r="V1487" s="290"/>
      <c r="W1487" s="166"/>
      <c r="X1487" s="135"/>
      <c r="Y1487" s="418">
        <f t="shared" si="298"/>
        <v>0</v>
      </c>
      <c r="Z1487" s="291">
        <f t="shared" si="299"/>
        <v>0</v>
      </c>
      <c r="AA1487" s="163"/>
      <c r="AB1487" s="177" t="str">
        <f t="shared" si="300"/>
        <v/>
      </c>
      <c r="AC1487" s="283" t="str">
        <f t="shared" si="301"/>
        <v/>
      </c>
      <c r="AD1487" s="283" t="str">
        <f t="shared" si="302"/>
        <v/>
      </c>
      <c r="AE1487" s="163"/>
      <c r="AF1487" s="162"/>
      <c r="AP1487" s="581"/>
    </row>
    <row r="1488" spans="1:42" s="141" customFormat="1">
      <c r="A1488" s="134">
        <v>1479</v>
      </c>
      <c r="B1488" s="286"/>
      <c r="C1488" s="146">
        <f t="shared" si="295"/>
        <v>0</v>
      </c>
      <c r="D1488" s="146">
        <f t="shared" si="296"/>
        <v>1</v>
      </c>
      <c r="E1488" s="146">
        <f t="shared" si="297"/>
        <v>1900</v>
      </c>
      <c r="F1488" s="287"/>
      <c r="G1488" s="287"/>
      <c r="H1488" s="287"/>
      <c r="I1488" s="288"/>
      <c r="J1488" s="287"/>
      <c r="K1488" s="288"/>
      <c r="L1488" s="134"/>
      <c r="M1488" s="133"/>
      <c r="N1488" s="288"/>
      <c r="O1488" s="134"/>
      <c r="P1488" s="166"/>
      <c r="Q1488" s="289"/>
      <c r="R1488" s="165"/>
      <c r="S1488" s="290"/>
      <c r="T1488" s="290"/>
      <c r="U1488" s="290"/>
      <c r="V1488" s="290"/>
      <c r="W1488" s="166"/>
      <c r="X1488" s="135"/>
      <c r="Y1488" s="418">
        <f t="shared" si="298"/>
        <v>0</v>
      </c>
      <c r="Z1488" s="291">
        <f t="shared" si="299"/>
        <v>0</v>
      </c>
      <c r="AA1488" s="163"/>
      <c r="AB1488" s="177" t="str">
        <f t="shared" si="300"/>
        <v/>
      </c>
      <c r="AC1488" s="283" t="str">
        <f t="shared" si="301"/>
        <v/>
      </c>
      <c r="AD1488" s="283" t="str">
        <f t="shared" si="302"/>
        <v/>
      </c>
      <c r="AE1488" s="163"/>
      <c r="AF1488" s="162"/>
      <c r="AP1488" s="581"/>
    </row>
    <row r="1489" spans="1:42" s="141" customFormat="1">
      <c r="A1489" s="134">
        <v>1480</v>
      </c>
      <c r="B1489" s="286"/>
      <c r="C1489" s="146">
        <f t="shared" si="295"/>
        <v>0</v>
      </c>
      <c r="D1489" s="146">
        <f t="shared" si="296"/>
        <v>1</v>
      </c>
      <c r="E1489" s="146">
        <f t="shared" si="297"/>
        <v>1900</v>
      </c>
      <c r="F1489" s="287"/>
      <c r="G1489" s="287"/>
      <c r="H1489" s="287"/>
      <c r="I1489" s="288"/>
      <c r="J1489" s="287"/>
      <c r="K1489" s="288"/>
      <c r="L1489" s="134"/>
      <c r="M1489" s="133"/>
      <c r="N1489" s="288"/>
      <c r="O1489" s="134"/>
      <c r="P1489" s="166"/>
      <c r="Q1489" s="289"/>
      <c r="R1489" s="165"/>
      <c r="S1489" s="290"/>
      <c r="T1489" s="290"/>
      <c r="U1489" s="290"/>
      <c r="V1489" s="290"/>
      <c r="W1489" s="166"/>
      <c r="X1489" s="135"/>
      <c r="Y1489" s="418">
        <f t="shared" si="298"/>
        <v>0</v>
      </c>
      <c r="Z1489" s="291">
        <f t="shared" si="299"/>
        <v>0</v>
      </c>
      <c r="AA1489" s="163"/>
      <c r="AB1489" s="177" t="str">
        <f t="shared" si="300"/>
        <v/>
      </c>
      <c r="AC1489" s="283" t="str">
        <f t="shared" si="301"/>
        <v/>
      </c>
      <c r="AD1489" s="283" t="str">
        <f t="shared" si="302"/>
        <v/>
      </c>
      <c r="AE1489" s="163"/>
      <c r="AF1489" s="162"/>
      <c r="AP1489" s="581"/>
    </row>
    <row r="1490" spans="1:42" s="141" customFormat="1">
      <c r="A1490" s="134">
        <v>1481</v>
      </c>
      <c r="B1490" s="286"/>
      <c r="C1490" s="146">
        <f t="shared" si="295"/>
        <v>0</v>
      </c>
      <c r="D1490" s="146">
        <f t="shared" si="296"/>
        <v>1</v>
      </c>
      <c r="E1490" s="146">
        <f t="shared" si="297"/>
        <v>1900</v>
      </c>
      <c r="F1490" s="287"/>
      <c r="G1490" s="287"/>
      <c r="H1490" s="287"/>
      <c r="I1490" s="288"/>
      <c r="J1490" s="287"/>
      <c r="K1490" s="288"/>
      <c r="L1490" s="134"/>
      <c r="M1490" s="133"/>
      <c r="N1490" s="288"/>
      <c r="O1490" s="134"/>
      <c r="P1490" s="166"/>
      <c r="Q1490" s="289"/>
      <c r="R1490" s="165"/>
      <c r="S1490" s="290"/>
      <c r="T1490" s="290"/>
      <c r="U1490" s="290"/>
      <c r="V1490" s="290"/>
      <c r="W1490" s="166"/>
      <c r="X1490" s="135"/>
      <c r="Y1490" s="418">
        <f t="shared" si="298"/>
        <v>0</v>
      </c>
      <c r="Z1490" s="291">
        <f t="shared" si="299"/>
        <v>0</v>
      </c>
      <c r="AA1490" s="163"/>
      <c r="AB1490" s="177" t="str">
        <f t="shared" si="300"/>
        <v/>
      </c>
      <c r="AC1490" s="283" t="str">
        <f t="shared" si="301"/>
        <v/>
      </c>
      <c r="AD1490" s="283" t="str">
        <f t="shared" si="302"/>
        <v/>
      </c>
      <c r="AE1490" s="163"/>
      <c r="AF1490" s="162"/>
      <c r="AP1490" s="581"/>
    </row>
    <row r="1491" spans="1:42" s="141" customFormat="1">
      <c r="A1491" s="134">
        <v>1482</v>
      </c>
      <c r="B1491" s="286"/>
      <c r="C1491" s="146">
        <f t="shared" si="295"/>
        <v>0</v>
      </c>
      <c r="D1491" s="146">
        <f t="shared" si="296"/>
        <v>1</v>
      </c>
      <c r="E1491" s="146">
        <f t="shared" si="297"/>
        <v>1900</v>
      </c>
      <c r="F1491" s="287"/>
      <c r="G1491" s="287"/>
      <c r="H1491" s="287"/>
      <c r="I1491" s="288"/>
      <c r="J1491" s="287"/>
      <c r="K1491" s="288"/>
      <c r="L1491" s="134"/>
      <c r="M1491" s="133"/>
      <c r="N1491" s="288"/>
      <c r="O1491" s="134"/>
      <c r="P1491" s="166"/>
      <c r="Q1491" s="289"/>
      <c r="R1491" s="165"/>
      <c r="S1491" s="290"/>
      <c r="T1491" s="290"/>
      <c r="U1491" s="290"/>
      <c r="V1491" s="290"/>
      <c r="W1491" s="166"/>
      <c r="X1491" s="135"/>
      <c r="Y1491" s="418">
        <f t="shared" si="298"/>
        <v>0</v>
      </c>
      <c r="Z1491" s="291">
        <f t="shared" si="299"/>
        <v>0</v>
      </c>
      <c r="AA1491" s="163"/>
      <c r="AB1491" s="177" t="str">
        <f t="shared" si="300"/>
        <v/>
      </c>
      <c r="AC1491" s="283" t="str">
        <f t="shared" si="301"/>
        <v/>
      </c>
      <c r="AD1491" s="283" t="str">
        <f t="shared" si="302"/>
        <v/>
      </c>
      <c r="AE1491" s="163"/>
      <c r="AF1491" s="162"/>
      <c r="AP1491" s="581"/>
    </row>
    <row r="1492" spans="1:42" s="141" customFormat="1">
      <c r="A1492" s="134">
        <v>1483</v>
      </c>
      <c r="B1492" s="286"/>
      <c r="C1492" s="146">
        <f t="shared" si="295"/>
        <v>0</v>
      </c>
      <c r="D1492" s="146">
        <f t="shared" si="296"/>
        <v>1</v>
      </c>
      <c r="E1492" s="146">
        <f t="shared" si="297"/>
        <v>1900</v>
      </c>
      <c r="F1492" s="287"/>
      <c r="G1492" s="287"/>
      <c r="H1492" s="287"/>
      <c r="I1492" s="288"/>
      <c r="J1492" s="287"/>
      <c r="K1492" s="288"/>
      <c r="L1492" s="134"/>
      <c r="M1492" s="133"/>
      <c r="N1492" s="288"/>
      <c r="O1492" s="134"/>
      <c r="P1492" s="166"/>
      <c r="Q1492" s="289"/>
      <c r="R1492" s="165"/>
      <c r="S1492" s="290"/>
      <c r="T1492" s="290"/>
      <c r="U1492" s="290"/>
      <c r="V1492" s="290"/>
      <c r="W1492" s="166"/>
      <c r="X1492" s="135"/>
      <c r="Y1492" s="418">
        <f t="shared" si="298"/>
        <v>0</v>
      </c>
      <c r="Z1492" s="291">
        <f t="shared" si="299"/>
        <v>0</v>
      </c>
      <c r="AA1492" s="163"/>
      <c r="AB1492" s="177" t="str">
        <f t="shared" si="300"/>
        <v/>
      </c>
      <c r="AC1492" s="283" t="str">
        <f t="shared" si="301"/>
        <v/>
      </c>
      <c r="AD1492" s="283" t="str">
        <f t="shared" si="302"/>
        <v/>
      </c>
      <c r="AE1492" s="163"/>
      <c r="AF1492" s="162"/>
      <c r="AP1492" s="581"/>
    </row>
    <row r="1493" spans="1:42" s="141" customFormat="1">
      <c r="A1493" s="134">
        <v>1484</v>
      </c>
      <c r="B1493" s="286"/>
      <c r="C1493" s="146">
        <f t="shared" si="295"/>
        <v>0</v>
      </c>
      <c r="D1493" s="146">
        <f t="shared" si="296"/>
        <v>1</v>
      </c>
      <c r="E1493" s="146">
        <f t="shared" si="297"/>
        <v>1900</v>
      </c>
      <c r="F1493" s="287"/>
      <c r="G1493" s="287"/>
      <c r="H1493" s="287"/>
      <c r="I1493" s="288"/>
      <c r="J1493" s="287"/>
      <c r="K1493" s="288"/>
      <c r="L1493" s="134"/>
      <c r="M1493" s="133"/>
      <c r="N1493" s="288"/>
      <c r="O1493" s="134"/>
      <c r="P1493" s="166"/>
      <c r="Q1493" s="289"/>
      <c r="R1493" s="165"/>
      <c r="S1493" s="290"/>
      <c r="T1493" s="290"/>
      <c r="U1493" s="290"/>
      <c r="V1493" s="290"/>
      <c r="W1493" s="166"/>
      <c r="X1493" s="135"/>
      <c r="Y1493" s="418">
        <f t="shared" si="298"/>
        <v>0</v>
      </c>
      <c r="Z1493" s="291">
        <f t="shared" si="299"/>
        <v>0</v>
      </c>
      <c r="AA1493" s="163"/>
      <c r="AB1493" s="177" t="str">
        <f t="shared" si="300"/>
        <v/>
      </c>
      <c r="AC1493" s="283" t="str">
        <f t="shared" si="301"/>
        <v/>
      </c>
      <c r="AD1493" s="283" t="str">
        <f t="shared" si="302"/>
        <v/>
      </c>
      <c r="AE1493" s="163"/>
      <c r="AF1493" s="162"/>
      <c r="AP1493" s="581"/>
    </row>
    <row r="1494" spans="1:42" s="141" customFormat="1">
      <c r="A1494" s="134">
        <v>1485</v>
      </c>
      <c r="B1494" s="286"/>
      <c r="C1494" s="146">
        <f t="shared" si="295"/>
        <v>0</v>
      </c>
      <c r="D1494" s="146">
        <f t="shared" si="296"/>
        <v>1</v>
      </c>
      <c r="E1494" s="146">
        <f t="shared" si="297"/>
        <v>1900</v>
      </c>
      <c r="F1494" s="287"/>
      <c r="G1494" s="287"/>
      <c r="H1494" s="287"/>
      <c r="I1494" s="288"/>
      <c r="J1494" s="287"/>
      <c r="K1494" s="288"/>
      <c r="L1494" s="134"/>
      <c r="M1494" s="133"/>
      <c r="N1494" s="288"/>
      <c r="O1494" s="134"/>
      <c r="P1494" s="166"/>
      <c r="Q1494" s="289"/>
      <c r="R1494" s="165"/>
      <c r="S1494" s="290"/>
      <c r="T1494" s="290"/>
      <c r="U1494" s="290"/>
      <c r="V1494" s="290"/>
      <c r="W1494" s="166"/>
      <c r="X1494" s="135"/>
      <c r="Y1494" s="418">
        <f t="shared" si="298"/>
        <v>0</v>
      </c>
      <c r="Z1494" s="291">
        <f t="shared" si="299"/>
        <v>0</v>
      </c>
      <c r="AA1494" s="163"/>
      <c r="AB1494" s="177" t="str">
        <f t="shared" si="300"/>
        <v/>
      </c>
      <c r="AC1494" s="283" t="str">
        <f t="shared" si="301"/>
        <v/>
      </c>
      <c r="AD1494" s="283" t="str">
        <f t="shared" si="302"/>
        <v/>
      </c>
      <c r="AE1494" s="163"/>
      <c r="AF1494" s="162"/>
      <c r="AP1494" s="581"/>
    </row>
    <row r="1495" spans="1:42" s="141" customFormat="1">
      <c r="A1495" s="134">
        <v>1486</v>
      </c>
      <c r="B1495" s="286"/>
      <c r="C1495" s="146">
        <f t="shared" si="295"/>
        <v>0</v>
      </c>
      <c r="D1495" s="146">
        <f t="shared" si="296"/>
        <v>1</v>
      </c>
      <c r="E1495" s="146">
        <f t="shared" si="297"/>
        <v>1900</v>
      </c>
      <c r="F1495" s="287"/>
      <c r="G1495" s="287"/>
      <c r="H1495" s="287"/>
      <c r="I1495" s="288"/>
      <c r="J1495" s="287"/>
      <c r="K1495" s="288"/>
      <c r="L1495" s="134"/>
      <c r="M1495" s="133"/>
      <c r="N1495" s="288"/>
      <c r="O1495" s="134"/>
      <c r="P1495" s="166"/>
      <c r="Q1495" s="289"/>
      <c r="R1495" s="165"/>
      <c r="S1495" s="290"/>
      <c r="T1495" s="290"/>
      <c r="U1495" s="290"/>
      <c r="V1495" s="290"/>
      <c r="W1495" s="166"/>
      <c r="X1495" s="135"/>
      <c r="Y1495" s="418">
        <f t="shared" si="298"/>
        <v>0</v>
      </c>
      <c r="Z1495" s="291">
        <f t="shared" si="299"/>
        <v>0</v>
      </c>
      <c r="AA1495" s="163"/>
      <c r="AB1495" s="177" t="str">
        <f t="shared" si="300"/>
        <v/>
      </c>
      <c r="AC1495" s="283" t="str">
        <f t="shared" si="301"/>
        <v/>
      </c>
      <c r="AD1495" s="283" t="str">
        <f t="shared" si="302"/>
        <v/>
      </c>
      <c r="AE1495" s="163"/>
      <c r="AF1495" s="162"/>
      <c r="AP1495" s="581"/>
    </row>
    <row r="1496" spans="1:42" s="141" customFormat="1">
      <c r="A1496" s="134">
        <v>1487</v>
      </c>
      <c r="B1496" s="286"/>
      <c r="C1496" s="146">
        <f t="shared" si="295"/>
        <v>0</v>
      </c>
      <c r="D1496" s="146">
        <f t="shared" si="296"/>
        <v>1</v>
      </c>
      <c r="E1496" s="146">
        <f t="shared" si="297"/>
        <v>1900</v>
      </c>
      <c r="F1496" s="287"/>
      <c r="G1496" s="287"/>
      <c r="H1496" s="287"/>
      <c r="I1496" s="288"/>
      <c r="J1496" s="287"/>
      <c r="K1496" s="288"/>
      <c r="L1496" s="134"/>
      <c r="M1496" s="133"/>
      <c r="N1496" s="288"/>
      <c r="O1496" s="134"/>
      <c r="P1496" s="166"/>
      <c r="Q1496" s="289"/>
      <c r="R1496" s="165"/>
      <c r="S1496" s="290"/>
      <c r="T1496" s="290"/>
      <c r="U1496" s="290"/>
      <c r="V1496" s="290"/>
      <c r="W1496" s="166"/>
      <c r="X1496" s="135"/>
      <c r="Y1496" s="418">
        <f t="shared" si="298"/>
        <v>0</v>
      </c>
      <c r="Z1496" s="291">
        <f t="shared" si="299"/>
        <v>0</v>
      </c>
      <c r="AA1496" s="163"/>
      <c r="AB1496" s="177" t="str">
        <f t="shared" si="300"/>
        <v/>
      </c>
      <c r="AC1496" s="283" t="str">
        <f t="shared" si="301"/>
        <v/>
      </c>
      <c r="AD1496" s="283" t="str">
        <f t="shared" si="302"/>
        <v/>
      </c>
      <c r="AE1496" s="163"/>
      <c r="AF1496" s="162"/>
      <c r="AP1496" s="581"/>
    </row>
    <row r="1497" spans="1:42" s="141" customFormat="1">
      <c r="A1497" s="134">
        <v>1488</v>
      </c>
      <c r="B1497" s="286"/>
      <c r="C1497" s="146">
        <f t="shared" si="295"/>
        <v>0</v>
      </c>
      <c r="D1497" s="146">
        <f t="shared" si="296"/>
        <v>1</v>
      </c>
      <c r="E1497" s="146">
        <f t="shared" si="297"/>
        <v>1900</v>
      </c>
      <c r="F1497" s="287"/>
      <c r="G1497" s="287"/>
      <c r="H1497" s="287"/>
      <c r="I1497" s="288"/>
      <c r="J1497" s="287"/>
      <c r="K1497" s="288"/>
      <c r="L1497" s="134"/>
      <c r="M1497" s="133"/>
      <c r="N1497" s="288"/>
      <c r="O1497" s="134"/>
      <c r="P1497" s="166"/>
      <c r="Q1497" s="289"/>
      <c r="R1497" s="165"/>
      <c r="S1497" s="290"/>
      <c r="T1497" s="290"/>
      <c r="U1497" s="290"/>
      <c r="V1497" s="290"/>
      <c r="W1497" s="166"/>
      <c r="X1497" s="135"/>
      <c r="Y1497" s="418">
        <f t="shared" si="298"/>
        <v>0</v>
      </c>
      <c r="Z1497" s="291">
        <f t="shared" si="299"/>
        <v>0</v>
      </c>
      <c r="AA1497" s="163"/>
      <c r="AB1497" s="177" t="str">
        <f t="shared" si="300"/>
        <v/>
      </c>
      <c r="AC1497" s="283" t="str">
        <f t="shared" si="301"/>
        <v/>
      </c>
      <c r="AD1497" s="283" t="str">
        <f t="shared" si="302"/>
        <v/>
      </c>
      <c r="AE1497" s="163"/>
      <c r="AF1497" s="162"/>
      <c r="AP1497" s="581"/>
    </row>
    <row r="1498" spans="1:42" s="141" customFormat="1">
      <c r="A1498" s="134">
        <v>1489</v>
      </c>
      <c r="B1498" s="286"/>
      <c r="C1498" s="146">
        <f t="shared" si="295"/>
        <v>0</v>
      </c>
      <c r="D1498" s="146">
        <f t="shared" si="296"/>
        <v>1</v>
      </c>
      <c r="E1498" s="146">
        <f t="shared" si="297"/>
        <v>1900</v>
      </c>
      <c r="F1498" s="287"/>
      <c r="G1498" s="287"/>
      <c r="H1498" s="287"/>
      <c r="I1498" s="288"/>
      <c r="J1498" s="287"/>
      <c r="K1498" s="288"/>
      <c r="L1498" s="134"/>
      <c r="M1498" s="133"/>
      <c r="N1498" s="288"/>
      <c r="O1498" s="134"/>
      <c r="P1498" s="166"/>
      <c r="Q1498" s="289"/>
      <c r="R1498" s="165"/>
      <c r="S1498" s="290"/>
      <c r="T1498" s="290"/>
      <c r="U1498" s="290"/>
      <c r="V1498" s="290"/>
      <c r="W1498" s="166"/>
      <c r="X1498" s="135"/>
      <c r="Y1498" s="418">
        <f t="shared" si="298"/>
        <v>0</v>
      </c>
      <c r="Z1498" s="291">
        <f t="shared" si="299"/>
        <v>0</v>
      </c>
      <c r="AA1498" s="163"/>
      <c r="AB1498" s="177" t="str">
        <f t="shared" si="300"/>
        <v/>
      </c>
      <c r="AC1498" s="283" t="str">
        <f t="shared" si="301"/>
        <v/>
      </c>
      <c r="AD1498" s="283" t="str">
        <f t="shared" si="302"/>
        <v/>
      </c>
      <c r="AE1498" s="163"/>
      <c r="AF1498" s="162"/>
      <c r="AP1498" s="581"/>
    </row>
    <row r="1499" spans="1:42" s="141" customFormat="1">
      <c r="A1499" s="134">
        <v>1490</v>
      </c>
      <c r="B1499" s="286"/>
      <c r="C1499" s="146">
        <f t="shared" si="295"/>
        <v>0</v>
      </c>
      <c r="D1499" s="146">
        <f t="shared" si="296"/>
        <v>1</v>
      </c>
      <c r="E1499" s="146">
        <f t="shared" si="297"/>
        <v>1900</v>
      </c>
      <c r="F1499" s="287"/>
      <c r="G1499" s="287"/>
      <c r="H1499" s="287"/>
      <c r="I1499" s="288"/>
      <c r="J1499" s="287"/>
      <c r="K1499" s="288"/>
      <c r="L1499" s="134"/>
      <c r="M1499" s="133"/>
      <c r="N1499" s="288"/>
      <c r="O1499" s="134"/>
      <c r="P1499" s="166"/>
      <c r="Q1499" s="289"/>
      <c r="R1499" s="165"/>
      <c r="S1499" s="290"/>
      <c r="T1499" s="290"/>
      <c r="U1499" s="290"/>
      <c r="V1499" s="290"/>
      <c r="W1499" s="166"/>
      <c r="X1499" s="135"/>
      <c r="Y1499" s="418">
        <f t="shared" si="298"/>
        <v>0</v>
      </c>
      <c r="Z1499" s="291">
        <f t="shared" si="299"/>
        <v>0</v>
      </c>
      <c r="AA1499" s="163"/>
      <c r="AB1499" s="177" t="str">
        <f t="shared" si="300"/>
        <v/>
      </c>
      <c r="AC1499" s="283" t="str">
        <f t="shared" si="301"/>
        <v/>
      </c>
      <c r="AD1499" s="283" t="str">
        <f t="shared" si="302"/>
        <v/>
      </c>
      <c r="AE1499" s="163"/>
      <c r="AF1499" s="162"/>
      <c r="AP1499" s="581"/>
    </row>
    <row r="1500" spans="1:42" s="141" customFormat="1">
      <c r="A1500" s="134">
        <v>1491</v>
      </c>
      <c r="B1500" s="286"/>
      <c r="C1500" s="146">
        <f t="shared" si="295"/>
        <v>0</v>
      </c>
      <c r="D1500" s="146">
        <f t="shared" si="296"/>
        <v>1</v>
      </c>
      <c r="E1500" s="146">
        <f t="shared" si="297"/>
        <v>1900</v>
      </c>
      <c r="F1500" s="287"/>
      <c r="G1500" s="287"/>
      <c r="H1500" s="287"/>
      <c r="I1500" s="288"/>
      <c r="J1500" s="287"/>
      <c r="K1500" s="288"/>
      <c r="L1500" s="134"/>
      <c r="M1500" s="133"/>
      <c r="N1500" s="288"/>
      <c r="O1500" s="134"/>
      <c r="P1500" s="166"/>
      <c r="Q1500" s="289"/>
      <c r="R1500" s="165"/>
      <c r="S1500" s="290"/>
      <c r="T1500" s="290"/>
      <c r="U1500" s="290"/>
      <c r="V1500" s="290"/>
      <c r="W1500" s="166"/>
      <c r="X1500" s="135"/>
      <c r="Y1500" s="418">
        <f t="shared" si="298"/>
        <v>0</v>
      </c>
      <c r="Z1500" s="291">
        <f t="shared" si="299"/>
        <v>0</v>
      </c>
      <c r="AA1500" s="163"/>
      <c r="AB1500" s="177" t="str">
        <f t="shared" si="300"/>
        <v/>
      </c>
      <c r="AC1500" s="283" t="str">
        <f t="shared" si="301"/>
        <v/>
      </c>
      <c r="AD1500" s="283" t="str">
        <f t="shared" si="302"/>
        <v/>
      </c>
      <c r="AE1500" s="163"/>
      <c r="AF1500" s="162"/>
      <c r="AP1500" s="581"/>
    </row>
    <row r="1501" spans="1:42" s="141" customFormat="1">
      <c r="A1501" s="134">
        <v>1492</v>
      </c>
      <c r="B1501" s="286"/>
      <c r="C1501" s="146">
        <f t="shared" si="295"/>
        <v>0</v>
      </c>
      <c r="D1501" s="146">
        <f t="shared" si="296"/>
        <v>1</v>
      </c>
      <c r="E1501" s="146">
        <f t="shared" si="297"/>
        <v>1900</v>
      </c>
      <c r="F1501" s="287"/>
      <c r="G1501" s="287"/>
      <c r="H1501" s="287"/>
      <c r="I1501" s="288"/>
      <c r="J1501" s="287"/>
      <c r="K1501" s="288"/>
      <c r="L1501" s="134"/>
      <c r="M1501" s="133"/>
      <c r="N1501" s="288"/>
      <c r="O1501" s="134"/>
      <c r="P1501" s="166"/>
      <c r="Q1501" s="289"/>
      <c r="R1501" s="165"/>
      <c r="S1501" s="290"/>
      <c r="T1501" s="290"/>
      <c r="U1501" s="290"/>
      <c r="V1501" s="290"/>
      <c r="W1501" s="166"/>
      <c r="X1501" s="135"/>
      <c r="Y1501" s="418">
        <f t="shared" si="298"/>
        <v>0</v>
      </c>
      <c r="Z1501" s="291">
        <f t="shared" si="299"/>
        <v>0</v>
      </c>
      <c r="AA1501" s="163"/>
      <c r="AB1501" s="177" t="str">
        <f t="shared" si="300"/>
        <v/>
      </c>
      <c r="AC1501" s="283" t="str">
        <f t="shared" si="301"/>
        <v/>
      </c>
      <c r="AD1501" s="283" t="str">
        <f t="shared" si="302"/>
        <v/>
      </c>
      <c r="AE1501" s="163"/>
      <c r="AF1501" s="162"/>
      <c r="AP1501" s="581"/>
    </row>
    <row r="1502" spans="1:42" s="141" customFormat="1">
      <c r="A1502" s="134">
        <v>1493</v>
      </c>
      <c r="B1502" s="286"/>
      <c r="C1502" s="146">
        <f t="shared" si="295"/>
        <v>0</v>
      </c>
      <c r="D1502" s="146">
        <f t="shared" si="296"/>
        <v>1</v>
      </c>
      <c r="E1502" s="146">
        <f t="shared" si="297"/>
        <v>1900</v>
      </c>
      <c r="F1502" s="287"/>
      <c r="G1502" s="287"/>
      <c r="H1502" s="287"/>
      <c r="I1502" s="288"/>
      <c r="J1502" s="287"/>
      <c r="K1502" s="288"/>
      <c r="L1502" s="134"/>
      <c r="M1502" s="133"/>
      <c r="N1502" s="288"/>
      <c r="O1502" s="134"/>
      <c r="P1502" s="166"/>
      <c r="Q1502" s="289"/>
      <c r="R1502" s="165"/>
      <c r="S1502" s="290"/>
      <c r="T1502" s="290"/>
      <c r="U1502" s="290"/>
      <c r="V1502" s="290"/>
      <c r="W1502" s="166"/>
      <c r="X1502" s="135"/>
      <c r="Y1502" s="418">
        <f t="shared" si="298"/>
        <v>0</v>
      </c>
      <c r="Z1502" s="291">
        <f t="shared" si="299"/>
        <v>0</v>
      </c>
      <c r="AA1502" s="163"/>
      <c r="AB1502" s="177" t="str">
        <f t="shared" si="300"/>
        <v/>
      </c>
      <c r="AC1502" s="283" t="str">
        <f t="shared" si="301"/>
        <v/>
      </c>
      <c r="AD1502" s="283" t="str">
        <f t="shared" si="302"/>
        <v/>
      </c>
      <c r="AE1502" s="163"/>
      <c r="AF1502" s="162"/>
      <c r="AP1502" s="581"/>
    </row>
    <row r="1503" spans="1:42" s="141" customFormat="1">
      <c r="A1503" s="134">
        <v>1494</v>
      </c>
      <c r="B1503" s="286"/>
      <c r="C1503" s="146">
        <f t="shared" si="295"/>
        <v>0</v>
      </c>
      <c r="D1503" s="146">
        <f t="shared" si="296"/>
        <v>1</v>
      </c>
      <c r="E1503" s="146">
        <f t="shared" si="297"/>
        <v>1900</v>
      </c>
      <c r="F1503" s="287"/>
      <c r="G1503" s="287"/>
      <c r="H1503" s="287"/>
      <c r="I1503" s="288"/>
      <c r="J1503" s="287"/>
      <c r="K1503" s="288"/>
      <c r="L1503" s="134"/>
      <c r="M1503" s="133"/>
      <c r="N1503" s="288"/>
      <c r="O1503" s="134"/>
      <c r="P1503" s="166"/>
      <c r="Q1503" s="289"/>
      <c r="R1503" s="165"/>
      <c r="S1503" s="290"/>
      <c r="T1503" s="290"/>
      <c r="U1503" s="290"/>
      <c r="V1503" s="290"/>
      <c r="W1503" s="166"/>
      <c r="X1503" s="135"/>
      <c r="Y1503" s="418">
        <f t="shared" si="298"/>
        <v>0</v>
      </c>
      <c r="Z1503" s="291">
        <f t="shared" si="299"/>
        <v>0</v>
      </c>
      <c r="AA1503" s="163"/>
      <c r="AB1503" s="177" t="str">
        <f t="shared" si="300"/>
        <v/>
      </c>
      <c r="AC1503" s="283" t="str">
        <f t="shared" si="301"/>
        <v/>
      </c>
      <c r="AD1503" s="283" t="str">
        <f t="shared" si="302"/>
        <v/>
      </c>
      <c r="AE1503" s="163"/>
      <c r="AF1503" s="162"/>
      <c r="AP1503" s="581"/>
    </row>
    <row r="1504" spans="1:42" s="141" customFormat="1">
      <c r="A1504" s="134">
        <v>1495</v>
      </c>
      <c r="B1504" s="286"/>
      <c r="C1504" s="146">
        <f t="shared" si="295"/>
        <v>0</v>
      </c>
      <c r="D1504" s="146">
        <f t="shared" si="296"/>
        <v>1</v>
      </c>
      <c r="E1504" s="146">
        <f t="shared" si="297"/>
        <v>1900</v>
      </c>
      <c r="F1504" s="287"/>
      <c r="G1504" s="287"/>
      <c r="H1504" s="287"/>
      <c r="I1504" s="288"/>
      <c r="J1504" s="287"/>
      <c r="K1504" s="288"/>
      <c r="L1504" s="134"/>
      <c r="M1504" s="133"/>
      <c r="N1504" s="288"/>
      <c r="O1504" s="134"/>
      <c r="P1504" s="166"/>
      <c r="Q1504" s="289"/>
      <c r="R1504" s="165"/>
      <c r="S1504" s="290"/>
      <c r="T1504" s="290"/>
      <c r="U1504" s="290"/>
      <c r="V1504" s="290"/>
      <c r="W1504" s="166"/>
      <c r="X1504" s="135"/>
      <c r="Y1504" s="418">
        <f t="shared" si="298"/>
        <v>0</v>
      </c>
      <c r="Z1504" s="291">
        <f t="shared" si="299"/>
        <v>0</v>
      </c>
      <c r="AA1504" s="163"/>
      <c r="AB1504" s="177" t="str">
        <f t="shared" si="300"/>
        <v/>
      </c>
      <c r="AC1504" s="283" t="str">
        <f t="shared" si="301"/>
        <v/>
      </c>
      <c r="AD1504" s="283" t="str">
        <f t="shared" si="302"/>
        <v/>
      </c>
      <c r="AE1504" s="163"/>
      <c r="AF1504" s="162"/>
      <c r="AP1504" s="581"/>
    </row>
    <row r="1505" spans="1:42" s="141" customFormat="1">
      <c r="A1505" s="134">
        <v>1496</v>
      </c>
      <c r="B1505" s="286"/>
      <c r="C1505" s="146">
        <f t="shared" si="295"/>
        <v>0</v>
      </c>
      <c r="D1505" s="146">
        <f t="shared" si="296"/>
        <v>1</v>
      </c>
      <c r="E1505" s="146">
        <f t="shared" si="297"/>
        <v>1900</v>
      </c>
      <c r="F1505" s="287"/>
      <c r="G1505" s="287"/>
      <c r="H1505" s="287"/>
      <c r="I1505" s="288"/>
      <c r="J1505" s="287"/>
      <c r="K1505" s="288"/>
      <c r="L1505" s="134"/>
      <c r="M1505" s="133"/>
      <c r="N1505" s="288"/>
      <c r="O1505" s="134"/>
      <c r="P1505" s="166"/>
      <c r="Q1505" s="289"/>
      <c r="R1505" s="165"/>
      <c r="S1505" s="290"/>
      <c r="T1505" s="290"/>
      <c r="U1505" s="290"/>
      <c r="V1505" s="290"/>
      <c r="W1505" s="166"/>
      <c r="X1505" s="135"/>
      <c r="Y1505" s="418">
        <f t="shared" si="298"/>
        <v>0</v>
      </c>
      <c r="Z1505" s="291">
        <f t="shared" si="299"/>
        <v>0</v>
      </c>
      <c r="AA1505" s="163"/>
      <c r="AB1505" s="177" t="str">
        <f t="shared" si="300"/>
        <v/>
      </c>
      <c r="AC1505" s="283" t="str">
        <f t="shared" si="301"/>
        <v/>
      </c>
      <c r="AD1505" s="283" t="str">
        <f t="shared" si="302"/>
        <v/>
      </c>
      <c r="AE1505" s="163"/>
      <c r="AF1505" s="162"/>
      <c r="AP1505" s="581"/>
    </row>
    <row r="1506" spans="1:42" s="141" customFormat="1">
      <c r="A1506" s="134">
        <v>1497</v>
      </c>
      <c r="B1506" s="286"/>
      <c r="C1506" s="146">
        <f t="shared" si="295"/>
        <v>0</v>
      </c>
      <c r="D1506" s="146">
        <f t="shared" si="296"/>
        <v>1</v>
      </c>
      <c r="E1506" s="146">
        <f t="shared" si="297"/>
        <v>1900</v>
      </c>
      <c r="F1506" s="287"/>
      <c r="G1506" s="287"/>
      <c r="H1506" s="287"/>
      <c r="I1506" s="288"/>
      <c r="J1506" s="287"/>
      <c r="K1506" s="288"/>
      <c r="L1506" s="134"/>
      <c r="M1506" s="133"/>
      <c r="N1506" s="288"/>
      <c r="O1506" s="134"/>
      <c r="P1506" s="166"/>
      <c r="Q1506" s="289"/>
      <c r="R1506" s="165"/>
      <c r="S1506" s="290"/>
      <c r="T1506" s="290"/>
      <c r="U1506" s="290"/>
      <c r="V1506" s="290"/>
      <c r="W1506" s="166"/>
      <c r="X1506" s="135"/>
      <c r="Y1506" s="418">
        <f t="shared" si="298"/>
        <v>0</v>
      </c>
      <c r="Z1506" s="291">
        <f t="shared" si="299"/>
        <v>0</v>
      </c>
      <c r="AA1506" s="163"/>
      <c r="AB1506" s="177" t="str">
        <f t="shared" si="300"/>
        <v/>
      </c>
      <c r="AC1506" s="283" t="str">
        <f t="shared" si="301"/>
        <v/>
      </c>
      <c r="AD1506" s="283" t="str">
        <f t="shared" si="302"/>
        <v/>
      </c>
      <c r="AE1506" s="163"/>
      <c r="AF1506" s="162"/>
      <c r="AP1506" s="581"/>
    </row>
    <row r="1507" spans="1:42" s="141" customFormat="1">
      <c r="A1507" s="134">
        <v>1498</v>
      </c>
      <c r="B1507" s="286"/>
      <c r="C1507" s="146">
        <f t="shared" si="295"/>
        <v>0</v>
      </c>
      <c r="D1507" s="146">
        <f t="shared" si="296"/>
        <v>1</v>
      </c>
      <c r="E1507" s="146">
        <f t="shared" si="297"/>
        <v>1900</v>
      </c>
      <c r="F1507" s="287"/>
      <c r="G1507" s="287"/>
      <c r="H1507" s="287"/>
      <c r="I1507" s="288"/>
      <c r="J1507" s="287"/>
      <c r="K1507" s="288"/>
      <c r="L1507" s="134"/>
      <c r="M1507" s="133"/>
      <c r="N1507" s="288"/>
      <c r="O1507" s="134"/>
      <c r="P1507" s="166"/>
      <c r="Q1507" s="289"/>
      <c r="R1507" s="165"/>
      <c r="S1507" s="290"/>
      <c r="T1507" s="290"/>
      <c r="U1507" s="290"/>
      <c r="V1507" s="290"/>
      <c r="W1507" s="166"/>
      <c r="X1507" s="135"/>
      <c r="Y1507" s="418">
        <f t="shared" si="298"/>
        <v>0</v>
      </c>
      <c r="Z1507" s="291">
        <f t="shared" si="299"/>
        <v>0</v>
      </c>
      <c r="AA1507" s="163"/>
      <c r="AB1507" s="177" t="str">
        <f t="shared" si="300"/>
        <v/>
      </c>
      <c r="AC1507" s="283" t="str">
        <f t="shared" si="301"/>
        <v/>
      </c>
      <c r="AD1507" s="283" t="str">
        <f t="shared" si="302"/>
        <v/>
      </c>
      <c r="AE1507" s="163"/>
      <c r="AF1507" s="162"/>
      <c r="AP1507" s="581"/>
    </row>
    <row r="1508" spans="1:42" s="141" customFormat="1">
      <c r="A1508" s="134">
        <v>1499</v>
      </c>
      <c r="B1508" s="286"/>
      <c r="C1508" s="146">
        <f t="shared" si="295"/>
        <v>0</v>
      </c>
      <c r="D1508" s="146">
        <f t="shared" si="296"/>
        <v>1</v>
      </c>
      <c r="E1508" s="146">
        <f t="shared" si="297"/>
        <v>1900</v>
      </c>
      <c r="F1508" s="287"/>
      <c r="G1508" s="287"/>
      <c r="H1508" s="287"/>
      <c r="I1508" s="288"/>
      <c r="J1508" s="287"/>
      <c r="K1508" s="288"/>
      <c r="L1508" s="134"/>
      <c r="M1508" s="133"/>
      <c r="N1508" s="288"/>
      <c r="O1508" s="134"/>
      <c r="P1508" s="166"/>
      <c r="Q1508" s="289"/>
      <c r="R1508" s="165"/>
      <c r="S1508" s="290"/>
      <c r="T1508" s="290"/>
      <c r="U1508" s="290"/>
      <c r="V1508" s="290"/>
      <c r="W1508" s="166"/>
      <c r="X1508" s="135"/>
      <c r="Y1508" s="418">
        <f t="shared" si="298"/>
        <v>0</v>
      </c>
      <c r="Z1508" s="291">
        <f t="shared" si="299"/>
        <v>0</v>
      </c>
      <c r="AA1508" s="163"/>
      <c r="AB1508" s="177" t="str">
        <f t="shared" si="300"/>
        <v/>
      </c>
      <c r="AC1508" s="283" t="str">
        <f t="shared" si="301"/>
        <v/>
      </c>
      <c r="AD1508" s="283" t="str">
        <f t="shared" si="302"/>
        <v/>
      </c>
      <c r="AE1508" s="163"/>
      <c r="AF1508" s="162"/>
      <c r="AP1508" s="581"/>
    </row>
    <row r="1509" spans="1:42" s="141" customFormat="1">
      <c r="A1509" s="134">
        <v>1500</v>
      </c>
      <c r="B1509" s="286"/>
      <c r="C1509" s="146">
        <f t="shared" si="295"/>
        <v>0</v>
      </c>
      <c r="D1509" s="146">
        <f t="shared" si="296"/>
        <v>1</v>
      </c>
      <c r="E1509" s="146">
        <f t="shared" si="297"/>
        <v>1900</v>
      </c>
      <c r="F1509" s="287"/>
      <c r="G1509" s="287"/>
      <c r="H1509" s="287"/>
      <c r="I1509" s="288"/>
      <c r="J1509" s="287"/>
      <c r="K1509" s="288"/>
      <c r="L1509" s="134"/>
      <c r="M1509" s="133"/>
      <c r="N1509" s="288"/>
      <c r="O1509" s="134"/>
      <c r="P1509" s="166"/>
      <c r="Q1509" s="289"/>
      <c r="R1509" s="165"/>
      <c r="S1509" s="290"/>
      <c r="T1509" s="290"/>
      <c r="U1509" s="290"/>
      <c r="V1509" s="290"/>
      <c r="W1509" s="166"/>
      <c r="X1509" s="135"/>
      <c r="Y1509" s="418">
        <f t="shared" si="298"/>
        <v>0</v>
      </c>
      <c r="Z1509" s="291">
        <f t="shared" si="299"/>
        <v>0</v>
      </c>
      <c r="AA1509" s="163"/>
      <c r="AB1509" s="177" t="str">
        <f t="shared" si="300"/>
        <v/>
      </c>
      <c r="AC1509" s="283" t="str">
        <f t="shared" si="301"/>
        <v/>
      </c>
      <c r="AD1509" s="283" t="str">
        <f t="shared" si="302"/>
        <v/>
      </c>
      <c r="AE1509" s="163"/>
      <c r="AF1509" s="162"/>
      <c r="AP1509" s="581"/>
    </row>
    <row r="1510" spans="1:42" s="141" customFormat="1">
      <c r="A1510" s="134">
        <v>1501</v>
      </c>
      <c r="B1510" s="286"/>
      <c r="C1510" s="146">
        <f t="shared" si="295"/>
        <v>0</v>
      </c>
      <c r="D1510" s="146">
        <f t="shared" si="296"/>
        <v>1</v>
      </c>
      <c r="E1510" s="146">
        <f t="shared" si="297"/>
        <v>1900</v>
      </c>
      <c r="F1510" s="287"/>
      <c r="G1510" s="287"/>
      <c r="H1510" s="287"/>
      <c r="I1510" s="288"/>
      <c r="J1510" s="287"/>
      <c r="K1510" s="288"/>
      <c r="L1510" s="134"/>
      <c r="M1510" s="133"/>
      <c r="N1510" s="288"/>
      <c r="O1510" s="134"/>
      <c r="P1510" s="166"/>
      <c r="Q1510" s="289"/>
      <c r="R1510" s="165"/>
      <c r="S1510" s="290"/>
      <c r="T1510" s="290"/>
      <c r="U1510" s="290"/>
      <c r="V1510" s="290"/>
      <c r="W1510" s="166"/>
      <c r="X1510" s="135"/>
      <c r="Y1510" s="418">
        <f t="shared" si="298"/>
        <v>0</v>
      </c>
      <c r="Z1510" s="291">
        <f t="shared" si="299"/>
        <v>0</v>
      </c>
      <c r="AA1510" s="163"/>
      <c r="AB1510" s="177" t="str">
        <f t="shared" si="300"/>
        <v/>
      </c>
      <c r="AC1510" s="283" t="str">
        <f t="shared" si="301"/>
        <v/>
      </c>
      <c r="AD1510" s="283" t="str">
        <f t="shared" si="302"/>
        <v/>
      </c>
      <c r="AE1510" s="163"/>
      <c r="AF1510" s="162"/>
      <c r="AP1510" s="581"/>
    </row>
    <row r="1511" spans="1:42" s="141" customFormat="1">
      <c r="A1511" s="134">
        <v>1502</v>
      </c>
      <c r="B1511" s="286"/>
      <c r="C1511" s="146">
        <f t="shared" si="295"/>
        <v>0</v>
      </c>
      <c r="D1511" s="146">
        <f t="shared" si="296"/>
        <v>1</v>
      </c>
      <c r="E1511" s="146">
        <f t="shared" si="297"/>
        <v>1900</v>
      </c>
      <c r="F1511" s="287"/>
      <c r="G1511" s="287"/>
      <c r="H1511" s="287"/>
      <c r="I1511" s="288"/>
      <c r="J1511" s="287"/>
      <c r="K1511" s="288"/>
      <c r="L1511" s="134"/>
      <c r="M1511" s="133"/>
      <c r="N1511" s="288"/>
      <c r="O1511" s="134"/>
      <c r="P1511" s="166"/>
      <c r="Q1511" s="289"/>
      <c r="R1511" s="165"/>
      <c r="S1511" s="290"/>
      <c r="T1511" s="290"/>
      <c r="U1511" s="290"/>
      <c r="V1511" s="290"/>
      <c r="W1511" s="166"/>
      <c r="X1511" s="135"/>
      <c r="Y1511" s="418">
        <f t="shared" si="298"/>
        <v>0</v>
      </c>
      <c r="Z1511" s="291">
        <f t="shared" si="299"/>
        <v>0</v>
      </c>
      <c r="AA1511" s="163"/>
      <c r="AB1511" s="177" t="str">
        <f t="shared" si="300"/>
        <v/>
      </c>
      <c r="AC1511" s="283" t="str">
        <f t="shared" si="301"/>
        <v/>
      </c>
      <c r="AD1511" s="283" t="str">
        <f t="shared" si="302"/>
        <v/>
      </c>
      <c r="AE1511" s="163"/>
      <c r="AF1511" s="162"/>
      <c r="AP1511" s="581"/>
    </row>
    <row r="1512" spans="1:42" s="141" customFormat="1">
      <c r="A1512" s="134">
        <v>1503</v>
      </c>
      <c r="B1512" s="286"/>
      <c r="C1512" s="146">
        <f t="shared" si="295"/>
        <v>0</v>
      </c>
      <c r="D1512" s="146">
        <f t="shared" si="296"/>
        <v>1</v>
      </c>
      <c r="E1512" s="146">
        <f t="shared" si="297"/>
        <v>1900</v>
      </c>
      <c r="F1512" s="287"/>
      <c r="G1512" s="287"/>
      <c r="H1512" s="287"/>
      <c r="I1512" s="288"/>
      <c r="J1512" s="287"/>
      <c r="K1512" s="288"/>
      <c r="L1512" s="134"/>
      <c r="M1512" s="133"/>
      <c r="N1512" s="288"/>
      <c r="O1512" s="134"/>
      <c r="P1512" s="166"/>
      <c r="Q1512" s="289"/>
      <c r="R1512" s="165"/>
      <c r="S1512" s="290"/>
      <c r="T1512" s="290"/>
      <c r="U1512" s="290"/>
      <c r="V1512" s="290"/>
      <c r="W1512" s="166"/>
      <c r="X1512" s="135"/>
      <c r="Y1512" s="418">
        <f t="shared" si="298"/>
        <v>0</v>
      </c>
      <c r="Z1512" s="291">
        <f t="shared" si="299"/>
        <v>0</v>
      </c>
      <c r="AA1512" s="163"/>
      <c r="AB1512" s="177" t="str">
        <f t="shared" si="300"/>
        <v/>
      </c>
      <c r="AC1512" s="283" t="str">
        <f t="shared" si="301"/>
        <v/>
      </c>
      <c r="AD1512" s="283" t="str">
        <f t="shared" si="302"/>
        <v/>
      </c>
      <c r="AE1512" s="163"/>
      <c r="AF1512" s="162"/>
      <c r="AP1512" s="581"/>
    </row>
    <row r="1513" spans="1:42" s="141" customFormat="1">
      <c r="A1513" s="134">
        <v>1504</v>
      </c>
      <c r="B1513" s="286"/>
      <c r="C1513" s="146">
        <f t="shared" si="295"/>
        <v>0</v>
      </c>
      <c r="D1513" s="146">
        <f t="shared" si="296"/>
        <v>1</v>
      </c>
      <c r="E1513" s="146">
        <f t="shared" si="297"/>
        <v>1900</v>
      </c>
      <c r="F1513" s="287"/>
      <c r="G1513" s="287"/>
      <c r="H1513" s="287"/>
      <c r="I1513" s="288"/>
      <c r="J1513" s="287"/>
      <c r="K1513" s="288"/>
      <c r="L1513" s="134"/>
      <c r="M1513" s="133"/>
      <c r="N1513" s="288"/>
      <c r="O1513" s="134"/>
      <c r="P1513" s="166"/>
      <c r="Q1513" s="289"/>
      <c r="R1513" s="165"/>
      <c r="S1513" s="290"/>
      <c r="T1513" s="290"/>
      <c r="U1513" s="290"/>
      <c r="V1513" s="290"/>
      <c r="W1513" s="166"/>
      <c r="X1513" s="135"/>
      <c r="Y1513" s="418">
        <f t="shared" si="298"/>
        <v>0</v>
      </c>
      <c r="Z1513" s="291">
        <f t="shared" si="299"/>
        <v>0</v>
      </c>
      <c r="AA1513" s="163"/>
      <c r="AB1513" s="177" t="str">
        <f t="shared" si="300"/>
        <v/>
      </c>
      <c r="AC1513" s="283" t="str">
        <f t="shared" si="301"/>
        <v/>
      </c>
      <c r="AD1513" s="283" t="str">
        <f t="shared" si="302"/>
        <v/>
      </c>
      <c r="AE1513" s="163"/>
      <c r="AF1513" s="162"/>
      <c r="AP1513" s="581"/>
    </row>
    <row r="1514" spans="1:42" s="141" customFormat="1">
      <c r="A1514" s="134">
        <v>1505</v>
      </c>
      <c r="B1514" s="286"/>
      <c r="C1514" s="146">
        <f t="shared" si="295"/>
        <v>0</v>
      </c>
      <c r="D1514" s="146">
        <f t="shared" si="296"/>
        <v>1</v>
      </c>
      <c r="E1514" s="146">
        <f t="shared" si="297"/>
        <v>1900</v>
      </c>
      <c r="F1514" s="287"/>
      <c r="G1514" s="287"/>
      <c r="H1514" s="287"/>
      <c r="I1514" s="288"/>
      <c r="J1514" s="287"/>
      <c r="K1514" s="288"/>
      <c r="L1514" s="134"/>
      <c r="M1514" s="133"/>
      <c r="N1514" s="288"/>
      <c r="O1514" s="134"/>
      <c r="P1514" s="166"/>
      <c r="Q1514" s="289"/>
      <c r="R1514" s="165"/>
      <c r="S1514" s="290"/>
      <c r="T1514" s="290"/>
      <c r="U1514" s="290"/>
      <c r="V1514" s="290"/>
      <c r="W1514" s="166"/>
      <c r="X1514" s="135"/>
      <c r="Y1514" s="418">
        <f t="shared" si="298"/>
        <v>0</v>
      </c>
      <c r="Z1514" s="291">
        <f t="shared" si="299"/>
        <v>0</v>
      </c>
      <c r="AA1514" s="163"/>
      <c r="AB1514" s="177" t="str">
        <f t="shared" si="300"/>
        <v/>
      </c>
      <c r="AC1514" s="283" t="str">
        <f t="shared" si="301"/>
        <v/>
      </c>
      <c r="AD1514" s="283" t="str">
        <f t="shared" si="302"/>
        <v/>
      </c>
      <c r="AE1514" s="163"/>
      <c r="AF1514" s="162"/>
      <c r="AP1514" s="581"/>
    </row>
    <row r="1515" spans="1:42" s="141" customFormat="1">
      <c r="A1515" s="134">
        <v>1506</v>
      </c>
      <c r="B1515" s="286"/>
      <c r="C1515" s="146">
        <f t="shared" si="295"/>
        <v>0</v>
      </c>
      <c r="D1515" s="146">
        <f t="shared" si="296"/>
        <v>1</v>
      </c>
      <c r="E1515" s="146">
        <f t="shared" si="297"/>
        <v>1900</v>
      </c>
      <c r="F1515" s="287"/>
      <c r="G1515" s="287"/>
      <c r="H1515" s="287"/>
      <c r="I1515" s="288"/>
      <c r="J1515" s="287"/>
      <c r="K1515" s="288"/>
      <c r="L1515" s="134"/>
      <c r="M1515" s="133"/>
      <c r="N1515" s="288"/>
      <c r="O1515" s="134"/>
      <c r="P1515" s="166"/>
      <c r="Q1515" s="289"/>
      <c r="R1515" s="165"/>
      <c r="S1515" s="290"/>
      <c r="T1515" s="290"/>
      <c r="U1515" s="290"/>
      <c r="V1515" s="290"/>
      <c r="W1515" s="166"/>
      <c r="X1515" s="135"/>
      <c r="Y1515" s="418">
        <f t="shared" si="298"/>
        <v>0</v>
      </c>
      <c r="Z1515" s="291">
        <f t="shared" si="299"/>
        <v>0</v>
      </c>
      <c r="AA1515" s="163"/>
      <c r="AB1515" s="177" t="str">
        <f t="shared" si="300"/>
        <v/>
      </c>
      <c r="AC1515" s="283" t="str">
        <f t="shared" si="301"/>
        <v/>
      </c>
      <c r="AD1515" s="283" t="str">
        <f t="shared" si="302"/>
        <v/>
      </c>
      <c r="AE1515" s="163"/>
      <c r="AF1515" s="162"/>
      <c r="AP1515" s="581"/>
    </row>
    <row r="1516" spans="1:42" s="141" customFormat="1">
      <c r="A1516" s="134">
        <v>1507</v>
      </c>
      <c r="B1516" s="286"/>
      <c r="C1516" s="146">
        <f t="shared" si="295"/>
        <v>0</v>
      </c>
      <c r="D1516" s="146">
        <f t="shared" si="296"/>
        <v>1</v>
      </c>
      <c r="E1516" s="146">
        <f t="shared" si="297"/>
        <v>1900</v>
      </c>
      <c r="F1516" s="287"/>
      <c r="G1516" s="287"/>
      <c r="H1516" s="287"/>
      <c r="I1516" s="288"/>
      <c r="J1516" s="287"/>
      <c r="K1516" s="288"/>
      <c r="L1516" s="134"/>
      <c r="M1516" s="133"/>
      <c r="N1516" s="288"/>
      <c r="O1516" s="134"/>
      <c r="P1516" s="166"/>
      <c r="Q1516" s="289"/>
      <c r="R1516" s="165"/>
      <c r="S1516" s="290"/>
      <c r="T1516" s="290"/>
      <c r="U1516" s="290"/>
      <c r="V1516" s="290"/>
      <c r="W1516" s="166"/>
      <c r="X1516" s="135"/>
      <c r="Y1516" s="418">
        <f t="shared" si="298"/>
        <v>0</v>
      </c>
      <c r="Z1516" s="291">
        <f t="shared" si="299"/>
        <v>0</v>
      </c>
      <c r="AA1516" s="163"/>
      <c r="AB1516" s="177" t="str">
        <f t="shared" si="300"/>
        <v/>
      </c>
      <c r="AC1516" s="283" t="str">
        <f t="shared" si="301"/>
        <v/>
      </c>
      <c r="AD1516" s="283" t="str">
        <f t="shared" si="302"/>
        <v/>
      </c>
      <c r="AE1516" s="163"/>
      <c r="AF1516" s="162"/>
      <c r="AP1516" s="581"/>
    </row>
    <row r="1517" spans="1:42" s="141" customFormat="1">
      <c r="A1517" s="134">
        <v>1508</v>
      </c>
      <c r="B1517" s="286"/>
      <c r="C1517" s="146">
        <f t="shared" si="295"/>
        <v>0</v>
      </c>
      <c r="D1517" s="146">
        <f t="shared" si="296"/>
        <v>1</v>
      </c>
      <c r="E1517" s="146">
        <f t="shared" si="297"/>
        <v>1900</v>
      </c>
      <c r="F1517" s="287"/>
      <c r="G1517" s="287"/>
      <c r="H1517" s="287"/>
      <c r="I1517" s="288"/>
      <c r="J1517" s="287"/>
      <c r="K1517" s="288"/>
      <c r="L1517" s="134"/>
      <c r="M1517" s="133"/>
      <c r="N1517" s="288"/>
      <c r="O1517" s="134"/>
      <c r="P1517" s="166"/>
      <c r="Q1517" s="289"/>
      <c r="R1517" s="165"/>
      <c r="S1517" s="290"/>
      <c r="T1517" s="290"/>
      <c r="U1517" s="290"/>
      <c r="V1517" s="290"/>
      <c r="W1517" s="166"/>
      <c r="X1517" s="135"/>
      <c r="Y1517" s="418">
        <f t="shared" si="298"/>
        <v>0</v>
      </c>
      <c r="Z1517" s="291">
        <f t="shared" si="299"/>
        <v>0</v>
      </c>
      <c r="AA1517" s="163"/>
      <c r="AB1517" s="177" t="str">
        <f t="shared" si="300"/>
        <v/>
      </c>
      <c r="AC1517" s="283" t="str">
        <f t="shared" si="301"/>
        <v/>
      </c>
      <c r="AD1517" s="283" t="str">
        <f t="shared" si="302"/>
        <v/>
      </c>
      <c r="AE1517" s="163"/>
      <c r="AF1517" s="162"/>
      <c r="AP1517" s="581"/>
    </row>
    <row r="1518" spans="1:42" s="141" customFormat="1">
      <c r="A1518" s="134">
        <v>1509</v>
      </c>
      <c r="B1518" s="286"/>
      <c r="C1518" s="146">
        <f t="shared" si="295"/>
        <v>0</v>
      </c>
      <c r="D1518" s="146">
        <f t="shared" si="296"/>
        <v>1</v>
      </c>
      <c r="E1518" s="146">
        <f t="shared" si="297"/>
        <v>1900</v>
      </c>
      <c r="F1518" s="287"/>
      <c r="G1518" s="287"/>
      <c r="H1518" s="287"/>
      <c r="I1518" s="288"/>
      <c r="J1518" s="287"/>
      <c r="K1518" s="288"/>
      <c r="L1518" s="134"/>
      <c r="M1518" s="133"/>
      <c r="N1518" s="288"/>
      <c r="O1518" s="134"/>
      <c r="P1518" s="166"/>
      <c r="Q1518" s="289"/>
      <c r="R1518" s="165"/>
      <c r="S1518" s="290"/>
      <c r="T1518" s="290"/>
      <c r="U1518" s="290"/>
      <c r="V1518" s="290"/>
      <c r="W1518" s="166"/>
      <c r="X1518" s="135"/>
      <c r="Y1518" s="418">
        <f t="shared" si="298"/>
        <v>0</v>
      </c>
      <c r="Z1518" s="291">
        <f t="shared" si="299"/>
        <v>0</v>
      </c>
      <c r="AA1518" s="163"/>
      <c r="AB1518" s="177" t="str">
        <f t="shared" si="300"/>
        <v/>
      </c>
      <c r="AC1518" s="283" t="str">
        <f t="shared" si="301"/>
        <v/>
      </c>
      <c r="AD1518" s="283" t="str">
        <f t="shared" si="302"/>
        <v/>
      </c>
      <c r="AE1518" s="163"/>
      <c r="AF1518" s="162"/>
      <c r="AP1518" s="581"/>
    </row>
    <row r="1519" spans="1:42" s="141" customFormat="1">
      <c r="A1519" s="134">
        <v>1510</v>
      </c>
      <c r="B1519" s="286"/>
      <c r="C1519" s="146">
        <f t="shared" si="295"/>
        <v>0</v>
      </c>
      <c r="D1519" s="146">
        <f t="shared" si="296"/>
        <v>1</v>
      </c>
      <c r="E1519" s="146">
        <f t="shared" si="297"/>
        <v>1900</v>
      </c>
      <c r="F1519" s="287"/>
      <c r="G1519" s="287"/>
      <c r="H1519" s="287"/>
      <c r="I1519" s="288"/>
      <c r="J1519" s="287"/>
      <c r="K1519" s="288"/>
      <c r="L1519" s="134"/>
      <c r="M1519" s="133"/>
      <c r="N1519" s="288"/>
      <c r="O1519" s="134"/>
      <c r="P1519" s="166"/>
      <c r="Q1519" s="289"/>
      <c r="R1519" s="165"/>
      <c r="S1519" s="290"/>
      <c r="T1519" s="290"/>
      <c r="U1519" s="290"/>
      <c r="V1519" s="290"/>
      <c r="W1519" s="166"/>
      <c r="X1519" s="135"/>
      <c r="Y1519" s="418">
        <f t="shared" si="298"/>
        <v>0</v>
      </c>
      <c r="Z1519" s="291">
        <f t="shared" si="299"/>
        <v>0</v>
      </c>
      <c r="AA1519" s="163"/>
      <c r="AB1519" s="177" t="str">
        <f t="shared" si="300"/>
        <v/>
      </c>
      <c r="AC1519" s="283" t="str">
        <f t="shared" si="301"/>
        <v/>
      </c>
      <c r="AD1519" s="283" t="str">
        <f t="shared" si="302"/>
        <v/>
      </c>
      <c r="AE1519" s="163"/>
      <c r="AF1519" s="162"/>
      <c r="AP1519" s="581"/>
    </row>
    <row r="1520" spans="1:42" s="141" customFormat="1">
      <c r="A1520" s="134">
        <v>1511</v>
      </c>
      <c r="B1520" s="286"/>
      <c r="C1520" s="146">
        <f t="shared" si="295"/>
        <v>0</v>
      </c>
      <c r="D1520" s="146">
        <f t="shared" si="296"/>
        <v>1</v>
      </c>
      <c r="E1520" s="146">
        <f t="shared" si="297"/>
        <v>1900</v>
      </c>
      <c r="F1520" s="287"/>
      <c r="G1520" s="287"/>
      <c r="H1520" s="287"/>
      <c r="I1520" s="288"/>
      <c r="J1520" s="287"/>
      <c r="K1520" s="288"/>
      <c r="L1520" s="134"/>
      <c r="M1520" s="133"/>
      <c r="N1520" s="288"/>
      <c r="O1520" s="134"/>
      <c r="P1520" s="166"/>
      <c r="Q1520" s="289"/>
      <c r="R1520" s="165"/>
      <c r="S1520" s="290"/>
      <c r="T1520" s="290"/>
      <c r="U1520" s="290"/>
      <c r="V1520" s="290"/>
      <c r="W1520" s="166"/>
      <c r="X1520" s="135"/>
      <c r="Y1520" s="418">
        <f t="shared" si="298"/>
        <v>0</v>
      </c>
      <c r="Z1520" s="291">
        <f t="shared" si="299"/>
        <v>0</v>
      </c>
      <c r="AA1520" s="163"/>
      <c r="AB1520" s="177" t="str">
        <f t="shared" si="300"/>
        <v/>
      </c>
      <c r="AC1520" s="283" t="str">
        <f t="shared" si="301"/>
        <v/>
      </c>
      <c r="AD1520" s="283" t="str">
        <f t="shared" si="302"/>
        <v/>
      </c>
      <c r="AE1520" s="163"/>
      <c r="AF1520" s="162"/>
      <c r="AP1520" s="581"/>
    </row>
    <row r="1521" spans="1:42" s="141" customFormat="1">
      <c r="A1521" s="134">
        <v>1512</v>
      </c>
      <c r="B1521" s="286"/>
      <c r="C1521" s="146">
        <f t="shared" si="295"/>
        <v>0</v>
      </c>
      <c r="D1521" s="146">
        <f t="shared" si="296"/>
        <v>1</v>
      </c>
      <c r="E1521" s="146">
        <f t="shared" si="297"/>
        <v>1900</v>
      </c>
      <c r="F1521" s="287"/>
      <c r="G1521" s="287"/>
      <c r="H1521" s="287"/>
      <c r="I1521" s="288"/>
      <c r="J1521" s="287"/>
      <c r="K1521" s="288"/>
      <c r="L1521" s="134"/>
      <c r="M1521" s="133"/>
      <c r="N1521" s="288"/>
      <c r="O1521" s="134"/>
      <c r="P1521" s="166"/>
      <c r="Q1521" s="289"/>
      <c r="R1521" s="165"/>
      <c r="S1521" s="290"/>
      <c r="T1521" s="290"/>
      <c r="U1521" s="290"/>
      <c r="V1521" s="290"/>
      <c r="W1521" s="166"/>
      <c r="X1521" s="135"/>
      <c r="Y1521" s="418">
        <f t="shared" si="298"/>
        <v>0</v>
      </c>
      <c r="Z1521" s="291">
        <f t="shared" si="299"/>
        <v>0</v>
      </c>
      <c r="AA1521" s="163"/>
      <c r="AB1521" s="177" t="str">
        <f t="shared" si="300"/>
        <v/>
      </c>
      <c r="AC1521" s="283" t="str">
        <f t="shared" si="301"/>
        <v/>
      </c>
      <c r="AD1521" s="283" t="str">
        <f t="shared" si="302"/>
        <v/>
      </c>
      <c r="AE1521" s="163"/>
      <c r="AF1521" s="162"/>
      <c r="AP1521" s="581"/>
    </row>
    <row r="1522" spans="1:42" s="141" customFormat="1">
      <c r="A1522" s="134">
        <v>1513</v>
      </c>
      <c r="B1522" s="286"/>
      <c r="C1522" s="146">
        <f t="shared" si="295"/>
        <v>0</v>
      </c>
      <c r="D1522" s="146">
        <f t="shared" si="296"/>
        <v>1</v>
      </c>
      <c r="E1522" s="146">
        <f t="shared" si="297"/>
        <v>1900</v>
      </c>
      <c r="F1522" s="287"/>
      <c r="G1522" s="287"/>
      <c r="H1522" s="287"/>
      <c r="I1522" s="288"/>
      <c r="J1522" s="287"/>
      <c r="K1522" s="288"/>
      <c r="L1522" s="134"/>
      <c r="M1522" s="133"/>
      <c r="N1522" s="288"/>
      <c r="O1522" s="134"/>
      <c r="P1522" s="166"/>
      <c r="Q1522" s="289"/>
      <c r="R1522" s="165"/>
      <c r="S1522" s="290"/>
      <c r="T1522" s="290"/>
      <c r="U1522" s="290"/>
      <c r="V1522" s="290"/>
      <c r="W1522" s="166"/>
      <c r="X1522" s="135"/>
      <c r="Y1522" s="418">
        <f t="shared" si="298"/>
        <v>0</v>
      </c>
      <c r="Z1522" s="291">
        <f t="shared" si="299"/>
        <v>0</v>
      </c>
      <c r="AA1522" s="163"/>
      <c r="AB1522" s="177" t="str">
        <f t="shared" si="300"/>
        <v/>
      </c>
      <c r="AC1522" s="283" t="str">
        <f t="shared" si="301"/>
        <v/>
      </c>
      <c r="AD1522" s="283" t="str">
        <f t="shared" si="302"/>
        <v/>
      </c>
      <c r="AE1522" s="163"/>
      <c r="AF1522" s="162"/>
      <c r="AP1522" s="581"/>
    </row>
    <row r="1523" spans="1:42" s="141" customFormat="1">
      <c r="A1523" s="134">
        <v>1514</v>
      </c>
      <c r="B1523" s="286"/>
      <c r="C1523" s="146">
        <f t="shared" si="295"/>
        <v>0</v>
      </c>
      <c r="D1523" s="146">
        <f t="shared" si="296"/>
        <v>1</v>
      </c>
      <c r="E1523" s="146">
        <f t="shared" si="297"/>
        <v>1900</v>
      </c>
      <c r="F1523" s="287"/>
      <c r="G1523" s="287"/>
      <c r="H1523" s="287"/>
      <c r="I1523" s="288"/>
      <c r="J1523" s="287"/>
      <c r="K1523" s="288"/>
      <c r="L1523" s="134"/>
      <c r="M1523" s="133"/>
      <c r="N1523" s="288"/>
      <c r="O1523" s="134"/>
      <c r="P1523" s="166"/>
      <c r="Q1523" s="289"/>
      <c r="R1523" s="165"/>
      <c r="S1523" s="290"/>
      <c r="T1523" s="290"/>
      <c r="U1523" s="290"/>
      <c r="V1523" s="290"/>
      <c r="W1523" s="166"/>
      <c r="X1523" s="135"/>
      <c r="Y1523" s="418">
        <f t="shared" si="298"/>
        <v>0</v>
      </c>
      <c r="Z1523" s="291">
        <f t="shared" si="299"/>
        <v>0</v>
      </c>
      <c r="AA1523" s="163"/>
      <c r="AB1523" s="177" t="str">
        <f t="shared" si="300"/>
        <v/>
      </c>
      <c r="AC1523" s="283" t="str">
        <f t="shared" si="301"/>
        <v/>
      </c>
      <c r="AD1523" s="283" t="str">
        <f t="shared" si="302"/>
        <v/>
      </c>
      <c r="AE1523" s="163"/>
      <c r="AF1523" s="162"/>
      <c r="AP1523" s="581"/>
    </row>
    <row r="1524" spans="1:42" s="141" customFormat="1">
      <c r="A1524" s="134">
        <v>1515</v>
      </c>
      <c r="B1524" s="286"/>
      <c r="C1524" s="146">
        <f t="shared" si="295"/>
        <v>0</v>
      </c>
      <c r="D1524" s="146">
        <f t="shared" si="296"/>
        <v>1</v>
      </c>
      <c r="E1524" s="146">
        <f t="shared" si="297"/>
        <v>1900</v>
      </c>
      <c r="F1524" s="287"/>
      <c r="G1524" s="287"/>
      <c r="H1524" s="287"/>
      <c r="I1524" s="288"/>
      <c r="J1524" s="287"/>
      <c r="K1524" s="288"/>
      <c r="L1524" s="134"/>
      <c r="M1524" s="133"/>
      <c r="N1524" s="288"/>
      <c r="O1524" s="134"/>
      <c r="P1524" s="166"/>
      <c r="Q1524" s="289"/>
      <c r="R1524" s="165"/>
      <c r="S1524" s="290"/>
      <c r="T1524" s="290"/>
      <c r="U1524" s="290"/>
      <c r="V1524" s="290"/>
      <c r="W1524" s="166"/>
      <c r="X1524" s="135"/>
      <c r="Y1524" s="418">
        <f t="shared" si="298"/>
        <v>0</v>
      </c>
      <c r="Z1524" s="291">
        <f t="shared" si="299"/>
        <v>0</v>
      </c>
      <c r="AA1524" s="163"/>
      <c r="AB1524" s="177" t="str">
        <f t="shared" si="300"/>
        <v/>
      </c>
      <c r="AC1524" s="283" t="str">
        <f t="shared" si="301"/>
        <v/>
      </c>
      <c r="AD1524" s="283" t="str">
        <f t="shared" si="302"/>
        <v/>
      </c>
      <c r="AE1524" s="163"/>
      <c r="AF1524" s="162"/>
      <c r="AP1524" s="581"/>
    </row>
    <row r="1525" spans="1:42" s="141" customFormat="1">
      <c r="A1525" s="134">
        <v>1516</v>
      </c>
      <c r="B1525" s="286"/>
      <c r="C1525" s="146">
        <f t="shared" si="295"/>
        <v>0</v>
      </c>
      <c r="D1525" s="146">
        <f t="shared" si="296"/>
        <v>1</v>
      </c>
      <c r="E1525" s="146">
        <f t="shared" si="297"/>
        <v>1900</v>
      </c>
      <c r="F1525" s="287"/>
      <c r="G1525" s="287"/>
      <c r="H1525" s="287"/>
      <c r="I1525" s="288"/>
      <c r="J1525" s="287"/>
      <c r="K1525" s="288"/>
      <c r="L1525" s="134"/>
      <c r="M1525" s="133"/>
      <c r="N1525" s="288"/>
      <c r="O1525" s="134"/>
      <c r="P1525" s="166"/>
      <c r="Q1525" s="289"/>
      <c r="R1525" s="165"/>
      <c r="S1525" s="290"/>
      <c r="T1525" s="290"/>
      <c r="U1525" s="290"/>
      <c r="V1525" s="290"/>
      <c r="W1525" s="166"/>
      <c r="X1525" s="135"/>
      <c r="Y1525" s="418">
        <f t="shared" si="298"/>
        <v>0</v>
      </c>
      <c r="Z1525" s="291">
        <f t="shared" si="299"/>
        <v>0</v>
      </c>
      <c r="AA1525" s="163"/>
      <c r="AB1525" s="177" t="str">
        <f t="shared" si="300"/>
        <v/>
      </c>
      <c r="AC1525" s="283" t="str">
        <f t="shared" si="301"/>
        <v/>
      </c>
      <c r="AD1525" s="283" t="str">
        <f t="shared" si="302"/>
        <v/>
      </c>
      <c r="AE1525" s="163"/>
      <c r="AF1525" s="162"/>
      <c r="AP1525" s="581"/>
    </row>
    <row r="1526" spans="1:42" s="141" customFormat="1">
      <c r="A1526" s="134">
        <v>1517</v>
      </c>
      <c r="B1526" s="286"/>
      <c r="C1526" s="146">
        <f t="shared" si="295"/>
        <v>0</v>
      </c>
      <c r="D1526" s="146">
        <f t="shared" si="296"/>
        <v>1</v>
      </c>
      <c r="E1526" s="146">
        <f t="shared" si="297"/>
        <v>1900</v>
      </c>
      <c r="F1526" s="287"/>
      <c r="G1526" s="287"/>
      <c r="H1526" s="287"/>
      <c r="I1526" s="288"/>
      <c r="J1526" s="287"/>
      <c r="K1526" s="288"/>
      <c r="L1526" s="134"/>
      <c r="M1526" s="133"/>
      <c r="N1526" s="288"/>
      <c r="O1526" s="134"/>
      <c r="P1526" s="166"/>
      <c r="Q1526" s="289"/>
      <c r="R1526" s="165"/>
      <c r="S1526" s="290"/>
      <c r="T1526" s="290"/>
      <c r="U1526" s="290"/>
      <c r="V1526" s="290"/>
      <c r="W1526" s="166"/>
      <c r="X1526" s="135"/>
      <c r="Y1526" s="418">
        <f t="shared" si="298"/>
        <v>0</v>
      </c>
      <c r="Z1526" s="291">
        <f t="shared" si="299"/>
        <v>0</v>
      </c>
      <c r="AA1526" s="163"/>
      <c r="AB1526" s="177" t="str">
        <f t="shared" si="300"/>
        <v/>
      </c>
      <c r="AC1526" s="283" t="str">
        <f t="shared" si="301"/>
        <v/>
      </c>
      <c r="AD1526" s="283" t="str">
        <f t="shared" si="302"/>
        <v/>
      </c>
      <c r="AE1526" s="163"/>
      <c r="AF1526" s="162"/>
      <c r="AP1526" s="581"/>
    </row>
    <row r="1527" spans="1:42" s="141" customFormat="1">
      <c r="A1527" s="134">
        <v>1518</v>
      </c>
      <c r="B1527" s="286"/>
      <c r="C1527" s="146">
        <f t="shared" si="295"/>
        <v>0</v>
      </c>
      <c r="D1527" s="146">
        <f t="shared" si="296"/>
        <v>1</v>
      </c>
      <c r="E1527" s="146">
        <f t="shared" si="297"/>
        <v>1900</v>
      </c>
      <c r="F1527" s="287"/>
      <c r="G1527" s="287"/>
      <c r="H1527" s="287"/>
      <c r="I1527" s="288"/>
      <c r="J1527" s="287"/>
      <c r="K1527" s="288"/>
      <c r="L1527" s="134"/>
      <c r="M1527" s="133"/>
      <c r="N1527" s="288"/>
      <c r="O1527" s="134"/>
      <c r="P1527" s="166"/>
      <c r="Q1527" s="289"/>
      <c r="R1527" s="165"/>
      <c r="S1527" s="290"/>
      <c r="T1527" s="290"/>
      <c r="U1527" s="290"/>
      <c r="V1527" s="290"/>
      <c r="W1527" s="166"/>
      <c r="X1527" s="135"/>
      <c r="Y1527" s="418">
        <f t="shared" si="298"/>
        <v>0</v>
      </c>
      <c r="Z1527" s="291">
        <f t="shared" si="299"/>
        <v>0</v>
      </c>
      <c r="AA1527" s="163"/>
      <c r="AB1527" s="177" t="str">
        <f t="shared" si="300"/>
        <v/>
      </c>
      <c r="AC1527" s="283" t="str">
        <f t="shared" si="301"/>
        <v/>
      </c>
      <c r="AD1527" s="283" t="str">
        <f t="shared" si="302"/>
        <v/>
      </c>
      <c r="AE1527" s="163"/>
      <c r="AF1527" s="162"/>
      <c r="AP1527" s="581"/>
    </row>
    <row r="1528" spans="1:42" s="141" customFormat="1">
      <c r="A1528" s="134">
        <v>1519</v>
      </c>
      <c r="B1528" s="286"/>
      <c r="C1528" s="146">
        <f t="shared" si="295"/>
        <v>0</v>
      </c>
      <c r="D1528" s="146">
        <f t="shared" si="296"/>
        <v>1</v>
      </c>
      <c r="E1528" s="146">
        <f t="shared" si="297"/>
        <v>1900</v>
      </c>
      <c r="F1528" s="287"/>
      <c r="G1528" s="287"/>
      <c r="H1528" s="287"/>
      <c r="I1528" s="288"/>
      <c r="J1528" s="287"/>
      <c r="K1528" s="288"/>
      <c r="L1528" s="134"/>
      <c r="M1528" s="133"/>
      <c r="N1528" s="288"/>
      <c r="O1528" s="134"/>
      <c r="P1528" s="166"/>
      <c r="Q1528" s="289"/>
      <c r="R1528" s="165"/>
      <c r="S1528" s="290"/>
      <c r="T1528" s="290"/>
      <c r="U1528" s="290"/>
      <c r="V1528" s="290"/>
      <c r="W1528" s="166"/>
      <c r="X1528" s="135"/>
      <c r="Y1528" s="418">
        <f t="shared" si="298"/>
        <v>0</v>
      </c>
      <c r="Z1528" s="291">
        <f t="shared" si="299"/>
        <v>0</v>
      </c>
      <c r="AA1528" s="163"/>
      <c r="AB1528" s="177" t="str">
        <f t="shared" si="300"/>
        <v/>
      </c>
      <c r="AC1528" s="283" t="str">
        <f t="shared" si="301"/>
        <v/>
      </c>
      <c r="AD1528" s="283" t="str">
        <f t="shared" si="302"/>
        <v/>
      </c>
      <c r="AE1528" s="163"/>
      <c r="AF1528" s="162"/>
      <c r="AP1528" s="581"/>
    </row>
    <row r="1529" spans="1:42" s="141" customFormat="1">
      <c r="A1529" s="134">
        <v>1520</v>
      </c>
      <c r="B1529" s="286"/>
      <c r="C1529" s="146">
        <f t="shared" si="295"/>
        <v>0</v>
      </c>
      <c r="D1529" s="146">
        <f t="shared" si="296"/>
        <v>1</v>
      </c>
      <c r="E1529" s="146">
        <f t="shared" si="297"/>
        <v>1900</v>
      </c>
      <c r="F1529" s="287"/>
      <c r="G1529" s="287"/>
      <c r="H1529" s="287"/>
      <c r="I1529" s="288"/>
      <c r="J1529" s="287"/>
      <c r="K1529" s="288"/>
      <c r="L1529" s="134"/>
      <c r="M1529" s="133"/>
      <c r="N1529" s="288"/>
      <c r="O1529" s="134"/>
      <c r="P1529" s="166"/>
      <c r="Q1529" s="289"/>
      <c r="R1529" s="165"/>
      <c r="S1529" s="290"/>
      <c r="T1529" s="290"/>
      <c r="U1529" s="290"/>
      <c r="V1529" s="290"/>
      <c r="W1529" s="166"/>
      <c r="X1529" s="135"/>
      <c r="Y1529" s="418">
        <f t="shared" si="298"/>
        <v>0</v>
      </c>
      <c r="Z1529" s="291">
        <f t="shared" si="299"/>
        <v>0</v>
      </c>
      <c r="AA1529" s="163"/>
      <c r="AB1529" s="177" t="str">
        <f t="shared" si="300"/>
        <v/>
      </c>
      <c r="AC1529" s="283" t="str">
        <f t="shared" si="301"/>
        <v/>
      </c>
      <c r="AD1529" s="283" t="str">
        <f t="shared" si="302"/>
        <v/>
      </c>
      <c r="AE1529" s="163"/>
      <c r="AF1529" s="162"/>
      <c r="AP1529" s="581"/>
    </row>
    <row r="1530" spans="1:42" s="141" customFormat="1">
      <c r="A1530" s="134">
        <v>1521</v>
      </c>
      <c r="B1530" s="286"/>
      <c r="C1530" s="146">
        <f t="shared" si="295"/>
        <v>0</v>
      </c>
      <c r="D1530" s="146">
        <f t="shared" si="296"/>
        <v>1</v>
      </c>
      <c r="E1530" s="146">
        <f t="shared" si="297"/>
        <v>1900</v>
      </c>
      <c r="F1530" s="287"/>
      <c r="G1530" s="287"/>
      <c r="H1530" s="287"/>
      <c r="I1530" s="288"/>
      <c r="J1530" s="287"/>
      <c r="K1530" s="288"/>
      <c r="L1530" s="134"/>
      <c r="M1530" s="133"/>
      <c r="N1530" s="288"/>
      <c r="O1530" s="134"/>
      <c r="P1530" s="166"/>
      <c r="Q1530" s="289"/>
      <c r="R1530" s="165"/>
      <c r="S1530" s="290"/>
      <c r="T1530" s="290"/>
      <c r="U1530" s="290"/>
      <c r="V1530" s="290"/>
      <c r="W1530" s="166"/>
      <c r="X1530" s="135"/>
      <c r="Y1530" s="418">
        <f t="shared" si="298"/>
        <v>0</v>
      </c>
      <c r="Z1530" s="291">
        <f t="shared" si="299"/>
        <v>0</v>
      </c>
      <c r="AA1530" s="163"/>
      <c r="AB1530" s="177" t="str">
        <f t="shared" si="300"/>
        <v/>
      </c>
      <c r="AC1530" s="283" t="str">
        <f t="shared" si="301"/>
        <v/>
      </c>
      <c r="AD1530" s="283" t="str">
        <f t="shared" si="302"/>
        <v/>
      </c>
      <c r="AE1530" s="163"/>
      <c r="AF1530" s="162"/>
      <c r="AP1530" s="581"/>
    </row>
    <row r="1531" spans="1:42" s="141" customFormat="1">
      <c r="A1531" s="134">
        <v>1522</v>
      </c>
      <c r="B1531" s="286"/>
      <c r="C1531" s="146">
        <f t="shared" si="295"/>
        <v>0</v>
      </c>
      <c r="D1531" s="146">
        <f t="shared" si="296"/>
        <v>1</v>
      </c>
      <c r="E1531" s="146">
        <f t="shared" si="297"/>
        <v>1900</v>
      </c>
      <c r="F1531" s="287"/>
      <c r="G1531" s="287"/>
      <c r="H1531" s="287"/>
      <c r="I1531" s="288"/>
      <c r="J1531" s="287"/>
      <c r="K1531" s="288"/>
      <c r="L1531" s="134"/>
      <c r="M1531" s="133"/>
      <c r="N1531" s="288"/>
      <c r="O1531" s="134"/>
      <c r="P1531" s="166"/>
      <c r="Q1531" s="289"/>
      <c r="R1531" s="165"/>
      <c r="S1531" s="290"/>
      <c r="T1531" s="290"/>
      <c r="U1531" s="290"/>
      <c r="V1531" s="290"/>
      <c r="W1531" s="166"/>
      <c r="X1531" s="135"/>
      <c r="Y1531" s="418">
        <f t="shared" si="298"/>
        <v>0</v>
      </c>
      <c r="Z1531" s="291">
        <f t="shared" si="299"/>
        <v>0</v>
      </c>
      <c r="AA1531" s="163"/>
      <c r="AB1531" s="177" t="str">
        <f t="shared" si="300"/>
        <v/>
      </c>
      <c r="AC1531" s="283" t="str">
        <f t="shared" si="301"/>
        <v/>
      </c>
      <c r="AD1531" s="283" t="str">
        <f t="shared" si="302"/>
        <v/>
      </c>
      <c r="AE1531" s="163"/>
      <c r="AF1531" s="162"/>
      <c r="AP1531" s="581"/>
    </row>
    <row r="1532" spans="1:42" s="141" customFormat="1">
      <c r="A1532" s="134">
        <v>1523</v>
      </c>
      <c r="B1532" s="286"/>
      <c r="C1532" s="146">
        <f t="shared" si="295"/>
        <v>0</v>
      </c>
      <c r="D1532" s="146">
        <f t="shared" si="296"/>
        <v>1</v>
      </c>
      <c r="E1532" s="146">
        <f t="shared" si="297"/>
        <v>1900</v>
      </c>
      <c r="F1532" s="287"/>
      <c r="G1532" s="287"/>
      <c r="H1532" s="287"/>
      <c r="I1532" s="288"/>
      <c r="J1532" s="287"/>
      <c r="K1532" s="288"/>
      <c r="L1532" s="134"/>
      <c r="M1532" s="133"/>
      <c r="N1532" s="288"/>
      <c r="O1532" s="134"/>
      <c r="P1532" s="166"/>
      <c r="Q1532" s="289"/>
      <c r="R1532" s="165"/>
      <c r="S1532" s="290"/>
      <c r="T1532" s="290"/>
      <c r="U1532" s="290"/>
      <c r="V1532" s="290"/>
      <c r="W1532" s="166"/>
      <c r="X1532" s="135"/>
      <c r="Y1532" s="418">
        <f t="shared" si="298"/>
        <v>0</v>
      </c>
      <c r="Z1532" s="291">
        <f t="shared" si="299"/>
        <v>0</v>
      </c>
      <c r="AA1532" s="163"/>
      <c r="AB1532" s="177" t="str">
        <f t="shared" si="300"/>
        <v/>
      </c>
      <c r="AC1532" s="283" t="str">
        <f t="shared" si="301"/>
        <v/>
      </c>
      <c r="AD1532" s="283" t="str">
        <f t="shared" si="302"/>
        <v/>
      </c>
      <c r="AE1532" s="163"/>
      <c r="AF1532" s="162"/>
      <c r="AP1532" s="581"/>
    </row>
    <row r="1533" spans="1:42" s="141" customFormat="1">
      <c r="A1533" s="134">
        <v>1524</v>
      </c>
      <c r="B1533" s="286"/>
      <c r="C1533" s="146">
        <f t="shared" si="295"/>
        <v>0</v>
      </c>
      <c r="D1533" s="146">
        <f t="shared" si="296"/>
        <v>1</v>
      </c>
      <c r="E1533" s="146">
        <f t="shared" si="297"/>
        <v>1900</v>
      </c>
      <c r="F1533" s="287"/>
      <c r="G1533" s="287"/>
      <c r="H1533" s="287"/>
      <c r="I1533" s="288"/>
      <c r="J1533" s="287"/>
      <c r="K1533" s="288"/>
      <c r="L1533" s="134"/>
      <c r="M1533" s="133"/>
      <c r="N1533" s="288"/>
      <c r="O1533" s="134"/>
      <c r="P1533" s="166"/>
      <c r="Q1533" s="289"/>
      <c r="R1533" s="165"/>
      <c r="S1533" s="290"/>
      <c r="T1533" s="290"/>
      <c r="U1533" s="290"/>
      <c r="V1533" s="290"/>
      <c r="W1533" s="166"/>
      <c r="X1533" s="135"/>
      <c r="Y1533" s="418">
        <f t="shared" si="298"/>
        <v>0</v>
      </c>
      <c r="Z1533" s="291">
        <f t="shared" si="299"/>
        <v>0</v>
      </c>
      <c r="AA1533" s="163"/>
      <c r="AB1533" s="177" t="str">
        <f t="shared" si="300"/>
        <v/>
      </c>
      <c r="AC1533" s="283" t="str">
        <f t="shared" si="301"/>
        <v/>
      </c>
      <c r="AD1533" s="283" t="str">
        <f t="shared" si="302"/>
        <v/>
      </c>
      <c r="AE1533" s="163"/>
      <c r="AF1533" s="162"/>
      <c r="AP1533" s="581"/>
    </row>
    <row r="1534" spans="1:42" s="141" customFormat="1">
      <c r="A1534" s="134">
        <v>1525</v>
      </c>
      <c r="B1534" s="286"/>
      <c r="C1534" s="146">
        <f t="shared" si="295"/>
        <v>0</v>
      </c>
      <c r="D1534" s="146">
        <f t="shared" si="296"/>
        <v>1</v>
      </c>
      <c r="E1534" s="146">
        <f t="shared" si="297"/>
        <v>1900</v>
      </c>
      <c r="F1534" s="287"/>
      <c r="G1534" s="287"/>
      <c r="H1534" s="287"/>
      <c r="I1534" s="288"/>
      <c r="J1534" s="287"/>
      <c r="K1534" s="288"/>
      <c r="L1534" s="134"/>
      <c r="M1534" s="133"/>
      <c r="N1534" s="288"/>
      <c r="O1534" s="134"/>
      <c r="P1534" s="166"/>
      <c r="Q1534" s="289"/>
      <c r="R1534" s="165"/>
      <c r="S1534" s="290"/>
      <c r="T1534" s="290"/>
      <c r="U1534" s="290"/>
      <c r="V1534" s="290"/>
      <c r="W1534" s="166"/>
      <c r="X1534" s="135"/>
      <c r="Y1534" s="418">
        <f t="shared" si="298"/>
        <v>0</v>
      </c>
      <c r="Z1534" s="291">
        <f t="shared" si="299"/>
        <v>0</v>
      </c>
      <c r="AA1534" s="163"/>
      <c r="AB1534" s="177" t="str">
        <f t="shared" si="300"/>
        <v/>
      </c>
      <c r="AC1534" s="283" t="str">
        <f t="shared" si="301"/>
        <v/>
      </c>
      <c r="AD1534" s="283" t="str">
        <f t="shared" si="302"/>
        <v/>
      </c>
      <c r="AE1534" s="163"/>
      <c r="AF1534" s="162"/>
      <c r="AP1534" s="581"/>
    </row>
    <row r="1535" spans="1:42" s="141" customFormat="1">
      <c r="A1535" s="134">
        <v>1526</v>
      </c>
      <c r="B1535" s="286"/>
      <c r="C1535" s="146">
        <f t="shared" si="295"/>
        <v>0</v>
      </c>
      <c r="D1535" s="146">
        <f t="shared" si="296"/>
        <v>1</v>
      </c>
      <c r="E1535" s="146">
        <f t="shared" si="297"/>
        <v>1900</v>
      </c>
      <c r="F1535" s="287"/>
      <c r="G1535" s="287"/>
      <c r="H1535" s="287"/>
      <c r="I1535" s="288"/>
      <c r="J1535" s="287"/>
      <c r="K1535" s="288"/>
      <c r="L1535" s="134"/>
      <c r="M1535" s="133"/>
      <c r="N1535" s="288"/>
      <c r="O1535" s="134"/>
      <c r="P1535" s="166"/>
      <c r="Q1535" s="289"/>
      <c r="R1535" s="165"/>
      <c r="S1535" s="290"/>
      <c r="T1535" s="290"/>
      <c r="U1535" s="290"/>
      <c r="V1535" s="290"/>
      <c r="W1535" s="166"/>
      <c r="X1535" s="135"/>
      <c r="Y1535" s="418">
        <f t="shared" si="298"/>
        <v>0</v>
      </c>
      <c r="Z1535" s="291">
        <f t="shared" si="299"/>
        <v>0</v>
      </c>
      <c r="AA1535" s="163"/>
      <c r="AB1535" s="177" t="str">
        <f t="shared" si="300"/>
        <v/>
      </c>
      <c r="AC1535" s="283" t="str">
        <f t="shared" si="301"/>
        <v/>
      </c>
      <c r="AD1535" s="283" t="str">
        <f t="shared" si="302"/>
        <v/>
      </c>
      <c r="AE1535" s="163"/>
      <c r="AF1535" s="162"/>
      <c r="AP1535" s="581"/>
    </row>
    <row r="1536" spans="1:42" s="141" customFormat="1">
      <c r="A1536" s="134">
        <v>1527</v>
      </c>
      <c r="B1536" s="286"/>
      <c r="C1536" s="146">
        <f t="shared" si="295"/>
        <v>0</v>
      </c>
      <c r="D1536" s="146">
        <f t="shared" si="296"/>
        <v>1</v>
      </c>
      <c r="E1536" s="146">
        <f t="shared" si="297"/>
        <v>1900</v>
      </c>
      <c r="F1536" s="287"/>
      <c r="G1536" s="287"/>
      <c r="H1536" s="287"/>
      <c r="I1536" s="288"/>
      <c r="J1536" s="287"/>
      <c r="K1536" s="288"/>
      <c r="L1536" s="134"/>
      <c r="M1536" s="133"/>
      <c r="N1536" s="288"/>
      <c r="O1536" s="134"/>
      <c r="P1536" s="166"/>
      <c r="Q1536" s="289"/>
      <c r="R1536" s="165"/>
      <c r="S1536" s="290"/>
      <c r="T1536" s="290"/>
      <c r="U1536" s="290"/>
      <c r="V1536" s="290"/>
      <c r="W1536" s="166"/>
      <c r="X1536" s="135"/>
      <c r="Y1536" s="418">
        <f t="shared" si="298"/>
        <v>0</v>
      </c>
      <c r="Z1536" s="291">
        <f t="shared" si="299"/>
        <v>0</v>
      </c>
      <c r="AA1536" s="163"/>
      <c r="AB1536" s="177" t="str">
        <f t="shared" si="300"/>
        <v/>
      </c>
      <c r="AC1536" s="283" t="str">
        <f t="shared" si="301"/>
        <v/>
      </c>
      <c r="AD1536" s="283" t="str">
        <f t="shared" si="302"/>
        <v/>
      </c>
      <c r="AE1536" s="163"/>
      <c r="AF1536" s="162"/>
      <c r="AP1536" s="581"/>
    </row>
    <row r="1537" spans="1:42" s="141" customFormat="1">
      <c r="A1537" s="134">
        <v>1528</v>
      </c>
      <c r="B1537" s="286"/>
      <c r="C1537" s="146">
        <f t="shared" si="295"/>
        <v>0</v>
      </c>
      <c r="D1537" s="146">
        <f t="shared" si="296"/>
        <v>1</v>
      </c>
      <c r="E1537" s="146">
        <f t="shared" si="297"/>
        <v>1900</v>
      </c>
      <c r="F1537" s="287"/>
      <c r="G1537" s="287"/>
      <c r="H1537" s="287"/>
      <c r="I1537" s="288"/>
      <c r="J1537" s="287"/>
      <c r="K1537" s="288"/>
      <c r="L1537" s="134"/>
      <c r="M1537" s="133"/>
      <c r="N1537" s="288"/>
      <c r="O1537" s="134"/>
      <c r="P1537" s="166"/>
      <c r="Q1537" s="289"/>
      <c r="R1537" s="165"/>
      <c r="S1537" s="290"/>
      <c r="T1537" s="290"/>
      <c r="U1537" s="290"/>
      <c r="V1537" s="290"/>
      <c r="W1537" s="166"/>
      <c r="X1537" s="135"/>
      <c r="Y1537" s="418">
        <f t="shared" si="298"/>
        <v>0</v>
      </c>
      <c r="Z1537" s="291">
        <f t="shared" si="299"/>
        <v>0</v>
      </c>
      <c r="AA1537" s="163"/>
      <c r="AB1537" s="177" t="str">
        <f t="shared" si="300"/>
        <v/>
      </c>
      <c r="AC1537" s="283" t="str">
        <f t="shared" si="301"/>
        <v/>
      </c>
      <c r="AD1537" s="283" t="str">
        <f t="shared" si="302"/>
        <v/>
      </c>
      <c r="AE1537" s="163"/>
      <c r="AF1537" s="162"/>
      <c r="AP1537" s="581"/>
    </row>
    <row r="1538" spans="1:42" s="141" customFormat="1">
      <c r="A1538" s="134">
        <v>1529</v>
      </c>
      <c r="B1538" s="286"/>
      <c r="C1538" s="146">
        <f t="shared" si="295"/>
        <v>0</v>
      </c>
      <c r="D1538" s="146">
        <f t="shared" si="296"/>
        <v>1</v>
      </c>
      <c r="E1538" s="146">
        <f t="shared" si="297"/>
        <v>1900</v>
      </c>
      <c r="F1538" s="287"/>
      <c r="G1538" s="287"/>
      <c r="H1538" s="287"/>
      <c r="I1538" s="288"/>
      <c r="J1538" s="287"/>
      <c r="K1538" s="288"/>
      <c r="L1538" s="134"/>
      <c r="M1538" s="133"/>
      <c r="N1538" s="288"/>
      <c r="O1538" s="134"/>
      <c r="P1538" s="166"/>
      <c r="Q1538" s="289"/>
      <c r="R1538" s="165"/>
      <c r="S1538" s="290"/>
      <c r="T1538" s="290"/>
      <c r="U1538" s="290"/>
      <c r="V1538" s="290"/>
      <c r="W1538" s="166"/>
      <c r="X1538" s="135"/>
      <c r="Y1538" s="418">
        <f t="shared" si="298"/>
        <v>0</v>
      </c>
      <c r="Z1538" s="291">
        <f t="shared" si="299"/>
        <v>0</v>
      </c>
      <c r="AA1538" s="163"/>
      <c r="AB1538" s="177" t="str">
        <f t="shared" si="300"/>
        <v/>
      </c>
      <c r="AC1538" s="283" t="str">
        <f t="shared" si="301"/>
        <v/>
      </c>
      <c r="AD1538" s="283" t="str">
        <f t="shared" si="302"/>
        <v/>
      </c>
      <c r="AE1538" s="163"/>
      <c r="AF1538" s="162"/>
      <c r="AP1538" s="581"/>
    </row>
    <row r="1539" spans="1:42" s="141" customFormat="1">
      <c r="A1539" s="134">
        <v>1530</v>
      </c>
      <c r="B1539" s="286"/>
      <c r="C1539" s="146">
        <f t="shared" si="295"/>
        <v>0</v>
      </c>
      <c r="D1539" s="146">
        <f t="shared" si="296"/>
        <v>1</v>
      </c>
      <c r="E1539" s="146">
        <f t="shared" si="297"/>
        <v>1900</v>
      </c>
      <c r="F1539" s="287"/>
      <c r="G1539" s="287"/>
      <c r="H1539" s="287"/>
      <c r="I1539" s="288"/>
      <c r="J1539" s="287"/>
      <c r="K1539" s="288"/>
      <c r="L1539" s="134"/>
      <c r="M1539" s="133"/>
      <c r="N1539" s="288"/>
      <c r="O1539" s="134"/>
      <c r="P1539" s="166"/>
      <c r="Q1539" s="289"/>
      <c r="R1539" s="165"/>
      <c r="S1539" s="290"/>
      <c r="T1539" s="290"/>
      <c r="U1539" s="290"/>
      <c r="V1539" s="290"/>
      <c r="W1539" s="166"/>
      <c r="X1539" s="135"/>
      <c r="Y1539" s="418">
        <f t="shared" si="298"/>
        <v>0</v>
      </c>
      <c r="Z1539" s="291">
        <f t="shared" si="299"/>
        <v>0</v>
      </c>
      <c r="AA1539" s="163"/>
      <c r="AB1539" s="177" t="str">
        <f t="shared" si="300"/>
        <v/>
      </c>
      <c r="AC1539" s="283" t="str">
        <f t="shared" si="301"/>
        <v/>
      </c>
      <c r="AD1539" s="283" t="str">
        <f t="shared" si="302"/>
        <v/>
      </c>
      <c r="AE1539" s="163"/>
      <c r="AF1539" s="162"/>
      <c r="AP1539" s="581"/>
    </row>
    <row r="1540" spans="1:42" s="141" customFormat="1">
      <c r="A1540" s="134">
        <v>1531</v>
      </c>
      <c r="B1540" s="286"/>
      <c r="C1540" s="146">
        <f t="shared" si="295"/>
        <v>0</v>
      </c>
      <c r="D1540" s="146">
        <f t="shared" si="296"/>
        <v>1</v>
      </c>
      <c r="E1540" s="146">
        <f t="shared" si="297"/>
        <v>1900</v>
      </c>
      <c r="F1540" s="287"/>
      <c r="G1540" s="287"/>
      <c r="H1540" s="287"/>
      <c r="I1540" s="288"/>
      <c r="J1540" s="287"/>
      <c r="K1540" s="288"/>
      <c r="L1540" s="134"/>
      <c r="M1540" s="133"/>
      <c r="N1540" s="288"/>
      <c r="O1540" s="134"/>
      <c r="P1540" s="166"/>
      <c r="Q1540" s="289"/>
      <c r="R1540" s="165"/>
      <c r="S1540" s="290"/>
      <c r="T1540" s="290"/>
      <c r="U1540" s="290"/>
      <c r="V1540" s="290"/>
      <c r="W1540" s="166"/>
      <c r="X1540" s="135"/>
      <c r="Y1540" s="418">
        <f t="shared" si="298"/>
        <v>0</v>
      </c>
      <c r="Z1540" s="291">
        <f t="shared" si="299"/>
        <v>0</v>
      </c>
      <c r="AA1540" s="163"/>
      <c r="AB1540" s="177" t="str">
        <f t="shared" si="300"/>
        <v/>
      </c>
      <c r="AC1540" s="283" t="str">
        <f t="shared" si="301"/>
        <v/>
      </c>
      <c r="AD1540" s="283" t="str">
        <f t="shared" si="302"/>
        <v/>
      </c>
      <c r="AE1540" s="163"/>
      <c r="AF1540" s="162"/>
      <c r="AP1540" s="581"/>
    </row>
    <row r="1541" spans="1:42" s="141" customFormat="1">
      <c r="A1541" s="134">
        <v>1532</v>
      </c>
      <c r="B1541" s="286"/>
      <c r="C1541" s="146">
        <f t="shared" si="295"/>
        <v>0</v>
      </c>
      <c r="D1541" s="146">
        <f t="shared" si="296"/>
        <v>1</v>
      </c>
      <c r="E1541" s="146">
        <f t="shared" si="297"/>
        <v>1900</v>
      </c>
      <c r="F1541" s="287"/>
      <c r="G1541" s="287"/>
      <c r="H1541" s="287"/>
      <c r="I1541" s="288"/>
      <c r="J1541" s="287"/>
      <c r="K1541" s="288"/>
      <c r="L1541" s="134"/>
      <c r="M1541" s="133"/>
      <c r="N1541" s="288"/>
      <c r="O1541" s="134"/>
      <c r="P1541" s="166"/>
      <c r="Q1541" s="289"/>
      <c r="R1541" s="165"/>
      <c r="S1541" s="290"/>
      <c r="T1541" s="290"/>
      <c r="U1541" s="290"/>
      <c r="V1541" s="290"/>
      <c r="W1541" s="166"/>
      <c r="X1541" s="135"/>
      <c r="Y1541" s="418">
        <f t="shared" si="298"/>
        <v>0</v>
      </c>
      <c r="Z1541" s="291">
        <f t="shared" si="299"/>
        <v>0</v>
      </c>
      <c r="AA1541" s="163"/>
      <c r="AB1541" s="177" t="str">
        <f t="shared" si="300"/>
        <v/>
      </c>
      <c r="AC1541" s="283" t="str">
        <f t="shared" si="301"/>
        <v/>
      </c>
      <c r="AD1541" s="283" t="str">
        <f t="shared" si="302"/>
        <v/>
      </c>
      <c r="AE1541" s="163"/>
      <c r="AF1541" s="162"/>
      <c r="AP1541" s="581"/>
    </row>
    <row r="1542" spans="1:42" s="141" customFormat="1">
      <c r="A1542" s="134">
        <v>1533</v>
      </c>
      <c r="B1542" s="286"/>
      <c r="C1542" s="146">
        <f t="shared" si="295"/>
        <v>0</v>
      </c>
      <c r="D1542" s="146">
        <f t="shared" si="296"/>
        <v>1</v>
      </c>
      <c r="E1542" s="146">
        <f t="shared" si="297"/>
        <v>1900</v>
      </c>
      <c r="F1542" s="287"/>
      <c r="G1542" s="287"/>
      <c r="H1542" s="287"/>
      <c r="I1542" s="288"/>
      <c r="J1542" s="287"/>
      <c r="K1542" s="288"/>
      <c r="L1542" s="134"/>
      <c r="M1542" s="133"/>
      <c r="N1542" s="288"/>
      <c r="O1542" s="134"/>
      <c r="P1542" s="166"/>
      <c r="Q1542" s="289"/>
      <c r="R1542" s="165"/>
      <c r="S1542" s="290"/>
      <c r="T1542" s="290"/>
      <c r="U1542" s="290"/>
      <c r="V1542" s="290"/>
      <c r="W1542" s="166"/>
      <c r="X1542" s="135"/>
      <c r="Y1542" s="418">
        <f t="shared" si="298"/>
        <v>0</v>
      </c>
      <c r="Z1542" s="291">
        <f t="shared" si="299"/>
        <v>0</v>
      </c>
      <c r="AA1542" s="163"/>
      <c r="AB1542" s="177" t="str">
        <f t="shared" si="300"/>
        <v/>
      </c>
      <c r="AC1542" s="283" t="str">
        <f t="shared" si="301"/>
        <v/>
      </c>
      <c r="AD1542" s="283" t="str">
        <f t="shared" si="302"/>
        <v/>
      </c>
      <c r="AE1542" s="163"/>
      <c r="AF1542" s="162"/>
      <c r="AP1542" s="581"/>
    </row>
    <row r="1543" spans="1:42" s="141" customFormat="1">
      <c r="A1543" s="134">
        <v>1534</v>
      </c>
      <c r="B1543" s="286"/>
      <c r="C1543" s="146">
        <f t="shared" si="295"/>
        <v>0</v>
      </c>
      <c r="D1543" s="146">
        <f t="shared" si="296"/>
        <v>1</v>
      </c>
      <c r="E1543" s="146">
        <f t="shared" si="297"/>
        <v>1900</v>
      </c>
      <c r="F1543" s="287"/>
      <c r="G1543" s="287"/>
      <c r="H1543" s="287"/>
      <c r="I1543" s="288"/>
      <c r="J1543" s="287"/>
      <c r="K1543" s="288"/>
      <c r="L1543" s="134"/>
      <c r="M1543" s="133"/>
      <c r="N1543" s="288"/>
      <c r="O1543" s="134"/>
      <c r="P1543" s="166"/>
      <c r="Q1543" s="289"/>
      <c r="R1543" s="165"/>
      <c r="S1543" s="290"/>
      <c r="T1543" s="290"/>
      <c r="U1543" s="290"/>
      <c r="V1543" s="290"/>
      <c r="W1543" s="166"/>
      <c r="X1543" s="135"/>
      <c r="Y1543" s="418">
        <f t="shared" si="298"/>
        <v>0</v>
      </c>
      <c r="Z1543" s="291">
        <f t="shared" si="299"/>
        <v>0</v>
      </c>
      <c r="AA1543" s="163"/>
      <c r="AB1543" s="177" t="str">
        <f t="shared" si="300"/>
        <v/>
      </c>
      <c r="AC1543" s="283" t="str">
        <f t="shared" si="301"/>
        <v/>
      </c>
      <c r="AD1543" s="283" t="str">
        <f t="shared" si="302"/>
        <v/>
      </c>
      <c r="AE1543" s="163"/>
      <c r="AF1543" s="162"/>
      <c r="AP1543" s="581"/>
    </row>
    <row r="1544" spans="1:42" s="141" customFormat="1">
      <c r="A1544" s="134">
        <v>1535</v>
      </c>
      <c r="B1544" s="286"/>
      <c r="C1544" s="146">
        <f t="shared" si="295"/>
        <v>0</v>
      </c>
      <c r="D1544" s="146">
        <f t="shared" si="296"/>
        <v>1</v>
      </c>
      <c r="E1544" s="146">
        <f t="shared" si="297"/>
        <v>1900</v>
      </c>
      <c r="F1544" s="287"/>
      <c r="G1544" s="287"/>
      <c r="H1544" s="287"/>
      <c r="I1544" s="288"/>
      <c r="J1544" s="287"/>
      <c r="K1544" s="288"/>
      <c r="L1544" s="134"/>
      <c r="M1544" s="133"/>
      <c r="N1544" s="288"/>
      <c r="O1544" s="134"/>
      <c r="P1544" s="166"/>
      <c r="Q1544" s="289"/>
      <c r="R1544" s="165"/>
      <c r="S1544" s="290"/>
      <c r="T1544" s="290"/>
      <c r="U1544" s="290"/>
      <c r="V1544" s="290"/>
      <c r="W1544" s="166"/>
      <c r="X1544" s="135"/>
      <c r="Y1544" s="418">
        <f t="shared" si="298"/>
        <v>0</v>
      </c>
      <c r="Z1544" s="291">
        <f t="shared" si="299"/>
        <v>0</v>
      </c>
      <c r="AA1544" s="163"/>
      <c r="AB1544" s="177" t="str">
        <f t="shared" si="300"/>
        <v/>
      </c>
      <c r="AC1544" s="283" t="str">
        <f t="shared" si="301"/>
        <v/>
      </c>
      <c r="AD1544" s="283" t="str">
        <f t="shared" si="302"/>
        <v/>
      </c>
      <c r="AE1544" s="163"/>
      <c r="AF1544" s="162"/>
      <c r="AP1544" s="581"/>
    </row>
    <row r="1545" spans="1:42" s="141" customFormat="1">
      <c r="A1545" s="134">
        <v>1536</v>
      </c>
      <c r="B1545" s="286"/>
      <c r="C1545" s="146">
        <f t="shared" si="295"/>
        <v>0</v>
      </c>
      <c r="D1545" s="146">
        <f t="shared" si="296"/>
        <v>1</v>
      </c>
      <c r="E1545" s="146">
        <f t="shared" si="297"/>
        <v>1900</v>
      </c>
      <c r="F1545" s="287"/>
      <c r="G1545" s="287"/>
      <c r="H1545" s="287"/>
      <c r="I1545" s="288"/>
      <c r="J1545" s="287"/>
      <c r="K1545" s="288"/>
      <c r="L1545" s="134"/>
      <c r="M1545" s="133"/>
      <c r="N1545" s="288"/>
      <c r="O1545" s="134"/>
      <c r="P1545" s="166"/>
      <c r="Q1545" s="289"/>
      <c r="R1545" s="165"/>
      <c r="S1545" s="290"/>
      <c r="T1545" s="290"/>
      <c r="U1545" s="290"/>
      <c r="V1545" s="290"/>
      <c r="W1545" s="166"/>
      <c r="X1545" s="135"/>
      <c r="Y1545" s="418">
        <f t="shared" si="298"/>
        <v>0</v>
      </c>
      <c r="Z1545" s="291">
        <f t="shared" si="299"/>
        <v>0</v>
      </c>
      <c r="AA1545" s="163"/>
      <c r="AB1545" s="177" t="str">
        <f t="shared" si="300"/>
        <v/>
      </c>
      <c r="AC1545" s="283" t="str">
        <f t="shared" si="301"/>
        <v/>
      </c>
      <c r="AD1545" s="283" t="str">
        <f t="shared" si="302"/>
        <v/>
      </c>
      <c r="AE1545" s="163"/>
      <c r="AF1545" s="162"/>
      <c r="AP1545" s="581"/>
    </row>
    <row r="1546" spans="1:42" s="141" customFormat="1">
      <c r="A1546" s="134">
        <v>1537</v>
      </c>
      <c r="B1546" s="286"/>
      <c r="C1546" s="146">
        <f t="shared" si="295"/>
        <v>0</v>
      </c>
      <c r="D1546" s="146">
        <f t="shared" si="296"/>
        <v>1</v>
      </c>
      <c r="E1546" s="146">
        <f t="shared" si="297"/>
        <v>1900</v>
      </c>
      <c r="F1546" s="287"/>
      <c r="G1546" s="287"/>
      <c r="H1546" s="287"/>
      <c r="I1546" s="288"/>
      <c r="J1546" s="287"/>
      <c r="K1546" s="288"/>
      <c r="L1546" s="134"/>
      <c r="M1546" s="133"/>
      <c r="N1546" s="288"/>
      <c r="O1546" s="134"/>
      <c r="P1546" s="166"/>
      <c r="Q1546" s="289"/>
      <c r="R1546" s="165"/>
      <c r="S1546" s="290"/>
      <c r="T1546" s="290"/>
      <c r="U1546" s="290"/>
      <c r="V1546" s="290"/>
      <c r="W1546" s="166"/>
      <c r="X1546" s="135"/>
      <c r="Y1546" s="418">
        <f t="shared" si="298"/>
        <v>0</v>
      </c>
      <c r="Z1546" s="291">
        <f t="shared" si="299"/>
        <v>0</v>
      </c>
      <c r="AA1546" s="163"/>
      <c r="AB1546" s="177" t="str">
        <f t="shared" si="300"/>
        <v/>
      </c>
      <c r="AC1546" s="283" t="str">
        <f t="shared" si="301"/>
        <v/>
      </c>
      <c r="AD1546" s="283" t="str">
        <f t="shared" si="302"/>
        <v/>
      </c>
      <c r="AE1546" s="163"/>
      <c r="AF1546" s="162"/>
      <c r="AP1546" s="581"/>
    </row>
    <row r="1547" spans="1:42" s="141" customFormat="1">
      <c r="A1547" s="134">
        <v>1538</v>
      </c>
      <c r="B1547" s="286"/>
      <c r="C1547" s="146">
        <f t="shared" ref="C1547:C1610" si="303">DAY(B1547)</f>
        <v>0</v>
      </c>
      <c r="D1547" s="146">
        <f t="shared" ref="D1547:D1610" si="304">MONTH(B1547)</f>
        <v>1</v>
      </c>
      <c r="E1547" s="146">
        <f t="shared" ref="E1547:E1610" si="305">YEAR(B1547)</f>
        <v>1900</v>
      </c>
      <c r="F1547" s="287"/>
      <c r="G1547" s="287"/>
      <c r="H1547" s="287"/>
      <c r="I1547" s="288"/>
      <c r="J1547" s="287"/>
      <c r="K1547" s="288"/>
      <c r="L1547" s="134"/>
      <c r="M1547" s="133"/>
      <c r="N1547" s="288"/>
      <c r="O1547" s="134"/>
      <c r="P1547" s="166"/>
      <c r="Q1547" s="289"/>
      <c r="R1547" s="165"/>
      <c r="S1547" s="290"/>
      <c r="T1547" s="290"/>
      <c r="U1547" s="290"/>
      <c r="V1547" s="290"/>
      <c r="W1547" s="166"/>
      <c r="X1547" s="135"/>
      <c r="Y1547" s="418">
        <f t="shared" ref="Y1547:Y1610" si="306">X1547*U1547</f>
        <v>0</v>
      </c>
      <c r="Z1547" s="291">
        <f t="shared" ref="Z1547:Z1610" si="307">Y1547*1.1</f>
        <v>0</v>
      </c>
      <c r="AA1547" s="163"/>
      <c r="AB1547" s="177" t="str">
        <f t="shared" ref="AB1547:AB1610" si="308">IF(S1547="","",IF(S1547-U1547=0,"Full","No"))</f>
        <v/>
      </c>
      <c r="AC1547" s="283" t="str">
        <f t="shared" ref="AC1547:AC1610" si="309">IF(AND(S1547&gt;U1547,V1547=0),"Lost",IF(AND(S1547&gt;U1547,V1547&lt;(S1547-U1547)),"Lost",""))</f>
        <v/>
      </c>
      <c r="AD1547" s="283" t="str">
        <f t="shared" ref="AD1547:AD1610" si="310">IF(AND(S1547&gt;U1547,V1547=0),S1547-U1547,IF(AND(S1547&gt;U1547,V1547&lt;(S1547-U1547)),S1547-(U1547+V1547),""))</f>
        <v/>
      </c>
      <c r="AE1547" s="163"/>
      <c r="AF1547" s="162"/>
      <c r="AP1547" s="581"/>
    </row>
    <row r="1548" spans="1:42" s="141" customFormat="1">
      <c r="A1548" s="134">
        <v>1539</v>
      </c>
      <c r="B1548" s="286"/>
      <c r="C1548" s="146">
        <f t="shared" si="303"/>
        <v>0</v>
      </c>
      <c r="D1548" s="146">
        <f t="shared" si="304"/>
        <v>1</v>
      </c>
      <c r="E1548" s="146">
        <f t="shared" si="305"/>
        <v>1900</v>
      </c>
      <c r="F1548" s="287"/>
      <c r="G1548" s="287"/>
      <c r="H1548" s="287"/>
      <c r="I1548" s="288"/>
      <c r="J1548" s="287"/>
      <c r="K1548" s="288"/>
      <c r="L1548" s="134"/>
      <c r="M1548" s="133"/>
      <c r="N1548" s="288"/>
      <c r="O1548" s="134"/>
      <c r="P1548" s="166"/>
      <c r="Q1548" s="289"/>
      <c r="R1548" s="165"/>
      <c r="S1548" s="290"/>
      <c r="T1548" s="290"/>
      <c r="U1548" s="290"/>
      <c r="V1548" s="290"/>
      <c r="W1548" s="166"/>
      <c r="X1548" s="135"/>
      <c r="Y1548" s="418">
        <f t="shared" si="306"/>
        <v>0</v>
      </c>
      <c r="Z1548" s="291">
        <f t="shared" si="307"/>
        <v>0</v>
      </c>
      <c r="AA1548" s="163"/>
      <c r="AB1548" s="177" t="str">
        <f t="shared" si="308"/>
        <v/>
      </c>
      <c r="AC1548" s="283" t="str">
        <f t="shared" si="309"/>
        <v/>
      </c>
      <c r="AD1548" s="283" t="str">
        <f t="shared" si="310"/>
        <v/>
      </c>
      <c r="AE1548" s="163"/>
      <c r="AF1548" s="162"/>
      <c r="AP1548" s="581"/>
    </row>
    <row r="1549" spans="1:42" s="141" customFormat="1">
      <c r="A1549" s="134">
        <v>1540</v>
      </c>
      <c r="B1549" s="286"/>
      <c r="C1549" s="146">
        <f t="shared" si="303"/>
        <v>0</v>
      </c>
      <c r="D1549" s="146">
        <f t="shared" si="304"/>
        <v>1</v>
      </c>
      <c r="E1549" s="146">
        <f t="shared" si="305"/>
        <v>1900</v>
      </c>
      <c r="F1549" s="287"/>
      <c r="G1549" s="287"/>
      <c r="H1549" s="287"/>
      <c r="I1549" s="288"/>
      <c r="J1549" s="287"/>
      <c r="K1549" s="288"/>
      <c r="L1549" s="134"/>
      <c r="M1549" s="133"/>
      <c r="N1549" s="288"/>
      <c r="O1549" s="134"/>
      <c r="P1549" s="166"/>
      <c r="Q1549" s="289"/>
      <c r="R1549" s="165"/>
      <c r="S1549" s="290"/>
      <c r="T1549" s="290"/>
      <c r="U1549" s="290"/>
      <c r="V1549" s="290"/>
      <c r="W1549" s="166"/>
      <c r="X1549" s="135"/>
      <c r="Y1549" s="418">
        <f t="shared" si="306"/>
        <v>0</v>
      </c>
      <c r="Z1549" s="291">
        <f t="shared" si="307"/>
        <v>0</v>
      </c>
      <c r="AA1549" s="163"/>
      <c r="AB1549" s="177" t="str">
        <f t="shared" si="308"/>
        <v/>
      </c>
      <c r="AC1549" s="283" t="str">
        <f t="shared" si="309"/>
        <v/>
      </c>
      <c r="AD1549" s="283" t="str">
        <f t="shared" si="310"/>
        <v/>
      </c>
      <c r="AE1549" s="163"/>
      <c r="AF1549" s="162"/>
      <c r="AP1549" s="581"/>
    </row>
    <row r="1550" spans="1:42" s="141" customFormat="1">
      <c r="A1550" s="134">
        <v>1541</v>
      </c>
      <c r="B1550" s="286"/>
      <c r="C1550" s="146">
        <f t="shared" si="303"/>
        <v>0</v>
      </c>
      <c r="D1550" s="146">
        <f t="shared" si="304"/>
        <v>1</v>
      </c>
      <c r="E1550" s="146">
        <f t="shared" si="305"/>
        <v>1900</v>
      </c>
      <c r="F1550" s="287"/>
      <c r="G1550" s="287"/>
      <c r="H1550" s="287"/>
      <c r="I1550" s="288"/>
      <c r="J1550" s="287"/>
      <c r="K1550" s="288"/>
      <c r="L1550" s="134"/>
      <c r="M1550" s="133"/>
      <c r="N1550" s="288"/>
      <c r="O1550" s="134"/>
      <c r="P1550" s="166"/>
      <c r="Q1550" s="289"/>
      <c r="R1550" s="165"/>
      <c r="S1550" s="290"/>
      <c r="T1550" s="290"/>
      <c r="U1550" s="290"/>
      <c r="V1550" s="290"/>
      <c r="W1550" s="166"/>
      <c r="X1550" s="135"/>
      <c r="Y1550" s="418">
        <f t="shared" si="306"/>
        <v>0</v>
      </c>
      <c r="Z1550" s="291">
        <f t="shared" si="307"/>
        <v>0</v>
      </c>
      <c r="AA1550" s="163"/>
      <c r="AB1550" s="177" t="str">
        <f t="shared" si="308"/>
        <v/>
      </c>
      <c r="AC1550" s="283" t="str">
        <f t="shared" si="309"/>
        <v/>
      </c>
      <c r="AD1550" s="283" t="str">
        <f t="shared" si="310"/>
        <v/>
      </c>
      <c r="AE1550" s="163"/>
      <c r="AF1550" s="162"/>
      <c r="AP1550" s="581"/>
    </row>
    <row r="1551" spans="1:42" s="141" customFormat="1">
      <c r="A1551" s="134">
        <v>1542</v>
      </c>
      <c r="B1551" s="286"/>
      <c r="C1551" s="146">
        <f t="shared" si="303"/>
        <v>0</v>
      </c>
      <c r="D1551" s="146">
        <f t="shared" si="304"/>
        <v>1</v>
      </c>
      <c r="E1551" s="146">
        <f t="shared" si="305"/>
        <v>1900</v>
      </c>
      <c r="F1551" s="287"/>
      <c r="G1551" s="287"/>
      <c r="H1551" s="287"/>
      <c r="I1551" s="288"/>
      <c r="J1551" s="287"/>
      <c r="K1551" s="288"/>
      <c r="L1551" s="134"/>
      <c r="M1551" s="133"/>
      <c r="N1551" s="288"/>
      <c r="O1551" s="134"/>
      <c r="P1551" s="166"/>
      <c r="Q1551" s="289"/>
      <c r="R1551" s="165"/>
      <c r="S1551" s="290"/>
      <c r="T1551" s="290"/>
      <c r="U1551" s="290"/>
      <c r="V1551" s="290"/>
      <c r="W1551" s="166"/>
      <c r="X1551" s="135"/>
      <c r="Y1551" s="418">
        <f t="shared" si="306"/>
        <v>0</v>
      </c>
      <c r="Z1551" s="291">
        <f t="shared" si="307"/>
        <v>0</v>
      </c>
      <c r="AA1551" s="163"/>
      <c r="AB1551" s="177" t="str">
        <f t="shared" si="308"/>
        <v/>
      </c>
      <c r="AC1551" s="283" t="str">
        <f t="shared" si="309"/>
        <v/>
      </c>
      <c r="AD1551" s="283" t="str">
        <f t="shared" si="310"/>
        <v/>
      </c>
      <c r="AE1551" s="163"/>
      <c r="AF1551" s="162"/>
      <c r="AP1551" s="581"/>
    </row>
    <row r="1552" spans="1:42" s="141" customFormat="1">
      <c r="A1552" s="134">
        <v>1543</v>
      </c>
      <c r="B1552" s="286"/>
      <c r="C1552" s="146">
        <f t="shared" si="303"/>
        <v>0</v>
      </c>
      <c r="D1552" s="146">
        <f t="shared" si="304"/>
        <v>1</v>
      </c>
      <c r="E1552" s="146">
        <f t="shared" si="305"/>
        <v>1900</v>
      </c>
      <c r="F1552" s="287"/>
      <c r="G1552" s="287"/>
      <c r="H1552" s="287"/>
      <c r="I1552" s="288"/>
      <c r="J1552" s="287"/>
      <c r="K1552" s="288"/>
      <c r="L1552" s="134"/>
      <c r="M1552" s="133"/>
      <c r="N1552" s="288"/>
      <c r="O1552" s="134"/>
      <c r="P1552" s="166"/>
      <c r="Q1552" s="289"/>
      <c r="R1552" s="165"/>
      <c r="S1552" s="290"/>
      <c r="T1552" s="290"/>
      <c r="U1552" s="290"/>
      <c r="V1552" s="290"/>
      <c r="W1552" s="166"/>
      <c r="X1552" s="135"/>
      <c r="Y1552" s="418">
        <f t="shared" si="306"/>
        <v>0</v>
      </c>
      <c r="Z1552" s="291">
        <f t="shared" si="307"/>
        <v>0</v>
      </c>
      <c r="AA1552" s="163"/>
      <c r="AB1552" s="177" t="str">
        <f t="shared" si="308"/>
        <v/>
      </c>
      <c r="AC1552" s="283" t="str">
        <f t="shared" si="309"/>
        <v/>
      </c>
      <c r="AD1552" s="283" t="str">
        <f t="shared" si="310"/>
        <v/>
      </c>
      <c r="AE1552" s="163"/>
      <c r="AF1552" s="162"/>
      <c r="AP1552" s="581"/>
    </row>
    <row r="1553" spans="1:42" s="141" customFormat="1">
      <c r="A1553" s="134">
        <v>1544</v>
      </c>
      <c r="B1553" s="286"/>
      <c r="C1553" s="146">
        <f t="shared" si="303"/>
        <v>0</v>
      </c>
      <c r="D1553" s="146">
        <f t="shared" si="304"/>
        <v>1</v>
      </c>
      <c r="E1553" s="146">
        <f t="shared" si="305"/>
        <v>1900</v>
      </c>
      <c r="F1553" s="287"/>
      <c r="G1553" s="287"/>
      <c r="H1553" s="287"/>
      <c r="I1553" s="288"/>
      <c r="J1553" s="287"/>
      <c r="K1553" s="288"/>
      <c r="L1553" s="134"/>
      <c r="M1553" s="133"/>
      <c r="N1553" s="288"/>
      <c r="O1553" s="134"/>
      <c r="P1553" s="166"/>
      <c r="Q1553" s="289"/>
      <c r="R1553" s="165"/>
      <c r="S1553" s="290"/>
      <c r="T1553" s="290"/>
      <c r="U1553" s="290"/>
      <c r="V1553" s="290"/>
      <c r="W1553" s="166"/>
      <c r="X1553" s="135"/>
      <c r="Y1553" s="418">
        <f t="shared" si="306"/>
        <v>0</v>
      </c>
      <c r="Z1553" s="291">
        <f t="shared" si="307"/>
        <v>0</v>
      </c>
      <c r="AA1553" s="163"/>
      <c r="AB1553" s="177" t="str">
        <f t="shared" si="308"/>
        <v/>
      </c>
      <c r="AC1553" s="283" t="str">
        <f t="shared" si="309"/>
        <v/>
      </c>
      <c r="AD1553" s="283" t="str">
        <f t="shared" si="310"/>
        <v/>
      </c>
      <c r="AE1553" s="163"/>
      <c r="AF1553" s="162"/>
      <c r="AP1553" s="581"/>
    </row>
    <row r="1554" spans="1:42" s="141" customFormat="1">
      <c r="A1554" s="134">
        <v>1545</v>
      </c>
      <c r="B1554" s="286"/>
      <c r="C1554" s="146">
        <f t="shared" si="303"/>
        <v>0</v>
      </c>
      <c r="D1554" s="146">
        <f t="shared" si="304"/>
        <v>1</v>
      </c>
      <c r="E1554" s="146">
        <f t="shared" si="305"/>
        <v>1900</v>
      </c>
      <c r="F1554" s="287"/>
      <c r="G1554" s="287"/>
      <c r="H1554" s="287"/>
      <c r="I1554" s="288"/>
      <c r="J1554" s="287"/>
      <c r="K1554" s="288"/>
      <c r="L1554" s="134"/>
      <c r="M1554" s="133"/>
      <c r="N1554" s="288"/>
      <c r="O1554" s="134"/>
      <c r="P1554" s="166"/>
      <c r="Q1554" s="289"/>
      <c r="R1554" s="165"/>
      <c r="S1554" s="290"/>
      <c r="T1554" s="290"/>
      <c r="U1554" s="290"/>
      <c r="V1554" s="290"/>
      <c r="W1554" s="166"/>
      <c r="X1554" s="135"/>
      <c r="Y1554" s="418">
        <f t="shared" si="306"/>
        <v>0</v>
      </c>
      <c r="Z1554" s="291">
        <f t="shared" si="307"/>
        <v>0</v>
      </c>
      <c r="AA1554" s="163"/>
      <c r="AB1554" s="177" t="str">
        <f t="shared" si="308"/>
        <v/>
      </c>
      <c r="AC1554" s="283" t="str">
        <f t="shared" si="309"/>
        <v/>
      </c>
      <c r="AD1554" s="283" t="str">
        <f t="shared" si="310"/>
        <v/>
      </c>
      <c r="AE1554" s="163"/>
      <c r="AF1554" s="162"/>
      <c r="AP1554" s="581"/>
    </row>
    <row r="1555" spans="1:42" s="141" customFormat="1">
      <c r="A1555" s="134">
        <v>1546</v>
      </c>
      <c r="B1555" s="286"/>
      <c r="C1555" s="146">
        <f t="shared" si="303"/>
        <v>0</v>
      </c>
      <c r="D1555" s="146">
        <f t="shared" si="304"/>
        <v>1</v>
      </c>
      <c r="E1555" s="146">
        <f t="shared" si="305"/>
        <v>1900</v>
      </c>
      <c r="F1555" s="287"/>
      <c r="G1555" s="287"/>
      <c r="H1555" s="287"/>
      <c r="I1555" s="288"/>
      <c r="J1555" s="287"/>
      <c r="K1555" s="288"/>
      <c r="L1555" s="134"/>
      <c r="M1555" s="133"/>
      <c r="N1555" s="288"/>
      <c r="O1555" s="134"/>
      <c r="P1555" s="166"/>
      <c r="Q1555" s="289"/>
      <c r="R1555" s="165"/>
      <c r="S1555" s="290"/>
      <c r="T1555" s="290"/>
      <c r="U1555" s="290"/>
      <c r="V1555" s="290"/>
      <c r="W1555" s="166"/>
      <c r="X1555" s="135"/>
      <c r="Y1555" s="418">
        <f t="shared" si="306"/>
        <v>0</v>
      </c>
      <c r="Z1555" s="291">
        <f t="shared" si="307"/>
        <v>0</v>
      </c>
      <c r="AA1555" s="163"/>
      <c r="AB1555" s="177" t="str">
        <f t="shared" si="308"/>
        <v/>
      </c>
      <c r="AC1555" s="283" t="str">
        <f t="shared" si="309"/>
        <v/>
      </c>
      <c r="AD1555" s="283" t="str">
        <f t="shared" si="310"/>
        <v/>
      </c>
      <c r="AE1555" s="163"/>
      <c r="AF1555" s="162"/>
      <c r="AP1555" s="581"/>
    </row>
    <row r="1556" spans="1:42" s="141" customFormat="1">
      <c r="A1556" s="134">
        <v>1547</v>
      </c>
      <c r="B1556" s="286"/>
      <c r="C1556" s="146">
        <f t="shared" si="303"/>
        <v>0</v>
      </c>
      <c r="D1556" s="146">
        <f t="shared" si="304"/>
        <v>1</v>
      </c>
      <c r="E1556" s="146">
        <f t="shared" si="305"/>
        <v>1900</v>
      </c>
      <c r="F1556" s="287"/>
      <c r="G1556" s="287"/>
      <c r="H1556" s="287"/>
      <c r="I1556" s="288"/>
      <c r="J1556" s="287"/>
      <c r="K1556" s="288"/>
      <c r="L1556" s="134"/>
      <c r="M1556" s="133"/>
      <c r="N1556" s="288"/>
      <c r="O1556" s="134"/>
      <c r="P1556" s="166"/>
      <c r="Q1556" s="289"/>
      <c r="R1556" s="165"/>
      <c r="S1556" s="290"/>
      <c r="T1556" s="290"/>
      <c r="U1556" s="290"/>
      <c r="V1556" s="290"/>
      <c r="W1556" s="166"/>
      <c r="X1556" s="135"/>
      <c r="Y1556" s="418">
        <f t="shared" si="306"/>
        <v>0</v>
      </c>
      <c r="Z1556" s="291">
        <f t="shared" si="307"/>
        <v>0</v>
      </c>
      <c r="AA1556" s="163"/>
      <c r="AB1556" s="177" t="str">
        <f t="shared" si="308"/>
        <v/>
      </c>
      <c r="AC1556" s="283" t="str">
        <f t="shared" si="309"/>
        <v/>
      </c>
      <c r="AD1556" s="283" t="str">
        <f t="shared" si="310"/>
        <v/>
      </c>
      <c r="AE1556" s="163"/>
      <c r="AF1556" s="162"/>
      <c r="AP1556" s="581"/>
    </row>
    <row r="1557" spans="1:42" s="141" customFormat="1">
      <c r="A1557" s="134">
        <v>1548</v>
      </c>
      <c r="B1557" s="286"/>
      <c r="C1557" s="146">
        <f t="shared" si="303"/>
        <v>0</v>
      </c>
      <c r="D1557" s="146">
        <f t="shared" si="304"/>
        <v>1</v>
      </c>
      <c r="E1557" s="146">
        <f t="shared" si="305"/>
        <v>1900</v>
      </c>
      <c r="F1557" s="287"/>
      <c r="G1557" s="287"/>
      <c r="H1557" s="287"/>
      <c r="I1557" s="288"/>
      <c r="J1557" s="287"/>
      <c r="K1557" s="288"/>
      <c r="L1557" s="134"/>
      <c r="M1557" s="133"/>
      <c r="N1557" s="288"/>
      <c r="O1557" s="134"/>
      <c r="P1557" s="166"/>
      <c r="Q1557" s="289"/>
      <c r="R1557" s="165"/>
      <c r="S1557" s="290"/>
      <c r="T1557" s="290"/>
      <c r="U1557" s="290"/>
      <c r="V1557" s="290"/>
      <c r="W1557" s="166"/>
      <c r="X1557" s="135"/>
      <c r="Y1557" s="418">
        <f t="shared" si="306"/>
        <v>0</v>
      </c>
      <c r="Z1557" s="291">
        <f t="shared" si="307"/>
        <v>0</v>
      </c>
      <c r="AA1557" s="163"/>
      <c r="AB1557" s="177" t="str">
        <f t="shared" si="308"/>
        <v/>
      </c>
      <c r="AC1557" s="283" t="str">
        <f t="shared" si="309"/>
        <v/>
      </c>
      <c r="AD1557" s="283" t="str">
        <f t="shared" si="310"/>
        <v/>
      </c>
      <c r="AE1557" s="163"/>
      <c r="AF1557" s="162"/>
      <c r="AP1557" s="581"/>
    </row>
    <row r="1558" spans="1:42" s="141" customFormat="1">
      <c r="A1558" s="134">
        <v>1549</v>
      </c>
      <c r="B1558" s="286"/>
      <c r="C1558" s="146">
        <f t="shared" si="303"/>
        <v>0</v>
      </c>
      <c r="D1558" s="146">
        <f t="shared" si="304"/>
        <v>1</v>
      </c>
      <c r="E1558" s="146">
        <f t="shared" si="305"/>
        <v>1900</v>
      </c>
      <c r="F1558" s="287"/>
      <c r="G1558" s="287"/>
      <c r="H1558" s="287"/>
      <c r="I1558" s="288"/>
      <c r="J1558" s="287"/>
      <c r="K1558" s="288"/>
      <c r="L1558" s="134"/>
      <c r="M1558" s="133"/>
      <c r="N1558" s="288"/>
      <c r="O1558" s="134"/>
      <c r="P1558" s="166"/>
      <c r="Q1558" s="289"/>
      <c r="R1558" s="165"/>
      <c r="S1558" s="290"/>
      <c r="T1558" s="290"/>
      <c r="U1558" s="290"/>
      <c r="V1558" s="290"/>
      <c r="W1558" s="166"/>
      <c r="X1558" s="135"/>
      <c r="Y1558" s="418">
        <f t="shared" si="306"/>
        <v>0</v>
      </c>
      <c r="Z1558" s="291">
        <f t="shared" si="307"/>
        <v>0</v>
      </c>
      <c r="AA1558" s="163"/>
      <c r="AB1558" s="177" t="str">
        <f t="shared" si="308"/>
        <v/>
      </c>
      <c r="AC1558" s="283" t="str">
        <f t="shared" si="309"/>
        <v/>
      </c>
      <c r="AD1558" s="283" t="str">
        <f t="shared" si="310"/>
        <v/>
      </c>
      <c r="AE1558" s="163"/>
      <c r="AF1558" s="162"/>
      <c r="AP1558" s="581"/>
    </row>
    <row r="1559" spans="1:42" s="141" customFormat="1">
      <c r="A1559" s="134">
        <v>1550</v>
      </c>
      <c r="B1559" s="286"/>
      <c r="C1559" s="146">
        <f t="shared" si="303"/>
        <v>0</v>
      </c>
      <c r="D1559" s="146">
        <f t="shared" si="304"/>
        <v>1</v>
      </c>
      <c r="E1559" s="146">
        <f t="shared" si="305"/>
        <v>1900</v>
      </c>
      <c r="F1559" s="287"/>
      <c r="G1559" s="287"/>
      <c r="H1559" s="287"/>
      <c r="I1559" s="288"/>
      <c r="J1559" s="287"/>
      <c r="K1559" s="288"/>
      <c r="L1559" s="134"/>
      <c r="M1559" s="133"/>
      <c r="N1559" s="288"/>
      <c r="O1559" s="134"/>
      <c r="P1559" s="166"/>
      <c r="Q1559" s="289"/>
      <c r="R1559" s="165"/>
      <c r="S1559" s="290"/>
      <c r="T1559" s="290"/>
      <c r="U1559" s="290"/>
      <c r="V1559" s="290"/>
      <c r="W1559" s="166"/>
      <c r="X1559" s="135"/>
      <c r="Y1559" s="418">
        <f t="shared" si="306"/>
        <v>0</v>
      </c>
      <c r="Z1559" s="291">
        <f t="shared" si="307"/>
        <v>0</v>
      </c>
      <c r="AA1559" s="163"/>
      <c r="AB1559" s="177" t="str">
        <f t="shared" si="308"/>
        <v/>
      </c>
      <c r="AC1559" s="283" t="str">
        <f t="shared" si="309"/>
        <v/>
      </c>
      <c r="AD1559" s="283" t="str">
        <f t="shared" si="310"/>
        <v/>
      </c>
      <c r="AE1559" s="163"/>
      <c r="AF1559" s="162"/>
      <c r="AP1559" s="581"/>
    </row>
    <row r="1560" spans="1:42" s="141" customFormat="1">
      <c r="A1560" s="134">
        <v>1551</v>
      </c>
      <c r="B1560" s="286"/>
      <c r="C1560" s="146">
        <f t="shared" si="303"/>
        <v>0</v>
      </c>
      <c r="D1560" s="146">
        <f t="shared" si="304"/>
        <v>1</v>
      </c>
      <c r="E1560" s="146">
        <f t="shared" si="305"/>
        <v>1900</v>
      </c>
      <c r="F1560" s="287"/>
      <c r="G1560" s="287"/>
      <c r="H1560" s="287"/>
      <c r="I1560" s="288"/>
      <c r="J1560" s="287"/>
      <c r="K1560" s="288"/>
      <c r="L1560" s="134"/>
      <c r="M1560" s="133"/>
      <c r="N1560" s="288"/>
      <c r="O1560" s="134"/>
      <c r="P1560" s="166"/>
      <c r="Q1560" s="289"/>
      <c r="R1560" s="165"/>
      <c r="S1560" s="290"/>
      <c r="T1560" s="290"/>
      <c r="U1560" s="290"/>
      <c r="V1560" s="290"/>
      <c r="W1560" s="166"/>
      <c r="X1560" s="135"/>
      <c r="Y1560" s="418">
        <f t="shared" si="306"/>
        <v>0</v>
      </c>
      <c r="Z1560" s="291">
        <f t="shared" si="307"/>
        <v>0</v>
      </c>
      <c r="AA1560" s="163"/>
      <c r="AB1560" s="177" t="str">
        <f t="shared" si="308"/>
        <v/>
      </c>
      <c r="AC1560" s="283" t="str">
        <f t="shared" si="309"/>
        <v/>
      </c>
      <c r="AD1560" s="283" t="str">
        <f t="shared" si="310"/>
        <v/>
      </c>
      <c r="AE1560" s="163"/>
      <c r="AF1560" s="162"/>
      <c r="AP1560" s="581"/>
    </row>
    <row r="1561" spans="1:42" s="141" customFormat="1">
      <c r="A1561" s="134">
        <v>1552</v>
      </c>
      <c r="B1561" s="286"/>
      <c r="C1561" s="146">
        <f t="shared" si="303"/>
        <v>0</v>
      </c>
      <c r="D1561" s="146">
        <f t="shared" si="304"/>
        <v>1</v>
      </c>
      <c r="E1561" s="146">
        <f t="shared" si="305"/>
        <v>1900</v>
      </c>
      <c r="F1561" s="287"/>
      <c r="G1561" s="287"/>
      <c r="H1561" s="287"/>
      <c r="I1561" s="288"/>
      <c r="J1561" s="287"/>
      <c r="K1561" s="288"/>
      <c r="L1561" s="134"/>
      <c r="M1561" s="133"/>
      <c r="N1561" s="288"/>
      <c r="O1561" s="134"/>
      <c r="P1561" s="166"/>
      <c r="Q1561" s="289"/>
      <c r="R1561" s="165"/>
      <c r="S1561" s="290"/>
      <c r="T1561" s="290"/>
      <c r="U1561" s="290"/>
      <c r="V1561" s="290"/>
      <c r="W1561" s="166"/>
      <c r="X1561" s="135"/>
      <c r="Y1561" s="418">
        <f t="shared" si="306"/>
        <v>0</v>
      </c>
      <c r="Z1561" s="291">
        <f t="shared" si="307"/>
        <v>0</v>
      </c>
      <c r="AA1561" s="163"/>
      <c r="AB1561" s="177" t="str">
        <f t="shared" si="308"/>
        <v/>
      </c>
      <c r="AC1561" s="283" t="str">
        <f t="shared" si="309"/>
        <v/>
      </c>
      <c r="AD1561" s="283" t="str">
        <f t="shared" si="310"/>
        <v/>
      </c>
      <c r="AE1561" s="163"/>
      <c r="AF1561" s="162"/>
      <c r="AP1561" s="581"/>
    </row>
    <row r="1562" spans="1:42" s="141" customFormat="1">
      <c r="A1562" s="134">
        <v>1553</v>
      </c>
      <c r="B1562" s="286"/>
      <c r="C1562" s="146">
        <f t="shared" si="303"/>
        <v>0</v>
      </c>
      <c r="D1562" s="146">
        <f t="shared" si="304"/>
        <v>1</v>
      </c>
      <c r="E1562" s="146">
        <f t="shared" si="305"/>
        <v>1900</v>
      </c>
      <c r="F1562" s="287"/>
      <c r="G1562" s="287"/>
      <c r="H1562" s="287"/>
      <c r="I1562" s="288"/>
      <c r="J1562" s="287"/>
      <c r="K1562" s="288"/>
      <c r="L1562" s="134"/>
      <c r="M1562" s="133"/>
      <c r="N1562" s="288"/>
      <c r="O1562" s="134"/>
      <c r="P1562" s="166"/>
      <c r="Q1562" s="289"/>
      <c r="R1562" s="165"/>
      <c r="S1562" s="290"/>
      <c r="T1562" s="290"/>
      <c r="U1562" s="290"/>
      <c r="V1562" s="290"/>
      <c r="W1562" s="166"/>
      <c r="X1562" s="135"/>
      <c r="Y1562" s="418">
        <f t="shared" si="306"/>
        <v>0</v>
      </c>
      <c r="Z1562" s="291">
        <f t="shared" si="307"/>
        <v>0</v>
      </c>
      <c r="AA1562" s="163"/>
      <c r="AB1562" s="177" t="str">
        <f t="shared" si="308"/>
        <v/>
      </c>
      <c r="AC1562" s="283" t="str">
        <f t="shared" si="309"/>
        <v/>
      </c>
      <c r="AD1562" s="283" t="str">
        <f t="shared" si="310"/>
        <v/>
      </c>
      <c r="AE1562" s="163"/>
      <c r="AF1562" s="162"/>
      <c r="AP1562" s="581"/>
    </row>
    <row r="1563" spans="1:42" s="141" customFormat="1">
      <c r="A1563" s="134">
        <v>1554</v>
      </c>
      <c r="B1563" s="286"/>
      <c r="C1563" s="146">
        <f t="shared" si="303"/>
        <v>0</v>
      </c>
      <c r="D1563" s="146">
        <f t="shared" si="304"/>
        <v>1</v>
      </c>
      <c r="E1563" s="146">
        <f t="shared" si="305"/>
        <v>1900</v>
      </c>
      <c r="F1563" s="287"/>
      <c r="G1563" s="287"/>
      <c r="H1563" s="287"/>
      <c r="I1563" s="288"/>
      <c r="J1563" s="287"/>
      <c r="K1563" s="288"/>
      <c r="L1563" s="134"/>
      <c r="M1563" s="133"/>
      <c r="N1563" s="288"/>
      <c r="O1563" s="134"/>
      <c r="P1563" s="166"/>
      <c r="Q1563" s="289"/>
      <c r="R1563" s="165"/>
      <c r="S1563" s="290"/>
      <c r="T1563" s="290"/>
      <c r="U1563" s="290"/>
      <c r="V1563" s="290"/>
      <c r="W1563" s="166"/>
      <c r="X1563" s="135"/>
      <c r="Y1563" s="418">
        <f t="shared" si="306"/>
        <v>0</v>
      </c>
      <c r="Z1563" s="291">
        <f t="shared" si="307"/>
        <v>0</v>
      </c>
      <c r="AA1563" s="163"/>
      <c r="AB1563" s="177" t="str">
        <f t="shared" si="308"/>
        <v/>
      </c>
      <c r="AC1563" s="283" t="str">
        <f t="shared" si="309"/>
        <v/>
      </c>
      <c r="AD1563" s="283" t="str">
        <f t="shared" si="310"/>
        <v/>
      </c>
      <c r="AE1563" s="163"/>
      <c r="AF1563" s="162"/>
      <c r="AP1563" s="581"/>
    </row>
    <row r="1564" spans="1:42" s="141" customFormat="1">
      <c r="A1564" s="134">
        <v>1555</v>
      </c>
      <c r="B1564" s="286"/>
      <c r="C1564" s="146">
        <f t="shared" si="303"/>
        <v>0</v>
      </c>
      <c r="D1564" s="146">
        <f t="shared" si="304"/>
        <v>1</v>
      </c>
      <c r="E1564" s="146">
        <f t="shared" si="305"/>
        <v>1900</v>
      </c>
      <c r="F1564" s="287"/>
      <c r="G1564" s="287"/>
      <c r="H1564" s="287"/>
      <c r="I1564" s="288"/>
      <c r="J1564" s="287"/>
      <c r="K1564" s="288"/>
      <c r="L1564" s="134"/>
      <c r="M1564" s="133"/>
      <c r="N1564" s="288"/>
      <c r="O1564" s="134"/>
      <c r="P1564" s="166"/>
      <c r="Q1564" s="289"/>
      <c r="R1564" s="165"/>
      <c r="S1564" s="290"/>
      <c r="T1564" s="290"/>
      <c r="U1564" s="290"/>
      <c r="V1564" s="290"/>
      <c r="W1564" s="166"/>
      <c r="X1564" s="135"/>
      <c r="Y1564" s="418">
        <f t="shared" si="306"/>
        <v>0</v>
      </c>
      <c r="Z1564" s="291">
        <f t="shared" si="307"/>
        <v>0</v>
      </c>
      <c r="AA1564" s="163"/>
      <c r="AB1564" s="177" t="str">
        <f t="shared" si="308"/>
        <v/>
      </c>
      <c r="AC1564" s="283" t="str">
        <f t="shared" si="309"/>
        <v/>
      </c>
      <c r="AD1564" s="283" t="str">
        <f t="shared" si="310"/>
        <v/>
      </c>
      <c r="AE1564" s="163"/>
      <c r="AF1564" s="162"/>
      <c r="AP1564" s="581"/>
    </row>
    <row r="1565" spans="1:42" s="141" customFormat="1">
      <c r="A1565" s="134">
        <v>1556</v>
      </c>
      <c r="B1565" s="286"/>
      <c r="C1565" s="146">
        <f t="shared" si="303"/>
        <v>0</v>
      </c>
      <c r="D1565" s="146">
        <f t="shared" si="304"/>
        <v>1</v>
      </c>
      <c r="E1565" s="146">
        <f t="shared" si="305"/>
        <v>1900</v>
      </c>
      <c r="F1565" s="287"/>
      <c r="G1565" s="287"/>
      <c r="H1565" s="287"/>
      <c r="I1565" s="288"/>
      <c r="J1565" s="287"/>
      <c r="K1565" s="288"/>
      <c r="L1565" s="134"/>
      <c r="M1565" s="133"/>
      <c r="N1565" s="288"/>
      <c r="O1565" s="134"/>
      <c r="P1565" s="166"/>
      <c r="Q1565" s="289"/>
      <c r="R1565" s="165"/>
      <c r="S1565" s="290"/>
      <c r="T1565" s="290"/>
      <c r="U1565" s="290"/>
      <c r="V1565" s="290"/>
      <c r="W1565" s="166"/>
      <c r="X1565" s="135"/>
      <c r="Y1565" s="418">
        <f t="shared" si="306"/>
        <v>0</v>
      </c>
      <c r="Z1565" s="291">
        <f t="shared" si="307"/>
        <v>0</v>
      </c>
      <c r="AA1565" s="163"/>
      <c r="AB1565" s="177" t="str">
        <f t="shared" si="308"/>
        <v/>
      </c>
      <c r="AC1565" s="283" t="str">
        <f t="shared" si="309"/>
        <v/>
      </c>
      <c r="AD1565" s="283" t="str">
        <f t="shared" si="310"/>
        <v/>
      </c>
      <c r="AE1565" s="163"/>
      <c r="AF1565" s="162"/>
      <c r="AP1565" s="581"/>
    </row>
    <row r="1566" spans="1:42" s="141" customFormat="1">
      <c r="A1566" s="134">
        <v>1557</v>
      </c>
      <c r="B1566" s="286"/>
      <c r="C1566" s="146">
        <f t="shared" si="303"/>
        <v>0</v>
      </c>
      <c r="D1566" s="146">
        <f t="shared" si="304"/>
        <v>1</v>
      </c>
      <c r="E1566" s="146">
        <f t="shared" si="305"/>
        <v>1900</v>
      </c>
      <c r="F1566" s="287"/>
      <c r="G1566" s="287"/>
      <c r="H1566" s="287"/>
      <c r="I1566" s="288"/>
      <c r="J1566" s="287"/>
      <c r="K1566" s="288"/>
      <c r="L1566" s="134"/>
      <c r="M1566" s="133"/>
      <c r="N1566" s="288"/>
      <c r="O1566" s="134"/>
      <c r="P1566" s="166"/>
      <c r="Q1566" s="289"/>
      <c r="R1566" s="165"/>
      <c r="S1566" s="290"/>
      <c r="T1566" s="290"/>
      <c r="U1566" s="290"/>
      <c r="V1566" s="290"/>
      <c r="W1566" s="166"/>
      <c r="X1566" s="135"/>
      <c r="Y1566" s="418">
        <f t="shared" si="306"/>
        <v>0</v>
      </c>
      <c r="Z1566" s="291">
        <f t="shared" si="307"/>
        <v>0</v>
      </c>
      <c r="AA1566" s="163"/>
      <c r="AB1566" s="177" t="str">
        <f t="shared" si="308"/>
        <v/>
      </c>
      <c r="AC1566" s="283" t="str">
        <f t="shared" si="309"/>
        <v/>
      </c>
      <c r="AD1566" s="283" t="str">
        <f t="shared" si="310"/>
        <v/>
      </c>
      <c r="AE1566" s="163"/>
      <c r="AF1566" s="162"/>
      <c r="AP1566" s="581"/>
    </row>
    <row r="1567" spans="1:42" s="141" customFormat="1">
      <c r="A1567" s="134">
        <v>1558</v>
      </c>
      <c r="B1567" s="286"/>
      <c r="C1567" s="146">
        <f t="shared" si="303"/>
        <v>0</v>
      </c>
      <c r="D1567" s="146">
        <f t="shared" si="304"/>
        <v>1</v>
      </c>
      <c r="E1567" s="146">
        <f t="shared" si="305"/>
        <v>1900</v>
      </c>
      <c r="F1567" s="287"/>
      <c r="G1567" s="287"/>
      <c r="H1567" s="287"/>
      <c r="I1567" s="288"/>
      <c r="J1567" s="287"/>
      <c r="K1567" s="288"/>
      <c r="L1567" s="134"/>
      <c r="M1567" s="133"/>
      <c r="N1567" s="288"/>
      <c r="O1567" s="134"/>
      <c r="P1567" s="166"/>
      <c r="Q1567" s="289"/>
      <c r="R1567" s="165"/>
      <c r="S1567" s="290"/>
      <c r="T1567" s="290"/>
      <c r="U1567" s="290"/>
      <c r="V1567" s="290"/>
      <c r="W1567" s="166"/>
      <c r="X1567" s="135"/>
      <c r="Y1567" s="418">
        <f t="shared" si="306"/>
        <v>0</v>
      </c>
      <c r="Z1567" s="291">
        <f t="shared" si="307"/>
        <v>0</v>
      </c>
      <c r="AA1567" s="163"/>
      <c r="AB1567" s="177" t="str">
        <f t="shared" si="308"/>
        <v/>
      </c>
      <c r="AC1567" s="283" t="str">
        <f t="shared" si="309"/>
        <v/>
      </c>
      <c r="AD1567" s="283" t="str">
        <f t="shared" si="310"/>
        <v/>
      </c>
      <c r="AE1567" s="163"/>
      <c r="AF1567" s="162"/>
      <c r="AP1567" s="581"/>
    </row>
    <row r="1568" spans="1:42" s="141" customFormat="1">
      <c r="A1568" s="134">
        <v>1559</v>
      </c>
      <c r="B1568" s="286"/>
      <c r="C1568" s="146">
        <f t="shared" si="303"/>
        <v>0</v>
      </c>
      <c r="D1568" s="146">
        <f t="shared" si="304"/>
        <v>1</v>
      </c>
      <c r="E1568" s="146">
        <f t="shared" si="305"/>
        <v>1900</v>
      </c>
      <c r="F1568" s="287"/>
      <c r="G1568" s="287"/>
      <c r="H1568" s="287"/>
      <c r="I1568" s="288"/>
      <c r="J1568" s="287"/>
      <c r="K1568" s="288"/>
      <c r="L1568" s="134"/>
      <c r="M1568" s="133"/>
      <c r="N1568" s="288"/>
      <c r="O1568" s="134"/>
      <c r="P1568" s="166"/>
      <c r="Q1568" s="289"/>
      <c r="R1568" s="165"/>
      <c r="S1568" s="290"/>
      <c r="T1568" s="290"/>
      <c r="U1568" s="290"/>
      <c r="V1568" s="290"/>
      <c r="W1568" s="166"/>
      <c r="X1568" s="135"/>
      <c r="Y1568" s="418">
        <f t="shared" si="306"/>
        <v>0</v>
      </c>
      <c r="Z1568" s="291">
        <f t="shared" si="307"/>
        <v>0</v>
      </c>
      <c r="AA1568" s="163"/>
      <c r="AB1568" s="177" t="str">
        <f t="shared" si="308"/>
        <v/>
      </c>
      <c r="AC1568" s="283" t="str">
        <f t="shared" si="309"/>
        <v/>
      </c>
      <c r="AD1568" s="283" t="str">
        <f t="shared" si="310"/>
        <v/>
      </c>
      <c r="AE1568" s="163"/>
      <c r="AF1568" s="162"/>
      <c r="AP1568" s="581"/>
    </row>
    <row r="1569" spans="1:42" s="141" customFormat="1">
      <c r="A1569" s="134">
        <v>1560</v>
      </c>
      <c r="B1569" s="286"/>
      <c r="C1569" s="146">
        <f t="shared" si="303"/>
        <v>0</v>
      </c>
      <c r="D1569" s="146">
        <f t="shared" si="304"/>
        <v>1</v>
      </c>
      <c r="E1569" s="146">
        <f t="shared" si="305"/>
        <v>1900</v>
      </c>
      <c r="F1569" s="287"/>
      <c r="G1569" s="287"/>
      <c r="H1569" s="287"/>
      <c r="I1569" s="288"/>
      <c r="J1569" s="287"/>
      <c r="K1569" s="288"/>
      <c r="L1569" s="134"/>
      <c r="M1569" s="133"/>
      <c r="N1569" s="288"/>
      <c r="O1569" s="134"/>
      <c r="P1569" s="166"/>
      <c r="Q1569" s="289"/>
      <c r="R1569" s="165"/>
      <c r="S1569" s="290"/>
      <c r="T1569" s="290"/>
      <c r="U1569" s="290"/>
      <c r="V1569" s="290"/>
      <c r="W1569" s="166"/>
      <c r="X1569" s="135"/>
      <c r="Y1569" s="418">
        <f t="shared" si="306"/>
        <v>0</v>
      </c>
      <c r="Z1569" s="291">
        <f t="shared" si="307"/>
        <v>0</v>
      </c>
      <c r="AA1569" s="163"/>
      <c r="AB1569" s="177" t="str">
        <f t="shared" si="308"/>
        <v/>
      </c>
      <c r="AC1569" s="283" t="str">
        <f t="shared" si="309"/>
        <v/>
      </c>
      <c r="AD1569" s="283" t="str">
        <f t="shared" si="310"/>
        <v/>
      </c>
      <c r="AE1569" s="163"/>
      <c r="AF1569" s="162"/>
      <c r="AP1569" s="581"/>
    </row>
    <row r="1570" spans="1:42" s="141" customFormat="1">
      <c r="A1570" s="134">
        <v>1561</v>
      </c>
      <c r="B1570" s="286"/>
      <c r="C1570" s="146">
        <f t="shared" si="303"/>
        <v>0</v>
      </c>
      <c r="D1570" s="146">
        <f t="shared" si="304"/>
        <v>1</v>
      </c>
      <c r="E1570" s="146">
        <f t="shared" si="305"/>
        <v>1900</v>
      </c>
      <c r="F1570" s="287"/>
      <c r="G1570" s="287"/>
      <c r="H1570" s="287"/>
      <c r="I1570" s="288"/>
      <c r="J1570" s="287"/>
      <c r="K1570" s="288"/>
      <c r="L1570" s="134"/>
      <c r="M1570" s="133"/>
      <c r="N1570" s="288"/>
      <c r="O1570" s="134"/>
      <c r="P1570" s="166"/>
      <c r="Q1570" s="289"/>
      <c r="R1570" s="165"/>
      <c r="S1570" s="290"/>
      <c r="T1570" s="290"/>
      <c r="U1570" s="290"/>
      <c r="V1570" s="290"/>
      <c r="W1570" s="166"/>
      <c r="X1570" s="135"/>
      <c r="Y1570" s="418">
        <f t="shared" si="306"/>
        <v>0</v>
      </c>
      <c r="Z1570" s="291">
        <f t="shared" si="307"/>
        <v>0</v>
      </c>
      <c r="AA1570" s="163"/>
      <c r="AB1570" s="177" t="str">
        <f t="shared" si="308"/>
        <v/>
      </c>
      <c r="AC1570" s="283" t="str">
        <f t="shared" si="309"/>
        <v/>
      </c>
      <c r="AD1570" s="283" t="str">
        <f t="shared" si="310"/>
        <v/>
      </c>
      <c r="AE1570" s="163"/>
      <c r="AF1570" s="162"/>
      <c r="AP1570" s="581"/>
    </row>
    <row r="1571" spans="1:42" s="141" customFormat="1">
      <c r="A1571" s="134">
        <v>1562</v>
      </c>
      <c r="B1571" s="286"/>
      <c r="C1571" s="146">
        <f t="shared" si="303"/>
        <v>0</v>
      </c>
      <c r="D1571" s="146">
        <f t="shared" si="304"/>
        <v>1</v>
      </c>
      <c r="E1571" s="146">
        <f t="shared" si="305"/>
        <v>1900</v>
      </c>
      <c r="F1571" s="287"/>
      <c r="G1571" s="287"/>
      <c r="H1571" s="287"/>
      <c r="I1571" s="288"/>
      <c r="J1571" s="287"/>
      <c r="K1571" s="288"/>
      <c r="L1571" s="134"/>
      <c r="M1571" s="133"/>
      <c r="N1571" s="288"/>
      <c r="O1571" s="134"/>
      <c r="P1571" s="166"/>
      <c r="Q1571" s="289"/>
      <c r="R1571" s="165"/>
      <c r="S1571" s="290"/>
      <c r="T1571" s="290"/>
      <c r="U1571" s="290"/>
      <c r="V1571" s="290"/>
      <c r="W1571" s="166"/>
      <c r="X1571" s="135"/>
      <c r="Y1571" s="418">
        <f t="shared" si="306"/>
        <v>0</v>
      </c>
      <c r="Z1571" s="291">
        <f t="shared" si="307"/>
        <v>0</v>
      </c>
      <c r="AA1571" s="163"/>
      <c r="AB1571" s="177" t="str">
        <f t="shared" si="308"/>
        <v/>
      </c>
      <c r="AC1571" s="283" t="str">
        <f t="shared" si="309"/>
        <v/>
      </c>
      <c r="AD1571" s="283" t="str">
        <f t="shared" si="310"/>
        <v/>
      </c>
      <c r="AE1571" s="163"/>
      <c r="AF1571" s="162"/>
      <c r="AP1571" s="581"/>
    </row>
    <row r="1572" spans="1:42" s="141" customFormat="1">
      <c r="A1572" s="134">
        <v>1563</v>
      </c>
      <c r="B1572" s="286"/>
      <c r="C1572" s="146">
        <f t="shared" si="303"/>
        <v>0</v>
      </c>
      <c r="D1572" s="146">
        <f t="shared" si="304"/>
        <v>1</v>
      </c>
      <c r="E1572" s="146">
        <f t="shared" si="305"/>
        <v>1900</v>
      </c>
      <c r="F1572" s="287"/>
      <c r="G1572" s="287"/>
      <c r="H1572" s="287"/>
      <c r="I1572" s="288"/>
      <c r="J1572" s="287"/>
      <c r="K1572" s="288"/>
      <c r="L1572" s="134"/>
      <c r="M1572" s="133"/>
      <c r="N1572" s="288"/>
      <c r="O1572" s="134"/>
      <c r="P1572" s="166"/>
      <c r="Q1572" s="289"/>
      <c r="R1572" s="165"/>
      <c r="S1572" s="290"/>
      <c r="T1572" s="290"/>
      <c r="U1572" s="290"/>
      <c r="V1572" s="290"/>
      <c r="W1572" s="166"/>
      <c r="X1572" s="135"/>
      <c r="Y1572" s="418">
        <f t="shared" si="306"/>
        <v>0</v>
      </c>
      <c r="Z1572" s="291">
        <f t="shared" si="307"/>
        <v>0</v>
      </c>
      <c r="AA1572" s="163"/>
      <c r="AB1572" s="177" t="str">
        <f t="shared" si="308"/>
        <v/>
      </c>
      <c r="AC1572" s="283" t="str">
        <f t="shared" si="309"/>
        <v/>
      </c>
      <c r="AD1572" s="283" t="str">
        <f t="shared" si="310"/>
        <v/>
      </c>
      <c r="AE1572" s="163"/>
      <c r="AF1572" s="162"/>
      <c r="AP1572" s="581"/>
    </row>
    <row r="1573" spans="1:42" s="141" customFormat="1">
      <c r="A1573" s="134">
        <v>1564</v>
      </c>
      <c r="B1573" s="286"/>
      <c r="C1573" s="146">
        <f t="shared" si="303"/>
        <v>0</v>
      </c>
      <c r="D1573" s="146">
        <f t="shared" si="304"/>
        <v>1</v>
      </c>
      <c r="E1573" s="146">
        <f t="shared" si="305"/>
        <v>1900</v>
      </c>
      <c r="F1573" s="287"/>
      <c r="G1573" s="287"/>
      <c r="H1573" s="287"/>
      <c r="I1573" s="288"/>
      <c r="J1573" s="287"/>
      <c r="K1573" s="288"/>
      <c r="L1573" s="134"/>
      <c r="M1573" s="133"/>
      <c r="N1573" s="288"/>
      <c r="O1573" s="134"/>
      <c r="P1573" s="166"/>
      <c r="Q1573" s="289"/>
      <c r="R1573" s="165"/>
      <c r="S1573" s="290"/>
      <c r="T1573" s="290"/>
      <c r="U1573" s="290"/>
      <c r="V1573" s="290"/>
      <c r="W1573" s="166"/>
      <c r="X1573" s="135"/>
      <c r="Y1573" s="418">
        <f t="shared" si="306"/>
        <v>0</v>
      </c>
      <c r="Z1573" s="291">
        <f t="shared" si="307"/>
        <v>0</v>
      </c>
      <c r="AA1573" s="163"/>
      <c r="AB1573" s="177" t="str">
        <f t="shared" si="308"/>
        <v/>
      </c>
      <c r="AC1573" s="283" t="str">
        <f t="shared" si="309"/>
        <v/>
      </c>
      <c r="AD1573" s="283" t="str">
        <f t="shared" si="310"/>
        <v/>
      </c>
      <c r="AE1573" s="163"/>
      <c r="AF1573" s="162"/>
      <c r="AP1573" s="581"/>
    </row>
    <row r="1574" spans="1:42" s="141" customFormat="1">
      <c r="A1574" s="134">
        <v>1565</v>
      </c>
      <c r="B1574" s="286"/>
      <c r="C1574" s="146">
        <f t="shared" si="303"/>
        <v>0</v>
      </c>
      <c r="D1574" s="146">
        <f t="shared" si="304"/>
        <v>1</v>
      </c>
      <c r="E1574" s="146">
        <f t="shared" si="305"/>
        <v>1900</v>
      </c>
      <c r="F1574" s="287"/>
      <c r="G1574" s="287"/>
      <c r="H1574" s="287"/>
      <c r="I1574" s="288"/>
      <c r="J1574" s="287"/>
      <c r="K1574" s="288"/>
      <c r="L1574" s="134"/>
      <c r="M1574" s="133"/>
      <c r="N1574" s="288"/>
      <c r="O1574" s="134"/>
      <c r="P1574" s="166"/>
      <c r="Q1574" s="289"/>
      <c r="R1574" s="165"/>
      <c r="S1574" s="290"/>
      <c r="T1574" s="290"/>
      <c r="U1574" s="290"/>
      <c r="V1574" s="290"/>
      <c r="W1574" s="166"/>
      <c r="X1574" s="135"/>
      <c r="Y1574" s="418">
        <f t="shared" si="306"/>
        <v>0</v>
      </c>
      <c r="Z1574" s="291">
        <f t="shared" si="307"/>
        <v>0</v>
      </c>
      <c r="AA1574" s="163"/>
      <c r="AB1574" s="177" t="str">
        <f t="shared" si="308"/>
        <v/>
      </c>
      <c r="AC1574" s="283" t="str">
        <f t="shared" si="309"/>
        <v/>
      </c>
      <c r="AD1574" s="283" t="str">
        <f t="shared" si="310"/>
        <v/>
      </c>
      <c r="AE1574" s="163"/>
      <c r="AF1574" s="162"/>
      <c r="AP1574" s="581"/>
    </row>
    <row r="1575" spans="1:42" s="141" customFormat="1">
      <c r="A1575" s="134">
        <v>1566</v>
      </c>
      <c r="B1575" s="286"/>
      <c r="C1575" s="146">
        <f t="shared" si="303"/>
        <v>0</v>
      </c>
      <c r="D1575" s="146">
        <f t="shared" si="304"/>
        <v>1</v>
      </c>
      <c r="E1575" s="146">
        <f t="shared" si="305"/>
        <v>1900</v>
      </c>
      <c r="F1575" s="287"/>
      <c r="G1575" s="287"/>
      <c r="H1575" s="287"/>
      <c r="I1575" s="288"/>
      <c r="J1575" s="287"/>
      <c r="K1575" s="288"/>
      <c r="L1575" s="134"/>
      <c r="M1575" s="133"/>
      <c r="N1575" s="288"/>
      <c r="O1575" s="134"/>
      <c r="P1575" s="166"/>
      <c r="Q1575" s="289"/>
      <c r="R1575" s="165"/>
      <c r="S1575" s="290"/>
      <c r="T1575" s="290"/>
      <c r="U1575" s="290"/>
      <c r="V1575" s="290"/>
      <c r="W1575" s="166"/>
      <c r="X1575" s="135"/>
      <c r="Y1575" s="418">
        <f t="shared" si="306"/>
        <v>0</v>
      </c>
      <c r="Z1575" s="291">
        <f t="shared" si="307"/>
        <v>0</v>
      </c>
      <c r="AA1575" s="163"/>
      <c r="AB1575" s="177" t="str">
        <f t="shared" si="308"/>
        <v/>
      </c>
      <c r="AC1575" s="283" t="str">
        <f t="shared" si="309"/>
        <v/>
      </c>
      <c r="AD1575" s="283" t="str">
        <f t="shared" si="310"/>
        <v/>
      </c>
      <c r="AE1575" s="163"/>
      <c r="AF1575" s="162"/>
      <c r="AP1575" s="581"/>
    </row>
    <row r="1576" spans="1:42" s="141" customFormat="1">
      <c r="A1576" s="134">
        <v>1567</v>
      </c>
      <c r="B1576" s="286"/>
      <c r="C1576" s="146">
        <f t="shared" si="303"/>
        <v>0</v>
      </c>
      <c r="D1576" s="146">
        <f t="shared" si="304"/>
        <v>1</v>
      </c>
      <c r="E1576" s="146">
        <f t="shared" si="305"/>
        <v>1900</v>
      </c>
      <c r="F1576" s="287"/>
      <c r="G1576" s="287"/>
      <c r="H1576" s="287"/>
      <c r="I1576" s="288"/>
      <c r="J1576" s="287"/>
      <c r="K1576" s="288"/>
      <c r="L1576" s="134"/>
      <c r="M1576" s="133"/>
      <c r="N1576" s="288"/>
      <c r="O1576" s="134"/>
      <c r="P1576" s="166"/>
      <c r="Q1576" s="289"/>
      <c r="R1576" s="165"/>
      <c r="S1576" s="290"/>
      <c r="T1576" s="290"/>
      <c r="U1576" s="290"/>
      <c r="V1576" s="290"/>
      <c r="W1576" s="166"/>
      <c r="X1576" s="135"/>
      <c r="Y1576" s="418">
        <f t="shared" si="306"/>
        <v>0</v>
      </c>
      <c r="Z1576" s="291">
        <f t="shared" si="307"/>
        <v>0</v>
      </c>
      <c r="AA1576" s="163"/>
      <c r="AB1576" s="177" t="str">
        <f t="shared" si="308"/>
        <v/>
      </c>
      <c r="AC1576" s="283" t="str">
        <f t="shared" si="309"/>
        <v/>
      </c>
      <c r="AD1576" s="283" t="str">
        <f t="shared" si="310"/>
        <v/>
      </c>
      <c r="AE1576" s="163"/>
      <c r="AF1576" s="162"/>
      <c r="AP1576" s="581"/>
    </row>
    <row r="1577" spans="1:42" s="141" customFormat="1">
      <c r="A1577" s="134">
        <v>1568</v>
      </c>
      <c r="B1577" s="286"/>
      <c r="C1577" s="146">
        <f t="shared" si="303"/>
        <v>0</v>
      </c>
      <c r="D1577" s="146">
        <f t="shared" si="304"/>
        <v>1</v>
      </c>
      <c r="E1577" s="146">
        <f t="shared" si="305"/>
        <v>1900</v>
      </c>
      <c r="F1577" s="287"/>
      <c r="G1577" s="287"/>
      <c r="H1577" s="287"/>
      <c r="I1577" s="288"/>
      <c r="J1577" s="287"/>
      <c r="K1577" s="288"/>
      <c r="L1577" s="134"/>
      <c r="M1577" s="133"/>
      <c r="N1577" s="288"/>
      <c r="O1577" s="134"/>
      <c r="P1577" s="166"/>
      <c r="Q1577" s="289"/>
      <c r="R1577" s="165"/>
      <c r="S1577" s="290"/>
      <c r="T1577" s="290"/>
      <c r="U1577" s="290"/>
      <c r="V1577" s="290"/>
      <c r="W1577" s="166"/>
      <c r="X1577" s="135"/>
      <c r="Y1577" s="418">
        <f t="shared" si="306"/>
        <v>0</v>
      </c>
      <c r="Z1577" s="291">
        <f t="shared" si="307"/>
        <v>0</v>
      </c>
      <c r="AA1577" s="163"/>
      <c r="AB1577" s="177" t="str">
        <f t="shared" si="308"/>
        <v/>
      </c>
      <c r="AC1577" s="283" t="str">
        <f t="shared" si="309"/>
        <v/>
      </c>
      <c r="AD1577" s="283" t="str">
        <f t="shared" si="310"/>
        <v/>
      </c>
      <c r="AE1577" s="163"/>
      <c r="AF1577" s="162"/>
      <c r="AP1577" s="581"/>
    </row>
    <row r="1578" spans="1:42" s="141" customFormat="1">
      <c r="A1578" s="134">
        <v>1569</v>
      </c>
      <c r="B1578" s="286"/>
      <c r="C1578" s="146">
        <f t="shared" si="303"/>
        <v>0</v>
      </c>
      <c r="D1578" s="146">
        <f t="shared" si="304"/>
        <v>1</v>
      </c>
      <c r="E1578" s="146">
        <f t="shared" si="305"/>
        <v>1900</v>
      </c>
      <c r="F1578" s="287"/>
      <c r="G1578" s="287"/>
      <c r="H1578" s="287"/>
      <c r="I1578" s="288"/>
      <c r="J1578" s="287"/>
      <c r="K1578" s="288"/>
      <c r="L1578" s="134"/>
      <c r="M1578" s="133"/>
      <c r="N1578" s="288"/>
      <c r="O1578" s="134"/>
      <c r="P1578" s="166"/>
      <c r="Q1578" s="289"/>
      <c r="R1578" s="165"/>
      <c r="S1578" s="290"/>
      <c r="T1578" s="290"/>
      <c r="U1578" s="290"/>
      <c r="V1578" s="290"/>
      <c r="W1578" s="166"/>
      <c r="X1578" s="135"/>
      <c r="Y1578" s="418">
        <f t="shared" si="306"/>
        <v>0</v>
      </c>
      <c r="Z1578" s="291">
        <f t="shared" si="307"/>
        <v>0</v>
      </c>
      <c r="AA1578" s="163"/>
      <c r="AB1578" s="177" t="str">
        <f t="shared" si="308"/>
        <v/>
      </c>
      <c r="AC1578" s="283" t="str">
        <f t="shared" si="309"/>
        <v/>
      </c>
      <c r="AD1578" s="283" t="str">
        <f t="shared" si="310"/>
        <v/>
      </c>
      <c r="AE1578" s="163"/>
      <c r="AF1578" s="162"/>
      <c r="AP1578" s="581"/>
    </row>
    <row r="1579" spans="1:42" s="141" customFormat="1">
      <c r="A1579" s="134">
        <v>1570</v>
      </c>
      <c r="B1579" s="286"/>
      <c r="C1579" s="146">
        <f t="shared" si="303"/>
        <v>0</v>
      </c>
      <c r="D1579" s="146">
        <f t="shared" si="304"/>
        <v>1</v>
      </c>
      <c r="E1579" s="146">
        <f t="shared" si="305"/>
        <v>1900</v>
      </c>
      <c r="F1579" s="287"/>
      <c r="G1579" s="287"/>
      <c r="H1579" s="287"/>
      <c r="I1579" s="288"/>
      <c r="J1579" s="287"/>
      <c r="K1579" s="288"/>
      <c r="L1579" s="134"/>
      <c r="M1579" s="133"/>
      <c r="N1579" s="288"/>
      <c r="O1579" s="134"/>
      <c r="P1579" s="166"/>
      <c r="Q1579" s="289"/>
      <c r="R1579" s="165"/>
      <c r="S1579" s="290"/>
      <c r="T1579" s="290"/>
      <c r="U1579" s="290"/>
      <c r="V1579" s="290"/>
      <c r="W1579" s="166"/>
      <c r="X1579" s="135"/>
      <c r="Y1579" s="418">
        <f t="shared" si="306"/>
        <v>0</v>
      </c>
      <c r="Z1579" s="291">
        <f t="shared" si="307"/>
        <v>0</v>
      </c>
      <c r="AA1579" s="163"/>
      <c r="AB1579" s="177" t="str">
        <f t="shared" si="308"/>
        <v/>
      </c>
      <c r="AC1579" s="283" t="str">
        <f t="shared" si="309"/>
        <v/>
      </c>
      <c r="AD1579" s="283" t="str">
        <f t="shared" si="310"/>
        <v/>
      </c>
      <c r="AE1579" s="163"/>
      <c r="AF1579" s="162"/>
      <c r="AP1579" s="581"/>
    </row>
    <row r="1580" spans="1:42" s="141" customFormat="1">
      <c r="A1580" s="134">
        <v>1571</v>
      </c>
      <c r="B1580" s="286"/>
      <c r="C1580" s="146">
        <f t="shared" si="303"/>
        <v>0</v>
      </c>
      <c r="D1580" s="146">
        <f t="shared" si="304"/>
        <v>1</v>
      </c>
      <c r="E1580" s="146">
        <f t="shared" si="305"/>
        <v>1900</v>
      </c>
      <c r="F1580" s="287"/>
      <c r="G1580" s="287"/>
      <c r="H1580" s="287"/>
      <c r="I1580" s="288"/>
      <c r="J1580" s="287"/>
      <c r="K1580" s="288"/>
      <c r="L1580" s="134"/>
      <c r="M1580" s="133"/>
      <c r="N1580" s="288"/>
      <c r="O1580" s="134"/>
      <c r="P1580" s="166"/>
      <c r="Q1580" s="289"/>
      <c r="R1580" s="165"/>
      <c r="S1580" s="290"/>
      <c r="T1580" s="290"/>
      <c r="U1580" s="290"/>
      <c r="V1580" s="290"/>
      <c r="W1580" s="166"/>
      <c r="X1580" s="135"/>
      <c r="Y1580" s="418">
        <f t="shared" si="306"/>
        <v>0</v>
      </c>
      <c r="Z1580" s="291">
        <f t="shared" si="307"/>
        <v>0</v>
      </c>
      <c r="AA1580" s="163"/>
      <c r="AB1580" s="177" t="str">
        <f t="shared" si="308"/>
        <v/>
      </c>
      <c r="AC1580" s="283" t="str">
        <f t="shared" si="309"/>
        <v/>
      </c>
      <c r="AD1580" s="283" t="str">
        <f t="shared" si="310"/>
        <v/>
      </c>
      <c r="AE1580" s="163"/>
      <c r="AF1580" s="162"/>
      <c r="AP1580" s="581"/>
    </row>
    <row r="1581" spans="1:42" s="141" customFormat="1">
      <c r="A1581" s="134">
        <v>1572</v>
      </c>
      <c r="B1581" s="286"/>
      <c r="C1581" s="146">
        <f t="shared" si="303"/>
        <v>0</v>
      </c>
      <c r="D1581" s="146">
        <f t="shared" si="304"/>
        <v>1</v>
      </c>
      <c r="E1581" s="146">
        <f t="shared" si="305"/>
        <v>1900</v>
      </c>
      <c r="F1581" s="287"/>
      <c r="G1581" s="287"/>
      <c r="H1581" s="287"/>
      <c r="I1581" s="288"/>
      <c r="J1581" s="287"/>
      <c r="K1581" s="288"/>
      <c r="L1581" s="134"/>
      <c r="M1581" s="133"/>
      <c r="N1581" s="288"/>
      <c r="O1581" s="134"/>
      <c r="P1581" s="166"/>
      <c r="Q1581" s="289"/>
      <c r="R1581" s="165"/>
      <c r="S1581" s="290"/>
      <c r="T1581" s="290"/>
      <c r="U1581" s="290"/>
      <c r="V1581" s="290"/>
      <c r="W1581" s="166"/>
      <c r="X1581" s="135"/>
      <c r="Y1581" s="418">
        <f t="shared" si="306"/>
        <v>0</v>
      </c>
      <c r="Z1581" s="291">
        <f t="shared" si="307"/>
        <v>0</v>
      </c>
      <c r="AA1581" s="163"/>
      <c r="AB1581" s="177" t="str">
        <f t="shared" si="308"/>
        <v/>
      </c>
      <c r="AC1581" s="283" t="str">
        <f t="shared" si="309"/>
        <v/>
      </c>
      <c r="AD1581" s="283" t="str">
        <f t="shared" si="310"/>
        <v/>
      </c>
      <c r="AE1581" s="163"/>
      <c r="AF1581" s="162"/>
      <c r="AP1581" s="581"/>
    </row>
    <row r="1582" spans="1:42" s="141" customFormat="1">
      <c r="A1582" s="134">
        <v>1573</v>
      </c>
      <c r="B1582" s="286"/>
      <c r="C1582" s="146">
        <f t="shared" si="303"/>
        <v>0</v>
      </c>
      <c r="D1582" s="146">
        <f t="shared" si="304"/>
        <v>1</v>
      </c>
      <c r="E1582" s="146">
        <f t="shared" si="305"/>
        <v>1900</v>
      </c>
      <c r="F1582" s="287"/>
      <c r="G1582" s="287"/>
      <c r="H1582" s="287"/>
      <c r="I1582" s="288"/>
      <c r="J1582" s="287"/>
      <c r="K1582" s="288"/>
      <c r="L1582" s="134"/>
      <c r="M1582" s="133"/>
      <c r="N1582" s="288"/>
      <c r="O1582" s="134"/>
      <c r="P1582" s="166"/>
      <c r="Q1582" s="289"/>
      <c r="R1582" s="165"/>
      <c r="S1582" s="290"/>
      <c r="T1582" s="290"/>
      <c r="U1582" s="290"/>
      <c r="V1582" s="290"/>
      <c r="W1582" s="166"/>
      <c r="X1582" s="135"/>
      <c r="Y1582" s="418">
        <f t="shared" si="306"/>
        <v>0</v>
      </c>
      <c r="Z1582" s="291">
        <f t="shared" si="307"/>
        <v>0</v>
      </c>
      <c r="AA1582" s="163"/>
      <c r="AB1582" s="177" t="str">
        <f t="shared" si="308"/>
        <v/>
      </c>
      <c r="AC1582" s="283" t="str">
        <f t="shared" si="309"/>
        <v/>
      </c>
      <c r="AD1582" s="283" t="str">
        <f t="shared" si="310"/>
        <v/>
      </c>
      <c r="AE1582" s="163"/>
      <c r="AF1582" s="162"/>
      <c r="AP1582" s="581"/>
    </row>
    <row r="1583" spans="1:42" s="141" customFormat="1">
      <c r="A1583" s="134">
        <v>1574</v>
      </c>
      <c r="B1583" s="286"/>
      <c r="C1583" s="146">
        <f t="shared" si="303"/>
        <v>0</v>
      </c>
      <c r="D1583" s="146">
        <f t="shared" si="304"/>
        <v>1</v>
      </c>
      <c r="E1583" s="146">
        <f t="shared" si="305"/>
        <v>1900</v>
      </c>
      <c r="F1583" s="287"/>
      <c r="G1583" s="287"/>
      <c r="H1583" s="287"/>
      <c r="I1583" s="288"/>
      <c r="J1583" s="287"/>
      <c r="K1583" s="288"/>
      <c r="L1583" s="134"/>
      <c r="M1583" s="133"/>
      <c r="N1583" s="288"/>
      <c r="O1583" s="134"/>
      <c r="P1583" s="166"/>
      <c r="Q1583" s="289"/>
      <c r="R1583" s="165"/>
      <c r="S1583" s="290"/>
      <c r="T1583" s="290"/>
      <c r="U1583" s="290"/>
      <c r="V1583" s="290"/>
      <c r="W1583" s="166"/>
      <c r="X1583" s="135"/>
      <c r="Y1583" s="418">
        <f t="shared" si="306"/>
        <v>0</v>
      </c>
      <c r="Z1583" s="291">
        <f t="shared" si="307"/>
        <v>0</v>
      </c>
      <c r="AA1583" s="163"/>
      <c r="AB1583" s="177" t="str">
        <f t="shared" si="308"/>
        <v/>
      </c>
      <c r="AC1583" s="283" t="str">
        <f t="shared" si="309"/>
        <v/>
      </c>
      <c r="AD1583" s="283" t="str">
        <f t="shared" si="310"/>
        <v/>
      </c>
      <c r="AE1583" s="163"/>
      <c r="AF1583" s="162"/>
      <c r="AP1583" s="581"/>
    </row>
    <row r="1584" spans="1:42" s="141" customFormat="1">
      <c r="A1584" s="134">
        <v>1575</v>
      </c>
      <c r="B1584" s="286"/>
      <c r="C1584" s="146">
        <f t="shared" si="303"/>
        <v>0</v>
      </c>
      <c r="D1584" s="146">
        <f t="shared" si="304"/>
        <v>1</v>
      </c>
      <c r="E1584" s="146">
        <f t="shared" si="305"/>
        <v>1900</v>
      </c>
      <c r="F1584" s="287"/>
      <c r="G1584" s="287"/>
      <c r="H1584" s="287"/>
      <c r="I1584" s="288"/>
      <c r="J1584" s="287"/>
      <c r="K1584" s="288"/>
      <c r="L1584" s="134"/>
      <c r="M1584" s="133"/>
      <c r="N1584" s="288"/>
      <c r="O1584" s="134"/>
      <c r="P1584" s="166"/>
      <c r="Q1584" s="289"/>
      <c r="R1584" s="165"/>
      <c r="S1584" s="290"/>
      <c r="T1584" s="290"/>
      <c r="U1584" s="290"/>
      <c r="V1584" s="290"/>
      <c r="W1584" s="166"/>
      <c r="X1584" s="135"/>
      <c r="Y1584" s="418">
        <f t="shared" si="306"/>
        <v>0</v>
      </c>
      <c r="Z1584" s="291">
        <f t="shared" si="307"/>
        <v>0</v>
      </c>
      <c r="AA1584" s="163"/>
      <c r="AB1584" s="177" t="str">
        <f t="shared" si="308"/>
        <v/>
      </c>
      <c r="AC1584" s="283" t="str">
        <f t="shared" si="309"/>
        <v/>
      </c>
      <c r="AD1584" s="283" t="str">
        <f t="shared" si="310"/>
        <v/>
      </c>
      <c r="AE1584" s="163"/>
      <c r="AF1584" s="162"/>
      <c r="AP1584" s="581"/>
    </row>
    <row r="1585" spans="1:42" s="141" customFormat="1">
      <c r="A1585" s="134">
        <v>1576</v>
      </c>
      <c r="B1585" s="286"/>
      <c r="C1585" s="146">
        <f t="shared" si="303"/>
        <v>0</v>
      </c>
      <c r="D1585" s="146">
        <f t="shared" si="304"/>
        <v>1</v>
      </c>
      <c r="E1585" s="146">
        <f t="shared" si="305"/>
        <v>1900</v>
      </c>
      <c r="F1585" s="287"/>
      <c r="G1585" s="287"/>
      <c r="H1585" s="287"/>
      <c r="I1585" s="288"/>
      <c r="J1585" s="287"/>
      <c r="K1585" s="288"/>
      <c r="L1585" s="134"/>
      <c r="M1585" s="133"/>
      <c r="N1585" s="288"/>
      <c r="O1585" s="134"/>
      <c r="P1585" s="166"/>
      <c r="Q1585" s="289"/>
      <c r="R1585" s="165"/>
      <c r="S1585" s="290"/>
      <c r="T1585" s="290"/>
      <c r="U1585" s="290"/>
      <c r="V1585" s="290"/>
      <c r="W1585" s="166"/>
      <c r="X1585" s="135"/>
      <c r="Y1585" s="418">
        <f t="shared" si="306"/>
        <v>0</v>
      </c>
      <c r="Z1585" s="291">
        <f t="shared" si="307"/>
        <v>0</v>
      </c>
      <c r="AA1585" s="163"/>
      <c r="AB1585" s="177" t="str">
        <f t="shared" si="308"/>
        <v/>
      </c>
      <c r="AC1585" s="283" t="str">
        <f t="shared" si="309"/>
        <v/>
      </c>
      <c r="AD1585" s="283" t="str">
        <f t="shared" si="310"/>
        <v/>
      </c>
      <c r="AE1585" s="163"/>
      <c r="AF1585" s="162"/>
      <c r="AP1585" s="581"/>
    </row>
    <row r="1586" spans="1:42" s="141" customFormat="1">
      <c r="A1586" s="134">
        <v>1577</v>
      </c>
      <c r="B1586" s="286"/>
      <c r="C1586" s="146">
        <f t="shared" si="303"/>
        <v>0</v>
      </c>
      <c r="D1586" s="146">
        <f t="shared" si="304"/>
        <v>1</v>
      </c>
      <c r="E1586" s="146">
        <f t="shared" si="305"/>
        <v>1900</v>
      </c>
      <c r="F1586" s="287"/>
      <c r="G1586" s="287"/>
      <c r="H1586" s="287"/>
      <c r="I1586" s="288"/>
      <c r="J1586" s="287"/>
      <c r="K1586" s="288"/>
      <c r="L1586" s="134"/>
      <c r="M1586" s="133"/>
      <c r="N1586" s="288"/>
      <c r="O1586" s="134"/>
      <c r="P1586" s="166"/>
      <c r="Q1586" s="289"/>
      <c r="R1586" s="165"/>
      <c r="S1586" s="290"/>
      <c r="T1586" s="290"/>
      <c r="U1586" s="290"/>
      <c r="V1586" s="290"/>
      <c r="W1586" s="166"/>
      <c r="X1586" s="135"/>
      <c r="Y1586" s="418">
        <f t="shared" si="306"/>
        <v>0</v>
      </c>
      <c r="Z1586" s="291">
        <f t="shared" si="307"/>
        <v>0</v>
      </c>
      <c r="AA1586" s="163"/>
      <c r="AB1586" s="177" t="str">
        <f t="shared" si="308"/>
        <v/>
      </c>
      <c r="AC1586" s="283" t="str">
        <f t="shared" si="309"/>
        <v/>
      </c>
      <c r="AD1586" s="283" t="str">
        <f t="shared" si="310"/>
        <v/>
      </c>
      <c r="AE1586" s="163"/>
      <c r="AF1586" s="162"/>
      <c r="AP1586" s="581"/>
    </row>
    <row r="1587" spans="1:42" s="141" customFormat="1">
      <c r="A1587" s="134">
        <v>1578</v>
      </c>
      <c r="B1587" s="286"/>
      <c r="C1587" s="146">
        <f t="shared" si="303"/>
        <v>0</v>
      </c>
      <c r="D1587" s="146">
        <f t="shared" si="304"/>
        <v>1</v>
      </c>
      <c r="E1587" s="146">
        <f t="shared" si="305"/>
        <v>1900</v>
      </c>
      <c r="F1587" s="287"/>
      <c r="G1587" s="287"/>
      <c r="H1587" s="287"/>
      <c r="I1587" s="288"/>
      <c r="J1587" s="287"/>
      <c r="K1587" s="288"/>
      <c r="L1587" s="134"/>
      <c r="M1587" s="133"/>
      <c r="N1587" s="288"/>
      <c r="O1587" s="134"/>
      <c r="P1587" s="166"/>
      <c r="Q1587" s="289"/>
      <c r="R1587" s="165"/>
      <c r="S1587" s="290"/>
      <c r="T1587" s="290"/>
      <c r="U1587" s="290"/>
      <c r="V1587" s="290"/>
      <c r="W1587" s="166"/>
      <c r="X1587" s="135"/>
      <c r="Y1587" s="418">
        <f t="shared" si="306"/>
        <v>0</v>
      </c>
      <c r="Z1587" s="291">
        <f t="shared" si="307"/>
        <v>0</v>
      </c>
      <c r="AA1587" s="163"/>
      <c r="AB1587" s="177" t="str">
        <f t="shared" si="308"/>
        <v/>
      </c>
      <c r="AC1587" s="283" t="str">
        <f t="shared" si="309"/>
        <v/>
      </c>
      <c r="AD1587" s="283" t="str">
        <f t="shared" si="310"/>
        <v/>
      </c>
      <c r="AE1587" s="163"/>
      <c r="AF1587" s="162"/>
      <c r="AP1587" s="581"/>
    </row>
    <row r="1588" spans="1:42" s="141" customFormat="1">
      <c r="A1588" s="134">
        <v>1579</v>
      </c>
      <c r="B1588" s="286"/>
      <c r="C1588" s="146">
        <f t="shared" si="303"/>
        <v>0</v>
      </c>
      <c r="D1588" s="146">
        <f t="shared" si="304"/>
        <v>1</v>
      </c>
      <c r="E1588" s="146">
        <f t="shared" si="305"/>
        <v>1900</v>
      </c>
      <c r="F1588" s="287"/>
      <c r="G1588" s="287"/>
      <c r="H1588" s="287"/>
      <c r="I1588" s="288"/>
      <c r="J1588" s="287"/>
      <c r="K1588" s="288"/>
      <c r="L1588" s="134"/>
      <c r="M1588" s="133"/>
      <c r="N1588" s="288"/>
      <c r="O1588" s="134"/>
      <c r="P1588" s="166"/>
      <c r="Q1588" s="289"/>
      <c r="R1588" s="165"/>
      <c r="S1588" s="290"/>
      <c r="T1588" s="290"/>
      <c r="U1588" s="290"/>
      <c r="V1588" s="290"/>
      <c r="W1588" s="166"/>
      <c r="X1588" s="135"/>
      <c r="Y1588" s="418">
        <f t="shared" si="306"/>
        <v>0</v>
      </c>
      <c r="Z1588" s="291">
        <f t="shared" si="307"/>
        <v>0</v>
      </c>
      <c r="AA1588" s="163"/>
      <c r="AB1588" s="177" t="str">
        <f t="shared" si="308"/>
        <v/>
      </c>
      <c r="AC1588" s="283" t="str">
        <f t="shared" si="309"/>
        <v/>
      </c>
      <c r="AD1588" s="283" t="str">
        <f t="shared" si="310"/>
        <v/>
      </c>
      <c r="AE1588" s="163"/>
      <c r="AF1588" s="162"/>
      <c r="AP1588" s="581"/>
    </row>
    <row r="1589" spans="1:42" s="141" customFormat="1">
      <c r="A1589" s="134">
        <v>1580</v>
      </c>
      <c r="B1589" s="286"/>
      <c r="C1589" s="146">
        <f t="shared" si="303"/>
        <v>0</v>
      </c>
      <c r="D1589" s="146">
        <f t="shared" si="304"/>
        <v>1</v>
      </c>
      <c r="E1589" s="146">
        <f t="shared" si="305"/>
        <v>1900</v>
      </c>
      <c r="F1589" s="287"/>
      <c r="G1589" s="287"/>
      <c r="H1589" s="287"/>
      <c r="I1589" s="288"/>
      <c r="J1589" s="287"/>
      <c r="K1589" s="288"/>
      <c r="L1589" s="134"/>
      <c r="M1589" s="133"/>
      <c r="N1589" s="288"/>
      <c r="O1589" s="134"/>
      <c r="P1589" s="166"/>
      <c r="Q1589" s="289"/>
      <c r="R1589" s="165"/>
      <c r="S1589" s="290"/>
      <c r="T1589" s="290"/>
      <c r="U1589" s="290"/>
      <c r="V1589" s="290"/>
      <c r="W1589" s="166"/>
      <c r="X1589" s="135"/>
      <c r="Y1589" s="418">
        <f t="shared" si="306"/>
        <v>0</v>
      </c>
      <c r="Z1589" s="291">
        <f t="shared" si="307"/>
        <v>0</v>
      </c>
      <c r="AA1589" s="163"/>
      <c r="AB1589" s="177" t="str">
        <f t="shared" si="308"/>
        <v/>
      </c>
      <c r="AC1589" s="283" t="str">
        <f t="shared" si="309"/>
        <v/>
      </c>
      <c r="AD1589" s="283" t="str">
        <f t="shared" si="310"/>
        <v/>
      </c>
      <c r="AE1589" s="163"/>
      <c r="AF1589" s="162"/>
      <c r="AP1589" s="581"/>
    </row>
    <row r="1590" spans="1:42" s="141" customFormat="1">
      <c r="A1590" s="134">
        <v>1581</v>
      </c>
      <c r="B1590" s="286"/>
      <c r="C1590" s="146">
        <f t="shared" si="303"/>
        <v>0</v>
      </c>
      <c r="D1590" s="146">
        <f t="shared" si="304"/>
        <v>1</v>
      </c>
      <c r="E1590" s="146">
        <f t="shared" si="305"/>
        <v>1900</v>
      </c>
      <c r="F1590" s="287"/>
      <c r="G1590" s="287"/>
      <c r="H1590" s="287"/>
      <c r="I1590" s="288"/>
      <c r="J1590" s="287"/>
      <c r="K1590" s="288"/>
      <c r="L1590" s="134"/>
      <c r="M1590" s="133"/>
      <c r="N1590" s="288"/>
      <c r="O1590" s="134"/>
      <c r="P1590" s="166"/>
      <c r="Q1590" s="289"/>
      <c r="R1590" s="165"/>
      <c r="S1590" s="290"/>
      <c r="T1590" s="290"/>
      <c r="U1590" s="290"/>
      <c r="V1590" s="290"/>
      <c r="W1590" s="166"/>
      <c r="X1590" s="135"/>
      <c r="Y1590" s="418">
        <f t="shared" si="306"/>
        <v>0</v>
      </c>
      <c r="Z1590" s="291">
        <f t="shared" si="307"/>
        <v>0</v>
      </c>
      <c r="AA1590" s="163"/>
      <c r="AB1590" s="177" t="str">
        <f t="shared" si="308"/>
        <v/>
      </c>
      <c r="AC1590" s="283" t="str">
        <f t="shared" si="309"/>
        <v/>
      </c>
      <c r="AD1590" s="283" t="str">
        <f t="shared" si="310"/>
        <v/>
      </c>
      <c r="AE1590" s="163"/>
      <c r="AF1590" s="162"/>
      <c r="AP1590" s="581"/>
    </row>
    <row r="1591" spans="1:42" s="141" customFormat="1">
      <c r="A1591" s="134">
        <v>1582</v>
      </c>
      <c r="B1591" s="286"/>
      <c r="C1591" s="146">
        <f t="shared" si="303"/>
        <v>0</v>
      </c>
      <c r="D1591" s="146">
        <f t="shared" si="304"/>
        <v>1</v>
      </c>
      <c r="E1591" s="146">
        <f t="shared" si="305"/>
        <v>1900</v>
      </c>
      <c r="F1591" s="287"/>
      <c r="G1591" s="287"/>
      <c r="H1591" s="287"/>
      <c r="I1591" s="288"/>
      <c r="J1591" s="287"/>
      <c r="K1591" s="288"/>
      <c r="L1591" s="134"/>
      <c r="M1591" s="133"/>
      <c r="N1591" s="288"/>
      <c r="O1591" s="134"/>
      <c r="P1591" s="166"/>
      <c r="Q1591" s="289"/>
      <c r="R1591" s="165"/>
      <c r="S1591" s="290"/>
      <c r="T1591" s="290"/>
      <c r="U1591" s="290"/>
      <c r="V1591" s="290"/>
      <c r="W1591" s="166"/>
      <c r="X1591" s="135"/>
      <c r="Y1591" s="418">
        <f t="shared" si="306"/>
        <v>0</v>
      </c>
      <c r="Z1591" s="291">
        <f t="shared" si="307"/>
        <v>0</v>
      </c>
      <c r="AA1591" s="163"/>
      <c r="AB1591" s="177" t="str">
        <f t="shared" si="308"/>
        <v/>
      </c>
      <c r="AC1591" s="283" t="str">
        <f t="shared" si="309"/>
        <v/>
      </c>
      <c r="AD1591" s="283" t="str">
        <f t="shared" si="310"/>
        <v/>
      </c>
      <c r="AE1591" s="163"/>
      <c r="AF1591" s="162"/>
      <c r="AP1591" s="581"/>
    </row>
    <row r="1592" spans="1:42" s="141" customFormat="1">
      <c r="A1592" s="134">
        <v>1583</v>
      </c>
      <c r="B1592" s="286"/>
      <c r="C1592" s="146">
        <f t="shared" si="303"/>
        <v>0</v>
      </c>
      <c r="D1592" s="146">
        <f t="shared" si="304"/>
        <v>1</v>
      </c>
      <c r="E1592" s="146">
        <f t="shared" si="305"/>
        <v>1900</v>
      </c>
      <c r="F1592" s="287"/>
      <c r="G1592" s="287"/>
      <c r="H1592" s="287"/>
      <c r="I1592" s="288"/>
      <c r="J1592" s="287"/>
      <c r="K1592" s="288"/>
      <c r="L1592" s="134"/>
      <c r="M1592" s="133"/>
      <c r="N1592" s="288"/>
      <c r="O1592" s="134"/>
      <c r="P1592" s="166"/>
      <c r="Q1592" s="289"/>
      <c r="R1592" s="165"/>
      <c r="S1592" s="290"/>
      <c r="T1592" s="290"/>
      <c r="U1592" s="290"/>
      <c r="V1592" s="290"/>
      <c r="W1592" s="166"/>
      <c r="X1592" s="135"/>
      <c r="Y1592" s="418">
        <f t="shared" si="306"/>
        <v>0</v>
      </c>
      <c r="Z1592" s="291">
        <f t="shared" si="307"/>
        <v>0</v>
      </c>
      <c r="AA1592" s="163"/>
      <c r="AB1592" s="177" t="str">
        <f t="shared" si="308"/>
        <v/>
      </c>
      <c r="AC1592" s="283" t="str">
        <f t="shared" si="309"/>
        <v/>
      </c>
      <c r="AD1592" s="283" t="str">
        <f t="shared" si="310"/>
        <v/>
      </c>
      <c r="AE1592" s="163"/>
      <c r="AF1592" s="162"/>
      <c r="AP1592" s="581"/>
    </row>
    <row r="1593" spans="1:42" s="141" customFormat="1">
      <c r="A1593" s="134">
        <v>1584</v>
      </c>
      <c r="B1593" s="286"/>
      <c r="C1593" s="146">
        <f t="shared" si="303"/>
        <v>0</v>
      </c>
      <c r="D1593" s="146">
        <f t="shared" si="304"/>
        <v>1</v>
      </c>
      <c r="E1593" s="146">
        <f t="shared" si="305"/>
        <v>1900</v>
      </c>
      <c r="F1593" s="287"/>
      <c r="G1593" s="287"/>
      <c r="H1593" s="287"/>
      <c r="I1593" s="288"/>
      <c r="J1593" s="287"/>
      <c r="K1593" s="288"/>
      <c r="L1593" s="134"/>
      <c r="M1593" s="133"/>
      <c r="N1593" s="288"/>
      <c r="O1593" s="134"/>
      <c r="P1593" s="166"/>
      <c r="Q1593" s="289"/>
      <c r="R1593" s="165"/>
      <c r="S1593" s="290"/>
      <c r="T1593" s="290"/>
      <c r="U1593" s="290"/>
      <c r="V1593" s="290"/>
      <c r="W1593" s="166"/>
      <c r="X1593" s="135"/>
      <c r="Y1593" s="418">
        <f t="shared" si="306"/>
        <v>0</v>
      </c>
      <c r="Z1593" s="291">
        <f t="shared" si="307"/>
        <v>0</v>
      </c>
      <c r="AA1593" s="163"/>
      <c r="AB1593" s="177" t="str">
        <f t="shared" si="308"/>
        <v/>
      </c>
      <c r="AC1593" s="283" t="str">
        <f t="shared" si="309"/>
        <v/>
      </c>
      <c r="AD1593" s="283" t="str">
        <f t="shared" si="310"/>
        <v/>
      </c>
      <c r="AE1593" s="163"/>
      <c r="AF1593" s="162"/>
      <c r="AP1593" s="581"/>
    </row>
    <row r="1594" spans="1:42" s="141" customFormat="1">
      <c r="A1594" s="134">
        <v>1585</v>
      </c>
      <c r="B1594" s="286"/>
      <c r="C1594" s="146">
        <f t="shared" si="303"/>
        <v>0</v>
      </c>
      <c r="D1594" s="146">
        <f t="shared" si="304"/>
        <v>1</v>
      </c>
      <c r="E1594" s="146">
        <f t="shared" si="305"/>
        <v>1900</v>
      </c>
      <c r="F1594" s="287"/>
      <c r="G1594" s="287"/>
      <c r="H1594" s="287"/>
      <c r="I1594" s="288"/>
      <c r="J1594" s="287"/>
      <c r="K1594" s="288"/>
      <c r="L1594" s="134"/>
      <c r="M1594" s="133"/>
      <c r="N1594" s="288"/>
      <c r="O1594" s="134"/>
      <c r="P1594" s="166"/>
      <c r="Q1594" s="289"/>
      <c r="R1594" s="165"/>
      <c r="S1594" s="290"/>
      <c r="T1594" s="290"/>
      <c r="U1594" s="290"/>
      <c r="V1594" s="290"/>
      <c r="W1594" s="166"/>
      <c r="X1594" s="135"/>
      <c r="Y1594" s="418">
        <f t="shared" si="306"/>
        <v>0</v>
      </c>
      <c r="Z1594" s="291">
        <f t="shared" si="307"/>
        <v>0</v>
      </c>
      <c r="AA1594" s="163"/>
      <c r="AB1594" s="177" t="str">
        <f t="shared" si="308"/>
        <v/>
      </c>
      <c r="AC1594" s="283" t="str">
        <f t="shared" si="309"/>
        <v/>
      </c>
      <c r="AD1594" s="283" t="str">
        <f t="shared" si="310"/>
        <v/>
      </c>
      <c r="AE1594" s="163"/>
      <c r="AF1594" s="162"/>
      <c r="AP1594" s="581"/>
    </row>
    <row r="1595" spans="1:42" s="141" customFormat="1">
      <c r="A1595" s="134">
        <v>1586</v>
      </c>
      <c r="B1595" s="286"/>
      <c r="C1595" s="146">
        <f t="shared" si="303"/>
        <v>0</v>
      </c>
      <c r="D1595" s="146">
        <f t="shared" si="304"/>
        <v>1</v>
      </c>
      <c r="E1595" s="146">
        <f t="shared" si="305"/>
        <v>1900</v>
      </c>
      <c r="F1595" s="287"/>
      <c r="G1595" s="287"/>
      <c r="H1595" s="287"/>
      <c r="I1595" s="288"/>
      <c r="J1595" s="287"/>
      <c r="K1595" s="288"/>
      <c r="L1595" s="134"/>
      <c r="M1595" s="133"/>
      <c r="N1595" s="288"/>
      <c r="O1595" s="134"/>
      <c r="P1595" s="166"/>
      <c r="Q1595" s="289"/>
      <c r="R1595" s="165"/>
      <c r="S1595" s="290"/>
      <c r="T1595" s="290"/>
      <c r="U1595" s="290"/>
      <c r="V1595" s="290"/>
      <c r="W1595" s="166"/>
      <c r="X1595" s="135"/>
      <c r="Y1595" s="418">
        <f t="shared" si="306"/>
        <v>0</v>
      </c>
      <c r="Z1595" s="291">
        <f t="shared" si="307"/>
        <v>0</v>
      </c>
      <c r="AA1595" s="163"/>
      <c r="AB1595" s="177" t="str">
        <f t="shared" si="308"/>
        <v/>
      </c>
      <c r="AC1595" s="283" t="str">
        <f t="shared" si="309"/>
        <v/>
      </c>
      <c r="AD1595" s="283" t="str">
        <f t="shared" si="310"/>
        <v/>
      </c>
      <c r="AE1595" s="163"/>
      <c r="AF1595" s="162"/>
      <c r="AP1595" s="581"/>
    </row>
    <row r="1596" spans="1:42" s="141" customFormat="1">
      <c r="A1596" s="134">
        <v>1587</v>
      </c>
      <c r="B1596" s="286"/>
      <c r="C1596" s="146">
        <f t="shared" si="303"/>
        <v>0</v>
      </c>
      <c r="D1596" s="146">
        <f t="shared" si="304"/>
        <v>1</v>
      </c>
      <c r="E1596" s="146">
        <f t="shared" si="305"/>
        <v>1900</v>
      </c>
      <c r="F1596" s="287"/>
      <c r="G1596" s="287"/>
      <c r="H1596" s="287"/>
      <c r="I1596" s="288"/>
      <c r="J1596" s="287"/>
      <c r="K1596" s="288"/>
      <c r="L1596" s="134"/>
      <c r="M1596" s="133"/>
      <c r="N1596" s="288"/>
      <c r="O1596" s="134"/>
      <c r="P1596" s="166"/>
      <c r="Q1596" s="289"/>
      <c r="R1596" s="165"/>
      <c r="S1596" s="290"/>
      <c r="T1596" s="290"/>
      <c r="U1596" s="290"/>
      <c r="V1596" s="290"/>
      <c r="W1596" s="166"/>
      <c r="X1596" s="135"/>
      <c r="Y1596" s="418">
        <f t="shared" si="306"/>
        <v>0</v>
      </c>
      <c r="Z1596" s="291">
        <f t="shared" si="307"/>
        <v>0</v>
      </c>
      <c r="AA1596" s="163"/>
      <c r="AB1596" s="177" t="str">
        <f t="shared" si="308"/>
        <v/>
      </c>
      <c r="AC1596" s="283" t="str">
        <f t="shared" si="309"/>
        <v/>
      </c>
      <c r="AD1596" s="283" t="str">
        <f t="shared" si="310"/>
        <v/>
      </c>
      <c r="AE1596" s="163"/>
      <c r="AF1596" s="162"/>
      <c r="AP1596" s="581"/>
    </row>
    <row r="1597" spans="1:42" s="141" customFormat="1">
      <c r="A1597" s="134">
        <v>1588</v>
      </c>
      <c r="B1597" s="286"/>
      <c r="C1597" s="146">
        <f t="shared" si="303"/>
        <v>0</v>
      </c>
      <c r="D1597" s="146">
        <f t="shared" si="304"/>
        <v>1</v>
      </c>
      <c r="E1597" s="146">
        <f t="shared" si="305"/>
        <v>1900</v>
      </c>
      <c r="F1597" s="287"/>
      <c r="G1597" s="287"/>
      <c r="H1597" s="287"/>
      <c r="I1597" s="288"/>
      <c r="J1597" s="287"/>
      <c r="K1597" s="288"/>
      <c r="L1597" s="134"/>
      <c r="M1597" s="133"/>
      <c r="N1597" s="288"/>
      <c r="O1597" s="134"/>
      <c r="P1597" s="166"/>
      <c r="Q1597" s="289"/>
      <c r="R1597" s="165"/>
      <c r="S1597" s="290"/>
      <c r="T1597" s="290"/>
      <c r="U1597" s="290"/>
      <c r="V1597" s="290"/>
      <c r="W1597" s="166"/>
      <c r="X1597" s="135"/>
      <c r="Y1597" s="418">
        <f t="shared" si="306"/>
        <v>0</v>
      </c>
      <c r="Z1597" s="291">
        <f t="shared" si="307"/>
        <v>0</v>
      </c>
      <c r="AA1597" s="163"/>
      <c r="AB1597" s="177" t="str">
        <f t="shared" si="308"/>
        <v/>
      </c>
      <c r="AC1597" s="283" t="str">
        <f t="shared" si="309"/>
        <v/>
      </c>
      <c r="AD1597" s="283" t="str">
        <f t="shared" si="310"/>
        <v/>
      </c>
      <c r="AE1597" s="163"/>
      <c r="AF1597" s="162"/>
      <c r="AP1597" s="581"/>
    </row>
    <row r="1598" spans="1:42" s="141" customFormat="1">
      <c r="A1598" s="134">
        <v>1589</v>
      </c>
      <c r="B1598" s="286"/>
      <c r="C1598" s="146">
        <f t="shared" si="303"/>
        <v>0</v>
      </c>
      <c r="D1598" s="146">
        <f t="shared" si="304"/>
        <v>1</v>
      </c>
      <c r="E1598" s="146">
        <f t="shared" si="305"/>
        <v>1900</v>
      </c>
      <c r="F1598" s="287"/>
      <c r="G1598" s="287"/>
      <c r="H1598" s="287"/>
      <c r="I1598" s="288"/>
      <c r="J1598" s="287"/>
      <c r="K1598" s="288"/>
      <c r="L1598" s="134"/>
      <c r="M1598" s="133"/>
      <c r="N1598" s="288"/>
      <c r="O1598" s="134"/>
      <c r="P1598" s="166"/>
      <c r="Q1598" s="289"/>
      <c r="R1598" s="165"/>
      <c r="S1598" s="290"/>
      <c r="T1598" s="290"/>
      <c r="U1598" s="290"/>
      <c r="V1598" s="290"/>
      <c r="W1598" s="166"/>
      <c r="X1598" s="135"/>
      <c r="Y1598" s="418">
        <f t="shared" si="306"/>
        <v>0</v>
      </c>
      <c r="Z1598" s="291">
        <f t="shared" si="307"/>
        <v>0</v>
      </c>
      <c r="AA1598" s="163"/>
      <c r="AB1598" s="177" t="str">
        <f t="shared" si="308"/>
        <v/>
      </c>
      <c r="AC1598" s="283" t="str">
        <f t="shared" si="309"/>
        <v/>
      </c>
      <c r="AD1598" s="283" t="str">
        <f t="shared" si="310"/>
        <v/>
      </c>
      <c r="AE1598" s="163"/>
      <c r="AF1598" s="162"/>
      <c r="AP1598" s="581"/>
    </row>
    <row r="1599" spans="1:42" s="141" customFormat="1">
      <c r="A1599" s="134">
        <v>1590</v>
      </c>
      <c r="B1599" s="286"/>
      <c r="C1599" s="146">
        <f t="shared" si="303"/>
        <v>0</v>
      </c>
      <c r="D1599" s="146">
        <f t="shared" si="304"/>
        <v>1</v>
      </c>
      <c r="E1599" s="146">
        <f t="shared" si="305"/>
        <v>1900</v>
      </c>
      <c r="F1599" s="287"/>
      <c r="G1599" s="287"/>
      <c r="H1599" s="287"/>
      <c r="I1599" s="288"/>
      <c r="J1599" s="287"/>
      <c r="K1599" s="288"/>
      <c r="L1599" s="134"/>
      <c r="M1599" s="133"/>
      <c r="N1599" s="288"/>
      <c r="O1599" s="134"/>
      <c r="P1599" s="166"/>
      <c r="Q1599" s="289"/>
      <c r="R1599" s="165"/>
      <c r="S1599" s="290"/>
      <c r="T1599" s="290"/>
      <c r="U1599" s="290"/>
      <c r="V1599" s="290"/>
      <c r="W1599" s="166"/>
      <c r="X1599" s="135"/>
      <c r="Y1599" s="418">
        <f t="shared" si="306"/>
        <v>0</v>
      </c>
      <c r="Z1599" s="291">
        <f t="shared" si="307"/>
        <v>0</v>
      </c>
      <c r="AA1599" s="163"/>
      <c r="AB1599" s="177" t="str">
        <f t="shared" si="308"/>
        <v/>
      </c>
      <c r="AC1599" s="283" t="str">
        <f t="shared" si="309"/>
        <v/>
      </c>
      <c r="AD1599" s="283" t="str">
        <f t="shared" si="310"/>
        <v/>
      </c>
      <c r="AE1599" s="163"/>
      <c r="AF1599" s="162"/>
      <c r="AP1599" s="581"/>
    </row>
    <row r="1600" spans="1:42" s="141" customFormat="1">
      <c r="A1600" s="134">
        <v>1591</v>
      </c>
      <c r="B1600" s="286"/>
      <c r="C1600" s="146">
        <f t="shared" si="303"/>
        <v>0</v>
      </c>
      <c r="D1600" s="146">
        <f t="shared" si="304"/>
        <v>1</v>
      </c>
      <c r="E1600" s="146">
        <f t="shared" si="305"/>
        <v>1900</v>
      </c>
      <c r="F1600" s="287"/>
      <c r="G1600" s="287"/>
      <c r="H1600" s="287"/>
      <c r="I1600" s="288"/>
      <c r="J1600" s="287"/>
      <c r="K1600" s="288"/>
      <c r="L1600" s="134"/>
      <c r="M1600" s="133"/>
      <c r="N1600" s="288"/>
      <c r="O1600" s="134"/>
      <c r="P1600" s="166"/>
      <c r="Q1600" s="289"/>
      <c r="R1600" s="165"/>
      <c r="S1600" s="290"/>
      <c r="T1600" s="290"/>
      <c r="U1600" s="290"/>
      <c r="V1600" s="290"/>
      <c r="W1600" s="166"/>
      <c r="X1600" s="135"/>
      <c r="Y1600" s="418">
        <f t="shared" si="306"/>
        <v>0</v>
      </c>
      <c r="Z1600" s="291">
        <f t="shared" si="307"/>
        <v>0</v>
      </c>
      <c r="AA1600" s="163"/>
      <c r="AB1600" s="177" t="str">
        <f t="shared" si="308"/>
        <v/>
      </c>
      <c r="AC1600" s="283" t="str">
        <f t="shared" si="309"/>
        <v/>
      </c>
      <c r="AD1600" s="283" t="str">
        <f t="shared" si="310"/>
        <v/>
      </c>
      <c r="AE1600" s="163"/>
      <c r="AF1600" s="162"/>
      <c r="AP1600" s="581"/>
    </row>
    <row r="1601" spans="1:42" s="141" customFormat="1">
      <c r="A1601" s="134">
        <v>1592</v>
      </c>
      <c r="B1601" s="286"/>
      <c r="C1601" s="146">
        <f t="shared" si="303"/>
        <v>0</v>
      </c>
      <c r="D1601" s="146">
        <f t="shared" si="304"/>
        <v>1</v>
      </c>
      <c r="E1601" s="146">
        <f t="shared" si="305"/>
        <v>1900</v>
      </c>
      <c r="F1601" s="287"/>
      <c r="G1601" s="287"/>
      <c r="H1601" s="287"/>
      <c r="I1601" s="288"/>
      <c r="J1601" s="287"/>
      <c r="K1601" s="288"/>
      <c r="L1601" s="134"/>
      <c r="M1601" s="133"/>
      <c r="N1601" s="288"/>
      <c r="O1601" s="134"/>
      <c r="P1601" s="166"/>
      <c r="Q1601" s="289"/>
      <c r="R1601" s="165"/>
      <c r="S1601" s="290"/>
      <c r="T1601" s="290"/>
      <c r="U1601" s="290"/>
      <c r="V1601" s="290"/>
      <c r="W1601" s="166"/>
      <c r="X1601" s="135"/>
      <c r="Y1601" s="418">
        <f t="shared" si="306"/>
        <v>0</v>
      </c>
      <c r="Z1601" s="291">
        <f t="shared" si="307"/>
        <v>0</v>
      </c>
      <c r="AA1601" s="163"/>
      <c r="AB1601" s="177" t="str">
        <f t="shared" si="308"/>
        <v/>
      </c>
      <c r="AC1601" s="283" t="str">
        <f t="shared" si="309"/>
        <v/>
      </c>
      <c r="AD1601" s="283" t="str">
        <f t="shared" si="310"/>
        <v/>
      </c>
      <c r="AE1601" s="163"/>
      <c r="AF1601" s="162"/>
      <c r="AP1601" s="581"/>
    </row>
    <row r="1602" spans="1:42" s="141" customFormat="1">
      <c r="A1602" s="134">
        <v>1593</v>
      </c>
      <c r="B1602" s="286"/>
      <c r="C1602" s="146">
        <f t="shared" si="303"/>
        <v>0</v>
      </c>
      <c r="D1602" s="146">
        <f t="shared" si="304"/>
        <v>1</v>
      </c>
      <c r="E1602" s="146">
        <f t="shared" si="305"/>
        <v>1900</v>
      </c>
      <c r="F1602" s="287"/>
      <c r="G1602" s="287"/>
      <c r="H1602" s="287"/>
      <c r="I1602" s="288"/>
      <c r="J1602" s="287"/>
      <c r="K1602" s="288"/>
      <c r="L1602" s="134"/>
      <c r="M1602" s="133"/>
      <c r="N1602" s="288"/>
      <c r="O1602" s="134"/>
      <c r="P1602" s="166"/>
      <c r="Q1602" s="289"/>
      <c r="R1602" s="165"/>
      <c r="S1602" s="290"/>
      <c r="T1602" s="290"/>
      <c r="U1602" s="290"/>
      <c r="V1602" s="290"/>
      <c r="W1602" s="166"/>
      <c r="X1602" s="135"/>
      <c r="Y1602" s="418">
        <f t="shared" si="306"/>
        <v>0</v>
      </c>
      <c r="Z1602" s="291">
        <f t="shared" si="307"/>
        <v>0</v>
      </c>
      <c r="AA1602" s="163"/>
      <c r="AB1602" s="177" t="str">
        <f t="shared" si="308"/>
        <v/>
      </c>
      <c r="AC1602" s="283" t="str">
        <f t="shared" si="309"/>
        <v/>
      </c>
      <c r="AD1602" s="283" t="str">
        <f t="shared" si="310"/>
        <v/>
      </c>
      <c r="AE1602" s="163"/>
      <c r="AF1602" s="162"/>
      <c r="AP1602" s="581"/>
    </row>
    <row r="1603" spans="1:42" s="141" customFormat="1">
      <c r="A1603" s="134">
        <v>1594</v>
      </c>
      <c r="B1603" s="286"/>
      <c r="C1603" s="146">
        <f t="shared" si="303"/>
        <v>0</v>
      </c>
      <c r="D1603" s="146">
        <f t="shared" si="304"/>
        <v>1</v>
      </c>
      <c r="E1603" s="146">
        <f t="shared" si="305"/>
        <v>1900</v>
      </c>
      <c r="F1603" s="287"/>
      <c r="G1603" s="287"/>
      <c r="H1603" s="287"/>
      <c r="I1603" s="288"/>
      <c r="J1603" s="287"/>
      <c r="K1603" s="288"/>
      <c r="L1603" s="134"/>
      <c r="M1603" s="133"/>
      <c r="N1603" s="288"/>
      <c r="O1603" s="134"/>
      <c r="P1603" s="166"/>
      <c r="Q1603" s="289"/>
      <c r="R1603" s="165"/>
      <c r="S1603" s="290"/>
      <c r="T1603" s="290"/>
      <c r="U1603" s="290"/>
      <c r="V1603" s="290"/>
      <c r="W1603" s="166"/>
      <c r="X1603" s="135"/>
      <c r="Y1603" s="418">
        <f t="shared" si="306"/>
        <v>0</v>
      </c>
      <c r="Z1603" s="291">
        <f t="shared" si="307"/>
        <v>0</v>
      </c>
      <c r="AA1603" s="163"/>
      <c r="AB1603" s="177" t="str">
        <f t="shared" si="308"/>
        <v/>
      </c>
      <c r="AC1603" s="283" t="str">
        <f t="shared" si="309"/>
        <v/>
      </c>
      <c r="AD1603" s="283" t="str">
        <f t="shared" si="310"/>
        <v/>
      </c>
      <c r="AE1603" s="163"/>
      <c r="AF1603" s="162"/>
      <c r="AP1603" s="581"/>
    </row>
    <row r="1604" spans="1:42" s="141" customFormat="1">
      <c r="A1604" s="134">
        <v>1595</v>
      </c>
      <c r="B1604" s="286"/>
      <c r="C1604" s="146">
        <f t="shared" si="303"/>
        <v>0</v>
      </c>
      <c r="D1604" s="146">
        <f t="shared" si="304"/>
        <v>1</v>
      </c>
      <c r="E1604" s="146">
        <f t="shared" si="305"/>
        <v>1900</v>
      </c>
      <c r="F1604" s="287"/>
      <c r="G1604" s="287"/>
      <c r="H1604" s="287"/>
      <c r="I1604" s="288"/>
      <c r="J1604" s="287"/>
      <c r="K1604" s="288"/>
      <c r="L1604" s="134"/>
      <c r="M1604" s="133"/>
      <c r="N1604" s="288"/>
      <c r="O1604" s="134"/>
      <c r="P1604" s="166"/>
      <c r="Q1604" s="289"/>
      <c r="R1604" s="165"/>
      <c r="S1604" s="290"/>
      <c r="T1604" s="290"/>
      <c r="U1604" s="290"/>
      <c r="V1604" s="290"/>
      <c r="W1604" s="166"/>
      <c r="X1604" s="135"/>
      <c r="Y1604" s="418">
        <f t="shared" si="306"/>
        <v>0</v>
      </c>
      <c r="Z1604" s="291">
        <f t="shared" si="307"/>
        <v>0</v>
      </c>
      <c r="AA1604" s="163"/>
      <c r="AB1604" s="177" t="str">
        <f t="shared" si="308"/>
        <v/>
      </c>
      <c r="AC1604" s="283" t="str">
        <f t="shared" si="309"/>
        <v/>
      </c>
      <c r="AD1604" s="283" t="str">
        <f t="shared" si="310"/>
        <v/>
      </c>
      <c r="AE1604" s="163"/>
      <c r="AF1604" s="162"/>
      <c r="AP1604" s="581"/>
    </row>
    <row r="1605" spans="1:42" s="141" customFormat="1">
      <c r="A1605" s="134">
        <v>1596</v>
      </c>
      <c r="B1605" s="286"/>
      <c r="C1605" s="146">
        <f t="shared" si="303"/>
        <v>0</v>
      </c>
      <c r="D1605" s="146">
        <f t="shared" si="304"/>
        <v>1</v>
      </c>
      <c r="E1605" s="146">
        <f t="shared" si="305"/>
        <v>1900</v>
      </c>
      <c r="F1605" s="287"/>
      <c r="G1605" s="287"/>
      <c r="H1605" s="287"/>
      <c r="I1605" s="288"/>
      <c r="J1605" s="287"/>
      <c r="K1605" s="288"/>
      <c r="L1605" s="134"/>
      <c r="M1605" s="133"/>
      <c r="N1605" s="288"/>
      <c r="O1605" s="134"/>
      <c r="P1605" s="166"/>
      <c r="Q1605" s="289"/>
      <c r="R1605" s="165"/>
      <c r="S1605" s="290"/>
      <c r="T1605" s="290"/>
      <c r="U1605" s="290"/>
      <c r="V1605" s="290"/>
      <c r="W1605" s="166"/>
      <c r="X1605" s="135"/>
      <c r="Y1605" s="418">
        <f t="shared" si="306"/>
        <v>0</v>
      </c>
      <c r="Z1605" s="291">
        <f t="shared" si="307"/>
        <v>0</v>
      </c>
      <c r="AA1605" s="163"/>
      <c r="AB1605" s="177" t="str">
        <f t="shared" si="308"/>
        <v/>
      </c>
      <c r="AC1605" s="283" t="str">
        <f t="shared" si="309"/>
        <v/>
      </c>
      <c r="AD1605" s="283" t="str">
        <f t="shared" si="310"/>
        <v/>
      </c>
      <c r="AE1605" s="163"/>
      <c r="AF1605" s="162"/>
      <c r="AP1605" s="581"/>
    </row>
    <row r="1606" spans="1:42" s="141" customFormat="1">
      <c r="A1606" s="134">
        <v>1597</v>
      </c>
      <c r="B1606" s="286"/>
      <c r="C1606" s="146">
        <f t="shared" si="303"/>
        <v>0</v>
      </c>
      <c r="D1606" s="146">
        <f t="shared" si="304"/>
        <v>1</v>
      </c>
      <c r="E1606" s="146">
        <f t="shared" si="305"/>
        <v>1900</v>
      </c>
      <c r="F1606" s="287"/>
      <c r="G1606" s="287"/>
      <c r="H1606" s="287"/>
      <c r="I1606" s="288"/>
      <c r="J1606" s="287"/>
      <c r="K1606" s="288"/>
      <c r="L1606" s="134"/>
      <c r="M1606" s="133"/>
      <c r="N1606" s="288"/>
      <c r="O1606" s="134"/>
      <c r="P1606" s="166"/>
      <c r="Q1606" s="289"/>
      <c r="R1606" s="165"/>
      <c r="S1606" s="290"/>
      <c r="T1606" s="290"/>
      <c r="U1606" s="290"/>
      <c r="V1606" s="290"/>
      <c r="W1606" s="166"/>
      <c r="X1606" s="135"/>
      <c r="Y1606" s="418">
        <f t="shared" si="306"/>
        <v>0</v>
      </c>
      <c r="Z1606" s="291">
        <f t="shared" si="307"/>
        <v>0</v>
      </c>
      <c r="AA1606" s="163"/>
      <c r="AB1606" s="177" t="str">
        <f t="shared" si="308"/>
        <v/>
      </c>
      <c r="AC1606" s="283" t="str">
        <f t="shared" si="309"/>
        <v/>
      </c>
      <c r="AD1606" s="283" t="str">
        <f t="shared" si="310"/>
        <v/>
      </c>
      <c r="AE1606" s="163"/>
      <c r="AF1606" s="162"/>
      <c r="AP1606" s="581"/>
    </row>
    <row r="1607" spans="1:42" s="141" customFormat="1">
      <c r="A1607" s="134">
        <v>1598</v>
      </c>
      <c r="B1607" s="286"/>
      <c r="C1607" s="146">
        <f t="shared" si="303"/>
        <v>0</v>
      </c>
      <c r="D1607" s="146">
        <f t="shared" si="304"/>
        <v>1</v>
      </c>
      <c r="E1607" s="146">
        <f t="shared" si="305"/>
        <v>1900</v>
      </c>
      <c r="F1607" s="287"/>
      <c r="G1607" s="287"/>
      <c r="H1607" s="287"/>
      <c r="I1607" s="288"/>
      <c r="J1607" s="287"/>
      <c r="K1607" s="288"/>
      <c r="L1607" s="134"/>
      <c r="M1607" s="133"/>
      <c r="N1607" s="288"/>
      <c r="O1607" s="134"/>
      <c r="P1607" s="166"/>
      <c r="Q1607" s="289"/>
      <c r="R1607" s="165"/>
      <c r="S1607" s="290"/>
      <c r="T1607" s="290"/>
      <c r="U1607" s="290"/>
      <c r="V1607" s="290"/>
      <c r="W1607" s="166"/>
      <c r="X1607" s="135"/>
      <c r="Y1607" s="418">
        <f t="shared" si="306"/>
        <v>0</v>
      </c>
      <c r="Z1607" s="291">
        <f t="shared" si="307"/>
        <v>0</v>
      </c>
      <c r="AA1607" s="163"/>
      <c r="AB1607" s="177" t="str">
        <f t="shared" si="308"/>
        <v/>
      </c>
      <c r="AC1607" s="283" t="str">
        <f t="shared" si="309"/>
        <v/>
      </c>
      <c r="AD1607" s="283" t="str">
        <f t="shared" si="310"/>
        <v/>
      </c>
      <c r="AE1607" s="163"/>
      <c r="AF1607" s="162"/>
      <c r="AP1607" s="581"/>
    </row>
    <row r="1608" spans="1:42" s="141" customFormat="1">
      <c r="A1608" s="134">
        <v>1599</v>
      </c>
      <c r="B1608" s="286"/>
      <c r="C1608" s="146">
        <f t="shared" si="303"/>
        <v>0</v>
      </c>
      <c r="D1608" s="146">
        <f t="shared" si="304"/>
        <v>1</v>
      </c>
      <c r="E1608" s="146">
        <f t="shared" si="305"/>
        <v>1900</v>
      </c>
      <c r="F1608" s="287"/>
      <c r="G1608" s="287"/>
      <c r="H1608" s="287"/>
      <c r="I1608" s="288"/>
      <c r="J1608" s="287"/>
      <c r="K1608" s="288"/>
      <c r="L1608" s="134"/>
      <c r="M1608" s="133"/>
      <c r="N1608" s="288"/>
      <c r="O1608" s="134"/>
      <c r="P1608" s="166"/>
      <c r="Q1608" s="289"/>
      <c r="R1608" s="165"/>
      <c r="S1608" s="290"/>
      <c r="T1608" s="290"/>
      <c r="U1608" s="290"/>
      <c r="V1608" s="290"/>
      <c r="W1608" s="166"/>
      <c r="X1608" s="135"/>
      <c r="Y1608" s="418">
        <f t="shared" si="306"/>
        <v>0</v>
      </c>
      <c r="Z1608" s="291">
        <f t="shared" si="307"/>
        <v>0</v>
      </c>
      <c r="AA1608" s="163"/>
      <c r="AB1608" s="177" t="str">
        <f t="shared" si="308"/>
        <v/>
      </c>
      <c r="AC1608" s="283" t="str">
        <f t="shared" si="309"/>
        <v/>
      </c>
      <c r="AD1608" s="283" t="str">
        <f t="shared" si="310"/>
        <v/>
      </c>
      <c r="AE1608" s="163"/>
      <c r="AF1608" s="162"/>
      <c r="AP1608" s="581"/>
    </row>
    <row r="1609" spans="1:42" s="141" customFormat="1">
      <c r="A1609" s="134">
        <v>1600</v>
      </c>
      <c r="B1609" s="286"/>
      <c r="C1609" s="146">
        <f t="shared" si="303"/>
        <v>0</v>
      </c>
      <c r="D1609" s="146">
        <f t="shared" si="304"/>
        <v>1</v>
      </c>
      <c r="E1609" s="146">
        <f t="shared" si="305"/>
        <v>1900</v>
      </c>
      <c r="F1609" s="287"/>
      <c r="G1609" s="287"/>
      <c r="H1609" s="287"/>
      <c r="I1609" s="288"/>
      <c r="J1609" s="287"/>
      <c r="K1609" s="288"/>
      <c r="L1609" s="134"/>
      <c r="M1609" s="133"/>
      <c r="N1609" s="288"/>
      <c r="O1609" s="134"/>
      <c r="P1609" s="166"/>
      <c r="Q1609" s="289"/>
      <c r="R1609" s="165"/>
      <c r="S1609" s="290"/>
      <c r="T1609" s="290"/>
      <c r="U1609" s="290"/>
      <c r="V1609" s="290"/>
      <c r="W1609" s="166"/>
      <c r="X1609" s="135"/>
      <c r="Y1609" s="418">
        <f t="shared" si="306"/>
        <v>0</v>
      </c>
      <c r="Z1609" s="291">
        <f t="shared" si="307"/>
        <v>0</v>
      </c>
      <c r="AA1609" s="163"/>
      <c r="AB1609" s="177" t="str">
        <f t="shared" si="308"/>
        <v/>
      </c>
      <c r="AC1609" s="283" t="str">
        <f t="shared" si="309"/>
        <v/>
      </c>
      <c r="AD1609" s="283" t="str">
        <f t="shared" si="310"/>
        <v/>
      </c>
      <c r="AE1609" s="163"/>
      <c r="AF1609" s="162"/>
      <c r="AP1609" s="581"/>
    </row>
    <row r="1610" spans="1:42" s="141" customFormat="1">
      <c r="A1610" s="134">
        <v>1601</v>
      </c>
      <c r="B1610" s="286"/>
      <c r="C1610" s="146">
        <f t="shared" si="303"/>
        <v>0</v>
      </c>
      <c r="D1610" s="146">
        <f t="shared" si="304"/>
        <v>1</v>
      </c>
      <c r="E1610" s="146">
        <f t="shared" si="305"/>
        <v>1900</v>
      </c>
      <c r="F1610" s="287"/>
      <c r="G1610" s="287"/>
      <c r="H1610" s="287"/>
      <c r="I1610" s="288"/>
      <c r="J1610" s="287"/>
      <c r="K1610" s="288"/>
      <c r="L1610" s="134"/>
      <c r="M1610" s="133"/>
      <c r="N1610" s="288"/>
      <c r="O1610" s="134"/>
      <c r="P1610" s="166"/>
      <c r="Q1610" s="289"/>
      <c r="R1610" s="165"/>
      <c r="S1610" s="290"/>
      <c r="T1610" s="290"/>
      <c r="U1610" s="290"/>
      <c r="V1610" s="290"/>
      <c r="W1610" s="166"/>
      <c r="X1610" s="135"/>
      <c r="Y1610" s="418">
        <f t="shared" si="306"/>
        <v>0</v>
      </c>
      <c r="Z1610" s="291">
        <f t="shared" si="307"/>
        <v>0</v>
      </c>
      <c r="AA1610" s="163"/>
      <c r="AB1610" s="177" t="str">
        <f t="shared" si="308"/>
        <v/>
      </c>
      <c r="AC1610" s="283" t="str">
        <f t="shared" si="309"/>
        <v/>
      </c>
      <c r="AD1610" s="283" t="str">
        <f t="shared" si="310"/>
        <v/>
      </c>
      <c r="AE1610" s="163"/>
      <c r="AF1610" s="162"/>
      <c r="AP1610" s="581"/>
    </row>
    <row r="1611" spans="1:42" s="141" customFormat="1">
      <c r="A1611" s="134">
        <v>1602</v>
      </c>
      <c r="B1611" s="286"/>
      <c r="C1611" s="146">
        <f t="shared" ref="C1611:C1674" si="311">DAY(B1611)</f>
        <v>0</v>
      </c>
      <c r="D1611" s="146">
        <f t="shared" ref="D1611:D1674" si="312">MONTH(B1611)</f>
        <v>1</v>
      </c>
      <c r="E1611" s="146">
        <f t="shared" ref="E1611:E1674" si="313">YEAR(B1611)</f>
        <v>1900</v>
      </c>
      <c r="F1611" s="287"/>
      <c r="G1611" s="287"/>
      <c r="H1611" s="287"/>
      <c r="I1611" s="288"/>
      <c r="J1611" s="287"/>
      <c r="K1611" s="288"/>
      <c r="L1611" s="134"/>
      <c r="M1611" s="133"/>
      <c r="N1611" s="288"/>
      <c r="O1611" s="134"/>
      <c r="P1611" s="166"/>
      <c r="Q1611" s="289"/>
      <c r="R1611" s="165"/>
      <c r="S1611" s="290"/>
      <c r="T1611" s="290"/>
      <c r="U1611" s="290"/>
      <c r="V1611" s="290"/>
      <c r="W1611" s="166"/>
      <c r="X1611" s="135"/>
      <c r="Y1611" s="418">
        <f t="shared" ref="Y1611:Y1674" si="314">X1611*U1611</f>
        <v>0</v>
      </c>
      <c r="Z1611" s="291">
        <f t="shared" ref="Z1611:Z1674" si="315">Y1611*1.1</f>
        <v>0</v>
      </c>
      <c r="AA1611" s="163"/>
      <c r="AB1611" s="177" t="str">
        <f t="shared" ref="AB1611:AB1674" si="316">IF(S1611="","",IF(S1611-U1611=0,"Full","No"))</f>
        <v/>
      </c>
      <c r="AC1611" s="283" t="str">
        <f t="shared" ref="AC1611:AC1674" si="317">IF(AND(S1611&gt;U1611,V1611=0),"Lost",IF(AND(S1611&gt;U1611,V1611&lt;(S1611-U1611)),"Lost",""))</f>
        <v/>
      </c>
      <c r="AD1611" s="283" t="str">
        <f t="shared" ref="AD1611:AD1674" si="318">IF(AND(S1611&gt;U1611,V1611=0),S1611-U1611,IF(AND(S1611&gt;U1611,V1611&lt;(S1611-U1611)),S1611-(U1611+V1611),""))</f>
        <v/>
      </c>
      <c r="AE1611" s="163"/>
      <c r="AF1611" s="162"/>
      <c r="AP1611" s="581"/>
    </row>
    <row r="1612" spans="1:42" s="141" customFormat="1">
      <c r="A1612" s="134">
        <v>1603</v>
      </c>
      <c r="B1612" s="286"/>
      <c r="C1612" s="146">
        <f t="shared" si="311"/>
        <v>0</v>
      </c>
      <c r="D1612" s="146">
        <f t="shared" si="312"/>
        <v>1</v>
      </c>
      <c r="E1612" s="146">
        <f t="shared" si="313"/>
        <v>1900</v>
      </c>
      <c r="F1612" s="287"/>
      <c r="G1612" s="287"/>
      <c r="H1612" s="287"/>
      <c r="I1612" s="288"/>
      <c r="J1612" s="287"/>
      <c r="K1612" s="288"/>
      <c r="L1612" s="134"/>
      <c r="M1612" s="133"/>
      <c r="N1612" s="288"/>
      <c r="O1612" s="134"/>
      <c r="P1612" s="166"/>
      <c r="Q1612" s="289"/>
      <c r="R1612" s="165"/>
      <c r="S1612" s="290"/>
      <c r="T1612" s="290"/>
      <c r="U1612" s="290"/>
      <c r="V1612" s="290"/>
      <c r="W1612" s="166"/>
      <c r="X1612" s="135"/>
      <c r="Y1612" s="418">
        <f t="shared" si="314"/>
        <v>0</v>
      </c>
      <c r="Z1612" s="291">
        <f t="shared" si="315"/>
        <v>0</v>
      </c>
      <c r="AA1612" s="163"/>
      <c r="AB1612" s="177" t="str">
        <f t="shared" si="316"/>
        <v/>
      </c>
      <c r="AC1612" s="283" t="str">
        <f t="shared" si="317"/>
        <v/>
      </c>
      <c r="AD1612" s="283" t="str">
        <f t="shared" si="318"/>
        <v/>
      </c>
      <c r="AE1612" s="163"/>
      <c r="AF1612" s="162"/>
      <c r="AP1612" s="581"/>
    </row>
    <row r="1613" spans="1:42" s="141" customFormat="1">
      <c r="A1613" s="134">
        <v>1604</v>
      </c>
      <c r="B1613" s="286"/>
      <c r="C1613" s="146">
        <f t="shared" si="311"/>
        <v>0</v>
      </c>
      <c r="D1613" s="146">
        <f t="shared" si="312"/>
        <v>1</v>
      </c>
      <c r="E1613" s="146">
        <f t="shared" si="313"/>
        <v>1900</v>
      </c>
      <c r="F1613" s="287"/>
      <c r="G1613" s="287"/>
      <c r="H1613" s="287"/>
      <c r="I1613" s="288"/>
      <c r="J1613" s="287"/>
      <c r="K1613" s="288"/>
      <c r="L1613" s="134"/>
      <c r="M1613" s="133"/>
      <c r="N1613" s="288"/>
      <c r="O1613" s="134"/>
      <c r="P1613" s="166"/>
      <c r="Q1613" s="289"/>
      <c r="R1613" s="165"/>
      <c r="S1613" s="290"/>
      <c r="T1613" s="290"/>
      <c r="U1613" s="290"/>
      <c r="V1613" s="290"/>
      <c r="W1613" s="166"/>
      <c r="X1613" s="135"/>
      <c r="Y1613" s="418">
        <f t="shared" si="314"/>
        <v>0</v>
      </c>
      <c r="Z1613" s="291">
        <f t="shared" si="315"/>
        <v>0</v>
      </c>
      <c r="AA1613" s="163"/>
      <c r="AB1613" s="177" t="str">
        <f t="shared" si="316"/>
        <v/>
      </c>
      <c r="AC1613" s="283" t="str">
        <f t="shared" si="317"/>
        <v/>
      </c>
      <c r="AD1613" s="283" t="str">
        <f t="shared" si="318"/>
        <v/>
      </c>
      <c r="AE1613" s="163"/>
      <c r="AF1613" s="162"/>
      <c r="AP1613" s="581"/>
    </row>
    <row r="1614" spans="1:42" s="141" customFormat="1">
      <c r="A1614" s="134">
        <v>1605</v>
      </c>
      <c r="B1614" s="286"/>
      <c r="C1614" s="146">
        <f t="shared" si="311"/>
        <v>0</v>
      </c>
      <c r="D1614" s="146">
        <f t="shared" si="312"/>
        <v>1</v>
      </c>
      <c r="E1614" s="146">
        <f t="shared" si="313"/>
        <v>1900</v>
      </c>
      <c r="F1614" s="287"/>
      <c r="G1614" s="287"/>
      <c r="H1614" s="287"/>
      <c r="I1614" s="288"/>
      <c r="J1614" s="287"/>
      <c r="K1614" s="288"/>
      <c r="L1614" s="134"/>
      <c r="M1614" s="133"/>
      <c r="N1614" s="288"/>
      <c r="O1614" s="134"/>
      <c r="P1614" s="166"/>
      <c r="Q1614" s="289"/>
      <c r="R1614" s="165"/>
      <c r="S1614" s="290"/>
      <c r="T1614" s="290"/>
      <c r="U1614" s="290"/>
      <c r="V1614" s="290"/>
      <c r="W1614" s="166"/>
      <c r="X1614" s="135"/>
      <c r="Y1614" s="418">
        <f t="shared" si="314"/>
        <v>0</v>
      </c>
      <c r="Z1614" s="291">
        <f t="shared" si="315"/>
        <v>0</v>
      </c>
      <c r="AA1614" s="163"/>
      <c r="AB1614" s="177" t="str">
        <f t="shared" si="316"/>
        <v/>
      </c>
      <c r="AC1614" s="283" t="str">
        <f t="shared" si="317"/>
        <v/>
      </c>
      <c r="AD1614" s="283" t="str">
        <f t="shared" si="318"/>
        <v/>
      </c>
      <c r="AE1614" s="163"/>
      <c r="AF1614" s="162"/>
      <c r="AP1614" s="581"/>
    </row>
    <row r="1615" spans="1:42" s="141" customFormat="1">
      <c r="A1615" s="134">
        <v>1606</v>
      </c>
      <c r="B1615" s="286"/>
      <c r="C1615" s="146">
        <f t="shared" si="311"/>
        <v>0</v>
      </c>
      <c r="D1615" s="146">
        <f t="shared" si="312"/>
        <v>1</v>
      </c>
      <c r="E1615" s="146">
        <f t="shared" si="313"/>
        <v>1900</v>
      </c>
      <c r="F1615" s="287"/>
      <c r="G1615" s="287"/>
      <c r="H1615" s="287"/>
      <c r="I1615" s="288"/>
      <c r="J1615" s="287"/>
      <c r="K1615" s="288"/>
      <c r="L1615" s="134"/>
      <c r="M1615" s="133"/>
      <c r="N1615" s="288"/>
      <c r="O1615" s="134"/>
      <c r="P1615" s="166"/>
      <c r="Q1615" s="289"/>
      <c r="R1615" s="165"/>
      <c r="S1615" s="290"/>
      <c r="T1615" s="290"/>
      <c r="U1615" s="290"/>
      <c r="V1615" s="290"/>
      <c r="W1615" s="166"/>
      <c r="X1615" s="135"/>
      <c r="Y1615" s="418">
        <f t="shared" si="314"/>
        <v>0</v>
      </c>
      <c r="Z1615" s="291">
        <f t="shared" si="315"/>
        <v>0</v>
      </c>
      <c r="AA1615" s="163"/>
      <c r="AB1615" s="177" t="str">
        <f t="shared" si="316"/>
        <v/>
      </c>
      <c r="AC1615" s="283" t="str">
        <f t="shared" si="317"/>
        <v/>
      </c>
      <c r="AD1615" s="283" t="str">
        <f t="shared" si="318"/>
        <v/>
      </c>
      <c r="AE1615" s="163"/>
      <c r="AF1615" s="162"/>
      <c r="AP1615" s="581"/>
    </row>
    <row r="1616" spans="1:42" s="141" customFormat="1">
      <c r="A1616" s="134">
        <v>1607</v>
      </c>
      <c r="B1616" s="286"/>
      <c r="C1616" s="146">
        <f t="shared" si="311"/>
        <v>0</v>
      </c>
      <c r="D1616" s="146">
        <f t="shared" si="312"/>
        <v>1</v>
      </c>
      <c r="E1616" s="146">
        <f t="shared" si="313"/>
        <v>1900</v>
      </c>
      <c r="F1616" s="287"/>
      <c r="G1616" s="287"/>
      <c r="H1616" s="287"/>
      <c r="I1616" s="288"/>
      <c r="J1616" s="287"/>
      <c r="K1616" s="288"/>
      <c r="L1616" s="134"/>
      <c r="M1616" s="133"/>
      <c r="N1616" s="288"/>
      <c r="O1616" s="134"/>
      <c r="P1616" s="166"/>
      <c r="Q1616" s="289"/>
      <c r="R1616" s="165"/>
      <c r="S1616" s="290"/>
      <c r="T1616" s="290"/>
      <c r="U1616" s="290"/>
      <c r="V1616" s="290"/>
      <c r="W1616" s="166"/>
      <c r="X1616" s="135"/>
      <c r="Y1616" s="418">
        <f t="shared" si="314"/>
        <v>0</v>
      </c>
      <c r="Z1616" s="291">
        <f t="shared" si="315"/>
        <v>0</v>
      </c>
      <c r="AA1616" s="163"/>
      <c r="AB1616" s="177" t="str">
        <f t="shared" si="316"/>
        <v/>
      </c>
      <c r="AC1616" s="283" t="str">
        <f t="shared" si="317"/>
        <v/>
      </c>
      <c r="AD1616" s="283" t="str">
        <f t="shared" si="318"/>
        <v/>
      </c>
      <c r="AE1616" s="163"/>
      <c r="AF1616" s="162"/>
      <c r="AP1616" s="581"/>
    </row>
    <row r="1617" spans="1:42" s="141" customFormat="1">
      <c r="A1617" s="134">
        <v>1608</v>
      </c>
      <c r="B1617" s="286"/>
      <c r="C1617" s="146">
        <f t="shared" si="311"/>
        <v>0</v>
      </c>
      <c r="D1617" s="146">
        <f t="shared" si="312"/>
        <v>1</v>
      </c>
      <c r="E1617" s="146">
        <f t="shared" si="313"/>
        <v>1900</v>
      </c>
      <c r="F1617" s="287"/>
      <c r="G1617" s="287"/>
      <c r="H1617" s="287"/>
      <c r="I1617" s="288"/>
      <c r="J1617" s="287"/>
      <c r="K1617" s="288"/>
      <c r="L1617" s="134"/>
      <c r="M1617" s="133"/>
      <c r="N1617" s="288"/>
      <c r="O1617" s="134"/>
      <c r="P1617" s="166"/>
      <c r="Q1617" s="289"/>
      <c r="R1617" s="165"/>
      <c r="S1617" s="290"/>
      <c r="T1617" s="290"/>
      <c r="U1617" s="290"/>
      <c r="V1617" s="290"/>
      <c r="W1617" s="166"/>
      <c r="X1617" s="135"/>
      <c r="Y1617" s="418">
        <f t="shared" si="314"/>
        <v>0</v>
      </c>
      <c r="Z1617" s="291">
        <f t="shared" si="315"/>
        <v>0</v>
      </c>
      <c r="AA1617" s="163"/>
      <c r="AB1617" s="177" t="str">
        <f t="shared" si="316"/>
        <v/>
      </c>
      <c r="AC1617" s="283" t="str">
        <f t="shared" si="317"/>
        <v/>
      </c>
      <c r="AD1617" s="283" t="str">
        <f t="shared" si="318"/>
        <v/>
      </c>
      <c r="AE1617" s="163"/>
      <c r="AF1617" s="162"/>
      <c r="AP1617" s="581"/>
    </row>
    <row r="1618" spans="1:42" s="141" customFormat="1">
      <c r="A1618" s="134">
        <v>1609</v>
      </c>
      <c r="B1618" s="286"/>
      <c r="C1618" s="146">
        <f t="shared" si="311"/>
        <v>0</v>
      </c>
      <c r="D1618" s="146">
        <f t="shared" si="312"/>
        <v>1</v>
      </c>
      <c r="E1618" s="146">
        <f t="shared" si="313"/>
        <v>1900</v>
      </c>
      <c r="F1618" s="287"/>
      <c r="G1618" s="287"/>
      <c r="H1618" s="287"/>
      <c r="I1618" s="288"/>
      <c r="J1618" s="287"/>
      <c r="K1618" s="288"/>
      <c r="L1618" s="134"/>
      <c r="M1618" s="133"/>
      <c r="N1618" s="288"/>
      <c r="O1618" s="134"/>
      <c r="P1618" s="166"/>
      <c r="Q1618" s="289"/>
      <c r="R1618" s="165"/>
      <c r="S1618" s="290"/>
      <c r="T1618" s="290"/>
      <c r="U1618" s="290"/>
      <c r="V1618" s="290"/>
      <c r="W1618" s="166"/>
      <c r="X1618" s="135"/>
      <c r="Y1618" s="418">
        <f t="shared" si="314"/>
        <v>0</v>
      </c>
      <c r="Z1618" s="291">
        <f t="shared" si="315"/>
        <v>0</v>
      </c>
      <c r="AA1618" s="163"/>
      <c r="AB1618" s="177" t="str">
        <f t="shared" si="316"/>
        <v/>
      </c>
      <c r="AC1618" s="283" t="str">
        <f t="shared" si="317"/>
        <v/>
      </c>
      <c r="AD1618" s="283" t="str">
        <f t="shared" si="318"/>
        <v/>
      </c>
      <c r="AE1618" s="163"/>
      <c r="AF1618" s="162"/>
      <c r="AP1618" s="581"/>
    </row>
    <row r="1619" spans="1:42" s="141" customFormat="1">
      <c r="A1619" s="134">
        <v>1610</v>
      </c>
      <c r="B1619" s="286"/>
      <c r="C1619" s="146">
        <f t="shared" si="311"/>
        <v>0</v>
      </c>
      <c r="D1619" s="146">
        <f t="shared" si="312"/>
        <v>1</v>
      </c>
      <c r="E1619" s="146">
        <f t="shared" si="313"/>
        <v>1900</v>
      </c>
      <c r="F1619" s="287"/>
      <c r="G1619" s="287"/>
      <c r="H1619" s="287"/>
      <c r="I1619" s="288"/>
      <c r="J1619" s="287"/>
      <c r="K1619" s="288"/>
      <c r="L1619" s="134"/>
      <c r="M1619" s="133"/>
      <c r="N1619" s="288"/>
      <c r="O1619" s="134"/>
      <c r="P1619" s="166"/>
      <c r="Q1619" s="289"/>
      <c r="R1619" s="165"/>
      <c r="S1619" s="290"/>
      <c r="T1619" s="290"/>
      <c r="U1619" s="290"/>
      <c r="V1619" s="290"/>
      <c r="W1619" s="166"/>
      <c r="X1619" s="135"/>
      <c r="Y1619" s="418">
        <f t="shared" si="314"/>
        <v>0</v>
      </c>
      <c r="Z1619" s="291">
        <f t="shared" si="315"/>
        <v>0</v>
      </c>
      <c r="AA1619" s="163"/>
      <c r="AB1619" s="177" t="str">
        <f t="shared" si="316"/>
        <v/>
      </c>
      <c r="AC1619" s="283" t="str">
        <f t="shared" si="317"/>
        <v/>
      </c>
      <c r="AD1619" s="283" t="str">
        <f t="shared" si="318"/>
        <v/>
      </c>
      <c r="AE1619" s="163"/>
      <c r="AF1619" s="162"/>
      <c r="AP1619" s="581"/>
    </row>
    <row r="1620" spans="1:42" s="141" customFormat="1">
      <c r="A1620" s="134">
        <v>1611</v>
      </c>
      <c r="B1620" s="286"/>
      <c r="C1620" s="146">
        <f t="shared" si="311"/>
        <v>0</v>
      </c>
      <c r="D1620" s="146">
        <f t="shared" si="312"/>
        <v>1</v>
      </c>
      <c r="E1620" s="146">
        <f t="shared" si="313"/>
        <v>1900</v>
      </c>
      <c r="F1620" s="287"/>
      <c r="G1620" s="287"/>
      <c r="H1620" s="287"/>
      <c r="I1620" s="288"/>
      <c r="J1620" s="287"/>
      <c r="K1620" s="288"/>
      <c r="L1620" s="134"/>
      <c r="M1620" s="133"/>
      <c r="N1620" s="288"/>
      <c r="O1620" s="134"/>
      <c r="P1620" s="166"/>
      <c r="Q1620" s="289"/>
      <c r="R1620" s="165"/>
      <c r="S1620" s="290"/>
      <c r="T1620" s="290"/>
      <c r="U1620" s="290"/>
      <c r="V1620" s="290"/>
      <c r="W1620" s="166"/>
      <c r="X1620" s="135"/>
      <c r="Y1620" s="418">
        <f t="shared" si="314"/>
        <v>0</v>
      </c>
      <c r="Z1620" s="291">
        <f t="shared" si="315"/>
        <v>0</v>
      </c>
      <c r="AA1620" s="163"/>
      <c r="AB1620" s="177" t="str">
        <f t="shared" si="316"/>
        <v/>
      </c>
      <c r="AC1620" s="283" t="str">
        <f t="shared" si="317"/>
        <v/>
      </c>
      <c r="AD1620" s="283" t="str">
        <f t="shared" si="318"/>
        <v/>
      </c>
      <c r="AE1620" s="163"/>
      <c r="AF1620" s="162"/>
      <c r="AP1620" s="581"/>
    </row>
    <row r="1621" spans="1:42" s="141" customFormat="1">
      <c r="A1621" s="134">
        <v>1612</v>
      </c>
      <c r="B1621" s="286"/>
      <c r="C1621" s="146">
        <f t="shared" si="311"/>
        <v>0</v>
      </c>
      <c r="D1621" s="146">
        <f t="shared" si="312"/>
        <v>1</v>
      </c>
      <c r="E1621" s="146">
        <f t="shared" si="313"/>
        <v>1900</v>
      </c>
      <c r="F1621" s="287"/>
      <c r="G1621" s="287"/>
      <c r="H1621" s="287"/>
      <c r="I1621" s="288"/>
      <c r="J1621" s="287"/>
      <c r="K1621" s="288"/>
      <c r="L1621" s="134"/>
      <c r="M1621" s="133"/>
      <c r="N1621" s="288"/>
      <c r="O1621" s="134"/>
      <c r="P1621" s="166"/>
      <c r="Q1621" s="289"/>
      <c r="R1621" s="165"/>
      <c r="S1621" s="290"/>
      <c r="T1621" s="290"/>
      <c r="U1621" s="290"/>
      <c r="V1621" s="290"/>
      <c r="W1621" s="166"/>
      <c r="X1621" s="135"/>
      <c r="Y1621" s="418">
        <f t="shared" si="314"/>
        <v>0</v>
      </c>
      <c r="Z1621" s="291">
        <f t="shared" si="315"/>
        <v>0</v>
      </c>
      <c r="AA1621" s="163"/>
      <c r="AB1621" s="177" t="str">
        <f t="shared" si="316"/>
        <v/>
      </c>
      <c r="AC1621" s="283" t="str">
        <f t="shared" si="317"/>
        <v/>
      </c>
      <c r="AD1621" s="283" t="str">
        <f t="shared" si="318"/>
        <v/>
      </c>
      <c r="AE1621" s="163"/>
      <c r="AF1621" s="162"/>
      <c r="AP1621" s="581"/>
    </row>
    <row r="1622" spans="1:42" s="141" customFormat="1">
      <c r="A1622" s="134">
        <v>1613</v>
      </c>
      <c r="B1622" s="286"/>
      <c r="C1622" s="146">
        <f t="shared" si="311"/>
        <v>0</v>
      </c>
      <c r="D1622" s="146">
        <f t="shared" si="312"/>
        <v>1</v>
      </c>
      <c r="E1622" s="146">
        <f t="shared" si="313"/>
        <v>1900</v>
      </c>
      <c r="F1622" s="287"/>
      <c r="G1622" s="287"/>
      <c r="H1622" s="287"/>
      <c r="I1622" s="288"/>
      <c r="J1622" s="287"/>
      <c r="K1622" s="288"/>
      <c r="L1622" s="134"/>
      <c r="M1622" s="133"/>
      <c r="N1622" s="288"/>
      <c r="O1622" s="134"/>
      <c r="P1622" s="166"/>
      <c r="Q1622" s="289"/>
      <c r="R1622" s="165"/>
      <c r="S1622" s="290"/>
      <c r="T1622" s="290"/>
      <c r="U1622" s="290"/>
      <c r="V1622" s="290"/>
      <c r="W1622" s="166"/>
      <c r="X1622" s="135"/>
      <c r="Y1622" s="418">
        <f t="shared" si="314"/>
        <v>0</v>
      </c>
      <c r="Z1622" s="291">
        <f t="shared" si="315"/>
        <v>0</v>
      </c>
      <c r="AA1622" s="163"/>
      <c r="AB1622" s="177" t="str">
        <f t="shared" si="316"/>
        <v/>
      </c>
      <c r="AC1622" s="283" t="str">
        <f t="shared" si="317"/>
        <v/>
      </c>
      <c r="AD1622" s="283" t="str">
        <f t="shared" si="318"/>
        <v/>
      </c>
      <c r="AE1622" s="163"/>
      <c r="AF1622" s="162"/>
      <c r="AP1622" s="581"/>
    </row>
    <row r="1623" spans="1:42" s="141" customFormat="1">
      <c r="A1623" s="134">
        <v>1614</v>
      </c>
      <c r="B1623" s="286"/>
      <c r="C1623" s="146">
        <f t="shared" si="311"/>
        <v>0</v>
      </c>
      <c r="D1623" s="146">
        <f t="shared" si="312"/>
        <v>1</v>
      </c>
      <c r="E1623" s="146">
        <f t="shared" si="313"/>
        <v>1900</v>
      </c>
      <c r="F1623" s="287"/>
      <c r="G1623" s="287"/>
      <c r="H1623" s="287"/>
      <c r="I1623" s="288"/>
      <c r="J1623" s="287"/>
      <c r="K1623" s="288"/>
      <c r="L1623" s="134"/>
      <c r="M1623" s="133"/>
      <c r="N1623" s="288"/>
      <c r="O1623" s="134"/>
      <c r="P1623" s="166"/>
      <c r="Q1623" s="289"/>
      <c r="R1623" s="165"/>
      <c r="S1623" s="290"/>
      <c r="T1623" s="290"/>
      <c r="U1623" s="290"/>
      <c r="V1623" s="290"/>
      <c r="W1623" s="166"/>
      <c r="X1623" s="135"/>
      <c r="Y1623" s="418">
        <f t="shared" si="314"/>
        <v>0</v>
      </c>
      <c r="Z1623" s="291">
        <f t="shared" si="315"/>
        <v>0</v>
      </c>
      <c r="AA1623" s="163"/>
      <c r="AB1623" s="177" t="str">
        <f t="shared" si="316"/>
        <v/>
      </c>
      <c r="AC1623" s="283" t="str">
        <f t="shared" si="317"/>
        <v/>
      </c>
      <c r="AD1623" s="283" t="str">
        <f t="shared" si="318"/>
        <v/>
      </c>
      <c r="AE1623" s="163"/>
      <c r="AF1623" s="162"/>
      <c r="AP1623" s="581"/>
    </row>
    <row r="1624" spans="1:42" s="141" customFormat="1">
      <c r="A1624" s="134">
        <v>1615</v>
      </c>
      <c r="B1624" s="286"/>
      <c r="C1624" s="146">
        <f t="shared" si="311"/>
        <v>0</v>
      </c>
      <c r="D1624" s="146">
        <f t="shared" si="312"/>
        <v>1</v>
      </c>
      <c r="E1624" s="146">
        <f t="shared" si="313"/>
        <v>1900</v>
      </c>
      <c r="F1624" s="287"/>
      <c r="G1624" s="287"/>
      <c r="H1624" s="287"/>
      <c r="I1624" s="288"/>
      <c r="J1624" s="287"/>
      <c r="K1624" s="288"/>
      <c r="L1624" s="134"/>
      <c r="M1624" s="133"/>
      <c r="N1624" s="288"/>
      <c r="O1624" s="134"/>
      <c r="P1624" s="166"/>
      <c r="Q1624" s="289"/>
      <c r="R1624" s="165"/>
      <c r="S1624" s="290"/>
      <c r="T1624" s="290"/>
      <c r="U1624" s="290"/>
      <c r="V1624" s="290"/>
      <c r="W1624" s="166"/>
      <c r="X1624" s="135"/>
      <c r="Y1624" s="418">
        <f t="shared" si="314"/>
        <v>0</v>
      </c>
      <c r="Z1624" s="291">
        <f t="shared" si="315"/>
        <v>0</v>
      </c>
      <c r="AA1624" s="163"/>
      <c r="AB1624" s="177" t="str">
        <f t="shared" si="316"/>
        <v/>
      </c>
      <c r="AC1624" s="283" t="str">
        <f t="shared" si="317"/>
        <v/>
      </c>
      <c r="AD1624" s="283" t="str">
        <f t="shared" si="318"/>
        <v/>
      </c>
      <c r="AE1624" s="163"/>
      <c r="AF1624" s="162"/>
      <c r="AP1624" s="581"/>
    </row>
    <row r="1625" spans="1:42" s="141" customFormat="1">
      <c r="A1625" s="134">
        <v>1616</v>
      </c>
      <c r="B1625" s="286"/>
      <c r="C1625" s="146">
        <f t="shared" si="311"/>
        <v>0</v>
      </c>
      <c r="D1625" s="146">
        <f t="shared" si="312"/>
        <v>1</v>
      </c>
      <c r="E1625" s="146">
        <f t="shared" si="313"/>
        <v>1900</v>
      </c>
      <c r="F1625" s="287"/>
      <c r="G1625" s="287"/>
      <c r="H1625" s="287"/>
      <c r="I1625" s="288"/>
      <c r="J1625" s="287"/>
      <c r="K1625" s="288"/>
      <c r="L1625" s="134"/>
      <c r="M1625" s="133"/>
      <c r="N1625" s="288"/>
      <c r="O1625" s="134"/>
      <c r="P1625" s="166"/>
      <c r="Q1625" s="289"/>
      <c r="R1625" s="165"/>
      <c r="S1625" s="290"/>
      <c r="T1625" s="290"/>
      <c r="U1625" s="290"/>
      <c r="V1625" s="290"/>
      <c r="W1625" s="166"/>
      <c r="X1625" s="135"/>
      <c r="Y1625" s="418">
        <f t="shared" si="314"/>
        <v>0</v>
      </c>
      <c r="Z1625" s="291">
        <f t="shared" si="315"/>
        <v>0</v>
      </c>
      <c r="AA1625" s="163"/>
      <c r="AB1625" s="177" t="str">
        <f t="shared" si="316"/>
        <v/>
      </c>
      <c r="AC1625" s="283" t="str">
        <f t="shared" si="317"/>
        <v/>
      </c>
      <c r="AD1625" s="283" t="str">
        <f t="shared" si="318"/>
        <v/>
      </c>
      <c r="AE1625" s="163"/>
      <c r="AF1625" s="162"/>
      <c r="AP1625" s="581"/>
    </row>
    <row r="1626" spans="1:42" s="141" customFormat="1">
      <c r="A1626" s="134">
        <v>1617</v>
      </c>
      <c r="B1626" s="286"/>
      <c r="C1626" s="146">
        <f t="shared" si="311"/>
        <v>0</v>
      </c>
      <c r="D1626" s="146">
        <f t="shared" si="312"/>
        <v>1</v>
      </c>
      <c r="E1626" s="146">
        <f t="shared" si="313"/>
        <v>1900</v>
      </c>
      <c r="F1626" s="287"/>
      <c r="G1626" s="287"/>
      <c r="H1626" s="287"/>
      <c r="I1626" s="288"/>
      <c r="J1626" s="287"/>
      <c r="K1626" s="288"/>
      <c r="L1626" s="134"/>
      <c r="M1626" s="133"/>
      <c r="N1626" s="288"/>
      <c r="O1626" s="134"/>
      <c r="P1626" s="166"/>
      <c r="Q1626" s="289"/>
      <c r="R1626" s="165"/>
      <c r="S1626" s="290"/>
      <c r="T1626" s="290"/>
      <c r="U1626" s="290"/>
      <c r="V1626" s="290"/>
      <c r="W1626" s="166"/>
      <c r="X1626" s="135"/>
      <c r="Y1626" s="418">
        <f t="shared" si="314"/>
        <v>0</v>
      </c>
      <c r="Z1626" s="291">
        <f t="shared" si="315"/>
        <v>0</v>
      </c>
      <c r="AA1626" s="163"/>
      <c r="AB1626" s="177" t="str">
        <f t="shared" si="316"/>
        <v/>
      </c>
      <c r="AC1626" s="283" t="str">
        <f t="shared" si="317"/>
        <v/>
      </c>
      <c r="AD1626" s="283" t="str">
        <f t="shared" si="318"/>
        <v/>
      </c>
      <c r="AE1626" s="163"/>
      <c r="AF1626" s="162"/>
      <c r="AP1626" s="581"/>
    </row>
    <row r="1627" spans="1:42" s="141" customFormat="1">
      <c r="A1627" s="134">
        <v>1618</v>
      </c>
      <c r="B1627" s="286"/>
      <c r="C1627" s="146">
        <f t="shared" si="311"/>
        <v>0</v>
      </c>
      <c r="D1627" s="146">
        <f t="shared" si="312"/>
        <v>1</v>
      </c>
      <c r="E1627" s="146">
        <f t="shared" si="313"/>
        <v>1900</v>
      </c>
      <c r="F1627" s="287"/>
      <c r="G1627" s="287"/>
      <c r="H1627" s="287"/>
      <c r="I1627" s="288"/>
      <c r="J1627" s="287"/>
      <c r="K1627" s="288"/>
      <c r="L1627" s="134"/>
      <c r="M1627" s="133"/>
      <c r="N1627" s="288"/>
      <c r="O1627" s="134"/>
      <c r="P1627" s="166"/>
      <c r="Q1627" s="289"/>
      <c r="R1627" s="165"/>
      <c r="S1627" s="290"/>
      <c r="T1627" s="290"/>
      <c r="U1627" s="290"/>
      <c r="V1627" s="290"/>
      <c r="W1627" s="166"/>
      <c r="X1627" s="135"/>
      <c r="Y1627" s="418">
        <f t="shared" si="314"/>
        <v>0</v>
      </c>
      <c r="Z1627" s="291">
        <f t="shared" si="315"/>
        <v>0</v>
      </c>
      <c r="AA1627" s="163"/>
      <c r="AB1627" s="177" t="str">
        <f t="shared" si="316"/>
        <v/>
      </c>
      <c r="AC1627" s="283" t="str">
        <f t="shared" si="317"/>
        <v/>
      </c>
      <c r="AD1627" s="283" t="str">
        <f t="shared" si="318"/>
        <v/>
      </c>
      <c r="AE1627" s="163"/>
      <c r="AF1627" s="162"/>
      <c r="AP1627" s="581"/>
    </row>
    <row r="1628" spans="1:42" s="141" customFormat="1">
      <c r="A1628" s="134">
        <v>1619</v>
      </c>
      <c r="B1628" s="286"/>
      <c r="C1628" s="146">
        <f t="shared" si="311"/>
        <v>0</v>
      </c>
      <c r="D1628" s="146">
        <f t="shared" si="312"/>
        <v>1</v>
      </c>
      <c r="E1628" s="146">
        <f t="shared" si="313"/>
        <v>1900</v>
      </c>
      <c r="F1628" s="287"/>
      <c r="G1628" s="287"/>
      <c r="H1628" s="287"/>
      <c r="I1628" s="288"/>
      <c r="J1628" s="287"/>
      <c r="K1628" s="288"/>
      <c r="L1628" s="134"/>
      <c r="M1628" s="133"/>
      <c r="N1628" s="288"/>
      <c r="O1628" s="134"/>
      <c r="P1628" s="166"/>
      <c r="Q1628" s="289"/>
      <c r="R1628" s="165"/>
      <c r="S1628" s="290"/>
      <c r="T1628" s="290"/>
      <c r="U1628" s="290"/>
      <c r="V1628" s="290"/>
      <c r="W1628" s="166"/>
      <c r="X1628" s="135"/>
      <c r="Y1628" s="418">
        <f t="shared" si="314"/>
        <v>0</v>
      </c>
      <c r="Z1628" s="291">
        <f t="shared" si="315"/>
        <v>0</v>
      </c>
      <c r="AA1628" s="163"/>
      <c r="AB1628" s="177" t="str">
        <f t="shared" si="316"/>
        <v/>
      </c>
      <c r="AC1628" s="283" t="str">
        <f t="shared" si="317"/>
        <v/>
      </c>
      <c r="AD1628" s="283" t="str">
        <f t="shared" si="318"/>
        <v/>
      </c>
      <c r="AE1628" s="163"/>
      <c r="AF1628" s="162"/>
      <c r="AP1628" s="581"/>
    </row>
    <row r="1629" spans="1:42" s="141" customFormat="1">
      <c r="A1629" s="134">
        <v>1620</v>
      </c>
      <c r="B1629" s="286"/>
      <c r="C1629" s="146">
        <f t="shared" si="311"/>
        <v>0</v>
      </c>
      <c r="D1629" s="146">
        <f t="shared" si="312"/>
        <v>1</v>
      </c>
      <c r="E1629" s="146">
        <f t="shared" si="313"/>
        <v>1900</v>
      </c>
      <c r="F1629" s="287"/>
      <c r="G1629" s="287"/>
      <c r="H1629" s="287"/>
      <c r="I1629" s="288"/>
      <c r="J1629" s="287"/>
      <c r="K1629" s="288"/>
      <c r="L1629" s="134"/>
      <c r="M1629" s="133"/>
      <c r="N1629" s="288"/>
      <c r="O1629" s="134"/>
      <c r="P1629" s="166"/>
      <c r="Q1629" s="289"/>
      <c r="R1629" s="165"/>
      <c r="S1629" s="290"/>
      <c r="T1629" s="290"/>
      <c r="U1629" s="290"/>
      <c r="V1629" s="290"/>
      <c r="W1629" s="166"/>
      <c r="X1629" s="135"/>
      <c r="Y1629" s="418">
        <f t="shared" si="314"/>
        <v>0</v>
      </c>
      <c r="Z1629" s="291">
        <f t="shared" si="315"/>
        <v>0</v>
      </c>
      <c r="AA1629" s="163"/>
      <c r="AB1629" s="177" t="str">
        <f t="shared" si="316"/>
        <v/>
      </c>
      <c r="AC1629" s="283" t="str">
        <f t="shared" si="317"/>
        <v/>
      </c>
      <c r="AD1629" s="283" t="str">
        <f t="shared" si="318"/>
        <v/>
      </c>
      <c r="AE1629" s="163"/>
      <c r="AF1629" s="162"/>
      <c r="AP1629" s="581"/>
    </row>
    <row r="1630" spans="1:42" s="141" customFormat="1">
      <c r="A1630" s="134">
        <v>1621</v>
      </c>
      <c r="B1630" s="286"/>
      <c r="C1630" s="146">
        <f t="shared" si="311"/>
        <v>0</v>
      </c>
      <c r="D1630" s="146">
        <f t="shared" si="312"/>
        <v>1</v>
      </c>
      <c r="E1630" s="146">
        <f t="shared" si="313"/>
        <v>1900</v>
      </c>
      <c r="F1630" s="287"/>
      <c r="G1630" s="287"/>
      <c r="H1630" s="287"/>
      <c r="I1630" s="288"/>
      <c r="J1630" s="287"/>
      <c r="K1630" s="288"/>
      <c r="L1630" s="134"/>
      <c r="M1630" s="133"/>
      <c r="N1630" s="288"/>
      <c r="O1630" s="134"/>
      <c r="P1630" s="166"/>
      <c r="Q1630" s="289"/>
      <c r="R1630" s="165"/>
      <c r="S1630" s="290"/>
      <c r="T1630" s="290"/>
      <c r="U1630" s="290"/>
      <c r="V1630" s="290"/>
      <c r="W1630" s="166"/>
      <c r="X1630" s="135"/>
      <c r="Y1630" s="418">
        <f t="shared" si="314"/>
        <v>0</v>
      </c>
      <c r="Z1630" s="291">
        <f t="shared" si="315"/>
        <v>0</v>
      </c>
      <c r="AA1630" s="163"/>
      <c r="AB1630" s="177" t="str">
        <f t="shared" si="316"/>
        <v/>
      </c>
      <c r="AC1630" s="283" t="str">
        <f t="shared" si="317"/>
        <v/>
      </c>
      <c r="AD1630" s="283" t="str">
        <f t="shared" si="318"/>
        <v/>
      </c>
      <c r="AE1630" s="163"/>
      <c r="AF1630" s="162"/>
      <c r="AP1630" s="581"/>
    </row>
    <row r="1631" spans="1:42" s="141" customFormat="1">
      <c r="A1631" s="134">
        <v>1622</v>
      </c>
      <c r="B1631" s="286"/>
      <c r="C1631" s="146">
        <f t="shared" si="311"/>
        <v>0</v>
      </c>
      <c r="D1631" s="146">
        <f t="shared" si="312"/>
        <v>1</v>
      </c>
      <c r="E1631" s="146">
        <f t="shared" si="313"/>
        <v>1900</v>
      </c>
      <c r="F1631" s="287"/>
      <c r="G1631" s="287"/>
      <c r="H1631" s="287"/>
      <c r="I1631" s="288"/>
      <c r="J1631" s="287"/>
      <c r="K1631" s="288"/>
      <c r="L1631" s="134"/>
      <c r="M1631" s="133"/>
      <c r="N1631" s="288"/>
      <c r="O1631" s="134"/>
      <c r="P1631" s="166"/>
      <c r="Q1631" s="289"/>
      <c r="R1631" s="165"/>
      <c r="S1631" s="290"/>
      <c r="T1631" s="290"/>
      <c r="U1631" s="290"/>
      <c r="V1631" s="290"/>
      <c r="W1631" s="166"/>
      <c r="X1631" s="135"/>
      <c r="Y1631" s="418">
        <f t="shared" si="314"/>
        <v>0</v>
      </c>
      <c r="Z1631" s="291">
        <f t="shared" si="315"/>
        <v>0</v>
      </c>
      <c r="AA1631" s="163"/>
      <c r="AB1631" s="177" t="str">
        <f t="shared" si="316"/>
        <v/>
      </c>
      <c r="AC1631" s="283" t="str">
        <f t="shared" si="317"/>
        <v/>
      </c>
      <c r="AD1631" s="283" t="str">
        <f t="shared" si="318"/>
        <v/>
      </c>
      <c r="AE1631" s="163"/>
      <c r="AF1631" s="162"/>
      <c r="AP1631" s="581"/>
    </row>
    <row r="1632" spans="1:42" s="141" customFormat="1">
      <c r="A1632" s="134">
        <v>1623</v>
      </c>
      <c r="B1632" s="286"/>
      <c r="C1632" s="146">
        <f t="shared" si="311"/>
        <v>0</v>
      </c>
      <c r="D1632" s="146">
        <f t="shared" si="312"/>
        <v>1</v>
      </c>
      <c r="E1632" s="146">
        <f t="shared" si="313"/>
        <v>1900</v>
      </c>
      <c r="F1632" s="287"/>
      <c r="G1632" s="287"/>
      <c r="H1632" s="287"/>
      <c r="I1632" s="288"/>
      <c r="J1632" s="287"/>
      <c r="K1632" s="288"/>
      <c r="L1632" s="134"/>
      <c r="M1632" s="133"/>
      <c r="N1632" s="288"/>
      <c r="O1632" s="134"/>
      <c r="P1632" s="166"/>
      <c r="Q1632" s="289"/>
      <c r="R1632" s="165"/>
      <c r="S1632" s="290"/>
      <c r="T1632" s="290"/>
      <c r="U1632" s="290"/>
      <c r="V1632" s="290"/>
      <c r="W1632" s="166"/>
      <c r="X1632" s="135"/>
      <c r="Y1632" s="418">
        <f t="shared" si="314"/>
        <v>0</v>
      </c>
      <c r="Z1632" s="291">
        <f t="shared" si="315"/>
        <v>0</v>
      </c>
      <c r="AA1632" s="163"/>
      <c r="AB1632" s="177" t="str">
        <f t="shared" si="316"/>
        <v/>
      </c>
      <c r="AC1632" s="283" t="str">
        <f t="shared" si="317"/>
        <v/>
      </c>
      <c r="AD1632" s="283" t="str">
        <f t="shared" si="318"/>
        <v/>
      </c>
      <c r="AE1632" s="163"/>
      <c r="AF1632" s="162"/>
      <c r="AP1632" s="581"/>
    </row>
    <row r="1633" spans="1:42" s="141" customFormat="1">
      <c r="A1633" s="134">
        <v>1624</v>
      </c>
      <c r="B1633" s="286"/>
      <c r="C1633" s="146">
        <f t="shared" si="311"/>
        <v>0</v>
      </c>
      <c r="D1633" s="146">
        <f t="shared" si="312"/>
        <v>1</v>
      </c>
      <c r="E1633" s="146">
        <f t="shared" si="313"/>
        <v>1900</v>
      </c>
      <c r="F1633" s="287"/>
      <c r="G1633" s="287"/>
      <c r="H1633" s="287"/>
      <c r="I1633" s="288"/>
      <c r="J1633" s="287"/>
      <c r="K1633" s="288"/>
      <c r="L1633" s="134"/>
      <c r="M1633" s="133"/>
      <c r="N1633" s="288"/>
      <c r="O1633" s="134"/>
      <c r="P1633" s="166"/>
      <c r="Q1633" s="289"/>
      <c r="R1633" s="165"/>
      <c r="S1633" s="290"/>
      <c r="T1633" s="290"/>
      <c r="U1633" s="290"/>
      <c r="V1633" s="290"/>
      <c r="W1633" s="166"/>
      <c r="X1633" s="135"/>
      <c r="Y1633" s="418">
        <f t="shared" si="314"/>
        <v>0</v>
      </c>
      <c r="Z1633" s="291">
        <f t="shared" si="315"/>
        <v>0</v>
      </c>
      <c r="AA1633" s="163"/>
      <c r="AB1633" s="177" t="str">
        <f t="shared" si="316"/>
        <v/>
      </c>
      <c r="AC1633" s="283" t="str">
        <f t="shared" si="317"/>
        <v/>
      </c>
      <c r="AD1633" s="283" t="str">
        <f t="shared" si="318"/>
        <v/>
      </c>
      <c r="AE1633" s="163"/>
      <c r="AF1633" s="162"/>
      <c r="AP1633" s="581"/>
    </row>
    <row r="1634" spans="1:42" s="141" customFormat="1">
      <c r="A1634" s="134">
        <v>1625</v>
      </c>
      <c r="B1634" s="286"/>
      <c r="C1634" s="146">
        <f t="shared" si="311"/>
        <v>0</v>
      </c>
      <c r="D1634" s="146">
        <f t="shared" si="312"/>
        <v>1</v>
      </c>
      <c r="E1634" s="146">
        <f t="shared" si="313"/>
        <v>1900</v>
      </c>
      <c r="F1634" s="287"/>
      <c r="G1634" s="287"/>
      <c r="H1634" s="287"/>
      <c r="I1634" s="288"/>
      <c r="J1634" s="287"/>
      <c r="K1634" s="288"/>
      <c r="L1634" s="134"/>
      <c r="M1634" s="133"/>
      <c r="N1634" s="288"/>
      <c r="O1634" s="134"/>
      <c r="P1634" s="166"/>
      <c r="Q1634" s="289"/>
      <c r="R1634" s="165"/>
      <c r="S1634" s="290"/>
      <c r="T1634" s="290"/>
      <c r="U1634" s="290"/>
      <c r="V1634" s="290"/>
      <c r="W1634" s="166"/>
      <c r="X1634" s="135"/>
      <c r="Y1634" s="418">
        <f t="shared" si="314"/>
        <v>0</v>
      </c>
      <c r="Z1634" s="291">
        <f t="shared" si="315"/>
        <v>0</v>
      </c>
      <c r="AA1634" s="163"/>
      <c r="AB1634" s="177" t="str">
        <f t="shared" si="316"/>
        <v/>
      </c>
      <c r="AC1634" s="283" t="str">
        <f t="shared" si="317"/>
        <v/>
      </c>
      <c r="AD1634" s="283" t="str">
        <f t="shared" si="318"/>
        <v/>
      </c>
      <c r="AE1634" s="163"/>
      <c r="AF1634" s="162"/>
      <c r="AP1634" s="581"/>
    </row>
    <row r="1635" spans="1:42" s="141" customFormat="1">
      <c r="A1635" s="134">
        <v>1626</v>
      </c>
      <c r="B1635" s="286"/>
      <c r="C1635" s="146">
        <f t="shared" si="311"/>
        <v>0</v>
      </c>
      <c r="D1635" s="146">
        <f t="shared" si="312"/>
        <v>1</v>
      </c>
      <c r="E1635" s="146">
        <f t="shared" si="313"/>
        <v>1900</v>
      </c>
      <c r="F1635" s="287"/>
      <c r="G1635" s="287"/>
      <c r="H1635" s="287"/>
      <c r="I1635" s="288"/>
      <c r="J1635" s="287"/>
      <c r="K1635" s="288"/>
      <c r="L1635" s="134"/>
      <c r="M1635" s="133"/>
      <c r="N1635" s="288"/>
      <c r="O1635" s="134"/>
      <c r="P1635" s="166"/>
      <c r="Q1635" s="289"/>
      <c r="R1635" s="165"/>
      <c r="S1635" s="290"/>
      <c r="T1635" s="290"/>
      <c r="U1635" s="290"/>
      <c r="V1635" s="290"/>
      <c r="W1635" s="166"/>
      <c r="X1635" s="135"/>
      <c r="Y1635" s="418">
        <f t="shared" si="314"/>
        <v>0</v>
      </c>
      <c r="Z1635" s="291">
        <f t="shared" si="315"/>
        <v>0</v>
      </c>
      <c r="AA1635" s="163"/>
      <c r="AB1635" s="177" t="str">
        <f t="shared" si="316"/>
        <v/>
      </c>
      <c r="AC1635" s="283" t="str">
        <f t="shared" si="317"/>
        <v/>
      </c>
      <c r="AD1635" s="283" t="str">
        <f t="shared" si="318"/>
        <v/>
      </c>
      <c r="AE1635" s="163"/>
      <c r="AF1635" s="162"/>
      <c r="AP1635" s="581"/>
    </row>
    <row r="1636" spans="1:42" s="141" customFormat="1">
      <c r="A1636" s="134">
        <v>1627</v>
      </c>
      <c r="B1636" s="286"/>
      <c r="C1636" s="146">
        <f t="shared" si="311"/>
        <v>0</v>
      </c>
      <c r="D1636" s="146">
        <f t="shared" si="312"/>
        <v>1</v>
      </c>
      <c r="E1636" s="146">
        <f t="shared" si="313"/>
        <v>1900</v>
      </c>
      <c r="F1636" s="287"/>
      <c r="G1636" s="287"/>
      <c r="H1636" s="287"/>
      <c r="I1636" s="288"/>
      <c r="J1636" s="287"/>
      <c r="K1636" s="288"/>
      <c r="L1636" s="134"/>
      <c r="M1636" s="133"/>
      <c r="N1636" s="288"/>
      <c r="O1636" s="134"/>
      <c r="P1636" s="166"/>
      <c r="Q1636" s="289"/>
      <c r="R1636" s="165"/>
      <c r="S1636" s="290"/>
      <c r="T1636" s="290"/>
      <c r="U1636" s="290"/>
      <c r="V1636" s="290"/>
      <c r="W1636" s="166"/>
      <c r="X1636" s="135"/>
      <c r="Y1636" s="418">
        <f t="shared" si="314"/>
        <v>0</v>
      </c>
      <c r="Z1636" s="291">
        <f t="shared" si="315"/>
        <v>0</v>
      </c>
      <c r="AA1636" s="163"/>
      <c r="AB1636" s="177" t="str">
        <f t="shared" si="316"/>
        <v/>
      </c>
      <c r="AC1636" s="283" t="str">
        <f t="shared" si="317"/>
        <v/>
      </c>
      <c r="AD1636" s="283" t="str">
        <f t="shared" si="318"/>
        <v/>
      </c>
      <c r="AE1636" s="163"/>
      <c r="AF1636" s="162"/>
      <c r="AP1636" s="581"/>
    </row>
    <row r="1637" spans="1:42" s="141" customFormat="1">
      <c r="A1637" s="134">
        <v>1628</v>
      </c>
      <c r="B1637" s="286"/>
      <c r="C1637" s="146">
        <f t="shared" si="311"/>
        <v>0</v>
      </c>
      <c r="D1637" s="146">
        <f t="shared" si="312"/>
        <v>1</v>
      </c>
      <c r="E1637" s="146">
        <f t="shared" si="313"/>
        <v>1900</v>
      </c>
      <c r="F1637" s="287"/>
      <c r="G1637" s="287"/>
      <c r="H1637" s="287"/>
      <c r="I1637" s="288"/>
      <c r="J1637" s="287"/>
      <c r="K1637" s="288"/>
      <c r="L1637" s="134"/>
      <c r="M1637" s="133"/>
      <c r="N1637" s="288"/>
      <c r="O1637" s="134"/>
      <c r="P1637" s="166"/>
      <c r="Q1637" s="289"/>
      <c r="R1637" s="165"/>
      <c r="S1637" s="290"/>
      <c r="T1637" s="290"/>
      <c r="U1637" s="290"/>
      <c r="V1637" s="290"/>
      <c r="W1637" s="166"/>
      <c r="X1637" s="135"/>
      <c r="Y1637" s="418">
        <f t="shared" si="314"/>
        <v>0</v>
      </c>
      <c r="Z1637" s="291">
        <f t="shared" si="315"/>
        <v>0</v>
      </c>
      <c r="AA1637" s="163"/>
      <c r="AB1637" s="177" t="str">
        <f t="shared" si="316"/>
        <v/>
      </c>
      <c r="AC1637" s="283" t="str">
        <f t="shared" si="317"/>
        <v/>
      </c>
      <c r="AD1637" s="283" t="str">
        <f t="shared" si="318"/>
        <v/>
      </c>
      <c r="AE1637" s="163"/>
      <c r="AF1637" s="162"/>
      <c r="AP1637" s="581"/>
    </row>
    <row r="1638" spans="1:42" s="141" customFormat="1">
      <c r="A1638" s="134">
        <v>1629</v>
      </c>
      <c r="B1638" s="286"/>
      <c r="C1638" s="146">
        <f t="shared" si="311"/>
        <v>0</v>
      </c>
      <c r="D1638" s="146">
        <f t="shared" si="312"/>
        <v>1</v>
      </c>
      <c r="E1638" s="146">
        <f t="shared" si="313"/>
        <v>1900</v>
      </c>
      <c r="F1638" s="287"/>
      <c r="G1638" s="287"/>
      <c r="H1638" s="287"/>
      <c r="I1638" s="288"/>
      <c r="J1638" s="287"/>
      <c r="K1638" s="288"/>
      <c r="L1638" s="134"/>
      <c r="M1638" s="133"/>
      <c r="N1638" s="288"/>
      <c r="O1638" s="134"/>
      <c r="P1638" s="166"/>
      <c r="Q1638" s="289"/>
      <c r="R1638" s="165"/>
      <c r="S1638" s="290"/>
      <c r="T1638" s="290"/>
      <c r="U1638" s="290"/>
      <c r="V1638" s="290"/>
      <c r="W1638" s="166"/>
      <c r="X1638" s="135"/>
      <c r="Y1638" s="418">
        <f t="shared" si="314"/>
        <v>0</v>
      </c>
      <c r="Z1638" s="291">
        <f t="shared" si="315"/>
        <v>0</v>
      </c>
      <c r="AA1638" s="163"/>
      <c r="AB1638" s="177" t="str">
        <f t="shared" si="316"/>
        <v/>
      </c>
      <c r="AC1638" s="283" t="str">
        <f t="shared" si="317"/>
        <v/>
      </c>
      <c r="AD1638" s="283" t="str">
        <f t="shared" si="318"/>
        <v/>
      </c>
      <c r="AE1638" s="163"/>
      <c r="AF1638" s="162"/>
      <c r="AP1638" s="581"/>
    </row>
    <row r="1639" spans="1:42" s="141" customFormat="1">
      <c r="A1639" s="134">
        <v>1630</v>
      </c>
      <c r="B1639" s="286"/>
      <c r="C1639" s="146">
        <f t="shared" si="311"/>
        <v>0</v>
      </c>
      <c r="D1639" s="146">
        <f t="shared" si="312"/>
        <v>1</v>
      </c>
      <c r="E1639" s="146">
        <f t="shared" si="313"/>
        <v>1900</v>
      </c>
      <c r="F1639" s="287"/>
      <c r="G1639" s="287"/>
      <c r="H1639" s="287"/>
      <c r="I1639" s="288"/>
      <c r="J1639" s="287"/>
      <c r="K1639" s="288"/>
      <c r="L1639" s="134"/>
      <c r="M1639" s="133"/>
      <c r="N1639" s="288"/>
      <c r="O1639" s="134"/>
      <c r="P1639" s="166"/>
      <c r="Q1639" s="289"/>
      <c r="R1639" s="165"/>
      <c r="S1639" s="290"/>
      <c r="T1639" s="290"/>
      <c r="U1639" s="290"/>
      <c r="V1639" s="290"/>
      <c r="W1639" s="166"/>
      <c r="X1639" s="135"/>
      <c r="Y1639" s="418">
        <f t="shared" si="314"/>
        <v>0</v>
      </c>
      <c r="Z1639" s="291">
        <f t="shared" si="315"/>
        <v>0</v>
      </c>
      <c r="AA1639" s="163"/>
      <c r="AB1639" s="177" t="str">
        <f t="shared" si="316"/>
        <v/>
      </c>
      <c r="AC1639" s="283" t="str">
        <f t="shared" si="317"/>
        <v/>
      </c>
      <c r="AD1639" s="283" t="str">
        <f t="shared" si="318"/>
        <v/>
      </c>
      <c r="AE1639" s="163"/>
      <c r="AF1639" s="162"/>
      <c r="AP1639" s="581"/>
    </row>
    <row r="1640" spans="1:42" s="141" customFormat="1">
      <c r="A1640" s="134">
        <v>1631</v>
      </c>
      <c r="B1640" s="286"/>
      <c r="C1640" s="146">
        <f t="shared" si="311"/>
        <v>0</v>
      </c>
      <c r="D1640" s="146">
        <f t="shared" si="312"/>
        <v>1</v>
      </c>
      <c r="E1640" s="146">
        <f t="shared" si="313"/>
        <v>1900</v>
      </c>
      <c r="F1640" s="287"/>
      <c r="G1640" s="287"/>
      <c r="H1640" s="287"/>
      <c r="I1640" s="288"/>
      <c r="J1640" s="287"/>
      <c r="K1640" s="288"/>
      <c r="L1640" s="134"/>
      <c r="M1640" s="133"/>
      <c r="N1640" s="288"/>
      <c r="O1640" s="134"/>
      <c r="P1640" s="166"/>
      <c r="Q1640" s="289"/>
      <c r="R1640" s="165"/>
      <c r="S1640" s="290"/>
      <c r="T1640" s="290"/>
      <c r="U1640" s="290"/>
      <c r="V1640" s="290"/>
      <c r="W1640" s="166"/>
      <c r="X1640" s="135"/>
      <c r="Y1640" s="418">
        <f t="shared" si="314"/>
        <v>0</v>
      </c>
      <c r="Z1640" s="291">
        <f t="shared" si="315"/>
        <v>0</v>
      </c>
      <c r="AA1640" s="163"/>
      <c r="AB1640" s="177" t="str">
        <f t="shared" si="316"/>
        <v/>
      </c>
      <c r="AC1640" s="283" t="str">
        <f t="shared" si="317"/>
        <v/>
      </c>
      <c r="AD1640" s="283" t="str">
        <f t="shared" si="318"/>
        <v/>
      </c>
      <c r="AE1640" s="163"/>
      <c r="AF1640" s="162"/>
      <c r="AP1640" s="581"/>
    </row>
    <row r="1641" spans="1:42" s="141" customFormat="1">
      <c r="A1641" s="134">
        <v>1632</v>
      </c>
      <c r="B1641" s="286"/>
      <c r="C1641" s="146">
        <f t="shared" si="311"/>
        <v>0</v>
      </c>
      <c r="D1641" s="146">
        <f t="shared" si="312"/>
        <v>1</v>
      </c>
      <c r="E1641" s="146">
        <f t="shared" si="313"/>
        <v>1900</v>
      </c>
      <c r="F1641" s="287"/>
      <c r="G1641" s="287"/>
      <c r="H1641" s="287"/>
      <c r="I1641" s="288"/>
      <c r="J1641" s="287"/>
      <c r="K1641" s="288"/>
      <c r="L1641" s="134"/>
      <c r="M1641" s="133"/>
      <c r="N1641" s="288"/>
      <c r="O1641" s="134"/>
      <c r="P1641" s="166"/>
      <c r="Q1641" s="289"/>
      <c r="R1641" s="165"/>
      <c r="S1641" s="290"/>
      <c r="T1641" s="290"/>
      <c r="U1641" s="290"/>
      <c r="V1641" s="290"/>
      <c r="W1641" s="166"/>
      <c r="X1641" s="135"/>
      <c r="Y1641" s="418">
        <f t="shared" si="314"/>
        <v>0</v>
      </c>
      <c r="Z1641" s="291">
        <f t="shared" si="315"/>
        <v>0</v>
      </c>
      <c r="AA1641" s="163"/>
      <c r="AB1641" s="177" t="str">
        <f t="shared" si="316"/>
        <v/>
      </c>
      <c r="AC1641" s="283" t="str">
        <f t="shared" si="317"/>
        <v/>
      </c>
      <c r="AD1641" s="283" t="str">
        <f t="shared" si="318"/>
        <v/>
      </c>
      <c r="AE1641" s="163"/>
      <c r="AF1641" s="162"/>
      <c r="AP1641" s="581"/>
    </row>
    <row r="1642" spans="1:42" s="141" customFormat="1">
      <c r="A1642" s="134">
        <v>1633</v>
      </c>
      <c r="B1642" s="286"/>
      <c r="C1642" s="146">
        <f t="shared" si="311"/>
        <v>0</v>
      </c>
      <c r="D1642" s="146">
        <f t="shared" si="312"/>
        <v>1</v>
      </c>
      <c r="E1642" s="146">
        <f t="shared" si="313"/>
        <v>1900</v>
      </c>
      <c r="F1642" s="287"/>
      <c r="G1642" s="287"/>
      <c r="H1642" s="287"/>
      <c r="I1642" s="288"/>
      <c r="J1642" s="287"/>
      <c r="K1642" s="288"/>
      <c r="L1642" s="134"/>
      <c r="M1642" s="133"/>
      <c r="N1642" s="288"/>
      <c r="O1642" s="134"/>
      <c r="P1642" s="166"/>
      <c r="Q1642" s="289"/>
      <c r="R1642" s="165"/>
      <c r="S1642" s="290"/>
      <c r="T1642" s="290"/>
      <c r="U1642" s="290"/>
      <c r="V1642" s="290"/>
      <c r="W1642" s="166"/>
      <c r="X1642" s="135"/>
      <c r="Y1642" s="418">
        <f t="shared" si="314"/>
        <v>0</v>
      </c>
      <c r="Z1642" s="291">
        <f t="shared" si="315"/>
        <v>0</v>
      </c>
      <c r="AA1642" s="163"/>
      <c r="AB1642" s="177" t="str">
        <f t="shared" si="316"/>
        <v/>
      </c>
      <c r="AC1642" s="283" t="str">
        <f t="shared" si="317"/>
        <v/>
      </c>
      <c r="AD1642" s="283" t="str">
        <f t="shared" si="318"/>
        <v/>
      </c>
      <c r="AE1642" s="163"/>
      <c r="AF1642" s="162"/>
      <c r="AP1642" s="581"/>
    </row>
    <row r="1643" spans="1:42" s="141" customFormat="1">
      <c r="A1643" s="134">
        <v>1634</v>
      </c>
      <c r="B1643" s="286"/>
      <c r="C1643" s="146">
        <f t="shared" si="311"/>
        <v>0</v>
      </c>
      <c r="D1643" s="146">
        <f t="shared" si="312"/>
        <v>1</v>
      </c>
      <c r="E1643" s="146">
        <f t="shared" si="313"/>
        <v>1900</v>
      </c>
      <c r="F1643" s="287"/>
      <c r="G1643" s="287"/>
      <c r="H1643" s="287"/>
      <c r="I1643" s="288"/>
      <c r="J1643" s="287"/>
      <c r="K1643" s="288"/>
      <c r="L1643" s="134"/>
      <c r="M1643" s="133"/>
      <c r="N1643" s="288"/>
      <c r="O1643" s="134"/>
      <c r="P1643" s="166"/>
      <c r="Q1643" s="289"/>
      <c r="R1643" s="165"/>
      <c r="S1643" s="290"/>
      <c r="T1643" s="290"/>
      <c r="U1643" s="290"/>
      <c r="V1643" s="290"/>
      <c r="W1643" s="166"/>
      <c r="X1643" s="135"/>
      <c r="Y1643" s="418">
        <f t="shared" si="314"/>
        <v>0</v>
      </c>
      <c r="Z1643" s="291">
        <f t="shared" si="315"/>
        <v>0</v>
      </c>
      <c r="AA1643" s="163"/>
      <c r="AB1643" s="177" t="str">
        <f t="shared" si="316"/>
        <v/>
      </c>
      <c r="AC1643" s="283" t="str">
        <f t="shared" si="317"/>
        <v/>
      </c>
      <c r="AD1643" s="283" t="str">
        <f t="shared" si="318"/>
        <v/>
      </c>
      <c r="AE1643" s="163"/>
      <c r="AF1643" s="162"/>
      <c r="AP1643" s="581"/>
    </row>
    <row r="1644" spans="1:42" s="141" customFormat="1">
      <c r="A1644" s="134">
        <v>1635</v>
      </c>
      <c r="B1644" s="286"/>
      <c r="C1644" s="146">
        <f t="shared" si="311"/>
        <v>0</v>
      </c>
      <c r="D1644" s="146">
        <f t="shared" si="312"/>
        <v>1</v>
      </c>
      <c r="E1644" s="146">
        <f t="shared" si="313"/>
        <v>1900</v>
      </c>
      <c r="F1644" s="287"/>
      <c r="G1644" s="287"/>
      <c r="H1644" s="287"/>
      <c r="I1644" s="288"/>
      <c r="J1644" s="287"/>
      <c r="K1644" s="288"/>
      <c r="L1644" s="134"/>
      <c r="M1644" s="133"/>
      <c r="N1644" s="288"/>
      <c r="O1644" s="134"/>
      <c r="P1644" s="166"/>
      <c r="Q1644" s="289"/>
      <c r="R1644" s="165"/>
      <c r="S1644" s="290"/>
      <c r="T1644" s="290"/>
      <c r="U1644" s="290"/>
      <c r="V1644" s="290"/>
      <c r="W1644" s="166"/>
      <c r="X1644" s="135"/>
      <c r="Y1644" s="418">
        <f t="shared" si="314"/>
        <v>0</v>
      </c>
      <c r="Z1644" s="291">
        <f t="shared" si="315"/>
        <v>0</v>
      </c>
      <c r="AA1644" s="163"/>
      <c r="AB1644" s="177" t="str">
        <f t="shared" si="316"/>
        <v/>
      </c>
      <c r="AC1644" s="283" t="str">
        <f t="shared" si="317"/>
        <v/>
      </c>
      <c r="AD1644" s="283" t="str">
        <f t="shared" si="318"/>
        <v/>
      </c>
      <c r="AE1644" s="163"/>
      <c r="AF1644" s="162"/>
      <c r="AP1644" s="581"/>
    </row>
    <row r="1645" spans="1:42" s="141" customFormat="1">
      <c r="A1645" s="134">
        <v>1636</v>
      </c>
      <c r="B1645" s="286"/>
      <c r="C1645" s="146">
        <f t="shared" si="311"/>
        <v>0</v>
      </c>
      <c r="D1645" s="146">
        <f t="shared" si="312"/>
        <v>1</v>
      </c>
      <c r="E1645" s="146">
        <f t="shared" si="313"/>
        <v>1900</v>
      </c>
      <c r="F1645" s="287"/>
      <c r="G1645" s="287"/>
      <c r="H1645" s="287"/>
      <c r="I1645" s="288"/>
      <c r="J1645" s="287"/>
      <c r="K1645" s="288"/>
      <c r="L1645" s="134"/>
      <c r="M1645" s="133"/>
      <c r="N1645" s="288"/>
      <c r="O1645" s="134"/>
      <c r="P1645" s="166"/>
      <c r="Q1645" s="289"/>
      <c r="R1645" s="165"/>
      <c r="S1645" s="290"/>
      <c r="T1645" s="290"/>
      <c r="U1645" s="290"/>
      <c r="V1645" s="290"/>
      <c r="W1645" s="166"/>
      <c r="X1645" s="135"/>
      <c r="Y1645" s="418">
        <f t="shared" si="314"/>
        <v>0</v>
      </c>
      <c r="Z1645" s="291">
        <f t="shared" si="315"/>
        <v>0</v>
      </c>
      <c r="AA1645" s="163"/>
      <c r="AB1645" s="177" t="str">
        <f t="shared" si="316"/>
        <v/>
      </c>
      <c r="AC1645" s="283" t="str">
        <f t="shared" si="317"/>
        <v/>
      </c>
      <c r="AD1645" s="283" t="str">
        <f t="shared" si="318"/>
        <v/>
      </c>
      <c r="AE1645" s="163"/>
      <c r="AF1645" s="162"/>
      <c r="AP1645" s="581"/>
    </row>
    <row r="1646" spans="1:42" s="141" customFormat="1">
      <c r="A1646" s="134">
        <v>1637</v>
      </c>
      <c r="B1646" s="286"/>
      <c r="C1646" s="146">
        <f t="shared" si="311"/>
        <v>0</v>
      </c>
      <c r="D1646" s="146">
        <f t="shared" si="312"/>
        <v>1</v>
      </c>
      <c r="E1646" s="146">
        <f t="shared" si="313"/>
        <v>1900</v>
      </c>
      <c r="F1646" s="287"/>
      <c r="G1646" s="287"/>
      <c r="H1646" s="287"/>
      <c r="I1646" s="288"/>
      <c r="J1646" s="287"/>
      <c r="K1646" s="288"/>
      <c r="L1646" s="134"/>
      <c r="M1646" s="133"/>
      <c r="N1646" s="288"/>
      <c r="O1646" s="134"/>
      <c r="P1646" s="166"/>
      <c r="Q1646" s="289"/>
      <c r="R1646" s="165"/>
      <c r="S1646" s="290"/>
      <c r="T1646" s="290"/>
      <c r="U1646" s="290"/>
      <c r="V1646" s="290"/>
      <c r="W1646" s="166"/>
      <c r="X1646" s="135"/>
      <c r="Y1646" s="418">
        <f t="shared" si="314"/>
        <v>0</v>
      </c>
      <c r="Z1646" s="291">
        <f t="shared" si="315"/>
        <v>0</v>
      </c>
      <c r="AA1646" s="163"/>
      <c r="AB1646" s="177" t="str">
        <f t="shared" si="316"/>
        <v/>
      </c>
      <c r="AC1646" s="283" t="str">
        <f t="shared" si="317"/>
        <v/>
      </c>
      <c r="AD1646" s="283" t="str">
        <f t="shared" si="318"/>
        <v/>
      </c>
      <c r="AE1646" s="163"/>
      <c r="AF1646" s="162"/>
      <c r="AP1646" s="581"/>
    </row>
    <row r="1647" spans="1:42" s="141" customFormat="1">
      <c r="A1647" s="134">
        <v>1638</v>
      </c>
      <c r="B1647" s="286"/>
      <c r="C1647" s="146">
        <f t="shared" si="311"/>
        <v>0</v>
      </c>
      <c r="D1647" s="146">
        <f t="shared" si="312"/>
        <v>1</v>
      </c>
      <c r="E1647" s="146">
        <f t="shared" si="313"/>
        <v>1900</v>
      </c>
      <c r="F1647" s="287"/>
      <c r="G1647" s="287"/>
      <c r="H1647" s="287"/>
      <c r="I1647" s="288"/>
      <c r="J1647" s="287"/>
      <c r="K1647" s="288"/>
      <c r="L1647" s="134"/>
      <c r="M1647" s="133"/>
      <c r="N1647" s="288"/>
      <c r="O1647" s="134"/>
      <c r="P1647" s="166"/>
      <c r="Q1647" s="289"/>
      <c r="R1647" s="165"/>
      <c r="S1647" s="290"/>
      <c r="T1647" s="290"/>
      <c r="U1647" s="290"/>
      <c r="V1647" s="290"/>
      <c r="W1647" s="166"/>
      <c r="X1647" s="135"/>
      <c r="Y1647" s="418">
        <f t="shared" si="314"/>
        <v>0</v>
      </c>
      <c r="Z1647" s="291">
        <f t="shared" si="315"/>
        <v>0</v>
      </c>
      <c r="AA1647" s="163"/>
      <c r="AB1647" s="177" t="str">
        <f t="shared" si="316"/>
        <v/>
      </c>
      <c r="AC1647" s="283" t="str">
        <f t="shared" si="317"/>
        <v/>
      </c>
      <c r="AD1647" s="283" t="str">
        <f t="shared" si="318"/>
        <v/>
      </c>
      <c r="AE1647" s="163"/>
      <c r="AF1647" s="162"/>
      <c r="AP1647" s="581"/>
    </row>
    <row r="1648" spans="1:42" s="141" customFormat="1">
      <c r="A1648" s="134">
        <v>1639</v>
      </c>
      <c r="B1648" s="286"/>
      <c r="C1648" s="146">
        <f t="shared" si="311"/>
        <v>0</v>
      </c>
      <c r="D1648" s="146">
        <f t="shared" si="312"/>
        <v>1</v>
      </c>
      <c r="E1648" s="146">
        <f t="shared" si="313"/>
        <v>1900</v>
      </c>
      <c r="F1648" s="287"/>
      <c r="G1648" s="287"/>
      <c r="H1648" s="287"/>
      <c r="I1648" s="288"/>
      <c r="J1648" s="287"/>
      <c r="K1648" s="288"/>
      <c r="L1648" s="134"/>
      <c r="M1648" s="133"/>
      <c r="N1648" s="288"/>
      <c r="O1648" s="134"/>
      <c r="P1648" s="166"/>
      <c r="Q1648" s="289"/>
      <c r="R1648" s="165"/>
      <c r="S1648" s="290"/>
      <c r="T1648" s="290"/>
      <c r="U1648" s="290"/>
      <c r="V1648" s="290"/>
      <c r="W1648" s="166"/>
      <c r="X1648" s="135"/>
      <c r="Y1648" s="418">
        <f t="shared" si="314"/>
        <v>0</v>
      </c>
      <c r="Z1648" s="291">
        <f t="shared" si="315"/>
        <v>0</v>
      </c>
      <c r="AA1648" s="163"/>
      <c r="AB1648" s="177" t="str">
        <f t="shared" si="316"/>
        <v/>
      </c>
      <c r="AC1648" s="283" t="str">
        <f t="shared" si="317"/>
        <v/>
      </c>
      <c r="AD1648" s="283" t="str">
        <f t="shared" si="318"/>
        <v/>
      </c>
      <c r="AE1648" s="163"/>
      <c r="AF1648" s="162"/>
      <c r="AP1648" s="581"/>
    </row>
    <row r="1649" spans="1:42" s="141" customFormat="1">
      <c r="A1649" s="134">
        <v>1640</v>
      </c>
      <c r="B1649" s="286"/>
      <c r="C1649" s="146">
        <f t="shared" si="311"/>
        <v>0</v>
      </c>
      <c r="D1649" s="146">
        <f t="shared" si="312"/>
        <v>1</v>
      </c>
      <c r="E1649" s="146">
        <f t="shared" si="313"/>
        <v>1900</v>
      </c>
      <c r="F1649" s="287"/>
      <c r="G1649" s="287"/>
      <c r="H1649" s="287"/>
      <c r="I1649" s="288"/>
      <c r="J1649" s="287"/>
      <c r="K1649" s="288"/>
      <c r="L1649" s="134"/>
      <c r="M1649" s="133"/>
      <c r="N1649" s="288"/>
      <c r="O1649" s="134"/>
      <c r="P1649" s="166"/>
      <c r="Q1649" s="289"/>
      <c r="R1649" s="165"/>
      <c r="S1649" s="290"/>
      <c r="T1649" s="290"/>
      <c r="U1649" s="290"/>
      <c r="V1649" s="290"/>
      <c r="W1649" s="166"/>
      <c r="X1649" s="135"/>
      <c r="Y1649" s="418">
        <f t="shared" si="314"/>
        <v>0</v>
      </c>
      <c r="Z1649" s="291">
        <f t="shared" si="315"/>
        <v>0</v>
      </c>
      <c r="AA1649" s="163"/>
      <c r="AB1649" s="177" t="str">
        <f t="shared" si="316"/>
        <v/>
      </c>
      <c r="AC1649" s="283" t="str">
        <f t="shared" si="317"/>
        <v/>
      </c>
      <c r="AD1649" s="283" t="str">
        <f t="shared" si="318"/>
        <v/>
      </c>
      <c r="AE1649" s="163"/>
      <c r="AF1649" s="162"/>
      <c r="AP1649" s="581"/>
    </row>
    <row r="1650" spans="1:42" s="141" customFormat="1">
      <c r="A1650" s="134">
        <v>1641</v>
      </c>
      <c r="B1650" s="286"/>
      <c r="C1650" s="146">
        <f t="shared" si="311"/>
        <v>0</v>
      </c>
      <c r="D1650" s="146">
        <f t="shared" si="312"/>
        <v>1</v>
      </c>
      <c r="E1650" s="146">
        <f t="shared" si="313"/>
        <v>1900</v>
      </c>
      <c r="F1650" s="287"/>
      <c r="G1650" s="287"/>
      <c r="H1650" s="287"/>
      <c r="I1650" s="288"/>
      <c r="J1650" s="287"/>
      <c r="K1650" s="288"/>
      <c r="L1650" s="134"/>
      <c r="M1650" s="133"/>
      <c r="N1650" s="288"/>
      <c r="O1650" s="134"/>
      <c r="P1650" s="166"/>
      <c r="Q1650" s="289"/>
      <c r="R1650" s="165"/>
      <c r="S1650" s="290"/>
      <c r="T1650" s="290"/>
      <c r="U1650" s="290"/>
      <c r="V1650" s="290"/>
      <c r="W1650" s="166"/>
      <c r="X1650" s="135"/>
      <c r="Y1650" s="418">
        <f t="shared" si="314"/>
        <v>0</v>
      </c>
      <c r="Z1650" s="291">
        <f t="shared" si="315"/>
        <v>0</v>
      </c>
      <c r="AA1650" s="163"/>
      <c r="AB1650" s="177" t="str">
        <f t="shared" si="316"/>
        <v/>
      </c>
      <c r="AC1650" s="283" t="str">
        <f t="shared" si="317"/>
        <v/>
      </c>
      <c r="AD1650" s="283" t="str">
        <f t="shared" si="318"/>
        <v/>
      </c>
      <c r="AE1650" s="163"/>
      <c r="AF1650" s="162"/>
      <c r="AP1650" s="581"/>
    </row>
    <row r="1651" spans="1:42" s="141" customFormat="1">
      <c r="A1651" s="134">
        <v>1642</v>
      </c>
      <c r="B1651" s="286"/>
      <c r="C1651" s="146">
        <f t="shared" si="311"/>
        <v>0</v>
      </c>
      <c r="D1651" s="146">
        <f t="shared" si="312"/>
        <v>1</v>
      </c>
      <c r="E1651" s="146">
        <f t="shared" si="313"/>
        <v>1900</v>
      </c>
      <c r="F1651" s="287"/>
      <c r="G1651" s="287"/>
      <c r="H1651" s="287"/>
      <c r="I1651" s="288"/>
      <c r="J1651" s="287"/>
      <c r="K1651" s="288"/>
      <c r="L1651" s="134"/>
      <c r="M1651" s="133"/>
      <c r="N1651" s="288"/>
      <c r="O1651" s="134"/>
      <c r="P1651" s="166"/>
      <c r="Q1651" s="289"/>
      <c r="R1651" s="165"/>
      <c r="S1651" s="290"/>
      <c r="T1651" s="290"/>
      <c r="U1651" s="290"/>
      <c r="V1651" s="290"/>
      <c r="W1651" s="166"/>
      <c r="X1651" s="135"/>
      <c r="Y1651" s="418">
        <f t="shared" si="314"/>
        <v>0</v>
      </c>
      <c r="Z1651" s="291">
        <f t="shared" si="315"/>
        <v>0</v>
      </c>
      <c r="AA1651" s="163"/>
      <c r="AB1651" s="177" t="str">
        <f t="shared" si="316"/>
        <v/>
      </c>
      <c r="AC1651" s="283" t="str">
        <f t="shared" si="317"/>
        <v/>
      </c>
      <c r="AD1651" s="283" t="str">
        <f t="shared" si="318"/>
        <v/>
      </c>
      <c r="AE1651" s="163"/>
      <c r="AF1651" s="162"/>
      <c r="AP1651" s="581"/>
    </row>
    <row r="1652" spans="1:42" s="141" customFormat="1">
      <c r="A1652" s="134">
        <v>1643</v>
      </c>
      <c r="B1652" s="286"/>
      <c r="C1652" s="146">
        <f t="shared" si="311"/>
        <v>0</v>
      </c>
      <c r="D1652" s="146">
        <f t="shared" si="312"/>
        <v>1</v>
      </c>
      <c r="E1652" s="146">
        <f t="shared" si="313"/>
        <v>1900</v>
      </c>
      <c r="F1652" s="287"/>
      <c r="G1652" s="287"/>
      <c r="H1652" s="287"/>
      <c r="I1652" s="288"/>
      <c r="J1652" s="287"/>
      <c r="K1652" s="288"/>
      <c r="L1652" s="134"/>
      <c r="M1652" s="133"/>
      <c r="N1652" s="288"/>
      <c r="O1652" s="134"/>
      <c r="P1652" s="166"/>
      <c r="Q1652" s="289"/>
      <c r="R1652" s="165"/>
      <c r="S1652" s="290"/>
      <c r="T1652" s="290"/>
      <c r="U1652" s="290"/>
      <c r="V1652" s="290"/>
      <c r="W1652" s="166"/>
      <c r="X1652" s="135"/>
      <c r="Y1652" s="418">
        <f t="shared" si="314"/>
        <v>0</v>
      </c>
      <c r="Z1652" s="291">
        <f t="shared" si="315"/>
        <v>0</v>
      </c>
      <c r="AA1652" s="163"/>
      <c r="AB1652" s="177" t="str">
        <f t="shared" si="316"/>
        <v/>
      </c>
      <c r="AC1652" s="283" t="str">
        <f t="shared" si="317"/>
        <v/>
      </c>
      <c r="AD1652" s="283" t="str">
        <f t="shared" si="318"/>
        <v/>
      </c>
      <c r="AE1652" s="163"/>
      <c r="AF1652" s="162"/>
      <c r="AP1652" s="581"/>
    </row>
    <row r="1653" spans="1:42" s="141" customFormat="1">
      <c r="A1653" s="134">
        <v>1644</v>
      </c>
      <c r="B1653" s="286"/>
      <c r="C1653" s="146">
        <f t="shared" si="311"/>
        <v>0</v>
      </c>
      <c r="D1653" s="146">
        <f t="shared" si="312"/>
        <v>1</v>
      </c>
      <c r="E1653" s="146">
        <f t="shared" si="313"/>
        <v>1900</v>
      </c>
      <c r="F1653" s="287"/>
      <c r="G1653" s="287"/>
      <c r="H1653" s="287"/>
      <c r="I1653" s="288"/>
      <c r="J1653" s="287"/>
      <c r="K1653" s="288"/>
      <c r="L1653" s="134"/>
      <c r="M1653" s="133"/>
      <c r="N1653" s="288"/>
      <c r="O1653" s="134"/>
      <c r="P1653" s="166"/>
      <c r="Q1653" s="289"/>
      <c r="R1653" s="165"/>
      <c r="S1653" s="290"/>
      <c r="T1653" s="290"/>
      <c r="U1653" s="290"/>
      <c r="V1653" s="290"/>
      <c r="W1653" s="166"/>
      <c r="X1653" s="135"/>
      <c r="Y1653" s="418">
        <f t="shared" si="314"/>
        <v>0</v>
      </c>
      <c r="Z1653" s="291">
        <f t="shared" si="315"/>
        <v>0</v>
      </c>
      <c r="AA1653" s="163"/>
      <c r="AB1653" s="177" t="str">
        <f t="shared" si="316"/>
        <v/>
      </c>
      <c r="AC1653" s="283" t="str">
        <f t="shared" si="317"/>
        <v/>
      </c>
      <c r="AD1653" s="283" t="str">
        <f t="shared" si="318"/>
        <v/>
      </c>
      <c r="AE1653" s="163"/>
      <c r="AF1653" s="162"/>
      <c r="AP1653" s="581"/>
    </row>
    <row r="1654" spans="1:42" s="141" customFormat="1">
      <c r="A1654" s="134">
        <v>1645</v>
      </c>
      <c r="B1654" s="286"/>
      <c r="C1654" s="146">
        <f t="shared" si="311"/>
        <v>0</v>
      </c>
      <c r="D1654" s="146">
        <f t="shared" si="312"/>
        <v>1</v>
      </c>
      <c r="E1654" s="146">
        <f t="shared" si="313"/>
        <v>1900</v>
      </c>
      <c r="F1654" s="287"/>
      <c r="G1654" s="287"/>
      <c r="H1654" s="287"/>
      <c r="I1654" s="288"/>
      <c r="J1654" s="287"/>
      <c r="K1654" s="288"/>
      <c r="L1654" s="134"/>
      <c r="M1654" s="133"/>
      <c r="N1654" s="288"/>
      <c r="O1654" s="134"/>
      <c r="P1654" s="166"/>
      <c r="Q1654" s="289"/>
      <c r="R1654" s="165"/>
      <c r="S1654" s="290"/>
      <c r="T1654" s="290"/>
      <c r="U1654" s="290"/>
      <c r="V1654" s="290"/>
      <c r="W1654" s="166"/>
      <c r="X1654" s="135"/>
      <c r="Y1654" s="418">
        <f t="shared" si="314"/>
        <v>0</v>
      </c>
      <c r="Z1654" s="291">
        <f t="shared" si="315"/>
        <v>0</v>
      </c>
      <c r="AA1654" s="163"/>
      <c r="AB1654" s="177" t="str">
        <f t="shared" si="316"/>
        <v/>
      </c>
      <c r="AC1654" s="283" t="str">
        <f t="shared" si="317"/>
        <v/>
      </c>
      <c r="AD1654" s="283" t="str">
        <f t="shared" si="318"/>
        <v/>
      </c>
      <c r="AE1654" s="163"/>
      <c r="AF1654" s="162"/>
      <c r="AP1654" s="581"/>
    </row>
    <row r="1655" spans="1:42" s="141" customFormat="1">
      <c r="A1655" s="134">
        <v>1646</v>
      </c>
      <c r="B1655" s="286"/>
      <c r="C1655" s="146">
        <f t="shared" si="311"/>
        <v>0</v>
      </c>
      <c r="D1655" s="146">
        <f t="shared" si="312"/>
        <v>1</v>
      </c>
      <c r="E1655" s="146">
        <f t="shared" si="313"/>
        <v>1900</v>
      </c>
      <c r="F1655" s="287"/>
      <c r="G1655" s="287"/>
      <c r="H1655" s="287"/>
      <c r="I1655" s="288"/>
      <c r="J1655" s="287"/>
      <c r="K1655" s="288"/>
      <c r="L1655" s="134"/>
      <c r="M1655" s="133"/>
      <c r="N1655" s="288"/>
      <c r="O1655" s="134"/>
      <c r="P1655" s="166"/>
      <c r="Q1655" s="289"/>
      <c r="R1655" s="165"/>
      <c r="S1655" s="290"/>
      <c r="T1655" s="290"/>
      <c r="U1655" s="290"/>
      <c r="V1655" s="290"/>
      <c r="W1655" s="166"/>
      <c r="X1655" s="135"/>
      <c r="Y1655" s="418">
        <f t="shared" si="314"/>
        <v>0</v>
      </c>
      <c r="Z1655" s="291">
        <f t="shared" si="315"/>
        <v>0</v>
      </c>
      <c r="AA1655" s="163"/>
      <c r="AB1655" s="177" t="str">
        <f t="shared" si="316"/>
        <v/>
      </c>
      <c r="AC1655" s="283" t="str">
        <f t="shared" si="317"/>
        <v/>
      </c>
      <c r="AD1655" s="283" t="str">
        <f t="shared" si="318"/>
        <v/>
      </c>
      <c r="AE1655" s="163"/>
      <c r="AF1655" s="162"/>
      <c r="AP1655" s="581"/>
    </row>
    <row r="1656" spans="1:42" s="141" customFormat="1">
      <c r="A1656" s="134">
        <v>1647</v>
      </c>
      <c r="B1656" s="286"/>
      <c r="C1656" s="146">
        <f t="shared" si="311"/>
        <v>0</v>
      </c>
      <c r="D1656" s="146">
        <f t="shared" si="312"/>
        <v>1</v>
      </c>
      <c r="E1656" s="146">
        <f t="shared" si="313"/>
        <v>1900</v>
      </c>
      <c r="F1656" s="287"/>
      <c r="G1656" s="287"/>
      <c r="H1656" s="287"/>
      <c r="I1656" s="288"/>
      <c r="J1656" s="287"/>
      <c r="K1656" s="288"/>
      <c r="L1656" s="134"/>
      <c r="M1656" s="133"/>
      <c r="N1656" s="288"/>
      <c r="O1656" s="134"/>
      <c r="P1656" s="166"/>
      <c r="Q1656" s="289"/>
      <c r="R1656" s="165"/>
      <c r="S1656" s="290"/>
      <c r="T1656" s="290"/>
      <c r="U1656" s="290"/>
      <c r="V1656" s="290"/>
      <c r="W1656" s="166"/>
      <c r="X1656" s="135"/>
      <c r="Y1656" s="418">
        <f t="shared" si="314"/>
        <v>0</v>
      </c>
      <c r="Z1656" s="291">
        <f t="shared" si="315"/>
        <v>0</v>
      </c>
      <c r="AA1656" s="163"/>
      <c r="AB1656" s="177" t="str">
        <f t="shared" si="316"/>
        <v/>
      </c>
      <c r="AC1656" s="283" t="str">
        <f t="shared" si="317"/>
        <v/>
      </c>
      <c r="AD1656" s="283" t="str">
        <f t="shared" si="318"/>
        <v/>
      </c>
      <c r="AE1656" s="163"/>
      <c r="AF1656" s="162"/>
      <c r="AP1656" s="581"/>
    </row>
    <row r="1657" spans="1:42" s="141" customFormat="1">
      <c r="A1657" s="134">
        <v>1648</v>
      </c>
      <c r="B1657" s="286"/>
      <c r="C1657" s="146">
        <f t="shared" si="311"/>
        <v>0</v>
      </c>
      <c r="D1657" s="146">
        <f t="shared" si="312"/>
        <v>1</v>
      </c>
      <c r="E1657" s="146">
        <f t="shared" si="313"/>
        <v>1900</v>
      </c>
      <c r="F1657" s="287"/>
      <c r="G1657" s="287"/>
      <c r="H1657" s="287"/>
      <c r="I1657" s="288"/>
      <c r="J1657" s="287"/>
      <c r="K1657" s="288"/>
      <c r="L1657" s="134"/>
      <c r="M1657" s="133"/>
      <c r="N1657" s="288"/>
      <c r="O1657" s="134"/>
      <c r="P1657" s="166"/>
      <c r="Q1657" s="289"/>
      <c r="R1657" s="165"/>
      <c r="S1657" s="290"/>
      <c r="T1657" s="290"/>
      <c r="U1657" s="290"/>
      <c r="V1657" s="290"/>
      <c r="W1657" s="166"/>
      <c r="X1657" s="135"/>
      <c r="Y1657" s="418">
        <f t="shared" si="314"/>
        <v>0</v>
      </c>
      <c r="Z1657" s="291">
        <f t="shared" si="315"/>
        <v>0</v>
      </c>
      <c r="AA1657" s="163"/>
      <c r="AB1657" s="177" t="str">
        <f t="shared" si="316"/>
        <v/>
      </c>
      <c r="AC1657" s="283" t="str">
        <f t="shared" si="317"/>
        <v/>
      </c>
      <c r="AD1657" s="283" t="str">
        <f t="shared" si="318"/>
        <v/>
      </c>
      <c r="AE1657" s="163"/>
      <c r="AF1657" s="162"/>
      <c r="AP1657" s="581"/>
    </row>
    <row r="1658" spans="1:42" s="141" customFormat="1">
      <c r="A1658" s="134">
        <v>1649</v>
      </c>
      <c r="B1658" s="286"/>
      <c r="C1658" s="146">
        <f t="shared" si="311"/>
        <v>0</v>
      </c>
      <c r="D1658" s="146">
        <f t="shared" si="312"/>
        <v>1</v>
      </c>
      <c r="E1658" s="146">
        <f t="shared" si="313"/>
        <v>1900</v>
      </c>
      <c r="F1658" s="287"/>
      <c r="G1658" s="287"/>
      <c r="H1658" s="287"/>
      <c r="I1658" s="288"/>
      <c r="J1658" s="287"/>
      <c r="K1658" s="288"/>
      <c r="L1658" s="134"/>
      <c r="M1658" s="133"/>
      <c r="N1658" s="288"/>
      <c r="O1658" s="134"/>
      <c r="P1658" s="166"/>
      <c r="Q1658" s="289"/>
      <c r="R1658" s="165"/>
      <c r="S1658" s="290"/>
      <c r="T1658" s="290"/>
      <c r="U1658" s="290"/>
      <c r="V1658" s="290"/>
      <c r="W1658" s="166"/>
      <c r="X1658" s="135"/>
      <c r="Y1658" s="418">
        <f t="shared" si="314"/>
        <v>0</v>
      </c>
      <c r="Z1658" s="291">
        <f t="shared" si="315"/>
        <v>0</v>
      </c>
      <c r="AA1658" s="163"/>
      <c r="AB1658" s="177" t="str">
        <f t="shared" si="316"/>
        <v/>
      </c>
      <c r="AC1658" s="283" t="str">
        <f t="shared" si="317"/>
        <v/>
      </c>
      <c r="AD1658" s="283" t="str">
        <f t="shared" si="318"/>
        <v/>
      </c>
      <c r="AE1658" s="163"/>
      <c r="AF1658" s="162"/>
      <c r="AP1658" s="581"/>
    </row>
    <row r="1659" spans="1:42" s="141" customFormat="1">
      <c r="A1659" s="134">
        <v>1650</v>
      </c>
      <c r="B1659" s="286"/>
      <c r="C1659" s="146">
        <f t="shared" si="311"/>
        <v>0</v>
      </c>
      <c r="D1659" s="146">
        <f t="shared" si="312"/>
        <v>1</v>
      </c>
      <c r="E1659" s="146">
        <f t="shared" si="313"/>
        <v>1900</v>
      </c>
      <c r="F1659" s="287"/>
      <c r="G1659" s="287"/>
      <c r="H1659" s="287"/>
      <c r="I1659" s="288"/>
      <c r="J1659" s="287"/>
      <c r="K1659" s="288"/>
      <c r="L1659" s="134"/>
      <c r="M1659" s="133"/>
      <c r="N1659" s="288"/>
      <c r="O1659" s="134"/>
      <c r="P1659" s="166"/>
      <c r="Q1659" s="289"/>
      <c r="R1659" s="165"/>
      <c r="S1659" s="290"/>
      <c r="T1659" s="290"/>
      <c r="U1659" s="290"/>
      <c r="V1659" s="290"/>
      <c r="W1659" s="166"/>
      <c r="X1659" s="135"/>
      <c r="Y1659" s="418">
        <f t="shared" si="314"/>
        <v>0</v>
      </c>
      <c r="Z1659" s="291">
        <f t="shared" si="315"/>
        <v>0</v>
      </c>
      <c r="AA1659" s="163"/>
      <c r="AB1659" s="177" t="str">
        <f t="shared" si="316"/>
        <v/>
      </c>
      <c r="AC1659" s="283" t="str">
        <f t="shared" si="317"/>
        <v/>
      </c>
      <c r="AD1659" s="283" t="str">
        <f t="shared" si="318"/>
        <v/>
      </c>
      <c r="AE1659" s="163"/>
      <c r="AF1659" s="162"/>
      <c r="AP1659" s="581"/>
    </row>
    <row r="1660" spans="1:42" s="141" customFormat="1">
      <c r="A1660" s="134">
        <v>1651</v>
      </c>
      <c r="B1660" s="286"/>
      <c r="C1660" s="146">
        <f t="shared" si="311"/>
        <v>0</v>
      </c>
      <c r="D1660" s="146">
        <f t="shared" si="312"/>
        <v>1</v>
      </c>
      <c r="E1660" s="146">
        <f t="shared" si="313"/>
        <v>1900</v>
      </c>
      <c r="F1660" s="287"/>
      <c r="G1660" s="287"/>
      <c r="H1660" s="287"/>
      <c r="I1660" s="288"/>
      <c r="J1660" s="287"/>
      <c r="K1660" s="288"/>
      <c r="L1660" s="134"/>
      <c r="M1660" s="133"/>
      <c r="N1660" s="288"/>
      <c r="O1660" s="134"/>
      <c r="P1660" s="166"/>
      <c r="Q1660" s="289"/>
      <c r="R1660" s="165"/>
      <c r="S1660" s="290"/>
      <c r="T1660" s="290"/>
      <c r="U1660" s="290"/>
      <c r="V1660" s="290"/>
      <c r="W1660" s="166"/>
      <c r="X1660" s="135"/>
      <c r="Y1660" s="418">
        <f t="shared" si="314"/>
        <v>0</v>
      </c>
      <c r="Z1660" s="291">
        <f t="shared" si="315"/>
        <v>0</v>
      </c>
      <c r="AA1660" s="163"/>
      <c r="AB1660" s="177" t="str">
        <f t="shared" si="316"/>
        <v/>
      </c>
      <c r="AC1660" s="283" t="str">
        <f t="shared" si="317"/>
        <v/>
      </c>
      <c r="AD1660" s="283" t="str">
        <f t="shared" si="318"/>
        <v/>
      </c>
      <c r="AE1660" s="163"/>
      <c r="AF1660" s="162"/>
      <c r="AP1660" s="581"/>
    </row>
    <row r="1661" spans="1:42" s="141" customFormat="1">
      <c r="A1661" s="134">
        <v>1652</v>
      </c>
      <c r="B1661" s="286"/>
      <c r="C1661" s="146">
        <f t="shared" si="311"/>
        <v>0</v>
      </c>
      <c r="D1661" s="146">
        <f t="shared" si="312"/>
        <v>1</v>
      </c>
      <c r="E1661" s="146">
        <f t="shared" si="313"/>
        <v>1900</v>
      </c>
      <c r="F1661" s="287"/>
      <c r="G1661" s="287"/>
      <c r="H1661" s="287"/>
      <c r="I1661" s="288"/>
      <c r="J1661" s="287"/>
      <c r="K1661" s="288"/>
      <c r="L1661" s="134"/>
      <c r="M1661" s="133"/>
      <c r="N1661" s="288"/>
      <c r="O1661" s="134"/>
      <c r="P1661" s="166"/>
      <c r="Q1661" s="289"/>
      <c r="R1661" s="165"/>
      <c r="S1661" s="290"/>
      <c r="T1661" s="290"/>
      <c r="U1661" s="290"/>
      <c r="V1661" s="290"/>
      <c r="W1661" s="166"/>
      <c r="X1661" s="135"/>
      <c r="Y1661" s="418">
        <f t="shared" si="314"/>
        <v>0</v>
      </c>
      <c r="Z1661" s="291">
        <f t="shared" si="315"/>
        <v>0</v>
      </c>
      <c r="AA1661" s="163"/>
      <c r="AB1661" s="177" t="str">
        <f t="shared" si="316"/>
        <v/>
      </c>
      <c r="AC1661" s="283" t="str">
        <f t="shared" si="317"/>
        <v/>
      </c>
      <c r="AD1661" s="283" t="str">
        <f t="shared" si="318"/>
        <v/>
      </c>
      <c r="AE1661" s="163"/>
      <c r="AF1661" s="162"/>
      <c r="AP1661" s="581"/>
    </row>
    <row r="1662" spans="1:42" s="141" customFormat="1">
      <c r="A1662" s="134">
        <v>1653</v>
      </c>
      <c r="B1662" s="286"/>
      <c r="C1662" s="146">
        <f t="shared" si="311"/>
        <v>0</v>
      </c>
      <c r="D1662" s="146">
        <f t="shared" si="312"/>
        <v>1</v>
      </c>
      <c r="E1662" s="146">
        <f t="shared" si="313"/>
        <v>1900</v>
      </c>
      <c r="F1662" s="287"/>
      <c r="G1662" s="287"/>
      <c r="H1662" s="287"/>
      <c r="I1662" s="288"/>
      <c r="J1662" s="287"/>
      <c r="K1662" s="288"/>
      <c r="L1662" s="134"/>
      <c r="M1662" s="133"/>
      <c r="N1662" s="288"/>
      <c r="O1662" s="134"/>
      <c r="P1662" s="166"/>
      <c r="Q1662" s="289"/>
      <c r="R1662" s="165"/>
      <c r="S1662" s="290"/>
      <c r="T1662" s="290"/>
      <c r="U1662" s="290"/>
      <c r="V1662" s="290"/>
      <c r="W1662" s="166"/>
      <c r="X1662" s="135"/>
      <c r="Y1662" s="418">
        <f t="shared" si="314"/>
        <v>0</v>
      </c>
      <c r="Z1662" s="291">
        <f t="shared" si="315"/>
        <v>0</v>
      </c>
      <c r="AA1662" s="163"/>
      <c r="AB1662" s="177" t="str">
        <f t="shared" si="316"/>
        <v/>
      </c>
      <c r="AC1662" s="283" t="str">
        <f t="shared" si="317"/>
        <v/>
      </c>
      <c r="AD1662" s="283" t="str">
        <f t="shared" si="318"/>
        <v/>
      </c>
      <c r="AE1662" s="163"/>
      <c r="AF1662" s="162"/>
      <c r="AP1662" s="581"/>
    </row>
    <row r="1663" spans="1:42" s="141" customFormat="1">
      <c r="A1663" s="134">
        <v>1654</v>
      </c>
      <c r="B1663" s="286"/>
      <c r="C1663" s="146">
        <f t="shared" si="311"/>
        <v>0</v>
      </c>
      <c r="D1663" s="146">
        <f t="shared" si="312"/>
        <v>1</v>
      </c>
      <c r="E1663" s="146">
        <f t="shared" si="313"/>
        <v>1900</v>
      </c>
      <c r="F1663" s="287"/>
      <c r="G1663" s="287"/>
      <c r="H1663" s="287"/>
      <c r="I1663" s="288"/>
      <c r="J1663" s="287"/>
      <c r="K1663" s="288"/>
      <c r="L1663" s="134"/>
      <c r="M1663" s="133"/>
      <c r="N1663" s="288"/>
      <c r="O1663" s="134"/>
      <c r="P1663" s="166"/>
      <c r="Q1663" s="289"/>
      <c r="R1663" s="165"/>
      <c r="S1663" s="290"/>
      <c r="T1663" s="290"/>
      <c r="U1663" s="290"/>
      <c r="V1663" s="290"/>
      <c r="W1663" s="166"/>
      <c r="X1663" s="135"/>
      <c r="Y1663" s="418">
        <f t="shared" si="314"/>
        <v>0</v>
      </c>
      <c r="Z1663" s="291">
        <f t="shared" si="315"/>
        <v>0</v>
      </c>
      <c r="AA1663" s="163"/>
      <c r="AB1663" s="177" t="str">
        <f t="shared" si="316"/>
        <v/>
      </c>
      <c r="AC1663" s="283" t="str">
        <f t="shared" si="317"/>
        <v/>
      </c>
      <c r="AD1663" s="283" t="str">
        <f t="shared" si="318"/>
        <v/>
      </c>
      <c r="AE1663" s="163"/>
      <c r="AF1663" s="162"/>
      <c r="AP1663" s="581"/>
    </row>
    <row r="1664" spans="1:42" s="141" customFormat="1">
      <c r="A1664" s="134">
        <v>1655</v>
      </c>
      <c r="B1664" s="286"/>
      <c r="C1664" s="146">
        <f t="shared" si="311"/>
        <v>0</v>
      </c>
      <c r="D1664" s="146">
        <f t="shared" si="312"/>
        <v>1</v>
      </c>
      <c r="E1664" s="146">
        <f t="shared" si="313"/>
        <v>1900</v>
      </c>
      <c r="F1664" s="287"/>
      <c r="G1664" s="287"/>
      <c r="H1664" s="287"/>
      <c r="I1664" s="288"/>
      <c r="J1664" s="287"/>
      <c r="K1664" s="288"/>
      <c r="L1664" s="134"/>
      <c r="M1664" s="133"/>
      <c r="N1664" s="288"/>
      <c r="O1664" s="134"/>
      <c r="P1664" s="166"/>
      <c r="Q1664" s="289"/>
      <c r="R1664" s="165"/>
      <c r="S1664" s="290"/>
      <c r="T1664" s="290"/>
      <c r="U1664" s="290"/>
      <c r="V1664" s="290"/>
      <c r="W1664" s="166"/>
      <c r="X1664" s="135"/>
      <c r="Y1664" s="418">
        <f t="shared" si="314"/>
        <v>0</v>
      </c>
      <c r="Z1664" s="291">
        <f t="shared" si="315"/>
        <v>0</v>
      </c>
      <c r="AA1664" s="163"/>
      <c r="AB1664" s="177" t="str">
        <f t="shared" si="316"/>
        <v/>
      </c>
      <c r="AC1664" s="283" t="str">
        <f t="shared" si="317"/>
        <v/>
      </c>
      <c r="AD1664" s="283" t="str">
        <f t="shared" si="318"/>
        <v/>
      </c>
      <c r="AE1664" s="163"/>
      <c r="AF1664" s="162"/>
      <c r="AP1664" s="581"/>
    </row>
    <row r="1665" spans="1:42" s="141" customFormat="1">
      <c r="A1665" s="134">
        <v>1656</v>
      </c>
      <c r="B1665" s="286"/>
      <c r="C1665" s="146">
        <f t="shared" si="311"/>
        <v>0</v>
      </c>
      <c r="D1665" s="146">
        <f t="shared" si="312"/>
        <v>1</v>
      </c>
      <c r="E1665" s="146">
        <f t="shared" si="313"/>
        <v>1900</v>
      </c>
      <c r="F1665" s="287"/>
      <c r="G1665" s="287"/>
      <c r="H1665" s="287"/>
      <c r="I1665" s="288"/>
      <c r="J1665" s="287"/>
      <c r="K1665" s="288"/>
      <c r="L1665" s="134"/>
      <c r="M1665" s="133"/>
      <c r="N1665" s="288"/>
      <c r="O1665" s="134"/>
      <c r="P1665" s="166"/>
      <c r="Q1665" s="289"/>
      <c r="R1665" s="165"/>
      <c r="S1665" s="290"/>
      <c r="T1665" s="290"/>
      <c r="U1665" s="290"/>
      <c r="V1665" s="290"/>
      <c r="W1665" s="166"/>
      <c r="X1665" s="135"/>
      <c r="Y1665" s="418">
        <f t="shared" si="314"/>
        <v>0</v>
      </c>
      <c r="Z1665" s="291">
        <f t="shared" si="315"/>
        <v>0</v>
      </c>
      <c r="AA1665" s="163"/>
      <c r="AB1665" s="177" t="str">
        <f t="shared" si="316"/>
        <v/>
      </c>
      <c r="AC1665" s="283" t="str">
        <f t="shared" si="317"/>
        <v/>
      </c>
      <c r="AD1665" s="283" t="str">
        <f t="shared" si="318"/>
        <v/>
      </c>
      <c r="AE1665" s="163"/>
      <c r="AF1665" s="162"/>
      <c r="AP1665" s="581"/>
    </row>
    <row r="1666" spans="1:42" s="141" customFormat="1">
      <c r="A1666" s="134">
        <v>1657</v>
      </c>
      <c r="B1666" s="286"/>
      <c r="C1666" s="146">
        <f t="shared" si="311"/>
        <v>0</v>
      </c>
      <c r="D1666" s="146">
        <f t="shared" si="312"/>
        <v>1</v>
      </c>
      <c r="E1666" s="146">
        <f t="shared" si="313"/>
        <v>1900</v>
      </c>
      <c r="F1666" s="287"/>
      <c r="G1666" s="287"/>
      <c r="H1666" s="287"/>
      <c r="I1666" s="288"/>
      <c r="J1666" s="287"/>
      <c r="K1666" s="288"/>
      <c r="L1666" s="134"/>
      <c r="M1666" s="133"/>
      <c r="N1666" s="288"/>
      <c r="O1666" s="134"/>
      <c r="P1666" s="166"/>
      <c r="Q1666" s="289"/>
      <c r="R1666" s="165"/>
      <c r="S1666" s="290"/>
      <c r="T1666" s="290"/>
      <c r="U1666" s="290"/>
      <c r="V1666" s="290"/>
      <c r="W1666" s="166"/>
      <c r="X1666" s="135"/>
      <c r="Y1666" s="418">
        <f t="shared" si="314"/>
        <v>0</v>
      </c>
      <c r="Z1666" s="291">
        <f t="shared" si="315"/>
        <v>0</v>
      </c>
      <c r="AA1666" s="163"/>
      <c r="AB1666" s="177" t="str">
        <f t="shared" si="316"/>
        <v/>
      </c>
      <c r="AC1666" s="283" t="str">
        <f t="shared" si="317"/>
        <v/>
      </c>
      <c r="AD1666" s="283" t="str">
        <f t="shared" si="318"/>
        <v/>
      </c>
      <c r="AE1666" s="163"/>
      <c r="AF1666" s="162"/>
      <c r="AP1666" s="581"/>
    </row>
    <row r="1667" spans="1:42" s="141" customFormat="1">
      <c r="A1667" s="134">
        <v>1658</v>
      </c>
      <c r="B1667" s="286"/>
      <c r="C1667" s="146">
        <f t="shared" si="311"/>
        <v>0</v>
      </c>
      <c r="D1667" s="146">
        <f t="shared" si="312"/>
        <v>1</v>
      </c>
      <c r="E1667" s="146">
        <f t="shared" si="313"/>
        <v>1900</v>
      </c>
      <c r="F1667" s="287"/>
      <c r="G1667" s="287"/>
      <c r="H1667" s="287"/>
      <c r="I1667" s="288"/>
      <c r="J1667" s="287"/>
      <c r="K1667" s="288"/>
      <c r="L1667" s="134"/>
      <c r="M1667" s="133"/>
      <c r="N1667" s="288"/>
      <c r="O1667" s="134"/>
      <c r="P1667" s="166"/>
      <c r="Q1667" s="289"/>
      <c r="R1667" s="165"/>
      <c r="S1667" s="290"/>
      <c r="T1667" s="290"/>
      <c r="U1667" s="290"/>
      <c r="V1667" s="290"/>
      <c r="W1667" s="166"/>
      <c r="X1667" s="135"/>
      <c r="Y1667" s="418">
        <f t="shared" si="314"/>
        <v>0</v>
      </c>
      <c r="Z1667" s="291">
        <f t="shared" si="315"/>
        <v>0</v>
      </c>
      <c r="AA1667" s="163"/>
      <c r="AB1667" s="177" t="str">
        <f t="shared" si="316"/>
        <v/>
      </c>
      <c r="AC1667" s="283" t="str">
        <f t="shared" si="317"/>
        <v/>
      </c>
      <c r="AD1667" s="283" t="str">
        <f t="shared" si="318"/>
        <v/>
      </c>
      <c r="AE1667" s="163"/>
      <c r="AF1667" s="162"/>
      <c r="AP1667" s="581"/>
    </row>
    <row r="1668" spans="1:42" s="141" customFormat="1">
      <c r="A1668" s="134">
        <v>1659</v>
      </c>
      <c r="B1668" s="286"/>
      <c r="C1668" s="146">
        <f t="shared" si="311"/>
        <v>0</v>
      </c>
      <c r="D1668" s="146">
        <f t="shared" si="312"/>
        <v>1</v>
      </c>
      <c r="E1668" s="146">
        <f t="shared" si="313"/>
        <v>1900</v>
      </c>
      <c r="F1668" s="287"/>
      <c r="G1668" s="287"/>
      <c r="H1668" s="287"/>
      <c r="I1668" s="288"/>
      <c r="J1668" s="287"/>
      <c r="K1668" s="288"/>
      <c r="L1668" s="134"/>
      <c r="M1668" s="133"/>
      <c r="N1668" s="288"/>
      <c r="O1668" s="134"/>
      <c r="P1668" s="166"/>
      <c r="Q1668" s="289"/>
      <c r="R1668" s="165"/>
      <c r="S1668" s="290"/>
      <c r="T1668" s="290"/>
      <c r="U1668" s="290"/>
      <c r="V1668" s="290"/>
      <c r="W1668" s="166"/>
      <c r="X1668" s="135"/>
      <c r="Y1668" s="418">
        <f t="shared" si="314"/>
        <v>0</v>
      </c>
      <c r="Z1668" s="291">
        <f t="shared" si="315"/>
        <v>0</v>
      </c>
      <c r="AA1668" s="163"/>
      <c r="AB1668" s="177" t="str">
        <f t="shared" si="316"/>
        <v/>
      </c>
      <c r="AC1668" s="283" t="str">
        <f t="shared" si="317"/>
        <v/>
      </c>
      <c r="AD1668" s="283" t="str">
        <f t="shared" si="318"/>
        <v/>
      </c>
      <c r="AE1668" s="163"/>
      <c r="AF1668" s="162"/>
      <c r="AP1668" s="581"/>
    </row>
    <row r="1669" spans="1:42" s="141" customFormat="1">
      <c r="A1669" s="134">
        <v>1660</v>
      </c>
      <c r="B1669" s="286"/>
      <c r="C1669" s="146">
        <f t="shared" si="311"/>
        <v>0</v>
      </c>
      <c r="D1669" s="146">
        <f t="shared" si="312"/>
        <v>1</v>
      </c>
      <c r="E1669" s="146">
        <f t="shared" si="313"/>
        <v>1900</v>
      </c>
      <c r="F1669" s="287"/>
      <c r="G1669" s="287"/>
      <c r="H1669" s="287"/>
      <c r="I1669" s="288"/>
      <c r="J1669" s="287"/>
      <c r="K1669" s="288"/>
      <c r="L1669" s="134"/>
      <c r="M1669" s="133"/>
      <c r="N1669" s="288"/>
      <c r="O1669" s="134"/>
      <c r="P1669" s="166"/>
      <c r="Q1669" s="289"/>
      <c r="R1669" s="165"/>
      <c r="S1669" s="290"/>
      <c r="T1669" s="290"/>
      <c r="U1669" s="290"/>
      <c r="V1669" s="290"/>
      <c r="W1669" s="166"/>
      <c r="X1669" s="135"/>
      <c r="Y1669" s="418">
        <f t="shared" si="314"/>
        <v>0</v>
      </c>
      <c r="Z1669" s="291">
        <f t="shared" si="315"/>
        <v>0</v>
      </c>
      <c r="AA1669" s="163"/>
      <c r="AB1669" s="177" t="str">
        <f t="shared" si="316"/>
        <v/>
      </c>
      <c r="AC1669" s="283" t="str">
        <f t="shared" si="317"/>
        <v/>
      </c>
      <c r="AD1669" s="283" t="str">
        <f t="shared" si="318"/>
        <v/>
      </c>
      <c r="AE1669" s="163"/>
      <c r="AF1669" s="162"/>
      <c r="AP1669" s="581"/>
    </row>
    <row r="1670" spans="1:42" s="141" customFormat="1">
      <c r="A1670" s="134">
        <v>1661</v>
      </c>
      <c r="B1670" s="286"/>
      <c r="C1670" s="146">
        <f t="shared" si="311"/>
        <v>0</v>
      </c>
      <c r="D1670" s="146">
        <f t="shared" si="312"/>
        <v>1</v>
      </c>
      <c r="E1670" s="146">
        <f t="shared" si="313"/>
        <v>1900</v>
      </c>
      <c r="F1670" s="287"/>
      <c r="G1670" s="287"/>
      <c r="H1670" s="287"/>
      <c r="I1670" s="288"/>
      <c r="J1670" s="287"/>
      <c r="K1670" s="288"/>
      <c r="L1670" s="134"/>
      <c r="M1670" s="133"/>
      <c r="N1670" s="288"/>
      <c r="O1670" s="134"/>
      <c r="P1670" s="166"/>
      <c r="Q1670" s="289"/>
      <c r="R1670" s="165"/>
      <c r="S1670" s="290"/>
      <c r="T1670" s="290"/>
      <c r="U1670" s="290"/>
      <c r="V1670" s="290"/>
      <c r="W1670" s="166"/>
      <c r="X1670" s="135"/>
      <c r="Y1670" s="418">
        <f t="shared" si="314"/>
        <v>0</v>
      </c>
      <c r="Z1670" s="291">
        <f t="shared" si="315"/>
        <v>0</v>
      </c>
      <c r="AA1670" s="163"/>
      <c r="AB1670" s="177" t="str">
        <f t="shared" si="316"/>
        <v/>
      </c>
      <c r="AC1670" s="283" t="str">
        <f t="shared" si="317"/>
        <v/>
      </c>
      <c r="AD1670" s="283" t="str">
        <f t="shared" si="318"/>
        <v/>
      </c>
      <c r="AE1670" s="163"/>
      <c r="AF1670" s="162"/>
      <c r="AP1670" s="581"/>
    </row>
    <row r="1671" spans="1:42" s="141" customFormat="1">
      <c r="A1671" s="134">
        <v>1662</v>
      </c>
      <c r="B1671" s="286"/>
      <c r="C1671" s="146">
        <f t="shared" si="311"/>
        <v>0</v>
      </c>
      <c r="D1671" s="146">
        <f t="shared" si="312"/>
        <v>1</v>
      </c>
      <c r="E1671" s="146">
        <f t="shared" si="313"/>
        <v>1900</v>
      </c>
      <c r="F1671" s="287"/>
      <c r="G1671" s="287"/>
      <c r="H1671" s="287"/>
      <c r="I1671" s="288"/>
      <c r="J1671" s="287"/>
      <c r="K1671" s="288"/>
      <c r="L1671" s="134"/>
      <c r="M1671" s="133"/>
      <c r="N1671" s="288"/>
      <c r="O1671" s="134"/>
      <c r="P1671" s="166"/>
      <c r="Q1671" s="289"/>
      <c r="R1671" s="165"/>
      <c r="S1671" s="290"/>
      <c r="T1671" s="290"/>
      <c r="U1671" s="290"/>
      <c r="V1671" s="290"/>
      <c r="W1671" s="166"/>
      <c r="X1671" s="135"/>
      <c r="Y1671" s="418">
        <f t="shared" si="314"/>
        <v>0</v>
      </c>
      <c r="Z1671" s="291">
        <f t="shared" si="315"/>
        <v>0</v>
      </c>
      <c r="AA1671" s="163"/>
      <c r="AB1671" s="177" t="str">
        <f t="shared" si="316"/>
        <v/>
      </c>
      <c r="AC1671" s="283" t="str">
        <f t="shared" si="317"/>
        <v/>
      </c>
      <c r="AD1671" s="283" t="str">
        <f t="shared" si="318"/>
        <v/>
      </c>
      <c r="AE1671" s="163"/>
      <c r="AF1671" s="162"/>
      <c r="AP1671" s="581"/>
    </row>
    <row r="1672" spans="1:42" s="141" customFormat="1">
      <c r="A1672" s="134">
        <v>1663</v>
      </c>
      <c r="B1672" s="286"/>
      <c r="C1672" s="146">
        <f t="shared" si="311"/>
        <v>0</v>
      </c>
      <c r="D1672" s="146">
        <f t="shared" si="312"/>
        <v>1</v>
      </c>
      <c r="E1672" s="146">
        <f t="shared" si="313"/>
        <v>1900</v>
      </c>
      <c r="F1672" s="287"/>
      <c r="G1672" s="287"/>
      <c r="H1672" s="287"/>
      <c r="I1672" s="288"/>
      <c r="J1672" s="287"/>
      <c r="K1672" s="288"/>
      <c r="L1672" s="134"/>
      <c r="M1672" s="133"/>
      <c r="N1672" s="288"/>
      <c r="O1672" s="134"/>
      <c r="P1672" s="166"/>
      <c r="Q1672" s="289"/>
      <c r="R1672" s="165"/>
      <c r="S1672" s="290"/>
      <c r="T1672" s="290"/>
      <c r="U1672" s="290"/>
      <c r="V1672" s="290"/>
      <c r="W1672" s="166"/>
      <c r="X1672" s="135"/>
      <c r="Y1672" s="418">
        <f t="shared" si="314"/>
        <v>0</v>
      </c>
      <c r="Z1672" s="291">
        <f t="shared" si="315"/>
        <v>0</v>
      </c>
      <c r="AA1672" s="163"/>
      <c r="AB1672" s="177" t="str">
        <f t="shared" si="316"/>
        <v/>
      </c>
      <c r="AC1672" s="283" t="str">
        <f t="shared" si="317"/>
        <v/>
      </c>
      <c r="AD1672" s="283" t="str">
        <f t="shared" si="318"/>
        <v/>
      </c>
      <c r="AE1672" s="163"/>
      <c r="AF1672" s="162"/>
      <c r="AP1672" s="581"/>
    </row>
    <row r="1673" spans="1:42" s="141" customFormat="1">
      <c r="A1673" s="134">
        <v>1664</v>
      </c>
      <c r="B1673" s="286"/>
      <c r="C1673" s="146">
        <f t="shared" si="311"/>
        <v>0</v>
      </c>
      <c r="D1673" s="146">
        <f t="shared" si="312"/>
        <v>1</v>
      </c>
      <c r="E1673" s="146">
        <f t="shared" si="313"/>
        <v>1900</v>
      </c>
      <c r="F1673" s="287"/>
      <c r="G1673" s="287"/>
      <c r="H1673" s="287"/>
      <c r="I1673" s="288"/>
      <c r="J1673" s="287"/>
      <c r="K1673" s="288"/>
      <c r="L1673" s="134"/>
      <c r="M1673" s="133"/>
      <c r="N1673" s="288"/>
      <c r="O1673" s="134"/>
      <c r="P1673" s="166"/>
      <c r="Q1673" s="289"/>
      <c r="R1673" s="165"/>
      <c r="S1673" s="290"/>
      <c r="T1673" s="290"/>
      <c r="U1673" s="290"/>
      <c r="V1673" s="290"/>
      <c r="W1673" s="166"/>
      <c r="X1673" s="135"/>
      <c r="Y1673" s="418">
        <f t="shared" si="314"/>
        <v>0</v>
      </c>
      <c r="Z1673" s="291">
        <f t="shared" si="315"/>
        <v>0</v>
      </c>
      <c r="AA1673" s="163"/>
      <c r="AB1673" s="177" t="str">
        <f t="shared" si="316"/>
        <v/>
      </c>
      <c r="AC1673" s="283" t="str">
        <f t="shared" si="317"/>
        <v/>
      </c>
      <c r="AD1673" s="283" t="str">
        <f t="shared" si="318"/>
        <v/>
      </c>
      <c r="AE1673" s="163"/>
      <c r="AF1673" s="162"/>
      <c r="AP1673" s="581"/>
    </row>
    <row r="1674" spans="1:42" s="141" customFormat="1">
      <c r="A1674" s="134">
        <v>1665</v>
      </c>
      <c r="B1674" s="286"/>
      <c r="C1674" s="146">
        <f t="shared" si="311"/>
        <v>0</v>
      </c>
      <c r="D1674" s="146">
        <f t="shared" si="312"/>
        <v>1</v>
      </c>
      <c r="E1674" s="146">
        <f t="shared" si="313"/>
        <v>1900</v>
      </c>
      <c r="F1674" s="287"/>
      <c r="G1674" s="287"/>
      <c r="H1674" s="287"/>
      <c r="I1674" s="288"/>
      <c r="J1674" s="287"/>
      <c r="K1674" s="288"/>
      <c r="L1674" s="134"/>
      <c r="M1674" s="133"/>
      <c r="N1674" s="288"/>
      <c r="O1674" s="134"/>
      <c r="P1674" s="166"/>
      <c r="Q1674" s="289"/>
      <c r="R1674" s="165"/>
      <c r="S1674" s="290"/>
      <c r="T1674" s="290"/>
      <c r="U1674" s="290"/>
      <c r="V1674" s="290"/>
      <c r="W1674" s="166"/>
      <c r="X1674" s="135"/>
      <c r="Y1674" s="418">
        <f t="shared" si="314"/>
        <v>0</v>
      </c>
      <c r="Z1674" s="291">
        <f t="shared" si="315"/>
        <v>0</v>
      </c>
      <c r="AA1674" s="163"/>
      <c r="AB1674" s="177" t="str">
        <f t="shared" si="316"/>
        <v/>
      </c>
      <c r="AC1674" s="283" t="str">
        <f t="shared" si="317"/>
        <v/>
      </c>
      <c r="AD1674" s="283" t="str">
        <f t="shared" si="318"/>
        <v/>
      </c>
      <c r="AE1674" s="163"/>
      <c r="AF1674" s="162"/>
      <c r="AP1674" s="581"/>
    </row>
    <row r="1675" spans="1:42" s="141" customFormat="1">
      <c r="A1675" s="134">
        <v>1666</v>
      </c>
      <c r="B1675" s="286"/>
      <c r="C1675" s="146">
        <f t="shared" ref="C1675:C1738" si="319">DAY(B1675)</f>
        <v>0</v>
      </c>
      <c r="D1675" s="146">
        <f t="shared" ref="D1675:D1738" si="320">MONTH(B1675)</f>
        <v>1</v>
      </c>
      <c r="E1675" s="146">
        <f t="shared" ref="E1675:E1738" si="321">YEAR(B1675)</f>
        <v>1900</v>
      </c>
      <c r="F1675" s="287"/>
      <c r="G1675" s="287"/>
      <c r="H1675" s="287"/>
      <c r="I1675" s="288"/>
      <c r="J1675" s="287"/>
      <c r="K1675" s="288"/>
      <c r="L1675" s="134"/>
      <c r="M1675" s="133"/>
      <c r="N1675" s="288"/>
      <c r="O1675" s="134"/>
      <c r="P1675" s="166"/>
      <c r="Q1675" s="289"/>
      <c r="R1675" s="165"/>
      <c r="S1675" s="290"/>
      <c r="T1675" s="290"/>
      <c r="U1675" s="290"/>
      <c r="V1675" s="290"/>
      <c r="W1675" s="166"/>
      <c r="X1675" s="135"/>
      <c r="Y1675" s="418">
        <f t="shared" ref="Y1675:Y1738" si="322">X1675*U1675</f>
        <v>0</v>
      </c>
      <c r="Z1675" s="291">
        <f t="shared" ref="Z1675:Z1738" si="323">Y1675*1.1</f>
        <v>0</v>
      </c>
      <c r="AA1675" s="163"/>
      <c r="AB1675" s="177" t="str">
        <f t="shared" ref="AB1675:AB1738" si="324">IF(S1675="","",IF(S1675-U1675=0,"Full","No"))</f>
        <v/>
      </c>
      <c r="AC1675" s="283" t="str">
        <f t="shared" ref="AC1675:AC1738" si="325">IF(AND(S1675&gt;U1675,V1675=0),"Lost",IF(AND(S1675&gt;U1675,V1675&lt;(S1675-U1675)),"Lost",""))</f>
        <v/>
      </c>
      <c r="AD1675" s="283" t="str">
        <f t="shared" ref="AD1675:AD1738" si="326">IF(AND(S1675&gt;U1675,V1675=0),S1675-U1675,IF(AND(S1675&gt;U1675,V1675&lt;(S1675-U1675)),S1675-(U1675+V1675),""))</f>
        <v/>
      </c>
      <c r="AE1675" s="163"/>
      <c r="AF1675" s="162"/>
      <c r="AP1675" s="581"/>
    </row>
    <row r="1676" spans="1:42" s="141" customFormat="1">
      <c r="A1676" s="134">
        <v>1667</v>
      </c>
      <c r="B1676" s="286"/>
      <c r="C1676" s="146">
        <f t="shared" si="319"/>
        <v>0</v>
      </c>
      <c r="D1676" s="146">
        <f t="shared" si="320"/>
        <v>1</v>
      </c>
      <c r="E1676" s="146">
        <f t="shared" si="321"/>
        <v>1900</v>
      </c>
      <c r="F1676" s="287"/>
      <c r="G1676" s="287"/>
      <c r="H1676" s="287"/>
      <c r="I1676" s="288"/>
      <c r="J1676" s="287"/>
      <c r="K1676" s="288"/>
      <c r="L1676" s="134"/>
      <c r="M1676" s="133"/>
      <c r="N1676" s="288"/>
      <c r="O1676" s="134"/>
      <c r="P1676" s="166"/>
      <c r="Q1676" s="289"/>
      <c r="R1676" s="165"/>
      <c r="S1676" s="290"/>
      <c r="T1676" s="290"/>
      <c r="U1676" s="290"/>
      <c r="V1676" s="290"/>
      <c r="W1676" s="166"/>
      <c r="X1676" s="135"/>
      <c r="Y1676" s="418">
        <f t="shared" si="322"/>
        <v>0</v>
      </c>
      <c r="Z1676" s="291">
        <f t="shared" si="323"/>
        <v>0</v>
      </c>
      <c r="AA1676" s="163"/>
      <c r="AB1676" s="177" t="str">
        <f t="shared" si="324"/>
        <v/>
      </c>
      <c r="AC1676" s="283" t="str">
        <f t="shared" si="325"/>
        <v/>
      </c>
      <c r="AD1676" s="283" t="str">
        <f t="shared" si="326"/>
        <v/>
      </c>
      <c r="AE1676" s="163"/>
      <c r="AF1676" s="162"/>
      <c r="AP1676" s="581"/>
    </row>
    <row r="1677" spans="1:42" s="141" customFormat="1">
      <c r="A1677" s="134">
        <v>1668</v>
      </c>
      <c r="B1677" s="286"/>
      <c r="C1677" s="146">
        <f t="shared" si="319"/>
        <v>0</v>
      </c>
      <c r="D1677" s="146">
        <f t="shared" si="320"/>
        <v>1</v>
      </c>
      <c r="E1677" s="146">
        <f t="shared" si="321"/>
        <v>1900</v>
      </c>
      <c r="F1677" s="287"/>
      <c r="G1677" s="287"/>
      <c r="H1677" s="287"/>
      <c r="I1677" s="288"/>
      <c r="J1677" s="287"/>
      <c r="K1677" s="288"/>
      <c r="L1677" s="134"/>
      <c r="M1677" s="133"/>
      <c r="N1677" s="288"/>
      <c r="O1677" s="134"/>
      <c r="P1677" s="166"/>
      <c r="Q1677" s="289"/>
      <c r="R1677" s="165"/>
      <c r="S1677" s="290"/>
      <c r="T1677" s="290"/>
      <c r="U1677" s="290"/>
      <c r="V1677" s="290"/>
      <c r="W1677" s="166"/>
      <c r="X1677" s="135"/>
      <c r="Y1677" s="418">
        <f t="shared" si="322"/>
        <v>0</v>
      </c>
      <c r="Z1677" s="291">
        <f t="shared" si="323"/>
        <v>0</v>
      </c>
      <c r="AA1677" s="163"/>
      <c r="AB1677" s="177" t="str">
        <f t="shared" si="324"/>
        <v/>
      </c>
      <c r="AC1677" s="283" t="str">
        <f t="shared" si="325"/>
        <v/>
      </c>
      <c r="AD1677" s="283" t="str">
        <f t="shared" si="326"/>
        <v/>
      </c>
      <c r="AE1677" s="163"/>
      <c r="AF1677" s="162"/>
      <c r="AP1677" s="581"/>
    </row>
    <row r="1678" spans="1:42" s="141" customFormat="1">
      <c r="A1678" s="134">
        <v>1669</v>
      </c>
      <c r="B1678" s="286"/>
      <c r="C1678" s="146">
        <f t="shared" si="319"/>
        <v>0</v>
      </c>
      <c r="D1678" s="146">
        <f t="shared" si="320"/>
        <v>1</v>
      </c>
      <c r="E1678" s="146">
        <f t="shared" si="321"/>
        <v>1900</v>
      </c>
      <c r="F1678" s="287"/>
      <c r="G1678" s="287"/>
      <c r="H1678" s="287"/>
      <c r="I1678" s="288"/>
      <c r="J1678" s="287"/>
      <c r="K1678" s="288"/>
      <c r="L1678" s="134"/>
      <c r="M1678" s="133"/>
      <c r="N1678" s="288"/>
      <c r="O1678" s="134"/>
      <c r="P1678" s="166"/>
      <c r="Q1678" s="289"/>
      <c r="R1678" s="165"/>
      <c r="S1678" s="290"/>
      <c r="T1678" s="290"/>
      <c r="U1678" s="290"/>
      <c r="V1678" s="290"/>
      <c r="W1678" s="166"/>
      <c r="X1678" s="135"/>
      <c r="Y1678" s="418">
        <f t="shared" si="322"/>
        <v>0</v>
      </c>
      <c r="Z1678" s="291">
        <f t="shared" si="323"/>
        <v>0</v>
      </c>
      <c r="AA1678" s="163"/>
      <c r="AB1678" s="177" t="str">
        <f t="shared" si="324"/>
        <v/>
      </c>
      <c r="AC1678" s="283" t="str">
        <f t="shared" si="325"/>
        <v/>
      </c>
      <c r="AD1678" s="283" t="str">
        <f t="shared" si="326"/>
        <v/>
      </c>
      <c r="AE1678" s="163"/>
      <c r="AF1678" s="162"/>
      <c r="AP1678" s="581"/>
    </row>
    <row r="1679" spans="1:42" s="141" customFormat="1">
      <c r="A1679" s="134">
        <v>1670</v>
      </c>
      <c r="B1679" s="286"/>
      <c r="C1679" s="146">
        <f t="shared" si="319"/>
        <v>0</v>
      </c>
      <c r="D1679" s="146">
        <f t="shared" si="320"/>
        <v>1</v>
      </c>
      <c r="E1679" s="146">
        <f t="shared" si="321"/>
        <v>1900</v>
      </c>
      <c r="F1679" s="287"/>
      <c r="G1679" s="287"/>
      <c r="H1679" s="287"/>
      <c r="I1679" s="288"/>
      <c r="J1679" s="287"/>
      <c r="K1679" s="288"/>
      <c r="L1679" s="134"/>
      <c r="M1679" s="133"/>
      <c r="N1679" s="288"/>
      <c r="O1679" s="134"/>
      <c r="P1679" s="166"/>
      <c r="Q1679" s="289"/>
      <c r="R1679" s="165"/>
      <c r="S1679" s="290"/>
      <c r="T1679" s="290"/>
      <c r="U1679" s="290"/>
      <c r="V1679" s="290"/>
      <c r="W1679" s="166"/>
      <c r="X1679" s="135"/>
      <c r="Y1679" s="418">
        <f t="shared" si="322"/>
        <v>0</v>
      </c>
      <c r="Z1679" s="291">
        <f t="shared" si="323"/>
        <v>0</v>
      </c>
      <c r="AA1679" s="163"/>
      <c r="AB1679" s="177" t="str">
        <f t="shared" si="324"/>
        <v/>
      </c>
      <c r="AC1679" s="283" t="str">
        <f t="shared" si="325"/>
        <v/>
      </c>
      <c r="AD1679" s="283" t="str">
        <f t="shared" si="326"/>
        <v/>
      </c>
      <c r="AE1679" s="163"/>
      <c r="AF1679" s="162"/>
      <c r="AP1679" s="581"/>
    </row>
    <row r="1680" spans="1:42" s="141" customFormat="1">
      <c r="A1680" s="134">
        <v>1671</v>
      </c>
      <c r="B1680" s="286"/>
      <c r="C1680" s="146">
        <f t="shared" si="319"/>
        <v>0</v>
      </c>
      <c r="D1680" s="146">
        <f t="shared" si="320"/>
        <v>1</v>
      </c>
      <c r="E1680" s="146">
        <f t="shared" si="321"/>
        <v>1900</v>
      </c>
      <c r="F1680" s="287"/>
      <c r="G1680" s="287"/>
      <c r="H1680" s="287"/>
      <c r="I1680" s="288"/>
      <c r="J1680" s="287"/>
      <c r="K1680" s="288"/>
      <c r="L1680" s="134"/>
      <c r="M1680" s="133"/>
      <c r="N1680" s="288"/>
      <c r="O1680" s="134"/>
      <c r="P1680" s="166"/>
      <c r="Q1680" s="289"/>
      <c r="R1680" s="165"/>
      <c r="S1680" s="290"/>
      <c r="T1680" s="290"/>
      <c r="U1680" s="290"/>
      <c r="V1680" s="290"/>
      <c r="W1680" s="166"/>
      <c r="X1680" s="135"/>
      <c r="Y1680" s="418">
        <f t="shared" si="322"/>
        <v>0</v>
      </c>
      <c r="Z1680" s="291">
        <f t="shared" si="323"/>
        <v>0</v>
      </c>
      <c r="AA1680" s="163"/>
      <c r="AB1680" s="177" t="str">
        <f t="shared" si="324"/>
        <v/>
      </c>
      <c r="AC1680" s="283" t="str">
        <f t="shared" si="325"/>
        <v/>
      </c>
      <c r="AD1680" s="283" t="str">
        <f t="shared" si="326"/>
        <v/>
      </c>
      <c r="AE1680" s="163"/>
      <c r="AF1680" s="162"/>
      <c r="AP1680" s="581"/>
    </row>
    <row r="1681" spans="1:42" s="141" customFormat="1">
      <c r="A1681" s="134">
        <v>1672</v>
      </c>
      <c r="B1681" s="286"/>
      <c r="C1681" s="146">
        <f t="shared" si="319"/>
        <v>0</v>
      </c>
      <c r="D1681" s="146">
        <f t="shared" si="320"/>
        <v>1</v>
      </c>
      <c r="E1681" s="146">
        <f t="shared" si="321"/>
        <v>1900</v>
      </c>
      <c r="F1681" s="287"/>
      <c r="G1681" s="287"/>
      <c r="H1681" s="287"/>
      <c r="I1681" s="288"/>
      <c r="J1681" s="287"/>
      <c r="K1681" s="288"/>
      <c r="L1681" s="134"/>
      <c r="M1681" s="133"/>
      <c r="N1681" s="288"/>
      <c r="O1681" s="134"/>
      <c r="P1681" s="166"/>
      <c r="Q1681" s="289"/>
      <c r="R1681" s="165"/>
      <c r="S1681" s="290"/>
      <c r="T1681" s="290"/>
      <c r="U1681" s="290"/>
      <c r="V1681" s="290"/>
      <c r="W1681" s="166"/>
      <c r="X1681" s="135"/>
      <c r="Y1681" s="418">
        <f t="shared" si="322"/>
        <v>0</v>
      </c>
      <c r="Z1681" s="291">
        <f t="shared" si="323"/>
        <v>0</v>
      </c>
      <c r="AA1681" s="163"/>
      <c r="AB1681" s="177" t="str">
        <f t="shared" si="324"/>
        <v/>
      </c>
      <c r="AC1681" s="283" t="str">
        <f t="shared" si="325"/>
        <v/>
      </c>
      <c r="AD1681" s="283" t="str">
        <f t="shared" si="326"/>
        <v/>
      </c>
      <c r="AE1681" s="163"/>
      <c r="AF1681" s="162"/>
      <c r="AP1681" s="581"/>
    </row>
    <row r="1682" spans="1:42" s="141" customFormat="1">
      <c r="A1682" s="134">
        <v>1673</v>
      </c>
      <c r="B1682" s="286"/>
      <c r="C1682" s="146">
        <f t="shared" si="319"/>
        <v>0</v>
      </c>
      <c r="D1682" s="146">
        <f t="shared" si="320"/>
        <v>1</v>
      </c>
      <c r="E1682" s="146">
        <f t="shared" si="321"/>
        <v>1900</v>
      </c>
      <c r="F1682" s="287"/>
      <c r="G1682" s="287"/>
      <c r="H1682" s="287"/>
      <c r="I1682" s="288"/>
      <c r="J1682" s="287"/>
      <c r="K1682" s="288"/>
      <c r="L1682" s="134"/>
      <c r="M1682" s="133"/>
      <c r="N1682" s="288"/>
      <c r="O1682" s="134"/>
      <c r="P1682" s="166"/>
      <c r="Q1682" s="289"/>
      <c r="R1682" s="165"/>
      <c r="S1682" s="290"/>
      <c r="T1682" s="290"/>
      <c r="U1682" s="290"/>
      <c r="V1682" s="290"/>
      <c r="W1682" s="166"/>
      <c r="X1682" s="135"/>
      <c r="Y1682" s="418">
        <f t="shared" si="322"/>
        <v>0</v>
      </c>
      <c r="Z1682" s="291">
        <f t="shared" si="323"/>
        <v>0</v>
      </c>
      <c r="AA1682" s="163"/>
      <c r="AB1682" s="177" t="str">
        <f t="shared" si="324"/>
        <v/>
      </c>
      <c r="AC1682" s="283" t="str">
        <f t="shared" si="325"/>
        <v/>
      </c>
      <c r="AD1682" s="283" t="str">
        <f t="shared" si="326"/>
        <v/>
      </c>
      <c r="AE1682" s="163"/>
      <c r="AF1682" s="162"/>
      <c r="AP1682" s="581"/>
    </row>
    <row r="1683" spans="1:42" s="141" customFormat="1">
      <c r="A1683" s="134">
        <v>1674</v>
      </c>
      <c r="B1683" s="286"/>
      <c r="C1683" s="146">
        <f t="shared" si="319"/>
        <v>0</v>
      </c>
      <c r="D1683" s="146">
        <f t="shared" si="320"/>
        <v>1</v>
      </c>
      <c r="E1683" s="146">
        <f t="shared" si="321"/>
        <v>1900</v>
      </c>
      <c r="F1683" s="287"/>
      <c r="G1683" s="287"/>
      <c r="H1683" s="287"/>
      <c r="I1683" s="288"/>
      <c r="J1683" s="287"/>
      <c r="K1683" s="288"/>
      <c r="L1683" s="134"/>
      <c r="M1683" s="133"/>
      <c r="N1683" s="288"/>
      <c r="O1683" s="134"/>
      <c r="P1683" s="166"/>
      <c r="Q1683" s="289"/>
      <c r="R1683" s="165"/>
      <c r="S1683" s="290"/>
      <c r="T1683" s="290"/>
      <c r="U1683" s="290"/>
      <c r="V1683" s="290"/>
      <c r="W1683" s="166"/>
      <c r="X1683" s="135"/>
      <c r="Y1683" s="418">
        <f t="shared" si="322"/>
        <v>0</v>
      </c>
      <c r="Z1683" s="291">
        <f t="shared" si="323"/>
        <v>0</v>
      </c>
      <c r="AA1683" s="163"/>
      <c r="AB1683" s="177" t="str">
        <f t="shared" si="324"/>
        <v/>
      </c>
      <c r="AC1683" s="283" t="str">
        <f t="shared" si="325"/>
        <v/>
      </c>
      <c r="AD1683" s="283" t="str">
        <f t="shared" si="326"/>
        <v/>
      </c>
      <c r="AE1683" s="163"/>
      <c r="AF1683" s="162"/>
      <c r="AP1683" s="581"/>
    </row>
    <row r="1684" spans="1:42" s="141" customFormat="1">
      <c r="A1684" s="134">
        <v>1675</v>
      </c>
      <c r="B1684" s="286"/>
      <c r="C1684" s="146">
        <f t="shared" si="319"/>
        <v>0</v>
      </c>
      <c r="D1684" s="146">
        <f t="shared" si="320"/>
        <v>1</v>
      </c>
      <c r="E1684" s="146">
        <f t="shared" si="321"/>
        <v>1900</v>
      </c>
      <c r="F1684" s="287"/>
      <c r="G1684" s="287"/>
      <c r="H1684" s="287"/>
      <c r="I1684" s="288"/>
      <c r="J1684" s="287"/>
      <c r="K1684" s="288"/>
      <c r="L1684" s="134"/>
      <c r="M1684" s="133"/>
      <c r="N1684" s="288"/>
      <c r="O1684" s="134"/>
      <c r="P1684" s="166"/>
      <c r="Q1684" s="289"/>
      <c r="R1684" s="165"/>
      <c r="S1684" s="290"/>
      <c r="T1684" s="290"/>
      <c r="U1684" s="290"/>
      <c r="V1684" s="290"/>
      <c r="W1684" s="166"/>
      <c r="X1684" s="135"/>
      <c r="Y1684" s="418">
        <f t="shared" si="322"/>
        <v>0</v>
      </c>
      <c r="Z1684" s="291">
        <f t="shared" si="323"/>
        <v>0</v>
      </c>
      <c r="AA1684" s="163"/>
      <c r="AB1684" s="177" t="str">
        <f t="shared" si="324"/>
        <v/>
      </c>
      <c r="AC1684" s="283" t="str">
        <f t="shared" si="325"/>
        <v/>
      </c>
      <c r="AD1684" s="283" t="str">
        <f t="shared" si="326"/>
        <v/>
      </c>
      <c r="AE1684" s="163"/>
      <c r="AF1684" s="162"/>
      <c r="AP1684" s="581"/>
    </row>
    <row r="1685" spans="1:42" s="141" customFormat="1">
      <c r="A1685" s="134">
        <v>1676</v>
      </c>
      <c r="B1685" s="286"/>
      <c r="C1685" s="146">
        <f t="shared" si="319"/>
        <v>0</v>
      </c>
      <c r="D1685" s="146">
        <f t="shared" si="320"/>
        <v>1</v>
      </c>
      <c r="E1685" s="146">
        <f t="shared" si="321"/>
        <v>1900</v>
      </c>
      <c r="F1685" s="287"/>
      <c r="G1685" s="287"/>
      <c r="H1685" s="287"/>
      <c r="I1685" s="288"/>
      <c r="J1685" s="287"/>
      <c r="K1685" s="288"/>
      <c r="L1685" s="134"/>
      <c r="M1685" s="133"/>
      <c r="N1685" s="288"/>
      <c r="O1685" s="134"/>
      <c r="P1685" s="166"/>
      <c r="Q1685" s="289"/>
      <c r="R1685" s="165"/>
      <c r="S1685" s="290"/>
      <c r="T1685" s="290"/>
      <c r="U1685" s="290"/>
      <c r="V1685" s="290"/>
      <c r="W1685" s="166"/>
      <c r="X1685" s="135"/>
      <c r="Y1685" s="418">
        <f t="shared" si="322"/>
        <v>0</v>
      </c>
      <c r="Z1685" s="291">
        <f t="shared" si="323"/>
        <v>0</v>
      </c>
      <c r="AA1685" s="163"/>
      <c r="AB1685" s="177" t="str">
        <f t="shared" si="324"/>
        <v/>
      </c>
      <c r="AC1685" s="283" t="str">
        <f t="shared" si="325"/>
        <v/>
      </c>
      <c r="AD1685" s="283" t="str">
        <f t="shared" si="326"/>
        <v/>
      </c>
      <c r="AE1685" s="163"/>
      <c r="AF1685" s="162"/>
      <c r="AP1685" s="581"/>
    </row>
    <row r="1686" spans="1:42" s="141" customFormat="1">
      <c r="A1686" s="134">
        <v>1677</v>
      </c>
      <c r="B1686" s="286"/>
      <c r="C1686" s="146">
        <f t="shared" si="319"/>
        <v>0</v>
      </c>
      <c r="D1686" s="146">
        <f t="shared" si="320"/>
        <v>1</v>
      </c>
      <c r="E1686" s="146">
        <f t="shared" si="321"/>
        <v>1900</v>
      </c>
      <c r="F1686" s="287"/>
      <c r="G1686" s="287"/>
      <c r="H1686" s="287"/>
      <c r="I1686" s="288"/>
      <c r="J1686" s="287"/>
      <c r="K1686" s="288"/>
      <c r="L1686" s="134"/>
      <c r="M1686" s="133"/>
      <c r="N1686" s="288"/>
      <c r="O1686" s="134"/>
      <c r="P1686" s="166"/>
      <c r="Q1686" s="289"/>
      <c r="R1686" s="165"/>
      <c r="S1686" s="290"/>
      <c r="T1686" s="290"/>
      <c r="U1686" s="290"/>
      <c r="V1686" s="290"/>
      <c r="W1686" s="166"/>
      <c r="X1686" s="135"/>
      <c r="Y1686" s="418">
        <f t="shared" si="322"/>
        <v>0</v>
      </c>
      <c r="Z1686" s="291">
        <f t="shared" si="323"/>
        <v>0</v>
      </c>
      <c r="AA1686" s="163"/>
      <c r="AB1686" s="177" t="str">
        <f t="shared" si="324"/>
        <v/>
      </c>
      <c r="AC1686" s="283" t="str">
        <f t="shared" si="325"/>
        <v/>
      </c>
      <c r="AD1686" s="283" t="str">
        <f t="shared" si="326"/>
        <v/>
      </c>
      <c r="AE1686" s="163"/>
      <c r="AF1686" s="162"/>
      <c r="AP1686" s="581"/>
    </row>
    <row r="1687" spans="1:42" s="141" customFormat="1">
      <c r="A1687" s="134">
        <v>1678</v>
      </c>
      <c r="B1687" s="286"/>
      <c r="C1687" s="146">
        <f t="shared" si="319"/>
        <v>0</v>
      </c>
      <c r="D1687" s="146">
        <f t="shared" si="320"/>
        <v>1</v>
      </c>
      <c r="E1687" s="146">
        <f t="shared" si="321"/>
        <v>1900</v>
      </c>
      <c r="F1687" s="287"/>
      <c r="G1687" s="287"/>
      <c r="H1687" s="287"/>
      <c r="I1687" s="288"/>
      <c r="J1687" s="287"/>
      <c r="K1687" s="288"/>
      <c r="L1687" s="134"/>
      <c r="M1687" s="133"/>
      <c r="N1687" s="288"/>
      <c r="O1687" s="134"/>
      <c r="P1687" s="166"/>
      <c r="Q1687" s="289"/>
      <c r="R1687" s="165"/>
      <c r="S1687" s="290"/>
      <c r="T1687" s="290"/>
      <c r="U1687" s="290"/>
      <c r="V1687" s="290"/>
      <c r="W1687" s="166"/>
      <c r="X1687" s="135"/>
      <c r="Y1687" s="418">
        <f t="shared" si="322"/>
        <v>0</v>
      </c>
      <c r="Z1687" s="291">
        <f t="shared" si="323"/>
        <v>0</v>
      </c>
      <c r="AA1687" s="163"/>
      <c r="AB1687" s="177" t="str">
        <f t="shared" si="324"/>
        <v/>
      </c>
      <c r="AC1687" s="283" t="str">
        <f t="shared" si="325"/>
        <v/>
      </c>
      <c r="AD1687" s="283" t="str">
        <f t="shared" si="326"/>
        <v/>
      </c>
      <c r="AE1687" s="163"/>
      <c r="AF1687" s="162"/>
      <c r="AP1687" s="581"/>
    </row>
    <row r="1688" spans="1:42" s="141" customFormat="1">
      <c r="A1688" s="134">
        <v>1679</v>
      </c>
      <c r="B1688" s="286"/>
      <c r="C1688" s="146">
        <f t="shared" si="319"/>
        <v>0</v>
      </c>
      <c r="D1688" s="146">
        <f t="shared" si="320"/>
        <v>1</v>
      </c>
      <c r="E1688" s="146">
        <f t="shared" si="321"/>
        <v>1900</v>
      </c>
      <c r="F1688" s="287"/>
      <c r="G1688" s="287"/>
      <c r="H1688" s="287"/>
      <c r="I1688" s="288"/>
      <c r="J1688" s="287"/>
      <c r="K1688" s="288"/>
      <c r="L1688" s="134"/>
      <c r="M1688" s="133"/>
      <c r="N1688" s="288"/>
      <c r="O1688" s="134"/>
      <c r="P1688" s="166"/>
      <c r="Q1688" s="289"/>
      <c r="R1688" s="165"/>
      <c r="S1688" s="290"/>
      <c r="T1688" s="290"/>
      <c r="U1688" s="290"/>
      <c r="V1688" s="290"/>
      <c r="W1688" s="166"/>
      <c r="X1688" s="135"/>
      <c r="Y1688" s="418">
        <f t="shared" si="322"/>
        <v>0</v>
      </c>
      <c r="Z1688" s="291">
        <f t="shared" si="323"/>
        <v>0</v>
      </c>
      <c r="AA1688" s="163"/>
      <c r="AB1688" s="177" t="str">
        <f t="shared" si="324"/>
        <v/>
      </c>
      <c r="AC1688" s="283" t="str">
        <f t="shared" si="325"/>
        <v/>
      </c>
      <c r="AD1688" s="283" t="str">
        <f t="shared" si="326"/>
        <v/>
      </c>
      <c r="AE1688" s="163"/>
      <c r="AF1688" s="162"/>
      <c r="AP1688" s="581"/>
    </row>
    <row r="1689" spans="1:42" s="141" customFormat="1">
      <c r="A1689" s="134">
        <v>1680</v>
      </c>
      <c r="B1689" s="286"/>
      <c r="C1689" s="146">
        <f t="shared" si="319"/>
        <v>0</v>
      </c>
      <c r="D1689" s="146">
        <f t="shared" si="320"/>
        <v>1</v>
      </c>
      <c r="E1689" s="146">
        <f t="shared" si="321"/>
        <v>1900</v>
      </c>
      <c r="F1689" s="287"/>
      <c r="G1689" s="287"/>
      <c r="H1689" s="287"/>
      <c r="I1689" s="288"/>
      <c r="J1689" s="287"/>
      <c r="K1689" s="288"/>
      <c r="L1689" s="134"/>
      <c r="M1689" s="133"/>
      <c r="N1689" s="288"/>
      <c r="O1689" s="134"/>
      <c r="P1689" s="166"/>
      <c r="Q1689" s="289"/>
      <c r="R1689" s="165"/>
      <c r="S1689" s="290"/>
      <c r="T1689" s="290"/>
      <c r="U1689" s="290"/>
      <c r="V1689" s="290"/>
      <c r="W1689" s="166"/>
      <c r="X1689" s="135"/>
      <c r="Y1689" s="418">
        <f t="shared" si="322"/>
        <v>0</v>
      </c>
      <c r="Z1689" s="291">
        <f t="shared" si="323"/>
        <v>0</v>
      </c>
      <c r="AA1689" s="163"/>
      <c r="AB1689" s="177" t="str">
        <f t="shared" si="324"/>
        <v/>
      </c>
      <c r="AC1689" s="283" t="str">
        <f t="shared" si="325"/>
        <v/>
      </c>
      <c r="AD1689" s="283" t="str">
        <f t="shared" si="326"/>
        <v/>
      </c>
      <c r="AE1689" s="163"/>
      <c r="AF1689" s="162"/>
      <c r="AP1689" s="581"/>
    </row>
    <row r="1690" spans="1:42" s="141" customFormat="1">
      <c r="A1690" s="134">
        <v>1681</v>
      </c>
      <c r="B1690" s="286"/>
      <c r="C1690" s="146">
        <f t="shared" si="319"/>
        <v>0</v>
      </c>
      <c r="D1690" s="146">
        <f t="shared" si="320"/>
        <v>1</v>
      </c>
      <c r="E1690" s="146">
        <f t="shared" si="321"/>
        <v>1900</v>
      </c>
      <c r="F1690" s="287"/>
      <c r="G1690" s="287"/>
      <c r="H1690" s="287"/>
      <c r="I1690" s="288"/>
      <c r="J1690" s="287"/>
      <c r="K1690" s="288"/>
      <c r="L1690" s="134"/>
      <c r="M1690" s="133"/>
      <c r="N1690" s="288"/>
      <c r="O1690" s="134"/>
      <c r="P1690" s="166"/>
      <c r="Q1690" s="289"/>
      <c r="R1690" s="165"/>
      <c r="S1690" s="290"/>
      <c r="T1690" s="290"/>
      <c r="U1690" s="290"/>
      <c r="V1690" s="290"/>
      <c r="W1690" s="166"/>
      <c r="X1690" s="135"/>
      <c r="Y1690" s="418">
        <f t="shared" si="322"/>
        <v>0</v>
      </c>
      <c r="Z1690" s="291">
        <f t="shared" si="323"/>
        <v>0</v>
      </c>
      <c r="AA1690" s="163"/>
      <c r="AB1690" s="177" t="str">
        <f t="shared" si="324"/>
        <v/>
      </c>
      <c r="AC1690" s="283" t="str">
        <f t="shared" si="325"/>
        <v/>
      </c>
      <c r="AD1690" s="283" t="str">
        <f t="shared" si="326"/>
        <v/>
      </c>
      <c r="AE1690" s="163"/>
      <c r="AF1690" s="162"/>
      <c r="AP1690" s="581"/>
    </row>
    <row r="1691" spans="1:42" s="141" customFormat="1">
      <c r="A1691" s="134">
        <v>1682</v>
      </c>
      <c r="B1691" s="286"/>
      <c r="C1691" s="146">
        <f t="shared" si="319"/>
        <v>0</v>
      </c>
      <c r="D1691" s="146">
        <f t="shared" si="320"/>
        <v>1</v>
      </c>
      <c r="E1691" s="146">
        <f t="shared" si="321"/>
        <v>1900</v>
      </c>
      <c r="F1691" s="287"/>
      <c r="G1691" s="287"/>
      <c r="H1691" s="287"/>
      <c r="I1691" s="288"/>
      <c r="J1691" s="287"/>
      <c r="K1691" s="288"/>
      <c r="L1691" s="134"/>
      <c r="M1691" s="133"/>
      <c r="N1691" s="288"/>
      <c r="O1691" s="134"/>
      <c r="P1691" s="166"/>
      <c r="Q1691" s="289"/>
      <c r="R1691" s="165"/>
      <c r="S1691" s="290"/>
      <c r="T1691" s="290"/>
      <c r="U1691" s="290"/>
      <c r="V1691" s="290"/>
      <c r="W1691" s="166"/>
      <c r="X1691" s="135"/>
      <c r="Y1691" s="418">
        <f t="shared" si="322"/>
        <v>0</v>
      </c>
      <c r="Z1691" s="291">
        <f t="shared" si="323"/>
        <v>0</v>
      </c>
      <c r="AA1691" s="163"/>
      <c r="AB1691" s="177" t="str">
        <f t="shared" si="324"/>
        <v/>
      </c>
      <c r="AC1691" s="283" t="str">
        <f t="shared" si="325"/>
        <v/>
      </c>
      <c r="AD1691" s="283" t="str">
        <f t="shared" si="326"/>
        <v/>
      </c>
      <c r="AE1691" s="163"/>
      <c r="AF1691" s="162"/>
      <c r="AP1691" s="581"/>
    </row>
    <row r="1692" spans="1:42" s="141" customFormat="1">
      <c r="A1692" s="134">
        <v>1683</v>
      </c>
      <c r="B1692" s="286"/>
      <c r="C1692" s="146">
        <f t="shared" si="319"/>
        <v>0</v>
      </c>
      <c r="D1692" s="146">
        <f t="shared" si="320"/>
        <v>1</v>
      </c>
      <c r="E1692" s="146">
        <f t="shared" si="321"/>
        <v>1900</v>
      </c>
      <c r="F1692" s="287"/>
      <c r="G1692" s="287"/>
      <c r="H1692" s="287"/>
      <c r="I1692" s="288"/>
      <c r="J1692" s="287"/>
      <c r="K1692" s="288"/>
      <c r="L1692" s="134"/>
      <c r="M1692" s="133"/>
      <c r="N1692" s="288"/>
      <c r="O1692" s="134"/>
      <c r="P1692" s="166"/>
      <c r="Q1692" s="289"/>
      <c r="R1692" s="165"/>
      <c r="S1692" s="290"/>
      <c r="T1692" s="290"/>
      <c r="U1692" s="290"/>
      <c r="V1692" s="290"/>
      <c r="W1692" s="166"/>
      <c r="X1692" s="135"/>
      <c r="Y1692" s="418">
        <f t="shared" si="322"/>
        <v>0</v>
      </c>
      <c r="Z1692" s="291">
        <f t="shared" si="323"/>
        <v>0</v>
      </c>
      <c r="AA1692" s="163"/>
      <c r="AB1692" s="177" t="str">
        <f t="shared" si="324"/>
        <v/>
      </c>
      <c r="AC1692" s="283" t="str">
        <f t="shared" si="325"/>
        <v/>
      </c>
      <c r="AD1692" s="283" t="str">
        <f t="shared" si="326"/>
        <v/>
      </c>
      <c r="AE1692" s="163"/>
      <c r="AF1692" s="162"/>
      <c r="AP1692" s="581"/>
    </row>
    <row r="1693" spans="1:42" s="141" customFormat="1">
      <c r="A1693" s="134">
        <v>1684</v>
      </c>
      <c r="B1693" s="286"/>
      <c r="C1693" s="146">
        <f t="shared" si="319"/>
        <v>0</v>
      </c>
      <c r="D1693" s="146">
        <f t="shared" si="320"/>
        <v>1</v>
      </c>
      <c r="E1693" s="146">
        <f t="shared" si="321"/>
        <v>1900</v>
      </c>
      <c r="F1693" s="287"/>
      <c r="G1693" s="287"/>
      <c r="H1693" s="287"/>
      <c r="I1693" s="288"/>
      <c r="J1693" s="287"/>
      <c r="K1693" s="288"/>
      <c r="L1693" s="134"/>
      <c r="M1693" s="133"/>
      <c r="N1693" s="288"/>
      <c r="O1693" s="134"/>
      <c r="P1693" s="166"/>
      <c r="Q1693" s="289"/>
      <c r="R1693" s="165"/>
      <c r="S1693" s="290"/>
      <c r="T1693" s="290"/>
      <c r="U1693" s="290"/>
      <c r="V1693" s="290"/>
      <c r="W1693" s="166"/>
      <c r="X1693" s="135"/>
      <c r="Y1693" s="418">
        <f t="shared" si="322"/>
        <v>0</v>
      </c>
      <c r="Z1693" s="291">
        <f t="shared" si="323"/>
        <v>0</v>
      </c>
      <c r="AA1693" s="163"/>
      <c r="AB1693" s="177" t="str">
        <f t="shared" si="324"/>
        <v/>
      </c>
      <c r="AC1693" s="283" t="str">
        <f t="shared" si="325"/>
        <v/>
      </c>
      <c r="AD1693" s="283" t="str">
        <f t="shared" si="326"/>
        <v/>
      </c>
      <c r="AE1693" s="163"/>
      <c r="AF1693" s="162"/>
      <c r="AP1693" s="581"/>
    </row>
    <row r="1694" spans="1:42" s="141" customFormat="1">
      <c r="A1694" s="134">
        <v>1685</v>
      </c>
      <c r="B1694" s="286"/>
      <c r="C1694" s="146">
        <f t="shared" si="319"/>
        <v>0</v>
      </c>
      <c r="D1694" s="146">
        <f t="shared" si="320"/>
        <v>1</v>
      </c>
      <c r="E1694" s="146">
        <f t="shared" si="321"/>
        <v>1900</v>
      </c>
      <c r="F1694" s="287"/>
      <c r="G1694" s="287"/>
      <c r="H1694" s="287"/>
      <c r="I1694" s="288"/>
      <c r="J1694" s="287"/>
      <c r="K1694" s="288"/>
      <c r="L1694" s="134"/>
      <c r="M1694" s="133"/>
      <c r="N1694" s="288"/>
      <c r="O1694" s="134"/>
      <c r="P1694" s="166"/>
      <c r="Q1694" s="289"/>
      <c r="R1694" s="165"/>
      <c r="S1694" s="290"/>
      <c r="T1694" s="290"/>
      <c r="U1694" s="290"/>
      <c r="V1694" s="290"/>
      <c r="W1694" s="166"/>
      <c r="X1694" s="135"/>
      <c r="Y1694" s="418">
        <f t="shared" si="322"/>
        <v>0</v>
      </c>
      <c r="Z1694" s="291">
        <f t="shared" si="323"/>
        <v>0</v>
      </c>
      <c r="AA1694" s="163"/>
      <c r="AB1694" s="177" t="str">
        <f t="shared" si="324"/>
        <v/>
      </c>
      <c r="AC1694" s="283" t="str">
        <f t="shared" si="325"/>
        <v/>
      </c>
      <c r="AD1694" s="283" t="str">
        <f t="shared" si="326"/>
        <v/>
      </c>
      <c r="AE1694" s="163"/>
      <c r="AF1694" s="162"/>
      <c r="AP1694" s="581"/>
    </row>
    <row r="1695" spans="1:42" s="141" customFormat="1">
      <c r="A1695" s="134">
        <v>1686</v>
      </c>
      <c r="B1695" s="286"/>
      <c r="C1695" s="146">
        <f t="shared" si="319"/>
        <v>0</v>
      </c>
      <c r="D1695" s="146">
        <f t="shared" si="320"/>
        <v>1</v>
      </c>
      <c r="E1695" s="146">
        <f t="shared" si="321"/>
        <v>1900</v>
      </c>
      <c r="F1695" s="287"/>
      <c r="G1695" s="287"/>
      <c r="H1695" s="287"/>
      <c r="I1695" s="288"/>
      <c r="J1695" s="287"/>
      <c r="K1695" s="288"/>
      <c r="L1695" s="134"/>
      <c r="M1695" s="133"/>
      <c r="N1695" s="288"/>
      <c r="O1695" s="134"/>
      <c r="P1695" s="166"/>
      <c r="Q1695" s="289"/>
      <c r="R1695" s="165"/>
      <c r="S1695" s="290"/>
      <c r="T1695" s="290"/>
      <c r="U1695" s="290"/>
      <c r="V1695" s="290"/>
      <c r="W1695" s="166"/>
      <c r="X1695" s="135"/>
      <c r="Y1695" s="418">
        <f t="shared" si="322"/>
        <v>0</v>
      </c>
      <c r="Z1695" s="291">
        <f t="shared" si="323"/>
        <v>0</v>
      </c>
      <c r="AA1695" s="163"/>
      <c r="AB1695" s="177" t="str">
        <f t="shared" si="324"/>
        <v/>
      </c>
      <c r="AC1695" s="283" t="str">
        <f t="shared" si="325"/>
        <v/>
      </c>
      <c r="AD1695" s="283" t="str">
        <f t="shared" si="326"/>
        <v/>
      </c>
      <c r="AE1695" s="163"/>
      <c r="AF1695" s="162"/>
      <c r="AP1695" s="581"/>
    </row>
    <row r="1696" spans="1:42" s="141" customFormat="1">
      <c r="A1696" s="134">
        <v>1687</v>
      </c>
      <c r="B1696" s="286"/>
      <c r="C1696" s="146">
        <f t="shared" si="319"/>
        <v>0</v>
      </c>
      <c r="D1696" s="146">
        <f t="shared" si="320"/>
        <v>1</v>
      </c>
      <c r="E1696" s="146">
        <f t="shared" si="321"/>
        <v>1900</v>
      </c>
      <c r="F1696" s="287"/>
      <c r="G1696" s="287"/>
      <c r="H1696" s="287"/>
      <c r="I1696" s="288"/>
      <c r="J1696" s="287"/>
      <c r="K1696" s="288"/>
      <c r="L1696" s="134"/>
      <c r="M1696" s="133"/>
      <c r="N1696" s="288"/>
      <c r="O1696" s="134"/>
      <c r="P1696" s="166"/>
      <c r="Q1696" s="289"/>
      <c r="R1696" s="165"/>
      <c r="S1696" s="290"/>
      <c r="T1696" s="290"/>
      <c r="U1696" s="290"/>
      <c r="V1696" s="290"/>
      <c r="W1696" s="166"/>
      <c r="X1696" s="135"/>
      <c r="Y1696" s="418">
        <f t="shared" si="322"/>
        <v>0</v>
      </c>
      <c r="Z1696" s="291">
        <f t="shared" si="323"/>
        <v>0</v>
      </c>
      <c r="AA1696" s="163"/>
      <c r="AB1696" s="177" t="str">
        <f t="shared" si="324"/>
        <v/>
      </c>
      <c r="AC1696" s="283" t="str">
        <f t="shared" si="325"/>
        <v/>
      </c>
      <c r="AD1696" s="283" t="str">
        <f t="shared" si="326"/>
        <v/>
      </c>
      <c r="AE1696" s="163"/>
      <c r="AF1696" s="162"/>
      <c r="AP1696" s="581"/>
    </row>
    <row r="1697" spans="1:42" s="141" customFormat="1">
      <c r="A1697" s="134">
        <v>1688</v>
      </c>
      <c r="B1697" s="286"/>
      <c r="C1697" s="146">
        <f t="shared" si="319"/>
        <v>0</v>
      </c>
      <c r="D1697" s="146">
        <f t="shared" si="320"/>
        <v>1</v>
      </c>
      <c r="E1697" s="146">
        <f t="shared" si="321"/>
        <v>1900</v>
      </c>
      <c r="F1697" s="287"/>
      <c r="G1697" s="287"/>
      <c r="H1697" s="287"/>
      <c r="I1697" s="288"/>
      <c r="J1697" s="287"/>
      <c r="K1697" s="288"/>
      <c r="L1697" s="134"/>
      <c r="M1697" s="133"/>
      <c r="N1697" s="288"/>
      <c r="O1697" s="134"/>
      <c r="P1697" s="166"/>
      <c r="Q1697" s="289"/>
      <c r="R1697" s="165"/>
      <c r="S1697" s="290"/>
      <c r="T1697" s="290"/>
      <c r="U1697" s="290"/>
      <c r="V1697" s="290"/>
      <c r="W1697" s="166"/>
      <c r="X1697" s="135"/>
      <c r="Y1697" s="418">
        <f t="shared" si="322"/>
        <v>0</v>
      </c>
      <c r="Z1697" s="291">
        <f t="shared" si="323"/>
        <v>0</v>
      </c>
      <c r="AA1697" s="163"/>
      <c r="AB1697" s="177" t="str">
        <f t="shared" si="324"/>
        <v/>
      </c>
      <c r="AC1697" s="283" t="str">
        <f t="shared" si="325"/>
        <v/>
      </c>
      <c r="AD1697" s="283" t="str">
        <f t="shared" si="326"/>
        <v/>
      </c>
      <c r="AE1697" s="163"/>
      <c r="AF1697" s="162"/>
      <c r="AP1697" s="581"/>
    </row>
    <row r="1698" spans="1:42" s="141" customFormat="1">
      <c r="A1698" s="134">
        <v>1689</v>
      </c>
      <c r="B1698" s="286"/>
      <c r="C1698" s="146">
        <f t="shared" si="319"/>
        <v>0</v>
      </c>
      <c r="D1698" s="146">
        <f t="shared" si="320"/>
        <v>1</v>
      </c>
      <c r="E1698" s="146">
        <f t="shared" si="321"/>
        <v>1900</v>
      </c>
      <c r="F1698" s="287"/>
      <c r="G1698" s="287"/>
      <c r="H1698" s="287"/>
      <c r="I1698" s="288"/>
      <c r="J1698" s="287"/>
      <c r="K1698" s="288"/>
      <c r="L1698" s="134"/>
      <c r="M1698" s="133"/>
      <c r="N1698" s="288"/>
      <c r="O1698" s="134"/>
      <c r="P1698" s="166"/>
      <c r="Q1698" s="289"/>
      <c r="R1698" s="165"/>
      <c r="S1698" s="290"/>
      <c r="T1698" s="290"/>
      <c r="U1698" s="290"/>
      <c r="V1698" s="290"/>
      <c r="W1698" s="166"/>
      <c r="X1698" s="135"/>
      <c r="Y1698" s="418">
        <f t="shared" si="322"/>
        <v>0</v>
      </c>
      <c r="Z1698" s="291">
        <f t="shared" si="323"/>
        <v>0</v>
      </c>
      <c r="AA1698" s="163"/>
      <c r="AB1698" s="177" t="str">
        <f t="shared" si="324"/>
        <v/>
      </c>
      <c r="AC1698" s="283" t="str">
        <f t="shared" si="325"/>
        <v/>
      </c>
      <c r="AD1698" s="283" t="str">
        <f t="shared" si="326"/>
        <v/>
      </c>
      <c r="AE1698" s="163"/>
      <c r="AF1698" s="162"/>
      <c r="AP1698" s="581"/>
    </row>
    <row r="1699" spans="1:42" s="141" customFormat="1">
      <c r="A1699" s="134">
        <v>1690</v>
      </c>
      <c r="B1699" s="286"/>
      <c r="C1699" s="146">
        <f t="shared" si="319"/>
        <v>0</v>
      </c>
      <c r="D1699" s="146">
        <f t="shared" si="320"/>
        <v>1</v>
      </c>
      <c r="E1699" s="146">
        <f t="shared" si="321"/>
        <v>1900</v>
      </c>
      <c r="F1699" s="287"/>
      <c r="G1699" s="287"/>
      <c r="H1699" s="287"/>
      <c r="I1699" s="288"/>
      <c r="J1699" s="287"/>
      <c r="K1699" s="288"/>
      <c r="L1699" s="134"/>
      <c r="M1699" s="133"/>
      <c r="N1699" s="288"/>
      <c r="O1699" s="134"/>
      <c r="P1699" s="166"/>
      <c r="Q1699" s="289"/>
      <c r="R1699" s="165"/>
      <c r="S1699" s="290"/>
      <c r="T1699" s="290"/>
      <c r="U1699" s="290"/>
      <c r="V1699" s="290"/>
      <c r="W1699" s="166"/>
      <c r="X1699" s="135"/>
      <c r="Y1699" s="418">
        <f t="shared" si="322"/>
        <v>0</v>
      </c>
      <c r="Z1699" s="291">
        <f t="shared" si="323"/>
        <v>0</v>
      </c>
      <c r="AA1699" s="163"/>
      <c r="AB1699" s="177" t="str">
        <f t="shared" si="324"/>
        <v/>
      </c>
      <c r="AC1699" s="283" t="str">
        <f t="shared" si="325"/>
        <v/>
      </c>
      <c r="AD1699" s="283" t="str">
        <f t="shared" si="326"/>
        <v/>
      </c>
      <c r="AE1699" s="163"/>
      <c r="AF1699" s="162"/>
      <c r="AP1699" s="581"/>
    </row>
    <row r="1700" spans="1:42" s="141" customFormat="1">
      <c r="A1700" s="134">
        <v>1691</v>
      </c>
      <c r="B1700" s="286"/>
      <c r="C1700" s="146">
        <f t="shared" si="319"/>
        <v>0</v>
      </c>
      <c r="D1700" s="146">
        <f t="shared" si="320"/>
        <v>1</v>
      </c>
      <c r="E1700" s="146">
        <f t="shared" si="321"/>
        <v>1900</v>
      </c>
      <c r="F1700" s="287"/>
      <c r="G1700" s="287"/>
      <c r="H1700" s="287"/>
      <c r="I1700" s="288"/>
      <c r="J1700" s="287"/>
      <c r="K1700" s="288"/>
      <c r="L1700" s="134"/>
      <c r="M1700" s="133"/>
      <c r="N1700" s="288"/>
      <c r="O1700" s="134"/>
      <c r="P1700" s="166"/>
      <c r="Q1700" s="289"/>
      <c r="R1700" s="165"/>
      <c r="S1700" s="290"/>
      <c r="T1700" s="290"/>
      <c r="U1700" s="290"/>
      <c r="V1700" s="290"/>
      <c r="W1700" s="166"/>
      <c r="X1700" s="135"/>
      <c r="Y1700" s="418">
        <f t="shared" si="322"/>
        <v>0</v>
      </c>
      <c r="Z1700" s="291">
        <f t="shared" si="323"/>
        <v>0</v>
      </c>
      <c r="AA1700" s="163"/>
      <c r="AB1700" s="177" t="str">
        <f t="shared" si="324"/>
        <v/>
      </c>
      <c r="AC1700" s="283" t="str">
        <f t="shared" si="325"/>
        <v/>
      </c>
      <c r="AD1700" s="283" t="str">
        <f t="shared" si="326"/>
        <v/>
      </c>
      <c r="AE1700" s="163"/>
      <c r="AF1700" s="162"/>
      <c r="AP1700" s="581"/>
    </row>
    <row r="1701" spans="1:42" s="141" customFormat="1">
      <c r="A1701" s="134">
        <v>1692</v>
      </c>
      <c r="B1701" s="286"/>
      <c r="C1701" s="146">
        <f t="shared" si="319"/>
        <v>0</v>
      </c>
      <c r="D1701" s="146">
        <f t="shared" si="320"/>
        <v>1</v>
      </c>
      <c r="E1701" s="146">
        <f t="shared" si="321"/>
        <v>1900</v>
      </c>
      <c r="F1701" s="287"/>
      <c r="G1701" s="287"/>
      <c r="H1701" s="287"/>
      <c r="I1701" s="288"/>
      <c r="J1701" s="287"/>
      <c r="K1701" s="288"/>
      <c r="L1701" s="134"/>
      <c r="M1701" s="133"/>
      <c r="N1701" s="288"/>
      <c r="O1701" s="134"/>
      <c r="P1701" s="166"/>
      <c r="Q1701" s="289"/>
      <c r="R1701" s="165"/>
      <c r="S1701" s="290"/>
      <c r="T1701" s="290"/>
      <c r="U1701" s="290"/>
      <c r="V1701" s="290"/>
      <c r="W1701" s="166"/>
      <c r="X1701" s="135"/>
      <c r="Y1701" s="418">
        <f t="shared" si="322"/>
        <v>0</v>
      </c>
      <c r="Z1701" s="291">
        <f t="shared" si="323"/>
        <v>0</v>
      </c>
      <c r="AA1701" s="163"/>
      <c r="AB1701" s="177" t="str">
        <f t="shared" si="324"/>
        <v/>
      </c>
      <c r="AC1701" s="283" t="str">
        <f t="shared" si="325"/>
        <v/>
      </c>
      <c r="AD1701" s="283" t="str">
        <f t="shared" si="326"/>
        <v/>
      </c>
      <c r="AE1701" s="163"/>
      <c r="AF1701" s="162"/>
      <c r="AP1701" s="581"/>
    </row>
    <row r="1702" spans="1:42" s="141" customFormat="1">
      <c r="A1702" s="134">
        <v>1693</v>
      </c>
      <c r="B1702" s="286"/>
      <c r="C1702" s="146">
        <f t="shared" si="319"/>
        <v>0</v>
      </c>
      <c r="D1702" s="146">
        <f t="shared" si="320"/>
        <v>1</v>
      </c>
      <c r="E1702" s="146">
        <f t="shared" si="321"/>
        <v>1900</v>
      </c>
      <c r="F1702" s="287"/>
      <c r="G1702" s="287"/>
      <c r="H1702" s="287"/>
      <c r="I1702" s="288"/>
      <c r="J1702" s="287"/>
      <c r="K1702" s="288"/>
      <c r="L1702" s="134"/>
      <c r="M1702" s="133"/>
      <c r="N1702" s="288"/>
      <c r="O1702" s="134"/>
      <c r="P1702" s="166"/>
      <c r="Q1702" s="289"/>
      <c r="R1702" s="165"/>
      <c r="S1702" s="290"/>
      <c r="T1702" s="290"/>
      <c r="U1702" s="290"/>
      <c r="V1702" s="290"/>
      <c r="W1702" s="166"/>
      <c r="X1702" s="135"/>
      <c r="Y1702" s="418">
        <f t="shared" si="322"/>
        <v>0</v>
      </c>
      <c r="Z1702" s="291">
        <f t="shared" si="323"/>
        <v>0</v>
      </c>
      <c r="AA1702" s="163"/>
      <c r="AB1702" s="177" t="str">
        <f t="shared" si="324"/>
        <v/>
      </c>
      <c r="AC1702" s="283" t="str">
        <f t="shared" si="325"/>
        <v/>
      </c>
      <c r="AD1702" s="283" t="str">
        <f t="shared" si="326"/>
        <v/>
      </c>
      <c r="AE1702" s="163"/>
      <c r="AF1702" s="162"/>
      <c r="AP1702" s="581"/>
    </row>
    <row r="1703" spans="1:42" s="141" customFormat="1">
      <c r="A1703" s="134">
        <v>1694</v>
      </c>
      <c r="B1703" s="286"/>
      <c r="C1703" s="146">
        <f t="shared" si="319"/>
        <v>0</v>
      </c>
      <c r="D1703" s="146">
        <f t="shared" si="320"/>
        <v>1</v>
      </c>
      <c r="E1703" s="146">
        <f t="shared" si="321"/>
        <v>1900</v>
      </c>
      <c r="F1703" s="287"/>
      <c r="G1703" s="287"/>
      <c r="H1703" s="287"/>
      <c r="I1703" s="288"/>
      <c r="J1703" s="287"/>
      <c r="K1703" s="288"/>
      <c r="L1703" s="134"/>
      <c r="M1703" s="133"/>
      <c r="N1703" s="288"/>
      <c r="O1703" s="134"/>
      <c r="P1703" s="166"/>
      <c r="Q1703" s="289"/>
      <c r="R1703" s="165"/>
      <c r="S1703" s="290"/>
      <c r="T1703" s="290"/>
      <c r="U1703" s="290"/>
      <c r="V1703" s="290"/>
      <c r="W1703" s="166"/>
      <c r="X1703" s="135"/>
      <c r="Y1703" s="418">
        <f t="shared" si="322"/>
        <v>0</v>
      </c>
      <c r="Z1703" s="291">
        <f t="shared" si="323"/>
        <v>0</v>
      </c>
      <c r="AA1703" s="163"/>
      <c r="AB1703" s="177" t="str">
        <f t="shared" si="324"/>
        <v/>
      </c>
      <c r="AC1703" s="283" t="str">
        <f t="shared" si="325"/>
        <v/>
      </c>
      <c r="AD1703" s="283" t="str">
        <f t="shared" si="326"/>
        <v/>
      </c>
      <c r="AE1703" s="163"/>
      <c r="AF1703" s="162"/>
      <c r="AP1703" s="581"/>
    </row>
    <row r="1704" spans="1:42" s="141" customFormat="1">
      <c r="A1704" s="134">
        <v>1695</v>
      </c>
      <c r="B1704" s="286"/>
      <c r="C1704" s="146">
        <f t="shared" si="319"/>
        <v>0</v>
      </c>
      <c r="D1704" s="146">
        <f t="shared" si="320"/>
        <v>1</v>
      </c>
      <c r="E1704" s="146">
        <f t="shared" si="321"/>
        <v>1900</v>
      </c>
      <c r="F1704" s="287"/>
      <c r="G1704" s="287"/>
      <c r="H1704" s="287"/>
      <c r="I1704" s="288"/>
      <c r="J1704" s="287"/>
      <c r="K1704" s="288"/>
      <c r="L1704" s="134"/>
      <c r="M1704" s="133"/>
      <c r="N1704" s="288"/>
      <c r="O1704" s="134"/>
      <c r="P1704" s="166"/>
      <c r="Q1704" s="289"/>
      <c r="R1704" s="165"/>
      <c r="S1704" s="290"/>
      <c r="T1704" s="290"/>
      <c r="U1704" s="290"/>
      <c r="V1704" s="290"/>
      <c r="W1704" s="166"/>
      <c r="X1704" s="135"/>
      <c r="Y1704" s="418">
        <f t="shared" si="322"/>
        <v>0</v>
      </c>
      <c r="Z1704" s="291">
        <f t="shared" si="323"/>
        <v>0</v>
      </c>
      <c r="AA1704" s="163"/>
      <c r="AB1704" s="177" t="str">
        <f t="shared" si="324"/>
        <v/>
      </c>
      <c r="AC1704" s="283" t="str">
        <f t="shared" si="325"/>
        <v/>
      </c>
      <c r="AD1704" s="283" t="str">
        <f t="shared" si="326"/>
        <v/>
      </c>
      <c r="AE1704" s="163"/>
      <c r="AF1704" s="162"/>
      <c r="AP1704" s="581"/>
    </row>
    <row r="1705" spans="1:42" s="141" customFormat="1">
      <c r="A1705" s="134">
        <v>1696</v>
      </c>
      <c r="B1705" s="286"/>
      <c r="C1705" s="146">
        <f t="shared" si="319"/>
        <v>0</v>
      </c>
      <c r="D1705" s="146">
        <f t="shared" si="320"/>
        <v>1</v>
      </c>
      <c r="E1705" s="146">
        <f t="shared" si="321"/>
        <v>1900</v>
      </c>
      <c r="F1705" s="287"/>
      <c r="G1705" s="287"/>
      <c r="H1705" s="287"/>
      <c r="I1705" s="288"/>
      <c r="J1705" s="287"/>
      <c r="K1705" s="288"/>
      <c r="L1705" s="134"/>
      <c r="M1705" s="133"/>
      <c r="N1705" s="288"/>
      <c r="O1705" s="134"/>
      <c r="P1705" s="166"/>
      <c r="Q1705" s="289"/>
      <c r="R1705" s="165"/>
      <c r="S1705" s="290"/>
      <c r="T1705" s="290"/>
      <c r="U1705" s="290"/>
      <c r="V1705" s="290"/>
      <c r="W1705" s="166"/>
      <c r="X1705" s="135"/>
      <c r="Y1705" s="418">
        <f t="shared" si="322"/>
        <v>0</v>
      </c>
      <c r="Z1705" s="291">
        <f t="shared" si="323"/>
        <v>0</v>
      </c>
      <c r="AA1705" s="163"/>
      <c r="AB1705" s="177" t="str">
        <f t="shared" si="324"/>
        <v/>
      </c>
      <c r="AC1705" s="283" t="str">
        <f t="shared" si="325"/>
        <v/>
      </c>
      <c r="AD1705" s="283" t="str">
        <f t="shared" si="326"/>
        <v/>
      </c>
      <c r="AE1705" s="163"/>
      <c r="AF1705" s="162"/>
      <c r="AP1705" s="581"/>
    </row>
    <row r="1706" spans="1:42" s="141" customFormat="1">
      <c r="A1706" s="134">
        <v>1697</v>
      </c>
      <c r="B1706" s="286"/>
      <c r="C1706" s="146">
        <f t="shared" si="319"/>
        <v>0</v>
      </c>
      <c r="D1706" s="146">
        <f t="shared" si="320"/>
        <v>1</v>
      </c>
      <c r="E1706" s="146">
        <f t="shared" si="321"/>
        <v>1900</v>
      </c>
      <c r="F1706" s="287"/>
      <c r="G1706" s="287"/>
      <c r="H1706" s="287"/>
      <c r="I1706" s="288"/>
      <c r="J1706" s="287"/>
      <c r="K1706" s="288"/>
      <c r="L1706" s="134"/>
      <c r="M1706" s="133"/>
      <c r="N1706" s="288"/>
      <c r="O1706" s="134"/>
      <c r="P1706" s="166"/>
      <c r="Q1706" s="289"/>
      <c r="R1706" s="165"/>
      <c r="S1706" s="290"/>
      <c r="T1706" s="290"/>
      <c r="U1706" s="290"/>
      <c r="V1706" s="290"/>
      <c r="W1706" s="166"/>
      <c r="X1706" s="135"/>
      <c r="Y1706" s="418">
        <f t="shared" si="322"/>
        <v>0</v>
      </c>
      <c r="Z1706" s="291">
        <f t="shared" si="323"/>
        <v>0</v>
      </c>
      <c r="AA1706" s="163"/>
      <c r="AB1706" s="177" t="str">
        <f t="shared" si="324"/>
        <v/>
      </c>
      <c r="AC1706" s="283" t="str">
        <f t="shared" si="325"/>
        <v/>
      </c>
      <c r="AD1706" s="283" t="str">
        <f t="shared" si="326"/>
        <v/>
      </c>
      <c r="AE1706" s="163"/>
      <c r="AF1706" s="162"/>
      <c r="AP1706" s="581"/>
    </row>
    <row r="1707" spans="1:42" s="141" customFormat="1">
      <c r="A1707" s="134">
        <v>1698</v>
      </c>
      <c r="B1707" s="286"/>
      <c r="C1707" s="146">
        <f t="shared" si="319"/>
        <v>0</v>
      </c>
      <c r="D1707" s="146">
        <f t="shared" si="320"/>
        <v>1</v>
      </c>
      <c r="E1707" s="146">
        <f t="shared" si="321"/>
        <v>1900</v>
      </c>
      <c r="F1707" s="287"/>
      <c r="G1707" s="287"/>
      <c r="H1707" s="287"/>
      <c r="I1707" s="288"/>
      <c r="J1707" s="287"/>
      <c r="K1707" s="288"/>
      <c r="L1707" s="134"/>
      <c r="M1707" s="133"/>
      <c r="N1707" s="288"/>
      <c r="O1707" s="134"/>
      <c r="P1707" s="166"/>
      <c r="Q1707" s="289"/>
      <c r="R1707" s="165"/>
      <c r="S1707" s="290"/>
      <c r="T1707" s="290"/>
      <c r="U1707" s="290"/>
      <c r="V1707" s="290"/>
      <c r="W1707" s="166"/>
      <c r="X1707" s="135"/>
      <c r="Y1707" s="418">
        <f t="shared" si="322"/>
        <v>0</v>
      </c>
      <c r="Z1707" s="291">
        <f t="shared" si="323"/>
        <v>0</v>
      </c>
      <c r="AA1707" s="163"/>
      <c r="AB1707" s="177" t="str">
        <f t="shared" si="324"/>
        <v/>
      </c>
      <c r="AC1707" s="283" t="str">
        <f t="shared" si="325"/>
        <v/>
      </c>
      <c r="AD1707" s="283" t="str">
        <f t="shared" si="326"/>
        <v/>
      </c>
      <c r="AE1707" s="163"/>
      <c r="AF1707" s="162"/>
      <c r="AP1707" s="581"/>
    </row>
    <row r="1708" spans="1:42" s="141" customFormat="1">
      <c r="A1708" s="134">
        <v>1699</v>
      </c>
      <c r="B1708" s="286"/>
      <c r="C1708" s="146">
        <f t="shared" si="319"/>
        <v>0</v>
      </c>
      <c r="D1708" s="146">
        <f t="shared" si="320"/>
        <v>1</v>
      </c>
      <c r="E1708" s="146">
        <f t="shared" si="321"/>
        <v>1900</v>
      </c>
      <c r="F1708" s="287"/>
      <c r="G1708" s="287"/>
      <c r="H1708" s="287"/>
      <c r="I1708" s="288"/>
      <c r="J1708" s="287"/>
      <c r="K1708" s="288"/>
      <c r="L1708" s="134"/>
      <c r="M1708" s="133"/>
      <c r="N1708" s="288"/>
      <c r="O1708" s="134"/>
      <c r="P1708" s="166"/>
      <c r="Q1708" s="289"/>
      <c r="R1708" s="165"/>
      <c r="S1708" s="290"/>
      <c r="T1708" s="290"/>
      <c r="U1708" s="290"/>
      <c r="V1708" s="290"/>
      <c r="W1708" s="166"/>
      <c r="X1708" s="135"/>
      <c r="Y1708" s="418">
        <f t="shared" si="322"/>
        <v>0</v>
      </c>
      <c r="Z1708" s="291">
        <f t="shared" si="323"/>
        <v>0</v>
      </c>
      <c r="AA1708" s="163"/>
      <c r="AB1708" s="177" t="str">
        <f t="shared" si="324"/>
        <v/>
      </c>
      <c r="AC1708" s="283" t="str">
        <f t="shared" si="325"/>
        <v/>
      </c>
      <c r="AD1708" s="283" t="str">
        <f t="shared" si="326"/>
        <v/>
      </c>
      <c r="AE1708" s="163"/>
      <c r="AF1708" s="162"/>
      <c r="AP1708" s="581"/>
    </row>
    <row r="1709" spans="1:42" s="141" customFormat="1">
      <c r="A1709" s="134">
        <v>1700</v>
      </c>
      <c r="B1709" s="286"/>
      <c r="C1709" s="146">
        <f t="shared" si="319"/>
        <v>0</v>
      </c>
      <c r="D1709" s="146">
        <f t="shared" si="320"/>
        <v>1</v>
      </c>
      <c r="E1709" s="146">
        <f t="shared" si="321"/>
        <v>1900</v>
      </c>
      <c r="F1709" s="287"/>
      <c r="G1709" s="287"/>
      <c r="H1709" s="287"/>
      <c r="I1709" s="288"/>
      <c r="J1709" s="287"/>
      <c r="K1709" s="288"/>
      <c r="L1709" s="134"/>
      <c r="M1709" s="133"/>
      <c r="N1709" s="288"/>
      <c r="O1709" s="134"/>
      <c r="P1709" s="166"/>
      <c r="Q1709" s="289"/>
      <c r="R1709" s="165"/>
      <c r="S1709" s="290"/>
      <c r="T1709" s="290"/>
      <c r="U1709" s="290"/>
      <c r="V1709" s="290"/>
      <c r="W1709" s="166"/>
      <c r="X1709" s="135"/>
      <c r="Y1709" s="418">
        <f t="shared" si="322"/>
        <v>0</v>
      </c>
      <c r="Z1709" s="291">
        <f t="shared" si="323"/>
        <v>0</v>
      </c>
      <c r="AA1709" s="163"/>
      <c r="AB1709" s="177" t="str">
        <f t="shared" si="324"/>
        <v/>
      </c>
      <c r="AC1709" s="283" t="str">
        <f t="shared" si="325"/>
        <v/>
      </c>
      <c r="AD1709" s="283" t="str">
        <f t="shared" si="326"/>
        <v/>
      </c>
      <c r="AE1709" s="163"/>
      <c r="AF1709" s="162"/>
      <c r="AP1709" s="581"/>
    </row>
    <row r="1710" spans="1:42" s="141" customFormat="1">
      <c r="A1710" s="134">
        <v>1701</v>
      </c>
      <c r="B1710" s="286"/>
      <c r="C1710" s="146">
        <f t="shared" si="319"/>
        <v>0</v>
      </c>
      <c r="D1710" s="146">
        <f t="shared" si="320"/>
        <v>1</v>
      </c>
      <c r="E1710" s="146">
        <f t="shared" si="321"/>
        <v>1900</v>
      </c>
      <c r="F1710" s="287"/>
      <c r="G1710" s="287"/>
      <c r="H1710" s="287"/>
      <c r="I1710" s="288"/>
      <c r="J1710" s="287"/>
      <c r="K1710" s="288"/>
      <c r="L1710" s="134"/>
      <c r="M1710" s="133"/>
      <c r="N1710" s="288"/>
      <c r="O1710" s="134"/>
      <c r="P1710" s="166"/>
      <c r="Q1710" s="289"/>
      <c r="R1710" s="165"/>
      <c r="S1710" s="290"/>
      <c r="T1710" s="290"/>
      <c r="U1710" s="290"/>
      <c r="V1710" s="290"/>
      <c r="W1710" s="166"/>
      <c r="X1710" s="135"/>
      <c r="Y1710" s="418">
        <f t="shared" si="322"/>
        <v>0</v>
      </c>
      <c r="Z1710" s="291">
        <f t="shared" si="323"/>
        <v>0</v>
      </c>
      <c r="AA1710" s="163"/>
      <c r="AB1710" s="177" t="str">
        <f t="shared" si="324"/>
        <v/>
      </c>
      <c r="AC1710" s="283" t="str">
        <f t="shared" si="325"/>
        <v/>
      </c>
      <c r="AD1710" s="283" t="str">
        <f t="shared" si="326"/>
        <v/>
      </c>
      <c r="AE1710" s="163"/>
      <c r="AF1710" s="162"/>
      <c r="AP1710" s="581"/>
    </row>
    <row r="1711" spans="1:42" s="141" customFormat="1">
      <c r="A1711" s="134">
        <v>1702</v>
      </c>
      <c r="B1711" s="286"/>
      <c r="C1711" s="146">
        <f t="shared" si="319"/>
        <v>0</v>
      </c>
      <c r="D1711" s="146">
        <f t="shared" si="320"/>
        <v>1</v>
      </c>
      <c r="E1711" s="146">
        <f t="shared" si="321"/>
        <v>1900</v>
      </c>
      <c r="F1711" s="287"/>
      <c r="G1711" s="287"/>
      <c r="H1711" s="287"/>
      <c r="I1711" s="288"/>
      <c r="J1711" s="287"/>
      <c r="K1711" s="288"/>
      <c r="L1711" s="134"/>
      <c r="M1711" s="133"/>
      <c r="N1711" s="288"/>
      <c r="O1711" s="134"/>
      <c r="P1711" s="166"/>
      <c r="Q1711" s="289"/>
      <c r="R1711" s="165"/>
      <c r="S1711" s="290"/>
      <c r="T1711" s="290"/>
      <c r="U1711" s="290"/>
      <c r="V1711" s="290"/>
      <c r="W1711" s="166"/>
      <c r="X1711" s="135"/>
      <c r="Y1711" s="418">
        <f t="shared" si="322"/>
        <v>0</v>
      </c>
      <c r="Z1711" s="291">
        <f t="shared" si="323"/>
        <v>0</v>
      </c>
      <c r="AA1711" s="163"/>
      <c r="AB1711" s="177" t="str">
        <f t="shared" si="324"/>
        <v/>
      </c>
      <c r="AC1711" s="283" t="str">
        <f t="shared" si="325"/>
        <v/>
      </c>
      <c r="AD1711" s="283" t="str">
        <f t="shared" si="326"/>
        <v/>
      </c>
      <c r="AE1711" s="163"/>
      <c r="AF1711" s="162"/>
      <c r="AP1711" s="581"/>
    </row>
    <row r="1712" spans="1:42" s="141" customFormat="1">
      <c r="A1712" s="134">
        <v>1703</v>
      </c>
      <c r="B1712" s="286"/>
      <c r="C1712" s="146">
        <f t="shared" si="319"/>
        <v>0</v>
      </c>
      <c r="D1712" s="146">
        <f t="shared" si="320"/>
        <v>1</v>
      </c>
      <c r="E1712" s="146">
        <f t="shared" si="321"/>
        <v>1900</v>
      </c>
      <c r="F1712" s="287"/>
      <c r="G1712" s="287"/>
      <c r="H1712" s="287"/>
      <c r="I1712" s="288"/>
      <c r="J1712" s="287"/>
      <c r="K1712" s="288"/>
      <c r="L1712" s="134"/>
      <c r="M1712" s="133"/>
      <c r="N1712" s="288"/>
      <c r="O1712" s="134"/>
      <c r="P1712" s="166"/>
      <c r="Q1712" s="289"/>
      <c r="R1712" s="165"/>
      <c r="S1712" s="290"/>
      <c r="T1712" s="290"/>
      <c r="U1712" s="290"/>
      <c r="V1712" s="290"/>
      <c r="W1712" s="166"/>
      <c r="X1712" s="135"/>
      <c r="Y1712" s="418">
        <f t="shared" si="322"/>
        <v>0</v>
      </c>
      <c r="Z1712" s="291">
        <f t="shared" si="323"/>
        <v>0</v>
      </c>
      <c r="AA1712" s="163"/>
      <c r="AB1712" s="177" t="str">
        <f t="shared" si="324"/>
        <v/>
      </c>
      <c r="AC1712" s="283" t="str">
        <f t="shared" si="325"/>
        <v/>
      </c>
      <c r="AD1712" s="283" t="str">
        <f t="shared" si="326"/>
        <v/>
      </c>
      <c r="AE1712" s="163"/>
      <c r="AF1712" s="162"/>
      <c r="AP1712" s="581"/>
    </row>
    <row r="1713" spans="1:42" s="141" customFormat="1">
      <c r="A1713" s="134">
        <v>1704</v>
      </c>
      <c r="B1713" s="286"/>
      <c r="C1713" s="146">
        <f t="shared" si="319"/>
        <v>0</v>
      </c>
      <c r="D1713" s="146">
        <f t="shared" si="320"/>
        <v>1</v>
      </c>
      <c r="E1713" s="146">
        <f t="shared" si="321"/>
        <v>1900</v>
      </c>
      <c r="F1713" s="287"/>
      <c r="G1713" s="287"/>
      <c r="H1713" s="287"/>
      <c r="I1713" s="288"/>
      <c r="J1713" s="287"/>
      <c r="K1713" s="288"/>
      <c r="L1713" s="134"/>
      <c r="M1713" s="133"/>
      <c r="N1713" s="288"/>
      <c r="O1713" s="134"/>
      <c r="P1713" s="166"/>
      <c r="Q1713" s="289"/>
      <c r="R1713" s="165"/>
      <c r="S1713" s="290"/>
      <c r="T1713" s="290"/>
      <c r="U1713" s="290"/>
      <c r="V1713" s="290"/>
      <c r="W1713" s="166"/>
      <c r="X1713" s="135"/>
      <c r="Y1713" s="418">
        <f t="shared" si="322"/>
        <v>0</v>
      </c>
      <c r="Z1713" s="291">
        <f t="shared" si="323"/>
        <v>0</v>
      </c>
      <c r="AA1713" s="163"/>
      <c r="AB1713" s="177" t="str">
        <f t="shared" si="324"/>
        <v/>
      </c>
      <c r="AC1713" s="283" t="str">
        <f t="shared" si="325"/>
        <v/>
      </c>
      <c r="AD1713" s="283" t="str">
        <f t="shared" si="326"/>
        <v/>
      </c>
      <c r="AE1713" s="163"/>
      <c r="AF1713" s="162"/>
      <c r="AP1713" s="581"/>
    </row>
    <row r="1714" spans="1:42" s="141" customFormat="1">
      <c r="A1714" s="134">
        <v>1705</v>
      </c>
      <c r="B1714" s="286"/>
      <c r="C1714" s="146">
        <f t="shared" si="319"/>
        <v>0</v>
      </c>
      <c r="D1714" s="146">
        <f t="shared" si="320"/>
        <v>1</v>
      </c>
      <c r="E1714" s="146">
        <f t="shared" si="321"/>
        <v>1900</v>
      </c>
      <c r="F1714" s="287"/>
      <c r="G1714" s="287"/>
      <c r="H1714" s="287"/>
      <c r="I1714" s="288"/>
      <c r="J1714" s="287"/>
      <c r="K1714" s="288"/>
      <c r="L1714" s="134"/>
      <c r="M1714" s="133"/>
      <c r="N1714" s="288"/>
      <c r="O1714" s="134"/>
      <c r="P1714" s="166"/>
      <c r="Q1714" s="289"/>
      <c r="R1714" s="165"/>
      <c r="S1714" s="290"/>
      <c r="T1714" s="290"/>
      <c r="U1714" s="290"/>
      <c r="V1714" s="290"/>
      <c r="W1714" s="166"/>
      <c r="X1714" s="135"/>
      <c r="Y1714" s="418">
        <f t="shared" si="322"/>
        <v>0</v>
      </c>
      <c r="Z1714" s="291">
        <f t="shared" si="323"/>
        <v>0</v>
      </c>
      <c r="AA1714" s="163"/>
      <c r="AB1714" s="177" t="str">
        <f t="shared" si="324"/>
        <v/>
      </c>
      <c r="AC1714" s="283" t="str">
        <f t="shared" si="325"/>
        <v/>
      </c>
      <c r="AD1714" s="283" t="str">
        <f t="shared" si="326"/>
        <v/>
      </c>
      <c r="AE1714" s="163"/>
      <c r="AF1714" s="162"/>
      <c r="AP1714" s="581"/>
    </row>
    <row r="1715" spans="1:42" s="141" customFormat="1">
      <c r="A1715" s="134">
        <v>1706</v>
      </c>
      <c r="B1715" s="286"/>
      <c r="C1715" s="146">
        <f t="shared" si="319"/>
        <v>0</v>
      </c>
      <c r="D1715" s="146">
        <f t="shared" si="320"/>
        <v>1</v>
      </c>
      <c r="E1715" s="146">
        <f t="shared" si="321"/>
        <v>1900</v>
      </c>
      <c r="F1715" s="287"/>
      <c r="G1715" s="287"/>
      <c r="H1715" s="287"/>
      <c r="I1715" s="288"/>
      <c r="J1715" s="287"/>
      <c r="K1715" s="288"/>
      <c r="L1715" s="134"/>
      <c r="M1715" s="133"/>
      <c r="N1715" s="288"/>
      <c r="O1715" s="134"/>
      <c r="P1715" s="166"/>
      <c r="Q1715" s="289"/>
      <c r="R1715" s="165"/>
      <c r="S1715" s="290"/>
      <c r="T1715" s="290"/>
      <c r="U1715" s="290"/>
      <c r="V1715" s="290"/>
      <c r="W1715" s="166"/>
      <c r="X1715" s="135"/>
      <c r="Y1715" s="418">
        <f t="shared" si="322"/>
        <v>0</v>
      </c>
      <c r="Z1715" s="291">
        <f t="shared" si="323"/>
        <v>0</v>
      </c>
      <c r="AA1715" s="163"/>
      <c r="AB1715" s="177" t="str">
        <f t="shared" si="324"/>
        <v/>
      </c>
      <c r="AC1715" s="283" t="str">
        <f t="shared" si="325"/>
        <v/>
      </c>
      <c r="AD1715" s="283" t="str">
        <f t="shared" si="326"/>
        <v/>
      </c>
      <c r="AE1715" s="163"/>
      <c r="AF1715" s="162"/>
      <c r="AP1715" s="581"/>
    </row>
    <row r="1716" spans="1:42" s="141" customFormat="1">
      <c r="A1716" s="134">
        <v>1707</v>
      </c>
      <c r="B1716" s="286"/>
      <c r="C1716" s="146">
        <f t="shared" si="319"/>
        <v>0</v>
      </c>
      <c r="D1716" s="146">
        <f t="shared" si="320"/>
        <v>1</v>
      </c>
      <c r="E1716" s="146">
        <f t="shared" si="321"/>
        <v>1900</v>
      </c>
      <c r="F1716" s="287"/>
      <c r="G1716" s="287"/>
      <c r="H1716" s="287"/>
      <c r="I1716" s="288"/>
      <c r="J1716" s="287"/>
      <c r="K1716" s="288"/>
      <c r="L1716" s="134"/>
      <c r="M1716" s="133"/>
      <c r="N1716" s="288"/>
      <c r="O1716" s="134"/>
      <c r="P1716" s="166"/>
      <c r="Q1716" s="289"/>
      <c r="R1716" s="165"/>
      <c r="S1716" s="290"/>
      <c r="T1716" s="290"/>
      <c r="U1716" s="290"/>
      <c r="V1716" s="290"/>
      <c r="W1716" s="166"/>
      <c r="X1716" s="135"/>
      <c r="Y1716" s="418">
        <f t="shared" si="322"/>
        <v>0</v>
      </c>
      <c r="Z1716" s="291">
        <f t="shared" si="323"/>
        <v>0</v>
      </c>
      <c r="AA1716" s="163"/>
      <c r="AB1716" s="177" t="str">
        <f t="shared" si="324"/>
        <v/>
      </c>
      <c r="AC1716" s="283" t="str">
        <f t="shared" si="325"/>
        <v/>
      </c>
      <c r="AD1716" s="283" t="str">
        <f t="shared" si="326"/>
        <v/>
      </c>
      <c r="AE1716" s="163"/>
      <c r="AF1716" s="162"/>
      <c r="AP1716" s="581"/>
    </row>
    <row r="1717" spans="1:42" s="141" customFormat="1">
      <c r="A1717" s="134">
        <v>1708</v>
      </c>
      <c r="B1717" s="286"/>
      <c r="C1717" s="146">
        <f t="shared" si="319"/>
        <v>0</v>
      </c>
      <c r="D1717" s="146">
        <f t="shared" si="320"/>
        <v>1</v>
      </c>
      <c r="E1717" s="146">
        <f t="shared" si="321"/>
        <v>1900</v>
      </c>
      <c r="F1717" s="287"/>
      <c r="G1717" s="287"/>
      <c r="H1717" s="287"/>
      <c r="I1717" s="288"/>
      <c r="J1717" s="287"/>
      <c r="K1717" s="288"/>
      <c r="L1717" s="134"/>
      <c r="M1717" s="133"/>
      <c r="N1717" s="288"/>
      <c r="O1717" s="134"/>
      <c r="P1717" s="166"/>
      <c r="Q1717" s="289"/>
      <c r="R1717" s="165"/>
      <c r="S1717" s="290"/>
      <c r="T1717" s="290"/>
      <c r="U1717" s="290"/>
      <c r="V1717" s="290"/>
      <c r="W1717" s="166"/>
      <c r="X1717" s="135"/>
      <c r="Y1717" s="418">
        <f t="shared" si="322"/>
        <v>0</v>
      </c>
      <c r="Z1717" s="291">
        <f t="shared" si="323"/>
        <v>0</v>
      </c>
      <c r="AA1717" s="163"/>
      <c r="AB1717" s="177" t="str">
        <f t="shared" si="324"/>
        <v/>
      </c>
      <c r="AC1717" s="283" t="str">
        <f t="shared" si="325"/>
        <v/>
      </c>
      <c r="AD1717" s="283" t="str">
        <f t="shared" si="326"/>
        <v/>
      </c>
      <c r="AE1717" s="163"/>
      <c r="AF1717" s="162"/>
      <c r="AP1717" s="581"/>
    </row>
    <row r="1718" spans="1:42" s="141" customFormat="1">
      <c r="A1718" s="134">
        <v>1709</v>
      </c>
      <c r="B1718" s="286"/>
      <c r="C1718" s="146">
        <f t="shared" si="319"/>
        <v>0</v>
      </c>
      <c r="D1718" s="146">
        <f t="shared" si="320"/>
        <v>1</v>
      </c>
      <c r="E1718" s="146">
        <f t="shared" si="321"/>
        <v>1900</v>
      </c>
      <c r="F1718" s="287"/>
      <c r="G1718" s="287"/>
      <c r="H1718" s="287"/>
      <c r="I1718" s="288"/>
      <c r="J1718" s="287"/>
      <c r="K1718" s="288"/>
      <c r="L1718" s="134"/>
      <c r="M1718" s="133"/>
      <c r="N1718" s="288"/>
      <c r="O1718" s="134"/>
      <c r="P1718" s="166"/>
      <c r="Q1718" s="289"/>
      <c r="R1718" s="165"/>
      <c r="S1718" s="290"/>
      <c r="T1718" s="290"/>
      <c r="U1718" s="290"/>
      <c r="V1718" s="290"/>
      <c r="W1718" s="166"/>
      <c r="X1718" s="135"/>
      <c r="Y1718" s="418">
        <f t="shared" si="322"/>
        <v>0</v>
      </c>
      <c r="Z1718" s="291">
        <f t="shared" si="323"/>
        <v>0</v>
      </c>
      <c r="AA1718" s="163"/>
      <c r="AB1718" s="177" t="str">
        <f t="shared" si="324"/>
        <v/>
      </c>
      <c r="AC1718" s="283" t="str">
        <f t="shared" si="325"/>
        <v/>
      </c>
      <c r="AD1718" s="283" t="str">
        <f t="shared" si="326"/>
        <v/>
      </c>
      <c r="AE1718" s="163"/>
      <c r="AF1718" s="162"/>
      <c r="AP1718" s="581"/>
    </row>
    <row r="1719" spans="1:42" s="141" customFormat="1">
      <c r="A1719" s="134">
        <v>1710</v>
      </c>
      <c r="B1719" s="286"/>
      <c r="C1719" s="146">
        <f t="shared" si="319"/>
        <v>0</v>
      </c>
      <c r="D1719" s="146">
        <f t="shared" si="320"/>
        <v>1</v>
      </c>
      <c r="E1719" s="146">
        <f t="shared" si="321"/>
        <v>1900</v>
      </c>
      <c r="F1719" s="287"/>
      <c r="G1719" s="287"/>
      <c r="H1719" s="287"/>
      <c r="I1719" s="288"/>
      <c r="J1719" s="287"/>
      <c r="K1719" s="288"/>
      <c r="L1719" s="134"/>
      <c r="M1719" s="133"/>
      <c r="N1719" s="288"/>
      <c r="O1719" s="134"/>
      <c r="P1719" s="166"/>
      <c r="Q1719" s="289"/>
      <c r="R1719" s="165"/>
      <c r="S1719" s="290"/>
      <c r="T1719" s="290"/>
      <c r="U1719" s="290"/>
      <c r="V1719" s="290"/>
      <c r="W1719" s="166"/>
      <c r="X1719" s="135"/>
      <c r="Y1719" s="418">
        <f t="shared" si="322"/>
        <v>0</v>
      </c>
      <c r="Z1719" s="291">
        <f t="shared" si="323"/>
        <v>0</v>
      </c>
      <c r="AA1719" s="163"/>
      <c r="AB1719" s="177" t="str">
        <f t="shared" si="324"/>
        <v/>
      </c>
      <c r="AC1719" s="283" t="str">
        <f t="shared" si="325"/>
        <v/>
      </c>
      <c r="AD1719" s="283" t="str">
        <f t="shared" si="326"/>
        <v/>
      </c>
      <c r="AE1719" s="163"/>
      <c r="AF1719" s="162"/>
      <c r="AP1719" s="581"/>
    </row>
    <row r="1720" spans="1:42" s="141" customFormat="1">
      <c r="A1720" s="134">
        <v>1711</v>
      </c>
      <c r="B1720" s="286"/>
      <c r="C1720" s="146">
        <f t="shared" si="319"/>
        <v>0</v>
      </c>
      <c r="D1720" s="146">
        <f t="shared" si="320"/>
        <v>1</v>
      </c>
      <c r="E1720" s="146">
        <f t="shared" si="321"/>
        <v>1900</v>
      </c>
      <c r="F1720" s="287"/>
      <c r="G1720" s="287"/>
      <c r="H1720" s="287"/>
      <c r="I1720" s="288"/>
      <c r="J1720" s="287"/>
      <c r="K1720" s="288"/>
      <c r="L1720" s="134"/>
      <c r="M1720" s="133"/>
      <c r="N1720" s="288"/>
      <c r="O1720" s="134"/>
      <c r="P1720" s="166"/>
      <c r="Q1720" s="289"/>
      <c r="R1720" s="165"/>
      <c r="S1720" s="290"/>
      <c r="T1720" s="290"/>
      <c r="U1720" s="290"/>
      <c r="V1720" s="290"/>
      <c r="W1720" s="166"/>
      <c r="X1720" s="135"/>
      <c r="Y1720" s="418">
        <f t="shared" si="322"/>
        <v>0</v>
      </c>
      <c r="Z1720" s="291">
        <f t="shared" si="323"/>
        <v>0</v>
      </c>
      <c r="AA1720" s="163"/>
      <c r="AB1720" s="177" t="str">
        <f t="shared" si="324"/>
        <v/>
      </c>
      <c r="AC1720" s="283" t="str">
        <f t="shared" si="325"/>
        <v/>
      </c>
      <c r="AD1720" s="283" t="str">
        <f t="shared" si="326"/>
        <v/>
      </c>
      <c r="AE1720" s="163"/>
      <c r="AF1720" s="162"/>
      <c r="AP1720" s="581"/>
    </row>
    <row r="1721" spans="1:42" s="141" customFormat="1">
      <c r="A1721" s="134">
        <v>1712</v>
      </c>
      <c r="B1721" s="286"/>
      <c r="C1721" s="146">
        <f t="shared" si="319"/>
        <v>0</v>
      </c>
      <c r="D1721" s="146">
        <f t="shared" si="320"/>
        <v>1</v>
      </c>
      <c r="E1721" s="146">
        <f t="shared" si="321"/>
        <v>1900</v>
      </c>
      <c r="F1721" s="287"/>
      <c r="G1721" s="287"/>
      <c r="H1721" s="287"/>
      <c r="I1721" s="288"/>
      <c r="J1721" s="287"/>
      <c r="K1721" s="288"/>
      <c r="L1721" s="134"/>
      <c r="M1721" s="133"/>
      <c r="N1721" s="288"/>
      <c r="O1721" s="134"/>
      <c r="P1721" s="166"/>
      <c r="Q1721" s="289"/>
      <c r="R1721" s="165"/>
      <c r="S1721" s="290"/>
      <c r="T1721" s="290"/>
      <c r="U1721" s="290"/>
      <c r="V1721" s="290"/>
      <c r="W1721" s="166"/>
      <c r="X1721" s="135"/>
      <c r="Y1721" s="418">
        <f t="shared" si="322"/>
        <v>0</v>
      </c>
      <c r="Z1721" s="291">
        <f t="shared" si="323"/>
        <v>0</v>
      </c>
      <c r="AA1721" s="163"/>
      <c r="AB1721" s="177" t="str">
        <f t="shared" si="324"/>
        <v/>
      </c>
      <c r="AC1721" s="283" t="str">
        <f t="shared" si="325"/>
        <v/>
      </c>
      <c r="AD1721" s="283" t="str">
        <f t="shared" si="326"/>
        <v/>
      </c>
      <c r="AE1721" s="163"/>
      <c r="AF1721" s="162"/>
      <c r="AP1721" s="581"/>
    </row>
    <row r="1722" spans="1:42" s="141" customFormat="1">
      <c r="A1722" s="134">
        <v>1713</v>
      </c>
      <c r="B1722" s="286"/>
      <c r="C1722" s="146">
        <f t="shared" si="319"/>
        <v>0</v>
      </c>
      <c r="D1722" s="146">
        <f t="shared" si="320"/>
        <v>1</v>
      </c>
      <c r="E1722" s="146">
        <f t="shared" si="321"/>
        <v>1900</v>
      </c>
      <c r="F1722" s="287"/>
      <c r="G1722" s="287"/>
      <c r="H1722" s="287"/>
      <c r="I1722" s="288"/>
      <c r="J1722" s="287"/>
      <c r="K1722" s="288"/>
      <c r="L1722" s="134"/>
      <c r="M1722" s="133"/>
      <c r="N1722" s="288"/>
      <c r="O1722" s="134"/>
      <c r="P1722" s="166"/>
      <c r="Q1722" s="289"/>
      <c r="R1722" s="165"/>
      <c r="S1722" s="290"/>
      <c r="T1722" s="290"/>
      <c r="U1722" s="290"/>
      <c r="V1722" s="290"/>
      <c r="W1722" s="166"/>
      <c r="X1722" s="135"/>
      <c r="Y1722" s="418">
        <f t="shared" si="322"/>
        <v>0</v>
      </c>
      <c r="Z1722" s="291">
        <f t="shared" si="323"/>
        <v>0</v>
      </c>
      <c r="AA1722" s="163"/>
      <c r="AB1722" s="177" t="str">
        <f t="shared" si="324"/>
        <v/>
      </c>
      <c r="AC1722" s="283" t="str">
        <f t="shared" si="325"/>
        <v/>
      </c>
      <c r="AD1722" s="283" t="str">
        <f t="shared" si="326"/>
        <v/>
      </c>
      <c r="AE1722" s="163"/>
      <c r="AF1722" s="162"/>
      <c r="AP1722" s="581"/>
    </row>
    <row r="1723" spans="1:42" s="141" customFormat="1">
      <c r="A1723" s="134">
        <v>1714</v>
      </c>
      <c r="B1723" s="286"/>
      <c r="C1723" s="146">
        <f t="shared" si="319"/>
        <v>0</v>
      </c>
      <c r="D1723" s="146">
        <f t="shared" si="320"/>
        <v>1</v>
      </c>
      <c r="E1723" s="146">
        <f t="shared" si="321"/>
        <v>1900</v>
      </c>
      <c r="F1723" s="287"/>
      <c r="G1723" s="287"/>
      <c r="H1723" s="287"/>
      <c r="I1723" s="288"/>
      <c r="J1723" s="287"/>
      <c r="K1723" s="288"/>
      <c r="L1723" s="134"/>
      <c r="M1723" s="133"/>
      <c r="N1723" s="288"/>
      <c r="O1723" s="134"/>
      <c r="P1723" s="166"/>
      <c r="Q1723" s="289"/>
      <c r="R1723" s="165"/>
      <c r="S1723" s="290"/>
      <c r="T1723" s="290"/>
      <c r="U1723" s="290"/>
      <c r="V1723" s="290"/>
      <c r="W1723" s="166"/>
      <c r="X1723" s="135"/>
      <c r="Y1723" s="418">
        <f t="shared" si="322"/>
        <v>0</v>
      </c>
      <c r="Z1723" s="291">
        <f t="shared" si="323"/>
        <v>0</v>
      </c>
      <c r="AA1723" s="163"/>
      <c r="AB1723" s="177" t="str">
        <f t="shared" si="324"/>
        <v/>
      </c>
      <c r="AC1723" s="283" t="str">
        <f t="shared" si="325"/>
        <v/>
      </c>
      <c r="AD1723" s="283" t="str">
        <f t="shared" si="326"/>
        <v/>
      </c>
      <c r="AE1723" s="163"/>
      <c r="AF1723" s="162"/>
      <c r="AP1723" s="581"/>
    </row>
    <row r="1724" spans="1:42" s="141" customFormat="1">
      <c r="A1724" s="134">
        <v>1715</v>
      </c>
      <c r="B1724" s="286"/>
      <c r="C1724" s="146">
        <f t="shared" si="319"/>
        <v>0</v>
      </c>
      <c r="D1724" s="146">
        <f t="shared" si="320"/>
        <v>1</v>
      </c>
      <c r="E1724" s="146">
        <f t="shared" si="321"/>
        <v>1900</v>
      </c>
      <c r="F1724" s="287"/>
      <c r="G1724" s="287"/>
      <c r="H1724" s="287"/>
      <c r="I1724" s="288"/>
      <c r="J1724" s="287"/>
      <c r="K1724" s="288"/>
      <c r="L1724" s="134"/>
      <c r="M1724" s="133"/>
      <c r="N1724" s="288"/>
      <c r="O1724" s="134"/>
      <c r="P1724" s="166"/>
      <c r="Q1724" s="289"/>
      <c r="R1724" s="165"/>
      <c r="S1724" s="290"/>
      <c r="T1724" s="290"/>
      <c r="U1724" s="290"/>
      <c r="V1724" s="290"/>
      <c r="W1724" s="166"/>
      <c r="X1724" s="135"/>
      <c r="Y1724" s="418">
        <f t="shared" si="322"/>
        <v>0</v>
      </c>
      <c r="Z1724" s="291">
        <f t="shared" si="323"/>
        <v>0</v>
      </c>
      <c r="AA1724" s="163"/>
      <c r="AB1724" s="177" t="str">
        <f t="shared" si="324"/>
        <v/>
      </c>
      <c r="AC1724" s="283" t="str">
        <f t="shared" si="325"/>
        <v/>
      </c>
      <c r="AD1724" s="283" t="str">
        <f t="shared" si="326"/>
        <v/>
      </c>
      <c r="AE1724" s="163"/>
      <c r="AF1724" s="162"/>
      <c r="AP1724" s="581"/>
    </row>
    <row r="1725" spans="1:42" s="141" customFormat="1">
      <c r="A1725" s="134">
        <v>1716</v>
      </c>
      <c r="B1725" s="286"/>
      <c r="C1725" s="146">
        <f t="shared" si="319"/>
        <v>0</v>
      </c>
      <c r="D1725" s="146">
        <f t="shared" si="320"/>
        <v>1</v>
      </c>
      <c r="E1725" s="146">
        <f t="shared" si="321"/>
        <v>1900</v>
      </c>
      <c r="F1725" s="287"/>
      <c r="G1725" s="287"/>
      <c r="H1725" s="287"/>
      <c r="I1725" s="288"/>
      <c r="J1725" s="287"/>
      <c r="K1725" s="288"/>
      <c r="L1725" s="134"/>
      <c r="M1725" s="133"/>
      <c r="N1725" s="288"/>
      <c r="O1725" s="134"/>
      <c r="P1725" s="166"/>
      <c r="Q1725" s="289"/>
      <c r="R1725" s="165"/>
      <c r="S1725" s="290"/>
      <c r="T1725" s="290"/>
      <c r="U1725" s="290"/>
      <c r="V1725" s="290"/>
      <c r="W1725" s="166"/>
      <c r="X1725" s="135"/>
      <c r="Y1725" s="418">
        <f t="shared" si="322"/>
        <v>0</v>
      </c>
      <c r="Z1725" s="291">
        <f t="shared" si="323"/>
        <v>0</v>
      </c>
      <c r="AA1725" s="163"/>
      <c r="AB1725" s="177" t="str">
        <f t="shared" si="324"/>
        <v/>
      </c>
      <c r="AC1725" s="283" t="str">
        <f t="shared" si="325"/>
        <v/>
      </c>
      <c r="AD1725" s="283" t="str">
        <f t="shared" si="326"/>
        <v/>
      </c>
      <c r="AE1725" s="163"/>
      <c r="AF1725" s="162"/>
      <c r="AP1725" s="581"/>
    </row>
    <row r="1726" spans="1:42" s="141" customFormat="1">
      <c r="A1726" s="134">
        <v>1717</v>
      </c>
      <c r="B1726" s="286"/>
      <c r="C1726" s="146">
        <f t="shared" si="319"/>
        <v>0</v>
      </c>
      <c r="D1726" s="146">
        <f t="shared" si="320"/>
        <v>1</v>
      </c>
      <c r="E1726" s="146">
        <f t="shared" si="321"/>
        <v>1900</v>
      </c>
      <c r="F1726" s="287"/>
      <c r="G1726" s="287"/>
      <c r="H1726" s="287"/>
      <c r="I1726" s="288"/>
      <c r="J1726" s="287"/>
      <c r="K1726" s="288"/>
      <c r="L1726" s="134"/>
      <c r="M1726" s="133"/>
      <c r="N1726" s="288"/>
      <c r="O1726" s="134"/>
      <c r="P1726" s="166"/>
      <c r="Q1726" s="289"/>
      <c r="R1726" s="165"/>
      <c r="S1726" s="290"/>
      <c r="T1726" s="290"/>
      <c r="U1726" s="290"/>
      <c r="V1726" s="290"/>
      <c r="W1726" s="166"/>
      <c r="X1726" s="135"/>
      <c r="Y1726" s="418">
        <f t="shared" si="322"/>
        <v>0</v>
      </c>
      <c r="Z1726" s="291">
        <f t="shared" si="323"/>
        <v>0</v>
      </c>
      <c r="AA1726" s="163"/>
      <c r="AB1726" s="177" t="str">
        <f t="shared" si="324"/>
        <v/>
      </c>
      <c r="AC1726" s="283" t="str">
        <f t="shared" si="325"/>
        <v/>
      </c>
      <c r="AD1726" s="283" t="str">
        <f t="shared" si="326"/>
        <v/>
      </c>
      <c r="AE1726" s="163"/>
      <c r="AF1726" s="162"/>
      <c r="AP1726" s="581"/>
    </row>
    <row r="1727" spans="1:42" s="141" customFormat="1">
      <c r="A1727" s="134">
        <v>1718</v>
      </c>
      <c r="B1727" s="286"/>
      <c r="C1727" s="146">
        <f t="shared" si="319"/>
        <v>0</v>
      </c>
      <c r="D1727" s="146">
        <f t="shared" si="320"/>
        <v>1</v>
      </c>
      <c r="E1727" s="146">
        <f t="shared" si="321"/>
        <v>1900</v>
      </c>
      <c r="F1727" s="287"/>
      <c r="G1727" s="287"/>
      <c r="H1727" s="287"/>
      <c r="I1727" s="288"/>
      <c r="J1727" s="287"/>
      <c r="K1727" s="288"/>
      <c r="L1727" s="134"/>
      <c r="M1727" s="133"/>
      <c r="N1727" s="288"/>
      <c r="O1727" s="134"/>
      <c r="P1727" s="166"/>
      <c r="Q1727" s="289"/>
      <c r="R1727" s="165"/>
      <c r="S1727" s="290"/>
      <c r="T1727" s="290"/>
      <c r="U1727" s="290"/>
      <c r="V1727" s="290"/>
      <c r="W1727" s="166"/>
      <c r="X1727" s="135"/>
      <c r="Y1727" s="418">
        <f t="shared" si="322"/>
        <v>0</v>
      </c>
      <c r="Z1727" s="291">
        <f t="shared" si="323"/>
        <v>0</v>
      </c>
      <c r="AA1727" s="163"/>
      <c r="AB1727" s="177" t="str">
        <f t="shared" si="324"/>
        <v/>
      </c>
      <c r="AC1727" s="283" t="str">
        <f t="shared" si="325"/>
        <v/>
      </c>
      <c r="AD1727" s="283" t="str">
        <f t="shared" si="326"/>
        <v/>
      </c>
      <c r="AE1727" s="163"/>
      <c r="AF1727" s="162"/>
      <c r="AP1727" s="581"/>
    </row>
    <row r="1728" spans="1:42" s="141" customFormat="1">
      <c r="A1728" s="134">
        <v>1719</v>
      </c>
      <c r="B1728" s="286"/>
      <c r="C1728" s="146">
        <f t="shared" si="319"/>
        <v>0</v>
      </c>
      <c r="D1728" s="146">
        <f t="shared" si="320"/>
        <v>1</v>
      </c>
      <c r="E1728" s="146">
        <f t="shared" si="321"/>
        <v>1900</v>
      </c>
      <c r="F1728" s="287"/>
      <c r="G1728" s="287"/>
      <c r="H1728" s="287"/>
      <c r="I1728" s="288"/>
      <c r="J1728" s="287"/>
      <c r="K1728" s="288"/>
      <c r="L1728" s="134"/>
      <c r="M1728" s="133"/>
      <c r="N1728" s="288"/>
      <c r="O1728" s="134"/>
      <c r="P1728" s="166"/>
      <c r="Q1728" s="289"/>
      <c r="R1728" s="165"/>
      <c r="S1728" s="290"/>
      <c r="T1728" s="290"/>
      <c r="U1728" s="290"/>
      <c r="V1728" s="290"/>
      <c r="W1728" s="166"/>
      <c r="X1728" s="135"/>
      <c r="Y1728" s="418">
        <f t="shared" si="322"/>
        <v>0</v>
      </c>
      <c r="Z1728" s="291">
        <f t="shared" si="323"/>
        <v>0</v>
      </c>
      <c r="AA1728" s="163"/>
      <c r="AB1728" s="177" t="str">
        <f t="shared" si="324"/>
        <v/>
      </c>
      <c r="AC1728" s="283" t="str">
        <f t="shared" si="325"/>
        <v/>
      </c>
      <c r="AD1728" s="283" t="str">
        <f t="shared" si="326"/>
        <v/>
      </c>
      <c r="AE1728" s="163"/>
      <c r="AF1728" s="162"/>
      <c r="AP1728" s="581"/>
    </row>
    <row r="1729" spans="1:42" s="141" customFormat="1">
      <c r="A1729" s="134">
        <v>1720</v>
      </c>
      <c r="B1729" s="286"/>
      <c r="C1729" s="146">
        <f t="shared" si="319"/>
        <v>0</v>
      </c>
      <c r="D1729" s="146">
        <f t="shared" si="320"/>
        <v>1</v>
      </c>
      <c r="E1729" s="146">
        <f t="shared" si="321"/>
        <v>1900</v>
      </c>
      <c r="F1729" s="287"/>
      <c r="G1729" s="287"/>
      <c r="H1729" s="287"/>
      <c r="I1729" s="288"/>
      <c r="J1729" s="287"/>
      <c r="K1729" s="288"/>
      <c r="L1729" s="134"/>
      <c r="M1729" s="133"/>
      <c r="N1729" s="288"/>
      <c r="O1729" s="134"/>
      <c r="P1729" s="166"/>
      <c r="Q1729" s="289"/>
      <c r="R1729" s="165"/>
      <c r="S1729" s="290"/>
      <c r="T1729" s="290"/>
      <c r="U1729" s="290"/>
      <c r="V1729" s="290"/>
      <c r="W1729" s="166"/>
      <c r="X1729" s="135"/>
      <c r="Y1729" s="418">
        <f t="shared" si="322"/>
        <v>0</v>
      </c>
      <c r="Z1729" s="291">
        <f t="shared" si="323"/>
        <v>0</v>
      </c>
      <c r="AA1729" s="163"/>
      <c r="AB1729" s="177" t="str">
        <f t="shared" si="324"/>
        <v/>
      </c>
      <c r="AC1729" s="283" t="str">
        <f t="shared" si="325"/>
        <v/>
      </c>
      <c r="AD1729" s="283" t="str">
        <f t="shared" si="326"/>
        <v/>
      </c>
      <c r="AE1729" s="163"/>
      <c r="AF1729" s="162"/>
      <c r="AP1729" s="581"/>
    </row>
    <row r="1730" spans="1:42" s="141" customFormat="1">
      <c r="A1730" s="134">
        <v>1721</v>
      </c>
      <c r="B1730" s="286"/>
      <c r="C1730" s="146">
        <f t="shared" si="319"/>
        <v>0</v>
      </c>
      <c r="D1730" s="146">
        <f t="shared" si="320"/>
        <v>1</v>
      </c>
      <c r="E1730" s="146">
        <f t="shared" si="321"/>
        <v>1900</v>
      </c>
      <c r="F1730" s="287"/>
      <c r="G1730" s="287"/>
      <c r="H1730" s="287"/>
      <c r="I1730" s="288"/>
      <c r="J1730" s="287"/>
      <c r="K1730" s="288"/>
      <c r="L1730" s="134"/>
      <c r="M1730" s="133"/>
      <c r="N1730" s="288"/>
      <c r="O1730" s="134"/>
      <c r="P1730" s="166"/>
      <c r="Q1730" s="289"/>
      <c r="R1730" s="165"/>
      <c r="S1730" s="290"/>
      <c r="T1730" s="290"/>
      <c r="U1730" s="290"/>
      <c r="V1730" s="290"/>
      <c r="W1730" s="166"/>
      <c r="X1730" s="135"/>
      <c r="Y1730" s="418">
        <f t="shared" si="322"/>
        <v>0</v>
      </c>
      <c r="Z1730" s="291">
        <f t="shared" si="323"/>
        <v>0</v>
      </c>
      <c r="AA1730" s="163"/>
      <c r="AB1730" s="177" t="str">
        <f t="shared" si="324"/>
        <v/>
      </c>
      <c r="AC1730" s="283" t="str">
        <f t="shared" si="325"/>
        <v/>
      </c>
      <c r="AD1730" s="283" t="str">
        <f t="shared" si="326"/>
        <v/>
      </c>
      <c r="AE1730" s="163"/>
      <c r="AF1730" s="162"/>
      <c r="AP1730" s="581"/>
    </row>
    <row r="1731" spans="1:42" s="141" customFormat="1">
      <c r="A1731" s="134">
        <v>1722</v>
      </c>
      <c r="B1731" s="286"/>
      <c r="C1731" s="146">
        <f t="shared" si="319"/>
        <v>0</v>
      </c>
      <c r="D1731" s="146">
        <f t="shared" si="320"/>
        <v>1</v>
      </c>
      <c r="E1731" s="146">
        <f t="shared" si="321"/>
        <v>1900</v>
      </c>
      <c r="F1731" s="287"/>
      <c r="G1731" s="287"/>
      <c r="H1731" s="287"/>
      <c r="I1731" s="288"/>
      <c r="J1731" s="287"/>
      <c r="K1731" s="288"/>
      <c r="L1731" s="134"/>
      <c r="M1731" s="133"/>
      <c r="N1731" s="288"/>
      <c r="O1731" s="134"/>
      <c r="P1731" s="166"/>
      <c r="Q1731" s="289"/>
      <c r="R1731" s="165"/>
      <c r="S1731" s="290"/>
      <c r="T1731" s="290"/>
      <c r="U1731" s="290"/>
      <c r="V1731" s="290"/>
      <c r="W1731" s="166"/>
      <c r="X1731" s="135"/>
      <c r="Y1731" s="418">
        <f t="shared" si="322"/>
        <v>0</v>
      </c>
      <c r="Z1731" s="291">
        <f t="shared" si="323"/>
        <v>0</v>
      </c>
      <c r="AA1731" s="163"/>
      <c r="AB1731" s="177" t="str">
        <f t="shared" si="324"/>
        <v/>
      </c>
      <c r="AC1731" s="283" t="str">
        <f t="shared" si="325"/>
        <v/>
      </c>
      <c r="AD1731" s="283" t="str">
        <f t="shared" si="326"/>
        <v/>
      </c>
      <c r="AE1731" s="163"/>
      <c r="AF1731" s="162"/>
      <c r="AP1731" s="581"/>
    </row>
    <row r="1732" spans="1:42" s="141" customFormat="1">
      <c r="A1732" s="134">
        <v>1723</v>
      </c>
      <c r="B1732" s="286"/>
      <c r="C1732" s="146">
        <f t="shared" si="319"/>
        <v>0</v>
      </c>
      <c r="D1732" s="146">
        <f t="shared" si="320"/>
        <v>1</v>
      </c>
      <c r="E1732" s="146">
        <f t="shared" si="321"/>
        <v>1900</v>
      </c>
      <c r="F1732" s="287"/>
      <c r="G1732" s="287"/>
      <c r="H1732" s="287"/>
      <c r="I1732" s="288"/>
      <c r="J1732" s="287"/>
      <c r="K1732" s="288"/>
      <c r="L1732" s="134"/>
      <c r="M1732" s="133"/>
      <c r="N1732" s="288"/>
      <c r="O1732" s="134"/>
      <c r="P1732" s="166"/>
      <c r="Q1732" s="289"/>
      <c r="R1732" s="165"/>
      <c r="S1732" s="290"/>
      <c r="T1732" s="290"/>
      <c r="U1732" s="290"/>
      <c r="V1732" s="290"/>
      <c r="W1732" s="166"/>
      <c r="X1732" s="135"/>
      <c r="Y1732" s="418">
        <f t="shared" si="322"/>
        <v>0</v>
      </c>
      <c r="Z1732" s="291">
        <f t="shared" si="323"/>
        <v>0</v>
      </c>
      <c r="AA1732" s="163"/>
      <c r="AB1732" s="177" t="str">
        <f t="shared" si="324"/>
        <v/>
      </c>
      <c r="AC1732" s="283" t="str">
        <f t="shared" si="325"/>
        <v/>
      </c>
      <c r="AD1732" s="283" t="str">
        <f t="shared" si="326"/>
        <v/>
      </c>
      <c r="AE1732" s="163"/>
      <c r="AF1732" s="162"/>
      <c r="AP1732" s="581"/>
    </row>
    <row r="1733" spans="1:42" s="141" customFormat="1">
      <c r="A1733" s="134">
        <v>1724</v>
      </c>
      <c r="B1733" s="286"/>
      <c r="C1733" s="146">
        <f t="shared" si="319"/>
        <v>0</v>
      </c>
      <c r="D1733" s="146">
        <f t="shared" si="320"/>
        <v>1</v>
      </c>
      <c r="E1733" s="146">
        <f t="shared" si="321"/>
        <v>1900</v>
      </c>
      <c r="F1733" s="287"/>
      <c r="G1733" s="287"/>
      <c r="H1733" s="287"/>
      <c r="I1733" s="288"/>
      <c r="J1733" s="287"/>
      <c r="K1733" s="288"/>
      <c r="L1733" s="134"/>
      <c r="M1733" s="133"/>
      <c r="N1733" s="288"/>
      <c r="O1733" s="134"/>
      <c r="P1733" s="166"/>
      <c r="Q1733" s="289"/>
      <c r="R1733" s="165"/>
      <c r="S1733" s="290"/>
      <c r="T1733" s="290"/>
      <c r="U1733" s="290"/>
      <c r="V1733" s="290"/>
      <c r="W1733" s="166"/>
      <c r="X1733" s="135"/>
      <c r="Y1733" s="418">
        <f t="shared" si="322"/>
        <v>0</v>
      </c>
      <c r="Z1733" s="291">
        <f t="shared" si="323"/>
        <v>0</v>
      </c>
      <c r="AA1733" s="163"/>
      <c r="AB1733" s="177" t="str">
        <f t="shared" si="324"/>
        <v/>
      </c>
      <c r="AC1733" s="283" t="str">
        <f t="shared" si="325"/>
        <v/>
      </c>
      <c r="AD1733" s="283" t="str">
        <f t="shared" si="326"/>
        <v/>
      </c>
      <c r="AE1733" s="163"/>
      <c r="AF1733" s="162"/>
      <c r="AP1733" s="581"/>
    </row>
    <row r="1734" spans="1:42" s="141" customFormat="1">
      <c r="A1734" s="134">
        <v>1725</v>
      </c>
      <c r="B1734" s="286"/>
      <c r="C1734" s="146">
        <f t="shared" si="319"/>
        <v>0</v>
      </c>
      <c r="D1734" s="146">
        <f t="shared" si="320"/>
        <v>1</v>
      </c>
      <c r="E1734" s="146">
        <f t="shared" si="321"/>
        <v>1900</v>
      </c>
      <c r="F1734" s="287"/>
      <c r="G1734" s="287"/>
      <c r="H1734" s="287"/>
      <c r="I1734" s="288"/>
      <c r="J1734" s="287"/>
      <c r="K1734" s="288"/>
      <c r="L1734" s="134"/>
      <c r="M1734" s="133"/>
      <c r="N1734" s="288"/>
      <c r="O1734" s="134"/>
      <c r="P1734" s="166"/>
      <c r="Q1734" s="289"/>
      <c r="R1734" s="165"/>
      <c r="S1734" s="290"/>
      <c r="T1734" s="290"/>
      <c r="U1734" s="290"/>
      <c r="V1734" s="290"/>
      <c r="W1734" s="166"/>
      <c r="X1734" s="135"/>
      <c r="Y1734" s="418">
        <f t="shared" si="322"/>
        <v>0</v>
      </c>
      <c r="Z1734" s="291">
        <f t="shared" si="323"/>
        <v>0</v>
      </c>
      <c r="AA1734" s="163"/>
      <c r="AB1734" s="177" t="str">
        <f t="shared" si="324"/>
        <v/>
      </c>
      <c r="AC1734" s="283" t="str">
        <f t="shared" si="325"/>
        <v/>
      </c>
      <c r="AD1734" s="283" t="str">
        <f t="shared" si="326"/>
        <v/>
      </c>
      <c r="AE1734" s="163"/>
      <c r="AF1734" s="162"/>
      <c r="AP1734" s="581"/>
    </row>
    <row r="1735" spans="1:42" s="141" customFormat="1">
      <c r="A1735" s="134">
        <v>1726</v>
      </c>
      <c r="B1735" s="286"/>
      <c r="C1735" s="146">
        <f t="shared" si="319"/>
        <v>0</v>
      </c>
      <c r="D1735" s="146">
        <f t="shared" si="320"/>
        <v>1</v>
      </c>
      <c r="E1735" s="146">
        <f t="shared" si="321"/>
        <v>1900</v>
      </c>
      <c r="F1735" s="287"/>
      <c r="G1735" s="287"/>
      <c r="H1735" s="287"/>
      <c r="I1735" s="288"/>
      <c r="J1735" s="287"/>
      <c r="K1735" s="288"/>
      <c r="L1735" s="134"/>
      <c r="M1735" s="133"/>
      <c r="N1735" s="288"/>
      <c r="O1735" s="134"/>
      <c r="P1735" s="166"/>
      <c r="Q1735" s="289"/>
      <c r="R1735" s="165"/>
      <c r="S1735" s="290"/>
      <c r="T1735" s="290"/>
      <c r="U1735" s="290"/>
      <c r="V1735" s="290"/>
      <c r="W1735" s="166"/>
      <c r="X1735" s="135"/>
      <c r="Y1735" s="418">
        <f t="shared" si="322"/>
        <v>0</v>
      </c>
      <c r="Z1735" s="291">
        <f t="shared" si="323"/>
        <v>0</v>
      </c>
      <c r="AA1735" s="163"/>
      <c r="AB1735" s="177" t="str">
        <f t="shared" si="324"/>
        <v/>
      </c>
      <c r="AC1735" s="283" t="str">
        <f t="shared" si="325"/>
        <v/>
      </c>
      <c r="AD1735" s="283" t="str">
        <f t="shared" si="326"/>
        <v/>
      </c>
      <c r="AE1735" s="163"/>
      <c r="AF1735" s="162"/>
      <c r="AP1735" s="581"/>
    </row>
    <row r="1736" spans="1:42" s="141" customFormat="1">
      <c r="A1736" s="134">
        <v>1727</v>
      </c>
      <c r="B1736" s="286"/>
      <c r="C1736" s="146">
        <f t="shared" si="319"/>
        <v>0</v>
      </c>
      <c r="D1736" s="146">
        <f t="shared" si="320"/>
        <v>1</v>
      </c>
      <c r="E1736" s="146">
        <f t="shared" si="321"/>
        <v>1900</v>
      </c>
      <c r="F1736" s="287"/>
      <c r="G1736" s="287"/>
      <c r="H1736" s="287"/>
      <c r="I1736" s="288"/>
      <c r="J1736" s="287"/>
      <c r="K1736" s="288"/>
      <c r="L1736" s="134"/>
      <c r="M1736" s="133"/>
      <c r="N1736" s="288"/>
      <c r="O1736" s="134"/>
      <c r="P1736" s="166"/>
      <c r="Q1736" s="289"/>
      <c r="R1736" s="165"/>
      <c r="S1736" s="290"/>
      <c r="T1736" s="290"/>
      <c r="U1736" s="290"/>
      <c r="V1736" s="290"/>
      <c r="W1736" s="166"/>
      <c r="X1736" s="135"/>
      <c r="Y1736" s="418">
        <f t="shared" si="322"/>
        <v>0</v>
      </c>
      <c r="Z1736" s="291">
        <f t="shared" si="323"/>
        <v>0</v>
      </c>
      <c r="AA1736" s="163"/>
      <c r="AB1736" s="177" t="str">
        <f t="shared" si="324"/>
        <v/>
      </c>
      <c r="AC1736" s="283" t="str">
        <f t="shared" si="325"/>
        <v/>
      </c>
      <c r="AD1736" s="283" t="str">
        <f t="shared" si="326"/>
        <v/>
      </c>
      <c r="AE1736" s="163"/>
      <c r="AF1736" s="162"/>
      <c r="AP1736" s="581"/>
    </row>
    <row r="1737" spans="1:42" s="141" customFormat="1">
      <c r="A1737" s="134">
        <v>1728</v>
      </c>
      <c r="B1737" s="286"/>
      <c r="C1737" s="146">
        <f t="shared" si="319"/>
        <v>0</v>
      </c>
      <c r="D1737" s="146">
        <f t="shared" si="320"/>
        <v>1</v>
      </c>
      <c r="E1737" s="146">
        <f t="shared" si="321"/>
        <v>1900</v>
      </c>
      <c r="F1737" s="287"/>
      <c r="G1737" s="287"/>
      <c r="H1737" s="287"/>
      <c r="I1737" s="288"/>
      <c r="J1737" s="287"/>
      <c r="K1737" s="288"/>
      <c r="L1737" s="134"/>
      <c r="M1737" s="133"/>
      <c r="N1737" s="288"/>
      <c r="O1737" s="134"/>
      <c r="P1737" s="166"/>
      <c r="Q1737" s="289"/>
      <c r="R1737" s="165"/>
      <c r="S1737" s="290"/>
      <c r="T1737" s="290"/>
      <c r="U1737" s="290"/>
      <c r="V1737" s="290"/>
      <c r="W1737" s="166"/>
      <c r="X1737" s="135"/>
      <c r="Y1737" s="418">
        <f t="shared" si="322"/>
        <v>0</v>
      </c>
      <c r="Z1737" s="291">
        <f t="shared" si="323"/>
        <v>0</v>
      </c>
      <c r="AA1737" s="163"/>
      <c r="AB1737" s="177" t="str">
        <f t="shared" si="324"/>
        <v/>
      </c>
      <c r="AC1737" s="283" t="str">
        <f t="shared" si="325"/>
        <v/>
      </c>
      <c r="AD1737" s="283" t="str">
        <f t="shared" si="326"/>
        <v/>
      </c>
      <c r="AE1737" s="163"/>
      <c r="AF1737" s="162"/>
      <c r="AP1737" s="581"/>
    </row>
    <row r="1738" spans="1:42" s="141" customFormat="1">
      <c r="A1738" s="134">
        <v>1729</v>
      </c>
      <c r="B1738" s="286"/>
      <c r="C1738" s="146">
        <f t="shared" si="319"/>
        <v>0</v>
      </c>
      <c r="D1738" s="146">
        <f t="shared" si="320"/>
        <v>1</v>
      </c>
      <c r="E1738" s="146">
        <f t="shared" si="321"/>
        <v>1900</v>
      </c>
      <c r="F1738" s="287"/>
      <c r="G1738" s="287"/>
      <c r="H1738" s="287"/>
      <c r="I1738" s="288"/>
      <c r="J1738" s="287"/>
      <c r="K1738" s="288"/>
      <c r="L1738" s="134"/>
      <c r="M1738" s="133"/>
      <c r="N1738" s="288"/>
      <c r="O1738" s="134"/>
      <c r="P1738" s="166"/>
      <c r="Q1738" s="289"/>
      <c r="R1738" s="165"/>
      <c r="S1738" s="290"/>
      <c r="T1738" s="290"/>
      <c r="U1738" s="290"/>
      <c r="V1738" s="290"/>
      <c r="W1738" s="166"/>
      <c r="X1738" s="135"/>
      <c r="Y1738" s="418">
        <f t="shared" si="322"/>
        <v>0</v>
      </c>
      <c r="Z1738" s="291">
        <f t="shared" si="323"/>
        <v>0</v>
      </c>
      <c r="AA1738" s="163"/>
      <c r="AB1738" s="177" t="str">
        <f t="shared" si="324"/>
        <v/>
      </c>
      <c r="AC1738" s="283" t="str">
        <f t="shared" si="325"/>
        <v/>
      </c>
      <c r="AD1738" s="283" t="str">
        <f t="shared" si="326"/>
        <v/>
      </c>
      <c r="AE1738" s="163"/>
      <c r="AF1738" s="162"/>
      <c r="AP1738" s="581"/>
    </row>
    <row r="1739" spans="1:42" s="141" customFormat="1">
      <c r="A1739" s="134">
        <v>1730</v>
      </c>
      <c r="B1739" s="286"/>
      <c r="C1739" s="146">
        <f t="shared" ref="C1739:C1802" si="327">DAY(B1739)</f>
        <v>0</v>
      </c>
      <c r="D1739" s="146">
        <f t="shared" ref="D1739:D1802" si="328">MONTH(B1739)</f>
        <v>1</v>
      </c>
      <c r="E1739" s="146">
        <f t="shared" ref="E1739:E1802" si="329">YEAR(B1739)</f>
        <v>1900</v>
      </c>
      <c r="F1739" s="287"/>
      <c r="G1739" s="287"/>
      <c r="H1739" s="287"/>
      <c r="I1739" s="288"/>
      <c r="J1739" s="287"/>
      <c r="K1739" s="288"/>
      <c r="L1739" s="134"/>
      <c r="M1739" s="133"/>
      <c r="N1739" s="288"/>
      <c r="O1739" s="134"/>
      <c r="P1739" s="166"/>
      <c r="Q1739" s="289"/>
      <c r="R1739" s="165"/>
      <c r="S1739" s="290"/>
      <c r="T1739" s="290"/>
      <c r="U1739" s="290"/>
      <c r="V1739" s="290"/>
      <c r="W1739" s="166"/>
      <c r="X1739" s="135"/>
      <c r="Y1739" s="418">
        <f t="shared" ref="Y1739:Y1802" si="330">X1739*U1739</f>
        <v>0</v>
      </c>
      <c r="Z1739" s="291">
        <f t="shared" ref="Z1739:Z1802" si="331">Y1739*1.1</f>
        <v>0</v>
      </c>
      <c r="AA1739" s="163"/>
      <c r="AB1739" s="177" t="str">
        <f t="shared" ref="AB1739:AB1802" si="332">IF(S1739="","",IF(S1739-U1739=0,"Full","No"))</f>
        <v/>
      </c>
      <c r="AC1739" s="283" t="str">
        <f t="shared" ref="AC1739:AC1802" si="333">IF(AND(S1739&gt;U1739,V1739=0),"Lost",IF(AND(S1739&gt;U1739,V1739&lt;(S1739-U1739)),"Lost",""))</f>
        <v/>
      </c>
      <c r="AD1739" s="283" t="str">
        <f t="shared" ref="AD1739:AD1802" si="334">IF(AND(S1739&gt;U1739,V1739=0),S1739-U1739,IF(AND(S1739&gt;U1739,V1739&lt;(S1739-U1739)),S1739-(U1739+V1739),""))</f>
        <v/>
      </c>
      <c r="AE1739" s="163"/>
      <c r="AF1739" s="162"/>
      <c r="AP1739" s="581"/>
    </row>
    <row r="1740" spans="1:42" s="141" customFormat="1">
      <c r="A1740" s="134">
        <v>1731</v>
      </c>
      <c r="B1740" s="286"/>
      <c r="C1740" s="146">
        <f t="shared" si="327"/>
        <v>0</v>
      </c>
      <c r="D1740" s="146">
        <f t="shared" si="328"/>
        <v>1</v>
      </c>
      <c r="E1740" s="146">
        <f t="shared" si="329"/>
        <v>1900</v>
      </c>
      <c r="F1740" s="287"/>
      <c r="G1740" s="287"/>
      <c r="H1740" s="287"/>
      <c r="I1740" s="288"/>
      <c r="J1740" s="287"/>
      <c r="K1740" s="288"/>
      <c r="L1740" s="134"/>
      <c r="M1740" s="133"/>
      <c r="N1740" s="288"/>
      <c r="O1740" s="134"/>
      <c r="P1740" s="166"/>
      <c r="Q1740" s="289"/>
      <c r="R1740" s="165"/>
      <c r="S1740" s="290"/>
      <c r="T1740" s="290"/>
      <c r="U1740" s="290"/>
      <c r="V1740" s="290"/>
      <c r="W1740" s="166"/>
      <c r="X1740" s="135"/>
      <c r="Y1740" s="418">
        <f t="shared" si="330"/>
        <v>0</v>
      </c>
      <c r="Z1740" s="291">
        <f t="shared" si="331"/>
        <v>0</v>
      </c>
      <c r="AA1740" s="163"/>
      <c r="AB1740" s="177" t="str">
        <f t="shared" si="332"/>
        <v/>
      </c>
      <c r="AC1740" s="283" t="str">
        <f t="shared" si="333"/>
        <v/>
      </c>
      <c r="AD1740" s="283" t="str">
        <f t="shared" si="334"/>
        <v/>
      </c>
      <c r="AE1740" s="163"/>
      <c r="AF1740" s="162"/>
      <c r="AP1740" s="581"/>
    </row>
    <row r="1741" spans="1:42" s="141" customFormat="1">
      <c r="A1741" s="134">
        <v>1732</v>
      </c>
      <c r="B1741" s="286"/>
      <c r="C1741" s="146">
        <f t="shared" si="327"/>
        <v>0</v>
      </c>
      <c r="D1741" s="146">
        <f t="shared" si="328"/>
        <v>1</v>
      </c>
      <c r="E1741" s="146">
        <f t="shared" si="329"/>
        <v>1900</v>
      </c>
      <c r="F1741" s="287"/>
      <c r="G1741" s="287"/>
      <c r="H1741" s="287"/>
      <c r="I1741" s="288"/>
      <c r="J1741" s="287"/>
      <c r="K1741" s="288"/>
      <c r="L1741" s="134"/>
      <c r="M1741" s="133"/>
      <c r="N1741" s="288"/>
      <c r="O1741" s="134"/>
      <c r="P1741" s="166"/>
      <c r="Q1741" s="289"/>
      <c r="R1741" s="165"/>
      <c r="S1741" s="290"/>
      <c r="T1741" s="290"/>
      <c r="U1741" s="290"/>
      <c r="V1741" s="290"/>
      <c r="W1741" s="166"/>
      <c r="X1741" s="135"/>
      <c r="Y1741" s="418">
        <f t="shared" si="330"/>
        <v>0</v>
      </c>
      <c r="Z1741" s="291">
        <f t="shared" si="331"/>
        <v>0</v>
      </c>
      <c r="AA1741" s="163"/>
      <c r="AB1741" s="177" t="str">
        <f t="shared" si="332"/>
        <v/>
      </c>
      <c r="AC1741" s="283" t="str">
        <f t="shared" si="333"/>
        <v/>
      </c>
      <c r="AD1741" s="283" t="str">
        <f t="shared" si="334"/>
        <v/>
      </c>
      <c r="AE1741" s="163"/>
      <c r="AF1741" s="162"/>
      <c r="AP1741" s="581"/>
    </row>
    <row r="1742" spans="1:42" s="141" customFormat="1">
      <c r="A1742" s="134">
        <v>1733</v>
      </c>
      <c r="B1742" s="286"/>
      <c r="C1742" s="146">
        <f t="shared" si="327"/>
        <v>0</v>
      </c>
      <c r="D1742" s="146">
        <f t="shared" si="328"/>
        <v>1</v>
      </c>
      <c r="E1742" s="146">
        <f t="shared" si="329"/>
        <v>1900</v>
      </c>
      <c r="F1742" s="287"/>
      <c r="G1742" s="287"/>
      <c r="H1742" s="287"/>
      <c r="I1742" s="288"/>
      <c r="J1742" s="287"/>
      <c r="K1742" s="288"/>
      <c r="L1742" s="134"/>
      <c r="M1742" s="133"/>
      <c r="N1742" s="288"/>
      <c r="O1742" s="134"/>
      <c r="P1742" s="166"/>
      <c r="Q1742" s="289"/>
      <c r="R1742" s="165"/>
      <c r="S1742" s="290"/>
      <c r="T1742" s="290"/>
      <c r="U1742" s="290"/>
      <c r="V1742" s="290"/>
      <c r="W1742" s="166"/>
      <c r="X1742" s="135"/>
      <c r="Y1742" s="418">
        <f t="shared" si="330"/>
        <v>0</v>
      </c>
      <c r="Z1742" s="291">
        <f t="shared" si="331"/>
        <v>0</v>
      </c>
      <c r="AA1742" s="163"/>
      <c r="AB1742" s="177" t="str">
        <f t="shared" si="332"/>
        <v/>
      </c>
      <c r="AC1742" s="283" t="str">
        <f t="shared" si="333"/>
        <v/>
      </c>
      <c r="AD1742" s="283" t="str">
        <f t="shared" si="334"/>
        <v/>
      </c>
      <c r="AE1742" s="163"/>
      <c r="AF1742" s="162"/>
      <c r="AP1742" s="581"/>
    </row>
    <row r="1743" spans="1:42" s="141" customFormat="1">
      <c r="A1743" s="134">
        <v>1734</v>
      </c>
      <c r="B1743" s="286"/>
      <c r="C1743" s="146">
        <f t="shared" si="327"/>
        <v>0</v>
      </c>
      <c r="D1743" s="146">
        <f t="shared" si="328"/>
        <v>1</v>
      </c>
      <c r="E1743" s="146">
        <f t="shared" si="329"/>
        <v>1900</v>
      </c>
      <c r="F1743" s="287"/>
      <c r="G1743" s="287"/>
      <c r="H1743" s="287"/>
      <c r="I1743" s="288"/>
      <c r="J1743" s="287"/>
      <c r="K1743" s="288"/>
      <c r="L1743" s="134"/>
      <c r="M1743" s="133"/>
      <c r="N1743" s="288"/>
      <c r="O1743" s="134"/>
      <c r="P1743" s="166"/>
      <c r="Q1743" s="289"/>
      <c r="R1743" s="165"/>
      <c r="S1743" s="290"/>
      <c r="T1743" s="290"/>
      <c r="U1743" s="290"/>
      <c r="V1743" s="290"/>
      <c r="W1743" s="166"/>
      <c r="X1743" s="135"/>
      <c r="Y1743" s="418">
        <f t="shared" si="330"/>
        <v>0</v>
      </c>
      <c r="Z1743" s="291">
        <f t="shared" si="331"/>
        <v>0</v>
      </c>
      <c r="AA1743" s="163"/>
      <c r="AB1743" s="177" t="str">
        <f t="shared" si="332"/>
        <v/>
      </c>
      <c r="AC1743" s="283" t="str">
        <f t="shared" si="333"/>
        <v/>
      </c>
      <c r="AD1743" s="283" t="str">
        <f t="shared" si="334"/>
        <v/>
      </c>
      <c r="AE1743" s="163"/>
      <c r="AF1743" s="162"/>
      <c r="AP1743" s="581"/>
    </row>
    <row r="1744" spans="1:42" s="141" customFormat="1">
      <c r="A1744" s="134">
        <v>1735</v>
      </c>
      <c r="B1744" s="286"/>
      <c r="C1744" s="146">
        <f t="shared" si="327"/>
        <v>0</v>
      </c>
      <c r="D1744" s="146">
        <f t="shared" si="328"/>
        <v>1</v>
      </c>
      <c r="E1744" s="146">
        <f t="shared" si="329"/>
        <v>1900</v>
      </c>
      <c r="F1744" s="287"/>
      <c r="G1744" s="287"/>
      <c r="H1744" s="287"/>
      <c r="I1744" s="288"/>
      <c r="J1744" s="287"/>
      <c r="K1744" s="288"/>
      <c r="L1744" s="134"/>
      <c r="M1744" s="133"/>
      <c r="N1744" s="288"/>
      <c r="O1744" s="134"/>
      <c r="P1744" s="166"/>
      <c r="Q1744" s="289"/>
      <c r="R1744" s="165"/>
      <c r="S1744" s="290"/>
      <c r="T1744" s="290"/>
      <c r="U1744" s="290"/>
      <c r="V1744" s="290"/>
      <c r="W1744" s="166"/>
      <c r="X1744" s="135"/>
      <c r="Y1744" s="418">
        <f t="shared" si="330"/>
        <v>0</v>
      </c>
      <c r="Z1744" s="291">
        <f t="shared" si="331"/>
        <v>0</v>
      </c>
      <c r="AA1744" s="163"/>
      <c r="AB1744" s="177" t="str">
        <f t="shared" si="332"/>
        <v/>
      </c>
      <c r="AC1744" s="283" t="str">
        <f t="shared" si="333"/>
        <v/>
      </c>
      <c r="AD1744" s="283" t="str">
        <f t="shared" si="334"/>
        <v/>
      </c>
      <c r="AE1744" s="163"/>
      <c r="AF1744" s="162"/>
      <c r="AP1744" s="581"/>
    </row>
    <row r="1745" spans="1:42" s="141" customFormat="1">
      <c r="A1745" s="134">
        <v>1736</v>
      </c>
      <c r="B1745" s="286"/>
      <c r="C1745" s="146">
        <f t="shared" si="327"/>
        <v>0</v>
      </c>
      <c r="D1745" s="146">
        <f t="shared" si="328"/>
        <v>1</v>
      </c>
      <c r="E1745" s="146">
        <f t="shared" si="329"/>
        <v>1900</v>
      </c>
      <c r="F1745" s="287"/>
      <c r="G1745" s="287"/>
      <c r="H1745" s="287"/>
      <c r="I1745" s="288"/>
      <c r="J1745" s="287"/>
      <c r="K1745" s="288"/>
      <c r="L1745" s="134"/>
      <c r="M1745" s="133"/>
      <c r="N1745" s="288"/>
      <c r="O1745" s="134"/>
      <c r="P1745" s="166"/>
      <c r="Q1745" s="289"/>
      <c r="R1745" s="165"/>
      <c r="S1745" s="290"/>
      <c r="T1745" s="290"/>
      <c r="U1745" s="290"/>
      <c r="V1745" s="290"/>
      <c r="W1745" s="166"/>
      <c r="X1745" s="135"/>
      <c r="Y1745" s="418">
        <f t="shared" si="330"/>
        <v>0</v>
      </c>
      <c r="Z1745" s="291">
        <f t="shared" si="331"/>
        <v>0</v>
      </c>
      <c r="AA1745" s="163"/>
      <c r="AB1745" s="177" t="str">
        <f t="shared" si="332"/>
        <v/>
      </c>
      <c r="AC1745" s="283" t="str">
        <f t="shared" si="333"/>
        <v/>
      </c>
      <c r="AD1745" s="283" t="str">
        <f t="shared" si="334"/>
        <v/>
      </c>
      <c r="AE1745" s="163"/>
      <c r="AF1745" s="162"/>
      <c r="AP1745" s="581"/>
    </row>
    <row r="1746" spans="1:42" s="141" customFormat="1">
      <c r="A1746" s="134">
        <v>1737</v>
      </c>
      <c r="B1746" s="286"/>
      <c r="C1746" s="146">
        <f t="shared" si="327"/>
        <v>0</v>
      </c>
      <c r="D1746" s="146">
        <f t="shared" si="328"/>
        <v>1</v>
      </c>
      <c r="E1746" s="146">
        <f t="shared" si="329"/>
        <v>1900</v>
      </c>
      <c r="F1746" s="287"/>
      <c r="G1746" s="287"/>
      <c r="H1746" s="287"/>
      <c r="I1746" s="288"/>
      <c r="J1746" s="287"/>
      <c r="K1746" s="288"/>
      <c r="L1746" s="134"/>
      <c r="M1746" s="133"/>
      <c r="N1746" s="288"/>
      <c r="O1746" s="134"/>
      <c r="P1746" s="166"/>
      <c r="Q1746" s="289"/>
      <c r="R1746" s="165"/>
      <c r="S1746" s="290"/>
      <c r="T1746" s="290"/>
      <c r="U1746" s="290"/>
      <c r="V1746" s="290"/>
      <c r="W1746" s="166"/>
      <c r="X1746" s="135"/>
      <c r="Y1746" s="418">
        <f t="shared" si="330"/>
        <v>0</v>
      </c>
      <c r="Z1746" s="291">
        <f t="shared" si="331"/>
        <v>0</v>
      </c>
      <c r="AA1746" s="163"/>
      <c r="AB1746" s="177" t="str">
        <f t="shared" si="332"/>
        <v/>
      </c>
      <c r="AC1746" s="283" t="str">
        <f t="shared" si="333"/>
        <v/>
      </c>
      <c r="AD1746" s="283" t="str">
        <f t="shared" si="334"/>
        <v/>
      </c>
      <c r="AE1746" s="163"/>
      <c r="AF1746" s="162"/>
      <c r="AP1746" s="581"/>
    </row>
    <row r="1747" spans="1:42" s="141" customFormat="1">
      <c r="A1747" s="134">
        <v>1738</v>
      </c>
      <c r="B1747" s="286"/>
      <c r="C1747" s="146">
        <f t="shared" si="327"/>
        <v>0</v>
      </c>
      <c r="D1747" s="146">
        <f t="shared" si="328"/>
        <v>1</v>
      </c>
      <c r="E1747" s="146">
        <f t="shared" si="329"/>
        <v>1900</v>
      </c>
      <c r="F1747" s="287"/>
      <c r="G1747" s="287"/>
      <c r="H1747" s="287"/>
      <c r="I1747" s="288"/>
      <c r="J1747" s="287"/>
      <c r="K1747" s="288"/>
      <c r="L1747" s="134"/>
      <c r="M1747" s="133"/>
      <c r="N1747" s="288"/>
      <c r="O1747" s="134"/>
      <c r="P1747" s="166"/>
      <c r="Q1747" s="289"/>
      <c r="R1747" s="165"/>
      <c r="S1747" s="290"/>
      <c r="T1747" s="290"/>
      <c r="U1747" s="290"/>
      <c r="V1747" s="290"/>
      <c r="W1747" s="166"/>
      <c r="X1747" s="135"/>
      <c r="Y1747" s="418">
        <f t="shared" si="330"/>
        <v>0</v>
      </c>
      <c r="Z1747" s="291">
        <f t="shared" si="331"/>
        <v>0</v>
      </c>
      <c r="AA1747" s="163"/>
      <c r="AB1747" s="177" t="str">
        <f t="shared" si="332"/>
        <v/>
      </c>
      <c r="AC1747" s="283" t="str">
        <f t="shared" si="333"/>
        <v/>
      </c>
      <c r="AD1747" s="283" t="str">
        <f t="shared" si="334"/>
        <v/>
      </c>
      <c r="AE1747" s="163"/>
      <c r="AF1747" s="162"/>
      <c r="AP1747" s="581"/>
    </row>
    <row r="1748" spans="1:42" s="141" customFormat="1">
      <c r="A1748" s="134">
        <v>1739</v>
      </c>
      <c r="B1748" s="286"/>
      <c r="C1748" s="146">
        <f t="shared" si="327"/>
        <v>0</v>
      </c>
      <c r="D1748" s="146">
        <f t="shared" si="328"/>
        <v>1</v>
      </c>
      <c r="E1748" s="146">
        <f t="shared" si="329"/>
        <v>1900</v>
      </c>
      <c r="F1748" s="287"/>
      <c r="G1748" s="287"/>
      <c r="H1748" s="287"/>
      <c r="I1748" s="288"/>
      <c r="J1748" s="287"/>
      <c r="K1748" s="288"/>
      <c r="L1748" s="134"/>
      <c r="M1748" s="133"/>
      <c r="N1748" s="288"/>
      <c r="O1748" s="134"/>
      <c r="P1748" s="166"/>
      <c r="Q1748" s="289"/>
      <c r="R1748" s="165"/>
      <c r="S1748" s="290"/>
      <c r="T1748" s="290"/>
      <c r="U1748" s="290"/>
      <c r="V1748" s="290"/>
      <c r="W1748" s="166"/>
      <c r="X1748" s="135"/>
      <c r="Y1748" s="418">
        <f t="shared" si="330"/>
        <v>0</v>
      </c>
      <c r="Z1748" s="291">
        <f t="shared" si="331"/>
        <v>0</v>
      </c>
      <c r="AA1748" s="163"/>
      <c r="AB1748" s="177" t="str">
        <f t="shared" si="332"/>
        <v/>
      </c>
      <c r="AC1748" s="283" t="str">
        <f t="shared" si="333"/>
        <v/>
      </c>
      <c r="AD1748" s="283" t="str">
        <f t="shared" si="334"/>
        <v/>
      </c>
      <c r="AE1748" s="163"/>
      <c r="AF1748" s="162"/>
      <c r="AP1748" s="581"/>
    </row>
    <row r="1749" spans="1:42" s="141" customFormat="1">
      <c r="A1749" s="134">
        <v>1740</v>
      </c>
      <c r="B1749" s="286"/>
      <c r="C1749" s="146">
        <f t="shared" si="327"/>
        <v>0</v>
      </c>
      <c r="D1749" s="146">
        <f t="shared" si="328"/>
        <v>1</v>
      </c>
      <c r="E1749" s="146">
        <f t="shared" si="329"/>
        <v>1900</v>
      </c>
      <c r="F1749" s="287"/>
      <c r="G1749" s="287"/>
      <c r="H1749" s="287"/>
      <c r="I1749" s="288"/>
      <c r="J1749" s="287"/>
      <c r="K1749" s="288"/>
      <c r="L1749" s="134"/>
      <c r="M1749" s="133"/>
      <c r="N1749" s="288"/>
      <c r="O1749" s="134"/>
      <c r="P1749" s="166"/>
      <c r="Q1749" s="289"/>
      <c r="R1749" s="165"/>
      <c r="S1749" s="290"/>
      <c r="T1749" s="290"/>
      <c r="U1749" s="290"/>
      <c r="V1749" s="290"/>
      <c r="W1749" s="166"/>
      <c r="X1749" s="135"/>
      <c r="Y1749" s="418">
        <f t="shared" si="330"/>
        <v>0</v>
      </c>
      <c r="Z1749" s="291">
        <f t="shared" si="331"/>
        <v>0</v>
      </c>
      <c r="AA1749" s="163"/>
      <c r="AB1749" s="177" t="str">
        <f t="shared" si="332"/>
        <v/>
      </c>
      <c r="AC1749" s="283" t="str">
        <f t="shared" si="333"/>
        <v/>
      </c>
      <c r="AD1749" s="283" t="str">
        <f t="shared" si="334"/>
        <v/>
      </c>
      <c r="AE1749" s="163"/>
      <c r="AF1749" s="162"/>
      <c r="AP1749" s="581"/>
    </row>
    <row r="1750" spans="1:42" s="141" customFormat="1">
      <c r="A1750" s="134">
        <v>1741</v>
      </c>
      <c r="B1750" s="286"/>
      <c r="C1750" s="146">
        <f t="shared" si="327"/>
        <v>0</v>
      </c>
      <c r="D1750" s="146">
        <f t="shared" si="328"/>
        <v>1</v>
      </c>
      <c r="E1750" s="146">
        <f t="shared" si="329"/>
        <v>1900</v>
      </c>
      <c r="F1750" s="287"/>
      <c r="G1750" s="287"/>
      <c r="H1750" s="287"/>
      <c r="I1750" s="288"/>
      <c r="J1750" s="287"/>
      <c r="K1750" s="288"/>
      <c r="L1750" s="134"/>
      <c r="M1750" s="133"/>
      <c r="N1750" s="288"/>
      <c r="O1750" s="134"/>
      <c r="P1750" s="166"/>
      <c r="Q1750" s="289"/>
      <c r="R1750" s="165"/>
      <c r="S1750" s="290"/>
      <c r="T1750" s="290"/>
      <c r="U1750" s="290"/>
      <c r="V1750" s="290"/>
      <c r="W1750" s="166"/>
      <c r="X1750" s="135"/>
      <c r="Y1750" s="418">
        <f t="shared" si="330"/>
        <v>0</v>
      </c>
      <c r="Z1750" s="291">
        <f t="shared" si="331"/>
        <v>0</v>
      </c>
      <c r="AA1750" s="163"/>
      <c r="AB1750" s="177" t="str">
        <f t="shared" si="332"/>
        <v/>
      </c>
      <c r="AC1750" s="283" t="str">
        <f t="shared" si="333"/>
        <v/>
      </c>
      <c r="AD1750" s="283" t="str">
        <f t="shared" si="334"/>
        <v/>
      </c>
      <c r="AE1750" s="163"/>
      <c r="AF1750" s="162"/>
      <c r="AP1750" s="581"/>
    </row>
    <row r="1751" spans="1:42" s="141" customFormat="1">
      <c r="A1751" s="134">
        <v>1742</v>
      </c>
      <c r="B1751" s="286"/>
      <c r="C1751" s="146">
        <f t="shared" si="327"/>
        <v>0</v>
      </c>
      <c r="D1751" s="146">
        <f t="shared" si="328"/>
        <v>1</v>
      </c>
      <c r="E1751" s="146">
        <f t="shared" si="329"/>
        <v>1900</v>
      </c>
      <c r="F1751" s="287"/>
      <c r="G1751" s="287"/>
      <c r="H1751" s="287"/>
      <c r="I1751" s="288"/>
      <c r="J1751" s="287"/>
      <c r="K1751" s="288"/>
      <c r="L1751" s="134"/>
      <c r="M1751" s="133"/>
      <c r="N1751" s="288"/>
      <c r="O1751" s="134"/>
      <c r="P1751" s="166"/>
      <c r="Q1751" s="289"/>
      <c r="R1751" s="165"/>
      <c r="S1751" s="290"/>
      <c r="T1751" s="290"/>
      <c r="U1751" s="290"/>
      <c r="V1751" s="290"/>
      <c r="W1751" s="166"/>
      <c r="X1751" s="135"/>
      <c r="Y1751" s="418">
        <f t="shared" si="330"/>
        <v>0</v>
      </c>
      <c r="Z1751" s="291">
        <f t="shared" si="331"/>
        <v>0</v>
      </c>
      <c r="AA1751" s="163"/>
      <c r="AB1751" s="177" t="str">
        <f t="shared" si="332"/>
        <v/>
      </c>
      <c r="AC1751" s="283" t="str">
        <f t="shared" si="333"/>
        <v/>
      </c>
      <c r="AD1751" s="283" t="str">
        <f t="shared" si="334"/>
        <v/>
      </c>
      <c r="AE1751" s="163"/>
      <c r="AF1751" s="162"/>
      <c r="AP1751" s="581"/>
    </row>
    <row r="1752" spans="1:42" s="141" customFormat="1">
      <c r="A1752" s="134">
        <v>1743</v>
      </c>
      <c r="B1752" s="286"/>
      <c r="C1752" s="146">
        <f t="shared" si="327"/>
        <v>0</v>
      </c>
      <c r="D1752" s="146">
        <f t="shared" si="328"/>
        <v>1</v>
      </c>
      <c r="E1752" s="146">
        <f t="shared" si="329"/>
        <v>1900</v>
      </c>
      <c r="F1752" s="287"/>
      <c r="G1752" s="287"/>
      <c r="H1752" s="287"/>
      <c r="I1752" s="288"/>
      <c r="J1752" s="287"/>
      <c r="K1752" s="288"/>
      <c r="L1752" s="134"/>
      <c r="M1752" s="133"/>
      <c r="N1752" s="288"/>
      <c r="O1752" s="134"/>
      <c r="P1752" s="166"/>
      <c r="Q1752" s="289"/>
      <c r="R1752" s="165"/>
      <c r="S1752" s="290"/>
      <c r="T1752" s="290"/>
      <c r="U1752" s="290"/>
      <c r="V1752" s="290"/>
      <c r="W1752" s="166"/>
      <c r="X1752" s="135"/>
      <c r="Y1752" s="418">
        <f t="shared" si="330"/>
        <v>0</v>
      </c>
      <c r="Z1752" s="291">
        <f t="shared" si="331"/>
        <v>0</v>
      </c>
      <c r="AA1752" s="163"/>
      <c r="AB1752" s="177" t="str">
        <f t="shared" si="332"/>
        <v/>
      </c>
      <c r="AC1752" s="283" t="str">
        <f t="shared" si="333"/>
        <v/>
      </c>
      <c r="AD1752" s="283" t="str">
        <f t="shared" si="334"/>
        <v/>
      </c>
      <c r="AE1752" s="163"/>
      <c r="AF1752" s="162"/>
      <c r="AP1752" s="581"/>
    </row>
    <row r="1753" spans="1:42" s="141" customFormat="1">
      <c r="A1753" s="134">
        <v>1744</v>
      </c>
      <c r="B1753" s="286"/>
      <c r="C1753" s="146">
        <f t="shared" si="327"/>
        <v>0</v>
      </c>
      <c r="D1753" s="146">
        <f t="shared" si="328"/>
        <v>1</v>
      </c>
      <c r="E1753" s="146">
        <f t="shared" si="329"/>
        <v>1900</v>
      </c>
      <c r="F1753" s="287"/>
      <c r="G1753" s="287"/>
      <c r="H1753" s="287"/>
      <c r="I1753" s="288"/>
      <c r="J1753" s="287"/>
      <c r="K1753" s="288"/>
      <c r="L1753" s="134"/>
      <c r="M1753" s="133"/>
      <c r="N1753" s="288"/>
      <c r="O1753" s="134"/>
      <c r="P1753" s="166"/>
      <c r="Q1753" s="289"/>
      <c r="R1753" s="165"/>
      <c r="S1753" s="290"/>
      <c r="T1753" s="290"/>
      <c r="U1753" s="290"/>
      <c r="V1753" s="290"/>
      <c r="W1753" s="166"/>
      <c r="X1753" s="135"/>
      <c r="Y1753" s="418">
        <f t="shared" si="330"/>
        <v>0</v>
      </c>
      <c r="Z1753" s="291">
        <f t="shared" si="331"/>
        <v>0</v>
      </c>
      <c r="AA1753" s="163"/>
      <c r="AB1753" s="177" t="str">
        <f t="shared" si="332"/>
        <v/>
      </c>
      <c r="AC1753" s="283" t="str">
        <f t="shared" si="333"/>
        <v/>
      </c>
      <c r="AD1753" s="283" t="str">
        <f t="shared" si="334"/>
        <v/>
      </c>
      <c r="AE1753" s="163"/>
      <c r="AF1753" s="162"/>
      <c r="AP1753" s="581"/>
    </row>
    <row r="1754" spans="1:42" s="141" customFormat="1">
      <c r="A1754" s="134">
        <v>1745</v>
      </c>
      <c r="B1754" s="286"/>
      <c r="C1754" s="146">
        <f t="shared" si="327"/>
        <v>0</v>
      </c>
      <c r="D1754" s="146">
        <f t="shared" si="328"/>
        <v>1</v>
      </c>
      <c r="E1754" s="146">
        <f t="shared" si="329"/>
        <v>1900</v>
      </c>
      <c r="F1754" s="287"/>
      <c r="G1754" s="287"/>
      <c r="H1754" s="287"/>
      <c r="I1754" s="288"/>
      <c r="J1754" s="287"/>
      <c r="K1754" s="288"/>
      <c r="L1754" s="134"/>
      <c r="M1754" s="133"/>
      <c r="N1754" s="288"/>
      <c r="O1754" s="134"/>
      <c r="P1754" s="166"/>
      <c r="Q1754" s="289"/>
      <c r="R1754" s="165"/>
      <c r="S1754" s="290"/>
      <c r="T1754" s="290"/>
      <c r="U1754" s="290"/>
      <c r="V1754" s="290"/>
      <c r="W1754" s="166"/>
      <c r="X1754" s="135"/>
      <c r="Y1754" s="418">
        <f t="shared" si="330"/>
        <v>0</v>
      </c>
      <c r="Z1754" s="291">
        <f t="shared" si="331"/>
        <v>0</v>
      </c>
      <c r="AA1754" s="163"/>
      <c r="AB1754" s="177" t="str">
        <f t="shared" si="332"/>
        <v/>
      </c>
      <c r="AC1754" s="283" t="str">
        <f t="shared" si="333"/>
        <v/>
      </c>
      <c r="AD1754" s="283" t="str">
        <f t="shared" si="334"/>
        <v/>
      </c>
      <c r="AE1754" s="163"/>
      <c r="AF1754" s="162"/>
      <c r="AP1754" s="581"/>
    </row>
    <row r="1755" spans="1:42" s="141" customFormat="1">
      <c r="A1755" s="134">
        <v>1746</v>
      </c>
      <c r="B1755" s="286"/>
      <c r="C1755" s="146">
        <f t="shared" si="327"/>
        <v>0</v>
      </c>
      <c r="D1755" s="146">
        <f t="shared" si="328"/>
        <v>1</v>
      </c>
      <c r="E1755" s="146">
        <f t="shared" si="329"/>
        <v>1900</v>
      </c>
      <c r="F1755" s="287"/>
      <c r="G1755" s="287"/>
      <c r="H1755" s="287"/>
      <c r="I1755" s="288"/>
      <c r="J1755" s="287"/>
      <c r="K1755" s="288"/>
      <c r="L1755" s="134"/>
      <c r="M1755" s="133"/>
      <c r="N1755" s="288"/>
      <c r="O1755" s="134"/>
      <c r="P1755" s="166"/>
      <c r="Q1755" s="289"/>
      <c r="R1755" s="165"/>
      <c r="S1755" s="290"/>
      <c r="T1755" s="290"/>
      <c r="U1755" s="290"/>
      <c r="V1755" s="290"/>
      <c r="W1755" s="166"/>
      <c r="X1755" s="135"/>
      <c r="Y1755" s="418">
        <f t="shared" si="330"/>
        <v>0</v>
      </c>
      <c r="Z1755" s="291">
        <f t="shared" si="331"/>
        <v>0</v>
      </c>
      <c r="AA1755" s="163"/>
      <c r="AB1755" s="177" t="str">
        <f t="shared" si="332"/>
        <v/>
      </c>
      <c r="AC1755" s="283" t="str">
        <f t="shared" si="333"/>
        <v/>
      </c>
      <c r="AD1755" s="283" t="str">
        <f t="shared" si="334"/>
        <v/>
      </c>
      <c r="AE1755" s="163"/>
      <c r="AF1755" s="162"/>
      <c r="AP1755" s="581"/>
    </row>
    <row r="1756" spans="1:42" s="141" customFormat="1">
      <c r="A1756" s="134">
        <v>1747</v>
      </c>
      <c r="B1756" s="286"/>
      <c r="C1756" s="146">
        <f t="shared" si="327"/>
        <v>0</v>
      </c>
      <c r="D1756" s="146">
        <f t="shared" si="328"/>
        <v>1</v>
      </c>
      <c r="E1756" s="146">
        <f t="shared" si="329"/>
        <v>1900</v>
      </c>
      <c r="F1756" s="287"/>
      <c r="G1756" s="287"/>
      <c r="H1756" s="287"/>
      <c r="I1756" s="288"/>
      <c r="J1756" s="287"/>
      <c r="K1756" s="288"/>
      <c r="L1756" s="134"/>
      <c r="M1756" s="133"/>
      <c r="N1756" s="288"/>
      <c r="O1756" s="134"/>
      <c r="P1756" s="166"/>
      <c r="Q1756" s="289"/>
      <c r="R1756" s="165"/>
      <c r="S1756" s="290"/>
      <c r="T1756" s="290"/>
      <c r="U1756" s="290"/>
      <c r="V1756" s="290"/>
      <c r="W1756" s="166"/>
      <c r="X1756" s="135"/>
      <c r="Y1756" s="418">
        <f t="shared" si="330"/>
        <v>0</v>
      </c>
      <c r="Z1756" s="291">
        <f t="shared" si="331"/>
        <v>0</v>
      </c>
      <c r="AA1756" s="163"/>
      <c r="AB1756" s="177" t="str">
        <f t="shared" si="332"/>
        <v/>
      </c>
      <c r="AC1756" s="283" t="str">
        <f t="shared" si="333"/>
        <v/>
      </c>
      <c r="AD1756" s="283" t="str">
        <f t="shared" si="334"/>
        <v/>
      </c>
      <c r="AE1756" s="163"/>
      <c r="AF1756" s="162"/>
      <c r="AP1756" s="581"/>
    </row>
    <row r="1757" spans="1:42" s="141" customFormat="1">
      <c r="A1757" s="134">
        <v>1748</v>
      </c>
      <c r="B1757" s="286"/>
      <c r="C1757" s="146">
        <f t="shared" si="327"/>
        <v>0</v>
      </c>
      <c r="D1757" s="146">
        <f t="shared" si="328"/>
        <v>1</v>
      </c>
      <c r="E1757" s="146">
        <f t="shared" si="329"/>
        <v>1900</v>
      </c>
      <c r="F1757" s="287"/>
      <c r="G1757" s="287"/>
      <c r="H1757" s="287"/>
      <c r="I1757" s="288"/>
      <c r="J1757" s="287"/>
      <c r="K1757" s="288"/>
      <c r="L1757" s="134"/>
      <c r="M1757" s="133"/>
      <c r="N1757" s="288"/>
      <c r="O1757" s="134"/>
      <c r="P1757" s="166"/>
      <c r="Q1757" s="289"/>
      <c r="R1757" s="165"/>
      <c r="S1757" s="290"/>
      <c r="T1757" s="290"/>
      <c r="U1757" s="290"/>
      <c r="V1757" s="290"/>
      <c r="W1757" s="166"/>
      <c r="X1757" s="135"/>
      <c r="Y1757" s="418">
        <f t="shared" si="330"/>
        <v>0</v>
      </c>
      <c r="Z1757" s="291">
        <f t="shared" si="331"/>
        <v>0</v>
      </c>
      <c r="AA1757" s="163"/>
      <c r="AB1757" s="177" t="str">
        <f t="shared" si="332"/>
        <v/>
      </c>
      <c r="AC1757" s="283" t="str">
        <f t="shared" si="333"/>
        <v/>
      </c>
      <c r="AD1757" s="283" t="str">
        <f t="shared" si="334"/>
        <v/>
      </c>
      <c r="AE1757" s="163"/>
      <c r="AF1757" s="162"/>
      <c r="AP1757" s="581"/>
    </row>
    <row r="1758" spans="1:42" s="141" customFormat="1">
      <c r="A1758" s="134">
        <v>1749</v>
      </c>
      <c r="B1758" s="286"/>
      <c r="C1758" s="146">
        <f t="shared" si="327"/>
        <v>0</v>
      </c>
      <c r="D1758" s="146">
        <f t="shared" si="328"/>
        <v>1</v>
      </c>
      <c r="E1758" s="146">
        <f t="shared" si="329"/>
        <v>1900</v>
      </c>
      <c r="F1758" s="287"/>
      <c r="G1758" s="287"/>
      <c r="H1758" s="287"/>
      <c r="I1758" s="288"/>
      <c r="J1758" s="287"/>
      <c r="K1758" s="288"/>
      <c r="L1758" s="134"/>
      <c r="M1758" s="133"/>
      <c r="N1758" s="288"/>
      <c r="O1758" s="134"/>
      <c r="P1758" s="166"/>
      <c r="Q1758" s="289"/>
      <c r="R1758" s="165"/>
      <c r="S1758" s="290"/>
      <c r="T1758" s="290"/>
      <c r="U1758" s="290"/>
      <c r="V1758" s="290"/>
      <c r="W1758" s="166"/>
      <c r="X1758" s="135"/>
      <c r="Y1758" s="418">
        <f t="shared" si="330"/>
        <v>0</v>
      </c>
      <c r="Z1758" s="291">
        <f t="shared" si="331"/>
        <v>0</v>
      </c>
      <c r="AA1758" s="163"/>
      <c r="AB1758" s="177" t="str">
        <f t="shared" si="332"/>
        <v/>
      </c>
      <c r="AC1758" s="283" t="str">
        <f t="shared" si="333"/>
        <v/>
      </c>
      <c r="AD1758" s="283" t="str">
        <f t="shared" si="334"/>
        <v/>
      </c>
      <c r="AE1758" s="163"/>
      <c r="AF1758" s="162"/>
      <c r="AP1758" s="581"/>
    </row>
    <row r="1759" spans="1:42" s="141" customFormat="1">
      <c r="A1759" s="134">
        <v>1750</v>
      </c>
      <c r="B1759" s="286"/>
      <c r="C1759" s="146">
        <f t="shared" si="327"/>
        <v>0</v>
      </c>
      <c r="D1759" s="146">
        <f t="shared" si="328"/>
        <v>1</v>
      </c>
      <c r="E1759" s="146">
        <f t="shared" si="329"/>
        <v>1900</v>
      </c>
      <c r="F1759" s="287"/>
      <c r="G1759" s="287"/>
      <c r="H1759" s="287"/>
      <c r="I1759" s="288"/>
      <c r="J1759" s="287"/>
      <c r="K1759" s="288"/>
      <c r="L1759" s="134"/>
      <c r="M1759" s="133"/>
      <c r="N1759" s="288"/>
      <c r="O1759" s="134"/>
      <c r="P1759" s="166"/>
      <c r="Q1759" s="289"/>
      <c r="R1759" s="165"/>
      <c r="S1759" s="290"/>
      <c r="T1759" s="290"/>
      <c r="U1759" s="290"/>
      <c r="V1759" s="290"/>
      <c r="W1759" s="166"/>
      <c r="X1759" s="135"/>
      <c r="Y1759" s="418">
        <f t="shared" si="330"/>
        <v>0</v>
      </c>
      <c r="Z1759" s="291">
        <f t="shared" si="331"/>
        <v>0</v>
      </c>
      <c r="AA1759" s="163"/>
      <c r="AB1759" s="177" t="str">
        <f t="shared" si="332"/>
        <v/>
      </c>
      <c r="AC1759" s="283" t="str">
        <f t="shared" si="333"/>
        <v/>
      </c>
      <c r="AD1759" s="283" t="str">
        <f t="shared" si="334"/>
        <v/>
      </c>
      <c r="AE1759" s="163"/>
      <c r="AF1759" s="162"/>
      <c r="AP1759" s="581"/>
    </row>
    <row r="1760" spans="1:42" s="141" customFormat="1">
      <c r="A1760" s="134">
        <v>1751</v>
      </c>
      <c r="B1760" s="286"/>
      <c r="C1760" s="146">
        <f t="shared" si="327"/>
        <v>0</v>
      </c>
      <c r="D1760" s="146">
        <f t="shared" si="328"/>
        <v>1</v>
      </c>
      <c r="E1760" s="146">
        <f t="shared" si="329"/>
        <v>1900</v>
      </c>
      <c r="F1760" s="287"/>
      <c r="G1760" s="287"/>
      <c r="H1760" s="287"/>
      <c r="I1760" s="288"/>
      <c r="J1760" s="287"/>
      <c r="K1760" s="288"/>
      <c r="L1760" s="134"/>
      <c r="M1760" s="133"/>
      <c r="N1760" s="288"/>
      <c r="O1760" s="134"/>
      <c r="P1760" s="166"/>
      <c r="Q1760" s="289"/>
      <c r="R1760" s="165"/>
      <c r="S1760" s="290"/>
      <c r="T1760" s="290"/>
      <c r="U1760" s="290"/>
      <c r="V1760" s="290"/>
      <c r="W1760" s="166"/>
      <c r="X1760" s="135"/>
      <c r="Y1760" s="418">
        <f t="shared" si="330"/>
        <v>0</v>
      </c>
      <c r="Z1760" s="291">
        <f t="shared" si="331"/>
        <v>0</v>
      </c>
      <c r="AA1760" s="163"/>
      <c r="AB1760" s="177" t="str">
        <f t="shared" si="332"/>
        <v/>
      </c>
      <c r="AC1760" s="283" t="str">
        <f t="shared" si="333"/>
        <v/>
      </c>
      <c r="AD1760" s="283" t="str">
        <f t="shared" si="334"/>
        <v/>
      </c>
      <c r="AE1760" s="163"/>
      <c r="AF1760" s="162"/>
      <c r="AP1760" s="581"/>
    </row>
    <row r="1761" spans="1:42" s="141" customFormat="1">
      <c r="A1761" s="134">
        <v>1752</v>
      </c>
      <c r="B1761" s="286"/>
      <c r="C1761" s="146">
        <f t="shared" si="327"/>
        <v>0</v>
      </c>
      <c r="D1761" s="146">
        <f t="shared" si="328"/>
        <v>1</v>
      </c>
      <c r="E1761" s="146">
        <f t="shared" si="329"/>
        <v>1900</v>
      </c>
      <c r="F1761" s="287"/>
      <c r="G1761" s="287"/>
      <c r="H1761" s="287"/>
      <c r="I1761" s="288"/>
      <c r="J1761" s="287"/>
      <c r="K1761" s="288"/>
      <c r="L1761" s="134"/>
      <c r="M1761" s="133"/>
      <c r="N1761" s="288"/>
      <c r="O1761" s="134"/>
      <c r="P1761" s="166"/>
      <c r="Q1761" s="289"/>
      <c r="R1761" s="165"/>
      <c r="S1761" s="290"/>
      <c r="T1761" s="290"/>
      <c r="U1761" s="290"/>
      <c r="V1761" s="290"/>
      <c r="W1761" s="166"/>
      <c r="X1761" s="135"/>
      <c r="Y1761" s="418">
        <f t="shared" si="330"/>
        <v>0</v>
      </c>
      <c r="Z1761" s="291">
        <f t="shared" si="331"/>
        <v>0</v>
      </c>
      <c r="AA1761" s="163"/>
      <c r="AB1761" s="177" t="str">
        <f t="shared" si="332"/>
        <v/>
      </c>
      <c r="AC1761" s="283" t="str">
        <f t="shared" si="333"/>
        <v/>
      </c>
      <c r="AD1761" s="283" t="str">
        <f t="shared" si="334"/>
        <v/>
      </c>
      <c r="AE1761" s="163"/>
      <c r="AF1761" s="162"/>
      <c r="AP1761" s="581"/>
    </row>
    <row r="1762" spans="1:42" s="141" customFormat="1">
      <c r="A1762" s="134">
        <v>1753</v>
      </c>
      <c r="B1762" s="286"/>
      <c r="C1762" s="146">
        <f t="shared" si="327"/>
        <v>0</v>
      </c>
      <c r="D1762" s="146">
        <f t="shared" si="328"/>
        <v>1</v>
      </c>
      <c r="E1762" s="146">
        <f t="shared" si="329"/>
        <v>1900</v>
      </c>
      <c r="F1762" s="287"/>
      <c r="G1762" s="287"/>
      <c r="H1762" s="287"/>
      <c r="I1762" s="288"/>
      <c r="J1762" s="287"/>
      <c r="K1762" s="288"/>
      <c r="L1762" s="134"/>
      <c r="M1762" s="133"/>
      <c r="N1762" s="288"/>
      <c r="O1762" s="134"/>
      <c r="P1762" s="166"/>
      <c r="Q1762" s="289"/>
      <c r="R1762" s="165"/>
      <c r="S1762" s="290"/>
      <c r="T1762" s="290"/>
      <c r="U1762" s="290"/>
      <c r="V1762" s="290"/>
      <c r="W1762" s="166"/>
      <c r="X1762" s="135"/>
      <c r="Y1762" s="418">
        <f t="shared" si="330"/>
        <v>0</v>
      </c>
      <c r="Z1762" s="291">
        <f t="shared" si="331"/>
        <v>0</v>
      </c>
      <c r="AA1762" s="163"/>
      <c r="AB1762" s="177" t="str">
        <f t="shared" si="332"/>
        <v/>
      </c>
      <c r="AC1762" s="283" t="str">
        <f t="shared" si="333"/>
        <v/>
      </c>
      <c r="AD1762" s="283" t="str">
        <f t="shared" si="334"/>
        <v/>
      </c>
      <c r="AE1762" s="163"/>
      <c r="AF1762" s="162"/>
      <c r="AP1762" s="581"/>
    </row>
    <row r="1763" spans="1:42" s="141" customFormat="1">
      <c r="A1763" s="134">
        <v>1754</v>
      </c>
      <c r="B1763" s="286"/>
      <c r="C1763" s="146">
        <f t="shared" si="327"/>
        <v>0</v>
      </c>
      <c r="D1763" s="146">
        <f t="shared" si="328"/>
        <v>1</v>
      </c>
      <c r="E1763" s="146">
        <f t="shared" si="329"/>
        <v>1900</v>
      </c>
      <c r="F1763" s="287"/>
      <c r="G1763" s="287"/>
      <c r="H1763" s="287"/>
      <c r="I1763" s="288"/>
      <c r="J1763" s="287"/>
      <c r="K1763" s="288"/>
      <c r="L1763" s="134"/>
      <c r="M1763" s="133"/>
      <c r="N1763" s="288"/>
      <c r="O1763" s="134"/>
      <c r="P1763" s="166"/>
      <c r="Q1763" s="289"/>
      <c r="R1763" s="165"/>
      <c r="S1763" s="290"/>
      <c r="T1763" s="290"/>
      <c r="U1763" s="290"/>
      <c r="V1763" s="290"/>
      <c r="W1763" s="166"/>
      <c r="X1763" s="135"/>
      <c r="Y1763" s="418">
        <f t="shared" si="330"/>
        <v>0</v>
      </c>
      <c r="Z1763" s="291">
        <f t="shared" si="331"/>
        <v>0</v>
      </c>
      <c r="AA1763" s="163"/>
      <c r="AB1763" s="177" t="str">
        <f t="shared" si="332"/>
        <v/>
      </c>
      <c r="AC1763" s="283" t="str">
        <f t="shared" si="333"/>
        <v/>
      </c>
      <c r="AD1763" s="283" t="str">
        <f t="shared" si="334"/>
        <v/>
      </c>
      <c r="AE1763" s="163"/>
      <c r="AF1763" s="162"/>
      <c r="AP1763" s="581"/>
    </row>
    <row r="1764" spans="1:42" s="141" customFormat="1">
      <c r="A1764" s="134">
        <v>1755</v>
      </c>
      <c r="B1764" s="286"/>
      <c r="C1764" s="146">
        <f t="shared" si="327"/>
        <v>0</v>
      </c>
      <c r="D1764" s="146">
        <f t="shared" si="328"/>
        <v>1</v>
      </c>
      <c r="E1764" s="146">
        <f t="shared" si="329"/>
        <v>1900</v>
      </c>
      <c r="F1764" s="287"/>
      <c r="G1764" s="287"/>
      <c r="H1764" s="287"/>
      <c r="I1764" s="288"/>
      <c r="J1764" s="287"/>
      <c r="K1764" s="288"/>
      <c r="L1764" s="134"/>
      <c r="M1764" s="133"/>
      <c r="N1764" s="288"/>
      <c r="O1764" s="134"/>
      <c r="P1764" s="166"/>
      <c r="Q1764" s="289"/>
      <c r="R1764" s="165"/>
      <c r="S1764" s="290"/>
      <c r="T1764" s="290"/>
      <c r="U1764" s="290"/>
      <c r="V1764" s="290"/>
      <c r="W1764" s="166"/>
      <c r="X1764" s="135"/>
      <c r="Y1764" s="418">
        <f t="shared" si="330"/>
        <v>0</v>
      </c>
      <c r="Z1764" s="291">
        <f t="shared" si="331"/>
        <v>0</v>
      </c>
      <c r="AA1764" s="163"/>
      <c r="AB1764" s="177" t="str">
        <f t="shared" si="332"/>
        <v/>
      </c>
      <c r="AC1764" s="283" t="str">
        <f t="shared" si="333"/>
        <v/>
      </c>
      <c r="AD1764" s="283" t="str">
        <f t="shared" si="334"/>
        <v/>
      </c>
      <c r="AE1764" s="163"/>
      <c r="AF1764" s="162"/>
      <c r="AP1764" s="581"/>
    </row>
    <row r="1765" spans="1:42" s="141" customFormat="1">
      <c r="A1765" s="134">
        <v>1756</v>
      </c>
      <c r="B1765" s="286"/>
      <c r="C1765" s="146">
        <f t="shared" si="327"/>
        <v>0</v>
      </c>
      <c r="D1765" s="146">
        <f t="shared" si="328"/>
        <v>1</v>
      </c>
      <c r="E1765" s="146">
        <f t="shared" si="329"/>
        <v>1900</v>
      </c>
      <c r="F1765" s="287"/>
      <c r="G1765" s="287"/>
      <c r="H1765" s="287"/>
      <c r="I1765" s="288"/>
      <c r="J1765" s="287"/>
      <c r="K1765" s="288"/>
      <c r="L1765" s="134"/>
      <c r="M1765" s="133"/>
      <c r="N1765" s="288"/>
      <c r="O1765" s="134"/>
      <c r="P1765" s="166"/>
      <c r="Q1765" s="289"/>
      <c r="R1765" s="165"/>
      <c r="S1765" s="290"/>
      <c r="T1765" s="290"/>
      <c r="U1765" s="290"/>
      <c r="V1765" s="290"/>
      <c r="W1765" s="166"/>
      <c r="X1765" s="135"/>
      <c r="Y1765" s="418">
        <f t="shared" si="330"/>
        <v>0</v>
      </c>
      <c r="Z1765" s="291">
        <f t="shared" si="331"/>
        <v>0</v>
      </c>
      <c r="AA1765" s="163"/>
      <c r="AB1765" s="177" t="str">
        <f t="shared" si="332"/>
        <v/>
      </c>
      <c r="AC1765" s="283" t="str">
        <f t="shared" si="333"/>
        <v/>
      </c>
      <c r="AD1765" s="283" t="str">
        <f t="shared" si="334"/>
        <v/>
      </c>
      <c r="AE1765" s="163"/>
      <c r="AF1765" s="162"/>
      <c r="AP1765" s="581"/>
    </row>
    <row r="1766" spans="1:42" s="141" customFormat="1">
      <c r="A1766" s="134">
        <v>1757</v>
      </c>
      <c r="B1766" s="286"/>
      <c r="C1766" s="146">
        <f t="shared" si="327"/>
        <v>0</v>
      </c>
      <c r="D1766" s="146">
        <f t="shared" si="328"/>
        <v>1</v>
      </c>
      <c r="E1766" s="146">
        <f t="shared" si="329"/>
        <v>1900</v>
      </c>
      <c r="F1766" s="287"/>
      <c r="G1766" s="287"/>
      <c r="H1766" s="287"/>
      <c r="I1766" s="288"/>
      <c r="J1766" s="287"/>
      <c r="K1766" s="288"/>
      <c r="L1766" s="134"/>
      <c r="M1766" s="133"/>
      <c r="N1766" s="288"/>
      <c r="O1766" s="134"/>
      <c r="P1766" s="166"/>
      <c r="Q1766" s="289"/>
      <c r="R1766" s="165"/>
      <c r="S1766" s="290"/>
      <c r="T1766" s="290"/>
      <c r="U1766" s="290"/>
      <c r="V1766" s="290"/>
      <c r="W1766" s="166"/>
      <c r="X1766" s="135"/>
      <c r="Y1766" s="418">
        <f t="shared" si="330"/>
        <v>0</v>
      </c>
      <c r="Z1766" s="291">
        <f t="shared" si="331"/>
        <v>0</v>
      </c>
      <c r="AA1766" s="163"/>
      <c r="AB1766" s="177" t="str">
        <f t="shared" si="332"/>
        <v/>
      </c>
      <c r="AC1766" s="283" t="str">
        <f t="shared" si="333"/>
        <v/>
      </c>
      <c r="AD1766" s="283" t="str">
        <f t="shared" si="334"/>
        <v/>
      </c>
      <c r="AE1766" s="163"/>
      <c r="AF1766" s="162"/>
      <c r="AP1766" s="581"/>
    </row>
    <row r="1767" spans="1:42" s="141" customFormat="1">
      <c r="A1767" s="134">
        <v>1758</v>
      </c>
      <c r="B1767" s="286"/>
      <c r="C1767" s="146">
        <f t="shared" si="327"/>
        <v>0</v>
      </c>
      <c r="D1767" s="146">
        <f t="shared" si="328"/>
        <v>1</v>
      </c>
      <c r="E1767" s="146">
        <f t="shared" si="329"/>
        <v>1900</v>
      </c>
      <c r="F1767" s="287"/>
      <c r="G1767" s="287"/>
      <c r="H1767" s="287"/>
      <c r="I1767" s="288"/>
      <c r="J1767" s="287"/>
      <c r="K1767" s="288"/>
      <c r="L1767" s="134"/>
      <c r="M1767" s="133"/>
      <c r="N1767" s="288"/>
      <c r="O1767" s="134"/>
      <c r="P1767" s="166"/>
      <c r="Q1767" s="289"/>
      <c r="R1767" s="165"/>
      <c r="S1767" s="290"/>
      <c r="T1767" s="290"/>
      <c r="U1767" s="290"/>
      <c r="V1767" s="290"/>
      <c r="W1767" s="166"/>
      <c r="X1767" s="135"/>
      <c r="Y1767" s="418">
        <f t="shared" si="330"/>
        <v>0</v>
      </c>
      <c r="Z1767" s="291">
        <f t="shared" si="331"/>
        <v>0</v>
      </c>
      <c r="AA1767" s="163"/>
      <c r="AB1767" s="177" t="str">
        <f t="shared" si="332"/>
        <v/>
      </c>
      <c r="AC1767" s="283" t="str">
        <f t="shared" si="333"/>
        <v/>
      </c>
      <c r="AD1767" s="283" t="str">
        <f t="shared" si="334"/>
        <v/>
      </c>
      <c r="AE1767" s="163"/>
      <c r="AF1767" s="162"/>
      <c r="AP1767" s="581"/>
    </row>
    <row r="1768" spans="1:42" s="141" customFormat="1">
      <c r="A1768" s="134">
        <v>1759</v>
      </c>
      <c r="B1768" s="286"/>
      <c r="C1768" s="146">
        <f t="shared" si="327"/>
        <v>0</v>
      </c>
      <c r="D1768" s="146">
        <f t="shared" si="328"/>
        <v>1</v>
      </c>
      <c r="E1768" s="146">
        <f t="shared" si="329"/>
        <v>1900</v>
      </c>
      <c r="F1768" s="287"/>
      <c r="G1768" s="287"/>
      <c r="H1768" s="287"/>
      <c r="I1768" s="288"/>
      <c r="J1768" s="287"/>
      <c r="K1768" s="288"/>
      <c r="L1768" s="134"/>
      <c r="M1768" s="133"/>
      <c r="N1768" s="288"/>
      <c r="O1768" s="134"/>
      <c r="P1768" s="166"/>
      <c r="Q1768" s="289"/>
      <c r="R1768" s="165"/>
      <c r="S1768" s="290"/>
      <c r="T1768" s="290"/>
      <c r="U1768" s="290"/>
      <c r="V1768" s="290"/>
      <c r="W1768" s="166"/>
      <c r="X1768" s="135"/>
      <c r="Y1768" s="418">
        <f t="shared" si="330"/>
        <v>0</v>
      </c>
      <c r="Z1768" s="291">
        <f t="shared" si="331"/>
        <v>0</v>
      </c>
      <c r="AA1768" s="163"/>
      <c r="AB1768" s="177" t="str">
        <f t="shared" si="332"/>
        <v/>
      </c>
      <c r="AC1768" s="283" t="str">
        <f t="shared" si="333"/>
        <v/>
      </c>
      <c r="AD1768" s="283" t="str">
        <f t="shared" si="334"/>
        <v/>
      </c>
      <c r="AE1768" s="163"/>
      <c r="AF1768" s="162"/>
      <c r="AP1768" s="581"/>
    </row>
    <row r="1769" spans="1:42" s="141" customFormat="1">
      <c r="A1769" s="134">
        <v>1760</v>
      </c>
      <c r="B1769" s="286"/>
      <c r="C1769" s="146">
        <f t="shared" si="327"/>
        <v>0</v>
      </c>
      <c r="D1769" s="146">
        <f t="shared" si="328"/>
        <v>1</v>
      </c>
      <c r="E1769" s="146">
        <f t="shared" si="329"/>
        <v>1900</v>
      </c>
      <c r="F1769" s="287"/>
      <c r="G1769" s="287"/>
      <c r="H1769" s="287"/>
      <c r="I1769" s="288"/>
      <c r="J1769" s="287"/>
      <c r="K1769" s="288"/>
      <c r="L1769" s="134"/>
      <c r="M1769" s="133"/>
      <c r="N1769" s="288"/>
      <c r="O1769" s="134"/>
      <c r="P1769" s="166"/>
      <c r="Q1769" s="289"/>
      <c r="R1769" s="165"/>
      <c r="S1769" s="290"/>
      <c r="T1769" s="290"/>
      <c r="U1769" s="290"/>
      <c r="V1769" s="290"/>
      <c r="W1769" s="166"/>
      <c r="X1769" s="135"/>
      <c r="Y1769" s="418">
        <f t="shared" si="330"/>
        <v>0</v>
      </c>
      <c r="Z1769" s="291">
        <f t="shared" si="331"/>
        <v>0</v>
      </c>
      <c r="AA1769" s="163"/>
      <c r="AB1769" s="177" t="str">
        <f t="shared" si="332"/>
        <v/>
      </c>
      <c r="AC1769" s="283" t="str">
        <f t="shared" si="333"/>
        <v/>
      </c>
      <c r="AD1769" s="283" t="str">
        <f t="shared" si="334"/>
        <v/>
      </c>
      <c r="AE1769" s="163"/>
      <c r="AF1769" s="162"/>
      <c r="AP1769" s="581"/>
    </row>
    <row r="1770" spans="1:42" s="141" customFormat="1">
      <c r="A1770" s="134">
        <v>1761</v>
      </c>
      <c r="B1770" s="286"/>
      <c r="C1770" s="146">
        <f t="shared" si="327"/>
        <v>0</v>
      </c>
      <c r="D1770" s="146">
        <f t="shared" si="328"/>
        <v>1</v>
      </c>
      <c r="E1770" s="146">
        <f t="shared" si="329"/>
        <v>1900</v>
      </c>
      <c r="F1770" s="287"/>
      <c r="G1770" s="287"/>
      <c r="H1770" s="287"/>
      <c r="I1770" s="288"/>
      <c r="J1770" s="287"/>
      <c r="K1770" s="288"/>
      <c r="L1770" s="134"/>
      <c r="M1770" s="133"/>
      <c r="N1770" s="288"/>
      <c r="O1770" s="134"/>
      <c r="P1770" s="166"/>
      <c r="Q1770" s="289"/>
      <c r="R1770" s="165"/>
      <c r="S1770" s="290"/>
      <c r="T1770" s="290"/>
      <c r="U1770" s="290"/>
      <c r="V1770" s="290"/>
      <c r="W1770" s="166"/>
      <c r="X1770" s="135"/>
      <c r="Y1770" s="418">
        <f t="shared" si="330"/>
        <v>0</v>
      </c>
      <c r="Z1770" s="291">
        <f t="shared" si="331"/>
        <v>0</v>
      </c>
      <c r="AA1770" s="163"/>
      <c r="AB1770" s="177" t="str">
        <f t="shared" si="332"/>
        <v/>
      </c>
      <c r="AC1770" s="283" t="str">
        <f t="shared" si="333"/>
        <v/>
      </c>
      <c r="AD1770" s="283" t="str">
        <f t="shared" si="334"/>
        <v/>
      </c>
      <c r="AE1770" s="163"/>
      <c r="AF1770" s="162"/>
      <c r="AP1770" s="581"/>
    </row>
    <row r="1771" spans="1:42" s="141" customFormat="1">
      <c r="A1771" s="134">
        <v>1762</v>
      </c>
      <c r="B1771" s="286"/>
      <c r="C1771" s="146">
        <f t="shared" si="327"/>
        <v>0</v>
      </c>
      <c r="D1771" s="146">
        <f t="shared" si="328"/>
        <v>1</v>
      </c>
      <c r="E1771" s="146">
        <f t="shared" si="329"/>
        <v>1900</v>
      </c>
      <c r="F1771" s="287"/>
      <c r="G1771" s="287"/>
      <c r="H1771" s="287"/>
      <c r="I1771" s="288"/>
      <c r="J1771" s="287"/>
      <c r="K1771" s="288"/>
      <c r="L1771" s="134"/>
      <c r="M1771" s="133"/>
      <c r="N1771" s="288"/>
      <c r="O1771" s="134"/>
      <c r="P1771" s="166"/>
      <c r="Q1771" s="289"/>
      <c r="R1771" s="165"/>
      <c r="S1771" s="290"/>
      <c r="T1771" s="290"/>
      <c r="U1771" s="290"/>
      <c r="V1771" s="290"/>
      <c r="W1771" s="166"/>
      <c r="X1771" s="135"/>
      <c r="Y1771" s="418">
        <f t="shared" si="330"/>
        <v>0</v>
      </c>
      <c r="Z1771" s="291">
        <f t="shared" si="331"/>
        <v>0</v>
      </c>
      <c r="AA1771" s="163"/>
      <c r="AB1771" s="177" t="str">
        <f t="shared" si="332"/>
        <v/>
      </c>
      <c r="AC1771" s="283" t="str">
        <f t="shared" si="333"/>
        <v/>
      </c>
      <c r="AD1771" s="283" t="str">
        <f t="shared" si="334"/>
        <v/>
      </c>
      <c r="AE1771" s="163"/>
      <c r="AF1771" s="162"/>
      <c r="AP1771" s="581"/>
    </row>
    <row r="1772" spans="1:42" s="141" customFormat="1">
      <c r="A1772" s="134">
        <v>1763</v>
      </c>
      <c r="B1772" s="286"/>
      <c r="C1772" s="146">
        <f t="shared" si="327"/>
        <v>0</v>
      </c>
      <c r="D1772" s="146">
        <f t="shared" si="328"/>
        <v>1</v>
      </c>
      <c r="E1772" s="146">
        <f t="shared" si="329"/>
        <v>1900</v>
      </c>
      <c r="F1772" s="287"/>
      <c r="G1772" s="287"/>
      <c r="H1772" s="287"/>
      <c r="I1772" s="288"/>
      <c r="J1772" s="287"/>
      <c r="K1772" s="288"/>
      <c r="L1772" s="134"/>
      <c r="M1772" s="133"/>
      <c r="N1772" s="288"/>
      <c r="O1772" s="134"/>
      <c r="P1772" s="166"/>
      <c r="Q1772" s="289"/>
      <c r="R1772" s="165"/>
      <c r="S1772" s="290"/>
      <c r="T1772" s="290"/>
      <c r="U1772" s="290"/>
      <c r="V1772" s="290"/>
      <c r="W1772" s="166"/>
      <c r="X1772" s="135"/>
      <c r="Y1772" s="418">
        <f t="shared" si="330"/>
        <v>0</v>
      </c>
      <c r="Z1772" s="291">
        <f t="shared" si="331"/>
        <v>0</v>
      </c>
      <c r="AA1772" s="163"/>
      <c r="AB1772" s="177" t="str">
        <f t="shared" si="332"/>
        <v/>
      </c>
      <c r="AC1772" s="283" t="str">
        <f t="shared" si="333"/>
        <v/>
      </c>
      <c r="AD1772" s="283" t="str">
        <f t="shared" si="334"/>
        <v/>
      </c>
      <c r="AE1772" s="163"/>
      <c r="AF1772" s="162"/>
      <c r="AP1772" s="581"/>
    </row>
    <row r="1773" spans="1:42" s="141" customFormat="1">
      <c r="A1773" s="134">
        <v>1764</v>
      </c>
      <c r="B1773" s="286"/>
      <c r="C1773" s="146">
        <f t="shared" si="327"/>
        <v>0</v>
      </c>
      <c r="D1773" s="146">
        <f t="shared" si="328"/>
        <v>1</v>
      </c>
      <c r="E1773" s="146">
        <f t="shared" si="329"/>
        <v>1900</v>
      </c>
      <c r="F1773" s="287"/>
      <c r="G1773" s="287"/>
      <c r="H1773" s="287"/>
      <c r="I1773" s="288"/>
      <c r="J1773" s="287"/>
      <c r="K1773" s="288"/>
      <c r="L1773" s="134"/>
      <c r="M1773" s="133"/>
      <c r="N1773" s="288"/>
      <c r="O1773" s="134"/>
      <c r="P1773" s="166"/>
      <c r="Q1773" s="289"/>
      <c r="R1773" s="165"/>
      <c r="S1773" s="290"/>
      <c r="T1773" s="290"/>
      <c r="U1773" s="290"/>
      <c r="V1773" s="290"/>
      <c r="W1773" s="166"/>
      <c r="X1773" s="135"/>
      <c r="Y1773" s="418">
        <f t="shared" si="330"/>
        <v>0</v>
      </c>
      <c r="Z1773" s="291">
        <f t="shared" si="331"/>
        <v>0</v>
      </c>
      <c r="AA1773" s="163"/>
      <c r="AB1773" s="177" t="str">
        <f t="shared" si="332"/>
        <v/>
      </c>
      <c r="AC1773" s="283" t="str">
        <f t="shared" si="333"/>
        <v/>
      </c>
      <c r="AD1773" s="283" t="str">
        <f t="shared" si="334"/>
        <v/>
      </c>
      <c r="AE1773" s="163"/>
      <c r="AF1773" s="162"/>
      <c r="AP1773" s="581"/>
    </row>
    <row r="1774" spans="1:42" s="141" customFormat="1">
      <c r="A1774" s="134">
        <v>1765</v>
      </c>
      <c r="B1774" s="286"/>
      <c r="C1774" s="146">
        <f t="shared" si="327"/>
        <v>0</v>
      </c>
      <c r="D1774" s="146">
        <f t="shared" si="328"/>
        <v>1</v>
      </c>
      <c r="E1774" s="146">
        <f t="shared" si="329"/>
        <v>1900</v>
      </c>
      <c r="F1774" s="287"/>
      <c r="G1774" s="287"/>
      <c r="H1774" s="287"/>
      <c r="I1774" s="288"/>
      <c r="J1774" s="287"/>
      <c r="K1774" s="288"/>
      <c r="L1774" s="134"/>
      <c r="M1774" s="133"/>
      <c r="N1774" s="288"/>
      <c r="O1774" s="134"/>
      <c r="P1774" s="166"/>
      <c r="Q1774" s="289"/>
      <c r="R1774" s="165"/>
      <c r="S1774" s="290"/>
      <c r="T1774" s="290"/>
      <c r="U1774" s="290"/>
      <c r="V1774" s="290"/>
      <c r="W1774" s="166"/>
      <c r="X1774" s="135"/>
      <c r="Y1774" s="418">
        <f t="shared" si="330"/>
        <v>0</v>
      </c>
      <c r="Z1774" s="291">
        <f t="shared" si="331"/>
        <v>0</v>
      </c>
      <c r="AA1774" s="163"/>
      <c r="AB1774" s="177" t="str">
        <f t="shared" si="332"/>
        <v/>
      </c>
      <c r="AC1774" s="283" t="str">
        <f t="shared" si="333"/>
        <v/>
      </c>
      <c r="AD1774" s="283" t="str">
        <f t="shared" si="334"/>
        <v/>
      </c>
      <c r="AE1774" s="163"/>
      <c r="AF1774" s="162"/>
      <c r="AP1774" s="581"/>
    </row>
    <row r="1775" spans="1:42" s="141" customFormat="1">
      <c r="A1775" s="134">
        <v>1766</v>
      </c>
      <c r="B1775" s="286"/>
      <c r="C1775" s="146">
        <f t="shared" si="327"/>
        <v>0</v>
      </c>
      <c r="D1775" s="146">
        <f t="shared" si="328"/>
        <v>1</v>
      </c>
      <c r="E1775" s="146">
        <f t="shared" si="329"/>
        <v>1900</v>
      </c>
      <c r="F1775" s="287"/>
      <c r="G1775" s="287"/>
      <c r="H1775" s="287"/>
      <c r="I1775" s="288"/>
      <c r="J1775" s="287"/>
      <c r="K1775" s="288"/>
      <c r="L1775" s="134"/>
      <c r="M1775" s="133"/>
      <c r="N1775" s="288"/>
      <c r="O1775" s="134"/>
      <c r="P1775" s="166"/>
      <c r="Q1775" s="289"/>
      <c r="R1775" s="165"/>
      <c r="S1775" s="290"/>
      <c r="T1775" s="290"/>
      <c r="U1775" s="290"/>
      <c r="V1775" s="290"/>
      <c r="W1775" s="166"/>
      <c r="X1775" s="135"/>
      <c r="Y1775" s="418">
        <f t="shared" si="330"/>
        <v>0</v>
      </c>
      <c r="Z1775" s="291">
        <f t="shared" si="331"/>
        <v>0</v>
      </c>
      <c r="AA1775" s="163"/>
      <c r="AB1775" s="177" t="str">
        <f t="shared" si="332"/>
        <v/>
      </c>
      <c r="AC1775" s="283" t="str">
        <f t="shared" si="333"/>
        <v/>
      </c>
      <c r="AD1775" s="283" t="str">
        <f t="shared" si="334"/>
        <v/>
      </c>
      <c r="AE1775" s="163"/>
      <c r="AF1775" s="162"/>
      <c r="AP1775" s="581"/>
    </row>
    <row r="1776" spans="1:42" s="141" customFormat="1">
      <c r="A1776" s="134">
        <v>1767</v>
      </c>
      <c r="B1776" s="286"/>
      <c r="C1776" s="146">
        <f t="shared" si="327"/>
        <v>0</v>
      </c>
      <c r="D1776" s="146">
        <f t="shared" si="328"/>
        <v>1</v>
      </c>
      <c r="E1776" s="146">
        <f t="shared" si="329"/>
        <v>1900</v>
      </c>
      <c r="F1776" s="287"/>
      <c r="G1776" s="287"/>
      <c r="H1776" s="287"/>
      <c r="I1776" s="288"/>
      <c r="J1776" s="287"/>
      <c r="K1776" s="288"/>
      <c r="L1776" s="134"/>
      <c r="M1776" s="133"/>
      <c r="N1776" s="288"/>
      <c r="O1776" s="134"/>
      <c r="P1776" s="166"/>
      <c r="Q1776" s="289"/>
      <c r="R1776" s="165"/>
      <c r="S1776" s="290"/>
      <c r="T1776" s="290"/>
      <c r="U1776" s="290"/>
      <c r="V1776" s="290"/>
      <c r="W1776" s="166"/>
      <c r="X1776" s="135"/>
      <c r="Y1776" s="418">
        <f t="shared" si="330"/>
        <v>0</v>
      </c>
      <c r="Z1776" s="291">
        <f t="shared" si="331"/>
        <v>0</v>
      </c>
      <c r="AA1776" s="163"/>
      <c r="AB1776" s="177" t="str">
        <f t="shared" si="332"/>
        <v/>
      </c>
      <c r="AC1776" s="283" t="str">
        <f t="shared" si="333"/>
        <v/>
      </c>
      <c r="AD1776" s="283" t="str">
        <f t="shared" si="334"/>
        <v/>
      </c>
      <c r="AE1776" s="163"/>
      <c r="AF1776" s="162"/>
      <c r="AP1776" s="581"/>
    </row>
    <row r="1777" spans="1:42" s="141" customFormat="1">
      <c r="A1777" s="134">
        <v>1768</v>
      </c>
      <c r="B1777" s="286"/>
      <c r="C1777" s="146">
        <f t="shared" si="327"/>
        <v>0</v>
      </c>
      <c r="D1777" s="146">
        <f t="shared" si="328"/>
        <v>1</v>
      </c>
      <c r="E1777" s="146">
        <f t="shared" si="329"/>
        <v>1900</v>
      </c>
      <c r="F1777" s="287"/>
      <c r="G1777" s="287"/>
      <c r="H1777" s="287"/>
      <c r="I1777" s="288"/>
      <c r="J1777" s="287"/>
      <c r="K1777" s="288"/>
      <c r="L1777" s="134"/>
      <c r="M1777" s="133"/>
      <c r="N1777" s="288"/>
      <c r="O1777" s="134"/>
      <c r="P1777" s="166"/>
      <c r="Q1777" s="289"/>
      <c r="R1777" s="165"/>
      <c r="S1777" s="290"/>
      <c r="T1777" s="290"/>
      <c r="U1777" s="290"/>
      <c r="V1777" s="290"/>
      <c r="W1777" s="166"/>
      <c r="X1777" s="135"/>
      <c r="Y1777" s="418">
        <f t="shared" si="330"/>
        <v>0</v>
      </c>
      <c r="Z1777" s="291">
        <f t="shared" si="331"/>
        <v>0</v>
      </c>
      <c r="AA1777" s="163"/>
      <c r="AB1777" s="177" t="str">
        <f t="shared" si="332"/>
        <v/>
      </c>
      <c r="AC1777" s="283" t="str">
        <f t="shared" si="333"/>
        <v/>
      </c>
      <c r="AD1777" s="283" t="str">
        <f t="shared" si="334"/>
        <v/>
      </c>
      <c r="AE1777" s="163"/>
      <c r="AF1777" s="162"/>
      <c r="AP1777" s="581"/>
    </row>
    <row r="1778" spans="1:42" s="141" customFormat="1">
      <c r="A1778" s="134">
        <v>1769</v>
      </c>
      <c r="B1778" s="286"/>
      <c r="C1778" s="146">
        <f t="shared" si="327"/>
        <v>0</v>
      </c>
      <c r="D1778" s="146">
        <f t="shared" si="328"/>
        <v>1</v>
      </c>
      <c r="E1778" s="146">
        <f t="shared" si="329"/>
        <v>1900</v>
      </c>
      <c r="F1778" s="287"/>
      <c r="G1778" s="287"/>
      <c r="H1778" s="287"/>
      <c r="I1778" s="288"/>
      <c r="J1778" s="287"/>
      <c r="K1778" s="288"/>
      <c r="L1778" s="134"/>
      <c r="M1778" s="133"/>
      <c r="N1778" s="288"/>
      <c r="O1778" s="134"/>
      <c r="P1778" s="166"/>
      <c r="Q1778" s="289"/>
      <c r="R1778" s="165"/>
      <c r="S1778" s="290"/>
      <c r="T1778" s="290"/>
      <c r="U1778" s="290"/>
      <c r="V1778" s="290"/>
      <c r="W1778" s="166"/>
      <c r="X1778" s="135"/>
      <c r="Y1778" s="418">
        <f t="shared" si="330"/>
        <v>0</v>
      </c>
      <c r="Z1778" s="291">
        <f t="shared" si="331"/>
        <v>0</v>
      </c>
      <c r="AA1778" s="163"/>
      <c r="AB1778" s="177" t="str">
        <f t="shared" si="332"/>
        <v/>
      </c>
      <c r="AC1778" s="283" t="str">
        <f t="shared" si="333"/>
        <v/>
      </c>
      <c r="AD1778" s="283" t="str">
        <f t="shared" si="334"/>
        <v/>
      </c>
      <c r="AE1778" s="163"/>
      <c r="AF1778" s="162"/>
      <c r="AP1778" s="581"/>
    </row>
    <row r="1779" spans="1:42" s="141" customFormat="1">
      <c r="A1779" s="134">
        <v>1770</v>
      </c>
      <c r="B1779" s="286"/>
      <c r="C1779" s="146">
        <f t="shared" si="327"/>
        <v>0</v>
      </c>
      <c r="D1779" s="146">
        <f t="shared" si="328"/>
        <v>1</v>
      </c>
      <c r="E1779" s="146">
        <f t="shared" si="329"/>
        <v>1900</v>
      </c>
      <c r="F1779" s="287"/>
      <c r="G1779" s="287"/>
      <c r="H1779" s="287"/>
      <c r="I1779" s="288"/>
      <c r="J1779" s="287"/>
      <c r="K1779" s="288"/>
      <c r="L1779" s="134"/>
      <c r="M1779" s="133"/>
      <c r="N1779" s="288"/>
      <c r="O1779" s="134"/>
      <c r="P1779" s="166"/>
      <c r="Q1779" s="289"/>
      <c r="R1779" s="165"/>
      <c r="S1779" s="290"/>
      <c r="T1779" s="290"/>
      <c r="U1779" s="290"/>
      <c r="V1779" s="290"/>
      <c r="W1779" s="166"/>
      <c r="X1779" s="135"/>
      <c r="Y1779" s="418">
        <f t="shared" si="330"/>
        <v>0</v>
      </c>
      <c r="Z1779" s="291">
        <f t="shared" si="331"/>
        <v>0</v>
      </c>
      <c r="AA1779" s="163"/>
      <c r="AB1779" s="177" t="str">
        <f t="shared" si="332"/>
        <v/>
      </c>
      <c r="AC1779" s="283" t="str">
        <f t="shared" si="333"/>
        <v/>
      </c>
      <c r="AD1779" s="283" t="str">
        <f t="shared" si="334"/>
        <v/>
      </c>
      <c r="AE1779" s="163"/>
      <c r="AF1779" s="162"/>
      <c r="AP1779" s="581"/>
    </row>
    <row r="1780" spans="1:42" s="141" customFormat="1">
      <c r="A1780" s="134">
        <v>1771</v>
      </c>
      <c r="B1780" s="286"/>
      <c r="C1780" s="146">
        <f t="shared" si="327"/>
        <v>0</v>
      </c>
      <c r="D1780" s="146">
        <f t="shared" si="328"/>
        <v>1</v>
      </c>
      <c r="E1780" s="146">
        <f t="shared" si="329"/>
        <v>1900</v>
      </c>
      <c r="F1780" s="287"/>
      <c r="G1780" s="287"/>
      <c r="H1780" s="287"/>
      <c r="I1780" s="288"/>
      <c r="J1780" s="287"/>
      <c r="K1780" s="288"/>
      <c r="L1780" s="134"/>
      <c r="M1780" s="133"/>
      <c r="N1780" s="288"/>
      <c r="O1780" s="134"/>
      <c r="P1780" s="166"/>
      <c r="Q1780" s="289"/>
      <c r="R1780" s="165"/>
      <c r="S1780" s="290"/>
      <c r="T1780" s="290"/>
      <c r="U1780" s="290"/>
      <c r="V1780" s="290"/>
      <c r="W1780" s="166"/>
      <c r="X1780" s="135"/>
      <c r="Y1780" s="418">
        <f t="shared" si="330"/>
        <v>0</v>
      </c>
      <c r="Z1780" s="291">
        <f t="shared" si="331"/>
        <v>0</v>
      </c>
      <c r="AA1780" s="163"/>
      <c r="AB1780" s="177" t="str">
        <f t="shared" si="332"/>
        <v/>
      </c>
      <c r="AC1780" s="283" t="str">
        <f t="shared" si="333"/>
        <v/>
      </c>
      <c r="AD1780" s="283" t="str">
        <f t="shared" si="334"/>
        <v/>
      </c>
      <c r="AE1780" s="163"/>
      <c r="AF1780" s="162"/>
      <c r="AP1780" s="581"/>
    </row>
    <row r="1781" spans="1:42" s="141" customFormat="1">
      <c r="A1781" s="134">
        <v>1772</v>
      </c>
      <c r="B1781" s="286"/>
      <c r="C1781" s="146">
        <f t="shared" si="327"/>
        <v>0</v>
      </c>
      <c r="D1781" s="146">
        <f t="shared" si="328"/>
        <v>1</v>
      </c>
      <c r="E1781" s="146">
        <f t="shared" si="329"/>
        <v>1900</v>
      </c>
      <c r="F1781" s="287"/>
      <c r="G1781" s="287"/>
      <c r="H1781" s="287"/>
      <c r="I1781" s="288"/>
      <c r="J1781" s="287"/>
      <c r="K1781" s="288"/>
      <c r="L1781" s="134"/>
      <c r="M1781" s="133"/>
      <c r="N1781" s="288"/>
      <c r="O1781" s="134"/>
      <c r="P1781" s="166"/>
      <c r="Q1781" s="289"/>
      <c r="R1781" s="165"/>
      <c r="S1781" s="290"/>
      <c r="T1781" s="290"/>
      <c r="U1781" s="290"/>
      <c r="V1781" s="290"/>
      <c r="W1781" s="166"/>
      <c r="X1781" s="135"/>
      <c r="Y1781" s="418">
        <f t="shared" si="330"/>
        <v>0</v>
      </c>
      <c r="Z1781" s="291">
        <f t="shared" si="331"/>
        <v>0</v>
      </c>
      <c r="AA1781" s="163"/>
      <c r="AB1781" s="177" t="str">
        <f t="shared" si="332"/>
        <v/>
      </c>
      <c r="AC1781" s="283" t="str">
        <f t="shared" si="333"/>
        <v/>
      </c>
      <c r="AD1781" s="283" t="str">
        <f t="shared" si="334"/>
        <v/>
      </c>
      <c r="AE1781" s="163"/>
      <c r="AF1781" s="162"/>
      <c r="AP1781" s="581"/>
    </row>
    <row r="1782" spans="1:42" s="141" customFormat="1">
      <c r="A1782" s="134">
        <v>1773</v>
      </c>
      <c r="B1782" s="286"/>
      <c r="C1782" s="146">
        <f t="shared" si="327"/>
        <v>0</v>
      </c>
      <c r="D1782" s="146">
        <f t="shared" si="328"/>
        <v>1</v>
      </c>
      <c r="E1782" s="146">
        <f t="shared" si="329"/>
        <v>1900</v>
      </c>
      <c r="F1782" s="287"/>
      <c r="G1782" s="287"/>
      <c r="H1782" s="287"/>
      <c r="I1782" s="288"/>
      <c r="J1782" s="287"/>
      <c r="K1782" s="288"/>
      <c r="L1782" s="134"/>
      <c r="M1782" s="133"/>
      <c r="N1782" s="288"/>
      <c r="O1782" s="134"/>
      <c r="P1782" s="166"/>
      <c r="Q1782" s="289"/>
      <c r="R1782" s="165"/>
      <c r="S1782" s="290"/>
      <c r="T1782" s="290"/>
      <c r="U1782" s="290"/>
      <c r="V1782" s="290"/>
      <c r="W1782" s="166"/>
      <c r="X1782" s="135"/>
      <c r="Y1782" s="418">
        <f t="shared" si="330"/>
        <v>0</v>
      </c>
      <c r="Z1782" s="291">
        <f t="shared" si="331"/>
        <v>0</v>
      </c>
      <c r="AA1782" s="163"/>
      <c r="AB1782" s="177" t="str">
        <f t="shared" si="332"/>
        <v/>
      </c>
      <c r="AC1782" s="283" t="str">
        <f t="shared" si="333"/>
        <v/>
      </c>
      <c r="AD1782" s="283" t="str">
        <f t="shared" si="334"/>
        <v/>
      </c>
      <c r="AE1782" s="163"/>
      <c r="AF1782" s="162"/>
      <c r="AP1782" s="581"/>
    </row>
    <row r="1783" spans="1:42" s="141" customFormat="1">
      <c r="A1783" s="134">
        <v>1774</v>
      </c>
      <c r="B1783" s="286"/>
      <c r="C1783" s="146">
        <f t="shared" si="327"/>
        <v>0</v>
      </c>
      <c r="D1783" s="146">
        <f t="shared" si="328"/>
        <v>1</v>
      </c>
      <c r="E1783" s="146">
        <f t="shared" si="329"/>
        <v>1900</v>
      </c>
      <c r="F1783" s="287"/>
      <c r="G1783" s="287"/>
      <c r="H1783" s="287"/>
      <c r="I1783" s="288"/>
      <c r="J1783" s="287"/>
      <c r="K1783" s="288"/>
      <c r="L1783" s="134"/>
      <c r="M1783" s="133"/>
      <c r="N1783" s="288"/>
      <c r="O1783" s="134"/>
      <c r="P1783" s="166"/>
      <c r="Q1783" s="289"/>
      <c r="R1783" s="165"/>
      <c r="S1783" s="290"/>
      <c r="T1783" s="290"/>
      <c r="U1783" s="290"/>
      <c r="V1783" s="290"/>
      <c r="W1783" s="166"/>
      <c r="X1783" s="135"/>
      <c r="Y1783" s="418">
        <f t="shared" si="330"/>
        <v>0</v>
      </c>
      <c r="Z1783" s="291">
        <f t="shared" si="331"/>
        <v>0</v>
      </c>
      <c r="AA1783" s="163"/>
      <c r="AB1783" s="177" t="str">
        <f t="shared" si="332"/>
        <v/>
      </c>
      <c r="AC1783" s="283" t="str">
        <f t="shared" si="333"/>
        <v/>
      </c>
      <c r="AD1783" s="283" t="str">
        <f t="shared" si="334"/>
        <v/>
      </c>
      <c r="AE1783" s="163"/>
      <c r="AF1783" s="162"/>
      <c r="AP1783" s="581"/>
    </row>
    <row r="1784" spans="1:42" s="141" customFormat="1">
      <c r="A1784" s="134">
        <v>1775</v>
      </c>
      <c r="B1784" s="286"/>
      <c r="C1784" s="146">
        <f t="shared" si="327"/>
        <v>0</v>
      </c>
      <c r="D1784" s="146">
        <f t="shared" si="328"/>
        <v>1</v>
      </c>
      <c r="E1784" s="146">
        <f t="shared" si="329"/>
        <v>1900</v>
      </c>
      <c r="F1784" s="287"/>
      <c r="G1784" s="287"/>
      <c r="H1784" s="287"/>
      <c r="I1784" s="288"/>
      <c r="J1784" s="287"/>
      <c r="K1784" s="288"/>
      <c r="L1784" s="134"/>
      <c r="M1784" s="133"/>
      <c r="N1784" s="288"/>
      <c r="O1784" s="134"/>
      <c r="P1784" s="166"/>
      <c r="Q1784" s="289"/>
      <c r="R1784" s="165"/>
      <c r="S1784" s="290"/>
      <c r="T1784" s="290"/>
      <c r="U1784" s="290"/>
      <c r="V1784" s="290"/>
      <c r="W1784" s="166"/>
      <c r="X1784" s="135"/>
      <c r="Y1784" s="418">
        <f t="shared" si="330"/>
        <v>0</v>
      </c>
      <c r="Z1784" s="291">
        <f t="shared" si="331"/>
        <v>0</v>
      </c>
      <c r="AA1784" s="163"/>
      <c r="AB1784" s="177" t="str">
        <f t="shared" si="332"/>
        <v/>
      </c>
      <c r="AC1784" s="283" t="str">
        <f t="shared" si="333"/>
        <v/>
      </c>
      <c r="AD1784" s="283" t="str">
        <f t="shared" si="334"/>
        <v/>
      </c>
      <c r="AE1784" s="163"/>
      <c r="AF1784" s="162"/>
      <c r="AP1784" s="581"/>
    </row>
    <row r="1785" spans="1:42" s="141" customFormat="1">
      <c r="A1785" s="134">
        <v>1776</v>
      </c>
      <c r="B1785" s="286"/>
      <c r="C1785" s="146">
        <f t="shared" si="327"/>
        <v>0</v>
      </c>
      <c r="D1785" s="146">
        <f t="shared" si="328"/>
        <v>1</v>
      </c>
      <c r="E1785" s="146">
        <f t="shared" si="329"/>
        <v>1900</v>
      </c>
      <c r="F1785" s="287"/>
      <c r="G1785" s="287"/>
      <c r="H1785" s="287"/>
      <c r="I1785" s="288"/>
      <c r="J1785" s="287"/>
      <c r="K1785" s="288"/>
      <c r="L1785" s="134"/>
      <c r="M1785" s="133"/>
      <c r="N1785" s="288"/>
      <c r="O1785" s="134"/>
      <c r="P1785" s="166"/>
      <c r="Q1785" s="289"/>
      <c r="R1785" s="165"/>
      <c r="S1785" s="290"/>
      <c r="T1785" s="290"/>
      <c r="U1785" s="290"/>
      <c r="V1785" s="290"/>
      <c r="W1785" s="166"/>
      <c r="X1785" s="135"/>
      <c r="Y1785" s="418">
        <f t="shared" si="330"/>
        <v>0</v>
      </c>
      <c r="Z1785" s="291">
        <f t="shared" si="331"/>
        <v>0</v>
      </c>
      <c r="AA1785" s="163"/>
      <c r="AB1785" s="177" t="str">
        <f t="shared" si="332"/>
        <v/>
      </c>
      <c r="AC1785" s="283" t="str">
        <f t="shared" si="333"/>
        <v/>
      </c>
      <c r="AD1785" s="283" t="str">
        <f t="shared" si="334"/>
        <v/>
      </c>
      <c r="AE1785" s="163"/>
      <c r="AF1785" s="162"/>
      <c r="AP1785" s="581"/>
    </row>
    <row r="1786" spans="1:42" s="141" customFormat="1">
      <c r="A1786" s="134">
        <v>1777</v>
      </c>
      <c r="B1786" s="286"/>
      <c r="C1786" s="146">
        <f t="shared" si="327"/>
        <v>0</v>
      </c>
      <c r="D1786" s="146">
        <f t="shared" si="328"/>
        <v>1</v>
      </c>
      <c r="E1786" s="146">
        <f t="shared" si="329"/>
        <v>1900</v>
      </c>
      <c r="F1786" s="287"/>
      <c r="G1786" s="287"/>
      <c r="H1786" s="287"/>
      <c r="I1786" s="288"/>
      <c r="J1786" s="287"/>
      <c r="K1786" s="288"/>
      <c r="L1786" s="134"/>
      <c r="M1786" s="133"/>
      <c r="N1786" s="288"/>
      <c r="O1786" s="134"/>
      <c r="P1786" s="166"/>
      <c r="Q1786" s="289"/>
      <c r="R1786" s="165"/>
      <c r="S1786" s="290"/>
      <c r="T1786" s="290"/>
      <c r="U1786" s="290"/>
      <c r="V1786" s="290"/>
      <c r="W1786" s="166"/>
      <c r="X1786" s="135"/>
      <c r="Y1786" s="418">
        <f t="shared" si="330"/>
        <v>0</v>
      </c>
      <c r="Z1786" s="291">
        <f t="shared" si="331"/>
        <v>0</v>
      </c>
      <c r="AA1786" s="163"/>
      <c r="AB1786" s="177" t="str">
        <f t="shared" si="332"/>
        <v/>
      </c>
      <c r="AC1786" s="283" t="str">
        <f t="shared" si="333"/>
        <v/>
      </c>
      <c r="AD1786" s="283" t="str">
        <f t="shared" si="334"/>
        <v/>
      </c>
      <c r="AE1786" s="163"/>
      <c r="AF1786" s="162"/>
      <c r="AP1786" s="581"/>
    </row>
    <row r="1787" spans="1:42" s="141" customFormat="1">
      <c r="A1787" s="134">
        <v>1778</v>
      </c>
      <c r="B1787" s="286"/>
      <c r="C1787" s="146">
        <f t="shared" si="327"/>
        <v>0</v>
      </c>
      <c r="D1787" s="146">
        <f t="shared" si="328"/>
        <v>1</v>
      </c>
      <c r="E1787" s="146">
        <f t="shared" si="329"/>
        <v>1900</v>
      </c>
      <c r="F1787" s="287"/>
      <c r="G1787" s="287"/>
      <c r="H1787" s="287"/>
      <c r="I1787" s="288"/>
      <c r="J1787" s="287"/>
      <c r="K1787" s="288"/>
      <c r="L1787" s="134"/>
      <c r="M1787" s="133"/>
      <c r="N1787" s="288"/>
      <c r="O1787" s="134"/>
      <c r="P1787" s="166"/>
      <c r="Q1787" s="289"/>
      <c r="R1787" s="165"/>
      <c r="S1787" s="290"/>
      <c r="T1787" s="290"/>
      <c r="U1787" s="290"/>
      <c r="V1787" s="290"/>
      <c r="W1787" s="166"/>
      <c r="X1787" s="135"/>
      <c r="Y1787" s="418">
        <f t="shared" si="330"/>
        <v>0</v>
      </c>
      <c r="Z1787" s="291">
        <f t="shared" si="331"/>
        <v>0</v>
      </c>
      <c r="AA1787" s="163"/>
      <c r="AB1787" s="177" t="str">
        <f t="shared" si="332"/>
        <v/>
      </c>
      <c r="AC1787" s="283" t="str">
        <f t="shared" si="333"/>
        <v/>
      </c>
      <c r="AD1787" s="283" t="str">
        <f t="shared" si="334"/>
        <v/>
      </c>
      <c r="AE1787" s="163"/>
      <c r="AF1787" s="162"/>
      <c r="AP1787" s="581"/>
    </row>
    <row r="1788" spans="1:42" s="141" customFormat="1">
      <c r="A1788" s="134">
        <v>1779</v>
      </c>
      <c r="B1788" s="286"/>
      <c r="C1788" s="146">
        <f t="shared" si="327"/>
        <v>0</v>
      </c>
      <c r="D1788" s="146">
        <f t="shared" si="328"/>
        <v>1</v>
      </c>
      <c r="E1788" s="146">
        <f t="shared" si="329"/>
        <v>1900</v>
      </c>
      <c r="F1788" s="287"/>
      <c r="G1788" s="287"/>
      <c r="H1788" s="287"/>
      <c r="I1788" s="288"/>
      <c r="J1788" s="287"/>
      <c r="K1788" s="288"/>
      <c r="L1788" s="134"/>
      <c r="M1788" s="133"/>
      <c r="N1788" s="288"/>
      <c r="O1788" s="134"/>
      <c r="P1788" s="166"/>
      <c r="Q1788" s="289"/>
      <c r="R1788" s="165"/>
      <c r="S1788" s="290"/>
      <c r="T1788" s="290"/>
      <c r="U1788" s="290"/>
      <c r="V1788" s="290"/>
      <c r="W1788" s="166"/>
      <c r="X1788" s="135"/>
      <c r="Y1788" s="418">
        <f t="shared" si="330"/>
        <v>0</v>
      </c>
      <c r="Z1788" s="291">
        <f t="shared" si="331"/>
        <v>0</v>
      </c>
      <c r="AA1788" s="163"/>
      <c r="AB1788" s="177" t="str">
        <f t="shared" si="332"/>
        <v/>
      </c>
      <c r="AC1788" s="283" t="str">
        <f t="shared" si="333"/>
        <v/>
      </c>
      <c r="AD1788" s="283" t="str">
        <f t="shared" si="334"/>
        <v/>
      </c>
      <c r="AE1788" s="163"/>
      <c r="AF1788" s="162"/>
      <c r="AP1788" s="581"/>
    </row>
    <row r="1789" spans="1:42" s="141" customFormat="1">
      <c r="A1789" s="134">
        <v>1780</v>
      </c>
      <c r="B1789" s="286"/>
      <c r="C1789" s="146">
        <f t="shared" si="327"/>
        <v>0</v>
      </c>
      <c r="D1789" s="146">
        <f t="shared" si="328"/>
        <v>1</v>
      </c>
      <c r="E1789" s="146">
        <f t="shared" si="329"/>
        <v>1900</v>
      </c>
      <c r="F1789" s="287"/>
      <c r="G1789" s="287"/>
      <c r="H1789" s="287"/>
      <c r="I1789" s="288"/>
      <c r="J1789" s="287"/>
      <c r="K1789" s="288"/>
      <c r="L1789" s="134"/>
      <c r="M1789" s="133"/>
      <c r="N1789" s="288"/>
      <c r="O1789" s="134"/>
      <c r="P1789" s="166"/>
      <c r="Q1789" s="289"/>
      <c r="R1789" s="165"/>
      <c r="S1789" s="290"/>
      <c r="T1789" s="290"/>
      <c r="U1789" s="290"/>
      <c r="V1789" s="290"/>
      <c r="W1789" s="166"/>
      <c r="X1789" s="135"/>
      <c r="Y1789" s="418">
        <f t="shared" si="330"/>
        <v>0</v>
      </c>
      <c r="Z1789" s="291">
        <f t="shared" si="331"/>
        <v>0</v>
      </c>
      <c r="AA1789" s="163"/>
      <c r="AB1789" s="177" t="str">
        <f t="shared" si="332"/>
        <v/>
      </c>
      <c r="AC1789" s="283" t="str">
        <f t="shared" si="333"/>
        <v/>
      </c>
      <c r="AD1789" s="283" t="str">
        <f t="shared" si="334"/>
        <v/>
      </c>
      <c r="AE1789" s="163"/>
      <c r="AF1789" s="162"/>
      <c r="AP1789" s="581"/>
    </row>
    <row r="1790" spans="1:42" s="141" customFormat="1">
      <c r="A1790" s="134">
        <v>1781</v>
      </c>
      <c r="B1790" s="286"/>
      <c r="C1790" s="146">
        <f t="shared" si="327"/>
        <v>0</v>
      </c>
      <c r="D1790" s="146">
        <f t="shared" si="328"/>
        <v>1</v>
      </c>
      <c r="E1790" s="146">
        <f t="shared" si="329"/>
        <v>1900</v>
      </c>
      <c r="F1790" s="287"/>
      <c r="G1790" s="287"/>
      <c r="H1790" s="287"/>
      <c r="I1790" s="288"/>
      <c r="J1790" s="287"/>
      <c r="K1790" s="288"/>
      <c r="L1790" s="134"/>
      <c r="M1790" s="133"/>
      <c r="N1790" s="288"/>
      <c r="O1790" s="134"/>
      <c r="P1790" s="166"/>
      <c r="Q1790" s="289"/>
      <c r="R1790" s="165"/>
      <c r="S1790" s="290"/>
      <c r="T1790" s="290"/>
      <c r="U1790" s="290"/>
      <c r="V1790" s="290"/>
      <c r="W1790" s="166"/>
      <c r="X1790" s="135"/>
      <c r="Y1790" s="418">
        <f t="shared" si="330"/>
        <v>0</v>
      </c>
      <c r="Z1790" s="291">
        <f t="shared" si="331"/>
        <v>0</v>
      </c>
      <c r="AA1790" s="163"/>
      <c r="AB1790" s="177" t="str">
        <f t="shared" si="332"/>
        <v/>
      </c>
      <c r="AC1790" s="283" t="str">
        <f t="shared" si="333"/>
        <v/>
      </c>
      <c r="AD1790" s="283" t="str">
        <f t="shared" si="334"/>
        <v/>
      </c>
      <c r="AE1790" s="163"/>
      <c r="AF1790" s="162"/>
      <c r="AP1790" s="581"/>
    </row>
    <row r="1791" spans="1:42" s="141" customFormat="1">
      <c r="A1791" s="134">
        <v>1782</v>
      </c>
      <c r="B1791" s="286"/>
      <c r="C1791" s="146">
        <f t="shared" si="327"/>
        <v>0</v>
      </c>
      <c r="D1791" s="146">
        <f t="shared" si="328"/>
        <v>1</v>
      </c>
      <c r="E1791" s="146">
        <f t="shared" si="329"/>
        <v>1900</v>
      </c>
      <c r="F1791" s="287"/>
      <c r="G1791" s="287"/>
      <c r="H1791" s="287"/>
      <c r="I1791" s="288"/>
      <c r="J1791" s="287"/>
      <c r="K1791" s="288"/>
      <c r="L1791" s="134"/>
      <c r="M1791" s="133"/>
      <c r="N1791" s="288"/>
      <c r="O1791" s="134"/>
      <c r="P1791" s="166"/>
      <c r="Q1791" s="289"/>
      <c r="R1791" s="165"/>
      <c r="S1791" s="290"/>
      <c r="T1791" s="290"/>
      <c r="U1791" s="290"/>
      <c r="V1791" s="290"/>
      <c r="W1791" s="166"/>
      <c r="X1791" s="135"/>
      <c r="Y1791" s="418">
        <f t="shared" si="330"/>
        <v>0</v>
      </c>
      <c r="Z1791" s="291">
        <f t="shared" si="331"/>
        <v>0</v>
      </c>
      <c r="AA1791" s="163"/>
      <c r="AB1791" s="177" t="str">
        <f t="shared" si="332"/>
        <v/>
      </c>
      <c r="AC1791" s="283" t="str">
        <f t="shared" si="333"/>
        <v/>
      </c>
      <c r="AD1791" s="283" t="str">
        <f t="shared" si="334"/>
        <v/>
      </c>
      <c r="AE1791" s="163"/>
      <c r="AF1791" s="162"/>
      <c r="AP1791" s="581"/>
    </row>
    <row r="1792" spans="1:42" s="141" customFormat="1">
      <c r="A1792" s="134">
        <v>1783</v>
      </c>
      <c r="B1792" s="286"/>
      <c r="C1792" s="146">
        <f t="shared" si="327"/>
        <v>0</v>
      </c>
      <c r="D1792" s="146">
        <f t="shared" si="328"/>
        <v>1</v>
      </c>
      <c r="E1792" s="146">
        <f t="shared" si="329"/>
        <v>1900</v>
      </c>
      <c r="F1792" s="287"/>
      <c r="G1792" s="287"/>
      <c r="H1792" s="287"/>
      <c r="I1792" s="288"/>
      <c r="J1792" s="287"/>
      <c r="K1792" s="288"/>
      <c r="L1792" s="134"/>
      <c r="M1792" s="133"/>
      <c r="N1792" s="288"/>
      <c r="O1792" s="134"/>
      <c r="P1792" s="166"/>
      <c r="Q1792" s="289"/>
      <c r="R1792" s="165"/>
      <c r="S1792" s="290"/>
      <c r="T1792" s="290"/>
      <c r="U1792" s="290"/>
      <c r="V1792" s="290"/>
      <c r="W1792" s="166"/>
      <c r="X1792" s="135"/>
      <c r="Y1792" s="418">
        <f t="shared" si="330"/>
        <v>0</v>
      </c>
      <c r="Z1792" s="291">
        <f t="shared" si="331"/>
        <v>0</v>
      </c>
      <c r="AA1792" s="163"/>
      <c r="AB1792" s="177" t="str">
        <f t="shared" si="332"/>
        <v/>
      </c>
      <c r="AC1792" s="283" t="str">
        <f t="shared" si="333"/>
        <v/>
      </c>
      <c r="AD1792" s="283" t="str">
        <f t="shared" si="334"/>
        <v/>
      </c>
      <c r="AE1792" s="163"/>
      <c r="AF1792" s="162"/>
      <c r="AP1792" s="581"/>
    </row>
    <row r="1793" spans="1:42" s="141" customFormat="1">
      <c r="A1793" s="134">
        <v>1784</v>
      </c>
      <c r="B1793" s="286"/>
      <c r="C1793" s="146">
        <f t="shared" si="327"/>
        <v>0</v>
      </c>
      <c r="D1793" s="146">
        <f t="shared" si="328"/>
        <v>1</v>
      </c>
      <c r="E1793" s="146">
        <f t="shared" si="329"/>
        <v>1900</v>
      </c>
      <c r="F1793" s="287"/>
      <c r="G1793" s="287"/>
      <c r="H1793" s="287"/>
      <c r="I1793" s="288"/>
      <c r="J1793" s="287"/>
      <c r="K1793" s="288"/>
      <c r="L1793" s="134"/>
      <c r="M1793" s="133"/>
      <c r="N1793" s="288"/>
      <c r="O1793" s="134"/>
      <c r="P1793" s="166"/>
      <c r="Q1793" s="289"/>
      <c r="R1793" s="165"/>
      <c r="S1793" s="290"/>
      <c r="T1793" s="290"/>
      <c r="U1793" s="290"/>
      <c r="V1793" s="290"/>
      <c r="W1793" s="166"/>
      <c r="X1793" s="135"/>
      <c r="Y1793" s="418">
        <f t="shared" si="330"/>
        <v>0</v>
      </c>
      <c r="Z1793" s="291">
        <f t="shared" si="331"/>
        <v>0</v>
      </c>
      <c r="AA1793" s="163"/>
      <c r="AB1793" s="177" t="str">
        <f t="shared" si="332"/>
        <v/>
      </c>
      <c r="AC1793" s="283" t="str">
        <f t="shared" si="333"/>
        <v/>
      </c>
      <c r="AD1793" s="283" t="str">
        <f t="shared" si="334"/>
        <v/>
      </c>
      <c r="AE1793" s="163"/>
      <c r="AF1793" s="162"/>
      <c r="AP1793" s="581"/>
    </row>
    <row r="1794" spans="1:42" s="141" customFormat="1">
      <c r="A1794" s="134">
        <v>1785</v>
      </c>
      <c r="B1794" s="286"/>
      <c r="C1794" s="146">
        <f t="shared" si="327"/>
        <v>0</v>
      </c>
      <c r="D1794" s="146">
        <f t="shared" si="328"/>
        <v>1</v>
      </c>
      <c r="E1794" s="146">
        <f t="shared" si="329"/>
        <v>1900</v>
      </c>
      <c r="F1794" s="287"/>
      <c r="G1794" s="287"/>
      <c r="H1794" s="287"/>
      <c r="I1794" s="288"/>
      <c r="J1794" s="287"/>
      <c r="K1794" s="288"/>
      <c r="L1794" s="134"/>
      <c r="M1794" s="133"/>
      <c r="N1794" s="288"/>
      <c r="O1794" s="134"/>
      <c r="P1794" s="166"/>
      <c r="Q1794" s="289"/>
      <c r="R1794" s="165"/>
      <c r="S1794" s="290"/>
      <c r="T1794" s="290"/>
      <c r="U1794" s="290"/>
      <c r="V1794" s="290"/>
      <c r="W1794" s="166"/>
      <c r="X1794" s="135"/>
      <c r="Y1794" s="418">
        <f t="shared" si="330"/>
        <v>0</v>
      </c>
      <c r="Z1794" s="291">
        <f t="shared" si="331"/>
        <v>0</v>
      </c>
      <c r="AA1794" s="163"/>
      <c r="AB1794" s="177" t="str">
        <f t="shared" si="332"/>
        <v/>
      </c>
      <c r="AC1794" s="283" t="str">
        <f t="shared" si="333"/>
        <v/>
      </c>
      <c r="AD1794" s="283" t="str">
        <f t="shared" si="334"/>
        <v/>
      </c>
      <c r="AE1794" s="163"/>
      <c r="AF1794" s="162"/>
      <c r="AP1794" s="581"/>
    </row>
    <row r="1795" spans="1:42" s="141" customFormat="1">
      <c r="A1795" s="134">
        <v>1786</v>
      </c>
      <c r="B1795" s="286"/>
      <c r="C1795" s="146">
        <f t="shared" si="327"/>
        <v>0</v>
      </c>
      <c r="D1795" s="146">
        <f t="shared" si="328"/>
        <v>1</v>
      </c>
      <c r="E1795" s="146">
        <f t="shared" si="329"/>
        <v>1900</v>
      </c>
      <c r="F1795" s="287"/>
      <c r="G1795" s="287"/>
      <c r="H1795" s="287"/>
      <c r="I1795" s="288"/>
      <c r="J1795" s="287"/>
      <c r="K1795" s="288"/>
      <c r="L1795" s="134"/>
      <c r="M1795" s="133"/>
      <c r="N1795" s="288"/>
      <c r="O1795" s="134"/>
      <c r="P1795" s="166"/>
      <c r="Q1795" s="289"/>
      <c r="R1795" s="165"/>
      <c r="S1795" s="290"/>
      <c r="T1795" s="290"/>
      <c r="U1795" s="290"/>
      <c r="V1795" s="290"/>
      <c r="W1795" s="166"/>
      <c r="X1795" s="135"/>
      <c r="Y1795" s="418">
        <f t="shared" si="330"/>
        <v>0</v>
      </c>
      <c r="Z1795" s="291">
        <f t="shared" si="331"/>
        <v>0</v>
      </c>
      <c r="AA1795" s="163"/>
      <c r="AB1795" s="177" t="str">
        <f t="shared" si="332"/>
        <v/>
      </c>
      <c r="AC1795" s="283" t="str">
        <f t="shared" si="333"/>
        <v/>
      </c>
      <c r="AD1795" s="283" t="str">
        <f t="shared" si="334"/>
        <v/>
      </c>
      <c r="AE1795" s="163"/>
      <c r="AF1795" s="162"/>
      <c r="AP1795" s="581"/>
    </row>
    <row r="1796" spans="1:42" s="141" customFormat="1">
      <c r="A1796" s="134">
        <v>1787</v>
      </c>
      <c r="B1796" s="286"/>
      <c r="C1796" s="146">
        <f t="shared" si="327"/>
        <v>0</v>
      </c>
      <c r="D1796" s="146">
        <f t="shared" si="328"/>
        <v>1</v>
      </c>
      <c r="E1796" s="146">
        <f t="shared" si="329"/>
        <v>1900</v>
      </c>
      <c r="F1796" s="287"/>
      <c r="G1796" s="287"/>
      <c r="H1796" s="287"/>
      <c r="I1796" s="288"/>
      <c r="J1796" s="287"/>
      <c r="K1796" s="288"/>
      <c r="L1796" s="134"/>
      <c r="M1796" s="133"/>
      <c r="N1796" s="288"/>
      <c r="O1796" s="134"/>
      <c r="P1796" s="166"/>
      <c r="Q1796" s="289"/>
      <c r="R1796" s="165"/>
      <c r="S1796" s="290"/>
      <c r="T1796" s="290"/>
      <c r="U1796" s="290"/>
      <c r="V1796" s="290"/>
      <c r="W1796" s="166"/>
      <c r="X1796" s="135"/>
      <c r="Y1796" s="418">
        <f t="shared" si="330"/>
        <v>0</v>
      </c>
      <c r="Z1796" s="291">
        <f t="shared" si="331"/>
        <v>0</v>
      </c>
      <c r="AA1796" s="163"/>
      <c r="AB1796" s="177" t="str">
        <f t="shared" si="332"/>
        <v/>
      </c>
      <c r="AC1796" s="283" t="str">
        <f t="shared" si="333"/>
        <v/>
      </c>
      <c r="AD1796" s="283" t="str">
        <f t="shared" si="334"/>
        <v/>
      </c>
      <c r="AE1796" s="163"/>
      <c r="AF1796" s="162"/>
      <c r="AP1796" s="581"/>
    </row>
    <row r="1797" spans="1:42" s="141" customFormat="1">
      <c r="A1797" s="134">
        <v>1788</v>
      </c>
      <c r="B1797" s="286"/>
      <c r="C1797" s="146">
        <f t="shared" si="327"/>
        <v>0</v>
      </c>
      <c r="D1797" s="146">
        <f t="shared" si="328"/>
        <v>1</v>
      </c>
      <c r="E1797" s="146">
        <f t="shared" si="329"/>
        <v>1900</v>
      </c>
      <c r="F1797" s="287"/>
      <c r="G1797" s="287"/>
      <c r="H1797" s="287"/>
      <c r="I1797" s="288"/>
      <c r="J1797" s="287"/>
      <c r="K1797" s="288"/>
      <c r="L1797" s="134"/>
      <c r="M1797" s="133"/>
      <c r="N1797" s="288"/>
      <c r="O1797" s="134"/>
      <c r="P1797" s="166"/>
      <c r="Q1797" s="289"/>
      <c r="R1797" s="165"/>
      <c r="S1797" s="290"/>
      <c r="T1797" s="290"/>
      <c r="U1797" s="290"/>
      <c r="V1797" s="290"/>
      <c r="W1797" s="166"/>
      <c r="X1797" s="135"/>
      <c r="Y1797" s="418">
        <f t="shared" si="330"/>
        <v>0</v>
      </c>
      <c r="Z1797" s="291">
        <f t="shared" si="331"/>
        <v>0</v>
      </c>
      <c r="AA1797" s="163"/>
      <c r="AB1797" s="177" t="str">
        <f t="shared" si="332"/>
        <v/>
      </c>
      <c r="AC1797" s="283" t="str">
        <f t="shared" si="333"/>
        <v/>
      </c>
      <c r="AD1797" s="283" t="str">
        <f t="shared" si="334"/>
        <v/>
      </c>
      <c r="AE1797" s="163"/>
      <c r="AF1797" s="162"/>
      <c r="AP1797" s="581"/>
    </row>
    <row r="1798" spans="1:42" s="141" customFormat="1">
      <c r="A1798" s="134">
        <v>1789</v>
      </c>
      <c r="B1798" s="286"/>
      <c r="C1798" s="146">
        <f t="shared" si="327"/>
        <v>0</v>
      </c>
      <c r="D1798" s="146">
        <f t="shared" si="328"/>
        <v>1</v>
      </c>
      <c r="E1798" s="146">
        <f t="shared" si="329"/>
        <v>1900</v>
      </c>
      <c r="F1798" s="287"/>
      <c r="G1798" s="287"/>
      <c r="H1798" s="287"/>
      <c r="I1798" s="288"/>
      <c r="J1798" s="287"/>
      <c r="K1798" s="288"/>
      <c r="L1798" s="134"/>
      <c r="M1798" s="133"/>
      <c r="N1798" s="288"/>
      <c r="O1798" s="134"/>
      <c r="P1798" s="166"/>
      <c r="Q1798" s="289"/>
      <c r="R1798" s="165"/>
      <c r="S1798" s="290"/>
      <c r="T1798" s="290"/>
      <c r="U1798" s="290"/>
      <c r="V1798" s="290"/>
      <c r="W1798" s="166"/>
      <c r="X1798" s="135"/>
      <c r="Y1798" s="418">
        <f t="shared" si="330"/>
        <v>0</v>
      </c>
      <c r="Z1798" s="291">
        <f t="shared" si="331"/>
        <v>0</v>
      </c>
      <c r="AA1798" s="163"/>
      <c r="AB1798" s="177" t="str">
        <f t="shared" si="332"/>
        <v/>
      </c>
      <c r="AC1798" s="283" t="str">
        <f t="shared" si="333"/>
        <v/>
      </c>
      <c r="AD1798" s="283" t="str">
        <f t="shared" si="334"/>
        <v/>
      </c>
      <c r="AE1798" s="163"/>
      <c r="AF1798" s="162"/>
      <c r="AP1798" s="581"/>
    </row>
    <row r="1799" spans="1:42" s="141" customFormat="1">
      <c r="A1799" s="134">
        <v>1790</v>
      </c>
      <c r="B1799" s="286"/>
      <c r="C1799" s="146">
        <f t="shared" si="327"/>
        <v>0</v>
      </c>
      <c r="D1799" s="146">
        <f t="shared" si="328"/>
        <v>1</v>
      </c>
      <c r="E1799" s="146">
        <f t="shared" si="329"/>
        <v>1900</v>
      </c>
      <c r="F1799" s="287"/>
      <c r="G1799" s="287"/>
      <c r="H1799" s="287"/>
      <c r="I1799" s="288"/>
      <c r="J1799" s="287"/>
      <c r="K1799" s="288"/>
      <c r="L1799" s="134"/>
      <c r="M1799" s="133"/>
      <c r="N1799" s="288"/>
      <c r="O1799" s="134"/>
      <c r="P1799" s="166"/>
      <c r="Q1799" s="289"/>
      <c r="R1799" s="165"/>
      <c r="S1799" s="290"/>
      <c r="T1799" s="290"/>
      <c r="U1799" s="290"/>
      <c r="V1799" s="290"/>
      <c r="W1799" s="166"/>
      <c r="X1799" s="135"/>
      <c r="Y1799" s="418">
        <f t="shared" si="330"/>
        <v>0</v>
      </c>
      <c r="Z1799" s="291">
        <f t="shared" si="331"/>
        <v>0</v>
      </c>
      <c r="AA1799" s="163"/>
      <c r="AB1799" s="177" t="str">
        <f t="shared" si="332"/>
        <v/>
      </c>
      <c r="AC1799" s="283" t="str">
        <f t="shared" si="333"/>
        <v/>
      </c>
      <c r="AD1799" s="283" t="str">
        <f t="shared" si="334"/>
        <v/>
      </c>
      <c r="AE1799" s="163"/>
      <c r="AF1799" s="162"/>
      <c r="AP1799" s="581"/>
    </row>
    <row r="1800" spans="1:42" s="141" customFormat="1">
      <c r="A1800" s="134">
        <v>1791</v>
      </c>
      <c r="B1800" s="286"/>
      <c r="C1800" s="146">
        <f t="shared" si="327"/>
        <v>0</v>
      </c>
      <c r="D1800" s="146">
        <f t="shared" si="328"/>
        <v>1</v>
      </c>
      <c r="E1800" s="146">
        <f t="shared" si="329"/>
        <v>1900</v>
      </c>
      <c r="F1800" s="287"/>
      <c r="G1800" s="287"/>
      <c r="H1800" s="287"/>
      <c r="I1800" s="288"/>
      <c r="J1800" s="287"/>
      <c r="K1800" s="288"/>
      <c r="L1800" s="134"/>
      <c r="M1800" s="133"/>
      <c r="N1800" s="288"/>
      <c r="O1800" s="134"/>
      <c r="P1800" s="166"/>
      <c r="Q1800" s="289"/>
      <c r="R1800" s="165"/>
      <c r="S1800" s="290"/>
      <c r="T1800" s="290"/>
      <c r="U1800" s="290"/>
      <c r="V1800" s="290"/>
      <c r="W1800" s="166"/>
      <c r="X1800" s="135"/>
      <c r="Y1800" s="418">
        <f t="shared" si="330"/>
        <v>0</v>
      </c>
      <c r="Z1800" s="291">
        <f t="shared" si="331"/>
        <v>0</v>
      </c>
      <c r="AA1800" s="163"/>
      <c r="AB1800" s="177" t="str">
        <f t="shared" si="332"/>
        <v/>
      </c>
      <c r="AC1800" s="283" t="str">
        <f t="shared" si="333"/>
        <v/>
      </c>
      <c r="AD1800" s="283" t="str">
        <f t="shared" si="334"/>
        <v/>
      </c>
      <c r="AE1800" s="163"/>
      <c r="AF1800" s="162"/>
      <c r="AP1800" s="581"/>
    </row>
    <row r="1801" spans="1:42" s="141" customFormat="1">
      <c r="A1801" s="134">
        <v>1792</v>
      </c>
      <c r="B1801" s="286"/>
      <c r="C1801" s="146">
        <f t="shared" si="327"/>
        <v>0</v>
      </c>
      <c r="D1801" s="146">
        <f t="shared" si="328"/>
        <v>1</v>
      </c>
      <c r="E1801" s="146">
        <f t="shared" si="329"/>
        <v>1900</v>
      </c>
      <c r="F1801" s="287"/>
      <c r="G1801" s="287"/>
      <c r="H1801" s="287"/>
      <c r="I1801" s="288"/>
      <c r="J1801" s="287"/>
      <c r="K1801" s="288"/>
      <c r="L1801" s="134"/>
      <c r="M1801" s="133"/>
      <c r="N1801" s="288"/>
      <c r="O1801" s="134"/>
      <c r="P1801" s="166"/>
      <c r="Q1801" s="289"/>
      <c r="R1801" s="165"/>
      <c r="S1801" s="290"/>
      <c r="T1801" s="290"/>
      <c r="U1801" s="290"/>
      <c r="V1801" s="290"/>
      <c r="W1801" s="166"/>
      <c r="X1801" s="135"/>
      <c r="Y1801" s="418">
        <f t="shared" si="330"/>
        <v>0</v>
      </c>
      <c r="Z1801" s="291">
        <f t="shared" si="331"/>
        <v>0</v>
      </c>
      <c r="AA1801" s="163"/>
      <c r="AB1801" s="177" t="str">
        <f t="shared" si="332"/>
        <v/>
      </c>
      <c r="AC1801" s="283" t="str">
        <f t="shared" si="333"/>
        <v/>
      </c>
      <c r="AD1801" s="283" t="str">
        <f t="shared" si="334"/>
        <v/>
      </c>
      <c r="AE1801" s="163"/>
      <c r="AF1801" s="162"/>
      <c r="AP1801" s="581"/>
    </row>
    <row r="1802" spans="1:42" s="141" customFormat="1">
      <c r="A1802" s="134">
        <v>1793</v>
      </c>
      <c r="B1802" s="286"/>
      <c r="C1802" s="146">
        <f t="shared" si="327"/>
        <v>0</v>
      </c>
      <c r="D1802" s="146">
        <f t="shared" si="328"/>
        <v>1</v>
      </c>
      <c r="E1802" s="146">
        <f t="shared" si="329"/>
        <v>1900</v>
      </c>
      <c r="F1802" s="287"/>
      <c r="G1802" s="287"/>
      <c r="H1802" s="287"/>
      <c r="I1802" s="288"/>
      <c r="J1802" s="287"/>
      <c r="K1802" s="288"/>
      <c r="L1802" s="134"/>
      <c r="M1802" s="133"/>
      <c r="N1802" s="288"/>
      <c r="O1802" s="134"/>
      <c r="P1802" s="166"/>
      <c r="Q1802" s="289"/>
      <c r="R1802" s="165"/>
      <c r="S1802" s="290"/>
      <c r="T1802" s="290"/>
      <c r="U1802" s="290"/>
      <c r="V1802" s="290"/>
      <c r="W1802" s="166"/>
      <c r="X1802" s="135"/>
      <c r="Y1802" s="418">
        <f t="shared" si="330"/>
        <v>0</v>
      </c>
      <c r="Z1802" s="291">
        <f t="shared" si="331"/>
        <v>0</v>
      </c>
      <c r="AA1802" s="163"/>
      <c r="AB1802" s="177" t="str">
        <f t="shared" si="332"/>
        <v/>
      </c>
      <c r="AC1802" s="283" t="str">
        <f t="shared" si="333"/>
        <v/>
      </c>
      <c r="AD1802" s="283" t="str">
        <f t="shared" si="334"/>
        <v/>
      </c>
      <c r="AE1802" s="163"/>
      <c r="AF1802" s="162"/>
      <c r="AP1802" s="581"/>
    </row>
    <row r="1803" spans="1:42" s="141" customFormat="1">
      <c r="A1803" s="134">
        <v>1794</v>
      </c>
      <c r="B1803" s="286"/>
      <c r="C1803" s="146">
        <f t="shared" ref="C1803:C1866" si="335">DAY(B1803)</f>
        <v>0</v>
      </c>
      <c r="D1803" s="146">
        <f t="shared" ref="D1803:D1866" si="336">MONTH(B1803)</f>
        <v>1</v>
      </c>
      <c r="E1803" s="146">
        <f t="shared" ref="E1803:E1866" si="337">YEAR(B1803)</f>
        <v>1900</v>
      </c>
      <c r="F1803" s="287"/>
      <c r="G1803" s="287"/>
      <c r="H1803" s="287"/>
      <c r="I1803" s="288"/>
      <c r="J1803" s="287"/>
      <c r="K1803" s="288"/>
      <c r="L1803" s="134"/>
      <c r="M1803" s="133"/>
      <c r="N1803" s="288"/>
      <c r="O1803" s="134"/>
      <c r="P1803" s="166"/>
      <c r="Q1803" s="289"/>
      <c r="R1803" s="165"/>
      <c r="S1803" s="290"/>
      <c r="T1803" s="290"/>
      <c r="U1803" s="290"/>
      <c r="V1803" s="290"/>
      <c r="W1803" s="166"/>
      <c r="X1803" s="135"/>
      <c r="Y1803" s="418">
        <f t="shared" ref="Y1803:Y1866" si="338">X1803*U1803</f>
        <v>0</v>
      </c>
      <c r="Z1803" s="291">
        <f t="shared" ref="Z1803:Z1866" si="339">Y1803*1.1</f>
        <v>0</v>
      </c>
      <c r="AA1803" s="163"/>
      <c r="AB1803" s="177" t="str">
        <f t="shared" ref="AB1803:AB1866" si="340">IF(S1803="","",IF(S1803-U1803=0,"Full","No"))</f>
        <v/>
      </c>
      <c r="AC1803" s="283" t="str">
        <f t="shared" ref="AC1803:AC1866" si="341">IF(AND(S1803&gt;U1803,V1803=0),"Lost",IF(AND(S1803&gt;U1803,V1803&lt;(S1803-U1803)),"Lost",""))</f>
        <v/>
      </c>
      <c r="AD1803" s="283" t="str">
        <f t="shared" ref="AD1803:AD1866" si="342">IF(AND(S1803&gt;U1803,V1803=0),S1803-U1803,IF(AND(S1803&gt;U1803,V1803&lt;(S1803-U1803)),S1803-(U1803+V1803),""))</f>
        <v/>
      </c>
      <c r="AE1803" s="163"/>
      <c r="AF1803" s="162"/>
      <c r="AP1803" s="581"/>
    </row>
    <row r="1804" spans="1:42" s="141" customFormat="1">
      <c r="A1804" s="134">
        <v>1795</v>
      </c>
      <c r="B1804" s="286"/>
      <c r="C1804" s="146">
        <f t="shared" si="335"/>
        <v>0</v>
      </c>
      <c r="D1804" s="146">
        <f t="shared" si="336"/>
        <v>1</v>
      </c>
      <c r="E1804" s="146">
        <f t="shared" si="337"/>
        <v>1900</v>
      </c>
      <c r="F1804" s="287"/>
      <c r="G1804" s="287"/>
      <c r="H1804" s="287"/>
      <c r="I1804" s="288"/>
      <c r="J1804" s="287"/>
      <c r="K1804" s="288"/>
      <c r="L1804" s="134"/>
      <c r="M1804" s="133"/>
      <c r="N1804" s="288"/>
      <c r="O1804" s="134"/>
      <c r="P1804" s="166"/>
      <c r="Q1804" s="289"/>
      <c r="R1804" s="165"/>
      <c r="S1804" s="290"/>
      <c r="T1804" s="290"/>
      <c r="U1804" s="290"/>
      <c r="V1804" s="290"/>
      <c r="W1804" s="166"/>
      <c r="X1804" s="135"/>
      <c r="Y1804" s="418">
        <f t="shared" si="338"/>
        <v>0</v>
      </c>
      <c r="Z1804" s="291">
        <f t="shared" si="339"/>
        <v>0</v>
      </c>
      <c r="AA1804" s="163"/>
      <c r="AB1804" s="177" t="str">
        <f t="shared" si="340"/>
        <v/>
      </c>
      <c r="AC1804" s="283" t="str">
        <f t="shared" si="341"/>
        <v/>
      </c>
      <c r="AD1804" s="283" t="str">
        <f t="shared" si="342"/>
        <v/>
      </c>
      <c r="AE1804" s="163"/>
      <c r="AF1804" s="162"/>
      <c r="AP1804" s="581"/>
    </row>
    <row r="1805" spans="1:42" s="141" customFormat="1">
      <c r="A1805" s="134">
        <v>1796</v>
      </c>
      <c r="B1805" s="286"/>
      <c r="C1805" s="146">
        <f t="shared" si="335"/>
        <v>0</v>
      </c>
      <c r="D1805" s="146">
        <f t="shared" si="336"/>
        <v>1</v>
      </c>
      <c r="E1805" s="146">
        <f t="shared" si="337"/>
        <v>1900</v>
      </c>
      <c r="F1805" s="287"/>
      <c r="G1805" s="287"/>
      <c r="H1805" s="287"/>
      <c r="I1805" s="288"/>
      <c r="J1805" s="287"/>
      <c r="K1805" s="288"/>
      <c r="L1805" s="134"/>
      <c r="M1805" s="133"/>
      <c r="N1805" s="288"/>
      <c r="O1805" s="134"/>
      <c r="P1805" s="166"/>
      <c r="Q1805" s="289"/>
      <c r="R1805" s="165"/>
      <c r="S1805" s="290"/>
      <c r="T1805" s="290"/>
      <c r="U1805" s="290"/>
      <c r="V1805" s="290"/>
      <c r="W1805" s="166"/>
      <c r="X1805" s="135"/>
      <c r="Y1805" s="418">
        <f t="shared" si="338"/>
        <v>0</v>
      </c>
      <c r="Z1805" s="291">
        <f t="shared" si="339"/>
        <v>0</v>
      </c>
      <c r="AA1805" s="163"/>
      <c r="AB1805" s="177" t="str">
        <f t="shared" si="340"/>
        <v/>
      </c>
      <c r="AC1805" s="283" t="str">
        <f t="shared" si="341"/>
        <v/>
      </c>
      <c r="AD1805" s="283" t="str">
        <f t="shared" si="342"/>
        <v/>
      </c>
      <c r="AE1805" s="163"/>
      <c r="AF1805" s="162"/>
      <c r="AP1805" s="581"/>
    </row>
    <row r="1806" spans="1:42" s="141" customFormat="1">
      <c r="A1806" s="134">
        <v>1797</v>
      </c>
      <c r="B1806" s="286"/>
      <c r="C1806" s="146">
        <f t="shared" si="335"/>
        <v>0</v>
      </c>
      <c r="D1806" s="146">
        <f t="shared" si="336"/>
        <v>1</v>
      </c>
      <c r="E1806" s="146">
        <f t="shared" si="337"/>
        <v>1900</v>
      </c>
      <c r="F1806" s="287"/>
      <c r="G1806" s="287"/>
      <c r="H1806" s="287"/>
      <c r="I1806" s="288"/>
      <c r="J1806" s="287"/>
      <c r="K1806" s="288"/>
      <c r="L1806" s="134"/>
      <c r="M1806" s="133"/>
      <c r="N1806" s="288"/>
      <c r="O1806" s="134"/>
      <c r="P1806" s="166"/>
      <c r="Q1806" s="289"/>
      <c r="R1806" s="165"/>
      <c r="S1806" s="290"/>
      <c r="T1806" s="290"/>
      <c r="U1806" s="290"/>
      <c r="V1806" s="290"/>
      <c r="W1806" s="166"/>
      <c r="X1806" s="135"/>
      <c r="Y1806" s="418">
        <f t="shared" si="338"/>
        <v>0</v>
      </c>
      <c r="Z1806" s="291">
        <f t="shared" si="339"/>
        <v>0</v>
      </c>
      <c r="AA1806" s="163"/>
      <c r="AB1806" s="177" t="str">
        <f t="shared" si="340"/>
        <v/>
      </c>
      <c r="AC1806" s="283" t="str">
        <f t="shared" si="341"/>
        <v/>
      </c>
      <c r="AD1806" s="283" t="str">
        <f t="shared" si="342"/>
        <v/>
      </c>
      <c r="AE1806" s="163"/>
      <c r="AF1806" s="162"/>
      <c r="AP1806" s="581"/>
    </row>
    <row r="1807" spans="1:42" s="141" customFormat="1">
      <c r="A1807" s="134">
        <v>1798</v>
      </c>
      <c r="B1807" s="286"/>
      <c r="C1807" s="146">
        <f t="shared" si="335"/>
        <v>0</v>
      </c>
      <c r="D1807" s="146">
        <f t="shared" si="336"/>
        <v>1</v>
      </c>
      <c r="E1807" s="146">
        <f t="shared" si="337"/>
        <v>1900</v>
      </c>
      <c r="F1807" s="287"/>
      <c r="G1807" s="287"/>
      <c r="H1807" s="287"/>
      <c r="I1807" s="288"/>
      <c r="J1807" s="287"/>
      <c r="K1807" s="288"/>
      <c r="L1807" s="134"/>
      <c r="M1807" s="133"/>
      <c r="N1807" s="288"/>
      <c r="O1807" s="134"/>
      <c r="P1807" s="166"/>
      <c r="Q1807" s="289"/>
      <c r="R1807" s="165"/>
      <c r="S1807" s="290"/>
      <c r="T1807" s="290"/>
      <c r="U1807" s="290"/>
      <c r="V1807" s="290"/>
      <c r="W1807" s="166"/>
      <c r="X1807" s="135"/>
      <c r="Y1807" s="418">
        <f t="shared" si="338"/>
        <v>0</v>
      </c>
      <c r="Z1807" s="291">
        <f t="shared" si="339"/>
        <v>0</v>
      </c>
      <c r="AA1807" s="163"/>
      <c r="AB1807" s="177" t="str">
        <f t="shared" si="340"/>
        <v/>
      </c>
      <c r="AC1807" s="283" t="str">
        <f t="shared" si="341"/>
        <v/>
      </c>
      <c r="AD1807" s="283" t="str">
        <f t="shared" si="342"/>
        <v/>
      </c>
      <c r="AE1807" s="163"/>
      <c r="AF1807" s="162"/>
      <c r="AP1807" s="581"/>
    </row>
    <row r="1808" spans="1:42" s="141" customFormat="1">
      <c r="A1808" s="134">
        <v>1799</v>
      </c>
      <c r="B1808" s="286"/>
      <c r="C1808" s="146">
        <f t="shared" si="335"/>
        <v>0</v>
      </c>
      <c r="D1808" s="146">
        <f t="shared" si="336"/>
        <v>1</v>
      </c>
      <c r="E1808" s="146">
        <f t="shared" si="337"/>
        <v>1900</v>
      </c>
      <c r="F1808" s="287"/>
      <c r="G1808" s="287"/>
      <c r="H1808" s="287"/>
      <c r="I1808" s="288"/>
      <c r="J1808" s="287"/>
      <c r="K1808" s="288"/>
      <c r="L1808" s="134"/>
      <c r="M1808" s="133"/>
      <c r="N1808" s="288"/>
      <c r="O1808" s="134"/>
      <c r="P1808" s="166"/>
      <c r="Q1808" s="289"/>
      <c r="R1808" s="165"/>
      <c r="S1808" s="290"/>
      <c r="T1808" s="290"/>
      <c r="U1808" s="290"/>
      <c r="V1808" s="290"/>
      <c r="W1808" s="166"/>
      <c r="X1808" s="135"/>
      <c r="Y1808" s="418">
        <f t="shared" si="338"/>
        <v>0</v>
      </c>
      <c r="Z1808" s="291">
        <f t="shared" si="339"/>
        <v>0</v>
      </c>
      <c r="AA1808" s="163"/>
      <c r="AB1808" s="177" t="str">
        <f t="shared" si="340"/>
        <v/>
      </c>
      <c r="AC1808" s="283" t="str">
        <f t="shared" si="341"/>
        <v/>
      </c>
      <c r="AD1808" s="283" t="str">
        <f t="shared" si="342"/>
        <v/>
      </c>
      <c r="AE1808" s="163"/>
      <c r="AF1808" s="162"/>
      <c r="AP1808" s="581"/>
    </row>
    <row r="1809" spans="1:42" s="141" customFormat="1">
      <c r="A1809" s="134">
        <v>1800</v>
      </c>
      <c r="B1809" s="286"/>
      <c r="C1809" s="146">
        <f t="shared" si="335"/>
        <v>0</v>
      </c>
      <c r="D1809" s="146">
        <f t="shared" si="336"/>
        <v>1</v>
      </c>
      <c r="E1809" s="146">
        <f t="shared" si="337"/>
        <v>1900</v>
      </c>
      <c r="F1809" s="287"/>
      <c r="G1809" s="287"/>
      <c r="H1809" s="287"/>
      <c r="I1809" s="288"/>
      <c r="J1809" s="287"/>
      <c r="K1809" s="288"/>
      <c r="L1809" s="134"/>
      <c r="M1809" s="133"/>
      <c r="N1809" s="288"/>
      <c r="O1809" s="134"/>
      <c r="P1809" s="166"/>
      <c r="Q1809" s="289"/>
      <c r="R1809" s="165"/>
      <c r="S1809" s="290"/>
      <c r="T1809" s="290"/>
      <c r="U1809" s="290"/>
      <c r="V1809" s="290"/>
      <c r="W1809" s="166"/>
      <c r="X1809" s="135"/>
      <c r="Y1809" s="418">
        <f t="shared" si="338"/>
        <v>0</v>
      </c>
      <c r="Z1809" s="291">
        <f t="shared" si="339"/>
        <v>0</v>
      </c>
      <c r="AA1809" s="163"/>
      <c r="AB1809" s="177" t="str">
        <f t="shared" si="340"/>
        <v/>
      </c>
      <c r="AC1809" s="283" t="str">
        <f t="shared" si="341"/>
        <v/>
      </c>
      <c r="AD1809" s="283" t="str">
        <f t="shared" si="342"/>
        <v/>
      </c>
      <c r="AE1809" s="163"/>
      <c r="AF1809" s="162"/>
      <c r="AP1809" s="581"/>
    </row>
    <row r="1810" spans="1:42" s="141" customFormat="1">
      <c r="A1810" s="134">
        <v>1801</v>
      </c>
      <c r="B1810" s="286"/>
      <c r="C1810" s="146">
        <f t="shared" si="335"/>
        <v>0</v>
      </c>
      <c r="D1810" s="146">
        <f t="shared" si="336"/>
        <v>1</v>
      </c>
      <c r="E1810" s="146">
        <f t="shared" si="337"/>
        <v>1900</v>
      </c>
      <c r="F1810" s="287"/>
      <c r="G1810" s="287"/>
      <c r="H1810" s="287"/>
      <c r="I1810" s="288"/>
      <c r="J1810" s="287"/>
      <c r="K1810" s="288"/>
      <c r="L1810" s="134"/>
      <c r="M1810" s="133"/>
      <c r="N1810" s="288"/>
      <c r="O1810" s="134"/>
      <c r="P1810" s="166"/>
      <c r="Q1810" s="289"/>
      <c r="R1810" s="165"/>
      <c r="S1810" s="290"/>
      <c r="T1810" s="290"/>
      <c r="U1810" s="290"/>
      <c r="V1810" s="290"/>
      <c r="W1810" s="166"/>
      <c r="X1810" s="135"/>
      <c r="Y1810" s="418">
        <f t="shared" si="338"/>
        <v>0</v>
      </c>
      <c r="Z1810" s="291">
        <f t="shared" si="339"/>
        <v>0</v>
      </c>
      <c r="AA1810" s="163"/>
      <c r="AB1810" s="177" t="str">
        <f t="shared" si="340"/>
        <v/>
      </c>
      <c r="AC1810" s="283" t="str">
        <f t="shared" si="341"/>
        <v/>
      </c>
      <c r="AD1810" s="283" t="str">
        <f t="shared" si="342"/>
        <v/>
      </c>
      <c r="AE1810" s="163"/>
      <c r="AF1810" s="162"/>
      <c r="AP1810" s="581"/>
    </row>
    <row r="1811" spans="1:42" s="141" customFormat="1">
      <c r="A1811" s="134">
        <v>1802</v>
      </c>
      <c r="B1811" s="286"/>
      <c r="C1811" s="146">
        <f t="shared" si="335"/>
        <v>0</v>
      </c>
      <c r="D1811" s="146">
        <f t="shared" si="336"/>
        <v>1</v>
      </c>
      <c r="E1811" s="146">
        <f t="shared" si="337"/>
        <v>1900</v>
      </c>
      <c r="F1811" s="287"/>
      <c r="G1811" s="287"/>
      <c r="H1811" s="287"/>
      <c r="I1811" s="288"/>
      <c r="J1811" s="287"/>
      <c r="K1811" s="288"/>
      <c r="L1811" s="134"/>
      <c r="M1811" s="133"/>
      <c r="N1811" s="288"/>
      <c r="O1811" s="134"/>
      <c r="P1811" s="166"/>
      <c r="Q1811" s="289"/>
      <c r="R1811" s="165"/>
      <c r="S1811" s="290"/>
      <c r="T1811" s="290"/>
      <c r="U1811" s="290"/>
      <c r="V1811" s="290"/>
      <c r="W1811" s="166"/>
      <c r="X1811" s="135"/>
      <c r="Y1811" s="418">
        <f t="shared" si="338"/>
        <v>0</v>
      </c>
      <c r="Z1811" s="291">
        <f t="shared" si="339"/>
        <v>0</v>
      </c>
      <c r="AA1811" s="163"/>
      <c r="AB1811" s="177" t="str">
        <f t="shared" si="340"/>
        <v/>
      </c>
      <c r="AC1811" s="283" t="str">
        <f t="shared" si="341"/>
        <v/>
      </c>
      <c r="AD1811" s="283" t="str">
        <f t="shared" si="342"/>
        <v/>
      </c>
      <c r="AE1811" s="163"/>
      <c r="AF1811" s="162"/>
      <c r="AP1811" s="581"/>
    </row>
    <row r="1812" spans="1:42" s="141" customFormat="1">
      <c r="A1812" s="134">
        <v>1803</v>
      </c>
      <c r="B1812" s="286"/>
      <c r="C1812" s="146">
        <f t="shared" si="335"/>
        <v>0</v>
      </c>
      <c r="D1812" s="146">
        <f t="shared" si="336"/>
        <v>1</v>
      </c>
      <c r="E1812" s="146">
        <f t="shared" si="337"/>
        <v>1900</v>
      </c>
      <c r="F1812" s="287"/>
      <c r="G1812" s="287"/>
      <c r="H1812" s="287"/>
      <c r="I1812" s="288"/>
      <c r="J1812" s="287"/>
      <c r="K1812" s="288"/>
      <c r="L1812" s="134"/>
      <c r="M1812" s="133"/>
      <c r="N1812" s="288"/>
      <c r="O1812" s="134"/>
      <c r="P1812" s="166"/>
      <c r="Q1812" s="289"/>
      <c r="R1812" s="165"/>
      <c r="S1812" s="290"/>
      <c r="T1812" s="290"/>
      <c r="U1812" s="290"/>
      <c r="V1812" s="290"/>
      <c r="W1812" s="166"/>
      <c r="X1812" s="135"/>
      <c r="Y1812" s="418">
        <f t="shared" si="338"/>
        <v>0</v>
      </c>
      <c r="Z1812" s="291">
        <f t="shared" si="339"/>
        <v>0</v>
      </c>
      <c r="AA1812" s="163"/>
      <c r="AB1812" s="177" t="str">
        <f t="shared" si="340"/>
        <v/>
      </c>
      <c r="AC1812" s="283" t="str">
        <f t="shared" si="341"/>
        <v/>
      </c>
      <c r="AD1812" s="283" t="str">
        <f t="shared" si="342"/>
        <v/>
      </c>
      <c r="AE1812" s="163"/>
      <c r="AF1812" s="162"/>
      <c r="AP1812" s="581"/>
    </row>
    <row r="1813" spans="1:42" s="141" customFormat="1">
      <c r="A1813" s="134">
        <v>1804</v>
      </c>
      <c r="B1813" s="286"/>
      <c r="C1813" s="146">
        <f t="shared" si="335"/>
        <v>0</v>
      </c>
      <c r="D1813" s="146">
        <f t="shared" si="336"/>
        <v>1</v>
      </c>
      <c r="E1813" s="146">
        <f t="shared" si="337"/>
        <v>1900</v>
      </c>
      <c r="F1813" s="287"/>
      <c r="G1813" s="287"/>
      <c r="H1813" s="287"/>
      <c r="I1813" s="288"/>
      <c r="J1813" s="287"/>
      <c r="K1813" s="288"/>
      <c r="L1813" s="134"/>
      <c r="M1813" s="133"/>
      <c r="N1813" s="288"/>
      <c r="O1813" s="134"/>
      <c r="P1813" s="166"/>
      <c r="Q1813" s="289"/>
      <c r="R1813" s="165"/>
      <c r="S1813" s="290"/>
      <c r="T1813" s="290"/>
      <c r="U1813" s="290"/>
      <c r="V1813" s="290"/>
      <c r="W1813" s="166"/>
      <c r="X1813" s="135"/>
      <c r="Y1813" s="418">
        <f t="shared" si="338"/>
        <v>0</v>
      </c>
      <c r="Z1813" s="291">
        <f t="shared" si="339"/>
        <v>0</v>
      </c>
      <c r="AA1813" s="163"/>
      <c r="AB1813" s="177" t="str">
        <f t="shared" si="340"/>
        <v/>
      </c>
      <c r="AC1813" s="283" t="str">
        <f t="shared" si="341"/>
        <v/>
      </c>
      <c r="AD1813" s="283" t="str">
        <f t="shared" si="342"/>
        <v/>
      </c>
      <c r="AE1813" s="163"/>
      <c r="AF1813" s="162"/>
      <c r="AP1813" s="581"/>
    </row>
    <row r="1814" spans="1:42" s="141" customFormat="1">
      <c r="A1814" s="134">
        <v>1805</v>
      </c>
      <c r="B1814" s="286"/>
      <c r="C1814" s="146">
        <f t="shared" si="335"/>
        <v>0</v>
      </c>
      <c r="D1814" s="146">
        <f t="shared" si="336"/>
        <v>1</v>
      </c>
      <c r="E1814" s="146">
        <f t="shared" si="337"/>
        <v>1900</v>
      </c>
      <c r="F1814" s="287"/>
      <c r="G1814" s="287"/>
      <c r="H1814" s="287"/>
      <c r="I1814" s="288"/>
      <c r="J1814" s="287"/>
      <c r="K1814" s="288"/>
      <c r="L1814" s="134"/>
      <c r="M1814" s="133"/>
      <c r="N1814" s="288"/>
      <c r="O1814" s="134"/>
      <c r="P1814" s="166"/>
      <c r="Q1814" s="289"/>
      <c r="R1814" s="165"/>
      <c r="S1814" s="290"/>
      <c r="T1814" s="290"/>
      <c r="U1814" s="290"/>
      <c r="V1814" s="290"/>
      <c r="W1814" s="166"/>
      <c r="X1814" s="135"/>
      <c r="Y1814" s="418">
        <f t="shared" si="338"/>
        <v>0</v>
      </c>
      <c r="Z1814" s="291">
        <f t="shared" si="339"/>
        <v>0</v>
      </c>
      <c r="AA1814" s="163"/>
      <c r="AB1814" s="177" t="str">
        <f t="shared" si="340"/>
        <v/>
      </c>
      <c r="AC1814" s="283" t="str">
        <f t="shared" si="341"/>
        <v/>
      </c>
      <c r="AD1814" s="283" t="str">
        <f t="shared" si="342"/>
        <v/>
      </c>
      <c r="AE1814" s="163"/>
      <c r="AF1814" s="162"/>
      <c r="AP1814" s="581"/>
    </row>
    <row r="1815" spans="1:42" s="141" customFormat="1">
      <c r="A1815" s="134">
        <v>1806</v>
      </c>
      <c r="B1815" s="286"/>
      <c r="C1815" s="146">
        <f t="shared" si="335"/>
        <v>0</v>
      </c>
      <c r="D1815" s="146">
        <f t="shared" si="336"/>
        <v>1</v>
      </c>
      <c r="E1815" s="146">
        <f t="shared" si="337"/>
        <v>1900</v>
      </c>
      <c r="F1815" s="287"/>
      <c r="G1815" s="287"/>
      <c r="H1815" s="287"/>
      <c r="I1815" s="288"/>
      <c r="J1815" s="287"/>
      <c r="K1815" s="288"/>
      <c r="L1815" s="134"/>
      <c r="M1815" s="133"/>
      <c r="N1815" s="288"/>
      <c r="O1815" s="134"/>
      <c r="P1815" s="166"/>
      <c r="Q1815" s="289"/>
      <c r="R1815" s="165"/>
      <c r="S1815" s="290"/>
      <c r="T1815" s="290"/>
      <c r="U1815" s="290"/>
      <c r="V1815" s="290"/>
      <c r="W1815" s="166"/>
      <c r="X1815" s="135"/>
      <c r="Y1815" s="418">
        <f t="shared" si="338"/>
        <v>0</v>
      </c>
      <c r="Z1815" s="291">
        <f t="shared" si="339"/>
        <v>0</v>
      </c>
      <c r="AA1815" s="163"/>
      <c r="AB1815" s="177" t="str">
        <f t="shared" si="340"/>
        <v/>
      </c>
      <c r="AC1815" s="283" t="str">
        <f t="shared" si="341"/>
        <v/>
      </c>
      <c r="AD1815" s="283" t="str">
        <f t="shared" si="342"/>
        <v/>
      </c>
      <c r="AE1815" s="163"/>
      <c r="AF1815" s="162"/>
      <c r="AP1815" s="581"/>
    </row>
    <row r="1816" spans="1:42" s="141" customFormat="1">
      <c r="A1816" s="134">
        <v>1807</v>
      </c>
      <c r="B1816" s="286"/>
      <c r="C1816" s="146">
        <f t="shared" si="335"/>
        <v>0</v>
      </c>
      <c r="D1816" s="146">
        <f t="shared" si="336"/>
        <v>1</v>
      </c>
      <c r="E1816" s="146">
        <f t="shared" si="337"/>
        <v>1900</v>
      </c>
      <c r="F1816" s="287"/>
      <c r="G1816" s="287"/>
      <c r="H1816" s="287"/>
      <c r="I1816" s="288"/>
      <c r="J1816" s="287"/>
      <c r="K1816" s="288"/>
      <c r="L1816" s="134"/>
      <c r="M1816" s="133"/>
      <c r="N1816" s="288"/>
      <c r="O1816" s="134"/>
      <c r="P1816" s="166"/>
      <c r="Q1816" s="289"/>
      <c r="R1816" s="165"/>
      <c r="S1816" s="290"/>
      <c r="T1816" s="290"/>
      <c r="U1816" s="290"/>
      <c r="V1816" s="290"/>
      <c r="W1816" s="166"/>
      <c r="X1816" s="135"/>
      <c r="Y1816" s="418">
        <f t="shared" si="338"/>
        <v>0</v>
      </c>
      <c r="Z1816" s="291">
        <f t="shared" si="339"/>
        <v>0</v>
      </c>
      <c r="AA1816" s="163"/>
      <c r="AB1816" s="177" t="str">
        <f t="shared" si="340"/>
        <v/>
      </c>
      <c r="AC1816" s="283" t="str">
        <f t="shared" si="341"/>
        <v/>
      </c>
      <c r="AD1816" s="283" t="str">
        <f t="shared" si="342"/>
        <v/>
      </c>
      <c r="AE1816" s="163"/>
      <c r="AF1816" s="162"/>
      <c r="AP1816" s="581"/>
    </row>
    <row r="1817" spans="1:42" s="141" customFormat="1">
      <c r="A1817" s="134">
        <v>1808</v>
      </c>
      <c r="B1817" s="286"/>
      <c r="C1817" s="146">
        <f t="shared" si="335"/>
        <v>0</v>
      </c>
      <c r="D1817" s="146">
        <f t="shared" si="336"/>
        <v>1</v>
      </c>
      <c r="E1817" s="146">
        <f t="shared" si="337"/>
        <v>1900</v>
      </c>
      <c r="F1817" s="287"/>
      <c r="G1817" s="287"/>
      <c r="H1817" s="287"/>
      <c r="I1817" s="288"/>
      <c r="J1817" s="287"/>
      <c r="K1817" s="288"/>
      <c r="L1817" s="134"/>
      <c r="M1817" s="133"/>
      <c r="N1817" s="288"/>
      <c r="O1817" s="134"/>
      <c r="P1817" s="166"/>
      <c r="Q1817" s="289"/>
      <c r="R1817" s="165"/>
      <c r="S1817" s="290"/>
      <c r="T1817" s="290"/>
      <c r="U1817" s="290"/>
      <c r="V1817" s="290"/>
      <c r="W1817" s="166"/>
      <c r="X1817" s="135"/>
      <c r="Y1817" s="418">
        <f t="shared" si="338"/>
        <v>0</v>
      </c>
      <c r="Z1817" s="291">
        <f t="shared" si="339"/>
        <v>0</v>
      </c>
      <c r="AA1817" s="163"/>
      <c r="AB1817" s="177" t="str">
        <f t="shared" si="340"/>
        <v/>
      </c>
      <c r="AC1817" s="283" t="str">
        <f t="shared" si="341"/>
        <v/>
      </c>
      <c r="AD1817" s="283" t="str">
        <f t="shared" si="342"/>
        <v/>
      </c>
      <c r="AE1817" s="163"/>
      <c r="AF1817" s="162"/>
      <c r="AP1817" s="581"/>
    </row>
    <row r="1818" spans="1:42" s="141" customFormat="1">
      <c r="A1818" s="134">
        <v>1809</v>
      </c>
      <c r="B1818" s="286"/>
      <c r="C1818" s="146">
        <f t="shared" si="335"/>
        <v>0</v>
      </c>
      <c r="D1818" s="146">
        <f t="shared" si="336"/>
        <v>1</v>
      </c>
      <c r="E1818" s="146">
        <f t="shared" si="337"/>
        <v>1900</v>
      </c>
      <c r="F1818" s="287"/>
      <c r="G1818" s="287"/>
      <c r="H1818" s="287"/>
      <c r="I1818" s="288"/>
      <c r="J1818" s="287"/>
      <c r="K1818" s="288"/>
      <c r="L1818" s="134"/>
      <c r="M1818" s="133"/>
      <c r="N1818" s="288"/>
      <c r="O1818" s="134"/>
      <c r="P1818" s="166"/>
      <c r="Q1818" s="289"/>
      <c r="R1818" s="165"/>
      <c r="S1818" s="290"/>
      <c r="T1818" s="290"/>
      <c r="U1818" s="290"/>
      <c r="V1818" s="290"/>
      <c r="W1818" s="166"/>
      <c r="X1818" s="135"/>
      <c r="Y1818" s="418">
        <f t="shared" si="338"/>
        <v>0</v>
      </c>
      <c r="Z1818" s="291">
        <f t="shared" si="339"/>
        <v>0</v>
      </c>
      <c r="AA1818" s="163"/>
      <c r="AB1818" s="177" t="str">
        <f t="shared" si="340"/>
        <v/>
      </c>
      <c r="AC1818" s="283" t="str">
        <f t="shared" si="341"/>
        <v/>
      </c>
      <c r="AD1818" s="283" t="str">
        <f t="shared" si="342"/>
        <v/>
      </c>
      <c r="AE1818" s="163"/>
      <c r="AF1818" s="162"/>
      <c r="AP1818" s="581"/>
    </row>
    <row r="1819" spans="1:42" s="141" customFormat="1">
      <c r="A1819" s="134">
        <v>1810</v>
      </c>
      <c r="B1819" s="286"/>
      <c r="C1819" s="146">
        <f t="shared" si="335"/>
        <v>0</v>
      </c>
      <c r="D1819" s="146">
        <f t="shared" si="336"/>
        <v>1</v>
      </c>
      <c r="E1819" s="146">
        <f t="shared" si="337"/>
        <v>1900</v>
      </c>
      <c r="F1819" s="287"/>
      <c r="G1819" s="287"/>
      <c r="H1819" s="287"/>
      <c r="I1819" s="288"/>
      <c r="J1819" s="287"/>
      <c r="K1819" s="288"/>
      <c r="L1819" s="134"/>
      <c r="M1819" s="133"/>
      <c r="N1819" s="288"/>
      <c r="O1819" s="134"/>
      <c r="P1819" s="166"/>
      <c r="Q1819" s="289"/>
      <c r="R1819" s="165"/>
      <c r="S1819" s="290"/>
      <c r="T1819" s="290"/>
      <c r="U1819" s="290"/>
      <c r="V1819" s="290"/>
      <c r="W1819" s="166"/>
      <c r="X1819" s="135"/>
      <c r="Y1819" s="418">
        <f t="shared" si="338"/>
        <v>0</v>
      </c>
      <c r="Z1819" s="291">
        <f t="shared" si="339"/>
        <v>0</v>
      </c>
      <c r="AA1819" s="163"/>
      <c r="AB1819" s="177" t="str">
        <f t="shared" si="340"/>
        <v/>
      </c>
      <c r="AC1819" s="283" t="str">
        <f t="shared" si="341"/>
        <v/>
      </c>
      <c r="AD1819" s="283" t="str">
        <f t="shared" si="342"/>
        <v/>
      </c>
      <c r="AE1819" s="163"/>
      <c r="AF1819" s="162"/>
      <c r="AP1819" s="581"/>
    </row>
    <row r="1820" spans="1:42" s="141" customFormat="1">
      <c r="A1820" s="134">
        <v>1811</v>
      </c>
      <c r="B1820" s="286"/>
      <c r="C1820" s="146">
        <f t="shared" si="335"/>
        <v>0</v>
      </c>
      <c r="D1820" s="146">
        <f t="shared" si="336"/>
        <v>1</v>
      </c>
      <c r="E1820" s="146">
        <f t="shared" si="337"/>
        <v>1900</v>
      </c>
      <c r="F1820" s="287"/>
      <c r="G1820" s="287"/>
      <c r="H1820" s="287"/>
      <c r="I1820" s="288"/>
      <c r="J1820" s="287"/>
      <c r="K1820" s="288"/>
      <c r="L1820" s="134"/>
      <c r="M1820" s="133"/>
      <c r="N1820" s="288"/>
      <c r="O1820" s="134"/>
      <c r="P1820" s="166"/>
      <c r="Q1820" s="289"/>
      <c r="R1820" s="165"/>
      <c r="S1820" s="290"/>
      <c r="T1820" s="290"/>
      <c r="U1820" s="290"/>
      <c r="V1820" s="290"/>
      <c r="W1820" s="166"/>
      <c r="X1820" s="135"/>
      <c r="Y1820" s="418">
        <f t="shared" si="338"/>
        <v>0</v>
      </c>
      <c r="Z1820" s="291">
        <f t="shared" si="339"/>
        <v>0</v>
      </c>
      <c r="AA1820" s="163"/>
      <c r="AB1820" s="177" t="str">
        <f t="shared" si="340"/>
        <v/>
      </c>
      <c r="AC1820" s="283" t="str">
        <f t="shared" si="341"/>
        <v/>
      </c>
      <c r="AD1820" s="283" t="str">
        <f t="shared" si="342"/>
        <v/>
      </c>
      <c r="AE1820" s="163"/>
      <c r="AF1820" s="162"/>
      <c r="AP1820" s="581"/>
    </row>
    <row r="1821" spans="1:42" s="141" customFormat="1">
      <c r="A1821" s="134">
        <v>1812</v>
      </c>
      <c r="B1821" s="286"/>
      <c r="C1821" s="146">
        <f t="shared" si="335"/>
        <v>0</v>
      </c>
      <c r="D1821" s="146">
        <f t="shared" si="336"/>
        <v>1</v>
      </c>
      <c r="E1821" s="146">
        <f t="shared" si="337"/>
        <v>1900</v>
      </c>
      <c r="F1821" s="287"/>
      <c r="G1821" s="287"/>
      <c r="H1821" s="287"/>
      <c r="I1821" s="288"/>
      <c r="J1821" s="287"/>
      <c r="K1821" s="288"/>
      <c r="L1821" s="134"/>
      <c r="M1821" s="133"/>
      <c r="N1821" s="288"/>
      <c r="O1821" s="134"/>
      <c r="P1821" s="166"/>
      <c r="Q1821" s="289"/>
      <c r="R1821" s="165"/>
      <c r="S1821" s="290"/>
      <c r="T1821" s="290"/>
      <c r="U1821" s="290"/>
      <c r="V1821" s="290"/>
      <c r="W1821" s="166"/>
      <c r="X1821" s="135"/>
      <c r="Y1821" s="418">
        <f t="shared" si="338"/>
        <v>0</v>
      </c>
      <c r="Z1821" s="291">
        <f t="shared" si="339"/>
        <v>0</v>
      </c>
      <c r="AA1821" s="163"/>
      <c r="AB1821" s="177" t="str">
        <f t="shared" si="340"/>
        <v/>
      </c>
      <c r="AC1821" s="283" t="str">
        <f t="shared" si="341"/>
        <v/>
      </c>
      <c r="AD1821" s="283" t="str">
        <f t="shared" si="342"/>
        <v/>
      </c>
      <c r="AE1821" s="163"/>
      <c r="AF1821" s="162"/>
      <c r="AP1821" s="581"/>
    </row>
    <row r="1822" spans="1:42" s="141" customFormat="1">
      <c r="A1822" s="134">
        <v>1813</v>
      </c>
      <c r="B1822" s="286"/>
      <c r="C1822" s="146">
        <f t="shared" si="335"/>
        <v>0</v>
      </c>
      <c r="D1822" s="146">
        <f t="shared" si="336"/>
        <v>1</v>
      </c>
      <c r="E1822" s="146">
        <f t="shared" si="337"/>
        <v>1900</v>
      </c>
      <c r="F1822" s="287"/>
      <c r="G1822" s="287"/>
      <c r="H1822" s="287"/>
      <c r="I1822" s="288"/>
      <c r="J1822" s="287"/>
      <c r="K1822" s="288"/>
      <c r="L1822" s="134"/>
      <c r="M1822" s="133"/>
      <c r="N1822" s="288"/>
      <c r="O1822" s="134"/>
      <c r="P1822" s="166"/>
      <c r="Q1822" s="289"/>
      <c r="R1822" s="165"/>
      <c r="S1822" s="290"/>
      <c r="T1822" s="290"/>
      <c r="U1822" s="290"/>
      <c r="V1822" s="290"/>
      <c r="W1822" s="166"/>
      <c r="X1822" s="135"/>
      <c r="Y1822" s="418">
        <f t="shared" si="338"/>
        <v>0</v>
      </c>
      <c r="Z1822" s="291">
        <f t="shared" si="339"/>
        <v>0</v>
      </c>
      <c r="AA1822" s="163"/>
      <c r="AB1822" s="177" t="str">
        <f t="shared" si="340"/>
        <v/>
      </c>
      <c r="AC1822" s="283" t="str">
        <f t="shared" si="341"/>
        <v/>
      </c>
      <c r="AD1822" s="283" t="str">
        <f t="shared" si="342"/>
        <v/>
      </c>
      <c r="AE1822" s="163"/>
      <c r="AF1822" s="162"/>
      <c r="AP1822" s="581"/>
    </row>
    <row r="1823" spans="1:42" s="141" customFormat="1">
      <c r="A1823" s="134">
        <v>1814</v>
      </c>
      <c r="B1823" s="286"/>
      <c r="C1823" s="146">
        <f t="shared" si="335"/>
        <v>0</v>
      </c>
      <c r="D1823" s="146">
        <f t="shared" si="336"/>
        <v>1</v>
      </c>
      <c r="E1823" s="146">
        <f t="shared" si="337"/>
        <v>1900</v>
      </c>
      <c r="F1823" s="287"/>
      <c r="G1823" s="287"/>
      <c r="H1823" s="287"/>
      <c r="I1823" s="288"/>
      <c r="J1823" s="287"/>
      <c r="K1823" s="288"/>
      <c r="L1823" s="134"/>
      <c r="M1823" s="133"/>
      <c r="N1823" s="288"/>
      <c r="O1823" s="134"/>
      <c r="P1823" s="166"/>
      <c r="Q1823" s="289"/>
      <c r="R1823" s="165"/>
      <c r="S1823" s="290"/>
      <c r="T1823" s="290"/>
      <c r="U1823" s="290"/>
      <c r="V1823" s="290"/>
      <c r="W1823" s="166"/>
      <c r="X1823" s="135"/>
      <c r="Y1823" s="418">
        <f t="shared" si="338"/>
        <v>0</v>
      </c>
      <c r="Z1823" s="291">
        <f t="shared" si="339"/>
        <v>0</v>
      </c>
      <c r="AA1823" s="163"/>
      <c r="AB1823" s="177" t="str">
        <f t="shared" si="340"/>
        <v/>
      </c>
      <c r="AC1823" s="283" t="str">
        <f t="shared" si="341"/>
        <v/>
      </c>
      <c r="AD1823" s="283" t="str">
        <f t="shared" si="342"/>
        <v/>
      </c>
      <c r="AE1823" s="163"/>
      <c r="AF1823" s="162"/>
      <c r="AP1823" s="581"/>
    </row>
    <row r="1824" spans="1:42" s="141" customFormat="1">
      <c r="A1824" s="134">
        <v>1815</v>
      </c>
      <c r="B1824" s="286"/>
      <c r="C1824" s="146">
        <f t="shared" si="335"/>
        <v>0</v>
      </c>
      <c r="D1824" s="146">
        <f t="shared" si="336"/>
        <v>1</v>
      </c>
      <c r="E1824" s="146">
        <f t="shared" si="337"/>
        <v>1900</v>
      </c>
      <c r="F1824" s="287"/>
      <c r="G1824" s="287"/>
      <c r="H1824" s="287"/>
      <c r="I1824" s="288"/>
      <c r="J1824" s="287"/>
      <c r="K1824" s="288"/>
      <c r="L1824" s="134"/>
      <c r="M1824" s="133"/>
      <c r="N1824" s="288"/>
      <c r="O1824" s="134"/>
      <c r="P1824" s="166"/>
      <c r="Q1824" s="289"/>
      <c r="R1824" s="165"/>
      <c r="S1824" s="290"/>
      <c r="T1824" s="290"/>
      <c r="U1824" s="290"/>
      <c r="V1824" s="290"/>
      <c r="W1824" s="166"/>
      <c r="X1824" s="135"/>
      <c r="Y1824" s="418">
        <f t="shared" si="338"/>
        <v>0</v>
      </c>
      <c r="Z1824" s="291">
        <f t="shared" si="339"/>
        <v>0</v>
      </c>
      <c r="AA1824" s="163"/>
      <c r="AB1824" s="177" t="str">
        <f t="shared" si="340"/>
        <v/>
      </c>
      <c r="AC1824" s="283" t="str">
        <f t="shared" si="341"/>
        <v/>
      </c>
      <c r="AD1824" s="283" t="str">
        <f t="shared" si="342"/>
        <v/>
      </c>
      <c r="AE1824" s="163"/>
      <c r="AF1824" s="162"/>
      <c r="AP1824" s="581"/>
    </row>
    <row r="1825" spans="1:42" s="141" customFormat="1">
      <c r="A1825" s="134">
        <v>1816</v>
      </c>
      <c r="B1825" s="286"/>
      <c r="C1825" s="146">
        <f t="shared" si="335"/>
        <v>0</v>
      </c>
      <c r="D1825" s="146">
        <f t="shared" si="336"/>
        <v>1</v>
      </c>
      <c r="E1825" s="146">
        <f t="shared" si="337"/>
        <v>1900</v>
      </c>
      <c r="F1825" s="287"/>
      <c r="G1825" s="287"/>
      <c r="H1825" s="287"/>
      <c r="I1825" s="288"/>
      <c r="J1825" s="287"/>
      <c r="K1825" s="288"/>
      <c r="L1825" s="134"/>
      <c r="M1825" s="133"/>
      <c r="N1825" s="288"/>
      <c r="O1825" s="134"/>
      <c r="P1825" s="166"/>
      <c r="Q1825" s="289"/>
      <c r="R1825" s="165"/>
      <c r="S1825" s="290"/>
      <c r="T1825" s="290"/>
      <c r="U1825" s="290"/>
      <c r="V1825" s="290"/>
      <c r="W1825" s="166"/>
      <c r="X1825" s="135"/>
      <c r="Y1825" s="418">
        <f t="shared" si="338"/>
        <v>0</v>
      </c>
      <c r="Z1825" s="291">
        <f t="shared" si="339"/>
        <v>0</v>
      </c>
      <c r="AA1825" s="163"/>
      <c r="AB1825" s="177" t="str">
        <f t="shared" si="340"/>
        <v/>
      </c>
      <c r="AC1825" s="283" t="str">
        <f t="shared" si="341"/>
        <v/>
      </c>
      <c r="AD1825" s="283" t="str">
        <f t="shared" si="342"/>
        <v/>
      </c>
      <c r="AE1825" s="163"/>
      <c r="AF1825" s="162"/>
      <c r="AP1825" s="581"/>
    </row>
    <row r="1826" spans="1:42" s="141" customFormat="1">
      <c r="A1826" s="134">
        <v>1817</v>
      </c>
      <c r="B1826" s="286"/>
      <c r="C1826" s="146">
        <f t="shared" si="335"/>
        <v>0</v>
      </c>
      <c r="D1826" s="146">
        <f t="shared" si="336"/>
        <v>1</v>
      </c>
      <c r="E1826" s="146">
        <f t="shared" si="337"/>
        <v>1900</v>
      </c>
      <c r="F1826" s="287"/>
      <c r="G1826" s="287"/>
      <c r="H1826" s="287"/>
      <c r="I1826" s="288"/>
      <c r="J1826" s="287"/>
      <c r="K1826" s="288"/>
      <c r="L1826" s="134"/>
      <c r="M1826" s="133"/>
      <c r="N1826" s="288"/>
      <c r="O1826" s="134"/>
      <c r="P1826" s="166"/>
      <c r="Q1826" s="289"/>
      <c r="R1826" s="165"/>
      <c r="S1826" s="290"/>
      <c r="T1826" s="290"/>
      <c r="U1826" s="290"/>
      <c r="V1826" s="290"/>
      <c r="W1826" s="166"/>
      <c r="X1826" s="135"/>
      <c r="Y1826" s="418">
        <f t="shared" si="338"/>
        <v>0</v>
      </c>
      <c r="Z1826" s="291">
        <f t="shared" si="339"/>
        <v>0</v>
      </c>
      <c r="AA1826" s="163"/>
      <c r="AB1826" s="177" t="str">
        <f t="shared" si="340"/>
        <v/>
      </c>
      <c r="AC1826" s="283" t="str">
        <f t="shared" si="341"/>
        <v/>
      </c>
      <c r="AD1826" s="283" t="str">
        <f t="shared" si="342"/>
        <v/>
      </c>
      <c r="AE1826" s="163"/>
      <c r="AF1826" s="162"/>
      <c r="AP1826" s="581"/>
    </row>
    <row r="1827" spans="1:42" s="141" customFormat="1">
      <c r="A1827" s="134">
        <v>1818</v>
      </c>
      <c r="B1827" s="286"/>
      <c r="C1827" s="146">
        <f t="shared" si="335"/>
        <v>0</v>
      </c>
      <c r="D1827" s="146">
        <f t="shared" si="336"/>
        <v>1</v>
      </c>
      <c r="E1827" s="146">
        <f t="shared" si="337"/>
        <v>1900</v>
      </c>
      <c r="F1827" s="287"/>
      <c r="G1827" s="287"/>
      <c r="H1827" s="287"/>
      <c r="I1827" s="288"/>
      <c r="J1827" s="287"/>
      <c r="K1827" s="288"/>
      <c r="L1827" s="134"/>
      <c r="M1827" s="133"/>
      <c r="N1827" s="288"/>
      <c r="O1827" s="134"/>
      <c r="P1827" s="166"/>
      <c r="Q1827" s="289"/>
      <c r="R1827" s="165"/>
      <c r="S1827" s="290"/>
      <c r="T1827" s="290"/>
      <c r="U1827" s="290"/>
      <c r="V1827" s="290"/>
      <c r="W1827" s="166"/>
      <c r="X1827" s="135"/>
      <c r="Y1827" s="418">
        <f t="shared" si="338"/>
        <v>0</v>
      </c>
      <c r="Z1827" s="291">
        <f t="shared" si="339"/>
        <v>0</v>
      </c>
      <c r="AA1827" s="163"/>
      <c r="AB1827" s="177" t="str">
        <f t="shared" si="340"/>
        <v/>
      </c>
      <c r="AC1827" s="283" t="str">
        <f t="shared" si="341"/>
        <v/>
      </c>
      <c r="AD1827" s="283" t="str">
        <f t="shared" si="342"/>
        <v/>
      </c>
      <c r="AE1827" s="163"/>
      <c r="AF1827" s="162"/>
      <c r="AP1827" s="581"/>
    </row>
    <row r="1828" spans="1:42" s="141" customFormat="1">
      <c r="A1828" s="134">
        <v>1819</v>
      </c>
      <c r="B1828" s="286"/>
      <c r="C1828" s="146">
        <f t="shared" si="335"/>
        <v>0</v>
      </c>
      <c r="D1828" s="146">
        <f t="shared" si="336"/>
        <v>1</v>
      </c>
      <c r="E1828" s="146">
        <f t="shared" si="337"/>
        <v>1900</v>
      </c>
      <c r="F1828" s="287"/>
      <c r="G1828" s="287"/>
      <c r="H1828" s="287"/>
      <c r="I1828" s="288"/>
      <c r="J1828" s="287"/>
      <c r="K1828" s="288"/>
      <c r="L1828" s="134"/>
      <c r="M1828" s="133"/>
      <c r="N1828" s="288"/>
      <c r="O1828" s="134"/>
      <c r="P1828" s="166"/>
      <c r="Q1828" s="289"/>
      <c r="R1828" s="165"/>
      <c r="S1828" s="290"/>
      <c r="T1828" s="290"/>
      <c r="U1828" s="290"/>
      <c r="V1828" s="290"/>
      <c r="W1828" s="166"/>
      <c r="X1828" s="135"/>
      <c r="Y1828" s="418">
        <f t="shared" si="338"/>
        <v>0</v>
      </c>
      <c r="Z1828" s="291">
        <f t="shared" si="339"/>
        <v>0</v>
      </c>
      <c r="AA1828" s="163"/>
      <c r="AB1828" s="177" t="str">
        <f t="shared" si="340"/>
        <v/>
      </c>
      <c r="AC1828" s="283" t="str">
        <f t="shared" si="341"/>
        <v/>
      </c>
      <c r="AD1828" s="283" t="str">
        <f t="shared" si="342"/>
        <v/>
      </c>
      <c r="AE1828" s="163"/>
      <c r="AF1828" s="162"/>
      <c r="AP1828" s="581"/>
    </row>
    <row r="1829" spans="1:42" s="141" customFormat="1">
      <c r="A1829" s="134">
        <v>1820</v>
      </c>
      <c r="B1829" s="286"/>
      <c r="C1829" s="146">
        <f t="shared" si="335"/>
        <v>0</v>
      </c>
      <c r="D1829" s="146">
        <f t="shared" si="336"/>
        <v>1</v>
      </c>
      <c r="E1829" s="146">
        <f t="shared" si="337"/>
        <v>1900</v>
      </c>
      <c r="F1829" s="287"/>
      <c r="G1829" s="287"/>
      <c r="H1829" s="287"/>
      <c r="I1829" s="288"/>
      <c r="J1829" s="287"/>
      <c r="K1829" s="288"/>
      <c r="L1829" s="134"/>
      <c r="M1829" s="133"/>
      <c r="N1829" s="288"/>
      <c r="O1829" s="134"/>
      <c r="P1829" s="166"/>
      <c r="Q1829" s="289"/>
      <c r="R1829" s="165"/>
      <c r="S1829" s="290"/>
      <c r="T1829" s="290"/>
      <c r="U1829" s="290"/>
      <c r="V1829" s="290"/>
      <c r="W1829" s="166"/>
      <c r="X1829" s="135"/>
      <c r="Y1829" s="418">
        <f t="shared" si="338"/>
        <v>0</v>
      </c>
      <c r="Z1829" s="291">
        <f t="shared" si="339"/>
        <v>0</v>
      </c>
      <c r="AA1829" s="163"/>
      <c r="AB1829" s="177" t="str">
        <f t="shared" si="340"/>
        <v/>
      </c>
      <c r="AC1829" s="283" t="str">
        <f t="shared" si="341"/>
        <v/>
      </c>
      <c r="AD1829" s="283" t="str">
        <f t="shared" si="342"/>
        <v/>
      </c>
      <c r="AE1829" s="163"/>
      <c r="AF1829" s="162"/>
      <c r="AP1829" s="581"/>
    </row>
    <row r="1830" spans="1:42" s="141" customFormat="1">
      <c r="A1830" s="134">
        <v>1821</v>
      </c>
      <c r="B1830" s="286"/>
      <c r="C1830" s="146">
        <f t="shared" si="335"/>
        <v>0</v>
      </c>
      <c r="D1830" s="146">
        <f t="shared" si="336"/>
        <v>1</v>
      </c>
      <c r="E1830" s="146">
        <f t="shared" si="337"/>
        <v>1900</v>
      </c>
      <c r="F1830" s="287"/>
      <c r="G1830" s="287"/>
      <c r="H1830" s="287"/>
      <c r="I1830" s="288"/>
      <c r="J1830" s="287"/>
      <c r="K1830" s="288"/>
      <c r="L1830" s="134"/>
      <c r="M1830" s="133"/>
      <c r="N1830" s="288"/>
      <c r="O1830" s="134"/>
      <c r="P1830" s="166"/>
      <c r="Q1830" s="289"/>
      <c r="R1830" s="165"/>
      <c r="S1830" s="290"/>
      <c r="T1830" s="290"/>
      <c r="U1830" s="290"/>
      <c r="V1830" s="290"/>
      <c r="W1830" s="166"/>
      <c r="X1830" s="135"/>
      <c r="Y1830" s="418">
        <f t="shared" si="338"/>
        <v>0</v>
      </c>
      <c r="Z1830" s="291">
        <f t="shared" si="339"/>
        <v>0</v>
      </c>
      <c r="AA1830" s="163"/>
      <c r="AB1830" s="177" t="str">
        <f t="shared" si="340"/>
        <v/>
      </c>
      <c r="AC1830" s="283" t="str">
        <f t="shared" si="341"/>
        <v/>
      </c>
      <c r="AD1830" s="283" t="str">
        <f t="shared" si="342"/>
        <v/>
      </c>
      <c r="AE1830" s="163"/>
      <c r="AF1830" s="162"/>
      <c r="AP1830" s="581"/>
    </row>
    <row r="1831" spans="1:42" s="141" customFormat="1">
      <c r="A1831" s="134">
        <v>1822</v>
      </c>
      <c r="B1831" s="286"/>
      <c r="C1831" s="146">
        <f t="shared" si="335"/>
        <v>0</v>
      </c>
      <c r="D1831" s="146">
        <f t="shared" si="336"/>
        <v>1</v>
      </c>
      <c r="E1831" s="146">
        <f t="shared" si="337"/>
        <v>1900</v>
      </c>
      <c r="F1831" s="287"/>
      <c r="G1831" s="287"/>
      <c r="H1831" s="287"/>
      <c r="I1831" s="288"/>
      <c r="J1831" s="287"/>
      <c r="K1831" s="288"/>
      <c r="L1831" s="134"/>
      <c r="M1831" s="133"/>
      <c r="N1831" s="288"/>
      <c r="O1831" s="134"/>
      <c r="P1831" s="166"/>
      <c r="Q1831" s="289"/>
      <c r="R1831" s="165"/>
      <c r="S1831" s="290"/>
      <c r="T1831" s="290"/>
      <c r="U1831" s="290"/>
      <c r="V1831" s="290"/>
      <c r="W1831" s="166"/>
      <c r="X1831" s="135"/>
      <c r="Y1831" s="418">
        <f t="shared" si="338"/>
        <v>0</v>
      </c>
      <c r="Z1831" s="291">
        <f t="shared" si="339"/>
        <v>0</v>
      </c>
      <c r="AA1831" s="163"/>
      <c r="AB1831" s="177" t="str">
        <f t="shared" si="340"/>
        <v/>
      </c>
      <c r="AC1831" s="283" t="str">
        <f t="shared" si="341"/>
        <v/>
      </c>
      <c r="AD1831" s="283" t="str">
        <f t="shared" si="342"/>
        <v/>
      </c>
      <c r="AE1831" s="163"/>
      <c r="AF1831" s="162"/>
      <c r="AP1831" s="581"/>
    </row>
    <row r="1832" spans="1:42" s="141" customFormat="1">
      <c r="A1832" s="134">
        <v>1823</v>
      </c>
      <c r="B1832" s="286"/>
      <c r="C1832" s="146">
        <f t="shared" si="335"/>
        <v>0</v>
      </c>
      <c r="D1832" s="146">
        <f t="shared" si="336"/>
        <v>1</v>
      </c>
      <c r="E1832" s="146">
        <f t="shared" si="337"/>
        <v>1900</v>
      </c>
      <c r="F1832" s="287"/>
      <c r="G1832" s="287"/>
      <c r="H1832" s="287"/>
      <c r="I1832" s="288"/>
      <c r="J1832" s="287"/>
      <c r="K1832" s="288"/>
      <c r="L1832" s="134"/>
      <c r="M1832" s="133"/>
      <c r="N1832" s="288"/>
      <c r="O1832" s="134"/>
      <c r="P1832" s="166"/>
      <c r="Q1832" s="289"/>
      <c r="R1832" s="165"/>
      <c r="S1832" s="290"/>
      <c r="T1832" s="290"/>
      <c r="U1832" s="290"/>
      <c r="V1832" s="290"/>
      <c r="W1832" s="166"/>
      <c r="X1832" s="135"/>
      <c r="Y1832" s="418">
        <f t="shared" si="338"/>
        <v>0</v>
      </c>
      <c r="Z1832" s="291">
        <f t="shared" si="339"/>
        <v>0</v>
      </c>
      <c r="AA1832" s="163"/>
      <c r="AB1832" s="177" t="str">
        <f t="shared" si="340"/>
        <v/>
      </c>
      <c r="AC1832" s="283" t="str">
        <f t="shared" si="341"/>
        <v/>
      </c>
      <c r="AD1832" s="283" t="str">
        <f t="shared" si="342"/>
        <v/>
      </c>
      <c r="AE1832" s="163"/>
      <c r="AF1832" s="162"/>
      <c r="AP1832" s="581"/>
    </row>
    <row r="1833" spans="1:42" s="141" customFormat="1">
      <c r="A1833" s="134">
        <v>1824</v>
      </c>
      <c r="B1833" s="286"/>
      <c r="C1833" s="146">
        <f t="shared" si="335"/>
        <v>0</v>
      </c>
      <c r="D1833" s="146">
        <f t="shared" si="336"/>
        <v>1</v>
      </c>
      <c r="E1833" s="146">
        <f t="shared" si="337"/>
        <v>1900</v>
      </c>
      <c r="F1833" s="287"/>
      <c r="G1833" s="287"/>
      <c r="H1833" s="287"/>
      <c r="I1833" s="288"/>
      <c r="J1833" s="287"/>
      <c r="K1833" s="288"/>
      <c r="L1833" s="134"/>
      <c r="M1833" s="133"/>
      <c r="N1833" s="288"/>
      <c r="O1833" s="134"/>
      <c r="P1833" s="166"/>
      <c r="Q1833" s="289"/>
      <c r="R1833" s="165"/>
      <c r="S1833" s="290"/>
      <c r="T1833" s="290"/>
      <c r="U1833" s="290"/>
      <c r="V1833" s="290"/>
      <c r="W1833" s="166"/>
      <c r="X1833" s="135"/>
      <c r="Y1833" s="418">
        <f t="shared" si="338"/>
        <v>0</v>
      </c>
      <c r="Z1833" s="291">
        <f t="shared" si="339"/>
        <v>0</v>
      </c>
      <c r="AA1833" s="163"/>
      <c r="AB1833" s="177" t="str">
        <f t="shared" si="340"/>
        <v/>
      </c>
      <c r="AC1833" s="283" t="str">
        <f t="shared" si="341"/>
        <v/>
      </c>
      <c r="AD1833" s="283" t="str">
        <f t="shared" si="342"/>
        <v/>
      </c>
      <c r="AE1833" s="163"/>
      <c r="AF1833" s="162"/>
      <c r="AP1833" s="581"/>
    </row>
    <row r="1834" spans="1:42" s="141" customFormat="1">
      <c r="A1834" s="134">
        <v>1825</v>
      </c>
      <c r="B1834" s="286"/>
      <c r="C1834" s="146">
        <f t="shared" si="335"/>
        <v>0</v>
      </c>
      <c r="D1834" s="146">
        <f t="shared" si="336"/>
        <v>1</v>
      </c>
      <c r="E1834" s="146">
        <f t="shared" si="337"/>
        <v>1900</v>
      </c>
      <c r="F1834" s="287"/>
      <c r="G1834" s="287"/>
      <c r="H1834" s="287"/>
      <c r="I1834" s="288"/>
      <c r="J1834" s="287"/>
      <c r="K1834" s="288"/>
      <c r="L1834" s="134"/>
      <c r="M1834" s="133"/>
      <c r="N1834" s="288"/>
      <c r="O1834" s="134"/>
      <c r="P1834" s="166"/>
      <c r="Q1834" s="289"/>
      <c r="R1834" s="165"/>
      <c r="S1834" s="290"/>
      <c r="T1834" s="290"/>
      <c r="U1834" s="290"/>
      <c r="V1834" s="290"/>
      <c r="W1834" s="166"/>
      <c r="X1834" s="135"/>
      <c r="Y1834" s="418">
        <f t="shared" si="338"/>
        <v>0</v>
      </c>
      <c r="Z1834" s="291">
        <f t="shared" si="339"/>
        <v>0</v>
      </c>
      <c r="AA1834" s="163"/>
      <c r="AB1834" s="177" t="str">
        <f t="shared" si="340"/>
        <v/>
      </c>
      <c r="AC1834" s="283" t="str">
        <f t="shared" si="341"/>
        <v/>
      </c>
      <c r="AD1834" s="283" t="str">
        <f t="shared" si="342"/>
        <v/>
      </c>
      <c r="AE1834" s="163"/>
      <c r="AF1834" s="162"/>
      <c r="AP1834" s="581"/>
    </row>
    <row r="1835" spans="1:42" s="141" customFormat="1">
      <c r="A1835" s="134">
        <v>1826</v>
      </c>
      <c r="B1835" s="286"/>
      <c r="C1835" s="146">
        <f t="shared" si="335"/>
        <v>0</v>
      </c>
      <c r="D1835" s="146">
        <f t="shared" si="336"/>
        <v>1</v>
      </c>
      <c r="E1835" s="146">
        <f t="shared" si="337"/>
        <v>1900</v>
      </c>
      <c r="F1835" s="287"/>
      <c r="G1835" s="287"/>
      <c r="H1835" s="287"/>
      <c r="I1835" s="288"/>
      <c r="J1835" s="287"/>
      <c r="K1835" s="288"/>
      <c r="L1835" s="134"/>
      <c r="M1835" s="133"/>
      <c r="N1835" s="288"/>
      <c r="O1835" s="134"/>
      <c r="P1835" s="166"/>
      <c r="Q1835" s="289"/>
      <c r="R1835" s="165"/>
      <c r="S1835" s="290"/>
      <c r="T1835" s="290"/>
      <c r="U1835" s="290"/>
      <c r="V1835" s="290"/>
      <c r="W1835" s="166"/>
      <c r="X1835" s="135"/>
      <c r="Y1835" s="418">
        <f t="shared" si="338"/>
        <v>0</v>
      </c>
      <c r="Z1835" s="291">
        <f t="shared" si="339"/>
        <v>0</v>
      </c>
      <c r="AA1835" s="163"/>
      <c r="AB1835" s="177" t="str">
        <f t="shared" si="340"/>
        <v/>
      </c>
      <c r="AC1835" s="283" t="str">
        <f t="shared" si="341"/>
        <v/>
      </c>
      <c r="AD1835" s="283" t="str">
        <f t="shared" si="342"/>
        <v/>
      </c>
      <c r="AE1835" s="163"/>
      <c r="AF1835" s="162"/>
      <c r="AP1835" s="581"/>
    </row>
    <row r="1836" spans="1:42" s="141" customFormat="1">
      <c r="A1836" s="134">
        <v>1827</v>
      </c>
      <c r="B1836" s="286"/>
      <c r="C1836" s="146">
        <f t="shared" si="335"/>
        <v>0</v>
      </c>
      <c r="D1836" s="146">
        <f t="shared" si="336"/>
        <v>1</v>
      </c>
      <c r="E1836" s="146">
        <f t="shared" si="337"/>
        <v>1900</v>
      </c>
      <c r="F1836" s="287"/>
      <c r="G1836" s="287"/>
      <c r="H1836" s="287"/>
      <c r="I1836" s="288"/>
      <c r="J1836" s="287"/>
      <c r="K1836" s="288"/>
      <c r="L1836" s="134"/>
      <c r="M1836" s="133"/>
      <c r="N1836" s="288"/>
      <c r="O1836" s="134"/>
      <c r="P1836" s="166"/>
      <c r="Q1836" s="289"/>
      <c r="R1836" s="165"/>
      <c r="S1836" s="290"/>
      <c r="T1836" s="290"/>
      <c r="U1836" s="290"/>
      <c r="V1836" s="290"/>
      <c r="W1836" s="166"/>
      <c r="X1836" s="135"/>
      <c r="Y1836" s="418">
        <f t="shared" si="338"/>
        <v>0</v>
      </c>
      <c r="Z1836" s="291">
        <f t="shared" si="339"/>
        <v>0</v>
      </c>
      <c r="AA1836" s="163"/>
      <c r="AB1836" s="177" t="str">
        <f t="shared" si="340"/>
        <v/>
      </c>
      <c r="AC1836" s="283" t="str">
        <f t="shared" si="341"/>
        <v/>
      </c>
      <c r="AD1836" s="283" t="str">
        <f t="shared" si="342"/>
        <v/>
      </c>
      <c r="AE1836" s="163"/>
      <c r="AF1836" s="162"/>
      <c r="AP1836" s="581"/>
    </row>
    <row r="1837" spans="1:42" s="141" customFormat="1">
      <c r="A1837" s="134">
        <v>1828</v>
      </c>
      <c r="B1837" s="286"/>
      <c r="C1837" s="146">
        <f t="shared" si="335"/>
        <v>0</v>
      </c>
      <c r="D1837" s="146">
        <f t="shared" si="336"/>
        <v>1</v>
      </c>
      <c r="E1837" s="146">
        <f t="shared" si="337"/>
        <v>1900</v>
      </c>
      <c r="F1837" s="287"/>
      <c r="G1837" s="287"/>
      <c r="H1837" s="287"/>
      <c r="I1837" s="288"/>
      <c r="J1837" s="287"/>
      <c r="K1837" s="288"/>
      <c r="L1837" s="134"/>
      <c r="M1837" s="133"/>
      <c r="N1837" s="288"/>
      <c r="O1837" s="134"/>
      <c r="P1837" s="166"/>
      <c r="Q1837" s="289"/>
      <c r="R1837" s="165"/>
      <c r="S1837" s="290"/>
      <c r="T1837" s="290"/>
      <c r="U1837" s="290"/>
      <c r="V1837" s="290"/>
      <c r="W1837" s="166"/>
      <c r="X1837" s="135"/>
      <c r="Y1837" s="418">
        <f t="shared" si="338"/>
        <v>0</v>
      </c>
      <c r="Z1837" s="291">
        <f t="shared" si="339"/>
        <v>0</v>
      </c>
      <c r="AA1837" s="163"/>
      <c r="AB1837" s="177" t="str">
        <f t="shared" si="340"/>
        <v/>
      </c>
      <c r="AC1837" s="283" t="str">
        <f t="shared" si="341"/>
        <v/>
      </c>
      <c r="AD1837" s="283" t="str">
        <f t="shared" si="342"/>
        <v/>
      </c>
      <c r="AE1837" s="163"/>
      <c r="AF1837" s="162"/>
      <c r="AP1837" s="581"/>
    </row>
    <row r="1838" spans="1:42" s="141" customFormat="1">
      <c r="A1838" s="134">
        <v>1829</v>
      </c>
      <c r="B1838" s="286"/>
      <c r="C1838" s="146">
        <f t="shared" si="335"/>
        <v>0</v>
      </c>
      <c r="D1838" s="146">
        <f t="shared" si="336"/>
        <v>1</v>
      </c>
      <c r="E1838" s="146">
        <f t="shared" si="337"/>
        <v>1900</v>
      </c>
      <c r="F1838" s="287"/>
      <c r="G1838" s="287"/>
      <c r="H1838" s="287"/>
      <c r="I1838" s="288"/>
      <c r="J1838" s="287"/>
      <c r="K1838" s="288"/>
      <c r="L1838" s="134"/>
      <c r="M1838" s="133"/>
      <c r="N1838" s="288"/>
      <c r="O1838" s="134"/>
      <c r="P1838" s="166"/>
      <c r="Q1838" s="289"/>
      <c r="R1838" s="165"/>
      <c r="S1838" s="290"/>
      <c r="T1838" s="290"/>
      <c r="U1838" s="290"/>
      <c r="V1838" s="290"/>
      <c r="W1838" s="166"/>
      <c r="X1838" s="135"/>
      <c r="Y1838" s="418">
        <f t="shared" si="338"/>
        <v>0</v>
      </c>
      <c r="Z1838" s="291">
        <f t="shared" si="339"/>
        <v>0</v>
      </c>
      <c r="AA1838" s="163"/>
      <c r="AB1838" s="177" t="str">
        <f t="shared" si="340"/>
        <v/>
      </c>
      <c r="AC1838" s="283" t="str">
        <f t="shared" si="341"/>
        <v/>
      </c>
      <c r="AD1838" s="283" t="str">
        <f t="shared" si="342"/>
        <v/>
      </c>
      <c r="AE1838" s="163"/>
      <c r="AF1838" s="162"/>
      <c r="AP1838" s="581"/>
    </row>
    <row r="1839" spans="1:42" s="141" customFormat="1">
      <c r="A1839" s="134">
        <v>1830</v>
      </c>
      <c r="B1839" s="286"/>
      <c r="C1839" s="146">
        <f t="shared" si="335"/>
        <v>0</v>
      </c>
      <c r="D1839" s="146">
        <f t="shared" si="336"/>
        <v>1</v>
      </c>
      <c r="E1839" s="146">
        <f t="shared" si="337"/>
        <v>1900</v>
      </c>
      <c r="F1839" s="287"/>
      <c r="G1839" s="287"/>
      <c r="H1839" s="287"/>
      <c r="I1839" s="288"/>
      <c r="J1839" s="287"/>
      <c r="K1839" s="288"/>
      <c r="L1839" s="134"/>
      <c r="M1839" s="133"/>
      <c r="N1839" s="288"/>
      <c r="O1839" s="134"/>
      <c r="P1839" s="166"/>
      <c r="Q1839" s="289"/>
      <c r="R1839" s="165"/>
      <c r="S1839" s="290"/>
      <c r="T1839" s="290"/>
      <c r="U1839" s="290"/>
      <c r="V1839" s="290"/>
      <c r="W1839" s="166"/>
      <c r="X1839" s="135"/>
      <c r="Y1839" s="418">
        <f t="shared" si="338"/>
        <v>0</v>
      </c>
      <c r="Z1839" s="291">
        <f t="shared" si="339"/>
        <v>0</v>
      </c>
      <c r="AA1839" s="163"/>
      <c r="AB1839" s="177" t="str">
        <f t="shared" si="340"/>
        <v/>
      </c>
      <c r="AC1839" s="283" t="str">
        <f t="shared" si="341"/>
        <v/>
      </c>
      <c r="AD1839" s="283" t="str">
        <f t="shared" si="342"/>
        <v/>
      </c>
      <c r="AE1839" s="163"/>
      <c r="AF1839" s="162"/>
      <c r="AP1839" s="581"/>
    </row>
    <row r="1840" spans="1:42" s="141" customFormat="1">
      <c r="A1840" s="134">
        <v>1831</v>
      </c>
      <c r="B1840" s="286"/>
      <c r="C1840" s="146">
        <f t="shared" si="335"/>
        <v>0</v>
      </c>
      <c r="D1840" s="146">
        <f t="shared" si="336"/>
        <v>1</v>
      </c>
      <c r="E1840" s="146">
        <f t="shared" si="337"/>
        <v>1900</v>
      </c>
      <c r="F1840" s="287"/>
      <c r="G1840" s="287"/>
      <c r="H1840" s="287"/>
      <c r="I1840" s="288"/>
      <c r="J1840" s="287"/>
      <c r="K1840" s="288"/>
      <c r="L1840" s="134"/>
      <c r="M1840" s="133"/>
      <c r="N1840" s="288"/>
      <c r="O1840" s="134"/>
      <c r="P1840" s="166"/>
      <c r="Q1840" s="289"/>
      <c r="R1840" s="165"/>
      <c r="S1840" s="290"/>
      <c r="T1840" s="290"/>
      <c r="U1840" s="290"/>
      <c r="V1840" s="290"/>
      <c r="W1840" s="166"/>
      <c r="X1840" s="135"/>
      <c r="Y1840" s="418">
        <f t="shared" si="338"/>
        <v>0</v>
      </c>
      <c r="Z1840" s="291">
        <f t="shared" si="339"/>
        <v>0</v>
      </c>
      <c r="AA1840" s="163"/>
      <c r="AB1840" s="177" t="str">
        <f t="shared" si="340"/>
        <v/>
      </c>
      <c r="AC1840" s="283" t="str">
        <f t="shared" si="341"/>
        <v/>
      </c>
      <c r="AD1840" s="283" t="str">
        <f t="shared" si="342"/>
        <v/>
      </c>
      <c r="AE1840" s="163"/>
      <c r="AF1840" s="162"/>
      <c r="AP1840" s="581"/>
    </row>
    <row r="1841" spans="1:42" s="141" customFormat="1">
      <c r="A1841" s="134">
        <v>1832</v>
      </c>
      <c r="B1841" s="286"/>
      <c r="C1841" s="146">
        <f t="shared" si="335"/>
        <v>0</v>
      </c>
      <c r="D1841" s="146">
        <f t="shared" si="336"/>
        <v>1</v>
      </c>
      <c r="E1841" s="146">
        <f t="shared" si="337"/>
        <v>1900</v>
      </c>
      <c r="F1841" s="287"/>
      <c r="G1841" s="287"/>
      <c r="H1841" s="287"/>
      <c r="I1841" s="288"/>
      <c r="J1841" s="287"/>
      <c r="K1841" s="288"/>
      <c r="L1841" s="134"/>
      <c r="M1841" s="133"/>
      <c r="N1841" s="288"/>
      <c r="O1841" s="134"/>
      <c r="P1841" s="166"/>
      <c r="Q1841" s="289"/>
      <c r="R1841" s="165"/>
      <c r="S1841" s="290"/>
      <c r="T1841" s="290"/>
      <c r="U1841" s="290"/>
      <c r="V1841" s="290"/>
      <c r="W1841" s="166"/>
      <c r="X1841" s="135"/>
      <c r="Y1841" s="418">
        <f t="shared" si="338"/>
        <v>0</v>
      </c>
      <c r="Z1841" s="291">
        <f t="shared" si="339"/>
        <v>0</v>
      </c>
      <c r="AA1841" s="163"/>
      <c r="AB1841" s="177" t="str">
        <f t="shared" si="340"/>
        <v/>
      </c>
      <c r="AC1841" s="283" t="str">
        <f t="shared" si="341"/>
        <v/>
      </c>
      <c r="AD1841" s="283" t="str">
        <f t="shared" si="342"/>
        <v/>
      </c>
      <c r="AE1841" s="163"/>
      <c r="AF1841" s="162"/>
      <c r="AP1841" s="581"/>
    </row>
    <row r="1842" spans="1:42" s="141" customFormat="1">
      <c r="A1842" s="134">
        <v>1833</v>
      </c>
      <c r="B1842" s="286"/>
      <c r="C1842" s="146">
        <f t="shared" si="335"/>
        <v>0</v>
      </c>
      <c r="D1842" s="146">
        <f t="shared" si="336"/>
        <v>1</v>
      </c>
      <c r="E1842" s="146">
        <f t="shared" si="337"/>
        <v>1900</v>
      </c>
      <c r="F1842" s="287"/>
      <c r="G1842" s="287"/>
      <c r="H1842" s="287"/>
      <c r="I1842" s="288"/>
      <c r="J1842" s="287"/>
      <c r="K1842" s="288"/>
      <c r="L1842" s="134"/>
      <c r="M1842" s="133"/>
      <c r="N1842" s="288"/>
      <c r="O1842" s="134"/>
      <c r="P1842" s="166"/>
      <c r="Q1842" s="289"/>
      <c r="R1842" s="165"/>
      <c r="S1842" s="290"/>
      <c r="T1842" s="290"/>
      <c r="U1842" s="290"/>
      <c r="V1842" s="290"/>
      <c r="W1842" s="166"/>
      <c r="X1842" s="135"/>
      <c r="Y1842" s="418">
        <f t="shared" si="338"/>
        <v>0</v>
      </c>
      <c r="Z1842" s="291">
        <f t="shared" si="339"/>
        <v>0</v>
      </c>
      <c r="AA1842" s="163"/>
      <c r="AB1842" s="177" t="str">
        <f t="shared" si="340"/>
        <v/>
      </c>
      <c r="AC1842" s="283" t="str">
        <f t="shared" si="341"/>
        <v/>
      </c>
      <c r="AD1842" s="283" t="str">
        <f t="shared" si="342"/>
        <v/>
      </c>
      <c r="AE1842" s="163"/>
      <c r="AF1842" s="162"/>
      <c r="AP1842" s="581"/>
    </row>
    <row r="1843" spans="1:42" s="141" customFormat="1">
      <c r="A1843" s="134">
        <v>1834</v>
      </c>
      <c r="B1843" s="286"/>
      <c r="C1843" s="146">
        <f t="shared" si="335"/>
        <v>0</v>
      </c>
      <c r="D1843" s="146">
        <f t="shared" si="336"/>
        <v>1</v>
      </c>
      <c r="E1843" s="146">
        <f t="shared" si="337"/>
        <v>1900</v>
      </c>
      <c r="F1843" s="287"/>
      <c r="G1843" s="287"/>
      <c r="H1843" s="287"/>
      <c r="I1843" s="288"/>
      <c r="J1843" s="287"/>
      <c r="K1843" s="288"/>
      <c r="L1843" s="134"/>
      <c r="M1843" s="133"/>
      <c r="N1843" s="288"/>
      <c r="O1843" s="134"/>
      <c r="P1843" s="166"/>
      <c r="Q1843" s="289"/>
      <c r="R1843" s="165"/>
      <c r="S1843" s="290"/>
      <c r="T1843" s="290"/>
      <c r="U1843" s="290"/>
      <c r="V1843" s="290"/>
      <c r="W1843" s="166"/>
      <c r="X1843" s="135"/>
      <c r="Y1843" s="418">
        <f t="shared" si="338"/>
        <v>0</v>
      </c>
      <c r="Z1843" s="291">
        <f t="shared" si="339"/>
        <v>0</v>
      </c>
      <c r="AA1843" s="163"/>
      <c r="AB1843" s="177" t="str">
        <f t="shared" si="340"/>
        <v/>
      </c>
      <c r="AC1843" s="283" t="str">
        <f t="shared" si="341"/>
        <v/>
      </c>
      <c r="AD1843" s="283" t="str">
        <f t="shared" si="342"/>
        <v/>
      </c>
      <c r="AE1843" s="163"/>
      <c r="AF1843" s="162"/>
      <c r="AP1843" s="581"/>
    </row>
    <row r="1844" spans="1:42" s="141" customFormat="1">
      <c r="A1844" s="134">
        <v>1835</v>
      </c>
      <c r="B1844" s="286"/>
      <c r="C1844" s="146">
        <f t="shared" si="335"/>
        <v>0</v>
      </c>
      <c r="D1844" s="146">
        <f t="shared" si="336"/>
        <v>1</v>
      </c>
      <c r="E1844" s="146">
        <f t="shared" si="337"/>
        <v>1900</v>
      </c>
      <c r="F1844" s="287"/>
      <c r="G1844" s="287"/>
      <c r="H1844" s="287"/>
      <c r="I1844" s="288"/>
      <c r="J1844" s="287"/>
      <c r="K1844" s="288"/>
      <c r="L1844" s="134"/>
      <c r="M1844" s="133"/>
      <c r="N1844" s="288"/>
      <c r="O1844" s="134"/>
      <c r="P1844" s="166"/>
      <c r="Q1844" s="289"/>
      <c r="R1844" s="165"/>
      <c r="S1844" s="290"/>
      <c r="T1844" s="290"/>
      <c r="U1844" s="290"/>
      <c r="V1844" s="290"/>
      <c r="W1844" s="166"/>
      <c r="X1844" s="135"/>
      <c r="Y1844" s="418">
        <f t="shared" si="338"/>
        <v>0</v>
      </c>
      <c r="Z1844" s="291">
        <f t="shared" si="339"/>
        <v>0</v>
      </c>
      <c r="AA1844" s="163"/>
      <c r="AB1844" s="177" t="str">
        <f t="shared" si="340"/>
        <v/>
      </c>
      <c r="AC1844" s="283" t="str">
        <f t="shared" si="341"/>
        <v/>
      </c>
      <c r="AD1844" s="283" t="str">
        <f t="shared" si="342"/>
        <v/>
      </c>
      <c r="AE1844" s="163"/>
      <c r="AF1844" s="162"/>
      <c r="AP1844" s="581"/>
    </row>
    <row r="1845" spans="1:42" s="141" customFormat="1">
      <c r="A1845" s="134">
        <v>1836</v>
      </c>
      <c r="B1845" s="286"/>
      <c r="C1845" s="146">
        <f t="shared" si="335"/>
        <v>0</v>
      </c>
      <c r="D1845" s="146">
        <f t="shared" si="336"/>
        <v>1</v>
      </c>
      <c r="E1845" s="146">
        <f t="shared" si="337"/>
        <v>1900</v>
      </c>
      <c r="F1845" s="287"/>
      <c r="G1845" s="287"/>
      <c r="H1845" s="287"/>
      <c r="I1845" s="288"/>
      <c r="J1845" s="287"/>
      <c r="K1845" s="288"/>
      <c r="L1845" s="134"/>
      <c r="M1845" s="133"/>
      <c r="N1845" s="288"/>
      <c r="O1845" s="134"/>
      <c r="P1845" s="166"/>
      <c r="Q1845" s="289"/>
      <c r="R1845" s="165"/>
      <c r="S1845" s="290"/>
      <c r="T1845" s="290"/>
      <c r="U1845" s="290"/>
      <c r="V1845" s="290"/>
      <c r="W1845" s="166"/>
      <c r="X1845" s="135"/>
      <c r="Y1845" s="418">
        <f t="shared" si="338"/>
        <v>0</v>
      </c>
      <c r="Z1845" s="291">
        <f t="shared" si="339"/>
        <v>0</v>
      </c>
      <c r="AA1845" s="163"/>
      <c r="AB1845" s="177" t="str">
        <f t="shared" si="340"/>
        <v/>
      </c>
      <c r="AC1845" s="283" t="str">
        <f t="shared" si="341"/>
        <v/>
      </c>
      <c r="AD1845" s="283" t="str">
        <f t="shared" si="342"/>
        <v/>
      </c>
      <c r="AE1845" s="163"/>
      <c r="AF1845" s="162"/>
      <c r="AP1845" s="581"/>
    </row>
    <row r="1846" spans="1:42" s="141" customFormat="1">
      <c r="A1846" s="134">
        <v>1837</v>
      </c>
      <c r="B1846" s="286"/>
      <c r="C1846" s="146">
        <f t="shared" si="335"/>
        <v>0</v>
      </c>
      <c r="D1846" s="146">
        <f t="shared" si="336"/>
        <v>1</v>
      </c>
      <c r="E1846" s="146">
        <f t="shared" si="337"/>
        <v>1900</v>
      </c>
      <c r="F1846" s="287"/>
      <c r="G1846" s="287"/>
      <c r="H1846" s="287"/>
      <c r="I1846" s="288"/>
      <c r="J1846" s="287"/>
      <c r="K1846" s="288"/>
      <c r="L1846" s="134"/>
      <c r="M1846" s="133"/>
      <c r="N1846" s="288"/>
      <c r="O1846" s="134"/>
      <c r="P1846" s="166"/>
      <c r="Q1846" s="289"/>
      <c r="R1846" s="165"/>
      <c r="S1846" s="290"/>
      <c r="T1846" s="290"/>
      <c r="U1846" s="290"/>
      <c r="V1846" s="290"/>
      <c r="W1846" s="166"/>
      <c r="X1846" s="135"/>
      <c r="Y1846" s="418">
        <f t="shared" si="338"/>
        <v>0</v>
      </c>
      <c r="Z1846" s="291">
        <f t="shared" si="339"/>
        <v>0</v>
      </c>
      <c r="AA1846" s="163"/>
      <c r="AB1846" s="177" t="str">
        <f t="shared" si="340"/>
        <v/>
      </c>
      <c r="AC1846" s="283" t="str">
        <f t="shared" si="341"/>
        <v/>
      </c>
      <c r="AD1846" s="283" t="str">
        <f t="shared" si="342"/>
        <v/>
      </c>
      <c r="AE1846" s="163"/>
      <c r="AF1846" s="162"/>
      <c r="AP1846" s="581"/>
    </row>
    <row r="1847" spans="1:42" s="141" customFormat="1">
      <c r="A1847" s="134">
        <v>1838</v>
      </c>
      <c r="B1847" s="286"/>
      <c r="C1847" s="146">
        <f t="shared" si="335"/>
        <v>0</v>
      </c>
      <c r="D1847" s="146">
        <f t="shared" si="336"/>
        <v>1</v>
      </c>
      <c r="E1847" s="146">
        <f t="shared" si="337"/>
        <v>1900</v>
      </c>
      <c r="F1847" s="287"/>
      <c r="G1847" s="287"/>
      <c r="H1847" s="287"/>
      <c r="I1847" s="288"/>
      <c r="J1847" s="287"/>
      <c r="K1847" s="288"/>
      <c r="L1847" s="134"/>
      <c r="M1847" s="133"/>
      <c r="N1847" s="288"/>
      <c r="O1847" s="134"/>
      <c r="P1847" s="166"/>
      <c r="Q1847" s="289"/>
      <c r="R1847" s="165"/>
      <c r="S1847" s="290"/>
      <c r="T1847" s="290"/>
      <c r="U1847" s="290"/>
      <c r="V1847" s="290"/>
      <c r="W1847" s="166"/>
      <c r="X1847" s="135"/>
      <c r="Y1847" s="418">
        <f t="shared" si="338"/>
        <v>0</v>
      </c>
      <c r="Z1847" s="291">
        <f t="shared" si="339"/>
        <v>0</v>
      </c>
      <c r="AA1847" s="163"/>
      <c r="AB1847" s="177" t="str">
        <f t="shared" si="340"/>
        <v/>
      </c>
      <c r="AC1847" s="283" t="str">
        <f t="shared" si="341"/>
        <v/>
      </c>
      <c r="AD1847" s="283" t="str">
        <f t="shared" si="342"/>
        <v/>
      </c>
      <c r="AE1847" s="163"/>
      <c r="AF1847" s="162"/>
      <c r="AP1847" s="581"/>
    </row>
    <row r="1848" spans="1:42" s="141" customFormat="1">
      <c r="A1848" s="134">
        <v>1839</v>
      </c>
      <c r="B1848" s="286"/>
      <c r="C1848" s="146">
        <f t="shared" si="335"/>
        <v>0</v>
      </c>
      <c r="D1848" s="146">
        <f t="shared" si="336"/>
        <v>1</v>
      </c>
      <c r="E1848" s="146">
        <f t="shared" si="337"/>
        <v>1900</v>
      </c>
      <c r="F1848" s="287"/>
      <c r="G1848" s="287"/>
      <c r="H1848" s="287"/>
      <c r="I1848" s="288"/>
      <c r="J1848" s="287"/>
      <c r="K1848" s="288"/>
      <c r="L1848" s="134"/>
      <c r="M1848" s="133"/>
      <c r="N1848" s="288"/>
      <c r="O1848" s="134"/>
      <c r="P1848" s="166"/>
      <c r="Q1848" s="289"/>
      <c r="R1848" s="165"/>
      <c r="S1848" s="290"/>
      <c r="T1848" s="290"/>
      <c r="U1848" s="290"/>
      <c r="V1848" s="290"/>
      <c r="W1848" s="166"/>
      <c r="X1848" s="135"/>
      <c r="Y1848" s="418">
        <f t="shared" si="338"/>
        <v>0</v>
      </c>
      <c r="Z1848" s="291">
        <f t="shared" si="339"/>
        <v>0</v>
      </c>
      <c r="AA1848" s="163"/>
      <c r="AB1848" s="177" t="str">
        <f t="shared" si="340"/>
        <v/>
      </c>
      <c r="AC1848" s="283" t="str">
        <f t="shared" si="341"/>
        <v/>
      </c>
      <c r="AD1848" s="283" t="str">
        <f t="shared" si="342"/>
        <v/>
      </c>
      <c r="AE1848" s="163"/>
      <c r="AF1848" s="162"/>
      <c r="AP1848" s="581"/>
    </row>
    <row r="1849" spans="1:42" s="141" customFormat="1">
      <c r="A1849" s="134">
        <v>1840</v>
      </c>
      <c r="B1849" s="286"/>
      <c r="C1849" s="146">
        <f t="shared" si="335"/>
        <v>0</v>
      </c>
      <c r="D1849" s="146">
        <f t="shared" si="336"/>
        <v>1</v>
      </c>
      <c r="E1849" s="146">
        <f t="shared" si="337"/>
        <v>1900</v>
      </c>
      <c r="F1849" s="287"/>
      <c r="G1849" s="287"/>
      <c r="H1849" s="287"/>
      <c r="I1849" s="288"/>
      <c r="J1849" s="287"/>
      <c r="K1849" s="288"/>
      <c r="L1849" s="134"/>
      <c r="M1849" s="133"/>
      <c r="N1849" s="288"/>
      <c r="O1849" s="134"/>
      <c r="P1849" s="166"/>
      <c r="Q1849" s="289"/>
      <c r="R1849" s="165"/>
      <c r="S1849" s="290"/>
      <c r="T1849" s="290"/>
      <c r="U1849" s="290"/>
      <c r="V1849" s="290"/>
      <c r="W1849" s="166"/>
      <c r="X1849" s="135"/>
      <c r="Y1849" s="418">
        <f t="shared" si="338"/>
        <v>0</v>
      </c>
      <c r="Z1849" s="291">
        <f t="shared" si="339"/>
        <v>0</v>
      </c>
      <c r="AA1849" s="163"/>
      <c r="AB1849" s="177" t="str">
        <f t="shared" si="340"/>
        <v/>
      </c>
      <c r="AC1849" s="283" t="str">
        <f t="shared" si="341"/>
        <v/>
      </c>
      <c r="AD1849" s="283" t="str">
        <f t="shared" si="342"/>
        <v/>
      </c>
      <c r="AE1849" s="163"/>
      <c r="AF1849" s="162"/>
      <c r="AP1849" s="581"/>
    </row>
    <row r="1850" spans="1:42" s="141" customFormat="1">
      <c r="A1850" s="134">
        <v>1841</v>
      </c>
      <c r="B1850" s="286"/>
      <c r="C1850" s="146">
        <f t="shared" si="335"/>
        <v>0</v>
      </c>
      <c r="D1850" s="146">
        <f t="shared" si="336"/>
        <v>1</v>
      </c>
      <c r="E1850" s="146">
        <f t="shared" si="337"/>
        <v>1900</v>
      </c>
      <c r="F1850" s="287"/>
      <c r="G1850" s="287"/>
      <c r="H1850" s="287"/>
      <c r="I1850" s="288"/>
      <c r="J1850" s="287"/>
      <c r="K1850" s="288"/>
      <c r="L1850" s="134"/>
      <c r="M1850" s="133"/>
      <c r="N1850" s="288"/>
      <c r="O1850" s="134"/>
      <c r="P1850" s="166"/>
      <c r="Q1850" s="289"/>
      <c r="R1850" s="165"/>
      <c r="S1850" s="290"/>
      <c r="T1850" s="290"/>
      <c r="U1850" s="290"/>
      <c r="V1850" s="290"/>
      <c r="W1850" s="166"/>
      <c r="X1850" s="135"/>
      <c r="Y1850" s="418">
        <f t="shared" si="338"/>
        <v>0</v>
      </c>
      <c r="Z1850" s="291">
        <f t="shared" si="339"/>
        <v>0</v>
      </c>
      <c r="AA1850" s="163"/>
      <c r="AB1850" s="177" t="str">
        <f t="shared" si="340"/>
        <v/>
      </c>
      <c r="AC1850" s="283" t="str">
        <f t="shared" si="341"/>
        <v/>
      </c>
      <c r="AD1850" s="283" t="str">
        <f t="shared" si="342"/>
        <v/>
      </c>
      <c r="AE1850" s="163"/>
      <c r="AF1850" s="162"/>
      <c r="AP1850" s="581"/>
    </row>
    <row r="1851" spans="1:42" s="141" customFormat="1">
      <c r="A1851" s="134">
        <v>1842</v>
      </c>
      <c r="B1851" s="286"/>
      <c r="C1851" s="146">
        <f t="shared" si="335"/>
        <v>0</v>
      </c>
      <c r="D1851" s="146">
        <f t="shared" si="336"/>
        <v>1</v>
      </c>
      <c r="E1851" s="146">
        <f t="shared" si="337"/>
        <v>1900</v>
      </c>
      <c r="F1851" s="287"/>
      <c r="G1851" s="287"/>
      <c r="H1851" s="287"/>
      <c r="I1851" s="288"/>
      <c r="J1851" s="287"/>
      <c r="K1851" s="288"/>
      <c r="L1851" s="134"/>
      <c r="M1851" s="133"/>
      <c r="N1851" s="288"/>
      <c r="O1851" s="134"/>
      <c r="P1851" s="166"/>
      <c r="Q1851" s="289"/>
      <c r="R1851" s="165"/>
      <c r="S1851" s="290"/>
      <c r="T1851" s="290"/>
      <c r="U1851" s="290"/>
      <c r="V1851" s="290"/>
      <c r="W1851" s="166"/>
      <c r="X1851" s="135"/>
      <c r="Y1851" s="418">
        <f t="shared" si="338"/>
        <v>0</v>
      </c>
      <c r="Z1851" s="291">
        <f t="shared" si="339"/>
        <v>0</v>
      </c>
      <c r="AA1851" s="163"/>
      <c r="AB1851" s="177" t="str">
        <f t="shared" si="340"/>
        <v/>
      </c>
      <c r="AC1851" s="283" t="str">
        <f t="shared" si="341"/>
        <v/>
      </c>
      <c r="AD1851" s="283" t="str">
        <f t="shared" si="342"/>
        <v/>
      </c>
      <c r="AE1851" s="163"/>
      <c r="AF1851" s="162"/>
      <c r="AP1851" s="581"/>
    </row>
    <row r="1852" spans="1:42" s="141" customFormat="1">
      <c r="A1852" s="134">
        <v>1843</v>
      </c>
      <c r="B1852" s="286"/>
      <c r="C1852" s="146">
        <f t="shared" si="335"/>
        <v>0</v>
      </c>
      <c r="D1852" s="146">
        <f t="shared" si="336"/>
        <v>1</v>
      </c>
      <c r="E1852" s="146">
        <f t="shared" si="337"/>
        <v>1900</v>
      </c>
      <c r="F1852" s="287"/>
      <c r="G1852" s="287"/>
      <c r="H1852" s="287"/>
      <c r="I1852" s="288"/>
      <c r="J1852" s="287"/>
      <c r="K1852" s="288"/>
      <c r="L1852" s="134"/>
      <c r="M1852" s="133"/>
      <c r="N1852" s="288"/>
      <c r="O1852" s="134"/>
      <c r="P1852" s="166"/>
      <c r="Q1852" s="289"/>
      <c r="R1852" s="165"/>
      <c r="S1852" s="290"/>
      <c r="T1852" s="290"/>
      <c r="U1852" s="290"/>
      <c r="V1852" s="290"/>
      <c r="W1852" s="166"/>
      <c r="X1852" s="135"/>
      <c r="Y1852" s="418">
        <f t="shared" si="338"/>
        <v>0</v>
      </c>
      <c r="Z1852" s="291">
        <f t="shared" si="339"/>
        <v>0</v>
      </c>
      <c r="AA1852" s="163"/>
      <c r="AB1852" s="177" t="str">
        <f t="shared" si="340"/>
        <v/>
      </c>
      <c r="AC1852" s="283" t="str">
        <f t="shared" si="341"/>
        <v/>
      </c>
      <c r="AD1852" s="283" t="str">
        <f t="shared" si="342"/>
        <v/>
      </c>
      <c r="AE1852" s="163"/>
      <c r="AF1852" s="162"/>
      <c r="AP1852" s="581"/>
    </row>
    <row r="1853" spans="1:42" s="141" customFormat="1">
      <c r="A1853" s="134">
        <v>1844</v>
      </c>
      <c r="B1853" s="286"/>
      <c r="C1853" s="146">
        <f t="shared" si="335"/>
        <v>0</v>
      </c>
      <c r="D1853" s="146">
        <f t="shared" si="336"/>
        <v>1</v>
      </c>
      <c r="E1853" s="146">
        <f t="shared" si="337"/>
        <v>1900</v>
      </c>
      <c r="F1853" s="287"/>
      <c r="G1853" s="287"/>
      <c r="H1853" s="287"/>
      <c r="I1853" s="288"/>
      <c r="J1853" s="287"/>
      <c r="K1853" s="288"/>
      <c r="L1853" s="134"/>
      <c r="M1853" s="133"/>
      <c r="N1853" s="288"/>
      <c r="O1853" s="134"/>
      <c r="P1853" s="166"/>
      <c r="Q1853" s="289"/>
      <c r="R1853" s="165"/>
      <c r="S1853" s="290"/>
      <c r="T1853" s="290"/>
      <c r="U1853" s="290"/>
      <c r="V1853" s="290"/>
      <c r="W1853" s="166"/>
      <c r="X1853" s="135"/>
      <c r="Y1853" s="418">
        <f t="shared" si="338"/>
        <v>0</v>
      </c>
      <c r="Z1853" s="291">
        <f t="shared" si="339"/>
        <v>0</v>
      </c>
      <c r="AA1853" s="163"/>
      <c r="AB1853" s="177" t="str">
        <f t="shared" si="340"/>
        <v/>
      </c>
      <c r="AC1853" s="283" t="str">
        <f t="shared" si="341"/>
        <v/>
      </c>
      <c r="AD1853" s="283" t="str">
        <f t="shared" si="342"/>
        <v/>
      </c>
      <c r="AE1853" s="163"/>
      <c r="AF1853" s="162"/>
      <c r="AP1853" s="581"/>
    </row>
    <row r="1854" spans="1:42" s="141" customFormat="1">
      <c r="A1854" s="134">
        <v>1845</v>
      </c>
      <c r="B1854" s="286"/>
      <c r="C1854" s="146">
        <f t="shared" si="335"/>
        <v>0</v>
      </c>
      <c r="D1854" s="146">
        <f t="shared" si="336"/>
        <v>1</v>
      </c>
      <c r="E1854" s="146">
        <f t="shared" si="337"/>
        <v>1900</v>
      </c>
      <c r="F1854" s="287"/>
      <c r="G1854" s="287"/>
      <c r="H1854" s="287"/>
      <c r="I1854" s="288"/>
      <c r="J1854" s="287"/>
      <c r="K1854" s="288"/>
      <c r="L1854" s="134"/>
      <c r="M1854" s="133"/>
      <c r="N1854" s="288"/>
      <c r="O1854" s="134"/>
      <c r="P1854" s="166"/>
      <c r="Q1854" s="289"/>
      <c r="R1854" s="165"/>
      <c r="S1854" s="290"/>
      <c r="T1854" s="290"/>
      <c r="U1854" s="290"/>
      <c r="V1854" s="290"/>
      <c r="W1854" s="166"/>
      <c r="X1854" s="135"/>
      <c r="Y1854" s="418">
        <f t="shared" si="338"/>
        <v>0</v>
      </c>
      <c r="Z1854" s="291">
        <f t="shared" si="339"/>
        <v>0</v>
      </c>
      <c r="AA1854" s="163"/>
      <c r="AB1854" s="177" t="str">
        <f t="shared" si="340"/>
        <v/>
      </c>
      <c r="AC1854" s="283" t="str">
        <f t="shared" si="341"/>
        <v/>
      </c>
      <c r="AD1854" s="283" t="str">
        <f t="shared" si="342"/>
        <v/>
      </c>
      <c r="AE1854" s="163"/>
      <c r="AF1854" s="162"/>
      <c r="AP1854" s="581"/>
    </row>
    <row r="1855" spans="1:42" s="141" customFormat="1">
      <c r="A1855" s="134">
        <v>1846</v>
      </c>
      <c r="B1855" s="286"/>
      <c r="C1855" s="146">
        <f t="shared" si="335"/>
        <v>0</v>
      </c>
      <c r="D1855" s="146">
        <f t="shared" si="336"/>
        <v>1</v>
      </c>
      <c r="E1855" s="146">
        <f t="shared" si="337"/>
        <v>1900</v>
      </c>
      <c r="F1855" s="287"/>
      <c r="G1855" s="287"/>
      <c r="H1855" s="287"/>
      <c r="I1855" s="288"/>
      <c r="J1855" s="287"/>
      <c r="K1855" s="288"/>
      <c r="L1855" s="134"/>
      <c r="M1855" s="133"/>
      <c r="N1855" s="288"/>
      <c r="O1855" s="134"/>
      <c r="P1855" s="166"/>
      <c r="Q1855" s="289"/>
      <c r="R1855" s="165"/>
      <c r="S1855" s="290"/>
      <c r="T1855" s="290"/>
      <c r="U1855" s="290"/>
      <c r="V1855" s="290"/>
      <c r="W1855" s="166"/>
      <c r="X1855" s="135"/>
      <c r="Y1855" s="418">
        <f t="shared" si="338"/>
        <v>0</v>
      </c>
      <c r="Z1855" s="291">
        <f t="shared" si="339"/>
        <v>0</v>
      </c>
      <c r="AA1855" s="163"/>
      <c r="AB1855" s="177" t="str">
        <f t="shared" si="340"/>
        <v/>
      </c>
      <c r="AC1855" s="283" t="str">
        <f t="shared" si="341"/>
        <v/>
      </c>
      <c r="AD1855" s="283" t="str">
        <f t="shared" si="342"/>
        <v/>
      </c>
      <c r="AE1855" s="163"/>
      <c r="AF1855" s="162"/>
      <c r="AP1855" s="581"/>
    </row>
    <row r="1856" spans="1:42" s="141" customFormat="1">
      <c r="A1856" s="134">
        <v>1847</v>
      </c>
      <c r="B1856" s="286"/>
      <c r="C1856" s="146">
        <f t="shared" si="335"/>
        <v>0</v>
      </c>
      <c r="D1856" s="146">
        <f t="shared" si="336"/>
        <v>1</v>
      </c>
      <c r="E1856" s="146">
        <f t="shared" si="337"/>
        <v>1900</v>
      </c>
      <c r="F1856" s="287"/>
      <c r="G1856" s="287"/>
      <c r="H1856" s="287"/>
      <c r="I1856" s="288"/>
      <c r="J1856" s="287"/>
      <c r="K1856" s="288"/>
      <c r="L1856" s="134"/>
      <c r="M1856" s="133"/>
      <c r="N1856" s="288"/>
      <c r="O1856" s="134"/>
      <c r="P1856" s="166"/>
      <c r="Q1856" s="289"/>
      <c r="R1856" s="165"/>
      <c r="S1856" s="290"/>
      <c r="T1856" s="290"/>
      <c r="U1856" s="290"/>
      <c r="V1856" s="290"/>
      <c r="W1856" s="166"/>
      <c r="X1856" s="135"/>
      <c r="Y1856" s="418">
        <f t="shared" si="338"/>
        <v>0</v>
      </c>
      <c r="Z1856" s="291">
        <f t="shared" si="339"/>
        <v>0</v>
      </c>
      <c r="AA1856" s="163"/>
      <c r="AB1856" s="177" t="str">
        <f t="shared" si="340"/>
        <v/>
      </c>
      <c r="AC1856" s="283" t="str">
        <f t="shared" si="341"/>
        <v/>
      </c>
      <c r="AD1856" s="283" t="str">
        <f t="shared" si="342"/>
        <v/>
      </c>
      <c r="AE1856" s="163"/>
      <c r="AF1856" s="162"/>
      <c r="AP1856" s="581"/>
    </row>
    <row r="1857" spans="1:42" s="141" customFormat="1">
      <c r="A1857" s="134">
        <v>1848</v>
      </c>
      <c r="B1857" s="286"/>
      <c r="C1857" s="146">
        <f t="shared" si="335"/>
        <v>0</v>
      </c>
      <c r="D1857" s="146">
        <f t="shared" si="336"/>
        <v>1</v>
      </c>
      <c r="E1857" s="146">
        <f t="shared" si="337"/>
        <v>1900</v>
      </c>
      <c r="F1857" s="287"/>
      <c r="G1857" s="287"/>
      <c r="H1857" s="287"/>
      <c r="I1857" s="288"/>
      <c r="J1857" s="287"/>
      <c r="K1857" s="288"/>
      <c r="L1857" s="134"/>
      <c r="M1857" s="133"/>
      <c r="N1857" s="288"/>
      <c r="O1857" s="134"/>
      <c r="P1857" s="166"/>
      <c r="Q1857" s="289"/>
      <c r="R1857" s="165"/>
      <c r="S1857" s="290"/>
      <c r="T1857" s="290"/>
      <c r="U1857" s="290"/>
      <c r="V1857" s="290"/>
      <c r="W1857" s="166"/>
      <c r="X1857" s="135"/>
      <c r="Y1857" s="418">
        <f t="shared" si="338"/>
        <v>0</v>
      </c>
      <c r="Z1857" s="291">
        <f t="shared" si="339"/>
        <v>0</v>
      </c>
      <c r="AA1857" s="163"/>
      <c r="AB1857" s="177" t="str">
        <f t="shared" si="340"/>
        <v/>
      </c>
      <c r="AC1857" s="283" t="str">
        <f t="shared" si="341"/>
        <v/>
      </c>
      <c r="AD1857" s="283" t="str">
        <f t="shared" si="342"/>
        <v/>
      </c>
      <c r="AE1857" s="163"/>
      <c r="AF1857" s="162"/>
      <c r="AP1857" s="581"/>
    </row>
    <row r="1858" spans="1:42" s="141" customFormat="1">
      <c r="A1858" s="134">
        <v>1849</v>
      </c>
      <c r="B1858" s="286"/>
      <c r="C1858" s="146">
        <f t="shared" si="335"/>
        <v>0</v>
      </c>
      <c r="D1858" s="146">
        <f t="shared" si="336"/>
        <v>1</v>
      </c>
      <c r="E1858" s="146">
        <f t="shared" si="337"/>
        <v>1900</v>
      </c>
      <c r="F1858" s="287"/>
      <c r="G1858" s="287"/>
      <c r="H1858" s="287"/>
      <c r="I1858" s="288"/>
      <c r="J1858" s="287"/>
      <c r="K1858" s="288"/>
      <c r="L1858" s="134"/>
      <c r="M1858" s="133"/>
      <c r="N1858" s="288"/>
      <c r="O1858" s="134"/>
      <c r="P1858" s="166"/>
      <c r="Q1858" s="289"/>
      <c r="R1858" s="165"/>
      <c r="S1858" s="290"/>
      <c r="T1858" s="290"/>
      <c r="U1858" s="290"/>
      <c r="V1858" s="290"/>
      <c r="W1858" s="166"/>
      <c r="X1858" s="135"/>
      <c r="Y1858" s="418">
        <f t="shared" si="338"/>
        <v>0</v>
      </c>
      <c r="Z1858" s="291">
        <f t="shared" si="339"/>
        <v>0</v>
      </c>
      <c r="AA1858" s="163"/>
      <c r="AB1858" s="177" t="str">
        <f t="shared" si="340"/>
        <v/>
      </c>
      <c r="AC1858" s="283" t="str">
        <f t="shared" si="341"/>
        <v/>
      </c>
      <c r="AD1858" s="283" t="str">
        <f t="shared" si="342"/>
        <v/>
      </c>
      <c r="AE1858" s="163"/>
      <c r="AF1858" s="162"/>
      <c r="AP1858" s="581"/>
    </row>
    <row r="1859" spans="1:42" s="141" customFormat="1">
      <c r="A1859" s="134">
        <v>1850</v>
      </c>
      <c r="B1859" s="286"/>
      <c r="C1859" s="146">
        <f t="shared" si="335"/>
        <v>0</v>
      </c>
      <c r="D1859" s="146">
        <f t="shared" si="336"/>
        <v>1</v>
      </c>
      <c r="E1859" s="146">
        <f t="shared" si="337"/>
        <v>1900</v>
      </c>
      <c r="F1859" s="287"/>
      <c r="G1859" s="287"/>
      <c r="H1859" s="287"/>
      <c r="I1859" s="288"/>
      <c r="J1859" s="287"/>
      <c r="K1859" s="288"/>
      <c r="L1859" s="134"/>
      <c r="M1859" s="133"/>
      <c r="N1859" s="288"/>
      <c r="O1859" s="134"/>
      <c r="P1859" s="166"/>
      <c r="Q1859" s="289"/>
      <c r="R1859" s="165"/>
      <c r="S1859" s="290"/>
      <c r="T1859" s="290"/>
      <c r="U1859" s="290"/>
      <c r="V1859" s="290"/>
      <c r="W1859" s="166"/>
      <c r="X1859" s="135"/>
      <c r="Y1859" s="418">
        <f t="shared" si="338"/>
        <v>0</v>
      </c>
      <c r="Z1859" s="291">
        <f t="shared" si="339"/>
        <v>0</v>
      </c>
      <c r="AA1859" s="163"/>
      <c r="AB1859" s="177" t="str">
        <f t="shared" si="340"/>
        <v/>
      </c>
      <c r="AC1859" s="283" t="str">
        <f t="shared" si="341"/>
        <v/>
      </c>
      <c r="AD1859" s="283" t="str">
        <f t="shared" si="342"/>
        <v/>
      </c>
      <c r="AE1859" s="163"/>
      <c r="AF1859" s="162"/>
      <c r="AP1859" s="581"/>
    </row>
    <row r="1860" spans="1:42" s="141" customFormat="1">
      <c r="A1860" s="134">
        <v>1851</v>
      </c>
      <c r="B1860" s="286"/>
      <c r="C1860" s="146">
        <f t="shared" si="335"/>
        <v>0</v>
      </c>
      <c r="D1860" s="146">
        <f t="shared" si="336"/>
        <v>1</v>
      </c>
      <c r="E1860" s="146">
        <f t="shared" si="337"/>
        <v>1900</v>
      </c>
      <c r="F1860" s="287"/>
      <c r="G1860" s="287"/>
      <c r="H1860" s="287"/>
      <c r="I1860" s="288"/>
      <c r="J1860" s="287"/>
      <c r="K1860" s="288"/>
      <c r="L1860" s="134"/>
      <c r="M1860" s="133"/>
      <c r="N1860" s="288"/>
      <c r="O1860" s="134"/>
      <c r="P1860" s="166"/>
      <c r="Q1860" s="289"/>
      <c r="R1860" s="165"/>
      <c r="S1860" s="290"/>
      <c r="T1860" s="290"/>
      <c r="U1860" s="290"/>
      <c r="V1860" s="290"/>
      <c r="W1860" s="166"/>
      <c r="X1860" s="135"/>
      <c r="Y1860" s="418">
        <f t="shared" si="338"/>
        <v>0</v>
      </c>
      <c r="Z1860" s="291">
        <f t="shared" si="339"/>
        <v>0</v>
      </c>
      <c r="AA1860" s="163"/>
      <c r="AB1860" s="177" t="str">
        <f t="shared" si="340"/>
        <v/>
      </c>
      <c r="AC1860" s="283" t="str">
        <f t="shared" si="341"/>
        <v/>
      </c>
      <c r="AD1860" s="283" t="str">
        <f t="shared" si="342"/>
        <v/>
      </c>
      <c r="AE1860" s="163"/>
      <c r="AF1860" s="162"/>
      <c r="AP1860" s="581"/>
    </row>
    <row r="1861" spans="1:42" s="141" customFormat="1">
      <c r="A1861" s="134">
        <v>1852</v>
      </c>
      <c r="B1861" s="286"/>
      <c r="C1861" s="146">
        <f t="shared" si="335"/>
        <v>0</v>
      </c>
      <c r="D1861" s="146">
        <f t="shared" si="336"/>
        <v>1</v>
      </c>
      <c r="E1861" s="146">
        <f t="shared" si="337"/>
        <v>1900</v>
      </c>
      <c r="F1861" s="287"/>
      <c r="G1861" s="287"/>
      <c r="H1861" s="287"/>
      <c r="I1861" s="288"/>
      <c r="J1861" s="287"/>
      <c r="K1861" s="288"/>
      <c r="L1861" s="134"/>
      <c r="M1861" s="133"/>
      <c r="N1861" s="288"/>
      <c r="O1861" s="134"/>
      <c r="P1861" s="166"/>
      <c r="Q1861" s="289"/>
      <c r="R1861" s="165"/>
      <c r="S1861" s="290"/>
      <c r="T1861" s="290"/>
      <c r="U1861" s="290"/>
      <c r="V1861" s="290"/>
      <c r="W1861" s="166"/>
      <c r="X1861" s="135"/>
      <c r="Y1861" s="418">
        <f t="shared" si="338"/>
        <v>0</v>
      </c>
      <c r="Z1861" s="291">
        <f t="shared" si="339"/>
        <v>0</v>
      </c>
      <c r="AA1861" s="163"/>
      <c r="AB1861" s="177" t="str">
        <f t="shared" si="340"/>
        <v/>
      </c>
      <c r="AC1861" s="283" t="str">
        <f t="shared" si="341"/>
        <v/>
      </c>
      <c r="AD1861" s="283" t="str">
        <f t="shared" si="342"/>
        <v/>
      </c>
      <c r="AE1861" s="163"/>
      <c r="AF1861" s="162"/>
      <c r="AP1861" s="581"/>
    </row>
    <row r="1862" spans="1:42" s="141" customFormat="1">
      <c r="A1862" s="134">
        <v>1853</v>
      </c>
      <c r="B1862" s="286"/>
      <c r="C1862" s="146">
        <f t="shared" si="335"/>
        <v>0</v>
      </c>
      <c r="D1862" s="146">
        <f t="shared" si="336"/>
        <v>1</v>
      </c>
      <c r="E1862" s="146">
        <f t="shared" si="337"/>
        <v>1900</v>
      </c>
      <c r="F1862" s="287"/>
      <c r="G1862" s="287"/>
      <c r="H1862" s="287"/>
      <c r="I1862" s="288"/>
      <c r="J1862" s="287"/>
      <c r="K1862" s="288"/>
      <c r="L1862" s="134"/>
      <c r="M1862" s="133"/>
      <c r="N1862" s="288"/>
      <c r="O1862" s="134"/>
      <c r="P1862" s="166"/>
      <c r="Q1862" s="289"/>
      <c r="R1862" s="165"/>
      <c r="S1862" s="290"/>
      <c r="T1862" s="290"/>
      <c r="U1862" s="290"/>
      <c r="V1862" s="290"/>
      <c r="W1862" s="166"/>
      <c r="X1862" s="135"/>
      <c r="Y1862" s="418">
        <f t="shared" si="338"/>
        <v>0</v>
      </c>
      <c r="Z1862" s="291">
        <f t="shared" si="339"/>
        <v>0</v>
      </c>
      <c r="AA1862" s="163"/>
      <c r="AB1862" s="177" t="str">
        <f t="shared" si="340"/>
        <v/>
      </c>
      <c r="AC1862" s="283" t="str">
        <f t="shared" si="341"/>
        <v/>
      </c>
      <c r="AD1862" s="283" t="str">
        <f t="shared" si="342"/>
        <v/>
      </c>
      <c r="AE1862" s="163"/>
      <c r="AF1862" s="162"/>
      <c r="AP1862" s="581"/>
    </row>
    <row r="1863" spans="1:42" s="141" customFormat="1">
      <c r="A1863" s="134">
        <v>1854</v>
      </c>
      <c r="B1863" s="286"/>
      <c r="C1863" s="146">
        <f t="shared" si="335"/>
        <v>0</v>
      </c>
      <c r="D1863" s="146">
        <f t="shared" si="336"/>
        <v>1</v>
      </c>
      <c r="E1863" s="146">
        <f t="shared" si="337"/>
        <v>1900</v>
      </c>
      <c r="F1863" s="287"/>
      <c r="G1863" s="287"/>
      <c r="H1863" s="287"/>
      <c r="I1863" s="288"/>
      <c r="J1863" s="287"/>
      <c r="K1863" s="288"/>
      <c r="L1863" s="134"/>
      <c r="M1863" s="133"/>
      <c r="N1863" s="288"/>
      <c r="O1863" s="134"/>
      <c r="P1863" s="166"/>
      <c r="Q1863" s="289"/>
      <c r="R1863" s="165"/>
      <c r="S1863" s="290"/>
      <c r="T1863" s="290"/>
      <c r="U1863" s="290"/>
      <c r="V1863" s="290"/>
      <c r="W1863" s="166"/>
      <c r="X1863" s="135"/>
      <c r="Y1863" s="418">
        <f t="shared" si="338"/>
        <v>0</v>
      </c>
      <c r="Z1863" s="291">
        <f t="shared" si="339"/>
        <v>0</v>
      </c>
      <c r="AA1863" s="163"/>
      <c r="AB1863" s="177" t="str">
        <f t="shared" si="340"/>
        <v/>
      </c>
      <c r="AC1863" s="283" t="str">
        <f t="shared" si="341"/>
        <v/>
      </c>
      <c r="AD1863" s="283" t="str">
        <f t="shared" si="342"/>
        <v/>
      </c>
      <c r="AE1863" s="163"/>
      <c r="AF1863" s="162"/>
      <c r="AP1863" s="581"/>
    </row>
    <row r="1864" spans="1:42" s="141" customFormat="1">
      <c r="A1864" s="134">
        <v>1855</v>
      </c>
      <c r="B1864" s="286"/>
      <c r="C1864" s="146">
        <f t="shared" si="335"/>
        <v>0</v>
      </c>
      <c r="D1864" s="146">
        <f t="shared" si="336"/>
        <v>1</v>
      </c>
      <c r="E1864" s="146">
        <f t="shared" si="337"/>
        <v>1900</v>
      </c>
      <c r="F1864" s="287"/>
      <c r="G1864" s="287"/>
      <c r="H1864" s="287"/>
      <c r="I1864" s="288"/>
      <c r="J1864" s="287"/>
      <c r="K1864" s="288"/>
      <c r="L1864" s="134"/>
      <c r="M1864" s="133"/>
      <c r="N1864" s="288"/>
      <c r="O1864" s="134"/>
      <c r="P1864" s="166"/>
      <c r="Q1864" s="289"/>
      <c r="R1864" s="165"/>
      <c r="S1864" s="290"/>
      <c r="T1864" s="290"/>
      <c r="U1864" s="290"/>
      <c r="V1864" s="290"/>
      <c r="W1864" s="166"/>
      <c r="X1864" s="135"/>
      <c r="Y1864" s="418">
        <f t="shared" si="338"/>
        <v>0</v>
      </c>
      <c r="Z1864" s="291">
        <f t="shared" si="339"/>
        <v>0</v>
      </c>
      <c r="AA1864" s="163"/>
      <c r="AB1864" s="177" t="str">
        <f t="shared" si="340"/>
        <v/>
      </c>
      <c r="AC1864" s="283" t="str">
        <f t="shared" si="341"/>
        <v/>
      </c>
      <c r="AD1864" s="283" t="str">
        <f t="shared" si="342"/>
        <v/>
      </c>
      <c r="AE1864" s="163"/>
      <c r="AF1864" s="162"/>
      <c r="AP1864" s="581"/>
    </row>
    <row r="1865" spans="1:42" s="141" customFormat="1">
      <c r="A1865" s="134">
        <v>1856</v>
      </c>
      <c r="B1865" s="286"/>
      <c r="C1865" s="146">
        <f t="shared" si="335"/>
        <v>0</v>
      </c>
      <c r="D1865" s="146">
        <f t="shared" si="336"/>
        <v>1</v>
      </c>
      <c r="E1865" s="146">
        <f t="shared" si="337"/>
        <v>1900</v>
      </c>
      <c r="F1865" s="287"/>
      <c r="G1865" s="287"/>
      <c r="H1865" s="287"/>
      <c r="I1865" s="288"/>
      <c r="J1865" s="287"/>
      <c r="K1865" s="288"/>
      <c r="L1865" s="134"/>
      <c r="M1865" s="133"/>
      <c r="N1865" s="288"/>
      <c r="O1865" s="134"/>
      <c r="P1865" s="166"/>
      <c r="Q1865" s="289"/>
      <c r="R1865" s="165"/>
      <c r="S1865" s="290"/>
      <c r="T1865" s="290"/>
      <c r="U1865" s="290"/>
      <c r="V1865" s="290"/>
      <c r="W1865" s="166"/>
      <c r="X1865" s="135"/>
      <c r="Y1865" s="418">
        <f t="shared" si="338"/>
        <v>0</v>
      </c>
      <c r="Z1865" s="291">
        <f t="shared" si="339"/>
        <v>0</v>
      </c>
      <c r="AA1865" s="163"/>
      <c r="AB1865" s="177" t="str">
        <f t="shared" si="340"/>
        <v/>
      </c>
      <c r="AC1865" s="283" t="str">
        <f t="shared" si="341"/>
        <v/>
      </c>
      <c r="AD1865" s="283" t="str">
        <f t="shared" si="342"/>
        <v/>
      </c>
      <c r="AE1865" s="163"/>
      <c r="AF1865" s="162"/>
      <c r="AP1865" s="581"/>
    </row>
    <row r="1866" spans="1:42" s="141" customFormat="1">
      <c r="A1866" s="134">
        <v>1857</v>
      </c>
      <c r="B1866" s="286"/>
      <c r="C1866" s="146">
        <f t="shared" si="335"/>
        <v>0</v>
      </c>
      <c r="D1866" s="146">
        <f t="shared" si="336"/>
        <v>1</v>
      </c>
      <c r="E1866" s="146">
        <f t="shared" si="337"/>
        <v>1900</v>
      </c>
      <c r="F1866" s="287"/>
      <c r="G1866" s="287"/>
      <c r="H1866" s="287"/>
      <c r="I1866" s="288"/>
      <c r="J1866" s="287"/>
      <c r="K1866" s="288"/>
      <c r="L1866" s="134"/>
      <c r="M1866" s="133"/>
      <c r="N1866" s="288"/>
      <c r="O1866" s="134"/>
      <c r="P1866" s="166"/>
      <c r="Q1866" s="289"/>
      <c r="R1866" s="165"/>
      <c r="S1866" s="290"/>
      <c r="T1866" s="290"/>
      <c r="U1866" s="290"/>
      <c r="V1866" s="290"/>
      <c r="W1866" s="166"/>
      <c r="X1866" s="135"/>
      <c r="Y1866" s="418">
        <f t="shared" si="338"/>
        <v>0</v>
      </c>
      <c r="Z1866" s="291">
        <f t="shared" si="339"/>
        <v>0</v>
      </c>
      <c r="AA1866" s="163"/>
      <c r="AB1866" s="177" t="str">
        <f t="shared" si="340"/>
        <v/>
      </c>
      <c r="AC1866" s="283" t="str">
        <f t="shared" si="341"/>
        <v/>
      </c>
      <c r="AD1866" s="283" t="str">
        <f t="shared" si="342"/>
        <v/>
      </c>
      <c r="AE1866" s="163"/>
      <c r="AF1866" s="162"/>
      <c r="AP1866" s="581"/>
    </row>
    <row r="1867" spans="1:42" s="141" customFormat="1">
      <c r="A1867" s="134">
        <v>1858</v>
      </c>
      <c r="B1867" s="286"/>
      <c r="C1867" s="146">
        <f t="shared" ref="C1867:C1930" si="343">DAY(B1867)</f>
        <v>0</v>
      </c>
      <c r="D1867" s="146">
        <f t="shared" ref="D1867:D1930" si="344">MONTH(B1867)</f>
        <v>1</v>
      </c>
      <c r="E1867" s="146">
        <f t="shared" ref="E1867:E1930" si="345">YEAR(B1867)</f>
        <v>1900</v>
      </c>
      <c r="F1867" s="287"/>
      <c r="G1867" s="287"/>
      <c r="H1867" s="287"/>
      <c r="I1867" s="288"/>
      <c r="J1867" s="287"/>
      <c r="K1867" s="288"/>
      <c r="L1867" s="134"/>
      <c r="M1867" s="133"/>
      <c r="N1867" s="288"/>
      <c r="O1867" s="134"/>
      <c r="P1867" s="166"/>
      <c r="Q1867" s="289"/>
      <c r="R1867" s="165"/>
      <c r="S1867" s="290"/>
      <c r="T1867" s="290"/>
      <c r="U1867" s="290"/>
      <c r="V1867" s="290"/>
      <c r="W1867" s="166"/>
      <c r="X1867" s="135"/>
      <c r="Y1867" s="418">
        <f t="shared" ref="Y1867:Y1930" si="346">X1867*U1867</f>
        <v>0</v>
      </c>
      <c r="Z1867" s="291">
        <f t="shared" ref="Z1867:Z1930" si="347">Y1867*1.1</f>
        <v>0</v>
      </c>
      <c r="AA1867" s="163"/>
      <c r="AB1867" s="177" t="str">
        <f t="shared" ref="AB1867:AB1930" si="348">IF(S1867="","",IF(S1867-U1867=0,"Full","No"))</f>
        <v/>
      </c>
      <c r="AC1867" s="283" t="str">
        <f t="shared" ref="AC1867:AC1930" si="349">IF(AND(S1867&gt;U1867,V1867=0),"Lost",IF(AND(S1867&gt;U1867,V1867&lt;(S1867-U1867)),"Lost",""))</f>
        <v/>
      </c>
      <c r="AD1867" s="283" t="str">
        <f t="shared" ref="AD1867:AD1930" si="350">IF(AND(S1867&gt;U1867,V1867=0),S1867-U1867,IF(AND(S1867&gt;U1867,V1867&lt;(S1867-U1867)),S1867-(U1867+V1867),""))</f>
        <v/>
      </c>
      <c r="AE1867" s="163"/>
      <c r="AF1867" s="162"/>
      <c r="AP1867" s="581"/>
    </row>
    <row r="1868" spans="1:42" s="141" customFormat="1">
      <c r="A1868" s="134">
        <v>1859</v>
      </c>
      <c r="B1868" s="286"/>
      <c r="C1868" s="146">
        <f t="shared" si="343"/>
        <v>0</v>
      </c>
      <c r="D1868" s="146">
        <f t="shared" si="344"/>
        <v>1</v>
      </c>
      <c r="E1868" s="146">
        <f t="shared" si="345"/>
        <v>1900</v>
      </c>
      <c r="F1868" s="287"/>
      <c r="G1868" s="287"/>
      <c r="H1868" s="287"/>
      <c r="I1868" s="288"/>
      <c r="J1868" s="287"/>
      <c r="K1868" s="288"/>
      <c r="L1868" s="134"/>
      <c r="M1868" s="133"/>
      <c r="N1868" s="288"/>
      <c r="O1868" s="134"/>
      <c r="P1868" s="166"/>
      <c r="Q1868" s="289"/>
      <c r="R1868" s="165"/>
      <c r="S1868" s="290"/>
      <c r="T1868" s="290"/>
      <c r="U1868" s="290"/>
      <c r="V1868" s="290"/>
      <c r="W1868" s="166"/>
      <c r="X1868" s="135"/>
      <c r="Y1868" s="418">
        <f t="shared" si="346"/>
        <v>0</v>
      </c>
      <c r="Z1868" s="291">
        <f t="shared" si="347"/>
        <v>0</v>
      </c>
      <c r="AA1868" s="163"/>
      <c r="AB1868" s="177" t="str">
        <f t="shared" si="348"/>
        <v/>
      </c>
      <c r="AC1868" s="283" t="str">
        <f t="shared" si="349"/>
        <v/>
      </c>
      <c r="AD1868" s="283" t="str">
        <f t="shared" si="350"/>
        <v/>
      </c>
      <c r="AE1868" s="163"/>
      <c r="AF1868" s="162"/>
      <c r="AP1868" s="581"/>
    </row>
    <row r="1869" spans="1:42" s="141" customFormat="1">
      <c r="A1869" s="134">
        <v>1860</v>
      </c>
      <c r="B1869" s="286"/>
      <c r="C1869" s="146">
        <f t="shared" si="343"/>
        <v>0</v>
      </c>
      <c r="D1869" s="146">
        <f t="shared" si="344"/>
        <v>1</v>
      </c>
      <c r="E1869" s="146">
        <f t="shared" si="345"/>
        <v>1900</v>
      </c>
      <c r="F1869" s="287"/>
      <c r="G1869" s="287"/>
      <c r="H1869" s="287"/>
      <c r="I1869" s="288"/>
      <c r="J1869" s="287"/>
      <c r="K1869" s="288"/>
      <c r="L1869" s="134"/>
      <c r="M1869" s="133"/>
      <c r="N1869" s="288"/>
      <c r="O1869" s="134"/>
      <c r="P1869" s="166"/>
      <c r="Q1869" s="289"/>
      <c r="R1869" s="165"/>
      <c r="S1869" s="290"/>
      <c r="T1869" s="290"/>
      <c r="U1869" s="290"/>
      <c r="V1869" s="290"/>
      <c r="W1869" s="166"/>
      <c r="X1869" s="135"/>
      <c r="Y1869" s="418">
        <f t="shared" si="346"/>
        <v>0</v>
      </c>
      <c r="Z1869" s="291">
        <f t="shared" si="347"/>
        <v>0</v>
      </c>
      <c r="AA1869" s="163"/>
      <c r="AB1869" s="177" t="str">
        <f t="shared" si="348"/>
        <v/>
      </c>
      <c r="AC1869" s="283" t="str">
        <f t="shared" si="349"/>
        <v/>
      </c>
      <c r="AD1869" s="283" t="str">
        <f t="shared" si="350"/>
        <v/>
      </c>
      <c r="AE1869" s="163"/>
      <c r="AF1869" s="162"/>
      <c r="AP1869" s="581"/>
    </row>
    <row r="1870" spans="1:42" s="141" customFormat="1">
      <c r="A1870" s="134">
        <v>1861</v>
      </c>
      <c r="B1870" s="286"/>
      <c r="C1870" s="146">
        <f t="shared" si="343"/>
        <v>0</v>
      </c>
      <c r="D1870" s="146">
        <f t="shared" si="344"/>
        <v>1</v>
      </c>
      <c r="E1870" s="146">
        <f t="shared" si="345"/>
        <v>1900</v>
      </c>
      <c r="F1870" s="287"/>
      <c r="G1870" s="287"/>
      <c r="H1870" s="287"/>
      <c r="I1870" s="288"/>
      <c r="J1870" s="287"/>
      <c r="K1870" s="288"/>
      <c r="L1870" s="134"/>
      <c r="M1870" s="133"/>
      <c r="N1870" s="288"/>
      <c r="O1870" s="134"/>
      <c r="P1870" s="166"/>
      <c r="Q1870" s="289"/>
      <c r="R1870" s="165"/>
      <c r="S1870" s="290"/>
      <c r="T1870" s="290"/>
      <c r="U1870" s="290"/>
      <c r="V1870" s="290"/>
      <c r="W1870" s="166"/>
      <c r="X1870" s="135"/>
      <c r="Y1870" s="418">
        <f t="shared" si="346"/>
        <v>0</v>
      </c>
      <c r="Z1870" s="291">
        <f t="shared" si="347"/>
        <v>0</v>
      </c>
      <c r="AA1870" s="163"/>
      <c r="AB1870" s="177" t="str">
        <f t="shared" si="348"/>
        <v/>
      </c>
      <c r="AC1870" s="283" t="str">
        <f t="shared" si="349"/>
        <v/>
      </c>
      <c r="AD1870" s="283" t="str">
        <f t="shared" si="350"/>
        <v/>
      </c>
      <c r="AE1870" s="163"/>
      <c r="AF1870" s="162"/>
      <c r="AP1870" s="581"/>
    </row>
    <row r="1871" spans="1:42" s="141" customFormat="1">
      <c r="A1871" s="134">
        <v>1862</v>
      </c>
      <c r="B1871" s="286"/>
      <c r="C1871" s="146">
        <f t="shared" si="343"/>
        <v>0</v>
      </c>
      <c r="D1871" s="146">
        <f t="shared" si="344"/>
        <v>1</v>
      </c>
      <c r="E1871" s="146">
        <f t="shared" si="345"/>
        <v>1900</v>
      </c>
      <c r="F1871" s="287"/>
      <c r="G1871" s="287"/>
      <c r="H1871" s="287"/>
      <c r="I1871" s="288"/>
      <c r="J1871" s="287"/>
      <c r="K1871" s="288"/>
      <c r="L1871" s="134"/>
      <c r="M1871" s="133"/>
      <c r="N1871" s="288"/>
      <c r="O1871" s="134"/>
      <c r="P1871" s="166"/>
      <c r="Q1871" s="289"/>
      <c r="R1871" s="165"/>
      <c r="S1871" s="290"/>
      <c r="T1871" s="290"/>
      <c r="U1871" s="290"/>
      <c r="V1871" s="290"/>
      <c r="W1871" s="166"/>
      <c r="X1871" s="135"/>
      <c r="Y1871" s="418">
        <f t="shared" si="346"/>
        <v>0</v>
      </c>
      <c r="Z1871" s="291">
        <f t="shared" si="347"/>
        <v>0</v>
      </c>
      <c r="AA1871" s="163"/>
      <c r="AB1871" s="177" t="str">
        <f t="shared" si="348"/>
        <v/>
      </c>
      <c r="AC1871" s="283" t="str">
        <f t="shared" si="349"/>
        <v/>
      </c>
      <c r="AD1871" s="283" t="str">
        <f t="shared" si="350"/>
        <v/>
      </c>
      <c r="AE1871" s="163"/>
      <c r="AF1871" s="162"/>
      <c r="AP1871" s="581"/>
    </row>
    <row r="1872" spans="1:42" s="141" customFormat="1">
      <c r="A1872" s="134">
        <v>1863</v>
      </c>
      <c r="B1872" s="286"/>
      <c r="C1872" s="146">
        <f t="shared" si="343"/>
        <v>0</v>
      </c>
      <c r="D1872" s="146">
        <f t="shared" si="344"/>
        <v>1</v>
      </c>
      <c r="E1872" s="146">
        <f t="shared" si="345"/>
        <v>1900</v>
      </c>
      <c r="F1872" s="287"/>
      <c r="G1872" s="287"/>
      <c r="H1872" s="287"/>
      <c r="I1872" s="288"/>
      <c r="J1872" s="287"/>
      <c r="K1872" s="288"/>
      <c r="L1872" s="134"/>
      <c r="M1872" s="133"/>
      <c r="N1872" s="288"/>
      <c r="O1872" s="134"/>
      <c r="P1872" s="166"/>
      <c r="Q1872" s="289"/>
      <c r="R1872" s="165"/>
      <c r="S1872" s="290"/>
      <c r="T1872" s="290"/>
      <c r="U1872" s="290"/>
      <c r="V1872" s="290"/>
      <c r="W1872" s="166"/>
      <c r="X1872" s="135"/>
      <c r="Y1872" s="418">
        <f t="shared" si="346"/>
        <v>0</v>
      </c>
      <c r="Z1872" s="291">
        <f t="shared" si="347"/>
        <v>0</v>
      </c>
      <c r="AA1872" s="163"/>
      <c r="AB1872" s="177" t="str">
        <f t="shared" si="348"/>
        <v/>
      </c>
      <c r="AC1872" s="283" t="str">
        <f t="shared" si="349"/>
        <v/>
      </c>
      <c r="AD1872" s="283" t="str">
        <f t="shared" si="350"/>
        <v/>
      </c>
      <c r="AE1872" s="163"/>
      <c r="AF1872" s="162"/>
      <c r="AP1872" s="581"/>
    </row>
    <row r="1873" spans="1:42" s="141" customFormat="1">
      <c r="A1873" s="134">
        <v>1864</v>
      </c>
      <c r="B1873" s="286"/>
      <c r="C1873" s="146">
        <f t="shared" si="343"/>
        <v>0</v>
      </c>
      <c r="D1873" s="146">
        <f t="shared" si="344"/>
        <v>1</v>
      </c>
      <c r="E1873" s="146">
        <f t="shared" si="345"/>
        <v>1900</v>
      </c>
      <c r="F1873" s="287"/>
      <c r="G1873" s="287"/>
      <c r="H1873" s="287"/>
      <c r="I1873" s="288"/>
      <c r="J1873" s="287"/>
      <c r="K1873" s="288"/>
      <c r="L1873" s="134"/>
      <c r="M1873" s="133"/>
      <c r="N1873" s="288"/>
      <c r="O1873" s="134"/>
      <c r="P1873" s="166"/>
      <c r="Q1873" s="289"/>
      <c r="R1873" s="165"/>
      <c r="S1873" s="290"/>
      <c r="T1873" s="290"/>
      <c r="U1873" s="290"/>
      <c r="V1873" s="290"/>
      <c r="W1873" s="166"/>
      <c r="X1873" s="135"/>
      <c r="Y1873" s="418">
        <f t="shared" si="346"/>
        <v>0</v>
      </c>
      <c r="Z1873" s="291">
        <f t="shared" si="347"/>
        <v>0</v>
      </c>
      <c r="AA1873" s="163"/>
      <c r="AB1873" s="177" t="str">
        <f t="shared" si="348"/>
        <v/>
      </c>
      <c r="AC1873" s="283" t="str">
        <f t="shared" si="349"/>
        <v/>
      </c>
      <c r="AD1873" s="283" t="str">
        <f t="shared" si="350"/>
        <v/>
      </c>
      <c r="AE1873" s="163"/>
      <c r="AF1873" s="162"/>
      <c r="AP1873" s="581"/>
    </row>
    <row r="1874" spans="1:42" s="141" customFormat="1">
      <c r="A1874" s="134">
        <v>1865</v>
      </c>
      <c r="B1874" s="286"/>
      <c r="C1874" s="146">
        <f t="shared" si="343"/>
        <v>0</v>
      </c>
      <c r="D1874" s="146">
        <f t="shared" si="344"/>
        <v>1</v>
      </c>
      <c r="E1874" s="146">
        <f t="shared" si="345"/>
        <v>1900</v>
      </c>
      <c r="F1874" s="287"/>
      <c r="G1874" s="287"/>
      <c r="H1874" s="287"/>
      <c r="I1874" s="288"/>
      <c r="J1874" s="287"/>
      <c r="K1874" s="288"/>
      <c r="L1874" s="134"/>
      <c r="M1874" s="133"/>
      <c r="N1874" s="288"/>
      <c r="O1874" s="134"/>
      <c r="P1874" s="166"/>
      <c r="Q1874" s="289"/>
      <c r="R1874" s="165"/>
      <c r="S1874" s="290"/>
      <c r="T1874" s="290"/>
      <c r="U1874" s="290"/>
      <c r="V1874" s="290"/>
      <c r="W1874" s="166"/>
      <c r="X1874" s="135"/>
      <c r="Y1874" s="418">
        <f t="shared" si="346"/>
        <v>0</v>
      </c>
      <c r="Z1874" s="291">
        <f t="shared" si="347"/>
        <v>0</v>
      </c>
      <c r="AA1874" s="163"/>
      <c r="AB1874" s="177" t="str">
        <f t="shared" si="348"/>
        <v/>
      </c>
      <c r="AC1874" s="283" t="str">
        <f t="shared" si="349"/>
        <v/>
      </c>
      <c r="AD1874" s="283" t="str">
        <f t="shared" si="350"/>
        <v/>
      </c>
      <c r="AE1874" s="163"/>
      <c r="AF1874" s="162"/>
      <c r="AP1874" s="581"/>
    </row>
    <row r="1875" spans="1:42" s="141" customFormat="1">
      <c r="A1875" s="134">
        <v>1866</v>
      </c>
      <c r="B1875" s="286"/>
      <c r="C1875" s="146">
        <f t="shared" si="343"/>
        <v>0</v>
      </c>
      <c r="D1875" s="146">
        <f t="shared" si="344"/>
        <v>1</v>
      </c>
      <c r="E1875" s="146">
        <f t="shared" si="345"/>
        <v>1900</v>
      </c>
      <c r="F1875" s="287"/>
      <c r="G1875" s="287"/>
      <c r="H1875" s="287"/>
      <c r="I1875" s="288"/>
      <c r="J1875" s="287"/>
      <c r="K1875" s="288"/>
      <c r="L1875" s="134"/>
      <c r="M1875" s="133"/>
      <c r="N1875" s="288"/>
      <c r="O1875" s="134"/>
      <c r="P1875" s="166"/>
      <c r="Q1875" s="289"/>
      <c r="R1875" s="165"/>
      <c r="S1875" s="290"/>
      <c r="T1875" s="290"/>
      <c r="U1875" s="290"/>
      <c r="V1875" s="290"/>
      <c r="W1875" s="166"/>
      <c r="X1875" s="135"/>
      <c r="Y1875" s="418">
        <f t="shared" si="346"/>
        <v>0</v>
      </c>
      <c r="Z1875" s="291">
        <f t="shared" si="347"/>
        <v>0</v>
      </c>
      <c r="AA1875" s="163"/>
      <c r="AB1875" s="177" t="str">
        <f t="shared" si="348"/>
        <v/>
      </c>
      <c r="AC1875" s="283" t="str">
        <f t="shared" si="349"/>
        <v/>
      </c>
      <c r="AD1875" s="283" t="str">
        <f t="shared" si="350"/>
        <v/>
      </c>
      <c r="AE1875" s="163"/>
      <c r="AF1875" s="162"/>
      <c r="AP1875" s="581"/>
    </row>
    <row r="1876" spans="1:42" s="141" customFormat="1">
      <c r="A1876" s="134">
        <v>1867</v>
      </c>
      <c r="B1876" s="286"/>
      <c r="C1876" s="146">
        <f t="shared" si="343"/>
        <v>0</v>
      </c>
      <c r="D1876" s="146">
        <f t="shared" si="344"/>
        <v>1</v>
      </c>
      <c r="E1876" s="146">
        <f t="shared" si="345"/>
        <v>1900</v>
      </c>
      <c r="F1876" s="287"/>
      <c r="G1876" s="287"/>
      <c r="H1876" s="287"/>
      <c r="I1876" s="288"/>
      <c r="J1876" s="287"/>
      <c r="K1876" s="288"/>
      <c r="L1876" s="134"/>
      <c r="M1876" s="133"/>
      <c r="N1876" s="288"/>
      <c r="O1876" s="134"/>
      <c r="P1876" s="166"/>
      <c r="Q1876" s="289"/>
      <c r="R1876" s="165"/>
      <c r="S1876" s="290"/>
      <c r="T1876" s="290"/>
      <c r="U1876" s="290"/>
      <c r="V1876" s="290"/>
      <c r="W1876" s="166"/>
      <c r="X1876" s="135"/>
      <c r="Y1876" s="418">
        <f t="shared" si="346"/>
        <v>0</v>
      </c>
      <c r="Z1876" s="291">
        <f t="shared" si="347"/>
        <v>0</v>
      </c>
      <c r="AA1876" s="163"/>
      <c r="AB1876" s="177" t="str">
        <f t="shared" si="348"/>
        <v/>
      </c>
      <c r="AC1876" s="283" t="str">
        <f t="shared" si="349"/>
        <v/>
      </c>
      <c r="AD1876" s="283" t="str">
        <f t="shared" si="350"/>
        <v/>
      </c>
      <c r="AE1876" s="163"/>
      <c r="AF1876" s="162"/>
      <c r="AP1876" s="581"/>
    </row>
    <row r="1877" spans="1:42" s="141" customFormat="1">
      <c r="A1877" s="134">
        <v>1868</v>
      </c>
      <c r="B1877" s="286"/>
      <c r="C1877" s="146">
        <f t="shared" si="343"/>
        <v>0</v>
      </c>
      <c r="D1877" s="146">
        <f t="shared" si="344"/>
        <v>1</v>
      </c>
      <c r="E1877" s="146">
        <f t="shared" si="345"/>
        <v>1900</v>
      </c>
      <c r="F1877" s="287"/>
      <c r="G1877" s="287"/>
      <c r="H1877" s="287"/>
      <c r="I1877" s="288"/>
      <c r="J1877" s="287"/>
      <c r="K1877" s="288"/>
      <c r="L1877" s="134"/>
      <c r="M1877" s="133"/>
      <c r="N1877" s="288"/>
      <c r="O1877" s="134"/>
      <c r="P1877" s="166"/>
      <c r="Q1877" s="289"/>
      <c r="R1877" s="165"/>
      <c r="S1877" s="290"/>
      <c r="T1877" s="290"/>
      <c r="U1877" s="290"/>
      <c r="V1877" s="290"/>
      <c r="W1877" s="166"/>
      <c r="X1877" s="135"/>
      <c r="Y1877" s="418">
        <f t="shared" si="346"/>
        <v>0</v>
      </c>
      <c r="Z1877" s="291">
        <f t="shared" si="347"/>
        <v>0</v>
      </c>
      <c r="AA1877" s="163"/>
      <c r="AB1877" s="177" t="str">
        <f t="shared" si="348"/>
        <v/>
      </c>
      <c r="AC1877" s="283" t="str">
        <f t="shared" si="349"/>
        <v/>
      </c>
      <c r="AD1877" s="283" t="str">
        <f t="shared" si="350"/>
        <v/>
      </c>
      <c r="AE1877" s="163"/>
      <c r="AF1877" s="162"/>
      <c r="AP1877" s="581"/>
    </row>
    <row r="1878" spans="1:42" s="141" customFormat="1">
      <c r="A1878" s="134">
        <v>1869</v>
      </c>
      <c r="B1878" s="286"/>
      <c r="C1878" s="146">
        <f t="shared" si="343"/>
        <v>0</v>
      </c>
      <c r="D1878" s="146">
        <f t="shared" si="344"/>
        <v>1</v>
      </c>
      <c r="E1878" s="146">
        <f t="shared" si="345"/>
        <v>1900</v>
      </c>
      <c r="F1878" s="287"/>
      <c r="G1878" s="287"/>
      <c r="H1878" s="287"/>
      <c r="I1878" s="288"/>
      <c r="J1878" s="287"/>
      <c r="K1878" s="288"/>
      <c r="L1878" s="134"/>
      <c r="M1878" s="133"/>
      <c r="N1878" s="288"/>
      <c r="O1878" s="134"/>
      <c r="P1878" s="166"/>
      <c r="Q1878" s="289"/>
      <c r="R1878" s="165"/>
      <c r="S1878" s="290"/>
      <c r="T1878" s="290"/>
      <c r="U1878" s="290"/>
      <c r="V1878" s="290"/>
      <c r="W1878" s="166"/>
      <c r="X1878" s="135"/>
      <c r="Y1878" s="418">
        <f t="shared" si="346"/>
        <v>0</v>
      </c>
      <c r="Z1878" s="291">
        <f t="shared" si="347"/>
        <v>0</v>
      </c>
      <c r="AA1878" s="163"/>
      <c r="AB1878" s="177" t="str">
        <f t="shared" si="348"/>
        <v/>
      </c>
      <c r="AC1878" s="283" t="str">
        <f t="shared" si="349"/>
        <v/>
      </c>
      <c r="AD1878" s="283" t="str">
        <f t="shared" si="350"/>
        <v/>
      </c>
      <c r="AE1878" s="163"/>
      <c r="AF1878" s="162"/>
      <c r="AP1878" s="581"/>
    </row>
    <row r="1879" spans="1:42" s="141" customFormat="1">
      <c r="A1879" s="134">
        <v>1870</v>
      </c>
      <c r="B1879" s="286"/>
      <c r="C1879" s="146">
        <f t="shared" si="343"/>
        <v>0</v>
      </c>
      <c r="D1879" s="146">
        <f t="shared" si="344"/>
        <v>1</v>
      </c>
      <c r="E1879" s="146">
        <f t="shared" si="345"/>
        <v>1900</v>
      </c>
      <c r="F1879" s="287"/>
      <c r="G1879" s="287"/>
      <c r="H1879" s="287"/>
      <c r="I1879" s="288"/>
      <c r="J1879" s="287"/>
      <c r="K1879" s="288"/>
      <c r="L1879" s="134"/>
      <c r="M1879" s="133"/>
      <c r="N1879" s="288"/>
      <c r="O1879" s="134"/>
      <c r="P1879" s="166"/>
      <c r="Q1879" s="289"/>
      <c r="R1879" s="165"/>
      <c r="S1879" s="290"/>
      <c r="T1879" s="290"/>
      <c r="U1879" s="290"/>
      <c r="V1879" s="290"/>
      <c r="W1879" s="166"/>
      <c r="X1879" s="135"/>
      <c r="Y1879" s="418">
        <f t="shared" si="346"/>
        <v>0</v>
      </c>
      <c r="Z1879" s="291">
        <f t="shared" si="347"/>
        <v>0</v>
      </c>
      <c r="AA1879" s="163"/>
      <c r="AB1879" s="177" t="str">
        <f t="shared" si="348"/>
        <v/>
      </c>
      <c r="AC1879" s="283" t="str">
        <f t="shared" si="349"/>
        <v/>
      </c>
      <c r="AD1879" s="283" t="str">
        <f t="shared" si="350"/>
        <v/>
      </c>
      <c r="AE1879" s="163"/>
      <c r="AF1879" s="162"/>
      <c r="AP1879" s="581"/>
    </row>
    <row r="1880" spans="1:42" s="141" customFormat="1">
      <c r="A1880" s="134">
        <v>1871</v>
      </c>
      <c r="B1880" s="286"/>
      <c r="C1880" s="146">
        <f t="shared" si="343"/>
        <v>0</v>
      </c>
      <c r="D1880" s="146">
        <f t="shared" si="344"/>
        <v>1</v>
      </c>
      <c r="E1880" s="146">
        <f t="shared" si="345"/>
        <v>1900</v>
      </c>
      <c r="F1880" s="287"/>
      <c r="G1880" s="287"/>
      <c r="H1880" s="287"/>
      <c r="I1880" s="288"/>
      <c r="J1880" s="287"/>
      <c r="K1880" s="288"/>
      <c r="L1880" s="134"/>
      <c r="M1880" s="133"/>
      <c r="N1880" s="288"/>
      <c r="O1880" s="134"/>
      <c r="P1880" s="166"/>
      <c r="Q1880" s="289"/>
      <c r="R1880" s="165"/>
      <c r="S1880" s="290"/>
      <c r="T1880" s="290"/>
      <c r="U1880" s="290"/>
      <c r="V1880" s="290"/>
      <c r="W1880" s="166"/>
      <c r="X1880" s="135"/>
      <c r="Y1880" s="418">
        <f t="shared" si="346"/>
        <v>0</v>
      </c>
      <c r="Z1880" s="291">
        <f t="shared" si="347"/>
        <v>0</v>
      </c>
      <c r="AA1880" s="163"/>
      <c r="AB1880" s="177" t="str">
        <f t="shared" si="348"/>
        <v/>
      </c>
      <c r="AC1880" s="283" t="str">
        <f t="shared" si="349"/>
        <v/>
      </c>
      <c r="AD1880" s="283" t="str">
        <f t="shared" si="350"/>
        <v/>
      </c>
      <c r="AE1880" s="163"/>
      <c r="AF1880" s="162"/>
      <c r="AP1880" s="581"/>
    </row>
    <row r="1881" spans="1:42" s="141" customFormat="1">
      <c r="A1881" s="134">
        <v>1872</v>
      </c>
      <c r="B1881" s="286"/>
      <c r="C1881" s="146">
        <f t="shared" si="343"/>
        <v>0</v>
      </c>
      <c r="D1881" s="146">
        <f t="shared" si="344"/>
        <v>1</v>
      </c>
      <c r="E1881" s="146">
        <f t="shared" si="345"/>
        <v>1900</v>
      </c>
      <c r="F1881" s="287"/>
      <c r="G1881" s="287"/>
      <c r="H1881" s="287"/>
      <c r="I1881" s="288"/>
      <c r="J1881" s="287"/>
      <c r="K1881" s="288"/>
      <c r="L1881" s="134"/>
      <c r="M1881" s="133"/>
      <c r="N1881" s="288"/>
      <c r="O1881" s="134"/>
      <c r="P1881" s="166"/>
      <c r="Q1881" s="289"/>
      <c r="R1881" s="165"/>
      <c r="S1881" s="290"/>
      <c r="T1881" s="290"/>
      <c r="U1881" s="290"/>
      <c r="V1881" s="290"/>
      <c r="W1881" s="166"/>
      <c r="X1881" s="135"/>
      <c r="Y1881" s="418">
        <f t="shared" si="346"/>
        <v>0</v>
      </c>
      <c r="Z1881" s="291">
        <f t="shared" si="347"/>
        <v>0</v>
      </c>
      <c r="AA1881" s="163"/>
      <c r="AB1881" s="177" t="str">
        <f t="shared" si="348"/>
        <v/>
      </c>
      <c r="AC1881" s="283" t="str">
        <f t="shared" si="349"/>
        <v/>
      </c>
      <c r="AD1881" s="283" t="str">
        <f t="shared" si="350"/>
        <v/>
      </c>
      <c r="AE1881" s="163"/>
      <c r="AF1881" s="162"/>
      <c r="AP1881" s="581"/>
    </row>
    <row r="1882" spans="1:42" s="141" customFormat="1">
      <c r="A1882" s="134">
        <v>1873</v>
      </c>
      <c r="B1882" s="286"/>
      <c r="C1882" s="146">
        <f t="shared" si="343"/>
        <v>0</v>
      </c>
      <c r="D1882" s="146">
        <f t="shared" si="344"/>
        <v>1</v>
      </c>
      <c r="E1882" s="146">
        <f t="shared" si="345"/>
        <v>1900</v>
      </c>
      <c r="F1882" s="287"/>
      <c r="G1882" s="287"/>
      <c r="H1882" s="287"/>
      <c r="I1882" s="288"/>
      <c r="J1882" s="287"/>
      <c r="K1882" s="288"/>
      <c r="L1882" s="134"/>
      <c r="M1882" s="133"/>
      <c r="N1882" s="288"/>
      <c r="O1882" s="134"/>
      <c r="P1882" s="166"/>
      <c r="Q1882" s="289"/>
      <c r="R1882" s="165"/>
      <c r="S1882" s="290"/>
      <c r="T1882" s="290"/>
      <c r="U1882" s="290"/>
      <c r="V1882" s="290"/>
      <c r="W1882" s="166"/>
      <c r="X1882" s="135"/>
      <c r="Y1882" s="418">
        <f t="shared" si="346"/>
        <v>0</v>
      </c>
      <c r="Z1882" s="291">
        <f t="shared" si="347"/>
        <v>0</v>
      </c>
      <c r="AA1882" s="163"/>
      <c r="AB1882" s="177" t="str">
        <f t="shared" si="348"/>
        <v/>
      </c>
      <c r="AC1882" s="283" t="str">
        <f t="shared" si="349"/>
        <v/>
      </c>
      <c r="AD1882" s="283" t="str">
        <f t="shared" si="350"/>
        <v/>
      </c>
      <c r="AE1882" s="163"/>
      <c r="AF1882" s="162"/>
      <c r="AP1882" s="581"/>
    </row>
    <row r="1883" spans="1:42" s="141" customFormat="1">
      <c r="A1883" s="134">
        <v>1874</v>
      </c>
      <c r="B1883" s="286"/>
      <c r="C1883" s="146">
        <f t="shared" si="343"/>
        <v>0</v>
      </c>
      <c r="D1883" s="146">
        <f t="shared" si="344"/>
        <v>1</v>
      </c>
      <c r="E1883" s="146">
        <f t="shared" si="345"/>
        <v>1900</v>
      </c>
      <c r="F1883" s="287"/>
      <c r="G1883" s="287"/>
      <c r="H1883" s="287"/>
      <c r="I1883" s="288"/>
      <c r="J1883" s="287"/>
      <c r="K1883" s="288"/>
      <c r="L1883" s="134"/>
      <c r="M1883" s="133"/>
      <c r="N1883" s="288"/>
      <c r="O1883" s="134"/>
      <c r="P1883" s="166"/>
      <c r="Q1883" s="289"/>
      <c r="R1883" s="165"/>
      <c r="S1883" s="290"/>
      <c r="T1883" s="290"/>
      <c r="U1883" s="290"/>
      <c r="V1883" s="290"/>
      <c r="W1883" s="166"/>
      <c r="X1883" s="135"/>
      <c r="Y1883" s="418">
        <f t="shared" si="346"/>
        <v>0</v>
      </c>
      <c r="Z1883" s="291">
        <f t="shared" si="347"/>
        <v>0</v>
      </c>
      <c r="AA1883" s="163"/>
      <c r="AB1883" s="177" t="str">
        <f t="shared" si="348"/>
        <v/>
      </c>
      <c r="AC1883" s="283" t="str">
        <f t="shared" si="349"/>
        <v/>
      </c>
      <c r="AD1883" s="283" t="str">
        <f t="shared" si="350"/>
        <v/>
      </c>
      <c r="AE1883" s="163"/>
      <c r="AF1883" s="162"/>
      <c r="AP1883" s="581"/>
    </row>
    <row r="1884" spans="1:42" s="141" customFormat="1">
      <c r="A1884" s="134">
        <v>1875</v>
      </c>
      <c r="B1884" s="286"/>
      <c r="C1884" s="146">
        <f t="shared" si="343"/>
        <v>0</v>
      </c>
      <c r="D1884" s="146">
        <f t="shared" si="344"/>
        <v>1</v>
      </c>
      <c r="E1884" s="146">
        <f t="shared" si="345"/>
        <v>1900</v>
      </c>
      <c r="F1884" s="287"/>
      <c r="G1884" s="287"/>
      <c r="H1884" s="287"/>
      <c r="I1884" s="288"/>
      <c r="J1884" s="287"/>
      <c r="K1884" s="288"/>
      <c r="L1884" s="134"/>
      <c r="M1884" s="133"/>
      <c r="N1884" s="288"/>
      <c r="O1884" s="134"/>
      <c r="P1884" s="166"/>
      <c r="Q1884" s="289"/>
      <c r="R1884" s="165"/>
      <c r="S1884" s="290"/>
      <c r="T1884" s="290"/>
      <c r="U1884" s="290"/>
      <c r="V1884" s="290"/>
      <c r="W1884" s="166"/>
      <c r="X1884" s="135"/>
      <c r="Y1884" s="418">
        <f t="shared" si="346"/>
        <v>0</v>
      </c>
      <c r="Z1884" s="291">
        <f t="shared" si="347"/>
        <v>0</v>
      </c>
      <c r="AA1884" s="163"/>
      <c r="AB1884" s="177" t="str">
        <f t="shared" si="348"/>
        <v/>
      </c>
      <c r="AC1884" s="283" t="str">
        <f t="shared" si="349"/>
        <v/>
      </c>
      <c r="AD1884" s="283" t="str">
        <f t="shared" si="350"/>
        <v/>
      </c>
      <c r="AE1884" s="163"/>
      <c r="AF1884" s="162"/>
      <c r="AP1884" s="581"/>
    </row>
    <row r="1885" spans="1:42" s="141" customFormat="1">
      <c r="A1885" s="134">
        <v>1876</v>
      </c>
      <c r="B1885" s="286"/>
      <c r="C1885" s="146">
        <f t="shared" si="343"/>
        <v>0</v>
      </c>
      <c r="D1885" s="146">
        <f t="shared" si="344"/>
        <v>1</v>
      </c>
      <c r="E1885" s="146">
        <f t="shared" si="345"/>
        <v>1900</v>
      </c>
      <c r="F1885" s="287"/>
      <c r="G1885" s="287"/>
      <c r="H1885" s="287"/>
      <c r="I1885" s="288"/>
      <c r="J1885" s="287"/>
      <c r="K1885" s="288"/>
      <c r="L1885" s="134"/>
      <c r="M1885" s="133"/>
      <c r="N1885" s="288"/>
      <c r="O1885" s="134"/>
      <c r="P1885" s="166"/>
      <c r="Q1885" s="289"/>
      <c r="R1885" s="165"/>
      <c r="S1885" s="290"/>
      <c r="T1885" s="290"/>
      <c r="U1885" s="290"/>
      <c r="V1885" s="290"/>
      <c r="W1885" s="166"/>
      <c r="X1885" s="135"/>
      <c r="Y1885" s="418">
        <f t="shared" si="346"/>
        <v>0</v>
      </c>
      <c r="Z1885" s="291">
        <f t="shared" si="347"/>
        <v>0</v>
      </c>
      <c r="AA1885" s="163"/>
      <c r="AB1885" s="177" t="str">
        <f t="shared" si="348"/>
        <v/>
      </c>
      <c r="AC1885" s="283" t="str">
        <f t="shared" si="349"/>
        <v/>
      </c>
      <c r="AD1885" s="283" t="str">
        <f t="shared" si="350"/>
        <v/>
      </c>
      <c r="AE1885" s="163"/>
      <c r="AF1885" s="162"/>
      <c r="AP1885" s="581"/>
    </row>
    <row r="1886" spans="1:42" s="141" customFormat="1">
      <c r="A1886" s="134">
        <v>1877</v>
      </c>
      <c r="B1886" s="286"/>
      <c r="C1886" s="146">
        <f t="shared" si="343"/>
        <v>0</v>
      </c>
      <c r="D1886" s="146">
        <f t="shared" si="344"/>
        <v>1</v>
      </c>
      <c r="E1886" s="146">
        <f t="shared" si="345"/>
        <v>1900</v>
      </c>
      <c r="F1886" s="287"/>
      <c r="G1886" s="287"/>
      <c r="H1886" s="287"/>
      <c r="I1886" s="288"/>
      <c r="J1886" s="287"/>
      <c r="K1886" s="288"/>
      <c r="L1886" s="134"/>
      <c r="M1886" s="133"/>
      <c r="N1886" s="288"/>
      <c r="O1886" s="134"/>
      <c r="P1886" s="166"/>
      <c r="Q1886" s="289"/>
      <c r="R1886" s="165"/>
      <c r="S1886" s="290"/>
      <c r="T1886" s="290"/>
      <c r="U1886" s="290"/>
      <c r="V1886" s="290"/>
      <c r="W1886" s="166"/>
      <c r="X1886" s="135"/>
      <c r="Y1886" s="418">
        <f t="shared" si="346"/>
        <v>0</v>
      </c>
      <c r="Z1886" s="291">
        <f t="shared" si="347"/>
        <v>0</v>
      </c>
      <c r="AA1886" s="163"/>
      <c r="AB1886" s="177" t="str">
        <f t="shared" si="348"/>
        <v/>
      </c>
      <c r="AC1886" s="283" t="str">
        <f t="shared" si="349"/>
        <v/>
      </c>
      <c r="AD1886" s="283" t="str">
        <f t="shared" si="350"/>
        <v/>
      </c>
      <c r="AE1886" s="163"/>
      <c r="AF1886" s="162"/>
      <c r="AP1886" s="581"/>
    </row>
    <row r="1887" spans="1:42" s="141" customFormat="1">
      <c r="A1887" s="134">
        <v>1878</v>
      </c>
      <c r="B1887" s="286"/>
      <c r="C1887" s="146">
        <f t="shared" si="343"/>
        <v>0</v>
      </c>
      <c r="D1887" s="146">
        <f t="shared" si="344"/>
        <v>1</v>
      </c>
      <c r="E1887" s="146">
        <f t="shared" si="345"/>
        <v>1900</v>
      </c>
      <c r="F1887" s="287"/>
      <c r="G1887" s="287"/>
      <c r="H1887" s="287"/>
      <c r="I1887" s="288"/>
      <c r="J1887" s="287"/>
      <c r="K1887" s="288"/>
      <c r="L1887" s="134"/>
      <c r="M1887" s="133"/>
      <c r="N1887" s="288"/>
      <c r="O1887" s="134"/>
      <c r="P1887" s="166"/>
      <c r="Q1887" s="289"/>
      <c r="R1887" s="165"/>
      <c r="S1887" s="290"/>
      <c r="T1887" s="290"/>
      <c r="U1887" s="290"/>
      <c r="V1887" s="290"/>
      <c r="W1887" s="166"/>
      <c r="X1887" s="135"/>
      <c r="Y1887" s="418">
        <f t="shared" si="346"/>
        <v>0</v>
      </c>
      <c r="Z1887" s="291">
        <f t="shared" si="347"/>
        <v>0</v>
      </c>
      <c r="AA1887" s="163"/>
      <c r="AB1887" s="177" t="str">
        <f t="shared" si="348"/>
        <v/>
      </c>
      <c r="AC1887" s="283" t="str">
        <f t="shared" si="349"/>
        <v/>
      </c>
      <c r="AD1887" s="283" t="str">
        <f t="shared" si="350"/>
        <v/>
      </c>
      <c r="AE1887" s="163"/>
      <c r="AF1887" s="162"/>
      <c r="AP1887" s="581"/>
    </row>
    <row r="1888" spans="1:42" s="141" customFormat="1">
      <c r="A1888" s="134">
        <v>1879</v>
      </c>
      <c r="B1888" s="286"/>
      <c r="C1888" s="146">
        <f t="shared" si="343"/>
        <v>0</v>
      </c>
      <c r="D1888" s="146">
        <f t="shared" si="344"/>
        <v>1</v>
      </c>
      <c r="E1888" s="146">
        <f t="shared" si="345"/>
        <v>1900</v>
      </c>
      <c r="F1888" s="287"/>
      <c r="G1888" s="287"/>
      <c r="H1888" s="287"/>
      <c r="I1888" s="288"/>
      <c r="J1888" s="287"/>
      <c r="K1888" s="288"/>
      <c r="L1888" s="134"/>
      <c r="M1888" s="133"/>
      <c r="N1888" s="288"/>
      <c r="O1888" s="134"/>
      <c r="P1888" s="166"/>
      <c r="Q1888" s="289"/>
      <c r="R1888" s="165"/>
      <c r="S1888" s="290"/>
      <c r="T1888" s="290"/>
      <c r="U1888" s="290"/>
      <c r="V1888" s="290"/>
      <c r="W1888" s="166"/>
      <c r="X1888" s="135"/>
      <c r="Y1888" s="418">
        <f t="shared" si="346"/>
        <v>0</v>
      </c>
      <c r="Z1888" s="291">
        <f t="shared" si="347"/>
        <v>0</v>
      </c>
      <c r="AA1888" s="163"/>
      <c r="AB1888" s="177" t="str">
        <f t="shared" si="348"/>
        <v/>
      </c>
      <c r="AC1888" s="283" t="str">
        <f t="shared" si="349"/>
        <v/>
      </c>
      <c r="AD1888" s="283" t="str">
        <f t="shared" si="350"/>
        <v/>
      </c>
      <c r="AE1888" s="163"/>
      <c r="AF1888" s="162"/>
      <c r="AP1888" s="581"/>
    </row>
    <row r="1889" spans="1:42" s="141" customFormat="1">
      <c r="A1889" s="134">
        <v>1880</v>
      </c>
      <c r="B1889" s="286"/>
      <c r="C1889" s="146">
        <f t="shared" si="343"/>
        <v>0</v>
      </c>
      <c r="D1889" s="146">
        <f t="shared" si="344"/>
        <v>1</v>
      </c>
      <c r="E1889" s="146">
        <f t="shared" si="345"/>
        <v>1900</v>
      </c>
      <c r="F1889" s="287"/>
      <c r="G1889" s="287"/>
      <c r="H1889" s="287"/>
      <c r="I1889" s="288"/>
      <c r="J1889" s="287"/>
      <c r="K1889" s="288"/>
      <c r="L1889" s="134"/>
      <c r="M1889" s="133"/>
      <c r="N1889" s="288"/>
      <c r="O1889" s="134"/>
      <c r="P1889" s="166"/>
      <c r="Q1889" s="289"/>
      <c r="R1889" s="165"/>
      <c r="S1889" s="290"/>
      <c r="T1889" s="290"/>
      <c r="U1889" s="290"/>
      <c r="V1889" s="290"/>
      <c r="W1889" s="166"/>
      <c r="X1889" s="135"/>
      <c r="Y1889" s="418">
        <f t="shared" si="346"/>
        <v>0</v>
      </c>
      <c r="Z1889" s="291">
        <f t="shared" si="347"/>
        <v>0</v>
      </c>
      <c r="AA1889" s="163"/>
      <c r="AB1889" s="177" t="str">
        <f t="shared" si="348"/>
        <v/>
      </c>
      <c r="AC1889" s="283" t="str">
        <f t="shared" si="349"/>
        <v/>
      </c>
      <c r="AD1889" s="283" t="str">
        <f t="shared" si="350"/>
        <v/>
      </c>
      <c r="AE1889" s="163"/>
      <c r="AF1889" s="162"/>
      <c r="AP1889" s="581"/>
    </row>
    <row r="1890" spans="1:42" s="141" customFormat="1">
      <c r="A1890" s="134">
        <v>1881</v>
      </c>
      <c r="B1890" s="286"/>
      <c r="C1890" s="146">
        <f t="shared" si="343"/>
        <v>0</v>
      </c>
      <c r="D1890" s="146">
        <f t="shared" si="344"/>
        <v>1</v>
      </c>
      <c r="E1890" s="146">
        <f t="shared" si="345"/>
        <v>1900</v>
      </c>
      <c r="F1890" s="287"/>
      <c r="G1890" s="287"/>
      <c r="H1890" s="287"/>
      <c r="I1890" s="288"/>
      <c r="J1890" s="287"/>
      <c r="K1890" s="288"/>
      <c r="L1890" s="134"/>
      <c r="M1890" s="133"/>
      <c r="N1890" s="288"/>
      <c r="O1890" s="134"/>
      <c r="P1890" s="166"/>
      <c r="Q1890" s="289"/>
      <c r="R1890" s="165"/>
      <c r="S1890" s="290"/>
      <c r="T1890" s="290"/>
      <c r="U1890" s="290"/>
      <c r="V1890" s="290"/>
      <c r="W1890" s="166"/>
      <c r="X1890" s="135"/>
      <c r="Y1890" s="418">
        <f t="shared" si="346"/>
        <v>0</v>
      </c>
      <c r="Z1890" s="291">
        <f t="shared" si="347"/>
        <v>0</v>
      </c>
      <c r="AA1890" s="163"/>
      <c r="AB1890" s="177" t="str">
        <f t="shared" si="348"/>
        <v/>
      </c>
      <c r="AC1890" s="283" t="str">
        <f t="shared" si="349"/>
        <v/>
      </c>
      <c r="AD1890" s="283" t="str">
        <f t="shared" si="350"/>
        <v/>
      </c>
      <c r="AE1890" s="163"/>
      <c r="AF1890" s="162"/>
      <c r="AP1890" s="581"/>
    </row>
    <row r="1891" spans="1:42" s="141" customFormat="1">
      <c r="A1891" s="134">
        <v>1882</v>
      </c>
      <c r="B1891" s="286"/>
      <c r="C1891" s="146">
        <f t="shared" si="343"/>
        <v>0</v>
      </c>
      <c r="D1891" s="146">
        <f t="shared" si="344"/>
        <v>1</v>
      </c>
      <c r="E1891" s="146">
        <f t="shared" si="345"/>
        <v>1900</v>
      </c>
      <c r="F1891" s="287"/>
      <c r="G1891" s="287"/>
      <c r="H1891" s="287"/>
      <c r="I1891" s="288"/>
      <c r="J1891" s="287"/>
      <c r="K1891" s="288"/>
      <c r="L1891" s="134"/>
      <c r="M1891" s="133"/>
      <c r="N1891" s="288"/>
      <c r="O1891" s="134"/>
      <c r="P1891" s="166"/>
      <c r="Q1891" s="289"/>
      <c r="R1891" s="165"/>
      <c r="S1891" s="290"/>
      <c r="T1891" s="290"/>
      <c r="U1891" s="290"/>
      <c r="V1891" s="290"/>
      <c r="W1891" s="166"/>
      <c r="X1891" s="135"/>
      <c r="Y1891" s="418">
        <f t="shared" si="346"/>
        <v>0</v>
      </c>
      <c r="Z1891" s="291">
        <f t="shared" si="347"/>
        <v>0</v>
      </c>
      <c r="AA1891" s="163"/>
      <c r="AB1891" s="177" t="str">
        <f t="shared" si="348"/>
        <v/>
      </c>
      <c r="AC1891" s="283" t="str">
        <f t="shared" si="349"/>
        <v/>
      </c>
      <c r="AD1891" s="283" t="str">
        <f t="shared" si="350"/>
        <v/>
      </c>
      <c r="AE1891" s="163"/>
      <c r="AF1891" s="162"/>
      <c r="AP1891" s="581"/>
    </row>
    <row r="1892" spans="1:42" s="141" customFormat="1">
      <c r="A1892" s="134">
        <v>1883</v>
      </c>
      <c r="B1892" s="286"/>
      <c r="C1892" s="146">
        <f t="shared" si="343"/>
        <v>0</v>
      </c>
      <c r="D1892" s="146">
        <f t="shared" si="344"/>
        <v>1</v>
      </c>
      <c r="E1892" s="146">
        <f t="shared" si="345"/>
        <v>1900</v>
      </c>
      <c r="F1892" s="287"/>
      <c r="G1892" s="287"/>
      <c r="H1892" s="287"/>
      <c r="I1892" s="288"/>
      <c r="J1892" s="287"/>
      <c r="K1892" s="288"/>
      <c r="L1892" s="134"/>
      <c r="M1892" s="133"/>
      <c r="N1892" s="288"/>
      <c r="O1892" s="134"/>
      <c r="P1892" s="166"/>
      <c r="Q1892" s="289"/>
      <c r="R1892" s="165"/>
      <c r="S1892" s="290"/>
      <c r="T1892" s="290"/>
      <c r="U1892" s="290"/>
      <c r="V1892" s="290"/>
      <c r="W1892" s="166"/>
      <c r="X1892" s="135"/>
      <c r="Y1892" s="418">
        <f t="shared" si="346"/>
        <v>0</v>
      </c>
      <c r="Z1892" s="291">
        <f t="shared" si="347"/>
        <v>0</v>
      </c>
      <c r="AA1892" s="163"/>
      <c r="AB1892" s="177" t="str">
        <f t="shared" si="348"/>
        <v/>
      </c>
      <c r="AC1892" s="283" t="str">
        <f t="shared" si="349"/>
        <v/>
      </c>
      <c r="AD1892" s="283" t="str">
        <f t="shared" si="350"/>
        <v/>
      </c>
      <c r="AE1892" s="163"/>
      <c r="AF1892" s="162"/>
      <c r="AP1892" s="581"/>
    </row>
    <row r="1893" spans="1:42" s="141" customFormat="1">
      <c r="A1893" s="134">
        <v>1884</v>
      </c>
      <c r="B1893" s="286"/>
      <c r="C1893" s="146">
        <f t="shared" si="343"/>
        <v>0</v>
      </c>
      <c r="D1893" s="146">
        <f t="shared" si="344"/>
        <v>1</v>
      </c>
      <c r="E1893" s="146">
        <f t="shared" si="345"/>
        <v>1900</v>
      </c>
      <c r="F1893" s="287"/>
      <c r="G1893" s="287"/>
      <c r="H1893" s="287"/>
      <c r="I1893" s="288"/>
      <c r="J1893" s="287"/>
      <c r="K1893" s="288"/>
      <c r="L1893" s="134"/>
      <c r="M1893" s="133"/>
      <c r="N1893" s="288"/>
      <c r="O1893" s="134"/>
      <c r="P1893" s="166"/>
      <c r="Q1893" s="289"/>
      <c r="R1893" s="165"/>
      <c r="S1893" s="290"/>
      <c r="T1893" s="290"/>
      <c r="U1893" s="290"/>
      <c r="V1893" s="290"/>
      <c r="W1893" s="166"/>
      <c r="X1893" s="135"/>
      <c r="Y1893" s="418">
        <f t="shared" si="346"/>
        <v>0</v>
      </c>
      <c r="Z1893" s="291">
        <f t="shared" si="347"/>
        <v>0</v>
      </c>
      <c r="AA1893" s="163"/>
      <c r="AB1893" s="177" t="str">
        <f t="shared" si="348"/>
        <v/>
      </c>
      <c r="AC1893" s="283" t="str">
        <f t="shared" si="349"/>
        <v/>
      </c>
      <c r="AD1893" s="283" t="str">
        <f t="shared" si="350"/>
        <v/>
      </c>
      <c r="AE1893" s="163"/>
      <c r="AF1893" s="162"/>
      <c r="AP1893" s="581"/>
    </row>
    <row r="1894" spans="1:42" s="141" customFormat="1">
      <c r="A1894" s="134">
        <v>1885</v>
      </c>
      <c r="B1894" s="286"/>
      <c r="C1894" s="146">
        <f t="shared" si="343"/>
        <v>0</v>
      </c>
      <c r="D1894" s="146">
        <f t="shared" si="344"/>
        <v>1</v>
      </c>
      <c r="E1894" s="146">
        <f t="shared" si="345"/>
        <v>1900</v>
      </c>
      <c r="F1894" s="287"/>
      <c r="G1894" s="287"/>
      <c r="H1894" s="287"/>
      <c r="I1894" s="288"/>
      <c r="J1894" s="287"/>
      <c r="K1894" s="288"/>
      <c r="L1894" s="134"/>
      <c r="M1894" s="133"/>
      <c r="N1894" s="288"/>
      <c r="O1894" s="134"/>
      <c r="P1894" s="166"/>
      <c r="Q1894" s="289"/>
      <c r="R1894" s="165"/>
      <c r="S1894" s="290"/>
      <c r="T1894" s="290"/>
      <c r="U1894" s="290"/>
      <c r="V1894" s="290"/>
      <c r="W1894" s="166"/>
      <c r="X1894" s="135"/>
      <c r="Y1894" s="418">
        <f t="shared" si="346"/>
        <v>0</v>
      </c>
      <c r="Z1894" s="291">
        <f t="shared" si="347"/>
        <v>0</v>
      </c>
      <c r="AA1894" s="163"/>
      <c r="AB1894" s="177" t="str">
        <f t="shared" si="348"/>
        <v/>
      </c>
      <c r="AC1894" s="283" t="str">
        <f t="shared" si="349"/>
        <v/>
      </c>
      <c r="AD1894" s="283" t="str">
        <f t="shared" si="350"/>
        <v/>
      </c>
      <c r="AE1894" s="163"/>
      <c r="AF1894" s="162"/>
      <c r="AP1894" s="581"/>
    </row>
    <row r="1895" spans="1:42" s="141" customFormat="1">
      <c r="A1895" s="134">
        <v>1886</v>
      </c>
      <c r="B1895" s="286"/>
      <c r="C1895" s="146">
        <f t="shared" si="343"/>
        <v>0</v>
      </c>
      <c r="D1895" s="146">
        <f t="shared" si="344"/>
        <v>1</v>
      </c>
      <c r="E1895" s="146">
        <f t="shared" si="345"/>
        <v>1900</v>
      </c>
      <c r="F1895" s="287"/>
      <c r="G1895" s="287"/>
      <c r="H1895" s="287"/>
      <c r="I1895" s="288"/>
      <c r="J1895" s="287"/>
      <c r="K1895" s="288"/>
      <c r="L1895" s="134"/>
      <c r="M1895" s="133"/>
      <c r="N1895" s="288"/>
      <c r="O1895" s="134"/>
      <c r="P1895" s="166"/>
      <c r="Q1895" s="289"/>
      <c r="R1895" s="165"/>
      <c r="S1895" s="290"/>
      <c r="T1895" s="290"/>
      <c r="U1895" s="290"/>
      <c r="V1895" s="290"/>
      <c r="W1895" s="166"/>
      <c r="X1895" s="135"/>
      <c r="Y1895" s="418">
        <f t="shared" si="346"/>
        <v>0</v>
      </c>
      <c r="Z1895" s="291">
        <f t="shared" si="347"/>
        <v>0</v>
      </c>
      <c r="AA1895" s="163"/>
      <c r="AB1895" s="177" t="str">
        <f t="shared" si="348"/>
        <v/>
      </c>
      <c r="AC1895" s="283" t="str">
        <f t="shared" si="349"/>
        <v/>
      </c>
      <c r="AD1895" s="283" t="str">
        <f t="shared" si="350"/>
        <v/>
      </c>
      <c r="AE1895" s="163"/>
      <c r="AF1895" s="162"/>
      <c r="AP1895" s="581"/>
    </row>
    <row r="1896" spans="1:42" s="141" customFormat="1">
      <c r="A1896" s="134">
        <v>1887</v>
      </c>
      <c r="B1896" s="286"/>
      <c r="C1896" s="146">
        <f t="shared" si="343"/>
        <v>0</v>
      </c>
      <c r="D1896" s="146">
        <f t="shared" si="344"/>
        <v>1</v>
      </c>
      <c r="E1896" s="146">
        <f t="shared" si="345"/>
        <v>1900</v>
      </c>
      <c r="F1896" s="287"/>
      <c r="G1896" s="287"/>
      <c r="H1896" s="287"/>
      <c r="I1896" s="288"/>
      <c r="J1896" s="287"/>
      <c r="K1896" s="288"/>
      <c r="L1896" s="134"/>
      <c r="M1896" s="133"/>
      <c r="N1896" s="288"/>
      <c r="O1896" s="134"/>
      <c r="P1896" s="166"/>
      <c r="Q1896" s="289"/>
      <c r="R1896" s="165"/>
      <c r="S1896" s="290"/>
      <c r="T1896" s="290"/>
      <c r="U1896" s="290"/>
      <c r="V1896" s="290"/>
      <c r="W1896" s="166"/>
      <c r="X1896" s="135"/>
      <c r="Y1896" s="418">
        <f t="shared" si="346"/>
        <v>0</v>
      </c>
      <c r="Z1896" s="291">
        <f t="shared" si="347"/>
        <v>0</v>
      </c>
      <c r="AA1896" s="163"/>
      <c r="AB1896" s="177" t="str">
        <f t="shared" si="348"/>
        <v/>
      </c>
      <c r="AC1896" s="283" t="str">
        <f t="shared" si="349"/>
        <v/>
      </c>
      <c r="AD1896" s="283" t="str">
        <f t="shared" si="350"/>
        <v/>
      </c>
      <c r="AE1896" s="163"/>
      <c r="AF1896" s="162"/>
      <c r="AP1896" s="581"/>
    </row>
    <row r="1897" spans="1:42" s="141" customFormat="1">
      <c r="A1897" s="134">
        <v>1888</v>
      </c>
      <c r="B1897" s="286"/>
      <c r="C1897" s="146">
        <f t="shared" si="343"/>
        <v>0</v>
      </c>
      <c r="D1897" s="146">
        <f t="shared" si="344"/>
        <v>1</v>
      </c>
      <c r="E1897" s="146">
        <f t="shared" si="345"/>
        <v>1900</v>
      </c>
      <c r="F1897" s="287"/>
      <c r="G1897" s="287"/>
      <c r="H1897" s="287"/>
      <c r="I1897" s="288"/>
      <c r="J1897" s="287"/>
      <c r="K1897" s="288"/>
      <c r="L1897" s="134"/>
      <c r="M1897" s="133"/>
      <c r="N1897" s="288"/>
      <c r="O1897" s="134"/>
      <c r="P1897" s="166"/>
      <c r="Q1897" s="289"/>
      <c r="R1897" s="165"/>
      <c r="S1897" s="290"/>
      <c r="T1897" s="290"/>
      <c r="U1897" s="290"/>
      <c r="V1897" s="290"/>
      <c r="W1897" s="166"/>
      <c r="X1897" s="135"/>
      <c r="Y1897" s="418">
        <f t="shared" si="346"/>
        <v>0</v>
      </c>
      <c r="Z1897" s="291">
        <f t="shared" si="347"/>
        <v>0</v>
      </c>
      <c r="AA1897" s="163"/>
      <c r="AB1897" s="177" t="str">
        <f t="shared" si="348"/>
        <v/>
      </c>
      <c r="AC1897" s="283" t="str">
        <f t="shared" si="349"/>
        <v/>
      </c>
      <c r="AD1897" s="283" t="str">
        <f t="shared" si="350"/>
        <v/>
      </c>
      <c r="AE1897" s="163"/>
      <c r="AF1897" s="162"/>
      <c r="AP1897" s="581"/>
    </row>
    <row r="1898" spans="1:42" s="141" customFormat="1">
      <c r="A1898" s="134">
        <v>1889</v>
      </c>
      <c r="B1898" s="286"/>
      <c r="C1898" s="146">
        <f t="shared" si="343"/>
        <v>0</v>
      </c>
      <c r="D1898" s="146">
        <f t="shared" si="344"/>
        <v>1</v>
      </c>
      <c r="E1898" s="146">
        <f t="shared" si="345"/>
        <v>1900</v>
      </c>
      <c r="F1898" s="287"/>
      <c r="G1898" s="287"/>
      <c r="H1898" s="287"/>
      <c r="I1898" s="288"/>
      <c r="J1898" s="287"/>
      <c r="K1898" s="288"/>
      <c r="L1898" s="134"/>
      <c r="M1898" s="133"/>
      <c r="N1898" s="288"/>
      <c r="O1898" s="134"/>
      <c r="P1898" s="166"/>
      <c r="Q1898" s="289"/>
      <c r="R1898" s="165"/>
      <c r="S1898" s="290"/>
      <c r="T1898" s="290"/>
      <c r="U1898" s="290"/>
      <c r="V1898" s="290"/>
      <c r="W1898" s="166"/>
      <c r="X1898" s="135"/>
      <c r="Y1898" s="418">
        <f t="shared" si="346"/>
        <v>0</v>
      </c>
      <c r="Z1898" s="291">
        <f t="shared" si="347"/>
        <v>0</v>
      </c>
      <c r="AA1898" s="163"/>
      <c r="AB1898" s="177" t="str">
        <f t="shared" si="348"/>
        <v/>
      </c>
      <c r="AC1898" s="283" t="str">
        <f t="shared" si="349"/>
        <v/>
      </c>
      <c r="AD1898" s="283" t="str">
        <f t="shared" si="350"/>
        <v/>
      </c>
      <c r="AE1898" s="163"/>
      <c r="AF1898" s="162"/>
      <c r="AP1898" s="581"/>
    </row>
    <row r="1899" spans="1:42" s="141" customFormat="1">
      <c r="A1899" s="134">
        <v>1890</v>
      </c>
      <c r="B1899" s="286"/>
      <c r="C1899" s="146">
        <f t="shared" si="343"/>
        <v>0</v>
      </c>
      <c r="D1899" s="146">
        <f t="shared" si="344"/>
        <v>1</v>
      </c>
      <c r="E1899" s="146">
        <f t="shared" si="345"/>
        <v>1900</v>
      </c>
      <c r="F1899" s="287"/>
      <c r="G1899" s="287"/>
      <c r="H1899" s="287"/>
      <c r="I1899" s="288"/>
      <c r="J1899" s="287"/>
      <c r="K1899" s="288"/>
      <c r="L1899" s="134"/>
      <c r="M1899" s="133"/>
      <c r="N1899" s="288"/>
      <c r="O1899" s="134"/>
      <c r="P1899" s="166"/>
      <c r="Q1899" s="289"/>
      <c r="R1899" s="165"/>
      <c r="S1899" s="290"/>
      <c r="T1899" s="290"/>
      <c r="U1899" s="290"/>
      <c r="V1899" s="290"/>
      <c r="W1899" s="166"/>
      <c r="X1899" s="135"/>
      <c r="Y1899" s="418">
        <f t="shared" si="346"/>
        <v>0</v>
      </c>
      <c r="Z1899" s="291">
        <f t="shared" si="347"/>
        <v>0</v>
      </c>
      <c r="AA1899" s="163"/>
      <c r="AB1899" s="177" t="str">
        <f t="shared" si="348"/>
        <v/>
      </c>
      <c r="AC1899" s="283" t="str">
        <f t="shared" si="349"/>
        <v/>
      </c>
      <c r="AD1899" s="283" t="str">
        <f t="shared" si="350"/>
        <v/>
      </c>
      <c r="AE1899" s="163"/>
      <c r="AF1899" s="162"/>
      <c r="AP1899" s="581"/>
    </row>
    <row r="1900" spans="1:42" s="141" customFormat="1">
      <c r="A1900" s="134">
        <v>1891</v>
      </c>
      <c r="B1900" s="286"/>
      <c r="C1900" s="146">
        <f t="shared" si="343"/>
        <v>0</v>
      </c>
      <c r="D1900" s="146">
        <f t="shared" si="344"/>
        <v>1</v>
      </c>
      <c r="E1900" s="146">
        <f t="shared" si="345"/>
        <v>1900</v>
      </c>
      <c r="F1900" s="287"/>
      <c r="G1900" s="287"/>
      <c r="H1900" s="287"/>
      <c r="I1900" s="288"/>
      <c r="J1900" s="287"/>
      <c r="K1900" s="288"/>
      <c r="L1900" s="134"/>
      <c r="M1900" s="133"/>
      <c r="N1900" s="288"/>
      <c r="O1900" s="134"/>
      <c r="P1900" s="166"/>
      <c r="Q1900" s="289"/>
      <c r="R1900" s="165"/>
      <c r="S1900" s="290"/>
      <c r="T1900" s="290"/>
      <c r="U1900" s="290"/>
      <c r="V1900" s="290"/>
      <c r="W1900" s="166"/>
      <c r="X1900" s="135"/>
      <c r="Y1900" s="418">
        <f t="shared" si="346"/>
        <v>0</v>
      </c>
      <c r="Z1900" s="291">
        <f t="shared" si="347"/>
        <v>0</v>
      </c>
      <c r="AA1900" s="163"/>
      <c r="AB1900" s="177" t="str">
        <f t="shared" si="348"/>
        <v/>
      </c>
      <c r="AC1900" s="283" t="str">
        <f t="shared" si="349"/>
        <v/>
      </c>
      <c r="AD1900" s="283" t="str">
        <f t="shared" si="350"/>
        <v/>
      </c>
      <c r="AE1900" s="163"/>
      <c r="AF1900" s="162"/>
      <c r="AP1900" s="581"/>
    </row>
    <row r="1901" spans="1:42" s="141" customFormat="1">
      <c r="A1901" s="134">
        <v>1892</v>
      </c>
      <c r="B1901" s="286"/>
      <c r="C1901" s="146">
        <f t="shared" si="343"/>
        <v>0</v>
      </c>
      <c r="D1901" s="146">
        <f t="shared" si="344"/>
        <v>1</v>
      </c>
      <c r="E1901" s="146">
        <f t="shared" si="345"/>
        <v>1900</v>
      </c>
      <c r="F1901" s="287"/>
      <c r="G1901" s="287"/>
      <c r="H1901" s="287"/>
      <c r="I1901" s="288"/>
      <c r="J1901" s="287"/>
      <c r="K1901" s="288"/>
      <c r="L1901" s="134"/>
      <c r="M1901" s="133"/>
      <c r="N1901" s="288"/>
      <c r="O1901" s="134"/>
      <c r="P1901" s="166"/>
      <c r="Q1901" s="289"/>
      <c r="R1901" s="165"/>
      <c r="S1901" s="290"/>
      <c r="T1901" s="290"/>
      <c r="U1901" s="290"/>
      <c r="V1901" s="290"/>
      <c r="W1901" s="166"/>
      <c r="X1901" s="135"/>
      <c r="Y1901" s="418">
        <f t="shared" si="346"/>
        <v>0</v>
      </c>
      <c r="Z1901" s="291">
        <f t="shared" si="347"/>
        <v>0</v>
      </c>
      <c r="AA1901" s="163"/>
      <c r="AB1901" s="177" t="str">
        <f t="shared" si="348"/>
        <v/>
      </c>
      <c r="AC1901" s="283" t="str">
        <f t="shared" si="349"/>
        <v/>
      </c>
      <c r="AD1901" s="283" t="str">
        <f t="shared" si="350"/>
        <v/>
      </c>
      <c r="AE1901" s="163"/>
      <c r="AF1901" s="162"/>
      <c r="AP1901" s="581"/>
    </row>
    <row r="1902" spans="1:42" s="141" customFormat="1">
      <c r="A1902" s="134">
        <v>1893</v>
      </c>
      <c r="B1902" s="286"/>
      <c r="C1902" s="146">
        <f t="shared" si="343"/>
        <v>0</v>
      </c>
      <c r="D1902" s="146">
        <f t="shared" si="344"/>
        <v>1</v>
      </c>
      <c r="E1902" s="146">
        <f t="shared" si="345"/>
        <v>1900</v>
      </c>
      <c r="F1902" s="287"/>
      <c r="G1902" s="287"/>
      <c r="H1902" s="287"/>
      <c r="I1902" s="288"/>
      <c r="J1902" s="287"/>
      <c r="K1902" s="288"/>
      <c r="L1902" s="134"/>
      <c r="M1902" s="133"/>
      <c r="N1902" s="288"/>
      <c r="O1902" s="134"/>
      <c r="P1902" s="166"/>
      <c r="Q1902" s="289"/>
      <c r="R1902" s="165"/>
      <c r="S1902" s="290"/>
      <c r="T1902" s="290"/>
      <c r="U1902" s="290"/>
      <c r="V1902" s="290"/>
      <c r="W1902" s="166"/>
      <c r="X1902" s="135"/>
      <c r="Y1902" s="418">
        <f t="shared" si="346"/>
        <v>0</v>
      </c>
      <c r="Z1902" s="291">
        <f t="shared" si="347"/>
        <v>0</v>
      </c>
      <c r="AA1902" s="163"/>
      <c r="AB1902" s="177" t="str">
        <f t="shared" si="348"/>
        <v/>
      </c>
      <c r="AC1902" s="283" t="str">
        <f t="shared" si="349"/>
        <v/>
      </c>
      <c r="AD1902" s="283" t="str">
        <f t="shared" si="350"/>
        <v/>
      </c>
      <c r="AE1902" s="163"/>
      <c r="AF1902" s="162"/>
      <c r="AP1902" s="581"/>
    </row>
    <row r="1903" spans="1:42" s="141" customFormat="1">
      <c r="A1903" s="134">
        <v>1894</v>
      </c>
      <c r="B1903" s="286"/>
      <c r="C1903" s="146">
        <f t="shared" si="343"/>
        <v>0</v>
      </c>
      <c r="D1903" s="146">
        <f t="shared" si="344"/>
        <v>1</v>
      </c>
      <c r="E1903" s="146">
        <f t="shared" si="345"/>
        <v>1900</v>
      </c>
      <c r="F1903" s="287"/>
      <c r="G1903" s="287"/>
      <c r="H1903" s="287"/>
      <c r="I1903" s="288"/>
      <c r="J1903" s="287"/>
      <c r="K1903" s="288"/>
      <c r="L1903" s="134"/>
      <c r="M1903" s="133"/>
      <c r="N1903" s="288"/>
      <c r="O1903" s="134"/>
      <c r="P1903" s="166"/>
      <c r="Q1903" s="289"/>
      <c r="R1903" s="165"/>
      <c r="S1903" s="290"/>
      <c r="T1903" s="290"/>
      <c r="U1903" s="290"/>
      <c r="V1903" s="290"/>
      <c r="W1903" s="166"/>
      <c r="X1903" s="135"/>
      <c r="Y1903" s="418">
        <f t="shared" si="346"/>
        <v>0</v>
      </c>
      <c r="Z1903" s="291">
        <f t="shared" si="347"/>
        <v>0</v>
      </c>
      <c r="AA1903" s="163"/>
      <c r="AB1903" s="177" t="str">
        <f t="shared" si="348"/>
        <v/>
      </c>
      <c r="AC1903" s="283" t="str">
        <f t="shared" si="349"/>
        <v/>
      </c>
      <c r="AD1903" s="283" t="str">
        <f t="shared" si="350"/>
        <v/>
      </c>
      <c r="AE1903" s="163"/>
      <c r="AF1903" s="162"/>
      <c r="AP1903" s="581"/>
    </row>
    <row r="1904" spans="1:42" s="141" customFormat="1">
      <c r="A1904" s="134">
        <v>1895</v>
      </c>
      <c r="B1904" s="286"/>
      <c r="C1904" s="146">
        <f t="shared" si="343"/>
        <v>0</v>
      </c>
      <c r="D1904" s="146">
        <f t="shared" si="344"/>
        <v>1</v>
      </c>
      <c r="E1904" s="146">
        <f t="shared" si="345"/>
        <v>1900</v>
      </c>
      <c r="F1904" s="287"/>
      <c r="G1904" s="287"/>
      <c r="H1904" s="287"/>
      <c r="I1904" s="288"/>
      <c r="J1904" s="287"/>
      <c r="K1904" s="288"/>
      <c r="L1904" s="134"/>
      <c r="M1904" s="133"/>
      <c r="N1904" s="288"/>
      <c r="O1904" s="134"/>
      <c r="P1904" s="166"/>
      <c r="Q1904" s="289"/>
      <c r="R1904" s="165"/>
      <c r="S1904" s="290"/>
      <c r="T1904" s="290"/>
      <c r="U1904" s="290"/>
      <c r="V1904" s="290"/>
      <c r="W1904" s="166"/>
      <c r="X1904" s="135"/>
      <c r="Y1904" s="418">
        <f t="shared" si="346"/>
        <v>0</v>
      </c>
      <c r="Z1904" s="291">
        <f t="shared" si="347"/>
        <v>0</v>
      </c>
      <c r="AA1904" s="163"/>
      <c r="AB1904" s="177" t="str">
        <f t="shared" si="348"/>
        <v/>
      </c>
      <c r="AC1904" s="283" t="str">
        <f t="shared" si="349"/>
        <v/>
      </c>
      <c r="AD1904" s="283" t="str">
        <f t="shared" si="350"/>
        <v/>
      </c>
      <c r="AE1904" s="163"/>
      <c r="AF1904" s="162"/>
      <c r="AP1904" s="581"/>
    </row>
    <row r="1905" spans="1:42" s="141" customFormat="1">
      <c r="A1905" s="134">
        <v>1896</v>
      </c>
      <c r="B1905" s="286"/>
      <c r="C1905" s="146">
        <f t="shared" si="343"/>
        <v>0</v>
      </c>
      <c r="D1905" s="146">
        <f t="shared" si="344"/>
        <v>1</v>
      </c>
      <c r="E1905" s="146">
        <f t="shared" si="345"/>
        <v>1900</v>
      </c>
      <c r="F1905" s="287"/>
      <c r="G1905" s="287"/>
      <c r="H1905" s="287"/>
      <c r="I1905" s="288"/>
      <c r="J1905" s="287"/>
      <c r="K1905" s="288"/>
      <c r="L1905" s="134"/>
      <c r="M1905" s="133"/>
      <c r="N1905" s="288"/>
      <c r="O1905" s="134"/>
      <c r="P1905" s="166"/>
      <c r="Q1905" s="289"/>
      <c r="R1905" s="165"/>
      <c r="S1905" s="290"/>
      <c r="T1905" s="290"/>
      <c r="U1905" s="290"/>
      <c r="V1905" s="290"/>
      <c r="W1905" s="166"/>
      <c r="X1905" s="135"/>
      <c r="Y1905" s="418">
        <f t="shared" si="346"/>
        <v>0</v>
      </c>
      <c r="Z1905" s="291">
        <f t="shared" si="347"/>
        <v>0</v>
      </c>
      <c r="AA1905" s="163"/>
      <c r="AB1905" s="177" t="str">
        <f t="shared" si="348"/>
        <v/>
      </c>
      <c r="AC1905" s="283" t="str">
        <f t="shared" si="349"/>
        <v/>
      </c>
      <c r="AD1905" s="283" t="str">
        <f t="shared" si="350"/>
        <v/>
      </c>
      <c r="AE1905" s="163"/>
      <c r="AF1905" s="162"/>
      <c r="AP1905" s="581"/>
    </row>
    <row r="1906" spans="1:42" s="141" customFormat="1">
      <c r="A1906" s="134">
        <v>1897</v>
      </c>
      <c r="B1906" s="286"/>
      <c r="C1906" s="146">
        <f t="shared" si="343"/>
        <v>0</v>
      </c>
      <c r="D1906" s="146">
        <f t="shared" si="344"/>
        <v>1</v>
      </c>
      <c r="E1906" s="146">
        <f t="shared" si="345"/>
        <v>1900</v>
      </c>
      <c r="F1906" s="287"/>
      <c r="G1906" s="287"/>
      <c r="H1906" s="287"/>
      <c r="I1906" s="288"/>
      <c r="J1906" s="287"/>
      <c r="K1906" s="288"/>
      <c r="L1906" s="134"/>
      <c r="M1906" s="133"/>
      <c r="N1906" s="288"/>
      <c r="O1906" s="134"/>
      <c r="P1906" s="166"/>
      <c r="Q1906" s="289"/>
      <c r="R1906" s="165"/>
      <c r="S1906" s="290"/>
      <c r="T1906" s="290"/>
      <c r="U1906" s="290"/>
      <c r="V1906" s="290"/>
      <c r="W1906" s="166"/>
      <c r="X1906" s="135"/>
      <c r="Y1906" s="418">
        <f t="shared" si="346"/>
        <v>0</v>
      </c>
      <c r="Z1906" s="291">
        <f t="shared" si="347"/>
        <v>0</v>
      </c>
      <c r="AA1906" s="163"/>
      <c r="AB1906" s="177" t="str">
        <f t="shared" si="348"/>
        <v/>
      </c>
      <c r="AC1906" s="283" t="str">
        <f t="shared" si="349"/>
        <v/>
      </c>
      <c r="AD1906" s="283" t="str">
        <f t="shared" si="350"/>
        <v/>
      </c>
      <c r="AE1906" s="163"/>
      <c r="AF1906" s="162"/>
      <c r="AP1906" s="581"/>
    </row>
    <row r="1907" spans="1:42" s="141" customFormat="1">
      <c r="A1907" s="134">
        <v>1898</v>
      </c>
      <c r="B1907" s="286"/>
      <c r="C1907" s="146">
        <f t="shared" si="343"/>
        <v>0</v>
      </c>
      <c r="D1907" s="146">
        <f t="shared" si="344"/>
        <v>1</v>
      </c>
      <c r="E1907" s="146">
        <f t="shared" si="345"/>
        <v>1900</v>
      </c>
      <c r="F1907" s="287"/>
      <c r="G1907" s="287"/>
      <c r="H1907" s="287"/>
      <c r="I1907" s="288"/>
      <c r="J1907" s="287"/>
      <c r="K1907" s="288"/>
      <c r="L1907" s="134"/>
      <c r="M1907" s="133"/>
      <c r="N1907" s="288"/>
      <c r="O1907" s="134"/>
      <c r="P1907" s="166"/>
      <c r="Q1907" s="289"/>
      <c r="R1907" s="165"/>
      <c r="S1907" s="290"/>
      <c r="T1907" s="290"/>
      <c r="U1907" s="290"/>
      <c r="V1907" s="290"/>
      <c r="W1907" s="166"/>
      <c r="X1907" s="135"/>
      <c r="Y1907" s="418">
        <f t="shared" si="346"/>
        <v>0</v>
      </c>
      <c r="Z1907" s="291">
        <f t="shared" si="347"/>
        <v>0</v>
      </c>
      <c r="AA1907" s="163"/>
      <c r="AB1907" s="177" t="str">
        <f t="shared" si="348"/>
        <v/>
      </c>
      <c r="AC1907" s="283" t="str">
        <f t="shared" si="349"/>
        <v/>
      </c>
      <c r="AD1907" s="283" t="str">
        <f t="shared" si="350"/>
        <v/>
      </c>
      <c r="AE1907" s="163"/>
      <c r="AF1907" s="162"/>
      <c r="AP1907" s="581"/>
    </row>
    <row r="1908" spans="1:42" s="141" customFormat="1">
      <c r="A1908" s="134">
        <v>1899</v>
      </c>
      <c r="B1908" s="286"/>
      <c r="C1908" s="146">
        <f t="shared" si="343"/>
        <v>0</v>
      </c>
      <c r="D1908" s="146">
        <f t="shared" si="344"/>
        <v>1</v>
      </c>
      <c r="E1908" s="146">
        <f t="shared" si="345"/>
        <v>1900</v>
      </c>
      <c r="F1908" s="287"/>
      <c r="G1908" s="287"/>
      <c r="H1908" s="287"/>
      <c r="I1908" s="288"/>
      <c r="J1908" s="287"/>
      <c r="K1908" s="288"/>
      <c r="L1908" s="134"/>
      <c r="M1908" s="133"/>
      <c r="N1908" s="288"/>
      <c r="O1908" s="134"/>
      <c r="P1908" s="166"/>
      <c r="Q1908" s="289"/>
      <c r="R1908" s="165"/>
      <c r="S1908" s="290"/>
      <c r="T1908" s="290"/>
      <c r="U1908" s="290"/>
      <c r="V1908" s="290"/>
      <c r="W1908" s="166"/>
      <c r="X1908" s="135"/>
      <c r="Y1908" s="418">
        <f t="shared" si="346"/>
        <v>0</v>
      </c>
      <c r="Z1908" s="291">
        <f t="shared" si="347"/>
        <v>0</v>
      </c>
      <c r="AA1908" s="163"/>
      <c r="AB1908" s="177" t="str">
        <f t="shared" si="348"/>
        <v/>
      </c>
      <c r="AC1908" s="283" t="str">
        <f t="shared" si="349"/>
        <v/>
      </c>
      <c r="AD1908" s="283" t="str">
        <f t="shared" si="350"/>
        <v/>
      </c>
      <c r="AE1908" s="163"/>
      <c r="AF1908" s="162"/>
      <c r="AP1908" s="581"/>
    </row>
    <row r="1909" spans="1:42" s="141" customFormat="1">
      <c r="A1909" s="134">
        <v>1900</v>
      </c>
      <c r="B1909" s="286"/>
      <c r="C1909" s="146">
        <f t="shared" si="343"/>
        <v>0</v>
      </c>
      <c r="D1909" s="146">
        <f t="shared" si="344"/>
        <v>1</v>
      </c>
      <c r="E1909" s="146">
        <f t="shared" si="345"/>
        <v>1900</v>
      </c>
      <c r="F1909" s="287"/>
      <c r="G1909" s="287"/>
      <c r="H1909" s="287"/>
      <c r="I1909" s="288"/>
      <c r="J1909" s="287"/>
      <c r="K1909" s="288"/>
      <c r="L1909" s="134"/>
      <c r="M1909" s="133"/>
      <c r="N1909" s="288"/>
      <c r="O1909" s="134"/>
      <c r="P1909" s="166"/>
      <c r="Q1909" s="289"/>
      <c r="R1909" s="165"/>
      <c r="S1909" s="290"/>
      <c r="T1909" s="290"/>
      <c r="U1909" s="290"/>
      <c r="V1909" s="290"/>
      <c r="W1909" s="166"/>
      <c r="X1909" s="135"/>
      <c r="Y1909" s="418">
        <f t="shared" si="346"/>
        <v>0</v>
      </c>
      <c r="Z1909" s="291">
        <f t="shared" si="347"/>
        <v>0</v>
      </c>
      <c r="AA1909" s="163"/>
      <c r="AB1909" s="177" t="str">
        <f t="shared" si="348"/>
        <v/>
      </c>
      <c r="AC1909" s="283" t="str">
        <f t="shared" si="349"/>
        <v/>
      </c>
      <c r="AD1909" s="283" t="str">
        <f t="shared" si="350"/>
        <v/>
      </c>
      <c r="AE1909" s="163"/>
      <c r="AF1909" s="162"/>
      <c r="AP1909" s="581"/>
    </row>
    <row r="1910" spans="1:42" s="141" customFormat="1">
      <c r="A1910" s="134">
        <v>1901</v>
      </c>
      <c r="B1910" s="286"/>
      <c r="C1910" s="146">
        <f t="shared" si="343"/>
        <v>0</v>
      </c>
      <c r="D1910" s="146">
        <f t="shared" si="344"/>
        <v>1</v>
      </c>
      <c r="E1910" s="146">
        <f t="shared" si="345"/>
        <v>1900</v>
      </c>
      <c r="F1910" s="287"/>
      <c r="G1910" s="287"/>
      <c r="H1910" s="287"/>
      <c r="I1910" s="288"/>
      <c r="J1910" s="287"/>
      <c r="K1910" s="288"/>
      <c r="L1910" s="134"/>
      <c r="M1910" s="133"/>
      <c r="N1910" s="288"/>
      <c r="O1910" s="134"/>
      <c r="P1910" s="166"/>
      <c r="Q1910" s="289"/>
      <c r="R1910" s="165"/>
      <c r="S1910" s="290"/>
      <c r="T1910" s="290"/>
      <c r="U1910" s="290"/>
      <c r="V1910" s="290"/>
      <c r="W1910" s="166"/>
      <c r="X1910" s="135"/>
      <c r="Y1910" s="418">
        <f t="shared" si="346"/>
        <v>0</v>
      </c>
      <c r="Z1910" s="291">
        <f t="shared" si="347"/>
        <v>0</v>
      </c>
      <c r="AA1910" s="163"/>
      <c r="AB1910" s="177" t="str">
        <f t="shared" si="348"/>
        <v/>
      </c>
      <c r="AC1910" s="283" t="str">
        <f t="shared" si="349"/>
        <v/>
      </c>
      <c r="AD1910" s="283" t="str">
        <f t="shared" si="350"/>
        <v/>
      </c>
      <c r="AE1910" s="163"/>
      <c r="AF1910" s="162"/>
      <c r="AP1910" s="581"/>
    </row>
    <row r="1911" spans="1:42" s="141" customFormat="1">
      <c r="A1911" s="134">
        <v>1902</v>
      </c>
      <c r="B1911" s="286"/>
      <c r="C1911" s="146">
        <f t="shared" si="343"/>
        <v>0</v>
      </c>
      <c r="D1911" s="146">
        <f t="shared" si="344"/>
        <v>1</v>
      </c>
      <c r="E1911" s="146">
        <f t="shared" si="345"/>
        <v>1900</v>
      </c>
      <c r="F1911" s="287"/>
      <c r="G1911" s="287"/>
      <c r="H1911" s="287"/>
      <c r="I1911" s="288"/>
      <c r="J1911" s="287"/>
      <c r="K1911" s="288"/>
      <c r="L1911" s="134"/>
      <c r="M1911" s="133"/>
      <c r="N1911" s="288"/>
      <c r="O1911" s="134"/>
      <c r="P1911" s="166"/>
      <c r="Q1911" s="289"/>
      <c r="R1911" s="165"/>
      <c r="S1911" s="290"/>
      <c r="T1911" s="290"/>
      <c r="U1911" s="290"/>
      <c r="V1911" s="290"/>
      <c r="W1911" s="166"/>
      <c r="X1911" s="135"/>
      <c r="Y1911" s="418">
        <f t="shared" si="346"/>
        <v>0</v>
      </c>
      <c r="Z1911" s="291">
        <f t="shared" si="347"/>
        <v>0</v>
      </c>
      <c r="AA1911" s="163"/>
      <c r="AB1911" s="177" t="str">
        <f t="shared" si="348"/>
        <v/>
      </c>
      <c r="AC1911" s="283" t="str">
        <f t="shared" si="349"/>
        <v/>
      </c>
      <c r="AD1911" s="283" t="str">
        <f t="shared" si="350"/>
        <v/>
      </c>
      <c r="AE1911" s="163"/>
      <c r="AF1911" s="162"/>
      <c r="AP1911" s="581"/>
    </row>
    <row r="1912" spans="1:42" s="141" customFormat="1">
      <c r="A1912" s="134">
        <v>1903</v>
      </c>
      <c r="B1912" s="286"/>
      <c r="C1912" s="146">
        <f t="shared" si="343"/>
        <v>0</v>
      </c>
      <c r="D1912" s="146">
        <f t="shared" si="344"/>
        <v>1</v>
      </c>
      <c r="E1912" s="146">
        <f t="shared" si="345"/>
        <v>1900</v>
      </c>
      <c r="F1912" s="287"/>
      <c r="G1912" s="287"/>
      <c r="H1912" s="287"/>
      <c r="I1912" s="288"/>
      <c r="J1912" s="287"/>
      <c r="K1912" s="288"/>
      <c r="L1912" s="134"/>
      <c r="M1912" s="133"/>
      <c r="N1912" s="288"/>
      <c r="O1912" s="134"/>
      <c r="P1912" s="166"/>
      <c r="Q1912" s="289"/>
      <c r="R1912" s="165"/>
      <c r="S1912" s="290"/>
      <c r="T1912" s="290"/>
      <c r="U1912" s="290"/>
      <c r="V1912" s="290"/>
      <c r="W1912" s="166"/>
      <c r="X1912" s="135"/>
      <c r="Y1912" s="418">
        <f t="shared" si="346"/>
        <v>0</v>
      </c>
      <c r="Z1912" s="291">
        <f t="shared" si="347"/>
        <v>0</v>
      </c>
      <c r="AA1912" s="163"/>
      <c r="AB1912" s="177" t="str">
        <f t="shared" si="348"/>
        <v/>
      </c>
      <c r="AC1912" s="283" t="str">
        <f t="shared" si="349"/>
        <v/>
      </c>
      <c r="AD1912" s="283" t="str">
        <f t="shared" si="350"/>
        <v/>
      </c>
      <c r="AE1912" s="163"/>
      <c r="AF1912" s="162"/>
      <c r="AP1912" s="581"/>
    </row>
    <row r="1913" spans="1:42" s="141" customFormat="1">
      <c r="A1913" s="134">
        <v>1904</v>
      </c>
      <c r="B1913" s="286"/>
      <c r="C1913" s="146">
        <f t="shared" si="343"/>
        <v>0</v>
      </c>
      <c r="D1913" s="146">
        <f t="shared" si="344"/>
        <v>1</v>
      </c>
      <c r="E1913" s="146">
        <f t="shared" si="345"/>
        <v>1900</v>
      </c>
      <c r="F1913" s="287"/>
      <c r="G1913" s="287"/>
      <c r="H1913" s="287"/>
      <c r="I1913" s="288"/>
      <c r="J1913" s="287"/>
      <c r="K1913" s="288"/>
      <c r="L1913" s="134"/>
      <c r="M1913" s="133"/>
      <c r="N1913" s="288"/>
      <c r="O1913" s="134"/>
      <c r="P1913" s="166"/>
      <c r="Q1913" s="289"/>
      <c r="R1913" s="165"/>
      <c r="S1913" s="290"/>
      <c r="T1913" s="290"/>
      <c r="U1913" s="290"/>
      <c r="V1913" s="290"/>
      <c r="W1913" s="166"/>
      <c r="X1913" s="135"/>
      <c r="Y1913" s="418">
        <f t="shared" si="346"/>
        <v>0</v>
      </c>
      <c r="Z1913" s="291">
        <f t="shared" si="347"/>
        <v>0</v>
      </c>
      <c r="AA1913" s="163"/>
      <c r="AB1913" s="177" t="str">
        <f t="shared" si="348"/>
        <v/>
      </c>
      <c r="AC1913" s="283" t="str">
        <f t="shared" si="349"/>
        <v/>
      </c>
      <c r="AD1913" s="283" t="str">
        <f t="shared" si="350"/>
        <v/>
      </c>
      <c r="AE1913" s="163"/>
      <c r="AF1913" s="162"/>
      <c r="AP1913" s="581"/>
    </row>
    <row r="1914" spans="1:42" s="141" customFormat="1">
      <c r="A1914" s="134">
        <v>1905</v>
      </c>
      <c r="B1914" s="286"/>
      <c r="C1914" s="146">
        <f t="shared" si="343"/>
        <v>0</v>
      </c>
      <c r="D1914" s="146">
        <f t="shared" si="344"/>
        <v>1</v>
      </c>
      <c r="E1914" s="146">
        <f t="shared" si="345"/>
        <v>1900</v>
      </c>
      <c r="F1914" s="287"/>
      <c r="G1914" s="287"/>
      <c r="H1914" s="287"/>
      <c r="I1914" s="288"/>
      <c r="J1914" s="287"/>
      <c r="K1914" s="288"/>
      <c r="L1914" s="134"/>
      <c r="M1914" s="133"/>
      <c r="N1914" s="288"/>
      <c r="O1914" s="134"/>
      <c r="P1914" s="166"/>
      <c r="Q1914" s="289"/>
      <c r="R1914" s="165"/>
      <c r="S1914" s="290"/>
      <c r="T1914" s="290"/>
      <c r="U1914" s="290"/>
      <c r="V1914" s="290"/>
      <c r="W1914" s="166"/>
      <c r="X1914" s="135"/>
      <c r="Y1914" s="418">
        <f t="shared" si="346"/>
        <v>0</v>
      </c>
      <c r="Z1914" s="291">
        <f t="shared" si="347"/>
        <v>0</v>
      </c>
      <c r="AA1914" s="163"/>
      <c r="AB1914" s="177" t="str">
        <f t="shared" si="348"/>
        <v/>
      </c>
      <c r="AC1914" s="283" t="str">
        <f t="shared" si="349"/>
        <v/>
      </c>
      <c r="AD1914" s="283" t="str">
        <f t="shared" si="350"/>
        <v/>
      </c>
      <c r="AE1914" s="163"/>
      <c r="AF1914" s="162"/>
      <c r="AP1914" s="581"/>
    </row>
    <row r="1915" spans="1:42" s="141" customFormat="1">
      <c r="A1915" s="134">
        <v>1906</v>
      </c>
      <c r="B1915" s="286"/>
      <c r="C1915" s="146">
        <f t="shared" si="343"/>
        <v>0</v>
      </c>
      <c r="D1915" s="146">
        <f t="shared" si="344"/>
        <v>1</v>
      </c>
      <c r="E1915" s="146">
        <f t="shared" si="345"/>
        <v>1900</v>
      </c>
      <c r="F1915" s="287"/>
      <c r="G1915" s="287"/>
      <c r="H1915" s="287"/>
      <c r="I1915" s="288"/>
      <c r="J1915" s="287"/>
      <c r="K1915" s="288"/>
      <c r="L1915" s="134"/>
      <c r="M1915" s="133"/>
      <c r="N1915" s="288"/>
      <c r="O1915" s="134"/>
      <c r="P1915" s="166"/>
      <c r="Q1915" s="289"/>
      <c r="R1915" s="165"/>
      <c r="S1915" s="290"/>
      <c r="T1915" s="290"/>
      <c r="U1915" s="290"/>
      <c r="V1915" s="290"/>
      <c r="W1915" s="166"/>
      <c r="X1915" s="135"/>
      <c r="Y1915" s="418">
        <f t="shared" si="346"/>
        <v>0</v>
      </c>
      <c r="Z1915" s="291">
        <f t="shared" si="347"/>
        <v>0</v>
      </c>
      <c r="AA1915" s="163"/>
      <c r="AB1915" s="177" t="str">
        <f t="shared" si="348"/>
        <v/>
      </c>
      <c r="AC1915" s="283" t="str">
        <f t="shared" si="349"/>
        <v/>
      </c>
      <c r="AD1915" s="283" t="str">
        <f t="shared" si="350"/>
        <v/>
      </c>
      <c r="AE1915" s="163"/>
      <c r="AF1915" s="162"/>
      <c r="AP1915" s="581"/>
    </row>
    <row r="1916" spans="1:42" s="141" customFormat="1">
      <c r="A1916" s="134">
        <v>1907</v>
      </c>
      <c r="B1916" s="286"/>
      <c r="C1916" s="146">
        <f t="shared" si="343"/>
        <v>0</v>
      </c>
      <c r="D1916" s="146">
        <f t="shared" si="344"/>
        <v>1</v>
      </c>
      <c r="E1916" s="146">
        <f t="shared" si="345"/>
        <v>1900</v>
      </c>
      <c r="F1916" s="287"/>
      <c r="G1916" s="287"/>
      <c r="H1916" s="287"/>
      <c r="I1916" s="288"/>
      <c r="J1916" s="287"/>
      <c r="K1916" s="288"/>
      <c r="L1916" s="134"/>
      <c r="M1916" s="133"/>
      <c r="N1916" s="288"/>
      <c r="O1916" s="134"/>
      <c r="P1916" s="166"/>
      <c r="Q1916" s="289"/>
      <c r="R1916" s="165"/>
      <c r="S1916" s="290"/>
      <c r="T1916" s="290"/>
      <c r="U1916" s="290"/>
      <c r="V1916" s="290"/>
      <c r="W1916" s="166"/>
      <c r="X1916" s="135"/>
      <c r="Y1916" s="418">
        <f t="shared" si="346"/>
        <v>0</v>
      </c>
      <c r="Z1916" s="291">
        <f t="shared" si="347"/>
        <v>0</v>
      </c>
      <c r="AA1916" s="163"/>
      <c r="AB1916" s="177" t="str">
        <f t="shared" si="348"/>
        <v/>
      </c>
      <c r="AC1916" s="283" t="str">
        <f t="shared" si="349"/>
        <v/>
      </c>
      <c r="AD1916" s="283" t="str">
        <f t="shared" si="350"/>
        <v/>
      </c>
      <c r="AE1916" s="163"/>
      <c r="AF1916" s="162"/>
      <c r="AP1916" s="581"/>
    </row>
    <row r="1917" spans="1:42" s="141" customFormat="1">
      <c r="A1917" s="134">
        <v>1908</v>
      </c>
      <c r="B1917" s="286"/>
      <c r="C1917" s="146">
        <f t="shared" si="343"/>
        <v>0</v>
      </c>
      <c r="D1917" s="146">
        <f t="shared" si="344"/>
        <v>1</v>
      </c>
      <c r="E1917" s="146">
        <f t="shared" si="345"/>
        <v>1900</v>
      </c>
      <c r="F1917" s="287"/>
      <c r="G1917" s="287"/>
      <c r="H1917" s="287"/>
      <c r="I1917" s="288"/>
      <c r="J1917" s="287"/>
      <c r="K1917" s="288"/>
      <c r="L1917" s="134"/>
      <c r="M1917" s="133"/>
      <c r="N1917" s="288"/>
      <c r="O1917" s="134"/>
      <c r="P1917" s="166"/>
      <c r="Q1917" s="289"/>
      <c r="R1917" s="165"/>
      <c r="S1917" s="290"/>
      <c r="T1917" s="290"/>
      <c r="U1917" s="290"/>
      <c r="V1917" s="290"/>
      <c r="W1917" s="166"/>
      <c r="X1917" s="135"/>
      <c r="Y1917" s="418">
        <f t="shared" si="346"/>
        <v>0</v>
      </c>
      <c r="Z1917" s="291">
        <f t="shared" si="347"/>
        <v>0</v>
      </c>
      <c r="AA1917" s="163"/>
      <c r="AB1917" s="177" t="str">
        <f t="shared" si="348"/>
        <v/>
      </c>
      <c r="AC1917" s="283" t="str">
        <f t="shared" si="349"/>
        <v/>
      </c>
      <c r="AD1917" s="283" t="str">
        <f t="shared" si="350"/>
        <v/>
      </c>
      <c r="AE1917" s="163"/>
      <c r="AF1917" s="162"/>
      <c r="AP1917" s="581"/>
    </row>
    <row r="1918" spans="1:42" s="141" customFormat="1">
      <c r="A1918" s="134">
        <v>1909</v>
      </c>
      <c r="B1918" s="286"/>
      <c r="C1918" s="146">
        <f t="shared" si="343"/>
        <v>0</v>
      </c>
      <c r="D1918" s="146">
        <f t="shared" si="344"/>
        <v>1</v>
      </c>
      <c r="E1918" s="146">
        <f t="shared" si="345"/>
        <v>1900</v>
      </c>
      <c r="F1918" s="287"/>
      <c r="G1918" s="287"/>
      <c r="H1918" s="287"/>
      <c r="I1918" s="288"/>
      <c r="J1918" s="287"/>
      <c r="K1918" s="288"/>
      <c r="L1918" s="134"/>
      <c r="M1918" s="133"/>
      <c r="N1918" s="288"/>
      <c r="O1918" s="134"/>
      <c r="P1918" s="166"/>
      <c r="Q1918" s="289"/>
      <c r="R1918" s="165"/>
      <c r="S1918" s="290"/>
      <c r="T1918" s="290"/>
      <c r="U1918" s="290"/>
      <c r="V1918" s="290"/>
      <c r="W1918" s="166"/>
      <c r="X1918" s="135"/>
      <c r="Y1918" s="418">
        <f t="shared" si="346"/>
        <v>0</v>
      </c>
      <c r="Z1918" s="291">
        <f t="shared" si="347"/>
        <v>0</v>
      </c>
      <c r="AA1918" s="163"/>
      <c r="AB1918" s="177" t="str">
        <f t="shared" si="348"/>
        <v/>
      </c>
      <c r="AC1918" s="283" t="str">
        <f t="shared" si="349"/>
        <v/>
      </c>
      <c r="AD1918" s="283" t="str">
        <f t="shared" si="350"/>
        <v/>
      </c>
      <c r="AE1918" s="163"/>
      <c r="AF1918" s="162"/>
      <c r="AP1918" s="581"/>
    </row>
    <row r="1919" spans="1:42" s="141" customFormat="1">
      <c r="A1919" s="134">
        <v>1910</v>
      </c>
      <c r="B1919" s="286"/>
      <c r="C1919" s="146">
        <f t="shared" si="343"/>
        <v>0</v>
      </c>
      <c r="D1919" s="146">
        <f t="shared" si="344"/>
        <v>1</v>
      </c>
      <c r="E1919" s="146">
        <f t="shared" si="345"/>
        <v>1900</v>
      </c>
      <c r="F1919" s="287"/>
      <c r="G1919" s="287"/>
      <c r="H1919" s="287"/>
      <c r="I1919" s="288"/>
      <c r="J1919" s="287"/>
      <c r="K1919" s="288"/>
      <c r="L1919" s="134"/>
      <c r="M1919" s="133"/>
      <c r="N1919" s="288"/>
      <c r="O1919" s="134"/>
      <c r="P1919" s="166"/>
      <c r="Q1919" s="289"/>
      <c r="R1919" s="165"/>
      <c r="S1919" s="290"/>
      <c r="T1919" s="290"/>
      <c r="U1919" s="290"/>
      <c r="V1919" s="290"/>
      <c r="W1919" s="166"/>
      <c r="X1919" s="135"/>
      <c r="Y1919" s="418">
        <f t="shared" si="346"/>
        <v>0</v>
      </c>
      <c r="Z1919" s="291">
        <f t="shared" si="347"/>
        <v>0</v>
      </c>
      <c r="AA1919" s="163"/>
      <c r="AB1919" s="177" t="str">
        <f t="shared" si="348"/>
        <v/>
      </c>
      <c r="AC1919" s="283" t="str">
        <f t="shared" si="349"/>
        <v/>
      </c>
      <c r="AD1919" s="283" t="str">
        <f t="shared" si="350"/>
        <v/>
      </c>
      <c r="AE1919" s="163"/>
      <c r="AF1919" s="162"/>
      <c r="AP1919" s="581"/>
    </row>
    <row r="1920" spans="1:42" s="141" customFormat="1">
      <c r="A1920" s="134">
        <v>1911</v>
      </c>
      <c r="B1920" s="286"/>
      <c r="C1920" s="146">
        <f t="shared" si="343"/>
        <v>0</v>
      </c>
      <c r="D1920" s="146">
        <f t="shared" si="344"/>
        <v>1</v>
      </c>
      <c r="E1920" s="146">
        <f t="shared" si="345"/>
        <v>1900</v>
      </c>
      <c r="F1920" s="287"/>
      <c r="G1920" s="287"/>
      <c r="H1920" s="287"/>
      <c r="I1920" s="288"/>
      <c r="J1920" s="287"/>
      <c r="K1920" s="288"/>
      <c r="L1920" s="134"/>
      <c r="M1920" s="133"/>
      <c r="N1920" s="288"/>
      <c r="O1920" s="134"/>
      <c r="P1920" s="166"/>
      <c r="Q1920" s="289"/>
      <c r="R1920" s="165"/>
      <c r="S1920" s="290"/>
      <c r="T1920" s="290"/>
      <c r="U1920" s="290"/>
      <c r="V1920" s="290"/>
      <c r="W1920" s="166"/>
      <c r="X1920" s="135"/>
      <c r="Y1920" s="418">
        <f t="shared" si="346"/>
        <v>0</v>
      </c>
      <c r="Z1920" s="291">
        <f t="shared" si="347"/>
        <v>0</v>
      </c>
      <c r="AA1920" s="163"/>
      <c r="AB1920" s="177" t="str">
        <f t="shared" si="348"/>
        <v/>
      </c>
      <c r="AC1920" s="283" t="str">
        <f t="shared" si="349"/>
        <v/>
      </c>
      <c r="AD1920" s="283" t="str">
        <f t="shared" si="350"/>
        <v/>
      </c>
      <c r="AE1920" s="163"/>
      <c r="AF1920" s="162"/>
      <c r="AP1920" s="581"/>
    </row>
    <row r="1921" spans="1:42" s="141" customFormat="1">
      <c r="A1921" s="134">
        <v>1912</v>
      </c>
      <c r="B1921" s="286"/>
      <c r="C1921" s="146">
        <f t="shared" si="343"/>
        <v>0</v>
      </c>
      <c r="D1921" s="146">
        <f t="shared" si="344"/>
        <v>1</v>
      </c>
      <c r="E1921" s="146">
        <f t="shared" si="345"/>
        <v>1900</v>
      </c>
      <c r="F1921" s="287"/>
      <c r="G1921" s="287"/>
      <c r="H1921" s="287"/>
      <c r="I1921" s="288"/>
      <c r="J1921" s="287"/>
      <c r="K1921" s="288"/>
      <c r="L1921" s="134"/>
      <c r="M1921" s="133"/>
      <c r="N1921" s="288"/>
      <c r="O1921" s="134"/>
      <c r="P1921" s="166"/>
      <c r="Q1921" s="289"/>
      <c r="R1921" s="165"/>
      <c r="S1921" s="290"/>
      <c r="T1921" s="290"/>
      <c r="U1921" s="290"/>
      <c r="V1921" s="290"/>
      <c r="W1921" s="166"/>
      <c r="X1921" s="135"/>
      <c r="Y1921" s="418">
        <f t="shared" si="346"/>
        <v>0</v>
      </c>
      <c r="Z1921" s="291">
        <f t="shared" si="347"/>
        <v>0</v>
      </c>
      <c r="AA1921" s="163"/>
      <c r="AB1921" s="177" t="str">
        <f t="shared" si="348"/>
        <v/>
      </c>
      <c r="AC1921" s="283" t="str">
        <f t="shared" si="349"/>
        <v/>
      </c>
      <c r="AD1921" s="283" t="str">
        <f t="shared" si="350"/>
        <v/>
      </c>
      <c r="AE1921" s="163"/>
      <c r="AF1921" s="162"/>
      <c r="AP1921" s="581"/>
    </row>
    <row r="1922" spans="1:42" s="141" customFormat="1">
      <c r="A1922" s="134">
        <v>1913</v>
      </c>
      <c r="B1922" s="286"/>
      <c r="C1922" s="146">
        <f t="shared" si="343"/>
        <v>0</v>
      </c>
      <c r="D1922" s="146">
        <f t="shared" si="344"/>
        <v>1</v>
      </c>
      <c r="E1922" s="146">
        <f t="shared" si="345"/>
        <v>1900</v>
      </c>
      <c r="F1922" s="287"/>
      <c r="G1922" s="287"/>
      <c r="H1922" s="287"/>
      <c r="I1922" s="288"/>
      <c r="J1922" s="287"/>
      <c r="K1922" s="288"/>
      <c r="L1922" s="134"/>
      <c r="M1922" s="133"/>
      <c r="N1922" s="288"/>
      <c r="O1922" s="134"/>
      <c r="P1922" s="166"/>
      <c r="Q1922" s="289"/>
      <c r="R1922" s="165"/>
      <c r="S1922" s="290"/>
      <c r="T1922" s="290"/>
      <c r="U1922" s="290"/>
      <c r="V1922" s="290"/>
      <c r="W1922" s="166"/>
      <c r="X1922" s="135"/>
      <c r="Y1922" s="418">
        <f t="shared" si="346"/>
        <v>0</v>
      </c>
      <c r="Z1922" s="291">
        <f t="shared" si="347"/>
        <v>0</v>
      </c>
      <c r="AA1922" s="163"/>
      <c r="AB1922" s="177" t="str">
        <f t="shared" si="348"/>
        <v/>
      </c>
      <c r="AC1922" s="283" t="str">
        <f t="shared" si="349"/>
        <v/>
      </c>
      <c r="AD1922" s="283" t="str">
        <f t="shared" si="350"/>
        <v/>
      </c>
      <c r="AE1922" s="163"/>
      <c r="AF1922" s="162"/>
      <c r="AP1922" s="581"/>
    </row>
    <row r="1923" spans="1:42" s="141" customFormat="1">
      <c r="A1923" s="134">
        <v>1914</v>
      </c>
      <c r="B1923" s="286"/>
      <c r="C1923" s="146">
        <f t="shared" si="343"/>
        <v>0</v>
      </c>
      <c r="D1923" s="146">
        <f t="shared" si="344"/>
        <v>1</v>
      </c>
      <c r="E1923" s="146">
        <f t="shared" si="345"/>
        <v>1900</v>
      </c>
      <c r="F1923" s="287"/>
      <c r="G1923" s="287"/>
      <c r="H1923" s="287"/>
      <c r="I1923" s="288"/>
      <c r="J1923" s="287"/>
      <c r="K1923" s="288"/>
      <c r="L1923" s="134"/>
      <c r="M1923" s="133"/>
      <c r="N1923" s="288"/>
      <c r="O1923" s="134"/>
      <c r="P1923" s="166"/>
      <c r="Q1923" s="289"/>
      <c r="R1923" s="165"/>
      <c r="S1923" s="290"/>
      <c r="T1923" s="290"/>
      <c r="U1923" s="290"/>
      <c r="V1923" s="290"/>
      <c r="W1923" s="166"/>
      <c r="X1923" s="135"/>
      <c r="Y1923" s="418">
        <f t="shared" si="346"/>
        <v>0</v>
      </c>
      <c r="Z1923" s="291">
        <f t="shared" si="347"/>
        <v>0</v>
      </c>
      <c r="AA1923" s="163"/>
      <c r="AB1923" s="177" t="str">
        <f t="shared" si="348"/>
        <v/>
      </c>
      <c r="AC1923" s="283" t="str">
        <f t="shared" si="349"/>
        <v/>
      </c>
      <c r="AD1923" s="283" t="str">
        <f t="shared" si="350"/>
        <v/>
      </c>
      <c r="AE1923" s="163"/>
      <c r="AF1923" s="162"/>
      <c r="AP1923" s="581"/>
    </row>
    <row r="1924" spans="1:42" s="141" customFormat="1">
      <c r="A1924" s="134">
        <v>1915</v>
      </c>
      <c r="B1924" s="286"/>
      <c r="C1924" s="146">
        <f t="shared" si="343"/>
        <v>0</v>
      </c>
      <c r="D1924" s="146">
        <f t="shared" si="344"/>
        <v>1</v>
      </c>
      <c r="E1924" s="146">
        <f t="shared" si="345"/>
        <v>1900</v>
      </c>
      <c r="F1924" s="287"/>
      <c r="G1924" s="287"/>
      <c r="H1924" s="287"/>
      <c r="I1924" s="288"/>
      <c r="J1924" s="287"/>
      <c r="K1924" s="288"/>
      <c r="L1924" s="134"/>
      <c r="M1924" s="133"/>
      <c r="N1924" s="288"/>
      <c r="O1924" s="134"/>
      <c r="P1924" s="166"/>
      <c r="Q1924" s="289"/>
      <c r="R1924" s="165"/>
      <c r="S1924" s="290"/>
      <c r="T1924" s="290"/>
      <c r="U1924" s="290"/>
      <c r="V1924" s="290"/>
      <c r="W1924" s="166"/>
      <c r="X1924" s="135"/>
      <c r="Y1924" s="418">
        <f t="shared" si="346"/>
        <v>0</v>
      </c>
      <c r="Z1924" s="291">
        <f t="shared" si="347"/>
        <v>0</v>
      </c>
      <c r="AA1924" s="163"/>
      <c r="AB1924" s="177" t="str">
        <f t="shared" si="348"/>
        <v/>
      </c>
      <c r="AC1924" s="283" t="str">
        <f t="shared" si="349"/>
        <v/>
      </c>
      <c r="AD1924" s="283" t="str">
        <f t="shared" si="350"/>
        <v/>
      </c>
      <c r="AE1924" s="163"/>
      <c r="AF1924" s="162"/>
      <c r="AP1924" s="581"/>
    </row>
    <row r="1925" spans="1:42" s="141" customFormat="1">
      <c r="A1925" s="134">
        <v>1916</v>
      </c>
      <c r="B1925" s="286"/>
      <c r="C1925" s="146">
        <f t="shared" si="343"/>
        <v>0</v>
      </c>
      <c r="D1925" s="146">
        <f t="shared" si="344"/>
        <v>1</v>
      </c>
      <c r="E1925" s="146">
        <f t="shared" si="345"/>
        <v>1900</v>
      </c>
      <c r="F1925" s="287"/>
      <c r="G1925" s="287"/>
      <c r="H1925" s="287"/>
      <c r="I1925" s="288"/>
      <c r="J1925" s="287"/>
      <c r="K1925" s="288"/>
      <c r="L1925" s="134"/>
      <c r="M1925" s="133"/>
      <c r="N1925" s="288"/>
      <c r="O1925" s="134"/>
      <c r="P1925" s="166"/>
      <c r="Q1925" s="289"/>
      <c r="R1925" s="165"/>
      <c r="S1925" s="290"/>
      <c r="T1925" s="290"/>
      <c r="U1925" s="290"/>
      <c r="V1925" s="290"/>
      <c r="W1925" s="166"/>
      <c r="X1925" s="135"/>
      <c r="Y1925" s="418">
        <f t="shared" si="346"/>
        <v>0</v>
      </c>
      <c r="Z1925" s="291">
        <f t="shared" si="347"/>
        <v>0</v>
      </c>
      <c r="AA1925" s="163"/>
      <c r="AB1925" s="177" t="str">
        <f t="shared" si="348"/>
        <v/>
      </c>
      <c r="AC1925" s="283" t="str">
        <f t="shared" si="349"/>
        <v/>
      </c>
      <c r="AD1925" s="283" t="str">
        <f t="shared" si="350"/>
        <v/>
      </c>
      <c r="AE1925" s="163"/>
      <c r="AF1925" s="162"/>
      <c r="AP1925" s="581"/>
    </row>
    <row r="1926" spans="1:42" s="141" customFormat="1">
      <c r="A1926" s="134">
        <v>1917</v>
      </c>
      <c r="B1926" s="286"/>
      <c r="C1926" s="146">
        <f t="shared" si="343"/>
        <v>0</v>
      </c>
      <c r="D1926" s="146">
        <f t="shared" si="344"/>
        <v>1</v>
      </c>
      <c r="E1926" s="146">
        <f t="shared" si="345"/>
        <v>1900</v>
      </c>
      <c r="F1926" s="287"/>
      <c r="G1926" s="287"/>
      <c r="H1926" s="287"/>
      <c r="I1926" s="288"/>
      <c r="J1926" s="287"/>
      <c r="K1926" s="288"/>
      <c r="L1926" s="134"/>
      <c r="M1926" s="133"/>
      <c r="N1926" s="288"/>
      <c r="O1926" s="134"/>
      <c r="P1926" s="166"/>
      <c r="Q1926" s="289"/>
      <c r="R1926" s="165"/>
      <c r="S1926" s="290"/>
      <c r="T1926" s="290"/>
      <c r="U1926" s="290"/>
      <c r="V1926" s="290"/>
      <c r="W1926" s="166"/>
      <c r="X1926" s="135"/>
      <c r="Y1926" s="418">
        <f t="shared" si="346"/>
        <v>0</v>
      </c>
      <c r="Z1926" s="291">
        <f t="shared" si="347"/>
        <v>0</v>
      </c>
      <c r="AA1926" s="163"/>
      <c r="AB1926" s="177" t="str">
        <f t="shared" si="348"/>
        <v/>
      </c>
      <c r="AC1926" s="283" t="str">
        <f t="shared" si="349"/>
        <v/>
      </c>
      <c r="AD1926" s="283" t="str">
        <f t="shared" si="350"/>
        <v/>
      </c>
      <c r="AE1926" s="163"/>
      <c r="AF1926" s="162"/>
      <c r="AP1926" s="581"/>
    </row>
    <row r="1927" spans="1:42" s="141" customFormat="1">
      <c r="A1927" s="134">
        <v>1918</v>
      </c>
      <c r="B1927" s="286"/>
      <c r="C1927" s="146">
        <f t="shared" si="343"/>
        <v>0</v>
      </c>
      <c r="D1927" s="146">
        <f t="shared" si="344"/>
        <v>1</v>
      </c>
      <c r="E1927" s="146">
        <f t="shared" si="345"/>
        <v>1900</v>
      </c>
      <c r="F1927" s="287"/>
      <c r="G1927" s="287"/>
      <c r="H1927" s="287"/>
      <c r="I1927" s="288"/>
      <c r="J1927" s="287"/>
      <c r="K1927" s="288"/>
      <c r="L1927" s="134"/>
      <c r="M1927" s="133"/>
      <c r="N1927" s="288"/>
      <c r="O1927" s="134"/>
      <c r="P1927" s="166"/>
      <c r="Q1927" s="289"/>
      <c r="R1927" s="165"/>
      <c r="S1927" s="290"/>
      <c r="T1927" s="290"/>
      <c r="U1927" s="290"/>
      <c r="V1927" s="290"/>
      <c r="W1927" s="166"/>
      <c r="X1927" s="135"/>
      <c r="Y1927" s="418">
        <f t="shared" si="346"/>
        <v>0</v>
      </c>
      <c r="Z1927" s="291">
        <f t="shared" si="347"/>
        <v>0</v>
      </c>
      <c r="AA1927" s="163"/>
      <c r="AB1927" s="177" t="str">
        <f t="shared" si="348"/>
        <v/>
      </c>
      <c r="AC1927" s="283" t="str">
        <f t="shared" si="349"/>
        <v/>
      </c>
      <c r="AD1927" s="283" t="str">
        <f t="shared" si="350"/>
        <v/>
      </c>
      <c r="AE1927" s="163"/>
      <c r="AF1927" s="162"/>
      <c r="AP1927" s="581"/>
    </row>
    <row r="1928" spans="1:42" s="141" customFormat="1">
      <c r="A1928" s="134">
        <v>1919</v>
      </c>
      <c r="B1928" s="286"/>
      <c r="C1928" s="146">
        <f t="shared" si="343"/>
        <v>0</v>
      </c>
      <c r="D1928" s="146">
        <f t="shared" si="344"/>
        <v>1</v>
      </c>
      <c r="E1928" s="146">
        <f t="shared" si="345"/>
        <v>1900</v>
      </c>
      <c r="F1928" s="287"/>
      <c r="G1928" s="287"/>
      <c r="H1928" s="287"/>
      <c r="I1928" s="288"/>
      <c r="J1928" s="287"/>
      <c r="K1928" s="288"/>
      <c r="L1928" s="134"/>
      <c r="M1928" s="133"/>
      <c r="N1928" s="288"/>
      <c r="O1928" s="134"/>
      <c r="P1928" s="166"/>
      <c r="Q1928" s="289"/>
      <c r="R1928" s="165"/>
      <c r="S1928" s="290"/>
      <c r="T1928" s="290"/>
      <c r="U1928" s="290"/>
      <c r="V1928" s="290"/>
      <c r="W1928" s="166"/>
      <c r="X1928" s="135"/>
      <c r="Y1928" s="418">
        <f t="shared" si="346"/>
        <v>0</v>
      </c>
      <c r="Z1928" s="291">
        <f t="shared" si="347"/>
        <v>0</v>
      </c>
      <c r="AA1928" s="163"/>
      <c r="AB1928" s="177" t="str">
        <f t="shared" si="348"/>
        <v/>
      </c>
      <c r="AC1928" s="283" t="str">
        <f t="shared" si="349"/>
        <v/>
      </c>
      <c r="AD1928" s="283" t="str">
        <f t="shared" si="350"/>
        <v/>
      </c>
      <c r="AE1928" s="163"/>
      <c r="AF1928" s="162"/>
      <c r="AP1928" s="581"/>
    </row>
    <row r="1929" spans="1:42" s="141" customFormat="1">
      <c r="A1929" s="134">
        <v>1920</v>
      </c>
      <c r="B1929" s="286"/>
      <c r="C1929" s="146">
        <f t="shared" si="343"/>
        <v>0</v>
      </c>
      <c r="D1929" s="146">
        <f t="shared" si="344"/>
        <v>1</v>
      </c>
      <c r="E1929" s="146">
        <f t="shared" si="345"/>
        <v>1900</v>
      </c>
      <c r="F1929" s="287"/>
      <c r="G1929" s="287"/>
      <c r="H1929" s="287"/>
      <c r="I1929" s="288"/>
      <c r="J1929" s="287"/>
      <c r="K1929" s="288"/>
      <c r="L1929" s="134"/>
      <c r="M1929" s="133"/>
      <c r="N1929" s="288"/>
      <c r="O1929" s="134"/>
      <c r="P1929" s="166"/>
      <c r="Q1929" s="289"/>
      <c r="R1929" s="165"/>
      <c r="S1929" s="290"/>
      <c r="T1929" s="290"/>
      <c r="U1929" s="290"/>
      <c r="V1929" s="290"/>
      <c r="W1929" s="166"/>
      <c r="X1929" s="135"/>
      <c r="Y1929" s="418">
        <f t="shared" si="346"/>
        <v>0</v>
      </c>
      <c r="Z1929" s="291">
        <f t="shared" si="347"/>
        <v>0</v>
      </c>
      <c r="AA1929" s="163"/>
      <c r="AB1929" s="177" t="str">
        <f t="shared" si="348"/>
        <v/>
      </c>
      <c r="AC1929" s="283" t="str">
        <f t="shared" si="349"/>
        <v/>
      </c>
      <c r="AD1929" s="283" t="str">
        <f t="shared" si="350"/>
        <v/>
      </c>
      <c r="AE1929" s="163"/>
      <c r="AF1929" s="162"/>
      <c r="AP1929" s="581"/>
    </row>
    <row r="1930" spans="1:42" s="141" customFormat="1">
      <c r="A1930" s="134">
        <v>1921</v>
      </c>
      <c r="B1930" s="286"/>
      <c r="C1930" s="146">
        <f t="shared" si="343"/>
        <v>0</v>
      </c>
      <c r="D1930" s="146">
        <f t="shared" si="344"/>
        <v>1</v>
      </c>
      <c r="E1930" s="146">
        <f t="shared" si="345"/>
        <v>1900</v>
      </c>
      <c r="F1930" s="287"/>
      <c r="G1930" s="287"/>
      <c r="H1930" s="287"/>
      <c r="I1930" s="288"/>
      <c r="J1930" s="287"/>
      <c r="K1930" s="288"/>
      <c r="L1930" s="134"/>
      <c r="M1930" s="133"/>
      <c r="N1930" s="288"/>
      <c r="O1930" s="134"/>
      <c r="P1930" s="166"/>
      <c r="Q1930" s="289"/>
      <c r="R1930" s="165"/>
      <c r="S1930" s="290"/>
      <c r="T1930" s="290"/>
      <c r="U1930" s="290"/>
      <c r="V1930" s="290"/>
      <c r="W1930" s="166"/>
      <c r="X1930" s="135"/>
      <c r="Y1930" s="418">
        <f t="shared" si="346"/>
        <v>0</v>
      </c>
      <c r="Z1930" s="291">
        <f t="shared" si="347"/>
        <v>0</v>
      </c>
      <c r="AA1930" s="163"/>
      <c r="AB1930" s="177" t="str">
        <f t="shared" si="348"/>
        <v/>
      </c>
      <c r="AC1930" s="283" t="str">
        <f t="shared" si="349"/>
        <v/>
      </c>
      <c r="AD1930" s="283" t="str">
        <f t="shared" si="350"/>
        <v/>
      </c>
      <c r="AE1930" s="163"/>
      <c r="AF1930" s="162"/>
      <c r="AP1930" s="581"/>
    </row>
    <row r="1931" spans="1:42" s="141" customFormat="1">
      <c r="A1931" s="134">
        <v>1922</v>
      </c>
      <c r="B1931" s="286"/>
      <c r="C1931" s="146">
        <f t="shared" ref="C1931:C1994" si="351">DAY(B1931)</f>
        <v>0</v>
      </c>
      <c r="D1931" s="146">
        <f t="shared" ref="D1931:D1994" si="352">MONTH(B1931)</f>
        <v>1</v>
      </c>
      <c r="E1931" s="146">
        <f t="shared" ref="E1931:E1994" si="353">YEAR(B1931)</f>
        <v>1900</v>
      </c>
      <c r="F1931" s="287"/>
      <c r="G1931" s="287"/>
      <c r="H1931" s="287"/>
      <c r="I1931" s="288"/>
      <c r="J1931" s="287"/>
      <c r="K1931" s="288"/>
      <c r="L1931" s="134"/>
      <c r="M1931" s="133"/>
      <c r="N1931" s="288"/>
      <c r="O1931" s="134"/>
      <c r="P1931" s="166"/>
      <c r="Q1931" s="289"/>
      <c r="R1931" s="165"/>
      <c r="S1931" s="290"/>
      <c r="T1931" s="290"/>
      <c r="U1931" s="290"/>
      <c r="V1931" s="290"/>
      <c r="W1931" s="166"/>
      <c r="X1931" s="135"/>
      <c r="Y1931" s="418">
        <f t="shared" ref="Y1931:Y1994" si="354">X1931*U1931</f>
        <v>0</v>
      </c>
      <c r="Z1931" s="291">
        <f t="shared" ref="Z1931:Z1994" si="355">Y1931*1.1</f>
        <v>0</v>
      </c>
      <c r="AA1931" s="163"/>
      <c r="AB1931" s="177" t="str">
        <f t="shared" ref="AB1931:AB1994" si="356">IF(S1931="","",IF(S1931-U1931=0,"Full","No"))</f>
        <v/>
      </c>
      <c r="AC1931" s="283" t="str">
        <f t="shared" ref="AC1931:AC1994" si="357">IF(AND(S1931&gt;U1931,V1931=0),"Lost",IF(AND(S1931&gt;U1931,V1931&lt;(S1931-U1931)),"Lost",""))</f>
        <v/>
      </c>
      <c r="AD1931" s="283" t="str">
        <f t="shared" ref="AD1931:AD1994" si="358">IF(AND(S1931&gt;U1931,V1931=0),S1931-U1931,IF(AND(S1931&gt;U1931,V1931&lt;(S1931-U1931)),S1931-(U1931+V1931),""))</f>
        <v/>
      </c>
      <c r="AE1931" s="163"/>
      <c r="AF1931" s="162"/>
      <c r="AP1931" s="581"/>
    </row>
    <row r="1932" spans="1:42" s="141" customFormat="1">
      <c r="A1932" s="134">
        <v>1923</v>
      </c>
      <c r="B1932" s="286"/>
      <c r="C1932" s="146">
        <f t="shared" si="351"/>
        <v>0</v>
      </c>
      <c r="D1932" s="146">
        <f t="shared" si="352"/>
        <v>1</v>
      </c>
      <c r="E1932" s="146">
        <f t="shared" si="353"/>
        <v>1900</v>
      </c>
      <c r="F1932" s="287"/>
      <c r="G1932" s="287"/>
      <c r="H1932" s="287"/>
      <c r="I1932" s="288"/>
      <c r="J1932" s="287"/>
      <c r="K1932" s="288"/>
      <c r="L1932" s="134"/>
      <c r="M1932" s="133"/>
      <c r="N1932" s="288"/>
      <c r="O1932" s="134"/>
      <c r="P1932" s="166"/>
      <c r="Q1932" s="289"/>
      <c r="R1932" s="165"/>
      <c r="S1932" s="290"/>
      <c r="T1932" s="290"/>
      <c r="U1932" s="290"/>
      <c r="V1932" s="290"/>
      <c r="W1932" s="166"/>
      <c r="X1932" s="135"/>
      <c r="Y1932" s="418">
        <f t="shared" si="354"/>
        <v>0</v>
      </c>
      <c r="Z1932" s="291">
        <f t="shared" si="355"/>
        <v>0</v>
      </c>
      <c r="AA1932" s="163"/>
      <c r="AB1932" s="177" t="str">
        <f t="shared" si="356"/>
        <v/>
      </c>
      <c r="AC1932" s="283" t="str">
        <f t="shared" si="357"/>
        <v/>
      </c>
      <c r="AD1932" s="283" t="str">
        <f t="shared" si="358"/>
        <v/>
      </c>
      <c r="AE1932" s="163"/>
      <c r="AF1932" s="162"/>
      <c r="AP1932" s="581"/>
    </row>
    <row r="1933" spans="1:42" s="141" customFormat="1">
      <c r="A1933" s="134">
        <v>1924</v>
      </c>
      <c r="B1933" s="286"/>
      <c r="C1933" s="146">
        <f t="shared" si="351"/>
        <v>0</v>
      </c>
      <c r="D1933" s="146">
        <f t="shared" si="352"/>
        <v>1</v>
      </c>
      <c r="E1933" s="146">
        <f t="shared" si="353"/>
        <v>1900</v>
      </c>
      <c r="F1933" s="287"/>
      <c r="G1933" s="287"/>
      <c r="H1933" s="287"/>
      <c r="I1933" s="288"/>
      <c r="J1933" s="287"/>
      <c r="K1933" s="288"/>
      <c r="L1933" s="134"/>
      <c r="M1933" s="133"/>
      <c r="N1933" s="288"/>
      <c r="O1933" s="134"/>
      <c r="P1933" s="166"/>
      <c r="Q1933" s="289"/>
      <c r="R1933" s="165"/>
      <c r="S1933" s="290"/>
      <c r="T1933" s="290"/>
      <c r="U1933" s="290"/>
      <c r="V1933" s="290"/>
      <c r="W1933" s="166"/>
      <c r="X1933" s="135"/>
      <c r="Y1933" s="418">
        <f t="shared" si="354"/>
        <v>0</v>
      </c>
      <c r="Z1933" s="291">
        <f t="shared" si="355"/>
        <v>0</v>
      </c>
      <c r="AA1933" s="163"/>
      <c r="AB1933" s="177" t="str">
        <f t="shared" si="356"/>
        <v/>
      </c>
      <c r="AC1933" s="283" t="str">
        <f t="shared" si="357"/>
        <v/>
      </c>
      <c r="AD1933" s="283" t="str">
        <f t="shared" si="358"/>
        <v/>
      </c>
      <c r="AE1933" s="163"/>
      <c r="AF1933" s="162"/>
      <c r="AP1933" s="581"/>
    </row>
    <row r="1934" spans="1:42" s="141" customFormat="1">
      <c r="A1934" s="134">
        <v>1925</v>
      </c>
      <c r="B1934" s="286"/>
      <c r="C1934" s="146">
        <f t="shared" si="351"/>
        <v>0</v>
      </c>
      <c r="D1934" s="146">
        <f t="shared" si="352"/>
        <v>1</v>
      </c>
      <c r="E1934" s="146">
        <f t="shared" si="353"/>
        <v>1900</v>
      </c>
      <c r="F1934" s="287"/>
      <c r="G1934" s="287"/>
      <c r="H1934" s="287"/>
      <c r="I1934" s="288"/>
      <c r="J1934" s="287"/>
      <c r="K1934" s="288"/>
      <c r="L1934" s="134"/>
      <c r="M1934" s="133"/>
      <c r="N1934" s="288"/>
      <c r="O1934" s="134"/>
      <c r="P1934" s="166"/>
      <c r="Q1934" s="289"/>
      <c r="R1934" s="165"/>
      <c r="S1934" s="290"/>
      <c r="T1934" s="290"/>
      <c r="U1934" s="290"/>
      <c r="V1934" s="290"/>
      <c r="W1934" s="166"/>
      <c r="X1934" s="135"/>
      <c r="Y1934" s="418">
        <f t="shared" si="354"/>
        <v>0</v>
      </c>
      <c r="Z1934" s="291">
        <f t="shared" si="355"/>
        <v>0</v>
      </c>
      <c r="AA1934" s="163"/>
      <c r="AB1934" s="177" t="str">
        <f t="shared" si="356"/>
        <v/>
      </c>
      <c r="AC1934" s="283" t="str">
        <f t="shared" si="357"/>
        <v/>
      </c>
      <c r="AD1934" s="283" t="str">
        <f t="shared" si="358"/>
        <v/>
      </c>
      <c r="AE1934" s="163"/>
      <c r="AF1934" s="162"/>
      <c r="AP1934" s="581"/>
    </row>
    <row r="1935" spans="1:42" s="141" customFormat="1">
      <c r="A1935" s="134">
        <v>1926</v>
      </c>
      <c r="B1935" s="286"/>
      <c r="C1935" s="146">
        <f t="shared" si="351"/>
        <v>0</v>
      </c>
      <c r="D1935" s="146">
        <f t="shared" si="352"/>
        <v>1</v>
      </c>
      <c r="E1935" s="146">
        <f t="shared" si="353"/>
        <v>1900</v>
      </c>
      <c r="F1935" s="287"/>
      <c r="G1935" s="287"/>
      <c r="H1935" s="287"/>
      <c r="I1935" s="288"/>
      <c r="J1935" s="287"/>
      <c r="K1935" s="288"/>
      <c r="L1935" s="134"/>
      <c r="M1935" s="133"/>
      <c r="N1935" s="288"/>
      <c r="O1935" s="134"/>
      <c r="P1935" s="166"/>
      <c r="Q1935" s="289"/>
      <c r="R1935" s="165"/>
      <c r="S1935" s="290"/>
      <c r="T1935" s="290"/>
      <c r="U1935" s="290"/>
      <c r="V1935" s="290"/>
      <c r="W1935" s="166"/>
      <c r="X1935" s="135"/>
      <c r="Y1935" s="418">
        <f t="shared" si="354"/>
        <v>0</v>
      </c>
      <c r="Z1935" s="291">
        <f t="shared" si="355"/>
        <v>0</v>
      </c>
      <c r="AA1935" s="163"/>
      <c r="AB1935" s="177" t="str">
        <f t="shared" si="356"/>
        <v/>
      </c>
      <c r="AC1935" s="283" t="str">
        <f t="shared" si="357"/>
        <v/>
      </c>
      <c r="AD1935" s="283" t="str">
        <f t="shared" si="358"/>
        <v/>
      </c>
      <c r="AE1935" s="163"/>
      <c r="AF1935" s="162"/>
      <c r="AP1935" s="581"/>
    </row>
    <row r="1936" spans="1:42" s="141" customFormat="1">
      <c r="A1936" s="134">
        <v>1927</v>
      </c>
      <c r="B1936" s="286"/>
      <c r="C1936" s="146">
        <f t="shared" si="351"/>
        <v>0</v>
      </c>
      <c r="D1936" s="146">
        <f t="shared" si="352"/>
        <v>1</v>
      </c>
      <c r="E1936" s="146">
        <f t="shared" si="353"/>
        <v>1900</v>
      </c>
      <c r="F1936" s="287"/>
      <c r="G1936" s="287"/>
      <c r="H1936" s="287"/>
      <c r="I1936" s="288"/>
      <c r="J1936" s="287"/>
      <c r="K1936" s="288"/>
      <c r="L1936" s="134"/>
      <c r="M1936" s="133"/>
      <c r="N1936" s="288"/>
      <c r="O1936" s="134"/>
      <c r="P1936" s="166"/>
      <c r="Q1936" s="289"/>
      <c r="R1936" s="165"/>
      <c r="S1936" s="290"/>
      <c r="T1936" s="290"/>
      <c r="U1936" s="290"/>
      <c r="V1936" s="290"/>
      <c r="W1936" s="166"/>
      <c r="X1936" s="135"/>
      <c r="Y1936" s="418">
        <f t="shared" si="354"/>
        <v>0</v>
      </c>
      <c r="Z1936" s="291">
        <f t="shared" si="355"/>
        <v>0</v>
      </c>
      <c r="AA1936" s="163"/>
      <c r="AB1936" s="177" t="str">
        <f t="shared" si="356"/>
        <v/>
      </c>
      <c r="AC1936" s="283" t="str">
        <f t="shared" si="357"/>
        <v/>
      </c>
      <c r="AD1936" s="283" t="str">
        <f t="shared" si="358"/>
        <v/>
      </c>
      <c r="AE1936" s="163"/>
      <c r="AF1936" s="162"/>
      <c r="AP1936" s="581"/>
    </row>
    <row r="1937" spans="1:42" s="141" customFormat="1">
      <c r="A1937" s="134">
        <v>1928</v>
      </c>
      <c r="B1937" s="286"/>
      <c r="C1937" s="146">
        <f t="shared" si="351"/>
        <v>0</v>
      </c>
      <c r="D1937" s="146">
        <f t="shared" si="352"/>
        <v>1</v>
      </c>
      <c r="E1937" s="146">
        <f t="shared" si="353"/>
        <v>1900</v>
      </c>
      <c r="F1937" s="287"/>
      <c r="G1937" s="287"/>
      <c r="H1937" s="287"/>
      <c r="I1937" s="288"/>
      <c r="J1937" s="287"/>
      <c r="K1937" s="288"/>
      <c r="L1937" s="134"/>
      <c r="M1937" s="133"/>
      <c r="N1937" s="288"/>
      <c r="O1937" s="134"/>
      <c r="P1937" s="166"/>
      <c r="Q1937" s="289"/>
      <c r="R1937" s="165"/>
      <c r="S1937" s="290"/>
      <c r="T1937" s="290"/>
      <c r="U1937" s="290"/>
      <c r="V1937" s="290"/>
      <c r="W1937" s="166"/>
      <c r="X1937" s="135"/>
      <c r="Y1937" s="418">
        <f t="shared" si="354"/>
        <v>0</v>
      </c>
      <c r="Z1937" s="291">
        <f t="shared" si="355"/>
        <v>0</v>
      </c>
      <c r="AA1937" s="163"/>
      <c r="AB1937" s="177" t="str">
        <f t="shared" si="356"/>
        <v/>
      </c>
      <c r="AC1937" s="283" t="str">
        <f t="shared" si="357"/>
        <v/>
      </c>
      <c r="AD1937" s="283" t="str">
        <f t="shared" si="358"/>
        <v/>
      </c>
      <c r="AE1937" s="163"/>
      <c r="AF1937" s="162"/>
      <c r="AP1937" s="581"/>
    </row>
    <row r="1938" spans="1:42" s="141" customFormat="1">
      <c r="A1938" s="134">
        <v>1929</v>
      </c>
      <c r="B1938" s="286"/>
      <c r="C1938" s="146">
        <f t="shared" si="351"/>
        <v>0</v>
      </c>
      <c r="D1938" s="146">
        <f t="shared" si="352"/>
        <v>1</v>
      </c>
      <c r="E1938" s="146">
        <f t="shared" si="353"/>
        <v>1900</v>
      </c>
      <c r="F1938" s="287"/>
      <c r="G1938" s="287"/>
      <c r="H1938" s="287"/>
      <c r="I1938" s="288"/>
      <c r="J1938" s="287"/>
      <c r="K1938" s="288"/>
      <c r="L1938" s="134"/>
      <c r="M1938" s="133"/>
      <c r="N1938" s="288"/>
      <c r="O1938" s="134"/>
      <c r="P1938" s="166"/>
      <c r="Q1938" s="289"/>
      <c r="R1938" s="165"/>
      <c r="S1938" s="290"/>
      <c r="T1938" s="290"/>
      <c r="U1938" s="290"/>
      <c r="V1938" s="290"/>
      <c r="W1938" s="166"/>
      <c r="X1938" s="135"/>
      <c r="Y1938" s="418">
        <f t="shared" si="354"/>
        <v>0</v>
      </c>
      <c r="Z1938" s="291">
        <f t="shared" si="355"/>
        <v>0</v>
      </c>
      <c r="AA1938" s="163"/>
      <c r="AB1938" s="177" t="str">
        <f t="shared" si="356"/>
        <v/>
      </c>
      <c r="AC1938" s="283" t="str">
        <f t="shared" si="357"/>
        <v/>
      </c>
      <c r="AD1938" s="283" t="str">
        <f t="shared" si="358"/>
        <v/>
      </c>
      <c r="AE1938" s="163"/>
      <c r="AF1938" s="162"/>
      <c r="AP1938" s="581"/>
    </row>
    <row r="1939" spans="1:42" s="141" customFormat="1">
      <c r="A1939" s="134">
        <v>1930</v>
      </c>
      <c r="B1939" s="286"/>
      <c r="C1939" s="146">
        <f t="shared" si="351"/>
        <v>0</v>
      </c>
      <c r="D1939" s="146">
        <f t="shared" si="352"/>
        <v>1</v>
      </c>
      <c r="E1939" s="146">
        <f t="shared" si="353"/>
        <v>1900</v>
      </c>
      <c r="F1939" s="287"/>
      <c r="G1939" s="287"/>
      <c r="H1939" s="287"/>
      <c r="I1939" s="288"/>
      <c r="J1939" s="287"/>
      <c r="K1939" s="288"/>
      <c r="L1939" s="134"/>
      <c r="M1939" s="133"/>
      <c r="N1939" s="288"/>
      <c r="O1939" s="134"/>
      <c r="P1939" s="166"/>
      <c r="Q1939" s="289"/>
      <c r="R1939" s="165"/>
      <c r="S1939" s="290"/>
      <c r="T1939" s="290"/>
      <c r="U1939" s="290"/>
      <c r="V1939" s="290"/>
      <c r="W1939" s="166"/>
      <c r="X1939" s="135"/>
      <c r="Y1939" s="418">
        <f t="shared" si="354"/>
        <v>0</v>
      </c>
      <c r="Z1939" s="291">
        <f t="shared" si="355"/>
        <v>0</v>
      </c>
      <c r="AA1939" s="163"/>
      <c r="AB1939" s="177" t="str">
        <f t="shared" si="356"/>
        <v/>
      </c>
      <c r="AC1939" s="283" t="str">
        <f t="shared" si="357"/>
        <v/>
      </c>
      <c r="AD1939" s="283" t="str">
        <f t="shared" si="358"/>
        <v/>
      </c>
      <c r="AE1939" s="163"/>
      <c r="AF1939" s="162"/>
      <c r="AP1939" s="581"/>
    </row>
    <row r="1940" spans="1:42" s="141" customFormat="1">
      <c r="A1940" s="134">
        <v>1931</v>
      </c>
      <c r="B1940" s="286"/>
      <c r="C1940" s="146">
        <f t="shared" si="351"/>
        <v>0</v>
      </c>
      <c r="D1940" s="146">
        <f t="shared" si="352"/>
        <v>1</v>
      </c>
      <c r="E1940" s="146">
        <f t="shared" si="353"/>
        <v>1900</v>
      </c>
      <c r="F1940" s="287"/>
      <c r="G1940" s="287"/>
      <c r="H1940" s="287"/>
      <c r="I1940" s="288"/>
      <c r="J1940" s="287"/>
      <c r="K1940" s="288"/>
      <c r="L1940" s="134"/>
      <c r="M1940" s="133"/>
      <c r="N1940" s="288"/>
      <c r="O1940" s="134"/>
      <c r="P1940" s="166"/>
      <c r="Q1940" s="289"/>
      <c r="R1940" s="165"/>
      <c r="S1940" s="290"/>
      <c r="T1940" s="290"/>
      <c r="U1940" s="290"/>
      <c r="V1940" s="290"/>
      <c r="W1940" s="166"/>
      <c r="X1940" s="135"/>
      <c r="Y1940" s="418">
        <f t="shared" si="354"/>
        <v>0</v>
      </c>
      <c r="Z1940" s="291">
        <f t="shared" si="355"/>
        <v>0</v>
      </c>
      <c r="AA1940" s="163"/>
      <c r="AB1940" s="177" t="str">
        <f t="shared" si="356"/>
        <v/>
      </c>
      <c r="AC1940" s="283" t="str">
        <f t="shared" si="357"/>
        <v/>
      </c>
      <c r="AD1940" s="283" t="str">
        <f t="shared" si="358"/>
        <v/>
      </c>
      <c r="AE1940" s="163"/>
      <c r="AF1940" s="162"/>
      <c r="AP1940" s="581"/>
    </row>
    <row r="1941" spans="1:42" s="141" customFormat="1">
      <c r="A1941" s="134">
        <v>1932</v>
      </c>
      <c r="B1941" s="286"/>
      <c r="C1941" s="146">
        <f t="shared" si="351"/>
        <v>0</v>
      </c>
      <c r="D1941" s="146">
        <f t="shared" si="352"/>
        <v>1</v>
      </c>
      <c r="E1941" s="146">
        <f t="shared" si="353"/>
        <v>1900</v>
      </c>
      <c r="F1941" s="287"/>
      <c r="G1941" s="287"/>
      <c r="H1941" s="287"/>
      <c r="I1941" s="288"/>
      <c r="J1941" s="287"/>
      <c r="K1941" s="288"/>
      <c r="L1941" s="134"/>
      <c r="M1941" s="133"/>
      <c r="N1941" s="288"/>
      <c r="O1941" s="134"/>
      <c r="P1941" s="166"/>
      <c r="Q1941" s="289"/>
      <c r="R1941" s="165"/>
      <c r="S1941" s="290"/>
      <c r="T1941" s="290"/>
      <c r="U1941" s="290"/>
      <c r="V1941" s="290"/>
      <c r="W1941" s="166"/>
      <c r="X1941" s="135"/>
      <c r="Y1941" s="418">
        <f t="shared" si="354"/>
        <v>0</v>
      </c>
      <c r="Z1941" s="291">
        <f t="shared" si="355"/>
        <v>0</v>
      </c>
      <c r="AA1941" s="163"/>
      <c r="AB1941" s="177" t="str">
        <f t="shared" si="356"/>
        <v/>
      </c>
      <c r="AC1941" s="283" t="str">
        <f t="shared" si="357"/>
        <v/>
      </c>
      <c r="AD1941" s="283" t="str">
        <f t="shared" si="358"/>
        <v/>
      </c>
      <c r="AE1941" s="163"/>
      <c r="AF1941" s="162"/>
      <c r="AP1941" s="581"/>
    </row>
    <row r="1942" spans="1:42" s="141" customFormat="1">
      <c r="A1942" s="134">
        <v>1933</v>
      </c>
      <c r="B1942" s="286"/>
      <c r="C1942" s="146">
        <f t="shared" si="351"/>
        <v>0</v>
      </c>
      <c r="D1942" s="146">
        <f t="shared" si="352"/>
        <v>1</v>
      </c>
      <c r="E1942" s="146">
        <f t="shared" si="353"/>
        <v>1900</v>
      </c>
      <c r="F1942" s="287"/>
      <c r="G1942" s="287"/>
      <c r="H1942" s="287"/>
      <c r="I1942" s="288"/>
      <c r="J1942" s="287"/>
      <c r="K1942" s="288"/>
      <c r="L1942" s="134"/>
      <c r="M1942" s="133"/>
      <c r="N1942" s="288"/>
      <c r="O1942" s="134"/>
      <c r="P1942" s="166"/>
      <c r="Q1942" s="289"/>
      <c r="R1942" s="165"/>
      <c r="S1942" s="290"/>
      <c r="T1942" s="290"/>
      <c r="U1942" s="290"/>
      <c r="V1942" s="290"/>
      <c r="W1942" s="166"/>
      <c r="X1942" s="135"/>
      <c r="Y1942" s="418">
        <f t="shared" si="354"/>
        <v>0</v>
      </c>
      <c r="Z1942" s="291">
        <f t="shared" si="355"/>
        <v>0</v>
      </c>
      <c r="AA1942" s="163"/>
      <c r="AB1942" s="177" t="str">
        <f t="shared" si="356"/>
        <v/>
      </c>
      <c r="AC1942" s="283" t="str">
        <f t="shared" si="357"/>
        <v/>
      </c>
      <c r="AD1942" s="283" t="str">
        <f t="shared" si="358"/>
        <v/>
      </c>
      <c r="AE1942" s="163"/>
      <c r="AF1942" s="162"/>
      <c r="AP1942" s="581"/>
    </row>
    <row r="1943" spans="1:42" s="141" customFormat="1">
      <c r="A1943" s="134">
        <v>1934</v>
      </c>
      <c r="B1943" s="286"/>
      <c r="C1943" s="146">
        <f t="shared" si="351"/>
        <v>0</v>
      </c>
      <c r="D1943" s="146">
        <f t="shared" si="352"/>
        <v>1</v>
      </c>
      <c r="E1943" s="146">
        <f t="shared" si="353"/>
        <v>1900</v>
      </c>
      <c r="F1943" s="287"/>
      <c r="G1943" s="287"/>
      <c r="H1943" s="287"/>
      <c r="I1943" s="288"/>
      <c r="J1943" s="287"/>
      <c r="K1943" s="288"/>
      <c r="L1943" s="134"/>
      <c r="M1943" s="133"/>
      <c r="N1943" s="288"/>
      <c r="O1943" s="134"/>
      <c r="P1943" s="166"/>
      <c r="Q1943" s="289"/>
      <c r="R1943" s="165"/>
      <c r="S1943" s="290"/>
      <c r="T1943" s="290"/>
      <c r="U1943" s="290"/>
      <c r="V1943" s="290"/>
      <c r="W1943" s="166"/>
      <c r="X1943" s="135"/>
      <c r="Y1943" s="418">
        <f t="shared" si="354"/>
        <v>0</v>
      </c>
      <c r="Z1943" s="291">
        <f t="shared" si="355"/>
        <v>0</v>
      </c>
      <c r="AA1943" s="163"/>
      <c r="AB1943" s="177" t="str">
        <f t="shared" si="356"/>
        <v/>
      </c>
      <c r="AC1943" s="283" t="str">
        <f t="shared" si="357"/>
        <v/>
      </c>
      <c r="AD1943" s="283" t="str">
        <f t="shared" si="358"/>
        <v/>
      </c>
      <c r="AE1943" s="163"/>
      <c r="AF1943" s="162"/>
      <c r="AP1943" s="581"/>
    </row>
    <row r="1944" spans="1:42" s="141" customFormat="1">
      <c r="A1944" s="134">
        <v>1935</v>
      </c>
      <c r="B1944" s="286"/>
      <c r="C1944" s="146">
        <f t="shared" si="351"/>
        <v>0</v>
      </c>
      <c r="D1944" s="146">
        <f t="shared" si="352"/>
        <v>1</v>
      </c>
      <c r="E1944" s="146">
        <f t="shared" si="353"/>
        <v>1900</v>
      </c>
      <c r="F1944" s="287"/>
      <c r="G1944" s="287"/>
      <c r="H1944" s="287"/>
      <c r="I1944" s="288"/>
      <c r="J1944" s="287"/>
      <c r="K1944" s="288"/>
      <c r="L1944" s="134"/>
      <c r="M1944" s="133"/>
      <c r="N1944" s="288"/>
      <c r="O1944" s="134"/>
      <c r="P1944" s="166"/>
      <c r="Q1944" s="289"/>
      <c r="R1944" s="165"/>
      <c r="S1944" s="290"/>
      <c r="T1944" s="290"/>
      <c r="U1944" s="290"/>
      <c r="V1944" s="290"/>
      <c r="W1944" s="166"/>
      <c r="X1944" s="135"/>
      <c r="Y1944" s="418">
        <f t="shared" si="354"/>
        <v>0</v>
      </c>
      <c r="Z1944" s="291">
        <f t="shared" si="355"/>
        <v>0</v>
      </c>
      <c r="AA1944" s="163"/>
      <c r="AB1944" s="177" t="str">
        <f t="shared" si="356"/>
        <v/>
      </c>
      <c r="AC1944" s="283" t="str">
        <f t="shared" si="357"/>
        <v/>
      </c>
      <c r="AD1944" s="283" t="str">
        <f t="shared" si="358"/>
        <v/>
      </c>
      <c r="AE1944" s="163"/>
      <c r="AF1944" s="162"/>
      <c r="AP1944" s="581"/>
    </row>
    <row r="1945" spans="1:42" s="141" customFormat="1">
      <c r="A1945" s="134">
        <v>1936</v>
      </c>
      <c r="B1945" s="286"/>
      <c r="C1945" s="146">
        <f t="shared" si="351"/>
        <v>0</v>
      </c>
      <c r="D1945" s="146">
        <f t="shared" si="352"/>
        <v>1</v>
      </c>
      <c r="E1945" s="146">
        <f t="shared" si="353"/>
        <v>1900</v>
      </c>
      <c r="F1945" s="287"/>
      <c r="G1945" s="287"/>
      <c r="H1945" s="287"/>
      <c r="I1945" s="288"/>
      <c r="J1945" s="287"/>
      <c r="K1945" s="288"/>
      <c r="L1945" s="134"/>
      <c r="M1945" s="133"/>
      <c r="N1945" s="288"/>
      <c r="O1945" s="134"/>
      <c r="P1945" s="166"/>
      <c r="Q1945" s="289"/>
      <c r="R1945" s="165"/>
      <c r="S1945" s="290"/>
      <c r="T1945" s="290"/>
      <c r="U1945" s="290"/>
      <c r="V1945" s="290"/>
      <c r="W1945" s="166"/>
      <c r="X1945" s="135"/>
      <c r="Y1945" s="418">
        <f t="shared" si="354"/>
        <v>0</v>
      </c>
      <c r="Z1945" s="291">
        <f t="shared" si="355"/>
        <v>0</v>
      </c>
      <c r="AA1945" s="163"/>
      <c r="AB1945" s="177" t="str">
        <f t="shared" si="356"/>
        <v/>
      </c>
      <c r="AC1945" s="283" t="str">
        <f t="shared" si="357"/>
        <v/>
      </c>
      <c r="AD1945" s="283" t="str">
        <f t="shared" si="358"/>
        <v/>
      </c>
      <c r="AE1945" s="163"/>
      <c r="AF1945" s="162"/>
      <c r="AP1945" s="581"/>
    </row>
    <row r="1946" spans="1:42" s="141" customFormat="1">
      <c r="A1946" s="134">
        <v>1937</v>
      </c>
      <c r="B1946" s="286"/>
      <c r="C1946" s="146">
        <f t="shared" si="351"/>
        <v>0</v>
      </c>
      <c r="D1946" s="146">
        <f t="shared" si="352"/>
        <v>1</v>
      </c>
      <c r="E1946" s="146">
        <f t="shared" si="353"/>
        <v>1900</v>
      </c>
      <c r="F1946" s="287"/>
      <c r="G1946" s="287"/>
      <c r="H1946" s="287"/>
      <c r="I1946" s="288"/>
      <c r="J1946" s="287"/>
      <c r="K1946" s="288"/>
      <c r="L1946" s="134"/>
      <c r="M1946" s="133"/>
      <c r="N1946" s="288"/>
      <c r="O1946" s="134"/>
      <c r="P1946" s="166"/>
      <c r="Q1946" s="289"/>
      <c r="R1946" s="165"/>
      <c r="S1946" s="290"/>
      <c r="T1946" s="290"/>
      <c r="U1946" s="290"/>
      <c r="V1946" s="290"/>
      <c r="W1946" s="166"/>
      <c r="X1946" s="135"/>
      <c r="Y1946" s="418">
        <f t="shared" si="354"/>
        <v>0</v>
      </c>
      <c r="Z1946" s="291">
        <f t="shared" si="355"/>
        <v>0</v>
      </c>
      <c r="AA1946" s="163"/>
      <c r="AB1946" s="177" t="str">
        <f t="shared" si="356"/>
        <v/>
      </c>
      <c r="AC1946" s="283" t="str">
        <f t="shared" si="357"/>
        <v/>
      </c>
      <c r="AD1946" s="283" t="str">
        <f t="shared" si="358"/>
        <v/>
      </c>
      <c r="AE1946" s="163"/>
      <c r="AF1946" s="162"/>
      <c r="AP1946" s="581"/>
    </row>
    <row r="1947" spans="1:42" s="141" customFormat="1">
      <c r="A1947" s="134">
        <v>1938</v>
      </c>
      <c r="B1947" s="286"/>
      <c r="C1947" s="146">
        <f t="shared" si="351"/>
        <v>0</v>
      </c>
      <c r="D1947" s="146">
        <f t="shared" si="352"/>
        <v>1</v>
      </c>
      <c r="E1947" s="146">
        <f t="shared" si="353"/>
        <v>1900</v>
      </c>
      <c r="F1947" s="287"/>
      <c r="G1947" s="287"/>
      <c r="H1947" s="287"/>
      <c r="I1947" s="288"/>
      <c r="J1947" s="287"/>
      <c r="K1947" s="288"/>
      <c r="L1947" s="134"/>
      <c r="M1947" s="133"/>
      <c r="N1947" s="288"/>
      <c r="O1947" s="134"/>
      <c r="P1947" s="166"/>
      <c r="Q1947" s="289"/>
      <c r="R1947" s="165"/>
      <c r="S1947" s="290"/>
      <c r="T1947" s="290"/>
      <c r="U1947" s="290"/>
      <c r="V1947" s="290"/>
      <c r="W1947" s="166"/>
      <c r="X1947" s="135"/>
      <c r="Y1947" s="418">
        <f t="shared" si="354"/>
        <v>0</v>
      </c>
      <c r="Z1947" s="291">
        <f t="shared" si="355"/>
        <v>0</v>
      </c>
      <c r="AA1947" s="163"/>
      <c r="AB1947" s="177" t="str">
        <f t="shared" si="356"/>
        <v/>
      </c>
      <c r="AC1947" s="283" t="str">
        <f t="shared" si="357"/>
        <v/>
      </c>
      <c r="AD1947" s="283" t="str">
        <f t="shared" si="358"/>
        <v/>
      </c>
      <c r="AE1947" s="163"/>
      <c r="AF1947" s="162"/>
      <c r="AP1947" s="581"/>
    </row>
    <row r="1948" spans="1:42" s="141" customFormat="1">
      <c r="A1948" s="134">
        <v>1939</v>
      </c>
      <c r="B1948" s="286"/>
      <c r="C1948" s="146">
        <f t="shared" si="351"/>
        <v>0</v>
      </c>
      <c r="D1948" s="146">
        <f t="shared" si="352"/>
        <v>1</v>
      </c>
      <c r="E1948" s="146">
        <f t="shared" si="353"/>
        <v>1900</v>
      </c>
      <c r="F1948" s="287"/>
      <c r="G1948" s="287"/>
      <c r="H1948" s="287"/>
      <c r="I1948" s="288"/>
      <c r="J1948" s="287"/>
      <c r="K1948" s="288"/>
      <c r="L1948" s="134"/>
      <c r="M1948" s="133"/>
      <c r="N1948" s="288"/>
      <c r="O1948" s="134"/>
      <c r="P1948" s="166"/>
      <c r="Q1948" s="289"/>
      <c r="R1948" s="165"/>
      <c r="S1948" s="290"/>
      <c r="T1948" s="290"/>
      <c r="U1948" s="290"/>
      <c r="V1948" s="290"/>
      <c r="W1948" s="166"/>
      <c r="X1948" s="135"/>
      <c r="Y1948" s="418">
        <f t="shared" si="354"/>
        <v>0</v>
      </c>
      <c r="Z1948" s="291">
        <f t="shared" si="355"/>
        <v>0</v>
      </c>
      <c r="AA1948" s="163"/>
      <c r="AB1948" s="177" t="str">
        <f t="shared" si="356"/>
        <v/>
      </c>
      <c r="AC1948" s="283" t="str">
        <f t="shared" si="357"/>
        <v/>
      </c>
      <c r="AD1948" s="283" t="str">
        <f t="shared" si="358"/>
        <v/>
      </c>
      <c r="AE1948" s="163"/>
      <c r="AF1948" s="162"/>
      <c r="AP1948" s="581"/>
    </row>
    <row r="1949" spans="1:42" s="141" customFormat="1">
      <c r="A1949" s="134">
        <v>1940</v>
      </c>
      <c r="B1949" s="286"/>
      <c r="C1949" s="146">
        <f t="shared" si="351"/>
        <v>0</v>
      </c>
      <c r="D1949" s="146">
        <f t="shared" si="352"/>
        <v>1</v>
      </c>
      <c r="E1949" s="146">
        <f t="shared" si="353"/>
        <v>1900</v>
      </c>
      <c r="F1949" s="287"/>
      <c r="G1949" s="287"/>
      <c r="H1949" s="287"/>
      <c r="I1949" s="288"/>
      <c r="J1949" s="287"/>
      <c r="K1949" s="288"/>
      <c r="L1949" s="134"/>
      <c r="M1949" s="133"/>
      <c r="N1949" s="288"/>
      <c r="O1949" s="134"/>
      <c r="P1949" s="166"/>
      <c r="Q1949" s="289"/>
      <c r="R1949" s="165"/>
      <c r="S1949" s="290"/>
      <c r="T1949" s="290"/>
      <c r="U1949" s="290"/>
      <c r="V1949" s="290"/>
      <c r="W1949" s="166"/>
      <c r="X1949" s="135"/>
      <c r="Y1949" s="418">
        <f t="shared" si="354"/>
        <v>0</v>
      </c>
      <c r="Z1949" s="291">
        <f t="shared" si="355"/>
        <v>0</v>
      </c>
      <c r="AA1949" s="163"/>
      <c r="AB1949" s="177" t="str">
        <f t="shared" si="356"/>
        <v/>
      </c>
      <c r="AC1949" s="283" t="str">
        <f t="shared" si="357"/>
        <v/>
      </c>
      <c r="AD1949" s="283" t="str">
        <f t="shared" si="358"/>
        <v/>
      </c>
      <c r="AE1949" s="163"/>
      <c r="AF1949" s="162"/>
      <c r="AP1949" s="581"/>
    </row>
    <row r="1950" spans="1:42" s="141" customFormat="1">
      <c r="A1950" s="134">
        <v>1941</v>
      </c>
      <c r="B1950" s="286"/>
      <c r="C1950" s="146">
        <f t="shared" si="351"/>
        <v>0</v>
      </c>
      <c r="D1950" s="146">
        <f t="shared" si="352"/>
        <v>1</v>
      </c>
      <c r="E1950" s="146">
        <f t="shared" si="353"/>
        <v>1900</v>
      </c>
      <c r="F1950" s="287"/>
      <c r="G1950" s="287"/>
      <c r="H1950" s="287"/>
      <c r="I1950" s="288"/>
      <c r="J1950" s="287"/>
      <c r="K1950" s="288"/>
      <c r="L1950" s="134"/>
      <c r="M1950" s="133"/>
      <c r="N1950" s="288"/>
      <c r="O1950" s="134"/>
      <c r="P1950" s="166"/>
      <c r="Q1950" s="289"/>
      <c r="R1950" s="165"/>
      <c r="S1950" s="290"/>
      <c r="T1950" s="290"/>
      <c r="U1950" s="290"/>
      <c r="V1950" s="290"/>
      <c r="W1950" s="166"/>
      <c r="X1950" s="135"/>
      <c r="Y1950" s="418">
        <f t="shared" si="354"/>
        <v>0</v>
      </c>
      <c r="Z1950" s="291">
        <f t="shared" si="355"/>
        <v>0</v>
      </c>
      <c r="AA1950" s="163"/>
      <c r="AB1950" s="177" t="str">
        <f t="shared" si="356"/>
        <v/>
      </c>
      <c r="AC1950" s="283" t="str">
        <f t="shared" si="357"/>
        <v/>
      </c>
      <c r="AD1950" s="283" t="str">
        <f t="shared" si="358"/>
        <v/>
      </c>
      <c r="AE1950" s="163"/>
      <c r="AF1950" s="162"/>
      <c r="AP1950" s="581"/>
    </row>
    <row r="1951" spans="1:42" s="141" customFormat="1">
      <c r="A1951" s="134">
        <v>1942</v>
      </c>
      <c r="B1951" s="286"/>
      <c r="C1951" s="146">
        <f t="shared" si="351"/>
        <v>0</v>
      </c>
      <c r="D1951" s="146">
        <f t="shared" si="352"/>
        <v>1</v>
      </c>
      <c r="E1951" s="146">
        <f t="shared" si="353"/>
        <v>1900</v>
      </c>
      <c r="F1951" s="287"/>
      <c r="G1951" s="287"/>
      <c r="H1951" s="287"/>
      <c r="I1951" s="288"/>
      <c r="J1951" s="287"/>
      <c r="K1951" s="288"/>
      <c r="L1951" s="134"/>
      <c r="M1951" s="133"/>
      <c r="N1951" s="288"/>
      <c r="O1951" s="134"/>
      <c r="P1951" s="166"/>
      <c r="Q1951" s="289"/>
      <c r="R1951" s="165"/>
      <c r="S1951" s="290"/>
      <c r="T1951" s="290"/>
      <c r="U1951" s="290"/>
      <c r="V1951" s="290"/>
      <c r="W1951" s="166"/>
      <c r="X1951" s="135"/>
      <c r="Y1951" s="418">
        <f t="shared" si="354"/>
        <v>0</v>
      </c>
      <c r="Z1951" s="291">
        <f t="shared" si="355"/>
        <v>0</v>
      </c>
      <c r="AA1951" s="163"/>
      <c r="AB1951" s="177" t="str">
        <f t="shared" si="356"/>
        <v/>
      </c>
      <c r="AC1951" s="283" t="str">
        <f t="shared" si="357"/>
        <v/>
      </c>
      <c r="AD1951" s="283" t="str">
        <f t="shared" si="358"/>
        <v/>
      </c>
      <c r="AE1951" s="163"/>
      <c r="AF1951" s="162"/>
      <c r="AP1951" s="581"/>
    </row>
    <row r="1952" spans="1:42" s="141" customFormat="1">
      <c r="A1952" s="134">
        <v>1943</v>
      </c>
      <c r="B1952" s="286"/>
      <c r="C1952" s="146">
        <f t="shared" si="351"/>
        <v>0</v>
      </c>
      <c r="D1952" s="146">
        <f t="shared" si="352"/>
        <v>1</v>
      </c>
      <c r="E1952" s="146">
        <f t="shared" si="353"/>
        <v>1900</v>
      </c>
      <c r="F1952" s="287"/>
      <c r="G1952" s="287"/>
      <c r="H1952" s="287"/>
      <c r="I1952" s="288"/>
      <c r="J1952" s="287"/>
      <c r="K1952" s="288"/>
      <c r="L1952" s="134"/>
      <c r="M1952" s="133"/>
      <c r="N1952" s="288"/>
      <c r="O1952" s="134"/>
      <c r="P1952" s="166"/>
      <c r="Q1952" s="289"/>
      <c r="R1952" s="165"/>
      <c r="S1952" s="290"/>
      <c r="T1952" s="290"/>
      <c r="U1952" s="290"/>
      <c r="V1952" s="290"/>
      <c r="W1952" s="166"/>
      <c r="X1952" s="135"/>
      <c r="Y1952" s="418">
        <f t="shared" si="354"/>
        <v>0</v>
      </c>
      <c r="Z1952" s="291">
        <f t="shared" si="355"/>
        <v>0</v>
      </c>
      <c r="AA1952" s="163"/>
      <c r="AB1952" s="177" t="str">
        <f t="shared" si="356"/>
        <v/>
      </c>
      <c r="AC1952" s="283" t="str">
        <f t="shared" si="357"/>
        <v/>
      </c>
      <c r="AD1952" s="283" t="str">
        <f t="shared" si="358"/>
        <v/>
      </c>
      <c r="AE1952" s="163"/>
      <c r="AF1952" s="162"/>
      <c r="AP1952" s="581"/>
    </row>
    <row r="1953" spans="1:42" s="141" customFormat="1">
      <c r="A1953" s="134">
        <v>1944</v>
      </c>
      <c r="B1953" s="286"/>
      <c r="C1953" s="146">
        <f t="shared" si="351"/>
        <v>0</v>
      </c>
      <c r="D1953" s="146">
        <f t="shared" si="352"/>
        <v>1</v>
      </c>
      <c r="E1953" s="146">
        <f t="shared" si="353"/>
        <v>1900</v>
      </c>
      <c r="F1953" s="287"/>
      <c r="G1953" s="287"/>
      <c r="H1953" s="287"/>
      <c r="I1953" s="288"/>
      <c r="J1953" s="287"/>
      <c r="K1953" s="288"/>
      <c r="L1953" s="134"/>
      <c r="M1953" s="133"/>
      <c r="N1953" s="288"/>
      <c r="O1953" s="134"/>
      <c r="P1953" s="166"/>
      <c r="Q1953" s="289"/>
      <c r="R1953" s="165"/>
      <c r="S1953" s="290"/>
      <c r="T1953" s="290"/>
      <c r="U1953" s="290"/>
      <c r="V1953" s="290"/>
      <c r="W1953" s="166"/>
      <c r="X1953" s="135"/>
      <c r="Y1953" s="418">
        <f t="shared" si="354"/>
        <v>0</v>
      </c>
      <c r="Z1953" s="291">
        <f t="shared" si="355"/>
        <v>0</v>
      </c>
      <c r="AA1953" s="163"/>
      <c r="AB1953" s="177" t="str">
        <f t="shared" si="356"/>
        <v/>
      </c>
      <c r="AC1953" s="283" t="str">
        <f t="shared" si="357"/>
        <v/>
      </c>
      <c r="AD1953" s="283" t="str">
        <f t="shared" si="358"/>
        <v/>
      </c>
      <c r="AE1953" s="163"/>
      <c r="AF1953" s="162"/>
      <c r="AP1953" s="581"/>
    </row>
    <row r="1954" spans="1:42" s="141" customFormat="1">
      <c r="A1954" s="134">
        <v>1945</v>
      </c>
      <c r="B1954" s="286"/>
      <c r="C1954" s="146">
        <f t="shared" si="351"/>
        <v>0</v>
      </c>
      <c r="D1954" s="146">
        <f t="shared" si="352"/>
        <v>1</v>
      </c>
      <c r="E1954" s="146">
        <f t="shared" si="353"/>
        <v>1900</v>
      </c>
      <c r="F1954" s="287"/>
      <c r="G1954" s="287"/>
      <c r="H1954" s="287"/>
      <c r="I1954" s="288"/>
      <c r="J1954" s="287"/>
      <c r="K1954" s="288"/>
      <c r="L1954" s="134"/>
      <c r="M1954" s="133"/>
      <c r="N1954" s="288"/>
      <c r="O1954" s="134"/>
      <c r="P1954" s="166"/>
      <c r="Q1954" s="289"/>
      <c r="R1954" s="165"/>
      <c r="S1954" s="290"/>
      <c r="T1954" s="290"/>
      <c r="U1954" s="290"/>
      <c r="V1954" s="290"/>
      <c r="W1954" s="166"/>
      <c r="X1954" s="135"/>
      <c r="Y1954" s="418">
        <f t="shared" si="354"/>
        <v>0</v>
      </c>
      <c r="Z1954" s="291">
        <f t="shared" si="355"/>
        <v>0</v>
      </c>
      <c r="AA1954" s="163"/>
      <c r="AB1954" s="177" t="str">
        <f t="shared" si="356"/>
        <v/>
      </c>
      <c r="AC1954" s="283" t="str">
        <f t="shared" si="357"/>
        <v/>
      </c>
      <c r="AD1954" s="283" t="str">
        <f t="shared" si="358"/>
        <v/>
      </c>
      <c r="AE1954" s="163"/>
      <c r="AF1954" s="162"/>
      <c r="AP1954" s="581"/>
    </row>
    <row r="1955" spans="1:42" s="141" customFormat="1">
      <c r="A1955" s="134">
        <v>1946</v>
      </c>
      <c r="B1955" s="286"/>
      <c r="C1955" s="146">
        <f t="shared" si="351"/>
        <v>0</v>
      </c>
      <c r="D1955" s="146">
        <f t="shared" si="352"/>
        <v>1</v>
      </c>
      <c r="E1955" s="146">
        <f t="shared" si="353"/>
        <v>1900</v>
      </c>
      <c r="F1955" s="287"/>
      <c r="G1955" s="287"/>
      <c r="H1955" s="287"/>
      <c r="I1955" s="288"/>
      <c r="J1955" s="287"/>
      <c r="K1955" s="288"/>
      <c r="L1955" s="134"/>
      <c r="M1955" s="133"/>
      <c r="N1955" s="288"/>
      <c r="O1955" s="134"/>
      <c r="P1955" s="166"/>
      <c r="Q1955" s="289"/>
      <c r="R1955" s="165"/>
      <c r="S1955" s="290"/>
      <c r="T1955" s="290"/>
      <c r="U1955" s="290"/>
      <c r="V1955" s="290"/>
      <c r="W1955" s="166"/>
      <c r="X1955" s="135"/>
      <c r="Y1955" s="418">
        <f t="shared" si="354"/>
        <v>0</v>
      </c>
      <c r="Z1955" s="291">
        <f t="shared" si="355"/>
        <v>0</v>
      </c>
      <c r="AA1955" s="163"/>
      <c r="AB1955" s="177" t="str">
        <f t="shared" si="356"/>
        <v/>
      </c>
      <c r="AC1955" s="283" t="str">
        <f t="shared" si="357"/>
        <v/>
      </c>
      <c r="AD1955" s="283" t="str">
        <f t="shared" si="358"/>
        <v/>
      </c>
      <c r="AE1955" s="163"/>
      <c r="AF1955" s="162"/>
      <c r="AP1955" s="581"/>
    </row>
    <row r="1956" spans="1:42" s="141" customFormat="1">
      <c r="A1956" s="134">
        <v>1947</v>
      </c>
      <c r="B1956" s="286"/>
      <c r="C1956" s="146">
        <f t="shared" si="351"/>
        <v>0</v>
      </c>
      <c r="D1956" s="146">
        <f t="shared" si="352"/>
        <v>1</v>
      </c>
      <c r="E1956" s="146">
        <f t="shared" si="353"/>
        <v>1900</v>
      </c>
      <c r="F1956" s="287"/>
      <c r="G1956" s="287"/>
      <c r="H1956" s="287"/>
      <c r="I1956" s="288"/>
      <c r="J1956" s="287"/>
      <c r="K1956" s="288"/>
      <c r="L1956" s="134"/>
      <c r="M1956" s="133"/>
      <c r="N1956" s="288"/>
      <c r="O1956" s="134"/>
      <c r="P1956" s="166"/>
      <c r="Q1956" s="289"/>
      <c r="R1956" s="165"/>
      <c r="S1956" s="290"/>
      <c r="T1956" s="290"/>
      <c r="U1956" s="290"/>
      <c r="V1956" s="290"/>
      <c r="W1956" s="166"/>
      <c r="X1956" s="135"/>
      <c r="Y1956" s="418">
        <f t="shared" si="354"/>
        <v>0</v>
      </c>
      <c r="Z1956" s="291">
        <f t="shared" si="355"/>
        <v>0</v>
      </c>
      <c r="AA1956" s="163"/>
      <c r="AB1956" s="177" t="str">
        <f t="shared" si="356"/>
        <v/>
      </c>
      <c r="AC1956" s="283" t="str">
        <f t="shared" si="357"/>
        <v/>
      </c>
      <c r="AD1956" s="283" t="str">
        <f t="shared" si="358"/>
        <v/>
      </c>
      <c r="AE1956" s="163"/>
      <c r="AF1956" s="162"/>
      <c r="AP1956" s="581"/>
    </row>
    <row r="1957" spans="1:42" s="141" customFormat="1">
      <c r="A1957" s="134">
        <v>1948</v>
      </c>
      <c r="B1957" s="286"/>
      <c r="C1957" s="146">
        <f t="shared" si="351"/>
        <v>0</v>
      </c>
      <c r="D1957" s="146">
        <f t="shared" si="352"/>
        <v>1</v>
      </c>
      <c r="E1957" s="146">
        <f t="shared" si="353"/>
        <v>1900</v>
      </c>
      <c r="F1957" s="287"/>
      <c r="G1957" s="287"/>
      <c r="H1957" s="287"/>
      <c r="I1957" s="288"/>
      <c r="J1957" s="287"/>
      <c r="K1957" s="288"/>
      <c r="L1957" s="134"/>
      <c r="M1957" s="133"/>
      <c r="N1957" s="288"/>
      <c r="O1957" s="134"/>
      <c r="P1957" s="166"/>
      <c r="Q1957" s="289"/>
      <c r="R1957" s="165"/>
      <c r="S1957" s="290"/>
      <c r="T1957" s="290"/>
      <c r="U1957" s="290"/>
      <c r="V1957" s="290"/>
      <c r="W1957" s="166"/>
      <c r="X1957" s="135"/>
      <c r="Y1957" s="418">
        <f t="shared" si="354"/>
        <v>0</v>
      </c>
      <c r="Z1957" s="291">
        <f t="shared" si="355"/>
        <v>0</v>
      </c>
      <c r="AA1957" s="163"/>
      <c r="AB1957" s="177" t="str">
        <f t="shared" si="356"/>
        <v/>
      </c>
      <c r="AC1957" s="283" t="str">
        <f t="shared" si="357"/>
        <v/>
      </c>
      <c r="AD1957" s="283" t="str">
        <f t="shared" si="358"/>
        <v/>
      </c>
      <c r="AE1957" s="163"/>
      <c r="AF1957" s="162"/>
      <c r="AP1957" s="581"/>
    </row>
    <row r="1958" spans="1:42" s="141" customFormat="1">
      <c r="A1958" s="134">
        <v>1949</v>
      </c>
      <c r="B1958" s="286"/>
      <c r="C1958" s="146">
        <f t="shared" si="351"/>
        <v>0</v>
      </c>
      <c r="D1958" s="146">
        <f t="shared" si="352"/>
        <v>1</v>
      </c>
      <c r="E1958" s="146">
        <f t="shared" si="353"/>
        <v>1900</v>
      </c>
      <c r="F1958" s="287"/>
      <c r="G1958" s="287"/>
      <c r="H1958" s="287"/>
      <c r="I1958" s="288"/>
      <c r="J1958" s="287"/>
      <c r="K1958" s="288"/>
      <c r="L1958" s="134"/>
      <c r="M1958" s="133"/>
      <c r="N1958" s="288"/>
      <c r="O1958" s="134"/>
      <c r="P1958" s="166"/>
      <c r="Q1958" s="289"/>
      <c r="R1958" s="165"/>
      <c r="S1958" s="290"/>
      <c r="T1958" s="290"/>
      <c r="U1958" s="290"/>
      <c r="V1958" s="290"/>
      <c r="W1958" s="166"/>
      <c r="X1958" s="135"/>
      <c r="Y1958" s="418">
        <f t="shared" si="354"/>
        <v>0</v>
      </c>
      <c r="Z1958" s="291">
        <f t="shared" si="355"/>
        <v>0</v>
      </c>
      <c r="AA1958" s="163"/>
      <c r="AB1958" s="177" t="str">
        <f t="shared" si="356"/>
        <v/>
      </c>
      <c r="AC1958" s="283" t="str">
        <f t="shared" si="357"/>
        <v/>
      </c>
      <c r="AD1958" s="283" t="str">
        <f t="shared" si="358"/>
        <v/>
      </c>
      <c r="AE1958" s="163"/>
      <c r="AF1958" s="162"/>
      <c r="AP1958" s="581"/>
    </row>
    <row r="1959" spans="1:42" s="141" customFormat="1">
      <c r="A1959" s="134">
        <v>1950</v>
      </c>
      <c r="B1959" s="286"/>
      <c r="C1959" s="146">
        <f t="shared" si="351"/>
        <v>0</v>
      </c>
      <c r="D1959" s="146">
        <f t="shared" si="352"/>
        <v>1</v>
      </c>
      <c r="E1959" s="146">
        <f t="shared" si="353"/>
        <v>1900</v>
      </c>
      <c r="F1959" s="287"/>
      <c r="G1959" s="287"/>
      <c r="H1959" s="287"/>
      <c r="I1959" s="288"/>
      <c r="J1959" s="287"/>
      <c r="K1959" s="288"/>
      <c r="L1959" s="134"/>
      <c r="M1959" s="133"/>
      <c r="N1959" s="288"/>
      <c r="O1959" s="134"/>
      <c r="P1959" s="166"/>
      <c r="Q1959" s="289"/>
      <c r="R1959" s="165"/>
      <c r="S1959" s="290"/>
      <c r="T1959" s="290"/>
      <c r="U1959" s="290"/>
      <c r="V1959" s="290"/>
      <c r="W1959" s="166"/>
      <c r="X1959" s="135"/>
      <c r="Y1959" s="418">
        <f t="shared" si="354"/>
        <v>0</v>
      </c>
      <c r="Z1959" s="291">
        <f t="shared" si="355"/>
        <v>0</v>
      </c>
      <c r="AA1959" s="163"/>
      <c r="AB1959" s="177" t="str">
        <f t="shared" si="356"/>
        <v/>
      </c>
      <c r="AC1959" s="283" t="str">
        <f t="shared" si="357"/>
        <v/>
      </c>
      <c r="AD1959" s="283" t="str">
        <f t="shared" si="358"/>
        <v/>
      </c>
      <c r="AE1959" s="163"/>
      <c r="AF1959" s="162"/>
      <c r="AP1959" s="581"/>
    </row>
    <row r="1960" spans="1:42" s="141" customFormat="1">
      <c r="A1960" s="134">
        <v>1951</v>
      </c>
      <c r="B1960" s="286"/>
      <c r="C1960" s="146">
        <f t="shared" si="351"/>
        <v>0</v>
      </c>
      <c r="D1960" s="146">
        <f t="shared" si="352"/>
        <v>1</v>
      </c>
      <c r="E1960" s="146">
        <f t="shared" si="353"/>
        <v>1900</v>
      </c>
      <c r="F1960" s="287"/>
      <c r="G1960" s="287"/>
      <c r="H1960" s="287"/>
      <c r="I1960" s="288"/>
      <c r="J1960" s="287"/>
      <c r="K1960" s="288"/>
      <c r="L1960" s="134"/>
      <c r="M1960" s="133"/>
      <c r="N1960" s="288"/>
      <c r="O1960" s="134"/>
      <c r="P1960" s="166"/>
      <c r="Q1960" s="289"/>
      <c r="R1960" s="165"/>
      <c r="S1960" s="290"/>
      <c r="T1960" s="290"/>
      <c r="U1960" s="290"/>
      <c r="V1960" s="290"/>
      <c r="W1960" s="166"/>
      <c r="X1960" s="135"/>
      <c r="Y1960" s="418">
        <f t="shared" si="354"/>
        <v>0</v>
      </c>
      <c r="Z1960" s="291">
        <f t="shared" si="355"/>
        <v>0</v>
      </c>
      <c r="AA1960" s="163"/>
      <c r="AB1960" s="177" t="str">
        <f t="shared" si="356"/>
        <v/>
      </c>
      <c r="AC1960" s="283" t="str">
        <f t="shared" si="357"/>
        <v/>
      </c>
      <c r="AD1960" s="283" t="str">
        <f t="shared" si="358"/>
        <v/>
      </c>
      <c r="AE1960" s="163"/>
      <c r="AF1960" s="162"/>
      <c r="AP1960" s="581"/>
    </row>
    <row r="1961" spans="1:42" s="141" customFormat="1">
      <c r="A1961" s="134">
        <v>1952</v>
      </c>
      <c r="B1961" s="286"/>
      <c r="C1961" s="146">
        <f t="shared" si="351"/>
        <v>0</v>
      </c>
      <c r="D1961" s="146">
        <f t="shared" si="352"/>
        <v>1</v>
      </c>
      <c r="E1961" s="146">
        <f t="shared" si="353"/>
        <v>1900</v>
      </c>
      <c r="F1961" s="287"/>
      <c r="G1961" s="287"/>
      <c r="H1961" s="287"/>
      <c r="I1961" s="288"/>
      <c r="J1961" s="287"/>
      <c r="K1961" s="288"/>
      <c r="L1961" s="134"/>
      <c r="M1961" s="133"/>
      <c r="N1961" s="288"/>
      <c r="O1961" s="134"/>
      <c r="P1961" s="166"/>
      <c r="Q1961" s="289"/>
      <c r="R1961" s="165"/>
      <c r="S1961" s="290"/>
      <c r="T1961" s="290"/>
      <c r="U1961" s="290"/>
      <c r="V1961" s="290"/>
      <c r="W1961" s="166"/>
      <c r="X1961" s="135"/>
      <c r="Y1961" s="418">
        <f t="shared" si="354"/>
        <v>0</v>
      </c>
      <c r="Z1961" s="291">
        <f t="shared" si="355"/>
        <v>0</v>
      </c>
      <c r="AA1961" s="163"/>
      <c r="AB1961" s="177" t="str">
        <f t="shared" si="356"/>
        <v/>
      </c>
      <c r="AC1961" s="283" t="str">
        <f t="shared" si="357"/>
        <v/>
      </c>
      <c r="AD1961" s="283" t="str">
        <f t="shared" si="358"/>
        <v/>
      </c>
      <c r="AE1961" s="163"/>
      <c r="AF1961" s="162"/>
      <c r="AP1961" s="581"/>
    </row>
    <row r="1962" spans="1:42" s="141" customFormat="1">
      <c r="A1962" s="134">
        <v>1953</v>
      </c>
      <c r="B1962" s="286"/>
      <c r="C1962" s="146">
        <f t="shared" si="351"/>
        <v>0</v>
      </c>
      <c r="D1962" s="146">
        <f t="shared" si="352"/>
        <v>1</v>
      </c>
      <c r="E1962" s="146">
        <f t="shared" si="353"/>
        <v>1900</v>
      </c>
      <c r="F1962" s="287"/>
      <c r="G1962" s="287"/>
      <c r="H1962" s="287"/>
      <c r="I1962" s="288"/>
      <c r="J1962" s="287"/>
      <c r="K1962" s="288"/>
      <c r="L1962" s="134"/>
      <c r="M1962" s="133"/>
      <c r="N1962" s="288"/>
      <c r="O1962" s="134"/>
      <c r="P1962" s="166"/>
      <c r="Q1962" s="289"/>
      <c r="R1962" s="165"/>
      <c r="S1962" s="290"/>
      <c r="T1962" s="290"/>
      <c r="U1962" s="290"/>
      <c r="V1962" s="290"/>
      <c r="W1962" s="166"/>
      <c r="X1962" s="135"/>
      <c r="Y1962" s="418">
        <f t="shared" si="354"/>
        <v>0</v>
      </c>
      <c r="Z1962" s="291">
        <f t="shared" si="355"/>
        <v>0</v>
      </c>
      <c r="AA1962" s="163"/>
      <c r="AB1962" s="177" t="str">
        <f t="shared" si="356"/>
        <v/>
      </c>
      <c r="AC1962" s="283" t="str">
        <f t="shared" si="357"/>
        <v/>
      </c>
      <c r="AD1962" s="283" t="str">
        <f t="shared" si="358"/>
        <v/>
      </c>
      <c r="AE1962" s="163"/>
      <c r="AF1962" s="162"/>
      <c r="AP1962" s="581"/>
    </row>
    <row r="1963" spans="1:42" s="141" customFormat="1">
      <c r="A1963" s="134">
        <v>1954</v>
      </c>
      <c r="B1963" s="286"/>
      <c r="C1963" s="146">
        <f t="shared" si="351"/>
        <v>0</v>
      </c>
      <c r="D1963" s="146">
        <f t="shared" si="352"/>
        <v>1</v>
      </c>
      <c r="E1963" s="146">
        <f t="shared" si="353"/>
        <v>1900</v>
      </c>
      <c r="F1963" s="287"/>
      <c r="G1963" s="287"/>
      <c r="H1963" s="287"/>
      <c r="I1963" s="288"/>
      <c r="J1963" s="287"/>
      <c r="K1963" s="288"/>
      <c r="L1963" s="134"/>
      <c r="M1963" s="133"/>
      <c r="N1963" s="288"/>
      <c r="O1963" s="134"/>
      <c r="P1963" s="166"/>
      <c r="Q1963" s="289"/>
      <c r="R1963" s="165"/>
      <c r="S1963" s="290"/>
      <c r="T1963" s="290"/>
      <c r="U1963" s="290"/>
      <c r="V1963" s="290"/>
      <c r="W1963" s="166"/>
      <c r="X1963" s="135"/>
      <c r="Y1963" s="418">
        <f t="shared" si="354"/>
        <v>0</v>
      </c>
      <c r="Z1963" s="291">
        <f t="shared" si="355"/>
        <v>0</v>
      </c>
      <c r="AA1963" s="163"/>
      <c r="AB1963" s="177" t="str">
        <f t="shared" si="356"/>
        <v/>
      </c>
      <c r="AC1963" s="283" t="str">
        <f t="shared" si="357"/>
        <v/>
      </c>
      <c r="AD1963" s="283" t="str">
        <f t="shared" si="358"/>
        <v/>
      </c>
      <c r="AE1963" s="163"/>
      <c r="AF1963" s="162"/>
      <c r="AP1963" s="581"/>
    </row>
    <row r="1964" spans="1:42" s="141" customFormat="1">
      <c r="A1964" s="134">
        <v>1955</v>
      </c>
      <c r="B1964" s="286"/>
      <c r="C1964" s="146">
        <f t="shared" si="351"/>
        <v>0</v>
      </c>
      <c r="D1964" s="146">
        <f t="shared" si="352"/>
        <v>1</v>
      </c>
      <c r="E1964" s="146">
        <f t="shared" si="353"/>
        <v>1900</v>
      </c>
      <c r="F1964" s="287"/>
      <c r="G1964" s="287"/>
      <c r="H1964" s="287"/>
      <c r="I1964" s="288"/>
      <c r="J1964" s="287"/>
      <c r="K1964" s="288"/>
      <c r="L1964" s="134"/>
      <c r="M1964" s="133"/>
      <c r="N1964" s="288"/>
      <c r="O1964" s="134"/>
      <c r="P1964" s="166"/>
      <c r="Q1964" s="289"/>
      <c r="R1964" s="165"/>
      <c r="S1964" s="290"/>
      <c r="T1964" s="290"/>
      <c r="U1964" s="290"/>
      <c r="V1964" s="290"/>
      <c r="W1964" s="166"/>
      <c r="X1964" s="135"/>
      <c r="Y1964" s="418">
        <f t="shared" si="354"/>
        <v>0</v>
      </c>
      <c r="Z1964" s="291">
        <f t="shared" si="355"/>
        <v>0</v>
      </c>
      <c r="AA1964" s="163"/>
      <c r="AB1964" s="177" t="str">
        <f t="shared" si="356"/>
        <v/>
      </c>
      <c r="AC1964" s="283" t="str">
        <f t="shared" si="357"/>
        <v/>
      </c>
      <c r="AD1964" s="283" t="str">
        <f t="shared" si="358"/>
        <v/>
      </c>
      <c r="AE1964" s="163"/>
      <c r="AF1964" s="162"/>
      <c r="AP1964" s="581"/>
    </row>
    <row r="1965" spans="1:42" s="141" customFormat="1">
      <c r="A1965" s="134">
        <v>1956</v>
      </c>
      <c r="B1965" s="286"/>
      <c r="C1965" s="146">
        <f t="shared" si="351"/>
        <v>0</v>
      </c>
      <c r="D1965" s="146">
        <f t="shared" si="352"/>
        <v>1</v>
      </c>
      <c r="E1965" s="146">
        <f t="shared" si="353"/>
        <v>1900</v>
      </c>
      <c r="F1965" s="287"/>
      <c r="G1965" s="287"/>
      <c r="H1965" s="287"/>
      <c r="I1965" s="288"/>
      <c r="J1965" s="287"/>
      <c r="K1965" s="288"/>
      <c r="L1965" s="134"/>
      <c r="M1965" s="133"/>
      <c r="N1965" s="288"/>
      <c r="O1965" s="134"/>
      <c r="P1965" s="166"/>
      <c r="Q1965" s="289"/>
      <c r="R1965" s="165"/>
      <c r="S1965" s="290"/>
      <c r="T1965" s="290"/>
      <c r="U1965" s="290"/>
      <c r="V1965" s="290"/>
      <c r="W1965" s="166"/>
      <c r="X1965" s="135"/>
      <c r="Y1965" s="418">
        <f t="shared" si="354"/>
        <v>0</v>
      </c>
      <c r="Z1965" s="291">
        <f t="shared" si="355"/>
        <v>0</v>
      </c>
      <c r="AA1965" s="163"/>
      <c r="AB1965" s="177" t="str">
        <f t="shared" si="356"/>
        <v/>
      </c>
      <c r="AC1965" s="283" t="str">
        <f t="shared" si="357"/>
        <v/>
      </c>
      <c r="AD1965" s="283" t="str">
        <f t="shared" si="358"/>
        <v/>
      </c>
      <c r="AE1965" s="163"/>
      <c r="AF1965" s="162"/>
      <c r="AP1965" s="581"/>
    </row>
    <row r="1966" spans="1:42" s="141" customFormat="1">
      <c r="A1966" s="134">
        <v>1957</v>
      </c>
      <c r="B1966" s="286"/>
      <c r="C1966" s="146">
        <f t="shared" si="351"/>
        <v>0</v>
      </c>
      <c r="D1966" s="146">
        <f t="shared" si="352"/>
        <v>1</v>
      </c>
      <c r="E1966" s="146">
        <f t="shared" si="353"/>
        <v>1900</v>
      </c>
      <c r="F1966" s="287"/>
      <c r="G1966" s="287"/>
      <c r="H1966" s="287"/>
      <c r="I1966" s="288"/>
      <c r="J1966" s="287"/>
      <c r="K1966" s="288"/>
      <c r="L1966" s="134"/>
      <c r="M1966" s="133"/>
      <c r="N1966" s="288"/>
      <c r="O1966" s="134"/>
      <c r="P1966" s="166"/>
      <c r="Q1966" s="289"/>
      <c r="R1966" s="165"/>
      <c r="S1966" s="290"/>
      <c r="T1966" s="290"/>
      <c r="U1966" s="290"/>
      <c r="V1966" s="290"/>
      <c r="W1966" s="166"/>
      <c r="X1966" s="135"/>
      <c r="Y1966" s="418">
        <f t="shared" si="354"/>
        <v>0</v>
      </c>
      <c r="Z1966" s="291">
        <f t="shared" si="355"/>
        <v>0</v>
      </c>
      <c r="AA1966" s="163"/>
      <c r="AB1966" s="177" t="str">
        <f t="shared" si="356"/>
        <v/>
      </c>
      <c r="AC1966" s="283" t="str">
        <f t="shared" si="357"/>
        <v/>
      </c>
      <c r="AD1966" s="283" t="str">
        <f t="shared" si="358"/>
        <v/>
      </c>
      <c r="AE1966" s="163"/>
      <c r="AF1966" s="162"/>
      <c r="AP1966" s="581"/>
    </row>
    <row r="1967" spans="1:42" s="141" customFormat="1">
      <c r="A1967" s="134">
        <v>1958</v>
      </c>
      <c r="B1967" s="286"/>
      <c r="C1967" s="146">
        <f t="shared" si="351"/>
        <v>0</v>
      </c>
      <c r="D1967" s="146">
        <f t="shared" si="352"/>
        <v>1</v>
      </c>
      <c r="E1967" s="146">
        <f t="shared" si="353"/>
        <v>1900</v>
      </c>
      <c r="F1967" s="287"/>
      <c r="G1967" s="287"/>
      <c r="H1967" s="287"/>
      <c r="I1967" s="288"/>
      <c r="J1967" s="287"/>
      <c r="K1967" s="288"/>
      <c r="L1967" s="134"/>
      <c r="M1967" s="133"/>
      <c r="N1967" s="288"/>
      <c r="O1967" s="134"/>
      <c r="P1967" s="166"/>
      <c r="Q1967" s="289"/>
      <c r="R1967" s="165"/>
      <c r="S1967" s="290"/>
      <c r="T1967" s="290"/>
      <c r="U1967" s="290"/>
      <c r="V1967" s="290"/>
      <c r="W1967" s="166"/>
      <c r="X1967" s="135"/>
      <c r="Y1967" s="418">
        <f t="shared" si="354"/>
        <v>0</v>
      </c>
      <c r="Z1967" s="291">
        <f t="shared" si="355"/>
        <v>0</v>
      </c>
      <c r="AA1967" s="163"/>
      <c r="AB1967" s="177" t="str">
        <f t="shared" si="356"/>
        <v/>
      </c>
      <c r="AC1967" s="283" t="str">
        <f t="shared" si="357"/>
        <v/>
      </c>
      <c r="AD1967" s="283" t="str">
        <f t="shared" si="358"/>
        <v/>
      </c>
      <c r="AE1967" s="163"/>
      <c r="AF1967" s="162"/>
      <c r="AP1967" s="581"/>
    </row>
    <row r="1968" spans="1:42" s="141" customFormat="1">
      <c r="A1968" s="134">
        <v>1959</v>
      </c>
      <c r="B1968" s="286"/>
      <c r="C1968" s="146">
        <f t="shared" si="351"/>
        <v>0</v>
      </c>
      <c r="D1968" s="146">
        <f t="shared" si="352"/>
        <v>1</v>
      </c>
      <c r="E1968" s="146">
        <f t="shared" si="353"/>
        <v>1900</v>
      </c>
      <c r="F1968" s="287"/>
      <c r="G1968" s="287"/>
      <c r="H1968" s="287"/>
      <c r="I1968" s="288"/>
      <c r="J1968" s="287"/>
      <c r="K1968" s="288"/>
      <c r="L1968" s="134"/>
      <c r="M1968" s="133"/>
      <c r="N1968" s="288"/>
      <c r="O1968" s="134"/>
      <c r="P1968" s="166"/>
      <c r="Q1968" s="289"/>
      <c r="R1968" s="165"/>
      <c r="S1968" s="290"/>
      <c r="T1968" s="290"/>
      <c r="U1968" s="290"/>
      <c r="V1968" s="290"/>
      <c r="W1968" s="166"/>
      <c r="X1968" s="135"/>
      <c r="Y1968" s="418">
        <f t="shared" si="354"/>
        <v>0</v>
      </c>
      <c r="Z1968" s="291">
        <f t="shared" si="355"/>
        <v>0</v>
      </c>
      <c r="AA1968" s="163"/>
      <c r="AB1968" s="177" t="str">
        <f t="shared" si="356"/>
        <v/>
      </c>
      <c r="AC1968" s="283" t="str">
        <f t="shared" si="357"/>
        <v/>
      </c>
      <c r="AD1968" s="283" t="str">
        <f t="shared" si="358"/>
        <v/>
      </c>
      <c r="AE1968" s="163"/>
      <c r="AF1968" s="162"/>
      <c r="AP1968" s="581"/>
    </row>
    <row r="1969" spans="1:42" s="141" customFormat="1">
      <c r="A1969" s="134">
        <v>1960</v>
      </c>
      <c r="B1969" s="286"/>
      <c r="C1969" s="146">
        <f t="shared" si="351"/>
        <v>0</v>
      </c>
      <c r="D1969" s="146">
        <f t="shared" si="352"/>
        <v>1</v>
      </c>
      <c r="E1969" s="146">
        <f t="shared" si="353"/>
        <v>1900</v>
      </c>
      <c r="F1969" s="287"/>
      <c r="G1969" s="287"/>
      <c r="H1969" s="287"/>
      <c r="I1969" s="288"/>
      <c r="J1969" s="287"/>
      <c r="K1969" s="288"/>
      <c r="L1969" s="134"/>
      <c r="M1969" s="133"/>
      <c r="N1969" s="288"/>
      <c r="O1969" s="134"/>
      <c r="P1969" s="166"/>
      <c r="Q1969" s="289"/>
      <c r="R1969" s="165"/>
      <c r="S1969" s="290"/>
      <c r="T1969" s="290"/>
      <c r="U1969" s="290"/>
      <c r="V1969" s="290"/>
      <c r="W1969" s="166"/>
      <c r="X1969" s="135"/>
      <c r="Y1969" s="418">
        <f t="shared" si="354"/>
        <v>0</v>
      </c>
      <c r="Z1969" s="291">
        <f t="shared" si="355"/>
        <v>0</v>
      </c>
      <c r="AA1969" s="163"/>
      <c r="AB1969" s="177" t="str">
        <f t="shared" si="356"/>
        <v/>
      </c>
      <c r="AC1969" s="283" t="str">
        <f t="shared" si="357"/>
        <v/>
      </c>
      <c r="AD1969" s="283" t="str">
        <f t="shared" si="358"/>
        <v/>
      </c>
      <c r="AE1969" s="163"/>
      <c r="AF1969" s="162"/>
      <c r="AP1969" s="581"/>
    </row>
    <row r="1970" spans="1:42" s="141" customFormat="1">
      <c r="A1970" s="134">
        <v>1961</v>
      </c>
      <c r="B1970" s="286"/>
      <c r="C1970" s="146">
        <f t="shared" si="351"/>
        <v>0</v>
      </c>
      <c r="D1970" s="146">
        <f t="shared" si="352"/>
        <v>1</v>
      </c>
      <c r="E1970" s="146">
        <f t="shared" si="353"/>
        <v>1900</v>
      </c>
      <c r="F1970" s="287"/>
      <c r="G1970" s="287"/>
      <c r="H1970" s="287"/>
      <c r="I1970" s="288"/>
      <c r="J1970" s="287"/>
      <c r="K1970" s="288"/>
      <c r="L1970" s="134"/>
      <c r="M1970" s="133"/>
      <c r="N1970" s="288"/>
      <c r="O1970" s="134"/>
      <c r="P1970" s="166"/>
      <c r="Q1970" s="289"/>
      <c r="R1970" s="165"/>
      <c r="S1970" s="290"/>
      <c r="T1970" s="290"/>
      <c r="U1970" s="290"/>
      <c r="V1970" s="290"/>
      <c r="W1970" s="166"/>
      <c r="X1970" s="135"/>
      <c r="Y1970" s="418">
        <f t="shared" si="354"/>
        <v>0</v>
      </c>
      <c r="Z1970" s="291">
        <f t="shared" si="355"/>
        <v>0</v>
      </c>
      <c r="AA1970" s="163"/>
      <c r="AB1970" s="177" t="str">
        <f t="shared" si="356"/>
        <v/>
      </c>
      <c r="AC1970" s="283" t="str">
        <f t="shared" si="357"/>
        <v/>
      </c>
      <c r="AD1970" s="283" t="str">
        <f t="shared" si="358"/>
        <v/>
      </c>
      <c r="AE1970" s="163"/>
      <c r="AF1970" s="162"/>
      <c r="AP1970" s="581"/>
    </row>
    <row r="1971" spans="1:42" s="141" customFormat="1">
      <c r="A1971" s="134">
        <v>1962</v>
      </c>
      <c r="B1971" s="286"/>
      <c r="C1971" s="146">
        <f t="shared" si="351"/>
        <v>0</v>
      </c>
      <c r="D1971" s="146">
        <f t="shared" si="352"/>
        <v>1</v>
      </c>
      <c r="E1971" s="146">
        <f t="shared" si="353"/>
        <v>1900</v>
      </c>
      <c r="F1971" s="287"/>
      <c r="G1971" s="287"/>
      <c r="H1971" s="287"/>
      <c r="I1971" s="288"/>
      <c r="J1971" s="287"/>
      <c r="K1971" s="288"/>
      <c r="L1971" s="134"/>
      <c r="M1971" s="133"/>
      <c r="N1971" s="288"/>
      <c r="O1971" s="134"/>
      <c r="P1971" s="166"/>
      <c r="Q1971" s="289"/>
      <c r="R1971" s="165"/>
      <c r="S1971" s="290"/>
      <c r="T1971" s="290"/>
      <c r="U1971" s="290"/>
      <c r="V1971" s="290"/>
      <c r="W1971" s="166"/>
      <c r="X1971" s="135"/>
      <c r="Y1971" s="418">
        <f t="shared" si="354"/>
        <v>0</v>
      </c>
      <c r="Z1971" s="291">
        <f t="shared" si="355"/>
        <v>0</v>
      </c>
      <c r="AA1971" s="163"/>
      <c r="AB1971" s="177" t="str">
        <f t="shared" si="356"/>
        <v/>
      </c>
      <c r="AC1971" s="283" t="str">
        <f t="shared" si="357"/>
        <v/>
      </c>
      <c r="AD1971" s="283" t="str">
        <f t="shared" si="358"/>
        <v/>
      </c>
      <c r="AE1971" s="163"/>
      <c r="AF1971" s="162"/>
      <c r="AP1971" s="581"/>
    </row>
    <row r="1972" spans="1:42" s="141" customFormat="1">
      <c r="A1972" s="134">
        <v>1963</v>
      </c>
      <c r="B1972" s="286"/>
      <c r="C1972" s="146">
        <f t="shared" si="351"/>
        <v>0</v>
      </c>
      <c r="D1972" s="146">
        <f t="shared" si="352"/>
        <v>1</v>
      </c>
      <c r="E1972" s="146">
        <f t="shared" si="353"/>
        <v>1900</v>
      </c>
      <c r="F1972" s="287"/>
      <c r="G1972" s="287"/>
      <c r="H1972" s="287"/>
      <c r="I1972" s="288"/>
      <c r="J1972" s="287"/>
      <c r="K1972" s="288"/>
      <c r="L1972" s="134"/>
      <c r="M1972" s="133"/>
      <c r="N1972" s="288"/>
      <c r="O1972" s="134"/>
      <c r="P1972" s="166"/>
      <c r="Q1972" s="289"/>
      <c r="R1972" s="165"/>
      <c r="S1972" s="290"/>
      <c r="T1972" s="290"/>
      <c r="U1972" s="290"/>
      <c r="V1972" s="290"/>
      <c r="W1972" s="166"/>
      <c r="X1972" s="135"/>
      <c r="Y1972" s="418">
        <f t="shared" si="354"/>
        <v>0</v>
      </c>
      <c r="Z1972" s="291">
        <f t="shared" si="355"/>
        <v>0</v>
      </c>
      <c r="AA1972" s="163"/>
      <c r="AB1972" s="177" t="str">
        <f t="shared" si="356"/>
        <v/>
      </c>
      <c r="AC1972" s="283" t="str">
        <f t="shared" si="357"/>
        <v/>
      </c>
      <c r="AD1972" s="283" t="str">
        <f t="shared" si="358"/>
        <v/>
      </c>
      <c r="AE1972" s="163"/>
      <c r="AF1972" s="162"/>
      <c r="AP1972" s="581"/>
    </row>
    <row r="1973" spans="1:42" s="141" customFormat="1">
      <c r="A1973" s="134">
        <v>1964</v>
      </c>
      <c r="B1973" s="286"/>
      <c r="C1973" s="146">
        <f t="shared" si="351"/>
        <v>0</v>
      </c>
      <c r="D1973" s="146">
        <f t="shared" si="352"/>
        <v>1</v>
      </c>
      <c r="E1973" s="146">
        <f t="shared" si="353"/>
        <v>1900</v>
      </c>
      <c r="F1973" s="287"/>
      <c r="G1973" s="287"/>
      <c r="H1973" s="287"/>
      <c r="I1973" s="288"/>
      <c r="J1973" s="287"/>
      <c r="K1973" s="288"/>
      <c r="L1973" s="134"/>
      <c r="M1973" s="133"/>
      <c r="N1973" s="288"/>
      <c r="O1973" s="134"/>
      <c r="P1973" s="166"/>
      <c r="Q1973" s="289"/>
      <c r="R1973" s="165"/>
      <c r="S1973" s="290"/>
      <c r="T1973" s="290"/>
      <c r="U1973" s="290"/>
      <c r="V1973" s="290"/>
      <c r="W1973" s="166"/>
      <c r="X1973" s="135"/>
      <c r="Y1973" s="418">
        <f t="shared" si="354"/>
        <v>0</v>
      </c>
      <c r="Z1973" s="291">
        <f t="shared" si="355"/>
        <v>0</v>
      </c>
      <c r="AA1973" s="163"/>
      <c r="AB1973" s="177" t="str">
        <f t="shared" si="356"/>
        <v/>
      </c>
      <c r="AC1973" s="283" t="str">
        <f t="shared" si="357"/>
        <v/>
      </c>
      <c r="AD1973" s="283" t="str">
        <f t="shared" si="358"/>
        <v/>
      </c>
      <c r="AE1973" s="163"/>
      <c r="AF1973" s="162"/>
      <c r="AP1973" s="581"/>
    </row>
    <row r="1974" spans="1:42" s="141" customFormat="1">
      <c r="A1974" s="134">
        <v>1965</v>
      </c>
      <c r="B1974" s="286"/>
      <c r="C1974" s="146">
        <f t="shared" si="351"/>
        <v>0</v>
      </c>
      <c r="D1974" s="146">
        <f t="shared" si="352"/>
        <v>1</v>
      </c>
      <c r="E1974" s="146">
        <f t="shared" si="353"/>
        <v>1900</v>
      </c>
      <c r="F1974" s="287"/>
      <c r="G1974" s="287"/>
      <c r="H1974" s="287"/>
      <c r="I1974" s="288"/>
      <c r="J1974" s="287"/>
      <c r="K1974" s="288"/>
      <c r="L1974" s="134"/>
      <c r="M1974" s="133"/>
      <c r="N1974" s="288"/>
      <c r="O1974" s="134"/>
      <c r="P1974" s="166"/>
      <c r="Q1974" s="289"/>
      <c r="R1974" s="165"/>
      <c r="S1974" s="290"/>
      <c r="T1974" s="290"/>
      <c r="U1974" s="290"/>
      <c r="V1974" s="290"/>
      <c r="W1974" s="166"/>
      <c r="X1974" s="135"/>
      <c r="Y1974" s="418">
        <f t="shared" si="354"/>
        <v>0</v>
      </c>
      <c r="Z1974" s="291">
        <f t="shared" si="355"/>
        <v>0</v>
      </c>
      <c r="AA1974" s="163"/>
      <c r="AB1974" s="177" t="str">
        <f t="shared" si="356"/>
        <v/>
      </c>
      <c r="AC1974" s="283" t="str">
        <f t="shared" si="357"/>
        <v/>
      </c>
      <c r="AD1974" s="283" t="str">
        <f t="shared" si="358"/>
        <v/>
      </c>
      <c r="AE1974" s="163"/>
      <c r="AF1974" s="162"/>
      <c r="AP1974" s="581"/>
    </row>
    <row r="1975" spans="1:42" s="141" customFormat="1">
      <c r="A1975" s="134">
        <v>1966</v>
      </c>
      <c r="B1975" s="286"/>
      <c r="C1975" s="146">
        <f t="shared" si="351"/>
        <v>0</v>
      </c>
      <c r="D1975" s="146">
        <f t="shared" si="352"/>
        <v>1</v>
      </c>
      <c r="E1975" s="146">
        <f t="shared" si="353"/>
        <v>1900</v>
      </c>
      <c r="F1975" s="287"/>
      <c r="G1975" s="287"/>
      <c r="H1975" s="287"/>
      <c r="I1975" s="288"/>
      <c r="J1975" s="287"/>
      <c r="K1975" s="288"/>
      <c r="L1975" s="134"/>
      <c r="M1975" s="133"/>
      <c r="N1975" s="288"/>
      <c r="O1975" s="134"/>
      <c r="P1975" s="166"/>
      <c r="Q1975" s="289"/>
      <c r="R1975" s="165"/>
      <c r="S1975" s="290"/>
      <c r="T1975" s="290"/>
      <c r="U1975" s="290"/>
      <c r="V1975" s="290"/>
      <c r="W1975" s="166"/>
      <c r="X1975" s="135"/>
      <c r="Y1975" s="418">
        <f t="shared" si="354"/>
        <v>0</v>
      </c>
      <c r="Z1975" s="291">
        <f t="shared" si="355"/>
        <v>0</v>
      </c>
      <c r="AA1975" s="163"/>
      <c r="AB1975" s="177" t="str">
        <f t="shared" si="356"/>
        <v/>
      </c>
      <c r="AC1975" s="283" t="str">
        <f t="shared" si="357"/>
        <v/>
      </c>
      <c r="AD1975" s="283" t="str">
        <f t="shared" si="358"/>
        <v/>
      </c>
      <c r="AE1975" s="163"/>
      <c r="AF1975" s="162"/>
      <c r="AP1975" s="581"/>
    </row>
    <row r="1976" spans="1:42" s="141" customFormat="1">
      <c r="A1976" s="134">
        <v>1967</v>
      </c>
      <c r="B1976" s="286"/>
      <c r="C1976" s="146">
        <f t="shared" si="351"/>
        <v>0</v>
      </c>
      <c r="D1976" s="146">
        <f t="shared" si="352"/>
        <v>1</v>
      </c>
      <c r="E1976" s="146">
        <f t="shared" si="353"/>
        <v>1900</v>
      </c>
      <c r="F1976" s="287"/>
      <c r="G1976" s="287"/>
      <c r="H1976" s="287"/>
      <c r="I1976" s="288"/>
      <c r="J1976" s="287"/>
      <c r="K1976" s="288"/>
      <c r="L1976" s="134"/>
      <c r="M1976" s="133"/>
      <c r="N1976" s="288"/>
      <c r="O1976" s="134"/>
      <c r="P1976" s="166"/>
      <c r="Q1976" s="289"/>
      <c r="R1976" s="165"/>
      <c r="S1976" s="290"/>
      <c r="T1976" s="290"/>
      <c r="U1976" s="290"/>
      <c r="V1976" s="290"/>
      <c r="W1976" s="166"/>
      <c r="X1976" s="135"/>
      <c r="Y1976" s="418">
        <f t="shared" si="354"/>
        <v>0</v>
      </c>
      <c r="Z1976" s="291">
        <f t="shared" si="355"/>
        <v>0</v>
      </c>
      <c r="AA1976" s="163"/>
      <c r="AB1976" s="177" t="str">
        <f t="shared" si="356"/>
        <v/>
      </c>
      <c r="AC1976" s="283" t="str">
        <f t="shared" si="357"/>
        <v/>
      </c>
      <c r="AD1976" s="283" t="str">
        <f t="shared" si="358"/>
        <v/>
      </c>
      <c r="AE1976" s="163"/>
      <c r="AF1976" s="162"/>
      <c r="AP1976" s="581"/>
    </row>
    <row r="1977" spans="1:42" s="141" customFormat="1">
      <c r="A1977" s="134">
        <v>1968</v>
      </c>
      <c r="B1977" s="286"/>
      <c r="C1977" s="146">
        <f t="shared" si="351"/>
        <v>0</v>
      </c>
      <c r="D1977" s="146">
        <f t="shared" si="352"/>
        <v>1</v>
      </c>
      <c r="E1977" s="146">
        <f t="shared" si="353"/>
        <v>1900</v>
      </c>
      <c r="F1977" s="287"/>
      <c r="G1977" s="287"/>
      <c r="H1977" s="287"/>
      <c r="I1977" s="288"/>
      <c r="J1977" s="287"/>
      <c r="K1977" s="288"/>
      <c r="L1977" s="134"/>
      <c r="M1977" s="133"/>
      <c r="N1977" s="288"/>
      <c r="O1977" s="134"/>
      <c r="P1977" s="166"/>
      <c r="Q1977" s="289"/>
      <c r="R1977" s="165"/>
      <c r="S1977" s="290"/>
      <c r="T1977" s="290"/>
      <c r="U1977" s="290"/>
      <c r="V1977" s="290"/>
      <c r="W1977" s="166"/>
      <c r="X1977" s="135"/>
      <c r="Y1977" s="418">
        <f t="shared" si="354"/>
        <v>0</v>
      </c>
      <c r="Z1977" s="291">
        <f t="shared" si="355"/>
        <v>0</v>
      </c>
      <c r="AA1977" s="163"/>
      <c r="AB1977" s="177" t="str">
        <f t="shared" si="356"/>
        <v/>
      </c>
      <c r="AC1977" s="283" t="str">
        <f t="shared" si="357"/>
        <v/>
      </c>
      <c r="AD1977" s="283" t="str">
        <f t="shared" si="358"/>
        <v/>
      </c>
      <c r="AE1977" s="163"/>
      <c r="AF1977" s="162"/>
      <c r="AP1977" s="581"/>
    </row>
    <row r="1978" spans="1:42" s="141" customFormat="1">
      <c r="A1978" s="134">
        <v>1969</v>
      </c>
      <c r="B1978" s="286"/>
      <c r="C1978" s="146">
        <f t="shared" si="351"/>
        <v>0</v>
      </c>
      <c r="D1978" s="146">
        <f t="shared" si="352"/>
        <v>1</v>
      </c>
      <c r="E1978" s="146">
        <f t="shared" si="353"/>
        <v>1900</v>
      </c>
      <c r="F1978" s="287"/>
      <c r="G1978" s="287"/>
      <c r="H1978" s="287"/>
      <c r="I1978" s="288"/>
      <c r="J1978" s="287"/>
      <c r="K1978" s="288"/>
      <c r="L1978" s="134"/>
      <c r="M1978" s="133"/>
      <c r="N1978" s="288"/>
      <c r="O1978" s="134"/>
      <c r="P1978" s="166"/>
      <c r="Q1978" s="289"/>
      <c r="R1978" s="165"/>
      <c r="S1978" s="290"/>
      <c r="T1978" s="290"/>
      <c r="U1978" s="290"/>
      <c r="V1978" s="290"/>
      <c r="W1978" s="166"/>
      <c r="X1978" s="135"/>
      <c r="Y1978" s="418">
        <f t="shared" si="354"/>
        <v>0</v>
      </c>
      <c r="Z1978" s="291">
        <f t="shared" si="355"/>
        <v>0</v>
      </c>
      <c r="AA1978" s="163"/>
      <c r="AB1978" s="177" t="str">
        <f t="shared" si="356"/>
        <v/>
      </c>
      <c r="AC1978" s="283" t="str">
        <f t="shared" si="357"/>
        <v/>
      </c>
      <c r="AD1978" s="283" t="str">
        <f t="shared" si="358"/>
        <v/>
      </c>
      <c r="AE1978" s="163"/>
      <c r="AF1978" s="162"/>
      <c r="AP1978" s="581"/>
    </row>
    <row r="1979" spans="1:42" s="141" customFormat="1">
      <c r="A1979" s="134">
        <v>1970</v>
      </c>
      <c r="B1979" s="286"/>
      <c r="C1979" s="146">
        <f t="shared" si="351"/>
        <v>0</v>
      </c>
      <c r="D1979" s="146">
        <f t="shared" si="352"/>
        <v>1</v>
      </c>
      <c r="E1979" s="146">
        <f t="shared" si="353"/>
        <v>1900</v>
      </c>
      <c r="F1979" s="287"/>
      <c r="G1979" s="287"/>
      <c r="H1979" s="287"/>
      <c r="I1979" s="288"/>
      <c r="J1979" s="287"/>
      <c r="K1979" s="288"/>
      <c r="L1979" s="134"/>
      <c r="M1979" s="133"/>
      <c r="N1979" s="288"/>
      <c r="O1979" s="134"/>
      <c r="P1979" s="166"/>
      <c r="Q1979" s="289"/>
      <c r="R1979" s="165"/>
      <c r="S1979" s="290"/>
      <c r="T1979" s="290"/>
      <c r="U1979" s="290"/>
      <c r="V1979" s="290"/>
      <c r="W1979" s="166"/>
      <c r="X1979" s="135"/>
      <c r="Y1979" s="418">
        <f t="shared" si="354"/>
        <v>0</v>
      </c>
      <c r="Z1979" s="291">
        <f t="shared" si="355"/>
        <v>0</v>
      </c>
      <c r="AA1979" s="163"/>
      <c r="AB1979" s="177" t="str">
        <f t="shared" si="356"/>
        <v/>
      </c>
      <c r="AC1979" s="283" t="str">
        <f t="shared" si="357"/>
        <v/>
      </c>
      <c r="AD1979" s="283" t="str">
        <f t="shared" si="358"/>
        <v/>
      </c>
      <c r="AE1979" s="163"/>
      <c r="AF1979" s="162"/>
      <c r="AP1979" s="581"/>
    </row>
    <row r="1980" spans="1:42" s="141" customFormat="1">
      <c r="A1980" s="134">
        <v>1971</v>
      </c>
      <c r="B1980" s="286"/>
      <c r="C1980" s="146">
        <f t="shared" si="351"/>
        <v>0</v>
      </c>
      <c r="D1980" s="146">
        <f t="shared" si="352"/>
        <v>1</v>
      </c>
      <c r="E1980" s="146">
        <f t="shared" si="353"/>
        <v>1900</v>
      </c>
      <c r="F1980" s="287"/>
      <c r="G1980" s="287"/>
      <c r="H1980" s="287"/>
      <c r="I1980" s="288"/>
      <c r="J1980" s="287"/>
      <c r="K1980" s="288"/>
      <c r="L1980" s="134"/>
      <c r="M1980" s="133"/>
      <c r="N1980" s="288"/>
      <c r="O1980" s="134"/>
      <c r="P1980" s="166"/>
      <c r="Q1980" s="289"/>
      <c r="R1980" s="165"/>
      <c r="S1980" s="290"/>
      <c r="T1980" s="290"/>
      <c r="U1980" s="290"/>
      <c r="V1980" s="290"/>
      <c r="W1980" s="166"/>
      <c r="X1980" s="135"/>
      <c r="Y1980" s="418">
        <f t="shared" si="354"/>
        <v>0</v>
      </c>
      <c r="Z1980" s="291">
        <f t="shared" si="355"/>
        <v>0</v>
      </c>
      <c r="AA1980" s="163"/>
      <c r="AB1980" s="177" t="str">
        <f t="shared" si="356"/>
        <v/>
      </c>
      <c r="AC1980" s="283" t="str">
        <f t="shared" si="357"/>
        <v/>
      </c>
      <c r="AD1980" s="283" t="str">
        <f t="shared" si="358"/>
        <v/>
      </c>
      <c r="AE1980" s="163"/>
      <c r="AF1980" s="162"/>
      <c r="AP1980" s="581"/>
    </row>
    <row r="1981" spans="1:42" s="141" customFormat="1">
      <c r="A1981" s="134">
        <v>1972</v>
      </c>
      <c r="B1981" s="286"/>
      <c r="C1981" s="146">
        <f t="shared" si="351"/>
        <v>0</v>
      </c>
      <c r="D1981" s="146">
        <f t="shared" si="352"/>
        <v>1</v>
      </c>
      <c r="E1981" s="146">
        <f t="shared" si="353"/>
        <v>1900</v>
      </c>
      <c r="F1981" s="287"/>
      <c r="G1981" s="287"/>
      <c r="H1981" s="287"/>
      <c r="I1981" s="288"/>
      <c r="J1981" s="287"/>
      <c r="K1981" s="288"/>
      <c r="L1981" s="134"/>
      <c r="M1981" s="133"/>
      <c r="N1981" s="288"/>
      <c r="O1981" s="134"/>
      <c r="P1981" s="166"/>
      <c r="Q1981" s="289"/>
      <c r="R1981" s="165"/>
      <c r="S1981" s="290"/>
      <c r="T1981" s="290"/>
      <c r="U1981" s="290"/>
      <c r="V1981" s="290"/>
      <c r="W1981" s="166"/>
      <c r="X1981" s="135"/>
      <c r="Y1981" s="418">
        <f t="shared" si="354"/>
        <v>0</v>
      </c>
      <c r="Z1981" s="291">
        <f t="shared" si="355"/>
        <v>0</v>
      </c>
      <c r="AA1981" s="163"/>
      <c r="AB1981" s="177" t="str">
        <f t="shared" si="356"/>
        <v/>
      </c>
      <c r="AC1981" s="283" t="str">
        <f t="shared" si="357"/>
        <v/>
      </c>
      <c r="AD1981" s="283" t="str">
        <f t="shared" si="358"/>
        <v/>
      </c>
      <c r="AE1981" s="163"/>
      <c r="AF1981" s="162"/>
      <c r="AP1981" s="581"/>
    </row>
    <row r="1982" spans="1:42" s="141" customFormat="1">
      <c r="A1982" s="134">
        <v>1973</v>
      </c>
      <c r="B1982" s="286"/>
      <c r="C1982" s="146">
        <f t="shared" si="351"/>
        <v>0</v>
      </c>
      <c r="D1982" s="146">
        <f t="shared" si="352"/>
        <v>1</v>
      </c>
      <c r="E1982" s="146">
        <f t="shared" si="353"/>
        <v>1900</v>
      </c>
      <c r="F1982" s="287"/>
      <c r="G1982" s="287"/>
      <c r="H1982" s="287"/>
      <c r="I1982" s="288"/>
      <c r="J1982" s="287"/>
      <c r="K1982" s="288"/>
      <c r="L1982" s="134"/>
      <c r="M1982" s="133"/>
      <c r="N1982" s="288"/>
      <c r="O1982" s="134"/>
      <c r="P1982" s="166"/>
      <c r="Q1982" s="289"/>
      <c r="R1982" s="165"/>
      <c r="S1982" s="290"/>
      <c r="T1982" s="290"/>
      <c r="U1982" s="290"/>
      <c r="V1982" s="290"/>
      <c r="W1982" s="166"/>
      <c r="X1982" s="135"/>
      <c r="Y1982" s="418">
        <f t="shared" si="354"/>
        <v>0</v>
      </c>
      <c r="Z1982" s="291">
        <f t="shared" si="355"/>
        <v>0</v>
      </c>
      <c r="AA1982" s="163"/>
      <c r="AB1982" s="177" t="str">
        <f t="shared" si="356"/>
        <v/>
      </c>
      <c r="AC1982" s="283" t="str">
        <f t="shared" si="357"/>
        <v/>
      </c>
      <c r="AD1982" s="283" t="str">
        <f t="shared" si="358"/>
        <v/>
      </c>
      <c r="AE1982" s="163"/>
      <c r="AF1982" s="162"/>
      <c r="AP1982" s="581"/>
    </row>
    <row r="1983" spans="1:42" s="141" customFormat="1">
      <c r="A1983" s="134">
        <v>1974</v>
      </c>
      <c r="B1983" s="286"/>
      <c r="C1983" s="146">
        <f t="shared" si="351"/>
        <v>0</v>
      </c>
      <c r="D1983" s="146">
        <f t="shared" si="352"/>
        <v>1</v>
      </c>
      <c r="E1983" s="146">
        <f t="shared" si="353"/>
        <v>1900</v>
      </c>
      <c r="F1983" s="287"/>
      <c r="G1983" s="287"/>
      <c r="H1983" s="287"/>
      <c r="I1983" s="288"/>
      <c r="J1983" s="287"/>
      <c r="K1983" s="288"/>
      <c r="L1983" s="134"/>
      <c r="M1983" s="133"/>
      <c r="N1983" s="288"/>
      <c r="O1983" s="134"/>
      <c r="P1983" s="166"/>
      <c r="Q1983" s="289"/>
      <c r="R1983" s="165"/>
      <c r="S1983" s="290"/>
      <c r="T1983" s="290"/>
      <c r="U1983" s="290"/>
      <c r="V1983" s="290"/>
      <c r="W1983" s="166"/>
      <c r="X1983" s="135"/>
      <c r="Y1983" s="418">
        <f t="shared" si="354"/>
        <v>0</v>
      </c>
      <c r="Z1983" s="291">
        <f t="shared" si="355"/>
        <v>0</v>
      </c>
      <c r="AA1983" s="163"/>
      <c r="AB1983" s="177" t="str">
        <f t="shared" si="356"/>
        <v/>
      </c>
      <c r="AC1983" s="283" t="str">
        <f t="shared" si="357"/>
        <v/>
      </c>
      <c r="AD1983" s="283" t="str">
        <f t="shared" si="358"/>
        <v/>
      </c>
      <c r="AE1983" s="163"/>
      <c r="AF1983" s="162"/>
      <c r="AP1983" s="581"/>
    </row>
    <row r="1984" spans="1:42" s="141" customFormat="1">
      <c r="A1984" s="134">
        <v>1975</v>
      </c>
      <c r="B1984" s="286"/>
      <c r="C1984" s="146">
        <f t="shared" si="351"/>
        <v>0</v>
      </c>
      <c r="D1984" s="146">
        <f t="shared" si="352"/>
        <v>1</v>
      </c>
      <c r="E1984" s="146">
        <f t="shared" si="353"/>
        <v>1900</v>
      </c>
      <c r="F1984" s="287"/>
      <c r="G1984" s="287"/>
      <c r="H1984" s="287"/>
      <c r="I1984" s="288"/>
      <c r="J1984" s="287"/>
      <c r="K1984" s="288"/>
      <c r="L1984" s="134"/>
      <c r="M1984" s="133"/>
      <c r="N1984" s="288"/>
      <c r="O1984" s="134"/>
      <c r="P1984" s="166"/>
      <c r="Q1984" s="289"/>
      <c r="R1984" s="165"/>
      <c r="S1984" s="290"/>
      <c r="T1984" s="290"/>
      <c r="U1984" s="290"/>
      <c r="V1984" s="290"/>
      <c r="W1984" s="166"/>
      <c r="X1984" s="135"/>
      <c r="Y1984" s="418">
        <f t="shared" si="354"/>
        <v>0</v>
      </c>
      <c r="Z1984" s="291">
        <f t="shared" si="355"/>
        <v>0</v>
      </c>
      <c r="AA1984" s="163"/>
      <c r="AB1984" s="177" t="str">
        <f t="shared" si="356"/>
        <v/>
      </c>
      <c r="AC1984" s="283" t="str">
        <f t="shared" si="357"/>
        <v/>
      </c>
      <c r="AD1984" s="283" t="str">
        <f t="shared" si="358"/>
        <v/>
      </c>
      <c r="AE1984" s="163"/>
      <c r="AF1984" s="162"/>
      <c r="AP1984" s="581"/>
    </row>
    <row r="1985" spans="1:42" s="141" customFormat="1">
      <c r="A1985" s="134">
        <v>1976</v>
      </c>
      <c r="B1985" s="286"/>
      <c r="C1985" s="146">
        <f t="shared" si="351"/>
        <v>0</v>
      </c>
      <c r="D1985" s="146">
        <f t="shared" si="352"/>
        <v>1</v>
      </c>
      <c r="E1985" s="146">
        <f t="shared" si="353"/>
        <v>1900</v>
      </c>
      <c r="F1985" s="287"/>
      <c r="G1985" s="287"/>
      <c r="H1985" s="287"/>
      <c r="I1985" s="288"/>
      <c r="J1985" s="287"/>
      <c r="K1985" s="288"/>
      <c r="L1985" s="134"/>
      <c r="M1985" s="133"/>
      <c r="N1985" s="288"/>
      <c r="O1985" s="134"/>
      <c r="P1985" s="166"/>
      <c r="Q1985" s="289"/>
      <c r="R1985" s="165"/>
      <c r="S1985" s="290"/>
      <c r="T1985" s="290"/>
      <c r="U1985" s="290"/>
      <c r="V1985" s="290"/>
      <c r="W1985" s="166"/>
      <c r="X1985" s="135"/>
      <c r="Y1985" s="418">
        <f t="shared" si="354"/>
        <v>0</v>
      </c>
      <c r="Z1985" s="291">
        <f t="shared" si="355"/>
        <v>0</v>
      </c>
      <c r="AA1985" s="163"/>
      <c r="AB1985" s="177" t="str">
        <f t="shared" si="356"/>
        <v/>
      </c>
      <c r="AC1985" s="283" t="str">
        <f t="shared" si="357"/>
        <v/>
      </c>
      <c r="AD1985" s="283" t="str">
        <f t="shared" si="358"/>
        <v/>
      </c>
      <c r="AE1985" s="163"/>
      <c r="AF1985" s="162"/>
      <c r="AP1985" s="581"/>
    </row>
    <row r="1986" spans="1:42" s="141" customFormat="1">
      <c r="A1986" s="134">
        <v>1977</v>
      </c>
      <c r="B1986" s="286"/>
      <c r="C1986" s="146">
        <f t="shared" si="351"/>
        <v>0</v>
      </c>
      <c r="D1986" s="146">
        <f t="shared" si="352"/>
        <v>1</v>
      </c>
      <c r="E1986" s="146">
        <f t="shared" si="353"/>
        <v>1900</v>
      </c>
      <c r="F1986" s="287"/>
      <c r="G1986" s="287"/>
      <c r="H1986" s="287"/>
      <c r="I1986" s="288"/>
      <c r="J1986" s="287"/>
      <c r="K1986" s="288"/>
      <c r="L1986" s="134"/>
      <c r="M1986" s="133"/>
      <c r="N1986" s="288"/>
      <c r="O1986" s="134"/>
      <c r="P1986" s="166"/>
      <c r="Q1986" s="289"/>
      <c r="R1986" s="165"/>
      <c r="S1986" s="290"/>
      <c r="T1986" s="290"/>
      <c r="U1986" s="290"/>
      <c r="V1986" s="290"/>
      <c r="W1986" s="166"/>
      <c r="X1986" s="135"/>
      <c r="Y1986" s="418">
        <f t="shared" si="354"/>
        <v>0</v>
      </c>
      <c r="Z1986" s="291">
        <f t="shared" si="355"/>
        <v>0</v>
      </c>
      <c r="AA1986" s="163"/>
      <c r="AB1986" s="177" t="str">
        <f t="shared" si="356"/>
        <v/>
      </c>
      <c r="AC1986" s="283" t="str">
        <f t="shared" si="357"/>
        <v/>
      </c>
      <c r="AD1986" s="283" t="str">
        <f t="shared" si="358"/>
        <v/>
      </c>
      <c r="AE1986" s="163"/>
      <c r="AF1986" s="162"/>
      <c r="AP1986" s="581"/>
    </row>
    <row r="1987" spans="1:42" s="141" customFormat="1">
      <c r="A1987" s="134">
        <v>1978</v>
      </c>
      <c r="B1987" s="286"/>
      <c r="C1987" s="146">
        <f t="shared" si="351"/>
        <v>0</v>
      </c>
      <c r="D1987" s="146">
        <f t="shared" si="352"/>
        <v>1</v>
      </c>
      <c r="E1987" s="146">
        <f t="shared" si="353"/>
        <v>1900</v>
      </c>
      <c r="F1987" s="287"/>
      <c r="G1987" s="287"/>
      <c r="H1987" s="287"/>
      <c r="I1987" s="288"/>
      <c r="J1987" s="287"/>
      <c r="K1987" s="288"/>
      <c r="L1987" s="134"/>
      <c r="M1987" s="133"/>
      <c r="N1987" s="288"/>
      <c r="O1987" s="134"/>
      <c r="P1987" s="166"/>
      <c r="Q1987" s="289"/>
      <c r="R1987" s="165"/>
      <c r="S1987" s="290"/>
      <c r="T1987" s="290"/>
      <c r="U1987" s="290"/>
      <c r="V1987" s="290"/>
      <c r="W1987" s="166"/>
      <c r="X1987" s="135"/>
      <c r="Y1987" s="418">
        <f t="shared" si="354"/>
        <v>0</v>
      </c>
      <c r="Z1987" s="291">
        <f t="shared" si="355"/>
        <v>0</v>
      </c>
      <c r="AA1987" s="163"/>
      <c r="AB1987" s="177" t="str">
        <f t="shared" si="356"/>
        <v/>
      </c>
      <c r="AC1987" s="283" t="str">
        <f t="shared" si="357"/>
        <v/>
      </c>
      <c r="AD1987" s="283" t="str">
        <f t="shared" si="358"/>
        <v/>
      </c>
      <c r="AE1987" s="163"/>
      <c r="AF1987" s="162"/>
      <c r="AP1987" s="581"/>
    </row>
    <row r="1988" spans="1:42" s="141" customFormat="1">
      <c r="A1988" s="134">
        <v>1979</v>
      </c>
      <c r="B1988" s="286"/>
      <c r="C1988" s="146">
        <f t="shared" si="351"/>
        <v>0</v>
      </c>
      <c r="D1988" s="146">
        <f t="shared" si="352"/>
        <v>1</v>
      </c>
      <c r="E1988" s="146">
        <f t="shared" si="353"/>
        <v>1900</v>
      </c>
      <c r="F1988" s="287"/>
      <c r="G1988" s="287"/>
      <c r="H1988" s="287"/>
      <c r="I1988" s="288"/>
      <c r="J1988" s="287"/>
      <c r="K1988" s="288"/>
      <c r="L1988" s="134"/>
      <c r="M1988" s="133"/>
      <c r="N1988" s="288"/>
      <c r="O1988" s="134"/>
      <c r="P1988" s="166"/>
      <c r="Q1988" s="289"/>
      <c r="R1988" s="165"/>
      <c r="S1988" s="290"/>
      <c r="T1988" s="290"/>
      <c r="U1988" s="290"/>
      <c r="V1988" s="290"/>
      <c r="W1988" s="166"/>
      <c r="X1988" s="135"/>
      <c r="Y1988" s="418">
        <f t="shared" si="354"/>
        <v>0</v>
      </c>
      <c r="Z1988" s="291">
        <f t="shared" si="355"/>
        <v>0</v>
      </c>
      <c r="AA1988" s="163"/>
      <c r="AB1988" s="177" t="str">
        <f t="shared" si="356"/>
        <v/>
      </c>
      <c r="AC1988" s="283" t="str">
        <f t="shared" si="357"/>
        <v/>
      </c>
      <c r="AD1988" s="283" t="str">
        <f t="shared" si="358"/>
        <v/>
      </c>
      <c r="AE1988" s="163"/>
      <c r="AF1988" s="162"/>
      <c r="AP1988" s="581"/>
    </row>
    <row r="1989" spans="1:42" s="141" customFormat="1">
      <c r="A1989" s="134">
        <v>1980</v>
      </c>
      <c r="B1989" s="286"/>
      <c r="C1989" s="146">
        <f t="shared" si="351"/>
        <v>0</v>
      </c>
      <c r="D1989" s="146">
        <f t="shared" si="352"/>
        <v>1</v>
      </c>
      <c r="E1989" s="146">
        <f t="shared" si="353"/>
        <v>1900</v>
      </c>
      <c r="F1989" s="287"/>
      <c r="G1989" s="287"/>
      <c r="H1989" s="287"/>
      <c r="I1989" s="288"/>
      <c r="J1989" s="287"/>
      <c r="K1989" s="288"/>
      <c r="L1989" s="134"/>
      <c r="M1989" s="133"/>
      <c r="N1989" s="288"/>
      <c r="O1989" s="134"/>
      <c r="P1989" s="166"/>
      <c r="Q1989" s="289"/>
      <c r="R1989" s="165"/>
      <c r="S1989" s="290"/>
      <c r="T1989" s="290"/>
      <c r="U1989" s="290"/>
      <c r="V1989" s="290"/>
      <c r="W1989" s="166"/>
      <c r="X1989" s="135"/>
      <c r="Y1989" s="418">
        <f t="shared" si="354"/>
        <v>0</v>
      </c>
      <c r="Z1989" s="291">
        <f t="shared" si="355"/>
        <v>0</v>
      </c>
      <c r="AA1989" s="163"/>
      <c r="AB1989" s="177" t="str">
        <f t="shared" si="356"/>
        <v/>
      </c>
      <c r="AC1989" s="283" t="str">
        <f t="shared" si="357"/>
        <v/>
      </c>
      <c r="AD1989" s="283" t="str">
        <f t="shared" si="358"/>
        <v/>
      </c>
      <c r="AE1989" s="163"/>
      <c r="AF1989" s="162"/>
      <c r="AP1989" s="581"/>
    </row>
    <row r="1990" spans="1:42" s="141" customFormat="1">
      <c r="A1990" s="134">
        <v>1981</v>
      </c>
      <c r="B1990" s="286"/>
      <c r="C1990" s="146">
        <f t="shared" si="351"/>
        <v>0</v>
      </c>
      <c r="D1990" s="146">
        <f t="shared" si="352"/>
        <v>1</v>
      </c>
      <c r="E1990" s="146">
        <f t="shared" si="353"/>
        <v>1900</v>
      </c>
      <c r="F1990" s="287"/>
      <c r="G1990" s="287"/>
      <c r="H1990" s="287"/>
      <c r="I1990" s="288"/>
      <c r="J1990" s="287"/>
      <c r="K1990" s="288"/>
      <c r="L1990" s="134"/>
      <c r="M1990" s="133"/>
      <c r="N1990" s="288"/>
      <c r="O1990" s="134"/>
      <c r="P1990" s="166"/>
      <c r="Q1990" s="289"/>
      <c r="R1990" s="165"/>
      <c r="S1990" s="290"/>
      <c r="T1990" s="290"/>
      <c r="U1990" s="290"/>
      <c r="V1990" s="290"/>
      <c r="W1990" s="166"/>
      <c r="X1990" s="135"/>
      <c r="Y1990" s="418">
        <f t="shared" si="354"/>
        <v>0</v>
      </c>
      <c r="Z1990" s="291">
        <f t="shared" si="355"/>
        <v>0</v>
      </c>
      <c r="AA1990" s="163"/>
      <c r="AB1990" s="177" t="str">
        <f t="shared" si="356"/>
        <v/>
      </c>
      <c r="AC1990" s="283" t="str">
        <f t="shared" si="357"/>
        <v/>
      </c>
      <c r="AD1990" s="283" t="str">
        <f t="shared" si="358"/>
        <v/>
      </c>
      <c r="AE1990" s="163"/>
      <c r="AF1990" s="162"/>
      <c r="AP1990" s="581"/>
    </row>
    <row r="1991" spans="1:42" s="141" customFormat="1">
      <c r="A1991" s="134">
        <v>1982</v>
      </c>
      <c r="B1991" s="286"/>
      <c r="C1991" s="146">
        <f t="shared" si="351"/>
        <v>0</v>
      </c>
      <c r="D1991" s="146">
        <f t="shared" si="352"/>
        <v>1</v>
      </c>
      <c r="E1991" s="146">
        <f t="shared" si="353"/>
        <v>1900</v>
      </c>
      <c r="F1991" s="287"/>
      <c r="G1991" s="287"/>
      <c r="H1991" s="287"/>
      <c r="I1991" s="288"/>
      <c r="J1991" s="287"/>
      <c r="K1991" s="288"/>
      <c r="L1991" s="134"/>
      <c r="M1991" s="133"/>
      <c r="N1991" s="288"/>
      <c r="O1991" s="134"/>
      <c r="P1991" s="166"/>
      <c r="Q1991" s="289"/>
      <c r="R1991" s="165"/>
      <c r="S1991" s="290"/>
      <c r="T1991" s="290"/>
      <c r="U1991" s="290"/>
      <c r="V1991" s="290"/>
      <c r="W1991" s="166"/>
      <c r="X1991" s="135"/>
      <c r="Y1991" s="418">
        <f t="shared" si="354"/>
        <v>0</v>
      </c>
      <c r="Z1991" s="291">
        <f t="shared" si="355"/>
        <v>0</v>
      </c>
      <c r="AA1991" s="163"/>
      <c r="AB1991" s="177" t="str">
        <f t="shared" si="356"/>
        <v/>
      </c>
      <c r="AC1991" s="283" t="str">
        <f t="shared" si="357"/>
        <v/>
      </c>
      <c r="AD1991" s="283" t="str">
        <f t="shared" si="358"/>
        <v/>
      </c>
      <c r="AE1991" s="163"/>
      <c r="AF1991" s="162"/>
      <c r="AP1991" s="581"/>
    </row>
    <row r="1992" spans="1:42" s="141" customFormat="1">
      <c r="A1992" s="134">
        <v>1983</v>
      </c>
      <c r="B1992" s="286"/>
      <c r="C1992" s="146">
        <f t="shared" si="351"/>
        <v>0</v>
      </c>
      <c r="D1992" s="146">
        <f t="shared" si="352"/>
        <v>1</v>
      </c>
      <c r="E1992" s="146">
        <f t="shared" si="353"/>
        <v>1900</v>
      </c>
      <c r="F1992" s="287"/>
      <c r="G1992" s="287"/>
      <c r="H1992" s="287"/>
      <c r="I1992" s="288"/>
      <c r="J1992" s="287"/>
      <c r="K1992" s="288"/>
      <c r="L1992" s="134"/>
      <c r="M1992" s="133"/>
      <c r="N1992" s="288"/>
      <c r="O1992" s="134"/>
      <c r="P1992" s="166"/>
      <c r="Q1992" s="289"/>
      <c r="R1992" s="165"/>
      <c r="S1992" s="290"/>
      <c r="T1992" s="290"/>
      <c r="U1992" s="290"/>
      <c r="V1992" s="290"/>
      <c r="W1992" s="166"/>
      <c r="X1992" s="135"/>
      <c r="Y1992" s="418">
        <f t="shared" si="354"/>
        <v>0</v>
      </c>
      <c r="Z1992" s="291">
        <f t="shared" si="355"/>
        <v>0</v>
      </c>
      <c r="AA1992" s="163"/>
      <c r="AB1992" s="177" t="str">
        <f t="shared" si="356"/>
        <v/>
      </c>
      <c r="AC1992" s="283" t="str">
        <f t="shared" si="357"/>
        <v/>
      </c>
      <c r="AD1992" s="283" t="str">
        <f t="shared" si="358"/>
        <v/>
      </c>
      <c r="AE1992" s="163"/>
      <c r="AF1992" s="162"/>
      <c r="AP1992" s="581"/>
    </row>
    <row r="1993" spans="1:42" s="141" customFormat="1">
      <c r="A1993" s="134">
        <v>1984</v>
      </c>
      <c r="B1993" s="286"/>
      <c r="C1993" s="146">
        <f t="shared" si="351"/>
        <v>0</v>
      </c>
      <c r="D1993" s="146">
        <f t="shared" si="352"/>
        <v>1</v>
      </c>
      <c r="E1993" s="146">
        <f t="shared" si="353"/>
        <v>1900</v>
      </c>
      <c r="F1993" s="287"/>
      <c r="G1993" s="287"/>
      <c r="H1993" s="287"/>
      <c r="I1993" s="288"/>
      <c r="J1993" s="287"/>
      <c r="K1993" s="288"/>
      <c r="L1993" s="134"/>
      <c r="M1993" s="133"/>
      <c r="N1993" s="288"/>
      <c r="O1993" s="134"/>
      <c r="P1993" s="166"/>
      <c r="Q1993" s="289"/>
      <c r="R1993" s="165"/>
      <c r="S1993" s="290"/>
      <c r="T1993" s="290"/>
      <c r="U1993" s="290"/>
      <c r="V1993" s="290"/>
      <c r="W1993" s="166"/>
      <c r="X1993" s="135"/>
      <c r="Y1993" s="418">
        <f t="shared" si="354"/>
        <v>0</v>
      </c>
      <c r="Z1993" s="291">
        <f t="shared" si="355"/>
        <v>0</v>
      </c>
      <c r="AA1993" s="163"/>
      <c r="AB1993" s="177" t="str">
        <f t="shared" si="356"/>
        <v/>
      </c>
      <c r="AC1993" s="283" t="str">
        <f t="shared" si="357"/>
        <v/>
      </c>
      <c r="AD1993" s="283" t="str">
        <f t="shared" si="358"/>
        <v/>
      </c>
      <c r="AE1993" s="163"/>
      <c r="AF1993" s="162"/>
      <c r="AP1993" s="581"/>
    </row>
    <row r="1994" spans="1:42" s="141" customFormat="1">
      <c r="A1994" s="134">
        <v>1985</v>
      </c>
      <c r="B1994" s="286"/>
      <c r="C1994" s="146">
        <f t="shared" si="351"/>
        <v>0</v>
      </c>
      <c r="D1994" s="146">
        <f t="shared" si="352"/>
        <v>1</v>
      </c>
      <c r="E1994" s="146">
        <f t="shared" si="353"/>
        <v>1900</v>
      </c>
      <c r="F1994" s="287"/>
      <c r="G1994" s="287"/>
      <c r="H1994" s="287"/>
      <c r="I1994" s="288"/>
      <c r="J1994" s="287"/>
      <c r="K1994" s="288"/>
      <c r="L1994" s="134"/>
      <c r="M1994" s="133"/>
      <c r="N1994" s="288"/>
      <c r="O1994" s="134"/>
      <c r="P1994" s="166"/>
      <c r="Q1994" s="289"/>
      <c r="R1994" s="165"/>
      <c r="S1994" s="290"/>
      <c r="T1994" s="290"/>
      <c r="U1994" s="290"/>
      <c r="V1994" s="290"/>
      <c r="W1994" s="166"/>
      <c r="X1994" s="135"/>
      <c r="Y1994" s="418">
        <f t="shared" si="354"/>
        <v>0</v>
      </c>
      <c r="Z1994" s="291">
        <f t="shared" si="355"/>
        <v>0</v>
      </c>
      <c r="AA1994" s="163"/>
      <c r="AB1994" s="177" t="str">
        <f t="shared" si="356"/>
        <v/>
      </c>
      <c r="AC1994" s="283" t="str">
        <f t="shared" si="357"/>
        <v/>
      </c>
      <c r="AD1994" s="283" t="str">
        <f t="shared" si="358"/>
        <v/>
      </c>
      <c r="AE1994" s="163"/>
      <c r="AF1994" s="162"/>
      <c r="AP1994" s="581"/>
    </row>
    <row r="1995" spans="1:42" s="141" customFormat="1">
      <c r="A1995" s="134">
        <v>1986</v>
      </c>
      <c r="B1995" s="286"/>
      <c r="C1995" s="146">
        <f t="shared" ref="C1995:C2058" si="359">DAY(B1995)</f>
        <v>0</v>
      </c>
      <c r="D1995" s="146">
        <f t="shared" ref="D1995:D2058" si="360">MONTH(B1995)</f>
        <v>1</v>
      </c>
      <c r="E1995" s="146">
        <f t="shared" ref="E1995:E2058" si="361">YEAR(B1995)</f>
        <v>1900</v>
      </c>
      <c r="F1995" s="287"/>
      <c r="G1995" s="287"/>
      <c r="H1995" s="287"/>
      <c r="I1995" s="288"/>
      <c r="J1995" s="287"/>
      <c r="K1995" s="288"/>
      <c r="L1995" s="134"/>
      <c r="M1995" s="133"/>
      <c r="N1995" s="288"/>
      <c r="O1995" s="134"/>
      <c r="P1995" s="166"/>
      <c r="Q1995" s="289"/>
      <c r="R1995" s="165"/>
      <c r="S1995" s="290"/>
      <c r="T1995" s="290"/>
      <c r="U1995" s="290"/>
      <c r="V1995" s="290"/>
      <c r="W1995" s="166"/>
      <c r="X1995" s="135"/>
      <c r="Y1995" s="418">
        <f t="shared" ref="Y1995:Y2058" si="362">X1995*U1995</f>
        <v>0</v>
      </c>
      <c r="Z1995" s="291">
        <f t="shared" ref="Z1995:Z2058" si="363">Y1995*1.1</f>
        <v>0</v>
      </c>
      <c r="AA1995" s="163"/>
      <c r="AB1995" s="177" t="str">
        <f t="shared" ref="AB1995:AB2058" si="364">IF(S1995="","",IF(S1995-U1995=0,"Full","No"))</f>
        <v/>
      </c>
      <c r="AC1995" s="283" t="str">
        <f t="shared" ref="AC1995:AC2058" si="365">IF(AND(S1995&gt;U1995,V1995=0),"Lost",IF(AND(S1995&gt;U1995,V1995&lt;(S1995-U1995)),"Lost",""))</f>
        <v/>
      </c>
      <c r="AD1995" s="283" t="str">
        <f t="shared" ref="AD1995:AD2058" si="366">IF(AND(S1995&gt;U1995,V1995=0),S1995-U1995,IF(AND(S1995&gt;U1995,V1995&lt;(S1995-U1995)),S1995-(U1995+V1995),""))</f>
        <v/>
      </c>
      <c r="AE1995" s="163"/>
      <c r="AF1995" s="162"/>
      <c r="AP1995" s="581"/>
    </row>
    <row r="1996" spans="1:42" s="141" customFormat="1">
      <c r="A1996" s="134">
        <v>1987</v>
      </c>
      <c r="B1996" s="286"/>
      <c r="C1996" s="146">
        <f t="shared" si="359"/>
        <v>0</v>
      </c>
      <c r="D1996" s="146">
        <f t="shared" si="360"/>
        <v>1</v>
      </c>
      <c r="E1996" s="146">
        <f t="shared" si="361"/>
        <v>1900</v>
      </c>
      <c r="F1996" s="287"/>
      <c r="G1996" s="287"/>
      <c r="H1996" s="287"/>
      <c r="I1996" s="288"/>
      <c r="J1996" s="287"/>
      <c r="K1996" s="288"/>
      <c r="L1996" s="134"/>
      <c r="M1996" s="133"/>
      <c r="N1996" s="288"/>
      <c r="O1996" s="134"/>
      <c r="P1996" s="166"/>
      <c r="Q1996" s="289"/>
      <c r="R1996" s="165"/>
      <c r="S1996" s="290"/>
      <c r="T1996" s="290"/>
      <c r="U1996" s="290"/>
      <c r="V1996" s="290"/>
      <c r="W1996" s="166"/>
      <c r="X1996" s="135"/>
      <c r="Y1996" s="418">
        <f t="shared" si="362"/>
        <v>0</v>
      </c>
      <c r="Z1996" s="291">
        <f t="shared" si="363"/>
        <v>0</v>
      </c>
      <c r="AA1996" s="163"/>
      <c r="AB1996" s="177" t="str">
        <f t="shared" si="364"/>
        <v/>
      </c>
      <c r="AC1996" s="283" t="str">
        <f t="shared" si="365"/>
        <v/>
      </c>
      <c r="AD1996" s="283" t="str">
        <f t="shared" si="366"/>
        <v/>
      </c>
      <c r="AE1996" s="163"/>
      <c r="AF1996" s="162"/>
      <c r="AP1996" s="581"/>
    </row>
    <row r="1997" spans="1:42" s="141" customFormat="1">
      <c r="A1997" s="134">
        <v>1988</v>
      </c>
      <c r="B1997" s="286"/>
      <c r="C1997" s="146">
        <f t="shared" si="359"/>
        <v>0</v>
      </c>
      <c r="D1997" s="146">
        <f t="shared" si="360"/>
        <v>1</v>
      </c>
      <c r="E1997" s="146">
        <f t="shared" si="361"/>
        <v>1900</v>
      </c>
      <c r="F1997" s="287"/>
      <c r="G1997" s="287"/>
      <c r="H1997" s="287"/>
      <c r="I1997" s="288"/>
      <c r="J1997" s="287"/>
      <c r="K1997" s="288"/>
      <c r="L1997" s="134"/>
      <c r="M1997" s="133"/>
      <c r="N1997" s="288"/>
      <c r="O1997" s="134"/>
      <c r="P1997" s="166"/>
      <c r="Q1997" s="289"/>
      <c r="R1997" s="165"/>
      <c r="S1997" s="290"/>
      <c r="T1997" s="290"/>
      <c r="U1997" s="290"/>
      <c r="V1997" s="290"/>
      <c r="W1997" s="166"/>
      <c r="X1997" s="135"/>
      <c r="Y1997" s="418">
        <f t="shared" si="362"/>
        <v>0</v>
      </c>
      <c r="Z1997" s="291">
        <f t="shared" si="363"/>
        <v>0</v>
      </c>
      <c r="AA1997" s="163"/>
      <c r="AB1997" s="177" t="str">
        <f t="shared" si="364"/>
        <v/>
      </c>
      <c r="AC1997" s="283" t="str">
        <f t="shared" si="365"/>
        <v/>
      </c>
      <c r="AD1997" s="283" t="str">
        <f t="shared" si="366"/>
        <v/>
      </c>
      <c r="AE1997" s="163"/>
      <c r="AF1997" s="162"/>
      <c r="AP1997" s="581"/>
    </row>
    <row r="1998" spans="1:42" s="141" customFormat="1">
      <c r="A1998" s="134">
        <v>1989</v>
      </c>
      <c r="B1998" s="286"/>
      <c r="C1998" s="146">
        <f t="shared" si="359"/>
        <v>0</v>
      </c>
      <c r="D1998" s="146">
        <f t="shared" si="360"/>
        <v>1</v>
      </c>
      <c r="E1998" s="146">
        <f t="shared" si="361"/>
        <v>1900</v>
      </c>
      <c r="F1998" s="287"/>
      <c r="G1998" s="287"/>
      <c r="H1998" s="287"/>
      <c r="I1998" s="288"/>
      <c r="J1998" s="287"/>
      <c r="K1998" s="288"/>
      <c r="L1998" s="134"/>
      <c r="M1998" s="133"/>
      <c r="N1998" s="288"/>
      <c r="O1998" s="134"/>
      <c r="P1998" s="166"/>
      <c r="Q1998" s="289"/>
      <c r="R1998" s="165"/>
      <c r="S1998" s="290"/>
      <c r="T1998" s="290"/>
      <c r="U1998" s="290"/>
      <c r="V1998" s="290"/>
      <c r="W1998" s="166"/>
      <c r="X1998" s="135"/>
      <c r="Y1998" s="418">
        <f t="shared" si="362"/>
        <v>0</v>
      </c>
      <c r="Z1998" s="291">
        <f t="shared" si="363"/>
        <v>0</v>
      </c>
      <c r="AA1998" s="163"/>
      <c r="AB1998" s="177" t="str">
        <f t="shared" si="364"/>
        <v/>
      </c>
      <c r="AC1998" s="283" t="str">
        <f t="shared" si="365"/>
        <v/>
      </c>
      <c r="AD1998" s="283" t="str">
        <f t="shared" si="366"/>
        <v/>
      </c>
      <c r="AE1998" s="163"/>
      <c r="AF1998" s="162"/>
      <c r="AP1998" s="581"/>
    </row>
    <row r="1999" spans="1:42" s="141" customFormat="1">
      <c r="A1999" s="134">
        <v>1990</v>
      </c>
      <c r="B1999" s="286"/>
      <c r="C1999" s="146">
        <f t="shared" si="359"/>
        <v>0</v>
      </c>
      <c r="D1999" s="146">
        <f t="shared" si="360"/>
        <v>1</v>
      </c>
      <c r="E1999" s="146">
        <f t="shared" si="361"/>
        <v>1900</v>
      </c>
      <c r="F1999" s="287"/>
      <c r="G1999" s="287"/>
      <c r="H1999" s="287"/>
      <c r="I1999" s="288"/>
      <c r="J1999" s="287"/>
      <c r="K1999" s="288"/>
      <c r="L1999" s="134"/>
      <c r="M1999" s="133"/>
      <c r="N1999" s="288"/>
      <c r="O1999" s="134"/>
      <c r="P1999" s="166"/>
      <c r="Q1999" s="289"/>
      <c r="R1999" s="165"/>
      <c r="S1999" s="290"/>
      <c r="T1999" s="290"/>
      <c r="U1999" s="290"/>
      <c r="V1999" s="290"/>
      <c r="W1999" s="166"/>
      <c r="X1999" s="135"/>
      <c r="Y1999" s="418">
        <f t="shared" si="362"/>
        <v>0</v>
      </c>
      <c r="Z1999" s="291">
        <f t="shared" si="363"/>
        <v>0</v>
      </c>
      <c r="AA1999" s="163"/>
      <c r="AB1999" s="177" t="str">
        <f t="shared" si="364"/>
        <v/>
      </c>
      <c r="AC1999" s="283" t="str">
        <f t="shared" si="365"/>
        <v/>
      </c>
      <c r="AD1999" s="283" t="str">
        <f t="shared" si="366"/>
        <v/>
      </c>
      <c r="AE1999" s="163"/>
      <c r="AF1999" s="162"/>
      <c r="AP1999" s="581"/>
    </row>
    <row r="2000" spans="1:42" s="141" customFormat="1">
      <c r="A2000" s="134">
        <v>1991</v>
      </c>
      <c r="B2000" s="286"/>
      <c r="C2000" s="146">
        <f t="shared" si="359"/>
        <v>0</v>
      </c>
      <c r="D2000" s="146">
        <f t="shared" si="360"/>
        <v>1</v>
      </c>
      <c r="E2000" s="146">
        <f t="shared" si="361"/>
        <v>1900</v>
      </c>
      <c r="F2000" s="287"/>
      <c r="G2000" s="287"/>
      <c r="H2000" s="287"/>
      <c r="I2000" s="288"/>
      <c r="J2000" s="287"/>
      <c r="K2000" s="288"/>
      <c r="L2000" s="134"/>
      <c r="M2000" s="133"/>
      <c r="N2000" s="288"/>
      <c r="O2000" s="134"/>
      <c r="P2000" s="166"/>
      <c r="Q2000" s="289"/>
      <c r="R2000" s="165"/>
      <c r="S2000" s="290"/>
      <c r="T2000" s="290"/>
      <c r="U2000" s="290"/>
      <c r="V2000" s="290"/>
      <c r="W2000" s="166"/>
      <c r="X2000" s="135"/>
      <c r="Y2000" s="418">
        <f t="shared" si="362"/>
        <v>0</v>
      </c>
      <c r="Z2000" s="291">
        <f t="shared" si="363"/>
        <v>0</v>
      </c>
      <c r="AA2000" s="163"/>
      <c r="AB2000" s="177" t="str">
        <f t="shared" si="364"/>
        <v/>
      </c>
      <c r="AC2000" s="283" t="str">
        <f t="shared" si="365"/>
        <v/>
      </c>
      <c r="AD2000" s="283" t="str">
        <f t="shared" si="366"/>
        <v/>
      </c>
      <c r="AE2000" s="163"/>
      <c r="AF2000" s="162"/>
      <c r="AP2000" s="581"/>
    </row>
    <row r="2001" spans="1:42" s="141" customFormat="1">
      <c r="A2001" s="134">
        <v>1992</v>
      </c>
      <c r="B2001" s="286"/>
      <c r="C2001" s="146">
        <f t="shared" si="359"/>
        <v>0</v>
      </c>
      <c r="D2001" s="146">
        <f t="shared" si="360"/>
        <v>1</v>
      </c>
      <c r="E2001" s="146">
        <f t="shared" si="361"/>
        <v>1900</v>
      </c>
      <c r="F2001" s="287"/>
      <c r="G2001" s="287"/>
      <c r="H2001" s="287"/>
      <c r="I2001" s="288"/>
      <c r="J2001" s="287"/>
      <c r="K2001" s="288"/>
      <c r="L2001" s="134"/>
      <c r="M2001" s="133"/>
      <c r="N2001" s="288"/>
      <c r="O2001" s="134"/>
      <c r="P2001" s="166"/>
      <c r="Q2001" s="289"/>
      <c r="R2001" s="165"/>
      <c r="S2001" s="290"/>
      <c r="T2001" s="290"/>
      <c r="U2001" s="290"/>
      <c r="V2001" s="290"/>
      <c r="W2001" s="166"/>
      <c r="X2001" s="135"/>
      <c r="Y2001" s="418">
        <f t="shared" si="362"/>
        <v>0</v>
      </c>
      <c r="Z2001" s="291">
        <f t="shared" si="363"/>
        <v>0</v>
      </c>
      <c r="AA2001" s="163"/>
      <c r="AB2001" s="177" t="str">
        <f t="shared" si="364"/>
        <v/>
      </c>
      <c r="AC2001" s="283" t="str">
        <f t="shared" si="365"/>
        <v/>
      </c>
      <c r="AD2001" s="283" t="str">
        <f t="shared" si="366"/>
        <v/>
      </c>
      <c r="AE2001" s="163"/>
      <c r="AF2001" s="162"/>
      <c r="AP2001" s="581"/>
    </row>
    <row r="2002" spans="1:42" s="141" customFormat="1">
      <c r="A2002" s="134">
        <v>1993</v>
      </c>
      <c r="B2002" s="286"/>
      <c r="C2002" s="146">
        <f t="shared" si="359"/>
        <v>0</v>
      </c>
      <c r="D2002" s="146">
        <f t="shared" si="360"/>
        <v>1</v>
      </c>
      <c r="E2002" s="146">
        <f t="shared" si="361"/>
        <v>1900</v>
      </c>
      <c r="F2002" s="287"/>
      <c r="G2002" s="287"/>
      <c r="H2002" s="287"/>
      <c r="I2002" s="288"/>
      <c r="J2002" s="287"/>
      <c r="K2002" s="288"/>
      <c r="L2002" s="134"/>
      <c r="M2002" s="133"/>
      <c r="N2002" s="288"/>
      <c r="O2002" s="134"/>
      <c r="P2002" s="166"/>
      <c r="Q2002" s="289"/>
      <c r="R2002" s="165"/>
      <c r="S2002" s="290"/>
      <c r="T2002" s="290"/>
      <c r="U2002" s="290"/>
      <c r="V2002" s="290"/>
      <c r="W2002" s="166"/>
      <c r="X2002" s="135"/>
      <c r="Y2002" s="418">
        <f t="shared" si="362"/>
        <v>0</v>
      </c>
      <c r="Z2002" s="291">
        <f t="shared" si="363"/>
        <v>0</v>
      </c>
      <c r="AA2002" s="163"/>
      <c r="AB2002" s="177" t="str">
        <f t="shared" si="364"/>
        <v/>
      </c>
      <c r="AC2002" s="283" t="str">
        <f t="shared" si="365"/>
        <v/>
      </c>
      <c r="AD2002" s="283" t="str">
        <f t="shared" si="366"/>
        <v/>
      </c>
      <c r="AE2002" s="163"/>
      <c r="AF2002" s="162"/>
      <c r="AP2002" s="581"/>
    </row>
    <row r="2003" spans="1:42" s="141" customFormat="1">
      <c r="A2003" s="134">
        <v>1994</v>
      </c>
      <c r="B2003" s="286"/>
      <c r="C2003" s="146">
        <f t="shared" si="359"/>
        <v>0</v>
      </c>
      <c r="D2003" s="146">
        <f t="shared" si="360"/>
        <v>1</v>
      </c>
      <c r="E2003" s="146">
        <f t="shared" si="361"/>
        <v>1900</v>
      </c>
      <c r="F2003" s="287"/>
      <c r="G2003" s="287"/>
      <c r="H2003" s="287"/>
      <c r="I2003" s="288"/>
      <c r="J2003" s="287"/>
      <c r="K2003" s="288"/>
      <c r="L2003" s="134"/>
      <c r="M2003" s="133"/>
      <c r="N2003" s="288"/>
      <c r="O2003" s="134"/>
      <c r="P2003" s="166"/>
      <c r="Q2003" s="289"/>
      <c r="R2003" s="165"/>
      <c r="S2003" s="290"/>
      <c r="T2003" s="290"/>
      <c r="U2003" s="290"/>
      <c r="V2003" s="290"/>
      <c r="W2003" s="166"/>
      <c r="X2003" s="135"/>
      <c r="Y2003" s="418">
        <f t="shared" si="362"/>
        <v>0</v>
      </c>
      <c r="Z2003" s="291">
        <f t="shared" si="363"/>
        <v>0</v>
      </c>
      <c r="AA2003" s="163"/>
      <c r="AB2003" s="177" t="str">
        <f t="shared" si="364"/>
        <v/>
      </c>
      <c r="AC2003" s="283" t="str">
        <f t="shared" si="365"/>
        <v/>
      </c>
      <c r="AD2003" s="283" t="str">
        <f t="shared" si="366"/>
        <v/>
      </c>
      <c r="AE2003" s="163"/>
      <c r="AF2003" s="162"/>
      <c r="AP2003" s="581"/>
    </row>
    <row r="2004" spans="1:42" s="141" customFormat="1">
      <c r="A2004" s="134">
        <v>1995</v>
      </c>
      <c r="B2004" s="286"/>
      <c r="C2004" s="146">
        <f t="shared" si="359"/>
        <v>0</v>
      </c>
      <c r="D2004" s="146">
        <f t="shared" si="360"/>
        <v>1</v>
      </c>
      <c r="E2004" s="146">
        <f t="shared" si="361"/>
        <v>1900</v>
      </c>
      <c r="F2004" s="287"/>
      <c r="G2004" s="287"/>
      <c r="H2004" s="287"/>
      <c r="I2004" s="288"/>
      <c r="J2004" s="287"/>
      <c r="K2004" s="288"/>
      <c r="L2004" s="134"/>
      <c r="M2004" s="133"/>
      <c r="N2004" s="288"/>
      <c r="O2004" s="134"/>
      <c r="P2004" s="166"/>
      <c r="Q2004" s="289"/>
      <c r="R2004" s="165"/>
      <c r="S2004" s="290"/>
      <c r="T2004" s="290"/>
      <c r="U2004" s="290"/>
      <c r="V2004" s="290"/>
      <c r="W2004" s="166"/>
      <c r="X2004" s="135"/>
      <c r="Y2004" s="418">
        <f t="shared" si="362"/>
        <v>0</v>
      </c>
      <c r="Z2004" s="291">
        <f t="shared" si="363"/>
        <v>0</v>
      </c>
      <c r="AA2004" s="163"/>
      <c r="AB2004" s="177" t="str">
        <f t="shared" si="364"/>
        <v/>
      </c>
      <c r="AC2004" s="283" t="str">
        <f t="shared" si="365"/>
        <v/>
      </c>
      <c r="AD2004" s="283" t="str">
        <f t="shared" si="366"/>
        <v/>
      </c>
      <c r="AE2004" s="163"/>
      <c r="AF2004" s="162"/>
      <c r="AP2004" s="581"/>
    </row>
    <row r="2005" spans="1:42" s="141" customFormat="1">
      <c r="A2005" s="134">
        <v>1996</v>
      </c>
      <c r="B2005" s="286"/>
      <c r="C2005" s="146">
        <f t="shared" si="359"/>
        <v>0</v>
      </c>
      <c r="D2005" s="146">
        <f t="shared" si="360"/>
        <v>1</v>
      </c>
      <c r="E2005" s="146">
        <f t="shared" si="361"/>
        <v>1900</v>
      </c>
      <c r="F2005" s="287"/>
      <c r="G2005" s="287"/>
      <c r="H2005" s="287"/>
      <c r="I2005" s="288"/>
      <c r="J2005" s="287"/>
      <c r="K2005" s="288"/>
      <c r="L2005" s="134"/>
      <c r="M2005" s="133"/>
      <c r="N2005" s="288"/>
      <c r="O2005" s="134"/>
      <c r="P2005" s="166"/>
      <c r="Q2005" s="289"/>
      <c r="R2005" s="165"/>
      <c r="S2005" s="290"/>
      <c r="T2005" s="290"/>
      <c r="U2005" s="290"/>
      <c r="V2005" s="290"/>
      <c r="W2005" s="166"/>
      <c r="X2005" s="135"/>
      <c r="Y2005" s="418">
        <f t="shared" si="362"/>
        <v>0</v>
      </c>
      <c r="Z2005" s="291">
        <f t="shared" si="363"/>
        <v>0</v>
      </c>
      <c r="AA2005" s="163"/>
      <c r="AB2005" s="177" t="str">
        <f t="shared" si="364"/>
        <v/>
      </c>
      <c r="AC2005" s="283" t="str">
        <f t="shared" si="365"/>
        <v/>
      </c>
      <c r="AD2005" s="283" t="str">
        <f t="shared" si="366"/>
        <v/>
      </c>
      <c r="AE2005" s="163"/>
      <c r="AF2005" s="162"/>
      <c r="AP2005" s="581"/>
    </row>
    <row r="2006" spans="1:42" s="141" customFormat="1">
      <c r="A2006" s="134">
        <v>1997</v>
      </c>
      <c r="B2006" s="286"/>
      <c r="C2006" s="146">
        <f t="shared" si="359"/>
        <v>0</v>
      </c>
      <c r="D2006" s="146">
        <f t="shared" si="360"/>
        <v>1</v>
      </c>
      <c r="E2006" s="146">
        <f t="shared" si="361"/>
        <v>1900</v>
      </c>
      <c r="F2006" s="287"/>
      <c r="G2006" s="287"/>
      <c r="H2006" s="287"/>
      <c r="I2006" s="288"/>
      <c r="J2006" s="287"/>
      <c r="K2006" s="288"/>
      <c r="L2006" s="134"/>
      <c r="M2006" s="133"/>
      <c r="N2006" s="288"/>
      <c r="O2006" s="134"/>
      <c r="P2006" s="166"/>
      <c r="Q2006" s="289"/>
      <c r="R2006" s="165"/>
      <c r="S2006" s="290"/>
      <c r="T2006" s="290"/>
      <c r="U2006" s="290"/>
      <c r="V2006" s="290"/>
      <c r="W2006" s="166"/>
      <c r="X2006" s="135"/>
      <c r="Y2006" s="418">
        <f t="shared" si="362"/>
        <v>0</v>
      </c>
      <c r="Z2006" s="291">
        <f t="shared" si="363"/>
        <v>0</v>
      </c>
      <c r="AA2006" s="163"/>
      <c r="AB2006" s="177" t="str">
        <f t="shared" si="364"/>
        <v/>
      </c>
      <c r="AC2006" s="283" t="str">
        <f t="shared" si="365"/>
        <v/>
      </c>
      <c r="AD2006" s="283" t="str">
        <f t="shared" si="366"/>
        <v/>
      </c>
      <c r="AE2006" s="163"/>
      <c r="AF2006" s="162"/>
      <c r="AP2006" s="581"/>
    </row>
    <row r="2007" spans="1:42" s="141" customFormat="1">
      <c r="A2007" s="134">
        <v>1998</v>
      </c>
      <c r="B2007" s="286"/>
      <c r="C2007" s="146">
        <f t="shared" si="359"/>
        <v>0</v>
      </c>
      <c r="D2007" s="146">
        <f t="shared" si="360"/>
        <v>1</v>
      </c>
      <c r="E2007" s="146">
        <f t="shared" si="361"/>
        <v>1900</v>
      </c>
      <c r="F2007" s="287"/>
      <c r="G2007" s="287"/>
      <c r="H2007" s="287"/>
      <c r="I2007" s="288"/>
      <c r="J2007" s="287"/>
      <c r="K2007" s="288"/>
      <c r="L2007" s="134"/>
      <c r="M2007" s="133"/>
      <c r="N2007" s="288"/>
      <c r="O2007" s="134"/>
      <c r="P2007" s="166"/>
      <c r="Q2007" s="289"/>
      <c r="R2007" s="165"/>
      <c r="S2007" s="290"/>
      <c r="T2007" s="290"/>
      <c r="U2007" s="290"/>
      <c r="V2007" s="290"/>
      <c r="W2007" s="166"/>
      <c r="X2007" s="135"/>
      <c r="Y2007" s="418">
        <f t="shared" si="362"/>
        <v>0</v>
      </c>
      <c r="Z2007" s="291">
        <f t="shared" si="363"/>
        <v>0</v>
      </c>
      <c r="AA2007" s="163"/>
      <c r="AB2007" s="177" t="str">
        <f t="shared" si="364"/>
        <v/>
      </c>
      <c r="AC2007" s="283" t="str">
        <f t="shared" si="365"/>
        <v/>
      </c>
      <c r="AD2007" s="283" t="str">
        <f t="shared" si="366"/>
        <v/>
      </c>
      <c r="AE2007" s="163"/>
      <c r="AF2007" s="162"/>
      <c r="AP2007" s="581"/>
    </row>
    <row r="2008" spans="1:42" s="141" customFormat="1">
      <c r="A2008" s="134">
        <v>1999</v>
      </c>
      <c r="B2008" s="286"/>
      <c r="C2008" s="146">
        <f t="shared" si="359"/>
        <v>0</v>
      </c>
      <c r="D2008" s="146">
        <f t="shared" si="360"/>
        <v>1</v>
      </c>
      <c r="E2008" s="146">
        <f t="shared" si="361"/>
        <v>1900</v>
      </c>
      <c r="F2008" s="287"/>
      <c r="G2008" s="287"/>
      <c r="H2008" s="287"/>
      <c r="I2008" s="288"/>
      <c r="J2008" s="287"/>
      <c r="K2008" s="288"/>
      <c r="L2008" s="134"/>
      <c r="M2008" s="133"/>
      <c r="N2008" s="288"/>
      <c r="O2008" s="134"/>
      <c r="P2008" s="166"/>
      <c r="Q2008" s="289"/>
      <c r="R2008" s="165"/>
      <c r="S2008" s="290"/>
      <c r="T2008" s="290"/>
      <c r="U2008" s="290"/>
      <c r="V2008" s="290"/>
      <c r="W2008" s="166"/>
      <c r="X2008" s="135"/>
      <c r="Y2008" s="418">
        <f t="shared" si="362"/>
        <v>0</v>
      </c>
      <c r="Z2008" s="291">
        <f t="shared" si="363"/>
        <v>0</v>
      </c>
      <c r="AA2008" s="163"/>
      <c r="AB2008" s="177" t="str">
        <f t="shared" si="364"/>
        <v/>
      </c>
      <c r="AC2008" s="283" t="str">
        <f t="shared" si="365"/>
        <v/>
      </c>
      <c r="AD2008" s="283" t="str">
        <f t="shared" si="366"/>
        <v/>
      </c>
      <c r="AE2008" s="163"/>
      <c r="AF2008" s="162"/>
      <c r="AP2008" s="581"/>
    </row>
    <row r="2009" spans="1:42" s="141" customFormat="1">
      <c r="A2009" s="134">
        <v>2000</v>
      </c>
      <c r="B2009" s="286"/>
      <c r="C2009" s="146">
        <f t="shared" si="359"/>
        <v>0</v>
      </c>
      <c r="D2009" s="146">
        <f t="shared" si="360"/>
        <v>1</v>
      </c>
      <c r="E2009" s="146">
        <f t="shared" si="361"/>
        <v>1900</v>
      </c>
      <c r="F2009" s="287"/>
      <c r="G2009" s="287"/>
      <c r="H2009" s="287"/>
      <c r="I2009" s="288"/>
      <c r="J2009" s="287"/>
      <c r="K2009" s="288"/>
      <c r="L2009" s="134"/>
      <c r="M2009" s="133"/>
      <c r="N2009" s="288"/>
      <c r="O2009" s="134"/>
      <c r="P2009" s="166"/>
      <c r="Q2009" s="289"/>
      <c r="R2009" s="165"/>
      <c r="S2009" s="290"/>
      <c r="T2009" s="290"/>
      <c r="U2009" s="290"/>
      <c r="V2009" s="290"/>
      <c r="W2009" s="166"/>
      <c r="X2009" s="135"/>
      <c r="Y2009" s="418">
        <f t="shared" si="362"/>
        <v>0</v>
      </c>
      <c r="Z2009" s="291">
        <f t="shared" si="363"/>
        <v>0</v>
      </c>
      <c r="AA2009" s="163"/>
      <c r="AB2009" s="177" t="str">
        <f t="shared" si="364"/>
        <v/>
      </c>
      <c r="AC2009" s="283" t="str">
        <f t="shared" si="365"/>
        <v/>
      </c>
      <c r="AD2009" s="283" t="str">
        <f t="shared" si="366"/>
        <v/>
      </c>
      <c r="AE2009" s="163"/>
      <c r="AF2009" s="162"/>
      <c r="AP2009" s="581"/>
    </row>
    <row r="2010" spans="1:42" s="141" customFormat="1">
      <c r="A2010" s="134">
        <v>2001</v>
      </c>
      <c r="B2010" s="286"/>
      <c r="C2010" s="146">
        <f t="shared" si="359"/>
        <v>0</v>
      </c>
      <c r="D2010" s="146">
        <f t="shared" si="360"/>
        <v>1</v>
      </c>
      <c r="E2010" s="146">
        <f t="shared" si="361"/>
        <v>1900</v>
      </c>
      <c r="F2010" s="287"/>
      <c r="G2010" s="287"/>
      <c r="H2010" s="287"/>
      <c r="I2010" s="288"/>
      <c r="J2010" s="287"/>
      <c r="K2010" s="288"/>
      <c r="L2010" s="134"/>
      <c r="M2010" s="133"/>
      <c r="N2010" s="288"/>
      <c r="O2010" s="134"/>
      <c r="P2010" s="166"/>
      <c r="Q2010" s="289"/>
      <c r="R2010" s="165"/>
      <c r="S2010" s="290"/>
      <c r="T2010" s="290"/>
      <c r="U2010" s="290"/>
      <c r="V2010" s="290"/>
      <c r="W2010" s="166"/>
      <c r="X2010" s="135"/>
      <c r="Y2010" s="418">
        <f t="shared" si="362"/>
        <v>0</v>
      </c>
      <c r="Z2010" s="291">
        <f t="shared" si="363"/>
        <v>0</v>
      </c>
      <c r="AA2010" s="163"/>
      <c r="AB2010" s="177" t="str">
        <f t="shared" si="364"/>
        <v/>
      </c>
      <c r="AC2010" s="283" t="str">
        <f t="shared" si="365"/>
        <v/>
      </c>
      <c r="AD2010" s="283" t="str">
        <f t="shared" si="366"/>
        <v/>
      </c>
      <c r="AE2010" s="163"/>
      <c r="AF2010" s="162"/>
      <c r="AP2010" s="581"/>
    </row>
    <row r="2011" spans="1:42" s="141" customFormat="1">
      <c r="A2011" s="134">
        <v>2002</v>
      </c>
      <c r="B2011" s="286"/>
      <c r="C2011" s="146">
        <f t="shared" si="359"/>
        <v>0</v>
      </c>
      <c r="D2011" s="146">
        <f t="shared" si="360"/>
        <v>1</v>
      </c>
      <c r="E2011" s="146">
        <f t="shared" si="361"/>
        <v>1900</v>
      </c>
      <c r="F2011" s="287"/>
      <c r="G2011" s="287"/>
      <c r="H2011" s="287"/>
      <c r="I2011" s="288"/>
      <c r="J2011" s="287"/>
      <c r="K2011" s="288"/>
      <c r="L2011" s="134"/>
      <c r="M2011" s="133"/>
      <c r="N2011" s="288"/>
      <c r="O2011" s="134"/>
      <c r="P2011" s="166"/>
      <c r="Q2011" s="289"/>
      <c r="R2011" s="165"/>
      <c r="S2011" s="290"/>
      <c r="T2011" s="290"/>
      <c r="U2011" s="290"/>
      <c r="V2011" s="290"/>
      <c r="W2011" s="166"/>
      <c r="X2011" s="135"/>
      <c r="Y2011" s="418">
        <f t="shared" si="362"/>
        <v>0</v>
      </c>
      <c r="Z2011" s="291">
        <f t="shared" si="363"/>
        <v>0</v>
      </c>
      <c r="AA2011" s="163"/>
      <c r="AB2011" s="177" t="str">
        <f t="shared" si="364"/>
        <v/>
      </c>
      <c r="AC2011" s="283" t="str">
        <f t="shared" si="365"/>
        <v/>
      </c>
      <c r="AD2011" s="283" t="str">
        <f t="shared" si="366"/>
        <v/>
      </c>
      <c r="AE2011" s="163"/>
      <c r="AF2011" s="162"/>
      <c r="AP2011" s="581"/>
    </row>
    <row r="2012" spans="1:42" s="141" customFormat="1">
      <c r="A2012" s="134">
        <v>2003</v>
      </c>
      <c r="B2012" s="286"/>
      <c r="C2012" s="146">
        <f t="shared" si="359"/>
        <v>0</v>
      </c>
      <c r="D2012" s="146">
        <f t="shared" si="360"/>
        <v>1</v>
      </c>
      <c r="E2012" s="146">
        <f t="shared" si="361"/>
        <v>1900</v>
      </c>
      <c r="F2012" s="287"/>
      <c r="G2012" s="287"/>
      <c r="H2012" s="287"/>
      <c r="I2012" s="288"/>
      <c r="J2012" s="287"/>
      <c r="K2012" s="288"/>
      <c r="L2012" s="134"/>
      <c r="M2012" s="133"/>
      <c r="N2012" s="288"/>
      <c r="O2012" s="134"/>
      <c r="P2012" s="166"/>
      <c r="Q2012" s="289"/>
      <c r="R2012" s="165"/>
      <c r="S2012" s="290"/>
      <c r="T2012" s="290"/>
      <c r="U2012" s="290"/>
      <c r="V2012" s="290"/>
      <c r="W2012" s="166"/>
      <c r="X2012" s="135"/>
      <c r="Y2012" s="418">
        <f t="shared" si="362"/>
        <v>0</v>
      </c>
      <c r="Z2012" s="291">
        <f t="shared" si="363"/>
        <v>0</v>
      </c>
      <c r="AA2012" s="163"/>
      <c r="AB2012" s="177" t="str">
        <f t="shared" si="364"/>
        <v/>
      </c>
      <c r="AC2012" s="283" t="str">
        <f t="shared" si="365"/>
        <v/>
      </c>
      <c r="AD2012" s="283" t="str">
        <f t="shared" si="366"/>
        <v/>
      </c>
      <c r="AE2012" s="163"/>
      <c r="AF2012" s="162"/>
      <c r="AP2012" s="581"/>
    </row>
    <row r="2013" spans="1:42" s="141" customFormat="1">
      <c r="A2013" s="134">
        <v>2004</v>
      </c>
      <c r="B2013" s="286"/>
      <c r="C2013" s="146">
        <f t="shared" si="359"/>
        <v>0</v>
      </c>
      <c r="D2013" s="146">
        <f t="shared" si="360"/>
        <v>1</v>
      </c>
      <c r="E2013" s="146">
        <f t="shared" si="361"/>
        <v>1900</v>
      </c>
      <c r="F2013" s="287"/>
      <c r="G2013" s="287"/>
      <c r="H2013" s="287"/>
      <c r="I2013" s="288"/>
      <c r="J2013" s="287"/>
      <c r="K2013" s="288"/>
      <c r="L2013" s="134"/>
      <c r="M2013" s="133"/>
      <c r="N2013" s="288"/>
      <c r="O2013" s="134"/>
      <c r="P2013" s="166"/>
      <c r="Q2013" s="289"/>
      <c r="R2013" s="165"/>
      <c r="S2013" s="290"/>
      <c r="T2013" s="290"/>
      <c r="U2013" s="290"/>
      <c r="V2013" s="290"/>
      <c r="W2013" s="166"/>
      <c r="X2013" s="135"/>
      <c r="Y2013" s="418">
        <f t="shared" si="362"/>
        <v>0</v>
      </c>
      <c r="Z2013" s="291">
        <f t="shared" si="363"/>
        <v>0</v>
      </c>
      <c r="AA2013" s="163"/>
      <c r="AB2013" s="177" t="str">
        <f t="shared" si="364"/>
        <v/>
      </c>
      <c r="AC2013" s="283" t="str">
        <f t="shared" si="365"/>
        <v/>
      </c>
      <c r="AD2013" s="283" t="str">
        <f t="shared" si="366"/>
        <v/>
      </c>
      <c r="AE2013" s="163"/>
      <c r="AF2013" s="162"/>
      <c r="AP2013" s="581"/>
    </row>
    <row r="2014" spans="1:42" s="141" customFormat="1">
      <c r="A2014" s="134">
        <v>2005</v>
      </c>
      <c r="B2014" s="286"/>
      <c r="C2014" s="146">
        <f t="shared" si="359"/>
        <v>0</v>
      </c>
      <c r="D2014" s="146">
        <f t="shared" si="360"/>
        <v>1</v>
      </c>
      <c r="E2014" s="146">
        <f t="shared" si="361"/>
        <v>1900</v>
      </c>
      <c r="F2014" s="287"/>
      <c r="G2014" s="287"/>
      <c r="H2014" s="287"/>
      <c r="I2014" s="288"/>
      <c r="J2014" s="287"/>
      <c r="K2014" s="288"/>
      <c r="L2014" s="134"/>
      <c r="M2014" s="133"/>
      <c r="N2014" s="288"/>
      <c r="O2014" s="134"/>
      <c r="P2014" s="166"/>
      <c r="Q2014" s="289"/>
      <c r="R2014" s="165"/>
      <c r="S2014" s="290"/>
      <c r="T2014" s="290"/>
      <c r="U2014" s="290"/>
      <c r="V2014" s="290"/>
      <c r="W2014" s="166"/>
      <c r="X2014" s="135"/>
      <c r="Y2014" s="418">
        <f t="shared" si="362"/>
        <v>0</v>
      </c>
      <c r="Z2014" s="291">
        <f t="shared" si="363"/>
        <v>0</v>
      </c>
      <c r="AA2014" s="163"/>
      <c r="AB2014" s="177" t="str">
        <f t="shared" si="364"/>
        <v/>
      </c>
      <c r="AC2014" s="283" t="str">
        <f t="shared" si="365"/>
        <v/>
      </c>
      <c r="AD2014" s="283" t="str">
        <f t="shared" si="366"/>
        <v/>
      </c>
      <c r="AE2014" s="163"/>
      <c r="AF2014" s="162"/>
      <c r="AP2014" s="581"/>
    </row>
    <row r="2015" spans="1:42" s="141" customFormat="1">
      <c r="A2015" s="134">
        <v>2006</v>
      </c>
      <c r="B2015" s="286"/>
      <c r="C2015" s="146">
        <f t="shared" si="359"/>
        <v>0</v>
      </c>
      <c r="D2015" s="146">
        <f t="shared" si="360"/>
        <v>1</v>
      </c>
      <c r="E2015" s="146">
        <f t="shared" si="361"/>
        <v>1900</v>
      </c>
      <c r="F2015" s="287"/>
      <c r="G2015" s="287"/>
      <c r="H2015" s="287"/>
      <c r="I2015" s="288"/>
      <c r="J2015" s="287"/>
      <c r="K2015" s="288"/>
      <c r="L2015" s="134"/>
      <c r="M2015" s="133"/>
      <c r="N2015" s="288"/>
      <c r="O2015" s="134"/>
      <c r="P2015" s="166"/>
      <c r="Q2015" s="289"/>
      <c r="R2015" s="165"/>
      <c r="S2015" s="290"/>
      <c r="T2015" s="290"/>
      <c r="U2015" s="290"/>
      <c r="V2015" s="290"/>
      <c r="W2015" s="166"/>
      <c r="X2015" s="135"/>
      <c r="Y2015" s="418">
        <f t="shared" si="362"/>
        <v>0</v>
      </c>
      <c r="Z2015" s="291">
        <f t="shared" si="363"/>
        <v>0</v>
      </c>
      <c r="AA2015" s="163"/>
      <c r="AB2015" s="177" t="str">
        <f t="shared" si="364"/>
        <v/>
      </c>
      <c r="AC2015" s="283" t="str">
        <f t="shared" si="365"/>
        <v/>
      </c>
      <c r="AD2015" s="283" t="str">
        <f t="shared" si="366"/>
        <v/>
      </c>
      <c r="AE2015" s="163"/>
      <c r="AF2015" s="162"/>
      <c r="AP2015" s="581"/>
    </row>
    <row r="2016" spans="1:42" s="141" customFormat="1">
      <c r="A2016" s="134">
        <v>2007</v>
      </c>
      <c r="B2016" s="286"/>
      <c r="C2016" s="146">
        <f t="shared" si="359"/>
        <v>0</v>
      </c>
      <c r="D2016" s="146">
        <f t="shared" si="360"/>
        <v>1</v>
      </c>
      <c r="E2016" s="146">
        <f t="shared" si="361"/>
        <v>1900</v>
      </c>
      <c r="F2016" s="287"/>
      <c r="G2016" s="287"/>
      <c r="H2016" s="287"/>
      <c r="I2016" s="288"/>
      <c r="J2016" s="287"/>
      <c r="K2016" s="288"/>
      <c r="L2016" s="134"/>
      <c r="M2016" s="133"/>
      <c r="N2016" s="288"/>
      <c r="O2016" s="134"/>
      <c r="P2016" s="166"/>
      <c r="Q2016" s="289"/>
      <c r="R2016" s="165"/>
      <c r="S2016" s="290"/>
      <c r="T2016" s="290"/>
      <c r="U2016" s="290"/>
      <c r="V2016" s="290"/>
      <c r="W2016" s="166"/>
      <c r="X2016" s="135"/>
      <c r="Y2016" s="418">
        <f t="shared" si="362"/>
        <v>0</v>
      </c>
      <c r="Z2016" s="291">
        <f t="shared" si="363"/>
        <v>0</v>
      </c>
      <c r="AA2016" s="163"/>
      <c r="AB2016" s="177" t="str">
        <f t="shared" si="364"/>
        <v/>
      </c>
      <c r="AC2016" s="283" t="str">
        <f t="shared" si="365"/>
        <v/>
      </c>
      <c r="AD2016" s="283" t="str">
        <f t="shared" si="366"/>
        <v/>
      </c>
      <c r="AE2016" s="163"/>
      <c r="AF2016" s="162"/>
      <c r="AP2016" s="581"/>
    </row>
    <row r="2017" spans="1:42" s="141" customFormat="1">
      <c r="A2017" s="134">
        <v>2008</v>
      </c>
      <c r="B2017" s="286"/>
      <c r="C2017" s="146">
        <f t="shared" si="359"/>
        <v>0</v>
      </c>
      <c r="D2017" s="146">
        <f t="shared" si="360"/>
        <v>1</v>
      </c>
      <c r="E2017" s="146">
        <f t="shared" si="361"/>
        <v>1900</v>
      </c>
      <c r="F2017" s="287"/>
      <c r="G2017" s="287"/>
      <c r="H2017" s="287"/>
      <c r="I2017" s="288"/>
      <c r="J2017" s="287"/>
      <c r="K2017" s="288"/>
      <c r="L2017" s="134"/>
      <c r="M2017" s="133"/>
      <c r="N2017" s="288"/>
      <c r="O2017" s="134"/>
      <c r="P2017" s="166"/>
      <c r="Q2017" s="289"/>
      <c r="R2017" s="165"/>
      <c r="S2017" s="290"/>
      <c r="T2017" s="290"/>
      <c r="U2017" s="290"/>
      <c r="V2017" s="290"/>
      <c r="W2017" s="166"/>
      <c r="X2017" s="135"/>
      <c r="Y2017" s="418">
        <f t="shared" si="362"/>
        <v>0</v>
      </c>
      <c r="Z2017" s="291">
        <f t="shared" si="363"/>
        <v>0</v>
      </c>
      <c r="AA2017" s="163"/>
      <c r="AB2017" s="177" t="str">
        <f t="shared" si="364"/>
        <v/>
      </c>
      <c r="AC2017" s="283" t="str">
        <f t="shared" si="365"/>
        <v/>
      </c>
      <c r="AD2017" s="283" t="str">
        <f t="shared" si="366"/>
        <v/>
      </c>
      <c r="AE2017" s="163"/>
      <c r="AF2017" s="162"/>
      <c r="AP2017" s="581"/>
    </row>
    <row r="2018" spans="1:42" s="141" customFormat="1">
      <c r="A2018" s="134">
        <v>2009</v>
      </c>
      <c r="B2018" s="286"/>
      <c r="C2018" s="146">
        <f t="shared" si="359"/>
        <v>0</v>
      </c>
      <c r="D2018" s="146">
        <f t="shared" si="360"/>
        <v>1</v>
      </c>
      <c r="E2018" s="146">
        <f t="shared" si="361"/>
        <v>1900</v>
      </c>
      <c r="F2018" s="287"/>
      <c r="G2018" s="287"/>
      <c r="H2018" s="287"/>
      <c r="I2018" s="288"/>
      <c r="J2018" s="287"/>
      <c r="K2018" s="288"/>
      <c r="L2018" s="134"/>
      <c r="M2018" s="133"/>
      <c r="N2018" s="288"/>
      <c r="O2018" s="134"/>
      <c r="P2018" s="166"/>
      <c r="Q2018" s="289"/>
      <c r="R2018" s="165"/>
      <c r="S2018" s="290"/>
      <c r="T2018" s="290"/>
      <c r="U2018" s="290"/>
      <c r="V2018" s="290"/>
      <c r="W2018" s="166"/>
      <c r="X2018" s="135"/>
      <c r="Y2018" s="418">
        <f t="shared" si="362"/>
        <v>0</v>
      </c>
      <c r="Z2018" s="291">
        <f t="shared" si="363"/>
        <v>0</v>
      </c>
      <c r="AA2018" s="163"/>
      <c r="AB2018" s="177" t="str">
        <f t="shared" si="364"/>
        <v/>
      </c>
      <c r="AC2018" s="283" t="str">
        <f t="shared" si="365"/>
        <v/>
      </c>
      <c r="AD2018" s="283" t="str">
        <f t="shared" si="366"/>
        <v/>
      </c>
      <c r="AE2018" s="163"/>
      <c r="AF2018" s="162"/>
      <c r="AP2018" s="581"/>
    </row>
    <row r="2019" spans="1:42" s="141" customFormat="1">
      <c r="A2019" s="134">
        <v>2010</v>
      </c>
      <c r="B2019" s="286"/>
      <c r="C2019" s="146">
        <f t="shared" si="359"/>
        <v>0</v>
      </c>
      <c r="D2019" s="146">
        <f t="shared" si="360"/>
        <v>1</v>
      </c>
      <c r="E2019" s="146">
        <f t="shared" si="361"/>
        <v>1900</v>
      </c>
      <c r="F2019" s="287"/>
      <c r="G2019" s="287"/>
      <c r="H2019" s="287"/>
      <c r="I2019" s="288"/>
      <c r="J2019" s="287"/>
      <c r="K2019" s="288"/>
      <c r="L2019" s="134"/>
      <c r="M2019" s="133"/>
      <c r="N2019" s="288"/>
      <c r="O2019" s="134"/>
      <c r="P2019" s="166"/>
      <c r="Q2019" s="289"/>
      <c r="R2019" s="165"/>
      <c r="S2019" s="290"/>
      <c r="T2019" s="290"/>
      <c r="U2019" s="290"/>
      <c r="V2019" s="290"/>
      <c r="W2019" s="166"/>
      <c r="X2019" s="135"/>
      <c r="Y2019" s="418">
        <f t="shared" si="362"/>
        <v>0</v>
      </c>
      <c r="Z2019" s="291">
        <f t="shared" si="363"/>
        <v>0</v>
      </c>
      <c r="AA2019" s="163"/>
      <c r="AB2019" s="177" t="str">
        <f t="shared" si="364"/>
        <v/>
      </c>
      <c r="AC2019" s="283" t="str">
        <f t="shared" si="365"/>
        <v/>
      </c>
      <c r="AD2019" s="283" t="str">
        <f t="shared" si="366"/>
        <v/>
      </c>
      <c r="AE2019" s="163"/>
      <c r="AF2019" s="162"/>
      <c r="AP2019" s="581"/>
    </row>
    <row r="2020" spans="1:42" s="141" customFormat="1">
      <c r="A2020" s="134">
        <v>2011</v>
      </c>
      <c r="B2020" s="286"/>
      <c r="C2020" s="146">
        <f t="shared" si="359"/>
        <v>0</v>
      </c>
      <c r="D2020" s="146">
        <f t="shared" si="360"/>
        <v>1</v>
      </c>
      <c r="E2020" s="146">
        <f t="shared" si="361"/>
        <v>1900</v>
      </c>
      <c r="F2020" s="287"/>
      <c r="G2020" s="287"/>
      <c r="H2020" s="287"/>
      <c r="I2020" s="288"/>
      <c r="J2020" s="287"/>
      <c r="K2020" s="288"/>
      <c r="L2020" s="134"/>
      <c r="M2020" s="133"/>
      <c r="N2020" s="288"/>
      <c r="O2020" s="134"/>
      <c r="P2020" s="166"/>
      <c r="Q2020" s="289"/>
      <c r="R2020" s="165"/>
      <c r="S2020" s="290"/>
      <c r="T2020" s="290"/>
      <c r="U2020" s="290"/>
      <c r="V2020" s="290"/>
      <c r="W2020" s="166"/>
      <c r="X2020" s="135"/>
      <c r="Y2020" s="418">
        <f t="shared" si="362"/>
        <v>0</v>
      </c>
      <c r="Z2020" s="291">
        <f t="shared" si="363"/>
        <v>0</v>
      </c>
      <c r="AA2020" s="163"/>
      <c r="AB2020" s="177" t="str">
        <f t="shared" si="364"/>
        <v/>
      </c>
      <c r="AC2020" s="283" t="str">
        <f t="shared" si="365"/>
        <v/>
      </c>
      <c r="AD2020" s="283" t="str">
        <f t="shared" si="366"/>
        <v/>
      </c>
      <c r="AE2020" s="163"/>
      <c r="AF2020" s="162"/>
      <c r="AP2020" s="581"/>
    </row>
    <row r="2021" spans="1:42" s="141" customFormat="1">
      <c r="A2021" s="134">
        <v>2012</v>
      </c>
      <c r="B2021" s="286"/>
      <c r="C2021" s="146">
        <f t="shared" si="359"/>
        <v>0</v>
      </c>
      <c r="D2021" s="146">
        <f t="shared" si="360"/>
        <v>1</v>
      </c>
      <c r="E2021" s="146">
        <f t="shared" si="361"/>
        <v>1900</v>
      </c>
      <c r="F2021" s="287"/>
      <c r="G2021" s="287"/>
      <c r="H2021" s="287"/>
      <c r="I2021" s="288"/>
      <c r="J2021" s="287"/>
      <c r="K2021" s="288"/>
      <c r="L2021" s="134"/>
      <c r="M2021" s="133"/>
      <c r="N2021" s="288"/>
      <c r="O2021" s="134"/>
      <c r="P2021" s="166"/>
      <c r="Q2021" s="289"/>
      <c r="R2021" s="165"/>
      <c r="S2021" s="290"/>
      <c r="T2021" s="290"/>
      <c r="U2021" s="290"/>
      <c r="V2021" s="290"/>
      <c r="W2021" s="166"/>
      <c r="X2021" s="135"/>
      <c r="Y2021" s="418">
        <f t="shared" si="362"/>
        <v>0</v>
      </c>
      <c r="Z2021" s="291">
        <f t="shared" si="363"/>
        <v>0</v>
      </c>
      <c r="AA2021" s="163"/>
      <c r="AB2021" s="177" t="str">
        <f t="shared" si="364"/>
        <v/>
      </c>
      <c r="AC2021" s="283" t="str">
        <f t="shared" si="365"/>
        <v/>
      </c>
      <c r="AD2021" s="283" t="str">
        <f t="shared" si="366"/>
        <v/>
      </c>
      <c r="AE2021" s="163"/>
      <c r="AF2021" s="162"/>
      <c r="AP2021" s="581"/>
    </row>
    <row r="2022" spans="1:42" s="141" customFormat="1">
      <c r="A2022" s="134">
        <v>2013</v>
      </c>
      <c r="B2022" s="286"/>
      <c r="C2022" s="146">
        <f t="shared" si="359"/>
        <v>0</v>
      </c>
      <c r="D2022" s="146">
        <f t="shared" si="360"/>
        <v>1</v>
      </c>
      <c r="E2022" s="146">
        <f t="shared" si="361"/>
        <v>1900</v>
      </c>
      <c r="F2022" s="287"/>
      <c r="G2022" s="287"/>
      <c r="H2022" s="287"/>
      <c r="I2022" s="288"/>
      <c r="J2022" s="287"/>
      <c r="K2022" s="288"/>
      <c r="L2022" s="134"/>
      <c r="M2022" s="133"/>
      <c r="N2022" s="288"/>
      <c r="O2022" s="134"/>
      <c r="P2022" s="166"/>
      <c r="Q2022" s="289"/>
      <c r="R2022" s="165"/>
      <c r="S2022" s="290"/>
      <c r="T2022" s="290"/>
      <c r="U2022" s="290"/>
      <c r="V2022" s="290"/>
      <c r="W2022" s="166"/>
      <c r="X2022" s="135"/>
      <c r="Y2022" s="418">
        <f t="shared" si="362"/>
        <v>0</v>
      </c>
      <c r="Z2022" s="291">
        <f t="shared" si="363"/>
        <v>0</v>
      </c>
      <c r="AA2022" s="163"/>
      <c r="AB2022" s="177" t="str">
        <f t="shared" si="364"/>
        <v/>
      </c>
      <c r="AC2022" s="283" t="str">
        <f t="shared" si="365"/>
        <v/>
      </c>
      <c r="AD2022" s="283" t="str">
        <f t="shared" si="366"/>
        <v/>
      </c>
      <c r="AE2022" s="163"/>
      <c r="AF2022" s="162"/>
      <c r="AP2022" s="581"/>
    </row>
    <row r="2023" spans="1:42" s="141" customFormat="1">
      <c r="A2023" s="134">
        <v>2014</v>
      </c>
      <c r="B2023" s="286"/>
      <c r="C2023" s="146">
        <f t="shared" si="359"/>
        <v>0</v>
      </c>
      <c r="D2023" s="146">
        <f t="shared" si="360"/>
        <v>1</v>
      </c>
      <c r="E2023" s="146">
        <f t="shared" si="361"/>
        <v>1900</v>
      </c>
      <c r="F2023" s="287"/>
      <c r="G2023" s="287"/>
      <c r="H2023" s="287"/>
      <c r="I2023" s="288"/>
      <c r="J2023" s="287"/>
      <c r="K2023" s="288"/>
      <c r="L2023" s="134"/>
      <c r="M2023" s="133"/>
      <c r="N2023" s="288"/>
      <c r="O2023" s="134"/>
      <c r="P2023" s="166"/>
      <c r="Q2023" s="289"/>
      <c r="R2023" s="165"/>
      <c r="S2023" s="290"/>
      <c r="T2023" s="290"/>
      <c r="U2023" s="290"/>
      <c r="V2023" s="290"/>
      <c r="W2023" s="166"/>
      <c r="X2023" s="135"/>
      <c r="Y2023" s="418">
        <f t="shared" si="362"/>
        <v>0</v>
      </c>
      <c r="Z2023" s="291">
        <f t="shared" si="363"/>
        <v>0</v>
      </c>
      <c r="AA2023" s="163"/>
      <c r="AB2023" s="177" t="str">
        <f t="shared" si="364"/>
        <v/>
      </c>
      <c r="AC2023" s="283" t="str">
        <f t="shared" si="365"/>
        <v/>
      </c>
      <c r="AD2023" s="283" t="str">
        <f t="shared" si="366"/>
        <v/>
      </c>
      <c r="AE2023" s="163"/>
      <c r="AF2023" s="162"/>
      <c r="AP2023" s="581"/>
    </row>
    <row r="2024" spans="1:42" s="141" customFormat="1">
      <c r="A2024" s="134">
        <v>2015</v>
      </c>
      <c r="B2024" s="286"/>
      <c r="C2024" s="146">
        <f t="shared" si="359"/>
        <v>0</v>
      </c>
      <c r="D2024" s="146">
        <f t="shared" si="360"/>
        <v>1</v>
      </c>
      <c r="E2024" s="146">
        <f t="shared" si="361"/>
        <v>1900</v>
      </c>
      <c r="F2024" s="287"/>
      <c r="G2024" s="287"/>
      <c r="H2024" s="287"/>
      <c r="I2024" s="288"/>
      <c r="J2024" s="287"/>
      <c r="K2024" s="288"/>
      <c r="L2024" s="134"/>
      <c r="M2024" s="133"/>
      <c r="N2024" s="288"/>
      <c r="O2024" s="134"/>
      <c r="P2024" s="166"/>
      <c r="Q2024" s="289"/>
      <c r="R2024" s="165"/>
      <c r="S2024" s="290"/>
      <c r="T2024" s="290"/>
      <c r="U2024" s="290"/>
      <c r="V2024" s="290"/>
      <c r="W2024" s="166"/>
      <c r="X2024" s="135"/>
      <c r="Y2024" s="418">
        <f t="shared" si="362"/>
        <v>0</v>
      </c>
      <c r="Z2024" s="291">
        <f t="shared" si="363"/>
        <v>0</v>
      </c>
      <c r="AA2024" s="163"/>
      <c r="AB2024" s="177" t="str">
        <f t="shared" si="364"/>
        <v/>
      </c>
      <c r="AC2024" s="283" t="str">
        <f t="shared" si="365"/>
        <v/>
      </c>
      <c r="AD2024" s="283" t="str">
        <f t="shared" si="366"/>
        <v/>
      </c>
      <c r="AE2024" s="163"/>
      <c r="AF2024" s="162"/>
      <c r="AP2024" s="581"/>
    </row>
    <row r="2025" spans="1:42" s="141" customFormat="1">
      <c r="A2025" s="134">
        <v>2016</v>
      </c>
      <c r="B2025" s="286"/>
      <c r="C2025" s="146">
        <f t="shared" si="359"/>
        <v>0</v>
      </c>
      <c r="D2025" s="146">
        <f t="shared" si="360"/>
        <v>1</v>
      </c>
      <c r="E2025" s="146">
        <f t="shared" si="361"/>
        <v>1900</v>
      </c>
      <c r="F2025" s="287"/>
      <c r="G2025" s="287"/>
      <c r="H2025" s="287"/>
      <c r="I2025" s="288"/>
      <c r="J2025" s="287"/>
      <c r="K2025" s="288"/>
      <c r="L2025" s="134"/>
      <c r="M2025" s="133"/>
      <c r="N2025" s="288"/>
      <c r="O2025" s="134"/>
      <c r="P2025" s="166"/>
      <c r="Q2025" s="289"/>
      <c r="R2025" s="165"/>
      <c r="S2025" s="290"/>
      <c r="T2025" s="290"/>
      <c r="U2025" s="290"/>
      <c r="V2025" s="290"/>
      <c r="W2025" s="166"/>
      <c r="X2025" s="135"/>
      <c r="Y2025" s="418">
        <f t="shared" si="362"/>
        <v>0</v>
      </c>
      <c r="Z2025" s="291">
        <f t="shared" si="363"/>
        <v>0</v>
      </c>
      <c r="AA2025" s="163"/>
      <c r="AB2025" s="177" t="str">
        <f t="shared" si="364"/>
        <v/>
      </c>
      <c r="AC2025" s="283" t="str">
        <f t="shared" si="365"/>
        <v/>
      </c>
      <c r="AD2025" s="283" t="str">
        <f t="shared" si="366"/>
        <v/>
      </c>
      <c r="AE2025" s="163"/>
      <c r="AF2025" s="162"/>
      <c r="AP2025" s="581"/>
    </row>
    <row r="2026" spans="1:42" s="141" customFormat="1">
      <c r="A2026" s="134">
        <v>2017</v>
      </c>
      <c r="B2026" s="286"/>
      <c r="C2026" s="146">
        <f t="shared" si="359"/>
        <v>0</v>
      </c>
      <c r="D2026" s="146">
        <f t="shared" si="360"/>
        <v>1</v>
      </c>
      <c r="E2026" s="146">
        <f t="shared" si="361"/>
        <v>1900</v>
      </c>
      <c r="F2026" s="287"/>
      <c r="G2026" s="287"/>
      <c r="H2026" s="287"/>
      <c r="I2026" s="288"/>
      <c r="J2026" s="287"/>
      <c r="K2026" s="288"/>
      <c r="L2026" s="134"/>
      <c r="M2026" s="133"/>
      <c r="N2026" s="288"/>
      <c r="O2026" s="134"/>
      <c r="P2026" s="166"/>
      <c r="Q2026" s="289"/>
      <c r="R2026" s="165"/>
      <c r="S2026" s="290"/>
      <c r="T2026" s="290"/>
      <c r="U2026" s="290"/>
      <c r="V2026" s="290"/>
      <c r="W2026" s="166"/>
      <c r="X2026" s="135"/>
      <c r="Y2026" s="418">
        <f t="shared" si="362"/>
        <v>0</v>
      </c>
      <c r="Z2026" s="291">
        <f t="shared" si="363"/>
        <v>0</v>
      </c>
      <c r="AA2026" s="163"/>
      <c r="AB2026" s="177" t="str">
        <f t="shared" si="364"/>
        <v/>
      </c>
      <c r="AC2026" s="283" t="str">
        <f t="shared" si="365"/>
        <v/>
      </c>
      <c r="AD2026" s="283" t="str">
        <f t="shared" si="366"/>
        <v/>
      </c>
      <c r="AE2026" s="163"/>
      <c r="AF2026" s="162"/>
      <c r="AP2026" s="581"/>
    </row>
    <row r="2027" spans="1:42" s="141" customFormat="1">
      <c r="A2027" s="134">
        <v>2018</v>
      </c>
      <c r="B2027" s="286"/>
      <c r="C2027" s="146">
        <f t="shared" si="359"/>
        <v>0</v>
      </c>
      <c r="D2027" s="146">
        <f t="shared" si="360"/>
        <v>1</v>
      </c>
      <c r="E2027" s="146">
        <f t="shared" si="361"/>
        <v>1900</v>
      </c>
      <c r="F2027" s="287"/>
      <c r="G2027" s="287"/>
      <c r="H2027" s="287"/>
      <c r="I2027" s="288"/>
      <c r="J2027" s="287"/>
      <c r="K2027" s="288"/>
      <c r="L2027" s="134"/>
      <c r="M2027" s="133"/>
      <c r="N2027" s="288"/>
      <c r="O2027" s="134"/>
      <c r="P2027" s="166"/>
      <c r="Q2027" s="289"/>
      <c r="R2027" s="165"/>
      <c r="S2027" s="290"/>
      <c r="T2027" s="290"/>
      <c r="U2027" s="290"/>
      <c r="V2027" s="290"/>
      <c r="W2027" s="166"/>
      <c r="X2027" s="135"/>
      <c r="Y2027" s="418">
        <f t="shared" si="362"/>
        <v>0</v>
      </c>
      <c r="Z2027" s="291">
        <f t="shared" si="363"/>
        <v>0</v>
      </c>
      <c r="AA2027" s="163"/>
      <c r="AB2027" s="177" t="str">
        <f t="shared" si="364"/>
        <v/>
      </c>
      <c r="AC2027" s="283" t="str">
        <f t="shared" si="365"/>
        <v/>
      </c>
      <c r="AD2027" s="283" t="str">
        <f t="shared" si="366"/>
        <v/>
      </c>
      <c r="AE2027" s="163"/>
      <c r="AF2027" s="162"/>
      <c r="AP2027" s="581"/>
    </row>
    <row r="2028" spans="1:42" s="141" customFormat="1">
      <c r="A2028" s="134">
        <v>2019</v>
      </c>
      <c r="B2028" s="286"/>
      <c r="C2028" s="146">
        <f t="shared" si="359"/>
        <v>0</v>
      </c>
      <c r="D2028" s="146">
        <f t="shared" si="360"/>
        <v>1</v>
      </c>
      <c r="E2028" s="146">
        <f t="shared" si="361"/>
        <v>1900</v>
      </c>
      <c r="F2028" s="287"/>
      <c r="G2028" s="287"/>
      <c r="H2028" s="287"/>
      <c r="I2028" s="288"/>
      <c r="J2028" s="287"/>
      <c r="K2028" s="288"/>
      <c r="L2028" s="134"/>
      <c r="M2028" s="133"/>
      <c r="N2028" s="288"/>
      <c r="O2028" s="134"/>
      <c r="P2028" s="166"/>
      <c r="Q2028" s="289"/>
      <c r="R2028" s="165"/>
      <c r="S2028" s="290"/>
      <c r="T2028" s="290"/>
      <c r="U2028" s="290"/>
      <c r="V2028" s="290"/>
      <c r="W2028" s="166"/>
      <c r="X2028" s="135"/>
      <c r="Y2028" s="418">
        <f t="shared" si="362"/>
        <v>0</v>
      </c>
      <c r="Z2028" s="291">
        <f t="shared" si="363"/>
        <v>0</v>
      </c>
      <c r="AA2028" s="163"/>
      <c r="AB2028" s="177" t="str">
        <f t="shared" si="364"/>
        <v/>
      </c>
      <c r="AC2028" s="283" t="str">
        <f t="shared" si="365"/>
        <v/>
      </c>
      <c r="AD2028" s="283" t="str">
        <f t="shared" si="366"/>
        <v/>
      </c>
      <c r="AE2028" s="163"/>
      <c r="AF2028" s="162"/>
      <c r="AP2028" s="581"/>
    </row>
    <row r="2029" spans="1:42" s="141" customFormat="1">
      <c r="A2029" s="134">
        <v>2020</v>
      </c>
      <c r="B2029" s="286"/>
      <c r="C2029" s="146">
        <f t="shared" si="359"/>
        <v>0</v>
      </c>
      <c r="D2029" s="146">
        <f t="shared" si="360"/>
        <v>1</v>
      </c>
      <c r="E2029" s="146">
        <f t="shared" si="361"/>
        <v>1900</v>
      </c>
      <c r="F2029" s="287"/>
      <c r="G2029" s="287"/>
      <c r="H2029" s="287"/>
      <c r="I2029" s="288"/>
      <c r="J2029" s="287"/>
      <c r="K2029" s="288"/>
      <c r="L2029" s="134"/>
      <c r="M2029" s="133"/>
      <c r="N2029" s="288"/>
      <c r="O2029" s="134"/>
      <c r="P2029" s="166"/>
      <c r="Q2029" s="289"/>
      <c r="R2029" s="165"/>
      <c r="S2029" s="290"/>
      <c r="T2029" s="290"/>
      <c r="U2029" s="290"/>
      <c r="V2029" s="290"/>
      <c r="W2029" s="166"/>
      <c r="X2029" s="135"/>
      <c r="Y2029" s="418">
        <f t="shared" si="362"/>
        <v>0</v>
      </c>
      <c r="Z2029" s="291">
        <f t="shared" si="363"/>
        <v>0</v>
      </c>
      <c r="AA2029" s="163"/>
      <c r="AB2029" s="177" t="str">
        <f t="shared" si="364"/>
        <v/>
      </c>
      <c r="AC2029" s="283" t="str">
        <f t="shared" si="365"/>
        <v/>
      </c>
      <c r="AD2029" s="283" t="str">
        <f t="shared" si="366"/>
        <v/>
      </c>
      <c r="AE2029" s="163"/>
      <c r="AF2029" s="162"/>
      <c r="AP2029" s="581"/>
    </row>
    <row r="2030" spans="1:42" s="141" customFormat="1">
      <c r="A2030" s="134">
        <v>2021</v>
      </c>
      <c r="B2030" s="286"/>
      <c r="C2030" s="146">
        <f t="shared" si="359"/>
        <v>0</v>
      </c>
      <c r="D2030" s="146">
        <f t="shared" si="360"/>
        <v>1</v>
      </c>
      <c r="E2030" s="146">
        <f t="shared" si="361"/>
        <v>1900</v>
      </c>
      <c r="F2030" s="287"/>
      <c r="G2030" s="287"/>
      <c r="H2030" s="287"/>
      <c r="I2030" s="288"/>
      <c r="J2030" s="287"/>
      <c r="K2030" s="288"/>
      <c r="L2030" s="134"/>
      <c r="M2030" s="133"/>
      <c r="N2030" s="288"/>
      <c r="O2030" s="134"/>
      <c r="P2030" s="166"/>
      <c r="Q2030" s="289"/>
      <c r="R2030" s="165"/>
      <c r="S2030" s="290"/>
      <c r="T2030" s="290"/>
      <c r="U2030" s="290"/>
      <c r="V2030" s="290"/>
      <c r="W2030" s="166"/>
      <c r="X2030" s="135"/>
      <c r="Y2030" s="418">
        <f t="shared" si="362"/>
        <v>0</v>
      </c>
      <c r="Z2030" s="291">
        <f t="shared" si="363"/>
        <v>0</v>
      </c>
      <c r="AA2030" s="163"/>
      <c r="AB2030" s="177" t="str">
        <f t="shared" si="364"/>
        <v/>
      </c>
      <c r="AC2030" s="283" t="str">
        <f t="shared" si="365"/>
        <v/>
      </c>
      <c r="AD2030" s="283" t="str">
        <f t="shared" si="366"/>
        <v/>
      </c>
      <c r="AE2030" s="163"/>
      <c r="AF2030" s="162"/>
      <c r="AP2030" s="581"/>
    </row>
    <row r="2031" spans="1:42" s="141" customFormat="1">
      <c r="A2031" s="134">
        <v>2022</v>
      </c>
      <c r="B2031" s="286"/>
      <c r="C2031" s="146">
        <f t="shared" si="359"/>
        <v>0</v>
      </c>
      <c r="D2031" s="146">
        <f t="shared" si="360"/>
        <v>1</v>
      </c>
      <c r="E2031" s="146">
        <f t="shared" si="361"/>
        <v>1900</v>
      </c>
      <c r="F2031" s="287"/>
      <c r="G2031" s="287"/>
      <c r="H2031" s="287"/>
      <c r="I2031" s="288"/>
      <c r="J2031" s="287"/>
      <c r="K2031" s="288"/>
      <c r="L2031" s="134"/>
      <c r="M2031" s="133"/>
      <c r="N2031" s="288"/>
      <c r="O2031" s="134"/>
      <c r="P2031" s="166"/>
      <c r="Q2031" s="289"/>
      <c r="R2031" s="165"/>
      <c r="S2031" s="290"/>
      <c r="T2031" s="290"/>
      <c r="U2031" s="290"/>
      <c r="V2031" s="290"/>
      <c r="W2031" s="166"/>
      <c r="X2031" s="135"/>
      <c r="Y2031" s="418">
        <f t="shared" si="362"/>
        <v>0</v>
      </c>
      <c r="Z2031" s="291">
        <f t="shared" si="363"/>
        <v>0</v>
      </c>
      <c r="AA2031" s="163"/>
      <c r="AB2031" s="177" t="str">
        <f t="shared" si="364"/>
        <v/>
      </c>
      <c r="AC2031" s="283" t="str">
        <f t="shared" si="365"/>
        <v/>
      </c>
      <c r="AD2031" s="283" t="str">
        <f t="shared" si="366"/>
        <v/>
      </c>
      <c r="AE2031" s="163"/>
      <c r="AF2031" s="162"/>
      <c r="AP2031" s="581"/>
    </row>
    <row r="2032" spans="1:42" s="141" customFormat="1">
      <c r="A2032" s="134">
        <v>2023</v>
      </c>
      <c r="B2032" s="286"/>
      <c r="C2032" s="146">
        <f t="shared" si="359"/>
        <v>0</v>
      </c>
      <c r="D2032" s="146">
        <f t="shared" si="360"/>
        <v>1</v>
      </c>
      <c r="E2032" s="146">
        <f t="shared" si="361"/>
        <v>1900</v>
      </c>
      <c r="F2032" s="287"/>
      <c r="G2032" s="287"/>
      <c r="H2032" s="287"/>
      <c r="I2032" s="288"/>
      <c r="J2032" s="287"/>
      <c r="K2032" s="288"/>
      <c r="L2032" s="134"/>
      <c r="M2032" s="133"/>
      <c r="N2032" s="288"/>
      <c r="O2032" s="134"/>
      <c r="P2032" s="166"/>
      <c r="Q2032" s="289"/>
      <c r="R2032" s="165"/>
      <c r="S2032" s="290"/>
      <c r="T2032" s="290"/>
      <c r="U2032" s="290"/>
      <c r="V2032" s="290"/>
      <c r="W2032" s="166"/>
      <c r="X2032" s="135"/>
      <c r="Y2032" s="418">
        <f t="shared" si="362"/>
        <v>0</v>
      </c>
      <c r="Z2032" s="291">
        <f t="shared" si="363"/>
        <v>0</v>
      </c>
      <c r="AA2032" s="163"/>
      <c r="AB2032" s="177" t="str">
        <f t="shared" si="364"/>
        <v/>
      </c>
      <c r="AC2032" s="283" t="str">
        <f t="shared" si="365"/>
        <v/>
      </c>
      <c r="AD2032" s="283" t="str">
        <f t="shared" si="366"/>
        <v/>
      </c>
      <c r="AE2032" s="163"/>
      <c r="AF2032" s="162"/>
      <c r="AP2032" s="581"/>
    </row>
    <row r="2033" spans="1:42" s="141" customFormat="1">
      <c r="A2033" s="134">
        <v>2024</v>
      </c>
      <c r="B2033" s="286"/>
      <c r="C2033" s="146">
        <f t="shared" si="359"/>
        <v>0</v>
      </c>
      <c r="D2033" s="146">
        <f t="shared" si="360"/>
        <v>1</v>
      </c>
      <c r="E2033" s="146">
        <f t="shared" si="361"/>
        <v>1900</v>
      </c>
      <c r="F2033" s="287"/>
      <c r="G2033" s="287"/>
      <c r="H2033" s="287"/>
      <c r="I2033" s="288"/>
      <c r="J2033" s="287"/>
      <c r="K2033" s="288"/>
      <c r="L2033" s="134"/>
      <c r="M2033" s="133"/>
      <c r="N2033" s="288"/>
      <c r="O2033" s="134"/>
      <c r="P2033" s="166"/>
      <c r="Q2033" s="289"/>
      <c r="R2033" s="165"/>
      <c r="S2033" s="290"/>
      <c r="T2033" s="290"/>
      <c r="U2033" s="290"/>
      <c r="V2033" s="290"/>
      <c r="W2033" s="166"/>
      <c r="X2033" s="135"/>
      <c r="Y2033" s="418">
        <f t="shared" si="362"/>
        <v>0</v>
      </c>
      <c r="Z2033" s="291">
        <f t="shared" si="363"/>
        <v>0</v>
      </c>
      <c r="AA2033" s="163"/>
      <c r="AB2033" s="177" t="str">
        <f t="shared" si="364"/>
        <v/>
      </c>
      <c r="AC2033" s="283" t="str">
        <f t="shared" si="365"/>
        <v/>
      </c>
      <c r="AD2033" s="283" t="str">
        <f t="shared" si="366"/>
        <v/>
      </c>
      <c r="AE2033" s="163"/>
      <c r="AF2033" s="162"/>
      <c r="AP2033" s="581"/>
    </row>
    <row r="2034" spans="1:42" s="141" customFormat="1">
      <c r="A2034" s="134">
        <v>2025</v>
      </c>
      <c r="B2034" s="286"/>
      <c r="C2034" s="146">
        <f t="shared" si="359"/>
        <v>0</v>
      </c>
      <c r="D2034" s="146">
        <f t="shared" si="360"/>
        <v>1</v>
      </c>
      <c r="E2034" s="146">
        <f t="shared" si="361"/>
        <v>1900</v>
      </c>
      <c r="F2034" s="287"/>
      <c r="G2034" s="287"/>
      <c r="H2034" s="287"/>
      <c r="I2034" s="288"/>
      <c r="J2034" s="287"/>
      <c r="K2034" s="288"/>
      <c r="L2034" s="134"/>
      <c r="M2034" s="133"/>
      <c r="N2034" s="288"/>
      <c r="O2034" s="134"/>
      <c r="P2034" s="166"/>
      <c r="Q2034" s="289"/>
      <c r="R2034" s="165"/>
      <c r="S2034" s="290"/>
      <c r="T2034" s="290"/>
      <c r="U2034" s="290"/>
      <c r="V2034" s="290"/>
      <c r="W2034" s="166"/>
      <c r="X2034" s="135"/>
      <c r="Y2034" s="418">
        <f t="shared" si="362"/>
        <v>0</v>
      </c>
      <c r="Z2034" s="291">
        <f t="shared" si="363"/>
        <v>0</v>
      </c>
      <c r="AA2034" s="163"/>
      <c r="AB2034" s="177" t="str">
        <f t="shared" si="364"/>
        <v/>
      </c>
      <c r="AC2034" s="283" t="str">
        <f t="shared" si="365"/>
        <v/>
      </c>
      <c r="AD2034" s="283" t="str">
        <f t="shared" si="366"/>
        <v/>
      </c>
      <c r="AE2034" s="163"/>
      <c r="AF2034" s="162"/>
      <c r="AP2034" s="581"/>
    </row>
    <row r="2035" spans="1:42" s="141" customFormat="1">
      <c r="A2035" s="134">
        <v>2026</v>
      </c>
      <c r="B2035" s="286"/>
      <c r="C2035" s="146">
        <f t="shared" si="359"/>
        <v>0</v>
      </c>
      <c r="D2035" s="146">
        <f t="shared" si="360"/>
        <v>1</v>
      </c>
      <c r="E2035" s="146">
        <f t="shared" si="361"/>
        <v>1900</v>
      </c>
      <c r="F2035" s="287"/>
      <c r="G2035" s="287"/>
      <c r="H2035" s="287"/>
      <c r="I2035" s="288"/>
      <c r="J2035" s="287"/>
      <c r="K2035" s="288"/>
      <c r="L2035" s="134"/>
      <c r="M2035" s="133"/>
      <c r="N2035" s="288"/>
      <c r="O2035" s="134"/>
      <c r="P2035" s="166"/>
      <c r="Q2035" s="289"/>
      <c r="R2035" s="165"/>
      <c r="S2035" s="290"/>
      <c r="T2035" s="290"/>
      <c r="U2035" s="290"/>
      <c r="V2035" s="290"/>
      <c r="W2035" s="166"/>
      <c r="X2035" s="135"/>
      <c r="Y2035" s="418">
        <f t="shared" si="362"/>
        <v>0</v>
      </c>
      <c r="Z2035" s="291">
        <f t="shared" si="363"/>
        <v>0</v>
      </c>
      <c r="AA2035" s="163"/>
      <c r="AB2035" s="177" t="str">
        <f t="shared" si="364"/>
        <v/>
      </c>
      <c r="AC2035" s="283" t="str">
        <f t="shared" si="365"/>
        <v/>
      </c>
      <c r="AD2035" s="283" t="str">
        <f t="shared" si="366"/>
        <v/>
      </c>
      <c r="AE2035" s="163"/>
      <c r="AF2035" s="162"/>
      <c r="AP2035" s="581"/>
    </row>
    <row r="2036" spans="1:42" s="141" customFormat="1">
      <c r="A2036" s="134">
        <v>2027</v>
      </c>
      <c r="B2036" s="286"/>
      <c r="C2036" s="146">
        <f t="shared" si="359"/>
        <v>0</v>
      </c>
      <c r="D2036" s="146">
        <f t="shared" si="360"/>
        <v>1</v>
      </c>
      <c r="E2036" s="146">
        <f t="shared" si="361"/>
        <v>1900</v>
      </c>
      <c r="F2036" s="287"/>
      <c r="G2036" s="287"/>
      <c r="H2036" s="287"/>
      <c r="I2036" s="288"/>
      <c r="J2036" s="287"/>
      <c r="K2036" s="288"/>
      <c r="L2036" s="134"/>
      <c r="M2036" s="133"/>
      <c r="N2036" s="288"/>
      <c r="O2036" s="134"/>
      <c r="P2036" s="166"/>
      <c r="Q2036" s="289"/>
      <c r="R2036" s="165"/>
      <c r="S2036" s="290"/>
      <c r="T2036" s="290"/>
      <c r="U2036" s="290"/>
      <c r="V2036" s="290"/>
      <c r="W2036" s="166"/>
      <c r="X2036" s="135"/>
      <c r="Y2036" s="418">
        <f t="shared" si="362"/>
        <v>0</v>
      </c>
      <c r="Z2036" s="291">
        <f t="shared" si="363"/>
        <v>0</v>
      </c>
      <c r="AA2036" s="163"/>
      <c r="AB2036" s="177" t="str">
        <f t="shared" si="364"/>
        <v/>
      </c>
      <c r="AC2036" s="283" t="str">
        <f t="shared" si="365"/>
        <v/>
      </c>
      <c r="AD2036" s="283" t="str">
        <f t="shared" si="366"/>
        <v/>
      </c>
      <c r="AE2036" s="163"/>
      <c r="AF2036" s="162"/>
      <c r="AP2036" s="581"/>
    </row>
    <row r="2037" spans="1:42" s="141" customFormat="1">
      <c r="A2037" s="134">
        <v>2028</v>
      </c>
      <c r="B2037" s="286"/>
      <c r="C2037" s="146">
        <f t="shared" si="359"/>
        <v>0</v>
      </c>
      <c r="D2037" s="146">
        <f t="shared" si="360"/>
        <v>1</v>
      </c>
      <c r="E2037" s="146">
        <f t="shared" si="361"/>
        <v>1900</v>
      </c>
      <c r="F2037" s="287"/>
      <c r="G2037" s="287"/>
      <c r="H2037" s="287"/>
      <c r="I2037" s="288"/>
      <c r="J2037" s="287"/>
      <c r="K2037" s="288"/>
      <c r="L2037" s="134"/>
      <c r="M2037" s="133"/>
      <c r="N2037" s="288"/>
      <c r="O2037" s="134"/>
      <c r="P2037" s="166"/>
      <c r="Q2037" s="289"/>
      <c r="R2037" s="165"/>
      <c r="S2037" s="290"/>
      <c r="T2037" s="290"/>
      <c r="U2037" s="290"/>
      <c r="V2037" s="290"/>
      <c r="W2037" s="166"/>
      <c r="X2037" s="135"/>
      <c r="Y2037" s="418">
        <f t="shared" si="362"/>
        <v>0</v>
      </c>
      <c r="Z2037" s="291">
        <f t="shared" si="363"/>
        <v>0</v>
      </c>
      <c r="AA2037" s="163"/>
      <c r="AB2037" s="177" t="str">
        <f t="shared" si="364"/>
        <v/>
      </c>
      <c r="AC2037" s="283" t="str">
        <f t="shared" si="365"/>
        <v/>
      </c>
      <c r="AD2037" s="283" t="str">
        <f t="shared" si="366"/>
        <v/>
      </c>
      <c r="AE2037" s="163"/>
      <c r="AF2037" s="162"/>
      <c r="AP2037" s="581"/>
    </row>
    <row r="2038" spans="1:42" s="141" customFormat="1">
      <c r="A2038" s="134">
        <v>2029</v>
      </c>
      <c r="B2038" s="286"/>
      <c r="C2038" s="146">
        <f t="shared" si="359"/>
        <v>0</v>
      </c>
      <c r="D2038" s="146">
        <f t="shared" si="360"/>
        <v>1</v>
      </c>
      <c r="E2038" s="146">
        <f t="shared" si="361"/>
        <v>1900</v>
      </c>
      <c r="F2038" s="287"/>
      <c r="G2038" s="287"/>
      <c r="H2038" s="287"/>
      <c r="I2038" s="288"/>
      <c r="J2038" s="287"/>
      <c r="K2038" s="288"/>
      <c r="L2038" s="134"/>
      <c r="M2038" s="133"/>
      <c r="N2038" s="288"/>
      <c r="O2038" s="134"/>
      <c r="P2038" s="166"/>
      <c r="Q2038" s="289"/>
      <c r="R2038" s="165"/>
      <c r="S2038" s="290"/>
      <c r="T2038" s="290"/>
      <c r="U2038" s="290"/>
      <c r="V2038" s="290"/>
      <c r="W2038" s="166"/>
      <c r="X2038" s="135"/>
      <c r="Y2038" s="418">
        <f t="shared" si="362"/>
        <v>0</v>
      </c>
      <c r="Z2038" s="291">
        <f t="shared" si="363"/>
        <v>0</v>
      </c>
      <c r="AA2038" s="163"/>
      <c r="AB2038" s="177" t="str">
        <f t="shared" si="364"/>
        <v/>
      </c>
      <c r="AC2038" s="283" t="str">
        <f t="shared" si="365"/>
        <v/>
      </c>
      <c r="AD2038" s="283" t="str">
        <f t="shared" si="366"/>
        <v/>
      </c>
      <c r="AE2038" s="163"/>
      <c r="AF2038" s="162"/>
      <c r="AP2038" s="581"/>
    </row>
    <row r="2039" spans="1:42" s="141" customFormat="1">
      <c r="A2039" s="134">
        <v>2030</v>
      </c>
      <c r="B2039" s="286"/>
      <c r="C2039" s="146">
        <f t="shared" si="359"/>
        <v>0</v>
      </c>
      <c r="D2039" s="146">
        <f t="shared" si="360"/>
        <v>1</v>
      </c>
      <c r="E2039" s="146">
        <f t="shared" si="361"/>
        <v>1900</v>
      </c>
      <c r="F2039" s="287"/>
      <c r="G2039" s="287"/>
      <c r="H2039" s="287"/>
      <c r="I2039" s="288"/>
      <c r="J2039" s="287"/>
      <c r="K2039" s="288"/>
      <c r="L2039" s="134"/>
      <c r="M2039" s="133"/>
      <c r="N2039" s="288"/>
      <c r="O2039" s="134"/>
      <c r="P2039" s="166"/>
      <c r="Q2039" s="289"/>
      <c r="R2039" s="165"/>
      <c r="S2039" s="290"/>
      <c r="T2039" s="290"/>
      <c r="U2039" s="290"/>
      <c r="V2039" s="290"/>
      <c r="W2039" s="166"/>
      <c r="X2039" s="135"/>
      <c r="Y2039" s="418">
        <f t="shared" si="362"/>
        <v>0</v>
      </c>
      <c r="Z2039" s="291">
        <f t="shared" si="363"/>
        <v>0</v>
      </c>
      <c r="AA2039" s="163"/>
      <c r="AB2039" s="177" t="str">
        <f t="shared" si="364"/>
        <v/>
      </c>
      <c r="AC2039" s="283" t="str">
        <f t="shared" si="365"/>
        <v/>
      </c>
      <c r="AD2039" s="283" t="str">
        <f t="shared" si="366"/>
        <v/>
      </c>
      <c r="AE2039" s="163"/>
      <c r="AF2039" s="162"/>
      <c r="AP2039" s="581"/>
    </row>
    <row r="2040" spans="1:42" s="141" customFormat="1">
      <c r="A2040" s="134">
        <v>2031</v>
      </c>
      <c r="B2040" s="286"/>
      <c r="C2040" s="146">
        <f t="shared" si="359"/>
        <v>0</v>
      </c>
      <c r="D2040" s="146">
        <f t="shared" si="360"/>
        <v>1</v>
      </c>
      <c r="E2040" s="146">
        <f t="shared" si="361"/>
        <v>1900</v>
      </c>
      <c r="F2040" s="287"/>
      <c r="G2040" s="287"/>
      <c r="H2040" s="287"/>
      <c r="I2040" s="288"/>
      <c r="J2040" s="287"/>
      <c r="K2040" s="288"/>
      <c r="L2040" s="134"/>
      <c r="M2040" s="133"/>
      <c r="N2040" s="288"/>
      <c r="O2040" s="134"/>
      <c r="P2040" s="166"/>
      <c r="Q2040" s="289"/>
      <c r="R2040" s="165"/>
      <c r="S2040" s="290"/>
      <c r="T2040" s="290"/>
      <c r="U2040" s="290"/>
      <c r="V2040" s="290"/>
      <c r="W2040" s="166"/>
      <c r="X2040" s="135"/>
      <c r="Y2040" s="418">
        <f t="shared" si="362"/>
        <v>0</v>
      </c>
      <c r="Z2040" s="291">
        <f t="shared" si="363"/>
        <v>0</v>
      </c>
      <c r="AA2040" s="163"/>
      <c r="AB2040" s="177" t="str">
        <f t="shared" si="364"/>
        <v/>
      </c>
      <c r="AC2040" s="283" t="str">
        <f t="shared" si="365"/>
        <v/>
      </c>
      <c r="AD2040" s="283" t="str">
        <f t="shared" si="366"/>
        <v/>
      </c>
      <c r="AE2040" s="163"/>
      <c r="AF2040" s="162"/>
      <c r="AP2040" s="581"/>
    </row>
    <row r="2041" spans="1:42" s="141" customFormat="1">
      <c r="A2041" s="134">
        <v>2032</v>
      </c>
      <c r="B2041" s="286"/>
      <c r="C2041" s="146">
        <f t="shared" si="359"/>
        <v>0</v>
      </c>
      <c r="D2041" s="146">
        <f t="shared" si="360"/>
        <v>1</v>
      </c>
      <c r="E2041" s="146">
        <f t="shared" si="361"/>
        <v>1900</v>
      </c>
      <c r="F2041" s="287"/>
      <c r="G2041" s="287"/>
      <c r="H2041" s="287"/>
      <c r="I2041" s="288"/>
      <c r="J2041" s="287"/>
      <c r="K2041" s="288"/>
      <c r="L2041" s="134"/>
      <c r="M2041" s="133"/>
      <c r="N2041" s="288"/>
      <c r="O2041" s="134"/>
      <c r="P2041" s="166"/>
      <c r="Q2041" s="289"/>
      <c r="R2041" s="165"/>
      <c r="S2041" s="290"/>
      <c r="T2041" s="290"/>
      <c r="U2041" s="290"/>
      <c r="V2041" s="290"/>
      <c r="W2041" s="166"/>
      <c r="X2041" s="135"/>
      <c r="Y2041" s="418">
        <f t="shared" si="362"/>
        <v>0</v>
      </c>
      <c r="Z2041" s="291">
        <f t="shared" si="363"/>
        <v>0</v>
      </c>
      <c r="AA2041" s="163"/>
      <c r="AB2041" s="177" t="str">
        <f t="shared" si="364"/>
        <v/>
      </c>
      <c r="AC2041" s="283" t="str">
        <f t="shared" si="365"/>
        <v/>
      </c>
      <c r="AD2041" s="283" t="str">
        <f t="shared" si="366"/>
        <v/>
      </c>
      <c r="AE2041" s="163"/>
      <c r="AF2041" s="162"/>
      <c r="AP2041" s="581"/>
    </row>
    <row r="2042" spans="1:42" s="141" customFormat="1">
      <c r="A2042" s="134">
        <v>2033</v>
      </c>
      <c r="B2042" s="286"/>
      <c r="C2042" s="146">
        <f t="shared" si="359"/>
        <v>0</v>
      </c>
      <c r="D2042" s="146">
        <f t="shared" si="360"/>
        <v>1</v>
      </c>
      <c r="E2042" s="146">
        <f t="shared" si="361"/>
        <v>1900</v>
      </c>
      <c r="F2042" s="287"/>
      <c r="G2042" s="287"/>
      <c r="H2042" s="287"/>
      <c r="I2042" s="288"/>
      <c r="J2042" s="287"/>
      <c r="K2042" s="288"/>
      <c r="L2042" s="134"/>
      <c r="M2042" s="133"/>
      <c r="N2042" s="288"/>
      <c r="O2042" s="134"/>
      <c r="P2042" s="166"/>
      <c r="Q2042" s="289"/>
      <c r="R2042" s="165"/>
      <c r="S2042" s="290"/>
      <c r="T2042" s="290"/>
      <c r="U2042" s="290"/>
      <c r="V2042" s="290"/>
      <c r="W2042" s="166"/>
      <c r="X2042" s="135"/>
      <c r="Y2042" s="418">
        <f t="shared" si="362"/>
        <v>0</v>
      </c>
      <c r="Z2042" s="291">
        <f t="shared" si="363"/>
        <v>0</v>
      </c>
      <c r="AA2042" s="163"/>
      <c r="AB2042" s="177" t="str">
        <f t="shared" si="364"/>
        <v/>
      </c>
      <c r="AC2042" s="283" t="str">
        <f t="shared" si="365"/>
        <v/>
      </c>
      <c r="AD2042" s="283" t="str">
        <f t="shared" si="366"/>
        <v/>
      </c>
      <c r="AE2042" s="163"/>
      <c r="AF2042" s="162"/>
      <c r="AP2042" s="581"/>
    </row>
    <row r="2043" spans="1:42" s="141" customFormat="1">
      <c r="A2043" s="134">
        <v>2034</v>
      </c>
      <c r="B2043" s="286"/>
      <c r="C2043" s="146">
        <f t="shared" si="359"/>
        <v>0</v>
      </c>
      <c r="D2043" s="146">
        <f t="shared" si="360"/>
        <v>1</v>
      </c>
      <c r="E2043" s="146">
        <f t="shared" si="361"/>
        <v>1900</v>
      </c>
      <c r="F2043" s="287"/>
      <c r="G2043" s="287"/>
      <c r="H2043" s="287"/>
      <c r="I2043" s="288"/>
      <c r="J2043" s="287"/>
      <c r="K2043" s="288"/>
      <c r="L2043" s="134"/>
      <c r="M2043" s="133"/>
      <c r="N2043" s="288"/>
      <c r="O2043" s="134"/>
      <c r="P2043" s="166"/>
      <c r="Q2043" s="289"/>
      <c r="R2043" s="165"/>
      <c r="S2043" s="290"/>
      <c r="T2043" s="290"/>
      <c r="U2043" s="290"/>
      <c r="V2043" s="290"/>
      <c r="W2043" s="166"/>
      <c r="X2043" s="135"/>
      <c r="Y2043" s="418">
        <f t="shared" si="362"/>
        <v>0</v>
      </c>
      <c r="Z2043" s="291">
        <f t="shared" si="363"/>
        <v>0</v>
      </c>
      <c r="AA2043" s="163"/>
      <c r="AB2043" s="177" t="str">
        <f t="shared" si="364"/>
        <v/>
      </c>
      <c r="AC2043" s="283" t="str">
        <f t="shared" si="365"/>
        <v/>
      </c>
      <c r="AD2043" s="283" t="str">
        <f t="shared" si="366"/>
        <v/>
      </c>
      <c r="AE2043" s="163"/>
      <c r="AF2043" s="162"/>
      <c r="AP2043" s="581"/>
    </row>
    <row r="2044" spans="1:42" s="141" customFormat="1">
      <c r="A2044" s="134">
        <v>2035</v>
      </c>
      <c r="B2044" s="286"/>
      <c r="C2044" s="146">
        <f t="shared" si="359"/>
        <v>0</v>
      </c>
      <c r="D2044" s="146">
        <f t="shared" si="360"/>
        <v>1</v>
      </c>
      <c r="E2044" s="146">
        <f t="shared" si="361"/>
        <v>1900</v>
      </c>
      <c r="F2044" s="287"/>
      <c r="G2044" s="287"/>
      <c r="H2044" s="287"/>
      <c r="I2044" s="288"/>
      <c r="J2044" s="287"/>
      <c r="K2044" s="288"/>
      <c r="L2044" s="134"/>
      <c r="M2044" s="133"/>
      <c r="N2044" s="288"/>
      <c r="O2044" s="134"/>
      <c r="P2044" s="166"/>
      <c r="Q2044" s="289"/>
      <c r="R2044" s="165"/>
      <c r="S2044" s="290"/>
      <c r="T2044" s="290"/>
      <c r="U2044" s="290"/>
      <c r="V2044" s="290"/>
      <c r="W2044" s="166"/>
      <c r="X2044" s="135"/>
      <c r="Y2044" s="418">
        <f t="shared" si="362"/>
        <v>0</v>
      </c>
      <c r="Z2044" s="291">
        <f t="shared" si="363"/>
        <v>0</v>
      </c>
      <c r="AA2044" s="163"/>
      <c r="AB2044" s="177" t="str">
        <f t="shared" si="364"/>
        <v/>
      </c>
      <c r="AC2044" s="283" t="str">
        <f t="shared" si="365"/>
        <v/>
      </c>
      <c r="AD2044" s="283" t="str">
        <f t="shared" si="366"/>
        <v/>
      </c>
      <c r="AE2044" s="163"/>
      <c r="AF2044" s="162"/>
      <c r="AP2044" s="581"/>
    </row>
    <row r="2045" spans="1:42" s="141" customFormat="1">
      <c r="A2045" s="134">
        <v>2036</v>
      </c>
      <c r="B2045" s="286"/>
      <c r="C2045" s="146">
        <f t="shared" si="359"/>
        <v>0</v>
      </c>
      <c r="D2045" s="146">
        <f t="shared" si="360"/>
        <v>1</v>
      </c>
      <c r="E2045" s="146">
        <f t="shared" si="361"/>
        <v>1900</v>
      </c>
      <c r="F2045" s="287"/>
      <c r="G2045" s="287"/>
      <c r="H2045" s="287"/>
      <c r="I2045" s="288"/>
      <c r="J2045" s="287"/>
      <c r="K2045" s="288"/>
      <c r="L2045" s="134"/>
      <c r="M2045" s="133"/>
      <c r="N2045" s="288"/>
      <c r="O2045" s="134"/>
      <c r="P2045" s="166"/>
      <c r="Q2045" s="289"/>
      <c r="R2045" s="165"/>
      <c r="S2045" s="290"/>
      <c r="T2045" s="290"/>
      <c r="U2045" s="290"/>
      <c r="V2045" s="290"/>
      <c r="W2045" s="166"/>
      <c r="X2045" s="135"/>
      <c r="Y2045" s="418">
        <f t="shared" si="362"/>
        <v>0</v>
      </c>
      <c r="Z2045" s="291">
        <f t="shared" si="363"/>
        <v>0</v>
      </c>
      <c r="AA2045" s="163"/>
      <c r="AB2045" s="177" t="str">
        <f t="shared" si="364"/>
        <v/>
      </c>
      <c r="AC2045" s="283" t="str">
        <f t="shared" si="365"/>
        <v/>
      </c>
      <c r="AD2045" s="283" t="str">
        <f t="shared" si="366"/>
        <v/>
      </c>
      <c r="AE2045" s="163"/>
      <c r="AF2045" s="162"/>
      <c r="AP2045" s="581"/>
    </row>
    <row r="2046" spans="1:42" s="141" customFormat="1">
      <c r="A2046" s="134">
        <v>2037</v>
      </c>
      <c r="B2046" s="286"/>
      <c r="C2046" s="146">
        <f t="shared" si="359"/>
        <v>0</v>
      </c>
      <c r="D2046" s="146">
        <f t="shared" si="360"/>
        <v>1</v>
      </c>
      <c r="E2046" s="146">
        <f t="shared" si="361"/>
        <v>1900</v>
      </c>
      <c r="F2046" s="287"/>
      <c r="G2046" s="287"/>
      <c r="H2046" s="287"/>
      <c r="I2046" s="288"/>
      <c r="J2046" s="287"/>
      <c r="K2046" s="288"/>
      <c r="L2046" s="134"/>
      <c r="M2046" s="133"/>
      <c r="N2046" s="288"/>
      <c r="O2046" s="134"/>
      <c r="P2046" s="166"/>
      <c r="Q2046" s="289"/>
      <c r="R2046" s="165"/>
      <c r="S2046" s="290"/>
      <c r="T2046" s="290"/>
      <c r="U2046" s="290"/>
      <c r="V2046" s="290"/>
      <c r="W2046" s="166"/>
      <c r="X2046" s="135"/>
      <c r="Y2046" s="418">
        <f t="shared" si="362"/>
        <v>0</v>
      </c>
      <c r="Z2046" s="291">
        <f t="shared" si="363"/>
        <v>0</v>
      </c>
      <c r="AA2046" s="163"/>
      <c r="AB2046" s="177" t="str">
        <f t="shared" si="364"/>
        <v/>
      </c>
      <c r="AC2046" s="283" t="str">
        <f t="shared" si="365"/>
        <v/>
      </c>
      <c r="AD2046" s="283" t="str">
        <f t="shared" si="366"/>
        <v/>
      </c>
      <c r="AE2046" s="163"/>
      <c r="AF2046" s="162"/>
      <c r="AP2046" s="581"/>
    </row>
    <row r="2047" spans="1:42" s="141" customFormat="1">
      <c r="A2047" s="134">
        <v>2038</v>
      </c>
      <c r="B2047" s="286"/>
      <c r="C2047" s="146">
        <f t="shared" si="359"/>
        <v>0</v>
      </c>
      <c r="D2047" s="146">
        <f t="shared" si="360"/>
        <v>1</v>
      </c>
      <c r="E2047" s="146">
        <f t="shared" si="361"/>
        <v>1900</v>
      </c>
      <c r="F2047" s="287"/>
      <c r="G2047" s="287"/>
      <c r="H2047" s="287"/>
      <c r="I2047" s="288"/>
      <c r="J2047" s="287"/>
      <c r="K2047" s="288"/>
      <c r="L2047" s="134"/>
      <c r="M2047" s="133"/>
      <c r="N2047" s="288"/>
      <c r="O2047" s="134"/>
      <c r="P2047" s="166"/>
      <c r="Q2047" s="289"/>
      <c r="R2047" s="165"/>
      <c r="S2047" s="290"/>
      <c r="T2047" s="290"/>
      <c r="U2047" s="290"/>
      <c r="V2047" s="290"/>
      <c r="W2047" s="166"/>
      <c r="X2047" s="135"/>
      <c r="Y2047" s="418">
        <f t="shared" si="362"/>
        <v>0</v>
      </c>
      <c r="Z2047" s="291">
        <f t="shared" si="363"/>
        <v>0</v>
      </c>
      <c r="AA2047" s="163"/>
      <c r="AB2047" s="177" t="str">
        <f t="shared" si="364"/>
        <v/>
      </c>
      <c r="AC2047" s="283" t="str">
        <f t="shared" si="365"/>
        <v/>
      </c>
      <c r="AD2047" s="283" t="str">
        <f t="shared" si="366"/>
        <v/>
      </c>
      <c r="AE2047" s="163"/>
      <c r="AF2047" s="162"/>
      <c r="AP2047" s="581"/>
    </row>
    <row r="2048" spans="1:42" s="141" customFormat="1">
      <c r="A2048" s="134">
        <v>2039</v>
      </c>
      <c r="B2048" s="286"/>
      <c r="C2048" s="146">
        <f t="shared" si="359"/>
        <v>0</v>
      </c>
      <c r="D2048" s="146">
        <f t="shared" si="360"/>
        <v>1</v>
      </c>
      <c r="E2048" s="146">
        <f t="shared" si="361"/>
        <v>1900</v>
      </c>
      <c r="F2048" s="287"/>
      <c r="G2048" s="287"/>
      <c r="H2048" s="287"/>
      <c r="I2048" s="288"/>
      <c r="J2048" s="287"/>
      <c r="K2048" s="288"/>
      <c r="L2048" s="134"/>
      <c r="M2048" s="133"/>
      <c r="N2048" s="288"/>
      <c r="O2048" s="134"/>
      <c r="P2048" s="166"/>
      <c r="Q2048" s="289"/>
      <c r="R2048" s="165"/>
      <c r="S2048" s="290"/>
      <c r="T2048" s="290"/>
      <c r="U2048" s="290"/>
      <c r="V2048" s="290"/>
      <c r="W2048" s="166"/>
      <c r="X2048" s="135"/>
      <c r="Y2048" s="418">
        <f t="shared" si="362"/>
        <v>0</v>
      </c>
      <c r="Z2048" s="291">
        <f t="shared" si="363"/>
        <v>0</v>
      </c>
      <c r="AA2048" s="163"/>
      <c r="AB2048" s="177" t="str">
        <f t="shared" si="364"/>
        <v/>
      </c>
      <c r="AC2048" s="283" t="str">
        <f t="shared" si="365"/>
        <v/>
      </c>
      <c r="AD2048" s="283" t="str">
        <f t="shared" si="366"/>
        <v/>
      </c>
      <c r="AE2048" s="163"/>
      <c r="AF2048" s="162"/>
      <c r="AP2048" s="581"/>
    </row>
    <row r="2049" spans="1:42" s="141" customFormat="1">
      <c r="A2049" s="134">
        <v>2040</v>
      </c>
      <c r="B2049" s="286"/>
      <c r="C2049" s="146">
        <f t="shared" si="359"/>
        <v>0</v>
      </c>
      <c r="D2049" s="146">
        <f t="shared" si="360"/>
        <v>1</v>
      </c>
      <c r="E2049" s="146">
        <f t="shared" si="361"/>
        <v>1900</v>
      </c>
      <c r="F2049" s="287"/>
      <c r="G2049" s="287"/>
      <c r="H2049" s="287"/>
      <c r="I2049" s="288"/>
      <c r="J2049" s="287"/>
      <c r="K2049" s="288"/>
      <c r="L2049" s="134"/>
      <c r="M2049" s="133"/>
      <c r="N2049" s="288"/>
      <c r="O2049" s="134"/>
      <c r="P2049" s="166"/>
      <c r="Q2049" s="289"/>
      <c r="R2049" s="165"/>
      <c r="S2049" s="290"/>
      <c r="T2049" s="290"/>
      <c r="U2049" s="290"/>
      <c r="V2049" s="290"/>
      <c r="W2049" s="166"/>
      <c r="X2049" s="135"/>
      <c r="Y2049" s="418">
        <f t="shared" si="362"/>
        <v>0</v>
      </c>
      <c r="Z2049" s="291">
        <f t="shared" si="363"/>
        <v>0</v>
      </c>
      <c r="AA2049" s="163"/>
      <c r="AB2049" s="177" t="str">
        <f t="shared" si="364"/>
        <v/>
      </c>
      <c r="AC2049" s="283" t="str">
        <f t="shared" si="365"/>
        <v/>
      </c>
      <c r="AD2049" s="283" t="str">
        <f t="shared" si="366"/>
        <v/>
      </c>
      <c r="AE2049" s="163"/>
      <c r="AF2049" s="162"/>
      <c r="AP2049" s="581"/>
    </row>
    <row r="2050" spans="1:42" s="141" customFormat="1">
      <c r="A2050" s="134">
        <v>2041</v>
      </c>
      <c r="B2050" s="286"/>
      <c r="C2050" s="146">
        <f t="shared" si="359"/>
        <v>0</v>
      </c>
      <c r="D2050" s="146">
        <f t="shared" si="360"/>
        <v>1</v>
      </c>
      <c r="E2050" s="146">
        <f t="shared" si="361"/>
        <v>1900</v>
      </c>
      <c r="F2050" s="287"/>
      <c r="G2050" s="287"/>
      <c r="H2050" s="287"/>
      <c r="I2050" s="288"/>
      <c r="J2050" s="287"/>
      <c r="K2050" s="288"/>
      <c r="L2050" s="134"/>
      <c r="M2050" s="133"/>
      <c r="N2050" s="288"/>
      <c r="O2050" s="134"/>
      <c r="P2050" s="166"/>
      <c r="Q2050" s="289"/>
      <c r="R2050" s="165"/>
      <c r="S2050" s="290"/>
      <c r="T2050" s="290"/>
      <c r="U2050" s="290"/>
      <c r="V2050" s="290"/>
      <c r="W2050" s="166"/>
      <c r="X2050" s="135"/>
      <c r="Y2050" s="418">
        <f t="shared" si="362"/>
        <v>0</v>
      </c>
      <c r="Z2050" s="291">
        <f t="shared" si="363"/>
        <v>0</v>
      </c>
      <c r="AA2050" s="163"/>
      <c r="AB2050" s="177" t="str">
        <f t="shared" si="364"/>
        <v/>
      </c>
      <c r="AC2050" s="283" t="str">
        <f t="shared" si="365"/>
        <v/>
      </c>
      <c r="AD2050" s="283" t="str">
        <f t="shared" si="366"/>
        <v/>
      </c>
      <c r="AE2050" s="163"/>
      <c r="AF2050" s="162"/>
      <c r="AP2050" s="581"/>
    </row>
    <row r="2051" spans="1:42" s="141" customFormat="1">
      <c r="A2051" s="134">
        <v>2042</v>
      </c>
      <c r="B2051" s="286"/>
      <c r="C2051" s="146">
        <f t="shared" si="359"/>
        <v>0</v>
      </c>
      <c r="D2051" s="146">
        <f t="shared" si="360"/>
        <v>1</v>
      </c>
      <c r="E2051" s="146">
        <f t="shared" si="361"/>
        <v>1900</v>
      </c>
      <c r="F2051" s="287"/>
      <c r="G2051" s="287"/>
      <c r="H2051" s="287"/>
      <c r="I2051" s="288"/>
      <c r="J2051" s="287"/>
      <c r="K2051" s="288"/>
      <c r="L2051" s="134"/>
      <c r="M2051" s="133"/>
      <c r="N2051" s="288"/>
      <c r="O2051" s="134"/>
      <c r="P2051" s="166"/>
      <c r="Q2051" s="289"/>
      <c r="R2051" s="165"/>
      <c r="S2051" s="290"/>
      <c r="T2051" s="290"/>
      <c r="U2051" s="290"/>
      <c r="V2051" s="290"/>
      <c r="W2051" s="166"/>
      <c r="X2051" s="135"/>
      <c r="Y2051" s="418">
        <f t="shared" si="362"/>
        <v>0</v>
      </c>
      <c r="Z2051" s="291">
        <f t="shared" si="363"/>
        <v>0</v>
      </c>
      <c r="AA2051" s="163"/>
      <c r="AB2051" s="177" t="str">
        <f t="shared" si="364"/>
        <v/>
      </c>
      <c r="AC2051" s="283" t="str">
        <f t="shared" si="365"/>
        <v/>
      </c>
      <c r="AD2051" s="283" t="str">
        <f t="shared" si="366"/>
        <v/>
      </c>
      <c r="AE2051" s="163"/>
      <c r="AF2051" s="162"/>
      <c r="AP2051" s="581"/>
    </row>
    <row r="2052" spans="1:42" s="141" customFormat="1">
      <c r="A2052" s="134">
        <v>2043</v>
      </c>
      <c r="B2052" s="286"/>
      <c r="C2052" s="146">
        <f t="shared" si="359"/>
        <v>0</v>
      </c>
      <c r="D2052" s="146">
        <f t="shared" si="360"/>
        <v>1</v>
      </c>
      <c r="E2052" s="146">
        <f t="shared" si="361"/>
        <v>1900</v>
      </c>
      <c r="F2052" s="287"/>
      <c r="G2052" s="287"/>
      <c r="H2052" s="287"/>
      <c r="I2052" s="288"/>
      <c r="J2052" s="287"/>
      <c r="K2052" s="288"/>
      <c r="L2052" s="134"/>
      <c r="M2052" s="133"/>
      <c r="N2052" s="288"/>
      <c r="O2052" s="134"/>
      <c r="P2052" s="166"/>
      <c r="Q2052" s="289"/>
      <c r="R2052" s="165"/>
      <c r="S2052" s="290"/>
      <c r="T2052" s="290"/>
      <c r="U2052" s="290"/>
      <c r="V2052" s="290"/>
      <c r="W2052" s="166"/>
      <c r="X2052" s="135"/>
      <c r="Y2052" s="418">
        <f t="shared" si="362"/>
        <v>0</v>
      </c>
      <c r="Z2052" s="291">
        <f t="shared" si="363"/>
        <v>0</v>
      </c>
      <c r="AA2052" s="163"/>
      <c r="AB2052" s="177" t="str">
        <f t="shared" si="364"/>
        <v/>
      </c>
      <c r="AC2052" s="283" t="str">
        <f t="shared" si="365"/>
        <v/>
      </c>
      <c r="AD2052" s="283" t="str">
        <f t="shared" si="366"/>
        <v/>
      </c>
      <c r="AE2052" s="163"/>
      <c r="AF2052" s="162"/>
      <c r="AP2052" s="581"/>
    </row>
    <row r="2053" spans="1:42" s="141" customFormat="1">
      <c r="A2053" s="134">
        <v>2044</v>
      </c>
      <c r="B2053" s="286"/>
      <c r="C2053" s="146">
        <f t="shared" si="359"/>
        <v>0</v>
      </c>
      <c r="D2053" s="146">
        <f t="shared" si="360"/>
        <v>1</v>
      </c>
      <c r="E2053" s="146">
        <f t="shared" si="361"/>
        <v>1900</v>
      </c>
      <c r="F2053" s="287"/>
      <c r="G2053" s="287"/>
      <c r="H2053" s="287"/>
      <c r="I2053" s="288"/>
      <c r="J2053" s="287"/>
      <c r="K2053" s="288"/>
      <c r="L2053" s="134"/>
      <c r="M2053" s="133"/>
      <c r="N2053" s="288"/>
      <c r="O2053" s="134"/>
      <c r="P2053" s="166"/>
      <c r="Q2053" s="289"/>
      <c r="R2053" s="165"/>
      <c r="S2053" s="290"/>
      <c r="T2053" s="290"/>
      <c r="U2053" s="290"/>
      <c r="V2053" s="290"/>
      <c r="W2053" s="166"/>
      <c r="X2053" s="135"/>
      <c r="Y2053" s="418">
        <f t="shared" si="362"/>
        <v>0</v>
      </c>
      <c r="Z2053" s="291">
        <f t="shared" si="363"/>
        <v>0</v>
      </c>
      <c r="AA2053" s="163"/>
      <c r="AB2053" s="177" t="str">
        <f t="shared" si="364"/>
        <v/>
      </c>
      <c r="AC2053" s="283" t="str">
        <f t="shared" si="365"/>
        <v/>
      </c>
      <c r="AD2053" s="283" t="str">
        <f t="shared" si="366"/>
        <v/>
      </c>
      <c r="AE2053" s="163"/>
      <c r="AF2053" s="162"/>
      <c r="AP2053" s="581"/>
    </row>
    <row r="2054" spans="1:42" s="141" customFormat="1">
      <c r="A2054" s="134">
        <v>2045</v>
      </c>
      <c r="B2054" s="286"/>
      <c r="C2054" s="146">
        <f t="shared" si="359"/>
        <v>0</v>
      </c>
      <c r="D2054" s="146">
        <f t="shared" si="360"/>
        <v>1</v>
      </c>
      <c r="E2054" s="146">
        <f t="shared" si="361"/>
        <v>1900</v>
      </c>
      <c r="F2054" s="287"/>
      <c r="G2054" s="287"/>
      <c r="H2054" s="287"/>
      <c r="I2054" s="288"/>
      <c r="J2054" s="287"/>
      <c r="K2054" s="288"/>
      <c r="L2054" s="134"/>
      <c r="M2054" s="133"/>
      <c r="N2054" s="288"/>
      <c r="O2054" s="134"/>
      <c r="P2054" s="166"/>
      <c r="Q2054" s="289"/>
      <c r="R2054" s="165"/>
      <c r="S2054" s="290"/>
      <c r="T2054" s="290"/>
      <c r="U2054" s="290"/>
      <c r="V2054" s="290"/>
      <c r="W2054" s="166"/>
      <c r="X2054" s="135"/>
      <c r="Y2054" s="418">
        <f t="shared" si="362"/>
        <v>0</v>
      </c>
      <c r="Z2054" s="291">
        <f t="shared" si="363"/>
        <v>0</v>
      </c>
      <c r="AA2054" s="163"/>
      <c r="AB2054" s="177" t="str">
        <f t="shared" si="364"/>
        <v/>
      </c>
      <c r="AC2054" s="283" t="str">
        <f t="shared" si="365"/>
        <v/>
      </c>
      <c r="AD2054" s="283" t="str">
        <f t="shared" si="366"/>
        <v/>
      </c>
      <c r="AE2054" s="163"/>
      <c r="AF2054" s="162"/>
      <c r="AP2054" s="581"/>
    </row>
    <row r="2055" spans="1:42" s="141" customFormat="1">
      <c r="A2055" s="134">
        <v>2046</v>
      </c>
      <c r="B2055" s="286"/>
      <c r="C2055" s="146">
        <f t="shared" si="359"/>
        <v>0</v>
      </c>
      <c r="D2055" s="146">
        <f t="shared" si="360"/>
        <v>1</v>
      </c>
      <c r="E2055" s="146">
        <f t="shared" si="361"/>
        <v>1900</v>
      </c>
      <c r="F2055" s="287"/>
      <c r="G2055" s="287"/>
      <c r="H2055" s="287"/>
      <c r="I2055" s="288"/>
      <c r="J2055" s="287"/>
      <c r="K2055" s="288"/>
      <c r="L2055" s="134"/>
      <c r="M2055" s="133"/>
      <c r="N2055" s="288"/>
      <c r="O2055" s="134"/>
      <c r="P2055" s="166"/>
      <c r="Q2055" s="289"/>
      <c r="R2055" s="165"/>
      <c r="S2055" s="290"/>
      <c r="T2055" s="290"/>
      <c r="U2055" s="290"/>
      <c r="V2055" s="290"/>
      <c r="W2055" s="166"/>
      <c r="X2055" s="135"/>
      <c r="Y2055" s="418">
        <f t="shared" si="362"/>
        <v>0</v>
      </c>
      <c r="Z2055" s="291">
        <f t="shared" si="363"/>
        <v>0</v>
      </c>
      <c r="AA2055" s="163"/>
      <c r="AB2055" s="177" t="str">
        <f t="shared" si="364"/>
        <v/>
      </c>
      <c r="AC2055" s="283" t="str">
        <f t="shared" si="365"/>
        <v/>
      </c>
      <c r="AD2055" s="283" t="str">
        <f t="shared" si="366"/>
        <v/>
      </c>
      <c r="AE2055" s="163"/>
      <c r="AF2055" s="162"/>
      <c r="AP2055" s="581"/>
    </row>
    <row r="2056" spans="1:42" s="141" customFormat="1">
      <c r="A2056" s="134">
        <v>2047</v>
      </c>
      <c r="B2056" s="286"/>
      <c r="C2056" s="146">
        <f t="shared" si="359"/>
        <v>0</v>
      </c>
      <c r="D2056" s="146">
        <f t="shared" si="360"/>
        <v>1</v>
      </c>
      <c r="E2056" s="146">
        <f t="shared" si="361"/>
        <v>1900</v>
      </c>
      <c r="F2056" s="287"/>
      <c r="G2056" s="287"/>
      <c r="H2056" s="287"/>
      <c r="I2056" s="288"/>
      <c r="J2056" s="287"/>
      <c r="K2056" s="288"/>
      <c r="L2056" s="134"/>
      <c r="M2056" s="133"/>
      <c r="N2056" s="288"/>
      <c r="O2056" s="134"/>
      <c r="P2056" s="166"/>
      <c r="Q2056" s="289"/>
      <c r="R2056" s="165"/>
      <c r="S2056" s="290"/>
      <c r="T2056" s="290"/>
      <c r="U2056" s="290"/>
      <c r="V2056" s="290"/>
      <c r="W2056" s="166"/>
      <c r="X2056" s="135"/>
      <c r="Y2056" s="418">
        <f t="shared" si="362"/>
        <v>0</v>
      </c>
      <c r="Z2056" s="291">
        <f t="shared" si="363"/>
        <v>0</v>
      </c>
      <c r="AA2056" s="163"/>
      <c r="AB2056" s="177" t="str">
        <f t="shared" si="364"/>
        <v/>
      </c>
      <c r="AC2056" s="283" t="str">
        <f t="shared" si="365"/>
        <v/>
      </c>
      <c r="AD2056" s="283" t="str">
        <f t="shared" si="366"/>
        <v/>
      </c>
      <c r="AE2056" s="163"/>
      <c r="AF2056" s="162"/>
      <c r="AP2056" s="581"/>
    </row>
    <row r="2057" spans="1:42" s="141" customFormat="1">
      <c r="A2057" s="134">
        <v>2048</v>
      </c>
      <c r="B2057" s="286"/>
      <c r="C2057" s="146">
        <f t="shared" si="359"/>
        <v>0</v>
      </c>
      <c r="D2057" s="146">
        <f t="shared" si="360"/>
        <v>1</v>
      </c>
      <c r="E2057" s="146">
        <f t="shared" si="361"/>
        <v>1900</v>
      </c>
      <c r="F2057" s="287"/>
      <c r="G2057" s="287"/>
      <c r="H2057" s="287"/>
      <c r="I2057" s="288"/>
      <c r="J2057" s="287"/>
      <c r="K2057" s="288"/>
      <c r="L2057" s="134"/>
      <c r="M2057" s="133"/>
      <c r="N2057" s="288"/>
      <c r="O2057" s="134"/>
      <c r="P2057" s="166"/>
      <c r="Q2057" s="289"/>
      <c r="R2057" s="165"/>
      <c r="S2057" s="290"/>
      <c r="T2057" s="290"/>
      <c r="U2057" s="290"/>
      <c r="V2057" s="290"/>
      <c r="W2057" s="166"/>
      <c r="X2057" s="135"/>
      <c r="Y2057" s="418">
        <f t="shared" si="362"/>
        <v>0</v>
      </c>
      <c r="Z2057" s="291">
        <f t="shared" si="363"/>
        <v>0</v>
      </c>
      <c r="AA2057" s="163"/>
      <c r="AB2057" s="177" t="str">
        <f t="shared" si="364"/>
        <v/>
      </c>
      <c r="AC2057" s="283" t="str">
        <f t="shared" si="365"/>
        <v/>
      </c>
      <c r="AD2057" s="283" t="str">
        <f t="shared" si="366"/>
        <v/>
      </c>
      <c r="AE2057" s="163"/>
      <c r="AF2057" s="162"/>
      <c r="AP2057" s="581"/>
    </row>
    <row r="2058" spans="1:42" s="141" customFormat="1">
      <c r="A2058" s="134">
        <v>2049</v>
      </c>
      <c r="B2058" s="286"/>
      <c r="C2058" s="146">
        <f t="shared" si="359"/>
        <v>0</v>
      </c>
      <c r="D2058" s="146">
        <f t="shared" si="360"/>
        <v>1</v>
      </c>
      <c r="E2058" s="146">
        <f t="shared" si="361"/>
        <v>1900</v>
      </c>
      <c r="F2058" s="287"/>
      <c r="G2058" s="287"/>
      <c r="H2058" s="287"/>
      <c r="I2058" s="288"/>
      <c r="J2058" s="287"/>
      <c r="K2058" s="288"/>
      <c r="L2058" s="134"/>
      <c r="M2058" s="133"/>
      <c r="N2058" s="288"/>
      <c r="O2058" s="134"/>
      <c r="P2058" s="166"/>
      <c r="Q2058" s="289"/>
      <c r="R2058" s="165"/>
      <c r="S2058" s="290"/>
      <c r="T2058" s="290"/>
      <c r="U2058" s="290"/>
      <c r="V2058" s="290"/>
      <c r="W2058" s="166"/>
      <c r="X2058" s="135"/>
      <c r="Y2058" s="418">
        <f t="shared" si="362"/>
        <v>0</v>
      </c>
      <c r="Z2058" s="291">
        <f t="shared" si="363"/>
        <v>0</v>
      </c>
      <c r="AA2058" s="163"/>
      <c r="AB2058" s="177" t="str">
        <f t="shared" si="364"/>
        <v/>
      </c>
      <c r="AC2058" s="283" t="str">
        <f t="shared" si="365"/>
        <v/>
      </c>
      <c r="AD2058" s="283" t="str">
        <f t="shared" si="366"/>
        <v/>
      </c>
      <c r="AE2058" s="163"/>
      <c r="AF2058" s="162"/>
      <c r="AP2058" s="581"/>
    </row>
    <row r="2059" spans="1:42" s="141" customFormat="1">
      <c r="A2059" s="134">
        <v>2050</v>
      </c>
      <c r="B2059" s="286"/>
      <c r="C2059" s="146">
        <f t="shared" ref="C2059:C2122" si="367">DAY(B2059)</f>
        <v>0</v>
      </c>
      <c r="D2059" s="146">
        <f t="shared" ref="D2059:D2122" si="368">MONTH(B2059)</f>
        <v>1</v>
      </c>
      <c r="E2059" s="146">
        <f t="shared" ref="E2059:E2122" si="369">YEAR(B2059)</f>
        <v>1900</v>
      </c>
      <c r="F2059" s="287"/>
      <c r="G2059" s="287"/>
      <c r="H2059" s="287"/>
      <c r="I2059" s="288"/>
      <c r="J2059" s="287"/>
      <c r="K2059" s="288"/>
      <c r="L2059" s="134"/>
      <c r="M2059" s="133"/>
      <c r="N2059" s="288"/>
      <c r="O2059" s="134"/>
      <c r="P2059" s="166"/>
      <c r="Q2059" s="289"/>
      <c r="R2059" s="165"/>
      <c r="S2059" s="290"/>
      <c r="T2059" s="290"/>
      <c r="U2059" s="290"/>
      <c r="V2059" s="290"/>
      <c r="W2059" s="166"/>
      <c r="X2059" s="135"/>
      <c r="Y2059" s="418">
        <f t="shared" ref="Y2059:Y2122" si="370">X2059*U2059</f>
        <v>0</v>
      </c>
      <c r="Z2059" s="291">
        <f t="shared" ref="Z2059:Z2122" si="371">Y2059*1.1</f>
        <v>0</v>
      </c>
      <c r="AA2059" s="163"/>
      <c r="AB2059" s="177" t="str">
        <f t="shared" ref="AB2059:AB2122" si="372">IF(S2059="","",IF(S2059-U2059=0,"Full","No"))</f>
        <v/>
      </c>
      <c r="AC2059" s="283" t="str">
        <f t="shared" ref="AC2059:AC2122" si="373">IF(AND(S2059&gt;U2059,V2059=0),"Lost",IF(AND(S2059&gt;U2059,V2059&lt;(S2059-U2059)),"Lost",""))</f>
        <v/>
      </c>
      <c r="AD2059" s="283" t="str">
        <f t="shared" ref="AD2059:AD2122" si="374">IF(AND(S2059&gt;U2059,V2059=0),S2059-U2059,IF(AND(S2059&gt;U2059,V2059&lt;(S2059-U2059)),S2059-(U2059+V2059),""))</f>
        <v/>
      </c>
      <c r="AE2059" s="163"/>
      <c r="AF2059" s="162"/>
      <c r="AP2059" s="581"/>
    </row>
    <row r="2060" spans="1:42" s="141" customFormat="1">
      <c r="A2060" s="134">
        <v>2051</v>
      </c>
      <c r="B2060" s="286"/>
      <c r="C2060" s="146">
        <f t="shared" si="367"/>
        <v>0</v>
      </c>
      <c r="D2060" s="146">
        <f t="shared" si="368"/>
        <v>1</v>
      </c>
      <c r="E2060" s="146">
        <f t="shared" si="369"/>
        <v>1900</v>
      </c>
      <c r="F2060" s="287"/>
      <c r="G2060" s="287"/>
      <c r="H2060" s="287"/>
      <c r="I2060" s="288"/>
      <c r="J2060" s="287"/>
      <c r="K2060" s="288"/>
      <c r="L2060" s="134"/>
      <c r="M2060" s="133"/>
      <c r="N2060" s="288"/>
      <c r="O2060" s="134"/>
      <c r="P2060" s="166"/>
      <c r="Q2060" s="289"/>
      <c r="R2060" s="165"/>
      <c r="S2060" s="290"/>
      <c r="T2060" s="290"/>
      <c r="U2060" s="290"/>
      <c r="V2060" s="290"/>
      <c r="W2060" s="166"/>
      <c r="X2060" s="135"/>
      <c r="Y2060" s="418">
        <f t="shared" si="370"/>
        <v>0</v>
      </c>
      <c r="Z2060" s="291">
        <f t="shared" si="371"/>
        <v>0</v>
      </c>
      <c r="AA2060" s="163"/>
      <c r="AB2060" s="177" t="str">
        <f t="shared" si="372"/>
        <v/>
      </c>
      <c r="AC2060" s="283" t="str">
        <f t="shared" si="373"/>
        <v/>
      </c>
      <c r="AD2060" s="283" t="str">
        <f t="shared" si="374"/>
        <v/>
      </c>
      <c r="AE2060" s="163"/>
      <c r="AF2060" s="162"/>
      <c r="AP2060" s="581"/>
    </row>
    <row r="2061" spans="1:42" s="141" customFormat="1">
      <c r="A2061" s="134">
        <v>2052</v>
      </c>
      <c r="B2061" s="286"/>
      <c r="C2061" s="146">
        <f t="shared" si="367"/>
        <v>0</v>
      </c>
      <c r="D2061" s="146">
        <f t="shared" si="368"/>
        <v>1</v>
      </c>
      <c r="E2061" s="146">
        <f t="shared" si="369"/>
        <v>1900</v>
      </c>
      <c r="F2061" s="287"/>
      <c r="G2061" s="287"/>
      <c r="H2061" s="287"/>
      <c r="I2061" s="288"/>
      <c r="J2061" s="287"/>
      <c r="K2061" s="288"/>
      <c r="L2061" s="134"/>
      <c r="M2061" s="133"/>
      <c r="N2061" s="288"/>
      <c r="O2061" s="134"/>
      <c r="P2061" s="166"/>
      <c r="Q2061" s="289"/>
      <c r="R2061" s="165"/>
      <c r="S2061" s="290"/>
      <c r="T2061" s="290"/>
      <c r="U2061" s="290"/>
      <c r="V2061" s="290"/>
      <c r="W2061" s="166"/>
      <c r="X2061" s="135"/>
      <c r="Y2061" s="418">
        <f t="shared" si="370"/>
        <v>0</v>
      </c>
      <c r="Z2061" s="291">
        <f t="shared" si="371"/>
        <v>0</v>
      </c>
      <c r="AA2061" s="163"/>
      <c r="AB2061" s="177" t="str">
        <f t="shared" si="372"/>
        <v/>
      </c>
      <c r="AC2061" s="283" t="str">
        <f t="shared" si="373"/>
        <v/>
      </c>
      <c r="AD2061" s="283" t="str">
        <f t="shared" si="374"/>
        <v/>
      </c>
      <c r="AE2061" s="163"/>
      <c r="AF2061" s="162"/>
      <c r="AP2061" s="581"/>
    </row>
    <row r="2062" spans="1:42" s="141" customFormat="1">
      <c r="A2062" s="134">
        <v>2053</v>
      </c>
      <c r="B2062" s="286"/>
      <c r="C2062" s="146">
        <f t="shared" si="367"/>
        <v>0</v>
      </c>
      <c r="D2062" s="146">
        <f t="shared" si="368"/>
        <v>1</v>
      </c>
      <c r="E2062" s="146">
        <f t="shared" si="369"/>
        <v>1900</v>
      </c>
      <c r="F2062" s="287"/>
      <c r="G2062" s="287"/>
      <c r="H2062" s="287"/>
      <c r="I2062" s="288"/>
      <c r="J2062" s="287"/>
      <c r="K2062" s="288"/>
      <c r="L2062" s="134"/>
      <c r="M2062" s="133"/>
      <c r="N2062" s="288"/>
      <c r="O2062" s="134"/>
      <c r="P2062" s="166"/>
      <c r="Q2062" s="289"/>
      <c r="R2062" s="165"/>
      <c r="S2062" s="290"/>
      <c r="T2062" s="290"/>
      <c r="U2062" s="290"/>
      <c r="V2062" s="290"/>
      <c r="W2062" s="166"/>
      <c r="X2062" s="135"/>
      <c r="Y2062" s="418">
        <f t="shared" si="370"/>
        <v>0</v>
      </c>
      <c r="Z2062" s="291">
        <f t="shared" si="371"/>
        <v>0</v>
      </c>
      <c r="AA2062" s="163"/>
      <c r="AB2062" s="177" t="str">
        <f t="shared" si="372"/>
        <v/>
      </c>
      <c r="AC2062" s="283" t="str">
        <f t="shared" si="373"/>
        <v/>
      </c>
      <c r="AD2062" s="283" t="str">
        <f t="shared" si="374"/>
        <v/>
      </c>
      <c r="AE2062" s="163"/>
      <c r="AF2062" s="162"/>
      <c r="AP2062" s="581"/>
    </row>
    <row r="2063" spans="1:42" s="141" customFormat="1">
      <c r="A2063" s="134">
        <v>2054</v>
      </c>
      <c r="B2063" s="286"/>
      <c r="C2063" s="146">
        <f t="shared" si="367"/>
        <v>0</v>
      </c>
      <c r="D2063" s="146">
        <f t="shared" si="368"/>
        <v>1</v>
      </c>
      <c r="E2063" s="146">
        <f t="shared" si="369"/>
        <v>1900</v>
      </c>
      <c r="F2063" s="287"/>
      <c r="G2063" s="287"/>
      <c r="H2063" s="287"/>
      <c r="I2063" s="288"/>
      <c r="J2063" s="287"/>
      <c r="K2063" s="288"/>
      <c r="L2063" s="134"/>
      <c r="M2063" s="133"/>
      <c r="N2063" s="288"/>
      <c r="O2063" s="134"/>
      <c r="P2063" s="166"/>
      <c r="Q2063" s="289"/>
      <c r="R2063" s="165"/>
      <c r="S2063" s="290"/>
      <c r="T2063" s="290"/>
      <c r="U2063" s="290"/>
      <c r="V2063" s="290"/>
      <c r="W2063" s="166"/>
      <c r="X2063" s="135"/>
      <c r="Y2063" s="418">
        <f t="shared" si="370"/>
        <v>0</v>
      </c>
      <c r="Z2063" s="291">
        <f t="shared" si="371"/>
        <v>0</v>
      </c>
      <c r="AA2063" s="163"/>
      <c r="AB2063" s="177" t="str">
        <f t="shared" si="372"/>
        <v/>
      </c>
      <c r="AC2063" s="283" t="str">
        <f t="shared" si="373"/>
        <v/>
      </c>
      <c r="AD2063" s="283" t="str">
        <f t="shared" si="374"/>
        <v/>
      </c>
      <c r="AE2063" s="163"/>
      <c r="AF2063" s="162"/>
      <c r="AP2063" s="581"/>
    </row>
    <row r="2064" spans="1:42" s="141" customFormat="1">
      <c r="A2064" s="134">
        <v>2055</v>
      </c>
      <c r="B2064" s="286"/>
      <c r="C2064" s="146">
        <f t="shared" si="367"/>
        <v>0</v>
      </c>
      <c r="D2064" s="146">
        <f t="shared" si="368"/>
        <v>1</v>
      </c>
      <c r="E2064" s="146">
        <f t="shared" si="369"/>
        <v>1900</v>
      </c>
      <c r="F2064" s="287"/>
      <c r="G2064" s="287"/>
      <c r="H2064" s="287"/>
      <c r="I2064" s="288"/>
      <c r="J2064" s="287"/>
      <c r="K2064" s="288"/>
      <c r="L2064" s="134"/>
      <c r="M2064" s="133"/>
      <c r="N2064" s="288"/>
      <c r="O2064" s="134"/>
      <c r="P2064" s="166"/>
      <c r="Q2064" s="289"/>
      <c r="R2064" s="165"/>
      <c r="S2064" s="290"/>
      <c r="T2064" s="290"/>
      <c r="U2064" s="290"/>
      <c r="V2064" s="290"/>
      <c r="W2064" s="166"/>
      <c r="X2064" s="135"/>
      <c r="Y2064" s="418">
        <f t="shared" si="370"/>
        <v>0</v>
      </c>
      <c r="Z2064" s="291">
        <f t="shared" si="371"/>
        <v>0</v>
      </c>
      <c r="AA2064" s="163"/>
      <c r="AB2064" s="177" t="str">
        <f t="shared" si="372"/>
        <v/>
      </c>
      <c r="AC2064" s="283" t="str">
        <f t="shared" si="373"/>
        <v/>
      </c>
      <c r="AD2064" s="283" t="str">
        <f t="shared" si="374"/>
        <v/>
      </c>
      <c r="AE2064" s="163"/>
      <c r="AF2064" s="162"/>
      <c r="AP2064" s="581"/>
    </row>
    <row r="2065" spans="1:42" s="141" customFormat="1">
      <c r="A2065" s="134">
        <v>2056</v>
      </c>
      <c r="B2065" s="286"/>
      <c r="C2065" s="146">
        <f t="shared" si="367"/>
        <v>0</v>
      </c>
      <c r="D2065" s="146">
        <f t="shared" si="368"/>
        <v>1</v>
      </c>
      <c r="E2065" s="146">
        <f t="shared" si="369"/>
        <v>1900</v>
      </c>
      <c r="F2065" s="287"/>
      <c r="G2065" s="287"/>
      <c r="H2065" s="287"/>
      <c r="I2065" s="288"/>
      <c r="J2065" s="287"/>
      <c r="K2065" s="288"/>
      <c r="L2065" s="134"/>
      <c r="M2065" s="133"/>
      <c r="N2065" s="288"/>
      <c r="O2065" s="134"/>
      <c r="P2065" s="166"/>
      <c r="Q2065" s="289"/>
      <c r="R2065" s="165"/>
      <c r="S2065" s="290"/>
      <c r="T2065" s="290"/>
      <c r="U2065" s="290"/>
      <c r="V2065" s="290"/>
      <c r="W2065" s="166"/>
      <c r="X2065" s="135"/>
      <c r="Y2065" s="418">
        <f t="shared" si="370"/>
        <v>0</v>
      </c>
      <c r="Z2065" s="291">
        <f t="shared" si="371"/>
        <v>0</v>
      </c>
      <c r="AA2065" s="163"/>
      <c r="AB2065" s="177" t="str">
        <f t="shared" si="372"/>
        <v/>
      </c>
      <c r="AC2065" s="283" t="str">
        <f t="shared" si="373"/>
        <v/>
      </c>
      <c r="AD2065" s="283" t="str">
        <f t="shared" si="374"/>
        <v/>
      </c>
      <c r="AE2065" s="163"/>
      <c r="AF2065" s="162"/>
      <c r="AP2065" s="581"/>
    </row>
    <row r="2066" spans="1:42" s="141" customFormat="1">
      <c r="A2066" s="134">
        <v>2057</v>
      </c>
      <c r="B2066" s="286"/>
      <c r="C2066" s="146">
        <f t="shared" si="367"/>
        <v>0</v>
      </c>
      <c r="D2066" s="146">
        <f t="shared" si="368"/>
        <v>1</v>
      </c>
      <c r="E2066" s="146">
        <f t="shared" si="369"/>
        <v>1900</v>
      </c>
      <c r="F2066" s="287"/>
      <c r="G2066" s="287"/>
      <c r="H2066" s="287"/>
      <c r="I2066" s="288"/>
      <c r="J2066" s="287"/>
      <c r="K2066" s="288"/>
      <c r="L2066" s="134"/>
      <c r="M2066" s="133"/>
      <c r="N2066" s="288"/>
      <c r="O2066" s="134"/>
      <c r="P2066" s="166"/>
      <c r="Q2066" s="289"/>
      <c r="R2066" s="165"/>
      <c r="S2066" s="290"/>
      <c r="T2066" s="290"/>
      <c r="U2066" s="290"/>
      <c r="V2066" s="290"/>
      <c r="W2066" s="166"/>
      <c r="X2066" s="135"/>
      <c r="Y2066" s="418">
        <f t="shared" si="370"/>
        <v>0</v>
      </c>
      <c r="Z2066" s="291">
        <f t="shared" si="371"/>
        <v>0</v>
      </c>
      <c r="AA2066" s="163"/>
      <c r="AB2066" s="177" t="str">
        <f t="shared" si="372"/>
        <v/>
      </c>
      <c r="AC2066" s="283" t="str">
        <f t="shared" si="373"/>
        <v/>
      </c>
      <c r="AD2066" s="283" t="str">
        <f t="shared" si="374"/>
        <v/>
      </c>
      <c r="AE2066" s="163"/>
      <c r="AF2066" s="162"/>
      <c r="AP2066" s="581"/>
    </row>
    <row r="2067" spans="1:42" s="141" customFormat="1">
      <c r="A2067" s="134">
        <v>2058</v>
      </c>
      <c r="B2067" s="286"/>
      <c r="C2067" s="146">
        <f t="shared" si="367"/>
        <v>0</v>
      </c>
      <c r="D2067" s="146">
        <f t="shared" si="368"/>
        <v>1</v>
      </c>
      <c r="E2067" s="146">
        <f t="shared" si="369"/>
        <v>1900</v>
      </c>
      <c r="F2067" s="287"/>
      <c r="G2067" s="287"/>
      <c r="H2067" s="287"/>
      <c r="I2067" s="288"/>
      <c r="J2067" s="287"/>
      <c r="K2067" s="288"/>
      <c r="L2067" s="134"/>
      <c r="M2067" s="133"/>
      <c r="N2067" s="288"/>
      <c r="O2067" s="134"/>
      <c r="P2067" s="166"/>
      <c r="Q2067" s="289"/>
      <c r="R2067" s="165"/>
      <c r="S2067" s="290"/>
      <c r="T2067" s="290"/>
      <c r="U2067" s="290"/>
      <c r="V2067" s="290"/>
      <c r="W2067" s="166"/>
      <c r="X2067" s="135"/>
      <c r="Y2067" s="418">
        <f t="shared" si="370"/>
        <v>0</v>
      </c>
      <c r="Z2067" s="291">
        <f t="shared" si="371"/>
        <v>0</v>
      </c>
      <c r="AA2067" s="163"/>
      <c r="AB2067" s="177" t="str">
        <f t="shared" si="372"/>
        <v/>
      </c>
      <c r="AC2067" s="283" t="str">
        <f t="shared" si="373"/>
        <v/>
      </c>
      <c r="AD2067" s="283" t="str">
        <f t="shared" si="374"/>
        <v/>
      </c>
      <c r="AE2067" s="163"/>
      <c r="AF2067" s="162"/>
      <c r="AP2067" s="581"/>
    </row>
    <row r="2068" spans="1:42" s="141" customFormat="1">
      <c r="A2068" s="134">
        <v>2059</v>
      </c>
      <c r="B2068" s="286"/>
      <c r="C2068" s="146">
        <f t="shared" si="367"/>
        <v>0</v>
      </c>
      <c r="D2068" s="146">
        <f t="shared" si="368"/>
        <v>1</v>
      </c>
      <c r="E2068" s="146">
        <f t="shared" si="369"/>
        <v>1900</v>
      </c>
      <c r="F2068" s="287"/>
      <c r="G2068" s="287"/>
      <c r="H2068" s="287"/>
      <c r="I2068" s="288"/>
      <c r="J2068" s="287"/>
      <c r="K2068" s="288"/>
      <c r="L2068" s="134"/>
      <c r="M2068" s="133"/>
      <c r="N2068" s="288"/>
      <c r="O2068" s="134"/>
      <c r="P2068" s="166"/>
      <c r="Q2068" s="289"/>
      <c r="R2068" s="165"/>
      <c r="S2068" s="290"/>
      <c r="T2068" s="290"/>
      <c r="U2068" s="290"/>
      <c r="V2068" s="290"/>
      <c r="W2068" s="166"/>
      <c r="X2068" s="135"/>
      <c r="Y2068" s="418">
        <f t="shared" si="370"/>
        <v>0</v>
      </c>
      <c r="Z2068" s="291">
        <f t="shared" si="371"/>
        <v>0</v>
      </c>
      <c r="AA2068" s="163"/>
      <c r="AB2068" s="177" t="str">
        <f t="shared" si="372"/>
        <v/>
      </c>
      <c r="AC2068" s="283" t="str">
        <f t="shared" si="373"/>
        <v/>
      </c>
      <c r="AD2068" s="283" t="str">
        <f t="shared" si="374"/>
        <v/>
      </c>
      <c r="AE2068" s="163"/>
      <c r="AF2068" s="162"/>
      <c r="AP2068" s="581"/>
    </row>
    <row r="2069" spans="1:42" s="141" customFormat="1">
      <c r="A2069" s="134">
        <v>2060</v>
      </c>
      <c r="B2069" s="286"/>
      <c r="C2069" s="146">
        <f t="shared" si="367"/>
        <v>0</v>
      </c>
      <c r="D2069" s="146">
        <f t="shared" si="368"/>
        <v>1</v>
      </c>
      <c r="E2069" s="146">
        <f t="shared" si="369"/>
        <v>1900</v>
      </c>
      <c r="F2069" s="287"/>
      <c r="G2069" s="287"/>
      <c r="H2069" s="287"/>
      <c r="I2069" s="288"/>
      <c r="J2069" s="287"/>
      <c r="K2069" s="288"/>
      <c r="L2069" s="134"/>
      <c r="M2069" s="133"/>
      <c r="N2069" s="288"/>
      <c r="O2069" s="134"/>
      <c r="P2069" s="166"/>
      <c r="Q2069" s="289"/>
      <c r="R2069" s="165"/>
      <c r="S2069" s="290"/>
      <c r="T2069" s="290"/>
      <c r="U2069" s="290"/>
      <c r="V2069" s="290"/>
      <c r="W2069" s="166"/>
      <c r="X2069" s="135"/>
      <c r="Y2069" s="418">
        <f t="shared" si="370"/>
        <v>0</v>
      </c>
      <c r="Z2069" s="291">
        <f t="shared" si="371"/>
        <v>0</v>
      </c>
      <c r="AA2069" s="163"/>
      <c r="AB2069" s="177" t="str">
        <f t="shared" si="372"/>
        <v/>
      </c>
      <c r="AC2069" s="283" t="str">
        <f t="shared" si="373"/>
        <v/>
      </c>
      <c r="AD2069" s="283" t="str">
        <f t="shared" si="374"/>
        <v/>
      </c>
      <c r="AE2069" s="163"/>
      <c r="AF2069" s="162"/>
      <c r="AP2069" s="581"/>
    </row>
    <row r="2070" spans="1:42" s="141" customFormat="1">
      <c r="A2070" s="134">
        <v>2061</v>
      </c>
      <c r="B2070" s="286"/>
      <c r="C2070" s="146">
        <f t="shared" si="367"/>
        <v>0</v>
      </c>
      <c r="D2070" s="146">
        <f t="shared" si="368"/>
        <v>1</v>
      </c>
      <c r="E2070" s="146">
        <f t="shared" si="369"/>
        <v>1900</v>
      </c>
      <c r="F2070" s="287"/>
      <c r="G2070" s="287"/>
      <c r="H2070" s="287"/>
      <c r="I2070" s="288"/>
      <c r="J2070" s="287"/>
      <c r="K2070" s="288"/>
      <c r="L2070" s="134"/>
      <c r="M2070" s="133"/>
      <c r="N2070" s="288"/>
      <c r="O2070" s="134"/>
      <c r="P2070" s="166"/>
      <c r="Q2070" s="289"/>
      <c r="R2070" s="165"/>
      <c r="S2070" s="290"/>
      <c r="T2070" s="290"/>
      <c r="U2070" s="290"/>
      <c r="V2070" s="290"/>
      <c r="W2070" s="166"/>
      <c r="X2070" s="135"/>
      <c r="Y2070" s="418">
        <f t="shared" si="370"/>
        <v>0</v>
      </c>
      <c r="Z2070" s="291">
        <f t="shared" si="371"/>
        <v>0</v>
      </c>
      <c r="AA2070" s="163"/>
      <c r="AB2070" s="177" t="str">
        <f t="shared" si="372"/>
        <v/>
      </c>
      <c r="AC2070" s="283" t="str">
        <f t="shared" si="373"/>
        <v/>
      </c>
      <c r="AD2070" s="283" t="str">
        <f t="shared" si="374"/>
        <v/>
      </c>
      <c r="AE2070" s="163"/>
      <c r="AF2070" s="162"/>
      <c r="AP2070" s="581"/>
    </row>
    <row r="2071" spans="1:42" s="141" customFormat="1">
      <c r="A2071" s="134">
        <v>2062</v>
      </c>
      <c r="B2071" s="286"/>
      <c r="C2071" s="146">
        <f t="shared" si="367"/>
        <v>0</v>
      </c>
      <c r="D2071" s="146">
        <f t="shared" si="368"/>
        <v>1</v>
      </c>
      <c r="E2071" s="146">
        <f t="shared" si="369"/>
        <v>1900</v>
      </c>
      <c r="F2071" s="287"/>
      <c r="G2071" s="287"/>
      <c r="H2071" s="287"/>
      <c r="I2071" s="288"/>
      <c r="J2071" s="287"/>
      <c r="K2071" s="288"/>
      <c r="L2071" s="134"/>
      <c r="M2071" s="133"/>
      <c r="N2071" s="288"/>
      <c r="O2071" s="134"/>
      <c r="P2071" s="166"/>
      <c r="Q2071" s="289"/>
      <c r="R2071" s="165"/>
      <c r="S2071" s="290"/>
      <c r="T2071" s="290"/>
      <c r="U2071" s="290"/>
      <c r="V2071" s="290"/>
      <c r="W2071" s="166"/>
      <c r="X2071" s="135"/>
      <c r="Y2071" s="418">
        <f t="shared" si="370"/>
        <v>0</v>
      </c>
      <c r="Z2071" s="291">
        <f t="shared" si="371"/>
        <v>0</v>
      </c>
      <c r="AA2071" s="163"/>
      <c r="AB2071" s="177" t="str">
        <f t="shared" si="372"/>
        <v/>
      </c>
      <c r="AC2071" s="283" t="str">
        <f t="shared" si="373"/>
        <v/>
      </c>
      <c r="AD2071" s="283" t="str">
        <f t="shared" si="374"/>
        <v/>
      </c>
      <c r="AE2071" s="163"/>
      <c r="AF2071" s="162"/>
      <c r="AP2071" s="581"/>
    </row>
    <row r="2072" spans="1:42" s="141" customFormat="1">
      <c r="A2072" s="134">
        <v>2063</v>
      </c>
      <c r="B2072" s="286"/>
      <c r="C2072" s="146">
        <f t="shared" si="367"/>
        <v>0</v>
      </c>
      <c r="D2072" s="146">
        <f t="shared" si="368"/>
        <v>1</v>
      </c>
      <c r="E2072" s="146">
        <f t="shared" si="369"/>
        <v>1900</v>
      </c>
      <c r="F2072" s="287"/>
      <c r="G2072" s="287"/>
      <c r="H2072" s="287"/>
      <c r="I2072" s="288"/>
      <c r="J2072" s="287"/>
      <c r="K2072" s="288"/>
      <c r="L2072" s="134"/>
      <c r="M2072" s="133"/>
      <c r="N2072" s="288"/>
      <c r="O2072" s="134"/>
      <c r="P2072" s="166"/>
      <c r="Q2072" s="289"/>
      <c r="R2072" s="165"/>
      <c r="S2072" s="290"/>
      <c r="T2072" s="290"/>
      <c r="U2072" s="290"/>
      <c r="V2072" s="290"/>
      <c r="W2072" s="166"/>
      <c r="X2072" s="135"/>
      <c r="Y2072" s="418">
        <f t="shared" si="370"/>
        <v>0</v>
      </c>
      <c r="Z2072" s="291">
        <f t="shared" si="371"/>
        <v>0</v>
      </c>
      <c r="AA2072" s="163"/>
      <c r="AB2072" s="177" t="str">
        <f t="shared" si="372"/>
        <v/>
      </c>
      <c r="AC2072" s="283" t="str">
        <f t="shared" si="373"/>
        <v/>
      </c>
      <c r="AD2072" s="283" t="str">
        <f t="shared" si="374"/>
        <v/>
      </c>
      <c r="AE2072" s="163"/>
      <c r="AF2072" s="162"/>
      <c r="AP2072" s="581"/>
    </row>
    <row r="2073" spans="1:42" s="141" customFormat="1">
      <c r="A2073" s="134">
        <v>2064</v>
      </c>
      <c r="B2073" s="286"/>
      <c r="C2073" s="146">
        <f t="shared" si="367"/>
        <v>0</v>
      </c>
      <c r="D2073" s="146">
        <f t="shared" si="368"/>
        <v>1</v>
      </c>
      <c r="E2073" s="146">
        <f t="shared" si="369"/>
        <v>1900</v>
      </c>
      <c r="F2073" s="287"/>
      <c r="G2073" s="287"/>
      <c r="H2073" s="287"/>
      <c r="I2073" s="288"/>
      <c r="J2073" s="287"/>
      <c r="K2073" s="288"/>
      <c r="L2073" s="134"/>
      <c r="M2073" s="133"/>
      <c r="N2073" s="288"/>
      <c r="O2073" s="134"/>
      <c r="P2073" s="166"/>
      <c r="Q2073" s="289"/>
      <c r="R2073" s="165"/>
      <c r="S2073" s="290"/>
      <c r="T2073" s="290"/>
      <c r="U2073" s="290"/>
      <c r="V2073" s="290"/>
      <c r="W2073" s="166"/>
      <c r="X2073" s="135"/>
      <c r="Y2073" s="418">
        <f t="shared" si="370"/>
        <v>0</v>
      </c>
      <c r="Z2073" s="291">
        <f t="shared" si="371"/>
        <v>0</v>
      </c>
      <c r="AA2073" s="163"/>
      <c r="AB2073" s="177" t="str">
        <f t="shared" si="372"/>
        <v/>
      </c>
      <c r="AC2073" s="283" t="str">
        <f t="shared" si="373"/>
        <v/>
      </c>
      <c r="AD2073" s="283" t="str">
        <f t="shared" si="374"/>
        <v/>
      </c>
      <c r="AE2073" s="163"/>
      <c r="AF2073" s="162"/>
      <c r="AP2073" s="581"/>
    </row>
    <row r="2074" spans="1:42" s="141" customFormat="1">
      <c r="A2074" s="134">
        <v>2065</v>
      </c>
      <c r="B2074" s="286"/>
      <c r="C2074" s="146">
        <f t="shared" si="367"/>
        <v>0</v>
      </c>
      <c r="D2074" s="146">
        <f t="shared" si="368"/>
        <v>1</v>
      </c>
      <c r="E2074" s="146">
        <f t="shared" si="369"/>
        <v>1900</v>
      </c>
      <c r="F2074" s="287"/>
      <c r="G2074" s="287"/>
      <c r="H2074" s="287"/>
      <c r="I2074" s="288"/>
      <c r="J2074" s="287"/>
      <c r="K2074" s="288"/>
      <c r="L2074" s="134"/>
      <c r="M2074" s="133"/>
      <c r="N2074" s="288"/>
      <c r="O2074" s="134"/>
      <c r="P2074" s="166"/>
      <c r="Q2074" s="289"/>
      <c r="R2074" s="165"/>
      <c r="S2074" s="290"/>
      <c r="T2074" s="290"/>
      <c r="U2074" s="290"/>
      <c r="V2074" s="290"/>
      <c r="W2074" s="166"/>
      <c r="X2074" s="135"/>
      <c r="Y2074" s="418">
        <f t="shared" si="370"/>
        <v>0</v>
      </c>
      <c r="Z2074" s="291">
        <f t="shared" si="371"/>
        <v>0</v>
      </c>
      <c r="AA2074" s="163"/>
      <c r="AB2074" s="177" t="str">
        <f t="shared" si="372"/>
        <v/>
      </c>
      <c r="AC2074" s="283" t="str">
        <f t="shared" si="373"/>
        <v/>
      </c>
      <c r="AD2074" s="283" t="str">
        <f t="shared" si="374"/>
        <v/>
      </c>
      <c r="AE2074" s="163"/>
      <c r="AF2074" s="162"/>
      <c r="AP2074" s="581"/>
    </row>
    <row r="2075" spans="1:42" s="141" customFormat="1">
      <c r="A2075" s="134">
        <v>2066</v>
      </c>
      <c r="B2075" s="286"/>
      <c r="C2075" s="146">
        <f t="shared" si="367"/>
        <v>0</v>
      </c>
      <c r="D2075" s="146">
        <f t="shared" si="368"/>
        <v>1</v>
      </c>
      <c r="E2075" s="146">
        <f t="shared" si="369"/>
        <v>1900</v>
      </c>
      <c r="F2075" s="287"/>
      <c r="G2075" s="287"/>
      <c r="H2075" s="287"/>
      <c r="I2075" s="288"/>
      <c r="J2075" s="287"/>
      <c r="K2075" s="288"/>
      <c r="L2075" s="134"/>
      <c r="M2075" s="133"/>
      <c r="N2075" s="288"/>
      <c r="O2075" s="134"/>
      <c r="P2075" s="166"/>
      <c r="Q2075" s="289"/>
      <c r="R2075" s="165"/>
      <c r="S2075" s="290"/>
      <c r="T2075" s="290"/>
      <c r="U2075" s="290"/>
      <c r="V2075" s="290"/>
      <c r="W2075" s="166"/>
      <c r="X2075" s="135"/>
      <c r="Y2075" s="418">
        <f t="shared" si="370"/>
        <v>0</v>
      </c>
      <c r="Z2075" s="291">
        <f t="shared" si="371"/>
        <v>0</v>
      </c>
      <c r="AA2075" s="163"/>
      <c r="AB2075" s="177" t="str">
        <f t="shared" si="372"/>
        <v/>
      </c>
      <c r="AC2075" s="283" t="str">
        <f t="shared" si="373"/>
        <v/>
      </c>
      <c r="AD2075" s="283" t="str">
        <f t="shared" si="374"/>
        <v/>
      </c>
      <c r="AE2075" s="163"/>
      <c r="AF2075" s="162"/>
      <c r="AP2075" s="581"/>
    </row>
    <row r="2076" spans="1:42" s="141" customFormat="1">
      <c r="A2076" s="134">
        <v>2067</v>
      </c>
      <c r="B2076" s="286"/>
      <c r="C2076" s="146">
        <f t="shared" si="367"/>
        <v>0</v>
      </c>
      <c r="D2076" s="146">
        <f t="shared" si="368"/>
        <v>1</v>
      </c>
      <c r="E2076" s="146">
        <f t="shared" si="369"/>
        <v>1900</v>
      </c>
      <c r="F2076" s="287"/>
      <c r="G2076" s="287"/>
      <c r="H2076" s="287"/>
      <c r="I2076" s="288"/>
      <c r="J2076" s="287"/>
      <c r="K2076" s="288"/>
      <c r="L2076" s="134"/>
      <c r="M2076" s="133"/>
      <c r="N2076" s="288"/>
      <c r="O2076" s="134"/>
      <c r="P2076" s="166"/>
      <c r="Q2076" s="289"/>
      <c r="R2076" s="165"/>
      <c r="S2076" s="290"/>
      <c r="T2076" s="290"/>
      <c r="U2076" s="290"/>
      <c r="V2076" s="290"/>
      <c r="W2076" s="166"/>
      <c r="X2076" s="135"/>
      <c r="Y2076" s="418">
        <f t="shared" si="370"/>
        <v>0</v>
      </c>
      <c r="Z2076" s="291">
        <f t="shared" si="371"/>
        <v>0</v>
      </c>
      <c r="AA2076" s="163"/>
      <c r="AB2076" s="177" t="str">
        <f t="shared" si="372"/>
        <v/>
      </c>
      <c r="AC2076" s="283" t="str">
        <f t="shared" si="373"/>
        <v/>
      </c>
      <c r="AD2076" s="283" t="str">
        <f t="shared" si="374"/>
        <v/>
      </c>
      <c r="AE2076" s="163"/>
      <c r="AF2076" s="162"/>
      <c r="AP2076" s="581"/>
    </row>
    <row r="2077" spans="1:42" s="141" customFormat="1">
      <c r="A2077" s="134">
        <v>2068</v>
      </c>
      <c r="B2077" s="286"/>
      <c r="C2077" s="146">
        <f t="shared" si="367"/>
        <v>0</v>
      </c>
      <c r="D2077" s="146">
        <f t="shared" si="368"/>
        <v>1</v>
      </c>
      <c r="E2077" s="146">
        <f t="shared" si="369"/>
        <v>1900</v>
      </c>
      <c r="F2077" s="287"/>
      <c r="G2077" s="287"/>
      <c r="H2077" s="287"/>
      <c r="I2077" s="288"/>
      <c r="J2077" s="287"/>
      <c r="K2077" s="288"/>
      <c r="L2077" s="134"/>
      <c r="M2077" s="133"/>
      <c r="N2077" s="288"/>
      <c r="O2077" s="134"/>
      <c r="P2077" s="166"/>
      <c r="Q2077" s="289"/>
      <c r="R2077" s="165"/>
      <c r="S2077" s="290"/>
      <c r="T2077" s="290"/>
      <c r="U2077" s="290"/>
      <c r="V2077" s="290"/>
      <c r="W2077" s="166"/>
      <c r="X2077" s="135"/>
      <c r="Y2077" s="418">
        <f t="shared" si="370"/>
        <v>0</v>
      </c>
      <c r="Z2077" s="291">
        <f t="shared" si="371"/>
        <v>0</v>
      </c>
      <c r="AA2077" s="163"/>
      <c r="AB2077" s="177" t="str">
        <f t="shared" si="372"/>
        <v/>
      </c>
      <c r="AC2077" s="283" t="str">
        <f t="shared" si="373"/>
        <v/>
      </c>
      <c r="AD2077" s="283" t="str">
        <f t="shared" si="374"/>
        <v/>
      </c>
      <c r="AE2077" s="163"/>
      <c r="AF2077" s="162"/>
      <c r="AP2077" s="581"/>
    </row>
    <row r="2078" spans="1:42" s="141" customFormat="1">
      <c r="A2078" s="134">
        <v>2069</v>
      </c>
      <c r="B2078" s="286"/>
      <c r="C2078" s="146">
        <f t="shared" si="367"/>
        <v>0</v>
      </c>
      <c r="D2078" s="146">
        <f t="shared" si="368"/>
        <v>1</v>
      </c>
      <c r="E2078" s="146">
        <f t="shared" si="369"/>
        <v>1900</v>
      </c>
      <c r="F2078" s="287"/>
      <c r="G2078" s="287"/>
      <c r="H2078" s="287"/>
      <c r="I2078" s="288"/>
      <c r="J2078" s="287"/>
      <c r="K2078" s="288"/>
      <c r="L2078" s="134"/>
      <c r="M2078" s="133"/>
      <c r="N2078" s="288"/>
      <c r="O2078" s="134"/>
      <c r="P2078" s="166"/>
      <c r="Q2078" s="289"/>
      <c r="R2078" s="165"/>
      <c r="S2078" s="290"/>
      <c r="T2078" s="290"/>
      <c r="U2078" s="290"/>
      <c r="V2078" s="290"/>
      <c r="W2078" s="166"/>
      <c r="X2078" s="135"/>
      <c r="Y2078" s="418">
        <f t="shared" si="370"/>
        <v>0</v>
      </c>
      <c r="Z2078" s="291">
        <f t="shared" si="371"/>
        <v>0</v>
      </c>
      <c r="AA2078" s="163"/>
      <c r="AB2078" s="177" t="str">
        <f t="shared" si="372"/>
        <v/>
      </c>
      <c r="AC2078" s="283" t="str">
        <f t="shared" si="373"/>
        <v/>
      </c>
      <c r="AD2078" s="283" t="str">
        <f t="shared" si="374"/>
        <v/>
      </c>
      <c r="AE2078" s="163"/>
      <c r="AF2078" s="162"/>
      <c r="AP2078" s="581"/>
    </row>
    <row r="2079" spans="1:42" s="141" customFormat="1">
      <c r="A2079" s="134">
        <v>2070</v>
      </c>
      <c r="B2079" s="286"/>
      <c r="C2079" s="146">
        <f t="shared" si="367"/>
        <v>0</v>
      </c>
      <c r="D2079" s="146">
        <f t="shared" si="368"/>
        <v>1</v>
      </c>
      <c r="E2079" s="146">
        <f t="shared" si="369"/>
        <v>1900</v>
      </c>
      <c r="F2079" s="287"/>
      <c r="G2079" s="287"/>
      <c r="H2079" s="287"/>
      <c r="I2079" s="288"/>
      <c r="J2079" s="287"/>
      <c r="K2079" s="288"/>
      <c r="L2079" s="134"/>
      <c r="M2079" s="133"/>
      <c r="N2079" s="288"/>
      <c r="O2079" s="134"/>
      <c r="P2079" s="166"/>
      <c r="Q2079" s="289"/>
      <c r="R2079" s="165"/>
      <c r="S2079" s="290"/>
      <c r="T2079" s="290"/>
      <c r="U2079" s="290"/>
      <c r="V2079" s="290"/>
      <c r="W2079" s="166"/>
      <c r="X2079" s="135"/>
      <c r="Y2079" s="418">
        <f t="shared" si="370"/>
        <v>0</v>
      </c>
      <c r="Z2079" s="291">
        <f t="shared" si="371"/>
        <v>0</v>
      </c>
      <c r="AA2079" s="163"/>
      <c r="AB2079" s="177" t="str">
        <f t="shared" si="372"/>
        <v/>
      </c>
      <c r="AC2079" s="283" t="str">
        <f t="shared" si="373"/>
        <v/>
      </c>
      <c r="AD2079" s="283" t="str">
        <f t="shared" si="374"/>
        <v/>
      </c>
      <c r="AE2079" s="163"/>
      <c r="AF2079" s="162"/>
      <c r="AP2079" s="581"/>
    </row>
    <row r="2080" spans="1:42" s="141" customFormat="1">
      <c r="A2080" s="134">
        <v>2071</v>
      </c>
      <c r="B2080" s="286"/>
      <c r="C2080" s="146">
        <f t="shared" si="367"/>
        <v>0</v>
      </c>
      <c r="D2080" s="146">
        <f t="shared" si="368"/>
        <v>1</v>
      </c>
      <c r="E2080" s="146">
        <f t="shared" si="369"/>
        <v>1900</v>
      </c>
      <c r="F2080" s="287"/>
      <c r="G2080" s="287"/>
      <c r="H2080" s="287"/>
      <c r="I2080" s="288"/>
      <c r="J2080" s="287"/>
      <c r="K2080" s="288"/>
      <c r="L2080" s="134"/>
      <c r="M2080" s="133"/>
      <c r="N2080" s="288"/>
      <c r="O2080" s="134"/>
      <c r="P2080" s="166"/>
      <c r="Q2080" s="289"/>
      <c r="R2080" s="165"/>
      <c r="S2080" s="290"/>
      <c r="T2080" s="290"/>
      <c r="U2080" s="290"/>
      <c r="V2080" s="290"/>
      <c r="W2080" s="166"/>
      <c r="X2080" s="135"/>
      <c r="Y2080" s="418">
        <f t="shared" si="370"/>
        <v>0</v>
      </c>
      <c r="Z2080" s="291">
        <f t="shared" si="371"/>
        <v>0</v>
      </c>
      <c r="AA2080" s="163"/>
      <c r="AB2080" s="177" t="str">
        <f t="shared" si="372"/>
        <v/>
      </c>
      <c r="AC2080" s="283" t="str">
        <f t="shared" si="373"/>
        <v/>
      </c>
      <c r="AD2080" s="283" t="str">
        <f t="shared" si="374"/>
        <v/>
      </c>
      <c r="AE2080" s="163"/>
      <c r="AF2080" s="162"/>
      <c r="AP2080" s="581"/>
    </row>
    <row r="2081" spans="1:42" s="141" customFormat="1">
      <c r="A2081" s="134">
        <v>2072</v>
      </c>
      <c r="B2081" s="286"/>
      <c r="C2081" s="146">
        <f t="shared" si="367"/>
        <v>0</v>
      </c>
      <c r="D2081" s="146">
        <f t="shared" si="368"/>
        <v>1</v>
      </c>
      <c r="E2081" s="146">
        <f t="shared" si="369"/>
        <v>1900</v>
      </c>
      <c r="F2081" s="287"/>
      <c r="G2081" s="287"/>
      <c r="H2081" s="287"/>
      <c r="I2081" s="288"/>
      <c r="J2081" s="287"/>
      <c r="K2081" s="288"/>
      <c r="L2081" s="134"/>
      <c r="M2081" s="133"/>
      <c r="N2081" s="288"/>
      <c r="O2081" s="134"/>
      <c r="P2081" s="166"/>
      <c r="Q2081" s="289"/>
      <c r="R2081" s="165"/>
      <c r="S2081" s="290"/>
      <c r="T2081" s="290"/>
      <c r="U2081" s="290"/>
      <c r="V2081" s="290"/>
      <c r="W2081" s="166"/>
      <c r="X2081" s="135"/>
      <c r="Y2081" s="418">
        <f t="shared" si="370"/>
        <v>0</v>
      </c>
      <c r="Z2081" s="291">
        <f t="shared" si="371"/>
        <v>0</v>
      </c>
      <c r="AA2081" s="163"/>
      <c r="AB2081" s="177" t="str">
        <f t="shared" si="372"/>
        <v/>
      </c>
      <c r="AC2081" s="283" t="str">
        <f t="shared" si="373"/>
        <v/>
      </c>
      <c r="AD2081" s="283" t="str">
        <f t="shared" si="374"/>
        <v/>
      </c>
      <c r="AE2081" s="163"/>
      <c r="AF2081" s="162"/>
      <c r="AP2081" s="581"/>
    </row>
    <row r="2082" spans="1:42" s="141" customFormat="1">
      <c r="A2082" s="134">
        <v>2073</v>
      </c>
      <c r="B2082" s="286"/>
      <c r="C2082" s="146">
        <f t="shared" si="367"/>
        <v>0</v>
      </c>
      <c r="D2082" s="146">
        <f t="shared" si="368"/>
        <v>1</v>
      </c>
      <c r="E2082" s="146">
        <f t="shared" si="369"/>
        <v>1900</v>
      </c>
      <c r="F2082" s="287"/>
      <c r="G2082" s="287"/>
      <c r="H2082" s="287"/>
      <c r="I2082" s="288"/>
      <c r="J2082" s="287"/>
      <c r="K2082" s="288"/>
      <c r="L2082" s="134"/>
      <c r="M2082" s="133"/>
      <c r="N2082" s="288"/>
      <c r="O2082" s="134"/>
      <c r="P2082" s="166"/>
      <c r="Q2082" s="289"/>
      <c r="R2082" s="165"/>
      <c r="S2082" s="290"/>
      <c r="T2082" s="290"/>
      <c r="U2082" s="290"/>
      <c r="V2082" s="290"/>
      <c r="W2082" s="166"/>
      <c r="X2082" s="135"/>
      <c r="Y2082" s="418">
        <f t="shared" si="370"/>
        <v>0</v>
      </c>
      <c r="Z2082" s="291">
        <f t="shared" si="371"/>
        <v>0</v>
      </c>
      <c r="AA2082" s="163"/>
      <c r="AB2082" s="177" t="str">
        <f t="shared" si="372"/>
        <v/>
      </c>
      <c r="AC2082" s="283" t="str">
        <f t="shared" si="373"/>
        <v/>
      </c>
      <c r="AD2082" s="283" t="str">
        <f t="shared" si="374"/>
        <v/>
      </c>
      <c r="AE2082" s="163"/>
      <c r="AF2082" s="162"/>
      <c r="AP2082" s="581"/>
    </row>
    <row r="2083" spans="1:42" s="141" customFormat="1">
      <c r="A2083" s="134">
        <v>2074</v>
      </c>
      <c r="B2083" s="286"/>
      <c r="C2083" s="146">
        <f t="shared" si="367"/>
        <v>0</v>
      </c>
      <c r="D2083" s="146">
        <f t="shared" si="368"/>
        <v>1</v>
      </c>
      <c r="E2083" s="146">
        <f t="shared" si="369"/>
        <v>1900</v>
      </c>
      <c r="F2083" s="287"/>
      <c r="G2083" s="287"/>
      <c r="H2083" s="287"/>
      <c r="I2083" s="288"/>
      <c r="J2083" s="287"/>
      <c r="K2083" s="288"/>
      <c r="L2083" s="134"/>
      <c r="M2083" s="133"/>
      <c r="N2083" s="288"/>
      <c r="O2083" s="134"/>
      <c r="P2083" s="166"/>
      <c r="Q2083" s="289"/>
      <c r="R2083" s="165"/>
      <c r="S2083" s="290"/>
      <c r="T2083" s="290"/>
      <c r="U2083" s="290"/>
      <c r="V2083" s="290"/>
      <c r="W2083" s="166"/>
      <c r="X2083" s="135"/>
      <c r="Y2083" s="418">
        <f t="shared" si="370"/>
        <v>0</v>
      </c>
      <c r="Z2083" s="291">
        <f t="shared" si="371"/>
        <v>0</v>
      </c>
      <c r="AA2083" s="163"/>
      <c r="AB2083" s="177" t="str">
        <f t="shared" si="372"/>
        <v/>
      </c>
      <c r="AC2083" s="283" t="str">
        <f t="shared" si="373"/>
        <v/>
      </c>
      <c r="AD2083" s="283" t="str">
        <f t="shared" si="374"/>
        <v/>
      </c>
      <c r="AE2083" s="163"/>
      <c r="AF2083" s="162"/>
      <c r="AP2083" s="581"/>
    </row>
    <row r="2084" spans="1:42" s="141" customFormat="1">
      <c r="A2084" s="134">
        <v>2075</v>
      </c>
      <c r="B2084" s="286"/>
      <c r="C2084" s="146">
        <f t="shared" si="367"/>
        <v>0</v>
      </c>
      <c r="D2084" s="146">
        <f t="shared" si="368"/>
        <v>1</v>
      </c>
      <c r="E2084" s="146">
        <f t="shared" si="369"/>
        <v>1900</v>
      </c>
      <c r="F2084" s="287"/>
      <c r="G2084" s="287"/>
      <c r="H2084" s="287"/>
      <c r="I2084" s="288"/>
      <c r="J2084" s="287"/>
      <c r="K2084" s="288"/>
      <c r="L2084" s="134"/>
      <c r="M2084" s="133"/>
      <c r="N2084" s="288"/>
      <c r="O2084" s="134"/>
      <c r="P2084" s="166"/>
      <c r="Q2084" s="289"/>
      <c r="R2084" s="165"/>
      <c r="S2084" s="290"/>
      <c r="T2084" s="290"/>
      <c r="U2084" s="290"/>
      <c r="V2084" s="290"/>
      <c r="W2084" s="166"/>
      <c r="X2084" s="135"/>
      <c r="Y2084" s="418">
        <f t="shared" si="370"/>
        <v>0</v>
      </c>
      <c r="Z2084" s="291">
        <f t="shared" si="371"/>
        <v>0</v>
      </c>
      <c r="AA2084" s="163"/>
      <c r="AB2084" s="177" t="str">
        <f t="shared" si="372"/>
        <v/>
      </c>
      <c r="AC2084" s="283" t="str">
        <f t="shared" si="373"/>
        <v/>
      </c>
      <c r="AD2084" s="283" t="str">
        <f t="shared" si="374"/>
        <v/>
      </c>
      <c r="AE2084" s="163"/>
      <c r="AF2084" s="162"/>
      <c r="AP2084" s="581"/>
    </row>
    <row r="2085" spans="1:42" s="141" customFormat="1">
      <c r="A2085" s="134">
        <v>2076</v>
      </c>
      <c r="B2085" s="286"/>
      <c r="C2085" s="146">
        <f t="shared" si="367"/>
        <v>0</v>
      </c>
      <c r="D2085" s="146">
        <f t="shared" si="368"/>
        <v>1</v>
      </c>
      <c r="E2085" s="146">
        <f t="shared" si="369"/>
        <v>1900</v>
      </c>
      <c r="F2085" s="287"/>
      <c r="G2085" s="287"/>
      <c r="H2085" s="287"/>
      <c r="I2085" s="288"/>
      <c r="J2085" s="287"/>
      <c r="K2085" s="288"/>
      <c r="L2085" s="134"/>
      <c r="M2085" s="133"/>
      <c r="N2085" s="288"/>
      <c r="O2085" s="134"/>
      <c r="P2085" s="166"/>
      <c r="Q2085" s="289"/>
      <c r="R2085" s="165"/>
      <c r="S2085" s="290"/>
      <c r="T2085" s="290"/>
      <c r="U2085" s="290"/>
      <c r="V2085" s="290"/>
      <c r="W2085" s="166"/>
      <c r="X2085" s="135"/>
      <c r="Y2085" s="418">
        <f t="shared" si="370"/>
        <v>0</v>
      </c>
      <c r="Z2085" s="291">
        <f t="shared" si="371"/>
        <v>0</v>
      </c>
      <c r="AA2085" s="163"/>
      <c r="AB2085" s="177" t="str">
        <f t="shared" si="372"/>
        <v/>
      </c>
      <c r="AC2085" s="283" t="str">
        <f t="shared" si="373"/>
        <v/>
      </c>
      <c r="AD2085" s="283" t="str">
        <f t="shared" si="374"/>
        <v/>
      </c>
      <c r="AE2085" s="163"/>
      <c r="AF2085" s="162"/>
      <c r="AP2085" s="581"/>
    </row>
    <row r="2086" spans="1:42" s="141" customFormat="1">
      <c r="A2086" s="134">
        <v>2077</v>
      </c>
      <c r="B2086" s="286"/>
      <c r="C2086" s="146">
        <f t="shared" si="367"/>
        <v>0</v>
      </c>
      <c r="D2086" s="146">
        <f t="shared" si="368"/>
        <v>1</v>
      </c>
      <c r="E2086" s="146">
        <f t="shared" si="369"/>
        <v>1900</v>
      </c>
      <c r="F2086" s="287"/>
      <c r="G2086" s="287"/>
      <c r="H2086" s="287"/>
      <c r="I2086" s="288"/>
      <c r="J2086" s="287"/>
      <c r="K2086" s="288"/>
      <c r="L2086" s="134"/>
      <c r="M2086" s="133"/>
      <c r="N2086" s="288"/>
      <c r="O2086" s="134"/>
      <c r="P2086" s="166"/>
      <c r="Q2086" s="289"/>
      <c r="R2086" s="165"/>
      <c r="S2086" s="290"/>
      <c r="T2086" s="290"/>
      <c r="U2086" s="290"/>
      <c r="V2086" s="290"/>
      <c r="W2086" s="166"/>
      <c r="X2086" s="135"/>
      <c r="Y2086" s="418">
        <f t="shared" si="370"/>
        <v>0</v>
      </c>
      <c r="Z2086" s="291">
        <f t="shared" si="371"/>
        <v>0</v>
      </c>
      <c r="AA2086" s="163"/>
      <c r="AB2086" s="177" t="str">
        <f t="shared" si="372"/>
        <v/>
      </c>
      <c r="AC2086" s="283" t="str">
        <f t="shared" si="373"/>
        <v/>
      </c>
      <c r="AD2086" s="283" t="str">
        <f t="shared" si="374"/>
        <v/>
      </c>
      <c r="AE2086" s="163"/>
      <c r="AF2086" s="162"/>
      <c r="AP2086" s="581"/>
    </row>
    <row r="2087" spans="1:42" s="141" customFormat="1">
      <c r="A2087" s="134">
        <v>2078</v>
      </c>
      <c r="B2087" s="286"/>
      <c r="C2087" s="146">
        <f t="shared" si="367"/>
        <v>0</v>
      </c>
      <c r="D2087" s="146">
        <f t="shared" si="368"/>
        <v>1</v>
      </c>
      <c r="E2087" s="146">
        <f t="shared" si="369"/>
        <v>1900</v>
      </c>
      <c r="F2087" s="287"/>
      <c r="G2087" s="287"/>
      <c r="H2087" s="287"/>
      <c r="I2087" s="288"/>
      <c r="J2087" s="287"/>
      <c r="K2087" s="288"/>
      <c r="L2087" s="134"/>
      <c r="M2087" s="133"/>
      <c r="N2087" s="288"/>
      <c r="O2087" s="134"/>
      <c r="P2087" s="166"/>
      <c r="Q2087" s="289"/>
      <c r="R2087" s="165"/>
      <c r="S2087" s="290"/>
      <c r="T2087" s="290"/>
      <c r="U2087" s="290"/>
      <c r="V2087" s="290"/>
      <c r="W2087" s="166"/>
      <c r="X2087" s="135"/>
      <c r="Y2087" s="418">
        <f t="shared" si="370"/>
        <v>0</v>
      </c>
      <c r="Z2087" s="291">
        <f t="shared" si="371"/>
        <v>0</v>
      </c>
      <c r="AA2087" s="163"/>
      <c r="AB2087" s="177" t="str">
        <f t="shared" si="372"/>
        <v/>
      </c>
      <c r="AC2087" s="283" t="str">
        <f t="shared" si="373"/>
        <v/>
      </c>
      <c r="AD2087" s="283" t="str">
        <f t="shared" si="374"/>
        <v/>
      </c>
      <c r="AE2087" s="163"/>
      <c r="AF2087" s="162"/>
      <c r="AP2087" s="581"/>
    </row>
    <row r="2088" spans="1:42" s="141" customFormat="1">
      <c r="A2088" s="134">
        <v>2079</v>
      </c>
      <c r="B2088" s="286"/>
      <c r="C2088" s="146">
        <f t="shared" si="367"/>
        <v>0</v>
      </c>
      <c r="D2088" s="146">
        <f t="shared" si="368"/>
        <v>1</v>
      </c>
      <c r="E2088" s="146">
        <f t="shared" si="369"/>
        <v>1900</v>
      </c>
      <c r="F2088" s="287"/>
      <c r="G2088" s="287"/>
      <c r="H2088" s="287"/>
      <c r="I2088" s="288"/>
      <c r="J2088" s="287"/>
      <c r="K2088" s="288"/>
      <c r="L2088" s="134"/>
      <c r="M2088" s="133"/>
      <c r="N2088" s="288"/>
      <c r="O2088" s="134"/>
      <c r="P2088" s="166"/>
      <c r="Q2088" s="289"/>
      <c r="R2088" s="165"/>
      <c r="S2088" s="290"/>
      <c r="T2088" s="290"/>
      <c r="U2088" s="290"/>
      <c r="V2088" s="290"/>
      <c r="W2088" s="166"/>
      <c r="X2088" s="135"/>
      <c r="Y2088" s="418">
        <f t="shared" si="370"/>
        <v>0</v>
      </c>
      <c r="Z2088" s="291">
        <f t="shared" si="371"/>
        <v>0</v>
      </c>
      <c r="AA2088" s="163"/>
      <c r="AB2088" s="177" t="str">
        <f t="shared" si="372"/>
        <v/>
      </c>
      <c r="AC2088" s="283" t="str">
        <f t="shared" si="373"/>
        <v/>
      </c>
      <c r="AD2088" s="283" t="str">
        <f t="shared" si="374"/>
        <v/>
      </c>
      <c r="AE2088" s="163"/>
      <c r="AF2088" s="162"/>
      <c r="AP2088" s="581"/>
    </row>
    <row r="2089" spans="1:42" s="141" customFormat="1">
      <c r="A2089" s="134">
        <v>2080</v>
      </c>
      <c r="B2089" s="286"/>
      <c r="C2089" s="146">
        <f t="shared" si="367"/>
        <v>0</v>
      </c>
      <c r="D2089" s="146">
        <f t="shared" si="368"/>
        <v>1</v>
      </c>
      <c r="E2089" s="146">
        <f t="shared" si="369"/>
        <v>1900</v>
      </c>
      <c r="F2089" s="287"/>
      <c r="G2089" s="287"/>
      <c r="H2089" s="287"/>
      <c r="I2089" s="288"/>
      <c r="J2089" s="287"/>
      <c r="K2089" s="288"/>
      <c r="L2089" s="134"/>
      <c r="M2089" s="133"/>
      <c r="N2089" s="288"/>
      <c r="O2089" s="134"/>
      <c r="P2089" s="166"/>
      <c r="Q2089" s="289"/>
      <c r="R2089" s="165"/>
      <c r="S2089" s="290"/>
      <c r="T2089" s="290"/>
      <c r="U2089" s="290"/>
      <c r="V2089" s="290"/>
      <c r="W2089" s="166"/>
      <c r="X2089" s="135"/>
      <c r="Y2089" s="418">
        <f t="shared" si="370"/>
        <v>0</v>
      </c>
      <c r="Z2089" s="291">
        <f t="shared" si="371"/>
        <v>0</v>
      </c>
      <c r="AA2089" s="163"/>
      <c r="AB2089" s="177" t="str">
        <f t="shared" si="372"/>
        <v/>
      </c>
      <c r="AC2089" s="283" t="str">
        <f t="shared" si="373"/>
        <v/>
      </c>
      <c r="AD2089" s="283" t="str">
        <f t="shared" si="374"/>
        <v/>
      </c>
      <c r="AE2089" s="163"/>
      <c r="AF2089" s="162"/>
      <c r="AP2089" s="581"/>
    </row>
    <row r="2090" spans="1:42" s="141" customFormat="1">
      <c r="A2090" s="134">
        <v>2081</v>
      </c>
      <c r="B2090" s="286"/>
      <c r="C2090" s="146">
        <f t="shared" si="367"/>
        <v>0</v>
      </c>
      <c r="D2090" s="146">
        <f t="shared" si="368"/>
        <v>1</v>
      </c>
      <c r="E2090" s="146">
        <f t="shared" si="369"/>
        <v>1900</v>
      </c>
      <c r="F2090" s="287"/>
      <c r="G2090" s="287"/>
      <c r="H2090" s="287"/>
      <c r="I2090" s="288"/>
      <c r="J2090" s="287"/>
      <c r="K2090" s="288"/>
      <c r="L2090" s="134"/>
      <c r="M2090" s="133"/>
      <c r="N2090" s="288"/>
      <c r="O2090" s="134"/>
      <c r="P2090" s="166"/>
      <c r="Q2090" s="289"/>
      <c r="R2090" s="165"/>
      <c r="S2090" s="290"/>
      <c r="T2090" s="290"/>
      <c r="U2090" s="290"/>
      <c r="V2090" s="290"/>
      <c r="W2090" s="166"/>
      <c r="X2090" s="135"/>
      <c r="Y2090" s="418">
        <f t="shared" si="370"/>
        <v>0</v>
      </c>
      <c r="Z2090" s="291">
        <f t="shared" si="371"/>
        <v>0</v>
      </c>
      <c r="AA2090" s="163"/>
      <c r="AB2090" s="177" t="str">
        <f t="shared" si="372"/>
        <v/>
      </c>
      <c r="AC2090" s="283" t="str">
        <f t="shared" si="373"/>
        <v/>
      </c>
      <c r="AD2090" s="283" t="str">
        <f t="shared" si="374"/>
        <v/>
      </c>
      <c r="AE2090" s="163"/>
      <c r="AF2090" s="162"/>
      <c r="AP2090" s="581"/>
    </row>
    <row r="2091" spans="1:42" s="141" customFormat="1">
      <c r="A2091" s="134">
        <v>2082</v>
      </c>
      <c r="B2091" s="286"/>
      <c r="C2091" s="146">
        <f t="shared" si="367"/>
        <v>0</v>
      </c>
      <c r="D2091" s="146">
        <f t="shared" si="368"/>
        <v>1</v>
      </c>
      <c r="E2091" s="146">
        <f t="shared" si="369"/>
        <v>1900</v>
      </c>
      <c r="F2091" s="287"/>
      <c r="G2091" s="287"/>
      <c r="H2091" s="287"/>
      <c r="I2091" s="288"/>
      <c r="J2091" s="287"/>
      <c r="K2091" s="288"/>
      <c r="L2091" s="134"/>
      <c r="M2091" s="133"/>
      <c r="N2091" s="288"/>
      <c r="O2091" s="134"/>
      <c r="P2091" s="166"/>
      <c r="Q2091" s="289"/>
      <c r="R2091" s="165"/>
      <c r="S2091" s="290"/>
      <c r="T2091" s="290"/>
      <c r="U2091" s="290"/>
      <c r="V2091" s="290"/>
      <c r="W2091" s="166"/>
      <c r="X2091" s="135"/>
      <c r="Y2091" s="418">
        <f t="shared" si="370"/>
        <v>0</v>
      </c>
      <c r="Z2091" s="291">
        <f t="shared" si="371"/>
        <v>0</v>
      </c>
      <c r="AA2091" s="163"/>
      <c r="AB2091" s="177" t="str">
        <f t="shared" si="372"/>
        <v/>
      </c>
      <c r="AC2091" s="283" t="str">
        <f t="shared" si="373"/>
        <v/>
      </c>
      <c r="AD2091" s="283" t="str">
        <f t="shared" si="374"/>
        <v/>
      </c>
      <c r="AE2091" s="163"/>
      <c r="AF2091" s="162"/>
      <c r="AP2091" s="581"/>
    </row>
    <row r="2092" spans="1:42" s="141" customFormat="1">
      <c r="A2092" s="134">
        <v>2083</v>
      </c>
      <c r="B2092" s="286"/>
      <c r="C2092" s="146">
        <f t="shared" si="367"/>
        <v>0</v>
      </c>
      <c r="D2092" s="146">
        <f t="shared" si="368"/>
        <v>1</v>
      </c>
      <c r="E2092" s="146">
        <f t="shared" si="369"/>
        <v>1900</v>
      </c>
      <c r="F2092" s="287"/>
      <c r="G2092" s="287"/>
      <c r="H2092" s="287"/>
      <c r="I2092" s="288"/>
      <c r="J2092" s="287"/>
      <c r="K2092" s="288"/>
      <c r="L2092" s="134"/>
      <c r="M2092" s="133"/>
      <c r="N2092" s="288"/>
      <c r="O2092" s="134"/>
      <c r="P2092" s="166"/>
      <c r="Q2092" s="289"/>
      <c r="R2092" s="165"/>
      <c r="S2092" s="290"/>
      <c r="T2092" s="290"/>
      <c r="U2092" s="290"/>
      <c r="V2092" s="290"/>
      <c r="W2092" s="166"/>
      <c r="X2092" s="135"/>
      <c r="Y2092" s="418">
        <f t="shared" si="370"/>
        <v>0</v>
      </c>
      <c r="Z2092" s="291">
        <f t="shared" si="371"/>
        <v>0</v>
      </c>
      <c r="AA2092" s="163"/>
      <c r="AB2092" s="177" t="str">
        <f t="shared" si="372"/>
        <v/>
      </c>
      <c r="AC2092" s="283" t="str">
        <f t="shared" si="373"/>
        <v/>
      </c>
      <c r="AD2092" s="283" t="str">
        <f t="shared" si="374"/>
        <v/>
      </c>
      <c r="AE2092" s="163"/>
      <c r="AF2092" s="162"/>
      <c r="AP2092" s="581"/>
    </row>
    <row r="2093" spans="1:42" s="141" customFormat="1">
      <c r="A2093" s="134">
        <v>2084</v>
      </c>
      <c r="B2093" s="286"/>
      <c r="C2093" s="146">
        <f t="shared" si="367"/>
        <v>0</v>
      </c>
      <c r="D2093" s="146">
        <f t="shared" si="368"/>
        <v>1</v>
      </c>
      <c r="E2093" s="146">
        <f t="shared" si="369"/>
        <v>1900</v>
      </c>
      <c r="F2093" s="287"/>
      <c r="G2093" s="287"/>
      <c r="H2093" s="287"/>
      <c r="I2093" s="288"/>
      <c r="J2093" s="287"/>
      <c r="K2093" s="288"/>
      <c r="L2093" s="134"/>
      <c r="M2093" s="133"/>
      <c r="N2093" s="288"/>
      <c r="O2093" s="134"/>
      <c r="P2093" s="166"/>
      <c r="Q2093" s="289"/>
      <c r="R2093" s="165"/>
      <c r="S2093" s="290"/>
      <c r="T2093" s="290"/>
      <c r="U2093" s="290"/>
      <c r="V2093" s="290"/>
      <c r="W2093" s="166"/>
      <c r="X2093" s="135"/>
      <c r="Y2093" s="418">
        <f t="shared" si="370"/>
        <v>0</v>
      </c>
      <c r="Z2093" s="291">
        <f t="shared" si="371"/>
        <v>0</v>
      </c>
      <c r="AA2093" s="163"/>
      <c r="AB2093" s="177" t="str">
        <f t="shared" si="372"/>
        <v/>
      </c>
      <c r="AC2093" s="283" t="str">
        <f t="shared" si="373"/>
        <v/>
      </c>
      <c r="AD2093" s="283" t="str">
        <f t="shared" si="374"/>
        <v/>
      </c>
      <c r="AE2093" s="163"/>
      <c r="AF2093" s="162"/>
      <c r="AP2093" s="581"/>
    </row>
    <row r="2094" spans="1:42" s="141" customFormat="1">
      <c r="A2094" s="134">
        <v>2085</v>
      </c>
      <c r="B2094" s="286"/>
      <c r="C2094" s="146">
        <f t="shared" si="367"/>
        <v>0</v>
      </c>
      <c r="D2094" s="146">
        <f t="shared" si="368"/>
        <v>1</v>
      </c>
      <c r="E2094" s="146">
        <f t="shared" si="369"/>
        <v>1900</v>
      </c>
      <c r="F2094" s="287"/>
      <c r="G2094" s="287"/>
      <c r="H2094" s="287"/>
      <c r="I2094" s="288"/>
      <c r="J2094" s="287"/>
      <c r="K2094" s="288"/>
      <c r="L2094" s="134"/>
      <c r="M2094" s="133"/>
      <c r="N2094" s="288"/>
      <c r="O2094" s="134"/>
      <c r="P2094" s="166"/>
      <c r="Q2094" s="289"/>
      <c r="R2094" s="165"/>
      <c r="S2094" s="290"/>
      <c r="T2094" s="290"/>
      <c r="U2094" s="290"/>
      <c r="V2094" s="290"/>
      <c r="W2094" s="166"/>
      <c r="X2094" s="135"/>
      <c r="Y2094" s="418">
        <f t="shared" si="370"/>
        <v>0</v>
      </c>
      <c r="Z2094" s="291">
        <f t="shared" si="371"/>
        <v>0</v>
      </c>
      <c r="AA2094" s="163"/>
      <c r="AB2094" s="177" t="str">
        <f t="shared" si="372"/>
        <v/>
      </c>
      <c r="AC2094" s="283" t="str">
        <f t="shared" si="373"/>
        <v/>
      </c>
      <c r="AD2094" s="283" t="str">
        <f t="shared" si="374"/>
        <v/>
      </c>
      <c r="AE2094" s="163"/>
      <c r="AF2094" s="162"/>
      <c r="AP2094" s="581"/>
    </row>
    <row r="2095" spans="1:42" s="141" customFormat="1">
      <c r="A2095" s="134">
        <v>2086</v>
      </c>
      <c r="B2095" s="286"/>
      <c r="C2095" s="146">
        <f t="shared" si="367"/>
        <v>0</v>
      </c>
      <c r="D2095" s="146">
        <f t="shared" si="368"/>
        <v>1</v>
      </c>
      <c r="E2095" s="146">
        <f t="shared" si="369"/>
        <v>1900</v>
      </c>
      <c r="F2095" s="287"/>
      <c r="G2095" s="287"/>
      <c r="H2095" s="287"/>
      <c r="I2095" s="288"/>
      <c r="J2095" s="287"/>
      <c r="K2095" s="288"/>
      <c r="L2095" s="134"/>
      <c r="M2095" s="133"/>
      <c r="N2095" s="288"/>
      <c r="O2095" s="134"/>
      <c r="P2095" s="166"/>
      <c r="Q2095" s="289"/>
      <c r="R2095" s="165"/>
      <c r="S2095" s="290"/>
      <c r="T2095" s="290"/>
      <c r="U2095" s="290"/>
      <c r="V2095" s="290"/>
      <c r="W2095" s="166"/>
      <c r="X2095" s="135"/>
      <c r="Y2095" s="418">
        <f t="shared" si="370"/>
        <v>0</v>
      </c>
      <c r="Z2095" s="291">
        <f t="shared" si="371"/>
        <v>0</v>
      </c>
      <c r="AA2095" s="163"/>
      <c r="AB2095" s="177" t="str">
        <f t="shared" si="372"/>
        <v/>
      </c>
      <c r="AC2095" s="283" t="str">
        <f t="shared" si="373"/>
        <v/>
      </c>
      <c r="AD2095" s="283" t="str">
        <f t="shared" si="374"/>
        <v/>
      </c>
      <c r="AE2095" s="163"/>
      <c r="AF2095" s="162"/>
      <c r="AP2095" s="581"/>
    </row>
    <row r="2096" spans="1:42" s="141" customFormat="1">
      <c r="A2096" s="134">
        <v>2087</v>
      </c>
      <c r="B2096" s="286"/>
      <c r="C2096" s="146">
        <f t="shared" si="367"/>
        <v>0</v>
      </c>
      <c r="D2096" s="146">
        <f t="shared" si="368"/>
        <v>1</v>
      </c>
      <c r="E2096" s="146">
        <f t="shared" si="369"/>
        <v>1900</v>
      </c>
      <c r="F2096" s="287"/>
      <c r="G2096" s="287"/>
      <c r="H2096" s="287"/>
      <c r="I2096" s="288"/>
      <c r="J2096" s="287"/>
      <c r="K2096" s="288"/>
      <c r="L2096" s="134"/>
      <c r="M2096" s="133"/>
      <c r="N2096" s="288"/>
      <c r="O2096" s="134"/>
      <c r="P2096" s="166"/>
      <c r="Q2096" s="289"/>
      <c r="R2096" s="165"/>
      <c r="S2096" s="290"/>
      <c r="T2096" s="290"/>
      <c r="U2096" s="290"/>
      <c r="V2096" s="290"/>
      <c r="W2096" s="166"/>
      <c r="X2096" s="135"/>
      <c r="Y2096" s="418">
        <f t="shared" si="370"/>
        <v>0</v>
      </c>
      <c r="Z2096" s="291">
        <f t="shared" si="371"/>
        <v>0</v>
      </c>
      <c r="AA2096" s="163"/>
      <c r="AB2096" s="177" t="str">
        <f t="shared" si="372"/>
        <v/>
      </c>
      <c r="AC2096" s="283" t="str">
        <f t="shared" si="373"/>
        <v/>
      </c>
      <c r="AD2096" s="283" t="str">
        <f t="shared" si="374"/>
        <v/>
      </c>
      <c r="AE2096" s="163"/>
      <c r="AF2096" s="162"/>
      <c r="AP2096" s="581"/>
    </row>
    <row r="2097" spans="1:42" s="141" customFormat="1">
      <c r="A2097" s="134">
        <v>2088</v>
      </c>
      <c r="B2097" s="286"/>
      <c r="C2097" s="146">
        <f t="shared" si="367"/>
        <v>0</v>
      </c>
      <c r="D2097" s="146">
        <f t="shared" si="368"/>
        <v>1</v>
      </c>
      <c r="E2097" s="146">
        <f t="shared" si="369"/>
        <v>1900</v>
      </c>
      <c r="F2097" s="287"/>
      <c r="G2097" s="287"/>
      <c r="H2097" s="287"/>
      <c r="I2097" s="288"/>
      <c r="J2097" s="287"/>
      <c r="K2097" s="288"/>
      <c r="L2097" s="134"/>
      <c r="M2097" s="133"/>
      <c r="N2097" s="288"/>
      <c r="O2097" s="134"/>
      <c r="P2097" s="166"/>
      <c r="Q2097" s="289"/>
      <c r="R2097" s="165"/>
      <c r="S2097" s="290"/>
      <c r="T2097" s="290"/>
      <c r="U2097" s="290"/>
      <c r="V2097" s="290"/>
      <c r="W2097" s="166"/>
      <c r="X2097" s="135"/>
      <c r="Y2097" s="418">
        <f t="shared" si="370"/>
        <v>0</v>
      </c>
      <c r="Z2097" s="291">
        <f t="shared" si="371"/>
        <v>0</v>
      </c>
      <c r="AA2097" s="163"/>
      <c r="AB2097" s="177" t="str">
        <f t="shared" si="372"/>
        <v/>
      </c>
      <c r="AC2097" s="283" t="str">
        <f t="shared" si="373"/>
        <v/>
      </c>
      <c r="AD2097" s="283" t="str">
        <f t="shared" si="374"/>
        <v/>
      </c>
      <c r="AE2097" s="163"/>
      <c r="AF2097" s="162"/>
      <c r="AP2097" s="581"/>
    </row>
    <row r="2098" spans="1:42" s="141" customFormat="1">
      <c r="A2098" s="134">
        <v>2089</v>
      </c>
      <c r="B2098" s="286"/>
      <c r="C2098" s="146">
        <f t="shared" si="367"/>
        <v>0</v>
      </c>
      <c r="D2098" s="146">
        <f t="shared" si="368"/>
        <v>1</v>
      </c>
      <c r="E2098" s="146">
        <f t="shared" si="369"/>
        <v>1900</v>
      </c>
      <c r="F2098" s="287"/>
      <c r="G2098" s="287"/>
      <c r="H2098" s="287"/>
      <c r="I2098" s="288"/>
      <c r="J2098" s="287"/>
      <c r="K2098" s="288"/>
      <c r="L2098" s="134"/>
      <c r="M2098" s="133"/>
      <c r="N2098" s="288"/>
      <c r="O2098" s="134"/>
      <c r="P2098" s="166"/>
      <c r="Q2098" s="289"/>
      <c r="R2098" s="165"/>
      <c r="S2098" s="290"/>
      <c r="T2098" s="290"/>
      <c r="U2098" s="290"/>
      <c r="V2098" s="290"/>
      <c r="W2098" s="166"/>
      <c r="X2098" s="135"/>
      <c r="Y2098" s="418">
        <f t="shared" si="370"/>
        <v>0</v>
      </c>
      <c r="Z2098" s="291">
        <f t="shared" si="371"/>
        <v>0</v>
      </c>
      <c r="AA2098" s="163"/>
      <c r="AB2098" s="177" t="str">
        <f t="shared" si="372"/>
        <v/>
      </c>
      <c r="AC2098" s="283" t="str">
        <f t="shared" si="373"/>
        <v/>
      </c>
      <c r="AD2098" s="283" t="str">
        <f t="shared" si="374"/>
        <v/>
      </c>
      <c r="AE2098" s="163"/>
      <c r="AF2098" s="162"/>
      <c r="AP2098" s="581"/>
    </row>
    <row r="2099" spans="1:42" s="141" customFormat="1">
      <c r="A2099" s="134">
        <v>2090</v>
      </c>
      <c r="B2099" s="286"/>
      <c r="C2099" s="146">
        <f t="shared" si="367"/>
        <v>0</v>
      </c>
      <c r="D2099" s="146">
        <f t="shared" si="368"/>
        <v>1</v>
      </c>
      <c r="E2099" s="146">
        <f t="shared" si="369"/>
        <v>1900</v>
      </c>
      <c r="F2099" s="287"/>
      <c r="G2099" s="287"/>
      <c r="H2099" s="287"/>
      <c r="I2099" s="288"/>
      <c r="J2099" s="287"/>
      <c r="K2099" s="288"/>
      <c r="L2099" s="134"/>
      <c r="M2099" s="133"/>
      <c r="N2099" s="288"/>
      <c r="O2099" s="134"/>
      <c r="P2099" s="166"/>
      <c r="Q2099" s="289"/>
      <c r="R2099" s="165"/>
      <c r="S2099" s="290"/>
      <c r="T2099" s="290"/>
      <c r="U2099" s="290"/>
      <c r="V2099" s="290"/>
      <c r="W2099" s="166"/>
      <c r="X2099" s="135"/>
      <c r="Y2099" s="418">
        <f t="shared" si="370"/>
        <v>0</v>
      </c>
      <c r="Z2099" s="291">
        <f t="shared" si="371"/>
        <v>0</v>
      </c>
      <c r="AA2099" s="163"/>
      <c r="AB2099" s="177" t="str">
        <f t="shared" si="372"/>
        <v/>
      </c>
      <c r="AC2099" s="283" t="str">
        <f t="shared" si="373"/>
        <v/>
      </c>
      <c r="AD2099" s="283" t="str">
        <f t="shared" si="374"/>
        <v/>
      </c>
      <c r="AE2099" s="163"/>
      <c r="AF2099" s="162"/>
      <c r="AP2099" s="581"/>
    </row>
    <row r="2100" spans="1:42" s="141" customFormat="1">
      <c r="A2100" s="134">
        <v>2091</v>
      </c>
      <c r="B2100" s="286"/>
      <c r="C2100" s="146">
        <f t="shared" si="367"/>
        <v>0</v>
      </c>
      <c r="D2100" s="146">
        <f t="shared" si="368"/>
        <v>1</v>
      </c>
      <c r="E2100" s="146">
        <f t="shared" si="369"/>
        <v>1900</v>
      </c>
      <c r="F2100" s="287"/>
      <c r="G2100" s="287"/>
      <c r="H2100" s="287"/>
      <c r="I2100" s="288"/>
      <c r="J2100" s="287"/>
      <c r="K2100" s="288"/>
      <c r="L2100" s="134"/>
      <c r="M2100" s="133"/>
      <c r="N2100" s="288"/>
      <c r="O2100" s="134"/>
      <c r="P2100" s="166"/>
      <c r="Q2100" s="289"/>
      <c r="R2100" s="165"/>
      <c r="S2100" s="290"/>
      <c r="T2100" s="290"/>
      <c r="U2100" s="290"/>
      <c r="V2100" s="290"/>
      <c r="W2100" s="166"/>
      <c r="X2100" s="135"/>
      <c r="Y2100" s="418">
        <f t="shared" si="370"/>
        <v>0</v>
      </c>
      <c r="Z2100" s="291">
        <f t="shared" si="371"/>
        <v>0</v>
      </c>
      <c r="AA2100" s="163"/>
      <c r="AB2100" s="177" t="str">
        <f t="shared" si="372"/>
        <v/>
      </c>
      <c r="AC2100" s="283" t="str">
        <f t="shared" si="373"/>
        <v/>
      </c>
      <c r="AD2100" s="283" t="str">
        <f t="shared" si="374"/>
        <v/>
      </c>
      <c r="AE2100" s="163"/>
      <c r="AF2100" s="162"/>
      <c r="AP2100" s="581"/>
    </row>
    <row r="2101" spans="1:42" s="141" customFormat="1">
      <c r="A2101" s="134">
        <v>2092</v>
      </c>
      <c r="B2101" s="286"/>
      <c r="C2101" s="146">
        <f t="shared" si="367"/>
        <v>0</v>
      </c>
      <c r="D2101" s="146">
        <f t="shared" si="368"/>
        <v>1</v>
      </c>
      <c r="E2101" s="146">
        <f t="shared" si="369"/>
        <v>1900</v>
      </c>
      <c r="F2101" s="287"/>
      <c r="G2101" s="287"/>
      <c r="H2101" s="287"/>
      <c r="I2101" s="288"/>
      <c r="J2101" s="287"/>
      <c r="K2101" s="288"/>
      <c r="L2101" s="134"/>
      <c r="M2101" s="133"/>
      <c r="N2101" s="288"/>
      <c r="O2101" s="134"/>
      <c r="P2101" s="166"/>
      <c r="Q2101" s="289"/>
      <c r="R2101" s="165"/>
      <c r="S2101" s="290"/>
      <c r="T2101" s="290"/>
      <c r="U2101" s="290"/>
      <c r="V2101" s="290"/>
      <c r="W2101" s="166"/>
      <c r="X2101" s="135"/>
      <c r="Y2101" s="418">
        <f t="shared" si="370"/>
        <v>0</v>
      </c>
      <c r="Z2101" s="291">
        <f t="shared" si="371"/>
        <v>0</v>
      </c>
      <c r="AA2101" s="163"/>
      <c r="AB2101" s="177" t="str">
        <f t="shared" si="372"/>
        <v/>
      </c>
      <c r="AC2101" s="283" t="str">
        <f t="shared" si="373"/>
        <v/>
      </c>
      <c r="AD2101" s="283" t="str">
        <f t="shared" si="374"/>
        <v/>
      </c>
      <c r="AE2101" s="163"/>
      <c r="AF2101" s="162"/>
      <c r="AP2101" s="581"/>
    </row>
    <row r="2102" spans="1:42" s="141" customFormat="1">
      <c r="A2102" s="134">
        <v>2093</v>
      </c>
      <c r="B2102" s="286"/>
      <c r="C2102" s="146">
        <f t="shared" si="367"/>
        <v>0</v>
      </c>
      <c r="D2102" s="146">
        <f t="shared" si="368"/>
        <v>1</v>
      </c>
      <c r="E2102" s="146">
        <f t="shared" si="369"/>
        <v>1900</v>
      </c>
      <c r="F2102" s="287"/>
      <c r="G2102" s="287"/>
      <c r="H2102" s="287"/>
      <c r="I2102" s="288"/>
      <c r="J2102" s="287"/>
      <c r="K2102" s="288"/>
      <c r="L2102" s="134"/>
      <c r="M2102" s="133"/>
      <c r="N2102" s="288"/>
      <c r="O2102" s="134"/>
      <c r="P2102" s="166"/>
      <c r="Q2102" s="289"/>
      <c r="R2102" s="165"/>
      <c r="S2102" s="290"/>
      <c r="T2102" s="290"/>
      <c r="U2102" s="290"/>
      <c r="V2102" s="290"/>
      <c r="W2102" s="166"/>
      <c r="X2102" s="135"/>
      <c r="Y2102" s="418">
        <f t="shared" si="370"/>
        <v>0</v>
      </c>
      <c r="Z2102" s="291">
        <f t="shared" si="371"/>
        <v>0</v>
      </c>
      <c r="AA2102" s="163"/>
      <c r="AB2102" s="177" t="str">
        <f t="shared" si="372"/>
        <v/>
      </c>
      <c r="AC2102" s="283" t="str">
        <f t="shared" si="373"/>
        <v/>
      </c>
      <c r="AD2102" s="283" t="str">
        <f t="shared" si="374"/>
        <v/>
      </c>
      <c r="AE2102" s="163"/>
      <c r="AF2102" s="162"/>
      <c r="AP2102" s="581"/>
    </row>
    <row r="2103" spans="1:42" s="141" customFormat="1">
      <c r="A2103" s="134">
        <v>2094</v>
      </c>
      <c r="B2103" s="286"/>
      <c r="C2103" s="146">
        <f t="shared" si="367"/>
        <v>0</v>
      </c>
      <c r="D2103" s="146">
        <f t="shared" si="368"/>
        <v>1</v>
      </c>
      <c r="E2103" s="146">
        <f t="shared" si="369"/>
        <v>1900</v>
      </c>
      <c r="F2103" s="287"/>
      <c r="G2103" s="287"/>
      <c r="H2103" s="287"/>
      <c r="I2103" s="288"/>
      <c r="J2103" s="287"/>
      <c r="K2103" s="288"/>
      <c r="L2103" s="134"/>
      <c r="M2103" s="133"/>
      <c r="N2103" s="288"/>
      <c r="O2103" s="134"/>
      <c r="P2103" s="166"/>
      <c r="Q2103" s="289"/>
      <c r="R2103" s="165"/>
      <c r="S2103" s="290"/>
      <c r="T2103" s="290"/>
      <c r="U2103" s="290"/>
      <c r="V2103" s="290"/>
      <c r="W2103" s="166"/>
      <c r="X2103" s="135"/>
      <c r="Y2103" s="418">
        <f t="shared" si="370"/>
        <v>0</v>
      </c>
      <c r="Z2103" s="291">
        <f t="shared" si="371"/>
        <v>0</v>
      </c>
      <c r="AA2103" s="163"/>
      <c r="AB2103" s="177" t="str">
        <f t="shared" si="372"/>
        <v/>
      </c>
      <c r="AC2103" s="283" t="str">
        <f t="shared" si="373"/>
        <v/>
      </c>
      <c r="AD2103" s="283" t="str">
        <f t="shared" si="374"/>
        <v/>
      </c>
      <c r="AE2103" s="163"/>
      <c r="AF2103" s="162"/>
      <c r="AP2103" s="581"/>
    </row>
    <row r="2104" spans="1:42" s="141" customFormat="1">
      <c r="A2104" s="134">
        <v>2095</v>
      </c>
      <c r="B2104" s="286"/>
      <c r="C2104" s="146">
        <f t="shared" si="367"/>
        <v>0</v>
      </c>
      <c r="D2104" s="146">
        <f t="shared" si="368"/>
        <v>1</v>
      </c>
      <c r="E2104" s="146">
        <f t="shared" si="369"/>
        <v>1900</v>
      </c>
      <c r="F2104" s="287"/>
      <c r="G2104" s="287"/>
      <c r="H2104" s="287"/>
      <c r="I2104" s="288"/>
      <c r="J2104" s="287"/>
      <c r="K2104" s="288"/>
      <c r="L2104" s="134"/>
      <c r="M2104" s="133"/>
      <c r="N2104" s="288"/>
      <c r="O2104" s="134"/>
      <c r="P2104" s="166"/>
      <c r="Q2104" s="289"/>
      <c r="R2104" s="165"/>
      <c r="S2104" s="290"/>
      <c r="T2104" s="290"/>
      <c r="U2104" s="290"/>
      <c r="V2104" s="290"/>
      <c r="W2104" s="166"/>
      <c r="X2104" s="135"/>
      <c r="Y2104" s="418">
        <f t="shared" si="370"/>
        <v>0</v>
      </c>
      <c r="Z2104" s="291">
        <f t="shared" si="371"/>
        <v>0</v>
      </c>
      <c r="AA2104" s="163"/>
      <c r="AB2104" s="177" t="str">
        <f t="shared" si="372"/>
        <v/>
      </c>
      <c r="AC2104" s="283" t="str">
        <f t="shared" si="373"/>
        <v/>
      </c>
      <c r="AD2104" s="283" t="str">
        <f t="shared" si="374"/>
        <v/>
      </c>
      <c r="AE2104" s="163"/>
      <c r="AF2104" s="162"/>
      <c r="AP2104" s="581"/>
    </row>
    <row r="2105" spans="1:42" s="141" customFormat="1">
      <c r="A2105" s="134">
        <v>2096</v>
      </c>
      <c r="B2105" s="286"/>
      <c r="C2105" s="146">
        <f t="shared" si="367"/>
        <v>0</v>
      </c>
      <c r="D2105" s="146">
        <f t="shared" si="368"/>
        <v>1</v>
      </c>
      <c r="E2105" s="146">
        <f t="shared" si="369"/>
        <v>1900</v>
      </c>
      <c r="F2105" s="287"/>
      <c r="G2105" s="287"/>
      <c r="H2105" s="287"/>
      <c r="I2105" s="288"/>
      <c r="J2105" s="287"/>
      <c r="K2105" s="288"/>
      <c r="L2105" s="134"/>
      <c r="M2105" s="133"/>
      <c r="N2105" s="288"/>
      <c r="O2105" s="134"/>
      <c r="P2105" s="166"/>
      <c r="Q2105" s="289"/>
      <c r="R2105" s="165"/>
      <c r="S2105" s="290"/>
      <c r="T2105" s="290"/>
      <c r="U2105" s="290"/>
      <c r="V2105" s="290"/>
      <c r="W2105" s="166"/>
      <c r="X2105" s="135"/>
      <c r="Y2105" s="418">
        <f t="shared" si="370"/>
        <v>0</v>
      </c>
      <c r="Z2105" s="291">
        <f t="shared" si="371"/>
        <v>0</v>
      </c>
      <c r="AA2105" s="163"/>
      <c r="AB2105" s="177" t="str">
        <f t="shared" si="372"/>
        <v/>
      </c>
      <c r="AC2105" s="283" t="str">
        <f t="shared" si="373"/>
        <v/>
      </c>
      <c r="AD2105" s="283" t="str">
        <f t="shared" si="374"/>
        <v/>
      </c>
      <c r="AE2105" s="163"/>
      <c r="AF2105" s="162"/>
      <c r="AP2105" s="581"/>
    </row>
    <row r="2106" spans="1:42" s="141" customFormat="1">
      <c r="A2106" s="134">
        <v>2097</v>
      </c>
      <c r="B2106" s="286"/>
      <c r="C2106" s="146">
        <f t="shared" si="367"/>
        <v>0</v>
      </c>
      <c r="D2106" s="146">
        <f t="shared" si="368"/>
        <v>1</v>
      </c>
      <c r="E2106" s="146">
        <f t="shared" si="369"/>
        <v>1900</v>
      </c>
      <c r="F2106" s="287"/>
      <c r="G2106" s="287"/>
      <c r="H2106" s="287"/>
      <c r="I2106" s="288"/>
      <c r="J2106" s="287"/>
      <c r="K2106" s="288"/>
      <c r="L2106" s="134"/>
      <c r="M2106" s="133"/>
      <c r="N2106" s="288"/>
      <c r="O2106" s="134"/>
      <c r="P2106" s="166"/>
      <c r="Q2106" s="289"/>
      <c r="R2106" s="165"/>
      <c r="S2106" s="290"/>
      <c r="T2106" s="290"/>
      <c r="U2106" s="290"/>
      <c r="V2106" s="290"/>
      <c r="W2106" s="166"/>
      <c r="X2106" s="135"/>
      <c r="Y2106" s="418">
        <f t="shared" si="370"/>
        <v>0</v>
      </c>
      <c r="Z2106" s="291">
        <f t="shared" si="371"/>
        <v>0</v>
      </c>
      <c r="AA2106" s="163"/>
      <c r="AB2106" s="177" t="str">
        <f t="shared" si="372"/>
        <v/>
      </c>
      <c r="AC2106" s="283" t="str">
        <f t="shared" si="373"/>
        <v/>
      </c>
      <c r="AD2106" s="283" t="str">
        <f t="shared" si="374"/>
        <v/>
      </c>
      <c r="AE2106" s="163"/>
      <c r="AF2106" s="162"/>
      <c r="AP2106" s="581"/>
    </row>
    <row r="2107" spans="1:42" s="141" customFormat="1">
      <c r="A2107" s="134">
        <v>2098</v>
      </c>
      <c r="B2107" s="286"/>
      <c r="C2107" s="146">
        <f t="shared" si="367"/>
        <v>0</v>
      </c>
      <c r="D2107" s="146">
        <f t="shared" si="368"/>
        <v>1</v>
      </c>
      <c r="E2107" s="146">
        <f t="shared" si="369"/>
        <v>1900</v>
      </c>
      <c r="F2107" s="287"/>
      <c r="G2107" s="287"/>
      <c r="H2107" s="287"/>
      <c r="I2107" s="288"/>
      <c r="J2107" s="287"/>
      <c r="K2107" s="288"/>
      <c r="L2107" s="134"/>
      <c r="M2107" s="133"/>
      <c r="N2107" s="288"/>
      <c r="O2107" s="134"/>
      <c r="P2107" s="166"/>
      <c r="Q2107" s="289"/>
      <c r="R2107" s="165"/>
      <c r="S2107" s="290"/>
      <c r="T2107" s="290"/>
      <c r="U2107" s="290"/>
      <c r="V2107" s="290"/>
      <c r="W2107" s="166"/>
      <c r="X2107" s="135"/>
      <c r="Y2107" s="418">
        <f t="shared" si="370"/>
        <v>0</v>
      </c>
      <c r="Z2107" s="291">
        <f t="shared" si="371"/>
        <v>0</v>
      </c>
      <c r="AA2107" s="163"/>
      <c r="AB2107" s="177" t="str">
        <f t="shared" si="372"/>
        <v/>
      </c>
      <c r="AC2107" s="283" t="str">
        <f t="shared" si="373"/>
        <v/>
      </c>
      <c r="AD2107" s="283" t="str">
        <f t="shared" si="374"/>
        <v/>
      </c>
      <c r="AE2107" s="163"/>
      <c r="AF2107" s="162"/>
      <c r="AP2107" s="581"/>
    </row>
    <row r="2108" spans="1:42" s="141" customFormat="1">
      <c r="A2108" s="134">
        <v>2099</v>
      </c>
      <c r="B2108" s="286"/>
      <c r="C2108" s="146">
        <f t="shared" si="367"/>
        <v>0</v>
      </c>
      <c r="D2108" s="146">
        <f t="shared" si="368"/>
        <v>1</v>
      </c>
      <c r="E2108" s="146">
        <f t="shared" si="369"/>
        <v>1900</v>
      </c>
      <c r="F2108" s="287"/>
      <c r="G2108" s="287"/>
      <c r="H2108" s="287"/>
      <c r="I2108" s="288"/>
      <c r="J2108" s="287"/>
      <c r="K2108" s="288"/>
      <c r="L2108" s="134"/>
      <c r="M2108" s="133"/>
      <c r="N2108" s="288"/>
      <c r="O2108" s="134"/>
      <c r="P2108" s="166"/>
      <c r="Q2108" s="289"/>
      <c r="R2108" s="165"/>
      <c r="S2108" s="290"/>
      <c r="T2108" s="290"/>
      <c r="U2108" s="290"/>
      <c r="V2108" s="290"/>
      <c r="W2108" s="166"/>
      <c r="X2108" s="135"/>
      <c r="Y2108" s="418">
        <f t="shared" si="370"/>
        <v>0</v>
      </c>
      <c r="Z2108" s="291">
        <f t="shared" si="371"/>
        <v>0</v>
      </c>
      <c r="AA2108" s="163"/>
      <c r="AB2108" s="177" t="str">
        <f t="shared" si="372"/>
        <v/>
      </c>
      <c r="AC2108" s="283" t="str">
        <f t="shared" si="373"/>
        <v/>
      </c>
      <c r="AD2108" s="283" t="str">
        <f t="shared" si="374"/>
        <v/>
      </c>
      <c r="AE2108" s="163"/>
      <c r="AF2108" s="162"/>
      <c r="AP2108" s="581"/>
    </row>
    <row r="2109" spans="1:42" s="141" customFormat="1">
      <c r="A2109" s="134">
        <v>2100</v>
      </c>
      <c r="B2109" s="286"/>
      <c r="C2109" s="146">
        <f t="shared" si="367"/>
        <v>0</v>
      </c>
      <c r="D2109" s="146">
        <f t="shared" si="368"/>
        <v>1</v>
      </c>
      <c r="E2109" s="146">
        <f t="shared" si="369"/>
        <v>1900</v>
      </c>
      <c r="F2109" s="287"/>
      <c r="G2109" s="287"/>
      <c r="H2109" s="287"/>
      <c r="I2109" s="288"/>
      <c r="J2109" s="287"/>
      <c r="K2109" s="288"/>
      <c r="L2109" s="134"/>
      <c r="M2109" s="133"/>
      <c r="N2109" s="288"/>
      <c r="O2109" s="134"/>
      <c r="P2109" s="166"/>
      <c r="Q2109" s="289"/>
      <c r="R2109" s="165"/>
      <c r="S2109" s="290"/>
      <c r="T2109" s="290"/>
      <c r="U2109" s="290"/>
      <c r="V2109" s="290"/>
      <c r="W2109" s="166"/>
      <c r="X2109" s="135"/>
      <c r="Y2109" s="418">
        <f t="shared" si="370"/>
        <v>0</v>
      </c>
      <c r="Z2109" s="291">
        <f t="shared" si="371"/>
        <v>0</v>
      </c>
      <c r="AA2109" s="163"/>
      <c r="AB2109" s="177" t="str">
        <f t="shared" si="372"/>
        <v/>
      </c>
      <c r="AC2109" s="283" t="str">
        <f t="shared" si="373"/>
        <v/>
      </c>
      <c r="AD2109" s="283" t="str">
        <f t="shared" si="374"/>
        <v/>
      </c>
      <c r="AE2109" s="163"/>
      <c r="AF2109" s="162"/>
      <c r="AP2109" s="581"/>
    </row>
    <row r="2110" spans="1:42" s="141" customFormat="1">
      <c r="A2110" s="134">
        <v>2101</v>
      </c>
      <c r="B2110" s="286"/>
      <c r="C2110" s="146">
        <f t="shared" si="367"/>
        <v>0</v>
      </c>
      <c r="D2110" s="146">
        <f t="shared" si="368"/>
        <v>1</v>
      </c>
      <c r="E2110" s="146">
        <f t="shared" si="369"/>
        <v>1900</v>
      </c>
      <c r="F2110" s="287"/>
      <c r="G2110" s="287"/>
      <c r="H2110" s="287"/>
      <c r="I2110" s="288"/>
      <c r="J2110" s="287"/>
      <c r="K2110" s="288"/>
      <c r="L2110" s="134"/>
      <c r="M2110" s="133"/>
      <c r="N2110" s="288"/>
      <c r="O2110" s="134"/>
      <c r="P2110" s="166"/>
      <c r="Q2110" s="289"/>
      <c r="R2110" s="165"/>
      <c r="S2110" s="290"/>
      <c r="T2110" s="290"/>
      <c r="U2110" s="290"/>
      <c r="V2110" s="290"/>
      <c r="W2110" s="166"/>
      <c r="X2110" s="135"/>
      <c r="Y2110" s="418">
        <f t="shared" si="370"/>
        <v>0</v>
      </c>
      <c r="Z2110" s="291">
        <f t="shared" si="371"/>
        <v>0</v>
      </c>
      <c r="AA2110" s="163"/>
      <c r="AB2110" s="177" t="str">
        <f t="shared" si="372"/>
        <v/>
      </c>
      <c r="AC2110" s="283" t="str">
        <f t="shared" si="373"/>
        <v/>
      </c>
      <c r="AD2110" s="283" t="str">
        <f t="shared" si="374"/>
        <v/>
      </c>
      <c r="AE2110" s="163"/>
      <c r="AF2110" s="162"/>
      <c r="AP2110" s="581"/>
    </row>
    <row r="2111" spans="1:42" s="141" customFormat="1">
      <c r="A2111" s="134">
        <v>2102</v>
      </c>
      <c r="B2111" s="286"/>
      <c r="C2111" s="146">
        <f t="shared" si="367"/>
        <v>0</v>
      </c>
      <c r="D2111" s="146">
        <f t="shared" si="368"/>
        <v>1</v>
      </c>
      <c r="E2111" s="146">
        <f t="shared" si="369"/>
        <v>1900</v>
      </c>
      <c r="F2111" s="287"/>
      <c r="G2111" s="287"/>
      <c r="H2111" s="287"/>
      <c r="I2111" s="288"/>
      <c r="J2111" s="287"/>
      <c r="K2111" s="288"/>
      <c r="L2111" s="134"/>
      <c r="M2111" s="133"/>
      <c r="N2111" s="288"/>
      <c r="O2111" s="134"/>
      <c r="P2111" s="166"/>
      <c r="Q2111" s="289"/>
      <c r="R2111" s="165"/>
      <c r="S2111" s="290"/>
      <c r="T2111" s="290"/>
      <c r="U2111" s="290"/>
      <c r="V2111" s="290"/>
      <c r="W2111" s="166"/>
      <c r="X2111" s="135"/>
      <c r="Y2111" s="418">
        <f t="shared" si="370"/>
        <v>0</v>
      </c>
      <c r="Z2111" s="291">
        <f t="shared" si="371"/>
        <v>0</v>
      </c>
      <c r="AA2111" s="163"/>
      <c r="AB2111" s="177" t="str">
        <f t="shared" si="372"/>
        <v/>
      </c>
      <c r="AC2111" s="283" t="str">
        <f t="shared" si="373"/>
        <v/>
      </c>
      <c r="AD2111" s="283" t="str">
        <f t="shared" si="374"/>
        <v/>
      </c>
      <c r="AE2111" s="163"/>
      <c r="AF2111" s="162"/>
      <c r="AP2111" s="581"/>
    </row>
    <row r="2112" spans="1:42" s="141" customFormat="1">
      <c r="A2112" s="134">
        <v>2103</v>
      </c>
      <c r="B2112" s="286"/>
      <c r="C2112" s="146">
        <f t="shared" si="367"/>
        <v>0</v>
      </c>
      <c r="D2112" s="146">
        <f t="shared" si="368"/>
        <v>1</v>
      </c>
      <c r="E2112" s="146">
        <f t="shared" si="369"/>
        <v>1900</v>
      </c>
      <c r="F2112" s="287"/>
      <c r="G2112" s="287"/>
      <c r="H2112" s="287"/>
      <c r="I2112" s="288"/>
      <c r="J2112" s="287"/>
      <c r="K2112" s="288"/>
      <c r="L2112" s="134"/>
      <c r="M2112" s="133"/>
      <c r="N2112" s="288"/>
      <c r="O2112" s="134"/>
      <c r="P2112" s="166"/>
      <c r="Q2112" s="289"/>
      <c r="R2112" s="165"/>
      <c r="S2112" s="290"/>
      <c r="T2112" s="290"/>
      <c r="U2112" s="290"/>
      <c r="V2112" s="290"/>
      <c r="W2112" s="166"/>
      <c r="X2112" s="135"/>
      <c r="Y2112" s="418">
        <f t="shared" si="370"/>
        <v>0</v>
      </c>
      <c r="Z2112" s="291">
        <f t="shared" si="371"/>
        <v>0</v>
      </c>
      <c r="AA2112" s="163"/>
      <c r="AB2112" s="177" t="str">
        <f t="shared" si="372"/>
        <v/>
      </c>
      <c r="AC2112" s="283" t="str">
        <f t="shared" si="373"/>
        <v/>
      </c>
      <c r="AD2112" s="283" t="str">
        <f t="shared" si="374"/>
        <v/>
      </c>
      <c r="AE2112" s="163"/>
      <c r="AF2112" s="162"/>
      <c r="AP2112" s="581"/>
    </row>
    <row r="2113" spans="1:42" s="141" customFormat="1">
      <c r="A2113" s="134">
        <v>2104</v>
      </c>
      <c r="B2113" s="286"/>
      <c r="C2113" s="146">
        <f t="shared" si="367"/>
        <v>0</v>
      </c>
      <c r="D2113" s="146">
        <f t="shared" si="368"/>
        <v>1</v>
      </c>
      <c r="E2113" s="146">
        <f t="shared" si="369"/>
        <v>1900</v>
      </c>
      <c r="F2113" s="287"/>
      <c r="G2113" s="287"/>
      <c r="H2113" s="287"/>
      <c r="I2113" s="288"/>
      <c r="J2113" s="287"/>
      <c r="K2113" s="288"/>
      <c r="L2113" s="134"/>
      <c r="M2113" s="133"/>
      <c r="N2113" s="288"/>
      <c r="O2113" s="134"/>
      <c r="P2113" s="166"/>
      <c r="Q2113" s="289"/>
      <c r="R2113" s="165"/>
      <c r="S2113" s="290"/>
      <c r="T2113" s="290"/>
      <c r="U2113" s="290"/>
      <c r="V2113" s="290"/>
      <c r="W2113" s="166"/>
      <c r="X2113" s="135"/>
      <c r="Y2113" s="418">
        <f t="shared" si="370"/>
        <v>0</v>
      </c>
      <c r="Z2113" s="291">
        <f t="shared" si="371"/>
        <v>0</v>
      </c>
      <c r="AA2113" s="163"/>
      <c r="AB2113" s="177" t="str">
        <f t="shared" si="372"/>
        <v/>
      </c>
      <c r="AC2113" s="283" t="str">
        <f t="shared" si="373"/>
        <v/>
      </c>
      <c r="AD2113" s="283" t="str">
        <f t="shared" si="374"/>
        <v/>
      </c>
      <c r="AE2113" s="163"/>
      <c r="AF2113" s="162"/>
      <c r="AP2113" s="581"/>
    </row>
    <row r="2114" spans="1:42" s="141" customFormat="1">
      <c r="A2114" s="134">
        <v>2105</v>
      </c>
      <c r="B2114" s="286"/>
      <c r="C2114" s="146">
        <f t="shared" si="367"/>
        <v>0</v>
      </c>
      <c r="D2114" s="146">
        <f t="shared" si="368"/>
        <v>1</v>
      </c>
      <c r="E2114" s="146">
        <f t="shared" si="369"/>
        <v>1900</v>
      </c>
      <c r="F2114" s="287"/>
      <c r="G2114" s="287"/>
      <c r="H2114" s="287"/>
      <c r="I2114" s="288"/>
      <c r="J2114" s="287"/>
      <c r="K2114" s="288"/>
      <c r="L2114" s="134"/>
      <c r="M2114" s="133"/>
      <c r="N2114" s="288"/>
      <c r="O2114" s="134"/>
      <c r="P2114" s="166"/>
      <c r="Q2114" s="289"/>
      <c r="R2114" s="165"/>
      <c r="S2114" s="290"/>
      <c r="T2114" s="290"/>
      <c r="U2114" s="290"/>
      <c r="V2114" s="290"/>
      <c r="W2114" s="166"/>
      <c r="X2114" s="135"/>
      <c r="Y2114" s="418">
        <f t="shared" si="370"/>
        <v>0</v>
      </c>
      <c r="Z2114" s="291">
        <f t="shared" si="371"/>
        <v>0</v>
      </c>
      <c r="AA2114" s="163"/>
      <c r="AB2114" s="177" t="str">
        <f t="shared" si="372"/>
        <v/>
      </c>
      <c r="AC2114" s="283" t="str">
        <f t="shared" si="373"/>
        <v/>
      </c>
      <c r="AD2114" s="283" t="str">
        <f t="shared" si="374"/>
        <v/>
      </c>
      <c r="AE2114" s="163"/>
      <c r="AF2114" s="162"/>
      <c r="AP2114" s="581"/>
    </row>
    <row r="2115" spans="1:42" s="141" customFormat="1">
      <c r="A2115" s="134">
        <v>2106</v>
      </c>
      <c r="B2115" s="286"/>
      <c r="C2115" s="146">
        <f t="shared" si="367"/>
        <v>0</v>
      </c>
      <c r="D2115" s="146">
        <f t="shared" si="368"/>
        <v>1</v>
      </c>
      <c r="E2115" s="146">
        <f t="shared" si="369"/>
        <v>1900</v>
      </c>
      <c r="F2115" s="287"/>
      <c r="G2115" s="287"/>
      <c r="H2115" s="287"/>
      <c r="I2115" s="288"/>
      <c r="J2115" s="287"/>
      <c r="K2115" s="288"/>
      <c r="L2115" s="134"/>
      <c r="M2115" s="133"/>
      <c r="N2115" s="288"/>
      <c r="O2115" s="134"/>
      <c r="P2115" s="166"/>
      <c r="Q2115" s="289"/>
      <c r="R2115" s="165"/>
      <c r="S2115" s="290"/>
      <c r="T2115" s="290"/>
      <c r="U2115" s="290"/>
      <c r="V2115" s="290"/>
      <c r="W2115" s="166"/>
      <c r="X2115" s="135"/>
      <c r="Y2115" s="418">
        <f t="shared" si="370"/>
        <v>0</v>
      </c>
      <c r="Z2115" s="291">
        <f t="shared" si="371"/>
        <v>0</v>
      </c>
      <c r="AA2115" s="163"/>
      <c r="AB2115" s="177" t="str">
        <f t="shared" si="372"/>
        <v/>
      </c>
      <c r="AC2115" s="283" t="str">
        <f t="shared" si="373"/>
        <v/>
      </c>
      <c r="AD2115" s="283" t="str">
        <f t="shared" si="374"/>
        <v/>
      </c>
      <c r="AE2115" s="163"/>
      <c r="AF2115" s="162"/>
      <c r="AP2115" s="581"/>
    </row>
    <row r="2116" spans="1:42" s="141" customFormat="1">
      <c r="A2116" s="134">
        <v>2107</v>
      </c>
      <c r="B2116" s="286"/>
      <c r="C2116" s="146">
        <f t="shared" si="367"/>
        <v>0</v>
      </c>
      <c r="D2116" s="146">
        <f t="shared" si="368"/>
        <v>1</v>
      </c>
      <c r="E2116" s="146">
        <f t="shared" si="369"/>
        <v>1900</v>
      </c>
      <c r="F2116" s="287"/>
      <c r="G2116" s="287"/>
      <c r="H2116" s="287"/>
      <c r="I2116" s="288"/>
      <c r="J2116" s="287"/>
      <c r="K2116" s="288"/>
      <c r="L2116" s="134"/>
      <c r="M2116" s="133"/>
      <c r="N2116" s="288"/>
      <c r="O2116" s="134"/>
      <c r="P2116" s="166"/>
      <c r="Q2116" s="289"/>
      <c r="R2116" s="165"/>
      <c r="S2116" s="290"/>
      <c r="T2116" s="290"/>
      <c r="U2116" s="290"/>
      <c r="V2116" s="290"/>
      <c r="W2116" s="166"/>
      <c r="X2116" s="135"/>
      <c r="Y2116" s="418">
        <f t="shared" si="370"/>
        <v>0</v>
      </c>
      <c r="Z2116" s="291">
        <f t="shared" si="371"/>
        <v>0</v>
      </c>
      <c r="AA2116" s="163"/>
      <c r="AB2116" s="177" t="str">
        <f t="shared" si="372"/>
        <v/>
      </c>
      <c r="AC2116" s="283" t="str">
        <f t="shared" si="373"/>
        <v/>
      </c>
      <c r="AD2116" s="283" t="str">
        <f t="shared" si="374"/>
        <v/>
      </c>
      <c r="AE2116" s="163"/>
      <c r="AF2116" s="162"/>
      <c r="AP2116" s="581"/>
    </row>
    <row r="2117" spans="1:42" s="141" customFormat="1">
      <c r="A2117" s="134">
        <v>2108</v>
      </c>
      <c r="B2117" s="286"/>
      <c r="C2117" s="146">
        <f t="shared" si="367"/>
        <v>0</v>
      </c>
      <c r="D2117" s="146">
        <f t="shared" si="368"/>
        <v>1</v>
      </c>
      <c r="E2117" s="146">
        <f t="shared" si="369"/>
        <v>1900</v>
      </c>
      <c r="F2117" s="287"/>
      <c r="G2117" s="287"/>
      <c r="H2117" s="287"/>
      <c r="I2117" s="288"/>
      <c r="J2117" s="287"/>
      <c r="K2117" s="288"/>
      <c r="L2117" s="134"/>
      <c r="M2117" s="133"/>
      <c r="N2117" s="288"/>
      <c r="O2117" s="134"/>
      <c r="P2117" s="166"/>
      <c r="Q2117" s="289"/>
      <c r="R2117" s="165"/>
      <c r="S2117" s="290"/>
      <c r="T2117" s="290"/>
      <c r="U2117" s="290"/>
      <c r="V2117" s="290"/>
      <c r="W2117" s="166"/>
      <c r="X2117" s="135"/>
      <c r="Y2117" s="418">
        <f t="shared" si="370"/>
        <v>0</v>
      </c>
      <c r="Z2117" s="291">
        <f t="shared" si="371"/>
        <v>0</v>
      </c>
      <c r="AA2117" s="163"/>
      <c r="AB2117" s="177" t="str">
        <f t="shared" si="372"/>
        <v/>
      </c>
      <c r="AC2117" s="283" t="str">
        <f t="shared" si="373"/>
        <v/>
      </c>
      <c r="AD2117" s="283" t="str">
        <f t="shared" si="374"/>
        <v/>
      </c>
      <c r="AE2117" s="163"/>
      <c r="AF2117" s="162"/>
      <c r="AP2117" s="581"/>
    </row>
    <row r="2118" spans="1:42" s="141" customFormat="1">
      <c r="A2118" s="134">
        <v>2109</v>
      </c>
      <c r="B2118" s="286"/>
      <c r="C2118" s="146">
        <f t="shared" si="367"/>
        <v>0</v>
      </c>
      <c r="D2118" s="146">
        <f t="shared" si="368"/>
        <v>1</v>
      </c>
      <c r="E2118" s="146">
        <f t="shared" si="369"/>
        <v>1900</v>
      </c>
      <c r="F2118" s="287"/>
      <c r="G2118" s="287"/>
      <c r="H2118" s="287"/>
      <c r="I2118" s="288"/>
      <c r="J2118" s="287"/>
      <c r="K2118" s="288"/>
      <c r="L2118" s="134"/>
      <c r="M2118" s="133"/>
      <c r="N2118" s="288"/>
      <c r="O2118" s="134"/>
      <c r="P2118" s="166"/>
      <c r="Q2118" s="289"/>
      <c r="R2118" s="165"/>
      <c r="S2118" s="290"/>
      <c r="T2118" s="290"/>
      <c r="U2118" s="290"/>
      <c r="V2118" s="290"/>
      <c r="W2118" s="166"/>
      <c r="X2118" s="135"/>
      <c r="Y2118" s="418">
        <f t="shared" si="370"/>
        <v>0</v>
      </c>
      <c r="Z2118" s="291">
        <f t="shared" si="371"/>
        <v>0</v>
      </c>
      <c r="AA2118" s="163"/>
      <c r="AB2118" s="177" t="str">
        <f t="shared" si="372"/>
        <v/>
      </c>
      <c r="AC2118" s="283" t="str">
        <f t="shared" si="373"/>
        <v/>
      </c>
      <c r="AD2118" s="283" t="str">
        <f t="shared" si="374"/>
        <v/>
      </c>
      <c r="AE2118" s="163"/>
      <c r="AF2118" s="162"/>
      <c r="AP2118" s="581"/>
    </row>
    <row r="2119" spans="1:42" s="141" customFormat="1">
      <c r="A2119" s="134">
        <v>2110</v>
      </c>
      <c r="B2119" s="286"/>
      <c r="C2119" s="146">
        <f t="shared" si="367"/>
        <v>0</v>
      </c>
      <c r="D2119" s="146">
        <f t="shared" si="368"/>
        <v>1</v>
      </c>
      <c r="E2119" s="146">
        <f t="shared" si="369"/>
        <v>1900</v>
      </c>
      <c r="F2119" s="287"/>
      <c r="G2119" s="287"/>
      <c r="H2119" s="287"/>
      <c r="I2119" s="288"/>
      <c r="J2119" s="287"/>
      <c r="K2119" s="288"/>
      <c r="L2119" s="134"/>
      <c r="M2119" s="133"/>
      <c r="N2119" s="288"/>
      <c r="O2119" s="134"/>
      <c r="P2119" s="166"/>
      <c r="Q2119" s="289"/>
      <c r="R2119" s="165"/>
      <c r="S2119" s="290"/>
      <c r="T2119" s="290"/>
      <c r="U2119" s="290"/>
      <c r="V2119" s="290"/>
      <c r="W2119" s="166"/>
      <c r="X2119" s="135"/>
      <c r="Y2119" s="418">
        <f t="shared" si="370"/>
        <v>0</v>
      </c>
      <c r="Z2119" s="291">
        <f t="shared" si="371"/>
        <v>0</v>
      </c>
      <c r="AA2119" s="163"/>
      <c r="AB2119" s="177" t="str">
        <f t="shared" si="372"/>
        <v/>
      </c>
      <c r="AC2119" s="283" t="str">
        <f t="shared" si="373"/>
        <v/>
      </c>
      <c r="AD2119" s="283" t="str">
        <f t="shared" si="374"/>
        <v/>
      </c>
      <c r="AE2119" s="163"/>
      <c r="AF2119" s="162"/>
      <c r="AP2119" s="581"/>
    </row>
    <row r="2120" spans="1:42" s="141" customFormat="1">
      <c r="A2120" s="134">
        <v>2111</v>
      </c>
      <c r="B2120" s="286"/>
      <c r="C2120" s="146">
        <f t="shared" si="367"/>
        <v>0</v>
      </c>
      <c r="D2120" s="146">
        <f t="shared" si="368"/>
        <v>1</v>
      </c>
      <c r="E2120" s="146">
        <f t="shared" si="369"/>
        <v>1900</v>
      </c>
      <c r="F2120" s="287"/>
      <c r="G2120" s="287"/>
      <c r="H2120" s="287"/>
      <c r="I2120" s="288"/>
      <c r="J2120" s="287"/>
      <c r="K2120" s="288"/>
      <c r="L2120" s="134"/>
      <c r="M2120" s="133"/>
      <c r="N2120" s="288"/>
      <c r="O2120" s="134"/>
      <c r="P2120" s="166"/>
      <c r="Q2120" s="289"/>
      <c r="R2120" s="165"/>
      <c r="S2120" s="290"/>
      <c r="T2120" s="290"/>
      <c r="U2120" s="290"/>
      <c r="V2120" s="290"/>
      <c r="W2120" s="166"/>
      <c r="X2120" s="135"/>
      <c r="Y2120" s="418">
        <f t="shared" si="370"/>
        <v>0</v>
      </c>
      <c r="Z2120" s="291">
        <f t="shared" si="371"/>
        <v>0</v>
      </c>
      <c r="AA2120" s="163"/>
      <c r="AB2120" s="177" t="str">
        <f t="shared" si="372"/>
        <v/>
      </c>
      <c r="AC2120" s="283" t="str">
        <f t="shared" si="373"/>
        <v/>
      </c>
      <c r="AD2120" s="283" t="str">
        <f t="shared" si="374"/>
        <v/>
      </c>
      <c r="AE2120" s="163"/>
      <c r="AF2120" s="162"/>
      <c r="AP2120" s="581"/>
    </row>
    <row r="2121" spans="1:42" s="141" customFormat="1">
      <c r="A2121" s="134">
        <v>2112</v>
      </c>
      <c r="B2121" s="286"/>
      <c r="C2121" s="146">
        <f t="shared" si="367"/>
        <v>0</v>
      </c>
      <c r="D2121" s="146">
        <f t="shared" si="368"/>
        <v>1</v>
      </c>
      <c r="E2121" s="146">
        <f t="shared" si="369"/>
        <v>1900</v>
      </c>
      <c r="F2121" s="287"/>
      <c r="G2121" s="287"/>
      <c r="H2121" s="287"/>
      <c r="I2121" s="288"/>
      <c r="J2121" s="287"/>
      <c r="K2121" s="288"/>
      <c r="L2121" s="134"/>
      <c r="M2121" s="133"/>
      <c r="N2121" s="288"/>
      <c r="O2121" s="134"/>
      <c r="P2121" s="166"/>
      <c r="Q2121" s="289"/>
      <c r="R2121" s="165"/>
      <c r="S2121" s="290"/>
      <c r="T2121" s="290"/>
      <c r="U2121" s="290"/>
      <c r="V2121" s="290"/>
      <c r="W2121" s="166"/>
      <c r="X2121" s="135"/>
      <c r="Y2121" s="418">
        <f t="shared" si="370"/>
        <v>0</v>
      </c>
      <c r="Z2121" s="291">
        <f t="shared" si="371"/>
        <v>0</v>
      </c>
      <c r="AA2121" s="163"/>
      <c r="AB2121" s="177" t="str">
        <f t="shared" si="372"/>
        <v/>
      </c>
      <c r="AC2121" s="283" t="str">
        <f t="shared" si="373"/>
        <v/>
      </c>
      <c r="AD2121" s="283" t="str">
        <f t="shared" si="374"/>
        <v/>
      </c>
      <c r="AE2121" s="163"/>
      <c r="AF2121" s="162"/>
      <c r="AP2121" s="581"/>
    </row>
    <row r="2122" spans="1:42" s="141" customFormat="1">
      <c r="A2122" s="134">
        <v>2113</v>
      </c>
      <c r="B2122" s="286"/>
      <c r="C2122" s="146">
        <f t="shared" si="367"/>
        <v>0</v>
      </c>
      <c r="D2122" s="146">
        <f t="shared" si="368"/>
        <v>1</v>
      </c>
      <c r="E2122" s="146">
        <f t="shared" si="369"/>
        <v>1900</v>
      </c>
      <c r="F2122" s="287"/>
      <c r="G2122" s="287"/>
      <c r="H2122" s="287"/>
      <c r="I2122" s="288"/>
      <c r="J2122" s="287"/>
      <c r="K2122" s="288"/>
      <c r="L2122" s="134"/>
      <c r="M2122" s="133"/>
      <c r="N2122" s="288"/>
      <c r="O2122" s="134"/>
      <c r="P2122" s="166"/>
      <c r="Q2122" s="289"/>
      <c r="R2122" s="165"/>
      <c r="S2122" s="290"/>
      <c r="T2122" s="290"/>
      <c r="U2122" s="290"/>
      <c r="V2122" s="290"/>
      <c r="W2122" s="166"/>
      <c r="X2122" s="135"/>
      <c r="Y2122" s="418">
        <f t="shared" si="370"/>
        <v>0</v>
      </c>
      <c r="Z2122" s="291">
        <f t="shared" si="371"/>
        <v>0</v>
      </c>
      <c r="AA2122" s="163"/>
      <c r="AB2122" s="177" t="str">
        <f t="shared" si="372"/>
        <v/>
      </c>
      <c r="AC2122" s="283" t="str">
        <f t="shared" si="373"/>
        <v/>
      </c>
      <c r="AD2122" s="283" t="str">
        <f t="shared" si="374"/>
        <v/>
      </c>
      <c r="AE2122" s="163"/>
      <c r="AF2122" s="162"/>
      <c r="AP2122" s="581"/>
    </row>
    <row r="2123" spans="1:42" s="141" customFormat="1">
      <c r="A2123" s="134">
        <v>2114</v>
      </c>
      <c r="B2123" s="286"/>
      <c r="C2123" s="146">
        <f t="shared" ref="C2123:C2186" si="375">DAY(B2123)</f>
        <v>0</v>
      </c>
      <c r="D2123" s="146">
        <f t="shared" ref="D2123:D2186" si="376">MONTH(B2123)</f>
        <v>1</v>
      </c>
      <c r="E2123" s="146">
        <f t="shared" ref="E2123:E2186" si="377">YEAR(B2123)</f>
        <v>1900</v>
      </c>
      <c r="F2123" s="287"/>
      <c r="G2123" s="287"/>
      <c r="H2123" s="287"/>
      <c r="I2123" s="288"/>
      <c r="J2123" s="287"/>
      <c r="K2123" s="288"/>
      <c r="L2123" s="134"/>
      <c r="M2123" s="133"/>
      <c r="N2123" s="288"/>
      <c r="O2123" s="134"/>
      <c r="P2123" s="166"/>
      <c r="Q2123" s="289"/>
      <c r="R2123" s="165"/>
      <c r="S2123" s="290"/>
      <c r="T2123" s="290"/>
      <c r="U2123" s="290"/>
      <c r="V2123" s="290"/>
      <c r="W2123" s="166"/>
      <c r="X2123" s="135"/>
      <c r="Y2123" s="418">
        <f t="shared" ref="Y2123:Y2186" si="378">X2123*U2123</f>
        <v>0</v>
      </c>
      <c r="Z2123" s="291">
        <f t="shared" ref="Z2123:Z2186" si="379">Y2123*1.1</f>
        <v>0</v>
      </c>
      <c r="AA2123" s="163"/>
      <c r="AB2123" s="177" t="str">
        <f t="shared" ref="AB2123:AB2186" si="380">IF(S2123="","",IF(S2123-U2123=0,"Full","No"))</f>
        <v/>
      </c>
      <c r="AC2123" s="283" t="str">
        <f t="shared" ref="AC2123:AC2186" si="381">IF(AND(S2123&gt;U2123,V2123=0),"Lost",IF(AND(S2123&gt;U2123,V2123&lt;(S2123-U2123)),"Lost",""))</f>
        <v/>
      </c>
      <c r="AD2123" s="283" t="str">
        <f t="shared" ref="AD2123:AD2186" si="382">IF(AND(S2123&gt;U2123,V2123=0),S2123-U2123,IF(AND(S2123&gt;U2123,V2123&lt;(S2123-U2123)),S2123-(U2123+V2123),""))</f>
        <v/>
      </c>
      <c r="AE2123" s="163"/>
      <c r="AF2123" s="162"/>
      <c r="AP2123" s="581"/>
    </row>
    <row r="2124" spans="1:42" s="141" customFormat="1">
      <c r="A2124" s="134">
        <v>2115</v>
      </c>
      <c r="B2124" s="286"/>
      <c r="C2124" s="146">
        <f t="shared" si="375"/>
        <v>0</v>
      </c>
      <c r="D2124" s="146">
        <f t="shared" si="376"/>
        <v>1</v>
      </c>
      <c r="E2124" s="146">
        <f t="shared" si="377"/>
        <v>1900</v>
      </c>
      <c r="F2124" s="287"/>
      <c r="G2124" s="287"/>
      <c r="H2124" s="287"/>
      <c r="I2124" s="288"/>
      <c r="J2124" s="287"/>
      <c r="K2124" s="288"/>
      <c r="L2124" s="134"/>
      <c r="M2124" s="133"/>
      <c r="N2124" s="288"/>
      <c r="O2124" s="134"/>
      <c r="P2124" s="166"/>
      <c r="Q2124" s="289"/>
      <c r="R2124" s="165"/>
      <c r="S2124" s="290"/>
      <c r="T2124" s="290"/>
      <c r="U2124" s="290"/>
      <c r="V2124" s="290"/>
      <c r="W2124" s="166"/>
      <c r="X2124" s="135"/>
      <c r="Y2124" s="418">
        <f t="shared" si="378"/>
        <v>0</v>
      </c>
      <c r="Z2124" s="291">
        <f t="shared" si="379"/>
        <v>0</v>
      </c>
      <c r="AA2124" s="163"/>
      <c r="AB2124" s="177" t="str">
        <f t="shared" si="380"/>
        <v/>
      </c>
      <c r="AC2124" s="283" t="str">
        <f t="shared" si="381"/>
        <v/>
      </c>
      <c r="AD2124" s="283" t="str">
        <f t="shared" si="382"/>
        <v/>
      </c>
      <c r="AE2124" s="163"/>
      <c r="AF2124" s="162"/>
      <c r="AP2124" s="581"/>
    </row>
    <row r="2125" spans="1:42" s="141" customFormat="1">
      <c r="A2125" s="134">
        <v>2116</v>
      </c>
      <c r="B2125" s="286"/>
      <c r="C2125" s="146">
        <f t="shared" si="375"/>
        <v>0</v>
      </c>
      <c r="D2125" s="146">
        <f t="shared" si="376"/>
        <v>1</v>
      </c>
      <c r="E2125" s="146">
        <f t="shared" si="377"/>
        <v>1900</v>
      </c>
      <c r="F2125" s="287"/>
      <c r="G2125" s="287"/>
      <c r="H2125" s="287"/>
      <c r="I2125" s="288"/>
      <c r="J2125" s="287"/>
      <c r="K2125" s="288"/>
      <c r="L2125" s="134"/>
      <c r="M2125" s="133"/>
      <c r="N2125" s="288"/>
      <c r="O2125" s="134"/>
      <c r="P2125" s="166"/>
      <c r="Q2125" s="289"/>
      <c r="R2125" s="165"/>
      <c r="S2125" s="290"/>
      <c r="T2125" s="290"/>
      <c r="U2125" s="290"/>
      <c r="V2125" s="290"/>
      <c r="W2125" s="166"/>
      <c r="X2125" s="135"/>
      <c r="Y2125" s="418">
        <f t="shared" si="378"/>
        <v>0</v>
      </c>
      <c r="Z2125" s="291">
        <f t="shared" si="379"/>
        <v>0</v>
      </c>
      <c r="AA2125" s="163"/>
      <c r="AB2125" s="177" t="str">
        <f t="shared" si="380"/>
        <v/>
      </c>
      <c r="AC2125" s="283" t="str">
        <f t="shared" si="381"/>
        <v/>
      </c>
      <c r="AD2125" s="283" t="str">
        <f t="shared" si="382"/>
        <v/>
      </c>
      <c r="AE2125" s="163"/>
      <c r="AF2125" s="162"/>
      <c r="AP2125" s="581"/>
    </row>
    <row r="2126" spans="1:42" s="141" customFormat="1">
      <c r="A2126" s="134">
        <v>2117</v>
      </c>
      <c r="B2126" s="286"/>
      <c r="C2126" s="146">
        <f t="shared" si="375"/>
        <v>0</v>
      </c>
      <c r="D2126" s="146">
        <f t="shared" si="376"/>
        <v>1</v>
      </c>
      <c r="E2126" s="146">
        <f t="shared" si="377"/>
        <v>1900</v>
      </c>
      <c r="F2126" s="287"/>
      <c r="G2126" s="287"/>
      <c r="H2126" s="287"/>
      <c r="I2126" s="288"/>
      <c r="J2126" s="287"/>
      <c r="K2126" s="288"/>
      <c r="L2126" s="134"/>
      <c r="M2126" s="133"/>
      <c r="N2126" s="288"/>
      <c r="O2126" s="134"/>
      <c r="P2126" s="166"/>
      <c r="Q2126" s="289"/>
      <c r="R2126" s="165"/>
      <c r="S2126" s="290"/>
      <c r="T2126" s="290"/>
      <c r="U2126" s="290"/>
      <c r="V2126" s="290"/>
      <c r="W2126" s="166"/>
      <c r="X2126" s="135"/>
      <c r="Y2126" s="418">
        <f t="shared" si="378"/>
        <v>0</v>
      </c>
      <c r="Z2126" s="291">
        <f t="shared" si="379"/>
        <v>0</v>
      </c>
      <c r="AA2126" s="163"/>
      <c r="AB2126" s="177" t="str">
        <f t="shared" si="380"/>
        <v/>
      </c>
      <c r="AC2126" s="283" t="str">
        <f t="shared" si="381"/>
        <v/>
      </c>
      <c r="AD2126" s="283" t="str">
        <f t="shared" si="382"/>
        <v/>
      </c>
      <c r="AE2126" s="163"/>
      <c r="AF2126" s="162"/>
      <c r="AP2126" s="581"/>
    </row>
    <row r="2127" spans="1:42" s="141" customFormat="1">
      <c r="A2127" s="134">
        <v>2118</v>
      </c>
      <c r="B2127" s="286"/>
      <c r="C2127" s="146">
        <f t="shared" si="375"/>
        <v>0</v>
      </c>
      <c r="D2127" s="146">
        <f t="shared" si="376"/>
        <v>1</v>
      </c>
      <c r="E2127" s="146">
        <f t="shared" si="377"/>
        <v>1900</v>
      </c>
      <c r="F2127" s="287"/>
      <c r="G2127" s="287"/>
      <c r="H2127" s="287"/>
      <c r="I2127" s="288"/>
      <c r="J2127" s="287"/>
      <c r="K2127" s="288"/>
      <c r="L2127" s="134"/>
      <c r="M2127" s="133"/>
      <c r="N2127" s="288"/>
      <c r="O2127" s="134"/>
      <c r="P2127" s="166"/>
      <c r="Q2127" s="289"/>
      <c r="R2127" s="165"/>
      <c r="S2127" s="290"/>
      <c r="T2127" s="290"/>
      <c r="U2127" s="290"/>
      <c r="V2127" s="290"/>
      <c r="W2127" s="166"/>
      <c r="X2127" s="135"/>
      <c r="Y2127" s="418">
        <f t="shared" si="378"/>
        <v>0</v>
      </c>
      <c r="Z2127" s="291">
        <f t="shared" si="379"/>
        <v>0</v>
      </c>
      <c r="AA2127" s="163"/>
      <c r="AB2127" s="177" t="str">
        <f t="shared" si="380"/>
        <v/>
      </c>
      <c r="AC2127" s="283" t="str">
        <f t="shared" si="381"/>
        <v/>
      </c>
      <c r="AD2127" s="283" t="str">
        <f t="shared" si="382"/>
        <v/>
      </c>
      <c r="AE2127" s="163"/>
      <c r="AF2127" s="162"/>
      <c r="AP2127" s="581"/>
    </row>
    <row r="2128" spans="1:42" s="141" customFormat="1">
      <c r="A2128" s="134">
        <v>2119</v>
      </c>
      <c r="B2128" s="286"/>
      <c r="C2128" s="146">
        <f t="shared" si="375"/>
        <v>0</v>
      </c>
      <c r="D2128" s="146">
        <f t="shared" si="376"/>
        <v>1</v>
      </c>
      <c r="E2128" s="146">
        <f t="shared" si="377"/>
        <v>1900</v>
      </c>
      <c r="F2128" s="287"/>
      <c r="G2128" s="287"/>
      <c r="H2128" s="287"/>
      <c r="I2128" s="288"/>
      <c r="J2128" s="287"/>
      <c r="K2128" s="288"/>
      <c r="L2128" s="134"/>
      <c r="M2128" s="133"/>
      <c r="N2128" s="288"/>
      <c r="O2128" s="134"/>
      <c r="P2128" s="166"/>
      <c r="Q2128" s="289"/>
      <c r="R2128" s="165"/>
      <c r="S2128" s="290"/>
      <c r="T2128" s="290"/>
      <c r="U2128" s="290"/>
      <c r="V2128" s="290"/>
      <c r="W2128" s="166"/>
      <c r="X2128" s="135"/>
      <c r="Y2128" s="418">
        <f t="shared" si="378"/>
        <v>0</v>
      </c>
      <c r="Z2128" s="291">
        <f t="shared" si="379"/>
        <v>0</v>
      </c>
      <c r="AA2128" s="163"/>
      <c r="AB2128" s="177" t="str">
        <f t="shared" si="380"/>
        <v/>
      </c>
      <c r="AC2128" s="283" t="str">
        <f t="shared" si="381"/>
        <v/>
      </c>
      <c r="AD2128" s="283" t="str">
        <f t="shared" si="382"/>
        <v/>
      </c>
      <c r="AE2128" s="163"/>
      <c r="AF2128" s="162"/>
      <c r="AP2128" s="581"/>
    </row>
    <row r="2129" spans="1:42" s="141" customFormat="1">
      <c r="A2129" s="134">
        <v>2120</v>
      </c>
      <c r="B2129" s="286"/>
      <c r="C2129" s="146">
        <f t="shared" si="375"/>
        <v>0</v>
      </c>
      <c r="D2129" s="146">
        <f t="shared" si="376"/>
        <v>1</v>
      </c>
      <c r="E2129" s="146">
        <f t="shared" si="377"/>
        <v>1900</v>
      </c>
      <c r="F2129" s="287"/>
      <c r="G2129" s="287"/>
      <c r="H2129" s="287"/>
      <c r="I2129" s="288"/>
      <c r="J2129" s="287"/>
      <c r="K2129" s="288"/>
      <c r="L2129" s="134"/>
      <c r="M2129" s="133"/>
      <c r="N2129" s="288"/>
      <c r="O2129" s="134"/>
      <c r="P2129" s="166"/>
      <c r="Q2129" s="289"/>
      <c r="R2129" s="165"/>
      <c r="S2129" s="290"/>
      <c r="T2129" s="290"/>
      <c r="U2129" s="290"/>
      <c r="V2129" s="290"/>
      <c r="W2129" s="166"/>
      <c r="X2129" s="135"/>
      <c r="Y2129" s="418">
        <f t="shared" si="378"/>
        <v>0</v>
      </c>
      <c r="Z2129" s="291">
        <f t="shared" si="379"/>
        <v>0</v>
      </c>
      <c r="AA2129" s="163"/>
      <c r="AB2129" s="177" t="str">
        <f t="shared" si="380"/>
        <v/>
      </c>
      <c r="AC2129" s="283" t="str">
        <f t="shared" si="381"/>
        <v/>
      </c>
      <c r="AD2129" s="283" t="str">
        <f t="shared" si="382"/>
        <v/>
      </c>
      <c r="AE2129" s="163"/>
      <c r="AF2129" s="162"/>
      <c r="AP2129" s="581"/>
    </row>
    <row r="2130" spans="1:42" s="141" customFormat="1">
      <c r="A2130" s="134">
        <v>2121</v>
      </c>
      <c r="B2130" s="286"/>
      <c r="C2130" s="146">
        <f t="shared" si="375"/>
        <v>0</v>
      </c>
      <c r="D2130" s="146">
        <f t="shared" si="376"/>
        <v>1</v>
      </c>
      <c r="E2130" s="146">
        <f t="shared" si="377"/>
        <v>1900</v>
      </c>
      <c r="F2130" s="287"/>
      <c r="G2130" s="287"/>
      <c r="H2130" s="287"/>
      <c r="I2130" s="288"/>
      <c r="J2130" s="287"/>
      <c r="K2130" s="288"/>
      <c r="L2130" s="134"/>
      <c r="M2130" s="133"/>
      <c r="N2130" s="288"/>
      <c r="O2130" s="134"/>
      <c r="P2130" s="166"/>
      <c r="Q2130" s="289"/>
      <c r="R2130" s="165"/>
      <c r="S2130" s="290"/>
      <c r="T2130" s="290"/>
      <c r="U2130" s="290"/>
      <c r="V2130" s="290"/>
      <c r="W2130" s="166"/>
      <c r="X2130" s="135"/>
      <c r="Y2130" s="418">
        <f t="shared" si="378"/>
        <v>0</v>
      </c>
      <c r="Z2130" s="291">
        <f t="shared" si="379"/>
        <v>0</v>
      </c>
      <c r="AA2130" s="163"/>
      <c r="AB2130" s="177" t="str">
        <f t="shared" si="380"/>
        <v/>
      </c>
      <c r="AC2130" s="283" t="str">
        <f t="shared" si="381"/>
        <v/>
      </c>
      <c r="AD2130" s="283" t="str">
        <f t="shared" si="382"/>
        <v/>
      </c>
      <c r="AE2130" s="163"/>
      <c r="AF2130" s="162"/>
      <c r="AP2130" s="581"/>
    </row>
    <row r="2131" spans="1:42" s="141" customFormat="1">
      <c r="A2131" s="134">
        <v>2122</v>
      </c>
      <c r="B2131" s="286"/>
      <c r="C2131" s="146">
        <f t="shared" si="375"/>
        <v>0</v>
      </c>
      <c r="D2131" s="146">
        <f t="shared" si="376"/>
        <v>1</v>
      </c>
      <c r="E2131" s="146">
        <f t="shared" si="377"/>
        <v>1900</v>
      </c>
      <c r="F2131" s="287"/>
      <c r="G2131" s="287"/>
      <c r="H2131" s="287"/>
      <c r="I2131" s="288"/>
      <c r="J2131" s="287"/>
      <c r="K2131" s="288"/>
      <c r="L2131" s="134"/>
      <c r="M2131" s="133"/>
      <c r="N2131" s="288"/>
      <c r="O2131" s="134"/>
      <c r="P2131" s="166"/>
      <c r="Q2131" s="289"/>
      <c r="R2131" s="165"/>
      <c r="S2131" s="290"/>
      <c r="T2131" s="290"/>
      <c r="U2131" s="290"/>
      <c r="V2131" s="290"/>
      <c r="W2131" s="166"/>
      <c r="X2131" s="135"/>
      <c r="Y2131" s="418">
        <f t="shared" si="378"/>
        <v>0</v>
      </c>
      <c r="Z2131" s="291">
        <f t="shared" si="379"/>
        <v>0</v>
      </c>
      <c r="AA2131" s="163"/>
      <c r="AB2131" s="177" t="str">
        <f t="shared" si="380"/>
        <v/>
      </c>
      <c r="AC2131" s="283" t="str">
        <f t="shared" si="381"/>
        <v/>
      </c>
      <c r="AD2131" s="283" t="str">
        <f t="shared" si="382"/>
        <v/>
      </c>
      <c r="AE2131" s="163"/>
      <c r="AF2131" s="162"/>
      <c r="AP2131" s="581"/>
    </row>
    <row r="2132" spans="1:42" s="141" customFormat="1">
      <c r="A2132" s="134">
        <v>2123</v>
      </c>
      <c r="B2132" s="286"/>
      <c r="C2132" s="146">
        <f t="shared" si="375"/>
        <v>0</v>
      </c>
      <c r="D2132" s="146">
        <f t="shared" si="376"/>
        <v>1</v>
      </c>
      <c r="E2132" s="146">
        <f t="shared" si="377"/>
        <v>1900</v>
      </c>
      <c r="F2132" s="287"/>
      <c r="G2132" s="287"/>
      <c r="H2132" s="287"/>
      <c r="I2132" s="288"/>
      <c r="J2132" s="287"/>
      <c r="K2132" s="288"/>
      <c r="L2132" s="134"/>
      <c r="M2132" s="133"/>
      <c r="N2132" s="288"/>
      <c r="O2132" s="134"/>
      <c r="P2132" s="166"/>
      <c r="Q2132" s="289"/>
      <c r="R2132" s="165"/>
      <c r="S2132" s="290"/>
      <c r="T2132" s="290"/>
      <c r="U2132" s="290"/>
      <c r="V2132" s="290"/>
      <c r="W2132" s="166"/>
      <c r="X2132" s="135"/>
      <c r="Y2132" s="418">
        <f t="shared" si="378"/>
        <v>0</v>
      </c>
      <c r="Z2132" s="291">
        <f t="shared" si="379"/>
        <v>0</v>
      </c>
      <c r="AA2132" s="163"/>
      <c r="AB2132" s="177" t="str">
        <f t="shared" si="380"/>
        <v/>
      </c>
      <c r="AC2132" s="283" t="str">
        <f t="shared" si="381"/>
        <v/>
      </c>
      <c r="AD2132" s="283" t="str">
        <f t="shared" si="382"/>
        <v/>
      </c>
      <c r="AE2132" s="163"/>
      <c r="AF2132" s="162"/>
      <c r="AP2132" s="581"/>
    </row>
    <row r="2133" spans="1:42" s="141" customFormat="1">
      <c r="A2133" s="134">
        <v>2124</v>
      </c>
      <c r="B2133" s="286"/>
      <c r="C2133" s="146">
        <f t="shared" si="375"/>
        <v>0</v>
      </c>
      <c r="D2133" s="146">
        <f t="shared" si="376"/>
        <v>1</v>
      </c>
      <c r="E2133" s="146">
        <f t="shared" si="377"/>
        <v>1900</v>
      </c>
      <c r="F2133" s="287"/>
      <c r="G2133" s="287"/>
      <c r="H2133" s="287"/>
      <c r="I2133" s="288"/>
      <c r="J2133" s="287"/>
      <c r="K2133" s="288"/>
      <c r="L2133" s="134"/>
      <c r="M2133" s="133"/>
      <c r="N2133" s="288"/>
      <c r="O2133" s="134"/>
      <c r="P2133" s="166"/>
      <c r="Q2133" s="289"/>
      <c r="R2133" s="165"/>
      <c r="S2133" s="290"/>
      <c r="T2133" s="290"/>
      <c r="U2133" s="290"/>
      <c r="V2133" s="290"/>
      <c r="W2133" s="166"/>
      <c r="X2133" s="135"/>
      <c r="Y2133" s="418">
        <f t="shared" si="378"/>
        <v>0</v>
      </c>
      <c r="Z2133" s="291">
        <f t="shared" si="379"/>
        <v>0</v>
      </c>
      <c r="AA2133" s="163"/>
      <c r="AB2133" s="177" t="str">
        <f t="shared" si="380"/>
        <v/>
      </c>
      <c r="AC2133" s="283" t="str">
        <f t="shared" si="381"/>
        <v/>
      </c>
      <c r="AD2133" s="283" t="str">
        <f t="shared" si="382"/>
        <v/>
      </c>
      <c r="AE2133" s="163"/>
      <c r="AF2133" s="162"/>
      <c r="AP2133" s="581"/>
    </row>
    <row r="2134" spans="1:42" s="141" customFormat="1">
      <c r="A2134" s="134">
        <v>2125</v>
      </c>
      <c r="B2134" s="286"/>
      <c r="C2134" s="146">
        <f t="shared" si="375"/>
        <v>0</v>
      </c>
      <c r="D2134" s="146">
        <f t="shared" si="376"/>
        <v>1</v>
      </c>
      <c r="E2134" s="146">
        <f t="shared" si="377"/>
        <v>1900</v>
      </c>
      <c r="F2134" s="287"/>
      <c r="G2134" s="287"/>
      <c r="H2134" s="287"/>
      <c r="I2134" s="288"/>
      <c r="J2134" s="287"/>
      <c r="K2134" s="288"/>
      <c r="L2134" s="134"/>
      <c r="M2134" s="133"/>
      <c r="N2134" s="288"/>
      <c r="O2134" s="134"/>
      <c r="P2134" s="166"/>
      <c r="Q2134" s="289"/>
      <c r="R2134" s="165"/>
      <c r="S2134" s="290"/>
      <c r="T2134" s="290"/>
      <c r="U2134" s="290"/>
      <c r="V2134" s="290"/>
      <c r="W2134" s="166"/>
      <c r="X2134" s="135"/>
      <c r="Y2134" s="418">
        <f t="shared" si="378"/>
        <v>0</v>
      </c>
      <c r="Z2134" s="291">
        <f t="shared" si="379"/>
        <v>0</v>
      </c>
      <c r="AA2134" s="163"/>
      <c r="AB2134" s="177" t="str">
        <f t="shared" si="380"/>
        <v/>
      </c>
      <c r="AC2134" s="283" t="str">
        <f t="shared" si="381"/>
        <v/>
      </c>
      <c r="AD2134" s="283" t="str">
        <f t="shared" si="382"/>
        <v/>
      </c>
      <c r="AE2134" s="163"/>
      <c r="AF2134" s="162"/>
      <c r="AP2134" s="581"/>
    </row>
    <row r="2135" spans="1:42" s="141" customFormat="1">
      <c r="A2135" s="134">
        <v>2126</v>
      </c>
      <c r="B2135" s="286"/>
      <c r="C2135" s="146">
        <f t="shared" si="375"/>
        <v>0</v>
      </c>
      <c r="D2135" s="146">
        <f t="shared" si="376"/>
        <v>1</v>
      </c>
      <c r="E2135" s="146">
        <f t="shared" si="377"/>
        <v>1900</v>
      </c>
      <c r="F2135" s="287"/>
      <c r="G2135" s="287"/>
      <c r="H2135" s="287"/>
      <c r="I2135" s="288"/>
      <c r="J2135" s="287"/>
      <c r="K2135" s="288"/>
      <c r="L2135" s="134"/>
      <c r="M2135" s="133"/>
      <c r="N2135" s="288"/>
      <c r="O2135" s="134"/>
      <c r="P2135" s="166"/>
      <c r="Q2135" s="289"/>
      <c r="R2135" s="165"/>
      <c r="S2135" s="290"/>
      <c r="T2135" s="290"/>
      <c r="U2135" s="290"/>
      <c r="V2135" s="290"/>
      <c r="W2135" s="166"/>
      <c r="X2135" s="135"/>
      <c r="Y2135" s="418">
        <f t="shared" si="378"/>
        <v>0</v>
      </c>
      <c r="Z2135" s="291">
        <f t="shared" si="379"/>
        <v>0</v>
      </c>
      <c r="AA2135" s="163"/>
      <c r="AB2135" s="177" t="str">
        <f t="shared" si="380"/>
        <v/>
      </c>
      <c r="AC2135" s="283" t="str">
        <f t="shared" si="381"/>
        <v/>
      </c>
      <c r="AD2135" s="283" t="str">
        <f t="shared" si="382"/>
        <v/>
      </c>
      <c r="AE2135" s="163"/>
      <c r="AF2135" s="162"/>
      <c r="AP2135" s="581"/>
    </row>
    <row r="2136" spans="1:42" s="141" customFormat="1">
      <c r="A2136" s="134">
        <v>2127</v>
      </c>
      <c r="B2136" s="286"/>
      <c r="C2136" s="146">
        <f t="shared" si="375"/>
        <v>0</v>
      </c>
      <c r="D2136" s="146">
        <f t="shared" si="376"/>
        <v>1</v>
      </c>
      <c r="E2136" s="146">
        <f t="shared" si="377"/>
        <v>1900</v>
      </c>
      <c r="F2136" s="287"/>
      <c r="G2136" s="287"/>
      <c r="H2136" s="287"/>
      <c r="I2136" s="288"/>
      <c r="J2136" s="287"/>
      <c r="K2136" s="288"/>
      <c r="L2136" s="134"/>
      <c r="M2136" s="133"/>
      <c r="N2136" s="288"/>
      <c r="O2136" s="134"/>
      <c r="P2136" s="166"/>
      <c r="Q2136" s="289"/>
      <c r="R2136" s="165"/>
      <c r="S2136" s="290"/>
      <c r="T2136" s="290"/>
      <c r="U2136" s="290"/>
      <c r="V2136" s="290"/>
      <c r="W2136" s="166"/>
      <c r="X2136" s="135"/>
      <c r="Y2136" s="418">
        <f t="shared" si="378"/>
        <v>0</v>
      </c>
      <c r="Z2136" s="291">
        <f t="shared" si="379"/>
        <v>0</v>
      </c>
      <c r="AA2136" s="163"/>
      <c r="AB2136" s="177" t="str">
        <f t="shared" si="380"/>
        <v/>
      </c>
      <c r="AC2136" s="283" t="str">
        <f t="shared" si="381"/>
        <v/>
      </c>
      <c r="AD2136" s="283" t="str">
        <f t="shared" si="382"/>
        <v/>
      </c>
      <c r="AE2136" s="163"/>
      <c r="AF2136" s="162"/>
      <c r="AP2136" s="581"/>
    </row>
    <row r="2137" spans="1:42" s="141" customFormat="1">
      <c r="A2137" s="134">
        <v>2128</v>
      </c>
      <c r="B2137" s="286"/>
      <c r="C2137" s="146">
        <f t="shared" si="375"/>
        <v>0</v>
      </c>
      <c r="D2137" s="146">
        <f t="shared" si="376"/>
        <v>1</v>
      </c>
      <c r="E2137" s="146">
        <f t="shared" si="377"/>
        <v>1900</v>
      </c>
      <c r="F2137" s="287"/>
      <c r="G2137" s="287"/>
      <c r="H2137" s="287"/>
      <c r="I2137" s="288"/>
      <c r="J2137" s="287"/>
      <c r="K2137" s="288"/>
      <c r="L2137" s="134"/>
      <c r="M2137" s="133"/>
      <c r="N2137" s="288"/>
      <c r="O2137" s="134"/>
      <c r="P2137" s="166"/>
      <c r="Q2137" s="289"/>
      <c r="R2137" s="165"/>
      <c r="S2137" s="290"/>
      <c r="T2137" s="290"/>
      <c r="U2137" s="290"/>
      <c r="V2137" s="290"/>
      <c r="W2137" s="166"/>
      <c r="X2137" s="135"/>
      <c r="Y2137" s="418">
        <f t="shared" si="378"/>
        <v>0</v>
      </c>
      <c r="Z2137" s="291">
        <f t="shared" si="379"/>
        <v>0</v>
      </c>
      <c r="AA2137" s="163"/>
      <c r="AB2137" s="177" t="str">
        <f t="shared" si="380"/>
        <v/>
      </c>
      <c r="AC2137" s="283" t="str">
        <f t="shared" si="381"/>
        <v/>
      </c>
      <c r="AD2137" s="283" t="str">
        <f t="shared" si="382"/>
        <v/>
      </c>
      <c r="AE2137" s="163"/>
      <c r="AF2137" s="162"/>
      <c r="AP2137" s="581"/>
    </row>
    <row r="2138" spans="1:42" s="141" customFormat="1">
      <c r="A2138" s="134">
        <v>2129</v>
      </c>
      <c r="B2138" s="286"/>
      <c r="C2138" s="146">
        <f t="shared" si="375"/>
        <v>0</v>
      </c>
      <c r="D2138" s="146">
        <f t="shared" si="376"/>
        <v>1</v>
      </c>
      <c r="E2138" s="146">
        <f t="shared" si="377"/>
        <v>1900</v>
      </c>
      <c r="F2138" s="287"/>
      <c r="G2138" s="287"/>
      <c r="H2138" s="287"/>
      <c r="I2138" s="288"/>
      <c r="J2138" s="287"/>
      <c r="K2138" s="288"/>
      <c r="L2138" s="134"/>
      <c r="M2138" s="133"/>
      <c r="N2138" s="288"/>
      <c r="O2138" s="134"/>
      <c r="P2138" s="166"/>
      <c r="Q2138" s="289"/>
      <c r="R2138" s="165"/>
      <c r="S2138" s="290"/>
      <c r="T2138" s="290"/>
      <c r="U2138" s="290"/>
      <c r="V2138" s="290"/>
      <c r="W2138" s="166"/>
      <c r="X2138" s="135"/>
      <c r="Y2138" s="418">
        <f t="shared" si="378"/>
        <v>0</v>
      </c>
      <c r="Z2138" s="291">
        <f t="shared" si="379"/>
        <v>0</v>
      </c>
      <c r="AA2138" s="163"/>
      <c r="AB2138" s="177" t="str">
        <f t="shared" si="380"/>
        <v/>
      </c>
      <c r="AC2138" s="283" t="str">
        <f t="shared" si="381"/>
        <v/>
      </c>
      <c r="AD2138" s="283" t="str">
        <f t="shared" si="382"/>
        <v/>
      </c>
      <c r="AE2138" s="163"/>
      <c r="AF2138" s="162"/>
      <c r="AP2138" s="581"/>
    </row>
    <row r="2139" spans="1:42" s="141" customFormat="1">
      <c r="A2139" s="134">
        <v>2130</v>
      </c>
      <c r="B2139" s="286"/>
      <c r="C2139" s="146">
        <f t="shared" si="375"/>
        <v>0</v>
      </c>
      <c r="D2139" s="146">
        <f t="shared" si="376"/>
        <v>1</v>
      </c>
      <c r="E2139" s="146">
        <f t="shared" si="377"/>
        <v>1900</v>
      </c>
      <c r="F2139" s="287"/>
      <c r="G2139" s="287"/>
      <c r="H2139" s="287"/>
      <c r="I2139" s="288"/>
      <c r="J2139" s="287"/>
      <c r="K2139" s="288"/>
      <c r="L2139" s="134"/>
      <c r="M2139" s="133"/>
      <c r="N2139" s="288"/>
      <c r="O2139" s="134"/>
      <c r="P2139" s="166"/>
      <c r="Q2139" s="289"/>
      <c r="R2139" s="165"/>
      <c r="S2139" s="290"/>
      <c r="T2139" s="290"/>
      <c r="U2139" s="290"/>
      <c r="V2139" s="290"/>
      <c r="W2139" s="166"/>
      <c r="X2139" s="135"/>
      <c r="Y2139" s="418">
        <f t="shared" si="378"/>
        <v>0</v>
      </c>
      <c r="Z2139" s="291">
        <f t="shared" si="379"/>
        <v>0</v>
      </c>
      <c r="AA2139" s="163"/>
      <c r="AB2139" s="177" t="str">
        <f t="shared" si="380"/>
        <v/>
      </c>
      <c r="AC2139" s="283" t="str">
        <f t="shared" si="381"/>
        <v/>
      </c>
      <c r="AD2139" s="283" t="str">
        <f t="shared" si="382"/>
        <v/>
      </c>
      <c r="AE2139" s="163"/>
      <c r="AF2139" s="162"/>
      <c r="AP2139" s="581"/>
    </row>
    <row r="2140" spans="1:42" s="141" customFormat="1">
      <c r="A2140" s="134">
        <v>2131</v>
      </c>
      <c r="B2140" s="286"/>
      <c r="C2140" s="146">
        <f t="shared" si="375"/>
        <v>0</v>
      </c>
      <c r="D2140" s="146">
        <f t="shared" si="376"/>
        <v>1</v>
      </c>
      <c r="E2140" s="146">
        <f t="shared" si="377"/>
        <v>1900</v>
      </c>
      <c r="F2140" s="287"/>
      <c r="G2140" s="287"/>
      <c r="H2140" s="287"/>
      <c r="I2140" s="288"/>
      <c r="J2140" s="287"/>
      <c r="K2140" s="288"/>
      <c r="L2140" s="134"/>
      <c r="M2140" s="133"/>
      <c r="N2140" s="288"/>
      <c r="O2140" s="134"/>
      <c r="P2140" s="166"/>
      <c r="Q2140" s="289"/>
      <c r="R2140" s="165"/>
      <c r="S2140" s="290"/>
      <c r="T2140" s="290"/>
      <c r="U2140" s="290"/>
      <c r="V2140" s="290"/>
      <c r="W2140" s="166"/>
      <c r="X2140" s="135"/>
      <c r="Y2140" s="418">
        <f t="shared" si="378"/>
        <v>0</v>
      </c>
      <c r="Z2140" s="291">
        <f t="shared" si="379"/>
        <v>0</v>
      </c>
      <c r="AA2140" s="163"/>
      <c r="AB2140" s="177" t="str">
        <f t="shared" si="380"/>
        <v/>
      </c>
      <c r="AC2140" s="283" t="str">
        <f t="shared" si="381"/>
        <v/>
      </c>
      <c r="AD2140" s="283" t="str">
        <f t="shared" si="382"/>
        <v/>
      </c>
      <c r="AE2140" s="163"/>
      <c r="AF2140" s="162"/>
      <c r="AP2140" s="581"/>
    </row>
    <row r="2141" spans="1:42" s="141" customFormat="1">
      <c r="A2141" s="134">
        <v>2132</v>
      </c>
      <c r="B2141" s="286"/>
      <c r="C2141" s="146">
        <f t="shared" si="375"/>
        <v>0</v>
      </c>
      <c r="D2141" s="146">
        <f t="shared" si="376"/>
        <v>1</v>
      </c>
      <c r="E2141" s="146">
        <f t="shared" si="377"/>
        <v>1900</v>
      </c>
      <c r="F2141" s="287"/>
      <c r="G2141" s="287"/>
      <c r="H2141" s="287"/>
      <c r="I2141" s="288"/>
      <c r="J2141" s="287"/>
      <c r="K2141" s="288"/>
      <c r="L2141" s="134"/>
      <c r="M2141" s="133"/>
      <c r="N2141" s="288"/>
      <c r="O2141" s="134"/>
      <c r="P2141" s="166"/>
      <c r="Q2141" s="289"/>
      <c r="R2141" s="165"/>
      <c r="S2141" s="290"/>
      <c r="T2141" s="290"/>
      <c r="U2141" s="290"/>
      <c r="V2141" s="290"/>
      <c r="W2141" s="166"/>
      <c r="X2141" s="135"/>
      <c r="Y2141" s="418">
        <f t="shared" si="378"/>
        <v>0</v>
      </c>
      <c r="Z2141" s="291">
        <f t="shared" si="379"/>
        <v>0</v>
      </c>
      <c r="AA2141" s="163"/>
      <c r="AB2141" s="177" t="str">
        <f t="shared" si="380"/>
        <v/>
      </c>
      <c r="AC2141" s="283" t="str">
        <f t="shared" si="381"/>
        <v/>
      </c>
      <c r="AD2141" s="283" t="str">
        <f t="shared" si="382"/>
        <v/>
      </c>
      <c r="AE2141" s="163"/>
      <c r="AF2141" s="162"/>
      <c r="AP2141" s="581"/>
    </row>
    <row r="2142" spans="1:42" s="141" customFormat="1">
      <c r="A2142" s="134">
        <v>2133</v>
      </c>
      <c r="B2142" s="286"/>
      <c r="C2142" s="146">
        <f t="shared" si="375"/>
        <v>0</v>
      </c>
      <c r="D2142" s="146">
        <f t="shared" si="376"/>
        <v>1</v>
      </c>
      <c r="E2142" s="146">
        <f t="shared" si="377"/>
        <v>1900</v>
      </c>
      <c r="F2142" s="287"/>
      <c r="G2142" s="287"/>
      <c r="H2142" s="287"/>
      <c r="I2142" s="288"/>
      <c r="J2142" s="287"/>
      <c r="K2142" s="288"/>
      <c r="L2142" s="134"/>
      <c r="M2142" s="133"/>
      <c r="N2142" s="288"/>
      <c r="O2142" s="134"/>
      <c r="P2142" s="166"/>
      <c r="Q2142" s="289"/>
      <c r="R2142" s="165"/>
      <c r="S2142" s="290"/>
      <c r="T2142" s="290"/>
      <c r="U2142" s="290"/>
      <c r="V2142" s="290"/>
      <c r="W2142" s="166"/>
      <c r="X2142" s="135"/>
      <c r="Y2142" s="418">
        <f t="shared" si="378"/>
        <v>0</v>
      </c>
      <c r="Z2142" s="291">
        <f t="shared" si="379"/>
        <v>0</v>
      </c>
      <c r="AA2142" s="163"/>
      <c r="AB2142" s="177" t="str">
        <f t="shared" si="380"/>
        <v/>
      </c>
      <c r="AC2142" s="283" t="str">
        <f t="shared" si="381"/>
        <v/>
      </c>
      <c r="AD2142" s="283" t="str">
        <f t="shared" si="382"/>
        <v/>
      </c>
      <c r="AE2142" s="163"/>
      <c r="AF2142" s="162"/>
      <c r="AP2142" s="581"/>
    </row>
    <row r="2143" spans="1:42" s="141" customFormat="1">
      <c r="A2143" s="134">
        <v>2134</v>
      </c>
      <c r="B2143" s="286"/>
      <c r="C2143" s="146">
        <f t="shared" si="375"/>
        <v>0</v>
      </c>
      <c r="D2143" s="146">
        <f t="shared" si="376"/>
        <v>1</v>
      </c>
      <c r="E2143" s="146">
        <f t="shared" si="377"/>
        <v>1900</v>
      </c>
      <c r="F2143" s="287"/>
      <c r="G2143" s="287"/>
      <c r="H2143" s="287"/>
      <c r="I2143" s="288"/>
      <c r="J2143" s="287"/>
      <c r="K2143" s="288"/>
      <c r="L2143" s="134"/>
      <c r="M2143" s="133"/>
      <c r="N2143" s="288"/>
      <c r="O2143" s="134"/>
      <c r="P2143" s="166"/>
      <c r="Q2143" s="289"/>
      <c r="R2143" s="165"/>
      <c r="S2143" s="290"/>
      <c r="T2143" s="290"/>
      <c r="U2143" s="290"/>
      <c r="V2143" s="290"/>
      <c r="W2143" s="166"/>
      <c r="X2143" s="135"/>
      <c r="Y2143" s="418">
        <f t="shared" si="378"/>
        <v>0</v>
      </c>
      <c r="Z2143" s="291">
        <f t="shared" si="379"/>
        <v>0</v>
      </c>
      <c r="AA2143" s="163"/>
      <c r="AB2143" s="177" t="str">
        <f t="shared" si="380"/>
        <v/>
      </c>
      <c r="AC2143" s="283" t="str">
        <f t="shared" si="381"/>
        <v/>
      </c>
      <c r="AD2143" s="283" t="str">
        <f t="shared" si="382"/>
        <v/>
      </c>
      <c r="AE2143" s="163"/>
      <c r="AF2143" s="162"/>
      <c r="AP2143" s="581"/>
    </row>
    <row r="2144" spans="1:42" s="141" customFormat="1">
      <c r="A2144" s="134">
        <v>2135</v>
      </c>
      <c r="B2144" s="286"/>
      <c r="C2144" s="146">
        <f t="shared" si="375"/>
        <v>0</v>
      </c>
      <c r="D2144" s="146">
        <f t="shared" si="376"/>
        <v>1</v>
      </c>
      <c r="E2144" s="146">
        <f t="shared" si="377"/>
        <v>1900</v>
      </c>
      <c r="F2144" s="287"/>
      <c r="G2144" s="287"/>
      <c r="H2144" s="287"/>
      <c r="I2144" s="288"/>
      <c r="J2144" s="287"/>
      <c r="K2144" s="288"/>
      <c r="L2144" s="134"/>
      <c r="M2144" s="133"/>
      <c r="N2144" s="288"/>
      <c r="O2144" s="134"/>
      <c r="P2144" s="166"/>
      <c r="Q2144" s="289"/>
      <c r="R2144" s="165"/>
      <c r="S2144" s="290"/>
      <c r="T2144" s="290"/>
      <c r="U2144" s="290"/>
      <c r="V2144" s="290"/>
      <c r="W2144" s="166"/>
      <c r="X2144" s="135"/>
      <c r="Y2144" s="418">
        <f t="shared" si="378"/>
        <v>0</v>
      </c>
      <c r="Z2144" s="291">
        <f t="shared" si="379"/>
        <v>0</v>
      </c>
      <c r="AA2144" s="163"/>
      <c r="AB2144" s="177" t="str">
        <f t="shared" si="380"/>
        <v/>
      </c>
      <c r="AC2144" s="283" t="str">
        <f t="shared" si="381"/>
        <v/>
      </c>
      <c r="AD2144" s="283" t="str">
        <f t="shared" si="382"/>
        <v/>
      </c>
      <c r="AE2144" s="163"/>
      <c r="AF2144" s="162"/>
      <c r="AP2144" s="581"/>
    </row>
    <row r="2145" spans="1:42" s="141" customFormat="1">
      <c r="A2145" s="134">
        <v>2136</v>
      </c>
      <c r="B2145" s="286"/>
      <c r="C2145" s="146">
        <f t="shared" si="375"/>
        <v>0</v>
      </c>
      <c r="D2145" s="146">
        <f t="shared" si="376"/>
        <v>1</v>
      </c>
      <c r="E2145" s="146">
        <f t="shared" si="377"/>
        <v>1900</v>
      </c>
      <c r="F2145" s="287"/>
      <c r="G2145" s="287"/>
      <c r="H2145" s="287"/>
      <c r="I2145" s="288"/>
      <c r="J2145" s="287"/>
      <c r="K2145" s="288"/>
      <c r="L2145" s="134"/>
      <c r="M2145" s="133"/>
      <c r="N2145" s="288"/>
      <c r="O2145" s="134"/>
      <c r="P2145" s="166"/>
      <c r="Q2145" s="289"/>
      <c r="R2145" s="165"/>
      <c r="S2145" s="290"/>
      <c r="T2145" s="290"/>
      <c r="U2145" s="290"/>
      <c r="V2145" s="290"/>
      <c r="W2145" s="166"/>
      <c r="X2145" s="135"/>
      <c r="Y2145" s="418">
        <f t="shared" si="378"/>
        <v>0</v>
      </c>
      <c r="Z2145" s="291">
        <f t="shared" si="379"/>
        <v>0</v>
      </c>
      <c r="AA2145" s="163"/>
      <c r="AB2145" s="177" t="str">
        <f t="shared" si="380"/>
        <v/>
      </c>
      <c r="AC2145" s="283" t="str">
        <f t="shared" si="381"/>
        <v/>
      </c>
      <c r="AD2145" s="283" t="str">
        <f t="shared" si="382"/>
        <v/>
      </c>
      <c r="AE2145" s="163"/>
      <c r="AF2145" s="162"/>
      <c r="AP2145" s="581"/>
    </row>
    <row r="2146" spans="1:42" s="141" customFormat="1">
      <c r="A2146" s="134">
        <v>2137</v>
      </c>
      <c r="B2146" s="286"/>
      <c r="C2146" s="146">
        <f t="shared" si="375"/>
        <v>0</v>
      </c>
      <c r="D2146" s="146">
        <f t="shared" si="376"/>
        <v>1</v>
      </c>
      <c r="E2146" s="146">
        <f t="shared" si="377"/>
        <v>1900</v>
      </c>
      <c r="F2146" s="287"/>
      <c r="G2146" s="287"/>
      <c r="H2146" s="287"/>
      <c r="I2146" s="288"/>
      <c r="J2146" s="287"/>
      <c r="K2146" s="288"/>
      <c r="L2146" s="134"/>
      <c r="M2146" s="133"/>
      <c r="N2146" s="288"/>
      <c r="O2146" s="134"/>
      <c r="P2146" s="166"/>
      <c r="Q2146" s="289"/>
      <c r="R2146" s="165"/>
      <c r="S2146" s="290"/>
      <c r="T2146" s="290"/>
      <c r="U2146" s="290"/>
      <c r="V2146" s="290"/>
      <c r="W2146" s="166"/>
      <c r="X2146" s="135"/>
      <c r="Y2146" s="418">
        <f t="shared" si="378"/>
        <v>0</v>
      </c>
      <c r="Z2146" s="291">
        <f t="shared" si="379"/>
        <v>0</v>
      </c>
      <c r="AA2146" s="163"/>
      <c r="AB2146" s="177" t="str">
        <f t="shared" si="380"/>
        <v/>
      </c>
      <c r="AC2146" s="283" t="str">
        <f t="shared" si="381"/>
        <v/>
      </c>
      <c r="AD2146" s="283" t="str">
        <f t="shared" si="382"/>
        <v/>
      </c>
      <c r="AE2146" s="163"/>
      <c r="AF2146" s="162"/>
      <c r="AP2146" s="581"/>
    </row>
    <row r="2147" spans="1:42" s="141" customFormat="1">
      <c r="A2147" s="134">
        <v>2138</v>
      </c>
      <c r="B2147" s="286"/>
      <c r="C2147" s="146">
        <f t="shared" si="375"/>
        <v>0</v>
      </c>
      <c r="D2147" s="146">
        <f t="shared" si="376"/>
        <v>1</v>
      </c>
      <c r="E2147" s="146">
        <f t="shared" si="377"/>
        <v>1900</v>
      </c>
      <c r="F2147" s="287"/>
      <c r="G2147" s="287"/>
      <c r="H2147" s="287"/>
      <c r="I2147" s="288"/>
      <c r="J2147" s="287"/>
      <c r="K2147" s="288"/>
      <c r="L2147" s="134"/>
      <c r="M2147" s="133"/>
      <c r="N2147" s="288"/>
      <c r="O2147" s="134"/>
      <c r="P2147" s="166"/>
      <c r="Q2147" s="289"/>
      <c r="R2147" s="165"/>
      <c r="S2147" s="290"/>
      <c r="T2147" s="290"/>
      <c r="U2147" s="290"/>
      <c r="V2147" s="290"/>
      <c r="W2147" s="166"/>
      <c r="X2147" s="135"/>
      <c r="Y2147" s="418">
        <f t="shared" si="378"/>
        <v>0</v>
      </c>
      <c r="Z2147" s="291">
        <f t="shared" si="379"/>
        <v>0</v>
      </c>
      <c r="AA2147" s="163"/>
      <c r="AB2147" s="177" t="str">
        <f t="shared" si="380"/>
        <v/>
      </c>
      <c r="AC2147" s="283" t="str">
        <f t="shared" si="381"/>
        <v/>
      </c>
      <c r="AD2147" s="283" t="str">
        <f t="shared" si="382"/>
        <v/>
      </c>
      <c r="AE2147" s="163"/>
      <c r="AF2147" s="162"/>
      <c r="AP2147" s="581"/>
    </row>
    <row r="2148" spans="1:42" s="141" customFormat="1">
      <c r="A2148" s="134">
        <v>2139</v>
      </c>
      <c r="B2148" s="286"/>
      <c r="C2148" s="146">
        <f t="shared" si="375"/>
        <v>0</v>
      </c>
      <c r="D2148" s="146">
        <f t="shared" si="376"/>
        <v>1</v>
      </c>
      <c r="E2148" s="146">
        <f t="shared" si="377"/>
        <v>1900</v>
      </c>
      <c r="F2148" s="287"/>
      <c r="G2148" s="287"/>
      <c r="H2148" s="287"/>
      <c r="I2148" s="288"/>
      <c r="J2148" s="287"/>
      <c r="K2148" s="288"/>
      <c r="L2148" s="134"/>
      <c r="M2148" s="133"/>
      <c r="N2148" s="288"/>
      <c r="O2148" s="134"/>
      <c r="P2148" s="166"/>
      <c r="Q2148" s="289"/>
      <c r="R2148" s="165"/>
      <c r="S2148" s="290"/>
      <c r="T2148" s="290"/>
      <c r="U2148" s="290"/>
      <c r="V2148" s="290"/>
      <c r="W2148" s="166"/>
      <c r="X2148" s="135"/>
      <c r="Y2148" s="418">
        <f t="shared" si="378"/>
        <v>0</v>
      </c>
      <c r="Z2148" s="291">
        <f t="shared" si="379"/>
        <v>0</v>
      </c>
      <c r="AA2148" s="163"/>
      <c r="AB2148" s="177" t="str">
        <f t="shared" si="380"/>
        <v/>
      </c>
      <c r="AC2148" s="283" t="str">
        <f t="shared" si="381"/>
        <v/>
      </c>
      <c r="AD2148" s="283" t="str">
        <f t="shared" si="382"/>
        <v/>
      </c>
      <c r="AE2148" s="163"/>
      <c r="AF2148" s="162"/>
      <c r="AP2148" s="581"/>
    </row>
    <row r="2149" spans="1:42" s="141" customFormat="1">
      <c r="A2149" s="134">
        <v>2140</v>
      </c>
      <c r="B2149" s="286"/>
      <c r="C2149" s="146">
        <f t="shared" si="375"/>
        <v>0</v>
      </c>
      <c r="D2149" s="146">
        <f t="shared" si="376"/>
        <v>1</v>
      </c>
      <c r="E2149" s="146">
        <f t="shared" si="377"/>
        <v>1900</v>
      </c>
      <c r="F2149" s="287"/>
      <c r="G2149" s="287"/>
      <c r="H2149" s="287"/>
      <c r="I2149" s="288"/>
      <c r="J2149" s="287"/>
      <c r="K2149" s="288"/>
      <c r="L2149" s="134"/>
      <c r="M2149" s="133"/>
      <c r="N2149" s="288"/>
      <c r="O2149" s="134"/>
      <c r="P2149" s="166"/>
      <c r="Q2149" s="289"/>
      <c r="R2149" s="165"/>
      <c r="S2149" s="290"/>
      <c r="T2149" s="290"/>
      <c r="U2149" s="290"/>
      <c r="V2149" s="290"/>
      <c r="W2149" s="166"/>
      <c r="X2149" s="135"/>
      <c r="Y2149" s="418">
        <f t="shared" si="378"/>
        <v>0</v>
      </c>
      <c r="Z2149" s="291">
        <f t="shared" si="379"/>
        <v>0</v>
      </c>
      <c r="AA2149" s="163"/>
      <c r="AB2149" s="177" t="str">
        <f t="shared" si="380"/>
        <v/>
      </c>
      <c r="AC2149" s="283" t="str">
        <f t="shared" si="381"/>
        <v/>
      </c>
      <c r="AD2149" s="283" t="str">
        <f t="shared" si="382"/>
        <v/>
      </c>
      <c r="AE2149" s="163"/>
      <c r="AF2149" s="162"/>
      <c r="AP2149" s="581"/>
    </row>
    <row r="2150" spans="1:42" s="141" customFormat="1">
      <c r="A2150" s="134">
        <v>2141</v>
      </c>
      <c r="B2150" s="286"/>
      <c r="C2150" s="146">
        <f t="shared" si="375"/>
        <v>0</v>
      </c>
      <c r="D2150" s="146">
        <f t="shared" si="376"/>
        <v>1</v>
      </c>
      <c r="E2150" s="146">
        <f t="shared" si="377"/>
        <v>1900</v>
      </c>
      <c r="F2150" s="287"/>
      <c r="G2150" s="287"/>
      <c r="H2150" s="287"/>
      <c r="I2150" s="288"/>
      <c r="J2150" s="287"/>
      <c r="K2150" s="288"/>
      <c r="L2150" s="134"/>
      <c r="M2150" s="133"/>
      <c r="N2150" s="288"/>
      <c r="O2150" s="134"/>
      <c r="P2150" s="166"/>
      <c r="Q2150" s="289"/>
      <c r="R2150" s="165"/>
      <c r="S2150" s="290"/>
      <c r="T2150" s="290"/>
      <c r="U2150" s="290"/>
      <c r="V2150" s="290"/>
      <c r="W2150" s="166"/>
      <c r="X2150" s="135"/>
      <c r="Y2150" s="418">
        <f t="shared" si="378"/>
        <v>0</v>
      </c>
      <c r="Z2150" s="291">
        <f t="shared" si="379"/>
        <v>0</v>
      </c>
      <c r="AA2150" s="163"/>
      <c r="AB2150" s="177" t="str">
        <f t="shared" si="380"/>
        <v/>
      </c>
      <c r="AC2150" s="283" t="str">
        <f t="shared" si="381"/>
        <v/>
      </c>
      <c r="AD2150" s="283" t="str">
        <f t="shared" si="382"/>
        <v/>
      </c>
      <c r="AE2150" s="163"/>
      <c r="AF2150" s="162"/>
      <c r="AP2150" s="581"/>
    </row>
    <row r="2151" spans="1:42" s="141" customFormat="1">
      <c r="A2151" s="134">
        <v>2142</v>
      </c>
      <c r="B2151" s="286"/>
      <c r="C2151" s="146">
        <f t="shared" si="375"/>
        <v>0</v>
      </c>
      <c r="D2151" s="146">
        <f t="shared" si="376"/>
        <v>1</v>
      </c>
      <c r="E2151" s="146">
        <f t="shared" si="377"/>
        <v>1900</v>
      </c>
      <c r="F2151" s="287"/>
      <c r="G2151" s="287"/>
      <c r="H2151" s="287"/>
      <c r="I2151" s="288"/>
      <c r="J2151" s="287"/>
      <c r="K2151" s="288"/>
      <c r="L2151" s="134"/>
      <c r="M2151" s="133"/>
      <c r="N2151" s="288"/>
      <c r="O2151" s="134"/>
      <c r="P2151" s="166"/>
      <c r="Q2151" s="289"/>
      <c r="R2151" s="165"/>
      <c r="S2151" s="290"/>
      <c r="T2151" s="290"/>
      <c r="U2151" s="290"/>
      <c r="V2151" s="290"/>
      <c r="W2151" s="166"/>
      <c r="X2151" s="135"/>
      <c r="Y2151" s="418">
        <f t="shared" si="378"/>
        <v>0</v>
      </c>
      <c r="Z2151" s="291">
        <f t="shared" si="379"/>
        <v>0</v>
      </c>
      <c r="AA2151" s="163"/>
      <c r="AB2151" s="177" t="str">
        <f t="shared" si="380"/>
        <v/>
      </c>
      <c r="AC2151" s="283" t="str">
        <f t="shared" si="381"/>
        <v/>
      </c>
      <c r="AD2151" s="283" t="str">
        <f t="shared" si="382"/>
        <v/>
      </c>
      <c r="AE2151" s="163"/>
      <c r="AF2151" s="162"/>
      <c r="AP2151" s="581"/>
    </row>
    <row r="2152" spans="1:42" s="141" customFormat="1">
      <c r="A2152" s="134">
        <v>2143</v>
      </c>
      <c r="B2152" s="286"/>
      <c r="C2152" s="146">
        <f t="shared" si="375"/>
        <v>0</v>
      </c>
      <c r="D2152" s="146">
        <f t="shared" si="376"/>
        <v>1</v>
      </c>
      <c r="E2152" s="146">
        <f t="shared" si="377"/>
        <v>1900</v>
      </c>
      <c r="F2152" s="287"/>
      <c r="G2152" s="287"/>
      <c r="H2152" s="287"/>
      <c r="I2152" s="288"/>
      <c r="J2152" s="287"/>
      <c r="K2152" s="288"/>
      <c r="L2152" s="134"/>
      <c r="M2152" s="133"/>
      <c r="N2152" s="288"/>
      <c r="O2152" s="134"/>
      <c r="P2152" s="166"/>
      <c r="Q2152" s="289"/>
      <c r="R2152" s="165"/>
      <c r="S2152" s="290"/>
      <c r="T2152" s="290"/>
      <c r="U2152" s="290"/>
      <c r="V2152" s="290"/>
      <c r="W2152" s="166"/>
      <c r="X2152" s="135"/>
      <c r="Y2152" s="418">
        <f t="shared" si="378"/>
        <v>0</v>
      </c>
      <c r="Z2152" s="291">
        <f t="shared" si="379"/>
        <v>0</v>
      </c>
      <c r="AA2152" s="163"/>
      <c r="AB2152" s="177" t="str">
        <f t="shared" si="380"/>
        <v/>
      </c>
      <c r="AC2152" s="283" t="str">
        <f t="shared" si="381"/>
        <v/>
      </c>
      <c r="AD2152" s="283" t="str">
        <f t="shared" si="382"/>
        <v/>
      </c>
      <c r="AE2152" s="163"/>
      <c r="AF2152" s="162"/>
      <c r="AP2152" s="581"/>
    </row>
    <row r="2153" spans="1:42" s="141" customFormat="1">
      <c r="A2153" s="134">
        <v>2144</v>
      </c>
      <c r="B2153" s="286"/>
      <c r="C2153" s="146">
        <f t="shared" si="375"/>
        <v>0</v>
      </c>
      <c r="D2153" s="146">
        <f t="shared" si="376"/>
        <v>1</v>
      </c>
      <c r="E2153" s="146">
        <f t="shared" si="377"/>
        <v>1900</v>
      </c>
      <c r="F2153" s="287"/>
      <c r="G2153" s="287"/>
      <c r="H2153" s="287"/>
      <c r="I2153" s="288"/>
      <c r="J2153" s="287"/>
      <c r="K2153" s="288"/>
      <c r="L2153" s="134"/>
      <c r="M2153" s="133"/>
      <c r="N2153" s="288"/>
      <c r="O2153" s="134"/>
      <c r="P2153" s="166"/>
      <c r="Q2153" s="289"/>
      <c r="R2153" s="165"/>
      <c r="S2153" s="290"/>
      <c r="T2153" s="290"/>
      <c r="U2153" s="290"/>
      <c r="V2153" s="290"/>
      <c r="W2153" s="166"/>
      <c r="X2153" s="135"/>
      <c r="Y2153" s="418">
        <f t="shared" si="378"/>
        <v>0</v>
      </c>
      <c r="Z2153" s="291">
        <f t="shared" si="379"/>
        <v>0</v>
      </c>
      <c r="AA2153" s="163"/>
      <c r="AB2153" s="177" t="str">
        <f t="shared" si="380"/>
        <v/>
      </c>
      <c r="AC2153" s="283" t="str">
        <f t="shared" si="381"/>
        <v/>
      </c>
      <c r="AD2153" s="283" t="str">
        <f t="shared" si="382"/>
        <v/>
      </c>
      <c r="AE2153" s="163"/>
      <c r="AF2153" s="162"/>
      <c r="AP2153" s="581"/>
    </row>
    <row r="2154" spans="1:42" s="141" customFormat="1">
      <c r="A2154" s="134">
        <v>2145</v>
      </c>
      <c r="B2154" s="286"/>
      <c r="C2154" s="146">
        <f t="shared" si="375"/>
        <v>0</v>
      </c>
      <c r="D2154" s="146">
        <f t="shared" si="376"/>
        <v>1</v>
      </c>
      <c r="E2154" s="146">
        <f t="shared" si="377"/>
        <v>1900</v>
      </c>
      <c r="F2154" s="287"/>
      <c r="G2154" s="287"/>
      <c r="H2154" s="287"/>
      <c r="I2154" s="288"/>
      <c r="J2154" s="287"/>
      <c r="K2154" s="288"/>
      <c r="L2154" s="134"/>
      <c r="M2154" s="133"/>
      <c r="N2154" s="288"/>
      <c r="O2154" s="134"/>
      <c r="P2154" s="166"/>
      <c r="Q2154" s="289"/>
      <c r="R2154" s="165"/>
      <c r="S2154" s="290"/>
      <c r="T2154" s="290"/>
      <c r="U2154" s="290"/>
      <c r="V2154" s="290"/>
      <c r="W2154" s="166"/>
      <c r="X2154" s="135"/>
      <c r="Y2154" s="418">
        <f t="shared" si="378"/>
        <v>0</v>
      </c>
      <c r="Z2154" s="291">
        <f t="shared" si="379"/>
        <v>0</v>
      </c>
      <c r="AA2154" s="163"/>
      <c r="AB2154" s="177" t="str">
        <f t="shared" si="380"/>
        <v/>
      </c>
      <c r="AC2154" s="283" t="str">
        <f t="shared" si="381"/>
        <v/>
      </c>
      <c r="AD2154" s="283" t="str">
        <f t="shared" si="382"/>
        <v/>
      </c>
      <c r="AE2154" s="163"/>
      <c r="AF2154" s="162"/>
      <c r="AP2154" s="581"/>
    </row>
    <row r="2155" spans="1:42" s="141" customFormat="1">
      <c r="A2155" s="134">
        <v>2146</v>
      </c>
      <c r="B2155" s="286"/>
      <c r="C2155" s="146">
        <f t="shared" si="375"/>
        <v>0</v>
      </c>
      <c r="D2155" s="146">
        <f t="shared" si="376"/>
        <v>1</v>
      </c>
      <c r="E2155" s="146">
        <f t="shared" si="377"/>
        <v>1900</v>
      </c>
      <c r="F2155" s="287"/>
      <c r="G2155" s="287"/>
      <c r="H2155" s="287"/>
      <c r="I2155" s="288"/>
      <c r="J2155" s="287"/>
      <c r="K2155" s="288"/>
      <c r="L2155" s="134"/>
      <c r="M2155" s="133"/>
      <c r="N2155" s="288"/>
      <c r="O2155" s="134"/>
      <c r="P2155" s="166"/>
      <c r="Q2155" s="289"/>
      <c r="R2155" s="165"/>
      <c r="S2155" s="290"/>
      <c r="T2155" s="290"/>
      <c r="U2155" s="290"/>
      <c r="V2155" s="290"/>
      <c r="W2155" s="166"/>
      <c r="X2155" s="135"/>
      <c r="Y2155" s="418">
        <f t="shared" si="378"/>
        <v>0</v>
      </c>
      <c r="Z2155" s="291">
        <f t="shared" si="379"/>
        <v>0</v>
      </c>
      <c r="AA2155" s="163"/>
      <c r="AB2155" s="177" t="str">
        <f t="shared" si="380"/>
        <v/>
      </c>
      <c r="AC2155" s="283" t="str">
        <f t="shared" si="381"/>
        <v/>
      </c>
      <c r="AD2155" s="283" t="str">
        <f t="shared" si="382"/>
        <v/>
      </c>
      <c r="AE2155" s="163"/>
      <c r="AF2155" s="162"/>
      <c r="AP2155" s="581"/>
    </row>
    <row r="2156" spans="1:42" s="141" customFormat="1">
      <c r="A2156" s="134">
        <v>2147</v>
      </c>
      <c r="B2156" s="286"/>
      <c r="C2156" s="146">
        <f t="shared" si="375"/>
        <v>0</v>
      </c>
      <c r="D2156" s="146">
        <f t="shared" si="376"/>
        <v>1</v>
      </c>
      <c r="E2156" s="146">
        <f t="shared" si="377"/>
        <v>1900</v>
      </c>
      <c r="F2156" s="287"/>
      <c r="G2156" s="287"/>
      <c r="H2156" s="287"/>
      <c r="I2156" s="288"/>
      <c r="J2156" s="287"/>
      <c r="K2156" s="288"/>
      <c r="L2156" s="134"/>
      <c r="M2156" s="133"/>
      <c r="N2156" s="288"/>
      <c r="O2156" s="134"/>
      <c r="P2156" s="166"/>
      <c r="Q2156" s="289"/>
      <c r="R2156" s="165"/>
      <c r="S2156" s="290"/>
      <c r="T2156" s="290"/>
      <c r="U2156" s="290"/>
      <c r="V2156" s="290"/>
      <c r="W2156" s="166"/>
      <c r="X2156" s="135"/>
      <c r="Y2156" s="418">
        <f t="shared" si="378"/>
        <v>0</v>
      </c>
      <c r="Z2156" s="291">
        <f t="shared" si="379"/>
        <v>0</v>
      </c>
      <c r="AA2156" s="163"/>
      <c r="AB2156" s="177" t="str">
        <f t="shared" si="380"/>
        <v/>
      </c>
      <c r="AC2156" s="283" t="str">
        <f t="shared" si="381"/>
        <v/>
      </c>
      <c r="AD2156" s="283" t="str">
        <f t="shared" si="382"/>
        <v/>
      </c>
      <c r="AE2156" s="163"/>
      <c r="AF2156" s="162"/>
      <c r="AP2156" s="581"/>
    </row>
    <row r="2157" spans="1:42" s="141" customFormat="1">
      <c r="A2157" s="134">
        <v>2148</v>
      </c>
      <c r="B2157" s="286"/>
      <c r="C2157" s="146">
        <f t="shared" si="375"/>
        <v>0</v>
      </c>
      <c r="D2157" s="146">
        <f t="shared" si="376"/>
        <v>1</v>
      </c>
      <c r="E2157" s="146">
        <f t="shared" si="377"/>
        <v>1900</v>
      </c>
      <c r="F2157" s="287"/>
      <c r="G2157" s="287"/>
      <c r="H2157" s="287"/>
      <c r="I2157" s="288"/>
      <c r="J2157" s="287"/>
      <c r="K2157" s="288"/>
      <c r="L2157" s="134"/>
      <c r="M2157" s="133"/>
      <c r="N2157" s="288"/>
      <c r="O2157" s="134"/>
      <c r="P2157" s="166"/>
      <c r="Q2157" s="289"/>
      <c r="R2157" s="165"/>
      <c r="S2157" s="290"/>
      <c r="T2157" s="290"/>
      <c r="U2157" s="290"/>
      <c r="V2157" s="290"/>
      <c r="W2157" s="166"/>
      <c r="X2157" s="135"/>
      <c r="Y2157" s="418">
        <f t="shared" si="378"/>
        <v>0</v>
      </c>
      <c r="Z2157" s="291">
        <f t="shared" si="379"/>
        <v>0</v>
      </c>
      <c r="AA2157" s="163"/>
      <c r="AB2157" s="177" t="str">
        <f t="shared" si="380"/>
        <v/>
      </c>
      <c r="AC2157" s="283" t="str">
        <f t="shared" si="381"/>
        <v/>
      </c>
      <c r="AD2157" s="283" t="str">
        <f t="shared" si="382"/>
        <v/>
      </c>
      <c r="AE2157" s="163"/>
      <c r="AF2157" s="162"/>
      <c r="AP2157" s="581"/>
    </row>
    <row r="2158" spans="1:42" s="141" customFormat="1">
      <c r="A2158" s="134">
        <v>2149</v>
      </c>
      <c r="B2158" s="286"/>
      <c r="C2158" s="146">
        <f t="shared" si="375"/>
        <v>0</v>
      </c>
      <c r="D2158" s="146">
        <f t="shared" si="376"/>
        <v>1</v>
      </c>
      <c r="E2158" s="146">
        <f t="shared" si="377"/>
        <v>1900</v>
      </c>
      <c r="F2158" s="287"/>
      <c r="G2158" s="287"/>
      <c r="H2158" s="287"/>
      <c r="I2158" s="288"/>
      <c r="J2158" s="287"/>
      <c r="K2158" s="288"/>
      <c r="L2158" s="134"/>
      <c r="M2158" s="133"/>
      <c r="N2158" s="288"/>
      <c r="O2158" s="134"/>
      <c r="P2158" s="166"/>
      <c r="Q2158" s="289"/>
      <c r="R2158" s="165"/>
      <c r="S2158" s="290"/>
      <c r="T2158" s="290"/>
      <c r="U2158" s="290"/>
      <c r="V2158" s="290"/>
      <c r="W2158" s="166"/>
      <c r="X2158" s="135"/>
      <c r="Y2158" s="418">
        <f t="shared" si="378"/>
        <v>0</v>
      </c>
      <c r="Z2158" s="291">
        <f t="shared" si="379"/>
        <v>0</v>
      </c>
      <c r="AA2158" s="163"/>
      <c r="AB2158" s="177" t="str">
        <f t="shared" si="380"/>
        <v/>
      </c>
      <c r="AC2158" s="283" t="str">
        <f t="shared" si="381"/>
        <v/>
      </c>
      <c r="AD2158" s="283" t="str">
        <f t="shared" si="382"/>
        <v/>
      </c>
      <c r="AE2158" s="163"/>
      <c r="AF2158" s="162"/>
      <c r="AP2158" s="581"/>
    </row>
    <row r="2159" spans="1:42" s="141" customFormat="1">
      <c r="A2159" s="134">
        <v>2150</v>
      </c>
      <c r="B2159" s="286"/>
      <c r="C2159" s="146">
        <f t="shared" si="375"/>
        <v>0</v>
      </c>
      <c r="D2159" s="146">
        <f t="shared" si="376"/>
        <v>1</v>
      </c>
      <c r="E2159" s="146">
        <f t="shared" si="377"/>
        <v>1900</v>
      </c>
      <c r="F2159" s="287"/>
      <c r="G2159" s="287"/>
      <c r="H2159" s="287"/>
      <c r="I2159" s="288"/>
      <c r="J2159" s="287"/>
      <c r="K2159" s="288"/>
      <c r="L2159" s="134"/>
      <c r="M2159" s="133"/>
      <c r="N2159" s="288"/>
      <c r="O2159" s="134"/>
      <c r="P2159" s="166"/>
      <c r="Q2159" s="289"/>
      <c r="R2159" s="165"/>
      <c r="S2159" s="290"/>
      <c r="T2159" s="290"/>
      <c r="U2159" s="290"/>
      <c r="V2159" s="290"/>
      <c r="W2159" s="166"/>
      <c r="X2159" s="135"/>
      <c r="Y2159" s="418">
        <f t="shared" si="378"/>
        <v>0</v>
      </c>
      <c r="Z2159" s="291">
        <f t="shared" si="379"/>
        <v>0</v>
      </c>
      <c r="AA2159" s="163"/>
      <c r="AB2159" s="177" t="str">
        <f t="shared" si="380"/>
        <v/>
      </c>
      <c r="AC2159" s="283" t="str">
        <f t="shared" si="381"/>
        <v/>
      </c>
      <c r="AD2159" s="283" t="str">
        <f t="shared" si="382"/>
        <v/>
      </c>
      <c r="AE2159" s="163"/>
      <c r="AF2159" s="162"/>
      <c r="AP2159" s="581"/>
    </row>
    <row r="2160" spans="1:42" s="141" customFormat="1">
      <c r="A2160" s="134">
        <v>2151</v>
      </c>
      <c r="B2160" s="286"/>
      <c r="C2160" s="146">
        <f t="shared" si="375"/>
        <v>0</v>
      </c>
      <c r="D2160" s="146">
        <f t="shared" si="376"/>
        <v>1</v>
      </c>
      <c r="E2160" s="146">
        <f t="shared" si="377"/>
        <v>1900</v>
      </c>
      <c r="F2160" s="287"/>
      <c r="G2160" s="287"/>
      <c r="H2160" s="287"/>
      <c r="I2160" s="288"/>
      <c r="J2160" s="287"/>
      <c r="K2160" s="288"/>
      <c r="L2160" s="134"/>
      <c r="M2160" s="133"/>
      <c r="N2160" s="288"/>
      <c r="O2160" s="134"/>
      <c r="P2160" s="166"/>
      <c r="Q2160" s="289"/>
      <c r="R2160" s="165"/>
      <c r="S2160" s="290"/>
      <c r="T2160" s="290"/>
      <c r="U2160" s="290"/>
      <c r="V2160" s="290"/>
      <c r="W2160" s="166"/>
      <c r="X2160" s="135"/>
      <c r="Y2160" s="418">
        <f t="shared" si="378"/>
        <v>0</v>
      </c>
      <c r="Z2160" s="291">
        <f t="shared" si="379"/>
        <v>0</v>
      </c>
      <c r="AA2160" s="163"/>
      <c r="AB2160" s="177" t="str">
        <f t="shared" si="380"/>
        <v/>
      </c>
      <c r="AC2160" s="283" t="str">
        <f t="shared" si="381"/>
        <v/>
      </c>
      <c r="AD2160" s="283" t="str">
        <f t="shared" si="382"/>
        <v/>
      </c>
      <c r="AE2160" s="163"/>
      <c r="AF2160" s="162"/>
      <c r="AP2160" s="581"/>
    </row>
    <row r="2161" spans="1:42" s="141" customFormat="1">
      <c r="A2161" s="134">
        <v>2152</v>
      </c>
      <c r="B2161" s="286"/>
      <c r="C2161" s="146">
        <f t="shared" si="375"/>
        <v>0</v>
      </c>
      <c r="D2161" s="146">
        <f t="shared" si="376"/>
        <v>1</v>
      </c>
      <c r="E2161" s="146">
        <f t="shared" si="377"/>
        <v>1900</v>
      </c>
      <c r="F2161" s="287"/>
      <c r="G2161" s="287"/>
      <c r="H2161" s="287"/>
      <c r="I2161" s="288"/>
      <c r="J2161" s="287"/>
      <c r="K2161" s="288"/>
      <c r="L2161" s="134"/>
      <c r="M2161" s="133"/>
      <c r="N2161" s="288"/>
      <c r="O2161" s="134"/>
      <c r="P2161" s="166"/>
      <c r="Q2161" s="289"/>
      <c r="R2161" s="165"/>
      <c r="S2161" s="290"/>
      <c r="T2161" s="290"/>
      <c r="U2161" s="290"/>
      <c r="V2161" s="290"/>
      <c r="W2161" s="166"/>
      <c r="X2161" s="135"/>
      <c r="Y2161" s="418">
        <f t="shared" si="378"/>
        <v>0</v>
      </c>
      <c r="Z2161" s="291">
        <f t="shared" si="379"/>
        <v>0</v>
      </c>
      <c r="AA2161" s="163"/>
      <c r="AB2161" s="177" t="str">
        <f t="shared" si="380"/>
        <v/>
      </c>
      <c r="AC2161" s="283" t="str">
        <f t="shared" si="381"/>
        <v/>
      </c>
      <c r="AD2161" s="283" t="str">
        <f t="shared" si="382"/>
        <v/>
      </c>
      <c r="AE2161" s="163"/>
      <c r="AF2161" s="162"/>
      <c r="AP2161" s="581"/>
    </row>
    <row r="2162" spans="1:42" s="141" customFormat="1">
      <c r="A2162" s="134">
        <v>2153</v>
      </c>
      <c r="B2162" s="286"/>
      <c r="C2162" s="146">
        <f t="shared" si="375"/>
        <v>0</v>
      </c>
      <c r="D2162" s="146">
        <f t="shared" si="376"/>
        <v>1</v>
      </c>
      <c r="E2162" s="146">
        <f t="shared" si="377"/>
        <v>1900</v>
      </c>
      <c r="F2162" s="287"/>
      <c r="G2162" s="287"/>
      <c r="H2162" s="287"/>
      <c r="I2162" s="288"/>
      <c r="J2162" s="287"/>
      <c r="K2162" s="288"/>
      <c r="L2162" s="134"/>
      <c r="M2162" s="133"/>
      <c r="N2162" s="288"/>
      <c r="O2162" s="134"/>
      <c r="P2162" s="166"/>
      <c r="Q2162" s="289"/>
      <c r="R2162" s="165"/>
      <c r="S2162" s="290"/>
      <c r="T2162" s="290"/>
      <c r="U2162" s="290"/>
      <c r="V2162" s="290"/>
      <c r="W2162" s="166"/>
      <c r="X2162" s="135"/>
      <c r="Y2162" s="418">
        <f t="shared" si="378"/>
        <v>0</v>
      </c>
      <c r="Z2162" s="291">
        <f t="shared" si="379"/>
        <v>0</v>
      </c>
      <c r="AA2162" s="163"/>
      <c r="AB2162" s="177" t="str">
        <f t="shared" si="380"/>
        <v/>
      </c>
      <c r="AC2162" s="283" t="str">
        <f t="shared" si="381"/>
        <v/>
      </c>
      <c r="AD2162" s="283" t="str">
        <f t="shared" si="382"/>
        <v/>
      </c>
      <c r="AE2162" s="163"/>
      <c r="AF2162" s="162"/>
      <c r="AP2162" s="581"/>
    </row>
    <row r="2163" spans="1:42" s="141" customFormat="1">
      <c r="A2163" s="134">
        <v>2154</v>
      </c>
      <c r="B2163" s="286"/>
      <c r="C2163" s="146">
        <f t="shared" si="375"/>
        <v>0</v>
      </c>
      <c r="D2163" s="146">
        <f t="shared" si="376"/>
        <v>1</v>
      </c>
      <c r="E2163" s="146">
        <f t="shared" si="377"/>
        <v>1900</v>
      </c>
      <c r="F2163" s="287"/>
      <c r="G2163" s="287"/>
      <c r="H2163" s="287"/>
      <c r="I2163" s="288"/>
      <c r="J2163" s="287"/>
      <c r="K2163" s="288"/>
      <c r="L2163" s="134"/>
      <c r="M2163" s="133"/>
      <c r="N2163" s="288"/>
      <c r="O2163" s="134"/>
      <c r="P2163" s="166"/>
      <c r="Q2163" s="289"/>
      <c r="R2163" s="165"/>
      <c r="S2163" s="290"/>
      <c r="T2163" s="290"/>
      <c r="U2163" s="290"/>
      <c r="V2163" s="290"/>
      <c r="W2163" s="166"/>
      <c r="X2163" s="135"/>
      <c r="Y2163" s="418">
        <f t="shared" si="378"/>
        <v>0</v>
      </c>
      <c r="Z2163" s="291">
        <f t="shared" si="379"/>
        <v>0</v>
      </c>
      <c r="AA2163" s="163"/>
      <c r="AB2163" s="177" t="str">
        <f t="shared" si="380"/>
        <v/>
      </c>
      <c r="AC2163" s="283" t="str">
        <f t="shared" si="381"/>
        <v/>
      </c>
      <c r="AD2163" s="283" t="str">
        <f t="shared" si="382"/>
        <v/>
      </c>
      <c r="AE2163" s="163"/>
      <c r="AF2163" s="162"/>
      <c r="AP2163" s="581"/>
    </row>
    <row r="2164" spans="1:42" s="141" customFormat="1">
      <c r="A2164" s="134">
        <v>2155</v>
      </c>
      <c r="B2164" s="286"/>
      <c r="C2164" s="146">
        <f t="shared" si="375"/>
        <v>0</v>
      </c>
      <c r="D2164" s="146">
        <f t="shared" si="376"/>
        <v>1</v>
      </c>
      <c r="E2164" s="146">
        <f t="shared" si="377"/>
        <v>1900</v>
      </c>
      <c r="F2164" s="287"/>
      <c r="G2164" s="287"/>
      <c r="H2164" s="287"/>
      <c r="I2164" s="288"/>
      <c r="J2164" s="287"/>
      <c r="K2164" s="288"/>
      <c r="L2164" s="134"/>
      <c r="M2164" s="133"/>
      <c r="N2164" s="288"/>
      <c r="O2164" s="134"/>
      <c r="P2164" s="166"/>
      <c r="Q2164" s="289"/>
      <c r="R2164" s="165"/>
      <c r="S2164" s="290"/>
      <c r="T2164" s="290"/>
      <c r="U2164" s="290"/>
      <c r="V2164" s="290"/>
      <c r="W2164" s="166"/>
      <c r="X2164" s="135"/>
      <c r="Y2164" s="418">
        <f t="shared" si="378"/>
        <v>0</v>
      </c>
      <c r="Z2164" s="291">
        <f t="shared" si="379"/>
        <v>0</v>
      </c>
      <c r="AA2164" s="163"/>
      <c r="AB2164" s="177" t="str">
        <f t="shared" si="380"/>
        <v/>
      </c>
      <c r="AC2164" s="283" t="str">
        <f t="shared" si="381"/>
        <v/>
      </c>
      <c r="AD2164" s="283" t="str">
        <f t="shared" si="382"/>
        <v/>
      </c>
      <c r="AE2164" s="163"/>
      <c r="AF2164" s="162"/>
      <c r="AP2164" s="581"/>
    </row>
    <row r="2165" spans="1:42" s="141" customFormat="1">
      <c r="A2165" s="134">
        <v>2156</v>
      </c>
      <c r="B2165" s="286"/>
      <c r="C2165" s="146">
        <f t="shared" si="375"/>
        <v>0</v>
      </c>
      <c r="D2165" s="146">
        <f t="shared" si="376"/>
        <v>1</v>
      </c>
      <c r="E2165" s="146">
        <f t="shared" si="377"/>
        <v>1900</v>
      </c>
      <c r="F2165" s="287"/>
      <c r="G2165" s="287"/>
      <c r="H2165" s="287"/>
      <c r="I2165" s="288"/>
      <c r="J2165" s="287"/>
      <c r="K2165" s="288"/>
      <c r="L2165" s="134"/>
      <c r="M2165" s="133"/>
      <c r="N2165" s="288"/>
      <c r="O2165" s="134"/>
      <c r="P2165" s="166"/>
      <c r="Q2165" s="289"/>
      <c r="R2165" s="165"/>
      <c r="S2165" s="290"/>
      <c r="T2165" s="290"/>
      <c r="U2165" s="290"/>
      <c r="V2165" s="290"/>
      <c r="W2165" s="166"/>
      <c r="X2165" s="135"/>
      <c r="Y2165" s="418">
        <f t="shared" si="378"/>
        <v>0</v>
      </c>
      <c r="Z2165" s="291">
        <f t="shared" si="379"/>
        <v>0</v>
      </c>
      <c r="AA2165" s="163"/>
      <c r="AB2165" s="177" t="str">
        <f t="shared" si="380"/>
        <v/>
      </c>
      <c r="AC2165" s="283" t="str">
        <f t="shared" si="381"/>
        <v/>
      </c>
      <c r="AD2165" s="283" t="str">
        <f t="shared" si="382"/>
        <v/>
      </c>
      <c r="AE2165" s="163"/>
      <c r="AF2165" s="162"/>
      <c r="AP2165" s="581"/>
    </row>
    <row r="2166" spans="1:42" s="141" customFormat="1">
      <c r="A2166" s="134">
        <v>2157</v>
      </c>
      <c r="B2166" s="286"/>
      <c r="C2166" s="146">
        <f t="shared" si="375"/>
        <v>0</v>
      </c>
      <c r="D2166" s="146">
        <f t="shared" si="376"/>
        <v>1</v>
      </c>
      <c r="E2166" s="146">
        <f t="shared" si="377"/>
        <v>1900</v>
      </c>
      <c r="F2166" s="287"/>
      <c r="G2166" s="287"/>
      <c r="H2166" s="287"/>
      <c r="I2166" s="288"/>
      <c r="J2166" s="287"/>
      <c r="K2166" s="288"/>
      <c r="L2166" s="134"/>
      <c r="M2166" s="133"/>
      <c r="N2166" s="288"/>
      <c r="O2166" s="134"/>
      <c r="P2166" s="166"/>
      <c r="Q2166" s="289"/>
      <c r="R2166" s="165"/>
      <c r="S2166" s="290"/>
      <c r="T2166" s="290"/>
      <c r="U2166" s="290"/>
      <c r="V2166" s="290"/>
      <c r="W2166" s="166"/>
      <c r="X2166" s="135"/>
      <c r="Y2166" s="418">
        <f t="shared" si="378"/>
        <v>0</v>
      </c>
      <c r="Z2166" s="291">
        <f t="shared" si="379"/>
        <v>0</v>
      </c>
      <c r="AA2166" s="163"/>
      <c r="AB2166" s="177" t="str">
        <f t="shared" si="380"/>
        <v/>
      </c>
      <c r="AC2166" s="283" t="str">
        <f t="shared" si="381"/>
        <v/>
      </c>
      <c r="AD2166" s="283" t="str">
        <f t="shared" si="382"/>
        <v/>
      </c>
      <c r="AE2166" s="163"/>
      <c r="AF2166" s="162"/>
      <c r="AP2166" s="581"/>
    </row>
    <row r="2167" spans="1:42" s="141" customFormat="1">
      <c r="A2167" s="134">
        <v>2158</v>
      </c>
      <c r="B2167" s="286"/>
      <c r="C2167" s="146">
        <f t="shared" si="375"/>
        <v>0</v>
      </c>
      <c r="D2167" s="146">
        <f t="shared" si="376"/>
        <v>1</v>
      </c>
      <c r="E2167" s="146">
        <f t="shared" si="377"/>
        <v>1900</v>
      </c>
      <c r="F2167" s="287"/>
      <c r="G2167" s="287"/>
      <c r="H2167" s="287"/>
      <c r="I2167" s="288"/>
      <c r="J2167" s="287"/>
      <c r="K2167" s="288"/>
      <c r="L2167" s="134"/>
      <c r="M2167" s="133"/>
      <c r="N2167" s="288"/>
      <c r="O2167" s="134"/>
      <c r="P2167" s="166"/>
      <c r="Q2167" s="289"/>
      <c r="R2167" s="165"/>
      <c r="S2167" s="290"/>
      <c r="T2167" s="290"/>
      <c r="U2167" s="290"/>
      <c r="V2167" s="290"/>
      <c r="W2167" s="166"/>
      <c r="X2167" s="135"/>
      <c r="Y2167" s="418">
        <f t="shared" si="378"/>
        <v>0</v>
      </c>
      <c r="Z2167" s="291">
        <f t="shared" si="379"/>
        <v>0</v>
      </c>
      <c r="AA2167" s="163"/>
      <c r="AB2167" s="177" t="str">
        <f t="shared" si="380"/>
        <v/>
      </c>
      <c r="AC2167" s="283" t="str">
        <f t="shared" si="381"/>
        <v/>
      </c>
      <c r="AD2167" s="283" t="str">
        <f t="shared" si="382"/>
        <v/>
      </c>
      <c r="AE2167" s="163"/>
      <c r="AF2167" s="162"/>
      <c r="AP2167" s="581"/>
    </row>
    <row r="2168" spans="1:42" s="141" customFormat="1">
      <c r="A2168" s="134">
        <v>2159</v>
      </c>
      <c r="B2168" s="286"/>
      <c r="C2168" s="146">
        <f t="shared" si="375"/>
        <v>0</v>
      </c>
      <c r="D2168" s="146">
        <f t="shared" si="376"/>
        <v>1</v>
      </c>
      <c r="E2168" s="146">
        <f t="shared" si="377"/>
        <v>1900</v>
      </c>
      <c r="F2168" s="287"/>
      <c r="G2168" s="287"/>
      <c r="H2168" s="287"/>
      <c r="I2168" s="288"/>
      <c r="J2168" s="287"/>
      <c r="K2168" s="288"/>
      <c r="L2168" s="134"/>
      <c r="M2168" s="133"/>
      <c r="N2168" s="288"/>
      <c r="O2168" s="134"/>
      <c r="P2168" s="166"/>
      <c r="Q2168" s="289"/>
      <c r="R2168" s="165"/>
      <c r="S2168" s="290"/>
      <c r="T2168" s="290"/>
      <c r="U2168" s="290"/>
      <c r="V2168" s="290"/>
      <c r="W2168" s="166"/>
      <c r="X2168" s="135"/>
      <c r="Y2168" s="418">
        <f t="shared" si="378"/>
        <v>0</v>
      </c>
      <c r="Z2168" s="291">
        <f t="shared" si="379"/>
        <v>0</v>
      </c>
      <c r="AA2168" s="163"/>
      <c r="AB2168" s="177" t="str">
        <f t="shared" si="380"/>
        <v/>
      </c>
      <c r="AC2168" s="283" t="str">
        <f t="shared" si="381"/>
        <v/>
      </c>
      <c r="AD2168" s="283" t="str">
        <f t="shared" si="382"/>
        <v/>
      </c>
      <c r="AE2168" s="163"/>
      <c r="AF2168" s="162"/>
      <c r="AP2168" s="581"/>
    </row>
    <row r="2169" spans="1:42" s="141" customFormat="1">
      <c r="A2169" s="134">
        <v>2160</v>
      </c>
      <c r="B2169" s="286"/>
      <c r="C2169" s="146">
        <f t="shared" si="375"/>
        <v>0</v>
      </c>
      <c r="D2169" s="146">
        <f t="shared" si="376"/>
        <v>1</v>
      </c>
      <c r="E2169" s="146">
        <f t="shared" si="377"/>
        <v>1900</v>
      </c>
      <c r="F2169" s="287"/>
      <c r="G2169" s="287"/>
      <c r="H2169" s="287"/>
      <c r="I2169" s="288"/>
      <c r="J2169" s="287"/>
      <c r="K2169" s="288"/>
      <c r="L2169" s="134"/>
      <c r="M2169" s="133"/>
      <c r="N2169" s="288"/>
      <c r="O2169" s="134"/>
      <c r="P2169" s="166"/>
      <c r="Q2169" s="289"/>
      <c r="R2169" s="165"/>
      <c r="S2169" s="290"/>
      <c r="T2169" s="290"/>
      <c r="U2169" s="290"/>
      <c r="V2169" s="290"/>
      <c r="W2169" s="166"/>
      <c r="X2169" s="135"/>
      <c r="Y2169" s="418">
        <f t="shared" si="378"/>
        <v>0</v>
      </c>
      <c r="Z2169" s="291">
        <f t="shared" si="379"/>
        <v>0</v>
      </c>
      <c r="AA2169" s="163"/>
      <c r="AB2169" s="177" t="str">
        <f t="shared" si="380"/>
        <v/>
      </c>
      <c r="AC2169" s="283" t="str">
        <f t="shared" si="381"/>
        <v/>
      </c>
      <c r="AD2169" s="283" t="str">
        <f t="shared" si="382"/>
        <v/>
      </c>
      <c r="AE2169" s="163"/>
      <c r="AF2169" s="162"/>
      <c r="AP2169" s="581"/>
    </row>
    <row r="2170" spans="1:42" s="141" customFormat="1">
      <c r="A2170" s="134">
        <v>2161</v>
      </c>
      <c r="B2170" s="286"/>
      <c r="C2170" s="146">
        <f t="shared" si="375"/>
        <v>0</v>
      </c>
      <c r="D2170" s="146">
        <f t="shared" si="376"/>
        <v>1</v>
      </c>
      <c r="E2170" s="146">
        <f t="shared" si="377"/>
        <v>1900</v>
      </c>
      <c r="F2170" s="287"/>
      <c r="G2170" s="287"/>
      <c r="H2170" s="287"/>
      <c r="I2170" s="288"/>
      <c r="J2170" s="287"/>
      <c r="K2170" s="288"/>
      <c r="L2170" s="134"/>
      <c r="M2170" s="133"/>
      <c r="N2170" s="288"/>
      <c r="O2170" s="134"/>
      <c r="P2170" s="166"/>
      <c r="Q2170" s="289"/>
      <c r="R2170" s="165"/>
      <c r="S2170" s="290"/>
      <c r="T2170" s="290"/>
      <c r="U2170" s="290"/>
      <c r="V2170" s="290"/>
      <c r="W2170" s="166"/>
      <c r="X2170" s="135"/>
      <c r="Y2170" s="418">
        <f t="shared" si="378"/>
        <v>0</v>
      </c>
      <c r="Z2170" s="291">
        <f t="shared" si="379"/>
        <v>0</v>
      </c>
      <c r="AA2170" s="163"/>
      <c r="AB2170" s="177" t="str">
        <f t="shared" si="380"/>
        <v/>
      </c>
      <c r="AC2170" s="283" t="str">
        <f t="shared" si="381"/>
        <v/>
      </c>
      <c r="AD2170" s="283" t="str">
        <f t="shared" si="382"/>
        <v/>
      </c>
      <c r="AE2170" s="163"/>
      <c r="AF2170" s="162"/>
      <c r="AP2170" s="581"/>
    </row>
    <row r="2171" spans="1:42" s="141" customFormat="1">
      <c r="A2171" s="134">
        <v>2162</v>
      </c>
      <c r="B2171" s="286"/>
      <c r="C2171" s="146">
        <f t="shared" si="375"/>
        <v>0</v>
      </c>
      <c r="D2171" s="146">
        <f t="shared" si="376"/>
        <v>1</v>
      </c>
      <c r="E2171" s="146">
        <f t="shared" si="377"/>
        <v>1900</v>
      </c>
      <c r="F2171" s="287"/>
      <c r="G2171" s="287"/>
      <c r="H2171" s="287"/>
      <c r="I2171" s="288"/>
      <c r="J2171" s="287"/>
      <c r="K2171" s="288"/>
      <c r="L2171" s="134"/>
      <c r="M2171" s="133"/>
      <c r="N2171" s="288"/>
      <c r="O2171" s="134"/>
      <c r="P2171" s="166"/>
      <c r="Q2171" s="289"/>
      <c r="R2171" s="165"/>
      <c r="S2171" s="290"/>
      <c r="T2171" s="290"/>
      <c r="U2171" s="290"/>
      <c r="V2171" s="290"/>
      <c r="W2171" s="166"/>
      <c r="X2171" s="135"/>
      <c r="Y2171" s="418">
        <f t="shared" si="378"/>
        <v>0</v>
      </c>
      <c r="Z2171" s="291">
        <f t="shared" si="379"/>
        <v>0</v>
      </c>
      <c r="AA2171" s="163"/>
      <c r="AB2171" s="177" t="str">
        <f t="shared" si="380"/>
        <v/>
      </c>
      <c r="AC2171" s="283" t="str">
        <f t="shared" si="381"/>
        <v/>
      </c>
      <c r="AD2171" s="283" t="str">
        <f t="shared" si="382"/>
        <v/>
      </c>
      <c r="AE2171" s="163"/>
      <c r="AF2171" s="162"/>
      <c r="AP2171" s="581"/>
    </row>
    <row r="2172" spans="1:42" s="141" customFormat="1">
      <c r="A2172" s="134">
        <v>2163</v>
      </c>
      <c r="B2172" s="286"/>
      <c r="C2172" s="146">
        <f t="shared" si="375"/>
        <v>0</v>
      </c>
      <c r="D2172" s="146">
        <f t="shared" si="376"/>
        <v>1</v>
      </c>
      <c r="E2172" s="146">
        <f t="shared" si="377"/>
        <v>1900</v>
      </c>
      <c r="F2172" s="287"/>
      <c r="G2172" s="287"/>
      <c r="H2172" s="287"/>
      <c r="I2172" s="288"/>
      <c r="J2172" s="287"/>
      <c r="K2172" s="288"/>
      <c r="L2172" s="134"/>
      <c r="M2172" s="133"/>
      <c r="N2172" s="288"/>
      <c r="O2172" s="134"/>
      <c r="P2172" s="166"/>
      <c r="Q2172" s="289"/>
      <c r="R2172" s="165"/>
      <c r="S2172" s="290"/>
      <c r="T2172" s="290"/>
      <c r="U2172" s="290"/>
      <c r="V2172" s="290"/>
      <c r="W2172" s="166"/>
      <c r="X2172" s="135"/>
      <c r="Y2172" s="418">
        <f t="shared" si="378"/>
        <v>0</v>
      </c>
      <c r="Z2172" s="291">
        <f t="shared" si="379"/>
        <v>0</v>
      </c>
      <c r="AA2172" s="163"/>
      <c r="AB2172" s="177" t="str">
        <f t="shared" si="380"/>
        <v/>
      </c>
      <c r="AC2172" s="283" t="str">
        <f t="shared" si="381"/>
        <v/>
      </c>
      <c r="AD2172" s="283" t="str">
        <f t="shared" si="382"/>
        <v/>
      </c>
      <c r="AE2172" s="163"/>
      <c r="AF2172" s="162"/>
      <c r="AP2172" s="581"/>
    </row>
    <row r="2173" spans="1:42" s="141" customFormat="1">
      <c r="A2173" s="134">
        <v>2164</v>
      </c>
      <c r="B2173" s="286"/>
      <c r="C2173" s="146">
        <f t="shared" si="375"/>
        <v>0</v>
      </c>
      <c r="D2173" s="146">
        <f t="shared" si="376"/>
        <v>1</v>
      </c>
      <c r="E2173" s="146">
        <f t="shared" si="377"/>
        <v>1900</v>
      </c>
      <c r="F2173" s="287"/>
      <c r="G2173" s="287"/>
      <c r="H2173" s="287"/>
      <c r="I2173" s="288"/>
      <c r="J2173" s="287"/>
      <c r="K2173" s="288"/>
      <c r="L2173" s="134"/>
      <c r="M2173" s="133"/>
      <c r="N2173" s="288"/>
      <c r="O2173" s="134"/>
      <c r="P2173" s="166"/>
      <c r="Q2173" s="289"/>
      <c r="R2173" s="165"/>
      <c r="S2173" s="290"/>
      <c r="T2173" s="290"/>
      <c r="U2173" s="290"/>
      <c r="V2173" s="290"/>
      <c r="W2173" s="166"/>
      <c r="X2173" s="135"/>
      <c r="Y2173" s="418">
        <f t="shared" si="378"/>
        <v>0</v>
      </c>
      <c r="Z2173" s="291">
        <f t="shared" si="379"/>
        <v>0</v>
      </c>
      <c r="AA2173" s="163"/>
      <c r="AB2173" s="177" t="str">
        <f t="shared" si="380"/>
        <v/>
      </c>
      <c r="AC2173" s="283" t="str">
        <f t="shared" si="381"/>
        <v/>
      </c>
      <c r="AD2173" s="283" t="str">
        <f t="shared" si="382"/>
        <v/>
      </c>
      <c r="AE2173" s="163"/>
      <c r="AF2173" s="162"/>
      <c r="AP2173" s="581"/>
    </row>
    <row r="2174" spans="1:42" s="141" customFormat="1">
      <c r="A2174" s="134">
        <v>2165</v>
      </c>
      <c r="B2174" s="286"/>
      <c r="C2174" s="146">
        <f t="shared" si="375"/>
        <v>0</v>
      </c>
      <c r="D2174" s="146">
        <f t="shared" si="376"/>
        <v>1</v>
      </c>
      <c r="E2174" s="146">
        <f t="shared" si="377"/>
        <v>1900</v>
      </c>
      <c r="F2174" s="287"/>
      <c r="G2174" s="287"/>
      <c r="H2174" s="287"/>
      <c r="I2174" s="288"/>
      <c r="J2174" s="287"/>
      <c r="K2174" s="288"/>
      <c r="L2174" s="134"/>
      <c r="M2174" s="133"/>
      <c r="N2174" s="288"/>
      <c r="O2174" s="134"/>
      <c r="P2174" s="166"/>
      <c r="Q2174" s="289"/>
      <c r="R2174" s="165"/>
      <c r="S2174" s="290"/>
      <c r="T2174" s="290"/>
      <c r="U2174" s="290"/>
      <c r="V2174" s="290"/>
      <c r="W2174" s="166"/>
      <c r="X2174" s="135"/>
      <c r="Y2174" s="418">
        <f t="shared" si="378"/>
        <v>0</v>
      </c>
      <c r="Z2174" s="291">
        <f t="shared" si="379"/>
        <v>0</v>
      </c>
      <c r="AA2174" s="163"/>
      <c r="AB2174" s="177" t="str">
        <f t="shared" si="380"/>
        <v/>
      </c>
      <c r="AC2174" s="283" t="str">
        <f t="shared" si="381"/>
        <v/>
      </c>
      <c r="AD2174" s="283" t="str">
        <f t="shared" si="382"/>
        <v/>
      </c>
      <c r="AE2174" s="163"/>
      <c r="AF2174" s="162"/>
      <c r="AP2174" s="581"/>
    </row>
    <row r="2175" spans="1:42" s="141" customFormat="1">
      <c r="A2175" s="134">
        <v>2166</v>
      </c>
      <c r="B2175" s="286"/>
      <c r="C2175" s="146">
        <f t="shared" si="375"/>
        <v>0</v>
      </c>
      <c r="D2175" s="146">
        <f t="shared" si="376"/>
        <v>1</v>
      </c>
      <c r="E2175" s="146">
        <f t="shared" si="377"/>
        <v>1900</v>
      </c>
      <c r="F2175" s="287"/>
      <c r="G2175" s="287"/>
      <c r="H2175" s="287"/>
      <c r="I2175" s="288"/>
      <c r="J2175" s="287"/>
      <c r="K2175" s="288"/>
      <c r="L2175" s="134"/>
      <c r="M2175" s="133"/>
      <c r="N2175" s="288"/>
      <c r="O2175" s="134"/>
      <c r="P2175" s="166"/>
      <c r="Q2175" s="289"/>
      <c r="R2175" s="165"/>
      <c r="S2175" s="290"/>
      <c r="T2175" s="290"/>
      <c r="U2175" s="290"/>
      <c r="V2175" s="290"/>
      <c r="W2175" s="166"/>
      <c r="X2175" s="135"/>
      <c r="Y2175" s="418">
        <f t="shared" si="378"/>
        <v>0</v>
      </c>
      <c r="Z2175" s="291">
        <f t="shared" si="379"/>
        <v>0</v>
      </c>
      <c r="AA2175" s="163"/>
      <c r="AB2175" s="177" t="str">
        <f t="shared" si="380"/>
        <v/>
      </c>
      <c r="AC2175" s="283" t="str">
        <f t="shared" si="381"/>
        <v/>
      </c>
      <c r="AD2175" s="283" t="str">
        <f t="shared" si="382"/>
        <v/>
      </c>
      <c r="AE2175" s="163"/>
      <c r="AF2175" s="162"/>
      <c r="AP2175" s="581"/>
    </row>
    <row r="2176" spans="1:42" s="141" customFormat="1">
      <c r="A2176" s="134">
        <v>2167</v>
      </c>
      <c r="B2176" s="286"/>
      <c r="C2176" s="146">
        <f t="shared" si="375"/>
        <v>0</v>
      </c>
      <c r="D2176" s="146">
        <f t="shared" si="376"/>
        <v>1</v>
      </c>
      <c r="E2176" s="146">
        <f t="shared" si="377"/>
        <v>1900</v>
      </c>
      <c r="F2176" s="287"/>
      <c r="G2176" s="287"/>
      <c r="H2176" s="287"/>
      <c r="I2176" s="288"/>
      <c r="J2176" s="287"/>
      <c r="K2176" s="288"/>
      <c r="L2176" s="134"/>
      <c r="M2176" s="133"/>
      <c r="N2176" s="288"/>
      <c r="O2176" s="134"/>
      <c r="P2176" s="166"/>
      <c r="Q2176" s="289"/>
      <c r="R2176" s="165"/>
      <c r="S2176" s="290"/>
      <c r="T2176" s="290"/>
      <c r="U2176" s="290"/>
      <c r="V2176" s="290"/>
      <c r="W2176" s="166"/>
      <c r="X2176" s="135"/>
      <c r="Y2176" s="418">
        <f t="shared" si="378"/>
        <v>0</v>
      </c>
      <c r="Z2176" s="291">
        <f t="shared" si="379"/>
        <v>0</v>
      </c>
      <c r="AA2176" s="163"/>
      <c r="AB2176" s="177" t="str">
        <f t="shared" si="380"/>
        <v/>
      </c>
      <c r="AC2176" s="283" t="str">
        <f t="shared" si="381"/>
        <v/>
      </c>
      <c r="AD2176" s="283" t="str">
        <f t="shared" si="382"/>
        <v/>
      </c>
      <c r="AE2176" s="163"/>
      <c r="AF2176" s="162"/>
      <c r="AP2176" s="581"/>
    </row>
    <row r="2177" spans="1:42" s="141" customFormat="1">
      <c r="A2177" s="134">
        <v>2168</v>
      </c>
      <c r="B2177" s="286"/>
      <c r="C2177" s="146">
        <f t="shared" si="375"/>
        <v>0</v>
      </c>
      <c r="D2177" s="146">
        <f t="shared" si="376"/>
        <v>1</v>
      </c>
      <c r="E2177" s="146">
        <f t="shared" si="377"/>
        <v>1900</v>
      </c>
      <c r="F2177" s="287"/>
      <c r="G2177" s="287"/>
      <c r="H2177" s="287"/>
      <c r="I2177" s="288"/>
      <c r="J2177" s="287"/>
      <c r="K2177" s="288"/>
      <c r="L2177" s="134"/>
      <c r="M2177" s="133"/>
      <c r="N2177" s="288"/>
      <c r="O2177" s="134"/>
      <c r="P2177" s="166"/>
      <c r="Q2177" s="289"/>
      <c r="R2177" s="165"/>
      <c r="S2177" s="290"/>
      <c r="T2177" s="290"/>
      <c r="U2177" s="290"/>
      <c r="V2177" s="290"/>
      <c r="W2177" s="166"/>
      <c r="X2177" s="135"/>
      <c r="Y2177" s="418">
        <f t="shared" si="378"/>
        <v>0</v>
      </c>
      <c r="Z2177" s="291">
        <f t="shared" si="379"/>
        <v>0</v>
      </c>
      <c r="AA2177" s="163"/>
      <c r="AB2177" s="177" t="str">
        <f t="shared" si="380"/>
        <v/>
      </c>
      <c r="AC2177" s="283" t="str">
        <f t="shared" si="381"/>
        <v/>
      </c>
      <c r="AD2177" s="283" t="str">
        <f t="shared" si="382"/>
        <v/>
      </c>
      <c r="AE2177" s="163"/>
      <c r="AF2177" s="162"/>
      <c r="AP2177" s="581"/>
    </row>
    <row r="2178" spans="1:42" s="141" customFormat="1">
      <c r="A2178" s="134">
        <v>2169</v>
      </c>
      <c r="B2178" s="286"/>
      <c r="C2178" s="146">
        <f t="shared" si="375"/>
        <v>0</v>
      </c>
      <c r="D2178" s="146">
        <f t="shared" si="376"/>
        <v>1</v>
      </c>
      <c r="E2178" s="146">
        <f t="shared" si="377"/>
        <v>1900</v>
      </c>
      <c r="F2178" s="287"/>
      <c r="G2178" s="287"/>
      <c r="H2178" s="287"/>
      <c r="I2178" s="288"/>
      <c r="J2178" s="287"/>
      <c r="K2178" s="288"/>
      <c r="L2178" s="134"/>
      <c r="M2178" s="133"/>
      <c r="N2178" s="288"/>
      <c r="O2178" s="134"/>
      <c r="P2178" s="166"/>
      <c r="Q2178" s="289"/>
      <c r="R2178" s="165"/>
      <c r="S2178" s="290"/>
      <c r="T2178" s="290"/>
      <c r="U2178" s="290"/>
      <c r="V2178" s="290"/>
      <c r="W2178" s="166"/>
      <c r="X2178" s="135"/>
      <c r="Y2178" s="418">
        <f t="shared" si="378"/>
        <v>0</v>
      </c>
      <c r="Z2178" s="291">
        <f t="shared" si="379"/>
        <v>0</v>
      </c>
      <c r="AA2178" s="163"/>
      <c r="AB2178" s="177" t="str">
        <f t="shared" si="380"/>
        <v/>
      </c>
      <c r="AC2178" s="283" t="str">
        <f t="shared" si="381"/>
        <v/>
      </c>
      <c r="AD2178" s="283" t="str">
        <f t="shared" si="382"/>
        <v/>
      </c>
      <c r="AE2178" s="163"/>
      <c r="AF2178" s="162"/>
      <c r="AP2178" s="581"/>
    </row>
    <row r="2179" spans="1:42" s="141" customFormat="1">
      <c r="A2179" s="134">
        <v>2170</v>
      </c>
      <c r="B2179" s="286"/>
      <c r="C2179" s="146">
        <f t="shared" si="375"/>
        <v>0</v>
      </c>
      <c r="D2179" s="146">
        <f t="shared" si="376"/>
        <v>1</v>
      </c>
      <c r="E2179" s="146">
        <f t="shared" si="377"/>
        <v>1900</v>
      </c>
      <c r="F2179" s="287"/>
      <c r="G2179" s="287"/>
      <c r="H2179" s="287"/>
      <c r="I2179" s="288"/>
      <c r="J2179" s="287"/>
      <c r="K2179" s="288"/>
      <c r="L2179" s="134"/>
      <c r="M2179" s="133"/>
      <c r="N2179" s="288"/>
      <c r="O2179" s="134"/>
      <c r="P2179" s="166"/>
      <c r="Q2179" s="289"/>
      <c r="R2179" s="165"/>
      <c r="S2179" s="290"/>
      <c r="T2179" s="290"/>
      <c r="U2179" s="290"/>
      <c r="V2179" s="290"/>
      <c r="W2179" s="166"/>
      <c r="X2179" s="135"/>
      <c r="Y2179" s="418">
        <f t="shared" si="378"/>
        <v>0</v>
      </c>
      <c r="Z2179" s="291">
        <f t="shared" si="379"/>
        <v>0</v>
      </c>
      <c r="AA2179" s="163"/>
      <c r="AB2179" s="177" t="str">
        <f t="shared" si="380"/>
        <v/>
      </c>
      <c r="AC2179" s="283" t="str">
        <f t="shared" si="381"/>
        <v/>
      </c>
      <c r="AD2179" s="283" t="str">
        <f t="shared" si="382"/>
        <v/>
      </c>
      <c r="AE2179" s="163"/>
      <c r="AF2179" s="162"/>
      <c r="AP2179" s="581"/>
    </row>
    <row r="2180" spans="1:42" s="141" customFormat="1">
      <c r="A2180" s="134">
        <v>2171</v>
      </c>
      <c r="B2180" s="286"/>
      <c r="C2180" s="146">
        <f t="shared" si="375"/>
        <v>0</v>
      </c>
      <c r="D2180" s="146">
        <f t="shared" si="376"/>
        <v>1</v>
      </c>
      <c r="E2180" s="146">
        <f t="shared" si="377"/>
        <v>1900</v>
      </c>
      <c r="F2180" s="287"/>
      <c r="G2180" s="287"/>
      <c r="H2180" s="287"/>
      <c r="I2180" s="288"/>
      <c r="J2180" s="287"/>
      <c r="K2180" s="288"/>
      <c r="L2180" s="134"/>
      <c r="M2180" s="133"/>
      <c r="N2180" s="288"/>
      <c r="O2180" s="134"/>
      <c r="P2180" s="166"/>
      <c r="Q2180" s="289"/>
      <c r="R2180" s="165"/>
      <c r="S2180" s="290"/>
      <c r="T2180" s="290"/>
      <c r="U2180" s="290"/>
      <c r="V2180" s="290"/>
      <c r="W2180" s="166"/>
      <c r="X2180" s="135"/>
      <c r="Y2180" s="418">
        <f t="shared" si="378"/>
        <v>0</v>
      </c>
      <c r="Z2180" s="291">
        <f t="shared" si="379"/>
        <v>0</v>
      </c>
      <c r="AA2180" s="163"/>
      <c r="AB2180" s="177" t="str">
        <f t="shared" si="380"/>
        <v/>
      </c>
      <c r="AC2180" s="283" t="str">
        <f t="shared" si="381"/>
        <v/>
      </c>
      <c r="AD2180" s="283" t="str">
        <f t="shared" si="382"/>
        <v/>
      </c>
      <c r="AE2180" s="163"/>
      <c r="AF2180" s="162"/>
      <c r="AP2180" s="581"/>
    </row>
    <row r="2181" spans="1:42" s="141" customFormat="1">
      <c r="A2181" s="134">
        <v>2172</v>
      </c>
      <c r="B2181" s="286"/>
      <c r="C2181" s="146">
        <f t="shared" si="375"/>
        <v>0</v>
      </c>
      <c r="D2181" s="146">
        <f t="shared" si="376"/>
        <v>1</v>
      </c>
      <c r="E2181" s="146">
        <f t="shared" si="377"/>
        <v>1900</v>
      </c>
      <c r="F2181" s="287"/>
      <c r="G2181" s="287"/>
      <c r="H2181" s="287"/>
      <c r="I2181" s="288"/>
      <c r="J2181" s="287"/>
      <c r="K2181" s="288"/>
      <c r="L2181" s="134"/>
      <c r="M2181" s="133"/>
      <c r="N2181" s="288"/>
      <c r="O2181" s="134"/>
      <c r="P2181" s="166"/>
      <c r="Q2181" s="289"/>
      <c r="R2181" s="165"/>
      <c r="S2181" s="290"/>
      <c r="T2181" s="290"/>
      <c r="U2181" s="290"/>
      <c r="V2181" s="290"/>
      <c r="W2181" s="166"/>
      <c r="X2181" s="135"/>
      <c r="Y2181" s="418">
        <f t="shared" si="378"/>
        <v>0</v>
      </c>
      <c r="Z2181" s="291">
        <f t="shared" si="379"/>
        <v>0</v>
      </c>
      <c r="AA2181" s="163"/>
      <c r="AB2181" s="177" t="str">
        <f t="shared" si="380"/>
        <v/>
      </c>
      <c r="AC2181" s="283" t="str">
        <f t="shared" si="381"/>
        <v/>
      </c>
      <c r="AD2181" s="283" t="str">
        <f t="shared" si="382"/>
        <v/>
      </c>
      <c r="AE2181" s="163"/>
      <c r="AF2181" s="162"/>
      <c r="AP2181" s="581"/>
    </row>
    <row r="2182" spans="1:42" s="141" customFormat="1">
      <c r="A2182" s="134">
        <v>2173</v>
      </c>
      <c r="B2182" s="286"/>
      <c r="C2182" s="146">
        <f t="shared" si="375"/>
        <v>0</v>
      </c>
      <c r="D2182" s="146">
        <f t="shared" si="376"/>
        <v>1</v>
      </c>
      <c r="E2182" s="146">
        <f t="shared" si="377"/>
        <v>1900</v>
      </c>
      <c r="F2182" s="287"/>
      <c r="G2182" s="287"/>
      <c r="H2182" s="287"/>
      <c r="I2182" s="288"/>
      <c r="J2182" s="287"/>
      <c r="K2182" s="288"/>
      <c r="L2182" s="134"/>
      <c r="M2182" s="133"/>
      <c r="N2182" s="288"/>
      <c r="O2182" s="134"/>
      <c r="P2182" s="166"/>
      <c r="Q2182" s="289"/>
      <c r="R2182" s="165"/>
      <c r="S2182" s="290"/>
      <c r="T2182" s="290"/>
      <c r="U2182" s="290"/>
      <c r="V2182" s="290"/>
      <c r="W2182" s="166"/>
      <c r="X2182" s="135"/>
      <c r="Y2182" s="418">
        <f t="shared" si="378"/>
        <v>0</v>
      </c>
      <c r="Z2182" s="291">
        <f t="shared" si="379"/>
        <v>0</v>
      </c>
      <c r="AA2182" s="163"/>
      <c r="AB2182" s="177" t="str">
        <f t="shared" si="380"/>
        <v/>
      </c>
      <c r="AC2182" s="283" t="str">
        <f t="shared" si="381"/>
        <v/>
      </c>
      <c r="AD2182" s="283" t="str">
        <f t="shared" si="382"/>
        <v/>
      </c>
      <c r="AE2182" s="163"/>
      <c r="AF2182" s="162"/>
      <c r="AP2182" s="581"/>
    </row>
    <row r="2183" spans="1:42" s="141" customFormat="1">
      <c r="A2183" s="134">
        <v>2174</v>
      </c>
      <c r="B2183" s="286"/>
      <c r="C2183" s="146">
        <f t="shared" si="375"/>
        <v>0</v>
      </c>
      <c r="D2183" s="146">
        <f t="shared" si="376"/>
        <v>1</v>
      </c>
      <c r="E2183" s="146">
        <f t="shared" si="377"/>
        <v>1900</v>
      </c>
      <c r="F2183" s="287"/>
      <c r="G2183" s="287"/>
      <c r="H2183" s="287"/>
      <c r="I2183" s="288"/>
      <c r="J2183" s="287"/>
      <c r="K2183" s="288"/>
      <c r="L2183" s="134"/>
      <c r="M2183" s="133"/>
      <c r="N2183" s="288"/>
      <c r="O2183" s="134"/>
      <c r="P2183" s="166"/>
      <c r="Q2183" s="289"/>
      <c r="R2183" s="165"/>
      <c r="S2183" s="290"/>
      <c r="T2183" s="290"/>
      <c r="U2183" s="290"/>
      <c r="V2183" s="290"/>
      <c r="W2183" s="166"/>
      <c r="X2183" s="135"/>
      <c r="Y2183" s="418">
        <f t="shared" si="378"/>
        <v>0</v>
      </c>
      <c r="Z2183" s="291">
        <f t="shared" si="379"/>
        <v>0</v>
      </c>
      <c r="AA2183" s="163"/>
      <c r="AB2183" s="177" t="str">
        <f t="shared" si="380"/>
        <v/>
      </c>
      <c r="AC2183" s="283" t="str">
        <f t="shared" si="381"/>
        <v/>
      </c>
      <c r="AD2183" s="283" t="str">
        <f t="shared" si="382"/>
        <v/>
      </c>
      <c r="AE2183" s="163"/>
      <c r="AF2183" s="162"/>
      <c r="AP2183" s="581"/>
    </row>
    <row r="2184" spans="1:42" s="141" customFormat="1">
      <c r="A2184" s="134">
        <v>2175</v>
      </c>
      <c r="B2184" s="286"/>
      <c r="C2184" s="146">
        <f t="shared" si="375"/>
        <v>0</v>
      </c>
      <c r="D2184" s="146">
        <f t="shared" si="376"/>
        <v>1</v>
      </c>
      <c r="E2184" s="146">
        <f t="shared" si="377"/>
        <v>1900</v>
      </c>
      <c r="F2184" s="287"/>
      <c r="G2184" s="287"/>
      <c r="H2184" s="287"/>
      <c r="I2184" s="288"/>
      <c r="J2184" s="287"/>
      <c r="K2184" s="288"/>
      <c r="L2184" s="134"/>
      <c r="M2184" s="133"/>
      <c r="N2184" s="288"/>
      <c r="O2184" s="134"/>
      <c r="P2184" s="166"/>
      <c r="Q2184" s="289"/>
      <c r="R2184" s="165"/>
      <c r="S2184" s="290"/>
      <c r="T2184" s="290"/>
      <c r="U2184" s="290"/>
      <c r="V2184" s="290"/>
      <c r="W2184" s="166"/>
      <c r="X2184" s="135"/>
      <c r="Y2184" s="418">
        <f t="shared" si="378"/>
        <v>0</v>
      </c>
      <c r="Z2184" s="291">
        <f t="shared" si="379"/>
        <v>0</v>
      </c>
      <c r="AA2184" s="163"/>
      <c r="AB2184" s="177" t="str">
        <f t="shared" si="380"/>
        <v/>
      </c>
      <c r="AC2184" s="283" t="str">
        <f t="shared" si="381"/>
        <v/>
      </c>
      <c r="AD2184" s="283" t="str">
        <f t="shared" si="382"/>
        <v/>
      </c>
      <c r="AE2184" s="163"/>
      <c r="AF2184" s="162"/>
      <c r="AP2184" s="581"/>
    </row>
    <row r="2185" spans="1:42" s="141" customFormat="1">
      <c r="A2185" s="134">
        <v>2176</v>
      </c>
      <c r="B2185" s="286"/>
      <c r="C2185" s="146">
        <f t="shared" si="375"/>
        <v>0</v>
      </c>
      <c r="D2185" s="146">
        <f t="shared" si="376"/>
        <v>1</v>
      </c>
      <c r="E2185" s="146">
        <f t="shared" si="377"/>
        <v>1900</v>
      </c>
      <c r="F2185" s="287"/>
      <c r="G2185" s="287"/>
      <c r="H2185" s="287"/>
      <c r="I2185" s="288"/>
      <c r="J2185" s="287"/>
      <c r="K2185" s="288"/>
      <c r="L2185" s="134"/>
      <c r="M2185" s="133"/>
      <c r="N2185" s="288"/>
      <c r="O2185" s="134"/>
      <c r="P2185" s="166"/>
      <c r="Q2185" s="289"/>
      <c r="R2185" s="165"/>
      <c r="S2185" s="290"/>
      <c r="T2185" s="290"/>
      <c r="U2185" s="290"/>
      <c r="V2185" s="290"/>
      <c r="W2185" s="166"/>
      <c r="X2185" s="135"/>
      <c r="Y2185" s="418">
        <f t="shared" si="378"/>
        <v>0</v>
      </c>
      <c r="Z2185" s="291">
        <f t="shared" si="379"/>
        <v>0</v>
      </c>
      <c r="AA2185" s="163"/>
      <c r="AB2185" s="177" t="str">
        <f t="shared" si="380"/>
        <v/>
      </c>
      <c r="AC2185" s="283" t="str">
        <f t="shared" si="381"/>
        <v/>
      </c>
      <c r="AD2185" s="283" t="str">
        <f t="shared" si="382"/>
        <v/>
      </c>
      <c r="AE2185" s="163"/>
      <c r="AF2185" s="162"/>
      <c r="AP2185" s="581"/>
    </row>
    <row r="2186" spans="1:42" s="141" customFormat="1">
      <c r="A2186" s="134">
        <v>2177</v>
      </c>
      <c r="B2186" s="286"/>
      <c r="C2186" s="146">
        <f t="shared" si="375"/>
        <v>0</v>
      </c>
      <c r="D2186" s="146">
        <f t="shared" si="376"/>
        <v>1</v>
      </c>
      <c r="E2186" s="146">
        <f t="shared" si="377"/>
        <v>1900</v>
      </c>
      <c r="F2186" s="287"/>
      <c r="G2186" s="287"/>
      <c r="H2186" s="287"/>
      <c r="I2186" s="288"/>
      <c r="J2186" s="287"/>
      <c r="K2186" s="288"/>
      <c r="L2186" s="134"/>
      <c r="M2186" s="133"/>
      <c r="N2186" s="288"/>
      <c r="O2186" s="134"/>
      <c r="P2186" s="166"/>
      <c r="Q2186" s="289"/>
      <c r="R2186" s="165"/>
      <c r="S2186" s="290"/>
      <c r="T2186" s="290"/>
      <c r="U2186" s="290"/>
      <c r="V2186" s="290"/>
      <c r="W2186" s="166"/>
      <c r="X2186" s="135"/>
      <c r="Y2186" s="418">
        <f t="shared" si="378"/>
        <v>0</v>
      </c>
      <c r="Z2186" s="291">
        <f t="shared" si="379"/>
        <v>0</v>
      </c>
      <c r="AA2186" s="163"/>
      <c r="AB2186" s="177" t="str">
        <f t="shared" si="380"/>
        <v/>
      </c>
      <c r="AC2186" s="283" t="str">
        <f t="shared" si="381"/>
        <v/>
      </c>
      <c r="AD2186" s="283" t="str">
        <f t="shared" si="382"/>
        <v/>
      </c>
      <c r="AE2186" s="163"/>
      <c r="AF2186" s="162"/>
      <c r="AP2186" s="581"/>
    </row>
    <row r="2187" spans="1:42" s="141" customFormat="1">
      <c r="A2187" s="134">
        <v>2178</v>
      </c>
      <c r="B2187" s="286"/>
      <c r="C2187" s="146">
        <f t="shared" ref="C2187:C2250" si="383">DAY(B2187)</f>
        <v>0</v>
      </c>
      <c r="D2187" s="146">
        <f t="shared" ref="D2187:D2250" si="384">MONTH(B2187)</f>
        <v>1</v>
      </c>
      <c r="E2187" s="146">
        <f t="shared" ref="E2187:E2250" si="385">YEAR(B2187)</f>
        <v>1900</v>
      </c>
      <c r="F2187" s="287"/>
      <c r="G2187" s="287"/>
      <c r="H2187" s="287"/>
      <c r="I2187" s="288"/>
      <c r="J2187" s="287"/>
      <c r="K2187" s="288"/>
      <c r="L2187" s="134"/>
      <c r="M2187" s="133"/>
      <c r="N2187" s="288"/>
      <c r="O2187" s="134"/>
      <c r="P2187" s="166"/>
      <c r="Q2187" s="289"/>
      <c r="R2187" s="165"/>
      <c r="S2187" s="290"/>
      <c r="T2187" s="290"/>
      <c r="U2187" s="290"/>
      <c r="V2187" s="290"/>
      <c r="W2187" s="166"/>
      <c r="X2187" s="135"/>
      <c r="Y2187" s="418">
        <f t="shared" ref="Y2187:Y2250" si="386">X2187*U2187</f>
        <v>0</v>
      </c>
      <c r="Z2187" s="291">
        <f t="shared" ref="Z2187:Z2250" si="387">Y2187*1.1</f>
        <v>0</v>
      </c>
      <c r="AA2187" s="163"/>
      <c r="AB2187" s="177" t="str">
        <f t="shared" ref="AB2187:AB2250" si="388">IF(S2187="","",IF(S2187-U2187=0,"Full","No"))</f>
        <v/>
      </c>
      <c r="AC2187" s="283" t="str">
        <f t="shared" ref="AC2187:AC2250" si="389">IF(AND(S2187&gt;U2187,V2187=0),"Lost",IF(AND(S2187&gt;U2187,V2187&lt;(S2187-U2187)),"Lost",""))</f>
        <v/>
      </c>
      <c r="AD2187" s="283" t="str">
        <f t="shared" ref="AD2187:AD2250" si="390">IF(AND(S2187&gt;U2187,V2187=0),S2187-U2187,IF(AND(S2187&gt;U2187,V2187&lt;(S2187-U2187)),S2187-(U2187+V2187),""))</f>
        <v/>
      </c>
      <c r="AE2187" s="163"/>
      <c r="AF2187" s="162"/>
      <c r="AP2187" s="581"/>
    </row>
    <row r="2188" spans="1:42" s="141" customFormat="1">
      <c r="A2188" s="134">
        <v>2179</v>
      </c>
      <c r="B2188" s="286"/>
      <c r="C2188" s="146">
        <f t="shared" si="383"/>
        <v>0</v>
      </c>
      <c r="D2188" s="146">
        <f t="shared" si="384"/>
        <v>1</v>
      </c>
      <c r="E2188" s="146">
        <f t="shared" si="385"/>
        <v>1900</v>
      </c>
      <c r="F2188" s="287"/>
      <c r="G2188" s="287"/>
      <c r="H2188" s="287"/>
      <c r="I2188" s="288"/>
      <c r="J2188" s="287"/>
      <c r="K2188" s="288"/>
      <c r="L2188" s="134"/>
      <c r="M2188" s="133"/>
      <c r="N2188" s="288"/>
      <c r="O2188" s="134"/>
      <c r="P2188" s="166"/>
      <c r="Q2188" s="289"/>
      <c r="R2188" s="165"/>
      <c r="S2188" s="290"/>
      <c r="T2188" s="290"/>
      <c r="U2188" s="290"/>
      <c r="V2188" s="290"/>
      <c r="W2188" s="166"/>
      <c r="X2188" s="135"/>
      <c r="Y2188" s="418">
        <f t="shared" si="386"/>
        <v>0</v>
      </c>
      <c r="Z2188" s="291">
        <f t="shared" si="387"/>
        <v>0</v>
      </c>
      <c r="AA2188" s="163"/>
      <c r="AB2188" s="177" t="str">
        <f t="shared" si="388"/>
        <v/>
      </c>
      <c r="AC2188" s="283" t="str">
        <f t="shared" si="389"/>
        <v/>
      </c>
      <c r="AD2188" s="283" t="str">
        <f t="shared" si="390"/>
        <v/>
      </c>
      <c r="AE2188" s="163"/>
      <c r="AF2188" s="162"/>
      <c r="AP2188" s="581"/>
    </row>
    <row r="2189" spans="1:42" s="141" customFormat="1">
      <c r="A2189" s="134">
        <v>2180</v>
      </c>
      <c r="B2189" s="286"/>
      <c r="C2189" s="146">
        <f t="shared" si="383"/>
        <v>0</v>
      </c>
      <c r="D2189" s="146">
        <f t="shared" si="384"/>
        <v>1</v>
      </c>
      <c r="E2189" s="146">
        <f t="shared" si="385"/>
        <v>1900</v>
      </c>
      <c r="F2189" s="287"/>
      <c r="G2189" s="287"/>
      <c r="H2189" s="287"/>
      <c r="I2189" s="288"/>
      <c r="J2189" s="287"/>
      <c r="K2189" s="288"/>
      <c r="L2189" s="134"/>
      <c r="M2189" s="133"/>
      <c r="N2189" s="288"/>
      <c r="O2189" s="134"/>
      <c r="P2189" s="166"/>
      <c r="Q2189" s="289"/>
      <c r="R2189" s="165"/>
      <c r="S2189" s="290"/>
      <c r="T2189" s="290"/>
      <c r="U2189" s="290"/>
      <c r="V2189" s="290"/>
      <c r="W2189" s="166"/>
      <c r="X2189" s="135"/>
      <c r="Y2189" s="418">
        <f t="shared" si="386"/>
        <v>0</v>
      </c>
      <c r="Z2189" s="291">
        <f t="shared" si="387"/>
        <v>0</v>
      </c>
      <c r="AA2189" s="163"/>
      <c r="AB2189" s="177" t="str">
        <f t="shared" si="388"/>
        <v/>
      </c>
      <c r="AC2189" s="283" t="str">
        <f t="shared" si="389"/>
        <v/>
      </c>
      <c r="AD2189" s="283" t="str">
        <f t="shared" si="390"/>
        <v/>
      </c>
      <c r="AE2189" s="163"/>
      <c r="AF2189" s="162"/>
      <c r="AP2189" s="581"/>
    </row>
    <row r="2190" spans="1:42" s="141" customFormat="1">
      <c r="A2190" s="134">
        <v>2181</v>
      </c>
      <c r="B2190" s="286"/>
      <c r="C2190" s="146">
        <f t="shared" si="383"/>
        <v>0</v>
      </c>
      <c r="D2190" s="146">
        <f t="shared" si="384"/>
        <v>1</v>
      </c>
      <c r="E2190" s="146">
        <f t="shared" si="385"/>
        <v>1900</v>
      </c>
      <c r="F2190" s="287"/>
      <c r="G2190" s="287"/>
      <c r="H2190" s="287"/>
      <c r="I2190" s="288"/>
      <c r="J2190" s="287"/>
      <c r="K2190" s="288"/>
      <c r="L2190" s="134"/>
      <c r="M2190" s="133"/>
      <c r="N2190" s="288"/>
      <c r="O2190" s="134"/>
      <c r="P2190" s="166"/>
      <c r="Q2190" s="289"/>
      <c r="R2190" s="165"/>
      <c r="S2190" s="290"/>
      <c r="T2190" s="290"/>
      <c r="U2190" s="290"/>
      <c r="V2190" s="290"/>
      <c r="W2190" s="166"/>
      <c r="X2190" s="135"/>
      <c r="Y2190" s="418">
        <f t="shared" si="386"/>
        <v>0</v>
      </c>
      <c r="Z2190" s="291">
        <f t="shared" si="387"/>
        <v>0</v>
      </c>
      <c r="AA2190" s="163"/>
      <c r="AB2190" s="177" t="str">
        <f t="shared" si="388"/>
        <v/>
      </c>
      <c r="AC2190" s="283" t="str">
        <f t="shared" si="389"/>
        <v/>
      </c>
      <c r="AD2190" s="283" t="str">
        <f t="shared" si="390"/>
        <v/>
      </c>
      <c r="AE2190" s="163"/>
      <c r="AF2190" s="162"/>
      <c r="AP2190" s="581"/>
    </row>
    <row r="2191" spans="1:42" s="141" customFormat="1">
      <c r="A2191" s="134">
        <v>2182</v>
      </c>
      <c r="B2191" s="286"/>
      <c r="C2191" s="146">
        <f t="shared" si="383"/>
        <v>0</v>
      </c>
      <c r="D2191" s="146">
        <f t="shared" si="384"/>
        <v>1</v>
      </c>
      <c r="E2191" s="146">
        <f t="shared" si="385"/>
        <v>1900</v>
      </c>
      <c r="F2191" s="287"/>
      <c r="G2191" s="287"/>
      <c r="H2191" s="287"/>
      <c r="I2191" s="288"/>
      <c r="J2191" s="287"/>
      <c r="K2191" s="288"/>
      <c r="L2191" s="134"/>
      <c r="M2191" s="133"/>
      <c r="N2191" s="288"/>
      <c r="O2191" s="134"/>
      <c r="P2191" s="166"/>
      <c r="Q2191" s="289"/>
      <c r="R2191" s="165"/>
      <c r="S2191" s="290"/>
      <c r="T2191" s="290"/>
      <c r="U2191" s="290"/>
      <c r="V2191" s="290"/>
      <c r="W2191" s="166"/>
      <c r="X2191" s="135"/>
      <c r="Y2191" s="418">
        <f t="shared" si="386"/>
        <v>0</v>
      </c>
      <c r="Z2191" s="291">
        <f t="shared" si="387"/>
        <v>0</v>
      </c>
      <c r="AA2191" s="163"/>
      <c r="AB2191" s="177" t="str">
        <f t="shared" si="388"/>
        <v/>
      </c>
      <c r="AC2191" s="283" t="str">
        <f t="shared" si="389"/>
        <v/>
      </c>
      <c r="AD2191" s="283" t="str">
        <f t="shared" si="390"/>
        <v/>
      </c>
      <c r="AE2191" s="163"/>
      <c r="AF2191" s="162"/>
      <c r="AP2191" s="581"/>
    </row>
    <row r="2192" spans="1:42" s="141" customFormat="1">
      <c r="A2192" s="134">
        <v>2183</v>
      </c>
      <c r="B2192" s="286"/>
      <c r="C2192" s="146">
        <f t="shared" si="383"/>
        <v>0</v>
      </c>
      <c r="D2192" s="146">
        <f t="shared" si="384"/>
        <v>1</v>
      </c>
      <c r="E2192" s="146">
        <f t="shared" si="385"/>
        <v>1900</v>
      </c>
      <c r="F2192" s="287"/>
      <c r="G2192" s="287"/>
      <c r="H2192" s="287"/>
      <c r="I2192" s="288"/>
      <c r="J2192" s="287"/>
      <c r="K2192" s="288"/>
      <c r="L2192" s="134"/>
      <c r="M2192" s="133"/>
      <c r="N2192" s="288"/>
      <c r="O2192" s="134"/>
      <c r="P2192" s="166"/>
      <c r="Q2192" s="289"/>
      <c r="R2192" s="165"/>
      <c r="S2192" s="290"/>
      <c r="T2192" s="290"/>
      <c r="U2192" s="290"/>
      <c r="V2192" s="290"/>
      <c r="W2192" s="166"/>
      <c r="X2192" s="135"/>
      <c r="Y2192" s="418">
        <f t="shared" si="386"/>
        <v>0</v>
      </c>
      <c r="Z2192" s="291">
        <f t="shared" si="387"/>
        <v>0</v>
      </c>
      <c r="AA2192" s="163"/>
      <c r="AB2192" s="177" t="str">
        <f t="shared" si="388"/>
        <v/>
      </c>
      <c r="AC2192" s="283" t="str">
        <f t="shared" si="389"/>
        <v/>
      </c>
      <c r="AD2192" s="283" t="str">
        <f t="shared" si="390"/>
        <v/>
      </c>
      <c r="AE2192" s="163"/>
      <c r="AF2192" s="162"/>
      <c r="AP2192" s="581"/>
    </row>
    <row r="2193" spans="1:42" s="141" customFormat="1">
      <c r="A2193" s="134">
        <v>2184</v>
      </c>
      <c r="B2193" s="286"/>
      <c r="C2193" s="146">
        <f t="shared" si="383"/>
        <v>0</v>
      </c>
      <c r="D2193" s="146">
        <f t="shared" si="384"/>
        <v>1</v>
      </c>
      <c r="E2193" s="146">
        <f t="shared" si="385"/>
        <v>1900</v>
      </c>
      <c r="F2193" s="287"/>
      <c r="G2193" s="287"/>
      <c r="H2193" s="287"/>
      <c r="I2193" s="288"/>
      <c r="J2193" s="287"/>
      <c r="K2193" s="288"/>
      <c r="L2193" s="134"/>
      <c r="M2193" s="133"/>
      <c r="N2193" s="288"/>
      <c r="O2193" s="134"/>
      <c r="P2193" s="166"/>
      <c r="Q2193" s="289"/>
      <c r="R2193" s="165"/>
      <c r="S2193" s="290"/>
      <c r="T2193" s="290"/>
      <c r="U2193" s="290"/>
      <c r="V2193" s="290"/>
      <c r="W2193" s="166"/>
      <c r="X2193" s="135"/>
      <c r="Y2193" s="418">
        <f t="shared" si="386"/>
        <v>0</v>
      </c>
      <c r="Z2193" s="291">
        <f t="shared" si="387"/>
        <v>0</v>
      </c>
      <c r="AA2193" s="163"/>
      <c r="AB2193" s="177" t="str">
        <f t="shared" si="388"/>
        <v/>
      </c>
      <c r="AC2193" s="283" t="str">
        <f t="shared" si="389"/>
        <v/>
      </c>
      <c r="AD2193" s="283" t="str">
        <f t="shared" si="390"/>
        <v/>
      </c>
      <c r="AE2193" s="163"/>
      <c r="AF2193" s="162"/>
      <c r="AP2193" s="581"/>
    </row>
    <row r="2194" spans="1:42" s="141" customFormat="1">
      <c r="A2194" s="134">
        <v>2185</v>
      </c>
      <c r="B2194" s="286"/>
      <c r="C2194" s="146">
        <f t="shared" si="383"/>
        <v>0</v>
      </c>
      <c r="D2194" s="146">
        <f t="shared" si="384"/>
        <v>1</v>
      </c>
      <c r="E2194" s="146">
        <f t="shared" si="385"/>
        <v>1900</v>
      </c>
      <c r="F2194" s="287"/>
      <c r="G2194" s="287"/>
      <c r="H2194" s="287"/>
      <c r="I2194" s="288"/>
      <c r="J2194" s="287"/>
      <c r="K2194" s="288"/>
      <c r="L2194" s="134"/>
      <c r="M2194" s="133"/>
      <c r="N2194" s="288"/>
      <c r="O2194" s="134"/>
      <c r="P2194" s="166"/>
      <c r="Q2194" s="289"/>
      <c r="R2194" s="165"/>
      <c r="S2194" s="290"/>
      <c r="T2194" s="290"/>
      <c r="U2194" s="290"/>
      <c r="V2194" s="290"/>
      <c r="W2194" s="166"/>
      <c r="X2194" s="135"/>
      <c r="Y2194" s="418">
        <f t="shared" si="386"/>
        <v>0</v>
      </c>
      <c r="Z2194" s="291">
        <f t="shared" si="387"/>
        <v>0</v>
      </c>
      <c r="AA2194" s="163"/>
      <c r="AB2194" s="177" t="str">
        <f t="shared" si="388"/>
        <v/>
      </c>
      <c r="AC2194" s="283" t="str">
        <f t="shared" si="389"/>
        <v/>
      </c>
      <c r="AD2194" s="283" t="str">
        <f t="shared" si="390"/>
        <v/>
      </c>
      <c r="AE2194" s="163"/>
      <c r="AF2194" s="162"/>
      <c r="AP2194" s="581"/>
    </row>
    <row r="2195" spans="1:42" s="141" customFormat="1">
      <c r="A2195" s="134">
        <v>2186</v>
      </c>
      <c r="B2195" s="286"/>
      <c r="C2195" s="146">
        <f t="shared" si="383"/>
        <v>0</v>
      </c>
      <c r="D2195" s="146">
        <f t="shared" si="384"/>
        <v>1</v>
      </c>
      <c r="E2195" s="146">
        <f t="shared" si="385"/>
        <v>1900</v>
      </c>
      <c r="F2195" s="287"/>
      <c r="G2195" s="287"/>
      <c r="H2195" s="287"/>
      <c r="I2195" s="288"/>
      <c r="J2195" s="287"/>
      <c r="K2195" s="288"/>
      <c r="L2195" s="134"/>
      <c r="M2195" s="133"/>
      <c r="N2195" s="288"/>
      <c r="O2195" s="134"/>
      <c r="P2195" s="166"/>
      <c r="Q2195" s="289"/>
      <c r="R2195" s="165"/>
      <c r="S2195" s="290"/>
      <c r="T2195" s="290"/>
      <c r="U2195" s="290"/>
      <c r="V2195" s="290"/>
      <c r="W2195" s="166"/>
      <c r="X2195" s="135"/>
      <c r="Y2195" s="418">
        <f t="shared" si="386"/>
        <v>0</v>
      </c>
      <c r="Z2195" s="291">
        <f t="shared" si="387"/>
        <v>0</v>
      </c>
      <c r="AA2195" s="163"/>
      <c r="AB2195" s="177" t="str">
        <f t="shared" si="388"/>
        <v/>
      </c>
      <c r="AC2195" s="283" t="str">
        <f t="shared" si="389"/>
        <v/>
      </c>
      <c r="AD2195" s="283" t="str">
        <f t="shared" si="390"/>
        <v/>
      </c>
      <c r="AE2195" s="163"/>
      <c r="AF2195" s="162"/>
      <c r="AP2195" s="581"/>
    </row>
    <row r="2196" spans="1:42" s="141" customFormat="1">
      <c r="A2196" s="134">
        <v>2187</v>
      </c>
      <c r="B2196" s="286"/>
      <c r="C2196" s="146">
        <f t="shared" si="383"/>
        <v>0</v>
      </c>
      <c r="D2196" s="146">
        <f t="shared" si="384"/>
        <v>1</v>
      </c>
      <c r="E2196" s="146">
        <f t="shared" si="385"/>
        <v>1900</v>
      </c>
      <c r="F2196" s="287"/>
      <c r="G2196" s="287"/>
      <c r="H2196" s="287"/>
      <c r="I2196" s="288"/>
      <c r="J2196" s="287"/>
      <c r="K2196" s="288"/>
      <c r="L2196" s="134"/>
      <c r="M2196" s="133"/>
      <c r="N2196" s="288"/>
      <c r="O2196" s="134"/>
      <c r="P2196" s="166"/>
      <c r="Q2196" s="289"/>
      <c r="R2196" s="165"/>
      <c r="S2196" s="290"/>
      <c r="T2196" s="290"/>
      <c r="U2196" s="290"/>
      <c r="V2196" s="290"/>
      <c r="W2196" s="166"/>
      <c r="X2196" s="135"/>
      <c r="Y2196" s="418">
        <f t="shared" si="386"/>
        <v>0</v>
      </c>
      <c r="Z2196" s="291">
        <f t="shared" si="387"/>
        <v>0</v>
      </c>
      <c r="AA2196" s="163"/>
      <c r="AB2196" s="177" t="str">
        <f t="shared" si="388"/>
        <v/>
      </c>
      <c r="AC2196" s="283" t="str">
        <f t="shared" si="389"/>
        <v/>
      </c>
      <c r="AD2196" s="283" t="str">
        <f t="shared" si="390"/>
        <v/>
      </c>
      <c r="AE2196" s="163"/>
      <c r="AF2196" s="162"/>
      <c r="AP2196" s="581"/>
    </row>
    <row r="2197" spans="1:42" s="141" customFormat="1">
      <c r="A2197" s="134">
        <v>2188</v>
      </c>
      <c r="B2197" s="286"/>
      <c r="C2197" s="146">
        <f t="shared" si="383"/>
        <v>0</v>
      </c>
      <c r="D2197" s="146">
        <f t="shared" si="384"/>
        <v>1</v>
      </c>
      <c r="E2197" s="146">
        <f t="shared" si="385"/>
        <v>1900</v>
      </c>
      <c r="F2197" s="287"/>
      <c r="G2197" s="287"/>
      <c r="H2197" s="287"/>
      <c r="I2197" s="288"/>
      <c r="J2197" s="287"/>
      <c r="K2197" s="288"/>
      <c r="L2197" s="134"/>
      <c r="M2197" s="133"/>
      <c r="N2197" s="288"/>
      <c r="O2197" s="134"/>
      <c r="P2197" s="166"/>
      <c r="Q2197" s="289"/>
      <c r="R2197" s="165"/>
      <c r="S2197" s="290"/>
      <c r="T2197" s="290"/>
      <c r="U2197" s="290"/>
      <c r="V2197" s="290"/>
      <c r="W2197" s="166"/>
      <c r="X2197" s="135"/>
      <c r="Y2197" s="418">
        <f t="shared" si="386"/>
        <v>0</v>
      </c>
      <c r="Z2197" s="291">
        <f t="shared" si="387"/>
        <v>0</v>
      </c>
      <c r="AA2197" s="163"/>
      <c r="AB2197" s="177" t="str">
        <f t="shared" si="388"/>
        <v/>
      </c>
      <c r="AC2197" s="283" t="str">
        <f t="shared" si="389"/>
        <v/>
      </c>
      <c r="AD2197" s="283" t="str">
        <f t="shared" si="390"/>
        <v/>
      </c>
      <c r="AE2197" s="163"/>
      <c r="AF2197" s="162"/>
      <c r="AP2197" s="581"/>
    </row>
    <row r="2198" spans="1:42" s="141" customFormat="1">
      <c r="A2198" s="134">
        <v>2189</v>
      </c>
      <c r="B2198" s="286"/>
      <c r="C2198" s="146">
        <f t="shared" si="383"/>
        <v>0</v>
      </c>
      <c r="D2198" s="146">
        <f t="shared" si="384"/>
        <v>1</v>
      </c>
      <c r="E2198" s="146">
        <f t="shared" si="385"/>
        <v>1900</v>
      </c>
      <c r="F2198" s="287"/>
      <c r="G2198" s="287"/>
      <c r="H2198" s="287"/>
      <c r="I2198" s="288"/>
      <c r="J2198" s="287"/>
      <c r="K2198" s="288"/>
      <c r="L2198" s="134"/>
      <c r="M2198" s="133"/>
      <c r="N2198" s="288"/>
      <c r="O2198" s="134"/>
      <c r="P2198" s="166"/>
      <c r="Q2198" s="289"/>
      <c r="R2198" s="165"/>
      <c r="S2198" s="290"/>
      <c r="T2198" s="290"/>
      <c r="U2198" s="290"/>
      <c r="V2198" s="290"/>
      <c r="W2198" s="166"/>
      <c r="X2198" s="135"/>
      <c r="Y2198" s="418">
        <f t="shared" si="386"/>
        <v>0</v>
      </c>
      <c r="Z2198" s="291">
        <f t="shared" si="387"/>
        <v>0</v>
      </c>
      <c r="AA2198" s="163"/>
      <c r="AB2198" s="177" t="str">
        <f t="shared" si="388"/>
        <v/>
      </c>
      <c r="AC2198" s="283" t="str">
        <f t="shared" si="389"/>
        <v/>
      </c>
      <c r="AD2198" s="283" t="str">
        <f t="shared" si="390"/>
        <v/>
      </c>
      <c r="AE2198" s="163"/>
      <c r="AF2198" s="162"/>
      <c r="AP2198" s="581"/>
    </row>
    <row r="2199" spans="1:42" s="141" customFormat="1">
      <c r="A2199" s="134">
        <v>2190</v>
      </c>
      <c r="B2199" s="286"/>
      <c r="C2199" s="146">
        <f t="shared" si="383"/>
        <v>0</v>
      </c>
      <c r="D2199" s="146">
        <f t="shared" si="384"/>
        <v>1</v>
      </c>
      <c r="E2199" s="146">
        <f t="shared" si="385"/>
        <v>1900</v>
      </c>
      <c r="F2199" s="287"/>
      <c r="G2199" s="287"/>
      <c r="H2199" s="287"/>
      <c r="I2199" s="288"/>
      <c r="J2199" s="287"/>
      <c r="K2199" s="288"/>
      <c r="L2199" s="134"/>
      <c r="M2199" s="133"/>
      <c r="N2199" s="288"/>
      <c r="O2199" s="134"/>
      <c r="P2199" s="166"/>
      <c r="Q2199" s="289"/>
      <c r="R2199" s="165"/>
      <c r="S2199" s="290"/>
      <c r="T2199" s="290"/>
      <c r="U2199" s="290"/>
      <c r="V2199" s="290"/>
      <c r="W2199" s="166"/>
      <c r="X2199" s="135"/>
      <c r="Y2199" s="418">
        <f t="shared" si="386"/>
        <v>0</v>
      </c>
      <c r="Z2199" s="291">
        <f t="shared" si="387"/>
        <v>0</v>
      </c>
      <c r="AA2199" s="163"/>
      <c r="AB2199" s="177" t="str">
        <f t="shared" si="388"/>
        <v/>
      </c>
      <c r="AC2199" s="283" t="str">
        <f t="shared" si="389"/>
        <v/>
      </c>
      <c r="AD2199" s="283" t="str">
        <f t="shared" si="390"/>
        <v/>
      </c>
      <c r="AE2199" s="163"/>
      <c r="AF2199" s="162"/>
      <c r="AP2199" s="581"/>
    </row>
    <row r="2200" spans="1:42" s="141" customFormat="1">
      <c r="A2200" s="134">
        <v>2191</v>
      </c>
      <c r="B2200" s="286"/>
      <c r="C2200" s="146">
        <f t="shared" si="383"/>
        <v>0</v>
      </c>
      <c r="D2200" s="146">
        <f t="shared" si="384"/>
        <v>1</v>
      </c>
      <c r="E2200" s="146">
        <f t="shared" si="385"/>
        <v>1900</v>
      </c>
      <c r="F2200" s="287"/>
      <c r="G2200" s="287"/>
      <c r="H2200" s="287"/>
      <c r="I2200" s="288"/>
      <c r="J2200" s="287"/>
      <c r="K2200" s="288"/>
      <c r="L2200" s="134"/>
      <c r="M2200" s="133"/>
      <c r="N2200" s="288"/>
      <c r="O2200" s="134"/>
      <c r="P2200" s="166"/>
      <c r="Q2200" s="289"/>
      <c r="R2200" s="165"/>
      <c r="S2200" s="290"/>
      <c r="T2200" s="290"/>
      <c r="U2200" s="290"/>
      <c r="V2200" s="290"/>
      <c r="W2200" s="166"/>
      <c r="X2200" s="135"/>
      <c r="Y2200" s="418">
        <f t="shared" si="386"/>
        <v>0</v>
      </c>
      <c r="Z2200" s="291">
        <f t="shared" si="387"/>
        <v>0</v>
      </c>
      <c r="AA2200" s="163"/>
      <c r="AB2200" s="177" t="str">
        <f t="shared" si="388"/>
        <v/>
      </c>
      <c r="AC2200" s="283" t="str">
        <f t="shared" si="389"/>
        <v/>
      </c>
      <c r="AD2200" s="283" t="str">
        <f t="shared" si="390"/>
        <v/>
      </c>
      <c r="AE2200" s="163"/>
      <c r="AF2200" s="162"/>
      <c r="AP2200" s="581"/>
    </row>
    <row r="2201" spans="1:42" s="141" customFormat="1">
      <c r="A2201" s="134">
        <v>2192</v>
      </c>
      <c r="B2201" s="286"/>
      <c r="C2201" s="146">
        <f t="shared" si="383"/>
        <v>0</v>
      </c>
      <c r="D2201" s="146">
        <f t="shared" si="384"/>
        <v>1</v>
      </c>
      <c r="E2201" s="146">
        <f t="shared" si="385"/>
        <v>1900</v>
      </c>
      <c r="F2201" s="287"/>
      <c r="G2201" s="287"/>
      <c r="H2201" s="287"/>
      <c r="I2201" s="288"/>
      <c r="J2201" s="287"/>
      <c r="K2201" s="288"/>
      <c r="L2201" s="134"/>
      <c r="M2201" s="133"/>
      <c r="N2201" s="288"/>
      <c r="O2201" s="134"/>
      <c r="P2201" s="166"/>
      <c r="Q2201" s="289"/>
      <c r="R2201" s="165"/>
      <c r="S2201" s="290"/>
      <c r="T2201" s="290"/>
      <c r="U2201" s="290"/>
      <c r="V2201" s="290"/>
      <c r="W2201" s="166"/>
      <c r="X2201" s="135"/>
      <c r="Y2201" s="418">
        <f t="shared" si="386"/>
        <v>0</v>
      </c>
      <c r="Z2201" s="291">
        <f t="shared" si="387"/>
        <v>0</v>
      </c>
      <c r="AA2201" s="163"/>
      <c r="AB2201" s="177" t="str">
        <f t="shared" si="388"/>
        <v/>
      </c>
      <c r="AC2201" s="283" t="str">
        <f t="shared" si="389"/>
        <v/>
      </c>
      <c r="AD2201" s="283" t="str">
        <f t="shared" si="390"/>
        <v/>
      </c>
      <c r="AE2201" s="163"/>
      <c r="AF2201" s="162"/>
      <c r="AP2201" s="581"/>
    </row>
    <row r="2202" spans="1:42" s="141" customFormat="1">
      <c r="A2202" s="134">
        <v>2193</v>
      </c>
      <c r="B2202" s="286"/>
      <c r="C2202" s="146">
        <f t="shared" si="383"/>
        <v>0</v>
      </c>
      <c r="D2202" s="146">
        <f t="shared" si="384"/>
        <v>1</v>
      </c>
      <c r="E2202" s="146">
        <f t="shared" si="385"/>
        <v>1900</v>
      </c>
      <c r="F2202" s="287"/>
      <c r="G2202" s="287"/>
      <c r="H2202" s="287"/>
      <c r="I2202" s="288"/>
      <c r="J2202" s="287"/>
      <c r="K2202" s="288"/>
      <c r="L2202" s="134"/>
      <c r="M2202" s="133"/>
      <c r="N2202" s="288"/>
      <c r="O2202" s="134"/>
      <c r="P2202" s="166"/>
      <c r="Q2202" s="289"/>
      <c r="R2202" s="165"/>
      <c r="S2202" s="290"/>
      <c r="T2202" s="290"/>
      <c r="U2202" s="290"/>
      <c r="V2202" s="290"/>
      <c r="W2202" s="166"/>
      <c r="X2202" s="135"/>
      <c r="Y2202" s="418">
        <f t="shared" si="386"/>
        <v>0</v>
      </c>
      <c r="Z2202" s="291">
        <f t="shared" si="387"/>
        <v>0</v>
      </c>
      <c r="AA2202" s="163"/>
      <c r="AB2202" s="177" t="str">
        <f t="shared" si="388"/>
        <v/>
      </c>
      <c r="AC2202" s="283" t="str">
        <f t="shared" si="389"/>
        <v/>
      </c>
      <c r="AD2202" s="283" t="str">
        <f t="shared" si="390"/>
        <v/>
      </c>
      <c r="AE2202" s="163"/>
      <c r="AF2202" s="162"/>
      <c r="AP2202" s="581"/>
    </row>
    <row r="2203" spans="1:42" s="141" customFormat="1">
      <c r="A2203" s="134">
        <v>2194</v>
      </c>
      <c r="B2203" s="286"/>
      <c r="C2203" s="146">
        <f t="shared" si="383"/>
        <v>0</v>
      </c>
      <c r="D2203" s="146">
        <f t="shared" si="384"/>
        <v>1</v>
      </c>
      <c r="E2203" s="146">
        <f t="shared" si="385"/>
        <v>1900</v>
      </c>
      <c r="F2203" s="287"/>
      <c r="G2203" s="287"/>
      <c r="H2203" s="287"/>
      <c r="I2203" s="288"/>
      <c r="J2203" s="287"/>
      <c r="K2203" s="288"/>
      <c r="L2203" s="134"/>
      <c r="M2203" s="133"/>
      <c r="N2203" s="288"/>
      <c r="O2203" s="134"/>
      <c r="P2203" s="166"/>
      <c r="Q2203" s="289"/>
      <c r="R2203" s="165"/>
      <c r="S2203" s="290"/>
      <c r="T2203" s="290"/>
      <c r="U2203" s="290"/>
      <c r="V2203" s="290"/>
      <c r="W2203" s="166"/>
      <c r="X2203" s="135"/>
      <c r="Y2203" s="418">
        <f t="shared" si="386"/>
        <v>0</v>
      </c>
      <c r="Z2203" s="291">
        <f t="shared" si="387"/>
        <v>0</v>
      </c>
      <c r="AA2203" s="163"/>
      <c r="AB2203" s="177" t="str">
        <f t="shared" si="388"/>
        <v/>
      </c>
      <c r="AC2203" s="283" t="str">
        <f t="shared" si="389"/>
        <v/>
      </c>
      <c r="AD2203" s="283" t="str">
        <f t="shared" si="390"/>
        <v/>
      </c>
      <c r="AE2203" s="163"/>
      <c r="AF2203" s="162"/>
      <c r="AP2203" s="581"/>
    </row>
    <row r="2204" spans="1:42" s="141" customFormat="1">
      <c r="A2204" s="134">
        <v>2195</v>
      </c>
      <c r="B2204" s="286"/>
      <c r="C2204" s="146">
        <f t="shared" si="383"/>
        <v>0</v>
      </c>
      <c r="D2204" s="146">
        <f t="shared" si="384"/>
        <v>1</v>
      </c>
      <c r="E2204" s="146">
        <f t="shared" si="385"/>
        <v>1900</v>
      </c>
      <c r="F2204" s="287"/>
      <c r="G2204" s="287"/>
      <c r="H2204" s="287"/>
      <c r="I2204" s="288"/>
      <c r="J2204" s="287"/>
      <c r="K2204" s="288"/>
      <c r="L2204" s="134"/>
      <c r="M2204" s="133"/>
      <c r="N2204" s="288"/>
      <c r="O2204" s="134"/>
      <c r="P2204" s="166"/>
      <c r="Q2204" s="289"/>
      <c r="R2204" s="165"/>
      <c r="S2204" s="290"/>
      <c r="T2204" s="290"/>
      <c r="U2204" s="290"/>
      <c r="V2204" s="290"/>
      <c r="W2204" s="166"/>
      <c r="X2204" s="135"/>
      <c r="Y2204" s="418">
        <f t="shared" si="386"/>
        <v>0</v>
      </c>
      <c r="Z2204" s="291">
        <f t="shared" si="387"/>
        <v>0</v>
      </c>
      <c r="AA2204" s="163"/>
      <c r="AB2204" s="177" t="str">
        <f t="shared" si="388"/>
        <v/>
      </c>
      <c r="AC2204" s="283" t="str">
        <f t="shared" si="389"/>
        <v/>
      </c>
      <c r="AD2204" s="283" t="str">
        <f t="shared" si="390"/>
        <v/>
      </c>
      <c r="AE2204" s="163"/>
      <c r="AF2204" s="162"/>
      <c r="AP2204" s="581"/>
    </row>
    <row r="2205" spans="1:42" s="141" customFormat="1">
      <c r="A2205" s="134">
        <v>2196</v>
      </c>
      <c r="B2205" s="286"/>
      <c r="C2205" s="146">
        <f t="shared" si="383"/>
        <v>0</v>
      </c>
      <c r="D2205" s="146">
        <f t="shared" si="384"/>
        <v>1</v>
      </c>
      <c r="E2205" s="146">
        <f t="shared" si="385"/>
        <v>1900</v>
      </c>
      <c r="F2205" s="287"/>
      <c r="G2205" s="287"/>
      <c r="H2205" s="287"/>
      <c r="I2205" s="288"/>
      <c r="J2205" s="287"/>
      <c r="K2205" s="288"/>
      <c r="L2205" s="134"/>
      <c r="M2205" s="133"/>
      <c r="N2205" s="288"/>
      <c r="O2205" s="134"/>
      <c r="P2205" s="166"/>
      <c r="Q2205" s="289"/>
      <c r="R2205" s="165"/>
      <c r="S2205" s="290"/>
      <c r="T2205" s="290"/>
      <c r="U2205" s="290"/>
      <c r="V2205" s="290"/>
      <c r="W2205" s="166"/>
      <c r="X2205" s="135"/>
      <c r="Y2205" s="418">
        <f t="shared" si="386"/>
        <v>0</v>
      </c>
      <c r="Z2205" s="291">
        <f t="shared" si="387"/>
        <v>0</v>
      </c>
      <c r="AA2205" s="163"/>
      <c r="AB2205" s="177" t="str">
        <f t="shared" si="388"/>
        <v/>
      </c>
      <c r="AC2205" s="283" t="str">
        <f t="shared" si="389"/>
        <v/>
      </c>
      <c r="AD2205" s="283" t="str">
        <f t="shared" si="390"/>
        <v/>
      </c>
      <c r="AE2205" s="163"/>
      <c r="AF2205" s="162"/>
      <c r="AP2205" s="581"/>
    </row>
    <row r="2206" spans="1:42" s="141" customFormat="1">
      <c r="A2206" s="134">
        <v>2197</v>
      </c>
      <c r="B2206" s="286"/>
      <c r="C2206" s="146">
        <f t="shared" si="383"/>
        <v>0</v>
      </c>
      <c r="D2206" s="146">
        <f t="shared" si="384"/>
        <v>1</v>
      </c>
      <c r="E2206" s="146">
        <f t="shared" si="385"/>
        <v>1900</v>
      </c>
      <c r="F2206" s="287"/>
      <c r="G2206" s="287"/>
      <c r="H2206" s="287"/>
      <c r="I2206" s="288"/>
      <c r="J2206" s="287"/>
      <c r="K2206" s="288"/>
      <c r="L2206" s="134"/>
      <c r="M2206" s="133"/>
      <c r="N2206" s="288"/>
      <c r="O2206" s="134"/>
      <c r="P2206" s="166"/>
      <c r="Q2206" s="289"/>
      <c r="R2206" s="165"/>
      <c r="S2206" s="290"/>
      <c r="T2206" s="290"/>
      <c r="U2206" s="290"/>
      <c r="V2206" s="290"/>
      <c r="W2206" s="166"/>
      <c r="X2206" s="135"/>
      <c r="Y2206" s="418">
        <f t="shared" si="386"/>
        <v>0</v>
      </c>
      <c r="Z2206" s="291">
        <f t="shared" si="387"/>
        <v>0</v>
      </c>
      <c r="AA2206" s="163"/>
      <c r="AB2206" s="177" t="str">
        <f t="shared" si="388"/>
        <v/>
      </c>
      <c r="AC2206" s="283" t="str">
        <f t="shared" si="389"/>
        <v/>
      </c>
      <c r="AD2206" s="283" t="str">
        <f t="shared" si="390"/>
        <v/>
      </c>
      <c r="AE2206" s="163"/>
      <c r="AF2206" s="162"/>
      <c r="AP2206" s="581"/>
    </row>
    <row r="2207" spans="1:42" s="141" customFormat="1">
      <c r="A2207" s="134">
        <v>2198</v>
      </c>
      <c r="B2207" s="286"/>
      <c r="C2207" s="146">
        <f t="shared" si="383"/>
        <v>0</v>
      </c>
      <c r="D2207" s="146">
        <f t="shared" si="384"/>
        <v>1</v>
      </c>
      <c r="E2207" s="146">
        <f t="shared" si="385"/>
        <v>1900</v>
      </c>
      <c r="F2207" s="287"/>
      <c r="G2207" s="287"/>
      <c r="H2207" s="287"/>
      <c r="I2207" s="288"/>
      <c r="J2207" s="287"/>
      <c r="K2207" s="288"/>
      <c r="L2207" s="134"/>
      <c r="M2207" s="133"/>
      <c r="N2207" s="288"/>
      <c r="O2207" s="134"/>
      <c r="P2207" s="166"/>
      <c r="Q2207" s="289"/>
      <c r="R2207" s="165"/>
      <c r="S2207" s="290"/>
      <c r="T2207" s="290"/>
      <c r="U2207" s="290"/>
      <c r="V2207" s="290"/>
      <c r="W2207" s="166"/>
      <c r="X2207" s="135"/>
      <c r="Y2207" s="418">
        <f t="shared" si="386"/>
        <v>0</v>
      </c>
      <c r="Z2207" s="291">
        <f t="shared" si="387"/>
        <v>0</v>
      </c>
      <c r="AA2207" s="163"/>
      <c r="AB2207" s="177" t="str">
        <f t="shared" si="388"/>
        <v/>
      </c>
      <c r="AC2207" s="283" t="str">
        <f t="shared" si="389"/>
        <v/>
      </c>
      <c r="AD2207" s="283" t="str">
        <f t="shared" si="390"/>
        <v/>
      </c>
      <c r="AE2207" s="163"/>
      <c r="AF2207" s="162"/>
      <c r="AP2207" s="581"/>
    </row>
    <row r="2208" spans="1:42" s="141" customFormat="1">
      <c r="A2208" s="134">
        <v>2199</v>
      </c>
      <c r="B2208" s="286"/>
      <c r="C2208" s="146">
        <f t="shared" si="383"/>
        <v>0</v>
      </c>
      <c r="D2208" s="146">
        <f t="shared" si="384"/>
        <v>1</v>
      </c>
      <c r="E2208" s="146">
        <f t="shared" si="385"/>
        <v>1900</v>
      </c>
      <c r="F2208" s="287"/>
      <c r="G2208" s="287"/>
      <c r="H2208" s="287"/>
      <c r="I2208" s="288"/>
      <c r="J2208" s="287"/>
      <c r="K2208" s="288"/>
      <c r="L2208" s="134"/>
      <c r="M2208" s="133"/>
      <c r="N2208" s="288"/>
      <c r="O2208" s="134"/>
      <c r="P2208" s="166"/>
      <c r="Q2208" s="289"/>
      <c r="R2208" s="165"/>
      <c r="S2208" s="290"/>
      <c r="T2208" s="290"/>
      <c r="U2208" s="290"/>
      <c r="V2208" s="290"/>
      <c r="W2208" s="166"/>
      <c r="X2208" s="135"/>
      <c r="Y2208" s="418">
        <f t="shared" si="386"/>
        <v>0</v>
      </c>
      <c r="Z2208" s="291">
        <f t="shared" si="387"/>
        <v>0</v>
      </c>
      <c r="AA2208" s="163"/>
      <c r="AB2208" s="177" t="str">
        <f t="shared" si="388"/>
        <v/>
      </c>
      <c r="AC2208" s="283" t="str">
        <f t="shared" si="389"/>
        <v/>
      </c>
      <c r="AD2208" s="283" t="str">
        <f t="shared" si="390"/>
        <v/>
      </c>
      <c r="AE2208" s="163"/>
      <c r="AF2208" s="162"/>
      <c r="AP2208" s="581"/>
    </row>
    <row r="2209" spans="1:42" s="141" customFormat="1">
      <c r="A2209" s="134">
        <v>2200</v>
      </c>
      <c r="B2209" s="286"/>
      <c r="C2209" s="146">
        <f t="shared" si="383"/>
        <v>0</v>
      </c>
      <c r="D2209" s="146">
        <f t="shared" si="384"/>
        <v>1</v>
      </c>
      <c r="E2209" s="146">
        <f t="shared" si="385"/>
        <v>1900</v>
      </c>
      <c r="F2209" s="287"/>
      <c r="G2209" s="287"/>
      <c r="H2209" s="287"/>
      <c r="I2209" s="288"/>
      <c r="J2209" s="287"/>
      <c r="K2209" s="288"/>
      <c r="L2209" s="134"/>
      <c r="M2209" s="133"/>
      <c r="N2209" s="288"/>
      <c r="O2209" s="134"/>
      <c r="P2209" s="166"/>
      <c r="Q2209" s="289"/>
      <c r="R2209" s="165"/>
      <c r="S2209" s="290"/>
      <c r="T2209" s="290"/>
      <c r="U2209" s="290"/>
      <c r="V2209" s="290"/>
      <c r="W2209" s="166"/>
      <c r="X2209" s="135"/>
      <c r="Y2209" s="418">
        <f t="shared" si="386"/>
        <v>0</v>
      </c>
      <c r="Z2209" s="291">
        <f t="shared" si="387"/>
        <v>0</v>
      </c>
      <c r="AA2209" s="163"/>
      <c r="AB2209" s="177" t="str">
        <f t="shared" si="388"/>
        <v/>
      </c>
      <c r="AC2209" s="283" t="str">
        <f t="shared" si="389"/>
        <v/>
      </c>
      <c r="AD2209" s="283" t="str">
        <f t="shared" si="390"/>
        <v/>
      </c>
      <c r="AE2209" s="163"/>
      <c r="AF2209" s="162"/>
      <c r="AP2209" s="581"/>
    </row>
    <row r="2210" spans="1:42" s="141" customFormat="1">
      <c r="A2210" s="134">
        <v>2201</v>
      </c>
      <c r="B2210" s="286"/>
      <c r="C2210" s="146">
        <f t="shared" si="383"/>
        <v>0</v>
      </c>
      <c r="D2210" s="146">
        <f t="shared" si="384"/>
        <v>1</v>
      </c>
      <c r="E2210" s="146">
        <f t="shared" si="385"/>
        <v>1900</v>
      </c>
      <c r="F2210" s="287"/>
      <c r="G2210" s="287"/>
      <c r="H2210" s="287"/>
      <c r="I2210" s="288"/>
      <c r="J2210" s="287"/>
      <c r="K2210" s="288"/>
      <c r="L2210" s="134"/>
      <c r="M2210" s="133"/>
      <c r="N2210" s="288"/>
      <c r="O2210" s="134"/>
      <c r="P2210" s="166"/>
      <c r="Q2210" s="289"/>
      <c r="R2210" s="165"/>
      <c r="S2210" s="290"/>
      <c r="T2210" s="290"/>
      <c r="U2210" s="290"/>
      <c r="V2210" s="290"/>
      <c r="W2210" s="166"/>
      <c r="X2210" s="135"/>
      <c r="Y2210" s="418">
        <f t="shared" si="386"/>
        <v>0</v>
      </c>
      <c r="Z2210" s="291">
        <f t="shared" si="387"/>
        <v>0</v>
      </c>
      <c r="AA2210" s="163"/>
      <c r="AB2210" s="177" t="str">
        <f t="shared" si="388"/>
        <v/>
      </c>
      <c r="AC2210" s="283" t="str">
        <f t="shared" si="389"/>
        <v/>
      </c>
      <c r="AD2210" s="283" t="str">
        <f t="shared" si="390"/>
        <v/>
      </c>
      <c r="AE2210" s="163"/>
      <c r="AF2210" s="162"/>
      <c r="AP2210" s="581"/>
    </row>
    <row r="2211" spans="1:42" s="141" customFormat="1">
      <c r="A2211" s="134">
        <v>2202</v>
      </c>
      <c r="B2211" s="286"/>
      <c r="C2211" s="146">
        <f t="shared" si="383"/>
        <v>0</v>
      </c>
      <c r="D2211" s="146">
        <f t="shared" si="384"/>
        <v>1</v>
      </c>
      <c r="E2211" s="146">
        <f t="shared" si="385"/>
        <v>1900</v>
      </c>
      <c r="F2211" s="287"/>
      <c r="G2211" s="287"/>
      <c r="H2211" s="287"/>
      <c r="I2211" s="288"/>
      <c r="J2211" s="287"/>
      <c r="K2211" s="288"/>
      <c r="L2211" s="134"/>
      <c r="M2211" s="133"/>
      <c r="N2211" s="288"/>
      <c r="O2211" s="134"/>
      <c r="P2211" s="166"/>
      <c r="Q2211" s="289"/>
      <c r="R2211" s="165"/>
      <c r="S2211" s="290"/>
      <c r="T2211" s="290"/>
      <c r="U2211" s="290"/>
      <c r="V2211" s="290"/>
      <c r="W2211" s="166"/>
      <c r="X2211" s="135"/>
      <c r="Y2211" s="418">
        <f t="shared" si="386"/>
        <v>0</v>
      </c>
      <c r="Z2211" s="291">
        <f t="shared" si="387"/>
        <v>0</v>
      </c>
      <c r="AA2211" s="163"/>
      <c r="AB2211" s="177" t="str">
        <f t="shared" si="388"/>
        <v/>
      </c>
      <c r="AC2211" s="283" t="str">
        <f t="shared" si="389"/>
        <v/>
      </c>
      <c r="AD2211" s="283" t="str">
        <f t="shared" si="390"/>
        <v/>
      </c>
      <c r="AE2211" s="163"/>
      <c r="AF2211" s="162"/>
      <c r="AP2211" s="581"/>
    </row>
    <row r="2212" spans="1:42" s="141" customFormat="1">
      <c r="A2212" s="134">
        <v>2203</v>
      </c>
      <c r="B2212" s="286"/>
      <c r="C2212" s="146">
        <f t="shared" si="383"/>
        <v>0</v>
      </c>
      <c r="D2212" s="146">
        <f t="shared" si="384"/>
        <v>1</v>
      </c>
      <c r="E2212" s="146">
        <f t="shared" si="385"/>
        <v>1900</v>
      </c>
      <c r="F2212" s="287"/>
      <c r="G2212" s="287"/>
      <c r="H2212" s="287"/>
      <c r="I2212" s="288"/>
      <c r="J2212" s="287"/>
      <c r="K2212" s="288"/>
      <c r="L2212" s="134"/>
      <c r="M2212" s="133"/>
      <c r="N2212" s="288"/>
      <c r="O2212" s="134"/>
      <c r="P2212" s="166"/>
      <c r="Q2212" s="289"/>
      <c r="R2212" s="165"/>
      <c r="S2212" s="290"/>
      <c r="T2212" s="290"/>
      <c r="U2212" s="290"/>
      <c r="V2212" s="290"/>
      <c r="W2212" s="166"/>
      <c r="X2212" s="135"/>
      <c r="Y2212" s="418">
        <f t="shared" si="386"/>
        <v>0</v>
      </c>
      <c r="Z2212" s="291">
        <f t="shared" si="387"/>
        <v>0</v>
      </c>
      <c r="AA2212" s="163"/>
      <c r="AB2212" s="177" t="str">
        <f t="shared" si="388"/>
        <v/>
      </c>
      <c r="AC2212" s="283" t="str">
        <f t="shared" si="389"/>
        <v/>
      </c>
      <c r="AD2212" s="283" t="str">
        <f t="shared" si="390"/>
        <v/>
      </c>
      <c r="AE2212" s="163"/>
      <c r="AF2212" s="162"/>
      <c r="AP2212" s="581"/>
    </row>
    <row r="2213" spans="1:42" s="141" customFormat="1">
      <c r="A2213" s="134">
        <v>2204</v>
      </c>
      <c r="B2213" s="286"/>
      <c r="C2213" s="146">
        <f t="shared" si="383"/>
        <v>0</v>
      </c>
      <c r="D2213" s="146">
        <f t="shared" si="384"/>
        <v>1</v>
      </c>
      <c r="E2213" s="146">
        <f t="shared" si="385"/>
        <v>1900</v>
      </c>
      <c r="F2213" s="287"/>
      <c r="G2213" s="287"/>
      <c r="H2213" s="287"/>
      <c r="I2213" s="288"/>
      <c r="J2213" s="287"/>
      <c r="K2213" s="288"/>
      <c r="L2213" s="134"/>
      <c r="M2213" s="133"/>
      <c r="N2213" s="288"/>
      <c r="O2213" s="134"/>
      <c r="P2213" s="166"/>
      <c r="Q2213" s="289"/>
      <c r="R2213" s="165"/>
      <c r="S2213" s="290"/>
      <c r="T2213" s="290"/>
      <c r="U2213" s="290"/>
      <c r="V2213" s="290"/>
      <c r="W2213" s="166"/>
      <c r="X2213" s="135"/>
      <c r="Y2213" s="418">
        <f t="shared" si="386"/>
        <v>0</v>
      </c>
      <c r="Z2213" s="291">
        <f t="shared" si="387"/>
        <v>0</v>
      </c>
      <c r="AA2213" s="163"/>
      <c r="AB2213" s="177" t="str">
        <f t="shared" si="388"/>
        <v/>
      </c>
      <c r="AC2213" s="283" t="str">
        <f t="shared" si="389"/>
        <v/>
      </c>
      <c r="AD2213" s="283" t="str">
        <f t="shared" si="390"/>
        <v/>
      </c>
      <c r="AE2213" s="163"/>
      <c r="AF2213" s="162"/>
      <c r="AP2213" s="581"/>
    </row>
    <row r="2214" spans="1:42" s="141" customFormat="1">
      <c r="A2214" s="134">
        <v>2205</v>
      </c>
      <c r="B2214" s="286"/>
      <c r="C2214" s="146">
        <f t="shared" si="383"/>
        <v>0</v>
      </c>
      <c r="D2214" s="146">
        <f t="shared" si="384"/>
        <v>1</v>
      </c>
      <c r="E2214" s="146">
        <f t="shared" si="385"/>
        <v>1900</v>
      </c>
      <c r="F2214" s="287"/>
      <c r="G2214" s="287"/>
      <c r="H2214" s="287"/>
      <c r="I2214" s="288"/>
      <c r="J2214" s="287"/>
      <c r="K2214" s="288"/>
      <c r="L2214" s="134"/>
      <c r="M2214" s="133"/>
      <c r="N2214" s="288"/>
      <c r="O2214" s="134"/>
      <c r="P2214" s="166"/>
      <c r="Q2214" s="289"/>
      <c r="R2214" s="165"/>
      <c r="S2214" s="290"/>
      <c r="T2214" s="290"/>
      <c r="U2214" s="290"/>
      <c r="V2214" s="290"/>
      <c r="W2214" s="166"/>
      <c r="X2214" s="135"/>
      <c r="Y2214" s="418">
        <f t="shared" si="386"/>
        <v>0</v>
      </c>
      <c r="Z2214" s="291">
        <f t="shared" si="387"/>
        <v>0</v>
      </c>
      <c r="AA2214" s="163"/>
      <c r="AB2214" s="177" t="str">
        <f t="shared" si="388"/>
        <v/>
      </c>
      <c r="AC2214" s="283" t="str">
        <f t="shared" si="389"/>
        <v/>
      </c>
      <c r="AD2214" s="283" t="str">
        <f t="shared" si="390"/>
        <v/>
      </c>
      <c r="AE2214" s="163"/>
      <c r="AF2214" s="162"/>
      <c r="AP2214" s="581"/>
    </row>
    <row r="2215" spans="1:42" s="141" customFormat="1">
      <c r="A2215" s="134">
        <v>2206</v>
      </c>
      <c r="B2215" s="286"/>
      <c r="C2215" s="146">
        <f t="shared" si="383"/>
        <v>0</v>
      </c>
      <c r="D2215" s="146">
        <f t="shared" si="384"/>
        <v>1</v>
      </c>
      <c r="E2215" s="146">
        <f t="shared" si="385"/>
        <v>1900</v>
      </c>
      <c r="F2215" s="287"/>
      <c r="G2215" s="287"/>
      <c r="H2215" s="287"/>
      <c r="I2215" s="288"/>
      <c r="J2215" s="287"/>
      <c r="K2215" s="288"/>
      <c r="L2215" s="134"/>
      <c r="M2215" s="133"/>
      <c r="N2215" s="288"/>
      <c r="O2215" s="134"/>
      <c r="P2215" s="166"/>
      <c r="Q2215" s="289"/>
      <c r="R2215" s="165"/>
      <c r="S2215" s="290"/>
      <c r="T2215" s="290"/>
      <c r="U2215" s="290"/>
      <c r="V2215" s="290"/>
      <c r="W2215" s="166"/>
      <c r="X2215" s="135"/>
      <c r="Y2215" s="418">
        <f t="shared" si="386"/>
        <v>0</v>
      </c>
      <c r="Z2215" s="291">
        <f t="shared" si="387"/>
        <v>0</v>
      </c>
      <c r="AA2215" s="163"/>
      <c r="AB2215" s="177" t="str">
        <f t="shared" si="388"/>
        <v/>
      </c>
      <c r="AC2215" s="283" t="str">
        <f t="shared" si="389"/>
        <v/>
      </c>
      <c r="AD2215" s="283" t="str">
        <f t="shared" si="390"/>
        <v/>
      </c>
      <c r="AE2215" s="163"/>
      <c r="AF2215" s="162"/>
      <c r="AP2215" s="581"/>
    </row>
    <row r="2216" spans="1:42" s="141" customFormat="1">
      <c r="A2216" s="134">
        <v>2207</v>
      </c>
      <c r="B2216" s="286"/>
      <c r="C2216" s="146">
        <f t="shared" si="383"/>
        <v>0</v>
      </c>
      <c r="D2216" s="146">
        <f t="shared" si="384"/>
        <v>1</v>
      </c>
      <c r="E2216" s="146">
        <f t="shared" si="385"/>
        <v>1900</v>
      </c>
      <c r="F2216" s="287"/>
      <c r="G2216" s="287"/>
      <c r="H2216" s="287"/>
      <c r="I2216" s="288"/>
      <c r="J2216" s="287"/>
      <c r="K2216" s="288"/>
      <c r="L2216" s="134"/>
      <c r="M2216" s="133"/>
      <c r="N2216" s="288"/>
      <c r="O2216" s="134"/>
      <c r="P2216" s="166"/>
      <c r="Q2216" s="289"/>
      <c r="R2216" s="165"/>
      <c r="S2216" s="290"/>
      <c r="T2216" s="290"/>
      <c r="U2216" s="290"/>
      <c r="V2216" s="290"/>
      <c r="W2216" s="166"/>
      <c r="X2216" s="135"/>
      <c r="Y2216" s="418">
        <f t="shared" si="386"/>
        <v>0</v>
      </c>
      <c r="Z2216" s="291">
        <f t="shared" si="387"/>
        <v>0</v>
      </c>
      <c r="AA2216" s="163"/>
      <c r="AB2216" s="177" t="str">
        <f t="shared" si="388"/>
        <v/>
      </c>
      <c r="AC2216" s="283" t="str">
        <f t="shared" si="389"/>
        <v/>
      </c>
      <c r="AD2216" s="283" t="str">
        <f t="shared" si="390"/>
        <v/>
      </c>
      <c r="AE2216" s="163"/>
      <c r="AF2216" s="162"/>
      <c r="AP2216" s="581"/>
    </row>
    <row r="2217" spans="1:42" s="141" customFormat="1">
      <c r="A2217" s="134">
        <v>2208</v>
      </c>
      <c r="B2217" s="286"/>
      <c r="C2217" s="146">
        <f t="shared" si="383"/>
        <v>0</v>
      </c>
      <c r="D2217" s="146">
        <f t="shared" si="384"/>
        <v>1</v>
      </c>
      <c r="E2217" s="146">
        <f t="shared" si="385"/>
        <v>1900</v>
      </c>
      <c r="F2217" s="287"/>
      <c r="G2217" s="287"/>
      <c r="H2217" s="287"/>
      <c r="I2217" s="288"/>
      <c r="J2217" s="287"/>
      <c r="K2217" s="288"/>
      <c r="L2217" s="134"/>
      <c r="M2217" s="133"/>
      <c r="N2217" s="288"/>
      <c r="O2217" s="134"/>
      <c r="P2217" s="166"/>
      <c r="Q2217" s="289"/>
      <c r="R2217" s="165"/>
      <c r="S2217" s="290"/>
      <c r="T2217" s="290"/>
      <c r="U2217" s="290"/>
      <c r="V2217" s="290"/>
      <c r="W2217" s="166"/>
      <c r="X2217" s="135"/>
      <c r="Y2217" s="418">
        <f t="shared" si="386"/>
        <v>0</v>
      </c>
      <c r="Z2217" s="291">
        <f t="shared" si="387"/>
        <v>0</v>
      </c>
      <c r="AA2217" s="163"/>
      <c r="AB2217" s="177" t="str">
        <f t="shared" si="388"/>
        <v/>
      </c>
      <c r="AC2217" s="283" t="str">
        <f t="shared" si="389"/>
        <v/>
      </c>
      <c r="AD2217" s="283" t="str">
        <f t="shared" si="390"/>
        <v/>
      </c>
      <c r="AE2217" s="163"/>
      <c r="AF2217" s="162"/>
      <c r="AP2217" s="581"/>
    </row>
    <row r="2218" spans="1:42" s="141" customFormat="1">
      <c r="A2218" s="134">
        <v>2209</v>
      </c>
      <c r="B2218" s="286"/>
      <c r="C2218" s="146">
        <f t="shared" si="383"/>
        <v>0</v>
      </c>
      <c r="D2218" s="146">
        <f t="shared" si="384"/>
        <v>1</v>
      </c>
      <c r="E2218" s="146">
        <f t="shared" si="385"/>
        <v>1900</v>
      </c>
      <c r="F2218" s="287"/>
      <c r="G2218" s="287"/>
      <c r="H2218" s="287"/>
      <c r="I2218" s="288"/>
      <c r="J2218" s="287"/>
      <c r="K2218" s="288"/>
      <c r="L2218" s="134"/>
      <c r="M2218" s="133"/>
      <c r="N2218" s="288"/>
      <c r="O2218" s="134"/>
      <c r="P2218" s="166"/>
      <c r="Q2218" s="289"/>
      <c r="R2218" s="165"/>
      <c r="S2218" s="290"/>
      <c r="T2218" s="290"/>
      <c r="U2218" s="290"/>
      <c r="V2218" s="290"/>
      <c r="W2218" s="166"/>
      <c r="X2218" s="135"/>
      <c r="Y2218" s="418">
        <f t="shared" si="386"/>
        <v>0</v>
      </c>
      <c r="Z2218" s="291">
        <f t="shared" si="387"/>
        <v>0</v>
      </c>
      <c r="AA2218" s="163"/>
      <c r="AB2218" s="177" t="str">
        <f t="shared" si="388"/>
        <v/>
      </c>
      <c r="AC2218" s="283" t="str">
        <f t="shared" si="389"/>
        <v/>
      </c>
      <c r="AD2218" s="283" t="str">
        <f t="shared" si="390"/>
        <v/>
      </c>
      <c r="AE2218" s="163"/>
      <c r="AF2218" s="162"/>
      <c r="AP2218" s="581"/>
    </row>
    <row r="2219" spans="1:42" s="141" customFormat="1">
      <c r="A2219" s="134">
        <v>2210</v>
      </c>
      <c r="B2219" s="286"/>
      <c r="C2219" s="146">
        <f t="shared" si="383"/>
        <v>0</v>
      </c>
      <c r="D2219" s="146">
        <f t="shared" si="384"/>
        <v>1</v>
      </c>
      <c r="E2219" s="146">
        <f t="shared" si="385"/>
        <v>1900</v>
      </c>
      <c r="F2219" s="287"/>
      <c r="G2219" s="287"/>
      <c r="H2219" s="287"/>
      <c r="I2219" s="288"/>
      <c r="J2219" s="287"/>
      <c r="K2219" s="288"/>
      <c r="L2219" s="134"/>
      <c r="M2219" s="133"/>
      <c r="N2219" s="288"/>
      <c r="O2219" s="134"/>
      <c r="P2219" s="166"/>
      <c r="Q2219" s="289"/>
      <c r="R2219" s="165"/>
      <c r="S2219" s="290"/>
      <c r="T2219" s="290"/>
      <c r="U2219" s="290"/>
      <c r="V2219" s="290"/>
      <c r="W2219" s="166"/>
      <c r="X2219" s="135"/>
      <c r="Y2219" s="418">
        <f t="shared" si="386"/>
        <v>0</v>
      </c>
      <c r="Z2219" s="291">
        <f t="shared" si="387"/>
        <v>0</v>
      </c>
      <c r="AA2219" s="163"/>
      <c r="AB2219" s="177" t="str">
        <f t="shared" si="388"/>
        <v/>
      </c>
      <c r="AC2219" s="283" t="str">
        <f t="shared" si="389"/>
        <v/>
      </c>
      <c r="AD2219" s="283" t="str">
        <f t="shared" si="390"/>
        <v/>
      </c>
      <c r="AE2219" s="163"/>
      <c r="AF2219" s="162"/>
      <c r="AP2219" s="581"/>
    </row>
    <row r="2220" spans="1:42" s="141" customFormat="1">
      <c r="A2220" s="134">
        <v>2211</v>
      </c>
      <c r="B2220" s="286"/>
      <c r="C2220" s="146">
        <f t="shared" si="383"/>
        <v>0</v>
      </c>
      <c r="D2220" s="146">
        <f t="shared" si="384"/>
        <v>1</v>
      </c>
      <c r="E2220" s="146">
        <f t="shared" si="385"/>
        <v>1900</v>
      </c>
      <c r="F2220" s="287"/>
      <c r="G2220" s="287"/>
      <c r="H2220" s="287"/>
      <c r="I2220" s="288"/>
      <c r="J2220" s="287"/>
      <c r="K2220" s="288"/>
      <c r="L2220" s="134"/>
      <c r="M2220" s="133"/>
      <c r="N2220" s="288"/>
      <c r="O2220" s="134"/>
      <c r="P2220" s="166"/>
      <c r="Q2220" s="289"/>
      <c r="R2220" s="165"/>
      <c r="S2220" s="290"/>
      <c r="T2220" s="290"/>
      <c r="U2220" s="290"/>
      <c r="V2220" s="290"/>
      <c r="W2220" s="166"/>
      <c r="X2220" s="135"/>
      <c r="Y2220" s="418">
        <f t="shared" si="386"/>
        <v>0</v>
      </c>
      <c r="Z2220" s="291">
        <f t="shared" si="387"/>
        <v>0</v>
      </c>
      <c r="AA2220" s="163"/>
      <c r="AB2220" s="177" t="str">
        <f t="shared" si="388"/>
        <v/>
      </c>
      <c r="AC2220" s="283" t="str">
        <f t="shared" si="389"/>
        <v/>
      </c>
      <c r="AD2220" s="283" t="str">
        <f t="shared" si="390"/>
        <v/>
      </c>
      <c r="AE2220" s="163"/>
      <c r="AF2220" s="162"/>
      <c r="AP2220" s="581"/>
    </row>
    <row r="2221" spans="1:42" s="141" customFormat="1">
      <c r="A2221" s="134">
        <v>2212</v>
      </c>
      <c r="B2221" s="286"/>
      <c r="C2221" s="146">
        <f t="shared" si="383"/>
        <v>0</v>
      </c>
      <c r="D2221" s="146">
        <f t="shared" si="384"/>
        <v>1</v>
      </c>
      <c r="E2221" s="146">
        <f t="shared" si="385"/>
        <v>1900</v>
      </c>
      <c r="F2221" s="287"/>
      <c r="G2221" s="287"/>
      <c r="H2221" s="287"/>
      <c r="I2221" s="288"/>
      <c r="J2221" s="287"/>
      <c r="K2221" s="288"/>
      <c r="L2221" s="134"/>
      <c r="M2221" s="133"/>
      <c r="N2221" s="288"/>
      <c r="O2221" s="134"/>
      <c r="P2221" s="166"/>
      <c r="Q2221" s="289"/>
      <c r="R2221" s="165"/>
      <c r="S2221" s="290"/>
      <c r="T2221" s="290"/>
      <c r="U2221" s="290"/>
      <c r="V2221" s="290"/>
      <c r="W2221" s="166"/>
      <c r="X2221" s="135"/>
      <c r="Y2221" s="418">
        <f t="shared" si="386"/>
        <v>0</v>
      </c>
      <c r="Z2221" s="291">
        <f t="shared" si="387"/>
        <v>0</v>
      </c>
      <c r="AA2221" s="163"/>
      <c r="AB2221" s="177" t="str">
        <f t="shared" si="388"/>
        <v/>
      </c>
      <c r="AC2221" s="283" t="str">
        <f t="shared" si="389"/>
        <v/>
      </c>
      <c r="AD2221" s="283" t="str">
        <f t="shared" si="390"/>
        <v/>
      </c>
      <c r="AE2221" s="163"/>
      <c r="AF2221" s="162"/>
      <c r="AP2221" s="581"/>
    </row>
    <row r="2222" spans="1:42" s="141" customFormat="1">
      <c r="A2222" s="134">
        <v>2213</v>
      </c>
      <c r="B2222" s="286"/>
      <c r="C2222" s="146">
        <f t="shared" si="383"/>
        <v>0</v>
      </c>
      <c r="D2222" s="146">
        <f t="shared" si="384"/>
        <v>1</v>
      </c>
      <c r="E2222" s="146">
        <f t="shared" si="385"/>
        <v>1900</v>
      </c>
      <c r="F2222" s="287"/>
      <c r="G2222" s="287"/>
      <c r="H2222" s="287"/>
      <c r="I2222" s="288"/>
      <c r="J2222" s="287"/>
      <c r="K2222" s="288"/>
      <c r="L2222" s="134"/>
      <c r="M2222" s="133"/>
      <c r="N2222" s="288"/>
      <c r="O2222" s="134"/>
      <c r="P2222" s="166"/>
      <c r="Q2222" s="289"/>
      <c r="R2222" s="165"/>
      <c r="S2222" s="290"/>
      <c r="T2222" s="290"/>
      <c r="U2222" s="290"/>
      <c r="V2222" s="290"/>
      <c r="W2222" s="166"/>
      <c r="X2222" s="135"/>
      <c r="Y2222" s="418">
        <f t="shared" si="386"/>
        <v>0</v>
      </c>
      <c r="Z2222" s="291">
        <f t="shared" si="387"/>
        <v>0</v>
      </c>
      <c r="AA2222" s="163"/>
      <c r="AB2222" s="177" t="str">
        <f t="shared" si="388"/>
        <v/>
      </c>
      <c r="AC2222" s="283" t="str">
        <f t="shared" si="389"/>
        <v/>
      </c>
      <c r="AD2222" s="283" t="str">
        <f t="shared" si="390"/>
        <v/>
      </c>
      <c r="AE2222" s="163"/>
      <c r="AF2222" s="162"/>
      <c r="AP2222" s="581"/>
    </row>
    <row r="2223" spans="1:42" s="141" customFormat="1">
      <c r="A2223" s="134">
        <v>2214</v>
      </c>
      <c r="B2223" s="286"/>
      <c r="C2223" s="146">
        <f t="shared" si="383"/>
        <v>0</v>
      </c>
      <c r="D2223" s="146">
        <f t="shared" si="384"/>
        <v>1</v>
      </c>
      <c r="E2223" s="146">
        <f t="shared" si="385"/>
        <v>1900</v>
      </c>
      <c r="F2223" s="287"/>
      <c r="G2223" s="287"/>
      <c r="H2223" s="287"/>
      <c r="I2223" s="288"/>
      <c r="J2223" s="287"/>
      <c r="K2223" s="288"/>
      <c r="L2223" s="134"/>
      <c r="M2223" s="133"/>
      <c r="N2223" s="288"/>
      <c r="O2223" s="134"/>
      <c r="P2223" s="166"/>
      <c r="Q2223" s="289"/>
      <c r="R2223" s="165"/>
      <c r="S2223" s="290"/>
      <c r="T2223" s="290"/>
      <c r="U2223" s="290"/>
      <c r="V2223" s="290"/>
      <c r="W2223" s="166"/>
      <c r="X2223" s="135"/>
      <c r="Y2223" s="418">
        <f t="shared" si="386"/>
        <v>0</v>
      </c>
      <c r="Z2223" s="291">
        <f t="shared" si="387"/>
        <v>0</v>
      </c>
      <c r="AA2223" s="163"/>
      <c r="AB2223" s="177" t="str">
        <f t="shared" si="388"/>
        <v/>
      </c>
      <c r="AC2223" s="283" t="str">
        <f t="shared" si="389"/>
        <v/>
      </c>
      <c r="AD2223" s="283" t="str">
        <f t="shared" si="390"/>
        <v/>
      </c>
      <c r="AE2223" s="163"/>
      <c r="AF2223" s="162"/>
      <c r="AP2223" s="581"/>
    </row>
    <row r="2224" spans="1:42" s="141" customFormat="1">
      <c r="A2224" s="134">
        <v>2215</v>
      </c>
      <c r="B2224" s="286"/>
      <c r="C2224" s="146">
        <f t="shared" si="383"/>
        <v>0</v>
      </c>
      <c r="D2224" s="146">
        <f t="shared" si="384"/>
        <v>1</v>
      </c>
      <c r="E2224" s="146">
        <f t="shared" si="385"/>
        <v>1900</v>
      </c>
      <c r="F2224" s="287"/>
      <c r="G2224" s="287"/>
      <c r="H2224" s="287"/>
      <c r="I2224" s="288"/>
      <c r="J2224" s="287"/>
      <c r="K2224" s="288"/>
      <c r="L2224" s="134"/>
      <c r="M2224" s="133"/>
      <c r="N2224" s="288"/>
      <c r="O2224" s="134"/>
      <c r="P2224" s="166"/>
      <c r="Q2224" s="289"/>
      <c r="R2224" s="165"/>
      <c r="S2224" s="290"/>
      <c r="T2224" s="290"/>
      <c r="U2224" s="290"/>
      <c r="V2224" s="290"/>
      <c r="W2224" s="166"/>
      <c r="X2224" s="135"/>
      <c r="Y2224" s="418">
        <f t="shared" si="386"/>
        <v>0</v>
      </c>
      <c r="Z2224" s="291">
        <f t="shared" si="387"/>
        <v>0</v>
      </c>
      <c r="AA2224" s="163"/>
      <c r="AB2224" s="177" t="str">
        <f t="shared" si="388"/>
        <v/>
      </c>
      <c r="AC2224" s="283" t="str">
        <f t="shared" si="389"/>
        <v/>
      </c>
      <c r="AD2224" s="283" t="str">
        <f t="shared" si="390"/>
        <v/>
      </c>
      <c r="AE2224" s="163"/>
      <c r="AF2224" s="162"/>
      <c r="AP2224" s="581"/>
    </row>
    <row r="2225" spans="1:42" s="141" customFormat="1">
      <c r="A2225" s="134">
        <v>2216</v>
      </c>
      <c r="B2225" s="286"/>
      <c r="C2225" s="146">
        <f t="shared" si="383"/>
        <v>0</v>
      </c>
      <c r="D2225" s="146">
        <f t="shared" si="384"/>
        <v>1</v>
      </c>
      <c r="E2225" s="146">
        <f t="shared" si="385"/>
        <v>1900</v>
      </c>
      <c r="F2225" s="287"/>
      <c r="G2225" s="287"/>
      <c r="H2225" s="287"/>
      <c r="I2225" s="288"/>
      <c r="J2225" s="287"/>
      <c r="K2225" s="288"/>
      <c r="L2225" s="134"/>
      <c r="M2225" s="133"/>
      <c r="N2225" s="288"/>
      <c r="O2225" s="134"/>
      <c r="P2225" s="166"/>
      <c r="Q2225" s="289"/>
      <c r="R2225" s="165"/>
      <c r="S2225" s="290"/>
      <c r="T2225" s="290"/>
      <c r="U2225" s="290"/>
      <c r="V2225" s="290"/>
      <c r="W2225" s="166"/>
      <c r="X2225" s="135"/>
      <c r="Y2225" s="418">
        <f t="shared" si="386"/>
        <v>0</v>
      </c>
      <c r="Z2225" s="291">
        <f t="shared" si="387"/>
        <v>0</v>
      </c>
      <c r="AA2225" s="163"/>
      <c r="AB2225" s="177" t="str">
        <f t="shared" si="388"/>
        <v/>
      </c>
      <c r="AC2225" s="283" t="str">
        <f t="shared" si="389"/>
        <v/>
      </c>
      <c r="AD2225" s="283" t="str">
        <f t="shared" si="390"/>
        <v/>
      </c>
      <c r="AE2225" s="163"/>
      <c r="AF2225" s="162"/>
      <c r="AP2225" s="581"/>
    </row>
    <row r="2226" spans="1:42" s="141" customFormat="1">
      <c r="A2226" s="134">
        <v>2217</v>
      </c>
      <c r="B2226" s="286"/>
      <c r="C2226" s="146">
        <f t="shared" si="383"/>
        <v>0</v>
      </c>
      <c r="D2226" s="146">
        <f t="shared" si="384"/>
        <v>1</v>
      </c>
      <c r="E2226" s="146">
        <f t="shared" si="385"/>
        <v>1900</v>
      </c>
      <c r="F2226" s="287"/>
      <c r="G2226" s="287"/>
      <c r="H2226" s="287"/>
      <c r="I2226" s="288"/>
      <c r="J2226" s="287"/>
      <c r="K2226" s="288"/>
      <c r="L2226" s="134"/>
      <c r="M2226" s="133"/>
      <c r="N2226" s="288"/>
      <c r="O2226" s="134"/>
      <c r="P2226" s="166"/>
      <c r="Q2226" s="289"/>
      <c r="R2226" s="165"/>
      <c r="S2226" s="290"/>
      <c r="T2226" s="290"/>
      <c r="U2226" s="290"/>
      <c r="V2226" s="290"/>
      <c r="W2226" s="166"/>
      <c r="X2226" s="135"/>
      <c r="Y2226" s="418">
        <f t="shared" si="386"/>
        <v>0</v>
      </c>
      <c r="Z2226" s="291">
        <f t="shared" si="387"/>
        <v>0</v>
      </c>
      <c r="AA2226" s="163"/>
      <c r="AB2226" s="177" t="str">
        <f t="shared" si="388"/>
        <v/>
      </c>
      <c r="AC2226" s="283" t="str">
        <f t="shared" si="389"/>
        <v/>
      </c>
      <c r="AD2226" s="283" t="str">
        <f t="shared" si="390"/>
        <v/>
      </c>
      <c r="AE2226" s="163"/>
      <c r="AF2226" s="162"/>
      <c r="AP2226" s="581"/>
    </row>
    <row r="2227" spans="1:42" s="141" customFormat="1">
      <c r="A2227" s="134">
        <v>2218</v>
      </c>
      <c r="B2227" s="286"/>
      <c r="C2227" s="146">
        <f t="shared" si="383"/>
        <v>0</v>
      </c>
      <c r="D2227" s="146">
        <f t="shared" si="384"/>
        <v>1</v>
      </c>
      <c r="E2227" s="146">
        <f t="shared" si="385"/>
        <v>1900</v>
      </c>
      <c r="F2227" s="287"/>
      <c r="G2227" s="287"/>
      <c r="H2227" s="287"/>
      <c r="I2227" s="288"/>
      <c r="J2227" s="287"/>
      <c r="K2227" s="288"/>
      <c r="L2227" s="134"/>
      <c r="M2227" s="133"/>
      <c r="N2227" s="288"/>
      <c r="O2227" s="134"/>
      <c r="P2227" s="166"/>
      <c r="Q2227" s="289"/>
      <c r="R2227" s="165"/>
      <c r="S2227" s="290"/>
      <c r="T2227" s="290"/>
      <c r="U2227" s="290"/>
      <c r="V2227" s="290"/>
      <c r="W2227" s="166"/>
      <c r="X2227" s="135"/>
      <c r="Y2227" s="418">
        <f t="shared" si="386"/>
        <v>0</v>
      </c>
      <c r="Z2227" s="291">
        <f t="shared" si="387"/>
        <v>0</v>
      </c>
      <c r="AA2227" s="163"/>
      <c r="AB2227" s="177" t="str">
        <f t="shared" si="388"/>
        <v/>
      </c>
      <c r="AC2227" s="283" t="str">
        <f t="shared" si="389"/>
        <v/>
      </c>
      <c r="AD2227" s="283" t="str">
        <f t="shared" si="390"/>
        <v/>
      </c>
      <c r="AE2227" s="163"/>
      <c r="AF2227" s="162"/>
      <c r="AP2227" s="581"/>
    </row>
    <row r="2228" spans="1:42" s="141" customFormat="1">
      <c r="A2228" s="134">
        <v>2219</v>
      </c>
      <c r="B2228" s="286"/>
      <c r="C2228" s="146">
        <f t="shared" si="383"/>
        <v>0</v>
      </c>
      <c r="D2228" s="146">
        <f t="shared" si="384"/>
        <v>1</v>
      </c>
      <c r="E2228" s="146">
        <f t="shared" si="385"/>
        <v>1900</v>
      </c>
      <c r="F2228" s="287"/>
      <c r="G2228" s="287"/>
      <c r="H2228" s="287"/>
      <c r="I2228" s="288"/>
      <c r="J2228" s="287"/>
      <c r="K2228" s="288"/>
      <c r="L2228" s="134"/>
      <c r="M2228" s="133"/>
      <c r="N2228" s="288"/>
      <c r="O2228" s="134"/>
      <c r="P2228" s="166"/>
      <c r="Q2228" s="289"/>
      <c r="R2228" s="165"/>
      <c r="S2228" s="290"/>
      <c r="T2228" s="290"/>
      <c r="U2228" s="290"/>
      <c r="V2228" s="290"/>
      <c r="W2228" s="166"/>
      <c r="X2228" s="135"/>
      <c r="Y2228" s="418">
        <f t="shared" si="386"/>
        <v>0</v>
      </c>
      <c r="Z2228" s="291">
        <f t="shared" si="387"/>
        <v>0</v>
      </c>
      <c r="AA2228" s="163"/>
      <c r="AB2228" s="177" t="str">
        <f t="shared" si="388"/>
        <v/>
      </c>
      <c r="AC2228" s="283" t="str">
        <f t="shared" si="389"/>
        <v/>
      </c>
      <c r="AD2228" s="283" t="str">
        <f t="shared" si="390"/>
        <v/>
      </c>
      <c r="AE2228" s="163"/>
      <c r="AF2228" s="162"/>
      <c r="AP2228" s="581"/>
    </row>
    <row r="2229" spans="1:42" s="141" customFormat="1">
      <c r="A2229" s="134">
        <v>2220</v>
      </c>
      <c r="B2229" s="286"/>
      <c r="C2229" s="146">
        <f t="shared" si="383"/>
        <v>0</v>
      </c>
      <c r="D2229" s="146">
        <f t="shared" si="384"/>
        <v>1</v>
      </c>
      <c r="E2229" s="146">
        <f t="shared" si="385"/>
        <v>1900</v>
      </c>
      <c r="F2229" s="287"/>
      <c r="G2229" s="287"/>
      <c r="H2229" s="287"/>
      <c r="I2229" s="288"/>
      <c r="J2229" s="287"/>
      <c r="K2229" s="288"/>
      <c r="L2229" s="134"/>
      <c r="M2229" s="133"/>
      <c r="N2229" s="288"/>
      <c r="O2229" s="134"/>
      <c r="P2229" s="166"/>
      <c r="Q2229" s="289"/>
      <c r="R2229" s="165"/>
      <c r="S2229" s="290"/>
      <c r="T2229" s="290"/>
      <c r="U2229" s="290"/>
      <c r="V2229" s="290"/>
      <c r="W2229" s="166"/>
      <c r="X2229" s="135"/>
      <c r="Y2229" s="418">
        <f t="shared" si="386"/>
        <v>0</v>
      </c>
      <c r="Z2229" s="291">
        <f t="shared" si="387"/>
        <v>0</v>
      </c>
      <c r="AA2229" s="163"/>
      <c r="AB2229" s="177" t="str">
        <f t="shared" si="388"/>
        <v/>
      </c>
      <c r="AC2229" s="283" t="str">
        <f t="shared" si="389"/>
        <v/>
      </c>
      <c r="AD2229" s="283" t="str">
        <f t="shared" si="390"/>
        <v/>
      </c>
      <c r="AE2229" s="163"/>
      <c r="AF2229" s="162"/>
      <c r="AP2229" s="581"/>
    </row>
    <row r="2230" spans="1:42" s="141" customFormat="1">
      <c r="A2230" s="134">
        <v>2221</v>
      </c>
      <c r="B2230" s="286"/>
      <c r="C2230" s="146">
        <f t="shared" si="383"/>
        <v>0</v>
      </c>
      <c r="D2230" s="146">
        <f t="shared" si="384"/>
        <v>1</v>
      </c>
      <c r="E2230" s="146">
        <f t="shared" si="385"/>
        <v>1900</v>
      </c>
      <c r="F2230" s="287"/>
      <c r="G2230" s="287"/>
      <c r="H2230" s="287"/>
      <c r="I2230" s="288"/>
      <c r="J2230" s="287"/>
      <c r="K2230" s="288"/>
      <c r="L2230" s="134"/>
      <c r="M2230" s="133"/>
      <c r="N2230" s="288"/>
      <c r="O2230" s="134"/>
      <c r="P2230" s="166"/>
      <c r="Q2230" s="289"/>
      <c r="R2230" s="165"/>
      <c r="S2230" s="290"/>
      <c r="T2230" s="290"/>
      <c r="U2230" s="290"/>
      <c r="V2230" s="290"/>
      <c r="W2230" s="166"/>
      <c r="X2230" s="135"/>
      <c r="Y2230" s="418">
        <f t="shared" si="386"/>
        <v>0</v>
      </c>
      <c r="Z2230" s="291">
        <f t="shared" si="387"/>
        <v>0</v>
      </c>
      <c r="AA2230" s="163"/>
      <c r="AB2230" s="177" t="str">
        <f t="shared" si="388"/>
        <v/>
      </c>
      <c r="AC2230" s="283" t="str">
        <f t="shared" si="389"/>
        <v/>
      </c>
      <c r="AD2230" s="283" t="str">
        <f t="shared" si="390"/>
        <v/>
      </c>
      <c r="AE2230" s="163"/>
      <c r="AF2230" s="162"/>
      <c r="AP2230" s="581"/>
    </row>
    <row r="2231" spans="1:42" s="141" customFormat="1">
      <c r="A2231" s="134">
        <v>2222</v>
      </c>
      <c r="B2231" s="286"/>
      <c r="C2231" s="146">
        <f t="shared" si="383"/>
        <v>0</v>
      </c>
      <c r="D2231" s="146">
        <f t="shared" si="384"/>
        <v>1</v>
      </c>
      <c r="E2231" s="146">
        <f t="shared" si="385"/>
        <v>1900</v>
      </c>
      <c r="F2231" s="287"/>
      <c r="G2231" s="287"/>
      <c r="H2231" s="287"/>
      <c r="I2231" s="288"/>
      <c r="J2231" s="287"/>
      <c r="K2231" s="288"/>
      <c r="L2231" s="134"/>
      <c r="M2231" s="133"/>
      <c r="N2231" s="288"/>
      <c r="O2231" s="134"/>
      <c r="P2231" s="166"/>
      <c r="Q2231" s="289"/>
      <c r="R2231" s="165"/>
      <c r="S2231" s="290"/>
      <c r="T2231" s="290"/>
      <c r="U2231" s="290"/>
      <c r="V2231" s="290"/>
      <c r="W2231" s="166"/>
      <c r="X2231" s="135"/>
      <c r="Y2231" s="418">
        <f t="shared" si="386"/>
        <v>0</v>
      </c>
      <c r="Z2231" s="291">
        <f t="shared" si="387"/>
        <v>0</v>
      </c>
      <c r="AA2231" s="163"/>
      <c r="AB2231" s="177" t="str">
        <f t="shared" si="388"/>
        <v/>
      </c>
      <c r="AC2231" s="283" t="str">
        <f t="shared" si="389"/>
        <v/>
      </c>
      <c r="AD2231" s="283" t="str">
        <f t="shared" si="390"/>
        <v/>
      </c>
      <c r="AE2231" s="163"/>
      <c r="AF2231" s="162"/>
      <c r="AP2231" s="581"/>
    </row>
    <row r="2232" spans="1:42" s="141" customFormat="1">
      <c r="A2232" s="134">
        <v>2223</v>
      </c>
      <c r="B2232" s="286"/>
      <c r="C2232" s="146">
        <f t="shared" si="383"/>
        <v>0</v>
      </c>
      <c r="D2232" s="146">
        <f t="shared" si="384"/>
        <v>1</v>
      </c>
      <c r="E2232" s="146">
        <f t="shared" si="385"/>
        <v>1900</v>
      </c>
      <c r="F2232" s="287"/>
      <c r="G2232" s="287"/>
      <c r="H2232" s="287"/>
      <c r="I2232" s="288"/>
      <c r="J2232" s="287"/>
      <c r="K2232" s="288"/>
      <c r="L2232" s="134"/>
      <c r="M2232" s="133"/>
      <c r="N2232" s="288"/>
      <c r="O2232" s="134"/>
      <c r="P2232" s="166"/>
      <c r="Q2232" s="289"/>
      <c r="R2232" s="165"/>
      <c r="S2232" s="290"/>
      <c r="T2232" s="290"/>
      <c r="U2232" s="290"/>
      <c r="V2232" s="290"/>
      <c r="W2232" s="166"/>
      <c r="X2232" s="135"/>
      <c r="Y2232" s="418">
        <f t="shared" si="386"/>
        <v>0</v>
      </c>
      <c r="Z2232" s="291">
        <f t="shared" si="387"/>
        <v>0</v>
      </c>
      <c r="AA2232" s="163"/>
      <c r="AB2232" s="177" t="str">
        <f t="shared" si="388"/>
        <v/>
      </c>
      <c r="AC2232" s="283" t="str">
        <f t="shared" si="389"/>
        <v/>
      </c>
      <c r="AD2232" s="283" t="str">
        <f t="shared" si="390"/>
        <v/>
      </c>
      <c r="AE2232" s="163"/>
      <c r="AF2232" s="162"/>
      <c r="AP2232" s="581"/>
    </row>
    <row r="2233" spans="1:42" s="141" customFormat="1">
      <c r="A2233" s="134">
        <v>2224</v>
      </c>
      <c r="B2233" s="286"/>
      <c r="C2233" s="146">
        <f t="shared" si="383"/>
        <v>0</v>
      </c>
      <c r="D2233" s="146">
        <f t="shared" si="384"/>
        <v>1</v>
      </c>
      <c r="E2233" s="146">
        <f t="shared" si="385"/>
        <v>1900</v>
      </c>
      <c r="F2233" s="287"/>
      <c r="G2233" s="287"/>
      <c r="H2233" s="287"/>
      <c r="I2233" s="288"/>
      <c r="J2233" s="287"/>
      <c r="K2233" s="288"/>
      <c r="L2233" s="134"/>
      <c r="M2233" s="133"/>
      <c r="N2233" s="288"/>
      <c r="O2233" s="134"/>
      <c r="P2233" s="166"/>
      <c r="Q2233" s="289"/>
      <c r="R2233" s="165"/>
      <c r="S2233" s="290"/>
      <c r="T2233" s="290"/>
      <c r="U2233" s="290"/>
      <c r="V2233" s="290"/>
      <c r="W2233" s="166"/>
      <c r="X2233" s="135"/>
      <c r="Y2233" s="418">
        <f t="shared" si="386"/>
        <v>0</v>
      </c>
      <c r="Z2233" s="291">
        <f t="shared" si="387"/>
        <v>0</v>
      </c>
      <c r="AA2233" s="163"/>
      <c r="AB2233" s="177" t="str">
        <f t="shared" si="388"/>
        <v/>
      </c>
      <c r="AC2233" s="283" t="str">
        <f t="shared" si="389"/>
        <v/>
      </c>
      <c r="AD2233" s="283" t="str">
        <f t="shared" si="390"/>
        <v/>
      </c>
      <c r="AE2233" s="163"/>
      <c r="AF2233" s="162"/>
      <c r="AP2233" s="581"/>
    </row>
    <row r="2234" spans="1:42" s="141" customFormat="1">
      <c r="A2234" s="134">
        <v>2225</v>
      </c>
      <c r="B2234" s="286"/>
      <c r="C2234" s="146">
        <f t="shared" si="383"/>
        <v>0</v>
      </c>
      <c r="D2234" s="146">
        <f t="shared" si="384"/>
        <v>1</v>
      </c>
      <c r="E2234" s="146">
        <f t="shared" si="385"/>
        <v>1900</v>
      </c>
      <c r="F2234" s="287"/>
      <c r="G2234" s="287"/>
      <c r="H2234" s="287"/>
      <c r="I2234" s="288"/>
      <c r="J2234" s="287"/>
      <c r="K2234" s="288"/>
      <c r="L2234" s="134"/>
      <c r="M2234" s="133"/>
      <c r="N2234" s="288"/>
      <c r="O2234" s="134"/>
      <c r="P2234" s="166"/>
      <c r="Q2234" s="289"/>
      <c r="R2234" s="165"/>
      <c r="S2234" s="290"/>
      <c r="T2234" s="290"/>
      <c r="U2234" s="290"/>
      <c r="V2234" s="290"/>
      <c r="W2234" s="166"/>
      <c r="X2234" s="135"/>
      <c r="Y2234" s="418">
        <f t="shared" si="386"/>
        <v>0</v>
      </c>
      <c r="Z2234" s="291">
        <f t="shared" si="387"/>
        <v>0</v>
      </c>
      <c r="AA2234" s="163"/>
      <c r="AB2234" s="177" t="str">
        <f t="shared" si="388"/>
        <v/>
      </c>
      <c r="AC2234" s="283" t="str">
        <f t="shared" si="389"/>
        <v/>
      </c>
      <c r="AD2234" s="283" t="str">
        <f t="shared" si="390"/>
        <v/>
      </c>
      <c r="AE2234" s="163"/>
      <c r="AF2234" s="162"/>
      <c r="AP2234" s="581"/>
    </row>
    <row r="2235" spans="1:42" s="141" customFormat="1">
      <c r="A2235" s="134">
        <v>2226</v>
      </c>
      <c r="B2235" s="286"/>
      <c r="C2235" s="146">
        <f t="shared" si="383"/>
        <v>0</v>
      </c>
      <c r="D2235" s="146">
        <f t="shared" si="384"/>
        <v>1</v>
      </c>
      <c r="E2235" s="146">
        <f t="shared" si="385"/>
        <v>1900</v>
      </c>
      <c r="F2235" s="287"/>
      <c r="G2235" s="287"/>
      <c r="H2235" s="287"/>
      <c r="I2235" s="288"/>
      <c r="J2235" s="287"/>
      <c r="K2235" s="288"/>
      <c r="L2235" s="134"/>
      <c r="M2235" s="133"/>
      <c r="N2235" s="288"/>
      <c r="O2235" s="134"/>
      <c r="P2235" s="166"/>
      <c r="Q2235" s="289"/>
      <c r="R2235" s="165"/>
      <c r="S2235" s="290"/>
      <c r="T2235" s="290"/>
      <c r="U2235" s="290"/>
      <c r="V2235" s="290"/>
      <c r="W2235" s="166"/>
      <c r="X2235" s="135"/>
      <c r="Y2235" s="418">
        <f t="shared" si="386"/>
        <v>0</v>
      </c>
      <c r="Z2235" s="291">
        <f t="shared" si="387"/>
        <v>0</v>
      </c>
      <c r="AA2235" s="163"/>
      <c r="AB2235" s="177" t="str">
        <f t="shared" si="388"/>
        <v/>
      </c>
      <c r="AC2235" s="283" t="str">
        <f t="shared" si="389"/>
        <v/>
      </c>
      <c r="AD2235" s="283" t="str">
        <f t="shared" si="390"/>
        <v/>
      </c>
      <c r="AE2235" s="163"/>
      <c r="AF2235" s="162"/>
      <c r="AP2235" s="581"/>
    </row>
    <row r="2236" spans="1:42" s="141" customFormat="1">
      <c r="A2236" s="134">
        <v>2227</v>
      </c>
      <c r="B2236" s="286"/>
      <c r="C2236" s="146">
        <f t="shared" si="383"/>
        <v>0</v>
      </c>
      <c r="D2236" s="146">
        <f t="shared" si="384"/>
        <v>1</v>
      </c>
      <c r="E2236" s="146">
        <f t="shared" si="385"/>
        <v>1900</v>
      </c>
      <c r="F2236" s="287"/>
      <c r="G2236" s="287"/>
      <c r="H2236" s="287"/>
      <c r="I2236" s="288"/>
      <c r="J2236" s="287"/>
      <c r="K2236" s="288"/>
      <c r="L2236" s="134"/>
      <c r="M2236" s="133"/>
      <c r="N2236" s="288"/>
      <c r="O2236" s="134"/>
      <c r="P2236" s="166"/>
      <c r="Q2236" s="289"/>
      <c r="R2236" s="165"/>
      <c r="S2236" s="290"/>
      <c r="T2236" s="290"/>
      <c r="U2236" s="290"/>
      <c r="V2236" s="290"/>
      <c r="W2236" s="166"/>
      <c r="X2236" s="135"/>
      <c r="Y2236" s="418">
        <f t="shared" si="386"/>
        <v>0</v>
      </c>
      <c r="Z2236" s="291">
        <f t="shared" si="387"/>
        <v>0</v>
      </c>
      <c r="AA2236" s="163"/>
      <c r="AB2236" s="177" t="str">
        <f t="shared" si="388"/>
        <v/>
      </c>
      <c r="AC2236" s="283" t="str">
        <f t="shared" si="389"/>
        <v/>
      </c>
      <c r="AD2236" s="283" t="str">
        <f t="shared" si="390"/>
        <v/>
      </c>
      <c r="AE2236" s="163"/>
      <c r="AF2236" s="162"/>
      <c r="AP2236" s="581"/>
    </row>
    <row r="2237" spans="1:42" s="141" customFormat="1">
      <c r="A2237" s="134">
        <v>2228</v>
      </c>
      <c r="B2237" s="286"/>
      <c r="C2237" s="146">
        <f t="shared" si="383"/>
        <v>0</v>
      </c>
      <c r="D2237" s="146">
        <f t="shared" si="384"/>
        <v>1</v>
      </c>
      <c r="E2237" s="146">
        <f t="shared" si="385"/>
        <v>1900</v>
      </c>
      <c r="F2237" s="287"/>
      <c r="G2237" s="287"/>
      <c r="H2237" s="287"/>
      <c r="I2237" s="288"/>
      <c r="J2237" s="287"/>
      <c r="K2237" s="288"/>
      <c r="L2237" s="134"/>
      <c r="M2237" s="133"/>
      <c r="N2237" s="288"/>
      <c r="O2237" s="134"/>
      <c r="P2237" s="166"/>
      <c r="Q2237" s="289"/>
      <c r="R2237" s="165"/>
      <c r="S2237" s="290"/>
      <c r="T2237" s="290"/>
      <c r="U2237" s="290"/>
      <c r="V2237" s="290"/>
      <c r="W2237" s="166"/>
      <c r="X2237" s="135"/>
      <c r="Y2237" s="418">
        <f t="shared" si="386"/>
        <v>0</v>
      </c>
      <c r="Z2237" s="291">
        <f t="shared" si="387"/>
        <v>0</v>
      </c>
      <c r="AA2237" s="163"/>
      <c r="AB2237" s="177" t="str">
        <f t="shared" si="388"/>
        <v/>
      </c>
      <c r="AC2237" s="283" t="str">
        <f t="shared" si="389"/>
        <v/>
      </c>
      <c r="AD2237" s="283" t="str">
        <f t="shared" si="390"/>
        <v/>
      </c>
      <c r="AE2237" s="163"/>
      <c r="AF2237" s="162"/>
      <c r="AP2237" s="581"/>
    </row>
    <row r="2238" spans="1:42" s="141" customFormat="1">
      <c r="A2238" s="134">
        <v>2229</v>
      </c>
      <c r="B2238" s="286"/>
      <c r="C2238" s="146">
        <f t="shared" si="383"/>
        <v>0</v>
      </c>
      <c r="D2238" s="146">
        <f t="shared" si="384"/>
        <v>1</v>
      </c>
      <c r="E2238" s="146">
        <f t="shared" si="385"/>
        <v>1900</v>
      </c>
      <c r="F2238" s="287"/>
      <c r="G2238" s="287"/>
      <c r="H2238" s="287"/>
      <c r="I2238" s="288"/>
      <c r="J2238" s="287"/>
      <c r="K2238" s="288"/>
      <c r="L2238" s="134"/>
      <c r="M2238" s="133"/>
      <c r="N2238" s="288"/>
      <c r="O2238" s="134"/>
      <c r="P2238" s="166"/>
      <c r="Q2238" s="289"/>
      <c r="R2238" s="165"/>
      <c r="S2238" s="290"/>
      <c r="T2238" s="290"/>
      <c r="U2238" s="290"/>
      <c r="V2238" s="290"/>
      <c r="W2238" s="166"/>
      <c r="X2238" s="135"/>
      <c r="Y2238" s="418">
        <f t="shared" si="386"/>
        <v>0</v>
      </c>
      <c r="Z2238" s="291">
        <f t="shared" si="387"/>
        <v>0</v>
      </c>
      <c r="AA2238" s="163"/>
      <c r="AB2238" s="177" t="str">
        <f t="shared" si="388"/>
        <v/>
      </c>
      <c r="AC2238" s="283" t="str">
        <f t="shared" si="389"/>
        <v/>
      </c>
      <c r="AD2238" s="283" t="str">
        <f t="shared" si="390"/>
        <v/>
      </c>
      <c r="AE2238" s="163"/>
      <c r="AF2238" s="162"/>
      <c r="AP2238" s="581"/>
    </row>
    <row r="2239" spans="1:42" s="141" customFormat="1">
      <c r="A2239" s="134">
        <v>2230</v>
      </c>
      <c r="B2239" s="286"/>
      <c r="C2239" s="146">
        <f t="shared" si="383"/>
        <v>0</v>
      </c>
      <c r="D2239" s="146">
        <f t="shared" si="384"/>
        <v>1</v>
      </c>
      <c r="E2239" s="146">
        <f t="shared" si="385"/>
        <v>1900</v>
      </c>
      <c r="F2239" s="287"/>
      <c r="G2239" s="287"/>
      <c r="H2239" s="287"/>
      <c r="I2239" s="288"/>
      <c r="J2239" s="287"/>
      <c r="K2239" s="288"/>
      <c r="L2239" s="134"/>
      <c r="M2239" s="133"/>
      <c r="N2239" s="288"/>
      <c r="O2239" s="134"/>
      <c r="P2239" s="166"/>
      <c r="Q2239" s="289"/>
      <c r="R2239" s="165"/>
      <c r="S2239" s="290"/>
      <c r="T2239" s="290"/>
      <c r="U2239" s="290"/>
      <c r="V2239" s="290"/>
      <c r="W2239" s="166"/>
      <c r="X2239" s="135"/>
      <c r="Y2239" s="418">
        <f t="shared" si="386"/>
        <v>0</v>
      </c>
      <c r="Z2239" s="291">
        <f t="shared" si="387"/>
        <v>0</v>
      </c>
      <c r="AA2239" s="163"/>
      <c r="AB2239" s="177" t="str">
        <f t="shared" si="388"/>
        <v/>
      </c>
      <c r="AC2239" s="283" t="str">
        <f t="shared" si="389"/>
        <v/>
      </c>
      <c r="AD2239" s="283" t="str">
        <f t="shared" si="390"/>
        <v/>
      </c>
      <c r="AE2239" s="163"/>
      <c r="AF2239" s="162"/>
      <c r="AP2239" s="581"/>
    </row>
    <row r="2240" spans="1:42" s="141" customFormat="1">
      <c r="A2240" s="134">
        <v>2231</v>
      </c>
      <c r="B2240" s="286"/>
      <c r="C2240" s="146">
        <f t="shared" si="383"/>
        <v>0</v>
      </c>
      <c r="D2240" s="146">
        <f t="shared" si="384"/>
        <v>1</v>
      </c>
      <c r="E2240" s="146">
        <f t="shared" si="385"/>
        <v>1900</v>
      </c>
      <c r="F2240" s="287"/>
      <c r="G2240" s="287"/>
      <c r="H2240" s="287"/>
      <c r="I2240" s="288"/>
      <c r="J2240" s="287"/>
      <c r="K2240" s="288"/>
      <c r="L2240" s="134"/>
      <c r="M2240" s="133"/>
      <c r="N2240" s="288"/>
      <c r="O2240" s="134"/>
      <c r="P2240" s="166"/>
      <c r="Q2240" s="289"/>
      <c r="R2240" s="165"/>
      <c r="S2240" s="290"/>
      <c r="T2240" s="290"/>
      <c r="U2240" s="290"/>
      <c r="V2240" s="290"/>
      <c r="W2240" s="166"/>
      <c r="X2240" s="135"/>
      <c r="Y2240" s="418">
        <f t="shared" si="386"/>
        <v>0</v>
      </c>
      <c r="Z2240" s="291">
        <f t="shared" si="387"/>
        <v>0</v>
      </c>
      <c r="AA2240" s="163"/>
      <c r="AB2240" s="177" t="str">
        <f t="shared" si="388"/>
        <v/>
      </c>
      <c r="AC2240" s="283" t="str">
        <f t="shared" si="389"/>
        <v/>
      </c>
      <c r="AD2240" s="283" t="str">
        <f t="shared" si="390"/>
        <v/>
      </c>
      <c r="AE2240" s="163"/>
      <c r="AF2240" s="162"/>
      <c r="AP2240" s="581"/>
    </row>
    <row r="2241" spans="1:42" s="141" customFormat="1">
      <c r="A2241" s="134">
        <v>2232</v>
      </c>
      <c r="B2241" s="286"/>
      <c r="C2241" s="146">
        <f t="shared" si="383"/>
        <v>0</v>
      </c>
      <c r="D2241" s="146">
        <f t="shared" si="384"/>
        <v>1</v>
      </c>
      <c r="E2241" s="146">
        <f t="shared" si="385"/>
        <v>1900</v>
      </c>
      <c r="F2241" s="287"/>
      <c r="G2241" s="287"/>
      <c r="H2241" s="287"/>
      <c r="I2241" s="288"/>
      <c r="J2241" s="287"/>
      <c r="K2241" s="288"/>
      <c r="L2241" s="134"/>
      <c r="M2241" s="133"/>
      <c r="N2241" s="288"/>
      <c r="O2241" s="134"/>
      <c r="P2241" s="166"/>
      <c r="Q2241" s="289"/>
      <c r="R2241" s="165"/>
      <c r="S2241" s="290"/>
      <c r="T2241" s="290"/>
      <c r="U2241" s="290"/>
      <c r="V2241" s="290"/>
      <c r="W2241" s="166"/>
      <c r="X2241" s="135"/>
      <c r="Y2241" s="418">
        <f t="shared" si="386"/>
        <v>0</v>
      </c>
      <c r="Z2241" s="291">
        <f t="shared" si="387"/>
        <v>0</v>
      </c>
      <c r="AA2241" s="163"/>
      <c r="AB2241" s="177" t="str">
        <f t="shared" si="388"/>
        <v/>
      </c>
      <c r="AC2241" s="283" t="str">
        <f t="shared" si="389"/>
        <v/>
      </c>
      <c r="AD2241" s="283" t="str">
        <f t="shared" si="390"/>
        <v/>
      </c>
      <c r="AE2241" s="163"/>
      <c r="AF2241" s="162"/>
      <c r="AP2241" s="581"/>
    </row>
    <row r="2242" spans="1:42" s="141" customFormat="1">
      <c r="A2242" s="134">
        <v>2233</v>
      </c>
      <c r="B2242" s="286"/>
      <c r="C2242" s="146">
        <f t="shared" si="383"/>
        <v>0</v>
      </c>
      <c r="D2242" s="146">
        <f t="shared" si="384"/>
        <v>1</v>
      </c>
      <c r="E2242" s="146">
        <f t="shared" si="385"/>
        <v>1900</v>
      </c>
      <c r="F2242" s="287"/>
      <c r="G2242" s="287"/>
      <c r="H2242" s="287"/>
      <c r="I2242" s="288"/>
      <c r="J2242" s="287"/>
      <c r="K2242" s="288"/>
      <c r="L2242" s="134"/>
      <c r="M2242" s="133"/>
      <c r="N2242" s="288"/>
      <c r="O2242" s="134"/>
      <c r="P2242" s="166"/>
      <c r="Q2242" s="289"/>
      <c r="R2242" s="165"/>
      <c r="S2242" s="290"/>
      <c r="T2242" s="290"/>
      <c r="U2242" s="290"/>
      <c r="V2242" s="290"/>
      <c r="W2242" s="166"/>
      <c r="X2242" s="135"/>
      <c r="Y2242" s="418">
        <f t="shared" si="386"/>
        <v>0</v>
      </c>
      <c r="Z2242" s="291">
        <f t="shared" si="387"/>
        <v>0</v>
      </c>
      <c r="AA2242" s="163"/>
      <c r="AB2242" s="177" t="str">
        <f t="shared" si="388"/>
        <v/>
      </c>
      <c r="AC2242" s="283" t="str">
        <f t="shared" si="389"/>
        <v/>
      </c>
      <c r="AD2242" s="283" t="str">
        <f t="shared" si="390"/>
        <v/>
      </c>
      <c r="AE2242" s="163"/>
      <c r="AF2242" s="162"/>
      <c r="AP2242" s="581"/>
    </row>
    <row r="2243" spans="1:42" s="141" customFormat="1">
      <c r="A2243" s="134">
        <v>2234</v>
      </c>
      <c r="B2243" s="286"/>
      <c r="C2243" s="146">
        <f t="shared" si="383"/>
        <v>0</v>
      </c>
      <c r="D2243" s="146">
        <f t="shared" si="384"/>
        <v>1</v>
      </c>
      <c r="E2243" s="146">
        <f t="shared" si="385"/>
        <v>1900</v>
      </c>
      <c r="F2243" s="287"/>
      <c r="G2243" s="287"/>
      <c r="H2243" s="287"/>
      <c r="I2243" s="288"/>
      <c r="J2243" s="287"/>
      <c r="K2243" s="288"/>
      <c r="L2243" s="134"/>
      <c r="M2243" s="133"/>
      <c r="N2243" s="288"/>
      <c r="O2243" s="134"/>
      <c r="P2243" s="166"/>
      <c r="Q2243" s="289"/>
      <c r="R2243" s="165"/>
      <c r="S2243" s="290"/>
      <c r="T2243" s="290"/>
      <c r="U2243" s="290"/>
      <c r="V2243" s="290"/>
      <c r="W2243" s="166"/>
      <c r="X2243" s="135"/>
      <c r="Y2243" s="418">
        <f t="shared" si="386"/>
        <v>0</v>
      </c>
      <c r="Z2243" s="291">
        <f t="shared" si="387"/>
        <v>0</v>
      </c>
      <c r="AA2243" s="163"/>
      <c r="AB2243" s="177" t="str">
        <f t="shared" si="388"/>
        <v/>
      </c>
      <c r="AC2243" s="283" t="str">
        <f t="shared" si="389"/>
        <v/>
      </c>
      <c r="AD2243" s="283" t="str">
        <f t="shared" si="390"/>
        <v/>
      </c>
      <c r="AE2243" s="163"/>
      <c r="AF2243" s="162"/>
      <c r="AP2243" s="581"/>
    </row>
    <row r="2244" spans="1:42" s="141" customFormat="1">
      <c r="A2244" s="134">
        <v>2235</v>
      </c>
      <c r="B2244" s="286"/>
      <c r="C2244" s="146">
        <f t="shared" si="383"/>
        <v>0</v>
      </c>
      <c r="D2244" s="146">
        <f t="shared" si="384"/>
        <v>1</v>
      </c>
      <c r="E2244" s="146">
        <f t="shared" si="385"/>
        <v>1900</v>
      </c>
      <c r="F2244" s="287"/>
      <c r="G2244" s="287"/>
      <c r="H2244" s="287"/>
      <c r="I2244" s="288"/>
      <c r="J2244" s="287"/>
      <c r="K2244" s="288"/>
      <c r="L2244" s="134"/>
      <c r="M2244" s="133"/>
      <c r="N2244" s="288"/>
      <c r="O2244" s="134"/>
      <c r="P2244" s="166"/>
      <c r="Q2244" s="289"/>
      <c r="R2244" s="165"/>
      <c r="S2244" s="290"/>
      <c r="T2244" s="290"/>
      <c r="U2244" s="290"/>
      <c r="V2244" s="290"/>
      <c r="W2244" s="166"/>
      <c r="X2244" s="135"/>
      <c r="Y2244" s="418">
        <f t="shared" si="386"/>
        <v>0</v>
      </c>
      <c r="Z2244" s="291">
        <f t="shared" si="387"/>
        <v>0</v>
      </c>
      <c r="AA2244" s="163"/>
      <c r="AB2244" s="177" t="str">
        <f t="shared" si="388"/>
        <v/>
      </c>
      <c r="AC2244" s="283" t="str">
        <f t="shared" si="389"/>
        <v/>
      </c>
      <c r="AD2244" s="283" t="str">
        <f t="shared" si="390"/>
        <v/>
      </c>
      <c r="AE2244" s="163"/>
      <c r="AF2244" s="162"/>
      <c r="AP2244" s="581"/>
    </row>
    <row r="2245" spans="1:42" s="141" customFormat="1">
      <c r="A2245" s="134">
        <v>2236</v>
      </c>
      <c r="B2245" s="286"/>
      <c r="C2245" s="146">
        <f t="shared" si="383"/>
        <v>0</v>
      </c>
      <c r="D2245" s="146">
        <f t="shared" si="384"/>
        <v>1</v>
      </c>
      <c r="E2245" s="146">
        <f t="shared" si="385"/>
        <v>1900</v>
      </c>
      <c r="F2245" s="287"/>
      <c r="G2245" s="287"/>
      <c r="H2245" s="287"/>
      <c r="I2245" s="288"/>
      <c r="J2245" s="287"/>
      <c r="K2245" s="288"/>
      <c r="L2245" s="134"/>
      <c r="M2245" s="133"/>
      <c r="N2245" s="288"/>
      <c r="O2245" s="134"/>
      <c r="P2245" s="166"/>
      <c r="Q2245" s="289"/>
      <c r="R2245" s="165"/>
      <c r="S2245" s="290"/>
      <c r="T2245" s="290"/>
      <c r="U2245" s="290"/>
      <c r="V2245" s="290"/>
      <c r="W2245" s="166"/>
      <c r="X2245" s="135"/>
      <c r="Y2245" s="418">
        <f t="shared" si="386"/>
        <v>0</v>
      </c>
      <c r="Z2245" s="291">
        <f t="shared" si="387"/>
        <v>0</v>
      </c>
      <c r="AA2245" s="163"/>
      <c r="AB2245" s="177" t="str">
        <f t="shared" si="388"/>
        <v/>
      </c>
      <c r="AC2245" s="283" t="str">
        <f t="shared" si="389"/>
        <v/>
      </c>
      <c r="AD2245" s="283" t="str">
        <f t="shared" si="390"/>
        <v/>
      </c>
      <c r="AE2245" s="163"/>
      <c r="AF2245" s="162"/>
      <c r="AP2245" s="581"/>
    </row>
    <row r="2246" spans="1:42" s="141" customFormat="1">
      <c r="A2246" s="134">
        <v>2237</v>
      </c>
      <c r="B2246" s="286"/>
      <c r="C2246" s="146">
        <f t="shared" si="383"/>
        <v>0</v>
      </c>
      <c r="D2246" s="146">
        <f t="shared" si="384"/>
        <v>1</v>
      </c>
      <c r="E2246" s="146">
        <f t="shared" si="385"/>
        <v>1900</v>
      </c>
      <c r="F2246" s="287"/>
      <c r="G2246" s="287"/>
      <c r="H2246" s="287"/>
      <c r="I2246" s="288"/>
      <c r="J2246" s="287"/>
      <c r="K2246" s="288"/>
      <c r="L2246" s="134"/>
      <c r="M2246" s="133"/>
      <c r="N2246" s="288"/>
      <c r="O2246" s="134"/>
      <c r="P2246" s="166"/>
      <c r="Q2246" s="289"/>
      <c r="R2246" s="165"/>
      <c r="S2246" s="290"/>
      <c r="T2246" s="290"/>
      <c r="U2246" s="290"/>
      <c r="V2246" s="290"/>
      <c r="W2246" s="166"/>
      <c r="X2246" s="135"/>
      <c r="Y2246" s="418">
        <f t="shared" si="386"/>
        <v>0</v>
      </c>
      <c r="Z2246" s="291">
        <f t="shared" si="387"/>
        <v>0</v>
      </c>
      <c r="AA2246" s="163"/>
      <c r="AB2246" s="177" t="str">
        <f t="shared" si="388"/>
        <v/>
      </c>
      <c r="AC2246" s="283" t="str">
        <f t="shared" si="389"/>
        <v/>
      </c>
      <c r="AD2246" s="283" t="str">
        <f t="shared" si="390"/>
        <v/>
      </c>
      <c r="AE2246" s="163"/>
      <c r="AF2246" s="162"/>
      <c r="AP2246" s="581"/>
    </row>
    <row r="2247" spans="1:42" s="141" customFormat="1">
      <c r="A2247" s="134">
        <v>2238</v>
      </c>
      <c r="B2247" s="286"/>
      <c r="C2247" s="146">
        <f t="shared" si="383"/>
        <v>0</v>
      </c>
      <c r="D2247" s="146">
        <f t="shared" si="384"/>
        <v>1</v>
      </c>
      <c r="E2247" s="146">
        <f t="shared" si="385"/>
        <v>1900</v>
      </c>
      <c r="F2247" s="287"/>
      <c r="G2247" s="287"/>
      <c r="H2247" s="287"/>
      <c r="I2247" s="288"/>
      <c r="J2247" s="287"/>
      <c r="K2247" s="288"/>
      <c r="L2247" s="134"/>
      <c r="M2247" s="133"/>
      <c r="N2247" s="288"/>
      <c r="O2247" s="134"/>
      <c r="P2247" s="166"/>
      <c r="Q2247" s="289"/>
      <c r="R2247" s="165"/>
      <c r="S2247" s="290"/>
      <c r="T2247" s="290"/>
      <c r="U2247" s="290"/>
      <c r="V2247" s="290"/>
      <c r="W2247" s="166"/>
      <c r="X2247" s="135"/>
      <c r="Y2247" s="418">
        <f t="shared" si="386"/>
        <v>0</v>
      </c>
      <c r="Z2247" s="291">
        <f t="shared" si="387"/>
        <v>0</v>
      </c>
      <c r="AA2247" s="163"/>
      <c r="AB2247" s="177" t="str">
        <f t="shared" si="388"/>
        <v/>
      </c>
      <c r="AC2247" s="283" t="str">
        <f t="shared" si="389"/>
        <v/>
      </c>
      <c r="AD2247" s="283" t="str">
        <f t="shared" si="390"/>
        <v/>
      </c>
      <c r="AE2247" s="163"/>
      <c r="AF2247" s="162"/>
      <c r="AP2247" s="581"/>
    </row>
    <row r="2248" spans="1:42" s="141" customFormat="1">
      <c r="A2248" s="134">
        <v>2239</v>
      </c>
      <c r="B2248" s="286"/>
      <c r="C2248" s="146">
        <f t="shared" si="383"/>
        <v>0</v>
      </c>
      <c r="D2248" s="146">
        <f t="shared" si="384"/>
        <v>1</v>
      </c>
      <c r="E2248" s="146">
        <f t="shared" si="385"/>
        <v>1900</v>
      </c>
      <c r="F2248" s="287"/>
      <c r="G2248" s="287"/>
      <c r="H2248" s="287"/>
      <c r="I2248" s="288"/>
      <c r="J2248" s="287"/>
      <c r="K2248" s="288"/>
      <c r="L2248" s="134"/>
      <c r="M2248" s="133"/>
      <c r="N2248" s="288"/>
      <c r="O2248" s="134"/>
      <c r="P2248" s="166"/>
      <c r="Q2248" s="289"/>
      <c r="R2248" s="165"/>
      <c r="S2248" s="290"/>
      <c r="T2248" s="290"/>
      <c r="U2248" s="290"/>
      <c r="V2248" s="290"/>
      <c r="W2248" s="166"/>
      <c r="X2248" s="135"/>
      <c r="Y2248" s="418">
        <f t="shared" si="386"/>
        <v>0</v>
      </c>
      <c r="Z2248" s="291">
        <f t="shared" si="387"/>
        <v>0</v>
      </c>
      <c r="AA2248" s="163"/>
      <c r="AB2248" s="177" t="str">
        <f t="shared" si="388"/>
        <v/>
      </c>
      <c r="AC2248" s="283" t="str">
        <f t="shared" si="389"/>
        <v/>
      </c>
      <c r="AD2248" s="283" t="str">
        <f t="shared" si="390"/>
        <v/>
      </c>
      <c r="AE2248" s="163"/>
      <c r="AF2248" s="162"/>
      <c r="AP2248" s="581"/>
    </row>
    <row r="2249" spans="1:42" s="141" customFormat="1">
      <c r="A2249" s="134">
        <v>2240</v>
      </c>
      <c r="B2249" s="286"/>
      <c r="C2249" s="146">
        <f t="shared" si="383"/>
        <v>0</v>
      </c>
      <c r="D2249" s="146">
        <f t="shared" si="384"/>
        <v>1</v>
      </c>
      <c r="E2249" s="146">
        <f t="shared" si="385"/>
        <v>1900</v>
      </c>
      <c r="F2249" s="287"/>
      <c r="G2249" s="287"/>
      <c r="H2249" s="287"/>
      <c r="I2249" s="288"/>
      <c r="J2249" s="287"/>
      <c r="K2249" s="288"/>
      <c r="L2249" s="134"/>
      <c r="M2249" s="133"/>
      <c r="N2249" s="288"/>
      <c r="O2249" s="134"/>
      <c r="P2249" s="166"/>
      <c r="Q2249" s="289"/>
      <c r="R2249" s="165"/>
      <c r="S2249" s="290"/>
      <c r="T2249" s="290"/>
      <c r="U2249" s="290"/>
      <c r="V2249" s="290"/>
      <c r="W2249" s="166"/>
      <c r="X2249" s="135"/>
      <c r="Y2249" s="418">
        <f t="shared" si="386"/>
        <v>0</v>
      </c>
      <c r="Z2249" s="291">
        <f t="shared" si="387"/>
        <v>0</v>
      </c>
      <c r="AA2249" s="163"/>
      <c r="AB2249" s="177" t="str">
        <f t="shared" si="388"/>
        <v/>
      </c>
      <c r="AC2249" s="283" t="str">
        <f t="shared" si="389"/>
        <v/>
      </c>
      <c r="AD2249" s="283" t="str">
        <f t="shared" si="390"/>
        <v/>
      </c>
      <c r="AE2249" s="163"/>
      <c r="AF2249" s="162"/>
      <c r="AP2249" s="581"/>
    </row>
    <row r="2250" spans="1:42" s="141" customFormat="1">
      <c r="A2250" s="134">
        <v>2241</v>
      </c>
      <c r="B2250" s="286"/>
      <c r="C2250" s="146">
        <f t="shared" si="383"/>
        <v>0</v>
      </c>
      <c r="D2250" s="146">
        <f t="shared" si="384"/>
        <v>1</v>
      </c>
      <c r="E2250" s="146">
        <f t="shared" si="385"/>
        <v>1900</v>
      </c>
      <c r="F2250" s="287"/>
      <c r="G2250" s="287"/>
      <c r="H2250" s="287"/>
      <c r="I2250" s="288"/>
      <c r="J2250" s="287"/>
      <c r="K2250" s="288"/>
      <c r="L2250" s="134"/>
      <c r="M2250" s="133"/>
      <c r="N2250" s="288"/>
      <c r="O2250" s="134"/>
      <c r="P2250" s="166"/>
      <c r="Q2250" s="289"/>
      <c r="R2250" s="165"/>
      <c r="S2250" s="290"/>
      <c r="T2250" s="290"/>
      <c r="U2250" s="290"/>
      <c r="V2250" s="290"/>
      <c r="W2250" s="166"/>
      <c r="X2250" s="135"/>
      <c r="Y2250" s="418">
        <f t="shared" si="386"/>
        <v>0</v>
      </c>
      <c r="Z2250" s="291">
        <f t="shared" si="387"/>
        <v>0</v>
      </c>
      <c r="AA2250" s="163"/>
      <c r="AB2250" s="177" t="str">
        <f t="shared" si="388"/>
        <v/>
      </c>
      <c r="AC2250" s="283" t="str">
        <f t="shared" si="389"/>
        <v/>
      </c>
      <c r="AD2250" s="283" t="str">
        <f t="shared" si="390"/>
        <v/>
      </c>
      <c r="AE2250" s="163"/>
      <c r="AF2250" s="162"/>
      <c r="AP2250" s="581"/>
    </row>
    <row r="2251" spans="1:42" s="141" customFormat="1">
      <c r="A2251" s="134">
        <v>2242</v>
      </c>
      <c r="B2251" s="286"/>
      <c r="C2251" s="146">
        <f t="shared" ref="C2251:C2314" si="391">DAY(B2251)</f>
        <v>0</v>
      </c>
      <c r="D2251" s="146">
        <f t="shared" ref="D2251:D2314" si="392">MONTH(B2251)</f>
        <v>1</v>
      </c>
      <c r="E2251" s="146">
        <f t="shared" ref="E2251:E2314" si="393">YEAR(B2251)</f>
        <v>1900</v>
      </c>
      <c r="F2251" s="287"/>
      <c r="G2251" s="287"/>
      <c r="H2251" s="287"/>
      <c r="I2251" s="288"/>
      <c r="J2251" s="287"/>
      <c r="K2251" s="288"/>
      <c r="L2251" s="134"/>
      <c r="M2251" s="133"/>
      <c r="N2251" s="288"/>
      <c r="O2251" s="134"/>
      <c r="P2251" s="166"/>
      <c r="Q2251" s="289"/>
      <c r="R2251" s="165"/>
      <c r="S2251" s="290"/>
      <c r="T2251" s="290"/>
      <c r="U2251" s="290"/>
      <c r="V2251" s="290"/>
      <c r="W2251" s="166"/>
      <c r="X2251" s="135"/>
      <c r="Y2251" s="418">
        <f t="shared" ref="Y2251:Y2314" si="394">X2251*U2251</f>
        <v>0</v>
      </c>
      <c r="Z2251" s="291">
        <f t="shared" ref="Z2251:Z2314" si="395">Y2251*1.1</f>
        <v>0</v>
      </c>
      <c r="AA2251" s="163"/>
      <c r="AB2251" s="177" t="str">
        <f t="shared" ref="AB2251:AB2314" si="396">IF(S2251="","",IF(S2251-U2251=0,"Full","No"))</f>
        <v/>
      </c>
      <c r="AC2251" s="283" t="str">
        <f t="shared" ref="AC2251:AC2314" si="397">IF(AND(S2251&gt;U2251,V2251=0),"Lost",IF(AND(S2251&gt;U2251,V2251&lt;(S2251-U2251)),"Lost",""))</f>
        <v/>
      </c>
      <c r="AD2251" s="283" t="str">
        <f t="shared" ref="AD2251:AD2314" si="398">IF(AND(S2251&gt;U2251,V2251=0),S2251-U2251,IF(AND(S2251&gt;U2251,V2251&lt;(S2251-U2251)),S2251-(U2251+V2251),""))</f>
        <v/>
      </c>
      <c r="AE2251" s="163"/>
      <c r="AF2251" s="162"/>
      <c r="AP2251" s="581"/>
    </row>
    <row r="2252" spans="1:42" s="141" customFormat="1">
      <c r="A2252" s="134">
        <v>2243</v>
      </c>
      <c r="B2252" s="286"/>
      <c r="C2252" s="146">
        <f t="shared" si="391"/>
        <v>0</v>
      </c>
      <c r="D2252" s="146">
        <f t="shared" si="392"/>
        <v>1</v>
      </c>
      <c r="E2252" s="146">
        <f t="shared" si="393"/>
        <v>1900</v>
      </c>
      <c r="F2252" s="287"/>
      <c r="G2252" s="287"/>
      <c r="H2252" s="287"/>
      <c r="I2252" s="288"/>
      <c r="J2252" s="287"/>
      <c r="K2252" s="288"/>
      <c r="L2252" s="134"/>
      <c r="M2252" s="133"/>
      <c r="N2252" s="288"/>
      <c r="O2252" s="134"/>
      <c r="P2252" s="166"/>
      <c r="Q2252" s="289"/>
      <c r="R2252" s="165"/>
      <c r="S2252" s="290"/>
      <c r="T2252" s="290"/>
      <c r="U2252" s="290"/>
      <c r="V2252" s="290"/>
      <c r="W2252" s="166"/>
      <c r="X2252" s="135"/>
      <c r="Y2252" s="418">
        <f t="shared" si="394"/>
        <v>0</v>
      </c>
      <c r="Z2252" s="291">
        <f t="shared" si="395"/>
        <v>0</v>
      </c>
      <c r="AA2252" s="163"/>
      <c r="AB2252" s="177" t="str">
        <f t="shared" si="396"/>
        <v/>
      </c>
      <c r="AC2252" s="283" t="str">
        <f t="shared" si="397"/>
        <v/>
      </c>
      <c r="AD2252" s="283" t="str">
        <f t="shared" si="398"/>
        <v/>
      </c>
      <c r="AE2252" s="163"/>
      <c r="AF2252" s="162"/>
      <c r="AP2252" s="581"/>
    </row>
    <row r="2253" spans="1:42" s="141" customFormat="1">
      <c r="A2253" s="134">
        <v>2244</v>
      </c>
      <c r="B2253" s="286"/>
      <c r="C2253" s="146">
        <f t="shared" si="391"/>
        <v>0</v>
      </c>
      <c r="D2253" s="146">
        <f t="shared" si="392"/>
        <v>1</v>
      </c>
      <c r="E2253" s="146">
        <f t="shared" si="393"/>
        <v>1900</v>
      </c>
      <c r="F2253" s="287"/>
      <c r="G2253" s="287"/>
      <c r="H2253" s="287"/>
      <c r="I2253" s="288"/>
      <c r="J2253" s="287"/>
      <c r="K2253" s="288"/>
      <c r="L2253" s="134"/>
      <c r="M2253" s="133"/>
      <c r="N2253" s="288"/>
      <c r="O2253" s="134"/>
      <c r="P2253" s="166"/>
      <c r="Q2253" s="289"/>
      <c r="R2253" s="165"/>
      <c r="S2253" s="290"/>
      <c r="T2253" s="290"/>
      <c r="U2253" s="290"/>
      <c r="V2253" s="290"/>
      <c r="W2253" s="166"/>
      <c r="X2253" s="135"/>
      <c r="Y2253" s="418">
        <f t="shared" si="394"/>
        <v>0</v>
      </c>
      <c r="Z2253" s="291">
        <f t="shared" si="395"/>
        <v>0</v>
      </c>
      <c r="AA2253" s="163"/>
      <c r="AB2253" s="177" t="str">
        <f t="shared" si="396"/>
        <v/>
      </c>
      <c r="AC2253" s="283" t="str">
        <f t="shared" si="397"/>
        <v/>
      </c>
      <c r="AD2253" s="283" t="str">
        <f t="shared" si="398"/>
        <v/>
      </c>
      <c r="AE2253" s="163"/>
      <c r="AF2253" s="162"/>
      <c r="AP2253" s="581"/>
    </row>
    <row r="2254" spans="1:42" s="141" customFormat="1">
      <c r="A2254" s="134">
        <v>2245</v>
      </c>
      <c r="B2254" s="286"/>
      <c r="C2254" s="146">
        <f t="shared" si="391"/>
        <v>0</v>
      </c>
      <c r="D2254" s="146">
        <f t="shared" si="392"/>
        <v>1</v>
      </c>
      <c r="E2254" s="146">
        <f t="shared" si="393"/>
        <v>1900</v>
      </c>
      <c r="F2254" s="287"/>
      <c r="G2254" s="287"/>
      <c r="H2254" s="287"/>
      <c r="I2254" s="288"/>
      <c r="J2254" s="287"/>
      <c r="K2254" s="288"/>
      <c r="L2254" s="134"/>
      <c r="M2254" s="133"/>
      <c r="N2254" s="288"/>
      <c r="O2254" s="134"/>
      <c r="P2254" s="166"/>
      <c r="Q2254" s="289"/>
      <c r="R2254" s="165"/>
      <c r="S2254" s="290"/>
      <c r="T2254" s="290"/>
      <c r="U2254" s="290"/>
      <c r="V2254" s="290"/>
      <c r="W2254" s="166"/>
      <c r="X2254" s="135"/>
      <c r="Y2254" s="418">
        <f t="shared" si="394"/>
        <v>0</v>
      </c>
      <c r="Z2254" s="291">
        <f t="shared" si="395"/>
        <v>0</v>
      </c>
      <c r="AA2254" s="163"/>
      <c r="AB2254" s="177" t="str">
        <f t="shared" si="396"/>
        <v/>
      </c>
      <c r="AC2254" s="283" t="str">
        <f t="shared" si="397"/>
        <v/>
      </c>
      <c r="AD2254" s="283" t="str">
        <f t="shared" si="398"/>
        <v/>
      </c>
      <c r="AE2254" s="163"/>
      <c r="AF2254" s="162"/>
      <c r="AP2254" s="581"/>
    </row>
    <row r="2255" spans="1:42" s="141" customFormat="1">
      <c r="A2255" s="134">
        <v>2246</v>
      </c>
      <c r="B2255" s="286"/>
      <c r="C2255" s="146">
        <f t="shared" si="391"/>
        <v>0</v>
      </c>
      <c r="D2255" s="146">
        <f t="shared" si="392"/>
        <v>1</v>
      </c>
      <c r="E2255" s="146">
        <f t="shared" si="393"/>
        <v>1900</v>
      </c>
      <c r="F2255" s="287"/>
      <c r="G2255" s="287"/>
      <c r="H2255" s="287"/>
      <c r="I2255" s="288"/>
      <c r="J2255" s="287"/>
      <c r="K2255" s="288"/>
      <c r="L2255" s="134"/>
      <c r="M2255" s="133"/>
      <c r="N2255" s="288"/>
      <c r="O2255" s="134"/>
      <c r="P2255" s="166"/>
      <c r="Q2255" s="289"/>
      <c r="R2255" s="165"/>
      <c r="S2255" s="290"/>
      <c r="T2255" s="290"/>
      <c r="U2255" s="290"/>
      <c r="V2255" s="290"/>
      <c r="W2255" s="166"/>
      <c r="X2255" s="135"/>
      <c r="Y2255" s="418">
        <f t="shared" si="394"/>
        <v>0</v>
      </c>
      <c r="Z2255" s="291">
        <f t="shared" si="395"/>
        <v>0</v>
      </c>
      <c r="AA2255" s="163"/>
      <c r="AB2255" s="177" t="str">
        <f t="shared" si="396"/>
        <v/>
      </c>
      <c r="AC2255" s="283" t="str">
        <f t="shared" si="397"/>
        <v/>
      </c>
      <c r="AD2255" s="283" t="str">
        <f t="shared" si="398"/>
        <v/>
      </c>
      <c r="AE2255" s="163"/>
      <c r="AF2255" s="162"/>
      <c r="AP2255" s="581"/>
    </row>
    <row r="2256" spans="1:42" s="141" customFormat="1">
      <c r="A2256" s="134">
        <v>2247</v>
      </c>
      <c r="B2256" s="286"/>
      <c r="C2256" s="146">
        <f t="shared" si="391"/>
        <v>0</v>
      </c>
      <c r="D2256" s="146">
        <f t="shared" si="392"/>
        <v>1</v>
      </c>
      <c r="E2256" s="146">
        <f t="shared" si="393"/>
        <v>1900</v>
      </c>
      <c r="F2256" s="287"/>
      <c r="G2256" s="287"/>
      <c r="H2256" s="287"/>
      <c r="I2256" s="288"/>
      <c r="J2256" s="287"/>
      <c r="K2256" s="288"/>
      <c r="L2256" s="134"/>
      <c r="M2256" s="133"/>
      <c r="N2256" s="288"/>
      <c r="O2256" s="134"/>
      <c r="P2256" s="166"/>
      <c r="Q2256" s="289"/>
      <c r="R2256" s="165"/>
      <c r="S2256" s="290"/>
      <c r="T2256" s="290"/>
      <c r="U2256" s="290"/>
      <c r="V2256" s="290"/>
      <c r="W2256" s="166"/>
      <c r="X2256" s="135"/>
      <c r="Y2256" s="418">
        <f t="shared" si="394"/>
        <v>0</v>
      </c>
      <c r="Z2256" s="291">
        <f t="shared" si="395"/>
        <v>0</v>
      </c>
      <c r="AA2256" s="163"/>
      <c r="AB2256" s="177" t="str">
        <f t="shared" si="396"/>
        <v/>
      </c>
      <c r="AC2256" s="283" t="str">
        <f t="shared" si="397"/>
        <v/>
      </c>
      <c r="AD2256" s="283" t="str">
        <f t="shared" si="398"/>
        <v/>
      </c>
      <c r="AE2256" s="163"/>
      <c r="AF2256" s="162"/>
      <c r="AP2256" s="581"/>
    </row>
    <row r="2257" spans="1:42" s="141" customFormat="1">
      <c r="A2257" s="134">
        <v>2248</v>
      </c>
      <c r="B2257" s="286"/>
      <c r="C2257" s="146">
        <f t="shared" si="391"/>
        <v>0</v>
      </c>
      <c r="D2257" s="146">
        <f t="shared" si="392"/>
        <v>1</v>
      </c>
      <c r="E2257" s="146">
        <f t="shared" si="393"/>
        <v>1900</v>
      </c>
      <c r="F2257" s="287"/>
      <c r="G2257" s="287"/>
      <c r="H2257" s="287"/>
      <c r="I2257" s="288"/>
      <c r="J2257" s="287"/>
      <c r="K2257" s="288"/>
      <c r="L2257" s="134"/>
      <c r="M2257" s="133"/>
      <c r="N2257" s="288"/>
      <c r="O2257" s="134"/>
      <c r="P2257" s="166"/>
      <c r="Q2257" s="289"/>
      <c r="R2257" s="165"/>
      <c r="S2257" s="290"/>
      <c r="T2257" s="290"/>
      <c r="U2257" s="290"/>
      <c r="V2257" s="290"/>
      <c r="W2257" s="166"/>
      <c r="X2257" s="135"/>
      <c r="Y2257" s="418">
        <f t="shared" si="394"/>
        <v>0</v>
      </c>
      <c r="Z2257" s="291">
        <f t="shared" si="395"/>
        <v>0</v>
      </c>
      <c r="AA2257" s="163"/>
      <c r="AB2257" s="177" t="str">
        <f t="shared" si="396"/>
        <v/>
      </c>
      <c r="AC2257" s="283" t="str">
        <f t="shared" si="397"/>
        <v/>
      </c>
      <c r="AD2257" s="283" t="str">
        <f t="shared" si="398"/>
        <v/>
      </c>
      <c r="AE2257" s="163"/>
      <c r="AF2257" s="162"/>
      <c r="AP2257" s="581"/>
    </row>
    <row r="2258" spans="1:42" s="141" customFormat="1">
      <c r="A2258" s="134">
        <v>2249</v>
      </c>
      <c r="B2258" s="286"/>
      <c r="C2258" s="146">
        <f t="shared" si="391"/>
        <v>0</v>
      </c>
      <c r="D2258" s="146">
        <f t="shared" si="392"/>
        <v>1</v>
      </c>
      <c r="E2258" s="146">
        <f t="shared" si="393"/>
        <v>1900</v>
      </c>
      <c r="F2258" s="287"/>
      <c r="G2258" s="287"/>
      <c r="H2258" s="287"/>
      <c r="I2258" s="288"/>
      <c r="J2258" s="287"/>
      <c r="K2258" s="288"/>
      <c r="L2258" s="134"/>
      <c r="M2258" s="133"/>
      <c r="N2258" s="288"/>
      <c r="O2258" s="134"/>
      <c r="P2258" s="166"/>
      <c r="Q2258" s="289"/>
      <c r="R2258" s="165"/>
      <c r="S2258" s="290"/>
      <c r="T2258" s="290"/>
      <c r="U2258" s="290"/>
      <c r="V2258" s="290"/>
      <c r="W2258" s="166"/>
      <c r="X2258" s="135"/>
      <c r="Y2258" s="418">
        <f t="shared" si="394"/>
        <v>0</v>
      </c>
      <c r="Z2258" s="291">
        <f t="shared" si="395"/>
        <v>0</v>
      </c>
      <c r="AA2258" s="163"/>
      <c r="AB2258" s="177" t="str">
        <f t="shared" si="396"/>
        <v/>
      </c>
      <c r="AC2258" s="283" t="str">
        <f t="shared" si="397"/>
        <v/>
      </c>
      <c r="AD2258" s="283" t="str">
        <f t="shared" si="398"/>
        <v/>
      </c>
      <c r="AE2258" s="163"/>
      <c r="AF2258" s="162"/>
      <c r="AP2258" s="581"/>
    </row>
    <row r="2259" spans="1:42" s="141" customFormat="1">
      <c r="A2259" s="134">
        <v>2250</v>
      </c>
      <c r="B2259" s="286"/>
      <c r="C2259" s="146">
        <f t="shared" si="391"/>
        <v>0</v>
      </c>
      <c r="D2259" s="146">
        <f t="shared" si="392"/>
        <v>1</v>
      </c>
      <c r="E2259" s="146">
        <f t="shared" si="393"/>
        <v>1900</v>
      </c>
      <c r="F2259" s="287"/>
      <c r="G2259" s="287"/>
      <c r="H2259" s="287"/>
      <c r="I2259" s="288"/>
      <c r="J2259" s="287"/>
      <c r="K2259" s="288"/>
      <c r="L2259" s="134"/>
      <c r="M2259" s="133"/>
      <c r="N2259" s="288"/>
      <c r="O2259" s="134"/>
      <c r="P2259" s="166"/>
      <c r="Q2259" s="289"/>
      <c r="R2259" s="165"/>
      <c r="S2259" s="290"/>
      <c r="T2259" s="290"/>
      <c r="U2259" s="290"/>
      <c r="V2259" s="290"/>
      <c r="W2259" s="166"/>
      <c r="X2259" s="135"/>
      <c r="Y2259" s="418">
        <f t="shared" si="394"/>
        <v>0</v>
      </c>
      <c r="Z2259" s="291">
        <f t="shared" si="395"/>
        <v>0</v>
      </c>
      <c r="AA2259" s="163"/>
      <c r="AB2259" s="177" t="str">
        <f t="shared" si="396"/>
        <v/>
      </c>
      <c r="AC2259" s="283" t="str">
        <f t="shared" si="397"/>
        <v/>
      </c>
      <c r="AD2259" s="283" t="str">
        <f t="shared" si="398"/>
        <v/>
      </c>
      <c r="AE2259" s="163"/>
      <c r="AF2259" s="162"/>
      <c r="AP2259" s="581"/>
    </row>
    <row r="2260" spans="1:42" s="141" customFormat="1">
      <c r="A2260" s="134">
        <v>2251</v>
      </c>
      <c r="B2260" s="286"/>
      <c r="C2260" s="146">
        <f t="shared" si="391"/>
        <v>0</v>
      </c>
      <c r="D2260" s="146">
        <f t="shared" si="392"/>
        <v>1</v>
      </c>
      <c r="E2260" s="146">
        <f t="shared" si="393"/>
        <v>1900</v>
      </c>
      <c r="F2260" s="287"/>
      <c r="G2260" s="287"/>
      <c r="H2260" s="287"/>
      <c r="I2260" s="288"/>
      <c r="J2260" s="287"/>
      <c r="K2260" s="288"/>
      <c r="L2260" s="134"/>
      <c r="M2260" s="133"/>
      <c r="N2260" s="288"/>
      <c r="O2260" s="134"/>
      <c r="P2260" s="166"/>
      <c r="Q2260" s="289"/>
      <c r="R2260" s="165"/>
      <c r="S2260" s="290"/>
      <c r="T2260" s="290"/>
      <c r="U2260" s="290"/>
      <c r="V2260" s="290"/>
      <c r="W2260" s="166"/>
      <c r="X2260" s="135"/>
      <c r="Y2260" s="418">
        <f t="shared" si="394"/>
        <v>0</v>
      </c>
      <c r="Z2260" s="291">
        <f t="shared" si="395"/>
        <v>0</v>
      </c>
      <c r="AA2260" s="163"/>
      <c r="AB2260" s="177" t="str">
        <f t="shared" si="396"/>
        <v/>
      </c>
      <c r="AC2260" s="283" t="str">
        <f t="shared" si="397"/>
        <v/>
      </c>
      <c r="AD2260" s="283" t="str">
        <f t="shared" si="398"/>
        <v/>
      </c>
      <c r="AE2260" s="163"/>
      <c r="AF2260" s="162"/>
      <c r="AP2260" s="581"/>
    </row>
    <row r="2261" spans="1:42" s="141" customFormat="1">
      <c r="A2261" s="134">
        <v>2252</v>
      </c>
      <c r="B2261" s="286"/>
      <c r="C2261" s="146">
        <f t="shared" si="391"/>
        <v>0</v>
      </c>
      <c r="D2261" s="146">
        <f t="shared" si="392"/>
        <v>1</v>
      </c>
      <c r="E2261" s="146">
        <f t="shared" si="393"/>
        <v>1900</v>
      </c>
      <c r="F2261" s="287"/>
      <c r="G2261" s="287"/>
      <c r="H2261" s="287"/>
      <c r="I2261" s="288"/>
      <c r="J2261" s="287"/>
      <c r="K2261" s="288"/>
      <c r="L2261" s="134"/>
      <c r="M2261" s="133"/>
      <c r="N2261" s="288"/>
      <c r="O2261" s="134"/>
      <c r="P2261" s="166"/>
      <c r="Q2261" s="289"/>
      <c r="R2261" s="165"/>
      <c r="S2261" s="290"/>
      <c r="T2261" s="290"/>
      <c r="U2261" s="290"/>
      <c r="V2261" s="290"/>
      <c r="W2261" s="166"/>
      <c r="X2261" s="135"/>
      <c r="Y2261" s="418">
        <f t="shared" si="394"/>
        <v>0</v>
      </c>
      <c r="Z2261" s="291">
        <f t="shared" si="395"/>
        <v>0</v>
      </c>
      <c r="AA2261" s="163"/>
      <c r="AB2261" s="177" t="str">
        <f t="shared" si="396"/>
        <v/>
      </c>
      <c r="AC2261" s="283" t="str">
        <f t="shared" si="397"/>
        <v/>
      </c>
      <c r="AD2261" s="283" t="str">
        <f t="shared" si="398"/>
        <v/>
      </c>
      <c r="AE2261" s="163"/>
      <c r="AF2261" s="162"/>
      <c r="AP2261" s="581"/>
    </row>
    <row r="2262" spans="1:42" s="141" customFormat="1">
      <c r="A2262" s="134">
        <v>2253</v>
      </c>
      <c r="B2262" s="286"/>
      <c r="C2262" s="146">
        <f t="shared" si="391"/>
        <v>0</v>
      </c>
      <c r="D2262" s="146">
        <f t="shared" si="392"/>
        <v>1</v>
      </c>
      <c r="E2262" s="146">
        <f t="shared" si="393"/>
        <v>1900</v>
      </c>
      <c r="F2262" s="287"/>
      <c r="G2262" s="287"/>
      <c r="H2262" s="287"/>
      <c r="I2262" s="288"/>
      <c r="J2262" s="287"/>
      <c r="K2262" s="288"/>
      <c r="L2262" s="134"/>
      <c r="M2262" s="133"/>
      <c r="N2262" s="288"/>
      <c r="O2262" s="134"/>
      <c r="P2262" s="166"/>
      <c r="Q2262" s="289"/>
      <c r="R2262" s="165"/>
      <c r="S2262" s="290"/>
      <c r="T2262" s="290"/>
      <c r="U2262" s="290"/>
      <c r="V2262" s="290"/>
      <c r="W2262" s="166"/>
      <c r="X2262" s="135"/>
      <c r="Y2262" s="418">
        <f t="shared" si="394"/>
        <v>0</v>
      </c>
      <c r="Z2262" s="291">
        <f t="shared" si="395"/>
        <v>0</v>
      </c>
      <c r="AA2262" s="163"/>
      <c r="AB2262" s="177" t="str">
        <f t="shared" si="396"/>
        <v/>
      </c>
      <c r="AC2262" s="283" t="str">
        <f t="shared" si="397"/>
        <v/>
      </c>
      <c r="AD2262" s="283" t="str">
        <f t="shared" si="398"/>
        <v/>
      </c>
      <c r="AE2262" s="163"/>
      <c r="AF2262" s="162"/>
      <c r="AP2262" s="581"/>
    </row>
    <row r="2263" spans="1:42" s="141" customFormat="1">
      <c r="A2263" s="134">
        <v>2254</v>
      </c>
      <c r="B2263" s="286"/>
      <c r="C2263" s="146">
        <f t="shared" si="391"/>
        <v>0</v>
      </c>
      <c r="D2263" s="146">
        <f t="shared" si="392"/>
        <v>1</v>
      </c>
      <c r="E2263" s="146">
        <f t="shared" si="393"/>
        <v>1900</v>
      </c>
      <c r="F2263" s="287"/>
      <c r="G2263" s="287"/>
      <c r="H2263" s="287"/>
      <c r="I2263" s="288"/>
      <c r="J2263" s="287"/>
      <c r="K2263" s="288"/>
      <c r="L2263" s="134"/>
      <c r="M2263" s="133"/>
      <c r="N2263" s="288"/>
      <c r="O2263" s="134"/>
      <c r="P2263" s="166"/>
      <c r="Q2263" s="289"/>
      <c r="R2263" s="165"/>
      <c r="S2263" s="290"/>
      <c r="T2263" s="290"/>
      <c r="U2263" s="290"/>
      <c r="V2263" s="290"/>
      <c r="W2263" s="166"/>
      <c r="X2263" s="135"/>
      <c r="Y2263" s="418">
        <f t="shared" si="394"/>
        <v>0</v>
      </c>
      <c r="Z2263" s="291">
        <f t="shared" si="395"/>
        <v>0</v>
      </c>
      <c r="AA2263" s="163"/>
      <c r="AB2263" s="177" t="str">
        <f t="shared" si="396"/>
        <v/>
      </c>
      <c r="AC2263" s="283" t="str">
        <f t="shared" si="397"/>
        <v/>
      </c>
      <c r="AD2263" s="283" t="str">
        <f t="shared" si="398"/>
        <v/>
      </c>
      <c r="AE2263" s="163"/>
      <c r="AF2263" s="162"/>
      <c r="AP2263" s="581"/>
    </row>
    <row r="2264" spans="1:42" s="141" customFormat="1">
      <c r="A2264" s="134">
        <v>2255</v>
      </c>
      <c r="B2264" s="286"/>
      <c r="C2264" s="146">
        <f t="shared" si="391"/>
        <v>0</v>
      </c>
      <c r="D2264" s="146">
        <f t="shared" si="392"/>
        <v>1</v>
      </c>
      <c r="E2264" s="146">
        <f t="shared" si="393"/>
        <v>1900</v>
      </c>
      <c r="F2264" s="287"/>
      <c r="G2264" s="287"/>
      <c r="H2264" s="287"/>
      <c r="I2264" s="288"/>
      <c r="J2264" s="287"/>
      <c r="K2264" s="288"/>
      <c r="L2264" s="134"/>
      <c r="M2264" s="133"/>
      <c r="N2264" s="288"/>
      <c r="O2264" s="134"/>
      <c r="P2264" s="166"/>
      <c r="Q2264" s="289"/>
      <c r="R2264" s="165"/>
      <c r="S2264" s="290"/>
      <c r="T2264" s="290"/>
      <c r="U2264" s="290"/>
      <c r="V2264" s="290"/>
      <c r="W2264" s="166"/>
      <c r="X2264" s="135"/>
      <c r="Y2264" s="418">
        <f t="shared" si="394"/>
        <v>0</v>
      </c>
      <c r="Z2264" s="291">
        <f t="shared" si="395"/>
        <v>0</v>
      </c>
      <c r="AA2264" s="163"/>
      <c r="AB2264" s="177" t="str">
        <f t="shared" si="396"/>
        <v/>
      </c>
      <c r="AC2264" s="283" t="str">
        <f t="shared" si="397"/>
        <v/>
      </c>
      <c r="AD2264" s="283" t="str">
        <f t="shared" si="398"/>
        <v/>
      </c>
      <c r="AE2264" s="163"/>
      <c r="AF2264" s="162"/>
      <c r="AP2264" s="581"/>
    </row>
    <row r="2265" spans="1:42" s="141" customFormat="1">
      <c r="A2265" s="134">
        <v>2256</v>
      </c>
      <c r="B2265" s="286"/>
      <c r="C2265" s="146">
        <f t="shared" si="391"/>
        <v>0</v>
      </c>
      <c r="D2265" s="146">
        <f t="shared" si="392"/>
        <v>1</v>
      </c>
      <c r="E2265" s="146">
        <f t="shared" si="393"/>
        <v>1900</v>
      </c>
      <c r="F2265" s="287"/>
      <c r="G2265" s="287"/>
      <c r="H2265" s="287"/>
      <c r="I2265" s="288"/>
      <c r="J2265" s="287"/>
      <c r="K2265" s="288"/>
      <c r="L2265" s="134"/>
      <c r="M2265" s="133"/>
      <c r="N2265" s="288"/>
      <c r="O2265" s="134"/>
      <c r="P2265" s="166"/>
      <c r="Q2265" s="289"/>
      <c r="R2265" s="165"/>
      <c r="S2265" s="290"/>
      <c r="T2265" s="290"/>
      <c r="U2265" s="290"/>
      <c r="V2265" s="290"/>
      <c r="W2265" s="166"/>
      <c r="X2265" s="135"/>
      <c r="Y2265" s="418">
        <f t="shared" si="394"/>
        <v>0</v>
      </c>
      <c r="Z2265" s="291">
        <f t="shared" si="395"/>
        <v>0</v>
      </c>
      <c r="AA2265" s="163"/>
      <c r="AB2265" s="177" t="str">
        <f t="shared" si="396"/>
        <v/>
      </c>
      <c r="AC2265" s="283" t="str">
        <f t="shared" si="397"/>
        <v/>
      </c>
      <c r="AD2265" s="283" t="str">
        <f t="shared" si="398"/>
        <v/>
      </c>
      <c r="AE2265" s="163"/>
      <c r="AF2265" s="162"/>
      <c r="AP2265" s="581"/>
    </row>
    <row r="2266" spans="1:42" s="141" customFormat="1">
      <c r="A2266" s="134">
        <v>2257</v>
      </c>
      <c r="B2266" s="286"/>
      <c r="C2266" s="146">
        <f t="shared" si="391"/>
        <v>0</v>
      </c>
      <c r="D2266" s="146">
        <f t="shared" si="392"/>
        <v>1</v>
      </c>
      <c r="E2266" s="146">
        <f t="shared" si="393"/>
        <v>1900</v>
      </c>
      <c r="F2266" s="287"/>
      <c r="G2266" s="287"/>
      <c r="H2266" s="287"/>
      <c r="I2266" s="288"/>
      <c r="J2266" s="287"/>
      <c r="K2266" s="288"/>
      <c r="L2266" s="134"/>
      <c r="M2266" s="133"/>
      <c r="N2266" s="288"/>
      <c r="O2266" s="134"/>
      <c r="P2266" s="166"/>
      <c r="Q2266" s="289"/>
      <c r="R2266" s="165"/>
      <c r="S2266" s="290"/>
      <c r="T2266" s="290"/>
      <c r="U2266" s="290"/>
      <c r="V2266" s="290"/>
      <c r="W2266" s="166"/>
      <c r="X2266" s="135"/>
      <c r="Y2266" s="418">
        <f t="shared" si="394"/>
        <v>0</v>
      </c>
      <c r="Z2266" s="291">
        <f t="shared" si="395"/>
        <v>0</v>
      </c>
      <c r="AA2266" s="163"/>
      <c r="AB2266" s="177" t="str">
        <f t="shared" si="396"/>
        <v/>
      </c>
      <c r="AC2266" s="283" t="str">
        <f t="shared" si="397"/>
        <v/>
      </c>
      <c r="AD2266" s="283" t="str">
        <f t="shared" si="398"/>
        <v/>
      </c>
      <c r="AE2266" s="163"/>
      <c r="AF2266" s="162"/>
      <c r="AP2266" s="581"/>
    </row>
    <row r="2267" spans="1:42" s="141" customFormat="1">
      <c r="A2267" s="134">
        <v>2258</v>
      </c>
      <c r="B2267" s="286"/>
      <c r="C2267" s="146">
        <f t="shared" si="391"/>
        <v>0</v>
      </c>
      <c r="D2267" s="146">
        <f t="shared" si="392"/>
        <v>1</v>
      </c>
      <c r="E2267" s="146">
        <f t="shared" si="393"/>
        <v>1900</v>
      </c>
      <c r="F2267" s="287"/>
      <c r="G2267" s="287"/>
      <c r="H2267" s="287"/>
      <c r="I2267" s="288"/>
      <c r="J2267" s="287"/>
      <c r="K2267" s="288"/>
      <c r="L2267" s="134"/>
      <c r="M2267" s="133"/>
      <c r="N2267" s="288"/>
      <c r="O2267" s="134"/>
      <c r="P2267" s="166"/>
      <c r="Q2267" s="289"/>
      <c r="R2267" s="165"/>
      <c r="S2267" s="290"/>
      <c r="T2267" s="290"/>
      <c r="U2267" s="290"/>
      <c r="V2267" s="290"/>
      <c r="W2267" s="166"/>
      <c r="X2267" s="135"/>
      <c r="Y2267" s="418">
        <f t="shared" si="394"/>
        <v>0</v>
      </c>
      <c r="Z2267" s="291">
        <f t="shared" si="395"/>
        <v>0</v>
      </c>
      <c r="AA2267" s="163"/>
      <c r="AB2267" s="177" t="str">
        <f t="shared" si="396"/>
        <v/>
      </c>
      <c r="AC2267" s="283" t="str">
        <f t="shared" si="397"/>
        <v/>
      </c>
      <c r="AD2267" s="283" t="str">
        <f t="shared" si="398"/>
        <v/>
      </c>
      <c r="AE2267" s="163"/>
      <c r="AF2267" s="162"/>
      <c r="AP2267" s="581"/>
    </row>
    <row r="2268" spans="1:42" s="141" customFormat="1">
      <c r="A2268" s="134">
        <v>2259</v>
      </c>
      <c r="B2268" s="286"/>
      <c r="C2268" s="146">
        <f t="shared" si="391"/>
        <v>0</v>
      </c>
      <c r="D2268" s="146">
        <f t="shared" si="392"/>
        <v>1</v>
      </c>
      <c r="E2268" s="146">
        <f t="shared" si="393"/>
        <v>1900</v>
      </c>
      <c r="F2268" s="287"/>
      <c r="G2268" s="287"/>
      <c r="H2268" s="287"/>
      <c r="I2268" s="288"/>
      <c r="J2268" s="287"/>
      <c r="K2268" s="288"/>
      <c r="L2268" s="134"/>
      <c r="M2268" s="133"/>
      <c r="N2268" s="288"/>
      <c r="O2268" s="134"/>
      <c r="P2268" s="166"/>
      <c r="Q2268" s="289"/>
      <c r="R2268" s="165"/>
      <c r="S2268" s="290"/>
      <c r="T2268" s="290"/>
      <c r="U2268" s="290"/>
      <c r="V2268" s="290"/>
      <c r="W2268" s="166"/>
      <c r="X2268" s="135"/>
      <c r="Y2268" s="418">
        <f t="shared" si="394"/>
        <v>0</v>
      </c>
      <c r="Z2268" s="291">
        <f t="shared" si="395"/>
        <v>0</v>
      </c>
      <c r="AA2268" s="163"/>
      <c r="AB2268" s="177" t="str">
        <f t="shared" si="396"/>
        <v/>
      </c>
      <c r="AC2268" s="283" t="str">
        <f t="shared" si="397"/>
        <v/>
      </c>
      <c r="AD2268" s="283" t="str">
        <f t="shared" si="398"/>
        <v/>
      </c>
      <c r="AE2268" s="163"/>
      <c r="AF2268" s="162"/>
      <c r="AP2268" s="581"/>
    </row>
    <row r="2269" spans="1:42" s="141" customFormat="1">
      <c r="A2269" s="134">
        <v>2260</v>
      </c>
      <c r="B2269" s="286"/>
      <c r="C2269" s="146">
        <f t="shared" si="391"/>
        <v>0</v>
      </c>
      <c r="D2269" s="146">
        <f t="shared" si="392"/>
        <v>1</v>
      </c>
      <c r="E2269" s="146">
        <f t="shared" si="393"/>
        <v>1900</v>
      </c>
      <c r="F2269" s="287"/>
      <c r="G2269" s="287"/>
      <c r="H2269" s="287"/>
      <c r="I2269" s="288"/>
      <c r="J2269" s="287"/>
      <c r="K2269" s="288"/>
      <c r="L2269" s="134"/>
      <c r="M2269" s="133"/>
      <c r="N2269" s="288"/>
      <c r="O2269" s="134"/>
      <c r="P2269" s="166"/>
      <c r="Q2269" s="289"/>
      <c r="R2269" s="165"/>
      <c r="S2269" s="290"/>
      <c r="T2269" s="290"/>
      <c r="U2269" s="290"/>
      <c r="V2269" s="290"/>
      <c r="W2269" s="166"/>
      <c r="X2269" s="135"/>
      <c r="Y2269" s="418">
        <f t="shared" si="394"/>
        <v>0</v>
      </c>
      <c r="Z2269" s="291">
        <f t="shared" si="395"/>
        <v>0</v>
      </c>
      <c r="AA2269" s="163"/>
      <c r="AB2269" s="177" t="str">
        <f t="shared" si="396"/>
        <v/>
      </c>
      <c r="AC2269" s="283" t="str">
        <f t="shared" si="397"/>
        <v/>
      </c>
      <c r="AD2269" s="283" t="str">
        <f t="shared" si="398"/>
        <v/>
      </c>
      <c r="AE2269" s="163"/>
      <c r="AF2269" s="162"/>
      <c r="AP2269" s="581"/>
    </row>
    <row r="2270" spans="1:42" s="141" customFormat="1">
      <c r="A2270" s="134">
        <v>2261</v>
      </c>
      <c r="B2270" s="286"/>
      <c r="C2270" s="146">
        <f t="shared" si="391"/>
        <v>0</v>
      </c>
      <c r="D2270" s="146">
        <f t="shared" si="392"/>
        <v>1</v>
      </c>
      <c r="E2270" s="146">
        <f t="shared" si="393"/>
        <v>1900</v>
      </c>
      <c r="F2270" s="287"/>
      <c r="G2270" s="287"/>
      <c r="H2270" s="287"/>
      <c r="I2270" s="288"/>
      <c r="J2270" s="287"/>
      <c r="K2270" s="288"/>
      <c r="L2270" s="134"/>
      <c r="M2270" s="133"/>
      <c r="N2270" s="288"/>
      <c r="O2270" s="134"/>
      <c r="P2270" s="166"/>
      <c r="Q2270" s="289"/>
      <c r="R2270" s="165"/>
      <c r="S2270" s="290"/>
      <c r="T2270" s="290"/>
      <c r="U2270" s="290"/>
      <c r="V2270" s="290"/>
      <c r="W2270" s="166"/>
      <c r="X2270" s="135"/>
      <c r="Y2270" s="418">
        <f t="shared" si="394"/>
        <v>0</v>
      </c>
      <c r="Z2270" s="291">
        <f t="shared" si="395"/>
        <v>0</v>
      </c>
      <c r="AA2270" s="163"/>
      <c r="AB2270" s="177" t="str">
        <f t="shared" si="396"/>
        <v/>
      </c>
      <c r="AC2270" s="283" t="str">
        <f t="shared" si="397"/>
        <v/>
      </c>
      <c r="AD2270" s="283" t="str">
        <f t="shared" si="398"/>
        <v/>
      </c>
      <c r="AE2270" s="163"/>
      <c r="AF2270" s="162"/>
      <c r="AP2270" s="581"/>
    </row>
    <row r="2271" spans="1:42" s="141" customFormat="1">
      <c r="A2271" s="134">
        <v>2262</v>
      </c>
      <c r="B2271" s="286"/>
      <c r="C2271" s="146">
        <f t="shared" si="391"/>
        <v>0</v>
      </c>
      <c r="D2271" s="146">
        <f t="shared" si="392"/>
        <v>1</v>
      </c>
      <c r="E2271" s="146">
        <f t="shared" si="393"/>
        <v>1900</v>
      </c>
      <c r="F2271" s="287"/>
      <c r="G2271" s="287"/>
      <c r="H2271" s="287"/>
      <c r="I2271" s="288"/>
      <c r="J2271" s="287"/>
      <c r="K2271" s="288"/>
      <c r="L2271" s="134"/>
      <c r="M2271" s="133"/>
      <c r="N2271" s="288"/>
      <c r="O2271" s="134"/>
      <c r="P2271" s="166"/>
      <c r="Q2271" s="289"/>
      <c r="R2271" s="165"/>
      <c r="S2271" s="290"/>
      <c r="T2271" s="290"/>
      <c r="U2271" s="290"/>
      <c r="V2271" s="290"/>
      <c r="W2271" s="166"/>
      <c r="X2271" s="135"/>
      <c r="Y2271" s="418">
        <f t="shared" si="394"/>
        <v>0</v>
      </c>
      <c r="Z2271" s="291">
        <f t="shared" si="395"/>
        <v>0</v>
      </c>
      <c r="AA2271" s="163"/>
      <c r="AB2271" s="177" t="str">
        <f t="shared" si="396"/>
        <v/>
      </c>
      <c r="AC2271" s="283" t="str">
        <f t="shared" si="397"/>
        <v/>
      </c>
      <c r="AD2271" s="283" t="str">
        <f t="shared" si="398"/>
        <v/>
      </c>
      <c r="AE2271" s="163"/>
      <c r="AF2271" s="162"/>
      <c r="AP2271" s="581"/>
    </row>
    <row r="2272" spans="1:42" s="141" customFormat="1">
      <c r="A2272" s="134">
        <v>2263</v>
      </c>
      <c r="B2272" s="286"/>
      <c r="C2272" s="146">
        <f t="shared" si="391"/>
        <v>0</v>
      </c>
      <c r="D2272" s="146">
        <f t="shared" si="392"/>
        <v>1</v>
      </c>
      <c r="E2272" s="146">
        <f t="shared" si="393"/>
        <v>1900</v>
      </c>
      <c r="F2272" s="287"/>
      <c r="G2272" s="287"/>
      <c r="H2272" s="287"/>
      <c r="I2272" s="288"/>
      <c r="J2272" s="287"/>
      <c r="K2272" s="288"/>
      <c r="L2272" s="134"/>
      <c r="M2272" s="133"/>
      <c r="N2272" s="288"/>
      <c r="O2272" s="134"/>
      <c r="P2272" s="166"/>
      <c r="Q2272" s="289"/>
      <c r="R2272" s="165"/>
      <c r="S2272" s="290"/>
      <c r="T2272" s="290"/>
      <c r="U2272" s="290"/>
      <c r="V2272" s="290"/>
      <c r="W2272" s="166"/>
      <c r="X2272" s="135"/>
      <c r="Y2272" s="418">
        <f t="shared" si="394"/>
        <v>0</v>
      </c>
      <c r="Z2272" s="291">
        <f t="shared" si="395"/>
        <v>0</v>
      </c>
      <c r="AA2272" s="163"/>
      <c r="AB2272" s="177" t="str">
        <f t="shared" si="396"/>
        <v/>
      </c>
      <c r="AC2272" s="283" t="str">
        <f t="shared" si="397"/>
        <v/>
      </c>
      <c r="AD2272" s="283" t="str">
        <f t="shared" si="398"/>
        <v/>
      </c>
      <c r="AE2272" s="163"/>
      <c r="AF2272" s="162"/>
      <c r="AP2272" s="581"/>
    </row>
    <row r="2273" spans="1:42" s="141" customFormat="1">
      <c r="A2273" s="134">
        <v>2264</v>
      </c>
      <c r="B2273" s="286"/>
      <c r="C2273" s="146">
        <f t="shared" si="391"/>
        <v>0</v>
      </c>
      <c r="D2273" s="146">
        <f t="shared" si="392"/>
        <v>1</v>
      </c>
      <c r="E2273" s="146">
        <f t="shared" si="393"/>
        <v>1900</v>
      </c>
      <c r="F2273" s="287"/>
      <c r="G2273" s="287"/>
      <c r="H2273" s="287"/>
      <c r="I2273" s="288"/>
      <c r="J2273" s="287"/>
      <c r="K2273" s="288"/>
      <c r="L2273" s="134"/>
      <c r="M2273" s="133"/>
      <c r="N2273" s="288"/>
      <c r="O2273" s="134"/>
      <c r="P2273" s="166"/>
      <c r="Q2273" s="289"/>
      <c r="R2273" s="165"/>
      <c r="S2273" s="290"/>
      <c r="T2273" s="290"/>
      <c r="U2273" s="290"/>
      <c r="V2273" s="290"/>
      <c r="W2273" s="166"/>
      <c r="X2273" s="135"/>
      <c r="Y2273" s="418">
        <f t="shared" si="394"/>
        <v>0</v>
      </c>
      <c r="Z2273" s="291">
        <f t="shared" si="395"/>
        <v>0</v>
      </c>
      <c r="AA2273" s="163"/>
      <c r="AB2273" s="177" t="str">
        <f t="shared" si="396"/>
        <v/>
      </c>
      <c r="AC2273" s="283" t="str">
        <f t="shared" si="397"/>
        <v/>
      </c>
      <c r="AD2273" s="283" t="str">
        <f t="shared" si="398"/>
        <v/>
      </c>
      <c r="AE2273" s="163"/>
      <c r="AF2273" s="162"/>
      <c r="AP2273" s="581"/>
    </row>
    <row r="2274" spans="1:42" s="141" customFormat="1">
      <c r="A2274" s="134">
        <v>2265</v>
      </c>
      <c r="B2274" s="286"/>
      <c r="C2274" s="146">
        <f t="shared" si="391"/>
        <v>0</v>
      </c>
      <c r="D2274" s="146">
        <f t="shared" si="392"/>
        <v>1</v>
      </c>
      <c r="E2274" s="146">
        <f t="shared" si="393"/>
        <v>1900</v>
      </c>
      <c r="F2274" s="287"/>
      <c r="G2274" s="287"/>
      <c r="H2274" s="287"/>
      <c r="I2274" s="288"/>
      <c r="J2274" s="287"/>
      <c r="K2274" s="288"/>
      <c r="L2274" s="134"/>
      <c r="M2274" s="133"/>
      <c r="N2274" s="288"/>
      <c r="O2274" s="134"/>
      <c r="P2274" s="166"/>
      <c r="Q2274" s="289"/>
      <c r="R2274" s="165"/>
      <c r="S2274" s="290"/>
      <c r="T2274" s="290"/>
      <c r="U2274" s="290"/>
      <c r="V2274" s="290"/>
      <c r="W2274" s="166"/>
      <c r="X2274" s="135"/>
      <c r="Y2274" s="418">
        <f t="shared" si="394"/>
        <v>0</v>
      </c>
      <c r="Z2274" s="291">
        <f t="shared" si="395"/>
        <v>0</v>
      </c>
      <c r="AA2274" s="163"/>
      <c r="AB2274" s="177" t="str">
        <f t="shared" si="396"/>
        <v/>
      </c>
      <c r="AC2274" s="283" t="str">
        <f t="shared" si="397"/>
        <v/>
      </c>
      <c r="AD2274" s="283" t="str">
        <f t="shared" si="398"/>
        <v/>
      </c>
      <c r="AE2274" s="163"/>
      <c r="AF2274" s="162"/>
      <c r="AP2274" s="581"/>
    </row>
    <row r="2275" spans="1:42" s="141" customFormat="1">
      <c r="A2275" s="134">
        <v>2266</v>
      </c>
      <c r="B2275" s="286"/>
      <c r="C2275" s="146">
        <f t="shared" si="391"/>
        <v>0</v>
      </c>
      <c r="D2275" s="146">
        <f t="shared" si="392"/>
        <v>1</v>
      </c>
      <c r="E2275" s="146">
        <f t="shared" si="393"/>
        <v>1900</v>
      </c>
      <c r="F2275" s="287"/>
      <c r="G2275" s="287"/>
      <c r="H2275" s="287"/>
      <c r="I2275" s="288"/>
      <c r="J2275" s="287"/>
      <c r="K2275" s="288"/>
      <c r="L2275" s="134"/>
      <c r="M2275" s="133"/>
      <c r="N2275" s="288"/>
      <c r="O2275" s="134"/>
      <c r="P2275" s="166"/>
      <c r="Q2275" s="289"/>
      <c r="R2275" s="165"/>
      <c r="S2275" s="290"/>
      <c r="T2275" s="290"/>
      <c r="U2275" s="290"/>
      <c r="V2275" s="290"/>
      <c r="W2275" s="166"/>
      <c r="X2275" s="135"/>
      <c r="Y2275" s="418">
        <f t="shared" si="394"/>
        <v>0</v>
      </c>
      <c r="Z2275" s="291">
        <f t="shared" si="395"/>
        <v>0</v>
      </c>
      <c r="AA2275" s="163"/>
      <c r="AB2275" s="177" t="str">
        <f t="shared" si="396"/>
        <v/>
      </c>
      <c r="AC2275" s="283" t="str">
        <f t="shared" si="397"/>
        <v/>
      </c>
      <c r="AD2275" s="283" t="str">
        <f t="shared" si="398"/>
        <v/>
      </c>
      <c r="AE2275" s="163"/>
      <c r="AF2275" s="162"/>
      <c r="AP2275" s="581"/>
    </row>
    <row r="2276" spans="1:42" s="141" customFormat="1">
      <c r="A2276" s="134">
        <v>2267</v>
      </c>
      <c r="B2276" s="286"/>
      <c r="C2276" s="146">
        <f t="shared" si="391"/>
        <v>0</v>
      </c>
      <c r="D2276" s="146">
        <f t="shared" si="392"/>
        <v>1</v>
      </c>
      <c r="E2276" s="146">
        <f t="shared" si="393"/>
        <v>1900</v>
      </c>
      <c r="F2276" s="287"/>
      <c r="G2276" s="287"/>
      <c r="H2276" s="287"/>
      <c r="I2276" s="288"/>
      <c r="J2276" s="287"/>
      <c r="K2276" s="288"/>
      <c r="L2276" s="134"/>
      <c r="M2276" s="133"/>
      <c r="N2276" s="288"/>
      <c r="O2276" s="134"/>
      <c r="P2276" s="166"/>
      <c r="Q2276" s="289"/>
      <c r="R2276" s="165"/>
      <c r="S2276" s="290"/>
      <c r="T2276" s="290"/>
      <c r="U2276" s="290"/>
      <c r="V2276" s="290"/>
      <c r="W2276" s="166"/>
      <c r="X2276" s="135"/>
      <c r="Y2276" s="418">
        <f t="shared" si="394"/>
        <v>0</v>
      </c>
      <c r="Z2276" s="291">
        <f t="shared" si="395"/>
        <v>0</v>
      </c>
      <c r="AA2276" s="163"/>
      <c r="AB2276" s="177" t="str">
        <f t="shared" si="396"/>
        <v/>
      </c>
      <c r="AC2276" s="283" t="str">
        <f t="shared" si="397"/>
        <v/>
      </c>
      <c r="AD2276" s="283" t="str">
        <f t="shared" si="398"/>
        <v/>
      </c>
      <c r="AE2276" s="163"/>
      <c r="AF2276" s="162"/>
      <c r="AP2276" s="581"/>
    </row>
    <row r="2277" spans="1:42" s="141" customFormat="1">
      <c r="A2277" s="134">
        <v>2268</v>
      </c>
      <c r="B2277" s="286"/>
      <c r="C2277" s="146">
        <f t="shared" si="391"/>
        <v>0</v>
      </c>
      <c r="D2277" s="146">
        <f t="shared" si="392"/>
        <v>1</v>
      </c>
      <c r="E2277" s="146">
        <f t="shared" si="393"/>
        <v>1900</v>
      </c>
      <c r="F2277" s="287"/>
      <c r="G2277" s="287"/>
      <c r="H2277" s="287"/>
      <c r="I2277" s="288"/>
      <c r="J2277" s="287"/>
      <c r="K2277" s="288"/>
      <c r="L2277" s="134"/>
      <c r="M2277" s="133"/>
      <c r="N2277" s="288"/>
      <c r="O2277" s="134"/>
      <c r="P2277" s="166"/>
      <c r="Q2277" s="289"/>
      <c r="R2277" s="165"/>
      <c r="S2277" s="290"/>
      <c r="T2277" s="290"/>
      <c r="U2277" s="290"/>
      <c r="V2277" s="290"/>
      <c r="W2277" s="166"/>
      <c r="X2277" s="135"/>
      <c r="Y2277" s="418">
        <f t="shared" si="394"/>
        <v>0</v>
      </c>
      <c r="Z2277" s="291">
        <f t="shared" si="395"/>
        <v>0</v>
      </c>
      <c r="AA2277" s="163"/>
      <c r="AB2277" s="177" t="str">
        <f t="shared" si="396"/>
        <v/>
      </c>
      <c r="AC2277" s="283" t="str">
        <f t="shared" si="397"/>
        <v/>
      </c>
      <c r="AD2277" s="283" t="str">
        <f t="shared" si="398"/>
        <v/>
      </c>
      <c r="AE2277" s="163"/>
      <c r="AF2277" s="162"/>
      <c r="AP2277" s="581"/>
    </row>
    <row r="2278" spans="1:42" s="141" customFormat="1">
      <c r="A2278" s="134">
        <v>2269</v>
      </c>
      <c r="B2278" s="286"/>
      <c r="C2278" s="146">
        <f t="shared" si="391"/>
        <v>0</v>
      </c>
      <c r="D2278" s="146">
        <f t="shared" si="392"/>
        <v>1</v>
      </c>
      <c r="E2278" s="146">
        <f t="shared" si="393"/>
        <v>1900</v>
      </c>
      <c r="F2278" s="287"/>
      <c r="G2278" s="287"/>
      <c r="H2278" s="287"/>
      <c r="I2278" s="288"/>
      <c r="J2278" s="287"/>
      <c r="K2278" s="288"/>
      <c r="L2278" s="134"/>
      <c r="M2278" s="133"/>
      <c r="N2278" s="288"/>
      <c r="O2278" s="134"/>
      <c r="P2278" s="166"/>
      <c r="Q2278" s="289"/>
      <c r="R2278" s="165"/>
      <c r="S2278" s="290"/>
      <c r="T2278" s="290"/>
      <c r="U2278" s="290"/>
      <c r="V2278" s="290"/>
      <c r="W2278" s="166"/>
      <c r="X2278" s="135"/>
      <c r="Y2278" s="418">
        <f t="shared" si="394"/>
        <v>0</v>
      </c>
      <c r="Z2278" s="291">
        <f t="shared" si="395"/>
        <v>0</v>
      </c>
      <c r="AA2278" s="163"/>
      <c r="AB2278" s="177" t="str">
        <f t="shared" si="396"/>
        <v/>
      </c>
      <c r="AC2278" s="283" t="str">
        <f t="shared" si="397"/>
        <v/>
      </c>
      <c r="AD2278" s="283" t="str">
        <f t="shared" si="398"/>
        <v/>
      </c>
      <c r="AE2278" s="163"/>
      <c r="AF2278" s="162"/>
      <c r="AP2278" s="581"/>
    </row>
    <row r="2279" spans="1:42" s="141" customFormat="1">
      <c r="A2279" s="134">
        <v>2270</v>
      </c>
      <c r="B2279" s="286"/>
      <c r="C2279" s="146">
        <f t="shared" si="391"/>
        <v>0</v>
      </c>
      <c r="D2279" s="146">
        <f t="shared" si="392"/>
        <v>1</v>
      </c>
      <c r="E2279" s="146">
        <f t="shared" si="393"/>
        <v>1900</v>
      </c>
      <c r="F2279" s="287"/>
      <c r="G2279" s="287"/>
      <c r="H2279" s="287"/>
      <c r="I2279" s="288"/>
      <c r="J2279" s="287"/>
      <c r="K2279" s="288"/>
      <c r="L2279" s="134"/>
      <c r="M2279" s="133"/>
      <c r="N2279" s="288"/>
      <c r="O2279" s="134"/>
      <c r="P2279" s="166"/>
      <c r="Q2279" s="289"/>
      <c r="R2279" s="165"/>
      <c r="S2279" s="290"/>
      <c r="T2279" s="290"/>
      <c r="U2279" s="290"/>
      <c r="V2279" s="290"/>
      <c r="W2279" s="166"/>
      <c r="X2279" s="135"/>
      <c r="Y2279" s="418">
        <f t="shared" si="394"/>
        <v>0</v>
      </c>
      <c r="Z2279" s="291">
        <f t="shared" si="395"/>
        <v>0</v>
      </c>
      <c r="AA2279" s="163"/>
      <c r="AB2279" s="177" t="str">
        <f t="shared" si="396"/>
        <v/>
      </c>
      <c r="AC2279" s="283" t="str">
        <f t="shared" si="397"/>
        <v/>
      </c>
      <c r="AD2279" s="283" t="str">
        <f t="shared" si="398"/>
        <v/>
      </c>
      <c r="AE2279" s="163"/>
      <c r="AF2279" s="162"/>
      <c r="AP2279" s="581"/>
    </row>
    <row r="2280" spans="1:42" s="141" customFormat="1">
      <c r="A2280" s="134">
        <v>2271</v>
      </c>
      <c r="B2280" s="286"/>
      <c r="C2280" s="146">
        <f t="shared" si="391"/>
        <v>0</v>
      </c>
      <c r="D2280" s="146">
        <f t="shared" si="392"/>
        <v>1</v>
      </c>
      <c r="E2280" s="146">
        <f t="shared" si="393"/>
        <v>1900</v>
      </c>
      <c r="F2280" s="287"/>
      <c r="G2280" s="287"/>
      <c r="H2280" s="287"/>
      <c r="I2280" s="288"/>
      <c r="J2280" s="287"/>
      <c r="K2280" s="288"/>
      <c r="L2280" s="134"/>
      <c r="M2280" s="133"/>
      <c r="N2280" s="288"/>
      <c r="O2280" s="134"/>
      <c r="P2280" s="166"/>
      <c r="Q2280" s="289"/>
      <c r="R2280" s="165"/>
      <c r="S2280" s="290"/>
      <c r="T2280" s="290"/>
      <c r="U2280" s="290"/>
      <c r="V2280" s="290"/>
      <c r="W2280" s="166"/>
      <c r="X2280" s="135"/>
      <c r="Y2280" s="418">
        <f t="shared" si="394"/>
        <v>0</v>
      </c>
      <c r="Z2280" s="291">
        <f t="shared" si="395"/>
        <v>0</v>
      </c>
      <c r="AA2280" s="163"/>
      <c r="AB2280" s="177" t="str">
        <f t="shared" si="396"/>
        <v/>
      </c>
      <c r="AC2280" s="283" t="str">
        <f t="shared" si="397"/>
        <v/>
      </c>
      <c r="AD2280" s="283" t="str">
        <f t="shared" si="398"/>
        <v/>
      </c>
      <c r="AE2280" s="163"/>
      <c r="AF2280" s="162"/>
      <c r="AP2280" s="581"/>
    </row>
    <row r="2281" spans="1:42" s="141" customFormat="1">
      <c r="A2281" s="134">
        <v>2272</v>
      </c>
      <c r="B2281" s="286"/>
      <c r="C2281" s="146">
        <f t="shared" si="391"/>
        <v>0</v>
      </c>
      <c r="D2281" s="146">
        <f t="shared" si="392"/>
        <v>1</v>
      </c>
      <c r="E2281" s="146">
        <f t="shared" si="393"/>
        <v>1900</v>
      </c>
      <c r="F2281" s="287"/>
      <c r="G2281" s="287"/>
      <c r="H2281" s="287"/>
      <c r="I2281" s="288"/>
      <c r="J2281" s="287"/>
      <c r="K2281" s="288"/>
      <c r="L2281" s="134"/>
      <c r="M2281" s="133"/>
      <c r="N2281" s="288"/>
      <c r="O2281" s="134"/>
      <c r="P2281" s="166"/>
      <c r="Q2281" s="289"/>
      <c r="R2281" s="165"/>
      <c r="S2281" s="290"/>
      <c r="T2281" s="290"/>
      <c r="U2281" s="290"/>
      <c r="V2281" s="290"/>
      <c r="W2281" s="166"/>
      <c r="X2281" s="135"/>
      <c r="Y2281" s="418">
        <f t="shared" si="394"/>
        <v>0</v>
      </c>
      <c r="Z2281" s="291">
        <f t="shared" si="395"/>
        <v>0</v>
      </c>
      <c r="AA2281" s="163"/>
      <c r="AB2281" s="177" t="str">
        <f t="shared" si="396"/>
        <v/>
      </c>
      <c r="AC2281" s="283" t="str">
        <f t="shared" si="397"/>
        <v/>
      </c>
      <c r="AD2281" s="283" t="str">
        <f t="shared" si="398"/>
        <v/>
      </c>
      <c r="AE2281" s="163"/>
      <c r="AF2281" s="162"/>
      <c r="AP2281" s="581"/>
    </row>
    <row r="2282" spans="1:42" s="141" customFormat="1">
      <c r="A2282" s="134">
        <v>2273</v>
      </c>
      <c r="B2282" s="286"/>
      <c r="C2282" s="146">
        <f t="shared" si="391"/>
        <v>0</v>
      </c>
      <c r="D2282" s="146">
        <f t="shared" si="392"/>
        <v>1</v>
      </c>
      <c r="E2282" s="146">
        <f t="shared" si="393"/>
        <v>1900</v>
      </c>
      <c r="F2282" s="287"/>
      <c r="G2282" s="287"/>
      <c r="H2282" s="287"/>
      <c r="I2282" s="288"/>
      <c r="J2282" s="287"/>
      <c r="K2282" s="288"/>
      <c r="L2282" s="134"/>
      <c r="M2282" s="133"/>
      <c r="N2282" s="288"/>
      <c r="O2282" s="134"/>
      <c r="P2282" s="166"/>
      <c r="Q2282" s="289"/>
      <c r="R2282" s="165"/>
      <c r="S2282" s="290"/>
      <c r="T2282" s="290"/>
      <c r="U2282" s="290"/>
      <c r="V2282" s="290"/>
      <c r="W2282" s="166"/>
      <c r="X2282" s="135"/>
      <c r="Y2282" s="418">
        <f t="shared" si="394"/>
        <v>0</v>
      </c>
      <c r="Z2282" s="291">
        <f t="shared" si="395"/>
        <v>0</v>
      </c>
      <c r="AA2282" s="163"/>
      <c r="AB2282" s="177" t="str">
        <f t="shared" si="396"/>
        <v/>
      </c>
      <c r="AC2282" s="283" t="str">
        <f t="shared" si="397"/>
        <v/>
      </c>
      <c r="AD2282" s="283" t="str">
        <f t="shared" si="398"/>
        <v/>
      </c>
      <c r="AE2282" s="163"/>
      <c r="AF2282" s="162"/>
      <c r="AP2282" s="581"/>
    </row>
    <row r="2283" spans="1:42" s="141" customFormat="1">
      <c r="A2283" s="134">
        <v>2274</v>
      </c>
      <c r="B2283" s="286"/>
      <c r="C2283" s="146">
        <f t="shared" si="391"/>
        <v>0</v>
      </c>
      <c r="D2283" s="146">
        <f t="shared" si="392"/>
        <v>1</v>
      </c>
      <c r="E2283" s="146">
        <f t="shared" si="393"/>
        <v>1900</v>
      </c>
      <c r="F2283" s="287"/>
      <c r="G2283" s="287"/>
      <c r="H2283" s="287"/>
      <c r="I2283" s="288"/>
      <c r="J2283" s="287"/>
      <c r="K2283" s="288"/>
      <c r="L2283" s="134"/>
      <c r="M2283" s="133"/>
      <c r="N2283" s="288"/>
      <c r="O2283" s="134"/>
      <c r="P2283" s="166"/>
      <c r="Q2283" s="289"/>
      <c r="R2283" s="165"/>
      <c r="S2283" s="290"/>
      <c r="T2283" s="290"/>
      <c r="U2283" s="290"/>
      <c r="V2283" s="290"/>
      <c r="W2283" s="166"/>
      <c r="X2283" s="135"/>
      <c r="Y2283" s="418">
        <f t="shared" si="394"/>
        <v>0</v>
      </c>
      <c r="Z2283" s="291">
        <f t="shared" si="395"/>
        <v>0</v>
      </c>
      <c r="AA2283" s="163"/>
      <c r="AB2283" s="177" t="str">
        <f t="shared" si="396"/>
        <v/>
      </c>
      <c r="AC2283" s="283" t="str">
        <f t="shared" si="397"/>
        <v/>
      </c>
      <c r="AD2283" s="283" t="str">
        <f t="shared" si="398"/>
        <v/>
      </c>
      <c r="AE2283" s="163"/>
      <c r="AF2283" s="162"/>
      <c r="AP2283" s="581"/>
    </row>
    <row r="2284" spans="1:42" s="141" customFormat="1">
      <c r="A2284" s="134">
        <v>2275</v>
      </c>
      <c r="B2284" s="286"/>
      <c r="C2284" s="146">
        <f t="shared" si="391"/>
        <v>0</v>
      </c>
      <c r="D2284" s="146">
        <f t="shared" si="392"/>
        <v>1</v>
      </c>
      <c r="E2284" s="146">
        <f t="shared" si="393"/>
        <v>1900</v>
      </c>
      <c r="F2284" s="287"/>
      <c r="G2284" s="287"/>
      <c r="H2284" s="287"/>
      <c r="I2284" s="288"/>
      <c r="J2284" s="287"/>
      <c r="K2284" s="288"/>
      <c r="L2284" s="134"/>
      <c r="M2284" s="133"/>
      <c r="N2284" s="288"/>
      <c r="O2284" s="134"/>
      <c r="P2284" s="166"/>
      <c r="Q2284" s="289"/>
      <c r="R2284" s="165"/>
      <c r="S2284" s="290"/>
      <c r="T2284" s="290"/>
      <c r="U2284" s="290"/>
      <c r="V2284" s="290"/>
      <c r="W2284" s="166"/>
      <c r="X2284" s="135"/>
      <c r="Y2284" s="418">
        <f t="shared" si="394"/>
        <v>0</v>
      </c>
      <c r="Z2284" s="291">
        <f t="shared" si="395"/>
        <v>0</v>
      </c>
      <c r="AA2284" s="163"/>
      <c r="AB2284" s="177" t="str">
        <f t="shared" si="396"/>
        <v/>
      </c>
      <c r="AC2284" s="283" t="str">
        <f t="shared" si="397"/>
        <v/>
      </c>
      <c r="AD2284" s="283" t="str">
        <f t="shared" si="398"/>
        <v/>
      </c>
      <c r="AE2284" s="163"/>
      <c r="AF2284" s="162"/>
      <c r="AP2284" s="581"/>
    </row>
    <row r="2285" spans="1:42" s="141" customFormat="1">
      <c r="A2285" s="134">
        <v>2276</v>
      </c>
      <c r="B2285" s="286"/>
      <c r="C2285" s="146">
        <f t="shared" si="391"/>
        <v>0</v>
      </c>
      <c r="D2285" s="146">
        <f t="shared" si="392"/>
        <v>1</v>
      </c>
      <c r="E2285" s="146">
        <f t="shared" si="393"/>
        <v>1900</v>
      </c>
      <c r="F2285" s="287"/>
      <c r="G2285" s="287"/>
      <c r="H2285" s="287"/>
      <c r="I2285" s="288"/>
      <c r="J2285" s="287"/>
      <c r="K2285" s="288"/>
      <c r="L2285" s="134"/>
      <c r="M2285" s="133"/>
      <c r="N2285" s="288"/>
      <c r="O2285" s="134"/>
      <c r="P2285" s="166"/>
      <c r="Q2285" s="289"/>
      <c r="R2285" s="165"/>
      <c r="S2285" s="290"/>
      <c r="T2285" s="290"/>
      <c r="U2285" s="290"/>
      <c r="V2285" s="290"/>
      <c r="W2285" s="166"/>
      <c r="X2285" s="135"/>
      <c r="Y2285" s="418">
        <f t="shared" si="394"/>
        <v>0</v>
      </c>
      <c r="Z2285" s="291">
        <f t="shared" si="395"/>
        <v>0</v>
      </c>
      <c r="AA2285" s="163"/>
      <c r="AB2285" s="177" t="str">
        <f t="shared" si="396"/>
        <v/>
      </c>
      <c r="AC2285" s="283" t="str">
        <f t="shared" si="397"/>
        <v/>
      </c>
      <c r="AD2285" s="283" t="str">
        <f t="shared" si="398"/>
        <v/>
      </c>
      <c r="AE2285" s="163"/>
      <c r="AF2285" s="162"/>
      <c r="AP2285" s="581"/>
    </row>
    <row r="2286" spans="1:42" s="141" customFormat="1">
      <c r="A2286" s="134">
        <v>2277</v>
      </c>
      <c r="B2286" s="286"/>
      <c r="C2286" s="146">
        <f t="shared" si="391"/>
        <v>0</v>
      </c>
      <c r="D2286" s="146">
        <f t="shared" si="392"/>
        <v>1</v>
      </c>
      <c r="E2286" s="146">
        <f t="shared" si="393"/>
        <v>1900</v>
      </c>
      <c r="F2286" s="287"/>
      <c r="G2286" s="287"/>
      <c r="H2286" s="287"/>
      <c r="I2286" s="288"/>
      <c r="J2286" s="287"/>
      <c r="K2286" s="288"/>
      <c r="L2286" s="134"/>
      <c r="M2286" s="133"/>
      <c r="N2286" s="288"/>
      <c r="O2286" s="134"/>
      <c r="P2286" s="166"/>
      <c r="Q2286" s="289"/>
      <c r="R2286" s="165"/>
      <c r="S2286" s="290"/>
      <c r="T2286" s="290"/>
      <c r="U2286" s="290"/>
      <c r="V2286" s="290"/>
      <c r="W2286" s="166"/>
      <c r="X2286" s="135"/>
      <c r="Y2286" s="418">
        <f t="shared" si="394"/>
        <v>0</v>
      </c>
      <c r="Z2286" s="291">
        <f t="shared" si="395"/>
        <v>0</v>
      </c>
      <c r="AA2286" s="163"/>
      <c r="AB2286" s="177" t="str">
        <f t="shared" si="396"/>
        <v/>
      </c>
      <c r="AC2286" s="283" t="str">
        <f t="shared" si="397"/>
        <v/>
      </c>
      <c r="AD2286" s="283" t="str">
        <f t="shared" si="398"/>
        <v/>
      </c>
      <c r="AE2286" s="163"/>
      <c r="AF2286" s="162"/>
      <c r="AP2286" s="581"/>
    </row>
    <row r="2287" spans="1:42" s="141" customFormat="1">
      <c r="A2287" s="134">
        <v>2278</v>
      </c>
      <c r="B2287" s="286"/>
      <c r="C2287" s="146">
        <f t="shared" si="391"/>
        <v>0</v>
      </c>
      <c r="D2287" s="146">
        <f t="shared" si="392"/>
        <v>1</v>
      </c>
      <c r="E2287" s="146">
        <f t="shared" si="393"/>
        <v>1900</v>
      </c>
      <c r="F2287" s="287"/>
      <c r="G2287" s="287"/>
      <c r="H2287" s="287"/>
      <c r="I2287" s="288"/>
      <c r="J2287" s="287"/>
      <c r="K2287" s="288"/>
      <c r="L2287" s="134"/>
      <c r="M2287" s="133"/>
      <c r="N2287" s="288"/>
      <c r="O2287" s="134"/>
      <c r="P2287" s="166"/>
      <c r="Q2287" s="289"/>
      <c r="R2287" s="165"/>
      <c r="S2287" s="290"/>
      <c r="T2287" s="290"/>
      <c r="U2287" s="290"/>
      <c r="V2287" s="290"/>
      <c r="W2287" s="166"/>
      <c r="X2287" s="135"/>
      <c r="Y2287" s="418">
        <f t="shared" si="394"/>
        <v>0</v>
      </c>
      <c r="Z2287" s="291">
        <f t="shared" si="395"/>
        <v>0</v>
      </c>
      <c r="AA2287" s="163"/>
      <c r="AB2287" s="177" t="str">
        <f t="shared" si="396"/>
        <v/>
      </c>
      <c r="AC2287" s="283" t="str">
        <f t="shared" si="397"/>
        <v/>
      </c>
      <c r="AD2287" s="283" t="str">
        <f t="shared" si="398"/>
        <v/>
      </c>
      <c r="AE2287" s="163"/>
      <c r="AF2287" s="162"/>
      <c r="AP2287" s="581"/>
    </row>
    <row r="2288" spans="1:42" s="141" customFormat="1">
      <c r="A2288" s="134">
        <v>2279</v>
      </c>
      <c r="B2288" s="286"/>
      <c r="C2288" s="146">
        <f t="shared" si="391"/>
        <v>0</v>
      </c>
      <c r="D2288" s="146">
        <f t="shared" si="392"/>
        <v>1</v>
      </c>
      <c r="E2288" s="146">
        <f t="shared" si="393"/>
        <v>1900</v>
      </c>
      <c r="F2288" s="287"/>
      <c r="G2288" s="287"/>
      <c r="H2288" s="287"/>
      <c r="I2288" s="288"/>
      <c r="J2288" s="287"/>
      <c r="K2288" s="288"/>
      <c r="L2288" s="134"/>
      <c r="M2288" s="133"/>
      <c r="N2288" s="288"/>
      <c r="O2288" s="134"/>
      <c r="P2288" s="166"/>
      <c r="Q2288" s="289"/>
      <c r="R2288" s="165"/>
      <c r="S2288" s="290"/>
      <c r="T2288" s="290"/>
      <c r="U2288" s="290"/>
      <c r="V2288" s="290"/>
      <c r="W2288" s="166"/>
      <c r="X2288" s="135"/>
      <c r="Y2288" s="418">
        <f t="shared" si="394"/>
        <v>0</v>
      </c>
      <c r="Z2288" s="291">
        <f t="shared" si="395"/>
        <v>0</v>
      </c>
      <c r="AA2288" s="163"/>
      <c r="AB2288" s="177" t="str">
        <f t="shared" si="396"/>
        <v/>
      </c>
      <c r="AC2288" s="283" t="str">
        <f t="shared" si="397"/>
        <v/>
      </c>
      <c r="AD2288" s="283" t="str">
        <f t="shared" si="398"/>
        <v/>
      </c>
      <c r="AE2288" s="163"/>
      <c r="AF2288" s="162"/>
      <c r="AP2288" s="581"/>
    </row>
    <row r="2289" spans="1:42" s="141" customFormat="1">
      <c r="A2289" s="134">
        <v>2280</v>
      </c>
      <c r="B2289" s="286"/>
      <c r="C2289" s="146">
        <f t="shared" si="391"/>
        <v>0</v>
      </c>
      <c r="D2289" s="146">
        <f t="shared" si="392"/>
        <v>1</v>
      </c>
      <c r="E2289" s="146">
        <f t="shared" si="393"/>
        <v>1900</v>
      </c>
      <c r="F2289" s="287"/>
      <c r="G2289" s="287"/>
      <c r="H2289" s="287"/>
      <c r="I2289" s="288"/>
      <c r="J2289" s="287"/>
      <c r="K2289" s="288"/>
      <c r="L2289" s="134"/>
      <c r="M2289" s="133"/>
      <c r="N2289" s="288"/>
      <c r="O2289" s="134"/>
      <c r="P2289" s="166"/>
      <c r="Q2289" s="289"/>
      <c r="R2289" s="165"/>
      <c r="S2289" s="290"/>
      <c r="T2289" s="290"/>
      <c r="U2289" s="290"/>
      <c r="V2289" s="290"/>
      <c r="W2289" s="166"/>
      <c r="X2289" s="135"/>
      <c r="Y2289" s="418">
        <f t="shared" si="394"/>
        <v>0</v>
      </c>
      <c r="Z2289" s="291">
        <f t="shared" si="395"/>
        <v>0</v>
      </c>
      <c r="AA2289" s="163"/>
      <c r="AB2289" s="177" t="str">
        <f t="shared" si="396"/>
        <v/>
      </c>
      <c r="AC2289" s="283" t="str">
        <f t="shared" si="397"/>
        <v/>
      </c>
      <c r="AD2289" s="283" t="str">
        <f t="shared" si="398"/>
        <v/>
      </c>
      <c r="AE2289" s="163"/>
      <c r="AF2289" s="162"/>
      <c r="AP2289" s="581"/>
    </row>
    <row r="2290" spans="1:42" s="141" customFormat="1">
      <c r="A2290" s="134">
        <v>2281</v>
      </c>
      <c r="B2290" s="286"/>
      <c r="C2290" s="146">
        <f t="shared" si="391"/>
        <v>0</v>
      </c>
      <c r="D2290" s="146">
        <f t="shared" si="392"/>
        <v>1</v>
      </c>
      <c r="E2290" s="146">
        <f t="shared" si="393"/>
        <v>1900</v>
      </c>
      <c r="F2290" s="287"/>
      <c r="G2290" s="287"/>
      <c r="H2290" s="287"/>
      <c r="I2290" s="288"/>
      <c r="J2290" s="287"/>
      <c r="K2290" s="288"/>
      <c r="L2290" s="134"/>
      <c r="M2290" s="133"/>
      <c r="N2290" s="288"/>
      <c r="O2290" s="134"/>
      <c r="P2290" s="166"/>
      <c r="Q2290" s="289"/>
      <c r="R2290" s="165"/>
      <c r="S2290" s="290"/>
      <c r="T2290" s="290"/>
      <c r="U2290" s="290"/>
      <c r="V2290" s="290"/>
      <c r="W2290" s="166"/>
      <c r="X2290" s="135"/>
      <c r="Y2290" s="418">
        <f t="shared" si="394"/>
        <v>0</v>
      </c>
      <c r="Z2290" s="291">
        <f t="shared" si="395"/>
        <v>0</v>
      </c>
      <c r="AA2290" s="163"/>
      <c r="AB2290" s="177" t="str">
        <f t="shared" si="396"/>
        <v/>
      </c>
      <c r="AC2290" s="283" t="str">
        <f t="shared" si="397"/>
        <v/>
      </c>
      <c r="AD2290" s="283" t="str">
        <f t="shared" si="398"/>
        <v/>
      </c>
      <c r="AE2290" s="163"/>
      <c r="AF2290" s="162"/>
      <c r="AP2290" s="581"/>
    </row>
    <row r="2291" spans="1:42" s="141" customFormat="1">
      <c r="A2291" s="134">
        <v>2282</v>
      </c>
      <c r="B2291" s="286"/>
      <c r="C2291" s="146">
        <f t="shared" si="391"/>
        <v>0</v>
      </c>
      <c r="D2291" s="146">
        <f t="shared" si="392"/>
        <v>1</v>
      </c>
      <c r="E2291" s="146">
        <f t="shared" si="393"/>
        <v>1900</v>
      </c>
      <c r="F2291" s="287"/>
      <c r="G2291" s="287"/>
      <c r="H2291" s="287"/>
      <c r="I2291" s="288"/>
      <c r="J2291" s="287"/>
      <c r="K2291" s="288"/>
      <c r="L2291" s="134"/>
      <c r="M2291" s="133"/>
      <c r="N2291" s="288"/>
      <c r="O2291" s="134"/>
      <c r="P2291" s="166"/>
      <c r="Q2291" s="289"/>
      <c r="R2291" s="165"/>
      <c r="S2291" s="290"/>
      <c r="T2291" s="290"/>
      <c r="U2291" s="290"/>
      <c r="V2291" s="290"/>
      <c r="W2291" s="166"/>
      <c r="X2291" s="135"/>
      <c r="Y2291" s="418">
        <f t="shared" si="394"/>
        <v>0</v>
      </c>
      <c r="Z2291" s="291">
        <f t="shared" si="395"/>
        <v>0</v>
      </c>
      <c r="AA2291" s="163"/>
      <c r="AB2291" s="177" t="str">
        <f t="shared" si="396"/>
        <v/>
      </c>
      <c r="AC2291" s="283" t="str">
        <f t="shared" si="397"/>
        <v/>
      </c>
      <c r="AD2291" s="283" t="str">
        <f t="shared" si="398"/>
        <v/>
      </c>
      <c r="AE2291" s="163"/>
      <c r="AF2291" s="162"/>
      <c r="AP2291" s="581"/>
    </row>
    <row r="2292" spans="1:42" s="141" customFormat="1">
      <c r="A2292" s="134">
        <v>2283</v>
      </c>
      <c r="B2292" s="286"/>
      <c r="C2292" s="146">
        <f t="shared" si="391"/>
        <v>0</v>
      </c>
      <c r="D2292" s="146">
        <f t="shared" si="392"/>
        <v>1</v>
      </c>
      <c r="E2292" s="146">
        <f t="shared" si="393"/>
        <v>1900</v>
      </c>
      <c r="F2292" s="287"/>
      <c r="G2292" s="287"/>
      <c r="H2292" s="287"/>
      <c r="I2292" s="288"/>
      <c r="J2292" s="287"/>
      <c r="K2292" s="288"/>
      <c r="L2292" s="134"/>
      <c r="M2292" s="133"/>
      <c r="N2292" s="288"/>
      <c r="O2292" s="134"/>
      <c r="P2292" s="166"/>
      <c r="Q2292" s="289"/>
      <c r="R2292" s="165"/>
      <c r="S2292" s="290"/>
      <c r="T2292" s="290"/>
      <c r="U2292" s="290"/>
      <c r="V2292" s="290"/>
      <c r="W2292" s="166"/>
      <c r="X2292" s="135"/>
      <c r="Y2292" s="418">
        <f t="shared" si="394"/>
        <v>0</v>
      </c>
      <c r="Z2292" s="291">
        <f t="shared" si="395"/>
        <v>0</v>
      </c>
      <c r="AA2292" s="163"/>
      <c r="AB2292" s="177" t="str">
        <f t="shared" si="396"/>
        <v/>
      </c>
      <c r="AC2292" s="283" t="str">
        <f t="shared" si="397"/>
        <v/>
      </c>
      <c r="AD2292" s="283" t="str">
        <f t="shared" si="398"/>
        <v/>
      </c>
      <c r="AE2292" s="163"/>
      <c r="AF2292" s="162"/>
      <c r="AP2292" s="581"/>
    </row>
    <row r="2293" spans="1:42" s="141" customFormat="1">
      <c r="A2293" s="134">
        <v>2284</v>
      </c>
      <c r="B2293" s="286"/>
      <c r="C2293" s="146">
        <f t="shared" si="391"/>
        <v>0</v>
      </c>
      <c r="D2293" s="146">
        <f t="shared" si="392"/>
        <v>1</v>
      </c>
      <c r="E2293" s="146">
        <f t="shared" si="393"/>
        <v>1900</v>
      </c>
      <c r="F2293" s="287"/>
      <c r="G2293" s="287"/>
      <c r="H2293" s="287"/>
      <c r="I2293" s="288"/>
      <c r="J2293" s="287"/>
      <c r="K2293" s="288"/>
      <c r="L2293" s="134"/>
      <c r="M2293" s="133"/>
      <c r="N2293" s="288"/>
      <c r="O2293" s="134"/>
      <c r="P2293" s="166"/>
      <c r="Q2293" s="289"/>
      <c r="R2293" s="165"/>
      <c r="S2293" s="290"/>
      <c r="T2293" s="290"/>
      <c r="U2293" s="290"/>
      <c r="V2293" s="290"/>
      <c r="W2293" s="166"/>
      <c r="X2293" s="135"/>
      <c r="Y2293" s="418">
        <f t="shared" si="394"/>
        <v>0</v>
      </c>
      <c r="Z2293" s="291">
        <f t="shared" si="395"/>
        <v>0</v>
      </c>
      <c r="AA2293" s="163"/>
      <c r="AB2293" s="177" t="str">
        <f t="shared" si="396"/>
        <v/>
      </c>
      <c r="AC2293" s="283" t="str">
        <f t="shared" si="397"/>
        <v/>
      </c>
      <c r="AD2293" s="283" t="str">
        <f t="shared" si="398"/>
        <v/>
      </c>
      <c r="AE2293" s="163"/>
      <c r="AF2293" s="162"/>
      <c r="AP2293" s="581"/>
    </row>
    <row r="2294" spans="1:42" s="141" customFormat="1">
      <c r="A2294" s="134">
        <v>2285</v>
      </c>
      <c r="B2294" s="286"/>
      <c r="C2294" s="146">
        <f t="shared" si="391"/>
        <v>0</v>
      </c>
      <c r="D2294" s="146">
        <f t="shared" si="392"/>
        <v>1</v>
      </c>
      <c r="E2294" s="146">
        <f t="shared" si="393"/>
        <v>1900</v>
      </c>
      <c r="F2294" s="287"/>
      <c r="G2294" s="287"/>
      <c r="H2294" s="287"/>
      <c r="I2294" s="288"/>
      <c r="J2294" s="287"/>
      <c r="K2294" s="288"/>
      <c r="L2294" s="134"/>
      <c r="M2294" s="133"/>
      <c r="N2294" s="288"/>
      <c r="O2294" s="134"/>
      <c r="P2294" s="166"/>
      <c r="Q2294" s="289"/>
      <c r="R2294" s="165"/>
      <c r="S2294" s="290"/>
      <c r="T2294" s="290"/>
      <c r="U2294" s="290"/>
      <c r="V2294" s="290"/>
      <c r="W2294" s="166"/>
      <c r="X2294" s="135"/>
      <c r="Y2294" s="418">
        <f t="shared" si="394"/>
        <v>0</v>
      </c>
      <c r="Z2294" s="291">
        <f t="shared" si="395"/>
        <v>0</v>
      </c>
      <c r="AA2294" s="163"/>
      <c r="AB2294" s="177" t="str">
        <f t="shared" si="396"/>
        <v/>
      </c>
      <c r="AC2294" s="283" t="str">
        <f t="shared" si="397"/>
        <v/>
      </c>
      <c r="AD2294" s="283" t="str">
        <f t="shared" si="398"/>
        <v/>
      </c>
      <c r="AE2294" s="163"/>
      <c r="AF2294" s="162"/>
      <c r="AP2294" s="581"/>
    </row>
    <row r="2295" spans="1:42" s="141" customFormat="1">
      <c r="A2295" s="134">
        <v>2286</v>
      </c>
      <c r="B2295" s="286"/>
      <c r="C2295" s="146">
        <f t="shared" si="391"/>
        <v>0</v>
      </c>
      <c r="D2295" s="146">
        <f t="shared" si="392"/>
        <v>1</v>
      </c>
      <c r="E2295" s="146">
        <f t="shared" si="393"/>
        <v>1900</v>
      </c>
      <c r="F2295" s="287"/>
      <c r="G2295" s="287"/>
      <c r="H2295" s="287"/>
      <c r="I2295" s="288"/>
      <c r="J2295" s="287"/>
      <c r="K2295" s="288"/>
      <c r="L2295" s="134"/>
      <c r="M2295" s="133"/>
      <c r="N2295" s="288"/>
      <c r="O2295" s="134"/>
      <c r="P2295" s="166"/>
      <c r="Q2295" s="289"/>
      <c r="R2295" s="165"/>
      <c r="S2295" s="290"/>
      <c r="T2295" s="290"/>
      <c r="U2295" s="290"/>
      <c r="V2295" s="290"/>
      <c r="W2295" s="166"/>
      <c r="X2295" s="135"/>
      <c r="Y2295" s="418">
        <f t="shared" si="394"/>
        <v>0</v>
      </c>
      <c r="Z2295" s="291">
        <f t="shared" si="395"/>
        <v>0</v>
      </c>
      <c r="AA2295" s="163"/>
      <c r="AB2295" s="177" t="str">
        <f t="shared" si="396"/>
        <v/>
      </c>
      <c r="AC2295" s="283" t="str">
        <f t="shared" si="397"/>
        <v/>
      </c>
      <c r="AD2295" s="283" t="str">
        <f t="shared" si="398"/>
        <v/>
      </c>
      <c r="AE2295" s="163"/>
      <c r="AF2295" s="162"/>
      <c r="AP2295" s="581"/>
    </row>
    <row r="2296" spans="1:42" s="141" customFormat="1">
      <c r="A2296" s="134">
        <v>2287</v>
      </c>
      <c r="B2296" s="286"/>
      <c r="C2296" s="146">
        <f t="shared" si="391"/>
        <v>0</v>
      </c>
      <c r="D2296" s="146">
        <f t="shared" si="392"/>
        <v>1</v>
      </c>
      <c r="E2296" s="146">
        <f t="shared" si="393"/>
        <v>1900</v>
      </c>
      <c r="F2296" s="287"/>
      <c r="G2296" s="287"/>
      <c r="H2296" s="287"/>
      <c r="I2296" s="288"/>
      <c r="J2296" s="287"/>
      <c r="K2296" s="288"/>
      <c r="L2296" s="134"/>
      <c r="M2296" s="133"/>
      <c r="N2296" s="288"/>
      <c r="O2296" s="134"/>
      <c r="P2296" s="166"/>
      <c r="Q2296" s="289"/>
      <c r="R2296" s="165"/>
      <c r="S2296" s="290"/>
      <c r="T2296" s="290"/>
      <c r="U2296" s="290"/>
      <c r="V2296" s="290"/>
      <c r="W2296" s="166"/>
      <c r="X2296" s="135"/>
      <c r="Y2296" s="418">
        <f t="shared" si="394"/>
        <v>0</v>
      </c>
      <c r="Z2296" s="291">
        <f t="shared" si="395"/>
        <v>0</v>
      </c>
      <c r="AA2296" s="163"/>
      <c r="AB2296" s="177" t="str">
        <f t="shared" si="396"/>
        <v/>
      </c>
      <c r="AC2296" s="283" t="str">
        <f t="shared" si="397"/>
        <v/>
      </c>
      <c r="AD2296" s="283" t="str">
        <f t="shared" si="398"/>
        <v/>
      </c>
      <c r="AE2296" s="163"/>
      <c r="AF2296" s="162"/>
      <c r="AP2296" s="581"/>
    </row>
    <row r="2297" spans="1:42" s="141" customFormat="1">
      <c r="A2297" s="134">
        <v>2288</v>
      </c>
      <c r="B2297" s="286"/>
      <c r="C2297" s="146">
        <f t="shared" si="391"/>
        <v>0</v>
      </c>
      <c r="D2297" s="146">
        <f t="shared" si="392"/>
        <v>1</v>
      </c>
      <c r="E2297" s="146">
        <f t="shared" si="393"/>
        <v>1900</v>
      </c>
      <c r="F2297" s="287"/>
      <c r="G2297" s="287"/>
      <c r="H2297" s="287"/>
      <c r="I2297" s="288"/>
      <c r="J2297" s="287"/>
      <c r="K2297" s="288"/>
      <c r="L2297" s="134"/>
      <c r="M2297" s="133"/>
      <c r="N2297" s="288"/>
      <c r="O2297" s="134"/>
      <c r="P2297" s="166"/>
      <c r="Q2297" s="289"/>
      <c r="R2297" s="165"/>
      <c r="S2297" s="290"/>
      <c r="T2297" s="290"/>
      <c r="U2297" s="290"/>
      <c r="V2297" s="290"/>
      <c r="W2297" s="166"/>
      <c r="X2297" s="135"/>
      <c r="Y2297" s="418">
        <f t="shared" si="394"/>
        <v>0</v>
      </c>
      <c r="Z2297" s="291">
        <f t="shared" si="395"/>
        <v>0</v>
      </c>
      <c r="AA2297" s="163"/>
      <c r="AB2297" s="177" t="str">
        <f t="shared" si="396"/>
        <v/>
      </c>
      <c r="AC2297" s="283" t="str">
        <f t="shared" si="397"/>
        <v/>
      </c>
      <c r="AD2297" s="283" t="str">
        <f t="shared" si="398"/>
        <v/>
      </c>
      <c r="AE2297" s="163"/>
      <c r="AF2297" s="162"/>
      <c r="AP2297" s="581"/>
    </row>
    <row r="2298" spans="1:42" s="141" customFormat="1">
      <c r="A2298" s="134">
        <v>2289</v>
      </c>
      <c r="B2298" s="286"/>
      <c r="C2298" s="146">
        <f t="shared" si="391"/>
        <v>0</v>
      </c>
      <c r="D2298" s="146">
        <f t="shared" si="392"/>
        <v>1</v>
      </c>
      <c r="E2298" s="146">
        <f t="shared" si="393"/>
        <v>1900</v>
      </c>
      <c r="F2298" s="287"/>
      <c r="G2298" s="287"/>
      <c r="H2298" s="287"/>
      <c r="I2298" s="288"/>
      <c r="J2298" s="287"/>
      <c r="K2298" s="288"/>
      <c r="L2298" s="134"/>
      <c r="M2298" s="133"/>
      <c r="N2298" s="288"/>
      <c r="O2298" s="134"/>
      <c r="P2298" s="166"/>
      <c r="Q2298" s="289"/>
      <c r="R2298" s="165"/>
      <c r="S2298" s="290"/>
      <c r="T2298" s="290"/>
      <c r="U2298" s="290"/>
      <c r="V2298" s="290"/>
      <c r="W2298" s="166"/>
      <c r="X2298" s="135"/>
      <c r="Y2298" s="418">
        <f t="shared" si="394"/>
        <v>0</v>
      </c>
      <c r="Z2298" s="291">
        <f t="shared" si="395"/>
        <v>0</v>
      </c>
      <c r="AA2298" s="163"/>
      <c r="AB2298" s="177" t="str">
        <f t="shared" si="396"/>
        <v/>
      </c>
      <c r="AC2298" s="283" t="str">
        <f t="shared" si="397"/>
        <v/>
      </c>
      <c r="AD2298" s="283" t="str">
        <f t="shared" si="398"/>
        <v/>
      </c>
      <c r="AE2298" s="163"/>
      <c r="AF2298" s="162"/>
      <c r="AP2298" s="581"/>
    </row>
    <row r="2299" spans="1:42" s="141" customFormat="1">
      <c r="A2299" s="134">
        <v>2290</v>
      </c>
      <c r="B2299" s="286"/>
      <c r="C2299" s="146">
        <f t="shared" si="391"/>
        <v>0</v>
      </c>
      <c r="D2299" s="146">
        <f t="shared" si="392"/>
        <v>1</v>
      </c>
      <c r="E2299" s="146">
        <f t="shared" si="393"/>
        <v>1900</v>
      </c>
      <c r="F2299" s="287"/>
      <c r="G2299" s="287"/>
      <c r="H2299" s="287"/>
      <c r="I2299" s="288"/>
      <c r="J2299" s="287"/>
      <c r="K2299" s="288"/>
      <c r="L2299" s="134"/>
      <c r="M2299" s="133"/>
      <c r="N2299" s="288"/>
      <c r="O2299" s="134"/>
      <c r="P2299" s="166"/>
      <c r="Q2299" s="289"/>
      <c r="R2299" s="165"/>
      <c r="S2299" s="290"/>
      <c r="T2299" s="290"/>
      <c r="U2299" s="290"/>
      <c r="V2299" s="290"/>
      <c r="W2299" s="166"/>
      <c r="X2299" s="135"/>
      <c r="Y2299" s="418">
        <f t="shared" si="394"/>
        <v>0</v>
      </c>
      <c r="Z2299" s="291">
        <f t="shared" si="395"/>
        <v>0</v>
      </c>
      <c r="AA2299" s="163"/>
      <c r="AB2299" s="177" t="str">
        <f t="shared" si="396"/>
        <v/>
      </c>
      <c r="AC2299" s="283" t="str">
        <f t="shared" si="397"/>
        <v/>
      </c>
      <c r="AD2299" s="283" t="str">
        <f t="shared" si="398"/>
        <v/>
      </c>
      <c r="AE2299" s="163"/>
      <c r="AF2299" s="162"/>
      <c r="AP2299" s="581"/>
    </row>
    <row r="2300" spans="1:42" s="141" customFormat="1">
      <c r="A2300" s="134">
        <v>2291</v>
      </c>
      <c r="B2300" s="286"/>
      <c r="C2300" s="146">
        <f t="shared" si="391"/>
        <v>0</v>
      </c>
      <c r="D2300" s="146">
        <f t="shared" si="392"/>
        <v>1</v>
      </c>
      <c r="E2300" s="146">
        <f t="shared" si="393"/>
        <v>1900</v>
      </c>
      <c r="F2300" s="287"/>
      <c r="G2300" s="287"/>
      <c r="H2300" s="287"/>
      <c r="I2300" s="288"/>
      <c r="J2300" s="287"/>
      <c r="K2300" s="288"/>
      <c r="L2300" s="134"/>
      <c r="M2300" s="133"/>
      <c r="N2300" s="288"/>
      <c r="O2300" s="134"/>
      <c r="P2300" s="166"/>
      <c r="Q2300" s="289"/>
      <c r="R2300" s="165"/>
      <c r="S2300" s="290"/>
      <c r="T2300" s="290"/>
      <c r="U2300" s="290"/>
      <c r="V2300" s="290"/>
      <c r="W2300" s="166"/>
      <c r="X2300" s="135"/>
      <c r="Y2300" s="418">
        <f t="shared" si="394"/>
        <v>0</v>
      </c>
      <c r="Z2300" s="291">
        <f t="shared" si="395"/>
        <v>0</v>
      </c>
      <c r="AA2300" s="163"/>
      <c r="AB2300" s="177" t="str">
        <f t="shared" si="396"/>
        <v/>
      </c>
      <c r="AC2300" s="283" t="str">
        <f t="shared" si="397"/>
        <v/>
      </c>
      <c r="AD2300" s="283" t="str">
        <f t="shared" si="398"/>
        <v/>
      </c>
      <c r="AE2300" s="163"/>
      <c r="AF2300" s="162"/>
      <c r="AP2300" s="581"/>
    </row>
    <row r="2301" spans="1:42" s="141" customFormat="1">
      <c r="A2301" s="134">
        <v>2292</v>
      </c>
      <c r="B2301" s="286"/>
      <c r="C2301" s="146">
        <f t="shared" si="391"/>
        <v>0</v>
      </c>
      <c r="D2301" s="146">
        <f t="shared" si="392"/>
        <v>1</v>
      </c>
      <c r="E2301" s="146">
        <f t="shared" si="393"/>
        <v>1900</v>
      </c>
      <c r="F2301" s="287"/>
      <c r="G2301" s="287"/>
      <c r="H2301" s="287"/>
      <c r="I2301" s="288"/>
      <c r="J2301" s="287"/>
      <c r="K2301" s="288"/>
      <c r="L2301" s="134"/>
      <c r="M2301" s="133"/>
      <c r="N2301" s="288"/>
      <c r="O2301" s="134"/>
      <c r="P2301" s="166"/>
      <c r="Q2301" s="289"/>
      <c r="R2301" s="165"/>
      <c r="S2301" s="290"/>
      <c r="T2301" s="290"/>
      <c r="U2301" s="290"/>
      <c r="V2301" s="290"/>
      <c r="W2301" s="166"/>
      <c r="X2301" s="135"/>
      <c r="Y2301" s="418">
        <f t="shared" si="394"/>
        <v>0</v>
      </c>
      <c r="Z2301" s="291">
        <f t="shared" si="395"/>
        <v>0</v>
      </c>
      <c r="AA2301" s="163"/>
      <c r="AB2301" s="177" t="str">
        <f t="shared" si="396"/>
        <v/>
      </c>
      <c r="AC2301" s="283" t="str">
        <f t="shared" si="397"/>
        <v/>
      </c>
      <c r="AD2301" s="283" t="str">
        <f t="shared" si="398"/>
        <v/>
      </c>
      <c r="AE2301" s="163"/>
      <c r="AF2301" s="162"/>
      <c r="AP2301" s="581"/>
    </row>
    <row r="2302" spans="1:42" s="141" customFormat="1">
      <c r="A2302" s="134">
        <v>2293</v>
      </c>
      <c r="B2302" s="286"/>
      <c r="C2302" s="146">
        <f t="shared" si="391"/>
        <v>0</v>
      </c>
      <c r="D2302" s="146">
        <f t="shared" si="392"/>
        <v>1</v>
      </c>
      <c r="E2302" s="146">
        <f t="shared" si="393"/>
        <v>1900</v>
      </c>
      <c r="F2302" s="287"/>
      <c r="G2302" s="287"/>
      <c r="H2302" s="287"/>
      <c r="I2302" s="288"/>
      <c r="J2302" s="287"/>
      <c r="K2302" s="288"/>
      <c r="L2302" s="134"/>
      <c r="M2302" s="133"/>
      <c r="N2302" s="288"/>
      <c r="O2302" s="134"/>
      <c r="P2302" s="166"/>
      <c r="Q2302" s="289"/>
      <c r="R2302" s="165"/>
      <c r="S2302" s="290"/>
      <c r="T2302" s="290"/>
      <c r="U2302" s="290"/>
      <c r="V2302" s="290"/>
      <c r="W2302" s="166"/>
      <c r="X2302" s="135"/>
      <c r="Y2302" s="418">
        <f t="shared" si="394"/>
        <v>0</v>
      </c>
      <c r="Z2302" s="291">
        <f t="shared" si="395"/>
        <v>0</v>
      </c>
      <c r="AA2302" s="163"/>
      <c r="AB2302" s="177" t="str">
        <f t="shared" si="396"/>
        <v/>
      </c>
      <c r="AC2302" s="283" t="str">
        <f t="shared" si="397"/>
        <v/>
      </c>
      <c r="AD2302" s="283" t="str">
        <f t="shared" si="398"/>
        <v/>
      </c>
      <c r="AE2302" s="163"/>
      <c r="AF2302" s="162"/>
      <c r="AP2302" s="581"/>
    </row>
    <row r="2303" spans="1:42" s="141" customFormat="1">
      <c r="A2303" s="134">
        <v>2294</v>
      </c>
      <c r="B2303" s="286"/>
      <c r="C2303" s="146">
        <f t="shared" si="391"/>
        <v>0</v>
      </c>
      <c r="D2303" s="146">
        <f t="shared" si="392"/>
        <v>1</v>
      </c>
      <c r="E2303" s="146">
        <f t="shared" si="393"/>
        <v>1900</v>
      </c>
      <c r="F2303" s="287"/>
      <c r="G2303" s="287"/>
      <c r="H2303" s="287"/>
      <c r="I2303" s="288"/>
      <c r="J2303" s="287"/>
      <c r="K2303" s="288"/>
      <c r="L2303" s="134"/>
      <c r="M2303" s="133"/>
      <c r="N2303" s="288"/>
      <c r="O2303" s="134"/>
      <c r="P2303" s="166"/>
      <c r="Q2303" s="289"/>
      <c r="R2303" s="165"/>
      <c r="S2303" s="290"/>
      <c r="T2303" s="290"/>
      <c r="U2303" s="290"/>
      <c r="V2303" s="290"/>
      <c r="W2303" s="166"/>
      <c r="X2303" s="135"/>
      <c r="Y2303" s="418">
        <f t="shared" si="394"/>
        <v>0</v>
      </c>
      <c r="Z2303" s="291">
        <f t="shared" si="395"/>
        <v>0</v>
      </c>
      <c r="AA2303" s="163"/>
      <c r="AB2303" s="177" t="str">
        <f t="shared" si="396"/>
        <v/>
      </c>
      <c r="AC2303" s="283" t="str">
        <f t="shared" si="397"/>
        <v/>
      </c>
      <c r="AD2303" s="283" t="str">
        <f t="shared" si="398"/>
        <v/>
      </c>
      <c r="AE2303" s="163"/>
      <c r="AF2303" s="162"/>
      <c r="AP2303" s="581"/>
    </row>
    <row r="2304" spans="1:42" s="141" customFormat="1">
      <c r="A2304" s="134">
        <v>2295</v>
      </c>
      <c r="B2304" s="286"/>
      <c r="C2304" s="146">
        <f t="shared" si="391"/>
        <v>0</v>
      </c>
      <c r="D2304" s="146">
        <f t="shared" si="392"/>
        <v>1</v>
      </c>
      <c r="E2304" s="146">
        <f t="shared" si="393"/>
        <v>1900</v>
      </c>
      <c r="F2304" s="287"/>
      <c r="G2304" s="287"/>
      <c r="H2304" s="287"/>
      <c r="I2304" s="288"/>
      <c r="J2304" s="287"/>
      <c r="K2304" s="288"/>
      <c r="L2304" s="134"/>
      <c r="M2304" s="133"/>
      <c r="N2304" s="288"/>
      <c r="O2304" s="134"/>
      <c r="P2304" s="166"/>
      <c r="Q2304" s="289"/>
      <c r="R2304" s="165"/>
      <c r="S2304" s="290"/>
      <c r="T2304" s="290"/>
      <c r="U2304" s="290"/>
      <c r="V2304" s="290"/>
      <c r="W2304" s="166"/>
      <c r="X2304" s="135"/>
      <c r="Y2304" s="418">
        <f t="shared" si="394"/>
        <v>0</v>
      </c>
      <c r="Z2304" s="291">
        <f t="shared" si="395"/>
        <v>0</v>
      </c>
      <c r="AA2304" s="163"/>
      <c r="AB2304" s="177" t="str">
        <f t="shared" si="396"/>
        <v/>
      </c>
      <c r="AC2304" s="283" t="str">
        <f t="shared" si="397"/>
        <v/>
      </c>
      <c r="AD2304" s="283" t="str">
        <f t="shared" si="398"/>
        <v/>
      </c>
      <c r="AE2304" s="163"/>
      <c r="AF2304" s="162"/>
      <c r="AP2304" s="581"/>
    </row>
    <row r="2305" spans="1:42" s="141" customFormat="1">
      <c r="A2305" s="134">
        <v>2296</v>
      </c>
      <c r="B2305" s="286"/>
      <c r="C2305" s="146">
        <f t="shared" si="391"/>
        <v>0</v>
      </c>
      <c r="D2305" s="146">
        <f t="shared" si="392"/>
        <v>1</v>
      </c>
      <c r="E2305" s="146">
        <f t="shared" si="393"/>
        <v>1900</v>
      </c>
      <c r="F2305" s="287"/>
      <c r="G2305" s="287"/>
      <c r="H2305" s="287"/>
      <c r="I2305" s="288"/>
      <c r="J2305" s="287"/>
      <c r="K2305" s="288"/>
      <c r="L2305" s="134"/>
      <c r="M2305" s="133"/>
      <c r="N2305" s="288"/>
      <c r="O2305" s="134"/>
      <c r="P2305" s="166"/>
      <c r="Q2305" s="289"/>
      <c r="R2305" s="165"/>
      <c r="S2305" s="290"/>
      <c r="T2305" s="290"/>
      <c r="U2305" s="290"/>
      <c r="V2305" s="290"/>
      <c r="W2305" s="166"/>
      <c r="X2305" s="135"/>
      <c r="Y2305" s="418">
        <f t="shared" si="394"/>
        <v>0</v>
      </c>
      <c r="Z2305" s="291">
        <f t="shared" si="395"/>
        <v>0</v>
      </c>
      <c r="AA2305" s="163"/>
      <c r="AB2305" s="177" t="str">
        <f t="shared" si="396"/>
        <v/>
      </c>
      <c r="AC2305" s="283" t="str">
        <f t="shared" si="397"/>
        <v/>
      </c>
      <c r="AD2305" s="283" t="str">
        <f t="shared" si="398"/>
        <v/>
      </c>
      <c r="AE2305" s="163"/>
      <c r="AF2305" s="162"/>
      <c r="AP2305" s="581"/>
    </row>
    <row r="2306" spans="1:42" s="141" customFormat="1">
      <c r="A2306" s="134">
        <v>2297</v>
      </c>
      <c r="B2306" s="286"/>
      <c r="C2306" s="146">
        <f t="shared" si="391"/>
        <v>0</v>
      </c>
      <c r="D2306" s="146">
        <f t="shared" si="392"/>
        <v>1</v>
      </c>
      <c r="E2306" s="146">
        <f t="shared" si="393"/>
        <v>1900</v>
      </c>
      <c r="F2306" s="287"/>
      <c r="G2306" s="287"/>
      <c r="H2306" s="287"/>
      <c r="I2306" s="288"/>
      <c r="J2306" s="287"/>
      <c r="K2306" s="288"/>
      <c r="L2306" s="134"/>
      <c r="M2306" s="133"/>
      <c r="N2306" s="288"/>
      <c r="O2306" s="134"/>
      <c r="P2306" s="166"/>
      <c r="Q2306" s="289"/>
      <c r="R2306" s="165"/>
      <c r="S2306" s="290"/>
      <c r="T2306" s="290"/>
      <c r="U2306" s="290"/>
      <c r="V2306" s="290"/>
      <c r="W2306" s="166"/>
      <c r="X2306" s="135"/>
      <c r="Y2306" s="418">
        <f t="shared" si="394"/>
        <v>0</v>
      </c>
      <c r="Z2306" s="291">
        <f t="shared" si="395"/>
        <v>0</v>
      </c>
      <c r="AA2306" s="163"/>
      <c r="AB2306" s="177" t="str">
        <f t="shared" si="396"/>
        <v/>
      </c>
      <c r="AC2306" s="283" t="str">
        <f t="shared" si="397"/>
        <v/>
      </c>
      <c r="AD2306" s="283" t="str">
        <f t="shared" si="398"/>
        <v/>
      </c>
      <c r="AE2306" s="163"/>
      <c r="AF2306" s="162"/>
      <c r="AP2306" s="581"/>
    </row>
    <row r="2307" spans="1:42" s="141" customFormat="1">
      <c r="A2307" s="134">
        <v>2298</v>
      </c>
      <c r="B2307" s="286"/>
      <c r="C2307" s="146">
        <f t="shared" si="391"/>
        <v>0</v>
      </c>
      <c r="D2307" s="146">
        <f t="shared" si="392"/>
        <v>1</v>
      </c>
      <c r="E2307" s="146">
        <f t="shared" si="393"/>
        <v>1900</v>
      </c>
      <c r="F2307" s="287"/>
      <c r="G2307" s="287"/>
      <c r="H2307" s="287"/>
      <c r="I2307" s="288"/>
      <c r="J2307" s="287"/>
      <c r="K2307" s="288"/>
      <c r="L2307" s="134"/>
      <c r="M2307" s="133"/>
      <c r="N2307" s="288"/>
      <c r="O2307" s="134"/>
      <c r="P2307" s="166"/>
      <c r="Q2307" s="289"/>
      <c r="R2307" s="165"/>
      <c r="S2307" s="290"/>
      <c r="T2307" s="290"/>
      <c r="U2307" s="290"/>
      <c r="V2307" s="290"/>
      <c r="W2307" s="166"/>
      <c r="X2307" s="135"/>
      <c r="Y2307" s="418">
        <f t="shared" si="394"/>
        <v>0</v>
      </c>
      <c r="Z2307" s="291">
        <f t="shared" si="395"/>
        <v>0</v>
      </c>
      <c r="AA2307" s="163"/>
      <c r="AB2307" s="177" t="str">
        <f t="shared" si="396"/>
        <v/>
      </c>
      <c r="AC2307" s="283" t="str">
        <f t="shared" si="397"/>
        <v/>
      </c>
      <c r="AD2307" s="283" t="str">
        <f t="shared" si="398"/>
        <v/>
      </c>
      <c r="AE2307" s="163"/>
      <c r="AF2307" s="162"/>
      <c r="AP2307" s="581"/>
    </row>
    <row r="2308" spans="1:42" s="141" customFormat="1">
      <c r="A2308" s="134">
        <v>2299</v>
      </c>
      <c r="B2308" s="286"/>
      <c r="C2308" s="146">
        <f t="shared" si="391"/>
        <v>0</v>
      </c>
      <c r="D2308" s="146">
        <f t="shared" si="392"/>
        <v>1</v>
      </c>
      <c r="E2308" s="146">
        <f t="shared" si="393"/>
        <v>1900</v>
      </c>
      <c r="F2308" s="287"/>
      <c r="G2308" s="287"/>
      <c r="H2308" s="287"/>
      <c r="I2308" s="288"/>
      <c r="J2308" s="287"/>
      <c r="K2308" s="288"/>
      <c r="L2308" s="134"/>
      <c r="M2308" s="133"/>
      <c r="N2308" s="288"/>
      <c r="O2308" s="134"/>
      <c r="P2308" s="166"/>
      <c r="Q2308" s="289"/>
      <c r="R2308" s="165"/>
      <c r="S2308" s="290"/>
      <c r="T2308" s="290"/>
      <c r="U2308" s="290"/>
      <c r="V2308" s="290"/>
      <c r="W2308" s="166"/>
      <c r="X2308" s="135"/>
      <c r="Y2308" s="418">
        <f t="shared" si="394"/>
        <v>0</v>
      </c>
      <c r="Z2308" s="291">
        <f t="shared" si="395"/>
        <v>0</v>
      </c>
      <c r="AA2308" s="163"/>
      <c r="AB2308" s="177" t="str">
        <f t="shared" si="396"/>
        <v/>
      </c>
      <c r="AC2308" s="283" t="str">
        <f t="shared" si="397"/>
        <v/>
      </c>
      <c r="AD2308" s="283" t="str">
        <f t="shared" si="398"/>
        <v/>
      </c>
      <c r="AE2308" s="163"/>
      <c r="AF2308" s="162"/>
      <c r="AP2308" s="581"/>
    </row>
    <row r="2309" spans="1:42" s="141" customFormat="1">
      <c r="A2309" s="134">
        <v>2300</v>
      </c>
      <c r="B2309" s="286"/>
      <c r="C2309" s="146">
        <f t="shared" si="391"/>
        <v>0</v>
      </c>
      <c r="D2309" s="146">
        <f t="shared" si="392"/>
        <v>1</v>
      </c>
      <c r="E2309" s="146">
        <f t="shared" si="393"/>
        <v>1900</v>
      </c>
      <c r="F2309" s="287"/>
      <c r="G2309" s="287"/>
      <c r="H2309" s="287"/>
      <c r="I2309" s="288"/>
      <c r="J2309" s="287"/>
      <c r="K2309" s="288"/>
      <c r="L2309" s="134"/>
      <c r="M2309" s="133"/>
      <c r="N2309" s="288"/>
      <c r="O2309" s="134"/>
      <c r="P2309" s="166"/>
      <c r="Q2309" s="289"/>
      <c r="R2309" s="165"/>
      <c r="S2309" s="290"/>
      <c r="T2309" s="290"/>
      <c r="U2309" s="290"/>
      <c r="V2309" s="290"/>
      <c r="W2309" s="166"/>
      <c r="X2309" s="135"/>
      <c r="Y2309" s="418">
        <f t="shared" si="394"/>
        <v>0</v>
      </c>
      <c r="Z2309" s="291">
        <f t="shared" si="395"/>
        <v>0</v>
      </c>
      <c r="AA2309" s="163"/>
      <c r="AB2309" s="177" t="str">
        <f t="shared" si="396"/>
        <v/>
      </c>
      <c r="AC2309" s="283" t="str">
        <f t="shared" si="397"/>
        <v/>
      </c>
      <c r="AD2309" s="283" t="str">
        <f t="shared" si="398"/>
        <v/>
      </c>
      <c r="AE2309" s="163"/>
      <c r="AF2309" s="162"/>
      <c r="AP2309" s="581"/>
    </row>
    <row r="2310" spans="1:42" s="141" customFormat="1">
      <c r="A2310" s="134">
        <v>2301</v>
      </c>
      <c r="B2310" s="286"/>
      <c r="C2310" s="146">
        <f t="shared" si="391"/>
        <v>0</v>
      </c>
      <c r="D2310" s="146">
        <f t="shared" si="392"/>
        <v>1</v>
      </c>
      <c r="E2310" s="146">
        <f t="shared" si="393"/>
        <v>1900</v>
      </c>
      <c r="F2310" s="287"/>
      <c r="G2310" s="287"/>
      <c r="H2310" s="287"/>
      <c r="I2310" s="288"/>
      <c r="J2310" s="287"/>
      <c r="K2310" s="288"/>
      <c r="L2310" s="134"/>
      <c r="M2310" s="133"/>
      <c r="N2310" s="288"/>
      <c r="O2310" s="134"/>
      <c r="P2310" s="166"/>
      <c r="Q2310" s="289"/>
      <c r="R2310" s="165"/>
      <c r="S2310" s="290"/>
      <c r="T2310" s="290"/>
      <c r="U2310" s="290"/>
      <c r="V2310" s="290"/>
      <c r="W2310" s="166"/>
      <c r="X2310" s="135"/>
      <c r="Y2310" s="418">
        <f t="shared" si="394"/>
        <v>0</v>
      </c>
      <c r="Z2310" s="291">
        <f t="shared" si="395"/>
        <v>0</v>
      </c>
      <c r="AA2310" s="163"/>
      <c r="AB2310" s="177" t="str">
        <f t="shared" si="396"/>
        <v/>
      </c>
      <c r="AC2310" s="283" t="str">
        <f t="shared" si="397"/>
        <v/>
      </c>
      <c r="AD2310" s="283" t="str">
        <f t="shared" si="398"/>
        <v/>
      </c>
      <c r="AE2310" s="163"/>
      <c r="AF2310" s="162"/>
      <c r="AP2310" s="581"/>
    </row>
    <row r="2311" spans="1:42" s="141" customFormat="1">
      <c r="A2311" s="134">
        <v>2302</v>
      </c>
      <c r="B2311" s="286"/>
      <c r="C2311" s="146">
        <f t="shared" si="391"/>
        <v>0</v>
      </c>
      <c r="D2311" s="146">
        <f t="shared" si="392"/>
        <v>1</v>
      </c>
      <c r="E2311" s="146">
        <f t="shared" si="393"/>
        <v>1900</v>
      </c>
      <c r="F2311" s="287"/>
      <c r="G2311" s="287"/>
      <c r="H2311" s="287"/>
      <c r="I2311" s="288"/>
      <c r="J2311" s="287"/>
      <c r="K2311" s="288"/>
      <c r="L2311" s="134"/>
      <c r="M2311" s="133"/>
      <c r="N2311" s="288"/>
      <c r="O2311" s="134"/>
      <c r="P2311" s="166"/>
      <c r="Q2311" s="289"/>
      <c r="R2311" s="165"/>
      <c r="S2311" s="290"/>
      <c r="T2311" s="290"/>
      <c r="U2311" s="290"/>
      <c r="V2311" s="290"/>
      <c r="W2311" s="166"/>
      <c r="X2311" s="135"/>
      <c r="Y2311" s="418">
        <f t="shared" si="394"/>
        <v>0</v>
      </c>
      <c r="Z2311" s="291">
        <f t="shared" si="395"/>
        <v>0</v>
      </c>
      <c r="AA2311" s="163"/>
      <c r="AB2311" s="177" t="str">
        <f t="shared" si="396"/>
        <v/>
      </c>
      <c r="AC2311" s="283" t="str">
        <f t="shared" si="397"/>
        <v/>
      </c>
      <c r="AD2311" s="283" t="str">
        <f t="shared" si="398"/>
        <v/>
      </c>
      <c r="AE2311" s="163"/>
      <c r="AF2311" s="162"/>
      <c r="AP2311" s="581"/>
    </row>
    <row r="2312" spans="1:42" s="141" customFormat="1">
      <c r="A2312" s="134">
        <v>2303</v>
      </c>
      <c r="B2312" s="286"/>
      <c r="C2312" s="146">
        <f t="shared" si="391"/>
        <v>0</v>
      </c>
      <c r="D2312" s="146">
        <f t="shared" si="392"/>
        <v>1</v>
      </c>
      <c r="E2312" s="146">
        <f t="shared" si="393"/>
        <v>1900</v>
      </c>
      <c r="F2312" s="287"/>
      <c r="G2312" s="287"/>
      <c r="H2312" s="287"/>
      <c r="I2312" s="288"/>
      <c r="J2312" s="287"/>
      <c r="K2312" s="288"/>
      <c r="L2312" s="134"/>
      <c r="M2312" s="133"/>
      <c r="N2312" s="288"/>
      <c r="O2312" s="134"/>
      <c r="P2312" s="166"/>
      <c r="Q2312" s="289"/>
      <c r="R2312" s="165"/>
      <c r="S2312" s="290"/>
      <c r="T2312" s="290"/>
      <c r="U2312" s="290"/>
      <c r="V2312" s="290"/>
      <c r="W2312" s="166"/>
      <c r="X2312" s="135"/>
      <c r="Y2312" s="418">
        <f t="shared" si="394"/>
        <v>0</v>
      </c>
      <c r="Z2312" s="291">
        <f t="shared" si="395"/>
        <v>0</v>
      </c>
      <c r="AA2312" s="163"/>
      <c r="AB2312" s="177" t="str">
        <f t="shared" si="396"/>
        <v/>
      </c>
      <c r="AC2312" s="283" t="str">
        <f t="shared" si="397"/>
        <v/>
      </c>
      <c r="AD2312" s="283" t="str">
        <f t="shared" si="398"/>
        <v/>
      </c>
      <c r="AE2312" s="163"/>
      <c r="AF2312" s="162"/>
      <c r="AP2312" s="581"/>
    </row>
    <row r="2313" spans="1:42" s="141" customFormat="1">
      <c r="A2313" s="134">
        <v>2304</v>
      </c>
      <c r="B2313" s="286"/>
      <c r="C2313" s="146">
        <f t="shared" si="391"/>
        <v>0</v>
      </c>
      <c r="D2313" s="146">
        <f t="shared" si="392"/>
        <v>1</v>
      </c>
      <c r="E2313" s="146">
        <f t="shared" si="393"/>
        <v>1900</v>
      </c>
      <c r="F2313" s="287"/>
      <c r="G2313" s="287"/>
      <c r="H2313" s="287"/>
      <c r="I2313" s="288"/>
      <c r="J2313" s="287"/>
      <c r="K2313" s="288"/>
      <c r="L2313" s="134"/>
      <c r="M2313" s="133"/>
      <c r="N2313" s="288"/>
      <c r="O2313" s="134"/>
      <c r="P2313" s="166"/>
      <c r="Q2313" s="289"/>
      <c r="R2313" s="165"/>
      <c r="S2313" s="290"/>
      <c r="T2313" s="290"/>
      <c r="U2313" s="290"/>
      <c r="V2313" s="290"/>
      <c r="W2313" s="166"/>
      <c r="X2313" s="135"/>
      <c r="Y2313" s="418">
        <f t="shared" si="394"/>
        <v>0</v>
      </c>
      <c r="Z2313" s="291">
        <f t="shared" si="395"/>
        <v>0</v>
      </c>
      <c r="AA2313" s="163"/>
      <c r="AB2313" s="177" t="str">
        <f t="shared" si="396"/>
        <v/>
      </c>
      <c r="AC2313" s="283" t="str">
        <f t="shared" si="397"/>
        <v/>
      </c>
      <c r="AD2313" s="283" t="str">
        <f t="shared" si="398"/>
        <v/>
      </c>
      <c r="AE2313" s="163"/>
      <c r="AF2313" s="162"/>
      <c r="AP2313" s="581"/>
    </row>
    <row r="2314" spans="1:42" s="141" customFormat="1">
      <c r="A2314" s="134">
        <v>2305</v>
      </c>
      <c r="B2314" s="286"/>
      <c r="C2314" s="146">
        <f t="shared" si="391"/>
        <v>0</v>
      </c>
      <c r="D2314" s="146">
        <f t="shared" si="392"/>
        <v>1</v>
      </c>
      <c r="E2314" s="146">
        <f t="shared" si="393"/>
        <v>1900</v>
      </c>
      <c r="F2314" s="287"/>
      <c r="G2314" s="287"/>
      <c r="H2314" s="287"/>
      <c r="I2314" s="288"/>
      <c r="J2314" s="287"/>
      <c r="K2314" s="288"/>
      <c r="L2314" s="134"/>
      <c r="M2314" s="133"/>
      <c r="N2314" s="288"/>
      <c r="O2314" s="134"/>
      <c r="P2314" s="166"/>
      <c r="Q2314" s="289"/>
      <c r="R2314" s="165"/>
      <c r="S2314" s="290"/>
      <c r="T2314" s="290"/>
      <c r="U2314" s="290"/>
      <c r="V2314" s="290"/>
      <c r="W2314" s="166"/>
      <c r="X2314" s="135"/>
      <c r="Y2314" s="418">
        <f t="shared" si="394"/>
        <v>0</v>
      </c>
      <c r="Z2314" s="291">
        <f t="shared" si="395"/>
        <v>0</v>
      </c>
      <c r="AA2314" s="163"/>
      <c r="AB2314" s="177" t="str">
        <f t="shared" si="396"/>
        <v/>
      </c>
      <c r="AC2314" s="283" t="str">
        <f t="shared" si="397"/>
        <v/>
      </c>
      <c r="AD2314" s="283" t="str">
        <f t="shared" si="398"/>
        <v/>
      </c>
      <c r="AE2314" s="163"/>
      <c r="AF2314" s="162"/>
      <c r="AP2314" s="581"/>
    </row>
    <row r="2315" spans="1:42" s="141" customFormat="1">
      <c r="A2315" s="134">
        <v>2306</v>
      </c>
      <c r="B2315" s="286"/>
      <c r="C2315" s="146">
        <f t="shared" ref="C2315:C2378" si="399">DAY(B2315)</f>
        <v>0</v>
      </c>
      <c r="D2315" s="146">
        <f t="shared" ref="D2315:D2378" si="400">MONTH(B2315)</f>
        <v>1</v>
      </c>
      <c r="E2315" s="146">
        <f t="shared" ref="E2315:E2378" si="401">YEAR(B2315)</f>
        <v>1900</v>
      </c>
      <c r="F2315" s="287"/>
      <c r="G2315" s="287"/>
      <c r="H2315" s="287"/>
      <c r="I2315" s="288"/>
      <c r="J2315" s="287"/>
      <c r="K2315" s="288"/>
      <c r="L2315" s="134"/>
      <c r="M2315" s="133"/>
      <c r="N2315" s="288"/>
      <c r="O2315" s="134"/>
      <c r="P2315" s="166"/>
      <c r="Q2315" s="289"/>
      <c r="R2315" s="165"/>
      <c r="S2315" s="290"/>
      <c r="T2315" s="290"/>
      <c r="U2315" s="290"/>
      <c r="V2315" s="290"/>
      <c r="W2315" s="166"/>
      <c r="X2315" s="135"/>
      <c r="Y2315" s="418">
        <f t="shared" ref="Y2315:Y2378" si="402">X2315*U2315</f>
        <v>0</v>
      </c>
      <c r="Z2315" s="291">
        <f t="shared" ref="Z2315:Z2378" si="403">Y2315*1.1</f>
        <v>0</v>
      </c>
      <c r="AA2315" s="163"/>
      <c r="AB2315" s="177" t="str">
        <f t="shared" ref="AB2315:AB2378" si="404">IF(S2315="","",IF(S2315-U2315=0,"Full","No"))</f>
        <v/>
      </c>
      <c r="AC2315" s="283" t="str">
        <f t="shared" ref="AC2315:AC2378" si="405">IF(AND(S2315&gt;U2315,V2315=0),"Lost",IF(AND(S2315&gt;U2315,V2315&lt;(S2315-U2315)),"Lost",""))</f>
        <v/>
      </c>
      <c r="AD2315" s="283" t="str">
        <f t="shared" ref="AD2315:AD2378" si="406">IF(AND(S2315&gt;U2315,V2315=0),S2315-U2315,IF(AND(S2315&gt;U2315,V2315&lt;(S2315-U2315)),S2315-(U2315+V2315),""))</f>
        <v/>
      </c>
      <c r="AE2315" s="163"/>
      <c r="AF2315" s="162"/>
      <c r="AP2315" s="581"/>
    </row>
    <row r="2316" spans="1:42" s="141" customFormat="1">
      <c r="A2316" s="134">
        <v>2307</v>
      </c>
      <c r="B2316" s="286"/>
      <c r="C2316" s="146">
        <f t="shared" si="399"/>
        <v>0</v>
      </c>
      <c r="D2316" s="146">
        <f t="shared" si="400"/>
        <v>1</v>
      </c>
      <c r="E2316" s="146">
        <f t="shared" si="401"/>
        <v>1900</v>
      </c>
      <c r="F2316" s="287"/>
      <c r="G2316" s="287"/>
      <c r="H2316" s="287"/>
      <c r="I2316" s="288"/>
      <c r="J2316" s="287"/>
      <c r="K2316" s="288"/>
      <c r="L2316" s="134"/>
      <c r="M2316" s="133"/>
      <c r="N2316" s="288"/>
      <c r="O2316" s="134"/>
      <c r="P2316" s="166"/>
      <c r="Q2316" s="289"/>
      <c r="R2316" s="165"/>
      <c r="S2316" s="290"/>
      <c r="T2316" s="290"/>
      <c r="U2316" s="290"/>
      <c r="V2316" s="290"/>
      <c r="W2316" s="166"/>
      <c r="X2316" s="135"/>
      <c r="Y2316" s="418">
        <f t="shared" si="402"/>
        <v>0</v>
      </c>
      <c r="Z2316" s="291">
        <f t="shared" si="403"/>
        <v>0</v>
      </c>
      <c r="AA2316" s="163"/>
      <c r="AB2316" s="177" t="str">
        <f t="shared" si="404"/>
        <v/>
      </c>
      <c r="AC2316" s="283" t="str">
        <f t="shared" si="405"/>
        <v/>
      </c>
      <c r="AD2316" s="283" t="str">
        <f t="shared" si="406"/>
        <v/>
      </c>
      <c r="AE2316" s="163"/>
      <c r="AF2316" s="162"/>
      <c r="AP2316" s="581"/>
    </row>
    <row r="2317" spans="1:42" s="141" customFormat="1">
      <c r="A2317" s="134">
        <v>2308</v>
      </c>
      <c r="B2317" s="286"/>
      <c r="C2317" s="146">
        <f t="shared" si="399"/>
        <v>0</v>
      </c>
      <c r="D2317" s="146">
        <f t="shared" si="400"/>
        <v>1</v>
      </c>
      <c r="E2317" s="146">
        <f t="shared" si="401"/>
        <v>1900</v>
      </c>
      <c r="F2317" s="287"/>
      <c r="G2317" s="287"/>
      <c r="H2317" s="287"/>
      <c r="I2317" s="288"/>
      <c r="J2317" s="287"/>
      <c r="K2317" s="288"/>
      <c r="L2317" s="134"/>
      <c r="M2317" s="133"/>
      <c r="N2317" s="288"/>
      <c r="O2317" s="134"/>
      <c r="P2317" s="166"/>
      <c r="Q2317" s="289"/>
      <c r="R2317" s="165"/>
      <c r="S2317" s="290"/>
      <c r="T2317" s="290"/>
      <c r="U2317" s="290"/>
      <c r="V2317" s="290"/>
      <c r="W2317" s="166"/>
      <c r="X2317" s="135"/>
      <c r="Y2317" s="418">
        <f t="shared" si="402"/>
        <v>0</v>
      </c>
      <c r="Z2317" s="291">
        <f t="shared" si="403"/>
        <v>0</v>
      </c>
      <c r="AA2317" s="163"/>
      <c r="AB2317" s="177" t="str">
        <f t="shared" si="404"/>
        <v/>
      </c>
      <c r="AC2317" s="283" t="str">
        <f t="shared" si="405"/>
        <v/>
      </c>
      <c r="AD2317" s="283" t="str">
        <f t="shared" si="406"/>
        <v/>
      </c>
      <c r="AE2317" s="163"/>
      <c r="AF2317" s="162"/>
      <c r="AP2317" s="581"/>
    </row>
    <row r="2318" spans="1:42" s="141" customFormat="1">
      <c r="A2318" s="134">
        <v>2309</v>
      </c>
      <c r="B2318" s="286"/>
      <c r="C2318" s="146">
        <f t="shared" si="399"/>
        <v>0</v>
      </c>
      <c r="D2318" s="146">
        <f t="shared" si="400"/>
        <v>1</v>
      </c>
      <c r="E2318" s="146">
        <f t="shared" si="401"/>
        <v>1900</v>
      </c>
      <c r="F2318" s="287"/>
      <c r="G2318" s="287"/>
      <c r="H2318" s="287"/>
      <c r="I2318" s="288"/>
      <c r="J2318" s="287"/>
      <c r="K2318" s="288"/>
      <c r="L2318" s="134"/>
      <c r="M2318" s="133"/>
      <c r="N2318" s="288"/>
      <c r="O2318" s="134"/>
      <c r="P2318" s="166"/>
      <c r="Q2318" s="289"/>
      <c r="R2318" s="165"/>
      <c r="S2318" s="290"/>
      <c r="T2318" s="290"/>
      <c r="U2318" s="290"/>
      <c r="V2318" s="290"/>
      <c r="W2318" s="166"/>
      <c r="X2318" s="135"/>
      <c r="Y2318" s="418">
        <f t="shared" si="402"/>
        <v>0</v>
      </c>
      <c r="Z2318" s="291">
        <f t="shared" si="403"/>
        <v>0</v>
      </c>
      <c r="AA2318" s="163"/>
      <c r="AB2318" s="177" t="str">
        <f t="shared" si="404"/>
        <v/>
      </c>
      <c r="AC2318" s="283" t="str">
        <f t="shared" si="405"/>
        <v/>
      </c>
      <c r="AD2318" s="283" t="str">
        <f t="shared" si="406"/>
        <v/>
      </c>
      <c r="AE2318" s="163"/>
      <c r="AF2318" s="162"/>
      <c r="AP2318" s="581"/>
    </row>
    <row r="2319" spans="1:42" s="141" customFormat="1">
      <c r="A2319" s="134">
        <v>2310</v>
      </c>
      <c r="B2319" s="286"/>
      <c r="C2319" s="146">
        <f t="shared" si="399"/>
        <v>0</v>
      </c>
      <c r="D2319" s="146">
        <f t="shared" si="400"/>
        <v>1</v>
      </c>
      <c r="E2319" s="146">
        <f t="shared" si="401"/>
        <v>1900</v>
      </c>
      <c r="F2319" s="287"/>
      <c r="G2319" s="287"/>
      <c r="H2319" s="287"/>
      <c r="I2319" s="288"/>
      <c r="J2319" s="287"/>
      <c r="K2319" s="288"/>
      <c r="L2319" s="134"/>
      <c r="M2319" s="133"/>
      <c r="N2319" s="288"/>
      <c r="O2319" s="134"/>
      <c r="P2319" s="166"/>
      <c r="Q2319" s="289"/>
      <c r="R2319" s="165"/>
      <c r="S2319" s="290"/>
      <c r="T2319" s="290"/>
      <c r="U2319" s="290"/>
      <c r="V2319" s="290"/>
      <c r="W2319" s="166"/>
      <c r="X2319" s="135"/>
      <c r="Y2319" s="418">
        <f t="shared" si="402"/>
        <v>0</v>
      </c>
      <c r="Z2319" s="291">
        <f t="shared" si="403"/>
        <v>0</v>
      </c>
      <c r="AA2319" s="163"/>
      <c r="AB2319" s="177" t="str">
        <f t="shared" si="404"/>
        <v/>
      </c>
      <c r="AC2319" s="283" t="str">
        <f t="shared" si="405"/>
        <v/>
      </c>
      <c r="AD2319" s="283" t="str">
        <f t="shared" si="406"/>
        <v/>
      </c>
      <c r="AE2319" s="163"/>
      <c r="AF2319" s="162"/>
      <c r="AP2319" s="581"/>
    </row>
    <row r="2320" spans="1:42" s="141" customFormat="1">
      <c r="A2320" s="134">
        <v>2311</v>
      </c>
      <c r="B2320" s="286"/>
      <c r="C2320" s="146">
        <f t="shared" si="399"/>
        <v>0</v>
      </c>
      <c r="D2320" s="146">
        <f t="shared" si="400"/>
        <v>1</v>
      </c>
      <c r="E2320" s="146">
        <f t="shared" si="401"/>
        <v>1900</v>
      </c>
      <c r="F2320" s="287"/>
      <c r="G2320" s="287"/>
      <c r="H2320" s="287"/>
      <c r="I2320" s="288"/>
      <c r="J2320" s="287"/>
      <c r="K2320" s="288"/>
      <c r="L2320" s="134"/>
      <c r="M2320" s="133"/>
      <c r="N2320" s="288"/>
      <c r="O2320" s="134"/>
      <c r="P2320" s="166"/>
      <c r="Q2320" s="289"/>
      <c r="R2320" s="165"/>
      <c r="S2320" s="290"/>
      <c r="T2320" s="290"/>
      <c r="U2320" s="290"/>
      <c r="V2320" s="290"/>
      <c r="W2320" s="166"/>
      <c r="X2320" s="135"/>
      <c r="Y2320" s="418">
        <f t="shared" si="402"/>
        <v>0</v>
      </c>
      <c r="Z2320" s="291">
        <f t="shared" si="403"/>
        <v>0</v>
      </c>
      <c r="AA2320" s="163"/>
      <c r="AB2320" s="177" t="str">
        <f t="shared" si="404"/>
        <v/>
      </c>
      <c r="AC2320" s="283" t="str">
        <f t="shared" si="405"/>
        <v/>
      </c>
      <c r="AD2320" s="283" t="str">
        <f t="shared" si="406"/>
        <v/>
      </c>
      <c r="AE2320" s="163"/>
      <c r="AF2320" s="162"/>
      <c r="AP2320" s="581"/>
    </row>
    <row r="2321" spans="1:42" s="141" customFormat="1">
      <c r="A2321" s="134">
        <v>2312</v>
      </c>
      <c r="B2321" s="286"/>
      <c r="C2321" s="146">
        <f t="shared" si="399"/>
        <v>0</v>
      </c>
      <c r="D2321" s="146">
        <f t="shared" si="400"/>
        <v>1</v>
      </c>
      <c r="E2321" s="146">
        <f t="shared" si="401"/>
        <v>1900</v>
      </c>
      <c r="F2321" s="287"/>
      <c r="G2321" s="287"/>
      <c r="H2321" s="287"/>
      <c r="I2321" s="288"/>
      <c r="J2321" s="287"/>
      <c r="K2321" s="288"/>
      <c r="L2321" s="134"/>
      <c r="M2321" s="133"/>
      <c r="N2321" s="288"/>
      <c r="O2321" s="134"/>
      <c r="P2321" s="166"/>
      <c r="Q2321" s="289"/>
      <c r="R2321" s="165"/>
      <c r="S2321" s="290"/>
      <c r="T2321" s="290"/>
      <c r="U2321" s="290"/>
      <c r="V2321" s="290"/>
      <c r="W2321" s="166"/>
      <c r="X2321" s="135"/>
      <c r="Y2321" s="418">
        <f t="shared" si="402"/>
        <v>0</v>
      </c>
      <c r="Z2321" s="291">
        <f t="shared" si="403"/>
        <v>0</v>
      </c>
      <c r="AA2321" s="163"/>
      <c r="AB2321" s="177" t="str">
        <f t="shared" si="404"/>
        <v/>
      </c>
      <c r="AC2321" s="283" t="str">
        <f t="shared" si="405"/>
        <v/>
      </c>
      <c r="AD2321" s="283" t="str">
        <f t="shared" si="406"/>
        <v/>
      </c>
      <c r="AE2321" s="163"/>
      <c r="AF2321" s="162"/>
      <c r="AP2321" s="581"/>
    </row>
    <row r="2322" spans="1:42" s="141" customFormat="1">
      <c r="A2322" s="134">
        <v>2313</v>
      </c>
      <c r="B2322" s="286"/>
      <c r="C2322" s="146">
        <f t="shared" si="399"/>
        <v>0</v>
      </c>
      <c r="D2322" s="146">
        <f t="shared" si="400"/>
        <v>1</v>
      </c>
      <c r="E2322" s="146">
        <f t="shared" si="401"/>
        <v>1900</v>
      </c>
      <c r="F2322" s="287"/>
      <c r="G2322" s="287"/>
      <c r="H2322" s="287"/>
      <c r="I2322" s="288"/>
      <c r="J2322" s="287"/>
      <c r="K2322" s="288"/>
      <c r="L2322" s="134"/>
      <c r="M2322" s="133"/>
      <c r="N2322" s="288"/>
      <c r="O2322" s="134"/>
      <c r="P2322" s="166"/>
      <c r="Q2322" s="289"/>
      <c r="R2322" s="165"/>
      <c r="S2322" s="290"/>
      <c r="T2322" s="290"/>
      <c r="U2322" s="290"/>
      <c r="V2322" s="290"/>
      <c r="W2322" s="166"/>
      <c r="X2322" s="135"/>
      <c r="Y2322" s="418">
        <f t="shared" si="402"/>
        <v>0</v>
      </c>
      <c r="Z2322" s="291">
        <f t="shared" si="403"/>
        <v>0</v>
      </c>
      <c r="AA2322" s="163"/>
      <c r="AB2322" s="177" t="str">
        <f t="shared" si="404"/>
        <v/>
      </c>
      <c r="AC2322" s="283" t="str">
        <f t="shared" si="405"/>
        <v/>
      </c>
      <c r="AD2322" s="283" t="str">
        <f t="shared" si="406"/>
        <v/>
      </c>
      <c r="AE2322" s="163"/>
      <c r="AF2322" s="162"/>
      <c r="AP2322" s="581"/>
    </row>
    <row r="2323" spans="1:42" s="141" customFormat="1">
      <c r="A2323" s="134">
        <v>2314</v>
      </c>
      <c r="B2323" s="286"/>
      <c r="C2323" s="146">
        <f t="shared" si="399"/>
        <v>0</v>
      </c>
      <c r="D2323" s="146">
        <f t="shared" si="400"/>
        <v>1</v>
      </c>
      <c r="E2323" s="146">
        <f t="shared" si="401"/>
        <v>1900</v>
      </c>
      <c r="F2323" s="287"/>
      <c r="G2323" s="287"/>
      <c r="H2323" s="287"/>
      <c r="I2323" s="288"/>
      <c r="J2323" s="287"/>
      <c r="K2323" s="288"/>
      <c r="L2323" s="134"/>
      <c r="M2323" s="133"/>
      <c r="N2323" s="288"/>
      <c r="O2323" s="134"/>
      <c r="P2323" s="166"/>
      <c r="Q2323" s="289"/>
      <c r="R2323" s="165"/>
      <c r="S2323" s="290"/>
      <c r="T2323" s="290"/>
      <c r="U2323" s="290"/>
      <c r="V2323" s="290"/>
      <c r="W2323" s="166"/>
      <c r="X2323" s="135"/>
      <c r="Y2323" s="418">
        <f t="shared" si="402"/>
        <v>0</v>
      </c>
      <c r="Z2323" s="291">
        <f t="shared" si="403"/>
        <v>0</v>
      </c>
      <c r="AA2323" s="163"/>
      <c r="AB2323" s="177" t="str">
        <f t="shared" si="404"/>
        <v/>
      </c>
      <c r="AC2323" s="283" t="str">
        <f t="shared" si="405"/>
        <v/>
      </c>
      <c r="AD2323" s="283" t="str">
        <f t="shared" si="406"/>
        <v/>
      </c>
      <c r="AE2323" s="163"/>
      <c r="AF2323" s="162"/>
      <c r="AP2323" s="581"/>
    </row>
    <row r="2324" spans="1:42" s="141" customFormat="1">
      <c r="A2324" s="134">
        <v>2315</v>
      </c>
      <c r="B2324" s="286"/>
      <c r="C2324" s="146">
        <f t="shared" si="399"/>
        <v>0</v>
      </c>
      <c r="D2324" s="146">
        <f t="shared" si="400"/>
        <v>1</v>
      </c>
      <c r="E2324" s="146">
        <f t="shared" si="401"/>
        <v>1900</v>
      </c>
      <c r="F2324" s="287"/>
      <c r="G2324" s="287"/>
      <c r="H2324" s="287"/>
      <c r="I2324" s="288"/>
      <c r="J2324" s="287"/>
      <c r="K2324" s="288"/>
      <c r="L2324" s="134"/>
      <c r="M2324" s="133"/>
      <c r="N2324" s="288"/>
      <c r="O2324" s="134"/>
      <c r="P2324" s="166"/>
      <c r="Q2324" s="289"/>
      <c r="R2324" s="165"/>
      <c r="S2324" s="290"/>
      <c r="T2324" s="290"/>
      <c r="U2324" s="290"/>
      <c r="V2324" s="290"/>
      <c r="W2324" s="166"/>
      <c r="X2324" s="135"/>
      <c r="Y2324" s="418">
        <f t="shared" si="402"/>
        <v>0</v>
      </c>
      <c r="Z2324" s="291">
        <f t="shared" si="403"/>
        <v>0</v>
      </c>
      <c r="AA2324" s="163"/>
      <c r="AB2324" s="177" t="str">
        <f t="shared" si="404"/>
        <v/>
      </c>
      <c r="AC2324" s="283" t="str">
        <f t="shared" si="405"/>
        <v/>
      </c>
      <c r="AD2324" s="283" t="str">
        <f t="shared" si="406"/>
        <v/>
      </c>
      <c r="AE2324" s="163"/>
      <c r="AF2324" s="162"/>
      <c r="AP2324" s="581"/>
    </row>
    <row r="2325" spans="1:42" s="141" customFormat="1">
      <c r="A2325" s="134">
        <v>2316</v>
      </c>
      <c r="B2325" s="286"/>
      <c r="C2325" s="146">
        <f t="shared" si="399"/>
        <v>0</v>
      </c>
      <c r="D2325" s="146">
        <f t="shared" si="400"/>
        <v>1</v>
      </c>
      <c r="E2325" s="146">
        <f t="shared" si="401"/>
        <v>1900</v>
      </c>
      <c r="F2325" s="287"/>
      <c r="G2325" s="287"/>
      <c r="H2325" s="287"/>
      <c r="I2325" s="288"/>
      <c r="J2325" s="287"/>
      <c r="K2325" s="288"/>
      <c r="L2325" s="134"/>
      <c r="M2325" s="133"/>
      <c r="N2325" s="288"/>
      <c r="O2325" s="134"/>
      <c r="P2325" s="166"/>
      <c r="Q2325" s="289"/>
      <c r="R2325" s="165"/>
      <c r="S2325" s="290"/>
      <c r="T2325" s="290"/>
      <c r="U2325" s="290"/>
      <c r="V2325" s="290"/>
      <c r="W2325" s="166"/>
      <c r="X2325" s="135"/>
      <c r="Y2325" s="418">
        <f t="shared" si="402"/>
        <v>0</v>
      </c>
      <c r="Z2325" s="291">
        <f t="shared" si="403"/>
        <v>0</v>
      </c>
      <c r="AA2325" s="163"/>
      <c r="AB2325" s="177" t="str">
        <f t="shared" si="404"/>
        <v/>
      </c>
      <c r="AC2325" s="283" t="str">
        <f t="shared" si="405"/>
        <v/>
      </c>
      <c r="AD2325" s="283" t="str">
        <f t="shared" si="406"/>
        <v/>
      </c>
      <c r="AE2325" s="163"/>
      <c r="AF2325" s="162"/>
      <c r="AP2325" s="581"/>
    </row>
    <row r="2326" spans="1:42" s="141" customFormat="1">
      <c r="A2326" s="134">
        <v>2317</v>
      </c>
      <c r="B2326" s="286"/>
      <c r="C2326" s="146">
        <f t="shared" si="399"/>
        <v>0</v>
      </c>
      <c r="D2326" s="146">
        <f t="shared" si="400"/>
        <v>1</v>
      </c>
      <c r="E2326" s="146">
        <f t="shared" si="401"/>
        <v>1900</v>
      </c>
      <c r="F2326" s="287"/>
      <c r="G2326" s="287"/>
      <c r="H2326" s="287"/>
      <c r="I2326" s="288"/>
      <c r="J2326" s="287"/>
      <c r="K2326" s="288"/>
      <c r="L2326" s="134"/>
      <c r="M2326" s="133"/>
      <c r="N2326" s="288"/>
      <c r="O2326" s="134"/>
      <c r="P2326" s="166"/>
      <c r="Q2326" s="289"/>
      <c r="R2326" s="165"/>
      <c r="S2326" s="290"/>
      <c r="T2326" s="290"/>
      <c r="U2326" s="290"/>
      <c r="V2326" s="290"/>
      <c r="W2326" s="166"/>
      <c r="X2326" s="135"/>
      <c r="Y2326" s="418">
        <f t="shared" si="402"/>
        <v>0</v>
      </c>
      <c r="Z2326" s="291">
        <f t="shared" si="403"/>
        <v>0</v>
      </c>
      <c r="AA2326" s="163"/>
      <c r="AB2326" s="177" t="str">
        <f t="shared" si="404"/>
        <v/>
      </c>
      <c r="AC2326" s="283" t="str">
        <f t="shared" si="405"/>
        <v/>
      </c>
      <c r="AD2326" s="283" t="str">
        <f t="shared" si="406"/>
        <v/>
      </c>
      <c r="AE2326" s="163"/>
      <c r="AF2326" s="162"/>
      <c r="AP2326" s="581"/>
    </row>
    <row r="2327" spans="1:42" s="141" customFormat="1">
      <c r="A2327" s="134">
        <v>2318</v>
      </c>
      <c r="B2327" s="286"/>
      <c r="C2327" s="146">
        <f t="shared" si="399"/>
        <v>0</v>
      </c>
      <c r="D2327" s="146">
        <f t="shared" si="400"/>
        <v>1</v>
      </c>
      <c r="E2327" s="146">
        <f t="shared" si="401"/>
        <v>1900</v>
      </c>
      <c r="F2327" s="287"/>
      <c r="G2327" s="287"/>
      <c r="H2327" s="287"/>
      <c r="I2327" s="288"/>
      <c r="J2327" s="287"/>
      <c r="K2327" s="288"/>
      <c r="L2327" s="134"/>
      <c r="M2327" s="133"/>
      <c r="N2327" s="288"/>
      <c r="O2327" s="134"/>
      <c r="P2327" s="166"/>
      <c r="Q2327" s="289"/>
      <c r="R2327" s="165"/>
      <c r="S2327" s="290"/>
      <c r="T2327" s="290"/>
      <c r="U2327" s="290"/>
      <c r="V2327" s="290"/>
      <c r="W2327" s="166"/>
      <c r="X2327" s="135"/>
      <c r="Y2327" s="418">
        <f t="shared" si="402"/>
        <v>0</v>
      </c>
      <c r="Z2327" s="291">
        <f t="shared" si="403"/>
        <v>0</v>
      </c>
      <c r="AA2327" s="163"/>
      <c r="AB2327" s="177" t="str">
        <f t="shared" si="404"/>
        <v/>
      </c>
      <c r="AC2327" s="283" t="str">
        <f t="shared" si="405"/>
        <v/>
      </c>
      <c r="AD2327" s="283" t="str">
        <f t="shared" si="406"/>
        <v/>
      </c>
      <c r="AE2327" s="163"/>
      <c r="AF2327" s="162"/>
      <c r="AP2327" s="581"/>
    </row>
    <row r="2328" spans="1:42" s="141" customFormat="1">
      <c r="A2328" s="134">
        <v>2319</v>
      </c>
      <c r="B2328" s="286"/>
      <c r="C2328" s="146">
        <f t="shared" si="399"/>
        <v>0</v>
      </c>
      <c r="D2328" s="146">
        <f t="shared" si="400"/>
        <v>1</v>
      </c>
      <c r="E2328" s="146">
        <f t="shared" si="401"/>
        <v>1900</v>
      </c>
      <c r="F2328" s="287"/>
      <c r="G2328" s="287"/>
      <c r="H2328" s="287"/>
      <c r="I2328" s="288"/>
      <c r="J2328" s="287"/>
      <c r="K2328" s="288"/>
      <c r="L2328" s="134"/>
      <c r="M2328" s="133"/>
      <c r="N2328" s="288"/>
      <c r="O2328" s="134"/>
      <c r="P2328" s="166"/>
      <c r="Q2328" s="289"/>
      <c r="R2328" s="165"/>
      <c r="S2328" s="290"/>
      <c r="T2328" s="290"/>
      <c r="U2328" s="290"/>
      <c r="V2328" s="290"/>
      <c r="W2328" s="166"/>
      <c r="X2328" s="135"/>
      <c r="Y2328" s="418">
        <f t="shared" si="402"/>
        <v>0</v>
      </c>
      <c r="Z2328" s="291">
        <f t="shared" si="403"/>
        <v>0</v>
      </c>
      <c r="AA2328" s="163"/>
      <c r="AB2328" s="177" t="str">
        <f t="shared" si="404"/>
        <v/>
      </c>
      <c r="AC2328" s="283" t="str">
        <f t="shared" si="405"/>
        <v/>
      </c>
      <c r="AD2328" s="283" t="str">
        <f t="shared" si="406"/>
        <v/>
      </c>
      <c r="AE2328" s="163"/>
      <c r="AF2328" s="162"/>
      <c r="AP2328" s="581"/>
    </row>
    <row r="2329" spans="1:42" s="141" customFormat="1">
      <c r="A2329" s="134">
        <v>2320</v>
      </c>
      <c r="B2329" s="286"/>
      <c r="C2329" s="146">
        <f t="shared" si="399"/>
        <v>0</v>
      </c>
      <c r="D2329" s="146">
        <f t="shared" si="400"/>
        <v>1</v>
      </c>
      <c r="E2329" s="146">
        <f t="shared" si="401"/>
        <v>1900</v>
      </c>
      <c r="F2329" s="287"/>
      <c r="G2329" s="287"/>
      <c r="H2329" s="287"/>
      <c r="I2329" s="288"/>
      <c r="J2329" s="287"/>
      <c r="K2329" s="288"/>
      <c r="L2329" s="134"/>
      <c r="M2329" s="133"/>
      <c r="N2329" s="288"/>
      <c r="O2329" s="134"/>
      <c r="P2329" s="166"/>
      <c r="Q2329" s="289"/>
      <c r="R2329" s="165"/>
      <c r="S2329" s="290"/>
      <c r="T2329" s="290"/>
      <c r="U2329" s="290"/>
      <c r="V2329" s="290"/>
      <c r="W2329" s="166"/>
      <c r="X2329" s="135"/>
      <c r="Y2329" s="418">
        <f t="shared" si="402"/>
        <v>0</v>
      </c>
      <c r="Z2329" s="291">
        <f t="shared" si="403"/>
        <v>0</v>
      </c>
      <c r="AA2329" s="163"/>
      <c r="AB2329" s="177" t="str">
        <f t="shared" si="404"/>
        <v/>
      </c>
      <c r="AC2329" s="283" t="str">
        <f t="shared" si="405"/>
        <v/>
      </c>
      <c r="AD2329" s="283" t="str">
        <f t="shared" si="406"/>
        <v/>
      </c>
      <c r="AE2329" s="163"/>
      <c r="AF2329" s="162"/>
      <c r="AP2329" s="581"/>
    </row>
    <row r="2330" spans="1:42" s="141" customFormat="1">
      <c r="A2330" s="134">
        <v>2321</v>
      </c>
      <c r="B2330" s="286"/>
      <c r="C2330" s="146">
        <f t="shared" si="399"/>
        <v>0</v>
      </c>
      <c r="D2330" s="146">
        <f t="shared" si="400"/>
        <v>1</v>
      </c>
      <c r="E2330" s="146">
        <f t="shared" si="401"/>
        <v>1900</v>
      </c>
      <c r="F2330" s="287"/>
      <c r="G2330" s="287"/>
      <c r="H2330" s="287"/>
      <c r="I2330" s="288"/>
      <c r="J2330" s="287"/>
      <c r="K2330" s="288"/>
      <c r="L2330" s="134"/>
      <c r="M2330" s="133"/>
      <c r="N2330" s="288"/>
      <c r="O2330" s="134"/>
      <c r="P2330" s="166"/>
      <c r="Q2330" s="289"/>
      <c r="R2330" s="165"/>
      <c r="S2330" s="290"/>
      <c r="T2330" s="290"/>
      <c r="U2330" s="290"/>
      <c r="V2330" s="290"/>
      <c r="W2330" s="166"/>
      <c r="X2330" s="135"/>
      <c r="Y2330" s="418">
        <f t="shared" si="402"/>
        <v>0</v>
      </c>
      <c r="Z2330" s="291">
        <f t="shared" si="403"/>
        <v>0</v>
      </c>
      <c r="AA2330" s="163"/>
      <c r="AB2330" s="177" t="str">
        <f t="shared" si="404"/>
        <v/>
      </c>
      <c r="AC2330" s="283" t="str">
        <f t="shared" si="405"/>
        <v/>
      </c>
      <c r="AD2330" s="283" t="str">
        <f t="shared" si="406"/>
        <v/>
      </c>
      <c r="AE2330" s="163"/>
      <c r="AF2330" s="162"/>
      <c r="AP2330" s="581"/>
    </row>
    <row r="2331" spans="1:42" s="141" customFormat="1">
      <c r="A2331" s="134">
        <v>2322</v>
      </c>
      <c r="B2331" s="286"/>
      <c r="C2331" s="146">
        <f t="shared" si="399"/>
        <v>0</v>
      </c>
      <c r="D2331" s="146">
        <f t="shared" si="400"/>
        <v>1</v>
      </c>
      <c r="E2331" s="146">
        <f t="shared" si="401"/>
        <v>1900</v>
      </c>
      <c r="F2331" s="287"/>
      <c r="G2331" s="287"/>
      <c r="H2331" s="287"/>
      <c r="I2331" s="288"/>
      <c r="J2331" s="287"/>
      <c r="K2331" s="288"/>
      <c r="L2331" s="134"/>
      <c r="M2331" s="133"/>
      <c r="N2331" s="288"/>
      <c r="O2331" s="134"/>
      <c r="P2331" s="166"/>
      <c r="Q2331" s="289"/>
      <c r="R2331" s="165"/>
      <c r="S2331" s="290"/>
      <c r="T2331" s="290"/>
      <c r="U2331" s="290"/>
      <c r="V2331" s="290"/>
      <c r="W2331" s="166"/>
      <c r="X2331" s="135"/>
      <c r="Y2331" s="418">
        <f t="shared" si="402"/>
        <v>0</v>
      </c>
      <c r="Z2331" s="291">
        <f t="shared" si="403"/>
        <v>0</v>
      </c>
      <c r="AA2331" s="163"/>
      <c r="AB2331" s="177" t="str">
        <f t="shared" si="404"/>
        <v/>
      </c>
      <c r="AC2331" s="283" t="str">
        <f t="shared" si="405"/>
        <v/>
      </c>
      <c r="AD2331" s="283" t="str">
        <f t="shared" si="406"/>
        <v/>
      </c>
      <c r="AE2331" s="163"/>
      <c r="AF2331" s="162"/>
      <c r="AP2331" s="581"/>
    </row>
    <row r="2332" spans="1:42" s="141" customFormat="1">
      <c r="A2332" s="134">
        <v>2323</v>
      </c>
      <c r="B2332" s="286"/>
      <c r="C2332" s="146">
        <f t="shared" si="399"/>
        <v>0</v>
      </c>
      <c r="D2332" s="146">
        <f t="shared" si="400"/>
        <v>1</v>
      </c>
      <c r="E2332" s="146">
        <f t="shared" si="401"/>
        <v>1900</v>
      </c>
      <c r="F2332" s="287"/>
      <c r="G2332" s="287"/>
      <c r="H2332" s="287"/>
      <c r="I2332" s="288"/>
      <c r="J2332" s="287"/>
      <c r="K2332" s="288"/>
      <c r="L2332" s="134"/>
      <c r="M2332" s="133"/>
      <c r="N2332" s="288"/>
      <c r="O2332" s="134"/>
      <c r="P2332" s="166"/>
      <c r="Q2332" s="289"/>
      <c r="R2332" s="165"/>
      <c r="S2332" s="290"/>
      <c r="T2332" s="290"/>
      <c r="U2332" s="290"/>
      <c r="V2332" s="290"/>
      <c r="W2332" s="166"/>
      <c r="X2332" s="135"/>
      <c r="Y2332" s="418">
        <f t="shared" si="402"/>
        <v>0</v>
      </c>
      <c r="Z2332" s="291">
        <f t="shared" si="403"/>
        <v>0</v>
      </c>
      <c r="AA2332" s="163"/>
      <c r="AB2332" s="177" t="str">
        <f t="shared" si="404"/>
        <v/>
      </c>
      <c r="AC2332" s="283" t="str">
        <f t="shared" si="405"/>
        <v/>
      </c>
      <c r="AD2332" s="283" t="str">
        <f t="shared" si="406"/>
        <v/>
      </c>
      <c r="AE2332" s="163"/>
      <c r="AF2332" s="162"/>
      <c r="AP2332" s="581"/>
    </row>
    <row r="2333" spans="1:42" s="141" customFormat="1">
      <c r="A2333" s="134">
        <v>2324</v>
      </c>
      <c r="B2333" s="286"/>
      <c r="C2333" s="146">
        <f t="shared" si="399"/>
        <v>0</v>
      </c>
      <c r="D2333" s="146">
        <f t="shared" si="400"/>
        <v>1</v>
      </c>
      <c r="E2333" s="146">
        <f t="shared" si="401"/>
        <v>1900</v>
      </c>
      <c r="F2333" s="287"/>
      <c r="G2333" s="287"/>
      <c r="H2333" s="287"/>
      <c r="I2333" s="288"/>
      <c r="J2333" s="287"/>
      <c r="K2333" s="288"/>
      <c r="L2333" s="134"/>
      <c r="M2333" s="133"/>
      <c r="N2333" s="288"/>
      <c r="O2333" s="134"/>
      <c r="P2333" s="166"/>
      <c r="Q2333" s="289"/>
      <c r="R2333" s="165"/>
      <c r="S2333" s="290"/>
      <c r="T2333" s="290"/>
      <c r="U2333" s="290"/>
      <c r="V2333" s="290"/>
      <c r="W2333" s="166"/>
      <c r="X2333" s="135"/>
      <c r="Y2333" s="418">
        <f t="shared" si="402"/>
        <v>0</v>
      </c>
      <c r="Z2333" s="291">
        <f t="shared" si="403"/>
        <v>0</v>
      </c>
      <c r="AA2333" s="163"/>
      <c r="AB2333" s="177" t="str">
        <f t="shared" si="404"/>
        <v/>
      </c>
      <c r="AC2333" s="283" t="str">
        <f t="shared" si="405"/>
        <v/>
      </c>
      <c r="AD2333" s="283" t="str">
        <f t="shared" si="406"/>
        <v/>
      </c>
      <c r="AE2333" s="163"/>
      <c r="AF2333" s="162"/>
      <c r="AP2333" s="581"/>
    </row>
    <row r="2334" spans="1:42" s="141" customFormat="1">
      <c r="A2334" s="134">
        <v>2325</v>
      </c>
      <c r="B2334" s="286"/>
      <c r="C2334" s="146">
        <f t="shared" si="399"/>
        <v>0</v>
      </c>
      <c r="D2334" s="146">
        <f t="shared" si="400"/>
        <v>1</v>
      </c>
      <c r="E2334" s="146">
        <f t="shared" si="401"/>
        <v>1900</v>
      </c>
      <c r="F2334" s="287"/>
      <c r="G2334" s="287"/>
      <c r="H2334" s="287"/>
      <c r="I2334" s="288"/>
      <c r="J2334" s="287"/>
      <c r="K2334" s="288"/>
      <c r="L2334" s="134"/>
      <c r="M2334" s="133"/>
      <c r="N2334" s="288"/>
      <c r="O2334" s="134"/>
      <c r="P2334" s="166"/>
      <c r="Q2334" s="289"/>
      <c r="R2334" s="165"/>
      <c r="S2334" s="290"/>
      <c r="T2334" s="290"/>
      <c r="U2334" s="290"/>
      <c r="V2334" s="290"/>
      <c r="W2334" s="166"/>
      <c r="X2334" s="135"/>
      <c r="Y2334" s="418">
        <f t="shared" si="402"/>
        <v>0</v>
      </c>
      <c r="Z2334" s="291">
        <f t="shared" si="403"/>
        <v>0</v>
      </c>
      <c r="AA2334" s="163"/>
      <c r="AB2334" s="177" t="str">
        <f t="shared" si="404"/>
        <v/>
      </c>
      <c r="AC2334" s="283" t="str">
        <f t="shared" si="405"/>
        <v/>
      </c>
      <c r="AD2334" s="283" t="str">
        <f t="shared" si="406"/>
        <v/>
      </c>
      <c r="AE2334" s="163"/>
      <c r="AF2334" s="162"/>
      <c r="AP2334" s="581"/>
    </row>
    <row r="2335" spans="1:42" s="141" customFormat="1">
      <c r="A2335" s="134">
        <v>2326</v>
      </c>
      <c r="B2335" s="286"/>
      <c r="C2335" s="146">
        <f t="shared" si="399"/>
        <v>0</v>
      </c>
      <c r="D2335" s="146">
        <f t="shared" si="400"/>
        <v>1</v>
      </c>
      <c r="E2335" s="146">
        <f t="shared" si="401"/>
        <v>1900</v>
      </c>
      <c r="F2335" s="287"/>
      <c r="G2335" s="287"/>
      <c r="H2335" s="287"/>
      <c r="I2335" s="288"/>
      <c r="J2335" s="287"/>
      <c r="K2335" s="288"/>
      <c r="L2335" s="134"/>
      <c r="M2335" s="133"/>
      <c r="N2335" s="288"/>
      <c r="O2335" s="134"/>
      <c r="P2335" s="166"/>
      <c r="Q2335" s="289"/>
      <c r="R2335" s="165"/>
      <c r="S2335" s="290"/>
      <c r="T2335" s="290"/>
      <c r="U2335" s="290"/>
      <c r="V2335" s="290"/>
      <c r="W2335" s="166"/>
      <c r="X2335" s="135"/>
      <c r="Y2335" s="418">
        <f t="shared" si="402"/>
        <v>0</v>
      </c>
      <c r="Z2335" s="291">
        <f t="shared" si="403"/>
        <v>0</v>
      </c>
      <c r="AA2335" s="163"/>
      <c r="AB2335" s="177" t="str">
        <f t="shared" si="404"/>
        <v/>
      </c>
      <c r="AC2335" s="283" t="str">
        <f t="shared" si="405"/>
        <v/>
      </c>
      <c r="AD2335" s="283" t="str">
        <f t="shared" si="406"/>
        <v/>
      </c>
      <c r="AE2335" s="163"/>
      <c r="AF2335" s="162"/>
      <c r="AP2335" s="581"/>
    </row>
    <row r="2336" spans="1:42" s="141" customFormat="1">
      <c r="A2336" s="134">
        <v>2327</v>
      </c>
      <c r="B2336" s="286"/>
      <c r="C2336" s="146">
        <f t="shared" si="399"/>
        <v>0</v>
      </c>
      <c r="D2336" s="146">
        <f t="shared" si="400"/>
        <v>1</v>
      </c>
      <c r="E2336" s="146">
        <f t="shared" si="401"/>
        <v>1900</v>
      </c>
      <c r="F2336" s="287"/>
      <c r="G2336" s="287"/>
      <c r="H2336" s="287"/>
      <c r="I2336" s="288"/>
      <c r="J2336" s="287"/>
      <c r="K2336" s="288"/>
      <c r="L2336" s="134"/>
      <c r="M2336" s="133"/>
      <c r="N2336" s="288"/>
      <c r="O2336" s="134"/>
      <c r="P2336" s="166"/>
      <c r="Q2336" s="289"/>
      <c r="R2336" s="165"/>
      <c r="S2336" s="290"/>
      <c r="T2336" s="290"/>
      <c r="U2336" s="290"/>
      <c r="V2336" s="290"/>
      <c r="W2336" s="166"/>
      <c r="X2336" s="135"/>
      <c r="Y2336" s="418">
        <f t="shared" si="402"/>
        <v>0</v>
      </c>
      <c r="Z2336" s="291">
        <f t="shared" si="403"/>
        <v>0</v>
      </c>
      <c r="AA2336" s="163"/>
      <c r="AB2336" s="177" t="str">
        <f t="shared" si="404"/>
        <v/>
      </c>
      <c r="AC2336" s="283" t="str">
        <f t="shared" si="405"/>
        <v/>
      </c>
      <c r="AD2336" s="283" t="str">
        <f t="shared" si="406"/>
        <v/>
      </c>
      <c r="AE2336" s="163"/>
      <c r="AF2336" s="162"/>
      <c r="AP2336" s="581"/>
    </row>
    <row r="2337" spans="1:42" s="141" customFormat="1">
      <c r="A2337" s="134">
        <v>2328</v>
      </c>
      <c r="B2337" s="286"/>
      <c r="C2337" s="146">
        <f t="shared" si="399"/>
        <v>0</v>
      </c>
      <c r="D2337" s="146">
        <f t="shared" si="400"/>
        <v>1</v>
      </c>
      <c r="E2337" s="146">
        <f t="shared" si="401"/>
        <v>1900</v>
      </c>
      <c r="F2337" s="287"/>
      <c r="G2337" s="287"/>
      <c r="H2337" s="287"/>
      <c r="I2337" s="288"/>
      <c r="J2337" s="287"/>
      <c r="K2337" s="288"/>
      <c r="L2337" s="134"/>
      <c r="M2337" s="133"/>
      <c r="N2337" s="288"/>
      <c r="O2337" s="134"/>
      <c r="P2337" s="166"/>
      <c r="Q2337" s="289"/>
      <c r="R2337" s="165"/>
      <c r="S2337" s="290"/>
      <c r="T2337" s="290"/>
      <c r="U2337" s="290"/>
      <c r="V2337" s="290"/>
      <c r="W2337" s="166"/>
      <c r="X2337" s="135"/>
      <c r="Y2337" s="418">
        <f t="shared" si="402"/>
        <v>0</v>
      </c>
      <c r="Z2337" s="291">
        <f t="shared" si="403"/>
        <v>0</v>
      </c>
      <c r="AA2337" s="163"/>
      <c r="AB2337" s="177" t="str">
        <f t="shared" si="404"/>
        <v/>
      </c>
      <c r="AC2337" s="283" t="str">
        <f t="shared" si="405"/>
        <v/>
      </c>
      <c r="AD2337" s="283" t="str">
        <f t="shared" si="406"/>
        <v/>
      </c>
      <c r="AE2337" s="163"/>
      <c r="AF2337" s="162"/>
      <c r="AP2337" s="581"/>
    </row>
    <row r="2338" spans="1:42" s="141" customFormat="1">
      <c r="A2338" s="134">
        <v>2329</v>
      </c>
      <c r="B2338" s="286"/>
      <c r="C2338" s="146">
        <f t="shared" si="399"/>
        <v>0</v>
      </c>
      <c r="D2338" s="146">
        <f t="shared" si="400"/>
        <v>1</v>
      </c>
      <c r="E2338" s="146">
        <f t="shared" si="401"/>
        <v>1900</v>
      </c>
      <c r="F2338" s="287"/>
      <c r="G2338" s="287"/>
      <c r="H2338" s="287"/>
      <c r="I2338" s="288"/>
      <c r="J2338" s="287"/>
      <c r="K2338" s="288"/>
      <c r="L2338" s="134"/>
      <c r="M2338" s="133"/>
      <c r="N2338" s="288"/>
      <c r="O2338" s="134"/>
      <c r="P2338" s="166"/>
      <c r="Q2338" s="289"/>
      <c r="R2338" s="165"/>
      <c r="S2338" s="290"/>
      <c r="T2338" s="290"/>
      <c r="U2338" s="290"/>
      <c r="V2338" s="290"/>
      <c r="W2338" s="166"/>
      <c r="X2338" s="135"/>
      <c r="Y2338" s="418">
        <f t="shared" si="402"/>
        <v>0</v>
      </c>
      <c r="Z2338" s="291">
        <f t="shared" si="403"/>
        <v>0</v>
      </c>
      <c r="AA2338" s="163"/>
      <c r="AB2338" s="177" t="str">
        <f t="shared" si="404"/>
        <v/>
      </c>
      <c r="AC2338" s="283" t="str">
        <f t="shared" si="405"/>
        <v/>
      </c>
      <c r="AD2338" s="283" t="str">
        <f t="shared" si="406"/>
        <v/>
      </c>
      <c r="AE2338" s="163"/>
      <c r="AF2338" s="162"/>
      <c r="AP2338" s="581"/>
    </row>
    <row r="2339" spans="1:42" s="141" customFormat="1">
      <c r="A2339" s="134">
        <v>2330</v>
      </c>
      <c r="B2339" s="286"/>
      <c r="C2339" s="146">
        <f t="shared" si="399"/>
        <v>0</v>
      </c>
      <c r="D2339" s="146">
        <f t="shared" si="400"/>
        <v>1</v>
      </c>
      <c r="E2339" s="146">
        <f t="shared" si="401"/>
        <v>1900</v>
      </c>
      <c r="F2339" s="287"/>
      <c r="G2339" s="287"/>
      <c r="H2339" s="287"/>
      <c r="I2339" s="288"/>
      <c r="J2339" s="287"/>
      <c r="K2339" s="288"/>
      <c r="L2339" s="134"/>
      <c r="M2339" s="133"/>
      <c r="N2339" s="288"/>
      <c r="O2339" s="134"/>
      <c r="P2339" s="166"/>
      <c r="Q2339" s="289"/>
      <c r="R2339" s="165"/>
      <c r="S2339" s="290"/>
      <c r="T2339" s="290"/>
      <c r="U2339" s="290"/>
      <c r="V2339" s="290"/>
      <c r="W2339" s="166"/>
      <c r="X2339" s="135"/>
      <c r="Y2339" s="418">
        <f t="shared" si="402"/>
        <v>0</v>
      </c>
      <c r="Z2339" s="291">
        <f t="shared" si="403"/>
        <v>0</v>
      </c>
      <c r="AA2339" s="163"/>
      <c r="AB2339" s="177" t="str">
        <f t="shared" si="404"/>
        <v/>
      </c>
      <c r="AC2339" s="283" t="str">
        <f t="shared" si="405"/>
        <v/>
      </c>
      <c r="AD2339" s="283" t="str">
        <f t="shared" si="406"/>
        <v/>
      </c>
      <c r="AE2339" s="163"/>
      <c r="AF2339" s="162"/>
      <c r="AP2339" s="581"/>
    </row>
    <row r="2340" spans="1:42" s="141" customFormat="1">
      <c r="A2340" s="134">
        <v>2331</v>
      </c>
      <c r="B2340" s="286"/>
      <c r="C2340" s="146">
        <f t="shared" si="399"/>
        <v>0</v>
      </c>
      <c r="D2340" s="146">
        <f t="shared" si="400"/>
        <v>1</v>
      </c>
      <c r="E2340" s="146">
        <f t="shared" si="401"/>
        <v>1900</v>
      </c>
      <c r="F2340" s="287"/>
      <c r="G2340" s="287"/>
      <c r="H2340" s="287"/>
      <c r="I2340" s="288"/>
      <c r="J2340" s="287"/>
      <c r="K2340" s="288"/>
      <c r="L2340" s="134"/>
      <c r="M2340" s="133"/>
      <c r="N2340" s="288"/>
      <c r="O2340" s="134"/>
      <c r="P2340" s="166"/>
      <c r="Q2340" s="289"/>
      <c r="R2340" s="165"/>
      <c r="S2340" s="290"/>
      <c r="T2340" s="290"/>
      <c r="U2340" s="290"/>
      <c r="V2340" s="290"/>
      <c r="W2340" s="166"/>
      <c r="X2340" s="135"/>
      <c r="Y2340" s="418">
        <f t="shared" si="402"/>
        <v>0</v>
      </c>
      <c r="Z2340" s="291">
        <f t="shared" si="403"/>
        <v>0</v>
      </c>
      <c r="AA2340" s="163"/>
      <c r="AB2340" s="177" t="str">
        <f t="shared" si="404"/>
        <v/>
      </c>
      <c r="AC2340" s="283" t="str">
        <f t="shared" si="405"/>
        <v/>
      </c>
      <c r="AD2340" s="283" t="str">
        <f t="shared" si="406"/>
        <v/>
      </c>
      <c r="AE2340" s="163"/>
      <c r="AF2340" s="162"/>
      <c r="AP2340" s="581"/>
    </row>
    <row r="2341" spans="1:42" s="141" customFormat="1">
      <c r="A2341" s="134">
        <v>2332</v>
      </c>
      <c r="B2341" s="286"/>
      <c r="C2341" s="146">
        <f t="shared" si="399"/>
        <v>0</v>
      </c>
      <c r="D2341" s="146">
        <f t="shared" si="400"/>
        <v>1</v>
      </c>
      <c r="E2341" s="146">
        <f t="shared" si="401"/>
        <v>1900</v>
      </c>
      <c r="F2341" s="287"/>
      <c r="G2341" s="287"/>
      <c r="H2341" s="287"/>
      <c r="I2341" s="288"/>
      <c r="J2341" s="287"/>
      <c r="K2341" s="288"/>
      <c r="L2341" s="134"/>
      <c r="M2341" s="133"/>
      <c r="N2341" s="288"/>
      <c r="O2341" s="134"/>
      <c r="P2341" s="166"/>
      <c r="Q2341" s="289"/>
      <c r="R2341" s="165"/>
      <c r="S2341" s="290"/>
      <c r="T2341" s="290"/>
      <c r="U2341" s="290"/>
      <c r="V2341" s="290"/>
      <c r="W2341" s="166"/>
      <c r="X2341" s="135"/>
      <c r="Y2341" s="418">
        <f t="shared" si="402"/>
        <v>0</v>
      </c>
      <c r="Z2341" s="291">
        <f t="shared" si="403"/>
        <v>0</v>
      </c>
      <c r="AA2341" s="163"/>
      <c r="AB2341" s="177" t="str">
        <f t="shared" si="404"/>
        <v/>
      </c>
      <c r="AC2341" s="283" t="str">
        <f t="shared" si="405"/>
        <v/>
      </c>
      <c r="AD2341" s="283" t="str">
        <f t="shared" si="406"/>
        <v/>
      </c>
      <c r="AE2341" s="163"/>
      <c r="AF2341" s="162"/>
      <c r="AP2341" s="581"/>
    </row>
    <row r="2342" spans="1:42" s="141" customFormat="1">
      <c r="A2342" s="134">
        <v>2333</v>
      </c>
      <c r="B2342" s="286"/>
      <c r="C2342" s="146">
        <f t="shared" si="399"/>
        <v>0</v>
      </c>
      <c r="D2342" s="146">
        <f t="shared" si="400"/>
        <v>1</v>
      </c>
      <c r="E2342" s="146">
        <f t="shared" si="401"/>
        <v>1900</v>
      </c>
      <c r="F2342" s="287"/>
      <c r="G2342" s="287"/>
      <c r="H2342" s="287"/>
      <c r="I2342" s="288"/>
      <c r="J2342" s="287"/>
      <c r="K2342" s="288"/>
      <c r="L2342" s="134"/>
      <c r="M2342" s="133"/>
      <c r="N2342" s="288"/>
      <c r="O2342" s="134"/>
      <c r="P2342" s="166"/>
      <c r="Q2342" s="289"/>
      <c r="R2342" s="165"/>
      <c r="S2342" s="290"/>
      <c r="T2342" s="290"/>
      <c r="U2342" s="290"/>
      <c r="V2342" s="290"/>
      <c r="W2342" s="166"/>
      <c r="X2342" s="135"/>
      <c r="Y2342" s="418">
        <f t="shared" si="402"/>
        <v>0</v>
      </c>
      <c r="Z2342" s="291">
        <f t="shared" si="403"/>
        <v>0</v>
      </c>
      <c r="AA2342" s="163"/>
      <c r="AB2342" s="177" t="str">
        <f t="shared" si="404"/>
        <v/>
      </c>
      <c r="AC2342" s="283" t="str">
        <f t="shared" si="405"/>
        <v/>
      </c>
      <c r="AD2342" s="283" t="str">
        <f t="shared" si="406"/>
        <v/>
      </c>
      <c r="AE2342" s="163"/>
      <c r="AF2342" s="162"/>
      <c r="AP2342" s="581"/>
    </row>
    <row r="2343" spans="1:42" s="141" customFormat="1">
      <c r="A2343" s="134">
        <v>2334</v>
      </c>
      <c r="B2343" s="286"/>
      <c r="C2343" s="146">
        <f t="shared" si="399"/>
        <v>0</v>
      </c>
      <c r="D2343" s="146">
        <f t="shared" si="400"/>
        <v>1</v>
      </c>
      <c r="E2343" s="146">
        <f t="shared" si="401"/>
        <v>1900</v>
      </c>
      <c r="F2343" s="287"/>
      <c r="G2343" s="287"/>
      <c r="H2343" s="287"/>
      <c r="I2343" s="288"/>
      <c r="J2343" s="287"/>
      <c r="K2343" s="288"/>
      <c r="L2343" s="134"/>
      <c r="M2343" s="133"/>
      <c r="N2343" s="288"/>
      <c r="O2343" s="134"/>
      <c r="P2343" s="166"/>
      <c r="Q2343" s="289"/>
      <c r="R2343" s="165"/>
      <c r="S2343" s="290"/>
      <c r="T2343" s="290"/>
      <c r="U2343" s="290"/>
      <c r="V2343" s="290"/>
      <c r="W2343" s="166"/>
      <c r="X2343" s="135"/>
      <c r="Y2343" s="418">
        <f t="shared" si="402"/>
        <v>0</v>
      </c>
      <c r="Z2343" s="291">
        <f t="shared" si="403"/>
        <v>0</v>
      </c>
      <c r="AA2343" s="163"/>
      <c r="AB2343" s="177" t="str">
        <f t="shared" si="404"/>
        <v/>
      </c>
      <c r="AC2343" s="283" t="str">
        <f t="shared" si="405"/>
        <v/>
      </c>
      <c r="AD2343" s="283" t="str">
        <f t="shared" si="406"/>
        <v/>
      </c>
      <c r="AE2343" s="163"/>
      <c r="AF2343" s="162"/>
      <c r="AP2343" s="581"/>
    </row>
    <row r="2344" spans="1:42" s="141" customFormat="1">
      <c r="A2344" s="134">
        <v>2335</v>
      </c>
      <c r="B2344" s="286"/>
      <c r="C2344" s="146">
        <f t="shared" si="399"/>
        <v>0</v>
      </c>
      <c r="D2344" s="146">
        <f t="shared" si="400"/>
        <v>1</v>
      </c>
      <c r="E2344" s="146">
        <f t="shared" si="401"/>
        <v>1900</v>
      </c>
      <c r="F2344" s="287"/>
      <c r="G2344" s="287"/>
      <c r="H2344" s="287"/>
      <c r="I2344" s="288"/>
      <c r="J2344" s="287"/>
      <c r="K2344" s="288"/>
      <c r="L2344" s="134"/>
      <c r="M2344" s="133"/>
      <c r="N2344" s="288"/>
      <c r="O2344" s="134"/>
      <c r="P2344" s="166"/>
      <c r="Q2344" s="289"/>
      <c r="R2344" s="165"/>
      <c r="S2344" s="290"/>
      <c r="T2344" s="290"/>
      <c r="U2344" s="290"/>
      <c r="V2344" s="290"/>
      <c r="W2344" s="166"/>
      <c r="X2344" s="135"/>
      <c r="Y2344" s="418">
        <f t="shared" si="402"/>
        <v>0</v>
      </c>
      <c r="Z2344" s="291">
        <f t="shared" si="403"/>
        <v>0</v>
      </c>
      <c r="AA2344" s="163"/>
      <c r="AB2344" s="177" t="str">
        <f t="shared" si="404"/>
        <v/>
      </c>
      <c r="AC2344" s="283" t="str">
        <f t="shared" si="405"/>
        <v/>
      </c>
      <c r="AD2344" s="283" t="str">
        <f t="shared" si="406"/>
        <v/>
      </c>
      <c r="AE2344" s="163"/>
      <c r="AF2344" s="162"/>
      <c r="AP2344" s="581"/>
    </row>
    <row r="2345" spans="1:42" s="141" customFormat="1">
      <c r="A2345" s="134">
        <v>2336</v>
      </c>
      <c r="B2345" s="286"/>
      <c r="C2345" s="146">
        <f t="shared" si="399"/>
        <v>0</v>
      </c>
      <c r="D2345" s="146">
        <f t="shared" si="400"/>
        <v>1</v>
      </c>
      <c r="E2345" s="146">
        <f t="shared" si="401"/>
        <v>1900</v>
      </c>
      <c r="F2345" s="287"/>
      <c r="G2345" s="287"/>
      <c r="H2345" s="287"/>
      <c r="I2345" s="288"/>
      <c r="J2345" s="287"/>
      <c r="K2345" s="288"/>
      <c r="L2345" s="134"/>
      <c r="M2345" s="133"/>
      <c r="N2345" s="288"/>
      <c r="O2345" s="134"/>
      <c r="P2345" s="166"/>
      <c r="Q2345" s="289"/>
      <c r="R2345" s="165"/>
      <c r="S2345" s="290"/>
      <c r="T2345" s="290"/>
      <c r="U2345" s="290"/>
      <c r="V2345" s="290"/>
      <c r="W2345" s="166"/>
      <c r="X2345" s="135"/>
      <c r="Y2345" s="418">
        <f t="shared" si="402"/>
        <v>0</v>
      </c>
      <c r="Z2345" s="291">
        <f t="shared" si="403"/>
        <v>0</v>
      </c>
      <c r="AA2345" s="163"/>
      <c r="AB2345" s="177" t="str">
        <f t="shared" si="404"/>
        <v/>
      </c>
      <c r="AC2345" s="283" t="str">
        <f t="shared" si="405"/>
        <v/>
      </c>
      <c r="AD2345" s="283" t="str">
        <f t="shared" si="406"/>
        <v/>
      </c>
      <c r="AE2345" s="163"/>
      <c r="AF2345" s="162"/>
      <c r="AP2345" s="581"/>
    </row>
    <row r="2346" spans="1:42" s="141" customFormat="1">
      <c r="A2346" s="134">
        <v>2337</v>
      </c>
      <c r="B2346" s="286"/>
      <c r="C2346" s="146">
        <f t="shared" si="399"/>
        <v>0</v>
      </c>
      <c r="D2346" s="146">
        <f t="shared" si="400"/>
        <v>1</v>
      </c>
      <c r="E2346" s="146">
        <f t="shared" si="401"/>
        <v>1900</v>
      </c>
      <c r="F2346" s="287"/>
      <c r="G2346" s="287"/>
      <c r="H2346" s="287"/>
      <c r="I2346" s="288"/>
      <c r="J2346" s="287"/>
      <c r="K2346" s="288"/>
      <c r="L2346" s="134"/>
      <c r="M2346" s="133"/>
      <c r="N2346" s="288"/>
      <c r="O2346" s="134"/>
      <c r="P2346" s="166"/>
      <c r="Q2346" s="289"/>
      <c r="R2346" s="165"/>
      <c r="S2346" s="290"/>
      <c r="T2346" s="290"/>
      <c r="U2346" s="290"/>
      <c r="V2346" s="290"/>
      <c r="W2346" s="166"/>
      <c r="X2346" s="135"/>
      <c r="Y2346" s="418">
        <f t="shared" si="402"/>
        <v>0</v>
      </c>
      <c r="Z2346" s="291">
        <f t="shared" si="403"/>
        <v>0</v>
      </c>
      <c r="AA2346" s="163"/>
      <c r="AB2346" s="177" t="str">
        <f t="shared" si="404"/>
        <v/>
      </c>
      <c r="AC2346" s="283" t="str">
        <f t="shared" si="405"/>
        <v/>
      </c>
      <c r="AD2346" s="283" t="str">
        <f t="shared" si="406"/>
        <v/>
      </c>
      <c r="AE2346" s="163"/>
      <c r="AF2346" s="162"/>
      <c r="AP2346" s="581"/>
    </row>
    <row r="2347" spans="1:42" s="141" customFormat="1">
      <c r="A2347" s="134">
        <v>2338</v>
      </c>
      <c r="B2347" s="286"/>
      <c r="C2347" s="146">
        <f t="shared" si="399"/>
        <v>0</v>
      </c>
      <c r="D2347" s="146">
        <f t="shared" si="400"/>
        <v>1</v>
      </c>
      <c r="E2347" s="146">
        <f t="shared" si="401"/>
        <v>1900</v>
      </c>
      <c r="F2347" s="287"/>
      <c r="G2347" s="287"/>
      <c r="H2347" s="287"/>
      <c r="I2347" s="288"/>
      <c r="J2347" s="287"/>
      <c r="K2347" s="288"/>
      <c r="L2347" s="134"/>
      <c r="M2347" s="133"/>
      <c r="N2347" s="288"/>
      <c r="O2347" s="134"/>
      <c r="P2347" s="166"/>
      <c r="Q2347" s="289"/>
      <c r="R2347" s="165"/>
      <c r="S2347" s="290"/>
      <c r="T2347" s="290"/>
      <c r="U2347" s="290"/>
      <c r="V2347" s="290"/>
      <c r="W2347" s="166"/>
      <c r="X2347" s="135"/>
      <c r="Y2347" s="418">
        <f t="shared" si="402"/>
        <v>0</v>
      </c>
      <c r="Z2347" s="291">
        <f t="shared" si="403"/>
        <v>0</v>
      </c>
      <c r="AA2347" s="163"/>
      <c r="AB2347" s="177" t="str">
        <f t="shared" si="404"/>
        <v/>
      </c>
      <c r="AC2347" s="283" t="str">
        <f t="shared" si="405"/>
        <v/>
      </c>
      <c r="AD2347" s="283" t="str">
        <f t="shared" si="406"/>
        <v/>
      </c>
      <c r="AE2347" s="163"/>
      <c r="AF2347" s="162"/>
      <c r="AP2347" s="581"/>
    </row>
    <row r="2348" spans="1:42" s="141" customFormat="1">
      <c r="A2348" s="134">
        <v>2339</v>
      </c>
      <c r="B2348" s="286"/>
      <c r="C2348" s="146">
        <f t="shared" si="399"/>
        <v>0</v>
      </c>
      <c r="D2348" s="146">
        <f t="shared" si="400"/>
        <v>1</v>
      </c>
      <c r="E2348" s="146">
        <f t="shared" si="401"/>
        <v>1900</v>
      </c>
      <c r="F2348" s="287"/>
      <c r="G2348" s="287"/>
      <c r="H2348" s="287"/>
      <c r="I2348" s="288"/>
      <c r="J2348" s="287"/>
      <c r="K2348" s="288"/>
      <c r="L2348" s="134"/>
      <c r="M2348" s="133"/>
      <c r="N2348" s="288"/>
      <c r="O2348" s="134"/>
      <c r="P2348" s="166"/>
      <c r="Q2348" s="289"/>
      <c r="R2348" s="165"/>
      <c r="S2348" s="290"/>
      <c r="T2348" s="290"/>
      <c r="U2348" s="290"/>
      <c r="V2348" s="290"/>
      <c r="W2348" s="166"/>
      <c r="X2348" s="135"/>
      <c r="Y2348" s="418">
        <f t="shared" si="402"/>
        <v>0</v>
      </c>
      <c r="Z2348" s="291">
        <f t="shared" si="403"/>
        <v>0</v>
      </c>
      <c r="AA2348" s="163"/>
      <c r="AB2348" s="177" t="str">
        <f t="shared" si="404"/>
        <v/>
      </c>
      <c r="AC2348" s="283" t="str">
        <f t="shared" si="405"/>
        <v/>
      </c>
      <c r="AD2348" s="283" t="str">
        <f t="shared" si="406"/>
        <v/>
      </c>
      <c r="AE2348" s="163"/>
      <c r="AF2348" s="162"/>
      <c r="AP2348" s="581"/>
    </row>
    <row r="2349" spans="1:42" s="141" customFormat="1">
      <c r="A2349" s="134">
        <v>2340</v>
      </c>
      <c r="B2349" s="286"/>
      <c r="C2349" s="146">
        <f t="shared" si="399"/>
        <v>0</v>
      </c>
      <c r="D2349" s="146">
        <f t="shared" si="400"/>
        <v>1</v>
      </c>
      <c r="E2349" s="146">
        <f t="shared" si="401"/>
        <v>1900</v>
      </c>
      <c r="F2349" s="287"/>
      <c r="G2349" s="287"/>
      <c r="H2349" s="287"/>
      <c r="I2349" s="288"/>
      <c r="J2349" s="287"/>
      <c r="K2349" s="288"/>
      <c r="L2349" s="134"/>
      <c r="M2349" s="133"/>
      <c r="N2349" s="288"/>
      <c r="O2349" s="134"/>
      <c r="P2349" s="166"/>
      <c r="Q2349" s="289"/>
      <c r="R2349" s="165"/>
      <c r="S2349" s="290"/>
      <c r="T2349" s="290"/>
      <c r="U2349" s="290"/>
      <c r="V2349" s="290"/>
      <c r="W2349" s="166"/>
      <c r="X2349" s="135"/>
      <c r="Y2349" s="418">
        <f t="shared" si="402"/>
        <v>0</v>
      </c>
      <c r="Z2349" s="291">
        <f t="shared" si="403"/>
        <v>0</v>
      </c>
      <c r="AA2349" s="163"/>
      <c r="AB2349" s="177" t="str">
        <f t="shared" si="404"/>
        <v/>
      </c>
      <c r="AC2349" s="283" t="str">
        <f t="shared" si="405"/>
        <v/>
      </c>
      <c r="AD2349" s="283" t="str">
        <f t="shared" si="406"/>
        <v/>
      </c>
      <c r="AE2349" s="163"/>
      <c r="AF2349" s="162"/>
      <c r="AP2349" s="581"/>
    </row>
    <row r="2350" spans="1:42" s="141" customFormat="1">
      <c r="A2350" s="134">
        <v>2341</v>
      </c>
      <c r="B2350" s="286"/>
      <c r="C2350" s="146">
        <f t="shared" si="399"/>
        <v>0</v>
      </c>
      <c r="D2350" s="146">
        <f t="shared" si="400"/>
        <v>1</v>
      </c>
      <c r="E2350" s="146">
        <f t="shared" si="401"/>
        <v>1900</v>
      </c>
      <c r="F2350" s="287"/>
      <c r="G2350" s="287"/>
      <c r="H2350" s="287"/>
      <c r="I2350" s="288"/>
      <c r="J2350" s="287"/>
      <c r="K2350" s="288"/>
      <c r="L2350" s="134"/>
      <c r="M2350" s="133"/>
      <c r="N2350" s="288"/>
      <c r="O2350" s="134"/>
      <c r="P2350" s="166"/>
      <c r="Q2350" s="289"/>
      <c r="R2350" s="165"/>
      <c r="S2350" s="290"/>
      <c r="T2350" s="290"/>
      <c r="U2350" s="290"/>
      <c r="V2350" s="290"/>
      <c r="W2350" s="166"/>
      <c r="X2350" s="135"/>
      <c r="Y2350" s="418">
        <f t="shared" si="402"/>
        <v>0</v>
      </c>
      <c r="Z2350" s="291">
        <f t="shared" si="403"/>
        <v>0</v>
      </c>
      <c r="AA2350" s="163"/>
      <c r="AB2350" s="177" t="str">
        <f t="shared" si="404"/>
        <v/>
      </c>
      <c r="AC2350" s="283" t="str">
        <f t="shared" si="405"/>
        <v/>
      </c>
      <c r="AD2350" s="283" t="str">
        <f t="shared" si="406"/>
        <v/>
      </c>
      <c r="AE2350" s="163"/>
      <c r="AF2350" s="162"/>
      <c r="AP2350" s="581"/>
    </row>
    <row r="2351" spans="1:42" s="141" customFormat="1">
      <c r="A2351" s="134">
        <v>2342</v>
      </c>
      <c r="B2351" s="286"/>
      <c r="C2351" s="146">
        <f t="shared" si="399"/>
        <v>0</v>
      </c>
      <c r="D2351" s="146">
        <f t="shared" si="400"/>
        <v>1</v>
      </c>
      <c r="E2351" s="146">
        <f t="shared" si="401"/>
        <v>1900</v>
      </c>
      <c r="F2351" s="287"/>
      <c r="G2351" s="287"/>
      <c r="H2351" s="287"/>
      <c r="I2351" s="288"/>
      <c r="J2351" s="287"/>
      <c r="K2351" s="288"/>
      <c r="L2351" s="134"/>
      <c r="M2351" s="133"/>
      <c r="N2351" s="288"/>
      <c r="O2351" s="134"/>
      <c r="P2351" s="166"/>
      <c r="Q2351" s="289"/>
      <c r="R2351" s="165"/>
      <c r="S2351" s="290"/>
      <c r="T2351" s="290"/>
      <c r="U2351" s="290"/>
      <c r="V2351" s="290"/>
      <c r="W2351" s="166"/>
      <c r="X2351" s="135"/>
      <c r="Y2351" s="418">
        <f t="shared" si="402"/>
        <v>0</v>
      </c>
      <c r="Z2351" s="291">
        <f t="shared" si="403"/>
        <v>0</v>
      </c>
      <c r="AA2351" s="163"/>
      <c r="AB2351" s="177" t="str">
        <f t="shared" si="404"/>
        <v/>
      </c>
      <c r="AC2351" s="283" t="str">
        <f t="shared" si="405"/>
        <v/>
      </c>
      <c r="AD2351" s="283" t="str">
        <f t="shared" si="406"/>
        <v/>
      </c>
      <c r="AE2351" s="163"/>
      <c r="AF2351" s="162"/>
      <c r="AP2351" s="581"/>
    </row>
    <row r="2352" spans="1:42" s="141" customFormat="1">
      <c r="A2352" s="134">
        <v>2343</v>
      </c>
      <c r="B2352" s="286"/>
      <c r="C2352" s="146">
        <f t="shared" si="399"/>
        <v>0</v>
      </c>
      <c r="D2352" s="146">
        <f t="shared" si="400"/>
        <v>1</v>
      </c>
      <c r="E2352" s="146">
        <f t="shared" si="401"/>
        <v>1900</v>
      </c>
      <c r="F2352" s="287"/>
      <c r="G2352" s="287"/>
      <c r="H2352" s="287"/>
      <c r="I2352" s="288"/>
      <c r="J2352" s="287"/>
      <c r="K2352" s="288"/>
      <c r="L2352" s="134"/>
      <c r="M2352" s="133"/>
      <c r="N2352" s="288"/>
      <c r="O2352" s="134"/>
      <c r="P2352" s="166"/>
      <c r="Q2352" s="289"/>
      <c r="R2352" s="165"/>
      <c r="S2352" s="290"/>
      <c r="T2352" s="290"/>
      <c r="U2352" s="290"/>
      <c r="V2352" s="290"/>
      <c r="W2352" s="166"/>
      <c r="X2352" s="135"/>
      <c r="Y2352" s="418">
        <f t="shared" si="402"/>
        <v>0</v>
      </c>
      <c r="Z2352" s="291">
        <f t="shared" si="403"/>
        <v>0</v>
      </c>
      <c r="AA2352" s="163"/>
      <c r="AB2352" s="177" t="str">
        <f t="shared" si="404"/>
        <v/>
      </c>
      <c r="AC2352" s="283" t="str">
        <f t="shared" si="405"/>
        <v/>
      </c>
      <c r="AD2352" s="283" t="str">
        <f t="shared" si="406"/>
        <v/>
      </c>
      <c r="AE2352" s="163"/>
      <c r="AF2352" s="162"/>
      <c r="AP2352" s="581"/>
    </row>
    <row r="2353" spans="1:42" s="141" customFormat="1">
      <c r="A2353" s="134">
        <v>2344</v>
      </c>
      <c r="B2353" s="286"/>
      <c r="C2353" s="146">
        <f t="shared" si="399"/>
        <v>0</v>
      </c>
      <c r="D2353" s="146">
        <f t="shared" si="400"/>
        <v>1</v>
      </c>
      <c r="E2353" s="146">
        <f t="shared" si="401"/>
        <v>1900</v>
      </c>
      <c r="F2353" s="287"/>
      <c r="G2353" s="287"/>
      <c r="H2353" s="287"/>
      <c r="I2353" s="288"/>
      <c r="J2353" s="287"/>
      <c r="K2353" s="288"/>
      <c r="L2353" s="134"/>
      <c r="M2353" s="133"/>
      <c r="N2353" s="288"/>
      <c r="O2353" s="134"/>
      <c r="P2353" s="166"/>
      <c r="Q2353" s="289"/>
      <c r="R2353" s="165"/>
      <c r="S2353" s="290"/>
      <c r="T2353" s="290"/>
      <c r="U2353" s="290"/>
      <c r="V2353" s="290"/>
      <c r="W2353" s="166"/>
      <c r="X2353" s="135"/>
      <c r="Y2353" s="418">
        <f t="shared" si="402"/>
        <v>0</v>
      </c>
      <c r="Z2353" s="291">
        <f t="shared" si="403"/>
        <v>0</v>
      </c>
      <c r="AA2353" s="163"/>
      <c r="AB2353" s="177" t="str">
        <f t="shared" si="404"/>
        <v/>
      </c>
      <c r="AC2353" s="283" t="str">
        <f t="shared" si="405"/>
        <v/>
      </c>
      <c r="AD2353" s="283" t="str">
        <f t="shared" si="406"/>
        <v/>
      </c>
      <c r="AE2353" s="163"/>
      <c r="AF2353" s="162"/>
      <c r="AP2353" s="581"/>
    </row>
    <row r="2354" spans="1:42" s="141" customFormat="1">
      <c r="A2354" s="134">
        <v>2345</v>
      </c>
      <c r="B2354" s="286"/>
      <c r="C2354" s="146">
        <f t="shared" si="399"/>
        <v>0</v>
      </c>
      <c r="D2354" s="146">
        <f t="shared" si="400"/>
        <v>1</v>
      </c>
      <c r="E2354" s="146">
        <f t="shared" si="401"/>
        <v>1900</v>
      </c>
      <c r="F2354" s="287"/>
      <c r="G2354" s="287"/>
      <c r="H2354" s="287"/>
      <c r="I2354" s="288"/>
      <c r="J2354" s="287"/>
      <c r="K2354" s="288"/>
      <c r="L2354" s="134"/>
      <c r="M2354" s="133"/>
      <c r="N2354" s="288"/>
      <c r="O2354" s="134"/>
      <c r="P2354" s="166"/>
      <c r="Q2354" s="289"/>
      <c r="R2354" s="165"/>
      <c r="S2354" s="290"/>
      <c r="T2354" s="290"/>
      <c r="U2354" s="290"/>
      <c r="V2354" s="290"/>
      <c r="W2354" s="166"/>
      <c r="X2354" s="135"/>
      <c r="Y2354" s="418">
        <f t="shared" si="402"/>
        <v>0</v>
      </c>
      <c r="Z2354" s="291">
        <f t="shared" si="403"/>
        <v>0</v>
      </c>
      <c r="AA2354" s="163"/>
      <c r="AB2354" s="177" t="str">
        <f t="shared" si="404"/>
        <v/>
      </c>
      <c r="AC2354" s="283" t="str">
        <f t="shared" si="405"/>
        <v/>
      </c>
      <c r="AD2354" s="283" t="str">
        <f t="shared" si="406"/>
        <v/>
      </c>
      <c r="AE2354" s="163"/>
      <c r="AF2354" s="162"/>
      <c r="AP2354" s="581"/>
    </row>
    <row r="2355" spans="1:42" s="141" customFormat="1">
      <c r="A2355" s="134">
        <v>2346</v>
      </c>
      <c r="B2355" s="286"/>
      <c r="C2355" s="146">
        <f t="shared" si="399"/>
        <v>0</v>
      </c>
      <c r="D2355" s="146">
        <f t="shared" si="400"/>
        <v>1</v>
      </c>
      <c r="E2355" s="146">
        <f t="shared" si="401"/>
        <v>1900</v>
      </c>
      <c r="F2355" s="287"/>
      <c r="G2355" s="287"/>
      <c r="H2355" s="287"/>
      <c r="I2355" s="288"/>
      <c r="J2355" s="287"/>
      <c r="K2355" s="288"/>
      <c r="L2355" s="134"/>
      <c r="M2355" s="133"/>
      <c r="N2355" s="288"/>
      <c r="O2355" s="134"/>
      <c r="P2355" s="166"/>
      <c r="Q2355" s="289"/>
      <c r="R2355" s="165"/>
      <c r="S2355" s="290"/>
      <c r="T2355" s="290"/>
      <c r="U2355" s="290"/>
      <c r="V2355" s="290"/>
      <c r="W2355" s="166"/>
      <c r="X2355" s="135"/>
      <c r="Y2355" s="418">
        <f t="shared" si="402"/>
        <v>0</v>
      </c>
      <c r="Z2355" s="291">
        <f t="shared" si="403"/>
        <v>0</v>
      </c>
      <c r="AA2355" s="163"/>
      <c r="AB2355" s="177" t="str">
        <f t="shared" si="404"/>
        <v/>
      </c>
      <c r="AC2355" s="283" t="str">
        <f t="shared" si="405"/>
        <v/>
      </c>
      <c r="AD2355" s="283" t="str">
        <f t="shared" si="406"/>
        <v/>
      </c>
      <c r="AE2355" s="163"/>
      <c r="AF2355" s="162"/>
      <c r="AP2355" s="581"/>
    </row>
    <row r="2356" spans="1:42" s="141" customFormat="1">
      <c r="A2356" s="134">
        <v>2347</v>
      </c>
      <c r="B2356" s="286"/>
      <c r="C2356" s="146">
        <f t="shared" si="399"/>
        <v>0</v>
      </c>
      <c r="D2356" s="146">
        <f t="shared" si="400"/>
        <v>1</v>
      </c>
      <c r="E2356" s="146">
        <f t="shared" si="401"/>
        <v>1900</v>
      </c>
      <c r="F2356" s="287"/>
      <c r="G2356" s="287"/>
      <c r="H2356" s="287"/>
      <c r="I2356" s="288"/>
      <c r="J2356" s="287"/>
      <c r="K2356" s="288"/>
      <c r="L2356" s="134"/>
      <c r="M2356" s="133"/>
      <c r="N2356" s="288"/>
      <c r="O2356" s="134"/>
      <c r="P2356" s="166"/>
      <c r="Q2356" s="289"/>
      <c r="R2356" s="165"/>
      <c r="S2356" s="290"/>
      <c r="T2356" s="290"/>
      <c r="U2356" s="290"/>
      <c r="V2356" s="290"/>
      <c r="W2356" s="166"/>
      <c r="X2356" s="135"/>
      <c r="Y2356" s="418">
        <f t="shared" si="402"/>
        <v>0</v>
      </c>
      <c r="Z2356" s="291">
        <f t="shared" si="403"/>
        <v>0</v>
      </c>
      <c r="AA2356" s="163"/>
      <c r="AB2356" s="177" t="str">
        <f t="shared" si="404"/>
        <v/>
      </c>
      <c r="AC2356" s="283" t="str">
        <f t="shared" si="405"/>
        <v/>
      </c>
      <c r="AD2356" s="283" t="str">
        <f t="shared" si="406"/>
        <v/>
      </c>
      <c r="AE2356" s="163"/>
      <c r="AF2356" s="162"/>
      <c r="AP2356" s="581"/>
    </row>
    <row r="2357" spans="1:42" s="141" customFormat="1">
      <c r="A2357" s="134">
        <v>2348</v>
      </c>
      <c r="B2357" s="286"/>
      <c r="C2357" s="146">
        <f t="shared" si="399"/>
        <v>0</v>
      </c>
      <c r="D2357" s="146">
        <f t="shared" si="400"/>
        <v>1</v>
      </c>
      <c r="E2357" s="146">
        <f t="shared" si="401"/>
        <v>1900</v>
      </c>
      <c r="F2357" s="287"/>
      <c r="G2357" s="287"/>
      <c r="H2357" s="287"/>
      <c r="I2357" s="288"/>
      <c r="J2357" s="287"/>
      <c r="K2357" s="288"/>
      <c r="L2357" s="134"/>
      <c r="M2357" s="133"/>
      <c r="N2357" s="288"/>
      <c r="O2357" s="134"/>
      <c r="P2357" s="166"/>
      <c r="Q2357" s="289"/>
      <c r="R2357" s="165"/>
      <c r="S2357" s="290"/>
      <c r="T2357" s="290"/>
      <c r="U2357" s="290"/>
      <c r="V2357" s="290"/>
      <c r="W2357" s="166"/>
      <c r="X2357" s="135"/>
      <c r="Y2357" s="418">
        <f t="shared" si="402"/>
        <v>0</v>
      </c>
      <c r="Z2357" s="291">
        <f t="shared" si="403"/>
        <v>0</v>
      </c>
      <c r="AA2357" s="163"/>
      <c r="AB2357" s="177" t="str">
        <f t="shared" si="404"/>
        <v/>
      </c>
      <c r="AC2357" s="283" t="str">
        <f t="shared" si="405"/>
        <v/>
      </c>
      <c r="AD2357" s="283" t="str">
        <f t="shared" si="406"/>
        <v/>
      </c>
      <c r="AE2357" s="163"/>
      <c r="AF2357" s="162"/>
      <c r="AP2357" s="581"/>
    </row>
    <row r="2358" spans="1:42" s="141" customFormat="1">
      <c r="A2358" s="134">
        <v>2349</v>
      </c>
      <c r="B2358" s="286"/>
      <c r="C2358" s="146">
        <f t="shared" si="399"/>
        <v>0</v>
      </c>
      <c r="D2358" s="146">
        <f t="shared" si="400"/>
        <v>1</v>
      </c>
      <c r="E2358" s="146">
        <f t="shared" si="401"/>
        <v>1900</v>
      </c>
      <c r="F2358" s="287"/>
      <c r="G2358" s="287"/>
      <c r="H2358" s="287"/>
      <c r="I2358" s="288"/>
      <c r="J2358" s="287"/>
      <c r="K2358" s="288"/>
      <c r="L2358" s="134"/>
      <c r="M2358" s="133"/>
      <c r="N2358" s="288"/>
      <c r="O2358" s="134"/>
      <c r="P2358" s="166"/>
      <c r="Q2358" s="289"/>
      <c r="R2358" s="165"/>
      <c r="S2358" s="290"/>
      <c r="T2358" s="290"/>
      <c r="U2358" s="290"/>
      <c r="V2358" s="290"/>
      <c r="W2358" s="166"/>
      <c r="X2358" s="135"/>
      <c r="Y2358" s="418">
        <f t="shared" si="402"/>
        <v>0</v>
      </c>
      <c r="Z2358" s="291">
        <f t="shared" si="403"/>
        <v>0</v>
      </c>
      <c r="AA2358" s="163"/>
      <c r="AB2358" s="177" t="str">
        <f t="shared" si="404"/>
        <v/>
      </c>
      <c r="AC2358" s="283" t="str">
        <f t="shared" si="405"/>
        <v/>
      </c>
      <c r="AD2358" s="283" t="str">
        <f t="shared" si="406"/>
        <v/>
      </c>
      <c r="AE2358" s="163"/>
      <c r="AF2358" s="162"/>
      <c r="AP2358" s="581"/>
    </row>
    <row r="2359" spans="1:42" s="141" customFormat="1">
      <c r="A2359" s="134">
        <v>2350</v>
      </c>
      <c r="B2359" s="286"/>
      <c r="C2359" s="146">
        <f t="shared" si="399"/>
        <v>0</v>
      </c>
      <c r="D2359" s="146">
        <f t="shared" si="400"/>
        <v>1</v>
      </c>
      <c r="E2359" s="146">
        <f t="shared" si="401"/>
        <v>1900</v>
      </c>
      <c r="F2359" s="287"/>
      <c r="G2359" s="287"/>
      <c r="H2359" s="287"/>
      <c r="I2359" s="288"/>
      <c r="J2359" s="287"/>
      <c r="K2359" s="288"/>
      <c r="L2359" s="134"/>
      <c r="M2359" s="133"/>
      <c r="N2359" s="288"/>
      <c r="O2359" s="134"/>
      <c r="P2359" s="166"/>
      <c r="Q2359" s="289"/>
      <c r="R2359" s="165"/>
      <c r="S2359" s="290"/>
      <c r="T2359" s="290"/>
      <c r="U2359" s="290"/>
      <c r="V2359" s="290"/>
      <c r="W2359" s="166"/>
      <c r="X2359" s="135"/>
      <c r="Y2359" s="418">
        <f t="shared" si="402"/>
        <v>0</v>
      </c>
      <c r="Z2359" s="291">
        <f t="shared" si="403"/>
        <v>0</v>
      </c>
      <c r="AA2359" s="163"/>
      <c r="AB2359" s="177" t="str">
        <f t="shared" si="404"/>
        <v/>
      </c>
      <c r="AC2359" s="283" t="str">
        <f t="shared" si="405"/>
        <v/>
      </c>
      <c r="AD2359" s="283" t="str">
        <f t="shared" si="406"/>
        <v/>
      </c>
      <c r="AE2359" s="163"/>
      <c r="AF2359" s="162"/>
      <c r="AP2359" s="581"/>
    </row>
    <row r="2360" spans="1:42" s="141" customFormat="1">
      <c r="A2360" s="134">
        <v>2351</v>
      </c>
      <c r="B2360" s="286"/>
      <c r="C2360" s="146">
        <f t="shared" si="399"/>
        <v>0</v>
      </c>
      <c r="D2360" s="146">
        <f t="shared" si="400"/>
        <v>1</v>
      </c>
      <c r="E2360" s="146">
        <f t="shared" si="401"/>
        <v>1900</v>
      </c>
      <c r="F2360" s="287"/>
      <c r="G2360" s="287"/>
      <c r="H2360" s="287"/>
      <c r="I2360" s="288"/>
      <c r="J2360" s="287"/>
      <c r="K2360" s="288"/>
      <c r="L2360" s="134"/>
      <c r="M2360" s="133"/>
      <c r="N2360" s="288"/>
      <c r="O2360" s="134"/>
      <c r="P2360" s="166"/>
      <c r="Q2360" s="289"/>
      <c r="R2360" s="165"/>
      <c r="S2360" s="290"/>
      <c r="T2360" s="290"/>
      <c r="U2360" s="290"/>
      <c r="V2360" s="290"/>
      <c r="W2360" s="166"/>
      <c r="X2360" s="135"/>
      <c r="Y2360" s="418">
        <f t="shared" si="402"/>
        <v>0</v>
      </c>
      <c r="Z2360" s="291">
        <f t="shared" si="403"/>
        <v>0</v>
      </c>
      <c r="AA2360" s="163"/>
      <c r="AB2360" s="177" t="str">
        <f t="shared" si="404"/>
        <v/>
      </c>
      <c r="AC2360" s="283" t="str">
        <f t="shared" si="405"/>
        <v/>
      </c>
      <c r="AD2360" s="283" t="str">
        <f t="shared" si="406"/>
        <v/>
      </c>
      <c r="AE2360" s="163"/>
      <c r="AF2360" s="162"/>
      <c r="AP2360" s="581"/>
    </row>
    <row r="2361" spans="1:42" s="141" customFormat="1">
      <c r="A2361" s="134">
        <v>2352</v>
      </c>
      <c r="B2361" s="286"/>
      <c r="C2361" s="146">
        <f t="shared" si="399"/>
        <v>0</v>
      </c>
      <c r="D2361" s="146">
        <f t="shared" si="400"/>
        <v>1</v>
      </c>
      <c r="E2361" s="146">
        <f t="shared" si="401"/>
        <v>1900</v>
      </c>
      <c r="F2361" s="287"/>
      <c r="G2361" s="287"/>
      <c r="H2361" s="287"/>
      <c r="I2361" s="288"/>
      <c r="J2361" s="287"/>
      <c r="K2361" s="288"/>
      <c r="L2361" s="134"/>
      <c r="M2361" s="133"/>
      <c r="N2361" s="288"/>
      <c r="O2361" s="134"/>
      <c r="P2361" s="166"/>
      <c r="Q2361" s="289"/>
      <c r="R2361" s="165"/>
      <c r="S2361" s="290"/>
      <c r="T2361" s="290"/>
      <c r="U2361" s="290"/>
      <c r="V2361" s="290"/>
      <c r="W2361" s="166"/>
      <c r="X2361" s="135"/>
      <c r="Y2361" s="418">
        <f t="shared" si="402"/>
        <v>0</v>
      </c>
      <c r="Z2361" s="291">
        <f t="shared" si="403"/>
        <v>0</v>
      </c>
      <c r="AA2361" s="163"/>
      <c r="AB2361" s="177" t="str">
        <f t="shared" si="404"/>
        <v/>
      </c>
      <c r="AC2361" s="283" t="str">
        <f t="shared" si="405"/>
        <v/>
      </c>
      <c r="AD2361" s="283" t="str">
        <f t="shared" si="406"/>
        <v/>
      </c>
      <c r="AE2361" s="163"/>
      <c r="AF2361" s="162"/>
      <c r="AP2361" s="581"/>
    </row>
    <row r="2362" spans="1:42" s="141" customFormat="1">
      <c r="A2362" s="134">
        <v>2353</v>
      </c>
      <c r="B2362" s="286"/>
      <c r="C2362" s="146">
        <f t="shared" si="399"/>
        <v>0</v>
      </c>
      <c r="D2362" s="146">
        <f t="shared" si="400"/>
        <v>1</v>
      </c>
      <c r="E2362" s="146">
        <f t="shared" si="401"/>
        <v>1900</v>
      </c>
      <c r="F2362" s="287"/>
      <c r="G2362" s="287"/>
      <c r="H2362" s="287"/>
      <c r="I2362" s="288"/>
      <c r="J2362" s="287"/>
      <c r="K2362" s="288"/>
      <c r="L2362" s="134"/>
      <c r="M2362" s="133"/>
      <c r="N2362" s="288"/>
      <c r="O2362" s="134"/>
      <c r="P2362" s="166"/>
      <c r="Q2362" s="289"/>
      <c r="R2362" s="165"/>
      <c r="S2362" s="290"/>
      <c r="T2362" s="290"/>
      <c r="U2362" s="290"/>
      <c r="V2362" s="290"/>
      <c r="W2362" s="166"/>
      <c r="X2362" s="135"/>
      <c r="Y2362" s="418">
        <f t="shared" si="402"/>
        <v>0</v>
      </c>
      <c r="Z2362" s="291">
        <f t="shared" si="403"/>
        <v>0</v>
      </c>
      <c r="AA2362" s="163"/>
      <c r="AB2362" s="177" t="str">
        <f t="shared" si="404"/>
        <v/>
      </c>
      <c r="AC2362" s="283" t="str">
        <f t="shared" si="405"/>
        <v/>
      </c>
      <c r="AD2362" s="283" t="str">
        <f t="shared" si="406"/>
        <v/>
      </c>
      <c r="AE2362" s="163"/>
      <c r="AF2362" s="162"/>
      <c r="AP2362" s="581"/>
    </row>
    <row r="2363" spans="1:42" s="141" customFormat="1">
      <c r="A2363" s="134">
        <v>2354</v>
      </c>
      <c r="B2363" s="286"/>
      <c r="C2363" s="146">
        <f t="shared" si="399"/>
        <v>0</v>
      </c>
      <c r="D2363" s="146">
        <f t="shared" si="400"/>
        <v>1</v>
      </c>
      <c r="E2363" s="146">
        <f t="shared" si="401"/>
        <v>1900</v>
      </c>
      <c r="F2363" s="287"/>
      <c r="G2363" s="287"/>
      <c r="H2363" s="287"/>
      <c r="I2363" s="288"/>
      <c r="J2363" s="287"/>
      <c r="K2363" s="288"/>
      <c r="L2363" s="134"/>
      <c r="M2363" s="133"/>
      <c r="N2363" s="288"/>
      <c r="O2363" s="134"/>
      <c r="P2363" s="166"/>
      <c r="Q2363" s="289"/>
      <c r="R2363" s="165"/>
      <c r="S2363" s="290"/>
      <c r="T2363" s="290"/>
      <c r="U2363" s="290"/>
      <c r="V2363" s="290"/>
      <c r="W2363" s="166"/>
      <c r="X2363" s="135"/>
      <c r="Y2363" s="418">
        <f t="shared" si="402"/>
        <v>0</v>
      </c>
      <c r="Z2363" s="291">
        <f t="shared" si="403"/>
        <v>0</v>
      </c>
      <c r="AA2363" s="163"/>
      <c r="AB2363" s="177" t="str">
        <f t="shared" si="404"/>
        <v/>
      </c>
      <c r="AC2363" s="283" t="str">
        <f t="shared" si="405"/>
        <v/>
      </c>
      <c r="AD2363" s="283" t="str">
        <f t="shared" si="406"/>
        <v/>
      </c>
      <c r="AE2363" s="163"/>
      <c r="AF2363" s="162"/>
      <c r="AP2363" s="581"/>
    </row>
    <row r="2364" spans="1:42" s="141" customFormat="1">
      <c r="A2364" s="134">
        <v>2355</v>
      </c>
      <c r="B2364" s="286"/>
      <c r="C2364" s="146">
        <f t="shared" si="399"/>
        <v>0</v>
      </c>
      <c r="D2364" s="146">
        <f t="shared" si="400"/>
        <v>1</v>
      </c>
      <c r="E2364" s="146">
        <f t="shared" si="401"/>
        <v>1900</v>
      </c>
      <c r="F2364" s="287"/>
      <c r="G2364" s="287"/>
      <c r="H2364" s="287"/>
      <c r="I2364" s="288"/>
      <c r="J2364" s="287"/>
      <c r="K2364" s="288"/>
      <c r="L2364" s="134"/>
      <c r="M2364" s="133"/>
      <c r="N2364" s="288"/>
      <c r="O2364" s="134"/>
      <c r="P2364" s="166"/>
      <c r="Q2364" s="289"/>
      <c r="R2364" s="165"/>
      <c r="S2364" s="290"/>
      <c r="T2364" s="290"/>
      <c r="U2364" s="290"/>
      <c r="V2364" s="290"/>
      <c r="W2364" s="166"/>
      <c r="X2364" s="135"/>
      <c r="Y2364" s="418">
        <f t="shared" si="402"/>
        <v>0</v>
      </c>
      <c r="Z2364" s="291">
        <f t="shared" si="403"/>
        <v>0</v>
      </c>
      <c r="AA2364" s="163"/>
      <c r="AB2364" s="177" t="str">
        <f t="shared" si="404"/>
        <v/>
      </c>
      <c r="AC2364" s="283" t="str">
        <f t="shared" si="405"/>
        <v/>
      </c>
      <c r="AD2364" s="283" t="str">
        <f t="shared" si="406"/>
        <v/>
      </c>
      <c r="AE2364" s="163"/>
      <c r="AF2364" s="162"/>
      <c r="AP2364" s="581"/>
    </row>
    <row r="2365" spans="1:42" s="141" customFormat="1">
      <c r="A2365" s="134">
        <v>2356</v>
      </c>
      <c r="B2365" s="286"/>
      <c r="C2365" s="146">
        <f t="shared" si="399"/>
        <v>0</v>
      </c>
      <c r="D2365" s="146">
        <f t="shared" si="400"/>
        <v>1</v>
      </c>
      <c r="E2365" s="146">
        <f t="shared" si="401"/>
        <v>1900</v>
      </c>
      <c r="F2365" s="287"/>
      <c r="G2365" s="287"/>
      <c r="H2365" s="287"/>
      <c r="I2365" s="288"/>
      <c r="J2365" s="287"/>
      <c r="K2365" s="288"/>
      <c r="L2365" s="134"/>
      <c r="M2365" s="133"/>
      <c r="N2365" s="288"/>
      <c r="O2365" s="134"/>
      <c r="P2365" s="166"/>
      <c r="Q2365" s="289"/>
      <c r="R2365" s="165"/>
      <c r="S2365" s="290"/>
      <c r="T2365" s="290"/>
      <c r="U2365" s="290"/>
      <c r="V2365" s="290"/>
      <c r="W2365" s="166"/>
      <c r="X2365" s="135"/>
      <c r="Y2365" s="418">
        <f t="shared" si="402"/>
        <v>0</v>
      </c>
      <c r="Z2365" s="291">
        <f t="shared" si="403"/>
        <v>0</v>
      </c>
      <c r="AA2365" s="163"/>
      <c r="AB2365" s="177" t="str">
        <f t="shared" si="404"/>
        <v/>
      </c>
      <c r="AC2365" s="283" t="str">
        <f t="shared" si="405"/>
        <v/>
      </c>
      <c r="AD2365" s="283" t="str">
        <f t="shared" si="406"/>
        <v/>
      </c>
      <c r="AE2365" s="163"/>
      <c r="AF2365" s="162"/>
      <c r="AP2365" s="581"/>
    </row>
    <row r="2366" spans="1:42" s="141" customFormat="1">
      <c r="A2366" s="134">
        <v>2357</v>
      </c>
      <c r="B2366" s="286"/>
      <c r="C2366" s="146">
        <f t="shared" si="399"/>
        <v>0</v>
      </c>
      <c r="D2366" s="146">
        <f t="shared" si="400"/>
        <v>1</v>
      </c>
      <c r="E2366" s="146">
        <f t="shared" si="401"/>
        <v>1900</v>
      </c>
      <c r="F2366" s="287"/>
      <c r="G2366" s="287"/>
      <c r="H2366" s="287"/>
      <c r="I2366" s="288"/>
      <c r="J2366" s="287"/>
      <c r="K2366" s="288"/>
      <c r="L2366" s="134"/>
      <c r="M2366" s="133"/>
      <c r="N2366" s="288"/>
      <c r="O2366" s="134"/>
      <c r="P2366" s="166"/>
      <c r="Q2366" s="289"/>
      <c r="R2366" s="165"/>
      <c r="S2366" s="290"/>
      <c r="T2366" s="290"/>
      <c r="U2366" s="290"/>
      <c r="V2366" s="290"/>
      <c r="W2366" s="166"/>
      <c r="X2366" s="135"/>
      <c r="Y2366" s="418">
        <f t="shared" si="402"/>
        <v>0</v>
      </c>
      <c r="Z2366" s="291">
        <f t="shared" si="403"/>
        <v>0</v>
      </c>
      <c r="AA2366" s="163"/>
      <c r="AB2366" s="177" t="str">
        <f t="shared" si="404"/>
        <v/>
      </c>
      <c r="AC2366" s="283" t="str">
        <f t="shared" si="405"/>
        <v/>
      </c>
      <c r="AD2366" s="283" t="str">
        <f t="shared" si="406"/>
        <v/>
      </c>
      <c r="AE2366" s="163"/>
      <c r="AF2366" s="162"/>
      <c r="AP2366" s="581"/>
    </row>
    <row r="2367" spans="1:42" s="141" customFormat="1">
      <c r="A2367" s="134">
        <v>2358</v>
      </c>
      <c r="B2367" s="286"/>
      <c r="C2367" s="146">
        <f t="shared" si="399"/>
        <v>0</v>
      </c>
      <c r="D2367" s="146">
        <f t="shared" si="400"/>
        <v>1</v>
      </c>
      <c r="E2367" s="146">
        <f t="shared" si="401"/>
        <v>1900</v>
      </c>
      <c r="F2367" s="287"/>
      <c r="G2367" s="287"/>
      <c r="H2367" s="287"/>
      <c r="I2367" s="288"/>
      <c r="J2367" s="287"/>
      <c r="K2367" s="288"/>
      <c r="L2367" s="134"/>
      <c r="M2367" s="133"/>
      <c r="N2367" s="288"/>
      <c r="O2367" s="134"/>
      <c r="P2367" s="166"/>
      <c r="Q2367" s="289"/>
      <c r="R2367" s="165"/>
      <c r="S2367" s="290"/>
      <c r="T2367" s="290"/>
      <c r="U2367" s="290"/>
      <c r="V2367" s="290"/>
      <c r="W2367" s="166"/>
      <c r="X2367" s="135"/>
      <c r="Y2367" s="418">
        <f t="shared" si="402"/>
        <v>0</v>
      </c>
      <c r="Z2367" s="291">
        <f t="shared" si="403"/>
        <v>0</v>
      </c>
      <c r="AA2367" s="163"/>
      <c r="AB2367" s="177" t="str">
        <f t="shared" si="404"/>
        <v/>
      </c>
      <c r="AC2367" s="283" t="str">
        <f t="shared" si="405"/>
        <v/>
      </c>
      <c r="AD2367" s="283" t="str">
        <f t="shared" si="406"/>
        <v/>
      </c>
      <c r="AE2367" s="163"/>
      <c r="AF2367" s="162"/>
      <c r="AP2367" s="581"/>
    </row>
    <row r="2368" spans="1:42" s="141" customFormat="1">
      <c r="A2368" s="134">
        <v>2359</v>
      </c>
      <c r="B2368" s="286"/>
      <c r="C2368" s="146">
        <f t="shared" si="399"/>
        <v>0</v>
      </c>
      <c r="D2368" s="146">
        <f t="shared" si="400"/>
        <v>1</v>
      </c>
      <c r="E2368" s="146">
        <f t="shared" si="401"/>
        <v>1900</v>
      </c>
      <c r="F2368" s="287"/>
      <c r="G2368" s="287"/>
      <c r="H2368" s="287"/>
      <c r="I2368" s="288"/>
      <c r="J2368" s="287"/>
      <c r="K2368" s="288"/>
      <c r="L2368" s="134"/>
      <c r="M2368" s="133"/>
      <c r="N2368" s="288"/>
      <c r="O2368" s="134"/>
      <c r="P2368" s="166"/>
      <c r="Q2368" s="289"/>
      <c r="R2368" s="165"/>
      <c r="S2368" s="290"/>
      <c r="T2368" s="290"/>
      <c r="U2368" s="290"/>
      <c r="V2368" s="290"/>
      <c r="W2368" s="166"/>
      <c r="X2368" s="135"/>
      <c r="Y2368" s="418">
        <f t="shared" si="402"/>
        <v>0</v>
      </c>
      <c r="Z2368" s="291">
        <f t="shared" si="403"/>
        <v>0</v>
      </c>
      <c r="AA2368" s="163"/>
      <c r="AB2368" s="177" t="str">
        <f t="shared" si="404"/>
        <v/>
      </c>
      <c r="AC2368" s="283" t="str">
        <f t="shared" si="405"/>
        <v/>
      </c>
      <c r="AD2368" s="283" t="str">
        <f t="shared" si="406"/>
        <v/>
      </c>
      <c r="AE2368" s="163"/>
      <c r="AF2368" s="162"/>
      <c r="AP2368" s="581"/>
    </row>
    <row r="2369" spans="1:42" s="141" customFormat="1">
      <c r="A2369" s="134">
        <v>2360</v>
      </c>
      <c r="B2369" s="286"/>
      <c r="C2369" s="146">
        <f t="shared" si="399"/>
        <v>0</v>
      </c>
      <c r="D2369" s="146">
        <f t="shared" si="400"/>
        <v>1</v>
      </c>
      <c r="E2369" s="146">
        <f t="shared" si="401"/>
        <v>1900</v>
      </c>
      <c r="F2369" s="287"/>
      <c r="G2369" s="287"/>
      <c r="H2369" s="287"/>
      <c r="I2369" s="288"/>
      <c r="J2369" s="287"/>
      <c r="K2369" s="288"/>
      <c r="L2369" s="134"/>
      <c r="M2369" s="133"/>
      <c r="N2369" s="288"/>
      <c r="O2369" s="134"/>
      <c r="P2369" s="166"/>
      <c r="Q2369" s="289"/>
      <c r="R2369" s="165"/>
      <c r="S2369" s="290"/>
      <c r="T2369" s="290"/>
      <c r="U2369" s="290"/>
      <c r="V2369" s="290"/>
      <c r="W2369" s="166"/>
      <c r="X2369" s="135"/>
      <c r="Y2369" s="418">
        <f t="shared" si="402"/>
        <v>0</v>
      </c>
      <c r="Z2369" s="291">
        <f t="shared" si="403"/>
        <v>0</v>
      </c>
      <c r="AA2369" s="163"/>
      <c r="AB2369" s="177" t="str">
        <f t="shared" si="404"/>
        <v/>
      </c>
      <c r="AC2369" s="283" t="str">
        <f t="shared" si="405"/>
        <v/>
      </c>
      <c r="AD2369" s="283" t="str">
        <f t="shared" si="406"/>
        <v/>
      </c>
      <c r="AE2369" s="163"/>
      <c r="AF2369" s="162"/>
      <c r="AP2369" s="581"/>
    </row>
    <row r="2370" spans="1:42" s="141" customFormat="1">
      <c r="A2370" s="134">
        <v>2361</v>
      </c>
      <c r="B2370" s="286"/>
      <c r="C2370" s="146">
        <f t="shared" si="399"/>
        <v>0</v>
      </c>
      <c r="D2370" s="146">
        <f t="shared" si="400"/>
        <v>1</v>
      </c>
      <c r="E2370" s="146">
        <f t="shared" si="401"/>
        <v>1900</v>
      </c>
      <c r="F2370" s="287"/>
      <c r="G2370" s="287"/>
      <c r="H2370" s="287"/>
      <c r="I2370" s="288"/>
      <c r="J2370" s="287"/>
      <c r="K2370" s="288"/>
      <c r="L2370" s="134"/>
      <c r="M2370" s="133"/>
      <c r="N2370" s="288"/>
      <c r="O2370" s="134"/>
      <c r="P2370" s="166"/>
      <c r="Q2370" s="289"/>
      <c r="R2370" s="165"/>
      <c r="S2370" s="290"/>
      <c r="T2370" s="290"/>
      <c r="U2370" s="290"/>
      <c r="V2370" s="290"/>
      <c r="W2370" s="166"/>
      <c r="X2370" s="135"/>
      <c r="Y2370" s="418">
        <f t="shared" si="402"/>
        <v>0</v>
      </c>
      <c r="Z2370" s="291">
        <f t="shared" si="403"/>
        <v>0</v>
      </c>
      <c r="AA2370" s="163"/>
      <c r="AB2370" s="177" t="str">
        <f t="shared" si="404"/>
        <v/>
      </c>
      <c r="AC2370" s="283" t="str">
        <f t="shared" si="405"/>
        <v/>
      </c>
      <c r="AD2370" s="283" t="str">
        <f t="shared" si="406"/>
        <v/>
      </c>
      <c r="AE2370" s="163"/>
      <c r="AF2370" s="162"/>
      <c r="AP2370" s="581"/>
    </row>
    <row r="2371" spans="1:42" s="141" customFormat="1">
      <c r="A2371" s="134">
        <v>2362</v>
      </c>
      <c r="B2371" s="286"/>
      <c r="C2371" s="146">
        <f t="shared" si="399"/>
        <v>0</v>
      </c>
      <c r="D2371" s="146">
        <f t="shared" si="400"/>
        <v>1</v>
      </c>
      <c r="E2371" s="146">
        <f t="shared" si="401"/>
        <v>1900</v>
      </c>
      <c r="F2371" s="287"/>
      <c r="G2371" s="287"/>
      <c r="H2371" s="287"/>
      <c r="I2371" s="288"/>
      <c r="J2371" s="287"/>
      <c r="K2371" s="288"/>
      <c r="L2371" s="134"/>
      <c r="M2371" s="133"/>
      <c r="N2371" s="288"/>
      <c r="O2371" s="134"/>
      <c r="P2371" s="166"/>
      <c r="Q2371" s="289"/>
      <c r="R2371" s="165"/>
      <c r="S2371" s="290"/>
      <c r="T2371" s="290"/>
      <c r="U2371" s="290"/>
      <c r="V2371" s="290"/>
      <c r="W2371" s="166"/>
      <c r="X2371" s="135"/>
      <c r="Y2371" s="418">
        <f t="shared" si="402"/>
        <v>0</v>
      </c>
      <c r="Z2371" s="291">
        <f t="shared" si="403"/>
        <v>0</v>
      </c>
      <c r="AA2371" s="163"/>
      <c r="AB2371" s="177" t="str">
        <f t="shared" si="404"/>
        <v/>
      </c>
      <c r="AC2371" s="283" t="str">
        <f t="shared" si="405"/>
        <v/>
      </c>
      <c r="AD2371" s="283" t="str">
        <f t="shared" si="406"/>
        <v/>
      </c>
      <c r="AE2371" s="163"/>
      <c r="AF2371" s="162"/>
      <c r="AP2371" s="581"/>
    </row>
    <row r="2372" spans="1:42" s="141" customFormat="1">
      <c r="A2372" s="134">
        <v>2363</v>
      </c>
      <c r="B2372" s="286"/>
      <c r="C2372" s="146">
        <f t="shared" si="399"/>
        <v>0</v>
      </c>
      <c r="D2372" s="146">
        <f t="shared" si="400"/>
        <v>1</v>
      </c>
      <c r="E2372" s="146">
        <f t="shared" si="401"/>
        <v>1900</v>
      </c>
      <c r="F2372" s="287"/>
      <c r="G2372" s="287"/>
      <c r="H2372" s="287"/>
      <c r="I2372" s="288"/>
      <c r="J2372" s="287"/>
      <c r="K2372" s="288"/>
      <c r="L2372" s="134"/>
      <c r="M2372" s="133"/>
      <c r="N2372" s="288"/>
      <c r="O2372" s="134"/>
      <c r="P2372" s="166"/>
      <c r="Q2372" s="289"/>
      <c r="R2372" s="165"/>
      <c r="S2372" s="290"/>
      <c r="T2372" s="290"/>
      <c r="U2372" s="290"/>
      <c r="V2372" s="290"/>
      <c r="W2372" s="166"/>
      <c r="X2372" s="135"/>
      <c r="Y2372" s="418">
        <f t="shared" si="402"/>
        <v>0</v>
      </c>
      <c r="Z2372" s="291">
        <f t="shared" si="403"/>
        <v>0</v>
      </c>
      <c r="AA2372" s="163"/>
      <c r="AB2372" s="177" t="str">
        <f t="shared" si="404"/>
        <v/>
      </c>
      <c r="AC2372" s="283" t="str">
        <f t="shared" si="405"/>
        <v/>
      </c>
      <c r="AD2372" s="283" t="str">
        <f t="shared" si="406"/>
        <v/>
      </c>
      <c r="AE2372" s="163"/>
      <c r="AF2372" s="162"/>
      <c r="AP2372" s="581"/>
    </row>
    <row r="2373" spans="1:42" s="141" customFormat="1">
      <c r="A2373" s="134">
        <v>2364</v>
      </c>
      <c r="B2373" s="286"/>
      <c r="C2373" s="146">
        <f t="shared" si="399"/>
        <v>0</v>
      </c>
      <c r="D2373" s="146">
        <f t="shared" si="400"/>
        <v>1</v>
      </c>
      <c r="E2373" s="146">
        <f t="shared" si="401"/>
        <v>1900</v>
      </c>
      <c r="F2373" s="287"/>
      <c r="G2373" s="287"/>
      <c r="H2373" s="287"/>
      <c r="I2373" s="288"/>
      <c r="J2373" s="287"/>
      <c r="K2373" s="288"/>
      <c r="L2373" s="134"/>
      <c r="M2373" s="133"/>
      <c r="N2373" s="288"/>
      <c r="O2373" s="134"/>
      <c r="P2373" s="166"/>
      <c r="Q2373" s="289"/>
      <c r="R2373" s="165"/>
      <c r="S2373" s="290"/>
      <c r="T2373" s="290"/>
      <c r="U2373" s="290"/>
      <c r="V2373" s="290"/>
      <c r="W2373" s="166"/>
      <c r="X2373" s="135"/>
      <c r="Y2373" s="418">
        <f t="shared" si="402"/>
        <v>0</v>
      </c>
      <c r="Z2373" s="291">
        <f t="shared" si="403"/>
        <v>0</v>
      </c>
      <c r="AA2373" s="163"/>
      <c r="AB2373" s="177" t="str">
        <f t="shared" si="404"/>
        <v/>
      </c>
      <c r="AC2373" s="283" t="str">
        <f t="shared" si="405"/>
        <v/>
      </c>
      <c r="AD2373" s="283" t="str">
        <f t="shared" si="406"/>
        <v/>
      </c>
      <c r="AE2373" s="163"/>
      <c r="AF2373" s="162"/>
      <c r="AP2373" s="581"/>
    </row>
    <row r="2374" spans="1:42" s="141" customFormat="1">
      <c r="A2374" s="134">
        <v>2365</v>
      </c>
      <c r="B2374" s="286"/>
      <c r="C2374" s="146">
        <f t="shared" si="399"/>
        <v>0</v>
      </c>
      <c r="D2374" s="146">
        <f t="shared" si="400"/>
        <v>1</v>
      </c>
      <c r="E2374" s="146">
        <f t="shared" si="401"/>
        <v>1900</v>
      </c>
      <c r="F2374" s="287"/>
      <c r="G2374" s="287"/>
      <c r="H2374" s="287"/>
      <c r="I2374" s="288"/>
      <c r="J2374" s="287"/>
      <c r="K2374" s="288"/>
      <c r="L2374" s="134"/>
      <c r="M2374" s="133"/>
      <c r="N2374" s="288"/>
      <c r="O2374" s="134"/>
      <c r="P2374" s="166"/>
      <c r="Q2374" s="289"/>
      <c r="R2374" s="165"/>
      <c r="S2374" s="290"/>
      <c r="T2374" s="290"/>
      <c r="U2374" s="290"/>
      <c r="V2374" s="290"/>
      <c r="W2374" s="166"/>
      <c r="X2374" s="135"/>
      <c r="Y2374" s="418">
        <f t="shared" si="402"/>
        <v>0</v>
      </c>
      <c r="Z2374" s="291">
        <f t="shared" si="403"/>
        <v>0</v>
      </c>
      <c r="AA2374" s="163"/>
      <c r="AB2374" s="177" t="str">
        <f t="shared" si="404"/>
        <v/>
      </c>
      <c r="AC2374" s="283" t="str">
        <f t="shared" si="405"/>
        <v/>
      </c>
      <c r="AD2374" s="283" t="str">
        <f t="shared" si="406"/>
        <v/>
      </c>
      <c r="AE2374" s="163"/>
      <c r="AF2374" s="162"/>
      <c r="AP2374" s="581"/>
    </row>
    <row r="2375" spans="1:42" s="141" customFormat="1">
      <c r="A2375" s="134">
        <v>2366</v>
      </c>
      <c r="B2375" s="286"/>
      <c r="C2375" s="146">
        <f t="shared" si="399"/>
        <v>0</v>
      </c>
      <c r="D2375" s="146">
        <f t="shared" si="400"/>
        <v>1</v>
      </c>
      <c r="E2375" s="146">
        <f t="shared" si="401"/>
        <v>1900</v>
      </c>
      <c r="F2375" s="287"/>
      <c r="G2375" s="287"/>
      <c r="H2375" s="287"/>
      <c r="I2375" s="288"/>
      <c r="J2375" s="287"/>
      <c r="K2375" s="288"/>
      <c r="L2375" s="134"/>
      <c r="M2375" s="133"/>
      <c r="N2375" s="288"/>
      <c r="O2375" s="134"/>
      <c r="P2375" s="166"/>
      <c r="Q2375" s="289"/>
      <c r="R2375" s="165"/>
      <c r="S2375" s="290"/>
      <c r="T2375" s="290"/>
      <c r="U2375" s="290"/>
      <c r="V2375" s="290"/>
      <c r="W2375" s="166"/>
      <c r="X2375" s="135"/>
      <c r="Y2375" s="418">
        <f t="shared" si="402"/>
        <v>0</v>
      </c>
      <c r="Z2375" s="291">
        <f t="shared" si="403"/>
        <v>0</v>
      </c>
      <c r="AA2375" s="163"/>
      <c r="AB2375" s="177" t="str">
        <f t="shared" si="404"/>
        <v/>
      </c>
      <c r="AC2375" s="283" t="str">
        <f t="shared" si="405"/>
        <v/>
      </c>
      <c r="AD2375" s="283" t="str">
        <f t="shared" si="406"/>
        <v/>
      </c>
      <c r="AE2375" s="163"/>
      <c r="AF2375" s="162"/>
      <c r="AP2375" s="581"/>
    </row>
    <row r="2376" spans="1:42" s="141" customFormat="1">
      <c r="A2376" s="134">
        <v>2367</v>
      </c>
      <c r="B2376" s="286"/>
      <c r="C2376" s="146">
        <f t="shared" si="399"/>
        <v>0</v>
      </c>
      <c r="D2376" s="146">
        <f t="shared" si="400"/>
        <v>1</v>
      </c>
      <c r="E2376" s="146">
        <f t="shared" si="401"/>
        <v>1900</v>
      </c>
      <c r="F2376" s="287"/>
      <c r="G2376" s="287"/>
      <c r="H2376" s="287"/>
      <c r="I2376" s="288"/>
      <c r="J2376" s="287"/>
      <c r="K2376" s="288"/>
      <c r="L2376" s="134"/>
      <c r="M2376" s="133"/>
      <c r="N2376" s="288"/>
      <c r="O2376" s="134"/>
      <c r="P2376" s="166"/>
      <c r="Q2376" s="289"/>
      <c r="R2376" s="165"/>
      <c r="S2376" s="290"/>
      <c r="T2376" s="290"/>
      <c r="U2376" s="290"/>
      <c r="V2376" s="290"/>
      <c r="W2376" s="166"/>
      <c r="X2376" s="135"/>
      <c r="Y2376" s="418">
        <f t="shared" si="402"/>
        <v>0</v>
      </c>
      <c r="Z2376" s="291">
        <f t="shared" si="403"/>
        <v>0</v>
      </c>
      <c r="AA2376" s="163"/>
      <c r="AB2376" s="177" t="str">
        <f t="shared" si="404"/>
        <v/>
      </c>
      <c r="AC2376" s="283" t="str">
        <f t="shared" si="405"/>
        <v/>
      </c>
      <c r="AD2376" s="283" t="str">
        <f t="shared" si="406"/>
        <v/>
      </c>
      <c r="AE2376" s="163"/>
      <c r="AF2376" s="162"/>
      <c r="AP2376" s="581"/>
    </row>
    <row r="2377" spans="1:42" s="141" customFormat="1">
      <c r="A2377" s="134">
        <v>2368</v>
      </c>
      <c r="B2377" s="286"/>
      <c r="C2377" s="146">
        <f t="shared" si="399"/>
        <v>0</v>
      </c>
      <c r="D2377" s="146">
        <f t="shared" si="400"/>
        <v>1</v>
      </c>
      <c r="E2377" s="146">
        <f t="shared" si="401"/>
        <v>1900</v>
      </c>
      <c r="F2377" s="287"/>
      <c r="G2377" s="287"/>
      <c r="H2377" s="287"/>
      <c r="I2377" s="288"/>
      <c r="J2377" s="287"/>
      <c r="K2377" s="288"/>
      <c r="L2377" s="134"/>
      <c r="M2377" s="133"/>
      <c r="N2377" s="288"/>
      <c r="O2377" s="134"/>
      <c r="P2377" s="166"/>
      <c r="Q2377" s="289"/>
      <c r="R2377" s="165"/>
      <c r="S2377" s="290"/>
      <c r="T2377" s="290"/>
      <c r="U2377" s="290"/>
      <c r="V2377" s="290"/>
      <c r="W2377" s="166"/>
      <c r="X2377" s="135"/>
      <c r="Y2377" s="418">
        <f t="shared" si="402"/>
        <v>0</v>
      </c>
      <c r="Z2377" s="291">
        <f t="shared" si="403"/>
        <v>0</v>
      </c>
      <c r="AA2377" s="163"/>
      <c r="AB2377" s="177" t="str">
        <f t="shared" si="404"/>
        <v/>
      </c>
      <c r="AC2377" s="283" t="str">
        <f t="shared" si="405"/>
        <v/>
      </c>
      <c r="AD2377" s="283" t="str">
        <f t="shared" si="406"/>
        <v/>
      </c>
      <c r="AE2377" s="163"/>
      <c r="AF2377" s="162"/>
      <c r="AP2377" s="581"/>
    </row>
    <row r="2378" spans="1:42" s="141" customFormat="1">
      <c r="A2378" s="134">
        <v>2369</v>
      </c>
      <c r="B2378" s="286"/>
      <c r="C2378" s="146">
        <f t="shared" si="399"/>
        <v>0</v>
      </c>
      <c r="D2378" s="146">
        <f t="shared" si="400"/>
        <v>1</v>
      </c>
      <c r="E2378" s="146">
        <f t="shared" si="401"/>
        <v>1900</v>
      </c>
      <c r="F2378" s="287"/>
      <c r="G2378" s="287"/>
      <c r="H2378" s="287"/>
      <c r="I2378" s="288"/>
      <c r="J2378" s="287"/>
      <c r="K2378" s="288"/>
      <c r="L2378" s="134"/>
      <c r="M2378" s="133"/>
      <c r="N2378" s="288"/>
      <c r="O2378" s="134"/>
      <c r="P2378" s="166"/>
      <c r="Q2378" s="289"/>
      <c r="R2378" s="165"/>
      <c r="S2378" s="290"/>
      <c r="T2378" s="290"/>
      <c r="U2378" s="290"/>
      <c r="V2378" s="290"/>
      <c r="W2378" s="166"/>
      <c r="X2378" s="135"/>
      <c r="Y2378" s="418">
        <f t="shared" si="402"/>
        <v>0</v>
      </c>
      <c r="Z2378" s="291">
        <f t="shared" si="403"/>
        <v>0</v>
      </c>
      <c r="AA2378" s="163"/>
      <c r="AB2378" s="177" t="str">
        <f t="shared" si="404"/>
        <v/>
      </c>
      <c r="AC2378" s="283" t="str">
        <f t="shared" si="405"/>
        <v/>
      </c>
      <c r="AD2378" s="283" t="str">
        <f t="shared" si="406"/>
        <v/>
      </c>
      <c r="AE2378" s="163"/>
      <c r="AF2378" s="162"/>
      <c r="AP2378" s="581"/>
    </row>
    <row r="2379" spans="1:42" s="141" customFormat="1">
      <c r="A2379" s="134">
        <v>2370</v>
      </c>
      <c r="B2379" s="286"/>
      <c r="C2379" s="146">
        <f t="shared" ref="C2379:C2442" si="407">DAY(B2379)</f>
        <v>0</v>
      </c>
      <c r="D2379" s="146">
        <f t="shared" ref="D2379:D2442" si="408">MONTH(B2379)</f>
        <v>1</v>
      </c>
      <c r="E2379" s="146">
        <f t="shared" ref="E2379:E2442" si="409">YEAR(B2379)</f>
        <v>1900</v>
      </c>
      <c r="F2379" s="287"/>
      <c r="G2379" s="287"/>
      <c r="H2379" s="287"/>
      <c r="I2379" s="288"/>
      <c r="J2379" s="287"/>
      <c r="K2379" s="288"/>
      <c r="L2379" s="134"/>
      <c r="M2379" s="133"/>
      <c r="N2379" s="288"/>
      <c r="O2379" s="134"/>
      <c r="P2379" s="166"/>
      <c r="Q2379" s="289"/>
      <c r="R2379" s="165"/>
      <c r="S2379" s="290"/>
      <c r="T2379" s="290"/>
      <c r="U2379" s="290"/>
      <c r="V2379" s="290"/>
      <c r="W2379" s="166"/>
      <c r="X2379" s="135"/>
      <c r="Y2379" s="418">
        <f t="shared" ref="Y2379:Y2442" si="410">X2379*U2379</f>
        <v>0</v>
      </c>
      <c r="Z2379" s="291">
        <f t="shared" ref="Z2379:Z2442" si="411">Y2379*1.1</f>
        <v>0</v>
      </c>
      <c r="AA2379" s="163"/>
      <c r="AB2379" s="177" t="str">
        <f t="shared" ref="AB2379:AB2442" si="412">IF(S2379="","",IF(S2379-U2379=0,"Full","No"))</f>
        <v/>
      </c>
      <c r="AC2379" s="283" t="str">
        <f t="shared" ref="AC2379:AC2442" si="413">IF(AND(S2379&gt;U2379,V2379=0),"Lost",IF(AND(S2379&gt;U2379,V2379&lt;(S2379-U2379)),"Lost",""))</f>
        <v/>
      </c>
      <c r="AD2379" s="283" t="str">
        <f t="shared" ref="AD2379:AD2442" si="414">IF(AND(S2379&gt;U2379,V2379=0),S2379-U2379,IF(AND(S2379&gt;U2379,V2379&lt;(S2379-U2379)),S2379-(U2379+V2379),""))</f>
        <v/>
      </c>
      <c r="AE2379" s="163"/>
      <c r="AF2379" s="162"/>
      <c r="AP2379" s="581"/>
    </row>
    <row r="2380" spans="1:42" s="141" customFormat="1">
      <c r="A2380" s="134">
        <v>2371</v>
      </c>
      <c r="B2380" s="286"/>
      <c r="C2380" s="146">
        <f t="shared" si="407"/>
        <v>0</v>
      </c>
      <c r="D2380" s="146">
        <f t="shared" si="408"/>
        <v>1</v>
      </c>
      <c r="E2380" s="146">
        <f t="shared" si="409"/>
        <v>1900</v>
      </c>
      <c r="F2380" s="287"/>
      <c r="G2380" s="287"/>
      <c r="H2380" s="287"/>
      <c r="I2380" s="288"/>
      <c r="J2380" s="287"/>
      <c r="K2380" s="288"/>
      <c r="L2380" s="134"/>
      <c r="M2380" s="133"/>
      <c r="N2380" s="288"/>
      <c r="O2380" s="134"/>
      <c r="P2380" s="166"/>
      <c r="Q2380" s="289"/>
      <c r="R2380" s="165"/>
      <c r="S2380" s="290"/>
      <c r="T2380" s="290"/>
      <c r="U2380" s="290"/>
      <c r="V2380" s="290"/>
      <c r="W2380" s="166"/>
      <c r="X2380" s="135"/>
      <c r="Y2380" s="418">
        <f t="shared" si="410"/>
        <v>0</v>
      </c>
      <c r="Z2380" s="291">
        <f t="shared" si="411"/>
        <v>0</v>
      </c>
      <c r="AA2380" s="163"/>
      <c r="AB2380" s="177" t="str">
        <f t="shared" si="412"/>
        <v/>
      </c>
      <c r="AC2380" s="283" t="str">
        <f t="shared" si="413"/>
        <v/>
      </c>
      <c r="AD2380" s="283" t="str">
        <f t="shared" si="414"/>
        <v/>
      </c>
      <c r="AE2380" s="163"/>
      <c r="AF2380" s="162"/>
      <c r="AP2380" s="581"/>
    </row>
    <row r="2381" spans="1:42" s="141" customFormat="1">
      <c r="A2381" s="134">
        <v>2372</v>
      </c>
      <c r="B2381" s="286"/>
      <c r="C2381" s="146">
        <f t="shared" si="407"/>
        <v>0</v>
      </c>
      <c r="D2381" s="146">
        <f t="shared" si="408"/>
        <v>1</v>
      </c>
      <c r="E2381" s="146">
        <f t="shared" si="409"/>
        <v>1900</v>
      </c>
      <c r="F2381" s="287"/>
      <c r="G2381" s="287"/>
      <c r="H2381" s="287"/>
      <c r="I2381" s="288"/>
      <c r="J2381" s="287"/>
      <c r="K2381" s="288"/>
      <c r="L2381" s="134"/>
      <c r="M2381" s="133"/>
      <c r="N2381" s="288"/>
      <c r="O2381" s="134"/>
      <c r="P2381" s="166"/>
      <c r="Q2381" s="289"/>
      <c r="R2381" s="165"/>
      <c r="S2381" s="290"/>
      <c r="T2381" s="290"/>
      <c r="U2381" s="290"/>
      <c r="V2381" s="290"/>
      <c r="W2381" s="166"/>
      <c r="X2381" s="135"/>
      <c r="Y2381" s="418">
        <f t="shared" si="410"/>
        <v>0</v>
      </c>
      <c r="Z2381" s="291">
        <f t="shared" si="411"/>
        <v>0</v>
      </c>
      <c r="AA2381" s="163"/>
      <c r="AB2381" s="177" t="str">
        <f t="shared" si="412"/>
        <v/>
      </c>
      <c r="AC2381" s="283" t="str">
        <f t="shared" si="413"/>
        <v/>
      </c>
      <c r="AD2381" s="283" t="str">
        <f t="shared" si="414"/>
        <v/>
      </c>
      <c r="AE2381" s="163"/>
      <c r="AF2381" s="162"/>
      <c r="AP2381" s="581"/>
    </row>
    <row r="2382" spans="1:42" s="141" customFormat="1">
      <c r="A2382" s="134">
        <v>2373</v>
      </c>
      <c r="B2382" s="286"/>
      <c r="C2382" s="146">
        <f t="shared" si="407"/>
        <v>0</v>
      </c>
      <c r="D2382" s="146">
        <f t="shared" si="408"/>
        <v>1</v>
      </c>
      <c r="E2382" s="146">
        <f t="shared" si="409"/>
        <v>1900</v>
      </c>
      <c r="F2382" s="287"/>
      <c r="G2382" s="287"/>
      <c r="H2382" s="287"/>
      <c r="I2382" s="288"/>
      <c r="J2382" s="287"/>
      <c r="K2382" s="288"/>
      <c r="L2382" s="134"/>
      <c r="M2382" s="133"/>
      <c r="N2382" s="288"/>
      <c r="O2382" s="134"/>
      <c r="P2382" s="166"/>
      <c r="Q2382" s="289"/>
      <c r="R2382" s="165"/>
      <c r="S2382" s="290"/>
      <c r="T2382" s="290"/>
      <c r="U2382" s="290"/>
      <c r="V2382" s="290"/>
      <c r="W2382" s="166"/>
      <c r="X2382" s="135"/>
      <c r="Y2382" s="418">
        <f t="shared" si="410"/>
        <v>0</v>
      </c>
      <c r="Z2382" s="291">
        <f t="shared" si="411"/>
        <v>0</v>
      </c>
      <c r="AA2382" s="163"/>
      <c r="AB2382" s="177" t="str">
        <f t="shared" si="412"/>
        <v/>
      </c>
      <c r="AC2382" s="283" t="str">
        <f t="shared" si="413"/>
        <v/>
      </c>
      <c r="AD2382" s="283" t="str">
        <f t="shared" si="414"/>
        <v/>
      </c>
      <c r="AE2382" s="163"/>
      <c r="AF2382" s="162"/>
      <c r="AP2382" s="581"/>
    </row>
    <row r="2383" spans="1:42" s="141" customFormat="1">
      <c r="A2383" s="134">
        <v>2374</v>
      </c>
      <c r="B2383" s="286"/>
      <c r="C2383" s="146">
        <f t="shared" si="407"/>
        <v>0</v>
      </c>
      <c r="D2383" s="146">
        <f t="shared" si="408"/>
        <v>1</v>
      </c>
      <c r="E2383" s="146">
        <f t="shared" si="409"/>
        <v>1900</v>
      </c>
      <c r="F2383" s="287"/>
      <c r="G2383" s="287"/>
      <c r="H2383" s="287"/>
      <c r="I2383" s="288"/>
      <c r="J2383" s="287"/>
      <c r="K2383" s="288"/>
      <c r="L2383" s="134"/>
      <c r="M2383" s="133"/>
      <c r="N2383" s="288"/>
      <c r="O2383" s="134"/>
      <c r="P2383" s="166"/>
      <c r="Q2383" s="289"/>
      <c r="R2383" s="165"/>
      <c r="S2383" s="290"/>
      <c r="T2383" s="290"/>
      <c r="U2383" s="290"/>
      <c r="V2383" s="290"/>
      <c r="W2383" s="166"/>
      <c r="X2383" s="135"/>
      <c r="Y2383" s="418">
        <f t="shared" si="410"/>
        <v>0</v>
      </c>
      <c r="Z2383" s="291">
        <f t="shared" si="411"/>
        <v>0</v>
      </c>
      <c r="AA2383" s="163"/>
      <c r="AB2383" s="177" t="str">
        <f t="shared" si="412"/>
        <v/>
      </c>
      <c r="AC2383" s="283" t="str">
        <f t="shared" si="413"/>
        <v/>
      </c>
      <c r="AD2383" s="283" t="str">
        <f t="shared" si="414"/>
        <v/>
      </c>
      <c r="AE2383" s="163"/>
      <c r="AF2383" s="162"/>
      <c r="AP2383" s="581"/>
    </row>
    <row r="2384" spans="1:42" s="141" customFormat="1">
      <c r="A2384" s="134">
        <v>2375</v>
      </c>
      <c r="B2384" s="286"/>
      <c r="C2384" s="146">
        <f t="shared" si="407"/>
        <v>0</v>
      </c>
      <c r="D2384" s="146">
        <f t="shared" si="408"/>
        <v>1</v>
      </c>
      <c r="E2384" s="146">
        <f t="shared" si="409"/>
        <v>1900</v>
      </c>
      <c r="F2384" s="287"/>
      <c r="G2384" s="287"/>
      <c r="H2384" s="287"/>
      <c r="I2384" s="288"/>
      <c r="J2384" s="287"/>
      <c r="K2384" s="288"/>
      <c r="L2384" s="134"/>
      <c r="M2384" s="133"/>
      <c r="N2384" s="288"/>
      <c r="O2384" s="134"/>
      <c r="P2384" s="166"/>
      <c r="Q2384" s="289"/>
      <c r="R2384" s="165"/>
      <c r="S2384" s="290"/>
      <c r="T2384" s="290"/>
      <c r="U2384" s="290"/>
      <c r="V2384" s="290"/>
      <c r="W2384" s="166"/>
      <c r="X2384" s="135"/>
      <c r="Y2384" s="418">
        <f t="shared" si="410"/>
        <v>0</v>
      </c>
      <c r="Z2384" s="291">
        <f t="shared" si="411"/>
        <v>0</v>
      </c>
      <c r="AA2384" s="163"/>
      <c r="AB2384" s="177" t="str">
        <f t="shared" si="412"/>
        <v/>
      </c>
      <c r="AC2384" s="283" t="str">
        <f t="shared" si="413"/>
        <v/>
      </c>
      <c r="AD2384" s="283" t="str">
        <f t="shared" si="414"/>
        <v/>
      </c>
      <c r="AE2384" s="163"/>
      <c r="AF2384" s="162"/>
      <c r="AP2384" s="581"/>
    </row>
    <row r="2385" spans="1:42" s="141" customFormat="1">
      <c r="A2385" s="134">
        <v>2376</v>
      </c>
      <c r="B2385" s="286"/>
      <c r="C2385" s="146">
        <f t="shared" si="407"/>
        <v>0</v>
      </c>
      <c r="D2385" s="146">
        <f t="shared" si="408"/>
        <v>1</v>
      </c>
      <c r="E2385" s="146">
        <f t="shared" si="409"/>
        <v>1900</v>
      </c>
      <c r="F2385" s="287"/>
      <c r="G2385" s="287"/>
      <c r="H2385" s="287"/>
      <c r="I2385" s="288"/>
      <c r="J2385" s="287"/>
      <c r="K2385" s="288"/>
      <c r="L2385" s="134"/>
      <c r="M2385" s="133"/>
      <c r="N2385" s="288"/>
      <c r="O2385" s="134"/>
      <c r="P2385" s="166"/>
      <c r="Q2385" s="289"/>
      <c r="R2385" s="165"/>
      <c r="S2385" s="290"/>
      <c r="T2385" s="290"/>
      <c r="U2385" s="290"/>
      <c r="V2385" s="290"/>
      <c r="W2385" s="166"/>
      <c r="X2385" s="135"/>
      <c r="Y2385" s="418">
        <f t="shared" si="410"/>
        <v>0</v>
      </c>
      <c r="Z2385" s="291">
        <f t="shared" si="411"/>
        <v>0</v>
      </c>
      <c r="AA2385" s="163"/>
      <c r="AB2385" s="177" t="str">
        <f t="shared" si="412"/>
        <v/>
      </c>
      <c r="AC2385" s="283" t="str">
        <f t="shared" si="413"/>
        <v/>
      </c>
      <c r="AD2385" s="283" t="str">
        <f t="shared" si="414"/>
        <v/>
      </c>
      <c r="AE2385" s="163"/>
      <c r="AF2385" s="162"/>
      <c r="AP2385" s="581"/>
    </row>
    <row r="2386" spans="1:42" s="141" customFormat="1">
      <c r="A2386" s="134">
        <v>2377</v>
      </c>
      <c r="B2386" s="286"/>
      <c r="C2386" s="146">
        <f t="shared" si="407"/>
        <v>0</v>
      </c>
      <c r="D2386" s="146">
        <f t="shared" si="408"/>
        <v>1</v>
      </c>
      <c r="E2386" s="146">
        <f t="shared" si="409"/>
        <v>1900</v>
      </c>
      <c r="F2386" s="287"/>
      <c r="G2386" s="287"/>
      <c r="H2386" s="287"/>
      <c r="I2386" s="288"/>
      <c r="J2386" s="287"/>
      <c r="K2386" s="288"/>
      <c r="L2386" s="134"/>
      <c r="M2386" s="133"/>
      <c r="N2386" s="288"/>
      <c r="O2386" s="134"/>
      <c r="P2386" s="166"/>
      <c r="Q2386" s="289"/>
      <c r="R2386" s="165"/>
      <c r="S2386" s="290"/>
      <c r="T2386" s="290"/>
      <c r="U2386" s="290"/>
      <c r="V2386" s="290"/>
      <c r="W2386" s="166"/>
      <c r="X2386" s="135"/>
      <c r="Y2386" s="418">
        <f t="shared" si="410"/>
        <v>0</v>
      </c>
      <c r="Z2386" s="291">
        <f t="shared" si="411"/>
        <v>0</v>
      </c>
      <c r="AA2386" s="163"/>
      <c r="AB2386" s="177" t="str">
        <f t="shared" si="412"/>
        <v/>
      </c>
      <c r="AC2386" s="283" t="str">
        <f t="shared" si="413"/>
        <v/>
      </c>
      <c r="AD2386" s="283" t="str">
        <f t="shared" si="414"/>
        <v/>
      </c>
      <c r="AE2386" s="163"/>
      <c r="AF2386" s="162"/>
      <c r="AP2386" s="581"/>
    </row>
    <row r="2387" spans="1:42" s="141" customFormat="1">
      <c r="A2387" s="134">
        <v>2378</v>
      </c>
      <c r="B2387" s="286"/>
      <c r="C2387" s="146">
        <f t="shared" si="407"/>
        <v>0</v>
      </c>
      <c r="D2387" s="146">
        <f t="shared" si="408"/>
        <v>1</v>
      </c>
      <c r="E2387" s="146">
        <f t="shared" si="409"/>
        <v>1900</v>
      </c>
      <c r="F2387" s="287"/>
      <c r="G2387" s="287"/>
      <c r="H2387" s="287"/>
      <c r="I2387" s="288"/>
      <c r="J2387" s="287"/>
      <c r="K2387" s="288"/>
      <c r="L2387" s="134"/>
      <c r="M2387" s="133"/>
      <c r="N2387" s="288"/>
      <c r="O2387" s="134"/>
      <c r="P2387" s="166"/>
      <c r="Q2387" s="289"/>
      <c r="R2387" s="165"/>
      <c r="S2387" s="290"/>
      <c r="T2387" s="290"/>
      <c r="U2387" s="290"/>
      <c r="V2387" s="290"/>
      <c r="W2387" s="166"/>
      <c r="X2387" s="135"/>
      <c r="Y2387" s="418">
        <f t="shared" si="410"/>
        <v>0</v>
      </c>
      <c r="Z2387" s="291">
        <f t="shared" si="411"/>
        <v>0</v>
      </c>
      <c r="AA2387" s="163"/>
      <c r="AB2387" s="177" t="str">
        <f t="shared" si="412"/>
        <v/>
      </c>
      <c r="AC2387" s="283" t="str">
        <f t="shared" si="413"/>
        <v/>
      </c>
      <c r="AD2387" s="283" t="str">
        <f t="shared" si="414"/>
        <v/>
      </c>
      <c r="AE2387" s="163"/>
      <c r="AF2387" s="162"/>
      <c r="AP2387" s="581"/>
    </row>
    <row r="2388" spans="1:42" s="141" customFormat="1">
      <c r="A2388" s="134">
        <v>2379</v>
      </c>
      <c r="B2388" s="286"/>
      <c r="C2388" s="146">
        <f t="shared" si="407"/>
        <v>0</v>
      </c>
      <c r="D2388" s="146">
        <f t="shared" si="408"/>
        <v>1</v>
      </c>
      <c r="E2388" s="146">
        <f t="shared" si="409"/>
        <v>1900</v>
      </c>
      <c r="F2388" s="287"/>
      <c r="G2388" s="287"/>
      <c r="H2388" s="287"/>
      <c r="I2388" s="288"/>
      <c r="J2388" s="287"/>
      <c r="K2388" s="288"/>
      <c r="L2388" s="134"/>
      <c r="M2388" s="133"/>
      <c r="N2388" s="288"/>
      <c r="O2388" s="134"/>
      <c r="P2388" s="166"/>
      <c r="Q2388" s="289"/>
      <c r="R2388" s="165"/>
      <c r="S2388" s="290"/>
      <c r="T2388" s="290"/>
      <c r="U2388" s="290"/>
      <c r="V2388" s="290"/>
      <c r="W2388" s="166"/>
      <c r="X2388" s="135"/>
      <c r="Y2388" s="418">
        <f t="shared" si="410"/>
        <v>0</v>
      </c>
      <c r="Z2388" s="291">
        <f t="shared" si="411"/>
        <v>0</v>
      </c>
      <c r="AA2388" s="163"/>
      <c r="AB2388" s="177" t="str">
        <f t="shared" si="412"/>
        <v/>
      </c>
      <c r="AC2388" s="283" t="str">
        <f t="shared" si="413"/>
        <v/>
      </c>
      <c r="AD2388" s="283" t="str">
        <f t="shared" si="414"/>
        <v/>
      </c>
      <c r="AE2388" s="163"/>
      <c r="AF2388" s="162"/>
      <c r="AP2388" s="581"/>
    </row>
    <row r="2389" spans="1:42" s="141" customFormat="1">
      <c r="A2389" s="134">
        <v>2380</v>
      </c>
      <c r="B2389" s="286"/>
      <c r="C2389" s="146">
        <f t="shared" si="407"/>
        <v>0</v>
      </c>
      <c r="D2389" s="146">
        <f t="shared" si="408"/>
        <v>1</v>
      </c>
      <c r="E2389" s="146">
        <f t="shared" si="409"/>
        <v>1900</v>
      </c>
      <c r="F2389" s="287"/>
      <c r="G2389" s="287"/>
      <c r="H2389" s="287"/>
      <c r="I2389" s="288"/>
      <c r="J2389" s="287"/>
      <c r="K2389" s="288"/>
      <c r="L2389" s="134"/>
      <c r="M2389" s="133"/>
      <c r="N2389" s="288"/>
      <c r="O2389" s="134"/>
      <c r="P2389" s="166"/>
      <c r="Q2389" s="289"/>
      <c r="R2389" s="165"/>
      <c r="S2389" s="290"/>
      <c r="T2389" s="290"/>
      <c r="U2389" s="290"/>
      <c r="V2389" s="290"/>
      <c r="W2389" s="166"/>
      <c r="X2389" s="135"/>
      <c r="Y2389" s="418">
        <f t="shared" si="410"/>
        <v>0</v>
      </c>
      <c r="Z2389" s="291">
        <f t="shared" si="411"/>
        <v>0</v>
      </c>
      <c r="AA2389" s="163"/>
      <c r="AB2389" s="177" t="str">
        <f t="shared" si="412"/>
        <v/>
      </c>
      <c r="AC2389" s="283" t="str">
        <f t="shared" si="413"/>
        <v/>
      </c>
      <c r="AD2389" s="283" t="str">
        <f t="shared" si="414"/>
        <v/>
      </c>
      <c r="AE2389" s="163"/>
      <c r="AF2389" s="162"/>
      <c r="AP2389" s="581"/>
    </row>
    <row r="2390" spans="1:42" s="141" customFormat="1">
      <c r="A2390" s="134">
        <v>2381</v>
      </c>
      <c r="B2390" s="286"/>
      <c r="C2390" s="146">
        <f t="shared" si="407"/>
        <v>0</v>
      </c>
      <c r="D2390" s="146">
        <f t="shared" si="408"/>
        <v>1</v>
      </c>
      <c r="E2390" s="146">
        <f t="shared" si="409"/>
        <v>1900</v>
      </c>
      <c r="F2390" s="287"/>
      <c r="G2390" s="287"/>
      <c r="H2390" s="287"/>
      <c r="I2390" s="288"/>
      <c r="J2390" s="287"/>
      <c r="K2390" s="288"/>
      <c r="L2390" s="134"/>
      <c r="M2390" s="133"/>
      <c r="N2390" s="288"/>
      <c r="O2390" s="134"/>
      <c r="P2390" s="166"/>
      <c r="Q2390" s="289"/>
      <c r="R2390" s="165"/>
      <c r="S2390" s="290"/>
      <c r="T2390" s="290"/>
      <c r="U2390" s="290"/>
      <c r="V2390" s="290"/>
      <c r="W2390" s="166"/>
      <c r="X2390" s="135"/>
      <c r="Y2390" s="418">
        <f t="shared" si="410"/>
        <v>0</v>
      </c>
      <c r="Z2390" s="291">
        <f t="shared" si="411"/>
        <v>0</v>
      </c>
      <c r="AA2390" s="163"/>
      <c r="AB2390" s="177" t="str">
        <f t="shared" si="412"/>
        <v/>
      </c>
      <c r="AC2390" s="283" t="str">
        <f t="shared" si="413"/>
        <v/>
      </c>
      <c r="AD2390" s="283" t="str">
        <f t="shared" si="414"/>
        <v/>
      </c>
      <c r="AE2390" s="163"/>
      <c r="AF2390" s="162"/>
      <c r="AP2390" s="581"/>
    </row>
    <row r="2391" spans="1:42" s="141" customFormat="1">
      <c r="A2391" s="134">
        <v>2382</v>
      </c>
      <c r="B2391" s="286"/>
      <c r="C2391" s="146">
        <f t="shared" si="407"/>
        <v>0</v>
      </c>
      <c r="D2391" s="146">
        <f t="shared" si="408"/>
        <v>1</v>
      </c>
      <c r="E2391" s="146">
        <f t="shared" si="409"/>
        <v>1900</v>
      </c>
      <c r="F2391" s="287"/>
      <c r="G2391" s="287"/>
      <c r="H2391" s="287"/>
      <c r="I2391" s="288"/>
      <c r="J2391" s="287"/>
      <c r="K2391" s="288"/>
      <c r="L2391" s="134"/>
      <c r="M2391" s="133"/>
      <c r="N2391" s="288"/>
      <c r="O2391" s="134"/>
      <c r="P2391" s="166"/>
      <c r="Q2391" s="289"/>
      <c r="R2391" s="165"/>
      <c r="S2391" s="290"/>
      <c r="T2391" s="290"/>
      <c r="U2391" s="290"/>
      <c r="V2391" s="290"/>
      <c r="W2391" s="166"/>
      <c r="X2391" s="135"/>
      <c r="Y2391" s="418">
        <f t="shared" si="410"/>
        <v>0</v>
      </c>
      <c r="Z2391" s="291">
        <f t="shared" si="411"/>
        <v>0</v>
      </c>
      <c r="AA2391" s="163"/>
      <c r="AB2391" s="177" t="str">
        <f t="shared" si="412"/>
        <v/>
      </c>
      <c r="AC2391" s="283" t="str">
        <f t="shared" si="413"/>
        <v/>
      </c>
      <c r="AD2391" s="283" t="str">
        <f t="shared" si="414"/>
        <v/>
      </c>
      <c r="AE2391" s="163"/>
      <c r="AF2391" s="162"/>
      <c r="AP2391" s="581"/>
    </row>
    <row r="2392" spans="1:42" s="141" customFormat="1">
      <c r="A2392" s="134">
        <v>2383</v>
      </c>
      <c r="B2392" s="286"/>
      <c r="C2392" s="146">
        <f t="shared" si="407"/>
        <v>0</v>
      </c>
      <c r="D2392" s="146">
        <f t="shared" si="408"/>
        <v>1</v>
      </c>
      <c r="E2392" s="146">
        <f t="shared" si="409"/>
        <v>1900</v>
      </c>
      <c r="F2392" s="287"/>
      <c r="G2392" s="287"/>
      <c r="H2392" s="287"/>
      <c r="I2392" s="288"/>
      <c r="J2392" s="287"/>
      <c r="K2392" s="288"/>
      <c r="L2392" s="134"/>
      <c r="M2392" s="133"/>
      <c r="N2392" s="288"/>
      <c r="O2392" s="134"/>
      <c r="P2392" s="166"/>
      <c r="Q2392" s="289"/>
      <c r="R2392" s="165"/>
      <c r="S2392" s="290"/>
      <c r="T2392" s="290"/>
      <c r="U2392" s="290"/>
      <c r="V2392" s="290"/>
      <c r="W2392" s="166"/>
      <c r="X2392" s="135"/>
      <c r="Y2392" s="418">
        <f t="shared" si="410"/>
        <v>0</v>
      </c>
      <c r="Z2392" s="291">
        <f t="shared" si="411"/>
        <v>0</v>
      </c>
      <c r="AA2392" s="163"/>
      <c r="AB2392" s="177" t="str">
        <f t="shared" si="412"/>
        <v/>
      </c>
      <c r="AC2392" s="283" t="str">
        <f t="shared" si="413"/>
        <v/>
      </c>
      <c r="AD2392" s="283" t="str">
        <f t="shared" si="414"/>
        <v/>
      </c>
      <c r="AE2392" s="163"/>
      <c r="AF2392" s="162"/>
      <c r="AP2392" s="581"/>
    </row>
    <row r="2393" spans="1:42" s="141" customFormat="1">
      <c r="A2393" s="134">
        <v>2384</v>
      </c>
      <c r="B2393" s="286"/>
      <c r="C2393" s="146">
        <f t="shared" si="407"/>
        <v>0</v>
      </c>
      <c r="D2393" s="146">
        <f t="shared" si="408"/>
        <v>1</v>
      </c>
      <c r="E2393" s="146">
        <f t="shared" si="409"/>
        <v>1900</v>
      </c>
      <c r="F2393" s="287"/>
      <c r="G2393" s="287"/>
      <c r="H2393" s="287"/>
      <c r="I2393" s="288"/>
      <c r="J2393" s="287"/>
      <c r="K2393" s="288"/>
      <c r="L2393" s="134"/>
      <c r="M2393" s="133"/>
      <c r="N2393" s="288"/>
      <c r="O2393" s="134"/>
      <c r="P2393" s="166"/>
      <c r="Q2393" s="289"/>
      <c r="R2393" s="165"/>
      <c r="S2393" s="290"/>
      <c r="T2393" s="290"/>
      <c r="U2393" s="290"/>
      <c r="V2393" s="290"/>
      <c r="W2393" s="166"/>
      <c r="X2393" s="135"/>
      <c r="Y2393" s="418">
        <f t="shared" si="410"/>
        <v>0</v>
      </c>
      <c r="Z2393" s="291">
        <f t="shared" si="411"/>
        <v>0</v>
      </c>
      <c r="AA2393" s="163"/>
      <c r="AB2393" s="177" t="str">
        <f t="shared" si="412"/>
        <v/>
      </c>
      <c r="AC2393" s="283" t="str">
        <f t="shared" si="413"/>
        <v/>
      </c>
      <c r="AD2393" s="283" t="str">
        <f t="shared" si="414"/>
        <v/>
      </c>
      <c r="AE2393" s="163"/>
      <c r="AF2393" s="162"/>
      <c r="AP2393" s="581"/>
    </row>
    <row r="2394" spans="1:42" s="141" customFormat="1">
      <c r="A2394" s="134">
        <v>2385</v>
      </c>
      <c r="B2394" s="286"/>
      <c r="C2394" s="146">
        <f t="shared" si="407"/>
        <v>0</v>
      </c>
      <c r="D2394" s="146">
        <f t="shared" si="408"/>
        <v>1</v>
      </c>
      <c r="E2394" s="146">
        <f t="shared" si="409"/>
        <v>1900</v>
      </c>
      <c r="F2394" s="287"/>
      <c r="G2394" s="287"/>
      <c r="H2394" s="287"/>
      <c r="I2394" s="288"/>
      <c r="J2394" s="287"/>
      <c r="K2394" s="288"/>
      <c r="L2394" s="134"/>
      <c r="M2394" s="133"/>
      <c r="N2394" s="288"/>
      <c r="O2394" s="134"/>
      <c r="P2394" s="166"/>
      <c r="Q2394" s="289"/>
      <c r="R2394" s="165"/>
      <c r="S2394" s="290"/>
      <c r="T2394" s="290"/>
      <c r="U2394" s="290"/>
      <c r="V2394" s="290"/>
      <c r="W2394" s="166"/>
      <c r="X2394" s="135"/>
      <c r="Y2394" s="418">
        <f t="shared" si="410"/>
        <v>0</v>
      </c>
      <c r="Z2394" s="291">
        <f t="shared" si="411"/>
        <v>0</v>
      </c>
      <c r="AA2394" s="163"/>
      <c r="AB2394" s="177" t="str">
        <f t="shared" si="412"/>
        <v/>
      </c>
      <c r="AC2394" s="283" t="str">
        <f t="shared" si="413"/>
        <v/>
      </c>
      <c r="AD2394" s="283" t="str">
        <f t="shared" si="414"/>
        <v/>
      </c>
      <c r="AE2394" s="163"/>
      <c r="AF2394" s="162"/>
      <c r="AP2394" s="581"/>
    </row>
    <row r="2395" spans="1:42" s="141" customFormat="1">
      <c r="A2395" s="134">
        <v>2386</v>
      </c>
      <c r="B2395" s="286"/>
      <c r="C2395" s="146">
        <f t="shared" si="407"/>
        <v>0</v>
      </c>
      <c r="D2395" s="146">
        <f t="shared" si="408"/>
        <v>1</v>
      </c>
      <c r="E2395" s="146">
        <f t="shared" si="409"/>
        <v>1900</v>
      </c>
      <c r="F2395" s="287"/>
      <c r="G2395" s="287"/>
      <c r="H2395" s="287"/>
      <c r="I2395" s="288"/>
      <c r="J2395" s="287"/>
      <c r="K2395" s="288"/>
      <c r="L2395" s="134"/>
      <c r="M2395" s="133"/>
      <c r="N2395" s="288"/>
      <c r="O2395" s="134"/>
      <c r="P2395" s="166"/>
      <c r="Q2395" s="289"/>
      <c r="R2395" s="165"/>
      <c r="S2395" s="290"/>
      <c r="T2395" s="290"/>
      <c r="U2395" s="290"/>
      <c r="V2395" s="290"/>
      <c r="W2395" s="166"/>
      <c r="X2395" s="135"/>
      <c r="Y2395" s="418">
        <f t="shared" si="410"/>
        <v>0</v>
      </c>
      <c r="Z2395" s="291">
        <f t="shared" si="411"/>
        <v>0</v>
      </c>
      <c r="AA2395" s="163"/>
      <c r="AB2395" s="177" t="str">
        <f t="shared" si="412"/>
        <v/>
      </c>
      <c r="AC2395" s="283" t="str">
        <f t="shared" si="413"/>
        <v/>
      </c>
      <c r="AD2395" s="283" t="str">
        <f t="shared" si="414"/>
        <v/>
      </c>
      <c r="AE2395" s="163"/>
      <c r="AF2395" s="162"/>
      <c r="AP2395" s="581"/>
    </row>
    <row r="2396" spans="1:42" s="141" customFormat="1">
      <c r="A2396" s="134">
        <v>2387</v>
      </c>
      <c r="B2396" s="286"/>
      <c r="C2396" s="146">
        <f t="shared" si="407"/>
        <v>0</v>
      </c>
      <c r="D2396" s="146">
        <f t="shared" si="408"/>
        <v>1</v>
      </c>
      <c r="E2396" s="146">
        <f t="shared" si="409"/>
        <v>1900</v>
      </c>
      <c r="F2396" s="287"/>
      <c r="G2396" s="287"/>
      <c r="H2396" s="287"/>
      <c r="I2396" s="288"/>
      <c r="J2396" s="287"/>
      <c r="K2396" s="288"/>
      <c r="L2396" s="134"/>
      <c r="M2396" s="133"/>
      <c r="N2396" s="288"/>
      <c r="O2396" s="134"/>
      <c r="P2396" s="166"/>
      <c r="Q2396" s="289"/>
      <c r="R2396" s="165"/>
      <c r="S2396" s="290"/>
      <c r="T2396" s="290"/>
      <c r="U2396" s="290"/>
      <c r="V2396" s="290"/>
      <c r="W2396" s="166"/>
      <c r="X2396" s="135"/>
      <c r="Y2396" s="418">
        <f t="shared" si="410"/>
        <v>0</v>
      </c>
      <c r="Z2396" s="291">
        <f t="shared" si="411"/>
        <v>0</v>
      </c>
      <c r="AA2396" s="163"/>
      <c r="AB2396" s="177" t="str">
        <f t="shared" si="412"/>
        <v/>
      </c>
      <c r="AC2396" s="283" t="str">
        <f t="shared" si="413"/>
        <v/>
      </c>
      <c r="AD2396" s="283" t="str">
        <f t="shared" si="414"/>
        <v/>
      </c>
      <c r="AE2396" s="163"/>
      <c r="AF2396" s="162"/>
      <c r="AP2396" s="581"/>
    </row>
    <row r="2397" spans="1:42" s="141" customFormat="1">
      <c r="A2397" s="134">
        <v>2388</v>
      </c>
      <c r="B2397" s="286"/>
      <c r="C2397" s="146">
        <f t="shared" si="407"/>
        <v>0</v>
      </c>
      <c r="D2397" s="146">
        <f t="shared" si="408"/>
        <v>1</v>
      </c>
      <c r="E2397" s="146">
        <f t="shared" si="409"/>
        <v>1900</v>
      </c>
      <c r="F2397" s="287"/>
      <c r="G2397" s="287"/>
      <c r="H2397" s="287"/>
      <c r="I2397" s="288"/>
      <c r="J2397" s="287"/>
      <c r="K2397" s="288"/>
      <c r="L2397" s="134"/>
      <c r="M2397" s="133"/>
      <c r="N2397" s="288"/>
      <c r="O2397" s="134"/>
      <c r="P2397" s="166"/>
      <c r="Q2397" s="289"/>
      <c r="R2397" s="165"/>
      <c r="S2397" s="290"/>
      <c r="T2397" s="290"/>
      <c r="U2397" s="290"/>
      <c r="V2397" s="290"/>
      <c r="W2397" s="166"/>
      <c r="X2397" s="135"/>
      <c r="Y2397" s="418">
        <f t="shared" si="410"/>
        <v>0</v>
      </c>
      <c r="Z2397" s="291">
        <f t="shared" si="411"/>
        <v>0</v>
      </c>
      <c r="AA2397" s="163"/>
      <c r="AB2397" s="177" t="str">
        <f t="shared" si="412"/>
        <v/>
      </c>
      <c r="AC2397" s="283" t="str">
        <f t="shared" si="413"/>
        <v/>
      </c>
      <c r="AD2397" s="283" t="str">
        <f t="shared" si="414"/>
        <v/>
      </c>
      <c r="AE2397" s="163"/>
      <c r="AF2397" s="162"/>
      <c r="AP2397" s="581"/>
    </row>
    <row r="2398" spans="1:42" s="141" customFormat="1">
      <c r="A2398" s="134">
        <v>2389</v>
      </c>
      <c r="B2398" s="286"/>
      <c r="C2398" s="146">
        <f t="shared" si="407"/>
        <v>0</v>
      </c>
      <c r="D2398" s="146">
        <f t="shared" si="408"/>
        <v>1</v>
      </c>
      <c r="E2398" s="146">
        <f t="shared" si="409"/>
        <v>1900</v>
      </c>
      <c r="F2398" s="287"/>
      <c r="G2398" s="287"/>
      <c r="H2398" s="287"/>
      <c r="I2398" s="288"/>
      <c r="J2398" s="287"/>
      <c r="K2398" s="288"/>
      <c r="L2398" s="134"/>
      <c r="M2398" s="133"/>
      <c r="N2398" s="288"/>
      <c r="O2398" s="134"/>
      <c r="P2398" s="166"/>
      <c r="Q2398" s="289"/>
      <c r="R2398" s="165"/>
      <c r="S2398" s="290"/>
      <c r="T2398" s="290"/>
      <c r="U2398" s="290"/>
      <c r="V2398" s="290"/>
      <c r="W2398" s="166"/>
      <c r="X2398" s="135"/>
      <c r="Y2398" s="418">
        <f t="shared" si="410"/>
        <v>0</v>
      </c>
      <c r="Z2398" s="291">
        <f t="shared" si="411"/>
        <v>0</v>
      </c>
      <c r="AA2398" s="163"/>
      <c r="AB2398" s="177" t="str">
        <f t="shared" si="412"/>
        <v/>
      </c>
      <c r="AC2398" s="283" t="str">
        <f t="shared" si="413"/>
        <v/>
      </c>
      <c r="AD2398" s="283" t="str">
        <f t="shared" si="414"/>
        <v/>
      </c>
      <c r="AE2398" s="163"/>
      <c r="AF2398" s="162"/>
      <c r="AP2398" s="581"/>
    </row>
    <row r="2399" spans="1:42" s="141" customFormat="1">
      <c r="A2399" s="134">
        <v>2390</v>
      </c>
      <c r="B2399" s="286"/>
      <c r="C2399" s="146">
        <f t="shared" si="407"/>
        <v>0</v>
      </c>
      <c r="D2399" s="146">
        <f t="shared" si="408"/>
        <v>1</v>
      </c>
      <c r="E2399" s="146">
        <f t="shared" si="409"/>
        <v>1900</v>
      </c>
      <c r="F2399" s="287"/>
      <c r="G2399" s="287"/>
      <c r="H2399" s="287"/>
      <c r="I2399" s="288"/>
      <c r="J2399" s="287"/>
      <c r="K2399" s="288"/>
      <c r="L2399" s="134"/>
      <c r="M2399" s="133"/>
      <c r="N2399" s="288"/>
      <c r="O2399" s="134"/>
      <c r="P2399" s="166"/>
      <c r="Q2399" s="289"/>
      <c r="R2399" s="165"/>
      <c r="S2399" s="290"/>
      <c r="T2399" s="290"/>
      <c r="U2399" s="290"/>
      <c r="V2399" s="290"/>
      <c r="W2399" s="166"/>
      <c r="X2399" s="135"/>
      <c r="Y2399" s="418">
        <f t="shared" si="410"/>
        <v>0</v>
      </c>
      <c r="Z2399" s="291">
        <f t="shared" si="411"/>
        <v>0</v>
      </c>
      <c r="AA2399" s="163"/>
      <c r="AB2399" s="177" t="str">
        <f t="shared" si="412"/>
        <v/>
      </c>
      <c r="AC2399" s="283" t="str">
        <f t="shared" si="413"/>
        <v/>
      </c>
      <c r="AD2399" s="283" t="str">
        <f t="shared" si="414"/>
        <v/>
      </c>
      <c r="AE2399" s="163"/>
      <c r="AF2399" s="162"/>
      <c r="AP2399" s="581"/>
    </row>
    <row r="2400" spans="1:42" s="141" customFormat="1">
      <c r="A2400" s="134">
        <v>2391</v>
      </c>
      <c r="B2400" s="286"/>
      <c r="C2400" s="146">
        <f t="shared" si="407"/>
        <v>0</v>
      </c>
      <c r="D2400" s="146">
        <f t="shared" si="408"/>
        <v>1</v>
      </c>
      <c r="E2400" s="146">
        <f t="shared" si="409"/>
        <v>1900</v>
      </c>
      <c r="F2400" s="287"/>
      <c r="G2400" s="287"/>
      <c r="H2400" s="287"/>
      <c r="I2400" s="288"/>
      <c r="J2400" s="287"/>
      <c r="K2400" s="288"/>
      <c r="L2400" s="134"/>
      <c r="M2400" s="133"/>
      <c r="N2400" s="288"/>
      <c r="O2400" s="134"/>
      <c r="P2400" s="166"/>
      <c r="Q2400" s="289"/>
      <c r="R2400" s="165"/>
      <c r="S2400" s="290"/>
      <c r="T2400" s="290"/>
      <c r="U2400" s="290"/>
      <c r="V2400" s="290"/>
      <c r="W2400" s="166"/>
      <c r="X2400" s="135"/>
      <c r="Y2400" s="418">
        <f t="shared" si="410"/>
        <v>0</v>
      </c>
      <c r="Z2400" s="291">
        <f t="shared" si="411"/>
        <v>0</v>
      </c>
      <c r="AA2400" s="163"/>
      <c r="AB2400" s="177" t="str">
        <f t="shared" si="412"/>
        <v/>
      </c>
      <c r="AC2400" s="283" t="str">
        <f t="shared" si="413"/>
        <v/>
      </c>
      <c r="AD2400" s="283" t="str">
        <f t="shared" si="414"/>
        <v/>
      </c>
      <c r="AE2400" s="163"/>
      <c r="AF2400" s="162"/>
      <c r="AP2400" s="581"/>
    </row>
    <row r="2401" spans="1:42" s="141" customFormat="1">
      <c r="A2401" s="134">
        <v>2392</v>
      </c>
      <c r="B2401" s="286"/>
      <c r="C2401" s="146">
        <f t="shared" si="407"/>
        <v>0</v>
      </c>
      <c r="D2401" s="146">
        <f t="shared" si="408"/>
        <v>1</v>
      </c>
      <c r="E2401" s="146">
        <f t="shared" si="409"/>
        <v>1900</v>
      </c>
      <c r="F2401" s="287"/>
      <c r="G2401" s="287"/>
      <c r="H2401" s="287"/>
      <c r="I2401" s="288"/>
      <c r="J2401" s="287"/>
      <c r="K2401" s="288"/>
      <c r="L2401" s="134"/>
      <c r="M2401" s="133"/>
      <c r="N2401" s="288"/>
      <c r="O2401" s="134"/>
      <c r="P2401" s="166"/>
      <c r="Q2401" s="289"/>
      <c r="R2401" s="165"/>
      <c r="S2401" s="290"/>
      <c r="T2401" s="290"/>
      <c r="U2401" s="290"/>
      <c r="V2401" s="290"/>
      <c r="W2401" s="166"/>
      <c r="X2401" s="135"/>
      <c r="Y2401" s="418">
        <f t="shared" si="410"/>
        <v>0</v>
      </c>
      <c r="Z2401" s="291">
        <f t="shared" si="411"/>
        <v>0</v>
      </c>
      <c r="AA2401" s="163"/>
      <c r="AB2401" s="177" t="str">
        <f t="shared" si="412"/>
        <v/>
      </c>
      <c r="AC2401" s="283" t="str">
        <f t="shared" si="413"/>
        <v/>
      </c>
      <c r="AD2401" s="283" t="str">
        <f t="shared" si="414"/>
        <v/>
      </c>
      <c r="AE2401" s="163"/>
      <c r="AF2401" s="162"/>
      <c r="AP2401" s="581"/>
    </row>
    <row r="2402" spans="1:42" s="141" customFormat="1">
      <c r="A2402" s="134">
        <v>2393</v>
      </c>
      <c r="B2402" s="286"/>
      <c r="C2402" s="146">
        <f t="shared" si="407"/>
        <v>0</v>
      </c>
      <c r="D2402" s="146">
        <f t="shared" si="408"/>
        <v>1</v>
      </c>
      <c r="E2402" s="146">
        <f t="shared" si="409"/>
        <v>1900</v>
      </c>
      <c r="F2402" s="287"/>
      <c r="G2402" s="287"/>
      <c r="H2402" s="287"/>
      <c r="I2402" s="288"/>
      <c r="J2402" s="287"/>
      <c r="K2402" s="288"/>
      <c r="L2402" s="134"/>
      <c r="M2402" s="133"/>
      <c r="N2402" s="288"/>
      <c r="O2402" s="134"/>
      <c r="P2402" s="166"/>
      <c r="Q2402" s="289"/>
      <c r="R2402" s="165"/>
      <c r="S2402" s="290"/>
      <c r="T2402" s="290"/>
      <c r="U2402" s="290"/>
      <c r="V2402" s="290"/>
      <c r="W2402" s="166"/>
      <c r="X2402" s="135"/>
      <c r="Y2402" s="418">
        <f t="shared" si="410"/>
        <v>0</v>
      </c>
      <c r="Z2402" s="291">
        <f t="shared" si="411"/>
        <v>0</v>
      </c>
      <c r="AA2402" s="163"/>
      <c r="AB2402" s="177" t="str">
        <f t="shared" si="412"/>
        <v/>
      </c>
      <c r="AC2402" s="283" t="str">
        <f t="shared" si="413"/>
        <v/>
      </c>
      <c r="AD2402" s="283" t="str">
        <f t="shared" si="414"/>
        <v/>
      </c>
      <c r="AE2402" s="163"/>
      <c r="AF2402" s="162"/>
      <c r="AP2402" s="581"/>
    </row>
    <row r="2403" spans="1:42" s="141" customFormat="1">
      <c r="A2403" s="134">
        <v>2394</v>
      </c>
      <c r="B2403" s="286"/>
      <c r="C2403" s="146">
        <f t="shared" si="407"/>
        <v>0</v>
      </c>
      <c r="D2403" s="146">
        <f t="shared" si="408"/>
        <v>1</v>
      </c>
      <c r="E2403" s="146">
        <f t="shared" si="409"/>
        <v>1900</v>
      </c>
      <c r="F2403" s="287"/>
      <c r="G2403" s="287"/>
      <c r="H2403" s="287"/>
      <c r="I2403" s="288"/>
      <c r="J2403" s="287"/>
      <c r="K2403" s="288"/>
      <c r="L2403" s="134"/>
      <c r="M2403" s="133"/>
      <c r="N2403" s="288"/>
      <c r="O2403" s="134"/>
      <c r="P2403" s="166"/>
      <c r="Q2403" s="289"/>
      <c r="R2403" s="165"/>
      <c r="S2403" s="290"/>
      <c r="T2403" s="290"/>
      <c r="U2403" s="290"/>
      <c r="V2403" s="290"/>
      <c r="W2403" s="166"/>
      <c r="X2403" s="135"/>
      <c r="Y2403" s="418">
        <f t="shared" si="410"/>
        <v>0</v>
      </c>
      <c r="Z2403" s="291">
        <f t="shared" si="411"/>
        <v>0</v>
      </c>
      <c r="AA2403" s="163"/>
      <c r="AB2403" s="177" t="str">
        <f t="shared" si="412"/>
        <v/>
      </c>
      <c r="AC2403" s="283" t="str">
        <f t="shared" si="413"/>
        <v/>
      </c>
      <c r="AD2403" s="283" t="str">
        <f t="shared" si="414"/>
        <v/>
      </c>
      <c r="AE2403" s="163"/>
      <c r="AF2403" s="162"/>
      <c r="AP2403" s="581"/>
    </row>
    <row r="2404" spans="1:42" s="141" customFormat="1">
      <c r="A2404" s="134">
        <v>2395</v>
      </c>
      <c r="B2404" s="286"/>
      <c r="C2404" s="146">
        <f t="shared" si="407"/>
        <v>0</v>
      </c>
      <c r="D2404" s="146">
        <f t="shared" si="408"/>
        <v>1</v>
      </c>
      <c r="E2404" s="146">
        <f t="shared" si="409"/>
        <v>1900</v>
      </c>
      <c r="F2404" s="287"/>
      <c r="G2404" s="287"/>
      <c r="H2404" s="287"/>
      <c r="I2404" s="288"/>
      <c r="J2404" s="287"/>
      <c r="K2404" s="288"/>
      <c r="L2404" s="134"/>
      <c r="M2404" s="133"/>
      <c r="N2404" s="288"/>
      <c r="O2404" s="134"/>
      <c r="P2404" s="166"/>
      <c r="Q2404" s="289"/>
      <c r="R2404" s="165"/>
      <c r="S2404" s="290"/>
      <c r="T2404" s="290"/>
      <c r="U2404" s="290"/>
      <c r="V2404" s="290"/>
      <c r="W2404" s="166"/>
      <c r="X2404" s="135"/>
      <c r="Y2404" s="418">
        <f t="shared" si="410"/>
        <v>0</v>
      </c>
      <c r="Z2404" s="291">
        <f t="shared" si="411"/>
        <v>0</v>
      </c>
      <c r="AA2404" s="163"/>
      <c r="AB2404" s="177" t="str">
        <f t="shared" si="412"/>
        <v/>
      </c>
      <c r="AC2404" s="283" t="str">
        <f t="shared" si="413"/>
        <v/>
      </c>
      <c r="AD2404" s="283" t="str">
        <f t="shared" si="414"/>
        <v/>
      </c>
      <c r="AE2404" s="163"/>
      <c r="AF2404" s="162"/>
      <c r="AP2404" s="581"/>
    </row>
    <row r="2405" spans="1:42" s="141" customFormat="1">
      <c r="A2405" s="134">
        <v>2396</v>
      </c>
      <c r="B2405" s="286"/>
      <c r="C2405" s="146">
        <f t="shared" si="407"/>
        <v>0</v>
      </c>
      <c r="D2405" s="146">
        <f t="shared" si="408"/>
        <v>1</v>
      </c>
      <c r="E2405" s="146">
        <f t="shared" si="409"/>
        <v>1900</v>
      </c>
      <c r="F2405" s="287"/>
      <c r="G2405" s="287"/>
      <c r="H2405" s="287"/>
      <c r="I2405" s="288"/>
      <c r="J2405" s="287"/>
      <c r="K2405" s="288"/>
      <c r="L2405" s="134"/>
      <c r="M2405" s="133"/>
      <c r="N2405" s="288"/>
      <c r="O2405" s="134"/>
      <c r="P2405" s="166"/>
      <c r="Q2405" s="289"/>
      <c r="R2405" s="165"/>
      <c r="S2405" s="290"/>
      <c r="T2405" s="290"/>
      <c r="U2405" s="290"/>
      <c r="V2405" s="290"/>
      <c r="W2405" s="166"/>
      <c r="X2405" s="135"/>
      <c r="Y2405" s="418">
        <f t="shared" si="410"/>
        <v>0</v>
      </c>
      <c r="Z2405" s="291">
        <f t="shared" si="411"/>
        <v>0</v>
      </c>
      <c r="AA2405" s="163"/>
      <c r="AB2405" s="177" t="str">
        <f t="shared" si="412"/>
        <v/>
      </c>
      <c r="AC2405" s="283" t="str">
        <f t="shared" si="413"/>
        <v/>
      </c>
      <c r="AD2405" s="283" t="str">
        <f t="shared" si="414"/>
        <v/>
      </c>
      <c r="AE2405" s="163"/>
      <c r="AF2405" s="162"/>
      <c r="AP2405" s="581"/>
    </row>
    <row r="2406" spans="1:42" s="141" customFormat="1">
      <c r="A2406" s="134">
        <v>2397</v>
      </c>
      <c r="B2406" s="286"/>
      <c r="C2406" s="146">
        <f t="shared" si="407"/>
        <v>0</v>
      </c>
      <c r="D2406" s="146">
        <f t="shared" si="408"/>
        <v>1</v>
      </c>
      <c r="E2406" s="146">
        <f t="shared" si="409"/>
        <v>1900</v>
      </c>
      <c r="F2406" s="287"/>
      <c r="G2406" s="287"/>
      <c r="H2406" s="287"/>
      <c r="I2406" s="288"/>
      <c r="J2406" s="287"/>
      <c r="K2406" s="288"/>
      <c r="L2406" s="134"/>
      <c r="M2406" s="133"/>
      <c r="N2406" s="288"/>
      <c r="O2406" s="134"/>
      <c r="P2406" s="166"/>
      <c r="Q2406" s="289"/>
      <c r="R2406" s="165"/>
      <c r="S2406" s="290"/>
      <c r="T2406" s="290"/>
      <c r="U2406" s="290"/>
      <c r="V2406" s="290"/>
      <c r="W2406" s="166"/>
      <c r="X2406" s="135"/>
      <c r="Y2406" s="418">
        <f t="shared" si="410"/>
        <v>0</v>
      </c>
      <c r="Z2406" s="291">
        <f t="shared" si="411"/>
        <v>0</v>
      </c>
      <c r="AA2406" s="163"/>
      <c r="AB2406" s="177" t="str">
        <f t="shared" si="412"/>
        <v/>
      </c>
      <c r="AC2406" s="283" t="str">
        <f t="shared" si="413"/>
        <v/>
      </c>
      <c r="AD2406" s="283" t="str">
        <f t="shared" si="414"/>
        <v/>
      </c>
      <c r="AE2406" s="163"/>
      <c r="AF2406" s="162"/>
      <c r="AP2406" s="581"/>
    </row>
    <row r="2407" spans="1:42" s="141" customFormat="1">
      <c r="A2407" s="134">
        <v>2398</v>
      </c>
      <c r="B2407" s="286"/>
      <c r="C2407" s="146">
        <f t="shared" si="407"/>
        <v>0</v>
      </c>
      <c r="D2407" s="146">
        <f t="shared" si="408"/>
        <v>1</v>
      </c>
      <c r="E2407" s="146">
        <f t="shared" si="409"/>
        <v>1900</v>
      </c>
      <c r="F2407" s="287"/>
      <c r="G2407" s="287"/>
      <c r="H2407" s="287"/>
      <c r="I2407" s="288"/>
      <c r="J2407" s="287"/>
      <c r="K2407" s="288"/>
      <c r="L2407" s="134"/>
      <c r="M2407" s="133"/>
      <c r="N2407" s="288"/>
      <c r="O2407" s="134"/>
      <c r="P2407" s="166"/>
      <c r="Q2407" s="289"/>
      <c r="R2407" s="165"/>
      <c r="S2407" s="290"/>
      <c r="T2407" s="290"/>
      <c r="U2407" s="290"/>
      <c r="V2407" s="290"/>
      <c r="W2407" s="166"/>
      <c r="X2407" s="135"/>
      <c r="Y2407" s="418">
        <f t="shared" si="410"/>
        <v>0</v>
      </c>
      <c r="Z2407" s="291">
        <f t="shared" si="411"/>
        <v>0</v>
      </c>
      <c r="AA2407" s="163"/>
      <c r="AB2407" s="177" t="str">
        <f t="shared" si="412"/>
        <v/>
      </c>
      <c r="AC2407" s="283" t="str">
        <f t="shared" si="413"/>
        <v/>
      </c>
      <c r="AD2407" s="283" t="str">
        <f t="shared" si="414"/>
        <v/>
      </c>
      <c r="AE2407" s="163"/>
      <c r="AF2407" s="162"/>
      <c r="AP2407" s="581"/>
    </row>
    <row r="2408" spans="1:42" s="141" customFormat="1">
      <c r="A2408" s="134">
        <v>2399</v>
      </c>
      <c r="B2408" s="286"/>
      <c r="C2408" s="146">
        <f t="shared" si="407"/>
        <v>0</v>
      </c>
      <c r="D2408" s="146">
        <f t="shared" si="408"/>
        <v>1</v>
      </c>
      <c r="E2408" s="146">
        <f t="shared" si="409"/>
        <v>1900</v>
      </c>
      <c r="F2408" s="287"/>
      <c r="G2408" s="287"/>
      <c r="H2408" s="287"/>
      <c r="I2408" s="288"/>
      <c r="J2408" s="287"/>
      <c r="K2408" s="288"/>
      <c r="L2408" s="134"/>
      <c r="M2408" s="133"/>
      <c r="N2408" s="288"/>
      <c r="O2408" s="134"/>
      <c r="P2408" s="166"/>
      <c r="Q2408" s="289"/>
      <c r="R2408" s="165"/>
      <c r="S2408" s="290"/>
      <c r="T2408" s="290"/>
      <c r="U2408" s="290"/>
      <c r="V2408" s="290"/>
      <c r="W2408" s="166"/>
      <c r="X2408" s="135"/>
      <c r="Y2408" s="418">
        <f t="shared" si="410"/>
        <v>0</v>
      </c>
      <c r="Z2408" s="291">
        <f t="shared" si="411"/>
        <v>0</v>
      </c>
      <c r="AA2408" s="163"/>
      <c r="AB2408" s="177" t="str">
        <f t="shared" si="412"/>
        <v/>
      </c>
      <c r="AC2408" s="283" t="str">
        <f t="shared" si="413"/>
        <v/>
      </c>
      <c r="AD2408" s="283" t="str">
        <f t="shared" si="414"/>
        <v/>
      </c>
      <c r="AE2408" s="163"/>
      <c r="AF2408" s="162"/>
      <c r="AP2408" s="581"/>
    </row>
    <row r="2409" spans="1:42" s="141" customFormat="1">
      <c r="A2409" s="134">
        <v>2400</v>
      </c>
      <c r="B2409" s="286"/>
      <c r="C2409" s="146">
        <f t="shared" si="407"/>
        <v>0</v>
      </c>
      <c r="D2409" s="146">
        <f t="shared" si="408"/>
        <v>1</v>
      </c>
      <c r="E2409" s="146">
        <f t="shared" si="409"/>
        <v>1900</v>
      </c>
      <c r="F2409" s="287"/>
      <c r="G2409" s="287"/>
      <c r="H2409" s="287"/>
      <c r="I2409" s="288"/>
      <c r="J2409" s="287"/>
      <c r="K2409" s="288"/>
      <c r="L2409" s="134"/>
      <c r="M2409" s="133"/>
      <c r="N2409" s="288"/>
      <c r="O2409" s="134"/>
      <c r="P2409" s="166"/>
      <c r="Q2409" s="289"/>
      <c r="R2409" s="165"/>
      <c r="S2409" s="290"/>
      <c r="T2409" s="290"/>
      <c r="U2409" s="290"/>
      <c r="V2409" s="290"/>
      <c r="W2409" s="166"/>
      <c r="X2409" s="135"/>
      <c r="Y2409" s="418">
        <f t="shared" si="410"/>
        <v>0</v>
      </c>
      <c r="Z2409" s="291">
        <f t="shared" si="411"/>
        <v>0</v>
      </c>
      <c r="AA2409" s="163"/>
      <c r="AB2409" s="177" t="str">
        <f t="shared" si="412"/>
        <v/>
      </c>
      <c r="AC2409" s="283" t="str">
        <f t="shared" si="413"/>
        <v/>
      </c>
      <c r="AD2409" s="283" t="str">
        <f t="shared" si="414"/>
        <v/>
      </c>
      <c r="AE2409" s="163"/>
      <c r="AF2409" s="162"/>
      <c r="AP2409" s="581"/>
    </row>
    <row r="2410" spans="1:42" s="141" customFormat="1">
      <c r="A2410" s="134">
        <v>2401</v>
      </c>
      <c r="B2410" s="286"/>
      <c r="C2410" s="146">
        <f t="shared" si="407"/>
        <v>0</v>
      </c>
      <c r="D2410" s="146">
        <f t="shared" si="408"/>
        <v>1</v>
      </c>
      <c r="E2410" s="146">
        <f t="shared" si="409"/>
        <v>1900</v>
      </c>
      <c r="F2410" s="287"/>
      <c r="G2410" s="287"/>
      <c r="H2410" s="287"/>
      <c r="I2410" s="288"/>
      <c r="J2410" s="287"/>
      <c r="K2410" s="288"/>
      <c r="L2410" s="134"/>
      <c r="M2410" s="133"/>
      <c r="N2410" s="288"/>
      <c r="O2410" s="134"/>
      <c r="P2410" s="166"/>
      <c r="Q2410" s="289"/>
      <c r="R2410" s="165"/>
      <c r="S2410" s="290"/>
      <c r="T2410" s="290"/>
      <c r="U2410" s="290"/>
      <c r="V2410" s="290"/>
      <c r="W2410" s="166"/>
      <c r="X2410" s="135"/>
      <c r="Y2410" s="418">
        <f t="shared" si="410"/>
        <v>0</v>
      </c>
      <c r="Z2410" s="291">
        <f t="shared" si="411"/>
        <v>0</v>
      </c>
      <c r="AA2410" s="163"/>
      <c r="AB2410" s="177" t="str">
        <f t="shared" si="412"/>
        <v/>
      </c>
      <c r="AC2410" s="283" t="str">
        <f t="shared" si="413"/>
        <v/>
      </c>
      <c r="AD2410" s="283" t="str">
        <f t="shared" si="414"/>
        <v/>
      </c>
      <c r="AE2410" s="163"/>
      <c r="AF2410" s="162"/>
      <c r="AP2410" s="581"/>
    </row>
    <row r="2411" spans="1:42" s="141" customFormat="1">
      <c r="A2411" s="134">
        <v>2402</v>
      </c>
      <c r="B2411" s="286"/>
      <c r="C2411" s="146">
        <f t="shared" si="407"/>
        <v>0</v>
      </c>
      <c r="D2411" s="146">
        <f t="shared" si="408"/>
        <v>1</v>
      </c>
      <c r="E2411" s="146">
        <f t="shared" si="409"/>
        <v>1900</v>
      </c>
      <c r="F2411" s="287"/>
      <c r="G2411" s="287"/>
      <c r="H2411" s="287"/>
      <c r="I2411" s="288"/>
      <c r="J2411" s="287"/>
      <c r="K2411" s="288"/>
      <c r="L2411" s="134"/>
      <c r="M2411" s="133"/>
      <c r="N2411" s="288"/>
      <c r="O2411" s="134"/>
      <c r="P2411" s="166"/>
      <c r="Q2411" s="289"/>
      <c r="R2411" s="165"/>
      <c r="S2411" s="290"/>
      <c r="T2411" s="290"/>
      <c r="U2411" s="290"/>
      <c r="V2411" s="290"/>
      <c r="W2411" s="166"/>
      <c r="X2411" s="135"/>
      <c r="Y2411" s="418">
        <f t="shared" si="410"/>
        <v>0</v>
      </c>
      <c r="Z2411" s="291">
        <f t="shared" si="411"/>
        <v>0</v>
      </c>
      <c r="AA2411" s="163"/>
      <c r="AB2411" s="177" t="str">
        <f t="shared" si="412"/>
        <v/>
      </c>
      <c r="AC2411" s="283" t="str">
        <f t="shared" si="413"/>
        <v/>
      </c>
      <c r="AD2411" s="283" t="str">
        <f t="shared" si="414"/>
        <v/>
      </c>
      <c r="AE2411" s="163"/>
      <c r="AF2411" s="162"/>
      <c r="AP2411" s="581"/>
    </row>
    <row r="2412" spans="1:42" s="141" customFormat="1">
      <c r="A2412" s="134">
        <v>2403</v>
      </c>
      <c r="B2412" s="286"/>
      <c r="C2412" s="146">
        <f t="shared" si="407"/>
        <v>0</v>
      </c>
      <c r="D2412" s="146">
        <f t="shared" si="408"/>
        <v>1</v>
      </c>
      <c r="E2412" s="146">
        <f t="shared" si="409"/>
        <v>1900</v>
      </c>
      <c r="F2412" s="287"/>
      <c r="G2412" s="287"/>
      <c r="H2412" s="287"/>
      <c r="I2412" s="288"/>
      <c r="J2412" s="287"/>
      <c r="K2412" s="288"/>
      <c r="L2412" s="134"/>
      <c r="M2412" s="133"/>
      <c r="N2412" s="288"/>
      <c r="O2412" s="134"/>
      <c r="P2412" s="166"/>
      <c r="Q2412" s="289"/>
      <c r="R2412" s="165"/>
      <c r="S2412" s="290"/>
      <c r="T2412" s="290"/>
      <c r="U2412" s="290"/>
      <c r="V2412" s="290"/>
      <c r="W2412" s="166"/>
      <c r="X2412" s="135"/>
      <c r="Y2412" s="418">
        <f t="shared" si="410"/>
        <v>0</v>
      </c>
      <c r="Z2412" s="291">
        <f t="shared" si="411"/>
        <v>0</v>
      </c>
      <c r="AA2412" s="163"/>
      <c r="AB2412" s="177" t="str">
        <f t="shared" si="412"/>
        <v/>
      </c>
      <c r="AC2412" s="283" t="str">
        <f t="shared" si="413"/>
        <v/>
      </c>
      <c r="AD2412" s="283" t="str">
        <f t="shared" si="414"/>
        <v/>
      </c>
      <c r="AE2412" s="163"/>
      <c r="AF2412" s="162"/>
      <c r="AP2412" s="581"/>
    </row>
    <row r="2413" spans="1:42" s="141" customFormat="1">
      <c r="A2413" s="134">
        <v>2404</v>
      </c>
      <c r="B2413" s="286"/>
      <c r="C2413" s="146">
        <f t="shared" si="407"/>
        <v>0</v>
      </c>
      <c r="D2413" s="146">
        <f t="shared" si="408"/>
        <v>1</v>
      </c>
      <c r="E2413" s="146">
        <f t="shared" si="409"/>
        <v>1900</v>
      </c>
      <c r="F2413" s="287"/>
      <c r="G2413" s="287"/>
      <c r="H2413" s="287"/>
      <c r="I2413" s="288"/>
      <c r="J2413" s="287"/>
      <c r="K2413" s="288"/>
      <c r="L2413" s="134"/>
      <c r="M2413" s="133"/>
      <c r="N2413" s="288"/>
      <c r="O2413" s="134"/>
      <c r="P2413" s="166"/>
      <c r="Q2413" s="289"/>
      <c r="R2413" s="165"/>
      <c r="S2413" s="290"/>
      <c r="T2413" s="290"/>
      <c r="U2413" s="290"/>
      <c r="V2413" s="290"/>
      <c r="W2413" s="166"/>
      <c r="X2413" s="135"/>
      <c r="Y2413" s="418">
        <f t="shared" si="410"/>
        <v>0</v>
      </c>
      <c r="Z2413" s="291">
        <f t="shared" si="411"/>
        <v>0</v>
      </c>
      <c r="AA2413" s="163"/>
      <c r="AB2413" s="177" t="str">
        <f t="shared" si="412"/>
        <v/>
      </c>
      <c r="AC2413" s="283" t="str">
        <f t="shared" si="413"/>
        <v/>
      </c>
      <c r="AD2413" s="283" t="str">
        <f t="shared" si="414"/>
        <v/>
      </c>
      <c r="AE2413" s="163"/>
      <c r="AF2413" s="162"/>
      <c r="AP2413" s="581"/>
    </row>
    <row r="2414" spans="1:42" s="141" customFormat="1">
      <c r="A2414" s="134">
        <v>2405</v>
      </c>
      <c r="B2414" s="286"/>
      <c r="C2414" s="146">
        <f t="shared" si="407"/>
        <v>0</v>
      </c>
      <c r="D2414" s="146">
        <f t="shared" si="408"/>
        <v>1</v>
      </c>
      <c r="E2414" s="146">
        <f t="shared" si="409"/>
        <v>1900</v>
      </c>
      <c r="F2414" s="287"/>
      <c r="G2414" s="287"/>
      <c r="H2414" s="287"/>
      <c r="I2414" s="288"/>
      <c r="J2414" s="287"/>
      <c r="K2414" s="288"/>
      <c r="L2414" s="134"/>
      <c r="M2414" s="133"/>
      <c r="N2414" s="288"/>
      <c r="O2414" s="134"/>
      <c r="P2414" s="166"/>
      <c r="Q2414" s="289"/>
      <c r="R2414" s="165"/>
      <c r="S2414" s="290"/>
      <c r="T2414" s="290"/>
      <c r="U2414" s="290"/>
      <c r="V2414" s="290"/>
      <c r="W2414" s="166"/>
      <c r="X2414" s="135"/>
      <c r="Y2414" s="418">
        <f t="shared" si="410"/>
        <v>0</v>
      </c>
      <c r="Z2414" s="291">
        <f t="shared" si="411"/>
        <v>0</v>
      </c>
      <c r="AA2414" s="163"/>
      <c r="AB2414" s="177" t="str">
        <f t="shared" si="412"/>
        <v/>
      </c>
      <c r="AC2414" s="283" t="str">
        <f t="shared" si="413"/>
        <v/>
      </c>
      <c r="AD2414" s="283" t="str">
        <f t="shared" si="414"/>
        <v/>
      </c>
      <c r="AE2414" s="163"/>
      <c r="AF2414" s="162"/>
      <c r="AP2414" s="581"/>
    </row>
    <row r="2415" spans="1:42" s="141" customFormat="1">
      <c r="A2415" s="134">
        <v>2406</v>
      </c>
      <c r="B2415" s="286"/>
      <c r="C2415" s="146">
        <f t="shared" si="407"/>
        <v>0</v>
      </c>
      <c r="D2415" s="146">
        <f t="shared" si="408"/>
        <v>1</v>
      </c>
      <c r="E2415" s="146">
        <f t="shared" si="409"/>
        <v>1900</v>
      </c>
      <c r="F2415" s="287"/>
      <c r="G2415" s="287"/>
      <c r="H2415" s="287"/>
      <c r="I2415" s="288"/>
      <c r="J2415" s="287"/>
      <c r="K2415" s="288"/>
      <c r="L2415" s="134"/>
      <c r="M2415" s="133"/>
      <c r="N2415" s="288"/>
      <c r="O2415" s="134"/>
      <c r="P2415" s="166"/>
      <c r="Q2415" s="289"/>
      <c r="R2415" s="165"/>
      <c r="S2415" s="290"/>
      <c r="T2415" s="290"/>
      <c r="U2415" s="290"/>
      <c r="V2415" s="290"/>
      <c r="W2415" s="166"/>
      <c r="X2415" s="135"/>
      <c r="Y2415" s="418">
        <f t="shared" si="410"/>
        <v>0</v>
      </c>
      <c r="Z2415" s="291">
        <f t="shared" si="411"/>
        <v>0</v>
      </c>
      <c r="AA2415" s="163"/>
      <c r="AB2415" s="177" t="str">
        <f t="shared" si="412"/>
        <v/>
      </c>
      <c r="AC2415" s="283" t="str">
        <f t="shared" si="413"/>
        <v/>
      </c>
      <c r="AD2415" s="283" t="str">
        <f t="shared" si="414"/>
        <v/>
      </c>
      <c r="AE2415" s="163"/>
      <c r="AF2415" s="162"/>
      <c r="AP2415" s="581"/>
    </row>
    <row r="2416" spans="1:42" s="141" customFormat="1">
      <c r="A2416" s="134">
        <v>2407</v>
      </c>
      <c r="B2416" s="286"/>
      <c r="C2416" s="146">
        <f t="shared" si="407"/>
        <v>0</v>
      </c>
      <c r="D2416" s="146">
        <f t="shared" si="408"/>
        <v>1</v>
      </c>
      <c r="E2416" s="146">
        <f t="shared" si="409"/>
        <v>1900</v>
      </c>
      <c r="F2416" s="287"/>
      <c r="G2416" s="287"/>
      <c r="H2416" s="287"/>
      <c r="I2416" s="288"/>
      <c r="J2416" s="287"/>
      <c r="K2416" s="288"/>
      <c r="L2416" s="134"/>
      <c r="M2416" s="133"/>
      <c r="N2416" s="288"/>
      <c r="O2416" s="134"/>
      <c r="P2416" s="166"/>
      <c r="Q2416" s="289"/>
      <c r="R2416" s="165"/>
      <c r="S2416" s="290"/>
      <c r="T2416" s="290"/>
      <c r="U2416" s="290"/>
      <c r="V2416" s="290"/>
      <c r="W2416" s="166"/>
      <c r="X2416" s="135"/>
      <c r="Y2416" s="418">
        <f t="shared" si="410"/>
        <v>0</v>
      </c>
      <c r="Z2416" s="291">
        <f t="shared" si="411"/>
        <v>0</v>
      </c>
      <c r="AA2416" s="163"/>
      <c r="AB2416" s="177" t="str">
        <f t="shared" si="412"/>
        <v/>
      </c>
      <c r="AC2416" s="283" t="str">
        <f t="shared" si="413"/>
        <v/>
      </c>
      <c r="AD2416" s="283" t="str">
        <f t="shared" si="414"/>
        <v/>
      </c>
      <c r="AE2416" s="163"/>
      <c r="AF2416" s="162"/>
      <c r="AP2416" s="581"/>
    </row>
    <row r="2417" spans="1:42" s="141" customFormat="1">
      <c r="A2417" s="134">
        <v>2408</v>
      </c>
      <c r="B2417" s="286"/>
      <c r="C2417" s="146">
        <f t="shared" si="407"/>
        <v>0</v>
      </c>
      <c r="D2417" s="146">
        <f t="shared" si="408"/>
        <v>1</v>
      </c>
      <c r="E2417" s="146">
        <f t="shared" si="409"/>
        <v>1900</v>
      </c>
      <c r="F2417" s="287"/>
      <c r="G2417" s="287"/>
      <c r="H2417" s="287"/>
      <c r="I2417" s="288"/>
      <c r="J2417" s="287"/>
      <c r="K2417" s="288"/>
      <c r="L2417" s="134"/>
      <c r="M2417" s="133"/>
      <c r="N2417" s="288"/>
      <c r="O2417" s="134"/>
      <c r="P2417" s="166"/>
      <c r="Q2417" s="289"/>
      <c r="R2417" s="165"/>
      <c r="S2417" s="290"/>
      <c r="T2417" s="290"/>
      <c r="U2417" s="290"/>
      <c r="V2417" s="290"/>
      <c r="W2417" s="166"/>
      <c r="X2417" s="135"/>
      <c r="Y2417" s="418">
        <f t="shared" si="410"/>
        <v>0</v>
      </c>
      <c r="Z2417" s="291">
        <f t="shared" si="411"/>
        <v>0</v>
      </c>
      <c r="AA2417" s="163"/>
      <c r="AB2417" s="177" t="str">
        <f t="shared" si="412"/>
        <v/>
      </c>
      <c r="AC2417" s="283" t="str">
        <f t="shared" si="413"/>
        <v/>
      </c>
      <c r="AD2417" s="283" t="str">
        <f t="shared" si="414"/>
        <v/>
      </c>
      <c r="AE2417" s="163"/>
      <c r="AF2417" s="162"/>
      <c r="AP2417" s="581"/>
    </row>
    <row r="2418" spans="1:42" s="141" customFormat="1">
      <c r="A2418" s="134">
        <v>2409</v>
      </c>
      <c r="B2418" s="286"/>
      <c r="C2418" s="146">
        <f t="shared" si="407"/>
        <v>0</v>
      </c>
      <c r="D2418" s="146">
        <f t="shared" si="408"/>
        <v>1</v>
      </c>
      <c r="E2418" s="146">
        <f t="shared" si="409"/>
        <v>1900</v>
      </c>
      <c r="F2418" s="287"/>
      <c r="G2418" s="287"/>
      <c r="H2418" s="287"/>
      <c r="I2418" s="288"/>
      <c r="J2418" s="287"/>
      <c r="K2418" s="288"/>
      <c r="L2418" s="134"/>
      <c r="M2418" s="133"/>
      <c r="N2418" s="288"/>
      <c r="O2418" s="134"/>
      <c r="P2418" s="166"/>
      <c r="Q2418" s="289"/>
      <c r="R2418" s="165"/>
      <c r="S2418" s="290"/>
      <c r="T2418" s="290"/>
      <c r="U2418" s="290"/>
      <c r="V2418" s="290"/>
      <c r="W2418" s="166"/>
      <c r="X2418" s="135"/>
      <c r="Y2418" s="418">
        <f t="shared" si="410"/>
        <v>0</v>
      </c>
      <c r="Z2418" s="291">
        <f t="shared" si="411"/>
        <v>0</v>
      </c>
      <c r="AA2418" s="163"/>
      <c r="AB2418" s="177" t="str">
        <f t="shared" si="412"/>
        <v/>
      </c>
      <c r="AC2418" s="283" t="str">
        <f t="shared" si="413"/>
        <v/>
      </c>
      <c r="AD2418" s="283" t="str">
        <f t="shared" si="414"/>
        <v/>
      </c>
      <c r="AE2418" s="163"/>
      <c r="AF2418" s="162"/>
      <c r="AP2418" s="581"/>
    </row>
    <row r="2419" spans="1:42" s="141" customFormat="1">
      <c r="A2419" s="134">
        <v>2410</v>
      </c>
      <c r="B2419" s="286"/>
      <c r="C2419" s="146">
        <f t="shared" si="407"/>
        <v>0</v>
      </c>
      <c r="D2419" s="146">
        <f t="shared" si="408"/>
        <v>1</v>
      </c>
      <c r="E2419" s="146">
        <f t="shared" si="409"/>
        <v>1900</v>
      </c>
      <c r="F2419" s="287"/>
      <c r="G2419" s="287"/>
      <c r="H2419" s="287"/>
      <c r="I2419" s="288"/>
      <c r="J2419" s="287"/>
      <c r="K2419" s="288"/>
      <c r="L2419" s="134"/>
      <c r="M2419" s="133"/>
      <c r="N2419" s="288"/>
      <c r="O2419" s="134"/>
      <c r="P2419" s="166"/>
      <c r="Q2419" s="289"/>
      <c r="R2419" s="165"/>
      <c r="S2419" s="290"/>
      <c r="T2419" s="290"/>
      <c r="U2419" s="290"/>
      <c r="V2419" s="290"/>
      <c r="W2419" s="166"/>
      <c r="X2419" s="135"/>
      <c r="Y2419" s="418">
        <f t="shared" si="410"/>
        <v>0</v>
      </c>
      <c r="Z2419" s="291">
        <f t="shared" si="411"/>
        <v>0</v>
      </c>
      <c r="AA2419" s="163"/>
      <c r="AB2419" s="177" t="str">
        <f t="shared" si="412"/>
        <v/>
      </c>
      <c r="AC2419" s="283" t="str">
        <f t="shared" si="413"/>
        <v/>
      </c>
      <c r="AD2419" s="283" t="str">
        <f t="shared" si="414"/>
        <v/>
      </c>
      <c r="AE2419" s="163"/>
      <c r="AF2419" s="162"/>
      <c r="AP2419" s="581"/>
    </row>
    <row r="2420" spans="1:42" s="141" customFormat="1">
      <c r="A2420" s="134">
        <v>2411</v>
      </c>
      <c r="B2420" s="286"/>
      <c r="C2420" s="146">
        <f t="shared" si="407"/>
        <v>0</v>
      </c>
      <c r="D2420" s="146">
        <f t="shared" si="408"/>
        <v>1</v>
      </c>
      <c r="E2420" s="146">
        <f t="shared" si="409"/>
        <v>1900</v>
      </c>
      <c r="F2420" s="287"/>
      <c r="G2420" s="287"/>
      <c r="H2420" s="287"/>
      <c r="I2420" s="288"/>
      <c r="J2420" s="287"/>
      <c r="K2420" s="288"/>
      <c r="L2420" s="134"/>
      <c r="M2420" s="133"/>
      <c r="N2420" s="288"/>
      <c r="O2420" s="134"/>
      <c r="P2420" s="166"/>
      <c r="Q2420" s="289"/>
      <c r="R2420" s="165"/>
      <c r="S2420" s="290"/>
      <c r="T2420" s="290"/>
      <c r="U2420" s="290"/>
      <c r="V2420" s="290"/>
      <c r="W2420" s="166"/>
      <c r="X2420" s="135"/>
      <c r="Y2420" s="418">
        <f t="shared" si="410"/>
        <v>0</v>
      </c>
      <c r="Z2420" s="291">
        <f t="shared" si="411"/>
        <v>0</v>
      </c>
      <c r="AA2420" s="163"/>
      <c r="AB2420" s="177" t="str">
        <f t="shared" si="412"/>
        <v/>
      </c>
      <c r="AC2420" s="283" t="str">
        <f t="shared" si="413"/>
        <v/>
      </c>
      <c r="AD2420" s="283" t="str">
        <f t="shared" si="414"/>
        <v/>
      </c>
      <c r="AE2420" s="163"/>
      <c r="AF2420" s="162"/>
      <c r="AP2420" s="581"/>
    </row>
    <row r="2421" spans="1:42" s="141" customFormat="1">
      <c r="A2421" s="134">
        <v>2412</v>
      </c>
      <c r="B2421" s="286"/>
      <c r="C2421" s="146">
        <f t="shared" si="407"/>
        <v>0</v>
      </c>
      <c r="D2421" s="146">
        <f t="shared" si="408"/>
        <v>1</v>
      </c>
      <c r="E2421" s="146">
        <f t="shared" si="409"/>
        <v>1900</v>
      </c>
      <c r="F2421" s="287"/>
      <c r="G2421" s="287"/>
      <c r="H2421" s="287"/>
      <c r="I2421" s="288"/>
      <c r="J2421" s="287"/>
      <c r="K2421" s="288"/>
      <c r="L2421" s="134"/>
      <c r="M2421" s="133"/>
      <c r="N2421" s="288"/>
      <c r="O2421" s="134"/>
      <c r="P2421" s="166"/>
      <c r="Q2421" s="289"/>
      <c r="R2421" s="165"/>
      <c r="S2421" s="290"/>
      <c r="T2421" s="290"/>
      <c r="U2421" s="290"/>
      <c r="V2421" s="290"/>
      <c r="W2421" s="166"/>
      <c r="X2421" s="135"/>
      <c r="Y2421" s="418">
        <f t="shared" si="410"/>
        <v>0</v>
      </c>
      <c r="Z2421" s="291">
        <f t="shared" si="411"/>
        <v>0</v>
      </c>
      <c r="AA2421" s="163"/>
      <c r="AB2421" s="177" t="str">
        <f t="shared" si="412"/>
        <v/>
      </c>
      <c r="AC2421" s="283" t="str">
        <f t="shared" si="413"/>
        <v/>
      </c>
      <c r="AD2421" s="283" t="str">
        <f t="shared" si="414"/>
        <v/>
      </c>
      <c r="AE2421" s="163"/>
      <c r="AF2421" s="162"/>
      <c r="AP2421" s="581"/>
    </row>
    <row r="2422" spans="1:42" s="141" customFormat="1">
      <c r="A2422" s="134">
        <v>2413</v>
      </c>
      <c r="B2422" s="286"/>
      <c r="C2422" s="146">
        <f t="shared" si="407"/>
        <v>0</v>
      </c>
      <c r="D2422" s="146">
        <f t="shared" si="408"/>
        <v>1</v>
      </c>
      <c r="E2422" s="146">
        <f t="shared" si="409"/>
        <v>1900</v>
      </c>
      <c r="F2422" s="287"/>
      <c r="G2422" s="287"/>
      <c r="H2422" s="287"/>
      <c r="I2422" s="288"/>
      <c r="J2422" s="287"/>
      <c r="K2422" s="288"/>
      <c r="L2422" s="134"/>
      <c r="M2422" s="133"/>
      <c r="N2422" s="288"/>
      <c r="O2422" s="134"/>
      <c r="P2422" s="166"/>
      <c r="Q2422" s="289"/>
      <c r="R2422" s="165"/>
      <c r="S2422" s="290"/>
      <c r="T2422" s="290"/>
      <c r="U2422" s="290"/>
      <c r="V2422" s="290"/>
      <c r="W2422" s="166"/>
      <c r="X2422" s="135"/>
      <c r="Y2422" s="418">
        <f t="shared" si="410"/>
        <v>0</v>
      </c>
      <c r="Z2422" s="291">
        <f t="shared" si="411"/>
        <v>0</v>
      </c>
      <c r="AA2422" s="163"/>
      <c r="AB2422" s="177" t="str">
        <f t="shared" si="412"/>
        <v/>
      </c>
      <c r="AC2422" s="283" t="str">
        <f t="shared" si="413"/>
        <v/>
      </c>
      <c r="AD2422" s="283" t="str">
        <f t="shared" si="414"/>
        <v/>
      </c>
      <c r="AE2422" s="163"/>
      <c r="AF2422" s="162"/>
      <c r="AP2422" s="581"/>
    </row>
    <row r="2423" spans="1:42" s="141" customFormat="1">
      <c r="A2423" s="134">
        <v>2414</v>
      </c>
      <c r="B2423" s="286"/>
      <c r="C2423" s="146">
        <f t="shared" si="407"/>
        <v>0</v>
      </c>
      <c r="D2423" s="146">
        <f t="shared" si="408"/>
        <v>1</v>
      </c>
      <c r="E2423" s="146">
        <f t="shared" si="409"/>
        <v>1900</v>
      </c>
      <c r="F2423" s="287"/>
      <c r="G2423" s="287"/>
      <c r="H2423" s="287"/>
      <c r="I2423" s="288"/>
      <c r="J2423" s="287"/>
      <c r="K2423" s="288"/>
      <c r="L2423" s="134"/>
      <c r="M2423" s="133"/>
      <c r="N2423" s="288"/>
      <c r="O2423" s="134"/>
      <c r="P2423" s="166"/>
      <c r="Q2423" s="289"/>
      <c r="R2423" s="165"/>
      <c r="S2423" s="290"/>
      <c r="T2423" s="290"/>
      <c r="U2423" s="290"/>
      <c r="V2423" s="290"/>
      <c r="W2423" s="166"/>
      <c r="X2423" s="135"/>
      <c r="Y2423" s="418">
        <f t="shared" si="410"/>
        <v>0</v>
      </c>
      <c r="Z2423" s="291">
        <f t="shared" si="411"/>
        <v>0</v>
      </c>
      <c r="AA2423" s="163"/>
      <c r="AB2423" s="177" t="str">
        <f t="shared" si="412"/>
        <v/>
      </c>
      <c r="AC2423" s="283" t="str">
        <f t="shared" si="413"/>
        <v/>
      </c>
      <c r="AD2423" s="283" t="str">
        <f t="shared" si="414"/>
        <v/>
      </c>
      <c r="AE2423" s="163"/>
      <c r="AF2423" s="162"/>
      <c r="AP2423" s="581"/>
    </row>
    <row r="2424" spans="1:42" s="141" customFormat="1">
      <c r="A2424" s="134">
        <v>2415</v>
      </c>
      <c r="B2424" s="286"/>
      <c r="C2424" s="146">
        <f t="shared" si="407"/>
        <v>0</v>
      </c>
      <c r="D2424" s="146">
        <f t="shared" si="408"/>
        <v>1</v>
      </c>
      <c r="E2424" s="146">
        <f t="shared" si="409"/>
        <v>1900</v>
      </c>
      <c r="F2424" s="287"/>
      <c r="G2424" s="287"/>
      <c r="H2424" s="287"/>
      <c r="I2424" s="288"/>
      <c r="J2424" s="287"/>
      <c r="K2424" s="288"/>
      <c r="L2424" s="134"/>
      <c r="M2424" s="133"/>
      <c r="N2424" s="288"/>
      <c r="O2424" s="134"/>
      <c r="P2424" s="166"/>
      <c r="Q2424" s="289"/>
      <c r="R2424" s="165"/>
      <c r="S2424" s="290"/>
      <c r="T2424" s="290"/>
      <c r="U2424" s="290"/>
      <c r="V2424" s="290"/>
      <c r="W2424" s="166"/>
      <c r="X2424" s="135"/>
      <c r="Y2424" s="418">
        <f t="shared" si="410"/>
        <v>0</v>
      </c>
      <c r="Z2424" s="291">
        <f t="shared" si="411"/>
        <v>0</v>
      </c>
      <c r="AA2424" s="163"/>
      <c r="AB2424" s="177" t="str">
        <f t="shared" si="412"/>
        <v/>
      </c>
      <c r="AC2424" s="283" t="str">
        <f t="shared" si="413"/>
        <v/>
      </c>
      <c r="AD2424" s="283" t="str">
        <f t="shared" si="414"/>
        <v/>
      </c>
      <c r="AE2424" s="163"/>
      <c r="AF2424" s="162"/>
      <c r="AP2424" s="581"/>
    </row>
    <row r="2425" spans="1:42" s="141" customFormat="1">
      <c r="A2425" s="134">
        <v>2416</v>
      </c>
      <c r="B2425" s="286"/>
      <c r="C2425" s="146">
        <f t="shared" si="407"/>
        <v>0</v>
      </c>
      <c r="D2425" s="146">
        <f t="shared" si="408"/>
        <v>1</v>
      </c>
      <c r="E2425" s="146">
        <f t="shared" si="409"/>
        <v>1900</v>
      </c>
      <c r="F2425" s="287"/>
      <c r="G2425" s="287"/>
      <c r="H2425" s="287"/>
      <c r="I2425" s="288"/>
      <c r="J2425" s="287"/>
      <c r="K2425" s="288"/>
      <c r="L2425" s="134"/>
      <c r="M2425" s="133"/>
      <c r="N2425" s="288"/>
      <c r="O2425" s="134"/>
      <c r="P2425" s="166"/>
      <c r="Q2425" s="289"/>
      <c r="R2425" s="165"/>
      <c r="S2425" s="290"/>
      <c r="T2425" s="290"/>
      <c r="U2425" s="290"/>
      <c r="V2425" s="290"/>
      <c r="W2425" s="166"/>
      <c r="X2425" s="135"/>
      <c r="Y2425" s="418">
        <f t="shared" si="410"/>
        <v>0</v>
      </c>
      <c r="Z2425" s="291">
        <f t="shared" si="411"/>
        <v>0</v>
      </c>
      <c r="AA2425" s="163"/>
      <c r="AB2425" s="177" t="str">
        <f t="shared" si="412"/>
        <v/>
      </c>
      <c r="AC2425" s="283" t="str">
        <f t="shared" si="413"/>
        <v/>
      </c>
      <c r="AD2425" s="283" t="str">
        <f t="shared" si="414"/>
        <v/>
      </c>
      <c r="AE2425" s="163"/>
      <c r="AF2425" s="162"/>
      <c r="AP2425" s="581"/>
    </row>
    <row r="2426" spans="1:42" s="141" customFormat="1">
      <c r="A2426" s="134">
        <v>2417</v>
      </c>
      <c r="B2426" s="286"/>
      <c r="C2426" s="146">
        <f t="shared" si="407"/>
        <v>0</v>
      </c>
      <c r="D2426" s="146">
        <f t="shared" si="408"/>
        <v>1</v>
      </c>
      <c r="E2426" s="146">
        <f t="shared" si="409"/>
        <v>1900</v>
      </c>
      <c r="F2426" s="287"/>
      <c r="G2426" s="287"/>
      <c r="H2426" s="287"/>
      <c r="I2426" s="288"/>
      <c r="J2426" s="287"/>
      <c r="K2426" s="288"/>
      <c r="L2426" s="134"/>
      <c r="M2426" s="133"/>
      <c r="N2426" s="288"/>
      <c r="O2426" s="134"/>
      <c r="P2426" s="166"/>
      <c r="Q2426" s="289"/>
      <c r="R2426" s="165"/>
      <c r="S2426" s="290"/>
      <c r="T2426" s="290"/>
      <c r="U2426" s="290"/>
      <c r="V2426" s="290"/>
      <c r="W2426" s="166"/>
      <c r="X2426" s="135"/>
      <c r="Y2426" s="418">
        <f t="shared" si="410"/>
        <v>0</v>
      </c>
      <c r="Z2426" s="291">
        <f t="shared" si="411"/>
        <v>0</v>
      </c>
      <c r="AA2426" s="163"/>
      <c r="AB2426" s="177" t="str">
        <f t="shared" si="412"/>
        <v/>
      </c>
      <c r="AC2426" s="283" t="str">
        <f t="shared" si="413"/>
        <v/>
      </c>
      <c r="AD2426" s="283" t="str">
        <f t="shared" si="414"/>
        <v/>
      </c>
      <c r="AE2426" s="163"/>
      <c r="AF2426" s="162"/>
      <c r="AP2426" s="581"/>
    </row>
    <row r="2427" spans="1:42" s="141" customFormat="1">
      <c r="A2427" s="134">
        <v>2418</v>
      </c>
      <c r="B2427" s="286"/>
      <c r="C2427" s="146">
        <f t="shared" si="407"/>
        <v>0</v>
      </c>
      <c r="D2427" s="146">
        <f t="shared" si="408"/>
        <v>1</v>
      </c>
      <c r="E2427" s="146">
        <f t="shared" si="409"/>
        <v>1900</v>
      </c>
      <c r="F2427" s="287"/>
      <c r="G2427" s="287"/>
      <c r="H2427" s="287"/>
      <c r="I2427" s="288"/>
      <c r="J2427" s="287"/>
      <c r="K2427" s="288"/>
      <c r="L2427" s="134"/>
      <c r="M2427" s="133"/>
      <c r="N2427" s="288"/>
      <c r="O2427" s="134"/>
      <c r="P2427" s="166"/>
      <c r="Q2427" s="289"/>
      <c r="R2427" s="165"/>
      <c r="S2427" s="290"/>
      <c r="T2427" s="290"/>
      <c r="U2427" s="290"/>
      <c r="V2427" s="290"/>
      <c r="W2427" s="166"/>
      <c r="X2427" s="135"/>
      <c r="Y2427" s="418">
        <f t="shared" si="410"/>
        <v>0</v>
      </c>
      <c r="Z2427" s="291">
        <f t="shared" si="411"/>
        <v>0</v>
      </c>
      <c r="AA2427" s="163"/>
      <c r="AB2427" s="177" t="str">
        <f t="shared" si="412"/>
        <v/>
      </c>
      <c r="AC2427" s="283" t="str">
        <f t="shared" si="413"/>
        <v/>
      </c>
      <c r="AD2427" s="283" t="str">
        <f t="shared" si="414"/>
        <v/>
      </c>
      <c r="AE2427" s="163"/>
      <c r="AF2427" s="162"/>
      <c r="AP2427" s="581"/>
    </row>
    <row r="2428" spans="1:42" s="141" customFormat="1">
      <c r="A2428" s="134">
        <v>2419</v>
      </c>
      <c r="B2428" s="286"/>
      <c r="C2428" s="146">
        <f t="shared" si="407"/>
        <v>0</v>
      </c>
      <c r="D2428" s="146">
        <f t="shared" si="408"/>
        <v>1</v>
      </c>
      <c r="E2428" s="146">
        <f t="shared" si="409"/>
        <v>1900</v>
      </c>
      <c r="F2428" s="287"/>
      <c r="G2428" s="287"/>
      <c r="H2428" s="287"/>
      <c r="I2428" s="288"/>
      <c r="J2428" s="287"/>
      <c r="K2428" s="288"/>
      <c r="L2428" s="134"/>
      <c r="M2428" s="133"/>
      <c r="N2428" s="288"/>
      <c r="O2428" s="134"/>
      <c r="P2428" s="166"/>
      <c r="Q2428" s="289"/>
      <c r="R2428" s="165"/>
      <c r="S2428" s="290"/>
      <c r="T2428" s="290"/>
      <c r="U2428" s="290"/>
      <c r="V2428" s="290"/>
      <c r="W2428" s="166"/>
      <c r="X2428" s="135"/>
      <c r="Y2428" s="418">
        <f t="shared" si="410"/>
        <v>0</v>
      </c>
      <c r="Z2428" s="291">
        <f t="shared" si="411"/>
        <v>0</v>
      </c>
      <c r="AA2428" s="163"/>
      <c r="AB2428" s="177" t="str">
        <f t="shared" si="412"/>
        <v/>
      </c>
      <c r="AC2428" s="283" t="str">
        <f t="shared" si="413"/>
        <v/>
      </c>
      <c r="AD2428" s="283" t="str">
        <f t="shared" si="414"/>
        <v/>
      </c>
      <c r="AE2428" s="163"/>
      <c r="AF2428" s="162"/>
      <c r="AP2428" s="581"/>
    </row>
    <row r="2429" spans="1:42" s="141" customFormat="1">
      <c r="A2429" s="134">
        <v>2420</v>
      </c>
      <c r="B2429" s="286"/>
      <c r="C2429" s="146">
        <f t="shared" si="407"/>
        <v>0</v>
      </c>
      <c r="D2429" s="146">
        <f t="shared" si="408"/>
        <v>1</v>
      </c>
      <c r="E2429" s="146">
        <f t="shared" si="409"/>
        <v>1900</v>
      </c>
      <c r="F2429" s="287"/>
      <c r="G2429" s="287"/>
      <c r="H2429" s="287"/>
      <c r="I2429" s="288"/>
      <c r="J2429" s="287"/>
      <c r="K2429" s="288"/>
      <c r="L2429" s="134"/>
      <c r="M2429" s="133"/>
      <c r="N2429" s="288"/>
      <c r="O2429" s="134"/>
      <c r="P2429" s="166"/>
      <c r="Q2429" s="289"/>
      <c r="R2429" s="165"/>
      <c r="S2429" s="290"/>
      <c r="T2429" s="290"/>
      <c r="U2429" s="290"/>
      <c r="V2429" s="290"/>
      <c r="W2429" s="166"/>
      <c r="X2429" s="135"/>
      <c r="Y2429" s="418">
        <f t="shared" si="410"/>
        <v>0</v>
      </c>
      <c r="Z2429" s="291">
        <f t="shared" si="411"/>
        <v>0</v>
      </c>
      <c r="AA2429" s="163"/>
      <c r="AB2429" s="177" t="str">
        <f t="shared" si="412"/>
        <v/>
      </c>
      <c r="AC2429" s="283" t="str">
        <f t="shared" si="413"/>
        <v/>
      </c>
      <c r="AD2429" s="283" t="str">
        <f t="shared" si="414"/>
        <v/>
      </c>
      <c r="AE2429" s="163"/>
      <c r="AF2429" s="162"/>
      <c r="AP2429" s="581"/>
    </row>
    <row r="2430" spans="1:42" s="141" customFormat="1">
      <c r="A2430" s="134">
        <v>2421</v>
      </c>
      <c r="B2430" s="286"/>
      <c r="C2430" s="146">
        <f t="shared" si="407"/>
        <v>0</v>
      </c>
      <c r="D2430" s="146">
        <f t="shared" si="408"/>
        <v>1</v>
      </c>
      <c r="E2430" s="146">
        <f t="shared" si="409"/>
        <v>1900</v>
      </c>
      <c r="F2430" s="287"/>
      <c r="G2430" s="287"/>
      <c r="H2430" s="287"/>
      <c r="I2430" s="288"/>
      <c r="J2430" s="287"/>
      <c r="K2430" s="288"/>
      <c r="L2430" s="134"/>
      <c r="M2430" s="133"/>
      <c r="N2430" s="288"/>
      <c r="O2430" s="134"/>
      <c r="P2430" s="166"/>
      <c r="Q2430" s="289"/>
      <c r="R2430" s="165"/>
      <c r="S2430" s="290"/>
      <c r="T2430" s="290"/>
      <c r="U2430" s="290"/>
      <c r="V2430" s="290"/>
      <c r="W2430" s="166"/>
      <c r="X2430" s="135"/>
      <c r="Y2430" s="418">
        <f t="shared" si="410"/>
        <v>0</v>
      </c>
      <c r="Z2430" s="291">
        <f t="shared" si="411"/>
        <v>0</v>
      </c>
      <c r="AA2430" s="163"/>
      <c r="AB2430" s="177" t="str">
        <f t="shared" si="412"/>
        <v/>
      </c>
      <c r="AC2430" s="283" t="str">
        <f t="shared" si="413"/>
        <v/>
      </c>
      <c r="AD2430" s="283" t="str">
        <f t="shared" si="414"/>
        <v/>
      </c>
      <c r="AE2430" s="163"/>
      <c r="AF2430" s="162"/>
      <c r="AP2430" s="581"/>
    </row>
    <row r="2431" spans="1:42" s="141" customFormat="1">
      <c r="A2431" s="134">
        <v>2422</v>
      </c>
      <c r="B2431" s="286"/>
      <c r="C2431" s="146">
        <f t="shared" si="407"/>
        <v>0</v>
      </c>
      <c r="D2431" s="146">
        <f t="shared" si="408"/>
        <v>1</v>
      </c>
      <c r="E2431" s="146">
        <f t="shared" si="409"/>
        <v>1900</v>
      </c>
      <c r="F2431" s="287"/>
      <c r="G2431" s="287"/>
      <c r="H2431" s="287"/>
      <c r="I2431" s="288"/>
      <c r="J2431" s="287"/>
      <c r="K2431" s="288"/>
      <c r="L2431" s="134"/>
      <c r="M2431" s="133"/>
      <c r="N2431" s="288"/>
      <c r="O2431" s="134"/>
      <c r="P2431" s="166"/>
      <c r="Q2431" s="289"/>
      <c r="R2431" s="165"/>
      <c r="S2431" s="290"/>
      <c r="T2431" s="290"/>
      <c r="U2431" s="290"/>
      <c r="V2431" s="290"/>
      <c r="W2431" s="166"/>
      <c r="X2431" s="135"/>
      <c r="Y2431" s="418">
        <f t="shared" si="410"/>
        <v>0</v>
      </c>
      <c r="Z2431" s="291">
        <f t="shared" si="411"/>
        <v>0</v>
      </c>
      <c r="AA2431" s="163"/>
      <c r="AB2431" s="177" t="str">
        <f t="shared" si="412"/>
        <v/>
      </c>
      <c r="AC2431" s="283" t="str">
        <f t="shared" si="413"/>
        <v/>
      </c>
      <c r="AD2431" s="283" t="str">
        <f t="shared" si="414"/>
        <v/>
      </c>
      <c r="AE2431" s="163"/>
      <c r="AF2431" s="162"/>
      <c r="AP2431" s="581"/>
    </row>
    <row r="2432" spans="1:42" s="141" customFormat="1">
      <c r="A2432" s="134">
        <v>2423</v>
      </c>
      <c r="B2432" s="286"/>
      <c r="C2432" s="146">
        <f t="shared" si="407"/>
        <v>0</v>
      </c>
      <c r="D2432" s="146">
        <f t="shared" si="408"/>
        <v>1</v>
      </c>
      <c r="E2432" s="146">
        <f t="shared" si="409"/>
        <v>1900</v>
      </c>
      <c r="F2432" s="287"/>
      <c r="G2432" s="287"/>
      <c r="H2432" s="287"/>
      <c r="I2432" s="288"/>
      <c r="J2432" s="287"/>
      <c r="K2432" s="288"/>
      <c r="L2432" s="134"/>
      <c r="M2432" s="133"/>
      <c r="N2432" s="288"/>
      <c r="O2432" s="134"/>
      <c r="P2432" s="166"/>
      <c r="Q2432" s="289"/>
      <c r="R2432" s="165"/>
      <c r="S2432" s="290"/>
      <c r="T2432" s="290"/>
      <c r="U2432" s="290"/>
      <c r="V2432" s="290"/>
      <c r="W2432" s="166"/>
      <c r="X2432" s="135"/>
      <c r="Y2432" s="418">
        <f t="shared" si="410"/>
        <v>0</v>
      </c>
      <c r="Z2432" s="291">
        <f t="shared" si="411"/>
        <v>0</v>
      </c>
      <c r="AA2432" s="163"/>
      <c r="AB2432" s="177" t="str">
        <f t="shared" si="412"/>
        <v/>
      </c>
      <c r="AC2432" s="283" t="str">
        <f t="shared" si="413"/>
        <v/>
      </c>
      <c r="AD2432" s="283" t="str">
        <f t="shared" si="414"/>
        <v/>
      </c>
      <c r="AE2432" s="163"/>
      <c r="AF2432" s="162"/>
      <c r="AP2432" s="581"/>
    </row>
    <row r="2433" spans="1:42" s="141" customFormat="1">
      <c r="A2433" s="134">
        <v>2424</v>
      </c>
      <c r="B2433" s="286"/>
      <c r="C2433" s="146">
        <f t="shared" si="407"/>
        <v>0</v>
      </c>
      <c r="D2433" s="146">
        <f t="shared" si="408"/>
        <v>1</v>
      </c>
      <c r="E2433" s="146">
        <f t="shared" si="409"/>
        <v>1900</v>
      </c>
      <c r="F2433" s="287"/>
      <c r="G2433" s="287"/>
      <c r="H2433" s="287"/>
      <c r="I2433" s="288"/>
      <c r="J2433" s="287"/>
      <c r="K2433" s="288"/>
      <c r="L2433" s="134"/>
      <c r="M2433" s="133"/>
      <c r="N2433" s="288"/>
      <c r="O2433" s="134"/>
      <c r="P2433" s="166"/>
      <c r="Q2433" s="289"/>
      <c r="R2433" s="165"/>
      <c r="S2433" s="290"/>
      <c r="T2433" s="290"/>
      <c r="U2433" s="290"/>
      <c r="V2433" s="290"/>
      <c r="W2433" s="166"/>
      <c r="X2433" s="135"/>
      <c r="Y2433" s="418">
        <f t="shared" si="410"/>
        <v>0</v>
      </c>
      <c r="Z2433" s="291">
        <f t="shared" si="411"/>
        <v>0</v>
      </c>
      <c r="AA2433" s="163"/>
      <c r="AB2433" s="177" t="str">
        <f t="shared" si="412"/>
        <v/>
      </c>
      <c r="AC2433" s="283" t="str">
        <f t="shared" si="413"/>
        <v/>
      </c>
      <c r="AD2433" s="283" t="str">
        <f t="shared" si="414"/>
        <v/>
      </c>
      <c r="AE2433" s="163"/>
      <c r="AF2433" s="162"/>
      <c r="AP2433" s="581"/>
    </row>
    <row r="2434" spans="1:42" s="141" customFormat="1">
      <c r="A2434" s="134">
        <v>2425</v>
      </c>
      <c r="B2434" s="286"/>
      <c r="C2434" s="146">
        <f t="shared" si="407"/>
        <v>0</v>
      </c>
      <c r="D2434" s="146">
        <f t="shared" si="408"/>
        <v>1</v>
      </c>
      <c r="E2434" s="146">
        <f t="shared" si="409"/>
        <v>1900</v>
      </c>
      <c r="F2434" s="287"/>
      <c r="G2434" s="287"/>
      <c r="H2434" s="287"/>
      <c r="I2434" s="288"/>
      <c r="J2434" s="287"/>
      <c r="K2434" s="288"/>
      <c r="L2434" s="134"/>
      <c r="M2434" s="133"/>
      <c r="N2434" s="288"/>
      <c r="O2434" s="134"/>
      <c r="P2434" s="166"/>
      <c r="Q2434" s="289"/>
      <c r="R2434" s="165"/>
      <c r="S2434" s="290"/>
      <c r="T2434" s="290"/>
      <c r="U2434" s="290"/>
      <c r="V2434" s="290"/>
      <c r="W2434" s="166"/>
      <c r="X2434" s="135"/>
      <c r="Y2434" s="418">
        <f t="shared" si="410"/>
        <v>0</v>
      </c>
      <c r="Z2434" s="291">
        <f t="shared" si="411"/>
        <v>0</v>
      </c>
      <c r="AA2434" s="163"/>
      <c r="AB2434" s="177" t="str">
        <f t="shared" si="412"/>
        <v/>
      </c>
      <c r="AC2434" s="283" t="str">
        <f t="shared" si="413"/>
        <v/>
      </c>
      <c r="AD2434" s="283" t="str">
        <f t="shared" si="414"/>
        <v/>
      </c>
      <c r="AE2434" s="163"/>
      <c r="AF2434" s="162"/>
      <c r="AP2434" s="581"/>
    </row>
    <row r="2435" spans="1:42" s="141" customFormat="1">
      <c r="A2435" s="134">
        <v>2426</v>
      </c>
      <c r="B2435" s="286"/>
      <c r="C2435" s="146">
        <f t="shared" si="407"/>
        <v>0</v>
      </c>
      <c r="D2435" s="146">
        <f t="shared" si="408"/>
        <v>1</v>
      </c>
      <c r="E2435" s="146">
        <f t="shared" si="409"/>
        <v>1900</v>
      </c>
      <c r="F2435" s="287"/>
      <c r="G2435" s="287"/>
      <c r="H2435" s="287"/>
      <c r="I2435" s="288"/>
      <c r="J2435" s="287"/>
      <c r="K2435" s="288"/>
      <c r="L2435" s="134"/>
      <c r="M2435" s="133"/>
      <c r="N2435" s="288"/>
      <c r="O2435" s="134"/>
      <c r="P2435" s="166"/>
      <c r="Q2435" s="289"/>
      <c r="R2435" s="165"/>
      <c r="S2435" s="290"/>
      <c r="T2435" s="290"/>
      <c r="U2435" s="290"/>
      <c r="V2435" s="290"/>
      <c r="W2435" s="166"/>
      <c r="X2435" s="135"/>
      <c r="Y2435" s="418">
        <f t="shared" si="410"/>
        <v>0</v>
      </c>
      <c r="Z2435" s="291">
        <f t="shared" si="411"/>
        <v>0</v>
      </c>
      <c r="AA2435" s="163"/>
      <c r="AB2435" s="177" t="str">
        <f t="shared" si="412"/>
        <v/>
      </c>
      <c r="AC2435" s="283" t="str">
        <f t="shared" si="413"/>
        <v/>
      </c>
      <c r="AD2435" s="283" t="str">
        <f t="shared" si="414"/>
        <v/>
      </c>
      <c r="AE2435" s="163"/>
      <c r="AF2435" s="162"/>
      <c r="AP2435" s="581"/>
    </row>
    <row r="2436" spans="1:42" s="141" customFormat="1">
      <c r="A2436" s="134">
        <v>2427</v>
      </c>
      <c r="B2436" s="286"/>
      <c r="C2436" s="146">
        <f t="shared" si="407"/>
        <v>0</v>
      </c>
      <c r="D2436" s="146">
        <f t="shared" si="408"/>
        <v>1</v>
      </c>
      <c r="E2436" s="146">
        <f t="shared" si="409"/>
        <v>1900</v>
      </c>
      <c r="F2436" s="287"/>
      <c r="G2436" s="287"/>
      <c r="H2436" s="287"/>
      <c r="I2436" s="288"/>
      <c r="J2436" s="287"/>
      <c r="K2436" s="288"/>
      <c r="L2436" s="134"/>
      <c r="M2436" s="133"/>
      <c r="N2436" s="288"/>
      <c r="O2436" s="134"/>
      <c r="P2436" s="166"/>
      <c r="Q2436" s="289"/>
      <c r="R2436" s="165"/>
      <c r="S2436" s="290"/>
      <c r="T2436" s="290"/>
      <c r="U2436" s="290"/>
      <c r="V2436" s="290"/>
      <c r="W2436" s="166"/>
      <c r="X2436" s="135"/>
      <c r="Y2436" s="418">
        <f t="shared" si="410"/>
        <v>0</v>
      </c>
      <c r="Z2436" s="291">
        <f t="shared" si="411"/>
        <v>0</v>
      </c>
      <c r="AA2436" s="163"/>
      <c r="AB2436" s="177" t="str">
        <f t="shared" si="412"/>
        <v/>
      </c>
      <c r="AC2436" s="283" t="str">
        <f t="shared" si="413"/>
        <v/>
      </c>
      <c r="AD2436" s="283" t="str">
        <f t="shared" si="414"/>
        <v/>
      </c>
      <c r="AE2436" s="163"/>
      <c r="AF2436" s="162"/>
      <c r="AP2436" s="581"/>
    </row>
    <row r="2437" spans="1:42" s="141" customFormat="1">
      <c r="A2437" s="134">
        <v>2428</v>
      </c>
      <c r="B2437" s="286"/>
      <c r="C2437" s="146">
        <f t="shared" si="407"/>
        <v>0</v>
      </c>
      <c r="D2437" s="146">
        <f t="shared" si="408"/>
        <v>1</v>
      </c>
      <c r="E2437" s="146">
        <f t="shared" si="409"/>
        <v>1900</v>
      </c>
      <c r="F2437" s="287"/>
      <c r="G2437" s="287"/>
      <c r="H2437" s="287"/>
      <c r="I2437" s="288"/>
      <c r="J2437" s="287"/>
      <c r="K2437" s="288"/>
      <c r="L2437" s="134"/>
      <c r="M2437" s="133"/>
      <c r="N2437" s="288"/>
      <c r="O2437" s="134"/>
      <c r="P2437" s="166"/>
      <c r="Q2437" s="289"/>
      <c r="R2437" s="165"/>
      <c r="S2437" s="290"/>
      <c r="T2437" s="290"/>
      <c r="U2437" s="290"/>
      <c r="V2437" s="290"/>
      <c r="W2437" s="166"/>
      <c r="X2437" s="135"/>
      <c r="Y2437" s="418">
        <f t="shared" si="410"/>
        <v>0</v>
      </c>
      <c r="Z2437" s="291">
        <f t="shared" si="411"/>
        <v>0</v>
      </c>
      <c r="AA2437" s="163"/>
      <c r="AB2437" s="177" t="str">
        <f t="shared" si="412"/>
        <v/>
      </c>
      <c r="AC2437" s="283" t="str">
        <f t="shared" si="413"/>
        <v/>
      </c>
      <c r="AD2437" s="283" t="str">
        <f t="shared" si="414"/>
        <v/>
      </c>
      <c r="AE2437" s="163"/>
      <c r="AF2437" s="162"/>
      <c r="AP2437" s="581"/>
    </row>
    <row r="2438" spans="1:42" s="141" customFormat="1">
      <c r="A2438" s="134">
        <v>2429</v>
      </c>
      <c r="B2438" s="286"/>
      <c r="C2438" s="146">
        <f t="shared" si="407"/>
        <v>0</v>
      </c>
      <c r="D2438" s="146">
        <f t="shared" si="408"/>
        <v>1</v>
      </c>
      <c r="E2438" s="146">
        <f t="shared" si="409"/>
        <v>1900</v>
      </c>
      <c r="F2438" s="287"/>
      <c r="G2438" s="287"/>
      <c r="H2438" s="287"/>
      <c r="I2438" s="288"/>
      <c r="J2438" s="287"/>
      <c r="K2438" s="288"/>
      <c r="L2438" s="134"/>
      <c r="M2438" s="133"/>
      <c r="N2438" s="288"/>
      <c r="O2438" s="134"/>
      <c r="P2438" s="166"/>
      <c r="Q2438" s="289"/>
      <c r="R2438" s="165"/>
      <c r="S2438" s="290"/>
      <c r="T2438" s="290"/>
      <c r="U2438" s="290"/>
      <c r="V2438" s="290"/>
      <c r="W2438" s="166"/>
      <c r="X2438" s="135"/>
      <c r="Y2438" s="418">
        <f t="shared" si="410"/>
        <v>0</v>
      </c>
      <c r="Z2438" s="291">
        <f t="shared" si="411"/>
        <v>0</v>
      </c>
      <c r="AA2438" s="163"/>
      <c r="AB2438" s="177" t="str">
        <f t="shared" si="412"/>
        <v/>
      </c>
      <c r="AC2438" s="283" t="str">
        <f t="shared" si="413"/>
        <v/>
      </c>
      <c r="AD2438" s="283" t="str">
        <f t="shared" si="414"/>
        <v/>
      </c>
      <c r="AE2438" s="163"/>
      <c r="AF2438" s="162"/>
      <c r="AP2438" s="581"/>
    </row>
    <row r="2439" spans="1:42" s="141" customFormat="1">
      <c r="A2439" s="134">
        <v>2430</v>
      </c>
      <c r="B2439" s="286"/>
      <c r="C2439" s="146">
        <f t="shared" si="407"/>
        <v>0</v>
      </c>
      <c r="D2439" s="146">
        <f t="shared" si="408"/>
        <v>1</v>
      </c>
      <c r="E2439" s="146">
        <f t="shared" si="409"/>
        <v>1900</v>
      </c>
      <c r="F2439" s="287"/>
      <c r="G2439" s="287"/>
      <c r="H2439" s="287"/>
      <c r="I2439" s="288"/>
      <c r="J2439" s="287"/>
      <c r="K2439" s="288"/>
      <c r="L2439" s="134"/>
      <c r="M2439" s="133"/>
      <c r="N2439" s="288"/>
      <c r="O2439" s="134"/>
      <c r="P2439" s="166"/>
      <c r="Q2439" s="289"/>
      <c r="R2439" s="165"/>
      <c r="S2439" s="290"/>
      <c r="T2439" s="290"/>
      <c r="U2439" s="290"/>
      <c r="V2439" s="290"/>
      <c r="W2439" s="166"/>
      <c r="X2439" s="135"/>
      <c r="Y2439" s="418">
        <f t="shared" si="410"/>
        <v>0</v>
      </c>
      <c r="Z2439" s="291">
        <f t="shared" si="411"/>
        <v>0</v>
      </c>
      <c r="AA2439" s="163"/>
      <c r="AB2439" s="177" t="str">
        <f t="shared" si="412"/>
        <v/>
      </c>
      <c r="AC2439" s="283" t="str">
        <f t="shared" si="413"/>
        <v/>
      </c>
      <c r="AD2439" s="283" t="str">
        <f t="shared" si="414"/>
        <v/>
      </c>
      <c r="AE2439" s="163"/>
      <c r="AF2439" s="162"/>
      <c r="AP2439" s="581"/>
    </row>
    <row r="2440" spans="1:42" s="141" customFormat="1">
      <c r="A2440" s="134">
        <v>2431</v>
      </c>
      <c r="B2440" s="286"/>
      <c r="C2440" s="146">
        <f t="shared" si="407"/>
        <v>0</v>
      </c>
      <c r="D2440" s="146">
        <f t="shared" si="408"/>
        <v>1</v>
      </c>
      <c r="E2440" s="146">
        <f t="shared" si="409"/>
        <v>1900</v>
      </c>
      <c r="F2440" s="287"/>
      <c r="G2440" s="287"/>
      <c r="H2440" s="287"/>
      <c r="I2440" s="288"/>
      <c r="J2440" s="287"/>
      <c r="K2440" s="288"/>
      <c r="L2440" s="134"/>
      <c r="M2440" s="133"/>
      <c r="N2440" s="288"/>
      <c r="O2440" s="134"/>
      <c r="P2440" s="166"/>
      <c r="Q2440" s="289"/>
      <c r="R2440" s="165"/>
      <c r="S2440" s="290"/>
      <c r="T2440" s="290"/>
      <c r="U2440" s="290"/>
      <c r="V2440" s="290"/>
      <c r="W2440" s="166"/>
      <c r="X2440" s="135"/>
      <c r="Y2440" s="418">
        <f t="shared" si="410"/>
        <v>0</v>
      </c>
      <c r="Z2440" s="291">
        <f t="shared" si="411"/>
        <v>0</v>
      </c>
      <c r="AA2440" s="163"/>
      <c r="AB2440" s="177" t="str">
        <f t="shared" si="412"/>
        <v/>
      </c>
      <c r="AC2440" s="283" t="str">
        <f t="shared" si="413"/>
        <v/>
      </c>
      <c r="AD2440" s="283" t="str">
        <f t="shared" si="414"/>
        <v/>
      </c>
      <c r="AE2440" s="163"/>
      <c r="AF2440" s="162"/>
      <c r="AP2440" s="581"/>
    </row>
    <row r="2441" spans="1:42" s="141" customFormat="1">
      <c r="A2441" s="134">
        <v>2432</v>
      </c>
      <c r="B2441" s="286"/>
      <c r="C2441" s="146">
        <f t="shared" si="407"/>
        <v>0</v>
      </c>
      <c r="D2441" s="146">
        <f t="shared" si="408"/>
        <v>1</v>
      </c>
      <c r="E2441" s="146">
        <f t="shared" si="409"/>
        <v>1900</v>
      </c>
      <c r="F2441" s="287"/>
      <c r="G2441" s="287"/>
      <c r="H2441" s="287"/>
      <c r="I2441" s="288"/>
      <c r="J2441" s="287"/>
      <c r="K2441" s="288"/>
      <c r="L2441" s="134"/>
      <c r="M2441" s="133"/>
      <c r="N2441" s="288"/>
      <c r="O2441" s="134"/>
      <c r="P2441" s="166"/>
      <c r="Q2441" s="289"/>
      <c r="R2441" s="165"/>
      <c r="S2441" s="290"/>
      <c r="T2441" s="290"/>
      <c r="U2441" s="290"/>
      <c r="V2441" s="290"/>
      <c r="W2441" s="166"/>
      <c r="X2441" s="135"/>
      <c r="Y2441" s="418">
        <f t="shared" si="410"/>
        <v>0</v>
      </c>
      <c r="Z2441" s="291">
        <f t="shared" si="411"/>
        <v>0</v>
      </c>
      <c r="AA2441" s="163"/>
      <c r="AB2441" s="177" t="str">
        <f t="shared" si="412"/>
        <v/>
      </c>
      <c r="AC2441" s="283" t="str">
        <f t="shared" si="413"/>
        <v/>
      </c>
      <c r="AD2441" s="283" t="str">
        <f t="shared" si="414"/>
        <v/>
      </c>
      <c r="AE2441" s="163"/>
      <c r="AF2441" s="162"/>
      <c r="AP2441" s="581"/>
    </row>
    <row r="2442" spans="1:42" s="141" customFormat="1">
      <c r="A2442" s="134">
        <v>2433</v>
      </c>
      <c r="B2442" s="286"/>
      <c r="C2442" s="146">
        <f t="shared" si="407"/>
        <v>0</v>
      </c>
      <c r="D2442" s="146">
        <f t="shared" si="408"/>
        <v>1</v>
      </c>
      <c r="E2442" s="146">
        <f t="shared" si="409"/>
        <v>1900</v>
      </c>
      <c r="F2442" s="287"/>
      <c r="G2442" s="287"/>
      <c r="H2442" s="287"/>
      <c r="I2442" s="288"/>
      <c r="J2442" s="287"/>
      <c r="K2442" s="288"/>
      <c r="L2442" s="134"/>
      <c r="M2442" s="133"/>
      <c r="N2442" s="288"/>
      <c r="O2442" s="134"/>
      <c r="P2442" s="166"/>
      <c r="Q2442" s="289"/>
      <c r="R2442" s="165"/>
      <c r="S2442" s="290"/>
      <c r="T2442" s="290"/>
      <c r="U2442" s="290"/>
      <c r="V2442" s="290"/>
      <c r="W2442" s="166"/>
      <c r="X2442" s="135"/>
      <c r="Y2442" s="418">
        <f t="shared" si="410"/>
        <v>0</v>
      </c>
      <c r="Z2442" s="291">
        <f t="shared" si="411"/>
        <v>0</v>
      </c>
      <c r="AA2442" s="163"/>
      <c r="AB2442" s="177" t="str">
        <f t="shared" si="412"/>
        <v/>
      </c>
      <c r="AC2442" s="283" t="str">
        <f t="shared" si="413"/>
        <v/>
      </c>
      <c r="AD2442" s="283" t="str">
        <f t="shared" si="414"/>
        <v/>
      </c>
      <c r="AE2442" s="163"/>
      <c r="AF2442" s="162"/>
      <c r="AP2442" s="581"/>
    </row>
    <row r="2443" spans="1:42" s="141" customFormat="1">
      <c r="A2443" s="134">
        <v>2434</v>
      </c>
      <c r="B2443" s="286"/>
      <c r="C2443" s="146">
        <f t="shared" ref="C2443:C2506" si="415">DAY(B2443)</f>
        <v>0</v>
      </c>
      <c r="D2443" s="146">
        <f t="shared" ref="D2443:D2506" si="416">MONTH(B2443)</f>
        <v>1</v>
      </c>
      <c r="E2443" s="146">
        <f t="shared" ref="E2443:E2506" si="417">YEAR(B2443)</f>
        <v>1900</v>
      </c>
      <c r="F2443" s="287"/>
      <c r="G2443" s="287"/>
      <c r="H2443" s="287"/>
      <c r="I2443" s="288"/>
      <c r="J2443" s="287"/>
      <c r="K2443" s="288"/>
      <c r="L2443" s="134"/>
      <c r="M2443" s="133"/>
      <c r="N2443" s="288"/>
      <c r="O2443" s="134"/>
      <c r="P2443" s="166"/>
      <c r="Q2443" s="289"/>
      <c r="R2443" s="165"/>
      <c r="S2443" s="290"/>
      <c r="T2443" s="290"/>
      <c r="U2443" s="290"/>
      <c r="V2443" s="290"/>
      <c r="W2443" s="166"/>
      <c r="X2443" s="135"/>
      <c r="Y2443" s="418">
        <f t="shared" ref="Y2443:Y2506" si="418">X2443*U2443</f>
        <v>0</v>
      </c>
      <c r="Z2443" s="291">
        <f t="shared" ref="Z2443:Z2506" si="419">Y2443*1.1</f>
        <v>0</v>
      </c>
      <c r="AA2443" s="163"/>
      <c r="AB2443" s="177" t="str">
        <f t="shared" ref="AB2443:AB2506" si="420">IF(S2443="","",IF(S2443-U2443=0,"Full","No"))</f>
        <v/>
      </c>
      <c r="AC2443" s="283" t="str">
        <f t="shared" ref="AC2443:AC2506" si="421">IF(AND(S2443&gt;U2443,V2443=0),"Lost",IF(AND(S2443&gt;U2443,V2443&lt;(S2443-U2443)),"Lost",""))</f>
        <v/>
      </c>
      <c r="AD2443" s="283" t="str">
        <f t="shared" ref="AD2443:AD2506" si="422">IF(AND(S2443&gt;U2443,V2443=0),S2443-U2443,IF(AND(S2443&gt;U2443,V2443&lt;(S2443-U2443)),S2443-(U2443+V2443),""))</f>
        <v/>
      </c>
      <c r="AE2443" s="163"/>
      <c r="AF2443" s="162"/>
      <c r="AP2443" s="581"/>
    </row>
    <row r="2444" spans="1:42" s="141" customFormat="1">
      <c r="A2444" s="134">
        <v>2435</v>
      </c>
      <c r="B2444" s="286"/>
      <c r="C2444" s="146">
        <f t="shared" si="415"/>
        <v>0</v>
      </c>
      <c r="D2444" s="146">
        <f t="shared" si="416"/>
        <v>1</v>
      </c>
      <c r="E2444" s="146">
        <f t="shared" si="417"/>
        <v>1900</v>
      </c>
      <c r="F2444" s="287"/>
      <c r="G2444" s="287"/>
      <c r="H2444" s="287"/>
      <c r="I2444" s="288"/>
      <c r="J2444" s="287"/>
      <c r="K2444" s="288"/>
      <c r="L2444" s="134"/>
      <c r="M2444" s="133"/>
      <c r="N2444" s="288"/>
      <c r="O2444" s="134"/>
      <c r="P2444" s="166"/>
      <c r="Q2444" s="289"/>
      <c r="R2444" s="165"/>
      <c r="S2444" s="290"/>
      <c r="T2444" s="290"/>
      <c r="U2444" s="290"/>
      <c r="V2444" s="290"/>
      <c r="W2444" s="166"/>
      <c r="X2444" s="135"/>
      <c r="Y2444" s="418">
        <f t="shared" si="418"/>
        <v>0</v>
      </c>
      <c r="Z2444" s="291">
        <f t="shared" si="419"/>
        <v>0</v>
      </c>
      <c r="AA2444" s="163"/>
      <c r="AB2444" s="177" t="str">
        <f t="shared" si="420"/>
        <v/>
      </c>
      <c r="AC2444" s="283" t="str">
        <f t="shared" si="421"/>
        <v/>
      </c>
      <c r="AD2444" s="283" t="str">
        <f t="shared" si="422"/>
        <v/>
      </c>
      <c r="AE2444" s="163"/>
      <c r="AF2444" s="162"/>
      <c r="AP2444" s="581"/>
    </row>
    <row r="2445" spans="1:42" s="141" customFormat="1">
      <c r="A2445" s="134">
        <v>2436</v>
      </c>
      <c r="B2445" s="286"/>
      <c r="C2445" s="146">
        <f t="shared" si="415"/>
        <v>0</v>
      </c>
      <c r="D2445" s="146">
        <f t="shared" si="416"/>
        <v>1</v>
      </c>
      <c r="E2445" s="146">
        <f t="shared" si="417"/>
        <v>1900</v>
      </c>
      <c r="F2445" s="287"/>
      <c r="G2445" s="287"/>
      <c r="H2445" s="287"/>
      <c r="I2445" s="288"/>
      <c r="J2445" s="287"/>
      <c r="K2445" s="288"/>
      <c r="L2445" s="134"/>
      <c r="M2445" s="133"/>
      <c r="N2445" s="288"/>
      <c r="O2445" s="134"/>
      <c r="P2445" s="166"/>
      <c r="Q2445" s="289"/>
      <c r="R2445" s="165"/>
      <c r="S2445" s="290"/>
      <c r="T2445" s="290"/>
      <c r="U2445" s="290"/>
      <c r="V2445" s="290"/>
      <c r="W2445" s="166"/>
      <c r="X2445" s="135"/>
      <c r="Y2445" s="418">
        <f t="shared" si="418"/>
        <v>0</v>
      </c>
      <c r="Z2445" s="291">
        <f t="shared" si="419"/>
        <v>0</v>
      </c>
      <c r="AA2445" s="163"/>
      <c r="AB2445" s="177" t="str">
        <f t="shared" si="420"/>
        <v/>
      </c>
      <c r="AC2445" s="283" t="str">
        <f t="shared" si="421"/>
        <v/>
      </c>
      <c r="AD2445" s="283" t="str">
        <f t="shared" si="422"/>
        <v/>
      </c>
      <c r="AE2445" s="163"/>
      <c r="AF2445" s="162"/>
      <c r="AP2445" s="581"/>
    </row>
    <row r="2446" spans="1:42" s="141" customFormat="1">
      <c r="A2446" s="134">
        <v>2437</v>
      </c>
      <c r="B2446" s="286"/>
      <c r="C2446" s="146">
        <f t="shared" si="415"/>
        <v>0</v>
      </c>
      <c r="D2446" s="146">
        <f t="shared" si="416"/>
        <v>1</v>
      </c>
      <c r="E2446" s="146">
        <f t="shared" si="417"/>
        <v>1900</v>
      </c>
      <c r="F2446" s="287"/>
      <c r="G2446" s="287"/>
      <c r="H2446" s="287"/>
      <c r="I2446" s="288"/>
      <c r="J2446" s="287"/>
      <c r="K2446" s="288"/>
      <c r="L2446" s="134"/>
      <c r="M2446" s="133"/>
      <c r="N2446" s="288"/>
      <c r="O2446" s="134"/>
      <c r="P2446" s="166"/>
      <c r="Q2446" s="289"/>
      <c r="R2446" s="165"/>
      <c r="S2446" s="290"/>
      <c r="T2446" s="290"/>
      <c r="U2446" s="290"/>
      <c r="V2446" s="290"/>
      <c r="W2446" s="166"/>
      <c r="X2446" s="135"/>
      <c r="Y2446" s="418">
        <f t="shared" si="418"/>
        <v>0</v>
      </c>
      <c r="Z2446" s="291">
        <f t="shared" si="419"/>
        <v>0</v>
      </c>
      <c r="AA2446" s="163"/>
      <c r="AB2446" s="177" t="str">
        <f t="shared" si="420"/>
        <v/>
      </c>
      <c r="AC2446" s="283" t="str">
        <f t="shared" si="421"/>
        <v/>
      </c>
      <c r="AD2446" s="283" t="str">
        <f t="shared" si="422"/>
        <v/>
      </c>
      <c r="AE2446" s="163"/>
      <c r="AF2446" s="162"/>
      <c r="AP2446" s="581"/>
    </row>
    <row r="2447" spans="1:42" s="141" customFormat="1">
      <c r="A2447" s="134">
        <v>2438</v>
      </c>
      <c r="B2447" s="286"/>
      <c r="C2447" s="146">
        <f t="shared" si="415"/>
        <v>0</v>
      </c>
      <c r="D2447" s="146">
        <f t="shared" si="416"/>
        <v>1</v>
      </c>
      <c r="E2447" s="146">
        <f t="shared" si="417"/>
        <v>1900</v>
      </c>
      <c r="F2447" s="287"/>
      <c r="G2447" s="287"/>
      <c r="H2447" s="287"/>
      <c r="I2447" s="288"/>
      <c r="J2447" s="287"/>
      <c r="K2447" s="288"/>
      <c r="L2447" s="134"/>
      <c r="M2447" s="133"/>
      <c r="N2447" s="288"/>
      <c r="O2447" s="134"/>
      <c r="P2447" s="166"/>
      <c r="Q2447" s="289"/>
      <c r="R2447" s="165"/>
      <c r="S2447" s="290"/>
      <c r="T2447" s="290"/>
      <c r="U2447" s="290"/>
      <c r="V2447" s="290"/>
      <c r="W2447" s="166"/>
      <c r="X2447" s="135"/>
      <c r="Y2447" s="418">
        <f t="shared" si="418"/>
        <v>0</v>
      </c>
      <c r="Z2447" s="291">
        <f t="shared" si="419"/>
        <v>0</v>
      </c>
      <c r="AA2447" s="163"/>
      <c r="AB2447" s="177" t="str">
        <f t="shared" si="420"/>
        <v/>
      </c>
      <c r="AC2447" s="283" t="str">
        <f t="shared" si="421"/>
        <v/>
      </c>
      <c r="AD2447" s="283" t="str">
        <f t="shared" si="422"/>
        <v/>
      </c>
      <c r="AE2447" s="163"/>
      <c r="AF2447" s="162"/>
      <c r="AP2447" s="581"/>
    </row>
    <row r="2448" spans="1:42" s="141" customFormat="1">
      <c r="A2448" s="134">
        <v>2439</v>
      </c>
      <c r="B2448" s="286"/>
      <c r="C2448" s="146">
        <f t="shared" si="415"/>
        <v>0</v>
      </c>
      <c r="D2448" s="146">
        <f t="shared" si="416"/>
        <v>1</v>
      </c>
      <c r="E2448" s="146">
        <f t="shared" si="417"/>
        <v>1900</v>
      </c>
      <c r="F2448" s="287"/>
      <c r="G2448" s="287"/>
      <c r="H2448" s="287"/>
      <c r="I2448" s="288"/>
      <c r="J2448" s="287"/>
      <c r="K2448" s="288"/>
      <c r="L2448" s="134"/>
      <c r="M2448" s="133"/>
      <c r="N2448" s="288"/>
      <c r="O2448" s="134"/>
      <c r="P2448" s="166"/>
      <c r="Q2448" s="289"/>
      <c r="R2448" s="165"/>
      <c r="S2448" s="290"/>
      <c r="T2448" s="290"/>
      <c r="U2448" s="290"/>
      <c r="V2448" s="290"/>
      <c r="W2448" s="166"/>
      <c r="X2448" s="135"/>
      <c r="Y2448" s="418">
        <f t="shared" si="418"/>
        <v>0</v>
      </c>
      <c r="Z2448" s="291">
        <f t="shared" si="419"/>
        <v>0</v>
      </c>
      <c r="AA2448" s="163"/>
      <c r="AB2448" s="177" t="str">
        <f t="shared" si="420"/>
        <v/>
      </c>
      <c r="AC2448" s="283" t="str">
        <f t="shared" si="421"/>
        <v/>
      </c>
      <c r="AD2448" s="283" t="str">
        <f t="shared" si="422"/>
        <v/>
      </c>
      <c r="AE2448" s="163"/>
      <c r="AF2448" s="162"/>
      <c r="AP2448" s="581"/>
    </row>
    <row r="2449" spans="1:42" s="141" customFormat="1">
      <c r="A2449" s="134">
        <v>2440</v>
      </c>
      <c r="B2449" s="286"/>
      <c r="C2449" s="146">
        <f t="shared" si="415"/>
        <v>0</v>
      </c>
      <c r="D2449" s="146">
        <f t="shared" si="416"/>
        <v>1</v>
      </c>
      <c r="E2449" s="146">
        <f t="shared" si="417"/>
        <v>1900</v>
      </c>
      <c r="F2449" s="287"/>
      <c r="G2449" s="287"/>
      <c r="H2449" s="287"/>
      <c r="I2449" s="288"/>
      <c r="J2449" s="287"/>
      <c r="K2449" s="288"/>
      <c r="L2449" s="134"/>
      <c r="M2449" s="133"/>
      <c r="N2449" s="288"/>
      <c r="O2449" s="134"/>
      <c r="P2449" s="166"/>
      <c r="Q2449" s="289"/>
      <c r="R2449" s="165"/>
      <c r="S2449" s="290"/>
      <c r="T2449" s="290"/>
      <c r="U2449" s="290"/>
      <c r="V2449" s="290"/>
      <c r="W2449" s="166"/>
      <c r="X2449" s="135"/>
      <c r="Y2449" s="418">
        <f t="shared" si="418"/>
        <v>0</v>
      </c>
      <c r="Z2449" s="291">
        <f t="shared" si="419"/>
        <v>0</v>
      </c>
      <c r="AA2449" s="163"/>
      <c r="AB2449" s="177" t="str">
        <f t="shared" si="420"/>
        <v/>
      </c>
      <c r="AC2449" s="283" t="str">
        <f t="shared" si="421"/>
        <v/>
      </c>
      <c r="AD2449" s="283" t="str">
        <f t="shared" si="422"/>
        <v/>
      </c>
      <c r="AE2449" s="163"/>
      <c r="AF2449" s="162"/>
      <c r="AP2449" s="581"/>
    </row>
    <row r="2450" spans="1:42" s="141" customFormat="1">
      <c r="A2450" s="134">
        <v>2441</v>
      </c>
      <c r="B2450" s="286"/>
      <c r="C2450" s="146">
        <f t="shared" si="415"/>
        <v>0</v>
      </c>
      <c r="D2450" s="146">
        <f t="shared" si="416"/>
        <v>1</v>
      </c>
      <c r="E2450" s="146">
        <f t="shared" si="417"/>
        <v>1900</v>
      </c>
      <c r="F2450" s="287"/>
      <c r="G2450" s="287"/>
      <c r="H2450" s="287"/>
      <c r="I2450" s="288"/>
      <c r="J2450" s="287"/>
      <c r="K2450" s="288"/>
      <c r="L2450" s="134"/>
      <c r="M2450" s="133"/>
      <c r="N2450" s="288"/>
      <c r="O2450" s="134"/>
      <c r="P2450" s="166"/>
      <c r="Q2450" s="289"/>
      <c r="R2450" s="165"/>
      <c r="S2450" s="290"/>
      <c r="T2450" s="290"/>
      <c r="U2450" s="290"/>
      <c r="V2450" s="290"/>
      <c r="W2450" s="166"/>
      <c r="X2450" s="135"/>
      <c r="Y2450" s="418">
        <f t="shared" si="418"/>
        <v>0</v>
      </c>
      <c r="Z2450" s="291">
        <f t="shared" si="419"/>
        <v>0</v>
      </c>
      <c r="AA2450" s="163"/>
      <c r="AB2450" s="177" t="str">
        <f t="shared" si="420"/>
        <v/>
      </c>
      <c r="AC2450" s="283" t="str">
        <f t="shared" si="421"/>
        <v/>
      </c>
      <c r="AD2450" s="283" t="str">
        <f t="shared" si="422"/>
        <v/>
      </c>
      <c r="AE2450" s="163"/>
      <c r="AF2450" s="162"/>
      <c r="AP2450" s="581"/>
    </row>
    <row r="2451" spans="1:42" s="141" customFormat="1">
      <c r="A2451" s="134">
        <v>2442</v>
      </c>
      <c r="B2451" s="286"/>
      <c r="C2451" s="146">
        <f t="shared" si="415"/>
        <v>0</v>
      </c>
      <c r="D2451" s="146">
        <f t="shared" si="416"/>
        <v>1</v>
      </c>
      <c r="E2451" s="146">
        <f t="shared" si="417"/>
        <v>1900</v>
      </c>
      <c r="F2451" s="287"/>
      <c r="G2451" s="287"/>
      <c r="H2451" s="287"/>
      <c r="I2451" s="288"/>
      <c r="J2451" s="287"/>
      <c r="K2451" s="288"/>
      <c r="L2451" s="134"/>
      <c r="M2451" s="133"/>
      <c r="N2451" s="288"/>
      <c r="O2451" s="134"/>
      <c r="P2451" s="166"/>
      <c r="Q2451" s="289"/>
      <c r="R2451" s="165"/>
      <c r="S2451" s="290"/>
      <c r="T2451" s="290"/>
      <c r="U2451" s="290"/>
      <c r="V2451" s="290"/>
      <c r="W2451" s="166"/>
      <c r="X2451" s="135"/>
      <c r="Y2451" s="418">
        <f t="shared" si="418"/>
        <v>0</v>
      </c>
      <c r="Z2451" s="291">
        <f t="shared" si="419"/>
        <v>0</v>
      </c>
      <c r="AA2451" s="163"/>
      <c r="AB2451" s="177" t="str">
        <f t="shared" si="420"/>
        <v/>
      </c>
      <c r="AC2451" s="283" t="str">
        <f t="shared" si="421"/>
        <v/>
      </c>
      <c r="AD2451" s="283" t="str">
        <f t="shared" si="422"/>
        <v/>
      </c>
      <c r="AE2451" s="163"/>
      <c r="AF2451" s="162"/>
      <c r="AP2451" s="581"/>
    </row>
    <row r="2452" spans="1:42" s="141" customFormat="1">
      <c r="A2452" s="134">
        <v>2443</v>
      </c>
      <c r="B2452" s="286"/>
      <c r="C2452" s="146">
        <f t="shared" si="415"/>
        <v>0</v>
      </c>
      <c r="D2452" s="146">
        <f t="shared" si="416"/>
        <v>1</v>
      </c>
      <c r="E2452" s="146">
        <f t="shared" si="417"/>
        <v>1900</v>
      </c>
      <c r="F2452" s="287"/>
      <c r="G2452" s="287"/>
      <c r="H2452" s="287"/>
      <c r="I2452" s="288"/>
      <c r="J2452" s="287"/>
      <c r="K2452" s="288"/>
      <c r="L2452" s="134"/>
      <c r="M2452" s="133"/>
      <c r="N2452" s="288"/>
      <c r="O2452" s="134"/>
      <c r="P2452" s="166"/>
      <c r="Q2452" s="289"/>
      <c r="R2452" s="165"/>
      <c r="S2452" s="290"/>
      <c r="T2452" s="290"/>
      <c r="U2452" s="290"/>
      <c r="V2452" s="290"/>
      <c r="W2452" s="166"/>
      <c r="X2452" s="135"/>
      <c r="Y2452" s="418">
        <f t="shared" si="418"/>
        <v>0</v>
      </c>
      <c r="Z2452" s="291">
        <f t="shared" si="419"/>
        <v>0</v>
      </c>
      <c r="AA2452" s="163"/>
      <c r="AB2452" s="177" t="str">
        <f t="shared" si="420"/>
        <v/>
      </c>
      <c r="AC2452" s="283" t="str">
        <f t="shared" si="421"/>
        <v/>
      </c>
      <c r="AD2452" s="283" t="str">
        <f t="shared" si="422"/>
        <v/>
      </c>
      <c r="AE2452" s="163"/>
      <c r="AF2452" s="162"/>
      <c r="AP2452" s="581"/>
    </row>
    <row r="2453" spans="1:42" s="141" customFormat="1">
      <c r="A2453" s="134">
        <v>2444</v>
      </c>
      <c r="B2453" s="286"/>
      <c r="C2453" s="146">
        <f t="shared" si="415"/>
        <v>0</v>
      </c>
      <c r="D2453" s="146">
        <f t="shared" si="416"/>
        <v>1</v>
      </c>
      <c r="E2453" s="146">
        <f t="shared" si="417"/>
        <v>1900</v>
      </c>
      <c r="F2453" s="287"/>
      <c r="G2453" s="287"/>
      <c r="H2453" s="287"/>
      <c r="I2453" s="288"/>
      <c r="J2453" s="287"/>
      <c r="K2453" s="288"/>
      <c r="L2453" s="134"/>
      <c r="M2453" s="133"/>
      <c r="N2453" s="288"/>
      <c r="O2453" s="134"/>
      <c r="P2453" s="166"/>
      <c r="Q2453" s="289"/>
      <c r="R2453" s="165"/>
      <c r="S2453" s="290"/>
      <c r="T2453" s="290"/>
      <c r="U2453" s="290"/>
      <c r="V2453" s="290"/>
      <c r="W2453" s="166"/>
      <c r="X2453" s="135"/>
      <c r="Y2453" s="418">
        <f t="shared" si="418"/>
        <v>0</v>
      </c>
      <c r="Z2453" s="291">
        <f t="shared" si="419"/>
        <v>0</v>
      </c>
      <c r="AA2453" s="163"/>
      <c r="AB2453" s="177" t="str">
        <f t="shared" si="420"/>
        <v/>
      </c>
      <c r="AC2453" s="283" t="str">
        <f t="shared" si="421"/>
        <v/>
      </c>
      <c r="AD2453" s="283" t="str">
        <f t="shared" si="422"/>
        <v/>
      </c>
      <c r="AE2453" s="163"/>
      <c r="AF2453" s="162"/>
      <c r="AP2453" s="581"/>
    </row>
    <row r="2454" spans="1:42" s="141" customFormat="1">
      <c r="A2454" s="134">
        <v>2445</v>
      </c>
      <c r="B2454" s="286"/>
      <c r="C2454" s="146">
        <f t="shared" si="415"/>
        <v>0</v>
      </c>
      <c r="D2454" s="146">
        <f t="shared" si="416"/>
        <v>1</v>
      </c>
      <c r="E2454" s="146">
        <f t="shared" si="417"/>
        <v>1900</v>
      </c>
      <c r="F2454" s="287"/>
      <c r="G2454" s="287"/>
      <c r="H2454" s="287"/>
      <c r="I2454" s="288"/>
      <c r="J2454" s="287"/>
      <c r="K2454" s="288"/>
      <c r="L2454" s="134"/>
      <c r="M2454" s="133"/>
      <c r="N2454" s="288"/>
      <c r="O2454" s="134"/>
      <c r="P2454" s="166"/>
      <c r="Q2454" s="289"/>
      <c r="R2454" s="165"/>
      <c r="S2454" s="290"/>
      <c r="T2454" s="290"/>
      <c r="U2454" s="290"/>
      <c r="V2454" s="290"/>
      <c r="W2454" s="166"/>
      <c r="X2454" s="135"/>
      <c r="Y2454" s="418">
        <f t="shared" si="418"/>
        <v>0</v>
      </c>
      <c r="Z2454" s="291">
        <f t="shared" si="419"/>
        <v>0</v>
      </c>
      <c r="AA2454" s="163"/>
      <c r="AB2454" s="177" t="str">
        <f t="shared" si="420"/>
        <v/>
      </c>
      <c r="AC2454" s="283" t="str">
        <f t="shared" si="421"/>
        <v/>
      </c>
      <c r="AD2454" s="283" t="str">
        <f t="shared" si="422"/>
        <v/>
      </c>
      <c r="AE2454" s="163"/>
      <c r="AF2454" s="162"/>
      <c r="AP2454" s="581"/>
    </row>
    <row r="2455" spans="1:42" s="141" customFormat="1">
      <c r="A2455" s="134">
        <v>2446</v>
      </c>
      <c r="B2455" s="286"/>
      <c r="C2455" s="146">
        <f t="shared" si="415"/>
        <v>0</v>
      </c>
      <c r="D2455" s="146">
        <f t="shared" si="416"/>
        <v>1</v>
      </c>
      <c r="E2455" s="146">
        <f t="shared" si="417"/>
        <v>1900</v>
      </c>
      <c r="F2455" s="287"/>
      <c r="G2455" s="287"/>
      <c r="H2455" s="287"/>
      <c r="I2455" s="288"/>
      <c r="J2455" s="287"/>
      <c r="K2455" s="288"/>
      <c r="L2455" s="134"/>
      <c r="M2455" s="133"/>
      <c r="N2455" s="288"/>
      <c r="O2455" s="134"/>
      <c r="P2455" s="166"/>
      <c r="Q2455" s="289"/>
      <c r="R2455" s="165"/>
      <c r="S2455" s="290"/>
      <c r="T2455" s="290"/>
      <c r="U2455" s="290"/>
      <c r="V2455" s="290"/>
      <c r="W2455" s="166"/>
      <c r="X2455" s="135"/>
      <c r="Y2455" s="418">
        <f t="shared" si="418"/>
        <v>0</v>
      </c>
      <c r="Z2455" s="291">
        <f t="shared" si="419"/>
        <v>0</v>
      </c>
      <c r="AA2455" s="163"/>
      <c r="AB2455" s="177" t="str">
        <f t="shared" si="420"/>
        <v/>
      </c>
      <c r="AC2455" s="283" t="str">
        <f t="shared" si="421"/>
        <v/>
      </c>
      <c r="AD2455" s="283" t="str">
        <f t="shared" si="422"/>
        <v/>
      </c>
      <c r="AE2455" s="163"/>
      <c r="AF2455" s="162"/>
      <c r="AP2455" s="581"/>
    </row>
    <row r="2456" spans="1:42" s="141" customFormat="1">
      <c r="A2456" s="134">
        <v>2447</v>
      </c>
      <c r="B2456" s="286"/>
      <c r="C2456" s="146">
        <f t="shared" si="415"/>
        <v>0</v>
      </c>
      <c r="D2456" s="146">
        <f t="shared" si="416"/>
        <v>1</v>
      </c>
      <c r="E2456" s="146">
        <f t="shared" si="417"/>
        <v>1900</v>
      </c>
      <c r="F2456" s="287"/>
      <c r="G2456" s="287"/>
      <c r="H2456" s="287"/>
      <c r="I2456" s="288"/>
      <c r="J2456" s="287"/>
      <c r="K2456" s="288"/>
      <c r="L2456" s="134"/>
      <c r="M2456" s="133"/>
      <c r="N2456" s="288"/>
      <c r="O2456" s="134"/>
      <c r="P2456" s="166"/>
      <c r="Q2456" s="289"/>
      <c r="R2456" s="165"/>
      <c r="S2456" s="290"/>
      <c r="T2456" s="290"/>
      <c r="U2456" s="290"/>
      <c r="V2456" s="290"/>
      <c r="W2456" s="166"/>
      <c r="X2456" s="135"/>
      <c r="Y2456" s="418">
        <f t="shared" si="418"/>
        <v>0</v>
      </c>
      <c r="Z2456" s="291">
        <f t="shared" si="419"/>
        <v>0</v>
      </c>
      <c r="AA2456" s="163"/>
      <c r="AB2456" s="177" t="str">
        <f t="shared" si="420"/>
        <v/>
      </c>
      <c r="AC2456" s="283" t="str">
        <f t="shared" si="421"/>
        <v/>
      </c>
      <c r="AD2456" s="283" t="str">
        <f t="shared" si="422"/>
        <v/>
      </c>
      <c r="AE2456" s="163"/>
      <c r="AF2456" s="162"/>
      <c r="AP2456" s="581"/>
    </row>
    <row r="2457" spans="1:42" s="141" customFormat="1">
      <c r="A2457" s="134">
        <v>2448</v>
      </c>
      <c r="B2457" s="286"/>
      <c r="C2457" s="146">
        <f t="shared" si="415"/>
        <v>0</v>
      </c>
      <c r="D2457" s="146">
        <f t="shared" si="416"/>
        <v>1</v>
      </c>
      <c r="E2457" s="146">
        <f t="shared" si="417"/>
        <v>1900</v>
      </c>
      <c r="F2457" s="287"/>
      <c r="G2457" s="287"/>
      <c r="H2457" s="287"/>
      <c r="I2457" s="288"/>
      <c r="J2457" s="287"/>
      <c r="K2457" s="288"/>
      <c r="L2457" s="134"/>
      <c r="M2457" s="133"/>
      <c r="N2457" s="288"/>
      <c r="O2457" s="134"/>
      <c r="P2457" s="166"/>
      <c r="Q2457" s="289"/>
      <c r="R2457" s="165"/>
      <c r="S2457" s="290"/>
      <c r="T2457" s="290"/>
      <c r="U2457" s="290"/>
      <c r="V2457" s="290"/>
      <c r="W2457" s="166"/>
      <c r="X2457" s="135"/>
      <c r="Y2457" s="418">
        <f t="shared" si="418"/>
        <v>0</v>
      </c>
      <c r="Z2457" s="291">
        <f t="shared" si="419"/>
        <v>0</v>
      </c>
      <c r="AA2457" s="163"/>
      <c r="AB2457" s="177" t="str">
        <f t="shared" si="420"/>
        <v/>
      </c>
      <c r="AC2457" s="283" t="str">
        <f t="shared" si="421"/>
        <v/>
      </c>
      <c r="AD2457" s="283" t="str">
        <f t="shared" si="422"/>
        <v/>
      </c>
      <c r="AE2457" s="163"/>
      <c r="AF2457" s="162"/>
      <c r="AP2457" s="581"/>
    </row>
    <row r="2458" spans="1:42" s="141" customFormat="1">
      <c r="A2458" s="134">
        <v>2449</v>
      </c>
      <c r="B2458" s="286"/>
      <c r="C2458" s="146">
        <f t="shared" si="415"/>
        <v>0</v>
      </c>
      <c r="D2458" s="146">
        <f t="shared" si="416"/>
        <v>1</v>
      </c>
      <c r="E2458" s="146">
        <f t="shared" si="417"/>
        <v>1900</v>
      </c>
      <c r="F2458" s="287"/>
      <c r="G2458" s="287"/>
      <c r="H2458" s="287"/>
      <c r="I2458" s="288"/>
      <c r="J2458" s="287"/>
      <c r="K2458" s="288"/>
      <c r="L2458" s="134"/>
      <c r="M2458" s="133"/>
      <c r="N2458" s="288"/>
      <c r="O2458" s="134"/>
      <c r="P2458" s="166"/>
      <c r="Q2458" s="289"/>
      <c r="R2458" s="165"/>
      <c r="S2458" s="290"/>
      <c r="T2458" s="290"/>
      <c r="U2458" s="290"/>
      <c r="V2458" s="290"/>
      <c r="W2458" s="166"/>
      <c r="X2458" s="135"/>
      <c r="Y2458" s="418">
        <f t="shared" si="418"/>
        <v>0</v>
      </c>
      <c r="Z2458" s="291">
        <f t="shared" si="419"/>
        <v>0</v>
      </c>
      <c r="AA2458" s="163"/>
      <c r="AB2458" s="177" t="str">
        <f t="shared" si="420"/>
        <v/>
      </c>
      <c r="AC2458" s="283" t="str">
        <f t="shared" si="421"/>
        <v/>
      </c>
      <c r="AD2458" s="283" t="str">
        <f t="shared" si="422"/>
        <v/>
      </c>
      <c r="AE2458" s="163"/>
      <c r="AF2458" s="162"/>
      <c r="AP2458" s="581"/>
    </row>
    <row r="2459" spans="1:42" s="141" customFormat="1">
      <c r="A2459" s="134">
        <v>2450</v>
      </c>
      <c r="B2459" s="286"/>
      <c r="C2459" s="146">
        <f t="shared" si="415"/>
        <v>0</v>
      </c>
      <c r="D2459" s="146">
        <f t="shared" si="416"/>
        <v>1</v>
      </c>
      <c r="E2459" s="146">
        <f t="shared" si="417"/>
        <v>1900</v>
      </c>
      <c r="F2459" s="287"/>
      <c r="G2459" s="287"/>
      <c r="H2459" s="287"/>
      <c r="I2459" s="288"/>
      <c r="J2459" s="287"/>
      <c r="K2459" s="288"/>
      <c r="L2459" s="134"/>
      <c r="M2459" s="133"/>
      <c r="N2459" s="288"/>
      <c r="O2459" s="134"/>
      <c r="P2459" s="166"/>
      <c r="Q2459" s="289"/>
      <c r="R2459" s="165"/>
      <c r="S2459" s="290"/>
      <c r="T2459" s="290"/>
      <c r="U2459" s="290"/>
      <c r="V2459" s="290"/>
      <c r="W2459" s="166"/>
      <c r="X2459" s="135"/>
      <c r="Y2459" s="418">
        <f t="shared" si="418"/>
        <v>0</v>
      </c>
      <c r="Z2459" s="291">
        <f t="shared" si="419"/>
        <v>0</v>
      </c>
      <c r="AA2459" s="163"/>
      <c r="AB2459" s="177" t="str">
        <f t="shared" si="420"/>
        <v/>
      </c>
      <c r="AC2459" s="283" t="str">
        <f t="shared" si="421"/>
        <v/>
      </c>
      <c r="AD2459" s="283" t="str">
        <f t="shared" si="422"/>
        <v/>
      </c>
      <c r="AE2459" s="163"/>
      <c r="AF2459" s="162"/>
      <c r="AP2459" s="581"/>
    </row>
    <row r="2460" spans="1:42" s="141" customFormat="1">
      <c r="A2460" s="134">
        <v>2451</v>
      </c>
      <c r="B2460" s="286"/>
      <c r="C2460" s="146">
        <f t="shared" si="415"/>
        <v>0</v>
      </c>
      <c r="D2460" s="146">
        <f t="shared" si="416"/>
        <v>1</v>
      </c>
      <c r="E2460" s="146">
        <f t="shared" si="417"/>
        <v>1900</v>
      </c>
      <c r="F2460" s="287"/>
      <c r="G2460" s="287"/>
      <c r="H2460" s="287"/>
      <c r="I2460" s="288"/>
      <c r="J2460" s="287"/>
      <c r="K2460" s="288"/>
      <c r="L2460" s="134"/>
      <c r="M2460" s="133"/>
      <c r="N2460" s="288"/>
      <c r="O2460" s="134"/>
      <c r="P2460" s="166"/>
      <c r="Q2460" s="289"/>
      <c r="R2460" s="165"/>
      <c r="S2460" s="290"/>
      <c r="T2460" s="290"/>
      <c r="U2460" s="290"/>
      <c r="V2460" s="290"/>
      <c r="W2460" s="166"/>
      <c r="X2460" s="135"/>
      <c r="Y2460" s="418">
        <f t="shared" si="418"/>
        <v>0</v>
      </c>
      <c r="Z2460" s="291">
        <f t="shared" si="419"/>
        <v>0</v>
      </c>
      <c r="AA2460" s="163"/>
      <c r="AB2460" s="177" t="str">
        <f t="shared" si="420"/>
        <v/>
      </c>
      <c r="AC2460" s="283" t="str">
        <f t="shared" si="421"/>
        <v/>
      </c>
      <c r="AD2460" s="283" t="str">
        <f t="shared" si="422"/>
        <v/>
      </c>
      <c r="AE2460" s="163"/>
      <c r="AF2460" s="162"/>
      <c r="AP2460" s="581"/>
    </row>
    <row r="2461" spans="1:42" s="141" customFormat="1">
      <c r="A2461" s="134">
        <v>2452</v>
      </c>
      <c r="B2461" s="286"/>
      <c r="C2461" s="146">
        <f t="shared" si="415"/>
        <v>0</v>
      </c>
      <c r="D2461" s="146">
        <f t="shared" si="416"/>
        <v>1</v>
      </c>
      <c r="E2461" s="146">
        <f t="shared" si="417"/>
        <v>1900</v>
      </c>
      <c r="F2461" s="287"/>
      <c r="G2461" s="287"/>
      <c r="H2461" s="287"/>
      <c r="I2461" s="288"/>
      <c r="J2461" s="287"/>
      <c r="K2461" s="288"/>
      <c r="L2461" s="134"/>
      <c r="M2461" s="133"/>
      <c r="N2461" s="288"/>
      <c r="O2461" s="134"/>
      <c r="P2461" s="166"/>
      <c r="Q2461" s="289"/>
      <c r="R2461" s="165"/>
      <c r="S2461" s="290"/>
      <c r="T2461" s="290"/>
      <c r="U2461" s="290"/>
      <c r="V2461" s="290"/>
      <c r="W2461" s="166"/>
      <c r="X2461" s="135"/>
      <c r="Y2461" s="418">
        <f t="shared" si="418"/>
        <v>0</v>
      </c>
      <c r="Z2461" s="291">
        <f t="shared" si="419"/>
        <v>0</v>
      </c>
      <c r="AA2461" s="163"/>
      <c r="AB2461" s="177" t="str">
        <f t="shared" si="420"/>
        <v/>
      </c>
      <c r="AC2461" s="283" t="str">
        <f t="shared" si="421"/>
        <v/>
      </c>
      <c r="AD2461" s="283" t="str">
        <f t="shared" si="422"/>
        <v/>
      </c>
      <c r="AE2461" s="163"/>
      <c r="AF2461" s="162"/>
      <c r="AP2461" s="581"/>
    </row>
    <row r="2462" spans="1:42" s="141" customFormat="1">
      <c r="A2462" s="134">
        <v>2453</v>
      </c>
      <c r="B2462" s="286"/>
      <c r="C2462" s="146">
        <f t="shared" si="415"/>
        <v>0</v>
      </c>
      <c r="D2462" s="146">
        <f t="shared" si="416"/>
        <v>1</v>
      </c>
      <c r="E2462" s="146">
        <f t="shared" si="417"/>
        <v>1900</v>
      </c>
      <c r="F2462" s="287"/>
      <c r="G2462" s="287"/>
      <c r="H2462" s="287"/>
      <c r="I2462" s="288"/>
      <c r="J2462" s="287"/>
      <c r="K2462" s="288"/>
      <c r="L2462" s="134"/>
      <c r="M2462" s="133"/>
      <c r="N2462" s="288"/>
      <c r="O2462" s="134"/>
      <c r="P2462" s="166"/>
      <c r="Q2462" s="289"/>
      <c r="R2462" s="165"/>
      <c r="S2462" s="290"/>
      <c r="T2462" s="290"/>
      <c r="U2462" s="290"/>
      <c r="V2462" s="290"/>
      <c r="W2462" s="166"/>
      <c r="X2462" s="135"/>
      <c r="Y2462" s="418">
        <f t="shared" si="418"/>
        <v>0</v>
      </c>
      <c r="Z2462" s="291">
        <f t="shared" si="419"/>
        <v>0</v>
      </c>
      <c r="AA2462" s="163"/>
      <c r="AB2462" s="177" t="str">
        <f t="shared" si="420"/>
        <v/>
      </c>
      <c r="AC2462" s="283" t="str">
        <f t="shared" si="421"/>
        <v/>
      </c>
      <c r="AD2462" s="283" t="str">
        <f t="shared" si="422"/>
        <v/>
      </c>
      <c r="AE2462" s="163"/>
      <c r="AF2462" s="162"/>
      <c r="AP2462" s="581"/>
    </row>
    <row r="2463" spans="1:42" s="141" customFormat="1">
      <c r="A2463" s="134">
        <v>2454</v>
      </c>
      <c r="B2463" s="286"/>
      <c r="C2463" s="146">
        <f t="shared" si="415"/>
        <v>0</v>
      </c>
      <c r="D2463" s="146">
        <f t="shared" si="416"/>
        <v>1</v>
      </c>
      <c r="E2463" s="146">
        <f t="shared" si="417"/>
        <v>1900</v>
      </c>
      <c r="F2463" s="287"/>
      <c r="G2463" s="287"/>
      <c r="H2463" s="287"/>
      <c r="I2463" s="288"/>
      <c r="J2463" s="287"/>
      <c r="K2463" s="288"/>
      <c r="L2463" s="134"/>
      <c r="M2463" s="133"/>
      <c r="N2463" s="288"/>
      <c r="O2463" s="134"/>
      <c r="P2463" s="166"/>
      <c r="Q2463" s="289"/>
      <c r="R2463" s="165"/>
      <c r="S2463" s="290"/>
      <c r="T2463" s="290"/>
      <c r="U2463" s="290"/>
      <c r="V2463" s="290"/>
      <c r="W2463" s="166"/>
      <c r="X2463" s="135"/>
      <c r="Y2463" s="418">
        <f t="shared" si="418"/>
        <v>0</v>
      </c>
      <c r="Z2463" s="291">
        <f t="shared" si="419"/>
        <v>0</v>
      </c>
      <c r="AA2463" s="163"/>
      <c r="AB2463" s="177" t="str">
        <f t="shared" si="420"/>
        <v/>
      </c>
      <c r="AC2463" s="283" t="str">
        <f t="shared" si="421"/>
        <v/>
      </c>
      <c r="AD2463" s="283" t="str">
        <f t="shared" si="422"/>
        <v/>
      </c>
      <c r="AE2463" s="163"/>
      <c r="AF2463" s="162"/>
      <c r="AP2463" s="581"/>
    </row>
    <row r="2464" spans="1:42" s="141" customFormat="1">
      <c r="A2464" s="134">
        <v>2455</v>
      </c>
      <c r="B2464" s="286"/>
      <c r="C2464" s="146">
        <f t="shared" si="415"/>
        <v>0</v>
      </c>
      <c r="D2464" s="146">
        <f t="shared" si="416"/>
        <v>1</v>
      </c>
      <c r="E2464" s="146">
        <f t="shared" si="417"/>
        <v>1900</v>
      </c>
      <c r="F2464" s="287"/>
      <c r="G2464" s="287"/>
      <c r="H2464" s="287"/>
      <c r="I2464" s="288"/>
      <c r="J2464" s="287"/>
      <c r="K2464" s="288"/>
      <c r="L2464" s="134"/>
      <c r="M2464" s="133"/>
      <c r="N2464" s="288"/>
      <c r="O2464" s="134"/>
      <c r="P2464" s="166"/>
      <c r="Q2464" s="289"/>
      <c r="R2464" s="165"/>
      <c r="S2464" s="290"/>
      <c r="T2464" s="290"/>
      <c r="U2464" s="290"/>
      <c r="V2464" s="290"/>
      <c r="W2464" s="166"/>
      <c r="X2464" s="135"/>
      <c r="Y2464" s="418">
        <f t="shared" si="418"/>
        <v>0</v>
      </c>
      <c r="Z2464" s="291">
        <f t="shared" si="419"/>
        <v>0</v>
      </c>
      <c r="AA2464" s="163"/>
      <c r="AB2464" s="177" t="str">
        <f t="shared" si="420"/>
        <v/>
      </c>
      <c r="AC2464" s="283" t="str">
        <f t="shared" si="421"/>
        <v/>
      </c>
      <c r="AD2464" s="283" t="str">
        <f t="shared" si="422"/>
        <v/>
      </c>
      <c r="AE2464" s="163"/>
      <c r="AF2464" s="162"/>
      <c r="AP2464" s="581"/>
    </row>
    <row r="2465" spans="1:42" s="141" customFormat="1">
      <c r="A2465" s="134">
        <v>2456</v>
      </c>
      <c r="B2465" s="286"/>
      <c r="C2465" s="146">
        <f t="shared" si="415"/>
        <v>0</v>
      </c>
      <c r="D2465" s="146">
        <f t="shared" si="416"/>
        <v>1</v>
      </c>
      <c r="E2465" s="146">
        <f t="shared" si="417"/>
        <v>1900</v>
      </c>
      <c r="F2465" s="287"/>
      <c r="G2465" s="287"/>
      <c r="H2465" s="287"/>
      <c r="I2465" s="288"/>
      <c r="J2465" s="287"/>
      <c r="K2465" s="288"/>
      <c r="L2465" s="134"/>
      <c r="M2465" s="133"/>
      <c r="N2465" s="288"/>
      <c r="O2465" s="134"/>
      <c r="P2465" s="166"/>
      <c r="Q2465" s="289"/>
      <c r="R2465" s="165"/>
      <c r="S2465" s="290"/>
      <c r="T2465" s="290"/>
      <c r="U2465" s="290"/>
      <c r="V2465" s="290"/>
      <c r="W2465" s="166"/>
      <c r="X2465" s="135"/>
      <c r="Y2465" s="418">
        <f t="shared" si="418"/>
        <v>0</v>
      </c>
      <c r="Z2465" s="291">
        <f t="shared" si="419"/>
        <v>0</v>
      </c>
      <c r="AA2465" s="163"/>
      <c r="AB2465" s="177" t="str">
        <f t="shared" si="420"/>
        <v/>
      </c>
      <c r="AC2465" s="283" t="str">
        <f t="shared" si="421"/>
        <v/>
      </c>
      <c r="AD2465" s="283" t="str">
        <f t="shared" si="422"/>
        <v/>
      </c>
      <c r="AE2465" s="163"/>
      <c r="AF2465" s="162"/>
      <c r="AP2465" s="581"/>
    </row>
    <row r="2466" spans="1:42" s="141" customFormat="1">
      <c r="A2466" s="134">
        <v>2457</v>
      </c>
      <c r="B2466" s="286"/>
      <c r="C2466" s="146">
        <f t="shared" si="415"/>
        <v>0</v>
      </c>
      <c r="D2466" s="146">
        <f t="shared" si="416"/>
        <v>1</v>
      </c>
      <c r="E2466" s="146">
        <f t="shared" si="417"/>
        <v>1900</v>
      </c>
      <c r="F2466" s="287"/>
      <c r="G2466" s="287"/>
      <c r="H2466" s="287"/>
      <c r="I2466" s="288"/>
      <c r="J2466" s="287"/>
      <c r="K2466" s="288"/>
      <c r="L2466" s="134"/>
      <c r="M2466" s="133"/>
      <c r="N2466" s="288"/>
      <c r="O2466" s="134"/>
      <c r="P2466" s="166"/>
      <c r="Q2466" s="289"/>
      <c r="R2466" s="165"/>
      <c r="S2466" s="290"/>
      <c r="T2466" s="290"/>
      <c r="U2466" s="290"/>
      <c r="V2466" s="290"/>
      <c r="W2466" s="166"/>
      <c r="X2466" s="135"/>
      <c r="Y2466" s="418">
        <f t="shared" si="418"/>
        <v>0</v>
      </c>
      <c r="Z2466" s="291">
        <f t="shared" si="419"/>
        <v>0</v>
      </c>
      <c r="AA2466" s="163"/>
      <c r="AB2466" s="177" t="str">
        <f t="shared" si="420"/>
        <v/>
      </c>
      <c r="AC2466" s="283" t="str">
        <f t="shared" si="421"/>
        <v/>
      </c>
      <c r="AD2466" s="283" t="str">
        <f t="shared" si="422"/>
        <v/>
      </c>
      <c r="AE2466" s="163"/>
      <c r="AF2466" s="162"/>
      <c r="AP2466" s="581"/>
    </row>
    <row r="2467" spans="1:42" s="141" customFormat="1">
      <c r="A2467" s="134">
        <v>2458</v>
      </c>
      <c r="B2467" s="286"/>
      <c r="C2467" s="146">
        <f t="shared" si="415"/>
        <v>0</v>
      </c>
      <c r="D2467" s="146">
        <f t="shared" si="416"/>
        <v>1</v>
      </c>
      <c r="E2467" s="146">
        <f t="shared" si="417"/>
        <v>1900</v>
      </c>
      <c r="F2467" s="287"/>
      <c r="G2467" s="287"/>
      <c r="H2467" s="287"/>
      <c r="I2467" s="288"/>
      <c r="J2467" s="287"/>
      <c r="K2467" s="288"/>
      <c r="L2467" s="134"/>
      <c r="M2467" s="133"/>
      <c r="N2467" s="288"/>
      <c r="O2467" s="134"/>
      <c r="P2467" s="166"/>
      <c r="Q2467" s="289"/>
      <c r="R2467" s="165"/>
      <c r="S2467" s="290"/>
      <c r="T2467" s="290"/>
      <c r="U2467" s="290"/>
      <c r="V2467" s="290"/>
      <c r="W2467" s="166"/>
      <c r="X2467" s="135"/>
      <c r="Y2467" s="418">
        <f t="shared" si="418"/>
        <v>0</v>
      </c>
      <c r="Z2467" s="291">
        <f t="shared" si="419"/>
        <v>0</v>
      </c>
      <c r="AA2467" s="163"/>
      <c r="AB2467" s="177" t="str">
        <f t="shared" si="420"/>
        <v/>
      </c>
      <c r="AC2467" s="283" t="str">
        <f t="shared" si="421"/>
        <v/>
      </c>
      <c r="AD2467" s="283" t="str">
        <f t="shared" si="422"/>
        <v/>
      </c>
      <c r="AE2467" s="163"/>
      <c r="AF2467" s="162"/>
      <c r="AP2467" s="581"/>
    </row>
    <row r="2468" spans="1:42" s="141" customFormat="1">
      <c r="A2468" s="134">
        <v>2459</v>
      </c>
      <c r="B2468" s="286"/>
      <c r="C2468" s="146">
        <f t="shared" si="415"/>
        <v>0</v>
      </c>
      <c r="D2468" s="146">
        <f t="shared" si="416"/>
        <v>1</v>
      </c>
      <c r="E2468" s="146">
        <f t="shared" si="417"/>
        <v>1900</v>
      </c>
      <c r="F2468" s="287"/>
      <c r="G2468" s="287"/>
      <c r="H2468" s="287"/>
      <c r="I2468" s="288"/>
      <c r="J2468" s="287"/>
      <c r="K2468" s="288"/>
      <c r="L2468" s="134"/>
      <c r="M2468" s="133"/>
      <c r="N2468" s="288"/>
      <c r="O2468" s="134"/>
      <c r="P2468" s="166"/>
      <c r="Q2468" s="289"/>
      <c r="R2468" s="165"/>
      <c r="S2468" s="290"/>
      <c r="T2468" s="290"/>
      <c r="U2468" s="290"/>
      <c r="V2468" s="290"/>
      <c r="W2468" s="166"/>
      <c r="X2468" s="135"/>
      <c r="Y2468" s="418">
        <f t="shared" si="418"/>
        <v>0</v>
      </c>
      <c r="Z2468" s="291">
        <f t="shared" si="419"/>
        <v>0</v>
      </c>
      <c r="AA2468" s="163"/>
      <c r="AB2468" s="177" t="str">
        <f t="shared" si="420"/>
        <v/>
      </c>
      <c r="AC2468" s="283" t="str">
        <f t="shared" si="421"/>
        <v/>
      </c>
      <c r="AD2468" s="283" t="str">
        <f t="shared" si="422"/>
        <v/>
      </c>
      <c r="AE2468" s="163"/>
      <c r="AF2468" s="162"/>
      <c r="AP2468" s="581"/>
    </row>
    <row r="2469" spans="1:42" s="141" customFormat="1">
      <c r="A2469" s="134">
        <v>2460</v>
      </c>
      <c r="B2469" s="286"/>
      <c r="C2469" s="146">
        <f t="shared" si="415"/>
        <v>0</v>
      </c>
      <c r="D2469" s="146">
        <f t="shared" si="416"/>
        <v>1</v>
      </c>
      <c r="E2469" s="146">
        <f t="shared" si="417"/>
        <v>1900</v>
      </c>
      <c r="F2469" s="287"/>
      <c r="G2469" s="287"/>
      <c r="H2469" s="287"/>
      <c r="I2469" s="288"/>
      <c r="J2469" s="287"/>
      <c r="K2469" s="288"/>
      <c r="L2469" s="134"/>
      <c r="M2469" s="133"/>
      <c r="N2469" s="288"/>
      <c r="O2469" s="134"/>
      <c r="P2469" s="166"/>
      <c r="Q2469" s="289"/>
      <c r="R2469" s="165"/>
      <c r="S2469" s="290"/>
      <c r="T2469" s="290"/>
      <c r="U2469" s="290"/>
      <c r="V2469" s="290"/>
      <c r="W2469" s="166"/>
      <c r="X2469" s="135"/>
      <c r="Y2469" s="418">
        <f t="shared" si="418"/>
        <v>0</v>
      </c>
      <c r="Z2469" s="291">
        <f t="shared" si="419"/>
        <v>0</v>
      </c>
      <c r="AA2469" s="163"/>
      <c r="AB2469" s="177" t="str">
        <f t="shared" si="420"/>
        <v/>
      </c>
      <c r="AC2469" s="283" t="str">
        <f t="shared" si="421"/>
        <v/>
      </c>
      <c r="AD2469" s="283" t="str">
        <f t="shared" si="422"/>
        <v/>
      </c>
      <c r="AE2469" s="163"/>
      <c r="AF2469" s="162"/>
      <c r="AP2469" s="581"/>
    </row>
    <row r="2470" spans="1:42" s="141" customFormat="1">
      <c r="A2470" s="134">
        <v>2461</v>
      </c>
      <c r="B2470" s="286"/>
      <c r="C2470" s="146">
        <f t="shared" si="415"/>
        <v>0</v>
      </c>
      <c r="D2470" s="146">
        <f t="shared" si="416"/>
        <v>1</v>
      </c>
      <c r="E2470" s="146">
        <f t="shared" si="417"/>
        <v>1900</v>
      </c>
      <c r="F2470" s="287"/>
      <c r="G2470" s="287"/>
      <c r="H2470" s="287"/>
      <c r="I2470" s="288"/>
      <c r="J2470" s="287"/>
      <c r="K2470" s="288"/>
      <c r="L2470" s="134"/>
      <c r="M2470" s="133"/>
      <c r="N2470" s="288"/>
      <c r="O2470" s="134"/>
      <c r="P2470" s="166"/>
      <c r="Q2470" s="289"/>
      <c r="R2470" s="165"/>
      <c r="S2470" s="290"/>
      <c r="T2470" s="290"/>
      <c r="U2470" s="290"/>
      <c r="V2470" s="290"/>
      <c r="W2470" s="166"/>
      <c r="X2470" s="135"/>
      <c r="Y2470" s="418">
        <f t="shared" si="418"/>
        <v>0</v>
      </c>
      <c r="Z2470" s="291">
        <f t="shared" si="419"/>
        <v>0</v>
      </c>
      <c r="AA2470" s="163"/>
      <c r="AB2470" s="177" t="str">
        <f t="shared" si="420"/>
        <v/>
      </c>
      <c r="AC2470" s="283" t="str">
        <f t="shared" si="421"/>
        <v/>
      </c>
      <c r="AD2470" s="283" t="str">
        <f t="shared" si="422"/>
        <v/>
      </c>
      <c r="AE2470" s="163"/>
      <c r="AF2470" s="162"/>
      <c r="AP2470" s="581"/>
    </row>
    <row r="2471" spans="1:42" s="141" customFormat="1">
      <c r="A2471" s="134">
        <v>2462</v>
      </c>
      <c r="B2471" s="286"/>
      <c r="C2471" s="146">
        <f t="shared" si="415"/>
        <v>0</v>
      </c>
      <c r="D2471" s="146">
        <f t="shared" si="416"/>
        <v>1</v>
      </c>
      <c r="E2471" s="146">
        <f t="shared" si="417"/>
        <v>1900</v>
      </c>
      <c r="F2471" s="287"/>
      <c r="G2471" s="287"/>
      <c r="H2471" s="287"/>
      <c r="I2471" s="288"/>
      <c r="J2471" s="287"/>
      <c r="K2471" s="288"/>
      <c r="L2471" s="134"/>
      <c r="M2471" s="133"/>
      <c r="N2471" s="288"/>
      <c r="O2471" s="134"/>
      <c r="P2471" s="166"/>
      <c r="Q2471" s="289"/>
      <c r="R2471" s="165"/>
      <c r="S2471" s="290"/>
      <c r="T2471" s="290"/>
      <c r="U2471" s="290"/>
      <c r="V2471" s="290"/>
      <c r="W2471" s="166"/>
      <c r="X2471" s="135"/>
      <c r="Y2471" s="418">
        <f t="shared" si="418"/>
        <v>0</v>
      </c>
      <c r="Z2471" s="291">
        <f t="shared" si="419"/>
        <v>0</v>
      </c>
      <c r="AA2471" s="163"/>
      <c r="AB2471" s="177" t="str">
        <f t="shared" si="420"/>
        <v/>
      </c>
      <c r="AC2471" s="283" t="str">
        <f t="shared" si="421"/>
        <v/>
      </c>
      <c r="AD2471" s="283" t="str">
        <f t="shared" si="422"/>
        <v/>
      </c>
      <c r="AE2471" s="163"/>
      <c r="AF2471" s="162"/>
      <c r="AP2471" s="581"/>
    </row>
    <row r="2472" spans="1:42" s="141" customFormat="1">
      <c r="A2472" s="134">
        <v>2463</v>
      </c>
      <c r="B2472" s="286"/>
      <c r="C2472" s="146">
        <f t="shared" si="415"/>
        <v>0</v>
      </c>
      <c r="D2472" s="146">
        <f t="shared" si="416"/>
        <v>1</v>
      </c>
      <c r="E2472" s="146">
        <f t="shared" si="417"/>
        <v>1900</v>
      </c>
      <c r="F2472" s="287"/>
      <c r="G2472" s="287"/>
      <c r="H2472" s="287"/>
      <c r="I2472" s="288"/>
      <c r="J2472" s="287"/>
      <c r="K2472" s="288"/>
      <c r="L2472" s="134"/>
      <c r="M2472" s="133"/>
      <c r="N2472" s="288"/>
      <c r="O2472" s="134"/>
      <c r="P2472" s="166"/>
      <c r="Q2472" s="289"/>
      <c r="R2472" s="165"/>
      <c r="S2472" s="290"/>
      <c r="T2472" s="290"/>
      <c r="U2472" s="290"/>
      <c r="V2472" s="290"/>
      <c r="W2472" s="166"/>
      <c r="X2472" s="135"/>
      <c r="Y2472" s="418">
        <f t="shared" si="418"/>
        <v>0</v>
      </c>
      <c r="Z2472" s="291">
        <f t="shared" si="419"/>
        <v>0</v>
      </c>
      <c r="AA2472" s="163"/>
      <c r="AB2472" s="177" t="str">
        <f t="shared" si="420"/>
        <v/>
      </c>
      <c r="AC2472" s="283" t="str">
        <f t="shared" si="421"/>
        <v/>
      </c>
      <c r="AD2472" s="283" t="str">
        <f t="shared" si="422"/>
        <v/>
      </c>
      <c r="AE2472" s="163"/>
      <c r="AF2472" s="162"/>
      <c r="AP2472" s="581"/>
    </row>
    <row r="2473" spans="1:42" s="141" customFormat="1">
      <c r="A2473" s="134">
        <v>2464</v>
      </c>
      <c r="B2473" s="286"/>
      <c r="C2473" s="146">
        <f t="shared" si="415"/>
        <v>0</v>
      </c>
      <c r="D2473" s="146">
        <f t="shared" si="416"/>
        <v>1</v>
      </c>
      <c r="E2473" s="146">
        <f t="shared" si="417"/>
        <v>1900</v>
      </c>
      <c r="F2473" s="287"/>
      <c r="G2473" s="287"/>
      <c r="H2473" s="287"/>
      <c r="I2473" s="288"/>
      <c r="J2473" s="287"/>
      <c r="K2473" s="288"/>
      <c r="L2473" s="134"/>
      <c r="M2473" s="133"/>
      <c r="N2473" s="288"/>
      <c r="O2473" s="134"/>
      <c r="P2473" s="166"/>
      <c r="Q2473" s="289"/>
      <c r="R2473" s="165"/>
      <c r="S2473" s="290"/>
      <c r="T2473" s="290"/>
      <c r="U2473" s="290"/>
      <c r="V2473" s="290"/>
      <c r="W2473" s="166"/>
      <c r="X2473" s="135"/>
      <c r="Y2473" s="418">
        <f t="shared" si="418"/>
        <v>0</v>
      </c>
      <c r="Z2473" s="291">
        <f t="shared" si="419"/>
        <v>0</v>
      </c>
      <c r="AA2473" s="163"/>
      <c r="AB2473" s="177" t="str">
        <f t="shared" si="420"/>
        <v/>
      </c>
      <c r="AC2473" s="283" t="str">
        <f t="shared" si="421"/>
        <v/>
      </c>
      <c r="AD2473" s="283" t="str">
        <f t="shared" si="422"/>
        <v/>
      </c>
      <c r="AE2473" s="163"/>
      <c r="AF2473" s="162"/>
      <c r="AP2473" s="581"/>
    </row>
    <row r="2474" spans="1:42" s="141" customFormat="1">
      <c r="A2474" s="134">
        <v>2465</v>
      </c>
      <c r="B2474" s="286"/>
      <c r="C2474" s="146">
        <f t="shared" si="415"/>
        <v>0</v>
      </c>
      <c r="D2474" s="146">
        <f t="shared" si="416"/>
        <v>1</v>
      </c>
      <c r="E2474" s="146">
        <f t="shared" si="417"/>
        <v>1900</v>
      </c>
      <c r="F2474" s="287"/>
      <c r="G2474" s="287"/>
      <c r="H2474" s="287"/>
      <c r="I2474" s="288"/>
      <c r="J2474" s="287"/>
      <c r="K2474" s="288"/>
      <c r="L2474" s="134"/>
      <c r="M2474" s="133"/>
      <c r="N2474" s="288"/>
      <c r="O2474" s="134"/>
      <c r="P2474" s="166"/>
      <c r="Q2474" s="289"/>
      <c r="R2474" s="165"/>
      <c r="S2474" s="290"/>
      <c r="T2474" s="290"/>
      <c r="U2474" s="290"/>
      <c r="V2474" s="290"/>
      <c r="W2474" s="166"/>
      <c r="X2474" s="135"/>
      <c r="Y2474" s="418">
        <f t="shared" si="418"/>
        <v>0</v>
      </c>
      <c r="Z2474" s="291">
        <f t="shared" si="419"/>
        <v>0</v>
      </c>
      <c r="AA2474" s="163"/>
      <c r="AB2474" s="177" t="str">
        <f t="shared" si="420"/>
        <v/>
      </c>
      <c r="AC2474" s="283" t="str">
        <f t="shared" si="421"/>
        <v/>
      </c>
      <c r="AD2474" s="283" t="str">
        <f t="shared" si="422"/>
        <v/>
      </c>
      <c r="AE2474" s="163"/>
      <c r="AF2474" s="162"/>
      <c r="AP2474" s="581"/>
    </row>
    <row r="2475" spans="1:42" s="141" customFormat="1">
      <c r="A2475" s="134">
        <v>2466</v>
      </c>
      <c r="B2475" s="286"/>
      <c r="C2475" s="146">
        <f t="shared" si="415"/>
        <v>0</v>
      </c>
      <c r="D2475" s="146">
        <f t="shared" si="416"/>
        <v>1</v>
      </c>
      <c r="E2475" s="146">
        <f t="shared" si="417"/>
        <v>1900</v>
      </c>
      <c r="F2475" s="287"/>
      <c r="G2475" s="287"/>
      <c r="H2475" s="287"/>
      <c r="I2475" s="288"/>
      <c r="J2475" s="287"/>
      <c r="K2475" s="288"/>
      <c r="L2475" s="134"/>
      <c r="M2475" s="133"/>
      <c r="N2475" s="288"/>
      <c r="O2475" s="134"/>
      <c r="P2475" s="166"/>
      <c r="Q2475" s="289"/>
      <c r="R2475" s="165"/>
      <c r="S2475" s="290"/>
      <c r="T2475" s="290"/>
      <c r="U2475" s="290"/>
      <c r="V2475" s="290"/>
      <c r="W2475" s="166"/>
      <c r="X2475" s="135"/>
      <c r="Y2475" s="418">
        <f t="shared" si="418"/>
        <v>0</v>
      </c>
      <c r="Z2475" s="291">
        <f t="shared" si="419"/>
        <v>0</v>
      </c>
      <c r="AA2475" s="163"/>
      <c r="AB2475" s="177" t="str">
        <f t="shared" si="420"/>
        <v/>
      </c>
      <c r="AC2475" s="283" t="str">
        <f t="shared" si="421"/>
        <v/>
      </c>
      <c r="AD2475" s="283" t="str">
        <f t="shared" si="422"/>
        <v/>
      </c>
      <c r="AE2475" s="163"/>
      <c r="AF2475" s="162"/>
      <c r="AP2475" s="581"/>
    </row>
    <row r="2476" spans="1:42" s="141" customFormat="1">
      <c r="A2476" s="134">
        <v>2467</v>
      </c>
      <c r="B2476" s="286"/>
      <c r="C2476" s="146">
        <f t="shared" si="415"/>
        <v>0</v>
      </c>
      <c r="D2476" s="146">
        <f t="shared" si="416"/>
        <v>1</v>
      </c>
      <c r="E2476" s="146">
        <f t="shared" si="417"/>
        <v>1900</v>
      </c>
      <c r="F2476" s="287"/>
      <c r="G2476" s="287"/>
      <c r="H2476" s="287"/>
      <c r="I2476" s="288"/>
      <c r="J2476" s="287"/>
      <c r="K2476" s="288"/>
      <c r="L2476" s="134"/>
      <c r="M2476" s="133"/>
      <c r="N2476" s="288"/>
      <c r="O2476" s="134"/>
      <c r="P2476" s="166"/>
      <c r="Q2476" s="289"/>
      <c r="R2476" s="165"/>
      <c r="S2476" s="290"/>
      <c r="T2476" s="290"/>
      <c r="U2476" s="290"/>
      <c r="V2476" s="290"/>
      <c r="W2476" s="166"/>
      <c r="X2476" s="135"/>
      <c r="Y2476" s="418">
        <f t="shared" si="418"/>
        <v>0</v>
      </c>
      <c r="Z2476" s="291">
        <f t="shared" si="419"/>
        <v>0</v>
      </c>
      <c r="AA2476" s="163"/>
      <c r="AB2476" s="177" t="str">
        <f t="shared" si="420"/>
        <v/>
      </c>
      <c r="AC2476" s="283" t="str">
        <f t="shared" si="421"/>
        <v/>
      </c>
      <c r="AD2476" s="283" t="str">
        <f t="shared" si="422"/>
        <v/>
      </c>
      <c r="AE2476" s="163"/>
      <c r="AF2476" s="162"/>
      <c r="AP2476" s="581"/>
    </row>
    <row r="2477" spans="1:42" s="141" customFormat="1">
      <c r="A2477" s="134">
        <v>2468</v>
      </c>
      <c r="B2477" s="286"/>
      <c r="C2477" s="146">
        <f t="shared" si="415"/>
        <v>0</v>
      </c>
      <c r="D2477" s="146">
        <f t="shared" si="416"/>
        <v>1</v>
      </c>
      <c r="E2477" s="146">
        <f t="shared" si="417"/>
        <v>1900</v>
      </c>
      <c r="F2477" s="287"/>
      <c r="G2477" s="287"/>
      <c r="H2477" s="287"/>
      <c r="I2477" s="288"/>
      <c r="J2477" s="287"/>
      <c r="K2477" s="288"/>
      <c r="L2477" s="134"/>
      <c r="M2477" s="133"/>
      <c r="N2477" s="288"/>
      <c r="O2477" s="134"/>
      <c r="P2477" s="166"/>
      <c r="Q2477" s="289"/>
      <c r="R2477" s="165"/>
      <c r="S2477" s="290"/>
      <c r="T2477" s="290"/>
      <c r="U2477" s="290"/>
      <c r="V2477" s="290"/>
      <c r="W2477" s="166"/>
      <c r="X2477" s="135"/>
      <c r="Y2477" s="418">
        <f t="shared" si="418"/>
        <v>0</v>
      </c>
      <c r="Z2477" s="291">
        <f t="shared" si="419"/>
        <v>0</v>
      </c>
      <c r="AA2477" s="163"/>
      <c r="AB2477" s="177" t="str">
        <f t="shared" si="420"/>
        <v/>
      </c>
      <c r="AC2477" s="283" t="str">
        <f t="shared" si="421"/>
        <v/>
      </c>
      <c r="AD2477" s="283" t="str">
        <f t="shared" si="422"/>
        <v/>
      </c>
      <c r="AE2477" s="163"/>
      <c r="AF2477" s="162"/>
      <c r="AP2477" s="581"/>
    </row>
    <row r="2478" spans="1:42" s="141" customFormat="1">
      <c r="A2478" s="134">
        <v>2469</v>
      </c>
      <c r="B2478" s="286"/>
      <c r="C2478" s="146">
        <f t="shared" si="415"/>
        <v>0</v>
      </c>
      <c r="D2478" s="146">
        <f t="shared" si="416"/>
        <v>1</v>
      </c>
      <c r="E2478" s="146">
        <f t="shared" si="417"/>
        <v>1900</v>
      </c>
      <c r="F2478" s="287"/>
      <c r="G2478" s="287"/>
      <c r="H2478" s="287"/>
      <c r="I2478" s="288"/>
      <c r="J2478" s="287"/>
      <c r="K2478" s="288"/>
      <c r="L2478" s="134"/>
      <c r="M2478" s="133"/>
      <c r="N2478" s="288"/>
      <c r="O2478" s="134"/>
      <c r="P2478" s="166"/>
      <c r="Q2478" s="289"/>
      <c r="R2478" s="165"/>
      <c r="S2478" s="290"/>
      <c r="T2478" s="290"/>
      <c r="U2478" s="290"/>
      <c r="V2478" s="290"/>
      <c r="W2478" s="166"/>
      <c r="X2478" s="135"/>
      <c r="Y2478" s="418">
        <f t="shared" si="418"/>
        <v>0</v>
      </c>
      <c r="Z2478" s="291">
        <f t="shared" si="419"/>
        <v>0</v>
      </c>
      <c r="AA2478" s="163"/>
      <c r="AB2478" s="177" t="str">
        <f t="shared" si="420"/>
        <v/>
      </c>
      <c r="AC2478" s="283" t="str">
        <f t="shared" si="421"/>
        <v/>
      </c>
      <c r="AD2478" s="283" t="str">
        <f t="shared" si="422"/>
        <v/>
      </c>
      <c r="AE2478" s="163"/>
      <c r="AF2478" s="162"/>
      <c r="AP2478" s="581"/>
    </row>
    <row r="2479" spans="1:42" s="141" customFormat="1">
      <c r="A2479" s="134">
        <v>2470</v>
      </c>
      <c r="B2479" s="286"/>
      <c r="C2479" s="146">
        <f t="shared" si="415"/>
        <v>0</v>
      </c>
      <c r="D2479" s="146">
        <f t="shared" si="416"/>
        <v>1</v>
      </c>
      <c r="E2479" s="146">
        <f t="shared" si="417"/>
        <v>1900</v>
      </c>
      <c r="F2479" s="287"/>
      <c r="G2479" s="287"/>
      <c r="H2479" s="287"/>
      <c r="I2479" s="288"/>
      <c r="J2479" s="287"/>
      <c r="K2479" s="288"/>
      <c r="L2479" s="134"/>
      <c r="M2479" s="133"/>
      <c r="N2479" s="288"/>
      <c r="O2479" s="134"/>
      <c r="P2479" s="166"/>
      <c r="Q2479" s="289"/>
      <c r="R2479" s="165"/>
      <c r="S2479" s="290"/>
      <c r="T2479" s="290"/>
      <c r="U2479" s="290"/>
      <c r="V2479" s="290"/>
      <c r="W2479" s="166"/>
      <c r="X2479" s="135"/>
      <c r="Y2479" s="418">
        <f t="shared" si="418"/>
        <v>0</v>
      </c>
      <c r="Z2479" s="291">
        <f t="shared" si="419"/>
        <v>0</v>
      </c>
      <c r="AA2479" s="163"/>
      <c r="AB2479" s="177" t="str">
        <f t="shared" si="420"/>
        <v/>
      </c>
      <c r="AC2479" s="283" t="str">
        <f t="shared" si="421"/>
        <v/>
      </c>
      <c r="AD2479" s="283" t="str">
        <f t="shared" si="422"/>
        <v/>
      </c>
      <c r="AE2479" s="163"/>
      <c r="AF2479" s="162"/>
      <c r="AP2479" s="581"/>
    </row>
    <row r="2480" spans="1:42" s="141" customFormat="1">
      <c r="A2480" s="134">
        <v>2471</v>
      </c>
      <c r="B2480" s="286"/>
      <c r="C2480" s="146">
        <f t="shared" si="415"/>
        <v>0</v>
      </c>
      <c r="D2480" s="146">
        <f t="shared" si="416"/>
        <v>1</v>
      </c>
      <c r="E2480" s="146">
        <f t="shared" si="417"/>
        <v>1900</v>
      </c>
      <c r="F2480" s="287"/>
      <c r="G2480" s="287"/>
      <c r="H2480" s="287"/>
      <c r="I2480" s="288"/>
      <c r="J2480" s="287"/>
      <c r="K2480" s="288"/>
      <c r="L2480" s="134"/>
      <c r="M2480" s="133"/>
      <c r="N2480" s="288"/>
      <c r="O2480" s="134"/>
      <c r="P2480" s="166"/>
      <c r="Q2480" s="289"/>
      <c r="R2480" s="165"/>
      <c r="S2480" s="290"/>
      <c r="T2480" s="290"/>
      <c r="U2480" s="290"/>
      <c r="V2480" s="290"/>
      <c r="W2480" s="166"/>
      <c r="X2480" s="135"/>
      <c r="Y2480" s="418">
        <f t="shared" si="418"/>
        <v>0</v>
      </c>
      <c r="Z2480" s="291">
        <f t="shared" si="419"/>
        <v>0</v>
      </c>
      <c r="AA2480" s="163"/>
      <c r="AB2480" s="177" t="str">
        <f t="shared" si="420"/>
        <v/>
      </c>
      <c r="AC2480" s="283" t="str">
        <f t="shared" si="421"/>
        <v/>
      </c>
      <c r="AD2480" s="283" t="str">
        <f t="shared" si="422"/>
        <v/>
      </c>
      <c r="AE2480" s="163"/>
      <c r="AF2480" s="162"/>
      <c r="AP2480" s="581"/>
    </row>
    <row r="2481" spans="1:42" s="141" customFormat="1">
      <c r="A2481" s="134">
        <v>2472</v>
      </c>
      <c r="B2481" s="286"/>
      <c r="C2481" s="146">
        <f t="shared" si="415"/>
        <v>0</v>
      </c>
      <c r="D2481" s="146">
        <f t="shared" si="416"/>
        <v>1</v>
      </c>
      <c r="E2481" s="146">
        <f t="shared" si="417"/>
        <v>1900</v>
      </c>
      <c r="F2481" s="287"/>
      <c r="G2481" s="287"/>
      <c r="H2481" s="287"/>
      <c r="I2481" s="288"/>
      <c r="J2481" s="287"/>
      <c r="K2481" s="288"/>
      <c r="L2481" s="134"/>
      <c r="M2481" s="133"/>
      <c r="N2481" s="288"/>
      <c r="O2481" s="134"/>
      <c r="P2481" s="166"/>
      <c r="Q2481" s="289"/>
      <c r="R2481" s="165"/>
      <c r="S2481" s="290"/>
      <c r="T2481" s="290"/>
      <c r="U2481" s="290"/>
      <c r="V2481" s="290"/>
      <c r="W2481" s="166"/>
      <c r="X2481" s="135"/>
      <c r="Y2481" s="418">
        <f t="shared" si="418"/>
        <v>0</v>
      </c>
      <c r="Z2481" s="291">
        <f t="shared" si="419"/>
        <v>0</v>
      </c>
      <c r="AA2481" s="163"/>
      <c r="AB2481" s="177" t="str">
        <f t="shared" si="420"/>
        <v/>
      </c>
      <c r="AC2481" s="283" t="str">
        <f t="shared" si="421"/>
        <v/>
      </c>
      <c r="AD2481" s="283" t="str">
        <f t="shared" si="422"/>
        <v/>
      </c>
      <c r="AE2481" s="163"/>
      <c r="AF2481" s="162"/>
      <c r="AP2481" s="581"/>
    </row>
    <row r="2482" spans="1:42" s="141" customFormat="1">
      <c r="A2482" s="134">
        <v>2473</v>
      </c>
      <c r="B2482" s="286"/>
      <c r="C2482" s="146">
        <f t="shared" si="415"/>
        <v>0</v>
      </c>
      <c r="D2482" s="146">
        <f t="shared" si="416"/>
        <v>1</v>
      </c>
      <c r="E2482" s="146">
        <f t="shared" si="417"/>
        <v>1900</v>
      </c>
      <c r="F2482" s="287"/>
      <c r="G2482" s="287"/>
      <c r="H2482" s="287"/>
      <c r="I2482" s="288"/>
      <c r="J2482" s="287"/>
      <c r="K2482" s="288"/>
      <c r="L2482" s="134"/>
      <c r="M2482" s="133"/>
      <c r="N2482" s="288"/>
      <c r="O2482" s="134"/>
      <c r="P2482" s="166"/>
      <c r="Q2482" s="289"/>
      <c r="R2482" s="165"/>
      <c r="S2482" s="290"/>
      <c r="T2482" s="290"/>
      <c r="U2482" s="290"/>
      <c r="V2482" s="290"/>
      <c r="W2482" s="166"/>
      <c r="X2482" s="135"/>
      <c r="Y2482" s="418">
        <f t="shared" si="418"/>
        <v>0</v>
      </c>
      <c r="Z2482" s="291">
        <f t="shared" si="419"/>
        <v>0</v>
      </c>
      <c r="AA2482" s="163"/>
      <c r="AB2482" s="177" t="str">
        <f t="shared" si="420"/>
        <v/>
      </c>
      <c r="AC2482" s="283" t="str">
        <f t="shared" si="421"/>
        <v/>
      </c>
      <c r="AD2482" s="283" t="str">
        <f t="shared" si="422"/>
        <v/>
      </c>
      <c r="AE2482" s="163"/>
      <c r="AF2482" s="162"/>
      <c r="AP2482" s="581"/>
    </row>
    <row r="2483" spans="1:42" s="141" customFormat="1">
      <c r="A2483" s="134">
        <v>2474</v>
      </c>
      <c r="B2483" s="286"/>
      <c r="C2483" s="146">
        <f t="shared" si="415"/>
        <v>0</v>
      </c>
      <c r="D2483" s="146">
        <f t="shared" si="416"/>
        <v>1</v>
      </c>
      <c r="E2483" s="146">
        <f t="shared" si="417"/>
        <v>1900</v>
      </c>
      <c r="F2483" s="287"/>
      <c r="G2483" s="287"/>
      <c r="H2483" s="287"/>
      <c r="I2483" s="288"/>
      <c r="J2483" s="287"/>
      <c r="K2483" s="288"/>
      <c r="L2483" s="134"/>
      <c r="M2483" s="133"/>
      <c r="N2483" s="288"/>
      <c r="O2483" s="134"/>
      <c r="P2483" s="166"/>
      <c r="Q2483" s="289"/>
      <c r="R2483" s="165"/>
      <c r="S2483" s="290"/>
      <c r="T2483" s="290"/>
      <c r="U2483" s="290"/>
      <c r="V2483" s="290"/>
      <c r="W2483" s="166"/>
      <c r="X2483" s="135"/>
      <c r="Y2483" s="418">
        <f t="shared" si="418"/>
        <v>0</v>
      </c>
      <c r="Z2483" s="291">
        <f t="shared" si="419"/>
        <v>0</v>
      </c>
      <c r="AA2483" s="163"/>
      <c r="AB2483" s="177" t="str">
        <f t="shared" si="420"/>
        <v/>
      </c>
      <c r="AC2483" s="283" t="str">
        <f t="shared" si="421"/>
        <v/>
      </c>
      <c r="AD2483" s="283" t="str">
        <f t="shared" si="422"/>
        <v/>
      </c>
      <c r="AE2483" s="163"/>
      <c r="AF2483" s="162"/>
      <c r="AP2483" s="581"/>
    </row>
    <row r="2484" spans="1:42" s="141" customFormat="1">
      <c r="A2484" s="134">
        <v>2475</v>
      </c>
      <c r="B2484" s="286"/>
      <c r="C2484" s="146">
        <f t="shared" si="415"/>
        <v>0</v>
      </c>
      <c r="D2484" s="146">
        <f t="shared" si="416"/>
        <v>1</v>
      </c>
      <c r="E2484" s="146">
        <f t="shared" si="417"/>
        <v>1900</v>
      </c>
      <c r="F2484" s="287"/>
      <c r="G2484" s="287"/>
      <c r="H2484" s="287"/>
      <c r="I2484" s="288"/>
      <c r="J2484" s="287"/>
      <c r="K2484" s="288"/>
      <c r="L2484" s="134"/>
      <c r="M2484" s="133"/>
      <c r="N2484" s="288"/>
      <c r="O2484" s="134"/>
      <c r="P2484" s="166"/>
      <c r="Q2484" s="289"/>
      <c r="R2484" s="165"/>
      <c r="S2484" s="290"/>
      <c r="T2484" s="290"/>
      <c r="U2484" s="290"/>
      <c r="V2484" s="290"/>
      <c r="W2484" s="166"/>
      <c r="X2484" s="135"/>
      <c r="Y2484" s="418">
        <f t="shared" si="418"/>
        <v>0</v>
      </c>
      <c r="Z2484" s="291">
        <f t="shared" si="419"/>
        <v>0</v>
      </c>
      <c r="AA2484" s="163"/>
      <c r="AB2484" s="177" t="str">
        <f t="shared" si="420"/>
        <v/>
      </c>
      <c r="AC2484" s="283" t="str">
        <f t="shared" si="421"/>
        <v/>
      </c>
      <c r="AD2484" s="283" t="str">
        <f t="shared" si="422"/>
        <v/>
      </c>
      <c r="AE2484" s="163"/>
      <c r="AF2484" s="162"/>
      <c r="AP2484" s="581"/>
    </row>
    <row r="2485" spans="1:42" s="141" customFormat="1">
      <c r="A2485" s="134">
        <v>2476</v>
      </c>
      <c r="B2485" s="286"/>
      <c r="C2485" s="146">
        <f t="shared" si="415"/>
        <v>0</v>
      </c>
      <c r="D2485" s="146">
        <f t="shared" si="416"/>
        <v>1</v>
      </c>
      <c r="E2485" s="146">
        <f t="shared" si="417"/>
        <v>1900</v>
      </c>
      <c r="F2485" s="287"/>
      <c r="G2485" s="287"/>
      <c r="H2485" s="287"/>
      <c r="I2485" s="288"/>
      <c r="J2485" s="287"/>
      <c r="K2485" s="288"/>
      <c r="L2485" s="134"/>
      <c r="M2485" s="133"/>
      <c r="N2485" s="288"/>
      <c r="O2485" s="134"/>
      <c r="P2485" s="166"/>
      <c r="Q2485" s="289"/>
      <c r="R2485" s="165"/>
      <c r="S2485" s="290"/>
      <c r="T2485" s="290"/>
      <c r="U2485" s="290"/>
      <c r="V2485" s="290"/>
      <c r="W2485" s="166"/>
      <c r="X2485" s="135"/>
      <c r="Y2485" s="418">
        <f t="shared" si="418"/>
        <v>0</v>
      </c>
      <c r="Z2485" s="291">
        <f t="shared" si="419"/>
        <v>0</v>
      </c>
      <c r="AA2485" s="163"/>
      <c r="AB2485" s="177" t="str">
        <f t="shared" si="420"/>
        <v/>
      </c>
      <c r="AC2485" s="283" t="str">
        <f t="shared" si="421"/>
        <v/>
      </c>
      <c r="AD2485" s="283" t="str">
        <f t="shared" si="422"/>
        <v/>
      </c>
      <c r="AE2485" s="163"/>
      <c r="AF2485" s="162"/>
      <c r="AP2485" s="581"/>
    </row>
    <row r="2486" spans="1:42" s="141" customFormat="1">
      <c r="A2486" s="134">
        <v>2477</v>
      </c>
      <c r="B2486" s="286"/>
      <c r="C2486" s="146">
        <f t="shared" si="415"/>
        <v>0</v>
      </c>
      <c r="D2486" s="146">
        <f t="shared" si="416"/>
        <v>1</v>
      </c>
      <c r="E2486" s="146">
        <f t="shared" si="417"/>
        <v>1900</v>
      </c>
      <c r="F2486" s="287"/>
      <c r="G2486" s="287"/>
      <c r="H2486" s="287"/>
      <c r="I2486" s="288"/>
      <c r="J2486" s="287"/>
      <c r="K2486" s="288"/>
      <c r="L2486" s="134"/>
      <c r="M2486" s="133"/>
      <c r="N2486" s="288"/>
      <c r="O2486" s="134"/>
      <c r="P2486" s="166"/>
      <c r="Q2486" s="289"/>
      <c r="R2486" s="165"/>
      <c r="S2486" s="290"/>
      <c r="T2486" s="290"/>
      <c r="U2486" s="290"/>
      <c r="V2486" s="290"/>
      <c r="W2486" s="166"/>
      <c r="X2486" s="135"/>
      <c r="Y2486" s="418">
        <f t="shared" si="418"/>
        <v>0</v>
      </c>
      <c r="Z2486" s="291">
        <f t="shared" si="419"/>
        <v>0</v>
      </c>
      <c r="AA2486" s="163"/>
      <c r="AB2486" s="177" t="str">
        <f t="shared" si="420"/>
        <v/>
      </c>
      <c r="AC2486" s="283" t="str">
        <f t="shared" si="421"/>
        <v/>
      </c>
      <c r="AD2486" s="283" t="str">
        <f t="shared" si="422"/>
        <v/>
      </c>
      <c r="AE2486" s="163"/>
      <c r="AF2486" s="162"/>
      <c r="AP2486" s="581"/>
    </row>
    <row r="2487" spans="1:42" s="141" customFormat="1">
      <c r="A2487" s="134">
        <v>2478</v>
      </c>
      <c r="B2487" s="286"/>
      <c r="C2487" s="146">
        <f t="shared" si="415"/>
        <v>0</v>
      </c>
      <c r="D2487" s="146">
        <f t="shared" si="416"/>
        <v>1</v>
      </c>
      <c r="E2487" s="146">
        <f t="shared" si="417"/>
        <v>1900</v>
      </c>
      <c r="F2487" s="287"/>
      <c r="G2487" s="287"/>
      <c r="H2487" s="287"/>
      <c r="I2487" s="288"/>
      <c r="J2487" s="287"/>
      <c r="K2487" s="288"/>
      <c r="L2487" s="134"/>
      <c r="M2487" s="133"/>
      <c r="N2487" s="288"/>
      <c r="O2487" s="134"/>
      <c r="P2487" s="166"/>
      <c r="Q2487" s="289"/>
      <c r="R2487" s="165"/>
      <c r="S2487" s="290"/>
      <c r="T2487" s="290"/>
      <c r="U2487" s="290"/>
      <c r="V2487" s="290"/>
      <c r="W2487" s="166"/>
      <c r="X2487" s="135"/>
      <c r="Y2487" s="418">
        <f t="shared" si="418"/>
        <v>0</v>
      </c>
      <c r="Z2487" s="291">
        <f t="shared" si="419"/>
        <v>0</v>
      </c>
      <c r="AA2487" s="163"/>
      <c r="AB2487" s="177" t="str">
        <f t="shared" si="420"/>
        <v/>
      </c>
      <c r="AC2487" s="283" t="str">
        <f t="shared" si="421"/>
        <v/>
      </c>
      <c r="AD2487" s="283" t="str">
        <f t="shared" si="422"/>
        <v/>
      </c>
      <c r="AE2487" s="163"/>
      <c r="AF2487" s="162"/>
      <c r="AP2487" s="581"/>
    </row>
    <row r="2488" spans="1:42" s="141" customFormat="1">
      <c r="A2488" s="134">
        <v>2479</v>
      </c>
      <c r="B2488" s="286"/>
      <c r="C2488" s="146">
        <f t="shared" si="415"/>
        <v>0</v>
      </c>
      <c r="D2488" s="146">
        <f t="shared" si="416"/>
        <v>1</v>
      </c>
      <c r="E2488" s="146">
        <f t="shared" si="417"/>
        <v>1900</v>
      </c>
      <c r="F2488" s="287"/>
      <c r="G2488" s="287"/>
      <c r="H2488" s="287"/>
      <c r="I2488" s="288"/>
      <c r="J2488" s="287"/>
      <c r="K2488" s="288"/>
      <c r="L2488" s="134"/>
      <c r="M2488" s="133"/>
      <c r="N2488" s="288"/>
      <c r="O2488" s="134"/>
      <c r="P2488" s="166"/>
      <c r="Q2488" s="289"/>
      <c r="R2488" s="165"/>
      <c r="S2488" s="290"/>
      <c r="T2488" s="290"/>
      <c r="U2488" s="290"/>
      <c r="V2488" s="290"/>
      <c r="W2488" s="166"/>
      <c r="X2488" s="135"/>
      <c r="Y2488" s="418">
        <f t="shared" si="418"/>
        <v>0</v>
      </c>
      <c r="Z2488" s="291">
        <f t="shared" si="419"/>
        <v>0</v>
      </c>
      <c r="AA2488" s="163"/>
      <c r="AB2488" s="177" t="str">
        <f t="shared" si="420"/>
        <v/>
      </c>
      <c r="AC2488" s="283" t="str">
        <f t="shared" si="421"/>
        <v/>
      </c>
      <c r="AD2488" s="283" t="str">
        <f t="shared" si="422"/>
        <v/>
      </c>
      <c r="AE2488" s="163"/>
      <c r="AF2488" s="162"/>
      <c r="AP2488" s="581"/>
    </row>
    <row r="2489" spans="1:42" s="141" customFormat="1">
      <c r="A2489" s="134">
        <v>2480</v>
      </c>
      <c r="B2489" s="286"/>
      <c r="C2489" s="146">
        <f t="shared" si="415"/>
        <v>0</v>
      </c>
      <c r="D2489" s="146">
        <f t="shared" si="416"/>
        <v>1</v>
      </c>
      <c r="E2489" s="146">
        <f t="shared" si="417"/>
        <v>1900</v>
      </c>
      <c r="F2489" s="287"/>
      <c r="G2489" s="287"/>
      <c r="H2489" s="287"/>
      <c r="I2489" s="288"/>
      <c r="J2489" s="287"/>
      <c r="K2489" s="288"/>
      <c r="L2489" s="134"/>
      <c r="M2489" s="133"/>
      <c r="N2489" s="288"/>
      <c r="O2489" s="134"/>
      <c r="P2489" s="166"/>
      <c r="Q2489" s="289"/>
      <c r="R2489" s="165"/>
      <c r="S2489" s="290"/>
      <c r="T2489" s="290"/>
      <c r="U2489" s="290"/>
      <c r="V2489" s="290"/>
      <c r="W2489" s="166"/>
      <c r="X2489" s="135"/>
      <c r="Y2489" s="418">
        <f t="shared" si="418"/>
        <v>0</v>
      </c>
      <c r="Z2489" s="291">
        <f t="shared" si="419"/>
        <v>0</v>
      </c>
      <c r="AA2489" s="163"/>
      <c r="AB2489" s="177" t="str">
        <f t="shared" si="420"/>
        <v/>
      </c>
      <c r="AC2489" s="283" t="str">
        <f t="shared" si="421"/>
        <v/>
      </c>
      <c r="AD2489" s="283" t="str">
        <f t="shared" si="422"/>
        <v/>
      </c>
      <c r="AE2489" s="163"/>
      <c r="AF2489" s="162"/>
      <c r="AP2489" s="581"/>
    </row>
    <row r="2490" spans="1:42" s="141" customFormat="1">
      <c r="A2490" s="134">
        <v>2481</v>
      </c>
      <c r="B2490" s="286"/>
      <c r="C2490" s="146">
        <f t="shared" si="415"/>
        <v>0</v>
      </c>
      <c r="D2490" s="146">
        <f t="shared" si="416"/>
        <v>1</v>
      </c>
      <c r="E2490" s="146">
        <f t="shared" si="417"/>
        <v>1900</v>
      </c>
      <c r="F2490" s="287"/>
      <c r="G2490" s="287"/>
      <c r="H2490" s="287"/>
      <c r="I2490" s="288"/>
      <c r="J2490" s="287"/>
      <c r="K2490" s="288"/>
      <c r="L2490" s="134"/>
      <c r="M2490" s="133"/>
      <c r="N2490" s="288"/>
      <c r="O2490" s="134"/>
      <c r="P2490" s="166"/>
      <c r="Q2490" s="289"/>
      <c r="R2490" s="165"/>
      <c r="S2490" s="290"/>
      <c r="T2490" s="290"/>
      <c r="U2490" s="290"/>
      <c r="V2490" s="290"/>
      <c r="W2490" s="166"/>
      <c r="X2490" s="135"/>
      <c r="Y2490" s="418">
        <f t="shared" si="418"/>
        <v>0</v>
      </c>
      <c r="Z2490" s="291">
        <f t="shared" si="419"/>
        <v>0</v>
      </c>
      <c r="AA2490" s="163"/>
      <c r="AB2490" s="177" t="str">
        <f t="shared" si="420"/>
        <v/>
      </c>
      <c r="AC2490" s="283" t="str">
        <f t="shared" si="421"/>
        <v/>
      </c>
      <c r="AD2490" s="283" t="str">
        <f t="shared" si="422"/>
        <v/>
      </c>
      <c r="AE2490" s="163"/>
      <c r="AF2490" s="162"/>
      <c r="AP2490" s="581"/>
    </row>
    <row r="2491" spans="1:42" s="141" customFormat="1">
      <c r="A2491" s="134">
        <v>2482</v>
      </c>
      <c r="B2491" s="286"/>
      <c r="C2491" s="146">
        <f t="shared" si="415"/>
        <v>0</v>
      </c>
      <c r="D2491" s="146">
        <f t="shared" si="416"/>
        <v>1</v>
      </c>
      <c r="E2491" s="146">
        <f t="shared" si="417"/>
        <v>1900</v>
      </c>
      <c r="F2491" s="287"/>
      <c r="G2491" s="287"/>
      <c r="H2491" s="287"/>
      <c r="I2491" s="288"/>
      <c r="J2491" s="287"/>
      <c r="K2491" s="288"/>
      <c r="L2491" s="134"/>
      <c r="M2491" s="133"/>
      <c r="N2491" s="288"/>
      <c r="O2491" s="134"/>
      <c r="P2491" s="166"/>
      <c r="Q2491" s="289"/>
      <c r="R2491" s="165"/>
      <c r="S2491" s="290"/>
      <c r="T2491" s="290"/>
      <c r="U2491" s="290"/>
      <c r="V2491" s="290"/>
      <c r="W2491" s="166"/>
      <c r="X2491" s="135"/>
      <c r="Y2491" s="418">
        <f t="shared" si="418"/>
        <v>0</v>
      </c>
      <c r="Z2491" s="291">
        <f t="shared" si="419"/>
        <v>0</v>
      </c>
      <c r="AA2491" s="163"/>
      <c r="AB2491" s="177" t="str">
        <f t="shared" si="420"/>
        <v/>
      </c>
      <c r="AC2491" s="283" t="str">
        <f t="shared" si="421"/>
        <v/>
      </c>
      <c r="AD2491" s="283" t="str">
        <f t="shared" si="422"/>
        <v/>
      </c>
      <c r="AE2491" s="163"/>
      <c r="AF2491" s="162"/>
      <c r="AP2491" s="581"/>
    </row>
    <row r="2492" spans="1:42" s="141" customFormat="1">
      <c r="A2492" s="134">
        <v>2483</v>
      </c>
      <c r="B2492" s="286"/>
      <c r="C2492" s="146">
        <f t="shared" si="415"/>
        <v>0</v>
      </c>
      <c r="D2492" s="146">
        <f t="shared" si="416"/>
        <v>1</v>
      </c>
      <c r="E2492" s="146">
        <f t="shared" si="417"/>
        <v>1900</v>
      </c>
      <c r="F2492" s="287"/>
      <c r="G2492" s="287"/>
      <c r="H2492" s="287"/>
      <c r="I2492" s="288"/>
      <c r="J2492" s="287"/>
      <c r="K2492" s="288"/>
      <c r="L2492" s="134"/>
      <c r="M2492" s="133"/>
      <c r="N2492" s="288"/>
      <c r="O2492" s="134"/>
      <c r="P2492" s="166"/>
      <c r="Q2492" s="289"/>
      <c r="R2492" s="165"/>
      <c r="S2492" s="290"/>
      <c r="T2492" s="290"/>
      <c r="U2492" s="290"/>
      <c r="V2492" s="290"/>
      <c r="W2492" s="166"/>
      <c r="X2492" s="135"/>
      <c r="Y2492" s="418">
        <f t="shared" si="418"/>
        <v>0</v>
      </c>
      <c r="Z2492" s="291">
        <f t="shared" si="419"/>
        <v>0</v>
      </c>
      <c r="AA2492" s="163"/>
      <c r="AB2492" s="177" t="str">
        <f t="shared" si="420"/>
        <v/>
      </c>
      <c r="AC2492" s="283" t="str">
        <f t="shared" si="421"/>
        <v/>
      </c>
      <c r="AD2492" s="283" t="str">
        <f t="shared" si="422"/>
        <v/>
      </c>
      <c r="AE2492" s="163"/>
      <c r="AF2492" s="162"/>
      <c r="AP2492" s="581"/>
    </row>
    <row r="2493" spans="1:42" s="141" customFormat="1">
      <c r="A2493" s="134">
        <v>2484</v>
      </c>
      <c r="B2493" s="286"/>
      <c r="C2493" s="146">
        <f t="shared" si="415"/>
        <v>0</v>
      </c>
      <c r="D2493" s="146">
        <f t="shared" si="416"/>
        <v>1</v>
      </c>
      <c r="E2493" s="146">
        <f t="shared" si="417"/>
        <v>1900</v>
      </c>
      <c r="F2493" s="287"/>
      <c r="G2493" s="287"/>
      <c r="H2493" s="287"/>
      <c r="I2493" s="288"/>
      <c r="J2493" s="287"/>
      <c r="K2493" s="288"/>
      <c r="L2493" s="134"/>
      <c r="M2493" s="133"/>
      <c r="N2493" s="288"/>
      <c r="O2493" s="134"/>
      <c r="P2493" s="166"/>
      <c r="Q2493" s="289"/>
      <c r="R2493" s="165"/>
      <c r="S2493" s="290"/>
      <c r="T2493" s="290"/>
      <c r="U2493" s="290"/>
      <c r="V2493" s="290"/>
      <c r="W2493" s="166"/>
      <c r="X2493" s="135"/>
      <c r="Y2493" s="418">
        <f t="shared" si="418"/>
        <v>0</v>
      </c>
      <c r="Z2493" s="291">
        <f t="shared" si="419"/>
        <v>0</v>
      </c>
      <c r="AA2493" s="163"/>
      <c r="AB2493" s="177" t="str">
        <f t="shared" si="420"/>
        <v/>
      </c>
      <c r="AC2493" s="283" t="str">
        <f t="shared" si="421"/>
        <v/>
      </c>
      <c r="AD2493" s="283" t="str">
        <f t="shared" si="422"/>
        <v/>
      </c>
      <c r="AE2493" s="163"/>
      <c r="AF2493" s="162"/>
      <c r="AP2493" s="581"/>
    </row>
    <row r="2494" spans="1:42" s="141" customFormat="1">
      <c r="A2494" s="134">
        <v>2485</v>
      </c>
      <c r="B2494" s="286"/>
      <c r="C2494" s="146">
        <f t="shared" si="415"/>
        <v>0</v>
      </c>
      <c r="D2494" s="146">
        <f t="shared" si="416"/>
        <v>1</v>
      </c>
      <c r="E2494" s="146">
        <f t="shared" si="417"/>
        <v>1900</v>
      </c>
      <c r="F2494" s="287"/>
      <c r="G2494" s="287"/>
      <c r="H2494" s="287"/>
      <c r="I2494" s="288"/>
      <c r="J2494" s="287"/>
      <c r="K2494" s="288"/>
      <c r="L2494" s="134"/>
      <c r="M2494" s="133"/>
      <c r="N2494" s="288"/>
      <c r="O2494" s="134"/>
      <c r="P2494" s="166"/>
      <c r="Q2494" s="289"/>
      <c r="R2494" s="165"/>
      <c r="S2494" s="290"/>
      <c r="T2494" s="290"/>
      <c r="U2494" s="290"/>
      <c r="V2494" s="290"/>
      <c r="W2494" s="166"/>
      <c r="X2494" s="135"/>
      <c r="Y2494" s="418">
        <f t="shared" si="418"/>
        <v>0</v>
      </c>
      <c r="Z2494" s="291">
        <f t="shared" si="419"/>
        <v>0</v>
      </c>
      <c r="AA2494" s="163"/>
      <c r="AB2494" s="177" t="str">
        <f t="shared" si="420"/>
        <v/>
      </c>
      <c r="AC2494" s="283" t="str">
        <f t="shared" si="421"/>
        <v/>
      </c>
      <c r="AD2494" s="283" t="str">
        <f t="shared" si="422"/>
        <v/>
      </c>
      <c r="AE2494" s="163"/>
      <c r="AF2494" s="162"/>
      <c r="AP2494" s="581"/>
    </row>
    <row r="2495" spans="1:42" s="141" customFormat="1">
      <c r="A2495" s="134">
        <v>2486</v>
      </c>
      <c r="B2495" s="286"/>
      <c r="C2495" s="146">
        <f t="shared" si="415"/>
        <v>0</v>
      </c>
      <c r="D2495" s="146">
        <f t="shared" si="416"/>
        <v>1</v>
      </c>
      <c r="E2495" s="146">
        <f t="shared" si="417"/>
        <v>1900</v>
      </c>
      <c r="F2495" s="287"/>
      <c r="G2495" s="287"/>
      <c r="H2495" s="287"/>
      <c r="I2495" s="288"/>
      <c r="J2495" s="287"/>
      <c r="K2495" s="288"/>
      <c r="L2495" s="134"/>
      <c r="M2495" s="133"/>
      <c r="N2495" s="288"/>
      <c r="O2495" s="134"/>
      <c r="P2495" s="166"/>
      <c r="Q2495" s="289"/>
      <c r="R2495" s="165"/>
      <c r="S2495" s="290"/>
      <c r="T2495" s="290"/>
      <c r="U2495" s="290"/>
      <c r="V2495" s="290"/>
      <c r="W2495" s="166"/>
      <c r="X2495" s="135"/>
      <c r="Y2495" s="418">
        <f t="shared" si="418"/>
        <v>0</v>
      </c>
      <c r="Z2495" s="291">
        <f t="shared" si="419"/>
        <v>0</v>
      </c>
      <c r="AA2495" s="163"/>
      <c r="AB2495" s="177" t="str">
        <f t="shared" si="420"/>
        <v/>
      </c>
      <c r="AC2495" s="283" t="str">
        <f t="shared" si="421"/>
        <v/>
      </c>
      <c r="AD2495" s="283" t="str">
        <f t="shared" si="422"/>
        <v/>
      </c>
      <c r="AE2495" s="163"/>
      <c r="AF2495" s="162"/>
      <c r="AP2495" s="581"/>
    </row>
    <row r="2496" spans="1:42" s="141" customFormat="1">
      <c r="A2496" s="134">
        <v>2487</v>
      </c>
      <c r="B2496" s="286"/>
      <c r="C2496" s="146">
        <f t="shared" si="415"/>
        <v>0</v>
      </c>
      <c r="D2496" s="146">
        <f t="shared" si="416"/>
        <v>1</v>
      </c>
      <c r="E2496" s="146">
        <f t="shared" si="417"/>
        <v>1900</v>
      </c>
      <c r="F2496" s="287"/>
      <c r="G2496" s="287"/>
      <c r="H2496" s="287"/>
      <c r="I2496" s="288"/>
      <c r="J2496" s="287"/>
      <c r="K2496" s="288"/>
      <c r="L2496" s="134"/>
      <c r="M2496" s="133"/>
      <c r="N2496" s="288"/>
      <c r="O2496" s="134"/>
      <c r="P2496" s="166"/>
      <c r="Q2496" s="289"/>
      <c r="R2496" s="165"/>
      <c r="S2496" s="290"/>
      <c r="T2496" s="290"/>
      <c r="U2496" s="290"/>
      <c r="V2496" s="290"/>
      <c r="W2496" s="166"/>
      <c r="X2496" s="135"/>
      <c r="Y2496" s="418">
        <f t="shared" si="418"/>
        <v>0</v>
      </c>
      <c r="Z2496" s="291">
        <f t="shared" si="419"/>
        <v>0</v>
      </c>
      <c r="AA2496" s="163"/>
      <c r="AB2496" s="177" t="str">
        <f t="shared" si="420"/>
        <v/>
      </c>
      <c r="AC2496" s="283" t="str">
        <f t="shared" si="421"/>
        <v/>
      </c>
      <c r="AD2496" s="283" t="str">
        <f t="shared" si="422"/>
        <v/>
      </c>
      <c r="AE2496" s="163"/>
      <c r="AF2496" s="162"/>
      <c r="AP2496" s="581"/>
    </row>
    <row r="2497" spans="1:42" s="141" customFormat="1">
      <c r="A2497" s="134">
        <v>2488</v>
      </c>
      <c r="B2497" s="286"/>
      <c r="C2497" s="146">
        <f t="shared" si="415"/>
        <v>0</v>
      </c>
      <c r="D2497" s="146">
        <f t="shared" si="416"/>
        <v>1</v>
      </c>
      <c r="E2497" s="146">
        <f t="shared" si="417"/>
        <v>1900</v>
      </c>
      <c r="F2497" s="287"/>
      <c r="G2497" s="287"/>
      <c r="H2497" s="287"/>
      <c r="I2497" s="288"/>
      <c r="J2497" s="287"/>
      <c r="K2497" s="288"/>
      <c r="L2497" s="134"/>
      <c r="M2497" s="133"/>
      <c r="N2497" s="288"/>
      <c r="O2497" s="134"/>
      <c r="P2497" s="166"/>
      <c r="Q2497" s="289"/>
      <c r="R2497" s="165"/>
      <c r="S2497" s="290"/>
      <c r="T2497" s="290"/>
      <c r="U2497" s="290"/>
      <c r="V2497" s="290"/>
      <c r="W2497" s="166"/>
      <c r="X2497" s="135"/>
      <c r="Y2497" s="418">
        <f t="shared" si="418"/>
        <v>0</v>
      </c>
      <c r="Z2497" s="291">
        <f t="shared" si="419"/>
        <v>0</v>
      </c>
      <c r="AA2497" s="163"/>
      <c r="AB2497" s="177" t="str">
        <f t="shared" si="420"/>
        <v/>
      </c>
      <c r="AC2497" s="283" t="str">
        <f t="shared" si="421"/>
        <v/>
      </c>
      <c r="AD2497" s="283" t="str">
        <f t="shared" si="422"/>
        <v/>
      </c>
      <c r="AE2497" s="163"/>
      <c r="AF2497" s="162"/>
      <c r="AP2497" s="581"/>
    </row>
    <row r="2498" spans="1:42" s="141" customFormat="1">
      <c r="A2498" s="134">
        <v>2489</v>
      </c>
      <c r="B2498" s="286"/>
      <c r="C2498" s="146">
        <f t="shared" si="415"/>
        <v>0</v>
      </c>
      <c r="D2498" s="146">
        <f t="shared" si="416"/>
        <v>1</v>
      </c>
      <c r="E2498" s="146">
        <f t="shared" si="417"/>
        <v>1900</v>
      </c>
      <c r="F2498" s="287"/>
      <c r="G2498" s="287"/>
      <c r="H2498" s="287"/>
      <c r="I2498" s="288"/>
      <c r="J2498" s="287"/>
      <c r="K2498" s="288"/>
      <c r="L2498" s="134"/>
      <c r="M2498" s="133"/>
      <c r="N2498" s="288"/>
      <c r="O2498" s="134"/>
      <c r="P2498" s="166"/>
      <c r="Q2498" s="289"/>
      <c r="R2498" s="165"/>
      <c r="S2498" s="290"/>
      <c r="T2498" s="290"/>
      <c r="U2498" s="290"/>
      <c r="V2498" s="290"/>
      <c r="W2498" s="166"/>
      <c r="X2498" s="135"/>
      <c r="Y2498" s="418">
        <f t="shared" si="418"/>
        <v>0</v>
      </c>
      <c r="Z2498" s="291">
        <f t="shared" si="419"/>
        <v>0</v>
      </c>
      <c r="AA2498" s="163"/>
      <c r="AB2498" s="177" t="str">
        <f t="shared" si="420"/>
        <v/>
      </c>
      <c r="AC2498" s="283" t="str">
        <f t="shared" si="421"/>
        <v/>
      </c>
      <c r="AD2498" s="283" t="str">
        <f t="shared" si="422"/>
        <v/>
      </c>
      <c r="AE2498" s="163"/>
      <c r="AF2498" s="162"/>
      <c r="AP2498" s="581"/>
    </row>
    <row r="2499" spans="1:42" s="141" customFormat="1">
      <c r="A2499" s="134">
        <v>2490</v>
      </c>
      <c r="B2499" s="286"/>
      <c r="C2499" s="146">
        <f t="shared" si="415"/>
        <v>0</v>
      </c>
      <c r="D2499" s="146">
        <f t="shared" si="416"/>
        <v>1</v>
      </c>
      <c r="E2499" s="146">
        <f t="shared" si="417"/>
        <v>1900</v>
      </c>
      <c r="F2499" s="287"/>
      <c r="G2499" s="287"/>
      <c r="H2499" s="287"/>
      <c r="I2499" s="288"/>
      <c r="J2499" s="287"/>
      <c r="K2499" s="288"/>
      <c r="L2499" s="134"/>
      <c r="M2499" s="133"/>
      <c r="N2499" s="288"/>
      <c r="O2499" s="134"/>
      <c r="P2499" s="166"/>
      <c r="Q2499" s="289"/>
      <c r="R2499" s="165"/>
      <c r="S2499" s="290"/>
      <c r="T2499" s="290"/>
      <c r="U2499" s="290"/>
      <c r="V2499" s="290"/>
      <c r="W2499" s="166"/>
      <c r="X2499" s="135"/>
      <c r="Y2499" s="418">
        <f t="shared" si="418"/>
        <v>0</v>
      </c>
      <c r="Z2499" s="291">
        <f t="shared" si="419"/>
        <v>0</v>
      </c>
      <c r="AA2499" s="163"/>
      <c r="AB2499" s="177" t="str">
        <f t="shared" si="420"/>
        <v/>
      </c>
      <c r="AC2499" s="283" t="str">
        <f t="shared" si="421"/>
        <v/>
      </c>
      <c r="AD2499" s="283" t="str">
        <f t="shared" si="422"/>
        <v/>
      </c>
      <c r="AE2499" s="163"/>
      <c r="AF2499" s="162"/>
      <c r="AP2499" s="581"/>
    </row>
    <row r="2500" spans="1:42" s="141" customFormat="1">
      <c r="A2500" s="134">
        <v>2491</v>
      </c>
      <c r="B2500" s="286"/>
      <c r="C2500" s="146">
        <f t="shared" si="415"/>
        <v>0</v>
      </c>
      <c r="D2500" s="146">
        <f t="shared" si="416"/>
        <v>1</v>
      </c>
      <c r="E2500" s="146">
        <f t="shared" si="417"/>
        <v>1900</v>
      </c>
      <c r="F2500" s="287"/>
      <c r="G2500" s="287"/>
      <c r="H2500" s="287"/>
      <c r="I2500" s="288"/>
      <c r="J2500" s="287"/>
      <c r="K2500" s="288"/>
      <c r="L2500" s="134"/>
      <c r="M2500" s="133"/>
      <c r="N2500" s="288"/>
      <c r="O2500" s="134"/>
      <c r="P2500" s="166"/>
      <c r="Q2500" s="289"/>
      <c r="R2500" s="165"/>
      <c r="S2500" s="290"/>
      <c r="T2500" s="290"/>
      <c r="U2500" s="290"/>
      <c r="V2500" s="290"/>
      <c r="W2500" s="166"/>
      <c r="X2500" s="135"/>
      <c r="Y2500" s="418">
        <f t="shared" si="418"/>
        <v>0</v>
      </c>
      <c r="Z2500" s="291">
        <f t="shared" si="419"/>
        <v>0</v>
      </c>
      <c r="AA2500" s="163"/>
      <c r="AB2500" s="177" t="str">
        <f t="shared" si="420"/>
        <v/>
      </c>
      <c r="AC2500" s="283" t="str">
        <f t="shared" si="421"/>
        <v/>
      </c>
      <c r="AD2500" s="283" t="str">
        <f t="shared" si="422"/>
        <v/>
      </c>
      <c r="AE2500" s="163"/>
      <c r="AF2500" s="162"/>
      <c r="AP2500" s="581"/>
    </row>
    <row r="2501" spans="1:42" s="141" customFormat="1">
      <c r="A2501" s="134">
        <v>2492</v>
      </c>
      <c r="B2501" s="286"/>
      <c r="C2501" s="146">
        <f t="shared" si="415"/>
        <v>0</v>
      </c>
      <c r="D2501" s="146">
        <f t="shared" si="416"/>
        <v>1</v>
      </c>
      <c r="E2501" s="146">
        <f t="shared" si="417"/>
        <v>1900</v>
      </c>
      <c r="F2501" s="287"/>
      <c r="G2501" s="287"/>
      <c r="H2501" s="287"/>
      <c r="I2501" s="288"/>
      <c r="J2501" s="287"/>
      <c r="K2501" s="288"/>
      <c r="L2501" s="134"/>
      <c r="M2501" s="133"/>
      <c r="N2501" s="288"/>
      <c r="O2501" s="134"/>
      <c r="P2501" s="166"/>
      <c r="Q2501" s="289"/>
      <c r="R2501" s="165"/>
      <c r="S2501" s="290"/>
      <c r="T2501" s="290"/>
      <c r="U2501" s="290"/>
      <c r="V2501" s="290"/>
      <c r="W2501" s="166"/>
      <c r="X2501" s="135"/>
      <c r="Y2501" s="418">
        <f t="shared" si="418"/>
        <v>0</v>
      </c>
      <c r="Z2501" s="291">
        <f t="shared" si="419"/>
        <v>0</v>
      </c>
      <c r="AA2501" s="163"/>
      <c r="AB2501" s="177" t="str">
        <f t="shared" si="420"/>
        <v/>
      </c>
      <c r="AC2501" s="283" t="str">
        <f t="shared" si="421"/>
        <v/>
      </c>
      <c r="AD2501" s="283" t="str">
        <f t="shared" si="422"/>
        <v/>
      </c>
      <c r="AE2501" s="163"/>
      <c r="AF2501" s="162"/>
      <c r="AP2501" s="581"/>
    </row>
    <row r="2502" spans="1:42" s="141" customFormat="1">
      <c r="A2502" s="134">
        <v>2493</v>
      </c>
      <c r="B2502" s="286"/>
      <c r="C2502" s="146">
        <f t="shared" si="415"/>
        <v>0</v>
      </c>
      <c r="D2502" s="146">
        <f t="shared" si="416"/>
        <v>1</v>
      </c>
      <c r="E2502" s="146">
        <f t="shared" si="417"/>
        <v>1900</v>
      </c>
      <c r="F2502" s="287"/>
      <c r="G2502" s="287"/>
      <c r="H2502" s="287"/>
      <c r="I2502" s="288"/>
      <c r="J2502" s="287"/>
      <c r="K2502" s="288"/>
      <c r="L2502" s="134"/>
      <c r="M2502" s="133"/>
      <c r="N2502" s="288"/>
      <c r="O2502" s="134"/>
      <c r="P2502" s="166"/>
      <c r="Q2502" s="289"/>
      <c r="R2502" s="165"/>
      <c r="S2502" s="290"/>
      <c r="T2502" s="290"/>
      <c r="U2502" s="290"/>
      <c r="V2502" s="290"/>
      <c r="W2502" s="166"/>
      <c r="X2502" s="135"/>
      <c r="Y2502" s="418">
        <f t="shared" si="418"/>
        <v>0</v>
      </c>
      <c r="Z2502" s="291">
        <f t="shared" si="419"/>
        <v>0</v>
      </c>
      <c r="AA2502" s="163"/>
      <c r="AB2502" s="177" t="str">
        <f t="shared" si="420"/>
        <v/>
      </c>
      <c r="AC2502" s="283" t="str">
        <f t="shared" si="421"/>
        <v/>
      </c>
      <c r="AD2502" s="283" t="str">
        <f t="shared" si="422"/>
        <v/>
      </c>
      <c r="AE2502" s="163"/>
      <c r="AF2502" s="162"/>
      <c r="AP2502" s="581"/>
    </row>
    <row r="2503" spans="1:42" s="141" customFormat="1">
      <c r="A2503" s="134">
        <v>2494</v>
      </c>
      <c r="B2503" s="286"/>
      <c r="C2503" s="146">
        <f t="shared" si="415"/>
        <v>0</v>
      </c>
      <c r="D2503" s="146">
        <f t="shared" si="416"/>
        <v>1</v>
      </c>
      <c r="E2503" s="146">
        <f t="shared" si="417"/>
        <v>1900</v>
      </c>
      <c r="F2503" s="287"/>
      <c r="G2503" s="287"/>
      <c r="H2503" s="287"/>
      <c r="I2503" s="288"/>
      <c r="J2503" s="287"/>
      <c r="K2503" s="288"/>
      <c r="L2503" s="134"/>
      <c r="M2503" s="133"/>
      <c r="N2503" s="288"/>
      <c r="O2503" s="134"/>
      <c r="P2503" s="166"/>
      <c r="Q2503" s="289"/>
      <c r="R2503" s="165"/>
      <c r="S2503" s="290"/>
      <c r="T2503" s="290"/>
      <c r="U2503" s="290"/>
      <c r="V2503" s="290"/>
      <c r="W2503" s="166"/>
      <c r="X2503" s="135"/>
      <c r="Y2503" s="418">
        <f t="shared" si="418"/>
        <v>0</v>
      </c>
      <c r="Z2503" s="291">
        <f t="shared" si="419"/>
        <v>0</v>
      </c>
      <c r="AA2503" s="163"/>
      <c r="AB2503" s="177" t="str">
        <f t="shared" si="420"/>
        <v/>
      </c>
      <c r="AC2503" s="283" t="str">
        <f t="shared" si="421"/>
        <v/>
      </c>
      <c r="AD2503" s="283" t="str">
        <f t="shared" si="422"/>
        <v/>
      </c>
      <c r="AE2503" s="163"/>
      <c r="AF2503" s="162"/>
      <c r="AP2503" s="581"/>
    </row>
    <row r="2504" spans="1:42" s="141" customFormat="1">
      <c r="A2504" s="134">
        <v>2495</v>
      </c>
      <c r="B2504" s="286"/>
      <c r="C2504" s="146">
        <f t="shared" si="415"/>
        <v>0</v>
      </c>
      <c r="D2504" s="146">
        <f t="shared" si="416"/>
        <v>1</v>
      </c>
      <c r="E2504" s="146">
        <f t="shared" si="417"/>
        <v>1900</v>
      </c>
      <c r="F2504" s="287"/>
      <c r="G2504" s="287"/>
      <c r="H2504" s="287"/>
      <c r="I2504" s="288"/>
      <c r="J2504" s="287"/>
      <c r="K2504" s="288"/>
      <c r="L2504" s="134"/>
      <c r="M2504" s="133"/>
      <c r="N2504" s="288"/>
      <c r="O2504" s="134"/>
      <c r="P2504" s="166"/>
      <c r="Q2504" s="289"/>
      <c r="R2504" s="165"/>
      <c r="S2504" s="290"/>
      <c r="T2504" s="290"/>
      <c r="U2504" s="290"/>
      <c r="V2504" s="290"/>
      <c r="W2504" s="166"/>
      <c r="X2504" s="135"/>
      <c r="Y2504" s="418">
        <f t="shared" si="418"/>
        <v>0</v>
      </c>
      <c r="Z2504" s="291">
        <f t="shared" si="419"/>
        <v>0</v>
      </c>
      <c r="AA2504" s="163"/>
      <c r="AB2504" s="177" t="str">
        <f t="shared" si="420"/>
        <v/>
      </c>
      <c r="AC2504" s="283" t="str">
        <f t="shared" si="421"/>
        <v/>
      </c>
      <c r="AD2504" s="283" t="str">
        <f t="shared" si="422"/>
        <v/>
      </c>
      <c r="AE2504" s="163"/>
      <c r="AF2504" s="162"/>
      <c r="AP2504" s="581"/>
    </row>
    <row r="2505" spans="1:42" s="141" customFormat="1">
      <c r="A2505" s="134">
        <v>2496</v>
      </c>
      <c r="B2505" s="286"/>
      <c r="C2505" s="146">
        <f t="shared" si="415"/>
        <v>0</v>
      </c>
      <c r="D2505" s="146">
        <f t="shared" si="416"/>
        <v>1</v>
      </c>
      <c r="E2505" s="146">
        <f t="shared" si="417"/>
        <v>1900</v>
      </c>
      <c r="F2505" s="287"/>
      <c r="G2505" s="287"/>
      <c r="H2505" s="287"/>
      <c r="I2505" s="288"/>
      <c r="J2505" s="287"/>
      <c r="K2505" s="288"/>
      <c r="L2505" s="134"/>
      <c r="M2505" s="133"/>
      <c r="N2505" s="288"/>
      <c r="O2505" s="134"/>
      <c r="P2505" s="166"/>
      <c r="Q2505" s="289"/>
      <c r="R2505" s="165"/>
      <c r="S2505" s="290"/>
      <c r="T2505" s="290"/>
      <c r="U2505" s="290"/>
      <c r="V2505" s="290"/>
      <c r="W2505" s="166"/>
      <c r="X2505" s="135"/>
      <c r="Y2505" s="418">
        <f t="shared" si="418"/>
        <v>0</v>
      </c>
      <c r="Z2505" s="291">
        <f t="shared" si="419"/>
        <v>0</v>
      </c>
      <c r="AA2505" s="163"/>
      <c r="AB2505" s="177" t="str">
        <f t="shared" si="420"/>
        <v/>
      </c>
      <c r="AC2505" s="283" t="str">
        <f t="shared" si="421"/>
        <v/>
      </c>
      <c r="AD2505" s="283" t="str">
        <f t="shared" si="422"/>
        <v/>
      </c>
      <c r="AE2505" s="163"/>
      <c r="AF2505" s="162"/>
      <c r="AP2505" s="581"/>
    </row>
    <row r="2506" spans="1:42" s="141" customFormat="1">
      <c r="A2506" s="134">
        <v>2497</v>
      </c>
      <c r="B2506" s="286"/>
      <c r="C2506" s="146">
        <f t="shared" si="415"/>
        <v>0</v>
      </c>
      <c r="D2506" s="146">
        <f t="shared" si="416"/>
        <v>1</v>
      </c>
      <c r="E2506" s="146">
        <f t="shared" si="417"/>
        <v>1900</v>
      </c>
      <c r="F2506" s="287"/>
      <c r="G2506" s="287"/>
      <c r="H2506" s="287"/>
      <c r="I2506" s="288"/>
      <c r="J2506" s="287"/>
      <c r="K2506" s="288"/>
      <c r="L2506" s="134"/>
      <c r="M2506" s="133"/>
      <c r="N2506" s="288"/>
      <c r="O2506" s="134"/>
      <c r="P2506" s="166"/>
      <c r="Q2506" s="289"/>
      <c r="R2506" s="165"/>
      <c r="S2506" s="290"/>
      <c r="T2506" s="290"/>
      <c r="U2506" s="290"/>
      <c r="V2506" s="290"/>
      <c r="W2506" s="166"/>
      <c r="X2506" s="135"/>
      <c r="Y2506" s="418">
        <f t="shared" si="418"/>
        <v>0</v>
      </c>
      <c r="Z2506" s="291">
        <f t="shared" si="419"/>
        <v>0</v>
      </c>
      <c r="AA2506" s="163"/>
      <c r="AB2506" s="177" t="str">
        <f t="shared" si="420"/>
        <v/>
      </c>
      <c r="AC2506" s="283" t="str">
        <f t="shared" si="421"/>
        <v/>
      </c>
      <c r="AD2506" s="283" t="str">
        <f t="shared" si="422"/>
        <v/>
      </c>
      <c r="AE2506" s="163"/>
      <c r="AF2506" s="162"/>
      <c r="AP2506" s="581"/>
    </row>
    <row r="2507" spans="1:42" s="141" customFormat="1">
      <c r="A2507" s="134">
        <v>2498</v>
      </c>
      <c r="B2507" s="286"/>
      <c r="C2507" s="146">
        <f t="shared" ref="C2507:C2570" si="423">DAY(B2507)</f>
        <v>0</v>
      </c>
      <c r="D2507" s="146">
        <f t="shared" ref="D2507:D2570" si="424">MONTH(B2507)</f>
        <v>1</v>
      </c>
      <c r="E2507" s="146">
        <f t="shared" ref="E2507:E2570" si="425">YEAR(B2507)</f>
        <v>1900</v>
      </c>
      <c r="F2507" s="287"/>
      <c r="G2507" s="287"/>
      <c r="H2507" s="287"/>
      <c r="I2507" s="288"/>
      <c r="J2507" s="287"/>
      <c r="K2507" s="288"/>
      <c r="L2507" s="134"/>
      <c r="M2507" s="133"/>
      <c r="N2507" s="288"/>
      <c r="O2507" s="134"/>
      <c r="P2507" s="166"/>
      <c r="Q2507" s="289"/>
      <c r="R2507" s="165"/>
      <c r="S2507" s="290"/>
      <c r="T2507" s="290"/>
      <c r="U2507" s="290"/>
      <c r="V2507" s="290"/>
      <c r="W2507" s="166"/>
      <c r="X2507" s="135"/>
      <c r="Y2507" s="418">
        <f t="shared" ref="Y2507:Y2570" si="426">X2507*U2507</f>
        <v>0</v>
      </c>
      <c r="Z2507" s="291">
        <f t="shared" ref="Z2507:Z2570" si="427">Y2507*1.1</f>
        <v>0</v>
      </c>
      <c r="AA2507" s="163"/>
      <c r="AB2507" s="177" t="str">
        <f t="shared" ref="AB2507:AB2570" si="428">IF(S2507="","",IF(S2507-U2507=0,"Full","No"))</f>
        <v/>
      </c>
      <c r="AC2507" s="283" t="str">
        <f t="shared" ref="AC2507:AC2570" si="429">IF(AND(S2507&gt;U2507,V2507=0),"Lost",IF(AND(S2507&gt;U2507,V2507&lt;(S2507-U2507)),"Lost",""))</f>
        <v/>
      </c>
      <c r="AD2507" s="283" t="str">
        <f t="shared" ref="AD2507:AD2570" si="430">IF(AND(S2507&gt;U2507,V2507=0),S2507-U2507,IF(AND(S2507&gt;U2507,V2507&lt;(S2507-U2507)),S2507-(U2507+V2507),""))</f>
        <v/>
      </c>
      <c r="AE2507" s="163"/>
      <c r="AF2507" s="162"/>
      <c r="AP2507" s="581"/>
    </row>
    <row r="2508" spans="1:42" s="141" customFormat="1">
      <c r="A2508" s="134">
        <v>2499</v>
      </c>
      <c r="B2508" s="286"/>
      <c r="C2508" s="146">
        <f t="shared" si="423"/>
        <v>0</v>
      </c>
      <c r="D2508" s="146">
        <f t="shared" si="424"/>
        <v>1</v>
      </c>
      <c r="E2508" s="146">
        <f t="shared" si="425"/>
        <v>1900</v>
      </c>
      <c r="F2508" s="287"/>
      <c r="G2508" s="287"/>
      <c r="H2508" s="287"/>
      <c r="I2508" s="288"/>
      <c r="J2508" s="287"/>
      <c r="K2508" s="288"/>
      <c r="L2508" s="134"/>
      <c r="M2508" s="133"/>
      <c r="N2508" s="288"/>
      <c r="O2508" s="134"/>
      <c r="P2508" s="166"/>
      <c r="Q2508" s="289"/>
      <c r="R2508" s="165"/>
      <c r="S2508" s="290"/>
      <c r="T2508" s="290"/>
      <c r="U2508" s="290"/>
      <c r="V2508" s="290"/>
      <c r="W2508" s="166"/>
      <c r="X2508" s="135"/>
      <c r="Y2508" s="418">
        <f t="shared" si="426"/>
        <v>0</v>
      </c>
      <c r="Z2508" s="291">
        <f t="shared" si="427"/>
        <v>0</v>
      </c>
      <c r="AA2508" s="163"/>
      <c r="AB2508" s="177" t="str">
        <f t="shared" si="428"/>
        <v/>
      </c>
      <c r="AC2508" s="283" t="str">
        <f t="shared" si="429"/>
        <v/>
      </c>
      <c r="AD2508" s="283" t="str">
        <f t="shared" si="430"/>
        <v/>
      </c>
      <c r="AE2508" s="163"/>
      <c r="AF2508" s="162"/>
      <c r="AP2508" s="581"/>
    </row>
    <row r="2509" spans="1:42" s="141" customFormat="1">
      <c r="A2509" s="134">
        <v>2500</v>
      </c>
      <c r="B2509" s="286"/>
      <c r="C2509" s="146">
        <f t="shared" si="423"/>
        <v>0</v>
      </c>
      <c r="D2509" s="146">
        <f t="shared" si="424"/>
        <v>1</v>
      </c>
      <c r="E2509" s="146">
        <f t="shared" si="425"/>
        <v>1900</v>
      </c>
      <c r="F2509" s="287"/>
      <c r="G2509" s="287"/>
      <c r="H2509" s="287"/>
      <c r="I2509" s="288"/>
      <c r="J2509" s="287"/>
      <c r="K2509" s="288"/>
      <c r="L2509" s="134"/>
      <c r="M2509" s="133"/>
      <c r="N2509" s="288"/>
      <c r="O2509" s="134"/>
      <c r="P2509" s="166"/>
      <c r="Q2509" s="289"/>
      <c r="R2509" s="165"/>
      <c r="S2509" s="290"/>
      <c r="T2509" s="290"/>
      <c r="U2509" s="290"/>
      <c r="V2509" s="290"/>
      <c r="W2509" s="166"/>
      <c r="X2509" s="135"/>
      <c r="Y2509" s="418">
        <f t="shared" si="426"/>
        <v>0</v>
      </c>
      <c r="Z2509" s="291">
        <f t="shared" si="427"/>
        <v>0</v>
      </c>
      <c r="AA2509" s="163"/>
      <c r="AB2509" s="177" t="str">
        <f t="shared" si="428"/>
        <v/>
      </c>
      <c r="AC2509" s="283" t="str">
        <f t="shared" si="429"/>
        <v/>
      </c>
      <c r="AD2509" s="283" t="str">
        <f t="shared" si="430"/>
        <v/>
      </c>
      <c r="AE2509" s="163"/>
      <c r="AF2509" s="162"/>
      <c r="AP2509" s="581"/>
    </row>
    <row r="2510" spans="1:42" s="141" customFormat="1">
      <c r="A2510" s="134">
        <v>2501</v>
      </c>
      <c r="B2510" s="286"/>
      <c r="C2510" s="146">
        <f t="shared" si="423"/>
        <v>0</v>
      </c>
      <c r="D2510" s="146">
        <f t="shared" si="424"/>
        <v>1</v>
      </c>
      <c r="E2510" s="146">
        <f t="shared" si="425"/>
        <v>1900</v>
      </c>
      <c r="F2510" s="287"/>
      <c r="G2510" s="287"/>
      <c r="H2510" s="287"/>
      <c r="I2510" s="288"/>
      <c r="J2510" s="287"/>
      <c r="K2510" s="288"/>
      <c r="L2510" s="134"/>
      <c r="M2510" s="133"/>
      <c r="N2510" s="288"/>
      <c r="O2510" s="134"/>
      <c r="P2510" s="166"/>
      <c r="Q2510" s="289"/>
      <c r="R2510" s="165"/>
      <c r="S2510" s="290"/>
      <c r="T2510" s="290"/>
      <c r="U2510" s="290"/>
      <c r="V2510" s="290"/>
      <c r="W2510" s="166"/>
      <c r="X2510" s="135"/>
      <c r="Y2510" s="418">
        <f t="shared" si="426"/>
        <v>0</v>
      </c>
      <c r="Z2510" s="291">
        <f t="shared" si="427"/>
        <v>0</v>
      </c>
      <c r="AA2510" s="163"/>
      <c r="AB2510" s="177" t="str">
        <f t="shared" si="428"/>
        <v/>
      </c>
      <c r="AC2510" s="283" t="str">
        <f t="shared" si="429"/>
        <v/>
      </c>
      <c r="AD2510" s="283" t="str">
        <f t="shared" si="430"/>
        <v/>
      </c>
      <c r="AE2510" s="163"/>
      <c r="AF2510" s="162"/>
      <c r="AP2510" s="581"/>
    </row>
    <row r="2511" spans="1:42" s="141" customFormat="1">
      <c r="A2511" s="134">
        <v>2502</v>
      </c>
      <c r="B2511" s="286"/>
      <c r="C2511" s="146">
        <f t="shared" si="423"/>
        <v>0</v>
      </c>
      <c r="D2511" s="146">
        <f t="shared" si="424"/>
        <v>1</v>
      </c>
      <c r="E2511" s="146">
        <f t="shared" si="425"/>
        <v>1900</v>
      </c>
      <c r="F2511" s="287"/>
      <c r="G2511" s="287"/>
      <c r="H2511" s="287"/>
      <c r="I2511" s="288"/>
      <c r="J2511" s="287"/>
      <c r="K2511" s="288"/>
      <c r="L2511" s="134"/>
      <c r="M2511" s="133"/>
      <c r="N2511" s="288"/>
      <c r="O2511" s="134"/>
      <c r="P2511" s="166"/>
      <c r="Q2511" s="289"/>
      <c r="R2511" s="165"/>
      <c r="S2511" s="290"/>
      <c r="T2511" s="290"/>
      <c r="U2511" s="290"/>
      <c r="V2511" s="290"/>
      <c r="W2511" s="166"/>
      <c r="X2511" s="135"/>
      <c r="Y2511" s="418">
        <f t="shared" si="426"/>
        <v>0</v>
      </c>
      <c r="Z2511" s="291">
        <f t="shared" si="427"/>
        <v>0</v>
      </c>
      <c r="AA2511" s="163"/>
      <c r="AB2511" s="177" t="str">
        <f t="shared" si="428"/>
        <v/>
      </c>
      <c r="AC2511" s="283" t="str">
        <f t="shared" si="429"/>
        <v/>
      </c>
      <c r="AD2511" s="283" t="str">
        <f t="shared" si="430"/>
        <v/>
      </c>
      <c r="AE2511" s="163"/>
      <c r="AF2511" s="162"/>
      <c r="AP2511" s="581"/>
    </row>
    <row r="2512" spans="1:42" s="141" customFormat="1">
      <c r="A2512" s="134">
        <v>2503</v>
      </c>
      <c r="B2512" s="286"/>
      <c r="C2512" s="146">
        <f t="shared" si="423"/>
        <v>0</v>
      </c>
      <c r="D2512" s="146">
        <f t="shared" si="424"/>
        <v>1</v>
      </c>
      <c r="E2512" s="146">
        <f t="shared" si="425"/>
        <v>1900</v>
      </c>
      <c r="F2512" s="287"/>
      <c r="G2512" s="287"/>
      <c r="H2512" s="287"/>
      <c r="I2512" s="288"/>
      <c r="J2512" s="287"/>
      <c r="K2512" s="288"/>
      <c r="L2512" s="134"/>
      <c r="M2512" s="133"/>
      <c r="N2512" s="288"/>
      <c r="O2512" s="134"/>
      <c r="P2512" s="166"/>
      <c r="Q2512" s="289"/>
      <c r="R2512" s="165"/>
      <c r="S2512" s="290"/>
      <c r="T2512" s="290"/>
      <c r="U2512" s="290"/>
      <c r="V2512" s="290"/>
      <c r="W2512" s="166"/>
      <c r="X2512" s="135"/>
      <c r="Y2512" s="418">
        <f t="shared" si="426"/>
        <v>0</v>
      </c>
      <c r="Z2512" s="291">
        <f t="shared" si="427"/>
        <v>0</v>
      </c>
      <c r="AA2512" s="163"/>
      <c r="AB2512" s="177" t="str">
        <f t="shared" si="428"/>
        <v/>
      </c>
      <c r="AC2512" s="283" t="str">
        <f t="shared" si="429"/>
        <v/>
      </c>
      <c r="AD2512" s="283" t="str">
        <f t="shared" si="430"/>
        <v/>
      </c>
      <c r="AE2512" s="163"/>
      <c r="AF2512" s="162"/>
      <c r="AP2512" s="581"/>
    </row>
    <row r="2513" spans="1:42" s="141" customFormat="1">
      <c r="A2513" s="134">
        <v>2504</v>
      </c>
      <c r="B2513" s="286"/>
      <c r="C2513" s="146">
        <f t="shared" si="423"/>
        <v>0</v>
      </c>
      <c r="D2513" s="146">
        <f t="shared" si="424"/>
        <v>1</v>
      </c>
      <c r="E2513" s="146">
        <f t="shared" si="425"/>
        <v>1900</v>
      </c>
      <c r="F2513" s="287"/>
      <c r="G2513" s="287"/>
      <c r="H2513" s="287"/>
      <c r="I2513" s="288"/>
      <c r="J2513" s="287"/>
      <c r="K2513" s="288"/>
      <c r="L2513" s="134"/>
      <c r="M2513" s="133"/>
      <c r="N2513" s="288"/>
      <c r="O2513" s="134"/>
      <c r="P2513" s="166"/>
      <c r="Q2513" s="289"/>
      <c r="R2513" s="165"/>
      <c r="S2513" s="290"/>
      <c r="T2513" s="290"/>
      <c r="U2513" s="290"/>
      <c r="V2513" s="290"/>
      <c r="W2513" s="166"/>
      <c r="X2513" s="135"/>
      <c r="Y2513" s="418">
        <f t="shared" si="426"/>
        <v>0</v>
      </c>
      <c r="Z2513" s="291">
        <f t="shared" si="427"/>
        <v>0</v>
      </c>
      <c r="AA2513" s="163"/>
      <c r="AB2513" s="177" t="str">
        <f t="shared" si="428"/>
        <v/>
      </c>
      <c r="AC2513" s="283" t="str">
        <f t="shared" si="429"/>
        <v/>
      </c>
      <c r="AD2513" s="283" t="str">
        <f t="shared" si="430"/>
        <v/>
      </c>
      <c r="AE2513" s="163"/>
      <c r="AF2513" s="162"/>
      <c r="AP2513" s="581"/>
    </row>
    <row r="2514" spans="1:42" s="141" customFormat="1">
      <c r="A2514" s="134">
        <v>2505</v>
      </c>
      <c r="B2514" s="286"/>
      <c r="C2514" s="146">
        <f t="shared" si="423"/>
        <v>0</v>
      </c>
      <c r="D2514" s="146">
        <f t="shared" si="424"/>
        <v>1</v>
      </c>
      <c r="E2514" s="146">
        <f t="shared" si="425"/>
        <v>1900</v>
      </c>
      <c r="F2514" s="287"/>
      <c r="G2514" s="287"/>
      <c r="H2514" s="287"/>
      <c r="I2514" s="288"/>
      <c r="J2514" s="287"/>
      <c r="K2514" s="288"/>
      <c r="L2514" s="134"/>
      <c r="M2514" s="133"/>
      <c r="N2514" s="288"/>
      <c r="O2514" s="134"/>
      <c r="P2514" s="166"/>
      <c r="Q2514" s="289"/>
      <c r="R2514" s="165"/>
      <c r="S2514" s="290"/>
      <c r="T2514" s="290"/>
      <c r="U2514" s="290"/>
      <c r="V2514" s="290"/>
      <c r="W2514" s="166"/>
      <c r="X2514" s="135"/>
      <c r="Y2514" s="418">
        <f t="shared" si="426"/>
        <v>0</v>
      </c>
      <c r="Z2514" s="291">
        <f t="shared" si="427"/>
        <v>0</v>
      </c>
      <c r="AA2514" s="163"/>
      <c r="AB2514" s="177" t="str">
        <f t="shared" si="428"/>
        <v/>
      </c>
      <c r="AC2514" s="283" t="str">
        <f t="shared" si="429"/>
        <v/>
      </c>
      <c r="AD2514" s="283" t="str">
        <f t="shared" si="430"/>
        <v/>
      </c>
      <c r="AE2514" s="163"/>
      <c r="AF2514" s="162"/>
      <c r="AP2514" s="581"/>
    </row>
    <row r="2515" spans="1:42" s="141" customFormat="1">
      <c r="A2515" s="134">
        <v>2506</v>
      </c>
      <c r="B2515" s="286"/>
      <c r="C2515" s="146">
        <f t="shared" si="423"/>
        <v>0</v>
      </c>
      <c r="D2515" s="146">
        <f t="shared" si="424"/>
        <v>1</v>
      </c>
      <c r="E2515" s="146">
        <f t="shared" si="425"/>
        <v>1900</v>
      </c>
      <c r="F2515" s="287"/>
      <c r="G2515" s="287"/>
      <c r="H2515" s="287"/>
      <c r="I2515" s="288"/>
      <c r="J2515" s="287"/>
      <c r="K2515" s="288"/>
      <c r="L2515" s="134"/>
      <c r="M2515" s="133"/>
      <c r="N2515" s="288"/>
      <c r="O2515" s="134"/>
      <c r="P2515" s="166"/>
      <c r="Q2515" s="289"/>
      <c r="R2515" s="165"/>
      <c r="S2515" s="290"/>
      <c r="T2515" s="290"/>
      <c r="U2515" s="290"/>
      <c r="V2515" s="290"/>
      <c r="W2515" s="166"/>
      <c r="X2515" s="135"/>
      <c r="Y2515" s="418">
        <f t="shared" si="426"/>
        <v>0</v>
      </c>
      <c r="Z2515" s="291">
        <f t="shared" si="427"/>
        <v>0</v>
      </c>
      <c r="AA2515" s="163"/>
      <c r="AB2515" s="177" t="str">
        <f t="shared" si="428"/>
        <v/>
      </c>
      <c r="AC2515" s="283" t="str">
        <f t="shared" si="429"/>
        <v/>
      </c>
      <c r="AD2515" s="283" t="str">
        <f t="shared" si="430"/>
        <v/>
      </c>
      <c r="AE2515" s="163"/>
      <c r="AF2515" s="162"/>
      <c r="AP2515" s="581"/>
    </row>
    <row r="2516" spans="1:42" s="141" customFormat="1">
      <c r="A2516" s="134">
        <v>2507</v>
      </c>
      <c r="B2516" s="286"/>
      <c r="C2516" s="146">
        <f t="shared" si="423"/>
        <v>0</v>
      </c>
      <c r="D2516" s="146">
        <f t="shared" si="424"/>
        <v>1</v>
      </c>
      <c r="E2516" s="146">
        <f t="shared" si="425"/>
        <v>1900</v>
      </c>
      <c r="F2516" s="287"/>
      <c r="G2516" s="287"/>
      <c r="H2516" s="287"/>
      <c r="I2516" s="288"/>
      <c r="J2516" s="287"/>
      <c r="K2516" s="288"/>
      <c r="L2516" s="134"/>
      <c r="M2516" s="133"/>
      <c r="N2516" s="288"/>
      <c r="O2516" s="134"/>
      <c r="P2516" s="166"/>
      <c r="Q2516" s="289"/>
      <c r="R2516" s="165"/>
      <c r="S2516" s="290"/>
      <c r="T2516" s="290"/>
      <c r="U2516" s="290"/>
      <c r="V2516" s="290"/>
      <c r="W2516" s="166"/>
      <c r="X2516" s="135"/>
      <c r="Y2516" s="418">
        <f t="shared" si="426"/>
        <v>0</v>
      </c>
      <c r="Z2516" s="291">
        <f t="shared" si="427"/>
        <v>0</v>
      </c>
      <c r="AA2516" s="163"/>
      <c r="AB2516" s="177" t="str">
        <f t="shared" si="428"/>
        <v/>
      </c>
      <c r="AC2516" s="283" t="str">
        <f t="shared" si="429"/>
        <v/>
      </c>
      <c r="AD2516" s="283" t="str">
        <f t="shared" si="430"/>
        <v/>
      </c>
      <c r="AE2516" s="163"/>
      <c r="AF2516" s="162"/>
      <c r="AP2516" s="581"/>
    </row>
    <row r="2517" spans="1:42" s="141" customFormat="1">
      <c r="A2517" s="134">
        <v>2508</v>
      </c>
      <c r="B2517" s="286"/>
      <c r="C2517" s="146">
        <f t="shared" si="423"/>
        <v>0</v>
      </c>
      <c r="D2517" s="146">
        <f t="shared" si="424"/>
        <v>1</v>
      </c>
      <c r="E2517" s="146">
        <f t="shared" si="425"/>
        <v>1900</v>
      </c>
      <c r="F2517" s="287"/>
      <c r="G2517" s="287"/>
      <c r="H2517" s="287"/>
      <c r="I2517" s="288"/>
      <c r="J2517" s="287"/>
      <c r="K2517" s="288"/>
      <c r="L2517" s="134"/>
      <c r="M2517" s="133"/>
      <c r="N2517" s="288"/>
      <c r="O2517" s="134"/>
      <c r="P2517" s="166"/>
      <c r="Q2517" s="289"/>
      <c r="R2517" s="165"/>
      <c r="S2517" s="290"/>
      <c r="T2517" s="290"/>
      <c r="U2517" s="290"/>
      <c r="V2517" s="290"/>
      <c r="W2517" s="166"/>
      <c r="X2517" s="135"/>
      <c r="Y2517" s="418">
        <f t="shared" si="426"/>
        <v>0</v>
      </c>
      <c r="Z2517" s="291">
        <f t="shared" si="427"/>
        <v>0</v>
      </c>
      <c r="AA2517" s="163"/>
      <c r="AB2517" s="177" t="str">
        <f t="shared" si="428"/>
        <v/>
      </c>
      <c r="AC2517" s="283" t="str">
        <f t="shared" si="429"/>
        <v/>
      </c>
      <c r="AD2517" s="283" t="str">
        <f t="shared" si="430"/>
        <v/>
      </c>
      <c r="AE2517" s="163"/>
      <c r="AF2517" s="162"/>
      <c r="AP2517" s="581"/>
    </row>
    <row r="2518" spans="1:42" s="141" customFormat="1">
      <c r="A2518" s="134">
        <v>2509</v>
      </c>
      <c r="B2518" s="286"/>
      <c r="C2518" s="146">
        <f t="shared" si="423"/>
        <v>0</v>
      </c>
      <c r="D2518" s="146">
        <f t="shared" si="424"/>
        <v>1</v>
      </c>
      <c r="E2518" s="146">
        <f t="shared" si="425"/>
        <v>1900</v>
      </c>
      <c r="F2518" s="287"/>
      <c r="G2518" s="287"/>
      <c r="H2518" s="287"/>
      <c r="I2518" s="288"/>
      <c r="J2518" s="287"/>
      <c r="K2518" s="288"/>
      <c r="L2518" s="134"/>
      <c r="M2518" s="133"/>
      <c r="N2518" s="288"/>
      <c r="O2518" s="134"/>
      <c r="P2518" s="166"/>
      <c r="Q2518" s="289"/>
      <c r="R2518" s="165"/>
      <c r="S2518" s="290"/>
      <c r="T2518" s="290"/>
      <c r="U2518" s="290"/>
      <c r="V2518" s="290"/>
      <c r="W2518" s="166"/>
      <c r="X2518" s="135"/>
      <c r="Y2518" s="418">
        <f t="shared" si="426"/>
        <v>0</v>
      </c>
      <c r="Z2518" s="291">
        <f t="shared" si="427"/>
        <v>0</v>
      </c>
      <c r="AA2518" s="163"/>
      <c r="AB2518" s="177" t="str">
        <f t="shared" si="428"/>
        <v/>
      </c>
      <c r="AC2518" s="283" t="str">
        <f t="shared" si="429"/>
        <v/>
      </c>
      <c r="AD2518" s="283" t="str">
        <f t="shared" si="430"/>
        <v/>
      </c>
      <c r="AE2518" s="163"/>
      <c r="AF2518" s="162"/>
      <c r="AP2518" s="581"/>
    </row>
    <row r="2519" spans="1:42" s="141" customFormat="1">
      <c r="A2519" s="134">
        <v>2510</v>
      </c>
      <c r="B2519" s="286"/>
      <c r="C2519" s="146">
        <f t="shared" si="423"/>
        <v>0</v>
      </c>
      <c r="D2519" s="146">
        <f t="shared" si="424"/>
        <v>1</v>
      </c>
      <c r="E2519" s="146">
        <f t="shared" si="425"/>
        <v>1900</v>
      </c>
      <c r="F2519" s="287"/>
      <c r="G2519" s="287"/>
      <c r="H2519" s="287"/>
      <c r="I2519" s="288"/>
      <c r="J2519" s="287"/>
      <c r="K2519" s="288"/>
      <c r="L2519" s="134"/>
      <c r="M2519" s="133"/>
      <c r="N2519" s="288"/>
      <c r="O2519" s="134"/>
      <c r="P2519" s="166"/>
      <c r="Q2519" s="289"/>
      <c r="R2519" s="165"/>
      <c r="S2519" s="290"/>
      <c r="T2519" s="290"/>
      <c r="U2519" s="290"/>
      <c r="V2519" s="290"/>
      <c r="W2519" s="166"/>
      <c r="X2519" s="135"/>
      <c r="Y2519" s="418">
        <f t="shared" si="426"/>
        <v>0</v>
      </c>
      <c r="Z2519" s="291">
        <f t="shared" si="427"/>
        <v>0</v>
      </c>
      <c r="AA2519" s="163"/>
      <c r="AB2519" s="177" t="str">
        <f t="shared" si="428"/>
        <v/>
      </c>
      <c r="AC2519" s="283" t="str">
        <f t="shared" si="429"/>
        <v/>
      </c>
      <c r="AD2519" s="283" t="str">
        <f t="shared" si="430"/>
        <v/>
      </c>
      <c r="AE2519" s="163"/>
      <c r="AF2519" s="162"/>
      <c r="AP2519" s="581"/>
    </row>
    <row r="2520" spans="1:42" s="141" customFormat="1">
      <c r="A2520" s="134">
        <v>2511</v>
      </c>
      <c r="B2520" s="286"/>
      <c r="C2520" s="146">
        <f t="shared" si="423"/>
        <v>0</v>
      </c>
      <c r="D2520" s="146">
        <f t="shared" si="424"/>
        <v>1</v>
      </c>
      <c r="E2520" s="146">
        <f t="shared" si="425"/>
        <v>1900</v>
      </c>
      <c r="F2520" s="287"/>
      <c r="G2520" s="287"/>
      <c r="H2520" s="287"/>
      <c r="I2520" s="288"/>
      <c r="J2520" s="287"/>
      <c r="K2520" s="288"/>
      <c r="L2520" s="134"/>
      <c r="M2520" s="133"/>
      <c r="N2520" s="288"/>
      <c r="O2520" s="134"/>
      <c r="P2520" s="166"/>
      <c r="Q2520" s="289"/>
      <c r="R2520" s="165"/>
      <c r="S2520" s="290"/>
      <c r="T2520" s="290"/>
      <c r="U2520" s="290"/>
      <c r="V2520" s="290"/>
      <c r="W2520" s="166"/>
      <c r="X2520" s="135"/>
      <c r="Y2520" s="418">
        <f t="shared" si="426"/>
        <v>0</v>
      </c>
      <c r="Z2520" s="291">
        <f t="shared" si="427"/>
        <v>0</v>
      </c>
      <c r="AA2520" s="163"/>
      <c r="AB2520" s="177" t="str">
        <f t="shared" si="428"/>
        <v/>
      </c>
      <c r="AC2520" s="283" t="str">
        <f t="shared" si="429"/>
        <v/>
      </c>
      <c r="AD2520" s="283" t="str">
        <f t="shared" si="430"/>
        <v/>
      </c>
      <c r="AE2520" s="163"/>
      <c r="AF2520" s="162"/>
      <c r="AP2520" s="581"/>
    </row>
    <row r="2521" spans="1:42" s="141" customFormat="1">
      <c r="A2521" s="134">
        <v>2512</v>
      </c>
      <c r="B2521" s="286"/>
      <c r="C2521" s="146">
        <f t="shared" si="423"/>
        <v>0</v>
      </c>
      <c r="D2521" s="146">
        <f t="shared" si="424"/>
        <v>1</v>
      </c>
      <c r="E2521" s="146">
        <f t="shared" si="425"/>
        <v>1900</v>
      </c>
      <c r="F2521" s="287"/>
      <c r="G2521" s="287"/>
      <c r="H2521" s="287"/>
      <c r="I2521" s="288"/>
      <c r="J2521" s="287"/>
      <c r="K2521" s="288"/>
      <c r="L2521" s="134"/>
      <c r="M2521" s="133"/>
      <c r="N2521" s="288"/>
      <c r="O2521" s="134"/>
      <c r="P2521" s="166"/>
      <c r="Q2521" s="289"/>
      <c r="R2521" s="165"/>
      <c r="S2521" s="290"/>
      <c r="T2521" s="290"/>
      <c r="U2521" s="290"/>
      <c r="V2521" s="290"/>
      <c r="W2521" s="166"/>
      <c r="X2521" s="135"/>
      <c r="Y2521" s="418">
        <f t="shared" si="426"/>
        <v>0</v>
      </c>
      <c r="Z2521" s="291">
        <f t="shared" si="427"/>
        <v>0</v>
      </c>
      <c r="AA2521" s="163"/>
      <c r="AB2521" s="177" t="str">
        <f t="shared" si="428"/>
        <v/>
      </c>
      <c r="AC2521" s="283" t="str">
        <f t="shared" si="429"/>
        <v/>
      </c>
      <c r="AD2521" s="283" t="str">
        <f t="shared" si="430"/>
        <v/>
      </c>
      <c r="AE2521" s="163"/>
      <c r="AF2521" s="162"/>
      <c r="AP2521" s="581"/>
    </row>
    <row r="2522" spans="1:42" s="141" customFormat="1">
      <c r="A2522" s="134">
        <v>2513</v>
      </c>
      <c r="B2522" s="286"/>
      <c r="C2522" s="146">
        <f t="shared" si="423"/>
        <v>0</v>
      </c>
      <c r="D2522" s="146">
        <f t="shared" si="424"/>
        <v>1</v>
      </c>
      <c r="E2522" s="146">
        <f t="shared" si="425"/>
        <v>1900</v>
      </c>
      <c r="F2522" s="287"/>
      <c r="G2522" s="287"/>
      <c r="H2522" s="287"/>
      <c r="I2522" s="288"/>
      <c r="J2522" s="287"/>
      <c r="K2522" s="288"/>
      <c r="L2522" s="134"/>
      <c r="M2522" s="133"/>
      <c r="N2522" s="288"/>
      <c r="O2522" s="134"/>
      <c r="P2522" s="166"/>
      <c r="Q2522" s="289"/>
      <c r="R2522" s="165"/>
      <c r="S2522" s="290"/>
      <c r="T2522" s="290"/>
      <c r="U2522" s="290"/>
      <c r="V2522" s="290"/>
      <c r="W2522" s="166"/>
      <c r="X2522" s="135"/>
      <c r="Y2522" s="418">
        <f t="shared" si="426"/>
        <v>0</v>
      </c>
      <c r="Z2522" s="291">
        <f t="shared" si="427"/>
        <v>0</v>
      </c>
      <c r="AA2522" s="163"/>
      <c r="AB2522" s="177" t="str">
        <f t="shared" si="428"/>
        <v/>
      </c>
      <c r="AC2522" s="283" t="str">
        <f t="shared" si="429"/>
        <v/>
      </c>
      <c r="AD2522" s="283" t="str">
        <f t="shared" si="430"/>
        <v/>
      </c>
      <c r="AE2522" s="163"/>
      <c r="AF2522" s="162"/>
      <c r="AP2522" s="581"/>
    </row>
    <row r="2523" spans="1:42" s="141" customFormat="1">
      <c r="A2523" s="134">
        <v>2514</v>
      </c>
      <c r="B2523" s="286"/>
      <c r="C2523" s="146">
        <f t="shared" si="423"/>
        <v>0</v>
      </c>
      <c r="D2523" s="146">
        <f t="shared" si="424"/>
        <v>1</v>
      </c>
      <c r="E2523" s="146">
        <f t="shared" si="425"/>
        <v>1900</v>
      </c>
      <c r="F2523" s="287"/>
      <c r="G2523" s="287"/>
      <c r="H2523" s="287"/>
      <c r="I2523" s="288"/>
      <c r="J2523" s="287"/>
      <c r="K2523" s="288"/>
      <c r="L2523" s="134"/>
      <c r="M2523" s="133"/>
      <c r="N2523" s="288"/>
      <c r="O2523" s="134"/>
      <c r="P2523" s="166"/>
      <c r="Q2523" s="289"/>
      <c r="R2523" s="165"/>
      <c r="S2523" s="290"/>
      <c r="T2523" s="290"/>
      <c r="U2523" s="290"/>
      <c r="V2523" s="290"/>
      <c r="W2523" s="166"/>
      <c r="X2523" s="135"/>
      <c r="Y2523" s="418">
        <f t="shared" si="426"/>
        <v>0</v>
      </c>
      <c r="Z2523" s="291">
        <f t="shared" si="427"/>
        <v>0</v>
      </c>
      <c r="AA2523" s="163"/>
      <c r="AB2523" s="177" t="str">
        <f t="shared" si="428"/>
        <v/>
      </c>
      <c r="AC2523" s="283" t="str">
        <f t="shared" si="429"/>
        <v/>
      </c>
      <c r="AD2523" s="283" t="str">
        <f t="shared" si="430"/>
        <v/>
      </c>
      <c r="AE2523" s="163"/>
      <c r="AF2523" s="162"/>
      <c r="AP2523" s="581"/>
    </row>
    <row r="2524" spans="1:42" s="141" customFormat="1">
      <c r="A2524" s="134">
        <v>2515</v>
      </c>
      <c r="B2524" s="286"/>
      <c r="C2524" s="146">
        <f t="shared" si="423"/>
        <v>0</v>
      </c>
      <c r="D2524" s="146">
        <f t="shared" si="424"/>
        <v>1</v>
      </c>
      <c r="E2524" s="146">
        <f t="shared" si="425"/>
        <v>1900</v>
      </c>
      <c r="F2524" s="287"/>
      <c r="G2524" s="287"/>
      <c r="H2524" s="287"/>
      <c r="I2524" s="288"/>
      <c r="J2524" s="287"/>
      <c r="K2524" s="288"/>
      <c r="L2524" s="134"/>
      <c r="M2524" s="133"/>
      <c r="N2524" s="288"/>
      <c r="O2524" s="134"/>
      <c r="P2524" s="166"/>
      <c r="Q2524" s="289"/>
      <c r="R2524" s="165"/>
      <c r="S2524" s="290"/>
      <c r="T2524" s="290"/>
      <c r="U2524" s="290"/>
      <c r="V2524" s="290"/>
      <c r="W2524" s="166"/>
      <c r="X2524" s="135"/>
      <c r="Y2524" s="418">
        <f t="shared" si="426"/>
        <v>0</v>
      </c>
      <c r="Z2524" s="291">
        <f t="shared" si="427"/>
        <v>0</v>
      </c>
      <c r="AA2524" s="163"/>
      <c r="AB2524" s="177" t="str">
        <f t="shared" si="428"/>
        <v/>
      </c>
      <c r="AC2524" s="283" t="str">
        <f t="shared" si="429"/>
        <v/>
      </c>
      <c r="AD2524" s="283" t="str">
        <f t="shared" si="430"/>
        <v/>
      </c>
      <c r="AE2524" s="163"/>
      <c r="AF2524" s="162"/>
      <c r="AP2524" s="581"/>
    </row>
    <row r="2525" spans="1:42" s="141" customFormat="1">
      <c r="A2525" s="134">
        <v>2516</v>
      </c>
      <c r="B2525" s="286"/>
      <c r="C2525" s="146">
        <f t="shared" si="423"/>
        <v>0</v>
      </c>
      <c r="D2525" s="146">
        <f t="shared" si="424"/>
        <v>1</v>
      </c>
      <c r="E2525" s="146">
        <f t="shared" si="425"/>
        <v>1900</v>
      </c>
      <c r="F2525" s="287"/>
      <c r="G2525" s="287"/>
      <c r="H2525" s="287"/>
      <c r="I2525" s="288"/>
      <c r="J2525" s="287"/>
      <c r="K2525" s="288"/>
      <c r="L2525" s="134"/>
      <c r="M2525" s="133"/>
      <c r="N2525" s="288"/>
      <c r="O2525" s="134"/>
      <c r="P2525" s="166"/>
      <c r="Q2525" s="289"/>
      <c r="R2525" s="165"/>
      <c r="S2525" s="290"/>
      <c r="T2525" s="290"/>
      <c r="U2525" s="290"/>
      <c r="V2525" s="290"/>
      <c r="W2525" s="166"/>
      <c r="X2525" s="135"/>
      <c r="Y2525" s="418">
        <f t="shared" si="426"/>
        <v>0</v>
      </c>
      <c r="Z2525" s="291">
        <f t="shared" si="427"/>
        <v>0</v>
      </c>
      <c r="AA2525" s="163"/>
      <c r="AB2525" s="177" t="str">
        <f t="shared" si="428"/>
        <v/>
      </c>
      <c r="AC2525" s="283" t="str">
        <f t="shared" si="429"/>
        <v/>
      </c>
      <c r="AD2525" s="283" t="str">
        <f t="shared" si="430"/>
        <v/>
      </c>
      <c r="AE2525" s="163"/>
      <c r="AF2525" s="162"/>
      <c r="AP2525" s="581"/>
    </row>
    <row r="2526" spans="1:42" s="141" customFormat="1">
      <c r="A2526" s="134">
        <v>2517</v>
      </c>
      <c r="B2526" s="286"/>
      <c r="C2526" s="146">
        <f t="shared" si="423"/>
        <v>0</v>
      </c>
      <c r="D2526" s="146">
        <f t="shared" si="424"/>
        <v>1</v>
      </c>
      <c r="E2526" s="146">
        <f t="shared" si="425"/>
        <v>1900</v>
      </c>
      <c r="F2526" s="287"/>
      <c r="G2526" s="287"/>
      <c r="H2526" s="287"/>
      <c r="I2526" s="288"/>
      <c r="J2526" s="287"/>
      <c r="K2526" s="288"/>
      <c r="L2526" s="134"/>
      <c r="M2526" s="133"/>
      <c r="N2526" s="288"/>
      <c r="O2526" s="134"/>
      <c r="P2526" s="166"/>
      <c r="Q2526" s="289"/>
      <c r="R2526" s="165"/>
      <c r="S2526" s="290"/>
      <c r="T2526" s="290"/>
      <c r="U2526" s="290"/>
      <c r="V2526" s="290"/>
      <c r="W2526" s="166"/>
      <c r="X2526" s="135"/>
      <c r="Y2526" s="418">
        <f t="shared" si="426"/>
        <v>0</v>
      </c>
      <c r="Z2526" s="291">
        <f t="shared" si="427"/>
        <v>0</v>
      </c>
      <c r="AA2526" s="163"/>
      <c r="AB2526" s="177" t="str">
        <f t="shared" si="428"/>
        <v/>
      </c>
      <c r="AC2526" s="283" t="str">
        <f t="shared" si="429"/>
        <v/>
      </c>
      <c r="AD2526" s="283" t="str">
        <f t="shared" si="430"/>
        <v/>
      </c>
      <c r="AE2526" s="163"/>
      <c r="AF2526" s="162"/>
      <c r="AP2526" s="581"/>
    </row>
    <row r="2527" spans="1:42" s="141" customFormat="1">
      <c r="A2527" s="134">
        <v>2518</v>
      </c>
      <c r="B2527" s="286"/>
      <c r="C2527" s="146">
        <f t="shared" si="423"/>
        <v>0</v>
      </c>
      <c r="D2527" s="146">
        <f t="shared" si="424"/>
        <v>1</v>
      </c>
      <c r="E2527" s="146">
        <f t="shared" si="425"/>
        <v>1900</v>
      </c>
      <c r="F2527" s="287"/>
      <c r="G2527" s="287"/>
      <c r="H2527" s="287"/>
      <c r="I2527" s="288"/>
      <c r="J2527" s="287"/>
      <c r="K2527" s="288"/>
      <c r="L2527" s="134"/>
      <c r="M2527" s="133"/>
      <c r="N2527" s="288"/>
      <c r="O2527" s="134"/>
      <c r="P2527" s="166"/>
      <c r="Q2527" s="289"/>
      <c r="R2527" s="165"/>
      <c r="S2527" s="290"/>
      <c r="T2527" s="290"/>
      <c r="U2527" s="290"/>
      <c r="V2527" s="290"/>
      <c r="W2527" s="166"/>
      <c r="X2527" s="135"/>
      <c r="Y2527" s="418">
        <f t="shared" si="426"/>
        <v>0</v>
      </c>
      <c r="Z2527" s="291">
        <f t="shared" si="427"/>
        <v>0</v>
      </c>
      <c r="AA2527" s="163"/>
      <c r="AB2527" s="177" t="str">
        <f t="shared" si="428"/>
        <v/>
      </c>
      <c r="AC2527" s="283" t="str">
        <f t="shared" si="429"/>
        <v/>
      </c>
      <c r="AD2527" s="283" t="str">
        <f t="shared" si="430"/>
        <v/>
      </c>
      <c r="AE2527" s="163"/>
      <c r="AF2527" s="162"/>
      <c r="AP2527" s="581"/>
    </row>
    <row r="2528" spans="1:42" s="141" customFormat="1">
      <c r="A2528" s="134">
        <v>2519</v>
      </c>
      <c r="B2528" s="286"/>
      <c r="C2528" s="146">
        <f t="shared" si="423"/>
        <v>0</v>
      </c>
      <c r="D2528" s="146">
        <f t="shared" si="424"/>
        <v>1</v>
      </c>
      <c r="E2528" s="146">
        <f t="shared" si="425"/>
        <v>1900</v>
      </c>
      <c r="F2528" s="287"/>
      <c r="G2528" s="287"/>
      <c r="H2528" s="287"/>
      <c r="I2528" s="288"/>
      <c r="J2528" s="287"/>
      <c r="K2528" s="288"/>
      <c r="L2528" s="134"/>
      <c r="M2528" s="133"/>
      <c r="N2528" s="288"/>
      <c r="O2528" s="134"/>
      <c r="P2528" s="166"/>
      <c r="Q2528" s="289"/>
      <c r="R2528" s="165"/>
      <c r="S2528" s="290"/>
      <c r="T2528" s="290"/>
      <c r="U2528" s="290"/>
      <c r="V2528" s="290"/>
      <c r="W2528" s="166"/>
      <c r="X2528" s="135"/>
      <c r="Y2528" s="418">
        <f t="shared" si="426"/>
        <v>0</v>
      </c>
      <c r="Z2528" s="291">
        <f t="shared" si="427"/>
        <v>0</v>
      </c>
      <c r="AA2528" s="163"/>
      <c r="AB2528" s="177" t="str">
        <f t="shared" si="428"/>
        <v/>
      </c>
      <c r="AC2528" s="283" t="str">
        <f t="shared" si="429"/>
        <v/>
      </c>
      <c r="AD2528" s="283" t="str">
        <f t="shared" si="430"/>
        <v/>
      </c>
      <c r="AE2528" s="163"/>
      <c r="AF2528" s="162"/>
      <c r="AP2528" s="581"/>
    </row>
    <row r="2529" spans="1:42" s="141" customFormat="1">
      <c r="A2529" s="134">
        <v>2520</v>
      </c>
      <c r="B2529" s="286"/>
      <c r="C2529" s="146">
        <f t="shared" si="423"/>
        <v>0</v>
      </c>
      <c r="D2529" s="146">
        <f t="shared" si="424"/>
        <v>1</v>
      </c>
      <c r="E2529" s="146">
        <f t="shared" si="425"/>
        <v>1900</v>
      </c>
      <c r="F2529" s="287"/>
      <c r="G2529" s="287"/>
      <c r="H2529" s="287"/>
      <c r="I2529" s="288"/>
      <c r="J2529" s="287"/>
      <c r="K2529" s="288"/>
      <c r="L2529" s="134"/>
      <c r="M2529" s="133"/>
      <c r="N2529" s="288"/>
      <c r="O2529" s="134"/>
      <c r="P2529" s="166"/>
      <c r="Q2529" s="289"/>
      <c r="R2529" s="165"/>
      <c r="S2529" s="290"/>
      <c r="T2529" s="290"/>
      <c r="U2529" s="290"/>
      <c r="V2529" s="290"/>
      <c r="W2529" s="166"/>
      <c r="X2529" s="135"/>
      <c r="Y2529" s="418">
        <f t="shared" si="426"/>
        <v>0</v>
      </c>
      <c r="Z2529" s="291">
        <f t="shared" si="427"/>
        <v>0</v>
      </c>
      <c r="AA2529" s="163"/>
      <c r="AB2529" s="177" t="str">
        <f t="shared" si="428"/>
        <v/>
      </c>
      <c r="AC2529" s="283" t="str">
        <f t="shared" si="429"/>
        <v/>
      </c>
      <c r="AD2529" s="283" t="str">
        <f t="shared" si="430"/>
        <v/>
      </c>
      <c r="AE2529" s="163"/>
      <c r="AF2529" s="162"/>
      <c r="AP2529" s="581"/>
    </row>
    <row r="2530" spans="1:42" s="141" customFormat="1">
      <c r="A2530" s="134">
        <v>2521</v>
      </c>
      <c r="B2530" s="286"/>
      <c r="C2530" s="146">
        <f t="shared" si="423"/>
        <v>0</v>
      </c>
      <c r="D2530" s="146">
        <f t="shared" si="424"/>
        <v>1</v>
      </c>
      <c r="E2530" s="146">
        <f t="shared" si="425"/>
        <v>1900</v>
      </c>
      <c r="F2530" s="287"/>
      <c r="G2530" s="287"/>
      <c r="H2530" s="287"/>
      <c r="I2530" s="288"/>
      <c r="J2530" s="287"/>
      <c r="K2530" s="288"/>
      <c r="L2530" s="134"/>
      <c r="M2530" s="133"/>
      <c r="N2530" s="288"/>
      <c r="O2530" s="134"/>
      <c r="P2530" s="166"/>
      <c r="Q2530" s="289"/>
      <c r="R2530" s="165"/>
      <c r="S2530" s="290"/>
      <c r="T2530" s="290"/>
      <c r="U2530" s="290"/>
      <c r="V2530" s="290"/>
      <c r="W2530" s="166"/>
      <c r="X2530" s="135"/>
      <c r="Y2530" s="418">
        <f t="shared" si="426"/>
        <v>0</v>
      </c>
      <c r="Z2530" s="291">
        <f t="shared" si="427"/>
        <v>0</v>
      </c>
      <c r="AA2530" s="163"/>
      <c r="AB2530" s="177" t="str">
        <f t="shared" si="428"/>
        <v/>
      </c>
      <c r="AC2530" s="283" t="str">
        <f t="shared" si="429"/>
        <v/>
      </c>
      <c r="AD2530" s="283" t="str">
        <f t="shared" si="430"/>
        <v/>
      </c>
      <c r="AE2530" s="163"/>
      <c r="AF2530" s="162"/>
      <c r="AP2530" s="581"/>
    </row>
    <row r="2531" spans="1:42" s="141" customFormat="1">
      <c r="A2531" s="134">
        <v>2522</v>
      </c>
      <c r="B2531" s="286"/>
      <c r="C2531" s="146">
        <f t="shared" si="423"/>
        <v>0</v>
      </c>
      <c r="D2531" s="146">
        <f t="shared" si="424"/>
        <v>1</v>
      </c>
      <c r="E2531" s="146">
        <f t="shared" si="425"/>
        <v>1900</v>
      </c>
      <c r="F2531" s="287"/>
      <c r="G2531" s="287"/>
      <c r="H2531" s="287"/>
      <c r="I2531" s="288"/>
      <c r="J2531" s="287"/>
      <c r="K2531" s="288"/>
      <c r="L2531" s="134"/>
      <c r="M2531" s="133"/>
      <c r="N2531" s="288"/>
      <c r="O2531" s="134"/>
      <c r="P2531" s="166"/>
      <c r="Q2531" s="289"/>
      <c r="R2531" s="165"/>
      <c r="S2531" s="290"/>
      <c r="T2531" s="290"/>
      <c r="U2531" s="290"/>
      <c r="V2531" s="290"/>
      <c r="W2531" s="166"/>
      <c r="X2531" s="135"/>
      <c r="Y2531" s="418">
        <f t="shared" si="426"/>
        <v>0</v>
      </c>
      <c r="Z2531" s="291">
        <f t="shared" si="427"/>
        <v>0</v>
      </c>
      <c r="AA2531" s="163"/>
      <c r="AB2531" s="177" t="str">
        <f t="shared" si="428"/>
        <v/>
      </c>
      <c r="AC2531" s="283" t="str">
        <f t="shared" si="429"/>
        <v/>
      </c>
      <c r="AD2531" s="283" t="str">
        <f t="shared" si="430"/>
        <v/>
      </c>
      <c r="AE2531" s="163"/>
      <c r="AF2531" s="162"/>
      <c r="AP2531" s="581"/>
    </row>
    <row r="2532" spans="1:42" s="141" customFormat="1">
      <c r="A2532" s="134">
        <v>2523</v>
      </c>
      <c r="B2532" s="286"/>
      <c r="C2532" s="146">
        <f t="shared" si="423"/>
        <v>0</v>
      </c>
      <c r="D2532" s="146">
        <f t="shared" si="424"/>
        <v>1</v>
      </c>
      <c r="E2532" s="146">
        <f t="shared" si="425"/>
        <v>1900</v>
      </c>
      <c r="F2532" s="287"/>
      <c r="G2532" s="287"/>
      <c r="H2532" s="287"/>
      <c r="I2532" s="288"/>
      <c r="J2532" s="287"/>
      <c r="K2532" s="288"/>
      <c r="L2532" s="134"/>
      <c r="M2532" s="133"/>
      <c r="N2532" s="288"/>
      <c r="O2532" s="134"/>
      <c r="P2532" s="166"/>
      <c r="Q2532" s="289"/>
      <c r="R2532" s="165"/>
      <c r="S2532" s="290"/>
      <c r="T2532" s="290"/>
      <c r="U2532" s="290"/>
      <c r="V2532" s="290"/>
      <c r="W2532" s="166"/>
      <c r="X2532" s="135"/>
      <c r="Y2532" s="418">
        <f t="shared" si="426"/>
        <v>0</v>
      </c>
      <c r="Z2532" s="291">
        <f t="shared" si="427"/>
        <v>0</v>
      </c>
      <c r="AA2532" s="163"/>
      <c r="AB2532" s="177" t="str">
        <f t="shared" si="428"/>
        <v/>
      </c>
      <c r="AC2532" s="283" t="str">
        <f t="shared" si="429"/>
        <v/>
      </c>
      <c r="AD2532" s="283" t="str">
        <f t="shared" si="430"/>
        <v/>
      </c>
      <c r="AE2532" s="163"/>
      <c r="AF2532" s="162"/>
      <c r="AP2532" s="581"/>
    </row>
    <row r="2533" spans="1:42" s="141" customFormat="1">
      <c r="A2533" s="134">
        <v>2524</v>
      </c>
      <c r="B2533" s="286"/>
      <c r="C2533" s="146">
        <f t="shared" si="423"/>
        <v>0</v>
      </c>
      <c r="D2533" s="146">
        <f t="shared" si="424"/>
        <v>1</v>
      </c>
      <c r="E2533" s="146">
        <f t="shared" si="425"/>
        <v>1900</v>
      </c>
      <c r="F2533" s="287"/>
      <c r="G2533" s="287"/>
      <c r="H2533" s="287"/>
      <c r="I2533" s="288"/>
      <c r="J2533" s="287"/>
      <c r="K2533" s="288"/>
      <c r="L2533" s="134"/>
      <c r="M2533" s="133"/>
      <c r="N2533" s="288"/>
      <c r="O2533" s="134"/>
      <c r="P2533" s="166"/>
      <c r="Q2533" s="289"/>
      <c r="R2533" s="165"/>
      <c r="S2533" s="290"/>
      <c r="T2533" s="290"/>
      <c r="U2533" s="290"/>
      <c r="V2533" s="290"/>
      <c r="W2533" s="166"/>
      <c r="X2533" s="135"/>
      <c r="Y2533" s="418">
        <f t="shared" si="426"/>
        <v>0</v>
      </c>
      <c r="Z2533" s="291">
        <f t="shared" si="427"/>
        <v>0</v>
      </c>
      <c r="AA2533" s="163"/>
      <c r="AB2533" s="177" t="str">
        <f t="shared" si="428"/>
        <v/>
      </c>
      <c r="AC2533" s="283" t="str">
        <f t="shared" si="429"/>
        <v/>
      </c>
      <c r="AD2533" s="283" t="str">
        <f t="shared" si="430"/>
        <v/>
      </c>
      <c r="AE2533" s="163"/>
      <c r="AF2533" s="162"/>
      <c r="AP2533" s="581"/>
    </row>
    <row r="2534" spans="1:42" s="141" customFormat="1">
      <c r="A2534" s="134">
        <v>2525</v>
      </c>
      <c r="B2534" s="286"/>
      <c r="C2534" s="146">
        <f t="shared" si="423"/>
        <v>0</v>
      </c>
      <c r="D2534" s="146">
        <f t="shared" si="424"/>
        <v>1</v>
      </c>
      <c r="E2534" s="146">
        <f t="shared" si="425"/>
        <v>1900</v>
      </c>
      <c r="F2534" s="287"/>
      <c r="G2534" s="287"/>
      <c r="H2534" s="287"/>
      <c r="I2534" s="288"/>
      <c r="J2534" s="287"/>
      <c r="K2534" s="288"/>
      <c r="L2534" s="134"/>
      <c r="M2534" s="133"/>
      <c r="N2534" s="288"/>
      <c r="O2534" s="134"/>
      <c r="P2534" s="166"/>
      <c r="Q2534" s="289"/>
      <c r="R2534" s="165"/>
      <c r="S2534" s="290"/>
      <c r="T2534" s="290"/>
      <c r="U2534" s="290"/>
      <c r="V2534" s="290"/>
      <c r="W2534" s="166"/>
      <c r="X2534" s="135"/>
      <c r="Y2534" s="418">
        <f t="shared" si="426"/>
        <v>0</v>
      </c>
      <c r="Z2534" s="291">
        <f t="shared" si="427"/>
        <v>0</v>
      </c>
      <c r="AA2534" s="163"/>
      <c r="AB2534" s="177" t="str">
        <f t="shared" si="428"/>
        <v/>
      </c>
      <c r="AC2534" s="283" t="str">
        <f t="shared" si="429"/>
        <v/>
      </c>
      <c r="AD2534" s="283" t="str">
        <f t="shared" si="430"/>
        <v/>
      </c>
      <c r="AE2534" s="163"/>
      <c r="AF2534" s="162"/>
      <c r="AP2534" s="581"/>
    </row>
    <row r="2535" spans="1:42" s="141" customFormat="1">
      <c r="A2535" s="134">
        <v>2526</v>
      </c>
      <c r="B2535" s="286"/>
      <c r="C2535" s="146">
        <f t="shared" si="423"/>
        <v>0</v>
      </c>
      <c r="D2535" s="146">
        <f t="shared" si="424"/>
        <v>1</v>
      </c>
      <c r="E2535" s="146">
        <f t="shared" si="425"/>
        <v>1900</v>
      </c>
      <c r="F2535" s="287"/>
      <c r="G2535" s="287"/>
      <c r="H2535" s="287"/>
      <c r="I2535" s="288"/>
      <c r="J2535" s="287"/>
      <c r="K2535" s="288"/>
      <c r="L2535" s="134"/>
      <c r="M2535" s="133"/>
      <c r="N2535" s="288"/>
      <c r="O2535" s="134"/>
      <c r="P2535" s="166"/>
      <c r="Q2535" s="289"/>
      <c r="R2535" s="165"/>
      <c r="S2535" s="290"/>
      <c r="T2535" s="290"/>
      <c r="U2535" s="290"/>
      <c r="V2535" s="290"/>
      <c r="W2535" s="166"/>
      <c r="X2535" s="135"/>
      <c r="Y2535" s="418">
        <f t="shared" si="426"/>
        <v>0</v>
      </c>
      <c r="Z2535" s="291">
        <f t="shared" si="427"/>
        <v>0</v>
      </c>
      <c r="AA2535" s="163"/>
      <c r="AB2535" s="177" t="str">
        <f t="shared" si="428"/>
        <v/>
      </c>
      <c r="AC2535" s="283" t="str">
        <f t="shared" si="429"/>
        <v/>
      </c>
      <c r="AD2535" s="283" t="str">
        <f t="shared" si="430"/>
        <v/>
      </c>
      <c r="AE2535" s="163"/>
      <c r="AF2535" s="162"/>
      <c r="AP2535" s="581"/>
    </row>
    <row r="2536" spans="1:42" s="141" customFormat="1">
      <c r="A2536" s="134">
        <v>2527</v>
      </c>
      <c r="B2536" s="286"/>
      <c r="C2536" s="146">
        <f t="shared" si="423"/>
        <v>0</v>
      </c>
      <c r="D2536" s="146">
        <f t="shared" si="424"/>
        <v>1</v>
      </c>
      <c r="E2536" s="146">
        <f t="shared" si="425"/>
        <v>1900</v>
      </c>
      <c r="F2536" s="287"/>
      <c r="G2536" s="287"/>
      <c r="H2536" s="287"/>
      <c r="I2536" s="288"/>
      <c r="J2536" s="287"/>
      <c r="K2536" s="288"/>
      <c r="L2536" s="134"/>
      <c r="M2536" s="133"/>
      <c r="N2536" s="288"/>
      <c r="O2536" s="134"/>
      <c r="P2536" s="166"/>
      <c r="Q2536" s="289"/>
      <c r="R2536" s="165"/>
      <c r="S2536" s="290"/>
      <c r="T2536" s="290"/>
      <c r="U2536" s="290"/>
      <c r="V2536" s="290"/>
      <c r="W2536" s="166"/>
      <c r="X2536" s="135"/>
      <c r="Y2536" s="418">
        <f t="shared" si="426"/>
        <v>0</v>
      </c>
      <c r="Z2536" s="291">
        <f t="shared" si="427"/>
        <v>0</v>
      </c>
      <c r="AA2536" s="163"/>
      <c r="AB2536" s="177" t="str">
        <f t="shared" si="428"/>
        <v/>
      </c>
      <c r="AC2536" s="283" t="str">
        <f t="shared" si="429"/>
        <v/>
      </c>
      <c r="AD2536" s="283" t="str">
        <f t="shared" si="430"/>
        <v/>
      </c>
      <c r="AE2536" s="163"/>
      <c r="AF2536" s="162"/>
      <c r="AP2536" s="581"/>
    </row>
    <row r="2537" spans="1:42" s="141" customFormat="1">
      <c r="A2537" s="134">
        <v>2528</v>
      </c>
      <c r="B2537" s="286"/>
      <c r="C2537" s="146">
        <f t="shared" si="423"/>
        <v>0</v>
      </c>
      <c r="D2537" s="146">
        <f t="shared" si="424"/>
        <v>1</v>
      </c>
      <c r="E2537" s="146">
        <f t="shared" si="425"/>
        <v>1900</v>
      </c>
      <c r="F2537" s="287"/>
      <c r="G2537" s="287"/>
      <c r="H2537" s="287"/>
      <c r="I2537" s="288"/>
      <c r="J2537" s="287"/>
      <c r="K2537" s="288"/>
      <c r="L2537" s="134"/>
      <c r="M2537" s="133"/>
      <c r="N2537" s="288"/>
      <c r="O2537" s="134"/>
      <c r="P2537" s="166"/>
      <c r="Q2537" s="289"/>
      <c r="R2537" s="165"/>
      <c r="S2537" s="290"/>
      <c r="T2537" s="290"/>
      <c r="U2537" s="290"/>
      <c r="V2537" s="290"/>
      <c r="W2537" s="166"/>
      <c r="X2537" s="135"/>
      <c r="Y2537" s="418">
        <f t="shared" si="426"/>
        <v>0</v>
      </c>
      <c r="Z2537" s="291">
        <f t="shared" si="427"/>
        <v>0</v>
      </c>
      <c r="AA2537" s="163"/>
      <c r="AB2537" s="177" t="str">
        <f t="shared" si="428"/>
        <v/>
      </c>
      <c r="AC2537" s="283" t="str">
        <f t="shared" si="429"/>
        <v/>
      </c>
      <c r="AD2537" s="283" t="str">
        <f t="shared" si="430"/>
        <v/>
      </c>
      <c r="AE2537" s="163"/>
      <c r="AF2537" s="162"/>
      <c r="AP2537" s="581"/>
    </row>
    <row r="2538" spans="1:42" s="141" customFormat="1">
      <c r="A2538" s="134">
        <v>2529</v>
      </c>
      <c r="B2538" s="286"/>
      <c r="C2538" s="146">
        <f t="shared" si="423"/>
        <v>0</v>
      </c>
      <c r="D2538" s="146">
        <f t="shared" si="424"/>
        <v>1</v>
      </c>
      <c r="E2538" s="146">
        <f t="shared" si="425"/>
        <v>1900</v>
      </c>
      <c r="F2538" s="287"/>
      <c r="G2538" s="287"/>
      <c r="H2538" s="287"/>
      <c r="I2538" s="288"/>
      <c r="J2538" s="287"/>
      <c r="K2538" s="288"/>
      <c r="L2538" s="134"/>
      <c r="M2538" s="133"/>
      <c r="N2538" s="288"/>
      <c r="O2538" s="134"/>
      <c r="P2538" s="166"/>
      <c r="Q2538" s="289"/>
      <c r="R2538" s="165"/>
      <c r="S2538" s="290"/>
      <c r="T2538" s="290"/>
      <c r="U2538" s="290"/>
      <c r="V2538" s="290"/>
      <c r="W2538" s="166"/>
      <c r="X2538" s="135"/>
      <c r="Y2538" s="418">
        <f t="shared" si="426"/>
        <v>0</v>
      </c>
      <c r="Z2538" s="291">
        <f t="shared" si="427"/>
        <v>0</v>
      </c>
      <c r="AA2538" s="163"/>
      <c r="AB2538" s="177" t="str">
        <f t="shared" si="428"/>
        <v/>
      </c>
      <c r="AC2538" s="283" t="str">
        <f t="shared" si="429"/>
        <v/>
      </c>
      <c r="AD2538" s="283" t="str">
        <f t="shared" si="430"/>
        <v/>
      </c>
      <c r="AE2538" s="163"/>
      <c r="AF2538" s="162"/>
      <c r="AP2538" s="581"/>
    </row>
    <row r="2539" spans="1:42" s="141" customFormat="1">
      <c r="A2539" s="134">
        <v>2530</v>
      </c>
      <c r="B2539" s="286"/>
      <c r="C2539" s="146">
        <f t="shared" si="423"/>
        <v>0</v>
      </c>
      <c r="D2539" s="146">
        <f t="shared" si="424"/>
        <v>1</v>
      </c>
      <c r="E2539" s="146">
        <f t="shared" si="425"/>
        <v>1900</v>
      </c>
      <c r="F2539" s="287"/>
      <c r="G2539" s="287"/>
      <c r="H2539" s="287"/>
      <c r="I2539" s="288"/>
      <c r="J2539" s="287"/>
      <c r="K2539" s="288"/>
      <c r="L2539" s="134"/>
      <c r="M2539" s="133"/>
      <c r="N2539" s="288"/>
      <c r="O2539" s="134"/>
      <c r="P2539" s="166"/>
      <c r="Q2539" s="289"/>
      <c r="R2539" s="165"/>
      <c r="S2539" s="290"/>
      <c r="T2539" s="290"/>
      <c r="U2539" s="290"/>
      <c r="V2539" s="290"/>
      <c r="W2539" s="166"/>
      <c r="X2539" s="135"/>
      <c r="Y2539" s="418">
        <f t="shared" si="426"/>
        <v>0</v>
      </c>
      <c r="Z2539" s="291">
        <f t="shared" si="427"/>
        <v>0</v>
      </c>
      <c r="AA2539" s="163"/>
      <c r="AB2539" s="177" t="str">
        <f t="shared" si="428"/>
        <v/>
      </c>
      <c r="AC2539" s="283" t="str">
        <f t="shared" si="429"/>
        <v/>
      </c>
      <c r="AD2539" s="283" t="str">
        <f t="shared" si="430"/>
        <v/>
      </c>
      <c r="AE2539" s="163"/>
      <c r="AF2539" s="162"/>
      <c r="AP2539" s="581"/>
    </row>
    <row r="2540" spans="1:42" s="141" customFormat="1">
      <c r="A2540" s="134">
        <v>2531</v>
      </c>
      <c r="B2540" s="286"/>
      <c r="C2540" s="146">
        <f t="shared" si="423"/>
        <v>0</v>
      </c>
      <c r="D2540" s="146">
        <f t="shared" si="424"/>
        <v>1</v>
      </c>
      <c r="E2540" s="146">
        <f t="shared" si="425"/>
        <v>1900</v>
      </c>
      <c r="F2540" s="287"/>
      <c r="G2540" s="287"/>
      <c r="H2540" s="287"/>
      <c r="I2540" s="288"/>
      <c r="J2540" s="287"/>
      <c r="K2540" s="288"/>
      <c r="L2540" s="134"/>
      <c r="M2540" s="133"/>
      <c r="N2540" s="288"/>
      <c r="O2540" s="134"/>
      <c r="P2540" s="166"/>
      <c r="Q2540" s="289"/>
      <c r="R2540" s="165"/>
      <c r="S2540" s="290"/>
      <c r="T2540" s="290"/>
      <c r="U2540" s="290"/>
      <c r="V2540" s="290"/>
      <c r="W2540" s="166"/>
      <c r="X2540" s="135"/>
      <c r="Y2540" s="418">
        <f t="shared" si="426"/>
        <v>0</v>
      </c>
      <c r="Z2540" s="291">
        <f t="shared" si="427"/>
        <v>0</v>
      </c>
      <c r="AA2540" s="163"/>
      <c r="AB2540" s="177" t="str">
        <f t="shared" si="428"/>
        <v/>
      </c>
      <c r="AC2540" s="283" t="str">
        <f t="shared" si="429"/>
        <v/>
      </c>
      <c r="AD2540" s="283" t="str">
        <f t="shared" si="430"/>
        <v/>
      </c>
      <c r="AE2540" s="163"/>
      <c r="AF2540" s="162"/>
      <c r="AP2540" s="581"/>
    </row>
    <row r="2541" spans="1:42" s="141" customFormat="1">
      <c r="A2541" s="134">
        <v>2532</v>
      </c>
      <c r="B2541" s="286"/>
      <c r="C2541" s="146">
        <f t="shared" si="423"/>
        <v>0</v>
      </c>
      <c r="D2541" s="146">
        <f t="shared" si="424"/>
        <v>1</v>
      </c>
      <c r="E2541" s="146">
        <f t="shared" si="425"/>
        <v>1900</v>
      </c>
      <c r="F2541" s="287"/>
      <c r="G2541" s="287"/>
      <c r="H2541" s="287"/>
      <c r="I2541" s="288"/>
      <c r="J2541" s="287"/>
      <c r="K2541" s="288"/>
      <c r="L2541" s="134"/>
      <c r="M2541" s="133"/>
      <c r="N2541" s="288"/>
      <c r="O2541" s="134"/>
      <c r="P2541" s="166"/>
      <c r="Q2541" s="289"/>
      <c r="R2541" s="165"/>
      <c r="S2541" s="290"/>
      <c r="T2541" s="290"/>
      <c r="U2541" s="290"/>
      <c r="V2541" s="290"/>
      <c r="W2541" s="166"/>
      <c r="X2541" s="135"/>
      <c r="Y2541" s="418">
        <f t="shared" si="426"/>
        <v>0</v>
      </c>
      <c r="Z2541" s="291">
        <f t="shared" si="427"/>
        <v>0</v>
      </c>
      <c r="AA2541" s="163"/>
      <c r="AB2541" s="177" t="str">
        <f t="shared" si="428"/>
        <v/>
      </c>
      <c r="AC2541" s="283" t="str">
        <f t="shared" si="429"/>
        <v/>
      </c>
      <c r="AD2541" s="283" t="str">
        <f t="shared" si="430"/>
        <v/>
      </c>
      <c r="AE2541" s="163"/>
      <c r="AF2541" s="162"/>
      <c r="AP2541" s="581"/>
    </row>
    <row r="2542" spans="1:42" s="141" customFormat="1">
      <c r="A2542" s="134">
        <v>2533</v>
      </c>
      <c r="B2542" s="286"/>
      <c r="C2542" s="146">
        <f t="shared" si="423"/>
        <v>0</v>
      </c>
      <c r="D2542" s="146">
        <f t="shared" si="424"/>
        <v>1</v>
      </c>
      <c r="E2542" s="146">
        <f t="shared" si="425"/>
        <v>1900</v>
      </c>
      <c r="F2542" s="287"/>
      <c r="G2542" s="287"/>
      <c r="H2542" s="287"/>
      <c r="I2542" s="288"/>
      <c r="J2542" s="287"/>
      <c r="K2542" s="288"/>
      <c r="L2542" s="134"/>
      <c r="M2542" s="133"/>
      <c r="N2542" s="288"/>
      <c r="O2542" s="134"/>
      <c r="P2542" s="166"/>
      <c r="Q2542" s="289"/>
      <c r="R2542" s="165"/>
      <c r="S2542" s="290"/>
      <c r="T2542" s="290"/>
      <c r="U2542" s="290"/>
      <c r="V2542" s="290"/>
      <c r="W2542" s="166"/>
      <c r="X2542" s="135"/>
      <c r="Y2542" s="418">
        <f t="shared" si="426"/>
        <v>0</v>
      </c>
      <c r="Z2542" s="291">
        <f t="shared" si="427"/>
        <v>0</v>
      </c>
      <c r="AA2542" s="163"/>
      <c r="AB2542" s="177" t="str">
        <f t="shared" si="428"/>
        <v/>
      </c>
      <c r="AC2542" s="283" t="str">
        <f t="shared" si="429"/>
        <v/>
      </c>
      <c r="AD2542" s="283" t="str">
        <f t="shared" si="430"/>
        <v/>
      </c>
      <c r="AE2542" s="163"/>
      <c r="AF2542" s="162"/>
      <c r="AP2542" s="581"/>
    </row>
    <row r="2543" spans="1:42" s="141" customFormat="1">
      <c r="A2543" s="134">
        <v>2534</v>
      </c>
      <c r="B2543" s="286"/>
      <c r="C2543" s="146">
        <f t="shared" si="423"/>
        <v>0</v>
      </c>
      <c r="D2543" s="146">
        <f t="shared" si="424"/>
        <v>1</v>
      </c>
      <c r="E2543" s="146">
        <f t="shared" si="425"/>
        <v>1900</v>
      </c>
      <c r="F2543" s="287"/>
      <c r="G2543" s="287"/>
      <c r="H2543" s="287"/>
      <c r="I2543" s="288"/>
      <c r="J2543" s="287"/>
      <c r="K2543" s="288"/>
      <c r="L2543" s="134"/>
      <c r="M2543" s="133"/>
      <c r="N2543" s="288"/>
      <c r="O2543" s="134"/>
      <c r="P2543" s="166"/>
      <c r="Q2543" s="289"/>
      <c r="R2543" s="165"/>
      <c r="S2543" s="290"/>
      <c r="T2543" s="290"/>
      <c r="U2543" s="290"/>
      <c r="V2543" s="290"/>
      <c r="W2543" s="166"/>
      <c r="X2543" s="135"/>
      <c r="Y2543" s="418">
        <f t="shared" si="426"/>
        <v>0</v>
      </c>
      <c r="Z2543" s="291">
        <f t="shared" si="427"/>
        <v>0</v>
      </c>
      <c r="AA2543" s="163"/>
      <c r="AB2543" s="177" t="str">
        <f t="shared" si="428"/>
        <v/>
      </c>
      <c r="AC2543" s="283" t="str">
        <f t="shared" si="429"/>
        <v/>
      </c>
      <c r="AD2543" s="283" t="str">
        <f t="shared" si="430"/>
        <v/>
      </c>
      <c r="AE2543" s="163"/>
      <c r="AF2543" s="162"/>
      <c r="AP2543" s="581"/>
    </row>
    <row r="2544" spans="1:42" s="141" customFormat="1">
      <c r="A2544" s="134">
        <v>2535</v>
      </c>
      <c r="B2544" s="286"/>
      <c r="C2544" s="146">
        <f t="shared" si="423"/>
        <v>0</v>
      </c>
      <c r="D2544" s="146">
        <f t="shared" si="424"/>
        <v>1</v>
      </c>
      <c r="E2544" s="146">
        <f t="shared" si="425"/>
        <v>1900</v>
      </c>
      <c r="F2544" s="287"/>
      <c r="G2544" s="287"/>
      <c r="H2544" s="287"/>
      <c r="I2544" s="288"/>
      <c r="J2544" s="287"/>
      <c r="K2544" s="288"/>
      <c r="L2544" s="134"/>
      <c r="M2544" s="133"/>
      <c r="N2544" s="288"/>
      <c r="O2544" s="134"/>
      <c r="P2544" s="166"/>
      <c r="Q2544" s="289"/>
      <c r="R2544" s="165"/>
      <c r="S2544" s="290"/>
      <c r="T2544" s="290"/>
      <c r="U2544" s="290"/>
      <c r="V2544" s="290"/>
      <c r="W2544" s="166"/>
      <c r="X2544" s="135"/>
      <c r="Y2544" s="418">
        <f t="shared" si="426"/>
        <v>0</v>
      </c>
      <c r="Z2544" s="291">
        <f t="shared" si="427"/>
        <v>0</v>
      </c>
      <c r="AA2544" s="163"/>
      <c r="AB2544" s="177" t="str">
        <f t="shared" si="428"/>
        <v/>
      </c>
      <c r="AC2544" s="283" t="str">
        <f t="shared" si="429"/>
        <v/>
      </c>
      <c r="AD2544" s="283" t="str">
        <f t="shared" si="430"/>
        <v/>
      </c>
      <c r="AE2544" s="163"/>
      <c r="AF2544" s="162"/>
      <c r="AP2544" s="581"/>
    </row>
    <row r="2545" spans="1:42" s="141" customFormat="1">
      <c r="A2545" s="134">
        <v>2536</v>
      </c>
      <c r="B2545" s="286"/>
      <c r="C2545" s="146">
        <f t="shared" si="423"/>
        <v>0</v>
      </c>
      <c r="D2545" s="146">
        <f t="shared" si="424"/>
        <v>1</v>
      </c>
      <c r="E2545" s="146">
        <f t="shared" si="425"/>
        <v>1900</v>
      </c>
      <c r="F2545" s="287"/>
      <c r="G2545" s="287"/>
      <c r="H2545" s="287"/>
      <c r="I2545" s="288"/>
      <c r="J2545" s="287"/>
      <c r="K2545" s="288"/>
      <c r="L2545" s="134"/>
      <c r="M2545" s="133"/>
      <c r="N2545" s="288"/>
      <c r="O2545" s="134"/>
      <c r="P2545" s="166"/>
      <c r="Q2545" s="289"/>
      <c r="R2545" s="165"/>
      <c r="S2545" s="290"/>
      <c r="T2545" s="290"/>
      <c r="U2545" s="290"/>
      <c r="V2545" s="290"/>
      <c r="W2545" s="166"/>
      <c r="X2545" s="135"/>
      <c r="Y2545" s="418">
        <f t="shared" si="426"/>
        <v>0</v>
      </c>
      <c r="Z2545" s="291">
        <f t="shared" si="427"/>
        <v>0</v>
      </c>
      <c r="AA2545" s="163"/>
      <c r="AB2545" s="177" t="str">
        <f t="shared" si="428"/>
        <v/>
      </c>
      <c r="AC2545" s="283" t="str">
        <f t="shared" si="429"/>
        <v/>
      </c>
      <c r="AD2545" s="283" t="str">
        <f t="shared" si="430"/>
        <v/>
      </c>
      <c r="AE2545" s="163"/>
      <c r="AF2545" s="162"/>
      <c r="AP2545" s="581"/>
    </row>
    <row r="2546" spans="1:42" s="141" customFormat="1">
      <c r="A2546" s="134">
        <v>2537</v>
      </c>
      <c r="B2546" s="286"/>
      <c r="C2546" s="146">
        <f t="shared" si="423"/>
        <v>0</v>
      </c>
      <c r="D2546" s="146">
        <f t="shared" si="424"/>
        <v>1</v>
      </c>
      <c r="E2546" s="146">
        <f t="shared" si="425"/>
        <v>1900</v>
      </c>
      <c r="F2546" s="287"/>
      <c r="G2546" s="287"/>
      <c r="H2546" s="287"/>
      <c r="I2546" s="288"/>
      <c r="J2546" s="287"/>
      <c r="K2546" s="288"/>
      <c r="L2546" s="134"/>
      <c r="M2546" s="133"/>
      <c r="N2546" s="288"/>
      <c r="O2546" s="134"/>
      <c r="P2546" s="166"/>
      <c r="Q2546" s="289"/>
      <c r="R2546" s="165"/>
      <c r="S2546" s="290"/>
      <c r="T2546" s="290"/>
      <c r="U2546" s="290"/>
      <c r="V2546" s="290"/>
      <c r="W2546" s="166"/>
      <c r="X2546" s="135"/>
      <c r="Y2546" s="418">
        <f t="shared" si="426"/>
        <v>0</v>
      </c>
      <c r="Z2546" s="291">
        <f t="shared" si="427"/>
        <v>0</v>
      </c>
      <c r="AA2546" s="163"/>
      <c r="AB2546" s="177" t="str">
        <f t="shared" si="428"/>
        <v/>
      </c>
      <c r="AC2546" s="283" t="str">
        <f t="shared" si="429"/>
        <v/>
      </c>
      <c r="AD2546" s="283" t="str">
        <f t="shared" si="430"/>
        <v/>
      </c>
      <c r="AE2546" s="163"/>
      <c r="AF2546" s="162"/>
      <c r="AP2546" s="581"/>
    </row>
    <row r="2547" spans="1:42" s="141" customFormat="1">
      <c r="A2547" s="134">
        <v>2538</v>
      </c>
      <c r="B2547" s="286"/>
      <c r="C2547" s="146">
        <f t="shared" si="423"/>
        <v>0</v>
      </c>
      <c r="D2547" s="146">
        <f t="shared" si="424"/>
        <v>1</v>
      </c>
      <c r="E2547" s="146">
        <f t="shared" si="425"/>
        <v>1900</v>
      </c>
      <c r="F2547" s="287"/>
      <c r="G2547" s="287"/>
      <c r="H2547" s="287"/>
      <c r="I2547" s="288"/>
      <c r="J2547" s="287"/>
      <c r="K2547" s="288"/>
      <c r="L2547" s="134"/>
      <c r="M2547" s="133"/>
      <c r="N2547" s="288"/>
      <c r="O2547" s="134"/>
      <c r="P2547" s="166"/>
      <c r="Q2547" s="289"/>
      <c r="R2547" s="165"/>
      <c r="S2547" s="290"/>
      <c r="T2547" s="290"/>
      <c r="U2547" s="290"/>
      <c r="V2547" s="290"/>
      <c r="W2547" s="166"/>
      <c r="X2547" s="135"/>
      <c r="Y2547" s="418">
        <f t="shared" si="426"/>
        <v>0</v>
      </c>
      <c r="Z2547" s="291">
        <f t="shared" si="427"/>
        <v>0</v>
      </c>
      <c r="AA2547" s="163"/>
      <c r="AB2547" s="177" t="str">
        <f t="shared" si="428"/>
        <v/>
      </c>
      <c r="AC2547" s="283" t="str">
        <f t="shared" si="429"/>
        <v/>
      </c>
      <c r="AD2547" s="283" t="str">
        <f t="shared" si="430"/>
        <v/>
      </c>
      <c r="AE2547" s="163"/>
      <c r="AF2547" s="162"/>
      <c r="AP2547" s="581"/>
    </row>
    <row r="2548" spans="1:42" s="141" customFormat="1">
      <c r="A2548" s="134">
        <v>2539</v>
      </c>
      <c r="B2548" s="286"/>
      <c r="C2548" s="146">
        <f t="shared" si="423"/>
        <v>0</v>
      </c>
      <c r="D2548" s="146">
        <f t="shared" si="424"/>
        <v>1</v>
      </c>
      <c r="E2548" s="146">
        <f t="shared" si="425"/>
        <v>1900</v>
      </c>
      <c r="F2548" s="287"/>
      <c r="G2548" s="287"/>
      <c r="H2548" s="287"/>
      <c r="I2548" s="288"/>
      <c r="J2548" s="287"/>
      <c r="K2548" s="288"/>
      <c r="L2548" s="134"/>
      <c r="M2548" s="133"/>
      <c r="N2548" s="288"/>
      <c r="O2548" s="134"/>
      <c r="P2548" s="166"/>
      <c r="Q2548" s="289"/>
      <c r="R2548" s="165"/>
      <c r="S2548" s="290"/>
      <c r="T2548" s="290"/>
      <c r="U2548" s="290"/>
      <c r="V2548" s="290"/>
      <c r="W2548" s="166"/>
      <c r="X2548" s="135"/>
      <c r="Y2548" s="418">
        <f t="shared" si="426"/>
        <v>0</v>
      </c>
      <c r="Z2548" s="291">
        <f t="shared" si="427"/>
        <v>0</v>
      </c>
      <c r="AA2548" s="163"/>
      <c r="AB2548" s="177" t="str">
        <f t="shared" si="428"/>
        <v/>
      </c>
      <c r="AC2548" s="283" t="str">
        <f t="shared" si="429"/>
        <v/>
      </c>
      <c r="AD2548" s="283" t="str">
        <f t="shared" si="430"/>
        <v/>
      </c>
      <c r="AE2548" s="163"/>
      <c r="AF2548" s="162"/>
      <c r="AP2548" s="581"/>
    </row>
    <row r="2549" spans="1:42" s="141" customFormat="1">
      <c r="A2549" s="134">
        <v>2540</v>
      </c>
      <c r="B2549" s="286"/>
      <c r="C2549" s="146">
        <f t="shared" si="423"/>
        <v>0</v>
      </c>
      <c r="D2549" s="146">
        <f t="shared" si="424"/>
        <v>1</v>
      </c>
      <c r="E2549" s="146">
        <f t="shared" si="425"/>
        <v>1900</v>
      </c>
      <c r="F2549" s="287"/>
      <c r="G2549" s="287"/>
      <c r="H2549" s="287"/>
      <c r="I2549" s="288"/>
      <c r="J2549" s="287"/>
      <c r="K2549" s="288"/>
      <c r="L2549" s="134"/>
      <c r="M2549" s="133"/>
      <c r="N2549" s="288"/>
      <c r="O2549" s="134"/>
      <c r="P2549" s="166"/>
      <c r="Q2549" s="289"/>
      <c r="R2549" s="165"/>
      <c r="S2549" s="290"/>
      <c r="T2549" s="290"/>
      <c r="U2549" s="290"/>
      <c r="V2549" s="290"/>
      <c r="W2549" s="166"/>
      <c r="X2549" s="135"/>
      <c r="Y2549" s="418">
        <f t="shared" si="426"/>
        <v>0</v>
      </c>
      <c r="Z2549" s="291">
        <f t="shared" si="427"/>
        <v>0</v>
      </c>
      <c r="AA2549" s="163"/>
      <c r="AB2549" s="177" t="str">
        <f t="shared" si="428"/>
        <v/>
      </c>
      <c r="AC2549" s="283" t="str">
        <f t="shared" si="429"/>
        <v/>
      </c>
      <c r="AD2549" s="283" t="str">
        <f t="shared" si="430"/>
        <v/>
      </c>
      <c r="AE2549" s="163"/>
      <c r="AF2549" s="162"/>
      <c r="AP2549" s="581"/>
    </row>
    <row r="2550" spans="1:42" s="141" customFormat="1">
      <c r="A2550" s="134">
        <v>2541</v>
      </c>
      <c r="B2550" s="286"/>
      <c r="C2550" s="146">
        <f t="shared" si="423"/>
        <v>0</v>
      </c>
      <c r="D2550" s="146">
        <f t="shared" si="424"/>
        <v>1</v>
      </c>
      <c r="E2550" s="146">
        <f t="shared" si="425"/>
        <v>1900</v>
      </c>
      <c r="F2550" s="287"/>
      <c r="G2550" s="287"/>
      <c r="H2550" s="287"/>
      <c r="I2550" s="288"/>
      <c r="J2550" s="287"/>
      <c r="K2550" s="288"/>
      <c r="L2550" s="134"/>
      <c r="M2550" s="133"/>
      <c r="N2550" s="288"/>
      <c r="O2550" s="134"/>
      <c r="P2550" s="166"/>
      <c r="Q2550" s="289"/>
      <c r="R2550" s="165"/>
      <c r="S2550" s="290"/>
      <c r="T2550" s="290"/>
      <c r="U2550" s="290"/>
      <c r="V2550" s="290"/>
      <c r="W2550" s="166"/>
      <c r="X2550" s="135"/>
      <c r="Y2550" s="418">
        <f t="shared" si="426"/>
        <v>0</v>
      </c>
      <c r="Z2550" s="291">
        <f t="shared" si="427"/>
        <v>0</v>
      </c>
      <c r="AA2550" s="163"/>
      <c r="AB2550" s="177" t="str">
        <f t="shared" si="428"/>
        <v/>
      </c>
      <c r="AC2550" s="283" t="str">
        <f t="shared" si="429"/>
        <v/>
      </c>
      <c r="AD2550" s="283" t="str">
        <f t="shared" si="430"/>
        <v/>
      </c>
      <c r="AE2550" s="163"/>
      <c r="AF2550" s="162"/>
      <c r="AP2550" s="581"/>
    </row>
    <row r="2551" spans="1:42" s="141" customFormat="1">
      <c r="A2551" s="134">
        <v>2542</v>
      </c>
      <c r="B2551" s="286"/>
      <c r="C2551" s="146">
        <f t="shared" si="423"/>
        <v>0</v>
      </c>
      <c r="D2551" s="146">
        <f t="shared" si="424"/>
        <v>1</v>
      </c>
      <c r="E2551" s="146">
        <f t="shared" si="425"/>
        <v>1900</v>
      </c>
      <c r="F2551" s="287"/>
      <c r="G2551" s="287"/>
      <c r="H2551" s="287"/>
      <c r="I2551" s="288"/>
      <c r="J2551" s="287"/>
      <c r="K2551" s="288"/>
      <c r="L2551" s="134"/>
      <c r="M2551" s="133"/>
      <c r="N2551" s="288"/>
      <c r="O2551" s="134"/>
      <c r="P2551" s="166"/>
      <c r="Q2551" s="289"/>
      <c r="R2551" s="165"/>
      <c r="S2551" s="290"/>
      <c r="T2551" s="290"/>
      <c r="U2551" s="290"/>
      <c r="V2551" s="290"/>
      <c r="W2551" s="166"/>
      <c r="X2551" s="135"/>
      <c r="Y2551" s="418">
        <f t="shared" si="426"/>
        <v>0</v>
      </c>
      <c r="Z2551" s="291">
        <f t="shared" si="427"/>
        <v>0</v>
      </c>
      <c r="AA2551" s="163"/>
      <c r="AB2551" s="177" t="str">
        <f t="shared" si="428"/>
        <v/>
      </c>
      <c r="AC2551" s="283" t="str">
        <f t="shared" si="429"/>
        <v/>
      </c>
      <c r="AD2551" s="283" t="str">
        <f t="shared" si="430"/>
        <v/>
      </c>
      <c r="AE2551" s="163"/>
      <c r="AF2551" s="162"/>
      <c r="AP2551" s="581"/>
    </row>
    <row r="2552" spans="1:42" s="141" customFormat="1">
      <c r="A2552" s="134">
        <v>2543</v>
      </c>
      <c r="B2552" s="286"/>
      <c r="C2552" s="146">
        <f t="shared" si="423"/>
        <v>0</v>
      </c>
      <c r="D2552" s="146">
        <f t="shared" si="424"/>
        <v>1</v>
      </c>
      <c r="E2552" s="146">
        <f t="shared" si="425"/>
        <v>1900</v>
      </c>
      <c r="F2552" s="287"/>
      <c r="G2552" s="287"/>
      <c r="H2552" s="287"/>
      <c r="I2552" s="288"/>
      <c r="J2552" s="287"/>
      <c r="K2552" s="288"/>
      <c r="L2552" s="134"/>
      <c r="M2552" s="133"/>
      <c r="N2552" s="288"/>
      <c r="O2552" s="134"/>
      <c r="P2552" s="166"/>
      <c r="Q2552" s="289"/>
      <c r="R2552" s="165"/>
      <c r="S2552" s="290"/>
      <c r="T2552" s="290"/>
      <c r="U2552" s="290"/>
      <c r="V2552" s="290"/>
      <c r="W2552" s="166"/>
      <c r="X2552" s="135"/>
      <c r="Y2552" s="418">
        <f t="shared" si="426"/>
        <v>0</v>
      </c>
      <c r="Z2552" s="291">
        <f t="shared" si="427"/>
        <v>0</v>
      </c>
      <c r="AA2552" s="163"/>
      <c r="AB2552" s="177" t="str">
        <f t="shared" si="428"/>
        <v/>
      </c>
      <c r="AC2552" s="283" t="str">
        <f t="shared" si="429"/>
        <v/>
      </c>
      <c r="AD2552" s="283" t="str">
        <f t="shared" si="430"/>
        <v/>
      </c>
      <c r="AE2552" s="163"/>
      <c r="AF2552" s="162"/>
      <c r="AP2552" s="581"/>
    </row>
    <row r="2553" spans="1:42" s="141" customFormat="1">
      <c r="A2553" s="134">
        <v>2544</v>
      </c>
      <c r="B2553" s="286"/>
      <c r="C2553" s="146">
        <f t="shared" si="423"/>
        <v>0</v>
      </c>
      <c r="D2553" s="146">
        <f t="shared" si="424"/>
        <v>1</v>
      </c>
      <c r="E2553" s="146">
        <f t="shared" si="425"/>
        <v>1900</v>
      </c>
      <c r="F2553" s="287"/>
      <c r="G2553" s="287"/>
      <c r="H2553" s="287"/>
      <c r="I2553" s="288"/>
      <c r="J2553" s="287"/>
      <c r="K2553" s="288"/>
      <c r="L2553" s="134"/>
      <c r="M2553" s="133"/>
      <c r="N2553" s="288"/>
      <c r="O2553" s="134"/>
      <c r="P2553" s="166"/>
      <c r="Q2553" s="289"/>
      <c r="R2553" s="165"/>
      <c r="S2553" s="290"/>
      <c r="T2553" s="290"/>
      <c r="U2553" s="290"/>
      <c r="V2553" s="290"/>
      <c r="W2553" s="166"/>
      <c r="X2553" s="135"/>
      <c r="Y2553" s="418">
        <f t="shared" si="426"/>
        <v>0</v>
      </c>
      <c r="Z2553" s="291">
        <f t="shared" si="427"/>
        <v>0</v>
      </c>
      <c r="AA2553" s="163"/>
      <c r="AB2553" s="177" t="str">
        <f t="shared" si="428"/>
        <v/>
      </c>
      <c r="AC2553" s="283" t="str">
        <f t="shared" si="429"/>
        <v/>
      </c>
      <c r="AD2553" s="283" t="str">
        <f t="shared" si="430"/>
        <v/>
      </c>
      <c r="AE2553" s="163"/>
      <c r="AF2553" s="162"/>
      <c r="AP2553" s="581"/>
    </row>
    <row r="2554" spans="1:42" s="141" customFormat="1">
      <c r="A2554" s="134">
        <v>2545</v>
      </c>
      <c r="B2554" s="286"/>
      <c r="C2554" s="146">
        <f t="shared" si="423"/>
        <v>0</v>
      </c>
      <c r="D2554" s="146">
        <f t="shared" si="424"/>
        <v>1</v>
      </c>
      <c r="E2554" s="146">
        <f t="shared" si="425"/>
        <v>1900</v>
      </c>
      <c r="F2554" s="287"/>
      <c r="G2554" s="287"/>
      <c r="H2554" s="287"/>
      <c r="I2554" s="288"/>
      <c r="J2554" s="287"/>
      <c r="K2554" s="288"/>
      <c r="L2554" s="134"/>
      <c r="M2554" s="133"/>
      <c r="N2554" s="288"/>
      <c r="O2554" s="134"/>
      <c r="P2554" s="166"/>
      <c r="Q2554" s="289"/>
      <c r="R2554" s="165"/>
      <c r="S2554" s="290"/>
      <c r="T2554" s="290"/>
      <c r="U2554" s="290"/>
      <c r="V2554" s="290"/>
      <c r="W2554" s="166"/>
      <c r="X2554" s="135"/>
      <c r="Y2554" s="418">
        <f t="shared" si="426"/>
        <v>0</v>
      </c>
      <c r="Z2554" s="291">
        <f t="shared" si="427"/>
        <v>0</v>
      </c>
      <c r="AA2554" s="163"/>
      <c r="AB2554" s="177" t="str">
        <f t="shared" si="428"/>
        <v/>
      </c>
      <c r="AC2554" s="283" t="str">
        <f t="shared" si="429"/>
        <v/>
      </c>
      <c r="AD2554" s="283" t="str">
        <f t="shared" si="430"/>
        <v/>
      </c>
      <c r="AE2554" s="163"/>
      <c r="AF2554" s="162"/>
      <c r="AP2554" s="581"/>
    </row>
    <row r="2555" spans="1:42" s="141" customFormat="1">
      <c r="A2555" s="134">
        <v>2546</v>
      </c>
      <c r="B2555" s="286"/>
      <c r="C2555" s="146">
        <f t="shared" si="423"/>
        <v>0</v>
      </c>
      <c r="D2555" s="146">
        <f t="shared" si="424"/>
        <v>1</v>
      </c>
      <c r="E2555" s="146">
        <f t="shared" si="425"/>
        <v>1900</v>
      </c>
      <c r="F2555" s="287"/>
      <c r="G2555" s="287"/>
      <c r="H2555" s="287"/>
      <c r="I2555" s="288"/>
      <c r="J2555" s="287"/>
      <c r="K2555" s="288"/>
      <c r="L2555" s="134"/>
      <c r="M2555" s="133"/>
      <c r="N2555" s="288"/>
      <c r="O2555" s="134"/>
      <c r="P2555" s="166"/>
      <c r="Q2555" s="289"/>
      <c r="R2555" s="165"/>
      <c r="S2555" s="290"/>
      <c r="T2555" s="290"/>
      <c r="U2555" s="290"/>
      <c r="V2555" s="290"/>
      <c r="W2555" s="166"/>
      <c r="X2555" s="135"/>
      <c r="Y2555" s="418">
        <f t="shared" si="426"/>
        <v>0</v>
      </c>
      <c r="Z2555" s="291">
        <f t="shared" si="427"/>
        <v>0</v>
      </c>
      <c r="AA2555" s="163"/>
      <c r="AB2555" s="177" t="str">
        <f t="shared" si="428"/>
        <v/>
      </c>
      <c r="AC2555" s="283" t="str">
        <f t="shared" si="429"/>
        <v/>
      </c>
      <c r="AD2555" s="283" t="str">
        <f t="shared" si="430"/>
        <v/>
      </c>
      <c r="AE2555" s="163"/>
      <c r="AF2555" s="162"/>
      <c r="AP2555" s="581"/>
    </row>
    <row r="2556" spans="1:42" s="141" customFormat="1">
      <c r="A2556" s="134">
        <v>2547</v>
      </c>
      <c r="B2556" s="286"/>
      <c r="C2556" s="146">
        <f t="shared" si="423"/>
        <v>0</v>
      </c>
      <c r="D2556" s="146">
        <f t="shared" si="424"/>
        <v>1</v>
      </c>
      <c r="E2556" s="146">
        <f t="shared" si="425"/>
        <v>1900</v>
      </c>
      <c r="F2556" s="287"/>
      <c r="G2556" s="287"/>
      <c r="H2556" s="287"/>
      <c r="I2556" s="288"/>
      <c r="J2556" s="287"/>
      <c r="K2556" s="288"/>
      <c r="L2556" s="134"/>
      <c r="M2556" s="133"/>
      <c r="N2556" s="288"/>
      <c r="O2556" s="134"/>
      <c r="P2556" s="166"/>
      <c r="Q2556" s="289"/>
      <c r="R2556" s="165"/>
      <c r="S2556" s="290"/>
      <c r="T2556" s="290"/>
      <c r="U2556" s="290"/>
      <c r="V2556" s="290"/>
      <c r="W2556" s="166"/>
      <c r="X2556" s="135"/>
      <c r="Y2556" s="418">
        <f t="shared" si="426"/>
        <v>0</v>
      </c>
      <c r="Z2556" s="291">
        <f t="shared" si="427"/>
        <v>0</v>
      </c>
      <c r="AA2556" s="163"/>
      <c r="AB2556" s="177" t="str">
        <f t="shared" si="428"/>
        <v/>
      </c>
      <c r="AC2556" s="283" t="str">
        <f t="shared" si="429"/>
        <v/>
      </c>
      <c r="AD2556" s="283" t="str">
        <f t="shared" si="430"/>
        <v/>
      </c>
      <c r="AE2556" s="163"/>
      <c r="AF2556" s="162"/>
      <c r="AP2556" s="581"/>
    </row>
    <row r="2557" spans="1:42" s="141" customFormat="1">
      <c r="A2557" s="134">
        <v>2548</v>
      </c>
      <c r="B2557" s="286"/>
      <c r="C2557" s="146">
        <f t="shared" si="423"/>
        <v>0</v>
      </c>
      <c r="D2557" s="146">
        <f t="shared" si="424"/>
        <v>1</v>
      </c>
      <c r="E2557" s="146">
        <f t="shared" si="425"/>
        <v>1900</v>
      </c>
      <c r="F2557" s="287"/>
      <c r="G2557" s="287"/>
      <c r="H2557" s="287"/>
      <c r="I2557" s="288"/>
      <c r="J2557" s="287"/>
      <c r="K2557" s="288"/>
      <c r="L2557" s="134"/>
      <c r="M2557" s="133"/>
      <c r="N2557" s="288"/>
      <c r="O2557" s="134"/>
      <c r="P2557" s="166"/>
      <c r="Q2557" s="289"/>
      <c r="R2557" s="165"/>
      <c r="S2557" s="290"/>
      <c r="T2557" s="290"/>
      <c r="U2557" s="290"/>
      <c r="V2557" s="290"/>
      <c r="W2557" s="166"/>
      <c r="X2557" s="135"/>
      <c r="Y2557" s="418">
        <f t="shared" si="426"/>
        <v>0</v>
      </c>
      <c r="Z2557" s="291">
        <f t="shared" si="427"/>
        <v>0</v>
      </c>
      <c r="AA2557" s="163"/>
      <c r="AB2557" s="177" t="str">
        <f t="shared" si="428"/>
        <v/>
      </c>
      <c r="AC2557" s="283" t="str">
        <f t="shared" si="429"/>
        <v/>
      </c>
      <c r="AD2557" s="283" t="str">
        <f t="shared" si="430"/>
        <v/>
      </c>
      <c r="AE2557" s="163"/>
      <c r="AF2557" s="162"/>
      <c r="AP2557" s="581"/>
    </row>
    <row r="2558" spans="1:42" s="141" customFormat="1">
      <c r="A2558" s="134">
        <v>2549</v>
      </c>
      <c r="B2558" s="286"/>
      <c r="C2558" s="146">
        <f t="shared" si="423"/>
        <v>0</v>
      </c>
      <c r="D2558" s="146">
        <f t="shared" si="424"/>
        <v>1</v>
      </c>
      <c r="E2558" s="146">
        <f t="shared" si="425"/>
        <v>1900</v>
      </c>
      <c r="F2558" s="287"/>
      <c r="G2558" s="287"/>
      <c r="H2558" s="287"/>
      <c r="I2558" s="288"/>
      <c r="J2558" s="287"/>
      <c r="K2558" s="288"/>
      <c r="L2558" s="134"/>
      <c r="M2558" s="133"/>
      <c r="N2558" s="288"/>
      <c r="O2558" s="134"/>
      <c r="P2558" s="166"/>
      <c r="Q2558" s="289"/>
      <c r="R2558" s="165"/>
      <c r="S2558" s="290"/>
      <c r="T2558" s="290"/>
      <c r="U2558" s="290"/>
      <c r="V2558" s="290"/>
      <c r="W2558" s="166"/>
      <c r="X2558" s="135"/>
      <c r="Y2558" s="418">
        <f t="shared" si="426"/>
        <v>0</v>
      </c>
      <c r="Z2558" s="291">
        <f t="shared" si="427"/>
        <v>0</v>
      </c>
      <c r="AA2558" s="163"/>
      <c r="AB2558" s="177" t="str">
        <f t="shared" si="428"/>
        <v/>
      </c>
      <c r="AC2558" s="283" t="str">
        <f t="shared" si="429"/>
        <v/>
      </c>
      <c r="AD2558" s="283" t="str">
        <f t="shared" si="430"/>
        <v/>
      </c>
      <c r="AE2558" s="163"/>
      <c r="AF2558" s="162"/>
      <c r="AP2558" s="581"/>
    </row>
    <row r="2559" spans="1:42" s="141" customFormat="1">
      <c r="A2559" s="134">
        <v>2550</v>
      </c>
      <c r="B2559" s="286"/>
      <c r="C2559" s="146">
        <f t="shared" si="423"/>
        <v>0</v>
      </c>
      <c r="D2559" s="146">
        <f t="shared" si="424"/>
        <v>1</v>
      </c>
      <c r="E2559" s="146">
        <f t="shared" si="425"/>
        <v>1900</v>
      </c>
      <c r="F2559" s="287"/>
      <c r="G2559" s="287"/>
      <c r="H2559" s="287"/>
      <c r="I2559" s="288"/>
      <c r="J2559" s="287"/>
      <c r="K2559" s="288"/>
      <c r="L2559" s="134"/>
      <c r="M2559" s="133"/>
      <c r="N2559" s="288"/>
      <c r="O2559" s="134"/>
      <c r="P2559" s="166"/>
      <c r="Q2559" s="289"/>
      <c r="R2559" s="165"/>
      <c r="S2559" s="290"/>
      <c r="T2559" s="290"/>
      <c r="U2559" s="290"/>
      <c r="V2559" s="290"/>
      <c r="W2559" s="166"/>
      <c r="X2559" s="135"/>
      <c r="Y2559" s="418">
        <f t="shared" si="426"/>
        <v>0</v>
      </c>
      <c r="Z2559" s="291">
        <f t="shared" si="427"/>
        <v>0</v>
      </c>
      <c r="AA2559" s="163"/>
      <c r="AB2559" s="177" t="str">
        <f t="shared" si="428"/>
        <v/>
      </c>
      <c r="AC2559" s="283" t="str">
        <f t="shared" si="429"/>
        <v/>
      </c>
      <c r="AD2559" s="283" t="str">
        <f t="shared" si="430"/>
        <v/>
      </c>
      <c r="AE2559" s="163"/>
      <c r="AF2559" s="162"/>
      <c r="AP2559" s="581"/>
    </row>
    <row r="2560" spans="1:42" s="141" customFormat="1">
      <c r="A2560" s="134">
        <v>2551</v>
      </c>
      <c r="B2560" s="286"/>
      <c r="C2560" s="146">
        <f t="shared" si="423"/>
        <v>0</v>
      </c>
      <c r="D2560" s="146">
        <f t="shared" si="424"/>
        <v>1</v>
      </c>
      <c r="E2560" s="146">
        <f t="shared" si="425"/>
        <v>1900</v>
      </c>
      <c r="F2560" s="287"/>
      <c r="G2560" s="287"/>
      <c r="H2560" s="287"/>
      <c r="I2560" s="288"/>
      <c r="J2560" s="287"/>
      <c r="K2560" s="288"/>
      <c r="L2560" s="134"/>
      <c r="M2560" s="133"/>
      <c r="N2560" s="288"/>
      <c r="O2560" s="134"/>
      <c r="P2560" s="166"/>
      <c r="Q2560" s="289"/>
      <c r="R2560" s="165"/>
      <c r="S2560" s="290"/>
      <c r="T2560" s="290"/>
      <c r="U2560" s="290"/>
      <c r="V2560" s="290"/>
      <c r="W2560" s="166"/>
      <c r="X2560" s="135"/>
      <c r="Y2560" s="418">
        <f t="shared" si="426"/>
        <v>0</v>
      </c>
      <c r="Z2560" s="291">
        <f t="shared" si="427"/>
        <v>0</v>
      </c>
      <c r="AA2560" s="163"/>
      <c r="AB2560" s="177" t="str">
        <f t="shared" si="428"/>
        <v/>
      </c>
      <c r="AC2560" s="283" t="str">
        <f t="shared" si="429"/>
        <v/>
      </c>
      <c r="AD2560" s="283" t="str">
        <f t="shared" si="430"/>
        <v/>
      </c>
      <c r="AE2560" s="163"/>
      <c r="AF2560" s="162"/>
      <c r="AP2560" s="581"/>
    </row>
    <row r="2561" spans="1:42" s="141" customFormat="1">
      <c r="A2561" s="134">
        <v>2552</v>
      </c>
      <c r="B2561" s="286"/>
      <c r="C2561" s="146">
        <f t="shared" si="423"/>
        <v>0</v>
      </c>
      <c r="D2561" s="146">
        <f t="shared" si="424"/>
        <v>1</v>
      </c>
      <c r="E2561" s="146">
        <f t="shared" si="425"/>
        <v>1900</v>
      </c>
      <c r="F2561" s="287"/>
      <c r="G2561" s="287"/>
      <c r="H2561" s="287"/>
      <c r="I2561" s="288"/>
      <c r="J2561" s="287"/>
      <c r="K2561" s="288"/>
      <c r="L2561" s="134"/>
      <c r="M2561" s="133"/>
      <c r="N2561" s="288"/>
      <c r="O2561" s="134"/>
      <c r="P2561" s="166"/>
      <c r="Q2561" s="289"/>
      <c r="R2561" s="165"/>
      <c r="S2561" s="290"/>
      <c r="T2561" s="290"/>
      <c r="U2561" s="290"/>
      <c r="V2561" s="290"/>
      <c r="W2561" s="166"/>
      <c r="X2561" s="135"/>
      <c r="Y2561" s="418">
        <f t="shared" si="426"/>
        <v>0</v>
      </c>
      <c r="Z2561" s="291">
        <f t="shared" si="427"/>
        <v>0</v>
      </c>
      <c r="AA2561" s="163"/>
      <c r="AB2561" s="177" t="str">
        <f t="shared" si="428"/>
        <v/>
      </c>
      <c r="AC2561" s="283" t="str">
        <f t="shared" si="429"/>
        <v/>
      </c>
      <c r="AD2561" s="283" t="str">
        <f t="shared" si="430"/>
        <v/>
      </c>
      <c r="AE2561" s="163"/>
      <c r="AF2561" s="162"/>
      <c r="AP2561" s="581"/>
    </row>
    <row r="2562" spans="1:42" s="141" customFormat="1">
      <c r="A2562" s="134">
        <v>2553</v>
      </c>
      <c r="B2562" s="286"/>
      <c r="C2562" s="146">
        <f t="shared" si="423"/>
        <v>0</v>
      </c>
      <c r="D2562" s="146">
        <f t="shared" si="424"/>
        <v>1</v>
      </c>
      <c r="E2562" s="146">
        <f t="shared" si="425"/>
        <v>1900</v>
      </c>
      <c r="F2562" s="287"/>
      <c r="G2562" s="287"/>
      <c r="H2562" s="287"/>
      <c r="I2562" s="288"/>
      <c r="J2562" s="287"/>
      <c r="K2562" s="288"/>
      <c r="L2562" s="134"/>
      <c r="M2562" s="133"/>
      <c r="N2562" s="288"/>
      <c r="O2562" s="134"/>
      <c r="P2562" s="166"/>
      <c r="Q2562" s="289"/>
      <c r="R2562" s="165"/>
      <c r="S2562" s="290"/>
      <c r="T2562" s="290"/>
      <c r="U2562" s="290"/>
      <c r="V2562" s="290"/>
      <c r="W2562" s="166"/>
      <c r="X2562" s="135"/>
      <c r="Y2562" s="418">
        <f t="shared" si="426"/>
        <v>0</v>
      </c>
      <c r="Z2562" s="291">
        <f t="shared" si="427"/>
        <v>0</v>
      </c>
      <c r="AA2562" s="163"/>
      <c r="AB2562" s="177" t="str">
        <f t="shared" si="428"/>
        <v/>
      </c>
      <c r="AC2562" s="283" t="str">
        <f t="shared" si="429"/>
        <v/>
      </c>
      <c r="AD2562" s="283" t="str">
        <f t="shared" si="430"/>
        <v/>
      </c>
      <c r="AE2562" s="163"/>
      <c r="AF2562" s="162"/>
      <c r="AP2562" s="581"/>
    </row>
    <row r="2563" spans="1:42" s="141" customFormat="1">
      <c r="A2563" s="134">
        <v>2554</v>
      </c>
      <c r="B2563" s="286"/>
      <c r="C2563" s="146">
        <f t="shared" si="423"/>
        <v>0</v>
      </c>
      <c r="D2563" s="146">
        <f t="shared" si="424"/>
        <v>1</v>
      </c>
      <c r="E2563" s="146">
        <f t="shared" si="425"/>
        <v>1900</v>
      </c>
      <c r="F2563" s="287"/>
      <c r="G2563" s="287"/>
      <c r="H2563" s="287"/>
      <c r="I2563" s="288"/>
      <c r="J2563" s="287"/>
      <c r="K2563" s="288"/>
      <c r="L2563" s="134"/>
      <c r="M2563" s="133"/>
      <c r="N2563" s="288"/>
      <c r="O2563" s="134"/>
      <c r="P2563" s="166"/>
      <c r="Q2563" s="289"/>
      <c r="R2563" s="165"/>
      <c r="S2563" s="290"/>
      <c r="T2563" s="290"/>
      <c r="U2563" s="290"/>
      <c r="V2563" s="290"/>
      <c r="W2563" s="166"/>
      <c r="X2563" s="135"/>
      <c r="Y2563" s="418">
        <f t="shared" si="426"/>
        <v>0</v>
      </c>
      <c r="Z2563" s="291">
        <f t="shared" si="427"/>
        <v>0</v>
      </c>
      <c r="AA2563" s="163"/>
      <c r="AB2563" s="177" t="str">
        <f t="shared" si="428"/>
        <v/>
      </c>
      <c r="AC2563" s="283" t="str">
        <f t="shared" si="429"/>
        <v/>
      </c>
      <c r="AD2563" s="283" t="str">
        <f t="shared" si="430"/>
        <v/>
      </c>
      <c r="AE2563" s="163"/>
      <c r="AF2563" s="162"/>
      <c r="AP2563" s="581"/>
    </row>
    <row r="2564" spans="1:42" s="141" customFormat="1">
      <c r="A2564" s="134">
        <v>2555</v>
      </c>
      <c r="B2564" s="286"/>
      <c r="C2564" s="146">
        <f t="shared" si="423"/>
        <v>0</v>
      </c>
      <c r="D2564" s="146">
        <f t="shared" si="424"/>
        <v>1</v>
      </c>
      <c r="E2564" s="146">
        <f t="shared" si="425"/>
        <v>1900</v>
      </c>
      <c r="F2564" s="287"/>
      <c r="G2564" s="287"/>
      <c r="H2564" s="287"/>
      <c r="I2564" s="288"/>
      <c r="J2564" s="287"/>
      <c r="K2564" s="288"/>
      <c r="L2564" s="134"/>
      <c r="M2564" s="133"/>
      <c r="N2564" s="288"/>
      <c r="O2564" s="134"/>
      <c r="P2564" s="166"/>
      <c r="Q2564" s="289"/>
      <c r="R2564" s="165"/>
      <c r="S2564" s="290"/>
      <c r="T2564" s="290"/>
      <c r="U2564" s="290"/>
      <c r="V2564" s="290"/>
      <c r="W2564" s="166"/>
      <c r="X2564" s="135"/>
      <c r="Y2564" s="418">
        <f t="shared" si="426"/>
        <v>0</v>
      </c>
      <c r="Z2564" s="291">
        <f t="shared" si="427"/>
        <v>0</v>
      </c>
      <c r="AA2564" s="163"/>
      <c r="AB2564" s="177" t="str">
        <f t="shared" si="428"/>
        <v/>
      </c>
      <c r="AC2564" s="283" t="str">
        <f t="shared" si="429"/>
        <v/>
      </c>
      <c r="AD2564" s="283" t="str">
        <f t="shared" si="430"/>
        <v/>
      </c>
      <c r="AE2564" s="163"/>
      <c r="AF2564" s="162"/>
      <c r="AP2564" s="581"/>
    </row>
    <row r="2565" spans="1:42" s="141" customFormat="1">
      <c r="A2565" s="134">
        <v>2556</v>
      </c>
      <c r="B2565" s="286"/>
      <c r="C2565" s="146">
        <f t="shared" si="423"/>
        <v>0</v>
      </c>
      <c r="D2565" s="146">
        <f t="shared" si="424"/>
        <v>1</v>
      </c>
      <c r="E2565" s="146">
        <f t="shared" si="425"/>
        <v>1900</v>
      </c>
      <c r="F2565" s="287"/>
      <c r="G2565" s="287"/>
      <c r="H2565" s="287"/>
      <c r="I2565" s="288"/>
      <c r="J2565" s="287"/>
      <c r="K2565" s="288"/>
      <c r="L2565" s="134"/>
      <c r="M2565" s="133"/>
      <c r="N2565" s="288"/>
      <c r="O2565" s="134"/>
      <c r="P2565" s="166"/>
      <c r="Q2565" s="289"/>
      <c r="R2565" s="165"/>
      <c r="S2565" s="290"/>
      <c r="T2565" s="290"/>
      <c r="U2565" s="290"/>
      <c r="V2565" s="290"/>
      <c r="W2565" s="166"/>
      <c r="X2565" s="135"/>
      <c r="Y2565" s="418">
        <f t="shared" si="426"/>
        <v>0</v>
      </c>
      <c r="Z2565" s="291">
        <f t="shared" si="427"/>
        <v>0</v>
      </c>
      <c r="AA2565" s="163"/>
      <c r="AB2565" s="177" t="str">
        <f t="shared" si="428"/>
        <v/>
      </c>
      <c r="AC2565" s="283" t="str">
        <f t="shared" si="429"/>
        <v/>
      </c>
      <c r="AD2565" s="283" t="str">
        <f t="shared" si="430"/>
        <v/>
      </c>
      <c r="AE2565" s="163"/>
      <c r="AF2565" s="162"/>
      <c r="AP2565" s="581"/>
    </row>
    <row r="2566" spans="1:42" s="141" customFormat="1">
      <c r="A2566" s="134">
        <v>2557</v>
      </c>
      <c r="B2566" s="286"/>
      <c r="C2566" s="146">
        <f t="shared" si="423"/>
        <v>0</v>
      </c>
      <c r="D2566" s="146">
        <f t="shared" si="424"/>
        <v>1</v>
      </c>
      <c r="E2566" s="146">
        <f t="shared" si="425"/>
        <v>1900</v>
      </c>
      <c r="F2566" s="287"/>
      <c r="G2566" s="287"/>
      <c r="H2566" s="287"/>
      <c r="I2566" s="288"/>
      <c r="J2566" s="287"/>
      <c r="K2566" s="288"/>
      <c r="L2566" s="134"/>
      <c r="M2566" s="133"/>
      <c r="N2566" s="288"/>
      <c r="O2566" s="134"/>
      <c r="P2566" s="166"/>
      <c r="Q2566" s="289"/>
      <c r="R2566" s="165"/>
      <c r="S2566" s="290"/>
      <c r="T2566" s="290"/>
      <c r="U2566" s="290"/>
      <c r="V2566" s="290"/>
      <c r="W2566" s="166"/>
      <c r="X2566" s="135"/>
      <c r="Y2566" s="418">
        <f t="shared" si="426"/>
        <v>0</v>
      </c>
      <c r="Z2566" s="291">
        <f t="shared" si="427"/>
        <v>0</v>
      </c>
      <c r="AA2566" s="163"/>
      <c r="AB2566" s="177" t="str">
        <f t="shared" si="428"/>
        <v/>
      </c>
      <c r="AC2566" s="283" t="str">
        <f t="shared" si="429"/>
        <v/>
      </c>
      <c r="AD2566" s="283" t="str">
        <f t="shared" si="430"/>
        <v/>
      </c>
      <c r="AE2566" s="163"/>
      <c r="AF2566" s="162"/>
      <c r="AP2566" s="581"/>
    </row>
    <row r="2567" spans="1:42" s="141" customFormat="1">
      <c r="A2567" s="134">
        <v>2558</v>
      </c>
      <c r="B2567" s="286"/>
      <c r="C2567" s="146">
        <f t="shared" si="423"/>
        <v>0</v>
      </c>
      <c r="D2567" s="146">
        <f t="shared" si="424"/>
        <v>1</v>
      </c>
      <c r="E2567" s="146">
        <f t="shared" si="425"/>
        <v>1900</v>
      </c>
      <c r="F2567" s="287"/>
      <c r="G2567" s="287"/>
      <c r="H2567" s="287"/>
      <c r="I2567" s="288"/>
      <c r="J2567" s="287"/>
      <c r="K2567" s="288"/>
      <c r="L2567" s="134"/>
      <c r="M2567" s="133"/>
      <c r="N2567" s="288"/>
      <c r="O2567" s="134"/>
      <c r="P2567" s="166"/>
      <c r="Q2567" s="289"/>
      <c r="R2567" s="165"/>
      <c r="S2567" s="290"/>
      <c r="T2567" s="290"/>
      <c r="U2567" s="290"/>
      <c r="V2567" s="290"/>
      <c r="W2567" s="166"/>
      <c r="X2567" s="135"/>
      <c r="Y2567" s="418">
        <f t="shared" si="426"/>
        <v>0</v>
      </c>
      <c r="Z2567" s="291">
        <f t="shared" si="427"/>
        <v>0</v>
      </c>
      <c r="AA2567" s="163"/>
      <c r="AB2567" s="177" t="str">
        <f t="shared" si="428"/>
        <v/>
      </c>
      <c r="AC2567" s="283" t="str">
        <f t="shared" si="429"/>
        <v/>
      </c>
      <c r="AD2567" s="283" t="str">
        <f t="shared" si="430"/>
        <v/>
      </c>
      <c r="AE2567" s="163"/>
      <c r="AF2567" s="162"/>
      <c r="AP2567" s="581"/>
    </row>
    <row r="2568" spans="1:42" s="141" customFormat="1">
      <c r="A2568" s="134">
        <v>2559</v>
      </c>
      <c r="B2568" s="286"/>
      <c r="C2568" s="146">
        <f t="shared" si="423"/>
        <v>0</v>
      </c>
      <c r="D2568" s="146">
        <f t="shared" si="424"/>
        <v>1</v>
      </c>
      <c r="E2568" s="146">
        <f t="shared" si="425"/>
        <v>1900</v>
      </c>
      <c r="F2568" s="287"/>
      <c r="G2568" s="287"/>
      <c r="H2568" s="287"/>
      <c r="I2568" s="288"/>
      <c r="J2568" s="287"/>
      <c r="K2568" s="288"/>
      <c r="L2568" s="134"/>
      <c r="M2568" s="133"/>
      <c r="N2568" s="288"/>
      <c r="O2568" s="134"/>
      <c r="P2568" s="166"/>
      <c r="Q2568" s="289"/>
      <c r="R2568" s="165"/>
      <c r="S2568" s="290"/>
      <c r="T2568" s="290"/>
      <c r="U2568" s="290"/>
      <c r="V2568" s="290"/>
      <c r="W2568" s="166"/>
      <c r="X2568" s="135"/>
      <c r="Y2568" s="418">
        <f t="shared" si="426"/>
        <v>0</v>
      </c>
      <c r="Z2568" s="291">
        <f t="shared" si="427"/>
        <v>0</v>
      </c>
      <c r="AA2568" s="163"/>
      <c r="AB2568" s="177" t="str">
        <f t="shared" si="428"/>
        <v/>
      </c>
      <c r="AC2568" s="283" t="str">
        <f t="shared" si="429"/>
        <v/>
      </c>
      <c r="AD2568" s="283" t="str">
        <f t="shared" si="430"/>
        <v/>
      </c>
      <c r="AE2568" s="163"/>
      <c r="AF2568" s="162"/>
      <c r="AP2568" s="581"/>
    </row>
    <row r="2569" spans="1:42" s="141" customFormat="1">
      <c r="A2569" s="134">
        <v>2560</v>
      </c>
      <c r="B2569" s="286"/>
      <c r="C2569" s="146">
        <f t="shared" si="423"/>
        <v>0</v>
      </c>
      <c r="D2569" s="146">
        <f t="shared" si="424"/>
        <v>1</v>
      </c>
      <c r="E2569" s="146">
        <f t="shared" si="425"/>
        <v>1900</v>
      </c>
      <c r="F2569" s="287"/>
      <c r="G2569" s="287"/>
      <c r="H2569" s="287"/>
      <c r="I2569" s="288"/>
      <c r="J2569" s="287"/>
      <c r="K2569" s="288"/>
      <c r="L2569" s="134"/>
      <c r="M2569" s="133"/>
      <c r="N2569" s="288"/>
      <c r="O2569" s="134"/>
      <c r="P2569" s="166"/>
      <c r="Q2569" s="289"/>
      <c r="R2569" s="165"/>
      <c r="S2569" s="290"/>
      <c r="T2569" s="290"/>
      <c r="U2569" s="290"/>
      <c r="V2569" s="290"/>
      <c r="W2569" s="166"/>
      <c r="X2569" s="135"/>
      <c r="Y2569" s="418">
        <f t="shared" si="426"/>
        <v>0</v>
      </c>
      <c r="Z2569" s="291">
        <f t="shared" si="427"/>
        <v>0</v>
      </c>
      <c r="AA2569" s="163"/>
      <c r="AB2569" s="177" t="str">
        <f t="shared" si="428"/>
        <v/>
      </c>
      <c r="AC2569" s="283" t="str">
        <f t="shared" si="429"/>
        <v/>
      </c>
      <c r="AD2569" s="283" t="str">
        <f t="shared" si="430"/>
        <v/>
      </c>
      <c r="AE2569" s="163"/>
      <c r="AF2569" s="162"/>
      <c r="AP2569" s="581"/>
    </row>
    <row r="2570" spans="1:42" s="141" customFormat="1">
      <c r="A2570" s="134">
        <v>2561</v>
      </c>
      <c r="B2570" s="286"/>
      <c r="C2570" s="146">
        <f t="shared" si="423"/>
        <v>0</v>
      </c>
      <c r="D2570" s="146">
        <f t="shared" si="424"/>
        <v>1</v>
      </c>
      <c r="E2570" s="146">
        <f t="shared" si="425"/>
        <v>1900</v>
      </c>
      <c r="F2570" s="287"/>
      <c r="G2570" s="287"/>
      <c r="H2570" s="287"/>
      <c r="I2570" s="288"/>
      <c r="J2570" s="287"/>
      <c r="K2570" s="288"/>
      <c r="L2570" s="134"/>
      <c r="M2570" s="133"/>
      <c r="N2570" s="288"/>
      <c r="O2570" s="134"/>
      <c r="P2570" s="166"/>
      <c r="Q2570" s="289"/>
      <c r="R2570" s="165"/>
      <c r="S2570" s="290"/>
      <c r="T2570" s="290"/>
      <c r="U2570" s="290"/>
      <c r="V2570" s="290"/>
      <c r="W2570" s="166"/>
      <c r="X2570" s="135"/>
      <c r="Y2570" s="418">
        <f t="shared" si="426"/>
        <v>0</v>
      </c>
      <c r="Z2570" s="291">
        <f t="shared" si="427"/>
        <v>0</v>
      </c>
      <c r="AA2570" s="163"/>
      <c r="AB2570" s="177" t="str">
        <f t="shared" si="428"/>
        <v/>
      </c>
      <c r="AC2570" s="283" t="str">
        <f t="shared" si="429"/>
        <v/>
      </c>
      <c r="AD2570" s="283" t="str">
        <f t="shared" si="430"/>
        <v/>
      </c>
      <c r="AE2570" s="163"/>
      <c r="AF2570" s="162"/>
      <c r="AP2570" s="581"/>
    </row>
    <row r="2571" spans="1:42" s="141" customFormat="1">
      <c r="A2571" s="134">
        <v>2562</v>
      </c>
      <c r="B2571" s="286"/>
      <c r="C2571" s="146">
        <f t="shared" ref="C2571:C2634" si="431">DAY(B2571)</f>
        <v>0</v>
      </c>
      <c r="D2571" s="146">
        <f t="shared" ref="D2571:D2634" si="432">MONTH(B2571)</f>
        <v>1</v>
      </c>
      <c r="E2571" s="146">
        <f t="shared" ref="E2571:E2634" si="433">YEAR(B2571)</f>
        <v>1900</v>
      </c>
      <c r="F2571" s="287"/>
      <c r="G2571" s="287"/>
      <c r="H2571" s="287"/>
      <c r="I2571" s="288"/>
      <c r="J2571" s="287"/>
      <c r="K2571" s="288"/>
      <c r="L2571" s="134"/>
      <c r="M2571" s="133"/>
      <c r="N2571" s="288"/>
      <c r="O2571" s="134"/>
      <c r="P2571" s="166"/>
      <c r="Q2571" s="289"/>
      <c r="R2571" s="165"/>
      <c r="S2571" s="290"/>
      <c r="T2571" s="290"/>
      <c r="U2571" s="290"/>
      <c r="V2571" s="290"/>
      <c r="W2571" s="166"/>
      <c r="X2571" s="135"/>
      <c r="Y2571" s="418">
        <f t="shared" ref="Y2571:Y2634" si="434">X2571*U2571</f>
        <v>0</v>
      </c>
      <c r="Z2571" s="291">
        <f t="shared" ref="Z2571:Z2634" si="435">Y2571*1.1</f>
        <v>0</v>
      </c>
      <c r="AA2571" s="163"/>
      <c r="AB2571" s="177" t="str">
        <f t="shared" ref="AB2571:AB2634" si="436">IF(S2571="","",IF(S2571-U2571=0,"Full","No"))</f>
        <v/>
      </c>
      <c r="AC2571" s="283" t="str">
        <f t="shared" ref="AC2571:AC2634" si="437">IF(AND(S2571&gt;U2571,V2571=0),"Lost",IF(AND(S2571&gt;U2571,V2571&lt;(S2571-U2571)),"Lost",""))</f>
        <v/>
      </c>
      <c r="AD2571" s="283" t="str">
        <f t="shared" ref="AD2571:AD2634" si="438">IF(AND(S2571&gt;U2571,V2571=0),S2571-U2571,IF(AND(S2571&gt;U2571,V2571&lt;(S2571-U2571)),S2571-(U2571+V2571),""))</f>
        <v/>
      </c>
      <c r="AE2571" s="163"/>
      <c r="AF2571" s="162"/>
      <c r="AP2571" s="581"/>
    </row>
    <row r="2572" spans="1:42" s="141" customFormat="1">
      <c r="A2572" s="134">
        <v>2563</v>
      </c>
      <c r="B2572" s="286"/>
      <c r="C2572" s="146">
        <f t="shared" si="431"/>
        <v>0</v>
      </c>
      <c r="D2572" s="146">
        <f t="shared" si="432"/>
        <v>1</v>
      </c>
      <c r="E2572" s="146">
        <f t="shared" si="433"/>
        <v>1900</v>
      </c>
      <c r="F2572" s="287"/>
      <c r="G2572" s="287"/>
      <c r="H2572" s="287"/>
      <c r="I2572" s="288"/>
      <c r="J2572" s="287"/>
      <c r="K2572" s="288"/>
      <c r="L2572" s="134"/>
      <c r="M2572" s="133"/>
      <c r="N2572" s="288"/>
      <c r="O2572" s="134"/>
      <c r="P2572" s="166"/>
      <c r="Q2572" s="289"/>
      <c r="R2572" s="165"/>
      <c r="S2572" s="290"/>
      <c r="T2572" s="290"/>
      <c r="U2572" s="290"/>
      <c r="V2572" s="290"/>
      <c r="W2572" s="166"/>
      <c r="X2572" s="135"/>
      <c r="Y2572" s="418">
        <f t="shared" si="434"/>
        <v>0</v>
      </c>
      <c r="Z2572" s="291">
        <f t="shared" si="435"/>
        <v>0</v>
      </c>
      <c r="AA2572" s="163"/>
      <c r="AB2572" s="177" t="str">
        <f t="shared" si="436"/>
        <v/>
      </c>
      <c r="AC2572" s="283" t="str">
        <f t="shared" si="437"/>
        <v/>
      </c>
      <c r="AD2572" s="283" t="str">
        <f t="shared" si="438"/>
        <v/>
      </c>
      <c r="AE2572" s="163"/>
      <c r="AF2572" s="162"/>
      <c r="AP2572" s="581"/>
    </row>
    <row r="2573" spans="1:42" s="141" customFormat="1">
      <c r="A2573" s="134">
        <v>2564</v>
      </c>
      <c r="B2573" s="286"/>
      <c r="C2573" s="146">
        <f t="shared" si="431"/>
        <v>0</v>
      </c>
      <c r="D2573" s="146">
        <f t="shared" si="432"/>
        <v>1</v>
      </c>
      <c r="E2573" s="146">
        <f t="shared" si="433"/>
        <v>1900</v>
      </c>
      <c r="F2573" s="287"/>
      <c r="G2573" s="287"/>
      <c r="H2573" s="287"/>
      <c r="I2573" s="288"/>
      <c r="J2573" s="287"/>
      <c r="K2573" s="288"/>
      <c r="L2573" s="134"/>
      <c r="M2573" s="133"/>
      <c r="N2573" s="288"/>
      <c r="O2573" s="134"/>
      <c r="P2573" s="166"/>
      <c r="Q2573" s="289"/>
      <c r="R2573" s="165"/>
      <c r="S2573" s="290"/>
      <c r="T2573" s="290"/>
      <c r="U2573" s="290"/>
      <c r="V2573" s="290"/>
      <c r="W2573" s="166"/>
      <c r="X2573" s="135"/>
      <c r="Y2573" s="418">
        <f t="shared" si="434"/>
        <v>0</v>
      </c>
      <c r="Z2573" s="291">
        <f t="shared" si="435"/>
        <v>0</v>
      </c>
      <c r="AA2573" s="163"/>
      <c r="AB2573" s="177" t="str">
        <f t="shared" si="436"/>
        <v/>
      </c>
      <c r="AC2573" s="283" t="str">
        <f t="shared" si="437"/>
        <v/>
      </c>
      <c r="AD2573" s="283" t="str">
        <f t="shared" si="438"/>
        <v/>
      </c>
      <c r="AE2573" s="163"/>
      <c r="AF2573" s="162"/>
      <c r="AP2573" s="581"/>
    </row>
    <row r="2574" spans="1:42" s="141" customFormat="1">
      <c r="A2574" s="134">
        <v>2565</v>
      </c>
      <c r="B2574" s="286"/>
      <c r="C2574" s="146">
        <f t="shared" si="431"/>
        <v>0</v>
      </c>
      <c r="D2574" s="146">
        <f t="shared" si="432"/>
        <v>1</v>
      </c>
      <c r="E2574" s="146">
        <f t="shared" si="433"/>
        <v>1900</v>
      </c>
      <c r="F2574" s="287"/>
      <c r="G2574" s="287"/>
      <c r="H2574" s="287"/>
      <c r="I2574" s="288"/>
      <c r="J2574" s="287"/>
      <c r="K2574" s="288"/>
      <c r="L2574" s="134"/>
      <c r="M2574" s="133"/>
      <c r="N2574" s="288"/>
      <c r="O2574" s="134"/>
      <c r="P2574" s="166"/>
      <c r="Q2574" s="289"/>
      <c r="R2574" s="165"/>
      <c r="S2574" s="290"/>
      <c r="T2574" s="290"/>
      <c r="U2574" s="290"/>
      <c r="V2574" s="290"/>
      <c r="W2574" s="166"/>
      <c r="X2574" s="135"/>
      <c r="Y2574" s="418">
        <f t="shared" si="434"/>
        <v>0</v>
      </c>
      <c r="Z2574" s="291">
        <f t="shared" si="435"/>
        <v>0</v>
      </c>
      <c r="AA2574" s="163"/>
      <c r="AB2574" s="177" t="str">
        <f t="shared" si="436"/>
        <v/>
      </c>
      <c r="AC2574" s="283" t="str">
        <f t="shared" si="437"/>
        <v/>
      </c>
      <c r="AD2574" s="283" t="str">
        <f t="shared" si="438"/>
        <v/>
      </c>
      <c r="AE2574" s="163"/>
      <c r="AF2574" s="162"/>
      <c r="AP2574" s="581"/>
    </row>
    <row r="2575" spans="1:42" s="141" customFormat="1">
      <c r="A2575" s="134">
        <v>2566</v>
      </c>
      <c r="B2575" s="286"/>
      <c r="C2575" s="146">
        <f t="shared" si="431"/>
        <v>0</v>
      </c>
      <c r="D2575" s="146">
        <f t="shared" si="432"/>
        <v>1</v>
      </c>
      <c r="E2575" s="146">
        <f t="shared" si="433"/>
        <v>1900</v>
      </c>
      <c r="F2575" s="287"/>
      <c r="G2575" s="287"/>
      <c r="H2575" s="287"/>
      <c r="I2575" s="288"/>
      <c r="J2575" s="287"/>
      <c r="K2575" s="288"/>
      <c r="L2575" s="134"/>
      <c r="M2575" s="133"/>
      <c r="N2575" s="288"/>
      <c r="O2575" s="134"/>
      <c r="P2575" s="166"/>
      <c r="Q2575" s="289"/>
      <c r="R2575" s="165"/>
      <c r="S2575" s="290"/>
      <c r="T2575" s="290"/>
      <c r="U2575" s="290"/>
      <c r="V2575" s="290"/>
      <c r="W2575" s="166"/>
      <c r="X2575" s="135"/>
      <c r="Y2575" s="418">
        <f t="shared" si="434"/>
        <v>0</v>
      </c>
      <c r="Z2575" s="291">
        <f t="shared" si="435"/>
        <v>0</v>
      </c>
      <c r="AA2575" s="163"/>
      <c r="AB2575" s="177" t="str">
        <f t="shared" si="436"/>
        <v/>
      </c>
      <c r="AC2575" s="283" t="str">
        <f t="shared" si="437"/>
        <v/>
      </c>
      <c r="AD2575" s="283" t="str">
        <f t="shared" si="438"/>
        <v/>
      </c>
      <c r="AE2575" s="163"/>
      <c r="AF2575" s="162"/>
      <c r="AP2575" s="581"/>
    </row>
    <row r="2576" spans="1:42" s="141" customFormat="1">
      <c r="A2576" s="134">
        <v>2567</v>
      </c>
      <c r="B2576" s="286"/>
      <c r="C2576" s="146">
        <f t="shared" si="431"/>
        <v>0</v>
      </c>
      <c r="D2576" s="146">
        <f t="shared" si="432"/>
        <v>1</v>
      </c>
      <c r="E2576" s="146">
        <f t="shared" si="433"/>
        <v>1900</v>
      </c>
      <c r="F2576" s="287"/>
      <c r="G2576" s="287"/>
      <c r="H2576" s="287"/>
      <c r="I2576" s="288"/>
      <c r="J2576" s="287"/>
      <c r="K2576" s="288"/>
      <c r="L2576" s="134"/>
      <c r="M2576" s="133"/>
      <c r="N2576" s="288"/>
      <c r="O2576" s="134"/>
      <c r="P2576" s="166"/>
      <c r="Q2576" s="289"/>
      <c r="R2576" s="165"/>
      <c r="S2576" s="290"/>
      <c r="T2576" s="290"/>
      <c r="U2576" s="290"/>
      <c r="V2576" s="290"/>
      <c r="W2576" s="166"/>
      <c r="X2576" s="135"/>
      <c r="Y2576" s="418">
        <f t="shared" si="434"/>
        <v>0</v>
      </c>
      <c r="Z2576" s="291">
        <f t="shared" si="435"/>
        <v>0</v>
      </c>
      <c r="AA2576" s="163"/>
      <c r="AB2576" s="177" t="str">
        <f t="shared" si="436"/>
        <v/>
      </c>
      <c r="AC2576" s="283" t="str">
        <f t="shared" si="437"/>
        <v/>
      </c>
      <c r="AD2576" s="283" t="str">
        <f t="shared" si="438"/>
        <v/>
      </c>
      <c r="AE2576" s="163"/>
      <c r="AF2576" s="162"/>
      <c r="AP2576" s="581"/>
    </row>
    <row r="2577" spans="1:42" s="141" customFormat="1">
      <c r="A2577" s="134">
        <v>2568</v>
      </c>
      <c r="B2577" s="286"/>
      <c r="C2577" s="146">
        <f t="shared" si="431"/>
        <v>0</v>
      </c>
      <c r="D2577" s="146">
        <f t="shared" si="432"/>
        <v>1</v>
      </c>
      <c r="E2577" s="146">
        <f t="shared" si="433"/>
        <v>1900</v>
      </c>
      <c r="F2577" s="287"/>
      <c r="G2577" s="287"/>
      <c r="H2577" s="287"/>
      <c r="I2577" s="288"/>
      <c r="J2577" s="287"/>
      <c r="K2577" s="288"/>
      <c r="L2577" s="134"/>
      <c r="M2577" s="133"/>
      <c r="N2577" s="288"/>
      <c r="O2577" s="134"/>
      <c r="P2577" s="166"/>
      <c r="Q2577" s="289"/>
      <c r="R2577" s="165"/>
      <c r="S2577" s="290"/>
      <c r="T2577" s="290"/>
      <c r="U2577" s="290"/>
      <c r="V2577" s="290"/>
      <c r="W2577" s="166"/>
      <c r="X2577" s="135"/>
      <c r="Y2577" s="418">
        <f t="shared" si="434"/>
        <v>0</v>
      </c>
      <c r="Z2577" s="291">
        <f t="shared" si="435"/>
        <v>0</v>
      </c>
      <c r="AA2577" s="163"/>
      <c r="AB2577" s="177" t="str">
        <f t="shared" si="436"/>
        <v/>
      </c>
      <c r="AC2577" s="283" t="str">
        <f t="shared" si="437"/>
        <v/>
      </c>
      <c r="AD2577" s="283" t="str">
        <f t="shared" si="438"/>
        <v/>
      </c>
      <c r="AE2577" s="163"/>
      <c r="AF2577" s="162"/>
      <c r="AP2577" s="581"/>
    </row>
    <row r="2578" spans="1:42" s="141" customFormat="1">
      <c r="A2578" s="134">
        <v>2569</v>
      </c>
      <c r="B2578" s="286"/>
      <c r="C2578" s="146">
        <f t="shared" si="431"/>
        <v>0</v>
      </c>
      <c r="D2578" s="146">
        <f t="shared" si="432"/>
        <v>1</v>
      </c>
      <c r="E2578" s="146">
        <f t="shared" si="433"/>
        <v>1900</v>
      </c>
      <c r="F2578" s="287"/>
      <c r="G2578" s="287"/>
      <c r="H2578" s="287"/>
      <c r="I2578" s="288"/>
      <c r="J2578" s="287"/>
      <c r="K2578" s="288"/>
      <c r="L2578" s="134"/>
      <c r="M2578" s="133"/>
      <c r="N2578" s="288"/>
      <c r="O2578" s="134"/>
      <c r="P2578" s="166"/>
      <c r="Q2578" s="289"/>
      <c r="R2578" s="165"/>
      <c r="S2578" s="290"/>
      <c r="T2578" s="290"/>
      <c r="U2578" s="290"/>
      <c r="V2578" s="290"/>
      <c r="W2578" s="166"/>
      <c r="X2578" s="135"/>
      <c r="Y2578" s="418">
        <f t="shared" si="434"/>
        <v>0</v>
      </c>
      <c r="Z2578" s="291">
        <f t="shared" si="435"/>
        <v>0</v>
      </c>
      <c r="AA2578" s="163"/>
      <c r="AB2578" s="177" t="str">
        <f t="shared" si="436"/>
        <v/>
      </c>
      <c r="AC2578" s="283" t="str">
        <f t="shared" si="437"/>
        <v/>
      </c>
      <c r="AD2578" s="283" t="str">
        <f t="shared" si="438"/>
        <v/>
      </c>
      <c r="AE2578" s="163"/>
      <c r="AF2578" s="162"/>
      <c r="AP2578" s="581"/>
    </row>
    <row r="2579" spans="1:42" s="141" customFormat="1">
      <c r="A2579" s="134">
        <v>2570</v>
      </c>
      <c r="B2579" s="286"/>
      <c r="C2579" s="146">
        <f t="shared" si="431"/>
        <v>0</v>
      </c>
      <c r="D2579" s="146">
        <f t="shared" si="432"/>
        <v>1</v>
      </c>
      <c r="E2579" s="146">
        <f t="shared" si="433"/>
        <v>1900</v>
      </c>
      <c r="F2579" s="287"/>
      <c r="G2579" s="287"/>
      <c r="H2579" s="287"/>
      <c r="I2579" s="288"/>
      <c r="J2579" s="287"/>
      <c r="K2579" s="288"/>
      <c r="L2579" s="134"/>
      <c r="M2579" s="133"/>
      <c r="N2579" s="288"/>
      <c r="O2579" s="134"/>
      <c r="P2579" s="166"/>
      <c r="Q2579" s="289"/>
      <c r="R2579" s="165"/>
      <c r="S2579" s="290"/>
      <c r="T2579" s="290"/>
      <c r="U2579" s="290"/>
      <c r="V2579" s="290"/>
      <c r="W2579" s="166"/>
      <c r="X2579" s="135"/>
      <c r="Y2579" s="418">
        <f t="shared" si="434"/>
        <v>0</v>
      </c>
      <c r="Z2579" s="291">
        <f t="shared" si="435"/>
        <v>0</v>
      </c>
      <c r="AA2579" s="163"/>
      <c r="AB2579" s="177" t="str">
        <f t="shared" si="436"/>
        <v/>
      </c>
      <c r="AC2579" s="283" t="str">
        <f t="shared" si="437"/>
        <v/>
      </c>
      <c r="AD2579" s="283" t="str">
        <f t="shared" si="438"/>
        <v/>
      </c>
      <c r="AE2579" s="163"/>
      <c r="AF2579" s="162"/>
      <c r="AP2579" s="581"/>
    </row>
    <row r="2580" spans="1:42" s="141" customFormat="1">
      <c r="A2580" s="134">
        <v>2571</v>
      </c>
      <c r="B2580" s="286"/>
      <c r="C2580" s="146">
        <f t="shared" si="431"/>
        <v>0</v>
      </c>
      <c r="D2580" s="146">
        <f t="shared" si="432"/>
        <v>1</v>
      </c>
      <c r="E2580" s="146">
        <f t="shared" si="433"/>
        <v>1900</v>
      </c>
      <c r="F2580" s="287"/>
      <c r="G2580" s="287"/>
      <c r="H2580" s="287"/>
      <c r="I2580" s="288"/>
      <c r="J2580" s="287"/>
      <c r="K2580" s="288"/>
      <c r="L2580" s="134"/>
      <c r="M2580" s="133"/>
      <c r="N2580" s="288"/>
      <c r="O2580" s="134"/>
      <c r="P2580" s="166"/>
      <c r="Q2580" s="289"/>
      <c r="R2580" s="165"/>
      <c r="S2580" s="290"/>
      <c r="T2580" s="290"/>
      <c r="U2580" s="290"/>
      <c r="V2580" s="290"/>
      <c r="W2580" s="166"/>
      <c r="X2580" s="135"/>
      <c r="Y2580" s="418">
        <f t="shared" si="434"/>
        <v>0</v>
      </c>
      <c r="Z2580" s="291">
        <f t="shared" si="435"/>
        <v>0</v>
      </c>
      <c r="AA2580" s="163"/>
      <c r="AB2580" s="177" t="str">
        <f t="shared" si="436"/>
        <v/>
      </c>
      <c r="AC2580" s="283" t="str">
        <f t="shared" si="437"/>
        <v/>
      </c>
      <c r="AD2580" s="283" t="str">
        <f t="shared" si="438"/>
        <v/>
      </c>
      <c r="AE2580" s="163"/>
      <c r="AF2580" s="162"/>
      <c r="AP2580" s="581"/>
    </row>
    <row r="2581" spans="1:42" s="141" customFormat="1">
      <c r="A2581" s="134">
        <v>2572</v>
      </c>
      <c r="B2581" s="286"/>
      <c r="C2581" s="146">
        <f t="shared" si="431"/>
        <v>0</v>
      </c>
      <c r="D2581" s="146">
        <f t="shared" si="432"/>
        <v>1</v>
      </c>
      <c r="E2581" s="146">
        <f t="shared" si="433"/>
        <v>1900</v>
      </c>
      <c r="F2581" s="287"/>
      <c r="G2581" s="287"/>
      <c r="H2581" s="287"/>
      <c r="I2581" s="288"/>
      <c r="J2581" s="287"/>
      <c r="K2581" s="288"/>
      <c r="L2581" s="134"/>
      <c r="M2581" s="133"/>
      <c r="N2581" s="288"/>
      <c r="O2581" s="134"/>
      <c r="P2581" s="166"/>
      <c r="Q2581" s="289"/>
      <c r="R2581" s="165"/>
      <c r="S2581" s="290"/>
      <c r="T2581" s="290"/>
      <c r="U2581" s="290"/>
      <c r="V2581" s="290"/>
      <c r="W2581" s="166"/>
      <c r="X2581" s="135"/>
      <c r="Y2581" s="418">
        <f t="shared" si="434"/>
        <v>0</v>
      </c>
      <c r="Z2581" s="291">
        <f t="shared" si="435"/>
        <v>0</v>
      </c>
      <c r="AA2581" s="163"/>
      <c r="AB2581" s="177" t="str">
        <f t="shared" si="436"/>
        <v/>
      </c>
      <c r="AC2581" s="283" t="str">
        <f t="shared" si="437"/>
        <v/>
      </c>
      <c r="AD2581" s="283" t="str">
        <f t="shared" si="438"/>
        <v/>
      </c>
      <c r="AE2581" s="163"/>
      <c r="AF2581" s="162"/>
      <c r="AP2581" s="581"/>
    </row>
    <row r="2582" spans="1:42" s="141" customFormat="1">
      <c r="A2582" s="134">
        <v>2573</v>
      </c>
      <c r="B2582" s="286"/>
      <c r="C2582" s="146">
        <f t="shared" si="431"/>
        <v>0</v>
      </c>
      <c r="D2582" s="146">
        <f t="shared" si="432"/>
        <v>1</v>
      </c>
      <c r="E2582" s="146">
        <f t="shared" si="433"/>
        <v>1900</v>
      </c>
      <c r="F2582" s="287"/>
      <c r="G2582" s="287"/>
      <c r="H2582" s="287"/>
      <c r="I2582" s="288"/>
      <c r="J2582" s="287"/>
      <c r="K2582" s="288"/>
      <c r="L2582" s="134"/>
      <c r="M2582" s="133"/>
      <c r="N2582" s="288"/>
      <c r="O2582" s="134"/>
      <c r="P2582" s="166"/>
      <c r="Q2582" s="289"/>
      <c r="R2582" s="165"/>
      <c r="S2582" s="290"/>
      <c r="T2582" s="290"/>
      <c r="U2582" s="290"/>
      <c r="V2582" s="290"/>
      <c r="W2582" s="166"/>
      <c r="X2582" s="135"/>
      <c r="Y2582" s="418">
        <f t="shared" si="434"/>
        <v>0</v>
      </c>
      <c r="Z2582" s="291">
        <f t="shared" si="435"/>
        <v>0</v>
      </c>
      <c r="AA2582" s="163"/>
      <c r="AB2582" s="177" t="str">
        <f t="shared" si="436"/>
        <v/>
      </c>
      <c r="AC2582" s="283" t="str">
        <f t="shared" si="437"/>
        <v/>
      </c>
      <c r="AD2582" s="283" t="str">
        <f t="shared" si="438"/>
        <v/>
      </c>
      <c r="AE2582" s="163"/>
      <c r="AF2582" s="162"/>
      <c r="AP2582" s="581"/>
    </row>
    <row r="2583" spans="1:42" s="141" customFormat="1">
      <c r="A2583" s="134">
        <v>2574</v>
      </c>
      <c r="B2583" s="286"/>
      <c r="C2583" s="146">
        <f t="shared" si="431"/>
        <v>0</v>
      </c>
      <c r="D2583" s="146">
        <f t="shared" si="432"/>
        <v>1</v>
      </c>
      <c r="E2583" s="146">
        <f t="shared" si="433"/>
        <v>1900</v>
      </c>
      <c r="F2583" s="287"/>
      <c r="G2583" s="287"/>
      <c r="H2583" s="287"/>
      <c r="I2583" s="288"/>
      <c r="J2583" s="287"/>
      <c r="K2583" s="288"/>
      <c r="L2583" s="134"/>
      <c r="M2583" s="133"/>
      <c r="N2583" s="288"/>
      <c r="O2583" s="134"/>
      <c r="P2583" s="166"/>
      <c r="Q2583" s="289"/>
      <c r="R2583" s="165"/>
      <c r="S2583" s="290"/>
      <c r="T2583" s="290"/>
      <c r="U2583" s="290"/>
      <c r="V2583" s="290"/>
      <c r="W2583" s="166"/>
      <c r="X2583" s="135"/>
      <c r="Y2583" s="418">
        <f t="shared" si="434"/>
        <v>0</v>
      </c>
      <c r="Z2583" s="291">
        <f t="shared" si="435"/>
        <v>0</v>
      </c>
      <c r="AA2583" s="163"/>
      <c r="AB2583" s="177" t="str">
        <f t="shared" si="436"/>
        <v/>
      </c>
      <c r="AC2583" s="283" t="str">
        <f t="shared" si="437"/>
        <v/>
      </c>
      <c r="AD2583" s="283" t="str">
        <f t="shared" si="438"/>
        <v/>
      </c>
      <c r="AE2583" s="163"/>
      <c r="AF2583" s="162"/>
      <c r="AP2583" s="581"/>
    </row>
    <row r="2584" spans="1:42" s="141" customFormat="1">
      <c r="A2584" s="134">
        <v>2575</v>
      </c>
      <c r="B2584" s="286"/>
      <c r="C2584" s="146">
        <f t="shared" si="431"/>
        <v>0</v>
      </c>
      <c r="D2584" s="146">
        <f t="shared" si="432"/>
        <v>1</v>
      </c>
      <c r="E2584" s="146">
        <f t="shared" si="433"/>
        <v>1900</v>
      </c>
      <c r="F2584" s="287"/>
      <c r="G2584" s="287"/>
      <c r="H2584" s="287"/>
      <c r="I2584" s="288"/>
      <c r="J2584" s="287"/>
      <c r="K2584" s="288"/>
      <c r="L2584" s="134"/>
      <c r="M2584" s="133"/>
      <c r="N2584" s="288"/>
      <c r="O2584" s="134"/>
      <c r="P2584" s="166"/>
      <c r="Q2584" s="289"/>
      <c r="R2584" s="165"/>
      <c r="S2584" s="290"/>
      <c r="T2584" s="290"/>
      <c r="U2584" s="290"/>
      <c r="V2584" s="290"/>
      <c r="W2584" s="166"/>
      <c r="X2584" s="135"/>
      <c r="Y2584" s="418">
        <f t="shared" si="434"/>
        <v>0</v>
      </c>
      <c r="Z2584" s="291">
        <f t="shared" si="435"/>
        <v>0</v>
      </c>
      <c r="AA2584" s="163"/>
      <c r="AB2584" s="177" t="str">
        <f t="shared" si="436"/>
        <v/>
      </c>
      <c r="AC2584" s="283" t="str">
        <f t="shared" si="437"/>
        <v/>
      </c>
      <c r="AD2584" s="283" t="str">
        <f t="shared" si="438"/>
        <v/>
      </c>
      <c r="AE2584" s="163"/>
      <c r="AF2584" s="162"/>
      <c r="AP2584" s="581"/>
    </row>
    <row r="2585" spans="1:42" s="141" customFormat="1">
      <c r="A2585" s="134">
        <v>2576</v>
      </c>
      <c r="B2585" s="286"/>
      <c r="C2585" s="146">
        <f t="shared" si="431"/>
        <v>0</v>
      </c>
      <c r="D2585" s="146">
        <f t="shared" si="432"/>
        <v>1</v>
      </c>
      <c r="E2585" s="146">
        <f t="shared" si="433"/>
        <v>1900</v>
      </c>
      <c r="F2585" s="287"/>
      <c r="G2585" s="287"/>
      <c r="H2585" s="287"/>
      <c r="I2585" s="288"/>
      <c r="J2585" s="287"/>
      <c r="K2585" s="288"/>
      <c r="L2585" s="134"/>
      <c r="M2585" s="133"/>
      <c r="N2585" s="288"/>
      <c r="O2585" s="134"/>
      <c r="P2585" s="166"/>
      <c r="Q2585" s="289"/>
      <c r="R2585" s="165"/>
      <c r="S2585" s="290"/>
      <c r="T2585" s="290"/>
      <c r="U2585" s="290"/>
      <c r="V2585" s="290"/>
      <c r="W2585" s="166"/>
      <c r="X2585" s="135"/>
      <c r="Y2585" s="418">
        <f t="shared" si="434"/>
        <v>0</v>
      </c>
      <c r="Z2585" s="291">
        <f t="shared" si="435"/>
        <v>0</v>
      </c>
      <c r="AA2585" s="163"/>
      <c r="AB2585" s="177" t="str">
        <f t="shared" si="436"/>
        <v/>
      </c>
      <c r="AC2585" s="283" t="str">
        <f t="shared" si="437"/>
        <v/>
      </c>
      <c r="AD2585" s="283" t="str">
        <f t="shared" si="438"/>
        <v/>
      </c>
      <c r="AE2585" s="163"/>
      <c r="AF2585" s="162"/>
      <c r="AP2585" s="581"/>
    </row>
    <row r="2586" spans="1:42" s="141" customFormat="1">
      <c r="A2586" s="134">
        <v>2577</v>
      </c>
      <c r="B2586" s="286"/>
      <c r="C2586" s="146">
        <f t="shared" si="431"/>
        <v>0</v>
      </c>
      <c r="D2586" s="146">
        <f t="shared" si="432"/>
        <v>1</v>
      </c>
      <c r="E2586" s="146">
        <f t="shared" si="433"/>
        <v>1900</v>
      </c>
      <c r="F2586" s="287"/>
      <c r="G2586" s="287"/>
      <c r="H2586" s="287"/>
      <c r="I2586" s="288"/>
      <c r="J2586" s="287"/>
      <c r="K2586" s="288"/>
      <c r="L2586" s="134"/>
      <c r="M2586" s="133"/>
      <c r="N2586" s="288"/>
      <c r="O2586" s="134"/>
      <c r="P2586" s="166"/>
      <c r="Q2586" s="289"/>
      <c r="R2586" s="165"/>
      <c r="S2586" s="290"/>
      <c r="T2586" s="290"/>
      <c r="U2586" s="290"/>
      <c r="V2586" s="290"/>
      <c r="W2586" s="166"/>
      <c r="X2586" s="135"/>
      <c r="Y2586" s="418">
        <f t="shared" si="434"/>
        <v>0</v>
      </c>
      <c r="Z2586" s="291">
        <f t="shared" si="435"/>
        <v>0</v>
      </c>
      <c r="AA2586" s="163"/>
      <c r="AB2586" s="177" t="str">
        <f t="shared" si="436"/>
        <v/>
      </c>
      <c r="AC2586" s="283" t="str">
        <f t="shared" si="437"/>
        <v/>
      </c>
      <c r="AD2586" s="283" t="str">
        <f t="shared" si="438"/>
        <v/>
      </c>
      <c r="AE2586" s="163"/>
      <c r="AF2586" s="162"/>
      <c r="AP2586" s="581"/>
    </row>
    <row r="2587" spans="1:42" s="141" customFormat="1">
      <c r="A2587" s="134">
        <v>2578</v>
      </c>
      <c r="B2587" s="286"/>
      <c r="C2587" s="146">
        <f t="shared" si="431"/>
        <v>0</v>
      </c>
      <c r="D2587" s="146">
        <f t="shared" si="432"/>
        <v>1</v>
      </c>
      <c r="E2587" s="146">
        <f t="shared" si="433"/>
        <v>1900</v>
      </c>
      <c r="F2587" s="287"/>
      <c r="G2587" s="287"/>
      <c r="H2587" s="287"/>
      <c r="I2587" s="288"/>
      <c r="J2587" s="287"/>
      <c r="K2587" s="288"/>
      <c r="L2587" s="134"/>
      <c r="M2587" s="133"/>
      <c r="N2587" s="288"/>
      <c r="O2587" s="134"/>
      <c r="P2587" s="166"/>
      <c r="Q2587" s="289"/>
      <c r="R2587" s="165"/>
      <c r="S2587" s="290"/>
      <c r="T2587" s="290"/>
      <c r="U2587" s="290"/>
      <c r="V2587" s="290"/>
      <c r="W2587" s="166"/>
      <c r="X2587" s="135"/>
      <c r="Y2587" s="418">
        <f t="shared" si="434"/>
        <v>0</v>
      </c>
      <c r="Z2587" s="291">
        <f t="shared" si="435"/>
        <v>0</v>
      </c>
      <c r="AA2587" s="163"/>
      <c r="AB2587" s="177" t="str">
        <f t="shared" si="436"/>
        <v/>
      </c>
      <c r="AC2587" s="283" t="str">
        <f t="shared" si="437"/>
        <v/>
      </c>
      <c r="AD2587" s="283" t="str">
        <f t="shared" si="438"/>
        <v/>
      </c>
      <c r="AE2587" s="163"/>
      <c r="AF2587" s="162"/>
      <c r="AP2587" s="581"/>
    </row>
    <row r="2588" spans="1:42" s="141" customFormat="1">
      <c r="A2588" s="134">
        <v>2579</v>
      </c>
      <c r="B2588" s="286"/>
      <c r="C2588" s="146">
        <f t="shared" si="431"/>
        <v>0</v>
      </c>
      <c r="D2588" s="146">
        <f t="shared" si="432"/>
        <v>1</v>
      </c>
      <c r="E2588" s="146">
        <f t="shared" si="433"/>
        <v>1900</v>
      </c>
      <c r="F2588" s="287"/>
      <c r="G2588" s="287"/>
      <c r="H2588" s="287"/>
      <c r="I2588" s="288"/>
      <c r="J2588" s="287"/>
      <c r="K2588" s="288"/>
      <c r="L2588" s="134"/>
      <c r="M2588" s="133"/>
      <c r="N2588" s="288"/>
      <c r="O2588" s="134"/>
      <c r="P2588" s="166"/>
      <c r="Q2588" s="289"/>
      <c r="R2588" s="165"/>
      <c r="S2588" s="290"/>
      <c r="T2588" s="290"/>
      <c r="U2588" s="290"/>
      <c r="V2588" s="290"/>
      <c r="W2588" s="166"/>
      <c r="X2588" s="135"/>
      <c r="Y2588" s="418">
        <f t="shared" si="434"/>
        <v>0</v>
      </c>
      <c r="Z2588" s="291">
        <f t="shared" si="435"/>
        <v>0</v>
      </c>
      <c r="AA2588" s="163"/>
      <c r="AB2588" s="177" t="str">
        <f t="shared" si="436"/>
        <v/>
      </c>
      <c r="AC2588" s="283" t="str">
        <f t="shared" si="437"/>
        <v/>
      </c>
      <c r="AD2588" s="283" t="str">
        <f t="shared" si="438"/>
        <v/>
      </c>
      <c r="AE2588" s="163"/>
      <c r="AF2588" s="162"/>
      <c r="AP2588" s="581"/>
    </row>
    <row r="2589" spans="1:42" s="141" customFormat="1">
      <c r="A2589" s="134">
        <v>2580</v>
      </c>
      <c r="B2589" s="286"/>
      <c r="C2589" s="146">
        <f t="shared" si="431"/>
        <v>0</v>
      </c>
      <c r="D2589" s="146">
        <f t="shared" si="432"/>
        <v>1</v>
      </c>
      <c r="E2589" s="146">
        <f t="shared" si="433"/>
        <v>1900</v>
      </c>
      <c r="F2589" s="287"/>
      <c r="G2589" s="287"/>
      <c r="H2589" s="287"/>
      <c r="I2589" s="288"/>
      <c r="J2589" s="287"/>
      <c r="K2589" s="288"/>
      <c r="L2589" s="134"/>
      <c r="M2589" s="133"/>
      <c r="N2589" s="288"/>
      <c r="O2589" s="134"/>
      <c r="P2589" s="166"/>
      <c r="Q2589" s="289"/>
      <c r="R2589" s="165"/>
      <c r="S2589" s="290"/>
      <c r="T2589" s="290"/>
      <c r="U2589" s="290"/>
      <c r="V2589" s="290"/>
      <c r="W2589" s="166"/>
      <c r="X2589" s="135"/>
      <c r="Y2589" s="418">
        <f t="shared" si="434"/>
        <v>0</v>
      </c>
      <c r="Z2589" s="291">
        <f t="shared" si="435"/>
        <v>0</v>
      </c>
      <c r="AA2589" s="163"/>
      <c r="AB2589" s="177" t="str">
        <f t="shared" si="436"/>
        <v/>
      </c>
      <c r="AC2589" s="283" t="str">
        <f t="shared" si="437"/>
        <v/>
      </c>
      <c r="AD2589" s="283" t="str">
        <f t="shared" si="438"/>
        <v/>
      </c>
      <c r="AE2589" s="163"/>
      <c r="AF2589" s="162"/>
      <c r="AP2589" s="581"/>
    </row>
    <row r="2590" spans="1:42" s="141" customFormat="1">
      <c r="A2590" s="134">
        <v>2581</v>
      </c>
      <c r="B2590" s="286"/>
      <c r="C2590" s="146">
        <f t="shared" si="431"/>
        <v>0</v>
      </c>
      <c r="D2590" s="146">
        <f t="shared" si="432"/>
        <v>1</v>
      </c>
      <c r="E2590" s="146">
        <f t="shared" si="433"/>
        <v>1900</v>
      </c>
      <c r="F2590" s="287"/>
      <c r="G2590" s="287"/>
      <c r="H2590" s="287"/>
      <c r="I2590" s="288"/>
      <c r="J2590" s="287"/>
      <c r="K2590" s="288"/>
      <c r="L2590" s="134"/>
      <c r="M2590" s="133"/>
      <c r="N2590" s="288"/>
      <c r="O2590" s="134"/>
      <c r="P2590" s="166"/>
      <c r="Q2590" s="289"/>
      <c r="R2590" s="165"/>
      <c r="S2590" s="290"/>
      <c r="T2590" s="290"/>
      <c r="U2590" s="290"/>
      <c r="V2590" s="290"/>
      <c r="W2590" s="166"/>
      <c r="X2590" s="135"/>
      <c r="Y2590" s="418">
        <f t="shared" si="434"/>
        <v>0</v>
      </c>
      <c r="Z2590" s="291">
        <f t="shared" si="435"/>
        <v>0</v>
      </c>
      <c r="AA2590" s="163"/>
      <c r="AB2590" s="177" t="str">
        <f t="shared" si="436"/>
        <v/>
      </c>
      <c r="AC2590" s="283" t="str">
        <f t="shared" si="437"/>
        <v/>
      </c>
      <c r="AD2590" s="283" t="str">
        <f t="shared" si="438"/>
        <v/>
      </c>
      <c r="AE2590" s="163"/>
      <c r="AF2590" s="162"/>
      <c r="AP2590" s="581"/>
    </row>
    <row r="2591" spans="1:42" s="141" customFormat="1">
      <c r="A2591" s="134">
        <v>2582</v>
      </c>
      <c r="B2591" s="286"/>
      <c r="C2591" s="146">
        <f t="shared" si="431"/>
        <v>0</v>
      </c>
      <c r="D2591" s="146">
        <f t="shared" si="432"/>
        <v>1</v>
      </c>
      <c r="E2591" s="146">
        <f t="shared" si="433"/>
        <v>1900</v>
      </c>
      <c r="F2591" s="287"/>
      <c r="G2591" s="287"/>
      <c r="H2591" s="287"/>
      <c r="I2591" s="288"/>
      <c r="J2591" s="287"/>
      <c r="K2591" s="288"/>
      <c r="L2591" s="134"/>
      <c r="M2591" s="133"/>
      <c r="N2591" s="288"/>
      <c r="O2591" s="134"/>
      <c r="P2591" s="166"/>
      <c r="Q2591" s="289"/>
      <c r="R2591" s="165"/>
      <c r="S2591" s="290"/>
      <c r="T2591" s="290"/>
      <c r="U2591" s="290"/>
      <c r="V2591" s="290"/>
      <c r="W2591" s="166"/>
      <c r="X2591" s="135"/>
      <c r="Y2591" s="418">
        <f t="shared" si="434"/>
        <v>0</v>
      </c>
      <c r="Z2591" s="291">
        <f t="shared" si="435"/>
        <v>0</v>
      </c>
      <c r="AA2591" s="163"/>
      <c r="AB2591" s="177" t="str">
        <f t="shared" si="436"/>
        <v/>
      </c>
      <c r="AC2591" s="283" t="str">
        <f t="shared" si="437"/>
        <v/>
      </c>
      <c r="AD2591" s="283" t="str">
        <f t="shared" si="438"/>
        <v/>
      </c>
      <c r="AE2591" s="163"/>
      <c r="AF2591" s="162"/>
      <c r="AP2591" s="581"/>
    </row>
    <row r="2592" spans="1:42" s="141" customFormat="1">
      <c r="A2592" s="134">
        <v>2583</v>
      </c>
      <c r="B2592" s="286"/>
      <c r="C2592" s="146">
        <f t="shared" si="431"/>
        <v>0</v>
      </c>
      <c r="D2592" s="146">
        <f t="shared" si="432"/>
        <v>1</v>
      </c>
      <c r="E2592" s="146">
        <f t="shared" si="433"/>
        <v>1900</v>
      </c>
      <c r="F2592" s="287"/>
      <c r="G2592" s="287"/>
      <c r="H2592" s="287"/>
      <c r="I2592" s="288"/>
      <c r="J2592" s="287"/>
      <c r="K2592" s="288"/>
      <c r="L2592" s="134"/>
      <c r="M2592" s="133"/>
      <c r="N2592" s="288"/>
      <c r="O2592" s="134"/>
      <c r="P2592" s="166"/>
      <c r="Q2592" s="289"/>
      <c r="R2592" s="165"/>
      <c r="S2592" s="290"/>
      <c r="T2592" s="290"/>
      <c r="U2592" s="290"/>
      <c r="V2592" s="290"/>
      <c r="W2592" s="166"/>
      <c r="X2592" s="135"/>
      <c r="Y2592" s="418">
        <f t="shared" si="434"/>
        <v>0</v>
      </c>
      <c r="Z2592" s="291">
        <f t="shared" si="435"/>
        <v>0</v>
      </c>
      <c r="AA2592" s="163"/>
      <c r="AB2592" s="177" t="str">
        <f t="shared" si="436"/>
        <v/>
      </c>
      <c r="AC2592" s="283" t="str">
        <f t="shared" si="437"/>
        <v/>
      </c>
      <c r="AD2592" s="283" t="str">
        <f t="shared" si="438"/>
        <v/>
      </c>
      <c r="AE2592" s="163"/>
      <c r="AF2592" s="162"/>
      <c r="AP2592" s="581"/>
    </row>
    <row r="2593" spans="1:42" s="141" customFormat="1">
      <c r="A2593" s="134">
        <v>2584</v>
      </c>
      <c r="B2593" s="286"/>
      <c r="C2593" s="146">
        <f t="shared" si="431"/>
        <v>0</v>
      </c>
      <c r="D2593" s="146">
        <f t="shared" si="432"/>
        <v>1</v>
      </c>
      <c r="E2593" s="146">
        <f t="shared" si="433"/>
        <v>1900</v>
      </c>
      <c r="F2593" s="287"/>
      <c r="G2593" s="287"/>
      <c r="H2593" s="287"/>
      <c r="I2593" s="288"/>
      <c r="J2593" s="287"/>
      <c r="K2593" s="288"/>
      <c r="L2593" s="134"/>
      <c r="M2593" s="133"/>
      <c r="N2593" s="288"/>
      <c r="O2593" s="134"/>
      <c r="P2593" s="166"/>
      <c r="Q2593" s="289"/>
      <c r="R2593" s="165"/>
      <c r="S2593" s="290"/>
      <c r="T2593" s="290"/>
      <c r="U2593" s="290"/>
      <c r="V2593" s="290"/>
      <c r="W2593" s="166"/>
      <c r="X2593" s="135"/>
      <c r="Y2593" s="418">
        <f t="shared" si="434"/>
        <v>0</v>
      </c>
      <c r="Z2593" s="291">
        <f t="shared" si="435"/>
        <v>0</v>
      </c>
      <c r="AA2593" s="163"/>
      <c r="AB2593" s="177" t="str">
        <f t="shared" si="436"/>
        <v/>
      </c>
      <c r="AC2593" s="283" t="str">
        <f t="shared" si="437"/>
        <v/>
      </c>
      <c r="AD2593" s="283" t="str">
        <f t="shared" si="438"/>
        <v/>
      </c>
      <c r="AE2593" s="163"/>
      <c r="AF2593" s="162"/>
      <c r="AP2593" s="581"/>
    </row>
    <row r="2594" spans="1:42" s="141" customFormat="1">
      <c r="A2594" s="134">
        <v>2585</v>
      </c>
      <c r="B2594" s="286"/>
      <c r="C2594" s="146">
        <f t="shared" si="431"/>
        <v>0</v>
      </c>
      <c r="D2594" s="146">
        <f t="shared" si="432"/>
        <v>1</v>
      </c>
      <c r="E2594" s="146">
        <f t="shared" si="433"/>
        <v>1900</v>
      </c>
      <c r="F2594" s="287"/>
      <c r="G2594" s="287"/>
      <c r="H2594" s="287"/>
      <c r="I2594" s="288"/>
      <c r="J2594" s="287"/>
      <c r="K2594" s="288"/>
      <c r="L2594" s="134"/>
      <c r="M2594" s="133"/>
      <c r="N2594" s="288"/>
      <c r="O2594" s="134"/>
      <c r="P2594" s="166"/>
      <c r="Q2594" s="289"/>
      <c r="R2594" s="165"/>
      <c r="S2594" s="290"/>
      <c r="T2594" s="290"/>
      <c r="U2594" s="290"/>
      <c r="V2594" s="290"/>
      <c r="W2594" s="166"/>
      <c r="X2594" s="135"/>
      <c r="Y2594" s="418">
        <f t="shared" si="434"/>
        <v>0</v>
      </c>
      <c r="Z2594" s="291">
        <f t="shared" si="435"/>
        <v>0</v>
      </c>
      <c r="AA2594" s="163"/>
      <c r="AB2594" s="177" t="str">
        <f t="shared" si="436"/>
        <v/>
      </c>
      <c r="AC2594" s="283" t="str">
        <f t="shared" si="437"/>
        <v/>
      </c>
      <c r="AD2594" s="283" t="str">
        <f t="shared" si="438"/>
        <v/>
      </c>
      <c r="AE2594" s="163"/>
      <c r="AF2594" s="162"/>
      <c r="AP2594" s="581"/>
    </row>
    <row r="2595" spans="1:42" s="141" customFormat="1">
      <c r="A2595" s="134">
        <v>2586</v>
      </c>
      <c r="B2595" s="286"/>
      <c r="C2595" s="146">
        <f t="shared" si="431"/>
        <v>0</v>
      </c>
      <c r="D2595" s="146">
        <f t="shared" si="432"/>
        <v>1</v>
      </c>
      <c r="E2595" s="146">
        <f t="shared" si="433"/>
        <v>1900</v>
      </c>
      <c r="F2595" s="287"/>
      <c r="G2595" s="287"/>
      <c r="H2595" s="287"/>
      <c r="I2595" s="288"/>
      <c r="J2595" s="287"/>
      <c r="K2595" s="288"/>
      <c r="L2595" s="134"/>
      <c r="M2595" s="133"/>
      <c r="N2595" s="288"/>
      <c r="O2595" s="134"/>
      <c r="P2595" s="166"/>
      <c r="Q2595" s="289"/>
      <c r="R2595" s="165"/>
      <c r="S2595" s="290"/>
      <c r="T2595" s="290"/>
      <c r="U2595" s="290"/>
      <c r="V2595" s="290"/>
      <c r="W2595" s="166"/>
      <c r="X2595" s="135"/>
      <c r="Y2595" s="418">
        <f t="shared" si="434"/>
        <v>0</v>
      </c>
      <c r="Z2595" s="291">
        <f t="shared" si="435"/>
        <v>0</v>
      </c>
      <c r="AA2595" s="163"/>
      <c r="AB2595" s="177" t="str">
        <f t="shared" si="436"/>
        <v/>
      </c>
      <c r="AC2595" s="283" t="str">
        <f t="shared" si="437"/>
        <v/>
      </c>
      <c r="AD2595" s="283" t="str">
        <f t="shared" si="438"/>
        <v/>
      </c>
      <c r="AE2595" s="163"/>
      <c r="AF2595" s="162"/>
      <c r="AP2595" s="581"/>
    </row>
    <row r="2596" spans="1:42" s="141" customFormat="1">
      <c r="A2596" s="134">
        <v>2587</v>
      </c>
      <c r="B2596" s="286"/>
      <c r="C2596" s="146">
        <f t="shared" si="431"/>
        <v>0</v>
      </c>
      <c r="D2596" s="146">
        <f t="shared" si="432"/>
        <v>1</v>
      </c>
      <c r="E2596" s="146">
        <f t="shared" si="433"/>
        <v>1900</v>
      </c>
      <c r="F2596" s="287"/>
      <c r="G2596" s="287"/>
      <c r="H2596" s="287"/>
      <c r="I2596" s="288"/>
      <c r="J2596" s="287"/>
      <c r="K2596" s="288"/>
      <c r="L2596" s="134"/>
      <c r="M2596" s="133"/>
      <c r="N2596" s="288"/>
      <c r="O2596" s="134"/>
      <c r="P2596" s="166"/>
      <c r="Q2596" s="289"/>
      <c r="R2596" s="165"/>
      <c r="S2596" s="290"/>
      <c r="T2596" s="290"/>
      <c r="U2596" s="290"/>
      <c r="V2596" s="290"/>
      <c r="W2596" s="166"/>
      <c r="X2596" s="135"/>
      <c r="Y2596" s="418">
        <f t="shared" si="434"/>
        <v>0</v>
      </c>
      <c r="Z2596" s="291">
        <f t="shared" si="435"/>
        <v>0</v>
      </c>
      <c r="AA2596" s="163"/>
      <c r="AB2596" s="177" t="str">
        <f t="shared" si="436"/>
        <v/>
      </c>
      <c r="AC2596" s="283" t="str">
        <f t="shared" si="437"/>
        <v/>
      </c>
      <c r="AD2596" s="283" t="str">
        <f t="shared" si="438"/>
        <v/>
      </c>
      <c r="AE2596" s="163"/>
      <c r="AF2596" s="162"/>
      <c r="AP2596" s="581"/>
    </row>
    <row r="2597" spans="1:42" s="141" customFormat="1">
      <c r="A2597" s="134">
        <v>2588</v>
      </c>
      <c r="B2597" s="286"/>
      <c r="C2597" s="146">
        <f t="shared" si="431"/>
        <v>0</v>
      </c>
      <c r="D2597" s="146">
        <f t="shared" si="432"/>
        <v>1</v>
      </c>
      <c r="E2597" s="146">
        <f t="shared" si="433"/>
        <v>1900</v>
      </c>
      <c r="F2597" s="287"/>
      <c r="G2597" s="287"/>
      <c r="H2597" s="287"/>
      <c r="I2597" s="288"/>
      <c r="J2597" s="287"/>
      <c r="K2597" s="288"/>
      <c r="L2597" s="134"/>
      <c r="M2597" s="133"/>
      <c r="N2597" s="288"/>
      <c r="O2597" s="134"/>
      <c r="P2597" s="166"/>
      <c r="Q2597" s="289"/>
      <c r="R2597" s="165"/>
      <c r="S2597" s="290"/>
      <c r="T2597" s="290"/>
      <c r="U2597" s="290"/>
      <c r="V2597" s="290"/>
      <c r="W2597" s="166"/>
      <c r="X2597" s="135"/>
      <c r="Y2597" s="418">
        <f t="shared" si="434"/>
        <v>0</v>
      </c>
      <c r="Z2597" s="291">
        <f t="shared" si="435"/>
        <v>0</v>
      </c>
      <c r="AA2597" s="163"/>
      <c r="AB2597" s="177" t="str">
        <f t="shared" si="436"/>
        <v/>
      </c>
      <c r="AC2597" s="283" t="str">
        <f t="shared" si="437"/>
        <v/>
      </c>
      <c r="AD2597" s="283" t="str">
        <f t="shared" si="438"/>
        <v/>
      </c>
      <c r="AE2597" s="163"/>
      <c r="AF2597" s="162"/>
      <c r="AP2597" s="581"/>
    </row>
    <row r="2598" spans="1:42" s="141" customFormat="1">
      <c r="A2598" s="134">
        <v>2589</v>
      </c>
      <c r="B2598" s="286"/>
      <c r="C2598" s="146">
        <f t="shared" si="431"/>
        <v>0</v>
      </c>
      <c r="D2598" s="146">
        <f t="shared" si="432"/>
        <v>1</v>
      </c>
      <c r="E2598" s="146">
        <f t="shared" si="433"/>
        <v>1900</v>
      </c>
      <c r="F2598" s="287"/>
      <c r="G2598" s="287"/>
      <c r="H2598" s="287"/>
      <c r="I2598" s="288"/>
      <c r="J2598" s="287"/>
      <c r="K2598" s="288"/>
      <c r="L2598" s="134"/>
      <c r="M2598" s="133"/>
      <c r="N2598" s="288"/>
      <c r="O2598" s="134"/>
      <c r="P2598" s="166"/>
      <c r="Q2598" s="289"/>
      <c r="R2598" s="165"/>
      <c r="S2598" s="290"/>
      <c r="T2598" s="290"/>
      <c r="U2598" s="290"/>
      <c r="V2598" s="290"/>
      <c r="W2598" s="166"/>
      <c r="X2598" s="135"/>
      <c r="Y2598" s="418">
        <f t="shared" si="434"/>
        <v>0</v>
      </c>
      <c r="Z2598" s="291">
        <f t="shared" si="435"/>
        <v>0</v>
      </c>
      <c r="AA2598" s="163"/>
      <c r="AB2598" s="177" t="str">
        <f t="shared" si="436"/>
        <v/>
      </c>
      <c r="AC2598" s="283" t="str">
        <f t="shared" si="437"/>
        <v/>
      </c>
      <c r="AD2598" s="283" t="str">
        <f t="shared" si="438"/>
        <v/>
      </c>
      <c r="AE2598" s="163"/>
      <c r="AF2598" s="162"/>
      <c r="AP2598" s="581"/>
    </row>
    <row r="2599" spans="1:42" s="141" customFormat="1">
      <c r="A2599" s="134">
        <v>2590</v>
      </c>
      <c r="B2599" s="286"/>
      <c r="C2599" s="146">
        <f t="shared" si="431"/>
        <v>0</v>
      </c>
      <c r="D2599" s="146">
        <f t="shared" si="432"/>
        <v>1</v>
      </c>
      <c r="E2599" s="146">
        <f t="shared" si="433"/>
        <v>1900</v>
      </c>
      <c r="F2599" s="287"/>
      <c r="G2599" s="287"/>
      <c r="H2599" s="287"/>
      <c r="I2599" s="288"/>
      <c r="J2599" s="287"/>
      <c r="K2599" s="288"/>
      <c r="L2599" s="134"/>
      <c r="M2599" s="133"/>
      <c r="N2599" s="288"/>
      <c r="O2599" s="134"/>
      <c r="P2599" s="166"/>
      <c r="Q2599" s="289"/>
      <c r="R2599" s="165"/>
      <c r="S2599" s="290"/>
      <c r="T2599" s="290"/>
      <c r="U2599" s="290"/>
      <c r="V2599" s="290"/>
      <c r="W2599" s="166"/>
      <c r="X2599" s="135"/>
      <c r="Y2599" s="418">
        <f t="shared" si="434"/>
        <v>0</v>
      </c>
      <c r="Z2599" s="291">
        <f t="shared" si="435"/>
        <v>0</v>
      </c>
      <c r="AA2599" s="163"/>
      <c r="AB2599" s="177" t="str">
        <f t="shared" si="436"/>
        <v/>
      </c>
      <c r="AC2599" s="283" t="str">
        <f t="shared" si="437"/>
        <v/>
      </c>
      <c r="AD2599" s="283" t="str">
        <f t="shared" si="438"/>
        <v/>
      </c>
      <c r="AE2599" s="163"/>
      <c r="AF2599" s="162"/>
      <c r="AP2599" s="581"/>
    </row>
    <row r="2600" spans="1:42" s="141" customFormat="1">
      <c r="A2600" s="134">
        <v>2591</v>
      </c>
      <c r="B2600" s="286"/>
      <c r="C2600" s="146">
        <f t="shared" si="431"/>
        <v>0</v>
      </c>
      <c r="D2600" s="146">
        <f t="shared" si="432"/>
        <v>1</v>
      </c>
      <c r="E2600" s="146">
        <f t="shared" si="433"/>
        <v>1900</v>
      </c>
      <c r="F2600" s="287"/>
      <c r="G2600" s="287"/>
      <c r="H2600" s="287"/>
      <c r="I2600" s="288"/>
      <c r="J2600" s="287"/>
      <c r="K2600" s="288"/>
      <c r="L2600" s="134"/>
      <c r="M2600" s="133"/>
      <c r="N2600" s="288"/>
      <c r="O2600" s="134"/>
      <c r="P2600" s="166"/>
      <c r="Q2600" s="289"/>
      <c r="R2600" s="165"/>
      <c r="S2600" s="290"/>
      <c r="T2600" s="290"/>
      <c r="U2600" s="290"/>
      <c r="V2600" s="290"/>
      <c r="W2600" s="166"/>
      <c r="X2600" s="135"/>
      <c r="Y2600" s="418">
        <f t="shared" si="434"/>
        <v>0</v>
      </c>
      <c r="Z2600" s="291">
        <f t="shared" si="435"/>
        <v>0</v>
      </c>
      <c r="AA2600" s="163"/>
      <c r="AB2600" s="177" t="str">
        <f t="shared" si="436"/>
        <v/>
      </c>
      <c r="AC2600" s="283" t="str">
        <f t="shared" si="437"/>
        <v/>
      </c>
      <c r="AD2600" s="283" t="str">
        <f t="shared" si="438"/>
        <v/>
      </c>
      <c r="AE2600" s="163"/>
      <c r="AF2600" s="162"/>
      <c r="AP2600" s="581"/>
    </row>
    <row r="2601" spans="1:42" s="141" customFormat="1">
      <c r="A2601" s="134">
        <v>2592</v>
      </c>
      <c r="B2601" s="286"/>
      <c r="C2601" s="146">
        <f t="shared" si="431"/>
        <v>0</v>
      </c>
      <c r="D2601" s="146">
        <f t="shared" si="432"/>
        <v>1</v>
      </c>
      <c r="E2601" s="146">
        <f t="shared" si="433"/>
        <v>1900</v>
      </c>
      <c r="F2601" s="287"/>
      <c r="G2601" s="287"/>
      <c r="H2601" s="287"/>
      <c r="I2601" s="288"/>
      <c r="J2601" s="287"/>
      <c r="K2601" s="288"/>
      <c r="L2601" s="134"/>
      <c r="M2601" s="133"/>
      <c r="N2601" s="288"/>
      <c r="O2601" s="134"/>
      <c r="P2601" s="166"/>
      <c r="Q2601" s="289"/>
      <c r="R2601" s="165"/>
      <c r="S2601" s="290"/>
      <c r="T2601" s="290"/>
      <c r="U2601" s="290"/>
      <c r="V2601" s="290"/>
      <c r="W2601" s="166"/>
      <c r="X2601" s="135"/>
      <c r="Y2601" s="418">
        <f t="shared" si="434"/>
        <v>0</v>
      </c>
      <c r="Z2601" s="291">
        <f t="shared" si="435"/>
        <v>0</v>
      </c>
      <c r="AA2601" s="163"/>
      <c r="AB2601" s="177" t="str">
        <f t="shared" si="436"/>
        <v/>
      </c>
      <c r="AC2601" s="283" t="str">
        <f t="shared" si="437"/>
        <v/>
      </c>
      <c r="AD2601" s="283" t="str">
        <f t="shared" si="438"/>
        <v/>
      </c>
      <c r="AE2601" s="163"/>
      <c r="AF2601" s="162"/>
      <c r="AP2601" s="581"/>
    </row>
    <row r="2602" spans="1:42" s="141" customFormat="1">
      <c r="A2602" s="134">
        <v>2593</v>
      </c>
      <c r="B2602" s="286"/>
      <c r="C2602" s="146">
        <f t="shared" si="431"/>
        <v>0</v>
      </c>
      <c r="D2602" s="146">
        <f t="shared" si="432"/>
        <v>1</v>
      </c>
      <c r="E2602" s="146">
        <f t="shared" si="433"/>
        <v>1900</v>
      </c>
      <c r="F2602" s="287"/>
      <c r="G2602" s="287"/>
      <c r="H2602" s="287"/>
      <c r="I2602" s="288"/>
      <c r="J2602" s="287"/>
      <c r="K2602" s="288"/>
      <c r="L2602" s="134"/>
      <c r="M2602" s="133"/>
      <c r="N2602" s="288"/>
      <c r="O2602" s="134"/>
      <c r="P2602" s="166"/>
      <c r="Q2602" s="289"/>
      <c r="R2602" s="165"/>
      <c r="S2602" s="290"/>
      <c r="T2602" s="290"/>
      <c r="U2602" s="290"/>
      <c r="V2602" s="290"/>
      <c r="W2602" s="166"/>
      <c r="X2602" s="135"/>
      <c r="Y2602" s="418">
        <f t="shared" si="434"/>
        <v>0</v>
      </c>
      <c r="Z2602" s="291">
        <f t="shared" si="435"/>
        <v>0</v>
      </c>
      <c r="AA2602" s="163"/>
      <c r="AB2602" s="177" t="str">
        <f t="shared" si="436"/>
        <v/>
      </c>
      <c r="AC2602" s="283" t="str">
        <f t="shared" si="437"/>
        <v/>
      </c>
      <c r="AD2602" s="283" t="str">
        <f t="shared" si="438"/>
        <v/>
      </c>
      <c r="AE2602" s="163"/>
      <c r="AF2602" s="162"/>
      <c r="AP2602" s="581"/>
    </row>
    <row r="2603" spans="1:42" s="141" customFormat="1">
      <c r="A2603" s="134">
        <v>2594</v>
      </c>
      <c r="B2603" s="286"/>
      <c r="C2603" s="146">
        <f t="shared" si="431"/>
        <v>0</v>
      </c>
      <c r="D2603" s="146">
        <f t="shared" si="432"/>
        <v>1</v>
      </c>
      <c r="E2603" s="146">
        <f t="shared" si="433"/>
        <v>1900</v>
      </c>
      <c r="F2603" s="287"/>
      <c r="G2603" s="287"/>
      <c r="H2603" s="287"/>
      <c r="I2603" s="288"/>
      <c r="J2603" s="287"/>
      <c r="K2603" s="288"/>
      <c r="L2603" s="134"/>
      <c r="M2603" s="133"/>
      <c r="N2603" s="288"/>
      <c r="O2603" s="134"/>
      <c r="P2603" s="166"/>
      <c r="Q2603" s="289"/>
      <c r="R2603" s="165"/>
      <c r="S2603" s="290"/>
      <c r="T2603" s="290"/>
      <c r="U2603" s="290"/>
      <c r="V2603" s="290"/>
      <c r="W2603" s="166"/>
      <c r="X2603" s="135"/>
      <c r="Y2603" s="418">
        <f t="shared" si="434"/>
        <v>0</v>
      </c>
      <c r="Z2603" s="291">
        <f t="shared" si="435"/>
        <v>0</v>
      </c>
      <c r="AA2603" s="163"/>
      <c r="AB2603" s="177" t="str">
        <f t="shared" si="436"/>
        <v/>
      </c>
      <c r="AC2603" s="283" t="str">
        <f t="shared" si="437"/>
        <v/>
      </c>
      <c r="AD2603" s="283" t="str">
        <f t="shared" si="438"/>
        <v/>
      </c>
      <c r="AE2603" s="163"/>
      <c r="AF2603" s="162"/>
      <c r="AP2603" s="581"/>
    </row>
    <row r="2604" spans="1:42" s="141" customFormat="1">
      <c r="A2604" s="134">
        <v>2595</v>
      </c>
      <c r="B2604" s="286"/>
      <c r="C2604" s="146">
        <f t="shared" si="431"/>
        <v>0</v>
      </c>
      <c r="D2604" s="146">
        <f t="shared" si="432"/>
        <v>1</v>
      </c>
      <c r="E2604" s="146">
        <f t="shared" si="433"/>
        <v>1900</v>
      </c>
      <c r="F2604" s="287"/>
      <c r="G2604" s="287"/>
      <c r="H2604" s="287"/>
      <c r="I2604" s="288"/>
      <c r="J2604" s="287"/>
      <c r="K2604" s="288"/>
      <c r="L2604" s="134"/>
      <c r="M2604" s="133"/>
      <c r="N2604" s="288"/>
      <c r="O2604" s="134"/>
      <c r="P2604" s="166"/>
      <c r="Q2604" s="289"/>
      <c r="R2604" s="165"/>
      <c r="S2604" s="290"/>
      <c r="T2604" s="290"/>
      <c r="U2604" s="290"/>
      <c r="V2604" s="290"/>
      <c r="W2604" s="166"/>
      <c r="X2604" s="135"/>
      <c r="Y2604" s="418">
        <f t="shared" si="434"/>
        <v>0</v>
      </c>
      <c r="Z2604" s="291">
        <f t="shared" si="435"/>
        <v>0</v>
      </c>
      <c r="AA2604" s="163"/>
      <c r="AB2604" s="177" t="str">
        <f t="shared" si="436"/>
        <v/>
      </c>
      <c r="AC2604" s="283" t="str">
        <f t="shared" si="437"/>
        <v/>
      </c>
      <c r="AD2604" s="283" t="str">
        <f t="shared" si="438"/>
        <v/>
      </c>
      <c r="AE2604" s="163"/>
      <c r="AF2604" s="162"/>
      <c r="AP2604" s="581"/>
    </row>
    <row r="2605" spans="1:42" s="141" customFormat="1">
      <c r="A2605" s="134">
        <v>2596</v>
      </c>
      <c r="B2605" s="286"/>
      <c r="C2605" s="146">
        <f t="shared" si="431"/>
        <v>0</v>
      </c>
      <c r="D2605" s="146">
        <f t="shared" si="432"/>
        <v>1</v>
      </c>
      <c r="E2605" s="146">
        <f t="shared" si="433"/>
        <v>1900</v>
      </c>
      <c r="F2605" s="287"/>
      <c r="G2605" s="287"/>
      <c r="H2605" s="287"/>
      <c r="I2605" s="288"/>
      <c r="J2605" s="287"/>
      <c r="K2605" s="288"/>
      <c r="L2605" s="134"/>
      <c r="M2605" s="133"/>
      <c r="N2605" s="288"/>
      <c r="O2605" s="134"/>
      <c r="P2605" s="166"/>
      <c r="Q2605" s="289"/>
      <c r="R2605" s="165"/>
      <c r="S2605" s="290"/>
      <c r="T2605" s="290"/>
      <c r="U2605" s="290"/>
      <c r="V2605" s="290"/>
      <c r="W2605" s="166"/>
      <c r="X2605" s="135"/>
      <c r="Y2605" s="418">
        <f t="shared" si="434"/>
        <v>0</v>
      </c>
      <c r="Z2605" s="291">
        <f t="shared" si="435"/>
        <v>0</v>
      </c>
      <c r="AA2605" s="163"/>
      <c r="AB2605" s="177" t="str">
        <f t="shared" si="436"/>
        <v/>
      </c>
      <c r="AC2605" s="283" t="str">
        <f t="shared" si="437"/>
        <v/>
      </c>
      <c r="AD2605" s="283" t="str">
        <f t="shared" si="438"/>
        <v/>
      </c>
      <c r="AE2605" s="163"/>
      <c r="AF2605" s="162"/>
      <c r="AP2605" s="581"/>
    </row>
    <row r="2606" spans="1:42" s="141" customFormat="1">
      <c r="A2606" s="134">
        <v>2597</v>
      </c>
      <c r="B2606" s="286"/>
      <c r="C2606" s="146">
        <f t="shared" si="431"/>
        <v>0</v>
      </c>
      <c r="D2606" s="146">
        <f t="shared" si="432"/>
        <v>1</v>
      </c>
      <c r="E2606" s="146">
        <f t="shared" si="433"/>
        <v>1900</v>
      </c>
      <c r="F2606" s="287"/>
      <c r="G2606" s="287"/>
      <c r="H2606" s="287"/>
      <c r="I2606" s="288"/>
      <c r="J2606" s="287"/>
      <c r="K2606" s="288"/>
      <c r="L2606" s="134"/>
      <c r="M2606" s="133"/>
      <c r="N2606" s="288"/>
      <c r="O2606" s="134"/>
      <c r="P2606" s="166"/>
      <c r="Q2606" s="289"/>
      <c r="R2606" s="165"/>
      <c r="S2606" s="290"/>
      <c r="T2606" s="290"/>
      <c r="U2606" s="290"/>
      <c r="V2606" s="290"/>
      <c r="W2606" s="166"/>
      <c r="X2606" s="135"/>
      <c r="Y2606" s="418">
        <f t="shared" si="434"/>
        <v>0</v>
      </c>
      <c r="Z2606" s="291">
        <f t="shared" si="435"/>
        <v>0</v>
      </c>
      <c r="AA2606" s="163"/>
      <c r="AB2606" s="177" t="str">
        <f t="shared" si="436"/>
        <v/>
      </c>
      <c r="AC2606" s="283" t="str">
        <f t="shared" si="437"/>
        <v/>
      </c>
      <c r="AD2606" s="283" t="str">
        <f t="shared" si="438"/>
        <v/>
      </c>
      <c r="AE2606" s="163"/>
      <c r="AF2606" s="162"/>
      <c r="AP2606" s="581"/>
    </row>
    <row r="2607" spans="1:42" s="141" customFormat="1">
      <c r="A2607" s="134">
        <v>2598</v>
      </c>
      <c r="B2607" s="286"/>
      <c r="C2607" s="146">
        <f t="shared" si="431"/>
        <v>0</v>
      </c>
      <c r="D2607" s="146">
        <f t="shared" si="432"/>
        <v>1</v>
      </c>
      <c r="E2607" s="146">
        <f t="shared" si="433"/>
        <v>1900</v>
      </c>
      <c r="F2607" s="287"/>
      <c r="G2607" s="287"/>
      <c r="H2607" s="287"/>
      <c r="I2607" s="288"/>
      <c r="J2607" s="287"/>
      <c r="K2607" s="288"/>
      <c r="L2607" s="134"/>
      <c r="M2607" s="133"/>
      <c r="N2607" s="288"/>
      <c r="O2607" s="134"/>
      <c r="P2607" s="166"/>
      <c r="Q2607" s="289"/>
      <c r="R2607" s="165"/>
      <c r="S2607" s="290"/>
      <c r="T2607" s="290"/>
      <c r="U2607" s="290"/>
      <c r="V2607" s="290"/>
      <c r="W2607" s="166"/>
      <c r="X2607" s="135"/>
      <c r="Y2607" s="418">
        <f t="shared" si="434"/>
        <v>0</v>
      </c>
      <c r="Z2607" s="291">
        <f t="shared" si="435"/>
        <v>0</v>
      </c>
      <c r="AA2607" s="163"/>
      <c r="AB2607" s="177" t="str">
        <f t="shared" si="436"/>
        <v/>
      </c>
      <c r="AC2607" s="283" t="str">
        <f t="shared" si="437"/>
        <v/>
      </c>
      <c r="AD2607" s="283" t="str">
        <f t="shared" si="438"/>
        <v/>
      </c>
      <c r="AE2607" s="163"/>
      <c r="AF2607" s="162"/>
      <c r="AP2607" s="581"/>
    </row>
    <row r="2608" spans="1:42" s="141" customFormat="1">
      <c r="A2608" s="134">
        <v>2599</v>
      </c>
      <c r="B2608" s="286"/>
      <c r="C2608" s="146">
        <f t="shared" si="431"/>
        <v>0</v>
      </c>
      <c r="D2608" s="146">
        <f t="shared" si="432"/>
        <v>1</v>
      </c>
      <c r="E2608" s="146">
        <f t="shared" si="433"/>
        <v>1900</v>
      </c>
      <c r="F2608" s="287"/>
      <c r="G2608" s="287"/>
      <c r="H2608" s="287"/>
      <c r="I2608" s="288"/>
      <c r="J2608" s="287"/>
      <c r="K2608" s="288"/>
      <c r="L2608" s="134"/>
      <c r="M2608" s="133"/>
      <c r="N2608" s="288"/>
      <c r="O2608" s="134"/>
      <c r="P2608" s="166"/>
      <c r="Q2608" s="289"/>
      <c r="R2608" s="165"/>
      <c r="S2608" s="290"/>
      <c r="T2608" s="290"/>
      <c r="U2608" s="290"/>
      <c r="V2608" s="290"/>
      <c r="W2608" s="166"/>
      <c r="X2608" s="135"/>
      <c r="Y2608" s="418">
        <f t="shared" si="434"/>
        <v>0</v>
      </c>
      <c r="Z2608" s="291">
        <f t="shared" si="435"/>
        <v>0</v>
      </c>
      <c r="AA2608" s="163"/>
      <c r="AB2608" s="177" t="str">
        <f t="shared" si="436"/>
        <v/>
      </c>
      <c r="AC2608" s="283" t="str">
        <f t="shared" si="437"/>
        <v/>
      </c>
      <c r="AD2608" s="283" t="str">
        <f t="shared" si="438"/>
        <v/>
      </c>
      <c r="AE2608" s="163"/>
      <c r="AF2608" s="162"/>
      <c r="AP2608" s="581"/>
    </row>
    <row r="2609" spans="1:42" s="141" customFormat="1">
      <c r="A2609" s="134">
        <v>2600</v>
      </c>
      <c r="B2609" s="286"/>
      <c r="C2609" s="146">
        <f t="shared" si="431"/>
        <v>0</v>
      </c>
      <c r="D2609" s="146">
        <f t="shared" si="432"/>
        <v>1</v>
      </c>
      <c r="E2609" s="146">
        <f t="shared" si="433"/>
        <v>1900</v>
      </c>
      <c r="F2609" s="287"/>
      <c r="G2609" s="287"/>
      <c r="H2609" s="287"/>
      <c r="I2609" s="288"/>
      <c r="J2609" s="287"/>
      <c r="K2609" s="288"/>
      <c r="L2609" s="134"/>
      <c r="M2609" s="133"/>
      <c r="N2609" s="288"/>
      <c r="O2609" s="134"/>
      <c r="P2609" s="166"/>
      <c r="Q2609" s="289"/>
      <c r="R2609" s="165"/>
      <c r="S2609" s="290"/>
      <c r="T2609" s="290"/>
      <c r="U2609" s="290"/>
      <c r="V2609" s="290"/>
      <c r="W2609" s="166"/>
      <c r="X2609" s="135"/>
      <c r="Y2609" s="418">
        <f t="shared" si="434"/>
        <v>0</v>
      </c>
      <c r="Z2609" s="291">
        <f t="shared" si="435"/>
        <v>0</v>
      </c>
      <c r="AA2609" s="163"/>
      <c r="AB2609" s="177" t="str">
        <f t="shared" si="436"/>
        <v/>
      </c>
      <c r="AC2609" s="283" t="str">
        <f t="shared" si="437"/>
        <v/>
      </c>
      <c r="AD2609" s="283" t="str">
        <f t="shared" si="438"/>
        <v/>
      </c>
      <c r="AE2609" s="163"/>
      <c r="AF2609" s="162"/>
      <c r="AP2609" s="581"/>
    </row>
    <row r="2610" spans="1:42" s="141" customFormat="1">
      <c r="A2610" s="134">
        <v>2601</v>
      </c>
      <c r="B2610" s="286"/>
      <c r="C2610" s="146">
        <f t="shared" si="431"/>
        <v>0</v>
      </c>
      <c r="D2610" s="146">
        <f t="shared" si="432"/>
        <v>1</v>
      </c>
      <c r="E2610" s="146">
        <f t="shared" si="433"/>
        <v>1900</v>
      </c>
      <c r="F2610" s="287"/>
      <c r="G2610" s="287"/>
      <c r="H2610" s="287"/>
      <c r="I2610" s="288"/>
      <c r="J2610" s="287"/>
      <c r="K2610" s="288"/>
      <c r="L2610" s="134"/>
      <c r="M2610" s="133"/>
      <c r="N2610" s="288"/>
      <c r="O2610" s="134"/>
      <c r="P2610" s="166"/>
      <c r="Q2610" s="289"/>
      <c r="R2610" s="165"/>
      <c r="S2610" s="290"/>
      <c r="T2610" s="290"/>
      <c r="U2610" s="290"/>
      <c r="V2610" s="290"/>
      <c r="W2610" s="166"/>
      <c r="X2610" s="135"/>
      <c r="Y2610" s="418">
        <f t="shared" si="434"/>
        <v>0</v>
      </c>
      <c r="Z2610" s="291">
        <f t="shared" si="435"/>
        <v>0</v>
      </c>
      <c r="AA2610" s="163"/>
      <c r="AB2610" s="177" t="str">
        <f t="shared" si="436"/>
        <v/>
      </c>
      <c r="AC2610" s="283" t="str">
        <f t="shared" si="437"/>
        <v/>
      </c>
      <c r="AD2610" s="283" t="str">
        <f t="shared" si="438"/>
        <v/>
      </c>
      <c r="AE2610" s="163"/>
      <c r="AF2610" s="162"/>
      <c r="AP2610" s="581"/>
    </row>
    <row r="2611" spans="1:42" s="141" customFormat="1">
      <c r="A2611" s="134">
        <v>2602</v>
      </c>
      <c r="B2611" s="286"/>
      <c r="C2611" s="146">
        <f t="shared" si="431"/>
        <v>0</v>
      </c>
      <c r="D2611" s="146">
        <f t="shared" si="432"/>
        <v>1</v>
      </c>
      <c r="E2611" s="146">
        <f t="shared" si="433"/>
        <v>1900</v>
      </c>
      <c r="F2611" s="287"/>
      <c r="G2611" s="287"/>
      <c r="H2611" s="287"/>
      <c r="I2611" s="288"/>
      <c r="J2611" s="287"/>
      <c r="K2611" s="288"/>
      <c r="L2611" s="134"/>
      <c r="M2611" s="133"/>
      <c r="N2611" s="288"/>
      <c r="O2611" s="134"/>
      <c r="P2611" s="166"/>
      <c r="Q2611" s="289"/>
      <c r="R2611" s="165"/>
      <c r="S2611" s="290"/>
      <c r="T2611" s="290"/>
      <c r="U2611" s="290"/>
      <c r="V2611" s="290"/>
      <c r="W2611" s="166"/>
      <c r="X2611" s="135"/>
      <c r="Y2611" s="418">
        <f t="shared" si="434"/>
        <v>0</v>
      </c>
      <c r="Z2611" s="291">
        <f t="shared" si="435"/>
        <v>0</v>
      </c>
      <c r="AA2611" s="163"/>
      <c r="AB2611" s="177" t="str">
        <f t="shared" si="436"/>
        <v/>
      </c>
      <c r="AC2611" s="283" t="str">
        <f t="shared" si="437"/>
        <v/>
      </c>
      <c r="AD2611" s="283" t="str">
        <f t="shared" si="438"/>
        <v/>
      </c>
      <c r="AE2611" s="163"/>
      <c r="AF2611" s="162"/>
      <c r="AP2611" s="581"/>
    </row>
    <row r="2612" spans="1:42" s="141" customFormat="1">
      <c r="A2612" s="134">
        <v>2603</v>
      </c>
      <c r="B2612" s="286"/>
      <c r="C2612" s="146">
        <f t="shared" si="431"/>
        <v>0</v>
      </c>
      <c r="D2612" s="146">
        <f t="shared" si="432"/>
        <v>1</v>
      </c>
      <c r="E2612" s="146">
        <f t="shared" si="433"/>
        <v>1900</v>
      </c>
      <c r="F2612" s="287"/>
      <c r="G2612" s="287"/>
      <c r="H2612" s="287"/>
      <c r="I2612" s="288"/>
      <c r="J2612" s="287"/>
      <c r="K2612" s="288"/>
      <c r="L2612" s="134"/>
      <c r="M2612" s="133"/>
      <c r="N2612" s="288"/>
      <c r="O2612" s="134"/>
      <c r="P2612" s="166"/>
      <c r="Q2612" s="289"/>
      <c r="R2612" s="165"/>
      <c r="S2612" s="290"/>
      <c r="T2612" s="290"/>
      <c r="U2612" s="290"/>
      <c r="V2612" s="290"/>
      <c r="W2612" s="166"/>
      <c r="X2612" s="135"/>
      <c r="Y2612" s="418">
        <f t="shared" si="434"/>
        <v>0</v>
      </c>
      <c r="Z2612" s="291">
        <f t="shared" si="435"/>
        <v>0</v>
      </c>
      <c r="AA2612" s="163"/>
      <c r="AB2612" s="177" t="str">
        <f t="shared" si="436"/>
        <v/>
      </c>
      <c r="AC2612" s="283" t="str">
        <f t="shared" si="437"/>
        <v/>
      </c>
      <c r="AD2612" s="283" t="str">
        <f t="shared" si="438"/>
        <v/>
      </c>
      <c r="AE2612" s="163"/>
      <c r="AF2612" s="162"/>
      <c r="AP2612" s="581"/>
    </row>
    <row r="2613" spans="1:42" s="141" customFormat="1">
      <c r="A2613" s="134">
        <v>2604</v>
      </c>
      <c r="B2613" s="286"/>
      <c r="C2613" s="146">
        <f t="shared" si="431"/>
        <v>0</v>
      </c>
      <c r="D2613" s="146">
        <f t="shared" si="432"/>
        <v>1</v>
      </c>
      <c r="E2613" s="146">
        <f t="shared" si="433"/>
        <v>1900</v>
      </c>
      <c r="F2613" s="287"/>
      <c r="G2613" s="287"/>
      <c r="H2613" s="287"/>
      <c r="I2613" s="288"/>
      <c r="J2613" s="287"/>
      <c r="K2613" s="288"/>
      <c r="L2613" s="134"/>
      <c r="M2613" s="133"/>
      <c r="N2613" s="288"/>
      <c r="O2613" s="134"/>
      <c r="P2613" s="166"/>
      <c r="Q2613" s="289"/>
      <c r="R2613" s="165"/>
      <c r="S2613" s="290"/>
      <c r="T2613" s="290"/>
      <c r="U2613" s="290"/>
      <c r="V2613" s="290"/>
      <c r="W2613" s="166"/>
      <c r="X2613" s="135"/>
      <c r="Y2613" s="418">
        <f t="shared" si="434"/>
        <v>0</v>
      </c>
      <c r="Z2613" s="291">
        <f t="shared" si="435"/>
        <v>0</v>
      </c>
      <c r="AA2613" s="163"/>
      <c r="AB2613" s="177" t="str">
        <f t="shared" si="436"/>
        <v/>
      </c>
      <c r="AC2613" s="283" t="str">
        <f t="shared" si="437"/>
        <v/>
      </c>
      <c r="AD2613" s="283" t="str">
        <f t="shared" si="438"/>
        <v/>
      </c>
      <c r="AE2613" s="163"/>
      <c r="AF2613" s="162"/>
      <c r="AP2613" s="581"/>
    </row>
    <row r="2614" spans="1:42" s="141" customFormat="1">
      <c r="A2614" s="134">
        <v>2605</v>
      </c>
      <c r="B2614" s="286"/>
      <c r="C2614" s="146">
        <f t="shared" si="431"/>
        <v>0</v>
      </c>
      <c r="D2614" s="146">
        <f t="shared" si="432"/>
        <v>1</v>
      </c>
      <c r="E2614" s="146">
        <f t="shared" si="433"/>
        <v>1900</v>
      </c>
      <c r="F2614" s="287"/>
      <c r="G2614" s="287"/>
      <c r="H2614" s="287"/>
      <c r="I2614" s="288"/>
      <c r="J2614" s="287"/>
      <c r="K2614" s="288"/>
      <c r="L2614" s="134"/>
      <c r="M2614" s="133"/>
      <c r="N2614" s="288"/>
      <c r="O2614" s="134"/>
      <c r="P2614" s="166"/>
      <c r="Q2614" s="289"/>
      <c r="R2614" s="165"/>
      <c r="S2614" s="290"/>
      <c r="T2614" s="290"/>
      <c r="U2614" s="290"/>
      <c r="V2614" s="290"/>
      <c r="W2614" s="166"/>
      <c r="X2614" s="135"/>
      <c r="Y2614" s="418">
        <f t="shared" si="434"/>
        <v>0</v>
      </c>
      <c r="Z2614" s="291">
        <f t="shared" si="435"/>
        <v>0</v>
      </c>
      <c r="AA2614" s="163"/>
      <c r="AB2614" s="177" t="str">
        <f t="shared" si="436"/>
        <v/>
      </c>
      <c r="AC2614" s="283" t="str">
        <f t="shared" si="437"/>
        <v/>
      </c>
      <c r="AD2614" s="283" t="str">
        <f t="shared" si="438"/>
        <v/>
      </c>
      <c r="AE2614" s="163"/>
      <c r="AF2614" s="162"/>
      <c r="AP2614" s="581"/>
    </row>
    <row r="2615" spans="1:42" s="141" customFormat="1">
      <c r="A2615" s="134">
        <v>2606</v>
      </c>
      <c r="B2615" s="286"/>
      <c r="C2615" s="146">
        <f t="shared" si="431"/>
        <v>0</v>
      </c>
      <c r="D2615" s="146">
        <f t="shared" si="432"/>
        <v>1</v>
      </c>
      <c r="E2615" s="146">
        <f t="shared" si="433"/>
        <v>1900</v>
      </c>
      <c r="F2615" s="287"/>
      <c r="G2615" s="287"/>
      <c r="H2615" s="287"/>
      <c r="I2615" s="288"/>
      <c r="J2615" s="287"/>
      <c r="K2615" s="288"/>
      <c r="L2615" s="134"/>
      <c r="M2615" s="133"/>
      <c r="N2615" s="288"/>
      <c r="O2615" s="134"/>
      <c r="P2615" s="166"/>
      <c r="Q2615" s="289"/>
      <c r="R2615" s="165"/>
      <c r="S2615" s="290"/>
      <c r="T2615" s="290"/>
      <c r="U2615" s="290"/>
      <c r="V2615" s="290"/>
      <c r="W2615" s="166"/>
      <c r="X2615" s="135"/>
      <c r="Y2615" s="418">
        <f t="shared" si="434"/>
        <v>0</v>
      </c>
      <c r="Z2615" s="291">
        <f t="shared" si="435"/>
        <v>0</v>
      </c>
      <c r="AA2615" s="163"/>
      <c r="AB2615" s="177" t="str">
        <f t="shared" si="436"/>
        <v/>
      </c>
      <c r="AC2615" s="283" t="str">
        <f t="shared" si="437"/>
        <v/>
      </c>
      <c r="AD2615" s="283" t="str">
        <f t="shared" si="438"/>
        <v/>
      </c>
      <c r="AE2615" s="163"/>
      <c r="AF2615" s="162"/>
      <c r="AP2615" s="581"/>
    </row>
    <row r="2616" spans="1:42" s="141" customFormat="1">
      <c r="A2616" s="134">
        <v>2607</v>
      </c>
      <c r="B2616" s="286"/>
      <c r="C2616" s="146">
        <f t="shared" si="431"/>
        <v>0</v>
      </c>
      <c r="D2616" s="146">
        <f t="shared" si="432"/>
        <v>1</v>
      </c>
      <c r="E2616" s="146">
        <f t="shared" si="433"/>
        <v>1900</v>
      </c>
      <c r="F2616" s="287"/>
      <c r="G2616" s="287"/>
      <c r="H2616" s="287"/>
      <c r="I2616" s="288"/>
      <c r="J2616" s="287"/>
      <c r="K2616" s="288"/>
      <c r="L2616" s="134"/>
      <c r="M2616" s="133"/>
      <c r="N2616" s="288"/>
      <c r="O2616" s="134"/>
      <c r="P2616" s="166"/>
      <c r="Q2616" s="289"/>
      <c r="R2616" s="165"/>
      <c r="S2616" s="290"/>
      <c r="T2616" s="290"/>
      <c r="U2616" s="290"/>
      <c r="V2616" s="290"/>
      <c r="W2616" s="166"/>
      <c r="X2616" s="135"/>
      <c r="Y2616" s="418">
        <f t="shared" si="434"/>
        <v>0</v>
      </c>
      <c r="Z2616" s="291">
        <f t="shared" si="435"/>
        <v>0</v>
      </c>
      <c r="AA2616" s="163"/>
      <c r="AB2616" s="177" t="str">
        <f t="shared" si="436"/>
        <v/>
      </c>
      <c r="AC2616" s="283" t="str">
        <f t="shared" si="437"/>
        <v/>
      </c>
      <c r="AD2616" s="283" t="str">
        <f t="shared" si="438"/>
        <v/>
      </c>
      <c r="AE2616" s="163"/>
      <c r="AF2616" s="162"/>
      <c r="AP2616" s="581"/>
    </row>
    <row r="2617" spans="1:42" s="141" customFormat="1">
      <c r="A2617" s="134">
        <v>2608</v>
      </c>
      <c r="B2617" s="286"/>
      <c r="C2617" s="146">
        <f t="shared" si="431"/>
        <v>0</v>
      </c>
      <c r="D2617" s="146">
        <f t="shared" si="432"/>
        <v>1</v>
      </c>
      <c r="E2617" s="146">
        <f t="shared" si="433"/>
        <v>1900</v>
      </c>
      <c r="F2617" s="287"/>
      <c r="G2617" s="287"/>
      <c r="H2617" s="287"/>
      <c r="I2617" s="288"/>
      <c r="J2617" s="287"/>
      <c r="K2617" s="288"/>
      <c r="L2617" s="134"/>
      <c r="M2617" s="133"/>
      <c r="N2617" s="288"/>
      <c r="O2617" s="134"/>
      <c r="P2617" s="166"/>
      <c r="Q2617" s="289"/>
      <c r="R2617" s="165"/>
      <c r="S2617" s="290"/>
      <c r="T2617" s="290"/>
      <c r="U2617" s="290"/>
      <c r="V2617" s="290"/>
      <c r="W2617" s="166"/>
      <c r="X2617" s="135"/>
      <c r="Y2617" s="418">
        <f t="shared" si="434"/>
        <v>0</v>
      </c>
      <c r="Z2617" s="291">
        <f t="shared" si="435"/>
        <v>0</v>
      </c>
      <c r="AA2617" s="163"/>
      <c r="AB2617" s="177" t="str">
        <f t="shared" si="436"/>
        <v/>
      </c>
      <c r="AC2617" s="283" t="str">
        <f t="shared" si="437"/>
        <v/>
      </c>
      <c r="AD2617" s="283" t="str">
        <f t="shared" si="438"/>
        <v/>
      </c>
      <c r="AE2617" s="163"/>
      <c r="AF2617" s="162"/>
      <c r="AP2617" s="581"/>
    </row>
    <row r="2618" spans="1:42" s="141" customFormat="1">
      <c r="A2618" s="134">
        <v>2609</v>
      </c>
      <c r="B2618" s="286"/>
      <c r="C2618" s="146">
        <f t="shared" si="431"/>
        <v>0</v>
      </c>
      <c r="D2618" s="146">
        <f t="shared" si="432"/>
        <v>1</v>
      </c>
      <c r="E2618" s="146">
        <f t="shared" si="433"/>
        <v>1900</v>
      </c>
      <c r="F2618" s="287"/>
      <c r="G2618" s="287"/>
      <c r="H2618" s="287"/>
      <c r="I2618" s="288"/>
      <c r="J2618" s="287"/>
      <c r="K2618" s="288"/>
      <c r="L2618" s="134"/>
      <c r="M2618" s="133"/>
      <c r="N2618" s="288"/>
      <c r="O2618" s="134"/>
      <c r="P2618" s="166"/>
      <c r="Q2618" s="289"/>
      <c r="R2618" s="165"/>
      <c r="S2618" s="290"/>
      <c r="T2618" s="290"/>
      <c r="U2618" s="290"/>
      <c r="V2618" s="290"/>
      <c r="W2618" s="166"/>
      <c r="X2618" s="135"/>
      <c r="Y2618" s="418">
        <f t="shared" si="434"/>
        <v>0</v>
      </c>
      <c r="Z2618" s="291">
        <f t="shared" si="435"/>
        <v>0</v>
      </c>
      <c r="AA2618" s="163"/>
      <c r="AB2618" s="177" t="str">
        <f t="shared" si="436"/>
        <v/>
      </c>
      <c r="AC2618" s="283" t="str">
        <f t="shared" si="437"/>
        <v/>
      </c>
      <c r="AD2618" s="283" t="str">
        <f t="shared" si="438"/>
        <v/>
      </c>
      <c r="AE2618" s="163"/>
      <c r="AF2618" s="162"/>
      <c r="AP2618" s="581"/>
    </row>
    <row r="2619" spans="1:42" s="141" customFormat="1">
      <c r="A2619" s="134">
        <v>2610</v>
      </c>
      <c r="B2619" s="286"/>
      <c r="C2619" s="146">
        <f t="shared" si="431"/>
        <v>0</v>
      </c>
      <c r="D2619" s="146">
        <f t="shared" si="432"/>
        <v>1</v>
      </c>
      <c r="E2619" s="146">
        <f t="shared" si="433"/>
        <v>1900</v>
      </c>
      <c r="F2619" s="287"/>
      <c r="G2619" s="287"/>
      <c r="H2619" s="287"/>
      <c r="I2619" s="288"/>
      <c r="J2619" s="287"/>
      <c r="K2619" s="288"/>
      <c r="L2619" s="134"/>
      <c r="M2619" s="133"/>
      <c r="N2619" s="288"/>
      <c r="O2619" s="134"/>
      <c r="P2619" s="166"/>
      <c r="Q2619" s="289"/>
      <c r="R2619" s="165"/>
      <c r="S2619" s="290"/>
      <c r="T2619" s="290"/>
      <c r="U2619" s="290"/>
      <c r="V2619" s="290"/>
      <c r="W2619" s="166"/>
      <c r="X2619" s="135"/>
      <c r="Y2619" s="418">
        <f t="shared" si="434"/>
        <v>0</v>
      </c>
      <c r="Z2619" s="291">
        <f t="shared" si="435"/>
        <v>0</v>
      </c>
      <c r="AA2619" s="163"/>
      <c r="AB2619" s="177" t="str">
        <f t="shared" si="436"/>
        <v/>
      </c>
      <c r="AC2619" s="283" t="str">
        <f t="shared" si="437"/>
        <v/>
      </c>
      <c r="AD2619" s="283" t="str">
        <f t="shared" si="438"/>
        <v/>
      </c>
      <c r="AE2619" s="163"/>
      <c r="AF2619" s="162"/>
      <c r="AP2619" s="581"/>
    </row>
    <row r="2620" spans="1:42" s="141" customFormat="1">
      <c r="A2620" s="134">
        <v>2611</v>
      </c>
      <c r="B2620" s="286"/>
      <c r="C2620" s="146">
        <f t="shared" si="431"/>
        <v>0</v>
      </c>
      <c r="D2620" s="146">
        <f t="shared" si="432"/>
        <v>1</v>
      </c>
      <c r="E2620" s="146">
        <f t="shared" si="433"/>
        <v>1900</v>
      </c>
      <c r="F2620" s="287"/>
      <c r="G2620" s="287"/>
      <c r="H2620" s="287"/>
      <c r="I2620" s="288"/>
      <c r="J2620" s="287"/>
      <c r="K2620" s="288"/>
      <c r="L2620" s="134"/>
      <c r="M2620" s="133"/>
      <c r="N2620" s="288"/>
      <c r="O2620" s="134"/>
      <c r="P2620" s="166"/>
      <c r="Q2620" s="289"/>
      <c r="R2620" s="165"/>
      <c r="S2620" s="290"/>
      <c r="T2620" s="290"/>
      <c r="U2620" s="290"/>
      <c r="V2620" s="290"/>
      <c r="W2620" s="166"/>
      <c r="X2620" s="135"/>
      <c r="Y2620" s="418">
        <f t="shared" si="434"/>
        <v>0</v>
      </c>
      <c r="Z2620" s="291">
        <f t="shared" si="435"/>
        <v>0</v>
      </c>
      <c r="AA2620" s="163"/>
      <c r="AB2620" s="177" t="str">
        <f t="shared" si="436"/>
        <v/>
      </c>
      <c r="AC2620" s="283" t="str">
        <f t="shared" si="437"/>
        <v/>
      </c>
      <c r="AD2620" s="283" t="str">
        <f t="shared" si="438"/>
        <v/>
      </c>
      <c r="AE2620" s="163"/>
      <c r="AF2620" s="162"/>
      <c r="AP2620" s="581"/>
    </row>
    <row r="2621" spans="1:42" s="141" customFormat="1">
      <c r="A2621" s="134">
        <v>2612</v>
      </c>
      <c r="B2621" s="286"/>
      <c r="C2621" s="146">
        <f t="shared" si="431"/>
        <v>0</v>
      </c>
      <c r="D2621" s="146">
        <f t="shared" si="432"/>
        <v>1</v>
      </c>
      <c r="E2621" s="146">
        <f t="shared" si="433"/>
        <v>1900</v>
      </c>
      <c r="F2621" s="287"/>
      <c r="G2621" s="287"/>
      <c r="H2621" s="287"/>
      <c r="I2621" s="288"/>
      <c r="J2621" s="287"/>
      <c r="K2621" s="288"/>
      <c r="L2621" s="134"/>
      <c r="M2621" s="133"/>
      <c r="N2621" s="288"/>
      <c r="O2621" s="134"/>
      <c r="P2621" s="166"/>
      <c r="Q2621" s="289"/>
      <c r="R2621" s="165"/>
      <c r="S2621" s="290"/>
      <c r="T2621" s="290"/>
      <c r="U2621" s="290"/>
      <c r="V2621" s="290"/>
      <c r="W2621" s="166"/>
      <c r="X2621" s="135"/>
      <c r="Y2621" s="418">
        <f t="shared" si="434"/>
        <v>0</v>
      </c>
      <c r="Z2621" s="291">
        <f t="shared" si="435"/>
        <v>0</v>
      </c>
      <c r="AA2621" s="163"/>
      <c r="AB2621" s="177" t="str">
        <f t="shared" si="436"/>
        <v/>
      </c>
      <c r="AC2621" s="283" t="str">
        <f t="shared" si="437"/>
        <v/>
      </c>
      <c r="AD2621" s="283" t="str">
        <f t="shared" si="438"/>
        <v/>
      </c>
      <c r="AE2621" s="163"/>
      <c r="AF2621" s="162"/>
      <c r="AP2621" s="581"/>
    </row>
    <row r="2622" spans="1:42" s="141" customFormat="1">
      <c r="A2622" s="134">
        <v>2613</v>
      </c>
      <c r="B2622" s="286"/>
      <c r="C2622" s="146">
        <f t="shared" si="431"/>
        <v>0</v>
      </c>
      <c r="D2622" s="146">
        <f t="shared" si="432"/>
        <v>1</v>
      </c>
      <c r="E2622" s="146">
        <f t="shared" si="433"/>
        <v>1900</v>
      </c>
      <c r="F2622" s="287"/>
      <c r="G2622" s="287"/>
      <c r="H2622" s="287"/>
      <c r="I2622" s="288"/>
      <c r="J2622" s="287"/>
      <c r="K2622" s="288"/>
      <c r="L2622" s="134"/>
      <c r="M2622" s="133"/>
      <c r="N2622" s="288"/>
      <c r="O2622" s="134"/>
      <c r="P2622" s="166"/>
      <c r="Q2622" s="289"/>
      <c r="R2622" s="165"/>
      <c r="S2622" s="290"/>
      <c r="T2622" s="290"/>
      <c r="U2622" s="290"/>
      <c r="V2622" s="290"/>
      <c r="W2622" s="166"/>
      <c r="X2622" s="135"/>
      <c r="Y2622" s="418">
        <f t="shared" si="434"/>
        <v>0</v>
      </c>
      <c r="Z2622" s="291">
        <f t="shared" si="435"/>
        <v>0</v>
      </c>
      <c r="AA2622" s="163"/>
      <c r="AB2622" s="177" t="str">
        <f t="shared" si="436"/>
        <v/>
      </c>
      <c r="AC2622" s="283" t="str">
        <f t="shared" si="437"/>
        <v/>
      </c>
      <c r="AD2622" s="283" t="str">
        <f t="shared" si="438"/>
        <v/>
      </c>
      <c r="AE2622" s="163"/>
      <c r="AF2622" s="162"/>
      <c r="AP2622" s="581"/>
    </row>
    <row r="2623" spans="1:42" s="141" customFormat="1">
      <c r="A2623" s="134">
        <v>2614</v>
      </c>
      <c r="B2623" s="286"/>
      <c r="C2623" s="146">
        <f t="shared" si="431"/>
        <v>0</v>
      </c>
      <c r="D2623" s="146">
        <f t="shared" si="432"/>
        <v>1</v>
      </c>
      <c r="E2623" s="146">
        <f t="shared" si="433"/>
        <v>1900</v>
      </c>
      <c r="F2623" s="287"/>
      <c r="G2623" s="287"/>
      <c r="H2623" s="287"/>
      <c r="I2623" s="288"/>
      <c r="J2623" s="287"/>
      <c r="K2623" s="288"/>
      <c r="L2623" s="134"/>
      <c r="M2623" s="133"/>
      <c r="N2623" s="288"/>
      <c r="O2623" s="134"/>
      <c r="P2623" s="166"/>
      <c r="Q2623" s="289"/>
      <c r="R2623" s="165"/>
      <c r="S2623" s="290"/>
      <c r="T2623" s="290"/>
      <c r="U2623" s="290"/>
      <c r="V2623" s="290"/>
      <c r="W2623" s="166"/>
      <c r="X2623" s="135"/>
      <c r="Y2623" s="418">
        <f t="shared" si="434"/>
        <v>0</v>
      </c>
      <c r="Z2623" s="291">
        <f t="shared" si="435"/>
        <v>0</v>
      </c>
      <c r="AA2623" s="163"/>
      <c r="AB2623" s="177" t="str">
        <f t="shared" si="436"/>
        <v/>
      </c>
      <c r="AC2623" s="283" t="str">
        <f t="shared" si="437"/>
        <v/>
      </c>
      <c r="AD2623" s="283" t="str">
        <f t="shared" si="438"/>
        <v/>
      </c>
      <c r="AE2623" s="163"/>
      <c r="AF2623" s="162"/>
      <c r="AP2623" s="581"/>
    </row>
    <row r="2624" spans="1:42" s="141" customFormat="1">
      <c r="A2624" s="134">
        <v>2615</v>
      </c>
      <c r="B2624" s="286"/>
      <c r="C2624" s="146">
        <f t="shared" si="431"/>
        <v>0</v>
      </c>
      <c r="D2624" s="146">
        <f t="shared" si="432"/>
        <v>1</v>
      </c>
      <c r="E2624" s="146">
        <f t="shared" si="433"/>
        <v>1900</v>
      </c>
      <c r="F2624" s="287"/>
      <c r="G2624" s="287"/>
      <c r="H2624" s="287"/>
      <c r="I2624" s="288"/>
      <c r="J2624" s="287"/>
      <c r="K2624" s="288"/>
      <c r="L2624" s="134"/>
      <c r="M2624" s="133"/>
      <c r="N2624" s="288"/>
      <c r="O2624" s="134"/>
      <c r="P2624" s="166"/>
      <c r="Q2624" s="289"/>
      <c r="R2624" s="165"/>
      <c r="S2624" s="290"/>
      <c r="T2624" s="290"/>
      <c r="U2624" s="290"/>
      <c r="V2624" s="290"/>
      <c r="W2624" s="166"/>
      <c r="X2624" s="135"/>
      <c r="Y2624" s="418">
        <f t="shared" si="434"/>
        <v>0</v>
      </c>
      <c r="Z2624" s="291">
        <f t="shared" si="435"/>
        <v>0</v>
      </c>
      <c r="AA2624" s="163"/>
      <c r="AB2624" s="177" t="str">
        <f t="shared" si="436"/>
        <v/>
      </c>
      <c r="AC2624" s="283" t="str">
        <f t="shared" si="437"/>
        <v/>
      </c>
      <c r="AD2624" s="283" t="str">
        <f t="shared" si="438"/>
        <v/>
      </c>
      <c r="AE2624" s="163"/>
      <c r="AF2624" s="162"/>
      <c r="AP2624" s="581"/>
    </row>
    <row r="2625" spans="1:42" s="141" customFormat="1">
      <c r="A2625" s="134">
        <v>2616</v>
      </c>
      <c r="B2625" s="286"/>
      <c r="C2625" s="146">
        <f t="shared" si="431"/>
        <v>0</v>
      </c>
      <c r="D2625" s="146">
        <f t="shared" si="432"/>
        <v>1</v>
      </c>
      <c r="E2625" s="146">
        <f t="shared" si="433"/>
        <v>1900</v>
      </c>
      <c r="F2625" s="287"/>
      <c r="G2625" s="287"/>
      <c r="H2625" s="287"/>
      <c r="I2625" s="288"/>
      <c r="J2625" s="287"/>
      <c r="K2625" s="288"/>
      <c r="L2625" s="134"/>
      <c r="M2625" s="133"/>
      <c r="N2625" s="288"/>
      <c r="O2625" s="134"/>
      <c r="P2625" s="166"/>
      <c r="Q2625" s="289"/>
      <c r="R2625" s="165"/>
      <c r="S2625" s="290"/>
      <c r="T2625" s="290"/>
      <c r="U2625" s="290"/>
      <c r="V2625" s="290"/>
      <c r="W2625" s="166"/>
      <c r="X2625" s="135"/>
      <c r="Y2625" s="418">
        <f t="shared" si="434"/>
        <v>0</v>
      </c>
      <c r="Z2625" s="291">
        <f t="shared" si="435"/>
        <v>0</v>
      </c>
      <c r="AA2625" s="163"/>
      <c r="AB2625" s="177" t="str">
        <f t="shared" si="436"/>
        <v/>
      </c>
      <c r="AC2625" s="283" t="str">
        <f t="shared" si="437"/>
        <v/>
      </c>
      <c r="AD2625" s="283" t="str">
        <f t="shared" si="438"/>
        <v/>
      </c>
      <c r="AE2625" s="163"/>
      <c r="AF2625" s="162"/>
      <c r="AP2625" s="581"/>
    </row>
    <row r="2626" spans="1:42" s="141" customFormat="1">
      <c r="A2626" s="134">
        <v>2617</v>
      </c>
      <c r="B2626" s="286"/>
      <c r="C2626" s="146">
        <f t="shared" si="431"/>
        <v>0</v>
      </c>
      <c r="D2626" s="146">
        <f t="shared" si="432"/>
        <v>1</v>
      </c>
      <c r="E2626" s="146">
        <f t="shared" si="433"/>
        <v>1900</v>
      </c>
      <c r="F2626" s="287"/>
      <c r="G2626" s="287"/>
      <c r="H2626" s="287"/>
      <c r="I2626" s="288"/>
      <c r="J2626" s="287"/>
      <c r="K2626" s="288"/>
      <c r="L2626" s="134"/>
      <c r="M2626" s="133"/>
      <c r="N2626" s="288"/>
      <c r="O2626" s="134"/>
      <c r="P2626" s="166"/>
      <c r="Q2626" s="289"/>
      <c r="R2626" s="165"/>
      <c r="S2626" s="290"/>
      <c r="T2626" s="290"/>
      <c r="U2626" s="290"/>
      <c r="V2626" s="290"/>
      <c r="W2626" s="166"/>
      <c r="X2626" s="135"/>
      <c r="Y2626" s="418">
        <f t="shared" si="434"/>
        <v>0</v>
      </c>
      <c r="Z2626" s="291">
        <f t="shared" si="435"/>
        <v>0</v>
      </c>
      <c r="AA2626" s="163"/>
      <c r="AB2626" s="177" t="str">
        <f t="shared" si="436"/>
        <v/>
      </c>
      <c r="AC2626" s="283" t="str">
        <f t="shared" si="437"/>
        <v/>
      </c>
      <c r="AD2626" s="283" t="str">
        <f t="shared" si="438"/>
        <v/>
      </c>
      <c r="AE2626" s="163"/>
      <c r="AF2626" s="162"/>
      <c r="AP2626" s="581"/>
    </row>
    <row r="2627" spans="1:42" s="141" customFormat="1">
      <c r="A2627" s="134">
        <v>2618</v>
      </c>
      <c r="B2627" s="286"/>
      <c r="C2627" s="146">
        <f t="shared" si="431"/>
        <v>0</v>
      </c>
      <c r="D2627" s="146">
        <f t="shared" si="432"/>
        <v>1</v>
      </c>
      <c r="E2627" s="146">
        <f t="shared" si="433"/>
        <v>1900</v>
      </c>
      <c r="F2627" s="287"/>
      <c r="G2627" s="287"/>
      <c r="H2627" s="287"/>
      <c r="I2627" s="288"/>
      <c r="J2627" s="287"/>
      <c r="K2627" s="288"/>
      <c r="L2627" s="134"/>
      <c r="M2627" s="133"/>
      <c r="N2627" s="288"/>
      <c r="O2627" s="134"/>
      <c r="P2627" s="166"/>
      <c r="Q2627" s="289"/>
      <c r="R2627" s="165"/>
      <c r="S2627" s="290"/>
      <c r="T2627" s="290"/>
      <c r="U2627" s="290"/>
      <c r="V2627" s="290"/>
      <c r="W2627" s="166"/>
      <c r="X2627" s="135"/>
      <c r="Y2627" s="418">
        <f t="shared" si="434"/>
        <v>0</v>
      </c>
      <c r="Z2627" s="291">
        <f t="shared" si="435"/>
        <v>0</v>
      </c>
      <c r="AA2627" s="163"/>
      <c r="AB2627" s="177" t="str">
        <f t="shared" si="436"/>
        <v/>
      </c>
      <c r="AC2627" s="283" t="str">
        <f t="shared" si="437"/>
        <v/>
      </c>
      <c r="AD2627" s="283" t="str">
        <f t="shared" si="438"/>
        <v/>
      </c>
      <c r="AE2627" s="163"/>
      <c r="AF2627" s="162"/>
      <c r="AP2627" s="581"/>
    </row>
    <row r="2628" spans="1:42" s="141" customFormat="1">
      <c r="A2628" s="134">
        <v>2619</v>
      </c>
      <c r="B2628" s="286"/>
      <c r="C2628" s="146">
        <f t="shared" si="431"/>
        <v>0</v>
      </c>
      <c r="D2628" s="146">
        <f t="shared" si="432"/>
        <v>1</v>
      </c>
      <c r="E2628" s="146">
        <f t="shared" si="433"/>
        <v>1900</v>
      </c>
      <c r="F2628" s="287"/>
      <c r="G2628" s="287"/>
      <c r="H2628" s="287"/>
      <c r="I2628" s="288"/>
      <c r="J2628" s="287"/>
      <c r="K2628" s="288"/>
      <c r="L2628" s="134"/>
      <c r="M2628" s="133"/>
      <c r="N2628" s="288"/>
      <c r="O2628" s="134"/>
      <c r="P2628" s="166"/>
      <c r="Q2628" s="289"/>
      <c r="R2628" s="165"/>
      <c r="S2628" s="290"/>
      <c r="T2628" s="290"/>
      <c r="U2628" s="290"/>
      <c r="V2628" s="290"/>
      <c r="W2628" s="166"/>
      <c r="X2628" s="135"/>
      <c r="Y2628" s="418">
        <f t="shared" si="434"/>
        <v>0</v>
      </c>
      <c r="Z2628" s="291">
        <f t="shared" si="435"/>
        <v>0</v>
      </c>
      <c r="AA2628" s="163"/>
      <c r="AB2628" s="177" t="str">
        <f t="shared" si="436"/>
        <v/>
      </c>
      <c r="AC2628" s="283" t="str">
        <f t="shared" si="437"/>
        <v/>
      </c>
      <c r="AD2628" s="283" t="str">
        <f t="shared" si="438"/>
        <v/>
      </c>
      <c r="AE2628" s="163"/>
      <c r="AF2628" s="162"/>
      <c r="AP2628" s="581"/>
    </row>
    <row r="2629" spans="1:42" s="141" customFormat="1">
      <c r="A2629" s="134">
        <v>2620</v>
      </c>
      <c r="B2629" s="286"/>
      <c r="C2629" s="146">
        <f t="shared" si="431"/>
        <v>0</v>
      </c>
      <c r="D2629" s="146">
        <f t="shared" si="432"/>
        <v>1</v>
      </c>
      <c r="E2629" s="146">
        <f t="shared" si="433"/>
        <v>1900</v>
      </c>
      <c r="F2629" s="287"/>
      <c r="G2629" s="287"/>
      <c r="H2629" s="287"/>
      <c r="I2629" s="288"/>
      <c r="J2629" s="287"/>
      <c r="K2629" s="288"/>
      <c r="L2629" s="134"/>
      <c r="M2629" s="133"/>
      <c r="N2629" s="288"/>
      <c r="O2629" s="134"/>
      <c r="P2629" s="166"/>
      <c r="Q2629" s="289"/>
      <c r="R2629" s="165"/>
      <c r="S2629" s="290"/>
      <c r="T2629" s="290"/>
      <c r="U2629" s="290"/>
      <c r="V2629" s="290"/>
      <c r="W2629" s="166"/>
      <c r="X2629" s="135"/>
      <c r="Y2629" s="418">
        <f t="shared" si="434"/>
        <v>0</v>
      </c>
      <c r="Z2629" s="291">
        <f t="shared" si="435"/>
        <v>0</v>
      </c>
      <c r="AA2629" s="163"/>
      <c r="AB2629" s="177" t="str">
        <f t="shared" si="436"/>
        <v/>
      </c>
      <c r="AC2629" s="283" t="str">
        <f t="shared" si="437"/>
        <v/>
      </c>
      <c r="AD2629" s="283" t="str">
        <f t="shared" si="438"/>
        <v/>
      </c>
      <c r="AE2629" s="163"/>
      <c r="AF2629" s="162"/>
      <c r="AP2629" s="581"/>
    </row>
    <row r="2630" spans="1:42" s="141" customFormat="1">
      <c r="A2630" s="134">
        <v>2621</v>
      </c>
      <c r="B2630" s="286"/>
      <c r="C2630" s="146">
        <f t="shared" si="431"/>
        <v>0</v>
      </c>
      <c r="D2630" s="146">
        <f t="shared" si="432"/>
        <v>1</v>
      </c>
      <c r="E2630" s="146">
        <f t="shared" si="433"/>
        <v>1900</v>
      </c>
      <c r="F2630" s="287"/>
      <c r="G2630" s="287"/>
      <c r="H2630" s="287"/>
      <c r="I2630" s="288"/>
      <c r="J2630" s="287"/>
      <c r="K2630" s="288"/>
      <c r="L2630" s="134"/>
      <c r="M2630" s="133"/>
      <c r="N2630" s="288"/>
      <c r="O2630" s="134"/>
      <c r="P2630" s="166"/>
      <c r="Q2630" s="289"/>
      <c r="R2630" s="165"/>
      <c r="S2630" s="290"/>
      <c r="T2630" s="290"/>
      <c r="U2630" s="290"/>
      <c r="V2630" s="290"/>
      <c r="W2630" s="166"/>
      <c r="X2630" s="135"/>
      <c r="Y2630" s="418">
        <f t="shared" si="434"/>
        <v>0</v>
      </c>
      <c r="Z2630" s="291">
        <f t="shared" si="435"/>
        <v>0</v>
      </c>
      <c r="AA2630" s="163"/>
      <c r="AB2630" s="177" t="str">
        <f t="shared" si="436"/>
        <v/>
      </c>
      <c r="AC2630" s="283" t="str">
        <f t="shared" si="437"/>
        <v/>
      </c>
      <c r="AD2630" s="283" t="str">
        <f t="shared" si="438"/>
        <v/>
      </c>
      <c r="AE2630" s="163"/>
      <c r="AF2630" s="162"/>
      <c r="AP2630" s="581"/>
    </row>
    <row r="2631" spans="1:42" s="141" customFormat="1">
      <c r="A2631" s="134">
        <v>2622</v>
      </c>
      <c r="B2631" s="286"/>
      <c r="C2631" s="146">
        <f t="shared" si="431"/>
        <v>0</v>
      </c>
      <c r="D2631" s="146">
        <f t="shared" si="432"/>
        <v>1</v>
      </c>
      <c r="E2631" s="146">
        <f t="shared" si="433"/>
        <v>1900</v>
      </c>
      <c r="F2631" s="287"/>
      <c r="G2631" s="287"/>
      <c r="H2631" s="287"/>
      <c r="I2631" s="288"/>
      <c r="J2631" s="287"/>
      <c r="K2631" s="288"/>
      <c r="L2631" s="134"/>
      <c r="M2631" s="133"/>
      <c r="N2631" s="288"/>
      <c r="O2631" s="134"/>
      <c r="P2631" s="166"/>
      <c r="Q2631" s="289"/>
      <c r="R2631" s="165"/>
      <c r="S2631" s="290"/>
      <c r="T2631" s="290"/>
      <c r="U2631" s="290"/>
      <c r="V2631" s="290"/>
      <c r="W2631" s="166"/>
      <c r="X2631" s="135"/>
      <c r="Y2631" s="418">
        <f t="shared" si="434"/>
        <v>0</v>
      </c>
      <c r="Z2631" s="291">
        <f t="shared" si="435"/>
        <v>0</v>
      </c>
      <c r="AA2631" s="163"/>
      <c r="AB2631" s="177" t="str">
        <f t="shared" si="436"/>
        <v/>
      </c>
      <c r="AC2631" s="283" t="str">
        <f t="shared" si="437"/>
        <v/>
      </c>
      <c r="AD2631" s="283" t="str">
        <f t="shared" si="438"/>
        <v/>
      </c>
      <c r="AE2631" s="163"/>
      <c r="AF2631" s="162"/>
      <c r="AP2631" s="581"/>
    </row>
    <row r="2632" spans="1:42" s="141" customFormat="1">
      <c r="A2632" s="134">
        <v>2623</v>
      </c>
      <c r="B2632" s="286"/>
      <c r="C2632" s="146">
        <f t="shared" si="431"/>
        <v>0</v>
      </c>
      <c r="D2632" s="146">
        <f t="shared" si="432"/>
        <v>1</v>
      </c>
      <c r="E2632" s="146">
        <f t="shared" si="433"/>
        <v>1900</v>
      </c>
      <c r="F2632" s="287"/>
      <c r="G2632" s="287"/>
      <c r="H2632" s="287"/>
      <c r="I2632" s="288"/>
      <c r="J2632" s="287"/>
      <c r="K2632" s="288"/>
      <c r="L2632" s="134"/>
      <c r="M2632" s="133"/>
      <c r="N2632" s="288"/>
      <c r="O2632" s="134"/>
      <c r="P2632" s="166"/>
      <c r="Q2632" s="289"/>
      <c r="R2632" s="165"/>
      <c r="S2632" s="290"/>
      <c r="T2632" s="290"/>
      <c r="U2632" s="290"/>
      <c r="V2632" s="290"/>
      <c r="W2632" s="166"/>
      <c r="X2632" s="135"/>
      <c r="Y2632" s="418">
        <f t="shared" si="434"/>
        <v>0</v>
      </c>
      <c r="Z2632" s="291">
        <f t="shared" si="435"/>
        <v>0</v>
      </c>
      <c r="AA2632" s="163"/>
      <c r="AB2632" s="177" t="str">
        <f t="shared" si="436"/>
        <v/>
      </c>
      <c r="AC2632" s="283" t="str">
        <f t="shared" si="437"/>
        <v/>
      </c>
      <c r="AD2632" s="283" t="str">
        <f t="shared" si="438"/>
        <v/>
      </c>
      <c r="AE2632" s="163"/>
      <c r="AF2632" s="162"/>
      <c r="AP2632" s="581"/>
    </row>
    <row r="2633" spans="1:42" s="141" customFormat="1">
      <c r="A2633" s="134">
        <v>2624</v>
      </c>
      <c r="B2633" s="286"/>
      <c r="C2633" s="146">
        <f t="shared" si="431"/>
        <v>0</v>
      </c>
      <c r="D2633" s="146">
        <f t="shared" si="432"/>
        <v>1</v>
      </c>
      <c r="E2633" s="146">
        <f t="shared" si="433"/>
        <v>1900</v>
      </c>
      <c r="F2633" s="287"/>
      <c r="G2633" s="287"/>
      <c r="H2633" s="287"/>
      <c r="I2633" s="288"/>
      <c r="J2633" s="287"/>
      <c r="K2633" s="288"/>
      <c r="L2633" s="134"/>
      <c r="M2633" s="133"/>
      <c r="N2633" s="288"/>
      <c r="O2633" s="134"/>
      <c r="P2633" s="166"/>
      <c r="Q2633" s="289"/>
      <c r="R2633" s="165"/>
      <c r="S2633" s="290"/>
      <c r="T2633" s="290"/>
      <c r="U2633" s="290"/>
      <c r="V2633" s="290"/>
      <c r="W2633" s="166"/>
      <c r="X2633" s="135"/>
      <c r="Y2633" s="418">
        <f t="shared" si="434"/>
        <v>0</v>
      </c>
      <c r="Z2633" s="291">
        <f t="shared" si="435"/>
        <v>0</v>
      </c>
      <c r="AA2633" s="163"/>
      <c r="AB2633" s="177" t="str">
        <f t="shared" si="436"/>
        <v/>
      </c>
      <c r="AC2633" s="283" t="str">
        <f t="shared" si="437"/>
        <v/>
      </c>
      <c r="AD2633" s="283" t="str">
        <f t="shared" si="438"/>
        <v/>
      </c>
      <c r="AE2633" s="163"/>
      <c r="AF2633" s="162"/>
      <c r="AP2633" s="581"/>
    </row>
    <row r="2634" spans="1:42" s="141" customFormat="1">
      <c r="A2634" s="134">
        <v>2625</v>
      </c>
      <c r="B2634" s="286"/>
      <c r="C2634" s="146">
        <f t="shared" si="431"/>
        <v>0</v>
      </c>
      <c r="D2634" s="146">
        <f t="shared" si="432"/>
        <v>1</v>
      </c>
      <c r="E2634" s="146">
        <f t="shared" si="433"/>
        <v>1900</v>
      </c>
      <c r="F2634" s="287"/>
      <c r="G2634" s="287"/>
      <c r="H2634" s="287"/>
      <c r="I2634" s="288"/>
      <c r="J2634" s="287"/>
      <c r="K2634" s="288"/>
      <c r="L2634" s="134"/>
      <c r="M2634" s="133"/>
      <c r="N2634" s="288"/>
      <c r="O2634" s="134"/>
      <c r="P2634" s="166"/>
      <c r="Q2634" s="289"/>
      <c r="R2634" s="165"/>
      <c r="S2634" s="290"/>
      <c r="T2634" s="290"/>
      <c r="U2634" s="290"/>
      <c r="V2634" s="290"/>
      <c r="W2634" s="166"/>
      <c r="X2634" s="135"/>
      <c r="Y2634" s="418">
        <f t="shared" si="434"/>
        <v>0</v>
      </c>
      <c r="Z2634" s="291">
        <f t="shared" si="435"/>
        <v>0</v>
      </c>
      <c r="AA2634" s="163"/>
      <c r="AB2634" s="177" t="str">
        <f t="shared" si="436"/>
        <v/>
      </c>
      <c r="AC2634" s="283" t="str">
        <f t="shared" si="437"/>
        <v/>
      </c>
      <c r="AD2634" s="283" t="str">
        <f t="shared" si="438"/>
        <v/>
      </c>
      <c r="AE2634" s="163"/>
      <c r="AF2634" s="162"/>
      <c r="AP2634" s="581"/>
    </row>
    <row r="2635" spans="1:42" s="141" customFormat="1">
      <c r="A2635" s="134">
        <v>2626</v>
      </c>
      <c r="B2635" s="286"/>
      <c r="C2635" s="146">
        <f t="shared" ref="C2635:C2698" si="439">DAY(B2635)</f>
        <v>0</v>
      </c>
      <c r="D2635" s="146">
        <f t="shared" ref="D2635:D2698" si="440">MONTH(B2635)</f>
        <v>1</v>
      </c>
      <c r="E2635" s="146">
        <f t="shared" ref="E2635:E2698" si="441">YEAR(B2635)</f>
        <v>1900</v>
      </c>
      <c r="F2635" s="287"/>
      <c r="G2635" s="287"/>
      <c r="H2635" s="287"/>
      <c r="I2635" s="288"/>
      <c r="J2635" s="287"/>
      <c r="K2635" s="288"/>
      <c r="L2635" s="134"/>
      <c r="M2635" s="133"/>
      <c r="N2635" s="288"/>
      <c r="O2635" s="134"/>
      <c r="P2635" s="166"/>
      <c r="Q2635" s="289"/>
      <c r="R2635" s="165"/>
      <c r="S2635" s="290"/>
      <c r="T2635" s="290"/>
      <c r="U2635" s="290"/>
      <c r="V2635" s="290"/>
      <c r="W2635" s="166"/>
      <c r="X2635" s="135"/>
      <c r="Y2635" s="418">
        <f t="shared" ref="Y2635:Y2698" si="442">X2635*U2635</f>
        <v>0</v>
      </c>
      <c r="Z2635" s="291">
        <f t="shared" ref="Z2635:Z2698" si="443">Y2635*1.1</f>
        <v>0</v>
      </c>
      <c r="AA2635" s="163"/>
      <c r="AB2635" s="177" t="str">
        <f t="shared" ref="AB2635:AB2698" si="444">IF(S2635="","",IF(S2635-U2635=0,"Full","No"))</f>
        <v/>
      </c>
      <c r="AC2635" s="283" t="str">
        <f t="shared" ref="AC2635:AC2698" si="445">IF(AND(S2635&gt;U2635,V2635=0),"Lost",IF(AND(S2635&gt;U2635,V2635&lt;(S2635-U2635)),"Lost",""))</f>
        <v/>
      </c>
      <c r="AD2635" s="283" t="str">
        <f t="shared" ref="AD2635:AD2698" si="446">IF(AND(S2635&gt;U2635,V2635=0),S2635-U2635,IF(AND(S2635&gt;U2635,V2635&lt;(S2635-U2635)),S2635-(U2635+V2635),""))</f>
        <v/>
      </c>
      <c r="AE2635" s="163"/>
      <c r="AF2635" s="162"/>
      <c r="AP2635" s="581"/>
    </row>
    <row r="2636" spans="1:42" s="141" customFormat="1">
      <c r="A2636" s="134">
        <v>2627</v>
      </c>
      <c r="B2636" s="286"/>
      <c r="C2636" s="146">
        <f t="shared" si="439"/>
        <v>0</v>
      </c>
      <c r="D2636" s="146">
        <f t="shared" si="440"/>
        <v>1</v>
      </c>
      <c r="E2636" s="146">
        <f t="shared" si="441"/>
        <v>1900</v>
      </c>
      <c r="F2636" s="287"/>
      <c r="G2636" s="287"/>
      <c r="H2636" s="287"/>
      <c r="I2636" s="288"/>
      <c r="J2636" s="287"/>
      <c r="K2636" s="288"/>
      <c r="L2636" s="134"/>
      <c r="M2636" s="133"/>
      <c r="N2636" s="288"/>
      <c r="O2636" s="134"/>
      <c r="P2636" s="166"/>
      <c r="Q2636" s="289"/>
      <c r="R2636" s="165"/>
      <c r="S2636" s="290"/>
      <c r="T2636" s="290"/>
      <c r="U2636" s="290"/>
      <c r="V2636" s="290"/>
      <c r="W2636" s="166"/>
      <c r="X2636" s="135"/>
      <c r="Y2636" s="418">
        <f t="shared" si="442"/>
        <v>0</v>
      </c>
      <c r="Z2636" s="291">
        <f t="shared" si="443"/>
        <v>0</v>
      </c>
      <c r="AA2636" s="163"/>
      <c r="AB2636" s="177" t="str">
        <f t="shared" si="444"/>
        <v/>
      </c>
      <c r="AC2636" s="283" t="str">
        <f t="shared" si="445"/>
        <v/>
      </c>
      <c r="AD2636" s="283" t="str">
        <f t="shared" si="446"/>
        <v/>
      </c>
      <c r="AE2636" s="163"/>
      <c r="AF2636" s="162"/>
      <c r="AP2636" s="581"/>
    </row>
    <row r="2637" spans="1:42" s="141" customFormat="1">
      <c r="A2637" s="134">
        <v>2628</v>
      </c>
      <c r="B2637" s="286"/>
      <c r="C2637" s="146">
        <f t="shared" si="439"/>
        <v>0</v>
      </c>
      <c r="D2637" s="146">
        <f t="shared" si="440"/>
        <v>1</v>
      </c>
      <c r="E2637" s="146">
        <f t="shared" si="441"/>
        <v>1900</v>
      </c>
      <c r="F2637" s="287"/>
      <c r="G2637" s="287"/>
      <c r="H2637" s="287"/>
      <c r="I2637" s="288"/>
      <c r="J2637" s="287"/>
      <c r="K2637" s="288"/>
      <c r="L2637" s="134"/>
      <c r="M2637" s="133"/>
      <c r="N2637" s="288"/>
      <c r="O2637" s="134"/>
      <c r="P2637" s="166"/>
      <c r="Q2637" s="289"/>
      <c r="R2637" s="165"/>
      <c r="S2637" s="290"/>
      <c r="T2637" s="290"/>
      <c r="U2637" s="290"/>
      <c r="V2637" s="290"/>
      <c r="W2637" s="166"/>
      <c r="X2637" s="135"/>
      <c r="Y2637" s="418">
        <f t="shared" si="442"/>
        <v>0</v>
      </c>
      <c r="Z2637" s="291">
        <f t="shared" si="443"/>
        <v>0</v>
      </c>
      <c r="AA2637" s="163"/>
      <c r="AB2637" s="177" t="str">
        <f t="shared" si="444"/>
        <v/>
      </c>
      <c r="AC2637" s="283" t="str">
        <f t="shared" si="445"/>
        <v/>
      </c>
      <c r="AD2637" s="283" t="str">
        <f t="shared" si="446"/>
        <v/>
      </c>
      <c r="AE2637" s="163"/>
      <c r="AF2637" s="162"/>
      <c r="AP2637" s="581"/>
    </row>
    <row r="2638" spans="1:42" s="141" customFormat="1">
      <c r="A2638" s="134">
        <v>2629</v>
      </c>
      <c r="B2638" s="286"/>
      <c r="C2638" s="146">
        <f t="shared" si="439"/>
        <v>0</v>
      </c>
      <c r="D2638" s="146">
        <f t="shared" si="440"/>
        <v>1</v>
      </c>
      <c r="E2638" s="146">
        <f t="shared" si="441"/>
        <v>1900</v>
      </c>
      <c r="F2638" s="287"/>
      <c r="G2638" s="287"/>
      <c r="H2638" s="287"/>
      <c r="I2638" s="288"/>
      <c r="J2638" s="287"/>
      <c r="K2638" s="288"/>
      <c r="L2638" s="134"/>
      <c r="M2638" s="133"/>
      <c r="N2638" s="288"/>
      <c r="O2638" s="134"/>
      <c r="P2638" s="166"/>
      <c r="Q2638" s="289"/>
      <c r="R2638" s="165"/>
      <c r="S2638" s="290"/>
      <c r="T2638" s="290"/>
      <c r="U2638" s="290"/>
      <c r="V2638" s="290"/>
      <c r="W2638" s="166"/>
      <c r="X2638" s="135"/>
      <c r="Y2638" s="418">
        <f t="shared" si="442"/>
        <v>0</v>
      </c>
      <c r="Z2638" s="291">
        <f t="shared" si="443"/>
        <v>0</v>
      </c>
      <c r="AA2638" s="163"/>
      <c r="AB2638" s="177" t="str">
        <f t="shared" si="444"/>
        <v/>
      </c>
      <c r="AC2638" s="283" t="str">
        <f t="shared" si="445"/>
        <v/>
      </c>
      <c r="AD2638" s="283" t="str">
        <f t="shared" si="446"/>
        <v/>
      </c>
      <c r="AE2638" s="163"/>
      <c r="AF2638" s="162"/>
      <c r="AP2638" s="581"/>
    </row>
    <row r="2639" spans="1:42" s="141" customFormat="1">
      <c r="A2639" s="134">
        <v>2630</v>
      </c>
      <c r="B2639" s="286"/>
      <c r="C2639" s="146">
        <f t="shared" si="439"/>
        <v>0</v>
      </c>
      <c r="D2639" s="146">
        <f t="shared" si="440"/>
        <v>1</v>
      </c>
      <c r="E2639" s="146">
        <f t="shared" si="441"/>
        <v>1900</v>
      </c>
      <c r="F2639" s="287"/>
      <c r="G2639" s="287"/>
      <c r="H2639" s="287"/>
      <c r="I2639" s="288"/>
      <c r="J2639" s="287"/>
      <c r="K2639" s="288"/>
      <c r="L2639" s="134"/>
      <c r="M2639" s="133"/>
      <c r="N2639" s="288"/>
      <c r="O2639" s="134"/>
      <c r="P2639" s="166"/>
      <c r="Q2639" s="289"/>
      <c r="R2639" s="165"/>
      <c r="S2639" s="290"/>
      <c r="T2639" s="290"/>
      <c r="U2639" s="290"/>
      <c r="V2639" s="290"/>
      <c r="W2639" s="166"/>
      <c r="X2639" s="135"/>
      <c r="Y2639" s="418">
        <f t="shared" si="442"/>
        <v>0</v>
      </c>
      <c r="Z2639" s="291">
        <f t="shared" si="443"/>
        <v>0</v>
      </c>
      <c r="AA2639" s="163"/>
      <c r="AB2639" s="177" t="str">
        <f t="shared" si="444"/>
        <v/>
      </c>
      <c r="AC2639" s="283" t="str">
        <f t="shared" si="445"/>
        <v/>
      </c>
      <c r="AD2639" s="283" t="str">
        <f t="shared" si="446"/>
        <v/>
      </c>
      <c r="AE2639" s="163"/>
      <c r="AF2639" s="162"/>
      <c r="AP2639" s="581"/>
    </row>
    <row r="2640" spans="1:42" s="141" customFormat="1">
      <c r="A2640" s="134">
        <v>2631</v>
      </c>
      <c r="B2640" s="286"/>
      <c r="C2640" s="146">
        <f t="shared" si="439"/>
        <v>0</v>
      </c>
      <c r="D2640" s="146">
        <f t="shared" si="440"/>
        <v>1</v>
      </c>
      <c r="E2640" s="146">
        <f t="shared" si="441"/>
        <v>1900</v>
      </c>
      <c r="F2640" s="287"/>
      <c r="G2640" s="287"/>
      <c r="H2640" s="287"/>
      <c r="I2640" s="288"/>
      <c r="J2640" s="287"/>
      <c r="K2640" s="288"/>
      <c r="L2640" s="134"/>
      <c r="M2640" s="133"/>
      <c r="N2640" s="288"/>
      <c r="O2640" s="134"/>
      <c r="P2640" s="166"/>
      <c r="Q2640" s="289"/>
      <c r="R2640" s="165"/>
      <c r="S2640" s="290"/>
      <c r="T2640" s="290"/>
      <c r="U2640" s="290"/>
      <c r="V2640" s="290"/>
      <c r="W2640" s="166"/>
      <c r="X2640" s="135"/>
      <c r="Y2640" s="418">
        <f t="shared" si="442"/>
        <v>0</v>
      </c>
      <c r="Z2640" s="291">
        <f t="shared" si="443"/>
        <v>0</v>
      </c>
      <c r="AA2640" s="163"/>
      <c r="AB2640" s="177" t="str">
        <f t="shared" si="444"/>
        <v/>
      </c>
      <c r="AC2640" s="283" t="str">
        <f t="shared" si="445"/>
        <v/>
      </c>
      <c r="AD2640" s="283" t="str">
        <f t="shared" si="446"/>
        <v/>
      </c>
      <c r="AE2640" s="163"/>
      <c r="AF2640" s="162"/>
      <c r="AP2640" s="581"/>
    </row>
    <row r="2641" spans="1:42" s="141" customFormat="1">
      <c r="A2641" s="134">
        <v>2632</v>
      </c>
      <c r="B2641" s="286"/>
      <c r="C2641" s="146">
        <f t="shared" si="439"/>
        <v>0</v>
      </c>
      <c r="D2641" s="146">
        <f t="shared" si="440"/>
        <v>1</v>
      </c>
      <c r="E2641" s="146">
        <f t="shared" si="441"/>
        <v>1900</v>
      </c>
      <c r="F2641" s="287"/>
      <c r="G2641" s="287"/>
      <c r="H2641" s="287"/>
      <c r="I2641" s="288"/>
      <c r="J2641" s="287"/>
      <c r="K2641" s="288"/>
      <c r="L2641" s="134"/>
      <c r="M2641" s="133"/>
      <c r="N2641" s="288"/>
      <c r="O2641" s="134"/>
      <c r="P2641" s="166"/>
      <c r="Q2641" s="289"/>
      <c r="R2641" s="165"/>
      <c r="S2641" s="290"/>
      <c r="T2641" s="290"/>
      <c r="U2641" s="290"/>
      <c r="V2641" s="290"/>
      <c r="W2641" s="166"/>
      <c r="X2641" s="135"/>
      <c r="Y2641" s="418">
        <f t="shared" si="442"/>
        <v>0</v>
      </c>
      <c r="Z2641" s="291">
        <f t="shared" si="443"/>
        <v>0</v>
      </c>
      <c r="AA2641" s="163"/>
      <c r="AB2641" s="177" t="str">
        <f t="shared" si="444"/>
        <v/>
      </c>
      <c r="AC2641" s="283" t="str">
        <f t="shared" si="445"/>
        <v/>
      </c>
      <c r="AD2641" s="283" t="str">
        <f t="shared" si="446"/>
        <v/>
      </c>
      <c r="AE2641" s="163"/>
      <c r="AF2641" s="162"/>
      <c r="AP2641" s="581"/>
    </row>
    <row r="2642" spans="1:42" s="141" customFormat="1">
      <c r="A2642" s="134">
        <v>2633</v>
      </c>
      <c r="B2642" s="286"/>
      <c r="C2642" s="146">
        <f t="shared" si="439"/>
        <v>0</v>
      </c>
      <c r="D2642" s="146">
        <f t="shared" si="440"/>
        <v>1</v>
      </c>
      <c r="E2642" s="146">
        <f t="shared" si="441"/>
        <v>1900</v>
      </c>
      <c r="F2642" s="287"/>
      <c r="G2642" s="287"/>
      <c r="H2642" s="287"/>
      <c r="I2642" s="288"/>
      <c r="J2642" s="287"/>
      <c r="K2642" s="288"/>
      <c r="L2642" s="134"/>
      <c r="M2642" s="133"/>
      <c r="N2642" s="288"/>
      <c r="O2642" s="134"/>
      <c r="P2642" s="166"/>
      <c r="Q2642" s="289"/>
      <c r="R2642" s="165"/>
      <c r="S2642" s="290"/>
      <c r="T2642" s="290"/>
      <c r="U2642" s="290"/>
      <c r="V2642" s="290"/>
      <c r="W2642" s="166"/>
      <c r="X2642" s="135"/>
      <c r="Y2642" s="418">
        <f t="shared" si="442"/>
        <v>0</v>
      </c>
      <c r="Z2642" s="291">
        <f t="shared" si="443"/>
        <v>0</v>
      </c>
      <c r="AA2642" s="163"/>
      <c r="AB2642" s="177" t="str">
        <f t="shared" si="444"/>
        <v/>
      </c>
      <c r="AC2642" s="283" t="str">
        <f t="shared" si="445"/>
        <v/>
      </c>
      <c r="AD2642" s="283" t="str">
        <f t="shared" si="446"/>
        <v/>
      </c>
      <c r="AE2642" s="163"/>
      <c r="AF2642" s="162"/>
      <c r="AP2642" s="581"/>
    </row>
    <row r="2643" spans="1:42" s="141" customFormat="1">
      <c r="A2643" s="134">
        <v>2634</v>
      </c>
      <c r="B2643" s="286"/>
      <c r="C2643" s="146">
        <f t="shared" si="439"/>
        <v>0</v>
      </c>
      <c r="D2643" s="146">
        <f t="shared" si="440"/>
        <v>1</v>
      </c>
      <c r="E2643" s="146">
        <f t="shared" si="441"/>
        <v>1900</v>
      </c>
      <c r="F2643" s="287"/>
      <c r="G2643" s="287"/>
      <c r="H2643" s="287"/>
      <c r="I2643" s="288"/>
      <c r="J2643" s="287"/>
      <c r="K2643" s="288"/>
      <c r="L2643" s="134"/>
      <c r="M2643" s="133"/>
      <c r="N2643" s="288"/>
      <c r="O2643" s="134"/>
      <c r="P2643" s="166"/>
      <c r="Q2643" s="289"/>
      <c r="R2643" s="165"/>
      <c r="S2643" s="290"/>
      <c r="T2643" s="290"/>
      <c r="U2643" s="290"/>
      <c r="V2643" s="290"/>
      <c r="W2643" s="166"/>
      <c r="X2643" s="135"/>
      <c r="Y2643" s="418">
        <f t="shared" si="442"/>
        <v>0</v>
      </c>
      <c r="Z2643" s="291">
        <f t="shared" si="443"/>
        <v>0</v>
      </c>
      <c r="AA2643" s="163"/>
      <c r="AB2643" s="177" t="str">
        <f t="shared" si="444"/>
        <v/>
      </c>
      <c r="AC2643" s="283" t="str">
        <f t="shared" si="445"/>
        <v/>
      </c>
      <c r="AD2643" s="283" t="str">
        <f t="shared" si="446"/>
        <v/>
      </c>
      <c r="AE2643" s="163"/>
      <c r="AF2643" s="162"/>
      <c r="AP2643" s="581"/>
    </row>
    <row r="2644" spans="1:42" s="141" customFormat="1">
      <c r="A2644" s="134">
        <v>2635</v>
      </c>
      <c r="B2644" s="286"/>
      <c r="C2644" s="146">
        <f t="shared" si="439"/>
        <v>0</v>
      </c>
      <c r="D2644" s="146">
        <f t="shared" si="440"/>
        <v>1</v>
      </c>
      <c r="E2644" s="146">
        <f t="shared" si="441"/>
        <v>1900</v>
      </c>
      <c r="F2644" s="287"/>
      <c r="G2644" s="287"/>
      <c r="H2644" s="287"/>
      <c r="I2644" s="288"/>
      <c r="J2644" s="287"/>
      <c r="K2644" s="288"/>
      <c r="L2644" s="134"/>
      <c r="M2644" s="133"/>
      <c r="N2644" s="288"/>
      <c r="O2644" s="134"/>
      <c r="P2644" s="166"/>
      <c r="Q2644" s="289"/>
      <c r="R2644" s="165"/>
      <c r="S2644" s="290"/>
      <c r="T2644" s="290"/>
      <c r="U2644" s="290"/>
      <c r="V2644" s="290"/>
      <c r="W2644" s="166"/>
      <c r="X2644" s="135"/>
      <c r="Y2644" s="418">
        <f t="shared" si="442"/>
        <v>0</v>
      </c>
      <c r="Z2644" s="291">
        <f t="shared" si="443"/>
        <v>0</v>
      </c>
      <c r="AA2644" s="163"/>
      <c r="AB2644" s="177" t="str">
        <f t="shared" si="444"/>
        <v/>
      </c>
      <c r="AC2644" s="283" t="str">
        <f t="shared" si="445"/>
        <v/>
      </c>
      <c r="AD2644" s="283" t="str">
        <f t="shared" si="446"/>
        <v/>
      </c>
      <c r="AE2644" s="163"/>
      <c r="AF2644" s="162"/>
      <c r="AP2644" s="581"/>
    </row>
    <row r="2645" spans="1:42" s="141" customFormat="1">
      <c r="A2645" s="134">
        <v>2636</v>
      </c>
      <c r="B2645" s="286"/>
      <c r="C2645" s="146">
        <f t="shared" si="439"/>
        <v>0</v>
      </c>
      <c r="D2645" s="146">
        <f t="shared" si="440"/>
        <v>1</v>
      </c>
      <c r="E2645" s="146">
        <f t="shared" si="441"/>
        <v>1900</v>
      </c>
      <c r="F2645" s="287"/>
      <c r="G2645" s="287"/>
      <c r="H2645" s="287"/>
      <c r="I2645" s="288"/>
      <c r="J2645" s="287"/>
      <c r="K2645" s="288"/>
      <c r="L2645" s="134"/>
      <c r="M2645" s="133"/>
      <c r="N2645" s="288"/>
      <c r="O2645" s="134"/>
      <c r="P2645" s="166"/>
      <c r="Q2645" s="289"/>
      <c r="R2645" s="165"/>
      <c r="S2645" s="290"/>
      <c r="T2645" s="290"/>
      <c r="U2645" s="290"/>
      <c r="V2645" s="290"/>
      <c r="W2645" s="166"/>
      <c r="X2645" s="135"/>
      <c r="Y2645" s="418">
        <f t="shared" si="442"/>
        <v>0</v>
      </c>
      <c r="Z2645" s="291">
        <f t="shared" si="443"/>
        <v>0</v>
      </c>
      <c r="AA2645" s="163"/>
      <c r="AB2645" s="177" t="str">
        <f t="shared" si="444"/>
        <v/>
      </c>
      <c r="AC2645" s="283" t="str">
        <f t="shared" si="445"/>
        <v/>
      </c>
      <c r="AD2645" s="283" t="str">
        <f t="shared" si="446"/>
        <v/>
      </c>
      <c r="AE2645" s="163"/>
      <c r="AF2645" s="162"/>
      <c r="AP2645" s="581"/>
    </row>
    <row r="2646" spans="1:42" s="141" customFormat="1">
      <c r="A2646" s="134">
        <v>2637</v>
      </c>
      <c r="B2646" s="286"/>
      <c r="C2646" s="146">
        <f t="shared" si="439"/>
        <v>0</v>
      </c>
      <c r="D2646" s="146">
        <f t="shared" si="440"/>
        <v>1</v>
      </c>
      <c r="E2646" s="146">
        <f t="shared" si="441"/>
        <v>1900</v>
      </c>
      <c r="F2646" s="287"/>
      <c r="G2646" s="287"/>
      <c r="H2646" s="287"/>
      <c r="I2646" s="288"/>
      <c r="J2646" s="287"/>
      <c r="K2646" s="288"/>
      <c r="L2646" s="134"/>
      <c r="M2646" s="133"/>
      <c r="N2646" s="288"/>
      <c r="O2646" s="134"/>
      <c r="P2646" s="166"/>
      <c r="Q2646" s="289"/>
      <c r="R2646" s="165"/>
      <c r="S2646" s="290"/>
      <c r="T2646" s="290"/>
      <c r="U2646" s="290"/>
      <c r="V2646" s="290"/>
      <c r="W2646" s="166"/>
      <c r="X2646" s="135"/>
      <c r="Y2646" s="418">
        <f t="shared" si="442"/>
        <v>0</v>
      </c>
      <c r="Z2646" s="291">
        <f t="shared" si="443"/>
        <v>0</v>
      </c>
      <c r="AA2646" s="163"/>
      <c r="AB2646" s="177" t="str">
        <f t="shared" si="444"/>
        <v/>
      </c>
      <c r="AC2646" s="283" t="str">
        <f t="shared" si="445"/>
        <v/>
      </c>
      <c r="AD2646" s="283" t="str">
        <f t="shared" si="446"/>
        <v/>
      </c>
      <c r="AE2646" s="163"/>
      <c r="AF2646" s="162"/>
      <c r="AP2646" s="581"/>
    </row>
    <row r="2647" spans="1:42" s="141" customFormat="1">
      <c r="A2647" s="134">
        <v>2638</v>
      </c>
      <c r="B2647" s="286"/>
      <c r="C2647" s="146">
        <f t="shared" si="439"/>
        <v>0</v>
      </c>
      <c r="D2647" s="146">
        <f t="shared" si="440"/>
        <v>1</v>
      </c>
      <c r="E2647" s="146">
        <f t="shared" si="441"/>
        <v>1900</v>
      </c>
      <c r="F2647" s="287"/>
      <c r="G2647" s="287"/>
      <c r="H2647" s="287"/>
      <c r="I2647" s="288"/>
      <c r="J2647" s="287"/>
      <c r="K2647" s="288"/>
      <c r="L2647" s="134"/>
      <c r="M2647" s="133"/>
      <c r="N2647" s="288"/>
      <c r="O2647" s="134"/>
      <c r="P2647" s="166"/>
      <c r="Q2647" s="289"/>
      <c r="R2647" s="165"/>
      <c r="S2647" s="290"/>
      <c r="T2647" s="290"/>
      <c r="U2647" s="290"/>
      <c r="V2647" s="290"/>
      <c r="W2647" s="166"/>
      <c r="X2647" s="135"/>
      <c r="Y2647" s="418">
        <f t="shared" si="442"/>
        <v>0</v>
      </c>
      <c r="Z2647" s="291">
        <f t="shared" si="443"/>
        <v>0</v>
      </c>
      <c r="AA2647" s="163"/>
      <c r="AB2647" s="177" t="str">
        <f t="shared" si="444"/>
        <v/>
      </c>
      <c r="AC2647" s="283" t="str">
        <f t="shared" si="445"/>
        <v/>
      </c>
      <c r="AD2647" s="283" t="str">
        <f t="shared" si="446"/>
        <v/>
      </c>
      <c r="AE2647" s="163"/>
      <c r="AF2647" s="162"/>
      <c r="AP2647" s="581"/>
    </row>
    <row r="2648" spans="1:42" s="141" customFormat="1">
      <c r="A2648" s="134">
        <v>2639</v>
      </c>
      <c r="B2648" s="286"/>
      <c r="C2648" s="146">
        <f t="shared" si="439"/>
        <v>0</v>
      </c>
      <c r="D2648" s="146">
        <f t="shared" si="440"/>
        <v>1</v>
      </c>
      <c r="E2648" s="146">
        <f t="shared" si="441"/>
        <v>1900</v>
      </c>
      <c r="F2648" s="287"/>
      <c r="G2648" s="287"/>
      <c r="H2648" s="287"/>
      <c r="I2648" s="288"/>
      <c r="J2648" s="287"/>
      <c r="K2648" s="288"/>
      <c r="L2648" s="134"/>
      <c r="M2648" s="133"/>
      <c r="N2648" s="288"/>
      <c r="O2648" s="134"/>
      <c r="P2648" s="166"/>
      <c r="Q2648" s="289"/>
      <c r="R2648" s="165"/>
      <c r="S2648" s="290"/>
      <c r="T2648" s="290"/>
      <c r="U2648" s="290"/>
      <c r="V2648" s="290"/>
      <c r="W2648" s="166"/>
      <c r="X2648" s="135"/>
      <c r="Y2648" s="418">
        <f t="shared" si="442"/>
        <v>0</v>
      </c>
      <c r="Z2648" s="291">
        <f t="shared" si="443"/>
        <v>0</v>
      </c>
      <c r="AA2648" s="163"/>
      <c r="AB2648" s="177" t="str">
        <f t="shared" si="444"/>
        <v/>
      </c>
      <c r="AC2648" s="283" t="str">
        <f t="shared" si="445"/>
        <v/>
      </c>
      <c r="AD2648" s="283" t="str">
        <f t="shared" si="446"/>
        <v/>
      </c>
      <c r="AE2648" s="163"/>
      <c r="AF2648" s="162"/>
      <c r="AP2648" s="581"/>
    </row>
    <row r="2649" spans="1:42" s="141" customFormat="1">
      <c r="A2649" s="134">
        <v>2640</v>
      </c>
      <c r="B2649" s="286"/>
      <c r="C2649" s="146">
        <f t="shared" si="439"/>
        <v>0</v>
      </c>
      <c r="D2649" s="146">
        <f t="shared" si="440"/>
        <v>1</v>
      </c>
      <c r="E2649" s="146">
        <f t="shared" si="441"/>
        <v>1900</v>
      </c>
      <c r="F2649" s="287"/>
      <c r="G2649" s="287"/>
      <c r="H2649" s="287"/>
      <c r="I2649" s="288"/>
      <c r="J2649" s="287"/>
      <c r="K2649" s="288"/>
      <c r="L2649" s="134"/>
      <c r="M2649" s="133"/>
      <c r="N2649" s="288"/>
      <c r="O2649" s="134"/>
      <c r="P2649" s="166"/>
      <c r="Q2649" s="289"/>
      <c r="R2649" s="165"/>
      <c r="S2649" s="290"/>
      <c r="T2649" s="290"/>
      <c r="U2649" s="290"/>
      <c r="V2649" s="290"/>
      <c r="W2649" s="166"/>
      <c r="X2649" s="135"/>
      <c r="Y2649" s="418">
        <f t="shared" si="442"/>
        <v>0</v>
      </c>
      <c r="Z2649" s="291">
        <f t="shared" si="443"/>
        <v>0</v>
      </c>
      <c r="AA2649" s="163"/>
      <c r="AB2649" s="177" t="str">
        <f t="shared" si="444"/>
        <v/>
      </c>
      <c r="AC2649" s="283" t="str">
        <f t="shared" si="445"/>
        <v/>
      </c>
      <c r="AD2649" s="283" t="str">
        <f t="shared" si="446"/>
        <v/>
      </c>
      <c r="AE2649" s="163"/>
      <c r="AF2649" s="162"/>
      <c r="AP2649" s="581"/>
    </row>
    <row r="2650" spans="1:42" s="141" customFormat="1">
      <c r="A2650" s="134">
        <v>2641</v>
      </c>
      <c r="B2650" s="286"/>
      <c r="C2650" s="146">
        <f t="shared" si="439"/>
        <v>0</v>
      </c>
      <c r="D2650" s="146">
        <f t="shared" si="440"/>
        <v>1</v>
      </c>
      <c r="E2650" s="146">
        <f t="shared" si="441"/>
        <v>1900</v>
      </c>
      <c r="F2650" s="287"/>
      <c r="G2650" s="287"/>
      <c r="H2650" s="287"/>
      <c r="I2650" s="288"/>
      <c r="J2650" s="287"/>
      <c r="K2650" s="288"/>
      <c r="L2650" s="134"/>
      <c r="M2650" s="133"/>
      <c r="N2650" s="288"/>
      <c r="O2650" s="134"/>
      <c r="P2650" s="166"/>
      <c r="Q2650" s="289"/>
      <c r="R2650" s="165"/>
      <c r="S2650" s="290"/>
      <c r="T2650" s="290"/>
      <c r="U2650" s="290"/>
      <c r="V2650" s="290"/>
      <c r="W2650" s="166"/>
      <c r="X2650" s="135"/>
      <c r="Y2650" s="418">
        <f t="shared" si="442"/>
        <v>0</v>
      </c>
      <c r="Z2650" s="291">
        <f t="shared" si="443"/>
        <v>0</v>
      </c>
      <c r="AA2650" s="163"/>
      <c r="AB2650" s="177" t="str">
        <f t="shared" si="444"/>
        <v/>
      </c>
      <c r="AC2650" s="283" t="str">
        <f t="shared" si="445"/>
        <v/>
      </c>
      <c r="AD2650" s="283" t="str">
        <f t="shared" si="446"/>
        <v/>
      </c>
      <c r="AE2650" s="163"/>
      <c r="AF2650" s="162"/>
      <c r="AP2650" s="581"/>
    </row>
    <row r="2651" spans="1:42" s="141" customFormat="1">
      <c r="A2651" s="134">
        <v>2642</v>
      </c>
      <c r="B2651" s="286"/>
      <c r="C2651" s="146">
        <f t="shared" si="439"/>
        <v>0</v>
      </c>
      <c r="D2651" s="146">
        <f t="shared" si="440"/>
        <v>1</v>
      </c>
      <c r="E2651" s="146">
        <f t="shared" si="441"/>
        <v>1900</v>
      </c>
      <c r="F2651" s="287"/>
      <c r="G2651" s="287"/>
      <c r="H2651" s="287"/>
      <c r="I2651" s="288"/>
      <c r="J2651" s="287"/>
      <c r="K2651" s="288"/>
      <c r="L2651" s="134"/>
      <c r="M2651" s="133"/>
      <c r="N2651" s="288"/>
      <c r="O2651" s="134"/>
      <c r="P2651" s="166"/>
      <c r="Q2651" s="289"/>
      <c r="R2651" s="165"/>
      <c r="S2651" s="290"/>
      <c r="T2651" s="290"/>
      <c r="U2651" s="290"/>
      <c r="V2651" s="290"/>
      <c r="W2651" s="166"/>
      <c r="X2651" s="135"/>
      <c r="Y2651" s="418">
        <f t="shared" si="442"/>
        <v>0</v>
      </c>
      <c r="Z2651" s="291">
        <f t="shared" si="443"/>
        <v>0</v>
      </c>
      <c r="AA2651" s="163"/>
      <c r="AB2651" s="177" t="str">
        <f t="shared" si="444"/>
        <v/>
      </c>
      <c r="AC2651" s="283" t="str">
        <f t="shared" si="445"/>
        <v/>
      </c>
      <c r="AD2651" s="283" t="str">
        <f t="shared" si="446"/>
        <v/>
      </c>
      <c r="AE2651" s="163"/>
      <c r="AF2651" s="162"/>
      <c r="AP2651" s="581"/>
    </row>
    <row r="2652" spans="1:42" s="141" customFormat="1">
      <c r="A2652" s="134">
        <v>2643</v>
      </c>
      <c r="B2652" s="286"/>
      <c r="C2652" s="146">
        <f t="shared" si="439"/>
        <v>0</v>
      </c>
      <c r="D2652" s="146">
        <f t="shared" si="440"/>
        <v>1</v>
      </c>
      <c r="E2652" s="146">
        <f t="shared" si="441"/>
        <v>1900</v>
      </c>
      <c r="F2652" s="287"/>
      <c r="G2652" s="287"/>
      <c r="H2652" s="287"/>
      <c r="I2652" s="288"/>
      <c r="J2652" s="287"/>
      <c r="K2652" s="288"/>
      <c r="L2652" s="134"/>
      <c r="M2652" s="133"/>
      <c r="N2652" s="288"/>
      <c r="O2652" s="134"/>
      <c r="P2652" s="166"/>
      <c r="Q2652" s="289"/>
      <c r="R2652" s="165"/>
      <c r="S2652" s="290"/>
      <c r="T2652" s="290"/>
      <c r="U2652" s="290"/>
      <c r="V2652" s="290"/>
      <c r="W2652" s="166"/>
      <c r="X2652" s="135"/>
      <c r="Y2652" s="418">
        <f t="shared" si="442"/>
        <v>0</v>
      </c>
      <c r="Z2652" s="291">
        <f t="shared" si="443"/>
        <v>0</v>
      </c>
      <c r="AA2652" s="163"/>
      <c r="AB2652" s="177" t="str">
        <f t="shared" si="444"/>
        <v/>
      </c>
      <c r="AC2652" s="283" t="str">
        <f t="shared" si="445"/>
        <v/>
      </c>
      <c r="AD2652" s="283" t="str">
        <f t="shared" si="446"/>
        <v/>
      </c>
      <c r="AE2652" s="163"/>
      <c r="AF2652" s="162"/>
      <c r="AP2652" s="581"/>
    </row>
    <row r="2653" spans="1:42" s="141" customFormat="1">
      <c r="A2653" s="134">
        <v>2644</v>
      </c>
      <c r="B2653" s="286"/>
      <c r="C2653" s="146">
        <f t="shared" si="439"/>
        <v>0</v>
      </c>
      <c r="D2653" s="146">
        <f t="shared" si="440"/>
        <v>1</v>
      </c>
      <c r="E2653" s="146">
        <f t="shared" si="441"/>
        <v>1900</v>
      </c>
      <c r="F2653" s="287"/>
      <c r="G2653" s="287"/>
      <c r="H2653" s="287"/>
      <c r="I2653" s="288"/>
      <c r="J2653" s="287"/>
      <c r="K2653" s="288"/>
      <c r="L2653" s="134"/>
      <c r="M2653" s="133"/>
      <c r="N2653" s="288"/>
      <c r="O2653" s="134"/>
      <c r="P2653" s="166"/>
      <c r="Q2653" s="289"/>
      <c r="R2653" s="165"/>
      <c r="S2653" s="290"/>
      <c r="T2653" s="290"/>
      <c r="U2653" s="290"/>
      <c r="V2653" s="290"/>
      <c r="W2653" s="166"/>
      <c r="X2653" s="135"/>
      <c r="Y2653" s="418">
        <f t="shared" si="442"/>
        <v>0</v>
      </c>
      <c r="Z2653" s="291">
        <f t="shared" si="443"/>
        <v>0</v>
      </c>
      <c r="AA2653" s="163"/>
      <c r="AB2653" s="177" t="str">
        <f t="shared" si="444"/>
        <v/>
      </c>
      <c r="AC2653" s="283" t="str">
        <f t="shared" si="445"/>
        <v/>
      </c>
      <c r="AD2653" s="283" t="str">
        <f t="shared" si="446"/>
        <v/>
      </c>
      <c r="AE2653" s="163"/>
      <c r="AF2653" s="162"/>
      <c r="AP2653" s="581"/>
    </row>
    <row r="2654" spans="1:42" s="141" customFormat="1">
      <c r="A2654" s="134">
        <v>2645</v>
      </c>
      <c r="B2654" s="286"/>
      <c r="C2654" s="146">
        <f t="shared" si="439"/>
        <v>0</v>
      </c>
      <c r="D2654" s="146">
        <f t="shared" si="440"/>
        <v>1</v>
      </c>
      <c r="E2654" s="146">
        <f t="shared" si="441"/>
        <v>1900</v>
      </c>
      <c r="F2654" s="287"/>
      <c r="G2654" s="287"/>
      <c r="H2654" s="287"/>
      <c r="I2654" s="288"/>
      <c r="J2654" s="287"/>
      <c r="K2654" s="288"/>
      <c r="L2654" s="134"/>
      <c r="M2654" s="133"/>
      <c r="N2654" s="288"/>
      <c r="O2654" s="134"/>
      <c r="P2654" s="166"/>
      <c r="Q2654" s="289"/>
      <c r="R2654" s="165"/>
      <c r="S2654" s="290"/>
      <c r="T2654" s="290"/>
      <c r="U2654" s="290"/>
      <c r="V2654" s="290"/>
      <c r="W2654" s="166"/>
      <c r="X2654" s="135"/>
      <c r="Y2654" s="418">
        <f t="shared" si="442"/>
        <v>0</v>
      </c>
      <c r="Z2654" s="291">
        <f t="shared" si="443"/>
        <v>0</v>
      </c>
      <c r="AA2654" s="163"/>
      <c r="AB2654" s="177" t="str">
        <f t="shared" si="444"/>
        <v/>
      </c>
      <c r="AC2654" s="283" t="str">
        <f t="shared" si="445"/>
        <v/>
      </c>
      <c r="AD2654" s="283" t="str">
        <f t="shared" si="446"/>
        <v/>
      </c>
      <c r="AE2654" s="163"/>
      <c r="AF2654" s="162"/>
      <c r="AP2654" s="581"/>
    </row>
    <row r="2655" spans="1:42" s="141" customFormat="1">
      <c r="A2655" s="134">
        <v>2646</v>
      </c>
      <c r="B2655" s="286"/>
      <c r="C2655" s="146">
        <f t="shared" si="439"/>
        <v>0</v>
      </c>
      <c r="D2655" s="146">
        <f t="shared" si="440"/>
        <v>1</v>
      </c>
      <c r="E2655" s="146">
        <f t="shared" si="441"/>
        <v>1900</v>
      </c>
      <c r="F2655" s="287"/>
      <c r="G2655" s="287"/>
      <c r="H2655" s="287"/>
      <c r="I2655" s="288"/>
      <c r="J2655" s="287"/>
      <c r="K2655" s="288"/>
      <c r="L2655" s="134"/>
      <c r="M2655" s="133"/>
      <c r="N2655" s="288"/>
      <c r="O2655" s="134"/>
      <c r="P2655" s="166"/>
      <c r="Q2655" s="289"/>
      <c r="R2655" s="165"/>
      <c r="S2655" s="290"/>
      <c r="T2655" s="290"/>
      <c r="U2655" s="290"/>
      <c r="V2655" s="290"/>
      <c r="W2655" s="166"/>
      <c r="X2655" s="135"/>
      <c r="Y2655" s="418">
        <f t="shared" si="442"/>
        <v>0</v>
      </c>
      <c r="Z2655" s="291">
        <f t="shared" si="443"/>
        <v>0</v>
      </c>
      <c r="AA2655" s="163"/>
      <c r="AB2655" s="177" t="str">
        <f t="shared" si="444"/>
        <v/>
      </c>
      <c r="AC2655" s="283" t="str">
        <f t="shared" si="445"/>
        <v/>
      </c>
      <c r="AD2655" s="283" t="str">
        <f t="shared" si="446"/>
        <v/>
      </c>
      <c r="AE2655" s="163"/>
      <c r="AF2655" s="162"/>
      <c r="AP2655" s="581"/>
    </row>
    <row r="2656" spans="1:42" s="141" customFormat="1">
      <c r="A2656" s="134">
        <v>2647</v>
      </c>
      <c r="B2656" s="286"/>
      <c r="C2656" s="146">
        <f t="shared" si="439"/>
        <v>0</v>
      </c>
      <c r="D2656" s="146">
        <f t="shared" si="440"/>
        <v>1</v>
      </c>
      <c r="E2656" s="146">
        <f t="shared" si="441"/>
        <v>1900</v>
      </c>
      <c r="F2656" s="287"/>
      <c r="G2656" s="287"/>
      <c r="H2656" s="287"/>
      <c r="I2656" s="288"/>
      <c r="J2656" s="287"/>
      <c r="K2656" s="288"/>
      <c r="L2656" s="134"/>
      <c r="M2656" s="133"/>
      <c r="N2656" s="288"/>
      <c r="O2656" s="134"/>
      <c r="P2656" s="166"/>
      <c r="Q2656" s="289"/>
      <c r="R2656" s="165"/>
      <c r="S2656" s="290"/>
      <c r="T2656" s="290"/>
      <c r="U2656" s="290"/>
      <c r="V2656" s="290"/>
      <c r="W2656" s="166"/>
      <c r="X2656" s="135"/>
      <c r="Y2656" s="418">
        <f t="shared" si="442"/>
        <v>0</v>
      </c>
      <c r="Z2656" s="291">
        <f t="shared" si="443"/>
        <v>0</v>
      </c>
      <c r="AA2656" s="163"/>
      <c r="AB2656" s="177" t="str">
        <f t="shared" si="444"/>
        <v/>
      </c>
      <c r="AC2656" s="283" t="str">
        <f t="shared" si="445"/>
        <v/>
      </c>
      <c r="AD2656" s="283" t="str">
        <f t="shared" si="446"/>
        <v/>
      </c>
      <c r="AE2656" s="163"/>
      <c r="AF2656" s="162"/>
      <c r="AP2656" s="581"/>
    </row>
    <row r="2657" spans="1:42" s="141" customFormat="1">
      <c r="A2657" s="134">
        <v>2648</v>
      </c>
      <c r="B2657" s="286"/>
      <c r="C2657" s="146">
        <f t="shared" si="439"/>
        <v>0</v>
      </c>
      <c r="D2657" s="146">
        <f t="shared" si="440"/>
        <v>1</v>
      </c>
      <c r="E2657" s="146">
        <f t="shared" si="441"/>
        <v>1900</v>
      </c>
      <c r="F2657" s="287"/>
      <c r="G2657" s="287"/>
      <c r="H2657" s="287"/>
      <c r="I2657" s="288"/>
      <c r="J2657" s="287"/>
      <c r="K2657" s="288"/>
      <c r="L2657" s="134"/>
      <c r="M2657" s="133"/>
      <c r="N2657" s="288"/>
      <c r="O2657" s="134"/>
      <c r="P2657" s="166"/>
      <c r="Q2657" s="289"/>
      <c r="R2657" s="165"/>
      <c r="S2657" s="290"/>
      <c r="T2657" s="290"/>
      <c r="U2657" s="290"/>
      <c r="V2657" s="290"/>
      <c r="W2657" s="166"/>
      <c r="X2657" s="135"/>
      <c r="Y2657" s="418">
        <f t="shared" si="442"/>
        <v>0</v>
      </c>
      <c r="Z2657" s="291">
        <f t="shared" si="443"/>
        <v>0</v>
      </c>
      <c r="AA2657" s="163"/>
      <c r="AB2657" s="177" t="str">
        <f t="shared" si="444"/>
        <v/>
      </c>
      <c r="AC2657" s="283" t="str">
        <f t="shared" si="445"/>
        <v/>
      </c>
      <c r="AD2657" s="283" t="str">
        <f t="shared" si="446"/>
        <v/>
      </c>
      <c r="AE2657" s="163"/>
      <c r="AF2657" s="162"/>
      <c r="AP2657" s="581"/>
    </row>
    <row r="2658" spans="1:42" s="141" customFormat="1">
      <c r="A2658" s="134">
        <v>2649</v>
      </c>
      <c r="B2658" s="286"/>
      <c r="C2658" s="146">
        <f t="shared" si="439"/>
        <v>0</v>
      </c>
      <c r="D2658" s="146">
        <f t="shared" si="440"/>
        <v>1</v>
      </c>
      <c r="E2658" s="146">
        <f t="shared" si="441"/>
        <v>1900</v>
      </c>
      <c r="F2658" s="287"/>
      <c r="G2658" s="287"/>
      <c r="H2658" s="287"/>
      <c r="I2658" s="288"/>
      <c r="J2658" s="287"/>
      <c r="K2658" s="288"/>
      <c r="L2658" s="134"/>
      <c r="M2658" s="133"/>
      <c r="N2658" s="288"/>
      <c r="O2658" s="134"/>
      <c r="P2658" s="166"/>
      <c r="Q2658" s="289"/>
      <c r="R2658" s="165"/>
      <c r="S2658" s="290"/>
      <c r="T2658" s="290"/>
      <c r="U2658" s="290"/>
      <c r="V2658" s="290"/>
      <c r="W2658" s="166"/>
      <c r="X2658" s="135"/>
      <c r="Y2658" s="418">
        <f t="shared" si="442"/>
        <v>0</v>
      </c>
      <c r="Z2658" s="291">
        <f t="shared" si="443"/>
        <v>0</v>
      </c>
      <c r="AA2658" s="163"/>
      <c r="AB2658" s="177" t="str">
        <f t="shared" si="444"/>
        <v/>
      </c>
      <c r="AC2658" s="283" t="str">
        <f t="shared" si="445"/>
        <v/>
      </c>
      <c r="AD2658" s="283" t="str">
        <f t="shared" si="446"/>
        <v/>
      </c>
      <c r="AE2658" s="163"/>
      <c r="AF2658" s="162"/>
      <c r="AP2658" s="581"/>
    </row>
    <row r="2659" spans="1:42" s="141" customFormat="1">
      <c r="A2659" s="134">
        <v>2650</v>
      </c>
      <c r="B2659" s="286"/>
      <c r="C2659" s="146">
        <f t="shared" si="439"/>
        <v>0</v>
      </c>
      <c r="D2659" s="146">
        <f t="shared" si="440"/>
        <v>1</v>
      </c>
      <c r="E2659" s="146">
        <f t="shared" si="441"/>
        <v>1900</v>
      </c>
      <c r="F2659" s="287"/>
      <c r="G2659" s="287"/>
      <c r="H2659" s="287"/>
      <c r="I2659" s="288"/>
      <c r="J2659" s="287"/>
      <c r="K2659" s="288"/>
      <c r="L2659" s="134"/>
      <c r="M2659" s="133"/>
      <c r="N2659" s="288"/>
      <c r="O2659" s="134"/>
      <c r="P2659" s="166"/>
      <c r="Q2659" s="289"/>
      <c r="R2659" s="165"/>
      <c r="S2659" s="290"/>
      <c r="T2659" s="290"/>
      <c r="U2659" s="290"/>
      <c r="V2659" s="290"/>
      <c r="W2659" s="166"/>
      <c r="X2659" s="135"/>
      <c r="Y2659" s="418">
        <f t="shared" si="442"/>
        <v>0</v>
      </c>
      <c r="Z2659" s="291">
        <f t="shared" si="443"/>
        <v>0</v>
      </c>
      <c r="AA2659" s="163"/>
      <c r="AB2659" s="177" t="str">
        <f t="shared" si="444"/>
        <v/>
      </c>
      <c r="AC2659" s="283" t="str">
        <f t="shared" si="445"/>
        <v/>
      </c>
      <c r="AD2659" s="283" t="str">
        <f t="shared" si="446"/>
        <v/>
      </c>
      <c r="AE2659" s="163"/>
      <c r="AF2659" s="162"/>
      <c r="AP2659" s="581"/>
    </row>
    <row r="2660" spans="1:42" s="141" customFormat="1">
      <c r="A2660" s="134">
        <v>2651</v>
      </c>
      <c r="B2660" s="286"/>
      <c r="C2660" s="146">
        <f t="shared" si="439"/>
        <v>0</v>
      </c>
      <c r="D2660" s="146">
        <f t="shared" si="440"/>
        <v>1</v>
      </c>
      <c r="E2660" s="146">
        <f t="shared" si="441"/>
        <v>1900</v>
      </c>
      <c r="F2660" s="287"/>
      <c r="G2660" s="287"/>
      <c r="H2660" s="287"/>
      <c r="I2660" s="288"/>
      <c r="J2660" s="287"/>
      <c r="K2660" s="288"/>
      <c r="L2660" s="134"/>
      <c r="M2660" s="133"/>
      <c r="N2660" s="288"/>
      <c r="O2660" s="134"/>
      <c r="P2660" s="166"/>
      <c r="Q2660" s="289"/>
      <c r="R2660" s="165"/>
      <c r="S2660" s="290"/>
      <c r="T2660" s="290"/>
      <c r="U2660" s="290"/>
      <c r="V2660" s="290"/>
      <c r="W2660" s="166"/>
      <c r="X2660" s="135"/>
      <c r="Y2660" s="418">
        <f t="shared" si="442"/>
        <v>0</v>
      </c>
      <c r="Z2660" s="291">
        <f t="shared" si="443"/>
        <v>0</v>
      </c>
      <c r="AA2660" s="163"/>
      <c r="AB2660" s="177" t="str">
        <f t="shared" si="444"/>
        <v/>
      </c>
      <c r="AC2660" s="283" t="str">
        <f t="shared" si="445"/>
        <v/>
      </c>
      <c r="AD2660" s="283" t="str">
        <f t="shared" si="446"/>
        <v/>
      </c>
      <c r="AE2660" s="163"/>
      <c r="AF2660" s="162"/>
      <c r="AP2660" s="581"/>
    </row>
    <row r="2661" spans="1:42" s="141" customFormat="1">
      <c r="A2661" s="134">
        <v>2652</v>
      </c>
      <c r="B2661" s="286"/>
      <c r="C2661" s="146">
        <f t="shared" si="439"/>
        <v>0</v>
      </c>
      <c r="D2661" s="146">
        <f t="shared" si="440"/>
        <v>1</v>
      </c>
      <c r="E2661" s="146">
        <f t="shared" si="441"/>
        <v>1900</v>
      </c>
      <c r="F2661" s="287"/>
      <c r="G2661" s="287"/>
      <c r="H2661" s="287"/>
      <c r="I2661" s="288"/>
      <c r="J2661" s="287"/>
      <c r="K2661" s="288"/>
      <c r="L2661" s="134"/>
      <c r="M2661" s="133"/>
      <c r="N2661" s="288"/>
      <c r="O2661" s="134"/>
      <c r="P2661" s="166"/>
      <c r="Q2661" s="289"/>
      <c r="R2661" s="165"/>
      <c r="S2661" s="290"/>
      <c r="T2661" s="290"/>
      <c r="U2661" s="290"/>
      <c r="V2661" s="290"/>
      <c r="W2661" s="166"/>
      <c r="X2661" s="135"/>
      <c r="Y2661" s="418">
        <f t="shared" si="442"/>
        <v>0</v>
      </c>
      <c r="Z2661" s="291">
        <f t="shared" si="443"/>
        <v>0</v>
      </c>
      <c r="AA2661" s="163"/>
      <c r="AB2661" s="177" t="str">
        <f t="shared" si="444"/>
        <v/>
      </c>
      <c r="AC2661" s="283" t="str">
        <f t="shared" si="445"/>
        <v/>
      </c>
      <c r="AD2661" s="283" t="str">
        <f t="shared" si="446"/>
        <v/>
      </c>
      <c r="AE2661" s="163"/>
      <c r="AF2661" s="162"/>
      <c r="AP2661" s="581"/>
    </row>
    <row r="2662" spans="1:42" s="141" customFormat="1">
      <c r="A2662" s="134">
        <v>2653</v>
      </c>
      <c r="B2662" s="286"/>
      <c r="C2662" s="146">
        <f t="shared" si="439"/>
        <v>0</v>
      </c>
      <c r="D2662" s="146">
        <f t="shared" si="440"/>
        <v>1</v>
      </c>
      <c r="E2662" s="146">
        <f t="shared" si="441"/>
        <v>1900</v>
      </c>
      <c r="F2662" s="287"/>
      <c r="G2662" s="287"/>
      <c r="H2662" s="287"/>
      <c r="I2662" s="288"/>
      <c r="J2662" s="287"/>
      <c r="K2662" s="288"/>
      <c r="L2662" s="134"/>
      <c r="M2662" s="133"/>
      <c r="N2662" s="288"/>
      <c r="O2662" s="134"/>
      <c r="P2662" s="166"/>
      <c r="Q2662" s="289"/>
      <c r="R2662" s="165"/>
      <c r="S2662" s="290"/>
      <c r="T2662" s="290"/>
      <c r="U2662" s="290"/>
      <c r="V2662" s="290"/>
      <c r="W2662" s="166"/>
      <c r="X2662" s="135"/>
      <c r="Y2662" s="418">
        <f t="shared" si="442"/>
        <v>0</v>
      </c>
      <c r="Z2662" s="291">
        <f t="shared" si="443"/>
        <v>0</v>
      </c>
      <c r="AA2662" s="163"/>
      <c r="AB2662" s="177" t="str">
        <f t="shared" si="444"/>
        <v/>
      </c>
      <c r="AC2662" s="283" t="str">
        <f t="shared" si="445"/>
        <v/>
      </c>
      <c r="AD2662" s="283" t="str">
        <f t="shared" si="446"/>
        <v/>
      </c>
      <c r="AE2662" s="163"/>
      <c r="AF2662" s="162"/>
      <c r="AP2662" s="581"/>
    </row>
    <row r="2663" spans="1:42" s="141" customFormat="1">
      <c r="A2663" s="134">
        <v>2654</v>
      </c>
      <c r="B2663" s="286"/>
      <c r="C2663" s="146">
        <f t="shared" si="439"/>
        <v>0</v>
      </c>
      <c r="D2663" s="146">
        <f t="shared" si="440"/>
        <v>1</v>
      </c>
      <c r="E2663" s="146">
        <f t="shared" si="441"/>
        <v>1900</v>
      </c>
      <c r="F2663" s="287"/>
      <c r="G2663" s="287"/>
      <c r="H2663" s="287"/>
      <c r="I2663" s="288"/>
      <c r="J2663" s="287"/>
      <c r="K2663" s="288"/>
      <c r="L2663" s="134"/>
      <c r="M2663" s="133"/>
      <c r="N2663" s="288"/>
      <c r="O2663" s="134"/>
      <c r="P2663" s="166"/>
      <c r="Q2663" s="289"/>
      <c r="R2663" s="165"/>
      <c r="S2663" s="290"/>
      <c r="T2663" s="290"/>
      <c r="U2663" s="290"/>
      <c r="V2663" s="290"/>
      <c r="W2663" s="166"/>
      <c r="X2663" s="135"/>
      <c r="Y2663" s="418">
        <f t="shared" si="442"/>
        <v>0</v>
      </c>
      <c r="Z2663" s="291">
        <f t="shared" si="443"/>
        <v>0</v>
      </c>
      <c r="AA2663" s="163"/>
      <c r="AB2663" s="177" t="str">
        <f t="shared" si="444"/>
        <v/>
      </c>
      <c r="AC2663" s="283" t="str">
        <f t="shared" si="445"/>
        <v/>
      </c>
      <c r="AD2663" s="283" t="str">
        <f t="shared" si="446"/>
        <v/>
      </c>
      <c r="AE2663" s="163"/>
      <c r="AF2663" s="162"/>
      <c r="AP2663" s="581"/>
    </row>
    <row r="2664" spans="1:42" s="141" customFormat="1">
      <c r="A2664" s="134">
        <v>2655</v>
      </c>
      <c r="B2664" s="286"/>
      <c r="C2664" s="146">
        <f t="shared" si="439"/>
        <v>0</v>
      </c>
      <c r="D2664" s="146">
        <f t="shared" si="440"/>
        <v>1</v>
      </c>
      <c r="E2664" s="146">
        <f t="shared" si="441"/>
        <v>1900</v>
      </c>
      <c r="F2664" s="287"/>
      <c r="G2664" s="287"/>
      <c r="H2664" s="287"/>
      <c r="I2664" s="288"/>
      <c r="J2664" s="287"/>
      <c r="K2664" s="288"/>
      <c r="L2664" s="134"/>
      <c r="M2664" s="133"/>
      <c r="N2664" s="288"/>
      <c r="O2664" s="134"/>
      <c r="P2664" s="166"/>
      <c r="Q2664" s="289"/>
      <c r="R2664" s="165"/>
      <c r="S2664" s="290"/>
      <c r="T2664" s="290"/>
      <c r="U2664" s="290"/>
      <c r="V2664" s="290"/>
      <c r="W2664" s="166"/>
      <c r="X2664" s="135"/>
      <c r="Y2664" s="418">
        <f t="shared" si="442"/>
        <v>0</v>
      </c>
      <c r="Z2664" s="291">
        <f t="shared" si="443"/>
        <v>0</v>
      </c>
      <c r="AA2664" s="163"/>
      <c r="AB2664" s="177" t="str">
        <f t="shared" si="444"/>
        <v/>
      </c>
      <c r="AC2664" s="283" t="str">
        <f t="shared" si="445"/>
        <v/>
      </c>
      <c r="AD2664" s="283" t="str">
        <f t="shared" si="446"/>
        <v/>
      </c>
      <c r="AE2664" s="163"/>
      <c r="AF2664" s="162"/>
      <c r="AP2664" s="581"/>
    </row>
    <row r="2665" spans="1:42" s="141" customFormat="1">
      <c r="A2665" s="134">
        <v>2656</v>
      </c>
      <c r="B2665" s="286"/>
      <c r="C2665" s="146">
        <f t="shared" si="439"/>
        <v>0</v>
      </c>
      <c r="D2665" s="146">
        <f t="shared" si="440"/>
        <v>1</v>
      </c>
      <c r="E2665" s="146">
        <f t="shared" si="441"/>
        <v>1900</v>
      </c>
      <c r="F2665" s="287"/>
      <c r="G2665" s="287"/>
      <c r="H2665" s="287"/>
      <c r="I2665" s="288"/>
      <c r="J2665" s="287"/>
      <c r="K2665" s="288"/>
      <c r="L2665" s="134"/>
      <c r="M2665" s="133"/>
      <c r="N2665" s="288"/>
      <c r="O2665" s="134"/>
      <c r="P2665" s="166"/>
      <c r="Q2665" s="289"/>
      <c r="R2665" s="165"/>
      <c r="S2665" s="290"/>
      <c r="T2665" s="290"/>
      <c r="U2665" s="290"/>
      <c r="V2665" s="290"/>
      <c r="W2665" s="166"/>
      <c r="X2665" s="135"/>
      <c r="Y2665" s="418">
        <f t="shared" si="442"/>
        <v>0</v>
      </c>
      <c r="Z2665" s="291">
        <f t="shared" si="443"/>
        <v>0</v>
      </c>
      <c r="AA2665" s="163"/>
      <c r="AB2665" s="177" t="str">
        <f t="shared" si="444"/>
        <v/>
      </c>
      <c r="AC2665" s="283" t="str">
        <f t="shared" si="445"/>
        <v/>
      </c>
      <c r="AD2665" s="283" t="str">
        <f t="shared" si="446"/>
        <v/>
      </c>
      <c r="AE2665" s="163"/>
      <c r="AF2665" s="162"/>
      <c r="AP2665" s="581"/>
    </row>
    <row r="2666" spans="1:42" s="141" customFormat="1">
      <c r="A2666" s="134">
        <v>2657</v>
      </c>
      <c r="B2666" s="286"/>
      <c r="C2666" s="146">
        <f t="shared" si="439"/>
        <v>0</v>
      </c>
      <c r="D2666" s="146">
        <f t="shared" si="440"/>
        <v>1</v>
      </c>
      <c r="E2666" s="146">
        <f t="shared" si="441"/>
        <v>1900</v>
      </c>
      <c r="F2666" s="287"/>
      <c r="G2666" s="287"/>
      <c r="H2666" s="287"/>
      <c r="I2666" s="288"/>
      <c r="J2666" s="287"/>
      <c r="K2666" s="288"/>
      <c r="L2666" s="134"/>
      <c r="M2666" s="133"/>
      <c r="N2666" s="288"/>
      <c r="O2666" s="134"/>
      <c r="P2666" s="166"/>
      <c r="Q2666" s="289"/>
      <c r="R2666" s="165"/>
      <c r="S2666" s="290"/>
      <c r="T2666" s="290"/>
      <c r="U2666" s="290"/>
      <c r="V2666" s="290"/>
      <c r="W2666" s="166"/>
      <c r="X2666" s="135"/>
      <c r="Y2666" s="418">
        <f t="shared" si="442"/>
        <v>0</v>
      </c>
      <c r="Z2666" s="291">
        <f t="shared" si="443"/>
        <v>0</v>
      </c>
      <c r="AA2666" s="163"/>
      <c r="AB2666" s="177" t="str">
        <f t="shared" si="444"/>
        <v/>
      </c>
      <c r="AC2666" s="283" t="str">
        <f t="shared" si="445"/>
        <v/>
      </c>
      <c r="AD2666" s="283" t="str">
        <f t="shared" si="446"/>
        <v/>
      </c>
      <c r="AE2666" s="163"/>
      <c r="AF2666" s="162"/>
      <c r="AP2666" s="581"/>
    </row>
    <row r="2667" spans="1:42" s="141" customFormat="1">
      <c r="A2667" s="134">
        <v>2658</v>
      </c>
      <c r="B2667" s="286"/>
      <c r="C2667" s="146">
        <f t="shared" si="439"/>
        <v>0</v>
      </c>
      <c r="D2667" s="146">
        <f t="shared" si="440"/>
        <v>1</v>
      </c>
      <c r="E2667" s="146">
        <f t="shared" si="441"/>
        <v>1900</v>
      </c>
      <c r="F2667" s="287"/>
      <c r="G2667" s="287"/>
      <c r="H2667" s="287"/>
      <c r="I2667" s="288"/>
      <c r="J2667" s="287"/>
      <c r="K2667" s="288"/>
      <c r="L2667" s="134"/>
      <c r="M2667" s="133"/>
      <c r="N2667" s="288"/>
      <c r="O2667" s="134"/>
      <c r="P2667" s="166"/>
      <c r="Q2667" s="289"/>
      <c r="R2667" s="165"/>
      <c r="S2667" s="290"/>
      <c r="T2667" s="290"/>
      <c r="U2667" s="290"/>
      <c r="V2667" s="290"/>
      <c r="W2667" s="166"/>
      <c r="X2667" s="135"/>
      <c r="Y2667" s="418">
        <f t="shared" si="442"/>
        <v>0</v>
      </c>
      <c r="Z2667" s="291">
        <f t="shared" si="443"/>
        <v>0</v>
      </c>
      <c r="AA2667" s="163"/>
      <c r="AB2667" s="177" t="str">
        <f t="shared" si="444"/>
        <v/>
      </c>
      <c r="AC2667" s="283" t="str">
        <f t="shared" si="445"/>
        <v/>
      </c>
      <c r="AD2667" s="283" t="str">
        <f t="shared" si="446"/>
        <v/>
      </c>
      <c r="AE2667" s="163"/>
      <c r="AF2667" s="162"/>
      <c r="AP2667" s="581"/>
    </row>
    <row r="2668" spans="1:42" s="141" customFormat="1">
      <c r="A2668" s="134">
        <v>2659</v>
      </c>
      <c r="B2668" s="286"/>
      <c r="C2668" s="146">
        <f t="shared" si="439"/>
        <v>0</v>
      </c>
      <c r="D2668" s="146">
        <f t="shared" si="440"/>
        <v>1</v>
      </c>
      <c r="E2668" s="146">
        <f t="shared" si="441"/>
        <v>1900</v>
      </c>
      <c r="F2668" s="287"/>
      <c r="G2668" s="287"/>
      <c r="H2668" s="287"/>
      <c r="I2668" s="288"/>
      <c r="J2668" s="287"/>
      <c r="K2668" s="288"/>
      <c r="L2668" s="134"/>
      <c r="M2668" s="133"/>
      <c r="N2668" s="288"/>
      <c r="O2668" s="134"/>
      <c r="P2668" s="166"/>
      <c r="Q2668" s="289"/>
      <c r="R2668" s="165"/>
      <c r="S2668" s="290"/>
      <c r="T2668" s="290"/>
      <c r="U2668" s="290"/>
      <c r="V2668" s="290"/>
      <c r="W2668" s="166"/>
      <c r="X2668" s="135"/>
      <c r="Y2668" s="418">
        <f t="shared" si="442"/>
        <v>0</v>
      </c>
      <c r="Z2668" s="291">
        <f t="shared" si="443"/>
        <v>0</v>
      </c>
      <c r="AA2668" s="163"/>
      <c r="AB2668" s="177" t="str">
        <f t="shared" si="444"/>
        <v/>
      </c>
      <c r="AC2668" s="283" t="str">
        <f t="shared" si="445"/>
        <v/>
      </c>
      <c r="AD2668" s="283" t="str">
        <f t="shared" si="446"/>
        <v/>
      </c>
      <c r="AE2668" s="163"/>
      <c r="AF2668" s="162"/>
      <c r="AP2668" s="581"/>
    </row>
    <row r="2669" spans="1:42" s="141" customFormat="1">
      <c r="A2669" s="134">
        <v>2660</v>
      </c>
      <c r="B2669" s="286"/>
      <c r="C2669" s="146">
        <f t="shared" si="439"/>
        <v>0</v>
      </c>
      <c r="D2669" s="146">
        <f t="shared" si="440"/>
        <v>1</v>
      </c>
      <c r="E2669" s="146">
        <f t="shared" si="441"/>
        <v>1900</v>
      </c>
      <c r="F2669" s="287"/>
      <c r="G2669" s="287"/>
      <c r="H2669" s="287"/>
      <c r="I2669" s="288"/>
      <c r="J2669" s="287"/>
      <c r="K2669" s="288"/>
      <c r="L2669" s="134"/>
      <c r="M2669" s="133"/>
      <c r="N2669" s="288"/>
      <c r="O2669" s="134"/>
      <c r="P2669" s="166"/>
      <c r="Q2669" s="289"/>
      <c r="R2669" s="165"/>
      <c r="S2669" s="290"/>
      <c r="T2669" s="290"/>
      <c r="U2669" s="290"/>
      <c r="V2669" s="290"/>
      <c r="W2669" s="166"/>
      <c r="X2669" s="135"/>
      <c r="Y2669" s="418">
        <f t="shared" si="442"/>
        <v>0</v>
      </c>
      <c r="Z2669" s="291">
        <f t="shared" si="443"/>
        <v>0</v>
      </c>
      <c r="AA2669" s="163"/>
      <c r="AB2669" s="177" t="str">
        <f t="shared" si="444"/>
        <v/>
      </c>
      <c r="AC2669" s="283" t="str">
        <f t="shared" si="445"/>
        <v/>
      </c>
      <c r="AD2669" s="283" t="str">
        <f t="shared" si="446"/>
        <v/>
      </c>
      <c r="AE2669" s="163"/>
      <c r="AF2669" s="162"/>
      <c r="AP2669" s="581"/>
    </row>
    <row r="2670" spans="1:42" s="141" customFormat="1">
      <c r="A2670" s="134">
        <v>2661</v>
      </c>
      <c r="B2670" s="286"/>
      <c r="C2670" s="146">
        <f t="shared" si="439"/>
        <v>0</v>
      </c>
      <c r="D2670" s="146">
        <f t="shared" si="440"/>
        <v>1</v>
      </c>
      <c r="E2670" s="146">
        <f t="shared" si="441"/>
        <v>1900</v>
      </c>
      <c r="F2670" s="287"/>
      <c r="G2670" s="287"/>
      <c r="H2670" s="287"/>
      <c r="I2670" s="288"/>
      <c r="J2670" s="287"/>
      <c r="K2670" s="288"/>
      <c r="L2670" s="134"/>
      <c r="M2670" s="133"/>
      <c r="N2670" s="288"/>
      <c r="O2670" s="134"/>
      <c r="P2670" s="166"/>
      <c r="Q2670" s="289"/>
      <c r="R2670" s="165"/>
      <c r="S2670" s="290"/>
      <c r="T2670" s="290"/>
      <c r="U2670" s="290"/>
      <c r="V2670" s="290"/>
      <c r="W2670" s="166"/>
      <c r="X2670" s="135"/>
      <c r="Y2670" s="418">
        <f t="shared" si="442"/>
        <v>0</v>
      </c>
      <c r="Z2670" s="291">
        <f t="shared" si="443"/>
        <v>0</v>
      </c>
      <c r="AA2670" s="163"/>
      <c r="AB2670" s="177" t="str">
        <f t="shared" si="444"/>
        <v/>
      </c>
      <c r="AC2670" s="283" t="str">
        <f t="shared" si="445"/>
        <v/>
      </c>
      <c r="AD2670" s="283" t="str">
        <f t="shared" si="446"/>
        <v/>
      </c>
      <c r="AE2670" s="163"/>
      <c r="AF2670" s="162"/>
      <c r="AP2670" s="581"/>
    </row>
    <row r="2671" spans="1:42" s="141" customFormat="1">
      <c r="A2671" s="134">
        <v>2662</v>
      </c>
      <c r="B2671" s="286"/>
      <c r="C2671" s="146">
        <f t="shared" si="439"/>
        <v>0</v>
      </c>
      <c r="D2671" s="146">
        <f t="shared" si="440"/>
        <v>1</v>
      </c>
      <c r="E2671" s="146">
        <f t="shared" si="441"/>
        <v>1900</v>
      </c>
      <c r="F2671" s="287"/>
      <c r="G2671" s="287"/>
      <c r="H2671" s="287"/>
      <c r="I2671" s="288"/>
      <c r="J2671" s="287"/>
      <c r="K2671" s="288"/>
      <c r="L2671" s="134"/>
      <c r="M2671" s="133"/>
      <c r="N2671" s="288"/>
      <c r="O2671" s="134"/>
      <c r="P2671" s="166"/>
      <c r="Q2671" s="289"/>
      <c r="R2671" s="165"/>
      <c r="S2671" s="290"/>
      <c r="T2671" s="290"/>
      <c r="U2671" s="290"/>
      <c r="V2671" s="290"/>
      <c r="W2671" s="166"/>
      <c r="X2671" s="135"/>
      <c r="Y2671" s="418">
        <f t="shared" si="442"/>
        <v>0</v>
      </c>
      <c r="Z2671" s="291">
        <f t="shared" si="443"/>
        <v>0</v>
      </c>
      <c r="AA2671" s="163"/>
      <c r="AB2671" s="177" t="str">
        <f t="shared" si="444"/>
        <v/>
      </c>
      <c r="AC2671" s="283" t="str">
        <f t="shared" si="445"/>
        <v/>
      </c>
      <c r="AD2671" s="283" t="str">
        <f t="shared" si="446"/>
        <v/>
      </c>
      <c r="AE2671" s="163"/>
      <c r="AF2671" s="162"/>
      <c r="AP2671" s="581"/>
    </row>
    <row r="2672" spans="1:42" s="141" customFormat="1">
      <c r="A2672" s="134">
        <v>2663</v>
      </c>
      <c r="B2672" s="286"/>
      <c r="C2672" s="146">
        <f t="shared" si="439"/>
        <v>0</v>
      </c>
      <c r="D2672" s="146">
        <f t="shared" si="440"/>
        <v>1</v>
      </c>
      <c r="E2672" s="146">
        <f t="shared" si="441"/>
        <v>1900</v>
      </c>
      <c r="F2672" s="287"/>
      <c r="G2672" s="287"/>
      <c r="H2672" s="287"/>
      <c r="I2672" s="288"/>
      <c r="J2672" s="287"/>
      <c r="K2672" s="288"/>
      <c r="L2672" s="134"/>
      <c r="M2672" s="133"/>
      <c r="N2672" s="288"/>
      <c r="O2672" s="134"/>
      <c r="P2672" s="166"/>
      <c r="Q2672" s="289"/>
      <c r="R2672" s="165"/>
      <c r="S2672" s="290"/>
      <c r="T2672" s="290"/>
      <c r="U2672" s="290"/>
      <c r="V2672" s="290"/>
      <c r="W2672" s="166"/>
      <c r="X2672" s="135"/>
      <c r="Y2672" s="418">
        <f t="shared" si="442"/>
        <v>0</v>
      </c>
      <c r="Z2672" s="291">
        <f t="shared" si="443"/>
        <v>0</v>
      </c>
      <c r="AA2672" s="163"/>
      <c r="AB2672" s="177" t="str">
        <f t="shared" si="444"/>
        <v/>
      </c>
      <c r="AC2672" s="283" t="str">
        <f t="shared" si="445"/>
        <v/>
      </c>
      <c r="AD2672" s="283" t="str">
        <f t="shared" si="446"/>
        <v/>
      </c>
      <c r="AE2672" s="163"/>
      <c r="AF2672" s="162"/>
      <c r="AP2672" s="581"/>
    </row>
    <row r="2673" spans="1:42" s="141" customFormat="1">
      <c r="A2673" s="134">
        <v>2664</v>
      </c>
      <c r="B2673" s="286"/>
      <c r="C2673" s="146">
        <f t="shared" si="439"/>
        <v>0</v>
      </c>
      <c r="D2673" s="146">
        <f t="shared" si="440"/>
        <v>1</v>
      </c>
      <c r="E2673" s="146">
        <f t="shared" si="441"/>
        <v>1900</v>
      </c>
      <c r="F2673" s="287"/>
      <c r="G2673" s="287"/>
      <c r="H2673" s="287"/>
      <c r="I2673" s="288"/>
      <c r="J2673" s="287"/>
      <c r="K2673" s="288"/>
      <c r="L2673" s="134"/>
      <c r="M2673" s="133"/>
      <c r="N2673" s="288"/>
      <c r="O2673" s="134"/>
      <c r="P2673" s="166"/>
      <c r="Q2673" s="289"/>
      <c r="R2673" s="165"/>
      <c r="S2673" s="290"/>
      <c r="T2673" s="290"/>
      <c r="U2673" s="290"/>
      <c r="V2673" s="290"/>
      <c r="W2673" s="166"/>
      <c r="X2673" s="135"/>
      <c r="Y2673" s="418">
        <f t="shared" si="442"/>
        <v>0</v>
      </c>
      <c r="Z2673" s="291">
        <f t="shared" si="443"/>
        <v>0</v>
      </c>
      <c r="AA2673" s="163"/>
      <c r="AB2673" s="177" t="str">
        <f t="shared" si="444"/>
        <v/>
      </c>
      <c r="AC2673" s="283" t="str">
        <f t="shared" si="445"/>
        <v/>
      </c>
      <c r="AD2673" s="283" t="str">
        <f t="shared" si="446"/>
        <v/>
      </c>
      <c r="AE2673" s="163"/>
      <c r="AF2673" s="162"/>
      <c r="AP2673" s="581"/>
    </row>
    <row r="2674" spans="1:42" s="141" customFormat="1">
      <c r="A2674" s="134">
        <v>2665</v>
      </c>
      <c r="B2674" s="286"/>
      <c r="C2674" s="146">
        <f t="shared" si="439"/>
        <v>0</v>
      </c>
      <c r="D2674" s="146">
        <f t="shared" si="440"/>
        <v>1</v>
      </c>
      <c r="E2674" s="146">
        <f t="shared" si="441"/>
        <v>1900</v>
      </c>
      <c r="F2674" s="287"/>
      <c r="G2674" s="287"/>
      <c r="H2674" s="287"/>
      <c r="I2674" s="288"/>
      <c r="J2674" s="287"/>
      <c r="K2674" s="288"/>
      <c r="L2674" s="134"/>
      <c r="M2674" s="133"/>
      <c r="N2674" s="288"/>
      <c r="O2674" s="134"/>
      <c r="P2674" s="166"/>
      <c r="Q2674" s="289"/>
      <c r="R2674" s="165"/>
      <c r="S2674" s="290"/>
      <c r="T2674" s="290"/>
      <c r="U2674" s="290"/>
      <c r="V2674" s="290"/>
      <c r="W2674" s="166"/>
      <c r="X2674" s="135"/>
      <c r="Y2674" s="418">
        <f t="shared" si="442"/>
        <v>0</v>
      </c>
      <c r="Z2674" s="291">
        <f t="shared" si="443"/>
        <v>0</v>
      </c>
      <c r="AA2674" s="163"/>
      <c r="AB2674" s="177" t="str">
        <f t="shared" si="444"/>
        <v/>
      </c>
      <c r="AC2674" s="283" t="str">
        <f t="shared" si="445"/>
        <v/>
      </c>
      <c r="AD2674" s="283" t="str">
        <f t="shared" si="446"/>
        <v/>
      </c>
      <c r="AE2674" s="163"/>
      <c r="AF2674" s="162"/>
      <c r="AP2674" s="581"/>
    </row>
    <row r="2675" spans="1:42" s="141" customFormat="1">
      <c r="A2675" s="134">
        <v>2666</v>
      </c>
      <c r="B2675" s="286"/>
      <c r="C2675" s="146">
        <f t="shared" si="439"/>
        <v>0</v>
      </c>
      <c r="D2675" s="146">
        <f t="shared" si="440"/>
        <v>1</v>
      </c>
      <c r="E2675" s="146">
        <f t="shared" si="441"/>
        <v>1900</v>
      </c>
      <c r="F2675" s="287"/>
      <c r="G2675" s="287"/>
      <c r="H2675" s="287"/>
      <c r="I2675" s="288"/>
      <c r="J2675" s="287"/>
      <c r="K2675" s="288"/>
      <c r="L2675" s="134"/>
      <c r="M2675" s="133"/>
      <c r="N2675" s="288"/>
      <c r="O2675" s="134"/>
      <c r="P2675" s="166"/>
      <c r="Q2675" s="289"/>
      <c r="R2675" s="165"/>
      <c r="S2675" s="290"/>
      <c r="T2675" s="290"/>
      <c r="U2675" s="290"/>
      <c r="V2675" s="290"/>
      <c r="W2675" s="166"/>
      <c r="X2675" s="135"/>
      <c r="Y2675" s="418">
        <f t="shared" si="442"/>
        <v>0</v>
      </c>
      <c r="Z2675" s="291">
        <f t="shared" si="443"/>
        <v>0</v>
      </c>
      <c r="AA2675" s="163"/>
      <c r="AB2675" s="177" t="str">
        <f t="shared" si="444"/>
        <v/>
      </c>
      <c r="AC2675" s="283" t="str">
        <f t="shared" si="445"/>
        <v/>
      </c>
      <c r="AD2675" s="283" t="str">
        <f t="shared" si="446"/>
        <v/>
      </c>
      <c r="AE2675" s="163"/>
      <c r="AF2675" s="162"/>
      <c r="AP2675" s="581"/>
    </row>
    <row r="2676" spans="1:42" s="141" customFormat="1">
      <c r="A2676" s="134">
        <v>2667</v>
      </c>
      <c r="B2676" s="286"/>
      <c r="C2676" s="146">
        <f t="shared" si="439"/>
        <v>0</v>
      </c>
      <c r="D2676" s="146">
        <f t="shared" si="440"/>
        <v>1</v>
      </c>
      <c r="E2676" s="146">
        <f t="shared" si="441"/>
        <v>1900</v>
      </c>
      <c r="F2676" s="287"/>
      <c r="G2676" s="287"/>
      <c r="H2676" s="287"/>
      <c r="I2676" s="288"/>
      <c r="J2676" s="287"/>
      <c r="K2676" s="288"/>
      <c r="L2676" s="134"/>
      <c r="M2676" s="133"/>
      <c r="N2676" s="288"/>
      <c r="O2676" s="134"/>
      <c r="P2676" s="166"/>
      <c r="Q2676" s="289"/>
      <c r="R2676" s="165"/>
      <c r="S2676" s="290"/>
      <c r="T2676" s="290"/>
      <c r="U2676" s="290"/>
      <c r="V2676" s="290"/>
      <c r="W2676" s="166"/>
      <c r="X2676" s="135"/>
      <c r="Y2676" s="418">
        <f t="shared" si="442"/>
        <v>0</v>
      </c>
      <c r="Z2676" s="291">
        <f t="shared" si="443"/>
        <v>0</v>
      </c>
      <c r="AA2676" s="163"/>
      <c r="AB2676" s="177" t="str">
        <f t="shared" si="444"/>
        <v/>
      </c>
      <c r="AC2676" s="283" t="str">
        <f t="shared" si="445"/>
        <v/>
      </c>
      <c r="AD2676" s="283" t="str">
        <f t="shared" si="446"/>
        <v/>
      </c>
      <c r="AE2676" s="163"/>
      <c r="AF2676" s="162"/>
      <c r="AP2676" s="581"/>
    </row>
    <row r="2677" spans="1:42" s="141" customFormat="1">
      <c r="A2677" s="134">
        <v>2668</v>
      </c>
      <c r="B2677" s="286"/>
      <c r="C2677" s="146">
        <f t="shared" si="439"/>
        <v>0</v>
      </c>
      <c r="D2677" s="146">
        <f t="shared" si="440"/>
        <v>1</v>
      </c>
      <c r="E2677" s="146">
        <f t="shared" si="441"/>
        <v>1900</v>
      </c>
      <c r="F2677" s="287"/>
      <c r="G2677" s="287"/>
      <c r="H2677" s="287"/>
      <c r="I2677" s="288"/>
      <c r="J2677" s="287"/>
      <c r="K2677" s="288"/>
      <c r="L2677" s="134"/>
      <c r="M2677" s="133"/>
      <c r="N2677" s="288"/>
      <c r="O2677" s="134"/>
      <c r="P2677" s="166"/>
      <c r="Q2677" s="289"/>
      <c r="R2677" s="165"/>
      <c r="S2677" s="290"/>
      <c r="T2677" s="290"/>
      <c r="U2677" s="290"/>
      <c r="V2677" s="290"/>
      <c r="W2677" s="166"/>
      <c r="X2677" s="135"/>
      <c r="Y2677" s="418">
        <f t="shared" si="442"/>
        <v>0</v>
      </c>
      <c r="Z2677" s="291">
        <f t="shared" si="443"/>
        <v>0</v>
      </c>
      <c r="AA2677" s="163"/>
      <c r="AB2677" s="177" t="str">
        <f t="shared" si="444"/>
        <v/>
      </c>
      <c r="AC2677" s="283" t="str">
        <f t="shared" si="445"/>
        <v/>
      </c>
      <c r="AD2677" s="283" t="str">
        <f t="shared" si="446"/>
        <v/>
      </c>
      <c r="AE2677" s="163"/>
      <c r="AF2677" s="162"/>
      <c r="AP2677" s="581"/>
    </row>
    <row r="2678" spans="1:42" s="141" customFormat="1">
      <c r="A2678" s="134">
        <v>2669</v>
      </c>
      <c r="B2678" s="286"/>
      <c r="C2678" s="146">
        <f t="shared" si="439"/>
        <v>0</v>
      </c>
      <c r="D2678" s="146">
        <f t="shared" si="440"/>
        <v>1</v>
      </c>
      <c r="E2678" s="146">
        <f t="shared" si="441"/>
        <v>1900</v>
      </c>
      <c r="F2678" s="287"/>
      <c r="G2678" s="287"/>
      <c r="H2678" s="287"/>
      <c r="I2678" s="288"/>
      <c r="J2678" s="287"/>
      <c r="K2678" s="288"/>
      <c r="L2678" s="134"/>
      <c r="M2678" s="133"/>
      <c r="N2678" s="288"/>
      <c r="O2678" s="134"/>
      <c r="P2678" s="166"/>
      <c r="Q2678" s="289"/>
      <c r="R2678" s="165"/>
      <c r="S2678" s="290"/>
      <c r="T2678" s="290"/>
      <c r="U2678" s="290"/>
      <c r="V2678" s="290"/>
      <c r="W2678" s="166"/>
      <c r="X2678" s="135"/>
      <c r="Y2678" s="418">
        <f t="shared" si="442"/>
        <v>0</v>
      </c>
      <c r="Z2678" s="291">
        <f t="shared" si="443"/>
        <v>0</v>
      </c>
      <c r="AA2678" s="163"/>
      <c r="AB2678" s="177" t="str">
        <f t="shared" si="444"/>
        <v/>
      </c>
      <c r="AC2678" s="283" t="str">
        <f t="shared" si="445"/>
        <v/>
      </c>
      <c r="AD2678" s="283" t="str">
        <f t="shared" si="446"/>
        <v/>
      </c>
      <c r="AE2678" s="163"/>
      <c r="AF2678" s="162"/>
      <c r="AP2678" s="581"/>
    </row>
    <row r="2679" spans="1:42" s="141" customFormat="1">
      <c r="A2679" s="134">
        <v>2670</v>
      </c>
      <c r="B2679" s="286"/>
      <c r="C2679" s="146">
        <f t="shared" si="439"/>
        <v>0</v>
      </c>
      <c r="D2679" s="146">
        <f t="shared" si="440"/>
        <v>1</v>
      </c>
      <c r="E2679" s="146">
        <f t="shared" si="441"/>
        <v>1900</v>
      </c>
      <c r="F2679" s="287"/>
      <c r="G2679" s="287"/>
      <c r="H2679" s="287"/>
      <c r="I2679" s="288"/>
      <c r="J2679" s="287"/>
      <c r="K2679" s="288"/>
      <c r="L2679" s="134"/>
      <c r="M2679" s="133"/>
      <c r="N2679" s="288"/>
      <c r="O2679" s="134"/>
      <c r="P2679" s="166"/>
      <c r="Q2679" s="289"/>
      <c r="R2679" s="165"/>
      <c r="S2679" s="290"/>
      <c r="T2679" s="290"/>
      <c r="U2679" s="290"/>
      <c r="V2679" s="290"/>
      <c r="W2679" s="166"/>
      <c r="X2679" s="135"/>
      <c r="Y2679" s="418">
        <f t="shared" si="442"/>
        <v>0</v>
      </c>
      <c r="Z2679" s="291">
        <f t="shared" si="443"/>
        <v>0</v>
      </c>
      <c r="AA2679" s="163"/>
      <c r="AB2679" s="177" t="str">
        <f t="shared" si="444"/>
        <v/>
      </c>
      <c r="AC2679" s="283" t="str">
        <f t="shared" si="445"/>
        <v/>
      </c>
      <c r="AD2679" s="283" t="str">
        <f t="shared" si="446"/>
        <v/>
      </c>
      <c r="AE2679" s="163"/>
      <c r="AF2679" s="162"/>
      <c r="AP2679" s="581"/>
    </row>
    <row r="2680" spans="1:42" s="141" customFormat="1">
      <c r="A2680" s="134">
        <v>2671</v>
      </c>
      <c r="B2680" s="286"/>
      <c r="C2680" s="146">
        <f t="shared" si="439"/>
        <v>0</v>
      </c>
      <c r="D2680" s="146">
        <f t="shared" si="440"/>
        <v>1</v>
      </c>
      <c r="E2680" s="146">
        <f t="shared" si="441"/>
        <v>1900</v>
      </c>
      <c r="F2680" s="287"/>
      <c r="G2680" s="287"/>
      <c r="H2680" s="287"/>
      <c r="I2680" s="288"/>
      <c r="J2680" s="287"/>
      <c r="K2680" s="288"/>
      <c r="L2680" s="134"/>
      <c r="M2680" s="133"/>
      <c r="N2680" s="288"/>
      <c r="O2680" s="134"/>
      <c r="P2680" s="166"/>
      <c r="Q2680" s="289"/>
      <c r="R2680" s="165"/>
      <c r="S2680" s="290"/>
      <c r="T2680" s="290"/>
      <c r="U2680" s="290"/>
      <c r="V2680" s="290"/>
      <c r="W2680" s="166"/>
      <c r="X2680" s="135"/>
      <c r="Y2680" s="418">
        <f t="shared" si="442"/>
        <v>0</v>
      </c>
      <c r="Z2680" s="291">
        <f t="shared" si="443"/>
        <v>0</v>
      </c>
      <c r="AA2680" s="163"/>
      <c r="AB2680" s="177" t="str">
        <f t="shared" si="444"/>
        <v/>
      </c>
      <c r="AC2680" s="283" t="str">
        <f t="shared" si="445"/>
        <v/>
      </c>
      <c r="AD2680" s="283" t="str">
        <f t="shared" si="446"/>
        <v/>
      </c>
      <c r="AE2680" s="163"/>
      <c r="AF2680" s="162"/>
      <c r="AP2680" s="581"/>
    </row>
    <row r="2681" spans="1:42" s="141" customFormat="1">
      <c r="A2681" s="134">
        <v>2672</v>
      </c>
      <c r="B2681" s="286"/>
      <c r="C2681" s="146">
        <f t="shared" si="439"/>
        <v>0</v>
      </c>
      <c r="D2681" s="146">
        <f t="shared" si="440"/>
        <v>1</v>
      </c>
      <c r="E2681" s="146">
        <f t="shared" si="441"/>
        <v>1900</v>
      </c>
      <c r="F2681" s="287"/>
      <c r="G2681" s="287"/>
      <c r="H2681" s="287"/>
      <c r="I2681" s="288"/>
      <c r="J2681" s="287"/>
      <c r="K2681" s="288"/>
      <c r="L2681" s="134"/>
      <c r="M2681" s="133"/>
      <c r="N2681" s="288"/>
      <c r="O2681" s="134"/>
      <c r="P2681" s="166"/>
      <c r="Q2681" s="289"/>
      <c r="R2681" s="165"/>
      <c r="S2681" s="290"/>
      <c r="T2681" s="290"/>
      <c r="U2681" s="290"/>
      <c r="V2681" s="290"/>
      <c r="W2681" s="166"/>
      <c r="X2681" s="135"/>
      <c r="Y2681" s="418">
        <f t="shared" si="442"/>
        <v>0</v>
      </c>
      <c r="Z2681" s="291">
        <f t="shared" si="443"/>
        <v>0</v>
      </c>
      <c r="AA2681" s="163"/>
      <c r="AB2681" s="177" t="str">
        <f t="shared" si="444"/>
        <v/>
      </c>
      <c r="AC2681" s="283" t="str">
        <f t="shared" si="445"/>
        <v/>
      </c>
      <c r="AD2681" s="283" t="str">
        <f t="shared" si="446"/>
        <v/>
      </c>
      <c r="AE2681" s="163"/>
      <c r="AF2681" s="162"/>
      <c r="AP2681" s="581"/>
    </row>
    <row r="2682" spans="1:42" s="141" customFormat="1">
      <c r="A2682" s="134">
        <v>2673</v>
      </c>
      <c r="B2682" s="286"/>
      <c r="C2682" s="146">
        <f t="shared" si="439"/>
        <v>0</v>
      </c>
      <c r="D2682" s="146">
        <f t="shared" si="440"/>
        <v>1</v>
      </c>
      <c r="E2682" s="146">
        <f t="shared" si="441"/>
        <v>1900</v>
      </c>
      <c r="F2682" s="287"/>
      <c r="G2682" s="287"/>
      <c r="H2682" s="287"/>
      <c r="I2682" s="288"/>
      <c r="J2682" s="287"/>
      <c r="K2682" s="288"/>
      <c r="L2682" s="134"/>
      <c r="M2682" s="133"/>
      <c r="N2682" s="288"/>
      <c r="O2682" s="134"/>
      <c r="P2682" s="166"/>
      <c r="Q2682" s="289"/>
      <c r="R2682" s="165"/>
      <c r="S2682" s="290"/>
      <c r="T2682" s="290"/>
      <c r="U2682" s="290"/>
      <c r="V2682" s="290"/>
      <c r="W2682" s="166"/>
      <c r="X2682" s="135"/>
      <c r="Y2682" s="418">
        <f t="shared" si="442"/>
        <v>0</v>
      </c>
      <c r="Z2682" s="291">
        <f t="shared" si="443"/>
        <v>0</v>
      </c>
      <c r="AA2682" s="163"/>
      <c r="AB2682" s="177" t="str">
        <f t="shared" si="444"/>
        <v/>
      </c>
      <c r="AC2682" s="283" t="str">
        <f t="shared" si="445"/>
        <v/>
      </c>
      <c r="AD2682" s="283" t="str">
        <f t="shared" si="446"/>
        <v/>
      </c>
      <c r="AE2682" s="163"/>
      <c r="AF2682" s="162"/>
      <c r="AP2682" s="581"/>
    </row>
    <row r="2683" spans="1:42" s="141" customFormat="1">
      <c r="A2683" s="134">
        <v>2674</v>
      </c>
      <c r="B2683" s="286"/>
      <c r="C2683" s="146">
        <f t="shared" si="439"/>
        <v>0</v>
      </c>
      <c r="D2683" s="146">
        <f t="shared" si="440"/>
        <v>1</v>
      </c>
      <c r="E2683" s="146">
        <f t="shared" si="441"/>
        <v>1900</v>
      </c>
      <c r="F2683" s="287"/>
      <c r="G2683" s="287"/>
      <c r="H2683" s="287"/>
      <c r="I2683" s="288"/>
      <c r="J2683" s="287"/>
      <c r="K2683" s="288"/>
      <c r="L2683" s="134"/>
      <c r="M2683" s="133"/>
      <c r="N2683" s="288"/>
      <c r="O2683" s="134"/>
      <c r="P2683" s="166"/>
      <c r="Q2683" s="289"/>
      <c r="R2683" s="165"/>
      <c r="S2683" s="290"/>
      <c r="T2683" s="290"/>
      <c r="U2683" s="290"/>
      <c r="V2683" s="290"/>
      <c r="W2683" s="166"/>
      <c r="X2683" s="135"/>
      <c r="Y2683" s="418">
        <f t="shared" si="442"/>
        <v>0</v>
      </c>
      <c r="Z2683" s="291">
        <f t="shared" si="443"/>
        <v>0</v>
      </c>
      <c r="AA2683" s="163"/>
      <c r="AB2683" s="177" t="str">
        <f t="shared" si="444"/>
        <v/>
      </c>
      <c r="AC2683" s="283" t="str">
        <f t="shared" si="445"/>
        <v/>
      </c>
      <c r="AD2683" s="283" t="str">
        <f t="shared" si="446"/>
        <v/>
      </c>
      <c r="AE2683" s="163"/>
      <c r="AF2683" s="162"/>
      <c r="AP2683" s="581"/>
    </row>
    <row r="2684" spans="1:42" s="141" customFormat="1">
      <c r="A2684" s="134">
        <v>2675</v>
      </c>
      <c r="B2684" s="286"/>
      <c r="C2684" s="146">
        <f t="shared" si="439"/>
        <v>0</v>
      </c>
      <c r="D2684" s="146">
        <f t="shared" si="440"/>
        <v>1</v>
      </c>
      <c r="E2684" s="146">
        <f t="shared" si="441"/>
        <v>1900</v>
      </c>
      <c r="F2684" s="287"/>
      <c r="G2684" s="287"/>
      <c r="H2684" s="287"/>
      <c r="I2684" s="288"/>
      <c r="J2684" s="287"/>
      <c r="K2684" s="288"/>
      <c r="L2684" s="134"/>
      <c r="M2684" s="133"/>
      <c r="N2684" s="288"/>
      <c r="O2684" s="134"/>
      <c r="P2684" s="166"/>
      <c r="Q2684" s="289"/>
      <c r="R2684" s="165"/>
      <c r="S2684" s="290"/>
      <c r="T2684" s="290"/>
      <c r="U2684" s="290"/>
      <c r="V2684" s="290"/>
      <c r="W2684" s="166"/>
      <c r="X2684" s="135"/>
      <c r="Y2684" s="418">
        <f t="shared" si="442"/>
        <v>0</v>
      </c>
      <c r="Z2684" s="291">
        <f t="shared" si="443"/>
        <v>0</v>
      </c>
      <c r="AA2684" s="163"/>
      <c r="AB2684" s="177" t="str">
        <f t="shared" si="444"/>
        <v/>
      </c>
      <c r="AC2684" s="283" t="str">
        <f t="shared" si="445"/>
        <v/>
      </c>
      <c r="AD2684" s="283" t="str">
        <f t="shared" si="446"/>
        <v/>
      </c>
      <c r="AE2684" s="163"/>
      <c r="AF2684" s="162"/>
      <c r="AP2684" s="581"/>
    </row>
    <row r="2685" spans="1:42" s="141" customFormat="1">
      <c r="A2685" s="134">
        <v>2676</v>
      </c>
      <c r="B2685" s="286"/>
      <c r="C2685" s="146">
        <f t="shared" si="439"/>
        <v>0</v>
      </c>
      <c r="D2685" s="146">
        <f t="shared" si="440"/>
        <v>1</v>
      </c>
      <c r="E2685" s="146">
        <f t="shared" si="441"/>
        <v>1900</v>
      </c>
      <c r="F2685" s="287"/>
      <c r="G2685" s="287"/>
      <c r="H2685" s="287"/>
      <c r="I2685" s="288"/>
      <c r="J2685" s="287"/>
      <c r="K2685" s="288"/>
      <c r="L2685" s="134"/>
      <c r="M2685" s="133"/>
      <c r="N2685" s="288"/>
      <c r="O2685" s="134"/>
      <c r="P2685" s="166"/>
      <c r="Q2685" s="289"/>
      <c r="R2685" s="165"/>
      <c r="S2685" s="290"/>
      <c r="T2685" s="290"/>
      <c r="U2685" s="290"/>
      <c r="V2685" s="290"/>
      <c r="W2685" s="166"/>
      <c r="X2685" s="135"/>
      <c r="Y2685" s="418">
        <f t="shared" si="442"/>
        <v>0</v>
      </c>
      <c r="Z2685" s="291">
        <f t="shared" si="443"/>
        <v>0</v>
      </c>
      <c r="AA2685" s="163"/>
      <c r="AB2685" s="177" t="str">
        <f t="shared" si="444"/>
        <v/>
      </c>
      <c r="AC2685" s="283" t="str">
        <f t="shared" si="445"/>
        <v/>
      </c>
      <c r="AD2685" s="283" t="str">
        <f t="shared" si="446"/>
        <v/>
      </c>
      <c r="AE2685" s="163"/>
      <c r="AF2685" s="162"/>
      <c r="AP2685" s="581"/>
    </row>
    <row r="2686" spans="1:42" s="141" customFormat="1">
      <c r="A2686" s="134">
        <v>2677</v>
      </c>
      <c r="B2686" s="286"/>
      <c r="C2686" s="146">
        <f t="shared" si="439"/>
        <v>0</v>
      </c>
      <c r="D2686" s="146">
        <f t="shared" si="440"/>
        <v>1</v>
      </c>
      <c r="E2686" s="146">
        <f t="shared" si="441"/>
        <v>1900</v>
      </c>
      <c r="F2686" s="287"/>
      <c r="G2686" s="287"/>
      <c r="H2686" s="287"/>
      <c r="I2686" s="288"/>
      <c r="J2686" s="287"/>
      <c r="K2686" s="288"/>
      <c r="L2686" s="134"/>
      <c r="M2686" s="133"/>
      <c r="N2686" s="288"/>
      <c r="O2686" s="134"/>
      <c r="P2686" s="166"/>
      <c r="Q2686" s="289"/>
      <c r="R2686" s="165"/>
      <c r="S2686" s="290"/>
      <c r="T2686" s="290"/>
      <c r="U2686" s="290"/>
      <c r="V2686" s="290"/>
      <c r="W2686" s="166"/>
      <c r="X2686" s="135"/>
      <c r="Y2686" s="418">
        <f t="shared" si="442"/>
        <v>0</v>
      </c>
      <c r="Z2686" s="291">
        <f t="shared" si="443"/>
        <v>0</v>
      </c>
      <c r="AA2686" s="163"/>
      <c r="AB2686" s="177" t="str">
        <f t="shared" si="444"/>
        <v/>
      </c>
      <c r="AC2686" s="283" t="str">
        <f t="shared" si="445"/>
        <v/>
      </c>
      <c r="AD2686" s="283" t="str">
        <f t="shared" si="446"/>
        <v/>
      </c>
      <c r="AE2686" s="163"/>
      <c r="AF2686" s="162"/>
      <c r="AP2686" s="581"/>
    </row>
    <row r="2687" spans="1:42" s="141" customFormat="1">
      <c r="A2687" s="134">
        <v>2678</v>
      </c>
      <c r="B2687" s="286"/>
      <c r="C2687" s="146">
        <f t="shared" si="439"/>
        <v>0</v>
      </c>
      <c r="D2687" s="146">
        <f t="shared" si="440"/>
        <v>1</v>
      </c>
      <c r="E2687" s="146">
        <f t="shared" si="441"/>
        <v>1900</v>
      </c>
      <c r="F2687" s="287"/>
      <c r="G2687" s="287"/>
      <c r="H2687" s="287"/>
      <c r="I2687" s="288"/>
      <c r="J2687" s="287"/>
      <c r="K2687" s="288"/>
      <c r="L2687" s="134"/>
      <c r="M2687" s="133"/>
      <c r="N2687" s="288"/>
      <c r="O2687" s="134"/>
      <c r="P2687" s="166"/>
      <c r="Q2687" s="289"/>
      <c r="R2687" s="165"/>
      <c r="S2687" s="290"/>
      <c r="T2687" s="290"/>
      <c r="U2687" s="290"/>
      <c r="V2687" s="290"/>
      <c r="W2687" s="166"/>
      <c r="X2687" s="135"/>
      <c r="Y2687" s="418">
        <f t="shared" si="442"/>
        <v>0</v>
      </c>
      <c r="Z2687" s="291">
        <f t="shared" si="443"/>
        <v>0</v>
      </c>
      <c r="AA2687" s="163"/>
      <c r="AB2687" s="177" t="str">
        <f t="shared" si="444"/>
        <v/>
      </c>
      <c r="AC2687" s="283" t="str">
        <f t="shared" si="445"/>
        <v/>
      </c>
      <c r="AD2687" s="283" t="str">
        <f t="shared" si="446"/>
        <v/>
      </c>
      <c r="AE2687" s="163"/>
      <c r="AF2687" s="162"/>
      <c r="AP2687" s="581"/>
    </row>
    <row r="2688" spans="1:42" s="141" customFormat="1">
      <c r="A2688" s="134">
        <v>2679</v>
      </c>
      <c r="B2688" s="286"/>
      <c r="C2688" s="146">
        <f t="shared" si="439"/>
        <v>0</v>
      </c>
      <c r="D2688" s="146">
        <f t="shared" si="440"/>
        <v>1</v>
      </c>
      <c r="E2688" s="146">
        <f t="shared" si="441"/>
        <v>1900</v>
      </c>
      <c r="F2688" s="287"/>
      <c r="G2688" s="287"/>
      <c r="H2688" s="287"/>
      <c r="I2688" s="288"/>
      <c r="J2688" s="287"/>
      <c r="K2688" s="288"/>
      <c r="L2688" s="134"/>
      <c r="M2688" s="133"/>
      <c r="N2688" s="288"/>
      <c r="O2688" s="134"/>
      <c r="P2688" s="166"/>
      <c r="Q2688" s="289"/>
      <c r="R2688" s="165"/>
      <c r="S2688" s="290"/>
      <c r="T2688" s="290"/>
      <c r="U2688" s="290"/>
      <c r="V2688" s="290"/>
      <c r="W2688" s="166"/>
      <c r="X2688" s="135"/>
      <c r="Y2688" s="418">
        <f t="shared" si="442"/>
        <v>0</v>
      </c>
      <c r="Z2688" s="291">
        <f t="shared" si="443"/>
        <v>0</v>
      </c>
      <c r="AA2688" s="163"/>
      <c r="AB2688" s="177" t="str">
        <f t="shared" si="444"/>
        <v/>
      </c>
      <c r="AC2688" s="283" t="str">
        <f t="shared" si="445"/>
        <v/>
      </c>
      <c r="AD2688" s="283" t="str">
        <f t="shared" si="446"/>
        <v/>
      </c>
      <c r="AE2688" s="163"/>
      <c r="AF2688" s="162"/>
      <c r="AP2688" s="581"/>
    </row>
    <row r="2689" spans="1:42" s="141" customFormat="1">
      <c r="A2689" s="134">
        <v>2680</v>
      </c>
      <c r="B2689" s="286"/>
      <c r="C2689" s="146">
        <f t="shared" si="439"/>
        <v>0</v>
      </c>
      <c r="D2689" s="146">
        <f t="shared" si="440"/>
        <v>1</v>
      </c>
      <c r="E2689" s="146">
        <f t="shared" si="441"/>
        <v>1900</v>
      </c>
      <c r="F2689" s="287"/>
      <c r="G2689" s="287"/>
      <c r="H2689" s="287"/>
      <c r="I2689" s="288"/>
      <c r="J2689" s="287"/>
      <c r="K2689" s="288"/>
      <c r="L2689" s="134"/>
      <c r="M2689" s="133"/>
      <c r="N2689" s="288"/>
      <c r="O2689" s="134"/>
      <c r="P2689" s="166"/>
      <c r="Q2689" s="289"/>
      <c r="R2689" s="165"/>
      <c r="S2689" s="290"/>
      <c r="T2689" s="290"/>
      <c r="U2689" s="290"/>
      <c r="V2689" s="290"/>
      <c r="W2689" s="166"/>
      <c r="X2689" s="135"/>
      <c r="Y2689" s="418">
        <f t="shared" si="442"/>
        <v>0</v>
      </c>
      <c r="Z2689" s="291">
        <f t="shared" si="443"/>
        <v>0</v>
      </c>
      <c r="AA2689" s="163"/>
      <c r="AB2689" s="177" t="str">
        <f t="shared" si="444"/>
        <v/>
      </c>
      <c r="AC2689" s="283" t="str">
        <f t="shared" si="445"/>
        <v/>
      </c>
      <c r="AD2689" s="283" t="str">
        <f t="shared" si="446"/>
        <v/>
      </c>
      <c r="AE2689" s="163"/>
      <c r="AF2689" s="162"/>
      <c r="AP2689" s="581"/>
    </row>
    <row r="2690" spans="1:42" s="141" customFormat="1">
      <c r="A2690" s="134">
        <v>2681</v>
      </c>
      <c r="B2690" s="286"/>
      <c r="C2690" s="146">
        <f t="shared" si="439"/>
        <v>0</v>
      </c>
      <c r="D2690" s="146">
        <f t="shared" si="440"/>
        <v>1</v>
      </c>
      <c r="E2690" s="146">
        <f t="shared" si="441"/>
        <v>1900</v>
      </c>
      <c r="F2690" s="287"/>
      <c r="G2690" s="287"/>
      <c r="H2690" s="287"/>
      <c r="I2690" s="288"/>
      <c r="J2690" s="287"/>
      <c r="K2690" s="288"/>
      <c r="L2690" s="134"/>
      <c r="M2690" s="133"/>
      <c r="N2690" s="288"/>
      <c r="O2690" s="134"/>
      <c r="P2690" s="166"/>
      <c r="Q2690" s="289"/>
      <c r="R2690" s="165"/>
      <c r="S2690" s="290"/>
      <c r="T2690" s="290"/>
      <c r="U2690" s="290"/>
      <c r="V2690" s="290"/>
      <c r="W2690" s="166"/>
      <c r="X2690" s="135"/>
      <c r="Y2690" s="418">
        <f t="shared" si="442"/>
        <v>0</v>
      </c>
      <c r="Z2690" s="291">
        <f t="shared" si="443"/>
        <v>0</v>
      </c>
      <c r="AA2690" s="163"/>
      <c r="AB2690" s="177" t="str">
        <f t="shared" si="444"/>
        <v/>
      </c>
      <c r="AC2690" s="283" t="str">
        <f t="shared" si="445"/>
        <v/>
      </c>
      <c r="AD2690" s="283" t="str">
        <f t="shared" si="446"/>
        <v/>
      </c>
      <c r="AE2690" s="163"/>
      <c r="AF2690" s="162"/>
      <c r="AP2690" s="581"/>
    </row>
    <row r="2691" spans="1:42" s="141" customFormat="1">
      <c r="A2691" s="134">
        <v>2682</v>
      </c>
      <c r="B2691" s="286"/>
      <c r="C2691" s="146">
        <f t="shared" si="439"/>
        <v>0</v>
      </c>
      <c r="D2691" s="146">
        <f t="shared" si="440"/>
        <v>1</v>
      </c>
      <c r="E2691" s="146">
        <f t="shared" si="441"/>
        <v>1900</v>
      </c>
      <c r="F2691" s="287"/>
      <c r="G2691" s="287"/>
      <c r="H2691" s="287"/>
      <c r="I2691" s="288"/>
      <c r="J2691" s="287"/>
      <c r="K2691" s="288"/>
      <c r="L2691" s="134"/>
      <c r="M2691" s="133"/>
      <c r="N2691" s="288"/>
      <c r="O2691" s="134"/>
      <c r="P2691" s="166"/>
      <c r="Q2691" s="289"/>
      <c r="R2691" s="165"/>
      <c r="S2691" s="290"/>
      <c r="T2691" s="290"/>
      <c r="U2691" s="290"/>
      <c r="V2691" s="290"/>
      <c r="W2691" s="166"/>
      <c r="X2691" s="135"/>
      <c r="Y2691" s="418">
        <f t="shared" si="442"/>
        <v>0</v>
      </c>
      <c r="Z2691" s="291">
        <f t="shared" si="443"/>
        <v>0</v>
      </c>
      <c r="AA2691" s="163"/>
      <c r="AB2691" s="177" t="str">
        <f t="shared" si="444"/>
        <v/>
      </c>
      <c r="AC2691" s="283" t="str">
        <f t="shared" si="445"/>
        <v/>
      </c>
      <c r="AD2691" s="283" t="str">
        <f t="shared" si="446"/>
        <v/>
      </c>
      <c r="AE2691" s="163"/>
      <c r="AF2691" s="162"/>
      <c r="AP2691" s="581"/>
    </row>
    <row r="2692" spans="1:42" s="141" customFormat="1">
      <c r="A2692" s="134">
        <v>2683</v>
      </c>
      <c r="B2692" s="286"/>
      <c r="C2692" s="146">
        <f t="shared" si="439"/>
        <v>0</v>
      </c>
      <c r="D2692" s="146">
        <f t="shared" si="440"/>
        <v>1</v>
      </c>
      <c r="E2692" s="146">
        <f t="shared" si="441"/>
        <v>1900</v>
      </c>
      <c r="F2692" s="287"/>
      <c r="G2692" s="287"/>
      <c r="H2692" s="287"/>
      <c r="I2692" s="288"/>
      <c r="J2692" s="287"/>
      <c r="K2692" s="288"/>
      <c r="L2692" s="134"/>
      <c r="M2692" s="133"/>
      <c r="N2692" s="288"/>
      <c r="O2692" s="134"/>
      <c r="P2692" s="166"/>
      <c r="Q2692" s="289"/>
      <c r="R2692" s="165"/>
      <c r="S2692" s="290"/>
      <c r="T2692" s="290"/>
      <c r="U2692" s="290"/>
      <c r="V2692" s="290"/>
      <c r="W2692" s="166"/>
      <c r="X2692" s="135"/>
      <c r="Y2692" s="418">
        <f t="shared" si="442"/>
        <v>0</v>
      </c>
      <c r="Z2692" s="291">
        <f t="shared" si="443"/>
        <v>0</v>
      </c>
      <c r="AA2692" s="163"/>
      <c r="AB2692" s="177" t="str">
        <f t="shared" si="444"/>
        <v/>
      </c>
      <c r="AC2692" s="283" t="str">
        <f t="shared" si="445"/>
        <v/>
      </c>
      <c r="AD2692" s="283" t="str">
        <f t="shared" si="446"/>
        <v/>
      </c>
      <c r="AE2692" s="163"/>
      <c r="AF2692" s="162"/>
      <c r="AP2692" s="581"/>
    </row>
    <row r="2693" spans="1:42" s="141" customFormat="1">
      <c r="A2693" s="134">
        <v>2684</v>
      </c>
      <c r="B2693" s="286"/>
      <c r="C2693" s="146">
        <f t="shared" si="439"/>
        <v>0</v>
      </c>
      <c r="D2693" s="146">
        <f t="shared" si="440"/>
        <v>1</v>
      </c>
      <c r="E2693" s="146">
        <f t="shared" si="441"/>
        <v>1900</v>
      </c>
      <c r="F2693" s="287"/>
      <c r="G2693" s="287"/>
      <c r="H2693" s="287"/>
      <c r="I2693" s="288"/>
      <c r="J2693" s="287"/>
      <c r="K2693" s="288"/>
      <c r="L2693" s="134"/>
      <c r="M2693" s="133"/>
      <c r="N2693" s="288"/>
      <c r="O2693" s="134"/>
      <c r="P2693" s="166"/>
      <c r="Q2693" s="289"/>
      <c r="R2693" s="165"/>
      <c r="S2693" s="290"/>
      <c r="T2693" s="290"/>
      <c r="U2693" s="290"/>
      <c r="V2693" s="290"/>
      <c r="W2693" s="166"/>
      <c r="X2693" s="135"/>
      <c r="Y2693" s="418">
        <f t="shared" si="442"/>
        <v>0</v>
      </c>
      <c r="Z2693" s="291">
        <f t="shared" si="443"/>
        <v>0</v>
      </c>
      <c r="AA2693" s="163"/>
      <c r="AB2693" s="177" t="str">
        <f t="shared" si="444"/>
        <v/>
      </c>
      <c r="AC2693" s="283" t="str">
        <f t="shared" si="445"/>
        <v/>
      </c>
      <c r="AD2693" s="283" t="str">
        <f t="shared" si="446"/>
        <v/>
      </c>
      <c r="AE2693" s="163"/>
      <c r="AF2693" s="162"/>
      <c r="AP2693" s="581"/>
    </row>
    <row r="2694" spans="1:42" s="141" customFormat="1">
      <c r="A2694" s="134">
        <v>2685</v>
      </c>
      <c r="B2694" s="286"/>
      <c r="C2694" s="146">
        <f t="shared" si="439"/>
        <v>0</v>
      </c>
      <c r="D2694" s="146">
        <f t="shared" si="440"/>
        <v>1</v>
      </c>
      <c r="E2694" s="146">
        <f t="shared" si="441"/>
        <v>1900</v>
      </c>
      <c r="F2694" s="287"/>
      <c r="G2694" s="287"/>
      <c r="H2694" s="287"/>
      <c r="I2694" s="288"/>
      <c r="J2694" s="287"/>
      <c r="K2694" s="288"/>
      <c r="L2694" s="134"/>
      <c r="M2694" s="133"/>
      <c r="N2694" s="288"/>
      <c r="O2694" s="134"/>
      <c r="P2694" s="166"/>
      <c r="Q2694" s="289"/>
      <c r="R2694" s="165"/>
      <c r="S2694" s="290"/>
      <c r="T2694" s="290"/>
      <c r="U2694" s="290"/>
      <c r="V2694" s="290"/>
      <c r="W2694" s="166"/>
      <c r="X2694" s="135"/>
      <c r="Y2694" s="418">
        <f t="shared" si="442"/>
        <v>0</v>
      </c>
      <c r="Z2694" s="291">
        <f t="shared" si="443"/>
        <v>0</v>
      </c>
      <c r="AA2694" s="163"/>
      <c r="AB2694" s="177" t="str">
        <f t="shared" si="444"/>
        <v/>
      </c>
      <c r="AC2694" s="283" t="str">
        <f t="shared" si="445"/>
        <v/>
      </c>
      <c r="AD2694" s="283" t="str">
        <f t="shared" si="446"/>
        <v/>
      </c>
      <c r="AE2694" s="163"/>
      <c r="AF2694" s="162"/>
      <c r="AP2694" s="581"/>
    </row>
    <row r="2695" spans="1:42" s="141" customFormat="1">
      <c r="A2695" s="134">
        <v>2686</v>
      </c>
      <c r="B2695" s="286"/>
      <c r="C2695" s="146">
        <f t="shared" si="439"/>
        <v>0</v>
      </c>
      <c r="D2695" s="146">
        <f t="shared" si="440"/>
        <v>1</v>
      </c>
      <c r="E2695" s="146">
        <f t="shared" si="441"/>
        <v>1900</v>
      </c>
      <c r="F2695" s="287"/>
      <c r="G2695" s="287"/>
      <c r="H2695" s="287"/>
      <c r="I2695" s="288"/>
      <c r="J2695" s="287"/>
      <c r="K2695" s="288"/>
      <c r="L2695" s="134"/>
      <c r="M2695" s="133"/>
      <c r="N2695" s="288"/>
      <c r="O2695" s="134"/>
      <c r="P2695" s="166"/>
      <c r="Q2695" s="289"/>
      <c r="R2695" s="165"/>
      <c r="S2695" s="290"/>
      <c r="T2695" s="290"/>
      <c r="U2695" s="290"/>
      <c r="V2695" s="290"/>
      <c r="W2695" s="166"/>
      <c r="X2695" s="135"/>
      <c r="Y2695" s="418">
        <f t="shared" si="442"/>
        <v>0</v>
      </c>
      <c r="Z2695" s="291">
        <f t="shared" si="443"/>
        <v>0</v>
      </c>
      <c r="AA2695" s="163"/>
      <c r="AB2695" s="177" t="str">
        <f t="shared" si="444"/>
        <v/>
      </c>
      <c r="AC2695" s="283" t="str">
        <f t="shared" si="445"/>
        <v/>
      </c>
      <c r="AD2695" s="283" t="str">
        <f t="shared" si="446"/>
        <v/>
      </c>
      <c r="AE2695" s="163"/>
      <c r="AF2695" s="162"/>
      <c r="AP2695" s="581"/>
    </row>
    <row r="2696" spans="1:42" s="141" customFormat="1">
      <c r="A2696" s="134">
        <v>2687</v>
      </c>
      <c r="B2696" s="286"/>
      <c r="C2696" s="146">
        <f t="shared" si="439"/>
        <v>0</v>
      </c>
      <c r="D2696" s="146">
        <f t="shared" si="440"/>
        <v>1</v>
      </c>
      <c r="E2696" s="146">
        <f t="shared" si="441"/>
        <v>1900</v>
      </c>
      <c r="F2696" s="287"/>
      <c r="G2696" s="287"/>
      <c r="H2696" s="287"/>
      <c r="I2696" s="288"/>
      <c r="J2696" s="287"/>
      <c r="K2696" s="288"/>
      <c r="L2696" s="134"/>
      <c r="M2696" s="133"/>
      <c r="N2696" s="288"/>
      <c r="O2696" s="134"/>
      <c r="P2696" s="166"/>
      <c r="Q2696" s="289"/>
      <c r="R2696" s="165"/>
      <c r="S2696" s="290"/>
      <c r="T2696" s="290"/>
      <c r="U2696" s="290"/>
      <c r="V2696" s="290"/>
      <c r="W2696" s="166"/>
      <c r="X2696" s="135"/>
      <c r="Y2696" s="418">
        <f t="shared" si="442"/>
        <v>0</v>
      </c>
      <c r="Z2696" s="291">
        <f t="shared" si="443"/>
        <v>0</v>
      </c>
      <c r="AA2696" s="163"/>
      <c r="AB2696" s="177" t="str">
        <f t="shared" si="444"/>
        <v/>
      </c>
      <c r="AC2696" s="283" t="str">
        <f t="shared" si="445"/>
        <v/>
      </c>
      <c r="AD2696" s="283" t="str">
        <f t="shared" si="446"/>
        <v/>
      </c>
      <c r="AE2696" s="163"/>
      <c r="AF2696" s="162"/>
      <c r="AP2696" s="581"/>
    </row>
    <row r="2697" spans="1:42" s="141" customFormat="1">
      <c r="A2697" s="134">
        <v>2688</v>
      </c>
      <c r="B2697" s="286"/>
      <c r="C2697" s="146">
        <f t="shared" si="439"/>
        <v>0</v>
      </c>
      <c r="D2697" s="146">
        <f t="shared" si="440"/>
        <v>1</v>
      </c>
      <c r="E2697" s="146">
        <f t="shared" si="441"/>
        <v>1900</v>
      </c>
      <c r="F2697" s="287"/>
      <c r="G2697" s="287"/>
      <c r="H2697" s="287"/>
      <c r="I2697" s="288"/>
      <c r="J2697" s="287"/>
      <c r="K2697" s="288"/>
      <c r="L2697" s="134"/>
      <c r="M2697" s="133"/>
      <c r="N2697" s="288"/>
      <c r="O2697" s="134"/>
      <c r="P2697" s="166"/>
      <c r="Q2697" s="289"/>
      <c r="R2697" s="165"/>
      <c r="S2697" s="290"/>
      <c r="T2697" s="290"/>
      <c r="U2697" s="290"/>
      <c r="V2697" s="290"/>
      <c r="W2697" s="166"/>
      <c r="X2697" s="135"/>
      <c r="Y2697" s="418">
        <f t="shared" si="442"/>
        <v>0</v>
      </c>
      <c r="Z2697" s="291">
        <f t="shared" si="443"/>
        <v>0</v>
      </c>
      <c r="AA2697" s="163"/>
      <c r="AB2697" s="177" t="str">
        <f t="shared" si="444"/>
        <v/>
      </c>
      <c r="AC2697" s="283" t="str">
        <f t="shared" si="445"/>
        <v/>
      </c>
      <c r="AD2697" s="283" t="str">
        <f t="shared" si="446"/>
        <v/>
      </c>
      <c r="AE2697" s="163"/>
      <c r="AF2697" s="162"/>
      <c r="AP2697" s="581"/>
    </row>
    <row r="2698" spans="1:42" s="141" customFormat="1">
      <c r="A2698" s="134">
        <v>2689</v>
      </c>
      <c r="B2698" s="286"/>
      <c r="C2698" s="146">
        <f t="shared" si="439"/>
        <v>0</v>
      </c>
      <c r="D2698" s="146">
        <f t="shared" si="440"/>
        <v>1</v>
      </c>
      <c r="E2698" s="146">
        <f t="shared" si="441"/>
        <v>1900</v>
      </c>
      <c r="F2698" s="287"/>
      <c r="G2698" s="287"/>
      <c r="H2698" s="287"/>
      <c r="I2698" s="288"/>
      <c r="J2698" s="287"/>
      <c r="K2698" s="288"/>
      <c r="L2698" s="134"/>
      <c r="M2698" s="133"/>
      <c r="N2698" s="288"/>
      <c r="O2698" s="134"/>
      <c r="P2698" s="166"/>
      <c r="Q2698" s="289"/>
      <c r="R2698" s="165"/>
      <c r="S2698" s="290"/>
      <c r="T2698" s="290"/>
      <c r="U2698" s="290"/>
      <c r="V2698" s="290"/>
      <c r="W2698" s="166"/>
      <c r="X2698" s="135"/>
      <c r="Y2698" s="418">
        <f t="shared" si="442"/>
        <v>0</v>
      </c>
      <c r="Z2698" s="291">
        <f t="shared" si="443"/>
        <v>0</v>
      </c>
      <c r="AA2698" s="163"/>
      <c r="AB2698" s="177" t="str">
        <f t="shared" si="444"/>
        <v/>
      </c>
      <c r="AC2698" s="283" t="str">
        <f t="shared" si="445"/>
        <v/>
      </c>
      <c r="AD2698" s="283" t="str">
        <f t="shared" si="446"/>
        <v/>
      </c>
      <c r="AE2698" s="163"/>
      <c r="AF2698" s="162"/>
      <c r="AP2698" s="581"/>
    </row>
    <row r="2699" spans="1:42" s="141" customFormat="1">
      <c r="A2699" s="134">
        <v>2690</v>
      </c>
      <c r="B2699" s="286"/>
      <c r="C2699" s="146">
        <f t="shared" ref="C2699:C2762" si="447">DAY(B2699)</f>
        <v>0</v>
      </c>
      <c r="D2699" s="146">
        <f t="shared" ref="D2699:D2762" si="448">MONTH(B2699)</f>
        <v>1</v>
      </c>
      <c r="E2699" s="146">
        <f t="shared" ref="E2699:E2762" si="449">YEAR(B2699)</f>
        <v>1900</v>
      </c>
      <c r="F2699" s="287"/>
      <c r="G2699" s="287"/>
      <c r="H2699" s="287"/>
      <c r="I2699" s="288"/>
      <c r="J2699" s="287"/>
      <c r="K2699" s="288"/>
      <c r="L2699" s="134"/>
      <c r="M2699" s="133"/>
      <c r="N2699" s="288"/>
      <c r="O2699" s="134"/>
      <c r="P2699" s="166"/>
      <c r="Q2699" s="289"/>
      <c r="R2699" s="165"/>
      <c r="S2699" s="290"/>
      <c r="T2699" s="290"/>
      <c r="U2699" s="290"/>
      <c r="V2699" s="290"/>
      <c r="W2699" s="166"/>
      <c r="X2699" s="135"/>
      <c r="Y2699" s="418">
        <f t="shared" ref="Y2699:Y2762" si="450">X2699*U2699</f>
        <v>0</v>
      </c>
      <c r="Z2699" s="291">
        <f t="shared" ref="Z2699:Z2762" si="451">Y2699*1.1</f>
        <v>0</v>
      </c>
      <c r="AA2699" s="163"/>
      <c r="AB2699" s="177" t="str">
        <f t="shared" ref="AB2699:AB2762" si="452">IF(S2699="","",IF(S2699-U2699=0,"Full","No"))</f>
        <v/>
      </c>
      <c r="AC2699" s="283" t="str">
        <f t="shared" ref="AC2699:AC2762" si="453">IF(AND(S2699&gt;U2699,V2699=0),"Lost",IF(AND(S2699&gt;U2699,V2699&lt;(S2699-U2699)),"Lost",""))</f>
        <v/>
      </c>
      <c r="AD2699" s="283" t="str">
        <f t="shared" ref="AD2699:AD2762" si="454">IF(AND(S2699&gt;U2699,V2699=0),S2699-U2699,IF(AND(S2699&gt;U2699,V2699&lt;(S2699-U2699)),S2699-(U2699+V2699),""))</f>
        <v/>
      </c>
      <c r="AE2699" s="163"/>
      <c r="AF2699" s="162"/>
      <c r="AP2699" s="581"/>
    </row>
    <row r="2700" spans="1:42" s="141" customFormat="1">
      <c r="A2700" s="134">
        <v>2691</v>
      </c>
      <c r="B2700" s="286"/>
      <c r="C2700" s="146">
        <f t="shared" si="447"/>
        <v>0</v>
      </c>
      <c r="D2700" s="146">
        <f t="shared" si="448"/>
        <v>1</v>
      </c>
      <c r="E2700" s="146">
        <f t="shared" si="449"/>
        <v>1900</v>
      </c>
      <c r="F2700" s="287"/>
      <c r="G2700" s="287"/>
      <c r="H2700" s="287"/>
      <c r="I2700" s="288"/>
      <c r="J2700" s="287"/>
      <c r="K2700" s="288"/>
      <c r="L2700" s="134"/>
      <c r="M2700" s="133"/>
      <c r="N2700" s="288"/>
      <c r="O2700" s="134"/>
      <c r="P2700" s="166"/>
      <c r="Q2700" s="289"/>
      <c r="R2700" s="165"/>
      <c r="S2700" s="290"/>
      <c r="T2700" s="290"/>
      <c r="U2700" s="290"/>
      <c r="V2700" s="290"/>
      <c r="W2700" s="166"/>
      <c r="X2700" s="135"/>
      <c r="Y2700" s="418">
        <f t="shared" si="450"/>
        <v>0</v>
      </c>
      <c r="Z2700" s="291">
        <f t="shared" si="451"/>
        <v>0</v>
      </c>
      <c r="AA2700" s="163"/>
      <c r="AB2700" s="177" t="str">
        <f t="shared" si="452"/>
        <v/>
      </c>
      <c r="AC2700" s="283" t="str">
        <f t="shared" si="453"/>
        <v/>
      </c>
      <c r="AD2700" s="283" t="str">
        <f t="shared" si="454"/>
        <v/>
      </c>
      <c r="AE2700" s="163"/>
      <c r="AF2700" s="162"/>
      <c r="AP2700" s="581"/>
    </row>
    <row r="2701" spans="1:42" s="141" customFormat="1">
      <c r="A2701" s="134">
        <v>2692</v>
      </c>
      <c r="B2701" s="286"/>
      <c r="C2701" s="146">
        <f t="shared" si="447"/>
        <v>0</v>
      </c>
      <c r="D2701" s="146">
        <f t="shared" si="448"/>
        <v>1</v>
      </c>
      <c r="E2701" s="146">
        <f t="shared" si="449"/>
        <v>1900</v>
      </c>
      <c r="F2701" s="287"/>
      <c r="G2701" s="287"/>
      <c r="H2701" s="287"/>
      <c r="I2701" s="288"/>
      <c r="J2701" s="287"/>
      <c r="K2701" s="288"/>
      <c r="L2701" s="134"/>
      <c r="M2701" s="133"/>
      <c r="N2701" s="288"/>
      <c r="O2701" s="134"/>
      <c r="P2701" s="166"/>
      <c r="Q2701" s="289"/>
      <c r="R2701" s="165"/>
      <c r="S2701" s="290"/>
      <c r="T2701" s="290"/>
      <c r="U2701" s="290"/>
      <c r="V2701" s="290"/>
      <c r="W2701" s="166"/>
      <c r="X2701" s="135"/>
      <c r="Y2701" s="418">
        <f t="shared" si="450"/>
        <v>0</v>
      </c>
      <c r="Z2701" s="291">
        <f t="shared" si="451"/>
        <v>0</v>
      </c>
      <c r="AA2701" s="163"/>
      <c r="AB2701" s="177" t="str">
        <f t="shared" si="452"/>
        <v/>
      </c>
      <c r="AC2701" s="283" t="str">
        <f t="shared" si="453"/>
        <v/>
      </c>
      <c r="AD2701" s="283" t="str">
        <f t="shared" si="454"/>
        <v/>
      </c>
      <c r="AE2701" s="163"/>
      <c r="AF2701" s="162"/>
      <c r="AP2701" s="581"/>
    </row>
    <row r="2702" spans="1:42" s="141" customFormat="1">
      <c r="A2702" s="134">
        <v>2693</v>
      </c>
      <c r="B2702" s="286"/>
      <c r="C2702" s="146">
        <f t="shared" si="447"/>
        <v>0</v>
      </c>
      <c r="D2702" s="146">
        <f t="shared" si="448"/>
        <v>1</v>
      </c>
      <c r="E2702" s="146">
        <f t="shared" si="449"/>
        <v>1900</v>
      </c>
      <c r="F2702" s="287"/>
      <c r="G2702" s="287"/>
      <c r="H2702" s="287"/>
      <c r="I2702" s="288"/>
      <c r="J2702" s="287"/>
      <c r="K2702" s="288"/>
      <c r="L2702" s="134"/>
      <c r="M2702" s="133"/>
      <c r="N2702" s="288"/>
      <c r="O2702" s="134"/>
      <c r="P2702" s="166"/>
      <c r="Q2702" s="289"/>
      <c r="R2702" s="165"/>
      <c r="S2702" s="290"/>
      <c r="T2702" s="290"/>
      <c r="U2702" s="290"/>
      <c r="V2702" s="290"/>
      <c r="W2702" s="166"/>
      <c r="X2702" s="135"/>
      <c r="Y2702" s="418">
        <f t="shared" si="450"/>
        <v>0</v>
      </c>
      <c r="Z2702" s="291">
        <f t="shared" si="451"/>
        <v>0</v>
      </c>
      <c r="AA2702" s="163"/>
      <c r="AB2702" s="177" t="str">
        <f t="shared" si="452"/>
        <v/>
      </c>
      <c r="AC2702" s="283" t="str">
        <f t="shared" si="453"/>
        <v/>
      </c>
      <c r="AD2702" s="283" t="str">
        <f t="shared" si="454"/>
        <v/>
      </c>
      <c r="AE2702" s="163"/>
      <c r="AF2702" s="162"/>
      <c r="AP2702" s="581"/>
    </row>
    <row r="2703" spans="1:42" s="141" customFormat="1">
      <c r="A2703" s="134">
        <v>2694</v>
      </c>
      <c r="B2703" s="286"/>
      <c r="C2703" s="146">
        <f t="shared" si="447"/>
        <v>0</v>
      </c>
      <c r="D2703" s="146">
        <f t="shared" si="448"/>
        <v>1</v>
      </c>
      <c r="E2703" s="146">
        <f t="shared" si="449"/>
        <v>1900</v>
      </c>
      <c r="F2703" s="287"/>
      <c r="G2703" s="287"/>
      <c r="H2703" s="287"/>
      <c r="I2703" s="288"/>
      <c r="J2703" s="287"/>
      <c r="K2703" s="288"/>
      <c r="L2703" s="134"/>
      <c r="M2703" s="133"/>
      <c r="N2703" s="288"/>
      <c r="O2703" s="134"/>
      <c r="P2703" s="166"/>
      <c r="Q2703" s="289"/>
      <c r="R2703" s="165"/>
      <c r="S2703" s="290"/>
      <c r="T2703" s="290"/>
      <c r="U2703" s="290"/>
      <c r="V2703" s="290"/>
      <c r="W2703" s="166"/>
      <c r="X2703" s="135"/>
      <c r="Y2703" s="418">
        <f t="shared" si="450"/>
        <v>0</v>
      </c>
      <c r="Z2703" s="291">
        <f t="shared" si="451"/>
        <v>0</v>
      </c>
      <c r="AA2703" s="163"/>
      <c r="AB2703" s="177" t="str">
        <f t="shared" si="452"/>
        <v/>
      </c>
      <c r="AC2703" s="283" t="str">
        <f t="shared" si="453"/>
        <v/>
      </c>
      <c r="AD2703" s="283" t="str">
        <f t="shared" si="454"/>
        <v/>
      </c>
      <c r="AE2703" s="163"/>
      <c r="AF2703" s="162"/>
      <c r="AP2703" s="581"/>
    </row>
    <row r="2704" spans="1:42" s="141" customFormat="1">
      <c r="A2704" s="134">
        <v>2695</v>
      </c>
      <c r="B2704" s="286"/>
      <c r="C2704" s="146">
        <f t="shared" si="447"/>
        <v>0</v>
      </c>
      <c r="D2704" s="146">
        <f t="shared" si="448"/>
        <v>1</v>
      </c>
      <c r="E2704" s="146">
        <f t="shared" si="449"/>
        <v>1900</v>
      </c>
      <c r="F2704" s="287"/>
      <c r="G2704" s="287"/>
      <c r="H2704" s="287"/>
      <c r="I2704" s="288"/>
      <c r="J2704" s="287"/>
      <c r="K2704" s="288"/>
      <c r="L2704" s="134"/>
      <c r="M2704" s="133"/>
      <c r="N2704" s="288"/>
      <c r="O2704" s="134"/>
      <c r="P2704" s="166"/>
      <c r="Q2704" s="289"/>
      <c r="R2704" s="165"/>
      <c r="S2704" s="290"/>
      <c r="T2704" s="290"/>
      <c r="U2704" s="290"/>
      <c r="V2704" s="290"/>
      <c r="W2704" s="166"/>
      <c r="X2704" s="135"/>
      <c r="Y2704" s="418">
        <f t="shared" si="450"/>
        <v>0</v>
      </c>
      <c r="Z2704" s="291">
        <f t="shared" si="451"/>
        <v>0</v>
      </c>
      <c r="AA2704" s="163"/>
      <c r="AB2704" s="177" t="str">
        <f t="shared" si="452"/>
        <v/>
      </c>
      <c r="AC2704" s="283" t="str">
        <f t="shared" si="453"/>
        <v/>
      </c>
      <c r="AD2704" s="283" t="str">
        <f t="shared" si="454"/>
        <v/>
      </c>
      <c r="AE2704" s="163"/>
      <c r="AF2704" s="162"/>
      <c r="AP2704" s="581"/>
    </row>
    <row r="2705" spans="1:42" s="141" customFormat="1">
      <c r="A2705" s="134">
        <v>2696</v>
      </c>
      <c r="B2705" s="286"/>
      <c r="C2705" s="146">
        <f t="shared" si="447"/>
        <v>0</v>
      </c>
      <c r="D2705" s="146">
        <f t="shared" si="448"/>
        <v>1</v>
      </c>
      <c r="E2705" s="146">
        <f t="shared" si="449"/>
        <v>1900</v>
      </c>
      <c r="F2705" s="287"/>
      <c r="G2705" s="287"/>
      <c r="H2705" s="287"/>
      <c r="I2705" s="288"/>
      <c r="J2705" s="287"/>
      <c r="K2705" s="288"/>
      <c r="L2705" s="134"/>
      <c r="M2705" s="133"/>
      <c r="N2705" s="288"/>
      <c r="O2705" s="134"/>
      <c r="P2705" s="166"/>
      <c r="Q2705" s="289"/>
      <c r="R2705" s="165"/>
      <c r="S2705" s="290"/>
      <c r="T2705" s="290"/>
      <c r="U2705" s="290"/>
      <c r="V2705" s="290"/>
      <c r="W2705" s="166"/>
      <c r="X2705" s="135"/>
      <c r="Y2705" s="418">
        <f t="shared" si="450"/>
        <v>0</v>
      </c>
      <c r="Z2705" s="291">
        <f t="shared" si="451"/>
        <v>0</v>
      </c>
      <c r="AA2705" s="163"/>
      <c r="AB2705" s="177" t="str">
        <f t="shared" si="452"/>
        <v/>
      </c>
      <c r="AC2705" s="283" t="str">
        <f t="shared" si="453"/>
        <v/>
      </c>
      <c r="AD2705" s="283" t="str">
        <f t="shared" si="454"/>
        <v/>
      </c>
      <c r="AE2705" s="163"/>
      <c r="AF2705" s="162"/>
      <c r="AP2705" s="581"/>
    </row>
    <row r="2706" spans="1:42" s="141" customFormat="1">
      <c r="A2706" s="134">
        <v>2697</v>
      </c>
      <c r="B2706" s="286"/>
      <c r="C2706" s="146">
        <f t="shared" si="447"/>
        <v>0</v>
      </c>
      <c r="D2706" s="146">
        <f t="shared" si="448"/>
        <v>1</v>
      </c>
      <c r="E2706" s="146">
        <f t="shared" si="449"/>
        <v>1900</v>
      </c>
      <c r="F2706" s="287"/>
      <c r="G2706" s="287"/>
      <c r="H2706" s="287"/>
      <c r="I2706" s="288"/>
      <c r="J2706" s="287"/>
      <c r="K2706" s="288"/>
      <c r="L2706" s="134"/>
      <c r="M2706" s="133"/>
      <c r="N2706" s="288"/>
      <c r="O2706" s="134"/>
      <c r="P2706" s="166"/>
      <c r="Q2706" s="289"/>
      <c r="R2706" s="165"/>
      <c r="S2706" s="290"/>
      <c r="T2706" s="290"/>
      <c r="U2706" s="290"/>
      <c r="V2706" s="290"/>
      <c r="W2706" s="166"/>
      <c r="X2706" s="135"/>
      <c r="Y2706" s="418">
        <f t="shared" si="450"/>
        <v>0</v>
      </c>
      <c r="Z2706" s="291">
        <f t="shared" si="451"/>
        <v>0</v>
      </c>
      <c r="AA2706" s="163"/>
      <c r="AB2706" s="177" t="str">
        <f t="shared" si="452"/>
        <v/>
      </c>
      <c r="AC2706" s="283" t="str">
        <f t="shared" si="453"/>
        <v/>
      </c>
      <c r="AD2706" s="283" t="str">
        <f t="shared" si="454"/>
        <v/>
      </c>
      <c r="AE2706" s="163"/>
      <c r="AF2706" s="162"/>
      <c r="AP2706" s="581"/>
    </row>
    <row r="2707" spans="1:42" s="141" customFormat="1">
      <c r="A2707" s="134">
        <v>2698</v>
      </c>
      <c r="B2707" s="286"/>
      <c r="C2707" s="146">
        <f t="shared" si="447"/>
        <v>0</v>
      </c>
      <c r="D2707" s="146">
        <f t="shared" si="448"/>
        <v>1</v>
      </c>
      <c r="E2707" s="146">
        <f t="shared" si="449"/>
        <v>1900</v>
      </c>
      <c r="F2707" s="287"/>
      <c r="G2707" s="287"/>
      <c r="H2707" s="287"/>
      <c r="I2707" s="288"/>
      <c r="J2707" s="287"/>
      <c r="K2707" s="288"/>
      <c r="L2707" s="134"/>
      <c r="M2707" s="133"/>
      <c r="N2707" s="288"/>
      <c r="O2707" s="134"/>
      <c r="P2707" s="166"/>
      <c r="Q2707" s="289"/>
      <c r="R2707" s="165"/>
      <c r="S2707" s="290"/>
      <c r="T2707" s="290"/>
      <c r="U2707" s="290"/>
      <c r="V2707" s="290"/>
      <c r="W2707" s="166"/>
      <c r="X2707" s="135"/>
      <c r="Y2707" s="418">
        <f t="shared" si="450"/>
        <v>0</v>
      </c>
      <c r="Z2707" s="291">
        <f t="shared" si="451"/>
        <v>0</v>
      </c>
      <c r="AA2707" s="163"/>
      <c r="AB2707" s="177" t="str">
        <f t="shared" si="452"/>
        <v/>
      </c>
      <c r="AC2707" s="283" t="str">
        <f t="shared" si="453"/>
        <v/>
      </c>
      <c r="AD2707" s="283" t="str">
        <f t="shared" si="454"/>
        <v/>
      </c>
      <c r="AE2707" s="163"/>
      <c r="AF2707" s="162"/>
      <c r="AP2707" s="581"/>
    </row>
    <row r="2708" spans="1:42" s="141" customFormat="1">
      <c r="A2708" s="134">
        <v>2699</v>
      </c>
      <c r="B2708" s="286"/>
      <c r="C2708" s="146">
        <f t="shared" si="447"/>
        <v>0</v>
      </c>
      <c r="D2708" s="146">
        <f t="shared" si="448"/>
        <v>1</v>
      </c>
      <c r="E2708" s="146">
        <f t="shared" si="449"/>
        <v>1900</v>
      </c>
      <c r="F2708" s="287"/>
      <c r="G2708" s="287"/>
      <c r="H2708" s="287"/>
      <c r="I2708" s="288"/>
      <c r="J2708" s="287"/>
      <c r="K2708" s="288"/>
      <c r="L2708" s="134"/>
      <c r="M2708" s="133"/>
      <c r="N2708" s="288"/>
      <c r="O2708" s="134"/>
      <c r="P2708" s="166"/>
      <c r="Q2708" s="289"/>
      <c r="R2708" s="165"/>
      <c r="S2708" s="290"/>
      <c r="T2708" s="290"/>
      <c r="U2708" s="290"/>
      <c r="V2708" s="290"/>
      <c r="W2708" s="166"/>
      <c r="X2708" s="135"/>
      <c r="Y2708" s="418">
        <f t="shared" si="450"/>
        <v>0</v>
      </c>
      <c r="Z2708" s="291">
        <f t="shared" si="451"/>
        <v>0</v>
      </c>
      <c r="AA2708" s="163"/>
      <c r="AB2708" s="177" t="str">
        <f t="shared" si="452"/>
        <v/>
      </c>
      <c r="AC2708" s="283" t="str">
        <f t="shared" si="453"/>
        <v/>
      </c>
      <c r="AD2708" s="283" t="str">
        <f t="shared" si="454"/>
        <v/>
      </c>
      <c r="AE2708" s="163"/>
      <c r="AF2708" s="162"/>
      <c r="AP2708" s="581"/>
    </row>
    <row r="2709" spans="1:42" s="141" customFormat="1">
      <c r="A2709" s="134">
        <v>2700</v>
      </c>
      <c r="B2709" s="286"/>
      <c r="C2709" s="146">
        <f t="shared" si="447"/>
        <v>0</v>
      </c>
      <c r="D2709" s="146">
        <f t="shared" si="448"/>
        <v>1</v>
      </c>
      <c r="E2709" s="146">
        <f t="shared" si="449"/>
        <v>1900</v>
      </c>
      <c r="F2709" s="287"/>
      <c r="G2709" s="287"/>
      <c r="H2709" s="287"/>
      <c r="I2709" s="288"/>
      <c r="J2709" s="287"/>
      <c r="K2709" s="288"/>
      <c r="L2709" s="134"/>
      <c r="M2709" s="133"/>
      <c r="N2709" s="288"/>
      <c r="O2709" s="134"/>
      <c r="P2709" s="166"/>
      <c r="Q2709" s="289"/>
      <c r="R2709" s="165"/>
      <c r="S2709" s="290"/>
      <c r="T2709" s="290"/>
      <c r="U2709" s="290"/>
      <c r="V2709" s="290"/>
      <c r="W2709" s="166"/>
      <c r="X2709" s="135"/>
      <c r="Y2709" s="418">
        <f t="shared" si="450"/>
        <v>0</v>
      </c>
      <c r="Z2709" s="291">
        <f t="shared" si="451"/>
        <v>0</v>
      </c>
      <c r="AA2709" s="163"/>
      <c r="AB2709" s="177" t="str">
        <f t="shared" si="452"/>
        <v/>
      </c>
      <c r="AC2709" s="283" t="str">
        <f t="shared" si="453"/>
        <v/>
      </c>
      <c r="AD2709" s="283" t="str">
        <f t="shared" si="454"/>
        <v/>
      </c>
      <c r="AE2709" s="163"/>
      <c r="AF2709" s="162"/>
      <c r="AP2709" s="581"/>
    </row>
    <row r="2710" spans="1:42" s="141" customFormat="1">
      <c r="A2710" s="134">
        <v>2701</v>
      </c>
      <c r="B2710" s="286"/>
      <c r="C2710" s="146">
        <f t="shared" si="447"/>
        <v>0</v>
      </c>
      <c r="D2710" s="146">
        <f t="shared" si="448"/>
        <v>1</v>
      </c>
      <c r="E2710" s="146">
        <f t="shared" si="449"/>
        <v>1900</v>
      </c>
      <c r="F2710" s="287"/>
      <c r="G2710" s="287"/>
      <c r="H2710" s="287"/>
      <c r="I2710" s="288"/>
      <c r="J2710" s="287"/>
      <c r="K2710" s="288"/>
      <c r="L2710" s="134"/>
      <c r="M2710" s="133"/>
      <c r="N2710" s="288"/>
      <c r="O2710" s="134"/>
      <c r="P2710" s="166"/>
      <c r="Q2710" s="289"/>
      <c r="R2710" s="165"/>
      <c r="S2710" s="290"/>
      <c r="T2710" s="290"/>
      <c r="U2710" s="290"/>
      <c r="V2710" s="290"/>
      <c r="W2710" s="166"/>
      <c r="X2710" s="135"/>
      <c r="Y2710" s="418">
        <f t="shared" si="450"/>
        <v>0</v>
      </c>
      <c r="Z2710" s="291">
        <f t="shared" si="451"/>
        <v>0</v>
      </c>
      <c r="AA2710" s="163"/>
      <c r="AB2710" s="177" t="str">
        <f t="shared" si="452"/>
        <v/>
      </c>
      <c r="AC2710" s="283" t="str">
        <f t="shared" si="453"/>
        <v/>
      </c>
      <c r="AD2710" s="283" t="str">
        <f t="shared" si="454"/>
        <v/>
      </c>
      <c r="AE2710" s="163"/>
      <c r="AF2710" s="162"/>
      <c r="AP2710" s="581"/>
    </row>
    <row r="2711" spans="1:42" s="141" customFormat="1">
      <c r="A2711" s="134">
        <v>2702</v>
      </c>
      <c r="B2711" s="286"/>
      <c r="C2711" s="146">
        <f t="shared" si="447"/>
        <v>0</v>
      </c>
      <c r="D2711" s="146">
        <f t="shared" si="448"/>
        <v>1</v>
      </c>
      <c r="E2711" s="146">
        <f t="shared" si="449"/>
        <v>1900</v>
      </c>
      <c r="F2711" s="287"/>
      <c r="G2711" s="287"/>
      <c r="H2711" s="287"/>
      <c r="I2711" s="288"/>
      <c r="J2711" s="287"/>
      <c r="K2711" s="288"/>
      <c r="L2711" s="134"/>
      <c r="M2711" s="133"/>
      <c r="N2711" s="288"/>
      <c r="O2711" s="134"/>
      <c r="P2711" s="166"/>
      <c r="Q2711" s="289"/>
      <c r="R2711" s="165"/>
      <c r="S2711" s="290"/>
      <c r="T2711" s="290"/>
      <c r="U2711" s="290"/>
      <c r="V2711" s="290"/>
      <c r="W2711" s="166"/>
      <c r="X2711" s="135"/>
      <c r="Y2711" s="418">
        <f t="shared" si="450"/>
        <v>0</v>
      </c>
      <c r="Z2711" s="291">
        <f t="shared" si="451"/>
        <v>0</v>
      </c>
      <c r="AA2711" s="163"/>
      <c r="AB2711" s="177" t="str">
        <f t="shared" si="452"/>
        <v/>
      </c>
      <c r="AC2711" s="283" t="str">
        <f t="shared" si="453"/>
        <v/>
      </c>
      <c r="AD2711" s="283" t="str">
        <f t="shared" si="454"/>
        <v/>
      </c>
      <c r="AE2711" s="163"/>
      <c r="AF2711" s="162"/>
      <c r="AP2711" s="581"/>
    </row>
    <row r="2712" spans="1:42" s="141" customFormat="1">
      <c r="A2712" s="134">
        <v>2703</v>
      </c>
      <c r="B2712" s="286"/>
      <c r="C2712" s="146">
        <f t="shared" si="447"/>
        <v>0</v>
      </c>
      <c r="D2712" s="146">
        <f t="shared" si="448"/>
        <v>1</v>
      </c>
      <c r="E2712" s="146">
        <f t="shared" si="449"/>
        <v>1900</v>
      </c>
      <c r="F2712" s="287"/>
      <c r="G2712" s="287"/>
      <c r="H2712" s="287"/>
      <c r="I2712" s="288"/>
      <c r="J2712" s="287"/>
      <c r="K2712" s="288"/>
      <c r="L2712" s="134"/>
      <c r="M2712" s="133"/>
      <c r="N2712" s="288"/>
      <c r="O2712" s="134"/>
      <c r="P2712" s="166"/>
      <c r="Q2712" s="289"/>
      <c r="R2712" s="165"/>
      <c r="S2712" s="290"/>
      <c r="T2712" s="290"/>
      <c r="U2712" s="290"/>
      <c r="V2712" s="290"/>
      <c r="W2712" s="166"/>
      <c r="X2712" s="135"/>
      <c r="Y2712" s="418">
        <f t="shared" si="450"/>
        <v>0</v>
      </c>
      <c r="Z2712" s="291">
        <f t="shared" si="451"/>
        <v>0</v>
      </c>
      <c r="AA2712" s="163"/>
      <c r="AB2712" s="177" t="str">
        <f t="shared" si="452"/>
        <v/>
      </c>
      <c r="AC2712" s="283" t="str">
        <f t="shared" si="453"/>
        <v/>
      </c>
      <c r="AD2712" s="283" t="str">
        <f t="shared" si="454"/>
        <v/>
      </c>
      <c r="AE2712" s="163"/>
      <c r="AF2712" s="162"/>
      <c r="AP2712" s="581"/>
    </row>
    <row r="2713" spans="1:42" s="141" customFormat="1">
      <c r="A2713" s="134">
        <v>2704</v>
      </c>
      <c r="B2713" s="286"/>
      <c r="C2713" s="146">
        <f t="shared" si="447"/>
        <v>0</v>
      </c>
      <c r="D2713" s="146">
        <f t="shared" si="448"/>
        <v>1</v>
      </c>
      <c r="E2713" s="146">
        <f t="shared" si="449"/>
        <v>1900</v>
      </c>
      <c r="F2713" s="287"/>
      <c r="G2713" s="287"/>
      <c r="H2713" s="287"/>
      <c r="I2713" s="288"/>
      <c r="J2713" s="287"/>
      <c r="K2713" s="288"/>
      <c r="L2713" s="134"/>
      <c r="M2713" s="133"/>
      <c r="N2713" s="288"/>
      <c r="O2713" s="134"/>
      <c r="P2713" s="166"/>
      <c r="Q2713" s="289"/>
      <c r="R2713" s="165"/>
      <c r="S2713" s="290"/>
      <c r="T2713" s="290"/>
      <c r="U2713" s="290"/>
      <c r="V2713" s="290"/>
      <c r="W2713" s="166"/>
      <c r="X2713" s="135"/>
      <c r="Y2713" s="418">
        <f t="shared" si="450"/>
        <v>0</v>
      </c>
      <c r="Z2713" s="291">
        <f t="shared" si="451"/>
        <v>0</v>
      </c>
      <c r="AA2713" s="163"/>
      <c r="AB2713" s="177" t="str">
        <f t="shared" si="452"/>
        <v/>
      </c>
      <c r="AC2713" s="283" t="str">
        <f t="shared" si="453"/>
        <v/>
      </c>
      <c r="AD2713" s="283" t="str">
        <f t="shared" si="454"/>
        <v/>
      </c>
      <c r="AE2713" s="163"/>
      <c r="AF2713" s="162"/>
      <c r="AP2713" s="581"/>
    </row>
    <row r="2714" spans="1:42" s="141" customFormat="1">
      <c r="A2714" s="134">
        <v>2705</v>
      </c>
      <c r="B2714" s="286"/>
      <c r="C2714" s="146">
        <f t="shared" si="447"/>
        <v>0</v>
      </c>
      <c r="D2714" s="146">
        <f t="shared" si="448"/>
        <v>1</v>
      </c>
      <c r="E2714" s="146">
        <f t="shared" si="449"/>
        <v>1900</v>
      </c>
      <c r="F2714" s="287"/>
      <c r="G2714" s="287"/>
      <c r="H2714" s="287"/>
      <c r="I2714" s="288"/>
      <c r="J2714" s="287"/>
      <c r="K2714" s="288"/>
      <c r="L2714" s="134"/>
      <c r="M2714" s="133"/>
      <c r="N2714" s="288"/>
      <c r="O2714" s="134"/>
      <c r="P2714" s="166"/>
      <c r="Q2714" s="289"/>
      <c r="R2714" s="165"/>
      <c r="S2714" s="290"/>
      <c r="T2714" s="290"/>
      <c r="U2714" s="290"/>
      <c r="V2714" s="290"/>
      <c r="W2714" s="166"/>
      <c r="X2714" s="135"/>
      <c r="Y2714" s="418">
        <f t="shared" si="450"/>
        <v>0</v>
      </c>
      <c r="Z2714" s="291">
        <f t="shared" si="451"/>
        <v>0</v>
      </c>
      <c r="AA2714" s="163"/>
      <c r="AB2714" s="177" t="str">
        <f t="shared" si="452"/>
        <v/>
      </c>
      <c r="AC2714" s="283" t="str">
        <f t="shared" si="453"/>
        <v/>
      </c>
      <c r="AD2714" s="283" t="str">
        <f t="shared" si="454"/>
        <v/>
      </c>
      <c r="AE2714" s="163"/>
      <c r="AF2714" s="162"/>
      <c r="AP2714" s="581"/>
    </row>
    <row r="2715" spans="1:42" s="141" customFormat="1">
      <c r="A2715" s="134">
        <v>2706</v>
      </c>
      <c r="B2715" s="286"/>
      <c r="C2715" s="146">
        <f t="shared" si="447"/>
        <v>0</v>
      </c>
      <c r="D2715" s="146">
        <f t="shared" si="448"/>
        <v>1</v>
      </c>
      <c r="E2715" s="146">
        <f t="shared" si="449"/>
        <v>1900</v>
      </c>
      <c r="F2715" s="287"/>
      <c r="G2715" s="287"/>
      <c r="H2715" s="287"/>
      <c r="I2715" s="288"/>
      <c r="J2715" s="287"/>
      <c r="K2715" s="288"/>
      <c r="L2715" s="134"/>
      <c r="M2715" s="133"/>
      <c r="N2715" s="288"/>
      <c r="O2715" s="134"/>
      <c r="P2715" s="166"/>
      <c r="Q2715" s="289"/>
      <c r="R2715" s="165"/>
      <c r="S2715" s="290"/>
      <c r="T2715" s="290"/>
      <c r="U2715" s="290"/>
      <c r="V2715" s="290"/>
      <c r="W2715" s="166"/>
      <c r="X2715" s="135"/>
      <c r="Y2715" s="418">
        <f t="shared" si="450"/>
        <v>0</v>
      </c>
      <c r="Z2715" s="291">
        <f t="shared" si="451"/>
        <v>0</v>
      </c>
      <c r="AA2715" s="163"/>
      <c r="AB2715" s="177" t="str">
        <f t="shared" si="452"/>
        <v/>
      </c>
      <c r="AC2715" s="283" t="str">
        <f t="shared" si="453"/>
        <v/>
      </c>
      <c r="AD2715" s="283" t="str">
        <f t="shared" si="454"/>
        <v/>
      </c>
      <c r="AE2715" s="163"/>
      <c r="AF2715" s="162"/>
      <c r="AP2715" s="581"/>
    </row>
    <row r="2716" spans="1:42" s="141" customFormat="1">
      <c r="A2716" s="134">
        <v>2707</v>
      </c>
      <c r="B2716" s="286"/>
      <c r="C2716" s="146">
        <f t="shared" si="447"/>
        <v>0</v>
      </c>
      <c r="D2716" s="146">
        <f t="shared" si="448"/>
        <v>1</v>
      </c>
      <c r="E2716" s="146">
        <f t="shared" si="449"/>
        <v>1900</v>
      </c>
      <c r="F2716" s="287"/>
      <c r="G2716" s="287"/>
      <c r="H2716" s="287"/>
      <c r="I2716" s="288"/>
      <c r="J2716" s="287"/>
      <c r="K2716" s="288"/>
      <c r="L2716" s="134"/>
      <c r="M2716" s="133"/>
      <c r="N2716" s="288"/>
      <c r="O2716" s="134"/>
      <c r="P2716" s="166"/>
      <c r="Q2716" s="289"/>
      <c r="R2716" s="165"/>
      <c r="S2716" s="290"/>
      <c r="T2716" s="290"/>
      <c r="U2716" s="290"/>
      <c r="V2716" s="290"/>
      <c r="W2716" s="166"/>
      <c r="X2716" s="135"/>
      <c r="Y2716" s="418">
        <f t="shared" si="450"/>
        <v>0</v>
      </c>
      <c r="Z2716" s="291">
        <f t="shared" si="451"/>
        <v>0</v>
      </c>
      <c r="AA2716" s="163"/>
      <c r="AB2716" s="177" t="str">
        <f t="shared" si="452"/>
        <v/>
      </c>
      <c r="AC2716" s="283" t="str">
        <f t="shared" si="453"/>
        <v/>
      </c>
      <c r="AD2716" s="283" t="str">
        <f t="shared" si="454"/>
        <v/>
      </c>
      <c r="AE2716" s="163"/>
      <c r="AF2716" s="162"/>
      <c r="AP2716" s="581"/>
    </row>
    <row r="2717" spans="1:42" s="141" customFormat="1">
      <c r="A2717" s="134">
        <v>2708</v>
      </c>
      <c r="B2717" s="286"/>
      <c r="C2717" s="146">
        <f t="shared" si="447"/>
        <v>0</v>
      </c>
      <c r="D2717" s="146">
        <f t="shared" si="448"/>
        <v>1</v>
      </c>
      <c r="E2717" s="146">
        <f t="shared" si="449"/>
        <v>1900</v>
      </c>
      <c r="F2717" s="287"/>
      <c r="G2717" s="287"/>
      <c r="H2717" s="287"/>
      <c r="I2717" s="288"/>
      <c r="J2717" s="287"/>
      <c r="K2717" s="288"/>
      <c r="L2717" s="134"/>
      <c r="M2717" s="133"/>
      <c r="N2717" s="288"/>
      <c r="O2717" s="134"/>
      <c r="P2717" s="166"/>
      <c r="Q2717" s="289"/>
      <c r="R2717" s="165"/>
      <c r="S2717" s="290"/>
      <c r="T2717" s="290"/>
      <c r="U2717" s="290"/>
      <c r="V2717" s="290"/>
      <c r="W2717" s="166"/>
      <c r="X2717" s="135"/>
      <c r="Y2717" s="418">
        <f t="shared" si="450"/>
        <v>0</v>
      </c>
      <c r="Z2717" s="291">
        <f t="shared" si="451"/>
        <v>0</v>
      </c>
      <c r="AA2717" s="163"/>
      <c r="AB2717" s="177" t="str">
        <f t="shared" si="452"/>
        <v/>
      </c>
      <c r="AC2717" s="283" t="str">
        <f t="shared" si="453"/>
        <v/>
      </c>
      <c r="AD2717" s="283" t="str">
        <f t="shared" si="454"/>
        <v/>
      </c>
      <c r="AE2717" s="163"/>
      <c r="AF2717" s="162"/>
      <c r="AP2717" s="581"/>
    </row>
    <row r="2718" spans="1:42" s="141" customFormat="1">
      <c r="A2718" s="134">
        <v>2709</v>
      </c>
      <c r="B2718" s="286"/>
      <c r="C2718" s="146">
        <f t="shared" si="447"/>
        <v>0</v>
      </c>
      <c r="D2718" s="146">
        <f t="shared" si="448"/>
        <v>1</v>
      </c>
      <c r="E2718" s="146">
        <f t="shared" si="449"/>
        <v>1900</v>
      </c>
      <c r="F2718" s="287"/>
      <c r="G2718" s="287"/>
      <c r="H2718" s="287"/>
      <c r="I2718" s="288"/>
      <c r="J2718" s="287"/>
      <c r="K2718" s="288"/>
      <c r="L2718" s="134"/>
      <c r="M2718" s="133"/>
      <c r="N2718" s="288"/>
      <c r="O2718" s="134"/>
      <c r="P2718" s="166"/>
      <c r="Q2718" s="289"/>
      <c r="R2718" s="165"/>
      <c r="S2718" s="290"/>
      <c r="T2718" s="290"/>
      <c r="U2718" s="290"/>
      <c r="V2718" s="290"/>
      <c r="W2718" s="166"/>
      <c r="X2718" s="135"/>
      <c r="Y2718" s="418">
        <f t="shared" si="450"/>
        <v>0</v>
      </c>
      <c r="Z2718" s="291">
        <f t="shared" si="451"/>
        <v>0</v>
      </c>
      <c r="AA2718" s="163"/>
      <c r="AB2718" s="177" t="str">
        <f t="shared" si="452"/>
        <v/>
      </c>
      <c r="AC2718" s="283" t="str">
        <f t="shared" si="453"/>
        <v/>
      </c>
      <c r="AD2718" s="283" t="str">
        <f t="shared" si="454"/>
        <v/>
      </c>
      <c r="AE2718" s="163"/>
      <c r="AF2718" s="162"/>
      <c r="AP2718" s="581"/>
    </row>
    <row r="2719" spans="1:42" s="141" customFormat="1">
      <c r="A2719" s="134">
        <v>2710</v>
      </c>
      <c r="B2719" s="286"/>
      <c r="C2719" s="146">
        <f t="shared" si="447"/>
        <v>0</v>
      </c>
      <c r="D2719" s="146">
        <f t="shared" si="448"/>
        <v>1</v>
      </c>
      <c r="E2719" s="146">
        <f t="shared" si="449"/>
        <v>1900</v>
      </c>
      <c r="F2719" s="287"/>
      <c r="G2719" s="287"/>
      <c r="H2719" s="287"/>
      <c r="I2719" s="288"/>
      <c r="J2719" s="287"/>
      <c r="K2719" s="288"/>
      <c r="L2719" s="134"/>
      <c r="M2719" s="133"/>
      <c r="N2719" s="288"/>
      <c r="O2719" s="134"/>
      <c r="P2719" s="166"/>
      <c r="Q2719" s="289"/>
      <c r="R2719" s="165"/>
      <c r="S2719" s="290"/>
      <c r="T2719" s="290"/>
      <c r="U2719" s="290"/>
      <c r="V2719" s="290"/>
      <c r="W2719" s="166"/>
      <c r="X2719" s="135"/>
      <c r="Y2719" s="418">
        <f t="shared" si="450"/>
        <v>0</v>
      </c>
      <c r="Z2719" s="291">
        <f t="shared" si="451"/>
        <v>0</v>
      </c>
      <c r="AA2719" s="163"/>
      <c r="AB2719" s="177" t="str">
        <f t="shared" si="452"/>
        <v/>
      </c>
      <c r="AC2719" s="283" t="str">
        <f t="shared" si="453"/>
        <v/>
      </c>
      <c r="AD2719" s="283" t="str">
        <f t="shared" si="454"/>
        <v/>
      </c>
      <c r="AE2719" s="163"/>
      <c r="AF2719" s="162"/>
      <c r="AP2719" s="581"/>
    </row>
    <row r="2720" spans="1:42" s="141" customFormat="1">
      <c r="A2720" s="134">
        <v>2711</v>
      </c>
      <c r="B2720" s="286"/>
      <c r="C2720" s="146">
        <f t="shared" si="447"/>
        <v>0</v>
      </c>
      <c r="D2720" s="146">
        <f t="shared" si="448"/>
        <v>1</v>
      </c>
      <c r="E2720" s="146">
        <f t="shared" si="449"/>
        <v>1900</v>
      </c>
      <c r="F2720" s="287"/>
      <c r="G2720" s="287"/>
      <c r="H2720" s="287"/>
      <c r="I2720" s="288"/>
      <c r="J2720" s="287"/>
      <c r="K2720" s="288"/>
      <c r="L2720" s="134"/>
      <c r="M2720" s="133"/>
      <c r="N2720" s="288"/>
      <c r="O2720" s="134"/>
      <c r="P2720" s="166"/>
      <c r="Q2720" s="289"/>
      <c r="R2720" s="165"/>
      <c r="S2720" s="290"/>
      <c r="T2720" s="290"/>
      <c r="U2720" s="290"/>
      <c r="V2720" s="290"/>
      <c r="W2720" s="166"/>
      <c r="X2720" s="135"/>
      <c r="Y2720" s="418">
        <f t="shared" si="450"/>
        <v>0</v>
      </c>
      <c r="Z2720" s="291">
        <f t="shared" si="451"/>
        <v>0</v>
      </c>
      <c r="AA2720" s="163"/>
      <c r="AB2720" s="177" t="str">
        <f t="shared" si="452"/>
        <v/>
      </c>
      <c r="AC2720" s="283" t="str">
        <f t="shared" si="453"/>
        <v/>
      </c>
      <c r="AD2720" s="283" t="str">
        <f t="shared" si="454"/>
        <v/>
      </c>
      <c r="AE2720" s="163"/>
      <c r="AF2720" s="162"/>
      <c r="AP2720" s="581"/>
    </row>
    <row r="2721" spans="1:42" s="141" customFormat="1">
      <c r="A2721" s="134">
        <v>2712</v>
      </c>
      <c r="B2721" s="286"/>
      <c r="C2721" s="146">
        <f t="shared" si="447"/>
        <v>0</v>
      </c>
      <c r="D2721" s="146">
        <f t="shared" si="448"/>
        <v>1</v>
      </c>
      <c r="E2721" s="146">
        <f t="shared" si="449"/>
        <v>1900</v>
      </c>
      <c r="F2721" s="287"/>
      <c r="G2721" s="287"/>
      <c r="H2721" s="287"/>
      <c r="I2721" s="288"/>
      <c r="J2721" s="287"/>
      <c r="K2721" s="288"/>
      <c r="L2721" s="134"/>
      <c r="M2721" s="133"/>
      <c r="N2721" s="288"/>
      <c r="O2721" s="134"/>
      <c r="P2721" s="166"/>
      <c r="Q2721" s="289"/>
      <c r="R2721" s="165"/>
      <c r="S2721" s="290"/>
      <c r="T2721" s="290"/>
      <c r="U2721" s="290"/>
      <c r="V2721" s="290"/>
      <c r="W2721" s="166"/>
      <c r="X2721" s="135"/>
      <c r="Y2721" s="418">
        <f t="shared" si="450"/>
        <v>0</v>
      </c>
      <c r="Z2721" s="291">
        <f t="shared" si="451"/>
        <v>0</v>
      </c>
      <c r="AA2721" s="163"/>
      <c r="AB2721" s="177" t="str">
        <f t="shared" si="452"/>
        <v/>
      </c>
      <c r="AC2721" s="283" t="str">
        <f t="shared" si="453"/>
        <v/>
      </c>
      <c r="AD2721" s="283" t="str">
        <f t="shared" si="454"/>
        <v/>
      </c>
      <c r="AE2721" s="163"/>
      <c r="AF2721" s="162"/>
      <c r="AP2721" s="581"/>
    </row>
    <row r="2722" spans="1:42" s="141" customFormat="1">
      <c r="A2722" s="134">
        <v>2713</v>
      </c>
      <c r="B2722" s="286"/>
      <c r="C2722" s="146">
        <f t="shared" si="447"/>
        <v>0</v>
      </c>
      <c r="D2722" s="146">
        <f t="shared" si="448"/>
        <v>1</v>
      </c>
      <c r="E2722" s="146">
        <f t="shared" si="449"/>
        <v>1900</v>
      </c>
      <c r="F2722" s="287"/>
      <c r="G2722" s="287"/>
      <c r="H2722" s="287"/>
      <c r="I2722" s="288"/>
      <c r="J2722" s="287"/>
      <c r="K2722" s="288"/>
      <c r="L2722" s="134"/>
      <c r="M2722" s="133"/>
      <c r="N2722" s="288"/>
      <c r="O2722" s="134"/>
      <c r="P2722" s="166"/>
      <c r="Q2722" s="289"/>
      <c r="R2722" s="165"/>
      <c r="S2722" s="290"/>
      <c r="T2722" s="290"/>
      <c r="U2722" s="290"/>
      <c r="V2722" s="290"/>
      <c r="W2722" s="166"/>
      <c r="X2722" s="135"/>
      <c r="Y2722" s="418">
        <f t="shared" si="450"/>
        <v>0</v>
      </c>
      <c r="Z2722" s="291">
        <f t="shared" si="451"/>
        <v>0</v>
      </c>
      <c r="AA2722" s="163"/>
      <c r="AB2722" s="177" t="str">
        <f t="shared" si="452"/>
        <v/>
      </c>
      <c r="AC2722" s="283" t="str">
        <f t="shared" si="453"/>
        <v/>
      </c>
      <c r="AD2722" s="283" t="str">
        <f t="shared" si="454"/>
        <v/>
      </c>
      <c r="AE2722" s="163"/>
      <c r="AF2722" s="162"/>
      <c r="AP2722" s="581"/>
    </row>
    <row r="2723" spans="1:42" s="141" customFormat="1">
      <c r="A2723" s="134">
        <v>2714</v>
      </c>
      <c r="B2723" s="286"/>
      <c r="C2723" s="146">
        <f t="shared" si="447"/>
        <v>0</v>
      </c>
      <c r="D2723" s="146">
        <f t="shared" si="448"/>
        <v>1</v>
      </c>
      <c r="E2723" s="146">
        <f t="shared" si="449"/>
        <v>1900</v>
      </c>
      <c r="F2723" s="287"/>
      <c r="G2723" s="287"/>
      <c r="H2723" s="287"/>
      <c r="I2723" s="288"/>
      <c r="J2723" s="287"/>
      <c r="K2723" s="288"/>
      <c r="L2723" s="134"/>
      <c r="M2723" s="133"/>
      <c r="N2723" s="288"/>
      <c r="O2723" s="134"/>
      <c r="P2723" s="166"/>
      <c r="Q2723" s="289"/>
      <c r="R2723" s="165"/>
      <c r="S2723" s="290"/>
      <c r="T2723" s="290"/>
      <c r="U2723" s="290"/>
      <c r="V2723" s="290"/>
      <c r="W2723" s="166"/>
      <c r="X2723" s="135"/>
      <c r="Y2723" s="418">
        <f t="shared" si="450"/>
        <v>0</v>
      </c>
      <c r="Z2723" s="291">
        <f t="shared" si="451"/>
        <v>0</v>
      </c>
      <c r="AA2723" s="163"/>
      <c r="AB2723" s="177" t="str">
        <f t="shared" si="452"/>
        <v/>
      </c>
      <c r="AC2723" s="283" t="str">
        <f t="shared" si="453"/>
        <v/>
      </c>
      <c r="AD2723" s="283" t="str">
        <f t="shared" si="454"/>
        <v/>
      </c>
      <c r="AE2723" s="163"/>
      <c r="AF2723" s="162"/>
      <c r="AP2723" s="581"/>
    </row>
    <row r="2724" spans="1:42" s="141" customFormat="1">
      <c r="A2724" s="134">
        <v>2715</v>
      </c>
      <c r="B2724" s="286"/>
      <c r="C2724" s="146">
        <f t="shared" si="447"/>
        <v>0</v>
      </c>
      <c r="D2724" s="146">
        <f t="shared" si="448"/>
        <v>1</v>
      </c>
      <c r="E2724" s="146">
        <f t="shared" si="449"/>
        <v>1900</v>
      </c>
      <c r="F2724" s="287"/>
      <c r="G2724" s="287"/>
      <c r="H2724" s="287"/>
      <c r="I2724" s="288"/>
      <c r="J2724" s="287"/>
      <c r="K2724" s="288"/>
      <c r="L2724" s="134"/>
      <c r="M2724" s="133"/>
      <c r="N2724" s="288"/>
      <c r="O2724" s="134"/>
      <c r="P2724" s="166"/>
      <c r="Q2724" s="289"/>
      <c r="R2724" s="165"/>
      <c r="S2724" s="290"/>
      <c r="T2724" s="290"/>
      <c r="U2724" s="290"/>
      <c r="V2724" s="290"/>
      <c r="W2724" s="166"/>
      <c r="X2724" s="135"/>
      <c r="Y2724" s="418">
        <f t="shared" si="450"/>
        <v>0</v>
      </c>
      <c r="Z2724" s="291">
        <f t="shared" si="451"/>
        <v>0</v>
      </c>
      <c r="AA2724" s="163"/>
      <c r="AB2724" s="177" t="str">
        <f t="shared" si="452"/>
        <v/>
      </c>
      <c r="AC2724" s="283" t="str">
        <f t="shared" si="453"/>
        <v/>
      </c>
      <c r="AD2724" s="283" t="str">
        <f t="shared" si="454"/>
        <v/>
      </c>
      <c r="AE2724" s="163"/>
      <c r="AF2724" s="162"/>
      <c r="AP2724" s="581"/>
    </row>
    <row r="2725" spans="1:42" s="141" customFormat="1">
      <c r="A2725" s="134">
        <v>2716</v>
      </c>
      <c r="B2725" s="286"/>
      <c r="C2725" s="146">
        <f t="shared" si="447"/>
        <v>0</v>
      </c>
      <c r="D2725" s="146">
        <f t="shared" si="448"/>
        <v>1</v>
      </c>
      <c r="E2725" s="146">
        <f t="shared" si="449"/>
        <v>1900</v>
      </c>
      <c r="F2725" s="287"/>
      <c r="G2725" s="287"/>
      <c r="H2725" s="287"/>
      <c r="I2725" s="288"/>
      <c r="J2725" s="287"/>
      <c r="K2725" s="288"/>
      <c r="L2725" s="134"/>
      <c r="M2725" s="133"/>
      <c r="N2725" s="288"/>
      <c r="O2725" s="134"/>
      <c r="P2725" s="166"/>
      <c r="Q2725" s="289"/>
      <c r="R2725" s="165"/>
      <c r="S2725" s="290"/>
      <c r="T2725" s="290"/>
      <c r="U2725" s="290"/>
      <c r="V2725" s="290"/>
      <c r="W2725" s="166"/>
      <c r="X2725" s="135"/>
      <c r="Y2725" s="418">
        <f t="shared" si="450"/>
        <v>0</v>
      </c>
      <c r="Z2725" s="291">
        <f t="shared" si="451"/>
        <v>0</v>
      </c>
      <c r="AA2725" s="163"/>
      <c r="AB2725" s="177" t="str">
        <f t="shared" si="452"/>
        <v/>
      </c>
      <c r="AC2725" s="283" t="str">
        <f t="shared" si="453"/>
        <v/>
      </c>
      <c r="AD2725" s="283" t="str">
        <f t="shared" si="454"/>
        <v/>
      </c>
      <c r="AE2725" s="163"/>
      <c r="AF2725" s="162"/>
      <c r="AP2725" s="581"/>
    </row>
    <row r="2726" spans="1:42" s="141" customFormat="1">
      <c r="A2726" s="134">
        <v>2717</v>
      </c>
      <c r="B2726" s="286"/>
      <c r="C2726" s="146">
        <f t="shared" si="447"/>
        <v>0</v>
      </c>
      <c r="D2726" s="146">
        <f t="shared" si="448"/>
        <v>1</v>
      </c>
      <c r="E2726" s="146">
        <f t="shared" si="449"/>
        <v>1900</v>
      </c>
      <c r="F2726" s="287"/>
      <c r="G2726" s="287"/>
      <c r="H2726" s="287"/>
      <c r="I2726" s="288"/>
      <c r="J2726" s="287"/>
      <c r="K2726" s="288"/>
      <c r="L2726" s="134"/>
      <c r="M2726" s="133"/>
      <c r="N2726" s="288"/>
      <c r="O2726" s="134"/>
      <c r="P2726" s="166"/>
      <c r="Q2726" s="289"/>
      <c r="R2726" s="165"/>
      <c r="S2726" s="290"/>
      <c r="T2726" s="290"/>
      <c r="U2726" s="290"/>
      <c r="V2726" s="290"/>
      <c r="W2726" s="166"/>
      <c r="X2726" s="135"/>
      <c r="Y2726" s="418">
        <f t="shared" si="450"/>
        <v>0</v>
      </c>
      <c r="Z2726" s="291">
        <f t="shared" si="451"/>
        <v>0</v>
      </c>
      <c r="AA2726" s="163"/>
      <c r="AB2726" s="177" t="str">
        <f t="shared" si="452"/>
        <v/>
      </c>
      <c r="AC2726" s="283" t="str">
        <f t="shared" si="453"/>
        <v/>
      </c>
      <c r="AD2726" s="283" t="str">
        <f t="shared" si="454"/>
        <v/>
      </c>
      <c r="AE2726" s="163"/>
      <c r="AF2726" s="162"/>
      <c r="AP2726" s="581"/>
    </row>
    <row r="2727" spans="1:42" s="141" customFormat="1">
      <c r="A2727" s="134">
        <v>2718</v>
      </c>
      <c r="B2727" s="286"/>
      <c r="C2727" s="146">
        <f t="shared" si="447"/>
        <v>0</v>
      </c>
      <c r="D2727" s="146">
        <f t="shared" si="448"/>
        <v>1</v>
      </c>
      <c r="E2727" s="146">
        <f t="shared" si="449"/>
        <v>1900</v>
      </c>
      <c r="F2727" s="287"/>
      <c r="G2727" s="287"/>
      <c r="H2727" s="287"/>
      <c r="I2727" s="288"/>
      <c r="J2727" s="287"/>
      <c r="K2727" s="288"/>
      <c r="L2727" s="134"/>
      <c r="M2727" s="133"/>
      <c r="N2727" s="288"/>
      <c r="O2727" s="134"/>
      <c r="P2727" s="166"/>
      <c r="Q2727" s="289"/>
      <c r="R2727" s="165"/>
      <c r="S2727" s="290"/>
      <c r="T2727" s="290"/>
      <c r="U2727" s="290"/>
      <c r="V2727" s="290"/>
      <c r="W2727" s="166"/>
      <c r="X2727" s="135"/>
      <c r="Y2727" s="418">
        <f t="shared" si="450"/>
        <v>0</v>
      </c>
      <c r="Z2727" s="291">
        <f t="shared" si="451"/>
        <v>0</v>
      </c>
      <c r="AA2727" s="163"/>
      <c r="AB2727" s="177" t="str">
        <f t="shared" si="452"/>
        <v/>
      </c>
      <c r="AC2727" s="283" t="str">
        <f t="shared" si="453"/>
        <v/>
      </c>
      <c r="AD2727" s="283" t="str">
        <f t="shared" si="454"/>
        <v/>
      </c>
      <c r="AE2727" s="163"/>
      <c r="AF2727" s="162"/>
      <c r="AP2727" s="581"/>
    </row>
    <row r="2728" spans="1:42" s="141" customFormat="1">
      <c r="A2728" s="134">
        <v>2719</v>
      </c>
      <c r="B2728" s="286"/>
      <c r="C2728" s="146">
        <f t="shared" si="447"/>
        <v>0</v>
      </c>
      <c r="D2728" s="146">
        <f t="shared" si="448"/>
        <v>1</v>
      </c>
      <c r="E2728" s="146">
        <f t="shared" si="449"/>
        <v>1900</v>
      </c>
      <c r="F2728" s="287"/>
      <c r="G2728" s="287"/>
      <c r="H2728" s="287"/>
      <c r="I2728" s="288"/>
      <c r="J2728" s="287"/>
      <c r="K2728" s="288"/>
      <c r="L2728" s="134"/>
      <c r="M2728" s="133"/>
      <c r="N2728" s="288"/>
      <c r="O2728" s="134"/>
      <c r="P2728" s="166"/>
      <c r="Q2728" s="289"/>
      <c r="R2728" s="165"/>
      <c r="S2728" s="290"/>
      <c r="T2728" s="290"/>
      <c r="U2728" s="290"/>
      <c r="V2728" s="290"/>
      <c r="W2728" s="166"/>
      <c r="X2728" s="135"/>
      <c r="Y2728" s="418">
        <f t="shared" si="450"/>
        <v>0</v>
      </c>
      <c r="Z2728" s="291">
        <f t="shared" si="451"/>
        <v>0</v>
      </c>
      <c r="AA2728" s="163"/>
      <c r="AB2728" s="177" t="str">
        <f t="shared" si="452"/>
        <v/>
      </c>
      <c r="AC2728" s="283" t="str">
        <f t="shared" si="453"/>
        <v/>
      </c>
      <c r="AD2728" s="283" t="str">
        <f t="shared" si="454"/>
        <v/>
      </c>
      <c r="AE2728" s="163"/>
      <c r="AF2728" s="162"/>
      <c r="AP2728" s="581"/>
    </row>
    <row r="2729" spans="1:42" s="141" customFormat="1">
      <c r="A2729" s="134">
        <v>2720</v>
      </c>
      <c r="B2729" s="286"/>
      <c r="C2729" s="146">
        <f t="shared" si="447"/>
        <v>0</v>
      </c>
      <c r="D2729" s="146">
        <f t="shared" si="448"/>
        <v>1</v>
      </c>
      <c r="E2729" s="146">
        <f t="shared" si="449"/>
        <v>1900</v>
      </c>
      <c r="F2729" s="287"/>
      <c r="G2729" s="287"/>
      <c r="H2729" s="287"/>
      <c r="I2729" s="288"/>
      <c r="J2729" s="287"/>
      <c r="K2729" s="288"/>
      <c r="L2729" s="134"/>
      <c r="M2729" s="133"/>
      <c r="N2729" s="288"/>
      <c r="O2729" s="134"/>
      <c r="P2729" s="166"/>
      <c r="Q2729" s="289"/>
      <c r="R2729" s="165"/>
      <c r="S2729" s="290"/>
      <c r="T2729" s="290"/>
      <c r="U2729" s="290"/>
      <c r="V2729" s="290"/>
      <c r="W2729" s="166"/>
      <c r="X2729" s="135"/>
      <c r="Y2729" s="418">
        <f t="shared" si="450"/>
        <v>0</v>
      </c>
      <c r="Z2729" s="291">
        <f t="shared" si="451"/>
        <v>0</v>
      </c>
      <c r="AA2729" s="163"/>
      <c r="AB2729" s="177" t="str">
        <f t="shared" si="452"/>
        <v/>
      </c>
      <c r="AC2729" s="283" t="str">
        <f t="shared" si="453"/>
        <v/>
      </c>
      <c r="AD2729" s="283" t="str">
        <f t="shared" si="454"/>
        <v/>
      </c>
      <c r="AE2729" s="163"/>
      <c r="AF2729" s="162"/>
      <c r="AP2729" s="581"/>
    </row>
    <row r="2730" spans="1:42" s="141" customFormat="1">
      <c r="A2730" s="134">
        <v>2721</v>
      </c>
      <c r="B2730" s="286"/>
      <c r="C2730" s="146">
        <f t="shared" si="447"/>
        <v>0</v>
      </c>
      <c r="D2730" s="146">
        <f t="shared" si="448"/>
        <v>1</v>
      </c>
      <c r="E2730" s="146">
        <f t="shared" si="449"/>
        <v>1900</v>
      </c>
      <c r="F2730" s="287"/>
      <c r="G2730" s="287"/>
      <c r="H2730" s="287"/>
      <c r="I2730" s="288"/>
      <c r="J2730" s="287"/>
      <c r="K2730" s="288"/>
      <c r="L2730" s="134"/>
      <c r="M2730" s="133"/>
      <c r="N2730" s="288"/>
      <c r="O2730" s="134"/>
      <c r="P2730" s="166"/>
      <c r="Q2730" s="289"/>
      <c r="R2730" s="165"/>
      <c r="S2730" s="290"/>
      <c r="T2730" s="290"/>
      <c r="U2730" s="290"/>
      <c r="V2730" s="290"/>
      <c r="W2730" s="166"/>
      <c r="X2730" s="135"/>
      <c r="Y2730" s="418">
        <f t="shared" si="450"/>
        <v>0</v>
      </c>
      <c r="Z2730" s="291">
        <f t="shared" si="451"/>
        <v>0</v>
      </c>
      <c r="AA2730" s="163"/>
      <c r="AB2730" s="177" t="str">
        <f t="shared" si="452"/>
        <v/>
      </c>
      <c r="AC2730" s="283" t="str">
        <f t="shared" si="453"/>
        <v/>
      </c>
      <c r="AD2730" s="283" t="str">
        <f t="shared" si="454"/>
        <v/>
      </c>
      <c r="AE2730" s="163"/>
      <c r="AF2730" s="162"/>
      <c r="AP2730" s="581"/>
    </row>
    <row r="2731" spans="1:42" s="141" customFormat="1">
      <c r="A2731" s="134">
        <v>2722</v>
      </c>
      <c r="B2731" s="286"/>
      <c r="C2731" s="146">
        <f t="shared" si="447"/>
        <v>0</v>
      </c>
      <c r="D2731" s="146">
        <f t="shared" si="448"/>
        <v>1</v>
      </c>
      <c r="E2731" s="146">
        <f t="shared" si="449"/>
        <v>1900</v>
      </c>
      <c r="F2731" s="287"/>
      <c r="G2731" s="287"/>
      <c r="H2731" s="287"/>
      <c r="I2731" s="288"/>
      <c r="J2731" s="287"/>
      <c r="K2731" s="288"/>
      <c r="L2731" s="134"/>
      <c r="M2731" s="133"/>
      <c r="N2731" s="288"/>
      <c r="O2731" s="134"/>
      <c r="P2731" s="166"/>
      <c r="Q2731" s="289"/>
      <c r="R2731" s="165"/>
      <c r="S2731" s="290"/>
      <c r="T2731" s="290"/>
      <c r="U2731" s="290"/>
      <c r="V2731" s="290"/>
      <c r="W2731" s="166"/>
      <c r="X2731" s="135"/>
      <c r="Y2731" s="418">
        <f t="shared" si="450"/>
        <v>0</v>
      </c>
      <c r="Z2731" s="291">
        <f t="shared" si="451"/>
        <v>0</v>
      </c>
      <c r="AA2731" s="163"/>
      <c r="AB2731" s="177" t="str">
        <f t="shared" si="452"/>
        <v/>
      </c>
      <c r="AC2731" s="283" t="str">
        <f t="shared" si="453"/>
        <v/>
      </c>
      <c r="AD2731" s="283" t="str">
        <f t="shared" si="454"/>
        <v/>
      </c>
      <c r="AE2731" s="163"/>
      <c r="AF2731" s="162"/>
      <c r="AP2731" s="581"/>
    </row>
    <row r="2732" spans="1:42" s="141" customFormat="1">
      <c r="A2732" s="134">
        <v>2723</v>
      </c>
      <c r="B2732" s="286"/>
      <c r="C2732" s="146">
        <f t="shared" si="447"/>
        <v>0</v>
      </c>
      <c r="D2732" s="146">
        <f t="shared" si="448"/>
        <v>1</v>
      </c>
      <c r="E2732" s="146">
        <f t="shared" si="449"/>
        <v>1900</v>
      </c>
      <c r="F2732" s="287"/>
      <c r="G2732" s="287"/>
      <c r="H2732" s="287"/>
      <c r="I2732" s="288"/>
      <c r="J2732" s="287"/>
      <c r="K2732" s="288"/>
      <c r="L2732" s="134"/>
      <c r="M2732" s="133"/>
      <c r="N2732" s="288"/>
      <c r="O2732" s="134"/>
      <c r="P2732" s="166"/>
      <c r="Q2732" s="289"/>
      <c r="R2732" s="165"/>
      <c r="S2732" s="290"/>
      <c r="T2732" s="290"/>
      <c r="U2732" s="290"/>
      <c r="V2732" s="290"/>
      <c r="W2732" s="166"/>
      <c r="X2732" s="135"/>
      <c r="Y2732" s="418">
        <f t="shared" si="450"/>
        <v>0</v>
      </c>
      <c r="Z2732" s="291">
        <f t="shared" si="451"/>
        <v>0</v>
      </c>
      <c r="AA2732" s="163"/>
      <c r="AB2732" s="177" t="str">
        <f t="shared" si="452"/>
        <v/>
      </c>
      <c r="AC2732" s="283" t="str">
        <f t="shared" si="453"/>
        <v/>
      </c>
      <c r="AD2732" s="283" t="str">
        <f t="shared" si="454"/>
        <v/>
      </c>
      <c r="AE2732" s="163"/>
      <c r="AF2732" s="162"/>
      <c r="AP2732" s="581"/>
    </row>
    <row r="2733" spans="1:42" s="141" customFormat="1">
      <c r="A2733" s="134">
        <v>2724</v>
      </c>
      <c r="B2733" s="286"/>
      <c r="C2733" s="146">
        <f t="shared" si="447"/>
        <v>0</v>
      </c>
      <c r="D2733" s="146">
        <f t="shared" si="448"/>
        <v>1</v>
      </c>
      <c r="E2733" s="146">
        <f t="shared" si="449"/>
        <v>1900</v>
      </c>
      <c r="F2733" s="287"/>
      <c r="G2733" s="287"/>
      <c r="H2733" s="287"/>
      <c r="I2733" s="288"/>
      <c r="J2733" s="287"/>
      <c r="K2733" s="288"/>
      <c r="L2733" s="134"/>
      <c r="M2733" s="133"/>
      <c r="N2733" s="288"/>
      <c r="O2733" s="134"/>
      <c r="P2733" s="166"/>
      <c r="Q2733" s="289"/>
      <c r="R2733" s="165"/>
      <c r="S2733" s="290"/>
      <c r="T2733" s="290"/>
      <c r="U2733" s="290"/>
      <c r="V2733" s="290"/>
      <c r="W2733" s="166"/>
      <c r="X2733" s="135"/>
      <c r="Y2733" s="418">
        <f t="shared" si="450"/>
        <v>0</v>
      </c>
      <c r="Z2733" s="291">
        <f t="shared" si="451"/>
        <v>0</v>
      </c>
      <c r="AA2733" s="163"/>
      <c r="AB2733" s="177" t="str">
        <f t="shared" si="452"/>
        <v/>
      </c>
      <c r="AC2733" s="283" t="str">
        <f t="shared" si="453"/>
        <v/>
      </c>
      <c r="AD2733" s="283" t="str">
        <f t="shared" si="454"/>
        <v/>
      </c>
      <c r="AE2733" s="163"/>
      <c r="AF2733" s="162"/>
      <c r="AP2733" s="581"/>
    </row>
    <row r="2734" spans="1:42" s="141" customFormat="1">
      <c r="A2734" s="134">
        <v>2725</v>
      </c>
      <c r="B2734" s="286"/>
      <c r="C2734" s="146">
        <f t="shared" si="447"/>
        <v>0</v>
      </c>
      <c r="D2734" s="146">
        <f t="shared" si="448"/>
        <v>1</v>
      </c>
      <c r="E2734" s="146">
        <f t="shared" si="449"/>
        <v>1900</v>
      </c>
      <c r="F2734" s="287"/>
      <c r="G2734" s="287"/>
      <c r="H2734" s="287"/>
      <c r="I2734" s="288"/>
      <c r="J2734" s="287"/>
      <c r="K2734" s="288"/>
      <c r="L2734" s="134"/>
      <c r="M2734" s="133"/>
      <c r="N2734" s="288"/>
      <c r="O2734" s="134"/>
      <c r="P2734" s="166"/>
      <c r="Q2734" s="289"/>
      <c r="R2734" s="165"/>
      <c r="S2734" s="290"/>
      <c r="T2734" s="290"/>
      <c r="U2734" s="290"/>
      <c r="V2734" s="290"/>
      <c r="W2734" s="166"/>
      <c r="X2734" s="135"/>
      <c r="Y2734" s="418">
        <f t="shared" si="450"/>
        <v>0</v>
      </c>
      <c r="Z2734" s="291">
        <f t="shared" si="451"/>
        <v>0</v>
      </c>
      <c r="AA2734" s="163"/>
      <c r="AB2734" s="177" t="str">
        <f t="shared" si="452"/>
        <v/>
      </c>
      <c r="AC2734" s="283" t="str">
        <f t="shared" si="453"/>
        <v/>
      </c>
      <c r="AD2734" s="283" t="str">
        <f t="shared" si="454"/>
        <v/>
      </c>
      <c r="AE2734" s="163"/>
      <c r="AF2734" s="162"/>
      <c r="AP2734" s="581"/>
    </row>
    <row r="2735" spans="1:42" s="141" customFormat="1">
      <c r="A2735" s="134">
        <v>2726</v>
      </c>
      <c r="B2735" s="286"/>
      <c r="C2735" s="146">
        <f t="shared" si="447"/>
        <v>0</v>
      </c>
      <c r="D2735" s="146">
        <f t="shared" si="448"/>
        <v>1</v>
      </c>
      <c r="E2735" s="146">
        <f t="shared" si="449"/>
        <v>1900</v>
      </c>
      <c r="F2735" s="287"/>
      <c r="G2735" s="287"/>
      <c r="H2735" s="287"/>
      <c r="I2735" s="288"/>
      <c r="J2735" s="287"/>
      <c r="K2735" s="288"/>
      <c r="L2735" s="134"/>
      <c r="M2735" s="133"/>
      <c r="N2735" s="288"/>
      <c r="O2735" s="134"/>
      <c r="P2735" s="166"/>
      <c r="Q2735" s="289"/>
      <c r="R2735" s="165"/>
      <c r="S2735" s="290"/>
      <c r="T2735" s="290"/>
      <c r="U2735" s="290"/>
      <c r="V2735" s="290"/>
      <c r="W2735" s="166"/>
      <c r="X2735" s="135"/>
      <c r="Y2735" s="418">
        <f t="shared" si="450"/>
        <v>0</v>
      </c>
      <c r="Z2735" s="291">
        <f t="shared" si="451"/>
        <v>0</v>
      </c>
      <c r="AA2735" s="163"/>
      <c r="AB2735" s="177" t="str">
        <f t="shared" si="452"/>
        <v/>
      </c>
      <c r="AC2735" s="283" t="str">
        <f t="shared" si="453"/>
        <v/>
      </c>
      <c r="AD2735" s="283" t="str">
        <f t="shared" si="454"/>
        <v/>
      </c>
      <c r="AE2735" s="163"/>
      <c r="AF2735" s="162"/>
      <c r="AP2735" s="581"/>
    </row>
    <row r="2736" spans="1:42" s="141" customFormat="1">
      <c r="A2736" s="134">
        <v>2727</v>
      </c>
      <c r="B2736" s="286"/>
      <c r="C2736" s="146">
        <f t="shared" si="447"/>
        <v>0</v>
      </c>
      <c r="D2736" s="146">
        <f t="shared" si="448"/>
        <v>1</v>
      </c>
      <c r="E2736" s="146">
        <f t="shared" si="449"/>
        <v>1900</v>
      </c>
      <c r="F2736" s="287"/>
      <c r="G2736" s="287"/>
      <c r="H2736" s="287"/>
      <c r="I2736" s="288"/>
      <c r="J2736" s="287"/>
      <c r="K2736" s="288"/>
      <c r="L2736" s="134"/>
      <c r="M2736" s="133"/>
      <c r="N2736" s="288"/>
      <c r="O2736" s="134"/>
      <c r="P2736" s="166"/>
      <c r="Q2736" s="289"/>
      <c r="R2736" s="165"/>
      <c r="S2736" s="290"/>
      <c r="T2736" s="290"/>
      <c r="U2736" s="290"/>
      <c r="V2736" s="290"/>
      <c r="W2736" s="166"/>
      <c r="X2736" s="135"/>
      <c r="Y2736" s="418">
        <f t="shared" si="450"/>
        <v>0</v>
      </c>
      <c r="Z2736" s="291">
        <f t="shared" si="451"/>
        <v>0</v>
      </c>
      <c r="AA2736" s="163"/>
      <c r="AB2736" s="177" t="str">
        <f t="shared" si="452"/>
        <v/>
      </c>
      <c r="AC2736" s="283" t="str">
        <f t="shared" si="453"/>
        <v/>
      </c>
      <c r="AD2736" s="283" t="str">
        <f t="shared" si="454"/>
        <v/>
      </c>
      <c r="AE2736" s="163"/>
      <c r="AF2736" s="162"/>
      <c r="AP2736" s="581"/>
    </row>
    <row r="2737" spans="1:42" s="141" customFormat="1">
      <c r="A2737" s="134">
        <v>2728</v>
      </c>
      <c r="B2737" s="286"/>
      <c r="C2737" s="146">
        <f t="shared" si="447"/>
        <v>0</v>
      </c>
      <c r="D2737" s="146">
        <f t="shared" si="448"/>
        <v>1</v>
      </c>
      <c r="E2737" s="146">
        <f t="shared" si="449"/>
        <v>1900</v>
      </c>
      <c r="F2737" s="287"/>
      <c r="G2737" s="287"/>
      <c r="H2737" s="287"/>
      <c r="I2737" s="288"/>
      <c r="J2737" s="287"/>
      <c r="K2737" s="288"/>
      <c r="L2737" s="134"/>
      <c r="M2737" s="133"/>
      <c r="N2737" s="288"/>
      <c r="O2737" s="134"/>
      <c r="P2737" s="166"/>
      <c r="Q2737" s="289"/>
      <c r="R2737" s="165"/>
      <c r="S2737" s="290"/>
      <c r="T2737" s="290"/>
      <c r="U2737" s="290"/>
      <c r="V2737" s="290"/>
      <c r="W2737" s="166"/>
      <c r="X2737" s="135"/>
      <c r="Y2737" s="418">
        <f t="shared" si="450"/>
        <v>0</v>
      </c>
      <c r="Z2737" s="291">
        <f t="shared" si="451"/>
        <v>0</v>
      </c>
      <c r="AA2737" s="163"/>
      <c r="AB2737" s="177" t="str">
        <f t="shared" si="452"/>
        <v/>
      </c>
      <c r="AC2737" s="283" t="str">
        <f t="shared" si="453"/>
        <v/>
      </c>
      <c r="AD2737" s="283" t="str">
        <f t="shared" si="454"/>
        <v/>
      </c>
      <c r="AE2737" s="163"/>
      <c r="AF2737" s="162"/>
      <c r="AP2737" s="581"/>
    </row>
    <row r="2738" spans="1:42" s="141" customFormat="1">
      <c r="A2738" s="134">
        <v>2729</v>
      </c>
      <c r="B2738" s="286"/>
      <c r="C2738" s="146">
        <f t="shared" si="447"/>
        <v>0</v>
      </c>
      <c r="D2738" s="146">
        <f t="shared" si="448"/>
        <v>1</v>
      </c>
      <c r="E2738" s="146">
        <f t="shared" si="449"/>
        <v>1900</v>
      </c>
      <c r="F2738" s="287"/>
      <c r="G2738" s="287"/>
      <c r="H2738" s="287"/>
      <c r="I2738" s="288"/>
      <c r="J2738" s="287"/>
      <c r="K2738" s="288"/>
      <c r="L2738" s="134"/>
      <c r="M2738" s="133"/>
      <c r="N2738" s="288"/>
      <c r="O2738" s="134"/>
      <c r="P2738" s="166"/>
      <c r="Q2738" s="289"/>
      <c r="R2738" s="165"/>
      <c r="S2738" s="290"/>
      <c r="T2738" s="290"/>
      <c r="U2738" s="290"/>
      <c r="V2738" s="290"/>
      <c r="W2738" s="166"/>
      <c r="X2738" s="135"/>
      <c r="Y2738" s="418">
        <f t="shared" si="450"/>
        <v>0</v>
      </c>
      <c r="Z2738" s="291">
        <f t="shared" si="451"/>
        <v>0</v>
      </c>
      <c r="AA2738" s="163"/>
      <c r="AB2738" s="177" t="str">
        <f t="shared" si="452"/>
        <v/>
      </c>
      <c r="AC2738" s="283" t="str">
        <f t="shared" si="453"/>
        <v/>
      </c>
      <c r="AD2738" s="283" t="str">
        <f t="shared" si="454"/>
        <v/>
      </c>
      <c r="AE2738" s="163"/>
      <c r="AF2738" s="162"/>
      <c r="AP2738" s="581"/>
    </row>
    <row r="2739" spans="1:42" s="141" customFormat="1">
      <c r="A2739" s="134">
        <v>2730</v>
      </c>
      <c r="B2739" s="286"/>
      <c r="C2739" s="146">
        <f t="shared" si="447"/>
        <v>0</v>
      </c>
      <c r="D2739" s="146">
        <f t="shared" si="448"/>
        <v>1</v>
      </c>
      <c r="E2739" s="146">
        <f t="shared" si="449"/>
        <v>1900</v>
      </c>
      <c r="F2739" s="287"/>
      <c r="G2739" s="287"/>
      <c r="H2739" s="287"/>
      <c r="I2739" s="288"/>
      <c r="J2739" s="287"/>
      <c r="K2739" s="288"/>
      <c r="L2739" s="134"/>
      <c r="M2739" s="133"/>
      <c r="N2739" s="288"/>
      <c r="O2739" s="134"/>
      <c r="P2739" s="166"/>
      <c r="Q2739" s="289"/>
      <c r="R2739" s="165"/>
      <c r="S2739" s="290"/>
      <c r="T2739" s="290"/>
      <c r="U2739" s="290"/>
      <c r="V2739" s="290"/>
      <c r="W2739" s="166"/>
      <c r="X2739" s="135"/>
      <c r="Y2739" s="418">
        <f t="shared" si="450"/>
        <v>0</v>
      </c>
      <c r="Z2739" s="291">
        <f t="shared" si="451"/>
        <v>0</v>
      </c>
      <c r="AA2739" s="163"/>
      <c r="AB2739" s="177" t="str">
        <f t="shared" si="452"/>
        <v/>
      </c>
      <c r="AC2739" s="283" t="str">
        <f t="shared" si="453"/>
        <v/>
      </c>
      <c r="AD2739" s="283" t="str">
        <f t="shared" si="454"/>
        <v/>
      </c>
      <c r="AE2739" s="163"/>
      <c r="AF2739" s="162"/>
      <c r="AP2739" s="581"/>
    </row>
    <row r="2740" spans="1:42" s="141" customFormat="1">
      <c r="A2740" s="134">
        <v>2731</v>
      </c>
      <c r="B2740" s="286"/>
      <c r="C2740" s="146">
        <f t="shared" si="447"/>
        <v>0</v>
      </c>
      <c r="D2740" s="146">
        <f t="shared" si="448"/>
        <v>1</v>
      </c>
      <c r="E2740" s="146">
        <f t="shared" si="449"/>
        <v>1900</v>
      </c>
      <c r="F2740" s="287"/>
      <c r="G2740" s="287"/>
      <c r="H2740" s="287"/>
      <c r="I2740" s="288"/>
      <c r="J2740" s="287"/>
      <c r="K2740" s="288"/>
      <c r="L2740" s="134"/>
      <c r="M2740" s="133"/>
      <c r="N2740" s="288"/>
      <c r="O2740" s="134"/>
      <c r="P2740" s="166"/>
      <c r="Q2740" s="289"/>
      <c r="R2740" s="165"/>
      <c r="S2740" s="290"/>
      <c r="T2740" s="290"/>
      <c r="U2740" s="290"/>
      <c r="V2740" s="290"/>
      <c r="W2740" s="166"/>
      <c r="X2740" s="135"/>
      <c r="Y2740" s="418">
        <f t="shared" si="450"/>
        <v>0</v>
      </c>
      <c r="Z2740" s="291">
        <f t="shared" si="451"/>
        <v>0</v>
      </c>
      <c r="AA2740" s="163"/>
      <c r="AB2740" s="177" t="str">
        <f t="shared" si="452"/>
        <v/>
      </c>
      <c r="AC2740" s="283" t="str">
        <f t="shared" si="453"/>
        <v/>
      </c>
      <c r="AD2740" s="283" t="str">
        <f t="shared" si="454"/>
        <v/>
      </c>
      <c r="AE2740" s="163"/>
      <c r="AF2740" s="162"/>
      <c r="AP2740" s="581"/>
    </row>
    <row r="2741" spans="1:42" s="141" customFormat="1">
      <c r="A2741" s="134">
        <v>2732</v>
      </c>
      <c r="B2741" s="286"/>
      <c r="C2741" s="146">
        <f t="shared" si="447"/>
        <v>0</v>
      </c>
      <c r="D2741" s="146">
        <f t="shared" si="448"/>
        <v>1</v>
      </c>
      <c r="E2741" s="146">
        <f t="shared" si="449"/>
        <v>1900</v>
      </c>
      <c r="F2741" s="287"/>
      <c r="G2741" s="287"/>
      <c r="H2741" s="287"/>
      <c r="I2741" s="288"/>
      <c r="J2741" s="287"/>
      <c r="K2741" s="288"/>
      <c r="L2741" s="134"/>
      <c r="M2741" s="133"/>
      <c r="N2741" s="288"/>
      <c r="O2741" s="134"/>
      <c r="P2741" s="166"/>
      <c r="Q2741" s="289"/>
      <c r="R2741" s="165"/>
      <c r="S2741" s="290"/>
      <c r="T2741" s="290"/>
      <c r="U2741" s="290"/>
      <c r="V2741" s="290"/>
      <c r="W2741" s="166"/>
      <c r="X2741" s="135"/>
      <c r="Y2741" s="418">
        <f t="shared" si="450"/>
        <v>0</v>
      </c>
      <c r="Z2741" s="291">
        <f t="shared" si="451"/>
        <v>0</v>
      </c>
      <c r="AA2741" s="163"/>
      <c r="AB2741" s="177" t="str">
        <f t="shared" si="452"/>
        <v/>
      </c>
      <c r="AC2741" s="283" t="str">
        <f t="shared" si="453"/>
        <v/>
      </c>
      <c r="AD2741" s="283" t="str">
        <f t="shared" si="454"/>
        <v/>
      </c>
      <c r="AE2741" s="163"/>
      <c r="AF2741" s="162"/>
      <c r="AP2741" s="581"/>
    </row>
    <row r="2742" spans="1:42" s="141" customFormat="1">
      <c r="A2742" s="134">
        <v>2733</v>
      </c>
      <c r="B2742" s="286"/>
      <c r="C2742" s="146">
        <f t="shared" si="447"/>
        <v>0</v>
      </c>
      <c r="D2742" s="146">
        <f t="shared" si="448"/>
        <v>1</v>
      </c>
      <c r="E2742" s="146">
        <f t="shared" si="449"/>
        <v>1900</v>
      </c>
      <c r="F2742" s="287"/>
      <c r="G2742" s="287"/>
      <c r="H2742" s="287"/>
      <c r="I2742" s="288"/>
      <c r="J2742" s="287"/>
      <c r="K2742" s="288"/>
      <c r="L2742" s="134"/>
      <c r="M2742" s="133"/>
      <c r="N2742" s="288"/>
      <c r="O2742" s="134"/>
      <c r="P2742" s="166"/>
      <c r="Q2742" s="289"/>
      <c r="R2742" s="165"/>
      <c r="S2742" s="290"/>
      <c r="T2742" s="290"/>
      <c r="U2742" s="290"/>
      <c r="V2742" s="290"/>
      <c r="W2742" s="166"/>
      <c r="X2742" s="135"/>
      <c r="Y2742" s="418">
        <f t="shared" si="450"/>
        <v>0</v>
      </c>
      <c r="Z2742" s="291">
        <f t="shared" si="451"/>
        <v>0</v>
      </c>
      <c r="AA2742" s="163"/>
      <c r="AB2742" s="177" t="str">
        <f t="shared" si="452"/>
        <v/>
      </c>
      <c r="AC2742" s="283" t="str">
        <f t="shared" si="453"/>
        <v/>
      </c>
      <c r="AD2742" s="283" t="str">
        <f t="shared" si="454"/>
        <v/>
      </c>
      <c r="AE2742" s="163"/>
      <c r="AF2742" s="162"/>
      <c r="AP2742" s="581"/>
    </row>
    <row r="2743" spans="1:42" s="141" customFormat="1">
      <c r="A2743" s="134">
        <v>2734</v>
      </c>
      <c r="B2743" s="286"/>
      <c r="C2743" s="146">
        <f t="shared" si="447"/>
        <v>0</v>
      </c>
      <c r="D2743" s="146">
        <f t="shared" si="448"/>
        <v>1</v>
      </c>
      <c r="E2743" s="146">
        <f t="shared" si="449"/>
        <v>1900</v>
      </c>
      <c r="F2743" s="287"/>
      <c r="G2743" s="287"/>
      <c r="H2743" s="287"/>
      <c r="I2743" s="288"/>
      <c r="J2743" s="287"/>
      <c r="K2743" s="288"/>
      <c r="L2743" s="134"/>
      <c r="M2743" s="133"/>
      <c r="N2743" s="288"/>
      <c r="O2743" s="134"/>
      <c r="P2743" s="166"/>
      <c r="Q2743" s="289"/>
      <c r="R2743" s="165"/>
      <c r="S2743" s="290"/>
      <c r="T2743" s="290"/>
      <c r="U2743" s="290"/>
      <c r="V2743" s="290"/>
      <c r="W2743" s="166"/>
      <c r="X2743" s="135"/>
      <c r="Y2743" s="418">
        <f t="shared" si="450"/>
        <v>0</v>
      </c>
      <c r="Z2743" s="291">
        <f t="shared" si="451"/>
        <v>0</v>
      </c>
      <c r="AA2743" s="163"/>
      <c r="AB2743" s="177" t="str">
        <f t="shared" si="452"/>
        <v/>
      </c>
      <c r="AC2743" s="283" t="str">
        <f t="shared" si="453"/>
        <v/>
      </c>
      <c r="AD2743" s="283" t="str">
        <f t="shared" si="454"/>
        <v/>
      </c>
      <c r="AE2743" s="163"/>
      <c r="AF2743" s="162"/>
      <c r="AP2743" s="581"/>
    </row>
    <row r="2744" spans="1:42" s="141" customFormat="1">
      <c r="A2744" s="134">
        <v>2735</v>
      </c>
      <c r="B2744" s="286"/>
      <c r="C2744" s="146">
        <f t="shared" si="447"/>
        <v>0</v>
      </c>
      <c r="D2744" s="146">
        <f t="shared" si="448"/>
        <v>1</v>
      </c>
      <c r="E2744" s="146">
        <f t="shared" si="449"/>
        <v>1900</v>
      </c>
      <c r="F2744" s="287"/>
      <c r="G2744" s="287"/>
      <c r="H2744" s="287"/>
      <c r="I2744" s="288"/>
      <c r="J2744" s="287"/>
      <c r="K2744" s="288"/>
      <c r="L2744" s="134"/>
      <c r="M2744" s="133"/>
      <c r="N2744" s="288"/>
      <c r="O2744" s="134"/>
      <c r="P2744" s="166"/>
      <c r="Q2744" s="289"/>
      <c r="R2744" s="165"/>
      <c r="S2744" s="290"/>
      <c r="T2744" s="290"/>
      <c r="U2744" s="290"/>
      <c r="V2744" s="290"/>
      <c r="W2744" s="166"/>
      <c r="X2744" s="135"/>
      <c r="Y2744" s="418">
        <f t="shared" si="450"/>
        <v>0</v>
      </c>
      <c r="Z2744" s="291">
        <f t="shared" si="451"/>
        <v>0</v>
      </c>
      <c r="AA2744" s="163"/>
      <c r="AB2744" s="177" t="str">
        <f t="shared" si="452"/>
        <v/>
      </c>
      <c r="AC2744" s="283" t="str">
        <f t="shared" si="453"/>
        <v/>
      </c>
      <c r="AD2744" s="283" t="str">
        <f t="shared" si="454"/>
        <v/>
      </c>
      <c r="AE2744" s="163"/>
      <c r="AF2744" s="162"/>
      <c r="AP2744" s="581"/>
    </row>
    <row r="2745" spans="1:42" s="141" customFormat="1">
      <c r="A2745" s="134">
        <v>2736</v>
      </c>
      <c r="B2745" s="286"/>
      <c r="C2745" s="146">
        <f t="shared" si="447"/>
        <v>0</v>
      </c>
      <c r="D2745" s="146">
        <f t="shared" si="448"/>
        <v>1</v>
      </c>
      <c r="E2745" s="146">
        <f t="shared" si="449"/>
        <v>1900</v>
      </c>
      <c r="F2745" s="287"/>
      <c r="G2745" s="287"/>
      <c r="H2745" s="287"/>
      <c r="I2745" s="288"/>
      <c r="J2745" s="287"/>
      <c r="K2745" s="288"/>
      <c r="L2745" s="134"/>
      <c r="M2745" s="133"/>
      <c r="N2745" s="288"/>
      <c r="O2745" s="134"/>
      <c r="P2745" s="166"/>
      <c r="Q2745" s="289"/>
      <c r="R2745" s="165"/>
      <c r="S2745" s="290"/>
      <c r="T2745" s="290"/>
      <c r="U2745" s="290"/>
      <c r="V2745" s="290"/>
      <c r="W2745" s="166"/>
      <c r="X2745" s="135"/>
      <c r="Y2745" s="418">
        <f t="shared" si="450"/>
        <v>0</v>
      </c>
      <c r="Z2745" s="291">
        <f t="shared" si="451"/>
        <v>0</v>
      </c>
      <c r="AA2745" s="163"/>
      <c r="AB2745" s="177" t="str">
        <f t="shared" si="452"/>
        <v/>
      </c>
      <c r="AC2745" s="283" t="str">
        <f t="shared" si="453"/>
        <v/>
      </c>
      <c r="AD2745" s="283" t="str">
        <f t="shared" si="454"/>
        <v/>
      </c>
      <c r="AE2745" s="163"/>
      <c r="AF2745" s="162"/>
      <c r="AP2745" s="581"/>
    </row>
    <row r="2746" spans="1:42" s="141" customFormat="1">
      <c r="A2746" s="134">
        <v>2737</v>
      </c>
      <c r="B2746" s="286"/>
      <c r="C2746" s="146">
        <f t="shared" si="447"/>
        <v>0</v>
      </c>
      <c r="D2746" s="146">
        <f t="shared" si="448"/>
        <v>1</v>
      </c>
      <c r="E2746" s="146">
        <f t="shared" si="449"/>
        <v>1900</v>
      </c>
      <c r="F2746" s="287"/>
      <c r="G2746" s="287"/>
      <c r="H2746" s="287"/>
      <c r="I2746" s="288"/>
      <c r="J2746" s="287"/>
      <c r="K2746" s="288"/>
      <c r="L2746" s="134"/>
      <c r="M2746" s="133"/>
      <c r="N2746" s="288"/>
      <c r="O2746" s="134"/>
      <c r="P2746" s="166"/>
      <c r="Q2746" s="289"/>
      <c r="R2746" s="165"/>
      <c r="S2746" s="290"/>
      <c r="T2746" s="290"/>
      <c r="U2746" s="290"/>
      <c r="V2746" s="290"/>
      <c r="W2746" s="166"/>
      <c r="X2746" s="135"/>
      <c r="Y2746" s="418">
        <f t="shared" si="450"/>
        <v>0</v>
      </c>
      <c r="Z2746" s="291">
        <f t="shared" si="451"/>
        <v>0</v>
      </c>
      <c r="AA2746" s="163"/>
      <c r="AB2746" s="177" t="str">
        <f t="shared" si="452"/>
        <v/>
      </c>
      <c r="AC2746" s="283" t="str">
        <f t="shared" si="453"/>
        <v/>
      </c>
      <c r="AD2746" s="283" t="str">
        <f t="shared" si="454"/>
        <v/>
      </c>
      <c r="AE2746" s="163"/>
      <c r="AF2746" s="162"/>
      <c r="AP2746" s="581"/>
    </row>
    <row r="2747" spans="1:42" s="141" customFormat="1">
      <c r="A2747" s="134">
        <v>2738</v>
      </c>
      <c r="B2747" s="286"/>
      <c r="C2747" s="146">
        <f t="shared" si="447"/>
        <v>0</v>
      </c>
      <c r="D2747" s="146">
        <f t="shared" si="448"/>
        <v>1</v>
      </c>
      <c r="E2747" s="146">
        <f t="shared" si="449"/>
        <v>1900</v>
      </c>
      <c r="F2747" s="287"/>
      <c r="G2747" s="287"/>
      <c r="H2747" s="287"/>
      <c r="I2747" s="288"/>
      <c r="J2747" s="287"/>
      <c r="K2747" s="288"/>
      <c r="L2747" s="134"/>
      <c r="M2747" s="133"/>
      <c r="N2747" s="288"/>
      <c r="O2747" s="134"/>
      <c r="P2747" s="166"/>
      <c r="Q2747" s="289"/>
      <c r="R2747" s="165"/>
      <c r="S2747" s="290"/>
      <c r="T2747" s="290"/>
      <c r="U2747" s="290"/>
      <c r="V2747" s="290"/>
      <c r="W2747" s="166"/>
      <c r="X2747" s="135"/>
      <c r="Y2747" s="418">
        <f t="shared" si="450"/>
        <v>0</v>
      </c>
      <c r="Z2747" s="291">
        <f t="shared" si="451"/>
        <v>0</v>
      </c>
      <c r="AA2747" s="163"/>
      <c r="AB2747" s="177" t="str">
        <f t="shared" si="452"/>
        <v/>
      </c>
      <c r="AC2747" s="283" t="str">
        <f t="shared" si="453"/>
        <v/>
      </c>
      <c r="AD2747" s="283" t="str">
        <f t="shared" si="454"/>
        <v/>
      </c>
      <c r="AE2747" s="163"/>
      <c r="AF2747" s="162"/>
      <c r="AP2747" s="581"/>
    </row>
    <row r="2748" spans="1:42" s="141" customFormat="1">
      <c r="A2748" s="134">
        <v>2739</v>
      </c>
      <c r="B2748" s="286"/>
      <c r="C2748" s="146">
        <f t="shared" si="447"/>
        <v>0</v>
      </c>
      <c r="D2748" s="146">
        <f t="shared" si="448"/>
        <v>1</v>
      </c>
      <c r="E2748" s="146">
        <f t="shared" si="449"/>
        <v>1900</v>
      </c>
      <c r="F2748" s="287"/>
      <c r="G2748" s="287"/>
      <c r="H2748" s="287"/>
      <c r="I2748" s="288"/>
      <c r="J2748" s="287"/>
      <c r="K2748" s="288"/>
      <c r="L2748" s="134"/>
      <c r="M2748" s="133"/>
      <c r="N2748" s="288"/>
      <c r="O2748" s="134"/>
      <c r="P2748" s="166"/>
      <c r="Q2748" s="289"/>
      <c r="R2748" s="165"/>
      <c r="S2748" s="290"/>
      <c r="T2748" s="290"/>
      <c r="U2748" s="290"/>
      <c r="V2748" s="290"/>
      <c r="W2748" s="166"/>
      <c r="X2748" s="135"/>
      <c r="Y2748" s="418">
        <f t="shared" si="450"/>
        <v>0</v>
      </c>
      <c r="Z2748" s="291">
        <f t="shared" si="451"/>
        <v>0</v>
      </c>
      <c r="AA2748" s="163"/>
      <c r="AB2748" s="177" t="str">
        <f t="shared" si="452"/>
        <v/>
      </c>
      <c r="AC2748" s="283" t="str">
        <f t="shared" si="453"/>
        <v/>
      </c>
      <c r="AD2748" s="283" t="str">
        <f t="shared" si="454"/>
        <v/>
      </c>
      <c r="AE2748" s="163"/>
      <c r="AF2748" s="162"/>
      <c r="AP2748" s="581"/>
    </row>
    <row r="2749" spans="1:42" s="141" customFormat="1">
      <c r="A2749" s="134">
        <v>2740</v>
      </c>
      <c r="B2749" s="286"/>
      <c r="C2749" s="146">
        <f t="shared" si="447"/>
        <v>0</v>
      </c>
      <c r="D2749" s="146">
        <f t="shared" si="448"/>
        <v>1</v>
      </c>
      <c r="E2749" s="146">
        <f t="shared" si="449"/>
        <v>1900</v>
      </c>
      <c r="F2749" s="287"/>
      <c r="G2749" s="287"/>
      <c r="H2749" s="287"/>
      <c r="I2749" s="288"/>
      <c r="J2749" s="287"/>
      <c r="K2749" s="288"/>
      <c r="L2749" s="134"/>
      <c r="M2749" s="133"/>
      <c r="N2749" s="288"/>
      <c r="O2749" s="134"/>
      <c r="P2749" s="166"/>
      <c r="Q2749" s="289"/>
      <c r="R2749" s="165"/>
      <c r="S2749" s="290"/>
      <c r="T2749" s="290"/>
      <c r="U2749" s="290"/>
      <c r="V2749" s="290"/>
      <c r="W2749" s="166"/>
      <c r="X2749" s="135"/>
      <c r="Y2749" s="418">
        <f t="shared" si="450"/>
        <v>0</v>
      </c>
      <c r="Z2749" s="291">
        <f t="shared" si="451"/>
        <v>0</v>
      </c>
      <c r="AA2749" s="163"/>
      <c r="AB2749" s="177" t="str">
        <f t="shared" si="452"/>
        <v/>
      </c>
      <c r="AC2749" s="283" t="str">
        <f t="shared" si="453"/>
        <v/>
      </c>
      <c r="AD2749" s="283" t="str">
        <f t="shared" si="454"/>
        <v/>
      </c>
      <c r="AE2749" s="163"/>
      <c r="AF2749" s="162"/>
      <c r="AP2749" s="581"/>
    </row>
    <row r="2750" spans="1:42" s="141" customFormat="1">
      <c r="A2750" s="134">
        <v>2741</v>
      </c>
      <c r="B2750" s="286"/>
      <c r="C2750" s="146">
        <f t="shared" si="447"/>
        <v>0</v>
      </c>
      <c r="D2750" s="146">
        <f t="shared" si="448"/>
        <v>1</v>
      </c>
      <c r="E2750" s="146">
        <f t="shared" si="449"/>
        <v>1900</v>
      </c>
      <c r="F2750" s="287"/>
      <c r="G2750" s="287"/>
      <c r="H2750" s="287"/>
      <c r="I2750" s="288"/>
      <c r="J2750" s="287"/>
      <c r="K2750" s="288"/>
      <c r="L2750" s="134"/>
      <c r="M2750" s="133"/>
      <c r="N2750" s="288"/>
      <c r="O2750" s="134"/>
      <c r="P2750" s="166"/>
      <c r="Q2750" s="289"/>
      <c r="R2750" s="165"/>
      <c r="S2750" s="290"/>
      <c r="T2750" s="290"/>
      <c r="U2750" s="290"/>
      <c r="V2750" s="290"/>
      <c r="W2750" s="166"/>
      <c r="X2750" s="135"/>
      <c r="Y2750" s="418">
        <f t="shared" si="450"/>
        <v>0</v>
      </c>
      <c r="Z2750" s="291">
        <f t="shared" si="451"/>
        <v>0</v>
      </c>
      <c r="AA2750" s="163"/>
      <c r="AB2750" s="177" t="str">
        <f t="shared" si="452"/>
        <v/>
      </c>
      <c r="AC2750" s="283" t="str">
        <f t="shared" si="453"/>
        <v/>
      </c>
      <c r="AD2750" s="283" t="str">
        <f t="shared" si="454"/>
        <v/>
      </c>
      <c r="AE2750" s="163"/>
      <c r="AF2750" s="162"/>
      <c r="AP2750" s="581"/>
    </row>
    <row r="2751" spans="1:42" s="141" customFormat="1">
      <c r="A2751" s="134">
        <v>2742</v>
      </c>
      <c r="B2751" s="286"/>
      <c r="C2751" s="146">
        <f t="shared" si="447"/>
        <v>0</v>
      </c>
      <c r="D2751" s="146">
        <f t="shared" si="448"/>
        <v>1</v>
      </c>
      <c r="E2751" s="146">
        <f t="shared" si="449"/>
        <v>1900</v>
      </c>
      <c r="F2751" s="287"/>
      <c r="G2751" s="287"/>
      <c r="H2751" s="287"/>
      <c r="I2751" s="288"/>
      <c r="J2751" s="287"/>
      <c r="K2751" s="288"/>
      <c r="L2751" s="134"/>
      <c r="M2751" s="133"/>
      <c r="N2751" s="288"/>
      <c r="O2751" s="134"/>
      <c r="P2751" s="166"/>
      <c r="Q2751" s="289"/>
      <c r="R2751" s="165"/>
      <c r="S2751" s="290"/>
      <c r="T2751" s="290"/>
      <c r="U2751" s="290"/>
      <c r="V2751" s="290"/>
      <c r="W2751" s="166"/>
      <c r="X2751" s="135"/>
      <c r="Y2751" s="418">
        <f t="shared" si="450"/>
        <v>0</v>
      </c>
      <c r="Z2751" s="291">
        <f t="shared" si="451"/>
        <v>0</v>
      </c>
      <c r="AA2751" s="163"/>
      <c r="AB2751" s="177" t="str">
        <f t="shared" si="452"/>
        <v/>
      </c>
      <c r="AC2751" s="283" t="str">
        <f t="shared" si="453"/>
        <v/>
      </c>
      <c r="AD2751" s="283" t="str">
        <f t="shared" si="454"/>
        <v/>
      </c>
      <c r="AE2751" s="163"/>
      <c r="AF2751" s="162"/>
      <c r="AP2751" s="581"/>
    </row>
    <row r="2752" spans="1:42" s="141" customFormat="1">
      <c r="A2752" s="134">
        <v>2743</v>
      </c>
      <c r="B2752" s="286"/>
      <c r="C2752" s="146">
        <f t="shared" si="447"/>
        <v>0</v>
      </c>
      <c r="D2752" s="146">
        <f t="shared" si="448"/>
        <v>1</v>
      </c>
      <c r="E2752" s="146">
        <f t="shared" si="449"/>
        <v>1900</v>
      </c>
      <c r="F2752" s="287"/>
      <c r="G2752" s="287"/>
      <c r="H2752" s="287"/>
      <c r="I2752" s="288"/>
      <c r="J2752" s="287"/>
      <c r="K2752" s="288"/>
      <c r="L2752" s="134"/>
      <c r="M2752" s="133"/>
      <c r="N2752" s="288"/>
      <c r="O2752" s="134"/>
      <c r="P2752" s="166"/>
      <c r="Q2752" s="289"/>
      <c r="R2752" s="165"/>
      <c r="S2752" s="290"/>
      <c r="T2752" s="290"/>
      <c r="U2752" s="290"/>
      <c r="V2752" s="290"/>
      <c r="W2752" s="166"/>
      <c r="X2752" s="135"/>
      <c r="Y2752" s="418">
        <f t="shared" si="450"/>
        <v>0</v>
      </c>
      <c r="Z2752" s="291">
        <f t="shared" si="451"/>
        <v>0</v>
      </c>
      <c r="AA2752" s="163"/>
      <c r="AB2752" s="177" t="str">
        <f t="shared" si="452"/>
        <v/>
      </c>
      <c r="AC2752" s="283" t="str">
        <f t="shared" si="453"/>
        <v/>
      </c>
      <c r="AD2752" s="283" t="str">
        <f t="shared" si="454"/>
        <v/>
      </c>
      <c r="AE2752" s="163"/>
      <c r="AF2752" s="162"/>
      <c r="AP2752" s="581"/>
    </row>
    <row r="2753" spans="1:42" s="141" customFormat="1">
      <c r="A2753" s="134">
        <v>2744</v>
      </c>
      <c r="B2753" s="286"/>
      <c r="C2753" s="146">
        <f t="shared" si="447"/>
        <v>0</v>
      </c>
      <c r="D2753" s="146">
        <f t="shared" si="448"/>
        <v>1</v>
      </c>
      <c r="E2753" s="146">
        <f t="shared" si="449"/>
        <v>1900</v>
      </c>
      <c r="F2753" s="287"/>
      <c r="G2753" s="287"/>
      <c r="H2753" s="287"/>
      <c r="I2753" s="288"/>
      <c r="J2753" s="287"/>
      <c r="K2753" s="288"/>
      <c r="L2753" s="134"/>
      <c r="M2753" s="133"/>
      <c r="N2753" s="288"/>
      <c r="O2753" s="134"/>
      <c r="P2753" s="166"/>
      <c r="Q2753" s="289"/>
      <c r="R2753" s="165"/>
      <c r="S2753" s="290"/>
      <c r="T2753" s="290"/>
      <c r="U2753" s="290"/>
      <c r="V2753" s="290"/>
      <c r="W2753" s="166"/>
      <c r="X2753" s="135"/>
      <c r="Y2753" s="418">
        <f t="shared" si="450"/>
        <v>0</v>
      </c>
      <c r="Z2753" s="291">
        <f t="shared" si="451"/>
        <v>0</v>
      </c>
      <c r="AA2753" s="163"/>
      <c r="AB2753" s="177" t="str">
        <f t="shared" si="452"/>
        <v/>
      </c>
      <c r="AC2753" s="283" t="str">
        <f t="shared" si="453"/>
        <v/>
      </c>
      <c r="AD2753" s="283" t="str">
        <f t="shared" si="454"/>
        <v/>
      </c>
      <c r="AE2753" s="163"/>
      <c r="AF2753" s="162"/>
      <c r="AP2753" s="581"/>
    </row>
    <row r="2754" spans="1:42" s="141" customFormat="1">
      <c r="A2754" s="134">
        <v>2745</v>
      </c>
      <c r="B2754" s="286"/>
      <c r="C2754" s="146">
        <f t="shared" si="447"/>
        <v>0</v>
      </c>
      <c r="D2754" s="146">
        <f t="shared" si="448"/>
        <v>1</v>
      </c>
      <c r="E2754" s="146">
        <f t="shared" si="449"/>
        <v>1900</v>
      </c>
      <c r="F2754" s="287"/>
      <c r="G2754" s="287"/>
      <c r="H2754" s="287"/>
      <c r="I2754" s="288"/>
      <c r="J2754" s="287"/>
      <c r="K2754" s="288"/>
      <c r="L2754" s="134"/>
      <c r="M2754" s="133"/>
      <c r="N2754" s="288"/>
      <c r="O2754" s="134"/>
      <c r="P2754" s="166"/>
      <c r="Q2754" s="289"/>
      <c r="R2754" s="165"/>
      <c r="S2754" s="290"/>
      <c r="T2754" s="290"/>
      <c r="U2754" s="290"/>
      <c r="V2754" s="290"/>
      <c r="W2754" s="166"/>
      <c r="X2754" s="135"/>
      <c r="Y2754" s="418">
        <f t="shared" si="450"/>
        <v>0</v>
      </c>
      <c r="Z2754" s="291">
        <f t="shared" si="451"/>
        <v>0</v>
      </c>
      <c r="AA2754" s="163"/>
      <c r="AB2754" s="177" t="str">
        <f t="shared" si="452"/>
        <v/>
      </c>
      <c r="AC2754" s="283" t="str">
        <f t="shared" si="453"/>
        <v/>
      </c>
      <c r="AD2754" s="283" t="str">
        <f t="shared" si="454"/>
        <v/>
      </c>
      <c r="AE2754" s="163"/>
      <c r="AF2754" s="162"/>
      <c r="AP2754" s="581"/>
    </row>
    <row r="2755" spans="1:42" s="141" customFormat="1">
      <c r="A2755" s="134">
        <v>2746</v>
      </c>
      <c r="B2755" s="286"/>
      <c r="C2755" s="146">
        <f t="shared" si="447"/>
        <v>0</v>
      </c>
      <c r="D2755" s="146">
        <f t="shared" si="448"/>
        <v>1</v>
      </c>
      <c r="E2755" s="146">
        <f t="shared" si="449"/>
        <v>1900</v>
      </c>
      <c r="F2755" s="287"/>
      <c r="G2755" s="287"/>
      <c r="H2755" s="287"/>
      <c r="I2755" s="288"/>
      <c r="J2755" s="287"/>
      <c r="K2755" s="288"/>
      <c r="L2755" s="134"/>
      <c r="M2755" s="133"/>
      <c r="N2755" s="288"/>
      <c r="O2755" s="134"/>
      <c r="P2755" s="166"/>
      <c r="Q2755" s="289"/>
      <c r="R2755" s="165"/>
      <c r="S2755" s="290"/>
      <c r="T2755" s="290"/>
      <c r="U2755" s="290"/>
      <c r="V2755" s="290"/>
      <c r="W2755" s="166"/>
      <c r="X2755" s="135"/>
      <c r="Y2755" s="418">
        <f t="shared" si="450"/>
        <v>0</v>
      </c>
      <c r="Z2755" s="291">
        <f t="shared" si="451"/>
        <v>0</v>
      </c>
      <c r="AA2755" s="163"/>
      <c r="AB2755" s="177" t="str">
        <f t="shared" si="452"/>
        <v/>
      </c>
      <c r="AC2755" s="283" t="str">
        <f t="shared" si="453"/>
        <v/>
      </c>
      <c r="AD2755" s="283" t="str">
        <f t="shared" si="454"/>
        <v/>
      </c>
      <c r="AE2755" s="163"/>
      <c r="AF2755" s="162"/>
      <c r="AP2755" s="581"/>
    </row>
    <row r="2756" spans="1:42" s="141" customFormat="1">
      <c r="A2756" s="134">
        <v>2747</v>
      </c>
      <c r="B2756" s="286"/>
      <c r="C2756" s="146">
        <f t="shared" si="447"/>
        <v>0</v>
      </c>
      <c r="D2756" s="146">
        <f t="shared" si="448"/>
        <v>1</v>
      </c>
      <c r="E2756" s="146">
        <f t="shared" si="449"/>
        <v>1900</v>
      </c>
      <c r="F2756" s="287"/>
      <c r="G2756" s="287"/>
      <c r="H2756" s="287"/>
      <c r="I2756" s="288"/>
      <c r="J2756" s="287"/>
      <c r="K2756" s="288"/>
      <c r="L2756" s="134"/>
      <c r="M2756" s="133"/>
      <c r="N2756" s="288"/>
      <c r="O2756" s="134"/>
      <c r="P2756" s="166"/>
      <c r="Q2756" s="289"/>
      <c r="R2756" s="165"/>
      <c r="S2756" s="290"/>
      <c r="T2756" s="290"/>
      <c r="U2756" s="290"/>
      <c r="V2756" s="290"/>
      <c r="W2756" s="166"/>
      <c r="X2756" s="135"/>
      <c r="Y2756" s="418">
        <f t="shared" si="450"/>
        <v>0</v>
      </c>
      <c r="Z2756" s="291">
        <f t="shared" si="451"/>
        <v>0</v>
      </c>
      <c r="AA2756" s="163"/>
      <c r="AB2756" s="177" t="str">
        <f t="shared" si="452"/>
        <v/>
      </c>
      <c r="AC2756" s="283" t="str">
        <f t="shared" si="453"/>
        <v/>
      </c>
      <c r="AD2756" s="283" t="str">
        <f t="shared" si="454"/>
        <v/>
      </c>
      <c r="AE2756" s="163"/>
      <c r="AF2756" s="162"/>
      <c r="AP2756" s="581"/>
    </row>
    <row r="2757" spans="1:42" s="141" customFormat="1">
      <c r="A2757" s="134">
        <v>2748</v>
      </c>
      <c r="B2757" s="286"/>
      <c r="C2757" s="146">
        <f t="shared" si="447"/>
        <v>0</v>
      </c>
      <c r="D2757" s="146">
        <f t="shared" si="448"/>
        <v>1</v>
      </c>
      <c r="E2757" s="146">
        <f t="shared" si="449"/>
        <v>1900</v>
      </c>
      <c r="F2757" s="287"/>
      <c r="G2757" s="287"/>
      <c r="H2757" s="287"/>
      <c r="I2757" s="288"/>
      <c r="J2757" s="287"/>
      <c r="K2757" s="288"/>
      <c r="L2757" s="134"/>
      <c r="M2757" s="133"/>
      <c r="N2757" s="288"/>
      <c r="O2757" s="134"/>
      <c r="P2757" s="166"/>
      <c r="Q2757" s="289"/>
      <c r="R2757" s="165"/>
      <c r="S2757" s="290"/>
      <c r="T2757" s="290"/>
      <c r="U2757" s="290"/>
      <c r="V2757" s="290"/>
      <c r="W2757" s="166"/>
      <c r="X2757" s="135"/>
      <c r="Y2757" s="418">
        <f t="shared" si="450"/>
        <v>0</v>
      </c>
      <c r="Z2757" s="291">
        <f t="shared" si="451"/>
        <v>0</v>
      </c>
      <c r="AA2757" s="163"/>
      <c r="AB2757" s="177" t="str">
        <f t="shared" si="452"/>
        <v/>
      </c>
      <c r="AC2757" s="283" t="str">
        <f t="shared" si="453"/>
        <v/>
      </c>
      <c r="AD2757" s="283" t="str">
        <f t="shared" si="454"/>
        <v/>
      </c>
      <c r="AE2757" s="163"/>
      <c r="AF2757" s="162"/>
      <c r="AP2757" s="581"/>
    </row>
    <row r="2758" spans="1:42" s="141" customFormat="1">
      <c r="A2758" s="134">
        <v>2749</v>
      </c>
      <c r="B2758" s="286"/>
      <c r="C2758" s="146">
        <f t="shared" si="447"/>
        <v>0</v>
      </c>
      <c r="D2758" s="146">
        <f t="shared" si="448"/>
        <v>1</v>
      </c>
      <c r="E2758" s="146">
        <f t="shared" si="449"/>
        <v>1900</v>
      </c>
      <c r="F2758" s="287"/>
      <c r="G2758" s="287"/>
      <c r="H2758" s="287"/>
      <c r="I2758" s="288"/>
      <c r="J2758" s="287"/>
      <c r="K2758" s="288"/>
      <c r="L2758" s="134"/>
      <c r="M2758" s="133"/>
      <c r="N2758" s="288"/>
      <c r="O2758" s="134"/>
      <c r="P2758" s="166"/>
      <c r="Q2758" s="289"/>
      <c r="R2758" s="165"/>
      <c r="S2758" s="290"/>
      <c r="T2758" s="290"/>
      <c r="U2758" s="290"/>
      <c r="V2758" s="290"/>
      <c r="W2758" s="166"/>
      <c r="X2758" s="135"/>
      <c r="Y2758" s="418">
        <f t="shared" si="450"/>
        <v>0</v>
      </c>
      <c r="Z2758" s="291">
        <f t="shared" si="451"/>
        <v>0</v>
      </c>
      <c r="AA2758" s="163"/>
      <c r="AB2758" s="177" t="str">
        <f t="shared" si="452"/>
        <v/>
      </c>
      <c r="AC2758" s="283" t="str">
        <f t="shared" si="453"/>
        <v/>
      </c>
      <c r="AD2758" s="283" t="str">
        <f t="shared" si="454"/>
        <v/>
      </c>
      <c r="AE2758" s="163"/>
      <c r="AF2758" s="162"/>
      <c r="AP2758" s="581"/>
    </row>
    <row r="2759" spans="1:42" s="141" customFormat="1">
      <c r="A2759" s="134">
        <v>2750</v>
      </c>
      <c r="B2759" s="286"/>
      <c r="C2759" s="146">
        <f t="shared" si="447"/>
        <v>0</v>
      </c>
      <c r="D2759" s="146">
        <f t="shared" si="448"/>
        <v>1</v>
      </c>
      <c r="E2759" s="146">
        <f t="shared" si="449"/>
        <v>1900</v>
      </c>
      <c r="F2759" s="287"/>
      <c r="G2759" s="287"/>
      <c r="H2759" s="287"/>
      <c r="I2759" s="288"/>
      <c r="J2759" s="287"/>
      <c r="K2759" s="288"/>
      <c r="L2759" s="134"/>
      <c r="M2759" s="133"/>
      <c r="N2759" s="288"/>
      <c r="O2759" s="134"/>
      <c r="P2759" s="166"/>
      <c r="Q2759" s="289"/>
      <c r="R2759" s="165"/>
      <c r="S2759" s="290"/>
      <c r="T2759" s="290"/>
      <c r="U2759" s="290"/>
      <c r="V2759" s="290"/>
      <c r="W2759" s="166"/>
      <c r="X2759" s="135"/>
      <c r="Y2759" s="418">
        <f t="shared" si="450"/>
        <v>0</v>
      </c>
      <c r="Z2759" s="291">
        <f t="shared" si="451"/>
        <v>0</v>
      </c>
      <c r="AA2759" s="163"/>
      <c r="AB2759" s="177" t="str">
        <f t="shared" si="452"/>
        <v/>
      </c>
      <c r="AC2759" s="283" t="str">
        <f t="shared" si="453"/>
        <v/>
      </c>
      <c r="AD2759" s="283" t="str">
        <f t="shared" si="454"/>
        <v/>
      </c>
      <c r="AE2759" s="163"/>
      <c r="AF2759" s="162"/>
      <c r="AP2759" s="581"/>
    </row>
    <row r="2760" spans="1:42" s="141" customFormat="1">
      <c r="A2760" s="134">
        <v>2751</v>
      </c>
      <c r="B2760" s="286"/>
      <c r="C2760" s="146">
        <f t="shared" si="447"/>
        <v>0</v>
      </c>
      <c r="D2760" s="146">
        <f t="shared" si="448"/>
        <v>1</v>
      </c>
      <c r="E2760" s="146">
        <f t="shared" si="449"/>
        <v>1900</v>
      </c>
      <c r="F2760" s="287"/>
      <c r="G2760" s="287"/>
      <c r="H2760" s="287"/>
      <c r="I2760" s="288"/>
      <c r="J2760" s="287"/>
      <c r="K2760" s="288"/>
      <c r="L2760" s="134"/>
      <c r="M2760" s="133"/>
      <c r="N2760" s="288"/>
      <c r="O2760" s="134"/>
      <c r="P2760" s="166"/>
      <c r="Q2760" s="289"/>
      <c r="R2760" s="165"/>
      <c r="S2760" s="290"/>
      <c r="T2760" s="290"/>
      <c r="U2760" s="290"/>
      <c r="V2760" s="290"/>
      <c r="W2760" s="166"/>
      <c r="X2760" s="135"/>
      <c r="Y2760" s="418">
        <f t="shared" si="450"/>
        <v>0</v>
      </c>
      <c r="Z2760" s="291">
        <f t="shared" si="451"/>
        <v>0</v>
      </c>
      <c r="AA2760" s="163"/>
      <c r="AB2760" s="177" t="str">
        <f t="shared" si="452"/>
        <v/>
      </c>
      <c r="AC2760" s="283" t="str">
        <f t="shared" si="453"/>
        <v/>
      </c>
      <c r="AD2760" s="283" t="str">
        <f t="shared" si="454"/>
        <v/>
      </c>
      <c r="AE2760" s="163"/>
      <c r="AF2760" s="162"/>
      <c r="AP2760" s="581"/>
    </row>
    <row r="2761" spans="1:42" s="141" customFormat="1">
      <c r="A2761" s="134">
        <v>2752</v>
      </c>
      <c r="B2761" s="286"/>
      <c r="C2761" s="146">
        <f t="shared" si="447"/>
        <v>0</v>
      </c>
      <c r="D2761" s="146">
        <f t="shared" si="448"/>
        <v>1</v>
      </c>
      <c r="E2761" s="146">
        <f t="shared" si="449"/>
        <v>1900</v>
      </c>
      <c r="F2761" s="287"/>
      <c r="G2761" s="287"/>
      <c r="H2761" s="287"/>
      <c r="I2761" s="288"/>
      <c r="J2761" s="287"/>
      <c r="K2761" s="288"/>
      <c r="L2761" s="134"/>
      <c r="M2761" s="133"/>
      <c r="N2761" s="288"/>
      <c r="O2761" s="134"/>
      <c r="P2761" s="166"/>
      <c r="Q2761" s="289"/>
      <c r="R2761" s="165"/>
      <c r="S2761" s="290"/>
      <c r="T2761" s="290"/>
      <c r="U2761" s="290"/>
      <c r="V2761" s="290"/>
      <c r="W2761" s="166"/>
      <c r="X2761" s="135"/>
      <c r="Y2761" s="418">
        <f t="shared" si="450"/>
        <v>0</v>
      </c>
      <c r="Z2761" s="291">
        <f t="shared" si="451"/>
        <v>0</v>
      </c>
      <c r="AA2761" s="163"/>
      <c r="AB2761" s="177" t="str">
        <f t="shared" si="452"/>
        <v/>
      </c>
      <c r="AC2761" s="283" t="str">
        <f t="shared" si="453"/>
        <v/>
      </c>
      <c r="AD2761" s="283" t="str">
        <f t="shared" si="454"/>
        <v/>
      </c>
      <c r="AE2761" s="163"/>
      <c r="AF2761" s="162"/>
      <c r="AP2761" s="581"/>
    </row>
    <row r="2762" spans="1:42" s="141" customFormat="1">
      <c r="A2762" s="134">
        <v>2753</v>
      </c>
      <c r="B2762" s="286"/>
      <c r="C2762" s="146">
        <f t="shared" si="447"/>
        <v>0</v>
      </c>
      <c r="D2762" s="146">
        <f t="shared" si="448"/>
        <v>1</v>
      </c>
      <c r="E2762" s="146">
        <f t="shared" si="449"/>
        <v>1900</v>
      </c>
      <c r="F2762" s="287"/>
      <c r="G2762" s="287"/>
      <c r="H2762" s="287"/>
      <c r="I2762" s="288"/>
      <c r="J2762" s="287"/>
      <c r="K2762" s="288"/>
      <c r="L2762" s="134"/>
      <c r="M2762" s="133"/>
      <c r="N2762" s="288"/>
      <c r="O2762" s="134"/>
      <c r="P2762" s="166"/>
      <c r="Q2762" s="289"/>
      <c r="R2762" s="165"/>
      <c r="S2762" s="290"/>
      <c r="T2762" s="290"/>
      <c r="U2762" s="290"/>
      <c r="V2762" s="290"/>
      <c r="W2762" s="166"/>
      <c r="X2762" s="135"/>
      <c r="Y2762" s="418">
        <f t="shared" si="450"/>
        <v>0</v>
      </c>
      <c r="Z2762" s="291">
        <f t="shared" si="451"/>
        <v>0</v>
      </c>
      <c r="AA2762" s="163"/>
      <c r="AB2762" s="177" t="str">
        <f t="shared" si="452"/>
        <v/>
      </c>
      <c r="AC2762" s="283" t="str">
        <f t="shared" si="453"/>
        <v/>
      </c>
      <c r="AD2762" s="283" t="str">
        <f t="shared" si="454"/>
        <v/>
      </c>
      <c r="AE2762" s="163"/>
      <c r="AF2762" s="162"/>
      <c r="AP2762" s="581"/>
    </row>
    <row r="2763" spans="1:42" s="141" customFormat="1">
      <c r="A2763" s="134">
        <v>2754</v>
      </c>
      <c r="B2763" s="286"/>
      <c r="C2763" s="146">
        <f t="shared" ref="C2763:C2826" si="455">DAY(B2763)</f>
        <v>0</v>
      </c>
      <c r="D2763" s="146">
        <f t="shared" ref="D2763:D2826" si="456">MONTH(B2763)</f>
        <v>1</v>
      </c>
      <c r="E2763" s="146">
        <f t="shared" ref="E2763:E2826" si="457">YEAR(B2763)</f>
        <v>1900</v>
      </c>
      <c r="F2763" s="287"/>
      <c r="G2763" s="287"/>
      <c r="H2763" s="287"/>
      <c r="I2763" s="288"/>
      <c r="J2763" s="287"/>
      <c r="K2763" s="288"/>
      <c r="L2763" s="134"/>
      <c r="M2763" s="133"/>
      <c r="N2763" s="288"/>
      <c r="O2763" s="134"/>
      <c r="P2763" s="166"/>
      <c r="Q2763" s="289"/>
      <c r="R2763" s="165"/>
      <c r="S2763" s="290"/>
      <c r="T2763" s="290"/>
      <c r="U2763" s="290"/>
      <c r="V2763" s="290"/>
      <c r="W2763" s="166"/>
      <c r="X2763" s="135"/>
      <c r="Y2763" s="418">
        <f t="shared" ref="Y2763:Y2826" si="458">X2763*U2763</f>
        <v>0</v>
      </c>
      <c r="Z2763" s="291">
        <f t="shared" ref="Z2763:Z2826" si="459">Y2763*1.1</f>
        <v>0</v>
      </c>
      <c r="AA2763" s="163"/>
      <c r="AB2763" s="177" t="str">
        <f t="shared" ref="AB2763:AB2826" si="460">IF(S2763="","",IF(S2763-U2763=0,"Full","No"))</f>
        <v/>
      </c>
      <c r="AC2763" s="283" t="str">
        <f t="shared" ref="AC2763:AC2826" si="461">IF(AND(S2763&gt;U2763,V2763=0),"Lost",IF(AND(S2763&gt;U2763,V2763&lt;(S2763-U2763)),"Lost",""))</f>
        <v/>
      </c>
      <c r="AD2763" s="283" t="str">
        <f t="shared" ref="AD2763:AD2826" si="462">IF(AND(S2763&gt;U2763,V2763=0),S2763-U2763,IF(AND(S2763&gt;U2763,V2763&lt;(S2763-U2763)),S2763-(U2763+V2763),""))</f>
        <v/>
      </c>
      <c r="AE2763" s="163"/>
      <c r="AF2763" s="162"/>
      <c r="AP2763" s="581"/>
    </row>
    <row r="2764" spans="1:42" s="141" customFormat="1">
      <c r="A2764" s="134">
        <v>2755</v>
      </c>
      <c r="B2764" s="286"/>
      <c r="C2764" s="146">
        <f t="shared" si="455"/>
        <v>0</v>
      </c>
      <c r="D2764" s="146">
        <f t="shared" si="456"/>
        <v>1</v>
      </c>
      <c r="E2764" s="146">
        <f t="shared" si="457"/>
        <v>1900</v>
      </c>
      <c r="F2764" s="287"/>
      <c r="G2764" s="287"/>
      <c r="H2764" s="287"/>
      <c r="I2764" s="288"/>
      <c r="J2764" s="287"/>
      <c r="K2764" s="288"/>
      <c r="L2764" s="134"/>
      <c r="M2764" s="133"/>
      <c r="N2764" s="288"/>
      <c r="O2764" s="134"/>
      <c r="P2764" s="166"/>
      <c r="Q2764" s="289"/>
      <c r="R2764" s="165"/>
      <c r="S2764" s="290"/>
      <c r="T2764" s="290"/>
      <c r="U2764" s="290"/>
      <c r="V2764" s="290"/>
      <c r="W2764" s="166"/>
      <c r="X2764" s="135"/>
      <c r="Y2764" s="418">
        <f t="shared" si="458"/>
        <v>0</v>
      </c>
      <c r="Z2764" s="291">
        <f t="shared" si="459"/>
        <v>0</v>
      </c>
      <c r="AA2764" s="163"/>
      <c r="AB2764" s="177" t="str">
        <f t="shared" si="460"/>
        <v/>
      </c>
      <c r="AC2764" s="283" t="str">
        <f t="shared" si="461"/>
        <v/>
      </c>
      <c r="AD2764" s="283" t="str">
        <f t="shared" si="462"/>
        <v/>
      </c>
      <c r="AE2764" s="163"/>
      <c r="AF2764" s="162"/>
      <c r="AP2764" s="581"/>
    </row>
    <row r="2765" spans="1:42" s="141" customFormat="1">
      <c r="A2765" s="134">
        <v>2756</v>
      </c>
      <c r="B2765" s="286"/>
      <c r="C2765" s="146">
        <f t="shared" si="455"/>
        <v>0</v>
      </c>
      <c r="D2765" s="146">
        <f t="shared" si="456"/>
        <v>1</v>
      </c>
      <c r="E2765" s="146">
        <f t="shared" si="457"/>
        <v>1900</v>
      </c>
      <c r="F2765" s="287"/>
      <c r="G2765" s="287"/>
      <c r="H2765" s="287"/>
      <c r="I2765" s="288"/>
      <c r="J2765" s="287"/>
      <c r="K2765" s="288"/>
      <c r="L2765" s="134"/>
      <c r="M2765" s="133"/>
      <c r="N2765" s="288"/>
      <c r="O2765" s="134"/>
      <c r="P2765" s="166"/>
      <c r="Q2765" s="289"/>
      <c r="R2765" s="165"/>
      <c r="S2765" s="290"/>
      <c r="T2765" s="290"/>
      <c r="U2765" s="290"/>
      <c r="V2765" s="290"/>
      <c r="W2765" s="166"/>
      <c r="X2765" s="135"/>
      <c r="Y2765" s="418">
        <f t="shared" si="458"/>
        <v>0</v>
      </c>
      <c r="Z2765" s="291">
        <f t="shared" si="459"/>
        <v>0</v>
      </c>
      <c r="AA2765" s="163"/>
      <c r="AB2765" s="177" t="str">
        <f t="shared" si="460"/>
        <v/>
      </c>
      <c r="AC2765" s="283" t="str">
        <f t="shared" si="461"/>
        <v/>
      </c>
      <c r="AD2765" s="283" t="str">
        <f t="shared" si="462"/>
        <v/>
      </c>
      <c r="AE2765" s="163"/>
      <c r="AF2765" s="162"/>
      <c r="AP2765" s="581"/>
    </row>
    <row r="2766" spans="1:42" s="141" customFormat="1">
      <c r="A2766" s="134">
        <v>2757</v>
      </c>
      <c r="B2766" s="286"/>
      <c r="C2766" s="146">
        <f t="shared" si="455"/>
        <v>0</v>
      </c>
      <c r="D2766" s="146">
        <f t="shared" si="456"/>
        <v>1</v>
      </c>
      <c r="E2766" s="146">
        <f t="shared" si="457"/>
        <v>1900</v>
      </c>
      <c r="F2766" s="287"/>
      <c r="G2766" s="287"/>
      <c r="H2766" s="287"/>
      <c r="I2766" s="288"/>
      <c r="J2766" s="287"/>
      <c r="K2766" s="288"/>
      <c r="L2766" s="134"/>
      <c r="M2766" s="133"/>
      <c r="N2766" s="288"/>
      <c r="O2766" s="134"/>
      <c r="P2766" s="166"/>
      <c r="Q2766" s="289"/>
      <c r="R2766" s="165"/>
      <c r="S2766" s="290"/>
      <c r="T2766" s="290"/>
      <c r="U2766" s="290"/>
      <c r="V2766" s="290"/>
      <c r="W2766" s="166"/>
      <c r="X2766" s="135"/>
      <c r="Y2766" s="418">
        <f t="shared" si="458"/>
        <v>0</v>
      </c>
      <c r="Z2766" s="291">
        <f t="shared" si="459"/>
        <v>0</v>
      </c>
      <c r="AA2766" s="163"/>
      <c r="AB2766" s="177" t="str">
        <f t="shared" si="460"/>
        <v/>
      </c>
      <c r="AC2766" s="283" t="str">
        <f t="shared" si="461"/>
        <v/>
      </c>
      <c r="AD2766" s="283" t="str">
        <f t="shared" si="462"/>
        <v/>
      </c>
      <c r="AE2766" s="163"/>
      <c r="AF2766" s="162"/>
      <c r="AP2766" s="581"/>
    </row>
    <row r="2767" spans="1:42" s="141" customFormat="1">
      <c r="A2767" s="134">
        <v>2758</v>
      </c>
      <c r="B2767" s="286"/>
      <c r="C2767" s="146">
        <f t="shared" si="455"/>
        <v>0</v>
      </c>
      <c r="D2767" s="146">
        <f t="shared" si="456"/>
        <v>1</v>
      </c>
      <c r="E2767" s="146">
        <f t="shared" si="457"/>
        <v>1900</v>
      </c>
      <c r="F2767" s="287"/>
      <c r="G2767" s="287"/>
      <c r="H2767" s="287"/>
      <c r="I2767" s="288"/>
      <c r="J2767" s="287"/>
      <c r="K2767" s="288"/>
      <c r="L2767" s="134"/>
      <c r="M2767" s="133"/>
      <c r="N2767" s="288"/>
      <c r="O2767" s="134"/>
      <c r="P2767" s="166"/>
      <c r="Q2767" s="289"/>
      <c r="R2767" s="165"/>
      <c r="S2767" s="290"/>
      <c r="T2767" s="290"/>
      <c r="U2767" s="290"/>
      <c r="V2767" s="290"/>
      <c r="W2767" s="166"/>
      <c r="X2767" s="135"/>
      <c r="Y2767" s="418">
        <f t="shared" si="458"/>
        <v>0</v>
      </c>
      <c r="Z2767" s="291">
        <f t="shared" si="459"/>
        <v>0</v>
      </c>
      <c r="AA2767" s="163"/>
      <c r="AB2767" s="177" t="str">
        <f t="shared" si="460"/>
        <v/>
      </c>
      <c r="AC2767" s="283" t="str">
        <f t="shared" si="461"/>
        <v/>
      </c>
      <c r="AD2767" s="283" t="str">
        <f t="shared" si="462"/>
        <v/>
      </c>
      <c r="AE2767" s="163"/>
      <c r="AF2767" s="162"/>
      <c r="AP2767" s="581"/>
    </row>
    <row r="2768" spans="1:42" s="141" customFormat="1">
      <c r="A2768" s="134">
        <v>2759</v>
      </c>
      <c r="B2768" s="286"/>
      <c r="C2768" s="146">
        <f t="shared" si="455"/>
        <v>0</v>
      </c>
      <c r="D2768" s="146">
        <f t="shared" si="456"/>
        <v>1</v>
      </c>
      <c r="E2768" s="146">
        <f t="shared" si="457"/>
        <v>1900</v>
      </c>
      <c r="F2768" s="287"/>
      <c r="G2768" s="287"/>
      <c r="H2768" s="287"/>
      <c r="I2768" s="288"/>
      <c r="J2768" s="287"/>
      <c r="K2768" s="288"/>
      <c r="L2768" s="134"/>
      <c r="M2768" s="133"/>
      <c r="N2768" s="288"/>
      <c r="O2768" s="134"/>
      <c r="P2768" s="166"/>
      <c r="Q2768" s="289"/>
      <c r="R2768" s="165"/>
      <c r="S2768" s="290"/>
      <c r="T2768" s="290"/>
      <c r="U2768" s="290"/>
      <c r="V2768" s="290"/>
      <c r="W2768" s="166"/>
      <c r="X2768" s="135"/>
      <c r="Y2768" s="418">
        <f t="shared" si="458"/>
        <v>0</v>
      </c>
      <c r="Z2768" s="291">
        <f t="shared" si="459"/>
        <v>0</v>
      </c>
      <c r="AA2768" s="163"/>
      <c r="AB2768" s="177" t="str">
        <f t="shared" si="460"/>
        <v/>
      </c>
      <c r="AC2768" s="283" t="str">
        <f t="shared" si="461"/>
        <v/>
      </c>
      <c r="AD2768" s="283" t="str">
        <f t="shared" si="462"/>
        <v/>
      </c>
      <c r="AE2768" s="163"/>
      <c r="AF2768" s="162"/>
      <c r="AP2768" s="581"/>
    </row>
    <row r="2769" spans="1:42" s="141" customFormat="1">
      <c r="A2769" s="134">
        <v>2760</v>
      </c>
      <c r="B2769" s="286"/>
      <c r="C2769" s="146">
        <f t="shared" si="455"/>
        <v>0</v>
      </c>
      <c r="D2769" s="146">
        <f t="shared" si="456"/>
        <v>1</v>
      </c>
      <c r="E2769" s="146">
        <f t="shared" si="457"/>
        <v>1900</v>
      </c>
      <c r="F2769" s="287"/>
      <c r="G2769" s="287"/>
      <c r="H2769" s="287"/>
      <c r="I2769" s="288"/>
      <c r="J2769" s="287"/>
      <c r="K2769" s="288"/>
      <c r="L2769" s="134"/>
      <c r="M2769" s="133"/>
      <c r="N2769" s="288"/>
      <c r="O2769" s="134"/>
      <c r="P2769" s="166"/>
      <c r="Q2769" s="289"/>
      <c r="R2769" s="165"/>
      <c r="S2769" s="290"/>
      <c r="T2769" s="290"/>
      <c r="U2769" s="290"/>
      <c r="V2769" s="290"/>
      <c r="W2769" s="166"/>
      <c r="X2769" s="135"/>
      <c r="Y2769" s="418">
        <f t="shared" si="458"/>
        <v>0</v>
      </c>
      <c r="Z2769" s="291">
        <f t="shared" si="459"/>
        <v>0</v>
      </c>
      <c r="AA2769" s="163"/>
      <c r="AB2769" s="177" t="str">
        <f t="shared" si="460"/>
        <v/>
      </c>
      <c r="AC2769" s="283" t="str">
        <f t="shared" si="461"/>
        <v/>
      </c>
      <c r="AD2769" s="283" t="str">
        <f t="shared" si="462"/>
        <v/>
      </c>
      <c r="AE2769" s="163"/>
      <c r="AF2769" s="162"/>
      <c r="AP2769" s="581"/>
    </row>
    <row r="2770" spans="1:42" s="141" customFormat="1">
      <c r="A2770" s="134">
        <v>2761</v>
      </c>
      <c r="B2770" s="286"/>
      <c r="C2770" s="146">
        <f t="shared" si="455"/>
        <v>0</v>
      </c>
      <c r="D2770" s="146">
        <f t="shared" si="456"/>
        <v>1</v>
      </c>
      <c r="E2770" s="146">
        <f t="shared" si="457"/>
        <v>1900</v>
      </c>
      <c r="F2770" s="287"/>
      <c r="G2770" s="287"/>
      <c r="H2770" s="287"/>
      <c r="I2770" s="288"/>
      <c r="J2770" s="287"/>
      <c r="K2770" s="288"/>
      <c r="L2770" s="134"/>
      <c r="M2770" s="133"/>
      <c r="N2770" s="288"/>
      <c r="O2770" s="134"/>
      <c r="P2770" s="166"/>
      <c r="Q2770" s="289"/>
      <c r="R2770" s="165"/>
      <c r="S2770" s="290"/>
      <c r="T2770" s="290"/>
      <c r="U2770" s="290"/>
      <c r="V2770" s="290"/>
      <c r="W2770" s="166"/>
      <c r="X2770" s="135"/>
      <c r="Y2770" s="418">
        <f t="shared" si="458"/>
        <v>0</v>
      </c>
      <c r="Z2770" s="291">
        <f t="shared" si="459"/>
        <v>0</v>
      </c>
      <c r="AA2770" s="163"/>
      <c r="AB2770" s="177" t="str">
        <f t="shared" si="460"/>
        <v/>
      </c>
      <c r="AC2770" s="283" t="str">
        <f t="shared" si="461"/>
        <v/>
      </c>
      <c r="AD2770" s="283" t="str">
        <f t="shared" si="462"/>
        <v/>
      </c>
      <c r="AE2770" s="163"/>
      <c r="AF2770" s="162"/>
      <c r="AP2770" s="581"/>
    </row>
    <row r="2771" spans="1:42" s="141" customFormat="1">
      <c r="A2771" s="134">
        <v>2762</v>
      </c>
      <c r="B2771" s="286"/>
      <c r="C2771" s="146">
        <f t="shared" si="455"/>
        <v>0</v>
      </c>
      <c r="D2771" s="146">
        <f t="shared" si="456"/>
        <v>1</v>
      </c>
      <c r="E2771" s="146">
        <f t="shared" si="457"/>
        <v>1900</v>
      </c>
      <c r="F2771" s="287"/>
      <c r="G2771" s="287"/>
      <c r="H2771" s="287"/>
      <c r="I2771" s="288"/>
      <c r="J2771" s="287"/>
      <c r="K2771" s="288"/>
      <c r="L2771" s="134"/>
      <c r="M2771" s="133"/>
      <c r="N2771" s="288"/>
      <c r="O2771" s="134"/>
      <c r="P2771" s="166"/>
      <c r="Q2771" s="289"/>
      <c r="R2771" s="165"/>
      <c r="S2771" s="290"/>
      <c r="T2771" s="290"/>
      <c r="U2771" s="290"/>
      <c r="V2771" s="290"/>
      <c r="W2771" s="166"/>
      <c r="X2771" s="135"/>
      <c r="Y2771" s="418">
        <f t="shared" si="458"/>
        <v>0</v>
      </c>
      <c r="Z2771" s="291">
        <f t="shared" si="459"/>
        <v>0</v>
      </c>
      <c r="AA2771" s="163"/>
      <c r="AB2771" s="177" t="str">
        <f t="shared" si="460"/>
        <v/>
      </c>
      <c r="AC2771" s="283" t="str">
        <f t="shared" si="461"/>
        <v/>
      </c>
      <c r="AD2771" s="283" t="str">
        <f t="shared" si="462"/>
        <v/>
      </c>
      <c r="AE2771" s="163"/>
      <c r="AF2771" s="162"/>
      <c r="AP2771" s="581"/>
    </row>
    <row r="2772" spans="1:42" s="141" customFormat="1">
      <c r="A2772" s="134">
        <v>2763</v>
      </c>
      <c r="B2772" s="286"/>
      <c r="C2772" s="146">
        <f t="shared" si="455"/>
        <v>0</v>
      </c>
      <c r="D2772" s="146">
        <f t="shared" si="456"/>
        <v>1</v>
      </c>
      <c r="E2772" s="146">
        <f t="shared" si="457"/>
        <v>1900</v>
      </c>
      <c r="F2772" s="287"/>
      <c r="G2772" s="287"/>
      <c r="H2772" s="287"/>
      <c r="I2772" s="288"/>
      <c r="J2772" s="287"/>
      <c r="K2772" s="288"/>
      <c r="L2772" s="134"/>
      <c r="M2772" s="133"/>
      <c r="N2772" s="288"/>
      <c r="O2772" s="134"/>
      <c r="P2772" s="166"/>
      <c r="Q2772" s="289"/>
      <c r="R2772" s="165"/>
      <c r="S2772" s="290"/>
      <c r="T2772" s="290"/>
      <c r="U2772" s="290"/>
      <c r="V2772" s="290"/>
      <c r="W2772" s="166"/>
      <c r="X2772" s="135"/>
      <c r="Y2772" s="418">
        <f t="shared" si="458"/>
        <v>0</v>
      </c>
      <c r="Z2772" s="291">
        <f t="shared" si="459"/>
        <v>0</v>
      </c>
      <c r="AA2772" s="163"/>
      <c r="AB2772" s="177" t="str">
        <f t="shared" si="460"/>
        <v/>
      </c>
      <c r="AC2772" s="283" t="str">
        <f t="shared" si="461"/>
        <v/>
      </c>
      <c r="AD2772" s="283" t="str">
        <f t="shared" si="462"/>
        <v/>
      </c>
      <c r="AE2772" s="163"/>
      <c r="AF2772" s="162"/>
      <c r="AP2772" s="581"/>
    </row>
    <row r="2773" spans="1:42" s="141" customFormat="1">
      <c r="A2773" s="134">
        <v>2764</v>
      </c>
      <c r="B2773" s="286"/>
      <c r="C2773" s="146">
        <f t="shared" si="455"/>
        <v>0</v>
      </c>
      <c r="D2773" s="146">
        <f t="shared" si="456"/>
        <v>1</v>
      </c>
      <c r="E2773" s="146">
        <f t="shared" si="457"/>
        <v>1900</v>
      </c>
      <c r="F2773" s="287"/>
      <c r="G2773" s="287"/>
      <c r="H2773" s="287"/>
      <c r="I2773" s="288"/>
      <c r="J2773" s="287"/>
      <c r="K2773" s="288"/>
      <c r="L2773" s="134"/>
      <c r="M2773" s="133"/>
      <c r="N2773" s="288"/>
      <c r="O2773" s="134"/>
      <c r="P2773" s="166"/>
      <c r="Q2773" s="289"/>
      <c r="R2773" s="165"/>
      <c r="S2773" s="290"/>
      <c r="T2773" s="290"/>
      <c r="U2773" s="290"/>
      <c r="V2773" s="290"/>
      <c r="W2773" s="166"/>
      <c r="X2773" s="135"/>
      <c r="Y2773" s="418">
        <f t="shared" si="458"/>
        <v>0</v>
      </c>
      <c r="Z2773" s="291">
        <f t="shared" si="459"/>
        <v>0</v>
      </c>
      <c r="AA2773" s="163"/>
      <c r="AB2773" s="177" t="str">
        <f t="shared" si="460"/>
        <v/>
      </c>
      <c r="AC2773" s="283" t="str">
        <f t="shared" si="461"/>
        <v/>
      </c>
      <c r="AD2773" s="283" t="str">
        <f t="shared" si="462"/>
        <v/>
      </c>
      <c r="AE2773" s="163"/>
      <c r="AF2773" s="162"/>
      <c r="AP2773" s="581"/>
    </row>
    <row r="2774" spans="1:42" s="141" customFormat="1">
      <c r="A2774" s="134">
        <v>2765</v>
      </c>
      <c r="B2774" s="286"/>
      <c r="C2774" s="146">
        <f t="shared" si="455"/>
        <v>0</v>
      </c>
      <c r="D2774" s="146">
        <f t="shared" si="456"/>
        <v>1</v>
      </c>
      <c r="E2774" s="146">
        <f t="shared" si="457"/>
        <v>1900</v>
      </c>
      <c r="F2774" s="287"/>
      <c r="G2774" s="287"/>
      <c r="H2774" s="287"/>
      <c r="I2774" s="288"/>
      <c r="J2774" s="287"/>
      <c r="K2774" s="288"/>
      <c r="L2774" s="134"/>
      <c r="M2774" s="133"/>
      <c r="N2774" s="288"/>
      <c r="O2774" s="134"/>
      <c r="P2774" s="166"/>
      <c r="Q2774" s="289"/>
      <c r="R2774" s="165"/>
      <c r="S2774" s="290"/>
      <c r="T2774" s="290"/>
      <c r="U2774" s="290"/>
      <c r="V2774" s="290"/>
      <c r="W2774" s="166"/>
      <c r="X2774" s="135"/>
      <c r="Y2774" s="418">
        <f t="shared" si="458"/>
        <v>0</v>
      </c>
      <c r="Z2774" s="291">
        <f t="shared" si="459"/>
        <v>0</v>
      </c>
      <c r="AA2774" s="163"/>
      <c r="AB2774" s="177" t="str">
        <f t="shared" si="460"/>
        <v/>
      </c>
      <c r="AC2774" s="283" t="str">
        <f t="shared" si="461"/>
        <v/>
      </c>
      <c r="AD2774" s="283" t="str">
        <f t="shared" si="462"/>
        <v/>
      </c>
      <c r="AE2774" s="163"/>
      <c r="AF2774" s="162"/>
      <c r="AP2774" s="581"/>
    </row>
    <row r="2775" spans="1:42" s="141" customFormat="1">
      <c r="A2775" s="134">
        <v>2766</v>
      </c>
      <c r="B2775" s="286"/>
      <c r="C2775" s="146">
        <f t="shared" si="455"/>
        <v>0</v>
      </c>
      <c r="D2775" s="146">
        <f t="shared" si="456"/>
        <v>1</v>
      </c>
      <c r="E2775" s="146">
        <f t="shared" si="457"/>
        <v>1900</v>
      </c>
      <c r="F2775" s="287"/>
      <c r="G2775" s="287"/>
      <c r="H2775" s="287"/>
      <c r="I2775" s="288"/>
      <c r="J2775" s="287"/>
      <c r="K2775" s="288"/>
      <c r="L2775" s="134"/>
      <c r="M2775" s="133"/>
      <c r="N2775" s="288"/>
      <c r="O2775" s="134"/>
      <c r="P2775" s="166"/>
      <c r="Q2775" s="289"/>
      <c r="R2775" s="165"/>
      <c r="S2775" s="290"/>
      <c r="T2775" s="290"/>
      <c r="U2775" s="290"/>
      <c r="V2775" s="290"/>
      <c r="W2775" s="166"/>
      <c r="X2775" s="135"/>
      <c r="Y2775" s="418">
        <f t="shared" si="458"/>
        <v>0</v>
      </c>
      <c r="Z2775" s="291">
        <f t="shared" si="459"/>
        <v>0</v>
      </c>
      <c r="AA2775" s="163"/>
      <c r="AB2775" s="177" t="str">
        <f t="shared" si="460"/>
        <v/>
      </c>
      <c r="AC2775" s="283" t="str">
        <f t="shared" si="461"/>
        <v/>
      </c>
      <c r="AD2775" s="283" t="str">
        <f t="shared" si="462"/>
        <v/>
      </c>
      <c r="AE2775" s="163"/>
      <c r="AF2775" s="162"/>
      <c r="AP2775" s="581"/>
    </row>
    <row r="2776" spans="1:42" s="141" customFormat="1">
      <c r="A2776" s="134">
        <v>2767</v>
      </c>
      <c r="B2776" s="286"/>
      <c r="C2776" s="146">
        <f t="shared" si="455"/>
        <v>0</v>
      </c>
      <c r="D2776" s="146">
        <f t="shared" si="456"/>
        <v>1</v>
      </c>
      <c r="E2776" s="146">
        <f t="shared" si="457"/>
        <v>1900</v>
      </c>
      <c r="F2776" s="287"/>
      <c r="G2776" s="287"/>
      <c r="H2776" s="287"/>
      <c r="I2776" s="288"/>
      <c r="J2776" s="287"/>
      <c r="K2776" s="288"/>
      <c r="L2776" s="134"/>
      <c r="M2776" s="133"/>
      <c r="N2776" s="288"/>
      <c r="O2776" s="134"/>
      <c r="P2776" s="166"/>
      <c r="Q2776" s="289"/>
      <c r="R2776" s="165"/>
      <c r="S2776" s="290"/>
      <c r="T2776" s="290"/>
      <c r="U2776" s="290"/>
      <c r="V2776" s="290"/>
      <c r="W2776" s="166"/>
      <c r="X2776" s="135"/>
      <c r="Y2776" s="418">
        <f t="shared" si="458"/>
        <v>0</v>
      </c>
      <c r="Z2776" s="291">
        <f t="shared" si="459"/>
        <v>0</v>
      </c>
      <c r="AA2776" s="163"/>
      <c r="AB2776" s="177" t="str">
        <f t="shared" si="460"/>
        <v/>
      </c>
      <c r="AC2776" s="283" t="str">
        <f t="shared" si="461"/>
        <v/>
      </c>
      <c r="AD2776" s="283" t="str">
        <f t="shared" si="462"/>
        <v/>
      </c>
      <c r="AE2776" s="163"/>
      <c r="AF2776" s="162"/>
      <c r="AP2776" s="581"/>
    </row>
    <row r="2777" spans="1:42" s="141" customFormat="1">
      <c r="A2777" s="134">
        <v>2768</v>
      </c>
      <c r="B2777" s="286"/>
      <c r="C2777" s="146">
        <f t="shared" si="455"/>
        <v>0</v>
      </c>
      <c r="D2777" s="146">
        <f t="shared" si="456"/>
        <v>1</v>
      </c>
      <c r="E2777" s="146">
        <f t="shared" si="457"/>
        <v>1900</v>
      </c>
      <c r="F2777" s="287"/>
      <c r="G2777" s="287"/>
      <c r="H2777" s="287"/>
      <c r="I2777" s="288"/>
      <c r="J2777" s="287"/>
      <c r="K2777" s="288"/>
      <c r="L2777" s="134"/>
      <c r="M2777" s="133"/>
      <c r="N2777" s="288"/>
      <c r="O2777" s="134"/>
      <c r="P2777" s="166"/>
      <c r="Q2777" s="289"/>
      <c r="R2777" s="165"/>
      <c r="S2777" s="290"/>
      <c r="T2777" s="290"/>
      <c r="U2777" s="290"/>
      <c r="V2777" s="290"/>
      <c r="W2777" s="166"/>
      <c r="X2777" s="135"/>
      <c r="Y2777" s="418">
        <f t="shared" si="458"/>
        <v>0</v>
      </c>
      <c r="Z2777" s="291">
        <f t="shared" si="459"/>
        <v>0</v>
      </c>
      <c r="AA2777" s="163"/>
      <c r="AB2777" s="177" t="str">
        <f t="shared" si="460"/>
        <v/>
      </c>
      <c r="AC2777" s="283" t="str">
        <f t="shared" si="461"/>
        <v/>
      </c>
      <c r="AD2777" s="283" t="str">
        <f t="shared" si="462"/>
        <v/>
      </c>
      <c r="AE2777" s="163"/>
      <c r="AF2777" s="162"/>
      <c r="AP2777" s="581"/>
    </row>
    <row r="2778" spans="1:42" s="141" customFormat="1">
      <c r="A2778" s="134">
        <v>2769</v>
      </c>
      <c r="B2778" s="286"/>
      <c r="C2778" s="146">
        <f t="shared" si="455"/>
        <v>0</v>
      </c>
      <c r="D2778" s="146">
        <f t="shared" si="456"/>
        <v>1</v>
      </c>
      <c r="E2778" s="146">
        <f t="shared" si="457"/>
        <v>1900</v>
      </c>
      <c r="F2778" s="287"/>
      <c r="G2778" s="287"/>
      <c r="H2778" s="287"/>
      <c r="I2778" s="288"/>
      <c r="J2778" s="287"/>
      <c r="K2778" s="288"/>
      <c r="L2778" s="134"/>
      <c r="M2778" s="133"/>
      <c r="N2778" s="288"/>
      <c r="O2778" s="134"/>
      <c r="P2778" s="166"/>
      <c r="Q2778" s="289"/>
      <c r="R2778" s="165"/>
      <c r="S2778" s="290"/>
      <c r="T2778" s="290"/>
      <c r="U2778" s="290"/>
      <c r="V2778" s="290"/>
      <c r="W2778" s="166"/>
      <c r="X2778" s="135"/>
      <c r="Y2778" s="418">
        <f t="shared" si="458"/>
        <v>0</v>
      </c>
      <c r="Z2778" s="291">
        <f t="shared" si="459"/>
        <v>0</v>
      </c>
      <c r="AA2778" s="163"/>
      <c r="AB2778" s="177" t="str">
        <f t="shared" si="460"/>
        <v/>
      </c>
      <c r="AC2778" s="283" t="str">
        <f t="shared" si="461"/>
        <v/>
      </c>
      <c r="AD2778" s="283" t="str">
        <f t="shared" si="462"/>
        <v/>
      </c>
      <c r="AE2778" s="163"/>
      <c r="AF2778" s="162"/>
      <c r="AP2778" s="581"/>
    </row>
    <row r="2779" spans="1:42" s="141" customFormat="1">
      <c r="A2779" s="134">
        <v>2770</v>
      </c>
      <c r="B2779" s="286"/>
      <c r="C2779" s="146">
        <f t="shared" si="455"/>
        <v>0</v>
      </c>
      <c r="D2779" s="146">
        <f t="shared" si="456"/>
        <v>1</v>
      </c>
      <c r="E2779" s="146">
        <f t="shared" si="457"/>
        <v>1900</v>
      </c>
      <c r="F2779" s="287"/>
      <c r="G2779" s="287"/>
      <c r="H2779" s="287"/>
      <c r="I2779" s="288"/>
      <c r="J2779" s="287"/>
      <c r="K2779" s="288"/>
      <c r="L2779" s="134"/>
      <c r="M2779" s="133"/>
      <c r="N2779" s="288"/>
      <c r="O2779" s="134"/>
      <c r="P2779" s="166"/>
      <c r="Q2779" s="289"/>
      <c r="R2779" s="165"/>
      <c r="S2779" s="290"/>
      <c r="T2779" s="290"/>
      <c r="U2779" s="290"/>
      <c r="V2779" s="290"/>
      <c r="W2779" s="166"/>
      <c r="X2779" s="135"/>
      <c r="Y2779" s="418">
        <f t="shared" si="458"/>
        <v>0</v>
      </c>
      <c r="Z2779" s="291">
        <f t="shared" si="459"/>
        <v>0</v>
      </c>
      <c r="AA2779" s="163"/>
      <c r="AB2779" s="177" t="str">
        <f t="shared" si="460"/>
        <v/>
      </c>
      <c r="AC2779" s="283" t="str">
        <f t="shared" si="461"/>
        <v/>
      </c>
      <c r="AD2779" s="283" t="str">
        <f t="shared" si="462"/>
        <v/>
      </c>
      <c r="AE2779" s="163"/>
      <c r="AF2779" s="162"/>
      <c r="AP2779" s="581"/>
    </row>
    <row r="2780" spans="1:42" s="141" customFormat="1">
      <c r="A2780" s="134">
        <v>2771</v>
      </c>
      <c r="B2780" s="286"/>
      <c r="C2780" s="146">
        <f t="shared" si="455"/>
        <v>0</v>
      </c>
      <c r="D2780" s="146">
        <f t="shared" si="456"/>
        <v>1</v>
      </c>
      <c r="E2780" s="146">
        <f t="shared" si="457"/>
        <v>1900</v>
      </c>
      <c r="F2780" s="287"/>
      <c r="G2780" s="287"/>
      <c r="H2780" s="287"/>
      <c r="I2780" s="288"/>
      <c r="J2780" s="287"/>
      <c r="K2780" s="288"/>
      <c r="L2780" s="134"/>
      <c r="M2780" s="133"/>
      <c r="N2780" s="288"/>
      <c r="O2780" s="134"/>
      <c r="P2780" s="166"/>
      <c r="Q2780" s="289"/>
      <c r="R2780" s="165"/>
      <c r="S2780" s="290"/>
      <c r="T2780" s="290"/>
      <c r="U2780" s="290"/>
      <c r="V2780" s="290"/>
      <c r="W2780" s="166"/>
      <c r="X2780" s="135"/>
      <c r="Y2780" s="418">
        <f t="shared" si="458"/>
        <v>0</v>
      </c>
      <c r="Z2780" s="291">
        <f t="shared" si="459"/>
        <v>0</v>
      </c>
      <c r="AA2780" s="163"/>
      <c r="AB2780" s="177" t="str">
        <f t="shared" si="460"/>
        <v/>
      </c>
      <c r="AC2780" s="283" t="str">
        <f t="shared" si="461"/>
        <v/>
      </c>
      <c r="AD2780" s="283" t="str">
        <f t="shared" si="462"/>
        <v/>
      </c>
      <c r="AE2780" s="163"/>
      <c r="AF2780" s="162"/>
      <c r="AP2780" s="581"/>
    </row>
    <row r="2781" spans="1:42" s="141" customFormat="1">
      <c r="A2781" s="134">
        <v>2772</v>
      </c>
      <c r="B2781" s="286"/>
      <c r="C2781" s="146">
        <f t="shared" si="455"/>
        <v>0</v>
      </c>
      <c r="D2781" s="146">
        <f t="shared" si="456"/>
        <v>1</v>
      </c>
      <c r="E2781" s="146">
        <f t="shared" si="457"/>
        <v>1900</v>
      </c>
      <c r="F2781" s="287"/>
      <c r="G2781" s="287"/>
      <c r="H2781" s="287"/>
      <c r="I2781" s="288"/>
      <c r="J2781" s="287"/>
      <c r="K2781" s="288"/>
      <c r="L2781" s="134"/>
      <c r="M2781" s="133"/>
      <c r="N2781" s="288"/>
      <c r="O2781" s="134"/>
      <c r="P2781" s="166"/>
      <c r="Q2781" s="289"/>
      <c r="R2781" s="165"/>
      <c r="S2781" s="290"/>
      <c r="T2781" s="290"/>
      <c r="U2781" s="290"/>
      <c r="V2781" s="290"/>
      <c r="W2781" s="166"/>
      <c r="X2781" s="135"/>
      <c r="Y2781" s="418">
        <f t="shared" si="458"/>
        <v>0</v>
      </c>
      <c r="Z2781" s="291">
        <f t="shared" si="459"/>
        <v>0</v>
      </c>
      <c r="AA2781" s="163"/>
      <c r="AB2781" s="177" t="str">
        <f t="shared" si="460"/>
        <v/>
      </c>
      <c r="AC2781" s="283" t="str">
        <f t="shared" si="461"/>
        <v/>
      </c>
      <c r="AD2781" s="283" t="str">
        <f t="shared" si="462"/>
        <v/>
      </c>
      <c r="AE2781" s="163"/>
      <c r="AF2781" s="162"/>
      <c r="AP2781" s="581"/>
    </row>
    <row r="2782" spans="1:42" s="141" customFormat="1">
      <c r="A2782" s="134">
        <v>2773</v>
      </c>
      <c r="B2782" s="286"/>
      <c r="C2782" s="146">
        <f t="shared" si="455"/>
        <v>0</v>
      </c>
      <c r="D2782" s="146">
        <f t="shared" si="456"/>
        <v>1</v>
      </c>
      <c r="E2782" s="146">
        <f t="shared" si="457"/>
        <v>1900</v>
      </c>
      <c r="F2782" s="287"/>
      <c r="G2782" s="287"/>
      <c r="H2782" s="287"/>
      <c r="I2782" s="288"/>
      <c r="J2782" s="287"/>
      <c r="K2782" s="288"/>
      <c r="L2782" s="134"/>
      <c r="M2782" s="133"/>
      <c r="N2782" s="288"/>
      <c r="O2782" s="134"/>
      <c r="P2782" s="166"/>
      <c r="Q2782" s="289"/>
      <c r="R2782" s="165"/>
      <c r="S2782" s="290"/>
      <c r="T2782" s="290"/>
      <c r="U2782" s="290"/>
      <c r="V2782" s="290"/>
      <c r="W2782" s="166"/>
      <c r="X2782" s="135"/>
      <c r="Y2782" s="418">
        <f t="shared" si="458"/>
        <v>0</v>
      </c>
      <c r="Z2782" s="291">
        <f t="shared" si="459"/>
        <v>0</v>
      </c>
      <c r="AA2782" s="163"/>
      <c r="AB2782" s="177" t="str">
        <f t="shared" si="460"/>
        <v/>
      </c>
      <c r="AC2782" s="283" t="str">
        <f t="shared" si="461"/>
        <v/>
      </c>
      <c r="AD2782" s="283" t="str">
        <f t="shared" si="462"/>
        <v/>
      </c>
      <c r="AE2782" s="163"/>
      <c r="AF2782" s="162"/>
      <c r="AP2782" s="581"/>
    </row>
    <row r="2783" spans="1:42" s="141" customFormat="1">
      <c r="A2783" s="134">
        <v>2774</v>
      </c>
      <c r="B2783" s="286"/>
      <c r="C2783" s="146">
        <f t="shared" si="455"/>
        <v>0</v>
      </c>
      <c r="D2783" s="146">
        <f t="shared" si="456"/>
        <v>1</v>
      </c>
      <c r="E2783" s="146">
        <f t="shared" si="457"/>
        <v>1900</v>
      </c>
      <c r="F2783" s="287"/>
      <c r="G2783" s="287"/>
      <c r="H2783" s="287"/>
      <c r="I2783" s="288"/>
      <c r="J2783" s="287"/>
      <c r="K2783" s="288"/>
      <c r="L2783" s="134"/>
      <c r="M2783" s="133"/>
      <c r="N2783" s="288"/>
      <c r="O2783" s="134"/>
      <c r="P2783" s="166"/>
      <c r="Q2783" s="289"/>
      <c r="R2783" s="165"/>
      <c r="S2783" s="290"/>
      <c r="T2783" s="290"/>
      <c r="U2783" s="290"/>
      <c r="V2783" s="290"/>
      <c r="W2783" s="166"/>
      <c r="X2783" s="135"/>
      <c r="Y2783" s="418">
        <f t="shared" si="458"/>
        <v>0</v>
      </c>
      <c r="Z2783" s="291">
        <f t="shared" si="459"/>
        <v>0</v>
      </c>
      <c r="AA2783" s="163"/>
      <c r="AB2783" s="177" t="str">
        <f t="shared" si="460"/>
        <v/>
      </c>
      <c r="AC2783" s="283" t="str">
        <f t="shared" si="461"/>
        <v/>
      </c>
      <c r="AD2783" s="283" t="str">
        <f t="shared" si="462"/>
        <v/>
      </c>
      <c r="AE2783" s="163"/>
      <c r="AF2783" s="162"/>
      <c r="AP2783" s="581"/>
    </row>
    <row r="2784" spans="1:42" s="141" customFormat="1">
      <c r="A2784" s="134">
        <v>2775</v>
      </c>
      <c r="B2784" s="286"/>
      <c r="C2784" s="146">
        <f t="shared" si="455"/>
        <v>0</v>
      </c>
      <c r="D2784" s="146">
        <f t="shared" si="456"/>
        <v>1</v>
      </c>
      <c r="E2784" s="146">
        <f t="shared" si="457"/>
        <v>1900</v>
      </c>
      <c r="F2784" s="287"/>
      <c r="G2784" s="287"/>
      <c r="H2784" s="287"/>
      <c r="I2784" s="288"/>
      <c r="J2784" s="287"/>
      <c r="K2784" s="288"/>
      <c r="L2784" s="134"/>
      <c r="M2784" s="133"/>
      <c r="N2784" s="288"/>
      <c r="O2784" s="134"/>
      <c r="P2784" s="166"/>
      <c r="Q2784" s="289"/>
      <c r="R2784" s="165"/>
      <c r="S2784" s="290"/>
      <c r="T2784" s="290"/>
      <c r="U2784" s="290"/>
      <c r="V2784" s="290"/>
      <c r="W2784" s="166"/>
      <c r="X2784" s="135"/>
      <c r="Y2784" s="418">
        <f t="shared" si="458"/>
        <v>0</v>
      </c>
      <c r="Z2784" s="291">
        <f t="shared" si="459"/>
        <v>0</v>
      </c>
      <c r="AA2784" s="163"/>
      <c r="AB2784" s="177" t="str">
        <f t="shared" si="460"/>
        <v/>
      </c>
      <c r="AC2784" s="283" t="str">
        <f t="shared" si="461"/>
        <v/>
      </c>
      <c r="AD2784" s="283" t="str">
        <f t="shared" si="462"/>
        <v/>
      </c>
      <c r="AE2784" s="163"/>
      <c r="AF2784" s="162"/>
      <c r="AP2784" s="581"/>
    </row>
    <row r="2785" spans="1:42" s="141" customFormat="1">
      <c r="A2785" s="134">
        <v>2776</v>
      </c>
      <c r="B2785" s="286"/>
      <c r="C2785" s="146">
        <f t="shared" si="455"/>
        <v>0</v>
      </c>
      <c r="D2785" s="146">
        <f t="shared" si="456"/>
        <v>1</v>
      </c>
      <c r="E2785" s="146">
        <f t="shared" si="457"/>
        <v>1900</v>
      </c>
      <c r="F2785" s="287"/>
      <c r="G2785" s="287"/>
      <c r="H2785" s="287"/>
      <c r="I2785" s="288"/>
      <c r="J2785" s="287"/>
      <c r="K2785" s="288"/>
      <c r="L2785" s="134"/>
      <c r="M2785" s="133"/>
      <c r="N2785" s="288"/>
      <c r="O2785" s="134"/>
      <c r="P2785" s="166"/>
      <c r="Q2785" s="289"/>
      <c r="R2785" s="165"/>
      <c r="S2785" s="290"/>
      <c r="T2785" s="290"/>
      <c r="U2785" s="290"/>
      <c r="V2785" s="290"/>
      <c r="W2785" s="166"/>
      <c r="X2785" s="135"/>
      <c r="Y2785" s="418">
        <f t="shared" si="458"/>
        <v>0</v>
      </c>
      <c r="Z2785" s="291">
        <f t="shared" si="459"/>
        <v>0</v>
      </c>
      <c r="AA2785" s="163"/>
      <c r="AB2785" s="177" t="str">
        <f t="shared" si="460"/>
        <v/>
      </c>
      <c r="AC2785" s="283" t="str">
        <f t="shared" si="461"/>
        <v/>
      </c>
      <c r="AD2785" s="283" t="str">
        <f t="shared" si="462"/>
        <v/>
      </c>
      <c r="AE2785" s="163"/>
      <c r="AF2785" s="162"/>
      <c r="AP2785" s="581"/>
    </row>
    <row r="2786" spans="1:42" s="141" customFormat="1">
      <c r="A2786" s="134">
        <v>2777</v>
      </c>
      <c r="B2786" s="286"/>
      <c r="C2786" s="146">
        <f t="shared" si="455"/>
        <v>0</v>
      </c>
      <c r="D2786" s="146">
        <f t="shared" si="456"/>
        <v>1</v>
      </c>
      <c r="E2786" s="146">
        <f t="shared" si="457"/>
        <v>1900</v>
      </c>
      <c r="F2786" s="287"/>
      <c r="G2786" s="287"/>
      <c r="H2786" s="287"/>
      <c r="I2786" s="288"/>
      <c r="J2786" s="287"/>
      <c r="K2786" s="288"/>
      <c r="L2786" s="134"/>
      <c r="M2786" s="133"/>
      <c r="N2786" s="288"/>
      <c r="O2786" s="134"/>
      <c r="P2786" s="166"/>
      <c r="Q2786" s="289"/>
      <c r="R2786" s="165"/>
      <c r="S2786" s="290"/>
      <c r="T2786" s="290"/>
      <c r="U2786" s="290"/>
      <c r="V2786" s="290"/>
      <c r="W2786" s="166"/>
      <c r="X2786" s="135"/>
      <c r="Y2786" s="418">
        <f t="shared" si="458"/>
        <v>0</v>
      </c>
      <c r="Z2786" s="291">
        <f t="shared" si="459"/>
        <v>0</v>
      </c>
      <c r="AA2786" s="163"/>
      <c r="AB2786" s="177" t="str">
        <f t="shared" si="460"/>
        <v/>
      </c>
      <c r="AC2786" s="283" t="str">
        <f t="shared" si="461"/>
        <v/>
      </c>
      <c r="AD2786" s="283" t="str">
        <f t="shared" si="462"/>
        <v/>
      </c>
      <c r="AE2786" s="163"/>
      <c r="AF2786" s="162"/>
      <c r="AP2786" s="581"/>
    </row>
    <row r="2787" spans="1:42" s="141" customFormat="1">
      <c r="A2787" s="134">
        <v>2778</v>
      </c>
      <c r="B2787" s="286"/>
      <c r="C2787" s="146">
        <f t="shared" si="455"/>
        <v>0</v>
      </c>
      <c r="D2787" s="146">
        <f t="shared" si="456"/>
        <v>1</v>
      </c>
      <c r="E2787" s="146">
        <f t="shared" si="457"/>
        <v>1900</v>
      </c>
      <c r="F2787" s="287"/>
      <c r="G2787" s="287"/>
      <c r="H2787" s="287"/>
      <c r="I2787" s="288"/>
      <c r="J2787" s="287"/>
      <c r="K2787" s="288"/>
      <c r="L2787" s="134"/>
      <c r="M2787" s="133"/>
      <c r="N2787" s="288"/>
      <c r="O2787" s="134"/>
      <c r="P2787" s="166"/>
      <c r="Q2787" s="289"/>
      <c r="R2787" s="165"/>
      <c r="S2787" s="290"/>
      <c r="T2787" s="290"/>
      <c r="U2787" s="290"/>
      <c r="V2787" s="290"/>
      <c r="W2787" s="166"/>
      <c r="X2787" s="135"/>
      <c r="Y2787" s="418">
        <f t="shared" si="458"/>
        <v>0</v>
      </c>
      <c r="Z2787" s="291">
        <f t="shared" si="459"/>
        <v>0</v>
      </c>
      <c r="AA2787" s="163"/>
      <c r="AB2787" s="177" t="str">
        <f t="shared" si="460"/>
        <v/>
      </c>
      <c r="AC2787" s="283" t="str">
        <f t="shared" si="461"/>
        <v/>
      </c>
      <c r="AD2787" s="283" t="str">
        <f t="shared" si="462"/>
        <v/>
      </c>
      <c r="AE2787" s="163"/>
      <c r="AF2787" s="162"/>
      <c r="AP2787" s="581"/>
    </row>
    <row r="2788" spans="1:42" s="141" customFormat="1">
      <c r="A2788" s="134">
        <v>2779</v>
      </c>
      <c r="B2788" s="286"/>
      <c r="C2788" s="146">
        <f t="shared" si="455"/>
        <v>0</v>
      </c>
      <c r="D2788" s="146">
        <f t="shared" si="456"/>
        <v>1</v>
      </c>
      <c r="E2788" s="146">
        <f t="shared" si="457"/>
        <v>1900</v>
      </c>
      <c r="F2788" s="287"/>
      <c r="G2788" s="287"/>
      <c r="H2788" s="287"/>
      <c r="I2788" s="288"/>
      <c r="J2788" s="287"/>
      <c r="K2788" s="288"/>
      <c r="L2788" s="134"/>
      <c r="M2788" s="133"/>
      <c r="N2788" s="288"/>
      <c r="O2788" s="134"/>
      <c r="P2788" s="166"/>
      <c r="Q2788" s="289"/>
      <c r="R2788" s="165"/>
      <c r="S2788" s="290"/>
      <c r="T2788" s="290"/>
      <c r="U2788" s="290"/>
      <c r="V2788" s="290"/>
      <c r="W2788" s="166"/>
      <c r="X2788" s="135"/>
      <c r="Y2788" s="418">
        <f t="shared" si="458"/>
        <v>0</v>
      </c>
      <c r="Z2788" s="291">
        <f t="shared" si="459"/>
        <v>0</v>
      </c>
      <c r="AA2788" s="163"/>
      <c r="AB2788" s="177" t="str">
        <f t="shared" si="460"/>
        <v/>
      </c>
      <c r="AC2788" s="283" t="str">
        <f t="shared" si="461"/>
        <v/>
      </c>
      <c r="AD2788" s="283" t="str">
        <f t="shared" si="462"/>
        <v/>
      </c>
      <c r="AE2788" s="163"/>
      <c r="AF2788" s="162"/>
      <c r="AP2788" s="581"/>
    </row>
    <row r="2789" spans="1:42" s="141" customFormat="1">
      <c r="A2789" s="134">
        <v>2780</v>
      </c>
      <c r="B2789" s="286"/>
      <c r="C2789" s="146">
        <f t="shared" si="455"/>
        <v>0</v>
      </c>
      <c r="D2789" s="146">
        <f t="shared" si="456"/>
        <v>1</v>
      </c>
      <c r="E2789" s="146">
        <f t="shared" si="457"/>
        <v>1900</v>
      </c>
      <c r="F2789" s="287"/>
      <c r="G2789" s="287"/>
      <c r="H2789" s="287"/>
      <c r="I2789" s="288"/>
      <c r="J2789" s="287"/>
      <c r="K2789" s="288"/>
      <c r="L2789" s="134"/>
      <c r="M2789" s="133"/>
      <c r="N2789" s="288"/>
      <c r="O2789" s="134"/>
      <c r="P2789" s="166"/>
      <c r="Q2789" s="289"/>
      <c r="R2789" s="165"/>
      <c r="S2789" s="290"/>
      <c r="T2789" s="290"/>
      <c r="U2789" s="290"/>
      <c r="V2789" s="290"/>
      <c r="W2789" s="166"/>
      <c r="X2789" s="135"/>
      <c r="Y2789" s="418">
        <f t="shared" si="458"/>
        <v>0</v>
      </c>
      <c r="Z2789" s="291">
        <f t="shared" si="459"/>
        <v>0</v>
      </c>
      <c r="AA2789" s="163"/>
      <c r="AB2789" s="177" t="str">
        <f t="shared" si="460"/>
        <v/>
      </c>
      <c r="AC2789" s="283" t="str">
        <f t="shared" si="461"/>
        <v/>
      </c>
      <c r="AD2789" s="283" t="str">
        <f t="shared" si="462"/>
        <v/>
      </c>
      <c r="AE2789" s="163"/>
      <c r="AF2789" s="162"/>
      <c r="AP2789" s="581"/>
    </row>
    <row r="2790" spans="1:42" s="141" customFormat="1">
      <c r="A2790" s="134">
        <v>2781</v>
      </c>
      <c r="B2790" s="286"/>
      <c r="C2790" s="146">
        <f t="shared" si="455"/>
        <v>0</v>
      </c>
      <c r="D2790" s="146">
        <f t="shared" si="456"/>
        <v>1</v>
      </c>
      <c r="E2790" s="146">
        <f t="shared" si="457"/>
        <v>1900</v>
      </c>
      <c r="F2790" s="287"/>
      <c r="G2790" s="287"/>
      <c r="H2790" s="287"/>
      <c r="I2790" s="288"/>
      <c r="J2790" s="287"/>
      <c r="K2790" s="288"/>
      <c r="L2790" s="134"/>
      <c r="M2790" s="133"/>
      <c r="N2790" s="288"/>
      <c r="O2790" s="134"/>
      <c r="P2790" s="166"/>
      <c r="Q2790" s="289"/>
      <c r="R2790" s="165"/>
      <c r="S2790" s="290"/>
      <c r="T2790" s="290"/>
      <c r="U2790" s="290"/>
      <c r="V2790" s="290"/>
      <c r="W2790" s="166"/>
      <c r="X2790" s="135"/>
      <c r="Y2790" s="418">
        <f t="shared" si="458"/>
        <v>0</v>
      </c>
      <c r="Z2790" s="291">
        <f t="shared" si="459"/>
        <v>0</v>
      </c>
      <c r="AA2790" s="163"/>
      <c r="AB2790" s="177" t="str">
        <f t="shared" si="460"/>
        <v/>
      </c>
      <c r="AC2790" s="283" t="str">
        <f t="shared" si="461"/>
        <v/>
      </c>
      <c r="AD2790" s="283" t="str">
        <f t="shared" si="462"/>
        <v/>
      </c>
      <c r="AE2790" s="163"/>
      <c r="AF2790" s="162"/>
      <c r="AP2790" s="581"/>
    </row>
    <row r="2791" spans="1:42" s="141" customFormat="1">
      <c r="A2791" s="134">
        <v>2782</v>
      </c>
      <c r="B2791" s="286"/>
      <c r="C2791" s="146">
        <f t="shared" si="455"/>
        <v>0</v>
      </c>
      <c r="D2791" s="146">
        <f t="shared" si="456"/>
        <v>1</v>
      </c>
      <c r="E2791" s="146">
        <f t="shared" si="457"/>
        <v>1900</v>
      </c>
      <c r="F2791" s="287"/>
      <c r="G2791" s="287"/>
      <c r="H2791" s="287"/>
      <c r="I2791" s="288"/>
      <c r="J2791" s="287"/>
      <c r="K2791" s="288"/>
      <c r="L2791" s="134"/>
      <c r="M2791" s="133"/>
      <c r="N2791" s="288"/>
      <c r="O2791" s="134"/>
      <c r="P2791" s="166"/>
      <c r="Q2791" s="289"/>
      <c r="R2791" s="165"/>
      <c r="S2791" s="290"/>
      <c r="T2791" s="290"/>
      <c r="U2791" s="290"/>
      <c r="V2791" s="290"/>
      <c r="W2791" s="166"/>
      <c r="X2791" s="135"/>
      <c r="Y2791" s="418">
        <f t="shared" si="458"/>
        <v>0</v>
      </c>
      <c r="Z2791" s="291">
        <f t="shared" si="459"/>
        <v>0</v>
      </c>
      <c r="AA2791" s="163"/>
      <c r="AB2791" s="177" t="str">
        <f t="shared" si="460"/>
        <v/>
      </c>
      <c r="AC2791" s="283" t="str">
        <f t="shared" si="461"/>
        <v/>
      </c>
      <c r="AD2791" s="283" t="str">
        <f t="shared" si="462"/>
        <v/>
      </c>
      <c r="AE2791" s="163"/>
      <c r="AF2791" s="162"/>
      <c r="AP2791" s="581"/>
    </row>
    <row r="2792" spans="1:42" s="141" customFormat="1">
      <c r="A2792" s="134">
        <v>2783</v>
      </c>
      <c r="B2792" s="286"/>
      <c r="C2792" s="146">
        <f t="shared" si="455"/>
        <v>0</v>
      </c>
      <c r="D2792" s="146">
        <f t="shared" si="456"/>
        <v>1</v>
      </c>
      <c r="E2792" s="146">
        <f t="shared" si="457"/>
        <v>1900</v>
      </c>
      <c r="F2792" s="287"/>
      <c r="G2792" s="287"/>
      <c r="H2792" s="287"/>
      <c r="I2792" s="288"/>
      <c r="J2792" s="287"/>
      <c r="K2792" s="288"/>
      <c r="L2792" s="134"/>
      <c r="M2792" s="133"/>
      <c r="N2792" s="288"/>
      <c r="O2792" s="134"/>
      <c r="P2792" s="166"/>
      <c r="Q2792" s="289"/>
      <c r="R2792" s="165"/>
      <c r="S2792" s="290"/>
      <c r="T2792" s="290"/>
      <c r="U2792" s="290"/>
      <c r="V2792" s="290"/>
      <c r="W2792" s="166"/>
      <c r="X2792" s="135"/>
      <c r="Y2792" s="418">
        <f t="shared" si="458"/>
        <v>0</v>
      </c>
      <c r="Z2792" s="291">
        <f t="shared" si="459"/>
        <v>0</v>
      </c>
      <c r="AA2792" s="163"/>
      <c r="AB2792" s="177" t="str">
        <f t="shared" si="460"/>
        <v/>
      </c>
      <c r="AC2792" s="283" t="str">
        <f t="shared" si="461"/>
        <v/>
      </c>
      <c r="AD2792" s="283" t="str">
        <f t="shared" si="462"/>
        <v/>
      </c>
      <c r="AE2792" s="163"/>
      <c r="AF2792" s="162"/>
      <c r="AP2792" s="581"/>
    </row>
    <row r="2793" spans="1:42" s="141" customFormat="1">
      <c r="A2793" s="134">
        <v>2784</v>
      </c>
      <c r="B2793" s="286"/>
      <c r="C2793" s="146">
        <f t="shared" si="455"/>
        <v>0</v>
      </c>
      <c r="D2793" s="146">
        <f t="shared" si="456"/>
        <v>1</v>
      </c>
      <c r="E2793" s="146">
        <f t="shared" si="457"/>
        <v>1900</v>
      </c>
      <c r="F2793" s="287"/>
      <c r="G2793" s="287"/>
      <c r="H2793" s="287"/>
      <c r="I2793" s="288"/>
      <c r="J2793" s="287"/>
      <c r="K2793" s="288"/>
      <c r="L2793" s="134"/>
      <c r="M2793" s="133"/>
      <c r="N2793" s="288"/>
      <c r="O2793" s="134"/>
      <c r="P2793" s="166"/>
      <c r="Q2793" s="289"/>
      <c r="R2793" s="165"/>
      <c r="S2793" s="290"/>
      <c r="T2793" s="290"/>
      <c r="U2793" s="290"/>
      <c r="V2793" s="290"/>
      <c r="W2793" s="166"/>
      <c r="X2793" s="135"/>
      <c r="Y2793" s="418">
        <f t="shared" si="458"/>
        <v>0</v>
      </c>
      <c r="Z2793" s="291">
        <f t="shared" si="459"/>
        <v>0</v>
      </c>
      <c r="AA2793" s="163"/>
      <c r="AB2793" s="177" t="str">
        <f t="shared" si="460"/>
        <v/>
      </c>
      <c r="AC2793" s="283" t="str">
        <f t="shared" si="461"/>
        <v/>
      </c>
      <c r="AD2793" s="283" t="str">
        <f t="shared" si="462"/>
        <v/>
      </c>
      <c r="AE2793" s="163"/>
      <c r="AF2793" s="162"/>
      <c r="AP2793" s="581"/>
    </row>
    <row r="2794" spans="1:42" s="141" customFormat="1">
      <c r="A2794" s="134">
        <v>2785</v>
      </c>
      <c r="B2794" s="286"/>
      <c r="C2794" s="146">
        <f t="shared" si="455"/>
        <v>0</v>
      </c>
      <c r="D2794" s="146">
        <f t="shared" si="456"/>
        <v>1</v>
      </c>
      <c r="E2794" s="146">
        <f t="shared" si="457"/>
        <v>1900</v>
      </c>
      <c r="F2794" s="287"/>
      <c r="G2794" s="287"/>
      <c r="H2794" s="287"/>
      <c r="I2794" s="288"/>
      <c r="J2794" s="287"/>
      <c r="K2794" s="288"/>
      <c r="L2794" s="134"/>
      <c r="M2794" s="133"/>
      <c r="N2794" s="288"/>
      <c r="O2794" s="134"/>
      <c r="P2794" s="166"/>
      <c r="Q2794" s="289"/>
      <c r="R2794" s="165"/>
      <c r="S2794" s="290"/>
      <c r="T2794" s="290"/>
      <c r="U2794" s="290"/>
      <c r="V2794" s="290"/>
      <c r="W2794" s="166"/>
      <c r="X2794" s="135"/>
      <c r="Y2794" s="418">
        <f t="shared" si="458"/>
        <v>0</v>
      </c>
      <c r="Z2794" s="291">
        <f t="shared" si="459"/>
        <v>0</v>
      </c>
      <c r="AA2794" s="163"/>
      <c r="AB2794" s="177" t="str">
        <f t="shared" si="460"/>
        <v/>
      </c>
      <c r="AC2794" s="283" t="str">
        <f t="shared" si="461"/>
        <v/>
      </c>
      <c r="AD2794" s="283" t="str">
        <f t="shared" si="462"/>
        <v/>
      </c>
      <c r="AE2794" s="163"/>
      <c r="AF2794" s="162"/>
      <c r="AP2794" s="581"/>
    </row>
    <row r="2795" spans="1:42" s="141" customFormat="1">
      <c r="A2795" s="134">
        <v>2786</v>
      </c>
      <c r="B2795" s="286"/>
      <c r="C2795" s="146">
        <f t="shared" si="455"/>
        <v>0</v>
      </c>
      <c r="D2795" s="146">
        <f t="shared" si="456"/>
        <v>1</v>
      </c>
      <c r="E2795" s="146">
        <f t="shared" si="457"/>
        <v>1900</v>
      </c>
      <c r="F2795" s="287"/>
      <c r="G2795" s="287"/>
      <c r="H2795" s="287"/>
      <c r="I2795" s="288"/>
      <c r="J2795" s="287"/>
      <c r="K2795" s="288"/>
      <c r="L2795" s="134"/>
      <c r="M2795" s="133"/>
      <c r="N2795" s="288"/>
      <c r="O2795" s="134"/>
      <c r="P2795" s="166"/>
      <c r="Q2795" s="289"/>
      <c r="R2795" s="165"/>
      <c r="S2795" s="290"/>
      <c r="T2795" s="290"/>
      <c r="U2795" s="290"/>
      <c r="V2795" s="290"/>
      <c r="W2795" s="166"/>
      <c r="X2795" s="135"/>
      <c r="Y2795" s="418">
        <f t="shared" si="458"/>
        <v>0</v>
      </c>
      <c r="Z2795" s="291">
        <f t="shared" si="459"/>
        <v>0</v>
      </c>
      <c r="AA2795" s="163"/>
      <c r="AB2795" s="177" t="str">
        <f t="shared" si="460"/>
        <v/>
      </c>
      <c r="AC2795" s="283" t="str">
        <f t="shared" si="461"/>
        <v/>
      </c>
      <c r="AD2795" s="283" t="str">
        <f t="shared" si="462"/>
        <v/>
      </c>
      <c r="AE2795" s="163"/>
      <c r="AF2795" s="162"/>
      <c r="AP2795" s="581"/>
    </row>
    <row r="2796" spans="1:42" s="141" customFormat="1">
      <c r="A2796" s="134">
        <v>2787</v>
      </c>
      <c r="B2796" s="286"/>
      <c r="C2796" s="146">
        <f t="shared" si="455"/>
        <v>0</v>
      </c>
      <c r="D2796" s="146">
        <f t="shared" si="456"/>
        <v>1</v>
      </c>
      <c r="E2796" s="146">
        <f t="shared" si="457"/>
        <v>1900</v>
      </c>
      <c r="F2796" s="287"/>
      <c r="G2796" s="287"/>
      <c r="H2796" s="287"/>
      <c r="I2796" s="288"/>
      <c r="J2796" s="287"/>
      <c r="K2796" s="288"/>
      <c r="L2796" s="134"/>
      <c r="M2796" s="133"/>
      <c r="N2796" s="288"/>
      <c r="O2796" s="134"/>
      <c r="P2796" s="166"/>
      <c r="Q2796" s="289"/>
      <c r="R2796" s="165"/>
      <c r="S2796" s="290"/>
      <c r="T2796" s="290"/>
      <c r="U2796" s="290"/>
      <c r="V2796" s="290"/>
      <c r="W2796" s="166"/>
      <c r="X2796" s="135"/>
      <c r="Y2796" s="418">
        <f t="shared" si="458"/>
        <v>0</v>
      </c>
      <c r="Z2796" s="291">
        <f t="shared" si="459"/>
        <v>0</v>
      </c>
      <c r="AA2796" s="163"/>
      <c r="AB2796" s="177" t="str">
        <f t="shared" si="460"/>
        <v/>
      </c>
      <c r="AC2796" s="283" t="str">
        <f t="shared" si="461"/>
        <v/>
      </c>
      <c r="AD2796" s="283" t="str">
        <f t="shared" si="462"/>
        <v/>
      </c>
      <c r="AE2796" s="163"/>
      <c r="AF2796" s="162"/>
      <c r="AP2796" s="581"/>
    </row>
    <row r="2797" spans="1:42" s="141" customFormat="1">
      <c r="A2797" s="134">
        <v>2788</v>
      </c>
      <c r="B2797" s="286"/>
      <c r="C2797" s="146">
        <f t="shared" si="455"/>
        <v>0</v>
      </c>
      <c r="D2797" s="146">
        <f t="shared" si="456"/>
        <v>1</v>
      </c>
      <c r="E2797" s="146">
        <f t="shared" si="457"/>
        <v>1900</v>
      </c>
      <c r="F2797" s="287"/>
      <c r="G2797" s="287"/>
      <c r="H2797" s="287"/>
      <c r="I2797" s="288"/>
      <c r="J2797" s="287"/>
      <c r="K2797" s="288"/>
      <c r="L2797" s="134"/>
      <c r="M2797" s="133"/>
      <c r="N2797" s="288"/>
      <c r="O2797" s="134"/>
      <c r="P2797" s="166"/>
      <c r="Q2797" s="289"/>
      <c r="R2797" s="165"/>
      <c r="S2797" s="290"/>
      <c r="T2797" s="290"/>
      <c r="U2797" s="290"/>
      <c r="V2797" s="290"/>
      <c r="W2797" s="166"/>
      <c r="X2797" s="135"/>
      <c r="Y2797" s="418">
        <f t="shared" si="458"/>
        <v>0</v>
      </c>
      <c r="Z2797" s="291">
        <f t="shared" si="459"/>
        <v>0</v>
      </c>
      <c r="AA2797" s="163"/>
      <c r="AB2797" s="177" t="str">
        <f t="shared" si="460"/>
        <v/>
      </c>
      <c r="AC2797" s="283" t="str">
        <f t="shared" si="461"/>
        <v/>
      </c>
      <c r="AD2797" s="283" t="str">
        <f t="shared" si="462"/>
        <v/>
      </c>
      <c r="AE2797" s="163"/>
      <c r="AF2797" s="162"/>
      <c r="AP2797" s="581"/>
    </row>
    <row r="2798" spans="1:42" s="141" customFormat="1">
      <c r="A2798" s="134">
        <v>2789</v>
      </c>
      <c r="B2798" s="286"/>
      <c r="C2798" s="146">
        <f t="shared" si="455"/>
        <v>0</v>
      </c>
      <c r="D2798" s="146">
        <f t="shared" si="456"/>
        <v>1</v>
      </c>
      <c r="E2798" s="146">
        <f t="shared" si="457"/>
        <v>1900</v>
      </c>
      <c r="F2798" s="287"/>
      <c r="G2798" s="287"/>
      <c r="H2798" s="287"/>
      <c r="I2798" s="288"/>
      <c r="J2798" s="287"/>
      <c r="K2798" s="288"/>
      <c r="L2798" s="134"/>
      <c r="M2798" s="133"/>
      <c r="N2798" s="288"/>
      <c r="O2798" s="134"/>
      <c r="P2798" s="166"/>
      <c r="Q2798" s="289"/>
      <c r="R2798" s="165"/>
      <c r="S2798" s="290"/>
      <c r="T2798" s="290"/>
      <c r="U2798" s="290"/>
      <c r="V2798" s="290"/>
      <c r="W2798" s="166"/>
      <c r="X2798" s="135"/>
      <c r="Y2798" s="418">
        <f t="shared" si="458"/>
        <v>0</v>
      </c>
      <c r="Z2798" s="291">
        <f t="shared" si="459"/>
        <v>0</v>
      </c>
      <c r="AA2798" s="163"/>
      <c r="AB2798" s="177" t="str">
        <f t="shared" si="460"/>
        <v/>
      </c>
      <c r="AC2798" s="283" t="str">
        <f t="shared" si="461"/>
        <v/>
      </c>
      <c r="AD2798" s="283" t="str">
        <f t="shared" si="462"/>
        <v/>
      </c>
      <c r="AE2798" s="163"/>
      <c r="AF2798" s="162"/>
      <c r="AP2798" s="581"/>
    </row>
    <row r="2799" spans="1:42" s="141" customFormat="1">
      <c r="A2799" s="134">
        <v>2790</v>
      </c>
      <c r="B2799" s="286"/>
      <c r="C2799" s="146">
        <f t="shared" si="455"/>
        <v>0</v>
      </c>
      <c r="D2799" s="146">
        <f t="shared" si="456"/>
        <v>1</v>
      </c>
      <c r="E2799" s="146">
        <f t="shared" si="457"/>
        <v>1900</v>
      </c>
      <c r="F2799" s="287"/>
      <c r="G2799" s="287"/>
      <c r="H2799" s="287"/>
      <c r="I2799" s="288"/>
      <c r="J2799" s="287"/>
      <c r="K2799" s="288"/>
      <c r="L2799" s="134"/>
      <c r="M2799" s="133"/>
      <c r="N2799" s="288"/>
      <c r="O2799" s="134"/>
      <c r="P2799" s="166"/>
      <c r="Q2799" s="289"/>
      <c r="R2799" s="165"/>
      <c r="S2799" s="290"/>
      <c r="T2799" s="290"/>
      <c r="U2799" s="290"/>
      <c r="V2799" s="290"/>
      <c r="W2799" s="166"/>
      <c r="X2799" s="135"/>
      <c r="Y2799" s="418">
        <f t="shared" si="458"/>
        <v>0</v>
      </c>
      <c r="Z2799" s="291">
        <f t="shared" si="459"/>
        <v>0</v>
      </c>
      <c r="AA2799" s="163"/>
      <c r="AB2799" s="177" t="str">
        <f t="shared" si="460"/>
        <v/>
      </c>
      <c r="AC2799" s="283" t="str">
        <f t="shared" si="461"/>
        <v/>
      </c>
      <c r="AD2799" s="283" t="str">
        <f t="shared" si="462"/>
        <v/>
      </c>
      <c r="AE2799" s="163"/>
      <c r="AF2799" s="162"/>
      <c r="AP2799" s="581"/>
    </row>
    <row r="2800" spans="1:42" s="141" customFormat="1">
      <c r="A2800" s="134">
        <v>2791</v>
      </c>
      <c r="B2800" s="286"/>
      <c r="C2800" s="146">
        <f t="shared" si="455"/>
        <v>0</v>
      </c>
      <c r="D2800" s="146">
        <f t="shared" si="456"/>
        <v>1</v>
      </c>
      <c r="E2800" s="146">
        <f t="shared" si="457"/>
        <v>1900</v>
      </c>
      <c r="F2800" s="287"/>
      <c r="G2800" s="287"/>
      <c r="H2800" s="287"/>
      <c r="I2800" s="288"/>
      <c r="J2800" s="287"/>
      <c r="K2800" s="288"/>
      <c r="L2800" s="134"/>
      <c r="M2800" s="133"/>
      <c r="N2800" s="288"/>
      <c r="O2800" s="134"/>
      <c r="P2800" s="166"/>
      <c r="Q2800" s="289"/>
      <c r="R2800" s="165"/>
      <c r="S2800" s="290"/>
      <c r="T2800" s="290"/>
      <c r="U2800" s="290"/>
      <c r="V2800" s="290"/>
      <c r="W2800" s="166"/>
      <c r="X2800" s="135"/>
      <c r="Y2800" s="418">
        <f t="shared" si="458"/>
        <v>0</v>
      </c>
      <c r="Z2800" s="291">
        <f t="shared" si="459"/>
        <v>0</v>
      </c>
      <c r="AA2800" s="163"/>
      <c r="AB2800" s="177" t="str">
        <f t="shared" si="460"/>
        <v/>
      </c>
      <c r="AC2800" s="283" t="str">
        <f t="shared" si="461"/>
        <v/>
      </c>
      <c r="AD2800" s="283" t="str">
        <f t="shared" si="462"/>
        <v/>
      </c>
      <c r="AE2800" s="163"/>
      <c r="AF2800" s="162"/>
      <c r="AP2800" s="581"/>
    </row>
    <row r="2801" spans="1:42" s="141" customFormat="1">
      <c r="A2801" s="134">
        <v>2792</v>
      </c>
      <c r="B2801" s="286"/>
      <c r="C2801" s="146">
        <f t="shared" si="455"/>
        <v>0</v>
      </c>
      <c r="D2801" s="146">
        <f t="shared" si="456"/>
        <v>1</v>
      </c>
      <c r="E2801" s="146">
        <f t="shared" si="457"/>
        <v>1900</v>
      </c>
      <c r="F2801" s="287"/>
      <c r="G2801" s="287"/>
      <c r="H2801" s="287"/>
      <c r="I2801" s="288"/>
      <c r="J2801" s="287"/>
      <c r="K2801" s="288"/>
      <c r="L2801" s="134"/>
      <c r="M2801" s="133"/>
      <c r="N2801" s="288"/>
      <c r="O2801" s="134"/>
      <c r="P2801" s="166"/>
      <c r="Q2801" s="289"/>
      <c r="R2801" s="165"/>
      <c r="S2801" s="290"/>
      <c r="T2801" s="290"/>
      <c r="U2801" s="290"/>
      <c r="V2801" s="290"/>
      <c r="W2801" s="166"/>
      <c r="X2801" s="135"/>
      <c r="Y2801" s="418">
        <f t="shared" si="458"/>
        <v>0</v>
      </c>
      <c r="Z2801" s="291">
        <f t="shared" si="459"/>
        <v>0</v>
      </c>
      <c r="AA2801" s="163"/>
      <c r="AB2801" s="177" t="str">
        <f t="shared" si="460"/>
        <v/>
      </c>
      <c r="AC2801" s="283" t="str">
        <f t="shared" si="461"/>
        <v/>
      </c>
      <c r="AD2801" s="283" t="str">
        <f t="shared" si="462"/>
        <v/>
      </c>
      <c r="AE2801" s="163"/>
      <c r="AF2801" s="162"/>
      <c r="AP2801" s="581"/>
    </row>
    <row r="2802" spans="1:42" s="141" customFormat="1">
      <c r="A2802" s="134">
        <v>2793</v>
      </c>
      <c r="B2802" s="286"/>
      <c r="C2802" s="146">
        <f t="shared" si="455"/>
        <v>0</v>
      </c>
      <c r="D2802" s="146">
        <f t="shared" si="456"/>
        <v>1</v>
      </c>
      <c r="E2802" s="146">
        <f t="shared" si="457"/>
        <v>1900</v>
      </c>
      <c r="F2802" s="287"/>
      <c r="G2802" s="287"/>
      <c r="H2802" s="287"/>
      <c r="I2802" s="288"/>
      <c r="J2802" s="287"/>
      <c r="K2802" s="288"/>
      <c r="L2802" s="134"/>
      <c r="M2802" s="133"/>
      <c r="N2802" s="288"/>
      <c r="O2802" s="134"/>
      <c r="P2802" s="166"/>
      <c r="Q2802" s="289"/>
      <c r="R2802" s="165"/>
      <c r="S2802" s="290"/>
      <c r="T2802" s="290"/>
      <c r="U2802" s="290"/>
      <c r="V2802" s="290"/>
      <c r="W2802" s="166"/>
      <c r="X2802" s="135"/>
      <c r="Y2802" s="418">
        <f t="shared" si="458"/>
        <v>0</v>
      </c>
      <c r="Z2802" s="291">
        <f t="shared" si="459"/>
        <v>0</v>
      </c>
      <c r="AA2802" s="163"/>
      <c r="AB2802" s="177" t="str">
        <f t="shared" si="460"/>
        <v/>
      </c>
      <c r="AC2802" s="283" t="str">
        <f t="shared" si="461"/>
        <v/>
      </c>
      <c r="AD2802" s="283" t="str">
        <f t="shared" si="462"/>
        <v/>
      </c>
      <c r="AE2802" s="163"/>
      <c r="AF2802" s="162"/>
      <c r="AP2802" s="581"/>
    </row>
    <row r="2803" spans="1:42" s="141" customFormat="1">
      <c r="A2803" s="134">
        <v>2794</v>
      </c>
      <c r="B2803" s="286"/>
      <c r="C2803" s="146">
        <f t="shared" si="455"/>
        <v>0</v>
      </c>
      <c r="D2803" s="146">
        <f t="shared" si="456"/>
        <v>1</v>
      </c>
      <c r="E2803" s="146">
        <f t="shared" si="457"/>
        <v>1900</v>
      </c>
      <c r="F2803" s="287"/>
      <c r="G2803" s="287"/>
      <c r="H2803" s="287"/>
      <c r="I2803" s="288"/>
      <c r="J2803" s="287"/>
      <c r="K2803" s="288"/>
      <c r="L2803" s="134"/>
      <c r="M2803" s="133"/>
      <c r="N2803" s="288"/>
      <c r="O2803" s="134"/>
      <c r="P2803" s="166"/>
      <c r="Q2803" s="289"/>
      <c r="R2803" s="165"/>
      <c r="S2803" s="290"/>
      <c r="T2803" s="290"/>
      <c r="U2803" s="290"/>
      <c r="V2803" s="290"/>
      <c r="W2803" s="166"/>
      <c r="X2803" s="135"/>
      <c r="Y2803" s="418">
        <f t="shared" si="458"/>
        <v>0</v>
      </c>
      <c r="Z2803" s="291">
        <f t="shared" si="459"/>
        <v>0</v>
      </c>
      <c r="AA2803" s="163"/>
      <c r="AB2803" s="177" t="str">
        <f t="shared" si="460"/>
        <v/>
      </c>
      <c r="AC2803" s="283" t="str">
        <f t="shared" si="461"/>
        <v/>
      </c>
      <c r="AD2803" s="283" t="str">
        <f t="shared" si="462"/>
        <v/>
      </c>
      <c r="AE2803" s="163"/>
      <c r="AF2803" s="162"/>
      <c r="AP2803" s="581"/>
    </row>
    <row r="2804" spans="1:42" s="141" customFormat="1">
      <c r="A2804" s="134">
        <v>2795</v>
      </c>
      <c r="B2804" s="286"/>
      <c r="C2804" s="146">
        <f t="shared" si="455"/>
        <v>0</v>
      </c>
      <c r="D2804" s="146">
        <f t="shared" si="456"/>
        <v>1</v>
      </c>
      <c r="E2804" s="146">
        <f t="shared" si="457"/>
        <v>1900</v>
      </c>
      <c r="F2804" s="287"/>
      <c r="G2804" s="287"/>
      <c r="H2804" s="287"/>
      <c r="I2804" s="288"/>
      <c r="J2804" s="287"/>
      <c r="K2804" s="288"/>
      <c r="L2804" s="134"/>
      <c r="M2804" s="133"/>
      <c r="N2804" s="288"/>
      <c r="O2804" s="134"/>
      <c r="P2804" s="166"/>
      <c r="Q2804" s="289"/>
      <c r="R2804" s="165"/>
      <c r="S2804" s="290"/>
      <c r="T2804" s="290"/>
      <c r="U2804" s="290"/>
      <c r="V2804" s="290"/>
      <c r="W2804" s="166"/>
      <c r="X2804" s="135"/>
      <c r="Y2804" s="418">
        <f t="shared" si="458"/>
        <v>0</v>
      </c>
      <c r="Z2804" s="291">
        <f t="shared" si="459"/>
        <v>0</v>
      </c>
      <c r="AA2804" s="163"/>
      <c r="AB2804" s="177" t="str">
        <f t="shared" si="460"/>
        <v/>
      </c>
      <c r="AC2804" s="283" t="str">
        <f t="shared" si="461"/>
        <v/>
      </c>
      <c r="AD2804" s="283" t="str">
        <f t="shared" si="462"/>
        <v/>
      </c>
      <c r="AE2804" s="163"/>
      <c r="AF2804" s="162"/>
      <c r="AP2804" s="581"/>
    </row>
    <row r="2805" spans="1:42" s="141" customFormat="1">
      <c r="A2805" s="134">
        <v>2796</v>
      </c>
      <c r="B2805" s="286"/>
      <c r="C2805" s="146">
        <f t="shared" si="455"/>
        <v>0</v>
      </c>
      <c r="D2805" s="146">
        <f t="shared" si="456"/>
        <v>1</v>
      </c>
      <c r="E2805" s="146">
        <f t="shared" si="457"/>
        <v>1900</v>
      </c>
      <c r="F2805" s="287"/>
      <c r="G2805" s="287"/>
      <c r="H2805" s="287"/>
      <c r="I2805" s="288"/>
      <c r="J2805" s="287"/>
      <c r="K2805" s="288"/>
      <c r="L2805" s="134"/>
      <c r="M2805" s="133"/>
      <c r="N2805" s="288"/>
      <c r="O2805" s="134"/>
      <c r="P2805" s="166"/>
      <c r="Q2805" s="289"/>
      <c r="R2805" s="165"/>
      <c r="S2805" s="290"/>
      <c r="T2805" s="290"/>
      <c r="U2805" s="290"/>
      <c r="V2805" s="290"/>
      <c r="W2805" s="166"/>
      <c r="X2805" s="135"/>
      <c r="Y2805" s="418">
        <f t="shared" si="458"/>
        <v>0</v>
      </c>
      <c r="Z2805" s="291">
        <f t="shared" si="459"/>
        <v>0</v>
      </c>
      <c r="AA2805" s="163"/>
      <c r="AB2805" s="177" t="str">
        <f t="shared" si="460"/>
        <v/>
      </c>
      <c r="AC2805" s="283" t="str">
        <f t="shared" si="461"/>
        <v/>
      </c>
      <c r="AD2805" s="283" t="str">
        <f t="shared" si="462"/>
        <v/>
      </c>
      <c r="AE2805" s="163"/>
      <c r="AF2805" s="162"/>
      <c r="AP2805" s="581"/>
    </row>
    <row r="2806" spans="1:42" s="141" customFormat="1">
      <c r="A2806" s="134">
        <v>2797</v>
      </c>
      <c r="B2806" s="286"/>
      <c r="C2806" s="146">
        <f t="shared" si="455"/>
        <v>0</v>
      </c>
      <c r="D2806" s="146">
        <f t="shared" si="456"/>
        <v>1</v>
      </c>
      <c r="E2806" s="146">
        <f t="shared" si="457"/>
        <v>1900</v>
      </c>
      <c r="F2806" s="287"/>
      <c r="G2806" s="287"/>
      <c r="H2806" s="287"/>
      <c r="I2806" s="288"/>
      <c r="J2806" s="287"/>
      <c r="K2806" s="288"/>
      <c r="L2806" s="134"/>
      <c r="M2806" s="133"/>
      <c r="N2806" s="288"/>
      <c r="O2806" s="134"/>
      <c r="P2806" s="166"/>
      <c r="Q2806" s="289"/>
      <c r="R2806" s="165"/>
      <c r="S2806" s="290"/>
      <c r="T2806" s="290"/>
      <c r="U2806" s="290"/>
      <c r="V2806" s="290"/>
      <c r="W2806" s="166"/>
      <c r="X2806" s="135"/>
      <c r="Y2806" s="418">
        <f t="shared" si="458"/>
        <v>0</v>
      </c>
      <c r="Z2806" s="291">
        <f t="shared" si="459"/>
        <v>0</v>
      </c>
      <c r="AA2806" s="163"/>
      <c r="AB2806" s="177" t="str">
        <f t="shared" si="460"/>
        <v/>
      </c>
      <c r="AC2806" s="283" t="str">
        <f t="shared" si="461"/>
        <v/>
      </c>
      <c r="AD2806" s="283" t="str">
        <f t="shared" si="462"/>
        <v/>
      </c>
      <c r="AE2806" s="163"/>
      <c r="AF2806" s="162"/>
      <c r="AP2806" s="581"/>
    </row>
    <row r="2807" spans="1:42" s="141" customFormat="1">
      <c r="A2807" s="134">
        <v>2798</v>
      </c>
      <c r="B2807" s="286"/>
      <c r="C2807" s="146">
        <f t="shared" si="455"/>
        <v>0</v>
      </c>
      <c r="D2807" s="146">
        <f t="shared" si="456"/>
        <v>1</v>
      </c>
      <c r="E2807" s="146">
        <f t="shared" si="457"/>
        <v>1900</v>
      </c>
      <c r="F2807" s="287"/>
      <c r="G2807" s="287"/>
      <c r="H2807" s="287"/>
      <c r="I2807" s="288"/>
      <c r="J2807" s="287"/>
      <c r="K2807" s="288"/>
      <c r="L2807" s="134"/>
      <c r="M2807" s="133"/>
      <c r="N2807" s="288"/>
      <c r="O2807" s="134"/>
      <c r="P2807" s="166"/>
      <c r="Q2807" s="289"/>
      <c r="R2807" s="165"/>
      <c r="S2807" s="290"/>
      <c r="T2807" s="290"/>
      <c r="U2807" s="290"/>
      <c r="V2807" s="290"/>
      <c r="W2807" s="166"/>
      <c r="X2807" s="135"/>
      <c r="Y2807" s="418">
        <f t="shared" si="458"/>
        <v>0</v>
      </c>
      <c r="Z2807" s="291">
        <f t="shared" si="459"/>
        <v>0</v>
      </c>
      <c r="AA2807" s="163"/>
      <c r="AB2807" s="177" t="str">
        <f t="shared" si="460"/>
        <v/>
      </c>
      <c r="AC2807" s="283" t="str">
        <f t="shared" si="461"/>
        <v/>
      </c>
      <c r="AD2807" s="283" t="str">
        <f t="shared" si="462"/>
        <v/>
      </c>
      <c r="AE2807" s="163"/>
      <c r="AF2807" s="162"/>
      <c r="AP2807" s="581"/>
    </row>
    <row r="2808" spans="1:42" s="141" customFormat="1">
      <c r="A2808" s="134">
        <v>2799</v>
      </c>
      <c r="B2808" s="286"/>
      <c r="C2808" s="146">
        <f t="shared" si="455"/>
        <v>0</v>
      </c>
      <c r="D2808" s="146">
        <f t="shared" si="456"/>
        <v>1</v>
      </c>
      <c r="E2808" s="146">
        <f t="shared" si="457"/>
        <v>1900</v>
      </c>
      <c r="F2808" s="287"/>
      <c r="G2808" s="287"/>
      <c r="H2808" s="287"/>
      <c r="I2808" s="288"/>
      <c r="J2808" s="287"/>
      <c r="K2808" s="288"/>
      <c r="L2808" s="134"/>
      <c r="M2808" s="133"/>
      <c r="N2808" s="288"/>
      <c r="O2808" s="134"/>
      <c r="P2808" s="166"/>
      <c r="Q2808" s="289"/>
      <c r="R2808" s="165"/>
      <c r="S2808" s="290"/>
      <c r="T2808" s="290"/>
      <c r="U2808" s="290"/>
      <c r="V2808" s="290"/>
      <c r="W2808" s="166"/>
      <c r="X2808" s="135"/>
      <c r="Y2808" s="418">
        <f t="shared" si="458"/>
        <v>0</v>
      </c>
      <c r="Z2808" s="291">
        <f t="shared" si="459"/>
        <v>0</v>
      </c>
      <c r="AA2808" s="163"/>
      <c r="AB2808" s="177" t="str">
        <f t="shared" si="460"/>
        <v/>
      </c>
      <c r="AC2808" s="283" t="str">
        <f t="shared" si="461"/>
        <v/>
      </c>
      <c r="AD2808" s="283" t="str">
        <f t="shared" si="462"/>
        <v/>
      </c>
      <c r="AE2808" s="163"/>
      <c r="AF2808" s="162"/>
      <c r="AP2808" s="581"/>
    </row>
    <row r="2809" spans="1:42" s="141" customFormat="1">
      <c r="A2809" s="134">
        <v>2800</v>
      </c>
      <c r="B2809" s="286"/>
      <c r="C2809" s="146">
        <f t="shared" si="455"/>
        <v>0</v>
      </c>
      <c r="D2809" s="146">
        <f t="shared" si="456"/>
        <v>1</v>
      </c>
      <c r="E2809" s="146">
        <f t="shared" si="457"/>
        <v>1900</v>
      </c>
      <c r="F2809" s="287"/>
      <c r="G2809" s="287"/>
      <c r="H2809" s="287"/>
      <c r="I2809" s="288"/>
      <c r="J2809" s="287"/>
      <c r="K2809" s="288"/>
      <c r="L2809" s="134"/>
      <c r="M2809" s="133"/>
      <c r="N2809" s="288"/>
      <c r="O2809" s="134"/>
      <c r="P2809" s="166"/>
      <c r="Q2809" s="289"/>
      <c r="R2809" s="165"/>
      <c r="S2809" s="290"/>
      <c r="T2809" s="290"/>
      <c r="U2809" s="290"/>
      <c r="V2809" s="290"/>
      <c r="W2809" s="166"/>
      <c r="X2809" s="135"/>
      <c r="Y2809" s="418">
        <f t="shared" si="458"/>
        <v>0</v>
      </c>
      <c r="Z2809" s="291">
        <f t="shared" si="459"/>
        <v>0</v>
      </c>
      <c r="AA2809" s="163"/>
      <c r="AB2809" s="177" t="str">
        <f t="shared" si="460"/>
        <v/>
      </c>
      <c r="AC2809" s="283" t="str">
        <f t="shared" si="461"/>
        <v/>
      </c>
      <c r="AD2809" s="283" t="str">
        <f t="shared" si="462"/>
        <v/>
      </c>
      <c r="AE2809" s="163"/>
      <c r="AF2809" s="162"/>
      <c r="AP2809" s="581"/>
    </row>
    <row r="2810" spans="1:42" s="141" customFormat="1">
      <c r="A2810" s="134">
        <v>2801</v>
      </c>
      <c r="B2810" s="286"/>
      <c r="C2810" s="146">
        <f t="shared" si="455"/>
        <v>0</v>
      </c>
      <c r="D2810" s="146">
        <f t="shared" si="456"/>
        <v>1</v>
      </c>
      <c r="E2810" s="146">
        <f t="shared" si="457"/>
        <v>1900</v>
      </c>
      <c r="F2810" s="287"/>
      <c r="G2810" s="287"/>
      <c r="H2810" s="287"/>
      <c r="I2810" s="288"/>
      <c r="J2810" s="287"/>
      <c r="K2810" s="288"/>
      <c r="L2810" s="134"/>
      <c r="M2810" s="133"/>
      <c r="N2810" s="288"/>
      <c r="O2810" s="134"/>
      <c r="P2810" s="166"/>
      <c r="Q2810" s="289"/>
      <c r="R2810" s="165"/>
      <c r="S2810" s="290"/>
      <c r="T2810" s="290"/>
      <c r="U2810" s="290"/>
      <c r="V2810" s="290"/>
      <c r="W2810" s="166"/>
      <c r="X2810" s="135"/>
      <c r="Y2810" s="418">
        <f t="shared" si="458"/>
        <v>0</v>
      </c>
      <c r="Z2810" s="291">
        <f t="shared" si="459"/>
        <v>0</v>
      </c>
      <c r="AA2810" s="163"/>
      <c r="AB2810" s="177" t="str">
        <f t="shared" si="460"/>
        <v/>
      </c>
      <c r="AC2810" s="283" t="str">
        <f t="shared" si="461"/>
        <v/>
      </c>
      <c r="AD2810" s="283" t="str">
        <f t="shared" si="462"/>
        <v/>
      </c>
      <c r="AE2810" s="163"/>
      <c r="AF2810" s="162"/>
      <c r="AP2810" s="581"/>
    </row>
    <row r="2811" spans="1:42" s="141" customFormat="1">
      <c r="A2811" s="134">
        <v>2802</v>
      </c>
      <c r="B2811" s="286"/>
      <c r="C2811" s="146">
        <f t="shared" si="455"/>
        <v>0</v>
      </c>
      <c r="D2811" s="146">
        <f t="shared" si="456"/>
        <v>1</v>
      </c>
      <c r="E2811" s="146">
        <f t="shared" si="457"/>
        <v>1900</v>
      </c>
      <c r="F2811" s="287"/>
      <c r="G2811" s="287"/>
      <c r="H2811" s="287"/>
      <c r="I2811" s="288"/>
      <c r="J2811" s="287"/>
      <c r="K2811" s="288"/>
      <c r="L2811" s="134"/>
      <c r="M2811" s="133"/>
      <c r="N2811" s="288"/>
      <c r="O2811" s="134"/>
      <c r="P2811" s="166"/>
      <c r="Q2811" s="289"/>
      <c r="R2811" s="165"/>
      <c r="S2811" s="290"/>
      <c r="T2811" s="290"/>
      <c r="U2811" s="290"/>
      <c r="V2811" s="290"/>
      <c r="W2811" s="166"/>
      <c r="X2811" s="135"/>
      <c r="Y2811" s="418">
        <f t="shared" si="458"/>
        <v>0</v>
      </c>
      <c r="Z2811" s="291">
        <f t="shared" si="459"/>
        <v>0</v>
      </c>
      <c r="AA2811" s="163"/>
      <c r="AB2811" s="177" t="str">
        <f t="shared" si="460"/>
        <v/>
      </c>
      <c r="AC2811" s="283" t="str">
        <f t="shared" si="461"/>
        <v/>
      </c>
      <c r="AD2811" s="283" t="str">
        <f t="shared" si="462"/>
        <v/>
      </c>
      <c r="AE2811" s="163"/>
      <c r="AF2811" s="162"/>
      <c r="AP2811" s="581"/>
    </row>
    <row r="2812" spans="1:42" s="141" customFormat="1">
      <c r="A2812" s="134">
        <v>2803</v>
      </c>
      <c r="B2812" s="286"/>
      <c r="C2812" s="146">
        <f t="shared" si="455"/>
        <v>0</v>
      </c>
      <c r="D2812" s="146">
        <f t="shared" si="456"/>
        <v>1</v>
      </c>
      <c r="E2812" s="146">
        <f t="shared" si="457"/>
        <v>1900</v>
      </c>
      <c r="F2812" s="287"/>
      <c r="G2812" s="287"/>
      <c r="H2812" s="287"/>
      <c r="I2812" s="288"/>
      <c r="J2812" s="287"/>
      <c r="K2812" s="288"/>
      <c r="L2812" s="134"/>
      <c r="M2812" s="133"/>
      <c r="N2812" s="288"/>
      <c r="O2812" s="134"/>
      <c r="P2812" s="166"/>
      <c r="Q2812" s="289"/>
      <c r="R2812" s="165"/>
      <c r="S2812" s="290"/>
      <c r="T2812" s="290"/>
      <c r="U2812" s="290"/>
      <c r="V2812" s="290"/>
      <c r="W2812" s="166"/>
      <c r="X2812" s="135"/>
      <c r="Y2812" s="418">
        <f t="shared" si="458"/>
        <v>0</v>
      </c>
      <c r="Z2812" s="291">
        <f t="shared" si="459"/>
        <v>0</v>
      </c>
      <c r="AA2812" s="163"/>
      <c r="AB2812" s="177" t="str">
        <f t="shared" si="460"/>
        <v/>
      </c>
      <c r="AC2812" s="283" t="str">
        <f t="shared" si="461"/>
        <v/>
      </c>
      <c r="AD2812" s="283" t="str">
        <f t="shared" si="462"/>
        <v/>
      </c>
      <c r="AE2812" s="163"/>
      <c r="AF2812" s="162"/>
      <c r="AP2812" s="581"/>
    </row>
    <row r="2813" spans="1:42" s="141" customFormat="1">
      <c r="A2813" s="134">
        <v>2804</v>
      </c>
      <c r="B2813" s="286"/>
      <c r="C2813" s="146">
        <f t="shared" si="455"/>
        <v>0</v>
      </c>
      <c r="D2813" s="146">
        <f t="shared" si="456"/>
        <v>1</v>
      </c>
      <c r="E2813" s="146">
        <f t="shared" si="457"/>
        <v>1900</v>
      </c>
      <c r="F2813" s="287"/>
      <c r="G2813" s="287"/>
      <c r="H2813" s="287"/>
      <c r="I2813" s="288"/>
      <c r="J2813" s="287"/>
      <c r="K2813" s="288"/>
      <c r="L2813" s="134"/>
      <c r="M2813" s="133"/>
      <c r="N2813" s="288"/>
      <c r="O2813" s="134"/>
      <c r="P2813" s="166"/>
      <c r="Q2813" s="289"/>
      <c r="R2813" s="165"/>
      <c r="S2813" s="290"/>
      <c r="T2813" s="290"/>
      <c r="U2813" s="290"/>
      <c r="V2813" s="290"/>
      <c r="W2813" s="166"/>
      <c r="X2813" s="135"/>
      <c r="Y2813" s="418">
        <f t="shared" si="458"/>
        <v>0</v>
      </c>
      <c r="Z2813" s="291">
        <f t="shared" si="459"/>
        <v>0</v>
      </c>
      <c r="AA2813" s="163"/>
      <c r="AB2813" s="177" t="str">
        <f t="shared" si="460"/>
        <v/>
      </c>
      <c r="AC2813" s="283" t="str">
        <f t="shared" si="461"/>
        <v/>
      </c>
      <c r="AD2813" s="283" t="str">
        <f t="shared" si="462"/>
        <v/>
      </c>
      <c r="AE2813" s="163"/>
      <c r="AF2813" s="162"/>
      <c r="AP2813" s="581"/>
    </row>
    <row r="2814" spans="1:42" s="141" customFormat="1">
      <c r="A2814" s="134">
        <v>2805</v>
      </c>
      <c r="B2814" s="286"/>
      <c r="C2814" s="146">
        <f t="shared" si="455"/>
        <v>0</v>
      </c>
      <c r="D2814" s="146">
        <f t="shared" si="456"/>
        <v>1</v>
      </c>
      <c r="E2814" s="146">
        <f t="shared" si="457"/>
        <v>1900</v>
      </c>
      <c r="F2814" s="287"/>
      <c r="G2814" s="287"/>
      <c r="H2814" s="287"/>
      <c r="I2814" s="288"/>
      <c r="J2814" s="287"/>
      <c r="K2814" s="288"/>
      <c r="L2814" s="134"/>
      <c r="M2814" s="133"/>
      <c r="N2814" s="288"/>
      <c r="O2814" s="134"/>
      <c r="P2814" s="166"/>
      <c r="Q2814" s="289"/>
      <c r="R2814" s="165"/>
      <c r="S2814" s="290"/>
      <c r="T2814" s="290"/>
      <c r="U2814" s="290"/>
      <c r="V2814" s="290"/>
      <c r="W2814" s="166"/>
      <c r="X2814" s="135"/>
      <c r="Y2814" s="418">
        <f t="shared" si="458"/>
        <v>0</v>
      </c>
      <c r="Z2814" s="291">
        <f t="shared" si="459"/>
        <v>0</v>
      </c>
      <c r="AA2814" s="163"/>
      <c r="AB2814" s="177" t="str">
        <f t="shared" si="460"/>
        <v/>
      </c>
      <c r="AC2814" s="283" t="str">
        <f t="shared" si="461"/>
        <v/>
      </c>
      <c r="AD2814" s="283" t="str">
        <f t="shared" si="462"/>
        <v/>
      </c>
      <c r="AE2814" s="163"/>
      <c r="AF2814" s="162"/>
      <c r="AP2814" s="581"/>
    </row>
    <row r="2815" spans="1:42" s="141" customFormat="1">
      <c r="A2815" s="134">
        <v>2806</v>
      </c>
      <c r="B2815" s="286"/>
      <c r="C2815" s="146">
        <f t="shared" si="455"/>
        <v>0</v>
      </c>
      <c r="D2815" s="146">
        <f t="shared" si="456"/>
        <v>1</v>
      </c>
      <c r="E2815" s="146">
        <f t="shared" si="457"/>
        <v>1900</v>
      </c>
      <c r="F2815" s="287"/>
      <c r="G2815" s="287"/>
      <c r="H2815" s="287"/>
      <c r="I2815" s="288"/>
      <c r="J2815" s="287"/>
      <c r="K2815" s="288"/>
      <c r="L2815" s="134"/>
      <c r="M2815" s="133"/>
      <c r="N2815" s="288"/>
      <c r="O2815" s="134"/>
      <c r="P2815" s="166"/>
      <c r="Q2815" s="289"/>
      <c r="R2815" s="165"/>
      <c r="S2815" s="290"/>
      <c r="T2815" s="290"/>
      <c r="U2815" s="290"/>
      <c r="V2815" s="290"/>
      <c r="W2815" s="166"/>
      <c r="X2815" s="135"/>
      <c r="Y2815" s="418">
        <f t="shared" si="458"/>
        <v>0</v>
      </c>
      <c r="Z2815" s="291">
        <f t="shared" si="459"/>
        <v>0</v>
      </c>
      <c r="AA2815" s="163"/>
      <c r="AB2815" s="177" t="str">
        <f t="shared" si="460"/>
        <v/>
      </c>
      <c r="AC2815" s="283" t="str">
        <f t="shared" si="461"/>
        <v/>
      </c>
      <c r="AD2815" s="283" t="str">
        <f t="shared" si="462"/>
        <v/>
      </c>
      <c r="AE2815" s="163"/>
      <c r="AF2815" s="162"/>
      <c r="AP2815" s="581"/>
    </row>
    <row r="2816" spans="1:42" s="141" customFormat="1">
      <c r="A2816" s="134">
        <v>2807</v>
      </c>
      <c r="B2816" s="286"/>
      <c r="C2816" s="146">
        <f t="shared" si="455"/>
        <v>0</v>
      </c>
      <c r="D2816" s="146">
        <f t="shared" si="456"/>
        <v>1</v>
      </c>
      <c r="E2816" s="146">
        <f t="shared" si="457"/>
        <v>1900</v>
      </c>
      <c r="F2816" s="287"/>
      <c r="G2816" s="287"/>
      <c r="H2816" s="287"/>
      <c r="I2816" s="288"/>
      <c r="J2816" s="287"/>
      <c r="K2816" s="288"/>
      <c r="L2816" s="134"/>
      <c r="M2816" s="133"/>
      <c r="N2816" s="288"/>
      <c r="O2816" s="134"/>
      <c r="P2816" s="166"/>
      <c r="Q2816" s="289"/>
      <c r="R2816" s="165"/>
      <c r="S2816" s="290"/>
      <c r="T2816" s="290"/>
      <c r="U2816" s="290"/>
      <c r="V2816" s="290"/>
      <c r="W2816" s="166"/>
      <c r="X2816" s="135"/>
      <c r="Y2816" s="418">
        <f t="shared" si="458"/>
        <v>0</v>
      </c>
      <c r="Z2816" s="291">
        <f t="shared" si="459"/>
        <v>0</v>
      </c>
      <c r="AA2816" s="163"/>
      <c r="AB2816" s="177" t="str">
        <f t="shared" si="460"/>
        <v/>
      </c>
      <c r="AC2816" s="283" t="str">
        <f t="shared" si="461"/>
        <v/>
      </c>
      <c r="AD2816" s="283" t="str">
        <f t="shared" si="462"/>
        <v/>
      </c>
      <c r="AE2816" s="163"/>
      <c r="AF2816" s="162"/>
      <c r="AP2816" s="581"/>
    </row>
    <row r="2817" spans="1:42" s="141" customFormat="1">
      <c r="A2817" s="134">
        <v>2808</v>
      </c>
      <c r="B2817" s="286"/>
      <c r="C2817" s="146">
        <f t="shared" si="455"/>
        <v>0</v>
      </c>
      <c r="D2817" s="146">
        <f t="shared" si="456"/>
        <v>1</v>
      </c>
      <c r="E2817" s="146">
        <f t="shared" si="457"/>
        <v>1900</v>
      </c>
      <c r="F2817" s="287"/>
      <c r="G2817" s="287"/>
      <c r="H2817" s="287"/>
      <c r="I2817" s="288"/>
      <c r="J2817" s="287"/>
      <c r="K2817" s="288"/>
      <c r="L2817" s="134"/>
      <c r="M2817" s="133"/>
      <c r="N2817" s="288"/>
      <c r="O2817" s="134"/>
      <c r="P2817" s="166"/>
      <c r="Q2817" s="289"/>
      <c r="R2817" s="165"/>
      <c r="S2817" s="290"/>
      <c r="T2817" s="290"/>
      <c r="U2817" s="290"/>
      <c r="V2817" s="290"/>
      <c r="W2817" s="166"/>
      <c r="X2817" s="135"/>
      <c r="Y2817" s="418">
        <f t="shared" si="458"/>
        <v>0</v>
      </c>
      <c r="Z2817" s="291">
        <f t="shared" si="459"/>
        <v>0</v>
      </c>
      <c r="AA2817" s="163"/>
      <c r="AB2817" s="177" t="str">
        <f t="shared" si="460"/>
        <v/>
      </c>
      <c r="AC2817" s="283" t="str">
        <f t="shared" si="461"/>
        <v/>
      </c>
      <c r="AD2817" s="283" t="str">
        <f t="shared" si="462"/>
        <v/>
      </c>
      <c r="AE2817" s="163"/>
      <c r="AF2817" s="162"/>
      <c r="AP2817" s="581"/>
    </row>
    <row r="2818" spans="1:42" s="141" customFormat="1">
      <c r="A2818" s="134">
        <v>2809</v>
      </c>
      <c r="B2818" s="286"/>
      <c r="C2818" s="146">
        <f t="shared" si="455"/>
        <v>0</v>
      </c>
      <c r="D2818" s="146">
        <f t="shared" si="456"/>
        <v>1</v>
      </c>
      <c r="E2818" s="146">
        <f t="shared" si="457"/>
        <v>1900</v>
      </c>
      <c r="F2818" s="287"/>
      <c r="G2818" s="287"/>
      <c r="H2818" s="287"/>
      <c r="I2818" s="288"/>
      <c r="J2818" s="287"/>
      <c r="K2818" s="288"/>
      <c r="L2818" s="134"/>
      <c r="M2818" s="133"/>
      <c r="N2818" s="288"/>
      <c r="O2818" s="134"/>
      <c r="P2818" s="166"/>
      <c r="Q2818" s="289"/>
      <c r="R2818" s="165"/>
      <c r="S2818" s="290"/>
      <c r="T2818" s="290"/>
      <c r="U2818" s="290"/>
      <c r="V2818" s="290"/>
      <c r="W2818" s="166"/>
      <c r="X2818" s="135"/>
      <c r="Y2818" s="418">
        <f t="shared" si="458"/>
        <v>0</v>
      </c>
      <c r="Z2818" s="291">
        <f t="shared" si="459"/>
        <v>0</v>
      </c>
      <c r="AA2818" s="163"/>
      <c r="AB2818" s="177" t="str">
        <f t="shared" si="460"/>
        <v/>
      </c>
      <c r="AC2818" s="283" t="str">
        <f t="shared" si="461"/>
        <v/>
      </c>
      <c r="AD2818" s="283" t="str">
        <f t="shared" si="462"/>
        <v/>
      </c>
      <c r="AE2818" s="163"/>
      <c r="AF2818" s="162"/>
      <c r="AP2818" s="581"/>
    </row>
    <row r="2819" spans="1:42" s="141" customFormat="1">
      <c r="A2819" s="134">
        <v>2810</v>
      </c>
      <c r="B2819" s="286"/>
      <c r="C2819" s="146">
        <f t="shared" si="455"/>
        <v>0</v>
      </c>
      <c r="D2819" s="146">
        <f t="shared" si="456"/>
        <v>1</v>
      </c>
      <c r="E2819" s="146">
        <f t="shared" si="457"/>
        <v>1900</v>
      </c>
      <c r="F2819" s="287"/>
      <c r="G2819" s="287"/>
      <c r="H2819" s="287"/>
      <c r="I2819" s="288"/>
      <c r="J2819" s="287"/>
      <c r="K2819" s="288"/>
      <c r="L2819" s="134"/>
      <c r="M2819" s="133"/>
      <c r="N2819" s="288"/>
      <c r="O2819" s="134"/>
      <c r="P2819" s="166"/>
      <c r="Q2819" s="289"/>
      <c r="R2819" s="165"/>
      <c r="S2819" s="290"/>
      <c r="T2819" s="290"/>
      <c r="U2819" s="290"/>
      <c r="V2819" s="290"/>
      <c r="W2819" s="166"/>
      <c r="X2819" s="135"/>
      <c r="Y2819" s="418">
        <f t="shared" si="458"/>
        <v>0</v>
      </c>
      <c r="Z2819" s="291">
        <f t="shared" si="459"/>
        <v>0</v>
      </c>
      <c r="AA2819" s="163"/>
      <c r="AB2819" s="177" t="str">
        <f t="shared" si="460"/>
        <v/>
      </c>
      <c r="AC2819" s="283" t="str">
        <f t="shared" si="461"/>
        <v/>
      </c>
      <c r="AD2819" s="283" t="str">
        <f t="shared" si="462"/>
        <v/>
      </c>
      <c r="AE2819" s="163"/>
      <c r="AF2819" s="162"/>
      <c r="AP2819" s="581"/>
    </row>
    <row r="2820" spans="1:42" s="141" customFormat="1">
      <c r="A2820" s="134">
        <v>2811</v>
      </c>
      <c r="B2820" s="286"/>
      <c r="C2820" s="146">
        <f t="shared" si="455"/>
        <v>0</v>
      </c>
      <c r="D2820" s="146">
        <f t="shared" si="456"/>
        <v>1</v>
      </c>
      <c r="E2820" s="146">
        <f t="shared" si="457"/>
        <v>1900</v>
      </c>
      <c r="F2820" s="287"/>
      <c r="G2820" s="287"/>
      <c r="H2820" s="287"/>
      <c r="I2820" s="288"/>
      <c r="J2820" s="287"/>
      <c r="K2820" s="288"/>
      <c r="L2820" s="134"/>
      <c r="M2820" s="133"/>
      <c r="N2820" s="288"/>
      <c r="O2820" s="134"/>
      <c r="P2820" s="166"/>
      <c r="Q2820" s="289"/>
      <c r="R2820" s="165"/>
      <c r="S2820" s="290"/>
      <c r="T2820" s="290"/>
      <c r="U2820" s="290"/>
      <c r="V2820" s="290"/>
      <c r="W2820" s="166"/>
      <c r="X2820" s="135"/>
      <c r="Y2820" s="418">
        <f t="shared" si="458"/>
        <v>0</v>
      </c>
      <c r="Z2820" s="291">
        <f t="shared" si="459"/>
        <v>0</v>
      </c>
      <c r="AA2820" s="163"/>
      <c r="AB2820" s="177" t="str">
        <f t="shared" si="460"/>
        <v/>
      </c>
      <c r="AC2820" s="283" t="str">
        <f t="shared" si="461"/>
        <v/>
      </c>
      <c r="AD2820" s="283" t="str">
        <f t="shared" si="462"/>
        <v/>
      </c>
      <c r="AE2820" s="163"/>
      <c r="AF2820" s="162"/>
      <c r="AP2820" s="581"/>
    </row>
    <row r="2821" spans="1:42" s="141" customFormat="1">
      <c r="A2821" s="134">
        <v>2812</v>
      </c>
      <c r="B2821" s="286"/>
      <c r="C2821" s="146">
        <f t="shared" si="455"/>
        <v>0</v>
      </c>
      <c r="D2821" s="146">
        <f t="shared" si="456"/>
        <v>1</v>
      </c>
      <c r="E2821" s="146">
        <f t="shared" si="457"/>
        <v>1900</v>
      </c>
      <c r="F2821" s="287"/>
      <c r="G2821" s="287"/>
      <c r="H2821" s="287"/>
      <c r="I2821" s="288"/>
      <c r="J2821" s="287"/>
      <c r="K2821" s="288"/>
      <c r="L2821" s="134"/>
      <c r="M2821" s="133"/>
      <c r="N2821" s="288"/>
      <c r="O2821" s="134"/>
      <c r="P2821" s="166"/>
      <c r="Q2821" s="289"/>
      <c r="R2821" s="165"/>
      <c r="S2821" s="290"/>
      <c r="T2821" s="290"/>
      <c r="U2821" s="290"/>
      <c r="V2821" s="290"/>
      <c r="W2821" s="166"/>
      <c r="X2821" s="135"/>
      <c r="Y2821" s="418">
        <f t="shared" si="458"/>
        <v>0</v>
      </c>
      <c r="Z2821" s="291">
        <f t="shared" si="459"/>
        <v>0</v>
      </c>
      <c r="AA2821" s="163"/>
      <c r="AB2821" s="177" t="str">
        <f t="shared" si="460"/>
        <v/>
      </c>
      <c r="AC2821" s="283" t="str">
        <f t="shared" si="461"/>
        <v/>
      </c>
      <c r="AD2821" s="283" t="str">
        <f t="shared" si="462"/>
        <v/>
      </c>
      <c r="AE2821" s="163"/>
      <c r="AF2821" s="162"/>
      <c r="AP2821" s="581"/>
    </row>
    <row r="2822" spans="1:42" s="141" customFormat="1">
      <c r="A2822" s="134">
        <v>2813</v>
      </c>
      <c r="B2822" s="286"/>
      <c r="C2822" s="146">
        <f t="shared" si="455"/>
        <v>0</v>
      </c>
      <c r="D2822" s="146">
        <f t="shared" si="456"/>
        <v>1</v>
      </c>
      <c r="E2822" s="146">
        <f t="shared" si="457"/>
        <v>1900</v>
      </c>
      <c r="F2822" s="287"/>
      <c r="G2822" s="287"/>
      <c r="H2822" s="287"/>
      <c r="I2822" s="288"/>
      <c r="J2822" s="287"/>
      <c r="K2822" s="288"/>
      <c r="L2822" s="134"/>
      <c r="M2822" s="133"/>
      <c r="N2822" s="288"/>
      <c r="O2822" s="134"/>
      <c r="P2822" s="166"/>
      <c r="Q2822" s="289"/>
      <c r="R2822" s="165"/>
      <c r="S2822" s="290"/>
      <c r="T2822" s="290"/>
      <c r="U2822" s="290"/>
      <c r="V2822" s="290"/>
      <c r="W2822" s="166"/>
      <c r="X2822" s="135"/>
      <c r="Y2822" s="418">
        <f t="shared" si="458"/>
        <v>0</v>
      </c>
      <c r="Z2822" s="291">
        <f t="shared" si="459"/>
        <v>0</v>
      </c>
      <c r="AA2822" s="163"/>
      <c r="AB2822" s="177" t="str">
        <f t="shared" si="460"/>
        <v/>
      </c>
      <c r="AC2822" s="283" t="str">
        <f t="shared" si="461"/>
        <v/>
      </c>
      <c r="AD2822" s="283" t="str">
        <f t="shared" si="462"/>
        <v/>
      </c>
      <c r="AE2822" s="163"/>
      <c r="AF2822" s="162"/>
      <c r="AP2822" s="581"/>
    </row>
    <row r="2823" spans="1:42" s="141" customFormat="1">
      <c r="A2823" s="134">
        <v>2814</v>
      </c>
      <c r="B2823" s="286"/>
      <c r="C2823" s="146">
        <f t="shared" si="455"/>
        <v>0</v>
      </c>
      <c r="D2823" s="146">
        <f t="shared" si="456"/>
        <v>1</v>
      </c>
      <c r="E2823" s="146">
        <f t="shared" si="457"/>
        <v>1900</v>
      </c>
      <c r="F2823" s="287"/>
      <c r="G2823" s="287"/>
      <c r="H2823" s="287"/>
      <c r="I2823" s="288"/>
      <c r="J2823" s="287"/>
      <c r="K2823" s="288"/>
      <c r="L2823" s="134"/>
      <c r="M2823" s="133"/>
      <c r="N2823" s="288"/>
      <c r="O2823" s="134"/>
      <c r="P2823" s="166"/>
      <c r="Q2823" s="289"/>
      <c r="R2823" s="165"/>
      <c r="S2823" s="290"/>
      <c r="T2823" s="290"/>
      <c r="U2823" s="290"/>
      <c r="V2823" s="290"/>
      <c r="W2823" s="166"/>
      <c r="X2823" s="135"/>
      <c r="Y2823" s="418">
        <f t="shared" si="458"/>
        <v>0</v>
      </c>
      <c r="Z2823" s="291">
        <f t="shared" si="459"/>
        <v>0</v>
      </c>
      <c r="AA2823" s="163"/>
      <c r="AB2823" s="177" t="str">
        <f t="shared" si="460"/>
        <v/>
      </c>
      <c r="AC2823" s="283" t="str">
        <f t="shared" si="461"/>
        <v/>
      </c>
      <c r="AD2823" s="283" t="str">
        <f t="shared" si="462"/>
        <v/>
      </c>
      <c r="AE2823" s="163"/>
      <c r="AF2823" s="162"/>
      <c r="AP2823" s="581"/>
    </row>
    <row r="2824" spans="1:42" s="141" customFormat="1">
      <c r="A2824" s="134">
        <v>2815</v>
      </c>
      <c r="B2824" s="286"/>
      <c r="C2824" s="146">
        <f t="shared" si="455"/>
        <v>0</v>
      </c>
      <c r="D2824" s="146">
        <f t="shared" si="456"/>
        <v>1</v>
      </c>
      <c r="E2824" s="146">
        <f t="shared" si="457"/>
        <v>1900</v>
      </c>
      <c r="F2824" s="287"/>
      <c r="G2824" s="287"/>
      <c r="H2824" s="287"/>
      <c r="I2824" s="288"/>
      <c r="J2824" s="287"/>
      <c r="K2824" s="288"/>
      <c r="L2824" s="134"/>
      <c r="M2824" s="133"/>
      <c r="N2824" s="288"/>
      <c r="O2824" s="134"/>
      <c r="P2824" s="166"/>
      <c r="Q2824" s="289"/>
      <c r="R2824" s="165"/>
      <c r="S2824" s="290"/>
      <c r="T2824" s="290"/>
      <c r="U2824" s="290"/>
      <c r="V2824" s="290"/>
      <c r="W2824" s="166"/>
      <c r="X2824" s="135"/>
      <c r="Y2824" s="418">
        <f t="shared" si="458"/>
        <v>0</v>
      </c>
      <c r="Z2824" s="291">
        <f t="shared" si="459"/>
        <v>0</v>
      </c>
      <c r="AA2824" s="163"/>
      <c r="AB2824" s="177" t="str">
        <f t="shared" si="460"/>
        <v/>
      </c>
      <c r="AC2824" s="283" t="str">
        <f t="shared" si="461"/>
        <v/>
      </c>
      <c r="AD2824" s="283" t="str">
        <f t="shared" si="462"/>
        <v/>
      </c>
      <c r="AE2824" s="163"/>
      <c r="AF2824" s="162"/>
      <c r="AP2824" s="581"/>
    </row>
    <row r="2825" spans="1:42" s="141" customFormat="1">
      <c r="A2825" s="134">
        <v>2816</v>
      </c>
      <c r="B2825" s="286"/>
      <c r="C2825" s="146">
        <f t="shared" si="455"/>
        <v>0</v>
      </c>
      <c r="D2825" s="146">
        <f t="shared" si="456"/>
        <v>1</v>
      </c>
      <c r="E2825" s="146">
        <f t="shared" si="457"/>
        <v>1900</v>
      </c>
      <c r="F2825" s="287"/>
      <c r="G2825" s="287"/>
      <c r="H2825" s="287"/>
      <c r="I2825" s="288"/>
      <c r="J2825" s="287"/>
      <c r="K2825" s="288"/>
      <c r="L2825" s="134"/>
      <c r="M2825" s="133"/>
      <c r="N2825" s="288"/>
      <c r="O2825" s="134"/>
      <c r="P2825" s="166"/>
      <c r="Q2825" s="289"/>
      <c r="R2825" s="165"/>
      <c r="S2825" s="290"/>
      <c r="T2825" s="290"/>
      <c r="U2825" s="290"/>
      <c r="V2825" s="290"/>
      <c r="W2825" s="166"/>
      <c r="X2825" s="135"/>
      <c r="Y2825" s="418">
        <f t="shared" si="458"/>
        <v>0</v>
      </c>
      <c r="Z2825" s="291">
        <f t="shared" si="459"/>
        <v>0</v>
      </c>
      <c r="AA2825" s="163"/>
      <c r="AB2825" s="177" t="str">
        <f t="shared" si="460"/>
        <v/>
      </c>
      <c r="AC2825" s="283" t="str">
        <f t="shared" si="461"/>
        <v/>
      </c>
      <c r="AD2825" s="283" t="str">
        <f t="shared" si="462"/>
        <v/>
      </c>
      <c r="AE2825" s="163"/>
      <c r="AF2825" s="162"/>
      <c r="AP2825" s="581"/>
    </row>
    <row r="2826" spans="1:42" s="141" customFormat="1">
      <c r="A2826" s="134">
        <v>2817</v>
      </c>
      <c r="B2826" s="286"/>
      <c r="C2826" s="146">
        <f t="shared" si="455"/>
        <v>0</v>
      </c>
      <c r="D2826" s="146">
        <f t="shared" si="456"/>
        <v>1</v>
      </c>
      <c r="E2826" s="146">
        <f t="shared" si="457"/>
        <v>1900</v>
      </c>
      <c r="F2826" s="287"/>
      <c r="G2826" s="287"/>
      <c r="H2826" s="287"/>
      <c r="I2826" s="288"/>
      <c r="J2826" s="287"/>
      <c r="K2826" s="288"/>
      <c r="L2826" s="134"/>
      <c r="M2826" s="133"/>
      <c r="N2826" s="288"/>
      <c r="O2826" s="134"/>
      <c r="P2826" s="166"/>
      <c r="Q2826" s="289"/>
      <c r="R2826" s="165"/>
      <c r="S2826" s="290"/>
      <c r="T2826" s="290"/>
      <c r="U2826" s="290"/>
      <c r="V2826" s="290"/>
      <c r="W2826" s="166"/>
      <c r="X2826" s="135"/>
      <c r="Y2826" s="418">
        <f t="shared" si="458"/>
        <v>0</v>
      </c>
      <c r="Z2826" s="291">
        <f t="shared" si="459"/>
        <v>0</v>
      </c>
      <c r="AA2826" s="163"/>
      <c r="AB2826" s="177" t="str">
        <f t="shared" si="460"/>
        <v/>
      </c>
      <c r="AC2826" s="283" t="str">
        <f t="shared" si="461"/>
        <v/>
      </c>
      <c r="AD2826" s="283" t="str">
        <f t="shared" si="462"/>
        <v/>
      </c>
      <c r="AE2826" s="163"/>
      <c r="AF2826" s="162"/>
      <c r="AP2826" s="581"/>
    </row>
    <row r="2827" spans="1:42" s="141" customFormat="1">
      <c r="A2827" s="134">
        <v>2818</v>
      </c>
      <c r="B2827" s="286"/>
      <c r="C2827" s="146">
        <f t="shared" ref="C2827:C2890" si="463">DAY(B2827)</f>
        <v>0</v>
      </c>
      <c r="D2827" s="146">
        <f t="shared" ref="D2827:D2890" si="464">MONTH(B2827)</f>
        <v>1</v>
      </c>
      <c r="E2827" s="146">
        <f t="shared" ref="E2827:E2890" si="465">YEAR(B2827)</f>
        <v>1900</v>
      </c>
      <c r="F2827" s="287"/>
      <c r="G2827" s="287"/>
      <c r="H2827" s="287"/>
      <c r="I2827" s="288"/>
      <c r="J2827" s="287"/>
      <c r="K2827" s="288"/>
      <c r="L2827" s="134"/>
      <c r="M2827" s="133"/>
      <c r="N2827" s="288"/>
      <c r="O2827" s="134"/>
      <c r="P2827" s="166"/>
      <c r="Q2827" s="289"/>
      <c r="R2827" s="165"/>
      <c r="S2827" s="290"/>
      <c r="T2827" s="290"/>
      <c r="U2827" s="290"/>
      <c r="V2827" s="290"/>
      <c r="W2827" s="166"/>
      <c r="X2827" s="135"/>
      <c r="Y2827" s="418">
        <f t="shared" ref="Y2827:Y2890" si="466">X2827*U2827</f>
        <v>0</v>
      </c>
      <c r="Z2827" s="291">
        <f t="shared" ref="Z2827:Z2890" si="467">Y2827*1.1</f>
        <v>0</v>
      </c>
      <c r="AA2827" s="163"/>
      <c r="AB2827" s="177" t="str">
        <f t="shared" ref="AB2827:AB2890" si="468">IF(S2827="","",IF(S2827-U2827=0,"Full","No"))</f>
        <v/>
      </c>
      <c r="AC2827" s="283" t="str">
        <f t="shared" ref="AC2827:AC2890" si="469">IF(AND(S2827&gt;U2827,V2827=0),"Lost",IF(AND(S2827&gt;U2827,V2827&lt;(S2827-U2827)),"Lost",""))</f>
        <v/>
      </c>
      <c r="AD2827" s="283" t="str">
        <f t="shared" ref="AD2827:AD2890" si="470">IF(AND(S2827&gt;U2827,V2827=0),S2827-U2827,IF(AND(S2827&gt;U2827,V2827&lt;(S2827-U2827)),S2827-(U2827+V2827),""))</f>
        <v/>
      </c>
      <c r="AE2827" s="163"/>
      <c r="AF2827" s="162"/>
      <c r="AP2827" s="581"/>
    </row>
    <row r="2828" spans="1:42" s="141" customFormat="1">
      <c r="A2828" s="134">
        <v>2819</v>
      </c>
      <c r="B2828" s="286"/>
      <c r="C2828" s="146">
        <f t="shared" si="463"/>
        <v>0</v>
      </c>
      <c r="D2828" s="146">
        <f t="shared" si="464"/>
        <v>1</v>
      </c>
      <c r="E2828" s="146">
        <f t="shared" si="465"/>
        <v>1900</v>
      </c>
      <c r="F2828" s="287"/>
      <c r="G2828" s="287"/>
      <c r="H2828" s="287"/>
      <c r="I2828" s="288"/>
      <c r="J2828" s="287"/>
      <c r="K2828" s="288"/>
      <c r="L2828" s="134"/>
      <c r="M2828" s="133"/>
      <c r="N2828" s="288"/>
      <c r="O2828" s="134"/>
      <c r="P2828" s="166"/>
      <c r="Q2828" s="289"/>
      <c r="R2828" s="165"/>
      <c r="S2828" s="290"/>
      <c r="T2828" s="290"/>
      <c r="U2828" s="290"/>
      <c r="V2828" s="290"/>
      <c r="W2828" s="166"/>
      <c r="X2828" s="135"/>
      <c r="Y2828" s="418">
        <f t="shared" si="466"/>
        <v>0</v>
      </c>
      <c r="Z2828" s="291">
        <f t="shared" si="467"/>
        <v>0</v>
      </c>
      <c r="AA2828" s="163"/>
      <c r="AB2828" s="177" t="str">
        <f t="shared" si="468"/>
        <v/>
      </c>
      <c r="AC2828" s="283" t="str">
        <f t="shared" si="469"/>
        <v/>
      </c>
      <c r="AD2828" s="283" t="str">
        <f t="shared" si="470"/>
        <v/>
      </c>
      <c r="AE2828" s="163"/>
      <c r="AF2828" s="162"/>
      <c r="AP2828" s="581"/>
    </row>
    <row r="2829" spans="1:42" s="141" customFormat="1">
      <c r="A2829" s="134">
        <v>2820</v>
      </c>
      <c r="B2829" s="286"/>
      <c r="C2829" s="146">
        <f t="shared" si="463"/>
        <v>0</v>
      </c>
      <c r="D2829" s="146">
        <f t="shared" si="464"/>
        <v>1</v>
      </c>
      <c r="E2829" s="146">
        <f t="shared" si="465"/>
        <v>1900</v>
      </c>
      <c r="F2829" s="287"/>
      <c r="G2829" s="287"/>
      <c r="H2829" s="287"/>
      <c r="I2829" s="288"/>
      <c r="J2829" s="287"/>
      <c r="K2829" s="288"/>
      <c r="L2829" s="134"/>
      <c r="M2829" s="133"/>
      <c r="N2829" s="288"/>
      <c r="O2829" s="134"/>
      <c r="P2829" s="166"/>
      <c r="Q2829" s="289"/>
      <c r="R2829" s="165"/>
      <c r="S2829" s="290"/>
      <c r="T2829" s="290"/>
      <c r="U2829" s="290"/>
      <c r="V2829" s="290"/>
      <c r="W2829" s="166"/>
      <c r="X2829" s="135"/>
      <c r="Y2829" s="418">
        <f t="shared" si="466"/>
        <v>0</v>
      </c>
      <c r="Z2829" s="291">
        <f t="shared" si="467"/>
        <v>0</v>
      </c>
      <c r="AA2829" s="163"/>
      <c r="AB2829" s="177" t="str">
        <f t="shared" si="468"/>
        <v/>
      </c>
      <c r="AC2829" s="283" t="str">
        <f t="shared" si="469"/>
        <v/>
      </c>
      <c r="AD2829" s="283" t="str">
        <f t="shared" si="470"/>
        <v/>
      </c>
      <c r="AE2829" s="163"/>
      <c r="AF2829" s="162"/>
      <c r="AP2829" s="581"/>
    </row>
    <row r="2830" spans="1:42" s="141" customFormat="1">
      <c r="A2830" s="134">
        <v>2821</v>
      </c>
      <c r="B2830" s="286"/>
      <c r="C2830" s="146">
        <f t="shared" si="463"/>
        <v>0</v>
      </c>
      <c r="D2830" s="146">
        <f t="shared" si="464"/>
        <v>1</v>
      </c>
      <c r="E2830" s="146">
        <f t="shared" si="465"/>
        <v>1900</v>
      </c>
      <c r="F2830" s="287"/>
      <c r="G2830" s="287"/>
      <c r="H2830" s="287"/>
      <c r="I2830" s="288"/>
      <c r="J2830" s="287"/>
      <c r="K2830" s="288"/>
      <c r="L2830" s="134"/>
      <c r="M2830" s="133"/>
      <c r="N2830" s="288"/>
      <c r="O2830" s="134"/>
      <c r="P2830" s="166"/>
      <c r="Q2830" s="289"/>
      <c r="R2830" s="165"/>
      <c r="S2830" s="290"/>
      <c r="T2830" s="290"/>
      <c r="U2830" s="290"/>
      <c r="V2830" s="290"/>
      <c r="W2830" s="166"/>
      <c r="X2830" s="135"/>
      <c r="Y2830" s="418">
        <f t="shared" si="466"/>
        <v>0</v>
      </c>
      <c r="Z2830" s="291">
        <f t="shared" si="467"/>
        <v>0</v>
      </c>
      <c r="AA2830" s="163"/>
      <c r="AB2830" s="177" t="str">
        <f t="shared" si="468"/>
        <v/>
      </c>
      <c r="AC2830" s="283" t="str">
        <f t="shared" si="469"/>
        <v/>
      </c>
      <c r="AD2830" s="283" t="str">
        <f t="shared" si="470"/>
        <v/>
      </c>
      <c r="AE2830" s="163"/>
      <c r="AF2830" s="162"/>
      <c r="AP2830" s="581"/>
    </row>
    <row r="2831" spans="1:42" s="141" customFormat="1">
      <c r="A2831" s="134">
        <v>2822</v>
      </c>
      <c r="B2831" s="286"/>
      <c r="C2831" s="146">
        <f t="shared" si="463"/>
        <v>0</v>
      </c>
      <c r="D2831" s="146">
        <f t="shared" si="464"/>
        <v>1</v>
      </c>
      <c r="E2831" s="146">
        <f t="shared" si="465"/>
        <v>1900</v>
      </c>
      <c r="F2831" s="287"/>
      <c r="G2831" s="287"/>
      <c r="H2831" s="287"/>
      <c r="I2831" s="288"/>
      <c r="J2831" s="287"/>
      <c r="K2831" s="288"/>
      <c r="L2831" s="134"/>
      <c r="M2831" s="133"/>
      <c r="N2831" s="288"/>
      <c r="O2831" s="134"/>
      <c r="P2831" s="166"/>
      <c r="Q2831" s="289"/>
      <c r="R2831" s="165"/>
      <c r="S2831" s="290"/>
      <c r="T2831" s="290"/>
      <c r="U2831" s="290"/>
      <c r="V2831" s="290"/>
      <c r="W2831" s="166"/>
      <c r="X2831" s="135"/>
      <c r="Y2831" s="418">
        <f t="shared" si="466"/>
        <v>0</v>
      </c>
      <c r="Z2831" s="291">
        <f t="shared" si="467"/>
        <v>0</v>
      </c>
      <c r="AA2831" s="163"/>
      <c r="AB2831" s="177" t="str">
        <f t="shared" si="468"/>
        <v/>
      </c>
      <c r="AC2831" s="283" t="str">
        <f t="shared" si="469"/>
        <v/>
      </c>
      <c r="AD2831" s="283" t="str">
        <f t="shared" si="470"/>
        <v/>
      </c>
      <c r="AE2831" s="163"/>
      <c r="AF2831" s="162"/>
      <c r="AP2831" s="581"/>
    </row>
    <row r="2832" spans="1:42" s="141" customFormat="1">
      <c r="A2832" s="134">
        <v>2823</v>
      </c>
      <c r="B2832" s="286"/>
      <c r="C2832" s="146">
        <f t="shared" si="463"/>
        <v>0</v>
      </c>
      <c r="D2832" s="146">
        <f t="shared" si="464"/>
        <v>1</v>
      </c>
      <c r="E2832" s="146">
        <f t="shared" si="465"/>
        <v>1900</v>
      </c>
      <c r="F2832" s="287"/>
      <c r="G2832" s="287"/>
      <c r="H2832" s="287"/>
      <c r="I2832" s="288"/>
      <c r="J2832" s="287"/>
      <c r="K2832" s="288"/>
      <c r="L2832" s="134"/>
      <c r="M2832" s="133"/>
      <c r="N2832" s="288"/>
      <c r="O2832" s="134"/>
      <c r="P2832" s="166"/>
      <c r="Q2832" s="289"/>
      <c r="R2832" s="165"/>
      <c r="S2832" s="290"/>
      <c r="T2832" s="290"/>
      <c r="U2832" s="290"/>
      <c r="V2832" s="290"/>
      <c r="W2832" s="166"/>
      <c r="X2832" s="135"/>
      <c r="Y2832" s="418">
        <f t="shared" si="466"/>
        <v>0</v>
      </c>
      <c r="Z2832" s="291">
        <f t="shared" si="467"/>
        <v>0</v>
      </c>
      <c r="AA2832" s="163"/>
      <c r="AB2832" s="177" t="str">
        <f t="shared" si="468"/>
        <v/>
      </c>
      <c r="AC2832" s="283" t="str">
        <f t="shared" si="469"/>
        <v/>
      </c>
      <c r="AD2832" s="283" t="str">
        <f t="shared" si="470"/>
        <v/>
      </c>
      <c r="AE2832" s="163"/>
      <c r="AF2832" s="162"/>
      <c r="AP2832" s="581"/>
    </row>
    <row r="2833" spans="1:42" s="141" customFormat="1">
      <c r="A2833" s="134">
        <v>2824</v>
      </c>
      <c r="B2833" s="286"/>
      <c r="C2833" s="146">
        <f t="shared" si="463"/>
        <v>0</v>
      </c>
      <c r="D2833" s="146">
        <f t="shared" si="464"/>
        <v>1</v>
      </c>
      <c r="E2833" s="146">
        <f t="shared" si="465"/>
        <v>1900</v>
      </c>
      <c r="F2833" s="287"/>
      <c r="G2833" s="287"/>
      <c r="H2833" s="287"/>
      <c r="I2833" s="288"/>
      <c r="J2833" s="287"/>
      <c r="K2833" s="288"/>
      <c r="L2833" s="134"/>
      <c r="M2833" s="133"/>
      <c r="N2833" s="288"/>
      <c r="O2833" s="134"/>
      <c r="P2833" s="166"/>
      <c r="Q2833" s="289"/>
      <c r="R2833" s="165"/>
      <c r="S2833" s="290"/>
      <c r="T2833" s="290"/>
      <c r="U2833" s="290"/>
      <c r="V2833" s="290"/>
      <c r="W2833" s="166"/>
      <c r="X2833" s="135"/>
      <c r="Y2833" s="418">
        <f t="shared" si="466"/>
        <v>0</v>
      </c>
      <c r="Z2833" s="291">
        <f t="shared" si="467"/>
        <v>0</v>
      </c>
      <c r="AA2833" s="163"/>
      <c r="AB2833" s="177" t="str">
        <f t="shared" si="468"/>
        <v/>
      </c>
      <c r="AC2833" s="283" t="str">
        <f t="shared" si="469"/>
        <v/>
      </c>
      <c r="AD2833" s="283" t="str">
        <f t="shared" si="470"/>
        <v/>
      </c>
      <c r="AE2833" s="163"/>
      <c r="AF2833" s="162"/>
      <c r="AP2833" s="581"/>
    </row>
    <row r="2834" spans="1:42" s="141" customFormat="1">
      <c r="A2834" s="134">
        <v>2825</v>
      </c>
      <c r="B2834" s="286"/>
      <c r="C2834" s="146">
        <f t="shared" si="463"/>
        <v>0</v>
      </c>
      <c r="D2834" s="146">
        <f t="shared" si="464"/>
        <v>1</v>
      </c>
      <c r="E2834" s="146">
        <f t="shared" si="465"/>
        <v>1900</v>
      </c>
      <c r="F2834" s="287"/>
      <c r="G2834" s="287"/>
      <c r="H2834" s="287"/>
      <c r="I2834" s="288"/>
      <c r="J2834" s="287"/>
      <c r="K2834" s="288"/>
      <c r="L2834" s="134"/>
      <c r="M2834" s="133"/>
      <c r="N2834" s="288"/>
      <c r="O2834" s="134"/>
      <c r="P2834" s="166"/>
      <c r="Q2834" s="289"/>
      <c r="R2834" s="165"/>
      <c r="S2834" s="290"/>
      <c r="T2834" s="290"/>
      <c r="U2834" s="290"/>
      <c r="V2834" s="290"/>
      <c r="W2834" s="166"/>
      <c r="X2834" s="135"/>
      <c r="Y2834" s="418">
        <f t="shared" si="466"/>
        <v>0</v>
      </c>
      <c r="Z2834" s="291">
        <f t="shared" si="467"/>
        <v>0</v>
      </c>
      <c r="AA2834" s="163"/>
      <c r="AB2834" s="177" t="str">
        <f t="shared" si="468"/>
        <v/>
      </c>
      <c r="AC2834" s="283" t="str">
        <f t="shared" si="469"/>
        <v/>
      </c>
      <c r="AD2834" s="283" t="str">
        <f t="shared" si="470"/>
        <v/>
      </c>
      <c r="AE2834" s="163"/>
      <c r="AF2834" s="162"/>
      <c r="AP2834" s="581"/>
    </row>
    <row r="2835" spans="1:42" s="141" customFormat="1">
      <c r="A2835" s="134">
        <v>2826</v>
      </c>
      <c r="B2835" s="286"/>
      <c r="C2835" s="146">
        <f t="shared" si="463"/>
        <v>0</v>
      </c>
      <c r="D2835" s="146">
        <f t="shared" si="464"/>
        <v>1</v>
      </c>
      <c r="E2835" s="146">
        <f t="shared" si="465"/>
        <v>1900</v>
      </c>
      <c r="F2835" s="287"/>
      <c r="G2835" s="287"/>
      <c r="H2835" s="287"/>
      <c r="I2835" s="288"/>
      <c r="J2835" s="287"/>
      <c r="K2835" s="288"/>
      <c r="L2835" s="134"/>
      <c r="M2835" s="133"/>
      <c r="N2835" s="288"/>
      <c r="O2835" s="134"/>
      <c r="P2835" s="166"/>
      <c r="Q2835" s="289"/>
      <c r="R2835" s="165"/>
      <c r="S2835" s="290"/>
      <c r="T2835" s="290"/>
      <c r="U2835" s="290"/>
      <c r="V2835" s="290"/>
      <c r="W2835" s="166"/>
      <c r="X2835" s="135"/>
      <c r="Y2835" s="418">
        <f t="shared" si="466"/>
        <v>0</v>
      </c>
      <c r="Z2835" s="291">
        <f t="shared" si="467"/>
        <v>0</v>
      </c>
      <c r="AA2835" s="163"/>
      <c r="AB2835" s="177" t="str">
        <f t="shared" si="468"/>
        <v/>
      </c>
      <c r="AC2835" s="283" t="str">
        <f t="shared" si="469"/>
        <v/>
      </c>
      <c r="AD2835" s="283" t="str">
        <f t="shared" si="470"/>
        <v/>
      </c>
      <c r="AE2835" s="163"/>
      <c r="AF2835" s="162"/>
      <c r="AP2835" s="581"/>
    </row>
    <row r="2836" spans="1:42" s="141" customFormat="1">
      <c r="A2836" s="134">
        <v>2827</v>
      </c>
      <c r="B2836" s="286"/>
      <c r="C2836" s="146">
        <f t="shared" si="463"/>
        <v>0</v>
      </c>
      <c r="D2836" s="146">
        <f t="shared" si="464"/>
        <v>1</v>
      </c>
      <c r="E2836" s="146">
        <f t="shared" si="465"/>
        <v>1900</v>
      </c>
      <c r="F2836" s="287"/>
      <c r="G2836" s="287"/>
      <c r="H2836" s="287"/>
      <c r="I2836" s="288"/>
      <c r="J2836" s="287"/>
      <c r="K2836" s="288"/>
      <c r="L2836" s="134"/>
      <c r="M2836" s="133"/>
      <c r="N2836" s="288"/>
      <c r="O2836" s="134"/>
      <c r="P2836" s="166"/>
      <c r="Q2836" s="289"/>
      <c r="R2836" s="165"/>
      <c r="S2836" s="290"/>
      <c r="T2836" s="290"/>
      <c r="U2836" s="290"/>
      <c r="V2836" s="290"/>
      <c r="W2836" s="166"/>
      <c r="X2836" s="135"/>
      <c r="Y2836" s="418">
        <f t="shared" si="466"/>
        <v>0</v>
      </c>
      <c r="Z2836" s="291">
        <f t="shared" si="467"/>
        <v>0</v>
      </c>
      <c r="AA2836" s="163"/>
      <c r="AB2836" s="177" t="str">
        <f t="shared" si="468"/>
        <v/>
      </c>
      <c r="AC2836" s="283" t="str">
        <f t="shared" si="469"/>
        <v/>
      </c>
      <c r="AD2836" s="283" t="str">
        <f t="shared" si="470"/>
        <v/>
      </c>
      <c r="AE2836" s="163"/>
      <c r="AF2836" s="162"/>
      <c r="AP2836" s="581"/>
    </row>
    <row r="2837" spans="1:42" s="141" customFormat="1">
      <c r="A2837" s="134">
        <v>2828</v>
      </c>
      <c r="B2837" s="286"/>
      <c r="C2837" s="146">
        <f t="shared" si="463"/>
        <v>0</v>
      </c>
      <c r="D2837" s="146">
        <f t="shared" si="464"/>
        <v>1</v>
      </c>
      <c r="E2837" s="146">
        <f t="shared" si="465"/>
        <v>1900</v>
      </c>
      <c r="F2837" s="287"/>
      <c r="G2837" s="287"/>
      <c r="H2837" s="287"/>
      <c r="I2837" s="288"/>
      <c r="J2837" s="287"/>
      <c r="K2837" s="288"/>
      <c r="L2837" s="134"/>
      <c r="M2837" s="133"/>
      <c r="N2837" s="288"/>
      <c r="O2837" s="134"/>
      <c r="P2837" s="166"/>
      <c r="Q2837" s="289"/>
      <c r="R2837" s="165"/>
      <c r="S2837" s="290"/>
      <c r="T2837" s="290"/>
      <c r="U2837" s="290"/>
      <c r="V2837" s="290"/>
      <c r="W2837" s="166"/>
      <c r="X2837" s="135"/>
      <c r="Y2837" s="418">
        <f t="shared" si="466"/>
        <v>0</v>
      </c>
      <c r="Z2837" s="291">
        <f t="shared" si="467"/>
        <v>0</v>
      </c>
      <c r="AA2837" s="163"/>
      <c r="AB2837" s="177" t="str">
        <f t="shared" si="468"/>
        <v/>
      </c>
      <c r="AC2837" s="283" t="str">
        <f t="shared" si="469"/>
        <v/>
      </c>
      <c r="AD2837" s="283" t="str">
        <f t="shared" si="470"/>
        <v/>
      </c>
      <c r="AE2837" s="163"/>
      <c r="AF2837" s="162"/>
      <c r="AP2837" s="581"/>
    </row>
    <row r="2838" spans="1:42" s="141" customFormat="1">
      <c r="A2838" s="134">
        <v>2829</v>
      </c>
      <c r="B2838" s="286"/>
      <c r="C2838" s="146">
        <f t="shared" si="463"/>
        <v>0</v>
      </c>
      <c r="D2838" s="146">
        <f t="shared" si="464"/>
        <v>1</v>
      </c>
      <c r="E2838" s="146">
        <f t="shared" si="465"/>
        <v>1900</v>
      </c>
      <c r="F2838" s="287"/>
      <c r="G2838" s="287"/>
      <c r="H2838" s="287"/>
      <c r="I2838" s="288"/>
      <c r="J2838" s="287"/>
      <c r="K2838" s="288"/>
      <c r="L2838" s="134"/>
      <c r="M2838" s="133"/>
      <c r="N2838" s="288"/>
      <c r="O2838" s="134"/>
      <c r="P2838" s="166"/>
      <c r="Q2838" s="289"/>
      <c r="R2838" s="165"/>
      <c r="S2838" s="290"/>
      <c r="T2838" s="290"/>
      <c r="U2838" s="290"/>
      <c r="V2838" s="290"/>
      <c r="W2838" s="166"/>
      <c r="X2838" s="135"/>
      <c r="Y2838" s="418">
        <f t="shared" si="466"/>
        <v>0</v>
      </c>
      <c r="Z2838" s="291">
        <f t="shared" si="467"/>
        <v>0</v>
      </c>
      <c r="AA2838" s="163"/>
      <c r="AB2838" s="177" t="str">
        <f t="shared" si="468"/>
        <v/>
      </c>
      <c r="AC2838" s="283" t="str">
        <f t="shared" si="469"/>
        <v/>
      </c>
      <c r="AD2838" s="283" t="str">
        <f t="shared" si="470"/>
        <v/>
      </c>
      <c r="AE2838" s="163"/>
      <c r="AF2838" s="162"/>
      <c r="AP2838" s="581"/>
    </row>
    <row r="2839" spans="1:42" s="141" customFormat="1">
      <c r="A2839" s="134">
        <v>2830</v>
      </c>
      <c r="B2839" s="286"/>
      <c r="C2839" s="146">
        <f t="shared" si="463"/>
        <v>0</v>
      </c>
      <c r="D2839" s="146">
        <f t="shared" si="464"/>
        <v>1</v>
      </c>
      <c r="E2839" s="146">
        <f t="shared" si="465"/>
        <v>1900</v>
      </c>
      <c r="F2839" s="287"/>
      <c r="G2839" s="287"/>
      <c r="H2839" s="287"/>
      <c r="I2839" s="288"/>
      <c r="J2839" s="287"/>
      <c r="K2839" s="288"/>
      <c r="L2839" s="134"/>
      <c r="M2839" s="133"/>
      <c r="N2839" s="288"/>
      <c r="O2839" s="134"/>
      <c r="P2839" s="166"/>
      <c r="Q2839" s="289"/>
      <c r="R2839" s="165"/>
      <c r="S2839" s="290"/>
      <c r="T2839" s="290"/>
      <c r="U2839" s="290"/>
      <c r="V2839" s="290"/>
      <c r="W2839" s="166"/>
      <c r="X2839" s="135"/>
      <c r="Y2839" s="418">
        <f t="shared" si="466"/>
        <v>0</v>
      </c>
      <c r="Z2839" s="291">
        <f t="shared" si="467"/>
        <v>0</v>
      </c>
      <c r="AA2839" s="163"/>
      <c r="AB2839" s="177" t="str">
        <f t="shared" si="468"/>
        <v/>
      </c>
      <c r="AC2839" s="283" t="str">
        <f t="shared" si="469"/>
        <v/>
      </c>
      <c r="AD2839" s="283" t="str">
        <f t="shared" si="470"/>
        <v/>
      </c>
      <c r="AE2839" s="163"/>
      <c r="AF2839" s="162"/>
      <c r="AP2839" s="581"/>
    </row>
    <row r="2840" spans="1:42" s="141" customFormat="1">
      <c r="A2840" s="134">
        <v>2831</v>
      </c>
      <c r="B2840" s="286"/>
      <c r="C2840" s="146">
        <f t="shared" si="463"/>
        <v>0</v>
      </c>
      <c r="D2840" s="146">
        <f t="shared" si="464"/>
        <v>1</v>
      </c>
      <c r="E2840" s="146">
        <f t="shared" si="465"/>
        <v>1900</v>
      </c>
      <c r="F2840" s="287"/>
      <c r="G2840" s="287"/>
      <c r="H2840" s="287"/>
      <c r="I2840" s="288"/>
      <c r="J2840" s="287"/>
      <c r="K2840" s="288"/>
      <c r="L2840" s="134"/>
      <c r="M2840" s="133"/>
      <c r="N2840" s="288"/>
      <c r="O2840" s="134"/>
      <c r="P2840" s="166"/>
      <c r="Q2840" s="289"/>
      <c r="R2840" s="165"/>
      <c r="S2840" s="290"/>
      <c r="T2840" s="290"/>
      <c r="U2840" s="290"/>
      <c r="V2840" s="290"/>
      <c r="W2840" s="166"/>
      <c r="X2840" s="135"/>
      <c r="Y2840" s="418">
        <f t="shared" si="466"/>
        <v>0</v>
      </c>
      <c r="Z2840" s="291">
        <f t="shared" si="467"/>
        <v>0</v>
      </c>
      <c r="AA2840" s="163"/>
      <c r="AB2840" s="177" t="str">
        <f t="shared" si="468"/>
        <v/>
      </c>
      <c r="AC2840" s="283" t="str">
        <f t="shared" si="469"/>
        <v/>
      </c>
      <c r="AD2840" s="283" t="str">
        <f t="shared" si="470"/>
        <v/>
      </c>
      <c r="AE2840" s="163"/>
      <c r="AF2840" s="162"/>
      <c r="AP2840" s="581"/>
    </row>
    <row r="2841" spans="1:42" s="141" customFormat="1">
      <c r="A2841" s="134">
        <v>2832</v>
      </c>
      <c r="B2841" s="286"/>
      <c r="C2841" s="146">
        <f t="shared" si="463"/>
        <v>0</v>
      </c>
      <c r="D2841" s="146">
        <f t="shared" si="464"/>
        <v>1</v>
      </c>
      <c r="E2841" s="146">
        <f t="shared" si="465"/>
        <v>1900</v>
      </c>
      <c r="F2841" s="287"/>
      <c r="G2841" s="287"/>
      <c r="H2841" s="287"/>
      <c r="I2841" s="288"/>
      <c r="J2841" s="287"/>
      <c r="K2841" s="288"/>
      <c r="L2841" s="134"/>
      <c r="M2841" s="133"/>
      <c r="N2841" s="288"/>
      <c r="O2841" s="134"/>
      <c r="P2841" s="166"/>
      <c r="Q2841" s="289"/>
      <c r="R2841" s="165"/>
      <c r="S2841" s="290"/>
      <c r="T2841" s="290"/>
      <c r="U2841" s="290"/>
      <c r="V2841" s="290"/>
      <c r="W2841" s="166"/>
      <c r="X2841" s="135"/>
      <c r="Y2841" s="418">
        <f t="shared" si="466"/>
        <v>0</v>
      </c>
      <c r="Z2841" s="291">
        <f t="shared" si="467"/>
        <v>0</v>
      </c>
      <c r="AA2841" s="163"/>
      <c r="AB2841" s="177" t="str">
        <f t="shared" si="468"/>
        <v/>
      </c>
      <c r="AC2841" s="283" t="str">
        <f t="shared" si="469"/>
        <v/>
      </c>
      <c r="AD2841" s="283" t="str">
        <f t="shared" si="470"/>
        <v/>
      </c>
      <c r="AE2841" s="163"/>
      <c r="AF2841" s="162"/>
      <c r="AP2841" s="581"/>
    </row>
    <row r="2842" spans="1:42" s="141" customFormat="1">
      <c r="A2842" s="134">
        <v>2833</v>
      </c>
      <c r="B2842" s="286"/>
      <c r="C2842" s="146">
        <f t="shared" si="463"/>
        <v>0</v>
      </c>
      <c r="D2842" s="146">
        <f t="shared" si="464"/>
        <v>1</v>
      </c>
      <c r="E2842" s="146">
        <f t="shared" si="465"/>
        <v>1900</v>
      </c>
      <c r="F2842" s="287"/>
      <c r="G2842" s="287"/>
      <c r="H2842" s="287"/>
      <c r="I2842" s="288"/>
      <c r="J2842" s="287"/>
      <c r="K2842" s="288"/>
      <c r="L2842" s="134"/>
      <c r="M2842" s="133"/>
      <c r="N2842" s="288"/>
      <c r="O2842" s="134"/>
      <c r="P2842" s="166"/>
      <c r="Q2842" s="289"/>
      <c r="R2842" s="165"/>
      <c r="S2842" s="290"/>
      <c r="T2842" s="290"/>
      <c r="U2842" s="290"/>
      <c r="V2842" s="290"/>
      <c r="W2842" s="166"/>
      <c r="X2842" s="135"/>
      <c r="Y2842" s="418">
        <f t="shared" si="466"/>
        <v>0</v>
      </c>
      <c r="Z2842" s="291">
        <f t="shared" si="467"/>
        <v>0</v>
      </c>
      <c r="AA2842" s="163"/>
      <c r="AB2842" s="177" t="str">
        <f t="shared" si="468"/>
        <v/>
      </c>
      <c r="AC2842" s="283" t="str">
        <f t="shared" si="469"/>
        <v/>
      </c>
      <c r="AD2842" s="283" t="str">
        <f t="shared" si="470"/>
        <v/>
      </c>
      <c r="AE2842" s="163"/>
      <c r="AF2842" s="162"/>
      <c r="AP2842" s="581"/>
    </row>
    <row r="2843" spans="1:42" s="141" customFormat="1">
      <c r="A2843" s="134">
        <v>2834</v>
      </c>
      <c r="B2843" s="286"/>
      <c r="C2843" s="146">
        <f t="shared" si="463"/>
        <v>0</v>
      </c>
      <c r="D2843" s="146">
        <f t="shared" si="464"/>
        <v>1</v>
      </c>
      <c r="E2843" s="146">
        <f t="shared" si="465"/>
        <v>1900</v>
      </c>
      <c r="F2843" s="287"/>
      <c r="G2843" s="287"/>
      <c r="H2843" s="287"/>
      <c r="I2843" s="288"/>
      <c r="J2843" s="287"/>
      <c r="K2843" s="288"/>
      <c r="L2843" s="134"/>
      <c r="M2843" s="133"/>
      <c r="N2843" s="288"/>
      <c r="O2843" s="134"/>
      <c r="P2843" s="166"/>
      <c r="Q2843" s="289"/>
      <c r="R2843" s="165"/>
      <c r="S2843" s="290"/>
      <c r="T2843" s="290"/>
      <c r="U2843" s="290"/>
      <c r="V2843" s="290"/>
      <c r="W2843" s="166"/>
      <c r="X2843" s="135"/>
      <c r="Y2843" s="418">
        <f t="shared" si="466"/>
        <v>0</v>
      </c>
      <c r="Z2843" s="291">
        <f t="shared" si="467"/>
        <v>0</v>
      </c>
      <c r="AA2843" s="163"/>
      <c r="AB2843" s="177" t="str">
        <f t="shared" si="468"/>
        <v/>
      </c>
      <c r="AC2843" s="283" t="str">
        <f t="shared" si="469"/>
        <v/>
      </c>
      <c r="AD2843" s="283" t="str">
        <f t="shared" si="470"/>
        <v/>
      </c>
      <c r="AE2843" s="163"/>
      <c r="AF2843" s="162"/>
      <c r="AP2843" s="581"/>
    </row>
    <row r="2844" spans="1:42" s="141" customFormat="1">
      <c r="A2844" s="134">
        <v>2835</v>
      </c>
      <c r="B2844" s="286"/>
      <c r="C2844" s="146">
        <f t="shared" si="463"/>
        <v>0</v>
      </c>
      <c r="D2844" s="146">
        <f t="shared" si="464"/>
        <v>1</v>
      </c>
      <c r="E2844" s="146">
        <f t="shared" si="465"/>
        <v>1900</v>
      </c>
      <c r="F2844" s="287"/>
      <c r="G2844" s="287"/>
      <c r="H2844" s="287"/>
      <c r="I2844" s="288"/>
      <c r="J2844" s="287"/>
      <c r="K2844" s="288"/>
      <c r="L2844" s="134"/>
      <c r="M2844" s="133"/>
      <c r="N2844" s="288"/>
      <c r="O2844" s="134"/>
      <c r="P2844" s="166"/>
      <c r="Q2844" s="289"/>
      <c r="R2844" s="165"/>
      <c r="S2844" s="290"/>
      <c r="T2844" s="290"/>
      <c r="U2844" s="290"/>
      <c r="V2844" s="290"/>
      <c r="W2844" s="166"/>
      <c r="X2844" s="135"/>
      <c r="Y2844" s="418">
        <f t="shared" si="466"/>
        <v>0</v>
      </c>
      <c r="Z2844" s="291">
        <f t="shared" si="467"/>
        <v>0</v>
      </c>
      <c r="AA2844" s="163"/>
      <c r="AB2844" s="177" t="str">
        <f t="shared" si="468"/>
        <v/>
      </c>
      <c r="AC2844" s="283" t="str">
        <f t="shared" si="469"/>
        <v/>
      </c>
      <c r="AD2844" s="283" t="str">
        <f t="shared" si="470"/>
        <v/>
      </c>
      <c r="AE2844" s="163"/>
      <c r="AF2844" s="162"/>
      <c r="AP2844" s="581"/>
    </row>
    <row r="2845" spans="1:42" s="141" customFormat="1">
      <c r="A2845" s="134">
        <v>2836</v>
      </c>
      <c r="B2845" s="286"/>
      <c r="C2845" s="146">
        <f t="shared" si="463"/>
        <v>0</v>
      </c>
      <c r="D2845" s="146">
        <f t="shared" si="464"/>
        <v>1</v>
      </c>
      <c r="E2845" s="146">
        <f t="shared" si="465"/>
        <v>1900</v>
      </c>
      <c r="F2845" s="287"/>
      <c r="G2845" s="287"/>
      <c r="H2845" s="287"/>
      <c r="I2845" s="288"/>
      <c r="J2845" s="287"/>
      <c r="K2845" s="288"/>
      <c r="L2845" s="134"/>
      <c r="M2845" s="133"/>
      <c r="N2845" s="288"/>
      <c r="O2845" s="134"/>
      <c r="P2845" s="166"/>
      <c r="Q2845" s="289"/>
      <c r="R2845" s="165"/>
      <c r="S2845" s="290"/>
      <c r="T2845" s="290"/>
      <c r="U2845" s="290"/>
      <c r="V2845" s="290"/>
      <c r="W2845" s="166"/>
      <c r="X2845" s="135"/>
      <c r="Y2845" s="418">
        <f t="shared" si="466"/>
        <v>0</v>
      </c>
      <c r="Z2845" s="291">
        <f t="shared" si="467"/>
        <v>0</v>
      </c>
      <c r="AA2845" s="163"/>
      <c r="AB2845" s="177" t="str">
        <f t="shared" si="468"/>
        <v/>
      </c>
      <c r="AC2845" s="283" t="str">
        <f t="shared" si="469"/>
        <v/>
      </c>
      <c r="AD2845" s="283" t="str">
        <f t="shared" si="470"/>
        <v/>
      </c>
      <c r="AE2845" s="163"/>
      <c r="AF2845" s="162"/>
      <c r="AP2845" s="581"/>
    </row>
    <row r="2846" spans="1:42" s="141" customFormat="1">
      <c r="A2846" s="134">
        <v>2837</v>
      </c>
      <c r="B2846" s="286"/>
      <c r="C2846" s="146">
        <f t="shared" si="463"/>
        <v>0</v>
      </c>
      <c r="D2846" s="146">
        <f t="shared" si="464"/>
        <v>1</v>
      </c>
      <c r="E2846" s="146">
        <f t="shared" si="465"/>
        <v>1900</v>
      </c>
      <c r="F2846" s="287"/>
      <c r="G2846" s="287"/>
      <c r="H2846" s="287"/>
      <c r="I2846" s="288"/>
      <c r="J2846" s="287"/>
      <c r="K2846" s="288"/>
      <c r="L2846" s="134"/>
      <c r="M2846" s="133"/>
      <c r="N2846" s="288"/>
      <c r="O2846" s="134"/>
      <c r="P2846" s="166"/>
      <c r="Q2846" s="289"/>
      <c r="R2846" s="165"/>
      <c r="S2846" s="290"/>
      <c r="T2846" s="290"/>
      <c r="U2846" s="290"/>
      <c r="V2846" s="290"/>
      <c r="W2846" s="166"/>
      <c r="X2846" s="135"/>
      <c r="Y2846" s="418">
        <f t="shared" si="466"/>
        <v>0</v>
      </c>
      <c r="Z2846" s="291">
        <f t="shared" si="467"/>
        <v>0</v>
      </c>
      <c r="AA2846" s="163"/>
      <c r="AB2846" s="177" t="str">
        <f t="shared" si="468"/>
        <v/>
      </c>
      <c r="AC2846" s="283" t="str">
        <f t="shared" si="469"/>
        <v/>
      </c>
      <c r="AD2846" s="283" t="str">
        <f t="shared" si="470"/>
        <v/>
      </c>
      <c r="AE2846" s="163"/>
      <c r="AF2846" s="162"/>
      <c r="AP2846" s="581"/>
    </row>
    <row r="2847" spans="1:42" s="141" customFormat="1">
      <c r="A2847" s="134">
        <v>2838</v>
      </c>
      <c r="B2847" s="286"/>
      <c r="C2847" s="146">
        <f t="shared" si="463"/>
        <v>0</v>
      </c>
      <c r="D2847" s="146">
        <f t="shared" si="464"/>
        <v>1</v>
      </c>
      <c r="E2847" s="146">
        <f t="shared" si="465"/>
        <v>1900</v>
      </c>
      <c r="F2847" s="287"/>
      <c r="G2847" s="287"/>
      <c r="H2847" s="287"/>
      <c r="I2847" s="288"/>
      <c r="J2847" s="287"/>
      <c r="K2847" s="288"/>
      <c r="L2847" s="134"/>
      <c r="M2847" s="133"/>
      <c r="N2847" s="288"/>
      <c r="O2847" s="134"/>
      <c r="P2847" s="166"/>
      <c r="Q2847" s="289"/>
      <c r="R2847" s="165"/>
      <c r="S2847" s="290"/>
      <c r="T2847" s="290"/>
      <c r="U2847" s="290"/>
      <c r="V2847" s="290"/>
      <c r="W2847" s="166"/>
      <c r="X2847" s="135"/>
      <c r="Y2847" s="418">
        <f t="shared" si="466"/>
        <v>0</v>
      </c>
      <c r="Z2847" s="291">
        <f t="shared" si="467"/>
        <v>0</v>
      </c>
      <c r="AA2847" s="163"/>
      <c r="AB2847" s="177" t="str">
        <f t="shared" si="468"/>
        <v/>
      </c>
      <c r="AC2847" s="283" t="str">
        <f t="shared" si="469"/>
        <v/>
      </c>
      <c r="AD2847" s="283" t="str">
        <f t="shared" si="470"/>
        <v/>
      </c>
      <c r="AE2847" s="163"/>
      <c r="AF2847" s="162"/>
      <c r="AP2847" s="581"/>
    </row>
    <row r="2848" spans="1:42" s="141" customFormat="1">
      <c r="A2848" s="134">
        <v>2839</v>
      </c>
      <c r="B2848" s="286"/>
      <c r="C2848" s="146">
        <f t="shared" si="463"/>
        <v>0</v>
      </c>
      <c r="D2848" s="146">
        <f t="shared" si="464"/>
        <v>1</v>
      </c>
      <c r="E2848" s="146">
        <f t="shared" si="465"/>
        <v>1900</v>
      </c>
      <c r="F2848" s="287"/>
      <c r="G2848" s="287"/>
      <c r="H2848" s="287"/>
      <c r="I2848" s="288"/>
      <c r="J2848" s="287"/>
      <c r="K2848" s="288"/>
      <c r="L2848" s="134"/>
      <c r="M2848" s="133"/>
      <c r="N2848" s="288"/>
      <c r="O2848" s="134"/>
      <c r="P2848" s="166"/>
      <c r="Q2848" s="289"/>
      <c r="R2848" s="165"/>
      <c r="S2848" s="290"/>
      <c r="T2848" s="290"/>
      <c r="U2848" s="290"/>
      <c r="V2848" s="290"/>
      <c r="W2848" s="166"/>
      <c r="X2848" s="135"/>
      <c r="Y2848" s="418">
        <f t="shared" si="466"/>
        <v>0</v>
      </c>
      <c r="Z2848" s="291">
        <f t="shared" si="467"/>
        <v>0</v>
      </c>
      <c r="AA2848" s="163"/>
      <c r="AB2848" s="177" t="str">
        <f t="shared" si="468"/>
        <v/>
      </c>
      <c r="AC2848" s="283" t="str">
        <f t="shared" si="469"/>
        <v/>
      </c>
      <c r="AD2848" s="283" t="str">
        <f t="shared" si="470"/>
        <v/>
      </c>
      <c r="AE2848" s="163"/>
      <c r="AF2848" s="162"/>
      <c r="AP2848" s="581"/>
    </row>
    <row r="2849" spans="1:42" s="141" customFormat="1">
      <c r="A2849" s="134">
        <v>2840</v>
      </c>
      <c r="B2849" s="286"/>
      <c r="C2849" s="146">
        <f t="shared" si="463"/>
        <v>0</v>
      </c>
      <c r="D2849" s="146">
        <f t="shared" si="464"/>
        <v>1</v>
      </c>
      <c r="E2849" s="146">
        <f t="shared" si="465"/>
        <v>1900</v>
      </c>
      <c r="F2849" s="287"/>
      <c r="G2849" s="287"/>
      <c r="H2849" s="287"/>
      <c r="I2849" s="288"/>
      <c r="J2849" s="287"/>
      <c r="K2849" s="288"/>
      <c r="L2849" s="134"/>
      <c r="M2849" s="133"/>
      <c r="N2849" s="288"/>
      <c r="O2849" s="134"/>
      <c r="P2849" s="166"/>
      <c r="Q2849" s="289"/>
      <c r="R2849" s="165"/>
      <c r="S2849" s="290"/>
      <c r="T2849" s="290"/>
      <c r="U2849" s="290"/>
      <c r="V2849" s="290"/>
      <c r="W2849" s="166"/>
      <c r="X2849" s="135"/>
      <c r="Y2849" s="418">
        <f t="shared" si="466"/>
        <v>0</v>
      </c>
      <c r="Z2849" s="291">
        <f t="shared" si="467"/>
        <v>0</v>
      </c>
      <c r="AA2849" s="163"/>
      <c r="AB2849" s="177" t="str">
        <f t="shared" si="468"/>
        <v/>
      </c>
      <c r="AC2849" s="283" t="str">
        <f t="shared" si="469"/>
        <v/>
      </c>
      <c r="AD2849" s="283" t="str">
        <f t="shared" si="470"/>
        <v/>
      </c>
      <c r="AE2849" s="163"/>
      <c r="AF2849" s="162"/>
      <c r="AP2849" s="581"/>
    </row>
    <row r="2850" spans="1:42" s="141" customFormat="1">
      <c r="A2850" s="134">
        <v>2841</v>
      </c>
      <c r="B2850" s="286"/>
      <c r="C2850" s="146">
        <f t="shared" si="463"/>
        <v>0</v>
      </c>
      <c r="D2850" s="146">
        <f t="shared" si="464"/>
        <v>1</v>
      </c>
      <c r="E2850" s="146">
        <f t="shared" si="465"/>
        <v>1900</v>
      </c>
      <c r="F2850" s="287"/>
      <c r="G2850" s="287"/>
      <c r="H2850" s="287"/>
      <c r="I2850" s="288"/>
      <c r="J2850" s="287"/>
      <c r="K2850" s="288"/>
      <c r="L2850" s="134"/>
      <c r="M2850" s="133"/>
      <c r="N2850" s="288"/>
      <c r="O2850" s="134"/>
      <c r="P2850" s="166"/>
      <c r="Q2850" s="289"/>
      <c r="R2850" s="165"/>
      <c r="S2850" s="290"/>
      <c r="T2850" s="290"/>
      <c r="U2850" s="290"/>
      <c r="V2850" s="290"/>
      <c r="W2850" s="166"/>
      <c r="X2850" s="135"/>
      <c r="Y2850" s="418">
        <f t="shared" si="466"/>
        <v>0</v>
      </c>
      <c r="Z2850" s="291">
        <f t="shared" si="467"/>
        <v>0</v>
      </c>
      <c r="AA2850" s="163"/>
      <c r="AB2850" s="177" t="str">
        <f t="shared" si="468"/>
        <v/>
      </c>
      <c r="AC2850" s="283" t="str">
        <f t="shared" si="469"/>
        <v/>
      </c>
      <c r="AD2850" s="283" t="str">
        <f t="shared" si="470"/>
        <v/>
      </c>
      <c r="AE2850" s="163"/>
      <c r="AF2850" s="162"/>
      <c r="AP2850" s="581"/>
    </row>
    <row r="2851" spans="1:42" s="141" customFormat="1">
      <c r="A2851" s="134">
        <v>2842</v>
      </c>
      <c r="B2851" s="286"/>
      <c r="C2851" s="146">
        <f t="shared" si="463"/>
        <v>0</v>
      </c>
      <c r="D2851" s="146">
        <f t="shared" si="464"/>
        <v>1</v>
      </c>
      <c r="E2851" s="146">
        <f t="shared" si="465"/>
        <v>1900</v>
      </c>
      <c r="F2851" s="287"/>
      <c r="G2851" s="287"/>
      <c r="H2851" s="287"/>
      <c r="I2851" s="288"/>
      <c r="J2851" s="287"/>
      <c r="K2851" s="288"/>
      <c r="L2851" s="134"/>
      <c r="M2851" s="133"/>
      <c r="N2851" s="288"/>
      <c r="O2851" s="134"/>
      <c r="P2851" s="166"/>
      <c r="Q2851" s="289"/>
      <c r="R2851" s="165"/>
      <c r="S2851" s="290"/>
      <c r="T2851" s="290"/>
      <c r="U2851" s="290"/>
      <c r="V2851" s="290"/>
      <c r="W2851" s="166"/>
      <c r="X2851" s="135"/>
      <c r="Y2851" s="418">
        <f t="shared" si="466"/>
        <v>0</v>
      </c>
      <c r="Z2851" s="291">
        <f t="shared" si="467"/>
        <v>0</v>
      </c>
      <c r="AA2851" s="163"/>
      <c r="AB2851" s="177" t="str">
        <f t="shared" si="468"/>
        <v/>
      </c>
      <c r="AC2851" s="283" t="str">
        <f t="shared" si="469"/>
        <v/>
      </c>
      <c r="AD2851" s="283" t="str">
        <f t="shared" si="470"/>
        <v/>
      </c>
      <c r="AE2851" s="163"/>
      <c r="AF2851" s="162"/>
      <c r="AP2851" s="581"/>
    </row>
    <row r="2852" spans="1:42" s="141" customFormat="1">
      <c r="A2852" s="134">
        <v>2843</v>
      </c>
      <c r="B2852" s="286"/>
      <c r="C2852" s="146">
        <f t="shared" si="463"/>
        <v>0</v>
      </c>
      <c r="D2852" s="146">
        <f t="shared" si="464"/>
        <v>1</v>
      </c>
      <c r="E2852" s="146">
        <f t="shared" si="465"/>
        <v>1900</v>
      </c>
      <c r="F2852" s="287"/>
      <c r="G2852" s="287"/>
      <c r="H2852" s="287"/>
      <c r="I2852" s="288"/>
      <c r="J2852" s="287"/>
      <c r="K2852" s="288"/>
      <c r="L2852" s="134"/>
      <c r="M2852" s="133"/>
      <c r="N2852" s="288"/>
      <c r="O2852" s="134"/>
      <c r="P2852" s="166"/>
      <c r="Q2852" s="289"/>
      <c r="R2852" s="165"/>
      <c r="S2852" s="290"/>
      <c r="T2852" s="290"/>
      <c r="U2852" s="290"/>
      <c r="V2852" s="290"/>
      <c r="W2852" s="166"/>
      <c r="X2852" s="135"/>
      <c r="Y2852" s="418">
        <f t="shared" si="466"/>
        <v>0</v>
      </c>
      <c r="Z2852" s="291">
        <f t="shared" si="467"/>
        <v>0</v>
      </c>
      <c r="AA2852" s="163"/>
      <c r="AB2852" s="177" t="str">
        <f t="shared" si="468"/>
        <v/>
      </c>
      <c r="AC2852" s="283" t="str">
        <f t="shared" si="469"/>
        <v/>
      </c>
      <c r="AD2852" s="283" t="str">
        <f t="shared" si="470"/>
        <v/>
      </c>
      <c r="AE2852" s="163"/>
      <c r="AF2852" s="162"/>
      <c r="AP2852" s="581"/>
    </row>
    <row r="2853" spans="1:42" s="141" customFormat="1">
      <c r="A2853" s="134">
        <v>2844</v>
      </c>
      <c r="B2853" s="286"/>
      <c r="C2853" s="146">
        <f t="shared" si="463"/>
        <v>0</v>
      </c>
      <c r="D2853" s="146">
        <f t="shared" si="464"/>
        <v>1</v>
      </c>
      <c r="E2853" s="146">
        <f t="shared" si="465"/>
        <v>1900</v>
      </c>
      <c r="F2853" s="287"/>
      <c r="G2853" s="287"/>
      <c r="H2853" s="287"/>
      <c r="I2853" s="288"/>
      <c r="J2853" s="287"/>
      <c r="K2853" s="288"/>
      <c r="L2853" s="134"/>
      <c r="M2853" s="133"/>
      <c r="N2853" s="288"/>
      <c r="O2853" s="134"/>
      <c r="P2853" s="166"/>
      <c r="Q2853" s="289"/>
      <c r="R2853" s="165"/>
      <c r="S2853" s="290"/>
      <c r="T2853" s="290"/>
      <c r="U2853" s="290"/>
      <c r="V2853" s="290"/>
      <c r="W2853" s="166"/>
      <c r="X2853" s="135"/>
      <c r="Y2853" s="418">
        <f t="shared" si="466"/>
        <v>0</v>
      </c>
      <c r="Z2853" s="291">
        <f t="shared" si="467"/>
        <v>0</v>
      </c>
      <c r="AA2853" s="163"/>
      <c r="AB2853" s="177" t="str">
        <f t="shared" si="468"/>
        <v/>
      </c>
      <c r="AC2853" s="283" t="str">
        <f t="shared" si="469"/>
        <v/>
      </c>
      <c r="AD2853" s="283" t="str">
        <f t="shared" si="470"/>
        <v/>
      </c>
      <c r="AE2853" s="163"/>
      <c r="AF2853" s="162"/>
      <c r="AP2853" s="581"/>
    </row>
    <row r="2854" spans="1:42" s="141" customFormat="1">
      <c r="A2854" s="134">
        <v>2845</v>
      </c>
      <c r="B2854" s="286"/>
      <c r="C2854" s="146">
        <f t="shared" si="463"/>
        <v>0</v>
      </c>
      <c r="D2854" s="146">
        <f t="shared" si="464"/>
        <v>1</v>
      </c>
      <c r="E2854" s="146">
        <f t="shared" si="465"/>
        <v>1900</v>
      </c>
      <c r="F2854" s="287"/>
      <c r="G2854" s="287"/>
      <c r="H2854" s="287"/>
      <c r="I2854" s="288"/>
      <c r="J2854" s="287"/>
      <c r="K2854" s="288"/>
      <c r="L2854" s="134"/>
      <c r="M2854" s="133"/>
      <c r="N2854" s="288"/>
      <c r="O2854" s="134"/>
      <c r="P2854" s="166"/>
      <c r="Q2854" s="289"/>
      <c r="R2854" s="165"/>
      <c r="S2854" s="290"/>
      <c r="T2854" s="290"/>
      <c r="U2854" s="290"/>
      <c r="V2854" s="290"/>
      <c r="W2854" s="166"/>
      <c r="X2854" s="135"/>
      <c r="Y2854" s="418">
        <f t="shared" si="466"/>
        <v>0</v>
      </c>
      <c r="Z2854" s="291">
        <f t="shared" si="467"/>
        <v>0</v>
      </c>
      <c r="AA2854" s="163"/>
      <c r="AB2854" s="177" t="str">
        <f t="shared" si="468"/>
        <v/>
      </c>
      <c r="AC2854" s="283" t="str">
        <f t="shared" si="469"/>
        <v/>
      </c>
      <c r="AD2854" s="283" t="str">
        <f t="shared" si="470"/>
        <v/>
      </c>
      <c r="AE2854" s="163"/>
      <c r="AF2854" s="162"/>
      <c r="AP2854" s="581"/>
    </row>
    <row r="2855" spans="1:42" s="141" customFormat="1">
      <c r="A2855" s="134">
        <v>2846</v>
      </c>
      <c r="B2855" s="286"/>
      <c r="C2855" s="146">
        <f t="shared" si="463"/>
        <v>0</v>
      </c>
      <c r="D2855" s="146">
        <f t="shared" si="464"/>
        <v>1</v>
      </c>
      <c r="E2855" s="146">
        <f t="shared" si="465"/>
        <v>1900</v>
      </c>
      <c r="F2855" s="287"/>
      <c r="G2855" s="287"/>
      <c r="H2855" s="287"/>
      <c r="I2855" s="288"/>
      <c r="J2855" s="287"/>
      <c r="K2855" s="288"/>
      <c r="L2855" s="134"/>
      <c r="M2855" s="133"/>
      <c r="N2855" s="288"/>
      <c r="O2855" s="134"/>
      <c r="P2855" s="166"/>
      <c r="Q2855" s="289"/>
      <c r="R2855" s="165"/>
      <c r="S2855" s="290"/>
      <c r="T2855" s="290"/>
      <c r="U2855" s="290"/>
      <c r="V2855" s="290"/>
      <c r="W2855" s="166"/>
      <c r="X2855" s="135"/>
      <c r="Y2855" s="418">
        <f t="shared" si="466"/>
        <v>0</v>
      </c>
      <c r="Z2855" s="291">
        <f t="shared" si="467"/>
        <v>0</v>
      </c>
      <c r="AA2855" s="163"/>
      <c r="AB2855" s="177" t="str">
        <f t="shared" si="468"/>
        <v/>
      </c>
      <c r="AC2855" s="283" t="str">
        <f t="shared" si="469"/>
        <v/>
      </c>
      <c r="AD2855" s="283" t="str">
        <f t="shared" si="470"/>
        <v/>
      </c>
      <c r="AE2855" s="163"/>
      <c r="AF2855" s="162"/>
      <c r="AP2855" s="581"/>
    </row>
    <row r="2856" spans="1:42" s="141" customFormat="1">
      <c r="A2856" s="134">
        <v>2847</v>
      </c>
      <c r="B2856" s="286"/>
      <c r="C2856" s="146">
        <f t="shared" si="463"/>
        <v>0</v>
      </c>
      <c r="D2856" s="146">
        <f t="shared" si="464"/>
        <v>1</v>
      </c>
      <c r="E2856" s="146">
        <f t="shared" si="465"/>
        <v>1900</v>
      </c>
      <c r="F2856" s="287"/>
      <c r="G2856" s="287"/>
      <c r="H2856" s="287"/>
      <c r="I2856" s="288"/>
      <c r="J2856" s="287"/>
      <c r="K2856" s="288"/>
      <c r="L2856" s="134"/>
      <c r="M2856" s="133"/>
      <c r="N2856" s="288"/>
      <c r="O2856" s="134"/>
      <c r="P2856" s="166"/>
      <c r="Q2856" s="289"/>
      <c r="R2856" s="165"/>
      <c r="S2856" s="290"/>
      <c r="T2856" s="290"/>
      <c r="U2856" s="290"/>
      <c r="V2856" s="290"/>
      <c r="W2856" s="166"/>
      <c r="X2856" s="135"/>
      <c r="Y2856" s="418">
        <f t="shared" si="466"/>
        <v>0</v>
      </c>
      <c r="Z2856" s="291">
        <f t="shared" si="467"/>
        <v>0</v>
      </c>
      <c r="AA2856" s="163"/>
      <c r="AB2856" s="177" t="str">
        <f t="shared" si="468"/>
        <v/>
      </c>
      <c r="AC2856" s="283" t="str">
        <f t="shared" si="469"/>
        <v/>
      </c>
      <c r="AD2856" s="283" t="str">
        <f t="shared" si="470"/>
        <v/>
      </c>
      <c r="AE2856" s="163"/>
      <c r="AF2856" s="162"/>
      <c r="AP2856" s="581"/>
    </row>
    <row r="2857" spans="1:42" s="141" customFormat="1">
      <c r="A2857" s="134">
        <v>2848</v>
      </c>
      <c r="B2857" s="286"/>
      <c r="C2857" s="146">
        <f t="shared" si="463"/>
        <v>0</v>
      </c>
      <c r="D2857" s="146">
        <f t="shared" si="464"/>
        <v>1</v>
      </c>
      <c r="E2857" s="146">
        <f t="shared" si="465"/>
        <v>1900</v>
      </c>
      <c r="F2857" s="287"/>
      <c r="G2857" s="287"/>
      <c r="H2857" s="287"/>
      <c r="I2857" s="288"/>
      <c r="J2857" s="287"/>
      <c r="K2857" s="288"/>
      <c r="L2857" s="134"/>
      <c r="M2857" s="133"/>
      <c r="N2857" s="288"/>
      <c r="O2857" s="134"/>
      <c r="P2857" s="166"/>
      <c r="Q2857" s="289"/>
      <c r="R2857" s="165"/>
      <c r="S2857" s="290"/>
      <c r="T2857" s="290"/>
      <c r="U2857" s="290"/>
      <c r="V2857" s="290"/>
      <c r="W2857" s="166"/>
      <c r="X2857" s="135"/>
      <c r="Y2857" s="418">
        <f t="shared" si="466"/>
        <v>0</v>
      </c>
      <c r="Z2857" s="291">
        <f t="shared" si="467"/>
        <v>0</v>
      </c>
      <c r="AA2857" s="163"/>
      <c r="AB2857" s="177" t="str">
        <f t="shared" si="468"/>
        <v/>
      </c>
      <c r="AC2857" s="283" t="str">
        <f t="shared" si="469"/>
        <v/>
      </c>
      <c r="AD2857" s="283" t="str">
        <f t="shared" si="470"/>
        <v/>
      </c>
      <c r="AE2857" s="163"/>
      <c r="AF2857" s="162"/>
      <c r="AP2857" s="581"/>
    </row>
    <row r="2858" spans="1:42" s="141" customFormat="1">
      <c r="A2858" s="134">
        <v>2849</v>
      </c>
      <c r="B2858" s="286"/>
      <c r="C2858" s="146">
        <f t="shared" si="463"/>
        <v>0</v>
      </c>
      <c r="D2858" s="146">
        <f t="shared" si="464"/>
        <v>1</v>
      </c>
      <c r="E2858" s="146">
        <f t="shared" si="465"/>
        <v>1900</v>
      </c>
      <c r="F2858" s="287"/>
      <c r="G2858" s="287"/>
      <c r="H2858" s="287"/>
      <c r="I2858" s="288"/>
      <c r="J2858" s="287"/>
      <c r="K2858" s="288"/>
      <c r="L2858" s="134"/>
      <c r="M2858" s="133"/>
      <c r="N2858" s="288"/>
      <c r="O2858" s="134"/>
      <c r="P2858" s="166"/>
      <c r="Q2858" s="289"/>
      <c r="R2858" s="165"/>
      <c r="S2858" s="290"/>
      <c r="T2858" s="290"/>
      <c r="U2858" s="290"/>
      <c r="V2858" s="290"/>
      <c r="W2858" s="166"/>
      <c r="X2858" s="135"/>
      <c r="Y2858" s="418">
        <f t="shared" si="466"/>
        <v>0</v>
      </c>
      <c r="Z2858" s="291">
        <f t="shared" si="467"/>
        <v>0</v>
      </c>
      <c r="AA2858" s="163"/>
      <c r="AB2858" s="177" t="str">
        <f t="shared" si="468"/>
        <v/>
      </c>
      <c r="AC2858" s="283" t="str">
        <f t="shared" si="469"/>
        <v/>
      </c>
      <c r="AD2858" s="283" t="str">
        <f t="shared" si="470"/>
        <v/>
      </c>
      <c r="AE2858" s="163"/>
      <c r="AF2858" s="162"/>
      <c r="AP2858" s="581"/>
    </row>
    <row r="2859" spans="1:42" s="141" customFormat="1">
      <c r="A2859" s="134">
        <v>2850</v>
      </c>
      <c r="B2859" s="286"/>
      <c r="C2859" s="146">
        <f t="shared" si="463"/>
        <v>0</v>
      </c>
      <c r="D2859" s="146">
        <f t="shared" si="464"/>
        <v>1</v>
      </c>
      <c r="E2859" s="146">
        <f t="shared" si="465"/>
        <v>1900</v>
      </c>
      <c r="F2859" s="287"/>
      <c r="G2859" s="287"/>
      <c r="H2859" s="287"/>
      <c r="I2859" s="288"/>
      <c r="J2859" s="287"/>
      <c r="K2859" s="288"/>
      <c r="L2859" s="134"/>
      <c r="M2859" s="133"/>
      <c r="N2859" s="288"/>
      <c r="O2859" s="134"/>
      <c r="P2859" s="166"/>
      <c r="Q2859" s="289"/>
      <c r="R2859" s="165"/>
      <c r="S2859" s="290"/>
      <c r="T2859" s="290"/>
      <c r="U2859" s="290"/>
      <c r="V2859" s="290"/>
      <c r="W2859" s="166"/>
      <c r="X2859" s="135"/>
      <c r="Y2859" s="418">
        <f t="shared" si="466"/>
        <v>0</v>
      </c>
      <c r="Z2859" s="291">
        <f t="shared" si="467"/>
        <v>0</v>
      </c>
      <c r="AA2859" s="163"/>
      <c r="AB2859" s="177" t="str">
        <f t="shared" si="468"/>
        <v/>
      </c>
      <c r="AC2859" s="283" t="str">
        <f t="shared" si="469"/>
        <v/>
      </c>
      <c r="AD2859" s="283" t="str">
        <f t="shared" si="470"/>
        <v/>
      </c>
      <c r="AE2859" s="163"/>
      <c r="AF2859" s="162"/>
      <c r="AP2859" s="581"/>
    </row>
    <row r="2860" spans="1:42" s="141" customFormat="1">
      <c r="A2860" s="134">
        <v>2851</v>
      </c>
      <c r="B2860" s="286"/>
      <c r="C2860" s="146">
        <f t="shared" si="463"/>
        <v>0</v>
      </c>
      <c r="D2860" s="146">
        <f t="shared" si="464"/>
        <v>1</v>
      </c>
      <c r="E2860" s="146">
        <f t="shared" si="465"/>
        <v>1900</v>
      </c>
      <c r="F2860" s="287"/>
      <c r="G2860" s="287"/>
      <c r="H2860" s="287"/>
      <c r="I2860" s="288"/>
      <c r="J2860" s="287"/>
      <c r="K2860" s="288"/>
      <c r="L2860" s="134"/>
      <c r="M2860" s="133"/>
      <c r="N2860" s="288"/>
      <c r="O2860" s="134"/>
      <c r="P2860" s="166"/>
      <c r="Q2860" s="289"/>
      <c r="R2860" s="165"/>
      <c r="S2860" s="290"/>
      <c r="T2860" s="290"/>
      <c r="U2860" s="290"/>
      <c r="V2860" s="290"/>
      <c r="W2860" s="166"/>
      <c r="X2860" s="135"/>
      <c r="Y2860" s="418">
        <f t="shared" si="466"/>
        <v>0</v>
      </c>
      <c r="Z2860" s="291">
        <f t="shared" si="467"/>
        <v>0</v>
      </c>
      <c r="AA2860" s="163"/>
      <c r="AB2860" s="177" t="str">
        <f t="shared" si="468"/>
        <v/>
      </c>
      <c r="AC2860" s="283" t="str">
        <f t="shared" si="469"/>
        <v/>
      </c>
      <c r="AD2860" s="283" t="str">
        <f t="shared" si="470"/>
        <v/>
      </c>
      <c r="AE2860" s="163"/>
      <c r="AF2860" s="162"/>
      <c r="AP2860" s="581"/>
    </row>
    <row r="2861" spans="1:42" s="141" customFormat="1">
      <c r="A2861" s="134">
        <v>2852</v>
      </c>
      <c r="B2861" s="286"/>
      <c r="C2861" s="146">
        <f t="shared" si="463"/>
        <v>0</v>
      </c>
      <c r="D2861" s="146">
        <f t="shared" si="464"/>
        <v>1</v>
      </c>
      <c r="E2861" s="146">
        <f t="shared" si="465"/>
        <v>1900</v>
      </c>
      <c r="F2861" s="287"/>
      <c r="G2861" s="287"/>
      <c r="H2861" s="287"/>
      <c r="I2861" s="288"/>
      <c r="J2861" s="287"/>
      <c r="K2861" s="288"/>
      <c r="L2861" s="134"/>
      <c r="M2861" s="133"/>
      <c r="N2861" s="288"/>
      <c r="O2861" s="134"/>
      <c r="P2861" s="166"/>
      <c r="Q2861" s="289"/>
      <c r="R2861" s="165"/>
      <c r="S2861" s="290"/>
      <c r="T2861" s="290"/>
      <c r="U2861" s="290"/>
      <c r="V2861" s="290"/>
      <c r="W2861" s="166"/>
      <c r="X2861" s="135"/>
      <c r="Y2861" s="418">
        <f t="shared" si="466"/>
        <v>0</v>
      </c>
      <c r="Z2861" s="291">
        <f t="shared" si="467"/>
        <v>0</v>
      </c>
      <c r="AA2861" s="163"/>
      <c r="AB2861" s="177" t="str">
        <f t="shared" si="468"/>
        <v/>
      </c>
      <c r="AC2861" s="283" t="str">
        <f t="shared" si="469"/>
        <v/>
      </c>
      <c r="AD2861" s="283" t="str">
        <f t="shared" si="470"/>
        <v/>
      </c>
      <c r="AE2861" s="163"/>
      <c r="AF2861" s="162"/>
      <c r="AP2861" s="581"/>
    </row>
    <row r="2862" spans="1:42" s="141" customFormat="1">
      <c r="A2862" s="134">
        <v>2853</v>
      </c>
      <c r="B2862" s="286"/>
      <c r="C2862" s="146">
        <f t="shared" si="463"/>
        <v>0</v>
      </c>
      <c r="D2862" s="146">
        <f t="shared" si="464"/>
        <v>1</v>
      </c>
      <c r="E2862" s="146">
        <f t="shared" si="465"/>
        <v>1900</v>
      </c>
      <c r="F2862" s="287"/>
      <c r="G2862" s="287"/>
      <c r="H2862" s="287"/>
      <c r="I2862" s="288"/>
      <c r="J2862" s="287"/>
      <c r="K2862" s="288"/>
      <c r="L2862" s="134"/>
      <c r="M2862" s="133"/>
      <c r="N2862" s="288"/>
      <c r="O2862" s="134"/>
      <c r="P2862" s="166"/>
      <c r="Q2862" s="289"/>
      <c r="R2862" s="165"/>
      <c r="S2862" s="290"/>
      <c r="T2862" s="290"/>
      <c r="U2862" s="290"/>
      <c r="V2862" s="290"/>
      <c r="W2862" s="166"/>
      <c r="X2862" s="135"/>
      <c r="Y2862" s="418">
        <f t="shared" si="466"/>
        <v>0</v>
      </c>
      <c r="Z2862" s="291">
        <f t="shared" si="467"/>
        <v>0</v>
      </c>
      <c r="AA2862" s="163"/>
      <c r="AB2862" s="177" t="str">
        <f t="shared" si="468"/>
        <v/>
      </c>
      <c r="AC2862" s="283" t="str">
        <f t="shared" si="469"/>
        <v/>
      </c>
      <c r="AD2862" s="283" t="str">
        <f t="shared" si="470"/>
        <v/>
      </c>
      <c r="AE2862" s="163"/>
      <c r="AF2862" s="162"/>
      <c r="AP2862" s="581"/>
    </row>
    <row r="2863" spans="1:42" s="141" customFormat="1">
      <c r="A2863" s="134">
        <v>2854</v>
      </c>
      <c r="B2863" s="286"/>
      <c r="C2863" s="146">
        <f t="shared" si="463"/>
        <v>0</v>
      </c>
      <c r="D2863" s="146">
        <f t="shared" si="464"/>
        <v>1</v>
      </c>
      <c r="E2863" s="146">
        <f t="shared" si="465"/>
        <v>1900</v>
      </c>
      <c r="F2863" s="287"/>
      <c r="G2863" s="287"/>
      <c r="H2863" s="287"/>
      <c r="I2863" s="288"/>
      <c r="J2863" s="287"/>
      <c r="K2863" s="288"/>
      <c r="L2863" s="134"/>
      <c r="M2863" s="133"/>
      <c r="N2863" s="288"/>
      <c r="O2863" s="134"/>
      <c r="P2863" s="166"/>
      <c r="Q2863" s="289"/>
      <c r="R2863" s="165"/>
      <c r="S2863" s="290"/>
      <c r="T2863" s="290"/>
      <c r="U2863" s="290"/>
      <c r="V2863" s="290"/>
      <c r="W2863" s="166"/>
      <c r="X2863" s="135"/>
      <c r="Y2863" s="418">
        <f t="shared" si="466"/>
        <v>0</v>
      </c>
      <c r="Z2863" s="291">
        <f t="shared" si="467"/>
        <v>0</v>
      </c>
      <c r="AA2863" s="163"/>
      <c r="AB2863" s="177" t="str">
        <f t="shared" si="468"/>
        <v/>
      </c>
      <c r="AC2863" s="283" t="str">
        <f t="shared" si="469"/>
        <v/>
      </c>
      <c r="AD2863" s="283" t="str">
        <f t="shared" si="470"/>
        <v/>
      </c>
      <c r="AE2863" s="163"/>
      <c r="AF2863" s="162"/>
      <c r="AP2863" s="581"/>
    </row>
    <row r="2864" spans="1:42" s="141" customFormat="1">
      <c r="A2864" s="134">
        <v>2855</v>
      </c>
      <c r="B2864" s="286"/>
      <c r="C2864" s="146">
        <f t="shared" si="463"/>
        <v>0</v>
      </c>
      <c r="D2864" s="146">
        <f t="shared" si="464"/>
        <v>1</v>
      </c>
      <c r="E2864" s="146">
        <f t="shared" si="465"/>
        <v>1900</v>
      </c>
      <c r="F2864" s="287"/>
      <c r="G2864" s="287"/>
      <c r="H2864" s="287"/>
      <c r="I2864" s="288"/>
      <c r="J2864" s="287"/>
      <c r="K2864" s="288"/>
      <c r="L2864" s="134"/>
      <c r="M2864" s="133"/>
      <c r="N2864" s="288"/>
      <c r="O2864" s="134"/>
      <c r="P2864" s="166"/>
      <c r="Q2864" s="289"/>
      <c r="R2864" s="165"/>
      <c r="S2864" s="290"/>
      <c r="T2864" s="290"/>
      <c r="U2864" s="290"/>
      <c r="V2864" s="290"/>
      <c r="W2864" s="166"/>
      <c r="X2864" s="135"/>
      <c r="Y2864" s="418">
        <f t="shared" si="466"/>
        <v>0</v>
      </c>
      <c r="Z2864" s="291">
        <f t="shared" si="467"/>
        <v>0</v>
      </c>
      <c r="AA2864" s="163"/>
      <c r="AB2864" s="177" t="str">
        <f t="shared" si="468"/>
        <v/>
      </c>
      <c r="AC2864" s="283" t="str">
        <f t="shared" si="469"/>
        <v/>
      </c>
      <c r="AD2864" s="283" t="str">
        <f t="shared" si="470"/>
        <v/>
      </c>
      <c r="AE2864" s="163"/>
      <c r="AF2864" s="162"/>
      <c r="AP2864" s="581"/>
    </row>
    <row r="2865" spans="1:42" s="141" customFormat="1">
      <c r="A2865" s="134">
        <v>2856</v>
      </c>
      <c r="B2865" s="286"/>
      <c r="C2865" s="146">
        <f t="shared" si="463"/>
        <v>0</v>
      </c>
      <c r="D2865" s="146">
        <f t="shared" si="464"/>
        <v>1</v>
      </c>
      <c r="E2865" s="146">
        <f t="shared" si="465"/>
        <v>1900</v>
      </c>
      <c r="F2865" s="287"/>
      <c r="G2865" s="287"/>
      <c r="H2865" s="287"/>
      <c r="I2865" s="288"/>
      <c r="J2865" s="287"/>
      <c r="K2865" s="288"/>
      <c r="L2865" s="134"/>
      <c r="M2865" s="133"/>
      <c r="N2865" s="288"/>
      <c r="O2865" s="134"/>
      <c r="P2865" s="166"/>
      <c r="Q2865" s="289"/>
      <c r="R2865" s="165"/>
      <c r="S2865" s="290"/>
      <c r="T2865" s="290"/>
      <c r="U2865" s="290"/>
      <c r="V2865" s="290"/>
      <c r="W2865" s="166"/>
      <c r="X2865" s="135"/>
      <c r="Y2865" s="418">
        <f t="shared" si="466"/>
        <v>0</v>
      </c>
      <c r="Z2865" s="291">
        <f t="shared" si="467"/>
        <v>0</v>
      </c>
      <c r="AA2865" s="163"/>
      <c r="AB2865" s="177" t="str">
        <f t="shared" si="468"/>
        <v/>
      </c>
      <c r="AC2865" s="283" t="str">
        <f t="shared" si="469"/>
        <v/>
      </c>
      <c r="AD2865" s="283" t="str">
        <f t="shared" si="470"/>
        <v/>
      </c>
      <c r="AE2865" s="163"/>
      <c r="AF2865" s="162"/>
      <c r="AP2865" s="581"/>
    </row>
    <row r="2866" spans="1:42" s="141" customFormat="1">
      <c r="A2866" s="134">
        <v>2857</v>
      </c>
      <c r="B2866" s="286"/>
      <c r="C2866" s="146">
        <f t="shared" si="463"/>
        <v>0</v>
      </c>
      <c r="D2866" s="146">
        <f t="shared" si="464"/>
        <v>1</v>
      </c>
      <c r="E2866" s="146">
        <f t="shared" si="465"/>
        <v>1900</v>
      </c>
      <c r="F2866" s="287"/>
      <c r="G2866" s="287"/>
      <c r="H2866" s="287"/>
      <c r="I2866" s="288"/>
      <c r="J2866" s="287"/>
      <c r="K2866" s="288"/>
      <c r="L2866" s="134"/>
      <c r="M2866" s="133"/>
      <c r="N2866" s="288"/>
      <c r="O2866" s="134"/>
      <c r="P2866" s="166"/>
      <c r="Q2866" s="289"/>
      <c r="R2866" s="165"/>
      <c r="S2866" s="290"/>
      <c r="T2866" s="290"/>
      <c r="U2866" s="290"/>
      <c r="V2866" s="290"/>
      <c r="W2866" s="166"/>
      <c r="X2866" s="135"/>
      <c r="Y2866" s="418">
        <f t="shared" si="466"/>
        <v>0</v>
      </c>
      <c r="Z2866" s="291">
        <f t="shared" si="467"/>
        <v>0</v>
      </c>
      <c r="AA2866" s="163"/>
      <c r="AB2866" s="177" t="str">
        <f t="shared" si="468"/>
        <v/>
      </c>
      <c r="AC2866" s="283" t="str">
        <f t="shared" si="469"/>
        <v/>
      </c>
      <c r="AD2866" s="283" t="str">
        <f t="shared" si="470"/>
        <v/>
      </c>
      <c r="AE2866" s="163"/>
      <c r="AF2866" s="162"/>
      <c r="AP2866" s="581"/>
    </row>
    <row r="2867" spans="1:42" s="141" customFormat="1">
      <c r="A2867" s="134">
        <v>2858</v>
      </c>
      <c r="B2867" s="286"/>
      <c r="C2867" s="146">
        <f t="shared" si="463"/>
        <v>0</v>
      </c>
      <c r="D2867" s="146">
        <f t="shared" si="464"/>
        <v>1</v>
      </c>
      <c r="E2867" s="146">
        <f t="shared" si="465"/>
        <v>1900</v>
      </c>
      <c r="F2867" s="287"/>
      <c r="G2867" s="287"/>
      <c r="H2867" s="287"/>
      <c r="I2867" s="288"/>
      <c r="J2867" s="287"/>
      <c r="K2867" s="288"/>
      <c r="L2867" s="134"/>
      <c r="M2867" s="133"/>
      <c r="N2867" s="288"/>
      <c r="O2867" s="134"/>
      <c r="P2867" s="166"/>
      <c r="Q2867" s="289"/>
      <c r="R2867" s="165"/>
      <c r="S2867" s="290"/>
      <c r="T2867" s="290"/>
      <c r="U2867" s="290"/>
      <c r="V2867" s="290"/>
      <c r="W2867" s="166"/>
      <c r="X2867" s="135"/>
      <c r="Y2867" s="418">
        <f t="shared" si="466"/>
        <v>0</v>
      </c>
      <c r="Z2867" s="291">
        <f t="shared" si="467"/>
        <v>0</v>
      </c>
      <c r="AA2867" s="163"/>
      <c r="AB2867" s="177" t="str">
        <f t="shared" si="468"/>
        <v/>
      </c>
      <c r="AC2867" s="283" t="str">
        <f t="shared" si="469"/>
        <v/>
      </c>
      <c r="AD2867" s="283" t="str">
        <f t="shared" si="470"/>
        <v/>
      </c>
      <c r="AE2867" s="163"/>
      <c r="AF2867" s="162"/>
      <c r="AP2867" s="581"/>
    </row>
    <row r="2868" spans="1:42" s="141" customFormat="1">
      <c r="A2868" s="134">
        <v>2859</v>
      </c>
      <c r="B2868" s="286"/>
      <c r="C2868" s="146">
        <f t="shared" si="463"/>
        <v>0</v>
      </c>
      <c r="D2868" s="146">
        <f t="shared" si="464"/>
        <v>1</v>
      </c>
      <c r="E2868" s="146">
        <f t="shared" si="465"/>
        <v>1900</v>
      </c>
      <c r="F2868" s="287"/>
      <c r="G2868" s="287"/>
      <c r="H2868" s="287"/>
      <c r="I2868" s="288"/>
      <c r="J2868" s="287"/>
      <c r="K2868" s="288"/>
      <c r="L2868" s="134"/>
      <c r="M2868" s="133"/>
      <c r="N2868" s="288"/>
      <c r="O2868" s="134"/>
      <c r="P2868" s="166"/>
      <c r="Q2868" s="289"/>
      <c r="R2868" s="165"/>
      <c r="S2868" s="290"/>
      <c r="T2868" s="290"/>
      <c r="U2868" s="290"/>
      <c r="V2868" s="290"/>
      <c r="W2868" s="166"/>
      <c r="X2868" s="135"/>
      <c r="Y2868" s="418">
        <f t="shared" si="466"/>
        <v>0</v>
      </c>
      <c r="Z2868" s="291">
        <f t="shared" si="467"/>
        <v>0</v>
      </c>
      <c r="AA2868" s="163"/>
      <c r="AB2868" s="177" t="str">
        <f t="shared" si="468"/>
        <v/>
      </c>
      <c r="AC2868" s="283" t="str">
        <f t="shared" si="469"/>
        <v/>
      </c>
      <c r="AD2868" s="283" t="str">
        <f t="shared" si="470"/>
        <v/>
      </c>
      <c r="AE2868" s="163"/>
      <c r="AF2868" s="162"/>
      <c r="AP2868" s="581"/>
    </row>
    <row r="2869" spans="1:42" s="141" customFormat="1">
      <c r="A2869" s="134">
        <v>2860</v>
      </c>
      <c r="B2869" s="286"/>
      <c r="C2869" s="146">
        <f t="shared" si="463"/>
        <v>0</v>
      </c>
      <c r="D2869" s="146">
        <f t="shared" si="464"/>
        <v>1</v>
      </c>
      <c r="E2869" s="146">
        <f t="shared" si="465"/>
        <v>1900</v>
      </c>
      <c r="F2869" s="287"/>
      <c r="G2869" s="287"/>
      <c r="H2869" s="287"/>
      <c r="I2869" s="288"/>
      <c r="J2869" s="287"/>
      <c r="K2869" s="288"/>
      <c r="L2869" s="134"/>
      <c r="M2869" s="133"/>
      <c r="N2869" s="288"/>
      <c r="O2869" s="134"/>
      <c r="P2869" s="166"/>
      <c r="Q2869" s="289"/>
      <c r="R2869" s="165"/>
      <c r="S2869" s="290"/>
      <c r="T2869" s="290"/>
      <c r="U2869" s="290"/>
      <c r="V2869" s="290"/>
      <c r="W2869" s="166"/>
      <c r="X2869" s="135"/>
      <c r="Y2869" s="418">
        <f t="shared" si="466"/>
        <v>0</v>
      </c>
      <c r="Z2869" s="291">
        <f t="shared" si="467"/>
        <v>0</v>
      </c>
      <c r="AA2869" s="163"/>
      <c r="AB2869" s="177" t="str">
        <f t="shared" si="468"/>
        <v/>
      </c>
      <c r="AC2869" s="283" t="str">
        <f t="shared" si="469"/>
        <v/>
      </c>
      <c r="AD2869" s="283" t="str">
        <f t="shared" si="470"/>
        <v/>
      </c>
      <c r="AE2869" s="163"/>
      <c r="AF2869" s="162"/>
      <c r="AP2869" s="581"/>
    </row>
    <row r="2870" spans="1:42" s="141" customFormat="1">
      <c r="A2870" s="134">
        <v>2861</v>
      </c>
      <c r="B2870" s="286"/>
      <c r="C2870" s="146">
        <f t="shared" si="463"/>
        <v>0</v>
      </c>
      <c r="D2870" s="146">
        <f t="shared" si="464"/>
        <v>1</v>
      </c>
      <c r="E2870" s="146">
        <f t="shared" si="465"/>
        <v>1900</v>
      </c>
      <c r="F2870" s="287"/>
      <c r="G2870" s="287"/>
      <c r="H2870" s="287"/>
      <c r="I2870" s="288"/>
      <c r="J2870" s="287"/>
      <c r="K2870" s="288"/>
      <c r="L2870" s="134"/>
      <c r="M2870" s="133"/>
      <c r="N2870" s="288"/>
      <c r="O2870" s="134"/>
      <c r="P2870" s="166"/>
      <c r="Q2870" s="289"/>
      <c r="R2870" s="165"/>
      <c r="S2870" s="290"/>
      <c r="T2870" s="290"/>
      <c r="U2870" s="290"/>
      <c r="V2870" s="290"/>
      <c r="W2870" s="166"/>
      <c r="X2870" s="135"/>
      <c r="Y2870" s="418">
        <f t="shared" si="466"/>
        <v>0</v>
      </c>
      <c r="Z2870" s="291">
        <f t="shared" si="467"/>
        <v>0</v>
      </c>
      <c r="AA2870" s="163"/>
      <c r="AB2870" s="177" t="str">
        <f t="shared" si="468"/>
        <v/>
      </c>
      <c r="AC2870" s="283" t="str">
        <f t="shared" si="469"/>
        <v/>
      </c>
      <c r="AD2870" s="283" t="str">
        <f t="shared" si="470"/>
        <v/>
      </c>
      <c r="AE2870" s="163"/>
      <c r="AF2870" s="162"/>
      <c r="AP2870" s="581"/>
    </row>
    <row r="2871" spans="1:42" s="141" customFormat="1">
      <c r="A2871" s="134">
        <v>2862</v>
      </c>
      <c r="B2871" s="286"/>
      <c r="C2871" s="146">
        <f t="shared" si="463"/>
        <v>0</v>
      </c>
      <c r="D2871" s="146">
        <f t="shared" si="464"/>
        <v>1</v>
      </c>
      <c r="E2871" s="146">
        <f t="shared" si="465"/>
        <v>1900</v>
      </c>
      <c r="F2871" s="287"/>
      <c r="G2871" s="287"/>
      <c r="H2871" s="287"/>
      <c r="I2871" s="288"/>
      <c r="J2871" s="287"/>
      <c r="K2871" s="288"/>
      <c r="L2871" s="134"/>
      <c r="M2871" s="133"/>
      <c r="N2871" s="288"/>
      <c r="O2871" s="134"/>
      <c r="P2871" s="166"/>
      <c r="Q2871" s="289"/>
      <c r="R2871" s="165"/>
      <c r="S2871" s="290"/>
      <c r="T2871" s="290"/>
      <c r="U2871" s="290"/>
      <c r="V2871" s="290"/>
      <c r="W2871" s="166"/>
      <c r="X2871" s="135"/>
      <c r="Y2871" s="418">
        <f t="shared" si="466"/>
        <v>0</v>
      </c>
      <c r="Z2871" s="291">
        <f t="shared" si="467"/>
        <v>0</v>
      </c>
      <c r="AA2871" s="163"/>
      <c r="AB2871" s="177" t="str">
        <f t="shared" si="468"/>
        <v/>
      </c>
      <c r="AC2871" s="283" t="str">
        <f t="shared" si="469"/>
        <v/>
      </c>
      <c r="AD2871" s="283" t="str">
        <f t="shared" si="470"/>
        <v/>
      </c>
      <c r="AE2871" s="163"/>
      <c r="AF2871" s="162"/>
      <c r="AP2871" s="581"/>
    </row>
    <row r="2872" spans="1:42" s="141" customFormat="1">
      <c r="A2872" s="134">
        <v>2863</v>
      </c>
      <c r="B2872" s="286"/>
      <c r="C2872" s="146">
        <f t="shared" si="463"/>
        <v>0</v>
      </c>
      <c r="D2872" s="146">
        <f t="shared" si="464"/>
        <v>1</v>
      </c>
      <c r="E2872" s="146">
        <f t="shared" si="465"/>
        <v>1900</v>
      </c>
      <c r="F2872" s="287"/>
      <c r="G2872" s="287"/>
      <c r="H2872" s="287"/>
      <c r="I2872" s="288"/>
      <c r="J2872" s="287"/>
      <c r="K2872" s="288"/>
      <c r="L2872" s="134"/>
      <c r="M2872" s="133"/>
      <c r="N2872" s="288"/>
      <c r="O2872" s="134"/>
      <c r="P2872" s="166"/>
      <c r="Q2872" s="289"/>
      <c r="R2872" s="165"/>
      <c r="S2872" s="290"/>
      <c r="T2872" s="290"/>
      <c r="U2872" s="290"/>
      <c r="V2872" s="290"/>
      <c r="W2872" s="166"/>
      <c r="X2872" s="135"/>
      <c r="Y2872" s="418">
        <f t="shared" si="466"/>
        <v>0</v>
      </c>
      <c r="Z2872" s="291">
        <f t="shared" si="467"/>
        <v>0</v>
      </c>
      <c r="AA2872" s="163"/>
      <c r="AB2872" s="177" t="str">
        <f t="shared" si="468"/>
        <v/>
      </c>
      <c r="AC2872" s="283" t="str">
        <f t="shared" si="469"/>
        <v/>
      </c>
      <c r="AD2872" s="283" t="str">
        <f t="shared" si="470"/>
        <v/>
      </c>
      <c r="AE2872" s="163"/>
      <c r="AF2872" s="162"/>
      <c r="AP2872" s="581"/>
    </row>
    <row r="2873" spans="1:42" s="141" customFormat="1">
      <c r="A2873" s="134">
        <v>2864</v>
      </c>
      <c r="B2873" s="286"/>
      <c r="C2873" s="146">
        <f t="shared" si="463"/>
        <v>0</v>
      </c>
      <c r="D2873" s="146">
        <f t="shared" si="464"/>
        <v>1</v>
      </c>
      <c r="E2873" s="146">
        <f t="shared" si="465"/>
        <v>1900</v>
      </c>
      <c r="F2873" s="287"/>
      <c r="G2873" s="287"/>
      <c r="H2873" s="287"/>
      <c r="I2873" s="288"/>
      <c r="J2873" s="287"/>
      <c r="K2873" s="288"/>
      <c r="L2873" s="134"/>
      <c r="M2873" s="133"/>
      <c r="N2873" s="288"/>
      <c r="O2873" s="134"/>
      <c r="P2873" s="166"/>
      <c r="Q2873" s="289"/>
      <c r="R2873" s="165"/>
      <c r="S2873" s="290"/>
      <c r="T2873" s="290"/>
      <c r="U2873" s="290"/>
      <c r="V2873" s="290"/>
      <c r="W2873" s="166"/>
      <c r="X2873" s="135"/>
      <c r="Y2873" s="418">
        <f t="shared" si="466"/>
        <v>0</v>
      </c>
      <c r="Z2873" s="291">
        <f t="shared" si="467"/>
        <v>0</v>
      </c>
      <c r="AA2873" s="163"/>
      <c r="AB2873" s="177" t="str">
        <f t="shared" si="468"/>
        <v/>
      </c>
      <c r="AC2873" s="283" t="str">
        <f t="shared" si="469"/>
        <v/>
      </c>
      <c r="AD2873" s="283" t="str">
        <f t="shared" si="470"/>
        <v/>
      </c>
      <c r="AE2873" s="163"/>
      <c r="AF2873" s="162"/>
      <c r="AP2873" s="581"/>
    </row>
    <row r="2874" spans="1:42" s="141" customFormat="1">
      <c r="A2874" s="134">
        <v>2865</v>
      </c>
      <c r="B2874" s="286"/>
      <c r="C2874" s="146">
        <f t="shared" si="463"/>
        <v>0</v>
      </c>
      <c r="D2874" s="146">
        <f t="shared" si="464"/>
        <v>1</v>
      </c>
      <c r="E2874" s="146">
        <f t="shared" si="465"/>
        <v>1900</v>
      </c>
      <c r="F2874" s="287"/>
      <c r="G2874" s="287"/>
      <c r="H2874" s="287"/>
      <c r="I2874" s="288"/>
      <c r="J2874" s="287"/>
      <c r="K2874" s="288"/>
      <c r="L2874" s="134"/>
      <c r="M2874" s="133"/>
      <c r="N2874" s="288"/>
      <c r="O2874" s="134"/>
      <c r="P2874" s="166"/>
      <c r="Q2874" s="289"/>
      <c r="R2874" s="165"/>
      <c r="S2874" s="290"/>
      <c r="T2874" s="290"/>
      <c r="U2874" s="290"/>
      <c r="V2874" s="290"/>
      <c r="W2874" s="166"/>
      <c r="X2874" s="135"/>
      <c r="Y2874" s="418">
        <f t="shared" si="466"/>
        <v>0</v>
      </c>
      <c r="Z2874" s="291">
        <f t="shared" si="467"/>
        <v>0</v>
      </c>
      <c r="AA2874" s="163"/>
      <c r="AB2874" s="177" t="str">
        <f t="shared" si="468"/>
        <v/>
      </c>
      <c r="AC2874" s="283" t="str">
        <f t="shared" si="469"/>
        <v/>
      </c>
      <c r="AD2874" s="283" t="str">
        <f t="shared" si="470"/>
        <v/>
      </c>
      <c r="AE2874" s="163"/>
      <c r="AF2874" s="162"/>
      <c r="AP2874" s="581"/>
    </row>
    <row r="2875" spans="1:42" s="141" customFormat="1">
      <c r="A2875" s="134">
        <v>2866</v>
      </c>
      <c r="B2875" s="286"/>
      <c r="C2875" s="146">
        <f t="shared" si="463"/>
        <v>0</v>
      </c>
      <c r="D2875" s="146">
        <f t="shared" si="464"/>
        <v>1</v>
      </c>
      <c r="E2875" s="146">
        <f t="shared" si="465"/>
        <v>1900</v>
      </c>
      <c r="F2875" s="287"/>
      <c r="G2875" s="287"/>
      <c r="H2875" s="287"/>
      <c r="I2875" s="288"/>
      <c r="J2875" s="287"/>
      <c r="K2875" s="288"/>
      <c r="L2875" s="134"/>
      <c r="M2875" s="133"/>
      <c r="N2875" s="288"/>
      <c r="O2875" s="134"/>
      <c r="P2875" s="166"/>
      <c r="Q2875" s="289"/>
      <c r="R2875" s="165"/>
      <c r="S2875" s="290"/>
      <c r="T2875" s="290"/>
      <c r="U2875" s="290"/>
      <c r="V2875" s="290"/>
      <c r="W2875" s="166"/>
      <c r="X2875" s="135"/>
      <c r="Y2875" s="418">
        <f t="shared" si="466"/>
        <v>0</v>
      </c>
      <c r="Z2875" s="291">
        <f t="shared" si="467"/>
        <v>0</v>
      </c>
      <c r="AA2875" s="163"/>
      <c r="AB2875" s="177" t="str">
        <f t="shared" si="468"/>
        <v/>
      </c>
      <c r="AC2875" s="283" t="str">
        <f t="shared" si="469"/>
        <v/>
      </c>
      <c r="AD2875" s="283" t="str">
        <f t="shared" si="470"/>
        <v/>
      </c>
      <c r="AE2875" s="163"/>
      <c r="AF2875" s="162"/>
      <c r="AP2875" s="581"/>
    </row>
    <row r="2876" spans="1:42" s="141" customFormat="1">
      <c r="A2876" s="134">
        <v>2867</v>
      </c>
      <c r="B2876" s="286"/>
      <c r="C2876" s="146">
        <f t="shared" si="463"/>
        <v>0</v>
      </c>
      <c r="D2876" s="146">
        <f t="shared" si="464"/>
        <v>1</v>
      </c>
      <c r="E2876" s="146">
        <f t="shared" si="465"/>
        <v>1900</v>
      </c>
      <c r="F2876" s="287"/>
      <c r="G2876" s="287"/>
      <c r="H2876" s="287"/>
      <c r="I2876" s="288"/>
      <c r="J2876" s="287"/>
      <c r="K2876" s="288"/>
      <c r="L2876" s="134"/>
      <c r="M2876" s="133"/>
      <c r="N2876" s="288"/>
      <c r="O2876" s="134"/>
      <c r="P2876" s="166"/>
      <c r="Q2876" s="289"/>
      <c r="R2876" s="165"/>
      <c r="S2876" s="290"/>
      <c r="T2876" s="290"/>
      <c r="U2876" s="290"/>
      <c r="V2876" s="290"/>
      <c r="W2876" s="166"/>
      <c r="X2876" s="135"/>
      <c r="Y2876" s="418">
        <f t="shared" si="466"/>
        <v>0</v>
      </c>
      <c r="Z2876" s="291">
        <f t="shared" si="467"/>
        <v>0</v>
      </c>
      <c r="AA2876" s="163"/>
      <c r="AB2876" s="177" t="str">
        <f t="shared" si="468"/>
        <v/>
      </c>
      <c r="AC2876" s="283" t="str">
        <f t="shared" si="469"/>
        <v/>
      </c>
      <c r="AD2876" s="283" t="str">
        <f t="shared" si="470"/>
        <v/>
      </c>
      <c r="AE2876" s="163"/>
      <c r="AF2876" s="162"/>
      <c r="AP2876" s="581"/>
    </row>
    <row r="2877" spans="1:42" s="141" customFormat="1">
      <c r="A2877" s="134">
        <v>2868</v>
      </c>
      <c r="B2877" s="286"/>
      <c r="C2877" s="146">
        <f t="shared" si="463"/>
        <v>0</v>
      </c>
      <c r="D2877" s="146">
        <f t="shared" si="464"/>
        <v>1</v>
      </c>
      <c r="E2877" s="146">
        <f t="shared" si="465"/>
        <v>1900</v>
      </c>
      <c r="F2877" s="287"/>
      <c r="G2877" s="287"/>
      <c r="H2877" s="287"/>
      <c r="I2877" s="288"/>
      <c r="J2877" s="287"/>
      <c r="K2877" s="288"/>
      <c r="L2877" s="134"/>
      <c r="M2877" s="133"/>
      <c r="N2877" s="288"/>
      <c r="O2877" s="134"/>
      <c r="P2877" s="166"/>
      <c r="Q2877" s="289"/>
      <c r="R2877" s="165"/>
      <c r="S2877" s="290"/>
      <c r="T2877" s="290"/>
      <c r="U2877" s="290"/>
      <c r="V2877" s="290"/>
      <c r="W2877" s="166"/>
      <c r="X2877" s="135"/>
      <c r="Y2877" s="418">
        <f t="shared" si="466"/>
        <v>0</v>
      </c>
      <c r="Z2877" s="291">
        <f t="shared" si="467"/>
        <v>0</v>
      </c>
      <c r="AA2877" s="163"/>
      <c r="AB2877" s="177" t="str">
        <f t="shared" si="468"/>
        <v/>
      </c>
      <c r="AC2877" s="283" t="str">
        <f t="shared" si="469"/>
        <v/>
      </c>
      <c r="AD2877" s="283" t="str">
        <f t="shared" si="470"/>
        <v/>
      </c>
      <c r="AE2877" s="163"/>
      <c r="AF2877" s="162"/>
      <c r="AP2877" s="581"/>
    </row>
    <row r="2878" spans="1:42" s="141" customFormat="1">
      <c r="A2878" s="134">
        <v>2869</v>
      </c>
      <c r="B2878" s="286"/>
      <c r="C2878" s="146">
        <f t="shared" si="463"/>
        <v>0</v>
      </c>
      <c r="D2878" s="146">
        <f t="shared" si="464"/>
        <v>1</v>
      </c>
      <c r="E2878" s="146">
        <f t="shared" si="465"/>
        <v>1900</v>
      </c>
      <c r="F2878" s="287"/>
      <c r="G2878" s="287"/>
      <c r="H2878" s="287"/>
      <c r="I2878" s="288"/>
      <c r="J2878" s="287"/>
      <c r="K2878" s="288"/>
      <c r="L2878" s="134"/>
      <c r="M2878" s="133"/>
      <c r="N2878" s="288"/>
      <c r="O2878" s="134"/>
      <c r="P2878" s="166"/>
      <c r="Q2878" s="289"/>
      <c r="R2878" s="165"/>
      <c r="S2878" s="290"/>
      <c r="T2878" s="290"/>
      <c r="U2878" s="290"/>
      <c r="V2878" s="290"/>
      <c r="W2878" s="166"/>
      <c r="X2878" s="135"/>
      <c r="Y2878" s="418">
        <f t="shared" si="466"/>
        <v>0</v>
      </c>
      <c r="Z2878" s="291">
        <f t="shared" si="467"/>
        <v>0</v>
      </c>
      <c r="AA2878" s="163"/>
      <c r="AB2878" s="177" t="str">
        <f t="shared" si="468"/>
        <v/>
      </c>
      <c r="AC2878" s="283" t="str">
        <f t="shared" si="469"/>
        <v/>
      </c>
      <c r="AD2878" s="283" t="str">
        <f t="shared" si="470"/>
        <v/>
      </c>
      <c r="AE2878" s="163"/>
      <c r="AF2878" s="162"/>
      <c r="AP2878" s="581"/>
    </row>
    <row r="2879" spans="1:42" s="141" customFormat="1">
      <c r="A2879" s="134">
        <v>2870</v>
      </c>
      <c r="B2879" s="286"/>
      <c r="C2879" s="146">
        <f t="shared" si="463"/>
        <v>0</v>
      </c>
      <c r="D2879" s="146">
        <f t="shared" si="464"/>
        <v>1</v>
      </c>
      <c r="E2879" s="146">
        <f t="shared" si="465"/>
        <v>1900</v>
      </c>
      <c r="F2879" s="287"/>
      <c r="G2879" s="287"/>
      <c r="H2879" s="287"/>
      <c r="I2879" s="288"/>
      <c r="J2879" s="287"/>
      <c r="K2879" s="288"/>
      <c r="L2879" s="134"/>
      <c r="M2879" s="133"/>
      <c r="N2879" s="288"/>
      <c r="O2879" s="134"/>
      <c r="P2879" s="166"/>
      <c r="Q2879" s="289"/>
      <c r="R2879" s="165"/>
      <c r="S2879" s="290"/>
      <c r="T2879" s="290"/>
      <c r="U2879" s="290"/>
      <c r="V2879" s="290"/>
      <c r="W2879" s="166"/>
      <c r="X2879" s="135"/>
      <c r="Y2879" s="418">
        <f t="shared" si="466"/>
        <v>0</v>
      </c>
      <c r="Z2879" s="291">
        <f t="shared" si="467"/>
        <v>0</v>
      </c>
      <c r="AA2879" s="163"/>
      <c r="AB2879" s="177" t="str">
        <f t="shared" si="468"/>
        <v/>
      </c>
      <c r="AC2879" s="283" t="str">
        <f t="shared" si="469"/>
        <v/>
      </c>
      <c r="AD2879" s="283" t="str">
        <f t="shared" si="470"/>
        <v/>
      </c>
      <c r="AE2879" s="163"/>
      <c r="AF2879" s="162"/>
      <c r="AP2879" s="581"/>
    </row>
    <row r="2880" spans="1:42" s="141" customFormat="1">
      <c r="A2880" s="134">
        <v>2871</v>
      </c>
      <c r="B2880" s="286"/>
      <c r="C2880" s="146">
        <f t="shared" si="463"/>
        <v>0</v>
      </c>
      <c r="D2880" s="146">
        <f t="shared" si="464"/>
        <v>1</v>
      </c>
      <c r="E2880" s="146">
        <f t="shared" si="465"/>
        <v>1900</v>
      </c>
      <c r="F2880" s="287"/>
      <c r="G2880" s="287"/>
      <c r="H2880" s="287"/>
      <c r="I2880" s="288"/>
      <c r="J2880" s="287"/>
      <c r="K2880" s="288"/>
      <c r="L2880" s="134"/>
      <c r="M2880" s="133"/>
      <c r="N2880" s="288"/>
      <c r="O2880" s="134"/>
      <c r="P2880" s="166"/>
      <c r="Q2880" s="289"/>
      <c r="R2880" s="165"/>
      <c r="S2880" s="290"/>
      <c r="T2880" s="290"/>
      <c r="U2880" s="290"/>
      <c r="V2880" s="290"/>
      <c r="W2880" s="166"/>
      <c r="X2880" s="135"/>
      <c r="Y2880" s="418">
        <f t="shared" si="466"/>
        <v>0</v>
      </c>
      <c r="Z2880" s="291">
        <f t="shared" si="467"/>
        <v>0</v>
      </c>
      <c r="AA2880" s="163"/>
      <c r="AB2880" s="177" t="str">
        <f t="shared" si="468"/>
        <v/>
      </c>
      <c r="AC2880" s="283" t="str">
        <f t="shared" si="469"/>
        <v/>
      </c>
      <c r="AD2880" s="283" t="str">
        <f t="shared" si="470"/>
        <v/>
      </c>
      <c r="AE2880" s="163"/>
      <c r="AF2880" s="162"/>
      <c r="AP2880" s="581"/>
    </row>
    <row r="2881" spans="1:42" s="141" customFormat="1">
      <c r="A2881" s="134">
        <v>2872</v>
      </c>
      <c r="B2881" s="286"/>
      <c r="C2881" s="146">
        <f t="shared" si="463"/>
        <v>0</v>
      </c>
      <c r="D2881" s="146">
        <f t="shared" si="464"/>
        <v>1</v>
      </c>
      <c r="E2881" s="146">
        <f t="shared" si="465"/>
        <v>1900</v>
      </c>
      <c r="F2881" s="287"/>
      <c r="G2881" s="287"/>
      <c r="H2881" s="287"/>
      <c r="I2881" s="288"/>
      <c r="J2881" s="287"/>
      <c r="K2881" s="288"/>
      <c r="L2881" s="134"/>
      <c r="M2881" s="133"/>
      <c r="N2881" s="288"/>
      <c r="O2881" s="134"/>
      <c r="P2881" s="166"/>
      <c r="Q2881" s="289"/>
      <c r="R2881" s="165"/>
      <c r="S2881" s="290"/>
      <c r="T2881" s="290"/>
      <c r="U2881" s="290"/>
      <c r="V2881" s="290"/>
      <c r="W2881" s="166"/>
      <c r="X2881" s="135"/>
      <c r="Y2881" s="418">
        <f t="shared" si="466"/>
        <v>0</v>
      </c>
      <c r="Z2881" s="291">
        <f t="shared" si="467"/>
        <v>0</v>
      </c>
      <c r="AA2881" s="163"/>
      <c r="AB2881" s="177" t="str">
        <f t="shared" si="468"/>
        <v/>
      </c>
      <c r="AC2881" s="283" t="str">
        <f t="shared" si="469"/>
        <v/>
      </c>
      <c r="AD2881" s="283" t="str">
        <f t="shared" si="470"/>
        <v/>
      </c>
      <c r="AE2881" s="163"/>
      <c r="AF2881" s="162"/>
      <c r="AP2881" s="581"/>
    </row>
    <row r="2882" spans="1:42" s="141" customFormat="1">
      <c r="A2882" s="134">
        <v>2873</v>
      </c>
      <c r="B2882" s="286"/>
      <c r="C2882" s="146">
        <f t="shared" si="463"/>
        <v>0</v>
      </c>
      <c r="D2882" s="146">
        <f t="shared" si="464"/>
        <v>1</v>
      </c>
      <c r="E2882" s="146">
        <f t="shared" si="465"/>
        <v>1900</v>
      </c>
      <c r="F2882" s="287"/>
      <c r="G2882" s="287"/>
      <c r="H2882" s="287"/>
      <c r="I2882" s="288"/>
      <c r="J2882" s="287"/>
      <c r="K2882" s="288"/>
      <c r="L2882" s="134"/>
      <c r="M2882" s="133"/>
      <c r="N2882" s="288"/>
      <c r="O2882" s="134"/>
      <c r="P2882" s="166"/>
      <c r="Q2882" s="289"/>
      <c r="R2882" s="165"/>
      <c r="S2882" s="290"/>
      <c r="T2882" s="290"/>
      <c r="U2882" s="290"/>
      <c r="V2882" s="290"/>
      <c r="W2882" s="166"/>
      <c r="X2882" s="135"/>
      <c r="Y2882" s="418">
        <f t="shared" si="466"/>
        <v>0</v>
      </c>
      <c r="Z2882" s="291">
        <f t="shared" si="467"/>
        <v>0</v>
      </c>
      <c r="AA2882" s="163"/>
      <c r="AB2882" s="177" t="str">
        <f t="shared" si="468"/>
        <v/>
      </c>
      <c r="AC2882" s="283" t="str">
        <f t="shared" si="469"/>
        <v/>
      </c>
      <c r="AD2882" s="283" t="str">
        <f t="shared" si="470"/>
        <v/>
      </c>
      <c r="AE2882" s="163"/>
      <c r="AF2882" s="162"/>
      <c r="AP2882" s="581"/>
    </row>
    <row r="2883" spans="1:42" s="141" customFormat="1">
      <c r="A2883" s="134">
        <v>2874</v>
      </c>
      <c r="B2883" s="286"/>
      <c r="C2883" s="146">
        <f t="shared" si="463"/>
        <v>0</v>
      </c>
      <c r="D2883" s="146">
        <f t="shared" si="464"/>
        <v>1</v>
      </c>
      <c r="E2883" s="146">
        <f t="shared" si="465"/>
        <v>1900</v>
      </c>
      <c r="F2883" s="287"/>
      <c r="G2883" s="287"/>
      <c r="H2883" s="287"/>
      <c r="I2883" s="288"/>
      <c r="J2883" s="287"/>
      <c r="K2883" s="288"/>
      <c r="L2883" s="134"/>
      <c r="M2883" s="133"/>
      <c r="N2883" s="288"/>
      <c r="O2883" s="134"/>
      <c r="P2883" s="166"/>
      <c r="Q2883" s="289"/>
      <c r="R2883" s="165"/>
      <c r="S2883" s="290"/>
      <c r="T2883" s="290"/>
      <c r="U2883" s="290"/>
      <c r="V2883" s="290"/>
      <c r="W2883" s="166"/>
      <c r="X2883" s="135"/>
      <c r="Y2883" s="418">
        <f t="shared" si="466"/>
        <v>0</v>
      </c>
      <c r="Z2883" s="291">
        <f t="shared" si="467"/>
        <v>0</v>
      </c>
      <c r="AA2883" s="163"/>
      <c r="AB2883" s="177" t="str">
        <f t="shared" si="468"/>
        <v/>
      </c>
      <c r="AC2883" s="283" t="str">
        <f t="shared" si="469"/>
        <v/>
      </c>
      <c r="AD2883" s="283" t="str">
        <f t="shared" si="470"/>
        <v/>
      </c>
      <c r="AE2883" s="163"/>
      <c r="AF2883" s="162"/>
      <c r="AP2883" s="581"/>
    </row>
    <row r="2884" spans="1:42" s="141" customFormat="1">
      <c r="A2884" s="134">
        <v>2875</v>
      </c>
      <c r="B2884" s="286"/>
      <c r="C2884" s="146">
        <f t="shared" si="463"/>
        <v>0</v>
      </c>
      <c r="D2884" s="146">
        <f t="shared" si="464"/>
        <v>1</v>
      </c>
      <c r="E2884" s="146">
        <f t="shared" si="465"/>
        <v>1900</v>
      </c>
      <c r="F2884" s="287"/>
      <c r="G2884" s="287"/>
      <c r="H2884" s="287"/>
      <c r="I2884" s="288"/>
      <c r="J2884" s="287"/>
      <c r="K2884" s="288"/>
      <c r="L2884" s="134"/>
      <c r="M2884" s="133"/>
      <c r="N2884" s="288"/>
      <c r="O2884" s="134"/>
      <c r="P2884" s="166"/>
      <c r="Q2884" s="289"/>
      <c r="R2884" s="165"/>
      <c r="S2884" s="290"/>
      <c r="T2884" s="290"/>
      <c r="U2884" s="290"/>
      <c r="V2884" s="290"/>
      <c r="W2884" s="166"/>
      <c r="X2884" s="135"/>
      <c r="Y2884" s="418">
        <f t="shared" si="466"/>
        <v>0</v>
      </c>
      <c r="Z2884" s="291">
        <f t="shared" si="467"/>
        <v>0</v>
      </c>
      <c r="AA2884" s="163"/>
      <c r="AB2884" s="177" t="str">
        <f t="shared" si="468"/>
        <v/>
      </c>
      <c r="AC2884" s="283" t="str">
        <f t="shared" si="469"/>
        <v/>
      </c>
      <c r="AD2884" s="283" t="str">
        <f t="shared" si="470"/>
        <v/>
      </c>
      <c r="AE2884" s="163"/>
      <c r="AF2884" s="162"/>
      <c r="AP2884" s="581"/>
    </row>
    <row r="2885" spans="1:42" s="141" customFormat="1">
      <c r="A2885" s="134">
        <v>2876</v>
      </c>
      <c r="B2885" s="286"/>
      <c r="C2885" s="146">
        <f t="shared" si="463"/>
        <v>0</v>
      </c>
      <c r="D2885" s="146">
        <f t="shared" si="464"/>
        <v>1</v>
      </c>
      <c r="E2885" s="146">
        <f t="shared" si="465"/>
        <v>1900</v>
      </c>
      <c r="F2885" s="287"/>
      <c r="G2885" s="287"/>
      <c r="H2885" s="287"/>
      <c r="I2885" s="288"/>
      <c r="J2885" s="287"/>
      <c r="K2885" s="288"/>
      <c r="L2885" s="134"/>
      <c r="M2885" s="133"/>
      <c r="N2885" s="288"/>
      <c r="O2885" s="134"/>
      <c r="P2885" s="166"/>
      <c r="Q2885" s="289"/>
      <c r="R2885" s="165"/>
      <c r="S2885" s="290"/>
      <c r="T2885" s="290"/>
      <c r="U2885" s="290"/>
      <c r="V2885" s="290"/>
      <c r="W2885" s="166"/>
      <c r="X2885" s="135"/>
      <c r="Y2885" s="418">
        <f t="shared" si="466"/>
        <v>0</v>
      </c>
      <c r="Z2885" s="291">
        <f t="shared" si="467"/>
        <v>0</v>
      </c>
      <c r="AA2885" s="163"/>
      <c r="AB2885" s="177" t="str">
        <f t="shared" si="468"/>
        <v/>
      </c>
      <c r="AC2885" s="283" t="str">
        <f t="shared" si="469"/>
        <v/>
      </c>
      <c r="AD2885" s="283" t="str">
        <f t="shared" si="470"/>
        <v/>
      </c>
      <c r="AE2885" s="163"/>
      <c r="AF2885" s="162"/>
      <c r="AP2885" s="581"/>
    </row>
    <row r="2886" spans="1:42" s="141" customFormat="1">
      <c r="A2886" s="134">
        <v>2877</v>
      </c>
      <c r="B2886" s="286"/>
      <c r="C2886" s="146">
        <f t="shared" si="463"/>
        <v>0</v>
      </c>
      <c r="D2886" s="146">
        <f t="shared" si="464"/>
        <v>1</v>
      </c>
      <c r="E2886" s="146">
        <f t="shared" si="465"/>
        <v>1900</v>
      </c>
      <c r="F2886" s="287"/>
      <c r="G2886" s="287"/>
      <c r="H2886" s="287"/>
      <c r="I2886" s="288"/>
      <c r="J2886" s="287"/>
      <c r="K2886" s="288"/>
      <c r="L2886" s="134"/>
      <c r="M2886" s="133"/>
      <c r="N2886" s="288"/>
      <c r="O2886" s="134"/>
      <c r="P2886" s="166"/>
      <c r="Q2886" s="289"/>
      <c r="R2886" s="165"/>
      <c r="S2886" s="290"/>
      <c r="T2886" s="290"/>
      <c r="U2886" s="290"/>
      <c r="V2886" s="290"/>
      <c r="W2886" s="166"/>
      <c r="X2886" s="135"/>
      <c r="Y2886" s="418">
        <f t="shared" si="466"/>
        <v>0</v>
      </c>
      <c r="Z2886" s="291">
        <f t="shared" si="467"/>
        <v>0</v>
      </c>
      <c r="AA2886" s="163"/>
      <c r="AB2886" s="177" t="str">
        <f t="shared" si="468"/>
        <v/>
      </c>
      <c r="AC2886" s="283" t="str">
        <f t="shared" si="469"/>
        <v/>
      </c>
      <c r="AD2886" s="283" t="str">
        <f t="shared" si="470"/>
        <v/>
      </c>
      <c r="AE2886" s="163"/>
      <c r="AF2886" s="162"/>
      <c r="AP2886" s="581"/>
    </row>
    <row r="2887" spans="1:42" s="141" customFormat="1">
      <c r="A2887" s="134">
        <v>2878</v>
      </c>
      <c r="B2887" s="286"/>
      <c r="C2887" s="146">
        <f t="shared" si="463"/>
        <v>0</v>
      </c>
      <c r="D2887" s="146">
        <f t="shared" si="464"/>
        <v>1</v>
      </c>
      <c r="E2887" s="146">
        <f t="shared" si="465"/>
        <v>1900</v>
      </c>
      <c r="F2887" s="287"/>
      <c r="G2887" s="287"/>
      <c r="H2887" s="287"/>
      <c r="I2887" s="288"/>
      <c r="J2887" s="287"/>
      <c r="K2887" s="288"/>
      <c r="L2887" s="134"/>
      <c r="M2887" s="133"/>
      <c r="N2887" s="288"/>
      <c r="O2887" s="134"/>
      <c r="P2887" s="166"/>
      <c r="Q2887" s="289"/>
      <c r="R2887" s="165"/>
      <c r="S2887" s="290"/>
      <c r="T2887" s="290"/>
      <c r="U2887" s="290"/>
      <c r="V2887" s="290"/>
      <c r="W2887" s="166"/>
      <c r="X2887" s="135"/>
      <c r="Y2887" s="418">
        <f t="shared" si="466"/>
        <v>0</v>
      </c>
      <c r="Z2887" s="291">
        <f t="shared" si="467"/>
        <v>0</v>
      </c>
      <c r="AA2887" s="163"/>
      <c r="AB2887" s="177" t="str">
        <f t="shared" si="468"/>
        <v/>
      </c>
      <c r="AC2887" s="283" t="str">
        <f t="shared" si="469"/>
        <v/>
      </c>
      <c r="AD2887" s="283" t="str">
        <f t="shared" si="470"/>
        <v/>
      </c>
      <c r="AE2887" s="163"/>
      <c r="AF2887" s="162"/>
      <c r="AP2887" s="581"/>
    </row>
    <row r="2888" spans="1:42" s="141" customFormat="1">
      <c r="A2888" s="134">
        <v>2879</v>
      </c>
      <c r="B2888" s="286"/>
      <c r="C2888" s="146">
        <f t="shared" si="463"/>
        <v>0</v>
      </c>
      <c r="D2888" s="146">
        <f t="shared" si="464"/>
        <v>1</v>
      </c>
      <c r="E2888" s="146">
        <f t="shared" si="465"/>
        <v>1900</v>
      </c>
      <c r="F2888" s="287"/>
      <c r="G2888" s="287"/>
      <c r="H2888" s="287"/>
      <c r="I2888" s="288"/>
      <c r="J2888" s="287"/>
      <c r="K2888" s="288"/>
      <c r="L2888" s="134"/>
      <c r="M2888" s="133"/>
      <c r="N2888" s="288"/>
      <c r="O2888" s="134"/>
      <c r="P2888" s="166"/>
      <c r="Q2888" s="289"/>
      <c r="R2888" s="165"/>
      <c r="S2888" s="290"/>
      <c r="T2888" s="290"/>
      <c r="U2888" s="290"/>
      <c r="V2888" s="290"/>
      <c r="W2888" s="166"/>
      <c r="X2888" s="135"/>
      <c r="Y2888" s="418">
        <f t="shared" si="466"/>
        <v>0</v>
      </c>
      <c r="Z2888" s="291">
        <f t="shared" si="467"/>
        <v>0</v>
      </c>
      <c r="AA2888" s="163"/>
      <c r="AB2888" s="177" t="str">
        <f t="shared" si="468"/>
        <v/>
      </c>
      <c r="AC2888" s="283" t="str">
        <f t="shared" si="469"/>
        <v/>
      </c>
      <c r="AD2888" s="283" t="str">
        <f t="shared" si="470"/>
        <v/>
      </c>
      <c r="AE2888" s="163"/>
      <c r="AF2888" s="162"/>
      <c r="AP2888" s="581"/>
    </row>
    <row r="2889" spans="1:42" s="141" customFormat="1">
      <c r="A2889" s="134">
        <v>2880</v>
      </c>
      <c r="B2889" s="286"/>
      <c r="C2889" s="146">
        <f t="shared" si="463"/>
        <v>0</v>
      </c>
      <c r="D2889" s="146">
        <f t="shared" si="464"/>
        <v>1</v>
      </c>
      <c r="E2889" s="146">
        <f t="shared" si="465"/>
        <v>1900</v>
      </c>
      <c r="F2889" s="287"/>
      <c r="G2889" s="287"/>
      <c r="H2889" s="287"/>
      <c r="I2889" s="288"/>
      <c r="J2889" s="287"/>
      <c r="K2889" s="288"/>
      <c r="L2889" s="134"/>
      <c r="M2889" s="133"/>
      <c r="N2889" s="288"/>
      <c r="O2889" s="134"/>
      <c r="P2889" s="166"/>
      <c r="Q2889" s="289"/>
      <c r="R2889" s="165"/>
      <c r="S2889" s="290"/>
      <c r="T2889" s="290"/>
      <c r="U2889" s="290"/>
      <c r="V2889" s="290"/>
      <c r="W2889" s="166"/>
      <c r="X2889" s="135"/>
      <c r="Y2889" s="418">
        <f t="shared" si="466"/>
        <v>0</v>
      </c>
      <c r="Z2889" s="291">
        <f t="shared" si="467"/>
        <v>0</v>
      </c>
      <c r="AA2889" s="163"/>
      <c r="AB2889" s="177" t="str">
        <f t="shared" si="468"/>
        <v/>
      </c>
      <c r="AC2889" s="283" t="str">
        <f t="shared" si="469"/>
        <v/>
      </c>
      <c r="AD2889" s="283" t="str">
        <f t="shared" si="470"/>
        <v/>
      </c>
      <c r="AE2889" s="163"/>
      <c r="AF2889" s="162"/>
      <c r="AP2889" s="581"/>
    </row>
    <row r="2890" spans="1:42" s="141" customFormat="1">
      <c r="A2890" s="134">
        <v>2881</v>
      </c>
      <c r="B2890" s="286"/>
      <c r="C2890" s="146">
        <f t="shared" si="463"/>
        <v>0</v>
      </c>
      <c r="D2890" s="146">
        <f t="shared" si="464"/>
        <v>1</v>
      </c>
      <c r="E2890" s="146">
        <f t="shared" si="465"/>
        <v>1900</v>
      </c>
      <c r="F2890" s="287"/>
      <c r="G2890" s="287"/>
      <c r="H2890" s="287"/>
      <c r="I2890" s="288"/>
      <c r="J2890" s="287"/>
      <c r="K2890" s="288"/>
      <c r="L2890" s="134"/>
      <c r="M2890" s="133"/>
      <c r="N2890" s="288"/>
      <c r="O2890" s="134"/>
      <c r="P2890" s="166"/>
      <c r="Q2890" s="289"/>
      <c r="R2890" s="165"/>
      <c r="S2890" s="290"/>
      <c r="T2890" s="290"/>
      <c r="U2890" s="290"/>
      <c r="V2890" s="290"/>
      <c r="W2890" s="166"/>
      <c r="X2890" s="135"/>
      <c r="Y2890" s="418">
        <f t="shared" si="466"/>
        <v>0</v>
      </c>
      <c r="Z2890" s="291">
        <f t="shared" si="467"/>
        <v>0</v>
      </c>
      <c r="AA2890" s="163"/>
      <c r="AB2890" s="177" t="str">
        <f t="shared" si="468"/>
        <v/>
      </c>
      <c r="AC2890" s="283" t="str">
        <f t="shared" si="469"/>
        <v/>
      </c>
      <c r="AD2890" s="283" t="str">
        <f t="shared" si="470"/>
        <v/>
      </c>
      <c r="AE2890" s="163"/>
      <c r="AF2890" s="162"/>
      <c r="AP2890" s="581"/>
    </row>
    <row r="2891" spans="1:42" s="141" customFormat="1">
      <c r="A2891" s="134">
        <v>2882</v>
      </c>
      <c r="B2891" s="286"/>
      <c r="C2891" s="146">
        <f t="shared" ref="C2891:C2954" si="471">DAY(B2891)</f>
        <v>0</v>
      </c>
      <c r="D2891" s="146">
        <f t="shared" ref="D2891:D2954" si="472">MONTH(B2891)</f>
        <v>1</v>
      </c>
      <c r="E2891" s="146">
        <f t="shared" ref="E2891:E2954" si="473">YEAR(B2891)</f>
        <v>1900</v>
      </c>
      <c r="F2891" s="287"/>
      <c r="G2891" s="287"/>
      <c r="H2891" s="287"/>
      <c r="I2891" s="288"/>
      <c r="J2891" s="287"/>
      <c r="K2891" s="288"/>
      <c r="L2891" s="134"/>
      <c r="M2891" s="133"/>
      <c r="N2891" s="288"/>
      <c r="O2891" s="134"/>
      <c r="P2891" s="166"/>
      <c r="Q2891" s="289"/>
      <c r="R2891" s="165"/>
      <c r="S2891" s="290"/>
      <c r="T2891" s="290"/>
      <c r="U2891" s="290"/>
      <c r="V2891" s="290"/>
      <c r="W2891" s="166"/>
      <c r="X2891" s="135"/>
      <c r="Y2891" s="418">
        <f t="shared" ref="Y2891:Y2954" si="474">X2891*U2891</f>
        <v>0</v>
      </c>
      <c r="Z2891" s="291">
        <f t="shared" ref="Z2891:Z2954" si="475">Y2891*1.1</f>
        <v>0</v>
      </c>
      <c r="AA2891" s="163"/>
      <c r="AB2891" s="177" t="str">
        <f t="shared" ref="AB2891:AB2954" si="476">IF(S2891="","",IF(S2891-U2891=0,"Full","No"))</f>
        <v/>
      </c>
      <c r="AC2891" s="283" t="str">
        <f t="shared" ref="AC2891:AC2954" si="477">IF(AND(S2891&gt;U2891,V2891=0),"Lost",IF(AND(S2891&gt;U2891,V2891&lt;(S2891-U2891)),"Lost",""))</f>
        <v/>
      </c>
      <c r="AD2891" s="283" t="str">
        <f t="shared" ref="AD2891:AD2954" si="478">IF(AND(S2891&gt;U2891,V2891=0),S2891-U2891,IF(AND(S2891&gt;U2891,V2891&lt;(S2891-U2891)),S2891-(U2891+V2891),""))</f>
        <v/>
      </c>
      <c r="AE2891" s="163"/>
      <c r="AF2891" s="162"/>
      <c r="AP2891" s="581"/>
    </row>
    <row r="2892" spans="1:42" s="141" customFormat="1">
      <c r="A2892" s="134">
        <v>2883</v>
      </c>
      <c r="B2892" s="286"/>
      <c r="C2892" s="146">
        <f t="shared" si="471"/>
        <v>0</v>
      </c>
      <c r="D2892" s="146">
        <f t="shared" si="472"/>
        <v>1</v>
      </c>
      <c r="E2892" s="146">
        <f t="shared" si="473"/>
        <v>1900</v>
      </c>
      <c r="F2892" s="287"/>
      <c r="G2892" s="287"/>
      <c r="H2892" s="287"/>
      <c r="I2892" s="288"/>
      <c r="J2892" s="287"/>
      <c r="K2892" s="288"/>
      <c r="L2892" s="134"/>
      <c r="M2892" s="133"/>
      <c r="N2892" s="288"/>
      <c r="O2892" s="134"/>
      <c r="P2892" s="166"/>
      <c r="Q2892" s="289"/>
      <c r="R2892" s="165"/>
      <c r="S2892" s="290"/>
      <c r="T2892" s="290"/>
      <c r="U2892" s="290"/>
      <c r="V2892" s="290"/>
      <c r="W2892" s="166"/>
      <c r="X2892" s="135"/>
      <c r="Y2892" s="418">
        <f t="shared" si="474"/>
        <v>0</v>
      </c>
      <c r="Z2892" s="291">
        <f t="shared" si="475"/>
        <v>0</v>
      </c>
      <c r="AA2892" s="163"/>
      <c r="AB2892" s="177" t="str">
        <f t="shared" si="476"/>
        <v/>
      </c>
      <c r="AC2892" s="283" t="str">
        <f t="shared" si="477"/>
        <v/>
      </c>
      <c r="AD2892" s="283" t="str">
        <f t="shared" si="478"/>
        <v/>
      </c>
      <c r="AE2892" s="163"/>
      <c r="AF2892" s="162"/>
      <c r="AP2892" s="581"/>
    </row>
    <row r="2893" spans="1:42" s="141" customFormat="1">
      <c r="A2893" s="134">
        <v>2884</v>
      </c>
      <c r="B2893" s="286"/>
      <c r="C2893" s="146">
        <f t="shared" si="471"/>
        <v>0</v>
      </c>
      <c r="D2893" s="146">
        <f t="shared" si="472"/>
        <v>1</v>
      </c>
      <c r="E2893" s="146">
        <f t="shared" si="473"/>
        <v>1900</v>
      </c>
      <c r="F2893" s="287"/>
      <c r="G2893" s="287"/>
      <c r="H2893" s="287"/>
      <c r="I2893" s="288"/>
      <c r="J2893" s="287"/>
      <c r="K2893" s="288"/>
      <c r="L2893" s="134"/>
      <c r="M2893" s="133"/>
      <c r="N2893" s="288"/>
      <c r="O2893" s="134"/>
      <c r="P2893" s="166"/>
      <c r="Q2893" s="289"/>
      <c r="R2893" s="165"/>
      <c r="S2893" s="290"/>
      <c r="T2893" s="290"/>
      <c r="U2893" s="290"/>
      <c r="V2893" s="290"/>
      <c r="W2893" s="166"/>
      <c r="X2893" s="135"/>
      <c r="Y2893" s="418">
        <f t="shared" si="474"/>
        <v>0</v>
      </c>
      <c r="Z2893" s="291">
        <f t="shared" si="475"/>
        <v>0</v>
      </c>
      <c r="AA2893" s="163"/>
      <c r="AB2893" s="177" t="str">
        <f t="shared" si="476"/>
        <v/>
      </c>
      <c r="AC2893" s="283" t="str">
        <f t="shared" si="477"/>
        <v/>
      </c>
      <c r="AD2893" s="283" t="str">
        <f t="shared" si="478"/>
        <v/>
      </c>
      <c r="AE2893" s="163"/>
      <c r="AF2893" s="162"/>
      <c r="AP2893" s="581"/>
    </row>
    <row r="2894" spans="1:42" s="141" customFormat="1">
      <c r="A2894" s="134">
        <v>2885</v>
      </c>
      <c r="B2894" s="286"/>
      <c r="C2894" s="146">
        <f t="shared" si="471"/>
        <v>0</v>
      </c>
      <c r="D2894" s="146">
        <f t="shared" si="472"/>
        <v>1</v>
      </c>
      <c r="E2894" s="146">
        <f t="shared" si="473"/>
        <v>1900</v>
      </c>
      <c r="F2894" s="287"/>
      <c r="G2894" s="287"/>
      <c r="H2894" s="287"/>
      <c r="I2894" s="288"/>
      <c r="J2894" s="287"/>
      <c r="K2894" s="288"/>
      <c r="L2894" s="134"/>
      <c r="M2894" s="133"/>
      <c r="N2894" s="288"/>
      <c r="O2894" s="134"/>
      <c r="P2894" s="166"/>
      <c r="Q2894" s="289"/>
      <c r="R2894" s="165"/>
      <c r="S2894" s="290"/>
      <c r="T2894" s="290"/>
      <c r="U2894" s="290"/>
      <c r="V2894" s="290"/>
      <c r="W2894" s="166"/>
      <c r="X2894" s="135"/>
      <c r="Y2894" s="418">
        <f t="shared" si="474"/>
        <v>0</v>
      </c>
      <c r="Z2894" s="291">
        <f t="shared" si="475"/>
        <v>0</v>
      </c>
      <c r="AA2894" s="163"/>
      <c r="AB2894" s="177" t="str">
        <f t="shared" si="476"/>
        <v/>
      </c>
      <c r="AC2894" s="283" t="str">
        <f t="shared" si="477"/>
        <v/>
      </c>
      <c r="AD2894" s="283" t="str">
        <f t="shared" si="478"/>
        <v/>
      </c>
      <c r="AE2894" s="163"/>
      <c r="AF2894" s="162"/>
      <c r="AP2894" s="581"/>
    </row>
    <row r="2895" spans="1:42" s="141" customFormat="1">
      <c r="A2895" s="134">
        <v>2886</v>
      </c>
      <c r="B2895" s="286"/>
      <c r="C2895" s="146">
        <f t="shared" si="471"/>
        <v>0</v>
      </c>
      <c r="D2895" s="146">
        <f t="shared" si="472"/>
        <v>1</v>
      </c>
      <c r="E2895" s="146">
        <f t="shared" si="473"/>
        <v>1900</v>
      </c>
      <c r="F2895" s="287"/>
      <c r="G2895" s="287"/>
      <c r="H2895" s="287"/>
      <c r="I2895" s="288"/>
      <c r="J2895" s="287"/>
      <c r="K2895" s="288"/>
      <c r="L2895" s="134"/>
      <c r="M2895" s="133"/>
      <c r="N2895" s="288"/>
      <c r="O2895" s="134"/>
      <c r="P2895" s="166"/>
      <c r="Q2895" s="289"/>
      <c r="R2895" s="165"/>
      <c r="S2895" s="290"/>
      <c r="T2895" s="290"/>
      <c r="U2895" s="290"/>
      <c r="V2895" s="290"/>
      <c r="W2895" s="166"/>
      <c r="X2895" s="135"/>
      <c r="Y2895" s="418">
        <f t="shared" si="474"/>
        <v>0</v>
      </c>
      <c r="Z2895" s="291">
        <f t="shared" si="475"/>
        <v>0</v>
      </c>
      <c r="AA2895" s="163"/>
      <c r="AB2895" s="177" t="str">
        <f t="shared" si="476"/>
        <v/>
      </c>
      <c r="AC2895" s="283" t="str">
        <f t="shared" si="477"/>
        <v/>
      </c>
      <c r="AD2895" s="283" t="str">
        <f t="shared" si="478"/>
        <v/>
      </c>
      <c r="AE2895" s="163"/>
      <c r="AF2895" s="162"/>
      <c r="AP2895" s="581"/>
    </row>
    <row r="2896" spans="1:42" s="141" customFormat="1">
      <c r="A2896" s="134">
        <v>2887</v>
      </c>
      <c r="B2896" s="286"/>
      <c r="C2896" s="146">
        <f t="shared" si="471"/>
        <v>0</v>
      </c>
      <c r="D2896" s="146">
        <f t="shared" si="472"/>
        <v>1</v>
      </c>
      <c r="E2896" s="146">
        <f t="shared" si="473"/>
        <v>1900</v>
      </c>
      <c r="F2896" s="287"/>
      <c r="G2896" s="287"/>
      <c r="H2896" s="287"/>
      <c r="I2896" s="288"/>
      <c r="J2896" s="287"/>
      <c r="K2896" s="288"/>
      <c r="L2896" s="134"/>
      <c r="M2896" s="133"/>
      <c r="N2896" s="288"/>
      <c r="O2896" s="134"/>
      <c r="P2896" s="166"/>
      <c r="Q2896" s="289"/>
      <c r="R2896" s="165"/>
      <c r="S2896" s="290"/>
      <c r="T2896" s="290"/>
      <c r="U2896" s="290"/>
      <c r="V2896" s="290"/>
      <c r="W2896" s="166"/>
      <c r="X2896" s="135"/>
      <c r="Y2896" s="418">
        <f t="shared" si="474"/>
        <v>0</v>
      </c>
      <c r="Z2896" s="291">
        <f t="shared" si="475"/>
        <v>0</v>
      </c>
      <c r="AA2896" s="163"/>
      <c r="AB2896" s="177" t="str">
        <f t="shared" si="476"/>
        <v/>
      </c>
      <c r="AC2896" s="283" t="str">
        <f t="shared" si="477"/>
        <v/>
      </c>
      <c r="AD2896" s="283" t="str">
        <f t="shared" si="478"/>
        <v/>
      </c>
      <c r="AE2896" s="163"/>
      <c r="AF2896" s="162"/>
      <c r="AP2896" s="581"/>
    </row>
    <row r="2897" spans="1:42" s="141" customFormat="1">
      <c r="A2897" s="134">
        <v>2888</v>
      </c>
      <c r="B2897" s="286"/>
      <c r="C2897" s="146">
        <f t="shared" si="471"/>
        <v>0</v>
      </c>
      <c r="D2897" s="146">
        <f t="shared" si="472"/>
        <v>1</v>
      </c>
      <c r="E2897" s="146">
        <f t="shared" si="473"/>
        <v>1900</v>
      </c>
      <c r="F2897" s="287"/>
      <c r="G2897" s="287"/>
      <c r="H2897" s="287"/>
      <c r="I2897" s="288"/>
      <c r="J2897" s="287"/>
      <c r="K2897" s="288"/>
      <c r="L2897" s="134"/>
      <c r="M2897" s="133"/>
      <c r="N2897" s="288"/>
      <c r="O2897" s="134"/>
      <c r="P2897" s="166"/>
      <c r="Q2897" s="289"/>
      <c r="R2897" s="165"/>
      <c r="S2897" s="290"/>
      <c r="T2897" s="290"/>
      <c r="U2897" s="290"/>
      <c r="V2897" s="290"/>
      <c r="W2897" s="166"/>
      <c r="X2897" s="135"/>
      <c r="Y2897" s="418">
        <f t="shared" si="474"/>
        <v>0</v>
      </c>
      <c r="Z2897" s="291">
        <f t="shared" si="475"/>
        <v>0</v>
      </c>
      <c r="AA2897" s="163"/>
      <c r="AB2897" s="177" t="str">
        <f t="shared" si="476"/>
        <v/>
      </c>
      <c r="AC2897" s="283" t="str">
        <f t="shared" si="477"/>
        <v/>
      </c>
      <c r="AD2897" s="283" t="str">
        <f t="shared" si="478"/>
        <v/>
      </c>
      <c r="AE2897" s="163"/>
      <c r="AF2897" s="162"/>
      <c r="AP2897" s="581"/>
    </row>
    <row r="2898" spans="1:42" s="141" customFormat="1">
      <c r="A2898" s="134">
        <v>2889</v>
      </c>
      <c r="B2898" s="286"/>
      <c r="C2898" s="146">
        <f t="shared" si="471"/>
        <v>0</v>
      </c>
      <c r="D2898" s="146">
        <f t="shared" si="472"/>
        <v>1</v>
      </c>
      <c r="E2898" s="146">
        <f t="shared" si="473"/>
        <v>1900</v>
      </c>
      <c r="F2898" s="287"/>
      <c r="G2898" s="287"/>
      <c r="H2898" s="287"/>
      <c r="I2898" s="288"/>
      <c r="J2898" s="287"/>
      <c r="K2898" s="288"/>
      <c r="L2898" s="134"/>
      <c r="M2898" s="133"/>
      <c r="N2898" s="288"/>
      <c r="O2898" s="134"/>
      <c r="P2898" s="166"/>
      <c r="Q2898" s="289"/>
      <c r="R2898" s="165"/>
      <c r="S2898" s="290"/>
      <c r="T2898" s="290"/>
      <c r="U2898" s="290"/>
      <c r="V2898" s="290"/>
      <c r="W2898" s="166"/>
      <c r="X2898" s="135"/>
      <c r="Y2898" s="418">
        <f t="shared" si="474"/>
        <v>0</v>
      </c>
      <c r="Z2898" s="291">
        <f t="shared" si="475"/>
        <v>0</v>
      </c>
      <c r="AA2898" s="163"/>
      <c r="AB2898" s="177" t="str">
        <f t="shared" si="476"/>
        <v/>
      </c>
      <c r="AC2898" s="283" t="str">
        <f t="shared" si="477"/>
        <v/>
      </c>
      <c r="AD2898" s="283" t="str">
        <f t="shared" si="478"/>
        <v/>
      </c>
      <c r="AE2898" s="163"/>
      <c r="AF2898" s="162"/>
      <c r="AP2898" s="581"/>
    </row>
    <row r="2899" spans="1:42" s="141" customFormat="1">
      <c r="A2899" s="134">
        <v>2890</v>
      </c>
      <c r="B2899" s="286"/>
      <c r="C2899" s="146">
        <f t="shared" si="471"/>
        <v>0</v>
      </c>
      <c r="D2899" s="146">
        <f t="shared" si="472"/>
        <v>1</v>
      </c>
      <c r="E2899" s="146">
        <f t="shared" si="473"/>
        <v>1900</v>
      </c>
      <c r="F2899" s="287"/>
      <c r="G2899" s="287"/>
      <c r="H2899" s="287"/>
      <c r="I2899" s="288"/>
      <c r="J2899" s="287"/>
      <c r="K2899" s="288"/>
      <c r="L2899" s="134"/>
      <c r="M2899" s="133"/>
      <c r="N2899" s="288"/>
      <c r="O2899" s="134"/>
      <c r="P2899" s="166"/>
      <c r="Q2899" s="289"/>
      <c r="R2899" s="165"/>
      <c r="S2899" s="290"/>
      <c r="T2899" s="290"/>
      <c r="U2899" s="290"/>
      <c r="V2899" s="290"/>
      <c r="W2899" s="166"/>
      <c r="X2899" s="135"/>
      <c r="Y2899" s="418">
        <f t="shared" si="474"/>
        <v>0</v>
      </c>
      <c r="Z2899" s="291">
        <f t="shared" si="475"/>
        <v>0</v>
      </c>
      <c r="AA2899" s="163"/>
      <c r="AB2899" s="177" t="str">
        <f t="shared" si="476"/>
        <v/>
      </c>
      <c r="AC2899" s="283" t="str">
        <f t="shared" si="477"/>
        <v/>
      </c>
      <c r="AD2899" s="283" t="str">
        <f t="shared" si="478"/>
        <v/>
      </c>
      <c r="AE2899" s="163"/>
      <c r="AF2899" s="162"/>
      <c r="AP2899" s="581"/>
    </row>
    <row r="2900" spans="1:42" s="141" customFormat="1">
      <c r="A2900" s="134">
        <v>2891</v>
      </c>
      <c r="B2900" s="286"/>
      <c r="C2900" s="146">
        <f t="shared" si="471"/>
        <v>0</v>
      </c>
      <c r="D2900" s="146">
        <f t="shared" si="472"/>
        <v>1</v>
      </c>
      <c r="E2900" s="146">
        <f t="shared" si="473"/>
        <v>1900</v>
      </c>
      <c r="F2900" s="287"/>
      <c r="G2900" s="287"/>
      <c r="H2900" s="287"/>
      <c r="I2900" s="288"/>
      <c r="J2900" s="287"/>
      <c r="K2900" s="288"/>
      <c r="L2900" s="134"/>
      <c r="M2900" s="133"/>
      <c r="N2900" s="288"/>
      <c r="O2900" s="134"/>
      <c r="P2900" s="166"/>
      <c r="Q2900" s="289"/>
      <c r="R2900" s="165"/>
      <c r="S2900" s="290"/>
      <c r="T2900" s="290"/>
      <c r="U2900" s="290"/>
      <c r="V2900" s="290"/>
      <c r="W2900" s="166"/>
      <c r="X2900" s="135"/>
      <c r="Y2900" s="418">
        <f t="shared" si="474"/>
        <v>0</v>
      </c>
      <c r="Z2900" s="291">
        <f t="shared" si="475"/>
        <v>0</v>
      </c>
      <c r="AA2900" s="163"/>
      <c r="AB2900" s="177" t="str">
        <f t="shared" si="476"/>
        <v/>
      </c>
      <c r="AC2900" s="283" t="str">
        <f t="shared" si="477"/>
        <v/>
      </c>
      <c r="AD2900" s="283" t="str">
        <f t="shared" si="478"/>
        <v/>
      </c>
      <c r="AE2900" s="163"/>
      <c r="AF2900" s="162"/>
      <c r="AP2900" s="581"/>
    </row>
    <row r="2901" spans="1:42" s="141" customFormat="1">
      <c r="A2901" s="134">
        <v>2892</v>
      </c>
      <c r="B2901" s="286"/>
      <c r="C2901" s="146">
        <f t="shared" si="471"/>
        <v>0</v>
      </c>
      <c r="D2901" s="146">
        <f t="shared" si="472"/>
        <v>1</v>
      </c>
      <c r="E2901" s="146">
        <f t="shared" si="473"/>
        <v>1900</v>
      </c>
      <c r="F2901" s="287"/>
      <c r="G2901" s="287"/>
      <c r="H2901" s="287"/>
      <c r="I2901" s="288"/>
      <c r="J2901" s="287"/>
      <c r="K2901" s="288"/>
      <c r="L2901" s="134"/>
      <c r="M2901" s="133"/>
      <c r="N2901" s="288"/>
      <c r="O2901" s="134"/>
      <c r="P2901" s="166"/>
      <c r="Q2901" s="289"/>
      <c r="R2901" s="165"/>
      <c r="S2901" s="290"/>
      <c r="T2901" s="290"/>
      <c r="U2901" s="290"/>
      <c r="V2901" s="290"/>
      <c r="W2901" s="166"/>
      <c r="X2901" s="135"/>
      <c r="Y2901" s="418">
        <f t="shared" si="474"/>
        <v>0</v>
      </c>
      <c r="Z2901" s="291">
        <f t="shared" si="475"/>
        <v>0</v>
      </c>
      <c r="AA2901" s="163"/>
      <c r="AB2901" s="177" t="str">
        <f t="shared" si="476"/>
        <v/>
      </c>
      <c r="AC2901" s="283" t="str">
        <f t="shared" si="477"/>
        <v/>
      </c>
      <c r="AD2901" s="283" t="str">
        <f t="shared" si="478"/>
        <v/>
      </c>
      <c r="AE2901" s="163"/>
      <c r="AF2901" s="162"/>
      <c r="AP2901" s="581"/>
    </row>
    <row r="2902" spans="1:42" s="141" customFormat="1">
      <c r="A2902" s="134">
        <v>2893</v>
      </c>
      <c r="B2902" s="286"/>
      <c r="C2902" s="146">
        <f t="shared" si="471"/>
        <v>0</v>
      </c>
      <c r="D2902" s="146">
        <f t="shared" si="472"/>
        <v>1</v>
      </c>
      <c r="E2902" s="146">
        <f t="shared" si="473"/>
        <v>1900</v>
      </c>
      <c r="F2902" s="287"/>
      <c r="G2902" s="287"/>
      <c r="H2902" s="287"/>
      <c r="I2902" s="288"/>
      <c r="J2902" s="287"/>
      <c r="K2902" s="288"/>
      <c r="L2902" s="134"/>
      <c r="M2902" s="133"/>
      <c r="N2902" s="288"/>
      <c r="O2902" s="134"/>
      <c r="P2902" s="166"/>
      <c r="Q2902" s="289"/>
      <c r="R2902" s="165"/>
      <c r="S2902" s="290"/>
      <c r="T2902" s="290"/>
      <c r="U2902" s="290"/>
      <c r="V2902" s="290"/>
      <c r="W2902" s="166"/>
      <c r="X2902" s="135"/>
      <c r="Y2902" s="418">
        <f t="shared" si="474"/>
        <v>0</v>
      </c>
      <c r="Z2902" s="291">
        <f t="shared" si="475"/>
        <v>0</v>
      </c>
      <c r="AA2902" s="163"/>
      <c r="AB2902" s="177" t="str">
        <f t="shared" si="476"/>
        <v/>
      </c>
      <c r="AC2902" s="283" t="str">
        <f t="shared" si="477"/>
        <v/>
      </c>
      <c r="AD2902" s="283" t="str">
        <f t="shared" si="478"/>
        <v/>
      </c>
      <c r="AE2902" s="163"/>
      <c r="AF2902" s="162"/>
      <c r="AP2902" s="581"/>
    </row>
    <row r="2903" spans="1:42" s="141" customFormat="1">
      <c r="A2903" s="134">
        <v>2894</v>
      </c>
      <c r="B2903" s="286"/>
      <c r="C2903" s="146">
        <f t="shared" si="471"/>
        <v>0</v>
      </c>
      <c r="D2903" s="146">
        <f t="shared" si="472"/>
        <v>1</v>
      </c>
      <c r="E2903" s="146">
        <f t="shared" si="473"/>
        <v>1900</v>
      </c>
      <c r="F2903" s="287"/>
      <c r="G2903" s="287"/>
      <c r="H2903" s="287"/>
      <c r="I2903" s="288"/>
      <c r="J2903" s="287"/>
      <c r="K2903" s="288"/>
      <c r="L2903" s="134"/>
      <c r="M2903" s="133"/>
      <c r="N2903" s="288"/>
      <c r="O2903" s="134"/>
      <c r="P2903" s="166"/>
      <c r="Q2903" s="289"/>
      <c r="R2903" s="165"/>
      <c r="S2903" s="290"/>
      <c r="T2903" s="290"/>
      <c r="U2903" s="290"/>
      <c r="V2903" s="290"/>
      <c r="W2903" s="166"/>
      <c r="X2903" s="135"/>
      <c r="Y2903" s="418">
        <f t="shared" si="474"/>
        <v>0</v>
      </c>
      <c r="Z2903" s="291">
        <f t="shared" si="475"/>
        <v>0</v>
      </c>
      <c r="AA2903" s="163"/>
      <c r="AB2903" s="177" t="str">
        <f t="shared" si="476"/>
        <v/>
      </c>
      <c r="AC2903" s="283" t="str">
        <f t="shared" si="477"/>
        <v/>
      </c>
      <c r="AD2903" s="283" t="str">
        <f t="shared" si="478"/>
        <v/>
      </c>
      <c r="AE2903" s="163"/>
      <c r="AF2903" s="162"/>
      <c r="AP2903" s="581"/>
    </row>
    <row r="2904" spans="1:42" s="141" customFormat="1">
      <c r="A2904" s="134">
        <v>2895</v>
      </c>
      <c r="B2904" s="286"/>
      <c r="C2904" s="146">
        <f t="shared" si="471"/>
        <v>0</v>
      </c>
      <c r="D2904" s="146">
        <f t="shared" si="472"/>
        <v>1</v>
      </c>
      <c r="E2904" s="146">
        <f t="shared" si="473"/>
        <v>1900</v>
      </c>
      <c r="F2904" s="287"/>
      <c r="G2904" s="287"/>
      <c r="H2904" s="287"/>
      <c r="I2904" s="288"/>
      <c r="J2904" s="287"/>
      <c r="K2904" s="288"/>
      <c r="L2904" s="134"/>
      <c r="M2904" s="133"/>
      <c r="N2904" s="288"/>
      <c r="O2904" s="134"/>
      <c r="P2904" s="166"/>
      <c r="Q2904" s="289"/>
      <c r="R2904" s="165"/>
      <c r="S2904" s="290"/>
      <c r="T2904" s="290"/>
      <c r="U2904" s="290"/>
      <c r="V2904" s="290"/>
      <c r="W2904" s="166"/>
      <c r="X2904" s="135"/>
      <c r="Y2904" s="418">
        <f t="shared" si="474"/>
        <v>0</v>
      </c>
      <c r="Z2904" s="291">
        <f t="shared" si="475"/>
        <v>0</v>
      </c>
      <c r="AA2904" s="163"/>
      <c r="AB2904" s="177" t="str">
        <f t="shared" si="476"/>
        <v/>
      </c>
      <c r="AC2904" s="283" t="str">
        <f t="shared" si="477"/>
        <v/>
      </c>
      <c r="AD2904" s="283" t="str">
        <f t="shared" si="478"/>
        <v/>
      </c>
      <c r="AE2904" s="163"/>
      <c r="AF2904" s="162"/>
      <c r="AP2904" s="581"/>
    </row>
    <row r="2905" spans="1:42" s="141" customFormat="1">
      <c r="A2905" s="134">
        <v>2896</v>
      </c>
      <c r="B2905" s="286"/>
      <c r="C2905" s="146">
        <f t="shared" si="471"/>
        <v>0</v>
      </c>
      <c r="D2905" s="146">
        <f t="shared" si="472"/>
        <v>1</v>
      </c>
      <c r="E2905" s="146">
        <f t="shared" si="473"/>
        <v>1900</v>
      </c>
      <c r="F2905" s="287"/>
      <c r="G2905" s="287"/>
      <c r="H2905" s="287"/>
      <c r="I2905" s="288"/>
      <c r="J2905" s="287"/>
      <c r="K2905" s="288"/>
      <c r="L2905" s="134"/>
      <c r="M2905" s="133"/>
      <c r="N2905" s="288"/>
      <c r="O2905" s="134"/>
      <c r="P2905" s="166"/>
      <c r="Q2905" s="289"/>
      <c r="R2905" s="165"/>
      <c r="S2905" s="290"/>
      <c r="T2905" s="290"/>
      <c r="U2905" s="290"/>
      <c r="V2905" s="290"/>
      <c r="W2905" s="166"/>
      <c r="X2905" s="135"/>
      <c r="Y2905" s="418">
        <f t="shared" si="474"/>
        <v>0</v>
      </c>
      <c r="Z2905" s="291">
        <f t="shared" si="475"/>
        <v>0</v>
      </c>
      <c r="AA2905" s="163"/>
      <c r="AB2905" s="177" t="str">
        <f t="shared" si="476"/>
        <v/>
      </c>
      <c r="AC2905" s="283" t="str">
        <f t="shared" si="477"/>
        <v/>
      </c>
      <c r="AD2905" s="283" t="str">
        <f t="shared" si="478"/>
        <v/>
      </c>
      <c r="AE2905" s="163"/>
      <c r="AF2905" s="162"/>
      <c r="AP2905" s="581"/>
    </row>
    <row r="2906" spans="1:42" s="141" customFormat="1">
      <c r="A2906" s="134">
        <v>2897</v>
      </c>
      <c r="B2906" s="286"/>
      <c r="C2906" s="146">
        <f t="shared" si="471"/>
        <v>0</v>
      </c>
      <c r="D2906" s="146">
        <f t="shared" si="472"/>
        <v>1</v>
      </c>
      <c r="E2906" s="146">
        <f t="shared" si="473"/>
        <v>1900</v>
      </c>
      <c r="F2906" s="287"/>
      <c r="G2906" s="287"/>
      <c r="H2906" s="287"/>
      <c r="I2906" s="288"/>
      <c r="J2906" s="287"/>
      <c r="K2906" s="288"/>
      <c r="L2906" s="134"/>
      <c r="M2906" s="133"/>
      <c r="N2906" s="288"/>
      <c r="O2906" s="134"/>
      <c r="P2906" s="166"/>
      <c r="Q2906" s="289"/>
      <c r="R2906" s="165"/>
      <c r="S2906" s="290"/>
      <c r="T2906" s="290"/>
      <c r="U2906" s="290"/>
      <c r="V2906" s="290"/>
      <c r="W2906" s="166"/>
      <c r="X2906" s="135"/>
      <c r="Y2906" s="418">
        <f t="shared" si="474"/>
        <v>0</v>
      </c>
      <c r="Z2906" s="291">
        <f t="shared" si="475"/>
        <v>0</v>
      </c>
      <c r="AA2906" s="163"/>
      <c r="AB2906" s="177" t="str">
        <f t="shared" si="476"/>
        <v/>
      </c>
      <c r="AC2906" s="283" t="str">
        <f t="shared" si="477"/>
        <v/>
      </c>
      <c r="AD2906" s="283" t="str">
        <f t="shared" si="478"/>
        <v/>
      </c>
      <c r="AE2906" s="163"/>
      <c r="AF2906" s="162"/>
      <c r="AP2906" s="581"/>
    </row>
    <row r="2907" spans="1:42" s="141" customFormat="1">
      <c r="A2907" s="134">
        <v>2898</v>
      </c>
      <c r="B2907" s="286"/>
      <c r="C2907" s="146">
        <f t="shared" si="471"/>
        <v>0</v>
      </c>
      <c r="D2907" s="146">
        <f t="shared" si="472"/>
        <v>1</v>
      </c>
      <c r="E2907" s="146">
        <f t="shared" si="473"/>
        <v>1900</v>
      </c>
      <c r="F2907" s="287"/>
      <c r="G2907" s="287"/>
      <c r="H2907" s="287"/>
      <c r="I2907" s="288"/>
      <c r="J2907" s="287"/>
      <c r="K2907" s="288"/>
      <c r="L2907" s="134"/>
      <c r="M2907" s="133"/>
      <c r="N2907" s="288"/>
      <c r="O2907" s="134"/>
      <c r="P2907" s="166"/>
      <c r="Q2907" s="289"/>
      <c r="R2907" s="165"/>
      <c r="S2907" s="290"/>
      <c r="T2907" s="290"/>
      <c r="U2907" s="290"/>
      <c r="V2907" s="290"/>
      <c r="W2907" s="166"/>
      <c r="X2907" s="135"/>
      <c r="Y2907" s="418">
        <f t="shared" si="474"/>
        <v>0</v>
      </c>
      <c r="Z2907" s="291">
        <f t="shared" si="475"/>
        <v>0</v>
      </c>
      <c r="AA2907" s="163"/>
      <c r="AB2907" s="177" t="str">
        <f t="shared" si="476"/>
        <v/>
      </c>
      <c r="AC2907" s="283" t="str">
        <f t="shared" si="477"/>
        <v/>
      </c>
      <c r="AD2907" s="283" t="str">
        <f t="shared" si="478"/>
        <v/>
      </c>
      <c r="AE2907" s="163"/>
      <c r="AF2907" s="162"/>
      <c r="AP2907" s="581"/>
    </row>
    <row r="2908" spans="1:42" s="141" customFormat="1">
      <c r="A2908" s="134">
        <v>2899</v>
      </c>
      <c r="B2908" s="286"/>
      <c r="C2908" s="146">
        <f t="shared" si="471"/>
        <v>0</v>
      </c>
      <c r="D2908" s="146">
        <f t="shared" si="472"/>
        <v>1</v>
      </c>
      <c r="E2908" s="146">
        <f t="shared" si="473"/>
        <v>1900</v>
      </c>
      <c r="F2908" s="287"/>
      <c r="G2908" s="287"/>
      <c r="H2908" s="287"/>
      <c r="I2908" s="288"/>
      <c r="J2908" s="287"/>
      <c r="K2908" s="288"/>
      <c r="L2908" s="134"/>
      <c r="M2908" s="133"/>
      <c r="N2908" s="288"/>
      <c r="O2908" s="134"/>
      <c r="P2908" s="166"/>
      <c r="Q2908" s="289"/>
      <c r="R2908" s="165"/>
      <c r="S2908" s="290"/>
      <c r="T2908" s="290"/>
      <c r="U2908" s="290"/>
      <c r="V2908" s="290"/>
      <c r="W2908" s="166"/>
      <c r="X2908" s="135"/>
      <c r="Y2908" s="418">
        <f t="shared" si="474"/>
        <v>0</v>
      </c>
      <c r="Z2908" s="291">
        <f t="shared" si="475"/>
        <v>0</v>
      </c>
      <c r="AA2908" s="163"/>
      <c r="AB2908" s="177" t="str">
        <f t="shared" si="476"/>
        <v/>
      </c>
      <c r="AC2908" s="283" t="str">
        <f t="shared" si="477"/>
        <v/>
      </c>
      <c r="AD2908" s="283" t="str">
        <f t="shared" si="478"/>
        <v/>
      </c>
      <c r="AE2908" s="163"/>
      <c r="AF2908" s="162"/>
      <c r="AP2908" s="581"/>
    </row>
    <row r="2909" spans="1:42" s="141" customFormat="1">
      <c r="A2909" s="134">
        <v>2900</v>
      </c>
      <c r="B2909" s="286"/>
      <c r="C2909" s="146">
        <f t="shared" si="471"/>
        <v>0</v>
      </c>
      <c r="D2909" s="146">
        <f t="shared" si="472"/>
        <v>1</v>
      </c>
      <c r="E2909" s="146">
        <f t="shared" si="473"/>
        <v>1900</v>
      </c>
      <c r="F2909" s="287"/>
      <c r="G2909" s="287"/>
      <c r="H2909" s="287"/>
      <c r="I2909" s="288"/>
      <c r="J2909" s="287"/>
      <c r="K2909" s="288"/>
      <c r="L2909" s="134"/>
      <c r="M2909" s="133"/>
      <c r="N2909" s="288"/>
      <c r="O2909" s="134"/>
      <c r="P2909" s="166"/>
      <c r="Q2909" s="289"/>
      <c r="R2909" s="165"/>
      <c r="S2909" s="290"/>
      <c r="T2909" s="290"/>
      <c r="U2909" s="290"/>
      <c r="V2909" s="290"/>
      <c r="W2909" s="166"/>
      <c r="X2909" s="135"/>
      <c r="Y2909" s="418">
        <f t="shared" si="474"/>
        <v>0</v>
      </c>
      <c r="Z2909" s="291">
        <f t="shared" si="475"/>
        <v>0</v>
      </c>
      <c r="AA2909" s="163"/>
      <c r="AB2909" s="177" t="str">
        <f t="shared" si="476"/>
        <v/>
      </c>
      <c r="AC2909" s="283" t="str">
        <f t="shared" si="477"/>
        <v/>
      </c>
      <c r="AD2909" s="283" t="str">
        <f t="shared" si="478"/>
        <v/>
      </c>
      <c r="AE2909" s="163"/>
      <c r="AF2909" s="162"/>
      <c r="AP2909" s="581"/>
    </row>
    <row r="2910" spans="1:42" s="141" customFormat="1">
      <c r="A2910" s="134">
        <v>2901</v>
      </c>
      <c r="B2910" s="286"/>
      <c r="C2910" s="146">
        <f t="shared" si="471"/>
        <v>0</v>
      </c>
      <c r="D2910" s="146">
        <f t="shared" si="472"/>
        <v>1</v>
      </c>
      <c r="E2910" s="146">
        <f t="shared" si="473"/>
        <v>1900</v>
      </c>
      <c r="F2910" s="287"/>
      <c r="G2910" s="287"/>
      <c r="H2910" s="287"/>
      <c r="I2910" s="288"/>
      <c r="J2910" s="287"/>
      <c r="K2910" s="288"/>
      <c r="L2910" s="134"/>
      <c r="M2910" s="133"/>
      <c r="N2910" s="288"/>
      <c r="O2910" s="134"/>
      <c r="P2910" s="166"/>
      <c r="Q2910" s="289"/>
      <c r="R2910" s="165"/>
      <c r="S2910" s="290"/>
      <c r="T2910" s="290"/>
      <c r="U2910" s="290"/>
      <c r="V2910" s="290"/>
      <c r="W2910" s="166"/>
      <c r="X2910" s="135"/>
      <c r="Y2910" s="418">
        <f t="shared" si="474"/>
        <v>0</v>
      </c>
      <c r="Z2910" s="291">
        <f t="shared" si="475"/>
        <v>0</v>
      </c>
      <c r="AA2910" s="163"/>
      <c r="AB2910" s="177" t="str">
        <f t="shared" si="476"/>
        <v/>
      </c>
      <c r="AC2910" s="283" t="str">
        <f t="shared" si="477"/>
        <v/>
      </c>
      <c r="AD2910" s="283" t="str">
        <f t="shared" si="478"/>
        <v/>
      </c>
      <c r="AE2910" s="163"/>
      <c r="AF2910" s="162"/>
      <c r="AP2910" s="581"/>
    </row>
    <row r="2911" spans="1:42" s="141" customFormat="1">
      <c r="A2911" s="134">
        <v>2902</v>
      </c>
      <c r="B2911" s="286"/>
      <c r="C2911" s="146">
        <f t="shared" si="471"/>
        <v>0</v>
      </c>
      <c r="D2911" s="146">
        <f t="shared" si="472"/>
        <v>1</v>
      </c>
      <c r="E2911" s="146">
        <f t="shared" si="473"/>
        <v>1900</v>
      </c>
      <c r="F2911" s="287"/>
      <c r="G2911" s="287"/>
      <c r="H2911" s="287"/>
      <c r="I2911" s="288"/>
      <c r="J2911" s="287"/>
      <c r="K2911" s="288"/>
      <c r="L2911" s="134"/>
      <c r="M2911" s="133"/>
      <c r="N2911" s="288"/>
      <c r="O2911" s="134"/>
      <c r="P2911" s="166"/>
      <c r="Q2911" s="289"/>
      <c r="R2911" s="165"/>
      <c r="S2911" s="290"/>
      <c r="T2911" s="290"/>
      <c r="U2911" s="290"/>
      <c r="V2911" s="290"/>
      <c r="W2911" s="166"/>
      <c r="X2911" s="135"/>
      <c r="Y2911" s="418">
        <f t="shared" si="474"/>
        <v>0</v>
      </c>
      <c r="Z2911" s="291">
        <f t="shared" si="475"/>
        <v>0</v>
      </c>
      <c r="AA2911" s="163"/>
      <c r="AB2911" s="177" t="str">
        <f t="shared" si="476"/>
        <v/>
      </c>
      <c r="AC2911" s="283" t="str">
        <f t="shared" si="477"/>
        <v/>
      </c>
      <c r="AD2911" s="283" t="str">
        <f t="shared" si="478"/>
        <v/>
      </c>
      <c r="AE2911" s="163"/>
      <c r="AF2911" s="162"/>
      <c r="AP2911" s="581"/>
    </row>
    <row r="2912" spans="1:42" s="141" customFormat="1">
      <c r="A2912" s="134">
        <v>2903</v>
      </c>
      <c r="B2912" s="286"/>
      <c r="C2912" s="146">
        <f t="shared" si="471"/>
        <v>0</v>
      </c>
      <c r="D2912" s="146">
        <f t="shared" si="472"/>
        <v>1</v>
      </c>
      <c r="E2912" s="146">
        <f t="shared" si="473"/>
        <v>1900</v>
      </c>
      <c r="F2912" s="287"/>
      <c r="G2912" s="287"/>
      <c r="H2912" s="287"/>
      <c r="I2912" s="288"/>
      <c r="J2912" s="287"/>
      <c r="K2912" s="288"/>
      <c r="L2912" s="134"/>
      <c r="M2912" s="133"/>
      <c r="N2912" s="288"/>
      <c r="O2912" s="134"/>
      <c r="P2912" s="166"/>
      <c r="Q2912" s="289"/>
      <c r="R2912" s="165"/>
      <c r="S2912" s="290"/>
      <c r="T2912" s="290"/>
      <c r="U2912" s="290"/>
      <c r="V2912" s="290"/>
      <c r="W2912" s="166"/>
      <c r="X2912" s="135"/>
      <c r="Y2912" s="418">
        <f t="shared" si="474"/>
        <v>0</v>
      </c>
      <c r="Z2912" s="291">
        <f t="shared" si="475"/>
        <v>0</v>
      </c>
      <c r="AA2912" s="163"/>
      <c r="AB2912" s="177" t="str">
        <f t="shared" si="476"/>
        <v/>
      </c>
      <c r="AC2912" s="283" t="str">
        <f t="shared" si="477"/>
        <v/>
      </c>
      <c r="AD2912" s="283" t="str">
        <f t="shared" si="478"/>
        <v/>
      </c>
      <c r="AE2912" s="163"/>
      <c r="AF2912" s="162"/>
      <c r="AP2912" s="581"/>
    </row>
    <row r="2913" spans="1:42" s="141" customFormat="1">
      <c r="A2913" s="134">
        <v>2904</v>
      </c>
      <c r="B2913" s="286"/>
      <c r="C2913" s="146">
        <f t="shared" si="471"/>
        <v>0</v>
      </c>
      <c r="D2913" s="146">
        <f t="shared" si="472"/>
        <v>1</v>
      </c>
      <c r="E2913" s="146">
        <f t="shared" si="473"/>
        <v>1900</v>
      </c>
      <c r="F2913" s="287"/>
      <c r="G2913" s="287"/>
      <c r="H2913" s="287"/>
      <c r="I2913" s="288"/>
      <c r="J2913" s="287"/>
      <c r="K2913" s="288"/>
      <c r="L2913" s="134"/>
      <c r="M2913" s="133"/>
      <c r="N2913" s="288"/>
      <c r="O2913" s="134"/>
      <c r="P2913" s="166"/>
      <c r="Q2913" s="289"/>
      <c r="R2913" s="165"/>
      <c r="S2913" s="290"/>
      <c r="T2913" s="290"/>
      <c r="U2913" s="290"/>
      <c r="V2913" s="290"/>
      <c r="W2913" s="166"/>
      <c r="X2913" s="135"/>
      <c r="Y2913" s="418">
        <f t="shared" si="474"/>
        <v>0</v>
      </c>
      <c r="Z2913" s="291">
        <f t="shared" si="475"/>
        <v>0</v>
      </c>
      <c r="AA2913" s="163"/>
      <c r="AB2913" s="177" t="str">
        <f t="shared" si="476"/>
        <v/>
      </c>
      <c r="AC2913" s="283" t="str">
        <f t="shared" si="477"/>
        <v/>
      </c>
      <c r="AD2913" s="283" t="str">
        <f t="shared" si="478"/>
        <v/>
      </c>
      <c r="AE2913" s="163"/>
      <c r="AF2913" s="162"/>
      <c r="AP2913" s="581"/>
    </row>
    <row r="2914" spans="1:42" s="141" customFormat="1">
      <c r="A2914" s="134">
        <v>2905</v>
      </c>
      <c r="B2914" s="286"/>
      <c r="C2914" s="146">
        <f t="shared" si="471"/>
        <v>0</v>
      </c>
      <c r="D2914" s="146">
        <f t="shared" si="472"/>
        <v>1</v>
      </c>
      <c r="E2914" s="146">
        <f t="shared" si="473"/>
        <v>1900</v>
      </c>
      <c r="F2914" s="287"/>
      <c r="G2914" s="287"/>
      <c r="H2914" s="287"/>
      <c r="I2914" s="288"/>
      <c r="J2914" s="287"/>
      <c r="K2914" s="288"/>
      <c r="L2914" s="134"/>
      <c r="M2914" s="133"/>
      <c r="N2914" s="288"/>
      <c r="O2914" s="134"/>
      <c r="P2914" s="166"/>
      <c r="Q2914" s="289"/>
      <c r="R2914" s="165"/>
      <c r="S2914" s="290"/>
      <c r="T2914" s="290"/>
      <c r="U2914" s="290"/>
      <c r="V2914" s="290"/>
      <c r="W2914" s="166"/>
      <c r="X2914" s="135"/>
      <c r="Y2914" s="418">
        <f t="shared" si="474"/>
        <v>0</v>
      </c>
      <c r="Z2914" s="291">
        <f t="shared" si="475"/>
        <v>0</v>
      </c>
      <c r="AA2914" s="163"/>
      <c r="AB2914" s="177" t="str">
        <f t="shared" si="476"/>
        <v/>
      </c>
      <c r="AC2914" s="283" t="str">
        <f t="shared" si="477"/>
        <v/>
      </c>
      <c r="AD2914" s="283" t="str">
        <f t="shared" si="478"/>
        <v/>
      </c>
      <c r="AE2914" s="163"/>
      <c r="AF2914" s="162"/>
      <c r="AP2914" s="581"/>
    </row>
    <row r="2915" spans="1:42" s="141" customFormat="1">
      <c r="A2915" s="134">
        <v>2906</v>
      </c>
      <c r="B2915" s="286"/>
      <c r="C2915" s="146">
        <f t="shared" si="471"/>
        <v>0</v>
      </c>
      <c r="D2915" s="146">
        <f t="shared" si="472"/>
        <v>1</v>
      </c>
      <c r="E2915" s="146">
        <f t="shared" si="473"/>
        <v>1900</v>
      </c>
      <c r="F2915" s="287"/>
      <c r="G2915" s="287"/>
      <c r="H2915" s="287"/>
      <c r="I2915" s="288"/>
      <c r="J2915" s="287"/>
      <c r="K2915" s="288"/>
      <c r="L2915" s="134"/>
      <c r="M2915" s="133"/>
      <c r="N2915" s="288"/>
      <c r="O2915" s="134"/>
      <c r="P2915" s="166"/>
      <c r="Q2915" s="289"/>
      <c r="R2915" s="165"/>
      <c r="S2915" s="290"/>
      <c r="T2915" s="290"/>
      <c r="U2915" s="290"/>
      <c r="V2915" s="290"/>
      <c r="W2915" s="166"/>
      <c r="X2915" s="135"/>
      <c r="Y2915" s="418">
        <f t="shared" si="474"/>
        <v>0</v>
      </c>
      <c r="Z2915" s="291">
        <f t="shared" si="475"/>
        <v>0</v>
      </c>
      <c r="AA2915" s="163"/>
      <c r="AB2915" s="177" t="str">
        <f t="shared" si="476"/>
        <v/>
      </c>
      <c r="AC2915" s="283" t="str">
        <f t="shared" si="477"/>
        <v/>
      </c>
      <c r="AD2915" s="283" t="str">
        <f t="shared" si="478"/>
        <v/>
      </c>
      <c r="AE2915" s="163"/>
      <c r="AF2915" s="162"/>
      <c r="AP2915" s="581"/>
    </row>
    <row r="2916" spans="1:42" s="141" customFormat="1">
      <c r="A2916" s="134">
        <v>2907</v>
      </c>
      <c r="B2916" s="286"/>
      <c r="C2916" s="146">
        <f t="shared" si="471"/>
        <v>0</v>
      </c>
      <c r="D2916" s="146">
        <f t="shared" si="472"/>
        <v>1</v>
      </c>
      <c r="E2916" s="146">
        <f t="shared" si="473"/>
        <v>1900</v>
      </c>
      <c r="F2916" s="287"/>
      <c r="G2916" s="287"/>
      <c r="H2916" s="287"/>
      <c r="I2916" s="288"/>
      <c r="J2916" s="287"/>
      <c r="K2916" s="288"/>
      <c r="L2916" s="134"/>
      <c r="M2916" s="133"/>
      <c r="N2916" s="288"/>
      <c r="O2916" s="134"/>
      <c r="P2916" s="166"/>
      <c r="Q2916" s="289"/>
      <c r="R2916" s="165"/>
      <c r="S2916" s="290"/>
      <c r="T2916" s="290"/>
      <c r="U2916" s="290"/>
      <c r="V2916" s="290"/>
      <c r="W2916" s="166"/>
      <c r="X2916" s="135"/>
      <c r="Y2916" s="418">
        <f t="shared" si="474"/>
        <v>0</v>
      </c>
      <c r="Z2916" s="291">
        <f t="shared" si="475"/>
        <v>0</v>
      </c>
      <c r="AA2916" s="163"/>
      <c r="AB2916" s="177" t="str">
        <f t="shared" si="476"/>
        <v/>
      </c>
      <c r="AC2916" s="283" t="str">
        <f t="shared" si="477"/>
        <v/>
      </c>
      <c r="AD2916" s="283" t="str">
        <f t="shared" si="478"/>
        <v/>
      </c>
      <c r="AE2916" s="163"/>
      <c r="AF2916" s="162"/>
      <c r="AP2916" s="581"/>
    </row>
    <row r="2917" spans="1:42" s="141" customFormat="1">
      <c r="A2917" s="134">
        <v>2908</v>
      </c>
      <c r="B2917" s="286"/>
      <c r="C2917" s="146">
        <f t="shared" si="471"/>
        <v>0</v>
      </c>
      <c r="D2917" s="146">
        <f t="shared" si="472"/>
        <v>1</v>
      </c>
      <c r="E2917" s="146">
        <f t="shared" si="473"/>
        <v>1900</v>
      </c>
      <c r="F2917" s="287"/>
      <c r="G2917" s="287"/>
      <c r="H2917" s="287"/>
      <c r="I2917" s="288"/>
      <c r="J2917" s="287"/>
      <c r="K2917" s="288"/>
      <c r="L2917" s="134"/>
      <c r="M2917" s="133"/>
      <c r="N2917" s="288"/>
      <c r="O2917" s="134"/>
      <c r="P2917" s="166"/>
      <c r="Q2917" s="289"/>
      <c r="R2917" s="165"/>
      <c r="S2917" s="290"/>
      <c r="T2917" s="290"/>
      <c r="U2917" s="290"/>
      <c r="V2917" s="290"/>
      <c r="W2917" s="166"/>
      <c r="X2917" s="135"/>
      <c r="Y2917" s="418">
        <f t="shared" si="474"/>
        <v>0</v>
      </c>
      <c r="Z2917" s="291">
        <f t="shared" si="475"/>
        <v>0</v>
      </c>
      <c r="AA2917" s="163"/>
      <c r="AB2917" s="177" t="str">
        <f t="shared" si="476"/>
        <v/>
      </c>
      <c r="AC2917" s="283" t="str">
        <f t="shared" si="477"/>
        <v/>
      </c>
      <c r="AD2917" s="283" t="str">
        <f t="shared" si="478"/>
        <v/>
      </c>
      <c r="AE2917" s="163"/>
      <c r="AF2917" s="162"/>
      <c r="AP2917" s="581"/>
    </row>
    <row r="2918" spans="1:42" s="141" customFormat="1">
      <c r="A2918" s="134">
        <v>2909</v>
      </c>
      <c r="B2918" s="286"/>
      <c r="C2918" s="146">
        <f t="shared" si="471"/>
        <v>0</v>
      </c>
      <c r="D2918" s="146">
        <f t="shared" si="472"/>
        <v>1</v>
      </c>
      <c r="E2918" s="146">
        <f t="shared" si="473"/>
        <v>1900</v>
      </c>
      <c r="F2918" s="287"/>
      <c r="G2918" s="287"/>
      <c r="H2918" s="287"/>
      <c r="I2918" s="288"/>
      <c r="J2918" s="287"/>
      <c r="K2918" s="288"/>
      <c r="L2918" s="134"/>
      <c r="M2918" s="133"/>
      <c r="N2918" s="288"/>
      <c r="O2918" s="134"/>
      <c r="P2918" s="166"/>
      <c r="Q2918" s="289"/>
      <c r="R2918" s="165"/>
      <c r="S2918" s="290"/>
      <c r="T2918" s="290"/>
      <c r="U2918" s="290"/>
      <c r="V2918" s="290"/>
      <c r="W2918" s="166"/>
      <c r="X2918" s="135"/>
      <c r="Y2918" s="418">
        <f t="shared" si="474"/>
        <v>0</v>
      </c>
      <c r="Z2918" s="291">
        <f t="shared" si="475"/>
        <v>0</v>
      </c>
      <c r="AA2918" s="163"/>
      <c r="AB2918" s="177" t="str">
        <f t="shared" si="476"/>
        <v/>
      </c>
      <c r="AC2918" s="283" t="str">
        <f t="shared" si="477"/>
        <v/>
      </c>
      <c r="AD2918" s="283" t="str">
        <f t="shared" si="478"/>
        <v/>
      </c>
      <c r="AE2918" s="163"/>
      <c r="AF2918" s="162"/>
      <c r="AP2918" s="581"/>
    </row>
    <row r="2919" spans="1:42" s="141" customFormat="1">
      <c r="A2919" s="134">
        <v>2910</v>
      </c>
      <c r="B2919" s="286"/>
      <c r="C2919" s="146">
        <f t="shared" si="471"/>
        <v>0</v>
      </c>
      <c r="D2919" s="146">
        <f t="shared" si="472"/>
        <v>1</v>
      </c>
      <c r="E2919" s="146">
        <f t="shared" si="473"/>
        <v>1900</v>
      </c>
      <c r="F2919" s="287"/>
      <c r="G2919" s="287"/>
      <c r="H2919" s="287"/>
      <c r="I2919" s="288"/>
      <c r="J2919" s="287"/>
      <c r="K2919" s="288"/>
      <c r="L2919" s="134"/>
      <c r="M2919" s="133"/>
      <c r="N2919" s="288"/>
      <c r="O2919" s="134"/>
      <c r="P2919" s="166"/>
      <c r="Q2919" s="289"/>
      <c r="R2919" s="165"/>
      <c r="S2919" s="290"/>
      <c r="T2919" s="290"/>
      <c r="U2919" s="290"/>
      <c r="V2919" s="290"/>
      <c r="W2919" s="166"/>
      <c r="X2919" s="135"/>
      <c r="Y2919" s="418">
        <f t="shared" si="474"/>
        <v>0</v>
      </c>
      <c r="Z2919" s="291">
        <f t="shared" si="475"/>
        <v>0</v>
      </c>
      <c r="AA2919" s="163"/>
      <c r="AB2919" s="177" t="str">
        <f t="shared" si="476"/>
        <v/>
      </c>
      <c r="AC2919" s="283" t="str">
        <f t="shared" si="477"/>
        <v/>
      </c>
      <c r="AD2919" s="283" t="str">
        <f t="shared" si="478"/>
        <v/>
      </c>
      <c r="AE2919" s="163"/>
      <c r="AF2919" s="162"/>
      <c r="AP2919" s="581"/>
    </row>
    <row r="2920" spans="1:42" s="141" customFormat="1">
      <c r="A2920" s="134">
        <v>2911</v>
      </c>
      <c r="B2920" s="286"/>
      <c r="C2920" s="146">
        <f t="shared" si="471"/>
        <v>0</v>
      </c>
      <c r="D2920" s="146">
        <f t="shared" si="472"/>
        <v>1</v>
      </c>
      <c r="E2920" s="146">
        <f t="shared" si="473"/>
        <v>1900</v>
      </c>
      <c r="F2920" s="287"/>
      <c r="G2920" s="287"/>
      <c r="H2920" s="287"/>
      <c r="I2920" s="288"/>
      <c r="J2920" s="287"/>
      <c r="K2920" s="288"/>
      <c r="L2920" s="134"/>
      <c r="M2920" s="133"/>
      <c r="N2920" s="288"/>
      <c r="O2920" s="134"/>
      <c r="P2920" s="166"/>
      <c r="Q2920" s="289"/>
      <c r="R2920" s="165"/>
      <c r="S2920" s="290"/>
      <c r="T2920" s="290"/>
      <c r="U2920" s="290"/>
      <c r="V2920" s="290"/>
      <c r="W2920" s="166"/>
      <c r="X2920" s="135"/>
      <c r="Y2920" s="418">
        <f t="shared" si="474"/>
        <v>0</v>
      </c>
      <c r="Z2920" s="291">
        <f t="shared" si="475"/>
        <v>0</v>
      </c>
      <c r="AA2920" s="163"/>
      <c r="AB2920" s="177" t="str">
        <f t="shared" si="476"/>
        <v/>
      </c>
      <c r="AC2920" s="283" t="str">
        <f t="shared" si="477"/>
        <v/>
      </c>
      <c r="AD2920" s="283" t="str">
        <f t="shared" si="478"/>
        <v/>
      </c>
      <c r="AE2920" s="163"/>
      <c r="AF2920" s="162"/>
      <c r="AP2920" s="581"/>
    </row>
    <row r="2921" spans="1:42" s="141" customFormat="1">
      <c r="A2921" s="134">
        <v>2912</v>
      </c>
      <c r="B2921" s="286"/>
      <c r="C2921" s="146">
        <f t="shared" si="471"/>
        <v>0</v>
      </c>
      <c r="D2921" s="146">
        <f t="shared" si="472"/>
        <v>1</v>
      </c>
      <c r="E2921" s="146">
        <f t="shared" si="473"/>
        <v>1900</v>
      </c>
      <c r="F2921" s="287"/>
      <c r="G2921" s="287"/>
      <c r="H2921" s="287"/>
      <c r="I2921" s="288"/>
      <c r="J2921" s="287"/>
      <c r="K2921" s="288"/>
      <c r="L2921" s="134"/>
      <c r="M2921" s="133"/>
      <c r="N2921" s="288"/>
      <c r="O2921" s="134"/>
      <c r="P2921" s="166"/>
      <c r="Q2921" s="289"/>
      <c r="R2921" s="165"/>
      <c r="S2921" s="290"/>
      <c r="T2921" s="290"/>
      <c r="U2921" s="290"/>
      <c r="V2921" s="290"/>
      <c r="W2921" s="166"/>
      <c r="X2921" s="135"/>
      <c r="Y2921" s="418">
        <f t="shared" si="474"/>
        <v>0</v>
      </c>
      <c r="Z2921" s="291">
        <f t="shared" si="475"/>
        <v>0</v>
      </c>
      <c r="AA2921" s="163"/>
      <c r="AB2921" s="177" t="str">
        <f t="shared" si="476"/>
        <v/>
      </c>
      <c r="AC2921" s="283" t="str">
        <f t="shared" si="477"/>
        <v/>
      </c>
      <c r="AD2921" s="283" t="str">
        <f t="shared" si="478"/>
        <v/>
      </c>
      <c r="AE2921" s="163"/>
      <c r="AF2921" s="162"/>
      <c r="AP2921" s="581"/>
    </row>
    <row r="2922" spans="1:42" s="141" customFormat="1">
      <c r="A2922" s="134">
        <v>2913</v>
      </c>
      <c r="B2922" s="286"/>
      <c r="C2922" s="146">
        <f t="shared" si="471"/>
        <v>0</v>
      </c>
      <c r="D2922" s="146">
        <f t="shared" si="472"/>
        <v>1</v>
      </c>
      <c r="E2922" s="146">
        <f t="shared" si="473"/>
        <v>1900</v>
      </c>
      <c r="F2922" s="287"/>
      <c r="G2922" s="287"/>
      <c r="H2922" s="287"/>
      <c r="I2922" s="288"/>
      <c r="J2922" s="287"/>
      <c r="K2922" s="288"/>
      <c r="L2922" s="134"/>
      <c r="M2922" s="133"/>
      <c r="N2922" s="288"/>
      <c r="O2922" s="134"/>
      <c r="P2922" s="166"/>
      <c r="Q2922" s="289"/>
      <c r="R2922" s="165"/>
      <c r="S2922" s="290"/>
      <c r="T2922" s="290"/>
      <c r="U2922" s="290"/>
      <c r="V2922" s="290"/>
      <c r="W2922" s="166"/>
      <c r="X2922" s="135"/>
      <c r="Y2922" s="418">
        <f t="shared" si="474"/>
        <v>0</v>
      </c>
      <c r="Z2922" s="291">
        <f t="shared" si="475"/>
        <v>0</v>
      </c>
      <c r="AA2922" s="163"/>
      <c r="AB2922" s="177" t="str">
        <f t="shared" si="476"/>
        <v/>
      </c>
      <c r="AC2922" s="283" t="str">
        <f t="shared" si="477"/>
        <v/>
      </c>
      <c r="AD2922" s="283" t="str">
        <f t="shared" si="478"/>
        <v/>
      </c>
      <c r="AE2922" s="163"/>
      <c r="AF2922" s="162"/>
      <c r="AP2922" s="581"/>
    </row>
    <row r="2923" spans="1:42" s="141" customFormat="1">
      <c r="A2923" s="134">
        <v>2914</v>
      </c>
      <c r="B2923" s="286"/>
      <c r="C2923" s="146">
        <f t="shared" si="471"/>
        <v>0</v>
      </c>
      <c r="D2923" s="146">
        <f t="shared" si="472"/>
        <v>1</v>
      </c>
      <c r="E2923" s="146">
        <f t="shared" si="473"/>
        <v>1900</v>
      </c>
      <c r="F2923" s="287"/>
      <c r="G2923" s="287"/>
      <c r="H2923" s="287"/>
      <c r="I2923" s="288"/>
      <c r="J2923" s="287"/>
      <c r="K2923" s="288"/>
      <c r="L2923" s="134"/>
      <c r="M2923" s="133"/>
      <c r="N2923" s="288"/>
      <c r="O2923" s="134"/>
      <c r="P2923" s="166"/>
      <c r="Q2923" s="289"/>
      <c r="R2923" s="165"/>
      <c r="S2923" s="290"/>
      <c r="T2923" s="290"/>
      <c r="U2923" s="290"/>
      <c r="V2923" s="290"/>
      <c r="W2923" s="166"/>
      <c r="X2923" s="135"/>
      <c r="Y2923" s="418">
        <f t="shared" si="474"/>
        <v>0</v>
      </c>
      <c r="Z2923" s="291">
        <f t="shared" si="475"/>
        <v>0</v>
      </c>
      <c r="AA2923" s="163"/>
      <c r="AB2923" s="177" t="str">
        <f t="shared" si="476"/>
        <v/>
      </c>
      <c r="AC2923" s="283" t="str">
        <f t="shared" si="477"/>
        <v/>
      </c>
      <c r="AD2923" s="283" t="str">
        <f t="shared" si="478"/>
        <v/>
      </c>
      <c r="AE2923" s="163"/>
      <c r="AF2923" s="162"/>
      <c r="AP2923" s="581"/>
    </row>
    <row r="2924" spans="1:42" s="141" customFormat="1">
      <c r="A2924" s="134">
        <v>2915</v>
      </c>
      <c r="B2924" s="286"/>
      <c r="C2924" s="146">
        <f t="shared" si="471"/>
        <v>0</v>
      </c>
      <c r="D2924" s="146">
        <f t="shared" si="472"/>
        <v>1</v>
      </c>
      <c r="E2924" s="146">
        <f t="shared" si="473"/>
        <v>1900</v>
      </c>
      <c r="F2924" s="287"/>
      <c r="G2924" s="287"/>
      <c r="H2924" s="287"/>
      <c r="I2924" s="288"/>
      <c r="J2924" s="287"/>
      <c r="K2924" s="288"/>
      <c r="L2924" s="134"/>
      <c r="M2924" s="133"/>
      <c r="N2924" s="288"/>
      <c r="O2924" s="134"/>
      <c r="P2924" s="166"/>
      <c r="Q2924" s="289"/>
      <c r="R2924" s="165"/>
      <c r="S2924" s="290"/>
      <c r="T2924" s="290"/>
      <c r="U2924" s="290"/>
      <c r="V2924" s="290"/>
      <c r="W2924" s="166"/>
      <c r="X2924" s="135"/>
      <c r="Y2924" s="418">
        <f t="shared" si="474"/>
        <v>0</v>
      </c>
      <c r="Z2924" s="291">
        <f t="shared" si="475"/>
        <v>0</v>
      </c>
      <c r="AA2924" s="163"/>
      <c r="AB2924" s="177" t="str">
        <f t="shared" si="476"/>
        <v/>
      </c>
      <c r="AC2924" s="283" t="str">
        <f t="shared" si="477"/>
        <v/>
      </c>
      <c r="AD2924" s="283" t="str">
        <f t="shared" si="478"/>
        <v/>
      </c>
      <c r="AE2924" s="163"/>
      <c r="AF2924" s="162"/>
      <c r="AP2924" s="581"/>
    </row>
    <row r="2925" spans="1:42" s="141" customFormat="1">
      <c r="A2925" s="134">
        <v>2916</v>
      </c>
      <c r="B2925" s="286"/>
      <c r="C2925" s="146">
        <f t="shared" si="471"/>
        <v>0</v>
      </c>
      <c r="D2925" s="146">
        <f t="shared" si="472"/>
        <v>1</v>
      </c>
      <c r="E2925" s="146">
        <f t="shared" si="473"/>
        <v>1900</v>
      </c>
      <c r="F2925" s="287"/>
      <c r="G2925" s="287"/>
      <c r="H2925" s="287"/>
      <c r="I2925" s="288"/>
      <c r="J2925" s="287"/>
      <c r="K2925" s="288"/>
      <c r="L2925" s="134"/>
      <c r="M2925" s="133"/>
      <c r="N2925" s="288"/>
      <c r="O2925" s="134"/>
      <c r="P2925" s="166"/>
      <c r="Q2925" s="289"/>
      <c r="R2925" s="165"/>
      <c r="S2925" s="290"/>
      <c r="T2925" s="290"/>
      <c r="U2925" s="290"/>
      <c r="V2925" s="290"/>
      <c r="W2925" s="166"/>
      <c r="X2925" s="135"/>
      <c r="Y2925" s="418">
        <f t="shared" si="474"/>
        <v>0</v>
      </c>
      <c r="Z2925" s="291">
        <f t="shared" si="475"/>
        <v>0</v>
      </c>
      <c r="AA2925" s="163"/>
      <c r="AB2925" s="177" t="str">
        <f t="shared" si="476"/>
        <v/>
      </c>
      <c r="AC2925" s="283" t="str">
        <f t="shared" si="477"/>
        <v/>
      </c>
      <c r="AD2925" s="283" t="str">
        <f t="shared" si="478"/>
        <v/>
      </c>
      <c r="AE2925" s="163"/>
      <c r="AF2925" s="162"/>
      <c r="AP2925" s="581"/>
    </row>
    <row r="2926" spans="1:42" s="141" customFormat="1">
      <c r="A2926" s="134">
        <v>2917</v>
      </c>
      <c r="B2926" s="286"/>
      <c r="C2926" s="146">
        <f t="shared" si="471"/>
        <v>0</v>
      </c>
      <c r="D2926" s="146">
        <f t="shared" si="472"/>
        <v>1</v>
      </c>
      <c r="E2926" s="146">
        <f t="shared" si="473"/>
        <v>1900</v>
      </c>
      <c r="F2926" s="287"/>
      <c r="G2926" s="287"/>
      <c r="H2926" s="287"/>
      <c r="I2926" s="288"/>
      <c r="J2926" s="287"/>
      <c r="K2926" s="288"/>
      <c r="L2926" s="134"/>
      <c r="M2926" s="133"/>
      <c r="N2926" s="288"/>
      <c r="O2926" s="134"/>
      <c r="P2926" s="166"/>
      <c r="Q2926" s="289"/>
      <c r="R2926" s="165"/>
      <c r="S2926" s="290"/>
      <c r="T2926" s="290"/>
      <c r="U2926" s="290"/>
      <c r="V2926" s="290"/>
      <c r="W2926" s="166"/>
      <c r="X2926" s="135"/>
      <c r="Y2926" s="418">
        <f t="shared" si="474"/>
        <v>0</v>
      </c>
      <c r="Z2926" s="291">
        <f t="shared" si="475"/>
        <v>0</v>
      </c>
      <c r="AA2926" s="163"/>
      <c r="AB2926" s="177" t="str">
        <f t="shared" si="476"/>
        <v/>
      </c>
      <c r="AC2926" s="283" t="str">
        <f t="shared" si="477"/>
        <v/>
      </c>
      <c r="AD2926" s="283" t="str">
        <f t="shared" si="478"/>
        <v/>
      </c>
      <c r="AE2926" s="163"/>
      <c r="AF2926" s="162"/>
      <c r="AP2926" s="581"/>
    </row>
    <row r="2927" spans="1:42" s="141" customFormat="1">
      <c r="A2927" s="134">
        <v>2918</v>
      </c>
      <c r="B2927" s="286"/>
      <c r="C2927" s="146">
        <f t="shared" si="471"/>
        <v>0</v>
      </c>
      <c r="D2927" s="146">
        <f t="shared" si="472"/>
        <v>1</v>
      </c>
      <c r="E2927" s="146">
        <f t="shared" si="473"/>
        <v>1900</v>
      </c>
      <c r="F2927" s="287"/>
      <c r="G2927" s="287"/>
      <c r="H2927" s="287"/>
      <c r="I2927" s="288"/>
      <c r="J2927" s="287"/>
      <c r="K2927" s="288"/>
      <c r="L2927" s="134"/>
      <c r="M2927" s="133"/>
      <c r="N2927" s="288"/>
      <c r="O2927" s="134"/>
      <c r="P2927" s="166"/>
      <c r="Q2927" s="289"/>
      <c r="R2927" s="165"/>
      <c r="S2927" s="290"/>
      <c r="T2927" s="290"/>
      <c r="U2927" s="290"/>
      <c r="V2927" s="290"/>
      <c r="W2927" s="166"/>
      <c r="X2927" s="135"/>
      <c r="Y2927" s="418">
        <f t="shared" si="474"/>
        <v>0</v>
      </c>
      <c r="Z2927" s="291">
        <f t="shared" si="475"/>
        <v>0</v>
      </c>
      <c r="AA2927" s="163"/>
      <c r="AB2927" s="177" t="str">
        <f t="shared" si="476"/>
        <v/>
      </c>
      <c r="AC2927" s="283" t="str">
        <f t="shared" si="477"/>
        <v/>
      </c>
      <c r="AD2927" s="283" t="str">
        <f t="shared" si="478"/>
        <v/>
      </c>
      <c r="AE2927" s="163"/>
      <c r="AF2927" s="162"/>
      <c r="AP2927" s="581"/>
    </row>
    <row r="2928" spans="1:42" s="141" customFormat="1">
      <c r="A2928" s="134">
        <v>2919</v>
      </c>
      <c r="B2928" s="286"/>
      <c r="C2928" s="146">
        <f t="shared" si="471"/>
        <v>0</v>
      </c>
      <c r="D2928" s="146">
        <f t="shared" si="472"/>
        <v>1</v>
      </c>
      <c r="E2928" s="146">
        <f t="shared" si="473"/>
        <v>1900</v>
      </c>
      <c r="F2928" s="287"/>
      <c r="G2928" s="287"/>
      <c r="H2928" s="287"/>
      <c r="I2928" s="288"/>
      <c r="J2928" s="287"/>
      <c r="K2928" s="288"/>
      <c r="L2928" s="134"/>
      <c r="M2928" s="133"/>
      <c r="N2928" s="288"/>
      <c r="O2928" s="134"/>
      <c r="P2928" s="166"/>
      <c r="Q2928" s="289"/>
      <c r="R2928" s="165"/>
      <c r="S2928" s="290"/>
      <c r="T2928" s="290"/>
      <c r="U2928" s="290"/>
      <c r="V2928" s="290"/>
      <c r="W2928" s="166"/>
      <c r="X2928" s="135"/>
      <c r="Y2928" s="418">
        <f t="shared" si="474"/>
        <v>0</v>
      </c>
      <c r="Z2928" s="291">
        <f t="shared" si="475"/>
        <v>0</v>
      </c>
      <c r="AA2928" s="163"/>
      <c r="AB2928" s="177" t="str">
        <f t="shared" si="476"/>
        <v/>
      </c>
      <c r="AC2928" s="283" t="str">
        <f t="shared" si="477"/>
        <v/>
      </c>
      <c r="AD2928" s="283" t="str">
        <f t="shared" si="478"/>
        <v/>
      </c>
      <c r="AE2928" s="163"/>
      <c r="AF2928" s="162"/>
      <c r="AP2928" s="581"/>
    </row>
    <row r="2929" spans="1:42" s="141" customFormat="1">
      <c r="A2929" s="134">
        <v>2920</v>
      </c>
      <c r="B2929" s="286"/>
      <c r="C2929" s="146">
        <f t="shared" si="471"/>
        <v>0</v>
      </c>
      <c r="D2929" s="146">
        <f t="shared" si="472"/>
        <v>1</v>
      </c>
      <c r="E2929" s="146">
        <f t="shared" si="473"/>
        <v>1900</v>
      </c>
      <c r="F2929" s="287"/>
      <c r="G2929" s="287"/>
      <c r="H2929" s="287"/>
      <c r="I2929" s="288"/>
      <c r="J2929" s="287"/>
      <c r="K2929" s="288"/>
      <c r="L2929" s="134"/>
      <c r="M2929" s="133"/>
      <c r="N2929" s="288"/>
      <c r="O2929" s="134"/>
      <c r="P2929" s="166"/>
      <c r="Q2929" s="289"/>
      <c r="R2929" s="165"/>
      <c r="S2929" s="290"/>
      <c r="T2929" s="290"/>
      <c r="U2929" s="290"/>
      <c r="V2929" s="290"/>
      <c r="W2929" s="166"/>
      <c r="X2929" s="135"/>
      <c r="Y2929" s="418">
        <f t="shared" si="474"/>
        <v>0</v>
      </c>
      <c r="Z2929" s="291">
        <f t="shared" si="475"/>
        <v>0</v>
      </c>
      <c r="AA2929" s="163"/>
      <c r="AB2929" s="177" t="str">
        <f t="shared" si="476"/>
        <v/>
      </c>
      <c r="AC2929" s="283" t="str">
        <f t="shared" si="477"/>
        <v/>
      </c>
      <c r="AD2929" s="283" t="str">
        <f t="shared" si="478"/>
        <v/>
      </c>
      <c r="AE2929" s="163"/>
      <c r="AF2929" s="162"/>
      <c r="AP2929" s="581"/>
    </row>
    <row r="2930" spans="1:42" s="141" customFormat="1">
      <c r="A2930" s="134">
        <v>2921</v>
      </c>
      <c r="B2930" s="286"/>
      <c r="C2930" s="146">
        <f t="shared" si="471"/>
        <v>0</v>
      </c>
      <c r="D2930" s="146">
        <f t="shared" si="472"/>
        <v>1</v>
      </c>
      <c r="E2930" s="146">
        <f t="shared" si="473"/>
        <v>1900</v>
      </c>
      <c r="F2930" s="287"/>
      <c r="G2930" s="287"/>
      <c r="H2930" s="287"/>
      <c r="I2930" s="288"/>
      <c r="J2930" s="287"/>
      <c r="K2930" s="288"/>
      <c r="L2930" s="134"/>
      <c r="M2930" s="133"/>
      <c r="N2930" s="288"/>
      <c r="O2930" s="134"/>
      <c r="P2930" s="166"/>
      <c r="Q2930" s="289"/>
      <c r="R2930" s="165"/>
      <c r="S2930" s="290"/>
      <c r="T2930" s="290"/>
      <c r="U2930" s="290"/>
      <c r="V2930" s="290"/>
      <c r="W2930" s="166"/>
      <c r="X2930" s="135"/>
      <c r="Y2930" s="418">
        <f t="shared" si="474"/>
        <v>0</v>
      </c>
      <c r="Z2930" s="291">
        <f t="shared" si="475"/>
        <v>0</v>
      </c>
      <c r="AA2930" s="163"/>
      <c r="AB2930" s="177" t="str">
        <f t="shared" si="476"/>
        <v/>
      </c>
      <c r="AC2930" s="283" t="str">
        <f t="shared" si="477"/>
        <v/>
      </c>
      <c r="AD2930" s="283" t="str">
        <f t="shared" si="478"/>
        <v/>
      </c>
      <c r="AE2930" s="163"/>
      <c r="AF2930" s="162"/>
      <c r="AP2930" s="581"/>
    </row>
    <row r="2931" spans="1:42" s="141" customFormat="1">
      <c r="A2931" s="134">
        <v>2922</v>
      </c>
      <c r="B2931" s="286"/>
      <c r="C2931" s="146">
        <f t="shared" si="471"/>
        <v>0</v>
      </c>
      <c r="D2931" s="146">
        <f t="shared" si="472"/>
        <v>1</v>
      </c>
      <c r="E2931" s="146">
        <f t="shared" si="473"/>
        <v>1900</v>
      </c>
      <c r="F2931" s="287"/>
      <c r="G2931" s="287"/>
      <c r="H2931" s="287"/>
      <c r="I2931" s="288"/>
      <c r="J2931" s="287"/>
      <c r="K2931" s="288"/>
      <c r="L2931" s="134"/>
      <c r="M2931" s="133"/>
      <c r="N2931" s="288"/>
      <c r="O2931" s="134"/>
      <c r="P2931" s="166"/>
      <c r="Q2931" s="289"/>
      <c r="R2931" s="165"/>
      <c r="S2931" s="290"/>
      <c r="T2931" s="290"/>
      <c r="U2931" s="290"/>
      <c r="V2931" s="290"/>
      <c r="W2931" s="166"/>
      <c r="X2931" s="135"/>
      <c r="Y2931" s="418">
        <f t="shared" si="474"/>
        <v>0</v>
      </c>
      <c r="Z2931" s="291">
        <f t="shared" si="475"/>
        <v>0</v>
      </c>
      <c r="AA2931" s="163"/>
      <c r="AB2931" s="177" t="str">
        <f t="shared" si="476"/>
        <v/>
      </c>
      <c r="AC2931" s="283" t="str">
        <f t="shared" si="477"/>
        <v/>
      </c>
      <c r="AD2931" s="283" t="str">
        <f t="shared" si="478"/>
        <v/>
      </c>
      <c r="AE2931" s="163"/>
      <c r="AF2931" s="162"/>
      <c r="AP2931" s="581"/>
    </row>
    <row r="2932" spans="1:42" s="141" customFormat="1">
      <c r="A2932" s="134">
        <v>2923</v>
      </c>
      <c r="B2932" s="286"/>
      <c r="C2932" s="146">
        <f t="shared" si="471"/>
        <v>0</v>
      </c>
      <c r="D2932" s="146">
        <f t="shared" si="472"/>
        <v>1</v>
      </c>
      <c r="E2932" s="146">
        <f t="shared" si="473"/>
        <v>1900</v>
      </c>
      <c r="F2932" s="287"/>
      <c r="G2932" s="287"/>
      <c r="H2932" s="287"/>
      <c r="I2932" s="288"/>
      <c r="J2932" s="287"/>
      <c r="K2932" s="288"/>
      <c r="L2932" s="134"/>
      <c r="M2932" s="133"/>
      <c r="N2932" s="288"/>
      <c r="O2932" s="134"/>
      <c r="P2932" s="166"/>
      <c r="Q2932" s="289"/>
      <c r="R2932" s="165"/>
      <c r="S2932" s="290"/>
      <c r="T2932" s="290"/>
      <c r="U2932" s="290"/>
      <c r="V2932" s="290"/>
      <c r="W2932" s="166"/>
      <c r="X2932" s="135"/>
      <c r="Y2932" s="418">
        <f t="shared" si="474"/>
        <v>0</v>
      </c>
      <c r="Z2932" s="291">
        <f t="shared" si="475"/>
        <v>0</v>
      </c>
      <c r="AA2932" s="163"/>
      <c r="AB2932" s="177" t="str">
        <f t="shared" si="476"/>
        <v/>
      </c>
      <c r="AC2932" s="283" t="str">
        <f t="shared" si="477"/>
        <v/>
      </c>
      <c r="AD2932" s="283" t="str">
        <f t="shared" si="478"/>
        <v/>
      </c>
      <c r="AE2932" s="163"/>
      <c r="AF2932" s="162"/>
      <c r="AP2932" s="581"/>
    </row>
    <row r="2933" spans="1:42" s="141" customFormat="1">
      <c r="A2933" s="134">
        <v>2924</v>
      </c>
      <c r="B2933" s="286"/>
      <c r="C2933" s="146">
        <f t="shared" si="471"/>
        <v>0</v>
      </c>
      <c r="D2933" s="146">
        <f t="shared" si="472"/>
        <v>1</v>
      </c>
      <c r="E2933" s="146">
        <f t="shared" si="473"/>
        <v>1900</v>
      </c>
      <c r="F2933" s="287"/>
      <c r="G2933" s="287"/>
      <c r="H2933" s="287"/>
      <c r="I2933" s="288"/>
      <c r="J2933" s="287"/>
      <c r="K2933" s="288"/>
      <c r="L2933" s="134"/>
      <c r="M2933" s="133"/>
      <c r="N2933" s="288"/>
      <c r="O2933" s="134"/>
      <c r="P2933" s="166"/>
      <c r="Q2933" s="289"/>
      <c r="R2933" s="165"/>
      <c r="S2933" s="290"/>
      <c r="T2933" s="290"/>
      <c r="U2933" s="290"/>
      <c r="V2933" s="290"/>
      <c r="W2933" s="166"/>
      <c r="X2933" s="135"/>
      <c r="Y2933" s="418">
        <f t="shared" si="474"/>
        <v>0</v>
      </c>
      <c r="Z2933" s="291">
        <f t="shared" si="475"/>
        <v>0</v>
      </c>
      <c r="AA2933" s="163"/>
      <c r="AB2933" s="177" t="str">
        <f t="shared" si="476"/>
        <v/>
      </c>
      <c r="AC2933" s="283" t="str">
        <f t="shared" si="477"/>
        <v/>
      </c>
      <c r="AD2933" s="283" t="str">
        <f t="shared" si="478"/>
        <v/>
      </c>
      <c r="AE2933" s="163"/>
      <c r="AF2933" s="162"/>
      <c r="AP2933" s="581"/>
    </row>
    <row r="2934" spans="1:42" s="141" customFormat="1">
      <c r="A2934" s="134">
        <v>2925</v>
      </c>
      <c r="B2934" s="286"/>
      <c r="C2934" s="146">
        <f t="shared" si="471"/>
        <v>0</v>
      </c>
      <c r="D2934" s="146">
        <f t="shared" si="472"/>
        <v>1</v>
      </c>
      <c r="E2934" s="146">
        <f t="shared" si="473"/>
        <v>1900</v>
      </c>
      <c r="F2934" s="287"/>
      <c r="G2934" s="287"/>
      <c r="H2934" s="287"/>
      <c r="I2934" s="288"/>
      <c r="J2934" s="287"/>
      <c r="K2934" s="288"/>
      <c r="L2934" s="134"/>
      <c r="M2934" s="133"/>
      <c r="N2934" s="288"/>
      <c r="O2934" s="134"/>
      <c r="P2934" s="166"/>
      <c r="Q2934" s="289"/>
      <c r="R2934" s="165"/>
      <c r="S2934" s="290"/>
      <c r="T2934" s="290"/>
      <c r="U2934" s="290"/>
      <c r="V2934" s="290"/>
      <c r="W2934" s="166"/>
      <c r="X2934" s="135"/>
      <c r="Y2934" s="418">
        <f t="shared" si="474"/>
        <v>0</v>
      </c>
      <c r="Z2934" s="291">
        <f t="shared" si="475"/>
        <v>0</v>
      </c>
      <c r="AA2934" s="163"/>
      <c r="AB2934" s="177" t="str">
        <f t="shared" si="476"/>
        <v/>
      </c>
      <c r="AC2934" s="283" t="str">
        <f t="shared" si="477"/>
        <v/>
      </c>
      <c r="AD2934" s="283" t="str">
        <f t="shared" si="478"/>
        <v/>
      </c>
      <c r="AE2934" s="163"/>
      <c r="AF2934" s="162"/>
      <c r="AP2934" s="581"/>
    </row>
    <row r="2935" spans="1:42" s="141" customFormat="1">
      <c r="A2935" s="134">
        <v>2926</v>
      </c>
      <c r="B2935" s="286"/>
      <c r="C2935" s="146">
        <f t="shared" si="471"/>
        <v>0</v>
      </c>
      <c r="D2935" s="146">
        <f t="shared" si="472"/>
        <v>1</v>
      </c>
      <c r="E2935" s="146">
        <f t="shared" si="473"/>
        <v>1900</v>
      </c>
      <c r="F2935" s="287"/>
      <c r="G2935" s="287"/>
      <c r="H2935" s="287"/>
      <c r="I2935" s="288"/>
      <c r="J2935" s="287"/>
      <c r="K2935" s="288"/>
      <c r="L2935" s="134"/>
      <c r="M2935" s="133"/>
      <c r="N2935" s="288"/>
      <c r="O2935" s="134"/>
      <c r="P2935" s="166"/>
      <c r="Q2935" s="289"/>
      <c r="R2935" s="165"/>
      <c r="S2935" s="290"/>
      <c r="T2935" s="290"/>
      <c r="U2935" s="290"/>
      <c r="V2935" s="290"/>
      <c r="W2935" s="166"/>
      <c r="X2935" s="135"/>
      <c r="Y2935" s="418">
        <f t="shared" si="474"/>
        <v>0</v>
      </c>
      <c r="Z2935" s="291">
        <f t="shared" si="475"/>
        <v>0</v>
      </c>
      <c r="AA2935" s="163"/>
      <c r="AB2935" s="177" t="str">
        <f t="shared" si="476"/>
        <v/>
      </c>
      <c r="AC2935" s="283" t="str">
        <f t="shared" si="477"/>
        <v/>
      </c>
      <c r="AD2935" s="283" t="str">
        <f t="shared" si="478"/>
        <v/>
      </c>
      <c r="AE2935" s="163"/>
      <c r="AF2935" s="162"/>
      <c r="AP2935" s="581"/>
    </row>
    <row r="2936" spans="1:42" s="141" customFormat="1">
      <c r="A2936" s="134">
        <v>2927</v>
      </c>
      <c r="B2936" s="286"/>
      <c r="C2936" s="146">
        <f t="shared" si="471"/>
        <v>0</v>
      </c>
      <c r="D2936" s="146">
        <f t="shared" si="472"/>
        <v>1</v>
      </c>
      <c r="E2936" s="146">
        <f t="shared" si="473"/>
        <v>1900</v>
      </c>
      <c r="F2936" s="287"/>
      <c r="G2936" s="287"/>
      <c r="H2936" s="287"/>
      <c r="I2936" s="288"/>
      <c r="J2936" s="287"/>
      <c r="K2936" s="288"/>
      <c r="L2936" s="134"/>
      <c r="M2936" s="133"/>
      <c r="N2936" s="288"/>
      <c r="O2936" s="134"/>
      <c r="P2936" s="166"/>
      <c r="Q2936" s="289"/>
      <c r="R2936" s="165"/>
      <c r="S2936" s="290"/>
      <c r="T2936" s="290"/>
      <c r="U2936" s="290"/>
      <c r="V2936" s="290"/>
      <c r="W2936" s="166"/>
      <c r="X2936" s="135"/>
      <c r="Y2936" s="418">
        <f t="shared" si="474"/>
        <v>0</v>
      </c>
      <c r="Z2936" s="291">
        <f t="shared" si="475"/>
        <v>0</v>
      </c>
      <c r="AA2936" s="163"/>
      <c r="AB2936" s="177" t="str">
        <f t="shared" si="476"/>
        <v/>
      </c>
      <c r="AC2936" s="283" t="str">
        <f t="shared" si="477"/>
        <v/>
      </c>
      <c r="AD2936" s="283" t="str">
        <f t="shared" si="478"/>
        <v/>
      </c>
      <c r="AE2936" s="163"/>
      <c r="AF2936" s="162"/>
      <c r="AP2936" s="581"/>
    </row>
    <row r="2937" spans="1:42" s="141" customFormat="1">
      <c r="A2937" s="134">
        <v>2928</v>
      </c>
      <c r="B2937" s="286"/>
      <c r="C2937" s="146">
        <f t="shared" si="471"/>
        <v>0</v>
      </c>
      <c r="D2937" s="146">
        <f t="shared" si="472"/>
        <v>1</v>
      </c>
      <c r="E2937" s="146">
        <f t="shared" si="473"/>
        <v>1900</v>
      </c>
      <c r="F2937" s="287"/>
      <c r="G2937" s="287"/>
      <c r="H2937" s="287"/>
      <c r="I2937" s="288"/>
      <c r="J2937" s="287"/>
      <c r="K2937" s="288"/>
      <c r="L2937" s="134"/>
      <c r="M2937" s="133"/>
      <c r="N2937" s="288"/>
      <c r="O2937" s="134"/>
      <c r="P2937" s="166"/>
      <c r="Q2937" s="289"/>
      <c r="R2937" s="165"/>
      <c r="S2937" s="290"/>
      <c r="T2937" s="290"/>
      <c r="U2937" s="290"/>
      <c r="V2937" s="290"/>
      <c r="W2937" s="166"/>
      <c r="X2937" s="135"/>
      <c r="Y2937" s="418">
        <f t="shared" si="474"/>
        <v>0</v>
      </c>
      <c r="Z2937" s="291">
        <f t="shared" si="475"/>
        <v>0</v>
      </c>
      <c r="AA2937" s="163"/>
      <c r="AB2937" s="177" t="str">
        <f t="shared" si="476"/>
        <v/>
      </c>
      <c r="AC2937" s="283" t="str">
        <f t="shared" si="477"/>
        <v/>
      </c>
      <c r="AD2937" s="283" t="str">
        <f t="shared" si="478"/>
        <v/>
      </c>
      <c r="AE2937" s="163"/>
      <c r="AF2937" s="162"/>
      <c r="AP2937" s="581"/>
    </row>
    <row r="2938" spans="1:42" s="141" customFormat="1">
      <c r="A2938" s="134">
        <v>2929</v>
      </c>
      <c r="B2938" s="286"/>
      <c r="C2938" s="146">
        <f t="shared" si="471"/>
        <v>0</v>
      </c>
      <c r="D2938" s="146">
        <f t="shared" si="472"/>
        <v>1</v>
      </c>
      <c r="E2938" s="146">
        <f t="shared" si="473"/>
        <v>1900</v>
      </c>
      <c r="F2938" s="287"/>
      <c r="G2938" s="287"/>
      <c r="H2938" s="287"/>
      <c r="I2938" s="288"/>
      <c r="J2938" s="287"/>
      <c r="K2938" s="288"/>
      <c r="L2938" s="134"/>
      <c r="M2938" s="133"/>
      <c r="N2938" s="288"/>
      <c r="O2938" s="134"/>
      <c r="P2938" s="166"/>
      <c r="Q2938" s="289"/>
      <c r="R2938" s="165"/>
      <c r="S2938" s="290"/>
      <c r="T2938" s="290"/>
      <c r="U2938" s="290"/>
      <c r="V2938" s="290"/>
      <c r="W2938" s="166"/>
      <c r="X2938" s="135"/>
      <c r="Y2938" s="418">
        <f t="shared" si="474"/>
        <v>0</v>
      </c>
      <c r="Z2938" s="291">
        <f t="shared" si="475"/>
        <v>0</v>
      </c>
      <c r="AA2938" s="163"/>
      <c r="AB2938" s="177" t="str">
        <f t="shared" si="476"/>
        <v/>
      </c>
      <c r="AC2938" s="283" t="str">
        <f t="shared" si="477"/>
        <v/>
      </c>
      <c r="AD2938" s="283" t="str">
        <f t="shared" si="478"/>
        <v/>
      </c>
      <c r="AE2938" s="163"/>
      <c r="AF2938" s="162"/>
      <c r="AP2938" s="581"/>
    </row>
    <row r="2939" spans="1:42" s="141" customFormat="1">
      <c r="A2939" s="134">
        <v>2930</v>
      </c>
      <c r="B2939" s="286"/>
      <c r="C2939" s="146">
        <f t="shared" si="471"/>
        <v>0</v>
      </c>
      <c r="D2939" s="146">
        <f t="shared" si="472"/>
        <v>1</v>
      </c>
      <c r="E2939" s="146">
        <f t="shared" si="473"/>
        <v>1900</v>
      </c>
      <c r="F2939" s="287"/>
      <c r="G2939" s="287"/>
      <c r="H2939" s="287"/>
      <c r="I2939" s="288"/>
      <c r="J2939" s="287"/>
      <c r="K2939" s="288"/>
      <c r="L2939" s="134"/>
      <c r="M2939" s="133"/>
      <c r="N2939" s="288"/>
      <c r="O2939" s="134"/>
      <c r="P2939" s="166"/>
      <c r="Q2939" s="289"/>
      <c r="R2939" s="165"/>
      <c r="S2939" s="290"/>
      <c r="T2939" s="290"/>
      <c r="U2939" s="290"/>
      <c r="V2939" s="290"/>
      <c r="W2939" s="166"/>
      <c r="X2939" s="135"/>
      <c r="Y2939" s="418">
        <f t="shared" si="474"/>
        <v>0</v>
      </c>
      <c r="Z2939" s="291">
        <f t="shared" si="475"/>
        <v>0</v>
      </c>
      <c r="AA2939" s="163"/>
      <c r="AB2939" s="177" t="str">
        <f t="shared" si="476"/>
        <v/>
      </c>
      <c r="AC2939" s="283" t="str">
        <f t="shared" si="477"/>
        <v/>
      </c>
      <c r="AD2939" s="283" t="str">
        <f t="shared" si="478"/>
        <v/>
      </c>
      <c r="AE2939" s="163"/>
      <c r="AF2939" s="162"/>
      <c r="AP2939" s="581"/>
    </row>
    <row r="2940" spans="1:42" s="141" customFormat="1">
      <c r="A2940" s="134">
        <v>2931</v>
      </c>
      <c r="B2940" s="286"/>
      <c r="C2940" s="146">
        <f t="shared" si="471"/>
        <v>0</v>
      </c>
      <c r="D2940" s="146">
        <f t="shared" si="472"/>
        <v>1</v>
      </c>
      <c r="E2940" s="146">
        <f t="shared" si="473"/>
        <v>1900</v>
      </c>
      <c r="F2940" s="287"/>
      <c r="G2940" s="287"/>
      <c r="H2940" s="287"/>
      <c r="I2940" s="288"/>
      <c r="J2940" s="287"/>
      <c r="K2940" s="288"/>
      <c r="L2940" s="134"/>
      <c r="M2940" s="133"/>
      <c r="N2940" s="288"/>
      <c r="O2940" s="134"/>
      <c r="P2940" s="166"/>
      <c r="Q2940" s="289"/>
      <c r="R2940" s="165"/>
      <c r="S2940" s="290"/>
      <c r="T2940" s="290"/>
      <c r="U2940" s="290"/>
      <c r="V2940" s="290"/>
      <c r="W2940" s="166"/>
      <c r="X2940" s="135"/>
      <c r="Y2940" s="418">
        <f t="shared" si="474"/>
        <v>0</v>
      </c>
      <c r="Z2940" s="291">
        <f t="shared" si="475"/>
        <v>0</v>
      </c>
      <c r="AA2940" s="163"/>
      <c r="AB2940" s="177" t="str">
        <f t="shared" si="476"/>
        <v/>
      </c>
      <c r="AC2940" s="283" t="str">
        <f t="shared" si="477"/>
        <v/>
      </c>
      <c r="AD2940" s="283" t="str">
        <f t="shared" si="478"/>
        <v/>
      </c>
      <c r="AE2940" s="163"/>
      <c r="AF2940" s="162"/>
      <c r="AP2940" s="581"/>
    </row>
    <row r="2941" spans="1:42" s="141" customFormat="1">
      <c r="A2941" s="134">
        <v>2932</v>
      </c>
      <c r="B2941" s="286"/>
      <c r="C2941" s="146">
        <f t="shared" si="471"/>
        <v>0</v>
      </c>
      <c r="D2941" s="146">
        <f t="shared" si="472"/>
        <v>1</v>
      </c>
      <c r="E2941" s="146">
        <f t="shared" si="473"/>
        <v>1900</v>
      </c>
      <c r="F2941" s="287"/>
      <c r="G2941" s="287"/>
      <c r="H2941" s="287"/>
      <c r="I2941" s="288"/>
      <c r="J2941" s="287"/>
      <c r="K2941" s="288"/>
      <c r="L2941" s="134"/>
      <c r="M2941" s="133"/>
      <c r="N2941" s="288"/>
      <c r="O2941" s="134"/>
      <c r="P2941" s="166"/>
      <c r="Q2941" s="289"/>
      <c r="R2941" s="165"/>
      <c r="S2941" s="290"/>
      <c r="T2941" s="290"/>
      <c r="U2941" s="290"/>
      <c r="V2941" s="290"/>
      <c r="W2941" s="166"/>
      <c r="X2941" s="135"/>
      <c r="Y2941" s="418">
        <f t="shared" si="474"/>
        <v>0</v>
      </c>
      <c r="Z2941" s="291">
        <f t="shared" si="475"/>
        <v>0</v>
      </c>
      <c r="AA2941" s="163"/>
      <c r="AB2941" s="177" t="str">
        <f t="shared" si="476"/>
        <v/>
      </c>
      <c r="AC2941" s="283" t="str">
        <f t="shared" si="477"/>
        <v/>
      </c>
      <c r="AD2941" s="283" t="str">
        <f t="shared" si="478"/>
        <v/>
      </c>
      <c r="AE2941" s="163"/>
      <c r="AF2941" s="162"/>
      <c r="AP2941" s="581"/>
    </row>
    <row r="2942" spans="1:42" s="141" customFormat="1">
      <c r="A2942" s="134">
        <v>2933</v>
      </c>
      <c r="B2942" s="286"/>
      <c r="C2942" s="146">
        <f t="shared" si="471"/>
        <v>0</v>
      </c>
      <c r="D2942" s="146">
        <f t="shared" si="472"/>
        <v>1</v>
      </c>
      <c r="E2942" s="146">
        <f t="shared" si="473"/>
        <v>1900</v>
      </c>
      <c r="F2942" s="287"/>
      <c r="G2942" s="287"/>
      <c r="H2942" s="287"/>
      <c r="I2942" s="288"/>
      <c r="J2942" s="287"/>
      <c r="K2942" s="288"/>
      <c r="L2942" s="134"/>
      <c r="M2942" s="133"/>
      <c r="N2942" s="288"/>
      <c r="O2942" s="134"/>
      <c r="P2942" s="166"/>
      <c r="Q2942" s="289"/>
      <c r="R2942" s="165"/>
      <c r="S2942" s="290"/>
      <c r="T2942" s="290"/>
      <c r="U2942" s="290"/>
      <c r="V2942" s="290"/>
      <c r="W2942" s="166"/>
      <c r="X2942" s="135"/>
      <c r="Y2942" s="418">
        <f t="shared" si="474"/>
        <v>0</v>
      </c>
      <c r="Z2942" s="291">
        <f t="shared" si="475"/>
        <v>0</v>
      </c>
      <c r="AA2942" s="163"/>
      <c r="AB2942" s="177" t="str">
        <f t="shared" si="476"/>
        <v/>
      </c>
      <c r="AC2942" s="283" t="str">
        <f t="shared" si="477"/>
        <v/>
      </c>
      <c r="AD2942" s="283" t="str">
        <f t="shared" si="478"/>
        <v/>
      </c>
      <c r="AE2942" s="163"/>
      <c r="AF2942" s="162"/>
      <c r="AP2942" s="581"/>
    </row>
    <row r="2943" spans="1:42" s="141" customFormat="1">
      <c r="A2943" s="134">
        <v>2934</v>
      </c>
      <c r="B2943" s="286"/>
      <c r="C2943" s="146">
        <f t="shared" si="471"/>
        <v>0</v>
      </c>
      <c r="D2943" s="146">
        <f t="shared" si="472"/>
        <v>1</v>
      </c>
      <c r="E2943" s="146">
        <f t="shared" si="473"/>
        <v>1900</v>
      </c>
      <c r="F2943" s="287"/>
      <c r="G2943" s="287"/>
      <c r="H2943" s="287"/>
      <c r="I2943" s="288"/>
      <c r="J2943" s="287"/>
      <c r="K2943" s="288"/>
      <c r="L2943" s="134"/>
      <c r="M2943" s="133"/>
      <c r="N2943" s="288"/>
      <c r="O2943" s="134"/>
      <c r="P2943" s="166"/>
      <c r="Q2943" s="289"/>
      <c r="R2943" s="165"/>
      <c r="S2943" s="290"/>
      <c r="T2943" s="290"/>
      <c r="U2943" s="290"/>
      <c r="V2943" s="290"/>
      <c r="W2943" s="166"/>
      <c r="X2943" s="135"/>
      <c r="Y2943" s="418">
        <f t="shared" si="474"/>
        <v>0</v>
      </c>
      <c r="Z2943" s="291">
        <f t="shared" si="475"/>
        <v>0</v>
      </c>
      <c r="AA2943" s="163"/>
      <c r="AB2943" s="177" t="str">
        <f t="shared" si="476"/>
        <v/>
      </c>
      <c r="AC2943" s="283" t="str">
        <f t="shared" si="477"/>
        <v/>
      </c>
      <c r="AD2943" s="283" t="str">
        <f t="shared" si="478"/>
        <v/>
      </c>
      <c r="AE2943" s="163"/>
      <c r="AF2943" s="162"/>
      <c r="AP2943" s="581"/>
    </row>
    <row r="2944" spans="1:42" s="141" customFormat="1">
      <c r="A2944" s="134">
        <v>2935</v>
      </c>
      <c r="B2944" s="286"/>
      <c r="C2944" s="146">
        <f t="shared" si="471"/>
        <v>0</v>
      </c>
      <c r="D2944" s="146">
        <f t="shared" si="472"/>
        <v>1</v>
      </c>
      <c r="E2944" s="146">
        <f t="shared" si="473"/>
        <v>1900</v>
      </c>
      <c r="F2944" s="287"/>
      <c r="G2944" s="287"/>
      <c r="H2944" s="287"/>
      <c r="I2944" s="288"/>
      <c r="J2944" s="287"/>
      <c r="K2944" s="288"/>
      <c r="L2944" s="134"/>
      <c r="M2944" s="133"/>
      <c r="N2944" s="288"/>
      <c r="O2944" s="134"/>
      <c r="P2944" s="166"/>
      <c r="Q2944" s="289"/>
      <c r="R2944" s="165"/>
      <c r="S2944" s="290"/>
      <c r="T2944" s="290"/>
      <c r="U2944" s="290"/>
      <c r="V2944" s="290"/>
      <c r="W2944" s="166"/>
      <c r="X2944" s="135"/>
      <c r="Y2944" s="418">
        <f t="shared" si="474"/>
        <v>0</v>
      </c>
      <c r="Z2944" s="291">
        <f t="shared" si="475"/>
        <v>0</v>
      </c>
      <c r="AA2944" s="163"/>
      <c r="AB2944" s="177" t="str">
        <f t="shared" si="476"/>
        <v/>
      </c>
      <c r="AC2944" s="283" t="str">
        <f t="shared" si="477"/>
        <v/>
      </c>
      <c r="AD2944" s="283" t="str">
        <f t="shared" si="478"/>
        <v/>
      </c>
      <c r="AE2944" s="163"/>
      <c r="AF2944" s="162"/>
      <c r="AP2944" s="581"/>
    </row>
    <row r="2945" spans="1:42" s="141" customFormat="1">
      <c r="A2945" s="134">
        <v>2936</v>
      </c>
      <c r="B2945" s="286"/>
      <c r="C2945" s="146">
        <f t="shared" si="471"/>
        <v>0</v>
      </c>
      <c r="D2945" s="146">
        <f t="shared" si="472"/>
        <v>1</v>
      </c>
      <c r="E2945" s="146">
        <f t="shared" si="473"/>
        <v>1900</v>
      </c>
      <c r="F2945" s="287"/>
      <c r="G2945" s="287"/>
      <c r="H2945" s="287"/>
      <c r="I2945" s="288"/>
      <c r="J2945" s="287"/>
      <c r="K2945" s="288"/>
      <c r="L2945" s="134"/>
      <c r="M2945" s="133"/>
      <c r="N2945" s="288"/>
      <c r="O2945" s="134"/>
      <c r="P2945" s="166"/>
      <c r="Q2945" s="289"/>
      <c r="R2945" s="165"/>
      <c r="S2945" s="290"/>
      <c r="T2945" s="290"/>
      <c r="U2945" s="290"/>
      <c r="V2945" s="290"/>
      <c r="W2945" s="166"/>
      <c r="X2945" s="135"/>
      <c r="Y2945" s="418">
        <f t="shared" si="474"/>
        <v>0</v>
      </c>
      <c r="Z2945" s="291">
        <f t="shared" si="475"/>
        <v>0</v>
      </c>
      <c r="AA2945" s="163"/>
      <c r="AB2945" s="177" t="str">
        <f t="shared" si="476"/>
        <v/>
      </c>
      <c r="AC2945" s="283" t="str">
        <f t="shared" si="477"/>
        <v/>
      </c>
      <c r="AD2945" s="283" t="str">
        <f t="shared" si="478"/>
        <v/>
      </c>
      <c r="AE2945" s="163"/>
      <c r="AF2945" s="162"/>
      <c r="AP2945" s="581"/>
    </row>
    <row r="2946" spans="1:42" s="141" customFormat="1">
      <c r="A2946" s="134">
        <v>2937</v>
      </c>
      <c r="B2946" s="286"/>
      <c r="C2946" s="146">
        <f t="shared" si="471"/>
        <v>0</v>
      </c>
      <c r="D2946" s="146">
        <f t="shared" si="472"/>
        <v>1</v>
      </c>
      <c r="E2946" s="146">
        <f t="shared" si="473"/>
        <v>1900</v>
      </c>
      <c r="F2946" s="287"/>
      <c r="G2946" s="287"/>
      <c r="H2946" s="287"/>
      <c r="I2946" s="288"/>
      <c r="J2946" s="287"/>
      <c r="K2946" s="288"/>
      <c r="L2946" s="134"/>
      <c r="M2946" s="133"/>
      <c r="N2946" s="288"/>
      <c r="O2946" s="134"/>
      <c r="P2946" s="166"/>
      <c r="Q2946" s="289"/>
      <c r="R2946" s="165"/>
      <c r="S2946" s="290"/>
      <c r="T2946" s="290"/>
      <c r="U2946" s="290"/>
      <c r="V2946" s="290"/>
      <c r="W2946" s="166"/>
      <c r="X2946" s="135"/>
      <c r="Y2946" s="418">
        <f t="shared" si="474"/>
        <v>0</v>
      </c>
      <c r="Z2946" s="291">
        <f t="shared" si="475"/>
        <v>0</v>
      </c>
      <c r="AA2946" s="163"/>
      <c r="AB2946" s="177" t="str">
        <f t="shared" si="476"/>
        <v/>
      </c>
      <c r="AC2946" s="283" t="str">
        <f t="shared" si="477"/>
        <v/>
      </c>
      <c r="AD2946" s="283" t="str">
        <f t="shared" si="478"/>
        <v/>
      </c>
      <c r="AE2946" s="163"/>
      <c r="AF2946" s="162"/>
      <c r="AP2946" s="581"/>
    </row>
    <row r="2947" spans="1:42" s="141" customFormat="1">
      <c r="A2947" s="134">
        <v>2938</v>
      </c>
      <c r="B2947" s="286"/>
      <c r="C2947" s="146">
        <f t="shared" si="471"/>
        <v>0</v>
      </c>
      <c r="D2947" s="146">
        <f t="shared" si="472"/>
        <v>1</v>
      </c>
      <c r="E2947" s="146">
        <f t="shared" si="473"/>
        <v>1900</v>
      </c>
      <c r="F2947" s="287"/>
      <c r="G2947" s="287"/>
      <c r="H2947" s="287"/>
      <c r="I2947" s="288"/>
      <c r="J2947" s="287"/>
      <c r="K2947" s="288"/>
      <c r="L2947" s="134"/>
      <c r="M2947" s="133"/>
      <c r="N2947" s="288"/>
      <c r="O2947" s="134"/>
      <c r="P2947" s="166"/>
      <c r="Q2947" s="289"/>
      <c r="R2947" s="165"/>
      <c r="S2947" s="290"/>
      <c r="T2947" s="290"/>
      <c r="U2947" s="290"/>
      <c r="V2947" s="290"/>
      <c r="W2947" s="166"/>
      <c r="X2947" s="135"/>
      <c r="Y2947" s="418">
        <f t="shared" si="474"/>
        <v>0</v>
      </c>
      <c r="Z2947" s="291">
        <f t="shared" si="475"/>
        <v>0</v>
      </c>
      <c r="AA2947" s="163"/>
      <c r="AB2947" s="177" t="str">
        <f t="shared" si="476"/>
        <v/>
      </c>
      <c r="AC2947" s="283" t="str">
        <f t="shared" si="477"/>
        <v/>
      </c>
      <c r="AD2947" s="283" t="str">
        <f t="shared" si="478"/>
        <v/>
      </c>
      <c r="AE2947" s="163"/>
      <c r="AF2947" s="162"/>
      <c r="AP2947" s="581"/>
    </row>
    <row r="2948" spans="1:42" s="141" customFormat="1">
      <c r="A2948" s="134">
        <v>2939</v>
      </c>
      <c r="B2948" s="286"/>
      <c r="C2948" s="146">
        <f t="shared" si="471"/>
        <v>0</v>
      </c>
      <c r="D2948" s="146">
        <f t="shared" si="472"/>
        <v>1</v>
      </c>
      <c r="E2948" s="146">
        <f t="shared" si="473"/>
        <v>1900</v>
      </c>
      <c r="F2948" s="287"/>
      <c r="G2948" s="287"/>
      <c r="H2948" s="287"/>
      <c r="I2948" s="288"/>
      <c r="J2948" s="287"/>
      <c r="K2948" s="288"/>
      <c r="L2948" s="134"/>
      <c r="M2948" s="133"/>
      <c r="N2948" s="288"/>
      <c r="O2948" s="134"/>
      <c r="P2948" s="166"/>
      <c r="Q2948" s="289"/>
      <c r="R2948" s="165"/>
      <c r="S2948" s="290"/>
      <c r="T2948" s="290"/>
      <c r="U2948" s="290"/>
      <c r="V2948" s="290"/>
      <c r="W2948" s="166"/>
      <c r="X2948" s="135"/>
      <c r="Y2948" s="418">
        <f t="shared" si="474"/>
        <v>0</v>
      </c>
      <c r="Z2948" s="291">
        <f t="shared" si="475"/>
        <v>0</v>
      </c>
      <c r="AA2948" s="163"/>
      <c r="AB2948" s="177" t="str">
        <f t="shared" si="476"/>
        <v/>
      </c>
      <c r="AC2948" s="283" t="str">
        <f t="shared" si="477"/>
        <v/>
      </c>
      <c r="AD2948" s="283" t="str">
        <f t="shared" si="478"/>
        <v/>
      </c>
      <c r="AE2948" s="163"/>
      <c r="AF2948" s="162"/>
      <c r="AP2948" s="581"/>
    </row>
    <row r="2949" spans="1:42" s="141" customFormat="1">
      <c r="A2949" s="134">
        <v>2940</v>
      </c>
      <c r="B2949" s="286"/>
      <c r="C2949" s="146">
        <f t="shared" si="471"/>
        <v>0</v>
      </c>
      <c r="D2949" s="146">
        <f t="shared" si="472"/>
        <v>1</v>
      </c>
      <c r="E2949" s="146">
        <f t="shared" si="473"/>
        <v>1900</v>
      </c>
      <c r="F2949" s="287"/>
      <c r="G2949" s="287"/>
      <c r="H2949" s="287"/>
      <c r="I2949" s="288"/>
      <c r="J2949" s="287"/>
      <c r="K2949" s="288"/>
      <c r="L2949" s="134"/>
      <c r="M2949" s="133"/>
      <c r="N2949" s="288"/>
      <c r="O2949" s="134"/>
      <c r="P2949" s="166"/>
      <c r="Q2949" s="289"/>
      <c r="R2949" s="165"/>
      <c r="S2949" s="290"/>
      <c r="T2949" s="290"/>
      <c r="U2949" s="290"/>
      <c r="V2949" s="290"/>
      <c r="W2949" s="166"/>
      <c r="X2949" s="135"/>
      <c r="Y2949" s="418">
        <f t="shared" si="474"/>
        <v>0</v>
      </c>
      <c r="Z2949" s="291">
        <f t="shared" si="475"/>
        <v>0</v>
      </c>
      <c r="AA2949" s="163"/>
      <c r="AB2949" s="177" t="str">
        <f t="shared" si="476"/>
        <v/>
      </c>
      <c r="AC2949" s="283" t="str">
        <f t="shared" si="477"/>
        <v/>
      </c>
      <c r="AD2949" s="283" t="str">
        <f t="shared" si="478"/>
        <v/>
      </c>
      <c r="AE2949" s="163"/>
      <c r="AF2949" s="162"/>
      <c r="AP2949" s="581"/>
    </row>
    <row r="2950" spans="1:42" s="141" customFormat="1">
      <c r="A2950" s="134">
        <v>2941</v>
      </c>
      <c r="B2950" s="286"/>
      <c r="C2950" s="146">
        <f t="shared" si="471"/>
        <v>0</v>
      </c>
      <c r="D2950" s="146">
        <f t="shared" si="472"/>
        <v>1</v>
      </c>
      <c r="E2950" s="146">
        <f t="shared" si="473"/>
        <v>1900</v>
      </c>
      <c r="F2950" s="287"/>
      <c r="G2950" s="287"/>
      <c r="H2950" s="287"/>
      <c r="I2950" s="288"/>
      <c r="J2950" s="287"/>
      <c r="K2950" s="288"/>
      <c r="L2950" s="134"/>
      <c r="M2950" s="133"/>
      <c r="N2950" s="288"/>
      <c r="O2950" s="134"/>
      <c r="P2950" s="166"/>
      <c r="Q2950" s="289"/>
      <c r="R2950" s="165"/>
      <c r="S2950" s="290"/>
      <c r="T2950" s="290"/>
      <c r="U2950" s="290"/>
      <c r="V2950" s="290"/>
      <c r="W2950" s="166"/>
      <c r="X2950" s="135"/>
      <c r="Y2950" s="418">
        <f t="shared" si="474"/>
        <v>0</v>
      </c>
      <c r="Z2950" s="291">
        <f t="shared" si="475"/>
        <v>0</v>
      </c>
      <c r="AA2950" s="163"/>
      <c r="AB2950" s="177" t="str">
        <f t="shared" si="476"/>
        <v/>
      </c>
      <c r="AC2950" s="283" t="str">
        <f t="shared" si="477"/>
        <v/>
      </c>
      <c r="AD2950" s="283" t="str">
        <f t="shared" si="478"/>
        <v/>
      </c>
      <c r="AE2950" s="163"/>
      <c r="AF2950" s="162"/>
      <c r="AP2950" s="581"/>
    </row>
    <row r="2951" spans="1:42" s="141" customFormat="1">
      <c r="A2951" s="134">
        <v>2942</v>
      </c>
      <c r="B2951" s="286"/>
      <c r="C2951" s="146">
        <f t="shared" si="471"/>
        <v>0</v>
      </c>
      <c r="D2951" s="146">
        <f t="shared" si="472"/>
        <v>1</v>
      </c>
      <c r="E2951" s="146">
        <f t="shared" si="473"/>
        <v>1900</v>
      </c>
      <c r="F2951" s="287"/>
      <c r="G2951" s="287"/>
      <c r="H2951" s="287"/>
      <c r="I2951" s="288"/>
      <c r="J2951" s="287"/>
      <c r="K2951" s="288"/>
      <c r="L2951" s="134"/>
      <c r="M2951" s="133"/>
      <c r="N2951" s="288"/>
      <c r="O2951" s="134"/>
      <c r="P2951" s="166"/>
      <c r="Q2951" s="289"/>
      <c r="R2951" s="165"/>
      <c r="S2951" s="290"/>
      <c r="T2951" s="290"/>
      <c r="U2951" s="290"/>
      <c r="V2951" s="290"/>
      <c r="W2951" s="166"/>
      <c r="X2951" s="135"/>
      <c r="Y2951" s="418">
        <f t="shared" si="474"/>
        <v>0</v>
      </c>
      <c r="Z2951" s="291">
        <f t="shared" si="475"/>
        <v>0</v>
      </c>
      <c r="AA2951" s="163"/>
      <c r="AB2951" s="177" t="str">
        <f t="shared" si="476"/>
        <v/>
      </c>
      <c r="AC2951" s="283" t="str">
        <f t="shared" si="477"/>
        <v/>
      </c>
      <c r="AD2951" s="283" t="str">
        <f t="shared" si="478"/>
        <v/>
      </c>
      <c r="AE2951" s="163"/>
      <c r="AF2951" s="162"/>
      <c r="AP2951" s="581"/>
    </row>
    <row r="2952" spans="1:42" s="141" customFormat="1">
      <c r="A2952" s="134">
        <v>2943</v>
      </c>
      <c r="B2952" s="286"/>
      <c r="C2952" s="146">
        <f t="shared" si="471"/>
        <v>0</v>
      </c>
      <c r="D2952" s="146">
        <f t="shared" si="472"/>
        <v>1</v>
      </c>
      <c r="E2952" s="146">
        <f t="shared" si="473"/>
        <v>1900</v>
      </c>
      <c r="F2952" s="287"/>
      <c r="G2952" s="287"/>
      <c r="H2952" s="287"/>
      <c r="I2952" s="288"/>
      <c r="J2952" s="287"/>
      <c r="K2952" s="288"/>
      <c r="L2952" s="134"/>
      <c r="M2952" s="133"/>
      <c r="N2952" s="288"/>
      <c r="O2952" s="134"/>
      <c r="P2952" s="166"/>
      <c r="Q2952" s="289"/>
      <c r="R2952" s="165"/>
      <c r="S2952" s="290"/>
      <c r="T2952" s="290"/>
      <c r="U2952" s="290"/>
      <c r="V2952" s="290"/>
      <c r="W2952" s="166"/>
      <c r="X2952" s="135"/>
      <c r="Y2952" s="418">
        <f t="shared" si="474"/>
        <v>0</v>
      </c>
      <c r="Z2952" s="291">
        <f t="shared" si="475"/>
        <v>0</v>
      </c>
      <c r="AA2952" s="163"/>
      <c r="AB2952" s="177" t="str">
        <f t="shared" si="476"/>
        <v/>
      </c>
      <c r="AC2952" s="283" t="str">
        <f t="shared" si="477"/>
        <v/>
      </c>
      <c r="AD2952" s="283" t="str">
        <f t="shared" si="478"/>
        <v/>
      </c>
      <c r="AE2952" s="163"/>
      <c r="AF2952" s="162"/>
      <c r="AP2952" s="581"/>
    </row>
    <row r="2953" spans="1:42" s="141" customFormat="1">
      <c r="A2953" s="134">
        <v>2944</v>
      </c>
      <c r="B2953" s="286"/>
      <c r="C2953" s="146">
        <f t="shared" si="471"/>
        <v>0</v>
      </c>
      <c r="D2953" s="146">
        <f t="shared" si="472"/>
        <v>1</v>
      </c>
      <c r="E2953" s="146">
        <f t="shared" si="473"/>
        <v>1900</v>
      </c>
      <c r="F2953" s="287"/>
      <c r="G2953" s="287"/>
      <c r="H2953" s="287"/>
      <c r="I2953" s="288"/>
      <c r="J2953" s="287"/>
      <c r="K2953" s="288"/>
      <c r="L2953" s="134"/>
      <c r="M2953" s="133"/>
      <c r="N2953" s="288"/>
      <c r="O2953" s="134"/>
      <c r="P2953" s="166"/>
      <c r="Q2953" s="289"/>
      <c r="R2953" s="165"/>
      <c r="S2953" s="290"/>
      <c r="T2953" s="290"/>
      <c r="U2953" s="290"/>
      <c r="V2953" s="290"/>
      <c r="W2953" s="166"/>
      <c r="X2953" s="135"/>
      <c r="Y2953" s="418">
        <f t="shared" si="474"/>
        <v>0</v>
      </c>
      <c r="Z2953" s="291">
        <f t="shared" si="475"/>
        <v>0</v>
      </c>
      <c r="AA2953" s="163"/>
      <c r="AB2953" s="177" t="str">
        <f t="shared" si="476"/>
        <v/>
      </c>
      <c r="AC2953" s="283" t="str">
        <f t="shared" si="477"/>
        <v/>
      </c>
      <c r="AD2953" s="283" t="str">
        <f t="shared" si="478"/>
        <v/>
      </c>
      <c r="AE2953" s="163"/>
      <c r="AF2953" s="162"/>
      <c r="AP2953" s="581"/>
    </row>
    <row r="2954" spans="1:42" s="141" customFormat="1">
      <c r="A2954" s="134">
        <v>2945</v>
      </c>
      <c r="B2954" s="286"/>
      <c r="C2954" s="146">
        <f t="shared" si="471"/>
        <v>0</v>
      </c>
      <c r="D2954" s="146">
        <f t="shared" si="472"/>
        <v>1</v>
      </c>
      <c r="E2954" s="146">
        <f t="shared" si="473"/>
        <v>1900</v>
      </c>
      <c r="F2954" s="287"/>
      <c r="G2954" s="287"/>
      <c r="H2954" s="287"/>
      <c r="I2954" s="288"/>
      <c r="J2954" s="287"/>
      <c r="K2954" s="288"/>
      <c r="L2954" s="134"/>
      <c r="M2954" s="133"/>
      <c r="N2954" s="288"/>
      <c r="O2954" s="134"/>
      <c r="P2954" s="166"/>
      <c r="Q2954" s="289"/>
      <c r="R2954" s="165"/>
      <c r="S2954" s="290"/>
      <c r="T2954" s="290"/>
      <c r="U2954" s="290"/>
      <c r="V2954" s="290"/>
      <c r="W2954" s="166"/>
      <c r="X2954" s="135"/>
      <c r="Y2954" s="418">
        <f t="shared" si="474"/>
        <v>0</v>
      </c>
      <c r="Z2954" s="291">
        <f t="shared" si="475"/>
        <v>0</v>
      </c>
      <c r="AA2954" s="163"/>
      <c r="AB2954" s="177" t="str">
        <f t="shared" si="476"/>
        <v/>
      </c>
      <c r="AC2954" s="283" t="str">
        <f t="shared" si="477"/>
        <v/>
      </c>
      <c r="AD2954" s="283" t="str">
        <f t="shared" si="478"/>
        <v/>
      </c>
      <c r="AE2954" s="163"/>
      <c r="AF2954" s="162"/>
      <c r="AP2954" s="581"/>
    </row>
    <row r="2955" spans="1:42" s="141" customFormat="1">
      <c r="A2955" s="134">
        <v>2946</v>
      </c>
      <c r="B2955" s="286"/>
      <c r="C2955" s="146">
        <f t="shared" ref="C2955:C3018" si="479">DAY(B2955)</f>
        <v>0</v>
      </c>
      <c r="D2955" s="146">
        <f t="shared" ref="D2955:D3018" si="480">MONTH(B2955)</f>
        <v>1</v>
      </c>
      <c r="E2955" s="146">
        <f t="shared" ref="E2955:E3018" si="481">YEAR(B2955)</f>
        <v>1900</v>
      </c>
      <c r="F2955" s="287"/>
      <c r="G2955" s="287"/>
      <c r="H2955" s="287"/>
      <c r="I2955" s="288"/>
      <c r="J2955" s="287"/>
      <c r="K2955" s="288"/>
      <c r="L2955" s="134"/>
      <c r="M2955" s="133"/>
      <c r="N2955" s="288"/>
      <c r="O2955" s="134"/>
      <c r="P2955" s="166"/>
      <c r="Q2955" s="289"/>
      <c r="R2955" s="165"/>
      <c r="S2955" s="290"/>
      <c r="T2955" s="290"/>
      <c r="U2955" s="290"/>
      <c r="V2955" s="290"/>
      <c r="W2955" s="166"/>
      <c r="X2955" s="135"/>
      <c r="Y2955" s="418">
        <f t="shared" ref="Y2955:Y3018" si="482">X2955*U2955</f>
        <v>0</v>
      </c>
      <c r="Z2955" s="291">
        <f t="shared" ref="Z2955:Z3018" si="483">Y2955*1.1</f>
        <v>0</v>
      </c>
      <c r="AA2955" s="163"/>
      <c r="AB2955" s="177" t="str">
        <f t="shared" ref="AB2955:AB3018" si="484">IF(S2955="","",IF(S2955-U2955=0,"Full","No"))</f>
        <v/>
      </c>
      <c r="AC2955" s="283" t="str">
        <f t="shared" ref="AC2955:AC3018" si="485">IF(AND(S2955&gt;U2955,V2955=0),"Lost",IF(AND(S2955&gt;U2955,V2955&lt;(S2955-U2955)),"Lost",""))</f>
        <v/>
      </c>
      <c r="AD2955" s="283" t="str">
        <f t="shared" ref="AD2955:AD3018" si="486">IF(AND(S2955&gt;U2955,V2955=0),S2955-U2955,IF(AND(S2955&gt;U2955,V2955&lt;(S2955-U2955)),S2955-(U2955+V2955),""))</f>
        <v/>
      </c>
      <c r="AE2955" s="163"/>
      <c r="AF2955" s="162"/>
      <c r="AP2955" s="581"/>
    </row>
    <row r="2956" spans="1:42" s="141" customFormat="1">
      <c r="A2956" s="134">
        <v>2947</v>
      </c>
      <c r="B2956" s="286"/>
      <c r="C2956" s="146">
        <f t="shared" si="479"/>
        <v>0</v>
      </c>
      <c r="D2956" s="146">
        <f t="shared" si="480"/>
        <v>1</v>
      </c>
      <c r="E2956" s="146">
        <f t="shared" si="481"/>
        <v>1900</v>
      </c>
      <c r="F2956" s="287"/>
      <c r="G2956" s="287"/>
      <c r="H2956" s="287"/>
      <c r="I2956" s="288"/>
      <c r="J2956" s="287"/>
      <c r="K2956" s="288"/>
      <c r="L2956" s="134"/>
      <c r="M2956" s="133"/>
      <c r="N2956" s="288"/>
      <c r="O2956" s="134"/>
      <c r="P2956" s="166"/>
      <c r="Q2956" s="289"/>
      <c r="R2956" s="165"/>
      <c r="S2956" s="290"/>
      <c r="T2956" s="290"/>
      <c r="U2956" s="290"/>
      <c r="V2956" s="290"/>
      <c r="W2956" s="166"/>
      <c r="X2956" s="135"/>
      <c r="Y2956" s="418">
        <f t="shared" si="482"/>
        <v>0</v>
      </c>
      <c r="Z2956" s="291">
        <f t="shared" si="483"/>
        <v>0</v>
      </c>
      <c r="AA2956" s="163"/>
      <c r="AB2956" s="177" t="str">
        <f t="shared" si="484"/>
        <v/>
      </c>
      <c r="AC2956" s="283" t="str">
        <f t="shared" si="485"/>
        <v/>
      </c>
      <c r="AD2956" s="283" t="str">
        <f t="shared" si="486"/>
        <v/>
      </c>
      <c r="AE2956" s="163"/>
      <c r="AF2956" s="162"/>
      <c r="AP2956" s="581"/>
    </row>
    <row r="2957" spans="1:42" s="141" customFormat="1">
      <c r="A2957" s="134">
        <v>2948</v>
      </c>
      <c r="B2957" s="286"/>
      <c r="C2957" s="146">
        <f t="shared" si="479"/>
        <v>0</v>
      </c>
      <c r="D2957" s="146">
        <f t="shared" si="480"/>
        <v>1</v>
      </c>
      <c r="E2957" s="146">
        <f t="shared" si="481"/>
        <v>1900</v>
      </c>
      <c r="F2957" s="287"/>
      <c r="G2957" s="287"/>
      <c r="H2957" s="287"/>
      <c r="I2957" s="288"/>
      <c r="J2957" s="287"/>
      <c r="K2957" s="288"/>
      <c r="L2957" s="134"/>
      <c r="M2957" s="133"/>
      <c r="N2957" s="288"/>
      <c r="O2957" s="134"/>
      <c r="P2957" s="166"/>
      <c r="Q2957" s="289"/>
      <c r="R2957" s="165"/>
      <c r="S2957" s="290"/>
      <c r="T2957" s="290"/>
      <c r="U2957" s="290"/>
      <c r="V2957" s="290"/>
      <c r="W2957" s="166"/>
      <c r="X2957" s="135"/>
      <c r="Y2957" s="418">
        <f t="shared" si="482"/>
        <v>0</v>
      </c>
      <c r="Z2957" s="291">
        <f t="shared" si="483"/>
        <v>0</v>
      </c>
      <c r="AA2957" s="163"/>
      <c r="AB2957" s="177" t="str">
        <f t="shared" si="484"/>
        <v/>
      </c>
      <c r="AC2957" s="283" t="str">
        <f t="shared" si="485"/>
        <v/>
      </c>
      <c r="AD2957" s="283" t="str">
        <f t="shared" si="486"/>
        <v/>
      </c>
      <c r="AE2957" s="163"/>
      <c r="AF2957" s="162"/>
      <c r="AP2957" s="581"/>
    </row>
    <row r="2958" spans="1:42" s="141" customFormat="1">
      <c r="A2958" s="134">
        <v>2949</v>
      </c>
      <c r="B2958" s="286"/>
      <c r="C2958" s="146">
        <f t="shared" si="479"/>
        <v>0</v>
      </c>
      <c r="D2958" s="146">
        <f t="shared" si="480"/>
        <v>1</v>
      </c>
      <c r="E2958" s="146">
        <f t="shared" si="481"/>
        <v>1900</v>
      </c>
      <c r="F2958" s="287"/>
      <c r="G2958" s="287"/>
      <c r="H2958" s="287"/>
      <c r="I2958" s="288"/>
      <c r="J2958" s="287"/>
      <c r="K2958" s="288"/>
      <c r="L2958" s="134"/>
      <c r="M2958" s="133"/>
      <c r="N2958" s="288"/>
      <c r="O2958" s="134"/>
      <c r="P2958" s="166"/>
      <c r="Q2958" s="289"/>
      <c r="R2958" s="165"/>
      <c r="S2958" s="290"/>
      <c r="T2958" s="290"/>
      <c r="U2958" s="290"/>
      <c r="V2958" s="290"/>
      <c r="W2958" s="166"/>
      <c r="X2958" s="135"/>
      <c r="Y2958" s="418">
        <f t="shared" si="482"/>
        <v>0</v>
      </c>
      <c r="Z2958" s="291">
        <f t="shared" si="483"/>
        <v>0</v>
      </c>
      <c r="AA2958" s="163"/>
      <c r="AB2958" s="177" t="str">
        <f t="shared" si="484"/>
        <v/>
      </c>
      <c r="AC2958" s="283" t="str">
        <f t="shared" si="485"/>
        <v/>
      </c>
      <c r="AD2958" s="283" t="str">
        <f t="shared" si="486"/>
        <v/>
      </c>
      <c r="AE2958" s="163"/>
      <c r="AF2958" s="162"/>
      <c r="AP2958" s="581"/>
    </row>
    <row r="2959" spans="1:42" s="141" customFormat="1">
      <c r="A2959" s="134">
        <v>2950</v>
      </c>
      <c r="B2959" s="286"/>
      <c r="C2959" s="146">
        <f t="shared" si="479"/>
        <v>0</v>
      </c>
      <c r="D2959" s="146">
        <f t="shared" si="480"/>
        <v>1</v>
      </c>
      <c r="E2959" s="146">
        <f t="shared" si="481"/>
        <v>1900</v>
      </c>
      <c r="F2959" s="287"/>
      <c r="G2959" s="287"/>
      <c r="H2959" s="287"/>
      <c r="I2959" s="288"/>
      <c r="J2959" s="287"/>
      <c r="K2959" s="288"/>
      <c r="L2959" s="134"/>
      <c r="M2959" s="133"/>
      <c r="N2959" s="288"/>
      <c r="O2959" s="134"/>
      <c r="P2959" s="166"/>
      <c r="Q2959" s="289"/>
      <c r="R2959" s="165"/>
      <c r="S2959" s="290"/>
      <c r="T2959" s="290"/>
      <c r="U2959" s="290"/>
      <c r="V2959" s="290"/>
      <c r="W2959" s="166"/>
      <c r="X2959" s="135"/>
      <c r="Y2959" s="418">
        <f t="shared" si="482"/>
        <v>0</v>
      </c>
      <c r="Z2959" s="291">
        <f t="shared" si="483"/>
        <v>0</v>
      </c>
      <c r="AA2959" s="163"/>
      <c r="AB2959" s="177" t="str">
        <f t="shared" si="484"/>
        <v/>
      </c>
      <c r="AC2959" s="283" t="str">
        <f t="shared" si="485"/>
        <v/>
      </c>
      <c r="AD2959" s="283" t="str">
        <f t="shared" si="486"/>
        <v/>
      </c>
      <c r="AE2959" s="163"/>
      <c r="AF2959" s="162"/>
      <c r="AP2959" s="581"/>
    </row>
    <row r="2960" spans="1:42" s="141" customFormat="1">
      <c r="A2960" s="134">
        <v>2951</v>
      </c>
      <c r="B2960" s="286"/>
      <c r="C2960" s="146">
        <f t="shared" si="479"/>
        <v>0</v>
      </c>
      <c r="D2960" s="146">
        <f t="shared" si="480"/>
        <v>1</v>
      </c>
      <c r="E2960" s="146">
        <f t="shared" si="481"/>
        <v>1900</v>
      </c>
      <c r="F2960" s="287"/>
      <c r="G2960" s="287"/>
      <c r="H2960" s="287"/>
      <c r="I2960" s="288"/>
      <c r="J2960" s="287"/>
      <c r="K2960" s="288"/>
      <c r="L2960" s="134"/>
      <c r="M2960" s="133"/>
      <c r="N2960" s="288"/>
      <c r="O2960" s="134"/>
      <c r="P2960" s="166"/>
      <c r="Q2960" s="289"/>
      <c r="R2960" s="165"/>
      <c r="S2960" s="290"/>
      <c r="T2960" s="290"/>
      <c r="U2960" s="290"/>
      <c r="V2960" s="290"/>
      <c r="W2960" s="166"/>
      <c r="X2960" s="135"/>
      <c r="Y2960" s="418">
        <f t="shared" si="482"/>
        <v>0</v>
      </c>
      <c r="Z2960" s="291">
        <f t="shared" si="483"/>
        <v>0</v>
      </c>
      <c r="AA2960" s="163"/>
      <c r="AB2960" s="177" t="str">
        <f t="shared" si="484"/>
        <v/>
      </c>
      <c r="AC2960" s="283" t="str">
        <f t="shared" si="485"/>
        <v/>
      </c>
      <c r="AD2960" s="283" t="str">
        <f t="shared" si="486"/>
        <v/>
      </c>
      <c r="AE2960" s="163"/>
      <c r="AF2960" s="162"/>
      <c r="AP2960" s="581"/>
    </row>
    <row r="2961" spans="1:42" s="141" customFormat="1">
      <c r="A2961" s="134">
        <v>2952</v>
      </c>
      <c r="B2961" s="286"/>
      <c r="C2961" s="146">
        <f t="shared" si="479"/>
        <v>0</v>
      </c>
      <c r="D2961" s="146">
        <f t="shared" si="480"/>
        <v>1</v>
      </c>
      <c r="E2961" s="146">
        <f t="shared" si="481"/>
        <v>1900</v>
      </c>
      <c r="F2961" s="287"/>
      <c r="G2961" s="287"/>
      <c r="H2961" s="287"/>
      <c r="I2961" s="288"/>
      <c r="J2961" s="287"/>
      <c r="K2961" s="288"/>
      <c r="L2961" s="134"/>
      <c r="M2961" s="133"/>
      <c r="N2961" s="288"/>
      <c r="O2961" s="134"/>
      <c r="P2961" s="166"/>
      <c r="Q2961" s="289"/>
      <c r="R2961" s="165"/>
      <c r="S2961" s="290"/>
      <c r="T2961" s="290"/>
      <c r="U2961" s="290"/>
      <c r="V2961" s="290"/>
      <c r="W2961" s="166"/>
      <c r="X2961" s="135"/>
      <c r="Y2961" s="418">
        <f t="shared" si="482"/>
        <v>0</v>
      </c>
      <c r="Z2961" s="291">
        <f t="shared" si="483"/>
        <v>0</v>
      </c>
      <c r="AA2961" s="163"/>
      <c r="AB2961" s="177" t="str">
        <f t="shared" si="484"/>
        <v/>
      </c>
      <c r="AC2961" s="283" t="str">
        <f t="shared" si="485"/>
        <v/>
      </c>
      <c r="AD2961" s="283" t="str">
        <f t="shared" si="486"/>
        <v/>
      </c>
      <c r="AE2961" s="163"/>
      <c r="AF2961" s="162"/>
      <c r="AP2961" s="581"/>
    </row>
    <row r="2962" spans="1:42" s="141" customFormat="1">
      <c r="A2962" s="134">
        <v>2953</v>
      </c>
      <c r="B2962" s="286"/>
      <c r="C2962" s="146">
        <f t="shared" si="479"/>
        <v>0</v>
      </c>
      <c r="D2962" s="146">
        <f t="shared" si="480"/>
        <v>1</v>
      </c>
      <c r="E2962" s="146">
        <f t="shared" si="481"/>
        <v>1900</v>
      </c>
      <c r="F2962" s="287"/>
      <c r="G2962" s="287"/>
      <c r="H2962" s="287"/>
      <c r="I2962" s="288"/>
      <c r="J2962" s="287"/>
      <c r="K2962" s="288"/>
      <c r="L2962" s="134"/>
      <c r="M2962" s="133"/>
      <c r="N2962" s="288"/>
      <c r="O2962" s="134"/>
      <c r="P2962" s="166"/>
      <c r="Q2962" s="289"/>
      <c r="R2962" s="165"/>
      <c r="S2962" s="290"/>
      <c r="T2962" s="290"/>
      <c r="U2962" s="290"/>
      <c r="V2962" s="290"/>
      <c r="W2962" s="166"/>
      <c r="X2962" s="135"/>
      <c r="Y2962" s="418">
        <f t="shared" si="482"/>
        <v>0</v>
      </c>
      <c r="Z2962" s="291">
        <f t="shared" si="483"/>
        <v>0</v>
      </c>
      <c r="AA2962" s="163"/>
      <c r="AB2962" s="177" t="str">
        <f t="shared" si="484"/>
        <v/>
      </c>
      <c r="AC2962" s="283" t="str">
        <f t="shared" si="485"/>
        <v/>
      </c>
      <c r="AD2962" s="283" t="str">
        <f t="shared" si="486"/>
        <v/>
      </c>
      <c r="AE2962" s="163"/>
      <c r="AF2962" s="162"/>
      <c r="AP2962" s="581"/>
    </row>
    <row r="2963" spans="1:42" s="141" customFormat="1">
      <c r="A2963" s="134">
        <v>2954</v>
      </c>
      <c r="B2963" s="286"/>
      <c r="C2963" s="146">
        <f t="shared" si="479"/>
        <v>0</v>
      </c>
      <c r="D2963" s="146">
        <f t="shared" si="480"/>
        <v>1</v>
      </c>
      <c r="E2963" s="146">
        <f t="shared" si="481"/>
        <v>1900</v>
      </c>
      <c r="F2963" s="287"/>
      <c r="G2963" s="287"/>
      <c r="H2963" s="287"/>
      <c r="I2963" s="288"/>
      <c r="J2963" s="287"/>
      <c r="K2963" s="288"/>
      <c r="L2963" s="134"/>
      <c r="M2963" s="133"/>
      <c r="N2963" s="288"/>
      <c r="O2963" s="134"/>
      <c r="P2963" s="166"/>
      <c r="Q2963" s="289"/>
      <c r="R2963" s="165"/>
      <c r="S2963" s="290"/>
      <c r="T2963" s="290"/>
      <c r="U2963" s="290"/>
      <c r="V2963" s="290"/>
      <c r="W2963" s="166"/>
      <c r="X2963" s="135"/>
      <c r="Y2963" s="418">
        <f t="shared" si="482"/>
        <v>0</v>
      </c>
      <c r="Z2963" s="291">
        <f t="shared" si="483"/>
        <v>0</v>
      </c>
      <c r="AA2963" s="163"/>
      <c r="AB2963" s="177" t="str">
        <f t="shared" si="484"/>
        <v/>
      </c>
      <c r="AC2963" s="283" t="str">
        <f t="shared" si="485"/>
        <v/>
      </c>
      <c r="AD2963" s="283" t="str">
        <f t="shared" si="486"/>
        <v/>
      </c>
      <c r="AE2963" s="163"/>
      <c r="AF2963" s="162"/>
      <c r="AP2963" s="581"/>
    </row>
    <row r="2964" spans="1:42" s="141" customFormat="1">
      <c r="A2964" s="134">
        <v>2955</v>
      </c>
      <c r="B2964" s="286"/>
      <c r="C2964" s="146">
        <f t="shared" si="479"/>
        <v>0</v>
      </c>
      <c r="D2964" s="146">
        <f t="shared" si="480"/>
        <v>1</v>
      </c>
      <c r="E2964" s="146">
        <f t="shared" si="481"/>
        <v>1900</v>
      </c>
      <c r="F2964" s="287"/>
      <c r="G2964" s="287"/>
      <c r="H2964" s="287"/>
      <c r="I2964" s="288"/>
      <c r="J2964" s="287"/>
      <c r="K2964" s="288"/>
      <c r="L2964" s="134"/>
      <c r="M2964" s="133"/>
      <c r="N2964" s="288"/>
      <c r="O2964" s="134"/>
      <c r="P2964" s="166"/>
      <c r="Q2964" s="289"/>
      <c r="R2964" s="165"/>
      <c r="S2964" s="290"/>
      <c r="T2964" s="290"/>
      <c r="U2964" s="290"/>
      <c r="V2964" s="290"/>
      <c r="W2964" s="166"/>
      <c r="X2964" s="135"/>
      <c r="Y2964" s="418">
        <f t="shared" si="482"/>
        <v>0</v>
      </c>
      <c r="Z2964" s="291">
        <f t="shared" si="483"/>
        <v>0</v>
      </c>
      <c r="AA2964" s="163"/>
      <c r="AB2964" s="177" t="str">
        <f t="shared" si="484"/>
        <v/>
      </c>
      <c r="AC2964" s="283" t="str">
        <f t="shared" si="485"/>
        <v/>
      </c>
      <c r="AD2964" s="283" t="str">
        <f t="shared" si="486"/>
        <v/>
      </c>
      <c r="AE2964" s="163"/>
      <c r="AF2964" s="162"/>
      <c r="AP2964" s="581"/>
    </row>
    <row r="2965" spans="1:42" s="141" customFormat="1">
      <c r="A2965" s="134">
        <v>2956</v>
      </c>
      <c r="B2965" s="286"/>
      <c r="C2965" s="146">
        <f t="shared" si="479"/>
        <v>0</v>
      </c>
      <c r="D2965" s="146">
        <f t="shared" si="480"/>
        <v>1</v>
      </c>
      <c r="E2965" s="146">
        <f t="shared" si="481"/>
        <v>1900</v>
      </c>
      <c r="F2965" s="287"/>
      <c r="G2965" s="287"/>
      <c r="H2965" s="287"/>
      <c r="I2965" s="288"/>
      <c r="J2965" s="287"/>
      <c r="K2965" s="288"/>
      <c r="L2965" s="134"/>
      <c r="M2965" s="133"/>
      <c r="N2965" s="288"/>
      <c r="O2965" s="134"/>
      <c r="P2965" s="166"/>
      <c r="Q2965" s="289"/>
      <c r="R2965" s="165"/>
      <c r="S2965" s="290"/>
      <c r="T2965" s="290"/>
      <c r="U2965" s="290"/>
      <c r="V2965" s="290"/>
      <c r="W2965" s="166"/>
      <c r="X2965" s="135"/>
      <c r="Y2965" s="418">
        <f t="shared" si="482"/>
        <v>0</v>
      </c>
      <c r="Z2965" s="291">
        <f t="shared" si="483"/>
        <v>0</v>
      </c>
      <c r="AA2965" s="163"/>
      <c r="AB2965" s="177" t="str">
        <f t="shared" si="484"/>
        <v/>
      </c>
      <c r="AC2965" s="283" t="str">
        <f t="shared" si="485"/>
        <v/>
      </c>
      <c r="AD2965" s="283" t="str">
        <f t="shared" si="486"/>
        <v/>
      </c>
      <c r="AE2965" s="163"/>
      <c r="AF2965" s="162"/>
      <c r="AP2965" s="581"/>
    </row>
    <row r="2966" spans="1:42" s="141" customFormat="1">
      <c r="A2966" s="134">
        <v>2957</v>
      </c>
      <c r="B2966" s="286"/>
      <c r="C2966" s="146">
        <f t="shared" si="479"/>
        <v>0</v>
      </c>
      <c r="D2966" s="146">
        <f t="shared" si="480"/>
        <v>1</v>
      </c>
      <c r="E2966" s="146">
        <f t="shared" si="481"/>
        <v>1900</v>
      </c>
      <c r="F2966" s="287"/>
      <c r="G2966" s="287"/>
      <c r="H2966" s="287"/>
      <c r="I2966" s="288"/>
      <c r="J2966" s="287"/>
      <c r="K2966" s="288"/>
      <c r="L2966" s="134"/>
      <c r="M2966" s="133"/>
      <c r="N2966" s="288"/>
      <c r="O2966" s="134"/>
      <c r="P2966" s="166"/>
      <c r="Q2966" s="289"/>
      <c r="R2966" s="165"/>
      <c r="S2966" s="290"/>
      <c r="T2966" s="290"/>
      <c r="U2966" s="290"/>
      <c r="V2966" s="290"/>
      <c r="W2966" s="166"/>
      <c r="X2966" s="135"/>
      <c r="Y2966" s="418">
        <f t="shared" si="482"/>
        <v>0</v>
      </c>
      <c r="Z2966" s="291">
        <f t="shared" si="483"/>
        <v>0</v>
      </c>
      <c r="AA2966" s="163"/>
      <c r="AB2966" s="177" t="str">
        <f t="shared" si="484"/>
        <v/>
      </c>
      <c r="AC2966" s="283" t="str">
        <f t="shared" si="485"/>
        <v/>
      </c>
      <c r="AD2966" s="283" t="str">
        <f t="shared" si="486"/>
        <v/>
      </c>
      <c r="AE2966" s="163"/>
      <c r="AF2966" s="162"/>
      <c r="AP2966" s="581"/>
    </row>
    <row r="2967" spans="1:42" s="141" customFormat="1">
      <c r="A2967" s="134">
        <v>2958</v>
      </c>
      <c r="B2967" s="286"/>
      <c r="C2967" s="146">
        <f t="shared" si="479"/>
        <v>0</v>
      </c>
      <c r="D2967" s="146">
        <f t="shared" si="480"/>
        <v>1</v>
      </c>
      <c r="E2967" s="146">
        <f t="shared" si="481"/>
        <v>1900</v>
      </c>
      <c r="F2967" s="287"/>
      <c r="G2967" s="287"/>
      <c r="H2967" s="287"/>
      <c r="I2967" s="288"/>
      <c r="J2967" s="287"/>
      <c r="K2967" s="288"/>
      <c r="L2967" s="134"/>
      <c r="M2967" s="133"/>
      <c r="N2967" s="288"/>
      <c r="O2967" s="134"/>
      <c r="P2967" s="166"/>
      <c r="Q2967" s="289"/>
      <c r="R2967" s="165"/>
      <c r="S2967" s="290"/>
      <c r="T2967" s="290"/>
      <c r="U2967" s="290"/>
      <c r="V2967" s="290"/>
      <c r="W2967" s="166"/>
      <c r="X2967" s="135"/>
      <c r="Y2967" s="418">
        <f t="shared" si="482"/>
        <v>0</v>
      </c>
      <c r="Z2967" s="291">
        <f t="shared" si="483"/>
        <v>0</v>
      </c>
      <c r="AA2967" s="163"/>
      <c r="AB2967" s="177" t="str">
        <f t="shared" si="484"/>
        <v/>
      </c>
      <c r="AC2967" s="283" t="str">
        <f t="shared" si="485"/>
        <v/>
      </c>
      <c r="AD2967" s="283" t="str">
        <f t="shared" si="486"/>
        <v/>
      </c>
      <c r="AE2967" s="163"/>
      <c r="AF2967" s="162"/>
      <c r="AP2967" s="581"/>
    </row>
    <row r="2968" spans="1:42" s="141" customFormat="1">
      <c r="A2968" s="134">
        <v>2959</v>
      </c>
      <c r="B2968" s="286"/>
      <c r="C2968" s="146">
        <f t="shared" si="479"/>
        <v>0</v>
      </c>
      <c r="D2968" s="146">
        <f t="shared" si="480"/>
        <v>1</v>
      </c>
      <c r="E2968" s="146">
        <f t="shared" si="481"/>
        <v>1900</v>
      </c>
      <c r="F2968" s="287"/>
      <c r="G2968" s="287"/>
      <c r="H2968" s="287"/>
      <c r="I2968" s="288"/>
      <c r="J2968" s="287"/>
      <c r="K2968" s="288"/>
      <c r="L2968" s="134"/>
      <c r="M2968" s="133"/>
      <c r="N2968" s="288"/>
      <c r="O2968" s="134"/>
      <c r="P2968" s="166"/>
      <c r="Q2968" s="289"/>
      <c r="R2968" s="165"/>
      <c r="S2968" s="290"/>
      <c r="T2968" s="290"/>
      <c r="U2968" s="290"/>
      <c r="V2968" s="290"/>
      <c r="W2968" s="166"/>
      <c r="X2968" s="135"/>
      <c r="Y2968" s="418">
        <f t="shared" si="482"/>
        <v>0</v>
      </c>
      <c r="Z2968" s="291">
        <f t="shared" si="483"/>
        <v>0</v>
      </c>
      <c r="AA2968" s="163"/>
      <c r="AB2968" s="177" t="str">
        <f t="shared" si="484"/>
        <v/>
      </c>
      <c r="AC2968" s="283" t="str">
        <f t="shared" si="485"/>
        <v/>
      </c>
      <c r="AD2968" s="283" t="str">
        <f t="shared" si="486"/>
        <v/>
      </c>
      <c r="AE2968" s="163"/>
      <c r="AF2968" s="162"/>
      <c r="AP2968" s="581"/>
    </row>
    <row r="2969" spans="1:42" s="141" customFormat="1">
      <c r="A2969" s="134">
        <v>2960</v>
      </c>
      <c r="B2969" s="286"/>
      <c r="C2969" s="146">
        <f t="shared" si="479"/>
        <v>0</v>
      </c>
      <c r="D2969" s="146">
        <f t="shared" si="480"/>
        <v>1</v>
      </c>
      <c r="E2969" s="146">
        <f t="shared" si="481"/>
        <v>1900</v>
      </c>
      <c r="F2969" s="287"/>
      <c r="G2969" s="287"/>
      <c r="H2969" s="287"/>
      <c r="I2969" s="288"/>
      <c r="J2969" s="287"/>
      <c r="K2969" s="288"/>
      <c r="L2969" s="134"/>
      <c r="M2969" s="133"/>
      <c r="N2969" s="288"/>
      <c r="O2969" s="134"/>
      <c r="P2969" s="166"/>
      <c r="Q2969" s="289"/>
      <c r="R2969" s="165"/>
      <c r="S2969" s="290"/>
      <c r="T2969" s="290"/>
      <c r="U2969" s="290"/>
      <c r="V2969" s="290"/>
      <c r="W2969" s="166"/>
      <c r="X2969" s="135"/>
      <c r="Y2969" s="418">
        <f t="shared" si="482"/>
        <v>0</v>
      </c>
      <c r="Z2969" s="291">
        <f t="shared" si="483"/>
        <v>0</v>
      </c>
      <c r="AA2969" s="163"/>
      <c r="AB2969" s="177" t="str">
        <f t="shared" si="484"/>
        <v/>
      </c>
      <c r="AC2969" s="283" t="str">
        <f t="shared" si="485"/>
        <v/>
      </c>
      <c r="AD2969" s="283" t="str">
        <f t="shared" si="486"/>
        <v/>
      </c>
      <c r="AE2969" s="163"/>
      <c r="AF2969" s="162"/>
      <c r="AP2969" s="581"/>
    </row>
    <row r="2970" spans="1:42" s="141" customFormat="1">
      <c r="A2970" s="134">
        <v>2961</v>
      </c>
      <c r="B2970" s="286"/>
      <c r="C2970" s="146">
        <f t="shared" si="479"/>
        <v>0</v>
      </c>
      <c r="D2970" s="146">
        <f t="shared" si="480"/>
        <v>1</v>
      </c>
      <c r="E2970" s="146">
        <f t="shared" si="481"/>
        <v>1900</v>
      </c>
      <c r="F2970" s="287"/>
      <c r="G2970" s="287"/>
      <c r="H2970" s="287"/>
      <c r="I2970" s="288"/>
      <c r="J2970" s="287"/>
      <c r="K2970" s="288"/>
      <c r="L2970" s="134"/>
      <c r="M2970" s="133"/>
      <c r="N2970" s="288"/>
      <c r="O2970" s="134"/>
      <c r="P2970" s="166"/>
      <c r="Q2970" s="289"/>
      <c r="R2970" s="165"/>
      <c r="S2970" s="290"/>
      <c r="T2970" s="290"/>
      <c r="U2970" s="290"/>
      <c r="V2970" s="290"/>
      <c r="W2970" s="166"/>
      <c r="X2970" s="135"/>
      <c r="Y2970" s="418">
        <f t="shared" si="482"/>
        <v>0</v>
      </c>
      <c r="Z2970" s="291">
        <f t="shared" si="483"/>
        <v>0</v>
      </c>
      <c r="AA2970" s="163"/>
      <c r="AB2970" s="177" t="str">
        <f t="shared" si="484"/>
        <v/>
      </c>
      <c r="AC2970" s="283" t="str">
        <f t="shared" si="485"/>
        <v/>
      </c>
      <c r="AD2970" s="283" t="str">
        <f t="shared" si="486"/>
        <v/>
      </c>
      <c r="AE2970" s="163"/>
      <c r="AF2970" s="162"/>
      <c r="AP2970" s="581"/>
    </row>
    <row r="2971" spans="1:42" s="141" customFormat="1">
      <c r="A2971" s="134">
        <v>2962</v>
      </c>
      <c r="B2971" s="286"/>
      <c r="C2971" s="146">
        <f t="shared" si="479"/>
        <v>0</v>
      </c>
      <c r="D2971" s="146">
        <f t="shared" si="480"/>
        <v>1</v>
      </c>
      <c r="E2971" s="146">
        <f t="shared" si="481"/>
        <v>1900</v>
      </c>
      <c r="F2971" s="287"/>
      <c r="G2971" s="287"/>
      <c r="H2971" s="287"/>
      <c r="I2971" s="288"/>
      <c r="J2971" s="287"/>
      <c r="K2971" s="288"/>
      <c r="L2971" s="134"/>
      <c r="M2971" s="133"/>
      <c r="N2971" s="288"/>
      <c r="O2971" s="134"/>
      <c r="P2971" s="166"/>
      <c r="Q2971" s="289"/>
      <c r="R2971" s="165"/>
      <c r="S2971" s="290"/>
      <c r="T2971" s="290"/>
      <c r="U2971" s="290"/>
      <c r="V2971" s="290"/>
      <c r="W2971" s="166"/>
      <c r="X2971" s="135"/>
      <c r="Y2971" s="418">
        <f t="shared" si="482"/>
        <v>0</v>
      </c>
      <c r="Z2971" s="291">
        <f t="shared" si="483"/>
        <v>0</v>
      </c>
      <c r="AA2971" s="163"/>
      <c r="AB2971" s="177" t="str">
        <f t="shared" si="484"/>
        <v/>
      </c>
      <c r="AC2971" s="283" t="str">
        <f t="shared" si="485"/>
        <v/>
      </c>
      <c r="AD2971" s="283" t="str">
        <f t="shared" si="486"/>
        <v/>
      </c>
      <c r="AE2971" s="163"/>
      <c r="AF2971" s="162"/>
      <c r="AP2971" s="581"/>
    </row>
    <row r="2972" spans="1:42" s="141" customFormat="1">
      <c r="A2972" s="134">
        <v>2963</v>
      </c>
      <c r="B2972" s="286"/>
      <c r="C2972" s="146">
        <f t="shared" si="479"/>
        <v>0</v>
      </c>
      <c r="D2972" s="146">
        <f t="shared" si="480"/>
        <v>1</v>
      </c>
      <c r="E2972" s="146">
        <f t="shared" si="481"/>
        <v>1900</v>
      </c>
      <c r="F2972" s="287"/>
      <c r="G2972" s="287"/>
      <c r="H2972" s="287"/>
      <c r="I2972" s="288"/>
      <c r="J2972" s="287"/>
      <c r="K2972" s="288"/>
      <c r="L2972" s="134"/>
      <c r="M2972" s="133"/>
      <c r="N2972" s="288"/>
      <c r="O2972" s="134"/>
      <c r="P2972" s="166"/>
      <c r="Q2972" s="289"/>
      <c r="R2972" s="165"/>
      <c r="S2972" s="290"/>
      <c r="T2972" s="290"/>
      <c r="U2972" s="290"/>
      <c r="V2972" s="290"/>
      <c r="W2972" s="166"/>
      <c r="X2972" s="135"/>
      <c r="Y2972" s="418">
        <f t="shared" si="482"/>
        <v>0</v>
      </c>
      <c r="Z2972" s="291">
        <f t="shared" si="483"/>
        <v>0</v>
      </c>
      <c r="AA2972" s="163"/>
      <c r="AB2972" s="177" t="str">
        <f t="shared" si="484"/>
        <v/>
      </c>
      <c r="AC2972" s="283" t="str">
        <f t="shared" si="485"/>
        <v/>
      </c>
      <c r="AD2972" s="283" t="str">
        <f t="shared" si="486"/>
        <v/>
      </c>
      <c r="AE2972" s="163"/>
      <c r="AF2972" s="162"/>
      <c r="AP2972" s="581"/>
    </row>
    <row r="2973" spans="1:42" s="141" customFormat="1">
      <c r="A2973" s="134">
        <v>2964</v>
      </c>
      <c r="B2973" s="286"/>
      <c r="C2973" s="146">
        <f t="shared" si="479"/>
        <v>0</v>
      </c>
      <c r="D2973" s="146">
        <f t="shared" si="480"/>
        <v>1</v>
      </c>
      <c r="E2973" s="146">
        <f t="shared" si="481"/>
        <v>1900</v>
      </c>
      <c r="F2973" s="287"/>
      <c r="G2973" s="287"/>
      <c r="H2973" s="287"/>
      <c r="I2973" s="288"/>
      <c r="J2973" s="287"/>
      <c r="K2973" s="288"/>
      <c r="L2973" s="134"/>
      <c r="M2973" s="133"/>
      <c r="N2973" s="288"/>
      <c r="O2973" s="134"/>
      <c r="P2973" s="166"/>
      <c r="Q2973" s="289"/>
      <c r="R2973" s="165"/>
      <c r="S2973" s="290"/>
      <c r="T2973" s="290"/>
      <c r="U2973" s="290"/>
      <c r="V2973" s="290"/>
      <c r="W2973" s="166"/>
      <c r="X2973" s="135"/>
      <c r="Y2973" s="418">
        <f t="shared" si="482"/>
        <v>0</v>
      </c>
      <c r="Z2973" s="291">
        <f t="shared" si="483"/>
        <v>0</v>
      </c>
      <c r="AA2973" s="163"/>
      <c r="AB2973" s="177" t="str">
        <f t="shared" si="484"/>
        <v/>
      </c>
      <c r="AC2973" s="283" t="str">
        <f t="shared" si="485"/>
        <v/>
      </c>
      <c r="AD2973" s="283" t="str">
        <f t="shared" si="486"/>
        <v/>
      </c>
      <c r="AE2973" s="163"/>
      <c r="AF2973" s="162"/>
      <c r="AP2973" s="581"/>
    </row>
    <row r="2974" spans="1:42" s="141" customFormat="1">
      <c r="A2974" s="134">
        <v>2965</v>
      </c>
      <c r="B2974" s="286"/>
      <c r="C2974" s="146">
        <f t="shared" si="479"/>
        <v>0</v>
      </c>
      <c r="D2974" s="146">
        <f t="shared" si="480"/>
        <v>1</v>
      </c>
      <c r="E2974" s="146">
        <f t="shared" si="481"/>
        <v>1900</v>
      </c>
      <c r="F2974" s="287"/>
      <c r="G2974" s="287"/>
      <c r="H2974" s="287"/>
      <c r="I2974" s="288"/>
      <c r="J2974" s="287"/>
      <c r="K2974" s="288"/>
      <c r="L2974" s="134"/>
      <c r="M2974" s="133"/>
      <c r="N2974" s="288"/>
      <c r="O2974" s="134"/>
      <c r="P2974" s="166"/>
      <c r="Q2974" s="289"/>
      <c r="R2974" s="165"/>
      <c r="S2974" s="290"/>
      <c r="T2974" s="290"/>
      <c r="U2974" s="290"/>
      <c r="V2974" s="290"/>
      <c r="W2974" s="166"/>
      <c r="X2974" s="135"/>
      <c r="Y2974" s="418">
        <f t="shared" si="482"/>
        <v>0</v>
      </c>
      <c r="Z2974" s="291">
        <f t="shared" si="483"/>
        <v>0</v>
      </c>
      <c r="AA2974" s="163"/>
      <c r="AB2974" s="177" t="str">
        <f t="shared" si="484"/>
        <v/>
      </c>
      <c r="AC2974" s="283" t="str">
        <f t="shared" si="485"/>
        <v/>
      </c>
      <c r="AD2974" s="283" t="str">
        <f t="shared" si="486"/>
        <v/>
      </c>
      <c r="AE2974" s="163"/>
      <c r="AF2974" s="162"/>
      <c r="AP2974" s="581"/>
    </row>
    <row r="2975" spans="1:42" s="141" customFormat="1">
      <c r="A2975" s="134">
        <v>2966</v>
      </c>
      <c r="B2975" s="286"/>
      <c r="C2975" s="146">
        <f t="shared" si="479"/>
        <v>0</v>
      </c>
      <c r="D2975" s="146">
        <f t="shared" si="480"/>
        <v>1</v>
      </c>
      <c r="E2975" s="146">
        <f t="shared" si="481"/>
        <v>1900</v>
      </c>
      <c r="F2975" s="287"/>
      <c r="G2975" s="287"/>
      <c r="H2975" s="287"/>
      <c r="I2975" s="288"/>
      <c r="J2975" s="287"/>
      <c r="K2975" s="288"/>
      <c r="L2975" s="134"/>
      <c r="M2975" s="133"/>
      <c r="N2975" s="288"/>
      <c r="O2975" s="134"/>
      <c r="P2975" s="166"/>
      <c r="Q2975" s="289"/>
      <c r="R2975" s="165"/>
      <c r="S2975" s="290"/>
      <c r="T2975" s="290"/>
      <c r="U2975" s="290"/>
      <c r="V2975" s="290"/>
      <c r="W2975" s="166"/>
      <c r="X2975" s="135"/>
      <c r="Y2975" s="418">
        <f t="shared" si="482"/>
        <v>0</v>
      </c>
      <c r="Z2975" s="291">
        <f t="shared" si="483"/>
        <v>0</v>
      </c>
      <c r="AA2975" s="163"/>
      <c r="AB2975" s="177" t="str">
        <f t="shared" si="484"/>
        <v/>
      </c>
      <c r="AC2975" s="283" t="str">
        <f t="shared" si="485"/>
        <v/>
      </c>
      <c r="AD2975" s="283" t="str">
        <f t="shared" si="486"/>
        <v/>
      </c>
      <c r="AE2975" s="163"/>
      <c r="AF2975" s="162"/>
      <c r="AP2975" s="581"/>
    </row>
    <row r="2976" spans="1:42" s="141" customFormat="1">
      <c r="A2976" s="134">
        <v>2967</v>
      </c>
      <c r="B2976" s="286"/>
      <c r="C2976" s="146">
        <f t="shared" si="479"/>
        <v>0</v>
      </c>
      <c r="D2976" s="146">
        <f t="shared" si="480"/>
        <v>1</v>
      </c>
      <c r="E2976" s="146">
        <f t="shared" si="481"/>
        <v>1900</v>
      </c>
      <c r="F2976" s="287"/>
      <c r="G2976" s="287"/>
      <c r="H2976" s="287"/>
      <c r="I2976" s="288"/>
      <c r="J2976" s="287"/>
      <c r="K2976" s="288"/>
      <c r="L2976" s="134"/>
      <c r="M2976" s="133"/>
      <c r="N2976" s="288"/>
      <c r="O2976" s="134"/>
      <c r="P2976" s="166"/>
      <c r="Q2976" s="289"/>
      <c r="R2976" s="165"/>
      <c r="S2976" s="290"/>
      <c r="T2976" s="290"/>
      <c r="U2976" s="290"/>
      <c r="V2976" s="290"/>
      <c r="W2976" s="166"/>
      <c r="X2976" s="135"/>
      <c r="Y2976" s="418">
        <f t="shared" si="482"/>
        <v>0</v>
      </c>
      <c r="Z2976" s="291">
        <f t="shared" si="483"/>
        <v>0</v>
      </c>
      <c r="AA2976" s="163"/>
      <c r="AB2976" s="177" t="str">
        <f t="shared" si="484"/>
        <v/>
      </c>
      <c r="AC2976" s="283" t="str">
        <f t="shared" si="485"/>
        <v/>
      </c>
      <c r="AD2976" s="283" t="str">
        <f t="shared" si="486"/>
        <v/>
      </c>
      <c r="AE2976" s="163"/>
      <c r="AF2976" s="162"/>
      <c r="AP2976" s="581"/>
    </row>
    <row r="2977" spans="1:42" s="141" customFormat="1">
      <c r="A2977" s="134">
        <v>2968</v>
      </c>
      <c r="B2977" s="286"/>
      <c r="C2977" s="146">
        <f t="shared" si="479"/>
        <v>0</v>
      </c>
      <c r="D2977" s="146">
        <f t="shared" si="480"/>
        <v>1</v>
      </c>
      <c r="E2977" s="146">
        <f t="shared" si="481"/>
        <v>1900</v>
      </c>
      <c r="F2977" s="287"/>
      <c r="G2977" s="287"/>
      <c r="H2977" s="287"/>
      <c r="I2977" s="288"/>
      <c r="J2977" s="287"/>
      <c r="K2977" s="288"/>
      <c r="L2977" s="134"/>
      <c r="M2977" s="133"/>
      <c r="N2977" s="288"/>
      <c r="O2977" s="134"/>
      <c r="P2977" s="166"/>
      <c r="Q2977" s="289"/>
      <c r="R2977" s="165"/>
      <c r="S2977" s="290"/>
      <c r="T2977" s="290"/>
      <c r="U2977" s="290"/>
      <c r="V2977" s="290"/>
      <c r="W2977" s="166"/>
      <c r="X2977" s="135"/>
      <c r="Y2977" s="418">
        <f t="shared" si="482"/>
        <v>0</v>
      </c>
      <c r="Z2977" s="291">
        <f t="shared" si="483"/>
        <v>0</v>
      </c>
      <c r="AA2977" s="163"/>
      <c r="AB2977" s="177" t="str">
        <f t="shared" si="484"/>
        <v/>
      </c>
      <c r="AC2977" s="283" t="str">
        <f t="shared" si="485"/>
        <v/>
      </c>
      <c r="AD2977" s="283" t="str">
        <f t="shared" si="486"/>
        <v/>
      </c>
      <c r="AE2977" s="163"/>
      <c r="AF2977" s="162"/>
      <c r="AP2977" s="581"/>
    </row>
    <row r="2978" spans="1:42" s="141" customFormat="1">
      <c r="A2978" s="134">
        <v>2969</v>
      </c>
      <c r="B2978" s="286"/>
      <c r="C2978" s="146">
        <f t="shared" si="479"/>
        <v>0</v>
      </c>
      <c r="D2978" s="146">
        <f t="shared" si="480"/>
        <v>1</v>
      </c>
      <c r="E2978" s="146">
        <f t="shared" si="481"/>
        <v>1900</v>
      </c>
      <c r="F2978" s="287"/>
      <c r="G2978" s="287"/>
      <c r="H2978" s="287"/>
      <c r="I2978" s="288"/>
      <c r="J2978" s="287"/>
      <c r="K2978" s="288"/>
      <c r="L2978" s="134"/>
      <c r="M2978" s="133"/>
      <c r="N2978" s="288"/>
      <c r="O2978" s="134"/>
      <c r="P2978" s="166"/>
      <c r="Q2978" s="289"/>
      <c r="R2978" s="165"/>
      <c r="S2978" s="290"/>
      <c r="T2978" s="290"/>
      <c r="U2978" s="290"/>
      <c r="V2978" s="290"/>
      <c r="W2978" s="166"/>
      <c r="X2978" s="135"/>
      <c r="Y2978" s="418">
        <f t="shared" si="482"/>
        <v>0</v>
      </c>
      <c r="Z2978" s="291">
        <f t="shared" si="483"/>
        <v>0</v>
      </c>
      <c r="AA2978" s="163"/>
      <c r="AB2978" s="177" t="str">
        <f t="shared" si="484"/>
        <v/>
      </c>
      <c r="AC2978" s="283" t="str">
        <f t="shared" si="485"/>
        <v/>
      </c>
      <c r="AD2978" s="283" t="str">
        <f t="shared" si="486"/>
        <v/>
      </c>
      <c r="AE2978" s="163"/>
      <c r="AF2978" s="162"/>
      <c r="AP2978" s="581"/>
    </row>
    <row r="2979" spans="1:42" s="141" customFormat="1">
      <c r="A2979" s="134">
        <v>2970</v>
      </c>
      <c r="B2979" s="286"/>
      <c r="C2979" s="146">
        <f t="shared" si="479"/>
        <v>0</v>
      </c>
      <c r="D2979" s="146">
        <f t="shared" si="480"/>
        <v>1</v>
      </c>
      <c r="E2979" s="146">
        <f t="shared" si="481"/>
        <v>1900</v>
      </c>
      <c r="F2979" s="287"/>
      <c r="G2979" s="287"/>
      <c r="H2979" s="287"/>
      <c r="I2979" s="288"/>
      <c r="J2979" s="287"/>
      <c r="K2979" s="288"/>
      <c r="L2979" s="134"/>
      <c r="M2979" s="133"/>
      <c r="N2979" s="288"/>
      <c r="O2979" s="134"/>
      <c r="P2979" s="166"/>
      <c r="Q2979" s="289"/>
      <c r="R2979" s="165"/>
      <c r="S2979" s="290"/>
      <c r="T2979" s="290"/>
      <c r="U2979" s="290"/>
      <c r="V2979" s="290"/>
      <c r="W2979" s="166"/>
      <c r="X2979" s="135"/>
      <c r="Y2979" s="418">
        <f t="shared" si="482"/>
        <v>0</v>
      </c>
      <c r="Z2979" s="291">
        <f t="shared" si="483"/>
        <v>0</v>
      </c>
      <c r="AA2979" s="163"/>
      <c r="AB2979" s="177" t="str">
        <f t="shared" si="484"/>
        <v/>
      </c>
      <c r="AC2979" s="283" t="str">
        <f t="shared" si="485"/>
        <v/>
      </c>
      <c r="AD2979" s="283" t="str">
        <f t="shared" si="486"/>
        <v/>
      </c>
      <c r="AE2979" s="163"/>
      <c r="AF2979" s="162"/>
      <c r="AP2979" s="581"/>
    </row>
    <row r="2980" spans="1:42" s="141" customFormat="1">
      <c r="A2980" s="134">
        <v>2971</v>
      </c>
      <c r="B2980" s="286"/>
      <c r="C2980" s="146">
        <f t="shared" si="479"/>
        <v>0</v>
      </c>
      <c r="D2980" s="146">
        <f t="shared" si="480"/>
        <v>1</v>
      </c>
      <c r="E2980" s="146">
        <f t="shared" si="481"/>
        <v>1900</v>
      </c>
      <c r="F2980" s="287"/>
      <c r="G2980" s="287"/>
      <c r="H2980" s="287"/>
      <c r="I2980" s="288"/>
      <c r="J2980" s="287"/>
      <c r="K2980" s="288"/>
      <c r="L2980" s="134"/>
      <c r="M2980" s="133"/>
      <c r="N2980" s="288"/>
      <c r="O2980" s="134"/>
      <c r="P2980" s="166"/>
      <c r="Q2980" s="289"/>
      <c r="R2980" s="165"/>
      <c r="S2980" s="290"/>
      <c r="T2980" s="290"/>
      <c r="U2980" s="290"/>
      <c r="V2980" s="290"/>
      <c r="W2980" s="166"/>
      <c r="X2980" s="135"/>
      <c r="Y2980" s="418">
        <f t="shared" si="482"/>
        <v>0</v>
      </c>
      <c r="Z2980" s="291">
        <f t="shared" si="483"/>
        <v>0</v>
      </c>
      <c r="AA2980" s="163"/>
      <c r="AB2980" s="177" t="str">
        <f t="shared" si="484"/>
        <v/>
      </c>
      <c r="AC2980" s="283" t="str">
        <f t="shared" si="485"/>
        <v/>
      </c>
      <c r="AD2980" s="283" t="str">
        <f t="shared" si="486"/>
        <v/>
      </c>
      <c r="AE2980" s="163"/>
      <c r="AF2980" s="162"/>
      <c r="AP2980" s="581"/>
    </row>
    <row r="2981" spans="1:42" s="141" customFormat="1">
      <c r="A2981" s="134">
        <v>2972</v>
      </c>
      <c r="B2981" s="286"/>
      <c r="C2981" s="146">
        <f t="shared" si="479"/>
        <v>0</v>
      </c>
      <c r="D2981" s="146">
        <f t="shared" si="480"/>
        <v>1</v>
      </c>
      <c r="E2981" s="146">
        <f t="shared" si="481"/>
        <v>1900</v>
      </c>
      <c r="F2981" s="287"/>
      <c r="G2981" s="287"/>
      <c r="H2981" s="287"/>
      <c r="I2981" s="288"/>
      <c r="J2981" s="287"/>
      <c r="K2981" s="288"/>
      <c r="L2981" s="134"/>
      <c r="M2981" s="133"/>
      <c r="N2981" s="288"/>
      <c r="O2981" s="134"/>
      <c r="P2981" s="166"/>
      <c r="Q2981" s="289"/>
      <c r="R2981" s="165"/>
      <c r="S2981" s="290"/>
      <c r="T2981" s="290"/>
      <c r="U2981" s="290"/>
      <c r="V2981" s="290"/>
      <c r="W2981" s="166"/>
      <c r="X2981" s="135"/>
      <c r="Y2981" s="418">
        <f t="shared" si="482"/>
        <v>0</v>
      </c>
      <c r="Z2981" s="291">
        <f t="shared" si="483"/>
        <v>0</v>
      </c>
      <c r="AA2981" s="163"/>
      <c r="AB2981" s="177" t="str">
        <f t="shared" si="484"/>
        <v/>
      </c>
      <c r="AC2981" s="283" t="str">
        <f t="shared" si="485"/>
        <v/>
      </c>
      <c r="AD2981" s="283" t="str">
        <f t="shared" si="486"/>
        <v/>
      </c>
      <c r="AE2981" s="163"/>
      <c r="AF2981" s="162"/>
      <c r="AP2981" s="581"/>
    </row>
    <row r="2982" spans="1:42" s="141" customFormat="1">
      <c r="A2982" s="134">
        <v>2973</v>
      </c>
      <c r="B2982" s="286"/>
      <c r="C2982" s="146">
        <f t="shared" si="479"/>
        <v>0</v>
      </c>
      <c r="D2982" s="146">
        <f t="shared" si="480"/>
        <v>1</v>
      </c>
      <c r="E2982" s="146">
        <f t="shared" si="481"/>
        <v>1900</v>
      </c>
      <c r="F2982" s="287"/>
      <c r="G2982" s="287"/>
      <c r="H2982" s="287"/>
      <c r="I2982" s="288"/>
      <c r="J2982" s="287"/>
      <c r="K2982" s="288"/>
      <c r="L2982" s="134"/>
      <c r="M2982" s="133"/>
      <c r="N2982" s="288"/>
      <c r="O2982" s="134"/>
      <c r="P2982" s="166"/>
      <c r="Q2982" s="289"/>
      <c r="R2982" s="165"/>
      <c r="S2982" s="290"/>
      <c r="T2982" s="290"/>
      <c r="U2982" s="290"/>
      <c r="V2982" s="290"/>
      <c r="W2982" s="166"/>
      <c r="X2982" s="135"/>
      <c r="Y2982" s="418">
        <f t="shared" si="482"/>
        <v>0</v>
      </c>
      <c r="Z2982" s="291">
        <f t="shared" si="483"/>
        <v>0</v>
      </c>
      <c r="AA2982" s="163"/>
      <c r="AB2982" s="177" t="str">
        <f t="shared" si="484"/>
        <v/>
      </c>
      <c r="AC2982" s="283" t="str">
        <f t="shared" si="485"/>
        <v/>
      </c>
      <c r="AD2982" s="283" t="str">
        <f t="shared" si="486"/>
        <v/>
      </c>
      <c r="AE2982" s="163"/>
      <c r="AF2982" s="162"/>
      <c r="AP2982" s="581"/>
    </row>
    <row r="2983" spans="1:42" s="141" customFormat="1">
      <c r="A2983" s="134">
        <v>2974</v>
      </c>
      <c r="B2983" s="286"/>
      <c r="C2983" s="146">
        <f t="shared" si="479"/>
        <v>0</v>
      </c>
      <c r="D2983" s="146">
        <f t="shared" si="480"/>
        <v>1</v>
      </c>
      <c r="E2983" s="146">
        <f t="shared" si="481"/>
        <v>1900</v>
      </c>
      <c r="F2983" s="287"/>
      <c r="G2983" s="287"/>
      <c r="H2983" s="287"/>
      <c r="I2983" s="288"/>
      <c r="J2983" s="287"/>
      <c r="K2983" s="288"/>
      <c r="L2983" s="134"/>
      <c r="M2983" s="133"/>
      <c r="N2983" s="288"/>
      <c r="O2983" s="134"/>
      <c r="P2983" s="166"/>
      <c r="Q2983" s="289"/>
      <c r="R2983" s="165"/>
      <c r="S2983" s="290"/>
      <c r="T2983" s="290"/>
      <c r="U2983" s="290"/>
      <c r="V2983" s="290"/>
      <c r="W2983" s="166"/>
      <c r="X2983" s="135"/>
      <c r="Y2983" s="418">
        <f t="shared" si="482"/>
        <v>0</v>
      </c>
      <c r="Z2983" s="291">
        <f t="shared" si="483"/>
        <v>0</v>
      </c>
      <c r="AA2983" s="163"/>
      <c r="AB2983" s="177" t="str">
        <f t="shared" si="484"/>
        <v/>
      </c>
      <c r="AC2983" s="283" t="str">
        <f t="shared" si="485"/>
        <v/>
      </c>
      <c r="AD2983" s="283" t="str">
        <f t="shared" si="486"/>
        <v/>
      </c>
      <c r="AE2983" s="163"/>
      <c r="AF2983" s="162"/>
      <c r="AP2983" s="581"/>
    </row>
    <row r="2984" spans="1:42" s="141" customFormat="1">
      <c r="A2984" s="134">
        <v>2975</v>
      </c>
      <c r="B2984" s="286"/>
      <c r="C2984" s="146">
        <f t="shared" si="479"/>
        <v>0</v>
      </c>
      <c r="D2984" s="146">
        <f t="shared" si="480"/>
        <v>1</v>
      </c>
      <c r="E2984" s="146">
        <f t="shared" si="481"/>
        <v>1900</v>
      </c>
      <c r="F2984" s="287"/>
      <c r="G2984" s="287"/>
      <c r="H2984" s="287"/>
      <c r="I2984" s="288"/>
      <c r="J2984" s="287"/>
      <c r="K2984" s="288"/>
      <c r="L2984" s="134"/>
      <c r="M2984" s="133"/>
      <c r="N2984" s="288"/>
      <c r="O2984" s="134"/>
      <c r="P2984" s="166"/>
      <c r="Q2984" s="289"/>
      <c r="R2984" s="165"/>
      <c r="S2984" s="290"/>
      <c r="T2984" s="290"/>
      <c r="U2984" s="290"/>
      <c r="V2984" s="290"/>
      <c r="W2984" s="166"/>
      <c r="X2984" s="135"/>
      <c r="Y2984" s="418">
        <f t="shared" si="482"/>
        <v>0</v>
      </c>
      <c r="Z2984" s="291">
        <f t="shared" si="483"/>
        <v>0</v>
      </c>
      <c r="AA2984" s="163"/>
      <c r="AB2984" s="177" t="str">
        <f t="shared" si="484"/>
        <v/>
      </c>
      <c r="AC2984" s="283" t="str">
        <f t="shared" si="485"/>
        <v/>
      </c>
      <c r="AD2984" s="283" t="str">
        <f t="shared" si="486"/>
        <v/>
      </c>
      <c r="AE2984" s="163"/>
      <c r="AF2984" s="162"/>
      <c r="AP2984" s="581"/>
    </row>
    <row r="2985" spans="1:42" s="141" customFormat="1">
      <c r="A2985" s="134">
        <v>2976</v>
      </c>
      <c r="B2985" s="286"/>
      <c r="C2985" s="146">
        <f t="shared" si="479"/>
        <v>0</v>
      </c>
      <c r="D2985" s="146">
        <f t="shared" si="480"/>
        <v>1</v>
      </c>
      <c r="E2985" s="146">
        <f t="shared" si="481"/>
        <v>1900</v>
      </c>
      <c r="F2985" s="287"/>
      <c r="G2985" s="287"/>
      <c r="H2985" s="287"/>
      <c r="I2985" s="288"/>
      <c r="J2985" s="287"/>
      <c r="K2985" s="288"/>
      <c r="L2985" s="134"/>
      <c r="M2985" s="133"/>
      <c r="N2985" s="288"/>
      <c r="O2985" s="134"/>
      <c r="P2985" s="166"/>
      <c r="Q2985" s="289"/>
      <c r="R2985" s="165"/>
      <c r="S2985" s="290"/>
      <c r="T2985" s="290"/>
      <c r="U2985" s="290"/>
      <c r="V2985" s="290"/>
      <c r="W2985" s="166"/>
      <c r="X2985" s="135"/>
      <c r="Y2985" s="418">
        <f t="shared" si="482"/>
        <v>0</v>
      </c>
      <c r="Z2985" s="291">
        <f t="shared" si="483"/>
        <v>0</v>
      </c>
      <c r="AA2985" s="163"/>
      <c r="AB2985" s="177" t="str">
        <f t="shared" si="484"/>
        <v/>
      </c>
      <c r="AC2985" s="283" t="str">
        <f t="shared" si="485"/>
        <v/>
      </c>
      <c r="AD2985" s="283" t="str">
        <f t="shared" si="486"/>
        <v/>
      </c>
      <c r="AE2985" s="163"/>
      <c r="AF2985" s="162"/>
      <c r="AP2985" s="581"/>
    </row>
    <row r="2986" spans="1:42" s="141" customFormat="1">
      <c r="A2986" s="134">
        <v>2977</v>
      </c>
      <c r="B2986" s="286"/>
      <c r="C2986" s="146">
        <f t="shared" si="479"/>
        <v>0</v>
      </c>
      <c r="D2986" s="146">
        <f t="shared" si="480"/>
        <v>1</v>
      </c>
      <c r="E2986" s="146">
        <f t="shared" si="481"/>
        <v>1900</v>
      </c>
      <c r="F2986" s="287"/>
      <c r="G2986" s="287"/>
      <c r="H2986" s="287"/>
      <c r="I2986" s="288"/>
      <c r="J2986" s="287"/>
      <c r="K2986" s="288"/>
      <c r="L2986" s="134"/>
      <c r="M2986" s="133"/>
      <c r="N2986" s="288"/>
      <c r="O2986" s="134"/>
      <c r="P2986" s="166"/>
      <c r="Q2986" s="289"/>
      <c r="R2986" s="165"/>
      <c r="S2986" s="290"/>
      <c r="T2986" s="290"/>
      <c r="U2986" s="290"/>
      <c r="V2986" s="290"/>
      <c r="W2986" s="166"/>
      <c r="X2986" s="135"/>
      <c r="Y2986" s="418">
        <f t="shared" si="482"/>
        <v>0</v>
      </c>
      <c r="Z2986" s="291">
        <f t="shared" si="483"/>
        <v>0</v>
      </c>
      <c r="AA2986" s="163"/>
      <c r="AB2986" s="177" t="str">
        <f t="shared" si="484"/>
        <v/>
      </c>
      <c r="AC2986" s="283" t="str">
        <f t="shared" si="485"/>
        <v/>
      </c>
      <c r="AD2986" s="283" t="str">
        <f t="shared" si="486"/>
        <v/>
      </c>
      <c r="AE2986" s="163"/>
      <c r="AF2986" s="162"/>
      <c r="AP2986" s="581"/>
    </row>
    <row r="2987" spans="1:42" s="141" customFormat="1">
      <c r="A2987" s="134">
        <v>2978</v>
      </c>
      <c r="B2987" s="286"/>
      <c r="C2987" s="146">
        <f t="shared" si="479"/>
        <v>0</v>
      </c>
      <c r="D2987" s="146">
        <f t="shared" si="480"/>
        <v>1</v>
      </c>
      <c r="E2987" s="146">
        <f t="shared" si="481"/>
        <v>1900</v>
      </c>
      <c r="F2987" s="287"/>
      <c r="G2987" s="287"/>
      <c r="H2987" s="287"/>
      <c r="I2987" s="288"/>
      <c r="J2987" s="287"/>
      <c r="K2987" s="288"/>
      <c r="L2987" s="134"/>
      <c r="M2987" s="133"/>
      <c r="N2987" s="288"/>
      <c r="O2987" s="134"/>
      <c r="P2987" s="166"/>
      <c r="Q2987" s="289"/>
      <c r="R2987" s="165"/>
      <c r="S2987" s="290"/>
      <c r="T2987" s="290"/>
      <c r="U2987" s="290"/>
      <c r="V2987" s="290"/>
      <c r="W2987" s="166"/>
      <c r="X2987" s="135"/>
      <c r="Y2987" s="418">
        <f t="shared" si="482"/>
        <v>0</v>
      </c>
      <c r="Z2987" s="291">
        <f t="shared" si="483"/>
        <v>0</v>
      </c>
      <c r="AA2987" s="163"/>
      <c r="AB2987" s="177" t="str">
        <f t="shared" si="484"/>
        <v/>
      </c>
      <c r="AC2987" s="283" t="str">
        <f t="shared" si="485"/>
        <v/>
      </c>
      <c r="AD2987" s="283" t="str">
        <f t="shared" si="486"/>
        <v/>
      </c>
      <c r="AE2987" s="163"/>
      <c r="AF2987" s="162"/>
      <c r="AP2987" s="581"/>
    </row>
    <row r="2988" spans="1:42" s="141" customFormat="1">
      <c r="A2988" s="134">
        <v>2979</v>
      </c>
      <c r="B2988" s="286"/>
      <c r="C2988" s="146">
        <f t="shared" si="479"/>
        <v>0</v>
      </c>
      <c r="D2988" s="146">
        <f t="shared" si="480"/>
        <v>1</v>
      </c>
      <c r="E2988" s="146">
        <f t="shared" si="481"/>
        <v>1900</v>
      </c>
      <c r="F2988" s="287"/>
      <c r="G2988" s="287"/>
      <c r="H2988" s="287"/>
      <c r="I2988" s="288"/>
      <c r="J2988" s="287"/>
      <c r="K2988" s="288"/>
      <c r="L2988" s="134"/>
      <c r="M2988" s="133"/>
      <c r="N2988" s="288"/>
      <c r="O2988" s="134"/>
      <c r="P2988" s="166"/>
      <c r="Q2988" s="289"/>
      <c r="R2988" s="165"/>
      <c r="S2988" s="290"/>
      <c r="T2988" s="290"/>
      <c r="U2988" s="290"/>
      <c r="V2988" s="290"/>
      <c r="W2988" s="166"/>
      <c r="X2988" s="135"/>
      <c r="Y2988" s="418">
        <f t="shared" si="482"/>
        <v>0</v>
      </c>
      <c r="Z2988" s="291">
        <f t="shared" si="483"/>
        <v>0</v>
      </c>
      <c r="AA2988" s="163"/>
      <c r="AB2988" s="177" t="str">
        <f t="shared" si="484"/>
        <v/>
      </c>
      <c r="AC2988" s="283" t="str">
        <f t="shared" si="485"/>
        <v/>
      </c>
      <c r="AD2988" s="283" t="str">
        <f t="shared" si="486"/>
        <v/>
      </c>
      <c r="AE2988" s="163"/>
      <c r="AF2988" s="162"/>
      <c r="AP2988" s="581"/>
    </row>
    <row r="2989" spans="1:42" s="141" customFormat="1">
      <c r="A2989" s="134">
        <v>2980</v>
      </c>
      <c r="B2989" s="286"/>
      <c r="C2989" s="146">
        <f t="shared" si="479"/>
        <v>0</v>
      </c>
      <c r="D2989" s="146">
        <f t="shared" si="480"/>
        <v>1</v>
      </c>
      <c r="E2989" s="146">
        <f t="shared" si="481"/>
        <v>1900</v>
      </c>
      <c r="F2989" s="287"/>
      <c r="G2989" s="287"/>
      <c r="H2989" s="287"/>
      <c r="I2989" s="288"/>
      <c r="J2989" s="287"/>
      <c r="K2989" s="288"/>
      <c r="L2989" s="134"/>
      <c r="M2989" s="133"/>
      <c r="N2989" s="288"/>
      <c r="O2989" s="134"/>
      <c r="P2989" s="166"/>
      <c r="Q2989" s="289"/>
      <c r="R2989" s="165"/>
      <c r="S2989" s="290"/>
      <c r="T2989" s="290"/>
      <c r="U2989" s="290"/>
      <c r="V2989" s="290"/>
      <c r="W2989" s="166"/>
      <c r="X2989" s="135"/>
      <c r="Y2989" s="418">
        <f t="shared" si="482"/>
        <v>0</v>
      </c>
      <c r="Z2989" s="291">
        <f t="shared" si="483"/>
        <v>0</v>
      </c>
      <c r="AA2989" s="163"/>
      <c r="AB2989" s="177" t="str">
        <f t="shared" si="484"/>
        <v/>
      </c>
      <c r="AC2989" s="283" t="str">
        <f t="shared" si="485"/>
        <v/>
      </c>
      <c r="AD2989" s="283" t="str">
        <f t="shared" si="486"/>
        <v/>
      </c>
      <c r="AE2989" s="163"/>
      <c r="AF2989" s="162"/>
      <c r="AP2989" s="581"/>
    </row>
    <row r="2990" spans="1:42" s="141" customFormat="1">
      <c r="A2990" s="134">
        <v>2981</v>
      </c>
      <c r="B2990" s="286"/>
      <c r="C2990" s="146">
        <f t="shared" si="479"/>
        <v>0</v>
      </c>
      <c r="D2990" s="146">
        <f t="shared" si="480"/>
        <v>1</v>
      </c>
      <c r="E2990" s="146">
        <f t="shared" si="481"/>
        <v>1900</v>
      </c>
      <c r="F2990" s="287"/>
      <c r="G2990" s="287"/>
      <c r="H2990" s="287"/>
      <c r="I2990" s="288"/>
      <c r="J2990" s="287"/>
      <c r="K2990" s="288"/>
      <c r="L2990" s="134"/>
      <c r="M2990" s="133"/>
      <c r="N2990" s="288"/>
      <c r="O2990" s="134"/>
      <c r="P2990" s="166"/>
      <c r="Q2990" s="289"/>
      <c r="R2990" s="165"/>
      <c r="S2990" s="290"/>
      <c r="T2990" s="290"/>
      <c r="U2990" s="290"/>
      <c r="V2990" s="290"/>
      <c r="W2990" s="166"/>
      <c r="X2990" s="135"/>
      <c r="Y2990" s="418">
        <f t="shared" si="482"/>
        <v>0</v>
      </c>
      <c r="Z2990" s="291">
        <f t="shared" si="483"/>
        <v>0</v>
      </c>
      <c r="AA2990" s="163"/>
      <c r="AB2990" s="177" t="str">
        <f t="shared" si="484"/>
        <v/>
      </c>
      <c r="AC2990" s="283" t="str">
        <f t="shared" si="485"/>
        <v/>
      </c>
      <c r="AD2990" s="283" t="str">
        <f t="shared" si="486"/>
        <v/>
      </c>
      <c r="AE2990" s="163"/>
      <c r="AF2990" s="162"/>
      <c r="AP2990" s="581"/>
    </row>
    <row r="2991" spans="1:42" s="141" customFormat="1">
      <c r="A2991" s="134">
        <v>2982</v>
      </c>
      <c r="B2991" s="286"/>
      <c r="C2991" s="146">
        <f t="shared" si="479"/>
        <v>0</v>
      </c>
      <c r="D2991" s="146">
        <f t="shared" si="480"/>
        <v>1</v>
      </c>
      <c r="E2991" s="146">
        <f t="shared" si="481"/>
        <v>1900</v>
      </c>
      <c r="F2991" s="287"/>
      <c r="G2991" s="287"/>
      <c r="H2991" s="287"/>
      <c r="I2991" s="288"/>
      <c r="J2991" s="287"/>
      <c r="K2991" s="288"/>
      <c r="L2991" s="134"/>
      <c r="M2991" s="133"/>
      <c r="N2991" s="288"/>
      <c r="O2991" s="134"/>
      <c r="P2991" s="166"/>
      <c r="Q2991" s="289"/>
      <c r="R2991" s="165"/>
      <c r="S2991" s="290"/>
      <c r="T2991" s="290"/>
      <c r="U2991" s="290"/>
      <c r="V2991" s="290"/>
      <c r="W2991" s="166"/>
      <c r="X2991" s="135"/>
      <c r="Y2991" s="418">
        <f t="shared" si="482"/>
        <v>0</v>
      </c>
      <c r="Z2991" s="291">
        <f t="shared" si="483"/>
        <v>0</v>
      </c>
      <c r="AA2991" s="163"/>
      <c r="AB2991" s="177" t="str">
        <f t="shared" si="484"/>
        <v/>
      </c>
      <c r="AC2991" s="283" t="str">
        <f t="shared" si="485"/>
        <v/>
      </c>
      <c r="AD2991" s="283" t="str">
        <f t="shared" si="486"/>
        <v/>
      </c>
      <c r="AE2991" s="163"/>
      <c r="AF2991" s="162"/>
      <c r="AP2991" s="581"/>
    </row>
    <row r="2992" spans="1:42" s="141" customFormat="1">
      <c r="A2992" s="134">
        <v>2983</v>
      </c>
      <c r="B2992" s="286"/>
      <c r="C2992" s="146">
        <f t="shared" si="479"/>
        <v>0</v>
      </c>
      <c r="D2992" s="146">
        <f t="shared" si="480"/>
        <v>1</v>
      </c>
      <c r="E2992" s="146">
        <f t="shared" si="481"/>
        <v>1900</v>
      </c>
      <c r="F2992" s="287"/>
      <c r="G2992" s="287"/>
      <c r="H2992" s="287"/>
      <c r="I2992" s="288"/>
      <c r="J2992" s="287"/>
      <c r="K2992" s="288"/>
      <c r="L2992" s="134"/>
      <c r="M2992" s="133"/>
      <c r="N2992" s="288"/>
      <c r="O2992" s="134"/>
      <c r="P2992" s="166"/>
      <c r="Q2992" s="289"/>
      <c r="R2992" s="165"/>
      <c r="S2992" s="290"/>
      <c r="T2992" s="290"/>
      <c r="U2992" s="290"/>
      <c r="V2992" s="290"/>
      <c r="W2992" s="166"/>
      <c r="X2992" s="135"/>
      <c r="Y2992" s="418">
        <f t="shared" si="482"/>
        <v>0</v>
      </c>
      <c r="Z2992" s="291">
        <f t="shared" si="483"/>
        <v>0</v>
      </c>
      <c r="AA2992" s="163"/>
      <c r="AB2992" s="177" t="str">
        <f t="shared" si="484"/>
        <v/>
      </c>
      <c r="AC2992" s="283" t="str">
        <f t="shared" si="485"/>
        <v/>
      </c>
      <c r="AD2992" s="283" t="str">
        <f t="shared" si="486"/>
        <v/>
      </c>
      <c r="AE2992" s="163"/>
      <c r="AF2992" s="162"/>
      <c r="AP2992" s="581"/>
    </row>
    <row r="2993" spans="1:42" s="141" customFormat="1">
      <c r="A2993" s="134">
        <v>2984</v>
      </c>
      <c r="B2993" s="286"/>
      <c r="C2993" s="146">
        <f t="shared" si="479"/>
        <v>0</v>
      </c>
      <c r="D2993" s="146">
        <f t="shared" si="480"/>
        <v>1</v>
      </c>
      <c r="E2993" s="146">
        <f t="shared" si="481"/>
        <v>1900</v>
      </c>
      <c r="F2993" s="287"/>
      <c r="G2993" s="287"/>
      <c r="H2993" s="287"/>
      <c r="I2993" s="288"/>
      <c r="J2993" s="287"/>
      <c r="K2993" s="288"/>
      <c r="L2993" s="134"/>
      <c r="M2993" s="133"/>
      <c r="N2993" s="288"/>
      <c r="O2993" s="134"/>
      <c r="P2993" s="166"/>
      <c r="Q2993" s="289"/>
      <c r="R2993" s="165"/>
      <c r="S2993" s="290"/>
      <c r="T2993" s="290"/>
      <c r="U2993" s="290"/>
      <c r="V2993" s="290"/>
      <c r="W2993" s="166"/>
      <c r="X2993" s="135"/>
      <c r="Y2993" s="418">
        <f t="shared" si="482"/>
        <v>0</v>
      </c>
      <c r="Z2993" s="291">
        <f t="shared" si="483"/>
        <v>0</v>
      </c>
      <c r="AA2993" s="163"/>
      <c r="AB2993" s="177" t="str">
        <f t="shared" si="484"/>
        <v/>
      </c>
      <c r="AC2993" s="283" t="str">
        <f t="shared" si="485"/>
        <v/>
      </c>
      <c r="AD2993" s="283" t="str">
        <f t="shared" si="486"/>
        <v/>
      </c>
      <c r="AE2993" s="163"/>
      <c r="AF2993" s="162"/>
      <c r="AP2993" s="581"/>
    </row>
    <row r="2994" spans="1:42" s="141" customFormat="1">
      <c r="A2994" s="134">
        <v>2985</v>
      </c>
      <c r="B2994" s="286"/>
      <c r="C2994" s="146">
        <f t="shared" si="479"/>
        <v>0</v>
      </c>
      <c r="D2994" s="146">
        <f t="shared" si="480"/>
        <v>1</v>
      </c>
      <c r="E2994" s="146">
        <f t="shared" si="481"/>
        <v>1900</v>
      </c>
      <c r="F2994" s="287"/>
      <c r="G2994" s="287"/>
      <c r="H2994" s="287"/>
      <c r="I2994" s="288"/>
      <c r="J2994" s="287"/>
      <c r="K2994" s="288"/>
      <c r="L2994" s="134"/>
      <c r="M2994" s="133"/>
      <c r="N2994" s="288"/>
      <c r="O2994" s="134"/>
      <c r="P2994" s="166"/>
      <c r="Q2994" s="289"/>
      <c r="R2994" s="165"/>
      <c r="S2994" s="290"/>
      <c r="T2994" s="290"/>
      <c r="U2994" s="290"/>
      <c r="V2994" s="290"/>
      <c r="W2994" s="166"/>
      <c r="X2994" s="135"/>
      <c r="Y2994" s="418">
        <f t="shared" si="482"/>
        <v>0</v>
      </c>
      <c r="Z2994" s="291">
        <f t="shared" si="483"/>
        <v>0</v>
      </c>
      <c r="AA2994" s="163"/>
      <c r="AB2994" s="177" t="str">
        <f t="shared" si="484"/>
        <v/>
      </c>
      <c r="AC2994" s="283" t="str">
        <f t="shared" si="485"/>
        <v/>
      </c>
      <c r="AD2994" s="283" t="str">
        <f t="shared" si="486"/>
        <v/>
      </c>
      <c r="AE2994" s="163"/>
      <c r="AF2994" s="162"/>
      <c r="AP2994" s="581"/>
    </row>
    <row r="2995" spans="1:42" s="141" customFormat="1">
      <c r="A2995" s="134">
        <v>2986</v>
      </c>
      <c r="B2995" s="286"/>
      <c r="C2995" s="146">
        <f t="shared" si="479"/>
        <v>0</v>
      </c>
      <c r="D2995" s="146">
        <f t="shared" si="480"/>
        <v>1</v>
      </c>
      <c r="E2995" s="146">
        <f t="shared" si="481"/>
        <v>1900</v>
      </c>
      <c r="F2995" s="287"/>
      <c r="G2995" s="287"/>
      <c r="H2995" s="287"/>
      <c r="I2995" s="288"/>
      <c r="J2995" s="287"/>
      <c r="K2995" s="288"/>
      <c r="L2995" s="134"/>
      <c r="M2995" s="133"/>
      <c r="N2995" s="288"/>
      <c r="O2995" s="134"/>
      <c r="P2995" s="166"/>
      <c r="Q2995" s="289"/>
      <c r="R2995" s="165"/>
      <c r="S2995" s="290"/>
      <c r="T2995" s="290"/>
      <c r="U2995" s="290"/>
      <c r="V2995" s="290"/>
      <c r="W2995" s="166"/>
      <c r="X2995" s="135"/>
      <c r="Y2995" s="418">
        <f t="shared" si="482"/>
        <v>0</v>
      </c>
      <c r="Z2995" s="291">
        <f t="shared" si="483"/>
        <v>0</v>
      </c>
      <c r="AA2995" s="163"/>
      <c r="AB2995" s="177" t="str">
        <f t="shared" si="484"/>
        <v/>
      </c>
      <c r="AC2995" s="283" t="str">
        <f t="shared" si="485"/>
        <v/>
      </c>
      <c r="AD2995" s="283" t="str">
        <f t="shared" si="486"/>
        <v/>
      </c>
      <c r="AE2995" s="163"/>
      <c r="AF2995" s="162"/>
      <c r="AP2995" s="581"/>
    </row>
    <row r="2996" spans="1:42" s="141" customFormat="1">
      <c r="A2996" s="134">
        <v>2987</v>
      </c>
      <c r="B2996" s="286"/>
      <c r="C2996" s="146">
        <f t="shared" si="479"/>
        <v>0</v>
      </c>
      <c r="D2996" s="146">
        <f t="shared" si="480"/>
        <v>1</v>
      </c>
      <c r="E2996" s="146">
        <f t="shared" si="481"/>
        <v>1900</v>
      </c>
      <c r="F2996" s="287"/>
      <c r="G2996" s="287"/>
      <c r="H2996" s="287"/>
      <c r="I2996" s="288"/>
      <c r="J2996" s="287"/>
      <c r="K2996" s="288"/>
      <c r="L2996" s="134"/>
      <c r="M2996" s="133"/>
      <c r="N2996" s="288"/>
      <c r="O2996" s="134"/>
      <c r="P2996" s="166"/>
      <c r="Q2996" s="289"/>
      <c r="R2996" s="165"/>
      <c r="S2996" s="290"/>
      <c r="T2996" s="290"/>
      <c r="U2996" s="290"/>
      <c r="V2996" s="290"/>
      <c r="W2996" s="166"/>
      <c r="X2996" s="135"/>
      <c r="Y2996" s="418">
        <f t="shared" si="482"/>
        <v>0</v>
      </c>
      <c r="Z2996" s="291">
        <f t="shared" si="483"/>
        <v>0</v>
      </c>
      <c r="AA2996" s="163"/>
      <c r="AB2996" s="177" t="str">
        <f t="shared" si="484"/>
        <v/>
      </c>
      <c r="AC2996" s="283" t="str">
        <f t="shared" si="485"/>
        <v/>
      </c>
      <c r="AD2996" s="283" t="str">
        <f t="shared" si="486"/>
        <v/>
      </c>
      <c r="AE2996" s="163"/>
      <c r="AF2996" s="162"/>
      <c r="AP2996" s="581"/>
    </row>
    <row r="2997" spans="1:42" s="141" customFormat="1">
      <c r="A2997" s="134">
        <v>2988</v>
      </c>
      <c r="B2997" s="286"/>
      <c r="C2997" s="146">
        <f t="shared" si="479"/>
        <v>0</v>
      </c>
      <c r="D2997" s="146">
        <f t="shared" si="480"/>
        <v>1</v>
      </c>
      <c r="E2997" s="146">
        <f t="shared" si="481"/>
        <v>1900</v>
      </c>
      <c r="F2997" s="287"/>
      <c r="G2997" s="287"/>
      <c r="H2997" s="287"/>
      <c r="I2997" s="288"/>
      <c r="J2997" s="287"/>
      <c r="K2997" s="288"/>
      <c r="L2997" s="134"/>
      <c r="M2997" s="133"/>
      <c r="N2997" s="288"/>
      <c r="O2997" s="134"/>
      <c r="P2997" s="166"/>
      <c r="Q2997" s="289"/>
      <c r="R2997" s="165"/>
      <c r="S2997" s="290"/>
      <c r="T2997" s="290"/>
      <c r="U2997" s="290"/>
      <c r="V2997" s="290"/>
      <c r="W2997" s="166"/>
      <c r="X2997" s="135"/>
      <c r="Y2997" s="418">
        <f t="shared" si="482"/>
        <v>0</v>
      </c>
      <c r="Z2997" s="291">
        <f t="shared" si="483"/>
        <v>0</v>
      </c>
      <c r="AA2997" s="163"/>
      <c r="AB2997" s="177" t="str">
        <f t="shared" si="484"/>
        <v/>
      </c>
      <c r="AC2997" s="283" t="str">
        <f t="shared" si="485"/>
        <v/>
      </c>
      <c r="AD2997" s="283" t="str">
        <f t="shared" si="486"/>
        <v/>
      </c>
      <c r="AE2997" s="163"/>
      <c r="AF2997" s="162"/>
      <c r="AP2997" s="581"/>
    </row>
    <row r="2998" spans="1:42" s="141" customFormat="1">
      <c r="A2998" s="134">
        <v>2989</v>
      </c>
      <c r="B2998" s="286"/>
      <c r="C2998" s="146">
        <f t="shared" si="479"/>
        <v>0</v>
      </c>
      <c r="D2998" s="146">
        <f t="shared" si="480"/>
        <v>1</v>
      </c>
      <c r="E2998" s="146">
        <f t="shared" si="481"/>
        <v>1900</v>
      </c>
      <c r="F2998" s="287"/>
      <c r="G2998" s="287"/>
      <c r="H2998" s="287"/>
      <c r="I2998" s="288"/>
      <c r="J2998" s="287"/>
      <c r="K2998" s="288"/>
      <c r="L2998" s="134"/>
      <c r="M2998" s="133"/>
      <c r="N2998" s="288"/>
      <c r="O2998" s="134"/>
      <c r="P2998" s="166"/>
      <c r="Q2998" s="289"/>
      <c r="R2998" s="165"/>
      <c r="S2998" s="290"/>
      <c r="T2998" s="290"/>
      <c r="U2998" s="290"/>
      <c r="V2998" s="290"/>
      <c r="W2998" s="166"/>
      <c r="X2998" s="135"/>
      <c r="Y2998" s="418">
        <f t="shared" si="482"/>
        <v>0</v>
      </c>
      <c r="Z2998" s="291">
        <f t="shared" si="483"/>
        <v>0</v>
      </c>
      <c r="AA2998" s="163"/>
      <c r="AB2998" s="177" t="str">
        <f t="shared" si="484"/>
        <v/>
      </c>
      <c r="AC2998" s="283" t="str">
        <f t="shared" si="485"/>
        <v/>
      </c>
      <c r="AD2998" s="283" t="str">
        <f t="shared" si="486"/>
        <v/>
      </c>
      <c r="AE2998" s="163"/>
      <c r="AF2998" s="162"/>
      <c r="AP2998" s="581"/>
    </row>
    <row r="2999" spans="1:42" s="141" customFormat="1">
      <c r="A2999" s="134">
        <v>2990</v>
      </c>
      <c r="B2999" s="286"/>
      <c r="C2999" s="146">
        <f t="shared" si="479"/>
        <v>0</v>
      </c>
      <c r="D2999" s="146">
        <f t="shared" si="480"/>
        <v>1</v>
      </c>
      <c r="E2999" s="146">
        <f t="shared" si="481"/>
        <v>1900</v>
      </c>
      <c r="F2999" s="287"/>
      <c r="G2999" s="287"/>
      <c r="H2999" s="287"/>
      <c r="I2999" s="288"/>
      <c r="J2999" s="287"/>
      <c r="K2999" s="288"/>
      <c r="L2999" s="134"/>
      <c r="M2999" s="133"/>
      <c r="N2999" s="288"/>
      <c r="O2999" s="134"/>
      <c r="P2999" s="166"/>
      <c r="Q2999" s="289"/>
      <c r="R2999" s="165"/>
      <c r="S2999" s="290"/>
      <c r="T2999" s="290"/>
      <c r="U2999" s="290"/>
      <c r="V2999" s="290"/>
      <c r="W2999" s="166"/>
      <c r="X2999" s="135"/>
      <c r="Y2999" s="418">
        <f t="shared" si="482"/>
        <v>0</v>
      </c>
      <c r="Z2999" s="291">
        <f t="shared" si="483"/>
        <v>0</v>
      </c>
      <c r="AA2999" s="163"/>
      <c r="AB2999" s="177" t="str">
        <f t="shared" si="484"/>
        <v/>
      </c>
      <c r="AC2999" s="283" t="str">
        <f t="shared" si="485"/>
        <v/>
      </c>
      <c r="AD2999" s="283" t="str">
        <f t="shared" si="486"/>
        <v/>
      </c>
      <c r="AE2999" s="163"/>
      <c r="AF2999" s="162"/>
      <c r="AP2999" s="581"/>
    </row>
    <row r="3000" spans="1:42" s="141" customFormat="1">
      <c r="A3000" s="134">
        <v>2991</v>
      </c>
      <c r="B3000" s="286"/>
      <c r="C3000" s="146">
        <f t="shared" si="479"/>
        <v>0</v>
      </c>
      <c r="D3000" s="146">
        <f t="shared" si="480"/>
        <v>1</v>
      </c>
      <c r="E3000" s="146">
        <f t="shared" si="481"/>
        <v>1900</v>
      </c>
      <c r="F3000" s="287"/>
      <c r="G3000" s="287"/>
      <c r="H3000" s="287"/>
      <c r="I3000" s="288"/>
      <c r="J3000" s="287"/>
      <c r="K3000" s="288"/>
      <c r="L3000" s="134"/>
      <c r="M3000" s="133"/>
      <c r="N3000" s="288"/>
      <c r="O3000" s="134"/>
      <c r="P3000" s="166"/>
      <c r="Q3000" s="289"/>
      <c r="R3000" s="165"/>
      <c r="S3000" s="290"/>
      <c r="T3000" s="290"/>
      <c r="U3000" s="290"/>
      <c r="V3000" s="290"/>
      <c r="W3000" s="166"/>
      <c r="X3000" s="135"/>
      <c r="Y3000" s="418">
        <f t="shared" si="482"/>
        <v>0</v>
      </c>
      <c r="Z3000" s="291">
        <f t="shared" si="483"/>
        <v>0</v>
      </c>
      <c r="AA3000" s="163"/>
      <c r="AB3000" s="177" t="str">
        <f t="shared" si="484"/>
        <v/>
      </c>
      <c r="AC3000" s="283" t="str">
        <f t="shared" si="485"/>
        <v/>
      </c>
      <c r="AD3000" s="283" t="str">
        <f t="shared" si="486"/>
        <v/>
      </c>
      <c r="AE3000" s="163"/>
      <c r="AF3000" s="162"/>
      <c r="AP3000" s="581"/>
    </row>
    <row r="3001" spans="1:42" s="141" customFormat="1">
      <c r="A3001" s="134">
        <v>2992</v>
      </c>
      <c r="B3001" s="286"/>
      <c r="C3001" s="146">
        <f t="shared" si="479"/>
        <v>0</v>
      </c>
      <c r="D3001" s="146">
        <f t="shared" si="480"/>
        <v>1</v>
      </c>
      <c r="E3001" s="146">
        <f t="shared" si="481"/>
        <v>1900</v>
      </c>
      <c r="F3001" s="287"/>
      <c r="G3001" s="287"/>
      <c r="H3001" s="287"/>
      <c r="I3001" s="288"/>
      <c r="J3001" s="287"/>
      <c r="K3001" s="288"/>
      <c r="L3001" s="134"/>
      <c r="M3001" s="133"/>
      <c r="N3001" s="288"/>
      <c r="O3001" s="134"/>
      <c r="P3001" s="166"/>
      <c r="Q3001" s="289"/>
      <c r="R3001" s="165"/>
      <c r="S3001" s="290"/>
      <c r="T3001" s="290"/>
      <c r="U3001" s="290"/>
      <c r="V3001" s="290"/>
      <c r="W3001" s="166"/>
      <c r="X3001" s="135"/>
      <c r="Y3001" s="418">
        <f t="shared" si="482"/>
        <v>0</v>
      </c>
      <c r="Z3001" s="291">
        <f t="shared" si="483"/>
        <v>0</v>
      </c>
      <c r="AA3001" s="163"/>
      <c r="AB3001" s="177" t="str">
        <f t="shared" si="484"/>
        <v/>
      </c>
      <c r="AC3001" s="283" t="str">
        <f t="shared" si="485"/>
        <v/>
      </c>
      <c r="AD3001" s="283" t="str">
        <f t="shared" si="486"/>
        <v/>
      </c>
      <c r="AE3001" s="163"/>
      <c r="AF3001" s="162"/>
      <c r="AP3001" s="581"/>
    </row>
    <row r="3002" spans="1:42" s="141" customFormat="1">
      <c r="A3002" s="134">
        <v>2993</v>
      </c>
      <c r="B3002" s="286"/>
      <c r="C3002" s="146">
        <f t="shared" si="479"/>
        <v>0</v>
      </c>
      <c r="D3002" s="146">
        <f t="shared" si="480"/>
        <v>1</v>
      </c>
      <c r="E3002" s="146">
        <f t="shared" si="481"/>
        <v>1900</v>
      </c>
      <c r="F3002" s="287"/>
      <c r="G3002" s="287"/>
      <c r="H3002" s="287"/>
      <c r="I3002" s="288"/>
      <c r="J3002" s="287"/>
      <c r="K3002" s="288"/>
      <c r="L3002" s="134"/>
      <c r="M3002" s="133"/>
      <c r="N3002" s="288"/>
      <c r="O3002" s="134"/>
      <c r="P3002" s="166"/>
      <c r="Q3002" s="289"/>
      <c r="R3002" s="165"/>
      <c r="S3002" s="290"/>
      <c r="T3002" s="290"/>
      <c r="U3002" s="290"/>
      <c r="V3002" s="290"/>
      <c r="W3002" s="166"/>
      <c r="X3002" s="135"/>
      <c r="Y3002" s="418">
        <f t="shared" si="482"/>
        <v>0</v>
      </c>
      <c r="Z3002" s="291">
        <f t="shared" si="483"/>
        <v>0</v>
      </c>
      <c r="AA3002" s="163"/>
      <c r="AB3002" s="177" t="str">
        <f t="shared" si="484"/>
        <v/>
      </c>
      <c r="AC3002" s="283" t="str">
        <f t="shared" si="485"/>
        <v/>
      </c>
      <c r="AD3002" s="283" t="str">
        <f t="shared" si="486"/>
        <v/>
      </c>
      <c r="AE3002" s="163"/>
      <c r="AF3002" s="162"/>
      <c r="AP3002" s="581"/>
    </row>
    <row r="3003" spans="1:42" s="141" customFormat="1">
      <c r="A3003" s="134">
        <v>2994</v>
      </c>
      <c r="B3003" s="286"/>
      <c r="C3003" s="146">
        <f t="shared" si="479"/>
        <v>0</v>
      </c>
      <c r="D3003" s="146">
        <f t="shared" si="480"/>
        <v>1</v>
      </c>
      <c r="E3003" s="146">
        <f t="shared" si="481"/>
        <v>1900</v>
      </c>
      <c r="F3003" s="287"/>
      <c r="G3003" s="287"/>
      <c r="H3003" s="287"/>
      <c r="I3003" s="288"/>
      <c r="J3003" s="287"/>
      <c r="K3003" s="288"/>
      <c r="L3003" s="134"/>
      <c r="M3003" s="133"/>
      <c r="N3003" s="288"/>
      <c r="O3003" s="134"/>
      <c r="P3003" s="166"/>
      <c r="Q3003" s="289"/>
      <c r="R3003" s="165"/>
      <c r="S3003" s="290"/>
      <c r="T3003" s="290"/>
      <c r="U3003" s="290"/>
      <c r="V3003" s="290"/>
      <c r="W3003" s="166"/>
      <c r="X3003" s="135"/>
      <c r="Y3003" s="418">
        <f t="shared" si="482"/>
        <v>0</v>
      </c>
      <c r="Z3003" s="291">
        <f t="shared" si="483"/>
        <v>0</v>
      </c>
      <c r="AA3003" s="163"/>
      <c r="AB3003" s="177" t="str">
        <f t="shared" si="484"/>
        <v/>
      </c>
      <c r="AC3003" s="283" t="str">
        <f t="shared" si="485"/>
        <v/>
      </c>
      <c r="AD3003" s="283" t="str">
        <f t="shared" si="486"/>
        <v/>
      </c>
      <c r="AE3003" s="163"/>
      <c r="AF3003" s="162"/>
      <c r="AP3003" s="581"/>
    </row>
    <row r="3004" spans="1:42" s="141" customFormat="1">
      <c r="A3004" s="134">
        <v>2995</v>
      </c>
      <c r="B3004" s="286"/>
      <c r="C3004" s="146">
        <f t="shared" si="479"/>
        <v>0</v>
      </c>
      <c r="D3004" s="146">
        <f t="shared" si="480"/>
        <v>1</v>
      </c>
      <c r="E3004" s="146">
        <f t="shared" si="481"/>
        <v>1900</v>
      </c>
      <c r="F3004" s="287"/>
      <c r="G3004" s="287"/>
      <c r="H3004" s="287"/>
      <c r="I3004" s="288"/>
      <c r="J3004" s="287"/>
      <c r="K3004" s="288"/>
      <c r="L3004" s="134"/>
      <c r="M3004" s="133"/>
      <c r="N3004" s="288"/>
      <c r="O3004" s="134"/>
      <c r="P3004" s="166"/>
      <c r="Q3004" s="289"/>
      <c r="R3004" s="165"/>
      <c r="S3004" s="290"/>
      <c r="T3004" s="290"/>
      <c r="U3004" s="290"/>
      <c r="V3004" s="290"/>
      <c r="W3004" s="166"/>
      <c r="X3004" s="135"/>
      <c r="Y3004" s="418">
        <f t="shared" si="482"/>
        <v>0</v>
      </c>
      <c r="Z3004" s="291">
        <f t="shared" si="483"/>
        <v>0</v>
      </c>
      <c r="AA3004" s="163"/>
      <c r="AB3004" s="177" t="str">
        <f t="shared" si="484"/>
        <v/>
      </c>
      <c r="AC3004" s="283" t="str">
        <f t="shared" si="485"/>
        <v/>
      </c>
      <c r="AD3004" s="283" t="str">
        <f t="shared" si="486"/>
        <v/>
      </c>
      <c r="AE3004" s="163"/>
      <c r="AF3004" s="162"/>
      <c r="AP3004" s="581"/>
    </row>
    <row r="3005" spans="1:42" s="141" customFormat="1">
      <c r="A3005" s="134">
        <v>2996</v>
      </c>
      <c r="B3005" s="286"/>
      <c r="C3005" s="146">
        <f t="shared" si="479"/>
        <v>0</v>
      </c>
      <c r="D3005" s="146">
        <f t="shared" si="480"/>
        <v>1</v>
      </c>
      <c r="E3005" s="146">
        <f t="shared" si="481"/>
        <v>1900</v>
      </c>
      <c r="F3005" s="287"/>
      <c r="G3005" s="287"/>
      <c r="H3005" s="287"/>
      <c r="I3005" s="288"/>
      <c r="J3005" s="287"/>
      <c r="K3005" s="288"/>
      <c r="L3005" s="134"/>
      <c r="M3005" s="133"/>
      <c r="N3005" s="288"/>
      <c r="O3005" s="134"/>
      <c r="P3005" s="166"/>
      <c r="Q3005" s="289"/>
      <c r="R3005" s="165"/>
      <c r="S3005" s="290"/>
      <c r="T3005" s="290"/>
      <c r="U3005" s="290"/>
      <c r="V3005" s="290"/>
      <c r="W3005" s="166"/>
      <c r="X3005" s="135"/>
      <c r="Y3005" s="418">
        <f t="shared" si="482"/>
        <v>0</v>
      </c>
      <c r="Z3005" s="291">
        <f t="shared" si="483"/>
        <v>0</v>
      </c>
      <c r="AA3005" s="163"/>
      <c r="AB3005" s="177" t="str">
        <f t="shared" si="484"/>
        <v/>
      </c>
      <c r="AC3005" s="283" t="str">
        <f t="shared" si="485"/>
        <v/>
      </c>
      <c r="AD3005" s="283" t="str">
        <f t="shared" si="486"/>
        <v/>
      </c>
      <c r="AE3005" s="163"/>
      <c r="AF3005" s="162"/>
      <c r="AP3005" s="581"/>
    </row>
    <row r="3006" spans="1:42" s="141" customFormat="1">
      <c r="A3006" s="134">
        <v>2997</v>
      </c>
      <c r="B3006" s="286"/>
      <c r="C3006" s="146">
        <f t="shared" si="479"/>
        <v>0</v>
      </c>
      <c r="D3006" s="146">
        <f t="shared" si="480"/>
        <v>1</v>
      </c>
      <c r="E3006" s="146">
        <f t="shared" si="481"/>
        <v>1900</v>
      </c>
      <c r="F3006" s="287"/>
      <c r="G3006" s="287"/>
      <c r="H3006" s="287"/>
      <c r="I3006" s="288"/>
      <c r="J3006" s="287"/>
      <c r="K3006" s="288"/>
      <c r="L3006" s="134"/>
      <c r="M3006" s="133"/>
      <c r="N3006" s="288"/>
      <c r="O3006" s="134"/>
      <c r="P3006" s="166"/>
      <c r="Q3006" s="289"/>
      <c r="R3006" s="165"/>
      <c r="S3006" s="290"/>
      <c r="T3006" s="290"/>
      <c r="U3006" s="290"/>
      <c r="V3006" s="290"/>
      <c r="W3006" s="166"/>
      <c r="X3006" s="135"/>
      <c r="Y3006" s="418">
        <f t="shared" si="482"/>
        <v>0</v>
      </c>
      <c r="Z3006" s="291">
        <f t="shared" si="483"/>
        <v>0</v>
      </c>
      <c r="AA3006" s="163"/>
      <c r="AB3006" s="177" t="str">
        <f t="shared" si="484"/>
        <v/>
      </c>
      <c r="AC3006" s="283" t="str">
        <f t="shared" si="485"/>
        <v/>
      </c>
      <c r="AD3006" s="283" t="str">
        <f t="shared" si="486"/>
        <v/>
      </c>
      <c r="AE3006" s="163"/>
      <c r="AF3006" s="162"/>
      <c r="AP3006" s="581"/>
    </row>
    <row r="3007" spans="1:42" s="141" customFormat="1">
      <c r="A3007" s="134">
        <v>2998</v>
      </c>
      <c r="B3007" s="286"/>
      <c r="C3007" s="146">
        <f t="shared" si="479"/>
        <v>0</v>
      </c>
      <c r="D3007" s="146">
        <f t="shared" si="480"/>
        <v>1</v>
      </c>
      <c r="E3007" s="146">
        <f t="shared" si="481"/>
        <v>1900</v>
      </c>
      <c r="F3007" s="287"/>
      <c r="G3007" s="287"/>
      <c r="H3007" s="287"/>
      <c r="I3007" s="288"/>
      <c r="J3007" s="287"/>
      <c r="K3007" s="288"/>
      <c r="L3007" s="134"/>
      <c r="M3007" s="133"/>
      <c r="N3007" s="288"/>
      <c r="O3007" s="134"/>
      <c r="P3007" s="166"/>
      <c r="Q3007" s="289"/>
      <c r="R3007" s="165"/>
      <c r="S3007" s="290"/>
      <c r="T3007" s="290"/>
      <c r="U3007" s="290"/>
      <c r="V3007" s="290"/>
      <c r="W3007" s="166"/>
      <c r="X3007" s="135"/>
      <c r="Y3007" s="418">
        <f t="shared" si="482"/>
        <v>0</v>
      </c>
      <c r="Z3007" s="291">
        <f t="shared" si="483"/>
        <v>0</v>
      </c>
      <c r="AA3007" s="163"/>
      <c r="AB3007" s="177" t="str">
        <f t="shared" si="484"/>
        <v/>
      </c>
      <c r="AC3007" s="283" t="str">
        <f t="shared" si="485"/>
        <v/>
      </c>
      <c r="AD3007" s="283" t="str">
        <f t="shared" si="486"/>
        <v/>
      </c>
      <c r="AE3007" s="163"/>
      <c r="AF3007" s="162"/>
      <c r="AP3007" s="581"/>
    </row>
    <row r="3008" spans="1:42" s="141" customFormat="1">
      <c r="A3008" s="134">
        <v>2999</v>
      </c>
      <c r="B3008" s="286"/>
      <c r="C3008" s="146">
        <f t="shared" si="479"/>
        <v>0</v>
      </c>
      <c r="D3008" s="146">
        <f t="shared" si="480"/>
        <v>1</v>
      </c>
      <c r="E3008" s="146">
        <f t="shared" si="481"/>
        <v>1900</v>
      </c>
      <c r="F3008" s="287"/>
      <c r="G3008" s="287"/>
      <c r="H3008" s="287"/>
      <c r="I3008" s="288"/>
      <c r="J3008" s="287"/>
      <c r="K3008" s="288"/>
      <c r="L3008" s="134"/>
      <c r="M3008" s="133"/>
      <c r="N3008" s="288"/>
      <c r="O3008" s="134"/>
      <c r="P3008" s="166"/>
      <c r="Q3008" s="289"/>
      <c r="R3008" s="165"/>
      <c r="S3008" s="290"/>
      <c r="T3008" s="290"/>
      <c r="U3008" s="290"/>
      <c r="V3008" s="290"/>
      <c r="W3008" s="166"/>
      <c r="X3008" s="135"/>
      <c r="Y3008" s="418">
        <f t="shared" si="482"/>
        <v>0</v>
      </c>
      <c r="Z3008" s="291">
        <f t="shared" si="483"/>
        <v>0</v>
      </c>
      <c r="AA3008" s="163"/>
      <c r="AB3008" s="177" t="str">
        <f t="shared" si="484"/>
        <v/>
      </c>
      <c r="AC3008" s="283" t="str">
        <f t="shared" si="485"/>
        <v/>
      </c>
      <c r="AD3008" s="283" t="str">
        <f t="shared" si="486"/>
        <v/>
      </c>
      <c r="AE3008" s="163"/>
      <c r="AF3008" s="162"/>
      <c r="AP3008" s="581"/>
    </row>
    <row r="3009" spans="1:42" s="141" customFormat="1">
      <c r="A3009" s="134">
        <v>3000</v>
      </c>
      <c r="B3009" s="286"/>
      <c r="C3009" s="146">
        <f t="shared" si="479"/>
        <v>0</v>
      </c>
      <c r="D3009" s="146">
        <f t="shared" si="480"/>
        <v>1</v>
      </c>
      <c r="E3009" s="146">
        <f t="shared" si="481"/>
        <v>1900</v>
      </c>
      <c r="F3009" s="287"/>
      <c r="G3009" s="287"/>
      <c r="H3009" s="287"/>
      <c r="I3009" s="288"/>
      <c r="J3009" s="287"/>
      <c r="K3009" s="288"/>
      <c r="L3009" s="134"/>
      <c r="M3009" s="133"/>
      <c r="N3009" s="288"/>
      <c r="O3009" s="134"/>
      <c r="P3009" s="166"/>
      <c r="Q3009" s="289"/>
      <c r="R3009" s="165"/>
      <c r="S3009" s="290"/>
      <c r="T3009" s="290"/>
      <c r="U3009" s="290"/>
      <c r="V3009" s="290"/>
      <c r="W3009" s="166"/>
      <c r="X3009" s="135"/>
      <c r="Y3009" s="418">
        <f t="shared" si="482"/>
        <v>0</v>
      </c>
      <c r="Z3009" s="291">
        <f t="shared" si="483"/>
        <v>0</v>
      </c>
      <c r="AA3009" s="163"/>
      <c r="AB3009" s="177" t="str">
        <f t="shared" si="484"/>
        <v/>
      </c>
      <c r="AC3009" s="283" t="str">
        <f t="shared" si="485"/>
        <v/>
      </c>
      <c r="AD3009" s="283" t="str">
        <f t="shared" si="486"/>
        <v/>
      </c>
      <c r="AE3009" s="163"/>
      <c r="AF3009" s="162"/>
      <c r="AP3009" s="581"/>
    </row>
    <row r="3010" spans="1:42">
      <c r="A3010" s="134">
        <v>3001</v>
      </c>
      <c r="B3010" s="286"/>
      <c r="C3010" s="146">
        <f t="shared" si="479"/>
        <v>0</v>
      </c>
      <c r="D3010" s="146">
        <f t="shared" si="480"/>
        <v>1</v>
      </c>
      <c r="E3010" s="146">
        <f t="shared" si="481"/>
        <v>1900</v>
      </c>
      <c r="F3010" s="287"/>
      <c r="G3010" s="287"/>
      <c r="H3010" s="287"/>
      <c r="I3010" s="288"/>
      <c r="J3010" s="287"/>
      <c r="K3010" s="288"/>
      <c r="L3010" s="134"/>
      <c r="M3010" s="133"/>
      <c r="N3010" s="288"/>
      <c r="O3010" s="134"/>
      <c r="P3010" s="166"/>
      <c r="Q3010" s="289"/>
      <c r="R3010" s="165"/>
      <c r="S3010" s="290"/>
      <c r="T3010" s="290"/>
      <c r="U3010" s="290"/>
      <c r="V3010" s="290"/>
      <c r="W3010" s="166"/>
      <c r="X3010" s="135"/>
      <c r="Y3010" s="418">
        <f t="shared" si="482"/>
        <v>0</v>
      </c>
      <c r="Z3010" s="291">
        <f t="shared" si="483"/>
        <v>0</v>
      </c>
      <c r="AA3010" s="163"/>
      <c r="AB3010" s="177" t="str">
        <f t="shared" si="484"/>
        <v/>
      </c>
      <c r="AC3010" s="283" t="str">
        <f t="shared" si="485"/>
        <v/>
      </c>
      <c r="AD3010" s="283" t="str">
        <f t="shared" si="486"/>
        <v/>
      </c>
      <c r="AE3010" s="163"/>
      <c r="AF3010" s="162"/>
    </row>
    <row r="3011" spans="1:42">
      <c r="A3011" s="134">
        <v>3002</v>
      </c>
      <c r="B3011" s="286"/>
      <c r="C3011" s="146">
        <f t="shared" si="479"/>
        <v>0</v>
      </c>
      <c r="D3011" s="146">
        <f t="shared" si="480"/>
        <v>1</v>
      </c>
      <c r="E3011" s="146">
        <f t="shared" si="481"/>
        <v>1900</v>
      </c>
      <c r="F3011" s="287"/>
      <c r="G3011" s="287"/>
      <c r="H3011" s="287"/>
      <c r="I3011" s="288"/>
      <c r="J3011" s="287"/>
      <c r="K3011" s="288"/>
      <c r="L3011" s="134"/>
      <c r="M3011" s="133"/>
      <c r="N3011" s="288"/>
      <c r="O3011" s="134"/>
      <c r="P3011" s="166"/>
      <c r="Q3011" s="289"/>
      <c r="R3011" s="165"/>
      <c r="S3011" s="290"/>
      <c r="T3011" s="290"/>
      <c r="U3011" s="290"/>
      <c r="V3011" s="290"/>
      <c r="W3011" s="166"/>
      <c r="X3011" s="135"/>
      <c r="Y3011" s="418">
        <f t="shared" si="482"/>
        <v>0</v>
      </c>
      <c r="Z3011" s="291">
        <f t="shared" si="483"/>
        <v>0</v>
      </c>
      <c r="AA3011" s="163"/>
      <c r="AB3011" s="177" t="str">
        <f t="shared" si="484"/>
        <v/>
      </c>
      <c r="AC3011" s="283" t="str">
        <f t="shared" si="485"/>
        <v/>
      </c>
      <c r="AD3011" s="283" t="str">
        <f t="shared" si="486"/>
        <v/>
      </c>
      <c r="AE3011" s="163"/>
      <c r="AF3011" s="162"/>
    </row>
    <row r="3012" spans="1:42">
      <c r="A3012" s="134">
        <v>3003</v>
      </c>
      <c r="B3012" s="286"/>
      <c r="C3012" s="146">
        <f t="shared" si="479"/>
        <v>0</v>
      </c>
      <c r="D3012" s="146">
        <f t="shared" si="480"/>
        <v>1</v>
      </c>
      <c r="E3012" s="146">
        <f t="shared" si="481"/>
        <v>1900</v>
      </c>
      <c r="F3012" s="287"/>
      <c r="G3012" s="287"/>
      <c r="H3012" s="287"/>
      <c r="I3012" s="288"/>
      <c r="J3012" s="287"/>
      <c r="K3012" s="288"/>
      <c r="L3012" s="134"/>
      <c r="M3012" s="133"/>
      <c r="N3012" s="288"/>
      <c r="O3012" s="134"/>
      <c r="P3012" s="166"/>
      <c r="Q3012" s="289"/>
      <c r="R3012" s="165"/>
      <c r="S3012" s="290"/>
      <c r="T3012" s="290"/>
      <c r="U3012" s="290"/>
      <c r="V3012" s="290"/>
      <c r="W3012" s="166"/>
      <c r="X3012" s="135"/>
      <c r="Y3012" s="418">
        <f t="shared" si="482"/>
        <v>0</v>
      </c>
      <c r="Z3012" s="291">
        <f t="shared" si="483"/>
        <v>0</v>
      </c>
      <c r="AA3012" s="163"/>
      <c r="AB3012" s="177" t="str">
        <f t="shared" si="484"/>
        <v/>
      </c>
      <c r="AC3012" s="283" t="str">
        <f t="shared" si="485"/>
        <v/>
      </c>
      <c r="AD3012" s="283" t="str">
        <f t="shared" si="486"/>
        <v/>
      </c>
      <c r="AE3012" s="163"/>
      <c r="AF3012" s="162"/>
    </row>
    <row r="3013" spans="1:42">
      <c r="A3013" s="134">
        <v>3004</v>
      </c>
      <c r="B3013" s="286"/>
      <c r="C3013" s="146">
        <f t="shared" si="479"/>
        <v>0</v>
      </c>
      <c r="D3013" s="146">
        <f t="shared" si="480"/>
        <v>1</v>
      </c>
      <c r="E3013" s="146">
        <f t="shared" si="481"/>
        <v>1900</v>
      </c>
      <c r="F3013" s="287"/>
      <c r="G3013" s="287"/>
      <c r="H3013" s="287"/>
      <c r="I3013" s="288"/>
      <c r="J3013" s="287"/>
      <c r="K3013" s="288"/>
      <c r="L3013" s="134"/>
      <c r="M3013" s="133"/>
      <c r="N3013" s="288"/>
      <c r="O3013" s="134"/>
      <c r="P3013" s="166"/>
      <c r="Q3013" s="289"/>
      <c r="R3013" s="165"/>
      <c r="S3013" s="290"/>
      <c r="T3013" s="290"/>
      <c r="U3013" s="290"/>
      <c r="V3013" s="290"/>
      <c r="W3013" s="166"/>
      <c r="X3013" s="135"/>
      <c r="Y3013" s="418">
        <f t="shared" si="482"/>
        <v>0</v>
      </c>
      <c r="Z3013" s="291">
        <f t="shared" si="483"/>
        <v>0</v>
      </c>
      <c r="AA3013" s="163"/>
      <c r="AB3013" s="177" t="str">
        <f t="shared" si="484"/>
        <v/>
      </c>
      <c r="AC3013" s="283" t="str">
        <f t="shared" si="485"/>
        <v/>
      </c>
      <c r="AD3013" s="283" t="str">
        <f t="shared" si="486"/>
        <v/>
      </c>
      <c r="AE3013" s="163"/>
      <c r="AF3013" s="162"/>
    </row>
    <row r="3014" spans="1:42">
      <c r="A3014" s="134">
        <v>3005</v>
      </c>
      <c r="B3014" s="286"/>
      <c r="C3014" s="146">
        <f t="shared" si="479"/>
        <v>0</v>
      </c>
      <c r="D3014" s="146">
        <f t="shared" si="480"/>
        <v>1</v>
      </c>
      <c r="E3014" s="146">
        <f t="shared" si="481"/>
        <v>1900</v>
      </c>
      <c r="F3014" s="287"/>
      <c r="G3014" s="287"/>
      <c r="H3014" s="287"/>
      <c r="I3014" s="288"/>
      <c r="J3014" s="287"/>
      <c r="K3014" s="288"/>
      <c r="L3014" s="134"/>
      <c r="M3014" s="133"/>
      <c r="N3014" s="288"/>
      <c r="O3014" s="134"/>
      <c r="P3014" s="166"/>
      <c r="Q3014" s="289"/>
      <c r="R3014" s="165"/>
      <c r="S3014" s="290"/>
      <c r="T3014" s="290"/>
      <c r="U3014" s="290"/>
      <c r="V3014" s="290"/>
      <c r="W3014" s="166"/>
      <c r="X3014" s="135"/>
      <c r="Y3014" s="418">
        <f t="shared" si="482"/>
        <v>0</v>
      </c>
      <c r="Z3014" s="291">
        <f t="shared" si="483"/>
        <v>0</v>
      </c>
      <c r="AA3014" s="163"/>
      <c r="AB3014" s="177" t="str">
        <f t="shared" si="484"/>
        <v/>
      </c>
      <c r="AC3014" s="283" t="str">
        <f t="shared" si="485"/>
        <v/>
      </c>
      <c r="AD3014" s="283" t="str">
        <f t="shared" si="486"/>
        <v/>
      </c>
      <c r="AE3014" s="163"/>
      <c r="AF3014" s="162"/>
    </row>
    <row r="3015" spans="1:42">
      <c r="A3015" s="134">
        <v>3006</v>
      </c>
      <c r="B3015" s="286"/>
      <c r="C3015" s="146">
        <f t="shared" si="479"/>
        <v>0</v>
      </c>
      <c r="D3015" s="146">
        <f t="shared" si="480"/>
        <v>1</v>
      </c>
      <c r="E3015" s="146">
        <f t="shared" si="481"/>
        <v>1900</v>
      </c>
      <c r="F3015" s="287"/>
      <c r="G3015" s="287"/>
      <c r="H3015" s="287"/>
      <c r="I3015" s="288"/>
      <c r="J3015" s="287"/>
      <c r="K3015" s="288"/>
      <c r="L3015" s="134"/>
      <c r="M3015" s="133"/>
      <c r="N3015" s="288"/>
      <c r="O3015" s="134"/>
      <c r="P3015" s="166"/>
      <c r="Q3015" s="289"/>
      <c r="R3015" s="165"/>
      <c r="S3015" s="290"/>
      <c r="T3015" s="290"/>
      <c r="U3015" s="290"/>
      <c r="V3015" s="290"/>
      <c r="W3015" s="166"/>
      <c r="X3015" s="135"/>
      <c r="Y3015" s="418">
        <f t="shared" si="482"/>
        <v>0</v>
      </c>
      <c r="Z3015" s="291">
        <f t="shared" si="483"/>
        <v>0</v>
      </c>
      <c r="AA3015" s="163"/>
      <c r="AB3015" s="177" t="str">
        <f t="shared" si="484"/>
        <v/>
      </c>
      <c r="AC3015" s="283" t="str">
        <f t="shared" si="485"/>
        <v/>
      </c>
      <c r="AD3015" s="283" t="str">
        <f t="shared" si="486"/>
        <v/>
      </c>
      <c r="AE3015" s="163"/>
      <c r="AF3015" s="162"/>
    </row>
    <row r="3016" spans="1:42">
      <c r="A3016" s="134">
        <v>3007</v>
      </c>
      <c r="B3016" s="286"/>
      <c r="C3016" s="146">
        <f t="shared" si="479"/>
        <v>0</v>
      </c>
      <c r="D3016" s="146">
        <f t="shared" si="480"/>
        <v>1</v>
      </c>
      <c r="E3016" s="146">
        <f t="shared" si="481"/>
        <v>1900</v>
      </c>
      <c r="F3016" s="287"/>
      <c r="G3016" s="287"/>
      <c r="H3016" s="287"/>
      <c r="I3016" s="288"/>
      <c r="J3016" s="287"/>
      <c r="K3016" s="288"/>
      <c r="L3016" s="134"/>
      <c r="M3016" s="133"/>
      <c r="N3016" s="288"/>
      <c r="O3016" s="134"/>
      <c r="P3016" s="166"/>
      <c r="Q3016" s="289"/>
      <c r="R3016" s="165"/>
      <c r="S3016" s="290"/>
      <c r="T3016" s="290"/>
      <c r="U3016" s="290"/>
      <c r="V3016" s="290"/>
      <c r="W3016" s="166"/>
      <c r="X3016" s="135"/>
      <c r="Y3016" s="418">
        <f t="shared" si="482"/>
        <v>0</v>
      </c>
      <c r="Z3016" s="291">
        <f t="shared" si="483"/>
        <v>0</v>
      </c>
      <c r="AA3016" s="163"/>
      <c r="AB3016" s="177" t="str">
        <f t="shared" si="484"/>
        <v/>
      </c>
      <c r="AC3016" s="283" t="str">
        <f t="shared" si="485"/>
        <v/>
      </c>
      <c r="AD3016" s="283" t="str">
        <f t="shared" si="486"/>
        <v/>
      </c>
      <c r="AE3016" s="163"/>
      <c r="AF3016" s="162"/>
    </row>
    <row r="3017" spans="1:42">
      <c r="A3017" s="134">
        <v>3008</v>
      </c>
      <c r="B3017" s="286"/>
      <c r="C3017" s="146">
        <f t="shared" si="479"/>
        <v>0</v>
      </c>
      <c r="D3017" s="146">
        <f t="shared" si="480"/>
        <v>1</v>
      </c>
      <c r="E3017" s="146">
        <f t="shared" si="481"/>
        <v>1900</v>
      </c>
      <c r="F3017" s="287"/>
      <c r="G3017" s="287"/>
      <c r="H3017" s="287"/>
      <c r="I3017" s="288"/>
      <c r="J3017" s="287"/>
      <c r="K3017" s="288"/>
      <c r="L3017" s="134"/>
      <c r="M3017" s="133"/>
      <c r="N3017" s="288"/>
      <c r="O3017" s="134"/>
      <c r="P3017" s="166"/>
      <c r="Q3017" s="289"/>
      <c r="R3017" s="165"/>
      <c r="S3017" s="290"/>
      <c r="T3017" s="290"/>
      <c r="U3017" s="290"/>
      <c r="V3017" s="290"/>
      <c r="W3017" s="166"/>
      <c r="X3017" s="135"/>
      <c r="Y3017" s="418">
        <f t="shared" si="482"/>
        <v>0</v>
      </c>
      <c r="Z3017" s="291">
        <f t="shared" si="483"/>
        <v>0</v>
      </c>
      <c r="AA3017" s="163"/>
      <c r="AB3017" s="177" t="str">
        <f t="shared" si="484"/>
        <v/>
      </c>
      <c r="AC3017" s="283" t="str">
        <f t="shared" si="485"/>
        <v/>
      </c>
      <c r="AD3017" s="283" t="str">
        <f t="shared" si="486"/>
        <v/>
      </c>
      <c r="AE3017" s="163"/>
      <c r="AF3017" s="162"/>
    </row>
    <row r="3018" spans="1:42">
      <c r="A3018" s="134">
        <v>3009</v>
      </c>
      <c r="B3018" s="286"/>
      <c r="C3018" s="146">
        <f t="shared" si="479"/>
        <v>0</v>
      </c>
      <c r="D3018" s="146">
        <f t="shared" si="480"/>
        <v>1</v>
      </c>
      <c r="E3018" s="146">
        <f t="shared" si="481"/>
        <v>1900</v>
      </c>
      <c r="F3018" s="287"/>
      <c r="G3018" s="287"/>
      <c r="H3018" s="287"/>
      <c r="I3018" s="288"/>
      <c r="J3018" s="287"/>
      <c r="K3018" s="288"/>
      <c r="L3018" s="134"/>
      <c r="M3018" s="133"/>
      <c r="N3018" s="288"/>
      <c r="O3018" s="134"/>
      <c r="P3018" s="166"/>
      <c r="Q3018" s="289"/>
      <c r="R3018" s="165"/>
      <c r="S3018" s="290"/>
      <c r="T3018" s="290"/>
      <c r="U3018" s="290"/>
      <c r="V3018" s="290"/>
      <c r="W3018" s="166"/>
      <c r="X3018" s="135"/>
      <c r="Y3018" s="418">
        <f t="shared" si="482"/>
        <v>0</v>
      </c>
      <c r="Z3018" s="291">
        <f t="shared" si="483"/>
        <v>0</v>
      </c>
      <c r="AA3018" s="163"/>
      <c r="AB3018" s="177" t="str">
        <f t="shared" si="484"/>
        <v/>
      </c>
      <c r="AC3018" s="283" t="str">
        <f t="shared" si="485"/>
        <v/>
      </c>
      <c r="AD3018" s="283" t="str">
        <f t="shared" si="486"/>
        <v/>
      </c>
      <c r="AE3018" s="163"/>
      <c r="AF3018" s="162"/>
    </row>
    <row r="3019" spans="1:42">
      <c r="A3019" s="134">
        <v>3010</v>
      </c>
      <c r="B3019" s="286"/>
      <c r="C3019" s="146">
        <f t="shared" ref="C3019:C3082" si="487">DAY(B3019)</f>
        <v>0</v>
      </c>
      <c r="D3019" s="146">
        <f t="shared" ref="D3019:D3082" si="488">MONTH(B3019)</f>
        <v>1</v>
      </c>
      <c r="E3019" s="146">
        <f t="shared" ref="E3019:E3082" si="489">YEAR(B3019)</f>
        <v>1900</v>
      </c>
      <c r="F3019" s="287"/>
      <c r="G3019" s="287"/>
      <c r="H3019" s="287"/>
      <c r="I3019" s="288"/>
      <c r="J3019" s="287"/>
      <c r="K3019" s="288"/>
      <c r="L3019" s="134"/>
      <c r="M3019" s="133"/>
      <c r="N3019" s="288"/>
      <c r="O3019" s="134"/>
      <c r="P3019" s="166"/>
      <c r="Q3019" s="289"/>
      <c r="R3019" s="165"/>
      <c r="S3019" s="290"/>
      <c r="T3019" s="290"/>
      <c r="U3019" s="290"/>
      <c r="V3019" s="290"/>
      <c r="W3019" s="166"/>
      <c r="X3019" s="135"/>
      <c r="Y3019" s="418">
        <f t="shared" ref="Y3019:Y3082" si="490">X3019*U3019</f>
        <v>0</v>
      </c>
      <c r="Z3019" s="291">
        <f t="shared" ref="Z3019:Z3082" si="491">Y3019*1.1</f>
        <v>0</v>
      </c>
      <c r="AA3019" s="163"/>
      <c r="AB3019" s="177" t="str">
        <f t="shared" ref="AB3019:AB3082" si="492">IF(S3019="","",IF(S3019-U3019=0,"Full","No"))</f>
        <v/>
      </c>
      <c r="AC3019" s="283" t="str">
        <f t="shared" ref="AC3019:AC3082" si="493">IF(AND(S3019&gt;U3019,V3019=0),"Lost",IF(AND(S3019&gt;U3019,V3019&lt;(S3019-U3019)),"Lost",""))</f>
        <v/>
      </c>
      <c r="AD3019" s="283" t="str">
        <f t="shared" ref="AD3019:AD3082" si="494">IF(AND(S3019&gt;U3019,V3019=0),S3019-U3019,IF(AND(S3019&gt;U3019,V3019&lt;(S3019-U3019)),S3019-(U3019+V3019),""))</f>
        <v/>
      </c>
      <c r="AE3019" s="163"/>
      <c r="AF3019" s="162"/>
    </row>
    <row r="3020" spans="1:42">
      <c r="A3020" s="134">
        <v>3011</v>
      </c>
      <c r="B3020" s="286"/>
      <c r="C3020" s="146">
        <f t="shared" si="487"/>
        <v>0</v>
      </c>
      <c r="D3020" s="146">
        <f t="shared" si="488"/>
        <v>1</v>
      </c>
      <c r="E3020" s="146">
        <f t="shared" si="489"/>
        <v>1900</v>
      </c>
      <c r="F3020" s="287"/>
      <c r="G3020" s="287"/>
      <c r="H3020" s="287"/>
      <c r="I3020" s="288"/>
      <c r="J3020" s="287"/>
      <c r="K3020" s="288"/>
      <c r="L3020" s="134"/>
      <c r="M3020" s="133"/>
      <c r="N3020" s="288"/>
      <c r="O3020" s="134"/>
      <c r="P3020" s="166"/>
      <c r="Q3020" s="289"/>
      <c r="R3020" s="165"/>
      <c r="S3020" s="290"/>
      <c r="T3020" s="290"/>
      <c r="U3020" s="290"/>
      <c r="V3020" s="290"/>
      <c r="W3020" s="166"/>
      <c r="X3020" s="135"/>
      <c r="Y3020" s="418">
        <f t="shared" si="490"/>
        <v>0</v>
      </c>
      <c r="Z3020" s="291">
        <f t="shared" si="491"/>
        <v>0</v>
      </c>
      <c r="AA3020" s="163"/>
      <c r="AB3020" s="177" t="str">
        <f t="shared" si="492"/>
        <v/>
      </c>
      <c r="AC3020" s="283" t="str">
        <f t="shared" si="493"/>
        <v/>
      </c>
      <c r="AD3020" s="283" t="str">
        <f t="shared" si="494"/>
        <v/>
      </c>
      <c r="AE3020" s="163"/>
      <c r="AF3020" s="162"/>
    </row>
    <row r="3021" spans="1:42">
      <c r="A3021" s="134">
        <v>3012</v>
      </c>
      <c r="B3021" s="286"/>
      <c r="C3021" s="146">
        <f t="shared" si="487"/>
        <v>0</v>
      </c>
      <c r="D3021" s="146">
        <f t="shared" si="488"/>
        <v>1</v>
      </c>
      <c r="E3021" s="146">
        <f t="shared" si="489"/>
        <v>1900</v>
      </c>
      <c r="F3021" s="287"/>
      <c r="G3021" s="287"/>
      <c r="H3021" s="287"/>
      <c r="I3021" s="288"/>
      <c r="J3021" s="287"/>
      <c r="K3021" s="288"/>
      <c r="L3021" s="134"/>
      <c r="M3021" s="133"/>
      <c r="N3021" s="288"/>
      <c r="O3021" s="134"/>
      <c r="P3021" s="166"/>
      <c r="Q3021" s="289"/>
      <c r="R3021" s="165"/>
      <c r="S3021" s="290"/>
      <c r="T3021" s="290"/>
      <c r="U3021" s="290"/>
      <c r="V3021" s="290"/>
      <c r="W3021" s="166"/>
      <c r="X3021" s="135"/>
      <c r="Y3021" s="418">
        <f t="shared" si="490"/>
        <v>0</v>
      </c>
      <c r="Z3021" s="291">
        <f t="shared" si="491"/>
        <v>0</v>
      </c>
      <c r="AA3021" s="163"/>
      <c r="AB3021" s="177" t="str">
        <f t="shared" si="492"/>
        <v/>
      </c>
      <c r="AC3021" s="283" t="str">
        <f t="shared" si="493"/>
        <v/>
      </c>
      <c r="AD3021" s="283" t="str">
        <f t="shared" si="494"/>
        <v/>
      </c>
      <c r="AE3021" s="163"/>
      <c r="AF3021" s="162"/>
    </row>
    <row r="3022" spans="1:42">
      <c r="A3022" s="134">
        <v>3013</v>
      </c>
      <c r="B3022" s="286"/>
      <c r="C3022" s="146">
        <f t="shared" si="487"/>
        <v>0</v>
      </c>
      <c r="D3022" s="146">
        <f t="shared" si="488"/>
        <v>1</v>
      </c>
      <c r="E3022" s="146">
        <f t="shared" si="489"/>
        <v>1900</v>
      </c>
      <c r="F3022" s="287"/>
      <c r="G3022" s="287"/>
      <c r="H3022" s="287"/>
      <c r="I3022" s="288"/>
      <c r="J3022" s="287"/>
      <c r="K3022" s="288"/>
      <c r="L3022" s="134"/>
      <c r="M3022" s="133"/>
      <c r="N3022" s="288"/>
      <c r="O3022" s="134"/>
      <c r="P3022" s="166"/>
      <c r="Q3022" s="289"/>
      <c r="R3022" s="165"/>
      <c r="S3022" s="290"/>
      <c r="T3022" s="290"/>
      <c r="U3022" s="290"/>
      <c r="V3022" s="290"/>
      <c r="W3022" s="166"/>
      <c r="X3022" s="135"/>
      <c r="Y3022" s="418">
        <f t="shared" si="490"/>
        <v>0</v>
      </c>
      <c r="Z3022" s="291">
        <f t="shared" si="491"/>
        <v>0</v>
      </c>
      <c r="AA3022" s="163"/>
      <c r="AB3022" s="177" t="str">
        <f t="shared" si="492"/>
        <v/>
      </c>
      <c r="AC3022" s="283" t="str">
        <f t="shared" si="493"/>
        <v/>
      </c>
      <c r="AD3022" s="283" t="str">
        <f t="shared" si="494"/>
        <v/>
      </c>
      <c r="AE3022" s="163"/>
      <c r="AF3022" s="162"/>
    </row>
    <row r="3023" spans="1:42">
      <c r="A3023" s="134">
        <v>3014</v>
      </c>
      <c r="B3023" s="286"/>
      <c r="C3023" s="146">
        <f t="shared" si="487"/>
        <v>0</v>
      </c>
      <c r="D3023" s="146">
        <f t="shared" si="488"/>
        <v>1</v>
      </c>
      <c r="E3023" s="146">
        <f t="shared" si="489"/>
        <v>1900</v>
      </c>
      <c r="F3023" s="287"/>
      <c r="G3023" s="287"/>
      <c r="H3023" s="287"/>
      <c r="I3023" s="288"/>
      <c r="J3023" s="287"/>
      <c r="K3023" s="288"/>
      <c r="L3023" s="134"/>
      <c r="M3023" s="133"/>
      <c r="N3023" s="288"/>
      <c r="O3023" s="134"/>
      <c r="P3023" s="166"/>
      <c r="Q3023" s="289"/>
      <c r="R3023" s="165"/>
      <c r="S3023" s="290"/>
      <c r="T3023" s="290"/>
      <c r="U3023" s="290"/>
      <c r="V3023" s="290"/>
      <c r="W3023" s="166"/>
      <c r="X3023" s="135"/>
      <c r="Y3023" s="418">
        <f t="shared" si="490"/>
        <v>0</v>
      </c>
      <c r="Z3023" s="291">
        <f t="shared" si="491"/>
        <v>0</v>
      </c>
      <c r="AA3023" s="163"/>
      <c r="AB3023" s="177" t="str">
        <f t="shared" si="492"/>
        <v/>
      </c>
      <c r="AC3023" s="283" t="str">
        <f t="shared" si="493"/>
        <v/>
      </c>
      <c r="AD3023" s="283" t="str">
        <f t="shared" si="494"/>
        <v/>
      </c>
      <c r="AE3023" s="163"/>
      <c r="AF3023" s="162"/>
    </row>
    <row r="3024" spans="1:42">
      <c r="A3024" s="134">
        <v>3015</v>
      </c>
      <c r="B3024" s="286"/>
      <c r="C3024" s="146">
        <f t="shared" si="487"/>
        <v>0</v>
      </c>
      <c r="D3024" s="146">
        <f t="shared" si="488"/>
        <v>1</v>
      </c>
      <c r="E3024" s="146">
        <f t="shared" si="489"/>
        <v>1900</v>
      </c>
      <c r="F3024" s="287"/>
      <c r="G3024" s="287"/>
      <c r="H3024" s="287"/>
      <c r="I3024" s="288"/>
      <c r="J3024" s="287"/>
      <c r="K3024" s="288"/>
      <c r="L3024" s="134"/>
      <c r="M3024" s="133"/>
      <c r="N3024" s="288"/>
      <c r="O3024" s="134"/>
      <c r="P3024" s="166"/>
      <c r="Q3024" s="289"/>
      <c r="R3024" s="165"/>
      <c r="S3024" s="290"/>
      <c r="T3024" s="290"/>
      <c r="U3024" s="290"/>
      <c r="V3024" s="290"/>
      <c r="W3024" s="166"/>
      <c r="X3024" s="135"/>
      <c r="Y3024" s="418">
        <f t="shared" si="490"/>
        <v>0</v>
      </c>
      <c r="Z3024" s="291">
        <f t="shared" si="491"/>
        <v>0</v>
      </c>
      <c r="AA3024" s="163"/>
      <c r="AB3024" s="177" t="str">
        <f t="shared" si="492"/>
        <v/>
      </c>
      <c r="AC3024" s="283" t="str">
        <f t="shared" si="493"/>
        <v/>
      </c>
      <c r="AD3024" s="283" t="str">
        <f t="shared" si="494"/>
        <v/>
      </c>
      <c r="AE3024" s="163"/>
      <c r="AF3024" s="162"/>
    </row>
    <row r="3025" spans="1:32">
      <c r="A3025" s="134">
        <v>3016</v>
      </c>
      <c r="B3025" s="286"/>
      <c r="C3025" s="146">
        <f t="shared" si="487"/>
        <v>0</v>
      </c>
      <c r="D3025" s="146">
        <f t="shared" si="488"/>
        <v>1</v>
      </c>
      <c r="E3025" s="146">
        <f t="shared" si="489"/>
        <v>1900</v>
      </c>
      <c r="F3025" s="287"/>
      <c r="G3025" s="287"/>
      <c r="H3025" s="287"/>
      <c r="I3025" s="288"/>
      <c r="J3025" s="287"/>
      <c r="K3025" s="288"/>
      <c r="L3025" s="134"/>
      <c r="M3025" s="133"/>
      <c r="N3025" s="288"/>
      <c r="O3025" s="134"/>
      <c r="P3025" s="166"/>
      <c r="Q3025" s="289"/>
      <c r="R3025" s="165"/>
      <c r="S3025" s="290"/>
      <c r="T3025" s="290"/>
      <c r="U3025" s="290"/>
      <c r="V3025" s="290"/>
      <c r="W3025" s="166"/>
      <c r="X3025" s="135"/>
      <c r="Y3025" s="418">
        <f t="shared" si="490"/>
        <v>0</v>
      </c>
      <c r="Z3025" s="291">
        <f t="shared" si="491"/>
        <v>0</v>
      </c>
      <c r="AA3025" s="163"/>
      <c r="AB3025" s="177" t="str">
        <f t="shared" si="492"/>
        <v/>
      </c>
      <c r="AC3025" s="283" t="str">
        <f t="shared" si="493"/>
        <v/>
      </c>
      <c r="AD3025" s="283" t="str">
        <f t="shared" si="494"/>
        <v/>
      </c>
      <c r="AE3025" s="163"/>
      <c r="AF3025" s="162"/>
    </row>
    <row r="3026" spans="1:32">
      <c r="A3026" s="134">
        <v>3017</v>
      </c>
      <c r="B3026" s="286"/>
      <c r="C3026" s="146">
        <f t="shared" si="487"/>
        <v>0</v>
      </c>
      <c r="D3026" s="146">
        <f t="shared" si="488"/>
        <v>1</v>
      </c>
      <c r="E3026" s="146">
        <f t="shared" si="489"/>
        <v>1900</v>
      </c>
      <c r="F3026" s="287"/>
      <c r="G3026" s="287"/>
      <c r="H3026" s="287"/>
      <c r="I3026" s="288"/>
      <c r="J3026" s="287"/>
      <c r="K3026" s="288"/>
      <c r="L3026" s="134"/>
      <c r="M3026" s="133"/>
      <c r="N3026" s="288"/>
      <c r="O3026" s="134"/>
      <c r="P3026" s="166"/>
      <c r="Q3026" s="289"/>
      <c r="R3026" s="165"/>
      <c r="S3026" s="290"/>
      <c r="T3026" s="290"/>
      <c r="U3026" s="290"/>
      <c r="V3026" s="290"/>
      <c r="W3026" s="166"/>
      <c r="X3026" s="135"/>
      <c r="Y3026" s="418">
        <f t="shared" si="490"/>
        <v>0</v>
      </c>
      <c r="Z3026" s="291">
        <f t="shared" si="491"/>
        <v>0</v>
      </c>
      <c r="AA3026" s="163"/>
      <c r="AB3026" s="177" t="str">
        <f t="shared" si="492"/>
        <v/>
      </c>
      <c r="AC3026" s="283" t="str">
        <f t="shared" si="493"/>
        <v/>
      </c>
      <c r="AD3026" s="283" t="str">
        <f t="shared" si="494"/>
        <v/>
      </c>
      <c r="AE3026" s="163"/>
      <c r="AF3026" s="162"/>
    </row>
    <row r="3027" spans="1:32">
      <c r="A3027" s="134">
        <v>3018</v>
      </c>
      <c r="B3027" s="286"/>
      <c r="C3027" s="146">
        <f t="shared" si="487"/>
        <v>0</v>
      </c>
      <c r="D3027" s="146">
        <f t="shared" si="488"/>
        <v>1</v>
      </c>
      <c r="E3027" s="146">
        <f t="shared" si="489"/>
        <v>1900</v>
      </c>
      <c r="F3027" s="287"/>
      <c r="G3027" s="287"/>
      <c r="H3027" s="287"/>
      <c r="I3027" s="288"/>
      <c r="J3027" s="287"/>
      <c r="K3027" s="288"/>
      <c r="L3027" s="134"/>
      <c r="M3027" s="133"/>
      <c r="N3027" s="288"/>
      <c r="O3027" s="134"/>
      <c r="P3027" s="166"/>
      <c r="Q3027" s="289"/>
      <c r="R3027" s="165"/>
      <c r="S3027" s="290"/>
      <c r="T3027" s="290"/>
      <c r="U3027" s="290"/>
      <c r="V3027" s="290"/>
      <c r="W3027" s="166"/>
      <c r="X3027" s="135"/>
      <c r="Y3027" s="418">
        <f t="shared" si="490"/>
        <v>0</v>
      </c>
      <c r="Z3027" s="291">
        <f t="shared" si="491"/>
        <v>0</v>
      </c>
      <c r="AA3027" s="163"/>
      <c r="AB3027" s="177" t="str">
        <f t="shared" si="492"/>
        <v/>
      </c>
      <c r="AC3027" s="283" t="str">
        <f t="shared" si="493"/>
        <v/>
      </c>
      <c r="AD3027" s="283" t="str">
        <f t="shared" si="494"/>
        <v/>
      </c>
      <c r="AE3027" s="163"/>
      <c r="AF3027" s="162"/>
    </row>
    <row r="3028" spans="1:32">
      <c r="A3028" s="134">
        <v>3019</v>
      </c>
      <c r="B3028" s="286"/>
      <c r="C3028" s="146">
        <f t="shared" si="487"/>
        <v>0</v>
      </c>
      <c r="D3028" s="146">
        <f t="shared" si="488"/>
        <v>1</v>
      </c>
      <c r="E3028" s="146">
        <f t="shared" si="489"/>
        <v>1900</v>
      </c>
      <c r="F3028" s="287"/>
      <c r="G3028" s="287"/>
      <c r="H3028" s="287"/>
      <c r="I3028" s="288"/>
      <c r="J3028" s="287"/>
      <c r="K3028" s="288"/>
      <c r="L3028" s="134"/>
      <c r="M3028" s="133"/>
      <c r="N3028" s="288"/>
      <c r="O3028" s="134"/>
      <c r="P3028" s="166"/>
      <c r="Q3028" s="289"/>
      <c r="R3028" s="165"/>
      <c r="S3028" s="290"/>
      <c r="T3028" s="290"/>
      <c r="U3028" s="290"/>
      <c r="V3028" s="290"/>
      <c r="W3028" s="166"/>
      <c r="X3028" s="135"/>
      <c r="Y3028" s="418">
        <f t="shared" si="490"/>
        <v>0</v>
      </c>
      <c r="Z3028" s="291">
        <f t="shared" si="491"/>
        <v>0</v>
      </c>
      <c r="AA3028" s="163"/>
      <c r="AB3028" s="177" t="str">
        <f t="shared" si="492"/>
        <v/>
      </c>
      <c r="AC3028" s="283" t="str">
        <f t="shared" si="493"/>
        <v/>
      </c>
      <c r="AD3028" s="283" t="str">
        <f t="shared" si="494"/>
        <v/>
      </c>
      <c r="AE3028" s="163"/>
      <c r="AF3028" s="162"/>
    </row>
    <row r="3029" spans="1:32">
      <c r="A3029" s="134">
        <v>3020</v>
      </c>
      <c r="B3029" s="286"/>
      <c r="C3029" s="146">
        <f t="shared" si="487"/>
        <v>0</v>
      </c>
      <c r="D3029" s="146">
        <f t="shared" si="488"/>
        <v>1</v>
      </c>
      <c r="E3029" s="146">
        <f t="shared" si="489"/>
        <v>1900</v>
      </c>
      <c r="F3029" s="287"/>
      <c r="G3029" s="287"/>
      <c r="H3029" s="287"/>
      <c r="I3029" s="288"/>
      <c r="J3029" s="287"/>
      <c r="K3029" s="288"/>
      <c r="L3029" s="134"/>
      <c r="M3029" s="133"/>
      <c r="N3029" s="288"/>
      <c r="O3029" s="134"/>
      <c r="P3029" s="166"/>
      <c r="Q3029" s="289"/>
      <c r="R3029" s="165"/>
      <c r="S3029" s="290"/>
      <c r="T3029" s="290"/>
      <c r="U3029" s="290"/>
      <c r="V3029" s="290"/>
      <c r="W3029" s="166"/>
      <c r="X3029" s="135"/>
      <c r="Y3029" s="418">
        <f t="shared" si="490"/>
        <v>0</v>
      </c>
      <c r="Z3029" s="291">
        <f t="shared" si="491"/>
        <v>0</v>
      </c>
      <c r="AA3029" s="163"/>
      <c r="AB3029" s="177" t="str">
        <f t="shared" si="492"/>
        <v/>
      </c>
      <c r="AC3029" s="283" t="str">
        <f t="shared" si="493"/>
        <v/>
      </c>
      <c r="AD3029" s="283" t="str">
        <f t="shared" si="494"/>
        <v/>
      </c>
      <c r="AE3029" s="163"/>
      <c r="AF3029" s="162"/>
    </row>
    <row r="3030" spans="1:32">
      <c r="A3030" s="134">
        <v>3021</v>
      </c>
      <c r="B3030" s="286"/>
      <c r="C3030" s="146">
        <f t="shared" si="487"/>
        <v>0</v>
      </c>
      <c r="D3030" s="146">
        <f t="shared" si="488"/>
        <v>1</v>
      </c>
      <c r="E3030" s="146">
        <f t="shared" si="489"/>
        <v>1900</v>
      </c>
      <c r="F3030" s="287"/>
      <c r="G3030" s="287"/>
      <c r="H3030" s="287"/>
      <c r="I3030" s="288"/>
      <c r="J3030" s="287"/>
      <c r="K3030" s="288"/>
      <c r="L3030" s="134"/>
      <c r="M3030" s="133"/>
      <c r="N3030" s="288"/>
      <c r="O3030" s="134"/>
      <c r="P3030" s="166"/>
      <c r="Q3030" s="289"/>
      <c r="R3030" s="165"/>
      <c r="S3030" s="290"/>
      <c r="T3030" s="290"/>
      <c r="U3030" s="290"/>
      <c r="V3030" s="290"/>
      <c r="W3030" s="166"/>
      <c r="X3030" s="135"/>
      <c r="Y3030" s="418">
        <f t="shared" si="490"/>
        <v>0</v>
      </c>
      <c r="Z3030" s="291">
        <f t="shared" si="491"/>
        <v>0</v>
      </c>
      <c r="AA3030" s="163"/>
      <c r="AB3030" s="177" t="str">
        <f t="shared" si="492"/>
        <v/>
      </c>
      <c r="AC3030" s="283" t="str">
        <f t="shared" si="493"/>
        <v/>
      </c>
      <c r="AD3030" s="283" t="str">
        <f t="shared" si="494"/>
        <v/>
      </c>
      <c r="AE3030" s="163"/>
      <c r="AF3030" s="162"/>
    </row>
    <row r="3031" spans="1:32">
      <c r="A3031" s="134">
        <v>3022</v>
      </c>
      <c r="B3031" s="286"/>
      <c r="C3031" s="146">
        <f t="shared" si="487"/>
        <v>0</v>
      </c>
      <c r="D3031" s="146">
        <f t="shared" si="488"/>
        <v>1</v>
      </c>
      <c r="E3031" s="146">
        <f t="shared" si="489"/>
        <v>1900</v>
      </c>
      <c r="F3031" s="287"/>
      <c r="G3031" s="287"/>
      <c r="H3031" s="287"/>
      <c r="I3031" s="288"/>
      <c r="J3031" s="287"/>
      <c r="K3031" s="288"/>
      <c r="L3031" s="134"/>
      <c r="M3031" s="133"/>
      <c r="N3031" s="288"/>
      <c r="O3031" s="134"/>
      <c r="P3031" s="166"/>
      <c r="Q3031" s="289"/>
      <c r="R3031" s="165"/>
      <c r="S3031" s="290"/>
      <c r="T3031" s="290"/>
      <c r="U3031" s="290"/>
      <c r="V3031" s="290"/>
      <c r="W3031" s="166"/>
      <c r="X3031" s="135"/>
      <c r="Y3031" s="418">
        <f t="shared" si="490"/>
        <v>0</v>
      </c>
      <c r="Z3031" s="291">
        <f t="shared" si="491"/>
        <v>0</v>
      </c>
      <c r="AA3031" s="163"/>
      <c r="AB3031" s="177" t="str">
        <f t="shared" si="492"/>
        <v/>
      </c>
      <c r="AC3031" s="283" t="str">
        <f t="shared" si="493"/>
        <v/>
      </c>
      <c r="AD3031" s="283" t="str">
        <f t="shared" si="494"/>
        <v/>
      </c>
      <c r="AE3031" s="163"/>
      <c r="AF3031" s="162"/>
    </row>
    <row r="3032" spans="1:32">
      <c r="A3032" s="134">
        <v>3023</v>
      </c>
      <c r="B3032" s="286"/>
      <c r="C3032" s="146">
        <f t="shared" si="487"/>
        <v>0</v>
      </c>
      <c r="D3032" s="146">
        <f t="shared" si="488"/>
        <v>1</v>
      </c>
      <c r="E3032" s="146">
        <f t="shared" si="489"/>
        <v>1900</v>
      </c>
      <c r="F3032" s="287"/>
      <c r="G3032" s="287"/>
      <c r="H3032" s="287"/>
      <c r="I3032" s="288"/>
      <c r="J3032" s="287"/>
      <c r="K3032" s="288"/>
      <c r="L3032" s="134"/>
      <c r="M3032" s="133"/>
      <c r="N3032" s="288"/>
      <c r="O3032" s="134"/>
      <c r="P3032" s="166"/>
      <c r="Q3032" s="289"/>
      <c r="R3032" s="165"/>
      <c r="S3032" s="290"/>
      <c r="T3032" s="290"/>
      <c r="U3032" s="290"/>
      <c r="V3032" s="290"/>
      <c r="W3032" s="166"/>
      <c r="X3032" s="135"/>
      <c r="Y3032" s="418">
        <f t="shared" si="490"/>
        <v>0</v>
      </c>
      <c r="Z3032" s="291">
        <f t="shared" si="491"/>
        <v>0</v>
      </c>
      <c r="AA3032" s="163"/>
      <c r="AB3032" s="177" t="str">
        <f t="shared" si="492"/>
        <v/>
      </c>
      <c r="AC3032" s="283" t="str">
        <f t="shared" si="493"/>
        <v/>
      </c>
      <c r="AD3032" s="283" t="str">
        <f t="shared" si="494"/>
        <v/>
      </c>
      <c r="AE3032" s="163"/>
      <c r="AF3032" s="162"/>
    </row>
    <row r="3033" spans="1:32">
      <c r="A3033" s="134">
        <v>3024</v>
      </c>
      <c r="B3033" s="286"/>
      <c r="C3033" s="146">
        <f t="shared" si="487"/>
        <v>0</v>
      </c>
      <c r="D3033" s="146">
        <f t="shared" si="488"/>
        <v>1</v>
      </c>
      <c r="E3033" s="146">
        <f t="shared" si="489"/>
        <v>1900</v>
      </c>
      <c r="F3033" s="287"/>
      <c r="G3033" s="287"/>
      <c r="H3033" s="287"/>
      <c r="I3033" s="288"/>
      <c r="J3033" s="287"/>
      <c r="K3033" s="288"/>
      <c r="L3033" s="134"/>
      <c r="M3033" s="133"/>
      <c r="N3033" s="288"/>
      <c r="O3033" s="134"/>
      <c r="P3033" s="166"/>
      <c r="Q3033" s="289"/>
      <c r="R3033" s="165"/>
      <c r="S3033" s="290"/>
      <c r="T3033" s="290"/>
      <c r="U3033" s="290"/>
      <c r="V3033" s="290"/>
      <c r="W3033" s="166"/>
      <c r="X3033" s="135"/>
      <c r="Y3033" s="418">
        <f t="shared" si="490"/>
        <v>0</v>
      </c>
      <c r="Z3033" s="291">
        <f t="shared" si="491"/>
        <v>0</v>
      </c>
      <c r="AA3033" s="163"/>
      <c r="AB3033" s="177" t="str">
        <f t="shared" si="492"/>
        <v/>
      </c>
      <c r="AC3033" s="283" t="str">
        <f t="shared" si="493"/>
        <v/>
      </c>
      <c r="AD3033" s="283" t="str">
        <f t="shared" si="494"/>
        <v/>
      </c>
      <c r="AE3033" s="163"/>
      <c r="AF3033" s="162"/>
    </row>
    <row r="3034" spans="1:32">
      <c r="A3034" s="134">
        <v>3025</v>
      </c>
      <c r="B3034" s="286"/>
      <c r="C3034" s="146">
        <f t="shared" si="487"/>
        <v>0</v>
      </c>
      <c r="D3034" s="146">
        <f t="shared" si="488"/>
        <v>1</v>
      </c>
      <c r="E3034" s="146">
        <f t="shared" si="489"/>
        <v>1900</v>
      </c>
      <c r="F3034" s="287"/>
      <c r="G3034" s="287"/>
      <c r="H3034" s="287"/>
      <c r="I3034" s="288"/>
      <c r="J3034" s="287"/>
      <c r="K3034" s="288"/>
      <c r="L3034" s="134"/>
      <c r="M3034" s="133"/>
      <c r="N3034" s="288"/>
      <c r="O3034" s="134"/>
      <c r="P3034" s="166"/>
      <c r="Q3034" s="289"/>
      <c r="R3034" s="165"/>
      <c r="S3034" s="290"/>
      <c r="T3034" s="290"/>
      <c r="U3034" s="290"/>
      <c r="V3034" s="290"/>
      <c r="W3034" s="166"/>
      <c r="X3034" s="135"/>
      <c r="Y3034" s="418">
        <f t="shared" si="490"/>
        <v>0</v>
      </c>
      <c r="Z3034" s="291">
        <f t="shared" si="491"/>
        <v>0</v>
      </c>
      <c r="AA3034" s="163"/>
      <c r="AB3034" s="177" t="str">
        <f t="shared" si="492"/>
        <v/>
      </c>
      <c r="AC3034" s="283" t="str">
        <f t="shared" si="493"/>
        <v/>
      </c>
      <c r="AD3034" s="283" t="str">
        <f t="shared" si="494"/>
        <v/>
      </c>
      <c r="AE3034" s="163"/>
      <c r="AF3034" s="162"/>
    </row>
    <row r="3035" spans="1:32">
      <c r="A3035" s="134">
        <v>3026</v>
      </c>
      <c r="B3035" s="286"/>
      <c r="C3035" s="146">
        <f t="shared" si="487"/>
        <v>0</v>
      </c>
      <c r="D3035" s="146">
        <f t="shared" si="488"/>
        <v>1</v>
      </c>
      <c r="E3035" s="146">
        <f t="shared" si="489"/>
        <v>1900</v>
      </c>
      <c r="F3035" s="287"/>
      <c r="G3035" s="287"/>
      <c r="H3035" s="287"/>
      <c r="I3035" s="288"/>
      <c r="J3035" s="287"/>
      <c r="K3035" s="288"/>
      <c r="L3035" s="134"/>
      <c r="M3035" s="133"/>
      <c r="N3035" s="288"/>
      <c r="O3035" s="134"/>
      <c r="P3035" s="166"/>
      <c r="Q3035" s="289"/>
      <c r="R3035" s="165"/>
      <c r="S3035" s="290"/>
      <c r="T3035" s="290"/>
      <c r="U3035" s="290"/>
      <c r="V3035" s="290"/>
      <c r="W3035" s="166"/>
      <c r="X3035" s="135"/>
      <c r="Y3035" s="418">
        <f t="shared" si="490"/>
        <v>0</v>
      </c>
      <c r="Z3035" s="291">
        <f t="shared" si="491"/>
        <v>0</v>
      </c>
      <c r="AA3035" s="163"/>
      <c r="AB3035" s="177" t="str">
        <f t="shared" si="492"/>
        <v/>
      </c>
      <c r="AC3035" s="283" t="str">
        <f t="shared" si="493"/>
        <v/>
      </c>
      <c r="AD3035" s="283" t="str">
        <f t="shared" si="494"/>
        <v/>
      </c>
      <c r="AE3035" s="163"/>
      <c r="AF3035" s="162"/>
    </row>
    <row r="3036" spans="1:32">
      <c r="A3036" s="134">
        <v>3027</v>
      </c>
      <c r="B3036" s="286"/>
      <c r="C3036" s="146">
        <f t="shared" si="487"/>
        <v>0</v>
      </c>
      <c r="D3036" s="146">
        <f t="shared" si="488"/>
        <v>1</v>
      </c>
      <c r="E3036" s="146">
        <f t="shared" si="489"/>
        <v>1900</v>
      </c>
      <c r="F3036" s="287"/>
      <c r="G3036" s="287"/>
      <c r="H3036" s="287"/>
      <c r="I3036" s="288"/>
      <c r="J3036" s="287"/>
      <c r="K3036" s="288"/>
      <c r="L3036" s="134"/>
      <c r="M3036" s="133"/>
      <c r="N3036" s="288"/>
      <c r="O3036" s="134"/>
      <c r="P3036" s="166"/>
      <c r="Q3036" s="289"/>
      <c r="R3036" s="165"/>
      <c r="S3036" s="290"/>
      <c r="T3036" s="290"/>
      <c r="U3036" s="290"/>
      <c r="V3036" s="290"/>
      <c r="W3036" s="166"/>
      <c r="X3036" s="135"/>
      <c r="Y3036" s="418">
        <f t="shared" si="490"/>
        <v>0</v>
      </c>
      <c r="Z3036" s="291">
        <f t="shared" si="491"/>
        <v>0</v>
      </c>
      <c r="AA3036" s="163"/>
      <c r="AB3036" s="177" t="str">
        <f t="shared" si="492"/>
        <v/>
      </c>
      <c r="AC3036" s="283" t="str">
        <f t="shared" si="493"/>
        <v/>
      </c>
      <c r="AD3036" s="283" t="str">
        <f t="shared" si="494"/>
        <v/>
      </c>
      <c r="AE3036" s="163"/>
      <c r="AF3036" s="162"/>
    </row>
    <row r="3037" spans="1:32">
      <c r="A3037" s="134">
        <v>3028</v>
      </c>
      <c r="B3037" s="286"/>
      <c r="C3037" s="146">
        <f t="shared" si="487"/>
        <v>0</v>
      </c>
      <c r="D3037" s="146">
        <f t="shared" si="488"/>
        <v>1</v>
      </c>
      <c r="E3037" s="146">
        <f t="shared" si="489"/>
        <v>1900</v>
      </c>
      <c r="F3037" s="287"/>
      <c r="G3037" s="287"/>
      <c r="H3037" s="287"/>
      <c r="I3037" s="288"/>
      <c r="J3037" s="287"/>
      <c r="K3037" s="288"/>
      <c r="L3037" s="134"/>
      <c r="M3037" s="133"/>
      <c r="N3037" s="288"/>
      <c r="O3037" s="134"/>
      <c r="P3037" s="166"/>
      <c r="Q3037" s="289"/>
      <c r="R3037" s="165"/>
      <c r="S3037" s="290"/>
      <c r="T3037" s="290"/>
      <c r="U3037" s="290"/>
      <c r="V3037" s="290"/>
      <c r="W3037" s="166"/>
      <c r="X3037" s="135"/>
      <c r="Y3037" s="418">
        <f t="shared" si="490"/>
        <v>0</v>
      </c>
      <c r="Z3037" s="291">
        <f t="shared" si="491"/>
        <v>0</v>
      </c>
      <c r="AA3037" s="163"/>
      <c r="AB3037" s="177" t="str">
        <f t="shared" si="492"/>
        <v/>
      </c>
      <c r="AC3037" s="283" t="str">
        <f t="shared" si="493"/>
        <v/>
      </c>
      <c r="AD3037" s="283" t="str">
        <f t="shared" si="494"/>
        <v/>
      </c>
      <c r="AE3037" s="163"/>
      <c r="AF3037" s="162"/>
    </row>
    <row r="3038" spans="1:32">
      <c r="A3038" s="134">
        <v>3029</v>
      </c>
      <c r="B3038" s="286"/>
      <c r="C3038" s="146">
        <f t="shared" si="487"/>
        <v>0</v>
      </c>
      <c r="D3038" s="146">
        <f t="shared" si="488"/>
        <v>1</v>
      </c>
      <c r="E3038" s="146">
        <f t="shared" si="489"/>
        <v>1900</v>
      </c>
      <c r="F3038" s="287"/>
      <c r="G3038" s="287"/>
      <c r="H3038" s="287"/>
      <c r="I3038" s="288"/>
      <c r="J3038" s="287"/>
      <c r="K3038" s="288"/>
      <c r="L3038" s="134"/>
      <c r="M3038" s="133"/>
      <c r="N3038" s="288"/>
      <c r="O3038" s="134"/>
      <c r="P3038" s="166"/>
      <c r="Q3038" s="289"/>
      <c r="R3038" s="165"/>
      <c r="S3038" s="290"/>
      <c r="T3038" s="290"/>
      <c r="U3038" s="290"/>
      <c r="V3038" s="290"/>
      <c r="W3038" s="166"/>
      <c r="X3038" s="135"/>
      <c r="Y3038" s="418">
        <f t="shared" si="490"/>
        <v>0</v>
      </c>
      <c r="Z3038" s="291">
        <f t="shared" si="491"/>
        <v>0</v>
      </c>
      <c r="AA3038" s="163"/>
      <c r="AB3038" s="177" t="str">
        <f t="shared" si="492"/>
        <v/>
      </c>
      <c r="AC3038" s="283" t="str">
        <f t="shared" si="493"/>
        <v/>
      </c>
      <c r="AD3038" s="283" t="str">
        <f t="shared" si="494"/>
        <v/>
      </c>
      <c r="AE3038" s="163"/>
      <c r="AF3038" s="162"/>
    </row>
    <row r="3039" spans="1:32">
      <c r="A3039" s="134">
        <v>3030</v>
      </c>
      <c r="B3039" s="286"/>
      <c r="C3039" s="146">
        <f t="shared" si="487"/>
        <v>0</v>
      </c>
      <c r="D3039" s="146">
        <f t="shared" si="488"/>
        <v>1</v>
      </c>
      <c r="E3039" s="146">
        <f t="shared" si="489"/>
        <v>1900</v>
      </c>
      <c r="F3039" s="287"/>
      <c r="G3039" s="287"/>
      <c r="H3039" s="287"/>
      <c r="I3039" s="288"/>
      <c r="J3039" s="287"/>
      <c r="K3039" s="288"/>
      <c r="L3039" s="134"/>
      <c r="M3039" s="133"/>
      <c r="N3039" s="288"/>
      <c r="O3039" s="134"/>
      <c r="P3039" s="166"/>
      <c r="Q3039" s="289"/>
      <c r="R3039" s="165"/>
      <c r="S3039" s="290"/>
      <c r="T3039" s="290"/>
      <c r="U3039" s="290"/>
      <c r="V3039" s="290"/>
      <c r="W3039" s="166"/>
      <c r="X3039" s="135"/>
      <c r="Y3039" s="418">
        <f t="shared" si="490"/>
        <v>0</v>
      </c>
      <c r="Z3039" s="291">
        <f t="shared" si="491"/>
        <v>0</v>
      </c>
      <c r="AA3039" s="163"/>
      <c r="AB3039" s="177" t="str">
        <f t="shared" si="492"/>
        <v/>
      </c>
      <c r="AC3039" s="283" t="str">
        <f t="shared" si="493"/>
        <v/>
      </c>
      <c r="AD3039" s="283" t="str">
        <f t="shared" si="494"/>
        <v/>
      </c>
      <c r="AE3039" s="163"/>
      <c r="AF3039" s="162"/>
    </row>
    <row r="3040" spans="1:32">
      <c r="A3040" s="134">
        <v>3031</v>
      </c>
      <c r="B3040" s="286"/>
      <c r="C3040" s="146">
        <f t="shared" si="487"/>
        <v>0</v>
      </c>
      <c r="D3040" s="146">
        <f t="shared" si="488"/>
        <v>1</v>
      </c>
      <c r="E3040" s="146">
        <f t="shared" si="489"/>
        <v>1900</v>
      </c>
      <c r="F3040" s="287"/>
      <c r="G3040" s="287"/>
      <c r="H3040" s="287"/>
      <c r="I3040" s="288"/>
      <c r="J3040" s="287"/>
      <c r="K3040" s="288"/>
      <c r="L3040" s="134"/>
      <c r="M3040" s="133"/>
      <c r="N3040" s="288"/>
      <c r="O3040" s="134"/>
      <c r="P3040" s="166"/>
      <c r="Q3040" s="289"/>
      <c r="R3040" s="165"/>
      <c r="S3040" s="290"/>
      <c r="T3040" s="290"/>
      <c r="U3040" s="290"/>
      <c r="V3040" s="290"/>
      <c r="W3040" s="166"/>
      <c r="X3040" s="135"/>
      <c r="Y3040" s="418">
        <f t="shared" si="490"/>
        <v>0</v>
      </c>
      <c r="Z3040" s="291">
        <f t="shared" si="491"/>
        <v>0</v>
      </c>
      <c r="AA3040" s="163"/>
      <c r="AB3040" s="177" t="str">
        <f t="shared" si="492"/>
        <v/>
      </c>
      <c r="AC3040" s="283" t="str">
        <f t="shared" si="493"/>
        <v/>
      </c>
      <c r="AD3040" s="283" t="str">
        <f t="shared" si="494"/>
        <v/>
      </c>
      <c r="AE3040" s="163"/>
      <c r="AF3040" s="162"/>
    </row>
    <row r="3041" spans="1:32">
      <c r="A3041" s="134">
        <v>3032</v>
      </c>
      <c r="B3041" s="286"/>
      <c r="C3041" s="146">
        <f t="shared" si="487"/>
        <v>0</v>
      </c>
      <c r="D3041" s="146">
        <f t="shared" si="488"/>
        <v>1</v>
      </c>
      <c r="E3041" s="146">
        <f t="shared" si="489"/>
        <v>1900</v>
      </c>
      <c r="F3041" s="287"/>
      <c r="G3041" s="287"/>
      <c r="H3041" s="287"/>
      <c r="I3041" s="288"/>
      <c r="J3041" s="287"/>
      <c r="K3041" s="288"/>
      <c r="L3041" s="134"/>
      <c r="M3041" s="133"/>
      <c r="N3041" s="288"/>
      <c r="O3041" s="134"/>
      <c r="P3041" s="166"/>
      <c r="Q3041" s="289"/>
      <c r="R3041" s="165"/>
      <c r="S3041" s="290"/>
      <c r="T3041" s="290"/>
      <c r="U3041" s="290"/>
      <c r="V3041" s="290"/>
      <c r="W3041" s="166"/>
      <c r="X3041" s="135"/>
      <c r="Y3041" s="418">
        <f t="shared" si="490"/>
        <v>0</v>
      </c>
      <c r="Z3041" s="291">
        <f t="shared" si="491"/>
        <v>0</v>
      </c>
      <c r="AA3041" s="163"/>
      <c r="AB3041" s="177" t="str">
        <f t="shared" si="492"/>
        <v/>
      </c>
      <c r="AC3041" s="283" t="str">
        <f t="shared" si="493"/>
        <v/>
      </c>
      <c r="AD3041" s="283" t="str">
        <f t="shared" si="494"/>
        <v/>
      </c>
      <c r="AE3041" s="163"/>
      <c r="AF3041" s="162"/>
    </row>
    <row r="3042" spans="1:32">
      <c r="A3042" s="134">
        <v>3033</v>
      </c>
      <c r="B3042" s="286"/>
      <c r="C3042" s="146">
        <f t="shared" si="487"/>
        <v>0</v>
      </c>
      <c r="D3042" s="146">
        <f t="shared" si="488"/>
        <v>1</v>
      </c>
      <c r="E3042" s="146">
        <f t="shared" si="489"/>
        <v>1900</v>
      </c>
      <c r="F3042" s="287"/>
      <c r="G3042" s="287"/>
      <c r="H3042" s="287"/>
      <c r="I3042" s="288"/>
      <c r="J3042" s="287"/>
      <c r="K3042" s="288"/>
      <c r="L3042" s="134"/>
      <c r="M3042" s="133"/>
      <c r="N3042" s="288"/>
      <c r="O3042" s="134"/>
      <c r="P3042" s="166"/>
      <c r="Q3042" s="289"/>
      <c r="R3042" s="165"/>
      <c r="S3042" s="290"/>
      <c r="T3042" s="290"/>
      <c r="U3042" s="290"/>
      <c r="V3042" s="290"/>
      <c r="W3042" s="166"/>
      <c r="X3042" s="135"/>
      <c r="Y3042" s="418">
        <f t="shared" si="490"/>
        <v>0</v>
      </c>
      <c r="Z3042" s="291">
        <f t="shared" si="491"/>
        <v>0</v>
      </c>
      <c r="AA3042" s="163"/>
      <c r="AB3042" s="177" t="str">
        <f t="shared" si="492"/>
        <v/>
      </c>
      <c r="AC3042" s="283" t="str">
        <f t="shared" si="493"/>
        <v/>
      </c>
      <c r="AD3042" s="283" t="str">
        <f t="shared" si="494"/>
        <v/>
      </c>
      <c r="AE3042" s="163"/>
      <c r="AF3042" s="162"/>
    </row>
    <row r="3043" spans="1:32">
      <c r="A3043" s="134">
        <v>3034</v>
      </c>
      <c r="B3043" s="286"/>
      <c r="C3043" s="146">
        <f t="shared" si="487"/>
        <v>0</v>
      </c>
      <c r="D3043" s="146">
        <f t="shared" si="488"/>
        <v>1</v>
      </c>
      <c r="E3043" s="146">
        <f t="shared" si="489"/>
        <v>1900</v>
      </c>
      <c r="F3043" s="287"/>
      <c r="G3043" s="287"/>
      <c r="H3043" s="287"/>
      <c r="I3043" s="288"/>
      <c r="J3043" s="287"/>
      <c r="K3043" s="288"/>
      <c r="L3043" s="134"/>
      <c r="M3043" s="133"/>
      <c r="N3043" s="288"/>
      <c r="O3043" s="134"/>
      <c r="P3043" s="166"/>
      <c r="Q3043" s="289"/>
      <c r="R3043" s="165"/>
      <c r="S3043" s="290"/>
      <c r="T3043" s="290"/>
      <c r="U3043" s="290"/>
      <c r="V3043" s="290"/>
      <c r="W3043" s="166"/>
      <c r="X3043" s="135"/>
      <c r="Y3043" s="418">
        <f t="shared" si="490"/>
        <v>0</v>
      </c>
      <c r="Z3043" s="291">
        <f t="shared" si="491"/>
        <v>0</v>
      </c>
      <c r="AA3043" s="163"/>
      <c r="AB3043" s="177" t="str">
        <f t="shared" si="492"/>
        <v/>
      </c>
      <c r="AC3043" s="283" t="str">
        <f t="shared" si="493"/>
        <v/>
      </c>
      <c r="AD3043" s="283" t="str">
        <f t="shared" si="494"/>
        <v/>
      </c>
      <c r="AE3043" s="163"/>
      <c r="AF3043" s="162"/>
    </row>
    <row r="3044" spans="1:32">
      <c r="A3044" s="134">
        <v>3035</v>
      </c>
      <c r="B3044" s="286"/>
      <c r="C3044" s="146">
        <f t="shared" si="487"/>
        <v>0</v>
      </c>
      <c r="D3044" s="146">
        <f t="shared" si="488"/>
        <v>1</v>
      </c>
      <c r="E3044" s="146">
        <f t="shared" si="489"/>
        <v>1900</v>
      </c>
      <c r="F3044" s="287"/>
      <c r="G3044" s="287"/>
      <c r="H3044" s="287"/>
      <c r="I3044" s="288"/>
      <c r="J3044" s="287"/>
      <c r="K3044" s="288"/>
      <c r="L3044" s="134"/>
      <c r="M3044" s="133"/>
      <c r="N3044" s="288"/>
      <c r="O3044" s="134"/>
      <c r="P3044" s="166"/>
      <c r="Q3044" s="289"/>
      <c r="R3044" s="165"/>
      <c r="S3044" s="290"/>
      <c r="T3044" s="290"/>
      <c r="U3044" s="290"/>
      <c r="V3044" s="290"/>
      <c r="W3044" s="166"/>
      <c r="X3044" s="135"/>
      <c r="Y3044" s="418">
        <f t="shared" si="490"/>
        <v>0</v>
      </c>
      <c r="Z3044" s="291">
        <f t="shared" si="491"/>
        <v>0</v>
      </c>
      <c r="AA3044" s="163"/>
      <c r="AB3044" s="177" t="str">
        <f t="shared" si="492"/>
        <v/>
      </c>
      <c r="AC3044" s="283" t="str">
        <f t="shared" si="493"/>
        <v/>
      </c>
      <c r="AD3044" s="283" t="str">
        <f t="shared" si="494"/>
        <v/>
      </c>
      <c r="AE3044" s="163"/>
      <c r="AF3044" s="162"/>
    </row>
    <row r="3045" spans="1:32">
      <c r="A3045" s="134">
        <v>3036</v>
      </c>
      <c r="B3045" s="286"/>
      <c r="C3045" s="146">
        <f t="shared" si="487"/>
        <v>0</v>
      </c>
      <c r="D3045" s="146">
        <f t="shared" si="488"/>
        <v>1</v>
      </c>
      <c r="E3045" s="146">
        <f t="shared" si="489"/>
        <v>1900</v>
      </c>
      <c r="F3045" s="287"/>
      <c r="G3045" s="287"/>
      <c r="H3045" s="287"/>
      <c r="I3045" s="288"/>
      <c r="J3045" s="287"/>
      <c r="K3045" s="288"/>
      <c r="L3045" s="134"/>
      <c r="M3045" s="133"/>
      <c r="N3045" s="288"/>
      <c r="O3045" s="134"/>
      <c r="P3045" s="166"/>
      <c r="Q3045" s="289"/>
      <c r="R3045" s="165"/>
      <c r="S3045" s="290"/>
      <c r="T3045" s="290"/>
      <c r="U3045" s="290"/>
      <c r="V3045" s="290"/>
      <c r="W3045" s="166"/>
      <c r="X3045" s="135"/>
      <c r="Y3045" s="418">
        <f t="shared" si="490"/>
        <v>0</v>
      </c>
      <c r="Z3045" s="291">
        <f t="shared" si="491"/>
        <v>0</v>
      </c>
      <c r="AA3045" s="163"/>
      <c r="AB3045" s="177" t="str">
        <f t="shared" si="492"/>
        <v/>
      </c>
      <c r="AC3045" s="283" t="str">
        <f t="shared" si="493"/>
        <v/>
      </c>
      <c r="AD3045" s="283" t="str">
        <f t="shared" si="494"/>
        <v/>
      </c>
      <c r="AE3045" s="163"/>
      <c r="AF3045" s="162"/>
    </row>
    <row r="3046" spans="1:32">
      <c r="A3046" s="134">
        <v>3037</v>
      </c>
      <c r="B3046" s="286"/>
      <c r="C3046" s="146">
        <f t="shared" si="487"/>
        <v>0</v>
      </c>
      <c r="D3046" s="146">
        <f t="shared" si="488"/>
        <v>1</v>
      </c>
      <c r="E3046" s="146">
        <f t="shared" si="489"/>
        <v>1900</v>
      </c>
      <c r="F3046" s="287"/>
      <c r="G3046" s="287"/>
      <c r="H3046" s="287"/>
      <c r="I3046" s="288"/>
      <c r="J3046" s="287"/>
      <c r="K3046" s="288"/>
      <c r="L3046" s="134"/>
      <c r="M3046" s="133"/>
      <c r="N3046" s="288"/>
      <c r="O3046" s="134"/>
      <c r="P3046" s="166"/>
      <c r="Q3046" s="289"/>
      <c r="R3046" s="165"/>
      <c r="S3046" s="290"/>
      <c r="T3046" s="290"/>
      <c r="U3046" s="290"/>
      <c r="V3046" s="290"/>
      <c r="W3046" s="166"/>
      <c r="X3046" s="135"/>
      <c r="Y3046" s="418">
        <f t="shared" si="490"/>
        <v>0</v>
      </c>
      <c r="Z3046" s="291">
        <f t="shared" si="491"/>
        <v>0</v>
      </c>
      <c r="AA3046" s="163"/>
      <c r="AB3046" s="177" t="str">
        <f t="shared" si="492"/>
        <v/>
      </c>
      <c r="AC3046" s="283" t="str">
        <f t="shared" si="493"/>
        <v/>
      </c>
      <c r="AD3046" s="283" t="str">
        <f t="shared" si="494"/>
        <v/>
      </c>
      <c r="AE3046" s="163"/>
      <c r="AF3046" s="162"/>
    </row>
    <row r="3047" spans="1:32">
      <c r="A3047" s="134">
        <v>3038</v>
      </c>
      <c r="B3047" s="286"/>
      <c r="C3047" s="146">
        <f t="shared" si="487"/>
        <v>0</v>
      </c>
      <c r="D3047" s="146">
        <f t="shared" si="488"/>
        <v>1</v>
      </c>
      <c r="E3047" s="146">
        <f t="shared" si="489"/>
        <v>1900</v>
      </c>
      <c r="F3047" s="287"/>
      <c r="G3047" s="287"/>
      <c r="H3047" s="287"/>
      <c r="I3047" s="288"/>
      <c r="J3047" s="287"/>
      <c r="K3047" s="288"/>
      <c r="L3047" s="134"/>
      <c r="M3047" s="133"/>
      <c r="N3047" s="288"/>
      <c r="O3047" s="134"/>
      <c r="P3047" s="166"/>
      <c r="Q3047" s="289"/>
      <c r="R3047" s="165"/>
      <c r="S3047" s="290"/>
      <c r="T3047" s="290"/>
      <c r="U3047" s="290"/>
      <c r="V3047" s="290"/>
      <c r="W3047" s="166"/>
      <c r="X3047" s="135"/>
      <c r="Y3047" s="418">
        <f t="shared" si="490"/>
        <v>0</v>
      </c>
      <c r="Z3047" s="291">
        <f t="shared" si="491"/>
        <v>0</v>
      </c>
      <c r="AA3047" s="163"/>
      <c r="AB3047" s="177" t="str">
        <f t="shared" si="492"/>
        <v/>
      </c>
      <c r="AC3047" s="283" t="str">
        <f t="shared" si="493"/>
        <v/>
      </c>
      <c r="AD3047" s="283" t="str">
        <f t="shared" si="494"/>
        <v/>
      </c>
      <c r="AE3047" s="163"/>
      <c r="AF3047" s="162"/>
    </row>
    <row r="3048" spans="1:32">
      <c r="A3048" s="134">
        <v>3039</v>
      </c>
      <c r="B3048" s="286"/>
      <c r="C3048" s="146">
        <f t="shared" si="487"/>
        <v>0</v>
      </c>
      <c r="D3048" s="146">
        <f t="shared" si="488"/>
        <v>1</v>
      </c>
      <c r="E3048" s="146">
        <f t="shared" si="489"/>
        <v>1900</v>
      </c>
      <c r="F3048" s="287"/>
      <c r="G3048" s="287"/>
      <c r="H3048" s="287"/>
      <c r="I3048" s="288"/>
      <c r="J3048" s="287"/>
      <c r="K3048" s="288"/>
      <c r="L3048" s="134"/>
      <c r="M3048" s="133"/>
      <c r="N3048" s="288"/>
      <c r="O3048" s="134"/>
      <c r="P3048" s="166"/>
      <c r="Q3048" s="289"/>
      <c r="R3048" s="165"/>
      <c r="S3048" s="290"/>
      <c r="T3048" s="290"/>
      <c r="U3048" s="290"/>
      <c r="V3048" s="290"/>
      <c r="W3048" s="166"/>
      <c r="X3048" s="135"/>
      <c r="Y3048" s="418">
        <f t="shared" si="490"/>
        <v>0</v>
      </c>
      <c r="Z3048" s="291">
        <f t="shared" si="491"/>
        <v>0</v>
      </c>
      <c r="AA3048" s="163"/>
      <c r="AB3048" s="177" t="str">
        <f t="shared" si="492"/>
        <v/>
      </c>
      <c r="AC3048" s="283" t="str">
        <f t="shared" si="493"/>
        <v/>
      </c>
      <c r="AD3048" s="283" t="str">
        <f t="shared" si="494"/>
        <v/>
      </c>
      <c r="AE3048" s="163"/>
      <c r="AF3048" s="162"/>
    </row>
    <row r="3049" spans="1:32">
      <c r="A3049" s="134">
        <v>3040</v>
      </c>
      <c r="B3049" s="286"/>
      <c r="C3049" s="146">
        <f t="shared" si="487"/>
        <v>0</v>
      </c>
      <c r="D3049" s="146">
        <f t="shared" si="488"/>
        <v>1</v>
      </c>
      <c r="E3049" s="146">
        <f t="shared" si="489"/>
        <v>1900</v>
      </c>
      <c r="F3049" s="287"/>
      <c r="G3049" s="287"/>
      <c r="H3049" s="287"/>
      <c r="I3049" s="288"/>
      <c r="J3049" s="287"/>
      <c r="K3049" s="288"/>
      <c r="L3049" s="134"/>
      <c r="M3049" s="133"/>
      <c r="N3049" s="288"/>
      <c r="O3049" s="134"/>
      <c r="P3049" s="166"/>
      <c r="Q3049" s="289"/>
      <c r="R3049" s="165"/>
      <c r="S3049" s="290"/>
      <c r="T3049" s="290"/>
      <c r="U3049" s="290"/>
      <c r="V3049" s="290"/>
      <c r="W3049" s="166"/>
      <c r="X3049" s="135"/>
      <c r="Y3049" s="418">
        <f t="shared" si="490"/>
        <v>0</v>
      </c>
      <c r="Z3049" s="291">
        <f t="shared" si="491"/>
        <v>0</v>
      </c>
      <c r="AA3049" s="163"/>
      <c r="AB3049" s="177" t="str">
        <f t="shared" si="492"/>
        <v/>
      </c>
      <c r="AC3049" s="283" t="str">
        <f t="shared" si="493"/>
        <v/>
      </c>
      <c r="AD3049" s="283" t="str">
        <f t="shared" si="494"/>
        <v/>
      </c>
      <c r="AE3049" s="163"/>
      <c r="AF3049" s="162"/>
    </row>
    <row r="3050" spans="1:32">
      <c r="A3050" s="134">
        <v>3041</v>
      </c>
      <c r="B3050" s="286"/>
      <c r="C3050" s="146">
        <f t="shared" si="487"/>
        <v>0</v>
      </c>
      <c r="D3050" s="146">
        <f t="shared" si="488"/>
        <v>1</v>
      </c>
      <c r="E3050" s="146">
        <f t="shared" si="489"/>
        <v>1900</v>
      </c>
      <c r="F3050" s="287"/>
      <c r="G3050" s="287"/>
      <c r="H3050" s="287"/>
      <c r="I3050" s="288"/>
      <c r="J3050" s="287"/>
      <c r="K3050" s="288"/>
      <c r="L3050" s="134"/>
      <c r="M3050" s="133"/>
      <c r="N3050" s="288"/>
      <c r="O3050" s="134"/>
      <c r="P3050" s="166"/>
      <c r="Q3050" s="289"/>
      <c r="R3050" s="165"/>
      <c r="S3050" s="290"/>
      <c r="T3050" s="290"/>
      <c r="U3050" s="290"/>
      <c r="V3050" s="290"/>
      <c r="W3050" s="166"/>
      <c r="X3050" s="135"/>
      <c r="Y3050" s="418">
        <f t="shared" si="490"/>
        <v>0</v>
      </c>
      <c r="Z3050" s="291">
        <f t="shared" si="491"/>
        <v>0</v>
      </c>
      <c r="AA3050" s="163"/>
      <c r="AB3050" s="177" t="str">
        <f t="shared" si="492"/>
        <v/>
      </c>
      <c r="AC3050" s="283" t="str">
        <f t="shared" si="493"/>
        <v/>
      </c>
      <c r="AD3050" s="283" t="str">
        <f t="shared" si="494"/>
        <v/>
      </c>
      <c r="AE3050" s="163"/>
      <c r="AF3050" s="162"/>
    </row>
    <row r="3051" spans="1:32">
      <c r="A3051" s="134">
        <v>3042</v>
      </c>
      <c r="B3051" s="286"/>
      <c r="C3051" s="146">
        <f t="shared" si="487"/>
        <v>0</v>
      </c>
      <c r="D3051" s="146">
        <f t="shared" si="488"/>
        <v>1</v>
      </c>
      <c r="E3051" s="146">
        <f t="shared" si="489"/>
        <v>1900</v>
      </c>
      <c r="F3051" s="287"/>
      <c r="G3051" s="287"/>
      <c r="H3051" s="287"/>
      <c r="I3051" s="288"/>
      <c r="J3051" s="287"/>
      <c r="K3051" s="288"/>
      <c r="L3051" s="134"/>
      <c r="M3051" s="133"/>
      <c r="N3051" s="288"/>
      <c r="O3051" s="134"/>
      <c r="P3051" s="166"/>
      <c r="Q3051" s="289"/>
      <c r="R3051" s="165"/>
      <c r="S3051" s="290"/>
      <c r="T3051" s="290"/>
      <c r="U3051" s="290"/>
      <c r="V3051" s="290"/>
      <c r="W3051" s="166"/>
      <c r="X3051" s="135"/>
      <c r="Y3051" s="418">
        <f t="shared" si="490"/>
        <v>0</v>
      </c>
      <c r="Z3051" s="291">
        <f t="shared" si="491"/>
        <v>0</v>
      </c>
      <c r="AA3051" s="163"/>
      <c r="AB3051" s="177" t="str">
        <f t="shared" si="492"/>
        <v/>
      </c>
      <c r="AC3051" s="283" t="str">
        <f t="shared" si="493"/>
        <v/>
      </c>
      <c r="AD3051" s="283" t="str">
        <f t="shared" si="494"/>
        <v/>
      </c>
      <c r="AE3051" s="163"/>
      <c r="AF3051" s="162"/>
    </row>
    <row r="3052" spans="1:32">
      <c r="A3052" s="134">
        <v>3043</v>
      </c>
      <c r="B3052" s="286"/>
      <c r="C3052" s="146">
        <f t="shared" si="487"/>
        <v>0</v>
      </c>
      <c r="D3052" s="146">
        <f t="shared" si="488"/>
        <v>1</v>
      </c>
      <c r="E3052" s="146">
        <f t="shared" si="489"/>
        <v>1900</v>
      </c>
      <c r="F3052" s="287"/>
      <c r="G3052" s="287"/>
      <c r="H3052" s="287"/>
      <c r="I3052" s="288"/>
      <c r="J3052" s="287"/>
      <c r="K3052" s="288"/>
      <c r="L3052" s="134"/>
      <c r="M3052" s="133"/>
      <c r="N3052" s="288"/>
      <c r="O3052" s="134"/>
      <c r="P3052" s="166"/>
      <c r="Q3052" s="289"/>
      <c r="R3052" s="165"/>
      <c r="S3052" s="290"/>
      <c r="T3052" s="290"/>
      <c r="U3052" s="290"/>
      <c r="V3052" s="290"/>
      <c r="W3052" s="166"/>
      <c r="X3052" s="135"/>
      <c r="Y3052" s="418">
        <f t="shared" si="490"/>
        <v>0</v>
      </c>
      <c r="Z3052" s="291">
        <f t="shared" si="491"/>
        <v>0</v>
      </c>
      <c r="AA3052" s="163"/>
      <c r="AB3052" s="177" t="str">
        <f t="shared" si="492"/>
        <v/>
      </c>
      <c r="AC3052" s="283" t="str">
        <f t="shared" si="493"/>
        <v/>
      </c>
      <c r="AD3052" s="283" t="str">
        <f t="shared" si="494"/>
        <v/>
      </c>
      <c r="AE3052" s="163"/>
      <c r="AF3052" s="162"/>
    </row>
    <row r="3053" spans="1:32">
      <c r="A3053" s="134">
        <v>3044</v>
      </c>
      <c r="B3053" s="286"/>
      <c r="C3053" s="146">
        <f t="shared" si="487"/>
        <v>0</v>
      </c>
      <c r="D3053" s="146">
        <f t="shared" si="488"/>
        <v>1</v>
      </c>
      <c r="E3053" s="146">
        <f t="shared" si="489"/>
        <v>1900</v>
      </c>
      <c r="F3053" s="287"/>
      <c r="G3053" s="287"/>
      <c r="H3053" s="287"/>
      <c r="I3053" s="288"/>
      <c r="J3053" s="287"/>
      <c r="K3053" s="288"/>
      <c r="L3053" s="134"/>
      <c r="M3053" s="133"/>
      <c r="N3053" s="288"/>
      <c r="O3053" s="134"/>
      <c r="P3053" s="166"/>
      <c r="Q3053" s="289"/>
      <c r="R3053" s="165"/>
      <c r="S3053" s="290"/>
      <c r="T3053" s="290"/>
      <c r="U3053" s="290"/>
      <c r="V3053" s="290"/>
      <c r="W3053" s="166"/>
      <c r="X3053" s="135"/>
      <c r="Y3053" s="418">
        <f t="shared" si="490"/>
        <v>0</v>
      </c>
      <c r="Z3053" s="291">
        <f t="shared" si="491"/>
        <v>0</v>
      </c>
      <c r="AA3053" s="163"/>
      <c r="AB3053" s="177" t="str">
        <f t="shared" si="492"/>
        <v/>
      </c>
      <c r="AC3053" s="283" t="str">
        <f t="shared" si="493"/>
        <v/>
      </c>
      <c r="AD3053" s="283" t="str">
        <f t="shared" si="494"/>
        <v/>
      </c>
      <c r="AE3053" s="163"/>
      <c r="AF3053" s="162"/>
    </row>
    <row r="3054" spans="1:32">
      <c r="A3054" s="134">
        <v>3045</v>
      </c>
      <c r="B3054" s="286"/>
      <c r="C3054" s="146">
        <f t="shared" si="487"/>
        <v>0</v>
      </c>
      <c r="D3054" s="146">
        <f t="shared" si="488"/>
        <v>1</v>
      </c>
      <c r="E3054" s="146">
        <f t="shared" si="489"/>
        <v>1900</v>
      </c>
      <c r="F3054" s="287"/>
      <c r="G3054" s="287"/>
      <c r="H3054" s="287"/>
      <c r="I3054" s="288"/>
      <c r="J3054" s="287"/>
      <c r="K3054" s="288"/>
      <c r="L3054" s="134"/>
      <c r="M3054" s="133"/>
      <c r="N3054" s="288"/>
      <c r="O3054" s="134"/>
      <c r="P3054" s="166"/>
      <c r="Q3054" s="289"/>
      <c r="R3054" s="165"/>
      <c r="S3054" s="290"/>
      <c r="T3054" s="290"/>
      <c r="U3054" s="290"/>
      <c r="V3054" s="290"/>
      <c r="W3054" s="166"/>
      <c r="X3054" s="135"/>
      <c r="Y3054" s="418">
        <f t="shared" si="490"/>
        <v>0</v>
      </c>
      <c r="Z3054" s="291">
        <f t="shared" si="491"/>
        <v>0</v>
      </c>
      <c r="AA3054" s="163"/>
      <c r="AB3054" s="177" t="str">
        <f t="shared" si="492"/>
        <v/>
      </c>
      <c r="AC3054" s="283" t="str">
        <f t="shared" si="493"/>
        <v/>
      </c>
      <c r="AD3054" s="283" t="str">
        <f t="shared" si="494"/>
        <v/>
      </c>
      <c r="AE3054" s="163"/>
      <c r="AF3054" s="162"/>
    </row>
    <row r="3055" spans="1:32">
      <c r="A3055" s="134">
        <v>3046</v>
      </c>
      <c r="B3055" s="286"/>
      <c r="C3055" s="146">
        <f t="shared" si="487"/>
        <v>0</v>
      </c>
      <c r="D3055" s="146">
        <f t="shared" si="488"/>
        <v>1</v>
      </c>
      <c r="E3055" s="146">
        <f t="shared" si="489"/>
        <v>1900</v>
      </c>
      <c r="F3055" s="287"/>
      <c r="G3055" s="287"/>
      <c r="H3055" s="287"/>
      <c r="I3055" s="288"/>
      <c r="J3055" s="287"/>
      <c r="K3055" s="288"/>
      <c r="L3055" s="134"/>
      <c r="M3055" s="133"/>
      <c r="N3055" s="288"/>
      <c r="O3055" s="134"/>
      <c r="P3055" s="166"/>
      <c r="Q3055" s="289"/>
      <c r="R3055" s="165"/>
      <c r="S3055" s="290"/>
      <c r="T3055" s="290"/>
      <c r="U3055" s="290"/>
      <c r="V3055" s="290"/>
      <c r="W3055" s="166"/>
      <c r="X3055" s="135"/>
      <c r="Y3055" s="418">
        <f t="shared" si="490"/>
        <v>0</v>
      </c>
      <c r="Z3055" s="291">
        <f t="shared" si="491"/>
        <v>0</v>
      </c>
      <c r="AA3055" s="163"/>
      <c r="AB3055" s="177" t="str">
        <f t="shared" si="492"/>
        <v/>
      </c>
      <c r="AC3055" s="283" t="str">
        <f t="shared" si="493"/>
        <v/>
      </c>
      <c r="AD3055" s="283" t="str">
        <f t="shared" si="494"/>
        <v/>
      </c>
      <c r="AE3055" s="163"/>
      <c r="AF3055" s="162"/>
    </row>
    <row r="3056" spans="1:32">
      <c r="A3056" s="134">
        <v>3047</v>
      </c>
      <c r="B3056" s="286"/>
      <c r="C3056" s="146">
        <f t="shared" si="487"/>
        <v>0</v>
      </c>
      <c r="D3056" s="146">
        <f t="shared" si="488"/>
        <v>1</v>
      </c>
      <c r="E3056" s="146">
        <f t="shared" si="489"/>
        <v>1900</v>
      </c>
      <c r="F3056" s="287"/>
      <c r="G3056" s="287"/>
      <c r="H3056" s="287"/>
      <c r="I3056" s="288"/>
      <c r="J3056" s="287"/>
      <c r="K3056" s="288"/>
      <c r="L3056" s="134"/>
      <c r="M3056" s="133"/>
      <c r="N3056" s="288"/>
      <c r="O3056" s="134"/>
      <c r="P3056" s="166"/>
      <c r="Q3056" s="289"/>
      <c r="R3056" s="165"/>
      <c r="S3056" s="290"/>
      <c r="T3056" s="290"/>
      <c r="U3056" s="290"/>
      <c r="V3056" s="290"/>
      <c r="W3056" s="166"/>
      <c r="X3056" s="135"/>
      <c r="Y3056" s="418">
        <f t="shared" si="490"/>
        <v>0</v>
      </c>
      <c r="Z3056" s="291">
        <f t="shared" si="491"/>
        <v>0</v>
      </c>
      <c r="AA3056" s="163"/>
      <c r="AB3056" s="177" t="str">
        <f t="shared" si="492"/>
        <v/>
      </c>
      <c r="AC3056" s="283" t="str">
        <f t="shared" si="493"/>
        <v/>
      </c>
      <c r="AD3056" s="283" t="str">
        <f t="shared" si="494"/>
        <v/>
      </c>
      <c r="AE3056" s="163"/>
      <c r="AF3056" s="162"/>
    </row>
    <row r="3057" spans="1:32">
      <c r="A3057" s="134">
        <v>3048</v>
      </c>
      <c r="B3057" s="286"/>
      <c r="C3057" s="146">
        <f t="shared" si="487"/>
        <v>0</v>
      </c>
      <c r="D3057" s="146">
        <f t="shared" si="488"/>
        <v>1</v>
      </c>
      <c r="E3057" s="146">
        <f t="shared" si="489"/>
        <v>1900</v>
      </c>
      <c r="F3057" s="287"/>
      <c r="G3057" s="287"/>
      <c r="H3057" s="287"/>
      <c r="I3057" s="288"/>
      <c r="J3057" s="287"/>
      <c r="K3057" s="288"/>
      <c r="L3057" s="134"/>
      <c r="M3057" s="133"/>
      <c r="N3057" s="288"/>
      <c r="O3057" s="134"/>
      <c r="P3057" s="166"/>
      <c r="Q3057" s="289"/>
      <c r="R3057" s="165"/>
      <c r="S3057" s="290"/>
      <c r="T3057" s="290"/>
      <c r="U3057" s="290"/>
      <c r="V3057" s="290"/>
      <c r="W3057" s="166"/>
      <c r="X3057" s="135"/>
      <c r="Y3057" s="418">
        <f t="shared" si="490"/>
        <v>0</v>
      </c>
      <c r="Z3057" s="291">
        <f t="shared" si="491"/>
        <v>0</v>
      </c>
      <c r="AA3057" s="163"/>
      <c r="AB3057" s="177" t="str">
        <f t="shared" si="492"/>
        <v/>
      </c>
      <c r="AC3057" s="283" t="str">
        <f t="shared" si="493"/>
        <v/>
      </c>
      <c r="AD3057" s="283" t="str">
        <f t="shared" si="494"/>
        <v/>
      </c>
      <c r="AE3057" s="163"/>
      <c r="AF3057" s="162"/>
    </row>
    <row r="3058" spans="1:32">
      <c r="A3058" s="134">
        <v>3049</v>
      </c>
      <c r="B3058" s="286"/>
      <c r="C3058" s="146">
        <f t="shared" si="487"/>
        <v>0</v>
      </c>
      <c r="D3058" s="146">
        <f t="shared" si="488"/>
        <v>1</v>
      </c>
      <c r="E3058" s="146">
        <f t="shared" si="489"/>
        <v>1900</v>
      </c>
      <c r="F3058" s="287"/>
      <c r="G3058" s="287"/>
      <c r="H3058" s="287"/>
      <c r="I3058" s="288"/>
      <c r="J3058" s="287"/>
      <c r="K3058" s="288"/>
      <c r="L3058" s="134"/>
      <c r="M3058" s="133"/>
      <c r="N3058" s="288"/>
      <c r="O3058" s="134"/>
      <c r="P3058" s="166"/>
      <c r="Q3058" s="289"/>
      <c r="R3058" s="165"/>
      <c r="S3058" s="290"/>
      <c r="T3058" s="290"/>
      <c r="U3058" s="290"/>
      <c r="V3058" s="290"/>
      <c r="W3058" s="166"/>
      <c r="X3058" s="135"/>
      <c r="Y3058" s="418">
        <f t="shared" si="490"/>
        <v>0</v>
      </c>
      <c r="Z3058" s="291">
        <f t="shared" si="491"/>
        <v>0</v>
      </c>
      <c r="AA3058" s="163"/>
      <c r="AB3058" s="177" t="str">
        <f t="shared" si="492"/>
        <v/>
      </c>
      <c r="AC3058" s="283" t="str">
        <f t="shared" si="493"/>
        <v/>
      </c>
      <c r="AD3058" s="283" t="str">
        <f t="shared" si="494"/>
        <v/>
      </c>
      <c r="AE3058" s="163"/>
      <c r="AF3058" s="162"/>
    </row>
    <row r="3059" spans="1:32">
      <c r="A3059" s="134">
        <v>3050</v>
      </c>
      <c r="B3059" s="286"/>
      <c r="C3059" s="146">
        <f t="shared" si="487"/>
        <v>0</v>
      </c>
      <c r="D3059" s="146">
        <f t="shared" si="488"/>
        <v>1</v>
      </c>
      <c r="E3059" s="146">
        <f t="shared" si="489"/>
        <v>1900</v>
      </c>
      <c r="F3059" s="287"/>
      <c r="G3059" s="287"/>
      <c r="H3059" s="287"/>
      <c r="I3059" s="288"/>
      <c r="J3059" s="287"/>
      <c r="K3059" s="288"/>
      <c r="L3059" s="134"/>
      <c r="M3059" s="133"/>
      <c r="N3059" s="288"/>
      <c r="O3059" s="134"/>
      <c r="P3059" s="166"/>
      <c r="Q3059" s="289"/>
      <c r="R3059" s="165"/>
      <c r="S3059" s="290"/>
      <c r="T3059" s="290"/>
      <c r="U3059" s="290"/>
      <c r="V3059" s="290"/>
      <c r="W3059" s="166"/>
      <c r="X3059" s="135"/>
      <c r="Y3059" s="418">
        <f t="shared" si="490"/>
        <v>0</v>
      </c>
      <c r="Z3059" s="291">
        <f t="shared" si="491"/>
        <v>0</v>
      </c>
      <c r="AA3059" s="163"/>
      <c r="AB3059" s="177" t="str">
        <f t="shared" si="492"/>
        <v/>
      </c>
      <c r="AC3059" s="283" t="str">
        <f t="shared" si="493"/>
        <v/>
      </c>
      <c r="AD3059" s="283" t="str">
        <f t="shared" si="494"/>
        <v/>
      </c>
      <c r="AE3059" s="163"/>
      <c r="AF3059" s="162"/>
    </row>
    <row r="3060" spans="1:32">
      <c r="A3060" s="134">
        <v>3051</v>
      </c>
      <c r="B3060" s="286"/>
      <c r="C3060" s="146">
        <f t="shared" si="487"/>
        <v>0</v>
      </c>
      <c r="D3060" s="146">
        <f t="shared" si="488"/>
        <v>1</v>
      </c>
      <c r="E3060" s="146">
        <f t="shared" si="489"/>
        <v>1900</v>
      </c>
      <c r="F3060" s="287"/>
      <c r="G3060" s="287"/>
      <c r="H3060" s="287"/>
      <c r="I3060" s="288"/>
      <c r="J3060" s="287"/>
      <c r="K3060" s="288"/>
      <c r="L3060" s="134"/>
      <c r="M3060" s="133"/>
      <c r="N3060" s="288"/>
      <c r="O3060" s="134"/>
      <c r="P3060" s="166"/>
      <c r="Q3060" s="289"/>
      <c r="R3060" s="165"/>
      <c r="S3060" s="290"/>
      <c r="T3060" s="290"/>
      <c r="U3060" s="290"/>
      <c r="V3060" s="290"/>
      <c r="W3060" s="166"/>
      <c r="X3060" s="135"/>
      <c r="Y3060" s="418">
        <f t="shared" si="490"/>
        <v>0</v>
      </c>
      <c r="Z3060" s="291">
        <f t="shared" si="491"/>
        <v>0</v>
      </c>
      <c r="AA3060" s="163"/>
      <c r="AB3060" s="177" t="str">
        <f t="shared" si="492"/>
        <v/>
      </c>
      <c r="AC3060" s="283" t="str">
        <f t="shared" si="493"/>
        <v/>
      </c>
      <c r="AD3060" s="283" t="str">
        <f t="shared" si="494"/>
        <v/>
      </c>
      <c r="AE3060" s="163"/>
      <c r="AF3060" s="162"/>
    </row>
    <row r="3061" spans="1:32">
      <c r="A3061" s="134">
        <v>3052</v>
      </c>
      <c r="B3061" s="286"/>
      <c r="C3061" s="146">
        <f t="shared" si="487"/>
        <v>0</v>
      </c>
      <c r="D3061" s="146">
        <f t="shared" si="488"/>
        <v>1</v>
      </c>
      <c r="E3061" s="146">
        <f t="shared" si="489"/>
        <v>1900</v>
      </c>
      <c r="F3061" s="287"/>
      <c r="G3061" s="287"/>
      <c r="H3061" s="287"/>
      <c r="I3061" s="288"/>
      <c r="J3061" s="287"/>
      <c r="K3061" s="288"/>
      <c r="L3061" s="134"/>
      <c r="M3061" s="133"/>
      <c r="N3061" s="288"/>
      <c r="O3061" s="134"/>
      <c r="P3061" s="166"/>
      <c r="Q3061" s="289"/>
      <c r="R3061" s="165"/>
      <c r="S3061" s="290"/>
      <c r="T3061" s="290"/>
      <c r="U3061" s="290"/>
      <c r="V3061" s="290"/>
      <c r="W3061" s="166"/>
      <c r="X3061" s="135"/>
      <c r="Y3061" s="418">
        <f t="shared" si="490"/>
        <v>0</v>
      </c>
      <c r="Z3061" s="291">
        <f t="shared" si="491"/>
        <v>0</v>
      </c>
      <c r="AA3061" s="163"/>
      <c r="AB3061" s="177" t="str">
        <f t="shared" si="492"/>
        <v/>
      </c>
      <c r="AC3061" s="283" t="str">
        <f t="shared" si="493"/>
        <v/>
      </c>
      <c r="AD3061" s="283" t="str">
        <f t="shared" si="494"/>
        <v/>
      </c>
      <c r="AE3061" s="163"/>
      <c r="AF3061" s="162"/>
    </row>
    <row r="3062" spans="1:32">
      <c r="A3062" s="134">
        <v>3053</v>
      </c>
      <c r="B3062" s="286"/>
      <c r="C3062" s="146">
        <f t="shared" si="487"/>
        <v>0</v>
      </c>
      <c r="D3062" s="146">
        <f t="shared" si="488"/>
        <v>1</v>
      </c>
      <c r="E3062" s="146">
        <f t="shared" si="489"/>
        <v>1900</v>
      </c>
      <c r="F3062" s="287"/>
      <c r="G3062" s="287"/>
      <c r="H3062" s="287"/>
      <c r="I3062" s="288"/>
      <c r="J3062" s="287"/>
      <c r="K3062" s="288"/>
      <c r="L3062" s="134"/>
      <c r="M3062" s="133"/>
      <c r="N3062" s="288"/>
      <c r="O3062" s="134"/>
      <c r="P3062" s="166"/>
      <c r="Q3062" s="289"/>
      <c r="R3062" s="165"/>
      <c r="S3062" s="290"/>
      <c r="T3062" s="290"/>
      <c r="U3062" s="290"/>
      <c r="V3062" s="290"/>
      <c r="W3062" s="166"/>
      <c r="X3062" s="135"/>
      <c r="Y3062" s="418">
        <f t="shared" si="490"/>
        <v>0</v>
      </c>
      <c r="Z3062" s="291">
        <f t="shared" si="491"/>
        <v>0</v>
      </c>
      <c r="AA3062" s="163"/>
      <c r="AB3062" s="177" t="str">
        <f t="shared" si="492"/>
        <v/>
      </c>
      <c r="AC3062" s="283" t="str">
        <f t="shared" si="493"/>
        <v/>
      </c>
      <c r="AD3062" s="283" t="str">
        <f t="shared" si="494"/>
        <v/>
      </c>
      <c r="AE3062" s="163"/>
      <c r="AF3062" s="162"/>
    </row>
    <row r="3063" spans="1:32">
      <c r="A3063" s="134">
        <v>3054</v>
      </c>
      <c r="B3063" s="286"/>
      <c r="C3063" s="146">
        <f t="shared" si="487"/>
        <v>0</v>
      </c>
      <c r="D3063" s="146">
        <f t="shared" si="488"/>
        <v>1</v>
      </c>
      <c r="E3063" s="146">
        <f t="shared" si="489"/>
        <v>1900</v>
      </c>
      <c r="F3063" s="287"/>
      <c r="G3063" s="287"/>
      <c r="H3063" s="287"/>
      <c r="I3063" s="288"/>
      <c r="J3063" s="287"/>
      <c r="K3063" s="288"/>
      <c r="L3063" s="134"/>
      <c r="M3063" s="133"/>
      <c r="N3063" s="288"/>
      <c r="O3063" s="134"/>
      <c r="P3063" s="166"/>
      <c r="Q3063" s="289"/>
      <c r="R3063" s="165"/>
      <c r="S3063" s="290"/>
      <c r="T3063" s="290"/>
      <c r="U3063" s="290"/>
      <c r="V3063" s="290"/>
      <c r="W3063" s="166"/>
      <c r="X3063" s="135"/>
      <c r="Y3063" s="418">
        <f t="shared" si="490"/>
        <v>0</v>
      </c>
      <c r="Z3063" s="291">
        <f t="shared" si="491"/>
        <v>0</v>
      </c>
      <c r="AA3063" s="163"/>
      <c r="AB3063" s="177" t="str">
        <f t="shared" si="492"/>
        <v/>
      </c>
      <c r="AC3063" s="283" t="str">
        <f t="shared" si="493"/>
        <v/>
      </c>
      <c r="AD3063" s="283" t="str">
        <f t="shared" si="494"/>
        <v/>
      </c>
      <c r="AE3063" s="163"/>
      <c r="AF3063" s="162"/>
    </row>
    <row r="3064" spans="1:32">
      <c r="A3064" s="134">
        <v>3055</v>
      </c>
      <c r="B3064" s="286"/>
      <c r="C3064" s="146">
        <f t="shared" si="487"/>
        <v>0</v>
      </c>
      <c r="D3064" s="146">
        <f t="shared" si="488"/>
        <v>1</v>
      </c>
      <c r="E3064" s="146">
        <f t="shared" si="489"/>
        <v>1900</v>
      </c>
      <c r="F3064" s="287"/>
      <c r="G3064" s="287"/>
      <c r="H3064" s="287"/>
      <c r="I3064" s="288"/>
      <c r="J3064" s="287"/>
      <c r="K3064" s="288"/>
      <c r="L3064" s="134"/>
      <c r="M3064" s="133"/>
      <c r="N3064" s="288"/>
      <c r="O3064" s="134"/>
      <c r="P3064" s="166"/>
      <c r="Q3064" s="289"/>
      <c r="R3064" s="165"/>
      <c r="S3064" s="290"/>
      <c r="T3064" s="290"/>
      <c r="U3064" s="290"/>
      <c r="V3064" s="290"/>
      <c r="W3064" s="166"/>
      <c r="X3064" s="135"/>
      <c r="Y3064" s="418">
        <f t="shared" si="490"/>
        <v>0</v>
      </c>
      <c r="Z3064" s="291">
        <f t="shared" si="491"/>
        <v>0</v>
      </c>
      <c r="AA3064" s="163"/>
      <c r="AB3064" s="177" t="str">
        <f t="shared" si="492"/>
        <v/>
      </c>
      <c r="AC3064" s="283" t="str">
        <f t="shared" si="493"/>
        <v/>
      </c>
      <c r="AD3064" s="283" t="str">
        <f t="shared" si="494"/>
        <v/>
      </c>
      <c r="AE3064" s="163"/>
      <c r="AF3064" s="162"/>
    </row>
    <row r="3065" spans="1:32">
      <c r="A3065" s="134">
        <v>3056</v>
      </c>
      <c r="B3065" s="286"/>
      <c r="C3065" s="146">
        <f t="shared" si="487"/>
        <v>0</v>
      </c>
      <c r="D3065" s="146">
        <f t="shared" si="488"/>
        <v>1</v>
      </c>
      <c r="E3065" s="146">
        <f t="shared" si="489"/>
        <v>1900</v>
      </c>
      <c r="F3065" s="287"/>
      <c r="G3065" s="287"/>
      <c r="H3065" s="287"/>
      <c r="I3065" s="288"/>
      <c r="J3065" s="287"/>
      <c r="K3065" s="288"/>
      <c r="L3065" s="134"/>
      <c r="M3065" s="133"/>
      <c r="N3065" s="288"/>
      <c r="O3065" s="134"/>
      <c r="P3065" s="166"/>
      <c r="Q3065" s="289"/>
      <c r="R3065" s="165"/>
      <c r="S3065" s="290"/>
      <c r="T3065" s="290"/>
      <c r="U3065" s="290"/>
      <c r="V3065" s="290"/>
      <c r="W3065" s="166"/>
      <c r="X3065" s="135"/>
      <c r="Y3065" s="418">
        <f t="shared" si="490"/>
        <v>0</v>
      </c>
      <c r="Z3065" s="291">
        <f t="shared" si="491"/>
        <v>0</v>
      </c>
      <c r="AA3065" s="163"/>
      <c r="AB3065" s="177" t="str">
        <f t="shared" si="492"/>
        <v/>
      </c>
      <c r="AC3065" s="283" t="str">
        <f t="shared" si="493"/>
        <v/>
      </c>
      <c r="AD3065" s="283" t="str">
        <f t="shared" si="494"/>
        <v/>
      </c>
      <c r="AE3065" s="163"/>
      <c r="AF3065" s="162"/>
    </row>
    <row r="3066" spans="1:32">
      <c r="A3066" s="134">
        <v>3057</v>
      </c>
      <c r="B3066" s="286"/>
      <c r="C3066" s="146">
        <f t="shared" si="487"/>
        <v>0</v>
      </c>
      <c r="D3066" s="146">
        <f t="shared" si="488"/>
        <v>1</v>
      </c>
      <c r="E3066" s="146">
        <f t="shared" si="489"/>
        <v>1900</v>
      </c>
      <c r="F3066" s="287"/>
      <c r="G3066" s="287"/>
      <c r="H3066" s="287"/>
      <c r="I3066" s="288"/>
      <c r="J3066" s="287"/>
      <c r="K3066" s="288"/>
      <c r="L3066" s="134"/>
      <c r="M3066" s="133"/>
      <c r="N3066" s="288"/>
      <c r="O3066" s="134"/>
      <c r="P3066" s="166"/>
      <c r="Q3066" s="289"/>
      <c r="R3066" s="165"/>
      <c r="S3066" s="290"/>
      <c r="T3066" s="290"/>
      <c r="U3066" s="290"/>
      <c r="V3066" s="290"/>
      <c r="W3066" s="166"/>
      <c r="X3066" s="135"/>
      <c r="Y3066" s="418">
        <f t="shared" si="490"/>
        <v>0</v>
      </c>
      <c r="Z3066" s="291">
        <f t="shared" si="491"/>
        <v>0</v>
      </c>
      <c r="AA3066" s="163"/>
      <c r="AB3066" s="177" t="str">
        <f t="shared" si="492"/>
        <v/>
      </c>
      <c r="AC3066" s="283" t="str">
        <f t="shared" si="493"/>
        <v/>
      </c>
      <c r="AD3066" s="283" t="str">
        <f t="shared" si="494"/>
        <v/>
      </c>
      <c r="AE3066" s="163"/>
      <c r="AF3066" s="162"/>
    </row>
    <row r="3067" spans="1:32">
      <c r="A3067" s="134">
        <v>3058</v>
      </c>
      <c r="B3067" s="286"/>
      <c r="C3067" s="146">
        <f t="shared" si="487"/>
        <v>0</v>
      </c>
      <c r="D3067" s="146">
        <f t="shared" si="488"/>
        <v>1</v>
      </c>
      <c r="E3067" s="146">
        <f t="shared" si="489"/>
        <v>1900</v>
      </c>
      <c r="F3067" s="287"/>
      <c r="G3067" s="287"/>
      <c r="H3067" s="287"/>
      <c r="I3067" s="288"/>
      <c r="J3067" s="287"/>
      <c r="K3067" s="288"/>
      <c r="L3067" s="134"/>
      <c r="M3067" s="133"/>
      <c r="N3067" s="288"/>
      <c r="O3067" s="134"/>
      <c r="P3067" s="166"/>
      <c r="Q3067" s="289"/>
      <c r="R3067" s="165"/>
      <c r="S3067" s="290"/>
      <c r="T3067" s="290"/>
      <c r="U3067" s="290"/>
      <c r="V3067" s="290"/>
      <c r="W3067" s="166"/>
      <c r="X3067" s="135"/>
      <c r="Y3067" s="418">
        <f t="shared" si="490"/>
        <v>0</v>
      </c>
      <c r="Z3067" s="291">
        <f t="shared" si="491"/>
        <v>0</v>
      </c>
      <c r="AA3067" s="163"/>
      <c r="AB3067" s="177" t="str">
        <f t="shared" si="492"/>
        <v/>
      </c>
      <c r="AC3067" s="283" t="str">
        <f t="shared" si="493"/>
        <v/>
      </c>
      <c r="AD3067" s="283" t="str">
        <f t="shared" si="494"/>
        <v/>
      </c>
      <c r="AE3067" s="163"/>
      <c r="AF3067" s="162"/>
    </row>
    <row r="3068" spans="1:32">
      <c r="A3068" s="134">
        <v>3059</v>
      </c>
      <c r="B3068" s="286"/>
      <c r="C3068" s="146">
        <f t="shared" si="487"/>
        <v>0</v>
      </c>
      <c r="D3068" s="146">
        <f t="shared" si="488"/>
        <v>1</v>
      </c>
      <c r="E3068" s="146">
        <f t="shared" si="489"/>
        <v>1900</v>
      </c>
      <c r="F3068" s="287"/>
      <c r="G3068" s="287"/>
      <c r="H3068" s="287"/>
      <c r="I3068" s="288"/>
      <c r="J3068" s="287"/>
      <c r="K3068" s="288"/>
      <c r="L3068" s="134"/>
      <c r="M3068" s="133"/>
      <c r="N3068" s="288"/>
      <c r="O3068" s="134"/>
      <c r="P3068" s="166"/>
      <c r="Q3068" s="289"/>
      <c r="R3068" s="165"/>
      <c r="S3068" s="290"/>
      <c r="T3068" s="290"/>
      <c r="U3068" s="290"/>
      <c r="V3068" s="290"/>
      <c r="W3068" s="166"/>
      <c r="X3068" s="135"/>
      <c r="Y3068" s="418">
        <f t="shared" si="490"/>
        <v>0</v>
      </c>
      <c r="Z3068" s="291">
        <f t="shared" si="491"/>
        <v>0</v>
      </c>
      <c r="AA3068" s="163"/>
      <c r="AB3068" s="177" t="str">
        <f t="shared" si="492"/>
        <v/>
      </c>
      <c r="AC3068" s="283" t="str">
        <f t="shared" si="493"/>
        <v/>
      </c>
      <c r="AD3068" s="283" t="str">
        <f t="shared" si="494"/>
        <v/>
      </c>
      <c r="AE3068" s="163"/>
      <c r="AF3068" s="162"/>
    </row>
    <row r="3069" spans="1:32">
      <c r="A3069" s="134">
        <v>3060</v>
      </c>
      <c r="B3069" s="286"/>
      <c r="C3069" s="146">
        <f t="shared" si="487"/>
        <v>0</v>
      </c>
      <c r="D3069" s="146">
        <f t="shared" si="488"/>
        <v>1</v>
      </c>
      <c r="E3069" s="146">
        <f t="shared" si="489"/>
        <v>1900</v>
      </c>
      <c r="F3069" s="287"/>
      <c r="G3069" s="287"/>
      <c r="H3069" s="287"/>
      <c r="I3069" s="288"/>
      <c r="J3069" s="287"/>
      <c r="K3069" s="288"/>
      <c r="L3069" s="134"/>
      <c r="M3069" s="133"/>
      <c r="N3069" s="288"/>
      <c r="O3069" s="134"/>
      <c r="P3069" s="166"/>
      <c r="Q3069" s="289"/>
      <c r="R3069" s="165"/>
      <c r="S3069" s="290"/>
      <c r="T3069" s="290"/>
      <c r="U3069" s="290"/>
      <c r="V3069" s="290"/>
      <c r="W3069" s="166"/>
      <c r="X3069" s="135"/>
      <c r="Y3069" s="418">
        <f t="shared" si="490"/>
        <v>0</v>
      </c>
      <c r="Z3069" s="291">
        <f t="shared" si="491"/>
        <v>0</v>
      </c>
      <c r="AA3069" s="163"/>
      <c r="AB3069" s="177" t="str">
        <f t="shared" si="492"/>
        <v/>
      </c>
      <c r="AC3069" s="283" t="str">
        <f t="shared" si="493"/>
        <v/>
      </c>
      <c r="AD3069" s="283" t="str">
        <f t="shared" si="494"/>
        <v/>
      </c>
      <c r="AE3069" s="163"/>
      <c r="AF3069" s="162"/>
    </row>
    <row r="3070" spans="1:32">
      <c r="A3070" s="134">
        <v>3061</v>
      </c>
      <c r="B3070" s="286"/>
      <c r="C3070" s="146">
        <f t="shared" si="487"/>
        <v>0</v>
      </c>
      <c r="D3070" s="146">
        <f t="shared" si="488"/>
        <v>1</v>
      </c>
      <c r="E3070" s="146">
        <f t="shared" si="489"/>
        <v>1900</v>
      </c>
      <c r="F3070" s="287"/>
      <c r="G3070" s="287"/>
      <c r="H3070" s="287"/>
      <c r="I3070" s="288"/>
      <c r="J3070" s="287"/>
      <c r="K3070" s="288"/>
      <c r="L3070" s="134"/>
      <c r="M3070" s="133"/>
      <c r="N3070" s="288"/>
      <c r="O3070" s="134"/>
      <c r="P3070" s="166"/>
      <c r="Q3070" s="289"/>
      <c r="R3070" s="165"/>
      <c r="S3070" s="290"/>
      <c r="T3070" s="290"/>
      <c r="U3070" s="290"/>
      <c r="V3070" s="290"/>
      <c r="W3070" s="166"/>
      <c r="X3070" s="135"/>
      <c r="Y3070" s="418">
        <f t="shared" si="490"/>
        <v>0</v>
      </c>
      <c r="Z3070" s="291">
        <f t="shared" si="491"/>
        <v>0</v>
      </c>
      <c r="AA3070" s="163"/>
      <c r="AB3070" s="177" t="str">
        <f t="shared" si="492"/>
        <v/>
      </c>
      <c r="AC3070" s="283" t="str">
        <f t="shared" si="493"/>
        <v/>
      </c>
      <c r="AD3070" s="283" t="str">
        <f t="shared" si="494"/>
        <v/>
      </c>
      <c r="AE3070" s="163"/>
      <c r="AF3070" s="162"/>
    </row>
    <row r="3071" spans="1:32">
      <c r="A3071" s="134">
        <v>3062</v>
      </c>
      <c r="B3071" s="286"/>
      <c r="C3071" s="146">
        <f t="shared" si="487"/>
        <v>0</v>
      </c>
      <c r="D3071" s="146">
        <f t="shared" si="488"/>
        <v>1</v>
      </c>
      <c r="E3071" s="146">
        <f t="shared" si="489"/>
        <v>1900</v>
      </c>
      <c r="F3071" s="287"/>
      <c r="G3071" s="287"/>
      <c r="H3071" s="287"/>
      <c r="I3071" s="288"/>
      <c r="J3071" s="287"/>
      <c r="K3071" s="288"/>
      <c r="L3071" s="134"/>
      <c r="M3071" s="133"/>
      <c r="N3071" s="288"/>
      <c r="O3071" s="134"/>
      <c r="P3071" s="166"/>
      <c r="Q3071" s="289"/>
      <c r="R3071" s="165"/>
      <c r="S3071" s="290"/>
      <c r="T3071" s="290"/>
      <c r="U3071" s="290"/>
      <c r="V3071" s="290"/>
      <c r="W3071" s="166"/>
      <c r="X3071" s="135"/>
      <c r="Y3071" s="418">
        <f t="shared" si="490"/>
        <v>0</v>
      </c>
      <c r="Z3071" s="291">
        <f t="shared" si="491"/>
        <v>0</v>
      </c>
      <c r="AA3071" s="163"/>
      <c r="AB3071" s="177" t="str">
        <f t="shared" si="492"/>
        <v/>
      </c>
      <c r="AC3071" s="283" t="str">
        <f t="shared" si="493"/>
        <v/>
      </c>
      <c r="AD3071" s="283" t="str">
        <f t="shared" si="494"/>
        <v/>
      </c>
      <c r="AE3071" s="163"/>
      <c r="AF3071" s="162"/>
    </row>
    <row r="3072" spans="1:32">
      <c r="A3072" s="134">
        <v>3063</v>
      </c>
      <c r="B3072" s="286"/>
      <c r="C3072" s="146">
        <f t="shared" si="487"/>
        <v>0</v>
      </c>
      <c r="D3072" s="146">
        <f t="shared" si="488"/>
        <v>1</v>
      </c>
      <c r="E3072" s="146">
        <f t="shared" si="489"/>
        <v>1900</v>
      </c>
      <c r="F3072" s="287"/>
      <c r="G3072" s="287"/>
      <c r="H3072" s="287"/>
      <c r="I3072" s="288"/>
      <c r="J3072" s="287"/>
      <c r="K3072" s="288"/>
      <c r="L3072" s="134"/>
      <c r="M3072" s="133"/>
      <c r="N3072" s="288"/>
      <c r="O3072" s="134"/>
      <c r="P3072" s="166"/>
      <c r="Q3072" s="289"/>
      <c r="R3072" s="165"/>
      <c r="S3072" s="290"/>
      <c r="T3072" s="290"/>
      <c r="U3072" s="290"/>
      <c r="V3072" s="290"/>
      <c r="W3072" s="166"/>
      <c r="X3072" s="135"/>
      <c r="Y3072" s="418">
        <f t="shared" si="490"/>
        <v>0</v>
      </c>
      <c r="Z3072" s="291">
        <f t="shared" si="491"/>
        <v>0</v>
      </c>
      <c r="AA3072" s="163"/>
      <c r="AB3072" s="177" t="str">
        <f t="shared" si="492"/>
        <v/>
      </c>
      <c r="AC3072" s="283" t="str">
        <f t="shared" si="493"/>
        <v/>
      </c>
      <c r="AD3072" s="283" t="str">
        <f t="shared" si="494"/>
        <v/>
      </c>
      <c r="AE3072" s="163"/>
      <c r="AF3072" s="162"/>
    </row>
    <row r="3073" spans="1:32">
      <c r="A3073" s="134">
        <v>3064</v>
      </c>
      <c r="B3073" s="286"/>
      <c r="C3073" s="146">
        <f t="shared" si="487"/>
        <v>0</v>
      </c>
      <c r="D3073" s="146">
        <f t="shared" si="488"/>
        <v>1</v>
      </c>
      <c r="E3073" s="146">
        <f t="shared" si="489"/>
        <v>1900</v>
      </c>
      <c r="F3073" s="287"/>
      <c r="G3073" s="287"/>
      <c r="H3073" s="287"/>
      <c r="I3073" s="288"/>
      <c r="J3073" s="287"/>
      <c r="K3073" s="288"/>
      <c r="L3073" s="134"/>
      <c r="M3073" s="133"/>
      <c r="N3073" s="288"/>
      <c r="O3073" s="134"/>
      <c r="P3073" s="166"/>
      <c r="Q3073" s="289"/>
      <c r="R3073" s="165"/>
      <c r="S3073" s="290"/>
      <c r="T3073" s="290"/>
      <c r="U3073" s="290"/>
      <c r="V3073" s="290"/>
      <c r="W3073" s="166"/>
      <c r="X3073" s="135"/>
      <c r="Y3073" s="418">
        <f t="shared" si="490"/>
        <v>0</v>
      </c>
      <c r="Z3073" s="291">
        <f t="shared" si="491"/>
        <v>0</v>
      </c>
      <c r="AA3073" s="163"/>
      <c r="AB3073" s="177" t="str">
        <f t="shared" si="492"/>
        <v/>
      </c>
      <c r="AC3073" s="283" t="str">
        <f t="shared" si="493"/>
        <v/>
      </c>
      <c r="AD3073" s="283" t="str">
        <f t="shared" si="494"/>
        <v/>
      </c>
      <c r="AE3073" s="163"/>
      <c r="AF3073" s="162"/>
    </row>
    <row r="3074" spans="1:32">
      <c r="A3074" s="134">
        <v>3065</v>
      </c>
      <c r="B3074" s="286"/>
      <c r="C3074" s="146">
        <f t="shared" si="487"/>
        <v>0</v>
      </c>
      <c r="D3074" s="146">
        <f t="shared" si="488"/>
        <v>1</v>
      </c>
      <c r="E3074" s="146">
        <f t="shared" si="489"/>
        <v>1900</v>
      </c>
      <c r="F3074" s="287"/>
      <c r="G3074" s="287"/>
      <c r="H3074" s="287"/>
      <c r="I3074" s="288"/>
      <c r="J3074" s="287"/>
      <c r="K3074" s="288"/>
      <c r="L3074" s="134"/>
      <c r="M3074" s="133"/>
      <c r="N3074" s="288"/>
      <c r="O3074" s="134"/>
      <c r="P3074" s="166"/>
      <c r="Q3074" s="289"/>
      <c r="R3074" s="165"/>
      <c r="S3074" s="290"/>
      <c r="T3074" s="290"/>
      <c r="U3074" s="290"/>
      <c r="V3074" s="290"/>
      <c r="W3074" s="166"/>
      <c r="X3074" s="135"/>
      <c r="Y3074" s="418">
        <f t="shared" si="490"/>
        <v>0</v>
      </c>
      <c r="Z3074" s="291">
        <f t="shared" si="491"/>
        <v>0</v>
      </c>
      <c r="AA3074" s="163"/>
      <c r="AB3074" s="177" t="str">
        <f t="shared" si="492"/>
        <v/>
      </c>
      <c r="AC3074" s="283" t="str">
        <f t="shared" si="493"/>
        <v/>
      </c>
      <c r="AD3074" s="283" t="str">
        <f t="shared" si="494"/>
        <v/>
      </c>
      <c r="AE3074" s="163"/>
      <c r="AF3074" s="162"/>
    </row>
    <row r="3075" spans="1:32">
      <c r="A3075" s="134">
        <v>3066</v>
      </c>
      <c r="B3075" s="286"/>
      <c r="C3075" s="146">
        <f t="shared" si="487"/>
        <v>0</v>
      </c>
      <c r="D3075" s="146">
        <f t="shared" si="488"/>
        <v>1</v>
      </c>
      <c r="E3075" s="146">
        <f t="shared" si="489"/>
        <v>1900</v>
      </c>
      <c r="F3075" s="287"/>
      <c r="G3075" s="287"/>
      <c r="H3075" s="287"/>
      <c r="I3075" s="288"/>
      <c r="J3075" s="287"/>
      <c r="K3075" s="288"/>
      <c r="L3075" s="134"/>
      <c r="M3075" s="133"/>
      <c r="N3075" s="288"/>
      <c r="O3075" s="134"/>
      <c r="P3075" s="166"/>
      <c r="Q3075" s="289"/>
      <c r="R3075" s="165"/>
      <c r="S3075" s="290"/>
      <c r="T3075" s="290"/>
      <c r="U3075" s="290"/>
      <c r="V3075" s="290"/>
      <c r="W3075" s="166"/>
      <c r="X3075" s="135"/>
      <c r="Y3075" s="418">
        <f t="shared" si="490"/>
        <v>0</v>
      </c>
      <c r="Z3075" s="291">
        <f t="shared" si="491"/>
        <v>0</v>
      </c>
      <c r="AA3075" s="163"/>
      <c r="AB3075" s="177" t="str">
        <f t="shared" si="492"/>
        <v/>
      </c>
      <c r="AC3075" s="283" t="str">
        <f t="shared" si="493"/>
        <v/>
      </c>
      <c r="AD3075" s="283" t="str">
        <f t="shared" si="494"/>
        <v/>
      </c>
      <c r="AE3075" s="163"/>
      <c r="AF3075" s="162"/>
    </row>
    <row r="3076" spans="1:32">
      <c r="A3076" s="134">
        <v>3067</v>
      </c>
      <c r="B3076" s="286"/>
      <c r="C3076" s="146">
        <f t="shared" si="487"/>
        <v>0</v>
      </c>
      <c r="D3076" s="146">
        <f t="shared" si="488"/>
        <v>1</v>
      </c>
      <c r="E3076" s="146">
        <f t="shared" si="489"/>
        <v>1900</v>
      </c>
      <c r="F3076" s="287"/>
      <c r="G3076" s="287"/>
      <c r="H3076" s="287"/>
      <c r="I3076" s="288"/>
      <c r="J3076" s="287"/>
      <c r="K3076" s="288"/>
      <c r="L3076" s="134"/>
      <c r="M3076" s="133"/>
      <c r="N3076" s="288"/>
      <c r="O3076" s="134"/>
      <c r="P3076" s="166"/>
      <c r="Q3076" s="289"/>
      <c r="R3076" s="165"/>
      <c r="S3076" s="290"/>
      <c r="T3076" s="290"/>
      <c r="U3076" s="290"/>
      <c r="V3076" s="290"/>
      <c r="W3076" s="166"/>
      <c r="X3076" s="135"/>
      <c r="Y3076" s="418">
        <f t="shared" si="490"/>
        <v>0</v>
      </c>
      <c r="Z3076" s="291">
        <f t="shared" si="491"/>
        <v>0</v>
      </c>
      <c r="AA3076" s="163"/>
      <c r="AB3076" s="177" t="str">
        <f t="shared" si="492"/>
        <v/>
      </c>
      <c r="AC3076" s="283" t="str">
        <f t="shared" si="493"/>
        <v/>
      </c>
      <c r="AD3076" s="283" t="str">
        <f t="shared" si="494"/>
        <v/>
      </c>
      <c r="AE3076" s="163"/>
      <c r="AF3076" s="162"/>
    </row>
    <row r="3077" spans="1:32">
      <c r="A3077" s="134">
        <v>3068</v>
      </c>
      <c r="B3077" s="286"/>
      <c r="C3077" s="146">
        <f t="shared" si="487"/>
        <v>0</v>
      </c>
      <c r="D3077" s="146">
        <f t="shared" si="488"/>
        <v>1</v>
      </c>
      <c r="E3077" s="146">
        <f t="shared" si="489"/>
        <v>1900</v>
      </c>
      <c r="F3077" s="287"/>
      <c r="G3077" s="287"/>
      <c r="H3077" s="287"/>
      <c r="I3077" s="288"/>
      <c r="J3077" s="287"/>
      <c r="K3077" s="288"/>
      <c r="L3077" s="134"/>
      <c r="M3077" s="133"/>
      <c r="N3077" s="288"/>
      <c r="O3077" s="134"/>
      <c r="P3077" s="166"/>
      <c r="Q3077" s="289"/>
      <c r="R3077" s="165"/>
      <c r="S3077" s="290"/>
      <c r="T3077" s="290"/>
      <c r="U3077" s="290"/>
      <c r="V3077" s="290"/>
      <c r="W3077" s="166"/>
      <c r="X3077" s="135"/>
      <c r="Y3077" s="418">
        <f t="shared" si="490"/>
        <v>0</v>
      </c>
      <c r="Z3077" s="291">
        <f t="shared" si="491"/>
        <v>0</v>
      </c>
      <c r="AA3077" s="163"/>
      <c r="AB3077" s="177" t="str">
        <f t="shared" si="492"/>
        <v/>
      </c>
      <c r="AC3077" s="283" t="str">
        <f t="shared" si="493"/>
        <v/>
      </c>
      <c r="AD3077" s="283" t="str">
        <f t="shared" si="494"/>
        <v/>
      </c>
      <c r="AE3077" s="163"/>
      <c r="AF3077" s="162"/>
    </row>
    <row r="3078" spans="1:32">
      <c r="A3078" s="134">
        <v>3069</v>
      </c>
      <c r="B3078" s="286"/>
      <c r="C3078" s="146">
        <f t="shared" si="487"/>
        <v>0</v>
      </c>
      <c r="D3078" s="146">
        <f t="shared" si="488"/>
        <v>1</v>
      </c>
      <c r="E3078" s="146">
        <f t="shared" si="489"/>
        <v>1900</v>
      </c>
      <c r="F3078" s="287"/>
      <c r="G3078" s="287"/>
      <c r="H3078" s="287"/>
      <c r="I3078" s="288"/>
      <c r="J3078" s="287"/>
      <c r="K3078" s="288"/>
      <c r="L3078" s="134"/>
      <c r="M3078" s="133"/>
      <c r="N3078" s="288"/>
      <c r="O3078" s="134"/>
      <c r="P3078" s="166"/>
      <c r="Q3078" s="289"/>
      <c r="R3078" s="165"/>
      <c r="S3078" s="290"/>
      <c r="T3078" s="290"/>
      <c r="U3078" s="290"/>
      <c r="V3078" s="290"/>
      <c r="W3078" s="166"/>
      <c r="X3078" s="135"/>
      <c r="Y3078" s="418">
        <f t="shared" si="490"/>
        <v>0</v>
      </c>
      <c r="Z3078" s="291">
        <f t="shared" si="491"/>
        <v>0</v>
      </c>
      <c r="AA3078" s="163"/>
      <c r="AB3078" s="177" t="str">
        <f t="shared" si="492"/>
        <v/>
      </c>
      <c r="AC3078" s="283" t="str">
        <f t="shared" si="493"/>
        <v/>
      </c>
      <c r="AD3078" s="283" t="str">
        <f t="shared" si="494"/>
        <v/>
      </c>
      <c r="AE3078" s="163"/>
      <c r="AF3078" s="162"/>
    </row>
    <row r="3079" spans="1:32">
      <c r="A3079" s="134">
        <v>3070</v>
      </c>
      <c r="B3079" s="286"/>
      <c r="C3079" s="146">
        <f t="shared" si="487"/>
        <v>0</v>
      </c>
      <c r="D3079" s="146">
        <f t="shared" si="488"/>
        <v>1</v>
      </c>
      <c r="E3079" s="146">
        <f t="shared" si="489"/>
        <v>1900</v>
      </c>
      <c r="F3079" s="287"/>
      <c r="G3079" s="287"/>
      <c r="H3079" s="287"/>
      <c r="I3079" s="288"/>
      <c r="J3079" s="287"/>
      <c r="K3079" s="288"/>
      <c r="L3079" s="134"/>
      <c r="M3079" s="133"/>
      <c r="N3079" s="288"/>
      <c r="O3079" s="134"/>
      <c r="P3079" s="166"/>
      <c r="Q3079" s="289"/>
      <c r="R3079" s="165"/>
      <c r="S3079" s="290"/>
      <c r="T3079" s="290"/>
      <c r="U3079" s="290"/>
      <c r="V3079" s="290"/>
      <c r="W3079" s="166"/>
      <c r="X3079" s="135"/>
      <c r="Y3079" s="418">
        <f t="shared" si="490"/>
        <v>0</v>
      </c>
      <c r="Z3079" s="291">
        <f t="shared" si="491"/>
        <v>0</v>
      </c>
      <c r="AA3079" s="163"/>
      <c r="AB3079" s="177" t="str">
        <f t="shared" si="492"/>
        <v/>
      </c>
      <c r="AC3079" s="283" t="str">
        <f t="shared" si="493"/>
        <v/>
      </c>
      <c r="AD3079" s="283" t="str">
        <f t="shared" si="494"/>
        <v/>
      </c>
      <c r="AE3079" s="163"/>
      <c r="AF3079" s="162"/>
    </row>
    <row r="3080" spans="1:32">
      <c r="A3080" s="134">
        <v>3071</v>
      </c>
      <c r="B3080" s="286"/>
      <c r="C3080" s="146">
        <f t="shared" si="487"/>
        <v>0</v>
      </c>
      <c r="D3080" s="146">
        <f t="shared" si="488"/>
        <v>1</v>
      </c>
      <c r="E3080" s="146">
        <f t="shared" si="489"/>
        <v>1900</v>
      </c>
      <c r="F3080" s="287"/>
      <c r="G3080" s="287"/>
      <c r="H3080" s="287"/>
      <c r="I3080" s="288"/>
      <c r="J3080" s="287"/>
      <c r="K3080" s="288"/>
      <c r="L3080" s="134"/>
      <c r="M3080" s="133"/>
      <c r="N3080" s="288"/>
      <c r="O3080" s="134"/>
      <c r="P3080" s="166"/>
      <c r="Q3080" s="289"/>
      <c r="R3080" s="165"/>
      <c r="S3080" s="290"/>
      <c r="T3080" s="290"/>
      <c r="U3080" s="290"/>
      <c r="V3080" s="290"/>
      <c r="W3080" s="166"/>
      <c r="X3080" s="135"/>
      <c r="Y3080" s="418">
        <f t="shared" si="490"/>
        <v>0</v>
      </c>
      <c r="Z3080" s="291">
        <f t="shared" si="491"/>
        <v>0</v>
      </c>
      <c r="AA3080" s="163"/>
      <c r="AB3080" s="177" t="str">
        <f t="shared" si="492"/>
        <v/>
      </c>
      <c r="AC3080" s="283" t="str">
        <f t="shared" si="493"/>
        <v/>
      </c>
      <c r="AD3080" s="283" t="str">
        <f t="shared" si="494"/>
        <v/>
      </c>
      <c r="AE3080" s="163"/>
      <c r="AF3080" s="162"/>
    </row>
    <row r="3081" spans="1:32">
      <c r="A3081" s="134">
        <v>3072</v>
      </c>
      <c r="B3081" s="286"/>
      <c r="C3081" s="146">
        <f t="shared" si="487"/>
        <v>0</v>
      </c>
      <c r="D3081" s="146">
        <f t="shared" si="488"/>
        <v>1</v>
      </c>
      <c r="E3081" s="146">
        <f t="shared" si="489"/>
        <v>1900</v>
      </c>
      <c r="F3081" s="287"/>
      <c r="G3081" s="287"/>
      <c r="H3081" s="287"/>
      <c r="I3081" s="288"/>
      <c r="J3081" s="287"/>
      <c r="K3081" s="288"/>
      <c r="L3081" s="134"/>
      <c r="M3081" s="133"/>
      <c r="N3081" s="288"/>
      <c r="O3081" s="134"/>
      <c r="P3081" s="166"/>
      <c r="Q3081" s="289"/>
      <c r="R3081" s="165"/>
      <c r="S3081" s="290"/>
      <c r="T3081" s="290"/>
      <c r="U3081" s="290"/>
      <c r="V3081" s="290"/>
      <c r="W3081" s="166"/>
      <c r="X3081" s="135"/>
      <c r="Y3081" s="418">
        <f t="shared" si="490"/>
        <v>0</v>
      </c>
      <c r="Z3081" s="291">
        <f t="shared" si="491"/>
        <v>0</v>
      </c>
      <c r="AA3081" s="163"/>
      <c r="AB3081" s="177" t="str">
        <f t="shared" si="492"/>
        <v/>
      </c>
      <c r="AC3081" s="283" t="str">
        <f t="shared" si="493"/>
        <v/>
      </c>
      <c r="AD3081" s="283" t="str">
        <f t="shared" si="494"/>
        <v/>
      </c>
      <c r="AE3081" s="163"/>
      <c r="AF3081" s="162"/>
    </row>
    <row r="3082" spans="1:32">
      <c r="A3082" s="134">
        <v>3073</v>
      </c>
      <c r="B3082" s="286"/>
      <c r="C3082" s="146">
        <f t="shared" si="487"/>
        <v>0</v>
      </c>
      <c r="D3082" s="146">
        <f t="shared" si="488"/>
        <v>1</v>
      </c>
      <c r="E3082" s="146">
        <f t="shared" si="489"/>
        <v>1900</v>
      </c>
      <c r="F3082" s="287"/>
      <c r="G3082" s="287"/>
      <c r="H3082" s="287"/>
      <c r="I3082" s="288"/>
      <c r="J3082" s="287"/>
      <c r="K3082" s="288"/>
      <c r="L3082" s="134"/>
      <c r="M3082" s="133"/>
      <c r="N3082" s="288"/>
      <c r="O3082" s="134"/>
      <c r="P3082" s="166"/>
      <c r="Q3082" s="289"/>
      <c r="R3082" s="165"/>
      <c r="S3082" s="290"/>
      <c r="T3082" s="290"/>
      <c r="U3082" s="290"/>
      <c r="V3082" s="290"/>
      <c r="W3082" s="166"/>
      <c r="X3082" s="135"/>
      <c r="Y3082" s="418">
        <f t="shared" si="490"/>
        <v>0</v>
      </c>
      <c r="Z3082" s="291">
        <f t="shared" si="491"/>
        <v>0</v>
      </c>
      <c r="AA3082" s="163"/>
      <c r="AB3082" s="177" t="str">
        <f t="shared" si="492"/>
        <v/>
      </c>
      <c r="AC3082" s="283" t="str">
        <f t="shared" si="493"/>
        <v/>
      </c>
      <c r="AD3082" s="283" t="str">
        <f t="shared" si="494"/>
        <v/>
      </c>
      <c r="AE3082" s="163"/>
      <c r="AF3082" s="162"/>
    </row>
    <row r="3083" spans="1:32">
      <c r="A3083" s="134">
        <v>3074</v>
      </c>
      <c r="B3083" s="286"/>
      <c r="C3083" s="146">
        <f t="shared" ref="C3083:C3146" si="495">DAY(B3083)</f>
        <v>0</v>
      </c>
      <c r="D3083" s="146">
        <f t="shared" ref="D3083:D3146" si="496">MONTH(B3083)</f>
        <v>1</v>
      </c>
      <c r="E3083" s="146">
        <f t="shared" ref="E3083:E3146" si="497">YEAR(B3083)</f>
        <v>1900</v>
      </c>
      <c r="F3083" s="287"/>
      <c r="G3083" s="287"/>
      <c r="H3083" s="287"/>
      <c r="I3083" s="288"/>
      <c r="J3083" s="287"/>
      <c r="K3083" s="288"/>
      <c r="L3083" s="134"/>
      <c r="M3083" s="133"/>
      <c r="N3083" s="288"/>
      <c r="O3083" s="134"/>
      <c r="P3083" s="166"/>
      <c r="Q3083" s="289"/>
      <c r="R3083" s="165"/>
      <c r="S3083" s="290"/>
      <c r="T3083" s="290"/>
      <c r="U3083" s="290"/>
      <c r="V3083" s="290"/>
      <c r="W3083" s="166"/>
      <c r="X3083" s="135"/>
      <c r="Y3083" s="418">
        <f t="shared" ref="Y3083:Y3146" si="498">X3083*U3083</f>
        <v>0</v>
      </c>
      <c r="Z3083" s="291">
        <f t="shared" ref="Z3083:Z3146" si="499">Y3083*1.1</f>
        <v>0</v>
      </c>
      <c r="AA3083" s="163"/>
      <c r="AB3083" s="177" t="str">
        <f t="shared" ref="AB3083:AB3146" si="500">IF(S3083="","",IF(S3083-U3083=0,"Full","No"))</f>
        <v/>
      </c>
      <c r="AC3083" s="283" t="str">
        <f t="shared" ref="AC3083:AC3146" si="501">IF(AND(S3083&gt;U3083,V3083=0),"Lost",IF(AND(S3083&gt;U3083,V3083&lt;(S3083-U3083)),"Lost",""))</f>
        <v/>
      </c>
      <c r="AD3083" s="283" t="str">
        <f t="shared" ref="AD3083:AD3146" si="502">IF(AND(S3083&gt;U3083,V3083=0),S3083-U3083,IF(AND(S3083&gt;U3083,V3083&lt;(S3083-U3083)),S3083-(U3083+V3083),""))</f>
        <v/>
      </c>
      <c r="AE3083" s="163"/>
      <c r="AF3083" s="162"/>
    </row>
    <row r="3084" spans="1:32">
      <c r="A3084" s="134">
        <v>3075</v>
      </c>
      <c r="B3084" s="286"/>
      <c r="C3084" s="146">
        <f t="shared" si="495"/>
        <v>0</v>
      </c>
      <c r="D3084" s="146">
        <f t="shared" si="496"/>
        <v>1</v>
      </c>
      <c r="E3084" s="146">
        <f t="shared" si="497"/>
        <v>1900</v>
      </c>
      <c r="F3084" s="287"/>
      <c r="G3084" s="287"/>
      <c r="H3084" s="287"/>
      <c r="I3084" s="288"/>
      <c r="J3084" s="287"/>
      <c r="K3084" s="288"/>
      <c r="L3084" s="134"/>
      <c r="M3084" s="133"/>
      <c r="N3084" s="288"/>
      <c r="O3084" s="134"/>
      <c r="P3084" s="166"/>
      <c r="Q3084" s="289"/>
      <c r="R3084" s="165"/>
      <c r="S3084" s="290"/>
      <c r="T3084" s="290"/>
      <c r="U3084" s="290"/>
      <c r="V3084" s="290"/>
      <c r="W3084" s="166"/>
      <c r="X3084" s="135"/>
      <c r="Y3084" s="418">
        <f t="shared" si="498"/>
        <v>0</v>
      </c>
      <c r="Z3084" s="291">
        <f t="shared" si="499"/>
        <v>0</v>
      </c>
      <c r="AA3084" s="163"/>
      <c r="AB3084" s="177" t="str">
        <f t="shared" si="500"/>
        <v/>
      </c>
      <c r="AC3084" s="283" t="str">
        <f t="shared" si="501"/>
        <v/>
      </c>
      <c r="AD3084" s="283" t="str">
        <f t="shared" si="502"/>
        <v/>
      </c>
      <c r="AE3084" s="163"/>
      <c r="AF3084" s="162"/>
    </row>
    <row r="3085" spans="1:32">
      <c r="A3085" s="134">
        <v>3076</v>
      </c>
      <c r="B3085" s="286"/>
      <c r="C3085" s="146">
        <f t="shared" si="495"/>
        <v>0</v>
      </c>
      <c r="D3085" s="146">
        <f t="shared" si="496"/>
        <v>1</v>
      </c>
      <c r="E3085" s="146">
        <f t="shared" si="497"/>
        <v>1900</v>
      </c>
      <c r="F3085" s="287"/>
      <c r="G3085" s="287"/>
      <c r="H3085" s="287"/>
      <c r="I3085" s="288"/>
      <c r="J3085" s="287"/>
      <c r="K3085" s="288"/>
      <c r="L3085" s="134"/>
      <c r="M3085" s="133"/>
      <c r="N3085" s="288"/>
      <c r="O3085" s="134"/>
      <c r="P3085" s="166"/>
      <c r="Q3085" s="289"/>
      <c r="R3085" s="165"/>
      <c r="S3085" s="290"/>
      <c r="T3085" s="290"/>
      <c r="U3085" s="290"/>
      <c r="V3085" s="290"/>
      <c r="W3085" s="166"/>
      <c r="X3085" s="135"/>
      <c r="Y3085" s="418">
        <f t="shared" si="498"/>
        <v>0</v>
      </c>
      <c r="Z3085" s="291">
        <f t="shared" si="499"/>
        <v>0</v>
      </c>
      <c r="AA3085" s="163"/>
      <c r="AB3085" s="177" t="str">
        <f t="shared" si="500"/>
        <v/>
      </c>
      <c r="AC3085" s="283" t="str">
        <f t="shared" si="501"/>
        <v/>
      </c>
      <c r="AD3085" s="283" t="str">
        <f t="shared" si="502"/>
        <v/>
      </c>
      <c r="AE3085" s="163"/>
      <c r="AF3085" s="162"/>
    </row>
    <row r="3086" spans="1:32">
      <c r="A3086" s="134">
        <v>3077</v>
      </c>
      <c r="B3086" s="286"/>
      <c r="C3086" s="146">
        <f t="shared" si="495"/>
        <v>0</v>
      </c>
      <c r="D3086" s="146">
        <f t="shared" si="496"/>
        <v>1</v>
      </c>
      <c r="E3086" s="146">
        <f t="shared" si="497"/>
        <v>1900</v>
      </c>
      <c r="F3086" s="287"/>
      <c r="G3086" s="287"/>
      <c r="H3086" s="287"/>
      <c r="I3086" s="288"/>
      <c r="J3086" s="287"/>
      <c r="K3086" s="288"/>
      <c r="L3086" s="134"/>
      <c r="M3086" s="133"/>
      <c r="N3086" s="288"/>
      <c r="O3086" s="134"/>
      <c r="P3086" s="166"/>
      <c r="Q3086" s="289"/>
      <c r="R3086" s="165"/>
      <c r="S3086" s="290"/>
      <c r="T3086" s="290"/>
      <c r="U3086" s="290"/>
      <c r="V3086" s="290"/>
      <c r="W3086" s="166"/>
      <c r="X3086" s="135"/>
      <c r="Y3086" s="418">
        <f t="shared" si="498"/>
        <v>0</v>
      </c>
      <c r="Z3086" s="291">
        <f t="shared" si="499"/>
        <v>0</v>
      </c>
      <c r="AA3086" s="163"/>
      <c r="AB3086" s="177" t="str">
        <f t="shared" si="500"/>
        <v/>
      </c>
      <c r="AC3086" s="283" t="str">
        <f t="shared" si="501"/>
        <v/>
      </c>
      <c r="AD3086" s="283" t="str">
        <f t="shared" si="502"/>
        <v/>
      </c>
      <c r="AE3086" s="163"/>
      <c r="AF3086" s="162"/>
    </row>
    <row r="3087" spans="1:32">
      <c r="A3087" s="134">
        <v>3078</v>
      </c>
      <c r="B3087" s="286"/>
      <c r="C3087" s="146">
        <f t="shared" si="495"/>
        <v>0</v>
      </c>
      <c r="D3087" s="146">
        <f t="shared" si="496"/>
        <v>1</v>
      </c>
      <c r="E3087" s="146">
        <f t="shared" si="497"/>
        <v>1900</v>
      </c>
      <c r="F3087" s="287"/>
      <c r="G3087" s="287"/>
      <c r="H3087" s="287"/>
      <c r="I3087" s="288"/>
      <c r="J3087" s="287"/>
      <c r="K3087" s="288"/>
      <c r="L3087" s="134"/>
      <c r="M3087" s="133"/>
      <c r="N3087" s="288"/>
      <c r="O3087" s="134"/>
      <c r="P3087" s="166"/>
      <c r="Q3087" s="289"/>
      <c r="R3087" s="165"/>
      <c r="S3087" s="290"/>
      <c r="T3087" s="290"/>
      <c r="U3087" s="290"/>
      <c r="V3087" s="290"/>
      <c r="W3087" s="166"/>
      <c r="X3087" s="135"/>
      <c r="Y3087" s="418">
        <f t="shared" si="498"/>
        <v>0</v>
      </c>
      <c r="Z3087" s="291">
        <f t="shared" si="499"/>
        <v>0</v>
      </c>
      <c r="AA3087" s="163"/>
      <c r="AB3087" s="177" t="str">
        <f t="shared" si="500"/>
        <v/>
      </c>
      <c r="AC3087" s="283" t="str">
        <f t="shared" si="501"/>
        <v/>
      </c>
      <c r="AD3087" s="283" t="str">
        <f t="shared" si="502"/>
        <v/>
      </c>
      <c r="AE3087" s="163"/>
      <c r="AF3087" s="162"/>
    </row>
    <row r="3088" spans="1:32">
      <c r="A3088" s="134">
        <v>3079</v>
      </c>
      <c r="B3088" s="286"/>
      <c r="C3088" s="146">
        <f t="shared" si="495"/>
        <v>0</v>
      </c>
      <c r="D3088" s="146">
        <f t="shared" si="496"/>
        <v>1</v>
      </c>
      <c r="E3088" s="146">
        <f t="shared" si="497"/>
        <v>1900</v>
      </c>
      <c r="F3088" s="287"/>
      <c r="G3088" s="287"/>
      <c r="H3088" s="287"/>
      <c r="I3088" s="288"/>
      <c r="J3088" s="287"/>
      <c r="K3088" s="288"/>
      <c r="L3088" s="134"/>
      <c r="M3088" s="133"/>
      <c r="N3088" s="288"/>
      <c r="O3088" s="134"/>
      <c r="P3088" s="166"/>
      <c r="Q3088" s="289"/>
      <c r="R3088" s="165"/>
      <c r="S3088" s="290"/>
      <c r="T3088" s="290"/>
      <c r="U3088" s="290"/>
      <c r="V3088" s="290"/>
      <c r="W3088" s="166"/>
      <c r="X3088" s="135"/>
      <c r="Y3088" s="418">
        <f t="shared" si="498"/>
        <v>0</v>
      </c>
      <c r="Z3088" s="291">
        <f t="shared" si="499"/>
        <v>0</v>
      </c>
      <c r="AA3088" s="163"/>
      <c r="AB3088" s="177" t="str">
        <f t="shared" si="500"/>
        <v/>
      </c>
      <c r="AC3088" s="283" t="str">
        <f t="shared" si="501"/>
        <v/>
      </c>
      <c r="AD3088" s="283" t="str">
        <f t="shared" si="502"/>
        <v/>
      </c>
      <c r="AE3088" s="163"/>
      <c r="AF3088" s="162"/>
    </row>
    <row r="3089" spans="1:32">
      <c r="A3089" s="134">
        <v>3080</v>
      </c>
      <c r="B3089" s="286"/>
      <c r="C3089" s="146">
        <f t="shared" si="495"/>
        <v>0</v>
      </c>
      <c r="D3089" s="146">
        <f t="shared" si="496"/>
        <v>1</v>
      </c>
      <c r="E3089" s="146">
        <f t="shared" si="497"/>
        <v>1900</v>
      </c>
      <c r="F3089" s="287"/>
      <c r="G3089" s="287"/>
      <c r="H3089" s="287"/>
      <c r="I3089" s="288"/>
      <c r="J3089" s="287"/>
      <c r="K3089" s="288"/>
      <c r="L3089" s="134"/>
      <c r="M3089" s="133"/>
      <c r="N3089" s="288"/>
      <c r="O3089" s="134"/>
      <c r="P3089" s="166"/>
      <c r="Q3089" s="289"/>
      <c r="R3089" s="165"/>
      <c r="S3089" s="290"/>
      <c r="T3089" s="290"/>
      <c r="U3089" s="290"/>
      <c r="V3089" s="290"/>
      <c r="W3089" s="166"/>
      <c r="X3089" s="135"/>
      <c r="Y3089" s="418">
        <f t="shared" si="498"/>
        <v>0</v>
      </c>
      <c r="Z3089" s="291">
        <f t="shared" si="499"/>
        <v>0</v>
      </c>
      <c r="AA3089" s="163"/>
      <c r="AB3089" s="177" t="str">
        <f t="shared" si="500"/>
        <v/>
      </c>
      <c r="AC3089" s="283" t="str">
        <f t="shared" si="501"/>
        <v/>
      </c>
      <c r="AD3089" s="283" t="str">
        <f t="shared" si="502"/>
        <v/>
      </c>
      <c r="AE3089" s="163"/>
      <c r="AF3089" s="162"/>
    </row>
    <row r="3090" spans="1:32">
      <c r="A3090" s="134">
        <v>3081</v>
      </c>
      <c r="B3090" s="286"/>
      <c r="C3090" s="146">
        <f t="shared" si="495"/>
        <v>0</v>
      </c>
      <c r="D3090" s="146">
        <f t="shared" si="496"/>
        <v>1</v>
      </c>
      <c r="E3090" s="146">
        <f t="shared" si="497"/>
        <v>1900</v>
      </c>
      <c r="F3090" s="287"/>
      <c r="G3090" s="287"/>
      <c r="H3090" s="287"/>
      <c r="I3090" s="288"/>
      <c r="J3090" s="287"/>
      <c r="K3090" s="288"/>
      <c r="L3090" s="134"/>
      <c r="M3090" s="133"/>
      <c r="N3090" s="288"/>
      <c r="O3090" s="134"/>
      <c r="P3090" s="166"/>
      <c r="Q3090" s="289"/>
      <c r="R3090" s="165"/>
      <c r="S3090" s="290"/>
      <c r="T3090" s="290"/>
      <c r="U3090" s="290"/>
      <c r="V3090" s="290"/>
      <c r="W3090" s="166"/>
      <c r="X3090" s="135"/>
      <c r="Y3090" s="418">
        <f t="shared" si="498"/>
        <v>0</v>
      </c>
      <c r="Z3090" s="291">
        <f t="shared" si="499"/>
        <v>0</v>
      </c>
      <c r="AA3090" s="163"/>
      <c r="AB3090" s="177" t="str">
        <f t="shared" si="500"/>
        <v/>
      </c>
      <c r="AC3090" s="283" t="str">
        <f t="shared" si="501"/>
        <v/>
      </c>
      <c r="AD3090" s="283" t="str">
        <f t="shared" si="502"/>
        <v/>
      </c>
      <c r="AE3090" s="163"/>
      <c r="AF3090" s="162"/>
    </row>
    <row r="3091" spans="1:32">
      <c r="A3091" s="134">
        <v>3082</v>
      </c>
      <c r="B3091" s="286"/>
      <c r="C3091" s="146">
        <f t="shared" si="495"/>
        <v>0</v>
      </c>
      <c r="D3091" s="146">
        <f t="shared" si="496"/>
        <v>1</v>
      </c>
      <c r="E3091" s="146">
        <f t="shared" si="497"/>
        <v>1900</v>
      </c>
      <c r="F3091" s="287"/>
      <c r="G3091" s="287"/>
      <c r="H3091" s="287"/>
      <c r="I3091" s="288"/>
      <c r="J3091" s="287"/>
      <c r="K3091" s="288"/>
      <c r="L3091" s="134"/>
      <c r="M3091" s="133"/>
      <c r="N3091" s="288"/>
      <c r="O3091" s="134"/>
      <c r="P3091" s="166"/>
      <c r="Q3091" s="289"/>
      <c r="R3091" s="165"/>
      <c r="S3091" s="290"/>
      <c r="T3091" s="290"/>
      <c r="U3091" s="290"/>
      <c r="V3091" s="290"/>
      <c r="W3091" s="166"/>
      <c r="X3091" s="135"/>
      <c r="Y3091" s="418">
        <f t="shared" si="498"/>
        <v>0</v>
      </c>
      <c r="Z3091" s="291">
        <f t="shared" si="499"/>
        <v>0</v>
      </c>
      <c r="AA3091" s="163"/>
      <c r="AB3091" s="177" t="str">
        <f t="shared" si="500"/>
        <v/>
      </c>
      <c r="AC3091" s="283" t="str">
        <f t="shared" si="501"/>
        <v/>
      </c>
      <c r="AD3091" s="283" t="str">
        <f t="shared" si="502"/>
        <v/>
      </c>
      <c r="AE3091" s="163"/>
      <c r="AF3091" s="162"/>
    </row>
    <row r="3092" spans="1:32">
      <c r="A3092" s="134">
        <v>3083</v>
      </c>
      <c r="B3092" s="286"/>
      <c r="C3092" s="146">
        <f t="shared" si="495"/>
        <v>0</v>
      </c>
      <c r="D3092" s="146">
        <f t="shared" si="496"/>
        <v>1</v>
      </c>
      <c r="E3092" s="146">
        <f t="shared" si="497"/>
        <v>1900</v>
      </c>
      <c r="F3092" s="287"/>
      <c r="G3092" s="287"/>
      <c r="H3092" s="287"/>
      <c r="I3092" s="288"/>
      <c r="J3092" s="287"/>
      <c r="K3092" s="288"/>
      <c r="L3092" s="134"/>
      <c r="M3092" s="133"/>
      <c r="N3092" s="288"/>
      <c r="O3092" s="134"/>
      <c r="P3092" s="166"/>
      <c r="Q3092" s="289"/>
      <c r="R3092" s="165"/>
      <c r="S3092" s="290"/>
      <c r="T3092" s="290"/>
      <c r="U3092" s="290"/>
      <c r="V3092" s="290"/>
      <c r="W3092" s="166"/>
      <c r="X3092" s="135"/>
      <c r="Y3092" s="418">
        <f t="shared" si="498"/>
        <v>0</v>
      </c>
      <c r="Z3092" s="291">
        <f t="shared" si="499"/>
        <v>0</v>
      </c>
      <c r="AA3092" s="163"/>
      <c r="AB3092" s="177" t="str">
        <f t="shared" si="500"/>
        <v/>
      </c>
      <c r="AC3092" s="283" t="str">
        <f t="shared" si="501"/>
        <v/>
      </c>
      <c r="AD3092" s="283" t="str">
        <f t="shared" si="502"/>
        <v/>
      </c>
      <c r="AE3092" s="163"/>
      <c r="AF3092" s="162"/>
    </row>
    <row r="3093" spans="1:32">
      <c r="A3093" s="134">
        <v>3084</v>
      </c>
      <c r="B3093" s="286"/>
      <c r="C3093" s="146">
        <f t="shared" si="495"/>
        <v>0</v>
      </c>
      <c r="D3093" s="146">
        <f t="shared" si="496"/>
        <v>1</v>
      </c>
      <c r="E3093" s="146">
        <f t="shared" si="497"/>
        <v>1900</v>
      </c>
      <c r="F3093" s="287"/>
      <c r="G3093" s="287"/>
      <c r="H3093" s="287"/>
      <c r="I3093" s="288"/>
      <c r="J3093" s="287"/>
      <c r="K3093" s="288"/>
      <c r="L3093" s="134"/>
      <c r="M3093" s="133"/>
      <c r="N3093" s="288"/>
      <c r="O3093" s="134"/>
      <c r="P3093" s="166"/>
      <c r="Q3093" s="289"/>
      <c r="R3093" s="165"/>
      <c r="S3093" s="290"/>
      <c r="T3093" s="290"/>
      <c r="U3093" s="290"/>
      <c r="V3093" s="290"/>
      <c r="W3093" s="166"/>
      <c r="X3093" s="135"/>
      <c r="Y3093" s="418">
        <f t="shared" si="498"/>
        <v>0</v>
      </c>
      <c r="Z3093" s="291">
        <f t="shared" si="499"/>
        <v>0</v>
      </c>
      <c r="AA3093" s="163"/>
      <c r="AB3093" s="177" t="str">
        <f t="shared" si="500"/>
        <v/>
      </c>
      <c r="AC3093" s="283" t="str">
        <f t="shared" si="501"/>
        <v/>
      </c>
      <c r="AD3093" s="283" t="str">
        <f t="shared" si="502"/>
        <v/>
      </c>
      <c r="AE3093" s="163"/>
      <c r="AF3093" s="162"/>
    </row>
    <row r="3094" spans="1:32">
      <c r="A3094" s="134">
        <v>3085</v>
      </c>
      <c r="B3094" s="286"/>
      <c r="C3094" s="146">
        <f t="shared" si="495"/>
        <v>0</v>
      </c>
      <c r="D3094" s="146">
        <f t="shared" si="496"/>
        <v>1</v>
      </c>
      <c r="E3094" s="146">
        <f t="shared" si="497"/>
        <v>1900</v>
      </c>
      <c r="F3094" s="287"/>
      <c r="G3094" s="287"/>
      <c r="H3094" s="287"/>
      <c r="I3094" s="288"/>
      <c r="J3094" s="287"/>
      <c r="K3094" s="288"/>
      <c r="L3094" s="134"/>
      <c r="M3094" s="133"/>
      <c r="N3094" s="288"/>
      <c r="O3094" s="134"/>
      <c r="P3094" s="166"/>
      <c r="Q3094" s="289"/>
      <c r="R3094" s="165"/>
      <c r="S3094" s="290"/>
      <c r="T3094" s="290"/>
      <c r="U3094" s="290"/>
      <c r="V3094" s="290"/>
      <c r="W3094" s="166"/>
      <c r="X3094" s="135"/>
      <c r="Y3094" s="418">
        <f t="shared" si="498"/>
        <v>0</v>
      </c>
      <c r="Z3094" s="291">
        <f t="shared" si="499"/>
        <v>0</v>
      </c>
      <c r="AA3094" s="163"/>
      <c r="AB3094" s="177" t="str">
        <f t="shared" si="500"/>
        <v/>
      </c>
      <c r="AC3094" s="283" t="str">
        <f t="shared" si="501"/>
        <v/>
      </c>
      <c r="AD3094" s="283" t="str">
        <f t="shared" si="502"/>
        <v/>
      </c>
      <c r="AE3094" s="163"/>
      <c r="AF3094" s="162"/>
    </row>
    <row r="3095" spans="1:32">
      <c r="A3095" s="134">
        <v>3086</v>
      </c>
      <c r="B3095" s="286"/>
      <c r="C3095" s="146">
        <f t="shared" si="495"/>
        <v>0</v>
      </c>
      <c r="D3095" s="146">
        <f t="shared" si="496"/>
        <v>1</v>
      </c>
      <c r="E3095" s="146">
        <f t="shared" si="497"/>
        <v>1900</v>
      </c>
      <c r="F3095" s="287"/>
      <c r="G3095" s="287"/>
      <c r="H3095" s="287"/>
      <c r="I3095" s="288"/>
      <c r="J3095" s="287"/>
      <c r="K3095" s="288"/>
      <c r="L3095" s="134"/>
      <c r="M3095" s="133"/>
      <c r="N3095" s="288"/>
      <c r="O3095" s="134"/>
      <c r="P3095" s="166"/>
      <c r="Q3095" s="289"/>
      <c r="R3095" s="165"/>
      <c r="S3095" s="290"/>
      <c r="T3095" s="290"/>
      <c r="U3095" s="290"/>
      <c r="V3095" s="290"/>
      <c r="W3095" s="166"/>
      <c r="X3095" s="135"/>
      <c r="Y3095" s="418">
        <f t="shared" si="498"/>
        <v>0</v>
      </c>
      <c r="Z3095" s="291">
        <f t="shared" si="499"/>
        <v>0</v>
      </c>
      <c r="AA3095" s="163"/>
      <c r="AB3095" s="177" t="str">
        <f t="shared" si="500"/>
        <v/>
      </c>
      <c r="AC3095" s="283" t="str">
        <f t="shared" si="501"/>
        <v/>
      </c>
      <c r="AD3095" s="283" t="str">
        <f t="shared" si="502"/>
        <v/>
      </c>
      <c r="AE3095" s="163"/>
      <c r="AF3095" s="162"/>
    </row>
    <row r="3096" spans="1:32">
      <c r="A3096" s="134">
        <v>3087</v>
      </c>
      <c r="B3096" s="286"/>
      <c r="C3096" s="146">
        <f t="shared" si="495"/>
        <v>0</v>
      </c>
      <c r="D3096" s="146">
        <f t="shared" si="496"/>
        <v>1</v>
      </c>
      <c r="E3096" s="146">
        <f t="shared" si="497"/>
        <v>1900</v>
      </c>
      <c r="F3096" s="287"/>
      <c r="G3096" s="287"/>
      <c r="H3096" s="287"/>
      <c r="I3096" s="288"/>
      <c r="J3096" s="287"/>
      <c r="K3096" s="288"/>
      <c r="L3096" s="134"/>
      <c r="M3096" s="133"/>
      <c r="N3096" s="288"/>
      <c r="O3096" s="134"/>
      <c r="P3096" s="166"/>
      <c r="Q3096" s="289"/>
      <c r="R3096" s="165"/>
      <c r="S3096" s="290"/>
      <c r="T3096" s="290"/>
      <c r="U3096" s="290"/>
      <c r="V3096" s="290"/>
      <c r="W3096" s="166"/>
      <c r="X3096" s="135"/>
      <c r="Y3096" s="418">
        <f t="shared" si="498"/>
        <v>0</v>
      </c>
      <c r="Z3096" s="291">
        <f t="shared" si="499"/>
        <v>0</v>
      </c>
      <c r="AA3096" s="163"/>
      <c r="AB3096" s="177" t="str">
        <f t="shared" si="500"/>
        <v/>
      </c>
      <c r="AC3096" s="283" t="str">
        <f t="shared" si="501"/>
        <v/>
      </c>
      <c r="AD3096" s="283" t="str">
        <f t="shared" si="502"/>
        <v/>
      </c>
      <c r="AE3096" s="163"/>
      <c r="AF3096" s="162"/>
    </row>
    <row r="3097" spans="1:32">
      <c r="A3097" s="134">
        <v>3088</v>
      </c>
      <c r="B3097" s="286"/>
      <c r="C3097" s="146">
        <f t="shared" si="495"/>
        <v>0</v>
      </c>
      <c r="D3097" s="146">
        <f t="shared" si="496"/>
        <v>1</v>
      </c>
      <c r="E3097" s="146">
        <f t="shared" si="497"/>
        <v>1900</v>
      </c>
      <c r="F3097" s="287"/>
      <c r="G3097" s="287"/>
      <c r="H3097" s="287"/>
      <c r="I3097" s="288"/>
      <c r="J3097" s="287"/>
      <c r="K3097" s="288"/>
      <c r="L3097" s="134"/>
      <c r="M3097" s="133"/>
      <c r="N3097" s="288"/>
      <c r="O3097" s="134"/>
      <c r="P3097" s="166"/>
      <c r="Q3097" s="289"/>
      <c r="R3097" s="165"/>
      <c r="S3097" s="290"/>
      <c r="T3097" s="290"/>
      <c r="U3097" s="290"/>
      <c r="V3097" s="290"/>
      <c r="W3097" s="166"/>
      <c r="X3097" s="135"/>
      <c r="Y3097" s="418">
        <f t="shared" si="498"/>
        <v>0</v>
      </c>
      <c r="Z3097" s="291">
        <f t="shared" si="499"/>
        <v>0</v>
      </c>
      <c r="AA3097" s="163"/>
      <c r="AB3097" s="177" t="str">
        <f t="shared" si="500"/>
        <v/>
      </c>
      <c r="AC3097" s="283" t="str">
        <f t="shared" si="501"/>
        <v/>
      </c>
      <c r="AD3097" s="283" t="str">
        <f t="shared" si="502"/>
        <v/>
      </c>
      <c r="AE3097" s="163"/>
      <c r="AF3097" s="162"/>
    </row>
    <row r="3098" spans="1:32">
      <c r="A3098" s="134">
        <v>3089</v>
      </c>
      <c r="B3098" s="286"/>
      <c r="C3098" s="146">
        <f t="shared" si="495"/>
        <v>0</v>
      </c>
      <c r="D3098" s="146">
        <f t="shared" si="496"/>
        <v>1</v>
      </c>
      <c r="E3098" s="146">
        <f t="shared" si="497"/>
        <v>1900</v>
      </c>
      <c r="F3098" s="287"/>
      <c r="G3098" s="287"/>
      <c r="H3098" s="287"/>
      <c r="I3098" s="288"/>
      <c r="J3098" s="287"/>
      <c r="K3098" s="288"/>
      <c r="L3098" s="134"/>
      <c r="M3098" s="133"/>
      <c r="N3098" s="288"/>
      <c r="O3098" s="134"/>
      <c r="P3098" s="166"/>
      <c r="Q3098" s="289"/>
      <c r="R3098" s="165"/>
      <c r="S3098" s="290"/>
      <c r="T3098" s="290"/>
      <c r="U3098" s="290"/>
      <c r="V3098" s="290"/>
      <c r="W3098" s="166"/>
      <c r="X3098" s="135"/>
      <c r="Y3098" s="418">
        <f t="shared" si="498"/>
        <v>0</v>
      </c>
      <c r="Z3098" s="291">
        <f t="shared" si="499"/>
        <v>0</v>
      </c>
      <c r="AA3098" s="163"/>
      <c r="AB3098" s="177" t="str">
        <f t="shared" si="500"/>
        <v/>
      </c>
      <c r="AC3098" s="283" t="str">
        <f t="shared" si="501"/>
        <v/>
      </c>
      <c r="AD3098" s="283" t="str">
        <f t="shared" si="502"/>
        <v/>
      </c>
      <c r="AE3098" s="163"/>
      <c r="AF3098" s="162"/>
    </row>
    <row r="3099" spans="1:32">
      <c r="A3099" s="134">
        <v>3090</v>
      </c>
      <c r="B3099" s="286"/>
      <c r="C3099" s="146">
        <f t="shared" si="495"/>
        <v>0</v>
      </c>
      <c r="D3099" s="146">
        <f t="shared" si="496"/>
        <v>1</v>
      </c>
      <c r="E3099" s="146">
        <f t="shared" si="497"/>
        <v>1900</v>
      </c>
      <c r="F3099" s="287"/>
      <c r="G3099" s="287"/>
      <c r="H3099" s="287"/>
      <c r="I3099" s="288"/>
      <c r="J3099" s="287"/>
      <c r="K3099" s="288"/>
      <c r="L3099" s="134"/>
      <c r="M3099" s="133"/>
      <c r="N3099" s="288"/>
      <c r="O3099" s="134"/>
      <c r="P3099" s="166"/>
      <c r="Q3099" s="289"/>
      <c r="R3099" s="165"/>
      <c r="S3099" s="290"/>
      <c r="T3099" s="290"/>
      <c r="U3099" s="290"/>
      <c r="V3099" s="290"/>
      <c r="W3099" s="166"/>
      <c r="X3099" s="135"/>
      <c r="Y3099" s="418">
        <f t="shared" si="498"/>
        <v>0</v>
      </c>
      <c r="Z3099" s="291">
        <f t="shared" si="499"/>
        <v>0</v>
      </c>
      <c r="AA3099" s="163"/>
      <c r="AB3099" s="177" t="str">
        <f t="shared" si="500"/>
        <v/>
      </c>
      <c r="AC3099" s="283" t="str">
        <f t="shared" si="501"/>
        <v/>
      </c>
      <c r="AD3099" s="283" t="str">
        <f t="shared" si="502"/>
        <v/>
      </c>
      <c r="AE3099" s="163"/>
      <c r="AF3099" s="162"/>
    </row>
    <row r="3100" spans="1:32">
      <c r="A3100" s="134">
        <v>3091</v>
      </c>
      <c r="B3100" s="286"/>
      <c r="C3100" s="146">
        <f t="shared" si="495"/>
        <v>0</v>
      </c>
      <c r="D3100" s="146">
        <f t="shared" si="496"/>
        <v>1</v>
      </c>
      <c r="E3100" s="146">
        <f t="shared" si="497"/>
        <v>1900</v>
      </c>
      <c r="F3100" s="287"/>
      <c r="G3100" s="287"/>
      <c r="H3100" s="287"/>
      <c r="I3100" s="288"/>
      <c r="J3100" s="287"/>
      <c r="K3100" s="288"/>
      <c r="L3100" s="134"/>
      <c r="M3100" s="133"/>
      <c r="N3100" s="288"/>
      <c r="O3100" s="134"/>
      <c r="P3100" s="166"/>
      <c r="Q3100" s="289"/>
      <c r="R3100" s="165"/>
      <c r="S3100" s="290"/>
      <c r="T3100" s="290"/>
      <c r="U3100" s="290"/>
      <c r="V3100" s="290"/>
      <c r="W3100" s="166"/>
      <c r="X3100" s="135"/>
      <c r="Y3100" s="418">
        <f t="shared" si="498"/>
        <v>0</v>
      </c>
      <c r="Z3100" s="291">
        <f t="shared" si="499"/>
        <v>0</v>
      </c>
      <c r="AA3100" s="163"/>
      <c r="AB3100" s="177" t="str">
        <f t="shared" si="500"/>
        <v/>
      </c>
      <c r="AC3100" s="283" t="str">
        <f t="shared" si="501"/>
        <v/>
      </c>
      <c r="AD3100" s="283" t="str">
        <f t="shared" si="502"/>
        <v/>
      </c>
      <c r="AE3100" s="163"/>
      <c r="AF3100" s="162"/>
    </row>
    <row r="3101" spans="1:32">
      <c r="A3101" s="134">
        <v>3092</v>
      </c>
      <c r="B3101" s="286"/>
      <c r="C3101" s="146">
        <f t="shared" si="495"/>
        <v>0</v>
      </c>
      <c r="D3101" s="146">
        <f t="shared" si="496"/>
        <v>1</v>
      </c>
      <c r="E3101" s="146">
        <f t="shared" si="497"/>
        <v>1900</v>
      </c>
      <c r="F3101" s="287"/>
      <c r="G3101" s="287"/>
      <c r="H3101" s="287"/>
      <c r="I3101" s="288"/>
      <c r="J3101" s="287"/>
      <c r="K3101" s="288"/>
      <c r="L3101" s="134"/>
      <c r="M3101" s="133"/>
      <c r="N3101" s="288"/>
      <c r="O3101" s="134"/>
      <c r="P3101" s="166"/>
      <c r="Q3101" s="289"/>
      <c r="R3101" s="165"/>
      <c r="S3101" s="290"/>
      <c r="T3101" s="290"/>
      <c r="U3101" s="290"/>
      <c r="V3101" s="290"/>
      <c r="W3101" s="166"/>
      <c r="X3101" s="135"/>
      <c r="Y3101" s="418">
        <f t="shared" si="498"/>
        <v>0</v>
      </c>
      <c r="Z3101" s="291">
        <f t="shared" si="499"/>
        <v>0</v>
      </c>
      <c r="AA3101" s="163"/>
      <c r="AB3101" s="177" t="str">
        <f t="shared" si="500"/>
        <v/>
      </c>
      <c r="AC3101" s="283" t="str">
        <f t="shared" si="501"/>
        <v/>
      </c>
      <c r="AD3101" s="283" t="str">
        <f t="shared" si="502"/>
        <v/>
      </c>
      <c r="AE3101" s="163"/>
      <c r="AF3101" s="162"/>
    </row>
    <row r="3102" spans="1:32">
      <c r="A3102" s="134">
        <v>3093</v>
      </c>
      <c r="B3102" s="286"/>
      <c r="C3102" s="146">
        <f t="shared" si="495"/>
        <v>0</v>
      </c>
      <c r="D3102" s="146">
        <f t="shared" si="496"/>
        <v>1</v>
      </c>
      <c r="E3102" s="146">
        <f t="shared" si="497"/>
        <v>1900</v>
      </c>
      <c r="F3102" s="287"/>
      <c r="G3102" s="287"/>
      <c r="H3102" s="287"/>
      <c r="I3102" s="288"/>
      <c r="J3102" s="287"/>
      <c r="K3102" s="288"/>
      <c r="L3102" s="134"/>
      <c r="M3102" s="133"/>
      <c r="N3102" s="288"/>
      <c r="O3102" s="134"/>
      <c r="P3102" s="166"/>
      <c r="Q3102" s="289"/>
      <c r="R3102" s="165"/>
      <c r="S3102" s="290"/>
      <c r="T3102" s="290"/>
      <c r="U3102" s="290"/>
      <c r="V3102" s="290"/>
      <c r="W3102" s="166"/>
      <c r="X3102" s="135"/>
      <c r="Y3102" s="418">
        <f t="shared" si="498"/>
        <v>0</v>
      </c>
      <c r="Z3102" s="291">
        <f t="shared" si="499"/>
        <v>0</v>
      </c>
      <c r="AA3102" s="163"/>
      <c r="AB3102" s="177" t="str">
        <f t="shared" si="500"/>
        <v/>
      </c>
      <c r="AC3102" s="283" t="str">
        <f t="shared" si="501"/>
        <v/>
      </c>
      <c r="AD3102" s="283" t="str">
        <f t="shared" si="502"/>
        <v/>
      </c>
      <c r="AE3102" s="163"/>
      <c r="AF3102" s="162"/>
    </row>
    <row r="3103" spans="1:32">
      <c r="A3103" s="134">
        <v>3094</v>
      </c>
      <c r="B3103" s="286"/>
      <c r="C3103" s="146">
        <f t="shared" si="495"/>
        <v>0</v>
      </c>
      <c r="D3103" s="146">
        <f t="shared" si="496"/>
        <v>1</v>
      </c>
      <c r="E3103" s="146">
        <f t="shared" si="497"/>
        <v>1900</v>
      </c>
      <c r="F3103" s="287"/>
      <c r="G3103" s="287"/>
      <c r="H3103" s="287"/>
      <c r="I3103" s="288"/>
      <c r="J3103" s="287"/>
      <c r="K3103" s="288"/>
      <c r="L3103" s="134"/>
      <c r="M3103" s="133"/>
      <c r="N3103" s="288"/>
      <c r="O3103" s="134"/>
      <c r="P3103" s="166"/>
      <c r="Q3103" s="289"/>
      <c r="R3103" s="165"/>
      <c r="S3103" s="290"/>
      <c r="T3103" s="290"/>
      <c r="U3103" s="290"/>
      <c r="V3103" s="290"/>
      <c r="W3103" s="166"/>
      <c r="X3103" s="135"/>
      <c r="Y3103" s="418">
        <f t="shared" si="498"/>
        <v>0</v>
      </c>
      <c r="Z3103" s="291">
        <f t="shared" si="499"/>
        <v>0</v>
      </c>
      <c r="AA3103" s="163"/>
      <c r="AB3103" s="177" t="str">
        <f t="shared" si="500"/>
        <v/>
      </c>
      <c r="AC3103" s="283" t="str">
        <f t="shared" si="501"/>
        <v/>
      </c>
      <c r="AD3103" s="283" t="str">
        <f t="shared" si="502"/>
        <v/>
      </c>
      <c r="AE3103" s="163"/>
      <c r="AF3103" s="162"/>
    </row>
    <row r="3104" spans="1:32">
      <c r="A3104" s="134">
        <v>3095</v>
      </c>
      <c r="B3104" s="286"/>
      <c r="C3104" s="146">
        <f t="shared" si="495"/>
        <v>0</v>
      </c>
      <c r="D3104" s="146">
        <f t="shared" si="496"/>
        <v>1</v>
      </c>
      <c r="E3104" s="146">
        <f t="shared" si="497"/>
        <v>1900</v>
      </c>
      <c r="F3104" s="287"/>
      <c r="G3104" s="287"/>
      <c r="H3104" s="287"/>
      <c r="I3104" s="288"/>
      <c r="J3104" s="287"/>
      <c r="K3104" s="288"/>
      <c r="L3104" s="134"/>
      <c r="M3104" s="133"/>
      <c r="N3104" s="288"/>
      <c r="O3104" s="134"/>
      <c r="P3104" s="166"/>
      <c r="Q3104" s="289"/>
      <c r="R3104" s="165"/>
      <c r="S3104" s="290"/>
      <c r="T3104" s="290"/>
      <c r="U3104" s="290"/>
      <c r="V3104" s="290"/>
      <c r="W3104" s="166"/>
      <c r="X3104" s="135"/>
      <c r="Y3104" s="418">
        <f t="shared" si="498"/>
        <v>0</v>
      </c>
      <c r="Z3104" s="291">
        <f t="shared" si="499"/>
        <v>0</v>
      </c>
      <c r="AA3104" s="163"/>
      <c r="AB3104" s="177" t="str">
        <f t="shared" si="500"/>
        <v/>
      </c>
      <c r="AC3104" s="283" t="str">
        <f t="shared" si="501"/>
        <v/>
      </c>
      <c r="AD3104" s="283" t="str">
        <f t="shared" si="502"/>
        <v/>
      </c>
      <c r="AE3104" s="163"/>
      <c r="AF3104" s="162"/>
    </row>
    <row r="3105" spans="1:32">
      <c r="A3105" s="134">
        <v>3096</v>
      </c>
      <c r="B3105" s="286"/>
      <c r="C3105" s="146">
        <f t="shared" si="495"/>
        <v>0</v>
      </c>
      <c r="D3105" s="146">
        <f t="shared" si="496"/>
        <v>1</v>
      </c>
      <c r="E3105" s="146">
        <f t="shared" si="497"/>
        <v>1900</v>
      </c>
      <c r="F3105" s="287"/>
      <c r="G3105" s="287"/>
      <c r="H3105" s="287"/>
      <c r="I3105" s="288"/>
      <c r="J3105" s="287"/>
      <c r="K3105" s="288"/>
      <c r="L3105" s="134"/>
      <c r="M3105" s="133"/>
      <c r="N3105" s="288"/>
      <c r="O3105" s="134"/>
      <c r="P3105" s="166"/>
      <c r="Q3105" s="289"/>
      <c r="R3105" s="165"/>
      <c r="S3105" s="290"/>
      <c r="T3105" s="290"/>
      <c r="U3105" s="290"/>
      <c r="V3105" s="290"/>
      <c r="W3105" s="166"/>
      <c r="X3105" s="135"/>
      <c r="Y3105" s="418">
        <f t="shared" si="498"/>
        <v>0</v>
      </c>
      <c r="Z3105" s="291">
        <f t="shared" si="499"/>
        <v>0</v>
      </c>
      <c r="AA3105" s="163"/>
      <c r="AB3105" s="177" t="str">
        <f t="shared" si="500"/>
        <v/>
      </c>
      <c r="AC3105" s="283" t="str">
        <f t="shared" si="501"/>
        <v/>
      </c>
      <c r="AD3105" s="283" t="str">
        <f t="shared" si="502"/>
        <v/>
      </c>
      <c r="AE3105" s="163"/>
      <c r="AF3105" s="162"/>
    </row>
    <row r="3106" spans="1:32">
      <c r="A3106" s="134">
        <v>3097</v>
      </c>
      <c r="B3106" s="286"/>
      <c r="C3106" s="146">
        <f t="shared" si="495"/>
        <v>0</v>
      </c>
      <c r="D3106" s="146">
        <f t="shared" si="496"/>
        <v>1</v>
      </c>
      <c r="E3106" s="146">
        <f t="shared" si="497"/>
        <v>1900</v>
      </c>
      <c r="F3106" s="287"/>
      <c r="G3106" s="287"/>
      <c r="H3106" s="287"/>
      <c r="I3106" s="288"/>
      <c r="J3106" s="287"/>
      <c r="K3106" s="288"/>
      <c r="L3106" s="134"/>
      <c r="M3106" s="133"/>
      <c r="N3106" s="288"/>
      <c r="O3106" s="134"/>
      <c r="P3106" s="166"/>
      <c r="Q3106" s="289"/>
      <c r="R3106" s="165"/>
      <c r="S3106" s="290"/>
      <c r="T3106" s="290"/>
      <c r="U3106" s="290"/>
      <c r="V3106" s="290"/>
      <c r="W3106" s="166"/>
      <c r="X3106" s="135"/>
      <c r="Y3106" s="418">
        <f t="shared" si="498"/>
        <v>0</v>
      </c>
      <c r="Z3106" s="291">
        <f t="shared" si="499"/>
        <v>0</v>
      </c>
      <c r="AA3106" s="163"/>
      <c r="AB3106" s="177" t="str">
        <f t="shared" si="500"/>
        <v/>
      </c>
      <c r="AC3106" s="283" t="str">
        <f t="shared" si="501"/>
        <v/>
      </c>
      <c r="AD3106" s="283" t="str">
        <f t="shared" si="502"/>
        <v/>
      </c>
      <c r="AE3106" s="163"/>
      <c r="AF3106" s="162"/>
    </row>
    <row r="3107" spans="1:32">
      <c r="A3107" s="134">
        <v>3098</v>
      </c>
      <c r="B3107" s="286"/>
      <c r="C3107" s="146">
        <f t="shared" si="495"/>
        <v>0</v>
      </c>
      <c r="D3107" s="146">
        <f t="shared" si="496"/>
        <v>1</v>
      </c>
      <c r="E3107" s="146">
        <f t="shared" si="497"/>
        <v>1900</v>
      </c>
      <c r="F3107" s="287"/>
      <c r="G3107" s="287"/>
      <c r="H3107" s="287"/>
      <c r="I3107" s="288"/>
      <c r="J3107" s="287"/>
      <c r="K3107" s="288"/>
      <c r="L3107" s="134"/>
      <c r="M3107" s="133"/>
      <c r="N3107" s="288"/>
      <c r="O3107" s="134"/>
      <c r="P3107" s="166"/>
      <c r="Q3107" s="289"/>
      <c r="R3107" s="165"/>
      <c r="S3107" s="290"/>
      <c r="T3107" s="290"/>
      <c r="U3107" s="290"/>
      <c r="V3107" s="290"/>
      <c r="W3107" s="166"/>
      <c r="X3107" s="135"/>
      <c r="Y3107" s="418">
        <f t="shared" si="498"/>
        <v>0</v>
      </c>
      <c r="Z3107" s="291">
        <f t="shared" si="499"/>
        <v>0</v>
      </c>
      <c r="AA3107" s="163"/>
      <c r="AB3107" s="177" t="str">
        <f t="shared" si="500"/>
        <v/>
      </c>
      <c r="AC3107" s="283" t="str">
        <f t="shared" si="501"/>
        <v/>
      </c>
      <c r="AD3107" s="283" t="str">
        <f t="shared" si="502"/>
        <v/>
      </c>
      <c r="AE3107" s="163"/>
      <c r="AF3107" s="162"/>
    </row>
    <row r="3108" spans="1:32">
      <c r="A3108" s="134">
        <v>3099</v>
      </c>
      <c r="B3108" s="286"/>
      <c r="C3108" s="146">
        <f t="shared" si="495"/>
        <v>0</v>
      </c>
      <c r="D3108" s="146">
        <f t="shared" si="496"/>
        <v>1</v>
      </c>
      <c r="E3108" s="146">
        <f t="shared" si="497"/>
        <v>1900</v>
      </c>
      <c r="F3108" s="287"/>
      <c r="G3108" s="287"/>
      <c r="H3108" s="287"/>
      <c r="I3108" s="288"/>
      <c r="J3108" s="287"/>
      <c r="K3108" s="288"/>
      <c r="L3108" s="134"/>
      <c r="M3108" s="133"/>
      <c r="N3108" s="288"/>
      <c r="O3108" s="134"/>
      <c r="P3108" s="166"/>
      <c r="Q3108" s="289"/>
      <c r="R3108" s="165"/>
      <c r="S3108" s="290"/>
      <c r="T3108" s="290"/>
      <c r="U3108" s="290"/>
      <c r="V3108" s="290"/>
      <c r="W3108" s="166"/>
      <c r="X3108" s="135"/>
      <c r="Y3108" s="418">
        <f t="shared" si="498"/>
        <v>0</v>
      </c>
      <c r="Z3108" s="291">
        <f t="shared" si="499"/>
        <v>0</v>
      </c>
      <c r="AA3108" s="163"/>
      <c r="AB3108" s="177" t="str">
        <f t="shared" si="500"/>
        <v/>
      </c>
      <c r="AC3108" s="283" t="str">
        <f t="shared" si="501"/>
        <v/>
      </c>
      <c r="AD3108" s="283" t="str">
        <f t="shared" si="502"/>
        <v/>
      </c>
      <c r="AE3108" s="163"/>
      <c r="AF3108" s="162"/>
    </row>
    <row r="3109" spans="1:32">
      <c r="A3109" s="134">
        <v>3100</v>
      </c>
      <c r="B3109" s="286"/>
      <c r="C3109" s="146">
        <f t="shared" si="495"/>
        <v>0</v>
      </c>
      <c r="D3109" s="146">
        <f t="shared" si="496"/>
        <v>1</v>
      </c>
      <c r="E3109" s="146">
        <f t="shared" si="497"/>
        <v>1900</v>
      </c>
      <c r="F3109" s="287"/>
      <c r="G3109" s="287"/>
      <c r="H3109" s="287"/>
      <c r="I3109" s="288"/>
      <c r="J3109" s="287"/>
      <c r="K3109" s="288"/>
      <c r="L3109" s="134"/>
      <c r="M3109" s="133"/>
      <c r="N3109" s="288"/>
      <c r="O3109" s="134"/>
      <c r="P3109" s="166"/>
      <c r="Q3109" s="289"/>
      <c r="R3109" s="165"/>
      <c r="S3109" s="290"/>
      <c r="T3109" s="290"/>
      <c r="U3109" s="290"/>
      <c r="V3109" s="290"/>
      <c r="W3109" s="166"/>
      <c r="X3109" s="135"/>
      <c r="Y3109" s="418">
        <f t="shared" si="498"/>
        <v>0</v>
      </c>
      <c r="Z3109" s="291">
        <f t="shared" si="499"/>
        <v>0</v>
      </c>
      <c r="AA3109" s="163"/>
      <c r="AB3109" s="177" t="str">
        <f t="shared" si="500"/>
        <v/>
      </c>
      <c r="AC3109" s="283" t="str">
        <f t="shared" si="501"/>
        <v/>
      </c>
      <c r="AD3109" s="283" t="str">
        <f t="shared" si="502"/>
        <v/>
      </c>
      <c r="AE3109" s="163"/>
      <c r="AF3109" s="162"/>
    </row>
    <row r="3110" spans="1:32">
      <c r="A3110" s="134">
        <v>3101</v>
      </c>
      <c r="B3110" s="286"/>
      <c r="C3110" s="146">
        <f t="shared" si="495"/>
        <v>0</v>
      </c>
      <c r="D3110" s="146">
        <f t="shared" si="496"/>
        <v>1</v>
      </c>
      <c r="E3110" s="146">
        <f t="shared" si="497"/>
        <v>1900</v>
      </c>
      <c r="F3110" s="287"/>
      <c r="G3110" s="287"/>
      <c r="H3110" s="287"/>
      <c r="I3110" s="288"/>
      <c r="J3110" s="287"/>
      <c r="K3110" s="288"/>
      <c r="L3110" s="134"/>
      <c r="M3110" s="133"/>
      <c r="N3110" s="288"/>
      <c r="O3110" s="134"/>
      <c r="P3110" s="166"/>
      <c r="Q3110" s="289"/>
      <c r="R3110" s="165"/>
      <c r="S3110" s="290"/>
      <c r="T3110" s="290"/>
      <c r="U3110" s="290"/>
      <c r="V3110" s="290"/>
      <c r="W3110" s="166"/>
      <c r="X3110" s="135"/>
      <c r="Y3110" s="418">
        <f t="shared" si="498"/>
        <v>0</v>
      </c>
      <c r="Z3110" s="291">
        <f t="shared" si="499"/>
        <v>0</v>
      </c>
      <c r="AA3110" s="163"/>
      <c r="AB3110" s="177" t="str">
        <f t="shared" si="500"/>
        <v/>
      </c>
      <c r="AC3110" s="283" t="str">
        <f t="shared" si="501"/>
        <v/>
      </c>
      <c r="AD3110" s="283" t="str">
        <f t="shared" si="502"/>
        <v/>
      </c>
      <c r="AE3110" s="163"/>
      <c r="AF3110" s="162"/>
    </row>
    <row r="3111" spans="1:32">
      <c r="A3111" s="134">
        <v>3102</v>
      </c>
      <c r="B3111" s="286"/>
      <c r="C3111" s="146">
        <f t="shared" si="495"/>
        <v>0</v>
      </c>
      <c r="D3111" s="146">
        <f t="shared" si="496"/>
        <v>1</v>
      </c>
      <c r="E3111" s="146">
        <f t="shared" si="497"/>
        <v>1900</v>
      </c>
      <c r="F3111" s="287"/>
      <c r="G3111" s="287"/>
      <c r="H3111" s="287"/>
      <c r="I3111" s="288"/>
      <c r="J3111" s="287"/>
      <c r="K3111" s="288"/>
      <c r="L3111" s="134"/>
      <c r="M3111" s="133"/>
      <c r="N3111" s="288"/>
      <c r="O3111" s="134"/>
      <c r="P3111" s="166"/>
      <c r="Q3111" s="289"/>
      <c r="R3111" s="165"/>
      <c r="S3111" s="290"/>
      <c r="T3111" s="290"/>
      <c r="U3111" s="290"/>
      <c r="V3111" s="290"/>
      <c r="W3111" s="166"/>
      <c r="X3111" s="135"/>
      <c r="Y3111" s="418">
        <f t="shared" si="498"/>
        <v>0</v>
      </c>
      <c r="Z3111" s="291">
        <f t="shared" si="499"/>
        <v>0</v>
      </c>
      <c r="AA3111" s="163"/>
      <c r="AB3111" s="177" t="str">
        <f t="shared" si="500"/>
        <v/>
      </c>
      <c r="AC3111" s="283" t="str">
        <f t="shared" si="501"/>
        <v/>
      </c>
      <c r="AD3111" s="283" t="str">
        <f t="shared" si="502"/>
        <v/>
      </c>
      <c r="AE3111" s="163"/>
      <c r="AF3111" s="162"/>
    </row>
    <row r="3112" spans="1:32">
      <c r="A3112" s="134">
        <v>3103</v>
      </c>
      <c r="B3112" s="286"/>
      <c r="C3112" s="146">
        <f t="shared" si="495"/>
        <v>0</v>
      </c>
      <c r="D3112" s="146">
        <f t="shared" si="496"/>
        <v>1</v>
      </c>
      <c r="E3112" s="146">
        <f t="shared" si="497"/>
        <v>1900</v>
      </c>
      <c r="F3112" s="287"/>
      <c r="G3112" s="287"/>
      <c r="H3112" s="287"/>
      <c r="I3112" s="288"/>
      <c r="J3112" s="287"/>
      <c r="K3112" s="288"/>
      <c r="L3112" s="134"/>
      <c r="M3112" s="133"/>
      <c r="N3112" s="288"/>
      <c r="O3112" s="134"/>
      <c r="P3112" s="166"/>
      <c r="Q3112" s="289"/>
      <c r="R3112" s="165"/>
      <c r="S3112" s="290"/>
      <c r="T3112" s="290"/>
      <c r="U3112" s="290"/>
      <c r="V3112" s="290"/>
      <c r="W3112" s="166"/>
      <c r="X3112" s="135"/>
      <c r="Y3112" s="418">
        <f t="shared" si="498"/>
        <v>0</v>
      </c>
      <c r="Z3112" s="291">
        <f t="shared" si="499"/>
        <v>0</v>
      </c>
      <c r="AA3112" s="163"/>
      <c r="AB3112" s="177" t="str">
        <f t="shared" si="500"/>
        <v/>
      </c>
      <c r="AC3112" s="283" t="str">
        <f t="shared" si="501"/>
        <v/>
      </c>
      <c r="AD3112" s="283" t="str">
        <f t="shared" si="502"/>
        <v/>
      </c>
      <c r="AE3112" s="163"/>
      <c r="AF3112" s="162"/>
    </row>
    <row r="3113" spans="1:32">
      <c r="A3113" s="134">
        <v>3104</v>
      </c>
      <c r="B3113" s="286"/>
      <c r="C3113" s="146">
        <f t="shared" si="495"/>
        <v>0</v>
      </c>
      <c r="D3113" s="146">
        <f t="shared" si="496"/>
        <v>1</v>
      </c>
      <c r="E3113" s="146">
        <f t="shared" si="497"/>
        <v>1900</v>
      </c>
      <c r="F3113" s="287"/>
      <c r="G3113" s="287"/>
      <c r="H3113" s="287"/>
      <c r="I3113" s="288"/>
      <c r="J3113" s="287"/>
      <c r="K3113" s="288"/>
      <c r="L3113" s="134"/>
      <c r="M3113" s="133"/>
      <c r="N3113" s="288"/>
      <c r="O3113" s="134"/>
      <c r="P3113" s="166"/>
      <c r="Q3113" s="289"/>
      <c r="R3113" s="165"/>
      <c r="S3113" s="290"/>
      <c r="T3113" s="290"/>
      <c r="U3113" s="290"/>
      <c r="V3113" s="290"/>
      <c r="W3113" s="166"/>
      <c r="X3113" s="135"/>
      <c r="Y3113" s="418">
        <f t="shared" si="498"/>
        <v>0</v>
      </c>
      <c r="Z3113" s="291">
        <f t="shared" si="499"/>
        <v>0</v>
      </c>
      <c r="AA3113" s="163"/>
      <c r="AB3113" s="177" t="str">
        <f t="shared" si="500"/>
        <v/>
      </c>
      <c r="AC3113" s="283" t="str">
        <f t="shared" si="501"/>
        <v/>
      </c>
      <c r="AD3113" s="283" t="str">
        <f t="shared" si="502"/>
        <v/>
      </c>
      <c r="AE3113" s="163"/>
      <c r="AF3113" s="162"/>
    </row>
    <row r="3114" spans="1:32">
      <c r="A3114" s="134">
        <v>3105</v>
      </c>
      <c r="B3114" s="286"/>
      <c r="C3114" s="146">
        <f t="shared" si="495"/>
        <v>0</v>
      </c>
      <c r="D3114" s="146">
        <f t="shared" si="496"/>
        <v>1</v>
      </c>
      <c r="E3114" s="146">
        <f t="shared" si="497"/>
        <v>1900</v>
      </c>
      <c r="F3114" s="287"/>
      <c r="G3114" s="287"/>
      <c r="H3114" s="287"/>
      <c r="I3114" s="288"/>
      <c r="J3114" s="287"/>
      <c r="K3114" s="288"/>
      <c r="L3114" s="134"/>
      <c r="M3114" s="133"/>
      <c r="N3114" s="288"/>
      <c r="O3114" s="134"/>
      <c r="P3114" s="166"/>
      <c r="Q3114" s="289"/>
      <c r="R3114" s="165"/>
      <c r="S3114" s="290"/>
      <c r="T3114" s="290"/>
      <c r="U3114" s="290"/>
      <c r="V3114" s="290"/>
      <c r="W3114" s="166"/>
      <c r="X3114" s="135"/>
      <c r="Y3114" s="418">
        <f t="shared" si="498"/>
        <v>0</v>
      </c>
      <c r="Z3114" s="291">
        <f t="shared" si="499"/>
        <v>0</v>
      </c>
      <c r="AA3114" s="163"/>
      <c r="AB3114" s="177" t="str">
        <f t="shared" si="500"/>
        <v/>
      </c>
      <c r="AC3114" s="283" t="str">
        <f t="shared" si="501"/>
        <v/>
      </c>
      <c r="AD3114" s="283" t="str">
        <f t="shared" si="502"/>
        <v/>
      </c>
      <c r="AE3114" s="163"/>
      <c r="AF3114" s="162"/>
    </row>
    <row r="3115" spans="1:32">
      <c r="A3115" s="134">
        <v>3106</v>
      </c>
      <c r="B3115" s="286"/>
      <c r="C3115" s="146">
        <f t="shared" si="495"/>
        <v>0</v>
      </c>
      <c r="D3115" s="146">
        <f t="shared" si="496"/>
        <v>1</v>
      </c>
      <c r="E3115" s="146">
        <f t="shared" si="497"/>
        <v>1900</v>
      </c>
      <c r="F3115" s="287"/>
      <c r="G3115" s="287"/>
      <c r="H3115" s="287"/>
      <c r="I3115" s="288"/>
      <c r="J3115" s="287"/>
      <c r="K3115" s="288"/>
      <c r="L3115" s="134"/>
      <c r="M3115" s="133"/>
      <c r="N3115" s="288"/>
      <c r="O3115" s="134"/>
      <c r="P3115" s="166"/>
      <c r="Q3115" s="289"/>
      <c r="R3115" s="165"/>
      <c r="S3115" s="290"/>
      <c r="T3115" s="290"/>
      <c r="U3115" s="290"/>
      <c r="V3115" s="290"/>
      <c r="W3115" s="166"/>
      <c r="X3115" s="135"/>
      <c r="Y3115" s="418">
        <f t="shared" si="498"/>
        <v>0</v>
      </c>
      <c r="Z3115" s="291">
        <f t="shared" si="499"/>
        <v>0</v>
      </c>
      <c r="AA3115" s="163"/>
      <c r="AB3115" s="177" t="str">
        <f t="shared" si="500"/>
        <v/>
      </c>
      <c r="AC3115" s="283" t="str">
        <f t="shared" si="501"/>
        <v/>
      </c>
      <c r="AD3115" s="283" t="str">
        <f t="shared" si="502"/>
        <v/>
      </c>
      <c r="AE3115" s="163"/>
      <c r="AF3115" s="162"/>
    </row>
    <row r="3116" spans="1:32">
      <c r="A3116" s="134">
        <v>3107</v>
      </c>
      <c r="B3116" s="286"/>
      <c r="C3116" s="146">
        <f t="shared" si="495"/>
        <v>0</v>
      </c>
      <c r="D3116" s="146">
        <f t="shared" si="496"/>
        <v>1</v>
      </c>
      <c r="E3116" s="146">
        <f t="shared" si="497"/>
        <v>1900</v>
      </c>
      <c r="F3116" s="287"/>
      <c r="G3116" s="287"/>
      <c r="H3116" s="287"/>
      <c r="I3116" s="288"/>
      <c r="J3116" s="287"/>
      <c r="K3116" s="288"/>
      <c r="L3116" s="134"/>
      <c r="M3116" s="133"/>
      <c r="N3116" s="288"/>
      <c r="O3116" s="134"/>
      <c r="P3116" s="166"/>
      <c r="Q3116" s="289"/>
      <c r="R3116" s="165"/>
      <c r="S3116" s="290"/>
      <c r="T3116" s="290"/>
      <c r="U3116" s="290"/>
      <c r="V3116" s="290"/>
      <c r="W3116" s="166"/>
      <c r="X3116" s="135"/>
      <c r="Y3116" s="418">
        <f t="shared" si="498"/>
        <v>0</v>
      </c>
      <c r="Z3116" s="291">
        <f t="shared" si="499"/>
        <v>0</v>
      </c>
      <c r="AA3116" s="163"/>
      <c r="AB3116" s="177" t="str">
        <f t="shared" si="500"/>
        <v/>
      </c>
      <c r="AC3116" s="283" t="str">
        <f t="shared" si="501"/>
        <v/>
      </c>
      <c r="AD3116" s="283" t="str">
        <f t="shared" si="502"/>
        <v/>
      </c>
      <c r="AE3116" s="163"/>
      <c r="AF3116" s="162"/>
    </row>
    <row r="3117" spans="1:32">
      <c r="A3117" s="134">
        <v>3108</v>
      </c>
      <c r="B3117" s="286"/>
      <c r="C3117" s="146">
        <f t="shared" si="495"/>
        <v>0</v>
      </c>
      <c r="D3117" s="146">
        <f t="shared" si="496"/>
        <v>1</v>
      </c>
      <c r="E3117" s="146">
        <f t="shared" si="497"/>
        <v>1900</v>
      </c>
      <c r="F3117" s="287"/>
      <c r="G3117" s="287"/>
      <c r="H3117" s="287"/>
      <c r="I3117" s="288"/>
      <c r="J3117" s="287"/>
      <c r="K3117" s="288"/>
      <c r="L3117" s="134"/>
      <c r="M3117" s="133"/>
      <c r="N3117" s="288"/>
      <c r="O3117" s="134"/>
      <c r="P3117" s="166"/>
      <c r="Q3117" s="289"/>
      <c r="R3117" s="165"/>
      <c r="S3117" s="290"/>
      <c r="T3117" s="290"/>
      <c r="U3117" s="290"/>
      <c r="V3117" s="290"/>
      <c r="W3117" s="166"/>
      <c r="X3117" s="135"/>
      <c r="Y3117" s="418">
        <f t="shared" si="498"/>
        <v>0</v>
      </c>
      <c r="Z3117" s="291">
        <f t="shared" si="499"/>
        <v>0</v>
      </c>
      <c r="AA3117" s="163"/>
      <c r="AB3117" s="177" t="str">
        <f t="shared" si="500"/>
        <v/>
      </c>
      <c r="AC3117" s="283" t="str">
        <f t="shared" si="501"/>
        <v/>
      </c>
      <c r="AD3117" s="283" t="str">
        <f t="shared" si="502"/>
        <v/>
      </c>
      <c r="AE3117" s="163"/>
      <c r="AF3117" s="162"/>
    </row>
    <row r="3118" spans="1:32">
      <c r="A3118" s="134">
        <v>3109</v>
      </c>
      <c r="B3118" s="286"/>
      <c r="C3118" s="146">
        <f t="shared" si="495"/>
        <v>0</v>
      </c>
      <c r="D3118" s="146">
        <f t="shared" si="496"/>
        <v>1</v>
      </c>
      <c r="E3118" s="146">
        <f t="shared" si="497"/>
        <v>1900</v>
      </c>
      <c r="F3118" s="287"/>
      <c r="G3118" s="287"/>
      <c r="H3118" s="287"/>
      <c r="I3118" s="288"/>
      <c r="J3118" s="287"/>
      <c r="K3118" s="288"/>
      <c r="L3118" s="134"/>
      <c r="M3118" s="133"/>
      <c r="N3118" s="288"/>
      <c r="O3118" s="134"/>
      <c r="P3118" s="166"/>
      <c r="Q3118" s="289"/>
      <c r="R3118" s="165"/>
      <c r="S3118" s="290"/>
      <c r="T3118" s="290"/>
      <c r="U3118" s="290"/>
      <c r="V3118" s="290"/>
      <c r="W3118" s="166"/>
      <c r="X3118" s="135"/>
      <c r="Y3118" s="418">
        <f t="shared" si="498"/>
        <v>0</v>
      </c>
      <c r="Z3118" s="291">
        <f t="shared" si="499"/>
        <v>0</v>
      </c>
      <c r="AA3118" s="163"/>
      <c r="AB3118" s="177" t="str">
        <f t="shared" si="500"/>
        <v/>
      </c>
      <c r="AC3118" s="283" t="str">
        <f t="shared" si="501"/>
        <v/>
      </c>
      <c r="AD3118" s="283" t="str">
        <f t="shared" si="502"/>
        <v/>
      </c>
      <c r="AE3118" s="163"/>
      <c r="AF3118" s="162"/>
    </row>
    <row r="3119" spans="1:32">
      <c r="A3119" s="134">
        <v>3110</v>
      </c>
      <c r="B3119" s="286"/>
      <c r="C3119" s="146">
        <f t="shared" si="495"/>
        <v>0</v>
      </c>
      <c r="D3119" s="146">
        <f t="shared" si="496"/>
        <v>1</v>
      </c>
      <c r="E3119" s="146">
        <f t="shared" si="497"/>
        <v>1900</v>
      </c>
      <c r="F3119" s="287"/>
      <c r="G3119" s="287"/>
      <c r="H3119" s="287"/>
      <c r="I3119" s="288"/>
      <c r="J3119" s="287"/>
      <c r="K3119" s="288"/>
      <c r="L3119" s="134"/>
      <c r="M3119" s="133"/>
      <c r="N3119" s="288"/>
      <c r="O3119" s="134"/>
      <c r="P3119" s="166"/>
      <c r="Q3119" s="289"/>
      <c r="R3119" s="165"/>
      <c r="S3119" s="290"/>
      <c r="T3119" s="290"/>
      <c r="U3119" s="290"/>
      <c r="V3119" s="290"/>
      <c r="W3119" s="166"/>
      <c r="X3119" s="135"/>
      <c r="Y3119" s="418">
        <f t="shared" si="498"/>
        <v>0</v>
      </c>
      <c r="Z3119" s="291">
        <f t="shared" si="499"/>
        <v>0</v>
      </c>
      <c r="AA3119" s="163"/>
      <c r="AB3119" s="177" t="str">
        <f t="shared" si="500"/>
        <v/>
      </c>
      <c r="AC3119" s="283" t="str">
        <f t="shared" si="501"/>
        <v/>
      </c>
      <c r="AD3119" s="283" t="str">
        <f t="shared" si="502"/>
        <v/>
      </c>
      <c r="AE3119" s="163"/>
      <c r="AF3119" s="162"/>
    </row>
    <row r="3120" spans="1:32">
      <c r="A3120" s="134">
        <v>3111</v>
      </c>
      <c r="B3120" s="286"/>
      <c r="C3120" s="146">
        <f t="shared" si="495"/>
        <v>0</v>
      </c>
      <c r="D3120" s="146">
        <f t="shared" si="496"/>
        <v>1</v>
      </c>
      <c r="E3120" s="146">
        <f t="shared" si="497"/>
        <v>1900</v>
      </c>
      <c r="F3120" s="287"/>
      <c r="G3120" s="287"/>
      <c r="H3120" s="287"/>
      <c r="I3120" s="288"/>
      <c r="J3120" s="287"/>
      <c r="K3120" s="288"/>
      <c r="L3120" s="134"/>
      <c r="M3120" s="133"/>
      <c r="N3120" s="288"/>
      <c r="O3120" s="134"/>
      <c r="P3120" s="166"/>
      <c r="Q3120" s="289"/>
      <c r="R3120" s="165"/>
      <c r="S3120" s="290"/>
      <c r="T3120" s="290"/>
      <c r="U3120" s="290"/>
      <c r="V3120" s="290"/>
      <c r="W3120" s="166"/>
      <c r="X3120" s="135"/>
      <c r="Y3120" s="418">
        <f t="shared" si="498"/>
        <v>0</v>
      </c>
      <c r="Z3120" s="291">
        <f t="shared" si="499"/>
        <v>0</v>
      </c>
      <c r="AA3120" s="163"/>
      <c r="AB3120" s="177" t="str">
        <f t="shared" si="500"/>
        <v/>
      </c>
      <c r="AC3120" s="283" t="str">
        <f t="shared" si="501"/>
        <v/>
      </c>
      <c r="AD3120" s="283" t="str">
        <f t="shared" si="502"/>
        <v/>
      </c>
      <c r="AE3120" s="163"/>
      <c r="AF3120" s="162"/>
    </row>
    <row r="3121" spans="1:32">
      <c r="A3121" s="134">
        <v>3112</v>
      </c>
      <c r="B3121" s="286"/>
      <c r="C3121" s="146">
        <f t="shared" si="495"/>
        <v>0</v>
      </c>
      <c r="D3121" s="146">
        <f t="shared" si="496"/>
        <v>1</v>
      </c>
      <c r="E3121" s="146">
        <f t="shared" si="497"/>
        <v>1900</v>
      </c>
      <c r="F3121" s="287"/>
      <c r="G3121" s="287"/>
      <c r="H3121" s="287"/>
      <c r="I3121" s="288"/>
      <c r="J3121" s="287"/>
      <c r="K3121" s="288"/>
      <c r="L3121" s="134"/>
      <c r="M3121" s="133"/>
      <c r="N3121" s="288"/>
      <c r="O3121" s="134"/>
      <c r="P3121" s="166"/>
      <c r="Q3121" s="289"/>
      <c r="R3121" s="165"/>
      <c r="S3121" s="290"/>
      <c r="T3121" s="290"/>
      <c r="U3121" s="290"/>
      <c r="V3121" s="290"/>
      <c r="W3121" s="166"/>
      <c r="X3121" s="135"/>
      <c r="Y3121" s="418">
        <f t="shared" si="498"/>
        <v>0</v>
      </c>
      <c r="Z3121" s="291">
        <f t="shared" si="499"/>
        <v>0</v>
      </c>
      <c r="AA3121" s="163"/>
      <c r="AB3121" s="177" t="str">
        <f t="shared" si="500"/>
        <v/>
      </c>
      <c r="AC3121" s="283" t="str">
        <f t="shared" si="501"/>
        <v/>
      </c>
      <c r="AD3121" s="283" t="str">
        <f t="shared" si="502"/>
        <v/>
      </c>
      <c r="AE3121" s="163"/>
      <c r="AF3121" s="162"/>
    </row>
    <row r="3122" spans="1:32">
      <c r="A3122" s="134">
        <v>3113</v>
      </c>
      <c r="B3122" s="286"/>
      <c r="C3122" s="146">
        <f t="shared" si="495"/>
        <v>0</v>
      </c>
      <c r="D3122" s="146">
        <f t="shared" si="496"/>
        <v>1</v>
      </c>
      <c r="E3122" s="146">
        <f t="shared" si="497"/>
        <v>1900</v>
      </c>
      <c r="F3122" s="287"/>
      <c r="G3122" s="287"/>
      <c r="H3122" s="287"/>
      <c r="I3122" s="288"/>
      <c r="J3122" s="287"/>
      <c r="K3122" s="288"/>
      <c r="L3122" s="134"/>
      <c r="M3122" s="133"/>
      <c r="N3122" s="288"/>
      <c r="O3122" s="134"/>
      <c r="P3122" s="166"/>
      <c r="Q3122" s="289"/>
      <c r="R3122" s="165"/>
      <c r="S3122" s="290"/>
      <c r="T3122" s="290"/>
      <c r="U3122" s="290"/>
      <c r="V3122" s="290"/>
      <c r="W3122" s="166"/>
      <c r="X3122" s="135"/>
      <c r="Y3122" s="418">
        <f t="shared" si="498"/>
        <v>0</v>
      </c>
      <c r="Z3122" s="291">
        <f t="shared" si="499"/>
        <v>0</v>
      </c>
      <c r="AA3122" s="163"/>
      <c r="AB3122" s="177" t="str">
        <f t="shared" si="500"/>
        <v/>
      </c>
      <c r="AC3122" s="283" t="str">
        <f t="shared" si="501"/>
        <v/>
      </c>
      <c r="AD3122" s="283" t="str">
        <f t="shared" si="502"/>
        <v/>
      </c>
      <c r="AE3122" s="163"/>
      <c r="AF3122" s="162"/>
    </row>
    <row r="3123" spans="1:32">
      <c r="A3123" s="134">
        <v>3114</v>
      </c>
      <c r="B3123" s="286"/>
      <c r="C3123" s="146">
        <f t="shared" si="495"/>
        <v>0</v>
      </c>
      <c r="D3123" s="146">
        <f t="shared" si="496"/>
        <v>1</v>
      </c>
      <c r="E3123" s="146">
        <f t="shared" si="497"/>
        <v>1900</v>
      </c>
      <c r="F3123" s="287"/>
      <c r="G3123" s="287"/>
      <c r="H3123" s="287"/>
      <c r="I3123" s="288"/>
      <c r="J3123" s="287"/>
      <c r="K3123" s="288"/>
      <c r="L3123" s="134"/>
      <c r="M3123" s="133"/>
      <c r="N3123" s="288"/>
      <c r="O3123" s="134"/>
      <c r="P3123" s="166"/>
      <c r="Q3123" s="289"/>
      <c r="R3123" s="165"/>
      <c r="S3123" s="290"/>
      <c r="T3123" s="290"/>
      <c r="U3123" s="290"/>
      <c r="V3123" s="290"/>
      <c r="W3123" s="166"/>
      <c r="X3123" s="135"/>
      <c r="Y3123" s="418">
        <f t="shared" si="498"/>
        <v>0</v>
      </c>
      <c r="Z3123" s="291">
        <f t="shared" si="499"/>
        <v>0</v>
      </c>
      <c r="AA3123" s="163"/>
      <c r="AB3123" s="177" t="str">
        <f t="shared" si="500"/>
        <v/>
      </c>
      <c r="AC3123" s="283" t="str">
        <f t="shared" si="501"/>
        <v/>
      </c>
      <c r="AD3123" s="283" t="str">
        <f t="shared" si="502"/>
        <v/>
      </c>
      <c r="AE3123" s="163"/>
      <c r="AF3123" s="162"/>
    </row>
    <row r="3124" spans="1:32">
      <c r="A3124" s="134">
        <v>3115</v>
      </c>
      <c r="B3124" s="286"/>
      <c r="C3124" s="146">
        <f t="shared" si="495"/>
        <v>0</v>
      </c>
      <c r="D3124" s="146">
        <f t="shared" si="496"/>
        <v>1</v>
      </c>
      <c r="E3124" s="146">
        <f t="shared" si="497"/>
        <v>1900</v>
      </c>
      <c r="F3124" s="287"/>
      <c r="G3124" s="287"/>
      <c r="H3124" s="287"/>
      <c r="I3124" s="288"/>
      <c r="J3124" s="287"/>
      <c r="K3124" s="288"/>
      <c r="L3124" s="134"/>
      <c r="M3124" s="133"/>
      <c r="N3124" s="288"/>
      <c r="O3124" s="134"/>
      <c r="P3124" s="166"/>
      <c r="Q3124" s="289"/>
      <c r="R3124" s="165"/>
      <c r="S3124" s="290"/>
      <c r="T3124" s="290"/>
      <c r="U3124" s="290"/>
      <c r="V3124" s="290"/>
      <c r="W3124" s="166"/>
      <c r="X3124" s="135"/>
      <c r="Y3124" s="418">
        <f t="shared" si="498"/>
        <v>0</v>
      </c>
      <c r="Z3124" s="291">
        <f t="shared" si="499"/>
        <v>0</v>
      </c>
      <c r="AA3124" s="163"/>
      <c r="AB3124" s="177" t="str">
        <f t="shared" si="500"/>
        <v/>
      </c>
      <c r="AC3124" s="283" t="str">
        <f t="shared" si="501"/>
        <v/>
      </c>
      <c r="AD3124" s="283" t="str">
        <f t="shared" si="502"/>
        <v/>
      </c>
      <c r="AE3124" s="163"/>
      <c r="AF3124" s="162"/>
    </row>
    <row r="3125" spans="1:32">
      <c r="A3125" s="134">
        <v>3116</v>
      </c>
      <c r="B3125" s="286"/>
      <c r="C3125" s="146">
        <f t="shared" si="495"/>
        <v>0</v>
      </c>
      <c r="D3125" s="146">
        <f t="shared" si="496"/>
        <v>1</v>
      </c>
      <c r="E3125" s="146">
        <f t="shared" si="497"/>
        <v>1900</v>
      </c>
      <c r="F3125" s="287"/>
      <c r="G3125" s="287"/>
      <c r="H3125" s="287"/>
      <c r="I3125" s="288"/>
      <c r="J3125" s="287"/>
      <c r="K3125" s="288"/>
      <c r="L3125" s="134"/>
      <c r="M3125" s="133"/>
      <c r="N3125" s="288"/>
      <c r="O3125" s="134"/>
      <c r="P3125" s="166"/>
      <c r="Q3125" s="289"/>
      <c r="R3125" s="165"/>
      <c r="S3125" s="290"/>
      <c r="T3125" s="290"/>
      <c r="U3125" s="290"/>
      <c r="V3125" s="290"/>
      <c r="W3125" s="166"/>
      <c r="X3125" s="135"/>
      <c r="Y3125" s="418">
        <f t="shared" si="498"/>
        <v>0</v>
      </c>
      <c r="Z3125" s="291">
        <f t="shared" si="499"/>
        <v>0</v>
      </c>
      <c r="AA3125" s="163"/>
      <c r="AB3125" s="177" t="str">
        <f t="shared" si="500"/>
        <v/>
      </c>
      <c r="AC3125" s="283" t="str">
        <f t="shared" si="501"/>
        <v/>
      </c>
      <c r="AD3125" s="283" t="str">
        <f t="shared" si="502"/>
        <v/>
      </c>
      <c r="AE3125" s="163"/>
      <c r="AF3125" s="162"/>
    </row>
    <row r="3126" spans="1:32">
      <c r="A3126" s="134">
        <v>3117</v>
      </c>
      <c r="B3126" s="286"/>
      <c r="C3126" s="146">
        <f t="shared" si="495"/>
        <v>0</v>
      </c>
      <c r="D3126" s="146">
        <f t="shared" si="496"/>
        <v>1</v>
      </c>
      <c r="E3126" s="146">
        <f t="shared" si="497"/>
        <v>1900</v>
      </c>
      <c r="F3126" s="287"/>
      <c r="G3126" s="287"/>
      <c r="H3126" s="287"/>
      <c r="I3126" s="288"/>
      <c r="J3126" s="287"/>
      <c r="K3126" s="288"/>
      <c r="L3126" s="134"/>
      <c r="M3126" s="133"/>
      <c r="N3126" s="288"/>
      <c r="O3126" s="134"/>
      <c r="P3126" s="166"/>
      <c r="Q3126" s="289"/>
      <c r="R3126" s="165"/>
      <c r="S3126" s="290"/>
      <c r="T3126" s="290"/>
      <c r="U3126" s="290"/>
      <c r="V3126" s="290"/>
      <c r="W3126" s="166"/>
      <c r="X3126" s="135"/>
      <c r="Y3126" s="418">
        <f t="shared" si="498"/>
        <v>0</v>
      </c>
      <c r="Z3126" s="291">
        <f t="shared" si="499"/>
        <v>0</v>
      </c>
      <c r="AA3126" s="163"/>
      <c r="AB3126" s="177" t="str">
        <f t="shared" si="500"/>
        <v/>
      </c>
      <c r="AC3126" s="283" t="str">
        <f t="shared" si="501"/>
        <v/>
      </c>
      <c r="AD3126" s="283" t="str">
        <f t="shared" si="502"/>
        <v/>
      </c>
      <c r="AE3126" s="163"/>
      <c r="AF3126" s="162"/>
    </row>
    <row r="3127" spans="1:32">
      <c r="A3127" s="134">
        <v>3118</v>
      </c>
      <c r="B3127" s="286"/>
      <c r="C3127" s="146">
        <f t="shared" si="495"/>
        <v>0</v>
      </c>
      <c r="D3127" s="146">
        <f t="shared" si="496"/>
        <v>1</v>
      </c>
      <c r="E3127" s="146">
        <f t="shared" si="497"/>
        <v>1900</v>
      </c>
      <c r="F3127" s="287"/>
      <c r="G3127" s="287"/>
      <c r="H3127" s="287"/>
      <c r="I3127" s="288"/>
      <c r="J3127" s="287"/>
      <c r="K3127" s="288"/>
      <c r="L3127" s="134"/>
      <c r="M3127" s="133"/>
      <c r="N3127" s="288"/>
      <c r="O3127" s="134"/>
      <c r="P3127" s="166"/>
      <c r="Q3127" s="289"/>
      <c r="R3127" s="165"/>
      <c r="S3127" s="290"/>
      <c r="T3127" s="290"/>
      <c r="U3127" s="290"/>
      <c r="V3127" s="290"/>
      <c r="W3127" s="166"/>
      <c r="X3127" s="135"/>
      <c r="Y3127" s="418">
        <f t="shared" si="498"/>
        <v>0</v>
      </c>
      <c r="Z3127" s="291">
        <f t="shared" si="499"/>
        <v>0</v>
      </c>
      <c r="AA3127" s="163"/>
      <c r="AB3127" s="177" t="str">
        <f t="shared" si="500"/>
        <v/>
      </c>
      <c r="AC3127" s="283" t="str">
        <f t="shared" si="501"/>
        <v/>
      </c>
      <c r="AD3127" s="283" t="str">
        <f t="shared" si="502"/>
        <v/>
      </c>
      <c r="AE3127" s="163"/>
      <c r="AF3127" s="162"/>
    </row>
    <row r="3128" spans="1:32">
      <c r="A3128" s="134">
        <v>3119</v>
      </c>
      <c r="B3128" s="286"/>
      <c r="C3128" s="146">
        <f t="shared" si="495"/>
        <v>0</v>
      </c>
      <c r="D3128" s="146">
        <f t="shared" si="496"/>
        <v>1</v>
      </c>
      <c r="E3128" s="146">
        <f t="shared" si="497"/>
        <v>1900</v>
      </c>
      <c r="F3128" s="287"/>
      <c r="G3128" s="287"/>
      <c r="H3128" s="287"/>
      <c r="I3128" s="288"/>
      <c r="J3128" s="287"/>
      <c r="K3128" s="288"/>
      <c r="L3128" s="134"/>
      <c r="M3128" s="133"/>
      <c r="N3128" s="288"/>
      <c r="O3128" s="134"/>
      <c r="P3128" s="166"/>
      <c r="Q3128" s="289"/>
      <c r="R3128" s="165"/>
      <c r="S3128" s="290"/>
      <c r="T3128" s="290"/>
      <c r="U3128" s="290"/>
      <c r="V3128" s="290"/>
      <c r="W3128" s="166"/>
      <c r="X3128" s="135"/>
      <c r="Y3128" s="418">
        <f t="shared" si="498"/>
        <v>0</v>
      </c>
      <c r="Z3128" s="291">
        <f t="shared" si="499"/>
        <v>0</v>
      </c>
      <c r="AA3128" s="163"/>
      <c r="AB3128" s="177" t="str">
        <f t="shared" si="500"/>
        <v/>
      </c>
      <c r="AC3128" s="283" t="str">
        <f t="shared" si="501"/>
        <v/>
      </c>
      <c r="AD3128" s="283" t="str">
        <f t="shared" si="502"/>
        <v/>
      </c>
      <c r="AE3128" s="163"/>
      <c r="AF3128" s="162"/>
    </row>
    <row r="3129" spans="1:32">
      <c r="A3129" s="134">
        <v>3120</v>
      </c>
      <c r="B3129" s="286"/>
      <c r="C3129" s="146">
        <f t="shared" si="495"/>
        <v>0</v>
      </c>
      <c r="D3129" s="146">
        <f t="shared" si="496"/>
        <v>1</v>
      </c>
      <c r="E3129" s="146">
        <f t="shared" si="497"/>
        <v>1900</v>
      </c>
      <c r="F3129" s="287"/>
      <c r="G3129" s="287"/>
      <c r="H3129" s="287"/>
      <c r="I3129" s="288"/>
      <c r="J3129" s="287"/>
      <c r="K3129" s="288"/>
      <c r="L3129" s="134"/>
      <c r="M3129" s="133"/>
      <c r="N3129" s="288"/>
      <c r="O3129" s="134"/>
      <c r="P3129" s="166"/>
      <c r="Q3129" s="289"/>
      <c r="R3129" s="165"/>
      <c r="S3129" s="290"/>
      <c r="T3129" s="290"/>
      <c r="U3129" s="290"/>
      <c r="V3129" s="290"/>
      <c r="W3129" s="166"/>
      <c r="X3129" s="135"/>
      <c r="Y3129" s="418">
        <f t="shared" si="498"/>
        <v>0</v>
      </c>
      <c r="Z3129" s="291">
        <f t="shared" si="499"/>
        <v>0</v>
      </c>
      <c r="AA3129" s="163"/>
      <c r="AB3129" s="177" t="str">
        <f t="shared" si="500"/>
        <v/>
      </c>
      <c r="AC3129" s="283" t="str">
        <f t="shared" si="501"/>
        <v/>
      </c>
      <c r="AD3129" s="283" t="str">
        <f t="shared" si="502"/>
        <v/>
      </c>
      <c r="AE3129" s="163"/>
      <c r="AF3129" s="162"/>
    </row>
    <row r="3130" spans="1:32">
      <c r="A3130" s="134">
        <v>3121</v>
      </c>
      <c r="B3130" s="286"/>
      <c r="C3130" s="146">
        <f t="shared" si="495"/>
        <v>0</v>
      </c>
      <c r="D3130" s="146">
        <f t="shared" si="496"/>
        <v>1</v>
      </c>
      <c r="E3130" s="146">
        <f t="shared" si="497"/>
        <v>1900</v>
      </c>
      <c r="F3130" s="287"/>
      <c r="G3130" s="287"/>
      <c r="H3130" s="287"/>
      <c r="I3130" s="288"/>
      <c r="J3130" s="287"/>
      <c r="K3130" s="288"/>
      <c r="L3130" s="134"/>
      <c r="M3130" s="133"/>
      <c r="N3130" s="288"/>
      <c r="O3130" s="134"/>
      <c r="P3130" s="166"/>
      <c r="Q3130" s="289"/>
      <c r="R3130" s="165"/>
      <c r="S3130" s="290"/>
      <c r="T3130" s="290"/>
      <c r="U3130" s="290"/>
      <c r="V3130" s="290"/>
      <c r="W3130" s="166"/>
      <c r="X3130" s="135"/>
      <c r="Y3130" s="418">
        <f t="shared" si="498"/>
        <v>0</v>
      </c>
      <c r="Z3130" s="291">
        <f t="shared" si="499"/>
        <v>0</v>
      </c>
      <c r="AA3130" s="163"/>
      <c r="AB3130" s="177" t="str">
        <f t="shared" si="500"/>
        <v/>
      </c>
      <c r="AC3130" s="283" t="str">
        <f t="shared" si="501"/>
        <v/>
      </c>
      <c r="AD3130" s="283" t="str">
        <f t="shared" si="502"/>
        <v/>
      </c>
      <c r="AE3130" s="163"/>
      <c r="AF3130" s="162"/>
    </row>
    <row r="3131" spans="1:32">
      <c r="A3131" s="134">
        <v>3122</v>
      </c>
      <c r="B3131" s="286"/>
      <c r="C3131" s="146">
        <f t="shared" si="495"/>
        <v>0</v>
      </c>
      <c r="D3131" s="146">
        <f t="shared" si="496"/>
        <v>1</v>
      </c>
      <c r="E3131" s="146">
        <f t="shared" si="497"/>
        <v>1900</v>
      </c>
      <c r="F3131" s="287"/>
      <c r="G3131" s="287"/>
      <c r="H3131" s="287"/>
      <c r="I3131" s="288"/>
      <c r="J3131" s="287"/>
      <c r="K3131" s="288"/>
      <c r="L3131" s="134"/>
      <c r="M3131" s="133"/>
      <c r="N3131" s="288"/>
      <c r="O3131" s="134"/>
      <c r="P3131" s="166"/>
      <c r="Q3131" s="289"/>
      <c r="R3131" s="165"/>
      <c r="S3131" s="290"/>
      <c r="T3131" s="290"/>
      <c r="U3131" s="290"/>
      <c r="V3131" s="290"/>
      <c r="W3131" s="166"/>
      <c r="X3131" s="135"/>
      <c r="Y3131" s="418">
        <f t="shared" si="498"/>
        <v>0</v>
      </c>
      <c r="Z3131" s="291">
        <f t="shared" si="499"/>
        <v>0</v>
      </c>
      <c r="AA3131" s="163"/>
      <c r="AB3131" s="177" t="str">
        <f t="shared" si="500"/>
        <v/>
      </c>
      <c r="AC3131" s="283" t="str">
        <f t="shared" si="501"/>
        <v/>
      </c>
      <c r="AD3131" s="283" t="str">
        <f t="shared" si="502"/>
        <v/>
      </c>
      <c r="AE3131" s="163"/>
      <c r="AF3131" s="162"/>
    </row>
    <row r="3132" spans="1:32">
      <c r="A3132" s="134">
        <v>3123</v>
      </c>
      <c r="B3132" s="286"/>
      <c r="C3132" s="146">
        <f t="shared" si="495"/>
        <v>0</v>
      </c>
      <c r="D3132" s="146">
        <f t="shared" si="496"/>
        <v>1</v>
      </c>
      <c r="E3132" s="146">
        <f t="shared" si="497"/>
        <v>1900</v>
      </c>
      <c r="F3132" s="287"/>
      <c r="G3132" s="287"/>
      <c r="H3132" s="287"/>
      <c r="I3132" s="288"/>
      <c r="J3132" s="287"/>
      <c r="K3132" s="288"/>
      <c r="L3132" s="134"/>
      <c r="M3132" s="133"/>
      <c r="N3132" s="288"/>
      <c r="O3132" s="134"/>
      <c r="P3132" s="166"/>
      <c r="Q3132" s="289"/>
      <c r="R3132" s="165"/>
      <c r="S3132" s="290"/>
      <c r="T3132" s="290"/>
      <c r="U3132" s="290"/>
      <c r="V3132" s="290"/>
      <c r="W3132" s="166"/>
      <c r="X3132" s="135"/>
      <c r="Y3132" s="418">
        <f t="shared" si="498"/>
        <v>0</v>
      </c>
      <c r="Z3132" s="291">
        <f t="shared" si="499"/>
        <v>0</v>
      </c>
      <c r="AA3132" s="163"/>
      <c r="AB3132" s="177" t="str">
        <f t="shared" si="500"/>
        <v/>
      </c>
      <c r="AC3132" s="283" t="str">
        <f t="shared" si="501"/>
        <v/>
      </c>
      <c r="AD3132" s="283" t="str">
        <f t="shared" si="502"/>
        <v/>
      </c>
      <c r="AE3132" s="163"/>
      <c r="AF3132" s="162"/>
    </row>
    <row r="3133" spans="1:32">
      <c r="A3133" s="134">
        <v>3124</v>
      </c>
      <c r="B3133" s="286"/>
      <c r="C3133" s="146">
        <f t="shared" si="495"/>
        <v>0</v>
      </c>
      <c r="D3133" s="146">
        <f t="shared" si="496"/>
        <v>1</v>
      </c>
      <c r="E3133" s="146">
        <f t="shared" si="497"/>
        <v>1900</v>
      </c>
      <c r="F3133" s="287"/>
      <c r="G3133" s="287"/>
      <c r="H3133" s="287"/>
      <c r="I3133" s="288"/>
      <c r="J3133" s="287"/>
      <c r="K3133" s="288"/>
      <c r="L3133" s="134"/>
      <c r="M3133" s="133"/>
      <c r="N3133" s="288"/>
      <c r="O3133" s="134"/>
      <c r="P3133" s="166"/>
      <c r="Q3133" s="289"/>
      <c r="R3133" s="165"/>
      <c r="S3133" s="290"/>
      <c r="T3133" s="290"/>
      <c r="U3133" s="290"/>
      <c r="V3133" s="290"/>
      <c r="W3133" s="166"/>
      <c r="X3133" s="135"/>
      <c r="Y3133" s="418">
        <f t="shared" si="498"/>
        <v>0</v>
      </c>
      <c r="Z3133" s="291">
        <f t="shared" si="499"/>
        <v>0</v>
      </c>
      <c r="AA3133" s="163"/>
      <c r="AB3133" s="177" t="str">
        <f t="shared" si="500"/>
        <v/>
      </c>
      <c r="AC3133" s="283" t="str">
        <f t="shared" si="501"/>
        <v/>
      </c>
      <c r="AD3133" s="283" t="str">
        <f t="shared" si="502"/>
        <v/>
      </c>
      <c r="AE3133" s="163"/>
      <c r="AF3133" s="162"/>
    </row>
    <row r="3134" spans="1:32">
      <c r="A3134" s="134">
        <v>3125</v>
      </c>
      <c r="B3134" s="286"/>
      <c r="C3134" s="146">
        <f t="shared" si="495"/>
        <v>0</v>
      </c>
      <c r="D3134" s="146">
        <f t="shared" si="496"/>
        <v>1</v>
      </c>
      <c r="E3134" s="146">
        <f t="shared" si="497"/>
        <v>1900</v>
      </c>
      <c r="F3134" s="287"/>
      <c r="G3134" s="287"/>
      <c r="H3134" s="287"/>
      <c r="I3134" s="288"/>
      <c r="J3134" s="287"/>
      <c r="K3134" s="288"/>
      <c r="L3134" s="134"/>
      <c r="M3134" s="133"/>
      <c r="N3134" s="288"/>
      <c r="O3134" s="134"/>
      <c r="P3134" s="166"/>
      <c r="Q3134" s="289"/>
      <c r="R3134" s="165"/>
      <c r="S3134" s="290"/>
      <c r="T3134" s="290"/>
      <c r="U3134" s="290"/>
      <c r="V3134" s="290"/>
      <c r="W3134" s="166"/>
      <c r="X3134" s="135"/>
      <c r="Y3134" s="418">
        <f t="shared" si="498"/>
        <v>0</v>
      </c>
      <c r="Z3134" s="291">
        <f t="shared" si="499"/>
        <v>0</v>
      </c>
      <c r="AA3134" s="163"/>
      <c r="AB3134" s="177" t="str">
        <f t="shared" si="500"/>
        <v/>
      </c>
      <c r="AC3134" s="283" t="str">
        <f t="shared" si="501"/>
        <v/>
      </c>
      <c r="AD3134" s="283" t="str">
        <f t="shared" si="502"/>
        <v/>
      </c>
      <c r="AE3134" s="163"/>
      <c r="AF3134" s="162"/>
    </row>
    <row r="3135" spans="1:32">
      <c r="A3135" s="134">
        <v>3126</v>
      </c>
      <c r="B3135" s="286"/>
      <c r="C3135" s="146">
        <f t="shared" si="495"/>
        <v>0</v>
      </c>
      <c r="D3135" s="146">
        <f t="shared" si="496"/>
        <v>1</v>
      </c>
      <c r="E3135" s="146">
        <f t="shared" si="497"/>
        <v>1900</v>
      </c>
      <c r="F3135" s="287"/>
      <c r="G3135" s="287"/>
      <c r="H3135" s="287"/>
      <c r="I3135" s="288"/>
      <c r="J3135" s="287"/>
      <c r="K3135" s="288"/>
      <c r="L3135" s="134"/>
      <c r="M3135" s="133"/>
      <c r="N3135" s="288"/>
      <c r="O3135" s="134"/>
      <c r="P3135" s="166"/>
      <c r="Q3135" s="289"/>
      <c r="R3135" s="165"/>
      <c r="S3135" s="290"/>
      <c r="T3135" s="290"/>
      <c r="U3135" s="290"/>
      <c r="V3135" s="290"/>
      <c r="W3135" s="166"/>
      <c r="X3135" s="135"/>
      <c r="Y3135" s="418">
        <f t="shared" si="498"/>
        <v>0</v>
      </c>
      <c r="Z3135" s="291">
        <f t="shared" si="499"/>
        <v>0</v>
      </c>
      <c r="AA3135" s="163"/>
      <c r="AB3135" s="177" t="str">
        <f t="shared" si="500"/>
        <v/>
      </c>
      <c r="AC3135" s="283" t="str">
        <f t="shared" si="501"/>
        <v/>
      </c>
      <c r="AD3135" s="283" t="str">
        <f t="shared" si="502"/>
        <v/>
      </c>
      <c r="AE3135" s="163"/>
      <c r="AF3135" s="162"/>
    </row>
    <row r="3136" spans="1:32">
      <c r="A3136" s="134">
        <v>3127</v>
      </c>
      <c r="B3136" s="286"/>
      <c r="C3136" s="146">
        <f t="shared" si="495"/>
        <v>0</v>
      </c>
      <c r="D3136" s="146">
        <f t="shared" si="496"/>
        <v>1</v>
      </c>
      <c r="E3136" s="146">
        <f t="shared" si="497"/>
        <v>1900</v>
      </c>
      <c r="F3136" s="287"/>
      <c r="G3136" s="287"/>
      <c r="H3136" s="287"/>
      <c r="I3136" s="288"/>
      <c r="J3136" s="287"/>
      <c r="K3136" s="288"/>
      <c r="L3136" s="134"/>
      <c r="M3136" s="133"/>
      <c r="N3136" s="288"/>
      <c r="O3136" s="134"/>
      <c r="P3136" s="166"/>
      <c r="Q3136" s="289"/>
      <c r="R3136" s="165"/>
      <c r="S3136" s="290"/>
      <c r="T3136" s="290"/>
      <c r="U3136" s="290"/>
      <c r="V3136" s="290"/>
      <c r="W3136" s="166"/>
      <c r="X3136" s="135"/>
      <c r="Y3136" s="418">
        <f t="shared" si="498"/>
        <v>0</v>
      </c>
      <c r="Z3136" s="291">
        <f t="shared" si="499"/>
        <v>0</v>
      </c>
      <c r="AA3136" s="163"/>
      <c r="AB3136" s="177" t="str">
        <f t="shared" si="500"/>
        <v/>
      </c>
      <c r="AC3136" s="283" t="str">
        <f t="shared" si="501"/>
        <v/>
      </c>
      <c r="AD3136" s="283" t="str">
        <f t="shared" si="502"/>
        <v/>
      </c>
      <c r="AE3136" s="163"/>
      <c r="AF3136" s="162"/>
    </row>
    <row r="3137" spans="1:32">
      <c r="A3137" s="134">
        <v>3128</v>
      </c>
      <c r="B3137" s="286"/>
      <c r="C3137" s="146">
        <f t="shared" si="495"/>
        <v>0</v>
      </c>
      <c r="D3137" s="146">
        <f t="shared" si="496"/>
        <v>1</v>
      </c>
      <c r="E3137" s="146">
        <f t="shared" si="497"/>
        <v>1900</v>
      </c>
      <c r="F3137" s="287"/>
      <c r="G3137" s="287"/>
      <c r="H3137" s="287"/>
      <c r="I3137" s="288"/>
      <c r="J3137" s="287"/>
      <c r="K3137" s="288"/>
      <c r="L3137" s="134"/>
      <c r="M3137" s="133"/>
      <c r="N3137" s="288"/>
      <c r="O3137" s="134"/>
      <c r="P3137" s="166"/>
      <c r="Q3137" s="289"/>
      <c r="R3137" s="165"/>
      <c r="S3137" s="290"/>
      <c r="T3137" s="290"/>
      <c r="U3137" s="290"/>
      <c r="V3137" s="290"/>
      <c r="W3137" s="166"/>
      <c r="X3137" s="135"/>
      <c r="Y3137" s="418">
        <f t="shared" si="498"/>
        <v>0</v>
      </c>
      <c r="Z3137" s="291">
        <f t="shared" si="499"/>
        <v>0</v>
      </c>
      <c r="AA3137" s="163"/>
      <c r="AB3137" s="177" t="str">
        <f t="shared" si="500"/>
        <v/>
      </c>
      <c r="AC3137" s="283" t="str">
        <f t="shared" si="501"/>
        <v/>
      </c>
      <c r="AD3137" s="283" t="str">
        <f t="shared" si="502"/>
        <v/>
      </c>
      <c r="AE3137" s="163"/>
      <c r="AF3137" s="162"/>
    </row>
    <row r="3138" spans="1:32">
      <c r="A3138" s="134">
        <v>3129</v>
      </c>
      <c r="B3138" s="286"/>
      <c r="C3138" s="146">
        <f t="shared" si="495"/>
        <v>0</v>
      </c>
      <c r="D3138" s="146">
        <f t="shared" si="496"/>
        <v>1</v>
      </c>
      <c r="E3138" s="146">
        <f t="shared" si="497"/>
        <v>1900</v>
      </c>
      <c r="F3138" s="287"/>
      <c r="G3138" s="287"/>
      <c r="H3138" s="287"/>
      <c r="I3138" s="288"/>
      <c r="J3138" s="287"/>
      <c r="K3138" s="288"/>
      <c r="L3138" s="134"/>
      <c r="M3138" s="133"/>
      <c r="N3138" s="288"/>
      <c r="O3138" s="134"/>
      <c r="P3138" s="166"/>
      <c r="Q3138" s="289"/>
      <c r="R3138" s="165"/>
      <c r="S3138" s="290"/>
      <c r="T3138" s="290"/>
      <c r="U3138" s="290"/>
      <c r="V3138" s="290"/>
      <c r="W3138" s="166"/>
      <c r="X3138" s="135"/>
      <c r="Y3138" s="418">
        <f t="shared" si="498"/>
        <v>0</v>
      </c>
      <c r="Z3138" s="291">
        <f t="shared" si="499"/>
        <v>0</v>
      </c>
      <c r="AA3138" s="163"/>
      <c r="AB3138" s="177" t="str">
        <f t="shared" si="500"/>
        <v/>
      </c>
      <c r="AC3138" s="283" t="str">
        <f t="shared" si="501"/>
        <v/>
      </c>
      <c r="AD3138" s="283" t="str">
        <f t="shared" si="502"/>
        <v/>
      </c>
      <c r="AE3138" s="163"/>
      <c r="AF3138" s="162"/>
    </row>
    <row r="3139" spans="1:32">
      <c r="A3139" s="134">
        <v>3130</v>
      </c>
      <c r="B3139" s="286"/>
      <c r="C3139" s="146">
        <f t="shared" si="495"/>
        <v>0</v>
      </c>
      <c r="D3139" s="146">
        <f t="shared" si="496"/>
        <v>1</v>
      </c>
      <c r="E3139" s="146">
        <f t="shared" si="497"/>
        <v>1900</v>
      </c>
      <c r="F3139" s="287"/>
      <c r="G3139" s="287"/>
      <c r="H3139" s="287"/>
      <c r="I3139" s="288"/>
      <c r="J3139" s="287"/>
      <c r="K3139" s="288"/>
      <c r="L3139" s="134"/>
      <c r="M3139" s="133"/>
      <c r="N3139" s="288"/>
      <c r="O3139" s="134"/>
      <c r="P3139" s="166"/>
      <c r="Q3139" s="289"/>
      <c r="R3139" s="165"/>
      <c r="S3139" s="290"/>
      <c r="T3139" s="290"/>
      <c r="U3139" s="290"/>
      <c r="V3139" s="290"/>
      <c r="W3139" s="166"/>
      <c r="X3139" s="135"/>
      <c r="Y3139" s="418">
        <f t="shared" si="498"/>
        <v>0</v>
      </c>
      <c r="Z3139" s="291">
        <f t="shared" si="499"/>
        <v>0</v>
      </c>
      <c r="AA3139" s="163"/>
      <c r="AB3139" s="177" t="str">
        <f t="shared" si="500"/>
        <v/>
      </c>
      <c r="AC3139" s="283" t="str">
        <f t="shared" si="501"/>
        <v/>
      </c>
      <c r="AD3139" s="283" t="str">
        <f t="shared" si="502"/>
        <v/>
      </c>
      <c r="AE3139" s="163"/>
      <c r="AF3139" s="162"/>
    </row>
    <row r="3140" spans="1:32">
      <c r="A3140" s="134">
        <v>3131</v>
      </c>
      <c r="B3140" s="286"/>
      <c r="C3140" s="146">
        <f t="shared" si="495"/>
        <v>0</v>
      </c>
      <c r="D3140" s="146">
        <f t="shared" si="496"/>
        <v>1</v>
      </c>
      <c r="E3140" s="146">
        <f t="shared" si="497"/>
        <v>1900</v>
      </c>
      <c r="F3140" s="287"/>
      <c r="G3140" s="287"/>
      <c r="H3140" s="287"/>
      <c r="I3140" s="288"/>
      <c r="J3140" s="287"/>
      <c r="K3140" s="288"/>
      <c r="L3140" s="134"/>
      <c r="M3140" s="133"/>
      <c r="N3140" s="288"/>
      <c r="O3140" s="134"/>
      <c r="P3140" s="166"/>
      <c r="Q3140" s="289"/>
      <c r="R3140" s="165"/>
      <c r="S3140" s="290"/>
      <c r="T3140" s="290"/>
      <c r="U3140" s="290"/>
      <c r="V3140" s="290"/>
      <c r="W3140" s="166"/>
      <c r="X3140" s="135"/>
      <c r="Y3140" s="418">
        <f t="shared" si="498"/>
        <v>0</v>
      </c>
      <c r="Z3140" s="291">
        <f t="shared" si="499"/>
        <v>0</v>
      </c>
      <c r="AA3140" s="163"/>
      <c r="AB3140" s="177" t="str">
        <f t="shared" si="500"/>
        <v/>
      </c>
      <c r="AC3140" s="283" t="str">
        <f t="shared" si="501"/>
        <v/>
      </c>
      <c r="AD3140" s="283" t="str">
        <f t="shared" si="502"/>
        <v/>
      </c>
      <c r="AE3140" s="163"/>
      <c r="AF3140" s="162"/>
    </row>
    <row r="3141" spans="1:32">
      <c r="A3141" s="134">
        <v>3132</v>
      </c>
      <c r="B3141" s="286"/>
      <c r="C3141" s="146">
        <f t="shared" si="495"/>
        <v>0</v>
      </c>
      <c r="D3141" s="146">
        <f t="shared" si="496"/>
        <v>1</v>
      </c>
      <c r="E3141" s="146">
        <f t="shared" si="497"/>
        <v>1900</v>
      </c>
      <c r="F3141" s="287"/>
      <c r="G3141" s="287"/>
      <c r="H3141" s="287"/>
      <c r="I3141" s="288"/>
      <c r="J3141" s="287"/>
      <c r="K3141" s="288"/>
      <c r="L3141" s="134"/>
      <c r="M3141" s="133"/>
      <c r="N3141" s="288"/>
      <c r="O3141" s="134"/>
      <c r="P3141" s="166"/>
      <c r="Q3141" s="289"/>
      <c r="R3141" s="165"/>
      <c r="S3141" s="290"/>
      <c r="T3141" s="290"/>
      <c r="U3141" s="290"/>
      <c r="V3141" s="290"/>
      <c r="W3141" s="166"/>
      <c r="X3141" s="135"/>
      <c r="Y3141" s="418">
        <f t="shared" si="498"/>
        <v>0</v>
      </c>
      <c r="Z3141" s="291">
        <f t="shared" si="499"/>
        <v>0</v>
      </c>
      <c r="AA3141" s="163"/>
      <c r="AB3141" s="177" t="str">
        <f t="shared" si="500"/>
        <v/>
      </c>
      <c r="AC3141" s="283" t="str">
        <f t="shared" si="501"/>
        <v/>
      </c>
      <c r="AD3141" s="283" t="str">
        <f t="shared" si="502"/>
        <v/>
      </c>
      <c r="AE3141" s="163"/>
      <c r="AF3141" s="162"/>
    </row>
    <row r="3142" spans="1:32">
      <c r="A3142" s="134">
        <v>3133</v>
      </c>
      <c r="B3142" s="286"/>
      <c r="C3142" s="146">
        <f t="shared" si="495"/>
        <v>0</v>
      </c>
      <c r="D3142" s="146">
        <f t="shared" si="496"/>
        <v>1</v>
      </c>
      <c r="E3142" s="146">
        <f t="shared" si="497"/>
        <v>1900</v>
      </c>
      <c r="F3142" s="287"/>
      <c r="G3142" s="287"/>
      <c r="H3142" s="287"/>
      <c r="I3142" s="288"/>
      <c r="J3142" s="287"/>
      <c r="K3142" s="288"/>
      <c r="L3142" s="134"/>
      <c r="M3142" s="133"/>
      <c r="N3142" s="288"/>
      <c r="O3142" s="134"/>
      <c r="P3142" s="166"/>
      <c r="Q3142" s="289"/>
      <c r="R3142" s="165"/>
      <c r="S3142" s="290"/>
      <c r="T3142" s="290"/>
      <c r="U3142" s="290"/>
      <c r="V3142" s="290"/>
      <c r="W3142" s="166"/>
      <c r="X3142" s="135"/>
      <c r="Y3142" s="418">
        <f t="shared" si="498"/>
        <v>0</v>
      </c>
      <c r="Z3142" s="291">
        <f t="shared" si="499"/>
        <v>0</v>
      </c>
      <c r="AA3142" s="163"/>
      <c r="AB3142" s="177" t="str">
        <f t="shared" si="500"/>
        <v/>
      </c>
      <c r="AC3142" s="283" t="str">
        <f t="shared" si="501"/>
        <v/>
      </c>
      <c r="AD3142" s="283" t="str">
        <f t="shared" si="502"/>
        <v/>
      </c>
      <c r="AE3142" s="163"/>
      <c r="AF3142" s="162"/>
    </row>
    <row r="3143" spans="1:32">
      <c r="A3143" s="134">
        <v>3134</v>
      </c>
      <c r="B3143" s="286"/>
      <c r="C3143" s="146">
        <f t="shared" si="495"/>
        <v>0</v>
      </c>
      <c r="D3143" s="146">
        <f t="shared" si="496"/>
        <v>1</v>
      </c>
      <c r="E3143" s="146">
        <f t="shared" si="497"/>
        <v>1900</v>
      </c>
      <c r="F3143" s="287"/>
      <c r="G3143" s="287"/>
      <c r="H3143" s="287"/>
      <c r="I3143" s="288"/>
      <c r="J3143" s="287"/>
      <c r="K3143" s="288"/>
      <c r="L3143" s="134"/>
      <c r="M3143" s="133"/>
      <c r="N3143" s="288"/>
      <c r="O3143" s="134"/>
      <c r="P3143" s="166"/>
      <c r="Q3143" s="289"/>
      <c r="R3143" s="165"/>
      <c r="S3143" s="290"/>
      <c r="T3143" s="290"/>
      <c r="U3143" s="290"/>
      <c r="V3143" s="290"/>
      <c r="W3143" s="166"/>
      <c r="X3143" s="135"/>
      <c r="Y3143" s="418">
        <f t="shared" si="498"/>
        <v>0</v>
      </c>
      <c r="Z3143" s="291">
        <f t="shared" si="499"/>
        <v>0</v>
      </c>
      <c r="AA3143" s="163"/>
      <c r="AB3143" s="177" t="str">
        <f t="shared" si="500"/>
        <v/>
      </c>
      <c r="AC3143" s="283" t="str">
        <f t="shared" si="501"/>
        <v/>
      </c>
      <c r="AD3143" s="283" t="str">
        <f t="shared" si="502"/>
        <v/>
      </c>
      <c r="AE3143" s="163"/>
      <c r="AF3143" s="162"/>
    </row>
    <row r="3144" spans="1:32">
      <c r="A3144" s="134">
        <v>3135</v>
      </c>
      <c r="B3144" s="286"/>
      <c r="C3144" s="146">
        <f t="shared" si="495"/>
        <v>0</v>
      </c>
      <c r="D3144" s="146">
        <f t="shared" si="496"/>
        <v>1</v>
      </c>
      <c r="E3144" s="146">
        <f t="shared" si="497"/>
        <v>1900</v>
      </c>
      <c r="F3144" s="287"/>
      <c r="G3144" s="287"/>
      <c r="H3144" s="287"/>
      <c r="I3144" s="288"/>
      <c r="J3144" s="287"/>
      <c r="K3144" s="288"/>
      <c r="L3144" s="134"/>
      <c r="M3144" s="133"/>
      <c r="N3144" s="288"/>
      <c r="O3144" s="134"/>
      <c r="P3144" s="166"/>
      <c r="Q3144" s="289"/>
      <c r="R3144" s="165"/>
      <c r="S3144" s="290"/>
      <c r="T3144" s="290"/>
      <c r="U3144" s="290"/>
      <c r="V3144" s="290"/>
      <c r="W3144" s="166"/>
      <c r="X3144" s="135"/>
      <c r="Y3144" s="418">
        <f t="shared" si="498"/>
        <v>0</v>
      </c>
      <c r="Z3144" s="291">
        <f t="shared" si="499"/>
        <v>0</v>
      </c>
      <c r="AA3144" s="163"/>
      <c r="AB3144" s="177" t="str">
        <f t="shared" si="500"/>
        <v/>
      </c>
      <c r="AC3144" s="283" t="str">
        <f t="shared" si="501"/>
        <v/>
      </c>
      <c r="AD3144" s="283" t="str">
        <f t="shared" si="502"/>
        <v/>
      </c>
      <c r="AE3144" s="163"/>
      <c r="AF3144" s="162"/>
    </row>
    <row r="3145" spans="1:32">
      <c r="A3145" s="134">
        <v>3136</v>
      </c>
      <c r="B3145" s="286"/>
      <c r="C3145" s="146">
        <f t="shared" si="495"/>
        <v>0</v>
      </c>
      <c r="D3145" s="146">
        <f t="shared" si="496"/>
        <v>1</v>
      </c>
      <c r="E3145" s="146">
        <f t="shared" si="497"/>
        <v>1900</v>
      </c>
      <c r="F3145" s="287"/>
      <c r="G3145" s="287"/>
      <c r="H3145" s="287"/>
      <c r="I3145" s="288"/>
      <c r="J3145" s="287"/>
      <c r="K3145" s="288"/>
      <c r="L3145" s="134"/>
      <c r="M3145" s="133"/>
      <c r="N3145" s="288"/>
      <c r="O3145" s="134"/>
      <c r="P3145" s="166"/>
      <c r="Q3145" s="289"/>
      <c r="R3145" s="165"/>
      <c r="S3145" s="290"/>
      <c r="T3145" s="290"/>
      <c r="U3145" s="290"/>
      <c r="V3145" s="290"/>
      <c r="W3145" s="166"/>
      <c r="X3145" s="135"/>
      <c r="Y3145" s="418">
        <f t="shared" si="498"/>
        <v>0</v>
      </c>
      <c r="Z3145" s="291">
        <f t="shared" si="499"/>
        <v>0</v>
      </c>
      <c r="AA3145" s="163"/>
      <c r="AB3145" s="177" t="str">
        <f t="shared" si="500"/>
        <v/>
      </c>
      <c r="AC3145" s="283" t="str">
        <f t="shared" si="501"/>
        <v/>
      </c>
      <c r="AD3145" s="283" t="str">
        <f t="shared" si="502"/>
        <v/>
      </c>
      <c r="AE3145" s="163"/>
      <c r="AF3145" s="162"/>
    </row>
    <row r="3146" spans="1:32">
      <c r="A3146" s="134">
        <v>3137</v>
      </c>
      <c r="B3146" s="286"/>
      <c r="C3146" s="146">
        <f t="shared" si="495"/>
        <v>0</v>
      </c>
      <c r="D3146" s="146">
        <f t="shared" si="496"/>
        <v>1</v>
      </c>
      <c r="E3146" s="146">
        <f t="shared" si="497"/>
        <v>1900</v>
      </c>
      <c r="F3146" s="287"/>
      <c r="G3146" s="287"/>
      <c r="H3146" s="287"/>
      <c r="I3146" s="288"/>
      <c r="J3146" s="287"/>
      <c r="K3146" s="288"/>
      <c r="L3146" s="134"/>
      <c r="M3146" s="133"/>
      <c r="N3146" s="288"/>
      <c r="O3146" s="134"/>
      <c r="P3146" s="166"/>
      <c r="Q3146" s="289"/>
      <c r="R3146" s="165"/>
      <c r="S3146" s="290"/>
      <c r="T3146" s="290"/>
      <c r="U3146" s="290"/>
      <c r="V3146" s="290"/>
      <c r="W3146" s="166"/>
      <c r="X3146" s="135"/>
      <c r="Y3146" s="418">
        <f t="shared" si="498"/>
        <v>0</v>
      </c>
      <c r="Z3146" s="291">
        <f t="shared" si="499"/>
        <v>0</v>
      </c>
      <c r="AA3146" s="163"/>
      <c r="AB3146" s="177" t="str">
        <f t="shared" si="500"/>
        <v/>
      </c>
      <c r="AC3146" s="283" t="str">
        <f t="shared" si="501"/>
        <v/>
      </c>
      <c r="AD3146" s="283" t="str">
        <f t="shared" si="502"/>
        <v/>
      </c>
      <c r="AE3146" s="163"/>
      <c r="AF3146" s="162"/>
    </row>
    <row r="3147" spans="1:32">
      <c r="A3147" s="134">
        <v>3138</v>
      </c>
      <c r="B3147" s="286"/>
      <c r="C3147" s="146">
        <f t="shared" ref="C3147:C3210" si="503">DAY(B3147)</f>
        <v>0</v>
      </c>
      <c r="D3147" s="146">
        <f t="shared" ref="D3147:D3210" si="504">MONTH(B3147)</f>
        <v>1</v>
      </c>
      <c r="E3147" s="146">
        <f t="shared" ref="E3147:E3210" si="505">YEAR(B3147)</f>
        <v>1900</v>
      </c>
      <c r="F3147" s="287"/>
      <c r="G3147" s="287"/>
      <c r="H3147" s="287"/>
      <c r="I3147" s="288"/>
      <c r="J3147" s="287"/>
      <c r="K3147" s="288"/>
      <c r="L3147" s="134"/>
      <c r="M3147" s="133"/>
      <c r="N3147" s="288"/>
      <c r="O3147" s="134"/>
      <c r="P3147" s="166"/>
      <c r="Q3147" s="289"/>
      <c r="R3147" s="165"/>
      <c r="S3147" s="290"/>
      <c r="T3147" s="290"/>
      <c r="U3147" s="290"/>
      <c r="V3147" s="290"/>
      <c r="W3147" s="166"/>
      <c r="X3147" s="135"/>
      <c r="Y3147" s="418">
        <f t="shared" ref="Y3147:Y3210" si="506">X3147*U3147</f>
        <v>0</v>
      </c>
      <c r="Z3147" s="291">
        <f t="shared" ref="Z3147:Z3210" si="507">Y3147*1.1</f>
        <v>0</v>
      </c>
      <c r="AA3147" s="163"/>
      <c r="AB3147" s="177" t="str">
        <f t="shared" ref="AB3147:AB3210" si="508">IF(S3147="","",IF(S3147-U3147=0,"Full","No"))</f>
        <v/>
      </c>
      <c r="AC3147" s="283" t="str">
        <f t="shared" ref="AC3147:AC3210" si="509">IF(AND(S3147&gt;U3147,V3147=0),"Lost",IF(AND(S3147&gt;U3147,V3147&lt;(S3147-U3147)),"Lost",""))</f>
        <v/>
      </c>
      <c r="AD3147" s="283" t="str">
        <f t="shared" ref="AD3147:AD3210" si="510">IF(AND(S3147&gt;U3147,V3147=0),S3147-U3147,IF(AND(S3147&gt;U3147,V3147&lt;(S3147-U3147)),S3147-(U3147+V3147),""))</f>
        <v/>
      </c>
      <c r="AE3147" s="163"/>
      <c r="AF3147" s="162"/>
    </row>
    <row r="3148" spans="1:32">
      <c r="A3148" s="134">
        <v>3139</v>
      </c>
      <c r="B3148" s="286"/>
      <c r="C3148" s="146">
        <f t="shared" si="503"/>
        <v>0</v>
      </c>
      <c r="D3148" s="146">
        <f t="shared" si="504"/>
        <v>1</v>
      </c>
      <c r="E3148" s="146">
        <f t="shared" si="505"/>
        <v>1900</v>
      </c>
      <c r="F3148" s="287"/>
      <c r="G3148" s="287"/>
      <c r="H3148" s="287"/>
      <c r="I3148" s="288"/>
      <c r="J3148" s="287"/>
      <c r="K3148" s="288"/>
      <c r="L3148" s="134"/>
      <c r="M3148" s="133"/>
      <c r="N3148" s="288"/>
      <c r="O3148" s="134"/>
      <c r="P3148" s="166"/>
      <c r="Q3148" s="289"/>
      <c r="R3148" s="165"/>
      <c r="S3148" s="290"/>
      <c r="T3148" s="290"/>
      <c r="U3148" s="290"/>
      <c r="V3148" s="290"/>
      <c r="W3148" s="166"/>
      <c r="X3148" s="135"/>
      <c r="Y3148" s="418">
        <f t="shared" si="506"/>
        <v>0</v>
      </c>
      <c r="Z3148" s="291">
        <f t="shared" si="507"/>
        <v>0</v>
      </c>
      <c r="AA3148" s="163"/>
      <c r="AB3148" s="177" t="str">
        <f t="shared" si="508"/>
        <v/>
      </c>
      <c r="AC3148" s="283" t="str">
        <f t="shared" si="509"/>
        <v/>
      </c>
      <c r="AD3148" s="283" t="str">
        <f t="shared" si="510"/>
        <v/>
      </c>
      <c r="AE3148" s="163"/>
      <c r="AF3148" s="162"/>
    </row>
    <row r="3149" spans="1:32">
      <c r="A3149" s="134">
        <v>3140</v>
      </c>
      <c r="B3149" s="286"/>
      <c r="C3149" s="146">
        <f t="shared" si="503"/>
        <v>0</v>
      </c>
      <c r="D3149" s="146">
        <f t="shared" si="504"/>
        <v>1</v>
      </c>
      <c r="E3149" s="146">
        <f t="shared" si="505"/>
        <v>1900</v>
      </c>
      <c r="F3149" s="287"/>
      <c r="G3149" s="287"/>
      <c r="H3149" s="287"/>
      <c r="I3149" s="288"/>
      <c r="J3149" s="287"/>
      <c r="K3149" s="288"/>
      <c r="L3149" s="134"/>
      <c r="M3149" s="133"/>
      <c r="N3149" s="288"/>
      <c r="O3149" s="134"/>
      <c r="P3149" s="166"/>
      <c r="Q3149" s="289"/>
      <c r="R3149" s="165"/>
      <c r="S3149" s="290"/>
      <c r="T3149" s="290"/>
      <c r="U3149" s="290"/>
      <c r="V3149" s="290"/>
      <c r="W3149" s="166"/>
      <c r="X3149" s="135"/>
      <c r="Y3149" s="418">
        <f t="shared" si="506"/>
        <v>0</v>
      </c>
      <c r="Z3149" s="291">
        <f t="shared" si="507"/>
        <v>0</v>
      </c>
      <c r="AA3149" s="163"/>
      <c r="AB3149" s="177" t="str">
        <f t="shared" si="508"/>
        <v/>
      </c>
      <c r="AC3149" s="283" t="str">
        <f t="shared" si="509"/>
        <v/>
      </c>
      <c r="AD3149" s="283" t="str">
        <f t="shared" si="510"/>
        <v/>
      </c>
      <c r="AE3149" s="163"/>
      <c r="AF3149" s="162"/>
    </row>
    <row r="3150" spans="1:32">
      <c r="A3150" s="134">
        <v>3141</v>
      </c>
      <c r="B3150" s="286"/>
      <c r="C3150" s="146">
        <f t="shared" si="503"/>
        <v>0</v>
      </c>
      <c r="D3150" s="146">
        <f t="shared" si="504"/>
        <v>1</v>
      </c>
      <c r="E3150" s="146">
        <f t="shared" si="505"/>
        <v>1900</v>
      </c>
      <c r="F3150" s="287"/>
      <c r="G3150" s="287"/>
      <c r="H3150" s="287"/>
      <c r="I3150" s="288"/>
      <c r="J3150" s="287"/>
      <c r="K3150" s="288"/>
      <c r="L3150" s="134"/>
      <c r="M3150" s="133"/>
      <c r="N3150" s="288"/>
      <c r="O3150" s="134"/>
      <c r="P3150" s="166"/>
      <c r="Q3150" s="289"/>
      <c r="R3150" s="165"/>
      <c r="S3150" s="290"/>
      <c r="T3150" s="290"/>
      <c r="U3150" s="290"/>
      <c r="V3150" s="290"/>
      <c r="W3150" s="166"/>
      <c r="X3150" s="135"/>
      <c r="Y3150" s="418">
        <f t="shared" si="506"/>
        <v>0</v>
      </c>
      <c r="Z3150" s="291">
        <f t="shared" si="507"/>
        <v>0</v>
      </c>
      <c r="AA3150" s="163"/>
      <c r="AB3150" s="177" t="str">
        <f t="shared" si="508"/>
        <v/>
      </c>
      <c r="AC3150" s="283" t="str">
        <f t="shared" si="509"/>
        <v/>
      </c>
      <c r="AD3150" s="283" t="str">
        <f t="shared" si="510"/>
        <v/>
      </c>
      <c r="AE3150" s="163"/>
      <c r="AF3150" s="162"/>
    </row>
    <row r="3151" spans="1:32">
      <c r="A3151" s="134">
        <v>3142</v>
      </c>
      <c r="B3151" s="286"/>
      <c r="C3151" s="146">
        <f t="shared" si="503"/>
        <v>0</v>
      </c>
      <c r="D3151" s="146">
        <f t="shared" si="504"/>
        <v>1</v>
      </c>
      <c r="E3151" s="146">
        <f t="shared" si="505"/>
        <v>1900</v>
      </c>
      <c r="F3151" s="287"/>
      <c r="G3151" s="287"/>
      <c r="H3151" s="287"/>
      <c r="I3151" s="288"/>
      <c r="J3151" s="287"/>
      <c r="K3151" s="288"/>
      <c r="L3151" s="134"/>
      <c r="M3151" s="133"/>
      <c r="N3151" s="288"/>
      <c r="O3151" s="134"/>
      <c r="P3151" s="166"/>
      <c r="Q3151" s="289"/>
      <c r="R3151" s="165"/>
      <c r="S3151" s="290"/>
      <c r="T3151" s="290"/>
      <c r="U3151" s="290"/>
      <c r="V3151" s="290"/>
      <c r="W3151" s="166"/>
      <c r="X3151" s="135"/>
      <c r="Y3151" s="418">
        <f t="shared" si="506"/>
        <v>0</v>
      </c>
      <c r="Z3151" s="291">
        <f t="shared" si="507"/>
        <v>0</v>
      </c>
      <c r="AA3151" s="163"/>
      <c r="AB3151" s="177" t="str">
        <f t="shared" si="508"/>
        <v/>
      </c>
      <c r="AC3151" s="283" t="str">
        <f t="shared" si="509"/>
        <v/>
      </c>
      <c r="AD3151" s="283" t="str">
        <f t="shared" si="510"/>
        <v/>
      </c>
      <c r="AE3151" s="163"/>
      <c r="AF3151" s="162"/>
    </row>
    <row r="3152" spans="1:32">
      <c r="A3152" s="134">
        <v>3143</v>
      </c>
      <c r="B3152" s="286"/>
      <c r="C3152" s="146">
        <f t="shared" si="503"/>
        <v>0</v>
      </c>
      <c r="D3152" s="146">
        <f t="shared" si="504"/>
        <v>1</v>
      </c>
      <c r="E3152" s="146">
        <f t="shared" si="505"/>
        <v>1900</v>
      </c>
      <c r="F3152" s="287"/>
      <c r="G3152" s="287"/>
      <c r="H3152" s="287"/>
      <c r="I3152" s="288"/>
      <c r="J3152" s="287"/>
      <c r="K3152" s="288"/>
      <c r="L3152" s="134"/>
      <c r="M3152" s="133"/>
      <c r="N3152" s="288"/>
      <c r="O3152" s="134"/>
      <c r="P3152" s="166"/>
      <c r="Q3152" s="289"/>
      <c r="R3152" s="165"/>
      <c r="S3152" s="290"/>
      <c r="T3152" s="290"/>
      <c r="U3152" s="290"/>
      <c r="V3152" s="290"/>
      <c r="W3152" s="166"/>
      <c r="X3152" s="135"/>
      <c r="Y3152" s="418">
        <f t="shared" si="506"/>
        <v>0</v>
      </c>
      <c r="Z3152" s="291">
        <f t="shared" si="507"/>
        <v>0</v>
      </c>
      <c r="AA3152" s="163"/>
      <c r="AB3152" s="177" t="str">
        <f t="shared" si="508"/>
        <v/>
      </c>
      <c r="AC3152" s="283" t="str">
        <f t="shared" si="509"/>
        <v/>
      </c>
      <c r="AD3152" s="283" t="str">
        <f t="shared" si="510"/>
        <v/>
      </c>
      <c r="AE3152" s="163"/>
      <c r="AF3152" s="162"/>
    </row>
    <row r="3153" spans="1:32">
      <c r="A3153" s="134">
        <v>3144</v>
      </c>
      <c r="B3153" s="286"/>
      <c r="C3153" s="146">
        <f t="shared" si="503"/>
        <v>0</v>
      </c>
      <c r="D3153" s="146">
        <f t="shared" si="504"/>
        <v>1</v>
      </c>
      <c r="E3153" s="146">
        <f t="shared" si="505"/>
        <v>1900</v>
      </c>
      <c r="F3153" s="287"/>
      <c r="G3153" s="287"/>
      <c r="H3153" s="287"/>
      <c r="I3153" s="288"/>
      <c r="J3153" s="287"/>
      <c r="K3153" s="288"/>
      <c r="L3153" s="134"/>
      <c r="M3153" s="133"/>
      <c r="N3153" s="288"/>
      <c r="O3153" s="134"/>
      <c r="P3153" s="166"/>
      <c r="Q3153" s="289"/>
      <c r="R3153" s="165"/>
      <c r="S3153" s="290"/>
      <c r="T3153" s="290"/>
      <c r="U3153" s="290"/>
      <c r="V3153" s="290"/>
      <c r="W3153" s="166"/>
      <c r="X3153" s="135"/>
      <c r="Y3153" s="418">
        <f t="shared" si="506"/>
        <v>0</v>
      </c>
      <c r="Z3153" s="291">
        <f t="shared" si="507"/>
        <v>0</v>
      </c>
      <c r="AA3153" s="163"/>
      <c r="AB3153" s="177" t="str">
        <f t="shared" si="508"/>
        <v/>
      </c>
      <c r="AC3153" s="283" t="str">
        <f t="shared" si="509"/>
        <v/>
      </c>
      <c r="AD3153" s="283" t="str">
        <f t="shared" si="510"/>
        <v/>
      </c>
      <c r="AE3153" s="163"/>
      <c r="AF3153" s="162"/>
    </row>
    <row r="3154" spans="1:32">
      <c r="A3154" s="134">
        <v>3145</v>
      </c>
      <c r="B3154" s="286"/>
      <c r="C3154" s="146">
        <f t="shared" si="503"/>
        <v>0</v>
      </c>
      <c r="D3154" s="146">
        <f t="shared" si="504"/>
        <v>1</v>
      </c>
      <c r="E3154" s="146">
        <f t="shared" si="505"/>
        <v>1900</v>
      </c>
      <c r="F3154" s="287"/>
      <c r="G3154" s="287"/>
      <c r="H3154" s="287"/>
      <c r="I3154" s="288"/>
      <c r="J3154" s="287"/>
      <c r="K3154" s="288"/>
      <c r="L3154" s="134"/>
      <c r="M3154" s="133"/>
      <c r="N3154" s="288"/>
      <c r="O3154" s="134"/>
      <c r="P3154" s="166"/>
      <c r="Q3154" s="289"/>
      <c r="R3154" s="165"/>
      <c r="S3154" s="290"/>
      <c r="T3154" s="290"/>
      <c r="U3154" s="290"/>
      <c r="V3154" s="290"/>
      <c r="W3154" s="166"/>
      <c r="X3154" s="135"/>
      <c r="Y3154" s="418">
        <f t="shared" si="506"/>
        <v>0</v>
      </c>
      <c r="Z3154" s="291">
        <f t="shared" si="507"/>
        <v>0</v>
      </c>
      <c r="AA3154" s="163"/>
      <c r="AB3154" s="177" t="str">
        <f t="shared" si="508"/>
        <v/>
      </c>
      <c r="AC3154" s="283" t="str">
        <f t="shared" si="509"/>
        <v/>
      </c>
      <c r="AD3154" s="283" t="str">
        <f t="shared" si="510"/>
        <v/>
      </c>
      <c r="AE3154" s="163"/>
      <c r="AF3154" s="162"/>
    </row>
    <row r="3155" spans="1:32">
      <c r="A3155" s="134">
        <v>3146</v>
      </c>
      <c r="B3155" s="286"/>
      <c r="C3155" s="146">
        <f t="shared" si="503"/>
        <v>0</v>
      </c>
      <c r="D3155" s="146">
        <f t="shared" si="504"/>
        <v>1</v>
      </c>
      <c r="E3155" s="146">
        <f t="shared" si="505"/>
        <v>1900</v>
      </c>
      <c r="F3155" s="287"/>
      <c r="G3155" s="287"/>
      <c r="H3155" s="287"/>
      <c r="I3155" s="288"/>
      <c r="J3155" s="287"/>
      <c r="K3155" s="288"/>
      <c r="L3155" s="134"/>
      <c r="M3155" s="133"/>
      <c r="N3155" s="288"/>
      <c r="O3155" s="134"/>
      <c r="P3155" s="166"/>
      <c r="Q3155" s="289"/>
      <c r="R3155" s="165"/>
      <c r="S3155" s="290"/>
      <c r="T3155" s="290"/>
      <c r="U3155" s="290"/>
      <c r="V3155" s="290"/>
      <c r="W3155" s="166"/>
      <c r="X3155" s="135"/>
      <c r="Y3155" s="418">
        <f t="shared" si="506"/>
        <v>0</v>
      </c>
      <c r="Z3155" s="291">
        <f t="shared" si="507"/>
        <v>0</v>
      </c>
      <c r="AA3155" s="163"/>
      <c r="AB3155" s="177" t="str">
        <f t="shared" si="508"/>
        <v/>
      </c>
      <c r="AC3155" s="283" t="str">
        <f t="shared" si="509"/>
        <v/>
      </c>
      <c r="AD3155" s="283" t="str">
        <f t="shared" si="510"/>
        <v/>
      </c>
      <c r="AE3155" s="163"/>
      <c r="AF3155" s="162"/>
    </row>
    <row r="3156" spans="1:32">
      <c r="A3156" s="134">
        <v>3147</v>
      </c>
      <c r="B3156" s="286"/>
      <c r="C3156" s="146">
        <f t="shared" si="503"/>
        <v>0</v>
      </c>
      <c r="D3156" s="146">
        <f t="shared" si="504"/>
        <v>1</v>
      </c>
      <c r="E3156" s="146">
        <f t="shared" si="505"/>
        <v>1900</v>
      </c>
      <c r="F3156" s="287"/>
      <c r="G3156" s="287"/>
      <c r="H3156" s="287"/>
      <c r="I3156" s="288"/>
      <c r="J3156" s="287"/>
      <c r="K3156" s="288"/>
      <c r="L3156" s="134"/>
      <c r="M3156" s="133"/>
      <c r="N3156" s="288"/>
      <c r="O3156" s="134"/>
      <c r="P3156" s="166"/>
      <c r="Q3156" s="289"/>
      <c r="R3156" s="165"/>
      <c r="S3156" s="290"/>
      <c r="T3156" s="290"/>
      <c r="U3156" s="290"/>
      <c r="V3156" s="290"/>
      <c r="W3156" s="166"/>
      <c r="X3156" s="135"/>
      <c r="Y3156" s="418">
        <f t="shared" si="506"/>
        <v>0</v>
      </c>
      <c r="Z3156" s="291">
        <f t="shared" si="507"/>
        <v>0</v>
      </c>
      <c r="AA3156" s="163"/>
      <c r="AB3156" s="177" t="str">
        <f t="shared" si="508"/>
        <v/>
      </c>
      <c r="AC3156" s="283" t="str">
        <f t="shared" si="509"/>
        <v/>
      </c>
      <c r="AD3156" s="283" t="str">
        <f t="shared" si="510"/>
        <v/>
      </c>
      <c r="AE3156" s="163"/>
      <c r="AF3156" s="162"/>
    </row>
    <row r="3157" spans="1:32">
      <c r="A3157" s="134">
        <v>3148</v>
      </c>
      <c r="B3157" s="286"/>
      <c r="C3157" s="146">
        <f t="shared" si="503"/>
        <v>0</v>
      </c>
      <c r="D3157" s="146">
        <f t="shared" si="504"/>
        <v>1</v>
      </c>
      <c r="E3157" s="146">
        <f t="shared" si="505"/>
        <v>1900</v>
      </c>
      <c r="F3157" s="287"/>
      <c r="G3157" s="287"/>
      <c r="H3157" s="287"/>
      <c r="I3157" s="288"/>
      <c r="J3157" s="287"/>
      <c r="K3157" s="288"/>
      <c r="L3157" s="134"/>
      <c r="M3157" s="133"/>
      <c r="N3157" s="288"/>
      <c r="O3157" s="134"/>
      <c r="P3157" s="166"/>
      <c r="Q3157" s="289"/>
      <c r="R3157" s="165"/>
      <c r="S3157" s="290"/>
      <c r="T3157" s="290"/>
      <c r="U3157" s="290"/>
      <c r="V3157" s="290"/>
      <c r="W3157" s="166"/>
      <c r="X3157" s="135"/>
      <c r="Y3157" s="418">
        <f t="shared" si="506"/>
        <v>0</v>
      </c>
      <c r="Z3157" s="291">
        <f t="shared" si="507"/>
        <v>0</v>
      </c>
      <c r="AA3157" s="163"/>
      <c r="AB3157" s="177" t="str">
        <f t="shared" si="508"/>
        <v/>
      </c>
      <c r="AC3157" s="283" t="str">
        <f t="shared" si="509"/>
        <v/>
      </c>
      <c r="AD3157" s="283" t="str">
        <f t="shared" si="510"/>
        <v/>
      </c>
      <c r="AE3157" s="163"/>
      <c r="AF3157" s="162"/>
    </row>
    <row r="3158" spans="1:32">
      <c r="A3158" s="134">
        <v>3149</v>
      </c>
      <c r="B3158" s="286"/>
      <c r="C3158" s="146">
        <f t="shared" si="503"/>
        <v>0</v>
      </c>
      <c r="D3158" s="146">
        <f t="shared" si="504"/>
        <v>1</v>
      </c>
      <c r="E3158" s="146">
        <f t="shared" si="505"/>
        <v>1900</v>
      </c>
      <c r="F3158" s="287"/>
      <c r="G3158" s="287"/>
      <c r="H3158" s="287"/>
      <c r="I3158" s="288"/>
      <c r="J3158" s="287"/>
      <c r="K3158" s="288"/>
      <c r="L3158" s="134"/>
      <c r="M3158" s="133"/>
      <c r="N3158" s="288"/>
      <c r="O3158" s="134"/>
      <c r="P3158" s="166"/>
      <c r="Q3158" s="289"/>
      <c r="R3158" s="165"/>
      <c r="S3158" s="290"/>
      <c r="T3158" s="290"/>
      <c r="U3158" s="290"/>
      <c r="V3158" s="290"/>
      <c r="W3158" s="166"/>
      <c r="X3158" s="135"/>
      <c r="Y3158" s="418">
        <f t="shared" si="506"/>
        <v>0</v>
      </c>
      <c r="Z3158" s="291">
        <f t="shared" si="507"/>
        <v>0</v>
      </c>
      <c r="AA3158" s="163"/>
      <c r="AB3158" s="177" t="str">
        <f t="shared" si="508"/>
        <v/>
      </c>
      <c r="AC3158" s="283" t="str">
        <f t="shared" si="509"/>
        <v/>
      </c>
      <c r="AD3158" s="283" t="str">
        <f t="shared" si="510"/>
        <v/>
      </c>
      <c r="AE3158" s="163"/>
      <c r="AF3158" s="162"/>
    </row>
    <row r="3159" spans="1:32">
      <c r="A3159" s="134">
        <v>3150</v>
      </c>
      <c r="B3159" s="286"/>
      <c r="C3159" s="146">
        <f t="shared" si="503"/>
        <v>0</v>
      </c>
      <c r="D3159" s="146">
        <f t="shared" si="504"/>
        <v>1</v>
      </c>
      <c r="E3159" s="146">
        <f t="shared" si="505"/>
        <v>1900</v>
      </c>
      <c r="F3159" s="287"/>
      <c r="G3159" s="287"/>
      <c r="H3159" s="287"/>
      <c r="I3159" s="288"/>
      <c r="J3159" s="287"/>
      <c r="K3159" s="288"/>
      <c r="L3159" s="134"/>
      <c r="M3159" s="133"/>
      <c r="N3159" s="288"/>
      <c r="O3159" s="134"/>
      <c r="P3159" s="166"/>
      <c r="Q3159" s="289"/>
      <c r="R3159" s="165"/>
      <c r="S3159" s="290"/>
      <c r="T3159" s="290"/>
      <c r="U3159" s="290"/>
      <c r="V3159" s="290"/>
      <c r="W3159" s="166"/>
      <c r="X3159" s="135"/>
      <c r="Y3159" s="418">
        <f t="shared" si="506"/>
        <v>0</v>
      </c>
      <c r="Z3159" s="291">
        <f t="shared" si="507"/>
        <v>0</v>
      </c>
      <c r="AA3159" s="163"/>
      <c r="AB3159" s="177" t="str">
        <f t="shared" si="508"/>
        <v/>
      </c>
      <c r="AC3159" s="283" t="str">
        <f t="shared" si="509"/>
        <v/>
      </c>
      <c r="AD3159" s="283" t="str">
        <f t="shared" si="510"/>
        <v/>
      </c>
      <c r="AE3159" s="163"/>
      <c r="AF3159" s="162"/>
    </row>
    <row r="3160" spans="1:32">
      <c r="A3160" s="134">
        <v>3151</v>
      </c>
      <c r="B3160" s="286"/>
      <c r="C3160" s="146">
        <f t="shared" si="503"/>
        <v>0</v>
      </c>
      <c r="D3160" s="146">
        <f t="shared" si="504"/>
        <v>1</v>
      </c>
      <c r="E3160" s="146">
        <f t="shared" si="505"/>
        <v>1900</v>
      </c>
      <c r="F3160" s="287"/>
      <c r="G3160" s="287"/>
      <c r="H3160" s="287"/>
      <c r="I3160" s="288"/>
      <c r="J3160" s="287"/>
      <c r="K3160" s="288"/>
      <c r="L3160" s="134"/>
      <c r="M3160" s="133"/>
      <c r="N3160" s="288"/>
      <c r="O3160" s="134"/>
      <c r="P3160" s="166"/>
      <c r="Q3160" s="289"/>
      <c r="R3160" s="165"/>
      <c r="S3160" s="290"/>
      <c r="T3160" s="290"/>
      <c r="U3160" s="290"/>
      <c r="V3160" s="290"/>
      <c r="W3160" s="166"/>
      <c r="X3160" s="135"/>
      <c r="Y3160" s="418">
        <f t="shared" si="506"/>
        <v>0</v>
      </c>
      <c r="Z3160" s="291">
        <f t="shared" si="507"/>
        <v>0</v>
      </c>
      <c r="AA3160" s="163"/>
      <c r="AB3160" s="177" t="str">
        <f t="shared" si="508"/>
        <v/>
      </c>
      <c r="AC3160" s="283" t="str">
        <f t="shared" si="509"/>
        <v/>
      </c>
      <c r="AD3160" s="283" t="str">
        <f t="shared" si="510"/>
        <v/>
      </c>
      <c r="AE3160" s="163"/>
      <c r="AF3160" s="162"/>
    </row>
    <row r="3161" spans="1:32">
      <c r="A3161" s="134">
        <v>3152</v>
      </c>
      <c r="B3161" s="286"/>
      <c r="C3161" s="146">
        <f t="shared" si="503"/>
        <v>0</v>
      </c>
      <c r="D3161" s="146">
        <f t="shared" si="504"/>
        <v>1</v>
      </c>
      <c r="E3161" s="146">
        <f t="shared" si="505"/>
        <v>1900</v>
      </c>
      <c r="F3161" s="287"/>
      <c r="G3161" s="287"/>
      <c r="H3161" s="287"/>
      <c r="I3161" s="288"/>
      <c r="J3161" s="287"/>
      <c r="K3161" s="288"/>
      <c r="L3161" s="134"/>
      <c r="M3161" s="133"/>
      <c r="N3161" s="288"/>
      <c r="O3161" s="134"/>
      <c r="P3161" s="166"/>
      <c r="Q3161" s="289"/>
      <c r="R3161" s="165"/>
      <c r="S3161" s="290"/>
      <c r="T3161" s="290"/>
      <c r="U3161" s="290"/>
      <c r="V3161" s="290"/>
      <c r="W3161" s="166"/>
      <c r="X3161" s="135"/>
      <c r="Y3161" s="418">
        <f t="shared" si="506"/>
        <v>0</v>
      </c>
      <c r="Z3161" s="291">
        <f t="shared" si="507"/>
        <v>0</v>
      </c>
      <c r="AA3161" s="163"/>
      <c r="AB3161" s="177" t="str">
        <f t="shared" si="508"/>
        <v/>
      </c>
      <c r="AC3161" s="283" t="str">
        <f t="shared" si="509"/>
        <v/>
      </c>
      <c r="AD3161" s="283" t="str">
        <f t="shared" si="510"/>
        <v/>
      </c>
      <c r="AE3161" s="163"/>
      <c r="AF3161" s="162"/>
    </row>
    <row r="3162" spans="1:32">
      <c r="A3162" s="134">
        <v>3153</v>
      </c>
      <c r="B3162" s="286"/>
      <c r="C3162" s="146">
        <f t="shared" si="503"/>
        <v>0</v>
      </c>
      <c r="D3162" s="146">
        <f t="shared" si="504"/>
        <v>1</v>
      </c>
      <c r="E3162" s="146">
        <f t="shared" si="505"/>
        <v>1900</v>
      </c>
      <c r="F3162" s="287"/>
      <c r="G3162" s="287"/>
      <c r="H3162" s="287"/>
      <c r="I3162" s="288"/>
      <c r="J3162" s="287"/>
      <c r="K3162" s="288"/>
      <c r="L3162" s="134"/>
      <c r="M3162" s="133"/>
      <c r="N3162" s="288"/>
      <c r="O3162" s="134"/>
      <c r="P3162" s="166"/>
      <c r="Q3162" s="289"/>
      <c r="R3162" s="165"/>
      <c r="S3162" s="290"/>
      <c r="T3162" s="290"/>
      <c r="U3162" s="290"/>
      <c r="V3162" s="290"/>
      <c r="W3162" s="166"/>
      <c r="X3162" s="135"/>
      <c r="Y3162" s="418">
        <f t="shared" si="506"/>
        <v>0</v>
      </c>
      <c r="Z3162" s="291">
        <f t="shared" si="507"/>
        <v>0</v>
      </c>
      <c r="AA3162" s="163"/>
      <c r="AB3162" s="177" t="str">
        <f t="shared" si="508"/>
        <v/>
      </c>
      <c r="AC3162" s="283" t="str">
        <f t="shared" si="509"/>
        <v/>
      </c>
      <c r="AD3162" s="283" t="str">
        <f t="shared" si="510"/>
        <v/>
      </c>
      <c r="AE3162" s="163"/>
      <c r="AF3162" s="162"/>
    </row>
    <row r="3163" spans="1:32">
      <c r="A3163" s="134">
        <v>3154</v>
      </c>
      <c r="B3163" s="286"/>
      <c r="C3163" s="146">
        <f t="shared" si="503"/>
        <v>0</v>
      </c>
      <c r="D3163" s="146">
        <f t="shared" si="504"/>
        <v>1</v>
      </c>
      <c r="E3163" s="146">
        <f t="shared" si="505"/>
        <v>1900</v>
      </c>
      <c r="F3163" s="287"/>
      <c r="G3163" s="287"/>
      <c r="H3163" s="287"/>
      <c r="I3163" s="288"/>
      <c r="J3163" s="287"/>
      <c r="K3163" s="288"/>
      <c r="L3163" s="134"/>
      <c r="M3163" s="133"/>
      <c r="N3163" s="288"/>
      <c r="O3163" s="134"/>
      <c r="P3163" s="166"/>
      <c r="Q3163" s="289"/>
      <c r="R3163" s="165"/>
      <c r="S3163" s="290"/>
      <c r="T3163" s="290"/>
      <c r="U3163" s="290"/>
      <c r="V3163" s="290"/>
      <c r="W3163" s="166"/>
      <c r="X3163" s="135"/>
      <c r="Y3163" s="418">
        <f t="shared" si="506"/>
        <v>0</v>
      </c>
      <c r="Z3163" s="291">
        <f t="shared" si="507"/>
        <v>0</v>
      </c>
      <c r="AA3163" s="163"/>
      <c r="AB3163" s="177" t="str">
        <f t="shared" si="508"/>
        <v/>
      </c>
      <c r="AC3163" s="283" t="str">
        <f t="shared" si="509"/>
        <v/>
      </c>
      <c r="AD3163" s="283" t="str">
        <f t="shared" si="510"/>
        <v/>
      </c>
      <c r="AE3163" s="163"/>
      <c r="AF3163" s="162"/>
    </row>
    <row r="3164" spans="1:32">
      <c r="A3164" s="134">
        <v>3155</v>
      </c>
      <c r="B3164" s="286"/>
      <c r="C3164" s="146">
        <f t="shared" si="503"/>
        <v>0</v>
      </c>
      <c r="D3164" s="146">
        <f t="shared" si="504"/>
        <v>1</v>
      </c>
      <c r="E3164" s="146">
        <f t="shared" si="505"/>
        <v>1900</v>
      </c>
      <c r="F3164" s="287"/>
      <c r="G3164" s="287"/>
      <c r="H3164" s="287"/>
      <c r="I3164" s="288"/>
      <c r="J3164" s="287"/>
      <c r="K3164" s="288"/>
      <c r="L3164" s="134"/>
      <c r="M3164" s="133"/>
      <c r="N3164" s="288"/>
      <c r="O3164" s="134"/>
      <c r="P3164" s="166"/>
      <c r="Q3164" s="289"/>
      <c r="R3164" s="165"/>
      <c r="S3164" s="290"/>
      <c r="T3164" s="290"/>
      <c r="U3164" s="290"/>
      <c r="V3164" s="290"/>
      <c r="W3164" s="166"/>
      <c r="X3164" s="135"/>
      <c r="Y3164" s="418">
        <f t="shared" si="506"/>
        <v>0</v>
      </c>
      <c r="Z3164" s="291">
        <f t="shared" si="507"/>
        <v>0</v>
      </c>
      <c r="AA3164" s="163"/>
      <c r="AB3164" s="177" t="str">
        <f t="shared" si="508"/>
        <v/>
      </c>
      <c r="AC3164" s="283" t="str">
        <f t="shared" si="509"/>
        <v/>
      </c>
      <c r="AD3164" s="283" t="str">
        <f t="shared" si="510"/>
        <v/>
      </c>
      <c r="AE3164" s="163"/>
      <c r="AF3164" s="162"/>
    </row>
    <row r="3165" spans="1:32">
      <c r="A3165" s="134">
        <v>3156</v>
      </c>
      <c r="B3165" s="286"/>
      <c r="C3165" s="146">
        <f t="shared" si="503"/>
        <v>0</v>
      </c>
      <c r="D3165" s="146">
        <f t="shared" si="504"/>
        <v>1</v>
      </c>
      <c r="E3165" s="146">
        <f t="shared" si="505"/>
        <v>1900</v>
      </c>
      <c r="F3165" s="287"/>
      <c r="G3165" s="287"/>
      <c r="H3165" s="287"/>
      <c r="I3165" s="288"/>
      <c r="J3165" s="287"/>
      <c r="K3165" s="288"/>
      <c r="L3165" s="134"/>
      <c r="M3165" s="133"/>
      <c r="N3165" s="288"/>
      <c r="O3165" s="134"/>
      <c r="P3165" s="166"/>
      <c r="Q3165" s="289"/>
      <c r="R3165" s="165"/>
      <c r="S3165" s="290"/>
      <c r="T3165" s="290"/>
      <c r="U3165" s="290"/>
      <c r="V3165" s="290"/>
      <c r="W3165" s="166"/>
      <c r="X3165" s="135"/>
      <c r="Y3165" s="418">
        <f t="shared" si="506"/>
        <v>0</v>
      </c>
      <c r="Z3165" s="291">
        <f t="shared" si="507"/>
        <v>0</v>
      </c>
      <c r="AA3165" s="163"/>
      <c r="AB3165" s="177" t="str">
        <f t="shared" si="508"/>
        <v/>
      </c>
      <c r="AC3165" s="283" t="str">
        <f t="shared" si="509"/>
        <v/>
      </c>
      <c r="AD3165" s="283" t="str">
        <f t="shared" si="510"/>
        <v/>
      </c>
      <c r="AE3165" s="163"/>
      <c r="AF3165" s="162"/>
    </row>
    <row r="3166" spans="1:32">
      <c r="A3166" s="134">
        <v>3157</v>
      </c>
      <c r="B3166" s="286"/>
      <c r="C3166" s="146">
        <f t="shared" si="503"/>
        <v>0</v>
      </c>
      <c r="D3166" s="146">
        <f t="shared" si="504"/>
        <v>1</v>
      </c>
      <c r="E3166" s="146">
        <f t="shared" si="505"/>
        <v>1900</v>
      </c>
      <c r="F3166" s="287"/>
      <c r="G3166" s="287"/>
      <c r="H3166" s="287"/>
      <c r="I3166" s="288"/>
      <c r="J3166" s="287"/>
      <c r="K3166" s="288"/>
      <c r="L3166" s="134"/>
      <c r="M3166" s="133"/>
      <c r="N3166" s="288"/>
      <c r="O3166" s="134"/>
      <c r="P3166" s="166"/>
      <c r="Q3166" s="289"/>
      <c r="R3166" s="165"/>
      <c r="S3166" s="290"/>
      <c r="T3166" s="290"/>
      <c r="U3166" s="290"/>
      <c r="V3166" s="290"/>
      <c r="W3166" s="166"/>
      <c r="X3166" s="135"/>
      <c r="Y3166" s="418">
        <f t="shared" si="506"/>
        <v>0</v>
      </c>
      <c r="Z3166" s="291">
        <f t="shared" si="507"/>
        <v>0</v>
      </c>
      <c r="AA3166" s="163"/>
      <c r="AB3166" s="177" t="str">
        <f t="shared" si="508"/>
        <v/>
      </c>
      <c r="AC3166" s="283" t="str">
        <f t="shared" si="509"/>
        <v/>
      </c>
      <c r="AD3166" s="283" t="str">
        <f t="shared" si="510"/>
        <v/>
      </c>
      <c r="AE3166" s="163"/>
      <c r="AF3166" s="162"/>
    </row>
    <row r="3167" spans="1:32">
      <c r="A3167" s="134">
        <v>3158</v>
      </c>
      <c r="B3167" s="286"/>
      <c r="C3167" s="146">
        <f t="shared" si="503"/>
        <v>0</v>
      </c>
      <c r="D3167" s="146">
        <f t="shared" si="504"/>
        <v>1</v>
      </c>
      <c r="E3167" s="146">
        <f t="shared" si="505"/>
        <v>1900</v>
      </c>
      <c r="F3167" s="287"/>
      <c r="G3167" s="287"/>
      <c r="H3167" s="287"/>
      <c r="I3167" s="288"/>
      <c r="J3167" s="287"/>
      <c r="K3167" s="288"/>
      <c r="L3167" s="134"/>
      <c r="M3167" s="133"/>
      <c r="N3167" s="288"/>
      <c r="O3167" s="134"/>
      <c r="P3167" s="166"/>
      <c r="Q3167" s="289"/>
      <c r="R3167" s="165"/>
      <c r="S3167" s="290"/>
      <c r="T3167" s="290"/>
      <c r="U3167" s="290"/>
      <c r="V3167" s="290"/>
      <c r="W3167" s="166"/>
      <c r="X3167" s="135"/>
      <c r="Y3167" s="418">
        <f t="shared" si="506"/>
        <v>0</v>
      </c>
      <c r="Z3167" s="291">
        <f t="shared" si="507"/>
        <v>0</v>
      </c>
      <c r="AA3167" s="163"/>
      <c r="AB3167" s="177" t="str">
        <f t="shared" si="508"/>
        <v/>
      </c>
      <c r="AC3167" s="283" t="str">
        <f t="shared" si="509"/>
        <v/>
      </c>
      <c r="AD3167" s="283" t="str">
        <f t="shared" si="510"/>
        <v/>
      </c>
      <c r="AE3167" s="163"/>
      <c r="AF3167" s="162"/>
    </row>
    <row r="3168" spans="1:32">
      <c r="A3168" s="134">
        <v>3159</v>
      </c>
      <c r="B3168" s="286"/>
      <c r="C3168" s="146">
        <f t="shared" si="503"/>
        <v>0</v>
      </c>
      <c r="D3168" s="146">
        <f t="shared" si="504"/>
        <v>1</v>
      </c>
      <c r="E3168" s="146">
        <f t="shared" si="505"/>
        <v>1900</v>
      </c>
      <c r="F3168" s="287"/>
      <c r="G3168" s="287"/>
      <c r="H3168" s="287"/>
      <c r="I3168" s="288"/>
      <c r="J3168" s="287"/>
      <c r="K3168" s="288"/>
      <c r="L3168" s="134"/>
      <c r="M3168" s="133"/>
      <c r="N3168" s="288"/>
      <c r="O3168" s="134"/>
      <c r="P3168" s="166"/>
      <c r="Q3168" s="289"/>
      <c r="R3168" s="165"/>
      <c r="S3168" s="290"/>
      <c r="T3168" s="290"/>
      <c r="U3168" s="290"/>
      <c r="V3168" s="290"/>
      <c r="W3168" s="166"/>
      <c r="X3168" s="135"/>
      <c r="Y3168" s="418">
        <f t="shared" si="506"/>
        <v>0</v>
      </c>
      <c r="Z3168" s="291">
        <f t="shared" si="507"/>
        <v>0</v>
      </c>
      <c r="AA3168" s="163"/>
      <c r="AB3168" s="177" t="str">
        <f t="shared" si="508"/>
        <v/>
      </c>
      <c r="AC3168" s="283" t="str">
        <f t="shared" si="509"/>
        <v/>
      </c>
      <c r="AD3168" s="283" t="str">
        <f t="shared" si="510"/>
        <v/>
      </c>
      <c r="AE3168" s="163"/>
      <c r="AF3168" s="162"/>
    </row>
    <row r="3169" spans="1:32">
      <c r="A3169" s="134">
        <v>3160</v>
      </c>
      <c r="B3169" s="286"/>
      <c r="C3169" s="146">
        <f t="shared" si="503"/>
        <v>0</v>
      </c>
      <c r="D3169" s="146">
        <f t="shared" si="504"/>
        <v>1</v>
      </c>
      <c r="E3169" s="146">
        <f t="shared" si="505"/>
        <v>1900</v>
      </c>
      <c r="F3169" s="287"/>
      <c r="G3169" s="287"/>
      <c r="H3169" s="287"/>
      <c r="I3169" s="288"/>
      <c r="J3169" s="287"/>
      <c r="K3169" s="288"/>
      <c r="L3169" s="134"/>
      <c r="M3169" s="133"/>
      <c r="N3169" s="288"/>
      <c r="O3169" s="134"/>
      <c r="P3169" s="166"/>
      <c r="Q3169" s="289"/>
      <c r="R3169" s="165"/>
      <c r="S3169" s="290"/>
      <c r="T3169" s="290"/>
      <c r="U3169" s="290"/>
      <c r="V3169" s="290"/>
      <c r="W3169" s="166"/>
      <c r="X3169" s="135"/>
      <c r="Y3169" s="418">
        <f t="shared" si="506"/>
        <v>0</v>
      </c>
      <c r="Z3169" s="291">
        <f t="shared" si="507"/>
        <v>0</v>
      </c>
      <c r="AA3169" s="163"/>
      <c r="AB3169" s="177" t="str">
        <f t="shared" si="508"/>
        <v/>
      </c>
      <c r="AC3169" s="283" t="str">
        <f t="shared" si="509"/>
        <v/>
      </c>
      <c r="AD3169" s="283" t="str">
        <f t="shared" si="510"/>
        <v/>
      </c>
      <c r="AE3169" s="163"/>
      <c r="AF3169" s="162"/>
    </row>
    <row r="3170" spans="1:32">
      <c r="A3170" s="134">
        <v>3161</v>
      </c>
      <c r="B3170" s="286"/>
      <c r="C3170" s="146">
        <f t="shared" si="503"/>
        <v>0</v>
      </c>
      <c r="D3170" s="146">
        <f t="shared" si="504"/>
        <v>1</v>
      </c>
      <c r="E3170" s="146">
        <f t="shared" si="505"/>
        <v>1900</v>
      </c>
      <c r="F3170" s="287"/>
      <c r="G3170" s="287"/>
      <c r="H3170" s="287"/>
      <c r="I3170" s="288"/>
      <c r="J3170" s="287"/>
      <c r="K3170" s="288"/>
      <c r="L3170" s="134"/>
      <c r="M3170" s="133"/>
      <c r="N3170" s="288"/>
      <c r="O3170" s="134"/>
      <c r="P3170" s="166"/>
      <c r="Q3170" s="289"/>
      <c r="R3170" s="165"/>
      <c r="S3170" s="290"/>
      <c r="T3170" s="290"/>
      <c r="U3170" s="290"/>
      <c r="V3170" s="290"/>
      <c r="W3170" s="166"/>
      <c r="X3170" s="135"/>
      <c r="Y3170" s="418">
        <f t="shared" si="506"/>
        <v>0</v>
      </c>
      <c r="Z3170" s="291">
        <f t="shared" si="507"/>
        <v>0</v>
      </c>
      <c r="AA3170" s="163"/>
      <c r="AB3170" s="177" t="str">
        <f t="shared" si="508"/>
        <v/>
      </c>
      <c r="AC3170" s="283" t="str">
        <f t="shared" si="509"/>
        <v/>
      </c>
      <c r="AD3170" s="283" t="str">
        <f t="shared" si="510"/>
        <v/>
      </c>
      <c r="AE3170" s="163"/>
      <c r="AF3170" s="162"/>
    </row>
    <row r="3171" spans="1:32">
      <c r="A3171" s="134">
        <v>3162</v>
      </c>
      <c r="B3171" s="286"/>
      <c r="C3171" s="146">
        <f t="shared" si="503"/>
        <v>0</v>
      </c>
      <c r="D3171" s="146">
        <f t="shared" si="504"/>
        <v>1</v>
      </c>
      <c r="E3171" s="146">
        <f t="shared" si="505"/>
        <v>1900</v>
      </c>
      <c r="F3171" s="287"/>
      <c r="G3171" s="287"/>
      <c r="H3171" s="287"/>
      <c r="I3171" s="288"/>
      <c r="J3171" s="287"/>
      <c r="K3171" s="288"/>
      <c r="L3171" s="134"/>
      <c r="M3171" s="133"/>
      <c r="N3171" s="288"/>
      <c r="O3171" s="134"/>
      <c r="P3171" s="166"/>
      <c r="Q3171" s="289"/>
      <c r="R3171" s="165"/>
      <c r="S3171" s="290"/>
      <c r="T3171" s="290"/>
      <c r="U3171" s="290"/>
      <c r="V3171" s="290"/>
      <c r="W3171" s="166"/>
      <c r="X3171" s="135"/>
      <c r="Y3171" s="418">
        <f t="shared" si="506"/>
        <v>0</v>
      </c>
      <c r="Z3171" s="291">
        <f t="shared" si="507"/>
        <v>0</v>
      </c>
      <c r="AA3171" s="163"/>
      <c r="AB3171" s="177" t="str">
        <f t="shared" si="508"/>
        <v/>
      </c>
      <c r="AC3171" s="283" t="str">
        <f t="shared" si="509"/>
        <v/>
      </c>
      <c r="AD3171" s="283" t="str">
        <f t="shared" si="510"/>
        <v/>
      </c>
      <c r="AE3171" s="163"/>
      <c r="AF3171" s="162"/>
    </row>
    <row r="3172" spans="1:32">
      <c r="A3172" s="134">
        <v>3163</v>
      </c>
      <c r="B3172" s="286"/>
      <c r="C3172" s="146">
        <f t="shared" si="503"/>
        <v>0</v>
      </c>
      <c r="D3172" s="146">
        <f t="shared" si="504"/>
        <v>1</v>
      </c>
      <c r="E3172" s="146">
        <f t="shared" si="505"/>
        <v>1900</v>
      </c>
      <c r="F3172" s="287"/>
      <c r="G3172" s="287"/>
      <c r="H3172" s="287"/>
      <c r="I3172" s="288"/>
      <c r="J3172" s="287"/>
      <c r="K3172" s="288"/>
      <c r="L3172" s="134"/>
      <c r="M3172" s="133"/>
      <c r="N3172" s="288"/>
      <c r="O3172" s="134"/>
      <c r="P3172" s="166"/>
      <c r="Q3172" s="289"/>
      <c r="R3172" s="165"/>
      <c r="S3172" s="290"/>
      <c r="T3172" s="290"/>
      <c r="U3172" s="290"/>
      <c r="V3172" s="290"/>
      <c r="W3172" s="166"/>
      <c r="X3172" s="135"/>
      <c r="Y3172" s="418">
        <f t="shared" si="506"/>
        <v>0</v>
      </c>
      <c r="Z3172" s="291">
        <f t="shared" si="507"/>
        <v>0</v>
      </c>
      <c r="AA3172" s="163"/>
      <c r="AB3172" s="177" t="str">
        <f t="shared" si="508"/>
        <v/>
      </c>
      <c r="AC3172" s="283" t="str">
        <f t="shared" si="509"/>
        <v/>
      </c>
      <c r="AD3172" s="283" t="str">
        <f t="shared" si="510"/>
        <v/>
      </c>
      <c r="AE3172" s="163"/>
      <c r="AF3172" s="162"/>
    </row>
    <row r="3173" spans="1:32">
      <c r="A3173" s="134">
        <v>3164</v>
      </c>
      <c r="B3173" s="286"/>
      <c r="C3173" s="146">
        <f t="shared" si="503"/>
        <v>0</v>
      </c>
      <c r="D3173" s="146">
        <f t="shared" si="504"/>
        <v>1</v>
      </c>
      <c r="E3173" s="146">
        <f t="shared" si="505"/>
        <v>1900</v>
      </c>
      <c r="F3173" s="287"/>
      <c r="G3173" s="287"/>
      <c r="H3173" s="287"/>
      <c r="I3173" s="288"/>
      <c r="J3173" s="287"/>
      <c r="K3173" s="288"/>
      <c r="L3173" s="134"/>
      <c r="M3173" s="133"/>
      <c r="N3173" s="288"/>
      <c r="O3173" s="134"/>
      <c r="P3173" s="166"/>
      <c r="Q3173" s="289"/>
      <c r="R3173" s="165"/>
      <c r="S3173" s="290"/>
      <c r="T3173" s="290"/>
      <c r="U3173" s="290"/>
      <c r="V3173" s="290"/>
      <c r="W3173" s="166"/>
      <c r="X3173" s="135"/>
      <c r="Y3173" s="418">
        <f t="shared" si="506"/>
        <v>0</v>
      </c>
      <c r="Z3173" s="291">
        <f t="shared" si="507"/>
        <v>0</v>
      </c>
      <c r="AA3173" s="163"/>
      <c r="AB3173" s="177" t="str">
        <f t="shared" si="508"/>
        <v/>
      </c>
      <c r="AC3173" s="283" t="str">
        <f t="shared" si="509"/>
        <v/>
      </c>
      <c r="AD3173" s="283" t="str">
        <f t="shared" si="510"/>
        <v/>
      </c>
      <c r="AE3173" s="163"/>
      <c r="AF3173" s="162"/>
    </row>
    <row r="3174" spans="1:32">
      <c r="A3174" s="134">
        <v>3165</v>
      </c>
      <c r="B3174" s="286"/>
      <c r="C3174" s="146">
        <f t="shared" si="503"/>
        <v>0</v>
      </c>
      <c r="D3174" s="146">
        <f t="shared" si="504"/>
        <v>1</v>
      </c>
      <c r="E3174" s="146">
        <f t="shared" si="505"/>
        <v>1900</v>
      </c>
      <c r="F3174" s="287"/>
      <c r="G3174" s="287"/>
      <c r="H3174" s="287"/>
      <c r="I3174" s="288"/>
      <c r="J3174" s="287"/>
      <c r="K3174" s="288"/>
      <c r="L3174" s="134"/>
      <c r="M3174" s="133"/>
      <c r="N3174" s="288"/>
      <c r="O3174" s="134"/>
      <c r="P3174" s="166"/>
      <c r="Q3174" s="289"/>
      <c r="R3174" s="165"/>
      <c r="S3174" s="290"/>
      <c r="T3174" s="290"/>
      <c r="U3174" s="290"/>
      <c r="V3174" s="290"/>
      <c r="W3174" s="166"/>
      <c r="X3174" s="135"/>
      <c r="Y3174" s="418">
        <f t="shared" si="506"/>
        <v>0</v>
      </c>
      <c r="Z3174" s="291">
        <f t="shared" si="507"/>
        <v>0</v>
      </c>
      <c r="AA3174" s="163"/>
      <c r="AB3174" s="177" t="str">
        <f t="shared" si="508"/>
        <v/>
      </c>
      <c r="AC3174" s="283" t="str">
        <f t="shared" si="509"/>
        <v/>
      </c>
      <c r="AD3174" s="283" t="str">
        <f t="shared" si="510"/>
        <v/>
      </c>
      <c r="AE3174" s="163"/>
      <c r="AF3174" s="162"/>
    </row>
    <row r="3175" spans="1:32">
      <c r="A3175" s="134">
        <v>3166</v>
      </c>
      <c r="B3175" s="286"/>
      <c r="C3175" s="146">
        <f t="shared" si="503"/>
        <v>0</v>
      </c>
      <c r="D3175" s="146">
        <f t="shared" si="504"/>
        <v>1</v>
      </c>
      <c r="E3175" s="146">
        <f t="shared" si="505"/>
        <v>1900</v>
      </c>
      <c r="F3175" s="287"/>
      <c r="G3175" s="287"/>
      <c r="H3175" s="287"/>
      <c r="I3175" s="288"/>
      <c r="J3175" s="287"/>
      <c r="K3175" s="288"/>
      <c r="L3175" s="134"/>
      <c r="M3175" s="133"/>
      <c r="N3175" s="288"/>
      <c r="O3175" s="134"/>
      <c r="P3175" s="166"/>
      <c r="Q3175" s="289"/>
      <c r="R3175" s="165"/>
      <c r="S3175" s="290"/>
      <c r="T3175" s="290"/>
      <c r="U3175" s="290"/>
      <c r="V3175" s="290"/>
      <c r="W3175" s="166"/>
      <c r="X3175" s="135"/>
      <c r="Y3175" s="418">
        <f t="shared" si="506"/>
        <v>0</v>
      </c>
      <c r="Z3175" s="291">
        <f t="shared" si="507"/>
        <v>0</v>
      </c>
      <c r="AA3175" s="163"/>
      <c r="AB3175" s="177" t="str">
        <f t="shared" si="508"/>
        <v/>
      </c>
      <c r="AC3175" s="283" t="str">
        <f t="shared" si="509"/>
        <v/>
      </c>
      <c r="AD3175" s="283" t="str">
        <f t="shared" si="510"/>
        <v/>
      </c>
      <c r="AE3175" s="163"/>
      <c r="AF3175" s="162"/>
    </row>
    <row r="3176" spans="1:32">
      <c r="A3176" s="134">
        <v>3167</v>
      </c>
      <c r="B3176" s="286"/>
      <c r="C3176" s="146">
        <f t="shared" si="503"/>
        <v>0</v>
      </c>
      <c r="D3176" s="146">
        <f t="shared" si="504"/>
        <v>1</v>
      </c>
      <c r="E3176" s="146">
        <f t="shared" si="505"/>
        <v>1900</v>
      </c>
      <c r="F3176" s="287"/>
      <c r="G3176" s="287"/>
      <c r="H3176" s="287"/>
      <c r="I3176" s="288"/>
      <c r="J3176" s="287"/>
      <c r="K3176" s="288"/>
      <c r="L3176" s="134"/>
      <c r="M3176" s="133"/>
      <c r="N3176" s="288"/>
      <c r="O3176" s="134"/>
      <c r="P3176" s="166"/>
      <c r="Q3176" s="289"/>
      <c r="R3176" s="165"/>
      <c r="S3176" s="290"/>
      <c r="T3176" s="290"/>
      <c r="U3176" s="290"/>
      <c r="V3176" s="290"/>
      <c r="W3176" s="166"/>
      <c r="X3176" s="135"/>
      <c r="Y3176" s="418">
        <f t="shared" si="506"/>
        <v>0</v>
      </c>
      <c r="Z3176" s="291">
        <f t="shared" si="507"/>
        <v>0</v>
      </c>
      <c r="AA3176" s="163"/>
      <c r="AB3176" s="177" t="str">
        <f t="shared" si="508"/>
        <v/>
      </c>
      <c r="AC3176" s="283" t="str">
        <f t="shared" si="509"/>
        <v/>
      </c>
      <c r="AD3176" s="283" t="str">
        <f t="shared" si="510"/>
        <v/>
      </c>
      <c r="AE3176" s="163"/>
      <c r="AF3176" s="162"/>
    </row>
    <row r="3177" spans="1:32">
      <c r="A3177" s="134">
        <v>3168</v>
      </c>
      <c r="B3177" s="286"/>
      <c r="C3177" s="146">
        <f t="shared" si="503"/>
        <v>0</v>
      </c>
      <c r="D3177" s="146">
        <f t="shared" si="504"/>
        <v>1</v>
      </c>
      <c r="E3177" s="146">
        <f t="shared" si="505"/>
        <v>1900</v>
      </c>
      <c r="F3177" s="287"/>
      <c r="G3177" s="287"/>
      <c r="H3177" s="287"/>
      <c r="I3177" s="288"/>
      <c r="J3177" s="287"/>
      <c r="K3177" s="288"/>
      <c r="L3177" s="134"/>
      <c r="M3177" s="133"/>
      <c r="N3177" s="288"/>
      <c r="O3177" s="134"/>
      <c r="P3177" s="166"/>
      <c r="Q3177" s="289"/>
      <c r="R3177" s="165"/>
      <c r="S3177" s="290"/>
      <c r="T3177" s="290"/>
      <c r="U3177" s="290"/>
      <c r="V3177" s="290"/>
      <c r="W3177" s="166"/>
      <c r="X3177" s="135"/>
      <c r="Y3177" s="418">
        <f t="shared" si="506"/>
        <v>0</v>
      </c>
      <c r="Z3177" s="291">
        <f t="shared" si="507"/>
        <v>0</v>
      </c>
      <c r="AA3177" s="163"/>
      <c r="AB3177" s="177" t="str">
        <f t="shared" si="508"/>
        <v/>
      </c>
      <c r="AC3177" s="283" t="str">
        <f t="shared" si="509"/>
        <v/>
      </c>
      <c r="AD3177" s="283" t="str">
        <f t="shared" si="510"/>
        <v/>
      </c>
      <c r="AE3177" s="163"/>
      <c r="AF3177" s="162"/>
    </row>
    <row r="3178" spans="1:32">
      <c r="A3178" s="134">
        <v>3169</v>
      </c>
      <c r="B3178" s="286"/>
      <c r="C3178" s="146">
        <f t="shared" si="503"/>
        <v>0</v>
      </c>
      <c r="D3178" s="146">
        <f t="shared" si="504"/>
        <v>1</v>
      </c>
      <c r="E3178" s="146">
        <f t="shared" si="505"/>
        <v>1900</v>
      </c>
      <c r="F3178" s="287"/>
      <c r="G3178" s="287"/>
      <c r="H3178" s="287"/>
      <c r="I3178" s="288"/>
      <c r="J3178" s="287"/>
      <c r="K3178" s="288"/>
      <c r="L3178" s="134"/>
      <c r="M3178" s="133"/>
      <c r="N3178" s="288"/>
      <c r="O3178" s="134"/>
      <c r="P3178" s="166"/>
      <c r="Q3178" s="289"/>
      <c r="R3178" s="165"/>
      <c r="S3178" s="290"/>
      <c r="T3178" s="290"/>
      <c r="U3178" s="290"/>
      <c r="V3178" s="290"/>
      <c r="W3178" s="166"/>
      <c r="X3178" s="135"/>
      <c r="Y3178" s="418">
        <f t="shared" si="506"/>
        <v>0</v>
      </c>
      <c r="Z3178" s="291">
        <f t="shared" si="507"/>
        <v>0</v>
      </c>
      <c r="AA3178" s="163"/>
      <c r="AB3178" s="177" t="str">
        <f t="shared" si="508"/>
        <v/>
      </c>
      <c r="AC3178" s="283" t="str">
        <f t="shared" si="509"/>
        <v/>
      </c>
      <c r="AD3178" s="283" t="str">
        <f t="shared" si="510"/>
        <v/>
      </c>
      <c r="AE3178" s="163"/>
      <c r="AF3178" s="162"/>
    </row>
    <row r="3179" spans="1:32">
      <c r="A3179" s="134">
        <v>3170</v>
      </c>
      <c r="B3179" s="286"/>
      <c r="C3179" s="146">
        <f t="shared" si="503"/>
        <v>0</v>
      </c>
      <c r="D3179" s="146">
        <f t="shared" si="504"/>
        <v>1</v>
      </c>
      <c r="E3179" s="146">
        <f t="shared" si="505"/>
        <v>1900</v>
      </c>
      <c r="F3179" s="287"/>
      <c r="G3179" s="287"/>
      <c r="H3179" s="287"/>
      <c r="I3179" s="288"/>
      <c r="J3179" s="287"/>
      <c r="K3179" s="288"/>
      <c r="L3179" s="134"/>
      <c r="M3179" s="133"/>
      <c r="N3179" s="288"/>
      <c r="O3179" s="134"/>
      <c r="P3179" s="166"/>
      <c r="Q3179" s="289"/>
      <c r="R3179" s="165"/>
      <c r="S3179" s="290"/>
      <c r="T3179" s="290"/>
      <c r="U3179" s="290"/>
      <c r="V3179" s="290"/>
      <c r="W3179" s="166"/>
      <c r="X3179" s="135"/>
      <c r="Y3179" s="418">
        <f t="shared" si="506"/>
        <v>0</v>
      </c>
      <c r="Z3179" s="291">
        <f t="shared" si="507"/>
        <v>0</v>
      </c>
      <c r="AA3179" s="163"/>
      <c r="AB3179" s="177" t="str">
        <f t="shared" si="508"/>
        <v/>
      </c>
      <c r="AC3179" s="283" t="str">
        <f t="shared" si="509"/>
        <v/>
      </c>
      <c r="AD3179" s="283" t="str">
        <f t="shared" si="510"/>
        <v/>
      </c>
      <c r="AE3179" s="163"/>
      <c r="AF3179" s="162"/>
    </row>
    <row r="3180" spans="1:32">
      <c r="A3180" s="134">
        <v>3171</v>
      </c>
      <c r="B3180" s="286"/>
      <c r="C3180" s="146">
        <f t="shared" si="503"/>
        <v>0</v>
      </c>
      <c r="D3180" s="146">
        <f t="shared" si="504"/>
        <v>1</v>
      </c>
      <c r="E3180" s="146">
        <f t="shared" si="505"/>
        <v>1900</v>
      </c>
      <c r="F3180" s="287"/>
      <c r="G3180" s="287"/>
      <c r="H3180" s="287"/>
      <c r="I3180" s="288"/>
      <c r="J3180" s="287"/>
      <c r="K3180" s="288"/>
      <c r="L3180" s="134"/>
      <c r="M3180" s="133"/>
      <c r="N3180" s="288"/>
      <c r="O3180" s="134"/>
      <c r="P3180" s="166"/>
      <c r="Q3180" s="289"/>
      <c r="R3180" s="165"/>
      <c r="S3180" s="290"/>
      <c r="T3180" s="290"/>
      <c r="U3180" s="290"/>
      <c r="V3180" s="290"/>
      <c r="W3180" s="166"/>
      <c r="X3180" s="135"/>
      <c r="Y3180" s="418">
        <f t="shared" si="506"/>
        <v>0</v>
      </c>
      <c r="Z3180" s="291">
        <f t="shared" si="507"/>
        <v>0</v>
      </c>
      <c r="AA3180" s="163"/>
      <c r="AB3180" s="177" t="str">
        <f t="shared" si="508"/>
        <v/>
      </c>
      <c r="AC3180" s="283" t="str">
        <f t="shared" si="509"/>
        <v/>
      </c>
      <c r="AD3180" s="283" t="str">
        <f t="shared" si="510"/>
        <v/>
      </c>
      <c r="AE3180" s="163"/>
      <c r="AF3180" s="162"/>
    </row>
    <row r="3181" spans="1:32">
      <c r="A3181" s="134">
        <v>3172</v>
      </c>
      <c r="B3181" s="286"/>
      <c r="C3181" s="146">
        <f t="shared" si="503"/>
        <v>0</v>
      </c>
      <c r="D3181" s="146">
        <f t="shared" si="504"/>
        <v>1</v>
      </c>
      <c r="E3181" s="146">
        <f t="shared" si="505"/>
        <v>1900</v>
      </c>
      <c r="F3181" s="287"/>
      <c r="G3181" s="287"/>
      <c r="H3181" s="287"/>
      <c r="I3181" s="288"/>
      <c r="J3181" s="287"/>
      <c r="K3181" s="288"/>
      <c r="L3181" s="134"/>
      <c r="M3181" s="133"/>
      <c r="N3181" s="288"/>
      <c r="O3181" s="134"/>
      <c r="P3181" s="166"/>
      <c r="Q3181" s="289"/>
      <c r="R3181" s="165"/>
      <c r="S3181" s="290"/>
      <c r="T3181" s="290"/>
      <c r="U3181" s="290"/>
      <c r="V3181" s="290"/>
      <c r="W3181" s="166"/>
      <c r="X3181" s="135"/>
      <c r="Y3181" s="418">
        <f t="shared" si="506"/>
        <v>0</v>
      </c>
      <c r="Z3181" s="291">
        <f t="shared" si="507"/>
        <v>0</v>
      </c>
      <c r="AA3181" s="163"/>
      <c r="AB3181" s="177" t="str">
        <f t="shared" si="508"/>
        <v/>
      </c>
      <c r="AC3181" s="283" t="str">
        <f t="shared" si="509"/>
        <v/>
      </c>
      <c r="AD3181" s="283" t="str">
        <f t="shared" si="510"/>
        <v/>
      </c>
      <c r="AE3181" s="163"/>
      <c r="AF3181" s="162"/>
    </row>
    <row r="3182" spans="1:32">
      <c r="A3182" s="134">
        <v>3173</v>
      </c>
      <c r="B3182" s="286"/>
      <c r="C3182" s="146">
        <f t="shared" si="503"/>
        <v>0</v>
      </c>
      <c r="D3182" s="146">
        <f t="shared" si="504"/>
        <v>1</v>
      </c>
      <c r="E3182" s="146">
        <f t="shared" si="505"/>
        <v>1900</v>
      </c>
      <c r="F3182" s="287"/>
      <c r="G3182" s="287"/>
      <c r="H3182" s="287"/>
      <c r="I3182" s="288"/>
      <c r="J3182" s="287"/>
      <c r="K3182" s="288"/>
      <c r="L3182" s="134"/>
      <c r="M3182" s="133"/>
      <c r="N3182" s="288"/>
      <c r="O3182" s="134"/>
      <c r="P3182" s="166"/>
      <c r="Q3182" s="289"/>
      <c r="R3182" s="165"/>
      <c r="S3182" s="290"/>
      <c r="T3182" s="290"/>
      <c r="U3182" s="290"/>
      <c r="V3182" s="290"/>
      <c r="W3182" s="166"/>
      <c r="X3182" s="135"/>
      <c r="Y3182" s="418">
        <f t="shared" si="506"/>
        <v>0</v>
      </c>
      <c r="Z3182" s="291">
        <f t="shared" si="507"/>
        <v>0</v>
      </c>
      <c r="AA3182" s="163"/>
      <c r="AB3182" s="177" t="str">
        <f t="shared" si="508"/>
        <v/>
      </c>
      <c r="AC3182" s="283" t="str">
        <f t="shared" si="509"/>
        <v/>
      </c>
      <c r="AD3182" s="283" t="str">
        <f t="shared" si="510"/>
        <v/>
      </c>
      <c r="AE3182" s="163"/>
      <c r="AF3182" s="162"/>
    </row>
    <row r="3183" spans="1:32">
      <c r="A3183" s="134">
        <v>3174</v>
      </c>
      <c r="B3183" s="286"/>
      <c r="C3183" s="146">
        <f t="shared" si="503"/>
        <v>0</v>
      </c>
      <c r="D3183" s="146">
        <f t="shared" si="504"/>
        <v>1</v>
      </c>
      <c r="E3183" s="146">
        <f t="shared" si="505"/>
        <v>1900</v>
      </c>
      <c r="F3183" s="287"/>
      <c r="G3183" s="287"/>
      <c r="H3183" s="287"/>
      <c r="I3183" s="288"/>
      <c r="J3183" s="287"/>
      <c r="K3183" s="288"/>
      <c r="L3183" s="134"/>
      <c r="M3183" s="133"/>
      <c r="N3183" s="288"/>
      <c r="O3183" s="134"/>
      <c r="P3183" s="166"/>
      <c r="Q3183" s="289"/>
      <c r="R3183" s="165"/>
      <c r="S3183" s="290"/>
      <c r="T3183" s="290"/>
      <c r="U3183" s="290"/>
      <c r="V3183" s="290"/>
      <c r="W3183" s="166"/>
      <c r="X3183" s="135"/>
      <c r="Y3183" s="418">
        <f t="shared" si="506"/>
        <v>0</v>
      </c>
      <c r="Z3183" s="291">
        <f t="shared" si="507"/>
        <v>0</v>
      </c>
      <c r="AA3183" s="163"/>
      <c r="AB3183" s="177" t="str">
        <f t="shared" si="508"/>
        <v/>
      </c>
      <c r="AC3183" s="283" t="str">
        <f t="shared" si="509"/>
        <v/>
      </c>
      <c r="AD3183" s="283" t="str">
        <f t="shared" si="510"/>
        <v/>
      </c>
      <c r="AE3183" s="163"/>
      <c r="AF3183" s="162"/>
    </row>
    <row r="3184" spans="1:32">
      <c r="A3184" s="134">
        <v>3175</v>
      </c>
      <c r="B3184" s="286"/>
      <c r="C3184" s="146">
        <f t="shared" si="503"/>
        <v>0</v>
      </c>
      <c r="D3184" s="146">
        <f t="shared" si="504"/>
        <v>1</v>
      </c>
      <c r="E3184" s="146">
        <f t="shared" si="505"/>
        <v>1900</v>
      </c>
      <c r="F3184" s="287"/>
      <c r="G3184" s="287"/>
      <c r="H3184" s="287"/>
      <c r="I3184" s="288"/>
      <c r="J3184" s="287"/>
      <c r="K3184" s="288"/>
      <c r="L3184" s="134"/>
      <c r="M3184" s="133"/>
      <c r="N3184" s="288"/>
      <c r="O3184" s="134"/>
      <c r="P3184" s="166"/>
      <c r="Q3184" s="289"/>
      <c r="R3184" s="165"/>
      <c r="S3184" s="290"/>
      <c r="T3184" s="290"/>
      <c r="U3184" s="290"/>
      <c r="V3184" s="290"/>
      <c r="W3184" s="166"/>
      <c r="X3184" s="135"/>
      <c r="Y3184" s="418">
        <f t="shared" si="506"/>
        <v>0</v>
      </c>
      <c r="Z3184" s="291">
        <f t="shared" si="507"/>
        <v>0</v>
      </c>
      <c r="AA3184" s="163"/>
      <c r="AB3184" s="177" t="str">
        <f t="shared" si="508"/>
        <v/>
      </c>
      <c r="AC3184" s="283" t="str">
        <f t="shared" si="509"/>
        <v/>
      </c>
      <c r="AD3184" s="283" t="str">
        <f t="shared" si="510"/>
        <v/>
      </c>
      <c r="AE3184" s="163"/>
      <c r="AF3184" s="162"/>
    </row>
    <row r="3185" spans="1:32">
      <c r="A3185" s="134">
        <v>3176</v>
      </c>
      <c r="B3185" s="286"/>
      <c r="C3185" s="146">
        <f t="shared" si="503"/>
        <v>0</v>
      </c>
      <c r="D3185" s="146">
        <f t="shared" si="504"/>
        <v>1</v>
      </c>
      <c r="E3185" s="146">
        <f t="shared" si="505"/>
        <v>1900</v>
      </c>
      <c r="F3185" s="287"/>
      <c r="G3185" s="287"/>
      <c r="H3185" s="287"/>
      <c r="I3185" s="288"/>
      <c r="J3185" s="287"/>
      <c r="K3185" s="288"/>
      <c r="L3185" s="134"/>
      <c r="M3185" s="133"/>
      <c r="N3185" s="288"/>
      <c r="O3185" s="134"/>
      <c r="P3185" s="166"/>
      <c r="Q3185" s="289"/>
      <c r="R3185" s="165"/>
      <c r="S3185" s="290"/>
      <c r="T3185" s="290"/>
      <c r="U3185" s="290"/>
      <c r="V3185" s="290"/>
      <c r="W3185" s="166"/>
      <c r="X3185" s="135"/>
      <c r="Y3185" s="418">
        <f t="shared" si="506"/>
        <v>0</v>
      </c>
      <c r="Z3185" s="291">
        <f t="shared" si="507"/>
        <v>0</v>
      </c>
      <c r="AA3185" s="163"/>
      <c r="AB3185" s="177" t="str">
        <f t="shared" si="508"/>
        <v/>
      </c>
      <c r="AC3185" s="283" t="str">
        <f t="shared" si="509"/>
        <v/>
      </c>
      <c r="AD3185" s="283" t="str">
        <f t="shared" si="510"/>
        <v/>
      </c>
      <c r="AE3185" s="163"/>
      <c r="AF3185" s="162"/>
    </row>
    <row r="3186" spans="1:32">
      <c r="A3186" s="134">
        <v>3177</v>
      </c>
      <c r="B3186" s="286"/>
      <c r="C3186" s="146">
        <f t="shared" si="503"/>
        <v>0</v>
      </c>
      <c r="D3186" s="146">
        <f t="shared" si="504"/>
        <v>1</v>
      </c>
      <c r="E3186" s="146">
        <f t="shared" si="505"/>
        <v>1900</v>
      </c>
      <c r="F3186" s="287"/>
      <c r="G3186" s="287"/>
      <c r="H3186" s="287"/>
      <c r="I3186" s="288"/>
      <c r="J3186" s="287"/>
      <c r="K3186" s="288"/>
      <c r="L3186" s="134"/>
      <c r="M3186" s="133"/>
      <c r="N3186" s="288"/>
      <c r="O3186" s="134"/>
      <c r="P3186" s="166"/>
      <c r="Q3186" s="289"/>
      <c r="R3186" s="165"/>
      <c r="S3186" s="290"/>
      <c r="T3186" s="290"/>
      <c r="U3186" s="290"/>
      <c r="V3186" s="290"/>
      <c r="W3186" s="166"/>
      <c r="X3186" s="135"/>
      <c r="Y3186" s="418">
        <f t="shared" si="506"/>
        <v>0</v>
      </c>
      <c r="Z3186" s="291">
        <f t="shared" si="507"/>
        <v>0</v>
      </c>
      <c r="AA3186" s="163"/>
      <c r="AB3186" s="177" t="str">
        <f t="shared" si="508"/>
        <v/>
      </c>
      <c r="AC3186" s="283" t="str">
        <f t="shared" si="509"/>
        <v/>
      </c>
      <c r="AD3186" s="283" t="str">
        <f t="shared" si="510"/>
        <v/>
      </c>
      <c r="AE3186" s="163"/>
      <c r="AF3186" s="162"/>
    </row>
    <row r="3187" spans="1:32">
      <c r="A3187" s="134">
        <v>3178</v>
      </c>
      <c r="B3187" s="286"/>
      <c r="C3187" s="146">
        <f t="shared" si="503"/>
        <v>0</v>
      </c>
      <c r="D3187" s="146">
        <f t="shared" si="504"/>
        <v>1</v>
      </c>
      <c r="E3187" s="146">
        <f t="shared" si="505"/>
        <v>1900</v>
      </c>
      <c r="F3187" s="287"/>
      <c r="G3187" s="287"/>
      <c r="H3187" s="287"/>
      <c r="I3187" s="288"/>
      <c r="J3187" s="287"/>
      <c r="K3187" s="288"/>
      <c r="L3187" s="134"/>
      <c r="M3187" s="133"/>
      <c r="N3187" s="288"/>
      <c r="O3187" s="134"/>
      <c r="P3187" s="166"/>
      <c r="Q3187" s="289"/>
      <c r="R3187" s="165"/>
      <c r="S3187" s="290"/>
      <c r="T3187" s="290"/>
      <c r="U3187" s="290"/>
      <c r="V3187" s="290"/>
      <c r="W3187" s="166"/>
      <c r="X3187" s="135"/>
      <c r="Y3187" s="418">
        <f t="shared" si="506"/>
        <v>0</v>
      </c>
      <c r="Z3187" s="291">
        <f t="shared" si="507"/>
        <v>0</v>
      </c>
      <c r="AA3187" s="163"/>
      <c r="AB3187" s="177" t="str">
        <f t="shared" si="508"/>
        <v/>
      </c>
      <c r="AC3187" s="283" t="str">
        <f t="shared" si="509"/>
        <v/>
      </c>
      <c r="AD3187" s="283" t="str">
        <f t="shared" si="510"/>
        <v/>
      </c>
      <c r="AE3187" s="163"/>
      <c r="AF3187" s="162"/>
    </row>
    <row r="3188" spans="1:32">
      <c r="A3188" s="134">
        <v>3179</v>
      </c>
      <c r="B3188" s="286"/>
      <c r="C3188" s="146">
        <f t="shared" si="503"/>
        <v>0</v>
      </c>
      <c r="D3188" s="146">
        <f t="shared" si="504"/>
        <v>1</v>
      </c>
      <c r="E3188" s="146">
        <f t="shared" si="505"/>
        <v>1900</v>
      </c>
      <c r="F3188" s="287"/>
      <c r="G3188" s="287"/>
      <c r="H3188" s="287"/>
      <c r="I3188" s="288"/>
      <c r="J3188" s="287"/>
      <c r="K3188" s="288"/>
      <c r="L3188" s="134"/>
      <c r="M3188" s="133"/>
      <c r="N3188" s="288"/>
      <c r="O3188" s="134"/>
      <c r="P3188" s="166"/>
      <c r="Q3188" s="289"/>
      <c r="R3188" s="165"/>
      <c r="S3188" s="290"/>
      <c r="T3188" s="290"/>
      <c r="U3188" s="290"/>
      <c r="V3188" s="290"/>
      <c r="W3188" s="166"/>
      <c r="X3188" s="135"/>
      <c r="Y3188" s="418">
        <f t="shared" si="506"/>
        <v>0</v>
      </c>
      <c r="Z3188" s="291">
        <f t="shared" si="507"/>
        <v>0</v>
      </c>
      <c r="AA3188" s="163"/>
      <c r="AB3188" s="177" t="str">
        <f t="shared" si="508"/>
        <v/>
      </c>
      <c r="AC3188" s="283" t="str">
        <f t="shared" si="509"/>
        <v/>
      </c>
      <c r="AD3188" s="283" t="str">
        <f t="shared" si="510"/>
        <v/>
      </c>
      <c r="AE3188" s="163"/>
      <c r="AF3188" s="162"/>
    </row>
    <row r="3189" spans="1:32">
      <c r="A3189" s="134">
        <v>3180</v>
      </c>
      <c r="B3189" s="286"/>
      <c r="C3189" s="146">
        <f t="shared" si="503"/>
        <v>0</v>
      </c>
      <c r="D3189" s="146">
        <f t="shared" si="504"/>
        <v>1</v>
      </c>
      <c r="E3189" s="146">
        <f t="shared" si="505"/>
        <v>1900</v>
      </c>
      <c r="F3189" s="287"/>
      <c r="G3189" s="287"/>
      <c r="H3189" s="287"/>
      <c r="I3189" s="288"/>
      <c r="J3189" s="287"/>
      <c r="K3189" s="288"/>
      <c r="L3189" s="134"/>
      <c r="M3189" s="133"/>
      <c r="N3189" s="288"/>
      <c r="O3189" s="134"/>
      <c r="P3189" s="166"/>
      <c r="Q3189" s="289"/>
      <c r="R3189" s="165"/>
      <c r="S3189" s="290"/>
      <c r="T3189" s="290"/>
      <c r="U3189" s="290"/>
      <c r="V3189" s="290"/>
      <c r="W3189" s="166"/>
      <c r="X3189" s="135"/>
      <c r="Y3189" s="418">
        <f t="shared" si="506"/>
        <v>0</v>
      </c>
      <c r="Z3189" s="291">
        <f t="shared" si="507"/>
        <v>0</v>
      </c>
      <c r="AA3189" s="163"/>
      <c r="AB3189" s="177" t="str">
        <f t="shared" si="508"/>
        <v/>
      </c>
      <c r="AC3189" s="283" t="str">
        <f t="shared" si="509"/>
        <v/>
      </c>
      <c r="AD3189" s="283" t="str">
        <f t="shared" si="510"/>
        <v/>
      </c>
      <c r="AE3189" s="163"/>
      <c r="AF3189" s="162"/>
    </row>
    <row r="3190" spans="1:32">
      <c r="A3190" s="134">
        <v>3181</v>
      </c>
      <c r="B3190" s="286"/>
      <c r="C3190" s="146">
        <f t="shared" si="503"/>
        <v>0</v>
      </c>
      <c r="D3190" s="146">
        <f t="shared" si="504"/>
        <v>1</v>
      </c>
      <c r="E3190" s="146">
        <f t="shared" si="505"/>
        <v>1900</v>
      </c>
      <c r="F3190" s="287"/>
      <c r="G3190" s="287"/>
      <c r="H3190" s="287"/>
      <c r="I3190" s="288"/>
      <c r="J3190" s="287"/>
      <c r="K3190" s="288"/>
      <c r="L3190" s="134"/>
      <c r="M3190" s="133"/>
      <c r="N3190" s="288"/>
      <c r="O3190" s="134"/>
      <c r="P3190" s="166"/>
      <c r="Q3190" s="289"/>
      <c r="R3190" s="165"/>
      <c r="S3190" s="290"/>
      <c r="T3190" s="290"/>
      <c r="U3190" s="290"/>
      <c r="V3190" s="290"/>
      <c r="W3190" s="166"/>
      <c r="X3190" s="135"/>
      <c r="Y3190" s="418">
        <f t="shared" si="506"/>
        <v>0</v>
      </c>
      <c r="Z3190" s="291">
        <f t="shared" si="507"/>
        <v>0</v>
      </c>
      <c r="AA3190" s="163"/>
      <c r="AB3190" s="177" t="str">
        <f t="shared" si="508"/>
        <v/>
      </c>
      <c r="AC3190" s="283" t="str">
        <f t="shared" si="509"/>
        <v/>
      </c>
      <c r="AD3190" s="283" t="str">
        <f t="shared" si="510"/>
        <v/>
      </c>
      <c r="AE3190" s="163"/>
      <c r="AF3190" s="162"/>
    </row>
    <row r="3191" spans="1:32">
      <c r="A3191" s="134">
        <v>3182</v>
      </c>
      <c r="B3191" s="286"/>
      <c r="C3191" s="146">
        <f t="shared" si="503"/>
        <v>0</v>
      </c>
      <c r="D3191" s="146">
        <f t="shared" si="504"/>
        <v>1</v>
      </c>
      <c r="E3191" s="146">
        <f t="shared" si="505"/>
        <v>1900</v>
      </c>
      <c r="F3191" s="287"/>
      <c r="G3191" s="287"/>
      <c r="H3191" s="287"/>
      <c r="I3191" s="288"/>
      <c r="J3191" s="287"/>
      <c r="K3191" s="288"/>
      <c r="L3191" s="134"/>
      <c r="M3191" s="133"/>
      <c r="N3191" s="288"/>
      <c r="O3191" s="134"/>
      <c r="P3191" s="166"/>
      <c r="Q3191" s="289"/>
      <c r="R3191" s="165"/>
      <c r="S3191" s="290"/>
      <c r="T3191" s="290"/>
      <c r="U3191" s="290"/>
      <c r="V3191" s="290"/>
      <c r="W3191" s="166"/>
      <c r="X3191" s="135"/>
      <c r="Y3191" s="418">
        <f t="shared" si="506"/>
        <v>0</v>
      </c>
      <c r="Z3191" s="291">
        <f t="shared" si="507"/>
        <v>0</v>
      </c>
      <c r="AA3191" s="163"/>
      <c r="AB3191" s="177" t="str">
        <f t="shared" si="508"/>
        <v/>
      </c>
      <c r="AC3191" s="283" t="str">
        <f t="shared" si="509"/>
        <v/>
      </c>
      <c r="AD3191" s="283" t="str">
        <f t="shared" si="510"/>
        <v/>
      </c>
      <c r="AE3191" s="163"/>
      <c r="AF3191" s="162"/>
    </row>
    <row r="3192" spans="1:32">
      <c r="A3192" s="134">
        <v>3183</v>
      </c>
      <c r="B3192" s="286"/>
      <c r="C3192" s="146">
        <f t="shared" si="503"/>
        <v>0</v>
      </c>
      <c r="D3192" s="146">
        <f t="shared" si="504"/>
        <v>1</v>
      </c>
      <c r="E3192" s="146">
        <f t="shared" si="505"/>
        <v>1900</v>
      </c>
      <c r="F3192" s="287"/>
      <c r="G3192" s="287"/>
      <c r="H3192" s="287"/>
      <c r="I3192" s="288"/>
      <c r="J3192" s="287"/>
      <c r="K3192" s="288"/>
      <c r="L3192" s="134"/>
      <c r="M3192" s="133"/>
      <c r="N3192" s="288"/>
      <c r="O3192" s="134"/>
      <c r="P3192" s="166"/>
      <c r="Q3192" s="289"/>
      <c r="R3192" s="165"/>
      <c r="S3192" s="290"/>
      <c r="T3192" s="290"/>
      <c r="U3192" s="290"/>
      <c r="V3192" s="290"/>
      <c r="W3192" s="166"/>
      <c r="X3192" s="135"/>
      <c r="Y3192" s="418">
        <f t="shared" si="506"/>
        <v>0</v>
      </c>
      <c r="Z3192" s="291">
        <f t="shared" si="507"/>
        <v>0</v>
      </c>
      <c r="AA3192" s="163"/>
      <c r="AB3192" s="177" t="str">
        <f t="shared" si="508"/>
        <v/>
      </c>
      <c r="AC3192" s="283" t="str">
        <f t="shared" si="509"/>
        <v/>
      </c>
      <c r="AD3192" s="283" t="str">
        <f t="shared" si="510"/>
        <v/>
      </c>
      <c r="AE3192" s="163"/>
      <c r="AF3192" s="162"/>
    </row>
    <row r="3193" spans="1:32">
      <c r="A3193" s="134">
        <v>3184</v>
      </c>
      <c r="B3193" s="286"/>
      <c r="C3193" s="146">
        <f t="shared" si="503"/>
        <v>0</v>
      </c>
      <c r="D3193" s="146">
        <f t="shared" si="504"/>
        <v>1</v>
      </c>
      <c r="E3193" s="146">
        <f t="shared" si="505"/>
        <v>1900</v>
      </c>
      <c r="F3193" s="287"/>
      <c r="G3193" s="287"/>
      <c r="H3193" s="287"/>
      <c r="I3193" s="288"/>
      <c r="J3193" s="287"/>
      <c r="K3193" s="288"/>
      <c r="L3193" s="134"/>
      <c r="M3193" s="133"/>
      <c r="N3193" s="288"/>
      <c r="O3193" s="134"/>
      <c r="P3193" s="166"/>
      <c r="Q3193" s="289"/>
      <c r="R3193" s="165"/>
      <c r="S3193" s="290"/>
      <c r="T3193" s="290"/>
      <c r="U3193" s="290"/>
      <c r="V3193" s="290"/>
      <c r="W3193" s="166"/>
      <c r="X3193" s="135"/>
      <c r="Y3193" s="418">
        <f t="shared" si="506"/>
        <v>0</v>
      </c>
      <c r="Z3193" s="291">
        <f t="shared" si="507"/>
        <v>0</v>
      </c>
      <c r="AA3193" s="163"/>
      <c r="AB3193" s="177" t="str">
        <f t="shared" si="508"/>
        <v/>
      </c>
      <c r="AC3193" s="283" t="str">
        <f t="shared" si="509"/>
        <v/>
      </c>
      <c r="AD3193" s="283" t="str">
        <f t="shared" si="510"/>
        <v/>
      </c>
      <c r="AE3193" s="163"/>
      <c r="AF3193" s="162"/>
    </row>
    <row r="3194" spans="1:32">
      <c r="A3194" s="134">
        <v>3185</v>
      </c>
      <c r="B3194" s="286"/>
      <c r="C3194" s="146">
        <f t="shared" si="503"/>
        <v>0</v>
      </c>
      <c r="D3194" s="146">
        <f t="shared" si="504"/>
        <v>1</v>
      </c>
      <c r="E3194" s="146">
        <f t="shared" si="505"/>
        <v>1900</v>
      </c>
      <c r="F3194" s="287"/>
      <c r="G3194" s="287"/>
      <c r="H3194" s="287"/>
      <c r="I3194" s="288"/>
      <c r="J3194" s="287"/>
      <c r="K3194" s="288"/>
      <c r="L3194" s="134"/>
      <c r="M3194" s="133"/>
      <c r="N3194" s="288"/>
      <c r="O3194" s="134"/>
      <c r="P3194" s="166"/>
      <c r="Q3194" s="289"/>
      <c r="R3194" s="165"/>
      <c r="S3194" s="290"/>
      <c r="T3194" s="290"/>
      <c r="U3194" s="290"/>
      <c r="V3194" s="290"/>
      <c r="W3194" s="166"/>
      <c r="X3194" s="135"/>
      <c r="Y3194" s="418">
        <f t="shared" si="506"/>
        <v>0</v>
      </c>
      <c r="Z3194" s="291">
        <f t="shared" si="507"/>
        <v>0</v>
      </c>
      <c r="AA3194" s="163"/>
      <c r="AB3194" s="177" t="str">
        <f t="shared" si="508"/>
        <v/>
      </c>
      <c r="AC3194" s="283" t="str">
        <f t="shared" si="509"/>
        <v/>
      </c>
      <c r="AD3194" s="283" t="str">
        <f t="shared" si="510"/>
        <v/>
      </c>
      <c r="AE3194" s="163"/>
      <c r="AF3194" s="162"/>
    </row>
    <row r="3195" spans="1:32">
      <c r="A3195" s="134">
        <v>3186</v>
      </c>
      <c r="B3195" s="286"/>
      <c r="C3195" s="146">
        <f t="shared" si="503"/>
        <v>0</v>
      </c>
      <c r="D3195" s="146">
        <f t="shared" si="504"/>
        <v>1</v>
      </c>
      <c r="E3195" s="146">
        <f t="shared" si="505"/>
        <v>1900</v>
      </c>
      <c r="F3195" s="287"/>
      <c r="G3195" s="287"/>
      <c r="H3195" s="287"/>
      <c r="I3195" s="288"/>
      <c r="J3195" s="287"/>
      <c r="K3195" s="288"/>
      <c r="L3195" s="134"/>
      <c r="M3195" s="133"/>
      <c r="N3195" s="288"/>
      <c r="O3195" s="134"/>
      <c r="P3195" s="166"/>
      <c r="Q3195" s="289"/>
      <c r="R3195" s="165"/>
      <c r="S3195" s="290"/>
      <c r="T3195" s="290"/>
      <c r="U3195" s="290"/>
      <c r="V3195" s="290"/>
      <c r="W3195" s="166"/>
      <c r="X3195" s="135"/>
      <c r="Y3195" s="418">
        <f t="shared" si="506"/>
        <v>0</v>
      </c>
      <c r="Z3195" s="291">
        <f t="shared" si="507"/>
        <v>0</v>
      </c>
      <c r="AA3195" s="163"/>
      <c r="AB3195" s="177" t="str">
        <f t="shared" si="508"/>
        <v/>
      </c>
      <c r="AC3195" s="283" t="str">
        <f t="shared" si="509"/>
        <v/>
      </c>
      <c r="AD3195" s="283" t="str">
        <f t="shared" si="510"/>
        <v/>
      </c>
      <c r="AE3195" s="163"/>
      <c r="AF3195" s="162"/>
    </row>
    <row r="3196" spans="1:32">
      <c r="A3196" s="134">
        <v>3187</v>
      </c>
      <c r="B3196" s="286"/>
      <c r="C3196" s="146">
        <f t="shared" si="503"/>
        <v>0</v>
      </c>
      <c r="D3196" s="146">
        <f t="shared" si="504"/>
        <v>1</v>
      </c>
      <c r="E3196" s="146">
        <f t="shared" si="505"/>
        <v>1900</v>
      </c>
      <c r="F3196" s="287"/>
      <c r="G3196" s="287"/>
      <c r="H3196" s="287"/>
      <c r="I3196" s="288"/>
      <c r="J3196" s="287"/>
      <c r="K3196" s="288"/>
      <c r="L3196" s="134"/>
      <c r="M3196" s="133"/>
      <c r="N3196" s="288"/>
      <c r="O3196" s="134"/>
      <c r="P3196" s="166"/>
      <c r="Q3196" s="289"/>
      <c r="R3196" s="165"/>
      <c r="S3196" s="290"/>
      <c r="T3196" s="290"/>
      <c r="U3196" s="290"/>
      <c r="V3196" s="290"/>
      <c r="W3196" s="166"/>
      <c r="X3196" s="135"/>
      <c r="Y3196" s="418">
        <f t="shared" si="506"/>
        <v>0</v>
      </c>
      <c r="Z3196" s="291">
        <f t="shared" si="507"/>
        <v>0</v>
      </c>
      <c r="AA3196" s="163"/>
      <c r="AB3196" s="177" t="str">
        <f t="shared" si="508"/>
        <v/>
      </c>
      <c r="AC3196" s="283" t="str">
        <f t="shared" si="509"/>
        <v/>
      </c>
      <c r="AD3196" s="283" t="str">
        <f t="shared" si="510"/>
        <v/>
      </c>
      <c r="AE3196" s="163"/>
      <c r="AF3196" s="162"/>
    </row>
    <row r="3197" spans="1:32">
      <c r="A3197" s="134">
        <v>3188</v>
      </c>
      <c r="B3197" s="286"/>
      <c r="C3197" s="146">
        <f t="shared" si="503"/>
        <v>0</v>
      </c>
      <c r="D3197" s="146">
        <f t="shared" si="504"/>
        <v>1</v>
      </c>
      <c r="E3197" s="146">
        <f t="shared" si="505"/>
        <v>1900</v>
      </c>
      <c r="F3197" s="287"/>
      <c r="G3197" s="287"/>
      <c r="H3197" s="287"/>
      <c r="I3197" s="288"/>
      <c r="J3197" s="287"/>
      <c r="K3197" s="288"/>
      <c r="L3197" s="134"/>
      <c r="M3197" s="133"/>
      <c r="N3197" s="288"/>
      <c r="O3197" s="134"/>
      <c r="P3197" s="166"/>
      <c r="Q3197" s="289"/>
      <c r="R3197" s="165"/>
      <c r="S3197" s="290"/>
      <c r="T3197" s="290"/>
      <c r="U3197" s="290"/>
      <c r="V3197" s="290"/>
      <c r="W3197" s="166"/>
      <c r="X3197" s="135"/>
      <c r="Y3197" s="418">
        <f t="shared" si="506"/>
        <v>0</v>
      </c>
      <c r="Z3197" s="291">
        <f t="shared" si="507"/>
        <v>0</v>
      </c>
      <c r="AA3197" s="163"/>
      <c r="AB3197" s="177" t="str">
        <f t="shared" si="508"/>
        <v/>
      </c>
      <c r="AC3197" s="283" t="str">
        <f t="shared" si="509"/>
        <v/>
      </c>
      <c r="AD3197" s="283" t="str">
        <f t="shared" si="510"/>
        <v/>
      </c>
      <c r="AE3197" s="163"/>
      <c r="AF3197" s="162"/>
    </row>
    <row r="3198" spans="1:32">
      <c r="A3198" s="134">
        <v>3189</v>
      </c>
      <c r="B3198" s="286"/>
      <c r="C3198" s="146">
        <f t="shared" si="503"/>
        <v>0</v>
      </c>
      <c r="D3198" s="146">
        <f t="shared" si="504"/>
        <v>1</v>
      </c>
      <c r="E3198" s="146">
        <f t="shared" si="505"/>
        <v>1900</v>
      </c>
      <c r="F3198" s="287"/>
      <c r="G3198" s="287"/>
      <c r="H3198" s="287"/>
      <c r="I3198" s="288"/>
      <c r="J3198" s="287"/>
      <c r="K3198" s="288"/>
      <c r="L3198" s="134"/>
      <c r="M3198" s="133"/>
      <c r="N3198" s="288"/>
      <c r="O3198" s="134"/>
      <c r="P3198" s="166"/>
      <c r="Q3198" s="289"/>
      <c r="R3198" s="165"/>
      <c r="S3198" s="290"/>
      <c r="T3198" s="290"/>
      <c r="U3198" s="290"/>
      <c r="V3198" s="290"/>
      <c r="W3198" s="166"/>
      <c r="X3198" s="135"/>
      <c r="Y3198" s="418">
        <f t="shared" si="506"/>
        <v>0</v>
      </c>
      <c r="Z3198" s="291">
        <f t="shared" si="507"/>
        <v>0</v>
      </c>
      <c r="AA3198" s="163"/>
      <c r="AB3198" s="177" t="str">
        <f t="shared" si="508"/>
        <v/>
      </c>
      <c r="AC3198" s="283" t="str">
        <f t="shared" si="509"/>
        <v/>
      </c>
      <c r="AD3198" s="283" t="str">
        <f t="shared" si="510"/>
        <v/>
      </c>
      <c r="AE3198" s="163"/>
      <c r="AF3198" s="162"/>
    </row>
    <row r="3199" spans="1:32">
      <c r="A3199" s="134">
        <v>3190</v>
      </c>
      <c r="B3199" s="286"/>
      <c r="C3199" s="146">
        <f t="shared" si="503"/>
        <v>0</v>
      </c>
      <c r="D3199" s="146">
        <f t="shared" si="504"/>
        <v>1</v>
      </c>
      <c r="E3199" s="146">
        <f t="shared" si="505"/>
        <v>1900</v>
      </c>
      <c r="F3199" s="287"/>
      <c r="G3199" s="287"/>
      <c r="H3199" s="287"/>
      <c r="I3199" s="288"/>
      <c r="J3199" s="287"/>
      <c r="K3199" s="288"/>
      <c r="L3199" s="134"/>
      <c r="M3199" s="133"/>
      <c r="N3199" s="288"/>
      <c r="O3199" s="134"/>
      <c r="P3199" s="166"/>
      <c r="Q3199" s="289"/>
      <c r="R3199" s="165"/>
      <c r="S3199" s="290"/>
      <c r="T3199" s="290"/>
      <c r="U3199" s="290"/>
      <c r="V3199" s="290"/>
      <c r="W3199" s="166"/>
      <c r="X3199" s="135"/>
      <c r="Y3199" s="418">
        <f t="shared" si="506"/>
        <v>0</v>
      </c>
      <c r="Z3199" s="291">
        <f t="shared" si="507"/>
        <v>0</v>
      </c>
      <c r="AA3199" s="163"/>
      <c r="AB3199" s="177" t="str">
        <f t="shared" si="508"/>
        <v/>
      </c>
      <c r="AC3199" s="283" t="str">
        <f t="shared" si="509"/>
        <v/>
      </c>
      <c r="AD3199" s="283" t="str">
        <f t="shared" si="510"/>
        <v/>
      </c>
      <c r="AE3199" s="163"/>
      <c r="AF3199" s="162"/>
    </row>
    <row r="3200" spans="1:32">
      <c r="A3200" s="134">
        <v>3191</v>
      </c>
      <c r="B3200" s="286"/>
      <c r="C3200" s="146">
        <f t="shared" si="503"/>
        <v>0</v>
      </c>
      <c r="D3200" s="146">
        <f t="shared" si="504"/>
        <v>1</v>
      </c>
      <c r="E3200" s="146">
        <f t="shared" si="505"/>
        <v>1900</v>
      </c>
      <c r="F3200" s="287"/>
      <c r="G3200" s="287"/>
      <c r="H3200" s="287"/>
      <c r="I3200" s="288"/>
      <c r="J3200" s="287"/>
      <c r="K3200" s="288"/>
      <c r="L3200" s="134"/>
      <c r="M3200" s="133"/>
      <c r="N3200" s="288"/>
      <c r="O3200" s="134"/>
      <c r="P3200" s="166"/>
      <c r="Q3200" s="289"/>
      <c r="R3200" s="165"/>
      <c r="S3200" s="290"/>
      <c r="T3200" s="290"/>
      <c r="U3200" s="290"/>
      <c r="V3200" s="290"/>
      <c r="W3200" s="166"/>
      <c r="X3200" s="135"/>
      <c r="Y3200" s="418">
        <f t="shared" si="506"/>
        <v>0</v>
      </c>
      <c r="Z3200" s="291">
        <f t="shared" si="507"/>
        <v>0</v>
      </c>
      <c r="AA3200" s="163"/>
      <c r="AB3200" s="177" t="str">
        <f t="shared" si="508"/>
        <v/>
      </c>
      <c r="AC3200" s="283" t="str">
        <f t="shared" si="509"/>
        <v/>
      </c>
      <c r="AD3200" s="283" t="str">
        <f t="shared" si="510"/>
        <v/>
      </c>
      <c r="AE3200" s="163"/>
      <c r="AF3200" s="162"/>
    </row>
    <row r="3201" spans="1:32">
      <c r="A3201" s="134">
        <v>3192</v>
      </c>
      <c r="B3201" s="286"/>
      <c r="C3201" s="146">
        <f t="shared" si="503"/>
        <v>0</v>
      </c>
      <c r="D3201" s="146">
        <f t="shared" si="504"/>
        <v>1</v>
      </c>
      <c r="E3201" s="146">
        <f t="shared" si="505"/>
        <v>1900</v>
      </c>
      <c r="F3201" s="287"/>
      <c r="G3201" s="287"/>
      <c r="H3201" s="287"/>
      <c r="I3201" s="288"/>
      <c r="J3201" s="287"/>
      <c r="K3201" s="288"/>
      <c r="L3201" s="134"/>
      <c r="M3201" s="133"/>
      <c r="N3201" s="288"/>
      <c r="O3201" s="134"/>
      <c r="P3201" s="166"/>
      <c r="Q3201" s="289"/>
      <c r="R3201" s="165"/>
      <c r="S3201" s="290"/>
      <c r="T3201" s="290"/>
      <c r="U3201" s="290"/>
      <c r="V3201" s="290"/>
      <c r="W3201" s="166"/>
      <c r="X3201" s="135"/>
      <c r="Y3201" s="418">
        <f t="shared" si="506"/>
        <v>0</v>
      </c>
      <c r="Z3201" s="291">
        <f t="shared" si="507"/>
        <v>0</v>
      </c>
      <c r="AA3201" s="163"/>
      <c r="AB3201" s="177" t="str">
        <f t="shared" si="508"/>
        <v/>
      </c>
      <c r="AC3201" s="283" t="str">
        <f t="shared" si="509"/>
        <v/>
      </c>
      <c r="AD3201" s="283" t="str">
        <f t="shared" si="510"/>
        <v/>
      </c>
      <c r="AE3201" s="163"/>
      <c r="AF3201" s="162"/>
    </row>
    <row r="3202" spans="1:32">
      <c r="A3202" s="134">
        <v>3193</v>
      </c>
      <c r="B3202" s="286"/>
      <c r="C3202" s="146">
        <f t="shared" si="503"/>
        <v>0</v>
      </c>
      <c r="D3202" s="146">
        <f t="shared" si="504"/>
        <v>1</v>
      </c>
      <c r="E3202" s="146">
        <f t="shared" si="505"/>
        <v>1900</v>
      </c>
      <c r="F3202" s="287"/>
      <c r="G3202" s="287"/>
      <c r="H3202" s="287"/>
      <c r="I3202" s="288"/>
      <c r="J3202" s="287"/>
      <c r="K3202" s="288"/>
      <c r="L3202" s="134"/>
      <c r="M3202" s="133"/>
      <c r="N3202" s="288"/>
      <c r="O3202" s="134"/>
      <c r="P3202" s="166"/>
      <c r="Q3202" s="289"/>
      <c r="R3202" s="165"/>
      <c r="S3202" s="290"/>
      <c r="T3202" s="290"/>
      <c r="U3202" s="290"/>
      <c r="V3202" s="290"/>
      <c r="W3202" s="166"/>
      <c r="X3202" s="135"/>
      <c r="Y3202" s="418">
        <f t="shared" si="506"/>
        <v>0</v>
      </c>
      <c r="Z3202" s="291">
        <f t="shared" si="507"/>
        <v>0</v>
      </c>
      <c r="AA3202" s="163"/>
      <c r="AB3202" s="177" t="str">
        <f t="shared" si="508"/>
        <v/>
      </c>
      <c r="AC3202" s="283" t="str">
        <f t="shared" si="509"/>
        <v/>
      </c>
      <c r="AD3202" s="283" t="str">
        <f t="shared" si="510"/>
        <v/>
      </c>
      <c r="AE3202" s="163"/>
      <c r="AF3202" s="162"/>
    </row>
    <row r="3203" spans="1:32">
      <c r="A3203" s="134">
        <v>3194</v>
      </c>
      <c r="B3203" s="286"/>
      <c r="C3203" s="146">
        <f t="shared" si="503"/>
        <v>0</v>
      </c>
      <c r="D3203" s="146">
        <f t="shared" si="504"/>
        <v>1</v>
      </c>
      <c r="E3203" s="146">
        <f t="shared" si="505"/>
        <v>1900</v>
      </c>
      <c r="F3203" s="287"/>
      <c r="G3203" s="287"/>
      <c r="H3203" s="287"/>
      <c r="I3203" s="288"/>
      <c r="J3203" s="287"/>
      <c r="K3203" s="288"/>
      <c r="L3203" s="134"/>
      <c r="M3203" s="133"/>
      <c r="N3203" s="288"/>
      <c r="O3203" s="134"/>
      <c r="P3203" s="166"/>
      <c r="Q3203" s="289"/>
      <c r="R3203" s="165"/>
      <c r="S3203" s="290"/>
      <c r="T3203" s="290"/>
      <c r="U3203" s="290"/>
      <c r="V3203" s="290"/>
      <c r="W3203" s="166"/>
      <c r="X3203" s="135"/>
      <c r="Y3203" s="418">
        <f t="shared" si="506"/>
        <v>0</v>
      </c>
      <c r="Z3203" s="291">
        <f t="shared" si="507"/>
        <v>0</v>
      </c>
      <c r="AA3203" s="163"/>
      <c r="AB3203" s="177" t="str">
        <f t="shared" si="508"/>
        <v/>
      </c>
      <c r="AC3203" s="283" t="str">
        <f t="shared" si="509"/>
        <v/>
      </c>
      <c r="AD3203" s="283" t="str">
        <f t="shared" si="510"/>
        <v/>
      </c>
      <c r="AE3203" s="163"/>
      <c r="AF3203" s="162"/>
    </row>
    <row r="3204" spans="1:32">
      <c r="A3204" s="134">
        <v>3195</v>
      </c>
      <c r="B3204" s="286"/>
      <c r="C3204" s="146">
        <f t="shared" si="503"/>
        <v>0</v>
      </c>
      <c r="D3204" s="146">
        <f t="shared" si="504"/>
        <v>1</v>
      </c>
      <c r="E3204" s="146">
        <f t="shared" si="505"/>
        <v>1900</v>
      </c>
      <c r="F3204" s="287"/>
      <c r="G3204" s="287"/>
      <c r="H3204" s="287"/>
      <c r="I3204" s="288"/>
      <c r="J3204" s="287"/>
      <c r="K3204" s="288"/>
      <c r="L3204" s="134"/>
      <c r="M3204" s="133"/>
      <c r="N3204" s="288"/>
      <c r="O3204" s="134"/>
      <c r="P3204" s="166"/>
      <c r="Q3204" s="289"/>
      <c r="R3204" s="165"/>
      <c r="S3204" s="290"/>
      <c r="T3204" s="290"/>
      <c r="U3204" s="290"/>
      <c r="V3204" s="290"/>
      <c r="W3204" s="166"/>
      <c r="X3204" s="135"/>
      <c r="Y3204" s="418">
        <f t="shared" si="506"/>
        <v>0</v>
      </c>
      <c r="Z3204" s="291">
        <f t="shared" si="507"/>
        <v>0</v>
      </c>
      <c r="AA3204" s="163"/>
      <c r="AB3204" s="177" t="str">
        <f t="shared" si="508"/>
        <v/>
      </c>
      <c r="AC3204" s="283" t="str">
        <f t="shared" si="509"/>
        <v/>
      </c>
      <c r="AD3204" s="283" t="str">
        <f t="shared" si="510"/>
        <v/>
      </c>
      <c r="AE3204" s="163"/>
      <c r="AF3204" s="162"/>
    </row>
    <row r="3205" spans="1:32">
      <c r="A3205" s="134">
        <v>3196</v>
      </c>
      <c r="B3205" s="286"/>
      <c r="C3205" s="146">
        <f t="shared" si="503"/>
        <v>0</v>
      </c>
      <c r="D3205" s="146">
        <f t="shared" si="504"/>
        <v>1</v>
      </c>
      <c r="E3205" s="146">
        <f t="shared" si="505"/>
        <v>1900</v>
      </c>
      <c r="F3205" s="287"/>
      <c r="G3205" s="287"/>
      <c r="H3205" s="287"/>
      <c r="I3205" s="288"/>
      <c r="J3205" s="287"/>
      <c r="K3205" s="288"/>
      <c r="L3205" s="134"/>
      <c r="M3205" s="133"/>
      <c r="N3205" s="288"/>
      <c r="O3205" s="134"/>
      <c r="P3205" s="166"/>
      <c r="Q3205" s="289"/>
      <c r="R3205" s="165"/>
      <c r="S3205" s="290"/>
      <c r="T3205" s="290"/>
      <c r="U3205" s="290"/>
      <c r="V3205" s="290"/>
      <c r="W3205" s="166"/>
      <c r="X3205" s="135"/>
      <c r="Y3205" s="418">
        <f t="shared" si="506"/>
        <v>0</v>
      </c>
      <c r="Z3205" s="291">
        <f t="shared" si="507"/>
        <v>0</v>
      </c>
      <c r="AA3205" s="163"/>
      <c r="AB3205" s="177" t="str">
        <f t="shared" si="508"/>
        <v/>
      </c>
      <c r="AC3205" s="283" t="str">
        <f t="shared" si="509"/>
        <v/>
      </c>
      <c r="AD3205" s="283" t="str">
        <f t="shared" si="510"/>
        <v/>
      </c>
      <c r="AE3205" s="163"/>
      <c r="AF3205" s="162"/>
    </row>
    <row r="3206" spans="1:32">
      <c r="A3206" s="134">
        <v>3197</v>
      </c>
      <c r="B3206" s="286"/>
      <c r="C3206" s="146">
        <f t="shared" si="503"/>
        <v>0</v>
      </c>
      <c r="D3206" s="146">
        <f t="shared" si="504"/>
        <v>1</v>
      </c>
      <c r="E3206" s="146">
        <f t="shared" si="505"/>
        <v>1900</v>
      </c>
      <c r="F3206" s="287"/>
      <c r="G3206" s="287"/>
      <c r="H3206" s="287"/>
      <c r="I3206" s="288"/>
      <c r="J3206" s="287"/>
      <c r="K3206" s="288"/>
      <c r="L3206" s="134"/>
      <c r="M3206" s="133"/>
      <c r="N3206" s="288"/>
      <c r="O3206" s="134"/>
      <c r="P3206" s="166"/>
      <c r="Q3206" s="289"/>
      <c r="R3206" s="165"/>
      <c r="S3206" s="290"/>
      <c r="T3206" s="290"/>
      <c r="U3206" s="290"/>
      <c r="V3206" s="290"/>
      <c r="W3206" s="166"/>
      <c r="X3206" s="135"/>
      <c r="Y3206" s="418">
        <f t="shared" si="506"/>
        <v>0</v>
      </c>
      <c r="Z3206" s="291">
        <f t="shared" si="507"/>
        <v>0</v>
      </c>
      <c r="AA3206" s="163"/>
      <c r="AB3206" s="177" t="str">
        <f t="shared" si="508"/>
        <v/>
      </c>
      <c r="AC3206" s="283" t="str">
        <f t="shared" si="509"/>
        <v/>
      </c>
      <c r="AD3206" s="283" t="str">
        <f t="shared" si="510"/>
        <v/>
      </c>
      <c r="AE3206" s="163"/>
      <c r="AF3206" s="162"/>
    </row>
    <row r="3207" spans="1:32">
      <c r="A3207" s="134">
        <v>3198</v>
      </c>
      <c r="B3207" s="286"/>
      <c r="C3207" s="146">
        <f t="shared" si="503"/>
        <v>0</v>
      </c>
      <c r="D3207" s="146">
        <f t="shared" si="504"/>
        <v>1</v>
      </c>
      <c r="E3207" s="146">
        <f t="shared" si="505"/>
        <v>1900</v>
      </c>
      <c r="F3207" s="287"/>
      <c r="G3207" s="287"/>
      <c r="H3207" s="287"/>
      <c r="I3207" s="288"/>
      <c r="J3207" s="287"/>
      <c r="K3207" s="288"/>
      <c r="L3207" s="134"/>
      <c r="M3207" s="133"/>
      <c r="N3207" s="288"/>
      <c r="O3207" s="134"/>
      <c r="P3207" s="166"/>
      <c r="Q3207" s="289"/>
      <c r="R3207" s="165"/>
      <c r="S3207" s="290"/>
      <c r="T3207" s="290"/>
      <c r="U3207" s="290"/>
      <c r="V3207" s="290"/>
      <c r="W3207" s="166"/>
      <c r="X3207" s="135"/>
      <c r="Y3207" s="418">
        <f t="shared" si="506"/>
        <v>0</v>
      </c>
      <c r="Z3207" s="291">
        <f t="shared" si="507"/>
        <v>0</v>
      </c>
      <c r="AA3207" s="163"/>
      <c r="AB3207" s="177" t="str">
        <f t="shared" si="508"/>
        <v/>
      </c>
      <c r="AC3207" s="283" t="str">
        <f t="shared" si="509"/>
        <v/>
      </c>
      <c r="AD3207" s="283" t="str">
        <f t="shared" si="510"/>
        <v/>
      </c>
      <c r="AE3207" s="163"/>
      <c r="AF3207" s="162"/>
    </row>
    <row r="3208" spans="1:32">
      <c r="A3208" s="134">
        <v>3199</v>
      </c>
      <c r="B3208" s="286"/>
      <c r="C3208" s="146">
        <f t="shared" si="503"/>
        <v>0</v>
      </c>
      <c r="D3208" s="146">
        <f t="shared" si="504"/>
        <v>1</v>
      </c>
      <c r="E3208" s="146">
        <f t="shared" si="505"/>
        <v>1900</v>
      </c>
      <c r="F3208" s="287"/>
      <c r="G3208" s="287"/>
      <c r="H3208" s="287"/>
      <c r="I3208" s="288"/>
      <c r="J3208" s="287"/>
      <c r="K3208" s="288"/>
      <c r="L3208" s="134"/>
      <c r="M3208" s="133"/>
      <c r="N3208" s="288"/>
      <c r="O3208" s="134"/>
      <c r="P3208" s="166"/>
      <c r="Q3208" s="289"/>
      <c r="R3208" s="165"/>
      <c r="S3208" s="290"/>
      <c r="T3208" s="290"/>
      <c r="U3208" s="290"/>
      <c r="V3208" s="290"/>
      <c r="W3208" s="166"/>
      <c r="X3208" s="135"/>
      <c r="Y3208" s="418">
        <f t="shared" si="506"/>
        <v>0</v>
      </c>
      <c r="Z3208" s="291">
        <f t="shared" si="507"/>
        <v>0</v>
      </c>
      <c r="AA3208" s="163"/>
      <c r="AB3208" s="177" t="str">
        <f t="shared" si="508"/>
        <v/>
      </c>
      <c r="AC3208" s="283" t="str">
        <f t="shared" si="509"/>
        <v/>
      </c>
      <c r="AD3208" s="283" t="str">
        <f t="shared" si="510"/>
        <v/>
      </c>
      <c r="AE3208" s="163"/>
      <c r="AF3208" s="162"/>
    </row>
    <row r="3209" spans="1:32">
      <c r="A3209" s="134">
        <v>3200</v>
      </c>
      <c r="B3209" s="286"/>
      <c r="C3209" s="146">
        <f t="shared" si="503"/>
        <v>0</v>
      </c>
      <c r="D3209" s="146">
        <f t="shared" si="504"/>
        <v>1</v>
      </c>
      <c r="E3209" s="146">
        <f t="shared" si="505"/>
        <v>1900</v>
      </c>
      <c r="F3209" s="287"/>
      <c r="G3209" s="287"/>
      <c r="H3209" s="287"/>
      <c r="I3209" s="288"/>
      <c r="J3209" s="287"/>
      <c r="K3209" s="288"/>
      <c r="L3209" s="134"/>
      <c r="M3209" s="133"/>
      <c r="N3209" s="288"/>
      <c r="O3209" s="134"/>
      <c r="P3209" s="166"/>
      <c r="Q3209" s="289"/>
      <c r="R3209" s="165"/>
      <c r="S3209" s="290"/>
      <c r="T3209" s="290"/>
      <c r="U3209" s="290"/>
      <c r="V3209" s="290"/>
      <c r="W3209" s="166"/>
      <c r="X3209" s="135"/>
      <c r="Y3209" s="418">
        <f t="shared" si="506"/>
        <v>0</v>
      </c>
      <c r="Z3209" s="291">
        <f t="shared" si="507"/>
        <v>0</v>
      </c>
      <c r="AA3209" s="163"/>
      <c r="AB3209" s="177" t="str">
        <f t="shared" si="508"/>
        <v/>
      </c>
      <c r="AC3209" s="283" t="str">
        <f t="shared" si="509"/>
        <v/>
      </c>
      <c r="AD3209" s="283" t="str">
        <f t="shared" si="510"/>
        <v/>
      </c>
      <c r="AE3209" s="163"/>
      <c r="AF3209" s="162"/>
    </row>
    <row r="3210" spans="1:32">
      <c r="A3210" s="134">
        <v>3201</v>
      </c>
      <c r="B3210" s="286"/>
      <c r="C3210" s="146">
        <f t="shared" si="503"/>
        <v>0</v>
      </c>
      <c r="D3210" s="146">
        <f t="shared" si="504"/>
        <v>1</v>
      </c>
      <c r="E3210" s="146">
        <f t="shared" si="505"/>
        <v>1900</v>
      </c>
      <c r="F3210" s="287"/>
      <c r="G3210" s="287"/>
      <c r="H3210" s="287"/>
      <c r="I3210" s="288"/>
      <c r="J3210" s="287"/>
      <c r="K3210" s="288"/>
      <c r="L3210" s="134"/>
      <c r="M3210" s="133"/>
      <c r="N3210" s="288"/>
      <c r="O3210" s="134"/>
      <c r="P3210" s="166"/>
      <c r="Q3210" s="289"/>
      <c r="R3210" s="165"/>
      <c r="S3210" s="290"/>
      <c r="T3210" s="290"/>
      <c r="U3210" s="290"/>
      <c r="V3210" s="290"/>
      <c r="W3210" s="166"/>
      <c r="X3210" s="135"/>
      <c r="Y3210" s="418">
        <f t="shared" si="506"/>
        <v>0</v>
      </c>
      <c r="Z3210" s="291">
        <f t="shared" si="507"/>
        <v>0</v>
      </c>
      <c r="AA3210" s="163"/>
      <c r="AB3210" s="177" t="str">
        <f t="shared" si="508"/>
        <v/>
      </c>
      <c r="AC3210" s="283" t="str">
        <f t="shared" si="509"/>
        <v/>
      </c>
      <c r="AD3210" s="283" t="str">
        <f t="shared" si="510"/>
        <v/>
      </c>
      <c r="AE3210" s="163"/>
      <c r="AF3210" s="162"/>
    </row>
    <row r="3211" spans="1:32">
      <c r="A3211" s="134">
        <v>3202</v>
      </c>
      <c r="B3211" s="286"/>
      <c r="C3211" s="146">
        <f t="shared" ref="C3211:C3274" si="511">DAY(B3211)</f>
        <v>0</v>
      </c>
      <c r="D3211" s="146">
        <f t="shared" ref="D3211:D3274" si="512">MONTH(B3211)</f>
        <v>1</v>
      </c>
      <c r="E3211" s="146">
        <f t="shared" ref="E3211:E3274" si="513">YEAR(B3211)</f>
        <v>1900</v>
      </c>
      <c r="F3211" s="287"/>
      <c r="G3211" s="287"/>
      <c r="H3211" s="287"/>
      <c r="I3211" s="288"/>
      <c r="J3211" s="287"/>
      <c r="K3211" s="288"/>
      <c r="L3211" s="134"/>
      <c r="M3211" s="133"/>
      <c r="N3211" s="288"/>
      <c r="O3211" s="134"/>
      <c r="P3211" s="166"/>
      <c r="Q3211" s="289"/>
      <c r="R3211" s="165"/>
      <c r="S3211" s="290"/>
      <c r="T3211" s="290"/>
      <c r="U3211" s="290"/>
      <c r="V3211" s="290"/>
      <c r="W3211" s="166"/>
      <c r="X3211" s="135"/>
      <c r="Y3211" s="418">
        <f t="shared" ref="Y3211:Y3274" si="514">X3211*U3211</f>
        <v>0</v>
      </c>
      <c r="Z3211" s="291">
        <f t="shared" ref="Z3211:Z3274" si="515">Y3211*1.1</f>
        <v>0</v>
      </c>
      <c r="AA3211" s="163"/>
      <c r="AB3211" s="177" t="str">
        <f t="shared" ref="AB3211:AB3274" si="516">IF(S3211="","",IF(S3211-U3211=0,"Full","No"))</f>
        <v/>
      </c>
      <c r="AC3211" s="283" t="str">
        <f t="shared" ref="AC3211:AC3274" si="517">IF(AND(S3211&gt;U3211,V3211=0),"Lost",IF(AND(S3211&gt;U3211,V3211&lt;(S3211-U3211)),"Lost",""))</f>
        <v/>
      </c>
      <c r="AD3211" s="283" t="str">
        <f t="shared" ref="AD3211:AD3274" si="518">IF(AND(S3211&gt;U3211,V3211=0),S3211-U3211,IF(AND(S3211&gt;U3211,V3211&lt;(S3211-U3211)),S3211-(U3211+V3211),""))</f>
        <v/>
      </c>
      <c r="AE3211" s="163"/>
      <c r="AF3211" s="162"/>
    </row>
    <row r="3212" spans="1:32">
      <c r="A3212" s="134">
        <v>3203</v>
      </c>
      <c r="B3212" s="286"/>
      <c r="C3212" s="146">
        <f t="shared" si="511"/>
        <v>0</v>
      </c>
      <c r="D3212" s="146">
        <f t="shared" si="512"/>
        <v>1</v>
      </c>
      <c r="E3212" s="146">
        <f t="shared" si="513"/>
        <v>1900</v>
      </c>
      <c r="F3212" s="287"/>
      <c r="G3212" s="287"/>
      <c r="H3212" s="287"/>
      <c r="I3212" s="288"/>
      <c r="J3212" s="287"/>
      <c r="K3212" s="288"/>
      <c r="L3212" s="134"/>
      <c r="M3212" s="133"/>
      <c r="N3212" s="288"/>
      <c r="O3212" s="134"/>
      <c r="P3212" s="166"/>
      <c r="Q3212" s="289"/>
      <c r="R3212" s="165"/>
      <c r="S3212" s="290"/>
      <c r="T3212" s="290"/>
      <c r="U3212" s="290"/>
      <c r="V3212" s="290"/>
      <c r="W3212" s="166"/>
      <c r="X3212" s="135"/>
      <c r="Y3212" s="418">
        <f t="shared" si="514"/>
        <v>0</v>
      </c>
      <c r="Z3212" s="291">
        <f t="shared" si="515"/>
        <v>0</v>
      </c>
      <c r="AA3212" s="163"/>
      <c r="AB3212" s="177" t="str">
        <f t="shared" si="516"/>
        <v/>
      </c>
      <c r="AC3212" s="283" t="str">
        <f t="shared" si="517"/>
        <v/>
      </c>
      <c r="AD3212" s="283" t="str">
        <f t="shared" si="518"/>
        <v/>
      </c>
      <c r="AE3212" s="163"/>
      <c r="AF3212" s="162"/>
    </row>
    <row r="3213" spans="1:32">
      <c r="A3213" s="134">
        <v>3204</v>
      </c>
      <c r="B3213" s="286"/>
      <c r="C3213" s="146">
        <f t="shared" si="511"/>
        <v>0</v>
      </c>
      <c r="D3213" s="146">
        <f t="shared" si="512"/>
        <v>1</v>
      </c>
      <c r="E3213" s="146">
        <f t="shared" si="513"/>
        <v>1900</v>
      </c>
      <c r="F3213" s="287"/>
      <c r="G3213" s="287"/>
      <c r="H3213" s="287"/>
      <c r="I3213" s="288"/>
      <c r="J3213" s="287"/>
      <c r="K3213" s="288"/>
      <c r="L3213" s="134"/>
      <c r="M3213" s="133"/>
      <c r="N3213" s="288"/>
      <c r="O3213" s="134"/>
      <c r="P3213" s="166"/>
      <c r="Q3213" s="289"/>
      <c r="R3213" s="165"/>
      <c r="S3213" s="290"/>
      <c r="T3213" s="290"/>
      <c r="U3213" s="290"/>
      <c r="V3213" s="290"/>
      <c r="W3213" s="166"/>
      <c r="X3213" s="135"/>
      <c r="Y3213" s="418">
        <f t="shared" si="514"/>
        <v>0</v>
      </c>
      <c r="Z3213" s="291">
        <f t="shared" si="515"/>
        <v>0</v>
      </c>
      <c r="AA3213" s="163"/>
      <c r="AB3213" s="177" t="str">
        <f t="shared" si="516"/>
        <v/>
      </c>
      <c r="AC3213" s="283" t="str">
        <f t="shared" si="517"/>
        <v/>
      </c>
      <c r="AD3213" s="283" t="str">
        <f t="shared" si="518"/>
        <v/>
      </c>
      <c r="AE3213" s="163"/>
      <c r="AF3213" s="162"/>
    </row>
    <row r="3214" spans="1:32">
      <c r="A3214" s="134">
        <v>3205</v>
      </c>
      <c r="B3214" s="286"/>
      <c r="C3214" s="146">
        <f t="shared" si="511"/>
        <v>0</v>
      </c>
      <c r="D3214" s="146">
        <f t="shared" si="512"/>
        <v>1</v>
      </c>
      <c r="E3214" s="146">
        <f t="shared" si="513"/>
        <v>1900</v>
      </c>
      <c r="F3214" s="287"/>
      <c r="G3214" s="287"/>
      <c r="H3214" s="287"/>
      <c r="I3214" s="288"/>
      <c r="J3214" s="287"/>
      <c r="K3214" s="288"/>
      <c r="L3214" s="134"/>
      <c r="M3214" s="133"/>
      <c r="N3214" s="288"/>
      <c r="O3214" s="134"/>
      <c r="P3214" s="166"/>
      <c r="Q3214" s="289"/>
      <c r="R3214" s="165"/>
      <c r="S3214" s="290"/>
      <c r="T3214" s="290"/>
      <c r="U3214" s="290"/>
      <c r="V3214" s="290"/>
      <c r="W3214" s="166"/>
      <c r="X3214" s="135"/>
      <c r="Y3214" s="418">
        <f t="shared" si="514"/>
        <v>0</v>
      </c>
      <c r="Z3214" s="291">
        <f t="shared" si="515"/>
        <v>0</v>
      </c>
      <c r="AA3214" s="163"/>
      <c r="AB3214" s="177" t="str">
        <f t="shared" si="516"/>
        <v/>
      </c>
      <c r="AC3214" s="283" t="str">
        <f t="shared" si="517"/>
        <v/>
      </c>
      <c r="AD3214" s="283" t="str">
        <f t="shared" si="518"/>
        <v/>
      </c>
      <c r="AE3214" s="163"/>
      <c r="AF3214" s="162"/>
    </row>
    <row r="3215" spans="1:32">
      <c r="A3215" s="134">
        <v>3206</v>
      </c>
      <c r="B3215" s="286"/>
      <c r="C3215" s="146">
        <f t="shared" si="511"/>
        <v>0</v>
      </c>
      <c r="D3215" s="146">
        <f t="shared" si="512"/>
        <v>1</v>
      </c>
      <c r="E3215" s="146">
        <f t="shared" si="513"/>
        <v>1900</v>
      </c>
      <c r="F3215" s="287"/>
      <c r="G3215" s="287"/>
      <c r="H3215" s="287"/>
      <c r="I3215" s="288"/>
      <c r="J3215" s="287"/>
      <c r="K3215" s="288"/>
      <c r="L3215" s="134"/>
      <c r="M3215" s="133"/>
      <c r="N3215" s="288"/>
      <c r="O3215" s="134"/>
      <c r="P3215" s="166"/>
      <c r="Q3215" s="289"/>
      <c r="R3215" s="165"/>
      <c r="S3215" s="290"/>
      <c r="T3215" s="290"/>
      <c r="U3215" s="290"/>
      <c r="V3215" s="290"/>
      <c r="W3215" s="166"/>
      <c r="X3215" s="135"/>
      <c r="Y3215" s="418">
        <f t="shared" si="514"/>
        <v>0</v>
      </c>
      <c r="Z3215" s="291">
        <f t="shared" si="515"/>
        <v>0</v>
      </c>
      <c r="AA3215" s="163"/>
      <c r="AB3215" s="177" t="str">
        <f t="shared" si="516"/>
        <v/>
      </c>
      <c r="AC3215" s="283" t="str">
        <f t="shared" si="517"/>
        <v/>
      </c>
      <c r="AD3215" s="283" t="str">
        <f t="shared" si="518"/>
        <v/>
      </c>
      <c r="AE3215" s="163"/>
      <c r="AF3215" s="162"/>
    </row>
    <row r="3216" spans="1:32">
      <c r="A3216" s="134">
        <v>3207</v>
      </c>
      <c r="B3216" s="286"/>
      <c r="C3216" s="146">
        <f t="shared" si="511"/>
        <v>0</v>
      </c>
      <c r="D3216" s="146">
        <f t="shared" si="512"/>
        <v>1</v>
      </c>
      <c r="E3216" s="146">
        <f t="shared" si="513"/>
        <v>1900</v>
      </c>
      <c r="F3216" s="287"/>
      <c r="G3216" s="287"/>
      <c r="H3216" s="287"/>
      <c r="I3216" s="288"/>
      <c r="J3216" s="287"/>
      <c r="K3216" s="288"/>
      <c r="L3216" s="134"/>
      <c r="M3216" s="133"/>
      <c r="N3216" s="288"/>
      <c r="O3216" s="134"/>
      <c r="P3216" s="166"/>
      <c r="Q3216" s="289"/>
      <c r="R3216" s="165"/>
      <c r="S3216" s="290"/>
      <c r="T3216" s="290"/>
      <c r="U3216" s="290"/>
      <c r="V3216" s="290"/>
      <c r="W3216" s="166"/>
      <c r="X3216" s="135"/>
      <c r="Y3216" s="418">
        <f t="shared" si="514"/>
        <v>0</v>
      </c>
      <c r="Z3216" s="291">
        <f t="shared" si="515"/>
        <v>0</v>
      </c>
      <c r="AA3216" s="163"/>
      <c r="AB3216" s="177" t="str">
        <f t="shared" si="516"/>
        <v/>
      </c>
      <c r="AC3216" s="283" t="str">
        <f t="shared" si="517"/>
        <v/>
      </c>
      <c r="AD3216" s="283" t="str">
        <f t="shared" si="518"/>
        <v/>
      </c>
      <c r="AE3216" s="163"/>
      <c r="AF3216" s="162"/>
    </row>
    <row r="3217" spans="1:32">
      <c r="A3217" s="134">
        <v>3208</v>
      </c>
      <c r="B3217" s="286"/>
      <c r="C3217" s="146">
        <f t="shared" si="511"/>
        <v>0</v>
      </c>
      <c r="D3217" s="146">
        <f t="shared" si="512"/>
        <v>1</v>
      </c>
      <c r="E3217" s="146">
        <f t="shared" si="513"/>
        <v>1900</v>
      </c>
      <c r="F3217" s="287"/>
      <c r="G3217" s="287"/>
      <c r="H3217" s="287"/>
      <c r="I3217" s="288"/>
      <c r="J3217" s="287"/>
      <c r="K3217" s="288"/>
      <c r="L3217" s="134"/>
      <c r="M3217" s="133"/>
      <c r="N3217" s="288"/>
      <c r="O3217" s="134"/>
      <c r="P3217" s="166"/>
      <c r="Q3217" s="289"/>
      <c r="R3217" s="165"/>
      <c r="S3217" s="290"/>
      <c r="T3217" s="290"/>
      <c r="U3217" s="290"/>
      <c r="V3217" s="290"/>
      <c r="W3217" s="166"/>
      <c r="X3217" s="135"/>
      <c r="Y3217" s="418">
        <f t="shared" si="514"/>
        <v>0</v>
      </c>
      <c r="Z3217" s="291">
        <f t="shared" si="515"/>
        <v>0</v>
      </c>
      <c r="AA3217" s="163"/>
      <c r="AB3217" s="177" t="str">
        <f t="shared" si="516"/>
        <v/>
      </c>
      <c r="AC3217" s="283" t="str">
        <f t="shared" si="517"/>
        <v/>
      </c>
      <c r="AD3217" s="283" t="str">
        <f t="shared" si="518"/>
        <v/>
      </c>
      <c r="AE3217" s="163"/>
      <c r="AF3217" s="162"/>
    </row>
    <row r="3218" spans="1:32">
      <c r="A3218" s="134">
        <v>3209</v>
      </c>
      <c r="B3218" s="286"/>
      <c r="C3218" s="146">
        <f t="shared" si="511"/>
        <v>0</v>
      </c>
      <c r="D3218" s="146">
        <f t="shared" si="512"/>
        <v>1</v>
      </c>
      <c r="E3218" s="146">
        <f t="shared" si="513"/>
        <v>1900</v>
      </c>
      <c r="F3218" s="287"/>
      <c r="G3218" s="287"/>
      <c r="H3218" s="287"/>
      <c r="I3218" s="288"/>
      <c r="J3218" s="287"/>
      <c r="K3218" s="288"/>
      <c r="L3218" s="134"/>
      <c r="M3218" s="133"/>
      <c r="N3218" s="288"/>
      <c r="O3218" s="134"/>
      <c r="P3218" s="166"/>
      <c r="Q3218" s="289"/>
      <c r="R3218" s="165"/>
      <c r="S3218" s="290"/>
      <c r="T3218" s="290"/>
      <c r="U3218" s="290"/>
      <c r="V3218" s="290"/>
      <c r="W3218" s="166"/>
      <c r="X3218" s="135"/>
      <c r="Y3218" s="418">
        <f t="shared" si="514"/>
        <v>0</v>
      </c>
      <c r="Z3218" s="291">
        <f t="shared" si="515"/>
        <v>0</v>
      </c>
      <c r="AA3218" s="163"/>
      <c r="AB3218" s="177" t="str">
        <f t="shared" si="516"/>
        <v/>
      </c>
      <c r="AC3218" s="283" t="str">
        <f t="shared" si="517"/>
        <v/>
      </c>
      <c r="AD3218" s="283" t="str">
        <f t="shared" si="518"/>
        <v/>
      </c>
      <c r="AE3218" s="163"/>
      <c r="AF3218" s="162"/>
    </row>
    <row r="3219" spans="1:32">
      <c r="A3219" s="134">
        <v>3210</v>
      </c>
      <c r="B3219" s="286"/>
      <c r="C3219" s="146">
        <f t="shared" si="511"/>
        <v>0</v>
      </c>
      <c r="D3219" s="146">
        <f t="shared" si="512"/>
        <v>1</v>
      </c>
      <c r="E3219" s="146">
        <f t="shared" si="513"/>
        <v>1900</v>
      </c>
      <c r="F3219" s="287"/>
      <c r="G3219" s="287"/>
      <c r="H3219" s="287"/>
      <c r="I3219" s="288"/>
      <c r="J3219" s="287"/>
      <c r="K3219" s="288"/>
      <c r="L3219" s="134"/>
      <c r="M3219" s="133"/>
      <c r="N3219" s="288"/>
      <c r="O3219" s="134"/>
      <c r="P3219" s="166"/>
      <c r="Q3219" s="289"/>
      <c r="R3219" s="165"/>
      <c r="S3219" s="290"/>
      <c r="T3219" s="290"/>
      <c r="U3219" s="290"/>
      <c r="V3219" s="290"/>
      <c r="W3219" s="166"/>
      <c r="X3219" s="135"/>
      <c r="Y3219" s="418">
        <f t="shared" si="514"/>
        <v>0</v>
      </c>
      <c r="Z3219" s="291">
        <f t="shared" si="515"/>
        <v>0</v>
      </c>
      <c r="AA3219" s="163"/>
      <c r="AB3219" s="177" t="str">
        <f t="shared" si="516"/>
        <v/>
      </c>
      <c r="AC3219" s="283" t="str">
        <f t="shared" si="517"/>
        <v/>
      </c>
      <c r="AD3219" s="283" t="str">
        <f t="shared" si="518"/>
        <v/>
      </c>
      <c r="AE3219" s="163"/>
      <c r="AF3219" s="162"/>
    </row>
    <row r="3220" spans="1:32">
      <c r="A3220" s="134">
        <v>3211</v>
      </c>
      <c r="B3220" s="286"/>
      <c r="C3220" s="146">
        <f t="shared" si="511"/>
        <v>0</v>
      </c>
      <c r="D3220" s="146">
        <f t="shared" si="512"/>
        <v>1</v>
      </c>
      <c r="E3220" s="146">
        <f t="shared" si="513"/>
        <v>1900</v>
      </c>
      <c r="F3220" s="287"/>
      <c r="G3220" s="287"/>
      <c r="H3220" s="287"/>
      <c r="I3220" s="288"/>
      <c r="J3220" s="287"/>
      <c r="K3220" s="288"/>
      <c r="L3220" s="134"/>
      <c r="M3220" s="133"/>
      <c r="N3220" s="288"/>
      <c r="O3220" s="134"/>
      <c r="P3220" s="166"/>
      <c r="Q3220" s="289"/>
      <c r="R3220" s="165"/>
      <c r="S3220" s="290"/>
      <c r="T3220" s="290"/>
      <c r="U3220" s="290"/>
      <c r="V3220" s="290"/>
      <c r="W3220" s="166"/>
      <c r="X3220" s="135"/>
      <c r="Y3220" s="418">
        <f t="shared" si="514"/>
        <v>0</v>
      </c>
      <c r="Z3220" s="291">
        <f t="shared" si="515"/>
        <v>0</v>
      </c>
      <c r="AA3220" s="163"/>
      <c r="AB3220" s="177" t="str">
        <f t="shared" si="516"/>
        <v/>
      </c>
      <c r="AC3220" s="283" t="str">
        <f t="shared" si="517"/>
        <v/>
      </c>
      <c r="AD3220" s="283" t="str">
        <f t="shared" si="518"/>
        <v/>
      </c>
      <c r="AE3220" s="163"/>
      <c r="AF3220" s="162"/>
    </row>
    <row r="3221" spans="1:32">
      <c r="A3221" s="134">
        <v>3212</v>
      </c>
      <c r="B3221" s="286"/>
      <c r="C3221" s="146">
        <f t="shared" si="511"/>
        <v>0</v>
      </c>
      <c r="D3221" s="146">
        <f t="shared" si="512"/>
        <v>1</v>
      </c>
      <c r="E3221" s="146">
        <f t="shared" si="513"/>
        <v>1900</v>
      </c>
      <c r="F3221" s="287"/>
      <c r="G3221" s="287"/>
      <c r="H3221" s="287"/>
      <c r="I3221" s="288"/>
      <c r="J3221" s="287"/>
      <c r="K3221" s="288"/>
      <c r="L3221" s="134"/>
      <c r="M3221" s="133"/>
      <c r="N3221" s="288"/>
      <c r="O3221" s="134"/>
      <c r="P3221" s="166"/>
      <c r="Q3221" s="289"/>
      <c r="R3221" s="165"/>
      <c r="S3221" s="290"/>
      <c r="T3221" s="290"/>
      <c r="U3221" s="290"/>
      <c r="V3221" s="290"/>
      <c r="W3221" s="166"/>
      <c r="X3221" s="135"/>
      <c r="Y3221" s="418">
        <f t="shared" si="514"/>
        <v>0</v>
      </c>
      <c r="Z3221" s="291">
        <f t="shared" si="515"/>
        <v>0</v>
      </c>
      <c r="AA3221" s="163"/>
      <c r="AB3221" s="177" t="str">
        <f t="shared" si="516"/>
        <v/>
      </c>
      <c r="AC3221" s="283" t="str">
        <f t="shared" si="517"/>
        <v/>
      </c>
      <c r="AD3221" s="283" t="str">
        <f t="shared" si="518"/>
        <v/>
      </c>
      <c r="AE3221" s="163"/>
      <c r="AF3221" s="162"/>
    </row>
    <row r="3222" spans="1:32">
      <c r="A3222" s="134">
        <v>3213</v>
      </c>
      <c r="B3222" s="286"/>
      <c r="C3222" s="146">
        <f t="shared" si="511"/>
        <v>0</v>
      </c>
      <c r="D3222" s="146">
        <f t="shared" si="512"/>
        <v>1</v>
      </c>
      <c r="E3222" s="146">
        <f t="shared" si="513"/>
        <v>1900</v>
      </c>
      <c r="F3222" s="287"/>
      <c r="G3222" s="287"/>
      <c r="H3222" s="287"/>
      <c r="I3222" s="288"/>
      <c r="J3222" s="287"/>
      <c r="K3222" s="288"/>
      <c r="L3222" s="134"/>
      <c r="M3222" s="133"/>
      <c r="N3222" s="288"/>
      <c r="O3222" s="134"/>
      <c r="P3222" s="166"/>
      <c r="Q3222" s="289"/>
      <c r="R3222" s="165"/>
      <c r="S3222" s="290"/>
      <c r="T3222" s="290"/>
      <c r="U3222" s="290"/>
      <c r="V3222" s="290"/>
      <c r="W3222" s="166"/>
      <c r="X3222" s="135"/>
      <c r="Y3222" s="418">
        <f t="shared" si="514"/>
        <v>0</v>
      </c>
      <c r="Z3222" s="291">
        <f t="shared" si="515"/>
        <v>0</v>
      </c>
      <c r="AA3222" s="163"/>
      <c r="AB3222" s="177" t="str">
        <f t="shared" si="516"/>
        <v/>
      </c>
      <c r="AC3222" s="283" t="str">
        <f t="shared" si="517"/>
        <v/>
      </c>
      <c r="AD3222" s="283" t="str">
        <f t="shared" si="518"/>
        <v/>
      </c>
      <c r="AE3222" s="163"/>
      <c r="AF3222" s="162"/>
    </row>
    <row r="3223" spans="1:32">
      <c r="A3223" s="134">
        <v>3214</v>
      </c>
      <c r="B3223" s="286"/>
      <c r="C3223" s="146">
        <f t="shared" si="511"/>
        <v>0</v>
      </c>
      <c r="D3223" s="146">
        <f t="shared" si="512"/>
        <v>1</v>
      </c>
      <c r="E3223" s="146">
        <f t="shared" si="513"/>
        <v>1900</v>
      </c>
      <c r="F3223" s="287"/>
      <c r="G3223" s="287"/>
      <c r="H3223" s="287"/>
      <c r="I3223" s="288"/>
      <c r="J3223" s="287"/>
      <c r="K3223" s="288"/>
      <c r="L3223" s="134"/>
      <c r="M3223" s="133"/>
      <c r="N3223" s="288"/>
      <c r="O3223" s="134"/>
      <c r="P3223" s="166"/>
      <c r="Q3223" s="289"/>
      <c r="R3223" s="165"/>
      <c r="S3223" s="290"/>
      <c r="T3223" s="290"/>
      <c r="U3223" s="290"/>
      <c r="V3223" s="290"/>
      <c r="W3223" s="166"/>
      <c r="X3223" s="135"/>
      <c r="Y3223" s="418">
        <f t="shared" si="514"/>
        <v>0</v>
      </c>
      <c r="Z3223" s="291">
        <f t="shared" si="515"/>
        <v>0</v>
      </c>
      <c r="AA3223" s="163"/>
      <c r="AB3223" s="177" t="str">
        <f t="shared" si="516"/>
        <v/>
      </c>
      <c r="AC3223" s="283" t="str">
        <f t="shared" si="517"/>
        <v/>
      </c>
      <c r="AD3223" s="283" t="str">
        <f t="shared" si="518"/>
        <v/>
      </c>
      <c r="AE3223" s="163"/>
      <c r="AF3223" s="162"/>
    </row>
    <row r="3224" spans="1:32">
      <c r="A3224" s="134">
        <v>3215</v>
      </c>
      <c r="B3224" s="286"/>
      <c r="C3224" s="146">
        <f t="shared" si="511"/>
        <v>0</v>
      </c>
      <c r="D3224" s="146">
        <f t="shared" si="512"/>
        <v>1</v>
      </c>
      <c r="E3224" s="146">
        <f t="shared" si="513"/>
        <v>1900</v>
      </c>
      <c r="F3224" s="287"/>
      <c r="G3224" s="287"/>
      <c r="H3224" s="287"/>
      <c r="I3224" s="288"/>
      <c r="J3224" s="287"/>
      <c r="K3224" s="288"/>
      <c r="L3224" s="134"/>
      <c r="M3224" s="133"/>
      <c r="N3224" s="288"/>
      <c r="O3224" s="134"/>
      <c r="P3224" s="166"/>
      <c r="Q3224" s="289"/>
      <c r="R3224" s="165"/>
      <c r="S3224" s="290"/>
      <c r="T3224" s="290"/>
      <c r="U3224" s="290"/>
      <c r="V3224" s="290"/>
      <c r="W3224" s="166"/>
      <c r="X3224" s="135"/>
      <c r="Y3224" s="418">
        <f t="shared" si="514"/>
        <v>0</v>
      </c>
      <c r="Z3224" s="291">
        <f t="shared" si="515"/>
        <v>0</v>
      </c>
      <c r="AA3224" s="163"/>
      <c r="AB3224" s="177" t="str">
        <f t="shared" si="516"/>
        <v/>
      </c>
      <c r="AC3224" s="283" t="str">
        <f t="shared" si="517"/>
        <v/>
      </c>
      <c r="AD3224" s="283" t="str">
        <f t="shared" si="518"/>
        <v/>
      </c>
      <c r="AE3224" s="163"/>
      <c r="AF3224" s="162"/>
    </row>
    <row r="3225" spans="1:32">
      <c r="A3225" s="134">
        <v>3216</v>
      </c>
      <c r="B3225" s="286"/>
      <c r="C3225" s="146">
        <f t="shared" si="511"/>
        <v>0</v>
      </c>
      <c r="D3225" s="146">
        <f t="shared" si="512"/>
        <v>1</v>
      </c>
      <c r="E3225" s="146">
        <f t="shared" si="513"/>
        <v>1900</v>
      </c>
      <c r="F3225" s="287"/>
      <c r="G3225" s="287"/>
      <c r="H3225" s="287"/>
      <c r="I3225" s="288"/>
      <c r="J3225" s="287"/>
      <c r="K3225" s="288"/>
      <c r="L3225" s="134"/>
      <c r="M3225" s="133"/>
      <c r="N3225" s="288"/>
      <c r="O3225" s="134"/>
      <c r="P3225" s="166"/>
      <c r="Q3225" s="289"/>
      <c r="R3225" s="165"/>
      <c r="S3225" s="290"/>
      <c r="T3225" s="290"/>
      <c r="U3225" s="290"/>
      <c r="V3225" s="290"/>
      <c r="W3225" s="166"/>
      <c r="X3225" s="135"/>
      <c r="Y3225" s="418">
        <f t="shared" si="514"/>
        <v>0</v>
      </c>
      <c r="Z3225" s="291">
        <f t="shared" si="515"/>
        <v>0</v>
      </c>
      <c r="AA3225" s="163"/>
      <c r="AB3225" s="177" t="str">
        <f t="shared" si="516"/>
        <v/>
      </c>
      <c r="AC3225" s="283" t="str">
        <f t="shared" si="517"/>
        <v/>
      </c>
      <c r="AD3225" s="283" t="str">
        <f t="shared" si="518"/>
        <v/>
      </c>
      <c r="AE3225" s="163"/>
      <c r="AF3225" s="162"/>
    </row>
    <row r="3226" spans="1:32">
      <c r="A3226" s="134">
        <v>3217</v>
      </c>
      <c r="B3226" s="286"/>
      <c r="C3226" s="146">
        <f t="shared" si="511"/>
        <v>0</v>
      </c>
      <c r="D3226" s="146">
        <f t="shared" si="512"/>
        <v>1</v>
      </c>
      <c r="E3226" s="146">
        <f t="shared" si="513"/>
        <v>1900</v>
      </c>
      <c r="F3226" s="287"/>
      <c r="G3226" s="287"/>
      <c r="H3226" s="287"/>
      <c r="I3226" s="288"/>
      <c r="J3226" s="287"/>
      <c r="K3226" s="288"/>
      <c r="L3226" s="134"/>
      <c r="M3226" s="133"/>
      <c r="N3226" s="288"/>
      <c r="O3226" s="134"/>
      <c r="P3226" s="166"/>
      <c r="Q3226" s="289"/>
      <c r="R3226" s="165"/>
      <c r="S3226" s="290"/>
      <c r="T3226" s="290"/>
      <c r="U3226" s="290"/>
      <c r="V3226" s="290"/>
      <c r="W3226" s="166"/>
      <c r="X3226" s="135"/>
      <c r="Y3226" s="418">
        <f t="shared" si="514"/>
        <v>0</v>
      </c>
      <c r="Z3226" s="291">
        <f t="shared" si="515"/>
        <v>0</v>
      </c>
      <c r="AA3226" s="163"/>
      <c r="AB3226" s="177" t="str">
        <f t="shared" si="516"/>
        <v/>
      </c>
      <c r="AC3226" s="283" t="str">
        <f t="shared" si="517"/>
        <v/>
      </c>
      <c r="AD3226" s="283" t="str">
        <f t="shared" si="518"/>
        <v/>
      </c>
      <c r="AE3226" s="163"/>
      <c r="AF3226" s="162"/>
    </row>
    <row r="3227" spans="1:32">
      <c r="A3227" s="134">
        <v>3218</v>
      </c>
      <c r="B3227" s="286"/>
      <c r="C3227" s="146">
        <f t="shared" si="511"/>
        <v>0</v>
      </c>
      <c r="D3227" s="146">
        <f t="shared" si="512"/>
        <v>1</v>
      </c>
      <c r="E3227" s="146">
        <f t="shared" si="513"/>
        <v>1900</v>
      </c>
      <c r="F3227" s="287"/>
      <c r="G3227" s="287"/>
      <c r="H3227" s="287"/>
      <c r="I3227" s="288"/>
      <c r="J3227" s="287"/>
      <c r="K3227" s="288"/>
      <c r="L3227" s="134"/>
      <c r="M3227" s="133"/>
      <c r="N3227" s="288"/>
      <c r="O3227" s="134"/>
      <c r="P3227" s="166"/>
      <c r="Q3227" s="289"/>
      <c r="R3227" s="165"/>
      <c r="S3227" s="290"/>
      <c r="T3227" s="290"/>
      <c r="U3227" s="290"/>
      <c r="V3227" s="290"/>
      <c r="W3227" s="166"/>
      <c r="X3227" s="135"/>
      <c r="Y3227" s="418">
        <f t="shared" si="514"/>
        <v>0</v>
      </c>
      <c r="Z3227" s="291">
        <f t="shared" si="515"/>
        <v>0</v>
      </c>
      <c r="AA3227" s="163"/>
      <c r="AB3227" s="177" t="str">
        <f t="shared" si="516"/>
        <v/>
      </c>
      <c r="AC3227" s="283" t="str">
        <f t="shared" si="517"/>
        <v/>
      </c>
      <c r="AD3227" s="283" t="str">
        <f t="shared" si="518"/>
        <v/>
      </c>
      <c r="AE3227" s="163"/>
      <c r="AF3227" s="162"/>
    </row>
    <row r="3228" spans="1:32">
      <c r="A3228" s="134">
        <v>3219</v>
      </c>
      <c r="B3228" s="286"/>
      <c r="C3228" s="146">
        <f t="shared" si="511"/>
        <v>0</v>
      </c>
      <c r="D3228" s="146">
        <f t="shared" si="512"/>
        <v>1</v>
      </c>
      <c r="E3228" s="146">
        <f t="shared" si="513"/>
        <v>1900</v>
      </c>
      <c r="F3228" s="287"/>
      <c r="G3228" s="287"/>
      <c r="H3228" s="287"/>
      <c r="I3228" s="288"/>
      <c r="J3228" s="287"/>
      <c r="K3228" s="288"/>
      <c r="L3228" s="134"/>
      <c r="M3228" s="133"/>
      <c r="N3228" s="288"/>
      <c r="O3228" s="134"/>
      <c r="P3228" s="166"/>
      <c r="Q3228" s="289"/>
      <c r="R3228" s="165"/>
      <c r="S3228" s="290"/>
      <c r="T3228" s="290"/>
      <c r="U3228" s="290"/>
      <c r="V3228" s="290"/>
      <c r="W3228" s="166"/>
      <c r="X3228" s="135"/>
      <c r="Y3228" s="418">
        <f t="shared" si="514"/>
        <v>0</v>
      </c>
      <c r="Z3228" s="291">
        <f t="shared" si="515"/>
        <v>0</v>
      </c>
      <c r="AA3228" s="163"/>
      <c r="AB3228" s="177" t="str">
        <f t="shared" si="516"/>
        <v/>
      </c>
      <c r="AC3228" s="283" t="str">
        <f t="shared" si="517"/>
        <v/>
      </c>
      <c r="AD3228" s="283" t="str">
        <f t="shared" si="518"/>
        <v/>
      </c>
      <c r="AE3228" s="163"/>
      <c r="AF3228" s="162"/>
    </row>
    <row r="3229" spans="1:32">
      <c r="A3229" s="134">
        <v>3220</v>
      </c>
      <c r="B3229" s="286"/>
      <c r="C3229" s="146">
        <f t="shared" si="511"/>
        <v>0</v>
      </c>
      <c r="D3229" s="146">
        <f t="shared" si="512"/>
        <v>1</v>
      </c>
      <c r="E3229" s="146">
        <f t="shared" si="513"/>
        <v>1900</v>
      </c>
      <c r="F3229" s="287"/>
      <c r="G3229" s="287"/>
      <c r="H3229" s="287"/>
      <c r="I3229" s="288"/>
      <c r="J3229" s="287"/>
      <c r="K3229" s="288"/>
      <c r="L3229" s="134"/>
      <c r="M3229" s="133"/>
      <c r="N3229" s="288"/>
      <c r="O3229" s="134"/>
      <c r="P3229" s="166"/>
      <c r="Q3229" s="289"/>
      <c r="R3229" s="165"/>
      <c r="S3229" s="290"/>
      <c r="T3229" s="290"/>
      <c r="U3229" s="290"/>
      <c r="V3229" s="290"/>
      <c r="W3229" s="166"/>
      <c r="X3229" s="135"/>
      <c r="Y3229" s="418">
        <f t="shared" si="514"/>
        <v>0</v>
      </c>
      <c r="Z3229" s="291">
        <f t="shared" si="515"/>
        <v>0</v>
      </c>
      <c r="AA3229" s="163"/>
      <c r="AB3229" s="177" t="str">
        <f t="shared" si="516"/>
        <v/>
      </c>
      <c r="AC3229" s="283" t="str">
        <f t="shared" si="517"/>
        <v/>
      </c>
      <c r="AD3229" s="283" t="str">
        <f t="shared" si="518"/>
        <v/>
      </c>
      <c r="AE3229" s="163"/>
      <c r="AF3229" s="162"/>
    </row>
    <row r="3230" spans="1:32">
      <c r="A3230" s="134">
        <v>3221</v>
      </c>
      <c r="B3230" s="286"/>
      <c r="C3230" s="146">
        <f t="shared" si="511"/>
        <v>0</v>
      </c>
      <c r="D3230" s="146">
        <f t="shared" si="512"/>
        <v>1</v>
      </c>
      <c r="E3230" s="146">
        <f t="shared" si="513"/>
        <v>1900</v>
      </c>
      <c r="F3230" s="287"/>
      <c r="G3230" s="287"/>
      <c r="H3230" s="287"/>
      <c r="I3230" s="288"/>
      <c r="J3230" s="287"/>
      <c r="K3230" s="288"/>
      <c r="L3230" s="134"/>
      <c r="M3230" s="133"/>
      <c r="N3230" s="288"/>
      <c r="O3230" s="134"/>
      <c r="P3230" s="166"/>
      <c r="Q3230" s="289"/>
      <c r="R3230" s="165"/>
      <c r="S3230" s="290"/>
      <c r="T3230" s="290"/>
      <c r="U3230" s="290"/>
      <c r="V3230" s="290"/>
      <c r="W3230" s="166"/>
      <c r="X3230" s="135"/>
      <c r="Y3230" s="418">
        <f t="shared" si="514"/>
        <v>0</v>
      </c>
      <c r="Z3230" s="291">
        <f t="shared" si="515"/>
        <v>0</v>
      </c>
      <c r="AA3230" s="163"/>
      <c r="AB3230" s="177" t="str">
        <f t="shared" si="516"/>
        <v/>
      </c>
      <c r="AC3230" s="283" t="str">
        <f t="shared" si="517"/>
        <v/>
      </c>
      <c r="AD3230" s="283" t="str">
        <f t="shared" si="518"/>
        <v/>
      </c>
      <c r="AE3230" s="163"/>
      <c r="AF3230" s="162"/>
    </row>
    <row r="3231" spans="1:32">
      <c r="A3231" s="134">
        <v>3222</v>
      </c>
      <c r="B3231" s="286"/>
      <c r="C3231" s="146">
        <f t="shared" si="511"/>
        <v>0</v>
      </c>
      <c r="D3231" s="146">
        <f t="shared" si="512"/>
        <v>1</v>
      </c>
      <c r="E3231" s="146">
        <f t="shared" si="513"/>
        <v>1900</v>
      </c>
      <c r="F3231" s="287"/>
      <c r="G3231" s="287"/>
      <c r="H3231" s="287"/>
      <c r="I3231" s="288"/>
      <c r="J3231" s="287"/>
      <c r="K3231" s="288"/>
      <c r="L3231" s="134"/>
      <c r="M3231" s="133"/>
      <c r="N3231" s="288"/>
      <c r="O3231" s="134"/>
      <c r="P3231" s="166"/>
      <c r="Q3231" s="289"/>
      <c r="R3231" s="165"/>
      <c r="S3231" s="290"/>
      <c r="T3231" s="290"/>
      <c r="U3231" s="290"/>
      <c r="V3231" s="290"/>
      <c r="W3231" s="166"/>
      <c r="X3231" s="135"/>
      <c r="Y3231" s="418">
        <f t="shared" si="514"/>
        <v>0</v>
      </c>
      <c r="Z3231" s="291">
        <f t="shared" si="515"/>
        <v>0</v>
      </c>
      <c r="AA3231" s="163"/>
      <c r="AB3231" s="177" t="str">
        <f t="shared" si="516"/>
        <v/>
      </c>
      <c r="AC3231" s="283" t="str">
        <f t="shared" si="517"/>
        <v/>
      </c>
      <c r="AD3231" s="283" t="str">
        <f t="shared" si="518"/>
        <v/>
      </c>
      <c r="AE3231" s="163"/>
      <c r="AF3231" s="162"/>
    </row>
    <row r="3232" spans="1:32">
      <c r="A3232" s="134">
        <v>3223</v>
      </c>
      <c r="B3232" s="286"/>
      <c r="C3232" s="146">
        <f t="shared" si="511"/>
        <v>0</v>
      </c>
      <c r="D3232" s="146">
        <f t="shared" si="512"/>
        <v>1</v>
      </c>
      <c r="E3232" s="146">
        <f t="shared" si="513"/>
        <v>1900</v>
      </c>
      <c r="F3232" s="287"/>
      <c r="G3232" s="287"/>
      <c r="H3232" s="287"/>
      <c r="I3232" s="288"/>
      <c r="J3232" s="287"/>
      <c r="K3232" s="288"/>
      <c r="L3232" s="134"/>
      <c r="M3232" s="133"/>
      <c r="N3232" s="288"/>
      <c r="O3232" s="134"/>
      <c r="P3232" s="166"/>
      <c r="Q3232" s="289"/>
      <c r="R3232" s="165"/>
      <c r="S3232" s="290"/>
      <c r="T3232" s="290"/>
      <c r="U3232" s="290"/>
      <c r="V3232" s="290"/>
      <c r="W3232" s="166"/>
      <c r="X3232" s="135"/>
      <c r="Y3232" s="418">
        <f t="shared" si="514"/>
        <v>0</v>
      </c>
      <c r="Z3232" s="291">
        <f t="shared" si="515"/>
        <v>0</v>
      </c>
      <c r="AA3232" s="163"/>
      <c r="AB3232" s="177" t="str">
        <f t="shared" si="516"/>
        <v/>
      </c>
      <c r="AC3232" s="283" t="str">
        <f t="shared" si="517"/>
        <v/>
      </c>
      <c r="AD3232" s="283" t="str">
        <f t="shared" si="518"/>
        <v/>
      </c>
      <c r="AE3232" s="163"/>
      <c r="AF3232" s="162"/>
    </row>
    <row r="3233" spans="1:32">
      <c r="A3233" s="134">
        <v>3224</v>
      </c>
      <c r="B3233" s="286"/>
      <c r="C3233" s="146">
        <f t="shared" si="511"/>
        <v>0</v>
      </c>
      <c r="D3233" s="146">
        <f t="shared" si="512"/>
        <v>1</v>
      </c>
      <c r="E3233" s="146">
        <f t="shared" si="513"/>
        <v>1900</v>
      </c>
      <c r="F3233" s="287"/>
      <c r="G3233" s="287"/>
      <c r="H3233" s="287"/>
      <c r="I3233" s="288"/>
      <c r="J3233" s="287"/>
      <c r="K3233" s="288"/>
      <c r="L3233" s="134"/>
      <c r="M3233" s="133"/>
      <c r="N3233" s="288"/>
      <c r="O3233" s="134"/>
      <c r="P3233" s="166"/>
      <c r="Q3233" s="289"/>
      <c r="R3233" s="165"/>
      <c r="S3233" s="290"/>
      <c r="T3233" s="290"/>
      <c r="U3233" s="290"/>
      <c r="V3233" s="290"/>
      <c r="W3233" s="166"/>
      <c r="X3233" s="135"/>
      <c r="Y3233" s="418">
        <f t="shared" si="514"/>
        <v>0</v>
      </c>
      <c r="Z3233" s="291">
        <f t="shared" si="515"/>
        <v>0</v>
      </c>
      <c r="AA3233" s="163"/>
      <c r="AB3233" s="177" t="str">
        <f t="shared" si="516"/>
        <v/>
      </c>
      <c r="AC3233" s="283" t="str">
        <f t="shared" si="517"/>
        <v/>
      </c>
      <c r="AD3233" s="283" t="str">
        <f t="shared" si="518"/>
        <v/>
      </c>
      <c r="AE3233" s="163"/>
      <c r="AF3233" s="162"/>
    </row>
    <row r="3234" spans="1:32">
      <c r="A3234" s="134">
        <v>3225</v>
      </c>
      <c r="B3234" s="286"/>
      <c r="C3234" s="146">
        <f t="shared" si="511"/>
        <v>0</v>
      </c>
      <c r="D3234" s="146">
        <f t="shared" si="512"/>
        <v>1</v>
      </c>
      <c r="E3234" s="146">
        <f t="shared" si="513"/>
        <v>1900</v>
      </c>
      <c r="F3234" s="287"/>
      <c r="G3234" s="287"/>
      <c r="H3234" s="287"/>
      <c r="I3234" s="288"/>
      <c r="J3234" s="287"/>
      <c r="K3234" s="288"/>
      <c r="L3234" s="134"/>
      <c r="M3234" s="133"/>
      <c r="N3234" s="288"/>
      <c r="O3234" s="134"/>
      <c r="P3234" s="166"/>
      <c r="Q3234" s="289"/>
      <c r="R3234" s="165"/>
      <c r="S3234" s="290"/>
      <c r="T3234" s="290"/>
      <c r="U3234" s="290"/>
      <c r="V3234" s="290"/>
      <c r="W3234" s="166"/>
      <c r="X3234" s="135"/>
      <c r="Y3234" s="418">
        <f t="shared" si="514"/>
        <v>0</v>
      </c>
      <c r="Z3234" s="291">
        <f t="shared" si="515"/>
        <v>0</v>
      </c>
      <c r="AA3234" s="163"/>
      <c r="AB3234" s="177" t="str">
        <f t="shared" si="516"/>
        <v/>
      </c>
      <c r="AC3234" s="283" t="str">
        <f t="shared" si="517"/>
        <v/>
      </c>
      <c r="AD3234" s="283" t="str">
        <f t="shared" si="518"/>
        <v/>
      </c>
      <c r="AE3234" s="163"/>
      <c r="AF3234" s="162"/>
    </row>
    <row r="3235" spans="1:32">
      <c r="A3235" s="134">
        <v>3226</v>
      </c>
      <c r="B3235" s="286"/>
      <c r="C3235" s="146">
        <f t="shared" si="511"/>
        <v>0</v>
      </c>
      <c r="D3235" s="146">
        <f t="shared" si="512"/>
        <v>1</v>
      </c>
      <c r="E3235" s="146">
        <f t="shared" si="513"/>
        <v>1900</v>
      </c>
      <c r="F3235" s="287"/>
      <c r="G3235" s="287"/>
      <c r="H3235" s="287"/>
      <c r="I3235" s="288"/>
      <c r="J3235" s="287"/>
      <c r="K3235" s="288"/>
      <c r="L3235" s="134"/>
      <c r="M3235" s="133"/>
      <c r="N3235" s="288"/>
      <c r="O3235" s="134"/>
      <c r="P3235" s="166"/>
      <c r="Q3235" s="289"/>
      <c r="R3235" s="165"/>
      <c r="S3235" s="290"/>
      <c r="T3235" s="290"/>
      <c r="U3235" s="290"/>
      <c r="V3235" s="290"/>
      <c r="W3235" s="166"/>
      <c r="X3235" s="135"/>
      <c r="Y3235" s="418">
        <f t="shared" si="514"/>
        <v>0</v>
      </c>
      <c r="Z3235" s="291">
        <f t="shared" si="515"/>
        <v>0</v>
      </c>
      <c r="AA3235" s="163"/>
      <c r="AB3235" s="177" t="str">
        <f t="shared" si="516"/>
        <v/>
      </c>
      <c r="AC3235" s="283" t="str">
        <f t="shared" si="517"/>
        <v/>
      </c>
      <c r="AD3235" s="283" t="str">
        <f t="shared" si="518"/>
        <v/>
      </c>
      <c r="AE3235" s="163"/>
      <c r="AF3235" s="162"/>
    </row>
    <row r="3236" spans="1:32">
      <c r="A3236" s="134">
        <v>3227</v>
      </c>
      <c r="B3236" s="286"/>
      <c r="C3236" s="146">
        <f t="shared" si="511"/>
        <v>0</v>
      </c>
      <c r="D3236" s="146">
        <f t="shared" si="512"/>
        <v>1</v>
      </c>
      <c r="E3236" s="146">
        <f t="shared" si="513"/>
        <v>1900</v>
      </c>
      <c r="F3236" s="287"/>
      <c r="G3236" s="287"/>
      <c r="H3236" s="287"/>
      <c r="I3236" s="288"/>
      <c r="J3236" s="287"/>
      <c r="K3236" s="288"/>
      <c r="L3236" s="134"/>
      <c r="M3236" s="133"/>
      <c r="N3236" s="288"/>
      <c r="O3236" s="134"/>
      <c r="P3236" s="166"/>
      <c r="Q3236" s="289"/>
      <c r="R3236" s="165"/>
      <c r="S3236" s="290"/>
      <c r="T3236" s="290"/>
      <c r="U3236" s="290"/>
      <c r="V3236" s="290"/>
      <c r="W3236" s="166"/>
      <c r="X3236" s="135"/>
      <c r="Y3236" s="418">
        <f t="shared" si="514"/>
        <v>0</v>
      </c>
      <c r="Z3236" s="291">
        <f t="shared" si="515"/>
        <v>0</v>
      </c>
      <c r="AA3236" s="163"/>
      <c r="AB3236" s="177" t="str">
        <f t="shared" si="516"/>
        <v/>
      </c>
      <c r="AC3236" s="283" t="str">
        <f t="shared" si="517"/>
        <v/>
      </c>
      <c r="AD3236" s="283" t="str">
        <f t="shared" si="518"/>
        <v/>
      </c>
      <c r="AE3236" s="163"/>
      <c r="AF3236" s="162"/>
    </row>
    <row r="3237" spans="1:32">
      <c r="A3237" s="134">
        <v>3228</v>
      </c>
      <c r="B3237" s="286"/>
      <c r="C3237" s="146">
        <f t="shared" si="511"/>
        <v>0</v>
      </c>
      <c r="D3237" s="146">
        <f t="shared" si="512"/>
        <v>1</v>
      </c>
      <c r="E3237" s="146">
        <f t="shared" si="513"/>
        <v>1900</v>
      </c>
      <c r="F3237" s="287"/>
      <c r="G3237" s="287"/>
      <c r="H3237" s="287"/>
      <c r="I3237" s="288"/>
      <c r="J3237" s="287"/>
      <c r="K3237" s="288"/>
      <c r="L3237" s="134"/>
      <c r="M3237" s="133"/>
      <c r="N3237" s="288"/>
      <c r="O3237" s="134"/>
      <c r="P3237" s="166"/>
      <c r="Q3237" s="289"/>
      <c r="R3237" s="165"/>
      <c r="S3237" s="290"/>
      <c r="T3237" s="290"/>
      <c r="U3237" s="290"/>
      <c r="V3237" s="290"/>
      <c r="W3237" s="166"/>
      <c r="X3237" s="135"/>
      <c r="Y3237" s="418">
        <f t="shared" si="514"/>
        <v>0</v>
      </c>
      <c r="Z3237" s="291">
        <f t="shared" si="515"/>
        <v>0</v>
      </c>
      <c r="AA3237" s="163"/>
      <c r="AB3237" s="177" t="str">
        <f t="shared" si="516"/>
        <v/>
      </c>
      <c r="AC3237" s="283" t="str">
        <f t="shared" si="517"/>
        <v/>
      </c>
      <c r="AD3237" s="283" t="str">
        <f t="shared" si="518"/>
        <v/>
      </c>
      <c r="AE3237" s="163"/>
      <c r="AF3237" s="162"/>
    </row>
    <row r="3238" spans="1:32">
      <c r="A3238" s="134">
        <v>3229</v>
      </c>
      <c r="B3238" s="286"/>
      <c r="C3238" s="146">
        <f t="shared" si="511"/>
        <v>0</v>
      </c>
      <c r="D3238" s="146">
        <f t="shared" si="512"/>
        <v>1</v>
      </c>
      <c r="E3238" s="146">
        <f t="shared" si="513"/>
        <v>1900</v>
      </c>
      <c r="F3238" s="287"/>
      <c r="G3238" s="287"/>
      <c r="H3238" s="287"/>
      <c r="I3238" s="288"/>
      <c r="J3238" s="287"/>
      <c r="K3238" s="288"/>
      <c r="L3238" s="134"/>
      <c r="M3238" s="133"/>
      <c r="N3238" s="288"/>
      <c r="O3238" s="134"/>
      <c r="P3238" s="166"/>
      <c r="Q3238" s="289"/>
      <c r="R3238" s="165"/>
      <c r="S3238" s="290"/>
      <c r="T3238" s="290"/>
      <c r="U3238" s="290"/>
      <c r="V3238" s="290"/>
      <c r="W3238" s="166"/>
      <c r="X3238" s="135"/>
      <c r="Y3238" s="418">
        <f t="shared" si="514"/>
        <v>0</v>
      </c>
      <c r="Z3238" s="291">
        <f t="shared" si="515"/>
        <v>0</v>
      </c>
      <c r="AA3238" s="163"/>
      <c r="AB3238" s="177" t="str">
        <f t="shared" si="516"/>
        <v/>
      </c>
      <c r="AC3238" s="283" t="str">
        <f t="shared" si="517"/>
        <v/>
      </c>
      <c r="AD3238" s="283" t="str">
        <f t="shared" si="518"/>
        <v/>
      </c>
      <c r="AE3238" s="163"/>
      <c r="AF3238" s="162"/>
    </row>
    <row r="3239" spans="1:32">
      <c r="A3239" s="134">
        <v>3230</v>
      </c>
      <c r="B3239" s="286"/>
      <c r="C3239" s="146">
        <f t="shared" si="511"/>
        <v>0</v>
      </c>
      <c r="D3239" s="146">
        <f t="shared" si="512"/>
        <v>1</v>
      </c>
      <c r="E3239" s="146">
        <f t="shared" si="513"/>
        <v>1900</v>
      </c>
      <c r="F3239" s="287"/>
      <c r="G3239" s="287"/>
      <c r="H3239" s="287"/>
      <c r="I3239" s="288"/>
      <c r="J3239" s="287"/>
      <c r="K3239" s="288"/>
      <c r="L3239" s="134"/>
      <c r="M3239" s="133"/>
      <c r="N3239" s="288"/>
      <c r="O3239" s="134"/>
      <c r="P3239" s="166"/>
      <c r="Q3239" s="289"/>
      <c r="R3239" s="165"/>
      <c r="S3239" s="290"/>
      <c r="T3239" s="290"/>
      <c r="U3239" s="290"/>
      <c r="V3239" s="290"/>
      <c r="W3239" s="166"/>
      <c r="X3239" s="135"/>
      <c r="Y3239" s="418">
        <f t="shared" si="514"/>
        <v>0</v>
      </c>
      <c r="Z3239" s="291">
        <f t="shared" si="515"/>
        <v>0</v>
      </c>
      <c r="AA3239" s="163"/>
      <c r="AB3239" s="177" t="str">
        <f t="shared" si="516"/>
        <v/>
      </c>
      <c r="AC3239" s="283" t="str">
        <f t="shared" si="517"/>
        <v/>
      </c>
      <c r="AD3239" s="283" t="str">
        <f t="shared" si="518"/>
        <v/>
      </c>
      <c r="AE3239" s="163"/>
      <c r="AF3239" s="162"/>
    </row>
    <row r="3240" spans="1:32">
      <c r="A3240" s="134">
        <v>3231</v>
      </c>
      <c r="B3240" s="286"/>
      <c r="C3240" s="146">
        <f t="shared" si="511"/>
        <v>0</v>
      </c>
      <c r="D3240" s="146">
        <f t="shared" si="512"/>
        <v>1</v>
      </c>
      <c r="E3240" s="146">
        <f t="shared" si="513"/>
        <v>1900</v>
      </c>
      <c r="F3240" s="287"/>
      <c r="G3240" s="287"/>
      <c r="H3240" s="287"/>
      <c r="I3240" s="288"/>
      <c r="J3240" s="287"/>
      <c r="K3240" s="288"/>
      <c r="L3240" s="134"/>
      <c r="M3240" s="133"/>
      <c r="N3240" s="288"/>
      <c r="O3240" s="134"/>
      <c r="P3240" s="166"/>
      <c r="Q3240" s="289"/>
      <c r="R3240" s="165"/>
      <c r="S3240" s="290"/>
      <c r="T3240" s="290"/>
      <c r="U3240" s="290"/>
      <c r="V3240" s="290"/>
      <c r="W3240" s="166"/>
      <c r="X3240" s="135"/>
      <c r="Y3240" s="418">
        <f t="shared" si="514"/>
        <v>0</v>
      </c>
      <c r="Z3240" s="291">
        <f t="shared" si="515"/>
        <v>0</v>
      </c>
      <c r="AA3240" s="163"/>
      <c r="AB3240" s="177" t="str">
        <f t="shared" si="516"/>
        <v/>
      </c>
      <c r="AC3240" s="283" t="str">
        <f t="shared" si="517"/>
        <v/>
      </c>
      <c r="AD3240" s="283" t="str">
        <f t="shared" si="518"/>
        <v/>
      </c>
      <c r="AE3240" s="163"/>
      <c r="AF3240" s="162"/>
    </row>
    <row r="3241" spans="1:32">
      <c r="A3241" s="134">
        <v>3232</v>
      </c>
      <c r="B3241" s="286"/>
      <c r="C3241" s="146">
        <f t="shared" si="511"/>
        <v>0</v>
      </c>
      <c r="D3241" s="146">
        <f t="shared" si="512"/>
        <v>1</v>
      </c>
      <c r="E3241" s="146">
        <f t="shared" si="513"/>
        <v>1900</v>
      </c>
      <c r="F3241" s="287"/>
      <c r="G3241" s="287"/>
      <c r="H3241" s="287"/>
      <c r="I3241" s="288"/>
      <c r="J3241" s="287"/>
      <c r="K3241" s="288"/>
      <c r="L3241" s="134"/>
      <c r="M3241" s="133"/>
      <c r="N3241" s="288"/>
      <c r="O3241" s="134"/>
      <c r="P3241" s="166"/>
      <c r="Q3241" s="289"/>
      <c r="R3241" s="165"/>
      <c r="S3241" s="290"/>
      <c r="T3241" s="290"/>
      <c r="U3241" s="290"/>
      <c r="V3241" s="290"/>
      <c r="W3241" s="166"/>
      <c r="X3241" s="135"/>
      <c r="Y3241" s="418">
        <f t="shared" si="514"/>
        <v>0</v>
      </c>
      <c r="Z3241" s="291">
        <f t="shared" si="515"/>
        <v>0</v>
      </c>
      <c r="AA3241" s="163"/>
      <c r="AB3241" s="177" t="str">
        <f t="shared" si="516"/>
        <v/>
      </c>
      <c r="AC3241" s="283" t="str">
        <f t="shared" si="517"/>
        <v/>
      </c>
      <c r="AD3241" s="283" t="str">
        <f t="shared" si="518"/>
        <v/>
      </c>
      <c r="AE3241" s="163"/>
      <c r="AF3241" s="162"/>
    </row>
    <row r="3242" spans="1:32">
      <c r="A3242" s="134">
        <v>3233</v>
      </c>
      <c r="B3242" s="286"/>
      <c r="C3242" s="146">
        <f t="shared" si="511"/>
        <v>0</v>
      </c>
      <c r="D3242" s="146">
        <f t="shared" si="512"/>
        <v>1</v>
      </c>
      <c r="E3242" s="146">
        <f t="shared" si="513"/>
        <v>1900</v>
      </c>
      <c r="F3242" s="287"/>
      <c r="G3242" s="287"/>
      <c r="H3242" s="287"/>
      <c r="I3242" s="288"/>
      <c r="J3242" s="287"/>
      <c r="K3242" s="288"/>
      <c r="L3242" s="134"/>
      <c r="M3242" s="133"/>
      <c r="N3242" s="288"/>
      <c r="O3242" s="134"/>
      <c r="P3242" s="166"/>
      <c r="Q3242" s="289"/>
      <c r="R3242" s="165"/>
      <c r="S3242" s="290"/>
      <c r="T3242" s="290"/>
      <c r="U3242" s="290"/>
      <c r="V3242" s="290"/>
      <c r="W3242" s="166"/>
      <c r="X3242" s="135"/>
      <c r="Y3242" s="418">
        <f t="shared" si="514"/>
        <v>0</v>
      </c>
      <c r="Z3242" s="291">
        <f t="shared" si="515"/>
        <v>0</v>
      </c>
      <c r="AA3242" s="163"/>
      <c r="AB3242" s="177" t="str">
        <f t="shared" si="516"/>
        <v/>
      </c>
      <c r="AC3242" s="283" t="str">
        <f t="shared" si="517"/>
        <v/>
      </c>
      <c r="AD3242" s="283" t="str">
        <f t="shared" si="518"/>
        <v/>
      </c>
      <c r="AE3242" s="163"/>
      <c r="AF3242" s="162"/>
    </row>
    <row r="3243" spans="1:32">
      <c r="A3243" s="134">
        <v>3234</v>
      </c>
      <c r="B3243" s="286"/>
      <c r="C3243" s="146">
        <f t="shared" si="511"/>
        <v>0</v>
      </c>
      <c r="D3243" s="146">
        <f t="shared" si="512"/>
        <v>1</v>
      </c>
      <c r="E3243" s="146">
        <f t="shared" si="513"/>
        <v>1900</v>
      </c>
      <c r="F3243" s="287"/>
      <c r="G3243" s="287"/>
      <c r="H3243" s="287"/>
      <c r="I3243" s="288"/>
      <c r="J3243" s="287"/>
      <c r="K3243" s="288"/>
      <c r="L3243" s="134"/>
      <c r="M3243" s="133"/>
      <c r="N3243" s="288"/>
      <c r="O3243" s="134"/>
      <c r="P3243" s="166"/>
      <c r="Q3243" s="289"/>
      <c r="R3243" s="165"/>
      <c r="S3243" s="290"/>
      <c r="T3243" s="290"/>
      <c r="U3243" s="290"/>
      <c r="V3243" s="290"/>
      <c r="W3243" s="166"/>
      <c r="X3243" s="135"/>
      <c r="Y3243" s="418">
        <f t="shared" si="514"/>
        <v>0</v>
      </c>
      <c r="Z3243" s="291">
        <f t="shared" si="515"/>
        <v>0</v>
      </c>
      <c r="AA3243" s="163"/>
      <c r="AB3243" s="177" t="str">
        <f t="shared" si="516"/>
        <v/>
      </c>
      <c r="AC3243" s="283" t="str">
        <f t="shared" si="517"/>
        <v/>
      </c>
      <c r="AD3243" s="283" t="str">
        <f t="shared" si="518"/>
        <v/>
      </c>
      <c r="AE3243" s="163"/>
      <c r="AF3243" s="162"/>
    </row>
    <row r="3244" spans="1:32">
      <c r="A3244" s="134">
        <v>3235</v>
      </c>
      <c r="B3244" s="286"/>
      <c r="C3244" s="146">
        <f t="shared" si="511"/>
        <v>0</v>
      </c>
      <c r="D3244" s="146">
        <f t="shared" si="512"/>
        <v>1</v>
      </c>
      <c r="E3244" s="146">
        <f t="shared" si="513"/>
        <v>1900</v>
      </c>
      <c r="F3244" s="287"/>
      <c r="G3244" s="287"/>
      <c r="H3244" s="287"/>
      <c r="I3244" s="288"/>
      <c r="J3244" s="287"/>
      <c r="K3244" s="288"/>
      <c r="L3244" s="134"/>
      <c r="M3244" s="133"/>
      <c r="N3244" s="288"/>
      <c r="O3244" s="134"/>
      <c r="P3244" s="166"/>
      <c r="Q3244" s="289"/>
      <c r="R3244" s="165"/>
      <c r="S3244" s="290"/>
      <c r="T3244" s="290"/>
      <c r="U3244" s="290"/>
      <c r="V3244" s="290"/>
      <c r="W3244" s="166"/>
      <c r="X3244" s="135"/>
      <c r="Y3244" s="418">
        <f t="shared" si="514"/>
        <v>0</v>
      </c>
      <c r="Z3244" s="291">
        <f t="shared" si="515"/>
        <v>0</v>
      </c>
      <c r="AA3244" s="163"/>
      <c r="AB3244" s="177" t="str">
        <f t="shared" si="516"/>
        <v/>
      </c>
      <c r="AC3244" s="283" t="str">
        <f t="shared" si="517"/>
        <v/>
      </c>
      <c r="AD3244" s="283" t="str">
        <f t="shared" si="518"/>
        <v/>
      </c>
      <c r="AE3244" s="163"/>
      <c r="AF3244" s="162"/>
    </row>
    <row r="3245" spans="1:32">
      <c r="A3245" s="134">
        <v>3236</v>
      </c>
      <c r="B3245" s="286"/>
      <c r="C3245" s="146">
        <f t="shared" si="511"/>
        <v>0</v>
      </c>
      <c r="D3245" s="146">
        <f t="shared" si="512"/>
        <v>1</v>
      </c>
      <c r="E3245" s="146">
        <f t="shared" si="513"/>
        <v>1900</v>
      </c>
      <c r="F3245" s="287"/>
      <c r="G3245" s="287"/>
      <c r="H3245" s="287"/>
      <c r="I3245" s="288"/>
      <c r="J3245" s="287"/>
      <c r="K3245" s="288"/>
      <c r="L3245" s="134"/>
      <c r="M3245" s="133"/>
      <c r="N3245" s="288"/>
      <c r="O3245" s="134"/>
      <c r="P3245" s="166"/>
      <c r="Q3245" s="289"/>
      <c r="R3245" s="165"/>
      <c r="S3245" s="290"/>
      <c r="T3245" s="290"/>
      <c r="U3245" s="290"/>
      <c r="V3245" s="290"/>
      <c r="W3245" s="166"/>
      <c r="X3245" s="135"/>
      <c r="Y3245" s="418">
        <f t="shared" si="514"/>
        <v>0</v>
      </c>
      <c r="Z3245" s="291">
        <f t="shared" si="515"/>
        <v>0</v>
      </c>
      <c r="AA3245" s="163"/>
      <c r="AB3245" s="177" t="str">
        <f t="shared" si="516"/>
        <v/>
      </c>
      <c r="AC3245" s="283" t="str">
        <f t="shared" si="517"/>
        <v/>
      </c>
      <c r="AD3245" s="283" t="str">
        <f t="shared" si="518"/>
        <v/>
      </c>
      <c r="AE3245" s="163"/>
      <c r="AF3245" s="162"/>
    </row>
    <row r="3246" spans="1:32">
      <c r="A3246" s="134">
        <v>3237</v>
      </c>
      <c r="B3246" s="286"/>
      <c r="C3246" s="146">
        <f t="shared" si="511"/>
        <v>0</v>
      </c>
      <c r="D3246" s="146">
        <f t="shared" si="512"/>
        <v>1</v>
      </c>
      <c r="E3246" s="146">
        <f t="shared" si="513"/>
        <v>1900</v>
      </c>
      <c r="F3246" s="287"/>
      <c r="G3246" s="287"/>
      <c r="H3246" s="287"/>
      <c r="I3246" s="288"/>
      <c r="J3246" s="287"/>
      <c r="K3246" s="288"/>
      <c r="L3246" s="134"/>
      <c r="M3246" s="133"/>
      <c r="N3246" s="288"/>
      <c r="O3246" s="134"/>
      <c r="P3246" s="166"/>
      <c r="Q3246" s="289"/>
      <c r="R3246" s="165"/>
      <c r="S3246" s="290"/>
      <c r="T3246" s="290"/>
      <c r="U3246" s="290"/>
      <c r="V3246" s="290"/>
      <c r="W3246" s="166"/>
      <c r="X3246" s="135"/>
      <c r="Y3246" s="418">
        <f t="shared" si="514"/>
        <v>0</v>
      </c>
      <c r="Z3246" s="291">
        <f t="shared" si="515"/>
        <v>0</v>
      </c>
      <c r="AA3246" s="163"/>
      <c r="AB3246" s="177" t="str">
        <f t="shared" si="516"/>
        <v/>
      </c>
      <c r="AC3246" s="283" t="str">
        <f t="shared" si="517"/>
        <v/>
      </c>
      <c r="AD3246" s="283" t="str">
        <f t="shared" si="518"/>
        <v/>
      </c>
      <c r="AE3246" s="163"/>
      <c r="AF3246" s="162"/>
    </row>
    <row r="3247" spans="1:32">
      <c r="A3247" s="134">
        <v>3238</v>
      </c>
      <c r="B3247" s="286"/>
      <c r="C3247" s="146">
        <f t="shared" si="511"/>
        <v>0</v>
      </c>
      <c r="D3247" s="146">
        <f t="shared" si="512"/>
        <v>1</v>
      </c>
      <c r="E3247" s="146">
        <f t="shared" si="513"/>
        <v>1900</v>
      </c>
      <c r="F3247" s="287"/>
      <c r="G3247" s="287"/>
      <c r="H3247" s="287"/>
      <c r="I3247" s="288"/>
      <c r="J3247" s="287"/>
      <c r="K3247" s="288"/>
      <c r="L3247" s="134"/>
      <c r="M3247" s="133"/>
      <c r="N3247" s="288"/>
      <c r="O3247" s="134"/>
      <c r="P3247" s="166"/>
      <c r="Q3247" s="289"/>
      <c r="R3247" s="165"/>
      <c r="S3247" s="290"/>
      <c r="T3247" s="290"/>
      <c r="U3247" s="290"/>
      <c r="V3247" s="290"/>
      <c r="W3247" s="166"/>
      <c r="X3247" s="135"/>
      <c r="Y3247" s="418">
        <f t="shared" si="514"/>
        <v>0</v>
      </c>
      <c r="Z3247" s="291">
        <f t="shared" si="515"/>
        <v>0</v>
      </c>
      <c r="AA3247" s="163"/>
      <c r="AB3247" s="177" t="str">
        <f t="shared" si="516"/>
        <v/>
      </c>
      <c r="AC3247" s="283" t="str">
        <f t="shared" si="517"/>
        <v/>
      </c>
      <c r="AD3247" s="283" t="str">
        <f t="shared" si="518"/>
        <v/>
      </c>
      <c r="AE3247" s="163"/>
      <c r="AF3247" s="162"/>
    </row>
    <row r="3248" spans="1:32">
      <c r="A3248" s="134">
        <v>3239</v>
      </c>
      <c r="B3248" s="286"/>
      <c r="C3248" s="146">
        <f t="shared" si="511"/>
        <v>0</v>
      </c>
      <c r="D3248" s="146">
        <f t="shared" si="512"/>
        <v>1</v>
      </c>
      <c r="E3248" s="146">
        <f t="shared" si="513"/>
        <v>1900</v>
      </c>
      <c r="F3248" s="287"/>
      <c r="G3248" s="287"/>
      <c r="H3248" s="287"/>
      <c r="I3248" s="288"/>
      <c r="J3248" s="287"/>
      <c r="K3248" s="288"/>
      <c r="L3248" s="134"/>
      <c r="M3248" s="133"/>
      <c r="N3248" s="288"/>
      <c r="O3248" s="134"/>
      <c r="P3248" s="166"/>
      <c r="Q3248" s="289"/>
      <c r="R3248" s="165"/>
      <c r="S3248" s="290"/>
      <c r="T3248" s="290"/>
      <c r="U3248" s="290"/>
      <c r="V3248" s="290"/>
      <c r="W3248" s="166"/>
      <c r="X3248" s="135"/>
      <c r="Y3248" s="418">
        <f t="shared" si="514"/>
        <v>0</v>
      </c>
      <c r="Z3248" s="291">
        <f t="shared" si="515"/>
        <v>0</v>
      </c>
      <c r="AA3248" s="163"/>
      <c r="AB3248" s="177" t="str">
        <f t="shared" si="516"/>
        <v/>
      </c>
      <c r="AC3248" s="283" t="str">
        <f t="shared" si="517"/>
        <v/>
      </c>
      <c r="AD3248" s="283" t="str">
        <f t="shared" si="518"/>
        <v/>
      </c>
      <c r="AE3248" s="163"/>
      <c r="AF3248" s="162"/>
    </row>
    <row r="3249" spans="1:32">
      <c r="A3249" s="134">
        <v>3240</v>
      </c>
      <c r="B3249" s="286"/>
      <c r="C3249" s="146">
        <f t="shared" si="511"/>
        <v>0</v>
      </c>
      <c r="D3249" s="146">
        <f t="shared" si="512"/>
        <v>1</v>
      </c>
      <c r="E3249" s="146">
        <f t="shared" si="513"/>
        <v>1900</v>
      </c>
      <c r="F3249" s="287"/>
      <c r="G3249" s="287"/>
      <c r="H3249" s="287"/>
      <c r="I3249" s="288"/>
      <c r="J3249" s="287"/>
      <c r="K3249" s="288"/>
      <c r="L3249" s="134"/>
      <c r="M3249" s="133"/>
      <c r="N3249" s="288"/>
      <c r="O3249" s="134"/>
      <c r="P3249" s="166"/>
      <c r="Q3249" s="289"/>
      <c r="R3249" s="165"/>
      <c r="S3249" s="290"/>
      <c r="T3249" s="290"/>
      <c r="U3249" s="290"/>
      <c r="V3249" s="290"/>
      <c r="W3249" s="166"/>
      <c r="X3249" s="135"/>
      <c r="Y3249" s="418">
        <f t="shared" si="514"/>
        <v>0</v>
      </c>
      <c r="Z3249" s="291">
        <f t="shared" si="515"/>
        <v>0</v>
      </c>
      <c r="AA3249" s="163"/>
      <c r="AB3249" s="177" t="str">
        <f t="shared" si="516"/>
        <v/>
      </c>
      <c r="AC3249" s="283" t="str">
        <f t="shared" si="517"/>
        <v/>
      </c>
      <c r="AD3249" s="283" t="str">
        <f t="shared" si="518"/>
        <v/>
      </c>
      <c r="AE3249" s="163"/>
      <c r="AF3249" s="162"/>
    </row>
    <row r="3250" spans="1:32">
      <c r="A3250" s="134">
        <v>3241</v>
      </c>
      <c r="B3250" s="286"/>
      <c r="C3250" s="146">
        <f t="shared" si="511"/>
        <v>0</v>
      </c>
      <c r="D3250" s="146">
        <f t="shared" si="512"/>
        <v>1</v>
      </c>
      <c r="E3250" s="146">
        <f t="shared" si="513"/>
        <v>1900</v>
      </c>
      <c r="F3250" s="287"/>
      <c r="G3250" s="287"/>
      <c r="H3250" s="287"/>
      <c r="I3250" s="288"/>
      <c r="J3250" s="287"/>
      <c r="K3250" s="288"/>
      <c r="L3250" s="134"/>
      <c r="M3250" s="133"/>
      <c r="N3250" s="288"/>
      <c r="O3250" s="134"/>
      <c r="P3250" s="166"/>
      <c r="Q3250" s="289"/>
      <c r="R3250" s="165"/>
      <c r="S3250" s="290"/>
      <c r="T3250" s="290"/>
      <c r="U3250" s="290"/>
      <c r="V3250" s="290"/>
      <c r="W3250" s="166"/>
      <c r="X3250" s="135"/>
      <c r="Y3250" s="418">
        <f t="shared" si="514"/>
        <v>0</v>
      </c>
      <c r="Z3250" s="291">
        <f t="shared" si="515"/>
        <v>0</v>
      </c>
      <c r="AA3250" s="163"/>
      <c r="AB3250" s="177" t="str">
        <f t="shared" si="516"/>
        <v/>
      </c>
      <c r="AC3250" s="283" t="str">
        <f t="shared" si="517"/>
        <v/>
      </c>
      <c r="AD3250" s="283" t="str">
        <f t="shared" si="518"/>
        <v/>
      </c>
      <c r="AE3250" s="163"/>
      <c r="AF3250" s="162"/>
    </row>
    <row r="3251" spans="1:32">
      <c r="A3251" s="134">
        <v>3242</v>
      </c>
      <c r="B3251" s="286"/>
      <c r="C3251" s="146">
        <f t="shared" si="511"/>
        <v>0</v>
      </c>
      <c r="D3251" s="146">
        <f t="shared" si="512"/>
        <v>1</v>
      </c>
      <c r="E3251" s="146">
        <f t="shared" si="513"/>
        <v>1900</v>
      </c>
      <c r="F3251" s="287"/>
      <c r="G3251" s="287"/>
      <c r="H3251" s="287"/>
      <c r="I3251" s="288"/>
      <c r="J3251" s="287"/>
      <c r="K3251" s="288"/>
      <c r="L3251" s="134"/>
      <c r="M3251" s="133"/>
      <c r="N3251" s="288"/>
      <c r="O3251" s="134"/>
      <c r="P3251" s="166"/>
      <c r="Q3251" s="289"/>
      <c r="R3251" s="165"/>
      <c r="S3251" s="290"/>
      <c r="T3251" s="290"/>
      <c r="U3251" s="290"/>
      <c r="V3251" s="290"/>
      <c r="W3251" s="166"/>
      <c r="X3251" s="135"/>
      <c r="Y3251" s="418">
        <f t="shared" si="514"/>
        <v>0</v>
      </c>
      <c r="Z3251" s="291">
        <f t="shared" si="515"/>
        <v>0</v>
      </c>
      <c r="AA3251" s="163"/>
      <c r="AB3251" s="177" t="str">
        <f t="shared" si="516"/>
        <v/>
      </c>
      <c r="AC3251" s="283" t="str">
        <f t="shared" si="517"/>
        <v/>
      </c>
      <c r="AD3251" s="283" t="str">
        <f t="shared" si="518"/>
        <v/>
      </c>
      <c r="AE3251" s="163"/>
      <c r="AF3251" s="162"/>
    </row>
    <row r="3252" spans="1:32">
      <c r="A3252" s="134">
        <v>3243</v>
      </c>
      <c r="B3252" s="286"/>
      <c r="C3252" s="146">
        <f t="shared" si="511"/>
        <v>0</v>
      </c>
      <c r="D3252" s="146">
        <f t="shared" si="512"/>
        <v>1</v>
      </c>
      <c r="E3252" s="146">
        <f t="shared" si="513"/>
        <v>1900</v>
      </c>
      <c r="F3252" s="287"/>
      <c r="G3252" s="287"/>
      <c r="H3252" s="287"/>
      <c r="I3252" s="288"/>
      <c r="J3252" s="287"/>
      <c r="K3252" s="288"/>
      <c r="L3252" s="134"/>
      <c r="M3252" s="133"/>
      <c r="N3252" s="288"/>
      <c r="O3252" s="134"/>
      <c r="P3252" s="166"/>
      <c r="Q3252" s="289"/>
      <c r="R3252" s="165"/>
      <c r="S3252" s="290"/>
      <c r="T3252" s="290"/>
      <c r="U3252" s="290"/>
      <c r="V3252" s="290"/>
      <c r="W3252" s="166"/>
      <c r="X3252" s="135"/>
      <c r="Y3252" s="418">
        <f t="shared" si="514"/>
        <v>0</v>
      </c>
      <c r="Z3252" s="291">
        <f t="shared" si="515"/>
        <v>0</v>
      </c>
      <c r="AA3252" s="163"/>
      <c r="AB3252" s="177" t="str">
        <f t="shared" si="516"/>
        <v/>
      </c>
      <c r="AC3252" s="283" t="str">
        <f t="shared" si="517"/>
        <v/>
      </c>
      <c r="AD3252" s="283" t="str">
        <f t="shared" si="518"/>
        <v/>
      </c>
      <c r="AE3252" s="163"/>
      <c r="AF3252" s="162"/>
    </row>
    <row r="3253" spans="1:32">
      <c r="A3253" s="134">
        <v>3244</v>
      </c>
      <c r="B3253" s="286"/>
      <c r="C3253" s="146">
        <f t="shared" si="511"/>
        <v>0</v>
      </c>
      <c r="D3253" s="146">
        <f t="shared" si="512"/>
        <v>1</v>
      </c>
      <c r="E3253" s="146">
        <f t="shared" si="513"/>
        <v>1900</v>
      </c>
      <c r="F3253" s="287"/>
      <c r="G3253" s="287"/>
      <c r="H3253" s="287"/>
      <c r="I3253" s="288"/>
      <c r="J3253" s="287"/>
      <c r="K3253" s="288"/>
      <c r="L3253" s="134"/>
      <c r="M3253" s="133"/>
      <c r="N3253" s="288"/>
      <c r="O3253" s="134"/>
      <c r="P3253" s="166"/>
      <c r="Q3253" s="289"/>
      <c r="R3253" s="165"/>
      <c r="S3253" s="290"/>
      <c r="T3253" s="290"/>
      <c r="U3253" s="290"/>
      <c r="V3253" s="290"/>
      <c r="W3253" s="166"/>
      <c r="X3253" s="135"/>
      <c r="Y3253" s="418">
        <f t="shared" si="514"/>
        <v>0</v>
      </c>
      <c r="Z3253" s="291">
        <f t="shared" si="515"/>
        <v>0</v>
      </c>
      <c r="AA3253" s="163"/>
      <c r="AB3253" s="177" t="str">
        <f t="shared" si="516"/>
        <v/>
      </c>
      <c r="AC3253" s="283" t="str">
        <f t="shared" si="517"/>
        <v/>
      </c>
      <c r="AD3253" s="283" t="str">
        <f t="shared" si="518"/>
        <v/>
      </c>
      <c r="AE3253" s="163"/>
      <c r="AF3253" s="162"/>
    </row>
    <row r="3254" spans="1:32">
      <c r="A3254" s="134">
        <v>3245</v>
      </c>
      <c r="B3254" s="286"/>
      <c r="C3254" s="146">
        <f t="shared" si="511"/>
        <v>0</v>
      </c>
      <c r="D3254" s="146">
        <f t="shared" si="512"/>
        <v>1</v>
      </c>
      <c r="E3254" s="146">
        <f t="shared" si="513"/>
        <v>1900</v>
      </c>
      <c r="F3254" s="287"/>
      <c r="G3254" s="287"/>
      <c r="H3254" s="287"/>
      <c r="I3254" s="288"/>
      <c r="J3254" s="287"/>
      <c r="K3254" s="288"/>
      <c r="L3254" s="134"/>
      <c r="M3254" s="133"/>
      <c r="N3254" s="288"/>
      <c r="O3254" s="134"/>
      <c r="P3254" s="166"/>
      <c r="Q3254" s="289"/>
      <c r="R3254" s="165"/>
      <c r="S3254" s="290"/>
      <c r="T3254" s="290"/>
      <c r="U3254" s="290"/>
      <c r="V3254" s="290"/>
      <c r="W3254" s="166"/>
      <c r="X3254" s="135"/>
      <c r="Y3254" s="418">
        <f t="shared" si="514"/>
        <v>0</v>
      </c>
      <c r="Z3254" s="291">
        <f t="shared" si="515"/>
        <v>0</v>
      </c>
      <c r="AA3254" s="163"/>
      <c r="AB3254" s="177" t="str">
        <f t="shared" si="516"/>
        <v/>
      </c>
      <c r="AC3254" s="283" t="str">
        <f t="shared" si="517"/>
        <v/>
      </c>
      <c r="AD3254" s="283" t="str">
        <f t="shared" si="518"/>
        <v/>
      </c>
      <c r="AE3254" s="163"/>
      <c r="AF3254" s="162"/>
    </row>
    <row r="3255" spans="1:32">
      <c r="A3255" s="134">
        <v>3246</v>
      </c>
      <c r="B3255" s="286"/>
      <c r="C3255" s="146">
        <f t="shared" si="511"/>
        <v>0</v>
      </c>
      <c r="D3255" s="146">
        <f t="shared" si="512"/>
        <v>1</v>
      </c>
      <c r="E3255" s="146">
        <f t="shared" si="513"/>
        <v>1900</v>
      </c>
      <c r="F3255" s="287"/>
      <c r="G3255" s="287"/>
      <c r="H3255" s="287"/>
      <c r="I3255" s="288"/>
      <c r="J3255" s="287"/>
      <c r="K3255" s="288"/>
      <c r="L3255" s="134"/>
      <c r="M3255" s="133"/>
      <c r="N3255" s="288"/>
      <c r="O3255" s="134"/>
      <c r="P3255" s="166"/>
      <c r="Q3255" s="289"/>
      <c r="R3255" s="165"/>
      <c r="S3255" s="290"/>
      <c r="T3255" s="290"/>
      <c r="U3255" s="290"/>
      <c r="V3255" s="290"/>
      <c r="W3255" s="166"/>
      <c r="X3255" s="135"/>
      <c r="Y3255" s="418">
        <f t="shared" si="514"/>
        <v>0</v>
      </c>
      <c r="Z3255" s="291">
        <f t="shared" si="515"/>
        <v>0</v>
      </c>
      <c r="AA3255" s="163"/>
      <c r="AB3255" s="177" t="str">
        <f t="shared" si="516"/>
        <v/>
      </c>
      <c r="AC3255" s="283" t="str">
        <f t="shared" si="517"/>
        <v/>
      </c>
      <c r="AD3255" s="283" t="str">
        <f t="shared" si="518"/>
        <v/>
      </c>
      <c r="AE3255" s="163"/>
      <c r="AF3255" s="162"/>
    </row>
    <row r="3256" spans="1:32">
      <c r="A3256" s="134">
        <v>3247</v>
      </c>
      <c r="B3256" s="286"/>
      <c r="C3256" s="146">
        <f t="shared" si="511"/>
        <v>0</v>
      </c>
      <c r="D3256" s="146">
        <f t="shared" si="512"/>
        <v>1</v>
      </c>
      <c r="E3256" s="146">
        <f t="shared" si="513"/>
        <v>1900</v>
      </c>
      <c r="F3256" s="287"/>
      <c r="G3256" s="287"/>
      <c r="H3256" s="287"/>
      <c r="I3256" s="288"/>
      <c r="J3256" s="287"/>
      <c r="K3256" s="288"/>
      <c r="L3256" s="134"/>
      <c r="M3256" s="133"/>
      <c r="N3256" s="288"/>
      <c r="O3256" s="134"/>
      <c r="P3256" s="166"/>
      <c r="Q3256" s="289"/>
      <c r="R3256" s="165"/>
      <c r="S3256" s="290"/>
      <c r="T3256" s="290"/>
      <c r="U3256" s="290"/>
      <c r="V3256" s="290"/>
      <c r="W3256" s="166"/>
      <c r="X3256" s="135"/>
      <c r="Y3256" s="418">
        <f t="shared" si="514"/>
        <v>0</v>
      </c>
      <c r="Z3256" s="291">
        <f t="shared" si="515"/>
        <v>0</v>
      </c>
      <c r="AA3256" s="163"/>
      <c r="AB3256" s="177" t="str">
        <f t="shared" si="516"/>
        <v/>
      </c>
      <c r="AC3256" s="283" t="str">
        <f t="shared" si="517"/>
        <v/>
      </c>
      <c r="AD3256" s="283" t="str">
        <f t="shared" si="518"/>
        <v/>
      </c>
      <c r="AE3256" s="163"/>
      <c r="AF3256" s="162"/>
    </row>
    <row r="3257" spans="1:32">
      <c r="A3257" s="134">
        <v>3248</v>
      </c>
      <c r="B3257" s="286"/>
      <c r="C3257" s="146">
        <f t="shared" si="511"/>
        <v>0</v>
      </c>
      <c r="D3257" s="146">
        <f t="shared" si="512"/>
        <v>1</v>
      </c>
      <c r="E3257" s="146">
        <f t="shared" si="513"/>
        <v>1900</v>
      </c>
      <c r="F3257" s="287"/>
      <c r="G3257" s="287"/>
      <c r="H3257" s="287"/>
      <c r="I3257" s="288"/>
      <c r="J3257" s="287"/>
      <c r="K3257" s="288"/>
      <c r="L3257" s="134"/>
      <c r="M3257" s="133"/>
      <c r="N3257" s="288"/>
      <c r="O3257" s="134"/>
      <c r="P3257" s="166"/>
      <c r="Q3257" s="289"/>
      <c r="R3257" s="165"/>
      <c r="S3257" s="290"/>
      <c r="T3257" s="290"/>
      <c r="U3257" s="290"/>
      <c r="V3257" s="290"/>
      <c r="W3257" s="166"/>
      <c r="X3257" s="135"/>
      <c r="Y3257" s="418">
        <f t="shared" si="514"/>
        <v>0</v>
      </c>
      <c r="Z3257" s="291">
        <f t="shared" si="515"/>
        <v>0</v>
      </c>
      <c r="AA3257" s="163"/>
      <c r="AB3257" s="177" t="str">
        <f t="shared" si="516"/>
        <v/>
      </c>
      <c r="AC3257" s="283" t="str">
        <f t="shared" si="517"/>
        <v/>
      </c>
      <c r="AD3257" s="283" t="str">
        <f t="shared" si="518"/>
        <v/>
      </c>
      <c r="AE3257" s="163"/>
      <c r="AF3257" s="162"/>
    </row>
    <row r="3258" spans="1:32">
      <c r="A3258" s="134">
        <v>3249</v>
      </c>
      <c r="B3258" s="286"/>
      <c r="C3258" s="146">
        <f t="shared" si="511"/>
        <v>0</v>
      </c>
      <c r="D3258" s="146">
        <f t="shared" si="512"/>
        <v>1</v>
      </c>
      <c r="E3258" s="146">
        <f t="shared" si="513"/>
        <v>1900</v>
      </c>
      <c r="F3258" s="287"/>
      <c r="G3258" s="287"/>
      <c r="H3258" s="287"/>
      <c r="I3258" s="288"/>
      <c r="J3258" s="287"/>
      <c r="K3258" s="288"/>
      <c r="L3258" s="134"/>
      <c r="M3258" s="133"/>
      <c r="N3258" s="288"/>
      <c r="O3258" s="134"/>
      <c r="P3258" s="166"/>
      <c r="Q3258" s="289"/>
      <c r="R3258" s="165"/>
      <c r="S3258" s="290"/>
      <c r="T3258" s="290"/>
      <c r="U3258" s="290"/>
      <c r="V3258" s="290"/>
      <c r="W3258" s="166"/>
      <c r="X3258" s="135"/>
      <c r="Y3258" s="418">
        <f t="shared" si="514"/>
        <v>0</v>
      </c>
      <c r="Z3258" s="291">
        <f t="shared" si="515"/>
        <v>0</v>
      </c>
      <c r="AA3258" s="163"/>
      <c r="AB3258" s="177" t="str">
        <f t="shared" si="516"/>
        <v/>
      </c>
      <c r="AC3258" s="283" t="str">
        <f t="shared" si="517"/>
        <v/>
      </c>
      <c r="AD3258" s="283" t="str">
        <f t="shared" si="518"/>
        <v/>
      </c>
      <c r="AE3258" s="163"/>
      <c r="AF3258" s="162"/>
    </row>
    <row r="3259" spans="1:32">
      <c r="A3259" s="134">
        <v>3250</v>
      </c>
      <c r="B3259" s="286"/>
      <c r="C3259" s="146">
        <f t="shared" si="511"/>
        <v>0</v>
      </c>
      <c r="D3259" s="146">
        <f t="shared" si="512"/>
        <v>1</v>
      </c>
      <c r="E3259" s="146">
        <f t="shared" si="513"/>
        <v>1900</v>
      </c>
      <c r="F3259" s="287"/>
      <c r="G3259" s="287"/>
      <c r="H3259" s="287"/>
      <c r="I3259" s="288"/>
      <c r="J3259" s="287"/>
      <c r="K3259" s="288"/>
      <c r="L3259" s="134"/>
      <c r="M3259" s="133"/>
      <c r="N3259" s="288"/>
      <c r="O3259" s="134"/>
      <c r="P3259" s="166"/>
      <c r="Q3259" s="289"/>
      <c r="R3259" s="165"/>
      <c r="S3259" s="290"/>
      <c r="T3259" s="290"/>
      <c r="U3259" s="290"/>
      <c r="V3259" s="290"/>
      <c r="W3259" s="166"/>
      <c r="X3259" s="135"/>
      <c r="Y3259" s="418">
        <f t="shared" si="514"/>
        <v>0</v>
      </c>
      <c r="Z3259" s="291">
        <f t="shared" si="515"/>
        <v>0</v>
      </c>
      <c r="AA3259" s="163"/>
      <c r="AB3259" s="177" t="str">
        <f t="shared" si="516"/>
        <v/>
      </c>
      <c r="AC3259" s="283" t="str">
        <f t="shared" si="517"/>
        <v/>
      </c>
      <c r="AD3259" s="283" t="str">
        <f t="shared" si="518"/>
        <v/>
      </c>
      <c r="AE3259" s="163"/>
      <c r="AF3259" s="162"/>
    </row>
    <row r="3260" spans="1:32">
      <c r="A3260" s="134">
        <v>3251</v>
      </c>
      <c r="B3260" s="286"/>
      <c r="C3260" s="146">
        <f t="shared" si="511"/>
        <v>0</v>
      </c>
      <c r="D3260" s="146">
        <f t="shared" si="512"/>
        <v>1</v>
      </c>
      <c r="E3260" s="146">
        <f t="shared" si="513"/>
        <v>1900</v>
      </c>
      <c r="F3260" s="287"/>
      <c r="G3260" s="287"/>
      <c r="H3260" s="287"/>
      <c r="I3260" s="288"/>
      <c r="J3260" s="287"/>
      <c r="K3260" s="288"/>
      <c r="L3260" s="134"/>
      <c r="M3260" s="133"/>
      <c r="N3260" s="288"/>
      <c r="O3260" s="134"/>
      <c r="P3260" s="166"/>
      <c r="Q3260" s="289"/>
      <c r="R3260" s="165"/>
      <c r="S3260" s="290"/>
      <c r="T3260" s="290"/>
      <c r="U3260" s="290"/>
      <c r="V3260" s="290"/>
      <c r="W3260" s="166"/>
      <c r="X3260" s="135"/>
      <c r="Y3260" s="418">
        <f t="shared" si="514"/>
        <v>0</v>
      </c>
      <c r="Z3260" s="291">
        <f t="shared" si="515"/>
        <v>0</v>
      </c>
      <c r="AA3260" s="163"/>
      <c r="AB3260" s="177" t="str">
        <f t="shared" si="516"/>
        <v/>
      </c>
      <c r="AC3260" s="283" t="str">
        <f t="shared" si="517"/>
        <v/>
      </c>
      <c r="AD3260" s="283" t="str">
        <f t="shared" si="518"/>
        <v/>
      </c>
      <c r="AE3260" s="163"/>
      <c r="AF3260" s="162"/>
    </row>
    <row r="3261" spans="1:32">
      <c r="A3261" s="134">
        <v>3252</v>
      </c>
      <c r="B3261" s="286"/>
      <c r="C3261" s="146">
        <f t="shared" si="511"/>
        <v>0</v>
      </c>
      <c r="D3261" s="146">
        <f t="shared" si="512"/>
        <v>1</v>
      </c>
      <c r="E3261" s="146">
        <f t="shared" si="513"/>
        <v>1900</v>
      </c>
      <c r="F3261" s="287"/>
      <c r="G3261" s="287"/>
      <c r="H3261" s="287"/>
      <c r="I3261" s="288"/>
      <c r="J3261" s="287"/>
      <c r="K3261" s="288"/>
      <c r="L3261" s="134"/>
      <c r="M3261" s="133"/>
      <c r="N3261" s="288"/>
      <c r="O3261" s="134"/>
      <c r="P3261" s="166"/>
      <c r="Q3261" s="289"/>
      <c r="R3261" s="165"/>
      <c r="S3261" s="290"/>
      <c r="T3261" s="290"/>
      <c r="U3261" s="290"/>
      <c r="V3261" s="290"/>
      <c r="W3261" s="166"/>
      <c r="X3261" s="135"/>
      <c r="Y3261" s="418">
        <f t="shared" si="514"/>
        <v>0</v>
      </c>
      <c r="Z3261" s="291">
        <f t="shared" si="515"/>
        <v>0</v>
      </c>
      <c r="AA3261" s="163"/>
      <c r="AB3261" s="177" t="str">
        <f t="shared" si="516"/>
        <v/>
      </c>
      <c r="AC3261" s="283" t="str">
        <f t="shared" si="517"/>
        <v/>
      </c>
      <c r="AD3261" s="283" t="str">
        <f t="shared" si="518"/>
        <v/>
      </c>
      <c r="AE3261" s="163"/>
      <c r="AF3261" s="162"/>
    </row>
    <row r="3262" spans="1:32">
      <c r="A3262" s="134">
        <v>3253</v>
      </c>
      <c r="B3262" s="286"/>
      <c r="C3262" s="146">
        <f t="shared" si="511"/>
        <v>0</v>
      </c>
      <c r="D3262" s="146">
        <f t="shared" si="512"/>
        <v>1</v>
      </c>
      <c r="E3262" s="146">
        <f t="shared" si="513"/>
        <v>1900</v>
      </c>
      <c r="F3262" s="287"/>
      <c r="G3262" s="287"/>
      <c r="H3262" s="287"/>
      <c r="I3262" s="288"/>
      <c r="J3262" s="287"/>
      <c r="K3262" s="288"/>
      <c r="L3262" s="134"/>
      <c r="M3262" s="133"/>
      <c r="N3262" s="288"/>
      <c r="O3262" s="134"/>
      <c r="P3262" s="166"/>
      <c r="Q3262" s="289"/>
      <c r="R3262" s="165"/>
      <c r="S3262" s="290"/>
      <c r="T3262" s="290"/>
      <c r="U3262" s="290"/>
      <c r="V3262" s="290"/>
      <c r="W3262" s="166"/>
      <c r="X3262" s="135"/>
      <c r="Y3262" s="418">
        <f t="shared" si="514"/>
        <v>0</v>
      </c>
      <c r="Z3262" s="291">
        <f t="shared" si="515"/>
        <v>0</v>
      </c>
      <c r="AA3262" s="163"/>
      <c r="AB3262" s="177" t="str">
        <f t="shared" si="516"/>
        <v/>
      </c>
      <c r="AC3262" s="283" t="str">
        <f t="shared" si="517"/>
        <v/>
      </c>
      <c r="AD3262" s="283" t="str">
        <f t="shared" si="518"/>
        <v/>
      </c>
      <c r="AE3262" s="163"/>
      <c r="AF3262" s="162"/>
    </row>
    <row r="3263" spans="1:32">
      <c r="A3263" s="134">
        <v>3254</v>
      </c>
      <c r="B3263" s="286"/>
      <c r="C3263" s="146">
        <f t="shared" si="511"/>
        <v>0</v>
      </c>
      <c r="D3263" s="146">
        <f t="shared" si="512"/>
        <v>1</v>
      </c>
      <c r="E3263" s="146">
        <f t="shared" si="513"/>
        <v>1900</v>
      </c>
      <c r="F3263" s="287"/>
      <c r="G3263" s="287"/>
      <c r="H3263" s="287"/>
      <c r="I3263" s="288"/>
      <c r="J3263" s="287"/>
      <c r="K3263" s="288"/>
      <c r="L3263" s="134"/>
      <c r="M3263" s="133"/>
      <c r="N3263" s="288"/>
      <c r="O3263" s="134"/>
      <c r="P3263" s="166"/>
      <c r="Q3263" s="289"/>
      <c r="R3263" s="165"/>
      <c r="S3263" s="290"/>
      <c r="T3263" s="290"/>
      <c r="U3263" s="290"/>
      <c r="V3263" s="290"/>
      <c r="W3263" s="166"/>
      <c r="X3263" s="135"/>
      <c r="Y3263" s="418">
        <f t="shared" si="514"/>
        <v>0</v>
      </c>
      <c r="Z3263" s="291">
        <f t="shared" si="515"/>
        <v>0</v>
      </c>
      <c r="AA3263" s="163"/>
      <c r="AB3263" s="177" t="str">
        <f t="shared" si="516"/>
        <v/>
      </c>
      <c r="AC3263" s="283" t="str">
        <f t="shared" si="517"/>
        <v/>
      </c>
      <c r="AD3263" s="283" t="str">
        <f t="shared" si="518"/>
        <v/>
      </c>
      <c r="AE3263" s="163"/>
      <c r="AF3263" s="162"/>
    </row>
    <row r="3264" spans="1:32">
      <c r="A3264" s="134">
        <v>3255</v>
      </c>
      <c r="B3264" s="286"/>
      <c r="C3264" s="146">
        <f t="shared" si="511"/>
        <v>0</v>
      </c>
      <c r="D3264" s="146">
        <f t="shared" si="512"/>
        <v>1</v>
      </c>
      <c r="E3264" s="146">
        <f t="shared" si="513"/>
        <v>1900</v>
      </c>
      <c r="F3264" s="287"/>
      <c r="G3264" s="287"/>
      <c r="H3264" s="287"/>
      <c r="I3264" s="288"/>
      <c r="J3264" s="287"/>
      <c r="K3264" s="288"/>
      <c r="L3264" s="134"/>
      <c r="M3264" s="133"/>
      <c r="N3264" s="288"/>
      <c r="O3264" s="134"/>
      <c r="P3264" s="166"/>
      <c r="Q3264" s="289"/>
      <c r="R3264" s="165"/>
      <c r="S3264" s="290"/>
      <c r="T3264" s="290"/>
      <c r="U3264" s="290"/>
      <c r="V3264" s="290"/>
      <c r="W3264" s="166"/>
      <c r="X3264" s="135"/>
      <c r="Y3264" s="418">
        <f t="shared" si="514"/>
        <v>0</v>
      </c>
      <c r="Z3264" s="291">
        <f t="shared" si="515"/>
        <v>0</v>
      </c>
      <c r="AA3264" s="163"/>
      <c r="AB3264" s="177" t="str">
        <f t="shared" si="516"/>
        <v/>
      </c>
      <c r="AC3264" s="283" t="str">
        <f t="shared" si="517"/>
        <v/>
      </c>
      <c r="AD3264" s="283" t="str">
        <f t="shared" si="518"/>
        <v/>
      </c>
      <c r="AE3264" s="163"/>
      <c r="AF3264" s="162"/>
    </row>
    <row r="3265" spans="1:32">
      <c r="A3265" s="134">
        <v>3256</v>
      </c>
      <c r="B3265" s="286"/>
      <c r="C3265" s="146">
        <f t="shared" si="511"/>
        <v>0</v>
      </c>
      <c r="D3265" s="146">
        <f t="shared" si="512"/>
        <v>1</v>
      </c>
      <c r="E3265" s="146">
        <f t="shared" si="513"/>
        <v>1900</v>
      </c>
      <c r="F3265" s="287"/>
      <c r="G3265" s="287"/>
      <c r="H3265" s="287"/>
      <c r="I3265" s="288"/>
      <c r="J3265" s="287"/>
      <c r="K3265" s="288"/>
      <c r="L3265" s="134"/>
      <c r="M3265" s="133"/>
      <c r="N3265" s="288"/>
      <c r="O3265" s="134"/>
      <c r="P3265" s="166"/>
      <c r="Q3265" s="289"/>
      <c r="R3265" s="165"/>
      <c r="S3265" s="290"/>
      <c r="T3265" s="290"/>
      <c r="U3265" s="290"/>
      <c r="V3265" s="290"/>
      <c r="W3265" s="166"/>
      <c r="X3265" s="135"/>
      <c r="Y3265" s="418">
        <f t="shared" si="514"/>
        <v>0</v>
      </c>
      <c r="Z3265" s="291">
        <f t="shared" si="515"/>
        <v>0</v>
      </c>
      <c r="AA3265" s="163"/>
      <c r="AB3265" s="177" t="str">
        <f t="shared" si="516"/>
        <v/>
      </c>
      <c r="AC3265" s="283" t="str">
        <f t="shared" si="517"/>
        <v/>
      </c>
      <c r="AD3265" s="283" t="str">
        <f t="shared" si="518"/>
        <v/>
      </c>
      <c r="AE3265" s="163"/>
      <c r="AF3265" s="162"/>
    </row>
    <row r="3266" spans="1:32">
      <c r="A3266" s="134">
        <v>3257</v>
      </c>
      <c r="B3266" s="286"/>
      <c r="C3266" s="146">
        <f t="shared" si="511"/>
        <v>0</v>
      </c>
      <c r="D3266" s="146">
        <f t="shared" si="512"/>
        <v>1</v>
      </c>
      <c r="E3266" s="146">
        <f t="shared" si="513"/>
        <v>1900</v>
      </c>
      <c r="F3266" s="287"/>
      <c r="G3266" s="287"/>
      <c r="H3266" s="287"/>
      <c r="I3266" s="288"/>
      <c r="J3266" s="287"/>
      <c r="K3266" s="288"/>
      <c r="L3266" s="134"/>
      <c r="M3266" s="133"/>
      <c r="N3266" s="288"/>
      <c r="O3266" s="134"/>
      <c r="P3266" s="166"/>
      <c r="Q3266" s="289"/>
      <c r="R3266" s="165"/>
      <c r="S3266" s="290"/>
      <c r="T3266" s="290"/>
      <c r="U3266" s="290"/>
      <c r="V3266" s="290"/>
      <c r="W3266" s="166"/>
      <c r="X3266" s="135"/>
      <c r="Y3266" s="418">
        <f t="shared" si="514"/>
        <v>0</v>
      </c>
      <c r="Z3266" s="291">
        <f t="shared" si="515"/>
        <v>0</v>
      </c>
      <c r="AA3266" s="163"/>
      <c r="AB3266" s="177" t="str">
        <f t="shared" si="516"/>
        <v/>
      </c>
      <c r="AC3266" s="283" t="str">
        <f t="shared" si="517"/>
        <v/>
      </c>
      <c r="AD3266" s="283" t="str">
        <f t="shared" si="518"/>
        <v/>
      </c>
      <c r="AE3266" s="163"/>
      <c r="AF3266" s="162"/>
    </row>
    <row r="3267" spans="1:32">
      <c r="A3267" s="134">
        <v>3258</v>
      </c>
      <c r="B3267" s="286"/>
      <c r="C3267" s="146">
        <f t="shared" si="511"/>
        <v>0</v>
      </c>
      <c r="D3267" s="146">
        <f t="shared" si="512"/>
        <v>1</v>
      </c>
      <c r="E3267" s="146">
        <f t="shared" si="513"/>
        <v>1900</v>
      </c>
      <c r="F3267" s="287"/>
      <c r="G3267" s="287"/>
      <c r="H3267" s="287"/>
      <c r="I3267" s="288"/>
      <c r="J3267" s="287"/>
      <c r="K3267" s="288"/>
      <c r="L3267" s="134"/>
      <c r="M3267" s="133"/>
      <c r="N3267" s="288"/>
      <c r="O3267" s="134"/>
      <c r="P3267" s="166"/>
      <c r="Q3267" s="289"/>
      <c r="R3267" s="165"/>
      <c r="S3267" s="290"/>
      <c r="T3267" s="290"/>
      <c r="U3267" s="290"/>
      <c r="V3267" s="290"/>
      <c r="W3267" s="166"/>
      <c r="X3267" s="135"/>
      <c r="Y3267" s="418">
        <f t="shared" si="514"/>
        <v>0</v>
      </c>
      <c r="Z3267" s="291">
        <f t="shared" si="515"/>
        <v>0</v>
      </c>
      <c r="AA3267" s="163"/>
      <c r="AB3267" s="177" t="str">
        <f t="shared" si="516"/>
        <v/>
      </c>
      <c r="AC3267" s="283" t="str">
        <f t="shared" si="517"/>
        <v/>
      </c>
      <c r="AD3267" s="283" t="str">
        <f t="shared" si="518"/>
        <v/>
      </c>
      <c r="AE3267" s="163"/>
      <c r="AF3267" s="162"/>
    </row>
    <row r="3268" spans="1:32">
      <c r="A3268" s="134">
        <v>3259</v>
      </c>
      <c r="B3268" s="286"/>
      <c r="C3268" s="146">
        <f t="shared" si="511"/>
        <v>0</v>
      </c>
      <c r="D3268" s="146">
        <f t="shared" si="512"/>
        <v>1</v>
      </c>
      <c r="E3268" s="146">
        <f t="shared" si="513"/>
        <v>1900</v>
      </c>
      <c r="F3268" s="287"/>
      <c r="G3268" s="287"/>
      <c r="H3268" s="287"/>
      <c r="I3268" s="288"/>
      <c r="J3268" s="287"/>
      <c r="K3268" s="288"/>
      <c r="L3268" s="134"/>
      <c r="M3268" s="133"/>
      <c r="N3268" s="288"/>
      <c r="O3268" s="134"/>
      <c r="P3268" s="166"/>
      <c r="Q3268" s="289"/>
      <c r="R3268" s="165"/>
      <c r="S3268" s="290"/>
      <c r="T3268" s="290"/>
      <c r="U3268" s="290"/>
      <c r="V3268" s="290"/>
      <c r="W3268" s="166"/>
      <c r="X3268" s="135"/>
      <c r="Y3268" s="418">
        <f t="shared" si="514"/>
        <v>0</v>
      </c>
      <c r="Z3268" s="291">
        <f t="shared" si="515"/>
        <v>0</v>
      </c>
      <c r="AA3268" s="163"/>
      <c r="AB3268" s="177" t="str">
        <f t="shared" si="516"/>
        <v/>
      </c>
      <c r="AC3268" s="283" t="str">
        <f t="shared" si="517"/>
        <v/>
      </c>
      <c r="AD3268" s="283" t="str">
        <f t="shared" si="518"/>
        <v/>
      </c>
      <c r="AE3268" s="163"/>
      <c r="AF3268" s="162"/>
    </row>
    <row r="3269" spans="1:32">
      <c r="A3269" s="134">
        <v>3260</v>
      </c>
      <c r="B3269" s="286"/>
      <c r="C3269" s="146">
        <f t="shared" si="511"/>
        <v>0</v>
      </c>
      <c r="D3269" s="146">
        <f t="shared" si="512"/>
        <v>1</v>
      </c>
      <c r="E3269" s="146">
        <f t="shared" si="513"/>
        <v>1900</v>
      </c>
      <c r="F3269" s="287"/>
      <c r="G3269" s="287"/>
      <c r="H3269" s="287"/>
      <c r="I3269" s="288"/>
      <c r="J3269" s="287"/>
      <c r="K3269" s="288"/>
      <c r="L3269" s="134"/>
      <c r="M3269" s="133"/>
      <c r="N3269" s="288"/>
      <c r="O3269" s="134"/>
      <c r="P3269" s="166"/>
      <c r="Q3269" s="289"/>
      <c r="R3269" s="165"/>
      <c r="S3269" s="290"/>
      <c r="T3269" s="290"/>
      <c r="U3269" s="290"/>
      <c r="V3269" s="290"/>
      <c r="W3269" s="166"/>
      <c r="X3269" s="135"/>
      <c r="Y3269" s="418">
        <f t="shared" si="514"/>
        <v>0</v>
      </c>
      <c r="Z3269" s="291">
        <f t="shared" si="515"/>
        <v>0</v>
      </c>
      <c r="AA3269" s="163"/>
      <c r="AB3269" s="177" t="str">
        <f t="shared" si="516"/>
        <v/>
      </c>
      <c r="AC3269" s="283" t="str">
        <f t="shared" si="517"/>
        <v/>
      </c>
      <c r="AD3269" s="283" t="str">
        <f t="shared" si="518"/>
        <v/>
      </c>
      <c r="AE3269" s="163"/>
      <c r="AF3269" s="162"/>
    </row>
    <row r="3270" spans="1:32">
      <c r="A3270" s="134">
        <v>3261</v>
      </c>
      <c r="B3270" s="286"/>
      <c r="C3270" s="146">
        <f t="shared" si="511"/>
        <v>0</v>
      </c>
      <c r="D3270" s="146">
        <f t="shared" si="512"/>
        <v>1</v>
      </c>
      <c r="E3270" s="146">
        <f t="shared" si="513"/>
        <v>1900</v>
      </c>
      <c r="F3270" s="287"/>
      <c r="G3270" s="287"/>
      <c r="H3270" s="287"/>
      <c r="I3270" s="288"/>
      <c r="J3270" s="287"/>
      <c r="K3270" s="288"/>
      <c r="L3270" s="134"/>
      <c r="M3270" s="133"/>
      <c r="N3270" s="288"/>
      <c r="O3270" s="134"/>
      <c r="P3270" s="166"/>
      <c r="Q3270" s="289"/>
      <c r="R3270" s="165"/>
      <c r="S3270" s="290"/>
      <c r="T3270" s="290"/>
      <c r="U3270" s="290"/>
      <c r="V3270" s="290"/>
      <c r="W3270" s="166"/>
      <c r="X3270" s="135"/>
      <c r="Y3270" s="418">
        <f t="shared" si="514"/>
        <v>0</v>
      </c>
      <c r="Z3270" s="291">
        <f t="shared" si="515"/>
        <v>0</v>
      </c>
      <c r="AA3270" s="163"/>
      <c r="AB3270" s="177" t="str">
        <f t="shared" si="516"/>
        <v/>
      </c>
      <c r="AC3270" s="283" t="str">
        <f t="shared" si="517"/>
        <v/>
      </c>
      <c r="AD3270" s="283" t="str">
        <f t="shared" si="518"/>
        <v/>
      </c>
      <c r="AE3270" s="163"/>
      <c r="AF3270" s="162"/>
    </row>
    <row r="3271" spans="1:32">
      <c r="A3271" s="134">
        <v>3262</v>
      </c>
      <c r="B3271" s="286"/>
      <c r="C3271" s="146">
        <f t="shared" si="511"/>
        <v>0</v>
      </c>
      <c r="D3271" s="146">
        <f t="shared" si="512"/>
        <v>1</v>
      </c>
      <c r="E3271" s="146">
        <f t="shared" si="513"/>
        <v>1900</v>
      </c>
      <c r="F3271" s="287"/>
      <c r="G3271" s="287"/>
      <c r="H3271" s="287"/>
      <c r="I3271" s="288"/>
      <c r="J3271" s="287"/>
      <c r="K3271" s="288"/>
      <c r="L3271" s="134"/>
      <c r="M3271" s="133"/>
      <c r="N3271" s="288"/>
      <c r="O3271" s="134"/>
      <c r="P3271" s="166"/>
      <c r="Q3271" s="289"/>
      <c r="R3271" s="165"/>
      <c r="S3271" s="290"/>
      <c r="T3271" s="290"/>
      <c r="U3271" s="290"/>
      <c r="V3271" s="290"/>
      <c r="W3271" s="166"/>
      <c r="X3271" s="135"/>
      <c r="Y3271" s="418">
        <f t="shared" si="514"/>
        <v>0</v>
      </c>
      <c r="Z3271" s="291">
        <f t="shared" si="515"/>
        <v>0</v>
      </c>
      <c r="AA3271" s="163"/>
      <c r="AB3271" s="177" t="str">
        <f t="shared" si="516"/>
        <v/>
      </c>
      <c r="AC3271" s="283" t="str">
        <f t="shared" si="517"/>
        <v/>
      </c>
      <c r="AD3271" s="283" t="str">
        <f t="shared" si="518"/>
        <v/>
      </c>
      <c r="AE3271" s="163"/>
      <c r="AF3271" s="162"/>
    </row>
    <row r="3272" spans="1:32">
      <c r="A3272" s="134">
        <v>3263</v>
      </c>
      <c r="B3272" s="286"/>
      <c r="C3272" s="146">
        <f t="shared" si="511"/>
        <v>0</v>
      </c>
      <c r="D3272" s="146">
        <f t="shared" si="512"/>
        <v>1</v>
      </c>
      <c r="E3272" s="146">
        <f t="shared" si="513"/>
        <v>1900</v>
      </c>
      <c r="F3272" s="287"/>
      <c r="G3272" s="287"/>
      <c r="H3272" s="287"/>
      <c r="I3272" s="288"/>
      <c r="J3272" s="287"/>
      <c r="K3272" s="288"/>
      <c r="L3272" s="134"/>
      <c r="M3272" s="133"/>
      <c r="N3272" s="288"/>
      <c r="O3272" s="134"/>
      <c r="P3272" s="166"/>
      <c r="Q3272" s="289"/>
      <c r="R3272" s="165"/>
      <c r="S3272" s="290"/>
      <c r="T3272" s="290"/>
      <c r="U3272" s="290"/>
      <c r="V3272" s="290"/>
      <c r="W3272" s="166"/>
      <c r="X3272" s="135"/>
      <c r="Y3272" s="418">
        <f t="shared" si="514"/>
        <v>0</v>
      </c>
      <c r="Z3272" s="291">
        <f t="shared" si="515"/>
        <v>0</v>
      </c>
      <c r="AA3272" s="163"/>
      <c r="AB3272" s="177" t="str">
        <f t="shared" si="516"/>
        <v/>
      </c>
      <c r="AC3272" s="283" t="str">
        <f t="shared" si="517"/>
        <v/>
      </c>
      <c r="AD3272" s="283" t="str">
        <f t="shared" si="518"/>
        <v/>
      </c>
      <c r="AE3272" s="163"/>
      <c r="AF3272" s="162"/>
    </row>
    <row r="3273" spans="1:32">
      <c r="A3273" s="134">
        <v>3264</v>
      </c>
      <c r="B3273" s="286"/>
      <c r="C3273" s="146">
        <f t="shared" si="511"/>
        <v>0</v>
      </c>
      <c r="D3273" s="146">
        <f t="shared" si="512"/>
        <v>1</v>
      </c>
      <c r="E3273" s="146">
        <f t="shared" si="513"/>
        <v>1900</v>
      </c>
      <c r="F3273" s="287"/>
      <c r="G3273" s="287"/>
      <c r="H3273" s="287"/>
      <c r="I3273" s="288"/>
      <c r="J3273" s="287"/>
      <c r="K3273" s="288"/>
      <c r="L3273" s="134"/>
      <c r="M3273" s="133"/>
      <c r="N3273" s="288"/>
      <c r="O3273" s="134"/>
      <c r="P3273" s="166"/>
      <c r="Q3273" s="289"/>
      <c r="R3273" s="165"/>
      <c r="S3273" s="290"/>
      <c r="T3273" s="290"/>
      <c r="U3273" s="290"/>
      <c r="V3273" s="290"/>
      <c r="W3273" s="166"/>
      <c r="X3273" s="135"/>
      <c r="Y3273" s="418">
        <f t="shared" si="514"/>
        <v>0</v>
      </c>
      <c r="Z3273" s="291">
        <f t="shared" si="515"/>
        <v>0</v>
      </c>
      <c r="AA3273" s="163"/>
      <c r="AB3273" s="177" t="str">
        <f t="shared" si="516"/>
        <v/>
      </c>
      <c r="AC3273" s="283" t="str">
        <f t="shared" si="517"/>
        <v/>
      </c>
      <c r="AD3273" s="283" t="str">
        <f t="shared" si="518"/>
        <v/>
      </c>
      <c r="AE3273" s="163"/>
      <c r="AF3273" s="162"/>
    </row>
    <row r="3274" spans="1:32">
      <c r="A3274" s="134">
        <v>3265</v>
      </c>
      <c r="B3274" s="286"/>
      <c r="C3274" s="146">
        <f t="shared" si="511"/>
        <v>0</v>
      </c>
      <c r="D3274" s="146">
        <f t="shared" si="512"/>
        <v>1</v>
      </c>
      <c r="E3274" s="146">
        <f t="shared" si="513"/>
        <v>1900</v>
      </c>
      <c r="F3274" s="287"/>
      <c r="G3274" s="287"/>
      <c r="H3274" s="287"/>
      <c r="I3274" s="288"/>
      <c r="J3274" s="287"/>
      <c r="K3274" s="288"/>
      <c r="L3274" s="134"/>
      <c r="M3274" s="133"/>
      <c r="N3274" s="288"/>
      <c r="O3274" s="134"/>
      <c r="P3274" s="166"/>
      <c r="Q3274" s="289"/>
      <c r="R3274" s="165"/>
      <c r="S3274" s="290"/>
      <c r="T3274" s="290"/>
      <c r="U3274" s="290"/>
      <c r="V3274" s="290"/>
      <c r="W3274" s="166"/>
      <c r="X3274" s="135"/>
      <c r="Y3274" s="418">
        <f t="shared" si="514"/>
        <v>0</v>
      </c>
      <c r="Z3274" s="291">
        <f t="shared" si="515"/>
        <v>0</v>
      </c>
      <c r="AA3274" s="163"/>
      <c r="AB3274" s="177" t="str">
        <f t="shared" si="516"/>
        <v/>
      </c>
      <c r="AC3274" s="283" t="str">
        <f t="shared" si="517"/>
        <v/>
      </c>
      <c r="AD3274" s="283" t="str">
        <f t="shared" si="518"/>
        <v/>
      </c>
      <c r="AE3274" s="163"/>
      <c r="AF3274" s="162"/>
    </row>
    <row r="3275" spans="1:32">
      <c r="A3275" s="134">
        <v>3266</v>
      </c>
      <c r="B3275" s="286"/>
      <c r="C3275" s="146">
        <f t="shared" ref="C3275:C3338" si="519">DAY(B3275)</f>
        <v>0</v>
      </c>
      <c r="D3275" s="146">
        <f t="shared" ref="D3275:D3338" si="520">MONTH(B3275)</f>
        <v>1</v>
      </c>
      <c r="E3275" s="146">
        <f t="shared" ref="E3275:E3338" si="521">YEAR(B3275)</f>
        <v>1900</v>
      </c>
      <c r="F3275" s="287"/>
      <c r="G3275" s="287"/>
      <c r="H3275" s="287"/>
      <c r="I3275" s="288"/>
      <c r="J3275" s="287"/>
      <c r="K3275" s="288"/>
      <c r="L3275" s="134"/>
      <c r="M3275" s="133"/>
      <c r="N3275" s="288"/>
      <c r="O3275" s="134"/>
      <c r="P3275" s="166"/>
      <c r="Q3275" s="289"/>
      <c r="R3275" s="165"/>
      <c r="S3275" s="290"/>
      <c r="T3275" s="290"/>
      <c r="U3275" s="290"/>
      <c r="V3275" s="290"/>
      <c r="W3275" s="166"/>
      <c r="X3275" s="135"/>
      <c r="Y3275" s="418">
        <f t="shared" ref="Y3275:Y3338" si="522">X3275*U3275</f>
        <v>0</v>
      </c>
      <c r="Z3275" s="291">
        <f t="shared" ref="Z3275:Z3338" si="523">Y3275*1.1</f>
        <v>0</v>
      </c>
      <c r="AA3275" s="163"/>
      <c r="AB3275" s="177" t="str">
        <f t="shared" ref="AB3275:AB3338" si="524">IF(S3275="","",IF(S3275-U3275=0,"Full","No"))</f>
        <v/>
      </c>
      <c r="AC3275" s="283" t="str">
        <f t="shared" ref="AC3275:AC3338" si="525">IF(AND(S3275&gt;U3275,V3275=0),"Lost",IF(AND(S3275&gt;U3275,V3275&lt;(S3275-U3275)),"Lost",""))</f>
        <v/>
      </c>
      <c r="AD3275" s="283" t="str">
        <f t="shared" ref="AD3275:AD3338" si="526">IF(AND(S3275&gt;U3275,V3275=0),S3275-U3275,IF(AND(S3275&gt;U3275,V3275&lt;(S3275-U3275)),S3275-(U3275+V3275),""))</f>
        <v/>
      </c>
      <c r="AE3275" s="163"/>
      <c r="AF3275" s="162"/>
    </row>
    <row r="3276" spans="1:32">
      <c r="A3276" s="134">
        <v>3267</v>
      </c>
      <c r="B3276" s="286"/>
      <c r="C3276" s="146">
        <f t="shared" si="519"/>
        <v>0</v>
      </c>
      <c r="D3276" s="146">
        <f t="shared" si="520"/>
        <v>1</v>
      </c>
      <c r="E3276" s="146">
        <f t="shared" si="521"/>
        <v>1900</v>
      </c>
      <c r="F3276" s="287"/>
      <c r="G3276" s="287"/>
      <c r="H3276" s="287"/>
      <c r="I3276" s="288"/>
      <c r="J3276" s="287"/>
      <c r="K3276" s="288"/>
      <c r="L3276" s="134"/>
      <c r="M3276" s="133"/>
      <c r="N3276" s="288"/>
      <c r="O3276" s="134"/>
      <c r="P3276" s="166"/>
      <c r="Q3276" s="289"/>
      <c r="R3276" s="165"/>
      <c r="S3276" s="290"/>
      <c r="T3276" s="290"/>
      <c r="U3276" s="290"/>
      <c r="V3276" s="290"/>
      <c r="W3276" s="166"/>
      <c r="X3276" s="135"/>
      <c r="Y3276" s="418">
        <f t="shared" si="522"/>
        <v>0</v>
      </c>
      <c r="Z3276" s="291">
        <f t="shared" si="523"/>
        <v>0</v>
      </c>
      <c r="AA3276" s="163"/>
      <c r="AB3276" s="177" t="str">
        <f t="shared" si="524"/>
        <v/>
      </c>
      <c r="AC3276" s="283" t="str">
        <f t="shared" si="525"/>
        <v/>
      </c>
      <c r="AD3276" s="283" t="str">
        <f t="shared" si="526"/>
        <v/>
      </c>
      <c r="AE3276" s="163"/>
      <c r="AF3276" s="162"/>
    </row>
    <row r="3277" spans="1:32">
      <c r="A3277" s="134">
        <v>3268</v>
      </c>
      <c r="B3277" s="286"/>
      <c r="C3277" s="146">
        <f t="shared" si="519"/>
        <v>0</v>
      </c>
      <c r="D3277" s="146">
        <f t="shared" si="520"/>
        <v>1</v>
      </c>
      <c r="E3277" s="146">
        <f t="shared" si="521"/>
        <v>1900</v>
      </c>
      <c r="F3277" s="287"/>
      <c r="G3277" s="287"/>
      <c r="H3277" s="287"/>
      <c r="I3277" s="288"/>
      <c r="J3277" s="287"/>
      <c r="K3277" s="288"/>
      <c r="L3277" s="134"/>
      <c r="M3277" s="133"/>
      <c r="N3277" s="288"/>
      <c r="O3277" s="134"/>
      <c r="P3277" s="166"/>
      <c r="Q3277" s="289"/>
      <c r="R3277" s="165"/>
      <c r="S3277" s="290"/>
      <c r="T3277" s="290"/>
      <c r="U3277" s="290"/>
      <c r="V3277" s="290"/>
      <c r="W3277" s="166"/>
      <c r="X3277" s="135"/>
      <c r="Y3277" s="418">
        <f t="shared" si="522"/>
        <v>0</v>
      </c>
      <c r="Z3277" s="291">
        <f t="shared" si="523"/>
        <v>0</v>
      </c>
      <c r="AA3277" s="163"/>
      <c r="AB3277" s="177" t="str">
        <f t="shared" si="524"/>
        <v/>
      </c>
      <c r="AC3277" s="283" t="str">
        <f t="shared" si="525"/>
        <v/>
      </c>
      <c r="AD3277" s="283" t="str">
        <f t="shared" si="526"/>
        <v/>
      </c>
      <c r="AE3277" s="163"/>
      <c r="AF3277" s="162"/>
    </row>
    <row r="3278" spans="1:32">
      <c r="A3278" s="134">
        <v>3269</v>
      </c>
      <c r="B3278" s="286"/>
      <c r="C3278" s="146">
        <f t="shared" si="519"/>
        <v>0</v>
      </c>
      <c r="D3278" s="146">
        <f t="shared" si="520"/>
        <v>1</v>
      </c>
      <c r="E3278" s="146">
        <f t="shared" si="521"/>
        <v>1900</v>
      </c>
      <c r="F3278" s="287"/>
      <c r="G3278" s="287"/>
      <c r="H3278" s="287"/>
      <c r="I3278" s="288"/>
      <c r="J3278" s="287"/>
      <c r="K3278" s="288"/>
      <c r="L3278" s="134"/>
      <c r="M3278" s="133"/>
      <c r="N3278" s="288"/>
      <c r="O3278" s="134"/>
      <c r="P3278" s="166"/>
      <c r="Q3278" s="289"/>
      <c r="R3278" s="165"/>
      <c r="S3278" s="290"/>
      <c r="T3278" s="290"/>
      <c r="U3278" s="290"/>
      <c r="V3278" s="290"/>
      <c r="W3278" s="166"/>
      <c r="X3278" s="135"/>
      <c r="Y3278" s="418">
        <f t="shared" si="522"/>
        <v>0</v>
      </c>
      <c r="Z3278" s="291">
        <f t="shared" si="523"/>
        <v>0</v>
      </c>
      <c r="AA3278" s="163"/>
      <c r="AB3278" s="177" t="str">
        <f t="shared" si="524"/>
        <v/>
      </c>
      <c r="AC3278" s="283" t="str">
        <f t="shared" si="525"/>
        <v/>
      </c>
      <c r="AD3278" s="283" t="str">
        <f t="shared" si="526"/>
        <v/>
      </c>
      <c r="AE3278" s="163"/>
      <c r="AF3278" s="162"/>
    </row>
    <row r="3279" spans="1:32">
      <c r="A3279" s="134">
        <v>3270</v>
      </c>
      <c r="B3279" s="286"/>
      <c r="C3279" s="146">
        <f t="shared" si="519"/>
        <v>0</v>
      </c>
      <c r="D3279" s="146">
        <f t="shared" si="520"/>
        <v>1</v>
      </c>
      <c r="E3279" s="146">
        <f t="shared" si="521"/>
        <v>1900</v>
      </c>
      <c r="F3279" s="287"/>
      <c r="G3279" s="287"/>
      <c r="H3279" s="287"/>
      <c r="I3279" s="288"/>
      <c r="J3279" s="287"/>
      <c r="K3279" s="288"/>
      <c r="L3279" s="134"/>
      <c r="M3279" s="133"/>
      <c r="N3279" s="288"/>
      <c r="O3279" s="134"/>
      <c r="P3279" s="166"/>
      <c r="Q3279" s="289"/>
      <c r="R3279" s="165"/>
      <c r="S3279" s="290"/>
      <c r="T3279" s="290"/>
      <c r="U3279" s="290"/>
      <c r="V3279" s="290"/>
      <c r="W3279" s="166"/>
      <c r="X3279" s="135"/>
      <c r="Y3279" s="418">
        <f t="shared" si="522"/>
        <v>0</v>
      </c>
      <c r="Z3279" s="291">
        <f t="shared" si="523"/>
        <v>0</v>
      </c>
      <c r="AA3279" s="163"/>
      <c r="AB3279" s="177" t="str">
        <f t="shared" si="524"/>
        <v/>
      </c>
      <c r="AC3279" s="283" t="str">
        <f t="shared" si="525"/>
        <v/>
      </c>
      <c r="AD3279" s="283" t="str">
        <f t="shared" si="526"/>
        <v/>
      </c>
      <c r="AE3279" s="163"/>
      <c r="AF3279" s="162"/>
    </row>
    <row r="3280" spans="1:32">
      <c r="A3280" s="134">
        <v>3271</v>
      </c>
      <c r="B3280" s="286"/>
      <c r="C3280" s="146">
        <f t="shared" si="519"/>
        <v>0</v>
      </c>
      <c r="D3280" s="146">
        <f t="shared" si="520"/>
        <v>1</v>
      </c>
      <c r="E3280" s="146">
        <f t="shared" si="521"/>
        <v>1900</v>
      </c>
      <c r="F3280" s="287"/>
      <c r="G3280" s="287"/>
      <c r="H3280" s="287"/>
      <c r="I3280" s="288"/>
      <c r="J3280" s="287"/>
      <c r="K3280" s="288"/>
      <c r="L3280" s="134"/>
      <c r="M3280" s="133"/>
      <c r="N3280" s="288"/>
      <c r="O3280" s="134"/>
      <c r="P3280" s="166"/>
      <c r="Q3280" s="289"/>
      <c r="R3280" s="165"/>
      <c r="S3280" s="290"/>
      <c r="T3280" s="290"/>
      <c r="U3280" s="290"/>
      <c r="V3280" s="290"/>
      <c r="W3280" s="166"/>
      <c r="X3280" s="135"/>
      <c r="Y3280" s="418">
        <f t="shared" si="522"/>
        <v>0</v>
      </c>
      <c r="Z3280" s="291">
        <f t="shared" si="523"/>
        <v>0</v>
      </c>
      <c r="AA3280" s="163"/>
      <c r="AB3280" s="177" t="str">
        <f t="shared" si="524"/>
        <v/>
      </c>
      <c r="AC3280" s="283" t="str">
        <f t="shared" si="525"/>
        <v/>
      </c>
      <c r="AD3280" s="283" t="str">
        <f t="shared" si="526"/>
        <v/>
      </c>
      <c r="AE3280" s="163"/>
      <c r="AF3280" s="162"/>
    </row>
    <row r="3281" spans="1:32">
      <c r="A3281" s="134">
        <v>3272</v>
      </c>
      <c r="B3281" s="286"/>
      <c r="C3281" s="146">
        <f t="shared" si="519"/>
        <v>0</v>
      </c>
      <c r="D3281" s="146">
        <f t="shared" si="520"/>
        <v>1</v>
      </c>
      <c r="E3281" s="146">
        <f t="shared" si="521"/>
        <v>1900</v>
      </c>
      <c r="F3281" s="287"/>
      <c r="G3281" s="287"/>
      <c r="H3281" s="287"/>
      <c r="I3281" s="288"/>
      <c r="J3281" s="287"/>
      <c r="K3281" s="288"/>
      <c r="L3281" s="134"/>
      <c r="M3281" s="133"/>
      <c r="N3281" s="288"/>
      <c r="O3281" s="134"/>
      <c r="P3281" s="166"/>
      <c r="Q3281" s="289"/>
      <c r="R3281" s="165"/>
      <c r="S3281" s="290"/>
      <c r="T3281" s="290"/>
      <c r="U3281" s="290"/>
      <c r="V3281" s="290"/>
      <c r="W3281" s="166"/>
      <c r="X3281" s="135"/>
      <c r="Y3281" s="418">
        <f t="shared" si="522"/>
        <v>0</v>
      </c>
      <c r="Z3281" s="291">
        <f t="shared" si="523"/>
        <v>0</v>
      </c>
      <c r="AA3281" s="163"/>
      <c r="AB3281" s="177" t="str">
        <f t="shared" si="524"/>
        <v/>
      </c>
      <c r="AC3281" s="283" t="str">
        <f t="shared" si="525"/>
        <v/>
      </c>
      <c r="AD3281" s="283" t="str">
        <f t="shared" si="526"/>
        <v/>
      </c>
      <c r="AE3281" s="163"/>
      <c r="AF3281" s="162"/>
    </row>
    <row r="3282" spans="1:32">
      <c r="A3282" s="134">
        <v>3273</v>
      </c>
      <c r="B3282" s="286"/>
      <c r="C3282" s="146">
        <f t="shared" si="519"/>
        <v>0</v>
      </c>
      <c r="D3282" s="146">
        <f t="shared" si="520"/>
        <v>1</v>
      </c>
      <c r="E3282" s="146">
        <f t="shared" si="521"/>
        <v>1900</v>
      </c>
      <c r="F3282" s="287"/>
      <c r="G3282" s="287"/>
      <c r="H3282" s="287"/>
      <c r="I3282" s="288"/>
      <c r="J3282" s="287"/>
      <c r="K3282" s="288"/>
      <c r="L3282" s="134"/>
      <c r="M3282" s="133"/>
      <c r="N3282" s="288"/>
      <c r="O3282" s="134"/>
      <c r="P3282" s="166"/>
      <c r="Q3282" s="289"/>
      <c r="R3282" s="165"/>
      <c r="S3282" s="290"/>
      <c r="T3282" s="290"/>
      <c r="U3282" s="290"/>
      <c r="V3282" s="290"/>
      <c r="W3282" s="166"/>
      <c r="X3282" s="135"/>
      <c r="Y3282" s="418">
        <f t="shared" si="522"/>
        <v>0</v>
      </c>
      <c r="Z3282" s="291">
        <f t="shared" si="523"/>
        <v>0</v>
      </c>
      <c r="AA3282" s="163"/>
      <c r="AB3282" s="177" t="str">
        <f t="shared" si="524"/>
        <v/>
      </c>
      <c r="AC3282" s="283" t="str">
        <f t="shared" si="525"/>
        <v/>
      </c>
      <c r="AD3282" s="283" t="str">
        <f t="shared" si="526"/>
        <v/>
      </c>
      <c r="AE3282" s="163"/>
      <c r="AF3282" s="162"/>
    </row>
    <row r="3283" spans="1:32">
      <c r="A3283" s="134">
        <v>3274</v>
      </c>
      <c r="B3283" s="286"/>
      <c r="C3283" s="146">
        <f t="shared" si="519"/>
        <v>0</v>
      </c>
      <c r="D3283" s="146">
        <f t="shared" si="520"/>
        <v>1</v>
      </c>
      <c r="E3283" s="146">
        <f t="shared" si="521"/>
        <v>1900</v>
      </c>
      <c r="F3283" s="287"/>
      <c r="G3283" s="287"/>
      <c r="H3283" s="287"/>
      <c r="I3283" s="288"/>
      <c r="J3283" s="287"/>
      <c r="K3283" s="288"/>
      <c r="L3283" s="134"/>
      <c r="M3283" s="133"/>
      <c r="N3283" s="288"/>
      <c r="O3283" s="134"/>
      <c r="P3283" s="166"/>
      <c r="Q3283" s="289"/>
      <c r="R3283" s="165"/>
      <c r="S3283" s="290"/>
      <c r="T3283" s="290"/>
      <c r="U3283" s="290"/>
      <c r="V3283" s="290"/>
      <c r="W3283" s="166"/>
      <c r="X3283" s="135"/>
      <c r="Y3283" s="418">
        <f t="shared" si="522"/>
        <v>0</v>
      </c>
      <c r="Z3283" s="291">
        <f t="shared" si="523"/>
        <v>0</v>
      </c>
      <c r="AA3283" s="163"/>
      <c r="AB3283" s="177" t="str">
        <f t="shared" si="524"/>
        <v/>
      </c>
      <c r="AC3283" s="283" t="str">
        <f t="shared" si="525"/>
        <v/>
      </c>
      <c r="AD3283" s="283" t="str">
        <f t="shared" si="526"/>
        <v/>
      </c>
      <c r="AE3283" s="163"/>
      <c r="AF3283" s="162"/>
    </row>
    <row r="3284" spans="1:32">
      <c r="A3284" s="134">
        <v>3275</v>
      </c>
      <c r="B3284" s="286"/>
      <c r="C3284" s="146">
        <f t="shared" si="519"/>
        <v>0</v>
      </c>
      <c r="D3284" s="146">
        <f t="shared" si="520"/>
        <v>1</v>
      </c>
      <c r="E3284" s="146">
        <f t="shared" si="521"/>
        <v>1900</v>
      </c>
      <c r="F3284" s="287"/>
      <c r="G3284" s="287"/>
      <c r="H3284" s="287"/>
      <c r="I3284" s="288"/>
      <c r="J3284" s="287"/>
      <c r="K3284" s="288"/>
      <c r="L3284" s="134"/>
      <c r="M3284" s="133"/>
      <c r="N3284" s="288"/>
      <c r="O3284" s="134"/>
      <c r="P3284" s="166"/>
      <c r="Q3284" s="289"/>
      <c r="R3284" s="165"/>
      <c r="S3284" s="290"/>
      <c r="T3284" s="290"/>
      <c r="U3284" s="290"/>
      <c r="V3284" s="290"/>
      <c r="W3284" s="166"/>
      <c r="X3284" s="135"/>
      <c r="Y3284" s="418">
        <f t="shared" si="522"/>
        <v>0</v>
      </c>
      <c r="Z3284" s="291">
        <f t="shared" si="523"/>
        <v>0</v>
      </c>
      <c r="AA3284" s="163"/>
      <c r="AB3284" s="177" t="str">
        <f t="shared" si="524"/>
        <v/>
      </c>
      <c r="AC3284" s="283" t="str">
        <f t="shared" si="525"/>
        <v/>
      </c>
      <c r="AD3284" s="283" t="str">
        <f t="shared" si="526"/>
        <v/>
      </c>
      <c r="AE3284" s="163"/>
      <c r="AF3284" s="162"/>
    </row>
    <row r="3285" spans="1:32">
      <c r="A3285" s="134">
        <v>3276</v>
      </c>
      <c r="B3285" s="286"/>
      <c r="C3285" s="146">
        <f t="shared" si="519"/>
        <v>0</v>
      </c>
      <c r="D3285" s="146">
        <f t="shared" si="520"/>
        <v>1</v>
      </c>
      <c r="E3285" s="146">
        <f t="shared" si="521"/>
        <v>1900</v>
      </c>
      <c r="F3285" s="287"/>
      <c r="G3285" s="287"/>
      <c r="H3285" s="287"/>
      <c r="I3285" s="288"/>
      <c r="J3285" s="287"/>
      <c r="K3285" s="288"/>
      <c r="L3285" s="134"/>
      <c r="M3285" s="133"/>
      <c r="N3285" s="288"/>
      <c r="O3285" s="134"/>
      <c r="P3285" s="166"/>
      <c r="Q3285" s="289"/>
      <c r="R3285" s="165"/>
      <c r="S3285" s="290"/>
      <c r="T3285" s="290"/>
      <c r="U3285" s="290"/>
      <c r="V3285" s="290"/>
      <c r="W3285" s="166"/>
      <c r="X3285" s="135"/>
      <c r="Y3285" s="418">
        <f t="shared" si="522"/>
        <v>0</v>
      </c>
      <c r="Z3285" s="291">
        <f t="shared" si="523"/>
        <v>0</v>
      </c>
      <c r="AA3285" s="163"/>
      <c r="AB3285" s="177" t="str">
        <f t="shared" si="524"/>
        <v/>
      </c>
      <c r="AC3285" s="283" t="str">
        <f t="shared" si="525"/>
        <v/>
      </c>
      <c r="AD3285" s="283" t="str">
        <f t="shared" si="526"/>
        <v/>
      </c>
      <c r="AE3285" s="163"/>
      <c r="AF3285" s="162"/>
    </row>
    <row r="3286" spans="1:32">
      <c r="A3286" s="134">
        <v>3277</v>
      </c>
      <c r="B3286" s="286"/>
      <c r="C3286" s="146">
        <f t="shared" si="519"/>
        <v>0</v>
      </c>
      <c r="D3286" s="146">
        <f t="shared" si="520"/>
        <v>1</v>
      </c>
      <c r="E3286" s="146">
        <f t="shared" si="521"/>
        <v>1900</v>
      </c>
      <c r="F3286" s="287"/>
      <c r="G3286" s="287"/>
      <c r="H3286" s="287"/>
      <c r="I3286" s="288"/>
      <c r="J3286" s="287"/>
      <c r="K3286" s="288"/>
      <c r="L3286" s="134"/>
      <c r="M3286" s="133"/>
      <c r="N3286" s="288"/>
      <c r="O3286" s="134"/>
      <c r="P3286" s="166"/>
      <c r="Q3286" s="289"/>
      <c r="R3286" s="165"/>
      <c r="S3286" s="290"/>
      <c r="T3286" s="290"/>
      <c r="U3286" s="290"/>
      <c r="V3286" s="290"/>
      <c r="W3286" s="166"/>
      <c r="X3286" s="135"/>
      <c r="Y3286" s="418">
        <f t="shared" si="522"/>
        <v>0</v>
      </c>
      <c r="Z3286" s="291">
        <f t="shared" si="523"/>
        <v>0</v>
      </c>
      <c r="AA3286" s="163"/>
      <c r="AB3286" s="177" t="str">
        <f t="shared" si="524"/>
        <v/>
      </c>
      <c r="AC3286" s="283" t="str">
        <f t="shared" si="525"/>
        <v/>
      </c>
      <c r="AD3286" s="283" t="str">
        <f t="shared" si="526"/>
        <v/>
      </c>
      <c r="AE3286" s="163"/>
      <c r="AF3286" s="162"/>
    </row>
    <row r="3287" spans="1:32">
      <c r="A3287" s="134">
        <v>3278</v>
      </c>
      <c r="B3287" s="286"/>
      <c r="C3287" s="146">
        <f t="shared" si="519"/>
        <v>0</v>
      </c>
      <c r="D3287" s="146">
        <f t="shared" si="520"/>
        <v>1</v>
      </c>
      <c r="E3287" s="146">
        <f t="shared" si="521"/>
        <v>1900</v>
      </c>
      <c r="F3287" s="287"/>
      <c r="G3287" s="287"/>
      <c r="H3287" s="287"/>
      <c r="I3287" s="288"/>
      <c r="J3287" s="287"/>
      <c r="K3287" s="288"/>
      <c r="L3287" s="134"/>
      <c r="M3287" s="133"/>
      <c r="N3287" s="288"/>
      <c r="O3287" s="134"/>
      <c r="P3287" s="166"/>
      <c r="Q3287" s="289"/>
      <c r="R3287" s="165"/>
      <c r="S3287" s="290"/>
      <c r="T3287" s="290"/>
      <c r="U3287" s="290"/>
      <c r="V3287" s="290"/>
      <c r="W3287" s="166"/>
      <c r="X3287" s="135"/>
      <c r="Y3287" s="418">
        <f t="shared" si="522"/>
        <v>0</v>
      </c>
      <c r="Z3287" s="291">
        <f t="shared" si="523"/>
        <v>0</v>
      </c>
      <c r="AA3287" s="163"/>
      <c r="AB3287" s="177" t="str">
        <f t="shared" si="524"/>
        <v/>
      </c>
      <c r="AC3287" s="283" t="str">
        <f t="shared" si="525"/>
        <v/>
      </c>
      <c r="AD3287" s="283" t="str">
        <f t="shared" si="526"/>
        <v/>
      </c>
      <c r="AE3287" s="163"/>
      <c r="AF3287" s="162"/>
    </row>
    <row r="3288" spans="1:32">
      <c r="A3288" s="134">
        <v>3279</v>
      </c>
      <c r="B3288" s="286"/>
      <c r="C3288" s="146">
        <f t="shared" si="519"/>
        <v>0</v>
      </c>
      <c r="D3288" s="146">
        <f t="shared" si="520"/>
        <v>1</v>
      </c>
      <c r="E3288" s="146">
        <f t="shared" si="521"/>
        <v>1900</v>
      </c>
      <c r="F3288" s="287"/>
      <c r="G3288" s="287"/>
      <c r="H3288" s="287"/>
      <c r="I3288" s="288"/>
      <c r="J3288" s="287"/>
      <c r="K3288" s="288"/>
      <c r="L3288" s="134"/>
      <c r="M3288" s="133"/>
      <c r="N3288" s="288"/>
      <c r="O3288" s="134"/>
      <c r="P3288" s="166"/>
      <c r="Q3288" s="289"/>
      <c r="R3288" s="165"/>
      <c r="S3288" s="290"/>
      <c r="T3288" s="290"/>
      <c r="U3288" s="290"/>
      <c r="V3288" s="290"/>
      <c r="W3288" s="166"/>
      <c r="X3288" s="135"/>
      <c r="Y3288" s="418">
        <f t="shared" si="522"/>
        <v>0</v>
      </c>
      <c r="Z3288" s="291">
        <f t="shared" si="523"/>
        <v>0</v>
      </c>
      <c r="AA3288" s="163"/>
      <c r="AB3288" s="177" t="str">
        <f t="shared" si="524"/>
        <v/>
      </c>
      <c r="AC3288" s="283" t="str">
        <f t="shared" si="525"/>
        <v/>
      </c>
      <c r="AD3288" s="283" t="str">
        <f t="shared" si="526"/>
        <v/>
      </c>
      <c r="AE3288" s="163"/>
      <c r="AF3288" s="162"/>
    </row>
    <row r="3289" spans="1:32">
      <c r="A3289" s="134">
        <v>3280</v>
      </c>
      <c r="B3289" s="286"/>
      <c r="C3289" s="146">
        <f t="shared" si="519"/>
        <v>0</v>
      </c>
      <c r="D3289" s="146">
        <f t="shared" si="520"/>
        <v>1</v>
      </c>
      <c r="E3289" s="146">
        <f t="shared" si="521"/>
        <v>1900</v>
      </c>
      <c r="F3289" s="287"/>
      <c r="G3289" s="287"/>
      <c r="H3289" s="287"/>
      <c r="I3289" s="288"/>
      <c r="J3289" s="287"/>
      <c r="K3289" s="288"/>
      <c r="L3289" s="134"/>
      <c r="M3289" s="133"/>
      <c r="N3289" s="288"/>
      <c r="O3289" s="134"/>
      <c r="P3289" s="166"/>
      <c r="Q3289" s="289"/>
      <c r="R3289" s="165"/>
      <c r="S3289" s="290"/>
      <c r="T3289" s="290"/>
      <c r="U3289" s="290"/>
      <c r="V3289" s="290"/>
      <c r="W3289" s="166"/>
      <c r="X3289" s="135"/>
      <c r="Y3289" s="418">
        <f t="shared" si="522"/>
        <v>0</v>
      </c>
      <c r="Z3289" s="291">
        <f t="shared" si="523"/>
        <v>0</v>
      </c>
      <c r="AA3289" s="163"/>
      <c r="AB3289" s="177" t="str">
        <f t="shared" si="524"/>
        <v/>
      </c>
      <c r="AC3289" s="283" t="str">
        <f t="shared" si="525"/>
        <v/>
      </c>
      <c r="AD3289" s="283" t="str">
        <f t="shared" si="526"/>
        <v/>
      </c>
      <c r="AE3289" s="163"/>
      <c r="AF3289" s="162"/>
    </row>
    <row r="3290" spans="1:32">
      <c r="A3290" s="134">
        <v>3281</v>
      </c>
      <c r="B3290" s="286"/>
      <c r="C3290" s="146">
        <f t="shared" si="519"/>
        <v>0</v>
      </c>
      <c r="D3290" s="146">
        <f t="shared" si="520"/>
        <v>1</v>
      </c>
      <c r="E3290" s="146">
        <f t="shared" si="521"/>
        <v>1900</v>
      </c>
      <c r="F3290" s="287"/>
      <c r="G3290" s="287"/>
      <c r="H3290" s="287"/>
      <c r="I3290" s="288"/>
      <c r="J3290" s="287"/>
      <c r="K3290" s="288"/>
      <c r="L3290" s="134"/>
      <c r="M3290" s="133"/>
      <c r="N3290" s="288"/>
      <c r="O3290" s="134"/>
      <c r="P3290" s="166"/>
      <c r="Q3290" s="289"/>
      <c r="R3290" s="165"/>
      <c r="S3290" s="290"/>
      <c r="T3290" s="290"/>
      <c r="U3290" s="290"/>
      <c r="V3290" s="290"/>
      <c r="W3290" s="166"/>
      <c r="X3290" s="135"/>
      <c r="Y3290" s="418">
        <f t="shared" si="522"/>
        <v>0</v>
      </c>
      <c r="Z3290" s="291">
        <f t="shared" si="523"/>
        <v>0</v>
      </c>
      <c r="AA3290" s="163"/>
      <c r="AB3290" s="177" t="str">
        <f t="shared" si="524"/>
        <v/>
      </c>
      <c r="AC3290" s="283" t="str">
        <f t="shared" si="525"/>
        <v/>
      </c>
      <c r="AD3290" s="283" t="str">
        <f t="shared" si="526"/>
        <v/>
      </c>
      <c r="AE3290" s="163"/>
      <c r="AF3290" s="162"/>
    </row>
    <row r="3291" spans="1:32">
      <c r="A3291" s="134">
        <v>3282</v>
      </c>
      <c r="B3291" s="286"/>
      <c r="C3291" s="146">
        <f t="shared" si="519"/>
        <v>0</v>
      </c>
      <c r="D3291" s="146">
        <f t="shared" si="520"/>
        <v>1</v>
      </c>
      <c r="E3291" s="146">
        <f t="shared" si="521"/>
        <v>1900</v>
      </c>
      <c r="F3291" s="287"/>
      <c r="G3291" s="287"/>
      <c r="H3291" s="287"/>
      <c r="I3291" s="288"/>
      <c r="J3291" s="287"/>
      <c r="K3291" s="288"/>
      <c r="L3291" s="134"/>
      <c r="M3291" s="133"/>
      <c r="N3291" s="288"/>
      <c r="O3291" s="134"/>
      <c r="P3291" s="166"/>
      <c r="Q3291" s="289"/>
      <c r="R3291" s="165"/>
      <c r="S3291" s="290"/>
      <c r="T3291" s="290"/>
      <c r="U3291" s="290"/>
      <c r="V3291" s="290"/>
      <c r="W3291" s="166"/>
      <c r="X3291" s="135"/>
      <c r="Y3291" s="418">
        <f t="shared" si="522"/>
        <v>0</v>
      </c>
      <c r="Z3291" s="291">
        <f t="shared" si="523"/>
        <v>0</v>
      </c>
      <c r="AA3291" s="163"/>
      <c r="AB3291" s="177" t="str">
        <f t="shared" si="524"/>
        <v/>
      </c>
      <c r="AC3291" s="283" t="str">
        <f t="shared" si="525"/>
        <v/>
      </c>
      <c r="AD3291" s="283" t="str">
        <f t="shared" si="526"/>
        <v/>
      </c>
      <c r="AE3291" s="163"/>
      <c r="AF3291" s="162"/>
    </row>
    <row r="3292" spans="1:32">
      <c r="A3292" s="134">
        <v>3283</v>
      </c>
      <c r="B3292" s="286"/>
      <c r="C3292" s="146">
        <f t="shared" si="519"/>
        <v>0</v>
      </c>
      <c r="D3292" s="146">
        <f t="shared" si="520"/>
        <v>1</v>
      </c>
      <c r="E3292" s="146">
        <f t="shared" si="521"/>
        <v>1900</v>
      </c>
      <c r="F3292" s="287"/>
      <c r="G3292" s="287"/>
      <c r="H3292" s="287"/>
      <c r="I3292" s="288"/>
      <c r="J3292" s="287"/>
      <c r="K3292" s="288"/>
      <c r="L3292" s="134"/>
      <c r="M3292" s="133"/>
      <c r="N3292" s="288"/>
      <c r="O3292" s="134"/>
      <c r="P3292" s="166"/>
      <c r="Q3292" s="289"/>
      <c r="R3292" s="165"/>
      <c r="S3292" s="290"/>
      <c r="T3292" s="290"/>
      <c r="U3292" s="290"/>
      <c r="V3292" s="290"/>
      <c r="W3292" s="166"/>
      <c r="X3292" s="135"/>
      <c r="Y3292" s="418">
        <f t="shared" si="522"/>
        <v>0</v>
      </c>
      <c r="Z3292" s="291">
        <f t="shared" si="523"/>
        <v>0</v>
      </c>
      <c r="AA3292" s="163"/>
      <c r="AB3292" s="177" t="str">
        <f t="shared" si="524"/>
        <v/>
      </c>
      <c r="AC3292" s="283" t="str">
        <f t="shared" si="525"/>
        <v/>
      </c>
      <c r="AD3292" s="283" t="str">
        <f t="shared" si="526"/>
        <v/>
      </c>
      <c r="AE3292" s="163"/>
      <c r="AF3292" s="162"/>
    </row>
    <row r="3293" spans="1:32">
      <c r="A3293" s="134">
        <v>3284</v>
      </c>
      <c r="B3293" s="286"/>
      <c r="C3293" s="146">
        <f t="shared" si="519"/>
        <v>0</v>
      </c>
      <c r="D3293" s="146">
        <f t="shared" si="520"/>
        <v>1</v>
      </c>
      <c r="E3293" s="146">
        <f t="shared" si="521"/>
        <v>1900</v>
      </c>
      <c r="F3293" s="287"/>
      <c r="G3293" s="287"/>
      <c r="H3293" s="287"/>
      <c r="I3293" s="288"/>
      <c r="J3293" s="287"/>
      <c r="K3293" s="288"/>
      <c r="L3293" s="134"/>
      <c r="M3293" s="133"/>
      <c r="N3293" s="288"/>
      <c r="O3293" s="134"/>
      <c r="P3293" s="166"/>
      <c r="Q3293" s="289"/>
      <c r="R3293" s="165"/>
      <c r="S3293" s="290"/>
      <c r="T3293" s="290"/>
      <c r="U3293" s="290"/>
      <c r="V3293" s="290"/>
      <c r="W3293" s="166"/>
      <c r="X3293" s="135"/>
      <c r="Y3293" s="418">
        <f t="shared" si="522"/>
        <v>0</v>
      </c>
      <c r="Z3293" s="291">
        <f t="shared" si="523"/>
        <v>0</v>
      </c>
      <c r="AA3293" s="163"/>
      <c r="AB3293" s="177" t="str">
        <f t="shared" si="524"/>
        <v/>
      </c>
      <c r="AC3293" s="283" t="str">
        <f t="shared" si="525"/>
        <v/>
      </c>
      <c r="AD3293" s="283" t="str">
        <f t="shared" si="526"/>
        <v/>
      </c>
      <c r="AE3293" s="163"/>
      <c r="AF3293" s="162"/>
    </row>
    <row r="3294" spans="1:32">
      <c r="A3294" s="134">
        <v>3285</v>
      </c>
      <c r="B3294" s="286"/>
      <c r="C3294" s="146">
        <f t="shared" si="519"/>
        <v>0</v>
      </c>
      <c r="D3294" s="146">
        <f t="shared" si="520"/>
        <v>1</v>
      </c>
      <c r="E3294" s="146">
        <f t="shared" si="521"/>
        <v>1900</v>
      </c>
      <c r="F3294" s="287"/>
      <c r="G3294" s="287"/>
      <c r="H3294" s="287"/>
      <c r="I3294" s="288"/>
      <c r="J3294" s="287"/>
      <c r="K3294" s="288"/>
      <c r="L3294" s="134"/>
      <c r="M3294" s="133"/>
      <c r="N3294" s="288"/>
      <c r="O3294" s="134"/>
      <c r="P3294" s="166"/>
      <c r="Q3294" s="289"/>
      <c r="R3294" s="165"/>
      <c r="S3294" s="290"/>
      <c r="T3294" s="290"/>
      <c r="U3294" s="290"/>
      <c r="V3294" s="290"/>
      <c r="W3294" s="166"/>
      <c r="X3294" s="135"/>
      <c r="Y3294" s="418">
        <f t="shared" si="522"/>
        <v>0</v>
      </c>
      <c r="Z3294" s="291">
        <f t="shared" si="523"/>
        <v>0</v>
      </c>
      <c r="AA3294" s="163"/>
      <c r="AB3294" s="177" t="str">
        <f t="shared" si="524"/>
        <v/>
      </c>
      <c r="AC3294" s="283" t="str">
        <f t="shared" si="525"/>
        <v/>
      </c>
      <c r="AD3294" s="283" t="str">
        <f t="shared" si="526"/>
        <v/>
      </c>
      <c r="AE3294" s="163"/>
      <c r="AF3294" s="162"/>
    </row>
    <row r="3295" spans="1:32">
      <c r="A3295" s="134">
        <v>3286</v>
      </c>
      <c r="B3295" s="286"/>
      <c r="C3295" s="146">
        <f t="shared" si="519"/>
        <v>0</v>
      </c>
      <c r="D3295" s="146">
        <f t="shared" si="520"/>
        <v>1</v>
      </c>
      <c r="E3295" s="146">
        <f t="shared" si="521"/>
        <v>1900</v>
      </c>
      <c r="F3295" s="287"/>
      <c r="G3295" s="287"/>
      <c r="H3295" s="287"/>
      <c r="I3295" s="288"/>
      <c r="J3295" s="287"/>
      <c r="K3295" s="288"/>
      <c r="L3295" s="134"/>
      <c r="M3295" s="133"/>
      <c r="N3295" s="288"/>
      <c r="O3295" s="134"/>
      <c r="P3295" s="166"/>
      <c r="Q3295" s="289"/>
      <c r="R3295" s="165"/>
      <c r="S3295" s="290"/>
      <c r="T3295" s="290"/>
      <c r="U3295" s="290"/>
      <c r="V3295" s="290"/>
      <c r="W3295" s="166"/>
      <c r="X3295" s="135"/>
      <c r="Y3295" s="418">
        <f t="shared" si="522"/>
        <v>0</v>
      </c>
      <c r="Z3295" s="291">
        <f t="shared" si="523"/>
        <v>0</v>
      </c>
      <c r="AA3295" s="163"/>
      <c r="AB3295" s="177" t="str">
        <f t="shared" si="524"/>
        <v/>
      </c>
      <c r="AC3295" s="283" t="str">
        <f t="shared" si="525"/>
        <v/>
      </c>
      <c r="AD3295" s="283" t="str">
        <f t="shared" si="526"/>
        <v/>
      </c>
      <c r="AE3295" s="163"/>
      <c r="AF3295" s="162"/>
    </row>
    <row r="3296" spans="1:32">
      <c r="A3296" s="134">
        <v>3287</v>
      </c>
      <c r="B3296" s="286"/>
      <c r="C3296" s="146">
        <f t="shared" si="519"/>
        <v>0</v>
      </c>
      <c r="D3296" s="146">
        <f t="shared" si="520"/>
        <v>1</v>
      </c>
      <c r="E3296" s="146">
        <f t="shared" si="521"/>
        <v>1900</v>
      </c>
      <c r="F3296" s="287"/>
      <c r="G3296" s="287"/>
      <c r="H3296" s="287"/>
      <c r="I3296" s="288"/>
      <c r="J3296" s="287"/>
      <c r="K3296" s="288"/>
      <c r="L3296" s="134"/>
      <c r="M3296" s="133"/>
      <c r="N3296" s="288"/>
      <c r="O3296" s="134"/>
      <c r="P3296" s="166"/>
      <c r="Q3296" s="289"/>
      <c r="R3296" s="165"/>
      <c r="S3296" s="290"/>
      <c r="T3296" s="290"/>
      <c r="U3296" s="290"/>
      <c r="V3296" s="290"/>
      <c r="W3296" s="166"/>
      <c r="X3296" s="135"/>
      <c r="Y3296" s="418">
        <f t="shared" si="522"/>
        <v>0</v>
      </c>
      <c r="Z3296" s="291">
        <f t="shared" si="523"/>
        <v>0</v>
      </c>
      <c r="AA3296" s="163"/>
      <c r="AB3296" s="177" t="str">
        <f t="shared" si="524"/>
        <v/>
      </c>
      <c r="AC3296" s="283" t="str">
        <f t="shared" si="525"/>
        <v/>
      </c>
      <c r="AD3296" s="283" t="str">
        <f t="shared" si="526"/>
        <v/>
      </c>
      <c r="AE3296" s="163"/>
      <c r="AF3296" s="162"/>
    </row>
    <row r="3297" spans="1:32">
      <c r="A3297" s="134">
        <v>3288</v>
      </c>
      <c r="B3297" s="286"/>
      <c r="C3297" s="146">
        <f t="shared" si="519"/>
        <v>0</v>
      </c>
      <c r="D3297" s="146">
        <f t="shared" si="520"/>
        <v>1</v>
      </c>
      <c r="E3297" s="146">
        <f t="shared" si="521"/>
        <v>1900</v>
      </c>
      <c r="F3297" s="287"/>
      <c r="G3297" s="287"/>
      <c r="H3297" s="287"/>
      <c r="I3297" s="288"/>
      <c r="J3297" s="287"/>
      <c r="K3297" s="288"/>
      <c r="L3297" s="134"/>
      <c r="M3297" s="133"/>
      <c r="N3297" s="288"/>
      <c r="O3297" s="134"/>
      <c r="P3297" s="166"/>
      <c r="Q3297" s="289"/>
      <c r="R3297" s="165"/>
      <c r="S3297" s="290"/>
      <c r="T3297" s="290"/>
      <c r="U3297" s="290"/>
      <c r="V3297" s="290"/>
      <c r="W3297" s="166"/>
      <c r="X3297" s="135"/>
      <c r="Y3297" s="418">
        <f t="shared" si="522"/>
        <v>0</v>
      </c>
      <c r="Z3297" s="291">
        <f t="shared" si="523"/>
        <v>0</v>
      </c>
      <c r="AA3297" s="163"/>
      <c r="AB3297" s="177" t="str">
        <f t="shared" si="524"/>
        <v/>
      </c>
      <c r="AC3297" s="283" t="str">
        <f t="shared" si="525"/>
        <v/>
      </c>
      <c r="AD3297" s="283" t="str">
        <f t="shared" si="526"/>
        <v/>
      </c>
      <c r="AE3297" s="163"/>
      <c r="AF3297" s="162"/>
    </row>
    <row r="3298" spans="1:32">
      <c r="A3298" s="134">
        <v>3289</v>
      </c>
      <c r="B3298" s="286"/>
      <c r="C3298" s="146">
        <f t="shared" si="519"/>
        <v>0</v>
      </c>
      <c r="D3298" s="146">
        <f t="shared" si="520"/>
        <v>1</v>
      </c>
      <c r="E3298" s="146">
        <f t="shared" si="521"/>
        <v>1900</v>
      </c>
      <c r="F3298" s="287"/>
      <c r="G3298" s="287"/>
      <c r="H3298" s="287"/>
      <c r="I3298" s="288"/>
      <c r="J3298" s="287"/>
      <c r="K3298" s="288"/>
      <c r="L3298" s="134"/>
      <c r="M3298" s="133"/>
      <c r="N3298" s="288"/>
      <c r="O3298" s="134"/>
      <c r="P3298" s="166"/>
      <c r="Q3298" s="289"/>
      <c r="R3298" s="165"/>
      <c r="S3298" s="290"/>
      <c r="T3298" s="290"/>
      <c r="U3298" s="290"/>
      <c r="V3298" s="290"/>
      <c r="W3298" s="166"/>
      <c r="X3298" s="135"/>
      <c r="Y3298" s="418">
        <f t="shared" si="522"/>
        <v>0</v>
      </c>
      <c r="Z3298" s="291">
        <f t="shared" si="523"/>
        <v>0</v>
      </c>
      <c r="AA3298" s="163"/>
      <c r="AB3298" s="177" t="str">
        <f t="shared" si="524"/>
        <v/>
      </c>
      <c r="AC3298" s="283" t="str">
        <f t="shared" si="525"/>
        <v/>
      </c>
      <c r="AD3298" s="283" t="str">
        <f t="shared" si="526"/>
        <v/>
      </c>
      <c r="AE3298" s="163"/>
      <c r="AF3298" s="162"/>
    </row>
    <row r="3299" spans="1:32">
      <c r="A3299" s="134">
        <v>3290</v>
      </c>
      <c r="B3299" s="286"/>
      <c r="C3299" s="146">
        <f t="shared" si="519"/>
        <v>0</v>
      </c>
      <c r="D3299" s="146">
        <f t="shared" si="520"/>
        <v>1</v>
      </c>
      <c r="E3299" s="146">
        <f t="shared" si="521"/>
        <v>1900</v>
      </c>
      <c r="F3299" s="287"/>
      <c r="G3299" s="287"/>
      <c r="H3299" s="287"/>
      <c r="I3299" s="288"/>
      <c r="J3299" s="287"/>
      <c r="K3299" s="288"/>
      <c r="L3299" s="134"/>
      <c r="M3299" s="133"/>
      <c r="N3299" s="288"/>
      <c r="O3299" s="134"/>
      <c r="P3299" s="166"/>
      <c r="Q3299" s="289"/>
      <c r="R3299" s="165"/>
      <c r="S3299" s="290"/>
      <c r="T3299" s="290"/>
      <c r="U3299" s="290"/>
      <c r="V3299" s="290"/>
      <c r="W3299" s="166"/>
      <c r="X3299" s="135"/>
      <c r="Y3299" s="418">
        <f t="shared" si="522"/>
        <v>0</v>
      </c>
      <c r="Z3299" s="291">
        <f t="shared" si="523"/>
        <v>0</v>
      </c>
      <c r="AA3299" s="163"/>
      <c r="AB3299" s="177" t="str">
        <f t="shared" si="524"/>
        <v/>
      </c>
      <c r="AC3299" s="283" t="str">
        <f t="shared" si="525"/>
        <v/>
      </c>
      <c r="AD3299" s="283" t="str">
        <f t="shared" si="526"/>
        <v/>
      </c>
      <c r="AE3299" s="163"/>
      <c r="AF3299" s="162"/>
    </row>
    <row r="3300" spans="1:32">
      <c r="A3300" s="134">
        <v>3291</v>
      </c>
      <c r="B3300" s="286"/>
      <c r="C3300" s="146">
        <f t="shared" si="519"/>
        <v>0</v>
      </c>
      <c r="D3300" s="146">
        <f t="shared" si="520"/>
        <v>1</v>
      </c>
      <c r="E3300" s="146">
        <f t="shared" si="521"/>
        <v>1900</v>
      </c>
      <c r="F3300" s="287"/>
      <c r="G3300" s="287"/>
      <c r="H3300" s="287"/>
      <c r="I3300" s="288"/>
      <c r="J3300" s="287"/>
      <c r="K3300" s="288"/>
      <c r="L3300" s="134"/>
      <c r="M3300" s="133"/>
      <c r="N3300" s="288"/>
      <c r="O3300" s="134"/>
      <c r="P3300" s="166"/>
      <c r="Q3300" s="289"/>
      <c r="R3300" s="165"/>
      <c r="S3300" s="290"/>
      <c r="T3300" s="290"/>
      <c r="U3300" s="290"/>
      <c r="V3300" s="290"/>
      <c r="W3300" s="166"/>
      <c r="X3300" s="135"/>
      <c r="Y3300" s="418">
        <f t="shared" si="522"/>
        <v>0</v>
      </c>
      <c r="Z3300" s="291">
        <f t="shared" si="523"/>
        <v>0</v>
      </c>
      <c r="AA3300" s="163"/>
      <c r="AB3300" s="177" t="str">
        <f t="shared" si="524"/>
        <v/>
      </c>
      <c r="AC3300" s="283" t="str">
        <f t="shared" si="525"/>
        <v/>
      </c>
      <c r="AD3300" s="283" t="str">
        <f t="shared" si="526"/>
        <v/>
      </c>
      <c r="AE3300" s="163"/>
      <c r="AF3300" s="162"/>
    </row>
    <row r="3301" spans="1:32">
      <c r="A3301" s="134">
        <v>3292</v>
      </c>
      <c r="B3301" s="286"/>
      <c r="C3301" s="146">
        <f t="shared" si="519"/>
        <v>0</v>
      </c>
      <c r="D3301" s="146">
        <f t="shared" si="520"/>
        <v>1</v>
      </c>
      <c r="E3301" s="146">
        <f t="shared" si="521"/>
        <v>1900</v>
      </c>
      <c r="F3301" s="287"/>
      <c r="G3301" s="287"/>
      <c r="H3301" s="287"/>
      <c r="I3301" s="288"/>
      <c r="J3301" s="287"/>
      <c r="K3301" s="288"/>
      <c r="L3301" s="134"/>
      <c r="M3301" s="133"/>
      <c r="N3301" s="288"/>
      <c r="O3301" s="134"/>
      <c r="P3301" s="166"/>
      <c r="Q3301" s="289"/>
      <c r="R3301" s="165"/>
      <c r="S3301" s="290"/>
      <c r="T3301" s="290"/>
      <c r="U3301" s="290"/>
      <c r="V3301" s="290"/>
      <c r="W3301" s="166"/>
      <c r="X3301" s="135"/>
      <c r="Y3301" s="418">
        <f t="shared" si="522"/>
        <v>0</v>
      </c>
      <c r="Z3301" s="291">
        <f t="shared" si="523"/>
        <v>0</v>
      </c>
      <c r="AA3301" s="163"/>
      <c r="AB3301" s="177" t="str">
        <f t="shared" si="524"/>
        <v/>
      </c>
      <c r="AC3301" s="283" t="str">
        <f t="shared" si="525"/>
        <v/>
      </c>
      <c r="AD3301" s="283" t="str">
        <f t="shared" si="526"/>
        <v/>
      </c>
      <c r="AE3301" s="163"/>
      <c r="AF3301" s="162"/>
    </row>
    <row r="3302" spans="1:32">
      <c r="A3302" s="134">
        <v>3293</v>
      </c>
      <c r="B3302" s="286"/>
      <c r="C3302" s="146">
        <f t="shared" si="519"/>
        <v>0</v>
      </c>
      <c r="D3302" s="146">
        <f t="shared" si="520"/>
        <v>1</v>
      </c>
      <c r="E3302" s="146">
        <f t="shared" si="521"/>
        <v>1900</v>
      </c>
      <c r="F3302" s="287"/>
      <c r="G3302" s="287"/>
      <c r="H3302" s="287"/>
      <c r="I3302" s="288"/>
      <c r="J3302" s="287"/>
      <c r="K3302" s="288"/>
      <c r="L3302" s="134"/>
      <c r="M3302" s="133"/>
      <c r="N3302" s="288"/>
      <c r="O3302" s="134"/>
      <c r="P3302" s="166"/>
      <c r="Q3302" s="289"/>
      <c r="R3302" s="165"/>
      <c r="S3302" s="290"/>
      <c r="T3302" s="290"/>
      <c r="U3302" s="290"/>
      <c r="V3302" s="290"/>
      <c r="W3302" s="166"/>
      <c r="X3302" s="135"/>
      <c r="Y3302" s="418">
        <f t="shared" si="522"/>
        <v>0</v>
      </c>
      <c r="Z3302" s="291">
        <f t="shared" si="523"/>
        <v>0</v>
      </c>
      <c r="AA3302" s="163"/>
      <c r="AB3302" s="177" t="str">
        <f t="shared" si="524"/>
        <v/>
      </c>
      <c r="AC3302" s="283" t="str">
        <f t="shared" si="525"/>
        <v/>
      </c>
      <c r="AD3302" s="283" t="str">
        <f t="shared" si="526"/>
        <v/>
      </c>
      <c r="AE3302" s="163"/>
      <c r="AF3302" s="162"/>
    </row>
    <row r="3303" spans="1:32">
      <c r="A3303" s="134">
        <v>3294</v>
      </c>
      <c r="B3303" s="286"/>
      <c r="C3303" s="146">
        <f t="shared" si="519"/>
        <v>0</v>
      </c>
      <c r="D3303" s="146">
        <f t="shared" si="520"/>
        <v>1</v>
      </c>
      <c r="E3303" s="146">
        <f t="shared" si="521"/>
        <v>1900</v>
      </c>
      <c r="F3303" s="287"/>
      <c r="G3303" s="287"/>
      <c r="H3303" s="287"/>
      <c r="I3303" s="288"/>
      <c r="J3303" s="287"/>
      <c r="K3303" s="288"/>
      <c r="L3303" s="134"/>
      <c r="M3303" s="133"/>
      <c r="N3303" s="288"/>
      <c r="O3303" s="134"/>
      <c r="P3303" s="166"/>
      <c r="Q3303" s="289"/>
      <c r="R3303" s="165"/>
      <c r="S3303" s="290"/>
      <c r="T3303" s="290"/>
      <c r="U3303" s="290"/>
      <c r="V3303" s="290"/>
      <c r="W3303" s="166"/>
      <c r="X3303" s="135"/>
      <c r="Y3303" s="418">
        <f t="shared" si="522"/>
        <v>0</v>
      </c>
      <c r="Z3303" s="291">
        <f t="shared" si="523"/>
        <v>0</v>
      </c>
      <c r="AA3303" s="163"/>
      <c r="AB3303" s="177" t="str">
        <f t="shared" si="524"/>
        <v/>
      </c>
      <c r="AC3303" s="283" t="str">
        <f t="shared" si="525"/>
        <v/>
      </c>
      <c r="AD3303" s="283" t="str">
        <f t="shared" si="526"/>
        <v/>
      </c>
      <c r="AE3303" s="163"/>
      <c r="AF3303" s="162"/>
    </row>
    <row r="3304" spans="1:32">
      <c r="A3304" s="134">
        <v>3295</v>
      </c>
      <c r="B3304" s="286"/>
      <c r="C3304" s="146">
        <f t="shared" si="519"/>
        <v>0</v>
      </c>
      <c r="D3304" s="146">
        <f t="shared" si="520"/>
        <v>1</v>
      </c>
      <c r="E3304" s="146">
        <f t="shared" si="521"/>
        <v>1900</v>
      </c>
      <c r="F3304" s="287"/>
      <c r="G3304" s="287"/>
      <c r="H3304" s="287"/>
      <c r="I3304" s="288"/>
      <c r="J3304" s="287"/>
      <c r="K3304" s="288"/>
      <c r="L3304" s="134"/>
      <c r="M3304" s="133"/>
      <c r="N3304" s="288"/>
      <c r="O3304" s="134"/>
      <c r="P3304" s="166"/>
      <c r="Q3304" s="289"/>
      <c r="R3304" s="165"/>
      <c r="S3304" s="290"/>
      <c r="T3304" s="290"/>
      <c r="U3304" s="290"/>
      <c r="V3304" s="290"/>
      <c r="W3304" s="166"/>
      <c r="X3304" s="135"/>
      <c r="Y3304" s="418">
        <f t="shared" si="522"/>
        <v>0</v>
      </c>
      <c r="Z3304" s="291">
        <f t="shared" si="523"/>
        <v>0</v>
      </c>
      <c r="AA3304" s="163"/>
      <c r="AB3304" s="177" t="str">
        <f t="shared" si="524"/>
        <v/>
      </c>
      <c r="AC3304" s="283" t="str">
        <f t="shared" si="525"/>
        <v/>
      </c>
      <c r="AD3304" s="283" t="str">
        <f t="shared" si="526"/>
        <v/>
      </c>
      <c r="AE3304" s="163"/>
      <c r="AF3304" s="162"/>
    </row>
    <row r="3305" spans="1:32">
      <c r="A3305" s="134">
        <v>3296</v>
      </c>
      <c r="B3305" s="286"/>
      <c r="C3305" s="146">
        <f t="shared" si="519"/>
        <v>0</v>
      </c>
      <c r="D3305" s="146">
        <f t="shared" si="520"/>
        <v>1</v>
      </c>
      <c r="E3305" s="146">
        <f t="shared" si="521"/>
        <v>1900</v>
      </c>
      <c r="F3305" s="287"/>
      <c r="G3305" s="287"/>
      <c r="H3305" s="287"/>
      <c r="I3305" s="288"/>
      <c r="J3305" s="287"/>
      <c r="K3305" s="288"/>
      <c r="L3305" s="134"/>
      <c r="M3305" s="133"/>
      <c r="N3305" s="288"/>
      <c r="O3305" s="134"/>
      <c r="P3305" s="166"/>
      <c r="Q3305" s="289"/>
      <c r="R3305" s="165"/>
      <c r="S3305" s="290"/>
      <c r="T3305" s="290"/>
      <c r="U3305" s="290"/>
      <c r="V3305" s="290"/>
      <c r="W3305" s="166"/>
      <c r="X3305" s="135"/>
      <c r="Y3305" s="418">
        <f t="shared" si="522"/>
        <v>0</v>
      </c>
      <c r="Z3305" s="291">
        <f t="shared" si="523"/>
        <v>0</v>
      </c>
      <c r="AA3305" s="163"/>
      <c r="AB3305" s="177" t="str">
        <f t="shared" si="524"/>
        <v/>
      </c>
      <c r="AC3305" s="283" t="str">
        <f t="shared" si="525"/>
        <v/>
      </c>
      <c r="AD3305" s="283" t="str">
        <f t="shared" si="526"/>
        <v/>
      </c>
      <c r="AE3305" s="163"/>
      <c r="AF3305" s="162"/>
    </row>
    <row r="3306" spans="1:32">
      <c r="A3306" s="134">
        <v>3297</v>
      </c>
      <c r="B3306" s="286"/>
      <c r="C3306" s="146">
        <f t="shared" si="519"/>
        <v>0</v>
      </c>
      <c r="D3306" s="146">
        <f t="shared" si="520"/>
        <v>1</v>
      </c>
      <c r="E3306" s="146">
        <f t="shared" si="521"/>
        <v>1900</v>
      </c>
      <c r="F3306" s="287"/>
      <c r="G3306" s="287"/>
      <c r="H3306" s="287"/>
      <c r="I3306" s="288"/>
      <c r="J3306" s="287"/>
      <c r="K3306" s="288"/>
      <c r="L3306" s="134"/>
      <c r="M3306" s="133"/>
      <c r="N3306" s="288"/>
      <c r="O3306" s="134"/>
      <c r="P3306" s="166"/>
      <c r="Q3306" s="289"/>
      <c r="R3306" s="165"/>
      <c r="S3306" s="290"/>
      <c r="T3306" s="290"/>
      <c r="U3306" s="290"/>
      <c r="V3306" s="290"/>
      <c r="W3306" s="166"/>
      <c r="X3306" s="135"/>
      <c r="Y3306" s="418">
        <f t="shared" si="522"/>
        <v>0</v>
      </c>
      <c r="Z3306" s="291">
        <f t="shared" si="523"/>
        <v>0</v>
      </c>
      <c r="AA3306" s="163"/>
      <c r="AB3306" s="177" t="str">
        <f t="shared" si="524"/>
        <v/>
      </c>
      <c r="AC3306" s="283" t="str">
        <f t="shared" si="525"/>
        <v/>
      </c>
      <c r="AD3306" s="283" t="str">
        <f t="shared" si="526"/>
        <v/>
      </c>
      <c r="AE3306" s="163"/>
      <c r="AF3306" s="162"/>
    </row>
    <row r="3307" spans="1:32">
      <c r="A3307" s="134">
        <v>3298</v>
      </c>
      <c r="B3307" s="286"/>
      <c r="C3307" s="146">
        <f t="shared" si="519"/>
        <v>0</v>
      </c>
      <c r="D3307" s="146">
        <f t="shared" si="520"/>
        <v>1</v>
      </c>
      <c r="E3307" s="146">
        <f t="shared" si="521"/>
        <v>1900</v>
      </c>
      <c r="F3307" s="287"/>
      <c r="G3307" s="287"/>
      <c r="H3307" s="287"/>
      <c r="I3307" s="288"/>
      <c r="J3307" s="287"/>
      <c r="K3307" s="288"/>
      <c r="L3307" s="134"/>
      <c r="M3307" s="133"/>
      <c r="N3307" s="288"/>
      <c r="O3307" s="134"/>
      <c r="P3307" s="166"/>
      <c r="Q3307" s="289"/>
      <c r="R3307" s="165"/>
      <c r="S3307" s="290"/>
      <c r="T3307" s="290"/>
      <c r="U3307" s="290"/>
      <c r="V3307" s="290"/>
      <c r="W3307" s="166"/>
      <c r="X3307" s="135"/>
      <c r="Y3307" s="418">
        <f t="shared" si="522"/>
        <v>0</v>
      </c>
      <c r="Z3307" s="291">
        <f t="shared" si="523"/>
        <v>0</v>
      </c>
      <c r="AA3307" s="163"/>
      <c r="AB3307" s="177" t="str">
        <f t="shared" si="524"/>
        <v/>
      </c>
      <c r="AC3307" s="283" t="str">
        <f t="shared" si="525"/>
        <v/>
      </c>
      <c r="AD3307" s="283" t="str">
        <f t="shared" si="526"/>
        <v/>
      </c>
      <c r="AE3307" s="163"/>
      <c r="AF3307" s="162"/>
    </row>
    <row r="3308" spans="1:32">
      <c r="A3308" s="134">
        <v>3299</v>
      </c>
      <c r="B3308" s="286"/>
      <c r="C3308" s="146">
        <f t="shared" si="519"/>
        <v>0</v>
      </c>
      <c r="D3308" s="146">
        <f t="shared" si="520"/>
        <v>1</v>
      </c>
      <c r="E3308" s="146">
        <f t="shared" si="521"/>
        <v>1900</v>
      </c>
      <c r="F3308" s="287"/>
      <c r="G3308" s="287"/>
      <c r="H3308" s="287"/>
      <c r="I3308" s="288"/>
      <c r="J3308" s="287"/>
      <c r="K3308" s="288"/>
      <c r="L3308" s="134"/>
      <c r="M3308" s="133"/>
      <c r="N3308" s="288"/>
      <c r="O3308" s="134"/>
      <c r="P3308" s="166"/>
      <c r="Q3308" s="289"/>
      <c r="R3308" s="165"/>
      <c r="S3308" s="290"/>
      <c r="T3308" s="290"/>
      <c r="U3308" s="290"/>
      <c r="V3308" s="290"/>
      <c r="W3308" s="166"/>
      <c r="X3308" s="135"/>
      <c r="Y3308" s="418">
        <f t="shared" si="522"/>
        <v>0</v>
      </c>
      <c r="Z3308" s="291">
        <f t="shared" si="523"/>
        <v>0</v>
      </c>
      <c r="AA3308" s="163"/>
      <c r="AB3308" s="177" t="str">
        <f t="shared" si="524"/>
        <v/>
      </c>
      <c r="AC3308" s="283" t="str">
        <f t="shared" si="525"/>
        <v/>
      </c>
      <c r="AD3308" s="283" t="str">
        <f t="shared" si="526"/>
        <v/>
      </c>
      <c r="AE3308" s="163"/>
      <c r="AF3308" s="162"/>
    </row>
    <row r="3309" spans="1:32">
      <c r="A3309" s="134">
        <v>3300</v>
      </c>
      <c r="B3309" s="286"/>
      <c r="C3309" s="146">
        <f t="shared" si="519"/>
        <v>0</v>
      </c>
      <c r="D3309" s="146">
        <f t="shared" si="520"/>
        <v>1</v>
      </c>
      <c r="E3309" s="146">
        <f t="shared" si="521"/>
        <v>1900</v>
      </c>
      <c r="F3309" s="287"/>
      <c r="G3309" s="287"/>
      <c r="H3309" s="287"/>
      <c r="I3309" s="288"/>
      <c r="J3309" s="287"/>
      <c r="K3309" s="288"/>
      <c r="L3309" s="134"/>
      <c r="M3309" s="133"/>
      <c r="N3309" s="288"/>
      <c r="O3309" s="134"/>
      <c r="P3309" s="166"/>
      <c r="Q3309" s="289"/>
      <c r="R3309" s="165"/>
      <c r="S3309" s="290"/>
      <c r="T3309" s="290"/>
      <c r="U3309" s="290"/>
      <c r="V3309" s="290"/>
      <c r="W3309" s="166"/>
      <c r="X3309" s="135"/>
      <c r="Y3309" s="418">
        <f t="shared" si="522"/>
        <v>0</v>
      </c>
      <c r="Z3309" s="291">
        <f t="shared" si="523"/>
        <v>0</v>
      </c>
      <c r="AA3309" s="163"/>
      <c r="AB3309" s="177" t="str">
        <f t="shared" si="524"/>
        <v/>
      </c>
      <c r="AC3309" s="283" t="str">
        <f t="shared" si="525"/>
        <v/>
      </c>
      <c r="AD3309" s="283" t="str">
        <f t="shared" si="526"/>
        <v/>
      </c>
      <c r="AE3309" s="163"/>
      <c r="AF3309" s="162"/>
    </row>
    <row r="3310" spans="1:32">
      <c r="A3310" s="134">
        <v>3301</v>
      </c>
      <c r="B3310" s="286"/>
      <c r="C3310" s="146">
        <f t="shared" si="519"/>
        <v>0</v>
      </c>
      <c r="D3310" s="146">
        <f t="shared" si="520"/>
        <v>1</v>
      </c>
      <c r="E3310" s="146">
        <f t="shared" si="521"/>
        <v>1900</v>
      </c>
      <c r="F3310" s="287"/>
      <c r="G3310" s="287"/>
      <c r="H3310" s="287"/>
      <c r="I3310" s="288"/>
      <c r="J3310" s="287"/>
      <c r="K3310" s="288"/>
      <c r="L3310" s="134"/>
      <c r="M3310" s="133"/>
      <c r="N3310" s="288"/>
      <c r="O3310" s="134"/>
      <c r="P3310" s="166"/>
      <c r="Q3310" s="289"/>
      <c r="R3310" s="165"/>
      <c r="S3310" s="290"/>
      <c r="T3310" s="290"/>
      <c r="U3310" s="290"/>
      <c r="V3310" s="290"/>
      <c r="W3310" s="166"/>
      <c r="X3310" s="135"/>
      <c r="Y3310" s="418">
        <f t="shared" si="522"/>
        <v>0</v>
      </c>
      <c r="Z3310" s="291">
        <f t="shared" si="523"/>
        <v>0</v>
      </c>
      <c r="AA3310" s="163"/>
      <c r="AB3310" s="177" t="str">
        <f t="shared" si="524"/>
        <v/>
      </c>
      <c r="AC3310" s="283" t="str">
        <f t="shared" si="525"/>
        <v/>
      </c>
      <c r="AD3310" s="283" t="str">
        <f t="shared" si="526"/>
        <v/>
      </c>
      <c r="AE3310" s="163"/>
      <c r="AF3310" s="162"/>
    </row>
    <row r="3311" spans="1:32">
      <c r="A3311" s="134">
        <v>3302</v>
      </c>
      <c r="B3311" s="286"/>
      <c r="C3311" s="146">
        <f t="shared" si="519"/>
        <v>0</v>
      </c>
      <c r="D3311" s="146">
        <f t="shared" si="520"/>
        <v>1</v>
      </c>
      <c r="E3311" s="146">
        <f t="shared" si="521"/>
        <v>1900</v>
      </c>
      <c r="F3311" s="287"/>
      <c r="G3311" s="287"/>
      <c r="H3311" s="287"/>
      <c r="I3311" s="288"/>
      <c r="J3311" s="287"/>
      <c r="K3311" s="288"/>
      <c r="L3311" s="134"/>
      <c r="M3311" s="133"/>
      <c r="N3311" s="288"/>
      <c r="O3311" s="134"/>
      <c r="P3311" s="166"/>
      <c r="Q3311" s="289"/>
      <c r="R3311" s="165"/>
      <c r="S3311" s="290"/>
      <c r="T3311" s="290"/>
      <c r="U3311" s="290"/>
      <c r="V3311" s="290"/>
      <c r="W3311" s="166"/>
      <c r="X3311" s="135"/>
      <c r="Y3311" s="418">
        <f t="shared" si="522"/>
        <v>0</v>
      </c>
      <c r="Z3311" s="291">
        <f t="shared" si="523"/>
        <v>0</v>
      </c>
      <c r="AA3311" s="163"/>
      <c r="AB3311" s="177" t="str">
        <f t="shared" si="524"/>
        <v/>
      </c>
      <c r="AC3311" s="283" t="str">
        <f t="shared" si="525"/>
        <v/>
      </c>
      <c r="AD3311" s="283" t="str">
        <f t="shared" si="526"/>
        <v/>
      </c>
      <c r="AE3311" s="163"/>
      <c r="AF3311" s="162"/>
    </row>
    <row r="3312" spans="1:32">
      <c r="A3312" s="134">
        <v>3303</v>
      </c>
      <c r="B3312" s="286"/>
      <c r="C3312" s="146">
        <f t="shared" si="519"/>
        <v>0</v>
      </c>
      <c r="D3312" s="146">
        <f t="shared" si="520"/>
        <v>1</v>
      </c>
      <c r="E3312" s="146">
        <f t="shared" si="521"/>
        <v>1900</v>
      </c>
      <c r="F3312" s="287"/>
      <c r="G3312" s="287"/>
      <c r="H3312" s="287"/>
      <c r="I3312" s="288"/>
      <c r="J3312" s="287"/>
      <c r="K3312" s="288"/>
      <c r="L3312" s="134"/>
      <c r="M3312" s="133"/>
      <c r="N3312" s="288"/>
      <c r="O3312" s="134"/>
      <c r="P3312" s="166"/>
      <c r="Q3312" s="289"/>
      <c r="R3312" s="165"/>
      <c r="S3312" s="290"/>
      <c r="T3312" s="290"/>
      <c r="U3312" s="290"/>
      <c r="V3312" s="290"/>
      <c r="W3312" s="166"/>
      <c r="X3312" s="135"/>
      <c r="Y3312" s="418">
        <f t="shared" si="522"/>
        <v>0</v>
      </c>
      <c r="Z3312" s="291">
        <f t="shared" si="523"/>
        <v>0</v>
      </c>
      <c r="AA3312" s="163"/>
      <c r="AB3312" s="177" t="str">
        <f t="shared" si="524"/>
        <v/>
      </c>
      <c r="AC3312" s="283" t="str">
        <f t="shared" si="525"/>
        <v/>
      </c>
      <c r="AD3312" s="283" t="str">
        <f t="shared" si="526"/>
        <v/>
      </c>
      <c r="AE3312" s="163"/>
      <c r="AF3312" s="162"/>
    </row>
    <row r="3313" spans="1:32">
      <c r="A3313" s="134">
        <v>3304</v>
      </c>
      <c r="B3313" s="286"/>
      <c r="C3313" s="146">
        <f t="shared" si="519"/>
        <v>0</v>
      </c>
      <c r="D3313" s="146">
        <f t="shared" si="520"/>
        <v>1</v>
      </c>
      <c r="E3313" s="146">
        <f t="shared" si="521"/>
        <v>1900</v>
      </c>
      <c r="F3313" s="287"/>
      <c r="G3313" s="287"/>
      <c r="H3313" s="287"/>
      <c r="I3313" s="288"/>
      <c r="J3313" s="287"/>
      <c r="K3313" s="288"/>
      <c r="L3313" s="134"/>
      <c r="M3313" s="133"/>
      <c r="N3313" s="288"/>
      <c r="O3313" s="134"/>
      <c r="P3313" s="166"/>
      <c r="Q3313" s="289"/>
      <c r="R3313" s="165"/>
      <c r="S3313" s="290"/>
      <c r="T3313" s="290"/>
      <c r="U3313" s="290"/>
      <c r="V3313" s="290"/>
      <c r="W3313" s="166"/>
      <c r="X3313" s="135"/>
      <c r="Y3313" s="418">
        <f t="shared" si="522"/>
        <v>0</v>
      </c>
      <c r="Z3313" s="291">
        <f t="shared" si="523"/>
        <v>0</v>
      </c>
      <c r="AA3313" s="163"/>
      <c r="AB3313" s="177" t="str">
        <f t="shared" si="524"/>
        <v/>
      </c>
      <c r="AC3313" s="283" t="str">
        <f t="shared" si="525"/>
        <v/>
      </c>
      <c r="AD3313" s="283" t="str">
        <f t="shared" si="526"/>
        <v/>
      </c>
      <c r="AE3313" s="163"/>
      <c r="AF3313" s="162"/>
    </row>
    <row r="3314" spans="1:32">
      <c r="A3314" s="134">
        <v>3305</v>
      </c>
      <c r="B3314" s="286"/>
      <c r="C3314" s="146">
        <f t="shared" si="519"/>
        <v>0</v>
      </c>
      <c r="D3314" s="146">
        <f t="shared" si="520"/>
        <v>1</v>
      </c>
      <c r="E3314" s="146">
        <f t="shared" si="521"/>
        <v>1900</v>
      </c>
      <c r="F3314" s="287"/>
      <c r="G3314" s="287"/>
      <c r="H3314" s="287"/>
      <c r="I3314" s="288"/>
      <c r="J3314" s="287"/>
      <c r="K3314" s="288"/>
      <c r="L3314" s="134"/>
      <c r="M3314" s="133"/>
      <c r="N3314" s="288"/>
      <c r="O3314" s="134"/>
      <c r="P3314" s="166"/>
      <c r="Q3314" s="289"/>
      <c r="R3314" s="165"/>
      <c r="S3314" s="290"/>
      <c r="T3314" s="290"/>
      <c r="U3314" s="290"/>
      <c r="V3314" s="290"/>
      <c r="W3314" s="166"/>
      <c r="X3314" s="135"/>
      <c r="Y3314" s="418">
        <f t="shared" si="522"/>
        <v>0</v>
      </c>
      <c r="Z3314" s="291">
        <f t="shared" si="523"/>
        <v>0</v>
      </c>
      <c r="AA3314" s="163"/>
      <c r="AB3314" s="177" t="str">
        <f t="shared" si="524"/>
        <v/>
      </c>
      <c r="AC3314" s="283" t="str">
        <f t="shared" si="525"/>
        <v/>
      </c>
      <c r="AD3314" s="283" t="str">
        <f t="shared" si="526"/>
        <v/>
      </c>
      <c r="AE3314" s="163"/>
      <c r="AF3314" s="162"/>
    </row>
    <row r="3315" spans="1:32">
      <c r="A3315" s="134">
        <v>3306</v>
      </c>
      <c r="B3315" s="286"/>
      <c r="C3315" s="146">
        <f t="shared" si="519"/>
        <v>0</v>
      </c>
      <c r="D3315" s="146">
        <f t="shared" si="520"/>
        <v>1</v>
      </c>
      <c r="E3315" s="146">
        <f t="shared" si="521"/>
        <v>1900</v>
      </c>
      <c r="F3315" s="287"/>
      <c r="G3315" s="287"/>
      <c r="H3315" s="287"/>
      <c r="I3315" s="288"/>
      <c r="J3315" s="287"/>
      <c r="K3315" s="288"/>
      <c r="L3315" s="134"/>
      <c r="M3315" s="133"/>
      <c r="N3315" s="288"/>
      <c r="O3315" s="134"/>
      <c r="P3315" s="166"/>
      <c r="Q3315" s="289"/>
      <c r="R3315" s="165"/>
      <c r="S3315" s="290"/>
      <c r="T3315" s="290"/>
      <c r="U3315" s="290"/>
      <c r="V3315" s="290"/>
      <c r="W3315" s="166"/>
      <c r="X3315" s="135"/>
      <c r="Y3315" s="418">
        <f t="shared" si="522"/>
        <v>0</v>
      </c>
      <c r="Z3315" s="291">
        <f t="shared" si="523"/>
        <v>0</v>
      </c>
      <c r="AA3315" s="163"/>
      <c r="AB3315" s="177" t="str">
        <f t="shared" si="524"/>
        <v/>
      </c>
      <c r="AC3315" s="283" t="str">
        <f t="shared" si="525"/>
        <v/>
      </c>
      <c r="AD3315" s="283" t="str">
        <f t="shared" si="526"/>
        <v/>
      </c>
      <c r="AE3315" s="163"/>
      <c r="AF3315" s="162"/>
    </row>
    <row r="3316" spans="1:32">
      <c r="A3316" s="134">
        <v>3307</v>
      </c>
      <c r="B3316" s="286"/>
      <c r="C3316" s="146">
        <f t="shared" si="519"/>
        <v>0</v>
      </c>
      <c r="D3316" s="146">
        <f t="shared" si="520"/>
        <v>1</v>
      </c>
      <c r="E3316" s="146">
        <f t="shared" si="521"/>
        <v>1900</v>
      </c>
      <c r="F3316" s="287"/>
      <c r="G3316" s="287"/>
      <c r="H3316" s="287"/>
      <c r="I3316" s="288"/>
      <c r="J3316" s="287"/>
      <c r="K3316" s="288"/>
      <c r="L3316" s="134"/>
      <c r="M3316" s="133"/>
      <c r="N3316" s="288"/>
      <c r="O3316" s="134"/>
      <c r="P3316" s="166"/>
      <c r="Q3316" s="289"/>
      <c r="R3316" s="165"/>
      <c r="S3316" s="290"/>
      <c r="T3316" s="290"/>
      <c r="U3316" s="290"/>
      <c r="V3316" s="290"/>
      <c r="W3316" s="166"/>
      <c r="X3316" s="135"/>
      <c r="Y3316" s="418">
        <f t="shared" si="522"/>
        <v>0</v>
      </c>
      <c r="Z3316" s="291">
        <f t="shared" si="523"/>
        <v>0</v>
      </c>
      <c r="AA3316" s="163"/>
      <c r="AB3316" s="177" t="str">
        <f t="shared" si="524"/>
        <v/>
      </c>
      <c r="AC3316" s="283" t="str">
        <f t="shared" si="525"/>
        <v/>
      </c>
      <c r="AD3316" s="283" t="str">
        <f t="shared" si="526"/>
        <v/>
      </c>
      <c r="AE3316" s="163"/>
      <c r="AF3316" s="162"/>
    </row>
    <row r="3317" spans="1:32">
      <c r="A3317" s="134">
        <v>3308</v>
      </c>
      <c r="B3317" s="286"/>
      <c r="C3317" s="146">
        <f t="shared" si="519"/>
        <v>0</v>
      </c>
      <c r="D3317" s="146">
        <f t="shared" si="520"/>
        <v>1</v>
      </c>
      <c r="E3317" s="146">
        <f t="shared" si="521"/>
        <v>1900</v>
      </c>
      <c r="F3317" s="287"/>
      <c r="G3317" s="287"/>
      <c r="H3317" s="287"/>
      <c r="I3317" s="288"/>
      <c r="J3317" s="287"/>
      <c r="K3317" s="288"/>
      <c r="L3317" s="134"/>
      <c r="M3317" s="133"/>
      <c r="N3317" s="288"/>
      <c r="O3317" s="134"/>
      <c r="P3317" s="166"/>
      <c r="Q3317" s="289"/>
      <c r="R3317" s="165"/>
      <c r="S3317" s="290"/>
      <c r="T3317" s="290"/>
      <c r="U3317" s="290"/>
      <c r="V3317" s="290"/>
      <c r="W3317" s="166"/>
      <c r="X3317" s="135"/>
      <c r="Y3317" s="418">
        <f t="shared" si="522"/>
        <v>0</v>
      </c>
      <c r="Z3317" s="291">
        <f t="shared" si="523"/>
        <v>0</v>
      </c>
      <c r="AA3317" s="163"/>
      <c r="AB3317" s="177" t="str">
        <f t="shared" si="524"/>
        <v/>
      </c>
      <c r="AC3317" s="283" t="str">
        <f t="shared" si="525"/>
        <v/>
      </c>
      <c r="AD3317" s="283" t="str">
        <f t="shared" si="526"/>
        <v/>
      </c>
      <c r="AE3317" s="163"/>
      <c r="AF3317" s="162"/>
    </row>
    <row r="3318" spans="1:32">
      <c r="A3318" s="134">
        <v>3309</v>
      </c>
      <c r="B3318" s="286"/>
      <c r="C3318" s="146">
        <f t="shared" si="519"/>
        <v>0</v>
      </c>
      <c r="D3318" s="146">
        <f t="shared" si="520"/>
        <v>1</v>
      </c>
      <c r="E3318" s="146">
        <f t="shared" si="521"/>
        <v>1900</v>
      </c>
      <c r="F3318" s="287"/>
      <c r="G3318" s="287"/>
      <c r="H3318" s="287"/>
      <c r="I3318" s="288"/>
      <c r="J3318" s="287"/>
      <c r="K3318" s="288"/>
      <c r="L3318" s="134"/>
      <c r="M3318" s="133"/>
      <c r="N3318" s="288"/>
      <c r="O3318" s="134"/>
      <c r="P3318" s="166"/>
      <c r="Q3318" s="289"/>
      <c r="R3318" s="165"/>
      <c r="S3318" s="290"/>
      <c r="T3318" s="290"/>
      <c r="U3318" s="290"/>
      <c r="V3318" s="290"/>
      <c r="W3318" s="166"/>
      <c r="X3318" s="135"/>
      <c r="Y3318" s="418">
        <f t="shared" si="522"/>
        <v>0</v>
      </c>
      <c r="Z3318" s="291">
        <f t="shared" si="523"/>
        <v>0</v>
      </c>
      <c r="AA3318" s="163"/>
      <c r="AB3318" s="177" t="str">
        <f t="shared" si="524"/>
        <v/>
      </c>
      <c r="AC3318" s="283" t="str">
        <f t="shared" si="525"/>
        <v/>
      </c>
      <c r="AD3318" s="283" t="str">
        <f t="shared" si="526"/>
        <v/>
      </c>
      <c r="AE3318" s="163"/>
      <c r="AF3318" s="162"/>
    </row>
    <row r="3319" spans="1:32">
      <c r="A3319" s="134">
        <v>3310</v>
      </c>
      <c r="B3319" s="286"/>
      <c r="C3319" s="146">
        <f t="shared" si="519"/>
        <v>0</v>
      </c>
      <c r="D3319" s="146">
        <f t="shared" si="520"/>
        <v>1</v>
      </c>
      <c r="E3319" s="146">
        <f t="shared" si="521"/>
        <v>1900</v>
      </c>
      <c r="F3319" s="287"/>
      <c r="G3319" s="287"/>
      <c r="H3319" s="287"/>
      <c r="I3319" s="288"/>
      <c r="J3319" s="287"/>
      <c r="K3319" s="288"/>
      <c r="L3319" s="134"/>
      <c r="M3319" s="133"/>
      <c r="N3319" s="288"/>
      <c r="O3319" s="134"/>
      <c r="P3319" s="166"/>
      <c r="Q3319" s="289"/>
      <c r="R3319" s="165"/>
      <c r="S3319" s="290"/>
      <c r="T3319" s="290"/>
      <c r="U3319" s="290"/>
      <c r="V3319" s="290"/>
      <c r="W3319" s="166"/>
      <c r="X3319" s="135"/>
      <c r="Y3319" s="418">
        <f t="shared" si="522"/>
        <v>0</v>
      </c>
      <c r="Z3319" s="291">
        <f t="shared" si="523"/>
        <v>0</v>
      </c>
      <c r="AA3319" s="163"/>
      <c r="AB3319" s="177" t="str">
        <f t="shared" si="524"/>
        <v/>
      </c>
      <c r="AC3319" s="283" t="str">
        <f t="shared" si="525"/>
        <v/>
      </c>
      <c r="AD3319" s="283" t="str">
        <f t="shared" si="526"/>
        <v/>
      </c>
      <c r="AE3319" s="163"/>
      <c r="AF3319" s="162"/>
    </row>
    <row r="3320" spans="1:32">
      <c r="A3320" s="134">
        <v>3311</v>
      </c>
      <c r="B3320" s="286"/>
      <c r="C3320" s="146">
        <f t="shared" si="519"/>
        <v>0</v>
      </c>
      <c r="D3320" s="146">
        <f t="shared" si="520"/>
        <v>1</v>
      </c>
      <c r="E3320" s="146">
        <f t="shared" si="521"/>
        <v>1900</v>
      </c>
      <c r="F3320" s="287"/>
      <c r="G3320" s="287"/>
      <c r="H3320" s="287"/>
      <c r="I3320" s="288"/>
      <c r="J3320" s="287"/>
      <c r="K3320" s="288"/>
      <c r="L3320" s="134"/>
      <c r="M3320" s="133"/>
      <c r="N3320" s="288"/>
      <c r="O3320" s="134"/>
      <c r="P3320" s="166"/>
      <c r="Q3320" s="289"/>
      <c r="R3320" s="165"/>
      <c r="S3320" s="290"/>
      <c r="T3320" s="290"/>
      <c r="U3320" s="290"/>
      <c r="V3320" s="290"/>
      <c r="W3320" s="166"/>
      <c r="X3320" s="135"/>
      <c r="Y3320" s="418">
        <f t="shared" si="522"/>
        <v>0</v>
      </c>
      <c r="Z3320" s="291">
        <f t="shared" si="523"/>
        <v>0</v>
      </c>
      <c r="AA3320" s="163"/>
      <c r="AB3320" s="177" t="str">
        <f t="shared" si="524"/>
        <v/>
      </c>
      <c r="AC3320" s="283" t="str">
        <f t="shared" si="525"/>
        <v/>
      </c>
      <c r="AD3320" s="283" t="str">
        <f t="shared" si="526"/>
        <v/>
      </c>
      <c r="AE3320" s="163"/>
      <c r="AF3320" s="162"/>
    </row>
    <row r="3321" spans="1:32">
      <c r="A3321" s="134">
        <v>3312</v>
      </c>
      <c r="B3321" s="286"/>
      <c r="C3321" s="146">
        <f t="shared" si="519"/>
        <v>0</v>
      </c>
      <c r="D3321" s="146">
        <f t="shared" si="520"/>
        <v>1</v>
      </c>
      <c r="E3321" s="146">
        <f t="shared" si="521"/>
        <v>1900</v>
      </c>
      <c r="F3321" s="287"/>
      <c r="G3321" s="287"/>
      <c r="H3321" s="287"/>
      <c r="I3321" s="288"/>
      <c r="J3321" s="287"/>
      <c r="K3321" s="288"/>
      <c r="L3321" s="134"/>
      <c r="M3321" s="133"/>
      <c r="N3321" s="288"/>
      <c r="O3321" s="134"/>
      <c r="P3321" s="166"/>
      <c r="Q3321" s="289"/>
      <c r="R3321" s="165"/>
      <c r="S3321" s="290"/>
      <c r="T3321" s="290"/>
      <c r="U3321" s="290"/>
      <c r="V3321" s="290"/>
      <c r="W3321" s="166"/>
      <c r="X3321" s="135"/>
      <c r="Y3321" s="418">
        <f t="shared" si="522"/>
        <v>0</v>
      </c>
      <c r="Z3321" s="291">
        <f t="shared" si="523"/>
        <v>0</v>
      </c>
      <c r="AA3321" s="163"/>
      <c r="AB3321" s="177" t="str">
        <f t="shared" si="524"/>
        <v/>
      </c>
      <c r="AC3321" s="283" t="str">
        <f t="shared" si="525"/>
        <v/>
      </c>
      <c r="AD3321" s="283" t="str">
        <f t="shared" si="526"/>
        <v/>
      </c>
      <c r="AE3321" s="163"/>
      <c r="AF3321" s="162"/>
    </row>
    <row r="3322" spans="1:32">
      <c r="A3322" s="134">
        <v>3313</v>
      </c>
      <c r="B3322" s="286"/>
      <c r="C3322" s="146">
        <f t="shared" si="519"/>
        <v>0</v>
      </c>
      <c r="D3322" s="146">
        <f t="shared" si="520"/>
        <v>1</v>
      </c>
      <c r="E3322" s="146">
        <f t="shared" si="521"/>
        <v>1900</v>
      </c>
      <c r="F3322" s="287"/>
      <c r="G3322" s="287"/>
      <c r="H3322" s="287"/>
      <c r="I3322" s="288"/>
      <c r="J3322" s="287"/>
      <c r="K3322" s="288"/>
      <c r="L3322" s="134"/>
      <c r="M3322" s="133"/>
      <c r="N3322" s="288"/>
      <c r="O3322" s="134"/>
      <c r="P3322" s="166"/>
      <c r="Q3322" s="289"/>
      <c r="R3322" s="165"/>
      <c r="S3322" s="290"/>
      <c r="T3322" s="290"/>
      <c r="U3322" s="290"/>
      <c r="V3322" s="290"/>
      <c r="W3322" s="166"/>
      <c r="X3322" s="135"/>
      <c r="Y3322" s="418">
        <f t="shared" si="522"/>
        <v>0</v>
      </c>
      <c r="Z3322" s="291">
        <f t="shared" si="523"/>
        <v>0</v>
      </c>
      <c r="AA3322" s="163"/>
      <c r="AB3322" s="177" t="str">
        <f t="shared" si="524"/>
        <v/>
      </c>
      <c r="AC3322" s="283" t="str">
        <f t="shared" si="525"/>
        <v/>
      </c>
      <c r="AD3322" s="283" t="str">
        <f t="shared" si="526"/>
        <v/>
      </c>
      <c r="AE3322" s="163"/>
      <c r="AF3322" s="162"/>
    </row>
    <row r="3323" spans="1:32">
      <c r="A3323" s="134">
        <v>3314</v>
      </c>
      <c r="B3323" s="286"/>
      <c r="C3323" s="146">
        <f t="shared" si="519"/>
        <v>0</v>
      </c>
      <c r="D3323" s="146">
        <f t="shared" si="520"/>
        <v>1</v>
      </c>
      <c r="E3323" s="146">
        <f t="shared" si="521"/>
        <v>1900</v>
      </c>
      <c r="F3323" s="287"/>
      <c r="G3323" s="287"/>
      <c r="H3323" s="287"/>
      <c r="I3323" s="288"/>
      <c r="J3323" s="287"/>
      <c r="K3323" s="288"/>
      <c r="L3323" s="134"/>
      <c r="M3323" s="133"/>
      <c r="N3323" s="288"/>
      <c r="O3323" s="134"/>
      <c r="P3323" s="166"/>
      <c r="Q3323" s="289"/>
      <c r="R3323" s="165"/>
      <c r="S3323" s="290"/>
      <c r="T3323" s="290"/>
      <c r="U3323" s="290"/>
      <c r="V3323" s="290"/>
      <c r="W3323" s="166"/>
      <c r="X3323" s="135"/>
      <c r="Y3323" s="418">
        <f t="shared" si="522"/>
        <v>0</v>
      </c>
      <c r="Z3323" s="291">
        <f t="shared" si="523"/>
        <v>0</v>
      </c>
      <c r="AA3323" s="163"/>
      <c r="AB3323" s="177" t="str">
        <f t="shared" si="524"/>
        <v/>
      </c>
      <c r="AC3323" s="283" t="str">
        <f t="shared" si="525"/>
        <v/>
      </c>
      <c r="AD3323" s="283" t="str">
        <f t="shared" si="526"/>
        <v/>
      </c>
      <c r="AE3323" s="163"/>
      <c r="AF3323" s="162"/>
    </row>
    <row r="3324" spans="1:32">
      <c r="A3324" s="134">
        <v>3315</v>
      </c>
      <c r="B3324" s="286"/>
      <c r="C3324" s="146">
        <f t="shared" si="519"/>
        <v>0</v>
      </c>
      <c r="D3324" s="146">
        <f t="shared" si="520"/>
        <v>1</v>
      </c>
      <c r="E3324" s="146">
        <f t="shared" si="521"/>
        <v>1900</v>
      </c>
      <c r="F3324" s="287"/>
      <c r="G3324" s="287"/>
      <c r="H3324" s="287"/>
      <c r="I3324" s="288"/>
      <c r="J3324" s="287"/>
      <c r="K3324" s="288"/>
      <c r="L3324" s="134"/>
      <c r="M3324" s="133"/>
      <c r="N3324" s="288"/>
      <c r="O3324" s="134"/>
      <c r="P3324" s="166"/>
      <c r="Q3324" s="289"/>
      <c r="R3324" s="165"/>
      <c r="S3324" s="290"/>
      <c r="T3324" s="290"/>
      <c r="U3324" s="290"/>
      <c r="V3324" s="290"/>
      <c r="W3324" s="166"/>
      <c r="X3324" s="135"/>
      <c r="Y3324" s="418">
        <f t="shared" si="522"/>
        <v>0</v>
      </c>
      <c r="Z3324" s="291">
        <f t="shared" si="523"/>
        <v>0</v>
      </c>
      <c r="AA3324" s="163"/>
      <c r="AB3324" s="177" t="str">
        <f t="shared" si="524"/>
        <v/>
      </c>
      <c r="AC3324" s="283" t="str">
        <f t="shared" si="525"/>
        <v/>
      </c>
      <c r="AD3324" s="283" t="str">
        <f t="shared" si="526"/>
        <v/>
      </c>
      <c r="AE3324" s="163"/>
      <c r="AF3324" s="162"/>
    </row>
    <row r="3325" spans="1:32">
      <c r="A3325" s="134">
        <v>3316</v>
      </c>
      <c r="B3325" s="286"/>
      <c r="C3325" s="146">
        <f t="shared" si="519"/>
        <v>0</v>
      </c>
      <c r="D3325" s="146">
        <f t="shared" si="520"/>
        <v>1</v>
      </c>
      <c r="E3325" s="146">
        <f t="shared" si="521"/>
        <v>1900</v>
      </c>
      <c r="F3325" s="287"/>
      <c r="G3325" s="287"/>
      <c r="H3325" s="287"/>
      <c r="I3325" s="288"/>
      <c r="J3325" s="287"/>
      <c r="K3325" s="288"/>
      <c r="L3325" s="134"/>
      <c r="M3325" s="133"/>
      <c r="N3325" s="288"/>
      <c r="O3325" s="134"/>
      <c r="P3325" s="166"/>
      <c r="Q3325" s="289"/>
      <c r="R3325" s="165"/>
      <c r="S3325" s="290"/>
      <c r="T3325" s="290"/>
      <c r="U3325" s="290"/>
      <c r="V3325" s="290"/>
      <c r="W3325" s="166"/>
      <c r="X3325" s="135"/>
      <c r="Y3325" s="418">
        <f t="shared" si="522"/>
        <v>0</v>
      </c>
      <c r="Z3325" s="291">
        <f t="shared" si="523"/>
        <v>0</v>
      </c>
      <c r="AA3325" s="163"/>
      <c r="AB3325" s="177" t="str">
        <f t="shared" si="524"/>
        <v/>
      </c>
      <c r="AC3325" s="283" t="str">
        <f t="shared" si="525"/>
        <v/>
      </c>
      <c r="AD3325" s="283" t="str">
        <f t="shared" si="526"/>
        <v/>
      </c>
      <c r="AE3325" s="163"/>
      <c r="AF3325" s="162"/>
    </row>
    <row r="3326" spans="1:32">
      <c r="A3326" s="134">
        <v>3317</v>
      </c>
      <c r="B3326" s="286"/>
      <c r="C3326" s="146">
        <f t="shared" si="519"/>
        <v>0</v>
      </c>
      <c r="D3326" s="146">
        <f t="shared" si="520"/>
        <v>1</v>
      </c>
      <c r="E3326" s="146">
        <f t="shared" si="521"/>
        <v>1900</v>
      </c>
      <c r="F3326" s="287"/>
      <c r="G3326" s="287"/>
      <c r="H3326" s="287"/>
      <c r="I3326" s="288"/>
      <c r="J3326" s="287"/>
      <c r="K3326" s="288"/>
      <c r="L3326" s="134"/>
      <c r="M3326" s="133"/>
      <c r="N3326" s="288"/>
      <c r="O3326" s="134"/>
      <c r="P3326" s="166"/>
      <c r="Q3326" s="289"/>
      <c r="R3326" s="165"/>
      <c r="S3326" s="290"/>
      <c r="T3326" s="290"/>
      <c r="U3326" s="290"/>
      <c r="V3326" s="290"/>
      <c r="W3326" s="166"/>
      <c r="X3326" s="135"/>
      <c r="Y3326" s="418">
        <f t="shared" si="522"/>
        <v>0</v>
      </c>
      <c r="Z3326" s="291">
        <f t="shared" si="523"/>
        <v>0</v>
      </c>
      <c r="AA3326" s="163"/>
      <c r="AB3326" s="177" t="str">
        <f t="shared" si="524"/>
        <v/>
      </c>
      <c r="AC3326" s="283" t="str">
        <f t="shared" si="525"/>
        <v/>
      </c>
      <c r="AD3326" s="283" t="str">
        <f t="shared" si="526"/>
        <v/>
      </c>
      <c r="AE3326" s="163"/>
      <c r="AF3326" s="162"/>
    </row>
    <row r="3327" spans="1:32">
      <c r="A3327" s="134">
        <v>3318</v>
      </c>
      <c r="B3327" s="286"/>
      <c r="C3327" s="146">
        <f t="shared" si="519"/>
        <v>0</v>
      </c>
      <c r="D3327" s="146">
        <f t="shared" si="520"/>
        <v>1</v>
      </c>
      <c r="E3327" s="146">
        <f t="shared" si="521"/>
        <v>1900</v>
      </c>
      <c r="F3327" s="287"/>
      <c r="G3327" s="287"/>
      <c r="H3327" s="287"/>
      <c r="I3327" s="288"/>
      <c r="J3327" s="287"/>
      <c r="K3327" s="288"/>
      <c r="L3327" s="134"/>
      <c r="M3327" s="133"/>
      <c r="N3327" s="288"/>
      <c r="O3327" s="134"/>
      <c r="P3327" s="166"/>
      <c r="Q3327" s="289"/>
      <c r="R3327" s="165"/>
      <c r="S3327" s="290"/>
      <c r="T3327" s="290"/>
      <c r="U3327" s="290"/>
      <c r="V3327" s="290"/>
      <c r="W3327" s="166"/>
      <c r="X3327" s="135"/>
      <c r="Y3327" s="418">
        <f t="shared" si="522"/>
        <v>0</v>
      </c>
      <c r="Z3327" s="291">
        <f t="shared" si="523"/>
        <v>0</v>
      </c>
      <c r="AA3327" s="163"/>
      <c r="AB3327" s="177" t="str">
        <f t="shared" si="524"/>
        <v/>
      </c>
      <c r="AC3327" s="283" t="str">
        <f t="shared" si="525"/>
        <v/>
      </c>
      <c r="AD3327" s="283" t="str">
        <f t="shared" si="526"/>
        <v/>
      </c>
      <c r="AE3327" s="163"/>
      <c r="AF3327" s="162"/>
    </row>
    <row r="3328" spans="1:32">
      <c r="A3328" s="134">
        <v>3319</v>
      </c>
      <c r="B3328" s="286"/>
      <c r="C3328" s="146">
        <f t="shared" si="519"/>
        <v>0</v>
      </c>
      <c r="D3328" s="146">
        <f t="shared" si="520"/>
        <v>1</v>
      </c>
      <c r="E3328" s="146">
        <f t="shared" si="521"/>
        <v>1900</v>
      </c>
      <c r="F3328" s="287"/>
      <c r="G3328" s="287"/>
      <c r="H3328" s="287"/>
      <c r="I3328" s="288"/>
      <c r="J3328" s="287"/>
      <c r="K3328" s="288"/>
      <c r="L3328" s="134"/>
      <c r="M3328" s="133"/>
      <c r="N3328" s="288"/>
      <c r="O3328" s="134"/>
      <c r="P3328" s="166"/>
      <c r="Q3328" s="289"/>
      <c r="R3328" s="165"/>
      <c r="S3328" s="290"/>
      <c r="T3328" s="290"/>
      <c r="U3328" s="290"/>
      <c r="V3328" s="290"/>
      <c r="W3328" s="166"/>
      <c r="X3328" s="135"/>
      <c r="Y3328" s="418">
        <f t="shared" si="522"/>
        <v>0</v>
      </c>
      <c r="Z3328" s="291">
        <f t="shared" si="523"/>
        <v>0</v>
      </c>
      <c r="AA3328" s="163"/>
      <c r="AB3328" s="177" t="str">
        <f t="shared" si="524"/>
        <v/>
      </c>
      <c r="AC3328" s="283" t="str">
        <f t="shared" si="525"/>
        <v/>
      </c>
      <c r="AD3328" s="283" t="str">
        <f t="shared" si="526"/>
        <v/>
      </c>
      <c r="AE3328" s="163"/>
      <c r="AF3328" s="162"/>
    </row>
    <row r="3329" spans="1:32">
      <c r="A3329" s="134">
        <v>3320</v>
      </c>
      <c r="B3329" s="286"/>
      <c r="C3329" s="146">
        <f t="shared" si="519"/>
        <v>0</v>
      </c>
      <c r="D3329" s="146">
        <f t="shared" si="520"/>
        <v>1</v>
      </c>
      <c r="E3329" s="146">
        <f t="shared" si="521"/>
        <v>1900</v>
      </c>
      <c r="F3329" s="287"/>
      <c r="G3329" s="287"/>
      <c r="H3329" s="287"/>
      <c r="I3329" s="288"/>
      <c r="J3329" s="287"/>
      <c r="K3329" s="288"/>
      <c r="L3329" s="134"/>
      <c r="M3329" s="133"/>
      <c r="N3329" s="288"/>
      <c r="O3329" s="134"/>
      <c r="P3329" s="166"/>
      <c r="Q3329" s="289"/>
      <c r="R3329" s="165"/>
      <c r="S3329" s="290"/>
      <c r="T3329" s="290"/>
      <c r="U3329" s="290"/>
      <c r="V3329" s="290"/>
      <c r="W3329" s="166"/>
      <c r="X3329" s="135"/>
      <c r="Y3329" s="418">
        <f t="shared" si="522"/>
        <v>0</v>
      </c>
      <c r="Z3329" s="291">
        <f t="shared" si="523"/>
        <v>0</v>
      </c>
      <c r="AA3329" s="163"/>
      <c r="AB3329" s="177" t="str">
        <f t="shared" si="524"/>
        <v/>
      </c>
      <c r="AC3329" s="283" t="str">
        <f t="shared" si="525"/>
        <v/>
      </c>
      <c r="AD3329" s="283" t="str">
        <f t="shared" si="526"/>
        <v/>
      </c>
      <c r="AE3329" s="163"/>
      <c r="AF3329" s="162"/>
    </row>
    <row r="3330" spans="1:32">
      <c r="A3330" s="134">
        <v>3321</v>
      </c>
      <c r="B3330" s="286"/>
      <c r="C3330" s="146">
        <f t="shared" si="519"/>
        <v>0</v>
      </c>
      <c r="D3330" s="146">
        <f t="shared" si="520"/>
        <v>1</v>
      </c>
      <c r="E3330" s="146">
        <f t="shared" si="521"/>
        <v>1900</v>
      </c>
      <c r="F3330" s="287"/>
      <c r="G3330" s="287"/>
      <c r="H3330" s="287"/>
      <c r="I3330" s="288"/>
      <c r="J3330" s="287"/>
      <c r="K3330" s="288"/>
      <c r="L3330" s="134"/>
      <c r="M3330" s="133"/>
      <c r="N3330" s="288"/>
      <c r="O3330" s="134"/>
      <c r="P3330" s="166"/>
      <c r="Q3330" s="289"/>
      <c r="R3330" s="165"/>
      <c r="S3330" s="290"/>
      <c r="T3330" s="290"/>
      <c r="U3330" s="290"/>
      <c r="V3330" s="290"/>
      <c r="W3330" s="166"/>
      <c r="X3330" s="135"/>
      <c r="Y3330" s="418">
        <f t="shared" si="522"/>
        <v>0</v>
      </c>
      <c r="Z3330" s="291">
        <f t="shared" si="523"/>
        <v>0</v>
      </c>
      <c r="AA3330" s="163"/>
      <c r="AB3330" s="177" t="str">
        <f t="shared" si="524"/>
        <v/>
      </c>
      <c r="AC3330" s="283" t="str">
        <f t="shared" si="525"/>
        <v/>
      </c>
      <c r="AD3330" s="283" t="str">
        <f t="shared" si="526"/>
        <v/>
      </c>
      <c r="AE3330" s="163"/>
      <c r="AF3330" s="162"/>
    </row>
    <row r="3331" spans="1:32">
      <c r="A3331" s="134">
        <v>3322</v>
      </c>
      <c r="B3331" s="286"/>
      <c r="C3331" s="146">
        <f t="shared" si="519"/>
        <v>0</v>
      </c>
      <c r="D3331" s="146">
        <f t="shared" si="520"/>
        <v>1</v>
      </c>
      <c r="E3331" s="146">
        <f t="shared" si="521"/>
        <v>1900</v>
      </c>
      <c r="F3331" s="287"/>
      <c r="G3331" s="287"/>
      <c r="H3331" s="287"/>
      <c r="I3331" s="288"/>
      <c r="J3331" s="287"/>
      <c r="K3331" s="288"/>
      <c r="L3331" s="134"/>
      <c r="M3331" s="133"/>
      <c r="N3331" s="288"/>
      <c r="O3331" s="134"/>
      <c r="P3331" s="166"/>
      <c r="Q3331" s="289"/>
      <c r="R3331" s="165"/>
      <c r="S3331" s="290"/>
      <c r="T3331" s="290"/>
      <c r="U3331" s="290"/>
      <c r="V3331" s="290"/>
      <c r="W3331" s="166"/>
      <c r="X3331" s="135"/>
      <c r="Y3331" s="418">
        <f t="shared" si="522"/>
        <v>0</v>
      </c>
      <c r="Z3331" s="291">
        <f t="shared" si="523"/>
        <v>0</v>
      </c>
      <c r="AA3331" s="163"/>
      <c r="AB3331" s="177" t="str">
        <f t="shared" si="524"/>
        <v/>
      </c>
      <c r="AC3331" s="283" t="str">
        <f t="shared" si="525"/>
        <v/>
      </c>
      <c r="AD3331" s="283" t="str">
        <f t="shared" si="526"/>
        <v/>
      </c>
      <c r="AE3331" s="163"/>
      <c r="AF3331" s="162"/>
    </row>
    <row r="3332" spans="1:32">
      <c r="A3332" s="134">
        <v>3323</v>
      </c>
      <c r="B3332" s="286"/>
      <c r="C3332" s="146">
        <f t="shared" si="519"/>
        <v>0</v>
      </c>
      <c r="D3332" s="146">
        <f t="shared" si="520"/>
        <v>1</v>
      </c>
      <c r="E3332" s="146">
        <f t="shared" si="521"/>
        <v>1900</v>
      </c>
      <c r="F3332" s="287"/>
      <c r="G3332" s="287"/>
      <c r="H3332" s="287"/>
      <c r="I3332" s="288"/>
      <c r="J3332" s="287"/>
      <c r="K3332" s="288"/>
      <c r="L3332" s="134"/>
      <c r="M3332" s="133"/>
      <c r="N3332" s="288"/>
      <c r="O3332" s="134"/>
      <c r="P3332" s="166"/>
      <c r="Q3332" s="289"/>
      <c r="R3332" s="165"/>
      <c r="S3332" s="290"/>
      <c r="T3332" s="290"/>
      <c r="U3332" s="290"/>
      <c r="V3332" s="290"/>
      <c r="W3332" s="166"/>
      <c r="X3332" s="135"/>
      <c r="Y3332" s="418">
        <f t="shared" si="522"/>
        <v>0</v>
      </c>
      <c r="Z3332" s="291">
        <f t="shared" si="523"/>
        <v>0</v>
      </c>
      <c r="AA3332" s="163"/>
      <c r="AB3332" s="177" t="str">
        <f t="shared" si="524"/>
        <v/>
      </c>
      <c r="AC3332" s="283" t="str">
        <f t="shared" si="525"/>
        <v/>
      </c>
      <c r="AD3332" s="283" t="str">
        <f t="shared" si="526"/>
        <v/>
      </c>
      <c r="AE3332" s="163"/>
      <c r="AF3332" s="162"/>
    </row>
    <row r="3333" spans="1:32">
      <c r="A3333" s="134">
        <v>3324</v>
      </c>
      <c r="B3333" s="286"/>
      <c r="C3333" s="146">
        <f t="shared" si="519"/>
        <v>0</v>
      </c>
      <c r="D3333" s="146">
        <f t="shared" si="520"/>
        <v>1</v>
      </c>
      <c r="E3333" s="146">
        <f t="shared" si="521"/>
        <v>1900</v>
      </c>
      <c r="F3333" s="287"/>
      <c r="G3333" s="287"/>
      <c r="H3333" s="287"/>
      <c r="I3333" s="288"/>
      <c r="J3333" s="287"/>
      <c r="K3333" s="288"/>
      <c r="L3333" s="134"/>
      <c r="M3333" s="133"/>
      <c r="N3333" s="288"/>
      <c r="O3333" s="134"/>
      <c r="P3333" s="166"/>
      <c r="Q3333" s="289"/>
      <c r="R3333" s="165"/>
      <c r="S3333" s="290"/>
      <c r="T3333" s="290"/>
      <c r="U3333" s="290"/>
      <c r="V3333" s="290"/>
      <c r="W3333" s="166"/>
      <c r="X3333" s="135"/>
      <c r="Y3333" s="418">
        <f t="shared" si="522"/>
        <v>0</v>
      </c>
      <c r="Z3333" s="291">
        <f t="shared" si="523"/>
        <v>0</v>
      </c>
      <c r="AA3333" s="163"/>
      <c r="AB3333" s="177" t="str">
        <f t="shared" si="524"/>
        <v/>
      </c>
      <c r="AC3333" s="283" t="str">
        <f t="shared" si="525"/>
        <v/>
      </c>
      <c r="AD3333" s="283" t="str">
        <f t="shared" si="526"/>
        <v/>
      </c>
      <c r="AE3333" s="163"/>
      <c r="AF3333" s="162"/>
    </row>
    <row r="3334" spans="1:32">
      <c r="A3334" s="134">
        <v>3325</v>
      </c>
      <c r="B3334" s="286"/>
      <c r="C3334" s="146">
        <f t="shared" si="519"/>
        <v>0</v>
      </c>
      <c r="D3334" s="146">
        <f t="shared" si="520"/>
        <v>1</v>
      </c>
      <c r="E3334" s="146">
        <f t="shared" si="521"/>
        <v>1900</v>
      </c>
      <c r="F3334" s="287"/>
      <c r="G3334" s="287"/>
      <c r="H3334" s="287"/>
      <c r="I3334" s="288"/>
      <c r="J3334" s="287"/>
      <c r="K3334" s="288"/>
      <c r="L3334" s="134"/>
      <c r="M3334" s="133"/>
      <c r="N3334" s="288"/>
      <c r="O3334" s="134"/>
      <c r="P3334" s="166"/>
      <c r="Q3334" s="289"/>
      <c r="R3334" s="165"/>
      <c r="S3334" s="290"/>
      <c r="T3334" s="290"/>
      <c r="U3334" s="290"/>
      <c r="V3334" s="290"/>
      <c r="W3334" s="166"/>
      <c r="X3334" s="135"/>
      <c r="Y3334" s="418">
        <f t="shared" si="522"/>
        <v>0</v>
      </c>
      <c r="Z3334" s="291">
        <f t="shared" si="523"/>
        <v>0</v>
      </c>
      <c r="AA3334" s="163"/>
      <c r="AB3334" s="177" t="str">
        <f t="shared" si="524"/>
        <v/>
      </c>
      <c r="AC3334" s="283" t="str">
        <f t="shared" si="525"/>
        <v/>
      </c>
      <c r="AD3334" s="283" t="str">
        <f t="shared" si="526"/>
        <v/>
      </c>
      <c r="AE3334" s="163"/>
      <c r="AF3334" s="162"/>
    </row>
    <row r="3335" spans="1:32">
      <c r="A3335" s="134">
        <v>3326</v>
      </c>
      <c r="B3335" s="286"/>
      <c r="C3335" s="146">
        <f t="shared" si="519"/>
        <v>0</v>
      </c>
      <c r="D3335" s="146">
        <f t="shared" si="520"/>
        <v>1</v>
      </c>
      <c r="E3335" s="146">
        <f t="shared" si="521"/>
        <v>1900</v>
      </c>
      <c r="F3335" s="287"/>
      <c r="G3335" s="287"/>
      <c r="H3335" s="287"/>
      <c r="I3335" s="288"/>
      <c r="J3335" s="287"/>
      <c r="K3335" s="288"/>
      <c r="L3335" s="134"/>
      <c r="M3335" s="133"/>
      <c r="N3335" s="288"/>
      <c r="O3335" s="134"/>
      <c r="P3335" s="166"/>
      <c r="Q3335" s="289"/>
      <c r="R3335" s="165"/>
      <c r="S3335" s="290"/>
      <c r="T3335" s="290"/>
      <c r="U3335" s="290"/>
      <c r="V3335" s="290"/>
      <c r="W3335" s="166"/>
      <c r="X3335" s="135"/>
      <c r="Y3335" s="418">
        <f t="shared" si="522"/>
        <v>0</v>
      </c>
      <c r="Z3335" s="291">
        <f t="shared" si="523"/>
        <v>0</v>
      </c>
      <c r="AA3335" s="163"/>
      <c r="AB3335" s="177" t="str">
        <f t="shared" si="524"/>
        <v/>
      </c>
      <c r="AC3335" s="283" t="str">
        <f t="shared" si="525"/>
        <v/>
      </c>
      <c r="AD3335" s="283" t="str">
        <f t="shared" si="526"/>
        <v/>
      </c>
      <c r="AE3335" s="163"/>
      <c r="AF3335" s="162"/>
    </row>
    <row r="3336" spans="1:32">
      <c r="A3336" s="134">
        <v>3327</v>
      </c>
      <c r="B3336" s="286"/>
      <c r="C3336" s="146">
        <f t="shared" si="519"/>
        <v>0</v>
      </c>
      <c r="D3336" s="146">
        <f t="shared" si="520"/>
        <v>1</v>
      </c>
      <c r="E3336" s="146">
        <f t="shared" si="521"/>
        <v>1900</v>
      </c>
      <c r="F3336" s="287"/>
      <c r="G3336" s="287"/>
      <c r="H3336" s="287"/>
      <c r="I3336" s="288"/>
      <c r="J3336" s="287"/>
      <c r="K3336" s="288"/>
      <c r="L3336" s="134"/>
      <c r="M3336" s="133"/>
      <c r="N3336" s="288"/>
      <c r="O3336" s="134"/>
      <c r="P3336" s="166"/>
      <c r="Q3336" s="289"/>
      <c r="R3336" s="165"/>
      <c r="S3336" s="290"/>
      <c r="T3336" s="290"/>
      <c r="U3336" s="290"/>
      <c r="V3336" s="290"/>
      <c r="W3336" s="166"/>
      <c r="X3336" s="135"/>
      <c r="Y3336" s="418">
        <f t="shared" si="522"/>
        <v>0</v>
      </c>
      <c r="Z3336" s="291">
        <f t="shared" si="523"/>
        <v>0</v>
      </c>
      <c r="AA3336" s="163"/>
      <c r="AB3336" s="177" t="str">
        <f t="shared" si="524"/>
        <v/>
      </c>
      <c r="AC3336" s="283" t="str">
        <f t="shared" si="525"/>
        <v/>
      </c>
      <c r="AD3336" s="283" t="str">
        <f t="shared" si="526"/>
        <v/>
      </c>
      <c r="AE3336" s="163"/>
      <c r="AF3336" s="162"/>
    </row>
    <row r="3337" spans="1:32">
      <c r="A3337" s="134">
        <v>3328</v>
      </c>
      <c r="B3337" s="286"/>
      <c r="C3337" s="146">
        <f t="shared" si="519"/>
        <v>0</v>
      </c>
      <c r="D3337" s="146">
        <f t="shared" si="520"/>
        <v>1</v>
      </c>
      <c r="E3337" s="146">
        <f t="shared" si="521"/>
        <v>1900</v>
      </c>
      <c r="F3337" s="287"/>
      <c r="G3337" s="287"/>
      <c r="H3337" s="287"/>
      <c r="I3337" s="288"/>
      <c r="J3337" s="287"/>
      <c r="K3337" s="288"/>
      <c r="L3337" s="134"/>
      <c r="M3337" s="133"/>
      <c r="N3337" s="288"/>
      <c r="O3337" s="134"/>
      <c r="P3337" s="166"/>
      <c r="Q3337" s="289"/>
      <c r="R3337" s="165"/>
      <c r="S3337" s="290"/>
      <c r="T3337" s="290"/>
      <c r="U3337" s="290"/>
      <c r="V3337" s="290"/>
      <c r="W3337" s="166"/>
      <c r="X3337" s="135"/>
      <c r="Y3337" s="418">
        <f t="shared" si="522"/>
        <v>0</v>
      </c>
      <c r="Z3337" s="291">
        <f t="shared" si="523"/>
        <v>0</v>
      </c>
      <c r="AA3337" s="163"/>
      <c r="AB3337" s="177" t="str">
        <f t="shared" si="524"/>
        <v/>
      </c>
      <c r="AC3337" s="283" t="str">
        <f t="shared" si="525"/>
        <v/>
      </c>
      <c r="AD3337" s="283" t="str">
        <f t="shared" si="526"/>
        <v/>
      </c>
      <c r="AE3337" s="163"/>
      <c r="AF3337" s="162"/>
    </row>
    <row r="3338" spans="1:32">
      <c r="A3338" s="134">
        <v>3329</v>
      </c>
      <c r="B3338" s="286"/>
      <c r="C3338" s="146">
        <f t="shared" si="519"/>
        <v>0</v>
      </c>
      <c r="D3338" s="146">
        <f t="shared" si="520"/>
        <v>1</v>
      </c>
      <c r="E3338" s="146">
        <f t="shared" si="521"/>
        <v>1900</v>
      </c>
      <c r="F3338" s="287"/>
      <c r="G3338" s="287"/>
      <c r="H3338" s="287"/>
      <c r="I3338" s="288"/>
      <c r="J3338" s="287"/>
      <c r="K3338" s="288"/>
      <c r="L3338" s="134"/>
      <c r="M3338" s="133"/>
      <c r="N3338" s="288"/>
      <c r="O3338" s="134"/>
      <c r="P3338" s="166"/>
      <c r="Q3338" s="289"/>
      <c r="R3338" s="165"/>
      <c r="S3338" s="290"/>
      <c r="T3338" s="290"/>
      <c r="U3338" s="290"/>
      <c r="V3338" s="290"/>
      <c r="W3338" s="166"/>
      <c r="X3338" s="135"/>
      <c r="Y3338" s="418">
        <f t="shared" si="522"/>
        <v>0</v>
      </c>
      <c r="Z3338" s="291">
        <f t="shared" si="523"/>
        <v>0</v>
      </c>
      <c r="AA3338" s="163"/>
      <c r="AB3338" s="177" t="str">
        <f t="shared" si="524"/>
        <v/>
      </c>
      <c r="AC3338" s="283" t="str">
        <f t="shared" si="525"/>
        <v/>
      </c>
      <c r="AD3338" s="283" t="str">
        <f t="shared" si="526"/>
        <v/>
      </c>
      <c r="AE3338" s="163"/>
      <c r="AF3338" s="162"/>
    </row>
    <row r="3339" spans="1:32">
      <c r="A3339" s="134">
        <v>3330</v>
      </c>
      <c r="B3339" s="286"/>
      <c r="C3339" s="146">
        <f t="shared" ref="C3339:C3402" si="527">DAY(B3339)</f>
        <v>0</v>
      </c>
      <c r="D3339" s="146">
        <f t="shared" ref="D3339:D3402" si="528">MONTH(B3339)</f>
        <v>1</v>
      </c>
      <c r="E3339" s="146">
        <f t="shared" ref="E3339:E3402" si="529">YEAR(B3339)</f>
        <v>1900</v>
      </c>
      <c r="F3339" s="287"/>
      <c r="G3339" s="287"/>
      <c r="H3339" s="287"/>
      <c r="I3339" s="288"/>
      <c r="J3339" s="287"/>
      <c r="K3339" s="288"/>
      <c r="L3339" s="134"/>
      <c r="M3339" s="133"/>
      <c r="N3339" s="288"/>
      <c r="O3339" s="134"/>
      <c r="P3339" s="166"/>
      <c r="Q3339" s="289"/>
      <c r="R3339" s="165"/>
      <c r="S3339" s="290"/>
      <c r="T3339" s="290"/>
      <c r="U3339" s="290"/>
      <c r="V3339" s="290"/>
      <c r="W3339" s="166"/>
      <c r="X3339" s="135"/>
      <c r="Y3339" s="418">
        <f t="shared" ref="Y3339:Y3402" si="530">X3339*U3339</f>
        <v>0</v>
      </c>
      <c r="Z3339" s="291">
        <f t="shared" ref="Z3339:Z3402" si="531">Y3339*1.1</f>
        <v>0</v>
      </c>
      <c r="AA3339" s="163"/>
      <c r="AB3339" s="177" t="str">
        <f t="shared" ref="AB3339:AB3402" si="532">IF(S3339="","",IF(S3339-U3339=0,"Full","No"))</f>
        <v/>
      </c>
      <c r="AC3339" s="283" t="str">
        <f t="shared" ref="AC3339:AC3402" si="533">IF(AND(S3339&gt;U3339,V3339=0),"Lost",IF(AND(S3339&gt;U3339,V3339&lt;(S3339-U3339)),"Lost",""))</f>
        <v/>
      </c>
      <c r="AD3339" s="283" t="str">
        <f t="shared" ref="AD3339:AD3402" si="534">IF(AND(S3339&gt;U3339,V3339=0),S3339-U3339,IF(AND(S3339&gt;U3339,V3339&lt;(S3339-U3339)),S3339-(U3339+V3339),""))</f>
        <v/>
      </c>
      <c r="AE3339" s="163"/>
      <c r="AF3339" s="162"/>
    </row>
    <row r="3340" spans="1:32">
      <c r="A3340" s="134">
        <v>3331</v>
      </c>
      <c r="B3340" s="286"/>
      <c r="C3340" s="146">
        <f t="shared" si="527"/>
        <v>0</v>
      </c>
      <c r="D3340" s="146">
        <f t="shared" si="528"/>
        <v>1</v>
      </c>
      <c r="E3340" s="146">
        <f t="shared" si="529"/>
        <v>1900</v>
      </c>
      <c r="F3340" s="287"/>
      <c r="G3340" s="287"/>
      <c r="H3340" s="287"/>
      <c r="I3340" s="288"/>
      <c r="J3340" s="287"/>
      <c r="K3340" s="288"/>
      <c r="L3340" s="134"/>
      <c r="M3340" s="133"/>
      <c r="N3340" s="288"/>
      <c r="O3340" s="134"/>
      <c r="P3340" s="166"/>
      <c r="Q3340" s="289"/>
      <c r="R3340" s="165"/>
      <c r="S3340" s="290"/>
      <c r="T3340" s="290"/>
      <c r="U3340" s="290"/>
      <c r="V3340" s="290"/>
      <c r="W3340" s="166"/>
      <c r="X3340" s="135"/>
      <c r="Y3340" s="418">
        <f t="shared" si="530"/>
        <v>0</v>
      </c>
      <c r="Z3340" s="291">
        <f t="shared" si="531"/>
        <v>0</v>
      </c>
      <c r="AA3340" s="163"/>
      <c r="AB3340" s="177" t="str">
        <f t="shared" si="532"/>
        <v/>
      </c>
      <c r="AC3340" s="283" t="str">
        <f t="shared" si="533"/>
        <v/>
      </c>
      <c r="AD3340" s="283" t="str">
        <f t="shared" si="534"/>
        <v/>
      </c>
      <c r="AE3340" s="163"/>
      <c r="AF3340" s="162"/>
    </row>
    <row r="3341" spans="1:32">
      <c r="A3341" s="134">
        <v>3332</v>
      </c>
      <c r="B3341" s="286"/>
      <c r="C3341" s="146">
        <f t="shared" si="527"/>
        <v>0</v>
      </c>
      <c r="D3341" s="146">
        <f t="shared" si="528"/>
        <v>1</v>
      </c>
      <c r="E3341" s="146">
        <f t="shared" si="529"/>
        <v>1900</v>
      </c>
      <c r="F3341" s="287"/>
      <c r="G3341" s="287"/>
      <c r="H3341" s="287"/>
      <c r="I3341" s="288"/>
      <c r="J3341" s="287"/>
      <c r="K3341" s="288"/>
      <c r="L3341" s="134"/>
      <c r="M3341" s="133"/>
      <c r="N3341" s="288"/>
      <c r="O3341" s="134"/>
      <c r="P3341" s="166"/>
      <c r="Q3341" s="289"/>
      <c r="R3341" s="165"/>
      <c r="S3341" s="290"/>
      <c r="T3341" s="290"/>
      <c r="U3341" s="290"/>
      <c r="V3341" s="290"/>
      <c r="W3341" s="166"/>
      <c r="X3341" s="135"/>
      <c r="Y3341" s="418">
        <f t="shared" si="530"/>
        <v>0</v>
      </c>
      <c r="Z3341" s="291">
        <f t="shared" si="531"/>
        <v>0</v>
      </c>
      <c r="AA3341" s="163"/>
      <c r="AB3341" s="177" t="str">
        <f t="shared" si="532"/>
        <v/>
      </c>
      <c r="AC3341" s="283" t="str">
        <f t="shared" si="533"/>
        <v/>
      </c>
      <c r="AD3341" s="283" t="str">
        <f t="shared" si="534"/>
        <v/>
      </c>
      <c r="AE3341" s="163"/>
      <c r="AF3341" s="162"/>
    </row>
    <row r="3342" spans="1:32">
      <c r="A3342" s="134">
        <v>3333</v>
      </c>
      <c r="B3342" s="286"/>
      <c r="C3342" s="146">
        <f t="shared" si="527"/>
        <v>0</v>
      </c>
      <c r="D3342" s="146">
        <f t="shared" si="528"/>
        <v>1</v>
      </c>
      <c r="E3342" s="146">
        <f t="shared" si="529"/>
        <v>1900</v>
      </c>
      <c r="F3342" s="287"/>
      <c r="G3342" s="287"/>
      <c r="H3342" s="287"/>
      <c r="I3342" s="288"/>
      <c r="J3342" s="287"/>
      <c r="K3342" s="288"/>
      <c r="L3342" s="134"/>
      <c r="M3342" s="133"/>
      <c r="N3342" s="288"/>
      <c r="O3342" s="134"/>
      <c r="P3342" s="166"/>
      <c r="Q3342" s="289"/>
      <c r="R3342" s="165"/>
      <c r="S3342" s="290"/>
      <c r="T3342" s="290"/>
      <c r="U3342" s="290"/>
      <c r="V3342" s="290"/>
      <c r="W3342" s="166"/>
      <c r="X3342" s="135"/>
      <c r="Y3342" s="418">
        <f t="shared" si="530"/>
        <v>0</v>
      </c>
      <c r="Z3342" s="291">
        <f t="shared" si="531"/>
        <v>0</v>
      </c>
      <c r="AA3342" s="163"/>
      <c r="AB3342" s="177" t="str">
        <f t="shared" si="532"/>
        <v/>
      </c>
      <c r="AC3342" s="283" t="str">
        <f t="shared" si="533"/>
        <v/>
      </c>
      <c r="AD3342" s="283" t="str">
        <f t="shared" si="534"/>
        <v/>
      </c>
      <c r="AE3342" s="163"/>
      <c r="AF3342" s="162"/>
    </row>
    <row r="3343" spans="1:32">
      <c r="A3343" s="134">
        <v>3334</v>
      </c>
      <c r="B3343" s="286"/>
      <c r="C3343" s="146">
        <f t="shared" si="527"/>
        <v>0</v>
      </c>
      <c r="D3343" s="146">
        <f t="shared" si="528"/>
        <v>1</v>
      </c>
      <c r="E3343" s="146">
        <f t="shared" si="529"/>
        <v>1900</v>
      </c>
      <c r="F3343" s="287"/>
      <c r="G3343" s="287"/>
      <c r="H3343" s="287"/>
      <c r="I3343" s="288"/>
      <c r="J3343" s="287"/>
      <c r="K3343" s="288"/>
      <c r="L3343" s="134"/>
      <c r="M3343" s="133"/>
      <c r="N3343" s="288"/>
      <c r="O3343" s="134"/>
      <c r="P3343" s="166"/>
      <c r="Q3343" s="289"/>
      <c r="R3343" s="165"/>
      <c r="S3343" s="290"/>
      <c r="T3343" s="290"/>
      <c r="U3343" s="290"/>
      <c r="V3343" s="290"/>
      <c r="W3343" s="166"/>
      <c r="X3343" s="135"/>
      <c r="Y3343" s="418">
        <f t="shared" si="530"/>
        <v>0</v>
      </c>
      <c r="Z3343" s="291">
        <f t="shared" si="531"/>
        <v>0</v>
      </c>
      <c r="AA3343" s="163"/>
      <c r="AB3343" s="177" t="str">
        <f t="shared" si="532"/>
        <v/>
      </c>
      <c r="AC3343" s="283" t="str">
        <f t="shared" si="533"/>
        <v/>
      </c>
      <c r="AD3343" s="283" t="str">
        <f t="shared" si="534"/>
        <v/>
      </c>
      <c r="AE3343" s="163"/>
      <c r="AF3343" s="162"/>
    </row>
    <row r="3344" spans="1:32">
      <c r="A3344" s="134">
        <v>3335</v>
      </c>
      <c r="B3344" s="286"/>
      <c r="C3344" s="146">
        <f t="shared" si="527"/>
        <v>0</v>
      </c>
      <c r="D3344" s="146">
        <f t="shared" si="528"/>
        <v>1</v>
      </c>
      <c r="E3344" s="146">
        <f t="shared" si="529"/>
        <v>1900</v>
      </c>
      <c r="F3344" s="287"/>
      <c r="G3344" s="287"/>
      <c r="H3344" s="287"/>
      <c r="I3344" s="288"/>
      <c r="J3344" s="287"/>
      <c r="K3344" s="288"/>
      <c r="L3344" s="134"/>
      <c r="M3344" s="133"/>
      <c r="N3344" s="288"/>
      <c r="O3344" s="134"/>
      <c r="P3344" s="166"/>
      <c r="Q3344" s="289"/>
      <c r="R3344" s="165"/>
      <c r="S3344" s="290"/>
      <c r="T3344" s="290"/>
      <c r="U3344" s="290"/>
      <c r="V3344" s="290"/>
      <c r="W3344" s="166"/>
      <c r="X3344" s="135"/>
      <c r="Y3344" s="418">
        <f t="shared" si="530"/>
        <v>0</v>
      </c>
      <c r="Z3344" s="291">
        <f t="shared" si="531"/>
        <v>0</v>
      </c>
      <c r="AA3344" s="163"/>
      <c r="AB3344" s="177" t="str">
        <f t="shared" si="532"/>
        <v/>
      </c>
      <c r="AC3344" s="283" t="str">
        <f t="shared" si="533"/>
        <v/>
      </c>
      <c r="AD3344" s="283" t="str">
        <f t="shared" si="534"/>
        <v/>
      </c>
      <c r="AE3344" s="163"/>
      <c r="AF3344" s="162"/>
    </row>
    <row r="3345" spans="1:32">
      <c r="A3345" s="134">
        <v>3336</v>
      </c>
      <c r="B3345" s="286"/>
      <c r="C3345" s="146">
        <f t="shared" si="527"/>
        <v>0</v>
      </c>
      <c r="D3345" s="146">
        <f t="shared" si="528"/>
        <v>1</v>
      </c>
      <c r="E3345" s="146">
        <f t="shared" si="529"/>
        <v>1900</v>
      </c>
      <c r="F3345" s="287"/>
      <c r="G3345" s="287"/>
      <c r="H3345" s="287"/>
      <c r="I3345" s="288"/>
      <c r="J3345" s="287"/>
      <c r="K3345" s="288"/>
      <c r="L3345" s="134"/>
      <c r="M3345" s="133"/>
      <c r="N3345" s="288"/>
      <c r="O3345" s="134"/>
      <c r="P3345" s="166"/>
      <c r="Q3345" s="289"/>
      <c r="R3345" s="165"/>
      <c r="S3345" s="290"/>
      <c r="T3345" s="290"/>
      <c r="U3345" s="290"/>
      <c r="V3345" s="290"/>
      <c r="W3345" s="166"/>
      <c r="X3345" s="135"/>
      <c r="Y3345" s="418">
        <f t="shared" si="530"/>
        <v>0</v>
      </c>
      <c r="Z3345" s="291">
        <f t="shared" si="531"/>
        <v>0</v>
      </c>
      <c r="AA3345" s="163"/>
      <c r="AB3345" s="177" t="str">
        <f t="shared" si="532"/>
        <v/>
      </c>
      <c r="AC3345" s="283" t="str">
        <f t="shared" si="533"/>
        <v/>
      </c>
      <c r="AD3345" s="283" t="str">
        <f t="shared" si="534"/>
        <v/>
      </c>
      <c r="AE3345" s="163"/>
      <c r="AF3345" s="162"/>
    </row>
    <row r="3346" spans="1:32">
      <c r="A3346" s="134">
        <v>3337</v>
      </c>
      <c r="B3346" s="286"/>
      <c r="C3346" s="146">
        <f t="shared" si="527"/>
        <v>0</v>
      </c>
      <c r="D3346" s="146">
        <f t="shared" si="528"/>
        <v>1</v>
      </c>
      <c r="E3346" s="146">
        <f t="shared" si="529"/>
        <v>1900</v>
      </c>
      <c r="F3346" s="287"/>
      <c r="G3346" s="287"/>
      <c r="H3346" s="287"/>
      <c r="I3346" s="288"/>
      <c r="J3346" s="287"/>
      <c r="K3346" s="288"/>
      <c r="L3346" s="134"/>
      <c r="M3346" s="133"/>
      <c r="N3346" s="288"/>
      <c r="O3346" s="134"/>
      <c r="P3346" s="166"/>
      <c r="Q3346" s="289"/>
      <c r="R3346" s="165"/>
      <c r="S3346" s="290"/>
      <c r="T3346" s="290"/>
      <c r="U3346" s="290"/>
      <c r="V3346" s="290"/>
      <c r="W3346" s="166"/>
      <c r="X3346" s="135"/>
      <c r="Y3346" s="418">
        <f t="shared" si="530"/>
        <v>0</v>
      </c>
      <c r="Z3346" s="291">
        <f t="shared" si="531"/>
        <v>0</v>
      </c>
      <c r="AA3346" s="163"/>
      <c r="AB3346" s="177" t="str">
        <f t="shared" si="532"/>
        <v/>
      </c>
      <c r="AC3346" s="283" t="str">
        <f t="shared" si="533"/>
        <v/>
      </c>
      <c r="AD3346" s="283" t="str">
        <f t="shared" si="534"/>
        <v/>
      </c>
      <c r="AE3346" s="163"/>
      <c r="AF3346" s="162"/>
    </row>
    <row r="3347" spans="1:32">
      <c r="A3347" s="134">
        <v>3338</v>
      </c>
      <c r="B3347" s="286"/>
      <c r="C3347" s="146">
        <f t="shared" si="527"/>
        <v>0</v>
      </c>
      <c r="D3347" s="146">
        <f t="shared" si="528"/>
        <v>1</v>
      </c>
      <c r="E3347" s="146">
        <f t="shared" si="529"/>
        <v>1900</v>
      </c>
      <c r="F3347" s="287"/>
      <c r="G3347" s="287"/>
      <c r="H3347" s="287"/>
      <c r="I3347" s="288"/>
      <c r="J3347" s="287"/>
      <c r="K3347" s="288"/>
      <c r="L3347" s="134"/>
      <c r="M3347" s="133"/>
      <c r="N3347" s="288"/>
      <c r="O3347" s="134"/>
      <c r="P3347" s="166"/>
      <c r="Q3347" s="289"/>
      <c r="R3347" s="165"/>
      <c r="S3347" s="290"/>
      <c r="T3347" s="290"/>
      <c r="U3347" s="290"/>
      <c r="V3347" s="290"/>
      <c r="W3347" s="166"/>
      <c r="X3347" s="135"/>
      <c r="Y3347" s="418">
        <f t="shared" si="530"/>
        <v>0</v>
      </c>
      <c r="Z3347" s="291">
        <f t="shared" si="531"/>
        <v>0</v>
      </c>
      <c r="AA3347" s="163"/>
      <c r="AB3347" s="177" t="str">
        <f t="shared" si="532"/>
        <v/>
      </c>
      <c r="AC3347" s="283" t="str">
        <f t="shared" si="533"/>
        <v/>
      </c>
      <c r="AD3347" s="283" t="str">
        <f t="shared" si="534"/>
        <v/>
      </c>
      <c r="AE3347" s="163"/>
      <c r="AF3347" s="162"/>
    </row>
    <row r="3348" spans="1:32">
      <c r="A3348" s="134">
        <v>3339</v>
      </c>
      <c r="B3348" s="286"/>
      <c r="C3348" s="146">
        <f t="shared" si="527"/>
        <v>0</v>
      </c>
      <c r="D3348" s="146">
        <f t="shared" si="528"/>
        <v>1</v>
      </c>
      <c r="E3348" s="146">
        <f t="shared" si="529"/>
        <v>1900</v>
      </c>
      <c r="F3348" s="287"/>
      <c r="G3348" s="287"/>
      <c r="H3348" s="287"/>
      <c r="I3348" s="288"/>
      <c r="J3348" s="287"/>
      <c r="K3348" s="288"/>
      <c r="L3348" s="134"/>
      <c r="M3348" s="133"/>
      <c r="N3348" s="288"/>
      <c r="O3348" s="134"/>
      <c r="P3348" s="166"/>
      <c r="Q3348" s="289"/>
      <c r="R3348" s="165"/>
      <c r="S3348" s="290"/>
      <c r="T3348" s="290"/>
      <c r="U3348" s="290"/>
      <c r="V3348" s="290"/>
      <c r="W3348" s="166"/>
      <c r="X3348" s="135"/>
      <c r="Y3348" s="418">
        <f t="shared" si="530"/>
        <v>0</v>
      </c>
      <c r="Z3348" s="291">
        <f t="shared" si="531"/>
        <v>0</v>
      </c>
      <c r="AA3348" s="163"/>
      <c r="AB3348" s="177" t="str">
        <f t="shared" si="532"/>
        <v/>
      </c>
      <c r="AC3348" s="283" t="str">
        <f t="shared" si="533"/>
        <v/>
      </c>
      <c r="AD3348" s="283" t="str">
        <f t="shared" si="534"/>
        <v/>
      </c>
      <c r="AE3348" s="163"/>
      <c r="AF3348" s="162"/>
    </row>
    <row r="3349" spans="1:32">
      <c r="A3349" s="134">
        <v>3340</v>
      </c>
      <c r="B3349" s="286"/>
      <c r="C3349" s="146">
        <f t="shared" si="527"/>
        <v>0</v>
      </c>
      <c r="D3349" s="146">
        <f t="shared" si="528"/>
        <v>1</v>
      </c>
      <c r="E3349" s="146">
        <f t="shared" si="529"/>
        <v>1900</v>
      </c>
      <c r="F3349" s="287"/>
      <c r="G3349" s="287"/>
      <c r="H3349" s="287"/>
      <c r="I3349" s="288"/>
      <c r="J3349" s="287"/>
      <c r="K3349" s="288"/>
      <c r="L3349" s="134"/>
      <c r="M3349" s="133"/>
      <c r="N3349" s="288"/>
      <c r="O3349" s="134"/>
      <c r="P3349" s="166"/>
      <c r="Q3349" s="289"/>
      <c r="R3349" s="165"/>
      <c r="S3349" s="290"/>
      <c r="T3349" s="290"/>
      <c r="U3349" s="290"/>
      <c r="V3349" s="290"/>
      <c r="W3349" s="166"/>
      <c r="X3349" s="135"/>
      <c r="Y3349" s="418">
        <f t="shared" si="530"/>
        <v>0</v>
      </c>
      <c r="Z3349" s="291">
        <f t="shared" si="531"/>
        <v>0</v>
      </c>
      <c r="AA3349" s="163"/>
      <c r="AB3349" s="177" t="str">
        <f t="shared" si="532"/>
        <v/>
      </c>
      <c r="AC3349" s="283" t="str">
        <f t="shared" si="533"/>
        <v/>
      </c>
      <c r="AD3349" s="283" t="str">
        <f t="shared" si="534"/>
        <v/>
      </c>
      <c r="AE3349" s="163"/>
      <c r="AF3349" s="162"/>
    </row>
    <row r="3350" spans="1:32">
      <c r="A3350" s="134">
        <v>3341</v>
      </c>
      <c r="B3350" s="286"/>
      <c r="C3350" s="146">
        <f t="shared" si="527"/>
        <v>0</v>
      </c>
      <c r="D3350" s="146">
        <f t="shared" si="528"/>
        <v>1</v>
      </c>
      <c r="E3350" s="146">
        <f t="shared" si="529"/>
        <v>1900</v>
      </c>
      <c r="F3350" s="287"/>
      <c r="G3350" s="287"/>
      <c r="H3350" s="287"/>
      <c r="I3350" s="288"/>
      <c r="J3350" s="287"/>
      <c r="K3350" s="288"/>
      <c r="L3350" s="134"/>
      <c r="M3350" s="133"/>
      <c r="N3350" s="288"/>
      <c r="O3350" s="134"/>
      <c r="P3350" s="166"/>
      <c r="Q3350" s="289"/>
      <c r="R3350" s="165"/>
      <c r="S3350" s="290"/>
      <c r="T3350" s="290"/>
      <c r="U3350" s="290"/>
      <c r="V3350" s="290"/>
      <c r="W3350" s="166"/>
      <c r="X3350" s="135"/>
      <c r="Y3350" s="418">
        <f t="shared" si="530"/>
        <v>0</v>
      </c>
      <c r="Z3350" s="291">
        <f t="shared" si="531"/>
        <v>0</v>
      </c>
      <c r="AA3350" s="163"/>
      <c r="AB3350" s="177" t="str">
        <f t="shared" si="532"/>
        <v/>
      </c>
      <c r="AC3350" s="283" t="str">
        <f t="shared" si="533"/>
        <v/>
      </c>
      <c r="AD3350" s="283" t="str">
        <f t="shared" si="534"/>
        <v/>
      </c>
      <c r="AE3350" s="163"/>
      <c r="AF3350" s="162"/>
    </row>
    <row r="3351" spans="1:32">
      <c r="A3351" s="134">
        <v>3342</v>
      </c>
      <c r="B3351" s="286"/>
      <c r="C3351" s="146">
        <f t="shared" si="527"/>
        <v>0</v>
      </c>
      <c r="D3351" s="146">
        <f t="shared" si="528"/>
        <v>1</v>
      </c>
      <c r="E3351" s="146">
        <f t="shared" si="529"/>
        <v>1900</v>
      </c>
      <c r="F3351" s="287"/>
      <c r="G3351" s="287"/>
      <c r="H3351" s="287"/>
      <c r="I3351" s="288"/>
      <c r="J3351" s="287"/>
      <c r="K3351" s="288"/>
      <c r="L3351" s="134"/>
      <c r="M3351" s="133"/>
      <c r="N3351" s="288"/>
      <c r="O3351" s="134"/>
      <c r="P3351" s="166"/>
      <c r="Q3351" s="289"/>
      <c r="R3351" s="165"/>
      <c r="S3351" s="290"/>
      <c r="T3351" s="290"/>
      <c r="U3351" s="290"/>
      <c r="V3351" s="290"/>
      <c r="W3351" s="166"/>
      <c r="X3351" s="135"/>
      <c r="Y3351" s="418">
        <f t="shared" si="530"/>
        <v>0</v>
      </c>
      <c r="Z3351" s="291">
        <f t="shared" si="531"/>
        <v>0</v>
      </c>
      <c r="AA3351" s="163"/>
      <c r="AB3351" s="177" t="str">
        <f t="shared" si="532"/>
        <v/>
      </c>
      <c r="AC3351" s="283" t="str">
        <f t="shared" si="533"/>
        <v/>
      </c>
      <c r="AD3351" s="283" t="str">
        <f t="shared" si="534"/>
        <v/>
      </c>
      <c r="AE3351" s="163"/>
      <c r="AF3351" s="162"/>
    </row>
    <row r="3352" spans="1:32">
      <c r="A3352" s="134">
        <v>3343</v>
      </c>
      <c r="B3352" s="286"/>
      <c r="C3352" s="146">
        <f t="shared" si="527"/>
        <v>0</v>
      </c>
      <c r="D3352" s="146">
        <f t="shared" si="528"/>
        <v>1</v>
      </c>
      <c r="E3352" s="146">
        <f t="shared" si="529"/>
        <v>1900</v>
      </c>
      <c r="F3352" s="287"/>
      <c r="G3352" s="287"/>
      <c r="H3352" s="287"/>
      <c r="I3352" s="288"/>
      <c r="J3352" s="287"/>
      <c r="K3352" s="288"/>
      <c r="L3352" s="134"/>
      <c r="M3352" s="133"/>
      <c r="N3352" s="288"/>
      <c r="O3352" s="134"/>
      <c r="P3352" s="166"/>
      <c r="Q3352" s="289"/>
      <c r="R3352" s="165"/>
      <c r="S3352" s="290"/>
      <c r="T3352" s="290"/>
      <c r="U3352" s="290"/>
      <c r="V3352" s="290"/>
      <c r="W3352" s="166"/>
      <c r="X3352" s="135"/>
      <c r="Y3352" s="418">
        <f t="shared" si="530"/>
        <v>0</v>
      </c>
      <c r="Z3352" s="291">
        <f t="shared" si="531"/>
        <v>0</v>
      </c>
      <c r="AA3352" s="163"/>
      <c r="AB3352" s="177" t="str">
        <f t="shared" si="532"/>
        <v/>
      </c>
      <c r="AC3352" s="283" t="str">
        <f t="shared" si="533"/>
        <v/>
      </c>
      <c r="AD3352" s="283" t="str">
        <f t="shared" si="534"/>
        <v/>
      </c>
      <c r="AE3352" s="163"/>
      <c r="AF3352" s="162"/>
    </row>
    <row r="3353" spans="1:32">
      <c r="A3353" s="134">
        <v>3344</v>
      </c>
      <c r="B3353" s="286"/>
      <c r="C3353" s="146">
        <f t="shared" si="527"/>
        <v>0</v>
      </c>
      <c r="D3353" s="146">
        <f t="shared" si="528"/>
        <v>1</v>
      </c>
      <c r="E3353" s="146">
        <f t="shared" si="529"/>
        <v>1900</v>
      </c>
      <c r="F3353" s="287"/>
      <c r="G3353" s="287"/>
      <c r="H3353" s="287"/>
      <c r="I3353" s="288"/>
      <c r="J3353" s="287"/>
      <c r="K3353" s="288"/>
      <c r="L3353" s="134"/>
      <c r="M3353" s="133"/>
      <c r="N3353" s="288"/>
      <c r="O3353" s="134"/>
      <c r="P3353" s="166"/>
      <c r="Q3353" s="289"/>
      <c r="R3353" s="165"/>
      <c r="S3353" s="290"/>
      <c r="T3353" s="290"/>
      <c r="U3353" s="290"/>
      <c r="V3353" s="290"/>
      <c r="W3353" s="166"/>
      <c r="X3353" s="135"/>
      <c r="Y3353" s="418">
        <f t="shared" si="530"/>
        <v>0</v>
      </c>
      <c r="Z3353" s="291">
        <f t="shared" si="531"/>
        <v>0</v>
      </c>
      <c r="AA3353" s="163"/>
      <c r="AB3353" s="177" t="str">
        <f t="shared" si="532"/>
        <v/>
      </c>
      <c r="AC3353" s="283" t="str">
        <f t="shared" si="533"/>
        <v/>
      </c>
      <c r="AD3353" s="283" t="str">
        <f t="shared" si="534"/>
        <v/>
      </c>
      <c r="AE3353" s="163"/>
      <c r="AF3353" s="162"/>
    </row>
    <row r="3354" spans="1:32">
      <c r="A3354" s="134">
        <v>3345</v>
      </c>
      <c r="B3354" s="286"/>
      <c r="C3354" s="146">
        <f t="shared" si="527"/>
        <v>0</v>
      </c>
      <c r="D3354" s="146">
        <f t="shared" si="528"/>
        <v>1</v>
      </c>
      <c r="E3354" s="146">
        <f t="shared" si="529"/>
        <v>1900</v>
      </c>
      <c r="F3354" s="287"/>
      <c r="G3354" s="287"/>
      <c r="H3354" s="287"/>
      <c r="I3354" s="288"/>
      <c r="J3354" s="287"/>
      <c r="K3354" s="288"/>
      <c r="L3354" s="134"/>
      <c r="M3354" s="133"/>
      <c r="N3354" s="288"/>
      <c r="O3354" s="134"/>
      <c r="P3354" s="166"/>
      <c r="Q3354" s="289"/>
      <c r="R3354" s="165"/>
      <c r="S3354" s="290"/>
      <c r="T3354" s="290"/>
      <c r="U3354" s="290"/>
      <c r="V3354" s="290"/>
      <c r="W3354" s="166"/>
      <c r="X3354" s="135"/>
      <c r="Y3354" s="418">
        <f t="shared" si="530"/>
        <v>0</v>
      </c>
      <c r="Z3354" s="291">
        <f t="shared" si="531"/>
        <v>0</v>
      </c>
      <c r="AA3354" s="163"/>
      <c r="AB3354" s="177" t="str">
        <f t="shared" si="532"/>
        <v/>
      </c>
      <c r="AC3354" s="283" t="str">
        <f t="shared" si="533"/>
        <v/>
      </c>
      <c r="AD3354" s="283" t="str">
        <f t="shared" si="534"/>
        <v/>
      </c>
      <c r="AE3354" s="163"/>
      <c r="AF3354" s="162"/>
    </row>
    <row r="3355" spans="1:32">
      <c r="A3355" s="134">
        <v>3346</v>
      </c>
      <c r="B3355" s="286"/>
      <c r="C3355" s="146">
        <f t="shared" si="527"/>
        <v>0</v>
      </c>
      <c r="D3355" s="146">
        <f t="shared" si="528"/>
        <v>1</v>
      </c>
      <c r="E3355" s="146">
        <f t="shared" si="529"/>
        <v>1900</v>
      </c>
      <c r="F3355" s="287"/>
      <c r="G3355" s="287"/>
      <c r="H3355" s="287"/>
      <c r="I3355" s="288"/>
      <c r="J3355" s="287"/>
      <c r="K3355" s="288"/>
      <c r="L3355" s="134"/>
      <c r="M3355" s="133"/>
      <c r="N3355" s="288"/>
      <c r="O3355" s="134"/>
      <c r="P3355" s="166"/>
      <c r="Q3355" s="289"/>
      <c r="R3355" s="165"/>
      <c r="S3355" s="290"/>
      <c r="T3355" s="290"/>
      <c r="U3355" s="290"/>
      <c r="V3355" s="290"/>
      <c r="W3355" s="166"/>
      <c r="X3355" s="135"/>
      <c r="Y3355" s="418">
        <f t="shared" si="530"/>
        <v>0</v>
      </c>
      <c r="Z3355" s="291">
        <f t="shared" si="531"/>
        <v>0</v>
      </c>
      <c r="AA3355" s="163"/>
      <c r="AB3355" s="177" t="str">
        <f t="shared" si="532"/>
        <v/>
      </c>
      <c r="AC3355" s="283" t="str">
        <f t="shared" si="533"/>
        <v/>
      </c>
      <c r="AD3355" s="283" t="str">
        <f t="shared" si="534"/>
        <v/>
      </c>
      <c r="AE3355" s="163"/>
      <c r="AF3355" s="162"/>
    </row>
    <row r="3356" spans="1:32">
      <c r="A3356" s="134">
        <v>3347</v>
      </c>
      <c r="B3356" s="286"/>
      <c r="C3356" s="146">
        <f t="shared" si="527"/>
        <v>0</v>
      </c>
      <c r="D3356" s="146">
        <f t="shared" si="528"/>
        <v>1</v>
      </c>
      <c r="E3356" s="146">
        <f t="shared" si="529"/>
        <v>1900</v>
      </c>
      <c r="F3356" s="287"/>
      <c r="G3356" s="287"/>
      <c r="H3356" s="287"/>
      <c r="I3356" s="288"/>
      <c r="J3356" s="287"/>
      <c r="K3356" s="288"/>
      <c r="L3356" s="134"/>
      <c r="M3356" s="133"/>
      <c r="N3356" s="288"/>
      <c r="O3356" s="134"/>
      <c r="P3356" s="166"/>
      <c r="Q3356" s="289"/>
      <c r="R3356" s="165"/>
      <c r="S3356" s="290"/>
      <c r="T3356" s="290"/>
      <c r="U3356" s="290"/>
      <c r="V3356" s="290"/>
      <c r="W3356" s="166"/>
      <c r="X3356" s="135"/>
      <c r="Y3356" s="418">
        <f t="shared" si="530"/>
        <v>0</v>
      </c>
      <c r="Z3356" s="291">
        <f t="shared" si="531"/>
        <v>0</v>
      </c>
      <c r="AA3356" s="163"/>
      <c r="AB3356" s="177" t="str">
        <f t="shared" si="532"/>
        <v/>
      </c>
      <c r="AC3356" s="283" t="str">
        <f t="shared" si="533"/>
        <v/>
      </c>
      <c r="AD3356" s="283" t="str">
        <f t="shared" si="534"/>
        <v/>
      </c>
      <c r="AE3356" s="163"/>
      <c r="AF3356" s="162"/>
    </row>
    <row r="3357" spans="1:32">
      <c r="A3357" s="134">
        <v>3348</v>
      </c>
      <c r="B3357" s="286"/>
      <c r="C3357" s="146">
        <f t="shared" si="527"/>
        <v>0</v>
      </c>
      <c r="D3357" s="146">
        <f t="shared" si="528"/>
        <v>1</v>
      </c>
      <c r="E3357" s="146">
        <f t="shared" si="529"/>
        <v>1900</v>
      </c>
      <c r="F3357" s="287"/>
      <c r="G3357" s="287"/>
      <c r="H3357" s="287"/>
      <c r="I3357" s="288"/>
      <c r="J3357" s="287"/>
      <c r="K3357" s="288"/>
      <c r="L3357" s="134"/>
      <c r="M3357" s="133"/>
      <c r="N3357" s="288"/>
      <c r="O3357" s="134"/>
      <c r="P3357" s="166"/>
      <c r="Q3357" s="289"/>
      <c r="R3357" s="165"/>
      <c r="S3357" s="290"/>
      <c r="T3357" s="290"/>
      <c r="U3357" s="290"/>
      <c r="V3357" s="290"/>
      <c r="W3357" s="166"/>
      <c r="X3357" s="135"/>
      <c r="Y3357" s="418">
        <f t="shared" si="530"/>
        <v>0</v>
      </c>
      <c r="Z3357" s="291">
        <f t="shared" si="531"/>
        <v>0</v>
      </c>
      <c r="AA3357" s="163"/>
      <c r="AB3357" s="177" t="str">
        <f t="shared" si="532"/>
        <v/>
      </c>
      <c r="AC3357" s="283" t="str">
        <f t="shared" si="533"/>
        <v/>
      </c>
      <c r="AD3357" s="283" t="str">
        <f t="shared" si="534"/>
        <v/>
      </c>
      <c r="AE3357" s="163"/>
      <c r="AF3357" s="162"/>
    </row>
    <row r="3358" spans="1:32">
      <c r="A3358" s="134">
        <v>3349</v>
      </c>
      <c r="B3358" s="286"/>
      <c r="C3358" s="146">
        <f t="shared" si="527"/>
        <v>0</v>
      </c>
      <c r="D3358" s="146">
        <f t="shared" si="528"/>
        <v>1</v>
      </c>
      <c r="E3358" s="146">
        <f t="shared" si="529"/>
        <v>1900</v>
      </c>
      <c r="F3358" s="287"/>
      <c r="G3358" s="287"/>
      <c r="H3358" s="287"/>
      <c r="I3358" s="288"/>
      <c r="J3358" s="287"/>
      <c r="K3358" s="288"/>
      <c r="L3358" s="134"/>
      <c r="M3358" s="133"/>
      <c r="N3358" s="288"/>
      <c r="O3358" s="134"/>
      <c r="P3358" s="166"/>
      <c r="Q3358" s="289"/>
      <c r="R3358" s="165"/>
      <c r="S3358" s="290"/>
      <c r="T3358" s="290"/>
      <c r="U3358" s="290"/>
      <c r="V3358" s="290"/>
      <c r="W3358" s="166"/>
      <c r="X3358" s="135"/>
      <c r="Y3358" s="418">
        <f t="shared" si="530"/>
        <v>0</v>
      </c>
      <c r="Z3358" s="291">
        <f t="shared" si="531"/>
        <v>0</v>
      </c>
      <c r="AA3358" s="163"/>
      <c r="AB3358" s="177" t="str">
        <f t="shared" si="532"/>
        <v/>
      </c>
      <c r="AC3358" s="283" t="str">
        <f t="shared" si="533"/>
        <v/>
      </c>
      <c r="AD3358" s="283" t="str">
        <f t="shared" si="534"/>
        <v/>
      </c>
      <c r="AE3358" s="163"/>
      <c r="AF3358" s="162"/>
    </row>
    <row r="3359" spans="1:32">
      <c r="A3359" s="134">
        <v>3350</v>
      </c>
      <c r="B3359" s="286"/>
      <c r="C3359" s="146">
        <f t="shared" si="527"/>
        <v>0</v>
      </c>
      <c r="D3359" s="146">
        <f t="shared" si="528"/>
        <v>1</v>
      </c>
      <c r="E3359" s="146">
        <f t="shared" si="529"/>
        <v>1900</v>
      </c>
      <c r="F3359" s="287"/>
      <c r="G3359" s="287"/>
      <c r="H3359" s="287"/>
      <c r="I3359" s="288"/>
      <c r="J3359" s="287"/>
      <c r="K3359" s="288"/>
      <c r="L3359" s="134"/>
      <c r="M3359" s="133"/>
      <c r="N3359" s="288"/>
      <c r="O3359" s="134"/>
      <c r="P3359" s="166"/>
      <c r="Q3359" s="289"/>
      <c r="R3359" s="165"/>
      <c r="S3359" s="290"/>
      <c r="T3359" s="290"/>
      <c r="U3359" s="290"/>
      <c r="V3359" s="290"/>
      <c r="W3359" s="166"/>
      <c r="X3359" s="135"/>
      <c r="Y3359" s="418">
        <f t="shared" si="530"/>
        <v>0</v>
      </c>
      <c r="Z3359" s="291">
        <f t="shared" si="531"/>
        <v>0</v>
      </c>
      <c r="AA3359" s="163"/>
      <c r="AB3359" s="177" t="str">
        <f t="shared" si="532"/>
        <v/>
      </c>
      <c r="AC3359" s="283" t="str">
        <f t="shared" si="533"/>
        <v/>
      </c>
      <c r="AD3359" s="283" t="str">
        <f t="shared" si="534"/>
        <v/>
      </c>
      <c r="AE3359" s="163"/>
      <c r="AF3359" s="162"/>
    </row>
    <row r="3360" spans="1:32">
      <c r="A3360" s="134">
        <v>3351</v>
      </c>
      <c r="B3360" s="286"/>
      <c r="C3360" s="146">
        <f t="shared" si="527"/>
        <v>0</v>
      </c>
      <c r="D3360" s="146">
        <f t="shared" si="528"/>
        <v>1</v>
      </c>
      <c r="E3360" s="146">
        <f t="shared" si="529"/>
        <v>1900</v>
      </c>
      <c r="F3360" s="287"/>
      <c r="G3360" s="287"/>
      <c r="H3360" s="287"/>
      <c r="I3360" s="288"/>
      <c r="J3360" s="287"/>
      <c r="K3360" s="288"/>
      <c r="L3360" s="134"/>
      <c r="M3360" s="133"/>
      <c r="N3360" s="288"/>
      <c r="O3360" s="134"/>
      <c r="P3360" s="166"/>
      <c r="Q3360" s="289"/>
      <c r="R3360" s="165"/>
      <c r="S3360" s="290"/>
      <c r="T3360" s="290"/>
      <c r="U3360" s="290"/>
      <c r="V3360" s="290"/>
      <c r="W3360" s="166"/>
      <c r="X3360" s="135"/>
      <c r="Y3360" s="418">
        <f t="shared" si="530"/>
        <v>0</v>
      </c>
      <c r="Z3360" s="291">
        <f t="shared" si="531"/>
        <v>0</v>
      </c>
      <c r="AA3360" s="163"/>
      <c r="AB3360" s="177" t="str">
        <f t="shared" si="532"/>
        <v/>
      </c>
      <c r="AC3360" s="283" t="str">
        <f t="shared" si="533"/>
        <v/>
      </c>
      <c r="AD3360" s="283" t="str">
        <f t="shared" si="534"/>
        <v/>
      </c>
      <c r="AE3360" s="163"/>
      <c r="AF3360" s="162"/>
    </row>
    <row r="3361" spans="1:32">
      <c r="A3361" s="134">
        <v>3352</v>
      </c>
      <c r="B3361" s="286"/>
      <c r="C3361" s="146">
        <f t="shared" si="527"/>
        <v>0</v>
      </c>
      <c r="D3361" s="146">
        <f t="shared" si="528"/>
        <v>1</v>
      </c>
      <c r="E3361" s="146">
        <f t="shared" si="529"/>
        <v>1900</v>
      </c>
      <c r="F3361" s="287"/>
      <c r="G3361" s="287"/>
      <c r="H3361" s="287"/>
      <c r="I3361" s="288"/>
      <c r="J3361" s="287"/>
      <c r="K3361" s="288"/>
      <c r="L3361" s="134"/>
      <c r="M3361" s="133"/>
      <c r="N3361" s="288"/>
      <c r="O3361" s="134"/>
      <c r="P3361" s="166"/>
      <c r="Q3361" s="289"/>
      <c r="R3361" s="165"/>
      <c r="S3361" s="290"/>
      <c r="T3361" s="290"/>
      <c r="U3361" s="290"/>
      <c r="V3361" s="290"/>
      <c r="W3361" s="166"/>
      <c r="X3361" s="135"/>
      <c r="Y3361" s="418">
        <f t="shared" si="530"/>
        <v>0</v>
      </c>
      <c r="Z3361" s="291">
        <f t="shared" si="531"/>
        <v>0</v>
      </c>
      <c r="AA3361" s="163"/>
      <c r="AB3361" s="177" t="str">
        <f t="shared" si="532"/>
        <v/>
      </c>
      <c r="AC3361" s="283" t="str">
        <f t="shared" si="533"/>
        <v/>
      </c>
      <c r="AD3361" s="283" t="str">
        <f t="shared" si="534"/>
        <v/>
      </c>
      <c r="AE3361" s="163"/>
      <c r="AF3361" s="162"/>
    </row>
    <row r="3362" spans="1:32">
      <c r="A3362" s="134">
        <v>3353</v>
      </c>
      <c r="B3362" s="286"/>
      <c r="C3362" s="146">
        <f t="shared" si="527"/>
        <v>0</v>
      </c>
      <c r="D3362" s="146">
        <f t="shared" si="528"/>
        <v>1</v>
      </c>
      <c r="E3362" s="146">
        <f t="shared" si="529"/>
        <v>1900</v>
      </c>
      <c r="F3362" s="287"/>
      <c r="G3362" s="287"/>
      <c r="H3362" s="287"/>
      <c r="I3362" s="288"/>
      <c r="J3362" s="287"/>
      <c r="K3362" s="288"/>
      <c r="L3362" s="134"/>
      <c r="M3362" s="133"/>
      <c r="N3362" s="288"/>
      <c r="O3362" s="134"/>
      <c r="P3362" s="166"/>
      <c r="Q3362" s="289"/>
      <c r="R3362" s="165"/>
      <c r="S3362" s="290"/>
      <c r="T3362" s="290"/>
      <c r="U3362" s="290"/>
      <c r="V3362" s="290"/>
      <c r="W3362" s="166"/>
      <c r="X3362" s="135"/>
      <c r="Y3362" s="418">
        <f t="shared" si="530"/>
        <v>0</v>
      </c>
      <c r="Z3362" s="291">
        <f t="shared" si="531"/>
        <v>0</v>
      </c>
      <c r="AA3362" s="163"/>
      <c r="AB3362" s="177" t="str">
        <f t="shared" si="532"/>
        <v/>
      </c>
      <c r="AC3362" s="283" t="str">
        <f t="shared" si="533"/>
        <v/>
      </c>
      <c r="AD3362" s="283" t="str">
        <f t="shared" si="534"/>
        <v/>
      </c>
      <c r="AE3362" s="163"/>
      <c r="AF3362" s="162"/>
    </row>
    <row r="3363" spans="1:32">
      <c r="A3363" s="134">
        <v>3354</v>
      </c>
      <c r="B3363" s="286"/>
      <c r="C3363" s="146">
        <f t="shared" si="527"/>
        <v>0</v>
      </c>
      <c r="D3363" s="146">
        <f t="shared" si="528"/>
        <v>1</v>
      </c>
      <c r="E3363" s="146">
        <f t="shared" si="529"/>
        <v>1900</v>
      </c>
      <c r="F3363" s="287"/>
      <c r="G3363" s="287"/>
      <c r="H3363" s="287"/>
      <c r="I3363" s="288"/>
      <c r="J3363" s="287"/>
      <c r="K3363" s="288"/>
      <c r="L3363" s="134"/>
      <c r="M3363" s="133"/>
      <c r="N3363" s="288"/>
      <c r="O3363" s="134"/>
      <c r="P3363" s="166"/>
      <c r="Q3363" s="289"/>
      <c r="R3363" s="165"/>
      <c r="S3363" s="290"/>
      <c r="T3363" s="290"/>
      <c r="U3363" s="290"/>
      <c r="V3363" s="290"/>
      <c r="W3363" s="166"/>
      <c r="X3363" s="135"/>
      <c r="Y3363" s="418">
        <f t="shared" si="530"/>
        <v>0</v>
      </c>
      <c r="Z3363" s="291">
        <f t="shared" si="531"/>
        <v>0</v>
      </c>
      <c r="AA3363" s="163"/>
      <c r="AB3363" s="177" t="str">
        <f t="shared" si="532"/>
        <v/>
      </c>
      <c r="AC3363" s="283" t="str">
        <f t="shared" si="533"/>
        <v/>
      </c>
      <c r="AD3363" s="283" t="str">
        <f t="shared" si="534"/>
        <v/>
      </c>
      <c r="AE3363" s="163"/>
      <c r="AF3363" s="162"/>
    </row>
    <row r="3364" spans="1:32">
      <c r="A3364" s="134">
        <v>3355</v>
      </c>
      <c r="B3364" s="286"/>
      <c r="C3364" s="146">
        <f t="shared" si="527"/>
        <v>0</v>
      </c>
      <c r="D3364" s="146">
        <f t="shared" si="528"/>
        <v>1</v>
      </c>
      <c r="E3364" s="146">
        <f t="shared" si="529"/>
        <v>1900</v>
      </c>
      <c r="F3364" s="287"/>
      <c r="G3364" s="287"/>
      <c r="H3364" s="287"/>
      <c r="I3364" s="288"/>
      <c r="J3364" s="287"/>
      <c r="K3364" s="288"/>
      <c r="L3364" s="134"/>
      <c r="M3364" s="133"/>
      <c r="N3364" s="288"/>
      <c r="O3364" s="134"/>
      <c r="P3364" s="166"/>
      <c r="Q3364" s="289"/>
      <c r="R3364" s="165"/>
      <c r="S3364" s="290"/>
      <c r="T3364" s="290"/>
      <c r="U3364" s="290"/>
      <c r="V3364" s="290"/>
      <c r="W3364" s="166"/>
      <c r="X3364" s="135"/>
      <c r="Y3364" s="418">
        <f t="shared" si="530"/>
        <v>0</v>
      </c>
      <c r="Z3364" s="291">
        <f t="shared" si="531"/>
        <v>0</v>
      </c>
      <c r="AA3364" s="163"/>
      <c r="AB3364" s="177" t="str">
        <f t="shared" si="532"/>
        <v/>
      </c>
      <c r="AC3364" s="283" t="str">
        <f t="shared" si="533"/>
        <v/>
      </c>
      <c r="AD3364" s="283" t="str">
        <f t="shared" si="534"/>
        <v/>
      </c>
      <c r="AE3364" s="163"/>
      <c r="AF3364" s="162"/>
    </row>
    <row r="3365" spans="1:32">
      <c r="A3365" s="134">
        <v>3356</v>
      </c>
      <c r="B3365" s="286"/>
      <c r="C3365" s="146">
        <f t="shared" si="527"/>
        <v>0</v>
      </c>
      <c r="D3365" s="146">
        <f t="shared" si="528"/>
        <v>1</v>
      </c>
      <c r="E3365" s="146">
        <f t="shared" si="529"/>
        <v>1900</v>
      </c>
      <c r="F3365" s="287"/>
      <c r="G3365" s="287"/>
      <c r="H3365" s="287"/>
      <c r="I3365" s="288"/>
      <c r="J3365" s="287"/>
      <c r="K3365" s="288"/>
      <c r="L3365" s="134"/>
      <c r="M3365" s="133"/>
      <c r="N3365" s="288"/>
      <c r="O3365" s="134"/>
      <c r="P3365" s="166"/>
      <c r="Q3365" s="289"/>
      <c r="R3365" s="165"/>
      <c r="S3365" s="290"/>
      <c r="T3365" s="290"/>
      <c r="U3365" s="290"/>
      <c r="V3365" s="290"/>
      <c r="W3365" s="166"/>
      <c r="X3365" s="135"/>
      <c r="Y3365" s="418">
        <f t="shared" si="530"/>
        <v>0</v>
      </c>
      <c r="Z3365" s="291">
        <f t="shared" si="531"/>
        <v>0</v>
      </c>
      <c r="AA3365" s="163"/>
      <c r="AB3365" s="177" t="str">
        <f t="shared" si="532"/>
        <v/>
      </c>
      <c r="AC3365" s="283" t="str">
        <f t="shared" si="533"/>
        <v/>
      </c>
      <c r="AD3365" s="283" t="str">
        <f t="shared" si="534"/>
        <v/>
      </c>
      <c r="AE3365" s="163"/>
      <c r="AF3365" s="162"/>
    </row>
    <row r="3366" spans="1:32">
      <c r="A3366" s="134">
        <v>3357</v>
      </c>
      <c r="B3366" s="286"/>
      <c r="C3366" s="146">
        <f t="shared" si="527"/>
        <v>0</v>
      </c>
      <c r="D3366" s="146">
        <f t="shared" si="528"/>
        <v>1</v>
      </c>
      <c r="E3366" s="146">
        <f t="shared" si="529"/>
        <v>1900</v>
      </c>
      <c r="F3366" s="287"/>
      <c r="G3366" s="287"/>
      <c r="H3366" s="287"/>
      <c r="I3366" s="288"/>
      <c r="J3366" s="287"/>
      <c r="K3366" s="288"/>
      <c r="L3366" s="134"/>
      <c r="M3366" s="133"/>
      <c r="N3366" s="288"/>
      <c r="O3366" s="134"/>
      <c r="P3366" s="166"/>
      <c r="Q3366" s="289"/>
      <c r="R3366" s="165"/>
      <c r="S3366" s="290"/>
      <c r="T3366" s="290"/>
      <c r="U3366" s="290"/>
      <c r="V3366" s="290"/>
      <c r="W3366" s="166"/>
      <c r="X3366" s="135"/>
      <c r="Y3366" s="418">
        <f t="shared" si="530"/>
        <v>0</v>
      </c>
      <c r="Z3366" s="291">
        <f t="shared" si="531"/>
        <v>0</v>
      </c>
      <c r="AA3366" s="163"/>
      <c r="AB3366" s="177" t="str">
        <f t="shared" si="532"/>
        <v/>
      </c>
      <c r="AC3366" s="283" t="str">
        <f t="shared" si="533"/>
        <v/>
      </c>
      <c r="AD3366" s="283" t="str">
        <f t="shared" si="534"/>
        <v/>
      </c>
      <c r="AE3366" s="163"/>
      <c r="AF3366" s="162"/>
    </row>
    <row r="3367" spans="1:32">
      <c r="A3367" s="134">
        <v>3358</v>
      </c>
      <c r="B3367" s="286"/>
      <c r="C3367" s="146">
        <f t="shared" si="527"/>
        <v>0</v>
      </c>
      <c r="D3367" s="146">
        <f t="shared" si="528"/>
        <v>1</v>
      </c>
      <c r="E3367" s="146">
        <f t="shared" si="529"/>
        <v>1900</v>
      </c>
      <c r="F3367" s="287"/>
      <c r="G3367" s="287"/>
      <c r="H3367" s="287"/>
      <c r="I3367" s="288"/>
      <c r="J3367" s="287"/>
      <c r="K3367" s="288"/>
      <c r="L3367" s="134"/>
      <c r="M3367" s="133"/>
      <c r="N3367" s="288"/>
      <c r="O3367" s="134"/>
      <c r="P3367" s="166"/>
      <c r="Q3367" s="289"/>
      <c r="R3367" s="165"/>
      <c r="S3367" s="290"/>
      <c r="T3367" s="290"/>
      <c r="U3367" s="290"/>
      <c r="V3367" s="290"/>
      <c r="W3367" s="166"/>
      <c r="X3367" s="135"/>
      <c r="Y3367" s="418">
        <f t="shared" si="530"/>
        <v>0</v>
      </c>
      <c r="Z3367" s="291">
        <f t="shared" si="531"/>
        <v>0</v>
      </c>
      <c r="AA3367" s="163"/>
      <c r="AB3367" s="177" t="str">
        <f t="shared" si="532"/>
        <v/>
      </c>
      <c r="AC3367" s="283" t="str">
        <f t="shared" si="533"/>
        <v/>
      </c>
      <c r="AD3367" s="283" t="str">
        <f t="shared" si="534"/>
        <v/>
      </c>
      <c r="AE3367" s="163"/>
      <c r="AF3367" s="162"/>
    </row>
    <row r="3368" spans="1:32">
      <c r="A3368" s="134">
        <v>3359</v>
      </c>
      <c r="B3368" s="286"/>
      <c r="C3368" s="146">
        <f t="shared" si="527"/>
        <v>0</v>
      </c>
      <c r="D3368" s="146">
        <f t="shared" si="528"/>
        <v>1</v>
      </c>
      <c r="E3368" s="146">
        <f t="shared" si="529"/>
        <v>1900</v>
      </c>
      <c r="F3368" s="287"/>
      <c r="G3368" s="287"/>
      <c r="H3368" s="287"/>
      <c r="I3368" s="288"/>
      <c r="J3368" s="287"/>
      <c r="K3368" s="288"/>
      <c r="L3368" s="134"/>
      <c r="M3368" s="133"/>
      <c r="N3368" s="288"/>
      <c r="O3368" s="134"/>
      <c r="P3368" s="166"/>
      <c r="Q3368" s="289"/>
      <c r="R3368" s="165"/>
      <c r="S3368" s="290"/>
      <c r="T3368" s="290"/>
      <c r="U3368" s="290"/>
      <c r="V3368" s="290"/>
      <c r="W3368" s="166"/>
      <c r="X3368" s="135"/>
      <c r="Y3368" s="418">
        <f t="shared" si="530"/>
        <v>0</v>
      </c>
      <c r="Z3368" s="291">
        <f t="shared" si="531"/>
        <v>0</v>
      </c>
      <c r="AA3368" s="163"/>
      <c r="AB3368" s="177" t="str">
        <f t="shared" si="532"/>
        <v/>
      </c>
      <c r="AC3368" s="283" t="str">
        <f t="shared" si="533"/>
        <v/>
      </c>
      <c r="AD3368" s="283" t="str">
        <f t="shared" si="534"/>
        <v/>
      </c>
      <c r="AE3368" s="163"/>
      <c r="AF3368" s="162"/>
    </row>
    <row r="3369" spans="1:32">
      <c r="A3369" s="134">
        <v>3360</v>
      </c>
      <c r="B3369" s="286"/>
      <c r="C3369" s="146">
        <f t="shared" si="527"/>
        <v>0</v>
      </c>
      <c r="D3369" s="146">
        <f t="shared" si="528"/>
        <v>1</v>
      </c>
      <c r="E3369" s="146">
        <f t="shared" si="529"/>
        <v>1900</v>
      </c>
      <c r="F3369" s="287"/>
      <c r="G3369" s="287"/>
      <c r="H3369" s="287"/>
      <c r="I3369" s="288"/>
      <c r="J3369" s="287"/>
      <c r="K3369" s="288"/>
      <c r="L3369" s="134"/>
      <c r="M3369" s="133"/>
      <c r="N3369" s="288"/>
      <c r="O3369" s="134"/>
      <c r="P3369" s="166"/>
      <c r="Q3369" s="289"/>
      <c r="R3369" s="165"/>
      <c r="S3369" s="290"/>
      <c r="T3369" s="290"/>
      <c r="U3369" s="290"/>
      <c r="V3369" s="290"/>
      <c r="W3369" s="166"/>
      <c r="X3369" s="135"/>
      <c r="Y3369" s="418">
        <f t="shared" si="530"/>
        <v>0</v>
      </c>
      <c r="Z3369" s="291">
        <f t="shared" si="531"/>
        <v>0</v>
      </c>
      <c r="AA3369" s="163"/>
      <c r="AB3369" s="177" t="str">
        <f t="shared" si="532"/>
        <v/>
      </c>
      <c r="AC3369" s="283" t="str">
        <f t="shared" si="533"/>
        <v/>
      </c>
      <c r="AD3369" s="283" t="str">
        <f t="shared" si="534"/>
        <v/>
      </c>
      <c r="AE3369" s="163"/>
      <c r="AF3369" s="162"/>
    </row>
    <row r="3370" spans="1:32">
      <c r="A3370" s="134">
        <v>3361</v>
      </c>
      <c r="B3370" s="286"/>
      <c r="C3370" s="146">
        <f t="shared" si="527"/>
        <v>0</v>
      </c>
      <c r="D3370" s="146">
        <f t="shared" si="528"/>
        <v>1</v>
      </c>
      <c r="E3370" s="146">
        <f t="shared" si="529"/>
        <v>1900</v>
      </c>
      <c r="F3370" s="287"/>
      <c r="G3370" s="287"/>
      <c r="H3370" s="287"/>
      <c r="I3370" s="288"/>
      <c r="J3370" s="287"/>
      <c r="K3370" s="288"/>
      <c r="L3370" s="134"/>
      <c r="M3370" s="133"/>
      <c r="N3370" s="288"/>
      <c r="O3370" s="134"/>
      <c r="P3370" s="166"/>
      <c r="Q3370" s="289"/>
      <c r="R3370" s="165"/>
      <c r="S3370" s="290"/>
      <c r="T3370" s="290"/>
      <c r="U3370" s="290"/>
      <c r="V3370" s="290"/>
      <c r="W3370" s="166"/>
      <c r="X3370" s="135"/>
      <c r="Y3370" s="418">
        <f t="shared" si="530"/>
        <v>0</v>
      </c>
      <c r="Z3370" s="291">
        <f t="shared" si="531"/>
        <v>0</v>
      </c>
      <c r="AA3370" s="163"/>
      <c r="AB3370" s="177" t="str">
        <f t="shared" si="532"/>
        <v/>
      </c>
      <c r="AC3370" s="283" t="str">
        <f t="shared" si="533"/>
        <v/>
      </c>
      <c r="AD3370" s="283" t="str">
        <f t="shared" si="534"/>
        <v/>
      </c>
      <c r="AE3370" s="163"/>
      <c r="AF3370" s="162"/>
    </row>
    <row r="3371" spans="1:32">
      <c r="A3371" s="134">
        <v>3362</v>
      </c>
      <c r="B3371" s="286"/>
      <c r="C3371" s="146">
        <f t="shared" si="527"/>
        <v>0</v>
      </c>
      <c r="D3371" s="146">
        <f t="shared" si="528"/>
        <v>1</v>
      </c>
      <c r="E3371" s="146">
        <f t="shared" si="529"/>
        <v>1900</v>
      </c>
      <c r="F3371" s="287"/>
      <c r="G3371" s="287"/>
      <c r="H3371" s="287"/>
      <c r="I3371" s="288"/>
      <c r="J3371" s="287"/>
      <c r="K3371" s="288"/>
      <c r="L3371" s="134"/>
      <c r="M3371" s="133"/>
      <c r="N3371" s="288"/>
      <c r="O3371" s="134"/>
      <c r="P3371" s="166"/>
      <c r="Q3371" s="289"/>
      <c r="R3371" s="165"/>
      <c r="S3371" s="290"/>
      <c r="T3371" s="290"/>
      <c r="U3371" s="290"/>
      <c r="V3371" s="290"/>
      <c r="W3371" s="166"/>
      <c r="X3371" s="135"/>
      <c r="Y3371" s="418">
        <f t="shared" si="530"/>
        <v>0</v>
      </c>
      <c r="Z3371" s="291">
        <f t="shared" si="531"/>
        <v>0</v>
      </c>
      <c r="AA3371" s="163"/>
      <c r="AB3371" s="177" t="str">
        <f t="shared" si="532"/>
        <v/>
      </c>
      <c r="AC3371" s="283" t="str">
        <f t="shared" si="533"/>
        <v/>
      </c>
      <c r="AD3371" s="283" t="str">
        <f t="shared" si="534"/>
        <v/>
      </c>
      <c r="AE3371" s="163"/>
      <c r="AF3371" s="162"/>
    </row>
    <row r="3372" spans="1:32">
      <c r="A3372" s="134">
        <v>3363</v>
      </c>
      <c r="B3372" s="286"/>
      <c r="C3372" s="146">
        <f t="shared" si="527"/>
        <v>0</v>
      </c>
      <c r="D3372" s="146">
        <f t="shared" si="528"/>
        <v>1</v>
      </c>
      <c r="E3372" s="146">
        <f t="shared" si="529"/>
        <v>1900</v>
      </c>
      <c r="F3372" s="287"/>
      <c r="G3372" s="287"/>
      <c r="H3372" s="287"/>
      <c r="I3372" s="288"/>
      <c r="J3372" s="287"/>
      <c r="K3372" s="288"/>
      <c r="L3372" s="134"/>
      <c r="M3372" s="133"/>
      <c r="N3372" s="288"/>
      <c r="O3372" s="134"/>
      <c r="P3372" s="166"/>
      <c r="Q3372" s="289"/>
      <c r="R3372" s="165"/>
      <c r="S3372" s="290"/>
      <c r="T3372" s="290"/>
      <c r="U3372" s="290"/>
      <c r="V3372" s="290"/>
      <c r="W3372" s="166"/>
      <c r="X3372" s="135"/>
      <c r="Y3372" s="418">
        <f t="shared" si="530"/>
        <v>0</v>
      </c>
      <c r="Z3372" s="291">
        <f t="shared" si="531"/>
        <v>0</v>
      </c>
      <c r="AA3372" s="163"/>
      <c r="AB3372" s="177" t="str">
        <f t="shared" si="532"/>
        <v/>
      </c>
      <c r="AC3372" s="283" t="str">
        <f t="shared" si="533"/>
        <v/>
      </c>
      <c r="AD3372" s="283" t="str">
        <f t="shared" si="534"/>
        <v/>
      </c>
      <c r="AE3372" s="163"/>
      <c r="AF3372" s="162"/>
    </row>
    <row r="3373" spans="1:32">
      <c r="A3373" s="134">
        <v>3364</v>
      </c>
      <c r="B3373" s="286"/>
      <c r="C3373" s="146">
        <f t="shared" si="527"/>
        <v>0</v>
      </c>
      <c r="D3373" s="146">
        <f t="shared" si="528"/>
        <v>1</v>
      </c>
      <c r="E3373" s="146">
        <f t="shared" si="529"/>
        <v>1900</v>
      </c>
      <c r="F3373" s="287"/>
      <c r="G3373" s="287"/>
      <c r="H3373" s="287"/>
      <c r="I3373" s="288"/>
      <c r="J3373" s="287"/>
      <c r="K3373" s="288"/>
      <c r="L3373" s="134"/>
      <c r="M3373" s="133"/>
      <c r="N3373" s="288"/>
      <c r="O3373" s="134"/>
      <c r="P3373" s="166"/>
      <c r="Q3373" s="289"/>
      <c r="R3373" s="165"/>
      <c r="S3373" s="290"/>
      <c r="T3373" s="290"/>
      <c r="U3373" s="290"/>
      <c r="V3373" s="290"/>
      <c r="W3373" s="166"/>
      <c r="X3373" s="135"/>
      <c r="Y3373" s="418">
        <f t="shared" si="530"/>
        <v>0</v>
      </c>
      <c r="Z3373" s="291">
        <f t="shared" si="531"/>
        <v>0</v>
      </c>
      <c r="AA3373" s="163"/>
      <c r="AB3373" s="177" t="str">
        <f t="shared" si="532"/>
        <v/>
      </c>
      <c r="AC3373" s="283" t="str">
        <f t="shared" si="533"/>
        <v/>
      </c>
      <c r="AD3373" s="283" t="str">
        <f t="shared" si="534"/>
        <v/>
      </c>
      <c r="AE3373" s="163"/>
      <c r="AF3373" s="162"/>
    </row>
    <row r="3374" spans="1:32">
      <c r="A3374" s="134">
        <v>3365</v>
      </c>
      <c r="B3374" s="286"/>
      <c r="C3374" s="146">
        <f t="shared" si="527"/>
        <v>0</v>
      </c>
      <c r="D3374" s="146">
        <f t="shared" si="528"/>
        <v>1</v>
      </c>
      <c r="E3374" s="146">
        <f t="shared" si="529"/>
        <v>1900</v>
      </c>
      <c r="F3374" s="287"/>
      <c r="G3374" s="287"/>
      <c r="H3374" s="287"/>
      <c r="I3374" s="288"/>
      <c r="J3374" s="287"/>
      <c r="K3374" s="288"/>
      <c r="L3374" s="134"/>
      <c r="M3374" s="133"/>
      <c r="N3374" s="288"/>
      <c r="O3374" s="134"/>
      <c r="P3374" s="166"/>
      <c r="Q3374" s="289"/>
      <c r="R3374" s="165"/>
      <c r="S3374" s="290"/>
      <c r="T3374" s="290"/>
      <c r="U3374" s="290"/>
      <c r="V3374" s="290"/>
      <c r="W3374" s="166"/>
      <c r="X3374" s="135"/>
      <c r="Y3374" s="418">
        <f t="shared" si="530"/>
        <v>0</v>
      </c>
      <c r="Z3374" s="291">
        <f t="shared" si="531"/>
        <v>0</v>
      </c>
      <c r="AA3374" s="163"/>
      <c r="AB3374" s="177" t="str">
        <f t="shared" si="532"/>
        <v/>
      </c>
      <c r="AC3374" s="283" t="str">
        <f t="shared" si="533"/>
        <v/>
      </c>
      <c r="AD3374" s="283" t="str">
        <f t="shared" si="534"/>
        <v/>
      </c>
      <c r="AE3374" s="163"/>
      <c r="AF3374" s="162"/>
    </row>
    <row r="3375" spans="1:32">
      <c r="A3375" s="134">
        <v>3366</v>
      </c>
      <c r="B3375" s="286"/>
      <c r="C3375" s="146">
        <f t="shared" si="527"/>
        <v>0</v>
      </c>
      <c r="D3375" s="146">
        <f t="shared" si="528"/>
        <v>1</v>
      </c>
      <c r="E3375" s="146">
        <f t="shared" si="529"/>
        <v>1900</v>
      </c>
      <c r="F3375" s="287"/>
      <c r="G3375" s="287"/>
      <c r="H3375" s="287"/>
      <c r="I3375" s="288"/>
      <c r="J3375" s="287"/>
      <c r="K3375" s="288"/>
      <c r="L3375" s="134"/>
      <c r="M3375" s="133"/>
      <c r="N3375" s="288"/>
      <c r="O3375" s="134"/>
      <c r="P3375" s="166"/>
      <c r="Q3375" s="289"/>
      <c r="R3375" s="165"/>
      <c r="S3375" s="290"/>
      <c r="T3375" s="290"/>
      <c r="U3375" s="290"/>
      <c r="V3375" s="290"/>
      <c r="W3375" s="166"/>
      <c r="X3375" s="135"/>
      <c r="Y3375" s="418">
        <f t="shared" si="530"/>
        <v>0</v>
      </c>
      <c r="Z3375" s="291">
        <f t="shared" si="531"/>
        <v>0</v>
      </c>
      <c r="AA3375" s="163"/>
      <c r="AB3375" s="177" t="str">
        <f t="shared" si="532"/>
        <v/>
      </c>
      <c r="AC3375" s="283" t="str">
        <f t="shared" si="533"/>
        <v/>
      </c>
      <c r="AD3375" s="283" t="str">
        <f t="shared" si="534"/>
        <v/>
      </c>
      <c r="AE3375" s="163"/>
      <c r="AF3375" s="162"/>
    </row>
    <row r="3376" spans="1:32">
      <c r="A3376" s="134">
        <v>3367</v>
      </c>
      <c r="B3376" s="286"/>
      <c r="C3376" s="146">
        <f t="shared" si="527"/>
        <v>0</v>
      </c>
      <c r="D3376" s="146">
        <f t="shared" si="528"/>
        <v>1</v>
      </c>
      <c r="E3376" s="146">
        <f t="shared" si="529"/>
        <v>1900</v>
      </c>
      <c r="F3376" s="287"/>
      <c r="G3376" s="287"/>
      <c r="H3376" s="287"/>
      <c r="I3376" s="288"/>
      <c r="J3376" s="287"/>
      <c r="K3376" s="288"/>
      <c r="L3376" s="134"/>
      <c r="M3376" s="133"/>
      <c r="N3376" s="288"/>
      <c r="O3376" s="134"/>
      <c r="P3376" s="166"/>
      <c r="Q3376" s="289"/>
      <c r="R3376" s="165"/>
      <c r="S3376" s="290"/>
      <c r="T3376" s="290"/>
      <c r="U3376" s="290"/>
      <c r="V3376" s="290"/>
      <c r="W3376" s="166"/>
      <c r="X3376" s="135"/>
      <c r="Y3376" s="418">
        <f t="shared" si="530"/>
        <v>0</v>
      </c>
      <c r="Z3376" s="291">
        <f t="shared" si="531"/>
        <v>0</v>
      </c>
      <c r="AA3376" s="163"/>
      <c r="AB3376" s="177" t="str">
        <f t="shared" si="532"/>
        <v/>
      </c>
      <c r="AC3376" s="283" t="str">
        <f t="shared" si="533"/>
        <v/>
      </c>
      <c r="AD3376" s="283" t="str">
        <f t="shared" si="534"/>
        <v/>
      </c>
      <c r="AE3376" s="163"/>
      <c r="AF3376" s="162"/>
    </row>
    <row r="3377" spans="1:32">
      <c r="A3377" s="134">
        <v>3368</v>
      </c>
      <c r="B3377" s="286"/>
      <c r="C3377" s="146">
        <f t="shared" si="527"/>
        <v>0</v>
      </c>
      <c r="D3377" s="146">
        <f t="shared" si="528"/>
        <v>1</v>
      </c>
      <c r="E3377" s="146">
        <f t="shared" si="529"/>
        <v>1900</v>
      </c>
      <c r="F3377" s="287"/>
      <c r="G3377" s="287"/>
      <c r="H3377" s="287"/>
      <c r="I3377" s="288"/>
      <c r="J3377" s="287"/>
      <c r="K3377" s="288"/>
      <c r="L3377" s="134"/>
      <c r="M3377" s="133"/>
      <c r="N3377" s="288"/>
      <c r="O3377" s="134"/>
      <c r="P3377" s="166"/>
      <c r="Q3377" s="289"/>
      <c r="R3377" s="165"/>
      <c r="S3377" s="290"/>
      <c r="T3377" s="290"/>
      <c r="U3377" s="290"/>
      <c r="V3377" s="290"/>
      <c r="W3377" s="166"/>
      <c r="X3377" s="135"/>
      <c r="Y3377" s="418">
        <f t="shared" si="530"/>
        <v>0</v>
      </c>
      <c r="Z3377" s="291">
        <f t="shared" si="531"/>
        <v>0</v>
      </c>
      <c r="AA3377" s="163"/>
      <c r="AB3377" s="177" t="str">
        <f t="shared" si="532"/>
        <v/>
      </c>
      <c r="AC3377" s="283" t="str">
        <f t="shared" si="533"/>
        <v/>
      </c>
      <c r="AD3377" s="283" t="str">
        <f t="shared" si="534"/>
        <v/>
      </c>
      <c r="AE3377" s="163"/>
      <c r="AF3377" s="162"/>
    </row>
    <row r="3378" spans="1:32">
      <c r="A3378" s="134">
        <v>3369</v>
      </c>
      <c r="B3378" s="286"/>
      <c r="C3378" s="146">
        <f t="shared" si="527"/>
        <v>0</v>
      </c>
      <c r="D3378" s="146">
        <f t="shared" si="528"/>
        <v>1</v>
      </c>
      <c r="E3378" s="146">
        <f t="shared" si="529"/>
        <v>1900</v>
      </c>
      <c r="F3378" s="287"/>
      <c r="G3378" s="287"/>
      <c r="H3378" s="287"/>
      <c r="I3378" s="288"/>
      <c r="J3378" s="287"/>
      <c r="K3378" s="288"/>
      <c r="L3378" s="134"/>
      <c r="M3378" s="133"/>
      <c r="N3378" s="288"/>
      <c r="O3378" s="134"/>
      <c r="P3378" s="166"/>
      <c r="Q3378" s="289"/>
      <c r="R3378" s="165"/>
      <c r="S3378" s="290"/>
      <c r="T3378" s="290"/>
      <c r="U3378" s="290"/>
      <c r="V3378" s="290"/>
      <c r="W3378" s="166"/>
      <c r="X3378" s="135"/>
      <c r="Y3378" s="418">
        <f t="shared" si="530"/>
        <v>0</v>
      </c>
      <c r="Z3378" s="291">
        <f t="shared" si="531"/>
        <v>0</v>
      </c>
      <c r="AA3378" s="163"/>
      <c r="AB3378" s="177" t="str">
        <f t="shared" si="532"/>
        <v/>
      </c>
      <c r="AC3378" s="283" t="str">
        <f t="shared" si="533"/>
        <v/>
      </c>
      <c r="AD3378" s="283" t="str">
        <f t="shared" si="534"/>
        <v/>
      </c>
      <c r="AE3378" s="163"/>
      <c r="AF3378" s="162"/>
    </row>
    <row r="3379" spans="1:32">
      <c r="A3379" s="134">
        <v>3370</v>
      </c>
      <c r="B3379" s="286"/>
      <c r="C3379" s="146">
        <f t="shared" si="527"/>
        <v>0</v>
      </c>
      <c r="D3379" s="146">
        <f t="shared" si="528"/>
        <v>1</v>
      </c>
      <c r="E3379" s="146">
        <f t="shared" si="529"/>
        <v>1900</v>
      </c>
      <c r="F3379" s="287"/>
      <c r="G3379" s="287"/>
      <c r="H3379" s="287"/>
      <c r="I3379" s="288"/>
      <c r="J3379" s="287"/>
      <c r="K3379" s="288"/>
      <c r="L3379" s="134"/>
      <c r="M3379" s="133"/>
      <c r="N3379" s="288"/>
      <c r="O3379" s="134"/>
      <c r="P3379" s="166"/>
      <c r="Q3379" s="289"/>
      <c r="R3379" s="165"/>
      <c r="S3379" s="290"/>
      <c r="T3379" s="290"/>
      <c r="U3379" s="290"/>
      <c r="V3379" s="290"/>
      <c r="W3379" s="166"/>
      <c r="X3379" s="135"/>
      <c r="Y3379" s="418">
        <f t="shared" si="530"/>
        <v>0</v>
      </c>
      <c r="Z3379" s="291">
        <f t="shared" si="531"/>
        <v>0</v>
      </c>
      <c r="AA3379" s="163"/>
      <c r="AB3379" s="177" t="str">
        <f t="shared" si="532"/>
        <v/>
      </c>
      <c r="AC3379" s="283" t="str">
        <f t="shared" si="533"/>
        <v/>
      </c>
      <c r="AD3379" s="283" t="str">
        <f t="shared" si="534"/>
        <v/>
      </c>
      <c r="AE3379" s="163"/>
      <c r="AF3379" s="162"/>
    </row>
    <row r="3380" spans="1:32">
      <c r="A3380" s="134">
        <v>3371</v>
      </c>
      <c r="B3380" s="286"/>
      <c r="C3380" s="146">
        <f t="shared" si="527"/>
        <v>0</v>
      </c>
      <c r="D3380" s="146">
        <f t="shared" si="528"/>
        <v>1</v>
      </c>
      <c r="E3380" s="146">
        <f t="shared" si="529"/>
        <v>1900</v>
      </c>
      <c r="F3380" s="287"/>
      <c r="G3380" s="287"/>
      <c r="H3380" s="287"/>
      <c r="I3380" s="288"/>
      <c r="J3380" s="287"/>
      <c r="K3380" s="288"/>
      <c r="L3380" s="134"/>
      <c r="M3380" s="133"/>
      <c r="N3380" s="288"/>
      <c r="O3380" s="134"/>
      <c r="P3380" s="166"/>
      <c r="Q3380" s="289"/>
      <c r="R3380" s="165"/>
      <c r="S3380" s="290"/>
      <c r="T3380" s="290"/>
      <c r="U3380" s="290"/>
      <c r="V3380" s="290"/>
      <c r="W3380" s="166"/>
      <c r="X3380" s="135"/>
      <c r="Y3380" s="418">
        <f t="shared" si="530"/>
        <v>0</v>
      </c>
      <c r="Z3380" s="291">
        <f t="shared" si="531"/>
        <v>0</v>
      </c>
      <c r="AA3380" s="163"/>
      <c r="AB3380" s="177" t="str">
        <f t="shared" si="532"/>
        <v/>
      </c>
      <c r="AC3380" s="283" t="str">
        <f t="shared" si="533"/>
        <v/>
      </c>
      <c r="AD3380" s="283" t="str">
        <f t="shared" si="534"/>
        <v/>
      </c>
      <c r="AE3380" s="163"/>
      <c r="AF3380" s="162"/>
    </row>
    <row r="3381" spans="1:32">
      <c r="A3381" s="134">
        <v>3372</v>
      </c>
      <c r="B3381" s="286"/>
      <c r="C3381" s="146">
        <f t="shared" si="527"/>
        <v>0</v>
      </c>
      <c r="D3381" s="146">
        <f t="shared" si="528"/>
        <v>1</v>
      </c>
      <c r="E3381" s="146">
        <f t="shared" si="529"/>
        <v>1900</v>
      </c>
      <c r="F3381" s="287"/>
      <c r="G3381" s="287"/>
      <c r="H3381" s="287"/>
      <c r="I3381" s="288"/>
      <c r="J3381" s="287"/>
      <c r="K3381" s="288"/>
      <c r="L3381" s="134"/>
      <c r="M3381" s="133"/>
      <c r="N3381" s="288"/>
      <c r="O3381" s="134"/>
      <c r="P3381" s="166"/>
      <c r="Q3381" s="289"/>
      <c r="R3381" s="165"/>
      <c r="S3381" s="290"/>
      <c r="T3381" s="290"/>
      <c r="U3381" s="290"/>
      <c r="V3381" s="290"/>
      <c r="W3381" s="166"/>
      <c r="X3381" s="135"/>
      <c r="Y3381" s="418">
        <f t="shared" si="530"/>
        <v>0</v>
      </c>
      <c r="Z3381" s="291">
        <f t="shared" si="531"/>
        <v>0</v>
      </c>
      <c r="AA3381" s="163"/>
      <c r="AB3381" s="177" t="str">
        <f t="shared" si="532"/>
        <v/>
      </c>
      <c r="AC3381" s="283" t="str">
        <f t="shared" si="533"/>
        <v/>
      </c>
      <c r="AD3381" s="283" t="str">
        <f t="shared" si="534"/>
        <v/>
      </c>
      <c r="AE3381" s="163"/>
      <c r="AF3381" s="162"/>
    </row>
    <row r="3382" spans="1:32">
      <c r="A3382" s="134">
        <v>3373</v>
      </c>
      <c r="B3382" s="286"/>
      <c r="C3382" s="146">
        <f t="shared" si="527"/>
        <v>0</v>
      </c>
      <c r="D3382" s="146">
        <f t="shared" si="528"/>
        <v>1</v>
      </c>
      <c r="E3382" s="146">
        <f t="shared" si="529"/>
        <v>1900</v>
      </c>
      <c r="F3382" s="287"/>
      <c r="G3382" s="287"/>
      <c r="H3382" s="287"/>
      <c r="I3382" s="288"/>
      <c r="J3382" s="287"/>
      <c r="K3382" s="288"/>
      <c r="L3382" s="134"/>
      <c r="M3382" s="133"/>
      <c r="N3382" s="288"/>
      <c r="O3382" s="134"/>
      <c r="P3382" s="166"/>
      <c r="Q3382" s="289"/>
      <c r="R3382" s="165"/>
      <c r="S3382" s="290"/>
      <c r="T3382" s="290"/>
      <c r="U3382" s="290"/>
      <c r="V3382" s="290"/>
      <c r="W3382" s="166"/>
      <c r="X3382" s="135"/>
      <c r="Y3382" s="418">
        <f t="shared" si="530"/>
        <v>0</v>
      </c>
      <c r="Z3382" s="291">
        <f t="shared" si="531"/>
        <v>0</v>
      </c>
      <c r="AA3382" s="163"/>
      <c r="AB3382" s="177" t="str">
        <f t="shared" si="532"/>
        <v/>
      </c>
      <c r="AC3382" s="283" t="str">
        <f t="shared" si="533"/>
        <v/>
      </c>
      <c r="AD3382" s="283" t="str">
        <f t="shared" si="534"/>
        <v/>
      </c>
      <c r="AE3382" s="163"/>
      <c r="AF3382" s="162"/>
    </row>
    <row r="3383" spans="1:32">
      <c r="A3383" s="134">
        <v>3374</v>
      </c>
      <c r="B3383" s="286"/>
      <c r="C3383" s="146">
        <f t="shared" si="527"/>
        <v>0</v>
      </c>
      <c r="D3383" s="146">
        <f t="shared" si="528"/>
        <v>1</v>
      </c>
      <c r="E3383" s="146">
        <f t="shared" si="529"/>
        <v>1900</v>
      </c>
      <c r="F3383" s="287"/>
      <c r="G3383" s="287"/>
      <c r="H3383" s="287"/>
      <c r="I3383" s="288"/>
      <c r="J3383" s="287"/>
      <c r="K3383" s="288"/>
      <c r="L3383" s="134"/>
      <c r="M3383" s="133"/>
      <c r="N3383" s="288"/>
      <c r="O3383" s="134"/>
      <c r="P3383" s="166"/>
      <c r="Q3383" s="289"/>
      <c r="R3383" s="165"/>
      <c r="S3383" s="290"/>
      <c r="T3383" s="290"/>
      <c r="U3383" s="290"/>
      <c r="V3383" s="290"/>
      <c r="W3383" s="166"/>
      <c r="X3383" s="135"/>
      <c r="Y3383" s="418">
        <f t="shared" si="530"/>
        <v>0</v>
      </c>
      <c r="Z3383" s="291">
        <f t="shared" si="531"/>
        <v>0</v>
      </c>
      <c r="AA3383" s="163"/>
      <c r="AB3383" s="177" t="str">
        <f t="shared" si="532"/>
        <v/>
      </c>
      <c r="AC3383" s="283" t="str">
        <f t="shared" si="533"/>
        <v/>
      </c>
      <c r="AD3383" s="283" t="str">
        <f t="shared" si="534"/>
        <v/>
      </c>
      <c r="AE3383" s="163"/>
      <c r="AF3383" s="162"/>
    </row>
    <row r="3384" spans="1:32">
      <c r="A3384" s="134">
        <v>3375</v>
      </c>
      <c r="B3384" s="286"/>
      <c r="C3384" s="146">
        <f t="shared" si="527"/>
        <v>0</v>
      </c>
      <c r="D3384" s="146">
        <f t="shared" si="528"/>
        <v>1</v>
      </c>
      <c r="E3384" s="146">
        <f t="shared" si="529"/>
        <v>1900</v>
      </c>
      <c r="F3384" s="287"/>
      <c r="G3384" s="287"/>
      <c r="H3384" s="287"/>
      <c r="I3384" s="288"/>
      <c r="J3384" s="287"/>
      <c r="K3384" s="288"/>
      <c r="L3384" s="134"/>
      <c r="M3384" s="133"/>
      <c r="N3384" s="288"/>
      <c r="O3384" s="134"/>
      <c r="P3384" s="166"/>
      <c r="Q3384" s="289"/>
      <c r="R3384" s="165"/>
      <c r="S3384" s="290"/>
      <c r="T3384" s="290"/>
      <c r="U3384" s="290"/>
      <c r="V3384" s="290"/>
      <c r="W3384" s="166"/>
      <c r="X3384" s="135"/>
      <c r="Y3384" s="418">
        <f t="shared" si="530"/>
        <v>0</v>
      </c>
      <c r="Z3384" s="291">
        <f t="shared" si="531"/>
        <v>0</v>
      </c>
      <c r="AA3384" s="163"/>
      <c r="AB3384" s="177" t="str">
        <f t="shared" si="532"/>
        <v/>
      </c>
      <c r="AC3384" s="283" t="str">
        <f t="shared" si="533"/>
        <v/>
      </c>
      <c r="AD3384" s="283" t="str">
        <f t="shared" si="534"/>
        <v/>
      </c>
      <c r="AE3384" s="163"/>
      <c r="AF3384" s="162"/>
    </row>
    <row r="3385" spans="1:32">
      <c r="A3385" s="134">
        <v>3376</v>
      </c>
      <c r="B3385" s="286"/>
      <c r="C3385" s="146">
        <f t="shared" si="527"/>
        <v>0</v>
      </c>
      <c r="D3385" s="146">
        <f t="shared" si="528"/>
        <v>1</v>
      </c>
      <c r="E3385" s="146">
        <f t="shared" si="529"/>
        <v>1900</v>
      </c>
      <c r="F3385" s="287"/>
      <c r="G3385" s="287"/>
      <c r="H3385" s="287"/>
      <c r="I3385" s="288"/>
      <c r="J3385" s="287"/>
      <c r="K3385" s="288"/>
      <c r="L3385" s="134"/>
      <c r="M3385" s="133"/>
      <c r="N3385" s="288"/>
      <c r="O3385" s="134"/>
      <c r="P3385" s="166"/>
      <c r="Q3385" s="289"/>
      <c r="R3385" s="165"/>
      <c r="S3385" s="290"/>
      <c r="T3385" s="290"/>
      <c r="U3385" s="290"/>
      <c r="V3385" s="290"/>
      <c r="W3385" s="166"/>
      <c r="X3385" s="135"/>
      <c r="Y3385" s="418">
        <f t="shared" si="530"/>
        <v>0</v>
      </c>
      <c r="Z3385" s="291">
        <f t="shared" si="531"/>
        <v>0</v>
      </c>
      <c r="AA3385" s="163"/>
      <c r="AB3385" s="177" t="str">
        <f t="shared" si="532"/>
        <v/>
      </c>
      <c r="AC3385" s="283" t="str">
        <f t="shared" si="533"/>
        <v/>
      </c>
      <c r="AD3385" s="283" t="str">
        <f t="shared" si="534"/>
        <v/>
      </c>
      <c r="AE3385" s="163"/>
      <c r="AF3385" s="162"/>
    </row>
    <row r="3386" spans="1:32">
      <c r="A3386" s="134">
        <v>3377</v>
      </c>
      <c r="B3386" s="286"/>
      <c r="C3386" s="146">
        <f t="shared" si="527"/>
        <v>0</v>
      </c>
      <c r="D3386" s="146">
        <f t="shared" si="528"/>
        <v>1</v>
      </c>
      <c r="E3386" s="146">
        <f t="shared" si="529"/>
        <v>1900</v>
      </c>
      <c r="F3386" s="287"/>
      <c r="G3386" s="287"/>
      <c r="H3386" s="287"/>
      <c r="I3386" s="288"/>
      <c r="J3386" s="287"/>
      <c r="K3386" s="288"/>
      <c r="L3386" s="134"/>
      <c r="M3386" s="133"/>
      <c r="N3386" s="288"/>
      <c r="O3386" s="134"/>
      <c r="P3386" s="166"/>
      <c r="Q3386" s="289"/>
      <c r="R3386" s="165"/>
      <c r="S3386" s="290"/>
      <c r="T3386" s="290"/>
      <c r="U3386" s="290"/>
      <c r="V3386" s="290"/>
      <c r="W3386" s="166"/>
      <c r="X3386" s="135"/>
      <c r="Y3386" s="418">
        <f t="shared" si="530"/>
        <v>0</v>
      </c>
      <c r="Z3386" s="291">
        <f t="shared" si="531"/>
        <v>0</v>
      </c>
      <c r="AA3386" s="163"/>
      <c r="AB3386" s="177" t="str">
        <f t="shared" si="532"/>
        <v/>
      </c>
      <c r="AC3386" s="283" t="str">
        <f t="shared" si="533"/>
        <v/>
      </c>
      <c r="AD3386" s="283" t="str">
        <f t="shared" si="534"/>
        <v/>
      </c>
      <c r="AE3386" s="163"/>
      <c r="AF3386" s="162"/>
    </row>
    <row r="3387" spans="1:32">
      <c r="A3387" s="134">
        <v>3378</v>
      </c>
      <c r="B3387" s="286"/>
      <c r="C3387" s="146">
        <f t="shared" si="527"/>
        <v>0</v>
      </c>
      <c r="D3387" s="146">
        <f t="shared" si="528"/>
        <v>1</v>
      </c>
      <c r="E3387" s="146">
        <f t="shared" si="529"/>
        <v>1900</v>
      </c>
      <c r="F3387" s="287"/>
      <c r="G3387" s="287"/>
      <c r="H3387" s="287"/>
      <c r="I3387" s="288"/>
      <c r="J3387" s="287"/>
      <c r="K3387" s="288"/>
      <c r="L3387" s="134"/>
      <c r="M3387" s="133"/>
      <c r="N3387" s="288"/>
      <c r="O3387" s="134"/>
      <c r="P3387" s="166"/>
      <c r="Q3387" s="289"/>
      <c r="R3387" s="165"/>
      <c r="S3387" s="290"/>
      <c r="T3387" s="290"/>
      <c r="U3387" s="290"/>
      <c r="V3387" s="290"/>
      <c r="W3387" s="166"/>
      <c r="X3387" s="135"/>
      <c r="Y3387" s="418">
        <f t="shared" si="530"/>
        <v>0</v>
      </c>
      <c r="Z3387" s="291">
        <f t="shared" si="531"/>
        <v>0</v>
      </c>
      <c r="AA3387" s="163"/>
      <c r="AB3387" s="177" t="str">
        <f t="shared" si="532"/>
        <v/>
      </c>
      <c r="AC3387" s="283" t="str">
        <f t="shared" si="533"/>
        <v/>
      </c>
      <c r="AD3387" s="283" t="str">
        <f t="shared" si="534"/>
        <v/>
      </c>
      <c r="AE3387" s="163"/>
      <c r="AF3387" s="162"/>
    </row>
    <row r="3388" spans="1:32">
      <c r="A3388" s="134">
        <v>3379</v>
      </c>
      <c r="B3388" s="286"/>
      <c r="C3388" s="146">
        <f t="shared" si="527"/>
        <v>0</v>
      </c>
      <c r="D3388" s="146">
        <f t="shared" si="528"/>
        <v>1</v>
      </c>
      <c r="E3388" s="146">
        <f t="shared" si="529"/>
        <v>1900</v>
      </c>
      <c r="F3388" s="287"/>
      <c r="G3388" s="287"/>
      <c r="H3388" s="287"/>
      <c r="I3388" s="288"/>
      <c r="J3388" s="287"/>
      <c r="K3388" s="288"/>
      <c r="L3388" s="134"/>
      <c r="M3388" s="133"/>
      <c r="N3388" s="288"/>
      <c r="O3388" s="134"/>
      <c r="P3388" s="166"/>
      <c r="Q3388" s="289"/>
      <c r="R3388" s="165"/>
      <c r="S3388" s="290"/>
      <c r="T3388" s="290"/>
      <c r="U3388" s="290"/>
      <c r="V3388" s="290"/>
      <c r="W3388" s="166"/>
      <c r="X3388" s="135"/>
      <c r="Y3388" s="418">
        <f t="shared" si="530"/>
        <v>0</v>
      </c>
      <c r="Z3388" s="291">
        <f t="shared" si="531"/>
        <v>0</v>
      </c>
      <c r="AA3388" s="163"/>
      <c r="AB3388" s="177" t="str">
        <f t="shared" si="532"/>
        <v/>
      </c>
      <c r="AC3388" s="283" t="str">
        <f t="shared" si="533"/>
        <v/>
      </c>
      <c r="AD3388" s="283" t="str">
        <f t="shared" si="534"/>
        <v/>
      </c>
      <c r="AE3388" s="163"/>
      <c r="AF3388" s="162"/>
    </row>
    <row r="3389" spans="1:32">
      <c r="A3389" s="134">
        <v>3380</v>
      </c>
      <c r="B3389" s="286"/>
      <c r="C3389" s="146">
        <f t="shared" si="527"/>
        <v>0</v>
      </c>
      <c r="D3389" s="146">
        <f t="shared" si="528"/>
        <v>1</v>
      </c>
      <c r="E3389" s="146">
        <f t="shared" si="529"/>
        <v>1900</v>
      </c>
      <c r="F3389" s="287"/>
      <c r="G3389" s="287"/>
      <c r="H3389" s="287"/>
      <c r="I3389" s="288"/>
      <c r="J3389" s="287"/>
      <c r="K3389" s="288"/>
      <c r="L3389" s="134"/>
      <c r="M3389" s="133"/>
      <c r="N3389" s="288"/>
      <c r="O3389" s="134"/>
      <c r="P3389" s="166"/>
      <c r="Q3389" s="289"/>
      <c r="R3389" s="165"/>
      <c r="S3389" s="290"/>
      <c r="T3389" s="290"/>
      <c r="U3389" s="290"/>
      <c r="V3389" s="290"/>
      <c r="W3389" s="166"/>
      <c r="X3389" s="135"/>
      <c r="Y3389" s="418">
        <f t="shared" si="530"/>
        <v>0</v>
      </c>
      <c r="Z3389" s="291">
        <f t="shared" si="531"/>
        <v>0</v>
      </c>
      <c r="AA3389" s="163"/>
      <c r="AB3389" s="177" t="str">
        <f t="shared" si="532"/>
        <v/>
      </c>
      <c r="AC3389" s="283" t="str">
        <f t="shared" si="533"/>
        <v/>
      </c>
      <c r="AD3389" s="283" t="str">
        <f t="shared" si="534"/>
        <v/>
      </c>
      <c r="AE3389" s="163"/>
      <c r="AF3389" s="162"/>
    </row>
    <row r="3390" spans="1:32">
      <c r="A3390" s="134">
        <v>3381</v>
      </c>
      <c r="B3390" s="286"/>
      <c r="C3390" s="146">
        <f t="shared" si="527"/>
        <v>0</v>
      </c>
      <c r="D3390" s="146">
        <f t="shared" si="528"/>
        <v>1</v>
      </c>
      <c r="E3390" s="146">
        <f t="shared" si="529"/>
        <v>1900</v>
      </c>
      <c r="F3390" s="287"/>
      <c r="G3390" s="287"/>
      <c r="H3390" s="287"/>
      <c r="I3390" s="288"/>
      <c r="J3390" s="287"/>
      <c r="K3390" s="288"/>
      <c r="L3390" s="134"/>
      <c r="M3390" s="133"/>
      <c r="N3390" s="288"/>
      <c r="O3390" s="134"/>
      <c r="P3390" s="166"/>
      <c r="Q3390" s="289"/>
      <c r="R3390" s="165"/>
      <c r="S3390" s="290"/>
      <c r="T3390" s="290"/>
      <c r="U3390" s="290"/>
      <c r="V3390" s="290"/>
      <c r="W3390" s="166"/>
      <c r="X3390" s="135"/>
      <c r="Y3390" s="418">
        <f t="shared" si="530"/>
        <v>0</v>
      </c>
      <c r="Z3390" s="291">
        <f t="shared" si="531"/>
        <v>0</v>
      </c>
      <c r="AA3390" s="163"/>
      <c r="AB3390" s="177" t="str">
        <f t="shared" si="532"/>
        <v/>
      </c>
      <c r="AC3390" s="283" t="str">
        <f t="shared" si="533"/>
        <v/>
      </c>
      <c r="AD3390" s="283" t="str">
        <f t="shared" si="534"/>
        <v/>
      </c>
      <c r="AE3390" s="163"/>
      <c r="AF3390" s="162"/>
    </row>
    <row r="3391" spans="1:32">
      <c r="A3391" s="134">
        <v>3382</v>
      </c>
      <c r="B3391" s="286"/>
      <c r="C3391" s="146">
        <f t="shared" si="527"/>
        <v>0</v>
      </c>
      <c r="D3391" s="146">
        <f t="shared" si="528"/>
        <v>1</v>
      </c>
      <c r="E3391" s="146">
        <f t="shared" si="529"/>
        <v>1900</v>
      </c>
      <c r="F3391" s="287"/>
      <c r="G3391" s="287"/>
      <c r="H3391" s="287"/>
      <c r="I3391" s="288"/>
      <c r="J3391" s="287"/>
      <c r="K3391" s="288"/>
      <c r="L3391" s="134"/>
      <c r="M3391" s="133"/>
      <c r="N3391" s="288"/>
      <c r="O3391" s="134"/>
      <c r="P3391" s="166"/>
      <c r="Q3391" s="289"/>
      <c r="R3391" s="165"/>
      <c r="S3391" s="290"/>
      <c r="T3391" s="290"/>
      <c r="U3391" s="290"/>
      <c r="V3391" s="290"/>
      <c r="W3391" s="166"/>
      <c r="X3391" s="135"/>
      <c r="Y3391" s="418">
        <f t="shared" si="530"/>
        <v>0</v>
      </c>
      <c r="Z3391" s="291">
        <f t="shared" si="531"/>
        <v>0</v>
      </c>
      <c r="AA3391" s="163"/>
      <c r="AB3391" s="177" t="str">
        <f t="shared" si="532"/>
        <v/>
      </c>
      <c r="AC3391" s="283" t="str">
        <f t="shared" si="533"/>
        <v/>
      </c>
      <c r="AD3391" s="283" t="str">
        <f t="shared" si="534"/>
        <v/>
      </c>
      <c r="AE3391" s="163"/>
      <c r="AF3391" s="162"/>
    </row>
    <row r="3392" spans="1:32">
      <c r="A3392" s="134">
        <v>3383</v>
      </c>
      <c r="B3392" s="286"/>
      <c r="C3392" s="146">
        <f t="shared" si="527"/>
        <v>0</v>
      </c>
      <c r="D3392" s="146">
        <f t="shared" si="528"/>
        <v>1</v>
      </c>
      <c r="E3392" s="146">
        <f t="shared" si="529"/>
        <v>1900</v>
      </c>
      <c r="F3392" s="287"/>
      <c r="G3392" s="287"/>
      <c r="H3392" s="287"/>
      <c r="I3392" s="288"/>
      <c r="J3392" s="287"/>
      <c r="K3392" s="288"/>
      <c r="L3392" s="134"/>
      <c r="M3392" s="133"/>
      <c r="N3392" s="288"/>
      <c r="O3392" s="134"/>
      <c r="P3392" s="166"/>
      <c r="Q3392" s="289"/>
      <c r="R3392" s="165"/>
      <c r="S3392" s="290"/>
      <c r="T3392" s="290"/>
      <c r="U3392" s="290"/>
      <c r="V3392" s="290"/>
      <c r="W3392" s="166"/>
      <c r="X3392" s="135"/>
      <c r="Y3392" s="418">
        <f t="shared" si="530"/>
        <v>0</v>
      </c>
      <c r="Z3392" s="291">
        <f t="shared" si="531"/>
        <v>0</v>
      </c>
      <c r="AA3392" s="163"/>
      <c r="AB3392" s="177" t="str">
        <f t="shared" si="532"/>
        <v/>
      </c>
      <c r="AC3392" s="283" t="str">
        <f t="shared" si="533"/>
        <v/>
      </c>
      <c r="AD3392" s="283" t="str">
        <f t="shared" si="534"/>
        <v/>
      </c>
      <c r="AE3392" s="163"/>
      <c r="AF3392" s="162"/>
    </row>
    <row r="3393" spans="1:32">
      <c r="A3393" s="134">
        <v>3384</v>
      </c>
      <c r="B3393" s="286"/>
      <c r="C3393" s="146">
        <f t="shared" si="527"/>
        <v>0</v>
      </c>
      <c r="D3393" s="146">
        <f t="shared" si="528"/>
        <v>1</v>
      </c>
      <c r="E3393" s="146">
        <f t="shared" si="529"/>
        <v>1900</v>
      </c>
      <c r="F3393" s="287"/>
      <c r="G3393" s="287"/>
      <c r="H3393" s="287"/>
      <c r="I3393" s="288"/>
      <c r="J3393" s="287"/>
      <c r="K3393" s="288"/>
      <c r="L3393" s="134"/>
      <c r="M3393" s="133"/>
      <c r="N3393" s="288"/>
      <c r="O3393" s="134"/>
      <c r="P3393" s="166"/>
      <c r="Q3393" s="289"/>
      <c r="R3393" s="165"/>
      <c r="S3393" s="290"/>
      <c r="T3393" s="290"/>
      <c r="U3393" s="290"/>
      <c r="V3393" s="290"/>
      <c r="W3393" s="166"/>
      <c r="X3393" s="135"/>
      <c r="Y3393" s="418">
        <f t="shared" si="530"/>
        <v>0</v>
      </c>
      <c r="Z3393" s="291">
        <f t="shared" si="531"/>
        <v>0</v>
      </c>
      <c r="AA3393" s="163"/>
      <c r="AB3393" s="177" t="str">
        <f t="shared" si="532"/>
        <v/>
      </c>
      <c r="AC3393" s="283" t="str">
        <f t="shared" si="533"/>
        <v/>
      </c>
      <c r="AD3393" s="283" t="str">
        <f t="shared" si="534"/>
        <v/>
      </c>
      <c r="AE3393" s="163"/>
      <c r="AF3393" s="162"/>
    </row>
    <row r="3394" spans="1:32">
      <c r="A3394" s="134">
        <v>3385</v>
      </c>
      <c r="B3394" s="286"/>
      <c r="C3394" s="146">
        <f t="shared" si="527"/>
        <v>0</v>
      </c>
      <c r="D3394" s="146">
        <f t="shared" si="528"/>
        <v>1</v>
      </c>
      <c r="E3394" s="146">
        <f t="shared" si="529"/>
        <v>1900</v>
      </c>
      <c r="F3394" s="287"/>
      <c r="G3394" s="287"/>
      <c r="H3394" s="287"/>
      <c r="I3394" s="288"/>
      <c r="J3394" s="287"/>
      <c r="K3394" s="288"/>
      <c r="L3394" s="134"/>
      <c r="M3394" s="133"/>
      <c r="N3394" s="288"/>
      <c r="O3394" s="134"/>
      <c r="P3394" s="166"/>
      <c r="Q3394" s="289"/>
      <c r="R3394" s="165"/>
      <c r="S3394" s="290"/>
      <c r="T3394" s="290"/>
      <c r="U3394" s="290"/>
      <c r="V3394" s="290"/>
      <c r="W3394" s="166"/>
      <c r="X3394" s="135"/>
      <c r="Y3394" s="418">
        <f t="shared" si="530"/>
        <v>0</v>
      </c>
      <c r="Z3394" s="291">
        <f t="shared" si="531"/>
        <v>0</v>
      </c>
      <c r="AA3394" s="163"/>
      <c r="AB3394" s="177" t="str">
        <f t="shared" si="532"/>
        <v/>
      </c>
      <c r="AC3394" s="283" t="str">
        <f t="shared" si="533"/>
        <v/>
      </c>
      <c r="AD3394" s="283" t="str">
        <f t="shared" si="534"/>
        <v/>
      </c>
      <c r="AE3394" s="163"/>
      <c r="AF3394" s="162"/>
    </row>
    <row r="3395" spans="1:32">
      <c r="A3395" s="134">
        <v>3386</v>
      </c>
      <c r="B3395" s="286"/>
      <c r="C3395" s="146">
        <f t="shared" si="527"/>
        <v>0</v>
      </c>
      <c r="D3395" s="146">
        <f t="shared" si="528"/>
        <v>1</v>
      </c>
      <c r="E3395" s="146">
        <f t="shared" si="529"/>
        <v>1900</v>
      </c>
      <c r="F3395" s="287"/>
      <c r="G3395" s="287"/>
      <c r="H3395" s="287"/>
      <c r="I3395" s="288"/>
      <c r="J3395" s="287"/>
      <c r="K3395" s="288"/>
      <c r="L3395" s="134"/>
      <c r="M3395" s="133"/>
      <c r="N3395" s="288"/>
      <c r="O3395" s="134"/>
      <c r="P3395" s="166"/>
      <c r="Q3395" s="289"/>
      <c r="R3395" s="165"/>
      <c r="S3395" s="290"/>
      <c r="T3395" s="290"/>
      <c r="U3395" s="290"/>
      <c r="V3395" s="290"/>
      <c r="W3395" s="166"/>
      <c r="X3395" s="135"/>
      <c r="Y3395" s="418">
        <f t="shared" si="530"/>
        <v>0</v>
      </c>
      <c r="Z3395" s="291">
        <f t="shared" si="531"/>
        <v>0</v>
      </c>
      <c r="AA3395" s="163"/>
      <c r="AB3395" s="177" t="str">
        <f t="shared" si="532"/>
        <v/>
      </c>
      <c r="AC3395" s="283" t="str">
        <f t="shared" si="533"/>
        <v/>
      </c>
      <c r="AD3395" s="283" t="str">
        <f t="shared" si="534"/>
        <v/>
      </c>
      <c r="AE3395" s="163"/>
      <c r="AF3395" s="162"/>
    </row>
    <row r="3396" spans="1:32">
      <c r="A3396" s="134">
        <v>3387</v>
      </c>
      <c r="B3396" s="286"/>
      <c r="C3396" s="146">
        <f t="shared" si="527"/>
        <v>0</v>
      </c>
      <c r="D3396" s="146">
        <f t="shared" si="528"/>
        <v>1</v>
      </c>
      <c r="E3396" s="146">
        <f t="shared" si="529"/>
        <v>1900</v>
      </c>
      <c r="F3396" s="287"/>
      <c r="G3396" s="287"/>
      <c r="H3396" s="287"/>
      <c r="I3396" s="288"/>
      <c r="J3396" s="287"/>
      <c r="K3396" s="288"/>
      <c r="L3396" s="134"/>
      <c r="M3396" s="133"/>
      <c r="N3396" s="288"/>
      <c r="O3396" s="134"/>
      <c r="P3396" s="166"/>
      <c r="Q3396" s="289"/>
      <c r="R3396" s="165"/>
      <c r="S3396" s="290"/>
      <c r="T3396" s="290"/>
      <c r="U3396" s="290"/>
      <c r="V3396" s="290"/>
      <c r="W3396" s="166"/>
      <c r="X3396" s="135"/>
      <c r="Y3396" s="418">
        <f t="shared" si="530"/>
        <v>0</v>
      </c>
      <c r="Z3396" s="291">
        <f t="shared" si="531"/>
        <v>0</v>
      </c>
      <c r="AA3396" s="163"/>
      <c r="AB3396" s="177" t="str">
        <f t="shared" si="532"/>
        <v/>
      </c>
      <c r="AC3396" s="283" t="str">
        <f t="shared" si="533"/>
        <v/>
      </c>
      <c r="AD3396" s="283" t="str">
        <f t="shared" si="534"/>
        <v/>
      </c>
      <c r="AE3396" s="163"/>
      <c r="AF3396" s="162"/>
    </row>
    <row r="3397" spans="1:32">
      <c r="A3397" s="134">
        <v>3388</v>
      </c>
      <c r="B3397" s="286"/>
      <c r="C3397" s="146">
        <f t="shared" si="527"/>
        <v>0</v>
      </c>
      <c r="D3397" s="146">
        <f t="shared" si="528"/>
        <v>1</v>
      </c>
      <c r="E3397" s="146">
        <f t="shared" si="529"/>
        <v>1900</v>
      </c>
      <c r="F3397" s="287"/>
      <c r="G3397" s="287"/>
      <c r="H3397" s="287"/>
      <c r="I3397" s="288"/>
      <c r="J3397" s="287"/>
      <c r="K3397" s="288"/>
      <c r="L3397" s="134"/>
      <c r="M3397" s="133"/>
      <c r="N3397" s="288"/>
      <c r="O3397" s="134"/>
      <c r="P3397" s="166"/>
      <c r="Q3397" s="289"/>
      <c r="R3397" s="165"/>
      <c r="S3397" s="290"/>
      <c r="T3397" s="290"/>
      <c r="U3397" s="290"/>
      <c r="V3397" s="290"/>
      <c r="W3397" s="166"/>
      <c r="X3397" s="135"/>
      <c r="Y3397" s="418">
        <f t="shared" si="530"/>
        <v>0</v>
      </c>
      <c r="Z3397" s="291">
        <f t="shared" si="531"/>
        <v>0</v>
      </c>
      <c r="AA3397" s="163"/>
      <c r="AB3397" s="177" t="str">
        <f t="shared" si="532"/>
        <v/>
      </c>
      <c r="AC3397" s="283" t="str">
        <f t="shared" si="533"/>
        <v/>
      </c>
      <c r="AD3397" s="283" t="str">
        <f t="shared" si="534"/>
        <v/>
      </c>
      <c r="AE3397" s="163"/>
      <c r="AF3397" s="162"/>
    </row>
    <row r="3398" spans="1:32">
      <c r="A3398" s="134">
        <v>3389</v>
      </c>
      <c r="B3398" s="286"/>
      <c r="C3398" s="146">
        <f t="shared" si="527"/>
        <v>0</v>
      </c>
      <c r="D3398" s="146">
        <f t="shared" si="528"/>
        <v>1</v>
      </c>
      <c r="E3398" s="146">
        <f t="shared" si="529"/>
        <v>1900</v>
      </c>
      <c r="F3398" s="287"/>
      <c r="G3398" s="287"/>
      <c r="H3398" s="287"/>
      <c r="I3398" s="288"/>
      <c r="J3398" s="287"/>
      <c r="K3398" s="288"/>
      <c r="L3398" s="134"/>
      <c r="M3398" s="133"/>
      <c r="N3398" s="288"/>
      <c r="O3398" s="134"/>
      <c r="P3398" s="166"/>
      <c r="Q3398" s="289"/>
      <c r="R3398" s="165"/>
      <c r="S3398" s="290"/>
      <c r="T3398" s="290"/>
      <c r="U3398" s="290"/>
      <c r="V3398" s="290"/>
      <c r="W3398" s="166"/>
      <c r="X3398" s="135"/>
      <c r="Y3398" s="418">
        <f t="shared" si="530"/>
        <v>0</v>
      </c>
      <c r="Z3398" s="291">
        <f t="shared" si="531"/>
        <v>0</v>
      </c>
      <c r="AA3398" s="163"/>
      <c r="AB3398" s="177" t="str">
        <f t="shared" si="532"/>
        <v/>
      </c>
      <c r="AC3398" s="283" t="str">
        <f t="shared" si="533"/>
        <v/>
      </c>
      <c r="AD3398" s="283" t="str">
        <f t="shared" si="534"/>
        <v/>
      </c>
      <c r="AE3398" s="163"/>
      <c r="AF3398" s="162"/>
    </row>
    <row r="3399" spans="1:32">
      <c r="A3399" s="134">
        <v>3390</v>
      </c>
      <c r="B3399" s="286"/>
      <c r="C3399" s="146">
        <f t="shared" si="527"/>
        <v>0</v>
      </c>
      <c r="D3399" s="146">
        <f t="shared" si="528"/>
        <v>1</v>
      </c>
      <c r="E3399" s="146">
        <f t="shared" si="529"/>
        <v>1900</v>
      </c>
      <c r="F3399" s="287"/>
      <c r="G3399" s="287"/>
      <c r="H3399" s="287"/>
      <c r="I3399" s="288"/>
      <c r="J3399" s="287"/>
      <c r="K3399" s="288"/>
      <c r="L3399" s="134"/>
      <c r="M3399" s="133"/>
      <c r="N3399" s="288"/>
      <c r="O3399" s="134"/>
      <c r="P3399" s="166"/>
      <c r="Q3399" s="289"/>
      <c r="R3399" s="165"/>
      <c r="S3399" s="290"/>
      <c r="T3399" s="290"/>
      <c r="U3399" s="290"/>
      <c r="V3399" s="290"/>
      <c r="W3399" s="166"/>
      <c r="X3399" s="135"/>
      <c r="Y3399" s="418">
        <f t="shared" si="530"/>
        <v>0</v>
      </c>
      <c r="Z3399" s="291">
        <f t="shared" si="531"/>
        <v>0</v>
      </c>
      <c r="AA3399" s="163"/>
      <c r="AB3399" s="177" t="str">
        <f t="shared" si="532"/>
        <v/>
      </c>
      <c r="AC3399" s="283" t="str">
        <f t="shared" si="533"/>
        <v/>
      </c>
      <c r="AD3399" s="283" t="str">
        <f t="shared" si="534"/>
        <v/>
      </c>
      <c r="AE3399" s="163"/>
      <c r="AF3399" s="162"/>
    </row>
    <row r="3400" spans="1:32">
      <c r="A3400" s="134">
        <v>3391</v>
      </c>
      <c r="B3400" s="286"/>
      <c r="C3400" s="146">
        <f t="shared" si="527"/>
        <v>0</v>
      </c>
      <c r="D3400" s="146">
        <f t="shared" si="528"/>
        <v>1</v>
      </c>
      <c r="E3400" s="146">
        <f t="shared" si="529"/>
        <v>1900</v>
      </c>
      <c r="F3400" s="287"/>
      <c r="G3400" s="287"/>
      <c r="H3400" s="287"/>
      <c r="I3400" s="288"/>
      <c r="J3400" s="287"/>
      <c r="K3400" s="288"/>
      <c r="L3400" s="134"/>
      <c r="M3400" s="133"/>
      <c r="N3400" s="288"/>
      <c r="O3400" s="134"/>
      <c r="P3400" s="166"/>
      <c r="Q3400" s="289"/>
      <c r="R3400" s="165"/>
      <c r="S3400" s="290"/>
      <c r="T3400" s="290"/>
      <c r="U3400" s="290"/>
      <c r="V3400" s="290"/>
      <c r="W3400" s="166"/>
      <c r="X3400" s="135"/>
      <c r="Y3400" s="418">
        <f t="shared" si="530"/>
        <v>0</v>
      </c>
      <c r="Z3400" s="291">
        <f t="shared" si="531"/>
        <v>0</v>
      </c>
      <c r="AA3400" s="163"/>
      <c r="AB3400" s="177" t="str">
        <f t="shared" si="532"/>
        <v/>
      </c>
      <c r="AC3400" s="283" t="str">
        <f t="shared" si="533"/>
        <v/>
      </c>
      <c r="AD3400" s="283" t="str">
        <f t="shared" si="534"/>
        <v/>
      </c>
      <c r="AE3400" s="163"/>
      <c r="AF3400" s="162"/>
    </row>
    <row r="3401" spans="1:32">
      <c r="A3401" s="134">
        <v>3392</v>
      </c>
      <c r="B3401" s="286"/>
      <c r="C3401" s="146">
        <f t="shared" si="527"/>
        <v>0</v>
      </c>
      <c r="D3401" s="146">
        <f t="shared" si="528"/>
        <v>1</v>
      </c>
      <c r="E3401" s="146">
        <f t="shared" si="529"/>
        <v>1900</v>
      </c>
      <c r="F3401" s="287"/>
      <c r="G3401" s="287"/>
      <c r="H3401" s="287"/>
      <c r="I3401" s="288"/>
      <c r="J3401" s="287"/>
      <c r="K3401" s="288"/>
      <c r="L3401" s="134"/>
      <c r="M3401" s="133"/>
      <c r="N3401" s="288"/>
      <c r="O3401" s="134"/>
      <c r="P3401" s="166"/>
      <c r="Q3401" s="289"/>
      <c r="R3401" s="165"/>
      <c r="S3401" s="290"/>
      <c r="T3401" s="290"/>
      <c r="U3401" s="290"/>
      <c r="V3401" s="290"/>
      <c r="W3401" s="166"/>
      <c r="X3401" s="135"/>
      <c r="Y3401" s="418">
        <f t="shared" si="530"/>
        <v>0</v>
      </c>
      <c r="Z3401" s="291">
        <f t="shared" si="531"/>
        <v>0</v>
      </c>
      <c r="AA3401" s="163"/>
      <c r="AB3401" s="177" t="str">
        <f t="shared" si="532"/>
        <v/>
      </c>
      <c r="AC3401" s="283" t="str">
        <f t="shared" si="533"/>
        <v/>
      </c>
      <c r="AD3401" s="283" t="str">
        <f t="shared" si="534"/>
        <v/>
      </c>
      <c r="AE3401" s="163"/>
      <c r="AF3401" s="162"/>
    </row>
    <row r="3402" spans="1:32">
      <c r="A3402" s="134">
        <v>3393</v>
      </c>
      <c r="B3402" s="286"/>
      <c r="C3402" s="146">
        <f t="shared" si="527"/>
        <v>0</v>
      </c>
      <c r="D3402" s="146">
        <f t="shared" si="528"/>
        <v>1</v>
      </c>
      <c r="E3402" s="146">
        <f t="shared" si="529"/>
        <v>1900</v>
      </c>
      <c r="F3402" s="287"/>
      <c r="G3402" s="287"/>
      <c r="H3402" s="287"/>
      <c r="I3402" s="288"/>
      <c r="J3402" s="287"/>
      <c r="K3402" s="288"/>
      <c r="L3402" s="134"/>
      <c r="M3402" s="133"/>
      <c r="N3402" s="288"/>
      <c r="O3402" s="134"/>
      <c r="P3402" s="166"/>
      <c r="Q3402" s="289"/>
      <c r="R3402" s="165"/>
      <c r="S3402" s="290"/>
      <c r="T3402" s="290"/>
      <c r="U3402" s="290"/>
      <c r="V3402" s="290"/>
      <c r="W3402" s="166"/>
      <c r="X3402" s="135"/>
      <c r="Y3402" s="418">
        <f t="shared" si="530"/>
        <v>0</v>
      </c>
      <c r="Z3402" s="291">
        <f t="shared" si="531"/>
        <v>0</v>
      </c>
      <c r="AA3402" s="163"/>
      <c r="AB3402" s="177" t="str">
        <f t="shared" si="532"/>
        <v/>
      </c>
      <c r="AC3402" s="283" t="str">
        <f t="shared" si="533"/>
        <v/>
      </c>
      <c r="AD3402" s="283" t="str">
        <f t="shared" si="534"/>
        <v/>
      </c>
      <c r="AE3402" s="163"/>
      <c r="AF3402" s="162"/>
    </row>
    <row r="3403" spans="1:32">
      <c r="A3403" s="134">
        <v>3394</v>
      </c>
      <c r="B3403" s="286"/>
      <c r="C3403" s="146">
        <f t="shared" ref="C3403:C3466" si="535">DAY(B3403)</f>
        <v>0</v>
      </c>
      <c r="D3403" s="146">
        <f t="shared" ref="D3403:D3466" si="536">MONTH(B3403)</f>
        <v>1</v>
      </c>
      <c r="E3403" s="146">
        <f t="shared" ref="E3403:E3466" si="537">YEAR(B3403)</f>
        <v>1900</v>
      </c>
      <c r="F3403" s="287"/>
      <c r="G3403" s="287"/>
      <c r="H3403" s="287"/>
      <c r="I3403" s="288"/>
      <c r="J3403" s="287"/>
      <c r="K3403" s="288"/>
      <c r="L3403" s="134"/>
      <c r="M3403" s="133"/>
      <c r="N3403" s="288"/>
      <c r="O3403" s="134"/>
      <c r="P3403" s="166"/>
      <c r="Q3403" s="289"/>
      <c r="R3403" s="165"/>
      <c r="S3403" s="290"/>
      <c r="T3403" s="290"/>
      <c r="U3403" s="290"/>
      <c r="V3403" s="290"/>
      <c r="W3403" s="166"/>
      <c r="X3403" s="135"/>
      <c r="Y3403" s="418">
        <f t="shared" ref="Y3403:Y3466" si="538">X3403*U3403</f>
        <v>0</v>
      </c>
      <c r="Z3403" s="291">
        <f t="shared" ref="Z3403:Z3466" si="539">Y3403*1.1</f>
        <v>0</v>
      </c>
      <c r="AA3403" s="163"/>
      <c r="AB3403" s="177" t="str">
        <f t="shared" ref="AB3403:AB3466" si="540">IF(S3403="","",IF(S3403-U3403=0,"Full","No"))</f>
        <v/>
      </c>
      <c r="AC3403" s="283" t="str">
        <f t="shared" ref="AC3403:AC3466" si="541">IF(AND(S3403&gt;U3403,V3403=0),"Lost",IF(AND(S3403&gt;U3403,V3403&lt;(S3403-U3403)),"Lost",""))</f>
        <v/>
      </c>
      <c r="AD3403" s="283" t="str">
        <f t="shared" ref="AD3403:AD3466" si="542">IF(AND(S3403&gt;U3403,V3403=0),S3403-U3403,IF(AND(S3403&gt;U3403,V3403&lt;(S3403-U3403)),S3403-(U3403+V3403),""))</f>
        <v/>
      </c>
      <c r="AE3403" s="163"/>
      <c r="AF3403" s="162"/>
    </row>
    <row r="3404" spans="1:32">
      <c r="A3404" s="134">
        <v>3395</v>
      </c>
      <c r="B3404" s="286"/>
      <c r="C3404" s="146">
        <f t="shared" si="535"/>
        <v>0</v>
      </c>
      <c r="D3404" s="146">
        <f t="shared" si="536"/>
        <v>1</v>
      </c>
      <c r="E3404" s="146">
        <f t="shared" si="537"/>
        <v>1900</v>
      </c>
      <c r="F3404" s="287"/>
      <c r="G3404" s="287"/>
      <c r="H3404" s="287"/>
      <c r="I3404" s="288"/>
      <c r="J3404" s="287"/>
      <c r="K3404" s="288"/>
      <c r="L3404" s="134"/>
      <c r="M3404" s="133"/>
      <c r="N3404" s="288"/>
      <c r="O3404" s="134"/>
      <c r="P3404" s="166"/>
      <c r="Q3404" s="289"/>
      <c r="R3404" s="165"/>
      <c r="S3404" s="290"/>
      <c r="T3404" s="290"/>
      <c r="U3404" s="290"/>
      <c r="V3404" s="290"/>
      <c r="W3404" s="166"/>
      <c r="X3404" s="135"/>
      <c r="Y3404" s="418">
        <f t="shared" si="538"/>
        <v>0</v>
      </c>
      <c r="Z3404" s="291">
        <f t="shared" si="539"/>
        <v>0</v>
      </c>
      <c r="AA3404" s="163"/>
      <c r="AB3404" s="177" t="str">
        <f t="shared" si="540"/>
        <v/>
      </c>
      <c r="AC3404" s="283" t="str">
        <f t="shared" si="541"/>
        <v/>
      </c>
      <c r="AD3404" s="283" t="str">
        <f t="shared" si="542"/>
        <v/>
      </c>
      <c r="AE3404" s="163"/>
      <c r="AF3404" s="162"/>
    </row>
    <row r="3405" spans="1:32">
      <c r="A3405" s="134">
        <v>3396</v>
      </c>
      <c r="B3405" s="286"/>
      <c r="C3405" s="146">
        <f t="shared" si="535"/>
        <v>0</v>
      </c>
      <c r="D3405" s="146">
        <f t="shared" si="536"/>
        <v>1</v>
      </c>
      <c r="E3405" s="146">
        <f t="shared" si="537"/>
        <v>1900</v>
      </c>
      <c r="F3405" s="287"/>
      <c r="G3405" s="287"/>
      <c r="H3405" s="287"/>
      <c r="I3405" s="288"/>
      <c r="J3405" s="287"/>
      <c r="K3405" s="288"/>
      <c r="L3405" s="134"/>
      <c r="M3405" s="133"/>
      <c r="N3405" s="288"/>
      <c r="O3405" s="134"/>
      <c r="P3405" s="166"/>
      <c r="Q3405" s="289"/>
      <c r="R3405" s="165"/>
      <c r="S3405" s="290"/>
      <c r="T3405" s="290"/>
      <c r="U3405" s="290"/>
      <c r="V3405" s="290"/>
      <c r="W3405" s="166"/>
      <c r="X3405" s="135"/>
      <c r="Y3405" s="418">
        <f t="shared" si="538"/>
        <v>0</v>
      </c>
      <c r="Z3405" s="291">
        <f t="shared" si="539"/>
        <v>0</v>
      </c>
      <c r="AA3405" s="163"/>
      <c r="AB3405" s="177" t="str">
        <f t="shared" si="540"/>
        <v/>
      </c>
      <c r="AC3405" s="283" t="str">
        <f t="shared" si="541"/>
        <v/>
      </c>
      <c r="AD3405" s="283" t="str">
        <f t="shared" si="542"/>
        <v/>
      </c>
      <c r="AE3405" s="163"/>
      <c r="AF3405" s="162"/>
    </row>
    <row r="3406" spans="1:32">
      <c r="A3406" s="134">
        <v>3397</v>
      </c>
      <c r="B3406" s="286"/>
      <c r="C3406" s="146">
        <f t="shared" si="535"/>
        <v>0</v>
      </c>
      <c r="D3406" s="146">
        <f t="shared" si="536"/>
        <v>1</v>
      </c>
      <c r="E3406" s="146">
        <f t="shared" si="537"/>
        <v>1900</v>
      </c>
      <c r="F3406" s="287"/>
      <c r="G3406" s="287"/>
      <c r="H3406" s="287"/>
      <c r="I3406" s="288"/>
      <c r="J3406" s="287"/>
      <c r="K3406" s="288"/>
      <c r="L3406" s="134"/>
      <c r="M3406" s="133"/>
      <c r="N3406" s="288"/>
      <c r="O3406" s="134"/>
      <c r="P3406" s="166"/>
      <c r="Q3406" s="289"/>
      <c r="R3406" s="165"/>
      <c r="S3406" s="290"/>
      <c r="T3406" s="290"/>
      <c r="U3406" s="290"/>
      <c r="V3406" s="290"/>
      <c r="W3406" s="166"/>
      <c r="X3406" s="135"/>
      <c r="Y3406" s="418">
        <f t="shared" si="538"/>
        <v>0</v>
      </c>
      <c r="Z3406" s="291">
        <f t="shared" si="539"/>
        <v>0</v>
      </c>
      <c r="AA3406" s="163"/>
      <c r="AB3406" s="177" t="str">
        <f t="shared" si="540"/>
        <v/>
      </c>
      <c r="AC3406" s="283" t="str">
        <f t="shared" si="541"/>
        <v/>
      </c>
      <c r="AD3406" s="283" t="str">
        <f t="shared" si="542"/>
        <v/>
      </c>
      <c r="AE3406" s="163"/>
      <c r="AF3406" s="162"/>
    </row>
    <row r="3407" spans="1:32">
      <c r="A3407" s="134">
        <v>3398</v>
      </c>
      <c r="B3407" s="286"/>
      <c r="C3407" s="146">
        <f t="shared" si="535"/>
        <v>0</v>
      </c>
      <c r="D3407" s="146">
        <f t="shared" si="536"/>
        <v>1</v>
      </c>
      <c r="E3407" s="146">
        <f t="shared" si="537"/>
        <v>1900</v>
      </c>
      <c r="F3407" s="287"/>
      <c r="G3407" s="287"/>
      <c r="H3407" s="287"/>
      <c r="I3407" s="288"/>
      <c r="J3407" s="287"/>
      <c r="K3407" s="288"/>
      <c r="L3407" s="134"/>
      <c r="M3407" s="133"/>
      <c r="N3407" s="288"/>
      <c r="O3407" s="134"/>
      <c r="P3407" s="166"/>
      <c r="Q3407" s="289"/>
      <c r="R3407" s="165"/>
      <c r="S3407" s="290"/>
      <c r="T3407" s="290"/>
      <c r="U3407" s="290"/>
      <c r="V3407" s="290"/>
      <c r="W3407" s="166"/>
      <c r="X3407" s="135"/>
      <c r="Y3407" s="418">
        <f t="shared" si="538"/>
        <v>0</v>
      </c>
      <c r="Z3407" s="291">
        <f t="shared" si="539"/>
        <v>0</v>
      </c>
      <c r="AA3407" s="163"/>
      <c r="AB3407" s="177" t="str">
        <f t="shared" si="540"/>
        <v/>
      </c>
      <c r="AC3407" s="283" t="str">
        <f t="shared" si="541"/>
        <v/>
      </c>
      <c r="AD3407" s="283" t="str">
        <f t="shared" si="542"/>
        <v/>
      </c>
      <c r="AE3407" s="163"/>
      <c r="AF3407" s="162"/>
    </row>
    <row r="3408" spans="1:32">
      <c r="A3408" s="134">
        <v>3399</v>
      </c>
      <c r="B3408" s="286"/>
      <c r="C3408" s="146">
        <f t="shared" si="535"/>
        <v>0</v>
      </c>
      <c r="D3408" s="146">
        <f t="shared" si="536"/>
        <v>1</v>
      </c>
      <c r="E3408" s="146">
        <f t="shared" si="537"/>
        <v>1900</v>
      </c>
      <c r="F3408" s="287"/>
      <c r="G3408" s="287"/>
      <c r="H3408" s="287"/>
      <c r="I3408" s="288"/>
      <c r="J3408" s="287"/>
      <c r="K3408" s="288"/>
      <c r="L3408" s="134"/>
      <c r="M3408" s="133"/>
      <c r="N3408" s="288"/>
      <c r="O3408" s="134"/>
      <c r="P3408" s="166"/>
      <c r="Q3408" s="289"/>
      <c r="R3408" s="165"/>
      <c r="S3408" s="290"/>
      <c r="T3408" s="290"/>
      <c r="U3408" s="290"/>
      <c r="V3408" s="290"/>
      <c r="W3408" s="166"/>
      <c r="X3408" s="135"/>
      <c r="Y3408" s="418">
        <f t="shared" si="538"/>
        <v>0</v>
      </c>
      <c r="Z3408" s="291">
        <f t="shared" si="539"/>
        <v>0</v>
      </c>
      <c r="AA3408" s="163"/>
      <c r="AB3408" s="177" t="str">
        <f t="shared" si="540"/>
        <v/>
      </c>
      <c r="AC3408" s="283" t="str">
        <f t="shared" si="541"/>
        <v/>
      </c>
      <c r="AD3408" s="283" t="str">
        <f t="shared" si="542"/>
        <v/>
      </c>
      <c r="AE3408" s="163"/>
      <c r="AF3408" s="162"/>
    </row>
    <row r="3409" spans="1:32">
      <c r="A3409" s="134">
        <v>3400</v>
      </c>
      <c r="B3409" s="286"/>
      <c r="C3409" s="146">
        <f t="shared" si="535"/>
        <v>0</v>
      </c>
      <c r="D3409" s="146">
        <f t="shared" si="536"/>
        <v>1</v>
      </c>
      <c r="E3409" s="146">
        <f t="shared" si="537"/>
        <v>1900</v>
      </c>
      <c r="F3409" s="287"/>
      <c r="G3409" s="287"/>
      <c r="H3409" s="287"/>
      <c r="I3409" s="288"/>
      <c r="J3409" s="287"/>
      <c r="K3409" s="288"/>
      <c r="L3409" s="134"/>
      <c r="M3409" s="133"/>
      <c r="N3409" s="288"/>
      <c r="O3409" s="134"/>
      <c r="P3409" s="166"/>
      <c r="Q3409" s="289"/>
      <c r="R3409" s="165"/>
      <c r="S3409" s="290"/>
      <c r="T3409" s="290"/>
      <c r="U3409" s="290"/>
      <c r="V3409" s="290"/>
      <c r="W3409" s="166"/>
      <c r="X3409" s="135"/>
      <c r="Y3409" s="418">
        <f t="shared" si="538"/>
        <v>0</v>
      </c>
      <c r="Z3409" s="291">
        <f t="shared" si="539"/>
        <v>0</v>
      </c>
      <c r="AA3409" s="163"/>
      <c r="AB3409" s="177" t="str">
        <f t="shared" si="540"/>
        <v/>
      </c>
      <c r="AC3409" s="283" t="str">
        <f t="shared" si="541"/>
        <v/>
      </c>
      <c r="AD3409" s="283" t="str">
        <f t="shared" si="542"/>
        <v/>
      </c>
      <c r="AE3409" s="163"/>
      <c r="AF3409" s="162"/>
    </row>
    <row r="3410" spans="1:32">
      <c r="A3410" s="134">
        <v>3401</v>
      </c>
      <c r="B3410" s="286"/>
      <c r="C3410" s="146">
        <f t="shared" si="535"/>
        <v>0</v>
      </c>
      <c r="D3410" s="146">
        <f t="shared" si="536"/>
        <v>1</v>
      </c>
      <c r="E3410" s="146">
        <f t="shared" si="537"/>
        <v>1900</v>
      </c>
      <c r="F3410" s="287"/>
      <c r="G3410" s="287"/>
      <c r="H3410" s="287"/>
      <c r="I3410" s="288"/>
      <c r="J3410" s="287"/>
      <c r="K3410" s="288"/>
      <c r="L3410" s="134"/>
      <c r="M3410" s="133"/>
      <c r="N3410" s="288"/>
      <c r="O3410" s="134"/>
      <c r="P3410" s="166"/>
      <c r="Q3410" s="289"/>
      <c r="R3410" s="165"/>
      <c r="S3410" s="290"/>
      <c r="T3410" s="290"/>
      <c r="U3410" s="290"/>
      <c r="V3410" s="290"/>
      <c r="W3410" s="166"/>
      <c r="X3410" s="135"/>
      <c r="Y3410" s="418">
        <f t="shared" si="538"/>
        <v>0</v>
      </c>
      <c r="Z3410" s="291">
        <f t="shared" si="539"/>
        <v>0</v>
      </c>
      <c r="AA3410" s="163"/>
      <c r="AB3410" s="177" t="str">
        <f t="shared" si="540"/>
        <v/>
      </c>
      <c r="AC3410" s="283" t="str">
        <f t="shared" si="541"/>
        <v/>
      </c>
      <c r="AD3410" s="283" t="str">
        <f t="shared" si="542"/>
        <v/>
      </c>
      <c r="AE3410" s="163"/>
      <c r="AF3410" s="162"/>
    </row>
    <row r="3411" spans="1:32">
      <c r="A3411" s="134">
        <v>3402</v>
      </c>
      <c r="B3411" s="286"/>
      <c r="C3411" s="146">
        <f t="shared" si="535"/>
        <v>0</v>
      </c>
      <c r="D3411" s="146">
        <f t="shared" si="536"/>
        <v>1</v>
      </c>
      <c r="E3411" s="146">
        <f t="shared" si="537"/>
        <v>1900</v>
      </c>
      <c r="F3411" s="287"/>
      <c r="G3411" s="287"/>
      <c r="H3411" s="287"/>
      <c r="I3411" s="288"/>
      <c r="J3411" s="287"/>
      <c r="K3411" s="288"/>
      <c r="L3411" s="134"/>
      <c r="M3411" s="133"/>
      <c r="N3411" s="288"/>
      <c r="O3411" s="134"/>
      <c r="P3411" s="166"/>
      <c r="Q3411" s="289"/>
      <c r="R3411" s="165"/>
      <c r="S3411" s="290"/>
      <c r="T3411" s="290"/>
      <c r="U3411" s="290"/>
      <c r="V3411" s="290"/>
      <c r="W3411" s="166"/>
      <c r="X3411" s="135"/>
      <c r="Y3411" s="418">
        <f t="shared" si="538"/>
        <v>0</v>
      </c>
      <c r="Z3411" s="291">
        <f t="shared" si="539"/>
        <v>0</v>
      </c>
      <c r="AA3411" s="163"/>
      <c r="AB3411" s="177" t="str">
        <f t="shared" si="540"/>
        <v/>
      </c>
      <c r="AC3411" s="283" t="str">
        <f t="shared" si="541"/>
        <v/>
      </c>
      <c r="AD3411" s="283" t="str">
        <f t="shared" si="542"/>
        <v/>
      </c>
      <c r="AE3411" s="163"/>
      <c r="AF3411" s="162"/>
    </row>
    <row r="3412" spans="1:32">
      <c r="A3412" s="134">
        <v>3403</v>
      </c>
      <c r="B3412" s="286"/>
      <c r="C3412" s="146">
        <f t="shared" si="535"/>
        <v>0</v>
      </c>
      <c r="D3412" s="146">
        <f t="shared" si="536"/>
        <v>1</v>
      </c>
      <c r="E3412" s="146">
        <f t="shared" si="537"/>
        <v>1900</v>
      </c>
      <c r="F3412" s="287"/>
      <c r="G3412" s="287"/>
      <c r="H3412" s="287"/>
      <c r="I3412" s="288"/>
      <c r="J3412" s="287"/>
      <c r="K3412" s="288"/>
      <c r="L3412" s="134"/>
      <c r="M3412" s="133"/>
      <c r="N3412" s="288"/>
      <c r="O3412" s="134"/>
      <c r="P3412" s="166"/>
      <c r="Q3412" s="289"/>
      <c r="R3412" s="165"/>
      <c r="S3412" s="290"/>
      <c r="T3412" s="290"/>
      <c r="U3412" s="290"/>
      <c r="V3412" s="290"/>
      <c r="W3412" s="166"/>
      <c r="X3412" s="135"/>
      <c r="Y3412" s="418">
        <f t="shared" si="538"/>
        <v>0</v>
      </c>
      <c r="Z3412" s="291">
        <f t="shared" si="539"/>
        <v>0</v>
      </c>
      <c r="AA3412" s="163"/>
      <c r="AB3412" s="177" t="str">
        <f t="shared" si="540"/>
        <v/>
      </c>
      <c r="AC3412" s="283" t="str">
        <f t="shared" si="541"/>
        <v/>
      </c>
      <c r="AD3412" s="283" t="str">
        <f t="shared" si="542"/>
        <v/>
      </c>
      <c r="AE3412" s="163"/>
      <c r="AF3412" s="162"/>
    </row>
    <row r="3413" spans="1:32">
      <c r="A3413" s="134">
        <v>3404</v>
      </c>
      <c r="B3413" s="286"/>
      <c r="C3413" s="146">
        <f t="shared" si="535"/>
        <v>0</v>
      </c>
      <c r="D3413" s="146">
        <f t="shared" si="536"/>
        <v>1</v>
      </c>
      <c r="E3413" s="146">
        <f t="shared" si="537"/>
        <v>1900</v>
      </c>
      <c r="F3413" s="287"/>
      <c r="G3413" s="287"/>
      <c r="H3413" s="287"/>
      <c r="I3413" s="288"/>
      <c r="J3413" s="287"/>
      <c r="K3413" s="288"/>
      <c r="L3413" s="134"/>
      <c r="M3413" s="133"/>
      <c r="N3413" s="288"/>
      <c r="O3413" s="134"/>
      <c r="P3413" s="166"/>
      <c r="Q3413" s="289"/>
      <c r="R3413" s="165"/>
      <c r="S3413" s="290"/>
      <c r="T3413" s="290"/>
      <c r="U3413" s="290"/>
      <c r="V3413" s="290"/>
      <c r="W3413" s="166"/>
      <c r="X3413" s="135"/>
      <c r="Y3413" s="418">
        <f t="shared" si="538"/>
        <v>0</v>
      </c>
      <c r="Z3413" s="291">
        <f t="shared" si="539"/>
        <v>0</v>
      </c>
      <c r="AA3413" s="163"/>
      <c r="AB3413" s="177" t="str">
        <f t="shared" si="540"/>
        <v/>
      </c>
      <c r="AC3413" s="283" t="str">
        <f t="shared" si="541"/>
        <v/>
      </c>
      <c r="AD3413" s="283" t="str">
        <f t="shared" si="542"/>
        <v/>
      </c>
      <c r="AE3413" s="163"/>
      <c r="AF3413" s="162"/>
    </row>
    <row r="3414" spans="1:32">
      <c r="A3414" s="134">
        <v>3405</v>
      </c>
      <c r="B3414" s="286"/>
      <c r="C3414" s="146">
        <f t="shared" si="535"/>
        <v>0</v>
      </c>
      <c r="D3414" s="146">
        <f t="shared" si="536"/>
        <v>1</v>
      </c>
      <c r="E3414" s="146">
        <f t="shared" si="537"/>
        <v>1900</v>
      </c>
      <c r="F3414" s="287"/>
      <c r="G3414" s="287"/>
      <c r="H3414" s="287"/>
      <c r="I3414" s="288"/>
      <c r="J3414" s="287"/>
      <c r="K3414" s="288"/>
      <c r="L3414" s="134"/>
      <c r="M3414" s="133"/>
      <c r="N3414" s="288"/>
      <c r="O3414" s="134"/>
      <c r="P3414" s="166"/>
      <c r="Q3414" s="289"/>
      <c r="R3414" s="165"/>
      <c r="S3414" s="290"/>
      <c r="T3414" s="290"/>
      <c r="U3414" s="290"/>
      <c r="V3414" s="290"/>
      <c r="W3414" s="166"/>
      <c r="X3414" s="135"/>
      <c r="Y3414" s="418">
        <f t="shared" si="538"/>
        <v>0</v>
      </c>
      <c r="Z3414" s="291">
        <f t="shared" si="539"/>
        <v>0</v>
      </c>
      <c r="AA3414" s="163"/>
      <c r="AB3414" s="177" t="str">
        <f t="shared" si="540"/>
        <v/>
      </c>
      <c r="AC3414" s="283" t="str">
        <f t="shared" si="541"/>
        <v/>
      </c>
      <c r="AD3414" s="283" t="str">
        <f t="shared" si="542"/>
        <v/>
      </c>
      <c r="AE3414" s="163"/>
      <c r="AF3414" s="162"/>
    </row>
    <row r="3415" spans="1:32">
      <c r="A3415" s="134">
        <v>3406</v>
      </c>
      <c r="B3415" s="286"/>
      <c r="C3415" s="146">
        <f t="shared" si="535"/>
        <v>0</v>
      </c>
      <c r="D3415" s="146">
        <f t="shared" si="536"/>
        <v>1</v>
      </c>
      <c r="E3415" s="146">
        <f t="shared" si="537"/>
        <v>1900</v>
      </c>
      <c r="F3415" s="287"/>
      <c r="G3415" s="287"/>
      <c r="H3415" s="287"/>
      <c r="I3415" s="288"/>
      <c r="J3415" s="287"/>
      <c r="K3415" s="288"/>
      <c r="L3415" s="134"/>
      <c r="M3415" s="133"/>
      <c r="N3415" s="288"/>
      <c r="O3415" s="134"/>
      <c r="P3415" s="166"/>
      <c r="Q3415" s="289"/>
      <c r="R3415" s="165"/>
      <c r="S3415" s="290"/>
      <c r="T3415" s="290"/>
      <c r="U3415" s="290"/>
      <c r="V3415" s="290"/>
      <c r="W3415" s="166"/>
      <c r="X3415" s="135"/>
      <c r="Y3415" s="418">
        <f t="shared" si="538"/>
        <v>0</v>
      </c>
      <c r="Z3415" s="291">
        <f t="shared" si="539"/>
        <v>0</v>
      </c>
      <c r="AA3415" s="163"/>
      <c r="AB3415" s="177" t="str">
        <f t="shared" si="540"/>
        <v/>
      </c>
      <c r="AC3415" s="283" t="str">
        <f t="shared" si="541"/>
        <v/>
      </c>
      <c r="AD3415" s="283" t="str">
        <f t="shared" si="542"/>
        <v/>
      </c>
      <c r="AE3415" s="163"/>
      <c r="AF3415" s="162"/>
    </row>
    <row r="3416" spans="1:32">
      <c r="A3416" s="134">
        <v>3407</v>
      </c>
      <c r="B3416" s="286"/>
      <c r="C3416" s="146">
        <f t="shared" si="535"/>
        <v>0</v>
      </c>
      <c r="D3416" s="146">
        <f t="shared" si="536"/>
        <v>1</v>
      </c>
      <c r="E3416" s="146">
        <f t="shared" si="537"/>
        <v>1900</v>
      </c>
      <c r="F3416" s="287"/>
      <c r="G3416" s="287"/>
      <c r="H3416" s="287"/>
      <c r="I3416" s="288"/>
      <c r="J3416" s="287"/>
      <c r="K3416" s="288"/>
      <c r="L3416" s="134"/>
      <c r="M3416" s="133"/>
      <c r="N3416" s="288"/>
      <c r="O3416" s="134"/>
      <c r="P3416" s="166"/>
      <c r="Q3416" s="289"/>
      <c r="R3416" s="165"/>
      <c r="S3416" s="290"/>
      <c r="T3416" s="290"/>
      <c r="U3416" s="290"/>
      <c r="V3416" s="290"/>
      <c r="W3416" s="166"/>
      <c r="X3416" s="135"/>
      <c r="Y3416" s="418">
        <f t="shared" si="538"/>
        <v>0</v>
      </c>
      <c r="Z3416" s="291">
        <f t="shared" si="539"/>
        <v>0</v>
      </c>
      <c r="AA3416" s="163"/>
      <c r="AB3416" s="177" t="str">
        <f t="shared" si="540"/>
        <v/>
      </c>
      <c r="AC3416" s="283" t="str">
        <f t="shared" si="541"/>
        <v/>
      </c>
      <c r="AD3416" s="283" t="str">
        <f t="shared" si="542"/>
        <v/>
      </c>
      <c r="AE3416" s="163"/>
      <c r="AF3416" s="162"/>
    </row>
    <row r="3417" spans="1:32">
      <c r="A3417" s="134">
        <v>3408</v>
      </c>
      <c r="B3417" s="286"/>
      <c r="C3417" s="146">
        <f t="shared" si="535"/>
        <v>0</v>
      </c>
      <c r="D3417" s="146">
        <f t="shared" si="536"/>
        <v>1</v>
      </c>
      <c r="E3417" s="146">
        <f t="shared" si="537"/>
        <v>1900</v>
      </c>
      <c r="F3417" s="287"/>
      <c r="G3417" s="287"/>
      <c r="H3417" s="287"/>
      <c r="I3417" s="288"/>
      <c r="J3417" s="287"/>
      <c r="K3417" s="288"/>
      <c r="L3417" s="134"/>
      <c r="M3417" s="133"/>
      <c r="N3417" s="288"/>
      <c r="O3417" s="134"/>
      <c r="P3417" s="166"/>
      <c r="Q3417" s="289"/>
      <c r="R3417" s="165"/>
      <c r="S3417" s="290"/>
      <c r="T3417" s="290"/>
      <c r="U3417" s="290"/>
      <c r="V3417" s="290"/>
      <c r="W3417" s="166"/>
      <c r="X3417" s="135"/>
      <c r="Y3417" s="418">
        <f t="shared" si="538"/>
        <v>0</v>
      </c>
      <c r="Z3417" s="291">
        <f t="shared" si="539"/>
        <v>0</v>
      </c>
      <c r="AA3417" s="163"/>
      <c r="AB3417" s="177" t="str">
        <f t="shared" si="540"/>
        <v/>
      </c>
      <c r="AC3417" s="283" t="str">
        <f t="shared" si="541"/>
        <v/>
      </c>
      <c r="AD3417" s="283" t="str">
        <f t="shared" si="542"/>
        <v/>
      </c>
      <c r="AE3417" s="163"/>
      <c r="AF3417" s="162"/>
    </row>
    <row r="3418" spans="1:32">
      <c r="A3418" s="134">
        <v>3409</v>
      </c>
      <c r="B3418" s="286"/>
      <c r="C3418" s="146">
        <f t="shared" si="535"/>
        <v>0</v>
      </c>
      <c r="D3418" s="146">
        <f t="shared" si="536"/>
        <v>1</v>
      </c>
      <c r="E3418" s="146">
        <f t="shared" si="537"/>
        <v>1900</v>
      </c>
      <c r="F3418" s="287"/>
      <c r="G3418" s="287"/>
      <c r="H3418" s="287"/>
      <c r="I3418" s="288"/>
      <c r="J3418" s="287"/>
      <c r="K3418" s="288"/>
      <c r="L3418" s="134"/>
      <c r="M3418" s="133"/>
      <c r="N3418" s="288"/>
      <c r="O3418" s="134"/>
      <c r="P3418" s="166"/>
      <c r="Q3418" s="289"/>
      <c r="R3418" s="165"/>
      <c r="S3418" s="290"/>
      <c r="T3418" s="290"/>
      <c r="U3418" s="290"/>
      <c r="V3418" s="290"/>
      <c r="W3418" s="166"/>
      <c r="X3418" s="135"/>
      <c r="Y3418" s="418">
        <f t="shared" si="538"/>
        <v>0</v>
      </c>
      <c r="Z3418" s="291">
        <f t="shared" si="539"/>
        <v>0</v>
      </c>
      <c r="AA3418" s="163"/>
      <c r="AB3418" s="177" t="str">
        <f t="shared" si="540"/>
        <v/>
      </c>
      <c r="AC3418" s="283" t="str">
        <f t="shared" si="541"/>
        <v/>
      </c>
      <c r="AD3418" s="283" t="str">
        <f t="shared" si="542"/>
        <v/>
      </c>
      <c r="AE3418" s="163"/>
      <c r="AF3418" s="162"/>
    </row>
    <row r="3419" spans="1:32">
      <c r="A3419" s="134">
        <v>3410</v>
      </c>
      <c r="B3419" s="286"/>
      <c r="C3419" s="146">
        <f t="shared" si="535"/>
        <v>0</v>
      </c>
      <c r="D3419" s="146">
        <f t="shared" si="536"/>
        <v>1</v>
      </c>
      <c r="E3419" s="146">
        <f t="shared" si="537"/>
        <v>1900</v>
      </c>
      <c r="F3419" s="287"/>
      <c r="G3419" s="287"/>
      <c r="H3419" s="287"/>
      <c r="I3419" s="288"/>
      <c r="J3419" s="287"/>
      <c r="K3419" s="288"/>
      <c r="L3419" s="134"/>
      <c r="M3419" s="133"/>
      <c r="N3419" s="288"/>
      <c r="O3419" s="134"/>
      <c r="P3419" s="166"/>
      <c r="Q3419" s="289"/>
      <c r="R3419" s="165"/>
      <c r="S3419" s="290"/>
      <c r="T3419" s="290"/>
      <c r="U3419" s="290"/>
      <c r="V3419" s="290"/>
      <c r="W3419" s="166"/>
      <c r="X3419" s="135"/>
      <c r="Y3419" s="418">
        <f t="shared" si="538"/>
        <v>0</v>
      </c>
      <c r="Z3419" s="291">
        <f t="shared" si="539"/>
        <v>0</v>
      </c>
      <c r="AA3419" s="163"/>
      <c r="AB3419" s="177" t="str">
        <f t="shared" si="540"/>
        <v/>
      </c>
      <c r="AC3419" s="283" t="str">
        <f t="shared" si="541"/>
        <v/>
      </c>
      <c r="AD3419" s="283" t="str">
        <f t="shared" si="542"/>
        <v/>
      </c>
      <c r="AE3419" s="163"/>
      <c r="AF3419" s="162"/>
    </row>
    <row r="3420" spans="1:32">
      <c r="A3420" s="134">
        <v>3411</v>
      </c>
      <c r="B3420" s="286"/>
      <c r="C3420" s="146">
        <f t="shared" si="535"/>
        <v>0</v>
      </c>
      <c r="D3420" s="146">
        <f t="shared" si="536"/>
        <v>1</v>
      </c>
      <c r="E3420" s="146">
        <f t="shared" si="537"/>
        <v>1900</v>
      </c>
      <c r="F3420" s="287"/>
      <c r="G3420" s="287"/>
      <c r="H3420" s="287"/>
      <c r="I3420" s="288"/>
      <c r="J3420" s="287"/>
      <c r="K3420" s="288"/>
      <c r="L3420" s="134"/>
      <c r="M3420" s="133"/>
      <c r="N3420" s="288"/>
      <c r="O3420" s="134"/>
      <c r="P3420" s="166"/>
      <c r="Q3420" s="289"/>
      <c r="R3420" s="165"/>
      <c r="S3420" s="290"/>
      <c r="T3420" s="290"/>
      <c r="U3420" s="290"/>
      <c r="V3420" s="290"/>
      <c r="W3420" s="166"/>
      <c r="X3420" s="135"/>
      <c r="Y3420" s="418">
        <f t="shared" si="538"/>
        <v>0</v>
      </c>
      <c r="Z3420" s="291">
        <f t="shared" si="539"/>
        <v>0</v>
      </c>
      <c r="AA3420" s="163"/>
      <c r="AB3420" s="177" t="str">
        <f t="shared" si="540"/>
        <v/>
      </c>
      <c r="AC3420" s="283" t="str">
        <f t="shared" si="541"/>
        <v/>
      </c>
      <c r="AD3420" s="283" t="str">
        <f t="shared" si="542"/>
        <v/>
      </c>
      <c r="AE3420" s="163"/>
      <c r="AF3420" s="162"/>
    </row>
    <row r="3421" spans="1:32">
      <c r="A3421" s="134">
        <v>3412</v>
      </c>
      <c r="B3421" s="286"/>
      <c r="C3421" s="146">
        <f t="shared" si="535"/>
        <v>0</v>
      </c>
      <c r="D3421" s="146">
        <f t="shared" si="536"/>
        <v>1</v>
      </c>
      <c r="E3421" s="146">
        <f t="shared" si="537"/>
        <v>1900</v>
      </c>
      <c r="F3421" s="287"/>
      <c r="G3421" s="287"/>
      <c r="H3421" s="287"/>
      <c r="I3421" s="288"/>
      <c r="J3421" s="287"/>
      <c r="K3421" s="288"/>
      <c r="L3421" s="134"/>
      <c r="M3421" s="133"/>
      <c r="N3421" s="288"/>
      <c r="O3421" s="134"/>
      <c r="P3421" s="166"/>
      <c r="Q3421" s="289"/>
      <c r="R3421" s="165"/>
      <c r="S3421" s="290"/>
      <c r="T3421" s="290"/>
      <c r="U3421" s="290"/>
      <c r="V3421" s="290"/>
      <c r="W3421" s="166"/>
      <c r="X3421" s="135"/>
      <c r="Y3421" s="418">
        <f t="shared" si="538"/>
        <v>0</v>
      </c>
      <c r="Z3421" s="291">
        <f t="shared" si="539"/>
        <v>0</v>
      </c>
      <c r="AA3421" s="163"/>
      <c r="AB3421" s="177" t="str">
        <f t="shared" si="540"/>
        <v/>
      </c>
      <c r="AC3421" s="283" t="str">
        <f t="shared" si="541"/>
        <v/>
      </c>
      <c r="AD3421" s="283" t="str">
        <f t="shared" si="542"/>
        <v/>
      </c>
      <c r="AE3421" s="163"/>
      <c r="AF3421" s="162"/>
    </row>
    <row r="3422" spans="1:32">
      <c r="A3422" s="134">
        <v>3413</v>
      </c>
      <c r="B3422" s="286"/>
      <c r="C3422" s="146">
        <f t="shared" si="535"/>
        <v>0</v>
      </c>
      <c r="D3422" s="146">
        <f t="shared" si="536"/>
        <v>1</v>
      </c>
      <c r="E3422" s="146">
        <f t="shared" si="537"/>
        <v>1900</v>
      </c>
      <c r="F3422" s="287"/>
      <c r="G3422" s="287"/>
      <c r="H3422" s="287"/>
      <c r="I3422" s="288"/>
      <c r="J3422" s="287"/>
      <c r="K3422" s="288"/>
      <c r="L3422" s="134"/>
      <c r="M3422" s="133"/>
      <c r="N3422" s="288"/>
      <c r="O3422" s="134"/>
      <c r="P3422" s="166"/>
      <c r="Q3422" s="289"/>
      <c r="R3422" s="165"/>
      <c r="S3422" s="290"/>
      <c r="T3422" s="290"/>
      <c r="U3422" s="290"/>
      <c r="V3422" s="290"/>
      <c r="W3422" s="166"/>
      <c r="X3422" s="135"/>
      <c r="Y3422" s="418">
        <f t="shared" si="538"/>
        <v>0</v>
      </c>
      <c r="Z3422" s="291">
        <f t="shared" si="539"/>
        <v>0</v>
      </c>
      <c r="AA3422" s="163"/>
      <c r="AB3422" s="177" t="str">
        <f t="shared" si="540"/>
        <v/>
      </c>
      <c r="AC3422" s="283" t="str">
        <f t="shared" si="541"/>
        <v/>
      </c>
      <c r="AD3422" s="283" t="str">
        <f t="shared" si="542"/>
        <v/>
      </c>
      <c r="AE3422" s="163"/>
      <c r="AF3422" s="162"/>
    </row>
    <row r="3423" spans="1:32">
      <c r="A3423" s="134">
        <v>3414</v>
      </c>
      <c r="B3423" s="286"/>
      <c r="C3423" s="146">
        <f t="shared" si="535"/>
        <v>0</v>
      </c>
      <c r="D3423" s="146">
        <f t="shared" si="536"/>
        <v>1</v>
      </c>
      <c r="E3423" s="146">
        <f t="shared" si="537"/>
        <v>1900</v>
      </c>
      <c r="F3423" s="287"/>
      <c r="G3423" s="287"/>
      <c r="H3423" s="287"/>
      <c r="I3423" s="288"/>
      <c r="J3423" s="287"/>
      <c r="K3423" s="288"/>
      <c r="L3423" s="134"/>
      <c r="M3423" s="133"/>
      <c r="N3423" s="288"/>
      <c r="O3423" s="134"/>
      <c r="P3423" s="166"/>
      <c r="Q3423" s="289"/>
      <c r="R3423" s="165"/>
      <c r="S3423" s="290"/>
      <c r="T3423" s="290"/>
      <c r="U3423" s="290"/>
      <c r="V3423" s="290"/>
      <c r="W3423" s="166"/>
      <c r="X3423" s="135"/>
      <c r="Y3423" s="418">
        <f t="shared" si="538"/>
        <v>0</v>
      </c>
      <c r="Z3423" s="291">
        <f t="shared" si="539"/>
        <v>0</v>
      </c>
      <c r="AA3423" s="163"/>
      <c r="AB3423" s="177" t="str">
        <f t="shared" si="540"/>
        <v/>
      </c>
      <c r="AC3423" s="283" t="str">
        <f t="shared" si="541"/>
        <v/>
      </c>
      <c r="AD3423" s="283" t="str">
        <f t="shared" si="542"/>
        <v/>
      </c>
      <c r="AE3423" s="163"/>
      <c r="AF3423" s="162"/>
    </row>
    <row r="3424" spans="1:32">
      <c r="A3424" s="134">
        <v>3415</v>
      </c>
      <c r="B3424" s="286"/>
      <c r="C3424" s="146">
        <f t="shared" si="535"/>
        <v>0</v>
      </c>
      <c r="D3424" s="146">
        <f t="shared" si="536"/>
        <v>1</v>
      </c>
      <c r="E3424" s="146">
        <f t="shared" si="537"/>
        <v>1900</v>
      </c>
      <c r="F3424" s="287"/>
      <c r="G3424" s="287"/>
      <c r="H3424" s="287"/>
      <c r="I3424" s="288"/>
      <c r="J3424" s="287"/>
      <c r="K3424" s="288"/>
      <c r="L3424" s="134"/>
      <c r="M3424" s="133"/>
      <c r="N3424" s="288"/>
      <c r="O3424" s="134"/>
      <c r="P3424" s="166"/>
      <c r="Q3424" s="289"/>
      <c r="R3424" s="165"/>
      <c r="S3424" s="290"/>
      <c r="T3424" s="290"/>
      <c r="U3424" s="290"/>
      <c r="V3424" s="290"/>
      <c r="W3424" s="166"/>
      <c r="X3424" s="135"/>
      <c r="Y3424" s="418">
        <f t="shared" si="538"/>
        <v>0</v>
      </c>
      <c r="Z3424" s="291">
        <f t="shared" si="539"/>
        <v>0</v>
      </c>
      <c r="AA3424" s="163"/>
      <c r="AB3424" s="177" t="str">
        <f t="shared" si="540"/>
        <v/>
      </c>
      <c r="AC3424" s="283" t="str">
        <f t="shared" si="541"/>
        <v/>
      </c>
      <c r="AD3424" s="283" t="str">
        <f t="shared" si="542"/>
        <v/>
      </c>
      <c r="AE3424" s="163"/>
      <c r="AF3424" s="162"/>
    </row>
    <row r="3425" spans="1:32">
      <c r="A3425" s="134">
        <v>3416</v>
      </c>
      <c r="B3425" s="286"/>
      <c r="C3425" s="146">
        <f t="shared" si="535"/>
        <v>0</v>
      </c>
      <c r="D3425" s="146">
        <f t="shared" si="536"/>
        <v>1</v>
      </c>
      <c r="E3425" s="146">
        <f t="shared" si="537"/>
        <v>1900</v>
      </c>
      <c r="F3425" s="287"/>
      <c r="G3425" s="287"/>
      <c r="H3425" s="287"/>
      <c r="I3425" s="288"/>
      <c r="J3425" s="287"/>
      <c r="K3425" s="288"/>
      <c r="L3425" s="134"/>
      <c r="M3425" s="133"/>
      <c r="N3425" s="288"/>
      <c r="O3425" s="134"/>
      <c r="P3425" s="166"/>
      <c r="Q3425" s="289"/>
      <c r="R3425" s="165"/>
      <c r="S3425" s="290"/>
      <c r="T3425" s="290"/>
      <c r="U3425" s="290"/>
      <c r="V3425" s="290"/>
      <c r="W3425" s="166"/>
      <c r="X3425" s="135"/>
      <c r="Y3425" s="418">
        <f t="shared" si="538"/>
        <v>0</v>
      </c>
      <c r="Z3425" s="291">
        <f t="shared" si="539"/>
        <v>0</v>
      </c>
      <c r="AA3425" s="163"/>
      <c r="AB3425" s="177" t="str">
        <f t="shared" si="540"/>
        <v/>
      </c>
      <c r="AC3425" s="283" t="str">
        <f t="shared" si="541"/>
        <v/>
      </c>
      <c r="AD3425" s="283" t="str">
        <f t="shared" si="542"/>
        <v/>
      </c>
      <c r="AE3425" s="163"/>
      <c r="AF3425" s="162"/>
    </row>
    <row r="3426" spans="1:32">
      <c r="A3426" s="134">
        <v>3417</v>
      </c>
      <c r="B3426" s="286"/>
      <c r="C3426" s="146">
        <f t="shared" si="535"/>
        <v>0</v>
      </c>
      <c r="D3426" s="146">
        <f t="shared" si="536"/>
        <v>1</v>
      </c>
      <c r="E3426" s="146">
        <f t="shared" si="537"/>
        <v>1900</v>
      </c>
      <c r="F3426" s="287"/>
      <c r="G3426" s="287"/>
      <c r="H3426" s="287"/>
      <c r="I3426" s="288"/>
      <c r="J3426" s="287"/>
      <c r="K3426" s="288"/>
      <c r="L3426" s="134"/>
      <c r="M3426" s="133"/>
      <c r="N3426" s="288"/>
      <c r="O3426" s="134"/>
      <c r="P3426" s="166"/>
      <c r="Q3426" s="289"/>
      <c r="R3426" s="165"/>
      <c r="S3426" s="290"/>
      <c r="T3426" s="290"/>
      <c r="U3426" s="290"/>
      <c r="V3426" s="290"/>
      <c r="W3426" s="166"/>
      <c r="X3426" s="135"/>
      <c r="Y3426" s="418">
        <f t="shared" si="538"/>
        <v>0</v>
      </c>
      <c r="Z3426" s="291">
        <f t="shared" si="539"/>
        <v>0</v>
      </c>
      <c r="AA3426" s="163"/>
      <c r="AB3426" s="177" t="str">
        <f t="shared" si="540"/>
        <v/>
      </c>
      <c r="AC3426" s="283" t="str">
        <f t="shared" si="541"/>
        <v/>
      </c>
      <c r="AD3426" s="283" t="str">
        <f t="shared" si="542"/>
        <v/>
      </c>
      <c r="AE3426" s="163"/>
      <c r="AF3426" s="162"/>
    </row>
    <row r="3427" spans="1:32">
      <c r="A3427" s="134">
        <v>3418</v>
      </c>
      <c r="B3427" s="286"/>
      <c r="C3427" s="146">
        <f t="shared" si="535"/>
        <v>0</v>
      </c>
      <c r="D3427" s="146">
        <f t="shared" si="536"/>
        <v>1</v>
      </c>
      <c r="E3427" s="146">
        <f t="shared" si="537"/>
        <v>1900</v>
      </c>
      <c r="F3427" s="287"/>
      <c r="G3427" s="287"/>
      <c r="H3427" s="287"/>
      <c r="I3427" s="288"/>
      <c r="J3427" s="287"/>
      <c r="K3427" s="288"/>
      <c r="L3427" s="134"/>
      <c r="M3427" s="133"/>
      <c r="N3427" s="288"/>
      <c r="O3427" s="134"/>
      <c r="P3427" s="166"/>
      <c r="Q3427" s="289"/>
      <c r="R3427" s="165"/>
      <c r="S3427" s="290"/>
      <c r="T3427" s="290"/>
      <c r="U3427" s="290"/>
      <c r="V3427" s="290"/>
      <c r="W3427" s="166"/>
      <c r="X3427" s="135"/>
      <c r="Y3427" s="418">
        <f t="shared" si="538"/>
        <v>0</v>
      </c>
      <c r="Z3427" s="291">
        <f t="shared" si="539"/>
        <v>0</v>
      </c>
      <c r="AA3427" s="163"/>
      <c r="AB3427" s="177" t="str">
        <f t="shared" si="540"/>
        <v/>
      </c>
      <c r="AC3427" s="283" t="str">
        <f t="shared" si="541"/>
        <v/>
      </c>
      <c r="AD3427" s="283" t="str">
        <f t="shared" si="542"/>
        <v/>
      </c>
      <c r="AE3427" s="163"/>
      <c r="AF3427" s="162"/>
    </row>
    <row r="3428" spans="1:32">
      <c r="A3428" s="134">
        <v>3419</v>
      </c>
      <c r="B3428" s="286"/>
      <c r="C3428" s="146">
        <f t="shared" si="535"/>
        <v>0</v>
      </c>
      <c r="D3428" s="146">
        <f t="shared" si="536"/>
        <v>1</v>
      </c>
      <c r="E3428" s="146">
        <f t="shared" si="537"/>
        <v>1900</v>
      </c>
      <c r="F3428" s="287"/>
      <c r="G3428" s="287"/>
      <c r="H3428" s="287"/>
      <c r="I3428" s="288"/>
      <c r="J3428" s="287"/>
      <c r="K3428" s="288"/>
      <c r="L3428" s="134"/>
      <c r="M3428" s="133"/>
      <c r="N3428" s="288"/>
      <c r="O3428" s="134"/>
      <c r="P3428" s="166"/>
      <c r="Q3428" s="289"/>
      <c r="R3428" s="165"/>
      <c r="S3428" s="290"/>
      <c r="T3428" s="290"/>
      <c r="U3428" s="290"/>
      <c r="V3428" s="290"/>
      <c r="W3428" s="166"/>
      <c r="X3428" s="135"/>
      <c r="Y3428" s="418">
        <f t="shared" si="538"/>
        <v>0</v>
      </c>
      <c r="Z3428" s="291">
        <f t="shared" si="539"/>
        <v>0</v>
      </c>
      <c r="AA3428" s="163"/>
      <c r="AB3428" s="177" t="str">
        <f t="shared" si="540"/>
        <v/>
      </c>
      <c r="AC3428" s="283" t="str">
        <f t="shared" si="541"/>
        <v/>
      </c>
      <c r="AD3428" s="283" t="str">
        <f t="shared" si="542"/>
        <v/>
      </c>
      <c r="AE3428" s="163"/>
      <c r="AF3428" s="162"/>
    </row>
    <row r="3429" spans="1:32">
      <c r="A3429" s="134">
        <v>3420</v>
      </c>
      <c r="B3429" s="286"/>
      <c r="C3429" s="146">
        <f t="shared" si="535"/>
        <v>0</v>
      </c>
      <c r="D3429" s="146">
        <f t="shared" si="536"/>
        <v>1</v>
      </c>
      <c r="E3429" s="146">
        <f t="shared" si="537"/>
        <v>1900</v>
      </c>
      <c r="F3429" s="287"/>
      <c r="G3429" s="287"/>
      <c r="H3429" s="287"/>
      <c r="I3429" s="288"/>
      <c r="J3429" s="287"/>
      <c r="K3429" s="288"/>
      <c r="L3429" s="134"/>
      <c r="M3429" s="133"/>
      <c r="N3429" s="288"/>
      <c r="O3429" s="134"/>
      <c r="P3429" s="166"/>
      <c r="Q3429" s="289"/>
      <c r="R3429" s="165"/>
      <c r="S3429" s="290"/>
      <c r="T3429" s="290"/>
      <c r="U3429" s="290"/>
      <c r="V3429" s="290"/>
      <c r="W3429" s="166"/>
      <c r="X3429" s="135"/>
      <c r="Y3429" s="418">
        <f t="shared" si="538"/>
        <v>0</v>
      </c>
      <c r="Z3429" s="291">
        <f t="shared" si="539"/>
        <v>0</v>
      </c>
      <c r="AA3429" s="163"/>
      <c r="AB3429" s="177" t="str">
        <f t="shared" si="540"/>
        <v/>
      </c>
      <c r="AC3429" s="283" t="str">
        <f t="shared" si="541"/>
        <v/>
      </c>
      <c r="AD3429" s="283" t="str">
        <f t="shared" si="542"/>
        <v/>
      </c>
      <c r="AE3429" s="163"/>
      <c r="AF3429" s="162"/>
    </row>
    <row r="3430" spans="1:32">
      <c r="A3430" s="134">
        <v>3421</v>
      </c>
      <c r="B3430" s="286"/>
      <c r="C3430" s="146">
        <f t="shared" si="535"/>
        <v>0</v>
      </c>
      <c r="D3430" s="146">
        <f t="shared" si="536"/>
        <v>1</v>
      </c>
      <c r="E3430" s="146">
        <f t="shared" si="537"/>
        <v>1900</v>
      </c>
      <c r="F3430" s="287"/>
      <c r="G3430" s="287"/>
      <c r="H3430" s="287"/>
      <c r="I3430" s="288"/>
      <c r="J3430" s="287"/>
      <c r="K3430" s="288"/>
      <c r="L3430" s="134"/>
      <c r="M3430" s="133"/>
      <c r="N3430" s="288"/>
      <c r="O3430" s="134"/>
      <c r="P3430" s="166"/>
      <c r="Q3430" s="289"/>
      <c r="R3430" s="165"/>
      <c r="S3430" s="290"/>
      <c r="T3430" s="290"/>
      <c r="U3430" s="290"/>
      <c r="V3430" s="290"/>
      <c r="W3430" s="166"/>
      <c r="X3430" s="135"/>
      <c r="Y3430" s="418">
        <f t="shared" si="538"/>
        <v>0</v>
      </c>
      <c r="Z3430" s="291">
        <f t="shared" si="539"/>
        <v>0</v>
      </c>
      <c r="AA3430" s="163"/>
      <c r="AB3430" s="177" t="str">
        <f t="shared" si="540"/>
        <v/>
      </c>
      <c r="AC3430" s="283" t="str">
        <f t="shared" si="541"/>
        <v/>
      </c>
      <c r="AD3430" s="283" t="str">
        <f t="shared" si="542"/>
        <v/>
      </c>
      <c r="AE3430" s="163"/>
      <c r="AF3430" s="162"/>
    </row>
    <row r="3431" spans="1:32">
      <c r="A3431" s="134">
        <v>3422</v>
      </c>
      <c r="B3431" s="286"/>
      <c r="C3431" s="146">
        <f t="shared" si="535"/>
        <v>0</v>
      </c>
      <c r="D3431" s="146">
        <f t="shared" si="536"/>
        <v>1</v>
      </c>
      <c r="E3431" s="146">
        <f t="shared" si="537"/>
        <v>1900</v>
      </c>
      <c r="F3431" s="287"/>
      <c r="G3431" s="287"/>
      <c r="H3431" s="287"/>
      <c r="I3431" s="288"/>
      <c r="J3431" s="287"/>
      <c r="K3431" s="288"/>
      <c r="L3431" s="134"/>
      <c r="M3431" s="133"/>
      <c r="N3431" s="288"/>
      <c r="O3431" s="134"/>
      <c r="P3431" s="166"/>
      <c r="Q3431" s="289"/>
      <c r="R3431" s="165"/>
      <c r="S3431" s="290"/>
      <c r="T3431" s="290"/>
      <c r="U3431" s="290"/>
      <c r="V3431" s="290"/>
      <c r="W3431" s="166"/>
      <c r="X3431" s="135"/>
      <c r="Y3431" s="418">
        <f t="shared" si="538"/>
        <v>0</v>
      </c>
      <c r="Z3431" s="291">
        <f t="shared" si="539"/>
        <v>0</v>
      </c>
      <c r="AA3431" s="163"/>
      <c r="AB3431" s="177" t="str">
        <f t="shared" si="540"/>
        <v/>
      </c>
      <c r="AC3431" s="283" t="str">
        <f t="shared" si="541"/>
        <v/>
      </c>
      <c r="AD3431" s="283" t="str">
        <f t="shared" si="542"/>
        <v/>
      </c>
      <c r="AE3431" s="163"/>
      <c r="AF3431" s="162"/>
    </row>
    <row r="3432" spans="1:32">
      <c r="A3432" s="134">
        <v>3423</v>
      </c>
      <c r="B3432" s="286"/>
      <c r="C3432" s="146">
        <f t="shared" si="535"/>
        <v>0</v>
      </c>
      <c r="D3432" s="146">
        <f t="shared" si="536"/>
        <v>1</v>
      </c>
      <c r="E3432" s="146">
        <f t="shared" si="537"/>
        <v>1900</v>
      </c>
      <c r="F3432" s="287"/>
      <c r="G3432" s="287"/>
      <c r="H3432" s="287"/>
      <c r="I3432" s="288"/>
      <c r="J3432" s="287"/>
      <c r="K3432" s="288"/>
      <c r="L3432" s="134"/>
      <c r="M3432" s="133"/>
      <c r="N3432" s="288"/>
      <c r="O3432" s="134"/>
      <c r="P3432" s="166"/>
      <c r="Q3432" s="289"/>
      <c r="R3432" s="165"/>
      <c r="S3432" s="290"/>
      <c r="T3432" s="290"/>
      <c r="U3432" s="290"/>
      <c r="V3432" s="290"/>
      <c r="W3432" s="166"/>
      <c r="X3432" s="135"/>
      <c r="Y3432" s="418">
        <f t="shared" si="538"/>
        <v>0</v>
      </c>
      <c r="Z3432" s="291">
        <f t="shared" si="539"/>
        <v>0</v>
      </c>
      <c r="AA3432" s="163"/>
      <c r="AB3432" s="177" t="str">
        <f t="shared" si="540"/>
        <v/>
      </c>
      <c r="AC3432" s="283" t="str">
        <f t="shared" si="541"/>
        <v/>
      </c>
      <c r="AD3432" s="283" t="str">
        <f t="shared" si="542"/>
        <v/>
      </c>
      <c r="AE3432" s="163"/>
      <c r="AF3432" s="162"/>
    </row>
    <row r="3433" spans="1:32">
      <c r="A3433" s="134">
        <v>3424</v>
      </c>
      <c r="B3433" s="286"/>
      <c r="C3433" s="146">
        <f t="shared" si="535"/>
        <v>0</v>
      </c>
      <c r="D3433" s="146">
        <f t="shared" si="536"/>
        <v>1</v>
      </c>
      <c r="E3433" s="146">
        <f t="shared" si="537"/>
        <v>1900</v>
      </c>
      <c r="F3433" s="287"/>
      <c r="G3433" s="287"/>
      <c r="H3433" s="287"/>
      <c r="I3433" s="288"/>
      <c r="J3433" s="287"/>
      <c r="K3433" s="288"/>
      <c r="L3433" s="134"/>
      <c r="M3433" s="133"/>
      <c r="N3433" s="288"/>
      <c r="O3433" s="134"/>
      <c r="P3433" s="166"/>
      <c r="Q3433" s="289"/>
      <c r="R3433" s="165"/>
      <c r="S3433" s="290"/>
      <c r="T3433" s="290"/>
      <c r="U3433" s="290"/>
      <c r="V3433" s="290"/>
      <c r="W3433" s="166"/>
      <c r="X3433" s="135"/>
      <c r="Y3433" s="418">
        <f t="shared" si="538"/>
        <v>0</v>
      </c>
      <c r="Z3433" s="291">
        <f t="shared" si="539"/>
        <v>0</v>
      </c>
      <c r="AA3433" s="163"/>
      <c r="AB3433" s="177" t="str">
        <f t="shared" si="540"/>
        <v/>
      </c>
      <c r="AC3433" s="283" t="str">
        <f t="shared" si="541"/>
        <v/>
      </c>
      <c r="AD3433" s="283" t="str">
        <f t="shared" si="542"/>
        <v/>
      </c>
      <c r="AE3433" s="163"/>
      <c r="AF3433" s="162"/>
    </row>
    <row r="3434" spans="1:32">
      <c r="A3434" s="134">
        <v>3425</v>
      </c>
      <c r="B3434" s="286"/>
      <c r="C3434" s="146">
        <f t="shared" si="535"/>
        <v>0</v>
      </c>
      <c r="D3434" s="146">
        <f t="shared" si="536"/>
        <v>1</v>
      </c>
      <c r="E3434" s="146">
        <f t="shared" si="537"/>
        <v>1900</v>
      </c>
      <c r="F3434" s="287"/>
      <c r="G3434" s="287"/>
      <c r="H3434" s="287"/>
      <c r="I3434" s="288"/>
      <c r="J3434" s="287"/>
      <c r="K3434" s="288"/>
      <c r="L3434" s="134"/>
      <c r="M3434" s="133"/>
      <c r="N3434" s="288"/>
      <c r="O3434" s="134"/>
      <c r="P3434" s="166"/>
      <c r="Q3434" s="289"/>
      <c r="R3434" s="165"/>
      <c r="S3434" s="290"/>
      <c r="T3434" s="290"/>
      <c r="U3434" s="290"/>
      <c r="V3434" s="290"/>
      <c r="W3434" s="166"/>
      <c r="X3434" s="135"/>
      <c r="Y3434" s="418">
        <f t="shared" si="538"/>
        <v>0</v>
      </c>
      <c r="Z3434" s="291">
        <f t="shared" si="539"/>
        <v>0</v>
      </c>
      <c r="AA3434" s="163"/>
      <c r="AB3434" s="177" t="str">
        <f t="shared" si="540"/>
        <v/>
      </c>
      <c r="AC3434" s="283" t="str">
        <f t="shared" si="541"/>
        <v/>
      </c>
      <c r="AD3434" s="283" t="str">
        <f t="shared" si="542"/>
        <v/>
      </c>
      <c r="AE3434" s="163"/>
      <c r="AF3434" s="162"/>
    </row>
    <row r="3435" spans="1:32">
      <c r="A3435" s="134">
        <v>3426</v>
      </c>
      <c r="B3435" s="286"/>
      <c r="C3435" s="146">
        <f t="shared" si="535"/>
        <v>0</v>
      </c>
      <c r="D3435" s="146">
        <f t="shared" si="536"/>
        <v>1</v>
      </c>
      <c r="E3435" s="146">
        <f t="shared" si="537"/>
        <v>1900</v>
      </c>
      <c r="F3435" s="287"/>
      <c r="G3435" s="287"/>
      <c r="H3435" s="287"/>
      <c r="I3435" s="288"/>
      <c r="J3435" s="287"/>
      <c r="K3435" s="288"/>
      <c r="L3435" s="134"/>
      <c r="M3435" s="133"/>
      <c r="N3435" s="288"/>
      <c r="O3435" s="134"/>
      <c r="P3435" s="166"/>
      <c r="Q3435" s="289"/>
      <c r="R3435" s="165"/>
      <c r="S3435" s="290"/>
      <c r="T3435" s="290"/>
      <c r="U3435" s="290"/>
      <c r="V3435" s="290"/>
      <c r="W3435" s="166"/>
      <c r="X3435" s="135"/>
      <c r="Y3435" s="418">
        <f t="shared" si="538"/>
        <v>0</v>
      </c>
      <c r="Z3435" s="291">
        <f t="shared" si="539"/>
        <v>0</v>
      </c>
      <c r="AA3435" s="163"/>
      <c r="AB3435" s="177" t="str">
        <f t="shared" si="540"/>
        <v/>
      </c>
      <c r="AC3435" s="283" t="str">
        <f t="shared" si="541"/>
        <v/>
      </c>
      <c r="AD3435" s="283" t="str">
        <f t="shared" si="542"/>
        <v/>
      </c>
      <c r="AE3435" s="163"/>
      <c r="AF3435" s="162"/>
    </row>
    <row r="3436" spans="1:32">
      <c r="A3436" s="134">
        <v>3427</v>
      </c>
      <c r="B3436" s="286"/>
      <c r="C3436" s="146">
        <f t="shared" si="535"/>
        <v>0</v>
      </c>
      <c r="D3436" s="146">
        <f t="shared" si="536"/>
        <v>1</v>
      </c>
      <c r="E3436" s="146">
        <f t="shared" si="537"/>
        <v>1900</v>
      </c>
      <c r="F3436" s="287"/>
      <c r="G3436" s="287"/>
      <c r="H3436" s="287"/>
      <c r="I3436" s="288"/>
      <c r="J3436" s="287"/>
      <c r="K3436" s="288"/>
      <c r="L3436" s="134"/>
      <c r="M3436" s="133"/>
      <c r="N3436" s="288"/>
      <c r="O3436" s="134"/>
      <c r="P3436" s="166"/>
      <c r="Q3436" s="289"/>
      <c r="R3436" s="165"/>
      <c r="S3436" s="290"/>
      <c r="T3436" s="290"/>
      <c r="U3436" s="290"/>
      <c r="V3436" s="290"/>
      <c r="W3436" s="166"/>
      <c r="X3436" s="135"/>
      <c r="Y3436" s="418">
        <f t="shared" si="538"/>
        <v>0</v>
      </c>
      <c r="Z3436" s="291">
        <f t="shared" si="539"/>
        <v>0</v>
      </c>
      <c r="AA3436" s="163"/>
      <c r="AB3436" s="177" t="str">
        <f t="shared" si="540"/>
        <v/>
      </c>
      <c r="AC3436" s="283" t="str">
        <f t="shared" si="541"/>
        <v/>
      </c>
      <c r="AD3436" s="283" t="str">
        <f t="shared" si="542"/>
        <v/>
      </c>
      <c r="AE3436" s="163"/>
      <c r="AF3436" s="162"/>
    </row>
    <row r="3437" spans="1:32">
      <c r="A3437" s="134">
        <v>3428</v>
      </c>
      <c r="B3437" s="286"/>
      <c r="C3437" s="146">
        <f t="shared" si="535"/>
        <v>0</v>
      </c>
      <c r="D3437" s="146">
        <f t="shared" si="536"/>
        <v>1</v>
      </c>
      <c r="E3437" s="146">
        <f t="shared" si="537"/>
        <v>1900</v>
      </c>
      <c r="F3437" s="287"/>
      <c r="G3437" s="287"/>
      <c r="H3437" s="287"/>
      <c r="I3437" s="288"/>
      <c r="J3437" s="287"/>
      <c r="K3437" s="288"/>
      <c r="L3437" s="134"/>
      <c r="M3437" s="133"/>
      <c r="N3437" s="288"/>
      <c r="O3437" s="134"/>
      <c r="P3437" s="166"/>
      <c r="Q3437" s="289"/>
      <c r="R3437" s="165"/>
      <c r="S3437" s="290"/>
      <c r="T3437" s="290"/>
      <c r="U3437" s="290"/>
      <c r="V3437" s="290"/>
      <c r="W3437" s="166"/>
      <c r="X3437" s="135"/>
      <c r="Y3437" s="418">
        <f t="shared" si="538"/>
        <v>0</v>
      </c>
      <c r="Z3437" s="291">
        <f t="shared" si="539"/>
        <v>0</v>
      </c>
      <c r="AA3437" s="163"/>
      <c r="AB3437" s="177" t="str">
        <f t="shared" si="540"/>
        <v/>
      </c>
      <c r="AC3437" s="283" t="str">
        <f t="shared" si="541"/>
        <v/>
      </c>
      <c r="AD3437" s="283" t="str">
        <f t="shared" si="542"/>
        <v/>
      </c>
      <c r="AE3437" s="163"/>
      <c r="AF3437" s="162"/>
    </row>
    <row r="3438" spans="1:32">
      <c r="A3438" s="134">
        <v>3429</v>
      </c>
      <c r="B3438" s="286"/>
      <c r="C3438" s="146">
        <f t="shared" si="535"/>
        <v>0</v>
      </c>
      <c r="D3438" s="146">
        <f t="shared" si="536"/>
        <v>1</v>
      </c>
      <c r="E3438" s="146">
        <f t="shared" si="537"/>
        <v>1900</v>
      </c>
      <c r="F3438" s="287"/>
      <c r="G3438" s="287"/>
      <c r="H3438" s="287"/>
      <c r="I3438" s="288"/>
      <c r="J3438" s="287"/>
      <c r="K3438" s="288"/>
      <c r="L3438" s="134"/>
      <c r="M3438" s="133"/>
      <c r="N3438" s="288"/>
      <c r="O3438" s="134"/>
      <c r="P3438" s="166"/>
      <c r="Q3438" s="289"/>
      <c r="R3438" s="165"/>
      <c r="S3438" s="290"/>
      <c r="T3438" s="290"/>
      <c r="U3438" s="290"/>
      <c r="V3438" s="290"/>
      <c r="W3438" s="166"/>
      <c r="X3438" s="135"/>
      <c r="Y3438" s="418">
        <f t="shared" si="538"/>
        <v>0</v>
      </c>
      <c r="Z3438" s="291">
        <f t="shared" si="539"/>
        <v>0</v>
      </c>
      <c r="AA3438" s="163"/>
      <c r="AB3438" s="177" t="str">
        <f t="shared" si="540"/>
        <v/>
      </c>
      <c r="AC3438" s="283" t="str">
        <f t="shared" si="541"/>
        <v/>
      </c>
      <c r="AD3438" s="283" t="str">
        <f t="shared" si="542"/>
        <v/>
      </c>
      <c r="AE3438" s="163"/>
      <c r="AF3438" s="162"/>
    </row>
    <row r="3439" spans="1:32">
      <c r="A3439" s="134">
        <v>3430</v>
      </c>
      <c r="B3439" s="286"/>
      <c r="C3439" s="146">
        <f t="shared" si="535"/>
        <v>0</v>
      </c>
      <c r="D3439" s="146">
        <f t="shared" si="536"/>
        <v>1</v>
      </c>
      <c r="E3439" s="146">
        <f t="shared" si="537"/>
        <v>1900</v>
      </c>
      <c r="F3439" s="287"/>
      <c r="G3439" s="287"/>
      <c r="H3439" s="287"/>
      <c r="I3439" s="288"/>
      <c r="J3439" s="287"/>
      <c r="K3439" s="288"/>
      <c r="L3439" s="134"/>
      <c r="M3439" s="133"/>
      <c r="N3439" s="288"/>
      <c r="O3439" s="134"/>
      <c r="P3439" s="166"/>
      <c r="Q3439" s="289"/>
      <c r="R3439" s="165"/>
      <c r="S3439" s="290"/>
      <c r="T3439" s="290"/>
      <c r="U3439" s="290"/>
      <c r="V3439" s="290"/>
      <c r="W3439" s="166"/>
      <c r="X3439" s="135"/>
      <c r="Y3439" s="418">
        <f t="shared" si="538"/>
        <v>0</v>
      </c>
      <c r="Z3439" s="291">
        <f t="shared" si="539"/>
        <v>0</v>
      </c>
      <c r="AA3439" s="163"/>
      <c r="AB3439" s="177" t="str">
        <f t="shared" si="540"/>
        <v/>
      </c>
      <c r="AC3439" s="283" t="str">
        <f t="shared" si="541"/>
        <v/>
      </c>
      <c r="AD3439" s="283" t="str">
        <f t="shared" si="542"/>
        <v/>
      </c>
      <c r="AE3439" s="163"/>
      <c r="AF3439" s="162"/>
    </row>
    <row r="3440" spans="1:32">
      <c r="A3440" s="134">
        <v>3431</v>
      </c>
      <c r="B3440" s="286"/>
      <c r="C3440" s="146">
        <f t="shared" si="535"/>
        <v>0</v>
      </c>
      <c r="D3440" s="146">
        <f t="shared" si="536"/>
        <v>1</v>
      </c>
      <c r="E3440" s="146">
        <f t="shared" si="537"/>
        <v>1900</v>
      </c>
      <c r="F3440" s="287"/>
      <c r="G3440" s="287"/>
      <c r="H3440" s="287"/>
      <c r="I3440" s="288"/>
      <c r="J3440" s="287"/>
      <c r="K3440" s="288"/>
      <c r="L3440" s="134"/>
      <c r="M3440" s="133"/>
      <c r="N3440" s="288"/>
      <c r="O3440" s="134"/>
      <c r="P3440" s="166"/>
      <c r="Q3440" s="289"/>
      <c r="R3440" s="165"/>
      <c r="S3440" s="290"/>
      <c r="T3440" s="290"/>
      <c r="U3440" s="290"/>
      <c r="V3440" s="290"/>
      <c r="W3440" s="166"/>
      <c r="X3440" s="135"/>
      <c r="Y3440" s="418">
        <f t="shared" si="538"/>
        <v>0</v>
      </c>
      <c r="Z3440" s="291">
        <f t="shared" si="539"/>
        <v>0</v>
      </c>
      <c r="AA3440" s="163"/>
      <c r="AB3440" s="177" t="str">
        <f t="shared" si="540"/>
        <v/>
      </c>
      <c r="AC3440" s="283" t="str">
        <f t="shared" si="541"/>
        <v/>
      </c>
      <c r="AD3440" s="283" t="str">
        <f t="shared" si="542"/>
        <v/>
      </c>
      <c r="AE3440" s="163"/>
      <c r="AF3440" s="162"/>
    </row>
    <row r="3441" spans="1:32">
      <c r="A3441" s="134">
        <v>3432</v>
      </c>
      <c r="B3441" s="286"/>
      <c r="C3441" s="146">
        <f t="shared" si="535"/>
        <v>0</v>
      </c>
      <c r="D3441" s="146">
        <f t="shared" si="536"/>
        <v>1</v>
      </c>
      <c r="E3441" s="146">
        <f t="shared" si="537"/>
        <v>1900</v>
      </c>
      <c r="F3441" s="287"/>
      <c r="G3441" s="287"/>
      <c r="H3441" s="287"/>
      <c r="I3441" s="288"/>
      <c r="J3441" s="287"/>
      <c r="K3441" s="288"/>
      <c r="L3441" s="134"/>
      <c r="M3441" s="133"/>
      <c r="N3441" s="288"/>
      <c r="O3441" s="134"/>
      <c r="P3441" s="166"/>
      <c r="Q3441" s="289"/>
      <c r="R3441" s="165"/>
      <c r="S3441" s="290"/>
      <c r="T3441" s="290"/>
      <c r="U3441" s="290"/>
      <c r="V3441" s="290"/>
      <c r="W3441" s="166"/>
      <c r="X3441" s="135"/>
      <c r="Y3441" s="418">
        <f t="shared" si="538"/>
        <v>0</v>
      </c>
      <c r="Z3441" s="291">
        <f t="shared" si="539"/>
        <v>0</v>
      </c>
      <c r="AA3441" s="163"/>
      <c r="AB3441" s="177" t="str">
        <f t="shared" si="540"/>
        <v/>
      </c>
      <c r="AC3441" s="283" t="str">
        <f t="shared" si="541"/>
        <v/>
      </c>
      <c r="AD3441" s="283" t="str">
        <f t="shared" si="542"/>
        <v/>
      </c>
      <c r="AE3441" s="163"/>
      <c r="AF3441" s="162"/>
    </row>
    <row r="3442" spans="1:32">
      <c r="A3442" s="134">
        <v>3433</v>
      </c>
      <c r="B3442" s="286"/>
      <c r="C3442" s="146">
        <f t="shared" si="535"/>
        <v>0</v>
      </c>
      <c r="D3442" s="146">
        <f t="shared" si="536"/>
        <v>1</v>
      </c>
      <c r="E3442" s="146">
        <f t="shared" si="537"/>
        <v>1900</v>
      </c>
      <c r="F3442" s="287"/>
      <c r="G3442" s="287"/>
      <c r="H3442" s="287"/>
      <c r="I3442" s="288"/>
      <c r="J3442" s="287"/>
      <c r="K3442" s="288"/>
      <c r="L3442" s="134"/>
      <c r="M3442" s="133"/>
      <c r="N3442" s="288"/>
      <c r="O3442" s="134"/>
      <c r="P3442" s="166"/>
      <c r="Q3442" s="289"/>
      <c r="R3442" s="165"/>
      <c r="S3442" s="290"/>
      <c r="T3442" s="290"/>
      <c r="U3442" s="290"/>
      <c r="V3442" s="290"/>
      <c r="W3442" s="166"/>
      <c r="X3442" s="135"/>
      <c r="Y3442" s="418">
        <f t="shared" si="538"/>
        <v>0</v>
      </c>
      <c r="Z3442" s="291">
        <f t="shared" si="539"/>
        <v>0</v>
      </c>
      <c r="AA3442" s="163"/>
      <c r="AB3442" s="177" t="str">
        <f t="shared" si="540"/>
        <v/>
      </c>
      <c r="AC3442" s="283" t="str">
        <f t="shared" si="541"/>
        <v/>
      </c>
      <c r="AD3442" s="283" t="str">
        <f t="shared" si="542"/>
        <v/>
      </c>
      <c r="AE3442" s="163"/>
      <c r="AF3442" s="162"/>
    </row>
    <row r="3443" spans="1:32">
      <c r="A3443" s="134">
        <v>3434</v>
      </c>
      <c r="B3443" s="286"/>
      <c r="C3443" s="146">
        <f t="shared" si="535"/>
        <v>0</v>
      </c>
      <c r="D3443" s="146">
        <f t="shared" si="536"/>
        <v>1</v>
      </c>
      <c r="E3443" s="146">
        <f t="shared" si="537"/>
        <v>1900</v>
      </c>
      <c r="F3443" s="287"/>
      <c r="G3443" s="287"/>
      <c r="H3443" s="287"/>
      <c r="I3443" s="288"/>
      <c r="J3443" s="287"/>
      <c r="K3443" s="288"/>
      <c r="L3443" s="134"/>
      <c r="M3443" s="133"/>
      <c r="N3443" s="288"/>
      <c r="O3443" s="134"/>
      <c r="P3443" s="166"/>
      <c r="Q3443" s="289"/>
      <c r="R3443" s="165"/>
      <c r="S3443" s="290"/>
      <c r="T3443" s="290"/>
      <c r="U3443" s="290"/>
      <c r="V3443" s="290"/>
      <c r="W3443" s="166"/>
      <c r="X3443" s="135"/>
      <c r="Y3443" s="418">
        <f t="shared" si="538"/>
        <v>0</v>
      </c>
      <c r="Z3443" s="291">
        <f t="shared" si="539"/>
        <v>0</v>
      </c>
      <c r="AA3443" s="163"/>
      <c r="AB3443" s="177" t="str">
        <f t="shared" si="540"/>
        <v/>
      </c>
      <c r="AC3443" s="283" t="str">
        <f t="shared" si="541"/>
        <v/>
      </c>
      <c r="AD3443" s="283" t="str">
        <f t="shared" si="542"/>
        <v/>
      </c>
      <c r="AE3443" s="163"/>
      <c r="AF3443" s="162"/>
    </row>
    <row r="3444" spans="1:32">
      <c r="A3444" s="134">
        <v>3435</v>
      </c>
      <c r="B3444" s="286"/>
      <c r="C3444" s="146">
        <f t="shared" si="535"/>
        <v>0</v>
      </c>
      <c r="D3444" s="146">
        <f t="shared" si="536"/>
        <v>1</v>
      </c>
      <c r="E3444" s="146">
        <f t="shared" si="537"/>
        <v>1900</v>
      </c>
      <c r="F3444" s="287"/>
      <c r="G3444" s="287"/>
      <c r="H3444" s="287"/>
      <c r="I3444" s="288"/>
      <c r="J3444" s="287"/>
      <c r="K3444" s="288"/>
      <c r="L3444" s="134"/>
      <c r="M3444" s="133"/>
      <c r="N3444" s="288"/>
      <c r="O3444" s="134"/>
      <c r="P3444" s="166"/>
      <c r="Q3444" s="289"/>
      <c r="R3444" s="165"/>
      <c r="S3444" s="290"/>
      <c r="T3444" s="290"/>
      <c r="U3444" s="290"/>
      <c r="V3444" s="290"/>
      <c r="W3444" s="166"/>
      <c r="X3444" s="135"/>
      <c r="Y3444" s="418">
        <f t="shared" si="538"/>
        <v>0</v>
      </c>
      <c r="Z3444" s="291">
        <f t="shared" si="539"/>
        <v>0</v>
      </c>
      <c r="AA3444" s="163"/>
      <c r="AB3444" s="177" t="str">
        <f t="shared" si="540"/>
        <v/>
      </c>
      <c r="AC3444" s="283" t="str">
        <f t="shared" si="541"/>
        <v/>
      </c>
      <c r="AD3444" s="283" t="str">
        <f t="shared" si="542"/>
        <v/>
      </c>
      <c r="AE3444" s="163"/>
      <c r="AF3444" s="162"/>
    </row>
    <row r="3445" spans="1:32">
      <c r="A3445" s="134">
        <v>3436</v>
      </c>
      <c r="B3445" s="286"/>
      <c r="C3445" s="146">
        <f t="shared" si="535"/>
        <v>0</v>
      </c>
      <c r="D3445" s="146">
        <f t="shared" si="536"/>
        <v>1</v>
      </c>
      <c r="E3445" s="146">
        <f t="shared" si="537"/>
        <v>1900</v>
      </c>
      <c r="F3445" s="287"/>
      <c r="G3445" s="287"/>
      <c r="H3445" s="287"/>
      <c r="I3445" s="288"/>
      <c r="J3445" s="287"/>
      <c r="K3445" s="288"/>
      <c r="L3445" s="134"/>
      <c r="M3445" s="133"/>
      <c r="N3445" s="288"/>
      <c r="O3445" s="134"/>
      <c r="P3445" s="166"/>
      <c r="Q3445" s="289"/>
      <c r="R3445" s="165"/>
      <c r="S3445" s="290"/>
      <c r="T3445" s="290"/>
      <c r="U3445" s="290"/>
      <c r="V3445" s="290"/>
      <c r="W3445" s="166"/>
      <c r="X3445" s="135"/>
      <c r="Y3445" s="418">
        <f t="shared" si="538"/>
        <v>0</v>
      </c>
      <c r="Z3445" s="291">
        <f t="shared" si="539"/>
        <v>0</v>
      </c>
      <c r="AA3445" s="163"/>
      <c r="AB3445" s="177" t="str">
        <f t="shared" si="540"/>
        <v/>
      </c>
      <c r="AC3445" s="283" t="str">
        <f t="shared" si="541"/>
        <v/>
      </c>
      <c r="AD3445" s="283" t="str">
        <f t="shared" si="542"/>
        <v/>
      </c>
      <c r="AE3445" s="163"/>
      <c r="AF3445" s="162"/>
    </row>
    <row r="3446" spans="1:32">
      <c r="A3446" s="134">
        <v>3437</v>
      </c>
      <c r="B3446" s="286"/>
      <c r="C3446" s="146">
        <f t="shared" si="535"/>
        <v>0</v>
      </c>
      <c r="D3446" s="146">
        <f t="shared" si="536"/>
        <v>1</v>
      </c>
      <c r="E3446" s="146">
        <f t="shared" si="537"/>
        <v>1900</v>
      </c>
      <c r="F3446" s="287"/>
      <c r="G3446" s="287"/>
      <c r="H3446" s="287"/>
      <c r="I3446" s="288"/>
      <c r="J3446" s="287"/>
      <c r="K3446" s="288"/>
      <c r="L3446" s="134"/>
      <c r="M3446" s="133"/>
      <c r="N3446" s="288"/>
      <c r="O3446" s="134"/>
      <c r="P3446" s="166"/>
      <c r="Q3446" s="289"/>
      <c r="R3446" s="165"/>
      <c r="S3446" s="290"/>
      <c r="T3446" s="290"/>
      <c r="U3446" s="290"/>
      <c r="V3446" s="290"/>
      <c r="W3446" s="166"/>
      <c r="X3446" s="135"/>
      <c r="Y3446" s="418">
        <f t="shared" si="538"/>
        <v>0</v>
      </c>
      <c r="Z3446" s="291">
        <f t="shared" si="539"/>
        <v>0</v>
      </c>
      <c r="AA3446" s="163"/>
      <c r="AB3446" s="177" t="str">
        <f t="shared" si="540"/>
        <v/>
      </c>
      <c r="AC3446" s="283" t="str">
        <f t="shared" si="541"/>
        <v/>
      </c>
      <c r="AD3446" s="283" t="str">
        <f t="shared" si="542"/>
        <v/>
      </c>
      <c r="AE3446" s="163"/>
      <c r="AF3446" s="162"/>
    </row>
    <row r="3447" spans="1:32">
      <c r="A3447" s="134">
        <v>3438</v>
      </c>
      <c r="B3447" s="286"/>
      <c r="C3447" s="146">
        <f t="shared" si="535"/>
        <v>0</v>
      </c>
      <c r="D3447" s="146">
        <f t="shared" si="536"/>
        <v>1</v>
      </c>
      <c r="E3447" s="146">
        <f t="shared" si="537"/>
        <v>1900</v>
      </c>
      <c r="F3447" s="287"/>
      <c r="G3447" s="287"/>
      <c r="H3447" s="287"/>
      <c r="I3447" s="288"/>
      <c r="J3447" s="287"/>
      <c r="K3447" s="288"/>
      <c r="L3447" s="134"/>
      <c r="M3447" s="133"/>
      <c r="N3447" s="288"/>
      <c r="O3447" s="134"/>
      <c r="P3447" s="166"/>
      <c r="Q3447" s="289"/>
      <c r="R3447" s="165"/>
      <c r="S3447" s="290"/>
      <c r="T3447" s="290"/>
      <c r="U3447" s="290"/>
      <c r="V3447" s="290"/>
      <c r="W3447" s="166"/>
      <c r="X3447" s="135"/>
      <c r="Y3447" s="418">
        <f t="shared" si="538"/>
        <v>0</v>
      </c>
      <c r="Z3447" s="291">
        <f t="shared" si="539"/>
        <v>0</v>
      </c>
      <c r="AA3447" s="163"/>
      <c r="AB3447" s="177" t="str">
        <f t="shared" si="540"/>
        <v/>
      </c>
      <c r="AC3447" s="283" t="str">
        <f t="shared" si="541"/>
        <v/>
      </c>
      <c r="AD3447" s="283" t="str">
        <f t="shared" si="542"/>
        <v/>
      </c>
      <c r="AE3447" s="163"/>
      <c r="AF3447" s="162"/>
    </row>
    <row r="3448" spans="1:32">
      <c r="A3448" s="134">
        <v>3439</v>
      </c>
      <c r="B3448" s="286"/>
      <c r="C3448" s="146">
        <f t="shared" si="535"/>
        <v>0</v>
      </c>
      <c r="D3448" s="146">
        <f t="shared" si="536"/>
        <v>1</v>
      </c>
      <c r="E3448" s="146">
        <f t="shared" si="537"/>
        <v>1900</v>
      </c>
      <c r="F3448" s="287"/>
      <c r="G3448" s="287"/>
      <c r="H3448" s="287"/>
      <c r="I3448" s="288"/>
      <c r="J3448" s="287"/>
      <c r="K3448" s="288"/>
      <c r="L3448" s="134"/>
      <c r="M3448" s="133"/>
      <c r="N3448" s="288"/>
      <c r="O3448" s="134"/>
      <c r="P3448" s="166"/>
      <c r="Q3448" s="289"/>
      <c r="R3448" s="165"/>
      <c r="S3448" s="290"/>
      <c r="T3448" s="290"/>
      <c r="U3448" s="290"/>
      <c r="V3448" s="290"/>
      <c r="W3448" s="166"/>
      <c r="X3448" s="135"/>
      <c r="Y3448" s="418">
        <f t="shared" si="538"/>
        <v>0</v>
      </c>
      <c r="Z3448" s="291">
        <f t="shared" si="539"/>
        <v>0</v>
      </c>
      <c r="AA3448" s="163"/>
      <c r="AB3448" s="177" t="str">
        <f t="shared" si="540"/>
        <v/>
      </c>
      <c r="AC3448" s="283" t="str">
        <f t="shared" si="541"/>
        <v/>
      </c>
      <c r="AD3448" s="283" t="str">
        <f t="shared" si="542"/>
        <v/>
      </c>
      <c r="AE3448" s="163"/>
      <c r="AF3448" s="162"/>
    </row>
    <row r="3449" spans="1:32">
      <c r="A3449" s="134">
        <v>3440</v>
      </c>
      <c r="B3449" s="286"/>
      <c r="C3449" s="146">
        <f t="shared" si="535"/>
        <v>0</v>
      </c>
      <c r="D3449" s="146">
        <f t="shared" si="536"/>
        <v>1</v>
      </c>
      <c r="E3449" s="146">
        <f t="shared" si="537"/>
        <v>1900</v>
      </c>
      <c r="F3449" s="287"/>
      <c r="G3449" s="287"/>
      <c r="H3449" s="287"/>
      <c r="I3449" s="288"/>
      <c r="J3449" s="287"/>
      <c r="K3449" s="288"/>
      <c r="L3449" s="134"/>
      <c r="M3449" s="133"/>
      <c r="N3449" s="288"/>
      <c r="O3449" s="134"/>
      <c r="P3449" s="166"/>
      <c r="Q3449" s="289"/>
      <c r="R3449" s="165"/>
      <c r="S3449" s="290"/>
      <c r="T3449" s="290"/>
      <c r="U3449" s="290"/>
      <c r="V3449" s="290"/>
      <c r="W3449" s="166"/>
      <c r="X3449" s="135"/>
      <c r="Y3449" s="418">
        <f t="shared" si="538"/>
        <v>0</v>
      </c>
      <c r="Z3449" s="291">
        <f t="shared" si="539"/>
        <v>0</v>
      </c>
      <c r="AA3449" s="163"/>
      <c r="AB3449" s="177" t="str">
        <f t="shared" si="540"/>
        <v/>
      </c>
      <c r="AC3449" s="283" t="str">
        <f t="shared" si="541"/>
        <v/>
      </c>
      <c r="AD3449" s="283" t="str">
        <f t="shared" si="542"/>
        <v/>
      </c>
      <c r="AE3449" s="163"/>
      <c r="AF3449" s="162"/>
    </row>
    <row r="3450" spans="1:32">
      <c r="A3450" s="134">
        <v>3441</v>
      </c>
      <c r="B3450" s="286"/>
      <c r="C3450" s="146">
        <f t="shared" si="535"/>
        <v>0</v>
      </c>
      <c r="D3450" s="146">
        <f t="shared" si="536"/>
        <v>1</v>
      </c>
      <c r="E3450" s="146">
        <f t="shared" si="537"/>
        <v>1900</v>
      </c>
      <c r="F3450" s="287"/>
      <c r="G3450" s="287"/>
      <c r="H3450" s="287"/>
      <c r="I3450" s="288"/>
      <c r="J3450" s="287"/>
      <c r="K3450" s="288"/>
      <c r="L3450" s="134"/>
      <c r="M3450" s="133"/>
      <c r="N3450" s="288"/>
      <c r="O3450" s="134"/>
      <c r="P3450" s="166"/>
      <c r="Q3450" s="289"/>
      <c r="R3450" s="165"/>
      <c r="S3450" s="290"/>
      <c r="T3450" s="290"/>
      <c r="U3450" s="290"/>
      <c r="V3450" s="290"/>
      <c r="W3450" s="166"/>
      <c r="X3450" s="135"/>
      <c r="Y3450" s="418">
        <f t="shared" si="538"/>
        <v>0</v>
      </c>
      <c r="Z3450" s="291">
        <f t="shared" si="539"/>
        <v>0</v>
      </c>
      <c r="AA3450" s="163"/>
      <c r="AB3450" s="177" t="str">
        <f t="shared" si="540"/>
        <v/>
      </c>
      <c r="AC3450" s="283" t="str">
        <f t="shared" si="541"/>
        <v/>
      </c>
      <c r="AD3450" s="283" t="str">
        <f t="shared" si="542"/>
        <v/>
      </c>
      <c r="AE3450" s="163"/>
      <c r="AF3450" s="162"/>
    </row>
    <row r="3451" spans="1:32">
      <c r="A3451" s="134">
        <v>3442</v>
      </c>
      <c r="B3451" s="286"/>
      <c r="C3451" s="146">
        <f t="shared" si="535"/>
        <v>0</v>
      </c>
      <c r="D3451" s="146">
        <f t="shared" si="536"/>
        <v>1</v>
      </c>
      <c r="E3451" s="146">
        <f t="shared" si="537"/>
        <v>1900</v>
      </c>
      <c r="F3451" s="287"/>
      <c r="G3451" s="287"/>
      <c r="H3451" s="287"/>
      <c r="I3451" s="288"/>
      <c r="J3451" s="287"/>
      <c r="K3451" s="288"/>
      <c r="L3451" s="134"/>
      <c r="M3451" s="133"/>
      <c r="N3451" s="288"/>
      <c r="O3451" s="134"/>
      <c r="P3451" s="166"/>
      <c r="Q3451" s="289"/>
      <c r="R3451" s="165"/>
      <c r="S3451" s="290"/>
      <c r="T3451" s="290"/>
      <c r="U3451" s="290"/>
      <c r="V3451" s="290"/>
      <c r="W3451" s="166"/>
      <c r="X3451" s="135"/>
      <c r="Y3451" s="418">
        <f t="shared" si="538"/>
        <v>0</v>
      </c>
      <c r="Z3451" s="291">
        <f t="shared" si="539"/>
        <v>0</v>
      </c>
      <c r="AA3451" s="163"/>
      <c r="AB3451" s="177" t="str">
        <f t="shared" si="540"/>
        <v/>
      </c>
      <c r="AC3451" s="283" t="str">
        <f t="shared" si="541"/>
        <v/>
      </c>
      <c r="AD3451" s="283" t="str">
        <f t="shared" si="542"/>
        <v/>
      </c>
      <c r="AE3451" s="163"/>
      <c r="AF3451" s="162"/>
    </row>
    <row r="3452" spans="1:32">
      <c r="A3452" s="134">
        <v>3443</v>
      </c>
      <c r="B3452" s="286"/>
      <c r="C3452" s="146">
        <f t="shared" si="535"/>
        <v>0</v>
      </c>
      <c r="D3452" s="146">
        <f t="shared" si="536"/>
        <v>1</v>
      </c>
      <c r="E3452" s="146">
        <f t="shared" si="537"/>
        <v>1900</v>
      </c>
      <c r="F3452" s="287"/>
      <c r="G3452" s="287"/>
      <c r="H3452" s="287"/>
      <c r="I3452" s="288"/>
      <c r="J3452" s="287"/>
      <c r="K3452" s="288"/>
      <c r="L3452" s="134"/>
      <c r="M3452" s="133"/>
      <c r="N3452" s="288"/>
      <c r="O3452" s="134"/>
      <c r="P3452" s="166"/>
      <c r="Q3452" s="289"/>
      <c r="R3452" s="165"/>
      <c r="S3452" s="290"/>
      <c r="T3452" s="290"/>
      <c r="U3452" s="290"/>
      <c r="V3452" s="290"/>
      <c r="W3452" s="166"/>
      <c r="X3452" s="135"/>
      <c r="Y3452" s="418">
        <f t="shared" si="538"/>
        <v>0</v>
      </c>
      <c r="Z3452" s="291">
        <f t="shared" si="539"/>
        <v>0</v>
      </c>
      <c r="AA3452" s="163"/>
      <c r="AB3452" s="177" t="str">
        <f t="shared" si="540"/>
        <v/>
      </c>
      <c r="AC3452" s="283" t="str">
        <f t="shared" si="541"/>
        <v/>
      </c>
      <c r="AD3452" s="283" t="str">
        <f t="shared" si="542"/>
        <v/>
      </c>
      <c r="AE3452" s="163"/>
      <c r="AF3452" s="162"/>
    </row>
    <row r="3453" spans="1:32">
      <c r="A3453" s="134">
        <v>3444</v>
      </c>
      <c r="B3453" s="286"/>
      <c r="C3453" s="146">
        <f t="shared" si="535"/>
        <v>0</v>
      </c>
      <c r="D3453" s="146">
        <f t="shared" si="536"/>
        <v>1</v>
      </c>
      <c r="E3453" s="146">
        <f t="shared" si="537"/>
        <v>1900</v>
      </c>
      <c r="F3453" s="287"/>
      <c r="G3453" s="287"/>
      <c r="H3453" s="287"/>
      <c r="I3453" s="288"/>
      <c r="J3453" s="287"/>
      <c r="K3453" s="288"/>
      <c r="L3453" s="134"/>
      <c r="M3453" s="133"/>
      <c r="N3453" s="288"/>
      <c r="O3453" s="134"/>
      <c r="P3453" s="166"/>
      <c r="Q3453" s="289"/>
      <c r="R3453" s="165"/>
      <c r="S3453" s="290"/>
      <c r="T3453" s="290"/>
      <c r="U3453" s="290"/>
      <c r="V3453" s="290"/>
      <c r="W3453" s="166"/>
      <c r="X3453" s="135"/>
      <c r="Y3453" s="418">
        <f t="shared" si="538"/>
        <v>0</v>
      </c>
      <c r="Z3453" s="291">
        <f t="shared" si="539"/>
        <v>0</v>
      </c>
      <c r="AA3453" s="163"/>
      <c r="AB3453" s="177" t="str">
        <f t="shared" si="540"/>
        <v/>
      </c>
      <c r="AC3453" s="283" t="str">
        <f t="shared" si="541"/>
        <v/>
      </c>
      <c r="AD3453" s="283" t="str">
        <f t="shared" si="542"/>
        <v/>
      </c>
      <c r="AE3453" s="163"/>
      <c r="AF3453" s="162"/>
    </row>
    <row r="3454" spans="1:32">
      <c r="A3454" s="134">
        <v>3445</v>
      </c>
      <c r="B3454" s="286"/>
      <c r="C3454" s="146">
        <f t="shared" si="535"/>
        <v>0</v>
      </c>
      <c r="D3454" s="146">
        <f t="shared" si="536"/>
        <v>1</v>
      </c>
      <c r="E3454" s="146">
        <f t="shared" si="537"/>
        <v>1900</v>
      </c>
      <c r="F3454" s="287"/>
      <c r="G3454" s="287"/>
      <c r="H3454" s="287"/>
      <c r="I3454" s="288"/>
      <c r="J3454" s="287"/>
      <c r="K3454" s="288"/>
      <c r="L3454" s="134"/>
      <c r="M3454" s="133"/>
      <c r="N3454" s="288"/>
      <c r="O3454" s="134"/>
      <c r="P3454" s="166"/>
      <c r="Q3454" s="289"/>
      <c r="R3454" s="165"/>
      <c r="S3454" s="290"/>
      <c r="T3454" s="290"/>
      <c r="U3454" s="290"/>
      <c r="V3454" s="290"/>
      <c r="W3454" s="166"/>
      <c r="X3454" s="135"/>
      <c r="Y3454" s="418">
        <f t="shared" si="538"/>
        <v>0</v>
      </c>
      <c r="Z3454" s="291">
        <f t="shared" si="539"/>
        <v>0</v>
      </c>
      <c r="AA3454" s="163"/>
      <c r="AB3454" s="177" t="str">
        <f t="shared" si="540"/>
        <v/>
      </c>
      <c r="AC3454" s="283" t="str">
        <f t="shared" si="541"/>
        <v/>
      </c>
      <c r="AD3454" s="283" t="str">
        <f t="shared" si="542"/>
        <v/>
      </c>
      <c r="AE3454" s="163"/>
      <c r="AF3454" s="162"/>
    </row>
    <row r="3455" spans="1:32">
      <c r="A3455" s="134">
        <v>3446</v>
      </c>
      <c r="B3455" s="286"/>
      <c r="C3455" s="146">
        <f t="shared" si="535"/>
        <v>0</v>
      </c>
      <c r="D3455" s="146">
        <f t="shared" si="536"/>
        <v>1</v>
      </c>
      <c r="E3455" s="146">
        <f t="shared" si="537"/>
        <v>1900</v>
      </c>
      <c r="F3455" s="287"/>
      <c r="G3455" s="287"/>
      <c r="H3455" s="287"/>
      <c r="I3455" s="288"/>
      <c r="J3455" s="287"/>
      <c r="K3455" s="288"/>
      <c r="L3455" s="134"/>
      <c r="M3455" s="133"/>
      <c r="N3455" s="288"/>
      <c r="O3455" s="134"/>
      <c r="P3455" s="166"/>
      <c r="Q3455" s="289"/>
      <c r="R3455" s="165"/>
      <c r="S3455" s="290"/>
      <c r="T3455" s="290"/>
      <c r="U3455" s="290"/>
      <c r="V3455" s="290"/>
      <c r="W3455" s="166"/>
      <c r="X3455" s="135"/>
      <c r="Y3455" s="418">
        <f t="shared" si="538"/>
        <v>0</v>
      </c>
      <c r="Z3455" s="291">
        <f t="shared" si="539"/>
        <v>0</v>
      </c>
      <c r="AA3455" s="163"/>
      <c r="AB3455" s="177" t="str">
        <f t="shared" si="540"/>
        <v/>
      </c>
      <c r="AC3455" s="283" t="str">
        <f t="shared" si="541"/>
        <v/>
      </c>
      <c r="AD3455" s="283" t="str">
        <f t="shared" si="542"/>
        <v/>
      </c>
      <c r="AE3455" s="163"/>
      <c r="AF3455" s="162"/>
    </row>
    <row r="3456" spans="1:32">
      <c r="A3456" s="134">
        <v>3447</v>
      </c>
      <c r="B3456" s="286"/>
      <c r="C3456" s="146">
        <f t="shared" si="535"/>
        <v>0</v>
      </c>
      <c r="D3456" s="146">
        <f t="shared" si="536"/>
        <v>1</v>
      </c>
      <c r="E3456" s="146">
        <f t="shared" si="537"/>
        <v>1900</v>
      </c>
      <c r="F3456" s="287"/>
      <c r="G3456" s="287"/>
      <c r="H3456" s="287"/>
      <c r="I3456" s="288"/>
      <c r="J3456" s="287"/>
      <c r="K3456" s="288"/>
      <c r="L3456" s="134"/>
      <c r="M3456" s="133"/>
      <c r="N3456" s="288"/>
      <c r="O3456" s="134"/>
      <c r="P3456" s="166"/>
      <c r="Q3456" s="289"/>
      <c r="R3456" s="165"/>
      <c r="S3456" s="290"/>
      <c r="T3456" s="290"/>
      <c r="U3456" s="290"/>
      <c r="V3456" s="290"/>
      <c r="W3456" s="166"/>
      <c r="X3456" s="135"/>
      <c r="Y3456" s="418">
        <f t="shared" si="538"/>
        <v>0</v>
      </c>
      <c r="Z3456" s="291">
        <f t="shared" si="539"/>
        <v>0</v>
      </c>
      <c r="AA3456" s="163"/>
      <c r="AB3456" s="177" t="str">
        <f t="shared" si="540"/>
        <v/>
      </c>
      <c r="AC3456" s="283" t="str">
        <f t="shared" si="541"/>
        <v/>
      </c>
      <c r="AD3456" s="283" t="str">
        <f t="shared" si="542"/>
        <v/>
      </c>
      <c r="AE3456" s="163"/>
      <c r="AF3456" s="162"/>
    </row>
    <row r="3457" spans="1:32">
      <c r="A3457" s="134">
        <v>3448</v>
      </c>
      <c r="B3457" s="286"/>
      <c r="C3457" s="146">
        <f t="shared" si="535"/>
        <v>0</v>
      </c>
      <c r="D3457" s="146">
        <f t="shared" si="536"/>
        <v>1</v>
      </c>
      <c r="E3457" s="146">
        <f t="shared" si="537"/>
        <v>1900</v>
      </c>
      <c r="F3457" s="287"/>
      <c r="G3457" s="287"/>
      <c r="H3457" s="287"/>
      <c r="I3457" s="288"/>
      <c r="J3457" s="287"/>
      <c r="K3457" s="288"/>
      <c r="L3457" s="134"/>
      <c r="M3457" s="133"/>
      <c r="N3457" s="288"/>
      <c r="O3457" s="134"/>
      <c r="P3457" s="166"/>
      <c r="Q3457" s="289"/>
      <c r="R3457" s="165"/>
      <c r="S3457" s="290"/>
      <c r="T3457" s="290"/>
      <c r="U3457" s="290"/>
      <c r="V3457" s="290"/>
      <c r="W3457" s="166"/>
      <c r="X3457" s="135"/>
      <c r="Y3457" s="418">
        <f t="shared" si="538"/>
        <v>0</v>
      </c>
      <c r="Z3457" s="291">
        <f t="shared" si="539"/>
        <v>0</v>
      </c>
      <c r="AA3457" s="163"/>
      <c r="AB3457" s="177" t="str">
        <f t="shared" si="540"/>
        <v/>
      </c>
      <c r="AC3457" s="283" t="str">
        <f t="shared" si="541"/>
        <v/>
      </c>
      <c r="AD3457" s="283" t="str">
        <f t="shared" si="542"/>
        <v/>
      </c>
      <c r="AE3457" s="163"/>
      <c r="AF3457" s="162"/>
    </row>
    <row r="3458" spans="1:32">
      <c r="A3458" s="134">
        <v>3449</v>
      </c>
      <c r="B3458" s="286"/>
      <c r="C3458" s="146">
        <f t="shared" si="535"/>
        <v>0</v>
      </c>
      <c r="D3458" s="146">
        <f t="shared" si="536"/>
        <v>1</v>
      </c>
      <c r="E3458" s="146">
        <f t="shared" si="537"/>
        <v>1900</v>
      </c>
      <c r="F3458" s="287"/>
      <c r="G3458" s="287"/>
      <c r="H3458" s="287"/>
      <c r="I3458" s="288"/>
      <c r="J3458" s="287"/>
      <c r="K3458" s="288"/>
      <c r="L3458" s="134"/>
      <c r="M3458" s="133"/>
      <c r="N3458" s="288"/>
      <c r="O3458" s="134"/>
      <c r="P3458" s="166"/>
      <c r="Q3458" s="289"/>
      <c r="R3458" s="165"/>
      <c r="S3458" s="290"/>
      <c r="T3458" s="290"/>
      <c r="U3458" s="290"/>
      <c r="V3458" s="290"/>
      <c r="W3458" s="166"/>
      <c r="X3458" s="135"/>
      <c r="Y3458" s="418">
        <f t="shared" si="538"/>
        <v>0</v>
      </c>
      <c r="Z3458" s="291">
        <f t="shared" si="539"/>
        <v>0</v>
      </c>
      <c r="AA3458" s="163"/>
      <c r="AB3458" s="177" t="str">
        <f t="shared" si="540"/>
        <v/>
      </c>
      <c r="AC3458" s="283" t="str">
        <f t="shared" si="541"/>
        <v/>
      </c>
      <c r="AD3458" s="283" t="str">
        <f t="shared" si="542"/>
        <v/>
      </c>
      <c r="AE3458" s="163"/>
      <c r="AF3458" s="162"/>
    </row>
    <row r="3459" spans="1:32">
      <c r="A3459" s="134">
        <v>3450</v>
      </c>
      <c r="B3459" s="286"/>
      <c r="C3459" s="146">
        <f t="shared" si="535"/>
        <v>0</v>
      </c>
      <c r="D3459" s="146">
        <f t="shared" si="536"/>
        <v>1</v>
      </c>
      <c r="E3459" s="146">
        <f t="shared" si="537"/>
        <v>1900</v>
      </c>
      <c r="F3459" s="287"/>
      <c r="G3459" s="287"/>
      <c r="H3459" s="287"/>
      <c r="I3459" s="288"/>
      <c r="J3459" s="287"/>
      <c r="K3459" s="288"/>
      <c r="L3459" s="134"/>
      <c r="M3459" s="133"/>
      <c r="N3459" s="288"/>
      <c r="O3459" s="134"/>
      <c r="P3459" s="166"/>
      <c r="Q3459" s="289"/>
      <c r="R3459" s="165"/>
      <c r="S3459" s="290"/>
      <c r="T3459" s="290"/>
      <c r="U3459" s="290"/>
      <c r="V3459" s="290"/>
      <c r="W3459" s="166"/>
      <c r="X3459" s="135"/>
      <c r="Y3459" s="418">
        <f t="shared" si="538"/>
        <v>0</v>
      </c>
      <c r="Z3459" s="291">
        <f t="shared" si="539"/>
        <v>0</v>
      </c>
      <c r="AA3459" s="163"/>
      <c r="AB3459" s="177" t="str">
        <f t="shared" si="540"/>
        <v/>
      </c>
      <c r="AC3459" s="283" t="str">
        <f t="shared" si="541"/>
        <v/>
      </c>
      <c r="AD3459" s="283" t="str">
        <f t="shared" si="542"/>
        <v/>
      </c>
      <c r="AE3459" s="163"/>
      <c r="AF3459" s="162"/>
    </row>
    <row r="3460" spans="1:32">
      <c r="A3460" s="134">
        <v>3451</v>
      </c>
      <c r="B3460" s="286"/>
      <c r="C3460" s="146">
        <f t="shared" si="535"/>
        <v>0</v>
      </c>
      <c r="D3460" s="146">
        <f t="shared" si="536"/>
        <v>1</v>
      </c>
      <c r="E3460" s="146">
        <f t="shared" si="537"/>
        <v>1900</v>
      </c>
      <c r="F3460" s="287"/>
      <c r="G3460" s="287"/>
      <c r="H3460" s="287"/>
      <c r="I3460" s="288"/>
      <c r="J3460" s="287"/>
      <c r="K3460" s="288"/>
      <c r="L3460" s="134"/>
      <c r="M3460" s="133"/>
      <c r="N3460" s="288"/>
      <c r="O3460" s="134"/>
      <c r="P3460" s="166"/>
      <c r="Q3460" s="289"/>
      <c r="R3460" s="165"/>
      <c r="S3460" s="290"/>
      <c r="T3460" s="290"/>
      <c r="U3460" s="290"/>
      <c r="V3460" s="290"/>
      <c r="W3460" s="166"/>
      <c r="X3460" s="135"/>
      <c r="Y3460" s="418">
        <f t="shared" si="538"/>
        <v>0</v>
      </c>
      <c r="Z3460" s="291">
        <f t="shared" si="539"/>
        <v>0</v>
      </c>
      <c r="AA3460" s="163"/>
      <c r="AB3460" s="177" t="str">
        <f t="shared" si="540"/>
        <v/>
      </c>
      <c r="AC3460" s="283" t="str">
        <f t="shared" si="541"/>
        <v/>
      </c>
      <c r="AD3460" s="283" t="str">
        <f t="shared" si="542"/>
        <v/>
      </c>
      <c r="AE3460" s="163"/>
      <c r="AF3460" s="162"/>
    </row>
    <row r="3461" spans="1:32">
      <c r="A3461" s="134">
        <v>3452</v>
      </c>
      <c r="B3461" s="286"/>
      <c r="C3461" s="146">
        <f t="shared" si="535"/>
        <v>0</v>
      </c>
      <c r="D3461" s="146">
        <f t="shared" si="536"/>
        <v>1</v>
      </c>
      <c r="E3461" s="146">
        <f t="shared" si="537"/>
        <v>1900</v>
      </c>
      <c r="F3461" s="287"/>
      <c r="G3461" s="287"/>
      <c r="H3461" s="287"/>
      <c r="I3461" s="288"/>
      <c r="J3461" s="287"/>
      <c r="K3461" s="288"/>
      <c r="L3461" s="134"/>
      <c r="M3461" s="133"/>
      <c r="N3461" s="288"/>
      <c r="O3461" s="134"/>
      <c r="P3461" s="166"/>
      <c r="Q3461" s="289"/>
      <c r="R3461" s="165"/>
      <c r="S3461" s="290"/>
      <c r="T3461" s="290"/>
      <c r="U3461" s="290"/>
      <c r="V3461" s="290"/>
      <c r="W3461" s="166"/>
      <c r="X3461" s="135"/>
      <c r="Y3461" s="418">
        <f t="shared" si="538"/>
        <v>0</v>
      </c>
      <c r="Z3461" s="291">
        <f t="shared" si="539"/>
        <v>0</v>
      </c>
      <c r="AA3461" s="163"/>
      <c r="AB3461" s="177" t="str">
        <f t="shared" si="540"/>
        <v/>
      </c>
      <c r="AC3461" s="283" t="str">
        <f t="shared" si="541"/>
        <v/>
      </c>
      <c r="AD3461" s="283" t="str">
        <f t="shared" si="542"/>
        <v/>
      </c>
      <c r="AE3461" s="163"/>
      <c r="AF3461" s="162"/>
    </row>
    <row r="3462" spans="1:32">
      <c r="A3462" s="134">
        <v>3453</v>
      </c>
      <c r="B3462" s="286"/>
      <c r="C3462" s="146">
        <f t="shared" si="535"/>
        <v>0</v>
      </c>
      <c r="D3462" s="146">
        <f t="shared" si="536"/>
        <v>1</v>
      </c>
      <c r="E3462" s="146">
        <f t="shared" si="537"/>
        <v>1900</v>
      </c>
      <c r="F3462" s="287"/>
      <c r="G3462" s="287"/>
      <c r="H3462" s="287"/>
      <c r="I3462" s="288"/>
      <c r="J3462" s="287"/>
      <c r="K3462" s="288"/>
      <c r="L3462" s="134"/>
      <c r="M3462" s="133"/>
      <c r="N3462" s="288"/>
      <c r="O3462" s="134"/>
      <c r="P3462" s="166"/>
      <c r="Q3462" s="289"/>
      <c r="R3462" s="165"/>
      <c r="S3462" s="290"/>
      <c r="T3462" s="290"/>
      <c r="U3462" s="290"/>
      <c r="V3462" s="290"/>
      <c r="W3462" s="166"/>
      <c r="X3462" s="135"/>
      <c r="Y3462" s="418">
        <f t="shared" si="538"/>
        <v>0</v>
      </c>
      <c r="Z3462" s="291">
        <f t="shared" si="539"/>
        <v>0</v>
      </c>
      <c r="AA3462" s="163"/>
      <c r="AB3462" s="177" t="str">
        <f t="shared" si="540"/>
        <v/>
      </c>
      <c r="AC3462" s="283" t="str">
        <f t="shared" si="541"/>
        <v/>
      </c>
      <c r="AD3462" s="283" t="str">
        <f t="shared" si="542"/>
        <v/>
      </c>
      <c r="AE3462" s="163"/>
      <c r="AF3462" s="162"/>
    </row>
    <row r="3463" spans="1:32">
      <c r="A3463" s="134">
        <v>3454</v>
      </c>
      <c r="B3463" s="286"/>
      <c r="C3463" s="146">
        <f t="shared" si="535"/>
        <v>0</v>
      </c>
      <c r="D3463" s="146">
        <f t="shared" si="536"/>
        <v>1</v>
      </c>
      <c r="E3463" s="146">
        <f t="shared" si="537"/>
        <v>1900</v>
      </c>
      <c r="F3463" s="287"/>
      <c r="G3463" s="287"/>
      <c r="H3463" s="287"/>
      <c r="I3463" s="288"/>
      <c r="J3463" s="287"/>
      <c r="K3463" s="288"/>
      <c r="L3463" s="134"/>
      <c r="M3463" s="133"/>
      <c r="N3463" s="288"/>
      <c r="O3463" s="134"/>
      <c r="P3463" s="166"/>
      <c r="Q3463" s="289"/>
      <c r="R3463" s="165"/>
      <c r="S3463" s="290"/>
      <c r="T3463" s="290"/>
      <c r="U3463" s="290"/>
      <c r="V3463" s="290"/>
      <c r="W3463" s="166"/>
      <c r="X3463" s="135"/>
      <c r="Y3463" s="418">
        <f t="shared" si="538"/>
        <v>0</v>
      </c>
      <c r="Z3463" s="291">
        <f t="shared" si="539"/>
        <v>0</v>
      </c>
      <c r="AA3463" s="163"/>
      <c r="AB3463" s="177" t="str">
        <f t="shared" si="540"/>
        <v/>
      </c>
      <c r="AC3463" s="283" t="str">
        <f t="shared" si="541"/>
        <v/>
      </c>
      <c r="AD3463" s="283" t="str">
        <f t="shared" si="542"/>
        <v/>
      </c>
      <c r="AE3463" s="163"/>
      <c r="AF3463" s="162"/>
    </row>
    <row r="3464" spans="1:32">
      <c r="A3464" s="134">
        <v>3455</v>
      </c>
      <c r="B3464" s="286"/>
      <c r="C3464" s="146">
        <f t="shared" si="535"/>
        <v>0</v>
      </c>
      <c r="D3464" s="146">
        <f t="shared" si="536"/>
        <v>1</v>
      </c>
      <c r="E3464" s="146">
        <f t="shared" si="537"/>
        <v>1900</v>
      </c>
      <c r="F3464" s="287"/>
      <c r="G3464" s="287"/>
      <c r="H3464" s="287"/>
      <c r="I3464" s="288"/>
      <c r="J3464" s="287"/>
      <c r="K3464" s="288"/>
      <c r="L3464" s="134"/>
      <c r="M3464" s="133"/>
      <c r="N3464" s="288"/>
      <c r="O3464" s="134"/>
      <c r="P3464" s="166"/>
      <c r="Q3464" s="289"/>
      <c r="R3464" s="165"/>
      <c r="S3464" s="290"/>
      <c r="T3464" s="290"/>
      <c r="U3464" s="290"/>
      <c r="V3464" s="290"/>
      <c r="W3464" s="166"/>
      <c r="X3464" s="135"/>
      <c r="Y3464" s="418">
        <f t="shared" si="538"/>
        <v>0</v>
      </c>
      <c r="Z3464" s="291">
        <f t="shared" si="539"/>
        <v>0</v>
      </c>
      <c r="AA3464" s="163"/>
      <c r="AB3464" s="177" t="str">
        <f t="shared" si="540"/>
        <v/>
      </c>
      <c r="AC3464" s="283" t="str">
        <f t="shared" si="541"/>
        <v/>
      </c>
      <c r="AD3464" s="283" t="str">
        <f t="shared" si="542"/>
        <v/>
      </c>
      <c r="AE3464" s="163"/>
      <c r="AF3464" s="162"/>
    </row>
    <row r="3465" spans="1:32">
      <c r="A3465" s="134">
        <v>3456</v>
      </c>
      <c r="B3465" s="286"/>
      <c r="C3465" s="146">
        <f t="shared" si="535"/>
        <v>0</v>
      </c>
      <c r="D3465" s="146">
        <f t="shared" si="536"/>
        <v>1</v>
      </c>
      <c r="E3465" s="146">
        <f t="shared" si="537"/>
        <v>1900</v>
      </c>
      <c r="F3465" s="287"/>
      <c r="G3465" s="287"/>
      <c r="H3465" s="287"/>
      <c r="I3465" s="288"/>
      <c r="J3465" s="287"/>
      <c r="K3465" s="288"/>
      <c r="L3465" s="134"/>
      <c r="M3465" s="133"/>
      <c r="N3465" s="288"/>
      <c r="O3465" s="134"/>
      <c r="P3465" s="166"/>
      <c r="Q3465" s="289"/>
      <c r="R3465" s="165"/>
      <c r="S3465" s="290"/>
      <c r="T3465" s="290"/>
      <c r="U3465" s="290"/>
      <c r="V3465" s="290"/>
      <c r="W3465" s="166"/>
      <c r="X3465" s="135"/>
      <c r="Y3465" s="418">
        <f t="shared" si="538"/>
        <v>0</v>
      </c>
      <c r="Z3465" s="291">
        <f t="shared" si="539"/>
        <v>0</v>
      </c>
      <c r="AA3465" s="163"/>
      <c r="AB3465" s="177" t="str">
        <f t="shared" si="540"/>
        <v/>
      </c>
      <c r="AC3465" s="283" t="str">
        <f t="shared" si="541"/>
        <v/>
      </c>
      <c r="AD3465" s="283" t="str">
        <f t="shared" si="542"/>
        <v/>
      </c>
      <c r="AE3465" s="163"/>
      <c r="AF3465" s="162"/>
    </row>
    <row r="3466" spans="1:32">
      <c r="A3466" s="134">
        <v>3457</v>
      </c>
      <c r="B3466" s="286"/>
      <c r="C3466" s="146">
        <f t="shared" si="535"/>
        <v>0</v>
      </c>
      <c r="D3466" s="146">
        <f t="shared" si="536"/>
        <v>1</v>
      </c>
      <c r="E3466" s="146">
        <f t="shared" si="537"/>
        <v>1900</v>
      </c>
      <c r="F3466" s="287"/>
      <c r="G3466" s="287"/>
      <c r="H3466" s="287"/>
      <c r="I3466" s="288"/>
      <c r="J3466" s="287"/>
      <c r="K3466" s="288"/>
      <c r="L3466" s="134"/>
      <c r="M3466" s="133"/>
      <c r="N3466" s="288"/>
      <c r="O3466" s="134"/>
      <c r="P3466" s="166"/>
      <c r="Q3466" s="289"/>
      <c r="R3466" s="165"/>
      <c r="S3466" s="290"/>
      <c r="T3466" s="290"/>
      <c r="U3466" s="290"/>
      <c r="V3466" s="290"/>
      <c r="W3466" s="166"/>
      <c r="X3466" s="135"/>
      <c r="Y3466" s="418">
        <f t="shared" si="538"/>
        <v>0</v>
      </c>
      <c r="Z3466" s="291">
        <f t="shared" si="539"/>
        <v>0</v>
      </c>
      <c r="AA3466" s="163"/>
      <c r="AB3466" s="177" t="str">
        <f t="shared" si="540"/>
        <v/>
      </c>
      <c r="AC3466" s="283" t="str">
        <f t="shared" si="541"/>
        <v/>
      </c>
      <c r="AD3466" s="283" t="str">
        <f t="shared" si="542"/>
        <v/>
      </c>
      <c r="AE3466" s="163"/>
      <c r="AF3466" s="162"/>
    </row>
    <row r="3467" spans="1:32">
      <c r="A3467" s="134">
        <v>3458</v>
      </c>
      <c r="B3467" s="286"/>
      <c r="C3467" s="146">
        <f t="shared" ref="C3467:C3530" si="543">DAY(B3467)</f>
        <v>0</v>
      </c>
      <c r="D3467" s="146">
        <f t="shared" ref="D3467:D3530" si="544">MONTH(B3467)</f>
        <v>1</v>
      </c>
      <c r="E3467" s="146">
        <f t="shared" ref="E3467:E3530" si="545">YEAR(B3467)</f>
        <v>1900</v>
      </c>
      <c r="F3467" s="287"/>
      <c r="G3467" s="287"/>
      <c r="H3467" s="287"/>
      <c r="I3467" s="288"/>
      <c r="J3467" s="287"/>
      <c r="K3467" s="288"/>
      <c r="L3467" s="134"/>
      <c r="M3467" s="133"/>
      <c r="N3467" s="288"/>
      <c r="O3467" s="134"/>
      <c r="P3467" s="166"/>
      <c r="Q3467" s="289"/>
      <c r="R3467" s="165"/>
      <c r="S3467" s="290"/>
      <c r="T3467" s="290"/>
      <c r="U3467" s="290"/>
      <c r="V3467" s="290"/>
      <c r="W3467" s="166"/>
      <c r="X3467" s="135"/>
      <c r="Y3467" s="418">
        <f t="shared" ref="Y3467:Y3530" si="546">X3467*U3467</f>
        <v>0</v>
      </c>
      <c r="Z3467" s="291">
        <f t="shared" ref="Z3467:Z3530" si="547">Y3467*1.1</f>
        <v>0</v>
      </c>
      <c r="AA3467" s="163"/>
      <c r="AB3467" s="177" t="str">
        <f t="shared" ref="AB3467:AB3530" si="548">IF(S3467="","",IF(S3467-U3467=0,"Full","No"))</f>
        <v/>
      </c>
      <c r="AC3467" s="283" t="str">
        <f t="shared" ref="AC3467:AC3530" si="549">IF(AND(S3467&gt;U3467,V3467=0),"Lost",IF(AND(S3467&gt;U3467,V3467&lt;(S3467-U3467)),"Lost",""))</f>
        <v/>
      </c>
      <c r="AD3467" s="283" t="str">
        <f t="shared" ref="AD3467:AD3530" si="550">IF(AND(S3467&gt;U3467,V3467=0),S3467-U3467,IF(AND(S3467&gt;U3467,V3467&lt;(S3467-U3467)),S3467-(U3467+V3467),""))</f>
        <v/>
      </c>
      <c r="AE3467" s="163"/>
      <c r="AF3467" s="162"/>
    </row>
    <row r="3468" spans="1:32">
      <c r="A3468" s="134">
        <v>3459</v>
      </c>
      <c r="B3468" s="286"/>
      <c r="C3468" s="146">
        <f t="shared" si="543"/>
        <v>0</v>
      </c>
      <c r="D3468" s="146">
        <f t="shared" si="544"/>
        <v>1</v>
      </c>
      <c r="E3468" s="146">
        <f t="shared" si="545"/>
        <v>1900</v>
      </c>
      <c r="F3468" s="287"/>
      <c r="G3468" s="287"/>
      <c r="H3468" s="287"/>
      <c r="I3468" s="288"/>
      <c r="J3468" s="287"/>
      <c r="K3468" s="288"/>
      <c r="L3468" s="134"/>
      <c r="M3468" s="133"/>
      <c r="N3468" s="288"/>
      <c r="O3468" s="134"/>
      <c r="P3468" s="166"/>
      <c r="Q3468" s="289"/>
      <c r="R3468" s="165"/>
      <c r="S3468" s="290"/>
      <c r="T3468" s="290"/>
      <c r="U3468" s="290"/>
      <c r="V3468" s="290"/>
      <c r="W3468" s="166"/>
      <c r="X3468" s="135"/>
      <c r="Y3468" s="418">
        <f t="shared" si="546"/>
        <v>0</v>
      </c>
      <c r="Z3468" s="291">
        <f t="shared" si="547"/>
        <v>0</v>
      </c>
      <c r="AA3468" s="163"/>
      <c r="AB3468" s="177" t="str">
        <f t="shared" si="548"/>
        <v/>
      </c>
      <c r="AC3468" s="283" t="str">
        <f t="shared" si="549"/>
        <v/>
      </c>
      <c r="AD3468" s="283" t="str">
        <f t="shared" si="550"/>
        <v/>
      </c>
      <c r="AE3468" s="163"/>
      <c r="AF3468" s="162"/>
    </row>
    <row r="3469" spans="1:32">
      <c r="A3469" s="134">
        <v>3460</v>
      </c>
      <c r="B3469" s="286"/>
      <c r="C3469" s="146">
        <f t="shared" si="543"/>
        <v>0</v>
      </c>
      <c r="D3469" s="146">
        <f t="shared" si="544"/>
        <v>1</v>
      </c>
      <c r="E3469" s="146">
        <f t="shared" si="545"/>
        <v>1900</v>
      </c>
      <c r="F3469" s="287"/>
      <c r="G3469" s="287"/>
      <c r="H3469" s="287"/>
      <c r="I3469" s="288"/>
      <c r="J3469" s="287"/>
      <c r="K3469" s="288"/>
      <c r="L3469" s="134"/>
      <c r="M3469" s="133"/>
      <c r="N3469" s="288"/>
      <c r="O3469" s="134"/>
      <c r="P3469" s="166"/>
      <c r="Q3469" s="289"/>
      <c r="R3469" s="165"/>
      <c r="S3469" s="290"/>
      <c r="T3469" s="290"/>
      <c r="U3469" s="290"/>
      <c r="V3469" s="290"/>
      <c r="W3469" s="166"/>
      <c r="X3469" s="135"/>
      <c r="Y3469" s="418">
        <f t="shared" si="546"/>
        <v>0</v>
      </c>
      <c r="Z3469" s="291">
        <f t="shared" si="547"/>
        <v>0</v>
      </c>
      <c r="AA3469" s="163"/>
      <c r="AB3469" s="177" t="str">
        <f t="shared" si="548"/>
        <v/>
      </c>
      <c r="AC3469" s="283" t="str">
        <f t="shared" si="549"/>
        <v/>
      </c>
      <c r="AD3469" s="283" t="str">
        <f t="shared" si="550"/>
        <v/>
      </c>
      <c r="AE3469" s="163"/>
      <c r="AF3469" s="162"/>
    </row>
    <row r="3470" spans="1:32">
      <c r="A3470" s="134">
        <v>3461</v>
      </c>
      <c r="B3470" s="286"/>
      <c r="C3470" s="146">
        <f t="shared" si="543"/>
        <v>0</v>
      </c>
      <c r="D3470" s="146">
        <f t="shared" si="544"/>
        <v>1</v>
      </c>
      <c r="E3470" s="146">
        <f t="shared" si="545"/>
        <v>1900</v>
      </c>
      <c r="F3470" s="287"/>
      <c r="G3470" s="287"/>
      <c r="H3470" s="287"/>
      <c r="I3470" s="288"/>
      <c r="J3470" s="287"/>
      <c r="K3470" s="288"/>
      <c r="L3470" s="134"/>
      <c r="M3470" s="133"/>
      <c r="N3470" s="288"/>
      <c r="O3470" s="134"/>
      <c r="P3470" s="166"/>
      <c r="Q3470" s="289"/>
      <c r="R3470" s="165"/>
      <c r="S3470" s="290"/>
      <c r="T3470" s="290"/>
      <c r="U3470" s="290"/>
      <c r="V3470" s="290"/>
      <c r="W3470" s="166"/>
      <c r="X3470" s="135"/>
      <c r="Y3470" s="418">
        <f t="shared" si="546"/>
        <v>0</v>
      </c>
      <c r="Z3470" s="291">
        <f t="shared" si="547"/>
        <v>0</v>
      </c>
      <c r="AA3470" s="163"/>
      <c r="AB3470" s="177" t="str">
        <f t="shared" si="548"/>
        <v/>
      </c>
      <c r="AC3470" s="283" t="str">
        <f t="shared" si="549"/>
        <v/>
      </c>
      <c r="AD3470" s="283" t="str">
        <f t="shared" si="550"/>
        <v/>
      </c>
      <c r="AE3470" s="163"/>
      <c r="AF3470" s="162"/>
    </row>
    <row r="3471" spans="1:32">
      <c r="A3471" s="134">
        <v>3462</v>
      </c>
      <c r="B3471" s="286"/>
      <c r="C3471" s="146">
        <f t="shared" si="543"/>
        <v>0</v>
      </c>
      <c r="D3471" s="146">
        <f t="shared" si="544"/>
        <v>1</v>
      </c>
      <c r="E3471" s="146">
        <f t="shared" si="545"/>
        <v>1900</v>
      </c>
      <c r="F3471" s="287"/>
      <c r="G3471" s="287"/>
      <c r="H3471" s="287"/>
      <c r="I3471" s="288"/>
      <c r="J3471" s="287"/>
      <c r="K3471" s="288"/>
      <c r="L3471" s="134"/>
      <c r="M3471" s="133"/>
      <c r="N3471" s="288"/>
      <c r="O3471" s="134"/>
      <c r="P3471" s="166"/>
      <c r="Q3471" s="289"/>
      <c r="R3471" s="165"/>
      <c r="S3471" s="290"/>
      <c r="T3471" s="290"/>
      <c r="U3471" s="290"/>
      <c r="V3471" s="290"/>
      <c r="W3471" s="166"/>
      <c r="X3471" s="135"/>
      <c r="Y3471" s="418">
        <f t="shared" si="546"/>
        <v>0</v>
      </c>
      <c r="Z3471" s="291">
        <f t="shared" si="547"/>
        <v>0</v>
      </c>
      <c r="AA3471" s="163"/>
      <c r="AB3471" s="177" t="str">
        <f t="shared" si="548"/>
        <v/>
      </c>
      <c r="AC3471" s="283" t="str">
        <f t="shared" si="549"/>
        <v/>
      </c>
      <c r="AD3471" s="283" t="str">
        <f t="shared" si="550"/>
        <v/>
      </c>
      <c r="AE3471" s="163"/>
      <c r="AF3471" s="162"/>
    </row>
    <row r="3472" spans="1:32">
      <c r="A3472" s="134">
        <v>3463</v>
      </c>
      <c r="B3472" s="286"/>
      <c r="C3472" s="146">
        <f t="shared" si="543"/>
        <v>0</v>
      </c>
      <c r="D3472" s="146">
        <f t="shared" si="544"/>
        <v>1</v>
      </c>
      <c r="E3472" s="146">
        <f t="shared" si="545"/>
        <v>1900</v>
      </c>
      <c r="F3472" s="287"/>
      <c r="G3472" s="287"/>
      <c r="H3472" s="287"/>
      <c r="I3472" s="288"/>
      <c r="J3472" s="287"/>
      <c r="K3472" s="288"/>
      <c r="L3472" s="134"/>
      <c r="M3472" s="133"/>
      <c r="N3472" s="288"/>
      <c r="O3472" s="134"/>
      <c r="P3472" s="166"/>
      <c r="Q3472" s="289"/>
      <c r="R3472" s="165"/>
      <c r="S3472" s="290"/>
      <c r="T3472" s="290"/>
      <c r="U3472" s="290"/>
      <c r="V3472" s="290"/>
      <c r="W3472" s="166"/>
      <c r="X3472" s="135"/>
      <c r="Y3472" s="418">
        <f t="shared" si="546"/>
        <v>0</v>
      </c>
      <c r="Z3472" s="291">
        <f t="shared" si="547"/>
        <v>0</v>
      </c>
      <c r="AA3472" s="163"/>
      <c r="AB3472" s="177" t="str">
        <f t="shared" si="548"/>
        <v/>
      </c>
      <c r="AC3472" s="283" t="str">
        <f t="shared" si="549"/>
        <v/>
      </c>
      <c r="AD3472" s="283" t="str">
        <f t="shared" si="550"/>
        <v/>
      </c>
      <c r="AE3472" s="163"/>
      <c r="AF3472" s="162"/>
    </row>
    <row r="3473" spans="1:32">
      <c r="A3473" s="134">
        <v>3464</v>
      </c>
      <c r="B3473" s="286"/>
      <c r="C3473" s="146">
        <f t="shared" si="543"/>
        <v>0</v>
      </c>
      <c r="D3473" s="146">
        <f t="shared" si="544"/>
        <v>1</v>
      </c>
      <c r="E3473" s="146">
        <f t="shared" si="545"/>
        <v>1900</v>
      </c>
      <c r="F3473" s="287"/>
      <c r="G3473" s="287"/>
      <c r="H3473" s="287"/>
      <c r="I3473" s="288"/>
      <c r="J3473" s="287"/>
      <c r="K3473" s="288"/>
      <c r="L3473" s="134"/>
      <c r="M3473" s="133"/>
      <c r="N3473" s="288"/>
      <c r="O3473" s="134"/>
      <c r="P3473" s="166"/>
      <c r="Q3473" s="289"/>
      <c r="R3473" s="165"/>
      <c r="S3473" s="290"/>
      <c r="T3473" s="290"/>
      <c r="U3473" s="290"/>
      <c r="V3473" s="290"/>
      <c r="W3473" s="166"/>
      <c r="X3473" s="135"/>
      <c r="Y3473" s="418">
        <f t="shared" si="546"/>
        <v>0</v>
      </c>
      <c r="Z3473" s="291">
        <f t="shared" si="547"/>
        <v>0</v>
      </c>
      <c r="AA3473" s="163"/>
      <c r="AB3473" s="177" t="str">
        <f t="shared" si="548"/>
        <v/>
      </c>
      <c r="AC3473" s="283" t="str">
        <f t="shared" si="549"/>
        <v/>
      </c>
      <c r="AD3473" s="283" t="str">
        <f t="shared" si="550"/>
        <v/>
      </c>
      <c r="AE3473" s="163"/>
      <c r="AF3473" s="162"/>
    </row>
    <row r="3474" spans="1:32">
      <c r="A3474" s="134">
        <v>3465</v>
      </c>
      <c r="B3474" s="286"/>
      <c r="C3474" s="146">
        <f t="shared" si="543"/>
        <v>0</v>
      </c>
      <c r="D3474" s="146">
        <f t="shared" si="544"/>
        <v>1</v>
      </c>
      <c r="E3474" s="146">
        <f t="shared" si="545"/>
        <v>1900</v>
      </c>
      <c r="F3474" s="287"/>
      <c r="G3474" s="287"/>
      <c r="H3474" s="287"/>
      <c r="I3474" s="288"/>
      <c r="J3474" s="287"/>
      <c r="K3474" s="288"/>
      <c r="L3474" s="134"/>
      <c r="M3474" s="133"/>
      <c r="N3474" s="288"/>
      <c r="O3474" s="134"/>
      <c r="P3474" s="166"/>
      <c r="Q3474" s="289"/>
      <c r="R3474" s="165"/>
      <c r="S3474" s="290"/>
      <c r="T3474" s="290"/>
      <c r="U3474" s="290"/>
      <c r="V3474" s="290"/>
      <c r="W3474" s="166"/>
      <c r="X3474" s="135"/>
      <c r="Y3474" s="418">
        <f t="shared" si="546"/>
        <v>0</v>
      </c>
      <c r="Z3474" s="291">
        <f t="shared" si="547"/>
        <v>0</v>
      </c>
      <c r="AA3474" s="163"/>
      <c r="AB3474" s="177" t="str">
        <f t="shared" si="548"/>
        <v/>
      </c>
      <c r="AC3474" s="283" t="str">
        <f t="shared" si="549"/>
        <v/>
      </c>
      <c r="AD3474" s="283" t="str">
        <f t="shared" si="550"/>
        <v/>
      </c>
      <c r="AE3474" s="163"/>
      <c r="AF3474" s="162"/>
    </row>
    <row r="3475" spans="1:32">
      <c r="A3475" s="134">
        <v>3466</v>
      </c>
      <c r="B3475" s="286"/>
      <c r="C3475" s="146">
        <f t="shared" si="543"/>
        <v>0</v>
      </c>
      <c r="D3475" s="146">
        <f t="shared" si="544"/>
        <v>1</v>
      </c>
      <c r="E3475" s="146">
        <f t="shared" si="545"/>
        <v>1900</v>
      </c>
      <c r="F3475" s="287"/>
      <c r="G3475" s="287"/>
      <c r="H3475" s="287"/>
      <c r="I3475" s="288"/>
      <c r="J3475" s="287"/>
      <c r="K3475" s="288"/>
      <c r="L3475" s="134"/>
      <c r="M3475" s="133"/>
      <c r="N3475" s="288"/>
      <c r="O3475" s="134"/>
      <c r="P3475" s="166"/>
      <c r="Q3475" s="289"/>
      <c r="R3475" s="165"/>
      <c r="S3475" s="290"/>
      <c r="T3475" s="290"/>
      <c r="U3475" s="290"/>
      <c r="V3475" s="290"/>
      <c r="W3475" s="166"/>
      <c r="X3475" s="135"/>
      <c r="Y3475" s="418">
        <f t="shared" si="546"/>
        <v>0</v>
      </c>
      <c r="Z3475" s="291">
        <f t="shared" si="547"/>
        <v>0</v>
      </c>
      <c r="AA3475" s="163"/>
      <c r="AB3475" s="177" t="str">
        <f t="shared" si="548"/>
        <v/>
      </c>
      <c r="AC3475" s="283" t="str">
        <f t="shared" si="549"/>
        <v/>
      </c>
      <c r="AD3475" s="283" t="str">
        <f t="shared" si="550"/>
        <v/>
      </c>
      <c r="AE3475" s="163"/>
      <c r="AF3475" s="162"/>
    </row>
    <row r="3476" spans="1:32">
      <c r="A3476" s="134">
        <v>3467</v>
      </c>
      <c r="B3476" s="286"/>
      <c r="C3476" s="146">
        <f t="shared" si="543"/>
        <v>0</v>
      </c>
      <c r="D3476" s="146">
        <f t="shared" si="544"/>
        <v>1</v>
      </c>
      <c r="E3476" s="146">
        <f t="shared" si="545"/>
        <v>1900</v>
      </c>
      <c r="F3476" s="287"/>
      <c r="G3476" s="287"/>
      <c r="H3476" s="287"/>
      <c r="I3476" s="288"/>
      <c r="J3476" s="287"/>
      <c r="K3476" s="288"/>
      <c r="L3476" s="134"/>
      <c r="M3476" s="133"/>
      <c r="N3476" s="288"/>
      <c r="O3476" s="134"/>
      <c r="P3476" s="166"/>
      <c r="Q3476" s="289"/>
      <c r="R3476" s="165"/>
      <c r="S3476" s="290"/>
      <c r="T3476" s="290"/>
      <c r="U3476" s="290"/>
      <c r="V3476" s="290"/>
      <c r="W3476" s="166"/>
      <c r="X3476" s="135"/>
      <c r="Y3476" s="418">
        <f t="shared" si="546"/>
        <v>0</v>
      </c>
      <c r="Z3476" s="291">
        <f t="shared" si="547"/>
        <v>0</v>
      </c>
      <c r="AA3476" s="163"/>
      <c r="AB3476" s="177" t="str">
        <f t="shared" si="548"/>
        <v/>
      </c>
      <c r="AC3476" s="283" t="str">
        <f t="shared" si="549"/>
        <v/>
      </c>
      <c r="AD3476" s="283" t="str">
        <f t="shared" si="550"/>
        <v/>
      </c>
      <c r="AE3476" s="163"/>
      <c r="AF3476" s="162"/>
    </row>
    <row r="3477" spans="1:32">
      <c r="A3477" s="134">
        <v>3468</v>
      </c>
      <c r="B3477" s="286"/>
      <c r="C3477" s="146">
        <f t="shared" si="543"/>
        <v>0</v>
      </c>
      <c r="D3477" s="146">
        <f t="shared" si="544"/>
        <v>1</v>
      </c>
      <c r="E3477" s="146">
        <f t="shared" si="545"/>
        <v>1900</v>
      </c>
      <c r="F3477" s="287"/>
      <c r="G3477" s="287"/>
      <c r="H3477" s="287"/>
      <c r="I3477" s="288"/>
      <c r="J3477" s="287"/>
      <c r="K3477" s="288"/>
      <c r="L3477" s="134"/>
      <c r="M3477" s="133"/>
      <c r="N3477" s="288"/>
      <c r="O3477" s="134"/>
      <c r="P3477" s="166"/>
      <c r="Q3477" s="289"/>
      <c r="R3477" s="165"/>
      <c r="S3477" s="290"/>
      <c r="T3477" s="290"/>
      <c r="U3477" s="290"/>
      <c r="V3477" s="290"/>
      <c r="W3477" s="166"/>
      <c r="X3477" s="135"/>
      <c r="Y3477" s="418">
        <f t="shared" si="546"/>
        <v>0</v>
      </c>
      <c r="Z3477" s="291">
        <f t="shared" si="547"/>
        <v>0</v>
      </c>
      <c r="AA3477" s="163"/>
      <c r="AB3477" s="177" t="str">
        <f t="shared" si="548"/>
        <v/>
      </c>
      <c r="AC3477" s="283" t="str">
        <f t="shared" si="549"/>
        <v/>
      </c>
      <c r="AD3477" s="283" t="str">
        <f t="shared" si="550"/>
        <v/>
      </c>
      <c r="AE3477" s="163"/>
      <c r="AF3477" s="162"/>
    </row>
    <row r="3478" spans="1:32">
      <c r="A3478" s="134">
        <v>3469</v>
      </c>
      <c r="B3478" s="286"/>
      <c r="C3478" s="146">
        <f t="shared" si="543"/>
        <v>0</v>
      </c>
      <c r="D3478" s="146">
        <f t="shared" si="544"/>
        <v>1</v>
      </c>
      <c r="E3478" s="146">
        <f t="shared" si="545"/>
        <v>1900</v>
      </c>
      <c r="F3478" s="287"/>
      <c r="G3478" s="287"/>
      <c r="H3478" s="287"/>
      <c r="I3478" s="288"/>
      <c r="J3478" s="287"/>
      <c r="K3478" s="288"/>
      <c r="L3478" s="134"/>
      <c r="M3478" s="133"/>
      <c r="N3478" s="288"/>
      <c r="O3478" s="134"/>
      <c r="P3478" s="166"/>
      <c r="Q3478" s="289"/>
      <c r="R3478" s="165"/>
      <c r="S3478" s="290"/>
      <c r="T3478" s="290"/>
      <c r="U3478" s="290"/>
      <c r="V3478" s="290"/>
      <c r="W3478" s="166"/>
      <c r="X3478" s="135"/>
      <c r="Y3478" s="418">
        <f t="shared" si="546"/>
        <v>0</v>
      </c>
      <c r="Z3478" s="291">
        <f t="shared" si="547"/>
        <v>0</v>
      </c>
      <c r="AA3478" s="163"/>
      <c r="AB3478" s="177" t="str">
        <f t="shared" si="548"/>
        <v/>
      </c>
      <c r="AC3478" s="283" t="str">
        <f t="shared" si="549"/>
        <v/>
      </c>
      <c r="AD3478" s="283" t="str">
        <f t="shared" si="550"/>
        <v/>
      </c>
      <c r="AE3478" s="163"/>
      <c r="AF3478" s="162"/>
    </row>
    <row r="3479" spans="1:32">
      <c r="A3479" s="134">
        <v>3470</v>
      </c>
      <c r="B3479" s="286"/>
      <c r="C3479" s="146">
        <f t="shared" si="543"/>
        <v>0</v>
      </c>
      <c r="D3479" s="146">
        <f t="shared" si="544"/>
        <v>1</v>
      </c>
      <c r="E3479" s="146">
        <f t="shared" si="545"/>
        <v>1900</v>
      </c>
      <c r="F3479" s="287"/>
      <c r="G3479" s="287"/>
      <c r="H3479" s="287"/>
      <c r="I3479" s="288"/>
      <c r="J3479" s="287"/>
      <c r="K3479" s="288"/>
      <c r="L3479" s="134"/>
      <c r="M3479" s="133"/>
      <c r="N3479" s="288"/>
      <c r="O3479" s="134"/>
      <c r="P3479" s="166"/>
      <c r="Q3479" s="289"/>
      <c r="R3479" s="165"/>
      <c r="S3479" s="290"/>
      <c r="T3479" s="290"/>
      <c r="U3479" s="290"/>
      <c r="V3479" s="290"/>
      <c r="W3479" s="166"/>
      <c r="X3479" s="135"/>
      <c r="Y3479" s="418">
        <f t="shared" si="546"/>
        <v>0</v>
      </c>
      <c r="Z3479" s="291">
        <f t="shared" si="547"/>
        <v>0</v>
      </c>
      <c r="AA3479" s="163"/>
      <c r="AB3479" s="177" t="str">
        <f t="shared" si="548"/>
        <v/>
      </c>
      <c r="AC3479" s="283" t="str">
        <f t="shared" si="549"/>
        <v/>
      </c>
      <c r="AD3479" s="283" t="str">
        <f t="shared" si="550"/>
        <v/>
      </c>
      <c r="AE3479" s="163"/>
      <c r="AF3479" s="162"/>
    </row>
    <row r="3480" spans="1:32">
      <c r="A3480" s="134">
        <v>3471</v>
      </c>
      <c r="B3480" s="286"/>
      <c r="C3480" s="146">
        <f t="shared" si="543"/>
        <v>0</v>
      </c>
      <c r="D3480" s="146">
        <f t="shared" si="544"/>
        <v>1</v>
      </c>
      <c r="E3480" s="146">
        <f t="shared" si="545"/>
        <v>1900</v>
      </c>
      <c r="F3480" s="287"/>
      <c r="G3480" s="287"/>
      <c r="H3480" s="287"/>
      <c r="I3480" s="288"/>
      <c r="J3480" s="287"/>
      <c r="K3480" s="288"/>
      <c r="L3480" s="134"/>
      <c r="M3480" s="133"/>
      <c r="N3480" s="288"/>
      <c r="O3480" s="134"/>
      <c r="P3480" s="166"/>
      <c r="Q3480" s="289"/>
      <c r="R3480" s="165"/>
      <c r="S3480" s="290"/>
      <c r="T3480" s="290"/>
      <c r="U3480" s="290"/>
      <c r="V3480" s="290"/>
      <c r="W3480" s="166"/>
      <c r="X3480" s="135"/>
      <c r="Y3480" s="418">
        <f t="shared" si="546"/>
        <v>0</v>
      </c>
      <c r="Z3480" s="291">
        <f t="shared" si="547"/>
        <v>0</v>
      </c>
      <c r="AA3480" s="163"/>
      <c r="AB3480" s="177" t="str">
        <f t="shared" si="548"/>
        <v/>
      </c>
      <c r="AC3480" s="283" t="str">
        <f t="shared" si="549"/>
        <v/>
      </c>
      <c r="AD3480" s="283" t="str">
        <f t="shared" si="550"/>
        <v/>
      </c>
      <c r="AE3480" s="163"/>
      <c r="AF3480" s="162"/>
    </row>
    <row r="3481" spans="1:32">
      <c r="A3481" s="134">
        <v>3472</v>
      </c>
      <c r="B3481" s="286"/>
      <c r="C3481" s="146">
        <f t="shared" si="543"/>
        <v>0</v>
      </c>
      <c r="D3481" s="146">
        <f t="shared" si="544"/>
        <v>1</v>
      </c>
      <c r="E3481" s="146">
        <f t="shared" si="545"/>
        <v>1900</v>
      </c>
      <c r="F3481" s="287"/>
      <c r="G3481" s="287"/>
      <c r="H3481" s="287"/>
      <c r="I3481" s="288"/>
      <c r="J3481" s="287"/>
      <c r="K3481" s="288"/>
      <c r="L3481" s="134"/>
      <c r="M3481" s="133"/>
      <c r="N3481" s="288"/>
      <c r="O3481" s="134"/>
      <c r="P3481" s="166"/>
      <c r="Q3481" s="289"/>
      <c r="R3481" s="165"/>
      <c r="S3481" s="290"/>
      <c r="T3481" s="290"/>
      <c r="U3481" s="290"/>
      <c r="V3481" s="290"/>
      <c r="W3481" s="166"/>
      <c r="X3481" s="135"/>
      <c r="Y3481" s="418">
        <f t="shared" si="546"/>
        <v>0</v>
      </c>
      <c r="Z3481" s="291">
        <f t="shared" si="547"/>
        <v>0</v>
      </c>
      <c r="AA3481" s="163"/>
      <c r="AB3481" s="177" t="str">
        <f t="shared" si="548"/>
        <v/>
      </c>
      <c r="AC3481" s="283" t="str">
        <f t="shared" si="549"/>
        <v/>
      </c>
      <c r="AD3481" s="283" t="str">
        <f t="shared" si="550"/>
        <v/>
      </c>
      <c r="AE3481" s="163"/>
      <c r="AF3481" s="162"/>
    </row>
    <row r="3482" spans="1:32">
      <c r="A3482" s="134">
        <v>3473</v>
      </c>
      <c r="B3482" s="286"/>
      <c r="C3482" s="146">
        <f t="shared" si="543"/>
        <v>0</v>
      </c>
      <c r="D3482" s="146">
        <f t="shared" si="544"/>
        <v>1</v>
      </c>
      <c r="E3482" s="146">
        <f t="shared" si="545"/>
        <v>1900</v>
      </c>
      <c r="F3482" s="287"/>
      <c r="G3482" s="287"/>
      <c r="H3482" s="287"/>
      <c r="I3482" s="288"/>
      <c r="J3482" s="287"/>
      <c r="K3482" s="288"/>
      <c r="L3482" s="134"/>
      <c r="M3482" s="133"/>
      <c r="N3482" s="288"/>
      <c r="O3482" s="134"/>
      <c r="P3482" s="166"/>
      <c r="Q3482" s="289"/>
      <c r="R3482" s="165"/>
      <c r="S3482" s="290"/>
      <c r="T3482" s="290"/>
      <c r="U3482" s="290"/>
      <c r="V3482" s="290"/>
      <c r="W3482" s="166"/>
      <c r="X3482" s="135"/>
      <c r="Y3482" s="418">
        <f t="shared" si="546"/>
        <v>0</v>
      </c>
      <c r="Z3482" s="291">
        <f t="shared" si="547"/>
        <v>0</v>
      </c>
      <c r="AA3482" s="163"/>
      <c r="AB3482" s="177" t="str">
        <f t="shared" si="548"/>
        <v/>
      </c>
      <c r="AC3482" s="283" t="str">
        <f t="shared" si="549"/>
        <v/>
      </c>
      <c r="AD3482" s="283" t="str">
        <f t="shared" si="550"/>
        <v/>
      </c>
      <c r="AE3482" s="163"/>
      <c r="AF3482" s="162"/>
    </row>
    <row r="3483" spans="1:32">
      <c r="A3483" s="134">
        <v>3474</v>
      </c>
      <c r="B3483" s="286"/>
      <c r="C3483" s="146">
        <f t="shared" si="543"/>
        <v>0</v>
      </c>
      <c r="D3483" s="146">
        <f t="shared" si="544"/>
        <v>1</v>
      </c>
      <c r="E3483" s="146">
        <f t="shared" si="545"/>
        <v>1900</v>
      </c>
      <c r="F3483" s="287"/>
      <c r="G3483" s="287"/>
      <c r="H3483" s="287"/>
      <c r="I3483" s="288"/>
      <c r="J3483" s="287"/>
      <c r="K3483" s="288"/>
      <c r="L3483" s="134"/>
      <c r="M3483" s="133"/>
      <c r="N3483" s="288"/>
      <c r="O3483" s="134"/>
      <c r="P3483" s="166"/>
      <c r="Q3483" s="289"/>
      <c r="R3483" s="165"/>
      <c r="S3483" s="290"/>
      <c r="T3483" s="290"/>
      <c r="U3483" s="290"/>
      <c r="V3483" s="290"/>
      <c r="W3483" s="166"/>
      <c r="X3483" s="135"/>
      <c r="Y3483" s="418">
        <f t="shared" si="546"/>
        <v>0</v>
      </c>
      <c r="Z3483" s="291">
        <f t="shared" si="547"/>
        <v>0</v>
      </c>
      <c r="AA3483" s="163"/>
      <c r="AB3483" s="177" t="str">
        <f t="shared" si="548"/>
        <v/>
      </c>
      <c r="AC3483" s="283" t="str">
        <f t="shared" si="549"/>
        <v/>
      </c>
      <c r="AD3483" s="283" t="str">
        <f t="shared" si="550"/>
        <v/>
      </c>
      <c r="AE3483" s="163"/>
      <c r="AF3483" s="162"/>
    </row>
    <row r="3484" spans="1:32">
      <c r="A3484" s="134">
        <v>3475</v>
      </c>
      <c r="B3484" s="286"/>
      <c r="C3484" s="146">
        <f t="shared" si="543"/>
        <v>0</v>
      </c>
      <c r="D3484" s="146">
        <f t="shared" si="544"/>
        <v>1</v>
      </c>
      <c r="E3484" s="146">
        <f t="shared" si="545"/>
        <v>1900</v>
      </c>
      <c r="F3484" s="287"/>
      <c r="G3484" s="287"/>
      <c r="H3484" s="287"/>
      <c r="I3484" s="288"/>
      <c r="J3484" s="287"/>
      <c r="K3484" s="288"/>
      <c r="L3484" s="134"/>
      <c r="M3484" s="133"/>
      <c r="N3484" s="288"/>
      <c r="O3484" s="134"/>
      <c r="P3484" s="166"/>
      <c r="Q3484" s="289"/>
      <c r="R3484" s="165"/>
      <c r="S3484" s="290"/>
      <c r="T3484" s="290"/>
      <c r="U3484" s="290"/>
      <c r="V3484" s="290"/>
      <c r="W3484" s="166"/>
      <c r="X3484" s="135"/>
      <c r="Y3484" s="418">
        <f t="shared" si="546"/>
        <v>0</v>
      </c>
      <c r="Z3484" s="291">
        <f t="shared" si="547"/>
        <v>0</v>
      </c>
      <c r="AA3484" s="163"/>
      <c r="AB3484" s="177" t="str">
        <f t="shared" si="548"/>
        <v/>
      </c>
      <c r="AC3484" s="283" t="str">
        <f t="shared" si="549"/>
        <v/>
      </c>
      <c r="AD3484" s="283" t="str">
        <f t="shared" si="550"/>
        <v/>
      </c>
      <c r="AE3484" s="163"/>
      <c r="AF3484" s="162"/>
    </row>
    <row r="3485" spans="1:32">
      <c r="A3485" s="134">
        <v>3476</v>
      </c>
      <c r="B3485" s="286"/>
      <c r="C3485" s="146">
        <f t="shared" si="543"/>
        <v>0</v>
      </c>
      <c r="D3485" s="146">
        <f t="shared" si="544"/>
        <v>1</v>
      </c>
      <c r="E3485" s="146">
        <f t="shared" si="545"/>
        <v>1900</v>
      </c>
      <c r="F3485" s="287"/>
      <c r="G3485" s="287"/>
      <c r="H3485" s="287"/>
      <c r="I3485" s="288"/>
      <c r="J3485" s="287"/>
      <c r="K3485" s="288"/>
      <c r="L3485" s="134"/>
      <c r="M3485" s="133"/>
      <c r="N3485" s="288"/>
      <c r="O3485" s="134"/>
      <c r="P3485" s="166"/>
      <c r="Q3485" s="289"/>
      <c r="R3485" s="165"/>
      <c r="S3485" s="290"/>
      <c r="T3485" s="290"/>
      <c r="U3485" s="290"/>
      <c r="V3485" s="290"/>
      <c r="W3485" s="166"/>
      <c r="X3485" s="135"/>
      <c r="Y3485" s="418">
        <f t="shared" si="546"/>
        <v>0</v>
      </c>
      <c r="Z3485" s="291">
        <f t="shared" si="547"/>
        <v>0</v>
      </c>
      <c r="AA3485" s="163"/>
      <c r="AB3485" s="177" t="str">
        <f t="shared" si="548"/>
        <v/>
      </c>
      <c r="AC3485" s="283" t="str">
        <f t="shared" si="549"/>
        <v/>
      </c>
      <c r="AD3485" s="283" t="str">
        <f t="shared" si="550"/>
        <v/>
      </c>
      <c r="AE3485" s="163"/>
      <c r="AF3485" s="162"/>
    </row>
    <row r="3486" spans="1:32">
      <c r="A3486" s="134">
        <v>3477</v>
      </c>
      <c r="B3486" s="286"/>
      <c r="C3486" s="146">
        <f t="shared" si="543"/>
        <v>0</v>
      </c>
      <c r="D3486" s="146">
        <f t="shared" si="544"/>
        <v>1</v>
      </c>
      <c r="E3486" s="146">
        <f t="shared" si="545"/>
        <v>1900</v>
      </c>
      <c r="F3486" s="287"/>
      <c r="G3486" s="287"/>
      <c r="H3486" s="287"/>
      <c r="I3486" s="288"/>
      <c r="J3486" s="287"/>
      <c r="K3486" s="288"/>
      <c r="L3486" s="134"/>
      <c r="M3486" s="133"/>
      <c r="N3486" s="288"/>
      <c r="O3486" s="134"/>
      <c r="P3486" s="166"/>
      <c r="Q3486" s="289"/>
      <c r="R3486" s="165"/>
      <c r="S3486" s="290"/>
      <c r="T3486" s="290"/>
      <c r="U3486" s="290"/>
      <c r="V3486" s="290"/>
      <c r="W3486" s="166"/>
      <c r="X3486" s="135"/>
      <c r="Y3486" s="418">
        <f t="shared" si="546"/>
        <v>0</v>
      </c>
      <c r="Z3486" s="291">
        <f t="shared" si="547"/>
        <v>0</v>
      </c>
      <c r="AA3486" s="163"/>
      <c r="AB3486" s="177" t="str">
        <f t="shared" si="548"/>
        <v/>
      </c>
      <c r="AC3486" s="283" t="str">
        <f t="shared" si="549"/>
        <v/>
      </c>
      <c r="AD3486" s="283" t="str">
        <f t="shared" si="550"/>
        <v/>
      </c>
      <c r="AE3486" s="163"/>
      <c r="AF3486" s="162"/>
    </row>
    <row r="3487" spans="1:32">
      <c r="A3487" s="134">
        <v>3478</v>
      </c>
      <c r="B3487" s="286"/>
      <c r="C3487" s="146">
        <f t="shared" si="543"/>
        <v>0</v>
      </c>
      <c r="D3487" s="146">
        <f t="shared" si="544"/>
        <v>1</v>
      </c>
      <c r="E3487" s="146">
        <f t="shared" si="545"/>
        <v>1900</v>
      </c>
      <c r="F3487" s="287"/>
      <c r="G3487" s="287"/>
      <c r="H3487" s="287"/>
      <c r="I3487" s="288"/>
      <c r="J3487" s="287"/>
      <c r="K3487" s="288"/>
      <c r="L3487" s="134"/>
      <c r="M3487" s="133"/>
      <c r="N3487" s="288"/>
      <c r="O3487" s="134"/>
      <c r="P3487" s="166"/>
      <c r="Q3487" s="289"/>
      <c r="R3487" s="165"/>
      <c r="S3487" s="290"/>
      <c r="T3487" s="290"/>
      <c r="U3487" s="290"/>
      <c r="V3487" s="290"/>
      <c r="W3487" s="166"/>
      <c r="X3487" s="135"/>
      <c r="Y3487" s="418">
        <f t="shared" si="546"/>
        <v>0</v>
      </c>
      <c r="Z3487" s="291">
        <f t="shared" si="547"/>
        <v>0</v>
      </c>
      <c r="AA3487" s="163"/>
      <c r="AB3487" s="177" t="str">
        <f t="shared" si="548"/>
        <v/>
      </c>
      <c r="AC3487" s="283" t="str">
        <f t="shared" si="549"/>
        <v/>
      </c>
      <c r="AD3487" s="283" t="str">
        <f t="shared" si="550"/>
        <v/>
      </c>
      <c r="AE3487" s="163"/>
      <c r="AF3487" s="162"/>
    </row>
    <row r="3488" spans="1:32">
      <c r="A3488" s="134">
        <v>3479</v>
      </c>
      <c r="B3488" s="286"/>
      <c r="C3488" s="146">
        <f t="shared" si="543"/>
        <v>0</v>
      </c>
      <c r="D3488" s="146">
        <f t="shared" si="544"/>
        <v>1</v>
      </c>
      <c r="E3488" s="146">
        <f t="shared" si="545"/>
        <v>1900</v>
      </c>
      <c r="F3488" s="287"/>
      <c r="G3488" s="287"/>
      <c r="H3488" s="287"/>
      <c r="I3488" s="288"/>
      <c r="J3488" s="287"/>
      <c r="K3488" s="288"/>
      <c r="L3488" s="134"/>
      <c r="M3488" s="133"/>
      <c r="N3488" s="288"/>
      <c r="O3488" s="134"/>
      <c r="P3488" s="166"/>
      <c r="Q3488" s="289"/>
      <c r="R3488" s="165"/>
      <c r="S3488" s="290"/>
      <c r="T3488" s="290"/>
      <c r="U3488" s="290"/>
      <c r="V3488" s="290"/>
      <c r="W3488" s="166"/>
      <c r="X3488" s="135"/>
      <c r="Y3488" s="418">
        <f t="shared" si="546"/>
        <v>0</v>
      </c>
      <c r="Z3488" s="291">
        <f t="shared" si="547"/>
        <v>0</v>
      </c>
      <c r="AA3488" s="163"/>
      <c r="AB3488" s="177" t="str">
        <f t="shared" si="548"/>
        <v/>
      </c>
      <c r="AC3488" s="283" t="str">
        <f t="shared" si="549"/>
        <v/>
      </c>
      <c r="AD3488" s="283" t="str">
        <f t="shared" si="550"/>
        <v/>
      </c>
      <c r="AE3488" s="163"/>
      <c r="AF3488" s="162"/>
    </row>
    <row r="3489" spans="1:32">
      <c r="A3489" s="134">
        <v>3480</v>
      </c>
      <c r="B3489" s="286"/>
      <c r="C3489" s="146">
        <f t="shared" si="543"/>
        <v>0</v>
      </c>
      <c r="D3489" s="146">
        <f t="shared" si="544"/>
        <v>1</v>
      </c>
      <c r="E3489" s="146">
        <f t="shared" si="545"/>
        <v>1900</v>
      </c>
      <c r="F3489" s="287"/>
      <c r="G3489" s="287"/>
      <c r="H3489" s="287"/>
      <c r="I3489" s="288"/>
      <c r="J3489" s="287"/>
      <c r="K3489" s="288"/>
      <c r="L3489" s="134"/>
      <c r="M3489" s="133"/>
      <c r="N3489" s="288"/>
      <c r="O3489" s="134"/>
      <c r="P3489" s="166"/>
      <c r="Q3489" s="289"/>
      <c r="R3489" s="165"/>
      <c r="S3489" s="290"/>
      <c r="T3489" s="290"/>
      <c r="U3489" s="290"/>
      <c r="V3489" s="290"/>
      <c r="W3489" s="166"/>
      <c r="X3489" s="135"/>
      <c r="Y3489" s="418">
        <f t="shared" si="546"/>
        <v>0</v>
      </c>
      <c r="Z3489" s="291">
        <f t="shared" si="547"/>
        <v>0</v>
      </c>
      <c r="AA3489" s="163"/>
      <c r="AB3489" s="177" t="str">
        <f t="shared" si="548"/>
        <v/>
      </c>
      <c r="AC3489" s="283" t="str">
        <f t="shared" si="549"/>
        <v/>
      </c>
      <c r="AD3489" s="283" t="str">
        <f t="shared" si="550"/>
        <v/>
      </c>
      <c r="AE3489" s="163"/>
      <c r="AF3489" s="162"/>
    </row>
    <row r="3490" spans="1:32">
      <c r="A3490" s="134">
        <v>3481</v>
      </c>
      <c r="B3490" s="286"/>
      <c r="C3490" s="146">
        <f t="shared" si="543"/>
        <v>0</v>
      </c>
      <c r="D3490" s="146">
        <f t="shared" si="544"/>
        <v>1</v>
      </c>
      <c r="E3490" s="146">
        <f t="shared" si="545"/>
        <v>1900</v>
      </c>
      <c r="F3490" s="287"/>
      <c r="G3490" s="287"/>
      <c r="H3490" s="287"/>
      <c r="I3490" s="288"/>
      <c r="J3490" s="287"/>
      <c r="K3490" s="288"/>
      <c r="L3490" s="134"/>
      <c r="M3490" s="133"/>
      <c r="N3490" s="288"/>
      <c r="O3490" s="134"/>
      <c r="P3490" s="166"/>
      <c r="Q3490" s="289"/>
      <c r="R3490" s="165"/>
      <c r="S3490" s="290"/>
      <c r="T3490" s="290"/>
      <c r="U3490" s="290"/>
      <c r="V3490" s="290"/>
      <c r="W3490" s="166"/>
      <c r="X3490" s="135"/>
      <c r="Y3490" s="418">
        <f t="shared" si="546"/>
        <v>0</v>
      </c>
      <c r="Z3490" s="291">
        <f t="shared" si="547"/>
        <v>0</v>
      </c>
      <c r="AA3490" s="163"/>
      <c r="AB3490" s="177" t="str">
        <f t="shared" si="548"/>
        <v/>
      </c>
      <c r="AC3490" s="283" t="str">
        <f t="shared" si="549"/>
        <v/>
      </c>
      <c r="AD3490" s="283" t="str">
        <f t="shared" si="550"/>
        <v/>
      </c>
      <c r="AE3490" s="163"/>
      <c r="AF3490" s="162"/>
    </row>
    <row r="3491" spans="1:32">
      <c r="A3491" s="134">
        <v>3482</v>
      </c>
      <c r="B3491" s="286"/>
      <c r="C3491" s="146">
        <f t="shared" si="543"/>
        <v>0</v>
      </c>
      <c r="D3491" s="146">
        <f t="shared" si="544"/>
        <v>1</v>
      </c>
      <c r="E3491" s="146">
        <f t="shared" si="545"/>
        <v>1900</v>
      </c>
      <c r="F3491" s="287"/>
      <c r="G3491" s="287"/>
      <c r="H3491" s="287"/>
      <c r="I3491" s="288"/>
      <c r="J3491" s="287"/>
      <c r="K3491" s="288"/>
      <c r="L3491" s="134"/>
      <c r="M3491" s="133"/>
      <c r="N3491" s="288"/>
      <c r="O3491" s="134"/>
      <c r="P3491" s="166"/>
      <c r="Q3491" s="289"/>
      <c r="R3491" s="165"/>
      <c r="S3491" s="290"/>
      <c r="T3491" s="290"/>
      <c r="U3491" s="290"/>
      <c r="V3491" s="290"/>
      <c r="W3491" s="166"/>
      <c r="X3491" s="135"/>
      <c r="Y3491" s="418">
        <f t="shared" si="546"/>
        <v>0</v>
      </c>
      <c r="Z3491" s="291">
        <f t="shared" si="547"/>
        <v>0</v>
      </c>
      <c r="AA3491" s="163"/>
      <c r="AB3491" s="177" t="str">
        <f t="shared" si="548"/>
        <v/>
      </c>
      <c r="AC3491" s="283" t="str">
        <f t="shared" si="549"/>
        <v/>
      </c>
      <c r="AD3491" s="283" t="str">
        <f t="shared" si="550"/>
        <v/>
      </c>
      <c r="AE3491" s="163"/>
      <c r="AF3491" s="162"/>
    </row>
    <row r="3492" spans="1:32">
      <c r="A3492" s="134">
        <v>3483</v>
      </c>
      <c r="B3492" s="286"/>
      <c r="C3492" s="146">
        <f t="shared" si="543"/>
        <v>0</v>
      </c>
      <c r="D3492" s="146">
        <f t="shared" si="544"/>
        <v>1</v>
      </c>
      <c r="E3492" s="146">
        <f t="shared" si="545"/>
        <v>1900</v>
      </c>
      <c r="F3492" s="287"/>
      <c r="G3492" s="287"/>
      <c r="H3492" s="287"/>
      <c r="I3492" s="288"/>
      <c r="J3492" s="287"/>
      <c r="K3492" s="288"/>
      <c r="L3492" s="134"/>
      <c r="M3492" s="133"/>
      <c r="N3492" s="288"/>
      <c r="O3492" s="134"/>
      <c r="P3492" s="166"/>
      <c r="Q3492" s="289"/>
      <c r="R3492" s="165"/>
      <c r="S3492" s="290"/>
      <c r="T3492" s="290"/>
      <c r="U3492" s="290"/>
      <c r="V3492" s="290"/>
      <c r="W3492" s="166"/>
      <c r="X3492" s="135"/>
      <c r="Y3492" s="418">
        <f t="shared" si="546"/>
        <v>0</v>
      </c>
      <c r="Z3492" s="291">
        <f t="shared" si="547"/>
        <v>0</v>
      </c>
      <c r="AA3492" s="163"/>
      <c r="AB3492" s="177" t="str">
        <f t="shared" si="548"/>
        <v/>
      </c>
      <c r="AC3492" s="283" t="str">
        <f t="shared" si="549"/>
        <v/>
      </c>
      <c r="AD3492" s="283" t="str">
        <f t="shared" si="550"/>
        <v/>
      </c>
      <c r="AE3492" s="163"/>
      <c r="AF3492" s="162"/>
    </row>
    <row r="3493" spans="1:32">
      <c r="A3493" s="134">
        <v>3484</v>
      </c>
      <c r="B3493" s="286"/>
      <c r="C3493" s="146">
        <f t="shared" si="543"/>
        <v>0</v>
      </c>
      <c r="D3493" s="146">
        <f t="shared" si="544"/>
        <v>1</v>
      </c>
      <c r="E3493" s="146">
        <f t="shared" si="545"/>
        <v>1900</v>
      </c>
      <c r="F3493" s="287"/>
      <c r="G3493" s="287"/>
      <c r="H3493" s="287"/>
      <c r="I3493" s="288"/>
      <c r="J3493" s="287"/>
      <c r="K3493" s="288"/>
      <c r="L3493" s="134"/>
      <c r="M3493" s="133"/>
      <c r="N3493" s="288"/>
      <c r="O3493" s="134"/>
      <c r="P3493" s="166"/>
      <c r="Q3493" s="289"/>
      <c r="R3493" s="165"/>
      <c r="S3493" s="290"/>
      <c r="T3493" s="290"/>
      <c r="U3493" s="290"/>
      <c r="V3493" s="290"/>
      <c r="W3493" s="166"/>
      <c r="X3493" s="135"/>
      <c r="Y3493" s="418">
        <f t="shared" si="546"/>
        <v>0</v>
      </c>
      <c r="Z3493" s="291">
        <f t="shared" si="547"/>
        <v>0</v>
      </c>
      <c r="AA3493" s="163"/>
      <c r="AB3493" s="177" t="str">
        <f t="shared" si="548"/>
        <v/>
      </c>
      <c r="AC3493" s="283" t="str">
        <f t="shared" si="549"/>
        <v/>
      </c>
      <c r="AD3493" s="283" t="str">
        <f t="shared" si="550"/>
        <v/>
      </c>
      <c r="AE3493" s="163"/>
      <c r="AF3493" s="162"/>
    </row>
    <row r="3494" spans="1:32">
      <c r="A3494" s="134">
        <v>3485</v>
      </c>
      <c r="B3494" s="286"/>
      <c r="C3494" s="146">
        <f t="shared" si="543"/>
        <v>0</v>
      </c>
      <c r="D3494" s="146">
        <f t="shared" si="544"/>
        <v>1</v>
      </c>
      <c r="E3494" s="146">
        <f t="shared" si="545"/>
        <v>1900</v>
      </c>
      <c r="F3494" s="287"/>
      <c r="G3494" s="287"/>
      <c r="H3494" s="287"/>
      <c r="I3494" s="288"/>
      <c r="J3494" s="287"/>
      <c r="K3494" s="288"/>
      <c r="L3494" s="134"/>
      <c r="M3494" s="133"/>
      <c r="N3494" s="288"/>
      <c r="O3494" s="134"/>
      <c r="P3494" s="166"/>
      <c r="Q3494" s="289"/>
      <c r="R3494" s="165"/>
      <c r="S3494" s="290"/>
      <c r="T3494" s="290"/>
      <c r="U3494" s="290"/>
      <c r="V3494" s="290"/>
      <c r="W3494" s="166"/>
      <c r="X3494" s="135"/>
      <c r="Y3494" s="418">
        <f t="shared" si="546"/>
        <v>0</v>
      </c>
      <c r="Z3494" s="291">
        <f t="shared" si="547"/>
        <v>0</v>
      </c>
      <c r="AA3494" s="163"/>
      <c r="AB3494" s="177" t="str">
        <f t="shared" si="548"/>
        <v/>
      </c>
      <c r="AC3494" s="283" t="str">
        <f t="shared" si="549"/>
        <v/>
      </c>
      <c r="AD3494" s="283" t="str">
        <f t="shared" si="550"/>
        <v/>
      </c>
      <c r="AE3494" s="163"/>
      <c r="AF3494" s="162"/>
    </row>
    <row r="3495" spans="1:32">
      <c r="A3495" s="134">
        <v>3486</v>
      </c>
      <c r="B3495" s="286"/>
      <c r="C3495" s="146">
        <f t="shared" si="543"/>
        <v>0</v>
      </c>
      <c r="D3495" s="146">
        <f t="shared" si="544"/>
        <v>1</v>
      </c>
      <c r="E3495" s="146">
        <f t="shared" si="545"/>
        <v>1900</v>
      </c>
      <c r="F3495" s="287"/>
      <c r="G3495" s="287"/>
      <c r="H3495" s="287"/>
      <c r="I3495" s="288"/>
      <c r="J3495" s="287"/>
      <c r="K3495" s="288"/>
      <c r="L3495" s="134"/>
      <c r="M3495" s="133"/>
      <c r="N3495" s="288"/>
      <c r="O3495" s="134"/>
      <c r="P3495" s="166"/>
      <c r="Q3495" s="289"/>
      <c r="R3495" s="165"/>
      <c r="S3495" s="290"/>
      <c r="T3495" s="290"/>
      <c r="U3495" s="290"/>
      <c r="V3495" s="290"/>
      <c r="W3495" s="166"/>
      <c r="X3495" s="135"/>
      <c r="Y3495" s="418">
        <f t="shared" si="546"/>
        <v>0</v>
      </c>
      <c r="Z3495" s="291">
        <f t="shared" si="547"/>
        <v>0</v>
      </c>
      <c r="AA3495" s="163"/>
      <c r="AB3495" s="177" t="str">
        <f t="shared" si="548"/>
        <v/>
      </c>
      <c r="AC3495" s="283" t="str">
        <f t="shared" si="549"/>
        <v/>
      </c>
      <c r="AD3495" s="283" t="str">
        <f t="shared" si="550"/>
        <v/>
      </c>
      <c r="AE3495" s="163"/>
      <c r="AF3495" s="162"/>
    </row>
    <row r="3496" spans="1:32">
      <c r="A3496" s="134">
        <v>3487</v>
      </c>
      <c r="B3496" s="286"/>
      <c r="C3496" s="146">
        <f t="shared" si="543"/>
        <v>0</v>
      </c>
      <c r="D3496" s="146">
        <f t="shared" si="544"/>
        <v>1</v>
      </c>
      <c r="E3496" s="146">
        <f t="shared" si="545"/>
        <v>1900</v>
      </c>
      <c r="F3496" s="287"/>
      <c r="G3496" s="287"/>
      <c r="H3496" s="287"/>
      <c r="I3496" s="288"/>
      <c r="J3496" s="287"/>
      <c r="K3496" s="288"/>
      <c r="L3496" s="134"/>
      <c r="M3496" s="133"/>
      <c r="N3496" s="288"/>
      <c r="O3496" s="134"/>
      <c r="P3496" s="166"/>
      <c r="Q3496" s="289"/>
      <c r="R3496" s="165"/>
      <c r="S3496" s="290"/>
      <c r="T3496" s="290"/>
      <c r="U3496" s="290"/>
      <c r="V3496" s="290"/>
      <c r="W3496" s="166"/>
      <c r="X3496" s="135"/>
      <c r="Y3496" s="418">
        <f t="shared" si="546"/>
        <v>0</v>
      </c>
      <c r="Z3496" s="291">
        <f t="shared" si="547"/>
        <v>0</v>
      </c>
      <c r="AA3496" s="163"/>
      <c r="AB3496" s="177" t="str">
        <f t="shared" si="548"/>
        <v/>
      </c>
      <c r="AC3496" s="283" t="str">
        <f t="shared" si="549"/>
        <v/>
      </c>
      <c r="AD3496" s="283" t="str">
        <f t="shared" si="550"/>
        <v/>
      </c>
      <c r="AE3496" s="163"/>
      <c r="AF3496" s="162"/>
    </row>
    <row r="3497" spans="1:32">
      <c r="A3497" s="134">
        <v>3488</v>
      </c>
      <c r="B3497" s="286"/>
      <c r="C3497" s="146">
        <f t="shared" si="543"/>
        <v>0</v>
      </c>
      <c r="D3497" s="146">
        <f t="shared" si="544"/>
        <v>1</v>
      </c>
      <c r="E3497" s="146">
        <f t="shared" si="545"/>
        <v>1900</v>
      </c>
      <c r="F3497" s="287"/>
      <c r="G3497" s="287"/>
      <c r="H3497" s="287"/>
      <c r="I3497" s="288"/>
      <c r="J3497" s="287"/>
      <c r="K3497" s="288"/>
      <c r="L3497" s="134"/>
      <c r="M3497" s="133"/>
      <c r="N3497" s="288"/>
      <c r="O3497" s="134"/>
      <c r="P3497" s="166"/>
      <c r="Q3497" s="289"/>
      <c r="R3497" s="165"/>
      <c r="S3497" s="290"/>
      <c r="T3497" s="290"/>
      <c r="U3497" s="290"/>
      <c r="V3497" s="290"/>
      <c r="W3497" s="166"/>
      <c r="X3497" s="135"/>
      <c r="Y3497" s="418">
        <f t="shared" si="546"/>
        <v>0</v>
      </c>
      <c r="Z3497" s="291">
        <f t="shared" si="547"/>
        <v>0</v>
      </c>
      <c r="AA3497" s="163"/>
      <c r="AB3497" s="177" t="str">
        <f t="shared" si="548"/>
        <v/>
      </c>
      <c r="AC3497" s="283" t="str">
        <f t="shared" si="549"/>
        <v/>
      </c>
      <c r="AD3497" s="283" t="str">
        <f t="shared" si="550"/>
        <v/>
      </c>
      <c r="AE3497" s="163"/>
      <c r="AF3497" s="162"/>
    </row>
    <row r="3498" spans="1:32">
      <c r="A3498" s="134">
        <v>3489</v>
      </c>
      <c r="B3498" s="286"/>
      <c r="C3498" s="146">
        <f t="shared" si="543"/>
        <v>0</v>
      </c>
      <c r="D3498" s="146">
        <f t="shared" si="544"/>
        <v>1</v>
      </c>
      <c r="E3498" s="146">
        <f t="shared" si="545"/>
        <v>1900</v>
      </c>
      <c r="F3498" s="287"/>
      <c r="G3498" s="287"/>
      <c r="H3498" s="287"/>
      <c r="I3498" s="288"/>
      <c r="J3498" s="287"/>
      <c r="K3498" s="288"/>
      <c r="L3498" s="134"/>
      <c r="M3498" s="133"/>
      <c r="N3498" s="288"/>
      <c r="O3498" s="134"/>
      <c r="P3498" s="166"/>
      <c r="Q3498" s="289"/>
      <c r="R3498" s="165"/>
      <c r="S3498" s="290"/>
      <c r="T3498" s="290"/>
      <c r="U3498" s="290"/>
      <c r="V3498" s="290"/>
      <c r="W3498" s="166"/>
      <c r="X3498" s="135"/>
      <c r="Y3498" s="418">
        <f t="shared" si="546"/>
        <v>0</v>
      </c>
      <c r="Z3498" s="291">
        <f t="shared" si="547"/>
        <v>0</v>
      </c>
      <c r="AA3498" s="163"/>
      <c r="AB3498" s="177" t="str">
        <f t="shared" si="548"/>
        <v/>
      </c>
      <c r="AC3498" s="283" t="str">
        <f t="shared" si="549"/>
        <v/>
      </c>
      <c r="AD3498" s="283" t="str">
        <f t="shared" si="550"/>
        <v/>
      </c>
      <c r="AE3498" s="163"/>
      <c r="AF3498" s="162"/>
    </row>
    <row r="3499" spans="1:32">
      <c r="A3499" s="134">
        <v>3490</v>
      </c>
      <c r="B3499" s="286"/>
      <c r="C3499" s="146">
        <f t="shared" si="543"/>
        <v>0</v>
      </c>
      <c r="D3499" s="146">
        <f t="shared" si="544"/>
        <v>1</v>
      </c>
      <c r="E3499" s="146">
        <f t="shared" si="545"/>
        <v>1900</v>
      </c>
      <c r="F3499" s="287"/>
      <c r="G3499" s="287"/>
      <c r="H3499" s="287"/>
      <c r="I3499" s="288"/>
      <c r="J3499" s="287"/>
      <c r="K3499" s="288"/>
      <c r="L3499" s="134"/>
      <c r="M3499" s="133"/>
      <c r="N3499" s="288"/>
      <c r="O3499" s="134"/>
      <c r="P3499" s="166"/>
      <c r="Q3499" s="289"/>
      <c r="R3499" s="165"/>
      <c r="S3499" s="290"/>
      <c r="T3499" s="290"/>
      <c r="U3499" s="290"/>
      <c r="V3499" s="290"/>
      <c r="W3499" s="166"/>
      <c r="X3499" s="135"/>
      <c r="Y3499" s="418">
        <f t="shared" si="546"/>
        <v>0</v>
      </c>
      <c r="Z3499" s="291">
        <f t="shared" si="547"/>
        <v>0</v>
      </c>
      <c r="AA3499" s="163"/>
      <c r="AB3499" s="177" t="str">
        <f t="shared" si="548"/>
        <v/>
      </c>
      <c r="AC3499" s="283" t="str">
        <f t="shared" si="549"/>
        <v/>
      </c>
      <c r="AD3499" s="283" t="str">
        <f t="shared" si="550"/>
        <v/>
      </c>
      <c r="AE3499" s="163"/>
      <c r="AF3499" s="162"/>
    </row>
    <row r="3500" spans="1:32">
      <c r="A3500" s="134">
        <v>3491</v>
      </c>
      <c r="B3500" s="286"/>
      <c r="C3500" s="146">
        <f t="shared" si="543"/>
        <v>0</v>
      </c>
      <c r="D3500" s="146">
        <f t="shared" si="544"/>
        <v>1</v>
      </c>
      <c r="E3500" s="146">
        <f t="shared" si="545"/>
        <v>1900</v>
      </c>
      <c r="F3500" s="287"/>
      <c r="G3500" s="287"/>
      <c r="H3500" s="287"/>
      <c r="I3500" s="288"/>
      <c r="J3500" s="287"/>
      <c r="K3500" s="288"/>
      <c r="L3500" s="134"/>
      <c r="M3500" s="133"/>
      <c r="N3500" s="288"/>
      <c r="O3500" s="134"/>
      <c r="P3500" s="166"/>
      <c r="Q3500" s="289"/>
      <c r="R3500" s="165"/>
      <c r="S3500" s="290"/>
      <c r="T3500" s="290"/>
      <c r="U3500" s="290"/>
      <c r="V3500" s="290"/>
      <c r="W3500" s="166"/>
      <c r="X3500" s="135"/>
      <c r="Y3500" s="418">
        <f t="shared" si="546"/>
        <v>0</v>
      </c>
      <c r="Z3500" s="291">
        <f t="shared" si="547"/>
        <v>0</v>
      </c>
      <c r="AA3500" s="163"/>
      <c r="AB3500" s="177" t="str">
        <f t="shared" si="548"/>
        <v/>
      </c>
      <c r="AC3500" s="283" t="str">
        <f t="shared" si="549"/>
        <v/>
      </c>
      <c r="AD3500" s="283" t="str">
        <f t="shared" si="550"/>
        <v/>
      </c>
      <c r="AE3500" s="163"/>
      <c r="AF3500" s="162"/>
    </row>
    <row r="3501" spans="1:32">
      <c r="A3501" s="134">
        <v>3492</v>
      </c>
      <c r="B3501" s="286"/>
      <c r="C3501" s="146">
        <f t="shared" si="543"/>
        <v>0</v>
      </c>
      <c r="D3501" s="146">
        <f t="shared" si="544"/>
        <v>1</v>
      </c>
      <c r="E3501" s="146">
        <f t="shared" si="545"/>
        <v>1900</v>
      </c>
      <c r="F3501" s="287"/>
      <c r="G3501" s="287"/>
      <c r="H3501" s="287"/>
      <c r="I3501" s="288"/>
      <c r="J3501" s="287"/>
      <c r="K3501" s="288"/>
      <c r="L3501" s="134"/>
      <c r="M3501" s="133"/>
      <c r="N3501" s="288"/>
      <c r="O3501" s="134"/>
      <c r="P3501" s="166"/>
      <c r="Q3501" s="289"/>
      <c r="R3501" s="165"/>
      <c r="S3501" s="290"/>
      <c r="T3501" s="290"/>
      <c r="U3501" s="290"/>
      <c r="V3501" s="290"/>
      <c r="W3501" s="166"/>
      <c r="X3501" s="135"/>
      <c r="Y3501" s="418">
        <f t="shared" si="546"/>
        <v>0</v>
      </c>
      <c r="Z3501" s="291">
        <f t="shared" si="547"/>
        <v>0</v>
      </c>
      <c r="AA3501" s="163"/>
      <c r="AB3501" s="177" t="str">
        <f t="shared" si="548"/>
        <v/>
      </c>
      <c r="AC3501" s="283" t="str">
        <f t="shared" si="549"/>
        <v/>
      </c>
      <c r="AD3501" s="283" t="str">
        <f t="shared" si="550"/>
        <v/>
      </c>
      <c r="AE3501" s="163"/>
      <c r="AF3501" s="162"/>
    </row>
    <row r="3502" spans="1:32">
      <c r="A3502" s="134">
        <v>3493</v>
      </c>
      <c r="B3502" s="286"/>
      <c r="C3502" s="146">
        <f t="shared" si="543"/>
        <v>0</v>
      </c>
      <c r="D3502" s="146">
        <f t="shared" si="544"/>
        <v>1</v>
      </c>
      <c r="E3502" s="146">
        <f t="shared" si="545"/>
        <v>1900</v>
      </c>
      <c r="F3502" s="287"/>
      <c r="G3502" s="287"/>
      <c r="H3502" s="287"/>
      <c r="I3502" s="288"/>
      <c r="J3502" s="287"/>
      <c r="K3502" s="288"/>
      <c r="L3502" s="134"/>
      <c r="M3502" s="133"/>
      <c r="N3502" s="288"/>
      <c r="O3502" s="134"/>
      <c r="P3502" s="166"/>
      <c r="Q3502" s="289"/>
      <c r="R3502" s="165"/>
      <c r="S3502" s="290"/>
      <c r="T3502" s="290"/>
      <c r="U3502" s="290"/>
      <c r="V3502" s="290"/>
      <c r="W3502" s="166"/>
      <c r="X3502" s="135"/>
      <c r="Y3502" s="418">
        <f t="shared" si="546"/>
        <v>0</v>
      </c>
      <c r="Z3502" s="291">
        <f t="shared" si="547"/>
        <v>0</v>
      </c>
      <c r="AA3502" s="163"/>
      <c r="AB3502" s="177" t="str">
        <f t="shared" si="548"/>
        <v/>
      </c>
      <c r="AC3502" s="283" t="str">
        <f t="shared" si="549"/>
        <v/>
      </c>
      <c r="AD3502" s="283" t="str">
        <f t="shared" si="550"/>
        <v/>
      </c>
      <c r="AE3502" s="163"/>
      <c r="AF3502" s="162"/>
    </row>
    <row r="3503" spans="1:32">
      <c r="A3503" s="134">
        <v>3494</v>
      </c>
      <c r="B3503" s="286"/>
      <c r="C3503" s="146">
        <f t="shared" si="543"/>
        <v>0</v>
      </c>
      <c r="D3503" s="146">
        <f t="shared" si="544"/>
        <v>1</v>
      </c>
      <c r="E3503" s="146">
        <f t="shared" si="545"/>
        <v>1900</v>
      </c>
      <c r="F3503" s="287"/>
      <c r="G3503" s="287"/>
      <c r="H3503" s="287"/>
      <c r="I3503" s="288"/>
      <c r="J3503" s="287"/>
      <c r="K3503" s="288"/>
      <c r="L3503" s="134"/>
      <c r="M3503" s="133"/>
      <c r="N3503" s="288"/>
      <c r="O3503" s="134"/>
      <c r="P3503" s="166"/>
      <c r="Q3503" s="289"/>
      <c r="R3503" s="165"/>
      <c r="S3503" s="290"/>
      <c r="T3503" s="290"/>
      <c r="U3503" s="290"/>
      <c r="V3503" s="290"/>
      <c r="W3503" s="166"/>
      <c r="X3503" s="135"/>
      <c r="Y3503" s="418">
        <f t="shared" si="546"/>
        <v>0</v>
      </c>
      <c r="Z3503" s="291">
        <f t="shared" si="547"/>
        <v>0</v>
      </c>
      <c r="AA3503" s="163"/>
      <c r="AB3503" s="177" t="str">
        <f t="shared" si="548"/>
        <v/>
      </c>
      <c r="AC3503" s="283" t="str">
        <f t="shared" si="549"/>
        <v/>
      </c>
      <c r="AD3503" s="283" t="str">
        <f t="shared" si="550"/>
        <v/>
      </c>
      <c r="AE3503" s="163"/>
      <c r="AF3503" s="162"/>
    </row>
    <row r="3504" spans="1:32">
      <c r="A3504" s="134">
        <v>3495</v>
      </c>
      <c r="B3504" s="286"/>
      <c r="C3504" s="146">
        <f t="shared" si="543"/>
        <v>0</v>
      </c>
      <c r="D3504" s="146">
        <f t="shared" si="544"/>
        <v>1</v>
      </c>
      <c r="E3504" s="146">
        <f t="shared" si="545"/>
        <v>1900</v>
      </c>
      <c r="F3504" s="287"/>
      <c r="G3504" s="287"/>
      <c r="H3504" s="287"/>
      <c r="I3504" s="288"/>
      <c r="J3504" s="287"/>
      <c r="K3504" s="288"/>
      <c r="L3504" s="134"/>
      <c r="M3504" s="133"/>
      <c r="N3504" s="288"/>
      <c r="O3504" s="134"/>
      <c r="P3504" s="166"/>
      <c r="Q3504" s="289"/>
      <c r="R3504" s="165"/>
      <c r="S3504" s="290"/>
      <c r="T3504" s="290"/>
      <c r="U3504" s="290"/>
      <c r="V3504" s="290"/>
      <c r="W3504" s="166"/>
      <c r="X3504" s="135"/>
      <c r="Y3504" s="418">
        <f t="shared" si="546"/>
        <v>0</v>
      </c>
      <c r="Z3504" s="291">
        <f t="shared" si="547"/>
        <v>0</v>
      </c>
      <c r="AA3504" s="163"/>
      <c r="AB3504" s="177" t="str">
        <f t="shared" si="548"/>
        <v/>
      </c>
      <c r="AC3504" s="283" t="str">
        <f t="shared" si="549"/>
        <v/>
      </c>
      <c r="AD3504" s="283" t="str">
        <f t="shared" si="550"/>
        <v/>
      </c>
      <c r="AE3504" s="163"/>
      <c r="AF3504" s="162"/>
    </row>
    <row r="3505" spans="1:32">
      <c r="A3505" s="134">
        <v>3496</v>
      </c>
      <c r="B3505" s="286"/>
      <c r="C3505" s="146">
        <f t="shared" si="543"/>
        <v>0</v>
      </c>
      <c r="D3505" s="146">
        <f t="shared" si="544"/>
        <v>1</v>
      </c>
      <c r="E3505" s="146">
        <f t="shared" si="545"/>
        <v>1900</v>
      </c>
      <c r="F3505" s="287"/>
      <c r="G3505" s="287"/>
      <c r="H3505" s="287"/>
      <c r="I3505" s="288"/>
      <c r="J3505" s="287"/>
      <c r="K3505" s="288"/>
      <c r="L3505" s="134"/>
      <c r="M3505" s="133"/>
      <c r="N3505" s="288"/>
      <c r="O3505" s="134"/>
      <c r="P3505" s="166"/>
      <c r="Q3505" s="289"/>
      <c r="R3505" s="165"/>
      <c r="S3505" s="290"/>
      <c r="T3505" s="290"/>
      <c r="U3505" s="290"/>
      <c r="V3505" s="290"/>
      <c r="W3505" s="166"/>
      <c r="X3505" s="135"/>
      <c r="Y3505" s="418">
        <f t="shared" si="546"/>
        <v>0</v>
      </c>
      <c r="Z3505" s="291">
        <f t="shared" si="547"/>
        <v>0</v>
      </c>
      <c r="AA3505" s="163"/>
      <c r="AB3505" s="177" t="str">
        <f t="shared" si="548"/>
        <v/>
      </c>
      <c r="AC3505" s="283" t="str">
        <f t="shared" si="549"/>
        <v/>
      </c>
      <c r="AD3505" s="283" t="str">
        <f t="shared" si="550"/>
        <v/>
      </c>
      <c r="AE3505" s="163"/>
      <c r="AF3505" s="162"/>
    </row>
    <row r="3506" spans="1:32">
      <c r="A3506" s="134">
        <v>3497</v>
      </c>
      <c r="B3506" s="286"/>
      <c r="C3506" s="146">
        <f t="shared" si="543"/>
        <v>0</v>
      </c>
      <c r="D3506" s="146">
        <f t="shared" si="544"/>
        <v>1</v>
      </c>
      <c r="E3506" s="146">
        <f t="shared" si="545"/>
        <v>1900</v>
      </c>
      <c r="F3506" s="287"/>
      <c r="G3506" s="287"/>
      <c r="H3506" s="287"/>
      <c r="I3506" s="288"/>
      <c r="J3506" s="287"/>
      <c r="K3506" s="288"/>
      <c r="L3506" s="134"/>
      <c r="M3506" s="133"/>
      <c r="N3506" s="288"/>
      <c r="O3506" s="134"/>
      <c r="P3506" s="166"/>
      <c r="Q3506" s="289"/>
      <c r="R3506" s="165"/>
      <c r="S3506" s="290"/>
      <c r="T3506" s="290"/>
      <c r="U3506" s="290"/>
      <c r="V3506" s="290"/>
      <c r="W3506" s="166"/>
      <c r="X3506" s="135"/>
      <c r="Y3506" s="418">
        <f t="shared" si="546"/>
        <v>0</v>
      </c>
      <c r="Z3506" s="291">
        <f t="shared" si="547"/>
        <v>0</v>
      </c>
      <c r="AA3506" s="163"/>
      <c r="AB3506" s="177" t="str">
        <f t="shared" si="548"/>
        <v/>
      </c>
      <c r="AC3506" s="283" t="str">
        <f t="shared" si="549"/>
        <v/>
      </c>
      <c r="AD3506" s="283" t="str">
        <f t="shared" si="550"/>
        <v/>
      </c>
      <c r="AE3506" s="163"/>
      <c r="AF3506" s="162"/>
    </row>
    <row r="3507" spans="1:32">
      <c r="A3507" s="134">
        <v>3498</v>
      </c>
      <c r="B3507" s="286"/>
      <c r="C3507" s="146">
        <f t="shared" si="543"/>
        <v>0</v>
      </c>
      <c r="D3507" s="146">
        <f t="shared" si="544"/>
        <v>1</v>
      </c>
      <c r="E3507" s="146">
        <f t="shared" si="545"/>
        <v>1900</v>
      </c>
      <c r="F3507" s="287"/>
      <c r="G3507" s="287"/>
      <c r="H3507" s="287"/>
      <c r="I3507" s="288"/>
      <c r="J3507" s="287"/>
      <c r="K3507" s="288"/>
      <c r="L3507" s="134"/>
      <c r="M3507" s="133"/>
      <c r="N3507" s="288"/>
      <c r="O3507" s="134"/>
      <c r="P3507" s="166"/>
      <c r="Q3507" s="289"/>
      <c r="R3507" s="165"/>
      <c r="S3507" s="290"/>
      <c r="T3507" s="290"/>
      <c r="U3507" s="290"/>
      <c r="V3507" s="290"/>
      <c r="W3507" s="166"/>
      <c r="X3507" s="135"/>
      <c r="Y3507" s="418">
        <f t="shared" si="546"/>
        <v>0</v>
      </c>
      <c r="Z3507" s="291">
        <f t="shared" si="547"/>
        <v>0</v>
      </c>
      <c r="AA3507" s="163"/>
      <c r="AB3507" s="177" t="str">
        <f t="shared" si="548"/>
        <v/>
      </c>
      <c r="AC3507" s="283" t="str">
        <f t="shared" si="549"/>
        <v/>
      </c>
      <c r="AD3507" s="283" t="str">
        <f t="shared" si="550"/>
        <v/>
      </c>
      <c r="AE3507" s="163"/>
      <c r="AF3507" s="162"/>
    </row>
    <row r="3508" spans="1:32">
      <c r="A3508" s="134">
        <v>3499</v>
      </c>
      <c r="B3508" s="286"/>
      <c r="C3508" s="146">
        <f t="shared" si="543"/>
        <v>0</v>
      </c>
      <c r="D3508" s="146">
        <f t="shared" si="544"/>
        <v>1</v>
      </c>
      <c r="E3508" s="146">
        <f t="shared" si="545"/>
        <v>1900</v>
      </c>
      <c r="F3508" s="287"/>
      <c r="G3508" s="287"/>
      <c r="H3508" s="287"/>
      <c r="I3508" s="288"/>
      <c r="J3508" s="287"/>
      <c r="K3508" s="288"/>
      <c r="L3508" s="134"/>
      <c r="M3508" s="133"/>
      <c r="N3508" s="288"/>
      <c r="O3508" s="134"/>
      <c r="P3508" s="166"/>
      <c r="Q3508" s="289"/>
      <c r="R3508" s="165"/>
      <c r="S3508" s="290"/>
      <c r="T3508" s="290"/>
      <c r="U3508" s="290"/>
      <c r="V3508" s="290"/>
      <c r="W3508" s="166"/>
      <c r="X3508" s="135"/>
      <c r="Y3508" s="418">
        <f t="shared" si="546"/>
        <v>0</v>
      </c>
      <c r="Z3508" s="291">
        <f t="shared" si="547"/>
        <v>0</v>
      </c>
      <c r="AA3508" s="163"/>
      <c r="AB3508" s="177" t="str">
        <f t="shared" si="548"/>
        <v/>
      </c>
      <c r="AC3508" s="283" t="str">
        <f t="shared" si="549"/>
        <v/>
      </c>
      <c r="AD3508" s="283" t="str">
        <f t="shared" si="550"/>
        <v/>
      </c>
      <c r="AE3508" s="163"/>
      <c r="AF3508" s="162"/>
    </row>
    <row r="3509" spans="1:32">
      <c r="A3509" s="134">
        <v>3500</v>
      </c>
      <c r="B3509" s="286"/>
      <c r="C3509" s="146">
        <f t="shared" si="543"/>
        <v>0</v>
      </c>
      <c r="D3509" s="146">
        <f t="shared" si="544"/>
        <v>1</v>
      </c>
      <c r="E3509" s="146">
        <f t="shared" si="545"/>
        <v>1900</v>
      </c>
      <c r="F3509" s="287"/>
      <c r="G3509" s="287"/>
      <c r="H3509" s="287"/>
      <c r="I3509" s="288"/>
      <c r="J3509" s="287"/>
      <c r="K3509" s="288"/>
      <c r="L3509" s="134"/>
      <c r="M3509" s="133"/>
      <c r="N3509" s="288"/>
      <c r="O3509" s="134"/>
      <c r="P3509" s="166"/>
      <c r="Q3509" s="289"/>
      <c r="R3509" s="165"/>
      <c r="S3509" s="290"/>
      <c r="T3509" s="290"/>
      <c r="U3509" s="290"/>
      <c r="V3509" s="290"/>
      <c r="W3509" s="166"/>
      <c r="X3509" s="135"/>
      <c r="Y3509" s="418">
        <f t="shared" si="546"/>
        <v>0</v>
      </c>
      <c r="Z3509" s="291">
        <f t="shared" si="547"/>
        <v>0</v>
      </c>
      <c r="AA3509" s="163"/>
      <c r="AB3509" s="177" t="str">
        <f t="shared" si="548"/>
        <v/>
      </c>
      <c r="AC3509" s="283" t="str">
        <f t="shared" si="549"/>
        <v/>
      </c>
      <c r="AD3509" s="283" t="str">
        <f t="shared" si="550"/>
        <v/>
      </c>
      <c r="AE3509" s="163"/>
      <c r="AF3509" s="162"/>
    </row>
    <row r="3510" spans="1:32">
      <c r="A3510" s="134">
        <v>3501</v>
      </c>
      <c r="B3510" s="286"/>
      <c r="C3510" s="146">
        <f t="shared" si="543"/>
        <v>0</v>
      </c>
      <c r="D3510" s="146">
        <f t="shared" si="544"/>
        <v>1</v>
      </c>
      <c r="E3510" s="146">
        <f t="shared" si="545"/>
        <v>1900</v>
      </c>
      <c r="F3510" s="287"/>
      <c r="G3510" s="287"/>
      <c r="H3510" s="287"/>
      <c r="I3510" s="288"/>
      <c r="J3510" s="287"/>
      <c r="K3510" s="288"/>
      <c r="L3510" s="134"/>
      <c r="M3510" s="133"/>
      <c r="N3510" s="288"/>
      <c r="O3510" s="134"/>
      <c r="P3510" s="166"/>
      <c r="Q3510" s="289"/>
      <c r="R3510" s="165"/>
      <c r="S3510" s="290"/>
      <c r="T3510" s="290"/>
      <c r="U3510" s="290"/>
      <c r="V3510" s="290"/>
      <c r="W3510" s="166"/>
      <c r="X3510" s="135"/>
      <c r="Y3510" s="418">
        <f t="shared" si="546"/>
        <v>0</v>
      </c>
      <c r="Z3510" s="291">
        <f t="shared" si="547"/>
        <v>0</v>
      </c>
      <c r="AA3510" s="163"/>
      <c r="AB3510" s="177" t="str">
        <f t="shared" si="548"/>
        <v/>
      </c>
      <c r="AC3510" s="283" t="str">
        <f t="shared" si="549"/>
        <v/>
      </c>
      <c r="AD3510" s="283" t="str">
        <f t="shared" si="550"/>
        <v/>
      </c>
      <c r="AE3510" s="163"/>
      <c r="AF3510" s="162"/>
    </row>
    <row r="3511" spans="1:32">
      <c r="A3511" s="134">
        <v>3502</v>
      </c>
      <c r="B3511" s="286"/>
      <c r="C3511" s="146">
        <f t="shared" si="543"/>
        <v>0</v>
      </c>
      <c r="D3511" s="146">
        <f t="shared" si="544"/>
        <v>1</v>
      </c>
      <c r="E3511" s="146">
        <f t="shared" si="545"/>
        <v>1900</v>
      </c>
      <c r="F3511" s="287"/>
      <c r="G3511" s="287"/>
      <c r="H3511" s="287"/>
      <c r="I3511" s="288"/>
      <c r="J3511" s="287"/>
      <c r="K3511" s="288"/>
      <c r="L3511" s="134"/>
      <c r="M3511" s="133"/>
      <c r="N3511" s="288"/>
      <c r="O3511" s="134"/>
      <c r="P3511" s="166"/>
      <c r="Q3511" s="289"/>
      <c r="R3511" s="165"/>
      <c r="S3511" s="290"/>
      <c r="T3511" s="290"/>
      <c r="U3511" s="290"/>
      <c r="V3511" s="290"/>
      <c r="W3511" s="166"/>
      <c r="X3511" s="135"/>
      <c r="Y3511" s="418">
        <f t="shared" si="546"/>
        <v>0</v>
      </c>
      <c r="Z3511" s="291">
        <f t="shared" si="547"/>
        <v>0</v>
      </c>
      <c r="AA3511" s="163"/>
      <c r="AB3511" s="177" t="str">
        <f t="shared" si="548"/>
        <v/>
      </c>
      <c r="AC3511" s="283" t="str">
        <f t="shared" si="549"/>
        <v/>
      </c>
      <c r="AD3511" s="283" t="str">
        <f t="shared" si="550"/>
        <v/>
      </c>
      <c r="AE3511" s="163"/>
      <c r="AF3511" s="162"/>
    </row>
    <row r="3512" spans="1:32">
      <c r="A3512" s="134">
        <v>3503</v>
      </c>
      <c r="B3512" s="286"/>
      <c r="C3512" s="146">
        <f t="shared" si="543"/>
        <v>0</v>
      </c>
      <c r="D3512" s="146">
        <f t="shared" si="544"/>
        <v>1</v>
      </c>
      <c r="E3512" s="146">
        <f t="shared" si="545"/>
        <v>1900</v>
      </c>
      <c r="F3512" s="287"/>
      <c r="G3512" s="287"/>
      <c r="H3512" s="287"/>
      <c r="I3512" s="288"/>
      <c r="J3512" s="287"/>
      <c r="K3512" s="288"/>
      <c r="L3512" s="134"/>
      <c r="M3512" s="133"/>
      <c r="N3512" s="288"/>
      <c r="O3512" s="134"/>
      <c r="P3512" s="166"/>
      <c r="Q3512" s="289"/>
      <c r="R3512" s="165"/>
      <c r="S3512" s="290"/>
      <c r="T3512" s="290"/>
      <c r="U3512" s="290"/>
      <c r="V3512" s="290"/>
      <c r="W3512" s="166"/>
      <c r="X3512" s="135"/>
      <c r="Y3512" s="418">
        <f t="shared" si="546"/>
        <v>0</v>
      </c>
      <c r="Z3512" s="291">
        <f t="shared" si="547"/>
        <v>0</v>
      </c>
      <c r="AA3512" s="163"/>
      <c r="AB3512" s="177" t="str">
        <f t="shared" si="548"/>
        <v/>
      </c>
      <c r="AC3512" s="283" t="str">
        <f t="shared" si="549"/>
        <v/>
      </c>
      <c r="AD3512" s="283" t="str">
        <f t="shared" si="550"/>
        <v/>
      </c>
      <c r="AE3512" s="163"/>
      <c r="AF3512" s="162"/>
    </row>
    <row r="3513" spans="1:32">
      <c r="A3513" s="134">
        <v>3504</v>
      </c>
      <c r="B3513" s="286"/>
      <c r="C3513" s="146">
        <f t="shared" si="543"/>
        <v>0</v>
      </c>
      <c r="D3513" s="146">
        <f t="shared" si="544"/>
        <v>1</v>
      </c>
      <c r="E3513" s="146">
        <f t="shared" si="545"/>
        <v>1900</v>
      </c>
      <c r="F3513" s="287"/>
      <c r="G3513" s="287"/>
      <c r="H3513" s="287"/>
      <c r="I3513" s="288"/>
      <c r="J3513" s="287"/>
      <c r="K3513" s="288"/>
      <c r="L3513" s="134"/>
      <c r="M3513" s="133"/>
      <c r="N3513" s="288"/>
      <c r="O3513" s="134"/>
      <c r="P3513" s="166"/>
      <c r="Q3513" s="289"/>
      <c r="R3513" s="165"/>
      <c r="S3513" s="290"/>
      <c r="T3513" s="290"/>
      <c r="U3513" s="290"/>
      <c r="V3513" s="290"/>
      <c r="W3513" s="166"/>
      <c r="X3513" s="135"/>
      <c r="Y3513" s="418">
        <f t="shared" si="546"/>
        <v>0</v>
      </c>
      <c r="Z3513" s="291">
        <f t="shared" si="547"/>
        <v>0</v>
      </c>
      <c r="AA3513" s="163"/>
      <c r="AB3513" s="177" t="str">
        <f t="shared" si="548"/>
        <v/>
      </c>
      <c r="AC3513" s="283" t="str">
        <f t="shared" si="549"/>
        <v/>
      </c>
      <c r="AD3513" s="283" t="str">
        <f t="shared" si="550"/>
        <v/>
      </c>
      <c r="AE3513" s="163"/>
      <c r="AF3513" s="162"/>
    </row>
    <row r="3514" spans="1:32">
      <c r="A3514" s="134">
        <v>3505</v>
      </c>
      <c r="B3514" s="286"/>
      <c r="C3514" s="146">
        <f t="shared" si="543"/>
        <v>0</v>
      </c>
      <c r="D3514" s="146">
        <f t="shared" si="544"/>
        <v>1</v>
      </c>
      <c r="E3514" s="146">
        <f t="shared" si="545"/>
        <v>1900</v>
      </c>
      <c r="F3514" s="287"/>
      <c r="G3514" s="287"/>
      <c r="H3514" s="287"/>
      <c r="I3514" s="288"/>
      <c r="J3514" s="287"/>
      <c r="K3514" s="288"/>
      <c r="L3514" s="134"/>
      <c r="M3514" s="133"/>
      <c r="N3514" s="288"/>
      <c r="O3514" s="134"/>
      <c r="P3514" s="166"/>
      <c r="Q3514" s="289"/>
      <c r="R3514" s="165"/>
      <c r="S3514" s="290"/>
      <c r="T3514" s="290"/>
      <c r="U3514" s="290"/>
      <c r="V3514" s="290"/>
      <c r="W3514" s="166"/>
      <c r="X3514" s="135"/>
      <c r="Y3514" s="418">
        <f t="shared" si="546"/>
        <v>0</v>
      </c>
      <c r="Z3514" s="291">
        <f t="shared" si="547"/>
        <v>0</v>
      </c>
      <c r="AA3514" s="163"/>
      <c r="AB3514" s="177" t="str">
        <f t="shared" si="548"/>
        <v/>
      </c>
      <c r="AC3514" s="283" t="str">
        <f t="shared" si="549"/>
        <v/>
      </c>
      <c r="AD3514" s="283" t="str">
        <f t="shared" si="550"/>
        <v/>
      </c>
      <c r="AE3514" s="163"/>
      <c r="AF3514" s="162"/>
    </row>
    <row r="3515" spans="1:32">
      <c r="A3515" s="134">
        <v>3506</v>
      </c>
      <c r="B3515" s="286"/>
      <c r="C3515" s="146">
        <f t="shared" si="543"/>
        <v>0</v>
      </c>
      <c r="D3515" s="146">
        <f t="shared" si="544"/>
        <v>1</v>
      </c>
      <c r="E3515" s="146">
        <f t="shared" si="545"/>
        <v>1900</v>
      </c>
      <c r="F3515" s="287"/>
      <c r="G3515" s="287"/>
      <c r="H3515" s="287"/>
      <c r="I3515" s="288"/>
      <c r="J3515" s="287"/>
      <c r="K3515" s="288"/>
      <c r="L3515" s="134"/>
      <c r="M3515" s="133"/>
      <c r="N3515" s="288"/>
      <c r="O3515" s="134"/>
      <c r="P3515" s="166"/>
      <c r="Q3515" s="289"/>
      <c r="R3515" s="165"/>
      <c r="S3515" s="290"/>
      <c r="T3515" s="290"/>
      <c r="U3515" s="290"/>
      <c r="V3515" s="290"/>
      <c r="W3515" s="166"/>
      <c r="X3515" s="135"/>
      <c r="Y3515" s="418">
        <f t="shared" si="546"/>
        <v>0</v>
      </c>
      <c r="Z3515" s="291">
        <f t="shared" si="547"/>
        <v>0</v>
      </c>
      <c r="AA3515" s="163"/>
      <c r="AB3515" s="177" t="str">
        <f t="shared" si="548"/>
        <v/>
      </c>
      <c r="AC3515" s="283" t="str">
        <f t="shared" si="549"/>
        <v/>
      </c>
      <c r="AD3515" s="283" t="str">
        <f t="shared" si="550"/>
        <v/>
      </c>
      <c r="AE3515" s="163"/>
      <c r="AF3515" s="162"/>
    </row>
    <row r="3516" spans="1:32">
      <c r="A3516" s="134">
        <v>3507</v>
      </c>
      <c r="B3516" s="286"/>
      <c r="C3516" s="146">
        <f t="shared" si="543"/>
        <v>0</v>
      </c>
      <c r="D3516" s="146">
        <f t="shared" si="544"/>
        <v>1</v>
      </c>
      <c r="E3516" s="146">
        <f t="shared" si="545"/>
        <v>1900</v>
      </c>
      <c r="F3516" s="287"/>
      <c r="G3516" s="287"/>
      <c r="H3516" s="287"/>
      <c r="I3516" s="288"/>
      <c r="J3516" s="287"/>
      <c r="K3516" s="288"/>
      <c r="L3516" s="134"/>
      <c r="M3516" s="133"/>
      <c r="N3516" s="288"/>
      <c r="O3516" s="134"/>
      <c r="P3516" s="166"/>
      <c r="Q3516" s="289"/>
      <c r="R3516" s="165"/>
      <c r="S3516" s="290"/>
      <c r="T3516" s="290"/>
      <c r="U3516" s="290"/>
      <c r="V3516" s="290"/>
      <c r="W3516" s="166"/>
      <c r="X3516" s="135"/>
      <c r="Y3516" s="418">
        <f t="shared" si="546"/>
        <v>0</v>
      </c>
      <c r="Z3516" s="291">
        <f t="shared" si="547"/>
        <v>0</v>
      </c>
      <c r="AA3516" s="163"/>
      <c r="AB3516" s="177" t="str">
        <f t="shared" si="548"/>
        <v/>
      </c>
      <c r="AC3516" s="283" t="str">
        <f t="shared" si="549"/>
        <v/>
      </c>
      <c r="AD3516" s="283" t="str">
        <f t="shared" si="550"/>
        <v/>
      </c>
      <c r="AE3516" s="163"/>
      <c r="AF3516" s="162"/>
    </row>
    <row r="3517" spans="1:32">
      <c r="A3517" s="134">
        <v>3508</v>
      </c>
      <c r="B3517" s="286"/>
      <c r="C3517" s="146">
        <f t="shared" si="543"/>
        <v>0</v>
      </c>
      <c r="D3517" s="146">
        <f t="shared" si="544"/>
        <v>1</v>
      </c>
      <c r="E3517" s="146">
        <f t="shared" si="545"/>
        <v>1900</v>
      </c>
      <c r="F3517" s="287"/>
      <c r="G3517" s="287"/>
      <c r="H3517" s="287"/>
      <c r="I3517" s="288"/>
      <c r="J3517" s="287"/>
      <c r="K3517" s="288"/>
      <c r="L3517" s="134"/>
      <c r="M3517" s="133"/>
      <c r="N3517" s="288"/>
      <c r="O3517" s="134"/>
      <c r="P3517" s="166"/>
      <c r="Q3517" s="289"/>
      <c r="R3517" s="165"/>
      <c r="S3517" s="290"/>
      <c r="T3517" s="290"/>
      <c r="U3517" s="290"/>
      <c r="V3517" s="290"/>
      <c r="W3517" s="166"/>
      <c r="X3517" s="135"/>
      <c r="Y3517" s="418">
        <f t="shared" si="546"/>
        <v>0</v>
      </c>
      <c r="Z3517" s="291">
        <f t="shared" si="547"/>
        <v>0</v>
      </c>
      <c r="AA3517" s="163"/>
      <c r="AB3517" s="177" t="str">
        <f t="shared" si="548"/>
        <v/>
      </c>
      <c r="AC3517" s="283" t="str">
        <f t="shared" si="549"/>
        <v/>
      </c>
      <c r="AD3517" s="283" t="str">
        <f t="shared" si="550"/>
        <v/>
      </c>
      <c r="AE3517" s="163"/>
      <c r="AF3517" s="162"/>
    </row>
    <row r="3518" spans="1:32">
      <c r="A3518" s="134">
        <v>3509</v>
      </c>
      <c r="B3518" s="286"/>
      <c r="C3518" s="146">
        <f t="shared" si="543"/>
        <v>0</v>
      </c>
      <c r="D3518" s="146">
        <f t="shared" si="544"/>
        <v>1</v>
      </c>
      <c r="E3518" s="146">
        <f t="shared" si="545"/>
        <v>1900</v>
      </c>
      <c r="F3518" s="287"/>
      <c r="G3518" s="287"/>
      <c r="H3518" s="287"/>
      <c r="I3518" s="288"/>
      <c r="J3518" s="287"/>
      <c r="K3518" s="288"/>
      <c r="L3518" s="134"/>
      <c r="M3518" s="133"/>
      <c r="N3518" s="288"/>
      <c r="O3518" s="134"/>
      <c r="P3518" s="166"/>
      <c r="Q3518" s="289"/>
      <c r="R3518" s="165"/>
      <c r="S3518" s="290"/>
      <c r="T3518" s="290"/>
      <c r="U3518" s="290"/>
      <c r="V3518" s="290"/>
      <c r="W3518" s="166"/>
      <c r="X3518" s="135"/>
      <c r="Y3518" s="418">
        <f t="shared" si="546"/>
        <v>0</v>
      </c>
      <c r="Z3518" s="291">
        <f t="shared" si="547"/>
        <v>0</v>
      </c>
      <c r="AA3518" s="163"/>
      <c r="AB3518" s="177" t="str">
        <f t="shared" si="548"/>
        <v/>
      </c>
      <c r="AC3518" s="283" t="str">
        <f t="shared" si="549"/>
        <v/>
      </c>
      <c r="AD3518" s="283" t="str">
        <f t="shared" si="550"/>
        <v/>
      </c>
      <c r="AE3518" s="163"/>
      <c r="AF3518" s="162"/>
    </row>
    <row r="3519" spans="1:32">
      <c r="A3519" s="134">
        <v>3510</v>
      </c>
      <c r="B3519" s="286"/>
      <c r="C3519" s="146">
        <f t="shared" si="543"/>
        <v>0</v>
      </c>
      <c r="D3519" s="146">
        <f t="shared" si="544"/>
        <v>1</v>
      </c>
      <c r="E3519" s="146">
        <f t="shared" si="545"/>
        <v>1900</v>
      </c>
      <c r="F3519" s="287"/>
      <c r="G3519" s="287"/>
      <c r="H3519" s="287"/>
      <c r="I3519" s="288"/>
      <c r="J3519" s="287"/>
      <c r="K3519" s="288"/>
      <c r="L3519" s="134"/>
      <c r="M3519" s="133"/>
      <c r="N3519" s="288"/>
      <c r="O3519" s="134"/>
      <c r="P3519" s="166"/>
      <c r="Q3519" s="289"/>
      <c r="R3519" s="165"/>
      <c r="S3519" s="290"/>
      <c r="T3519" s="290"/>
      <c r="U3519" s="290"/>
      <c r="V3519" s="290"/>
      <c r="W3519" s="166"/>
      <c r="X3519" s="135"/>
      <c r="Y3519" s="418">
        <f t="shared" si="546"/>
        <v>0</v>
      </c>
      <c r="Z3519" s="291">
        <f t="shared" si="547"/>
        <v>0</v>
      </c>
      <c r="AA3519" s="163"/>
      <c r="AB3519" s="177" t="str">
        <f t="shared" si="548"/>
        <v/>
      </c>
      <c r="AC3519" s="283" t="str">
        <f t="shared" si="549"/>
        <v/>
      </c>
      <c r="AD3519" s="283" t="str">
        <f t="shared" si="550"/>
        <v/>
      </c>
      <c r="AE3519" s="163"/>
      <c r="AF3519" s="162"/>
    </row>
    <row r="3520" spans="1:32">
      <c r="A3520" s="134">
        <v>3511</v>
      </c>
      <c r="B3520" s="286"/>
      <c r="C3520" s="146">
        <f t="shared" si="543"/>
        <v>0</v>
      </c>
      <c r="D3520" s="146">
        <f t="shared" si="544"/>
        <v>1</v>
      </c>
      <c r="E3520" s="146">
        <f t="shared" si="545"/>
        <v>1900</v>
      </c>
      <c r="F3520" s="287"/>
      <c r="G3520" s="287"/>
      <c r="H3520" s="287"/>
      <c r="I3520" s="288"/>
      <c r="J3520" s="287"/>
      <c r="K3520" s="288"/>
      <c r="L3520" s="134"/>
      <c r="M3520" s="133"/>
      <c r="N3520" s="288"/>
      <c r="O3520" s="134"/>
      <c r="P3520" s="166"/>
      <c r="Q3520" s="289"/>
      <c r="R3520" s="165"/>
      <c r="S3520" s="290"/>
      <c r="T3520" s="290"/>
      <c r="U3520" s="290"/>
      <c r="V3520" s="290"/>
      <c r="W3520" s="166"/>
      <c r="X3520" s="135"/>
      <c r="Y3520" s="418">
        <f t="shared" si="546"/>
        <v>0</v>
      </c>
      <c r="Z3520" s="291">
        <f t="shared" si="547"/>
        <v>0</v>
      </c>
      <c r="AA3520" s="163"/>
      <c r="AB3520" s="177" t="str">
        <f t="shared" si="548"/>
        <v/>
      </c>
      <c r="AC3520" s="283" t="str">
        <f t="shared" si="549"/>
        <v/>
      </c>
      <c r="AD3520" s="283" t="str">
        <f t="shared" si="550"/>
        <v/>
      </c>
      <c r="AE3520" s="163"/>
      <c r="AF3520" s="162"/>
    </row>
    <row r="3521" spans="1:32">
      <c r="A3521" s="134">
        <v>3512</v>
      </c>
      <c r="B3521" s="286"/>
      <c r="C3521" s="146">
        <f t="shared" si="543"/>
        <v>0</v>
      </c>
      <c r="D3521" s="146">
        <f t="shared" si="544"/>
        <v>1</v>
      </c>
      <c r="E3521" s="146">
        <f t="shared" si="545"/>
        <v>1900</v>
      </c>
      <c r="F3521" s="287"/>
      <c r="G3521" s="287"/>
      <c r="H3521" s="287"/>
      <c r="I3521" s="288"/>
      <c r="J3521" s="287"/>
      <c r="K3521" s="288"/>
      <c r="L3521" s="134"/>
      <c r="M3521" s="133"/>
      <c r="N3521" s="288"/>
      <c r="O3521" s="134"/>
      <c r="P3521" s="166"/>
      <c r="Q3521" s="289"/>
      <c r="R3521" s="165"/>
      <c r="S3521" s="290"/>
      <c r="T3521" s="290"/>
      <c r="U3521" s="290"/>
      <c r="V3521" s="290"/>
      <c r="W3521" s="166"/>
      <c r="X3521" s="135"/>
      <c r="Y3521" s="418">
        <f t="shared" si="546"/>
        <v>0</v>
      </c>
      <c r="Z3521" s="291">
        <f t="shared" si="547"/>
        <v>0</v>
      </c>
      <c r="AA3521" s="163"/>
      <c r="AB3521" s="177" t="str">
        <f t="shared" si="548"/>
        <v/>
      </c>
      <c r="AC3521" s="283" t="str">
        <f t="shared" si="549"/>
        <v/>
      </c>
      <c r="AD3521" s="283" t="str">
        <f t="shared" si="550"/>
        <v/>
      </c>
      <c r="AE3521" s="163"/>
      <c r="AF3521" s="162"/>
    </row>
    <row r="3522" spans="1:32">
      <c r="A3522" s="134">
        <v>3513</v>
      </c>
      <c r="B3522" s="286"/>
      <c r="C3522" s="146">
        <f t="shared" si="543"/>
        <v>0</v>
      </c>
      <c r="D3522" s="146">
        <f t="shared" si="544"/>
        <v>1</v>
      </c>
      <c r="E3522" s="146">
        <f t="shared" si="545"/>
        <v>1900</v>
      </c>
      <c r="F3522" s="287"/>
      <c r="G3522" s="287"/>
      <c r="H3522" s="287"/>
      <c r="I3522" s="288"/>
      <c r="J3522" s="287"/>
      <c r="K3522" s="288"/>
      <c r="L3522" s="134"/>
      <c r="M3522" s="133"/>
      <c r="N3522" s="288"/>
      <c r="O3522" s="134"/>
      <c r="P3522" s="166"/>
      <c r="Q3522" s="289"/>
      <c r="R3522" s="165"/>
      <c r="S3522" s="290"/>
      <c r="T3522" s="290"/>
      <c r="U3522" s="290"/>
      <c r="V3522" s="290"/>
      <c r="W3522" s="166"/>
      <c r="X3522" s="135"/>
      <c r="Y3522" s="418">
        <f t="shared" si="546"/>
        <v>0</v>
      </c>
      <c r="Z3522" s="291">
        <f t="shared" si="547"/>
        <v>0</v>
      </c>
      <c r="AA3522" s="163"/>
      <c r="AB3522" s="177" t="str">
        <f t="shared" si="548"/>
        <v/>
      </c>
      <c r="AC3522" s="283" t="str">
        <f t="shared" si="549"/>
        <v/>
      </c>
      <c r="AD3522" s="283" t="str">
        <f t="shared" si="550"/>
        <v/>
      </c>
      <c r="AE3522" s="163"/>
      <c r="AF3522" s="162"/>
    </row>
    <row r="3523" spans="1:32">
      <c r="A3523" s="134">
        <v>3514</v>
      </c>
      <c r="B3523" s="286"/>
      <c r="C3523" s="146">
        <f t="shared" si="543"/>
        <v>0</v>
      </c>
      <c r="D3523" s="146">
        <f t="shared" si="544"/>
        <v>1</v>
      </c>
      <c r="E3523" s="146">
        <f t="shared" si="545"/>
        <v>1900</v>
      </c>
      <c r="F3523" s="287"/>
      <c r="G3523" s="287"/>
      <c r="H3523" s="287"/>
      <c r="I3523" s="288"/>
      <c r="J3523" s="287"/>
      <c r="K3523" s="288"/>
      <c r="L3523" s="134"/>
      <c r="M3523" s="133"/>
      <c r="N3523" s="288"/>
      <c r="O3523" s="134"/>
      <c r="P3523" s="166"/>
      <c r="Q3523" s="289"/>
      <c r="R3523" s="165"/>
      <c r="S3523" s="290"/>
      <c r="T3523" s="290"/>
      <c r="U3523" s="290"/>
      <c r="V3523" s="290"/>
      <c r="W3523" s="166"/>
      <c r="X3523" s="135"/>
      <c r="Y3523" s="418">
        <f t="shared" si="546"/>
        <v>0</v>
      </c>
      <c r="Z3523" s="291">
        <f t="shared" si="547"/>
        <v>0</v>
      </c>
      <c r="AA3523" s="163"/>
      <c r="AB3523" s="177" t="str">
        <f t="shared" si="548"/>
        <v/>
      </c>
      <c r="AC3523" s="283" t="str">
        <f t="shared" si="549"/>
        <v/>
      </c>
      <c r="AD3523" s="283" t="str">
        <f t="shared" si="550"/>
        <v/>
      </c>
      <c r="AE3523" s="163"/>
      <c r="AF3523" s="162"/>
    </row>
    <row r="3524" spans="1:32">
      <c r="A3524" s="134">
        <v>3515</v>
      </c>
      <c r="B3524" s="286"/>
      <c r="C3524" s="146">
        <f t="shared" si="543"/>
        <v>0</v>
      </c>
      <c r="D3524" s="146">
        <f t="shared" si="544"/>
        <v>1</v>
      </c>
      <c r="E3524" s="146">
        <f t="shared" si="545"/>
        <v>1900</v>
      </c>
      <c r="F3524" s="287"/>
      <c r="G3524" s="287"/>
      <c r="H3524" s="287"/>
      <c r="I3524" s="288"/>
      <c r="J3524" s="287"/>
      <c r="K3524" s="288"/>
      <c r="L3524" s="134"/>
      <c r="M3524" s="133"/>
      <c r="N3524" s="288"/>
      <c r="O3524" s="134"/>
      <c r="P3524" s="166"/>
      <c r="Q3524" s="289"/>
      <c r="R3524" s="165"/>
      <c r="S3524" s="290"/>
      <c r="T3524" s="290"/>
      <c r="U3524" s="290"/>
      <c r="V3524" s="290"/>
      <c r="W3524" s="166"/>
      <c r="X3524" s="135"/>
      <c r="Y3524" s="418">
        <f t="shared" si="546"/>
        <v>0</v>
      </c>
      <c r="Z3524" s="291">
        <f t="shared" si="547"/>
        <v>0</v>
      </c>
      <c r="AA3524" s="163"/>
      <c r="AB3524" s="177" t="str">
        <f t="shared" si="548"/>
        <v/>
      </c>
      <c r="AC3524" s="283" t="str">
        <f t="shared" si="549"/>
        <v/>
      </c>
      <c r="AD3524" s="283" t="str">
        <f t="shared" si="550"/>
        <v/>
      </c>
      <c r="AE3524" s="163"/>
      <c r="AF3524" s="162"/>
    </row>
    <row r="3525" spans="1:32">
      <c r="A3525" s="134">
        <v>3516</v>
      </c>
      <c r="B3525" s="286"/>
      <c r="C3525" s="146">
        <f t="shared" si="543"/>
        <v>0</v>
      </c>
      <c r="D3525" s="146">
        <f t="shared" si="544"/>
        <v>1</v>
      </c>
      <c r="E3525" s="146">
        <f t="shared" si="545"/>
        <v>1900</v>
      </c>
      <c r="F3525" s="287"/>
      <c r="G3525" s="287"/>
      <c r="H3525" s="287"/>
      <c r="I3525" s="288"/>
      <c r="J3525" s="287"/>
      <c r="K3525" s="288"/>
      <c r="L3525" s="134"/>
      <c r="M3525" s="133"/>
      <c r="N3525" s="288"/>
      <c r="O3525" s="134"/>
      <c r="P3525" s="166"/>
      <c r="Q3525" s="289"/>
      <c r="R3525" s="165"/>
      <c r="S3525" s="290"/>
      <c r="T3525" s="290"/>
      <c r="U3525" s="290"/>
      <c r="V3525" s="290"/>
      <c r="W3525" s="166"/>
      <c r="X3525" s="135"/>
      <c r="Y3525" s="418">
        <f t="shared" si="546"/>
        <v>0</v>
      </c>
      <c r="Z3525" s="291">
        <f t="shared" si="547"/>
        <v>0</v>
      </c>
      <c r="AA3525" s="163"/>
      <c r="AB3525" s="177" t="str">
        <f t="shared" si="548"/>
        <v/>
      </c>
      <c r="AC3525" s="283" t="str">
        <f t="shared" si="549"/>
        <v/>
      </c>
      <c r="AD3525" s="283" t="str">
        <f t="shared" si="550"/>
        <v/>
      </c>
      <c r="AE3525" s="163"/>
      <c r="AF3525" s="162"/>
    </row>
    <row r="3526" spans="1:32">
      <c r="A3526" s="134">
        <v>3517</v>
      </c>
      <c r="B3526" s="286"/>
      <c r="C3526" s="146">
        <f t="shared" si="543"/>
        <v>0</v>
      </c>
      <c r="D3526" s="146">
        <f t="shared" si="544"/>
        <v>1</v>
      </c>
      <c r="E3526" s="146">
        <f t="shared" si="545"/>
        <v>1900</v>
      </c>
      <c r="F3526" s="287"/>
      <c r="G3526" s="287"/>
      <c r="H3526" s="287"/>
      <c r="I3526" s="288"/>
      <c r="J3526" s="287"/>
      <c r="K3526" s="288"/>
      <c r="L3526" s="134"/>
      <c r="M3526" s="133"/>
      <c r="N3526" s="288"/>
      <c r="O3526" s="134"/>
      <c r="P3526" s="166"/>
      <c r="Q3526" s="289"/>
      <c r="R3526" s="165"/>
      <c r="S3526" s="290"/>
      <c r="T3526" s="290"/>
      <c r="U3526" s="290"/>
      <c r="V3526" s="290"/>
      <c r="W3526" s="166"/>
      <c r="X3526" s="135"/>
      <c r="Y3526" s="418">
        <f t="shared" si="546"/>
        <v>0</v>
      </c>
      <c r="Z3526" s="291">
        <f t="shared" si="547"/>
        <v>0</v>
      </c>
      <c r="AA3526" s="163"/>
      <c r="AB3526" s="177" t="str">
        <f t="shared" si="548"/>
        <v/>
      </c>
      <c r="AC3526" s="283" t="str">
        <f t="shared" si="549"/>
        <v/>
      </c>
      <c r="AD3526" s="283" t="str">
        <f t="shared" si="550"/>
        <v/>
      </c>
      <c r="AE3526" s="163"/>
      <c r="AF3526" s="162"/>
    </row>
    <row r="3527" spans="1:32">
      <c r="A3527" s="134">
        <v>3518</v>
      </c>
      <c r="B3527" s="286"/>
      <c r="C3527" s="146">
        <f t="shared" si="543"/>
        <v>0</v>
      </c>
      <c r="D3527" s="146">
        <f t="shared" si="544"/>
        <v>1</v>
      </c>
      <c r="E3527" s="146">
        <f t="shared" si="545"/>
        <v>1900</v>
      </c>
      <c r="F3527" s="287"/>
      <c r="G3527" s="287"/>
      <c r="H3527" s="287"/>
      <c r="I3527" s="288"/>
      <c r="J3527" s="287"/>
      <c r="K3527" s="288"/>
      <c r="L3527" s="134"/>
      <c r="M3527" s="133"/>
      <c r="N3527" s="288"/>
      <c r="O3527" s="134"/>
      <c r="P3527" s="166"/>
      <c r="Q3527" s="289"/>
      <c r="R3527" s="165"/>
      <c r="S3527" s="290"/>
      <c r="T3527" s="290"/>
      <c r="U3527" s="290"/>
      <c r="V3527" s="290"/>
      <c r="W3527" s="166"/>
      <c r="X3527" s="135"/>
      <c r="Y3527" s="418">
        <f t="shared" si="546"/>
        <v>0</v>
      </c>
      <c r="Z3527" s="291">
        <f t="shared" si="547"/>
        <v>0</v>
      </c>
      <c r="AA3527" s="163"/>
      <c r="AB3527" s="177" t="str">
        <f t="shared" si="548"/>
        <v/>
      </c>
      <c r="AC3527" s="283" t="str">
        <f t="shared" si="549"/>
        <v/>
      </c>
      <c r="AD3527" s="283" t="str">
        <f t="shared" si="550"/>
        <v/>
      </c>
      <c r="AE3527" s="163"/>
      <c r="AF3527" s="162"/>
    </row>
    <row r="3528" spans="1:32">
      <c r="A3528" s="134">
        <v>3519</v>
      </c>
      <c r="B3528" s="286"/>
      <c r="C3528" s="146">
        <f t="shared" si="543"/>
        <v>0</v>
      </c>
      <c r="D3528" s="146">
        <f t="shared" si="544"/>
        <v>1</v>
      </c>
      <c r="E3528" s="146">
        <f t="shared" si="545"/>
        <v>1900</v>
      </c>
      <c r="F3528" s="287"/>
      <c r="G3528" s="287"/>
      <c r="H3528" s="287"/>
      <c r="I3528" s="288"/>
      <c r="J3528" s="287"/>
      <c r="K3528" s="288"/>
      <c r="L3528" s="134"/>
      <c r="M3528" s="133"/>
      <c r="N3528" s="288"/>
      <c r="O3528" s="134"/>
      <c r="P3528" s="166"/>
      <c r="Q3528" s="289"/>
      <c r="R3528" s="165"/>
      <c r="S3528" s="290"/>
      <c r="T3528" s="290"/>
      <c r="U3528" s="290"/>
      <c r="V3528" s="290"/>
      <c r="W3528" s="166"/>
      <c r="X3528" s="135"/>
      <c r="Y3528" s="418">
        <f t="shared" si="546"/>
        <v>0</v>
      </c>
      <c r="Z3528" s="291">
        <f t="shared" si="547"/>
        <v>0</v>
      </c>
      <c r="AA3528" s="163"/>
      <c r="AB3528" s="177" t="str">
        <f t="shared" si="548"/>
        <v/>
      </c>
      <c r="AC3528" s="283" t="str">
        <f t="shared" si="549"/>
        <v/>
      </c>
      <c r="AD3528" s="283" t="str">
        <f t="shared" si="550"/>
        <v/>
      </c>
      <c r="AE3528" s="163"/>
      <c r="AF3528" s="162"/>
    </row>
    <row r="3529" spans="1:32">
      <c r="A3529" s="134">
        <v>3520</v>
      </c>
      <c r="B3529" s="286"/>
      <c r="C3529" s="146">
        <f t="shared" si="543"/>
        <v>0</v>
      </c>
      <c r="D3529" s="146">
        <f t="shared" si="544"/>
        <v>1</v>
      </c>
      <c r="E3529" s="146">
        <f t="shared" si="545"/>
        <v>1900</v>
      </c>
      <c r="F3529" s="287"/>
      <c r="G3529" s="287"/>
      <c r="H3529" s="287"/>
      <c r="I3529" s="288"/>
      <c r="J3529" s="287"/>
      <c r="K3529" s="288"/>
      <c r="L3529" s="134"/>
      <c r="M3529" s="133"/>
      <c r="N3529" s="288"/>
      <c r="O3529" s="134"/>
      <c r="P3529" s="166"/>
      <c r="Q3529" s="289"/>
      <c r="R3529" s="165"/>
      <c r="S3529" s="290"/>
      <c r="T3529" s="290"/>
      <c r="U3529" s="290"/>
      <c r="V3529" s="290"/>
      <c r="W3529" s="166"/>
      <c r="X3529" s="135"/>
      <c r="Y3529" s="418">
        <f t="shared" si="546"/>
        <v>0</v>
      </c>
      <c r="Z3529" s="291">
        <f t="shared" si="547"/>
        <v>0</v>
      </c>
      <c r="AA3529" s="163"/>
      <c r="AB3529" s="177" t="str">
        <f t="shared" si="548"/>
        <v/>
      </c>
      <c r="AC3529" s="283" t="str">
        <f t="shared" si="549"/>
        <v/>
      </c>
      <c r="AD3529" s="283" t="str">
        <f t="shared" si="550"/>
        <v/>
      </c>
      <c r="AE3529" s="163"/>
      <c r="AF3529" s="162"/>
    </row>
    <row r="3530" spans="1:32">
      <c r="A3530" s="134">
        <v>3521</v>
      </c>
      <c r="B3530" s="286"/>
      <c r="C3530" s="146">
        <f t="shared" si="543"/>
        <v>0</v>
      </c>
      <c r="D3530" s="146">
        <f t="shared" si="544"/>
        <v>1</v>
      </c>
      <c r="E3530" s="146">
        <f t="shared" si="545"/>
        <v>1900</v>
      </c>
      <c r="F3530" s="287"/>
      <c r="G3530" s="287"/>
      <c r="H3530" s="287"/>
      <c r="I3530" s="288"/>
      <c r="J3530" s="287"/>
      <c r="K3530" s="288"/>
      <c r="L3530" s="134"/>
      <c r="M3530" s="133"/>
      <c r="N3530" s="288"/>
      <c r="O3530" s="134"/>
      <c r="P3530" s="166"/>
      <c r="Q3530" s="289"/>
      <c r="R3530" s="165"/>
      <c r="S3530" s="290"/>
      <c r="T3530" s="290"/>
      <c r="U3530" s="290"/>
      <c r="V3530" s="290"/>
      <c r="W3530" s="166"/>
      <c r="X3530" s="135"/>
      <c r="Y3530" s="418">
        <f t="shared" si="546"/>
        <v>0</v>
      </c>
      <c r="Z3530" s="291">
        <f t="shared" si="547"/>
        <v>0</v>
      </c>
      <c r="AA3530" s="163"/>
      <c r="AB3530" s="177" t="str">
        <f t="shared" si="548"/>
        <v/>
      </c>
      <c r="AC3530" s="283" t="str">
        <f t="shared" si="549"/>
        <v/>
      </c>
      <c r="AD3530" s="283" t="str">
        <f t="shared" si="550"/>
        <v/>
      </c>
      <c r="AE3530" s="163"/>
      <c r="AF3530" s="162"/>
    </row>
    <row r="3531" spans="1:32">
      <c r="A3531" s="134">
        <v>3522</v>
      </c>
      <c r="B3531" s="286"/>
      <c r="C3531" s="146">
        <f t="shared" ref="C3531:C3594" si="551">DAY(B3531)</f>
        <v>0</v>
      </c>
      <c r="D3531" s="146">
        <f t="shared" ref="D3531:D3594" si="552">MONTH(B3531)</f>
        <v>1</v>
      </c>
      <c r="E3531" s="146">
        <f t="shared" ref="E3531:E3594" si="553">YEAR(B3531)</f>
        <v>1900</v>
      </c>
      <c r="F3531" s="287"/>
      <c r="G3531" s="287"/>
      <c r="H3531" s="287"/>
      <c r="I3531" s="288"/>
      <c r="J3531" s="287"/>
      <c r="K3531" s="288"/>
      <c r="L3531" s="134"/>
      <c r="M3531" s="133"/>
      <c r="N3531" s="288"/>
      <c r="O3531" s="134"/>
      <c r="P3531" s="166"/>
      <c r="Q3531" s="289"/>
      <c r="R3531" s="165"/>
      <c r="S3531" s="290"/>
      <c r="T3531" s="290"/>
      <c r="U3531" s="290"/>
      <c r="V3531" s="290"/>
      <c r="W3531" s="166"/>
      <c r="X3531" s="135"/>
      <c r="Y3531" s="418">
        <f t="shared" ref="Y3531:Y3594" si="554">X3531*U3531</f>
        <v>0</v>
      </c>
      <c r="Z3531" s="291">
        <f t="shared" ref="Z3531:Z3594" si="555">Y3531*1.1</f>
        <v>0</v>
      </c>
      <c r="AA3531" s="163"/>
      <c r="AB3531" s="177" t="str">
        <f t="shared" ref="AB3531:AB3594" si="556">IF(S3531="","",IF(S3531-U3531=0,"Full","No"))</f>
        <v/>
      </c>
      <c r="AC3531" s="283" t="str">
        <f t="shared" ref="AC3531:AC3594" si="557">IF(AND(S3531&gt;U3531,V3531=0),"Lost",IF(AND(S3531&gt;U3531,V3531&lt;(S3531-U3531)),"Lost",""))</f>
        <v/>
      </c>
      <c r="AD3531" s="283" t="str">
        <f t="shared" ref="AD3531:AD3594" si="558">IF(AND(S3531&gt;U3531,V3531=0),S3531-U3531,IF(AND(S3531&gt;U3531,V3531&lt;(S3531-U3531)),S3531-(U3531+V3531),""))</f>
        <v/>
      </c>
      <c r="AE3531" s="163"/>
      <c r="AF3531" s="162"/>
    </row>
    <row r="3532" spans="1:32">
      <c r="A3532" s="134">
        <v>3523</v>
      </c>
      <c r="B3532" s="286"/>
      <c r="C3532" s="146">
        <f t="shared" si="551"/>
        <v>0</v>
      </c>
      <c r="D3532" s="146">
        <f t="shared" si="552"/>
        <v>1</v>
      </c>
      <c r="E3532" s="146">
        <f t="shared" si="553"/>
        <v>1900</v>
      </c>
      <c r="F3532" s="287"/>
      <c r="G3532" s="287"/>
      <c r="H3532" s="287"/>
      <c r="I3532" s="288"/>
      <c r="J3532" s="287"/>
      <c r="K3532" s="288"/>
      <c r="L3532" s="134"/>
      <c r="M3532" s="133"/>
      <c r="N3532" s="288"/>
      <c r="O3532" s="134"/>
      <c r="P3532" s="166"/>
      <c r="Q3532" s="289"/>
      <c r="R3532" s="165"/>
      <c r="S3532" s="290"/>
      <c r="T3532" s="290"/>
      <c r="U3532" s="290"/>
      <c r="V3532" s="290"/>
      <c r="W3532" s="166"/>
      <c r="X3532" s="135"/>
      <c r="Y3532" s="418">
        <f t="shared" si="554"/>
        <v>0</v>
      </c>
      <c r="Z3532" s="291">
        <f t="shared" si="555"/>
        <v>0</v>
      </c>
      <c r="AA3532" s="163"/>
      <c r="AB3532" s="177" t="str">
        <f t="shared" si="556"/>
        <v/>
      </c>
      <c r="AC3532" s="283" t="str">
        <f t="shared" si="557"/>
        <v/>
      </c>
      <c r="AD3532" s="283" t="str">
        <f t="shared" si="558"/>
        <v/>
      </c>
      <c r="AE3532" s="163"/>
      <c r="AF3532" s="162"/>
    </row>
    <row r="3533" spans="1:32">
      <c r="A3533" s="134">
        <v>3524</v>
      </c>
      <c r="B3533" s="286"/>
      <c r="C3533" s="146">
        <f t="shared" si="551"/>
        <v>0</v>
      </c>
      <c r="D3533" s="146">
        <f t="shared" si="552"/>
        <v>1</v>
      </c>
      <c r="E3533" s="146">
        <f t="shared" si="553"/>
        <v>1900</v>
      </c>
      <c r="F3533" s="287"/>
      <c r="G3533" s="287"/>
      <c r="H3533" s="287"/>
      <c r="I3533" s="288"/>
      <c r="J3533" s="287"/>
      <c r="K3533" s="288"/>
      <c r="L3533" s="134"/>
      <c r="M3533" s="133"/>
      <c r="N3533" s="288"/>
      <c r="O3533" s="134"/>
      <c r="P3533" s="166"/>
      <c r="Q3533" s="289"/>
      <c r="R3533" s="165"/>
      <c r="S3533" s="290"/>
      <c r="T3533" s="290"/>
      <c r="U3533" s="290"/>
      <c r="V3533" s="290"/>
      <c r="W3533" s="166"/>
      <c r="X3533" s="135"/>
      <c r="Y3533" s="418">
        <f t="shared" si="554"/>
        <v>0</v>
      </c>
      <c r="Z3533" s="291">
        <f t="shared" si="555"/>
        <v>0</v>
      </c>
      <c r="AA3533" s="163"/>
      <c r="AB3533" s="177" t="str">
        <f t="shared" si="556"/>
        <v/>
      </c>
      <c r="AC3533" s="283" t="str">
        <f t="shared" si="557"/>
        <v/>
      </c>
      <c r="AD3533" s="283" t="str">
        <f t="shared" si="558"/>
        <v/>
      </c>
      <c r="AE3533" s="163"/>
      <c r="AF3533" s="162"/>
    </row>
    <row r="3534" spans="1:32">
      <c r="A3534" s="134">
        <v>3525</v>
      </c>
      <c r="B3534" s="286"/>
      <c r="C3534" s="146">
        <f t="shared" si="551"/>
        <v>0</v>
      </c>
      <c r="D3534" s="146">
        <f t="shared" si="552"/>
        <v>1</v>
      </c>
      <c r="E3534" s="146">
        <f t="shared" si="553"/>
        <v>1900</v>
      </c>
      <c r="F3534" s="287"/>
      <c r="G3534" s="287"/>
      <c r="H3534" s="287"/>
      <c r="I3534" s="288"/>
      <c r="J3534" s="287"/>
      <c r="K3534" s="288"/>
      <c r="L3534" s="134"/>
      <c r="M3534" s="133"/>
      <c r="N3534" s="288"/>
      <c r="O3534" s="134"/>
      <c r="P3534" s="166"/>
      <c r="Q3534" s="289"/>
      <c r="R3534" s="165"/>
      <c r="S3534" s="290"/>
      <c r="T3534" s="290"/>
      <c r="U3534" s="290"/>
      <c r="V3534" s="290"/>
      <c r="W3534" s="166"/>
      <c r="X3534" s="135"/>
      <c r="Y3534" s="418">
        <f t="shared" si="554"/>
        <v>0</v>
      </c>
      <c r="Z3534" s="291">
        <f t="shared" si="555"/>
        <v>0</v>
      </c>
      <c r="AA3534" s="163"/>
      <c r="AB3534" s="177" t="str">
        <f t="shared" si="556"/>
        <v/>
      </c>
      <c r="AC3534" s="283" t="str">
        <f t="shared" si="557"/>
        <v/>
      </c>
      <c r="AD3534" s="283" t="str">
        <f t="shared" si="558"/>
        <v/>
      </c>
      <c r="AE3534" s="163"/>
      <c r="AF3534" s="162"/>
    </row>
    <row r="3535" spans="1:32">
      <c r="A3535" s="134">
        <v>3526</v>
      </c>
      <c r="B3535" s="286"/>
      <c r="C3535" s="146">
        <f t="shared" si="551"/>
        <v>0</v>
      </c>
      <c r="D3535" s="146">
        <f t="shared" si="552"/>
        <v>1</v>
      </c>
      <c r="E3535" s="146">
        <f t="shared" si="553"/>
        <v>1900</v>
      </c>
      <c r="F3535" s="287"/>
      <c r="G3535" s="287"/>
      <c r="H3535" s="287"/>
      <c r="I3535" s="288"/>
      <c r="J3535" s="287"/>
      <c r="K3535" s="288"/>
      <c r="L3535" s="134"/>
      <c r="M3535" s="133"/>
      <c r="N3535" s="288"/>
      <c r="O3535" s="134"/>
      <c r="P3535" s="166"/>
      <c r="Q3535" s="289"/>
      <c r="R3535" s="165"/>
      <c r="S3535" s="290"/>
      <c r="T3535" s="290"/>
      <c r="U3535" s="290"/>
      <c r="V3535" s="290"/>
      <c r="W3535" s="166"/>
      <c r="X3535" s="135"/>
      <c r="Y3535" s="418">
        <f t="shared" si="554"/>
        <v>0</v>
      </c>
      <c r="Z3535" s="291">
        <f t="shared" si="555"/>
        <v>0</v>
      </c>
      <c r="AA3535" s="163"/>
      <c r="AB3535" s="177" t="str">
        <f t="shared" si="556"/>
        <v/>
      </c>
      <c r="AC3535" s="283" t="str">
        <f t="shared" si="557"/>
        <v/>
      </c>
      <c r="AD3535" s="283" t="str">
        <f t="shared" si="558"/>
        <v/>
      </c>
      <c r="AE3535" s="163"/>
      <c r="AF3535" s="162"/>
    </row>
    <row r="3536" spans="1:32">
      <c r="A3536" s="134">
        <v>3527</v>
      </c>
      <c r="B3536" s="286"/>
      <c r="C3536" s="146">
        <f t="shared" si="551"/>
        <v>0</v>
      </c>
      <c r="D3536" s="146">
        <f t="shared" si="552"/>
        <v>1</v>
      </c>
      <c r="E3536" s="146">
        <f t="shared" si="553"/>
        <v>1900</v>
      </c>
      <c r="F3536" s="287"/>
      <c r="G3536" s="287"/>
      <c r="H3536" s="287"/>
      <c r="I3536" s="288"/>
      <c r="J3536" s="287"/>
      <c r="K3536" s="288"/>
      <c r="L3536" s="134"/>
      <c r="M3536" s="133"/>
      <c r="N3536" s="288"/>
      <c r="O3536" s="134"/>
      <c r="P3536" s="166"/>
      <c r="Q3536" s="289"/>
      <c r="R3536" s="165"/>
      <c r="S3536" s="290"/>
      <c r="T3536" s="290"/>
      <c r="U3536" s="290"/>
      <c r="V3536" s="290"/>
      <c r="W3536" s="166"/>
      <c r="X3536" s="135"/>
      <c r="Y3536" s="418">
        <f t="shared" si="554"/>
        <v>0</v>
      </c>
      <c r="Z3536" s="291">
        <f t="shared" si="555"/>
        <v>0</v>
      </c>
      <c r="AA3536" s="163"/>
      <c r="AB3536" s="177" t="str">
        <f t="shared" si="556"/>
        <v/>
      </c>
      <c r="AC3536" s="283" t="str">
        <f t="shared" si="557"/>
        <v/>
      </c>
      <c r="AD3536" s="283" t="str">
        <f t="shared" si="558"/>
        <v/>
      </c>
      <c r="AE3536" s="163"/>
      <c r="AF3536" s="162"/>
    </row>
    <row r="3537" spans="1:32">
      <c r="A3537" s="134">
        <v>3528</v>
      </c>
      <c r="B3537" s="286"/>
      <c r="C3537" s="146">
        <f t="shared" si="551"/>
        <v>0</v>
      </c>
      <c r="D3537" s="146">
        <f t="shared" si="552"/>
        <v>1</v>
      </c>
      <c r="E3537" s="146">
        <f t="shared" si="553"/>
        <v>1900</v>
      </c>
      <c r="F3537" s="287"/>
      <c r="G3537" s="287"/>
      <c r="H3537" s="287"/>
      <c r="I3537" s="288"/>
      <c r="J3537" s="287"/>
      <c r="K3537" s="288"/>
      <c r="L3537" s="134"/>
      <c r="M3537" s="133"/>
      <c r="N3537" s="288"/>
      <c r="O3537" s="134"/>
      <c r="P3537" s="166"/>
      <c r="Q3537" s="289"/>
      <c r="R3537" s="165"/>
      <c r="S3537" s="290"/>
      <c r="T3537" s="290"/>
      <c r="U3537" s="290"/>
      <c r="V3537" s="290"/>
      <c r="W3537" s="166"/>
      <c r="X3537" s="135"/>
      <c r="Y3537" s="418">
        <f t="shared" si="554"/>
        <v>0</v>
      </c>
      <c r="Z3537" s="291">
        <f t="shared" si="555"/>
        <v>0</v>
      </c>
      <c r="AA3537" s="163"/>
      <c r="AB3537" s="177" t="str">
        <f t="shared" si="556"/>
        <v/>
      </c>
      <c r="AC3537" s="283" t="str">
        <f t="shared" si="557"/>
        <v/>
      </c>
      <c r="AD3537" s="283" t="str">
        <f t="shared" si="558"/>
        <v/>
      </c>
      <c r="AE3537" s="163"/>
      <c r="AF3537" s="162"/>
    </row>
    <row r="3538" spans="1:32">
      <c r="A3538" s="134">
        <v>3529</v>
      </c>
      <c r="B3538" s="286"/>
      <c r="C3538" s="146">
        <f t="shared" si="551"/>
        <v>0</v>
      </c>
      <c r="D3538" s="146">
        <f t="shared" si="552"/>
        <v>1</v>
      </c>
      <c r="E3538" s="146">
        <f t="shared" si="553"/>
        <v>1900</v>
      </c>
      <c r="F3538" s="287"/>
      <c r="G3538" s="287"/>
      <c r="H3538" s="287"/>
      <c r="I3538" s="288"/>
      <c r="J3538" s="287"/>
      <c r="K3538" s="288"/>
      <c r="L3538" s="134"/>
      <c r="M3538" s="133"/>
      <c r="N3538" s="288"/>
      <c r="O3538" s="134"/>
      <c r="P3538" s="166"/>
      <c r="Q3538" s="289"/>
      <c r="R3538" s="165"/>
      <c r="S3538" s="290"/>
      <c r="T3538" s="290"/>
      <c r="U3538" s="290"/>
      <c r="V3538" s="290"/>
      <c r="W3538" s="166"/>
      <c r="X3538" s="135"/>
      <c r="Y3538" s="418">
        <f t="shared" si="554"/>
        <v>0</v>
      </c>
      <c r="Z3538" s="291">
        <f t="shared" si="555"/>
        <v>0</v>
      </c>
      <c r="AA3538" s="163"/>
      <c r="AB3538" s="177" t="str">
        <f t="shared" si="556"/>
        <v/>
      </c>
      <c r="AC3538" s="283" t="str">
        <f t="shared" si="557"/>
        <v/>
      </c>
      <c r="AD3538" s="283" t="str">
        <f t="shared" si="558"/>
        <v/>
      </c>
      <c r="AE3538" s="163"/>
      <c r="AF3538" s="162"/>
    </row>
    <row r="3539" spans="1:32">
      <c r="A3539" s="134">
        <v>3530</v>
      </c>
      <c r="B3539" s="286"/>
      <c r="C3539" s="146">
        <f t="shared" si="551"/>
        <v>0</v>
      </c>
      <c r="D3539" s="146">
        <f t="shared" si="552"/>
        <v>1</v>
      </c>
      <c r="E3539" s="146">
        <f t="shared" si="553"/>
        <v>1900</v>
      </c>
      <c r="F3539" s="287"/>
      <c r="G3539" s="287"/>
      <c r="H3539" s="287"/>
      <c r="I3539" s="288"/>
      <c r="J3539" s="287"/>
      <c r="K3539" s="288"/>
      <c r="L3539" s="134"/>
      <c r="M3539" s="133"/>
      <c r="N3539" s="288"/>
      <c r="O3539" s="134"/>
      <c r="P3539" s="166"/>
      <c r="Q3539" s="289"/>
      <c r="R3539" s="165"/>
      <c r="S3539" s="290"/>
      <c r="T3539" s="290"/>
      <c r="U3539" s="290"/>
      <c r="V3539" s="290"/>
      <c r="W3539" s="166"/>
      <c r="X3539" s="135"/>
      <c r="Y3539" s="418">
        <f t="shared" si="554"/>
        <v>0</v>
      </c>
      <c r="Z3539" s="291">
        <f t="shared" si="555"/>
        <v>0</v>
      </c>
      <c r="AA3539" s="163"/>
      <c r="AB3539" s="177" t="str">
        <f t="shared" si="556"/>
        <v/>
      </c>
      <c r="AC3539" s="283" t="str">
        <f t="shared" si="557"/>
        <v/>
      </c>
      <c r="AD3539" s="283" t="str">
        <f t="shared" si="558"/>
        <v/>
      </c>
      <c r="AE3539" s="163"/>
      <c r="AF3539" s="162"/>
    </row>
    <row r="3540" spans="1:32">
      <c r="A3540" s="134">
        <v>3531</v>
      </c>
      <c r="B3540" s="286"/>
      <c r="C3540" s="146">
        <f t="shared" si="551"/>
        <v>0</v>
      </c>
      <c r="D3540" s="146">
        <f t="shared" si="552"/>
        <v>1</v>
      </c>
      <c r="E3540" s="146">
        <f t="shared" si="553"/>
        <v>1900</v>
      </c>
      <c r="F3540" s="287"/>
      <c r="G3540" s="287"/>
      <c r="H3540" s="287"/>
      <c r="I3540" s="288"/>
      <c r="J3540" s="287"/>
      <c r="K3540" s="288"/>
      <c r="L3540" s="134"/>
      <c r="M3540" s="133"/>
      <c r="N3540" s="288"/>
      <c r="O3540" s="134"/>
      <c r="P3540" s="166"/>
      <c r="Q3540" s="289"/>
      <c r="R3540" s="165"/>
      <c r="S3540" s="290"/>
      <c r="T3540" s="290"/>
      <c r="U3540" s="290"/>
      <c r="V3540" s="290"/>
      <c r="W3540" s="166"/>
      <c r="X3540" s="135"/>
      <c r="Y3540" s="418">
        <f t="shared" si="554"/>
        <v>0</v>
      </c>
      <c r="Z3540" s="291">
        <f t="shared" si="555"/>
        <v>0</v>
      </c>
      <c r="AA3540" s="163"/>
      <c r="AB3540" s="177" t="str">
        <f t="shared" si="556"/>
        <v/>
      </c>
      <c r="AC3540" s="283" t="str">
        <f t="shared" si="557"/>
        <v/>
      </c>
      <c r="AD3540" s="283" t="str">
        <f t="shared" si="558"/>
        <v/>
      </c>
      <c r="AE3540" s="163"/>
      <c r="AF3540" s="162"/>
    </row>
    <row r="3541" spans="1:32">
      <c r="A3541" s="134">
        <v>3532</v>
      </c>
      <c r="B3541" s="286"/>
      <c r="C3541" s="146">
        <f t="shared" si="551"/>
        <v>0</v>
      </c>
      <c r="D3541" s="146">
        <f t="shared" si="552"/>
        <v>1</v>
      </c>
      <c r="E3541" s="146">
        <f t="shared" si="553"/>
        <v>1900</v>
      </c>
      <c r="F3541" s="287"/>
      <c r="G3541" s="287"/>
      <c r="H3541" s="287"/>
      <c r="I3541" s="288"/>
      <c r="J3541" s="287"/>
      <c r="K3541" s="288"/>
      <c r="L3541" s="134"/>
      <c r="M3541" s="133"/>
      <c r="N3541" s="288"/>
      <c r="O3541" s="134"/>
      <c r="P3541" s="166"/>
      <c r="Q3541" s="289"/>
      <c r="R3541" s="165"/>
      <c r="S3541" s="290"/>
      <c r="T3541" s="290"/>
      <c r="U3541" s="290"/>
      <c r="V3541" s="290"/>
      <c r="W3541" s="166"/>
      <c r="X3541" s="135"/>
      <c r="Y3541" s="418">
        <f t="shared" si="554"/>
        <v>0</v>
      </c>
      <c r="Z3541" s="291">
        <f t="shared" si="555"/>
        <v>0</v>
      </c>
      <c r="AA3541" s="163"/>
      <c r="AB3541" s="177" t="str">
        <f t="shared" si="556"/>
        <v/>
      </c>
      <c r="AC3541" s="283" t="str">
        <f t="shared" si="557"/>
        <v/>
      </c>
      <c r="AD3541" s="283" t="str">
        <f t="shared" si="558"/>
        <v/>
      </c>
      <c r="AE3541" s="163"/>
      <c r="AF3541" s="162"/>
    </row>
    <row r="3542" spans="1:32">
      <c r="A3542" s="134">
        <v>3533</v>
      </c>
      <c r="B3542" s="286"/>
      <c r="C3542" s="146">
        <f t="shared" si="551"/>
        <v>0</v>
      </c>
      <c r="D3542" s="146">
        <f t="shared" si="552"/>
        <v>1</v>
      </c>
      <c r="E3542" s="146">
        <f t="shared" si="553"/>
        <v>1900</v>
      </c>
      <c r="F3542" s="287"/>
      <c r="G3542" s="287"/>
      <c r="H3542" s="287"/>
      <c r="I3542" s="288"/>
      <c r="J3542" s="287"/>
      <c r="K3542" s="288"/>
      <c r="L3542" s="134"/>
      <c r="M3542" s="133"/>
      <c r="N3542" s="288"/>
      <c r="O3542" s="134"/>
      <c r="P3542" s="166"/>
      <c r="Q3542" s="289"/>
      <c r="R3542" s="165"/>
      <c r="S3542" s="290"/>
      <c r="T3542" s="290"/>
      <c r="U3542" s="290"/>
      <c r="V3542" s="290"/>
      <c r="W3542" s="166"/>
      <c r="X3542" s="135"/>
      <c r="Y3542" s="418">
        <f t="shared" si="554"/>
        <v>0</v>
      </c>
      <c r="Z3542" s="291">
        <f t="shared" si="555"/>
        <v>0</v>
      </c>
      <c r="AA3542" s="163"/>
      <c r="AB3542" s="177" t="str">
        <f t="shared" si="556"/>
        <v/>
      </c>
      <c r="AC3542" s="283" t="str">
        <f t="shared" si="557"/>
        <v/>
      </c>
      <c r="AD3542" s="283" t="str">
        <f t="shared" si="558"/>
        <v/>
      </c>
      <c r="AE3542" s="163"/>
      <c r="AF3542" s="162"/>
    </row>
    <row r="3543" spans="1:32">
      <c r="A3543" s="134">
        <v>3534</v>
      </c>
      <c r="B3543" s="286"/>
      <c r="C3543" s="146">
        <f t="shared" si="551"/>
        <v>0</v>
      </c>
      <c r="D3543" s="146">
        <f t="shared" si="552"/>
        <v>1</v>
      </c>
      <c r="E3543" s="146">
        <f t="shared" si="553"/>
        <v>1900</v>
      </c>
      <c r="F3543" s="287"/>
      <c r="G3543" s="287"/>
      <c r="H3543" s="287"/>
      <c r="I3543" s="288"/>
      <c r="J3543" s="287"/>
      <c r="K3543" s="288"/>
      <c r="L3543" s="134"/>
      <c r="M3543" s="133"/>
      <c r="N3543" s="288"/>
      <c r="O3543" s="134"/>
      <c r="P3543" s="166"/>
      <c r="Q3543" s="289"/>
      <c r="R3543" s="165"/>
      <c r="S3543" s="290"/>
      <c r="T3543" s="290"/>
      <c r="U3543" s="290"/>
      <c r="V3543" s="290"/>
      <c r="W3543" s="166"/>
      <c r="X3543" s="135"/>
      <c r="Y3543" s="418">
        <f t="shared" si="554"/>
        <v>0</v>
      </c>
      <c r="Z3543" s="291">
        <f t="shared" si="555"/>
        <v>0</v>
      </c>
      <c r="AA3543" s="163"/>
      <c r="AB3543" s="177" t="str">
        <f t="shared" si="556"/>
        <v/>
      </c>
      <c r="AC3543" s="283" t="str">
        <f t="shared" si="557"/>
        <v/>
      </c>
      <c r="AD3543" s="283" t="str">
        <f t="shared" si="558"/>
        <v/>
      </c>
      <c r="AE3543" s="163"/>
      <c r="AF3543" s="162"/>
    </row>
    <row r="3544" spans="1:32">
      <c r="A3544" s="134">
        <v>3535</v>
      </c>
      <c r="B3544" s="286"/>
      <c r="C3544" s="146">
        <f t="shared" si="551"/>
        <v>0</v>
      </c>
      <c r="D3544" s="146">
        <f t="shared" si="552"/>
        <v>1</v>
      </c>
      <c r="E3544" s="146">
        <f t="shared" si="553"/>
        <v>1900</v>
      </c>
      <c r="F3544" s="287"/>
      <c r="G3544" s="287"/>
      <c r="H3544" s="287"/>
      <c r="I3544" s="288"/>
      <c r="J3544" s="287"/>
      <c r="K3544" s="288"/>
      <c r="L3544" s="134"/>
      <c r="M3544" s="133"/>
      <c r="N3544" s="288"/>
      <c r="O3544" s="134"/>
      <c r="P3544" s="166"/>
      <c r="Q3544" s="289"/>
      <c r="R3544" s="165"/>
      <c r="S3544" s="290"/>
      <c r="T3544" s="290"/>
      <c r="U3544" s="290"/>
      <c r="V3544" s="290"/>
      <c r="W3544" s="166"/>
      <c r="X3544" s="135"/>
      <c r="Y3544" s="418">
        <f t="shared" si="554"/>
        <v>0</v>
      </c>
      <c r="Z3544" s="291">
        <f t="shared" si="555"/>
        <v>0</v>
      </c>
      <c r="AA3544" s="163"/>
      <c r="AB3544" s="177" t="str">
        <f t="shared" si="556"/>
        <v/>
      </c>
      <c r="AC3544" s="283" t="str">
        <f t="shared" si="557"/>
        <v/>
      </c>
      <c r="AD3544" s="283" t="str">
        <f t="shared" si="558"/>
        <v/>
      </c>
      <c r="AE3544" s="163"/>
      <c r="AF3544" s="162"/>
    </row>
    <row r="3545" spans="1:32">
      <c r="A3545" s="134">
        <v>3536</v>
      </c>
      <c r="B3545" s="286"/>
      <c r="C3545" s="146">
        <f t="shared" si="551"/>
        <v>0</v>
      </c>
      <c r="D3545" s="146">
        <f t="shared" si="552"/>
        <v>1</v>
      </c>
      <c r="E3545" s="146">
        <f t="shared" si="553"/>
        <v>1900</v>
      </c>
      <c r="F3545" s="287"/>
      <c r="G3545" s="287"/>
      <c r="H3545" s="287"/>
      <c r="I3545" s="288"/>
      <c r="J3545" s="287"/>
      <c r="K3545" s="288"/>
      <c r="L3545" s="134"/>
      <c r="M3545" s="133"/>
      <c r="N3545" s="288"/>
      <c r="O3545" s="134"/>
      <c r="P3545" s="166"/>
      <c r="Q3545" s="289"/>
      <c r="R3545" s="165"/>
      <c r="S3545" s="290"/>
      <c r="T3545" s="290"/>
      <c r="U3545" s="290"/>
      <c r="V3545" s="290"/>
      <c r="W3545" s="166"/>
      <c r="X3545" s="135"/>
      <c r="Y3545" s="418">
        <f t="shared" si="554"/>
        <v>0</v>
      </c>
      <c r="Z3545" s="291">
        <f t="shared" si="555"/>
        <v>0</v>
      </c>
      <c r="AA3545" s="163"/>
      <c r="AB3545" s="177" t="str">
        <f t="shared" si="556"/>
        <v/>
      </c>
      <c r="AC3545" s="283" t="str">
        <f t="shared" si="557"/>
        <v/>
      </c>
      <c r="AD3545" s="283" t="str">
        <f t="shared" si="558"/>
        <v/>
      </c>
      <c r="AE3545" s="163"/>
      <c r="AF3545" s="162"/>
    </row>
    <row r="3546" spans="1:32">
      <c r="A3546" s="134">
        <v>3537</v>
      </c>
      <c r="B3546" s="286"/>
      <c r="C3546" s="146">
        <f t="shared" si="551"/>
        <v>0</v>
      </c>
      <c r="D3546" s="146">
        <f t="shared" si="552"/>
        <v>1</v>
      </c>
      <c r="E3546" s="146">
        <f t="shared" si="553"/>
        <v>1900</v>
      </c>
      <c r="F3546" s="287"/>
      <c r="G3546" s="287"/>
      <c r="H3546" s="287"/>
      <c r="I3546" s="288"/>
      <c r="J3546" s="287"/>
      <c r="K3546" s="288"/>
      <c r="L3546" s="134"/>
      <c r="M3546" s="133"/>
      <c r="N3546" s="288"/>
      <c r="O3546" s="134"/>
      <c r="P3546" s="166"/>
      <c r="Q3546" s="289"/>
      <c r="R3546" s="165"/>
      <c r="S3546" s="290"/>
      <c r="T3546" s="290"/>
      <c r="U3546" s="290"/>
      <c r="V3546" s="290"/>
      <c r="W3546" s="166"/>
      <c r="X3546" s="135"/>
      <c r="Y3546" s="418">
        <f t="shared" si="554"/>
        <v>0</v>
      </c>
      <c r="Z3546" s="291">
        <f t="shared" si="555"/>
        <v>0</v>
      </c>
      <c r="AA3546" s="163"/>
      <c r="AB3546" s="177" t="str">
        <f t="shared" si="556"/>
        <v/>
      </c>
      <c r="AC3546" s="283" t="str">
        <f t="shared" si="557"/>
        <v/>
      </c>
      <c r="AD3546" s="283" t="str">
        <f t="shared" si="558"/>
        <v/>
      </c>
      <c r="AE3546" s="163"/>
      <c r="AF3546" s="162"/>
    </row>
    <row r="3547" spans="1:32">
      <c r="A3547" s="134">
        <v>3538</v>
      </c>
      <c r="B3547" s="286"/>
      <c r="C3547" s="146">
        <f t="shared" si="551"/>
        <v>0</v>
      </c>
      <c r="D3547" s="146">
        <f t="shared" si="552"/>
        <v>1</v>
      </c>
      <c r="E3547" s="146">
        <f t="shared" si="553"/>
        <v>1900</v>
      </c>
      <c r="F3547" s="287"/>
      <c r="G3547" s="287"/>
      <c r="H3547" s="287"/>
      <c r="I3547" s="288"/>
      <c r="J3547" s="287"/>
      <c r="K3547" s="288"/>
      <c r="L3547" s="134"/>
      <c r="M3547" s="133"/>
      <c r="N3547" s="288"/>
      <c r="O3547" s="134"/>
      <c r="P3547" s="166"/>
      <c r="Q3547" s="289"/>
      <c r="R3547" s="165"/>
      <c r="S3547" s="290"/>
      <c r="T3547" s="290"/>
      <c r="U3547" s="290"/>
      <c r="V3547" s="290"/>
      <c r="W3547" s="166"/>
      <c r="X3547" s="135"/>
      <c r="Y3547" s="418">
        <f t="shared" si="554"/>
        <v>0</v>
      </c>
      <c r="Z3547" s="291">
        <f t="shared" si="555"/>
        <v>0</v>
      </c>
      <c r="AA3547" s="163"/>
      <c r="AB3547" s="177" t="str">
        <f t="shared" si="556"/>
        <v/>
      </c>
      <c r="AC3547" s="283" t="str">
        <f t="shared" si="557"/>
        <v/>
      </c>
      <c r="AD3547" s="283" t="str">
        <f t="shared" si="558"/>
        <v/>
      </c>
      <c r="AE3547" s="163"/>
      <c r="AF3547" s="162"/>
    </row>
    <row r="3548" spans="1:32">
      <c r="A3548" s="134">
        <v>3539</v>
      </c>
      <c r="B3548" s="286"/>
      <c r="C3548" s="146">
        <f t="shared" si="551"/>
        <v>0</v>
      </c>
      <c r="D3548" s="146">
        <f t="shared" si="552"/>
        <v>1</v>
      </c>
      <c r="E3548" s="146">
        <f t="shared" si="553"/>
        <v>1900</v>
      </c>
      <c r="F3548" s="287"/>
      <c r="G3548" s="287"/>
      <c r="H3548" s="287"/>
      <c r="I3548" s="288"/>
      <c r="J3548" s="287"/>
      <c r="K3548" s="288"/>
      <c r="L3548" s="134"/>
      <c r="M3548" s="133"/>
      <c r="N3548" s="288"/>
      <c r="O3548" s="134"/>
      <c r="P3548" s="166"/>
      <c r="Q3548" s="289"/>
      <c r="R3548" s="165"/>
      <c r="S3548" s="290"/>
      <c r="T3548" s="290"/>
      <c r="U3548" s="290"/>
      <c r="V3548" s="290"/>
      <c r="W3548" s="166"/>
      <c r="X3548" s="135"/>
      <c r="Y3548" s="418">
        <f t="shared" si="554"/>
        <v>0</v>
      </c>
      <c r="Z3548" s="291">
        <f t="shared" si="555"/>
        <v>0</v>
      </c>
      <c r="AA3548" s="163"/>
      <c r="AB3548" s="177" t="str">
        <f t="shared" si="556"/>
        <v/>
      </c>
      <c r="AC3548" s="283" t="str">
        <f t="shared" si="557"/>
        <v/>
      </c>
      <c r="AD3548" s="283" t="str">
        <f t="shared" si="558"/>
        <v/>
      </c>
      <c r="AE3548" s="163"/>
      <c r="AF3548" s="162"/>
    </row>
    <row r="3549" spans="1:32">
      <c r="A3549" s="134">
        <v>3540</v>
      </c>
      <c r="B3549" s="286"/>
      <c r="C3549" s="146">
        <f t="shared" si="551"/>
        <v>0</v>
      </c>
      <c r="D3549" s="146">
        <f t="shared" si="552"/>
        <v>1</v>
      </c>
      <c r="E3549" s="146">
        <f t="shared" si="553"/>
        <v>1900</v>
      </c>
      <c r="F3549" s="287"/>
      <c r="G3549" s="287"/>
      <c r="H3549" s="287"/>
      <c r="I3549" s="288"/>
      <c r="J3549" s="287"/>
      <c r="K3549" s="288"/>
      <c r="L3549" s="134"/>
      <c r="M3549" s="133"/>
      <c r="N3549" s="288"/>
      <c r="O3549" s="134"/>
      <c r="P3549" s="166"/>
      <c r="Q3549" s="289"/>
      <c r="R3549" s="165"/>
      <c r="S3549" s="290"/>
      <c r="T3549" s="290"/>
      <c r="U3549" s="290"/>
      <c r="V3549" s="290"/>
      <c r="W3549" s="166"/>
      <c r="X3549" s="135"/>
      <c r="Y3549" s="418">
        <f t="shared" si="554"/>
        <v>0</v>
      </c>
      <c r="Z3549" s="291">
        <f t="shared" si="555"/>
        <v>0</v>
      </c>
      <c r="AA3549" s="163"/>
      <c r="AB3549" s="177" t="str">
        <f t="shared" si="556"/>
        <v/>
      </c>
      <c r="AC3549" s="283" t="str">
        <f t="shared" si="557"/>
        <v/>
      </c>
      <c r="AD3549" s="283" t="str">
        <f t="shared" si="558"/>
        <v/>
      </c>
      <c r="AE3549" s="163"/>
      <c r="AF3549" s="162"/>
    </row>
    <row r="3550" spans="1:32">
      <c r="A3550" s="134">
        <v>3541</v>
      </c>
      <c r="B3550" s="286"/>
      <c r="C3550" s="146">
        <f t="shared" si="551"/>
        <v>0</v>
      </c>
      <c r="D3550" s="146">
        <f t="shared" si="552"/>
        <v>1</v>
      </c>
      <c r="E3550" s="146">
        <f t="shared" si="553"/>
        <v>1900</v>
      </c>
      <c r="F3550" s="287"/>
      <c r="G3550" s="287"/>
      <c r="H3550" s="287"/>
      <c r="I3550" s="288"/>
      <c r="J3550" s="287"/>
      <c r="K3550" s="288"/>
      <c r="L3550" s="134"/>
      <c r="M3550" s="133"/>
      <c r="N3550" s="288"/>
      <c r="O3550" s="134"/>
      <c r="P3550" s="166"/>
      <c r="Q3550" s="289"/>
      <c r="R3550" s="165"/>
      <c r="S3550" s="290"/>
      <c r="T3550" s="290"/>
      <c r="U3550" s="290"/>
      <c r="V3550" s="290"/>
      <c r="W3550" s="166"/>
      <c r="X3550" s="135"/>
      <c r="Y3550" s="418">
        <f t="shared" si="554"/>
        <v>0</v>
      </c>
      <c r="Z3550" s="291">
        <f t="shared" si="555"/>
        <v>0</v>
      </c>
      <c r="AA3550" s="163"/>
      <c r="AB3550" s="177" t="str">
        <f t="shared" si="556"/>
        <v/>
      </c>
      <c r="AC3550" s="283" t="str">
        <f t="shared" si="557"/>
        <v/>
      </c>
      <c r="AD3550" s="283" t="str">
        <f t="shared" si="558"/>
        <v/>
      </c>
      <c r="AE3550" s="163"/>
      <c r="AF3550" s="162"/>
    </row>
    <row r="3551" spans="1:32">
      <c r="A3551" s="134">
        <v>3542</v>
      </c>
      <c r="B3551" s="286"/>
      <c r="C3551" s="146">
        <f t="shared" si="551"/>
        <v>0</v>
      </c>
      <c r="D3551" s="146">
        <f t="shared" si="552"/>
        <v>1</v>
      </c>
      <c r="E3551" s="146">
        <f t="shared" si="553"/>
        <v>1900</v>
      </c>
      <c r="F3551" s="287"/>
      <c r="G3551" s="287"/>
      <c r="H3551" s="287"/>
      <c r="I3551" s="288"/>
      <c r="J3551" s="287"/>
      <c r="K3551" s="288"/>
      <c r="L3551" s="134"/>
      <c r="M3551" s="133"/>
      <c r="N3551" s="288"/>
      <c r="O3551" s="134"/>
      <c r="P3551" s="166"/>
      <c r="Q3551" s="289"/>
      <c r="R3551" s="165"/>
      <c r="S3551" s="290"/>
      <c r="T3551" s="290"/>
      <c r="U3551" s="290"/>
      <c r="V3551" s="290"/>
      <c r="W3551" s="166"/>
      <c r="X3551" s="135"/>
      <c r="Y3551" s="418">
        <f t="shared" si="554"/>
        <v>0</v>
      </c>
      <c r="Z3551" s="291">
        <f t="shared" si="555"/>
        <v>0</v>
      </c>
      <c r="AA3551" s="163"/>
      <c r="AB3551" s="177" t="str">
        <f t="shared" si="556"/>
        <v/>
      </c>
      <c r="AC3551" s="283" t="str">
        <f t="shared" si="557"/>
        <v/>
      </c>
      <c r="AD3551" s="283" t="str">
        <f t="shared" si="558"/>
        <v/>
      </c>
      <c r="AE3551" s="163"/>
      <c r="AF3551" s="162"/>
    </row>
    <row r="3552" spans="1:32">
      <c r="A3552" s="134">
        <v>3543</v>
      </c>
      <c r="B3552" s="286"/>
      <c r="C3552" s="146">
        <f t="shared" si="551"/>
        <v>0</v>
      </c>
      <c r="D3552" s="146">
        <f t="shared" si="552"/>
        <v>1</v>
      </c>
      <c r="E3552" s="146">
        <f t="shared" si="553"/>
        <v>1900</v>
      </c>
      <c r="F3552" s="287"/>
      <c r="G3552" s="287"/>
      <c r="H3552" s="287"/>
      <c r="I3552" s="288"/>
      <c r="J3552" s="287"/>
      <c r="K3552" s="288"/>
      <c r="L3552" s="134"/>
      <c r="M3552" s="133"/>
      <c r="N3552" s="288"/>
      <c r="O3552" s="134"/>
      <c r="P3552" s="166"/>
      <c r="Q3552" s="289"/>
      <c r="R3552" s="165"/>
      <c r="S3552" s="290"/>
      <c r="T3552" s="290"/>
      <c r="U3552" s="290"/>
      <c r="V3552" s="290"/>
      <c r="W3552" s="166"/>
      <c r="X3552" s="135"/>
      <c r="Y3552" s="418">
        <f t="shared" si="554"/>
        <v>0</v>
      </c>
      <c r="Z3552" s="291">
        <f t="shared" si="555"/>
        <v>0</v>
      </c>
      <c r="AA3552" s="163"/>
      <c r="AB3552" s="177" t="str">
        <f t="shared" si="556"/>
        <v/>
      </c>
      <c r="AC3552" s="283" t="str">
        <f t="shared" si="557"/>
        <v/>
      </c>
      <c r="AD3552" s="283" t="str">
        <f t="shared" si="558"/>
        <v/>
      </c>
      <c r="AE3552" s="163"/>
      <c r="AF3552" s="162"/>
    </row>
    <row r="3553" spans="1:32">
      <c r="A3553" s="134">
        <v>3544</v>
      </c>
      <c r="B3553" s="286"/>
      <c r="C3553" s="146">
        <f t="shared" si="551"/>
        <v>0</v>
      </c>
      <c r="D3553" s="146">
        <f t="shared" si="552"/>
        <v>1</v>
      </c>
      <c r="E3553" s="146">
        <f t="shared" si="553"/>
        <v>1900</v>
      </c>
      <c r="F3553" s="287"/>
      <c r="G3553" s="287"/>
      <c r="H3553" s="287"/>
      <c r="I3553" s="288"/>
      <c r="J3553" s="287"/>
      <c r="K3553" s="288"/>
      <c r="L3553" s="134"/>
      <c r="M3553" s="133"/>
      <c r="N3553" s="288"/>
      <c r="O3553" s="134"/>
      <c r="P3553" s="166"/>
      <c r="Q3553" s="289"/>
      <c r="R3553" s="165"/>
      <c r="S3553" s="290"/>
      <c r="T3553" s="290"/>
      <c r="U3553" s="290"/>
      <c r="V3553" s="290"/>
      <c r="W3553" s="166"/>
      <c r="X3553" s="135"/>
      <c r="Y3553" s="418">
        <f t="shared" si="554"/>
        <v>0</v>
      </c>
      <c r="Z3553" s="291">
        <f t="shared" si="555"/>
        <v>0</v>
      </c>
      <c r="AA3553" s="163"/>
      <c r="AB3553" s="177" t="str">
        <f t="shared" si="556"/>
        <v/>
      </c>
      <c r="AC3553" s="283" t="str">
        <f t="shared" si="557"/>
        <v/>
      </c>
      <c r="AD3553" s="283" t="str">
        <f t="shared" si="558"/>
        <v/>
      </c>
      <c r="AE3553" s="163"/>
      <c r="AF3553" s="162"/>
    </row>
    <row r="3554" spans="1:32">
      <c r="A3554" s="134">
        <v>3545</v>
      </c>
      <c r="B3554" s="286"/>
      <c r="C3554" s="146">
        <f t="shared" si="551"/>
        <v>0</v>
      </c>
      <c r="D3554" s="146">
        <f t="shared" si="552"/>
        <v>1</v>
      </c>
      <c r="E3554" s="146">
        <f t="shared" si="553"/>
        <v>1900</v>
      </c>
      <c r="F3554" s="287"/>
      <c r="G3554" s="287"/>
      <c r="H3554" s="287"/>
      <c r="I3554" s="288"/>
      <c r="J3554" s="287"/>
      <c r="K3554" s="288"/>
      <c r="L3554" s="134"/>
      <c r="M3554" s="133"/>
      <c r="N3554" s="288"/>
      <c r="O3554" s="134"/>
      <c r="P3554" s="166"/>
      <c r="Q3554" s="289"/>
      <c r="R3554" s="165"/>
      <c r="S3554" s="290"/>
      <c r="T3554" s="290"/>
      <c r="U3554" s="290"/>
      <c r="V3554" s="290"/>
      <c r="W3554" s="166"/>
      <c r="X3554" s="135"/>
      <c r="Y3554" s="418">
        <f t="shared" si="554"/>
        <v>0</v>
      </c>
      <c r="Z3554" s="291">
        <f t="shared" si="555"/>
        <v>0</v>
      </c>
      <c r="AA3554" s="163"/>
      <c r="AB3554" s="177" t="str">
        <f t="shared" si="556"/>
        <v/>
      </c>
      <c r="AC3554" s="283" t="str">
        <f t="shared" si="557"/>
        <v/>
      </c>
      <c r="AD3554" s="283" t="str">
        <f t="shared" si="558"/>
        <v/>
      </c>
      <c r="AE3554" s="163"/>
      <c r="AF3554" s="162"/>
    </row>
    <row r="3555" spans="1:32">
      <c r="A3555" s="134">
        <v>3546</v>
      </c>
      <c r="B3555" s="286"/>
      <c r="C3555" s="146">
        <f t="shared" si="551"/>
        <v>0</v>
      </c>
      <c r="D3555" s="146">
        <f t="shared" si="552"/>
        <v>1</v>
      </c>
      <c r="E3555" s="146">
        <f t="shared" si="553"/>
        <v>1900</v>
      </c>
      <c r="F3555" s="287"/>
      <c r="G3555" s="287"/>
      <c r="H3555" s="287"/>
      <c r="I3555" s="288"/>
      <c r="J3555" s="287"/>
      <c r="K3555" s="288"/>
      <c r="L3555" s="134"/>
      <c r="M3555" s="133"/>
      <c r="N3555" s="288"/>
      <c r="O3555" s="134"/>
      <c r="P3555" s="166"/>
      <c r="Q3555" s="289"/>
      <c r="R3555" s="165"/>
      <c r="S3555" s="290"/>
      <c r="T3555" s="290"/>
      <c r="U3555" s="290"/>
      <c r="V3555" s="290"/>
      <c r="W3555" s="166"/>
      <c r="X3555" s="135"/>
      <c r="Y3555" s="418">
        <f t="shared" si="554"/>
        <v>0</v>
      </c>
      <c r="Z3555" s="291">
        <f t="shared" si="555"/>
        <v>0</v>
      </c>
      <c r="AA3555" s="163"/>
      <c r="AB3555" s="177" t="str">
        <f t="shared" si="556"/>
        <v/>
      </c>
      <c r="AC3555" s="283" t="str">
        <f t="shared" si="557"/>
        <v/>
      </c>
      <c r="AD3555" s="283" t="str">
        <f t="shared" si="558"/>
        <v/>
      </c>
      <c r="AE3555" s="163"/>
      <c r="AF3555" s="162"/>
    </row>
    <row r="3556" spans="1:32">
      <c r="A3556" s="134">
        <v>3547</v>
      </c>
      <c r="B3556" s="286"/>
      <c r="C3556" s="146">
        <f t="shared" si="551"/>
        <v>0</v>
      </c>
      <c r="D3556" s="146">
        <f t="shared" si="552"/>
        <v>1</v>
      </c>
      <c r="E3556" s="146">
        <f t="shared" si="553"/>
        <v>1900</v>
      </c>
      <c r="F3556" s="287"/>
      <c r="G3556" s="287"/>
      <c r="H3556" s="287"/>
      <c r="I3556" s="288"/>
      <c r="J3556" s="287"/>
      <c r="K3556" s="288"/>
      <c r="L3556" s="134"/>
      <c r="M3556" s="133"/>
      <c r="N3556" s="288"/>
      <c r="O3556" s="134"/>
      <c r="P3556" s="166"/>
      <c r="Q3556" s="289"/>
      <c r="R3556" s="165"/>
      <c r="S3556" s="290"/>
      <c r="T3556" s="290"/>
      <c r="U3556" s="290"/>
      <c r="V3556" s="290"/>
      <c r="W3556" s="166"/>
      <c r="X3556" s="135"/>
      <c r="Y3556" s="418">
        <f t="shared" si="554"/>
        <v>0</v>
      </c>
      <c r="Z3556" s="291">
        <f t="shared" si="555"/>
        <v>0</v>
      </c>
      <c r="AA3556" s="163"/>
      <c r="AB3556" s="177" t="str">
        <f t="shared" si="556"/>
        <v/>
      </c>
      <c r="AC3556" s="283" t="str">
        <f t="shared" si="557"/>
        <v/>
      </c>
      <c r="AD3556" s="283" t="str">
        <f t="shared" si="558"/>
        <v/>
      </c>
      <c r="AE3556" s="163"/>
      <c r="AF3556" s="162"/>
    </row>
    <row r="3557" spans="1:32">
      <c r="A3557" s="134">
        <v>3548</v>
      </c>
      <c r="B3557" s="286"/>
      <c r="C3557" s="146">
        <f t="shared" si="551"/>
        <v>0</v>
      </c>
      <c r="D3557" s="146">
        <f t="shared" si="552"/>
        <v>1</v>
      </c>
      <c r="E3557" s="146">
        <f t="shared" si="553"/>
        <v>1900</v>
      </c>
      <c r="F3557" s="287"/>
      <c r="G3557" s="287"/>
      <c r="H3557" s="287"/>
      <c r="I3557" s="288"/>
      <c r="J3557" s="287"/>
      <c r="K3557" s="288"/>
      <c r="L3557" s="134"/>
      <c r="M3557" s="133"/>
      <c r="N3557" s="288"/>
      <c r="O3557" s="134"/>
      <c r="P3557" s="166"/>
      <c r="Q3557" s="289"/>
      <c r="R3557" s="165"/>
      <c r="S3557" s="290"/>
      <c r="T3557" s="290"/>
      <c r="U3557" s="290"/>
      <c r="V3557" s="290"/>
      <c r="W3557" s="166"/>
      <c r="X3557" s="135"/>
      <c r="Y3557" s="418">
        <f t="shared" si="554"/>
        <v>0</v>
      </c>
      <c r="Z3557" s="291">
        <f t="shared" si="555"/>
        <v>0</v>
      </c>
      <c r="AA3557" s="163"/>
      <c r="AB3557" s="177" t="str">
        <f t="shared" si="556"/>
        <v/>
      </c>
      <c r="AC3557" s="283" t="str">
        <f t="shared" si="557"/>
        <v/>
      </c>
      <c r="AD3557" s="283" t="str">
        <f t="shared" si="558"/>
        <v/>
      </c>
      <c r="AE3557" s="163"/>
      <c r="AF3557" s="162"/>
    </row>
    <row r="3558" spans="1:32">
      <c r="A3558" s="134">
        <v>3549</v>
      </c>
      <c r="B3558" s="286"/>
      <c r="C3558" s="146">
        <f t="shared" si="551"/>
        <v>0</v>
      </c>
      <c r="D3558" s="146">
        <f t="shared" si="552"/>
        <v>1</v>
      </c>
      <c r="E3558" s="146">
        <f t="shared" si="553"/>
        <v>1900</v>
      </c>
      <c r="F3558" s="287"/>
      <c r="G3558" s="287"/>
      <c r="H3558" s="287"/>
      <c r="I3558" s="288"/>
      <c r="J3558" s="287"/>
      <c r="K3558" s="288"/>
      <c r="L3558" s="134"/>
      <c r="M3558" s="133"/>
      <c r="N3558" s="288"/>
      <c r="O3558" s="134"/>
      <c r="P3558" s="166"/>
      <c r="Q3558" s="289"/>
      <c r="R3558" s="165"/>
      <c r="S3558" s="290"/>
      <c r="T3558" s="290"/>
      <c r="U3558" s="290"/>
      <c r="V3558" s="290"/>
      <c r="W3558" s="166"/>
      <c r="X3558" s="135"/>
      <c r="Y3558" s="418">
        <f t="shared" si="554"/>
        <v>0</v>
      </c>
      <c r="Z3558" s="291">
        <f t="shared" si="555"/>
        <v>0</v>
      </c>
      <c r="AA3558" s="163"/>
      <c r="AB3558" s="177" t="str">
        <f t="shared" si="556"/>
        <v/>
      </c>
      <c r="AC3558" s="283" t="str">
        <f t="shared" si="557"/>
        <v/>
      </c>
      <c r="AD3558" s="283" t="str">
        <f t="shared" si="558"/>
        <v/>
      </c>
      <c r="AE3558" s="163"/>
      <c r="AF3558" s="162"/>
    </row>
    <row r="3559" spans="1:32">
      <c r="A3559" s="134">
        <v>3550</v>
      </c>
      <c r="B3559" s="286"/>
      <c r="C3559" s="146">
        <f t="shared" si="551"/>
        <v>0</v>
      </c>
      <c r="D3559" s="146">
        <f t="shared" si="552"/>
        <v>1</v>
      </c>
      <c r="E3559" s="146">
        <f t="shared" si="553"/>
        <v>1900</v>
      </c>
      <c r="F3559" s="287"/>
      <c r="G3559" s="287"/>
      <c r="H3559" s="287"/>
      <c r="I3559" s="288"/>
      <c r="J3559" s="287"/>
      <c r="K3559" s="288"/>
      <c r="L3559" s="134"/>
      <c r="M3559" s="133"/>
      <c r="N3559" s="288"/>
      <c r="O3559" s="134"/>
      <c r="P3559" s="166"/>
      <c r="Q3559" s="289"/>
      <c r="R3559" s="165"/>
      <c r="S3559" s="290"/>
      <c r="T3559" s="290"/>
      <c r="U3559" s="290"/>
      <c r="V3559" s="290"/>
      <c r="W3559" s="166"/>
      <c r="X3559" s="135"/>
      <c r="Y3559" s="418">
        <f t="shared" si="554"/>
        <v>0</v>
      </c>
      <c r="Z3559" s="291">
        <f t="shared" si="555"/>
        <v>0</v>
      </c>
      <c r="AA3559" s="163"/>
      <c r="AB3559" s="177" t="str">
        <f t="shared" si="556"/>
        <v/>
      </c>
      <c r="AC3559" s="283" t="str">
        <f t="shared" si="557"/>
        <v/>
      </c>
      <c r="AD3559" s="283" t="str">
        <f t="shared" si="558"/>
        <v/>
      </c>
      <c r="AE3559" s="163"/>
      <c r="AF3559" s="162"/>
    </row>
    <row r="3560" spans="1:32">
      <c r="A3560" s="134">
        <v>3551</v>
      </c>
      <c r="B3560" s="286"/>
      <c r="C3560" s="146">
        <f t="shared" si="551"/>
        <v>0</v>
      </c>
      <c r="D3560" s="146">
        <f t="shared" si="552"/>
        <v>1</v>
      </c>
      <c r="E3560" s="146">
        <f t="shared" si="553"/>
        <v>1900</v>
      </c>
      <c r="F3560" s="287"/>
      <c r="G3560" s="287"/>
      <c r="H3560" s="287"/>
      <c r="I3560" s="288"/>
      <c r="J3560" s="287"/>
      <c r="K3560" s="288"/>
      <c r="L3560" s="134"/>
      <c r="M3560" s="133"/>
      <c r="N3560" s="288"/>
      <c r="O3560" s="134"/>
      <c r="P3560" s="166"/>
      <c r="Q3560" s="289"/>
      <c r="R3560" s="165"/>
      <c r="S3560" s="290"/>
      <c r="T3560" s="290"/>
      <c r="U3560" s="290"/>
      <c r="V3560" s="290"/>
      <c r="W3560" s="166"/>
      <c r="X3560" s="135"/>
      <c r="Y3560" s="418">
        <f t="shared" si="554"/>
        <v>0</v>
      </c>
      <c r="Z3560" s="291">
        <f t="shared" si="555"/>
        <v>0</v>
      </c>
      <c r="AA3560" s="163"/>
      <c r="AB3560" s="177" t="str">
        <f t="shared" si="556"/>
        <v/>
      </c>
      <c r="AC3560" s="283" t="str">
        <f t="shared" si="557"/>
        <v/>
      </c>
      <c r="AD3560" s="283" t="str">
        <f t="shared" si="558"/>
        <v/>
      </c>
      <c r="AE3560" s="163"/>
      <c r="AF3560" s="162"/>
    </row>
    <row r="3561" spans="1:32">
      <c r="A3561" s="134">
        <v>3552</v>
      </c>
      <c r="B3561" s="286"/>
      <c r="C3561" s="146">
        <f t="shared" si="551"/>
        <v>0</v>
      </c>
      <c r="D3561" s="146">
        <f t="shared" si="552"/>
        <v>1</v>
      </c>
      <c r="E3561" s="146">
        <f t="shared" si="553"/>
        <v>1900</v>
      </c>
      <c r="F3561" s="287"/>
      <c r="G3561" s="287"/>
      <c r="H3561" s="287"/>
      <c r="I3561" s="288"/>
      <c r="J3561" s="287"/>
      <c r="K3561" s="288"/>
      <c r="L3561" s="134"/>
      <c r="M3561" s="133"/>
      <c r="N3561" s="288"/>
      <c r="O3561" s="134"/>
      <c r="P3561" s="166"/>
      <c r="Q3561" s="289"/>
      <c r="R3561" s="165"/>
      <c r="S3561" s="290"/>
      <c r="T3561" s="290"/>
      <c r="U3561" s="290"/>
      <c r="V3561" s="290"/>
      <c r="W3561" s="166"/>
      <c r="X3561" s="135"/>
      <c r="Y3561" s="418">
        <f t="shared" si="554"/>
        <v>0</v>
      </c>
      <c r="Z3561" s="291">
        <f t="shared" si="555"/>
        <v>0</v>
      </c>
      <c r="AA3561" s="163"/>
      <c r="AB3561" s="177" t="str">
        <f t="shared" si="556"/>
        <v/>
      </c>
      <c r="AC3561" s="283" t="str">
        <f t="shared" si="557"/>
        <v/>
      </c>
      <c r="AD3561" s="283" t="str">
        <f t="shared" si="558"/>
        <v/>
      </c>
      <c r="AE3561" s="163"/>
      <c r="AF3561" s="162"/>
    </row>
    <row r="3562" spans="1:32">
      <c r="A3562" s="134">
        <v>3553</v>
      </c>
      <c r="B3562" s="286"/>
      <c r="C3562" s="146">
        <f t="shared" si="551"/>
        <v>0</v>
      </c>
      <c r="D3562" s="146">
        <f t="shared" si="552"/>
        <v>1</v>
      </c>
      <c r="E3562" s="146">
        <f t="shared" si="553"/>
        <v>1900</v>
      </c>
      <c r="F3562" s="287"/>
      <c r="G3562" s="287"/>
      <c r="H3562" s="287"/>
      <c r="I3562" s="288"/>
      <c r="J3562" s="287"/>
      <c r="K3562" s="288"/>
      <c r="L3562" s="134"/>
      <c r="M3562" s="133"/>
      <c r="N3562" s="288"/>
      <c r="O3562" s="134"/>
      <c r="P3562" s="166"/>
      <c r="Q3562" s="289"/>
      <c r="R3562" s="165"/>
      <c r="S3562" s="290"/>
      <c r="T3562" s="290"/>
      <c r="U3562" s="290"/>
      <c r="V3562" s="290"/>
      <c r="W3562" s="166"/>
      <c r="X3562" s="135"/>
      <c r="Y3562" s="418">
        <f t="shared" si="554"/>
        <v>0</v>
      </c>
      <c r="Z3562" s="291">
        <f t="shared" si="555"/>
        <v>0</v>
      </c>
      <c r="AA3562" s="163"/>
      <c r="AB3562" s="177" t="str">
        <f t="shared" si="556"/>
        <v/>
      </c>
      <c r="AC3562" s="283" t="str">
        <f t="shared" si="557"/>
        <v/>
      </c>
      <c r="AD3562" s="283" t="str">
        <f t="shared" si="558"/>
        <v/>
      </c>
      <c r="AE3562" s="163"/>
      <c r="AF3562" s="162"/>
    </row>
    <row r="3563" spans="1:32">
      <c r="A3563" s="134">
        <v>3554</v>
      </c>
      <c r="B3563" s="286"/>
      <c r="C3563" s="146">
        <f t="shared" si="551"/>
        <v>0</v>
      </c>
      <c r="D3563" s="146">
        <f t="shared" si="552"/>
        <v>1</v>
      </c>
      <c r="E3563" s="146">
        <f t="shared" si="553"/>
        <v>1900</v>
      </c>
      <c r="F3563" s="287"/>
      <c r="G3563" s="287"/>
      <c r="H3563" s="287"/>
      <c r="I3563" s="288"/>
      <c r="J3563" s="287"/>
      <c r="K3563" s="288"/>
      <c r="L3563" s="134"/>
      <c r="M3563" s="133"/>
      <c r="N3563" s="288"/>
      <c r="O3563" s="134"/>
      <c r="P3563" s="166"/>
      <c r="Q3563" s="289"/>
      <c r="R3563" s="165"/>
      <c r="S3563" s="290"/>
      <c r="T3563" s="290"/>
      <c r="U3563" s="290"/>
      <c r="V3563" s="290"/>
      <c r="W3563" s="166"/>
      <c r="X3563" s="135"/>
      <c r="Y3563" s="418">
        <f t="shared" si="554"/>
        <v>0</v>
      </c>
      <c r="Z3563" s="291">
        <f t="shared" si="555"/>
        <v>0</v>
      </c>
      <c r="AA3563" s="163"/>
      <c r="AB3563" s="177" t="str">
        <f t="shared" si="556"/>
        <v/>
      </c>
      <c r="AC3563" s="283" t="str">
        <f t="shared" si="557"/>
        <v/>
      </c>
      <c r="AD3563" s="283" t="str">
        <f t="shared" si="558"/>
        <v/>
      </c>
      <c r="AE3563" s="163"/>
      <c r="AF3563" s="162"/>
    </row>
    <row r="3564" spans="1:32">
      <c r="A3564" s="134">
        <v>3555</v>
      </c>
      <c r="B3564" s="286"/>
      <c r="C3564" s="146">
        <f t="shared" si="551"/>
        <v>0</v>
      </c>
      <c r="D3564" s="146">
        <f t="shared" si="552"/>
        <v>1</v>
      </c>
      <c r="E3564" s="146">
        <f t="shared" si="553"/>
        <v>1900</v>
      </c>
      <c r="F3564" s="287"/>
      <c r="G3564" s="287"/>
      <c r="H3564" s="287"/>
      <c r="I3564" s="288"/>
      <c r="J3564" s="287"/>
      <c r="K3564" s="288"/>
      <c r="L3564" s="134"/>
      <c r="M3564" s="133"/>
      <c r="N3564" s="288"/>
      <c r="O3564" s="134"/>
      <c r="P3564" s="166"/>
      <c r="Q3564" s="289"/>
      <c r="R3564" s="165"/>
      <c r="S3564" s="290"/>
      <c r="T3564" s="290"/>
      <c r="U3564" s="290"/>
      <c r="V3564" s="290"/>
      <c r="W3564" s="166"/>
      <c r="X3564" s="135"/>
      <c r="Y3564" s="418">
        <f t="shared" si="554"/>
        <v>0</v>
      </c>
      <c r="Z3564" s="291">
        <f t="shared" si="555"/>
        <v>0</v>
      </c>
      <c r="AA3564" s="163"/>
      <c r="AB3564" s="177" t="str">
        <f t="shared" si="556"/>
        <v/>
      </c>
      <c r="AC3564" s="283" t="str">
        <f t="shared" si="557"/>
        <v/>
      </c>
      <c r="AD3564" s="283" t="str">
        <f t="shared" si="558"/>
        <v/>
      </c>
      <c r="AE3564" s="163"/>
      <c r="AF3564" s="162"/>
    </row>
    <row r="3565" spans="1:32">
      <c r="A3565" s="134">
        <v>3556</v>
      </c>
      <c r="B3565" s="286"/>
      <c r="C3565" s="146">
        <f t="shared" si="551"/>
        <v>0</v>
      </c>
      <c r="D3565" s="146">
        <f t="shared" si="552"/>
        <v>1</v>
      </c>
      <c r="E3565" s="146">
        <f t="shared" si="553"/>
        <v>1900</v>
      </c>
      <c r="F3565" s="287"/>
      <c r="G3565" s="287"/>
      <c r="H3565" s="287"/>
      <c r="I3565" s="288"/>
      <c r="J3565" s="287"/>
      <c r="K3565" s="288"/>
      <c r="L3565" s="134"/>
      <c r="M3565" s="133"/>
      <c r="N3565" s="288"/>
      <c r="O3565" s="134"/>
      <c r="P3565" s="166"/>
      <c r="Q3565" s="289"/>
      <c r="R3565" s="165"/>
      <c r="S3565" s="290"/>
      <c r="T3565" s="290"/>
      <c r="U3565" s="290"/>
      <c r="V3565" s="290"/>
      <c r="W3565" s="166"/>
      <c r="X3565" s="135"/>
      <c r="Y3565" s="418">
        <f t="shared" si="554"/>
        <v>0</v>
      </c>
      <c r="Z3565" s="291">
        <f t="shared" si="555"/>
        <v>0</v>
      </c>
      <c r="AA3565" s="163"/>
      <c r="AB3565" s="177" t="str">
        <f t="shared" si="556"/>
        <v/>
      </c>
      <c r="AC3565" s="283" t="str">
        <f t="shared" si="557"/>
        <v/>
      </c>
      <c r="AD3565" s="283" t="str">
        <f t="shared" si="558"/>
        <v/>
      </c>
      <c r="AE3565" s="163"/>
      <c r="AF3565" s="162"/>
    </row>
    <row r="3566" spans="1:32">
      <c r="A3566" s="134">
        <v>3557</v>
      </c>
      <c r="B3566" s="286"/>
      <c r="C3566" s="146">
        <f t="shared" si="551"/>
        <v>0</v>
      </c>
      <c r="D3566" s="146">
        <f t="shared" si="552"/>
        <v>1</v>
      </c>
      <c r="E3566" s="146">
        <f t="shared" si="553"/>
        <v>1900</v>
      </c>
      <c r="F3566" s="287"/>
      <c r="G3566" s="287"/>
      <c r="H3566" s="287"/>
      <c r="I3566" s="288"/>
      <c r="J3566" s="287"/>
      <c r="K3566" s="288"/>
      <c r="L3566" s="134"/>
      <c r="M3566" s="133"/>
      <c r="N3566" s="288"/>
      <c r="O3566" s="134"/>
      <c r="P3566" s="166"/>
      <c r="Q3566" s="289"/>
      <c r="R3566" s="165"/>
      <c r="S3566" s="290"/>
      <c r="T3566" s="290"/>
      <c r="U3566" s="290"/>
      <c r="V3566" s="290"/>
      <c r="W3566" s="166"/>
      <c r="X3566" s="135"/>
      <c r="Y3566" s="418">
        <f t="shared" si="554"/>
        <v>0</v>
      </c>
      <c r="Z3566" s="291">
        <f t="shared" si="555"/>
        <v>0</v>
      </c>
      <c r="AA3566" s="163"/>
      <c r="AB3566" s="177" t="str">
        <f t="shared" si="556"/>
        <v/>
      </c>
      <c r="AC3566" s="283" t="str">
        <f t="shared" si="557"/>
        <v/>
      </c>
      <c r="AD3566" s="283" t="str">
        <f t="shared" si="558"/>
        <v/>
      </c>
      <c r="AE3566" s="163"/>
      <c r="AF3566" s="162"/>
    </row>
    <row r="3567" spans="1:32">
      <c r="A3567" s="134">
        <v>3558</v>
      </c>
      <c r="B3567" s="286"/>
      <c r="C3567" s="146">
        <f t="shared" si="551"/>
        <v>0</v>
      </c>
      <c r="D3567" s="146">
        <f t="shared" si="552"/>
        <v>1</v>
      </c>
      <c r="E3567" s="146">
        <f t="shared" si="553"/>
        <v>1900</v>
      </c>
      <c r="F3567" s="287"/>
      <c r="G3567" s="287"/>
      <c r="H3567" s="287"/>
      <c r="I3567" s="288"/>
      <c r="J3567" s="287"/>
      <c r="K3567" s="288"/>
      <c r="L3567" s="134"/>
      <c r="M3567" s="133"/>
      <c r="N3567" s="288"/>
      <c r="O3567" s="134"/>
      <c r="P3567" s="166"/>
      <c r="Q3567" s="289"/>
      <c r="R3567" s="165"/>
      <c r="S3567" s="290"/>
      <c r="T3567" s="290"/>
      <c r="U3567" s="290"/>
      <c r="V3567" s="290"/>
      <c r="W3567" s="166"/>
      <c r="X3567" s="135"/>
      <c r="Y3567" s="418">
        <f t="shared" si="554"/>
        <v>0</v>
      </c>
      <c r="Z3567" s="291">
        <f t="shared" si="555"/>
        <v>0</v>
      </c>
      <c r="AA3567" s="163"/>
      <c r="AB3567" s="177" t="str">
        <f t="shared" si="556"/>
        <v/>
      </c>
      <c r="AC3567" s="283" t="str">
        <f t="shared" si="557"/>
        <v/>
      </c>
      <c r="AD3567" s="283" t="str">
        <f t="shared" si="558"/>
        <v/>
      </c>
      <c r="AE3567" s="163"/>
      <c r="AF3567" s="162"/>
    </row>
    <row r="3568" spans="1:32">
      <c r="A3568" s="134">
        <v>3559</v>
      </c>
      <c r="B3568" s="286"/>
      <c r="C3568" s="146">
        <f t="shared" si="551"/>
        <v>0</v>
      </c>
      <c r="D3568" s="146">
        <f t="shared" si="552"/>
        <v>1</v>
      </c>
      <c r="E3568" s="146">
        <f t="shared" si="553"/>
        <v>1900</v>
      </c>
      <c r="F3568" s="287"/>
      <c r="G3568" s="287"/>
      <c r="H3568" s="287"/>
      <c r="I3568" s="288"/>
      <c r="J3568" s="287"/>
      <c r="K3568" s="288"/>
      <c r="L3568" s="134"/>
      <c r="M3568" s="133"/>
      <c r="N3568" s="288"/>
      <c r="O3568" s="134"/>
      <c r="P3568" s="166"/>
      <c r="Q3568" s="289"/>
      <c r="R3568" s="165"/>
      <c r="S3568" s="290"/>
      <c r="T3568" s="290"/>
      <c r="U3568" s="290"/>
      <c r="V3568" s="290"/>
      <c r="W3568" s="166"/>
      <c r="X3568" s="135"/>
      <c r="Y3568" s="418">
        <f t="shared" si="554"/>
        <v>0</v>
      </c>
      <c r="Z3568" s="291">
        <f t="shared" si="555"/>
        <v>0</v>
      </c>
      <c r="AA3568" s="163"/>
      <c r="AB3568" s="177" t="str">
        <f t="shared" si="556"/>
        <v/>
      </c>
      <c r="AC3568" s="283" t="str">
        <f t="shared" si="557"/>
        <v/>
      </c>
      <c r="AD3568" s="283" t="str">
        <f t="shared" si="558"/>
        <v/>
      </c>
      <c r="AE3568" s="163"/>
      <c r="AF3568" s="162"/>
    </row>
    <row r="3569" spans="1:32">
      <c r="A3569" s="134">
        <v>3560</v>
      </c>
      <c r="B3569" s="286"/>
      <c r="C3569" s="146">
        <f t="shared" si="551"/>
        <v>0</v>
      </c>
      <c r="D3569" s="146">
        <f t="shared" si="552"/>
        <v>1</v>
      </c>
      <c r="E3569" s="146">
        <f t="shared" si="553"/>
        <v>1900</v>
      </c>
      <c r="F3569" s="287"/>
      <c r="G3569" s="287"/>
      <c r="H3569" s="287"/>
      <c r="I3569" s="288"/>
      <c r="J3569" s="287"/>
      <c r="K3569" s="288"/>
      <c r="L3569" s="134"/>
      <c r="M3569" s="133"/>
      <c r="N3569" s="288"/>
      <c r="O3569" s="134"/>
      <c r="P3569" s="166"/>
      <c r="Q3569" s="289"/>
      <c r="R3569" s="165"/>
      <c r="S3569" s="290"/>
      <c r="T3569" s="290"/>
      <c r="U3569" s="290"/>
      <c r="V3569" s="290"/>
      <c r="W3569" s="166"/>
      <c r="X3569" s="135"/>
      <c r="Y3569" s="418">
        <f t="shared" si="554"/>
        <v>0</v>
      </c>
      <c r="Z3569" s="291">
        <f t="shared" si="555"/>
        <v>0</v>
      </c>
      <c r="AA3569" s="163"/>
      <c r="AB3569" s="177" t="str">
        <f t="shared" si="556"/>
        <v/>
      </c>
      <c r="AC3569" s="283" t="str">
        <f t="shared" si="557"/>
        <v/>
      </c>
      <c r="AD3569" s="283" t="str">
        <f t="shared" si="558"/>
        <v/>
      </c>
      <c r="AE3569" s="163"/>
      <c r="AF3569" s="162"/>
    </row>
    <row r="3570" spans="1:32">
      <c r="A3570" s="134">
        <v>3561</v>
      </c>
      <c r="B3570" s="286"/>
      <c r="C3570" s="146">
        <f t="shared" si="551"/>
        <v>0</v>
      </c>
      <c r="D3570" s="146">
        <f t="shared" si="552"/>
        <v>1</v>
      </c>
      <c r="E3570" s="146">
        <f t="shared" si="553"/>
        <v>1900</v>
      </c>
      <c r="F3570" s="287"/>
      <c r="G3570" s="287"/>
      <c r="H3570" s="287"/>
      <c r="I3570" s="288"/>
      <c r="J3570" s="287"/>
      <c r="K3570" s="288"/>
      <c r="L3570" s="134"/>
      <c r="M3570" s="133"/>
      <c r="N3570" s="288"/>
      <c r="O3570" s="134"/>
      <c r="P3570" s="166"/>
      <c r="Q3570" s="289"/>
      <c r="R3570" s="165"/>
      <c r="S3570" s="290"/>
      <c r="T3570" s="290"/>
      <c r="U3570" s="290"/>
      <c r="V3570" s="290"/>
      <c r="W3570" s="166"/>
      <c r="X3570" s="135"/>
      <c r="Y3570" s="418">
        <f t="shared" si="554"/>
        <v>0</v>
      </c>
      <c r="Z3570" s="291">
        <f t="shared" si="555"/>
        <v>0</v>
      </c>
      <c r="AA3570" s="163"/>
      <c r="AB3570" s="177" t="str">
        <f t="shared" si="556"/>
        <v/>
      </c>
      <c r="AC3570" s="283" t="str">
        <f t="shared" si="557"/>
        <v/>
      </c>
      <c r="AD3570" s="283" t="str">
        <f t="shared" si="558"/>
        <v/>
      </c>
      <c r="AE3570" s="163"/>
      <c r="AF3570" s="162"/>
    </row>
    <row r="3571" spans="1:32">
      <c r="A3571" s="134">
        <v>3562</v>
      </c>
      <c r="B3571" s="286"/>
      <c r="C3571" s="146">
        <f t="shared" si="551"/>
        <v>0</v>
      </c>
      <c r="D3571" s="146">
        <f t="shared" si="552"/>
        <v>1</v>
      </c>
      <c r="E3571" s="146">
        <f t="shared" si="553"/>
        <v>1900</v>
      </c>
      <c r="F3571" s="287"/>
      <c r="G3571" s="287"/>
      <c r="H3571" s="287"/>
      <c r="I3571" s="288"/>
      <c r="J3571" s="287"/>
      <c r="K3571" s="288"/>
      <c r="L3571" s="134"/>
      <c r="M3571" s="133"/>
      <c r="N3571" s="288"/>
      <c r="O3571" s="134"/>
      <c r="P3571" s="166"/>
      <c r="Q3571" s="289"/>
      <c r="R3571" s="165"/>
      <c r="S3571" s="290"/>
      <c r="T3571" s="290"/>
      <c r="U3571" s="290"/>
      <c r="V3571" s="290"/>
      <c r="W3571" s="166"/>
      <c r="X3571" s="135"/>
      <c r="Y3571" s="418">
        <f t="shared" si="554"/>
        <v>0</v>
      </c>
      <c r="Z3571" s="291">
        <f t="shared" si="555"/>
        <v>0</v>
      </c>
      <c r="AA3571" s="163"/>
      <c r="AB3571" s="177" t="str">
        <f t="shared" si="556"/>
        <v/>
      </c>
      <c r="AC3571" s="283" t="str">
        <f t="shared" si="557"/>
        <v/>
      </c>
      <c r="AD3571" s="283" t="str">
        <f t="shared" si="558"/>
        <v/>
      </c>
      <c r="AE3571" s="163"/>
      <c r="AF3571" s="162"/>
    </row>
    <row r="3572" spans="1:32">
      <c r="A3572" s="134">
        <v>3563</v>
      </c>
      <c r="B3572" s="286"/>
      <c r="C3572" s="146">
        <f t="shared" si="551"/>
        <v>0</v>
      </c>
      <c r="D3572" s="146">
        <f t="shared" si="552"/>
        <v>1</v>
      </c>
      <c r="E3572" s="146">
        <f t="shared" si="553"/>
        <v>1900</v>
      </c>
      <c r="F3572" s="287"/>
      <c r="G3572" s="287"/>
      <c r="H3572" s="287"/>
      <c r="I3572" s="288"/>
      <c r="J3572" s="287"/>
      <c r="K3572" s="288"/>
      <c r="L3572" s="134"/>
      <c r="M3572" s="133"/>
      <c r="N3572" s="288"/>
      <c r="O3572" s="134"/>
      <c r="P3572" s="166"/>
      <c r="Q3572" s="289"/>
      <c r="R3572" s="165"/>
      <c r="S3572" s="290"/>
      <c r="T3572" s="290"/>
      <c r="U3572" s="290"/>
      <c r="V3572" s="290"/>
      <c r="W3572" s="166"/>
      <c r="X3572" s="135"/>
      <c r="Y3572" s="418">
        <f t="shared" si="554"/>
        <v>0</v>
      </c>
      <c r="Z3572" s="291">
        <f t="shared" si="555"/>
        <v>0</v>
      </c>
      <c r="AA3572" s="163"/>
      <c r="AB3572" s="177" t="str">
        <f t="shared" si="556"/>
        <v/>
      </c>
      <c r="AC3572" s="283" t="str">
        <f t="shared" si="557"/>
        <v/>
      </c>
      <c r="AD3572" s="283" t="str">
        <f t="shared" si="558"/>
        <v/>
      </c>
      <c r="AE3572" s="163"/>
      <c r="AF3572" s="162"/>
    </row>
    <row r="3573" spans="1:32">
      <c r="A3573" s="134">
        <v>3564</v>
      </c>
      <c r="B3573" s="286"/>
      <c r="C3573" s="146">
        <f t="shared" si="551"/>
        <v>0</v>
      </c>
      <c r="D3573" s="146">
        <f t="shared" si="552"/>
        <v>1</v>
      </c>
      <c r="E3573" s="146">
        <f t="shared" si="553"/>
        <v>1900</v>
      </c>
      <c r="F3573" s="287"/>
      <c r="G3573" s="287"/>
      <c r="H3573" s="287"/>
      <c r="I3573" s="288"/>
      <c r="J3573" s="287"/>
      <c r="K3573" s="288"/>
      <c r="L3573" s="134"/>
      <c r="M3573" s="133"/>
      <c r="N3573" s="288"/>
      <c r="O3573" s="134"/>
      <c r="P3573" s="166"/>
      <c r="Q3573" s="289"/>
      <c r="R3573" s="165"/>
      <c r="S3573" s="290"/>
      <c r="T3573" s="290"/>
      <c r="U3573" s="290"/>
      <c r="V3573" s="290"/>
      <c r="W3573" s="166"/>
      <c r="X3573" s="135"/>
      <c r="Y3573" s="418">
        <f t="shared" si="554"/>
        <v>0</v>
      </c>
      <c r="Z3573" s="291">
        <f t="shared" si="555"/>
        <v>0</v>
      </c>
      <c r="AA3573" s="163"/>
      <c r="AB3573" s="177" t="str">
        <f t="shared" si="556"/>
        <v/>
      </c>
      <c r="AC3573" s="283" t="str">
        <f t="shared" si="557"/>
        <v/>
      </c>
      <c r="AD3573" s="283" t="str">
        <f t="shared" si="558"/>
        <v/>
      </c>
      <c r="AE3573" s="163"/>
      <c r="AF3573" s="162"/>
    </row>
    <row r="3574" spans="1:32">
      <c r="A3574" s="134">
        <v>3565</v>
      </c>
      <c r="B3574" s="286"/>
      <c r="C3574" s="146">
        <f t="shared" si="551"/>
        <v>0</v>
      </c>
      <c r="D3574" s="146">
        <f t="shared" si="552"/>
        <v>1</v>
      </c>
      <c r="E3574" s="146">
        <f t="shared" si="553"/>
        <v>1900</v>
      </c>
      <c r="F3574" s="287"/>
      <c r="G3574" s="287"/>
      <c r="H3574" s="287"/>
      <c r="I3574" s="288"/>
      <c r="J3574" s="287"/>
      <c r="K3574" s="288"/>
      <c r="L3574" s="134"/>
      <c r="M3574" s="133"/>
      <c r="N3574" s="288"/>
      <c r="O3574" s="134"/>
      <c r="P3574" s="166"/>
      <c r="Q3574" s="289"/>
      <c r="R3574" s="165"/>
      <c r="S3574" s="290"/>
      <c r="T3574" s="290"/>
      <c r="U3574" s="290"/>
      <c r="V3574" s="290"/>
      <c r="W3574" s="166"/>
      <c r="X3574" s="135"/>
      <c r="Y3574" s="418">
        <f t="shared" si="554"/>
        <v>0</v>
      </c>
      <c r="Z3574" s="291">
        <f t="shared" si="555"/>
        <v>0</v>
      </c>
      <c r="AA3574" s="163"/>
      <c r="AB3574" s="177" t="str">
        <f t="shared" si="556"/>
        <v/>
      </c>
      <c r="AC3574" s="283" t="str">
        <f t="shared" si="557"/>
        <v/>
      </c>
      <c r="AD3574" s="283" t="str">
        <f t="shared" si="558"/>
        <v/>
      </c>
      <c r="AE3574" s="163"/>
      <c r="AF3574" s="162"/>
    </row>
    <row r="3575" spans="1:32">
      <c r="A3575" s="134">
        <v>3566</v>
      </c>
      <c r="B3575" s="286"/>
      <c r="C3575" s="146">
        <f t="shared" si="551"/>
        <v>0</v>
      </c>
      <c r="D3575" s="146">
        <f t="shared" si="552"/>
        <v>1</v>
      </c>
      <c r="E3575" s="146">
        <f t="shared" si="553"/>
        <v>1900</v>
      </c>
      <c r="F3575" s="287"/>
      <c r="G3575" s="287"/>
      <c r="H3575" s="287"/>
      <c r="I3575" s="288"/>
      <c r="J3575" s="287"/>
      <c r="K3575" s="288"/>
      <c r="L3575" s="134"/>
      <c r="M3575" s="133"/>
      <c r="N3575" s="288"/>
      <c r="O3575" s="134"/>
      <c r="P3575" s="166"/>
      <c r="Q3575" s="289"/>
      <c r="R3575" s="165"/>
      <c r="S3575" s="290"/>
      <c r="T3575" s="290"/>
      <c r="U3575" s="290"/>
      <c r="V3575" s="290"/>
      <c r="W3575" s="166"/>
      <c r="X3575" s="135"/>
      <c r="Y3575" s="418">
        <f t="shared" si="554"/>
        <v>0</v>
      </c>
      <c r="Z3575" s="291">
        <f t="shared" si="555"/>
        <v>0</v>
      </c>
      <c r="AA3575" s="163"/>
      <c r="AB3575" s="177" t="str">
        <f t="shared" si="556"/>
        <v/>
      </c>
      <c r="AC3575" s="283" t="str">
        <f t="shared" si="557"/>
        <v/>
      </c>
      <c r="AD3575" s="283" t="str">
        <f t="shared" si="558"/>
        <v/>
      </c>
      <c r="AE3575" s="163"/>
      <c r="AF3575" s="162"/>
    </row>
    <row r="3576" spans="1:32">
      <c r="A3576" s="134">
        <v>3567</v>
      </c>
      <c r="B3576" s="286"/>
      <c r="C3576" s="146">
        <f t="shared" si="551"/>
        <v>0</v>
      </c>
      <c r="D3576" s="146">
        <f t="shared" si="552"/>
        <v>1</v>
      </c>
      <c r="E3576" s="146">
        <f t="shared" si="553"/>
        <v>1900</v>
      </c>
      <c r="F3576" s="287"/>
      <c r="G3576" s="287"/>
      <c r="H3576" s="287"/>
      <c r="I3576" s="288"/>
      <c r="J3576" s="287"/>
      <c r="K3576" s="288"/>
      <c r="L3576" s="134"/>
      <c r="M3576" s="133"/>
      <c r="N3576" s="288"/>
      <c r="O3576" s="134"/>
      <c r="P3576" s="166"/>
      <c r="Q3576" s="289"/>
      <c r="R3576" s="165"/>
      <c r="S3576" s="290"/>
      <c r="T3576" s="290"/>
      <c r="U3576" s="290"/>
      <c r="V3576" s="290"/>
      <c r="W3576" s="166"/>
      <c r="X3576" s="135"/>
      <c r="Y3576" s="418">
        <f t="shared" si="554"/>
        <v>0</v>
      </c>
      <c r="Z3576" s="291">
        <f t="shared" si="555"/>
        <v>0</v>
      </c>
      <c r="AA3576" s="163"/>
      <c r="AB3576" s="177" t="str">
        <f t="shared" si="556"/>
        <v/>
      </c>
      <c r="AC3576" s="283" t="str">
        <f t="shared" si="557"/>
        <v/>
      </c>
      <c r="AD3576" s="283" t="str">
        <f t="shared" si="558"/>
        <v/>
      </c>
      <c r="AE3576" s="163"/>
      <c r="AF3576" s="162"/>
    </row>
    <row r="3577" spans="1:32">
      <c r="A3577" s="134">
        <v>3568</v>
      </c>
      <c r="B3577" s="286"/>
      <c r="C3577" s="146">
        <f t="shared" si="551"/>
        <v>0</v>
      </c>
      <c r="D3577" s="146">
        <f t="shared" si="552"/>
        <v>1</v>
      </c>
      <c r="E3577" s="146">
        <f t="shared" si="553"/>
        <v>1900</v>
      </c>
      <c r="F3577" s="287"/>
      <c r="G3577" s="287"/>
      <c r="H3577" s="287"/>
      <c r="I3577" s="288"/>
      <c r="J3577" s="287"/>
      <c r="K3577" s="288"/>
      <c r="L3577" s="134"/>
      <c r="M3577" s="133"/>
      <c r="N3577" s="288"/>
      <c r="O3577" s="134"/>
      <c r="P3577" s="166"/>
      <c r="Q3577" s="289"/>
      <c r="R3577" s="165"/>
      <c r="S3577" s="290"/>
      <c r="T3577" s="290"/>
      <c r="U3577" s="290"/>
      <c r="V3577" s="290"/>
      <c r="W3577" s="166"/>
      <c r="X3577" s="135"/>
      <c r="Y3577" s="418">
        <f t="shared" si="554"/>
        <v>0</v>
      </c>
      <c r="Z3577" s="291">
        <f t="shared" si="555"/>
        <v>0</v>
      </c>
      <c r="AA3577" s="163"/>
      <c r="AB3577" s="177" t="str">
        <f t="shared" si="556"/>
        <v/>
      </c>
      <c r="AC3577" s="283" t="str">
        <f t="shared" si="557"/>
        <v/>
      </c>
      <c r="AD3577" s="283" t="str">
        <f t="shared" si="558"/>
        <v/>
      </c>
      <c r="AE3577" s="163"/>
      <c r="AF3577" s="162"/>
    </row>
    <row r="3578" spans="1:32">
      <c r="A3578" s="134">
        <v>3569</v>
      </c>
      <c r="B3578" s="286"/>
      <c r="C3578" s="146">
        <f t="shared" si="551"/>
        <v>0</v>
      </c>
      <c r="D3578" s="146">
        <f t="shared" si="552"/>
        <v>1</v>
      </c>
      <c r="E3578" s="146">
        <f t="shared" si="553"/>
        <v>1900</v>
      </c>
      <c r="F3578" s="287"/>
      <c r="G3578" s="287"/>
      <c r="H3578" s="287"/>
      <c r="I3578" s="288"/>
      <c r="J3578" s="287"/>
      <c r="K3578" s="288"/>
      <c r="L3578" s="134"/>
      <c r="M3578" s="133"/>
      <c r="N3578" s="288"/>
      <c r="O3578" s="134"/>
      <c r="P3578" s="166"/>
      <c r="Q3578" s="289"/>
      <c r="R3578" s="165"/>
      <c r="S3578" s="290"/>
      <c r="T3578" s="290"/>
      <c r="U3578" s="290"/>
      <c r="V3578" s="290"/>
      <c r="W3578" s="166"/>
      <c r="X3578" s="135"/>
      <c r="Y3578" s="418">
        <f t="shared" si="554"/>
        <v>0</v>
      </c>
      <c r="Z3578" s="291">
        <f t="shared" si="555"/>
        <v>0</v>
      </c>
      <c r="AA3578" s="163"/>
      <c r="AB3578" s="177" t="str">
        <f t="shared" si="556"/>
        <v/>
      </c>
      <c r="AC3578" s="283" t="str">
        <f t="shared" si="557"/>
        <v/>
      </c>
      <c r="AD3578" s="283" t="str">
        <f t="shared" si="558"/>
        <v/>
      </c>
      <c r="AE3578" s="163"/>
      <c r="AF3578" s="162"/>
    </row>
    <row r="3579" spans="1:32">
      <c r="A3579" s="134">
        <v>3570</v>
      </c>
      <c r="B3579" s="286"/>
      <c r="C3579" s="146">
        <f t="shared" si="551"/>
        <v>0</v>
      </c>
      <c r="D3579" s="146">
        <f t="shared" si="552"/>
        <v>1</v>
      </c>
      <c r="E3579" s="146">
        <f t="shared" si="553"/>
        <v>1900</v>
      </c>
      <c r="F3579" s="287"/>
      <c r="G3579" s="287"/>
      <c r="H3579" s="287"/>
      <c r="I3579" s="288"/>
      <c r="J3579" s="287"/>
      <c r="K3579" s="288"/>
      <c r="L3579" s="134"/>
      <c r="M3579" s="133"/>
      <c r="N3579" s="288"/>
      <c r="O3579" s="134"/>
      <c r="P3579" s="166"/>
      <c r="Q3579" s="289"/>
      <c r="R3579" s="165"/>
      <c r="S3579" s="290"/>
      <c r="T3579" s="290"/>
      <c r="U3579" s="290"/>
      <c r="V3579" s="290"/>
      <c r="W3579" s="166"/>
      <c r="X3579" s="135"/>
      <c r="Y3579" s="418">
        <f t="shared" si="554"/>
        <v>0</v>
      </c>
      <c r="Z3579" s="291">
        <f t="shared" si="555"/>
        <v>0</v>
      </c>
      <c r="AA3579" s="163"/>
      <c r="AB3579" s="177" t="str">
        <f t="shared" si="556"/>
        <v/>
      </c>
      <c r="AC3579" s="283" t="str">
        <f t="shared" si="557"/>
        <v/>
      </c>
      <c r="AD3579" s="283" t="str">
        <f t="shared" si="558"/>
        <v/>
      </c>
      <c r="AE3579" s="163"/>
      <c r="AF3579" s="162"/>
    </row>
    <row r="3580" spans="1:32">
      <c r="A3580" s="134">
        <v>3571</v>
      </c>
      <c r="B3580" s="286"/>
      <c r="C3580" s="146">
        <f t="shared" si="551"/>
        <v>0</v>
      </c>
      <c r="D3580" s="146">
        <f t="shared" si="552"/>
        <v>1</v>
      </c>
      <c r="E3580" s="146">
        <f t="shared" si="553"/>
        <v>1900</v>
      </c>
      <c r="F3580" s="287"/>
      <c r="G3580" s="287"/>
      <c r="H3580" s="287"/>
      <c r="I3580" s="288"/>
      <c r="J3580" s="287"/>
      <c r="K3580" s="288"/>
      <c r="L3580" s="134"/>
      <c r="M3580" s="133"/>
      <c r="N3580" s="288"/>
      <c r="O3580" s="134"/>
      <c r="P3580" s="166"/>
      <c r="Q3580" s="289"/>
      <c r="R3580" s="165"/>
      <c r="S3580" s="290"/>
      <c r="T3580" s="290"/>
      <c r="U3580" s="290"/>
      <c r="V3580" s="290"/>
      <c r="W3580" s="166"/>
      <c r="X3580" s="135"/>
      <c r="Y3580" s="418">
        <f t="shared" si="554"/>
        <v>0</v>
      </c>
      <c r="Z3580" s="291">
        <f t="shared" si="555"/>
        <v>0</v>
      </c>
      <c r="AA3580" s="163"/>
      <c r="AB3580" s="177" t="str">
        <f t="shared" si="556"/>
        <v/>
      </c>
      <c r="AC3580" s="283" t="str">
        <f t="shared" si="557"/>
        <v/>
      </c>
      <c r="AD3580" s="283" t="str">
        <f t="shared" si="558"/>
        <v/>
      </c>
      <c r="AE3580" s="163"/>
      <c r="AF3580" s="162"/>
    </row>
    <row r="3581" spans="1:32">
      <c r="A3581" s="134">
        <v>3572</v>
      </c>
      <c r="B3581" s="286"/>
      <c r="C3581" s="146">
        <f t="shared" si="551"/>
        <v>0</v>
      </c>
      <c r="D3581" s="146">
        <f t="shared" si="552"/>
        <v>1</v>
      </c>
      <c r="E3581" s="146">
        <f t="shared" si="553"/>
        <v>1900</v>
      </c>
      <c r="F3581" s="287"/>
      <c r="G3581" s="287"/>
      <c r="H3581" s="287"/>
      <c r="I3581" s="288"/>
      <c r="J3581" s="287"/>
      <c r="K3581" s="288"/>
      <c r="L3581" s="134"/>
      <c r="M3581" s="133"/>
      <c r="N3581" s="288"/>
      <c r="O3581" s="134"/>
      <c r="P3581" s="166"/>
      <c r="Q3581" s="289"/>
      <c r="R3581" s="165"/>
      <c r="S3581" s="290"/>
      <c r="T3581" s="290"/>
      <c r="U3581" s="290"/>
      <c r="V3581" s="290"/>
      <c r="W3581" s="166"/>
      <c r="X3581" s="135"/>
      <c r="Y3581" s="418">
        <f t="shared" si="554"/>
        <v>0</v>
      </c>
      <c r="Z3581" s="291">
        <f t="shared" si="555"/>
        <v>0</v>
      </c>
      <c r="AA3581" s="163"/>
      <c r="AB3581" s="177" t="str">
        <f t="shared" si="556"/>
        <v/>
      </c>
      <c r="AC3581" s="283" t="str">
        <f t="shared" si="557"/>
        <v/>
      </c>
      <c r="AD3581" s="283" t="str">
        <f t="shared" si="558"/>
        <v/>
      </c>
      <c r="AE3581" s="163"/>
      <c r="AF3581" s="162"/>
    </row>
    <row r="3582" spans="1:32">
      <c r="A3582" s="134">
        <v>3573</v>
      </c>
      <c r="B3582" s="286"/>
      <c r="C3582" s="146">
        <f t="shared" si="551"/>
        <v>0</v>
      </c>
      <c r="D3582" s="146">
        <f t="shared" si="552"/>
        <v>1</v>
      </c>
      <c r="E3582" s="146">
        <f t="shared" si="553"/>
        <v>1900</v>
      </c>
      <c r="F3582" s="287"/>
      <c r="G3582" s="287"/>
      <c r="H3582" s="287"/>
      <c r="I3582" s="288"/>
      <c r="J3582" s="287"/>
      <c r="K3582" s="288"/>
      <c r="L3582" s="134"/>
      <c r="M3582" s="133"/>
      <c r="N3582" s="288"/>
      <c r="O3582" s="134"/>
      <c r="P3582" s="166"/>
      <c r="Q3582" s="289"/>
      <c r="R3582" s="165"/>
      <c r="S3582" s="290"/>
      <c r="T3582" s="290"/>
      <c r="U3582" s="290"/>
      <c r="V3582" s="290"/>
      <c r="W3582" s="166"/>
      <c r="X3582" s="135"/>
      <c r="Y3582" s="418">
        <f t="shared" si="554"/>
        <v>0</v>
      </c>
      <c r="Z3582" s="291">
        <f t="shared" si="555"/>
        <v>0</v>
      </c>
      <c r="AA3582" s="163"/>
      <c r="AB3582" s="177" t="str">
        <f t="shared" si="556"/>
        <v/>
      </c>
      <c r="AC3582" s="283" t="str">
        <f t="shared" si="557"/>
        <v/>
      </c>
      <c r="AD3582" s="283" t="str">
        <f t="shared" si="558"/>
        <v/>
      </c>
      <c r="AE3582" s="163"/>
      <c r="AF3582" s="162"/>
    </row>
    <row r="3583" spans="1:32">
      <c r="A3583" s="134">
        <v>3574</v>
      </c>
      <c r="B3583" s="286"/>
      <c r="C3583" s="146">
        <f t="shared" si="551"/>
        <v>0</v>
      </c>
      <c r="D3583" s="146">
        <f t="shared" si="552"/>
        <v>1</v>
      </c>
      <c r="E3583" s="146">
        <f t="shared" si="553"/>
        <v>1900</v>
      </c>
      <c r="F3583" s="287"/>
      <c r="G3583" s="287"/>
      <c r="H3583" s="287"/>
      <c r="I3583" s="288"/>
      <c r="J3583" s="287"/>
      <c r="K3583" s="288"/>
      <c r="L3583" s="134"/>
      <c r="M3583" s="133"/>
      <c r="N3583" s="288"/>
      <c r="O3583" s="134"/>
      <c r="P3583" s="166"/>
      <c r="Q3583" s="289"/>
      <c r="R3583" s="165"/>
      <c r="S3583" s="290"/>
      <c r="T3583" s="290"/>
      <c r="U3583" s="290"/>
      <c r="V3583" s="290"/>
      <c r="W3583" s="166"/>
      <c r="X3583" s="135"/>
      <c r="Y3583" s="418">
        <f t="shared" si="554"/>
        <v>0</v>
      </c>
      <c r="Z3583" s="291">
        <f t="shared" si="555"/>
        <v>0</v>
      </c>
      <c r="AA3583" s="163"/>
      <c r="AB3583" s="177" t="str">
        <f t="shared" si="556"/>
        <v/>
      </c>
      <c r="AC3583" s="283" t="str">
        <f t="shared" si="557"/>
        <v/>
      </c>
      <c r="AD3583" s="283" t="str">
        <f t="shared" si="558"/>
        <v/>
      </c>
      <c r="AE3583" s="163"/>
      <c r="AF3583" s="162"/>
    </row>
    <row r="3584" spans="1:32">
      <c r="A3584" s="134">
        <v>3575</v>
      </c>
      <c r="B3584" s="286"/>
      <c r="C3584" s="146">
        <f t="shared" si="551"/>
        <v>0</v>
      </c>
      <c r="D3584" s="146">
        <f t="shared" si="552"/>
        <v>1</v>
      </c>
      <c r="E3584" s="146">
        <f t="shared" si="553"/>
        <v>1900</v>
      </c>
      <c r="F3584" s="287"/>
      <c r="G3584" s="287"/>
      <c r="H3584" s="287"/>
      <c r="I3584" s="288"/>
      <c r="J3584" s="287"/>
      <c r="K3584" s="288"/>
      <c r="L3584" s="134"/>
      <c r="M3584" s="133"/>
      <c r="N3584" s="288"/>
      <c r="O3584" s="134"/>
      <c r="P3584" s="166"/>
      <c r="Q3584" s="289"/>
      <c r="R3584" s="165"/>
      <c r="S3584" s="290"/>
      <c r="T3584" s="290"/>
      <c r="U3584" s="290"/>
      <c r="V3584" s="290"/>
      <c r="W3584" s="166"/>
      <c r="X3584" s="135"/>
      <c r="Y3584" s="418">
        <f t="shared" si="554"/>
        <v>0</v>
      </c>
      <c r="Z3584" s="291">
        <f t="shared" si="555"/>
        <v>0</v>
      </c>
      <c r="AA3584" s="163"/>
      <c r="AB3584" s="177" t="str">
        <f t="shared" si="556"/>
        <v/>
      </c>
      <c r="AC3584" s="283" t="str">
        <f t="shared" si="557"/>
        <v/>
      </c>
      <c r="AD3584" s="283" t="str">
        <f t="shared" si="558"/>
        <v/>
      </c>
      <c r="AE3584" s="163"/>
      <c r="AF3584" s="162"/>
    </row>
    <row r="3585" spans="1:32">
      <c r="A3585" s="134">
        <v>3576</v>
      </c>
      <c r="B3585" s="286"/>
      <c r="C3585" s="146">
        <f t="shared" si="551"/>
        <v>0</v>
      </c>
      <c r="D3585" s="146">
        <f t="shared" si="552"/>
        <v>1</v>
      </c>
      <c r="E3585" s="146">
        <f t="shared" si="553"/>
        <v>1900</v>
      </c>
      <c r="F3585" s="287"/>
      <c r="G3585" s="287"/>
      <c r="H3585" s="287"/>
      <c r="I3585" s="288"/>
      <c r="J3585" s="287"/>
      <c r="K3585" s="288"/>
      <c r="L3585" s="134"/>
      <c r="M3585" s="133"/>
      <c r="N3585" s="288"/>
      <c r="O3585" s="134"/>
      <c r="P3585" s="166"/>
      <c r="Q3585" s="289"/>
      <c r="R3585" s="165"/>
      <c r="S3585" s="290"/>
      <c r="T3585" s="290"/>
      <c r="U3585" s="290"/>
      <c r="V3585" s="290"/>
      <c r="W3585" s="166"/>
      <c r="X3585" s="135"/>
      <c r="Y3585" s="418">
        <f t="shared" si="554"/>
        <v>0</v>
      </c>
      <c r="Z3585" s="291">
        <f t="shared" si="555"/>
        <v>0</v>
      </c>
      <c r="AA3585" s="163"/>
      <c r="AB3585" s="177" t="str">
        <f t="shared" si="556"/>
        <v/>
      </c>
      <c r="AC3585" s="283" t="str">
        <f t="shared" si="557"/>
        <v/>
      </c>
      <c r="AD3585" s="283" t="str">
        <f t="shared" si="558"/>
        <v/>
      </c>
      <c r="AE3585" s="163"/>
      <c r="AF3585" s="162"/>
    </row>
    <row r="3586" spans="1:32">
      <c r="A3586" s="134">
        <v>3577</v>
      </c>
      <c r="B3586" s="286"/>
      <c r="C3586" s="146">
        <f t="shared" si="551"/>
        <v>0</v>
      </c>
      <c r="D3586" s="146">
        <f t="shared" si="552"/>
        <v>1</v>
      </c>
      <c r="E3586" s="146">
        <f t="shared" si="553"/>
        <v>1900</v>
      </c>
      <c r="F3586" s="287"/>
      <c r="G3586" s="287"/>
      <c r="H3586" s="287"/>
      <c r="I3586" s="288"/>
      <c r="J3586" s="287"/>
      <c r="K3586" s="288"/>
      <c r="L3586" s="134"/>
      <c r="M3586" s="133"/>
      <c r="N3586" s="288"/>
      <c r="O3586" s="134"/>
      <c r="P3586" s="166"/>
      <c r="Q3586" s="289"/>
      <c r="R3586" s="165"/>
      <c r="S3586" s="290"/>
      <c r="T3586" s="290"/>
      <c r="U3586" s="290"/>
      <c r="V3586" s="290"/>
      <c r="W3586" s="166"/>
      <c r="X3586" s="135"/>
      <c r="Y3586" s="418">
        <f t="shared" si="554"/>
        <v>0</v>
      </c>
      <c r="Z3586" s="291">
        <f t="shared" si="555"/>
        <v>0</v>
      </c>
      <c r="AA3586" s="163"/>
      <c r="AB3586" s="177" t="str">
        <f t="shared" si="556"/>
        <v/>
      </c>
      <c r="AC3586" s="283" t="str">
        <f t="shared" si="557"/>
        <v/>
      </c>
      <c r="AD3586" s="283" t="str">
        <f t="shared" si="558"/>
        <v/>
      </c>
      <c r="AE3586" s="163"/>
      <c r="AF3586" s="162"/>
    </row>
    <row r="3587" spans="1:32">
      <c r="A3587" s="134">
        <v>3578</v>
      </c>
      <c r="B3587" s="286"/>
      <c r="C3587" s="146">
        <f t="shared" si="551"/>
        <v>0</v>
      </c>
      <c r="D3587" s="146">
        <f t="shared" si="552"/>
        <v>1</v>
      </c>
      <c r="E3587" s="146">
        <f t="shared" si="553"/>
        <v>1900</v>
      </c>
      <c r="F3587" s="287"/>
      <c r="G3587" s="287"/>
      <c r="H3587" s="287"/>
      <c r="I3587" s="288"/>
      <c r="J3587" s="287"/>
      <c r="K3587" s="288"/>
      <c r="L3587" s="134"/>
      <c r="M3587" s="133"/>
      <c r="N3587" s="288"/>
      <c r="O3587" s="134"/>
      <c r="P3587" s="166"/>
      <c r="Q3587" s="289"/>
      <c r="R3587" s="165"/>
      <c r="S3587" s="290"/>
      <c r="T3587" s="290"/>
      <c r="U3587" s="290"/>
      <c r="V3587" s="290"/>
      <c r="W3587" s="166"/>
      <c r="X3587" s="135"/>
      <c r="Y3587" s="418">
        <f t="shared" si="554"/>
        <v>0</v>
      </c>
      <c r="Z3587" s="291">
        <f t="shared" si="555"/>
        <v>0</v>
      </c>
      <c r="AA3587" s="163"/>
      <c r="AB3587" s="177" t="str">
        <f t="shared" si="556"/>
        <v/>
      </c>
      <c r="AC3587" s="283" t="str">
        <f t="shared" si="557"/>
        <v/>
      </c>
      <c r="AD3587" s="283" t="str">
        <f t="shared" si="558"/>
        <v/>
      </c>
      <c r="AE3587" s="163"/>
      <c r="AF3587" s="162"/>
    </row>
    <row r="3588" spans="1:32">
      <c r="A3588" s="134">
        <v>3579</v>
      </c>
      <c r="B3588" s="286"/>
      <c r="C3588" s="146">
        <f t="shared" si="551"/>
        <v>0</v>
      </c>
      <c r="D3588" s="146">
        <f t="shared" si="552"/>
        <v>1</v>
      </c>
      <c r="E3588" s="146">
        <f t="shared" si="553"/>
        <v>1900</v>
      </c>
      <c r="F3588" s="287"/>
      <c r="G3588" s="287"/>
      <c r="H3588" s="287"/>
      <c r="I3588" s="288"/>
      <c r="J3588" s="287"/>
      <c r="K3588" s="288"/>
      <c r="L3588" s="134"/>
      <c r="M3588" s="133"/>
      <c r="N3588" s="288"/>
      <c r="O3588" s="134"/>
      <c r="P3588" s="166"/>
      <c r="Q3588" s="289"/>
      <c r="R3588" s="165"/>
      <c r="S3588" s="290"/>
      <c r="T3588" s="290"/>
      <c r="U3588" s="290"/>
      <c r="V3588" s="290"/>
      <c r="W3588" s="166"/>
      <c r="X3588" s="135"/>
      <c r="Y3588" s="418">
        <f t="shared" si="554"/>
        <v>0</v>
      </c>
      <c r="Z3588" s="291">
        <f t="shared" si="555"/>
        <v>0</v>
      </c>
      <c r="AA3588" s="163"/>
      <c r="AB3588" s="177" t="str">
        <f t="shared" si="556"/>
        <v/>
      </c>
      <c r="AC3588" s="283" t="str">
        <f t="shared" si="557"/>
        <v/>
      </c>
      <c r="AD3588" s="283" t="str">
        <f t="shared" si="558"/>
        <v/>
      </c>
      <c r="AE3588" s="163"/>
      <c r="AF3588" s="162"/>
    </row>
    <row r="3589" spans="1:32">
      <c r="A3589" s="134">
        <v>3580</v>
      </c>
      <c r="B3589" s="286"/>
      <c r="C3589" s="146">
        <f t="shared" si="551"/>
        <v>0</v>
      </c>
      <c r="D3589" s="146">
        <f t="shared" si="552"/>
        <v>1</v>
      </c>
      <c r="E3589" s="146">
        <f t="shared" si="553"/>
        <v>1900</v>
      </c>
      <c r="F3589" s="287"/>
      <c r="G3589" s="287"/>
      <c r="H3589" s="287"/>
      <c r="I3589" s="288"/>
      <c r="J3589" s="287"/>
      <c r="K3589" s="288"/>
      <c r="L3589" s="134"/>
      <c r="M3589" s="133"/>
      <c r="N3589" s="288"/>
      <c r="O3589" s="134"/>
      <c r="P3589" s="166"/>
      <c r="Q3589" s="289"/>
      <c r="R3589" s="165"/>
      <c r="S3589" s="290"/>
      <c r="T3589" s="290"/>
      <c r="U3589" s="290"/>
      <c r="V3589" s="290"/>
      <c r="W3589" s="166"/>
      <c r="X3589" s="135"/>
      <c r="Y3589" s="418">
        <f t="shared" si="554"/>
        <v>0</v>
      </c>
      <c r="Z3589" s="291">
        <f t="shared" si="555"/>
        <v>0</v>
      </c>
      <c r="AA3589" s="163"/>
      <c r="AB3589" s="177" t="str">
        <f t="shared" si="556"/>
        <v/>
      </c>
      <c r="AC3589" s="283" t="str">
        <f t="shared" si="557"/>
        <v/>
      </c>
      <c r="AD3589" s="283" t="str">
        <f t="shared" si="558"/>
        <v/>
      </c>
      <c r="AE3589" s="163"/>
      <c r="AF3589" s="162"/>
    </row>
    <row r="3590" spans="1:32">
      <c r="A3590" s="134">
        <v>3581</v>
      </c>
      <c r="B3590" s="286"/>
      <c r="C3590" s="146">
        <f t="shared" si="551"/>
        <v>0</v>
      </c>
      <c r="D3590" s="146">
        <f t="shared" si="552"/>
        <v>1</v>
      </c>
      <c r="E3590" s="146">
        <f t="shared" si="553"/>
        <v>1900</v>
      </c>
      <c r="F3590" s="287"/>
      <c r="G3590" s="287"/>
      <c r="H3590" s="287"/>
      <c r="I3590" s="288"/>
      <c r="J3590" s="287"/>
      <c r="K3590" s="288"/>
      <c r="L3590" s="134"/>
      <c r="M3590" s="133"/>
      <c r="N3590" s="288"/>
      <c r="O3590" s="134"/>
      <c r="P3590" s="166"/>
      <c r="Q3590" s="289"/>
      <c r="R3590" s="165"/>
      <c r="S3590" s="290"/>
      <c r="T3590" s="290"/>
      <c r="U3590" s="290"/>
      <c r="V3590" s="290"/>
      <c r="W3590" s="166"/>
      <c r="X3590" s="135"/>
      <c r="Y3590" s="418">
        <f t="shared" si="554"/>
        <v>0</v>
      </c>
      <c r="Z3590" s="291">
        <f t="shared" si="555"/>
        <v>0</v>
      </c>
      <c r="AA3590" s="163"/>
      <c r="AB3590" s="177" t="str">
        <f t="shared" si="556"/>
        <v/>
      </c>
      <c r="AC3590" s="283" t="str">
        <f t="shared" si="557"/>
        <v/>
      </c>
      <c r="AD3590" s="283" t="str">
        <f t="shared" si="558"/>
        <v/>
      </c>
      <c r="AE3590" s="163"/>
      <c r="AF3590" s="162"/>
    </row>
    <row r="3591" spans="1:32">
      <c r="A3591" s="134">
        <v>3582</v>
      </c>
      <c r="B3591" s="286"/>
      <c r="C3591" s="146">
        <f t="shared" si="551"/>
        <v>0</v>
      </c>
      <c r="D3591" s="146">
        <f t="shared" si="552"/>
        <v>1</v>
      </c>
      <c r="E3591" s="146">
        <f t="shared" si="553"/>
        <v>1900</v>
      </c>
      <c r="F3591" s="287"/>
      <c r="G3591" s="287"/>
      <c r="H3591" s="287"/>
      <c r="I3591" s="288"/>
      <c r="J3591" s="287"/>
      <c r="K3591" s="288"/>
      <c r="L3591" s="134"/>
      <c r="M3591" s="133"/>
      <c r="N3591" s="288"/>
      <c r="O3591" s="134"/>
      <c r="P3591" s="166"/>
      <c r="Q3591" s="289"/>
      <c r="R3591" s="165"/>
      <c r="S3591" s="290"/>
      <c r="T3591" s="290"/>
      <c r="U3591" s="290"/>
      <c r="V3591" s="290"/>
      <c r="W3591" s="166"/>
      <c r="X3591" s="135"/>
      <c r="Y3591" s="418">
        <f t="shared" si="554"/>
        <v>0</v>
      </c>
      <c r="Z3591" s="291">
        <f t="shared" si="555"/>
        <v>0</v>
      </c>
      <c r="AA3591" s="163"/>
      <c r="AB3591" s="177" t="str">
        <f t="shared" si="556"/>
        <v/>
      </c>
      <c r="AC3591" s="283" t="str">
        <f t="shared" si="557"/>
        <v/>
      </c>
      <c r="AD3591" s="283" t="str">
        <f t="shared" si="558"/>
        <v/>
      </c>
      <c r="AE3591" s="163"/>
      <c r="AF3591" s="162"/>
    </row>
    <row r="3592" spans="1:32">
      <c r="A3592" s="134">
        <v>3583</v>
      </c>
      <c r="B3592" s="286"/>
      <c r="C3592" s="146">
        <f t="shared" si="551"/>
        <v>0</v>
      </c>
      <c r="D3592" s="146">
        <f t="shared" si="552"/>
        <v>1</v>
      </c>
      <c r="E3592" s="146">
        <f t="shared" si="553"/>
        <v>1900</v>
      </c>
      <c r="F3592" s="287"/>
      <c r="G3592" s="287"/>
      <c r="H3592" s="287"/>
      <c r="I3592" s="288"/>
      <c r="J3592" s="287"/>
      <c r="K3592" s="288"/>
      <c r="L3592" s="134"/>
      <c r="M3592" s="133"/>
      <c r="N3592" s="288"/>
      <c r="O3592" s="134"/>
      <c r="P3592" s="166"/>
      <c r="Q3592" s="289"/>
      <c r="R3592" s="165"/>
      <c r="S3592" s="290"/>
      <c r="T3592" s="290"/>
      <c r="U3592" s="290"/>
      <c r="V3592" s="290"/>
      <c r="W3592" s="166"/>
      <c r="X3592" s="135"/>
      <c r="Y3592" s="418">
        <f t="shared" si="554"/>
        <v>0</v>
      </c>
      <c r="Z3592" s="291">
        <f t="shared" si="555"/>
        <v>0</v>
      </c>
      <c r="AA3592" s="163"/>
      <c r="AB3592" s="177" t="str">
        <f t="shared" si="556"/>
        <v/>
      </c>
      <c r="AC3592" s="283" t="str">
        <f t="shared" si="557"/>
        <v/>
      </c>
      <c r="AD3592" s="283" t="str">
        <f t="shared" si="558"/>
        <v/>
      </c>
      <c r="AE3592" s="163"/>
      <c r="AF3592" s="162"/>
    </row>
    <row r="3593" spans="1:32">
      <c r="A3593" s="134">
        <v>3584</v>
      </c>
      <c r="B3593" s="286"/>
      <c r="C3593" s="146">
        <f t="shared" si="551"/>
        <v>0</v>
      </c>
      <c r="D3593" s="146">
        <f t="shared" si="552"/>
        <v>1</v>
      </c>
      <c r="E3593" s="146">
        <f t="shared" si="553"/>
        <v>1900</v>
      </c>
      <c r="F3593" s="287"/>
      <c r="G3593" s="287"/>
      <c r="H3593" s="287"/>
      <c r="I3593" s="288"/>
      <c r="J3593" s="287"/>
      <c r="K3593" s="288"/>
      <c r="L3593" s="134"/>
      <c r="M3593" s="133"/>
      <c r="N3593" s="288"/>
      <c r="O3593" s="134"/>
      <c r="P3593" s="166"/>
      <c r="Q3593" s="289"/>
      <c r="R3593" s="165"/>
      <c r="S3593" s="290"/>
      <c r="T3593" s="290"/>
      <c r="U3593" s="290"/>
      <c r="V3593" s="290"/>
      <c r="W3593" s="166"/>
      <c r="X3593" s="135"/>
      <c r="Y3593" s="418">
        <f t="shared" si="554"/>
        <v>0</v>
      </c>
      <c r="Z3593" s="291">
        <f t="shared" si="555"/>
        <v>0</v>
      </c>
      <c r="AA3593" s="163"/>
      <c r="AB3593" s="177" t="str">
        <f t="shared" si="556"/>
        <v/>
      </c>
      <c r="AC3593" s="283" t="str">
        <f t="shared" si="557"/>
        <v/>
      </c>
      <c r="AD3593" s="283" t="str">
        <f t="shared" si="558"/>
        <v/>
      </c>
      <c r="AE3593" s="163"/>
      <c r="AF3593" s="162"/>
    </row>
    <row r="3594" spans="1:32">
      <c r="A3594" s="134">
        <v>3585</v>
      </c>
      <c r="B3594" s="286"/>
      <c r="C3594" s="146">
        <f t="shared" si="551"/>
        <v>0</v>
      </c>
      <c r="D3594" s="146">
        <f t="shared" si="552"/>
        <v>1</v>
      </c>
      <c r="E3594" s="146">
        <f t="shared" si="553"/>
        <v>1900</v>
      </c>
      <c r="F3594" s="287"/>
      <c r="G3594" s="287"/>
      <c r="H3594" s="287"/>
      <c r="I3594" s="288"/>
      <c r="J3594" s="287"/>
      <c r="K3594" s="288"/>
      <c r="L3594" s="134"/>
      <c r="M3594" s="133"/>
      <c r="N3594" s="288"/>
      <c r="O3594" s="134"/>
      <c r="P3594" s="166"/>
      <c r="Q3594" s="289"/>
      <c r="R3594" s="165"/>
      <c r="S3594" s="290"/>
      <c r="T3594" s="290"/>
      <c r="U3594" s="290"/>
      <c r="V3594" s="290"/>
      <c r="W3594" s="166"/>
      <c r="X3594" s="135"/>
      <c r="Y3594" s="418">
        <f t="shared" si="554"/>
        <v>0</v>
      </c>
      <c r="Z3594" s="291">
        <f t="shared" si="555"/>
        <v>0</v>
      </c>
      <c r="AA3594" s="163"/>
      <c r="AB3594" s="177" t="str">
        <f t="shared" si="556"/>
        <v/>
      </c>
      <c r="AC3594" s="283" t="str">
        <f t="shared" si="557"/>
        <v/>
      </c>
      <c r="AD3594" s="283" t="str">
        <f t="shared" si="558"/>
        <v/>
      </c>
      <c r="AE3594" s="163"/>
      <c r="AF3594" s="162"/>
    </row>
    <row r="3595" spans="1:32">
      <c r="A3595" s="134">
        <v>3586</v>
      </c>
      <c r="B3595" s="286"/>
      <c r="C3595" s="146">
        <f t="shared" ref="C3595:C3658" si="559">DAY(B3595)</f>
        <v>0</v>
      </c>
      <c r="D3595" s="146">
        <f t="shared" ref="D3595:D3658" si="560">MONTH(B3595)</f>
        <v>1</v>
      </c>
      <c r="E3595" s="146">
        <f t="shared" ref="E3595:E3658" si="561">YEAR(B3595)</f>
        <v>1900</v>
      </c>
      <c r="F3595" s="287"/>
      <c r="G3595" s="287"/>
      <c r="H3595" s="287"/>
      <c r="I3595" s="288"/>
      <c r="J3595" s="287"/>
      <c r="K3595" s="288"/>
      <c r="L3595" s="134"/>
      <c r="M3595" s="133"/>
      <c r="N3595" s="288"/>
      <c r="O3595" s="134"/>
      <c r="P3595" s="166"/>
      <c r="Q3595" s="289"/>
      <c r="R3595" s="165"/>
      <c r="S3595" s="290"/>
      <c r="T3595" s="290"/>
      <c r="U3595" s="290"/>
      <c r="V3595" s="290"/>
      <c r="W3595" s="166"/>
      <c r="X3595" s="135"/>
      <c r="Y3595" s="418">
        <f t="shared" ref="Y3595:Y3658" si="562">X3595*U3595</f>
        <v>0</v>
      </c>
      <c r="Z3595" s="291">
        <f t="shared" ref="Z3595:Z3658" si="563">Y3595*1.1</f>
        <v>0</v>
      </c>
      <c r="AA3595" s="163"/>
      <c r="AB3595" s="177" t="str">
        <f t="shared" ref="AB3595:AB3658" si="564">IF(S3595="","",IF(S3595-U3595=0,"Full","No"))</f>
        <v/>
      </c>
      <c r="AC3595" s="283" t="str">
        <f t="shared" ref="AC3595:AC3658" si="565">IF(AND(S3595&gt;U3595,V3595=0),"Lost",IF(AND(S3595&gt;U3595,V3595&lt;(S3595-U3595)),"Lost",""))</f>
        <v/>
      </c>
      <c r="AD3595" s="283" t="str">
        <f t="shared" ref="AD3595:AD3658" si="566">IF(AND(S3595&gt;U3595,V3595=0),S3595-U3595,IF(AND(S3595&gt;U3595,V3595&lt;(S3595-U3595)),S3595-(U3595+V3595),""))</f>
        <v/>
      </c>
      <c r="AE3595" s="163"/>
      <c r="AF3595" s="162"/>
    </row>
    <row r="3596" spans="1:32">
      <c r="A3596" s="134">
        <v>3587</v>
      </c>
      <c r="B3596" s="286"/>
      <c r="C3596" s="146">
        <f t="shared" si="559"/>
        <v>0</v>
      </c>
      <c r="D3596" s="146">
        <f t="shared" si="560"/>
        <v>1</v>
      </c>
      <c r="E3596" s="146">
        <f t="shared" si="561"/>
        <v>1900</v>
      </c>
      <c r="F3596" s="287"/>
      <c r="G3596" s="287"/>
      <c r="H3596" s="287"/>
      <c r="I3596" s="288"/>
      <c r="J3596" s="287"/>
      <c r="K3596" s="288"/>
      <c r="L3596" s="134"/>
      <c r="M3596" s="133"/>
      <c r="N3596" s="288"/>
      <c r="O3596" s="134"/>
      <c r="P3596" s="166"/>
      <c r="Q3596" s="289"/>
      <c r="R3596" s="165"/>
      <c r="S3596" s="290"/>
      <c r="T3596" s="290"/>
      <c r="U3596" s="290"/>
      <c r="V3596" s="290"/>
      <c r="W3596" s="166"/>
      <c r="X3596" s="135"/>
      <c r="Y3596" s="418">
        <f t="shared" si="562"/>
        <v>0</v>
      </c>
      <c r="Z3596" s="291">
        <f t="shared" si="563"/>
        <v>0</v>
      </c>
      <c r="AA3596" s="163"/>
      <c r="AB3596" s="177" t="str">
        <f t="shared" si="564"/>
        <v/>
      </c>
      <c r="AC3596" s="283" t="str">
        <f t="shared" si="565"/>
        <v/>
      </c>
      <c r="AD3596" s="283" t="str">
        <f t="shared" si="566"/>
        <v/>
      </c>
      <c r="AE3596" s="163"/>
      <c r="AF3596" s="162"/>
    </row>
    <row r="3597" spans="1:32">
      <c r="A3597" s="134">
        <v>3588</v>
      </c>
      <c r="B3597" s="286"/>
      <c r="C3597" s="146">
        <f t="shared" si="559"/>
        <v>0</v>
      </c>
      <c r="D3597" s="146">
        <f t="shared" si="560"/>
        <v>1</v>
      </c>
      <c r="E3597" s="146">
        <f t="shared" si="561"/>
        <v>1900</v>
      </c>
      <c r="F3597" s="287"/>
      <c r="G3597" s="287"/>
      <c r="H3597" s="287"/>
      <c r="I3597" s="288"/>
      <c r="J3597" s="287"/>
      <c r="K3597" s="288"/>
      <c r="L3597" s="134"/>
      <c r="M3597" s="133"/>
      <c r="N3597" s="288"/>
      <c r="O3597" s="134"/>
      <c r="P3597" s="166"/>
      <c r="Q3597" s="289"/>
      <c r="R3597" s="165"/>
      <c r="S3597" s="290"/>
      <c r="T3597" s="290"/>
      <c r="U3597" s="290"/>
      <c r="V3597" s="290"/>
      <c r="W3597" s="166"/>
      <c r="X3597" s="135"/>
      <c r="Y3597" s="418">
        <f t="shared" si="562"/>
        <v>0</v>
      </c>
      <c r="Z3597" s="291">
        <f t="shared" si="563"/>
        <v>0</v>
      </c>
      <c r="AA3597" s="163"/>
      <c r="AB3597" s="177" t="str">
        <f t="shared" si="564"/>
        <v/>
      </c>
      <c r="AC3597" s="283" t="str">
        <f t="shared" si="565"/>
        <v/>
      </c>
      <c r="AD3597" s="283" t="str">
        <f t="shared" si="566"/>
        <v/>
      </c>
      <c r="AE3597" s="163"/>
      <c r="AF3597" s="162"/>
    </row>
    <row r="3598" spans="1:32">
      <c r="A3598" s="134">
        <v>3589</v>
      </c>
      <c r="B3598" s="286"/>
      <c r="C3598" s="146">
        <f t="shared" si="559"/>
        <v>0</v>
      </c>
      <c r="D3598" s="146">
        <f t="shared" si="560"/>
        <v>1</v>
      </c>
      <c r="E3598" s="146">
        <f t="shared" si="561"/>
        <v>1900</v>
      </c>
      <c r="F3598" s="287"/>
      <c r="G3598" s="287"/>
      <c r="H3598" s="287"/>
      <c r="I3598" s="288"/>
      <c r="J3598" s="287"/>
      <c r="K3598" s="288"/>
      <c r="L3598" s="134"/>
      <c r="M3598" s="133"/>
      <c r="N3598" s="288"/>
      <c r="O3598" s="134"/>
      <c r="P3598" s="166"/>
      <c r="Q3598" s="289"/>
      <c r="R3598" s="165"/>
      <c r="S3598" s="290"/>
      <c r="T3598" s="290"/>
      <c r="U3598" s="290"/>
      <c r="V3598" s="290"/>
      <c r="W3598" s="166"/>
      <c r="X3598" s="135"/>
      <c r="Y3598" s="418">
        <f t="shared" si="562"/>
        <v>0</v>
      </c>
      <c r="Z3598" s="291">
        <f t="shared" si="563"/>
        <v>0</v>
      </c>
      <c r="AA3598" s="163"/>
      <c r="AB3598" s="177" t="str">
        <f t="shared" si="564"/>
        <v/>
      </c>
      <c r="AC3598" s="283" t="str">
        <f t="shared" si="565"/>
        <v/>
      </c>
      <c r="AD3598" s="283" t="str">
        <f t="shared" si="566"/>
        <v/>
      </c>
      <c r="AE3598" s="163"/>
      <c r="AF3598" s="162"/>
    </row>
    <row r="3599" spans="1:32">
      <c r="A3599" s="134">
        <v>3590</v>
      </c>
      <c r="B3599" s="286"/>
      <c r="C3599" s="146">
        <f t="shared" si="559"/>
        <v>0</v>
      </c>
      <c r="D3599" s="146">
        <f t="shared" si="560"/>
        <v>1</v>
      </c>
      <c r="E3599" s="146">
        <f t="shared" si="561"/>
        <v>1900</v>
      </c>
      <c r="F3599" s="287"/>
      <c r="G3599" s="287"/>
      <c r="H3599" s="287"/>
      <c r="I3599" s="288"/>
      <c r="J3599" s="287"/>
      <c r="K3599" s="288"/>
      <c r="L3599" s="134"/>
      <c r="M3599" s="133"/>
      <c r="N3599" s="288"/>
      <c r="O3599" s="134"/>
      <c r="P3599" s="166"/>
      <c r="Q3599" s="289"/>
      <c r="R3599" s="165"/>
      <c r="S3599" s="290"/>
      <c r="T3599" s="290"/>
      <c r="U3599" s="290"/>
      <c r="V3599" s="290"/>
      <c r="W3599" s="166"/>
      <c r="X3599" s="135"/>
      <c r="Y3599" s="418">
        <f t="shared" si="562"/>
        <v>0</v>
      </c>
      <c r="Z3599" s="291">
        <f t="shared" si="563"/>
        <v>0</v>
      </c>
      <c r="AA3599" s="163"/>
      <c r="AB3599" s="177" t="str">
        <f t="shared" si="564"/>
        <v/>
      </c>
      <c r="AC3599" s="283" t="str">
        <f t="shared" si="565"/>
        <v/>
      </c>
      <c r="AD3599" s="283" t="str">
        <f t="shared" si="566"/>
        <v/>
      </c>
      <c r="AE3599" s="163"/>
      <c r="AF3599" s="162"/>
    </row>
    <row r="3600" spans="1:32">
      <c r="A3600" s="134">
        <v>3591</v>
      </c>
      <c r="B3600" s="286"/>
      <c r="C3600" s="146">
        <f t="shared" si="559"/>
        <v>0</v>
      </c>
      <c r="D3600" s="146">
        <f t="shared" si="560"/>
        <v>1</v>
      </c>
      <c r="E3600" s="146">
        <f t="shared" si="561"/>
        <v>1900</v>
      </c>
      <c r="F3600" s="287"/>
      <c r="G3600" s="287"/>
      <c r="H3600" s="287"/>
      <c r="I3600" s="288"/>
      <c r="J3600" s="287"/>
      <c r="K3600" s="288"/>
      <c r="L3600" s="134"/>
      <c r="M3600" s="133"/>
      <c r="N3600" s="288"/>
      <c r="O3600" s="134"/>
      <c r="P3600" s="166"/>
      <c r="Q3600" s="289"/>
      <c r="R3600" s="165"/>
      <c r="S3600" s="290"/>
      <c r="T3600" s="290"/>
      <c r="U3600" s="290"/>
      <c r="V3600" s="290"/>
      <c r="W3600" s="166"/>
      <c r="X3600" s="135"/>
      <c r="Y3600" s="418">
        <f t="shared" si="562"/>
        <v>0</v>
      </c>
      <c r="Z3600" s="291">
        <f t="shared" si="563"/>
        <v>0</v>
      </c>
      <c r="AA3600" s="163"/>
      <c r="AB3600" s="177" t="str">
        <f t="shared" si="564"/>
        <v/>
      </c>
      <c r="AC3600" s="283" t="str">
        <f t="shared" si="565"/>
        <v/>
      </c>
      <c r="AD3600" s="283" t="str">
        <f t="shared" si="566"/>
        <v/>
      </c>
      <c r="AE3600" s="163"/>
      <c r="AF3600" s="162"/>
    </row>
    <row r="3601" spans="1:32">
      <c r="A3601" s="134">
        <v>3592</v>
      </c>
      <c r="B3601" s="286"/>
      <c r="C3601" s="146">
        <f t="shared" si="559"/>
        <v>0</v>
      </c>
      <c r="D3601" s="146">
        <f t="shared" si="560"/>
        <v>1</v>
      </c>
      <c r="E3601" s="146">
        <f t="shared" si="561"/>
        <v>1900</v>
      </c>
      <c r="F3601" s="287"/>
      <c r="G3601" s="287"/>
      <c r="H3601" s="287"/>
      <c r="I3601" s="288"/>
      <c r="J3601" s="287"/>
      <c r="K3601" s="288"/>
      <c r="L3601" s="134"/>
      <c r="M3601" s="133"/>
      <c r="N3601" s="288"/>
      <c r="O3601" s="134"/>
      <c r="P3601" s="166"/>
      <c r="Q3601" s="289"/>
      <c r="R3601" s="165"/>
      <c r="S3601" s="290"/>
      <c r="T3601" s="290"/>
      <c r="U3601" s="290"/>
      <c r="V3601" s="290"/>
      <c r="W3601" s="166"/>
      <c r="X3601" s="135"/>
      <c r="Y3601" s="418">
        <f t="shared" si="562"/>
        <v>0</v>
      </c>
      <c r="Z3601" s="291">
        <f t="shared" si="563"/>
        <v>0</v>
      </c>
      <c r="AA3601" s="163"/>
      <c r="AB3601" s="177" t="str">
        <f t="shared" si="564"/>
        <v/>
      </c>
      <c r="AC3601" s="283" t="str">
        <f t="shared" si="565"/>
        <v/>
      </c>
      <c r="AD3601" s="283" t="str">
        <f t="shared" si="566"/>
        <v/>
      </c>
      <c r="AE3601" s="163"/>
      <c r="AF3601" s="162"/>
    </row>
    <row r="3602" spans="1:32">
      <c r="A3602" s="134">
        <v>3593</v>
      </c>
      <c r="B3602" s="286"/>
      <c r="C3602" s="146">
        <f t="shared" si="559"/>
        <v>0</v>
      </c>
      <c r="D3602" s="146">
        <f t="shared" si="560"/>
        <v>1</v>
      </c>
      <c r="E3602" s="146">
        <f t="shared" si="561"/>
        <v>1900</v>
      </c>
      <c r="F3602" s="287"/>
      <c r="G3602" s="287"/>
      <c r="H3602" s="287"/>
      <c r="I3602" s="288"/>
      <c r="J3602" s="287"/>
      <c r="K3602" s="288"/>
      <c r="L3602" s="134"/>
      <c r="M3602" s="133"/>
      <c r="N3602" s="288"/>
      <c r="O3602" s="134"/>
      <c r="P3602" s="166"/>
      <c r="Q3602" s="289"/>
      <c r="R3602" s="165"/>
      <c r="S3602" s="290"/>
      <c r="T3602" s="290"/>
      <c r="U3602" s="290"/>
      <c r="V3602" s="290"/>
      <c r="W3602" s="166"/>
      <c r="X3602" s="135"/>
      <c r="Y3602" s="418">
        <f t="shared" si="562"/>
        <v>0</v>
      </c>
      <c r="Z3602" s="291">
        <f t="shared" si="563"/>
        <v>0</v>
      </c>
      <c r="AA3602" s="163"/>
      <c r="AB3602" s="177" t="str">
        <f t="shared" si="564"/>
        <v/>
      </c>
      <c r="AC3602" s="283" t="str">
        <f t="shared" si="565"/>
        <v/>
      </c>
      <c r="AD3602" s="283" t="str">
        <f t="shared" si="566"/>
        <v/>
      </c>
      <c r="AE3602" s="163"/>
      <c r="AF3602" s="162"/>
    </row>
    <row r="3603" spans="1:32">
      <c r="A3603" s="134">
        <v>3594</v>
      </c>
      <c r="B3603" s="286"/>
      <c r="C3603" s="146">
        <f t="shared" si="559"/>
        <v>0</v>
      </c>
      <c r="D3603" s="146">
        <f t="shared" si="560"/>
        <v>1</v>
      </c>
      <c r="E3603" s="146">
        <f t="shared" si="561"/>
        <v>1900</v>
      </c>
      <c r="F3603" s="287"/>
      <c r="G3603" s="287"/>
      <c r="H3603" s="287"/>
      <c r="I3603" s="288"/>
      <c r="J3603" s="287"/>
      <c r="K3603" s="288"/>
      <c r="L3603" s="134"/>
      <c r="M3603" s="133"/>
      <c r="N3603" s="288"/>
      <c r="O3603" s="134"/>
      <c r="P3603" s="166"/>
      <c r="Q3603" s="289"/>
      <c r="R3603" s="165"/>
      <c r="S3603" s="290"/>
      <c r="T3603" s="290"/>
      <c r="U3603" s="290"/>
      <c r="V3603" s="290"/>
      <c r="W3603" s="166"/>
      <c r="X3603" s="135"/>
      <c r="Y3603" s="418">
        <f t="shared" si="562"/>
        <v>0</v>
      </c>
      <c r="Z3603" s="291">
        <f t="shared" si="563"/>
        <v>0</v>
      </c>
      <c r="AA3603" s="163"/>
      <c r="AB3603" s="177" t="str">
        <f t="shared" si="564"/>
        <v/>
      </c>
      <c r="AC3603" s="283" t="str">
        <f t="shared" si="565"/>
        <v/>
      </c>
      <c r="AD3603" s="283" t="str">
        <f t="shared" si="566"/>
        <v/>
      </c>
      <c r="AE3603" s="163"/>
      <c r="AF3603" s="162"/>
    </row>
    <row r="3604" spans="1:32">
      <c r="A3604" s="134">
        <v>3595</v>
      </c>
      <c r="B3604" s="286"/>
      <c r="C3604" s="146">
        <f t="shared" si="559"/>
        <v>0</v>
      </c>
      <c r="D3604" s="146">
        <f t="shared" si="560"/>
        <v>1</v>
      </c>
      <c r="E3604" s="146">
        <f t="shared" si="561"/>
        <v>1900</v>
      </c>
      <c r="F3604" s="287"/>
      <c r="G3604" s="287"/>
      <c r="H3604" s="287"/>
      <c r="I3604" s="288"/>
      <c r="J3604" s="287"/>
      <c r="K3604" s="288"/>
      <c r="L3604" s="134"/>
      <c r="M3604" s="133"/>
      <c r="N3604" s="288"/>
      <c r="O3604" s="134"/>
      <c r="P3604" s="166"/>
      <c r="Q3604" s="289"/>
      <c r="R3604" s="165"/>
      <c r="S3604" s="290"/>
      <c r="T3604" s="290"/>
      <c r="U3604" s="290"/>
      <c r="V3604" s="290"/>
      <c r="W3604" s="166"/>
      <c r="X3604" s="135"/>
      <c r="Y3604" s="418">
        <f t="shared" si="562"/>
        <v>0</v>
      </c>
      <c r="Z3604" s="291">
        <f t="shared" si="563"/>
        <v>0</v>
      </c>
      <c r="AA3604" s="163"/>
      <c r="AB3604" s="177" t="str">
        <f t="shared" si="564"/>
        <v/>
      </c>
      <c r="AC3604" s="283" t="str">
        <f t="shared" si="565"/>
        <v/>
      </c>
      <c r="AD3604" s="283" t="str">
        <f t="shared" si="566"/>
        <v/>
      </c>
      <c r="AE3604" s="163"/>
      <c r="AF3604" s="162"/>
    </row>
    <row r="3605" spans="1:32">
      <c r="A3605" s="134">
        <v>3596</v>
      </c>
      <c r="B3605" s="286"/>
      <c r="C3605" s="146">
        <f t="shared" si="559"/>
        <v>0</v>
      </c>
      <c r="D3605" s="146">
        <f t="shared" si="560"/>
        <v>1</v>
      </c>
      <c r="E3605" s="146">
        <f t="shared" si="561"/>
        <v>1900</v>
      </c>
      <c r="F3605" s="287"/>
      <c r="G3605" s="287"/>
      <c r="H3605" s="287"/>
      <c r="I3605" s="288"/>
      <c r="J3605" s="287"/>
      <c r="K3605" s="288"/>
      <c r="L3605" s="134"/>
      <c r="M3605" s="133"/>
      <c r="N3605" s="288"/>
      <c r="O3605" s="134"/>
      <c r="P3605" s="166"/>
      <c r="Q3605" s="289"/>
      <c r="R3605" s="165"/>
      <c r="S3605" s="290"/>
      <c r="T3605" s="290"/>
      <c r="U3605" s="290"/>
      <c r="V3605" s="290"/>
      <c r="W3605" s="166"/>
      <c r="X3605" s="135"/>
      <c r="Y3605" s="418">
        <f t="shared" si="562"/>
        <v>0</v>
      </c>
      <c r="Z3605" s="291">
        <f t="shared" si="563"/>
        <v>0</v>
      </c>
      <c r="AA3605" s="163"/>
      <c r="AB3605" s="177" t="str">
        <f t="shared" si="564"/>
        <v/>
      </c>
      <c r="AC3605" s="283" t="str">
        <f t="shared" si="565"/>
        <v/>
      </c>
      <c r="AD3605" s="283" t="str">
        <f t="shared" si="566"/>
        <v/>
      </c>
      <c r="AE3605" s="163"/>
      <c r="AF3605" s="162"/>
    </row>
    <row r="3606" spans="1:32">
      <c r="A3606" s="134">
        <v>3597</v>
      </c>
      <c r="B3606" s="286"/>
      <c r="C3606" s="146">
        <f t="shared" si="559"/>
        <v>0</v>
      </c>
      <c r="D3606" s="146">
        <f t="shared" si="560"/>
        <v>1</v>
      </c>
      <c r="E3606" s="146">
        <f t="shared" si="561"/>
        <v>1900</v>
      </c>
      <c r="F3606" s="287"/>
      <c r="G3606" s="287"/>
      <c r="H3606" s="287"/>
      <c r="I3606" s="288"/>
      <c r="J3606" s="287"/>
      <c r="K3606" s="288"/>
      <c r="L3606" s="134"/>
      <c r="M3606" s="133"/>
      <c r="N3606" s="288"/>
      <c r="O3606" s="134"/>
      <c r="P3606" s="166"/>
      <c r="Q3606" s="289"/>
      <c r="R3606" s="165"/>
      <c r="S3606" s="290"/>
      <c r="T3606" s="290"/>
      <c r="U3606" s="290"/>
      <c r="V3606" s="290"/>
      <c r="W3606" s="166"/>
      <c r="X3606" s="135"/>
      <c r="Y3606" s="418">
        <f t="shared" si="562"/>
        <v>0</v>
      </c>
      <c r="Z3606" s="291">
        <f t="shared" si="563"/>
        <v>0</v>
      </c>
      <c r="AA3606" s="163"/>
      <c r="AB3606" s="177" t="str">
        <f t="shared" si="564"/>
        <v/>
      </c>
      <c r="AC3606" s="283" t="str">
        <f t="shared" si="565"/>
        <v/>
      </c>
      <c r="AD3606" s="283" t="str">
        <f t="shared" si="566"/>
        <v/>
      </c>
      <c r="AE3606" s="163"/>
      <c r="AF3606" s="162"/>
    </row>
    <row r="3607" spans="1:32">
      <c r="A3607" s="134">
        <v>3598</v>
      </c>
      <c r="B3607" s="286"/>
      <c r="C3607" s="146">
        <f t="shared" si="559"/>
        <v>0</v>
      </c>
      <c r="D3607" s="146">
        <f t="shared" si="560"/>
        <v>1</v>
      </c>
      <c r="E3607" s="146">
        <f t="shared" si="561"/>
        <v>1900</v>
      </c>
      <c r="F3607" s="287"/>
      <c r="G3607" s="287"/>
      <c r="H3607" s="287"/>
      <c r="I3607" s="288"/>
      <c r="J3607" s="287"/>
      <c r="K3607" s="288"/>
      <c r="L3607" s="134"/>
      <c r="M3607" s="133"/>
      <c r="N3607" s="288"/>
      <c r="O3607" s="134"/>
      <c r="P3607" s="166"/>
      <c r="Q3607" s="289"/>
      <c r="R3607" s="165"/>
      <c r="S3607" s="290"/>
      <c r="T3607" s="290"/>
      <c r="U3607" s="290"/>
      <c r="V3607" s="290"/>
      <c r="W3607" s="166"/>
      <c r="X3607" s="135"/>
      <c r="Y3607" s="418">
        <f t="shared" si="562"/>
        <v>0</v>
      </c>
      <c r="Z3607" s="291">
        <f t="shared" si="563"/>
        <v>0</v>
      </c>
      <c r="AA3607" s="163"/>
      <c r="AB3607" s="177" t="str">
        <f t="shared" si="564"/>
        <v/>
      </c>
      <c r="AC3607" s="283" t="str">
        <f t="shared" si="565"/>
        <v/>
      </c>
      <c r="AD3607" s="283" t="str">
        <f t="shared" si="566"/>
        <v/>
      </c>
      <c r="AE3607" s="163"/>
      <c r="AF3607" s="162"/>
    </row>
    <row r="3608" spans="1:32">
      <c r="A3608" s="134">
        <v>3599</v>
      </c>
      <c r="B3608" s="286"/>
      <c r="C3608" s="146">
        <f t="shared" si="559"/>
        <v>0</v>
      </c>
      <c r="D3608" s="146">
        <f t="shared" si="560"/>
        <v>1</v>
      </c>
      <c r="E3608" s="146">
        <f t="shared" si="561"/>
        <v>1900</v>
      </c>
      <c r="F3608" s="287"/>
      <c r="G3608" s="287"/>
      <c r="H3608" s="287"/>
      <c r="I3608" s="288"/>
      <c r="J3608" s="287"/>
      <c r="K3608" s="288"/>
      <c r="L3608" s="134"/>
      <c r="M3608" s="133"/>
      <c r="N3608" s="288"/>
      <c r="O3608" s="134"/>
      <c r="P3608" s="166"/>
      <c r="Q3608" s="289"/>
      <c r="R3608" s="165"/>
      <c r="S3608" s="290"/>
      <c r="T3608" s="290"/>
      <c r="U3608" s="290"/>
      <c r="V3608" s="290"/>
      <c r="W3608" s="166"/>
      <c r="X3608" s="135"/>
      <c r="Y3608" s="418">
        <f t="shared" si="562"/>
        <v>0</v>
      </c>
      <c r="Z3608" s="291">
        <f t="shared" si="563"/>
        <v>0</v>
      </c>
      <c r="AA3608" s="163"/>
      <c r="AB3608" s="177" t="str">
        <f t="shared" si="564"/>
        <v/>
      </c>
      <c r="AC3608" s="283" t="str">
        <f t="shared" si="565"/>
        <v/>
      </c>
      <c r="AD3608" s="283" t="str">
        <f t="shared" si="566"/>
        <v/>
      </c>
      <c r="AE3608" s="163"/>
      <c r="AF3608" s="162"/>
    </row>
    <row r="3609" spans="1:32">
      <c r="A3609" s="134">
        <v>3600</v>
      </c>
      <c r="B3609" s="286"/>
      <c r="C3609" s="146">
        <f t="shared" si="559"/>
        <v>0</v>
      </c>
      <c r="D3609" s="146">
        <f t="shared" si="560"/>
        <v>1</v>
      </c>
      <c r="E3609" s="146">
        <f t="shared" si="561"/>
        <v>1900</v>
      </c>
      <c r="F3609" s="287"/>
      <c r="G3609" s="287"/>
      <c r="H3609" s="287"/>
      <c r="I3609" s="288"/>
      <c r="J3609" s="287"/>
      <c r="K3609" s="288"/>
      <c r="L3609" s="134"/>
      <c r="M3609" s="133"/>
      <c r="N3609" s="288"/>
      <c r="O3609" s="134"/>
      <c r="P3609" s="166"/>
      <c r="Q3609" s="289"/>
      <c r="R3609" s="165"/>
      <c r="S3609" s="290"/>
      <c r="T3609" s="290"/>
      <c r="U3609" s="290"/>
      <c r="V3609" s="290"/>
      <c r="W3609" s="166"/>
      <c r="X3609" s="135"/>
      <c r="Y3609" s="418">
        <f t="shared" si="562"/>
        <v>0</v>
      </c>
      <c r="Z3609" s="291">
        <f t="shared" si="563"/>
        <v>0</v>
      </c>
      <c r="AA3609" s="163"/>
      <c r="AB3609" s="177" t="str">
        <f t="shared" si="564"/>
        <v/>
      </c>
      <c r="AC3609" s="283" t="str">
        <f t="shared" si="565"/>
        <v/>
      </c>
      <c r="AD3609" s="283" t="str">
        <f t="shared" si="566"/>
        <v/>
      </c>
      <c r="AE3609" s="163"/>
      <c r="AF3609" s="162"/>
    </row>
    <row r="3610" spans="1:32">
      <c r="A3610" s="134">
        <v>3601</v>
      </c>
      <c r="B3610" s="286"/>
      <c r="C3610" s="146">
        <f t="shared" si="559"/>
        <v>0</v>
      </c>
      <c r="D3610" s="146">
        <f t="shared" si="560"/>
        <v>1</v>
      </c>
      <c r="E3610" s="146">
        <f t="shared" si="561"/>
        <v>1900</v>
      </c>
      <c r="F3610" s="287"/>
      <c r="G3610" s="287"/>
      <c r="H3610" s="287"/>
      <c r="I3610" s="288"/>
      <c r="J3610" s="287"/>
      <c r="K3610" s="288"/>
      <c r="L3610" s="134"/>
      <c r="M3610" s="133"/>
      <c r="N3610" s="288"/>
      <c r="O3610" s="134"/>
      <c r="P3610" s="166"/>
      <c r="Q3610" s="289"/>
      <c r="R3610" s="165"/>
      <c r="S3610" s="290"/>
      <c r="T3610" s="290"/>
      <c r="U3610" s="290"/>
      <c r="V3610" s="290"/>
      <c r="W3610" s="166"/>
      <c r="X3610" s="135"/>
      <c r="Y3610" s="418">
        <f t="shared" si="562"/>
        <v>0</v>
      </c>
      <c r="Z3610" s="291">
        <f t="shared" si="563"/>
        <v>0</v>
      </c>
      <c r="AA3610" s="163"/>
      <c r="AB3610" s="177" t="str">
        <f t="shared" si="564"/>
        <v/>
      </c>
      <c r="AC3610" s="283" t="str">
        <f t="shared" si="565"/>
        <v/>
      </c>
      <c r="AD3610" s="283" t="str">
        <f t="shared" si="566"/>
        <v/>
      </c>
      <c r="AE3610" s="163"/>
      <c r="AF3610" s="162"/>
    </row>
    <row r="3611" spans="1:32">
      <c r="A3611" s="134">
        <v>3602</v>
      </c>
      <c r="B3611" s="286"/>
      <c r="C3611" s="146">
        <f t="shared" si="559"/>
        <v>0</v>
      </c>
      <c r="D3611" s="146">
        <f t="shared" si="560"/>
        <v>1</v>
      </c>
      <c r="E3611" s="146">
        <f t="shared" si="561"/>
        <v>1900</v>
      </c>
      <c r="F3611" s="287"/>
      <c r="G3611" s="287"/>
      <c r="H3611" s="287"/>
      <c r="I3611" s="288"/>
      <c r="J3611" s="287"/>
      <c r="K3611" s="288"/>
      <c r="L3611" s="134"/>
      <c r="M3611" s="133"/>
      <c r="N3611" s="288"/>
      <c r="O3611" s="134"/>
      <c r="P3611" s="166"/>
      <c r="Q3611" s="289"/>
      <c r="R3611" s="165"/>
      <c r="S3611" s="290"/>
      <c r="T3611" s="290"/>
      <c r="U3611" s="290"/>
      <c r="V3611" s="290"/>
      <c r="W3611" s="166"/>
      <c r="X3611" s="135"/>
      <c r="Y3611" s="418">
        <f t="shared" si="562"/>
        <v>0</v>
      </c>
      <c r="Z3611" s="291">
        <f t="shared" si="563"/>
        <v>0</v>
      </c>
      <c r="AA3611" s="163"/>
      <c r="AB3611" s="177" t="str">
        <f t="shared" si="564"/>
        <v/>
      </c>
      <c r="AC3611" s="283" t="str">
        <f t="shared" si="565"/>
        <v/>
      </c>
      <c r="AD3611" s="283" t="str">
        <f t="shared" si="566"/>
        <v/>
      </c>
      <c r="AE3611" s="163"/>
      <c r="AF3611" s="162"/>
    </row>
    <row r="3612" spans="1:32">
      <c r="A3612" s="134">
        <v>3603</v>
      </c>
      <c r="B3612" s="286"/>
      <c r="C3612" s="146">
        <f t="shared" si="559"/>
        <v>0</v>
      </c>
      <c r="D3612" s="146">
        <f t="shared" si="560"/>
        <v>1</v>
      </c>
      <c r="E3612" s="146">
        <f t="shared" si="561"/>
        <v>1900</v>
      </c>
      <c r="F3612" s="287"/>
      <c r="G3612" s="287"/>
      <c r="H3612" s="287"/>
      <c r="I3612" s="288"/>
      <c r="J3612" s="287"/>
      <c r="K3612" s="288"/>
      <c r="L3612" s="134"/>
      <c r="M3612" s="133"/>
      <c r="N3612" s="288"/>
      <c r="O3612" s="134"/>
      <c r="P3612" s="166"/>
      <c r="Q3612" s="289"/>
      <c r="R3612" s="165"/>
      <c r="S3612" s="290"/>
      <c r="T3612" s="290"/>
      <c r="U3612" s="290"/>
      <c r="V3612" s="290"/>
      <c r="W3612" s="166"/>
      <c r="X3612" s="135"/>
      <c r="Y3612" s="418">
        <f t="shared" si="562"/>
        <v>0</v>
      </c>
      <c r="Z3612" s="291">
        <f t="shared" si="563"/>
        <v>0</v>
      </c>
      <c r="AA3612" s="163"/>
      <c r="AB3612" s="177" t="str">
        <f t="shared" si="564"/>
        <v/>
      </c>
      <c r="AC3612" s="283" t="str">
        <f t="shared" si="565"/>
        <v/>
      </c>
      <c r="AD3612" s="283" t="str">
        <f t="shared" si="566"/>
        <v/>
      </c>
      <c r="AE3612" s="163"/>
      <c r="AF3612" s="162"/>
    </row>
    <row r="3613" spans="1:32">
      <c r="A3613" s="134">
        <v>3604</v>
      </c>
      <c r="B3613" s="286"/>
      <c r="C3613" s="146">
        <f t="shared" si="559"/>
        <v>0</v>
      </c>
      <c r="D3613" s="146">
        <f t="shared" si="560"/>
        <v>1</v>
      </c>
      <c r="E3613" s="146">
        <f t="shared" si="561"/>
        <v>1900</v>
      </c>
      <c r="F3613" s="287"/>
      <c r="G3613" s="287"/>
      <c r="H3613" s="287"/>
      <c r="I3613" s="288"/>
      <c r="J3613" s="287"/>
      <c r="K3613" s="288"/>
      <c r="L3613" s="134"/>
      <c r="M3613" s="133"/>
      <c r="N3613" s="288"/>
      <c r="O3613" s="134"/>
      <c r="P3613" s="166"/>
      <c r="Q3613" s="289"/>
      <c r="R3613" s="165"/>
      <c r="S3613" s="290"/>
      <c r="T3613" s="290"/>
      <c r="U3613" s="290"/>
      <c r="V3613" s="290"/>
      <c r="W3613" s="166"/>
      <c r="X3613" s="135"/>
      <c r="Y3613" s="418">
        <f t="shared" si="562"/>
        <v>0</v>
      </c>
      <c r="Z3613" s="291">
        <f t="shared" si="563"/>
        <v>0</v>
      </c>
      <c r="AA3613" s="163"/>
      <c r="AB3613" s="177" t="str">
        <f t="shared" si="564"/>
        <v/>
      </c>
      <c r="AC3613" s="283" t="str">
        <f t="shared" si="565"/>
        <v/>
      </c>
      <c r="AD3613" s="283" t="str">
        <f t="shared" si="566"/>
        <v/>
      </c>
      <c r="AE3613" s="163"/>
      <c r="AF3613" s="162"/>
    </row>
    <row r="3614" spans="1:32">
      <c r="A3614" s="134">
        <v>3605</v>
      </c>
      <c r="B3614" s="286"/>
      <c r="C3614" s="146">
        <f t="shared" si="559"/>
        <v>0</v>
      </c>
      <c r="D3614" s="146">
        <f t="shared" si="560"/>
        <v>1</v>
      </c>
      <c r="E3614" s="146">
        <f t="shared" si="561"/>
        <v>1900</v>
      </c>
      <c r="F3614" s="287"/>
      <c r="G3614" s="287"/>
      <c r="H3614" s="287"/>
      <c r="I3614" s="288"/>
      <c r="J3614" s="287"/>
      <c r="K3614" s="288"/>
      <c r="L3614" s="134"/>
      <c r="M3614" s="133"/>
      <c r="N3614" s="288"/>
      <c r="O3614" s="134"/>
      <c r="P3614" s="166"/>
      <c r="Q3614" s="289"/>
      <c r="R3614" s="165"/>
      <c r="S3614" s="290"/>
      <c r="T3614" s="290"/>
      <c r="U3614" s="290"/>
      <c r="V3614" s="290"/>
      <c r="W3614" s="166"/>
      <c r="X3614" s="135"/>
      <c r="Y3614" s="418">
        <f t="shared" si="562"/>
        <v>0</v>
      </c>
      <c r="Z3614" s="291">
        <f t="shared" si="563"/>
        <v>0</v>
      </c>
      <c r="AA3614" s="163"/>
      <c r="AB3614" s="177" t="str">
        <f t="shared" si="564"/>
        <v/>
      </c>
      <c r="AC3614" s="283" t="str">
        <f t="shared" si="565"/>
        <v/>
      </c>
      <c r="AD3614" s="283" t="str">
        <f t="shared" si="566"/>
        <v/>
      </c>
      <c r="AE3614" s="163"/>
      <c r="AF3614" s="162"/>
    </row>
    <row r="3615" spans="1:32">
      <c r="A3615" s="134">
        <v>3606</v>
      </c>
      <c r="B3615" s="286"/>
      <c r="C3615" s="146">
        <f t="shared" si="559"/>
        <v>0</v>
      </c>
      <c r="D3615" s="146">
        <f t="shared" si="560"/>
        <v>1</v>
      </c>
      <c r="E3615" s="146">
        <f t="shared" si="561"/>
        <v>1900</v>
      </c>
      <c r="F3615" s="287"/>
      <c r="G3615" s="287"/>
      <c r="H3615" s="287"/>
      <c r="I3615" s="288"/>
      <c r="J3615" s="287"/>
      <c r="K3615" s="288"/>
      <c r="L3615" s="134"/>
      <c r="M3615" s="133"/>
      <c r="N3615" s="288"/>
      <c r="O3615" s="134"/>
      <c r="P3615" s="166"/>
      <c r="Q3615" s="289"/>
      <c r="R3615" s="165"/>
      <c r="S3615" s="290"/>
      <c r="T3615" s="290"/>
      <c r="U3615" s="290"/>
      <c r="V3615" s="290"/>
      <c r="W3615" s="166"/>
      <c r="X3615" s="135"/>
      <c r="Y3615" s="418">
        <f t="shared" si="562"/>
        <v>0</v>
      </c>
      <c r="Z3615" s="291">
        <f t="shared" si="563"/>
        <v>0</v>
      </c>
      <c r="AA3615" s="163"/>
      <c r="AB3615" s="177" t="str">
        <f t="shared" si="564"/>
        <v/>
      </c>
      <c r="AC3615" s="283" t="str">
        <f t="shared" si="565"/>
        <v/>
      </c>
      <c r="AD3615" s="283" t="str">
        <f t="shared" si="566"/>
        <v/>
      </c>
      <c r="AE3615" s="163"/>
      <c r="AF3615" s="162"/>
    </row>
    <row r="3616" spans="1:32">
      <c r="A3616" s="134">
        <v>3607</v>
      </c>
      <c r="B3616" s="286"/>
      <c r="C3616" s="146">
        <f t="shared" si="559"/>
        <v>0</v>
      </c>
      <c r="D3616" s="146">
        <f t="shared" si="560"/>
        <v>1</v>
      </c>
      <c r="E3616" s="146">
        <f t="shared" si="561"/>
        <v>1900</v>
      </c>
      <c r="F3616" s="287"/>
      <c r="G3616" s="287"/>
      <c r="H3616" s="287"/>
      <c r="I3616" s="288"/>
      <c r="J3616" s="287"/>
      <c r="K3616" s="288"/>
      <c r="L3616" s="134"/>
      <c r="M3616" s="133"/>
      <c r="N3616" s="288"/>
      <c r="O3616" s="134"/>
      <c r="P3616" s="166"/>
      <c r="Q3616" s="289"/>
      <c r="R3616" s="165"/>
      <c r="S3616" s="290"/>
      <c r="T3616" s="290"/>
      <c r="U3616" s="290"/>
      <c r="V3616" s="290"/>
      <c r="W3616" s="166"/>
      <c r="X3616" s="135"/>
      <c r="Y3616" s="418">
        <f t="shared" si="562"/>
        <v>0</v>
      </c>
      <c r="Z3616" s="291">
        <f t="shared" si="563"/>
        <v>0</v>
      </c>
      <c r="AA3616" s="163"/>
      <c r="AB3616" s="177" t="str">
        <f t="shared" si="564"/>
        <v/>
      </c>
      <c r="AC3616" s="283" t="str">
        <f t="shared" si="565"/>
        <v/>
      </c>
      <c r="AD3616" s="283" t="str">
        <f t="shared" si="566"/>
        <v/>
      </c>
      <c r="AE3616" s="163"/>
      <c r="AF3616" s="162"/>
    </row>
    <row r="3617" spans="1:32">
      <c r="A3617" s="134">
        <v>3608</v>
      </c>
      <c r="B3617" s="286"/>
      <c r="C3617" s="146">
        <f t="shared" si="559"/>
        <v>0</v>
      </c>
      <c r="D3617" s="146">
        <f t="shared" si="560"/>
        <v>1</v>
      </c>
      <c r="E3617" s="146">
        <f t="shared" si="561"/>
        <v>1900</v>
      </c>
      <c r="F3617" s="287"/>
      <c r="G3617" s="287"/>
      <c r="H3617" s="287"/>
      <c r="I3617" s="288"/>
      <c r="J3617" s="287"/>
      <c r="K3617" s="288"/>
      <c r="L3617" s="134"/>
      <c r="M3617" s="133"/>
      <c r="N3617" s="288"/>
      <c r="O3617" s="134"/>
      <c r="P3617" s="166"/>
      <c r="Q3617" s="289"/>
      <c r="R3617" s="165"/>
      <c r="S3617" s="290"/>
      <c r="T3617" s="290"/>
      <c r="U3617" s="290"/>
      <c r="V3617" s="290"/>
      <c r="W3617" s="166"/>
      <c r="X3617" s="135"/>
      <c r="Y3617" s="418">
        <f t="shared" si="562"/>
        <v>0</v>
      </c>
      <c r="Z3617" s="291">
        <f t="shared" si="563"/>
        <v>0</v>
      </c>
      <c r="AA3617" s="163"/>
      <c r="AB3617" s="177" t="str">
        <f t="shared" si="564"/>
        <v/>
      </c>
      <c r="AC3617" s="283" t="str">
        <f t="shared" si="565"/>
        <v/>
      </c>
      <c r="AD3617" s="283" t="str">
        <f t="shared" si="566"/>
        <v/>
      </c>
      <c r="AE3617" s="163"/>
      <c r="AF3617" s="162"/>
    </row>
    <row r="3618" spans="1:32">
      <c r="A3618" s="134">
        <v>3609</v>
      </c>
      <c r="B3618" s="286"/>
      <c r="C3618" s="146">
        <f t="shared" si="559"/>
        <v>0</v>
      </c>
      <c r="D3618" s="146">
        <f t="shared" si="560"/>
        <v>1</v>
      </c>
      <c r="E3618" s="146">
        <f t="shared" si="561"/>
        <v>1900</v>
      </c>
      <c r="F3618" s="287"/>
      <c r="G3618" s="287"/>
      <c r="H3618" s="287"/>
      <c r="I3618" s="288"/>
      <c r="J3618" s="287"/>
      <c r="K3618" s="288"/>
      <c r="L3618" s="134"/>
      <c r="M3618" s="133"/>
      <c r="N3618" s="288"/>
      <c r="O3618" s="134"/>
      <c r="P3618" s="166"/>
      <c r="Q3618" s="289"/>
      <c r="R3618" s="165"/>
      <c r="S3618" s="290"/>
      <c r="T3618" s="290"/>
      <c r="U3618" s="290"/>
      <c r="V3618" s="290"/>
      <c r="W3618" s="166"/>
      <c r="X3618" s="135"/>
      <c r="Y3618" s="418">
        <f t="shared" si="562"/>
        <v>0</v>
      </c>
      <c r="Z3618" s="291">
        <f t="shared" si="563"/>
        <v>0</v>
      </c>
      <c r="AA3618" s="163"/>
      <c r="AB3618" s="177" t="str">
        <f t="shared" si="564"/>
        <v/>
      </c>
      <c r="AC3618" s="283" t="str">
        <f t="shared" si="565"/>
        <v/>
      </c>
      <c r="AD3618" s="283" t="str">
        <f t="shared" si="566"/>
        <v/>
      </c>
      <c r="AE3618" s="163"/>
      <c r="AF3618" s="162"/>
    </row>
    <row r="3619" spans="1:32">
      <c r="A3619" s="134">
        <v>3610</v>
      </c>
      <c r="B3619" s="286"/>
      <c r="C3619" s="146">
        <f t="shared" si="559"/>
        <v>0</v>
      </c>
      <c r="D3619" s="146">
        <f t="shared" si="560"/>
        <v>1</v>
      </c>
      <c r="E3619" s="146">
        <f t="shared" si="561"/>
        <v>1900</v>
      </c>
      <c r="F3619" s="287"/>
      <c r="G3619" s="287"/>
      <c r="H3619" s="287"/>
      <c r="I3619" s="288"/>
      <c r="J3619" s="287"/>
      <c r="K3619" s="288"/>
      <c r="L3619" s="134"/>
      <c r="M3619" s="133"/>
      <c r="N3619" s="288"/>
      <c r="O3619" s="134"/>
      <c r="P3619" s="166"/>
      <c r="Q3619" s="289"/>
      <c r="R3619" s="165"/>
      <c r="S3619" s="290"/>
      <c r="T3619" s="290"/>
      <c r="U3619" s="290"/>
      <c r="V3619" s="290"/>
      <c r="W3619" s="166"/>
      <c r="X3619" s="135"/>
      <c r="Y3619" s="418">
        <f t="shared" si="562"/>
        <v>0</v>
      </c>
      <c r="Z3619" s="291">
        <f t="shared" si="563"/>
        <v>0</v>
      </c>
      <c r="AA3619" s="163"/>
      <c r="AB3619" s="177" t="str">
        <f t="shared" si="564"/>
        <v/>
      </c>
      <c r="AC3619" s="283" t="str">
        <f t="shared" si="565"/>
        <v/>
      </c>
      <c r="AD3619" s="283" t="str">
        <f t="shared" si="566"/>
        <v/>
      </c>
      <c r="AE3619" s="163"/>
      <c r="AF3619" s="162"/>
    </row>
    <row r="3620" spans="1:32">
      <c r="A3620" s="134">
        <v>3611</v>
      </c>
      <c r="B3620" s="286"/>
      <c r="C3620" s="146">
        <f t="shared" si="559"/>
        <v>0</v>
      </c>
      <c r="D3620" s="146">
        <f t="shared" si="560"/>
        <v>1</v>
      </c>
      <c r="E3620" s="146">
        <f t="shared" si="561"/>
        <v>1900</v>
      </c>
      <c r="F3620" s="287"/>
      <c r="G3620" s="287"/>
      <c r="H3620" s="287"/>
      <c r="I3620" s="288"/>
      <c r="J3620" s="287"/>
      <c r="K3620" s="288"/>
      <c r="L3620" s="134"/>
      <c r="M3620" s="133"/>
      <c r="N3620" s="288"/>
      <c r="O3620" s="134"/>
      <c r="P3620" s="166"/>
      <c r="Q3620" s="289"/>
      <c r="R3620" s="165"/>
      <c r="S3620" s="290"/>
      <c r="T3620" s="290"/>
      <c r="U3620" s="290"/>
      <c r="V3620" s="290"/>
      <c r="W3620" s="166"/>
      <c r="X3620" s="135"/>
      <c r="Y3620" s="418">
        <f t="shared" si="562"/>
        <v>0</v>
      </c>
      <c r="Z3620" s="291">
        <f t="shared" si="563"/>
        <v>0</v>
      </c>
      <c r="AA3620" s="163"/>
      <c r="AB3620" s="177" t="str">
        <f t="shared" si="564"/>
        <v/>
      </c>
      <c r="AC3620" s="283" t="str">
        <f t="shared" si="565"/>
        <v/>
      </c>
      <c r="AD3620" s="283" t="str">
        <f t="shared" si="566"/>
        <v/>
      </c>
      <c r="AE3620" s="163"/>
      <c r="AF3620" s="162"/>
    </row>
    <row r="3621" spans="1:32">
      <c r="A3621" s="134">
        <v>3612</v>
      </c>
      <c r="B3621" s="286"/>
      <c r="C3621" s="146">
        <f t="shared" si="559"/>
        <v>0</v>
      </c>
      <c r="D3621" s="146">
        <f t="shared" si="560"/>
        <v>1</v>
      </c>
      <c r="E3621" s="146">
        <f t="shared" si="561"/>
        <v>1900</v>
      </c>
      <c r="F3621" s="287"/>
      <c r="G3621" s="287"/>
      <c r="H3621" s="287"/>
      <c r="I3621" s="288"/>
      <c r="J3621" s="287"/>
      <c r="K3621" s="288"/>
      <c r="L3621" s="134"/>
      <c r="M3621" s="133"/>
      <c r="N3621" s="288"/>
      <c r="O3621" s="134"/>
      <c r="P3621" s="166"/>
      <c r="Q3621" s="289"/>
      <c r="R3621" s="165"/>
      <c r="S3621" s="290"/>
      <c r="T3621" s="290"/>
      <c r="U3621" s="290"/>
      <c r="V3621" s="290"/>
      <c r="W3621" s="166"/>
      <c r="X3621" s="135"/>
      <c r="Y3621" s="418">
        <f t="shared" si="562"/>
        <v>0</v>
      </c>
      <c r="Z3621" s="291">
        <f t="shared" si="563"/>
        <v>0</v>
      </c>
      <c r="AA3621" s="163"/>
      <c r="AB3621" s="177" t="str">
        <f t="shared" si="564"/>
        <v/>
      </c>
      <c r="AC3621" s="283" t="str">
        <f t="shared" si="565"/>
        <v/>
      </c>
      <c r="AD3621" s="283" t="str">
        <f t="shared" si="566"/>
        <v/>
      </c>
      <c r="AE3621" s="163"/>
      <c r="AF3621" s="162"/>
    </row>
    <row r="3622" spans="1:32">
      <c r="A3622" s="134">
        <v>3613</v>
      </c>
      <c r="B3622" s="286"/>
      <c r="C3622" s="146">
        <f t="shared" si="559"/>
        <v>0</v>
      </c>
      <c r="D3622" s="146">
        <f t="shared" si="560"/>
        <v>1</v>
      </c>
      <c r="E3622" s="146">
        <f t="shared" si="561"/>
        <v>1900</v>
      </c>
      <c r="F3622" s="287"/>
      <c r="G3622" s="287"/>
      <c r="H3622" s="287"/>
      <c r="I3622" s="288"/>
      <c r="J3622" s="287"/>
      <c r="K3622" s="288"/>
      <c r="L3622" s="134"/>
      <c r="M3622" s="133"/>
      <c r="N3622" s="288"/>
      <c r="O3622" s="134"/>
      <c r="P3622" s="166"/>
      <c r="Q3622" s="289"/>
      <c r="R3622" s="165"/>
      <c r="S3622" s="290"/>
      <c r="T3622" s="290"/>
      <c r="U3622" s="290"/>
      <c r="V3622" s="290"/>
      <c r="W3622" s="166"/>
      <c r="X3622" s="135"/>
      <c r="Y3622" s="418">
        <f t="shared" si="562"/>
        <v>0</v>
      </c>
      <c r="Z3622" s="291">
        <f t="shared" si="563"/>
        <v>0</v>
      </c>
      <c r="AA3622" s="163"/>
      <c r="AB3622" s="177" t="str">
        <f t="shared" si="564"/>
        <v/>
      </c>
      <c r="AC3622" s="283" t="str">
        <f t="shared" si="565"/>
        <v/>
      </c>
      <c r="AD3622" s="283" t="str">
        <f t="shared" si="566"/>
        <v/>
      </c>
      <c r="AE3622" s="163"/>
      <c r="AF3622" s="162"/>
    </row>
    <row r="3623" spans="1:32">
      <c r="A3623" s="134">
        <v>3614</v>
      </c>
      <c r="B3623" s="286"/>
      <c r="C3623" s="146">
        <f t="shared" si="559"/>
        <v>0</v>
      </c>
      <c r="D3623" s="146">
        <f t="shared" si="560"/>
        <v>1</v>
      </c>
      <c r="E3623" s="146">
        <f t="shared" si="561"/>
        <v>1900</v>
      </c>
      <c r="F3623" s="287"/>
      <c r="G3623" s="287"/>
      <c r="H3623" s="287"/>
      <c r="I3623" s="288"/>
      <c r="J3623" s="287"/>
      <c r="K3623" s="288"/>
      <c r="L3623" s="134"/>
      <c r="M3623" s="133"/>
      <c r="N3623" s="288"/>
      <c r="O3623" s="134"/>
      <c r="P3623" s="166"/>
      <c r="Q3623" s="289"/>
      <c r="R3623" s="165"/>
      <c r="S3623" s="290"/>
      <c r="T3623" s="290"/>
      <c r="U3623" s="290"/>
      <c r="V3623" s="290"/>
      <c r="W3623" s="166"/>
      <c r="X3623" s="135"/>
      <c r="Y3623" s="418">
        <f t="shared" si="562"/>
        <v>0</v>
      </c>
      <c r="Z3623" s="291">
        <f t="shared" si="563"/>
        <v>0</v>
      </c>
      <c r="AA3623" s="163"/>
      <c r="AB3623" s="177" t="str">
        <f t="shared" si="564"/>
        <v/>
      </c>
      <c r="AC3623" s="283" t="str">
        <f t="shared" si="565"/>
        <v/>
      </c>
      <c r="AD3623" s="283" t="str">
        <f t="shared" si="566"/>
        <v/>
      </c>
      <c r="AE3623" s="163"/>
      <c r="AF3623" s="162"/>
    </row>
    <row r="3624" spans="1:32">
      <c r="A3624" s="134">
        <v>3615</v>
      </c>
      <c r="B3624" s="286"/>
      <c r="C3624" s="146">
        <f t="shared" si="559"/>
        <v>0</v>
      </c>
      <c r="D3624" s="146">
        <f t="shared" si="560"/>
        <v>1</v>
      </c>
      <c r="E3624" s="146">
        <f t="shared" si="561"/>
        <v>1900</v>
      </c>
      <c r="F3624" s="287"/>
      <c r="G3624" s="287"/>
      <c r="H3624" s="287"/>
      <c r="I3624" s="288"/>
      <c r="J3624" s="287"/>
      <c r="K3624" s="288"/>
      <c r="L3624" s="134"/>
      <c r="M3624" s="133"/>
      <c r="N3624" s="288"/>
      <c r="O3624" s="134"/>
      <c r="P3624" s="166"/>
      <c r="Q3624" s="289"/>
      <c r="R3624" s="165"/>
      <c r="S3624" s="290"/>
      <c r="T3624" s="290"/>
      <c r="U3624" s="290"/>
      <c r="V3624" s="290"/>
      <c r="W3624" s="166"/>
      <c r="X3624" s="135"/>
      <c r="Y3624" s="418">
        <f t="shared" si="562"/>
        <v>0</v>
      </c>
      <c r="Z3624" s="291">
        <f t="shared" si="563"/>
        <v>0</v>
      </c>
      <c r="AA3624" s="163"/>
      <c r="AB3624" s="177" t="str">
        <f t="shared" si="564"/>
        <v/>
      </c>
      <c r="AC3624" s="283" t="str">
        <f t="shared" si="565"/>
        <v/>
      </c>
      <c r="AD3624" s="283" t="str">
        <f t="shared" si="566"/>
        <v/>
      </c>
      <c r="AE3624" s="163"/>
      <c r="AF3624" s="162"/>
    </row>
    <row r="3625" spans="1:32">
      <c r="A3625" s="134">
        <v>3616</v>
      </c>
      <c r="B3625" s="286"/>
      <c r="C3625" s="146">
        <f t="shared" si="559"/>
        <v>0</v>
      </c>
      <c r="D3625" s="146">
        <f t="shared" si="560"/>
        <v>1</v>
      </c>
      <c r="E3625" s="146">
        <f t="shared" si="561"/>
        <v>1900</v>
      </c>
      <c r="F3625" s="287"/>
      <c r="G3625" s="287"/>
      <c r="H3625" s="287"/>
      <c r="I3625" s="288"/>
      <c r="J3625" s="287"/>
      <c r="K3625" s="288"/>
      <c r="L3625" s="134"/>
      <c r="M3625" s="133"/>
      <c r="N3625" s="288"/>
      <c r="O3625" s="134"/>
      <c r="P3625" s="166"/>
      <c r="Q3625" s="289"/>
      <c r="R3625" s="165"/>
      <c r="S3625" s="290"/>
      <c r="T3625" s="290"/>
      <c r="U3625" s="290"/>
      <c r="V3625" s="290"/>
      <c r="W3625" s="166"/>
      <c r="X3625" s="135"/>
      <c r="Y3625" s="418">
        <f t="shared" si="562"/>
        <v>0</v>
      </c>
      <c r="Z3625" s="291">
        <f t="shared" si="563"/>
        <v>0</v>
      </c>
      <c r="AA3625" s="163"/>
      <c r="AB3625" s="177" t="str">
        <f t="shared" si="564"/>
        <v/>
      </c>
      <c r="AC3625" s="283" t="str">
        <f t="shared" si="565"/>
        <v/>
      </c>
      <c r="AD3625" s="283" t="str">
        <f t="shared" si="566"/>
        <v/>
      </c>
      <c r="AE3625" s="163"/>
      <c r="AF3625" s="162"/>
    </row>
    <row r="3626" spans="1:32">
      <c r="A3626" s="134">
        <v>3617</v>
      </c>
      <c r="B3626" s="286"/>
      <c r="C3626" s="146">
        <f t="shared" si="559"/>
        <v>0</v>
      </c>
      <c r="D3626" s="146">
        <f t="shared" si="560"/>
        <v>1</v>
      </c>
      <c r="E3626" s="146">
        <f t="shared" si="561"/>
        <v>1900</v>
      </c>
      <c r="F3626" s="287"/>
      <c r="G3626" s="287"/>
      <c r="H3626" s="287"/>
      <c r="I3626" s="288"/>
      <c r="J3626" s="287"/>
      <c r="K3626" s="288"/>
      <c r="L3626" s="134"/>
      <c r="M3626" s="133"/>
      <c r="N3626" s="288"/>
      <c r="O3626" s="134"/>
      <c r="P3626" s="166"/>
      <c r="Q3626" s="289"/>
      <c r="R3626" s="165"/>
      <c r="S3626" s="290"/>
      <c r="T3626" s="290"/>
      <c r="U3626" s="290"/>
      <c r="V3626" s="290"/>
      <c r="W3626" s="166"/>
      <c r="X3626" s="135"/>
      <c r="Y3626" s="418">
        <f t="shared" si="562"/>
        <v>0</v>
      </c>
      <c r="Z3626" s="291">
        <f t="shared" si="563"/>
        <v>0</v>
      </c>
      <c r="AA3626" s="163"/>
      <c r="AB3626" s="177" t="str">
        <f t="shared" si="564"/>
        <v/>
      </c>
      <c r="AC3626" s="283" t="str">
        <f t="shared" si="565"/>
        <v/>
      </c>
      <c r="AD3626" s="283" t="str">
        <f t="shared" si="566"/>
        <v/>
      </c>
      <c r="AE3626" s="163"/>
      <c r="AF3626" s="162"/>
    </row>
    <row r="3627" spans="1:32">
      <c r="A3627" s="134">
        <v>3618</v>
      </c>
      <c r="B3627" s="286"/>
      <c r="C3627" s="146">
        <f t="shared" si="559"/>
        <v>0</v>
      </c>
      <c r="D3627" s="146">
        <f t="shared" si="560"/>
        <v>1</v>
      </c>
      <c r="E3627" s="146">
        <f t="shared" si="561"/>
        <v>1900</v>
      </c>
      <c r="F3627" s="287"/>
      <c r="G3627" s="287"/>
      <c r="H3627" s="287"/>
      <c r="I3627" s="288"/>
      <c r="J3627" s="287"/>
      <c r="K3627" s="288"/>
      <c r="L3627" s="134"/>
      <c r="M3627" s="133"/>
      <c r="N3627" s="288"/>
      <c r="O3627" s="134"/>
      <c r="P3627" s="166"/>
      <c r="Q3627" s="289"/>
      <c r="R3627" s="165"/>
      <c r="S3627" s="290"/>
      <c r="T3627" s="290"/>
      <c r="U3627" s="290"/>
      <c r="V3627" s="290"/>
      <c r="W3627" s="166"/>
      <c r="X3627" s="135"/>
      <c r="Y3627" s="418">
        <f t="shared" si="562"/>
        <v>0</v>
      </c>
      <c r="Z3627" s="291">
        <f t="shared" si="563"/>
        <v>0</v>
      </c>
      <c r="AA3627" s="163"/>
      <c r="AB3627" s="177" t="str">
        <f t="shared" si="564"/>
        <v/>
      </c>
      <c r="AC3627" s="283" t="str">
        <f t="shared" si="565"/>
        <v/>
      </c>
      <c r="AD3627" s="283" t="str">
        <f t="shared" si="566"/>
        <v/>
      </c>
      <c r="AE3627" s="163"/>
      <c r="AF3627" s="162"/>
    </row>
    <row r="3628" spans="1:32">
      <c r="A3628" s="134">
        <v>3619</v>
      </c>
      <c r="B3628" s="286"/>
      <c r="C3628" s="146">
        <f t="shared" si="559"/>
        <v>0</v>
      </c>
      <c r="D3628" s="146">
        <f t="shared" si="560"/>
        <v>1</v>
      </c>
      <c r="E3628" s="146">
        <f t="shared" si="561"/>
        <v>1900</v>
      </c>
      <c r="F3628" s="287"/>
      <c r="G3628" s="287"/>
      <c r="H3628" s="287"/>
      <c r="I3628" s="288"/>
      <c r="J3628" s="287"/>
      <c r="K3628" s="288"/>
      <c r="L3628" s="134"/>
      <c r="M3628" s="133"/>
      <c r="N3628" s="288"/>
      <c r="O3628" s="134"/>
      <c r="P3628" s="166"/>
      <c r="Q3628" s="289"/>
      <c r="R3628" s="165"/>
      <c r="S3628" s="290"/>
      <c r="T3628" s="290"/>
      <c r="U3628" s="290"/>
      <c r="V3628" s="290"/>
      <c r="W3628" s="166"/>
      <c r="X3628" s="135"/>
      <c r="Y3628" s="418">
        <f t="shared" si="562"/>
        <v>0</v>
      </c>
      <c r="Z3628" s="291">
        <f t="shared" si="563"/>
        <v>0</v>
      </c>
      <c r="AA3628" s="163"/>
      <c r="AB3628" s="177" t="str">
        <f t="shared" si="564"/>
        <v/>
      </c>
      <c r="AC3628" s="283" t="str">
        <f t="shared" si="565"/>
        <v/>
      </c>
      <c r="AD3628" s="283" t="str">
        <f t="shared" si="566"/>
        <v/>
      </c>
      <c r="AE3628" s="163"/>
      <c r="AF3628" s="162"/>
    </row>
    <row r="3629" spans="1:32">
      <c r="A3629" s="134">
        <v>3620</v>
      </c>
      <c r="B3629" s="286"/>
      <c r="C3629" s="146">
        <f t="shared" si="559"/>
        <v>0</v>
      </c>
      <c r="D3629" s="146">
        <f t="shared" si="560"/>
        <v>1</v>
      </c>
      <c r="E3629" s="146">
        <f t="shared" si="561"/>
        <v>1900</v>
      </c>
      <c r="F3629" s="287"/>
      <c r="G3629" s="287"/>
      <c r="H3629" s="287"/>
      <c r="I3629" s="288"/>
      <c r="J3629" s="287"/>
      <c r="K3629" s="288"/>
      <c r="L3629" s="134"/>
      <c r="M3629" s="133"/>
      <c r="N3629" s="288"/>
      <c r="O3629" s="134"/>
      <c r="P3629" s="166"/>
      <c r="Q3629" s="289"/>
      <c r="R3629" s="165"/>
      <c r="S3629" s="290"/>
      <c r="T3629" s="290"/>
      <c r="U3629" s="290"/>
      <c r="V3629" s="290"/>
      <c r="W3629" s="166"/>
      <c r="X3629" s="135"/>
      <c r="Y3629" s="418">
        <f t="shared" si="562"/>
        <v>0</v>
      </c>
      <c r="Z3629" s="291">
        <f t="shared" si="563"/>
        <v>0</v>
      </c>
      <c r="AA3629" s="163"/>
      <c r="AB3629" s="177" t="str">
        <f t="shared" si="564"/>
        <v/>
      </c>
      <c r="AC3629" s="283" t="str">
        <f t="shared" si="565"/>
        <v/>
      </c>
      <c r="AD3629" s="283" t="str">
        <f t="shared" si="566"/>
        <v/>
      </c>
      <c r="AE3629" s="163"/>
      <c r="AF3629" s="162"/>
    </row>
    <row r="3630" spans="1:32">
      <c r="A3630" s="134">
        <v>3621</v>
      </c>
      <c r="B3630" s="286"/>
      <c r="C3630" s="146">
        <f t="shared" si="559"/>
        <v>0</v>
      </c>
      <c r="D3630" s="146">
        <f t="shared" si="560"/>
        <v>1</v>
      </c>
      <c r="E3630" s="146">
        <f t="shared" si="561"/>
        <v>1900</v>
      </c>
      <c r="F3630" s="287"/>
      <c r="G3630" s="287"/>
      <c r="H3630" s="287"/>
      <c r="I3630" s="288"/>
      <c r="J3630" s="287"/>
      <c r="K3630" s="288"/>
      <c r="L3630" s="134"/>
      <c r="M3630" s="133"/>
      <c r="N3630" s="288"/>
      <c r="O3630" s="134"/>
      <c r="P3630" s="166"/>
      <c r="Q3630" s="289"/>
      <c r="R3630" s="165"/>
      <c r="S3630" s="290"/>
      <c r="T3630" s="290"/>
      <c r="U3630" s="290"/>
      <c r="V3630" s="290"/>
      <c r="W3630" s="166"/>
      <c r="X3630" s="135"/>
      <c r="Y3630" s="418">
        <f t="shared" si="562"/>
        <v>0</v>
      </c>
      <c r="Z3630" s="291">
        <f t="shared" si="563"/>
        <v>0</v>
      </c>
      <c r="AA3630" s="163"/>
      <c r="AB3630" s="177" t="str">
        <f t="shared" si="564"/>
        <v/>
      </c>
      <c r="AC3630" s="283" t="str">
        <f t="shared" si="565"/>
        <v/>
      </c>
      <c r="AD3630" s="283" t="str">
        <f t="shared" si="566"/>
        <v/>
      </c>
      <c r="AE3630" s="163"/>
      <c r="AF3630" s="162"/>
    </row>
    <row r="3631" spans="1:32">
      <c r="A3631" s="134">
        <v>3622</v>
      </c>
      <c r="B3631" s="286"/>
      <c r="C3631" s="146">
        <f t="shared" si="559"/>
        <v>0</v>
      </c>
      <c r="D3631" s="146">
        <f t="shared" si="560"/>
        <v>1</v>
      </c>
      <c r="E3631" s="146">
        <f t="shared" si="561"/>
        <v>1900</v>
      </c>
      <c r="F3631" s="287"/>
      <c r="G3631" s="287"/>
      <c r="H3631" s="287"/>
      <c r="I3631" s="288"/>
      <c r="J3631" s="287"/>
      <c r="K3631" s="288"/>
      <c r="L3631" s="134"/>
      <c r="M3631" s="133"/>
      <c r="N3631" s="288"/>
      <c r="O3631" s="134"/>
      <c r="P3631" s="166"/>
      <c r="Q3631" s="289"/>
      <c r="R3631" s="165"/>
      <c r="S3631" s="290"/>
      <c r="T3631" s="290"/>
      <c r="U3631" s="290"/>
      <c r="V3631" s="290"/>
      <c r="W3631" s="166"/>
      <c r="X3631" s="135"/>
      <c r="Y3631" s="418">
        <f t="shared" si="562"/>
        <v>0</v>
      </c>
      <c r="Z3631" s="291">
        <f t="shared" si="563"/>
        <v>0</v>
      </c>
      <c r="AA3631" s="163"/>
      <c r="AB3631" s="177" t="str">
        <f t="shared" si="564"/>
        <v/>
      </c>
      <c r="AC3631" s="283" t="str">
        <f t="shared" si="565"/>
        <v/>
      </c>
      <c r="AD3631" s="283" t="str">
        <f t="shared" si="566"/>
        <v/>
      </c>
      <c r="AE3631" s="163"/>
      <c r="AF3631" s="162"/>
    </row>
    <row r="3632" spans="1:32">
      <c r="A3632" s="134">
        <v>3623</v>
      </c>
      <c r="B3632" s="286"/>
      <c r="C3632" s="146">
        <f t="shared" si="559"/>
        <v>0</v>
      </c>
      <c r="D3632" s="146">
        <f t="shared" si="560"/>
        <v>1</v>
      </c>
      <c r="E3632" s="146">
        <f t="shared" si="561"/>
        <v>1900</v>
      </c>
      <c r="F3632" s="287"/>
      <c r="G3632" s="287"/>
      <c r="H3632" s="287"/>
      <c r="I3632" s="288"/>
      <c r="J3632" s="287"/>
      <c r="K3632" s="288"/>
      <c r="L3632" s="134"/>
      <c r="M3632" s="133"/>
      <c r="N3632" s="288"/>
      <c r="O3632" s="134"/>
      <c r="P3632" s="166"/>
      <c r="Q3632" s="289"/>
      <c r="R3632" s="165"/>
      <c r="S3632" s="290"/>
      <c r="T3632" s="290"/>
      <c r="U3632" s="290"/>
      <c r="V3632" s="290"/>
      <c r="W3632" s="166"/>
      <c r="X3632" s="135"/>
      <c r="Y3632" s="418">
        <f t="shared" si="562"/>
        <v>0</v>
      </c>
      <c r="Z3632" s="291">
        <f t="shared" si="563"/>
        <v>0</v>
      </c>
      <c r="AA3632" s="163"/>
      <c r="AB3632" s="177" t="str">
        <f t="shared" si="564"/>
        <v/>
      </c>
      <c r="AC3632" s="283" t="str">
        <f t="shared" si="565"/>
        <v/>
      </c>
      <c r="AD3632" s="283" t="str">
        <f t="shared" si="566"/>
        <v/>
      </c>
      <c r="AE3632" s="163"/>
      <c r="AF3632" s="162"/>
    </row>
    <row r="3633" spans="1:32">
      <c r="A3633" s="134">
        <v>3624</v>
      </c>
      <c r="B3633" s="286"/>
      <c r="C3633" s="146">
        <f t="shared" si="559"/>
        <v>0</v>
      </c>
      <c r="D3633" s="146">
        <f t="shared" si="560"/>
        <v>1</v>
      </c>
      <c r="E3633" s="146">
        <f t="shared" si="561"/>
        <v>1900</v>
      </c>
      <c r="F3633" s="287"/>
      <c r="G3633" s="287"/>
      <c r="H3633" s="287"/>
      <c r="I3633" s="288"/>
      <c r="J3633" s="287"/>
      <c r="K3633" s="288"/>
      <c r="L3633" s="134"/>
      <c r="M3633" s="133"/>
      <c r="N3633" s="288"/>
      <c r="O3633" s="134"/>
      <c r="P3633" s="166"/>
      <c r="Q3633" s="289"/>
      <c r="R3633" s="165"/>
      <c r="S3633" s="290"/>
      <c r="T3633" s="290"/>
      <c r="U3633" s="290"/>
      <c r="V3633" s="290"/>
      <c r="W3633" s="166"/>
      <c r="X3633" s="135"/>
      <c r="Y3633" s="418">
        <f t="shared" si="562"/>
        <v>0</v>
      </c>
      <c r="Z3633" s="291">
        <f t="shared" si="563"/>
        <v>0</v>
      </c>
      <c r="AA3633" s="163"/>
      <c r="AB3633" s="177" t="str">
        <f t="shared" si="564"/>
        <v/>
      </c>
      <c r="AC3633" s="283" t="str">
        <f t="shared" si="565"/>
        <v/>
      </c>
      <c r="AD3633" s="283" t="str">
        <f t="shared" si="566"/>
        <v/>
      </c>
      <c r="AE3633" s="163"/>
      <c r="AF3633" s="162"/>
    </row>
    <row r="3634" spans="1:32">
      <c r="A3634" s="134">
        <v>3625</v>
      </c>
      <c r="B3634" s="286"/>
      <c r="C3634" s="146">
        <f t="shared" si="559"/>
        <v>0</v>
      </c>
      <c r="D3634" s="146">
        <f t="shared" si="560"/>
        <v>1</v>
      </c>
      <c r="E3634" s="146">
        <f t="shared" si="561"/>
        <v>1900</v>
      </c>
      <c r="F3634" s="287"/>
      <c r="G3634" s="287"/>
      <c r="H3634" s="287"/>
      <c r="I3634" s="288"/>
      <c r="J3634" s="287"/>
      <c r="K3634" s="288"/>
      <c r="L3634" s="134"/>
      <c r="M3634" s="133"/>
      <c r="N3634" s="288"/>
      <c r="O3634" s="134"/>
      <c r="P3634" s="166"/>
      <c r="Q3634" s="289"/>
      <c r="R3634" s="165"/>
      <c r="S3634" s="290"/>
      <c r="T3634" s="290"/>
      <c r="U3634" s="290"/>
      <c r="V3634" s="290"/>
      <c r="W3634" s="166"/>
      <c r="X3634" s="135"/>
      <c r="Y3634" s="418">
        <f t="shared" si="562"/>
        <v>0</v>
      </c>
      <c r="Z3634" s="291">
        <f t="shared" si="563"/>
        <v>0</v>
      </c>
      <c r="AA3634" s="163"/>
      <c r="AB3634" s="177" t="str">
        <f t="shared" si="564"/>
        <v/>
      </c>
      <c r="AC3634" s="283" t="str">
        <f t="shared" si="565"/>
        <v/>
      </c>
      <c r="AD3634" s="283" t="str">
        <f t="shared" si="566"/>
        <v/>
      </c>
      <c r="AE3634" s="163"/>
      <c r="AF3634" s="162"/>
    </row>
    <row r="3635" spans="1:32">
      <c r="A3635" s="134">
        <v>3626</v>
      </c>
      <c r="B3635" s="286"/>
      <c r="C3635" s="146">
        <f t="shared" si="559"/>
        <v>0</v>
      </c>
      <c r="D3635" s="146">
        <f t="shared" si="560"/>
        <v>1</v>
      </c>
      <c r="E3635" s="146">
        <f t="shared" si="561"/>
        <v>1900</v>
      </c>
      <c r="F3635" s="287"/>
      <c r="G3635" s="287"/>
      <c r="H3635" s="287"/>
      <c r="I3635" s="288"/>
      <c r="J3635" s="287"/>
      <c r="K3635" s="288"/>
      <c r="L3635" s="134"/>
      <c r="M3635" s="133"/>
      <c r="N3635" s="288"/>
      <c r="O3635" s="134"/>
      <c r="P3635" s="166"/>
      <c r="Q3635" s="289"/>
      <c r="R3635" s="165"/>
      <c r="S3635" s="290"/>
      <c r="T3635" s="290"/>
      <c r="U3635" s="290"/>
      <c r="V3635" s="290"/>
      <c r="W3635" s="166"/>
      <c r="X3635" s="135"/>
      <c r="Y3635" s="418">
        <f t="shared" si="562"/>
        <v>0</v>
      </c>
      <c r="Z3635" s="291">
        <f t="shared" si="563"/>
        <v>0</v>
      </c>
      <c r="AA3635" s="163"/>
      <c r="AB3635" s="177" t="str">
        <f t="shared" si="564"/>
        <v/>
      </c>
      <c r="AC3635" s="283" t="str">
        <f t="shared" si="565"/>
        <v/>
      </c>
      <c r="AD3635" s="283" t="str">
        <f t="shared" si="566"/>
        <v/>
      </c>
      <c r="AE3635" s="163"/>
      <c r="AF3635" s="162"/>
    </row>
    <row r="3636" spans="1:32">
      <c r="A3636" s="134">
        <v>3627</v>
      </c>
      <c r="B3636" s="286"/>
      <c r="C3636" s="146">
        <f t="shared" si="559"/>
        <v>0</v>
      </c>
      <c r="D3636" s="146">
        <f t="shared" si="560"/>
        <v>1</v>
      </c>
      <c r="E3636" s="146">
        <f t="shared" si="561"/>
        <v>1900</v>
      </c>
      <c r="F3636" s="287"/>
      <c r="G3636" s="287"/>
      <c r="H3636" s="287"/>
      <c r="I3636" s="288"/>
      <c r="J3636" s="287"/>
      <c r="K3636" s="288"/>
      <c r="L3636" s="134"/>
      <c r="M3636" s="133"/>
      <c r="N3636" s="288"/>
      <c r="O3636" s="134"/>
      <c r="P3636" s="166"/>
      <c r="Q3636" s="289"/>
      <c r="R3636" s="165"/>
      <c r="S3636" s="290"/>
      <c r="T3636" s="290"/>
      <c r="U3636" s="290"/>
      <c r="V3636" s="290"/>
      <c r="W3636" s="166"/>
      <c r="X3636" s="135"/>
      <c r="Y3636" s="418">
        <f t="shared" si="562"/>
        <v>0</v>
      </c>
      <c r="Z3636" s="291">
        <f t="shared" si="563"/>
        <v>0</v>
      </c>
      <c r="AA3636" s="163"/>
      <c r="AB3636" s="177" t="str">
        <f t="shared" si="564"/>
        <v/>
      </c>
      <c r="AC3636" s="283" t="str">
        <f t="shared" si="565"/>
        <v/>
      </c>
      <c r="AD3636" s="283" t="str">
        <f t="shared" si="566"/>
        <v/>
      </c>
      <c r="AE3636" s="163"/>
      <c r="AF3636" s="162"/>
    </row>
    <row r="3637" spans="1:32">
      <c r="A3637" s="134">
        <v>3628</v>
      </c>
      <c r="B3637" s="286"/>
      <c r="C3637" s="146">
        <f t="shared" si="559"/>
        <v>0</v>
      </c>
      <c r="D3637" s="146">
        <f t="shared" si="560"/>
        <v>1</v>
      </c>
      <c r="E3637" s="146">
        <f t="shared" si="561"/>
        <v>1900</v>
      </c>
      <c r="F3637" s="287"/>
      <c r="G3637" s="287"/>
      <c r="H3637" s="287"/>
      <c r="I3637" s="288"/>
      <c r="J3637" s="287"/>
      <c r="K3637" s="288"/>
      <c r="L3637" s="134"/>
      <c r="M3637" s="133"/>
      <c r="N3637" s="288"/>
      <c r="O3637" s="134"/>
      <c r="P3637" s="166"/>
      <c r="Q3637" s="289"/>
      <c r="R3637" s="165"/>
      <c r="S3637" s="290"/>
      <c r="T3637" s="290"/>
      <c r="U3637" s="290"/>
      <c r="V3637" s="290"/>
      <c r="W3637" s="166"/>
      <c r="X3637" s="135"/>
      <c r="Y3637" s="418">
        <f t="shared" si="562"/>
        <v>0</v>
      </c>
      <c r="Z3637" s="291">
        <f t="shared" si="563"/>
        <v>0</v>
      </c>
      <c r="AA3637" s="163"/>
      <c r="AB3637" s="177" t="str">
        <f t="shared" si="564"/>
        <v/>
      </c>
      <c r="AC3637" s="283" t="str">
        <f t="shared" si="565"/>
        <v/>
      </c>
      <c r="AD3637" s="283" t="str">
        <f t="shared" si="566"/>
        <v/>
      </c>
      <c r="AE3637" s="163"/>
      <c r="AF3637" s="162"/>
    </row>
    <row r="3638" spans="1:32">
      <c r="A3638" s="134">
        <v>3629</v>
      </c>
      <c r="B3638" s="286"/>
      <c r="C3638" s="146">
        <f t="shared" si="559"/>
        <v>0</v>
      </c>
      <c r="D3638" s="146">
        <f t="shared" si="560"/>
        <v>1</v>
      </c>
      <c r="E3638" s="146">
        <f t="shared" si="561"/>
        <v>1900</v>
      </c>
      <c r="F3638" s="287"/>
      <c r="G3638" s="287"/>
      <c r="H3638" s="287"/>
      <c r="I3638" s="288"/>
      <c r="J3638" s="287"/>
      <c r="K3638" s="288"/>
      <c r="L3638" s="134"/>
      <c r="M3638" s="133"/>
      <c r="N3638" s="288"/>
      <c r="O3638" s="134"/>
      <c r="P3638" s="166"/>
      <c r="Q3638" s="289"/>
      <c r="R3638" s="165"/>
      <c r="S3638" s="290"/>
      <c r="T3638" s="290"/>
      <c r="U3638" s="290"/>
      <c r="V3638" s="290"/>
      <c r="W3638" s="166"/>
      <c r="X3638" s="135"/>
      <c r="Y3638" s="418">
        <f t="shared" si="562"/>
        <v>0</v>
      </c>
      <c r="Z3638" s="291">
        <f t="shared" si="563"/>
        <v>0</v>
      </c>
      <c r="AA3638" s="163"/>
      <c r="AB3638" s="177" t="str">
        <f t="shared" si="564"/>
        <v/>
      </c>
      <c r="AC3638" s="283" t="str">
        <f t="shared" si="565"/>
        <v/>
      </c>
      <c r="AD3638" s="283" t="str">
        <f t="shared" si="566"/>
        <v/>
      </c>
      <c r="AE3638" s="163"/>
      <c r="AF3638" s="162"/>
    </row>
    <row r="3639" spans="1:32">
      <c r="A3639" s="134">
        <v>3630</v>
      </c>
      <c r="B3639" s="286"/>
      <c r="C3639" s="146">
        <f t="shared" si="559"/>
        <v>0</v>
      </c>
      <c r="D3639" s="146">
        <f t="shared" si="560"/>
        <v>1</v>
      </c>
      <c r="E3639" s="146">
        <f t="shared" si="561"/>
        <v>1900</v>
      </c>
      <c r="F3639" s="287"/>
      <c r="G3639" s="287"/>
      <c r="H3639" s="287"/>
      <c r="I3639" s="288"/>
      <c r="J3639" s="287"/>
      <c r="K3639" s="288"/>
      <c r="L3639" s="134"/>
      <c r="M3639" s="133"/>
      <c r="N3639" s="288"/>
      <c r="O3639" s="134"/>
      <c r="P3639" s="166"/>
      <c r="Q3639" s="289"/>
      <c r="R3639" s="165"/>
      <c r="S3639" s="290"/>
      <c r="T3639" s="290"/>
      <c r="U3639" s="290"/>
      <c r="V3639" s="290"/>
      <c r="W3639" s="166"/>
      <c r="X3639" s="135"/>
      <c r="Y3639" s="418">
        <f t="shared" si="562"/>
        <v>0</v>
      </c>
      <c r="Z3639" s="291">
        <f t="shared" si="563"/>
        <v>0</v>
      </c>
      <c r="AA3639" s="163"/>
      <c r="AB3639" s="177" t="str">
        <f t="shared" si="564"/>
        <v/>
      </c>
      <c r="AC3639" s="283" t="str">
        <f t="shared" si="565"/>
        <v/>
      </c>
      <c r="AD3639" s="283" t="str">
        <f t="shared" si="566"/>
        <v/>
      </c>
      <c r="AE3639" s="163"/>
      <c r="AF3639" s="162"/>
    </row>
    <row r="3640" spans="1:32">
      <c r="A3640" s="134">
        <v>3631</v>
      </c>
      <c r="B3640" s="286"/>
      <c r="C3640" s="146">
        <f t="shared" si="559"/>
        <v>0</v>
      </c>
      <c r="D3640" s="146">
        <f t="shared" si="560"/>
        <v>1</v>
      </c>
      <c r="E3640" s="146">
        <f t="shared" si="561"/>
        <v>1900</v>
      </c>
      <c r="F3640" s="287"/>
      <c r="G3640" s="287"/>
      <c r="H3640" s="287"/>
      <c r="I3640" s="288"/>
      <c r="J3640" s="287"/>
      <c r="K3640" s="288"/>
      <c r="L3640" s="134"/>
      <c r="M3640" s="133"/>
      <c r="N3640" s="288"/>
      <c r="O3640" s="134"/>
      <c r="P3640" s="166"/>
      <c r="Q3640" s="289"/>
      <c r="R3640" s="165"/>
      <c r="S3640" s="290"/>
      <c r="T3640" s="290"/>
      <c r="U3640" s="290"/>
      <c r="V3640" s="290"/>
      <c r="W3640" s="166"/>
      <c r="X3640" s="135"/>
      <c r="Y3640" s="418">
        <f t="shared" si="562"/>
        <v>0</v>
      </c>
      <c r="Z3640" s="291">
        <f t="shared" si="563"/>
        <v>0</v>
      </c>
      <c r="AA3640" s="163"/>
      <c r="AB3640" s="177" t="str">
        <f t="shared" si="564"/>
        <v/>
      </c>
      <c r="AC3640" s="283" t="str">
        <f t="shared" si="565"/>
        <v/>
      </c>
      <c r="AD3640" s="283" t="str">
        <f t="shared" si="566"/>
        <v/>
      </c>
      <c r="AE3640" s="163"/>
      <c r="AF3640" s="162"/>
    </row>
    <row r="3641" spans="1:32">
      <c r="A3641" s="134">
        <v>3632</v>
      </c>
      <c r="B3641" s="286"/>
      <c r="C3641" s="146">
        <f t="shared" si="559"/>
        <v>0</v>
      </c>
      <c r="D3641" s="146">
        <f t="shared" si="560"/>
        <v>1</v>
      </c>
      <c r="E3641" s="146">
        <f t="shared" si="561"/>
        <v>1900</v>
      </c>
      <c r="F3641" s="287"/>
      <c r="G3641" s="287"/>
      <c r="H3641" s="287"/>
      <c r="I3641" s="288"/>
      <c r="J3641" s="287"/>
      <c r="K3641" s="288"/>
      <c r="L3641" s="134"/>
      <c r="M3641" s="133"/>
      <c r="N3641" s="288"/>
      <c r="O3641" s="134"/>
      <c r="P3641" s="166"/>
      <c r="Q3641" s="289"/>
      <c r="R3641" s="165"/>
      <c r="S3641" s="290"/>
      <c r="T3641" s="290"/>
      <c r="U3641" s="290"/>
      <c r="V3641" s="290"/>
      <c r="W3641" s="166"/>
      <c r="X3641" s="135"/>
      <c r="Y3641" s="418">
        <f t="shared" si="562"/>
        <v>0</v>
      </c>
      <c r="Z3641" s="291">
        <f t="shared" si="563"/>
        <v>0</v>
      </c>
      <c r="AA3641" s="163"/>
      <c r="AB3641" s="177" t="str">
        <f t="shared" si="564"/>
        <v/>
      </c>
      <c r="AC3641" s="283" t="str">
        <f t="shared" si="565"/>
        <v/>
      </c>
      <c r="AD3641" s="283" t="str">
        <f t="shared" si="566"/>
        <v/>
      </c>
      <c r="AE3641" s="163"/>
      <c r="AF3641" s="162"/>
    </row>
    <row r="3642" spans="1:32">
      <c r="A3642" s="134">
        <v>3633</v>
      </c>
      <c r="B3642" s="286"/>
      <c r="C3642" s="146">
        <f t="shared" si="559"/>
        <v>0</v>
      </c>
      <c r="D3642" s="146">
        <f t="shared" si="560"/>
        <v>1</v>
      </c>
      <c r="E3642" s="146">
        <f t="shared" si="561"/>
        <v>1900</v>
      </c>
      <c r="F3642" s="287"/>
      <c r="G3642" s="287"/>
      <c r="H3642" s="287"/>
      <c r="I3642" s="288"/>
      <c r="J3642" s="287"/>
      <c r="K3642" s="288"/>
      <c r="L3642" s="134"/>
      <c r="M3642" s="133"/>
      <c r="N3642" s="288"/>
      <c r="O3642" s="134"/>
      <c r="P3642" s="166"/>
      <c r="Q3642" s="289"/>
      <c r="R3642" s="165"/>
      <c r="S3642" s="290"/>
      <c r="T3642" s="290"/>
      <c r="U3642" s="290"/>
      <c r="V3642" s="290"/>
      <c r="W3642" s="166"/>
      <c r="X3642" s="135"/>
      <c r="Y3642" s="418">
        <f t="shared" si="562"/>
        <v>0</v>
      </c>
      <c r="Z3642" s="291">
        <f t="shared" si="563"/>
        <v>0</v>
      </c>
      <c r="AA3642" s="163"/>
      <c r="AB3642" s="177" t="str">
        <f t="shared" si="564"/>
        <v/>
      </c>
      <c r="AC3642" s="283" t="str">
        <f t="shared" si="565"/>
        <v/>
      </c>
      <c r="AD3642" s="283" t="str">
        <f t="shared" si="566"/>
        <v/>
      </c>
      <c r="AE3642" s="163"/>
      <c r="AF3642" s="162"/>
    </row>
    <row r="3643" spans="1:32">
      <c r="A3643" s="134">
        <v>3634</v>
      </c>
      <c r="B3643" s="286"/>
      <c r="C3643" s="146">
        <f t="shared" si="559"/>
        <v>0</v>
      </c>
      <c r="D3643" s="146">
        <f t="shared" si="560"/>
        <v>1</v>
      </c>
      <c r="E3643" s="146">
        <f t="shared" si="561"/>
        <v>1900</v>
      </c>
      <c r="F3643" s="287"/>
      <c r="G3643" s="287"/>
      <c r="H3643" s="287"/>
      <c r="I3643" s="288"/>
      <c r="J3643" s="287"/>
      <c r="K3643" s="288"/>
      <c r="L3643" s="134"/>
      <c r="M3643" s="133"/>
      <c r="N3643" s="288"/>
      <c r="O3643" s="134"/>
      <c r="P3643" s="166"/>
      <c r="Q3643" s="289"/>
      <c r="R3643" s="165"/>
      <c r="S3643" s="290"/>
      <c r="T3643" s="290"/>
      <c r="U3643" s="290"/>
      <c r="V3643" s="290"/>
      <c r="W3643" s="166"/>
      <c r="X3643" s="135"/>
      <c r="Y3643" s="418">
        <f t="shared" si="562"/>
        <v>0</v>
      </c>
      <c r="Z3643" s="291">
        <f t="shared" si="563"/>
        <v>0</v>
      </c>
      <c r="AA3643" s="163"/>
      <c r="AB3643" s="177" t="str">
        <f t="shared" si="564"/>
        <v/>
      </c>
      <c r="AC3643" s="283" t="str">
        <f t="shared" si="565"/>
        <v/>
      </c>
      <c r="AD3643" s="283" t="str">
        <f t="shared" si="566"/>
        <v/>
      </c>
      <c r="AE3643" s="163"/>
      <c r="AF3643" s="162"/>
    </row>
    <row r="3644" spans="1:32">
      <c r="A3644" s="134">
        <v>3635</v>
      </c>
      <c r="B3644" s="286"/>
      <c r="C3644" s="146">
        <f t="shared" si="559"/>
        <v>0</v>
      </c>
      <c r="D3644" s="146">
        <f t="shared" si="560"/>
        <v>1</v>
      </c>
      <c r="E3644" s="146">
        <f t="shared" si="561"/>
        <v>1900</v>
      </c>
      <c r="F3644" s="287"/>
      <c r="G3644" s="287"/>
      <c r="H3644" s="287"/>
      <c r="I3644" s="288"/>
      <c r="J3644" s="287"/>
      <c r="K3644" s="288"/>
      <c r="L3644" s="134"/>
      <c r="M3644" s="133"/>
      <c r="N3644" s="288"/>
      <c r="O3644" s="134"/>
      <c r="P3644" s="166"/>
      <c r="Q3644" s="289"/>
      <c r="R3644" s="165"/>
      <c r="S3644" s="290"/>
      <c r="T3644" s="290"/>
      <c r="U3644" s="290"/>
      <c r="V3644" s="290"/>
      <c r="W3644" s="166"/>
      <c r="X3644" s="135"/>
      <c r="Y3644" s="418">
        <f t="shared" si="562"/>
        <v>0</v>
      </c>
      <c r="Z3644" s="291">
        <f t="shared" si="563"/>
        <v>0</v>
      </c>
      <c r="AA3644" s="163"/>
      <c r="AB3644" s="177" t="str">
        <f t="shared" si="564"/>
        <v/>
      </c>
      <c r="AC3644" s="283" t="str">
        <f t="shared" si="565"/>
        <v/>
      </c>
      <c r="AD3644" s="283" t="str">
        <f t="shared" si="566"/>
        <v/>
      </c>
      <c r="AE3644" s="163"/>
      <c r="AF3644" s="162"/>
    </row>
    <row r="3645" spans="1:32">
      <c r="A3645" s="134">
        <v>3636</v>
      </c>
      <c r="B3645" s="286"/>
      <c r="C3645" s="146">
        <f t="shared" si="559"/>
        <v>0</v>
      </c>
      <c r="D3645" s="146">
        <f t="shared" si="560"/>
        <v>1</v>
      </c>
      <c r="E3645" s="146">
        <f t="shared" si="561"/>
        <v>1900</v>
      </c>
      <c r="F3645" s="287"/>
      <c r="G3645" s="287"/>
      <c r="H3645" s="287"/>
      <c r="I3645" s="288"/>
      <c r="J3645" s="287"/>
      <c r="K3645" s="288"/>
      <c r="L3645" s="134"/>
      <c r="M3645" s="133"/>
      <c r="N3645" s="288"/>
      <c r="O3645" s="134"/>
      <c r="P3645" s="166"/>
      <c r="Q3645" s="289"/>
      <c r="R3645" s="165"/>
      <c r="S3645" s="290"/>
      <c r="T3645" s="290"/>
      <c r="U3645" s="290"/>
      <c r="V3645" s="290"/>
      <c r="W3645" s="166"/>
      <c r="X3645" s="135"/>
      <c r="Y3645" s="418">
        <f t="shared" si="562"/>
        <v>0</v>
      </c>
      <c r="Z3645" s="291">
        <f t="shared" si="563"/>
        <v>0</v>
      </c>
      <c r="AA3645" s="163"/>
      <c r="AB3645" s="177" t="str">
        <f t="shared" si="564"/>
        <v/>
      </c>
      <c r="AC3645" s="283" t="str">
        <f t="shared" si="565"/>
        <v/>
      </c>
      <c r="AD3645" s="283" t="str">
        <f t="shared" si="566"/>
        <v/>
      </c>
      <c r="AE3645" s="163"/>
      <c r="AF3645" s="162"/>
    </row>
    <row r="3646" spans="1:32">
      <c r="A3646" s="134">
        <v>3637</v>
      </c>
      <c r="B3646" s="286"/>
      <c r="C3646" s="146">
        <f t="shared" si="559"/>
        <v>0</v>
      </c>
      <c r="D3646" s="146">
        <f t="shared" si="560"/>
        <v>1</v>
      </c>
      <c r="E3646" s="146">
        <f t="shared" si="561"/>
        <v>1900</v>
      </c>
      <c r="F3646" s="287"/>
      <c r="G3646" s="287"/>
      <c r="H3646" s="287"/>
      <c r="I3646" s="288"/>
      <c r="J3646" s="287"/>
      <c r="K3646" s="288"/>
      <c r="L3646" s="134"/>
      <c r="M3646" s="133"/>
      <c r="N3646" s="288"/>
      <c r="O3646" s="134"/>
      <c r="P3646" s="166"/>
      <c r="Q3646" s="289"/>
      <c r="R3646" s="165"/>
      <c r="S3646" s="290"/>
      <c r="T3646" s="290"/>
      <c r="U3646" s="290"/>
      <c r="V3646" s="290"/>
      <c r="W3646" s="166"/>
      <c r="X3646" s="135"/>
      <c r="Y3646" s="418">
        <f t="shared" si="562"/>
        <v>0</v>
      </c>
      <c r="Z3646" s="291">
        <f t="shared" si="563"/>
        <v>0</v>
      </c>
      <c r="AA3646" s="163"/>
      <c r="AB3646" s="177" t="str">
        <f t="shared" si="564"/>
        <v/>
      </c>
      <c r="AC3646" s="283" t="str">
        <f t="shared" si="565"/>
        <v/>
      </c>
      <c r="AD3646" s="283" t="str">
        <f t="shared" si="566"/>
        <v/>
      </c>
      <c r="AE3646" s="163"/>
      <c r="AF3646" s="162"/>
    </row>
    <row r="3647" spans="1:32">
      <c r="A3647" s="134">
        <v>3638</v>
      </c>
      <c r="B3647" s="286"/>
      <c r="C3647" s="146">
        <f t="shared" si="559"/>
        <v>0</v>
      </c>
      <c r="D3647" s="146">
        <f t="shared" si="560"/>
        <v>1</v>
      </c>
      <c r="E3647" s="146">
        <f t="shared" si="561"/>
        <v>1900</v>
      </c>
      <c r="F3647" s="287"/>
      <c r="G3647" s="287"/>
      <c r="H3647" s="287"/>
      <c r="I3647" s="288"/>
      <c r="J3647" s="287"/>
      <c r="K3647" s="288"/>
      <c r="L3647" s="134"/>
      <c r="M3647" s="133"/>
      <c r="N3647" s="288"/>
      <c r="O3647" s="134"/>
      <c r="P3647" s="166"/>
      <c r="Q3647" s="289"/>
      <c r="R3647" s="165"/>
      <c r="S3647" s="290"/>
      <c r="T3647" s="290"/>
      <c r="U3647" s="290"/>
      <c r="V3647" s="290"/>
      <c r="W3647" s="166"/>
      <c r="X3647" s="135"/>
      <c r="Y3647" s="418">
        <f t="shared" si="562"/>
        <v>0</v>
      </c>
      <c r="Z3647" s="291">
        <f t="shared" si="563"/>
        <v>0</v>
      </c>
      <c r="AA3647" s="163"/>
      <c r="AB3647" s="177" t="str">
        <f t="shared" si="564"/>
        <v/>
      </c>
      <c r="AC3647" s="283" t="str">
        <f t="shared" si="565"/>
        <v/>
      </c>
      <c r="AD3647" s="283" t="str">
        <f t="shared" si="566"/>
        <v/>
      </c>
      <c r="AE3647" s="163"/>
      <c r="AF3647" s="162"/>
    </row>
    <row r="3648" spans="1:32">
      <c r="A3648" s="134">
        <v>3639</v>
      </c>
      <c r="B3648" s="286"/>
      <c r="C3648" s="146">
        <f t="shared" si="559"/>
        <v>0</v>
      </c>
      <c r="D3648" s="146">
        <f t="shared" si="560"/>
        <v>1</v>
      </c>
      <c r="E3648" s="146">
        <f t="shared" si="561"/>
        <v>1900</v>
      </c>
      <c r="F3648" s="287"/>
      <c r="G3648" s="287"/>
      <c r="H3648" s="287"/>
      <c r="I3648" s="288"/>
      <c r="J3648" s="287"/>
      <c r="K3648" s="288"/>
      <c r="L3648" s="134"/>
      <c r="M3648" s="133"/>
      <c r="N3648" s="288"/>
      <c r="O3648" s="134"/>
      <c r="P3648" s="166"/>
      <c r="Q3648" s="289"/>
      <c r="R3648" s="165"/>
      <c r="S3648" s="290"/>
      <c r="T3648" s="290"/>
      <c r="U3648" s="290"/>
      <c r="V3648" s="290"/>
      <c r="W3648" s="166"/>
      <c r="X3648" s="135"/>
      <c r="Y3648" s="418">
        <f t="shared" si="562"/>
        <v>0</v>
      </c>
      <c r="Z3648" s="291">
        <f t="shared" si="563"/>
        <v>0</v>
      </c>
      <c r="AA3648" s="163"/>
      <c r="AB3648" s="177" t="str">
        <f t="shared" si="564"/>
        <v/>
      </c>
      <c r="AC3648" s="283" t="str">
        <f t="shared" si="565"/>
        <v/>
      </c>
      <c r="AD3648" s="283" t="str">
        <f t="shared" si="566"/>
        <v/>
      </c>
      <c r="AE3648" s="163"/>
      <c r="AF3648" s="162"/>
    </row>
    <row r="3649" spans="1:32">
      <c r="A3649" s="134">
        <v>3640</v>
      </c>
      <c r="B3649" s="286"/>
      <c r="C3649" s="146">
        <f t="shared" si="559"/>
        <v>0</v>
      </c>
      <c r="D3649" s="146">
        <f t="shared" si="560"/>
        <v>1</v>
      </c>
      <c r="E3649" s="146">
        <f t="shared" si="561"/>
        <v>1900</v>
      </c>
      <c r="F3649" s="287"/>
      <c r="G3649" s="287"/>
      <c r="H3649" s="287"/>
      <c r="I3649" s="288"/>
      <c r="J3649" s="287"/>
      <c r="K3649" s="288"/>
      <c r="L3649" s="134"/>
      <c r="M3649" s="133"/>
      <c r="N3649" s="288"/>
      <c r="O3649" s="134"/>
      <c r="P3649" s="166"/>
      <c r="Q3649" s="289"/>
      <c r="R3649" s="165"/>
      <c r="S3649" s="290"/>
      <c r="T3649" s="290"/>
      <c r="U3649" s="290"/>
      <c r="V3649" s="290"/>
      <c r="W3649" s="166"/>
      <c r="X3649" s="135"/>
      <c r="Y3649" s="418">
        <f t="shared" si="562"/>
        <v>0</v>
      </c>
      <c r="Z3649" s="291">
        <f t="shared" si="563"/>
        <v>0</v>
      </c>
      <c r="AA3649" s="163"/>
      <c r="AB3649" s="177" t="str">
        <f t="shared" si="564"/>
        <v/>
      </c>
      <c r="AC3649" s="283" t="str">
        <f t="shared" si="565"/>
        <v/>
      </c>
      <c r="AD3649" s="283" t="str">
        <f t="shared" si="566"/>
        <v/>
      </c>
      <c r="AE3649" s="163"/>
      <c r="AF3649" s="162"/>
    </row>
    <row r="3650" spans="1:32">
      <c r="A3650" s="134">
        <v>3641</v>
      </c>
      <c r="B3650" s="286"/>
      <c r="C3650" s="146">
        <f t="shared" si="559"/>
        <v>0</v>
      </c>
      <c r="D3650" s="146">
        <f t="shared" si="560"/>
        <v>1</v>
      </c>
      <c r="E3650" s="146">
        <f t="shared" si="561"/>
        <v>1900</v>
      </c>
      <c r="F3650" s="287"/>
      <c r="G3650" s="287"/>
      <c r="H3650" s="287"/>
      <c r="I3650" s="288"/>
      <c r="J3650" s="287"/>
      <c r="K3650" s="288"/>
      <c r="L3650" s="134"/>
      <c r="M3650" s="133"/>
      <c r="N3650" s="288"/>
      <c r="O3650" s="134"/>
      <c r="P3650" s="166"/>
      <c r="Q3650" s="289"/>
      <c r="R3650" s="165"/>
      <c r="S3650" s="290"/>
      <c r="T3650" s="290"/>
      <c r="U3650" s="290"/>
      <c r="V3650" s="290"/>
      <c r="W3650" s="166"/>
      <c r="X3650" s="135"/>
      <c r="Y3650" s="418">
        <f t="shared" si="562"/>
        <v>0</v>
      </c>
      <c r="Z3650" s="291">
        <f t="shared" si="563"/>
        <v>0</v>
      </c>
      <c r="AA3650" s="163"/>
      <c r="AB3650" s="177" t="str">
        <f t="shared" si="564"/>
        <v/>
      </c>
      <c r="AC3650" s="283" t="str">
        <f t="shared" si="565"/>
        <v/>
      </c>
      <c r="AD3650" s="283" t="str">
        <f t="shared" si="566"/>
        <v/>
      </c>
      <c r="AE3650" s="163"/>
      <c r="AF3650" s="162"/>
    </row>
    <row r="3651" spans="1:32">
      <c r="A3651" s="134">
        <v>3642</v>
      </c>
      <c r="B3651" s="286"/>
      <c r="C3651" s="146">
        <f t="shared" si="559"/>
        <v>0</v>
      </c>
      <c r="D3651" s="146">
        <f t="shared" si="560"/>
        <v>1</v>
      </c>
      <c r="E3651" s="146">
        <f t="shared" si="561"/>
        <v>1900</v>
      </c>
      <c r="F3651" s="287"/>
      <c r="G3651" s="287"/>
      <c r="H3651" s="287"/>
      <c r="I3651" s="288"/>
      <c r="J3651" s="287"/>
      <c r="K3651" s="288"/>
      <c r="L3651" s="134"/>
      <c r="M3651" s="133"/>
      <c r="N3651" s="288"/>
      <c r="O3651" s="134"/>
      <c r="P3651" s="166"/>
      <c r="Q3651" s="289"/>
      <c r="R3651" s="165"/>
      <c r="S3651" s="290"/>
      <c r="T3651" s="290"/>
      <c r="U3651" s="290"/>
      <c r="V3651" s="290"/>
      <c r="W3651" s="166"/>
      <c r="X3651" s="135"/>
      <c r="Y3651" s="418">
        <f t="shared" si="562"/>
        <v>0</v>
      </c>
      <c r="Z3651" s="291">
        <f t="shared" si="563"/>
        <v>0</v>
      </c>
      <c r="AA3651" s="163"/>
      <c r="AB3651" s="177" t="str">
        <f t="shared" si="564"/>
        <v/>
      </c>
      <c r="AC3651" s="283" t="str">
        <f t="shared" si="565"/>
        <v/>
      </c>
      <c r="AD3651" s="283" t="str">
        <f t="shared" si="566"/>
        <v/>
      </c>
      <c r="AE3651" s="163"/>
      <c r="AF3651" s="162"/>
    </row>
    <row r="3652" spans="1:32">
      <c r="A3652" s="134">
        <v>3643</v>
      </c>
      <c r="B3652" s="286"/>
      <c r="C3652" s="146">
        <f t="shared" si="559"/>
        <v>0</v>
      </c>
      <c r="D3652" s="146">
        <f t="shared" si="560"/>
        <v>1</v>
      </c>
      <c r="E3652" s="146">
        <f t="shared" si="561"/>
        <v>1900</v>
      </c>
      <c r="F3652" s="287"/>
      <c r="G3652" s="287"/>
      <c r="H3652" s="287"/>
      <c r="I3652" s="288"/>
      <c r="J3652" s="287"/>
      <c r="K3652" s="288"/>
      <c r="L3652" s="134"/>
      <c r="M3652" s="133"/>
      <c r="N3652" s="288"/>
      <c r="O3652" s="134"/>
      <c r="P3652" s="166"/>
      <c r="Q3652" s="289"/>
      <c r="R3652" s="165"/>
      <c r="S3652" s="290"/>
      <c r="T3652" s="290"/>
      <c r="U3652" s="290"/>
      <c r="V3652" s="290"/>
      <c r="W3652" s="166"/>
      <c r="X3652" s="135"/>
      <c r="Y3652" s="418">
        <f t="shared" si="562"/>
        <v>0</v>
      </c>
      <c r="Z3652" s="291">
        <f t="shared" si="563"/>
        <v>0</v>
      </c>
      <c r="AA3652" s="163"/>
      <c r="AB3652" s="177" t="str">
        <f t="shared" si="564"/>
        <v/>
      </c>
      <c r="AC3652" s="283" t="str">
        <f t="shared" si="565"/>
        <v/>
      </c>
      <c r="AD3652" s="283" t="str">
        <f t="shared" si="566"/>
        <v/>
      </c>
      <c r="AE3652" s="163"/>
      <c r="AF3652" s="162"/>
    </row>
    <row r="3653" spans="1:32">
      <c r="A3653" s="134">
        <v>3644</v>
      </c>
      <c r="B3653" s="286"/>
      <c r="C3653" s="146">
        <f t="shared" si="559"/>
        <v>0</v>
      </c>
      <c r="D3653" s="146">
        <f t="shared" si="560"/>
        <v>1</v>
      </c>
      <c r="E3653" s="146">
        <f t="shared" si="561"/>
        <v>1900</v>
      </c>
      <c r="F3653" s="287"/>
      <c r="G3653" s="287"/>
      <c r="H3653" s="287"/>
      <c r="I3653" s="288"/>
      <c r="J3653" s="287"/>
      <c r="K3653" s="288"/>
      <c r="L3653" s="134"/>
      <c r="M3653" s="133"/>
      <c r="N3653" s="288"/>
      <c r="O3653" s="134"/>
      <c r="P3653" s="166"/>
      <c r="Q3653" s="289"/>
      <c r="R3653" s="165"/>
      <c r="S3653" s="290"/>
      <c r="T3653" s="290"/>
      <c r="U3653" s="290"/>
      <c r="V3653" s="290"/>
      <c r="W3653" s="166"/>
      <c r="X3653" s="135"/>
      <c r="Y3653" s="418">
        <f t="shared" si="562"/>
        <v>0</v>
      </c>
      <c r="Z3653" s="291">
        <f t="shared" si="563"/>
        <v>0</v>
      </c>
      <c r="AA3653" s="163"/>
      <c r="AB3653" s="177" t="str">
        <f t="shared" si="564"/>
        <v/>
      </c>
      <c r="AC3653" s="283" t="str">
        <f t="shared" si="565"/>
        <v/>
      </c>
      <c r="AD3653" s="283" t="str">
        <f t="shared" si="566"/>
        <v/>
      </c>
      <c r="AE3653" s="163"/>
      <c r="AF3653" s="162"/>
    </row>
    <row r="3654" spans="1:32">
      <c r="A3654" s="134">
        <v>3645</v>
      </c>
      <c r="B3654" s="286"/>
      <c r="C3654" s="146">
        <f t="shared" si="559"/>
        <v>0</v>
      </c>
      <c r="D3654" s="146">
        <f t="shared" si="560"/>
        <v>1</v>
      </c>
      <c r="E3654" s="146">
        <f t="shared" si="561"/>
        <v>1900</v>
      </c>
      <c r="F3654" s="287"/>
      <c r="G3654" s="287"/>
      <c r="H3654" s="287"/>
      <c r="I3654" s="288"/>
      <c r="J3654" s="287"/>
      <c r="K3654" s="288"/>
      <c r="L3654" s="134"/>
      <c r="M3654" s="133"/>
      <c r="N3654" s="288"/>
      <c r="O3654" s="134"/>
      <c r="P3654" s="166"/>
      <c r="Q3654" s="289"/>
      <c r="R3654" s="165"/>
      <c r="S3654" s="290"/>
      <c r="T3654" s="290"/>
      <c r="U3654" s="290"/>
      <c r="V3654" s="290"/>
      <c r="W3654" s="166"/>
      <c r="X3654" s="135"/>
      <c r="Y3654" s="418">
        <f t="shared" si="562"/>
        <v>0</v>
      </c>
      <c r="Z3654" s="291">
        <f t="shared" si="563"/>
        <v>0</v>
      </c>
      <c r="AA3654" s="163"/>
      <c r="AB3654" s="177" t="str">
        <f t="shared" si="564"/>
        <v/>
      </c>
      <c r="AC3654" s="283" t="str">
        <f t="shared" si="565"/>
        <v/>
      </c>
      <c r="AD3654" s="283" t="str">
        <f t="shared" si="566"/>
        <v/>
      </c>
      <c r="AE3654" s="163"/>
      <c r="AF3654" s="162"/>
    </row>
    <row r="3655" spans="1:32">
      <c r="A3655" s="134">
        <v>3646</v>
      </c>
      <c r="B3655" s="286"/>
      <c r="C3655" s="146">
        <f t="shared" si="559"/>
        <v>0</v>
      </c>
      <c r="D3655" s="146">
        <f t="shared" si="560"/>
        <v>1</v>
      </c>
      <c r="E3655" s="146">
        <f t="shared" si="561"/>
        <v>1900</v>
      </c>
      <c r="F3655" s="287"/>
      <c r="G3655" s="287"/>
      <c r="H3655" s="287"/>
      <c r="I3655" s="288"/>
      <c r="J3655" s="287"/>
      <c r="K3655" s="288"/>
      <c r="L3655" s="134"/>
      <c r="M3655" s="133"/>
      <c r="N3655" s="288"/>
      <c r="O3655" s="134"/>
      <c r="P3655" s="166"/>
      <c r="Q3655" s="289"/>
      <c r="R3655" s="165"/>
      <c r="S3655" s="290"/>
      <c r="T3655" s="290"/>
      <c r="U3655" s="290"/>
      <c r="V3655" s="290"/>
      <c r="W3655" s="166"/>
      <c r="X3655" s="135"/>
      <c r="Y3655" s="418">
        <f t="shared" si="562"/>
        <v>0</v>
      </c>
      <c r="Z3655" s="291">
        <f t="shared" si="563"/>
        <v>0</v>
      </c>
      <c r="AA3655" s="163"/>
      <c r="AB3655" s="177" t="str">
        <f t="shared" si="564"/>
        <v/>
      </c>
      <c r="AC3655" s="283" t="str">
        <f t="shared" si="565"/>
        <v/>
      </c>
      <c r="AD3655" s="283" t="str">
        <f t="shared" si="566"/>
        <v/>
      </c>
      <c r="AE3655" s="163"/>
      <c r="AF3655" s="162"/>
    </row>
    <row r="3656" spans="1:32">
      <c r="A3656" s="134">
        <v>3647</v>
      </c>
      <c r="B3656" s="286"/>
      <c r="C3656" s="146">
        <f t="shared" si="559"/>
        <v>0</v>
      </c>
      <c r="D3656" s="146">
        <f t="shared" si="560"/>
        <v>1</v>
      </c>
      <c r="E3656" s="146">
        <f t="shared" si="561"/>
        <v>1900</v>
      </c>
      <c r="F3656" s="287"/>
      <c r="G3656" s="287"/>
      <c r="H3656" s="287"/>
      <c r="I3656" s="288"/>
      <c r="J3656" s="287"/>
      <c r="K3656" s="288"/>
      <c r="L3656" s="134"/>
      <c r="M3656" s="133"/>
      <c r="N3656" s="288"/>
      <c r="O3656" s="134"/>
      <c r="P3656" s="166"/>
      <c r="Q3656" s="289"/>
      <c r="R3656" s="165"/>
      <c r="S3656" s="290"/>
      <c r="T3656" s="290"/>
      <c r="U3656" s="290"/>
      <c r="V3656" s="290"/>
      <c r="W3656" s="166"/>
      <c r="X3656" s="135"/>
      <c r="Y3656" s="418">
        <f t="shared" si="562"/>
        <v>0</v>
      </c>
      <c r="Z3656" s="291">
        <f t="shared" si="563"/>
        <v>0</v>
      </c>
      <c r="AA3656" s="163"/>
      <c r="AB3656" s="177" t="str">
        <f t="shared" si="564"/>
        <v/>
      </c>
      <c r="AC3656" s="283" t="str">
        <f t="shared" si="565"/>
        <v/>
      </c>
      <c r="AD3656" s="283" t="str">
        <f t="shared" si="566"/>
        <v/>
      </c>
      <c r="AE3656" s="163"/>
      <c r="AF3656" s="162"/>
    </row>
    <row r="3657" spans="1:32">
      <c r="A3657" s="134">
        <v>3648</v>
      </c>
      <c r="B3657" s="286"/>
      <c r="C3657" s="146">
        <f t="shared" si="559"/>
        <v>0</v>
      </c>
      <c r="D3657" s="146">
        <f t="shared" si="560"/>
        <v>1</v>
      </c>
      <c r="E3657" s="146">
        <f t="shared" si="561"/>
        <v>1900</v>
      </c>
      <c r="F3657" s="287"/>
      <c r="G3657" s="287"/>
      <c r="H3657" s="287"/>
      <c r="I3657" s="288"/>
      <c r="J3657" s="287"/>
      <c r="K3657" s="288"/>
      <c r="L3657" s="134"/>
      <c r="M3657" s="133"/>
      <c r="N3657" s="288"/>
      <c r="O3657" s="134"/>
      <c r="P3657" s="166"/>
      <c r="Q3657" s="289"/>
      <c r="R3657" s="165"/>
      <c r="S3657" s="290"/>
      <c r="T3657" s="290"/>
      <c r="U3657" s="290"/>
      <c r="V3657" s="290"/>
      <c r="W3657" s="166"/>
      <c r="X3657" s="135"/>
      <c r="Y3657" s="418">
        <f t="shared" si="562"/>
        <v>0</v>
      </c>
      <c r="Z3657" s="291">
        <f t="shared" si="563"/>
        <v>0</v>
      </c>
      <c r="AA3657" s="163"/>
      <c r="AB3657" s="177" t="str">
        <f t="shared" si="564"/>
        <v/>
      </c>
      <c r="AC3657" s="283" t="str">
        <f t="shared" si="565"/>
        <v/>
      </c>
      <c r="AD3657" s="283" t="str">
        <f t="shared" si="566"/>
        <v/>
      </c>
      <c r="AE3657" s="163"/>
      <c r="AF3657" s="162"/>
    </row>
    <row r="3658" spans="1:32">
      <c r="A3658" s="134">
        <v>3649</v>
      </c>
      <c r="B3658" s="286"/>
      <c r="C3658" s="146">
        <f t="shared" si="559"/>
        <v>0</v>
      </c>
      <c r="D3658" s="146">
        <f t="shared" si="560"/>
        <v>1</v>
      </c>
      <c r="E3658" s="146">
        <f t="shared" si="561"/>
        <v>1900</v>
      </c>
      <c r="F3658" s="287"/>
      <c r="G3658" s="287"/>
      <c r="H3658" s="287"/>
      <c r="I3658" s="288"/>
      <c r="J3658" s="287"/>
      <c r="K3658" s="288"/>
      <c r="L3658" s="134"/>
      <c r="M3658" s="133"/>
      <c r="N3658" s="288"/>
      <c r="O3658" s="134"/>
      <c r="P3658" s="166"/>
      <c r="Q3658" s="289"/>
      <c r="R3658" s="165"/>
      <c r="S3658" s="290"/>
      <c r="T3658" s="290"/>
      <c r="U3658" s="290"/>
      <c r="V3658" s="290"/>
      <c r="W3658" s="166"/>
      <c r="X3658" s="135"/>
      <c r="Y3658" s="418">
        <f t="shared" si="562"/>
        <v>0</v>
      </c>
      <c r="Z3658" s="291">
        <f t="shared" si="563"/>
        <v>0</v>
      </c>
      <c r="AA3658" s="163"/>
      <c r="AB3658" s="177" t="str">
        <f t="shared" si="564"/>
        <v/>
      </c>
      <c r="AC3658" s="283" t="str">
        <f t="shared" si="565"/>
        <v/>
      </c>
      <c r="AD3658" s="283" t="str">
        <f t="shared" si="566"/>
        <v/>
      </c>
      <c r="AE3658" s="163"/>
      <c r="AF3658" s="162"/>
    </row>
    <row r="3659" spans="1:32">
      <c r="A3659" s="134">
        <v>3650</v>
      </c>
      <c r="B3659" s="286"/>
      <c r="C3659" s="146">
        <f t="shared" ref="C3659:C3722" si="567">DAY(B3659)</f>
        <v>0</v>
      </c>
      <c r="D3659" s="146">
        <f t="shared" ref="D3659:D3722" si="568">MONTH(B3659)</f>
        <v>1</v>
      </c>
      <c r="E3659" s="146">
        <f t="shared" ref="E3659:E3722" si="569">YEAR(B3659)</f>
        <v>1900</v>
      </c>
      <c r="F3659" s="287"/>
      <c r="G3659" s="287"/>
      <c r="H3659" s="287"/>
      <c r="I3659" s="288"/>
      <c r="J3659" s="287"/>
      <c r="K3659" s="288"/>
      <c r="L3659" s="134"/>
      <c r="M3659" s="133"/>
      <c r="N3659" s="288"/>
      <c r="O3659" s="134"/>
      <c r="P3659" s="166"/>
      <c r="Q3659" s="289"/>
      <c r="R3659" s="165"/>
      <c r="S3659" s="290"/>
      <c r="T3659" s="290"/>
      <c r="U3659" s="290"/>
      <c r="V3659" s="290"/>
      <c r="W3659" s="166"/>
      <c r="X3659" s="135"/>
      <c r="Y3659" s="418">
        <f t="shared" ref="Y3659:Y3722" si="570">X3659*U3659</f>
        <v>0</v>
      </c>
      <c r="Z3659" s="291">
        <f t="shared" ref="Z3659:Z3722" si="571">Y3659*1.1</f>
        <v>0</v>
      </c>
      <c r="AA3659" s="163"/>
      <c r="AB3659" s="177" t="str">
        <f t="shared" ref="AB3659:AB3722" si="572">IF(S3659="","",IF(S3659-U3659=0,"Full","No"))</f>
        <v/>
      </c>
      <c r="AC3659" s="283" t="str">
        <f t="shared" ref="AC3659:AC3722" si="573">IF(AND(S3659&gt;U3659,V3659=0),"Lost",IF(AND(S3659&gt;U3659,V3659&lt;(S3659-U3659)),"Lost",""))</f>
        <v/>
      </c>
      <c r="AD3659" s="283" t="str">
        <f t="shared" ref="AD3659:AD3722" si="574">IF(AND(S3659&gt;U3659,V3659=0),S3659-U3659,IF(AND(S3659&gt;U3659,V3659&lt;(S3659-U3659)),S3659-(U3659+V3659),""))</f>
        <v/>
      </c>
      <c r="AE3659" s="163"/>
      <c r="AF3659" s="162"/>
    </row>
    <row r="3660" spans="1:32">
      <c r="A3660" s="134">
        <v>3651</v>
      </c>
      <c r="B3660" s="286"/>
      <c r="C3660" s="146">
        <f t="shared" si="567"/>
        <v>0</v>
      </c>
      <c r="D3660" s="146">
        <f t="shared" si="568"/>
        <v>1</v>
      </c>
      <c r="E3660" s="146">
        <f t="shared" si="569"/>
        <v>1900</v>
      </c>
      <c r="F3660" s="287"/>
      <c r="G3660" s="287"/>
      <c r="H3660" s="287"/>
      <c r="I3660" s="288"/>
      <c r="J3660" s="287"/>
      <c r="K3660" s="288"/>
      <c r="L3660" s="134"/>
      <c r="M3660" s="133"/>
      <c r="N3660" s="288"/>
      <c r="O3660" s="134"/>
      <c r="P3660" s="166"/>
      <c r="Q3660" s="289"/>
      <c r="R3660" s="165"/>
      <c r="S3660" s="290"/>
      <c r="T3660" s="290"/>
      <c r="U3660" s="290"/>
      <c r="V3660" s="290"/>
      <c r="W3660" s="166"/>
      <c r="X3660" s="135"/>
      <c r="Y3660" s="418">
        <f t="shared" si="570"/>
        <v>0</v>
      </c>
      <c r="Z3660" s="291">
        <f t="shared" si="571"/>
        <v>0</v>
      </c>
      <c r="AA3660" s="163"/>
      <c r="AB3660" s="177" t="str">
        <f t="shared" si="572"/>
        <v/>
      </c>
      <c r="AC3660" s="283" t="str">
        <f t="shared" si="573"/>
        <v/>
      </c>
      <c r="AD3660" s="283" t="str">
        <f t="shared" si="574"/>
        <v/>
      </c>
      <c r="AE3660" s="163"/>
      <c r="AF3660" s="162"/>
    </row>
    <row r="3661" spans="1:32">
      <c r="A3661" s="134">
        <v>3652</v>
      </c>
      <c r="B3661" s="286"/>
      <c r="C3661" s="146">
        <f t="shared" si="567"/>
        <v>0</v>
      </c>
      <c r="D3661" s="146">
        <f t="shared" si="568"/>
        <v>1</v>
      </c>
      <c r="E3661" s="146">
        <f t="shared" si="569"/>
        <v>1900</v>
      </c>
      <c r="F3661" s="287"/>
      <c r="G3661" s="287"/>
      <c r="H3661" s="287"/>
      <c r="I3661" s="288"/>
      <c r="J3661" s="287"/>
      <c r="K3661" s="288"/>
      <c r="L3661" s="134"/>
      <c r="M3661" s="133"/>
      <c r="N3661" s="288"/>
      <c r="O3661" s="134"/>
      <c r="P3661" s="166"/>
      <c r="Q3661" s="289"/>
      <c r="R3661" s="165"/>
      <c r="S3661" s="290"/>
      <c r="T3661" s="290"/>
      <c r="U3661" s="290"/>
      <c r="V3661" s="290"/>
      <c r="W3661" s="166"/>
      <c r="X3661" s="135"/>
      <c r="Y3661" s="418">
        <f t="shared" si="570"/>
        <v>0</v>
      </c>
      <c r="Z3661" s="291">
        <f t="shared" si="571"/>
        <v>0</v>
      </c>
      <c r="AA3661" s="163"/>
      <c r="AB3661" s="177" t="str">
        <f t="shared" si="572"/>
        <v/>
      </c>
      <c r="AC3661" s="283" t="str">
        <f t="shared" si="573"/>
        <v/>
      </c>
      <c r="AD3661" s="283" t="str">
        <f t="shared" si="574"/>
        <v/>
      </c>
      <c r="AE3661" s="163"/>
      <c r="AF3661" s="162"/>
    </row>
    <row r="3662" spans="1:32">
      <c r="A3662" s="134">
        <v>3653</v>
      </c>
      <c r="B3662" s="286"/>
      <c r="C3662" s="146">
        <f t="shared" si="567"/>
        <v>0</v>
      </c>
      <c r="D3662" s="146">
        <f t="shared" si="568"/>
        <v>1</v>
      </c>
      <c r="E3662" s="146">
        <f t="shared" si="569"/>
        <v>1900</v>
      </c>
      <c r="F3662" s="287"/>
      <c r="G3662" s="287"/>
      <c r="H3662" s="287"/>
      <c r="I3662" s="288"/>
      <c r="J3662" s="287"/>
      <c r="K3662" s="288"/>
      <c r="L3662" s="134"/>
      <c r="M3662" s="133"/>
      <c r="N3662" s="288"/>
      <c r="O3662" s="134"/>
      <c r="P3662" s="166"/>
      <c r="Q3662" s="289"/>
      <c r="R3662" s="165"/>
      <c r="S3662" s="290"/>
      <c r="T3662" s="290"/>
      <c r="U3662" s="290"/>
      <c r="V3662" s="290"/>
      <c r="W3662" s="166"/>
      <c r="X3662" s="135"/>
      <c r="Y3662" s="418">
        <f t="shared" si="570"/>
        <v>0</v>
      </c>
      <c r="Z3662" s="291">
        <f t="shared" si="571"/>
        <v>0</v>
      </c>
      <c r="AA3662" s="163"/>
      <c r="AB3662" s="177" t="str">
        <f t="shared" si="572"/>
        <v/>
      </c>
      <c r="AC3662" s="283" t="str">
        <f t="shared" si="573"/>
        <v/>
      </c>
      <c r="AD3662" s="283" t="str">
        <f t="shared" si="574"/>
        <v/>
      </c>
      <c r="AE3662" s="163"/>
      <c r="AF3662" s="162"/>
    </row>
    <row r="3663" spans="1:32">
      <c r="A3663" s="134">
        <v>3654</v>
      </c>
      <c r="B3663" s="286"/>
      <c r="C3663" s="146">
        <f t="shared" si="567"/>
        <v>0</v>
      </c>
      <c r="D3663" s="146">
        <f t="shared" si="568"/>
        <v>1</v>
      </c>
      <c r="E3663" s="146">
        <f t="shared" si="569"/>
        <v>1900</v>
      </c>
      <c r="F3663" s="287"/>
      <c r="G3663" s="287"/>
      <c r="H3663" s="287"/>
      <c r="I3663" s="288"/>
      <c r="J3663" s="287"/>
      <c r="K3663" s="288"/>
      <c r="L3663" s="134"/>
      <c r="M3663" s="133"/>
      <c r="N3663" s="288"/>
      <c r="O3663" s="134"/>
      <c r="P3663" s="166"/>
      <c r="Q3663" s="289"/>
      <c r="R3663" s="165"/>
      <c r="S3663" s="290"/>
      <c r="T3663" s="290"/>
      <c r="U3663" s="290"/>
      <c r="V3663" s="290"/>
      <c r="W3663" s="166"/>
      <c r="X3663" s="135"/>
      <c r="Y3663" s="418">
        <f t="shared" si="570"/>
        <v>0</v>
      </c>
      <c r="Z3663" s="291">
        <f t="shared" si="571"/>
        <v>0</v>
      </c>
      <c r="AA3663" s="163"/>
      <c r="AB3663" s="177" t="str">
        <f t="shared" si="572"/>
        <v/>
      </c>
      <c r="AC3663" s="283" t="str">
        <f t="shared" si="573"/>
        <v/>
      </c>
      <c r="AD3663" s="283" t="str">
        <f t="shared" si="574"/>
        <v/>
      </c>
      <c r="AE3663" s="163"/>
      <c r="AF3663" s="162"/>
    </row>
    <row r="3664" spans="1:32">
      <c r="A3664" s="134">
        <v>3655</v>
      </c>
      <c r="B3664" s="286"/>
      <c r="C3664" s="146">
        <f t="shared" si="567"/>
        <v>0</v>
      </c>
      <c r="D3664" s="146">
        <f t="shared" si="568"/>
        <v>1</v>
      </c>
      <c r="E3664" s="146">
        <f t="shared" si="569"/>
        <v>1900</v>
      </c>
      <c r="F3664" s="287"/>
      <c r="G3664" s="287"/>
      <c r="H3664" s="287"/>
      <c r="I3664" s="288"/>
      <c r="J3664" s="287"/>
      <c r="K3664" s="288"/>
      <c r="L3664" s="134"/>
      <c r="M3664" s="133"/>
      <c r="N3664" s="288"/>
      <c r="O3664" s="134"/>
      <c r="P3664" s="166"/>
      <c r="Q3664" s="289"/>
      <c r="R3664" s="165"/>
      <c r="S3664" s="290"/>
      <c r="T3664" s="290"/>
      <c r="U3664" s="290"/>
      <c r="V3664" s="290"/>
      <c r="W3664" s="166"/>
      <c r="X3664" s="135"/>
      <c r="Y3664" s="418">
        <f t="shared" si="570"/>
        <v>0</v>
      </c>
      <c r="Z3664" s="291">
        <f t="shared" si="571"/>
        <v>0</v>
      </c>
      <c r="AA3664" s="163"/>
      <c r="AB3664" s="177" t="str">
        <f t="shared" si="572"/>
        <v/>
      </c>
      <c r="AC3664" s="283" t="str">
        <f t="shared" si="573"/>
        <v/>
      </c>
      <c r="AD3664" s="283" t="str">
        <f t="shared" si="574"/>
        <v/>
      </c>
      <c r="AE3664" s="163"/>
      <c r="AF3664" s="162"/>
    </row>
    <row r="3665" spans="1:32">
      <c r="A3665" s="134">
        <v>3656</v>
      </c>
      <c r="B3665" s="286"/>
      <c r="C3665" s="146">
        <f t="shared" si="567"/>
        <v>0</v>
      </c>
      <c r="D3665" s="146">
        <f t="shared" si="568"/>
        <v>1</v>
      </c>
      <c r="E3665" s="146">
        <f t="shared" si="569"/>
        <v>1900</v>
      </c>
      <c r="F3665" s="287"/>
      <c r="G3665" s="287"/>
      <c r="H3665" s="287"/>
      <c r="I3665" s="288"/>
      <c r="J3665" s="287"/>
      <c r="K3665" s="288"/>
      <c r="L3665" s="134"/>
      <c r="M3665" s="133"/>
      <c r="N3665" s="288"/>
      <c r="O3665" s="134"/>
      <c r="P3665" s="166"/>
      <c r="Q3665" s="289"/>
      <c r="R3665" s="165"/>
      <c r="S3665" s="290"/>
      <c r="T3665" s="290"/>
      <c r="U3665" s="290"/>
      <c r="V3665" s="290"/>
      <c r="W3665" s="166"/>
      <c r="X3665" s="135"/>
      <c r="Y3665" s="418">
        <f t="shared" si="570"/>
        <v>0</v>
      </c>
      <c r="Z3665" s="291">
        <f t="shared" si="571"/>
        <v>0</v>
      </c>
      <c r="AA3665" s="163"/>
      <c r="AB3665" s="177" t="str">
        <f t="shared" si="572"/>
        <v/>
      </c>
      <c r="AC3665" s="283" t="str">
        <f t="shared" si="573"/>
        <v/>
      </c>
      <c r="AD3665" s="283" t="str">
        <f t="shared" si="574"/>
        <v/>
      </c>
      <c r="AE3665" s="163"/>
      <c r="AF3665" s="162"/>
    </row>
    <row r="3666" spans="1:32">
      <c r="A3666" s="134">
        <v>3657</v>
      </c>
      <c r="B3666" s="286"/>
      <c r="C3666" s="146">
        <f t="shared" si="567"/>
        <v>0</v>
      </c>
      <c r="D3666" s="146">
        <f t="shared" si="568"/>
        <v>1</v>
      </c>
      <c r="E3666" s="146">
        <f t="shared" si="569"/>
        <v>1900</v>
      </c>
      <c r="F3666" s="287"/>
      <c r="G3666" s="287"/>
      <c r="H3666" s="287"/>
      <c r="I3666" s="288"/>
      <c r="J3666" s="287"/>
      <c r="K3666" s="288"/>
      <c r="L3666" s="134"/>
      <c r="M3666" s="133"/>
      <c r="N3666" s="288"/>
      <c r="O3666" s="134"/>
      <c r="P3666" s="166"/>
      <c r="Q3666" s="289"/>
      <c r="R3666" s="165"/>
      <c r="S3666" s="290"/>
      <c r="T3666" s="290"/>
      <c r="U3666" s="290"/>
      <c r="V3666" s="290"/>
      <c r="W3666" s="166"/>
      <c r="X3666" s="135"/>
      <c r="Y3666" s="418">
        <f t="shared" si="570"/>
        <v>0</v>
      </c>
      <c r="Z3666" s="291">
        <f t="shared" si="571"/>
        <v>0</v>
      </c>
      <c r="AA3666" s="163"/>
      <c r="AB3666" s="177" t="str">
        <f t="shared" si="572"/>
        <v/>
      </c>
      <c r="AC3666" s="283" t="str">
        <f t="shared" si="573"/>
        <v/>
      </c>
      <c r="AD3666" s="283" t="str">
        <f t="shared" si="574"/>
        <v/>
      </c>
      <c r="AE3666" s="163"/>
      <c r="AF3666" s="162"/>
    </row>
    <row r="3667" spans="1:32">
      <c r="A3667" s="134">
        <v>3658</v>
      </c>
      <c r="B3667" s="286"/>
      <c r="C3667" s="146">
        <f t="shared" si="567"/>
        <v>0</v>
      </c>
      <c r="D3667" s="146">
        <f t="shared" si="568"/>
        <v>1</v>
      </c>
      <c r="E3667" s="146">
        <f t="shared" si="569"/>
        <v>1900</v>
      </c>
      <c r="F3667" s="287"/>
      <c r="G3667" s="287"/>
      <c r="H3667" s="287"/>
      <c r="I3667" s="288"/>
      <c r="J3667" s="287"/>
      <c r="K3667" s="288"/>
      <c r="L3667" s="134"/>
      <c r="M3667" s="133"/>
      <c r="N3667" s="288"/>
      <c r="O3667" s="134"/>
      <c r="P3667" s="166"/>
      <c r="Q3667" s="289"/>
      <c r="R3667" s="165"/>
      <c r="S3667" s="290"/>
      <c r="T3667" s="290"/>
      <c r="U3667" s="290"/>
      <c r="V3667" s="290"/>
      <c r="W3667" s="166"/>
      <c r="X3667" s="135"/>
      <c r="Y3667" s="418">
        <f t="shared" si="570"/>
        <v>0</v>
      </c>
      <c r="Z3667" s="291">
        <f t="shared" si="571"/>
        <v>0</v>
      </c>
      <c r="AA3667" s="163"/>
      <c r="AB3667" s="177" t="str">
        <f t="shared" si="572"/>
        <v/>
      </c>
      <c r="AC3667" s="283" t="str">
        <f t="shared" si="573"/>
        <v/>
      </c>
      <c r="AD3667" s="283" t="str">
        <f t="shared" si="574"/>
        <v/>
      </c>
      <c r="AE3667" s="163"/>
      <c r="AF3667" s="162"/>
    </row>
    <row r="3668" spans="1:32">
      <c r="A3668" s="134">
        <v>3659</v>
      </c>
      <c r="B3668" s="286"/>
      <c r="C3668" s="146">
        <f t="shared" si="567"/>
        <v>0</v>
      </c>
      <c r="D3668" s="146">
        <f t="shared" si="568"/>
        <v>1</v>
      </c>
      <c r="E3668" s="146">
        <f t="shared" si="569"/>
        <v>1900</v>
      </c>
      <c r="F3668" s="287"/>
      <c r="G3668" s="287"/>
      <c r="H3668" s="287"/>
      <c r="I3668" s="288"/>
      <c r="J3668" s="287"/>
      <c r="K3668" s="288"/>
      <c r="L3668" s="134"/>
      <c r="M3668" s="133"/>
      <c r="N3668" s="288"/>
      <c r="O3668" s="134"/>
      <c r="P3668" s="166"/>
      <c r="Q3668" s="289"/>
      <c r="R3668" s="165"/>
      <c r="S3668" s="290"/>
      <c r="T3668" s="290"/>
      <c r="U3668" s="290"/>
      <c r="V3668" s="290"/>
      <c r="W3668" s="166"/>
      <c r="X3668" s="135"/>
      <c r="Y3668" s="418">
        <f t="shared" si="570"/>
        <v>0</v>
      </c>
      <c r="Z3668" s="291">
        <f t="shared" si="571"/>
        <v>0</v>
      </c>
      <c r="AA3668" s="163"/>
      <c r="AB3668" s="177" t="str">
        <f t="shared" si="572"/>
        <v/>
      </c>
      <c r="AC3668" s="283" t="str">
        <f t="shared" si="573"/>
        <v/>
      </c>
      <c r="AD3668" s="283" t="str">
        <f t="shared" si="574"/>
        <v/>
      </c>
      <c r="AE3668" s="163"/>
      <c r="AF3668" s="162"/>
    </row>
    <row r="3669" spans="1:32">
      <c r="A3669" s="134">
        <v>3660</v>
      </c>
      <c r="B3669" s="286"/>
      <c r="C3669" s="146">
        <f t="shared" si="567"/>
        <v>0</v>
      </c>
      <c r="D3669" s="146">
        <f t="shared" si="568"/>
        <v>1</v>
      </c>
      <c r="E3669" s="146">
        <f t="shared" si="569"/>
        <v>1900</v>
      </c>
      <c r="F3669" s="287"/>
      <c r="G3669" s="287"/>
      <c r="H3669" s="287"/>
      <c r="I3669" s="288"/>
      <c r="J3669" s="287"/>
      <c r="K3669" s="288"/>
      <c r="L3669" s="134"/>
      <c r="M3669" s="133"/>
      <c r="N3669" s="288"/>
      <c r="O3669" s="134"/>
      <c r="P3669" s="166"/>
      <c r="Q3669" s="289"/>
      <c r="R3669" s="165"/>
      <c r="S3669" s="290"/>
      <c r="T3669" s="290"/>
      <c r="U3669" s="290"/>
      <c r="V3669" s="290"/>
      <c r="W3669" s="166"/>
      <c r="X3669" s="135"/>
      <c r="Y3669" s="418">
        <f t="shared" si="570"/>
        <v>0</v>
      </c>
      <c r="Z3669" s="291">
        <f t="shared" si="571"/>
        <v>0</v>
      </c>
      <c r="AA3669" s="163"/>
      <c r="AB3669" s="177" t="str">
        <f t="shared" si="572"/>
        <v/>
      </c>
      <c r="AC3669" s="283" t="str">
        <f t="shared" si="573"/>
        <v/>
      </c>
      <c r="AD3669" s="283" t="str">
        <f t="shared" si="574"/>
        <v/>
      </c>
      <c r="AE3669" s="163"/>
      <c r="AF3669" s="162"/>
    </row>
    <row r="3670" spans="1:32">
      <c r="A3670" s="134">
        <v>3661</v>
      </c>
      <c r="B3670" s="286"/>
      <c r="C3670" s="146">
        <f t="shared" si="567"/>
        <v>0</v>
      </c>
      <c r="D3670" s="146">
        <f t="shared" si="568"/>
        <v>1</v>
      </c>
      <c r="E3670" s="146">
        <f t="shared" si="569"/>
        <v>1900</v>
      </c>
      <c r="F3670" s="287"/>
      <c r="G3670" s="287"/>
      <c r="H3670" s="287"/>
      <c r="I3670" s="288"/>
      <c r="J3670" s="287"/>
      <c r="K3670" s="288"/>
      <c r="L3670" s="134"/>
      <c r="M3670" s="133"/>
      <c r="N3670" s="288"/>
      <c r="O3670" s="134"/>
      <c r="P3670" s="166"/>
      <c r="Q3670" s="289"/>
      <c r="R3670" s="165"/>
      <c r="S3670" s="290"/>
      <c r="T3670" s="290"/>
      <c r="U3670" s="290"/>
      <c r="V3670" s="290"/>
      <c r="W3670" s="166"/>
      <c r="X3670" s="135"/>
      <c r="Y3670" s="418">
        <f t="shared" si="570"/>
        <v>0</v>
      </c>
      <c r="Z3670" s="291">
        <f t="shared" si="571"/>
        <v>0</v>
      </c>
      <c r="AA3670" s="163"/>
      <c r="AB3670" s="177" t="str">
        <f t="shared" si="572"/>
        <v/>
      </c>
      <c r="AC3670" s="283" t="str">
        <f t="shared" si="573"/>
        <v/>
      </c>
      <c r="AD3670" s="283" t="str">
        <f t="shared" si="574"/>
        <v/>
      </c>
      <c r="AE3670" s="163"/>
      <c r="AF3670" s="162"/>
    </row>
    <row r="3671" spans="1:32">
      <c r="A3671" s="134">
        <v>3662</v>
      </c>
      <c r="B3671" s="286"/>
      <c r="C3671" s="146">
        <f t="shared" si="567"/>
        <v>0</v>
      </c>
      <c r="D3671" s="146">
        <f t="shared" si="568"/>
        <v>1</v>
      </c>
      <c r="E3671" s="146">
        <f t="shared" si="569"/>
        <v>1900</v>
      </c>
      <c r="F3671" s="287"/>
      <c r="G3671" s="287"/>
      <c r="H3671" s="287"/>
      <c r="I3671" s="288"/>
      <c r="J3671" s="287"/>
      <c r="K3671" s="288"/>
      <c r="L3671" s="134"/>
      <c r="M3671" s="133"/>
      <c r="N3671" s="288"/>
      <c r="O3671" s="134"/>
      <c r="P3671" s="166"/>
      <c r="Q3671" s="289"/>
      <c r="R3671" s="165"/>
      <c r="S3671" s="290"/>
      <c r="T3671" s="290"/>
      <c r="U3671" s="290"/>
      <c r="V3671" s="290"/>
      <c r="W3671" s="166"/>
      <c r="X3671" s="135"/>
      <c r="Y3671" s="418">
        <f t="shared" si="570"/>
        <v>0</v>
      </c>
      <c r="Z3671" s="291">
        <f t="shared" si="571"/>
        <v>0</v>
      </c>
      <c r="AA3671" s="163"/>
      <c r="AB3671" s="177" t="str">
        <f t="shared" si="572"/>
        <v/>
      </c>
      <c r="AC3671" s="283" t="str">
        <f t="shared" si="573"/>
        <v/>
      </c>
      <c r="AD3671" s="283" t="str">
        <f t="shared" si="574"/>
        <v/>
      </c>
      <c r="AE3671" s="163"/>
      <c r="AF3671" s="162"/>
    </row>
    <row r="3672" spans="1:32">
      <c r="A3672" s="134">
        <v>3663</v>
      </c>
      <c r="B3672" s="286"/>
      <c r="C3672" s="146">
        <f t="shared" si="567"/>
        <v>0</v>
      </c>
      <c r="D3672" s="146">
        <f t="shared" si="568"/>
        <v>1</v>
      </c>
      <c r="E3672" s="146">
        <f t="shared" si="569"/>
        <v>1900</v>
      </c>
      <c r="F3672" s="287"/>
      <c r="G3672" s="287"/>
      <c r="H3672" s="287"/>
      <c r="I3672" s="288"/>
      <c r="J3672" s="287"/>
      <c r="K3672" s="288"/>
      <c r="L3672" s="134"/>
      <c r="M3672" s="133"/>
      <c r="N3672" s="288"/>
      <c r="O3672" s="134"/>
      <c r="P3672" s="166"/>
      <c r="Q3672" s="289"/>
      <c r="R3672" s="165"/>
      <c r="S3672" s="290"/>
      <c r="T3672" s="290"/>
      <c r="U3672" s="290"/>
      <c r="V3672" s="290"/>
      <c r="W3672" s="166"/>
      <c r="X3672" s="135"/>
      <c r="Y3672" s="418">
        <f t="shared" si="570"/>
        <v>0</v>
      </c>
      <c r="Z3672" s="291">
        <f t="shared" si="571"/>
        <v>0</v>
      </c>
      <c r="AA3672" s="163"/>
      <c r="AB3672" s="177" t="str">
        <f t="shared" si="572"/>
        <v/>
      </c>
      <c r="AC3672" s="283" t="str">
        <f t="shared" si="573"/>
        <v/>
      </c>
      <c r="AD3672" s="283" t="str">
        <f t="shared" si="574"/>
        <v/>
      </c>
      <c r="AE3672" s="163"/>
      <c r="AF3672" s="162"/>
    </row>
    <row r="3673" spans="1:32">
      <c r="A3673" s="134">
        <v>3664</v>
      </c>
      <c r="B3673" s="286"/>
      <c r="C3673" s="146">
        <f t="shared" si="567"/>
        <v>0</v>
      </c>
      <c r="D3673" s="146">
        <f t="shared" si="568"/>
        <v>1</v>
      </c>
      <c r="E3673" s="146">
        <f t="shared" si="569"/>
        <v>1900</v>
      </c>
      <c r="F3673" s="287"/>
      <c r="G3673" s="287"/>
      <c r="H3673" s="287"/>
      <c r="I3673" s="288"/>
      <c r="J3673" s="287"/>
      <c r="K3673" s="288"/>
      <c r="L3673" s="134"/>
      <c r="M3673" s="133"/>
      <c r="N3673" s="288"/>
      <c r="O3673" s="134"/>
      <c r="P3673" s="166"/>
      <c r="Q3673" s="289"/>
      <c r="R3673" s="165"/>
      <c r="S3673" s="290"/>
      <c r="T3673" s="290"/>
      <c r="U3673" s="290"/>
      <c r="V3673" s="290"/>
      <c r="W3673" s="166"/>
      <c r="X3673" s="135"/>
      <c r="Y3673" s="418">
        <f t="shared" si="570"/>
        <v>0</v>
      </c>
      <c r="Z3673" s="291">
        <f t="shared" si="571"/>
        <v>0</v>
      </c>
      <c r="AA3673" s="163"/>
      <c r="AB3673" s="177" t="str">
        <f t="shared" si="572"/>
        <v/>
      </c>
      <c r="AC3673" s="283" t="str">
        <f t="shared" si="573"/>
        <v/>
      </c>
      <c r="AD3673" s="283" t="str">
        <f t="shared" si="574"/>
        <v/>
      </c>
      <c r="AE3673" s="163"/>
      <c r="AF3673" s="162"/>
    </row>
    <row r="3674" spans="1:32">
      <c r="A3674" s="134">
        <v>3665</v>
      </c>
      <c r="B3674" s="286"/>
      <c r="C3674" s="146">
        <f t="shared" si="567"/>
        <v>0</v>
      </c>
      <c r="D3674" s="146">
        <f t="shared" si="568"/>
        <v>1</v>
      </c>
      <c r="E3674" s="146">
        <f t="shared" si="569"/>
        <v>1900</v>
      </c>
      <c r="F3674" s="287"/>
      <c r="G3674" s="287"/>
      <c r="H3674" s="287"/>
      <c r="I3674" s="288"/>
      <c r="J3674" s="287"/>
      <c r="K3674" s="288"/>
      <c r="L3674" s="134"/>
      <c r="M3674" s="133"/>
      <c r="N3674" s="288"/>
      <c r="O3674" s="134"/>
      <c r="P3674" s="166"/>
      <c r="Q3674" s="289"/>
      <c r="R3674" s="165"/>
      <c r="S3674" s="290"/>
      <c r="T3674" s="290"/>
      <c r="U3674" s="290"/>
      <c r="V3674" s="290"/>
      <c r="W3674" s="166"/>
      <c r="X3674" s="135"/>
      <c r="Y3674" s="418">
        <f t="shared" si="570"/>
        <v>0</v>
      </c>
      <c r="Z3674" s="291">
        <f t="shared" si="571"/>
        <v>0</v>
      </c>
      <c r="AA3674" s="163"/>
      <c r="AB3674" s="177" t="str">
        <f t="shared" si="572"/>
        <v/>
      </c>
      <c r="AC3674" s="283" t="str">
        <f t="shared" si="573"/>
        <v/>
      </c>
      <c r="AD3674" s="283" t="str">
        <f t="shared" si="574"/>
        <v/>
      </c>
      <c r="AE3674" s="163"/>
      <c r="AF3674" s="162"/>
    </row>
    <row r="3675" spans="1:32">
      <c r="A3675" s="134">
        <v>3666</v>
      </c>
      <c r="B3675" s="286"/>
      <c r="C3675" s="146">
        <f t="shared" si="567"/>
        <v>0</v>
      </c>
      <c r="D3675" s="146">
        <f t="shared" si="568"/>
        <v>1</v>
      </c>
      <c r="E3675" s="146">
        <f t="shared" si="569"/>
        <v>1900</v>
      </c>
      <c r="F3675" s="287"/>
      <c r="G3675" s="287"/>
      <c r="H3675" s="287"/>
      <c r="I3675" s="288"/>
      <c r="J3675" s="287"/>
      <c r="K3675" s="288"/>
      <c r="L3675" s="134"/>
      <c r="M3675" s="133"/>
      <c r="N3675" s="288"/>
      <c r="O3675" s="134"/>
      <c r="P3675" s="166"/>
      <c r="Q3675" s="289"/>
      <c r="R3675" s="165"/>
      <c r="S3675" s="290"/>
      <c r="T3675" s="290"/>
      <c r="U3675" s="290"/>
      <c r="V3675" s="290"/>
      <c r="W3675" s="166"/>
      <c r="X3675" s="135"/>
      <c r="Y3675" s="418">
        <f t="shared" si="570"/>
        <v>0</v>
      </c>
      <c r="Z3675" s="291">
        <f t="shared" si="571"/>
        <v>0</v>
      </c>
      <c r="AA3675" s="163"/>
      <c r="AB3675" s="177" t="str">
        <f t="shared" si="572"/>
        <v/>
      </c>
      <c r="AC3675" s="283" t="str">
        <f t="shared" si="573"/>
        <v/>
      </c>
      <c r="AD3675" s="283" t="str">
        <f t="shared" si="574"/>
        <v/>
      </c>
      <c r="AE3675" s="163"/>
      <c r="AF3675" s="162"/>
    </row>
    <row r="3676" spans="1:32">
      <c r="A3676" s="134">
        <v>3667</v>
      </c>
      <c r="B3676" s="286"/>
      <c r="C3676" s="146">
        <f t="shared" si="567"/>
        <v>0</v>
      </c>
      <c r="D3676" s="146">
        <f t="shared" si="568"/>
        <v>1</v>
      </c>
      <c r="E3676" s="146">
        <f t="shared" si="569"/>
        <v>1900</v>
      </c>
      <c r="F3676" s="287"/>
      <c r="G3676" s="287"/>
      <c r="H3676" s="287"/>
      <c r="I3676" s="288"/>
      <c r="J3676" s="287"/>
      <c r="K3676" s="288"/>
      <c r="L3676" s="134"/>
      <c r="M3676" s="133"/>
      <c r="N3676" s="288"/>
      <c r="O3676" s="134"/>
      <c r="P3676" s="166"/>
      <c r="Q3676" s="289"/>
      <c r="R3676" s="165"/>
      <c r="S3676" s="290"/>
      <c r="T3676" s="290"/>
      <c r="U3676" s="290"/>
      <c r="V3676" s="290"/>
      <c r="W3676" s="166"/>
      <c r="X3676" s="135"/>
      <c r="Y3676" s="418">
        <f t="shared" si="570"/>
        <v>0</v>
      </c>
      <c r="Z3676" s="291">
        <f t="shared" si="571"/>
        <v>0</v>
      </c>
      <c r="AA3676" s="163"/>
      <c r="AB3676" s="177" t="str">
        <f t="shared" si="572"/>
        <v/>
      </c>
      <c r="AC3676" s="283" t="str">
        <f t="shared" si="573"/>
        <v/>
      </c>
      <c r="AD3676" s="283" t="str">
        <f t="shared" si="574"/>
        <v/>
      </c>
      <c r="AE3676" s="163"/>
      <c r="AF3676" s="162"/>
    </row>
    <row r="3677" spans="1:32">
      <c r="A3677" s="134">
        <v>3668</v>
      </c>
      <c r="B3677" s="286"/>
      <c r="C3677" s="146">
        <f t="shared" si="567"/>
        <v>0</v>
      </c>
      <c r="D3677" s="146">
        <f t="shared" si="568"/>
        <v>1</v>
      </c>
      <c r="E3677" s="146">
        <f t="shared" si="569"/>
        <v>1900</v>
      </c>
      <c r="F3677" s="287"/>
      <c r="G3677" s="287"/>
      <c r="H3677" s="287"/>
      <c r="I3677" s="288"/>
      <c r="J3677" s="287"/>
      <c r="K3677" s="288"/>
      <c r="L3677" s="134"/>
      <c r="M3677" s="133"/>
      <c r="N3677" s="288"/>
      <c r="O3677" s="134"/>
      <c r="P3677" s="166"/>
      <c r="Q3677" s="289"/>
      <c r="R3677" s="165"/>
      <c r="S3677" s="290"/>
      <c r="T3677" s="290"/>
      <c r="U3677" s="290"/>
      <c r="V3677" s="290"/>
      <c r="W3677" s="166"/>
      <c r="X3677" s="135"/>
      <c r="Y3677" s="418">
        <f t="shared" si="570"/>
        <v>0</v>
      </c>
      <c r="Z3677" s="291">
        <f t="shared" si="571"/>
        <v>0</v>
      </c>
      <c r="AA3677" s="163"/>
      <c r="AB3677" s="177" t="str">
        <f t="shared" si="572"/>
        <v/>
      </c>
      <c r="AC3677" s="283" t="str">
        <f t="shared" si="573"/>
        <v/>
      </c>
      <c r="AD3677" s="283" t="str">
        <f t="shared" si="574"/>
        <v/>
      </c>
      <c r="AE3677" s="163"/>
      <c r="AF3677" s="162"/>
    </row>
    <row r="3678" spans="1:32">
      <c r="A3678" s="134">
        <v>3669</v>
      </c>
      <c r="B3678" s="286"/>
      <c r="C3678" s="146">
        <f t="shared" si="567"/>
        <v>0</v>
      </c>
      <c r="D3678" s="146">
        <f t="shared" si="568"/>
        <v>1</v>
      </c>
      <c r="E3678" s="146">
        <f t="shared" si="569"/>
        <v>1900</v>
      </c>
      <c r="F3678" s="287"/>
      <c r="G3678" s="287"/>
      <c r="H3678" s="287"/>
      <c r="I3678" s="288"/>
      <c r="J3678" s="287"/>
      <c r="K3678" s="288"/>
      <c r="L3678" s="134"/>
      <c r="M3678" s="133"/>
      <c r="N3678" s="288"/>
      <c r="O3678" s="134"/>
      <c r="P3678" s="166"/>
      <c r="Q3678" s="289"/>
      <c r="R3678" s="165"/>
      <c r="S3678" s="290"/>
      <c r="T3678" s="290"/>
      <c r="U3678" s="290"/>
      <c r="V3678" s="290"/>
      <c r="W3678" s="166"/>
      <c r="X3678" s="135"/>
      <c r="Y3678" s="418">
        <f t="shared" si="570"/>
        <v>0</v>
      </c>
      <c r="Z3678" s="291">
        <f t="shared" si="571"/>
        <v>0</v>
      </c>
      <c r="AA3678" s="163"/>
      <c r="AB3678" s="177" t="str">
        <f t="shared" si="572"/>
        <v/>
      </c>
      <c r="AC3678" s="283" t="str">
        <f t="shared" si="573"/>
        <v/>
      </c>
      <c r="AD3678" s="283" t="str">
        <f t="shared" si="574"/>
        <v/>
      </c>
      <c r="AE3678" s="163"/>
      <c r="AF3678" s="162"/>
    </row>
    <row r="3679" spans="1:32">
      <c r="A3679" s="134">
        <v>3670</v>
      </c>
      <c r="B3679" s="286"/>
      <c r="C3679" s="146">
        <f t="shared" si="567"/>
        <v>0</v>
      </c>
      <c r="D3679" s="146">
        <f t="shared" si="568"/>
        <v>1</v>
      </c>
      <c r="E3679" s="146">
        <f t="shared" si="569"/>
        <v>1900</v>
      </c>
      <c r="F3679" s="287"/>
      <c r="G3679" s="287"/>
      <c r="H3679" s="287"/>
      <c r="I3679" s="288"/>
      <c r="J3679" s="287"/>
      <c r="K3679" s="288"/>
      <c r="L3679" s="134"/>
      <c r="M3679" s="133"/>
      <c r="N3679" s="288"/>
      <c r="O3679" s="134"/>
      <c r="P3679" s="166"/>
      <c r="Q3679" s="289"/>
      <c r="R3679" s="165"/>
      <c r="S3679" s="290"/>
      <c r="T3679" s="290"/>
      <c r="U3679" s="290"/>
      <c r="V3679" s="290"/>
      <c r="W3679" s="166"/>
      <c r="X3679" s="135"/>
      <c r="Y3679" s="418">
        <f t="shared" si="570"/>
        <v>0</v>
      </c>
      <c r="Z3679" s="291">
        <f t="shared" si="571"/>
        <v>0</v>
      </c>
      <c r="AA3679" s="163"/>
      <c r="AB3679" s="177" t="str">
        <f t="shared" si="572"/>
        <v/>
      </c>
      <c r="AC3679" s="283" t="str">
        <f t="shared" si="573"/>
        <v/>
      </c>
      <c r="AD3679" s="283" t="str">
        <f t="shared" si="574"/>
        <v/>
      </c>
      <c r="AE3679" s="163"/>
      <c r="AF3679" s="162"/>
    </row>
    <row r="3680" spans="1:32">
      <c r="A3680" s="134">
        <v>3671</v>
      </c>
      <c r="B3680" s="286"/>
      <c r="C3680" s="146">
        <f t="shared" si="567"/>
        <v>0</v>
      </c>
      <c r="D3680" s="146">
        <f t="shared" si="568"/>
        <v>1</v>
      </c>
      <c r="E3680" s="146">
        <f t="shared" si="569"/>
        <v>1900</v>
      </c>
      <c r="F3680" s="287"/>
      <c r="G3680" s="287"/>
      <c r="H3680" s="287"/>
      <c r="I3680" s="288"/>
      <c r="J3680" s="287"/>
      <c r="K3680" s="288"/>
      <c r="L3680" s="134"/>
      <c r="M3680" s="133"/>
      <c r="N3680" s="288"/>
      <c r="O3680" s="134"/>
      <c r="P3680" s="166"/>
      <c r="Q3680" s="289"/>
      <c r="R3680" s="165"/>
      <c r="S3680" s="290"/>
      <c r="T3680" s="290"/>
      <c r="U3680" s="290"/>
      <c r="V3680" s="290"/>
      <c r="W3680" s="166"/>
      <c r="X3680" s="135"/>
      <c r="Y3680" s="418">
        <f t="shared" si="570"/>
        <v>0</v>
      </c>
      <c r="Z3680" s="291">
        <f t="shared" si="571"/>
        <v>0</v>
      </c>
      <c r="AA3680" s="163"/>
      <c r="AB3680" s="177" t="str">
        <f t="shared" si="572"/>
        <v/>
      </c>
      <c r="AC3680" s="283" t="str">
        <f t="shared" si="573"/>
        <v/>
      </c>
      <c r="AD3680" s="283" t="str">
        <f t="shared" si="574"/>
        <v/>
      </c>
      <c r="AE3680" s="163"/>
      <c r="AF3680" s="162"/>
    </row>
    <row r="3681" spans="1:32">
      <c r="A3681" s="134">
        <v>3672</v>
      </c>
      <c r="B3681" s="286"/>
      <c r="C3681" s="146">
        <f t="shared" si="567"/>
        <v>0</v>
      </c>
      <c r="D3681" s="146">
        <f t="shared" si="568"/>
        <v>1</v>
      </c>
      <c r="E3681" s="146">
        <f t="shared" si="569"/>
        <v>1900</v>
      </c>
      <c r="F3681" s="287"/>
      <c r="G3681" s="287"/>
      <c r="H3681" s="287"/>
      <c r="I3681" s="288"/>
      <c r="J3681" s="287"/>
      <c r="K3681" s="288"/>
      <c r="L3681" s="134"/>
      <c r="M3681" s="133"/>
      <c r="N3681" s="288"/>
      <c r="O3681" s="134"/>
      <c r="P3681" s="166"/>
      <c r="Q3681" s="289"/>
      <c r="R3681" s="165"/>
      <c r="S3681" s="290"/>
      <c r="T3681" s="290"/>
      <c r="U3681" s="290"/>
      <c r="V3681" s="290"/>
      <c r="W3681" s="166"/>
      <c r="X3681" s="135"/>
      <c r="Y3681" s="418">
        <f t="shared" si="570"/>
        <v>0</v>
      </c>
      <c r="Z3681" s="291">
        <f t="shared" si="571"/>
        <v>0</v>
      </c>
      <c r="AA3681" s="163"/>
      <c r="AB3681" s="177" t="str">
        <f t="shared" si="572"/>
        <v/>
      </c>
      <c r="AC3681" s="283" t="str">
        <f t="shared" si="573"/>
        <v/>
      </c>
      <c r="AD3681" s="283" t="str">
        <f t="shared" si="574"/>
        <v/>
      </c>
      <c r="AE3681" s="163"/>
      <c r="AF3681" s="162"/>
    </row>
    <row r="3682" spans="1:32">
      <c r="A3682" s="134">
        <v>3673</v>
      </c>
      <c r="B3682" s="286"/>
      <c r="C3682" s="146">
        <f t="shared" si="567"/>
        <v>0</v>
      </c>
      <c r="D3682" s="146">
        <f t="shared" si="568"/>
        <v>1</v>
      </c>
      <c r="E3682" s="146">
        <f t="shared" si="569"/>
        <v>1900</v>
      </c>
      <c r="F3682" s="287"/>
      <c r="G3682" s="287"/>
      <c r="H3682" s="287"/>
      <c r="I3682" s="288"/>
      <c r="J3682" s="287"/>
      <c r="K3682" s="288"/>
      <c r="L3682" s="134"/>
      <c r="M3682" s="133"/>
      <c r="N3682" s="288"/>
      <c r="O3682" s="134"/>
      <c r="P3682" s="166"/>
      <c r="Q3682" s="289"/>
      <c r="R3682" s="165"/>
      <c r="S3682" s="290"/>
      <c r="T3682" s="290"/>
      <c r="U3682" s="290"/>
      <c r="V3682" s="290"/>
      <c r="W3682" s="166"/>
      <c r="X3682" s="135"/>
      <c r="Y3682" s="418">
        <f t="shared" si="570"/>
        <v>0</v>
      </c>
      <c r="Z3682" s="291">
        <f t="shared" si="571"/>
        <v>0</v>
      </c>
      <c r="AA3682" s="163"/>
      <c r="AB3682" s="177" t="str">
        <f t="shared" si="572"/>
        <v/>
      </c>
      <c r="AC3682" s="283" t="str">
        <f t="shared" si="573"/>
        <v/>
      </c>
      <c r="AD3682" s="283" t="str">
        <f t="shared" si="574"/>
        <v/>
      </c>
      <c r="AE3682" s="163"/>
      <c r="AF3682" s="162"/>
    </row>
    <row r="3683" spans="1:32">
      <c r="A3683" s="134">
        <v>3674</v>
      </c>
      <c r="B3683" s="286"/>
      <c r="C3683" s="146">
        <f t="shared" si="567"/>
        <v>0</v>
      </c>
      <c r="D3683" s="146">
        <f t="shared" si="568"/>
        <v>1</v>
      </c>
      <c r="E3683" s="146">
        <f t="shared" si="569"/>
        <v>1900</v>
      </c>
      <c r="F3683" s="287"/>
      <c r="G3683" s="287"/>
      <c r="H3683" s="287"/>
      <c r="I3683" s="288"/>
      <c r="J3683" s="287"/>
      <c r="K3683" s="288"/>
      <c r="L3683" s="134"/>
      <c r="M3683" s="133"/>
      <c r="N3683" s="288"/>
      <c r="O3683" s="134"/>
      <c r="P3683" s="166"/>
      <c r="Q3683" s="289"/>
      <c r="R3683" s="165"/>
      <c r="S3683" s="290"/>
      <c r="T3683" s="290"/>
      <c r="U3683" s="290"/>
      <c r="V3683" s="290"/>
      <c r="W3683" s="166"/>
      <c r="X3683" s="135"/>
      <c r="Y3683" s="418">
        <f t="shared" si="570"/>
        <v>0</v>
      </c>
      <c r="Z3683" s="291">
        <f t="shared" si="571"/>
        <v>0</v>
      </c>
      <c r="AA3683" s="163"/>
      <c r="AB3683" s="177" t="str">
        <f t="shared" si="572"/>
        <v/>
      </c>
      <c r="AC3683" s="283" t="str">
        <f t="shared" si="573"/>
        <v/>
      </c>
      <c r="AD3683" s="283" t="str">
        <f t="shared" si="574"/>
        <v/>
      </c>
      <c r="AE3683" s="163"/>
      <c r="AF3683" s="162"/>
    </row>
    <row r="3684" spans="1:32">
      <c r="A3684" s="134">
        <v>3675</v>
      </c>
      <c r="B3684" s="286"/>
      <c r="C3684" s="146">
        <f t="shared" si="567"/>
        <v>0</v>
      </c>
      <c r="D3684" s="146">
        <f t="shared" si="568"/>
        <v>1</v>
      </c>
      <c r="E3684" s="146">
        <f t="shared" si="569"/>
        <v>1900</v>
      </c>
      <c r="F3684" s="287"/>
      <c r="G3684" s="287"/>
      <c r="H3684" s="287"/>
      <c r="I3684" s="288"/>
      <c r="J3684" s="287"/>
      <c r="K3684" s="288"/>
      <c r="L3684" s="134"/>
      <c r="M3684" s="133"/>
      <c r="N3684" s="288"/>
      <c r="O3684" s="134"/>
      <c r="P3684" s="166"/>
      <c r="Q3684" s="289"/>
      <c r="R3684" s="165"/>
      <c r="S3684" s="290"/>
      <c r="T3684" s="290"/>
      <c r="U3684" s="290"/>
      <c r="V3684" s="290"/>
      <c r="W3684" s="166"/>
      <c r="X3684" s="135"/>
      <c r="Y3684" s="418">
        <f t="shared" si="570"/>
        <v>0</v>
      </c>
      <c r="Z3684" s="291">
        <f t="shared" si="571"/>
        <v>0</v>
      </c>
      <c r="AA3684" s="163"/>
      <c r="AB3684" s="177" t="str">
        <f t="shared" si="572"/>
        <v/>
      </c>
      <c r="AC3684" s="283" t="str">
        <f t="shared" si="573"/>
        <v/>
      </c>
      <c r="AD3684" s="283" t="str">
        <f t="shared" si="574"/>
        <v/>
      </c>
      <c r="AE3684" s="163"/>
      <c r="AF3684" s="162"/>
    </row>
    <row r="3685" spans="1:32">
      <c r="A3685" s="134">
        <v>3676</v>
      </c>
      <c r="B3685" s="286"/>
      <c r="C3685" s="146">
        <f t="shared" si="567"/>
        <v>0</v>
      </c>
      <c r="D3685" s="146">
        <f t="shared" si="568"/>
        <v>1</v>
      </c>
      <c r="E3685" s="146">
        <f t="shared" si="569"/>
        <v>1900</v>
      </c>
      <c r="F3685" s="287"/>
      <c r="G3685" s="287"/>
      <c r="H3685" s="287"/>
      <c r="I3685" s="288"/>
      <c r="J3685" s="287"/>
      <c r="K3685" s="288"/>
      <c r="L3685" s="134"/>
      <c r="M3685" s="133"/>
      <c r="N3685" s="288"/>
      <c r="O3685" s="134"/>
      <c r="P3685" s="166"/>
      <c r="Q3685" s="289"/>
      <c r="R3685" s="165"/>
      <c r="S3685" s="290"/>
      <c r="T3685" s="290"/>
      <c r="U3685" s="290"/>
      <c r="V3685" s="290"/>
      <c r="W3685" s="166"/>
      <c r="X3685" s="135"/>
      <c r="Y3685" s="418">
        <f t="shared" si="570"/>
        <v>0</v>
      </c>
      <c r="Z3685" s="291">
        <f t="shared" si="571"/>
        <v>0</v>
      </c>
      <c r="AA3685" s="163"/>
      <c r="AB3685" s="177" t="str">
        <f t="shared" si="572"/>
        <v/>
      </c>
      <c r="AC3685" s="283" t="str">
        <f t="shared" si="573"/>
        <v/>
      </c>
      <c r="AD3685" s="283" t="str">
        <f t="shared" si="574"/>
        <v/>
      </c>
      <c r="AE3685" s="163"/>
      <c r="AF3685" s="162"/>
    </row>
    <row r="3686" spans="1:32">
      <c r="A3686" s="134">
        <v>3677</v>
      </c>
      <c r="B3686" s="286"/>
      <c r="C3686" s="146">
        <f t="shared" si="567"/>
        <v>0</v>
      </c>
      <c r="D3686" s="146">
        <f t="shared" si="568"/>
        <v>1</v>
      </c>
      <c r="E3686" s="146">
        <f t="shared" si="569"/>
        <v>1900</v>
      </c>
      <c r="F3686" s="287"/>
      <c r="G3686" s="287"/>
      <c r="H3686" s="287"/>
      <c r="I3686" s="288"/>
      <c r="J3686" s="287"/>
      <c r="K3686" s="288"/>
      <c r="L3686" s="134"/>
      <c r="M3686" s="133"/>
      <c r="N3686" s="288"/>
      <c r="O3686" s="134"/>
      <c r="P3686" s="166"/>
      <c r="Q3686" s="289"/>
      <c r="R3686" s="165"/>
      <c r="S3686" s="290"/>
      <c r="T3686" s="290"/>
      <c r="U3686" s="290"/>
      <c r="V3686" s="290"/>
      <c r="W3686" s="166"/>
      <c r="X3686" s="135"/>
      <c r="Y3686" s="418">
        <f t="shared" si="570"/>
        <v>0</v>
      </c>
      <c r="Z3686" s="291">
        <f t="shared" si="571"/>
        <v>0</v>
      </c>
      <c r="AA3686" s="163"/>
      <c r="AB3686" s="177" t="str">
        <f t="shared" si="572"/>
        <v/>
      </c>
      <c r="AC3686" s="283" t="str">
        <f t="shared" si="573"/>
        <v/>
      </c>
      <c r="AD3686" s="283" t="str">
        <f t="shared" si="574"/>
        <v/>
      </c>
      <c r="AE3686" s="163"/>
      <c r="AF3686" s="162"/>
    </row>
    <row r="3687" spans="1:32">
      <c r="A3687" s="134">
        <v>3678</v>
      </c>
      <c r="B3687" s="286"/>
      <c r="C3687" s="146">
        <f t="shared" si="567"/>
        <v>0</v>
      </c>
      <c r="D3687" s="146">
        <f t="shared" si="568"/>
        <v>1</v>
      </c>
      <c r="E3687" s="146">
        <f t="shared" si="569"/>
        <v>1900</v>
      </c>
      <c r="F3687" s="287"/>
      <c r="G3687" s="287"/>
      <c r="H3687" s="287"/>
      <c r="I3687" s="288"/>
      <c r="J3687" s="287"/>
      <c r="K3687" s="288"/>
      <c r="L3687" s="134"/>
      <c r="M3687" s="133"/>
      <c r="N3687" s="288"/>
      <c r="O3687" s="134"/>
      <c r="P3687" s="166"/>
      <c r="Q3687" s="289"/>
      <c r="R3687" s="165"/>
      <c r="S3687" s="290"/>
      <c r="T3687" s="290"/>
      <c r="U3687" s="290"/>
      <c r="V3687" s="290"/>
      <c r="W3687" s="166"/>
      <c r="X3687" s="135"/>
      <c r="Y3687" s="418">
        <f t="shared" si="570"/>
        <v>0</v>
      </c>
      <c r="Z3687" s="291">
        <f t="shared" si="571"/>
        <v>0</v>
      </c>
      <c r="AA3687" s="163"/>
      <c r="AB3687" s="177" t="str">
        <f t="shared" si="572"/>
        <v/>
      </c>
      <c r="AC3687" s="283" t="str">
        <f t="shared" si="573"/>
        <v/>
      </c>
      <c r="AD3687" s="283" t="str">
        <f t="shared" si="574"/>
        <v/>
      </c>
      <c r="AE3687" s="163"/>
      <c r="AF3687" s="162"/>
    </row>
    <row r="3688" spans="1:32">
      <c r="A3688" s="134">
        <v>3679</v>
      </c>
      <c r="B3688" s="286"/>
      <c r="C3688" s="146">
        <f t="shared" si="567"/>
        <v>0</v>
      </c>
      <c r="D3688" s="146">
        <f t="shared" si="568"/>
        <v>1</v>
      </c>
      <c r="E3688" s="146">
        <f t="shared" si="569"/>
        <v>1900</v>
      </c>
      <c r="F3688" s="287"/>
      <c r="G3688" s="287"/>
      <c r="H3688" s="287"/>
      <c r="I3688" s="288"/>
      <c r="J3688" s="287"/>
      <c r="K3688" s="288"/>
      <c r="L3688" s="134"/>
      <c r="M3688" s="133"/>
      <c r="N3688" s="288"/>
      <c r="O3688" s="134"/>
      <c r="P3688" s="166"/>
      <c r="Q3688" s="289"/>
      <c r="R3688" s="165"/>
      <c r="S3688" s="290"/>
      <c r="T3688" s="290"/>
      <c r="U3688" s="290"/>
      <c r="V3688" s="290"/>
      <c r="W3688" s="166"/>
      <c r="X3688" s="135"/>
      <c r="Y3688" s="418">
        <f t="shared" si="570"/>
        <v>0</v>
      </c>
      <c r="Z3688" s="291">
        <f t="shared" si="571"/>
        <v>0</v>
      </c>
      <c r="AA3688" s="163"/>
      <c r="AB3688" s="177" t="str">
        <f t="shared" si="572"/>
        <v/>
      </c>
      <c r="AC3688" s="283" t="str">
        <f t="shared" si="573"/>
        <v/>
      </c>
      <c r="AD3688" s="283" t="str">
        <f t="shared" si="574"/>
        <v/>
      </c>
      <c r="AE3688" s="163"/>
      <c r="AF3688" s="162"/>
    </row>
    <row r="3689" spans="1:32">
      <c r="A3689" s="134">
        <v>3680</v>
      </c>
      <c r="B3689" s="286"/>
      <c r="C3689" s="146">
        <f t="shared" si="567"/>
        <v>0</v>
      </c>
      <c r="D3689" s="146">
        <f t="shared" si="568"/>
        <v>1</v>
      </c>
      <c r="E3689" s="146">
        <f t="shared" si="569"/>
        <v>1900</v>
      </c>
      <c r="F3689" s="287"/>
      <c r="G3689" s="287"/>
      <c r="H3689" s="287"/>
      <c r="I3689" s="288"/>
      <c r="J3689" s="287"/>
      <c r="K3689" s="288"/>
      <c r="L3689" s="134"/>
      <c r="M3689" s="133"/>
      <c r="N3689" s="288"/>
      <c r="O3689" s="134"/>
      <c r="P3689" s="166"/>
      <c r="Q3689" s="289"/>
      <c r="R3689" s="165"/>
      <c r="S3689" s="290"/>
      <c r="T3689" s="290"/>
      <c r="U3689" s="290"/>
      <c r="V3689" s="290"/>
      <c r="W3689" s="166"/>
      <c r="X3689" s="135"/>
      <c r="Y3689" s="418">
        <f t="shared" si="570"/>
        <v>0</v>
      </c>
      <c r="Z3689" s="291">
        <f t="shared" si="571"/>
        <v>0</v>
      </c>
      <c r="AA3689" s="163"/>
      <c r="AB3689" s="177" t="str">
        <f t="shared" si="572"/>
        <v/>
      </c>
      <c r="AC3689" s="283" t="str">
        <f t="shared" si="573"/>
        <v/>
      </c>
      <c r="AD3689" s="283" t="str">
        <f t="shared" si="574"/>
        <v/>
      </c>
      <c r="AE3689" s="163"/>
      <c r="AF3689" s="162"/>
    </row>
    <row r="3690" spans="1:32">
      <c r="A3690" s="134">
        <v>3681</v>
      </c>
      <c r="B3690" s="286"/>
      <c r="C3690" s="146">
        <f t="shared" si="567"/>
        <v>0</v>
      </c>
      <c r="D3690" s="146">
        <f t="shared" si="568"/>
        <v>1</v>
      </c>
      <c r="E3690" s="146">
        <f t="shared" si="569"/>
        <v>1900</v>
      </c>
      <c r="F3690" s="287"/>
      <c r="G3690" s="287"/>
      <c r="H3690" s="287"/>
      <c r="I3690" s="288"/>
      <c r="J3690" s="287"/>
      <c r="K3690" s="288"/>
      <c r="L3690" s="134"/>
      <c r="M3690" s="133"/>
      <c r="N3690" s="288"/>
      <c r="O3690" s="134"/>
      <c r="P3690" s="166"/>
      <c r="Q3690" s="289"/>
      <c r="R3690" s="165"/>
      <c r="S3690" s="290"/>
      <c r="T3690" s="290"/>
      <c r="U3690" s="290"/>
      <c r="V3690" s="290"/>
      <c r="W3690" s="166"/>
      <c r="X3690" s="135"/>
      <c r="Y3690" s="418">
        <f t="shared" si="570"/>
        <v>0</v>
      </c>
      <c r="Z3690" s="291">
        <f t="shared" si="571"/>
        <v>0</v>
      </c>
      <c r="AA3690" s="163"/>
      <c r="AB3690" s="177" t="str">
        <f t="shared" si="572"/>
        <v/>
      </c>
      <c r="AC3690" s="283" t="str">
        <f t="shared" si="573"/>
        <v/>
      </c>
      <c r="AD3690" s="283" t="str">
        <f t="shared" si="574"/>
        <v/>
      </c>
      <c r="AE3690" s="163"/>
      <c r="AF3690" s="162"/>
    </row>
    <row r="3691" spans="1:32">
      <c r="A3691" s="134">
        <v>3682</v>
      </c>
      <c r="B3691" s="286"/>
      <c r="C3691" s="146">
        <f t="shared" si="567"/>
        <v>0</v>
      </c>
      <c r="D3691" s="146">
        <f t="shared" si="568"/>
        <v>1</v>
      </c>
      <c r="E3691" s="146">
        <f t="shared" si="569"/>
        <v>1900</v>
      </c>
      <c r="F3691" s="287"/>
      <c r="G3691" s="287"/>
      <c r="H3691" s="287"/>
      <c r="I3691" s="288"/>
      <c r="J3691" s="287"/>
      <c r="K3691" s="288"/>
      <c r="L3691" s="134"/>
      <c r="M3691" s="133"/>
      <c r="N3691" s="288"/>
      <c r="O3691" s="134"/>
      <c r="P3691" s="166"/>
      <c r="Q3691" s="289"/>
      <c r="R3691" s="165"/>
      <c r="S3691" s="290"/>
      <c r="T3691" s="290"/>
      <c r="U3691" s="290"/>
      <c r="V3691" s="290"/>
      <c r="W3691" s="166"/>
      <c r="X3691" s="135"/>
      <c r="Y3691" s="418">
        <f t="shared" si="570"/>
        <v>0</v>
      </c>
      <c r="Z3691" s="291">
        <f t="shared" si="571"/>
        <v>0</v>
      </c>
      <c r="AA3691" s="163"/>
      <c r="AB3691" s="177" t="str">
        <f t="shared" si="572"/>
        <v/>
      </c>
      <c r="AC3691" s="283" t="str">
        <f t="shared" si="573"/>
        <v/>
      </c>
      <c r="AD3691" s="283" t="str">
        <f t="shared" si="574"/>
        <v/>
      </c>
      <c r="AE3691" s="163"/>
      <c r="AF3691" s="162"/>
    </row>
    <row r="3692" spans="1:32">
      <c r="A3692" s="134">
        <v>3683</v>
      </c>
      <c r="B3692" s="286"/>
      <c r="C3692" s="146">
        <f t="shared" si="567"/>
        <v>0</v>
      </c>
      <c r="D3692" s="146">
        <f t="shared" si="568"/>
        <v>1</v>
      </c>
      <c r="E3692" s="146">
        <f t="shared" si="569"/>
        <v>1900</v>
      </c>
      <c r="F3692" s="287"/>
      <c r="G3692" s="287"/>
      <c r="H3692" s="287"/>
      <c r="I3692" s="288"/>
      <c r="J3692" s="287"/>
      <c r="K3692" s="288"/>
      <c r="L3692" s="134"/>
      <c r="M3692" s="133"/>
      <c r="N3692" s="288"/>
      <c r="O3692" s="134"/>
      <c r="P3692" s="166"/>
      <c r="Q3692" s="289"/>
      <c r="R3692" s="165"/>
      <c r="S3692" s="290"/>
      <c r="T3692" s="290"/>
      <c r="U3692" s="290"/>
      <c r="V3692" s="290"/>
      <c r="W3692" s="166"/>
      <c r="X3692" s="135"/>
      <c r="Y3692" s="418">
        <f t="shared" si="570"/>
        <v>0</v>
      </c>
      <c r="Z3692" s="291">
        <f t="shared" si="571"/>
        <v>0</v>
      </c>
      <c r="AA3692" s="163"/>
      <c r="AB3692" s="177" t="str">
        <f t="shared" si="572"/>
        <v/>
      </c>
      <c r="AC3692" s="283" t="str">
        <f t="shared" si="573"/>
        <v/>
      </c>
      <c r="AD3692" s="283" t="str">
        <f t="shared" si="574"/>
        <v/>
      </c>
      <c r="AE3692" s="163"/>
      <c r="AF3692" s="162"/>
    </row>
    <row r="3693" spans="1:32">
      <c r="A3693" s="134">
        <v>3684</v>
      </c>
      <c r="B3693" s="286"/>
      <c r="C3693" s="146">
        <f t="shared" si="567"/>
        <v>0</v>
      </c>
      <c r="D3693" s="146">
        <f t="shared" si="568"/>
        <v>1</v>
      </c>
      <c r="E3693" s="146">
        <f t="shared" si="569"/>
        <v>1900</v>
      </c>
      <c r="F3693" s="287"/>
      <c r="G3693" s="287"/>
      <c r="H3693" s="287"/>
      <c r="I3693" s="288"/>
      <c r="J3693" s="287"/>
      <c r="K3693" s="288"/>
      <c r="L3693" s="134"/>
      <c r="M3693" s="133"/>
      <c r="N3693" s="288"/>
      <c r="O3693" s="134"/>
      <c r="P3693" s="166"/>
      <c r="Q3693" s="289"/>
      <c r="R3693" s="165"/>
      <c r="S3693" s="290"/>
      <c r="T3693" s="290"/>
      <c r="U3693" s="290"/>
      <c r="V3693" s="290"/>
      <c r="W3693" s="166"/>
      <c r="X3693" s="135"/>
      <c r="Y3693" s="418">
        <f t="shared" si="570"/>
        <v>0</v>
      </c>
      <c r="Z3693" s="291">
        <f t="shared" si="571"/>
        <v>0</v>
      </c>
      <c r="AA3693" s="163"/>
      <c r="AB3693" s="177" t="str">
        <f t="shared" si="572"/>
        <v/>
      </c>
      <c r="AC3693" s="283" t="str">
        <f t="shared" si="573"/>
        <v/>
      </c>
      <c r="AD3693" s="283" t="str">
        <f t="shared" si="574"/>
        <v/>
      </c>
      <c r="AE3693" s="163"/>
      <c r="AF3693" s="162"/>
    </row>
    <row r="3694" spans="1:32">
      <c r="A3694" s="134">
        <v>3685</v>
      </c>
      <c r="B3694" s="286"/>
      <c r="C3694" s="146">
        <f t="shared" si="567"/>
        <v>0</v>
      </c>
      <c r="D3694" s="146">
        <f t="shared" si="568"/>
        <v>1</v>
      </c>
      <c r="E3694" s="146">
        <f t="shared" si="569"/>
        <v>1900</v>
      </c>
      <c r="F3694" s="287"/>
      <c r="G3694" s="287"/>
      <c r="H3694" s="287"/>
      <c r="I3694" s="288"/>
      <c r="J3694" s="287"/>
      <c r="K3694" s="288"/>
      <c r="L3694" s="134"/>
      <c r="M3694" s="133"/>
      <c r="N3694" s="288"/>
      <c r="O3694" s="134"/>
      <c r="P3694" s="166"/>
      <c r="Q3694" s="289"/>
      <c r="R3694" s="165"/>
      <c r="S3694" s="290"/>
      <c r="T3694" s="290"/>
      <c r="U3694" s="290"/>
      <c r="V3694" s="290"/>
      <c r="W3694" s="166"/>
      <c r="X3694" s="135"/>
      <c r="Y3694" s="418">
        <f t="shared" si="570"/>
        <v>0</v>
      </c>
      <c r="Z3694" s="291">
        <f t="shared" si="571"/>
        <v>0</v>
      </c>
      <c r="AA3694" s="163"/>
      <c r="AB3694" s="177" t="str">
        <f t="shared" si="572"/>
        <v/>
      </c>
      <c r="AC3694" s="283" t="str">
        <f t="shared" si="573"/>
        <v/>
      </c>
      <c r="AD3694" s="283" t="str">
        <f t="shared" si="574"/>
        <v/>
      </c>
      <c r="AE3694" s="163"/>
      <c r="AF3694" s="162"/>
    </row>
    <row r="3695" spans="1:32">
      <c r="A3695" s="134">
        <v>3686</v>
      </c>
      <c r="B3695" s="286"/>
      <c r="C3695" s="146">
        <f t="shared" si="567"/>
        <v>0</v>
      </c>
      <c r="D3695" s="146">
        <f t="shared" si="568"/>
        <v>1</v>
      </c>
      <c r="E3695" s="146">
        <f t="shared" si="569"/>
        <v>1900</v>
      </c>
      <c r="F3695" s="287"/>
      <c r="G3695" s="287"/>
      <c r="H3695" s="287"/>
      <c r="I3695" s="288"/>
      <c r="J3695" s="287"/>
      <c r="K3695" s="288"/>
      <c r="L3695" s="134"/>
      <c r="M3695" s="133"/>
      <c r="N3695" s="288"/>
      <c r="O3695" s="134"/>
      <c r="P3695" s="166"/>
      <c r="Q3695" s="289"/>
      <c r="R3695" s="165"/>
      <c r="S3695" s="290"/>
      <c r="T3695" s="290"/>
      <c r="U3695" s="290"/>
      <c r="V3695" s="290"/>
      <c r="W3695" s="166"/>
      <c r="X3695" s="135"/>
      <c r="Y3695" s="418">
        <f t="shared" si="570"/>
        <v>0</v>
      </c>
      <c r="Z3695" s="291">
        <f t="shared" si="571"/>
        <v>0</v>
      </c>
      <c r="AA3695" s="163"/>
      <c r="AB3695" s="177" t="str">
        <f t="shared" si="572"/>
        <v/>
      </c>
      <c r="AC3695" s="283" t="str">
        <f t="shared" si="573"/>
        <v/>
      </c>
      <c r="AD3695" s="283" t="str">
        <f t="shared" si="574"/>
        <v/>
      </c>
      <c r="AE3695" s="163"/>
      <c r="AF3695" s="162"/>
    </row>
    <row r="3696" spans="1:32">
      <c r="A3696" s="134">
        <v>3687</v>
      </c>
      <c r="B3696" s="286"/>
      <c r="C3696" s="146">
        <f t="shared" si="567"/>
        <v>0</v>
      </c>
      <c r="D3696" s="146">
        <f t="shared" si="568"/>
        <v>1</v>
      </c>
      <c r="E3696" s="146">
        <f t="shared" si="569"/>
        <v>1900</v>
      </c>
      <c r="F3696" s="287"/>
      <c r="G3696" s="287"/>
      <c r="H3696" s="287"/>
      <c r="I3696" s="288"/>
      <c r="J3696" s="287"/>
      <c r="K3696" s="288"/>
      <c r="L3696" s="134"/>
      <c r="M3696" s="133"/>
      <c r="N3696" s="288"/>
      <c r="O3696" s="134"/>
      <c r="P3696" s="166"/>
      <c r="Q3696" s="289"/>
      <c r="R3696" s="165"/>
      <c r="S3696" s="290"/>
      <c r="T3696" s="290"/>
      <c r="U3696" s="290"/>
      <c r="V3696" s="290"/>
      <c r="W3696" s="166"/>
      <c r="X3696" s="135"/>
      <c r="Y3696" s="418">
        <f t="shared" si="570"/>
        <v>0</v>
      </c>
      <c r="Z3696" s="291">
        <f t="shared" si="571"/>
        <v>0</v>
      </c>
      <c r="AA3696" s="163"/>
      <c r="AB3696" s="177" t="str">
        <f t="shared" si="572"/>
        <v/>
      </c>
      <c r="AC3696" s="283" t="str">
        <f t="shared" si="573"/>
        <v/>
      </c>
      <c r="AD3696" s="283" t="str">
        <f t="shared" si="574"/>
        <v/>
      </c>
      <c r="AE3696" s="163"/>
      <c r="AF3696" s="162"/>
    </row>
    <row r="3697" spans="1:32">
      <c r="A3697" s="134">
        <v>3688</v>
      </c>
      <c r="B3697" s="286"/>
      <c r="C3697" s="146">
        <f t="shared" si="567"/>
        <v>0</v>
      </c>
      <c r="D3697" s="146">
        <f t="shared" si="568"/>
        <v>1</v>
      </c>
      <c r="E3697" s="146">
        <f t="shared" si="569"/>
        <v>1900</v>
      </c>
      <c r="F3697" s="287"/>
      <c r="G3697" s="287"/>
      <c r="H3697" s="287"/>
      <c r="I3697" s="288"/>
      <c r="J3697" s="287"/>
      <c r="K3697" s="288"/>
      <c r="L3697" s="134"/>
      <c r="M3697" s="133"/>
      <c r="N3697" s="288"/>
      <c r="O3697" s="134"/>
      <c r="P3697" s="166"/>
      <c r="Q3697" s="289"/>
      <c r="R3697" s="165"/>
      <c r="S3697" s="290"/>
      <c r="T3697" s="290"/>
      <c r="U3697" s="290"/>
      <c r="V3697" s="290"/>
      <c r="W3697" s="166"/>
      <c r="X3697" s="135"/>
      <c r="Y3697" s="418">
        <f t="shared" si="570"/>
        <v>0</v>
      </c>
      <c r="Z3697" s="291">
        <f t="shared" si="571"/>
        <v>0</v>
      </c>
      <c r="AA3697" s="163"/>
      <c r="AB3697" s="177" t="str">
        <f t="shared" si="572"/>
        <v/>
      </c>
      <c r="AC3697" s="283" t="str">
        <f t="shared" si="573"/>
        <v/>
      </c>
      <c r="AD3697" s="283" t="str">
        <f t="shared" si="574"/>
        <v/>
      </c>
      <c r="AE3697" s="163"/>
      <c r="AF3697" s="162"/>
    </row>
    <row r="3698" spans="1:32">
      <c r="A3698" s="134">
        <v>3689</v>
      </c>
      <c r="B3698" s="286"/>
      <c r="C3698" s="146">
        <f t="shared" si="567"/>
        <v>0</v>
      </c>
      <c r="D3698" s="146">
        <f t="shared" si="568"/>
        <v>1</v>
      </c>
      <c r="E3698" s="146">
        <f t="shared" si="569"/>
        <v>1900</v>
      </c>
      <c r="F3698" s="287"/>
      <c r="G3698" s="287"/>
      <c r="H3698" s="287"/>
      <c r="I3698" s="288"/>
      <c r="J3698" s="287"/>
      <c r="K3698" s="288"/>
      <c r="L3698" s="134"/>
      <c r="M3698" s="133"/>
      <c r="N3698" s="288"/>
      <c r="O3698" s="134"/>
      <c r="P3698" s="166"/>
      <c r="Q3698" s="289"/>
      <c r="R3698" s="165"/>
      <c r="S3698" s="290"/>
      <c r="T3698" s="290"/>
      <c r="U3698" s="290"/>
      <c r="V3698" s="290"/>
      <c r="W3698" s="166"/>
      <c r="X3698" s="135"/>
      <c r="Y3698" s="418">
        <f t="shared" si="570"/>
        <v>0</v>
      </c>
      <c r="Z3698" s="291">
        <f t="shared" si="571"/>
        <v>0</v>
      </c>
      <c r="AA3698" s="163"/>
      <c r="AB3698" s="177" t="str">
        <f t="shared" si="572"/>
        <v/>
      </c>
      <c r="AC3698" s="283" t="str">
        <f t="shared" si="573"/>
        <v/>
      </c>
      <c r="AD3698" s="283" t="str">
        <f t="shared" si="574"/>
        <v/>
      </c>
      <c r="AE3698" s="163"/>
      <c r="AF3698" s="162"/>
    </row>
    <row r="3699" spans="1:32">
      <c r="A3699" s="134">
        <v>3690</v>
      </c>
      <c r="B3699" s="286"/>
      <c r="C3699" s="146">
        <f t="shared" si="567"/>
        <v>0</v>
      </c>
      <c r="D3699" s="146">
        <f t="shared" si="568"/>
        <v>1</v>
      </c>
      <c r="E3699" s="146">
        <f t="shared" si="569"/>
        <v>1900</v>
      </c>
      <c r="F3699" s="287"/>
      <c r="G3699" s="287"/>
      <c r="H3699" s="287"/>
      <c r="I3699" s="288"/>
      <c r="J3699" s="287"/>
      <c r="K3699" s="288"/>
      <c r="L3699" s="134"/>
      <c r="M3699" s="133"/>
      <c r="N3699" s="288"/>
      <c r="O3699" s="134"/>
      <c r="P3699" s="166"/>
      <c r="Q3699" s="289"/>
      <c r="R3699" s="165"/>
      <c r="S3699" s="290"/>
      <c r="T3699" s="290"/>
      <c r="U3699" s="290"/>
      <c r="V3699" s="290"/>
      <c r="W3699" s="166"/>
      <c r="X3699" s="135"/>
      <c r="Y3699" s="418">
        <f t="shared" si="570"/>
        <v>0</v>
      </c>
      <c r="Z3699" s="291">
        <f t="shared" si="571"/>
        <v>0</v>
      </c>
      <c r="AA3699" s="163"/>
      <c r="AB3699" s="177" t="str">
        <f t="shared" si="572"/>
        <v/>
      </c>
      <c r="AC3699" s="283" t="str">
        <f t="shared" si="573"/>
        <v/>
      </c>
      <c r="AD3699" s="283" t="str">
        <f t="shared" si="574"/>
        <v/>
      </c>
      <c r="AE3699" s="163"/>
      <c r="AF3699" s="162"/>
    </row>
    <row r="3700" spans="1:32">
      <c r="A3700" s="134">
        <v>3691</v>
      </c>
      <c r="B3700" s="286"/>
      <c r="C3700" s="146">
        <f t="shared" si="567"/>
        <v>0</v>
      </c>
      <c r="D3700" s="146">
        <f t="shared" si="568"/>
        <v>1</v>
      </c>
      <c r="E3700" s="146">
        <f t="shared" si="569"/>
        <v>1900</v>
      </c>
      <c r="F3700" s="287"/>
      <c r="G3700" s="287"/>
      <c r="H3700" s="287"/>
      <c r="I3700" s="288"/>
      <c r="J3700" s="287"/>
      <c r="K3700" s="288"/>
      <c r="L3700" s="134"/>
      <c r="M3700" s="133"/>
      <c r="N3700" s="288"/>
      <c r="O3700" s="134"/>
      <c r="P3700" s="166"/>
      <c r="Q3700" s="289"/>
      <c r="R3700" s="165"/>
      <c r="S3700" s="290"/>
      <c r="T3700" s="290"/>
      <c r="U3700" s="290"/>
      <c r="V3700" s="290"/>
      <c r="W3700" s="166"/>
      <c r="X3700" s="135"/>
      <c r="Y3700" s="418">
        <f t="shared" si="570"/>
        <v>0</v>
      </c>
      <c r="Z3700" s="291">
        <f t="shared" si="571"/>
        <v>0</v>
      </c>
      <c r="AA3700" s="163"/>
      <c r="AB3700" s="177" t="str">
        <f t="shared" si="572"/>
        <v/>
      </c>
      <c r="AC3700" s="283" t="str">
        <f t="shared" si="573"/>
        <v/>
      </c>
      <c r="AD3700" s="283" t="str">
        <f t="shared" si="574"/>
        <v/>
      </c>
      <c r="AE3700" s="163"/>
      <c r="AF3700" s="162"/>
    </row>
    <row r="3701" spans="1:32">
      <c r="A3701" s="134">
        <v>3692</v>
      </c>
      <c r="B3701" s="286"/>
      <c r="C3701" s="146">
        <f t="shared" si="567"/>
        <v>0</v>
      </c>
      <c r="D3701" s="146">
        <f t="shared" si="568"/>
        <v>1</v>
      </c>
      <c r="E3701" s="146">
        <f t="shared" si="569"/>
        <v>1900</v>
      </c>
      <c r="F3701" s="287"/>
      <c r="G3701" s="287"/>
      <c r="H3701" s="287"/>
      <c r="I3701" s="288"/>
      <c r="J3701" s="287"/>
      <c r="K3701" s="288"/>
      <c r="L3701" s="134"/>
      <c r="M3701" s="133"/>
      <c r="N3701" s="288"/>
      <c r="O3701" s="134"/>
      <c r="P3701" s="166"/>
      <c r="Q3701" s="289"/>
      <c r="R3701" s="165"/>
      <c r="S3701" s="290"/>
      <c r="T3701" s="290"/>
      <c r="U3701" s="290"/>
      <c r="V3701" s="290"/>
      <c r="W3701" s="166"/>
      <c r="X3701" s="135"/>
      <c r="Y3701" s="418">
        <f t="shared" si="570"/>
        <v>0</v>
      </c>
      <c r="Z3701" s="291">
        <f t="shared" si="571"/>
        <v>0</v>
      </c>
      <c r="AA3701" s="163"/>
      <c r="AB3701" s="177" t="str">
        <f t="shared" si="572"/>
        <v/>
      </c>
      <c r="AC3701" s="283" t="str">
        <f t="shared" si="573"/>
        <v/>
      </c>
      <c r="AD3701" s="283" t="str">
        <f t="shared" si="574"/>
        <v/>
      </c>
      <c r="AE3701" s="163"/>
      <c r="AF3701" s="162"/>
    </row>
    <row r="3702" spans="1:32">
      <c r="A3702" s="134">
        <v>3693</v>
      </c>
      <c r="B3702" s="286"/>
      <c r="C3702" s="146">
        <f t="shared" si="567"/>
        <v>0</v>
      </c>
      <c r="D3702" s="146">
        <f t="shared" si="568"/>
        <v>1</v>
      </c>
      <c r="E3702" s="146">
        <f t="shared" si="569"/>
        <v>1900</v>
      </c>
      <c r="F3702" s="287"/>
      <c r="G3702" s="287"/>
      <c r="H3702" s="287"/>
      <c r="I3702" s="288"/>
      <c r="J3702" s="287"/>
      <c r="K3702" s="288"/>
      <c r="L3702" s="134"/>
      <c r="M3702" s="133"/>
      <c r="N3702" s="288"/>
      <c r="O3702" s="134"/>
      <c r="P3702" s="166"/>
      <c r="Q3702" s="289"/>
      <c r="R3702" s="165"/>
      <c r="S3702" s="290"/>
      <c r="T3702" s="290"/>
      <c r="U3702" s="290"/>
      <c r="V3702" s="290"/>
      <c r="W3702" s="166"/>
      <c r="X3702" s="135"/>
      <c r="Y3702" s="418">
        <f t="shared" si="570"/>
        <v>0</v>
      </c>
      <c r="Z3702" s="291">
        <f t="shared" si="571"/>
        <v>0</v>
      </c>
      <c r="AA3702" s="163"/>
      <c r="AB3702" s="177" t="str">
        <f t="shared" si="572"/>
        <v/>
      </c>
      <c r="AC3702" s="283" t="str">
        <f t="shared" si="573"/>
        <v/>
      </c>
      <c r="AD3702" s="283" t="str">
        <f t="shared" si="574"/>
        <v/>
      </c>
      <c r="AE3702" s="163"/>
      <c r="AF3702" s="162"/>
    </row>
    <row r="3703" spans="1:32">
      <c r="A3703" s="134">
        <v>3694</v>
      </c>
      <c r="B3703" s="286"/>
      <c r="C3703" s="146">
        <f t="shared" si="567"/>
        <v>0</v>
      </c>
      <c r="D3703" s="146">
        <f t="shared" si="568"/>
        <v>1</v>
      </c>
      <c r="E3703" s="146">
        <f t="shared" si="569"/>
        <v>1900</v>
      </c>
      <c r="F3703" s="287"/>
      <c r="G3703" s="287"/>
      <c r="H3703" s="287"/>
      <c r="I3703" s="288"/>
      <c r="J3703" s="287"/>
      <c r="K3703" s="288"/>
      <c r="L3703" s="134"/>
      <c r="M3703" s="133"/>
      <c r="N3703" s="288"/>
      <c r="O3703" s="134"/>
      <c r="P3703" s="166"/>
      <c r="Q3703" s="289"/>
      <c r="R3703" s="165"/>
      <c r="S3703" s="290"/>
      <c r="T3703" s="290"/>
      <c r="U3703" s="290"/>
      <c r="V3703" s="290"/>
      <c r="W3703" s="166"/>
      <c r="X3703" s="135"/>
      <c r="Y3703" s="418">
        <f t="shared" si="570"/>
        <v>0</v>
      </c>
      <c r="Z3703" s="291">
        <f t="shared" si="571"/>
        <v>0</v>
      </c>
      <c r="AA3703" s="163"/>
      <c r="AB3703" s="177" t="str">
        <f t="shared" si="572"/>
        <v/>
      </c>
      <c r="AC3703" s="283" t="str">
        <f t="shared" si="573"/>
        <v/>
      </c>
      <c r="AD3703" s="283" t="str">
        <f t="shared" si="574"/>
        <v/>
      </c>
      <c r="AE3703" s="163"/>
      <c r="AF3703" s="162"/>
    </row>
    <row r="3704" spans="1:32">
      <c r="A3704" s="134">
        <v>3695</v>
      </c>
      <c r="B3704" s="286"/>
      <c r="C3704" s="146">
        <f t="shared" si="567"/>
        <v>0</v>
      </c>
      <c r="D3704" s="146">
        <f t="shared" si="568"/>
        <v>1</v>
      </c>
      <c r="E3704" s="146">
        <f t="shared" si="569"/>
        <v>1900</v>
      </c>
      <c r="F3704" s="287"/>
      <c r="G3704" s="287"/>
      <c r="H3704" s="287"/>
      <c r="I3704" s="288"/>
      <c r="J3704" s="287"/>
      <c r="K3704" s="288"/>
      <c r="L3704" s="134"/>
      <c r="M3704" s="133"/>
      <c r="N3704" s="288"/>
      <c r="O3704" s="134"/>
      <c r="P3704" s="166"/>
      <c r="Q3704" s="289"/>
      <c r="R3704" s="165"/>
      <c r="S3704" s="290"/>
      <c r="T3704" s="290"/>
      <c r="U3704" s="290"/>
      <c r="V3704" s="290"/>
      <c r="W3704" s="166"/>
      <c r="X3704" s="135"/>
      <c r="Y3704" s="418">
        <f t="shared" si="570"/>
        <v>0</v>
      </c>
      <c r="Z3704" s="291">
        <f t="shared" si="571"/>
        <v>0</v>
      </c>
      <c r="AA3704" s="163"/>
      <c r="AB3704" s="177" t="str">
        <f t="shared" si="572"/>
        <v/>
      </c>
      <c r="AC3704" s="283" t="str">
        <f t="shared" si="573"/>
        <v/>
      </c>
      <c r="AD3704" s="283" t="str">
        <f t="shared" si="574"/>
        <v/>
      </c>
      <c r="AE3704" s="163"/>
      <c r="AF3704" s="162"/>
    </row>
    <row r="3705" spans="1:32">
      <c r="A3705" s="134">
        <v>3696</v>
      </c>
      <c r="B3705" s="286"/>
      <c r="C3705" s="146">
        <f t="shared" si="567"/>
        <v>0</v>
      </c>
      <c r="D3705" s="146">
        <f t="shared" si="568"/>
        <v>1</v>
      </c>
      <c r="E3705" s="146">
        <f t="shared" si="569"/>
        <v>1900</v>
      </c>
      <c r="F3705" s="287"/>
      <c r="G3705" s="287"/>
      <c r="H3705" s="287"/>
      <c r="I3705" s="288"/>
      <c r="J3705" s="287"/>
      <c r="K3705" s="288"/>
      <c r="L3705" s="134"/>
      <c r="M3705" s="133"/>
      <c r="N3705" s="288"/>
      <c r="O3705" s="134"/>
      <c r="P3705" s="166"/>
      <c r="Q3705" s="289"/>
      <c r="R3705" s="165"/>
      <c r="S3705" s="290"/>
      <c r="T3705" s="290"/>
      <c r="U3705" s="290"/>
      <c r="V3705" s="290"/>
      <c r="W3705" s="166"/>
      <c r="X3705" s="135"/>
      <c r="Y3705" s="418">
        <f t="shared" si="570"/>
        <v>0</v>
      </c>
      <c r="Z3705" s="291">
        <f t="shared" si="571"/>
        <v>0</v>
      </c>
      <c r="AA3705" s="163"/>
      <c r="AB3705" s="177" t="str">
        <f t="shared" si="572"/>
        <v/>
      </c>
      <c r="AC3705" s="283" t="str">
        <f t="shared" si="573"/>
        <v/>
      </c>
      <c r="AD3705" s="283" t="str">
        <f t="shared" si="574"/>
        <v/>
      </c>
      <c r="AE3705" s="163"/>
      <c r="AF3705" s="162"/>
    </row>
    <row r="3706" spans="1:32">
      <c r="A3706" s="134">
        <v>3697</v>
      </c>
      <c r="B3706" s="286"/>
      <c r="C3706" s="146">
        <f t="shared" si="567"/>
        <v>0</v>
      </c>
      <c r="D3706" s="146">
        <f t="shared" si="568"/>
        <v>1</v>
      </c>
      <c r="E3706" s="146">
        <f t="shared" si="569"/>
        <v>1900</v>
      </c>
      <c r="F3706" s="287"/>
      <c r="G3706" s="287"/>
      <c r="H3706" s="287"/>
      <c r="I3706" s="288"/>
      <c r="J3706" s="287"/>
      <c r="K3706" s="288"/>
      <c r="L3706" s="134"/>
      <c r="M3706" s="133"/>
      <c r="N3706" s="288"/>
      <c r="O3706" s="134"/>
      <c r="P3706" s="166"/>
      <c r="Q3706" s="289"/>
      <c r="R3706" s="165"/>
      <c r="S3706" s="290"/>
      <c r="T3706" s="290"/>
      <c r="U3706" s="290"/>
      <c r="V3706" s="290"/>
      <c r="W3706" s="166"/>
      <c r="X3706" s="135"/>
      <c r="Y3706" s="418">
        <f t="shared" si="570"/>
        <v>0</v>
      </c>
      <c r="Z3706" s="291">
        <f t="shared" si="571"/>
        <v>0</v>
      </c>
      <c r="AA3706" s="163"/>
      <c r="AB3706" s="177" t="str">
        <f t="shared" si="572"/>
        <v/>
      </c>
      <c r="AC3706" s="283" t="str">
        <f t="shared" si="573"/>
        <v/>
      </c>
      <c r="AD3706" s="283" t="str">
        <f t="shared" si="574"/>
        <v/>
      </c>
      <c r="AE3706" s="163"/>
      <c r="AF3706" s="162"/>
    </row>
    <row r="3707" spans="1:32">
      <c r="A3707" s="134">
        <v>3698</v>
      </c>
      <c r="B3707" s="286"/>
      <c r="C3707" s="146">
        <f t="shared" si="567"/>
        <v>0</v>
      </c>
      <c r="D3707" s="146">
        <f t="shared" si="568"/>
        <v>1</v>
      </c>
      <c r="E3707" s="146">
        <f t="shared" si="569"/>
        <v>1900</v>
      </c>
      <c r="F3707" s="287"/>
      <c r="G3707" s="287"/>
      <c r="H3707" s="287"/>
      <c r="I3707" s="288"/>
      <c r="J3707" s="287"/>
      <c r="K3707" s="288"/>
      <c r="L3707" s="134"/>
      <c r="M3707" s="133"/>
      <c r="N3707" s="288"/>
      <c r="O3707" s="134"/>
      <c r="P3707" s="166"/>
      <c r="Q3707" s="289"/>
      <c r="R3707" s="165"/>
      <c r="S3707" s="290"/>
      <c r="T3707" s="290"/>
      <c r="U3707" s="290"/>
      <c r="V3707" s="290"/>
      <c r="W3707" s="166"/>
      <c r="X3707" s="135"/>
      <c r="Y3707" s="418">
        <f t="shared" si="570"/>
        <v>0</v>
      </c>
      <c r="Z3707" s="291">
        <f t="shared" si="571"/>
        <v>0</v>
      </c>
      <c r="AA3707" s="163"/>
      <c r="AB3707" s="177" t="str">
        <f t="shared" si="572"/>
        <v/>
      </c>
      <c r="AC3707" s="283" t="str">
        <f t="shared" si="573"/>
        <v/>
      </c>
      <c r="AD3707" s="283" t="str">
        <f t="shared" si="574"/>
        <v/>
      </c>
      <c r="AE3707" s="163"/>
      <c r="AF3707" s="162"/>
    </row>
    <row r="3708" spans="1:32">
      <c r="A3708" s="134">
        <v>3699</v>
      </c>
      <c r="B3708" s="286"/>
      <c r="C3708" s="146">
        <f t="shared" si="567"/>
        <v>0</v>
      </c>
      <c r="D3708" s="146">
        <f t="shared" si="568"/>
        <v>1</v>
      </c>
      <c r="E3708" s="146">
        <f t="shared" si="569"/>
        <v>1900</v>
      </c>
      <c r="F3708" s="287"/>
      <c r="G3708" s="287"/>
      <c r="H3708" s="287"/>
      <c r="I3708" s="288"/>
      <c r="J3708" s="287"/>
      <c r="K3708" s="288"/>
      <c r="L3708" s="134"/>
      <c r="M3708" s="133"/>
      <c r="N3708" s="288"/>
      <c r="O3708" s="134"/>
      <c r="P3708" s="166"/>
      <c r="Q3708" s="289"/>
      <c r="R3708" s="165"/>
      <c r="S3708" s="290"/>
      <c r="T3708" s="290"/>
      <c r="U3708" s="290"/>
      <c r="V3708" s="290"/>
      <c r="W3708" s="166"/>
      <c r="X3708" s="135"/>
      <c r="Y3708" s="418">
        <f t="shared" si="570"/>
        <v>0</v>
      </c>
      <c r="Z3708" s="291">
        <f t="shared" si="571"/>
        <v>0</v>
      </c>
      <c r="AA3708" s="163"/>
      <c r="AB3708" s="177" t="str">
        <f t="shared" si="572"/>
        <v/>
      </c>
      <c r="AC3708" s="283" t="str">
        <f t="shared" si="573"/>
        <v/>
      </c>
      <c r="AD3708" s="283" t="str">
        <f t="shared" si="574"/>
        <v/>
      </c>
      <c r="AE3708" s="163"/>
      <c r="AF3708" s="162"/>
    </row>
    <row r="3709" spans="1:32">
      <c r="A3709" s="134">
        <v>3700</v>
      </c>
      <c r="B3709" s="286"/>
      <c r="C3709" s="146">
        <f t="shared" si="567"/>
        <v>0</v>
      </c>
      <c r="D3709" s="146">
        <f t="shared" si="568"/>
        <v>1</v>
      </c>
      <c r="E3709" s="146">
        <f t="shared" si="569"/>
        <v>1900</v>
      </c>
      <c r="F3709" s="287"/>
      <c r="G3709" s="287"/>
      <c r="H3709" s="287"/>
      <c r="I3709" s="288"/>
      <c r="J3709" s="287"/>
      <c r="K3709" s="288"/>
      <c r="L3709" s="134"/>
      <c r="M3709" s="133"/>
      <c r="N3709" s="288"/>
      <c r="O3709" s="134"/>
      <c r="P3709" s="166"/>
      <c r="Q3709" s="289"/>
      <c r="R3709" s="165"/>
      <c r="S3709" s="290"/>
      <c r="T3709" s="290"/>
      <c r="U3709" s="290"/>
      <c r="V3709" s="290"/>
      <c r="W3709" s="166"/>
      <c r="X3709" s="135"/>
      <c r="Y3709" s="418">
        <f t="shared" si="570"/>
        <v>0</v>
      </c>
      <c r="Z3709" s="291">
        <f t="shared" si="571"/>
        <v>0</v>
      </c>
      <c r="AA3709" s="163"/>
      <c r="AB3709" s="177" t="str">
        <f t="shared" si="572"/>
        <v/>
      </c>
      <c r="AC3709" s="283" t="str">
        <f t="shared" si="573"/>
        <v/>
      </c>
      <c r="AD3709" s="283" t="str">
        <f t="shared" si="574"/>
        <v/>
      </c>
      <c r="AE3709" s="163"/>
      <c r="AF3709" s="162"/>
    </row>
    <row r="3710" spans="1:32">
      <c r="A3710" s="134">
        <v>3701</v>
      </c>
      <c r="B3710" s="286"/>
      <c r="C3710" s="146">
        <f t="shared" si="567"/>
        <v>0</v>
      </c>
      <c r="D3710" s="146">
        <f t="shared" si="568"/>
        <v>1</v>
      </c>
      <c r="E3710" s="146">
        <f t="shared" si="569"/>
        <v>1900</v>
      </c>
      <c r="F3710" s="287"/>
      <c r="G3710" s="287"/>
      <c r="H3710" s="287"/>
      <c r="I3710" s="288"/>
      <c r="J3710" s="287"/>
      <c r="K3710" s="288"/>
      <c r="L3710" s="134"/>
      <c r="M3710" s="133"/>
      <c r="N3710" s="288"/>
      <c r="O3710" s="134"/>
      <c r="P3710" s="166"/>
      <c r="Q3710" s="289"/>
      <c r="R3710" s="165"/>
      <c r="S3710" s="290"/>
      <c r="T3710" s="290"/>
      <c r="U3710" s="290"/>
      <c r="V3710" s="290"/>
      <c r="W3710" s="166"/>
      <c r="X3710" s="135"/>
      <c r="Y3710" s="418">
        <f t="shared" si="570"/>
        <v>0</v>
      </c>
      <c r="Z3710" s="291">
        <f t="shared" si="571"/>
        <v>0</v>
      </c>
      <c r="AA3710" s="163"/>
      <c r="AB3710" s="177" t="str">
        <f t="shared" si="572"/>
        <v/>
      </c>
      <c r="AC3710" s="283" t="str">
        <f t="shared" si="573"/>
        <v/>
      </c>
      <c r="AD3710" s="283" t="str">
        <f t="shared" si="574"/>
        <v/>
      </c>
      <c r="AE3710" s="163"/>
      <c r="AF3710" s="162"/>
    </row>
    <row r="3711" spans="1:32">
      <c r="A3711" s="134">
        <v>3702</v>
      </c>
      <c r="B3711" s="286"/>
      <c r="C3711" s="146">
        <f t="shared" si="567"/>
        <v>0</v>
      </c>
      <c r="D3711" s="146">
        <f t="shared" si="568"/>
        <v>1</v>
      </c>
      <c r="E3711" s="146">
        <f t="shared" si="569"/>
        <v>1900</v>
      </c>
      <c r="F3711" s="287"/>
      <c r="G3711" s="287"/>
      <c r="H3711" s="287"/>
      <c r="I3711" s="288"/>
      <c r="J3711" s="287"/>
      <c r="K3711" s="288"/>
      <c r="L3711" s="134"/>
      <c r="M3711" s="133"/>
      <c r="N3711" s="288"/>
      <c r="O3711" s="134"/>
      <c r="P3711" s="166"/>
      <c r="Q3711" s="289"/>
      <c r="R3711" s="165"/>
      <c r="S3711" s="290"/>
      <c r="T3711" s="290"/>
      <c r="U3711" s="290"/>
      <c r="V3711" s="290"/>
      <c r="W3711" s="166"/>
      <c r="X3711" s="135"/>
      <c r="Y3711" s="418">
        <f t="shared" si="570"/>
        <v>0</v>
      </c>
      <c r="Z3711" s="291">
        <f t="shared" si="571"/>
        <v>0</v>
      </c>
      <c r="AA3711" s="163"/>
      <c r="AB3711" s="177" t="str">
        <f t="shared" si="572"/>
        <v/>
      </c>
      <c r="AC3711" s="283" t="str">
        <f t="shared" si="573"/>
        <v/>
      </c>
      <c r="AD3711" s="283" t="str">
        <f t="shared" si="574"/>
        <v/>
      </c>
      <c r="AE3711" s="163"/>
      <c r="AF3711" s="162"/>
    </row>
    <row r="3712" spans="1:32">
      <c r="A3712" s="134">
        <v>3703</v>
      </c>
      <c r="B3712" s="286"/>
      <c r="C3712" s="146">
        <f t="shared" si="567"/>
        <v>0</v>
      </c>
      <c r="D3712" s="146">
        <f t="shared" si="568"/>
        <v>1</v>
      </c>
      <c r="E3712" s="146">
        <f t="shared" si="569"/>
        <v>1900</v>
      </c>
      <c r="F3712" s="287"/>
      <c r="G3712" s="287"/>
      <c r="H3712" s="287"/>
      <c r="I3712" s="288"/>
      <c r="J3712" s="287"/>
      <c r="K3712" s="288"/>
      <c r="L3712" s="134"/>
      <c r="M3712" s="133"/>
      <c r="N3712" s="288"/>
      <c r="O3712" s="134"/>
      <c r="P3712" s="166"/>
      <c r="Q3712" s="289"/>
      <c r="R3712" s="165"/>
      <c r="S3712" s="290"/>
      <c r="T3712" s="290"/>
      <c r="U3712" s="290"/>
      <c r="V3712" s="290"/>
      <c r="W3712" s="166"/>
      <c r="X3712" s="135"/>
      <c r="Y3712" s="418">
        <f t="shared" si="570"/>
        <v>0</v>
      </c>
      <c r="Z3712" s="291">
        <f t="shared" si="571"/>
        <v>0</v>
      </c>
      <c r="AA3712" s="163"/>
      <c r="AB3712" s="177" t="str">
        <f t="shared" si="572"/>
        <v/>
      </c>
      <c r="AC3712" s="283" t="str">
        <f t="shared" si="573"/>
        <v/>
      </c>
      <c r="AD3712" s="283" t="str">
        <f t="shared" si="574"/>
        <v/>
      </c>
      <c r="AE3712" s="163"/>
      <c r="AF3712" s="162"/>
    </row>
    <row r="3713" spans="1:32">
      <c r="A3713" s="134">
        <v>3704</v>
      </c>
      <c r="B3713" s="286"/>
      <c r="C3713" s="146">
        <f t="shared" si="567"/>
        <v>0</v>
      </c>
      <c r="D3713" s="146">
        <f t="shared" si="568"/>
        <v>1</v>
      </c>
      <c r="E3713" s="146">
        <f t="shared" si="569"/>
        <v>1900</v>
      </c>
      <c r="F3713" s="287"/>
      <c r="G3713" s="287"/>
      <c r="H3713" s="287"/>
      <c r="I3713" s="288"/>
      <c r="J3713" s="287"/>
      <c r="K3713" s="288"/>
      <c r="L3713" s="134"/>
      <c r="M3713" s="133"/>
      <c r="N3713" s="288"/>
      <c r="O3713" s="134"/>
      <c r="P3713" s="166"/>
      <c r="Q3713" s="289"/>
      <c r="R3713" s="165"/>
      <c r="S3713" s="290"/>
      <c r="T3713" s="290"/>
      <c r="U3713" s="290"/>
      <c r="V3713" s="290"/>
      <c r="W3713" s="166"/>
      <c r="X3713" s="135"/>
      <c r="Y3713" s="418">
        <f t="shared" si="570"/>
        <v>0</v>
      </c>
      <c r="Z3713" s="291">
        <f t="shared" si="571"/>
        <v>0</v>
      </c>
      <c r="AA3713" s="163"/>
      <c r="AB3713" s="177" t="str">
        <f t="shared" si="572"/>
        <v/>
      </c>
      <c r="AC3713" s="283" t="str">
        <f t="shared" si="573"/>
        <v/>
      </c>
      <c r="AD3713" s="283" t="str">
        <f t="shared" si="574"/>
        <v/>
      </c>
      <c r="AE3713" s="163"/>
      <c r="AF3713" s="162"/>
    </row>
    <row r="3714" spans="1:32">
      <c r="A3714" s="134">
        <v>3705</v>
      </c>
      <c r="B3714" s="286"/>
      <c r="C3714" s="146">
        <f t="shared" si="567"/>
        <v>0</v>
      </c>
      <c r="D3714" s="146">
        <f t="shared" si="568"/>
        <v>1</v>
      </c>
      <c r="E3714" s="146">
        <f t="shared" si="569"/>
        <v>1900</v>
      </c>
      <c r="F3714" s="287"/>
      <c r="G3714" s="287"/>
      <c r="H3714" s="287"/>
      <c r="I3714" s="288"/>
      <c r="J3714" s="287"/>
      <c r="K3714" s="288"/>
      <c r="L3714" s="134"/>
      <c r="M3714" s="133"/>
      <c r="N3714" s="288"/>
      <c r="O3714" s="134"/>
      <c r="P3714" s="166"/>
      <c r="Q3714" s="289"/>
      <c r="R3714" s="165"/>
      <c r="S3714" s="290"/>
      <c r="T3714" s="290"/>
      <c r="U3714" s="290"/>
      <c r="V3714" s="290"/>
      <c r="W3714" s="166"/>
      <c r="X3714" s="135"/>
      <c r="Y3714" s="418">
        <f t="shared" si="570"/>
        <v>0</v>
      </c>
      <c r="Z3714" s="291">
        <f t="shared" si="571"/>
        <v>0</v>
      </c>
      <c r="AA3714" s="163"/>
      <c r="AB3714" s="177" t="str">
        <f t="shared" si="572"/>
        <v/>
      </c>
      <c r="AC3714" s="283" t="str">
        <f t="shared" si="573"/>
        <v/>
      </c>
      <c r="AD3714" s="283" t="str">
        <f t="shared" si="574"/>
        <v/>
      </c>
      <c r="AE3714" s="163"/>
      <c r="AF3714" s="162"/>
    </row>
    <row r="3715" spans="1:32">
      <c r="A3715" s="134">
        <v>3706</v>
      </c>
      <c r="B3715" s="286"/>
      <c r="C3715" s="146">
        <f t="shared" si="567"/>
        <v>0</v>
      </c>
      <c r="D3715" s="146">
        <f t="shared" si="568"/>
        <v>1</v>
      </c>
      <c r="E3715" s="146">
        <f t="shared" si="569"/>
        <v>1900</v>
      </c>
      <c r="F3715" s="287"/>
      <c r="G3715" s="287"/>
      <c r="H3715" s="287"/>
      <c r="I3715" s="288"/>
      <c r="J3715" s="287"/>
      <c r="K3715" s="288"/>
      <c r="L3715" s="134"/>
      <c r="M3715" s="133"/>
      <c r="N3715" s="288"/>
      <c r="O3715" s="134"/>
      <c r="P3715" s="166"/>
      <c r="Q3715" s="289"/>
      <c r="R3715" s="165"/>
      <c r="S3715" s="290"/>
      <c r="T3715" s="290"/>
      <c r="U3715" s="290"/>
      <c r="V3715" s="290"/>
      <c r="W3715" s="166"/>
      <c r="X3715" s="135"/>
      <c r="Y3715" s="418">
        <f t="shared" si="570"/>
        <v>0</v>
      </c>
      <c r="Z3715" s="291">
        <f t="shared" si="571"/>
        <v>0</v>
      </c>
      <c r="AA3715" s="163"/>
      <c r="AB3715" s="177" t="str">
        <f t="shared" si="572"/>
        <v/>
      </c>
      <c r="AC3715" s="283" t="str">
        <f t="shared" si="573"/>
        <v/>
      </c>
      <c r="AD3715" s="283" t="str">
        <f t="shared" si="574"/>
        <v/>
      </c>
      <c r="AE3715" s="163"/>
      <c r="AF3715" s="162"/>
    </row>
    <row r="3716" spans="1:32">
      <c r="A3716" s="134">
        <v>3707</v>
      </c>
      <c r="B3716" s="286"/>
      <c r="C3716" s="146">
        <f t="shared" si="567"/>
        <v>0</v>
      </c>
      <c r="D3716" s="146">
        <f t="shared" si="568"/>
        <v>1</v>
      </c>
      <c r="E3716" s="146">
        <f t="shared" si="569"/>
        <v>1900</v>
      </c>
      <c r="F3716" s="287"/>
      <c r="G3716" s="287"/>
      <c r="H3716" s="287"/>
      <c r="I3716" s="288"/>
      <c r="J3716" s="287"/>
      <c r="K3716" s="288"/>
      <c r="L3716" s="134"/>
      <c r="M3716" s="133"/>
      <c r="N3716" s="288"/>
      <c r="O3716" s="134"/>
      <c r="P3716" s="166"/>
      <c r="Q3716" s="289"/>
      <c r="R3716" s="165"/>
      <c r="S3716" s="290"/>
      <c r="T3716" s="290"/>
      <c r="U3716" s="290"/>
      <c r="V3716" s="290"/>
      <c r="W3716" s="166"/>
      <c r="X3716" s="135"/>
      <c r="Y3716" s="418">
        <f t="shared" si="570"/>
        <v>0</v>
      </c>
      <c r="Z3716" s="291">
        <f t="shared" si="571"/>
        <v>0</v>
      </c>
      <c r="AA3716" s="163"/>
      <c r="AB3716" s="177" t="str">
        <f t="shared" si="572"/>
        <v/>
      </c>
      <c r="AC3716" s="283" t="str">
        <f t="shared" si="573"/>
        <v/>
      </c>
      <c r="AD3716" s="283" t="str">
        <f t="shared" si="574"/>
        <v/>
      </c>
      <c r="AE3716" s="163"/>
      <c r="AF3716" s="162"/>
    </row>
    <row r="3717" spans="1:32">
      <c r="A3717" s="134">
        <v>3708</v>
      </c>
      <c r="B3717" s="286"/>
      <c r="C3717" s="146">
        <f t="shared" si="567"/>
        <v>0</v>
      </c>
      <c r="D3717" s="146">
        <f t="shared" si="568"/>
        <v>1</v>
      </c>
      <c r="E3717" s="146">
        <f t="shared" si="569"/>
        <v>1900</v>
      </c>
      <c r="F3717" s="287"/>
      <c r="G3717" s="287"/>
      <c r="H3717" s="287"/>
      <c r="I3717" s="288"/>
      <c r="J3717" s="287"/>
      <c r="K3717" s="288"/>
      <c r="L3717" s="134"/>
      <c r="M3717" s="133"/>
      <c r="N3717" s="288"/>
      <c r="O3717" s="134"/>
      <c r="P3717" s="166"/>
      <c r="Q3717" s="289"/>
      <c r="R3717" s="165"/>
      <c r="S3717" s="290"/>
      <c r="T3717" s="290"/>
      <c r="U3717" s="290"/>
      <c r="V3717" s="290"/>
      <c r="W3717" s="166"/>
      <c r="X3717" s="135"/>
      <c r="Y3717" s="418">
        <f t="shared" si="570"/>
        <v>0</v>
      </c>
      <c r="Z3717" s="291">
        <f t="shared" si="571"/>
        <v>0</v>
      </c>
      <c r="AA3717" s="163"/>
      <c r="AB3717" s="177" t="str">
        <f t="shared" si="572"/>
        <v/>
      </c>
      <c r="AC3717" s="283" t="str">
        <f t="shared" si="573"/>
        <v/>
      </c>
      <c r="AD3717" s="283" t="str">
        <f t="shared" si="574"/>
        <v/>
      </c>
      <c r="AE3717" s="163"/>
      <c r="AF3717" s="162"/>
    </row>
    <row r="3718" spans="1:32">
      <c r="A3718" s="134">
        <v>3709</v>
      </c>
      <c r="B3718" s="286"/>
      <c r="C3718" s="146">
        <f t="shared" si="567"/>
        <v>0</v>
      </c>
      <c r="D3718" s="146">
        <f t="shared" si="568"/>
        <v>1</v>
      </c>
      <c r="E3718" s="146">
        <f t="shared" si="569"/>
        <v>1900</v>
      </c>
      <c r="F3718" s="287"/>
      <c r="G3718" s="287"/>
      <c r="H3718" s="287"/>
      <c r="I3718" s="288"/>
      <c r="J3718" s="287"/>
      <c r="K3718" s="288"/>
      <c r="L3718" s="134"/>
      <c r="M3718" s="133"/>
      <c r="N3718" s="288"/>
      <c r="O3718" s="134"/>
      <c r="P3718" s="166"/>
      <c r="Q3718" s="289"/>
      <c r="R3718" s="165"/>
      <c r="S3718" s="290"/>
      <c r="T3718" s="290"/>
      <c r="U3718" s="290"/>
      <c r="V3718" s="290"/>
      <c r="W3718" s="166"/>
      <c r="X3718" s="135"/>
      <c r="Y3718" s="418">
        <f t="shared" si="570"/>
        <v>0</v>
      </c>
      <c r="Z3718" s="291">
        <f t="shared" si="571"/>
        <v>0</v>
      </c>
      <c r="AA3718" s="163"/>
      <c r="AB3718" s="177" t="str">
        <f t="shared" si="572"/>
        <v/>
      </c>
      <c r="AC3718" s="283" t="str">
        <f t="shared" si="573"/>
        <v/>
      </c>
      <c r="AD3718" s="283" t="str">
        <f t="shared" si="574"/>
        <v/>
      </c>
      <c r="AE3718" s="163"/>
      <c r="AF3718" s="162"/>
    </row>
    <row r="3719" spans="1:32">
      <c r="A3719" s="134">
        <v>3710</v>
      </c>
      <c r="B3719" s="286"/>
      <c r="C3719" s="146">
        <f t="shared" si="567"/>
        <v>0</v>
      </c>
      <c r="D3719" s="146">
        <f t="shared" si="568"/>
        <v>1</v>
      </c>
      <c r="E3719" s="146">
        <f t="shared" si="569"/>
        <v>1900</v>
      </c>
      <c r="F3719" s="287"/>
      <c r="G3719" s="287"/>
      <c r="H3719" s="287"/>
      <c r="I3719" s="288"/>
      <c r="J3719" s="287"/>
      <c r="K3719" s="288"/>
      <c r="L3719" s="134"/>
      <c r="M3719" s="133"/>
      <c r="N3719" s="288"/>
      <c r="O3719" s="134"/>
      <c r="P3719" s="166"/>
      <c r="Q3719" s="289"/>
      <c r="R3719" s="165"/>
      <c r="S3719" s="290"/>
      <c r="T3719" s="290"/>
      <c r="U3719" s="290"/>
      <c r="V3719" s="290"/>
      <c r="W3719" s="166"/>
      <c r="X3719" s="135"/>
      <c r="Y3719" s="418">
        <f t="shared" si="570"/>
        <v>0</v>
      </c>
      <c r="Z3719" s="291">
        <f t="shared" si="571"/>
        <v>0</v>
      </c>
      <c r="AA3719" s="163"/>
      <c r="AB3719" s="177" t="str">
        <f t="shared" si="572"/>
        <v/>
      </c>
      <c r="AC3719" s="283" t="str">
        <f t="shared" si="573"/>
        <v/>
      </c>
      <c r="AD3719" s="283" t="str">
        <f t="shared" si="574"/>
        <v/>
      </c>
      <c r="AE3719" s="163"/>
      <c r="AF3719" s="162"/>
    </row>
    <row r="3720" spans="1:32">
      <c r="A3720" s="134">
        <v>3711</v>
      </c>
      <c r="B3720" s="286"/>
      <c r="C3720" s="146">
        <f t="shared" si="567"/>
        <v>0</v>
      </c>
      <c r="D3720" s="146">
        <f t="shared" si="568"/>
        <v>1</v>
      </c>
      <c r="E3720" s="146">
        <f t="shared" si="569"/>
        <v>1900</v>
      </c>
      <c r="F3720" s="287"/>
      <c r="G3720" s="287"/>
      <c r="H3720" s="287"/>
      <c r="I3720" s="288"/>
      <c r="J3720" s="287"/>
      <c r="K3720" s="288"/>
      <c r="L3720" s="134"/>
      <c r="M3720" s="133"/>
      <c r="N3720" s="288"/>
      <c r="O3720" s="134"/>
      <c r="P3720" s="166"/>
      <c r="Q3720" s="289"/>
      <c r="R3720" s="165"/>
      <c r="S3720" s="290"/>
      <c r="T3720" s="290"/>
      <c r="U3720" s="290"/>
      <c r="V3720" s="290"/>
      <c r="W3720" s="166"/>
      <c r="X3720" s="135"/>
      <c r="Y3720" s="418">
        <f t="shared" si="570"/>
        <v>0</v>
      </c>
      <c r="Z3720" s="291">
        <f t="shared" si="571"/>
        <v>0</v>
      </c>
      <c r="AA3720" s="163"/>
      <c r="AB3720" s="177" t="str">
        <f t="shared" si="572"/>
        <v/>
      </c>
      <c r="AC3720" s="283" t="str">
        <f t="shared" si="573"/>
        <v/>
      </c>
      <c r="AD3720" s="283" t="str">
        <f t="shared" si="574"/>
        <v/>
      </c>
      <c r="AE3720" s="163"/>
      <c r="AF3720" s="162"/>
    </row>
    <row r="3721" spans="1:32">
      <c r="A3721" s="134">
        <v>3712</v>
      </c>
      <c r="B3721" s="286"/>
      <c r="C3721" s="146">
        <f t="shared" si="567"/>
        <v>0</v>
      </c>
      <c r="D3721" s="146">
        <f t="shared" si="568"/>
        <v>1</v>
      </c>
      <c r="E3721" s="146">
        <f t="shared" si="569"/>
        <v>1900</v>
      </c>
      <c r="F3721" s="287"/>
      <c r="G3721" s="287"/>
      <c r="H3721" s="287"/>
      <c r="I3721" s="288"/>
      <c r="J3721" s="287"/>
      <c r="K3721" s="288"/>
      <c r="L3721" s="134"/>
      <c r="M3721" s="133"/>
      <c r="N3721" s="288"/>
      <c r="O3721" s="134"/>
      <c r="P3721" s="166"/>
      <c r="Q3721" s="289"/>
      <c r="R3721" s="165"/>
      <c r="S3721" s="290"/>
      <c r="T3721" s="290"/>
      <c r="U3721" s="290"/>
      <c r="V3721" s="290"/>
      <c r="W3721" s="166"/>
      <c r="X3721" s="135"/>
      <c r="Y3721" s="418">
        <f t="shared" si="570"/>
        <v>0</v>
      </c>
      <c r="Z3721" s="291">
        <f t="shared" si="571"/>
        <v>0</v>
      </c>
      <c r="AA3721" s="163"/>
      <c r="AB3721" s="177" t="str">
        <f t="shared" si="572"/>
        <v/>
      </c>
      <c r="AC3721" s="283" t="str">
        <f t="shared" si="573"/>
        <v/>
      </c>
      <c r="AD3721" s="283" t="str">
        <f t="shared" si="574"/>
        <v/>
      </c>
      <c r="AE3721" s="163"/>
      <c r="AF3721" s="162"/>
    </row>
    <row r="3722" spans="1:32">
      <c r="A3722" s="134">
        <v>3713</v>
      </c>
      <c r="B3722" s="286"/>
      <c r="C3722" s="146">
        <f t="shared" si="567"/>
        <v>0</v>
      </c>
      <c r="D3722" s="146">
        <f t="shared" si="568"/>
        <v>1</v>
      </c>
      <c r="E3722" s="146">
        <f t="shared" si="569"/>
        <v>1900</v>
      </c>
      <c r="F3722" s="287"/>
      <c r="G3722" s="287"/>
      <c r="H3722" s="287"/>
      <c r="I3722" s="288"/>
      <c r="J3722" s="287"/>
      <c r="K3722" s="288"/>
      <c r="L3722" s="134"/>
      <c r="M3722" s="133"/>
      <c r="N3722" s="288"/>
      <c r="O3722" s="134"/>
      <c r="P3722" s="166"/>
      <c r="Q3722" s="289"/>
      <c r="R3722" s="165"/>
      <c r="S3722" s="290"/>
      <c r="T3722" s="290"/>
      <c r="U3722" s="290"/>
      <c r="V3722" s="290"/>
      <c r="W3722" s="166"/>
      <c r="X3722" s="135"/>
      <c r="Y3722" s="418">
        <f t="shared" si="570"/>
        <v>0</v>
      </c>
      <c r="Z3722" s="291">
        <f t="shared" si="571"/>
        <v>0</v>
      </c>
      <c r="AA3722" s="163"/>
      <c r="AB3722" s="177" t="str">
        <f t="shared" si="572"/>
        <v/>
      </c>
      <c r="AC3722" s="283" t="str">
        <f t="shared" si="573"/>
        <v/>
      </c>
      <c r="AD3722" s="283" t="str">
        <f t="shared" si="574"/>
        <v/>
      </c>
      <c r="AE3722" s="163"/>
      <c r="AF3722" s="162"/>
    </row>
    <row r="3723" spans="1:32">
      <c r="A3723" s="134">
        <v>3714</v>
      </c>
      <c r="B3723" s="286"/>
      <c r="C3723" s="146">
        <f t="shared" ref="C3723:C3786" si="575">DAY(B3723)</f>
        <v>0</v>
      </c>
      <c r="D3723" s="146">
        <f t="shared" ref="D3723:D3786" si="576">MONTH(B3723)</f>
        <v>1</v>
      </c>
      <c r="E3723" s="146">
        <f t="shared" ref="E3723:E3786" si="577">YEAR(B3723)</f>
        <v>1900</v>
      </c>
      <c r="F3723" s="287"/>
      <c r="G3723" s="287"/>
      <c r="H3723" s="287"/>
      <c r="I3723" s="288"/>
      <c r="J3723" s="287"/>
      <c r="K3723" s="288"/>
      <c r="L3723" s="134"/>
      <c r="M3723" s="133"/>
      <c r="N3723" s="288"/>
      <c r="O3723" s="134"/>
      <c r="P3723" s="166"/>
      <c r="Q3723" s="289"/>
      <c r="R3723" s="165"/>
      <c r="S3723" s="290"/>
      <c r="T3723" s="290"/>
      <c r="U3723" s="290"/>
      <c r="V3723" s="290"/>
      <c r="W3723" s="166"/>
      <c r="X3723" s="135"/>
      <c r="Y3723" s="418">
        <f t="shared" ref="Y3723:Y3786" si="578">X3723*U3723</f>
        <v>0</v>
      </c>
      <c r="Z3723" s="291">
        <f t="shared" ref="Z3723:Z3786" si="579">Y3723*1.1</f>
        <v>0</v>
      </c>
      <c r="AA3723" s="163"/>
      <c r="AB3723" s="177" t="str">
        <f t="shared" ref="AB3723:AB3786" si="580">IF(S3723="","",IF(S3723-U3723=0,"Full","No"))</f>
        <v/>
      </c>
      <c r="AC3723" s="283" t="str">
        <f t="shared" ref="AC3723:AC3786" si="581">IF(AND(S3723&gt;U3723,V3723=0),"Lost",IF(AND(S3723&gt;U3723,V3723&lt;(S3723-U3723)),"Lost",""))</f>
        <v/>
      </c>
      <c r="AD3723" s="283" t="str">
        <f t="shared" ref="AD3723:AD3786" si="582">IF(AND(S3723&gt;U3723,V3723=0),S3723-U3723,IF(AND(S3723&gt;U3723,V3723&lt;(S3723-U3723)),S3723-(U3723+V3723),""))</f>
        <v/>
      </c>
      <c r="AE3723" s="163"/>
      <c r="AF3723" s="162"/>
    </row>
    <row r="3724" spans="1:32">
      <c r="A3724" s="134">
        <v>3715</v>
      </c>
      <c r="B3724" s="286"/>
      <c r="C3724" s="146">
        <f t="shared" si="575"/>
        <v>0</v>
      </c>
      <c r="D3724" s="146">
        <f t="shared" si="576"/>
        <v>1</v>
      </c>
      <c r="E3724" s="146">
        <f t="shared" si="577"/>
        <v>1900</v>
      </c>
      <c r="F3724" s="287"/>
      <c r="G3724" s="287"/>
      <c r="H3724" s="287"/>
      <c r="I3724" s="288"/>
      <c r="J3724" s="287"/>
      <c r="K3724" s="288"/>
      <c r="L3724" s="134"/>
      <c r="M3724" s="133"/>
      <c r="N3724" s="288"/>
      <c r="O3724" s="134"/>
      <c r="P3724" s="166"/>
      <c r="Q3724" s="289"/>
      <c r="R3724" s="165"/>
      <c r="S3724" s="290"/>
      <c r="T3724" s="290"/>
      <c r="U3724" s="290"/>
      <c r="V3724" s="290"/>
      <c r="W3724" s="166"/>
      <c r="X3724" s="135"/>
      <c r="Y3724" s="418">
        <f t="shared" si="578"/>
        <v>0</v>
      </c>
      <c r="Z3724" s="291">
        <f t="shared" si="579"/>
        <v>0</v>
      </c>
      <c r="AA3724" s="163"/>
      <c r="AB3724" s="177" t="str">
        <f t="shared" si="580"/>
        <v/>
      </c>
      <c r="AC3724" s="283" t="str">
        <f t="shared" si="581"/>
        <v/>
      </c>
      <c r="AD3724" s="283" t="str">
        <f t="shared" si="582"/>
        <v/>
      </c>
      <c r="AE3724" s="163"/>
      <c r="AF3724" s="162"/>
    </row>
    <row r="3725" spans="1:32">
      <c r="A3725" s="134">
        <v>3716</v>
      </c>
      <c r="B3725" s="286"/>
      <c r="C3725" s="146">
        <f t="shared" si="575"/>
        <v>0</v>
      </c>
      <c r="D3725" s="146">
        <f t="shared" si="576"/>
        <v>1</v>
      </c>
      <c r="E3725" s="146">
        <f t="shared" si="577"/>
        <v>1900</v>
      </c>
      <c r="F3725" s="287"/>
      <c r="G3725" s="287"/>
      <c r="H3725" s="287"/>
      <c r="I3725" s="288"/>
      <c r="J3725" s="287"/>
      <c r="K3725" s="288"/>
      <c r="L3725" s="134"/>
      <c r="M3725" s="133"/>
      <c r="N3725" s="288"/>
      <c r="O3725" s="134"/>
      <c r="P3725" s="166"/>
      <c r="Q3725" s="289"/>
      <c r="R3725" s="165"/>
      <c r="S3725" s="290"/>
      <c r="T3725" s="290"/>
      <c r="U3725" s="290"/>
      <c r="V3725" s="290"/>
      <c r="W3725" s="166"/>
      <c r="X3725" s="135"/>
      <c r="Y3725" s="418">
        <f t="shared" si="578"/>
        <v>0</v>
      </c>
      <c r="Z3725" s="291">
        <f t="shared" si="579"/>
        <v>0</v>
      </c>
      <c r="AA3725" s="163"/>
      <c r="AB3725" s="177" t="str">
        <f t="shared" si="580"/>
        <v/>
      </c>
      <c r="AC3725" s="283" t="str">
        <f t="shared" si="581"/>
        <v/>
      </c>
      <c r="AD3725" s="283" t="str">
        <f t="shared" si="582"/>
        <v/>
      </c>
      <c r="AE3725" s="163"/>
      <c r="AF3725" s="162"/>
    </row>
    <row r="3726" spans="1:32">
      <c r="A3726" s="134">
        <v>3717</v>
      </c>
      <c r="B3726" s="286"/>
      <c r="C3726" s="146">
        <f t="shared" si="575"/>
        <v>0</v>
      </c>
      <c r="D3726" s="146">
        <f t="shared" si="576"/>
        <v>1</v>
      </c>
      <c r="E3726" s="146">
        <f t="shared" si="577"/>
        <v>1900</v>
      </c>
      <c r="F3726" s="287"/>
      <c r="G3726" s="287"/>
      <c r="H3726" s="287"/>
      <c r="I3726" s="288"/>
      <c r="J3726" s="287"/>
      <c r="K3726" s="288"/>
      <c r="L3726" s="134"/>
      <c r="M3726" s="133"/>
      <c r="N3726" s="288"/>
      <c r="O3726" s="134"/>
      <c r="P3726" s="166"/>
      <c r="Q3726" s="289"/>
      <c r="R3726" s="165"/>
      <c r="S3726" s="290"/>
      <c r="T3726" s="290"/>
      <c r="U3726" s="290"/>
      <c r="V3726" s="290"/>
      <c r="W3726" s="166"/>
      <c r="X3726" s="135"/>
      <c r="Y3726" s="418">
        <f t="shared" si="578"/>
        <v>0</v>
      </c>
      <c r="Z3726" s="291">
        <f t="shared" si="579"/>
        <v>0</v>
      </c>
      <c r="AA3726" s="163"/>
      <c r="AB3726" s="177" t="str">
        <f t="shared" si="580"/>
        <v/>
      </c>
      <c r="AC3726" s="283" t="str">
        <f t="shared" si="581"/>
        <v/>
      </c>
      <c r="AD3726" s="283" t="str">
        <f t="shared" si="582"/>
        <v/>
      </c>
      <c r="AE3726" s="163"/>
      <c r="AF3726" s="162"/>
    </row>
    <row r="3727" spans="1:32">
      <c r="A3727" s="134">
        <v>3718</v>
      </c>
      <c r="B3727" s="286"/>
      <c r="C3727" s="146">
        <f t="shared" si="575"/>
        <v>0</v>
      </c>
      <c r="D3727" s="146">
        <f t="shared" si="576"/>
        <v>1</v>
      </c>
      <c r="E3727" s="146">
        <f t="shared" si="577"/>
        <v>1900</v>
      </c>
      <c r="F3727" s="287"/>
      <c r="G3727" s="287"/>
      <c r="H3727" s="287"/>
      <c r="I3727" s="288"/>
      <c r="J3727" s="287"/>
      <c r="K3727" s="288"/>
      <c r="L3727" s="134"/>
      <c r="M3727" s="133"/>
      <c r="N3727" s="288"/>
      <c r="O3727" s="134"/>
      <c r="P3727" s="166"/>
      <c r="Q3727" s="289"/>
      <c r="R3727" s="165"/>
      <c r="S3727" s="290"/>
      <c r="T3727" s="290"/>
      <c r="U3727" s="290"/>
      <c r="V3727" s="290"/>
      <c r="W3727" s="166"/>
      <c r="X3727" s="135"/>
      <c r="Y3727" s="418">
        <f t="shared" si="578"/>
        <v>0</v>
      </c>
      <c r="Z3727" s="291">
        <f t="shared" si="579"/>
        <v>0</v>
      </c>
      <c r="AA3727" s="163"/>
      <c r="AB3727" s="177" t="str">
        <f t="shared" si="580"/>
        <v/>
      </c>
      <c r="AC3727" s="283" t="str">
        <f t="shared" si="581"/>
        <v/>
      </c>
      <c r="AD3727" s="283" t="str">
        <f t="shared" si="582"/>
        <v/>
      </c>
      <c r="AE3727" s="163"/>
      <c r="AF3727" s="162"/>
    </row>
    <row r="3728" spans="1:32">
      <c r="A3728" s="134">
        <v>3719</v>
      </c>
      <c r="B3728" s="286"/>
      <c r="C3728" s="146">
        <f t="shared" si="575"/>
        <v>0</v>
      </c>
      <c r="D3728" s="146">
        <f t="shared" si="576"/>
        <v>1</v>
      </c>
      <c r="E3728" s="146">
        <f t="shared" si="577"/>
        <v>1900</v>
      </c>
      <c r="F3728" s="287"/>
      <c r="G3728" s="287"/>
      <c r="H3728" s="287"/>
      <c r="I3728" s="288"/>
      <c r="J3728" s="287"/>
      <c r="K3728" s="288"/>
      <c r="L3728" s="134"/>
      <c r="M3728" s="133"/>
      <c r="N3728" s="288"/>
      <c r="O3728" s="134"/>
      <c r="P3728" s="166"/>
      <c r="Q3728" s="289"/>
      <c r="R3728" s="165"/>
      <c r="S3728" s="290"/>
      <c r="T3728" s="290"/>
      <c r="U3728" s="290"/>
      <c r="V3728" s="290"/>
      <c r="W3728" s="166"/>
      <c r="X3728" s="135"/>
      <c r="Y3728" s="418">
        <f t="shared" si="578"/>
        <v>0</v>
      </c>
      <c r="Z3728" s="291">
        <f t="shared" si="579"/>
        <v>0</v>
      </c>
      <c r="AA3728" s="163"/>
      <c r="AB3728" s="177" t="str">
        <f t="shared" si="580"/>
        <v/>
      </c>
      <c r="AC3728" s="283" t="str">
        <f t="shared" si="581"/>
        <v/>
      </c>
      <c r="AD3728" s="283" t="str">
        <f t="shared" si="582"/>
        <v/>
      </c>
      <c r="AE3728" s="163"/>
      <c r="AF3728" s="162"/>
    </row>
    <row r="3729" spans="1:32">
      <c r="A3729" s="134">
        <v>3720</v>
      </c>
      <c r="B3729" s="286"/>
      <c r="C3729" s="146">
        <f t="shared" si="575"/>
        <v>0</v>
      </c>
      <c r="D3729" s="146">
        <f t="shared" si="576"/>
        <v>1</v>
      </c>
      <c r="E3729" s="146">
        <f t="shared" si="577"/>
        <v>1900</v>
      </c>
      <c r="F3729" s="287"/>
      <c r="G3729" s="287"/>
      <c r="H3729" s="287"/>
      <c r="I3729" s="288"/>
      <c r="J3729" s="287"/>
      <c r="K3729" s="288"/>
      <c r="L3729" s="134"/>
      <c r="M3729" s="133"/>
      <c r="N3729" s="288"/>
      <c r="O3729" s="134"/>
      <c r="P3729" s="166"/>
      <c r="Q3729" s="289"/>
      <c r="R3729" s="165"/>
      <c r="S3729" s="290"/>
      <c r="T3729" s="290"/>
      <c r="U3729" s="290"/>
      <c r="V3729" s="290"/>
      <c r="W3729" s="166"/>
      <c r="X3729" s="135"/>
      <c r="Y3729" s="418">
        <f t="shared" si="578"/>
        <v>0</v>
      </c>
      <c r="Z3729" s="291">
        <f t="shared" si="579"/>
        <v>0</v>
      </c>
      <c r="AA3729" s="163"/>
      <c r="AB3729" s="177" t="str">
        <f t="shared" si="580"/>
        <v/>
      </c>
      <c r="AC3729" s="283" t="str">
        <f t="shared" si="581"/>
        <v/>
      </c>
      <c r="AD3729" s="283" t="str">
        <f t="shared" si="582"/>
        <v/>
      </c>
      <c r="AE3729" s="163"/>
      <c r="AF3729" s="162"/>
    </row>
    <row r="3730" spans="1:32">
      <c r="A3730" s="134">
        <v>3721</v>
      </c>
      <c r="B3730" s="286"/>
      <c r="C3730" s="146">
        <f t="shared" si="575"/>
        <v>0</v>
      </c>
      <c r="D3730" s="146">
        <f t="shared" si="576"/>
        <v>1</v>
      </c>
      <c r="E3730" s="146">
        <f t="shared" si="577"/>
        <v>1900</v>
      </c>
      <c r="F3730" s="287"/>
      <c r="G3730" s="287"/>
      <c r="H3730" s="287"/>
      <c r="I3730" s="288"/>
      <c r="J3730" s="287"/>
      <c r="K3730" s="288"/>
      <c r="L3730" s="134"/>
      <c r="M3730" s="133"/>
      <c r="N3730" s="288"/>
      <c r="O3730" s="134"/>
      <c r="P3730" s="166"/>
      <c r="Q3730" s="289"/>
      <c r="R3730" s="165"/>
      <c r="S3730" s="290"/>
      <c r="T3730" s="290"/>
      <c r="U3730" s="290"/>
      <c r="V3730" s="290"/>
      <c r="W3730" s="166"/>
      <c r="X3730" s="135"/>
      <c r="Y3730" s="418">
        <f t="shared" si="578"/>
        <v>0</v>
      </c>
      <c r="Z3730" s="291">
        <f t="shared" si="579"/>
        <v>0</v>
      </c>
      <c r="AA3730" s="163"/>
      <c r="AB3730" s="177" t="str">
        <f t="shared" si="580"/>
        <v/>
      </c>
      <c r="AC3730" s="283" t="str">
        <f t="shared" si="581"/>
        <v/>
      </c>
      <c r="AD3730" s="283" t="str">
        <f t="shared" si="582"/>
        <v/>
      </c>
      <c r="AE3730" s="163"/>
      <c r="AF3730" s="162"/>
    </row>
    <row r="3731" spans="1:32">
      <c r="A3731" s="134">
        <v>3722</v>
      </c>
      <c r="B3731" s="286"/>
      <c r="C3731" s="146">
        <f t="shared" si="575"/>
        <v>0</v>
      </c>
      <c r="D3731" s="146">
        <f t="shared" si="576"/>
        <v>1</v>
      </c>
      <c r="E3731" s="146">
        <f t="shared" si="577"/>
        <v>1900</v>
      </c>
      <c r="F3731" s="287"/>
      <c r="G3731" s="287"/>
      <c r="H3731" s="287"/>
      <c r="I3731" s="288"/>
      <c r="J3731" s="287"/>
      <c r="K3731" s="288"/>
      <c r="L3731" s="134"/>
      <c r="M3731" s="133"/>
      <c r="N3731" s="288"/>
      <c r="O3731" s="134"/>
      <c r="P3731" s="166"/>
      <c r="Q3731" s="289"/>
      <c r="R3731" s="165"/>
      <c r="S3731" s="290"/>
      <c r="T3731" s="290"/>
      <c r="U3731" s="290"/>
      <c r="V3731" s="290"/>
      <c r="W3731" s="166"/>
      <c r="X3731" s="135"/>
      <c r="Y3731" s="418">
        <f t="shared" si="578"/>
        <v>0</v>
      </c>
      <c r="Z3731" s="291">
        <f t="shared" si="579"/>
        <v>0</v>
      </c>
      <c r="AA3731" s="163"/>
      <c r="AB3731" s="177" t="str">
        <f t="shared" si="580"/>
        <v/>
      </c>
      <c r="AC3731" s="283" t="str">
        <f t="shared" si="581"/>
        <v/>
      </c>
      <c r="AD3731" s="283" t="str">
        <f t="shared" si="582"/>
        <v/>
      </c>
      <c r="AE3731" s="163"/>
      <c r="AF3731" s="162"/>
    </row>
    <row r="3732" spans="1:32">
      <c r="A3732" s="134">
        <v>3723</v>
      </c>
      <c r="B3732" s="286"/>
      <c r="C3732" s="146">
        <f t="shared" si="575"/>
        <v>0</v>
      </c>
      <c r="D3732" s="146">
        <f t="shared" si="576"/>
        <v>1</v>
      </c>
      <c r="E3732" s="146">
        <f t="shared" si="577"/>
        <v>1900</v>
      </c>
      <c r="F3732" s="287"/>
      <c r="G3732" s="287"/>
      <c r="H3732" s="287"/>
      <c r="I3732" s="288"/>
      <c r="J3732" s="287"/>
      <c r="K3732" s="288"/>
      <c r="L3732" s="134"/>
      <c r="M3732" s="133"/>
      <c r="N3732" s="288"/>
      <c r="O3732" s="134"/>
      <c r="P3732" s="166"/>
      <c r="Q3732" s="289"/>
      <c r="R3732" s="165"/>
      <c r="S3732" s="290"/>
      <c r="T3732" s="290"/>
      <c r="U3732" s="290"/>
      <c r="V3732" s="290"/>
      <c r="W3732" s="166"/>
      <c r="X3732" s="135"/>
      <c r="Y3732" s="418">
        <f t="shared" si="578"/>
        <v>0</v>
      </c>
      <c r="Z3732" s="291">
        <f t="shared" si="579"/>
        <v>0</v>
      </c>
      <c r="AA3732" s="163"/>
      <c r="AB3732" s="177" t="str">
        <f t="shared" si="580"/>
        <v/>
      </c>
      <c r="AC3732" s="283" t="str">
        <f t="shared" si="581"/>
        <v/>
      </c>
      <c r="AD3732" s="283" t="str">
        <f t="shared" si="582"/>
        <v/>
      </c>
      <c r="AE3732" s="163"/>
      <c r="AF3732" s="162"/>
    </row>
    <row r="3733" spans="1:32">
      <c r="A3733" s="134">
        <v>3724</v>
      </c>
      <c r="B3733" s="286"/>
      <c r="C3733" s="146">
        <f t="shared" si="575"/>
        <v>0</v>
      </c>
      <c r="D3733" s="146">
        <f t="shared" si="576"/>
        <v>1</v>
      </c>
      <c r="E3733" s="146">
        <f t="shared" si="577"/>
        <v>1900</v>
      </c>
      <c r="F3733" s="287"/>
      <c r="G3733" s="287"/>
      <c r="H3733" s="287"/>
      <c r="I3733" s="288"/>
      <c r="J3733" s="287"/>
      <c r="K3733" s="288"/>
      <c r="L3733" s="134"/>
      <c r="M3733" s="133"/>
      <c r="N3733" s="288"/>
      <c r="O3733" s="134"/>
      <c r="P3733" s="166"/>
      <c r="Q3733" s="289"/>
      <c r="R3733" s="165"/>
      <c r="S3733" s="290"/>
      <c r="T3733" s="290"/>
      <c r="U3733" s="290"/>
      <c r="V3733" s="290"/>
      <c r="W3733" s="166"/>
      <c r="X3733" s="135"/>
      <c r="Y3733" s="418">
        <f t="shared" si="578"/>
        <v>0</v>
      </c>
      <c r="Z3733" s="291">
        <f t="shared" si="579"/>
        <v>0</v>
      </c>
      <c r="AA3733" s="163"/>
      <c r="AB3733" s="177" t="str">
        <f t="shared" si="580"/>
        <v/>
      </c>
      <c r="AC3733" s="283" t="str">
        <f t="shared" si="581"/>
        <v/>
      </c>
      <c r="AD3733" s="283" t="str">
        <f t="shared" si="582"/>
        <v/>
      </c>
      <c r="AE3733" s="163"/>
      <c r="AF3733" s="162"/>
    </row>
    <row r="3734" spans="1:32">
      <c r="A3734" s="134">
        <v>3725</v>
      </c>
      <c r="B3734" s="286"/>
      <c r="C3734" s="146">
        <f t="shared" si="575"/>
        <v>0</v>
      </c>
      <c r="D3734" s="146">
        <f t="shared" si="576"/>
        <v>1</v>
      </c>
      <c r="E3734" s="146">
        <f t="shared" si="577"/>
        <v>1900</v>
      </c>
      <c r="F3734" s="287"/>
      <c r="G3734" s="287"/>
      <c r="H3734" s="287"/>
      <c r="I3734" s="288"/>
      <c r="J3734" s="287"/>
      <c r="K3734" s="288"/>
      <c r="L3734" s="134"/>
      <c r="M3734" s="133"/>
      <c r="N3734" s="288"/>
      <c r="O3734" s="134"/>
      <c r="P3734" s="166"/>
      <c r="Q3734" s="289"/>
      <c r="R3734" s="165"/>
      <c r="S3734" s="290"/>
      <c r="T3734" s="290"/>
      <c r="U3734" s="290"/>
      <c r="V3734" s="290"/>
      <c r="W3734" s="166"/>
      <c r="X3734" s="135"/>
      <c r="Y3734" s="418">
        <f t="shared" si="578"/>
        <v>0</v>
      </c>
      <c r="Z3734" s="291">
        <f t="shared" si="579"/>
        <v>0</v>
      </c>
      <c r="AA3734" s="163"/>
      <c r="AB3734" s="177" t="str">
        <f t="shared" si="580"/>
        <v/>
      </c>
      <c r="AC3734" s="283" t="str">
        <f t="shared" si="581"/>
        <v/>
      </c>
      <c r="AD3734" s="283" t="str">
        <f t="shared" si="582"/>
        <v/>
      </c>
      <c r="AE3734" s="163"/>
      <c r="AF3734" s="162"/>
    </row>
    <row r="3735" spans="1:32">
      <c r="A3735" s="134">
        <v>3726</v>
      </c>
      <c r="B3735" s="286"/>
      <c r="C3735" s="146">
        <f t="shared" si="575"/>
        <v>0</v>
      </c>
      <c r="D3735" s="146">
        <f t="shared" si="576"/>
        <v>1</v>
      </c>
      <c r="E3735" s="146">
        <f t="shared" si="577"/>
        <v>1900</v>
      </c>
      <c r="F3735" s="287"/>
      <c r="G3735" s="287"/>
      <c r="H3735" s="287"/>
      <c r="I3735" s="288"/>
      <c r="J3735" s="287"/>
      <c r="K3735" s="288"/>
      <c r="L3735" s="134"/>
      <c r="M3735" s="133"/>
      <c r="N3735" s="288"/>
      <c r="O3735" s="134"/>
      <c r="P3735" s="166"/>
      <c r="Q3735" s="289"/>
      <c r="R3735" s="165"/>
      <c r="S3735" s="290"/>
      <c r="T3735" s="290"/>
      <c r="U3735" s="290"/>
      <c r="V3735" s="290"/>
      <c r="W3735" s="166"/>
      <c r="X3735" s="135"/>
      <c r="Y3735" s="418">
        <f t="shared" si="578"/>
        <v>0</v>
      </c>
      <c r="Z3735" s="291">
        <f t="shared" si="579"/>
        <v>0</v>
      </c>
      <c r="AA3735" s="163"/>
      <c r="AB3735" s="177" t="str">
        <f t="shared" si="580"/>
        <v/>
      </c>
      <c r="AC3735" s="283" t="str">
        <f t="shared" si="581"/>
        <v/>
      </c>
      <c r="AD3735" s="283" t="str">
        <f t="shared" si="582"/>
        <v/>
      </c>
      <c r="AE3735" s="163"/>
      <c r="AF3735" s="162"/>
    </row>
    <row r="3736" spans="1:32">
      <c r="A3736" s="134">
        <v>3727</v>
      </c>
      <c r="B3736" s="286"/>
      <c r="C3736" s="146">
        <f t="shared" si="575"/>
        <v>0</v>
      </c>
      <c r="D3736" s="146">
        <f t="shared" si="576"/>
        <v>1</v>
      </c>
      <c r="E3736" s="146">
        <f t="shared" si="577"/>
        <v>1900</v>
      </c>
      <c r="F3736" s="287"/>
      <c r="G3736" s="287"/>
      <c r="H3736" s="287"/>
      <c r="I3736" s="288"/>
      <c r="J3736" s="287"/>
      <c r="K3736" s="288"/>
      <c r="L3736" s="134"/>
      <c r="M3736" s="133"/>
      <c r="N3736" s="288"/>
      <c r="O3736" s="134"/>
      <c r="P3736" s="166"/>
      <c r="Q3736" s="289"/>
      <c r="R3736" s="165"/>
      <c r="S3736" s="290"/>
      <c r="T3736" s="290"/>
      <c r="U3736" s="290"/>
      <c r="V3736" s="290"/>
      <c r="W3736" s="166"/>
      <c r="X3736" s="135"/>
      <c r="Y3736" s="418">
        <f t="shared" si="578"/>
        <v>0</v>
      </c>
      <c r="Z3736" s="291">
        <f t="shared" si="579"/>
        <v>0</v>
      </c>
      <c r="AA3736" s="163"/>
      <c r="AB3736" s="177" t="str">
        <f t="shared" si="580"/>
        <v/>
      </c>
      <c r="AC3736" s="283" t="str">
        <f t="shared" si="581"/>
        <v/>
      </c>
      <c r="AD3736" s="283" t="str">
        <f t="shared" si="582"/>
        <v/>
      </c>
      <c r="AE3736" s="163"/>
      <c r="AF3736" s="162"/>
    </row>
    <row r="3737" spans="1:32">
      <c r="A3737" s="134">
        <v>3728</v>
      </c>
      <c r="B3737" s="286"/>
      <c r="C3737" s="146">
        <f t="shared" si="575"/>
        <v>0</v>
      </c>
      <c r="D3737" s="146">
        <f t="shared" si="576"/>
        <v>1</v>
      </c>
      <c r="E3737" s="146">
        <f t="shared" si="577"/>
        <v>1900</v>
      </c>
      <c r="F3737" s="287"/>
      <c r="G3737" s="287"/>
      <c r="H3737" s="287"/>
      <c r="I3737" s="288"/>
      <c r="J3737" s="287"/>
      <c r="K3737" s="288"/>
      <c r="L3737" s="134"/>
      <c r="M3737" s="133"/>
      <c r="N3737" s="288"/>
      <c r="O3737" s="134"/>
      <c r="P3737" s="166"/>
      <c r="Q3737" s="289"/>
      <c r="R3737" s="165"/>
      <c r="S3737" s="290"/>
      <c r="T3737" s="290"/>
      <c r="U3737" s="290"/>
      <c r="V3737" s="290"/>
      <c r="W3737" s="166"/>
      <c r="X3737" s="135"/>
      <c r="Y3737" s="418">
        <f t="shared" si="578"/>
        <v>0</v>
      </c>
      <c r="Z3737" s="291">
        <f t="shared" si="579"/>
        <v>0</v>
      </c>
      <c r="AA3737" s="163"/>
      <c r="AB3737" s="177" t="str">
        <f t="shared" si="580"/>
        <v/>
      </c>
      <c r="AC3737" s="283" t="str">
        <f t="shared" si="581"/>
        <v/>
      </c>
      <c r="AD3737" s="283" t="str">
        <f t="shared" si="582"/>
        <v/>
      </c>
      <c r="AE3737" s="163"/>
      <c r="AF3737" s="162"/>
    </row>
    <row r="3738" spans="1:32">
      <c r="A3738" s="134">
        <v>3729</v>
      </c>
      <c r="B3738" s="286"/>
      <c r="C3738" s="146">
        <f t="shared" si="575"/>
        <v>0</v>
      </c>
      <c r="D3738" s="146">
        <f t="shared" si="576"/>
        <v>1</v>
      </c>
      <c r="E3738" s="146">
        <f t="shared" si="577"/>
        <v>1900</v>
      </c>
      <c r="F3738" s="287"/>
      <c r="G3738" s="287"/>
      <c r="H3738" s="287"/>
      <c r="I3738" s="288"/>
      <c r="J3738" s="287"/>
      <c r="K3738" s="288"/>
      <c r="L3738" s="134"/>
      <c r="M3738" s="133"/>
      <c r="N3738" s="288"/>
      <c r="O3738" s="134"/>
      <c r="P3738" s="166"/>
      <c r="Q3738" s="289"/>
      <c r="R3738" s="165"/>
      <c r="S3738" s="290"/>
      <c r="T3738" s="290"/>
      <c r="U3738" s="290"/>
      <c r="V3738" s="290"/>
      <c r="W3738" s="166"/>
      <c r="X3738" s="135"/>
      <c r="Y3738" s="418">
        <f t="shared" si="578"/>
        <v>0</v>
      </c>
      <c r="Z3738" s="291">
        <f t="shared" si="579"/>
        <v>0</v>
      </c>
      <c r="AA3738" s="163"/>
      <c r="AB3738" s="177" t="str">
        <f t="shared" si="580"/>
        <v/>
      </c>
      <c r="AC3738" s="283" t="str">
        <f t="shared" si="581"/>
        <v/>
      </c>
      <c r="AD3738" s="283" t="str">
        <f t="shared" si="582"/>
        <v/>
      </c>
      <c r="AE3738" s="163"/>
      <c r="AF3738" s="162"/>
    </row>
    <row r="3739" spans="1:32">
      <c r="A3739" s="134">
        <v>3730</v>
      </c>
      <c r="B3739" s="286"/>
      <c r="C3739" s="146">
        <f t="shared" si="575"/>
        <v>0</v>
      </c>
      <c r="D3739" s="146">
        <f t="shared" si="576"/>
        <v>1</v>
      </c>
      <c r="E3739" s="146">
        <f t="shared" si="577"/>
        <v>1900</v>
      </c>
      <c r="F3739" s="287"/>
      <c r="G3739" s="287"/>
      <c r="H3739" s="287"/>
      <c r="I3739" s="288"/>
      <c r="J3739" s="287"/>
      <c r="K3739" s="288"/>
      <c r="L3739" s="134"/>
      <c r="M3739" s="133"/>
      <c r="N3739" s="288"/>
      <c r="O3739" s="134"/>
      <c r="P3739" s="166"/>
      <c r="Q3739" s="289"/>
      <c r="R3739" s="165"/>
      <c r="S3739" s="290"/>
      <c r="T3739" s="290"/>
      <c r="U3739" s="290"/>
      <c r="V3739" s="290"/>
      <c r="W3739" s="166"/>
      <c r="X3739" s="135"/>
      <c r="Y3739" s="418">
        <f t="shared" si="578"/>
        <v>0</v>
      </c>
      <c r="Z3739" s="291">
        <f t="shared" si="579"/>
        <v>0</v>
      </c>
      <c r="AA3739" s="163"/>
      <c r="AB3739" s="177" t="str">
        <f t="shared" si="580"/>
        <v/>
      </c>
      <c r="AC3739" s="283" t="str">
        <f t="shared" si="581"/>
        <v/>
      </c>
      <c r="AD3739" s="283" t="str">
        <f t="shared" si="582"/>
        <v/>
      </c>
      <c r="AE3739" s="163"/>
      <c r="AF3739" s="162"/>
    </row>
    <row r="3740" spans="1:32">
      <c r="A3740" s="134">
        <v>3731</v>
      </c>
      <c r="B3740" s="286"/>
      <c r="C3740" s="146">
        <f t="shared" si="575"/>
        <v>0</v>
      </c>
      <c r="D3740" s="146">
        <f t="shared" si="576"/>
        <v>1</v>
      </c>
      <c r="E3740" s="146">
        <f t="shared" si="577"/>
        <v>1900</v>
      </c>
      <c r="F3740" s="287"/>
      <c r="G3740" s="287"/>
      <c r="H3740" s="287"/>
      <c r="I3740" s="288"/>
      <c r="J3740" s="287"/>
      <c r="K3740" s="288"/>
      <c r="L3740" s="134"/>
      <c r="M3740" s="133"/>
      <c r="N3740" s="288"/>
      <c r="O3740" s="134"/>
      <c r="P3740" s="166"/>
      <c r="Q3740" s="289"/>
      <c r="R3740" s="165"/>
      <c r="S3740" s="290"/>
      <c r="T3740" s="290"/>
      <c r="U3740" s="290"/>
      <c r="V3740" s="290"/>
      <c r="W3740" s="166"/>
      <c r="X3740" s="135"/>
      <c r="Y3740" s="418">
        <f t="shared" si="578"/>
        <v>0</v>
      </c>
      <c r="Z3740" s="291">
        <f t="shared" si="579"/>
        <v>0</v>
      </c>
      <c r="AA3740" s="163"/>
      <c r="AB3740" s="177" t="str">
        <f t="shared" si="580"/>
        <v/>
      </c>
      <c r="AC3740" s="283" t="str">
        <f t="shared" si="581"/>
        <v/>
      </c>
      <c r="AD3740" s="283" t="str">
        <f t="shared" si="582"/>
        <v/>
      </c>
      <c r="AE3740" s="163"/>
      <c r="AF3740" s="162"/>
    </row>
    <row r="3741" spans="1:32">
      <c r="A3741" s="134">
        <v>3732</v>
      </c>
      <c r="B3741" s="286"/>
      <c r="C3741" s="146">
        <f t="shared" si="575"/>
        <v>0</v>
      </c>
      <c r="D3741" s="146">
        <f t="shared" si="576"/>
        <v>1</v>
      </c>
      <c r="E3741" s="146">
        <f t="shared" si="577"/>
        <v>1900</v>
      </c>
      <c r="F3741" s="287"/>
      <c r="G3741" s="287"/>
      <c r="H3741" s="287"/>
      <c r="I3741" s="288"/>
      <c r="J3741" s="287"/>
      <c r="K3741" s="288"/>
      <c r="L3741" s="134"/>
      <c r="M3741" s="133"/>
      <c r="N3741" s="288"/>
      <c r="O3741" s="134"/>
      <c r="P3741" s="166"/>
      <c r="Q3741" s="289"/>
      <c r="R3741" s="165"/>
      <c r="S3741" s="290"/>
      <c r="T3741" s="290"/>
      <c r="U3741" s="290"/>
      <c r="V3741" s="290"/>
      <c r="W3741" s="166"/>
      <c r="X3741" s="135"/>
      <c r="Y3741" s="418">
        <f t="shared" si="578"/>
        <v>0</v>
      </c>
      <c r="Z3741" s="291">
        <f t="shared" si="579"/>
        <v>0</v>
      </c>
      <c r="AA3741" s="163"/>
      <c r="AB3741" s="177" t="str">
        <f t="shared" si="580"/>
        <v/>
      </c>
      <c r="AC3741" s="283" t="str">
        <f t="shared" si="581"/>
        <v/>
      </c>
      <c r="AD3741" s="283" t="str">
        <f t="shared" si="582"/>
        <v/>
      </c>
      <c r="AE3741" s="163"/>
      <c r="AF3741" s="162"/>
    </row>
    <row r="3742" spans="1:32">
      <c r="A3742" s="134">
        <v>3733</v>
      </c>
      <c r="B3742" s="286"/>
      <c r="C3742" s="146">
        <f t="shared" si="575"/>
        <v>0</v>
      </c>
      <c r="D3742" s="146">
        <f t="shared" si="576"/>
        <v>1</v>
      </c>
      <c r="E3742" s="146">
        <f t="shared" si="577"/>
        <v>1900</v>
      </c>
      <c r="F3742" s="287"/>
      <c r="G3742" s="287"/>
      <c r="H3742" s="287"/>
      <c r="I3742" s="288"/>
      <c r="J3742" s="287"/>
      <c r="K3742" s="288"/>
      <c r="L3742" s="134"/>
      <c r="M3742" s="133"/>
      <c r="N3742" s="288"/>
      <c r="O3742" s="134"/>
      <c r="P3742" s="166"/>
      <c r="Q3742" s="289"/>
      <c r="R3742" s="165"/>
      <c r="S3742" s="290"/>
      <c r="T3742" s="290"/>
      <c r="U3742" s="290"/>
      <c r="V3742" s="290"/>
      <c r="W3742" s="166"/>
      <c r="X3742" s="135"/>
      <c r="Y3742" s="418">
        <f t="shared" si="578"/>
        <v>0</v>
      </c>
      <c r="Z3742" s="291">
        <f t="shared" si="579"/>
        <v>0</v>
      </c>
      <c r="AA3742" s="163"/>
      <c r="AB3742" s="177" t="str">
        <f t="shared" si="580"/>
        <v/>
      </c>
      <c r="AC3742" s="283" t="str">
        <f t="shared" si="581"/>
        <v/>
      </c>
      <c r="AD3742" s="283" t="str">
        <f t="shared" si="582"/>
        <v/>
      </c>
      <c r="AE3742" s="163"/>
      <c r="AF3742" s="162"/>
    </row>
    <row r="3743" spans="1:32">
      <c r="A3743" s="134">
        <v>3734</v>
      </c>
      <c r="B3743" s="286"/>
      <c r="C3743" s="146">
        <f t="shared" si="575"/>
        <v>0</v>
      </c>
      <c r="D3743" s="146">
        <f t="shared" si="576"/>
        <v>1</v>
      </c>
      <c r="E3743" s="146">
        <f t="shared" si="577"/>
        <v>1900</v>
      </c>
      <c r="F3743" s="287"/>
      <c r="G3743" s="287"/>
      <c r="H3743" s="287"/>
      <c r="I3743" s="288"/>
      <c r="J3743" s="287"/>
      <c r="K3743" s="288"/>
      <c r="L3743" s="134"/>
      <c r="M3743" s="133"/>
      <c r="N3743" s="288"/>
      <c r="O3743" s="134"/>
      <c r="P3743" s="166"/>
      <c r="Q3743" s="289"/>
      <c r="R3743" s="165"/>
      <c r="S3743" s="290"/>
      <c r="T3743" s="290"/>
      <c r="U3743" s="290"/>
      <c r="V3743" s="290"/>
      <c r="W3743" s="166"/>
      <c r="X3743" s="135"/>
      <c r="Y3743" s="418">
        <f t="shared" si="578"/>
        <v>0</v>
      </c>
      <c r="Z3743" s="291">
        <f t="shared" si="579"/>
        <v>0</v>
      </c>
      <c r="AA3743" s="163"/>
      <c r="AB3743" s="177" t="str">
        <f t="shared" si="580"/>
        <v/>
      </c>
      <c r="AC3743" s="283" t="str">
        <f t="shared" si="581"/>
        <v/>
      </c>
      <c r="AD3743" s="283" t="str">
        <f t="shared" si="582"/>
        <v/>
      </c>
      <c r="AE3743" s="163"/>
      <c r="AF3743" s="162"/>
    </row>
    <row r="3744" spans="1:32">
      <c r="A3744" s="134">
        <v>3735</v>
      </c>
      <c r="B3744" s="286"/>
      <c r="C3744" s="146">
        <f t="shared" si="575"/>
        <v>0</v>
      </c>
      <c r="D3744" s="146">
        <f t="shared" si="576"/>
        <v>1</v>
      </c>
      <c r="E3744" s="146">
        <f t="shared" si="577"/>
        <v>1900</v>
      </c>
      <c r="F3744" s="287"/>
      <c r="G3744" s="287"/>
      <c r="H3744" s="287"/>
      <c r="I3744" s="288"/>
      <c r="J3744" s="287"/>
      <c r="K3744" s="288"/>
      <c r="L3744" s="134"/>
      <c r="M3744" s="133"/>
      <c r="N3744" s="288"/>
      <c r="O3744" s="134"/>
      <c r="P3744" s="166"/>
      <c r="Q3744" s="289"/>
      <c r="R3744" s="165"/>
      <c r="S3744" s="290"/>
      <c r="T3744" s="290"/>
      <c r="U3744" s="290"/>
      <c r="V3744" s="290"/>
      <c r="W3744" s="166"/>
      <c r="X3744" s="135"/>
      <c r="Y3744" s="418">
        <f t="shared" si="578"/>
        <v>0</v>
      </c>
      <c r="Z3744" s="291">
        <f t="shared" si="579"/>
        <v>0</v>
      </c>
      <c r="AA3744" s="163"/>
      <c r="AB3744" s="177" t="str">
        <f t="shared" si="580"/>
        <v/>
      </c>
      <c r="AC3744" s="283" t="str">
        <f t="shared" si="581"/>
        <v/>
      </c>
      <c r="AD3744" s="283" t="str">
        <f t="shared" si="582"/>
        <v/>
      </c>
      <c r="AE3744" s="163"/>
      <c r="AF3744" s="162"/>
    </row>
    <row r="3745" spans="1:32">
      <c r="A3745" s="134">
        <v>3736</v>
      </c>
      <c r="B3745" s="286"/>
      <c r="C3745" s="146">
        <f t="shared" si="575"/>
        <v>0</v>
      </c>
      <c r="D3745" s="146">
        <f t="shared" si="576"/>
        <v>1</v>
      </c>
      <c r="E3745" s="146">
        <f t="shared" si="577"/>
        <v>1900</v>
      </c>
      <c r="F3745" s="287"/>
      <c r="G3745" s="287"/>
      <c r="H3745" s="287"/>
      <c r="I3745" s="288"/>
      <c r="J3745" s="287"/>
      <c r="K3745" s="288"/>
      <c r="L3745" s="134"/>
      <c r="M3745" s="133"/>
      <c r="N3745" s="288"/>
      <c r="O3745" s="134"/>
      <c r="P3745" s="166"/>
      <c r="Q3745" s="289"/>
      <c r="R3745" s="165"/>
      <c r="S3745" s="290"/>
      <c r="T3745" s="290"/>
      <c r="U3745" s="290"/>
      <c r="V3745" s="290"/>
      <c r="W3745" s="166"/>
      <c r="X3745" s="135"/>
      <c r="Y3745" s="418">
        <f t="shared" si="578"/>
        <v>0</v>
      </c>
      <c r="Z3745" s="291">
        <f t="shared" si="579"/>
        <v>0</v>
      </c>
      <c r="AA3745" s="163"/>
      <c r="AB3745" s="177" t="str">
        <f t="shared" si="580"/>
        <v/>
      </c>
      <c r="AC3745" s="283" t="str">
        <f t="shared" si="581"/>
        <v/>
      </c>
      <c r="AD3745" s="283" t="str">
        <f t="shared" si="582"/>
        <v/>
      </c>
      <c r="AE3745" s="163"/>
      <c r="AF3745" s="162"/>
    </row>
    <row r="3746" spans="1:32">
      <c r="A3746" s="134">
        <v>3737</v>
      </c>
      <c r="B3746" s="286"/>
      <c r="C3746" s="146">
        <f t="shared" si="575"/>
        <v>0</v>
      </c>
      <c r="D3746" s="146">
        <f t="shared" si="576"/>
        <v>1</v>
      </c>
      <c r="E3746" s="146">
        <f t="shared" si="577"/>
        <v>1900</v>
      </c>
      <c r="F3746" s="287"/>
      <c r="G3746" s="287"/>
      <c r="H3746" s="287"/>
      <c r="I3746" s="288"/>
      <c r="J3746" s="287"/>
      <c r="K3746" s="288"/>
      <c r="L3746" s="134"/>
      <c r="M3746" s="133"/>
      <c r="N3746" s="288"/>
      <c r="O3746" s="134"/>
      <c r="P3746" s="166"/>
      <c r="Q3746" s="289"/>
      <c r="R3746" s="165"/>
      <c r="S3746" s="290"/>
      <c r="T3746" s="290"/>
      <c r="U3746" s="290"/>
      <c r="V3746" s="290"/>
      <c r="W3746" s="166"/>
      <c r="X3746" s="135"/>
      <c r="Y3746" s="418">
        <f t="shared" si="578"/>
        <v>0</v>
      </c>
      <c r="Z3746" s="291">
        <f t="shared" si="579"/>
        <v>0</v>
      </c>
      <c r="AA3746" s="163"/>
      <c r="AB3746" s="177" t="str">
        <f t="shared" si="580"/>
        <v/>
      </c>
      <c r="AC3746" s="283" t="str">
        <f t="shared" si="581"/>
        <v/>
      </c>
      <c r="AD3746" s="283" t="str">
        <f t="shared" si="582"/>
        <v/>
      </c>
      <c r="AE3746" s="163"/>
      <c r="AF3746" s="162"/>
    </row>
    <row r="3747" spans="1:32">
      <c r="A3747" s="134">
        <v>3738</v>
      </c>
      <c r="B3747" s="286"/>
      <c r="C3747" s="146">
        <f t="shared" si="575"/>
        <v>0</v>
      </c>
      <c r="D3747" s="146">
        <f t="shared" si="576"/>
        <v>1</v>
      </c>
      <c r="E3747" s="146">
        <f t="shared" si="577"/>
        <v>1900</v>
      </c>
      <c r="F3747" s="287"/>
      <c r="G3747" s="287"/>
      <c r="H3747" s="287"/>
      <c r="I3747" s="288"/>
      <c r="J3747" s="287"/>
      <c r="K3747" s="288"/>
      <c r="L3747" s="134"/>
      <c r="M3747" s="133"/>
      <c r="N3747" s="288"/>
      <c r="O3747" s="134"/>
      <c r="P3747" s="166"/>
      <c r="Q3747" s="289"/>
      <c r="R3747" s="165"/>
      <c r="S3747" s="290"/>
      <c r="T3747" s="290"/>
      <c r="U3747" s="290"/>
      <c r="V3747" s="290"/>
      <c r="W3747" s="166"/>
      <c r="X3747" s="135"/>
      <c r="Y3747" s="418">
        <f t="shared" si="578"/>
        <v>0</v>
      </c>
      <c r="Z3747" s="291">
        <f t="shared" si="579"/>
        <v>0</v>
      </c>
      <c r="AA3747" s="163"/>
      <c r="AB3747" s="177" t="str">
        <f t="shared" si="580"/>
        <v/>
      </c>
      <c r="AC3747" s="283" t="str">
        <f t="shared" si="581"/>
        <v/>
      </c>
      <c r="AD3747" s="283" t="str">
        <f t="shared" si="582"/>
        <v/>
      </c>
      <c r="AE3747" s="163"/>
      <c r="AF3747" s="162"/>
    </row>
    <row r="3748" spans="1:32">
      <c r="A3748" s="134">
        <v>3739</v>
      </c>
      <c r="B3748" s="286"/>
      <c r="C3748" s="146">
        <f t="shared" si="575"/>
        <v>0</v>
      </c>
      <c r="D3748" s="146">
        <f t="shared" si="576"/>
        <v>1</v>
      </c>
      <c r="E3748" s="146">
        <f t="shared" si="577"/>
        <v>1900</v>
      </c>
      <c r="F3748" s="287"/>
      <c r="G3748" s="287"/>
      <c r="H3748" s="287"/>
      <c r="I3748" s="288"/>
      <c r="J3748" s="287"/>
      <c r="K3748" s="288"/>
      <c r="L3748" s="134"/>
      <c r="M3748" s="133"/>
      <c r="N3748" s="288"/>
      <c r="O3748" s="134"/>
      <c r="P3748" s="166"/>
      <c r="Q3748" s="289"/>
      <c r="R3748" s="165"/>
      <c r="S3748" s="290"/>
      <c r="T3748" s="290"/>
      <c r="U3748" s="290"/>
      <c r="V3748" s="290"/>
      <c r="W3748" s="166"/>
      <c r="X3748" s="135"/>
      <c r="Y3748" s="418">
        <f t="shared" si="578"/>
        <v>0</v>
      </c>
      <c r="Z3748" s="291">
        <f t="shared" si="579"/>
        <v>0</v>
      </c>
      <c r="AA3748" s="163"/>
      <c r="AB3748" s="177" t="str">
        <f t="shared" si="580"/>
        <v/>
      </c>
      <c r="AC3748" s="283" t="str">
        <f t="shared" si="581"/>
        <v/>
      </c>
      <c r="AD3748" s="283" t="str">
        <f t="shared" si="582"/>
        <v/>
      </c>
      <c r="AE3748" s="163"/>
      <c r="AF3748" s="162"/>
    </row>
    <row r="3749" spans="1:32">
      <c r="A3749" s="134">
        <v>3740</v>
      </c>
      <c r="B3749" s="286"/>
      <c r="C3749" s="146">
        <f t="shared" si="575"/>
        <v>0</v>
      </c>
      <c r="D3749" s="146">
        <f t="shared" si="576"/>
        <v>1</v>
      </c>
      <c r="E3749" s="146">
        <f t="shared" si="577"/>
        <v>1900</v>
      </c>
      <c r="F3749" s="287"/>
      <c r="G3749" s="287"/>
      <c r="H3749" s="287"/>
      <c r="I3749" s="288"/>
      <c r="J3749" s="287"/>
      <c r="K3749" s="288"/>
      <c r="L3749" s="134"/>
      <c r="M3749" s="133"/>
      <c r="N3749" s="288"/>
      <c r="O3749" s="134"/>
      <c r="P3749" s="166"/>
      <c r="Q3749" s="289"/>
      <c r="R3749" s="165"/>
      <c r="S3749" s="290"/>
      <c r="T3749" s="290"/>
      <c r="U3749" s="290"/>
      <c r="V3749" s="290"/>
      <c r="W3749" s="166"/>
      <c r="X3749" s="135"/>
      <c r="Y3749" s="418">
        <f t="shared" si="578"/>
        <v>0</v>
      </c>
      <c r="Z3749" s="291">
        <f t="shared" si="579"/>
        <v>0</v>
      </c>
      <c r="AA3749" s="163"/>
      <c r="AB3749" s="177" t="str">
        <f t="shared" si="580"/>
        <v/>
      </c>
      <c r="AC3749" s="283" t="str">
        <f t="shared" si="581"/>
        <v/>
      </c>
      <c r="AD3749" s="283" t="str">
        <f t="shared" si="582"/>
        <v/>
      </c>
      <c r="AE3749" s="163"/>
      <c r="AF3749" s="162"/>
    </row>
    <row r="3750" spans="1:32">
      <c r="A3750" s="134">
        <v>3741</v>
      </c>
      <c r="B3750" s="286"/>
      <c r="C3750" s="146">
        <f t="shared" si="575"/>
        <v>0</v>
      </c>
      <c r="D3750" s="146">
        <f t="shared" si="576"/>
        <v>1</v>
      </c>
      <c r="E3750" s="146">
        <f t="shared" si="577"/>
        <v>1900</v>
      </c>
      <c r="F3750" s="287"/>
      <c r="G3750" s="287"/>
      <c r="H3750" s="287"/>
      <c r="I3750" s="288"/>
      <c r="J3750" s="287"/>
      <c r="K3750" s="288"/>
      <c r="L3750" s="134"/>
      <c r="M3750" s="133"/>
      <c r="N3750" s="288"/>
      <c r="O3750" s="134"/>
      <c r="P3750" s="166"/>
      <c r="Q3750" s="289"/>
      <c r="R3750" s="165"/>
      <c r="S3750" s="290"/>
      <c r="T3750" s="290"/>
      <c r="U3750" s="290"/>
      <c r="V3750" s="290"/>
      <c r="W3750" s="166"/>
      <c r="X3750" s="135"/>
      <c r="Y3750" s="418">
        <f t="shared" si="578"/>
        <v>0</v>
      </c>
      <c r="Z3750" s="291">
        <f t="shared" si="579"/>
        <v>0</v>
      </c>
      <c r="AA3750" s="163"/>
      <c r="AB3750" s="177" t="str">
        <f t="shared" si="580"/>
        <v/>
      </c>
      <c r="AC3750" s="283" t="str">
        <f t="shared" si="581"/>
        <v/>
      </c>
      <c r="AD3750" s="283" t="str">
        <f t="shared" si="582"/>
        <v/>
      </c>
      <c r="AE3750" s="163"/>
      <c r="AF3750" s="162"/>
    </row>
    <row r="3751" spans="1:32">
      <c r="A3751" s="134">
        <v>3742</v>
      </c>
      <c r="B3751" s="286"/>
      <c r="C3751" s="146">
        <f t="shared" si="575"/>
        <v>0</v>
      </c>
      <c r="D3751" s="146">
        <f t="shared" si="576"/>
        <v>1</v>
      </c>
      <c r="E3751" s="146">
        <f t="shared" si="577"/>
        <v>1900</v>
      </c>
      <c r="F3751" s="287"/>
      <c r="G3751" s="287"/>
      <c r="H3751" s="287"/>
      <c r="I3751" s="288"/>
      <c r="J3751" s="287"/>
      <c r="K3751" s="288"/>
      <c r="L3751" s="134"/>
      <c r="M3751" s="133"/>
      <c r="N3751" s="288"/>
      <c r="O3751" s="134"/>
      <c r="P3751" s="166"/>
      <c r="Q3751" s="289"/>
      <c r="R3751" s="165"/>
      <c r="S3751" s="290"/>
      <c r="T3751" s="290"/>
      <c r="U3751" s="290"/>
      <c r="V3751" s="290"/>
      <c r="W3751" s="166"/>
      <c r="X3751" s="135"/>
      <c r="Y3751" s="418">
        <f t="shared" si="578"/>
        <v>0</v>
      </c>
      <c r="Z3751" s="291">
        <f t="shared" si="579"/>
        <v>0</v>
      </c>
      <c r="AA3751" s="163"/>
      <c r="AB3751" s="177" t="str">
        <f t="shared" si="580"/>
        <v/>
      </c>
      <c r="AC3751" s="283" t="str">
        <f t="shared" si="581"/>
        <v/>
      </c>
      <c r="AD3751" s="283" t="str">
        <f t="shared" si="582"/>
        <v/>
      </c>
      <c r="AE3751" s="163"/>
      <c r="AF3751" s="162"/>
    </row>
    <row r="3752" spans="1:32">
      <c r="A3752" s="134">
        <v>3743</v>
      </c>
      <c r="B3752" s="286"/>
      <c r="C3752" s="146">
        <f t="shared" si="575"/>
        <v>0</v>
      </c>
      <c r="D3752" s="146">
        <f t="shared" si="576"/>
        <v>1</v>
      </c>
      <c r="E3752" s="146">
        <f t="shared" si="577"/>
        <v>1900</v>
      </c>
      <c r="F3752" s="287"/>
      <c r="G3752" s="287"/>
      <c r="H3752" s="287"/>
      <c r="I3752" s="288"/>
      <c r="J3752" s="287"/>
      <c r="K3752" s="288"/>
      <c r="L3752" s="134"/>
      <c r="M3752" s="133"/>
      <c r="N3752" s="288"/>
      <c r="O3752" s="134"/>
      <c r="P3752" s="166"/>
      <c r="Q3752" s="289"/>
      <c r="R3752" s="165"/>
      <c r="S3752" s="290"/>
      <c r="T3752" s="290"/>
      <c r="U3752" s="290"/>
      <c r="V3752" s="290"/>
      <c r="W3752" s="166"/>
      <c r="X3752" s="135"/>
      <c r="Y3752" s="418">
        <f t="shared" si="578"/>
        <v>0</v>
      </c>
      <c r="Z3752" s="291">
        <f t="shared" si="579"/>
        <v>0</v>
      </c>
      <c r="AA3752" s="163"/>
      <c r="AB3752" s="177" t="str">
        <f t="shared" si="580"/>
        <v/>
      </c>
      <c r="AC3752" s="283" t="str">
        <f t="shared" si="581"/>
        <v/>
      </c>
      <c r="AD3752" s="283" t="str">
        <f t="shared" si="582"/>
        <v/>
      </c>
      <c r="AE3752" s="163"/>
      <c r="AF3752" s="162"/>
    </row>
    <row r="3753" spans="1:32">
      <c r="A3753" s="134">
        <v>3744</v>
      </c>
      <c r="B3753" s="286"/>
      <c r="C3753" s="146">
        <f t="shared" si="575"/>
        <v>0</v>
      </c>
      <c r="D3753" s="146">
        <f t="shared" si="576"/>
        <v>1</v>
      </c>
      <c r="E3753" s="146">
        <f t="shared" si="577"/>
        <v>1900</v>
      </c>
      <c r="F3753" s="287"/>
      <c r="G3753" s="287"/>
      <c r="H3753" s="287"/>
      <c r="I3753" s="288"/>
      <c r="J3753" s="287"/>
      <c r="K3753" s="288"/>
      <c r="L3753" s="134"/>
      <c r="M3753" s="133"/>
      <c r="N3753" s="288"/>
      <c r="O3753" s="134"/>
      <c r="P3753" s="166"/>
      <c r="Q3753" s="289"/>
      <c r="R3753" s="165"/>
      <c r="S3753" s="290"/>
      <c r="T3753" s="290"/>
      <c r="U3753" s="290"/>
      <c r="V3753" s="290"/>
      <c r="W3753" s="166"/>
      <c r="X3753" s="135"/>
      <c r="Y3753" s="418">
        <f t="shared" si="578"/>
        <v>0</v>
      </c>
      <c r="Z3753" s="291">
        <f t="shared" si="579"/>
        <v>0</v>
      </c>
      <c r="AA3753" s="163"/>
      <c r="AB3753" s="177" t="str">
        <f t="shared" si="580"/>
        <v/>
      </c>
      <c r="AC3753" s="283" t="str">
        <f t="shared" si="581"/>
        <v/>
      </c>
      <c r="AD3753" s="283" t="str">
        <f t="shared" si="582"/>
        <v/>
      </c>
      <c r="AE3753" s="163"/>
      <c r="AF3753" s="162"/>
    </row>
    <row r="3754" spans="1:32">
      <c r="A3754" s="134">
        <v>3745</v>
      </c>
      <c r="B3754" s="286"/>
      <c r="C3754" s="146">
        <f t="shared" si="575"/>
        <v>0</v>
      </c>
      <c r="D3754" s="146">
        <f t="shared" si="576"/>
        <v>1</v>
      </c>
      <c r="E3754" s="146">
        <f t="shared" si="577"/>
        <v>1900</v>
      </c>
      <c r="F3754" s="287"/>
      <c r="G3754" s="287"/>
      <c r="H3754" s="287"/>
      <c r="I3754" s="288"/>
      <c r="J3754" s="287"/>
      <c r="K3754" s="288"/>
      <c r="L3754" s="134"/>
      <c r="M3754" s="133"/>
      <c r="N3754" s="288"/>
      <c r="O3754" s="134"/>
      <c r="P3754" s="166"/>
      <c r="Q3754" s="289"/>
      <c r="R3754" s="165"/>
      <c r="S3754" s="290"/>
      <c r="T3754" s="290"/>
      <c r="U3754" s="290"/>
      <c r="V3754" s="290"/>
      <c r="W3754" s="166"/>
      <c r="X3754" s="135"/>
      <c r="Y3754" s="418">
        <f t="shared" si="578"/>
        <v>0</v>
      </c>
      <c r="Z3754" s="291">
        <f t="shared" si="579"/>
        <v>0</v>
      </c>
      <c r="AA3754" s="163"/>
      <c r="AB3754" s="177" t="str">
        <f t="shared" si="580"/>
        <v/>
      </c>
      <c r="AC3754" s="283" t="str">
        <f t="shared" si="581"/>
        <v/>
      </c>
      <c r="AD3754" s="283" t="str">
        <f t="shared" si="582"/>
        <v/>
      </c>
      <c r="AE3754" s="163"/>
      <c r="AF3754" s="162"/>
    </row>
    <row r="3755" spans="1:32">
      <c r="A3755" s="134">
        <v>3746</v>
      </c>
      <c r="B3755" s="286"/>
      <c r="C3755" s="146">
        <f t="shared" si="575"/>
        <v>0</v>
      </c>
      <c r="D3755" s="146">
        <f t="shared" si="576"/>
        <v>1</v>
      </c>
      <c r="E3755" s="146">
        <f t="shared" si="577"/>
        <v>1900</v>
      </c>
      <c r="F3755" s="287"/>
      <c r="G3755" s="287"/>
      <c r="H3755" s="287"/>
      <c r="I3755" s="288"/>
      <c r="J3755" s="287"/>
      <c r="K3755" s="288"/>
      <c r="L3755" s="134"/>
      <c r="M3755" s="133"/>
      <c r="N3755" s="288"/>
      <c r="O3755" s="134"/>
      <c r="P3755" s="166"/>
      <c r="Q3755" s="289"/>
      <c r="R3755" s="165"/>
      <c r="S3755" s="290"/>
      <c r="T3755" s="290"/>
      <c r="U3755" s="290"/>
      <c r="V3755" s="290"/>
      <c r="W3755" s="166"/>
      <c r="X3755" s="135"/>
      <c r="Y3755" s="418">
        <f t="shared" si="578"/>
        <v>0</v>
      </c>
      <c r="Z3755" s="291">
        <f t="shared" si="579"/>
        <v>0</v>
      </c>
      <c r="AA3755" s="163"/>
      <c r="AB3755" s="177" t="str">
        <f t="shared" si="580"/>
        <v/>
      </c>
      <c r="AC3755" s="283" t="str">
        <f t="shared" si="581"/>
        <v/>
      </c>
      <c r="AD3755" s="283" t="str">
        <f t="shared" si="582"/>
        <v/>
      </c>
      <c r="AE3755" s="163"/>
      <c r="AF3755" s="162"/>
    </row>
    <row r="3756" spans="1:32">
      <c r="A3756" s="134">
        <v>3747</v>
      </c>
      <c r="B3756" s="286"/>
      <c r="C3756" s="146">
        <f t="shared" si="575"/>
        <v>0</v>
      </c>
      <c r="D3756" s="146">
        <f t="shared" si="576"/>
        <v>1</v>
      </c>
      <c r="E3756" s="146">
        <f t="shared" si="577"/>
        <v>1900</v>
      </c>
      <c r="F3756" s="287"/>
      <c r="G3756" s="287"/>
      <c r="H3756" s="287"/>
      <c r="I3756" s="288"/>
      <c r="J3756" s="287"/>
      <c r="K3756" s="288"/>
      <c r="L3756" s="134"/>
      <c r="M3756" s="133"/>
      <c r="N3756" s="288"/>
      <c r="O3756" s="134"/>
      <c r="P3756" s="166"/>
      <c r="Q3756" s="289"/>
      <c r="R3756" s="165"/>
      <c r="S3756" s="290"/>
      <c r="T3756" s="290"/>
      <c r="U3756" s="290"/>
      <c r="V3756" s="290"/>
      <c r="W3756" s="166"/>
      <c r="X3756" s="135"/>
      <c r="Y3756" s="418">
        <f t="shared" si="578"/>
        <v>0</v>
      </c>
      <c r="Z3756" s="291">
        <f t="shared" si="579"/>
        <v>0</v>
      </c>
      <c r="AA3756" s="163"/>
      <c r="AB3756" s="177" t="str">
        <f t="shared" si="580"/>
        <v/>
      </c>
      <c r="AC3756" s="283" t="str">
        <f t="shared" si="581"/>
        <v/>
      </c>
      <c r="AD3756" s="283" t="str">
        <f t="shared" si="582"/>
        <v/>
      </c>
      <c r="AE3756" s="163"/>
      <c r="AF3756" s="162"/>
    </row>
    <row r="3757" spans="1:32">
      <c r="A3757" s="134">
        <v>3748</v>
      </c>
      <c r="B3757" s="286"/>
      <c r="C3757" s="146">
        <f t="shared" si="575"/>
        <v>0</v>
      </c>
      <c r="D3757" s="146">
        <f t="shared" si="576"/>
        <v>1</v>
      </c>
      <c r="E3757" s="146">
        <f t="shared" si="577"/>
        <v>1900</v>
      </c>
      <c r="F3757" s="287"/>
      <c r="G3757" s="287"/>
      <c r="H3757" s="287"/>
      <c r="I3757" s="288"/>
      <c r="J3757" s="287"/>
      <c r="K3757" s="288"/>
      <c r="L3757" s="134"/>
      <c r="M3757" s="133"/>
      <c r="N3757" s="288"/>
      <c r="O3757" s="134"/>
      <c r="P3757" s="166"/>
      <c r="Q3757" s="289"/>
      <c r="R3757" s="165"/>
      <c r="S3757" s="290"/>
      <c r="T3757" s="290"/>
      <c r="U3757" s="290"/>
      <c r="V3757" s="290"/>
      <c r="W3757" s="166"/>
      <c r="X3757" s="135"/>
      <c r="Y3757" s="418">
        <f t="shared" si="578"/>
        <v>0</v>
      </c>
      <c r="Z3757" s="291">
        <f t="shared" si="579"/>
        <v>0</v>
      </c>
      <c r="AA3757" s="163"/>
      <c r="AB3757" s="177" t="str">
        <f t="shared" si="580"/>
        <v/>
      </c>
      <c r="AC3757" s="283" t="str">
        <f t="shared" si="581"/>
        <v/>
      </c>
      <c r="AD3757" s="283" t="str">
        <f t="shared" si="582"/>
        <v/>
      </c>
      <c r="AE3757" s="163"/>
      <c r="AF3757" s="162"/>
    </row>
    <row r="3758" spans="1:32">
      <c r="A3758" s="134">
        <v>3749</v>
      </c>
      <c r="B3758" s="286"/>
      <c r="C3758" s="146">
        <f t="shared" si="575"/>
        <v>0</v>
      </c>
      <c r="D3758" s="146">
        <f t="shared" si="576"/>
        <v>1</v>
      </c>
      <c r="E3758" s="146">
        <f t="shared" si="577"/>
        <v>1900</v>
      </c>
      <c r="F3758" s="287"/>
      <c r="G3758" s="287"/>
      <c r="H3758" s="287"/>
      <c r="I3758" s="288"/>
      <c r="J3758" s="287"/>
      <c r="K3758" s="288"/>
      <c r="L3758" s="134"/>
      <c r="M3758" s="133"/>
      <c r="N3758" s="288"/>
      <c r="O3758" s="134"/>
      <c r="P3758" s="166"/>
      <c r="Q3758" s="289"/>
      <c r="R3758" s="165"/>
      <c r="S3758" s="290"/>
      <c r="T3758" s="290"/>
      <c r="U3758" s="290"/>
      <c r="V3758" s="290"/>
      <c r="W3758" s="166"/>
      <c r="X3758" s="135"/>
      <c r="Y3758" s="418">
        <f t="shared" si="578"/>
        <v>0</v>
      </c>
      <c r="Z3758" s="291">
        <f t="shared" si="579"/>
        <v>0</v>
      </c>
      <c r="AA3758" s="163"/>
      <c r="AB3758" s="177" t="str">
        <f t="shared" si="580"/>
        <v/>
      </c>
      <c r="AC3758" s="283" t="str">
        <f t="shared" si="581"/>
        <v/>
      </c>
      <c r="AD3758" s="283" t="str">
        <f t="shared" si="582"/>
        <v/>
      </c>
      <c r="AE3758" s="163"/>
      <c r="AF3758" s="162"/>
    </row>
    <row r="3759" spans="1:32">
      <c r="A3759" s="134">
        <v>3750</v>
      </c>
      <c r="B3759" s="286"/>
      <c r="C3759" s="146">
        <f t="shared" si="575"/>
        <v>0</v>
      </c>
      <c r="D3759" s="146">
        <f t="shared" si="576"/>
        <v>1</v>
      </c>
      <c r="E3759" s="146">
        <f t="shared" si="577"/>
        <v>1900</v>
      </c>
      <c r="F3759" s="287"/>
      <c r="G3759" s="287"/>
      <c r="H3759" s="287"/>
      <c r="I3759" s="288"/>
      <c r="J3759" s="287"/>
      <c r="K3759" s="288"/>
      <c r="L3759" s="134"/>
      <c r="M3759" s="133"/>
      <c r="N3759" s="288"/>
      <c r="O3759" s="134"/>
      <c r="P3759" s="166"/>
      <c r="Q3759" s="289"/>
      <c r="R3759" s="165"/>
      <c r="S3759" s="290"/>
      <c r="T3759" s="290"/>
      <c r="U3759" s="290"/>
      <c r="V3759" s="290"/>
      <c r="W3759" s="166"/>
      <c r="X3759" s="135"/>
      <c r="Y3759" s="418">
        <f t="shared" si="578"/>
        <v>0</v>
      </c>
      <c r="Z3759" s="291">
        <f t="shared" si="579"/>
        <v>0</v>
      </c>
      <c r="AA3759" s="163"/>
      <c r="AB3759" s="177" t="str">
        <f t="shared" si="580"/>
        <v/>
      </c>
      <c r="AC3759" s="283" t="str">
        <f t="shared" si="581"/>
        <v/>
      </c>
      <c r="AD3759" s="283" t="str">
        <f t="shared" si="582"/>
        <v/>
      </c>
      <c r="AE3759" s="163"/>
      <c r="AF3759" s="162"/>
    </row>
    <row r="3760" spans="1:32">
      <c r="A3760" s="134">
        <v>3751</v>
      </c>
      <c r="B3760" s="286"/>
      <c r="C3760" s="146">
        <f t="shared" si="575"/>
        <v>0</v>
      </c>
      <c r="D3760" s="146">
        <f t="shared" si="576"/>
        <v>1</v>
      </c>
      <c r="E3760" s="146">
        <f t="shared" si="577"/>
        <v>1900</v>
      </c>
      <c r="F3760" s="287"/>
      <c r="G3760" s="287"/>
      <c r="H3760" s="287"/>
      <c r="I3760" s="288"/>
      <c r="J3760" s="287"/>
      <c r="K3760" s="288"/>
      <c r="L3760" s="134"/>
      <c r="M3760" s="133"/>
      <c r="N3760" s="288"/>
      <c r="O3760" s="134"/>
      <c r="P3760" s="166"/>
      <c r="Q3760" s="289"/>
      <c r="R3760" s="165"/>
      <c r="S3760" s="290"/>
      <c r="T3760" s="290"/>
      <c r="U3760" s="290"/>
      <c r="V3760" s="290"/>
      <c r="W3760" s="166"/>
      <c r="X3760" s="135"/>
      <c r="Y3760" s="418">
        <f t="shared" si="578"/>
        <v>0</v>
      </c>
      <c r="Z3760" s="291">
        <f t="shared" si="579"/>
        <v>0</v>
      </c>
      <c r="AA3760" s="163"/>
      <c r="AB3760" s="177" t="str">
        <f t="shared" si="580"/>
        <v/>
      </c>
      <c r="AC3760" s="283" t="str">
        <f t="shared" si="581"/>
        <v/>
      </c>
      <c r="AD3760" s="283" t="str">
        <f t="shared" si="582"/>
        <v/>
      </c>
      <c r="AE3760" s="163"/>
      <c r="AF3760" s="162"/>
    </row>
    <row r="3761" spans="1:32">
      <c r="A3761" s="134">
        <v>3752</v>
      </c>
      <c r="B3761" s="286"/>
      <c r="C3761" s="146">
        <f t="shared" si="575"/>
        <v>0</v>
      </c>
      <c r="D3761" s="146">
        <f t="shared" si="576"/>
        <v>1</v>
      </c>
      <c r="E3761" s="146">
        <f t="shared" si="577"/>
        <v>1900</v>
      </c>
      <c r="F3761" s="287"/>
      <c r="G3761" s="287"/>
      <c r="H3761" s="287"/>
      <c r="I3761" s="288"/>
      <c r="J3761" s="287"/>
      <c r="K3761" s="288"/>
      <c r="L3761" s="134"/>
      <c r="M3761" s="133"/>
      <c r="N3761" s="288"/>
      <c r="O3761" s="134"/>
      <c r="P3761" s="166"/>
      <c r="Q3761" s="289"/>
      <c r="R3761" s="165"/>
      <c r="S3761" s="290"/>
      <c r="T3761" s="290"/>
      <c r="U3761" s="290"/>
      <c r="V3761" s="290"/>
      <c r="W3761" s="166"/>
      <c r="X3761" s="135"/>
      <c r="Y3761" s="418">
        <f t="shared" si="578"/>
        <v>0</v>
      </c>
      <c r="Z3761" s="291">
        <f t="shared" si="579"/>
        <v>0</v>
      </c>
      <c r="AA3761" s="163"/>
      <c r="AB3761" s="177" t="str">
        <f t="shared" si="580"/>
        <v/>
      </c>
      <c r="AC3761" s="283" t="str">
        <f t="shared" si="581"/>
        <v/>
      </c>
      <c r="AD3761" s="283" t="str">
        <f t="shared" si="582"/>
        <v/>
      </c>
      <c r="AE3761" s="163"/>
      <c r="AF3761" s="162"/>
    </row>
    <row r="3762" spans="1:32">
      <c r="A3762" s="134">
        <v>3753</v>
      </c>
      <c r="B3762" s="286"/>
      <c r="C3762" s="146">
        <f t="shared" si="575"/>
        <v>0</v>
      </c>
      <c r="D3762" s="146">
        <f t="shared" si="576"/>
        <v>1</v>
      </c>
      <c r="E3762" s="146">
        <f t="shared" si="577"/>
        <v>1900</v>
      </c>
      <c r="F3762" s="287"/>
      <c r="G3762" s="287"/>
      <c r="H3762" s="287"/>
      <c r="I3762" s="288"/>
      <c r="J3762" s="287"/>
      <c r="K3762" s="288"/>
      <c r="L3762" s="134"/>
      <c r="M3762" s="133"/>
      <c r="N3762" s="288"/>
      <c r="O3762" s="134"/>
      <c r="P3762" s="166"/>
      <c r="Q3762" s="289"/>
      <c r="R3762" s="165"/>
      <c r="S3762" s="290"/>
      <c r="T3762" s="290"/>
      <c r="U3762" s="290"/>
      <c r="V3762" s="290"/>
      <c r="W3762" s="166"/>
      <c r="X3762" s="135"/>
      <c r="Y3762" s="418">
        <f t="shared" si="578"/>
        <v>0</v>
      </c>
      <c r="Z3762" s="291">
        <f t="shared" si="579"/>
        <v>0</v>
      </c>
      <c r="AA3762" s="163"/>
      <c r="AB3762" s="177" t="str">
        <f t="shared" si="580"/>
        <v/>
      </c>
      <c r="AC3762" s="283" t="str">
        <f t="shared" si="581"/>
        <v/>
      </c>
      <c r="AD3762" s="283" t="str">
        <f t="shared" si="582"/>
        <v/>
      </c>
      <c r="AE3762" s="163"/>
      <c r="AF3762" s="162"/>
    </row>
    <row r="3763" spans="1:32">
      <c r="A3763" s="134">
        <v>3754</v>
      </c>
      <c r="B3763" s="286"/>
      <c r="C3763" s="146">
        <f t="shared" si="575"/>
        <v>0</v>
      </c>
      <c r="D3763" s="146">
        <f t="shared" si="576"/>
        <v>1</v>
      </c>
      <c r="E3763" s="146">
        <f t="shared" si="577"/>
        <v>1900</v>
      </c>
      <c r="F3763" s="287"/>
      <c r="G3763" s="287"/>
      <c r="H3763" s="287"/>
      <c r="I3763" s="288"/>
      <c r="J3763" s="287"/>
      <c r="K3763" s="288"/>
      <c r="L3763" s="134"/>
      <c r="M3763" s="133"/>
      <c r="N3763" s="288"/>
      <c r="O3763" s="134"/>
      <c r="P3763" s="166"/>
      <c r="Q3763" s="289"/>
      <c r="R3763" s="165"/>
      <c r="S3763" s="290"/>
      <c r="T3763" s="290"/>
      <c r="U3763" s="290"/>
      <c r="V3763" s="290"/>
      <c r="W3763" s="166"/>
      <c r="X3763" s="135"/>
      <c r="Y3763" s="418">
        <f t="shared" si="578"/>
        <v>0</v>
      </c>
      <c r="Z3763" s="291">
        <f t="shared" si="579"/>
        <v>0</v>
      </c>
      <c r="AA3763" s="163"/>
      <c r="AB3763" s="177" t="str">
        <f t="shared" si="580"/>
        <v/>
      </c>
      <c r="AC3763" s="283" t="str">
        <f t="shared" si="581"/>
        <v/>
      </c>
      <c r="AD3763" s="283" t="str">
        <f t="shared" si="582"/>
        <v/>
      </c>
      <c r="AE3763" s="163"/>
      <c r="AF3763" s="162"/>
    </row>
    <row r="3764" spans="1:32">
      <c r="A3764" s="134">
        <v>3755</v>
      </c>
      <c r="B3764" s="286"/>
      <c r="C3764" s="146">
        <f t="shared" si="575"/>
        <v>0</v>
      </c>
      <c r="D3764" s="146">
        <f t="shared" si="576"/>
        <v>1</v>
      </c>
      <c r="E3764" s="146">
        <f t="shared" si="577"/>
        <v>1900</v>
      </c>
      <c r="F3764" s="287"/>
      <c r="G3764" s="287"/>
      <c r="H3764" s="287"/>
      <c r="I3764" s="288"/>
      <c r="J3764" s="287"/>
      <c r="K3764" s="288"/>
      <c r="L3764" s="134"/>
      <c r="M3764" s="133"/>
      <c r="N3764" s="288"/>
      <c r="O3764" s="134"/>
      <c r="P3764" s="166"/>
      <c r="Q3764" s="289"/>
      <c r="R3764" s="165"/>
      <c r="S3764" s="290"/>
      <c r="T3764" s="290"/>
      <c r="U3764" s="290"/>
      <c r="V3764" s="290"/>
      <c r="W3764" s="166"/>
      <c r="X3764" s="135"/>
      <c r="Y3764" s="418">
        <f t="shared" si="578"/>
        <v>0</v>
      </c>
      <c r="Z3764" s="291">
        <f t="shared" si="579"/>
        <v>0</v>
      </c>
      <c r="AA3764" s="163"/>
      <c r="AB3764" s="177" t="str">
        <f t="shared" si="580"/>
        <v/>
      </c>
      <c r="AC3764" s="283" t="str">
        <f t="shared" si="581"/>
        <v/>
      </c>
      <c r="AD3764" s="283" t="str">
        <f t="shared" si="582"/>
        <v/>
      </c>
      <c r="AE3764" s="163"/>
      <c r="AF3764" s="162"/>
    </row>
    <row r="3765" spans="1:32">
      <c r="A3765" s="134">
        <v>3756</v>
      </c>
      <c r="B3765" s="286"/>
      <c r="C3765" s="146">
        <f t="shared" si="575"/>
        <v>0</v>
      </c>
      <c r="D3765" s="146">
        <f t="shared" si="576"/>
        <v>1</v>
      </c>
      <c r="E3765" s="146">
        <f t="shared" si="577"/>
        <v>1900</v>
      </c>
      <c r="F3765" s="287"/>
      <c r="G3765" s="287"/>
      <c r="H3765" s="287"/>
      <c r="I3765" s="288"/>
      <c r="J3765" s="287"/>
      <c r="K3765" s="288"/>
      <c r="L3765" s="134"/>
      <c r="M3765" s="133"/>
      <c r="N3765" s="288"/>
      <c r="O3765" s="134"/>
      <c r="P3765" s="166"/>
      <c r="Q3765" s="289"/>
      <c r="R3765" s="165"/>
      <c r="S3765" s="290"/>
      <c r="T3765" s="290"/>
      <c r="U3765" s="290"/>
      <c r="V3765" s="290"/>
      <c r="W3765" s="166"/>
      <c r="X3765" s="135"/>
      <c r="Y3765" s="418">
        <f t="shared" si="578"/>
        <v>0</v>
      </c>
      <c r="Z3765" s="291">
        <f t="shared" si="579"/>
        <v>0</v>
      </c>
      <c r="AA3765" s="163"/>
      <c r="AB3765" s="177" t="str">
        <f t="shared" si="580"/>
        <v/>
      </c>
      <c r="AC3765" s="283" t="str">
        <f t="shared" si="581"/>
        <v/>
      </c>
      <c r="AD3765" s="283" t="str">
        <f t="shared" si="582"/>
        <v/>
      </c>
      <c r="AE3765" s="163"/>
      <c r="AF3765" s="162"/>
    </row>
    <row r="3766" spans="1:32">
      <c r="A3766" s="134">
        <v>3757</v>
      </c>
      <c r="B3766" s="286"/>
      <c r="C3766" s="146">
        <f t="shared" si="575"/>
        <v>0</v>
      </c>
      <c r="D3766" s="146">
        <f t="shared" si="576"/>
        <v>1</v>
      </c>
      <c r="E3766" s="146">
        <f t="shared" si="577"/>
        <v>1900</v>
      </c>
      <c r="F3766" s="287"/>
      <c r="G3766" s="287"/>
      <c r="H3766" s="287"/>
      <c r="I3766" s="288"/>
      <c r="J3766" s="287"/>
      <c r="K3766" s="288"/>
      <c r="L3766" s="134"/>
      <c r="M3766" s="133"/>
      <c r="N3766" s="288"/>
      <c r="O3766" s="134"/>
      <c r="P3766" s="166"/>
      <c r="Q3766" s="289"/>
      <c r="R3766" s="165"/>
      <c r="S3766" s="290"/>
      <c r="T3766" s="290"/>
      <c r="U3766" s="290"/>
      <c r="V3766" s="290"/>
      <c r="W3766" s="166"/>
      <c r="X3766" s="135"/>
      <c r="Y3766" s="418">
        <f t="shared" si="578"/>
        <v>0</v>
      </c>
      <c r="Z3766" s="291">
        <f t="shared" si="579"/>
        <v>0</v>
      </c>
      <c r="AA3766" s="163"/>
      <c r="AB3766" s="177" t="str">
        <f t="shared" si="580"/>
        <v/>
      </c>
      <c r="AC3766" s="283" t="str">
        <f t="shared" si="581"/>
        <v/>
      </c>
      <c r="AD3766" s="283" t="str">
        <f t="shared" si="582"/>
        <v/>
      </c>
      <c r="AE3766" s="163"/>
      <c r="AF3766" s="162"/>
    </row>
    <row r="3767" spans="1:32">
      <c r="A3767" s="134">
        <v>3758</v>
      </c>
      <c r="B3767" s="286"/>
      <c r="C3767" s="146">
        <f t="shared" si="575"/>
        <v>0</v>
      </c>
      <c r="D3767" s="146">
        <f t="shared" si="576"/>
        <v>1</v>
      </c>
      <c r="E3767" s="146">
        <f t="shared" si="577"/>
        <v>1900</v>
      </c>
      <c r="F3767" s="287"/>
      <c r="G3767" s="287"/>
      <c r="H3767" s="287"/>
      <c r="I3767" s="288"/>
      <c r="J3767" s="287"/>
      <c r="K3767" s="288"/>
      <c r="L3767" s="134"/>
      <c r="M3767" s="133"/>
      <c r="N3767" s="288"/>
      <c r="O3767" s="134"/>
      <c r="P3767" s="166"/>
      <c r="Q3767" s="289"/>
      <c r="R3767" s="165"/>
      <c r="S3767" s="290"/>
      <c r="T3767" s="290"/>
      <c r="U3767" s="290"/>
      <c r="V3767" s="290"/>
      <c r="W3767" s="166"/>
      <c r="X3767" s="135"/>
      <c r="Y3767" s="418">
        <f t="shared" si="578"/>
        <v>0</v>
      </c>
      <c r="Z3767" s="291">
        <f t="shared" si="579"/>
        <v>0</v>
      </c>
      <c r="AA3767" s="163"/>
      <c r="AB3767" s="177" t="str">
        <f t="shared" si="580"/>
        <v/>
      </c>
      <c r="AC3767" s="283" t="str">
        <f t="shared" si="581"/>
        <v/>
      </c>
      <c r="AD3767" s="283" t="str">
        <f t="shared" si="582"/>
        <v/>
      </c>
      <c r="AE3767" s="163"/>
      <c r="AF3767" s="162"/>
    </row>
    <row r="3768" spans="1:32">
      <c r="A3768" s="134">
        <v>3759</v>
      </c>
      <c r="B3768" s="286"/>
      <c r="C3768" s="146">
        <f t="shared" si="575"/>
        <v>0</v>
      </c>
      <c r="D3768" s="146">
        <f t="shared" si="576"/>
        <v>1</v>
      </c>
      <c r="E3768" s="146">
        <f t="shared" si="577"/>
        <v>1900</v>
      </c>
      <c r="F3768" s="287"/>
      <c r="G3768" s="287"/>
      <c r="H3768" s="287"/>
      <c r="I3768" s="288"/>
      <c r="J3768" s="287"/>
      <c r="K3768" s="288"/>
      <c r="L3768" s="134"/>
      <c r="M3768" s="133"/>
      <c r="N3768" s="288"/>
      <c r="O3768" s="134"/>
      <c r="P3768" s="166"/>
      <c r="Q3768" s="289"/>
      <c r="R3768" s="165"/>
      <c r="S3768" s="290"/>
      <c r="T3768" s="290"/>
      <c r="U3768" s="290"/>
      <c r="V3768" s="290"/>
      <c r="W3768" s="166"/>
      <c r="X3768" s="135"/>
      <c r="Y3768" s="418">
        <f t="shared" si="578"/>
        <v>0</v>
      </c>
      <c r="Z3768" s="291">
        <f t="shared" si="579"/>
        <v>0</v>
      </c>
      <c r="AA3768" s="163"/>
      <c r="AB3768" s="177" t="str">
        <f t="shared" si="580"/>
        <v/>
      </c>
      <c r="AC3768" s="283" t="str">
        <f t="shared" si="581"/>
        <v/>
      </c>
      <c r="AD3768" s="283" t="str">
        <f t="shared" si="582"/>
        <v/>
      </c>
      <c r="AE3768" s="163"/>
      <c r="AF3768" s="162"/>
    </row>
    <row r="3769" spans="1:32">
      <c r="A3769" s="134">
        <v>3760</v>
      </c>
      <c r="B3769" s="286"/>
      <c r="C3769" s="146">
        <f t="shared" si="575"/>
        <v>0</v>
      </c>
      <c r="D3769" s="146">
        <f t="shared" si="576"/>
        <v>1</v>
      </c>
      <c r="E3769" s="146">
        <f t="shared" si="577"/>
        <v>1900</v>
      </c>
      <c r="F3769" s="287"/>
      <c r="G3769" s="287"/>
      <c r="H3769" s="287"/>
      <c r="I3769" s="288"/>
      <c r="J3769" s="287"/>
      <c r="K3769" s="288"/>
      <c r="L3769" s="134"/>
      <c r="M3769" s="133"/>
      <c r="N3769" s="288"/>
      <c r="O3769" s="134"/>
      <c r="P3769" s="166"/>
      <c r="Q3769" s="289"/>
      <c r="R3769" s="165"/>
      <c r="S3769" s="290"/>
      <c r="T3769" s="290"/>
      <c r="U3769" s="290"/>
      <c r="V3769" s="290"/>
      <c r="W3769" s="166"/>
      <c r="X3769" s="135"/>
      <c r="Y3769" s="418">
        <f t="shared" si="578"/>
        <v>0</v>
      </c>
      <c r="Z3769" s="291">
        <f t="shared" si="579"/>
        <v>0</v>
      </c>
      <c r="AA3769" s="163"/>
      <c r="AB3769" s="177" t="str">
        <f t="shared" si="580"/>
        <v/>
      </c>
      <c r="AC3769" s="283" t="str">
        <f t="shared" si="581"/>
        <v/>
      </c>
      <c r="AD3769" s="283" t="str">
        <f t="shared" si="582"/>
        <v/>
      </c>
      <c r="AE3769" s="163"/>
      <c r="AF3769" s="162"/>
    </row>
    <row r="3770" spans="1:32">
      <c r="A3770" s="134">
        <v>3761</v>
      </c>
      <c r="B3770" s="286"/>
      <c r="C3770" s="146">
        <f t="shared" si="575"/>
        <v>0</v>
      </c>
      <c r="D3770" s="146">
        <f t="shared" si="576"/>
        <v>1</v>
      </c>
      <c r="E3770" s="146">
        <f t="shared" si="577"/>
        <v>1900</v>
      </c>
      <c r="F3770" s="287"/>
      <c r="G3770" s="287"/>
      <c r="H3770" s="287"/>
      <c r="I3770" s="288"/>
      <c r="J3770" s="287"/>
      <c r="K3770" s="288"/>
      <c r="L3770" s="134"/>
      <c r="M3770" s="133"/>
      <c r="N3770" s="288"/>
      <c r="O3770" s="134"/>
      <c r="P3770" s="166"/>
      <c r="Q3770" s="289"/>
      <c r="R3770" s="165"/>
      <c r="S3770" s="290"/>
      <c r="T3770" s="290"/>
      <c r="U3770" s="290"/>
      <c r="V3770" s="290"/>
      <c r="W3770" s="166"/>
      <c r="X3770" s="135"/>
      <c r="Y3770" s="418">
        <f t="shared" si="578"/>
        <v>0</v>
      </c>
      <c r="Z3770" s="291">
        <f t="shared" si="579"/>
        <v>0</v>
      </c>
      <c r="AA3770" s="163"/>
      <c r="AB3770" s="177" t="str">
        <f t="shared" si="580"/>
        <v/>
      </c>
      <c r="AC3770" s="283" t="str">
        <f t="shared" si="581"/>
        <v/>
      </c>
      <c r="AD3770" s="283" t="str">
        <f t="shared" si="582"/>
        <v/>
      </c>
      <c r="AE3770" s="163"/>
      <c r="AF3770" s="162"/>
    </row>
    <row r="3771" spans="1:32">
      <c r="A3771" s="134">
        <v>3762</v>
      </c>
      <c r="B3771" s="286"/>
      <c r="C3771" s="146">
        <f t="shared" si="575"/>
        <v>0</v>
      </c>
      <c r="D3771" s="146">
        <f t="shared" si="576"/>
        <v>1</v>
      </c>
      <c r="E3771" s="146">
        <f t="shared" si="577"/>
        <v>1900</v>
      </c>
      <c r="F3771" s="287"/>
      <c r="G3771" s="287"/>
      <c r="H3771" s="287"/>
      <c r="I3771" s="288"/>
      <c r="J3771" s="287"/>
      <c r="K3771" s="288"/>
      <c r="L3771" s="134"/>
      <c r="M3771" s="133"/>
      <c r="N3771" s="288"/>
      <c r="O3771" s="134"/>
      <c r="P3771" s="166"/>
      <c r="Q3771" s="289"/>
      <c r="R3771" s="165"/>
      <c r="S3771" s="290"/>
      <c r="T3771" s="290"/>
      <c r="U3771" s="290"/>
      <c r="V3771" s="290"/>
      <c r="W3771" s="166"/>
      <c r="X3771" s="135"/>
      <c r="Y3771" s="418">
        <f t="shared" si="578"/>
        <v>0</v>
      </c>
      <c r="Z3771" s="291">
        <f t="shared" si="579"/>
        <v>0</v>
      </c>
      <c r="AA3771" s="163"/>
      <c r="AB3771" s="177" t="str">
        <f t="shared" si="580"/>
        <v/>
      </c>
      <c r="AC3771" s="283" t="str">
        <f t="shared" si="581"/>
        <v/>
      </c>
      <c r="AD3771" s="283" t="str">
        <f t="shared" si="582"/>
        <v/>
      </c>
      <c r="AE3771" s="163"/>
      <c r="AF3771" s="162"/>
    </row>
    <row r="3772" spans="1:32">
      <c r="A3772" s="134">
        <v>3763</v>
      </c>
      <c r="B3772" s="286"/>
      <c r="C3772" s="146">
        <f t="shared" si="575"/>
        <v>0</v>
      </c>
      <c r="D3772" s="146">
        <f t="shared" si="576"/>
        <v>1</v>
      </c>
      <c r="E3772" s="146">
        <f t="shared" si="577"/>
        <v>1900</v>
      </c>
      <c r="F3772" s="287"/>
      <c r="G3772" s="287"/>
      <c r="H3772" s="287"/>
      <c r="I3772" s="288"/>
      <c r="J3772" s="287"/>
      <c r="K3772" s="288"/>
      <c r="L3772" s="134"/>
      <c r="M3772" s="133"/>
      <c r="N3772" s="288"/>
      <c r="O3772" s="134"/>
      <c r="P3772" s="166"/>
      <c r="Q3772" s="289"/>
      <c r="R3772" s="165"/>
      <c r="S3772" s="290"/>
      <c r="T3772" s="290"/>
      <c r="U3772" s="290"/>
      <c r="V3772" s="290"/>
      <c r="W3772" s="166"/>
      <c r="X3772" s="135"/>
      <c r="Y3772" s="418">
        <f t="shared" si="578"/>
        <v>0</v>
      </c>
      <c r="Z3772" s="291">
        <f t="shared" si="579"/>
        <v>0</v>
      </c>
      <c r="AA3772" s="163"/>
      <c r="AB3772" s="177" t="str">
        <f t="shared" si="580"/>
        <v/>
      </c>
      <c r="AC3772" s="283" t="str">
        <f t="shared" si="581"/>
        <v/>
      </c>
      <c r="AD3772" s="283" t="str">
        <f t="shared" si="582"/>
        <v/>
      </c>
      <c r="AE3772" s="163"/>
      <c r="AF3772" s="162"/>
    </row>
    <row r="3773" spans="1:32">
      <c r="A3773" s="134">
        <v>3764</v>
      </c>
      <c r="B3773" s="286"/>
      <c r="C3773" s="146">
        <f t="shared" si="575"/>
        <v>0</v>
      </c>
      <c r="D3773" s="146">
        <f t="shared" si="576"/>
        <v>1</v>
      </c>
      <c r="E3773" s="146">
        <f t="shared" si="577"/>
        <v>1900</v>
      </c>
      <c r="F3773" s="287"/>
      <c r="G3773" s="287"/>
      <c r="H3773" s="287"/>
      <c r="I3773" s="288"/>
      <c r="J3773" s="287"/>
      <c r="K3773" s="288"/>
      <c r="L3773" s="134"/>
      <c r="M3773" s="133"/>
      <c r="N3773" s="288"/>
      <c r="O3773" s="134"/>
      <c r="P3773" s="166"/>
      <c r="Q3773" s="289"/>
      <c r="R3773" s="165"/>
      <c r="S3773" s="290"/>
      <c r="T3773" s="290"/>
      <c r="U3773" s="290"/>
      <c r="V3773" s="290"/>
      <c r="W3773" s="166"/>
      <c r="X3773" s="135"/>
      <c r="Y3773" s="418">
        <f t="shared" si="578"/>
        <v>0</v>
      </c>
      <c r="Z3773" s="291">
        <f t="shared" si="579"/>
        <v>0</v>
      </c>
      <c r="AA3773" s="163"/>
      <c r="AB3773" s="177" t="str">
        <f t="shared" si="580"/>
        <v/>
      </c>
      <c r="AC3773" s="283" t="str">
        <f t="shared" si="581"/>
        <v/>
      </c>
      <c r="AD3773" s="283" t="str">
        <f t="shared" si="582"/>
        <v/>
      </c>
      <c r="AE3773" s="163"/>
      <c r="AF3773" s="162"/>
    </row>
    <row r="3774" spans="1:32">
      <c r="A3774" s="134">
        <v>3765</v>
      </c>
      <c r="B3774" s="286"/>
      <c r="C3774" s="146">
        <f t="shared" si="575"/>
        <v>0</v>
      </c>
      <c r="D3774" s="146">
        <f t="shared" si="576"/>
        <v>1</v>
      </c>
      <c r="E3774" s="146">
        <f t="shared" si="577"/>
        <v>1900</v>
      </c>
      <c r="F3774" s="287"/>
      <c r="G3774" s="287"/>
      <c r="H3774" s="287"/>
      <c r="I3774" s="288"/>
      <c r="J3774" s="287"/>
      <c r="K3774" s="288"/>
      <c r="L3774" s="134"/>
      <c r="M3774" s="133"/>
      <c r="N3774" s="288"/>
      <c r="O3774" s="134"/>
      <c r="P3774" s="166"/>
      <c r="Q3774" s="289"/>
      <c r="R3774" s="165"/>
      <c r="S3774" s="290"/>
      <c r="T3774" s="290"/>
      <c r="U3774" s="290"/>
      <c r="V3774" s="290"/>
      <c r="W3774" s="166"/>
      <c r="X3774" s="135"/>
      <c r="Y3774" s="418">
        <f t="shared" si="578"/>
        <v>0</v>
      </c>
      <c r="Z3774" s="291">
        <f t="shared" si="579"/>
        <v>0</v>
      </c>
      <c r="AA3774" s="163"/>
      <c r="AB3774" s="177" t="str">
        <f t="shared" si="580"/>
        <v/>
      </c>
      <c r="AC3774" s="283" t="str">
        <f t="shared" si="581"/>
        <v/>
      </c>
      <c r="AD3774" s="283" t="str">
        <f t="shared" si="582"/>
        <v/>
      </c>
      <c r="AE3774" s="163"/>
      <c r="AF3774" s="162"/>
    </row>
    <row r="3775" spans="1:32">
      <c r="A3775" s="134">
        <v>3766</v>
      </c>
      <c r="B3775" s="286"/>
      <c r="C3775" s="146">
        <f t="shared" si="575"/>
        <v>0</v>
      </c>
      <c r="D3775" s="146">
        <f t="shared" si="576"/>
        <v>1</v>
      </c>
      <c r="E3775" s="146">
        <f t="shared" si="577"/>
        <v>1900</v>
      </c>
      <c r="F3775" s="287"/>
      <c r="G3775" s="287"/>
      <c r="H3775" s="287"/>
      <c r="I3775" s="288"/>
      <c r="J3775" s="287"/>
      <c r="K3775" s="288"/>
      <c r="L3775" s="134"/>
      <c r="M3775" s="133"/>
      <c r="N3775" s="288"/>
      <c r="O3775" s="134"/>
      <c r="P3775" s="166"/>
      <c r="Q3775" s="289"/>
      <c r="R3775" s="165"/>
      <c r="S3775" s="290"/>
      <c r="T3775" s="290"/>
      <c r="U3775" s="290"/>
      <c r="V3775" s="290"/>
      <c r="W3775" s="166"/>
      <c r="X3775" s="135"/>
      <c r="Y3775" s="418">
        <f t="shared" si="578"/>
        <v>0</v>
      </c>
      <c r="Z3775" s="291">
        <f t="shared" si="579"/>
        <v>0</v>
      </c>
      <c r="AA3775" s="163"/>
      <c r="AB3775" s="177" t="str">
        <f t="shared" si="580"/>
        <v/>
      </c>
      <c r="AC3775" s="283" t="str">
        <f t="shared" si="581"/>
        <v/>
      </c>
      <c r="AD3775" s="283" t="str">
        <f t="shared" si="582"/>
        <v/>
      </c>
      <c r="AE3775" s="163"/>
      <c r="AF3775" s="162"/>
    </row>
    <row r="3776" spans="1:32">
      <c r="A3776" s="134">
        <v>3767</v>
      </c>
      <c r="B3776" s="286"/>
      <c r="C3776" s="146">
        <f t="shared" si="575"/>
        <v>0</v>
      </c>
      <c r="D3776" s="146">
        <f t="shared" si="576"/>
        <v>1</v>
      </c>
      <c r="E3776" s="146">
        <f t="shared" si="577"/>
        <v>1900</v>
      </c>
      <c r="F3776" s="287"/>
      <c r="G3776" s="287"/>
      <c r="H3776" s="287"/>
      <c r="I3776" s="288"/>
      <c r="J3776" s="287"/>
      <c r="K3776" s="288"/>
      <c r="L3776" s="134"/>
      <c r="M3776" s="133"/>
      <c r="N3776" s="288"/>
      <c r="O3776" s="134"/>
      <c r="P3776" s="166"/>
      <c r="Q3776" s="289"/>
      <c r="R3776" s="165"/>
      <c r="S3776" s="290"/>
      <c r="T3776" s="290"/>
      <c r="U3776" s="290"/>
      <c r="V3776" s="290"/>
      <c r="W3776" s="166"/>
      <c r="X3776" s="135"/>
      <c r="Y3776" s="418">
        <f t="shared" si="578"/>
        <v>0</v>
      </c>
      <c r="Z3776" s="291">
        <f t="shared" si="579"/>
        <v>0</v>
      </c>
      <c r="AA3776" s="163"/>
      <c r="AB3776" s="177" t="str">
        <f t="shared" si="580"/>
        <v/>
      </c>
      <c r="AC3776" s="283" t="str">
        <f t="shared" si="581"/>
        <v/>
      </c>
      <c r="AD3776" s="283" t="str">
        <f t="shared" si="582"/>
        <v/>
      </c>
      <c r="AE3776" s="163"/>
      <c r="AF3776" s="162"/>
    </row>
    <row r="3777" spans="1:32">
      <c r="A3777" s="134">
        <v>3768</v>
      </c>
      <c r="B3777" s="286"/>
      <c r="C3777" s="146">
        <f t="shared" si="575"/>
        <v>0</v>
      </c>
      <c r="D3777" s="146">
        <f t="shared" si="576"/>
        <v>1</v>
      </c>
      <c r="E3777" s="146">
        <f t="shared" si="577"/>
        <v>1900</v>
      </c>
      <c r="F3777" s="287"/>
      <c r="G3777" s="287"/>
      <c r="H3777" s="287"/>
      <c r="I3777" s="288"/>
      <c r="J3777" s="287"/>
      <c r="K3777" s="288"/>
      <c r="L3777" s="134"/>
      <c r="M3777" s="133"/>
      <c r="N3777" s="288"/>
      <c r="O3777" s="134"/>
      <c r="P3777" s="166"/>
      <c r="Q3777" s="289"/>
      <c r="R3777" s="165"/>
      <c r="S3777" s="290"/>
      <c r="T3777" s="290"/>
      <c r="U3777" s="290"/>
      <c r="V3777" s="290"/>
      <c r="W3777" s="166"/>
      <c r="X3777" s="135"/>
      <c r="Y3777" s="418">
        <f t="shared" si="578"/>
        <v>0</v>
      </c>
      <c r="Z3777" s="291">
        <f t="shared" si="579"/>
        <v>0</v>
      </c>
      <c r="AA3777" s="163"/>
      <c r="AB3777" s="177" t="str">
        <f t="shared" si="580"/>
        <v/>
      </c>
      <c r="AC3777" s="283" t="str">
        <f t="shared" si="581"/>
        <v/>
      </c>
      <c r="AD3777" s="283" t="str">
        <f t="shared" si="582"/>
        <v/>
      </c>
      <c r="AE3777" s="163"/>
      <c r="AF3777" s="162"/>
    </row>
    <row r="3778" spans="1:32">
      <c r="A3778" s="134">
        <v>3769</v>
      </c>
      <c r="B3778" s="286"/>
      <c r="C3778" s="146">
        <f t="shared" si="575"/>
        <v>0</v>
      </c>
      <c r="D3778" s="146">
        <f t="shared" si="576"/>
        <v>1</v>
      </c>
      <c r="E3778" s="146">
        <f t="shared" si="577"/>
        <v>1900</v>
      </c>
      <c r="F3778" s="287"/>
      <c r="G3778" s="287"/>
      <c r="H3778" s="287"/>
      <c r="I3778" s="288"/>
      <c r="J3778" s="287"/>
      <c r="K3778" s="288"/>
      <c r="L3778" s="134"/>
      <c r="M3778" s="133"/>
      <c r="N3778" s="288"/>
      <c r="O3778" s="134"/>
      <c r="P3778" s="166"/>
      <c r="Q3778" s="289"/>
      <c r="R3778" s="165"/>
      <c r="S3778" s="290"/>
      <c r="T3778" s="290"/>
      <c r="U3778" s="290"/>
      <c r="V3778" s="290"/>
      <c r="W3778" s="166"/>
      <c r="X3778" s="135"/>
      <c r="Y3778" s="418">
        <f t="shared" si="578"/>
        <v>0</v>
      </c>
      <c r="Z3778" s="291">
        <f t="shared" si="579"/>
        <v>0</v>
      </c>
      <c r="AA3778" s="163"/>
      <c r="AB3778" s="177" t="str">
        <f t="shared" si="580"/>
        <v/>
      </c>
      <c r="AC3778" s="283" t="str">
        <f t="shared" si="581"/>
        <v/>
      </c>
      <c r="AD3778" s="283" t="str">
        <f t="shared" si="582"/>
        <v/>
      </c>
      <c r="AE3778" s="163"/>
      <c r="AF3778" s="162"/>
    </row>
    <row r="3779" spans="1:32">
      <c r="A3779" s="134">
        <v>3770</v>
      </c>
      <c r="B3779" s="286"/>
      <c r="C3779" s="146">
        <f t="shared" si="575"/>
        <v>0</v>
      </c>
      <c r="D3779" s="146">
        <f t="shared" si="576"/>
        <v>1</v>
      </c>
      <c r="E3779" s="146">
        <f t="shared" si="577"/>
        <v>1900</v>
      </c>
      <c r="F3779" s="287"/>
      <c r="G3779" s="287"/>
      <c r="H3779" s="287"/>
      <c r="I3779" s="288"/>
      <c r="J3779" s="287"/>
      <c r="K3779" s="288"/>
      <c r="L3779" s="134"/>
      <c r="M3779" s="133"/>
      <c r="N3779" s="288"/>
      <c r="O3779" s="134"/>
      <c r="P3779" s="166"/>
      <c r="Q3779" s="289"/>
      <c r="R3779" s="165"/>
      <c r="S3779" s="290"/>
      <c r="T3779" s="290"/>
      <c r="U3779" s="290"/>
      <c r="V3779" s="290"/>
      <c r="W3779" s="166"/>
      <c r="X3779" s="135"/>
      <c r="Y3779" s="418">
        <f t="shared" si="578"/>
        <v>0</v>
      </c>
      <c r="Z3779" s="291">
        <f t="shared" si="579"/>
        <v>0</v>
      </c>
      <c r="AA3779" s="163"/>
      <c r="AB3779" s="177" t="str">
        <f t="shared" si="580"/>
        <v/>
      </c>
      <c r="AC3779" s="283" t="str">
        <f t="shared" si="581"/>
        <v/>
      </c>
      <c r="AD3779" s="283" t="str">
        <f t="shared" si="582"/>
        <v/>
      </c>
      <c r="AE3779" s="163"/>
      <c r="AF3779" s="162"/>
    </row>
    <row r="3780" spans="1:32">
      <c r="A3780" s="134">
        <v>3771</v>
      </c>
      <c r="B3780" s="286"/>
      <c r="C3780" s="146">
        <f t="shared" si="575"/>
        <v>0</v>
      </c>
      <c r="D3780" s="146">
        <f t="shared" si="576"/>
        <v>1</v>
      </c>
      <c r="E3780" s="146">
        <f t="shared" si="577"/>
        <v>1900</v>
      </c>
      <c r="F3780" s="287"/>
      <c r="G3780" s="287"/>
      <c r="H3780" s="287"/>
      <c r="I3780" s="288"/>
      <c r="J3780" s="287"/>
      <c r="K3780" s="288"/>
      <c r="L3780" s="134"/>
      <c r="M3780" s="133"/>
      <c r="N3780" s="288"/>
      <c r="O3780" s="134"/>
      <c r="P3780" s="166"/>
      <c r="Q3780" s="289"/>
      <c r="R3780" s="165"/>
      <c r="S3780" s="290"/>
      <c r="T3780" s="290"/>
      <c r="U3780" s="290"/>
      <c r="V3780" s="290"/>
      <c r="W3780" s="166"/>
      <c r="X3780" s="135"/>
      <c r="Y3780" s="418">
        <f t="shared" si="578"/>
        <v>0</v>
      </c>
      <c r="Z3780" s="291">
        <f t="shared" si="579"/>
        <v>0</v>
      </c>
      <c r="AA3780" s="163"/>
      <c r="AB3780" s="177" t="str">
        <f t="shared" si="580"/>
        <v/>
      </c>
      <c r="AC3780" s="283" t="str">
        <f t="shared" si="581"/>
        <v/>
      </c>
      <c r="AD3780" s="283" t="str">
        <f t="shared" si="582"/>
        <v/>
      </c>
      <c r="AE3780" s="163"/>
      <c r="AF3780" s="162"/>
    </row>
    <row r="3781" spans="1:32">
      <c r="A3781" s="134">
        <v>3772</v>
      </c>
      <c r="B3781" s="286"/>
      <c r="C3781" s="146">
        <f t="shared" si="575"/>
        <v>0</v>
      </c>
      <c r="D3781" s="146">
        <f t="shared" si="576"/>
        <v>1</v>
      </c>
      <c r="E3781" s="146">
        <f t="shared" si="577"/>
        <v>1900</v>
      </c>
      <c r="F3781" s="287"/>
      <c r="G3781" s="287"/>
      <c r="H3781" s="287"/>
      <c r="I3781" s="288"/>
      <c r="J3781" s="287"/>
      <c r="K3781" s="288"/>
      <c r="L3781" s="134"/>
      <c r="M3781" s="133"/>
      <c r="N3781" s="288"/>
      <c r="O3781" s="134"/>
      <c r="P3781" s="166"/>
      <c r="Q3781" s="289"/>
      <c r="R3781" s="165"/>
      <c r="S3781" s="290"/>
      <c r="T3781" s="290"/>
      <c r="U3781" s="290"/>
      <c r="V3781" s="290"/>
      <c r="W3781" s="166"/>
      <c r="X3781" s="135"/>
      <c r="Y3781" s="418">
        <f t="shared" si="578"/>
        <v>0</v>
      </c>
      <c r="Z3781" s="291">
        <f t="shared" si="579"/>
        <v>0</v>
      </c>
      <c r="AA3781" s="163"/>
      <c r="AB3781" s="177" t="str">
        <f t="shared" si="580"/>
        <v/>
      </c>
      <c r="AC3781" s="283" t="str">
        <f t="shared" si="581"/>
        <v/>
      </c>
      <c r="AD3781" s="283" t="str">
        <f t="shared" si="582"/>
        <v/>
      </c>
      <c r="AE3781" s="163"/>
      <c r="AF3781" s="162"/>
    </row>
    <row r="3782" spans="1:32">
      <c r="A3782" s="134">
        <v>3773</v>
      </c>
      <c r="B3782" s="286"/>
      <c r="C3782" s="146">
        <f t="shared" si="575"/>
        <v>0</v>
      </c>
      <c r="D3782" s="146">
        <f t="shared" si="576"/>
        <v>1</v>
      </c>
      <c r="E3782" s="146">
        <f t="shared" si="577"/>
        <v>1900</v>
      </c>
      <c r="F3782" s="287"/>
      <c r="G3782" s="287"/>
      <c r="H3782" s="287"/>
      <c r="I3782" s="288"/>
      <c r="J3782" s="287"/>
      <c r="K3782" s="288"/>
      <c r="L3782" s="134"/>
      <c r="M3782" s="133"/>
      <c r="N3782" s="288"/>
      <c r="O3782" s="134"/>
      <c r="P3782" s="166"/>
      <c r="Q3782" s="289"/>
      <c r="R3782" s="165"/>
      <c r="S3782" s="290"/>
      <c r="T3782" s="290"/>
      <c r="U3782" s="290"/>
      <c r="V3782" s="290"/>
      <c r="W3782" s="166"/>
      <c r="X3782" s="135"/>
      <c r="Y3782" s="418">
        <f t="shared" si="578"/>
        <v>0</v>
      </c>
      <c r="Z3782" s="291">
        <f t="shared" si="579"/>
        <v>0</v>
      </c>
      <c r="AA3782" s="163"/>
      <c r="AB3782" s="177" t="str">
        <f t="shared" si="580"/>
        <v/>
      </c>
      <c r="AC3782" s="283" t="str">
        <f t="shared" si="581"/>
        <v/>
      </c>
      <c r="AD3782" s="283" t="str">
        <f t="shared" si="582"/>
        <v/>
      </c>
      <c r="AE3782" s="163"/>
      <c r="AF3782" s="162"/>
    </row>
    <row r="3783" spans="1:32">
      <c r="A3783" s="134">
        <v>3774</v>
      </c>
      <c r="B3783" s="286"/>
      <c r="C3783" s="146">
        <f t="shared" si="575"/>
        <v>0</v>
      </c>
      <c r="D3783" s="146">
        <f t="shared" si="576"/>
        <v>1</v>
      </c>
      <c r="E3783" s="146">
        <f t="shared" si="577"/>
        <v>1900</v>
      </c>
      <c r="F3783" s="287"/>
      <c r="G3783" s="287"/>
      <c r="H3783" s="287"/>
      <c r="I3783" s="288"/>
      <c r="J3783" s="287"/>
      <c r="K3783" s="288"/>
      <c r="L3783" s="134"/>
      <c r="M3783" s="133"/>
      <c r="N3783" s="288"/>
      <c r="O3783" s="134"/>
      <c r="P3783" s="166"/>
      <c r="Q3783" s="289"/>
      <c r="R3783" s="165"/>
      <c r="S3783" s="290"/>
      <c r="T3783" s="290"/>
      <c r="U3783" s="290"/>
      <c r="V3783" s="290"/>
      <c r="W3783" s="166"/>
      <c r="X3783" s="135"/>
      <c r="Y3783" s="418">
        <f t="shared" si="578"/>
        <v>0</v>
      </c>
      <c r="Z3783" s="291">
        <f t="shared" si="579"/>
        <v>0</v>
      </c>
      <c r="AA3783" s="163"/>
      <c r="AB3783" s="177" t="str">
        <f t="shared" si="580"/>
        <v/>
      </c>
      <c r="AC3783" s="283" t="str">
        <f t="shared" si="581"/>
        <v/>
      </c>
      <c r="AD3783" s="283" t="str">
        <f t="shared" si="582"/>
        <v/>
      </c>
      <c r="AE3783" s="163"/>
      <c r="AF3783" s="162"/>
    </row>
    <row r="3784" spans="1:32">
      <c r="A3784" s="134">
        <v>3775</v>
      </c>
      <c r="B3784" s="286"/>
      <c r="C3784" s="146">
        <f t="shared" si="575"/>
        <v>0</v>
      </c>
      <c r="D3784" s="146">
        <f t="shared" si="576"/>
        <v>1</v>
      </c>
      <c r="E3784" s="146">
        <f t="shared" si="577"/>
        <v>1900</v>
      </c>
      <c r="F3784" s="287"/>
      <c r="G3784" s="287"/>
      <c r="H3784" s="287"/>
      <c r="I3784" s="288"/>
      <c r="J3784" s="287"/>
      <c r="K3784" s="288"/>
      <c r="L3784" s="134"/>
      <c r="M3784" s="133"/>
      <c r="N3784" s="288"/>
      <c r="O3784" s="134"/>
      <c r="P3784" s="166"/>
      <c r="Q3784" s="289"/>
      <c r="R3784" s="165"/>
      <c r="S3784" s="290"/>
      <c r="T3784" s="290"/>
      <c r="U3784" s="290"/>
      <c r="V3784" s="290"/>
      <c r="W3784" s="166"/>
      <c r="X3784" s="135"/>
      <c r="Y3784" s="418">
        <f t="shared" si="578"/>
        <v>0</v>
      </c>
      <c r="Z3784" s="291">
        <f t="shared" si="579"/>
        <v>0</v>
      </c>
      <c r="AA3784" s="163"/>
      <c r="AB3784" s="177" t="str">
        <f t="shared" si="580"/>
        <v/>
      </c>
      <c r="AC3784" s="283" t="str">
        <f t="shared" si="581"/>
        <v/>
      </c>
      <c r="AD3784" s="283" t="str">
        <f t="shared" si="582"/>
        <v/>
      </c>
      <c r="AE3784" s="163"/>
      <c r="AF3784" s="162"/>
    </row>
    <row r="3785" spans="1:32">
      <c r="A3785" s="134">
        <v>3776</v>
      </c>
      <c r="B3785" s="286"/>
      <c r="C3785" s="146">
        <f t="shared" si="575"/>
        <v>0</v>
      </c>
      <c r="D3785" s="146">
        <f t="shared" si="576"/>
        <v>1</v>
      </c>
      <c r="E3785" s="146">
        <f t="shared" si="577"/>
        <v>1900</v>
      </c>
      <c r="F3785" s="287"/>
      <c r="G3785" s="287"/>
      <c r="H3785" s="287"/>
      <c r="I3785" s="288"/>
      <c r="J3785" s="287"/>
      <c r="K3785" s="288"/>
      <c r="L3785" s="134"/>
      <c r="M3785" s="133"/>
      <c r="N3785" s="288"/>
      <c r="O3785" s="134"/>
      <c r="P3785" s="166"/>
      <c r="Q3785" s="289"/>
      <c r="R3785" s="165"/>
      <c r="S3785" s="290"/>
      <c r="T3785" s="290"/>
      <c r="U3785" s="290"/>
      <c r="V3785" s="290"/>
      <c r="W3785" s="166"/>
      <c r="X3785" s="135"/>
      <c r="Y3785" s="418">
        <f t="shared" si="578"/>
        <v>0</v>
      </c>
      <c r="Z3785" s="291">
        <f t="shared" si="579"/>
        <v>0</v>
      </c>
      <c r="AA3785" s="163"/>
      <c r="AB3785" s="177" t="str">
        <f t="shared" si="580"/>
        <v/>
      </c>
      <c r="AC3785" s="283" t="str">
        <f t="shared" si="581"/>
        <v/>
      </c>
      <c r="AD3785" s="283" t="str">
        <f t="shared" si="582"/>
        <v/>
      </c>
      <c r="AE3785" s="163"/>
      <c r="AF3785" s="162"/>
    </row>
    <row r="3786" spans="1:32">
      <c r="A3786" s="134">
        <v>3777</v>
      </c>
      <c r="B3786" s="286"/>
      <c r="C3786" s="146">
        <f t="shared" si="575"/>
        <v>0</v>
      </c>
      <c r="D3786" s="146">
        <f t="shared" si="576"/>
        <v>1</v>
      </c>
      <c r="E3786" s="146">
        <f t="shared" si="577"/>
        <v>1900</v>
      </c>
      <c r="F3786" s="287"/>
      <c r="G3786" s="287"/>
      <c r="H3786" s="287"/>
      <c r="I3786" s="288"/>
      <c r="J3786" s="287"/>
      <c r="K3786" s="288"/>
      <c r="L3786" s="134"/>
      <c r="M3786" s="133"/>
      <c r="N3786" s="288"/>
      <c r="O3786" s="134"/>
      <c r="P3786" s="166"/>
      <c r="Q3786" s="289"/>
      <c r="R3786" s="165"/>
      <c r="S3786" s="290"/>
      <c r="T3786" s="290"/>
      <c r="U3786" s="290"/>
      <c r="V3786" s="290"/>
      <c r="W3786" s="166"/>
      <c r="X3786" s="135"/>
      <c r="Y3786" s="418">
        <f t="shared" si="578"/>
        <v>0</v>
      </c>
      <c r="Z3786" s="291">
        <f t="shared" si="579"/>
        <v>0</v>
      </c>
      <c r="AA3786" s="163"/>
      <c r="AB3786" s="177" t="str">
        <f t="shared" si="580"/>
        <v/>
      </c>
      <c r="AC3786" s="283" t="str">
        <f t="shared" si="581"/>
        <v/>
      </c>
      <c r="AD3786" s="283" t="str">
        <f t="shared" si="582"/>
        <v/>
      </c>
      <c r="AE3786" s="163"/>
      <c r="AF3786" s="162"/>
    </row>
    <row r="3787" spans="1:32">
      <c r="A3787" s="134">
        <v>3778</v>
      </c>
      <c r="B3787" s="286"/>
      <c r="C3787" s="146">
        <f t="shared" ref="C3787:C3850" si="583">DAY(B3787)</f>
        <v>0</v>
      </c>
      <c r="D3787" s="146">
        <f t="shared" ref="D3787:D3850" si="584">MONTH(B3787)</f>
        <v>1</v>
      </c>
      <c r="E3787" s="146">
        <f t="shared" ref="E3787:E3850" si="585">YEAR(B3787)</f>
        <v>1900</v>
      </c>
      <c r="F3787" s="287"/>
      <c r="G3787" s="287"/>
      <c r="H3787" s="287"/>
      <c r="I3787" s="288"/>
      <c r="J3787" s="287"/>
      <c r="K3787" s="288"/>
      <c r="L3787" s="134"/>
      <c r="M3787" s="133"/>
      <c r="N3787" s="288"/>
      <c r="O3787" s="134"/>
      <c r="P3787" s="166"/>
      <c r="Q3787" s="289"/>
      <c r="R3787" s="165"/>
      <c r="S3787" s="290"/>
      <c r="T3787" s="290"/>
      <c r="U3787" s="290"/>
      <c r="V3787" s="290"/>
      <c r="W3787" s="166"/>
      <c r="X3787" s="135"/>
      <c r="Y3787" s="418">
        <f t="shared" ref="Y3787:Y3850" si="586">X3787*U3787</f>
        <v>0</v>
      </c>
      <c r="Z3787" s="291">
        <f t="shared" ref="Z3787:Z3850" si="587">Y3787*1.1</f>
        <v>0</v>
      </c>
      <c r="AA3787" s="163"/>
      <c r="AB3787" s="177" t="str">
        <f t="shared" ref="AB3787:AB3850" si="588">IF(S3787="","",IF(S3787-U3787=0,"Full","No"))</f>
        <v/>
      </c>
      <c r="AC3787" s="283" t="str">
        <f t="shared" ref="AC3787:AC3850" si="589">IF(AND(S3787&gt;U3787,V3787=0),"Lost",IF(AND(S3787&gt;U3787,V3787&lt;(S3787-U3787)),"Lost",""))</f>
        <v/>
      </c>
      <c r="AD3787" s="283" t="str">
        <f t="shared" ref="AD3787:AD3850" si="590">IF(AND(S3787&gt;U3787,V3787=0),S3787-U3787,IF(AND(S3787&gt;U3787,V3787&lt;(S3787-U3787)),S3787-(U3787+V3787),""))</f>
        <v/>
      </c>
      <c r="AE3787" s="163"/>
      <c r="AF3787" s="162"/>
    </row>
    <row r="3788" spans="1:32">
      <c r="A3788" s="134">
        <v>3779</v>
      </c>
      <c r="B3788" s="286"/>
      <c r="C3788" s="146">
        <f t="shared" si="583"/>
        <v>0</v>
      </c>
      <c r="D3788" s="146">
        <f t="shared" si="584"/>
        <v>1</v>
      </c>
      <c r="E3788" s="146">
        <f t="shared" si="585"/>
        <v>1900</v>
      </c>
      <c r="F3788" s="287"/>
      <c r="G3788" s="287"/>
      <c r="H3788" s="287"/>
      <c r="I3788" s="288"/>
      <c r="J3788" s="287"/>
      <c r="K3788" s="288"/>
      <c r="L3788" s="134"/>
      <c r="M3788" s="133"/>
      <c r="N3788" s="288"/>
      <c r="O3788" s="134"/>
      <c r="P3788" s="166"/>
      <c r="Q3788" s="289"/>
      <c r="R3788" s="165"/>
      <c r="S3788" s="290"/>
      <c r="T3788" s="290"/>
      <c r="U3788" s="290"/>
      <c r="V3788" s="290"/>
      <c r="W3788" s="166"/>
      <c r="X3788" s="135"/>
      <c r="Y3788" s="418">
        <f t="shared" si="586"/>
        <v>0</v>
      </c>
      <c r="Z3788" s="291">
        <f t="shared" si="587"/>
        <v>0</v>
      </c>
      <c r="AA3788" s="163"/>
      <c r="AB3788" s="177" t="str">
        <f t="shared" si="588"/>
        <v/>
      </c>
      <c r="AC3788" s="283" t="str">
        <f t="shared" si="589"/>
        <v/>
      </c>
      <c r="AD3788" s="283" t="str">
        <f t="shared" si="590"/>
        <v/>
      </c>
      <c r="AE3788" s="163"/>
      <c r="AF3788" s="162"/>
    </row>
    <row r="3789" spans="1:32">
      <c r="A3789" s="134">
        <v>3780</v>
      </c>
      <c r="B3789" s="286"/>
      <c r="C3789" s="146">
        <f t="shared" si="583"/>
        <v>0</v>
      </c>
      <c r="D3789" s="146">
        <f t="shared" si="584"/>
        <v>1</v>
      </c>
      <c r="E3789" s="146">
        <f t="shared" si="585"/>
        <v>1900</v>
      </c>
      <c r="F3789" s="287"/>
      <c r="G3789" s="287"/>
      <c r="H3789" s="287"/>
      <c r="I3789" s="288"/>
      <c r="J3789" s="287"/>
      <c r="K3789" s="288"/>
      <c r="L3789" s="134"/>
      <c r="M3789" s="133"/>
      <c r="N3789" s="288"/>
      <c r="O3789" s="134"/>
      <c r="P3789" s="166"/>
      <c r="Q3789" s="289"/>
      <c r="R3789" s="165"/>
      <c r="S3789" s="290"/>
      <c r="T3789" s="290"/>
      <c r="U3789" s="290"/>
      <c r="V3789" s="290"/>
      <c r="W3789" s="166"/>
      <c r="X3789" s="135"/>
      <c r="Y3789" s="418">
        <f t="shared" si="586"/>
        <v>0</v>
      </c>
      <c r="Z3789" s="291">
        <f t="shared" si="587"/>
        <v>0</v>
      </c>
      <c r="AA3789" s="163"/>
      <c r="AB3789" s="177" t="str">
        <f t="shared" si="588"/>
        <v/>
      </c>
      <c r="AC3789" s="283" t="str">
        <f t="shared" si="589"/>
        <v/>
      </c>
      <c r="AD3789" s="283" t="str">
        <f t="shared" si="590"/>
        <v/>
      </c>
      <c r="AE3789" s="163"/>
      <c r="AF3789" s="162"/>
    </row>
    <row r="3790" spans="1:32">
      <c r="A3790" s="134">
        <v>3781</v>
      </c>
      <c r="B3790" s="286"/>
      <c r="C3790" s="146">
        <f t="shared" si="583"/>
        <v>0</v>
      </c>
      <c r="D3790" s="146">
        <f t="shared" si="584"/>
        <v>1</v>
      </c>
      <c r="E3790" s="146">
        <f t="shared" si="585"/>
        <v>1900</v>
      </c>
      <c r="F3790" s="287"/>
      <c r="G3790" s="287"/>
      <c r="H3790" s="287"/>
      <c r="I3790" s="288"/>
      <c r="J3790" s="287"/>
      <c r="K3790" s="288"/>
      <c r="L3790" s="134"/>
      <c r="M3790" s="133"/>
      <c r="N3790" s="288"/>
      <c r="O3790" s="134"/>
      <c r="P3790" s="166"/>
      <c r="Q3790" s="289"/>
      <c r="R3790" s="165"/>
      <c r="S3790" s="290"/>
      <c r="T3790" s="290"/>
      <c r="U3790" s="290"/>
      <c r="V3790" s="290"/>
      <c r="W3790" s="166"/>
      <c r="X3790" s="135"/>
      <c r="Y3790" s="418">
        <f t="shared" si="586"/>
        <v>0</v>
      </c>
      <c r="Z3790" s="291">
        <f t="shared" si="587"/>
        <v>0</v>
      </c>
      <c r="AA3790" s="163"/>
      <c r="AB3790" s="177" t="str">
        <f t="shared" si="588"/>
        <v/>
      </c>
      <c r="AC3790" s="283" t="str">
        <f t="shared" si="589"/>
        <v/>
      </c>
      <c r="AD3790" s="283" t="str">
        <f t="shared" si="590"/>
        <v/>
      </c>
      <c r="AE3790" s="163"/>
      <c r="AF3790" s="162"/>
    </row>
    <row r="3791" spans="1:32">
      <c r="A3791" s="134">
        <v>3782</v>
      </c>
      <c r="B3791" s="286"/>
      <c r="C3791" s="146">
        <f t="shared" si="583"/>
        <v>0</v>
      </c>
      <c r="D3791" s="146">
        <f t="shared" si="584"/>
        <v>1</v>
      </c>
      <c r="E3791" s="146">
        <f t="shared" si="585"/>
        <v>1900</v>
      </c>
      <c r="F3791" s="287"/>
      <c r="G3791" s="287"/>
      <c r="H3791" s="287"/>
      <c r="I3791" s="288"/>
      <c r="J3791" s="287"/>
      <c r="K3791" s="288"/>
      <c r="L3791" s="134"/>
      <c r="M3791" s="133"/>
      <c r="N3791" s="288"/>
      <c r="O3791" s="134"/>
      <c r="P3791" s="166"/>
      <c r="Q3791" s="289"/>
      <c r="R3791" s="165"/>
      <c r="S3791" s="290"/>
      <c r="T3791" s="290"/>
      <c r="U3791" s="290"/>
      <c r="V3791" s="290"/>
      <c r="W3791" s="166"/>
      <c r="X3791" s="135"/>
      <c r="Y3791" s="418">
        <f t="shared" si="586"/>
        <v>0</v>
      </c>
      <c r="Z3791" s="291">
        <f t="shared" si="587"/>
        <v>0</v>
      </c>
      <c r="AA3791" s="163"/>
      <c r="AB3791" s="177" t="str">
        <f t="shared" si="588"/>
        <v/>
      </c>
      <c r="AC3791" s="283" t="str">
        <f t="shared" si="589"/>
        <v/>
      </c>
      <c r="AD3791" s="283" t="str">
        <f t="shared" si="590"/>
        <v/>
      </c>
      <c r="AE3791" s="163"/>
      <c r="AF3791" s="162"/>
    </row>
    <row r="3792" spans="1:32">
      <c r="A3792" s="134">
        <v>3783</v>
      </c>
      <c r="B3792" s="286"/>
      <c r="C3792" s="146">
        <f t="shared" si="583"/>
        <v>0</v>
      </c>
      <c r="D3792" s="146">
        <f t="shared" si="584"/>
        <v>1</v>
      </c>
      <c r="E3792" s="146">
        <f t="shared" si="585"/>
        <v>1900</v>
      </c>
      <c r="F3792" s="287"/>
      <c r="G3792" s="287"/>
      <c r="H3792" s="287"/>
      <c r="I3792" s="288"/>
      <c r="J3792" s="287"/>
      <c r="K3792" s="288"/>
      <c r="L3792" s="134"/>
      <c r="M3792" s="133"/>
      <c r="N3792" s="288"/>
      <c r="O3792" s="134"/>
      <c r="P3792" s="166"/>
      <c r="Q3792" s="289"/>
      <c r="R3792" s="165"/>
      <c r="S3792" s="290"/>
      <c r="T3792" s="290"/>
      <c r="U3792" s="290"/>
      <c r="V3792" s="290"/>
      <c r="W3792" s="166"/>
      <c r="X3792" s="135"/>
      <c r="Y3792" s="418">
        <f t="shared" si="586"/>
        <v>0</v>
      </c>
      <c r="Z3792" s="291">
        <f t="shared" si="587"/>
        <v>0</v>
      </c>
      <c r="AA3792" s="163"/>
      <c r="AB3792" s="177" t="str">
        <f t="shared" si="588"/>
        <v/>
      </c>
      <c r="AC3792" s="283" t="str">
        <f t="shared" si="589"/>
        <v/>
      </c>
      <c r="AD3792" s="283" t="str">
        <f t="shared" si="590"/>
        <v/>
      </c>
      <c r="AE3792" s="163"/>
      <c r="AF3792" s="162"/>
    </row>
    <row r="3793" spans="1:32">
      <c r="A3793" s="134">
        <v>3784</v>
      </c>
      <c r="B3793" s="286"/>
      <c r="C3793" s="146">
        <f t="shared" si="583"/>
        <v>0</v>
      </c>
      <c r="D3793" s="146">
        <f t="shared" si="584"/>
        <v>1</v>
      </c>
      <c r="E3793" s="146">
        <f t="shared" si="585"/>
        <v>1900</v>
      </c>
      <c r="F3793" s="287"/>
      <c r="G3793" s="287"/>
      <c r="H3793" s="287"/>
      <c r="I3793" s="288"/>
      <c r="J3793" s="287"/>
      <c r="K3793" s="288"/>
      <c r="L3793" s="134"/>
      <c r="M3793" s="133"/>
      <c r="N3793" s="288"/>
      <c r="O3793" s="134"/>
      <c r="P3793" s="166"/>
      <c r="Q3793" s="289"/>
      <c r="R3793" s="165"/>
      <c r="S3793" s="290"/>
      <c r="T3793" s="290"/>
      <c r="U3793" s="290"/>
      <c r="V3793" s="290"/>
      <c r="W3793" s="166"/>
      <c r="X3793" s="135"/>
      <c r="Y3793" s="418">
        <f t="shared" si="586"/>
        <v>0</v>
      </c>
      <c r="Z3793" s="291">
        <f t="shared" si="587"/>
        <v>0</v>
      </c>
      <c r="AA3793" s="163"/>
      <c r="AB3793" s="177" t="str">
        <f t="shared" si="588"/>
        <v/>
      </c>
      <c r="AC3793" s="283" t="str">
        <f t="shared" si="589"/>
        <v/>
      </c>
      <c r="AD3793" s="283" t="str">
        <f t="shared" si="590"/>
        <v/>
      </c>
      <c r="AE3793" s="163"/>
      <c r="AF3793" s="162"/>
    </row>
    <row r="3794" spans="1:32">
      <c r="A3794" s="134">
        <v>3785</v>
      </c>
      <c r="B3794" s="286"/>
      <c r="C3794" s="146">
        <f t="shared" si="583"/>
        <v>0</v>
      </c>
      <c r="D3794" s="146">
        <f t="shared" si="584"/>
        <v>1</v>
      </c>
      <c r="E3794" s="146">
        <f t="shared" si="585"/>
        <v>1900</v>
      </c>
      <c r="F3794" s="287"/>
      <c r="G3794" s="287"/>
      <c r="H3794" s="287"/>
      <c r="I3794" s="288"/>
      <c r="J3794" s="287"/>
      <c r="K3794" s="288"/>
      <c r="L3794" s="134"/>
      <c r="M3794" s="133"/>
      <c r="N3794" s="288"/>
      <c r="O3794" s="134"/>
      <c r="P3794" s="166"/>
      <c r="Q3794" s="289"/>
      <c r="R3794" s="165"/>
      <c r="S3794" s="290"/>
      <c r="T3794" s="290"/>
      <c r="U3794" s="290"/>
      <c r="V3794" s="290"/>
      <c r="W3794" s="166"/>
      <c r="X3794" s="135"/>
      <c r="Y3794" s="418">
        <f t="shared" si="586"/>
        <v>0</v>
      </c>
      <c r="Z3794" s="291">
        <f t="shared" si="587"/>
        <v>0</v>
      </c>
      <c r="AA3794" s="163"/>
      <c r="AB3794" s="177" t="str">
        <f t="shared" si="588"/>
        <v/>
      </c>
      <c r="AC3794" s="283" t="str">
        <f t="shared" si="589"/>
        <v/>
      </c>
      <c r="AD3794" s="283" t="str">
        <f t="shared" si="590"/>
        <v/>
      </c>
      <c r="AE3794" s="163"/>
      <c r="AF3794" s="162"/>
    </row>
    <row r="3795" spans="1:32">
      <c r="A3795" s="134">
        <v>3786</v>
      </c>
      <c r="B3795" s="286"/>
      <c r="C3795" s="146">
        <f t="shared" si="583"/>
        <v>0</v>
      </c>
      <c r="D3795" s="146">
        <f t="shared" si="584"/>
        <v>1</v>
      </c>
      <c r="E3795" s="146">
        <f t="shared" si="585"/>
        <v>1900</v>
      </c>
      <c r="F3795" s="287"/>
      <c r="G3795" s="287"/>
      <c r="H3795" s="287"/>
      <c r="I3795" s="288"/>
      <c r="J3795" s="287"/>
      <c r="K3795" s="288"/>
      <c r="L3795" s="134"/>
      <c r="M3795" s="133"/>
      <c r="N3795" s="288"/>
      <c r="O3795" s="134"/>
      <c r="P3795" s="166"/>
      <c r="Q3795" s="289"/>
      <c r="R3795" s="165"/>
      <c r="S3795" s="290"/>
      <c r="T3795" s="290"/>
      <c r="U3795" s="290"/>
      <c r="V3795" s="290"/>
      <c r="W3795" s="166"/>
      <c r="X3795" s="135"/>
      <c r="Y3795" s="418">
        <f t="shared" si="586"/>
        <v>0</v>
      </c>
      <c r="Z3795" s="291">
        <f t="shared" si="587"/>
        <v>0</v>
      </c>
      <c r="AA3795" s="163"/>
      <c r="AB3795" s="177" t="str">
        <f t="shared" si="588"/>
        <v/>
      </c>
      <c r="AC3795" s="283" t="str">
        <f t="shared" si="589"/>
        <v/>
      </c>
      <c r="AD3795" s="283" t="str">
        <f t="shared" si="590"/>
        <v/>
      </c>
      <c r="AE3795" s="163"/>
      <c r="AF3795" s="162"/>
    </row>
    <row r="3796" spans="1:32">
      <c r="A3796" s="134">
        <v>3787</v>
      </c>
      <c r="B3796" s="286"/>
      <c r="C3796" s="146">
        <f t="shared" si="583"/>
        <v>0</v>
      </c>
      <c r="D3796" s="146">
        <f t="shared" si="584"/>
        <v>1</v>
      </c>
      <c r="E3796" s="146">
        <f t="shared" si="585"/>
        <v>1900</v>
      </c>
      <c r="F3796" s="287"/>
      <c r="G3796" s="287"/>
      <c r="H3796" s="287"/>
      <c r="I3796" s="288"/>
      <c r="J3796" s="287"/>
      <c r="K3796" s="288"/>
      <c r="L3796" s="134"/>
      <c r="M3796" s="133"/>
      <c r="N3796" s="288"/>
      <c r="O3796" s="134"/>
      <c r="P3796" s="166"/>
      <c r="Q3796" s="289"/>
      <c r="R3796" s="165"/>
      <c r="S3796" s="290"/>
      <c r="T3796" s="290"/>
      <c r="U3796" s="290"/>
      <c r="V3796" s="290"/>
      <c r="W3796" s="166"/>
      <c r="X3796" s="135"/>
      <c r="Y3796" s="418">
        <f t="shared" si="586"/>
        <v>0</v>
      </c>
      <c r="Z3796" s="291">
        <f t="shared" si="587"/>
        <v>0</v>
      </c>
      <c r="AA3796" s="163"/>
      <c r="AB3796" s="177" t="str">
        <f t="shared" si="588"/>
        <v/>
      </c>
      <c r="AC3796" s="283" t="str">
        <f t="shared" si="589"/>
        <v/>
      </c>
      <c r="AD3796" s="283" t="str">
        <f t="shared" si="590"/>
        <v/>
      </c>
      <c r="AE3796" s="163"/>
      <c r="AF3796" s="162"/>
    </row>
    <row r="3797" spans="1:32">
      <c r="A3797" s="134">
        <v>3788</v>
      </c>
      <c r="B3797" s="286"/>
      <c r="C3797" s="146">
        <f t="shared" si="583"/>
        <v>0</v>
      </c>
      <c r="D3797" s="146">
        <f t="shared" si="584"/>
        <v>1</v>
      </c>
      <c r="E3797" s="146">
        <f t="shared" si="585"/>
        <v>1900</v>
      </c>
      <c r="F3797" s="287"/>
      <c r="G3797" s="287"/>
      <c r="H3797" s="287"/>
      <c r="I3797" s="288"/>
      <c r="J3797" s="287"/>
      <c r="K3797" s="288"/>
      <c r="L3797" s="134"/>
      <c r="M3797" s="133"/>
      <c r="N3797" s="288"/>
      <c r="O3797" s="134"/>
      <c r="P3797" s="166"/>
      <c r="Q3797" s="289"/>
      <c r="R3797" s="165"/>
      <c r="S3797" s="290"/>
      <c r="T3797" s="290"/>
      <c r="U3797" s="290"/>
      <c r="V3797" s="290"/>
      <c r="W3797" s="166"/>
      <c r="X3797" s="135"/>
      <c r="Y3797" s="418">
        <f t="shared" si="586"/>
        <v>0</v>
      </c>
      <c r="Z3797" s="291">
        <f t="shared" si="587"/>
        <v>0</v>
      </c>
      <c r="AA3797" s="163"/>
      <c r="AB3797" s="177" t="str">
        <f t="shared" si="588"/>
        <v/>
      </c>
      <c r="AC3797" s="283" t="str">
        <f t="shared" si="589"/>
        <v/>
      </c>
      <c r="AD3797" s="283" t="str">
        <f t="shared" si="590"/>
        <v/>
      </c>
      <c r="AE3797" s="163"/>
      <c r="AF3797" s="162"/>
    </row>
    <row r="3798" spans="1:32">
      <c r="A3798" s="134">
        <v>3789</v>
      </c>
      <c r="B3798" s="286"/>
      <c r="C3798" s="146">
        <f t="shared" si="583"/>
        <v>0</v>
      </c>
      <c r="D3798" s="146">
        <f t="shared" si="584"/>
        <v>1</v>
      </c>
      <c r="E3798" s="146">
        <f t="shared" si="585"/>
        <v>1900</v>
      </c>
      <c r="F3798" s="287"/>
      <c r="G3798" s="287"/>
      <c r="H3798" s="287"/>
      <c r="I3798" s="288"/>
      <c r="J3798" s="287"/>
      <c r="K3798" s="288"/>
      <c r="L3798" s="134"/>
      <c r="M3798" s="133"/>
      <c r="N3798" s="288"/>
      <c r="O3798" s="134"/>
      <c r="P3798" s="166"/>
      <c r="Q3798" s="289"/>
      <c r="R3798" s="165"/>
      <c r="S3798" s="290"/>
      <c r="T3798" s="290"/>
      <c r="U3798" s="290"/>
      <c r="V3798" s="290"/>
      <c r="W3798" s="166"/>
      <c r="X3798" s="135"/>
      <c r="Y3798" s="418">
        <f t="shared" si="586"/>
        <v>0</v>
      </c>
      <c r="Z3798" s="291">
        <f t="shared" si="587"/>
        <v>0</v>
      </c>
      <c r="AA3798" s="163"/>
      <c r="AB3798" s="177" t="str">
        <f t="shared" si="588"/>
        <v/>
      </c>
      <c r="AC3798" s="283" t="str">
        <f t="shared" si="589"/>
        <v/>
      </c>
      <c r="AD3798" s="283" t="str">
        <f t="shared" si="590"/>
        <v/>
      </c>
      <c r="AE3798" s="163"/>
      <c r="AF3798" s="162"/>
    </row>
    <row r="3799" spans="1:32">
      <c r="A3799" s="134">
        <v>3790</v>
      </c>
      <c r="B3799" s="286"/>
      <c r="C3799" s="146">
        <f t="shared" si="583"/>
        <v>0</v>
      </c>
      <c r="D3799" s="146">
        <f t="shared" si="584"/>
        <v>1</v>
      </c>
      <c r="E3799" s="146">
        <f t="shared" si="585"/>
        <v>1900</v>
      </c>
      <c r="F3799" s="287"/>
      <c r="G3799" s="287"/>
      <c r="H3799" s="287"/>
      <c r="I3799" s="288"/>
      <c r="J3799" s="287"/>
      <c r="K3799" s="288"/>
      <c r="L3799" s="134"/>
      <c r="M3799" s="133"/>
      <c r="N3799" s="288"/>
      <c r="O3799" s="134"/>
      <c r="P3799" s="166"/>
      <c r="Q3799" s="289"/>
      <c r="R3799" s="165"/>
      <c r="S3799" s="290"/>
      <c r="T3799" s="290"/>
      <c r="U3799" s="290"/>
      <c r="V3799" s="290"/>
      <c r="W3799" s="166"/>
      <c r="X3799" s="135"/>
      <c r="Y3799" s="418">
        <f t="shared" si="586"/>
        <v>0</v>
      </c>
      <c r="Z3799" s="291">
        <f t="shared" si="587"/>
        <v>0</v>
      </c>
      <c r="AA3799" s="163"/>
      <c r="AB3799" s="177" t="str">
        <f t="shared" si="588"/>
        <v/>
      </c>
      <c r="AC3799" s="283" t="str">
        <f t="shared" si="589"/>
        <v/>
      </c>
      <c r="AD3799" s="283" t="str">
        <f t="shared" si="590"/>
        <v/>
      </c>
      <c r="AE3799" s="163"/>
      <c r="AF3799" s="162"/>
    </row>
    <row r="3800" spans="1:32">
      <c r="A3800" s="134">
        <v>3791</v>
      </c>
      <c r="B3800" s="286"/>
      <c r="C3800" s="146">
        <f t="shared" si="583"/>
        <v>0</v>
      </c>
      <c r="D3800" s="146">
        <f t="shared" si="584"/>
        <v>1</v>
      </c>
      <c r="E3800" s="146">
        <f t="shared" si="585"/>
        <v>1900</v>
      </c>
      <c r="F3800" s="287"/>
      <c r="G3800" s="287"/>
      <c r="H3800" s="287"/>
      <c r="I3800" s="288"/>
      <c r="J3800" s="287"/>
      <c r="K3800" s="288"/>
      <c r="L3800" s="134"/>
      <c r="M3800" s="133"/>
      <c r="N3800" s="288"/>
      <c r="O3800" s="134"/>
      <c r="P3800" s="166"/>
      <c r="Q3800" s="289"/>
      <c r="R3800" s="165"/>
      <c r="S3800" s="290"/>
      <c r="T3800" s="290"/>
      <c r="U3800" s="290"/>
      <c r="V3800" s="290"/>
      <c r="W3800" s="166"/>
      <c r="X3800" s="135"/>
      <c r="Y3800" s="418">
        <f t="shared" si="586"/>
        <v>0</v>
      </c>
      <c r="Z3800" s="291">
        <f t="shared" si="587"/>
        <v>0</v>
      </c>
      <c r="AA3800" s="163"/>
      <c r="AB3800" s="177" t="str">
        <f t="shared" si="588"/>
        <v/>
      </c>
      <c r="AC3800" s="283" t="str">
        <f t="shared" si="589"/>
        <v/>
      </c>
      <c r="AD3800" s="283" t="str">
        <f t="shared" si="590"/>
        <v/>
      </c>
      <c r="AE3800" s="163"/>
      <c r="AF3800" s="162"/>
    </row>
    <row r="3801" spans="1:32">
      <c r="A3801" s="134">
        <v>3792</v>
      </c>
      <c r="B3801" s="286"/>
      <c r="C3801" s="146">
        <f t="shared" si="583"/>
        <v>0</v>
      </c>
      <c r="D3801" s="146">
        <f t="shared" si="584"/>
        <v>1</v>
      </c>
      <c r="E3801" s="146">
        <f t="shared" si="585"/>
        <v>1900</v>
      </c>
      <c r="F3801" s="287"/>
      <c r="G3801" s="287"/>
      <c r="H3801" s="287"/>
      <c r="I3801" s="288"/>
      <c r="J3801" s="287"/>
      <c r="K3801" s="288"/>
      <c r="L3801" s="134"/>
      <c r="M3801" s="133"/>
      <c r="N3801" s="288"/>
      <c r="O3801" s="134"/>
      <c r="P3801" s="166"/>
      <c r="Q3801" s="289"/>
      <c r="R3801" s="165"/>
      <c r="S3801" s="290"/>
      <c r="T3801" s="290"/>
      <c r="U3801" s="290"/>
      <c r="V3801" s="290"/>
      <c r="W3801" s="166"/>
      <c r="X3801" s="135"/>
      <c r="Y3801" s="418">
        <f t="shared" si="586"/>
        <v>0</v>
      </c>
      <c r="Z3801" s="291">
        <f t="shared" si="587"/>
        <v>0</v>
      </c>
      <c r="AA3801" s="163"/>
      <c r="AB3801" s="177" t="str">
        <f t="shared" si="588"/>
        <v/>
      </c>
      <c r="AC3801" s="283" t="str">
        <f t="shared" si="589"/>
        <v/>
      </c>
      <c r="AD3801" s="283" t="str">
        <f t="shared" si="590"/>
        <v/>
      </c>
      <c r="AE3801" s="163"/>
      <c r="AF3801" s="162"/>
    </row>
    <row r="3802" spans="1:32">
      <c r="A3802" s="134">
        <v>3793</v>
      </c>
      <c r="B3802" s="286"/>
      <c r="C3802" s="146">
        <f t="shared" si="583"/>
        <v>0</v>
      </c>
      <c r="D3802" s="146">
        <f t="shared" si="584"/>
        <v>1</v>
      </c>
      <c r="E3802" s="146">
        <f t="shared" si="585"/>
        <v>1900</v>
      </c>
      <c r="F3802" s="287"/>
      <c r="G3802" s="287"/>
      <c r="H3802" s="287"/>
      <c r="I3802" s="288"/>
      <c r="J3802" s="287"/>
      <c r="K3802" s="288"/>
      <c r="L3802" s="134"/>
      <c r="M3802" s="133"/>
      <c r="N3802" s="288"/>
      <c r="O3802" s="134"/>
      <c r="P3802" s="166"/>
      <c r="Q3802" s="289"/>
      <c r="R3802" s="165"/>
      <c r="S3802" s="290"/>
      <c r="T3802" s="290"/>
      <c r="U3802" s="290"/>
      <c r="V3802" s="290"/>
      <c r="W3802" s="166"/>
      <c r="X3802" s="135"/>
      <c r="Y3802" s="418">
        <f t="shared" si="586"/>
        <v>0</v>
      </c>
      <c r="Z3802" s="291">
        <f t="shared" si="587"/>
        <v>0</v>
      </c>
      <c r="AA3802" s="163"/>
      <c r="AB3802" s="177" t="str">
        <f t="shared" si="588"/>
        <v/>
      </c>
      <c r="AC3802" s="283" t="str">
        <f t="shared" si="589"/>
        <v/>
      </c>
      <c r="AD3802" s="283" t="str">
        <f t="shared" si="590"/>
        <v/>
      </c>
      <c r="AE3802" s="163"/>
      <c r="AF3802" s="162"/>
    </row>
    <row r="3803" spans="1:32">
      <c r="A3803" s="134">
        <v>3794</v>
      </c>
      <c r="B3803" s="286"/>
      <c r="C3803" s="146">
        <f t="shared" si="583"/>
        <v>0</v>
      </c>
      <c r="D3803" s="146">
        <f t="shared" si="584"/>
        <v>1</v>
      </c>
      <c r="E3803" s="146">
        <f t="shared" si="585"/>
        <v>1900</v>
      </c>
      <c r="F3803" s="287"/>
      <c r="G3803" s="287"/>
      <c r="H3803" s="287"/>
      <c r="I3803" s="288"/>
      <c r="J3803" s="287"/>
      <c r="K3803" s="288"/>
      <c r="L3803" s="134"/>
      <c r="M3803" s="133"/>
      <c r="N3803" s="288"/>
      <c r="O3803" s="134"/>
      <c r="P3803" s="166"/>
      <c r="Q3803" s="289"/>
      <c r="R3803" s="165"/>
      <c r="S3803" s="290"/>
      <c r="T3803" s="290"/>
      <c r="U3803" s="290"/>
      <c r="V3803" s="290"/>
      <c r="W3803" s="166"/>
      <c r="X3803" s="135"/>
      <c r="Y3803" s="418">
        <f t="shared" si="586"/>
        <v>0</v>
      </c>
      <c r="Z3803" s="291">
        <f t="shared" si="587"/>
        <v>0</v>
      </c>
      <c r="AA3803" s="163"/>
      <c r="AB3803" s="177" t="str">
        <f t="shared" si="588"/>
        <v/>
      </c>
      <c r="AC3803" s="283" t="str">
        <f t="shared" si="589"/>
        <v/>
      </c>
      <c r="AD3803" s="283" t="str">
        <f t="shared" si="590"/>
        <v/>
      </c>
      <c r="AE3803" s="163"/>
      <c r="AF3803" s="162"/>
    </row>
    <row r="3804" spans="1:32">
      <c r="A3804" s="134">
        <v>3795</v>
      </c>
      <c r="B3804" s="286"/>
      <c r="C3804" s="146">
        <f t="shared" si="583"/>
        <v>0</v>
      </c>
      <c r="D3804" s="146">
        <f t="shared" si="584"/>
        <v>1</v>
      </c>
      <c r="E3804" s="146">
        <f t="shared" si="585"/>
        <v>1900</v>
      </c>
      <c r="F3804" s="287"/>
      <c r="G3804" s="287"/>
      <c r="H3804" s="287"/>
      <c r="I3804" s="288"/>
      <c r="J3804" s="287"/>
      <c r="K3804" s="288"/>
      <c r="L3804" s="134"/>
      <c r="M3804" s="133"/>
      <c r="N3804" s="288"/>
      <c r="O3804" s="134"/>
      <c r="P3804" s="166"/>
      <c r="Q3804" s="289"/>
      <c r="R3804" s="165"/>
      <c r="S3804" s="290"/>
      <c r="T3804" s="290"/>
      <c r="U3804" s="290"/>
      <c r="V3804" s="290"/>
      <c r="W3804" s="166"/>
      <c r="X3804" s="135"/>
      <c r="Y3804" s="418">
        <f t="shared" si="586"/>
        <v>0</v>
      </c>
      <c r="Z3804" s="291">
        <f t="shared" si="587"/>
        <v>0</v>
      </c>
      <c r="AA3804" s="163"/>
      <c r="AB3804" s="177" t="str">
        <f t="shared" si="588"/>
        <v/>
      </c>
      <c r="AC3804" s="283" t="str">
        <f t="shared" si="589"/>
        <v/>
      </c>
      <c r="AD3804" s="283" t="str">
        <f t="shared" si="590"/>
        <v/>
      </c>
      <c r="AE3804" s="163"/>
      <c r="AF3804" s="162"/>
    </row>
    <row r="3805" spans="1:32">
      <c r="A3805" s="134">
        <v>3796</v>
      </c>
      <c r="B3805" s="286"/>
      <c r="C3805" s="146">
        <f t="shared" si="583"/>
        <v>0</v>
      </c>
      <c r="D3805" s="146">
        <f t="shared" si="584"/>
        <v>1</v>
      </c>
      <c r="E3805" s="146">
        <f t="shared" si="585"/>
        <v>1900</v>
      </c>
      <c r="F3805" s="287"/>
      <c r="G3805" s="287"/>
      <c r="H3805" s="287"/>
      <c r="I3805" s="288"/>
      <c r="J3805" s="287"/>
      <c r="K3805" s="288"/>
      <c r="L3805" s="134"/>
      <c r="M3805" s="133"/>
      <c r="N3805" s="288"/>
      <c r="O3805" s="134"/>
      <c r="P3805" s="166"/>
      <c r="Q3805" s="289"/>
      <c r="R3805" s="165"/>
      <c r="S3805" s="290"/>
      <c r="T3805" s="290"/>
      <c r="U3805" s="290"/>
      <c r="V3805" s="290"/>
      <c r="W3805" s="166"/>
      <c r="X3805" s="135"/>
      <c r="Y3805" s="418">
        <f t="shared" si="586"/>
        <v>0</v>
      </c>
      <c r="Z3805" s="291">
        <f t="shared" si="587"/>
        <v>0</v>
      </c>
      <c r="AA3805" s="163"/>
      <c r="AB3805" s="177" t="str">
        <f t="shared" si="588"/>
        <v/>
      </c>
      <c r="AC3805" s="283" t="str">
        <f t="shared" si="589"/>
        <v/>
      </c>
      <c r="AD3805" s="283" t="str">
        <f t="shared" si="590"/>
        <v/>
      </c>
      <c r="AE3805" s="163"/>
      <c r="AF3805" s="162"/>
    </row>
    <row r="3806" spans="1:32">
      <c r="A3806" s="134">
        <v>3797</v>
      </c>
      <c r="B3806" s="286"/>
      <c r="C3806" s="146">
        <f t="shared" si="583"/>
        <v>0</v>
      </c>
      <c r="D3806" s="146">
        <f t="shared" si="584"/>
        <v>1</v>
      </c>
      <c r="E3806" s="146">
        <f t="shared" si="585"/>
        <v>1900</v>
      </c>
      <c r="F3806" s="287"/>
      <c r="G3806" s="287"/>
      <c r="H3806" s="287"/>
      <c r="I3806" s="288"/>
      <c r="J3806" s="287"/>
      <c r="K3806" s="288"/>
      <c r="L3806" s="134"/>
      <c r="M3806" s="133"/>
      <c r="N3806" s="288"/>
      <c r="O3806" s="134"/>
      <c r="P3806" s="166"/>
      <c r="Q3806" s="289"/>
      <c r="R3806" s="165"/>
      <c r="S3806" s="290"/>
      <c r="T3806" s="290"/>
      <c r="U3806" s="290"/>
      <c r="V3806" s="290"/>
      <c r="W3806" s="166"/>
      <c r="X3806" s="135"/>
      <c r="Y3806" s="418">
        <f t="shared" si="586"/>
        <v>0</v>
      </c>
      <c r="Z3806" s="291">
        <f t="shared" si="587"/>
        <v>0</v>
      </c>
      <c r="AA3806" s="163"/>
      <c r="AB3806" s="177" t="str">
        <f t="shared" si="588"/>
        <v/>
      </c>
      <c r="AC3806" s="283" t="str">
        <f t="shared" si="589"/>
        <v/>
      </c>
      <c r="AD3806" s="283" t="str">
        <f t="shared" si="590"/>
        <v/>
      </c>
      <c r="AE3806" s="163"/>
      <c r="AF3806" s="162"/>
    </row>
    <row r="3807" spans="1:32">
      <c r="A3807" s="134">
        <v>3798</v>
      </c>
      <c r="B3807" s="286"/>
      <c r="C3807" s="146">
        <f t="shared" si="583"/>
        <v>0</v>
      </c>
      <c r="D3807" s="146">
        <f t="shared" si="584"/>
        <v>1</v>
      </c>
      <c r="E3807" s="146">
        <f t="shared" si="585"/>
        <v>1900</v>
      </c>
      <c r="F3807" s="287"/>
      <c r="G3807" s="287"/>
      <c r="H3807" s="287"/>
      <c r="I3807" s="288"/>
      <c r="J3807" s="287"/>
      <c r="K3807" s="288"/>
      <c r="L3807" s="134"/>
      <c r="M3807" s="133"/>
      <c r="N3807" s="288"/>
      <c r="O3807" s="134"/>
      <c r="P3807" s="166"/>
      <c r="Q3807" s="289"/>
      <c r="R3807" s="165"/>
      <c r="S3807" s="290"/>
      <c r="T3807" s="290"/>
      <c r="U3807" s="290"/>
      <c r="V3807" s="290"/>
      <c r="W3807" s="166"/>
      <c r="X3807" s="135"/>
      <c r="Y3807" s="418">
        <f t="shared" si="586"/>
        <v>0</v>
      </c>
      <c r="Z3807" s="291">
        <f t="shared" si="587"/>
        <v>0</v>
      </c>
      <c r="AA3807" s="163"/>
      <c r="AB3807" s="177" t="str">
        <f t="shared" si="588"/>
        <v/>
      </c>
      <c r="AC3807" s="283" t="str">
        <f t="shared" si="589"/>
        <v/>
      </c>
      <c r="AD3807" s="283" t="str">
        <f t="shared" si="590"/>
        <v/>
      </c>
      <c r="AE3807" s="163"/>
      <c r="AF3807" s="162"/>
    </row>
    <row r="3808" spans="1:32">
      <c r="A3808" s="134">
        <v>3799</v>
      </c>
      <c r="B3808" s="286"/>
      <c r="C3808" s="146">
        <f t="shared" si="583"/>
        <v>0</v>
      </c>
      <c r="D3808" s="146">
        <f t="shared" si="584"/>
        <v>1</v>
      </c>
      <c r="E3808" s="146">
        <f t="shared" si="585"/>
        <v>1900</v>
      </c>
      <c r="F3808" s="287"/>
      <c r="G3808" s="287"/>
      <c r="H3808" s="287"/>
      <c r="I3808" s="288"/>
      <c r="J3808" s="287"/>
      <c r="K3808" s="288"/>
      <c r="L3808" s="134"/>
      <c r="M3808" s="133"/>
      <c r="N3808" s="288"/>
      <c r="O3808" s="134"/>
      <c r="P3808" s="166"/>
      <c r="Q3808" s="289"/>
      <c r="R3808" s="165"/>
      <c r="S3808" s="290"/>
      <c r="T3808" s="290"/>
      <c r="U3808" s="290"/>
      <c r="V3808" s="290"/>
      <c r="W3808" s="166"/>
      <c r="X3808" s="135"/>
      <c r="Y3808" s="418">
        <f t="shared" si="586"/>
        <v>0</v>
      </c>
      <c r="Z3808" s="291">
        <f t="shared" si="587"/>
        <v>0</v>
      </c>
      <c r="AA3808" s="163"/>
      <c r="AB3808" s="177" t="str">
        <f t="shared" si="588"/>
        <v/>
      </c>
      <c r="AC3808" s="283" t="str">
        <f t="shared" si="589"/>
        <v/>
      </c>
      <c r="AD3808" s="283" t="str">
        <f t="shared" si="590"/>
        <v/>
      </c>
      <c r="AE3808" s="163"/>
      <c r="AF3808" s="162"/>
    </row>
    <row r="3809" spans="1:32">
      <c r="A3809" s="134">
        <v>3800</v>
      </c>
      <c r="B3809" s="286"/>
      <c r="C3809" s="146">
        <f t="shared" si="583"/>
        <v>0</v>
      </c>
      <c r="D3809" s="146">
        <f t="shared" si="584"/>
        <v>1</v>
      </c>
      <c r="E3809" s="146">
        <f t="shared" si="585"/>
        <v>1900</v>
      </c>
      <c r="F3809" s="287"/>
      <c r="G3809" s="287"/>
      <c r="H3809" s="287"/>
      <c r="I3809" s="288"/>
      <c r="J3809" s="287"/>
      <c r="K3809" s="288"/>
      <c r="L3809" s="134"/>
      <c r="M3809" s="133"/>
      <c r="N3809" s="288"/>
      <c r="O3809" s="134"/>
      <c r="P3809" s="166"/>
      <c r="Q3809" s="289"/>
      <c r="R3809" s="165"/>
      <c r="S3809" s="290"/>
      <c r="T3809" s="290"/>
      <c r="U3809" s="290"/>
      <c r="V3809" s="290"/>
      <c r="W3809" s="166"/>
      <c r="X3809" s="135"/>
      <c r="Y3809" s="418">
        <f t="shared" si="586"/>
        <v>0</v>
      </c>
      <c r="Z3809" s="291">
        <f t="shared" si="587"/>
        <v>0</v>
      </c>
      <c r="AA3809" s="163"/>
      <c r="AB3809" s="177" t="str">
        <f t="shared" si="588"/>
        <v/>
      </c>
      <c r="AC3809" s="283" t="str">
        <f t="shared" si="589"/>
        <v/>
      </c>
      <c r="AD3809" s="283" t="str">
        <f t="shared" si="590"/>
        <v/>
      </c>
      <c r="AE3809" s="163"/>
      <c r="AF3809" s="162"/>
    </row>
    <row r="3810" spans="1:32">
      <c r="A3810" s="134">
        <v>3801</v>
      </c>
      <c r="B3810" s="286"/>
      <c r="C3810" s="146">
        <f t="shared" si="583"/>
        <v>0</v>
      </c>
      <c r="D3810" s="146">
        <f t="shared" si="584"/>
        <v>1</v>
      </c>
      <c r="E3810" s="146">
        <f t="shared" si="585"/>
        <v>1900</v>
      </c>
      <c r="F3810" s="287"/>
      <c r="G3810" s="287"/>
      <c r="H3810" s="287"/>
      <c r="I3810" s="288"/>
      <c r="J3810" s="287"/>
      <c r="K3810" s="288"/>
      <c r="L3810" s="134"/>
      <c r="M3810" s="133"/>
      <c r="N3810" s="288"/>
      <c r="O3810" s="134"/>
      <c r="P3810" s="166"/>
      <c r="Q3810" s="289"/>
      <c r="R3810" s="165"/>
      <c r="S3810" s="290"/>
      <c r="T3810" s="290"/>
      <c r="U3810" s="290"/>
      <c r="V3810" s="290"/>
      <c r="W3810" s="166"/>
      <c r="X3810" s="135"/>
      <c r="Y3810" s="418">
        <f t="shared" si="586"/>
        <v>0</v>
      </c>
      <c r="Z3810" s="291">
        <f t="shared" si="587"/>
        <v>0</v>
      </c>
      <c r="AA3810" s="163"/>
      <c r="AB3810" s="177" t="str">
        <f t="shared" si="588"/>
        <v/>
      </c>
      <c r="AC3810" s="283" t="str">
        <f t="shared" si="589"/>
        <v/>
      </c>
      <c r="AD3810" s="283" t="str">
        <f t="shared" si="590"/>
        <v/>
      </c>
      <c r="AE3810" s="163"/>
      <c r="AF3810" s="162"/>
    </row>
    <row r="3811" spans="1:32">
      <c r="A3811" s="134">
        <v>3802</v>
      </c>
      <c r="B3811" s="286"/>
      <c r="C3811" s="146">
        <f t="shared" si="583"/>
        <v>0</v>
      </c>
      <c r="D3811" s="146">
        <f t="shared" si="584"/>
        <v>1</v>
      </c>
      <c r="E3811" s="146">
        <f t="shared" si="585"/>
        <v>1900</v>
      </c>
      <c r="F3811" s="287"/>
      <c r="G3811" s="287"/>
      <c r="H3811" s="287"/>
      <c r="I3811" s="288"/>
      <c r="J3811" s="287"/>
      <c r="K3811" s="288"/>
      <c r="L3811" s="134"/>
      <c r="M3811" s="133"/>
      <c r="N3811" s="288"/>
      <c r="O3811" s="134"/>
      <c r="P3811" s="166"/>
      <c r="Q3811" s="289"/>
      <c r="R3811" s="165"/>
      <c r="S3811" s="290"/>
      <c r="T3811" s="290"/>
      <c r="U3811" s="290"/>
      <c r="V3811" s="290"/>
      <c r="W3811" s="166"/>
      <c r="X3811" s="135"/>
      <c r="Y3811" s="418">
        <f t="shared" si="586"/>
        <v>0</v>
      </c>
      <c r="Z3811" s="291">
        <f t="shared" si="587"/>
        <v>0</v>
      </c>
      <c r="AA3811" s="163"/>
      <c r="AB3811" s="177" t="str">
        <f t="shared" si="588"/>
        <v/>
      </c>
      <c r="AC3811" s="283" t="str">
        <f t="shared" si="589"/>
        <v/>
      </c>
      <c r="AD3811" s="283" t="str">
        <f t="shared" si="590"/>
        <v/>
      </c>
      <c r="AE3811" s="163"/>
      <c r="AF3811" s="162"/>
    </row>
    <row r="3812" spans="1:32">
      <c r="A3812" s="134">
        <v>3803</v>
      </c>
      <c r="B3812" s="286"/>
      <c r="C3812" s="146">
        <f t="shared" si="583"/>
        <v>0</v>
      </c>
      <c r="D3812" s="146">
        <f t="shared" si="584"/>
        <v>1</v>
      </c>
      <c r="E3812" s="146">
        <f t="shared" si="585"/>
        <v>1900</v>
      </c>
      <c r="F3812" s="287"/>
      <c r="G3812" s="287"/>
      <c r="H3812" s="287"/>
      <c r="I3812" s="288"/>
      <c r="J3812" s="287"/>
      <c r="K3812" s="288"/>
      <c r="L3812" s="134"/>
      <c r="M3812" s="133"/>
      <c r="N3812" s="288"/>
      <c r="O3812" s="134"/>
      <c r="P3812" s="166"/>
      <c r="Q3812" s="289"/>
      <c r="R3812" s="165"/>
      <c r="S3812" s="290"/>
      <c r="T3812" s="290"/>
      <c r="U3812" s="290"/>
      <c r="V3812" s="290"/>
      <c r="W3812" s="166"/>
      <c r="X3812" s="135"/>
      <c r="Y3812" s="418">
        <f t="shared" si="586"/>
        <v>0</v>
      </c>
      <c r="Z3812" s="291">
        <f t="shared" si="587"/>
        <v>0</v>
      </c>
      <c r="AA3812" s="163"/>
      <c r="AB3812" s="177" t="str">
        <f t="shared" si="588"/>
        <v/>
      </c>
      <c r="AC3812" s="283" t="str">
        <f t="shared" si="589"/>
        <v/>
      </c>
      <c r="AD3812" s="283" t="str">
        <f t="shared" si="590"/>
        <v/>
      </c>
      <c r="AE3812" s="163"/>
      <c r="AF3812" s="162"/>
    </row>
    <row r="3813" spans="1:32">
      <c r="A3813" s="134">
        <v>3804</v>
      </c>
      <c r="B3813" s="286"/>
      <c r="C3813" s="146">
        <f t="shared" si="583"/>
        <v>0</v>
      </c>
      <c r="D3813" s="146">
        <f t="shared" si="584"/>
        <v>1</v>
      </c>
      <c r="E3813" s="146">
        <f t="shared" si="585"/>
        <v>1900</v>
      </c>
      <c r="F3813" s="287"/>
      <c r="G3813" s="287"/>
      <c r="H3813" s="287"/>
      <c r="I3813" s="288"/>
      <c r="J3813" s="287"/>
      <c r="K3813" s="288"/>
      <c r="L3813" s="134"/>
      <c r="M3813" s="133"/>
      <c r="N3813" s="288"/>
      <c r="O3813" s="134"/>
      <c r="P3813" s="166"/>
      <c r="Q3813" s="289"/>
      <c r="R3813" s="165"/>
      <c r="S3813" s="290"/>
      <c r="T3813" s="290"/>
      <c r="U3813" s="290"/>
      <c r="V3813" s="290"/>
      <c r="W3813" s="166"/>
      <c r="X3813" s="135"/>
      <c r="Y3813" s="418">
        <f t="shared" si="586"/>
        <v>0</v>
      </c>
      <c r="Z3813" s="291">
        <f t="shared" si="587"/>
        <v>0</v>
      </c>
      <c r="AA3813" s="163"/>
      <c r="AB3813" s="177" t="str">
        <f t="shared" si="588"/>
        <v/>
      </c>
      <c r="AC3813" s="283" t="str">
        <f t="shared" si="589"/>
        <v/>
      </c>
      <c r="AD3813" s="283" t="str">
        <f t="shared" si="590"/>
        <v/>
      </c>
      <c r="AE3813" s="163"/>
      <c r="AF3813" s="162"/>
    </row>
    <row r="3814" spans="1:32">
      <c r="A3814" s="134">
        <v>3805</v>
      </c>
      <c r="B3814" s="286"/>
      <c r="C3814" s="146">
        <f t="shared" si="583"/>
        <v>0</v>
      </c>
      <c r="D3814" s="146">
        <f t="shared" si="584"/>
        <v>1</v>
      </c>
      <c r="E3814" s="146">
        <f t="shared" si="585"/>
        <v>1900</v>
      </c>
      <c r="F3814" s="287"/>
      <c r="G3814" s="287"/>
      <c r="H3814" s="287"/>
      <c r="I3814" s="288"/>
      <c r="J3814" s="287"/>
      <c r="K3814" s="288"/>
      <c r="L3814" s="134"/>
      <c r="M3814" s="133"/>
      <c r="N3814" s="288"/>
      <c r="O3814" s="134"/>
      <c r="P3814" s="166"/>
      <c r="Q3814" s="289"/>
      <c r="R3814" s="165"/>
      <c r="S3814" s="290"/>
      <c r="T3814" s="290"/>
      <c r="U3814" s="290"/>
      <c r="V3814" s="290"/>
      <c r="W3814" s="166"/>
      <c r="X3814" s="135"/>
      <c r="Y3814" s="418">
        <f t="shared" si="586"/>
        <v>0</v>
      </c>
      <c r="Z3814" s="291">
        <f t="shared" si="587"/>
        <v>0</v>
      </c>
      <c r="AA3814" s="163"/>
      <c r="AB3814" s="177" t="str">
        <f t="shared" si="588"/>
        <v/>
      </c>
      <c r="AC3814" s="283" t="str">
        <f t="shared" si="589"/>
        <v/>
      </c>
      <c r="AD3814" s="283" t="str">
        <f t="shared" si="590"/>
        <v/>
      </c>
      <c r="AE3814" s="163"/>
      <c r="AF3814" s="162"/>
    </row>
    <row r="3815" spans="1:32">
      <c r="A3815" s="134">
        <v>3806</v>
      </c>
      <c r="B3815" s="286"/>
      <c r="C3815" s="146">
        <f t="shared" si="583"/>
        <v>0</v>
      </c>
      <c r="D3815" s="146">
        <f t="shared" si="584"/>
        <v>1</v>
      </c>
      <c r="E3815" s="146">
        <f t="shared" si="585"/>
        <v>1900</v>
      </c>
      <c r="F3815" s="287"/>
      <c r="G3815" s="287"/>
      <c r="H3815" s="287"/>
      <c r="I3815" s="288"/>
      <c r="J3815" s="287"/>
      <c r="K3815" s="288"/>
      <c r="L3815" s="134"/>
      <c r="M3815" s="133"/>
      <c r="N3815" s="288"/>
      <c r="O3815" s="134"/>
      <c r="P3815" s="166"/>
      <c r="Q3815" s="289"/>
      <c r="R3815" s="165"/>
      <c r="S3815" s="290"/>
      <c r="T3815" s="290"/>
      <c r="U3815" s="290"/>
      <c r="V3815" s="290"/>
      <c r="W3815" s="166"/>
      <c r="X3815" s="135"/>
      <c r="Y3815" s="418">
        <f t="shared" si="586"/>
        <v>0</v>
      </c>
      <c r="Z3815" s="291">
        <f t="shared" si="587"/>
        <v>0</v>
      </c>
      <c r="AA3815" s="163"/>
      <c r="AB3815" s="177" t="str">
        <f t="shared" si="588"/>
        <v/>
      </c>
      <c r="AC3815" s="283" t="str">
        <f t="shared" si="589"/>
        <v/>
      </c>
      <c r="AD3815" s="283" t="str">
        <f t="shared" si="590"/>
        <v/>
      </c>
      <c r="AE3815" s="163"/>
      <c r="AF3815" s="162"/>
    </row>
    <row r="3816" spans="1:32">
      <c r="A3816" s="134">
        <v>3807</v>
      </c>
      <c r="B3816" s="286"/>
      <c r="C3816" s="146">
        <f t="shared" si="583"/>
        <v>0</v>
      </c>
      <c r="D3816" s="146">
        <f t="shared" si="584"/>
        <v>1</v>
      </c>
      <c r="E3816" s="146">
        <f t="shared" si="585"/>
        <v>1900</v>
      </c>
      <c r="F3816" s="287"/>
      <c r="G3816" s="287"/>
      <c r="H3816" s="287"/>
      <c r="I3816" s="288"/>
      <c r="J3816" s="287"/>
      <c r="K3816" s="288"/>
      <c r="L3816" s="134"/>
      <c r="M3816" s="133"/>
      <c r="N3816" s="288"/>
      <c r="O3816" s="134"/>
      <c r="P3816" s="166"/>
      <c r="Q3816" s="289"/>
      <c r="R3816" s="165"/>
      <c r="S3816" s="290"/>
      <c r="T3816" s="290"/>
      <c r="U3816" s="290"/>
      <c r="V3816" s="290"/>
      <c r="W3816" s="166"/>
      <c r="X3816" s="135"/>
      <c r="Y3816" s="418">
        <f t="shared" si="586"/>
        <v>0</v>
      </c>
      <c r="Z3816" s="291">
        <f t="shared" si="587"/>
        <v>0</v>
      </c>
      <c r="AA3816" s="163"/>
      <c r="AB3816" s="177" t="str">
        <f t="shared" si="588"/>
        <v/>
      </c>
      <c r="AC3816" s="283" t="str">
        <f t="shared" si="589"/>
        <v/>
      </c>
      <c r="AD3816" s="283" t="str">
        <f t="shared" si="590"/>
        <v/>
      </c>
      <c r="AE3816" s="163"/>
      <c r="AF3816" s="162"/>
    </row>
    <row r="3817" spans="1:32">
      <c r="A3817" s="134">
        <v>3808</v>
      </c>
      <c r="B3817" s="286"/>
      <c r="C3817" s="146">
        <f t="shared" si="583"/>
        <v>0</v>
      </c>
      <c r="D3817" s="146">
        <f t="shared" si="584"/>
        <v>1</v>
      </c>
      <c r="E3817" s="146">
        <f t="shared" si="585"/>
        <v>1900</v>
      </c>
      <c r="F3817" s="287"/>
      <c r="G3817" s="287"/>
      <c r="H3817" s="287"/>
      <c r="I3817" s="288"/>
      <c r="J3817" s="287"/>
      <c r="K3817" s="288"/>
      <c r="L3817" s="134"/>
      <c r="M3817" s="133"/>
      <c r="N3817" s="288"/>
      <c r="O3817" s="134"/>
      <c r="P3817" s="166"/>
      <c r="Q3817" s="289"/>
      <c r="R3817" s="165"/>
      <c r="S3817" s="290"/>
      <c r="T3817" s="290"/>
      <c r="U3817" s="290"/>
      <c r="V3817" s="290"/>
      <c r="W3817" s="166"/>
      <c r="X3817" s="135"/>
      <c r="Y3817" s="418">
        <f t="shared" si="586"/>
        <v>0</v>
      </c>
      <c r="Z3817" s="291">
        <f t="shared" si="587"/>
        <v>0</v>
      </c>
      <c r="AA3817" s="163"/>
      <c r="AB3817" s="177" t="str">
        <f t="shared" si="588"/>
        <v/>
      </c>
      <c r="AC3817" s="283" t="str">
        <f t="shared" si="589"/>
        <v/>
      </c>
      <c r="AD3817" s="283" t="str">
        <f t="shared" si="590"/>
        <v/>
      </c>
      <c r="AE3817" s="163"/>
      <c r="AF3817" s="162"/>
    </row>
    <row r="3818" spans="1:32">
      <c r="A3818" s="134">
        <v>3809</v>
      </c>
      <c r="B3818" s="286"/>
      <c r="C3818" s="146">
        <f t="shared" si="583"/>
        <v>0</v>
      </c>
      <c r="D3818" s="146">
        <f t="shared" si="584"/>
        <v>1</v>
      </c>
      <c r="E3818" s="146">
        <f t="shared" si="585"/>
        <v>1900</v>
      </c>
      <c r="F3818" s="287"/>
      <c r="G3818" s="287"/>
      <c r="H3818" s="287"/>
      <c r="I3818" s="288"/>
      <c r="J3818" s="287"/>
      <c r="K3818" s="288"/>
      <c r="L3818" s="134"/>
      <c r="M3818" s="133"/>
      <c r="N3818" s="288"/>
      <c r="O3818" s="134"/>
      <c r="P3818" s="166"/>
      <c r="Q3818" s="289"/>
      <c r="R3818" s="165"/>
      <c r="S3818" s="290"/>
      <c r="T3818" s="290"/>
      <c r="U3818" s="290"/>
      <c r="V3818" s="290"/>
      <c r="W3818" s="166"/>
      <c r="X3818" s="135"/>
      <c r="Y3818" s="418">
        <f t="shared" si="586"/>
        <v>0</v>
      </c>
      <c r="Z3818" s="291">
        <f t="shared" si="587"/>
        <v>0</v>
      </c>
      <c r="AA3818" s="163"/>
      <c r="AB3818" s="177" t="str">
        <f t="shared" si="588"/>
        <v/>
      </c>
      <c r="AC3818" s="283" t="str">
        <f t="shared" si="589"/>
        <v/>
      </c>
      <c r="AD3818" s="283" t="str">
        <f t="shared" si="590"/>
        <v/>
      </c>
      <c r="AE3818" s="163"/>
      <c r="AF3818" s="162"/>
    </row>
    <row r="3819" spans="1:32">
      <c r="A3819" s="134">
        <v>3810</v>
      </c>
      <c r="B3819" s="286"/>
      <c r="C3819" s="146">
        <f t="shared" si="583"/>
        <v>0</v>
      </c>
      <c r="D3819" s="146">
        <f t="shared" si="584"/>
        <v>1</v>
      </c>
      <c r="E3819" s="146">
        <f t="shared" si="585"/>
        <v>1900</v>
      </c>
      <c r="F3819" s="287"/>
      <c r="G3819" s="287"/>
      <c r="H3819" s="287"/>
      <c r="I3819" s="288"/>
      <c r="J3819" s="287"/>
      <c r="K3819" s="288"/>
      <c r="L3819" s="134"/>
      <c r="M3819" s="133"/>
      <c r="N3819" s="288"/>
      <c r="O3819" s="134"/>
      <c r="P3819" s="166"/>
      <c r="Q3819" s="289"/>
      <c r="R3819" s="165"/>
      <c r="S3819" s="290"/>
      <c r="T3819" s="290"/>
      <c r="U3819" s="290"/>
      <c r="V3819" s="290"/>
      <c r="W3819" s="166"/>
      <c r="X3819" s="135"/>
      <c r="Y3819" s="418">
        <f t="shared" si="586"/>
        <v>0</v>
      </c>
      <c r="Z3819" s="291">
        <f t="shared" si="587"/>
        <v>0</v>
      </c>
      <c r="AA3819" s="163"/>
      <c r="AB3819" s="177" t="str">
        <f t="shared" si="588"/>
        <v/>
      </c>
      <c r="AC3819" s="283" t="str">
        <f t="shared" si="589"/>
        <v/>
      </c>
      <c r="AD3819" s="283" t="str">
        <f t="shared" si="590"/>
        <v/>
      </c>
      <c r="AE3819" s="163"/>
      <c r="AF3819" s="162"/>
    </row>
    <row r="3820" spans="1:32">
      <c r="A3820" s="134">
        <v>3811</v>
      </c>
      <c r="B3820" s="286"/>
      <c r="C3820" s="146">
        <f t="shared" si="583"/>
        <v>0</v>
      </c>
      <c r="D3820" s="146">
        <f t="shared" si="584"/>
        <v>1</v>
      </c>
      <c r="E3820" s="146">
        <f t="shared" si="585"/>
        <v>1900</v>
      </c>
      <c r="F3820" s="287"/>
      <c r="G3820" s="287"/>
      <c r="H3820" s="287"/>
      <c r="I3820" s="288"/>
      <c r="J3820" s="287"/>
      <c r="K3820" s="288"/>
      <c r="L3820" s="134"/>
      <c r="M3820" s="133"/>
      <c r="N3820" s="288"/>
      <c r="O3820" s="134"/>
      <c r="P3820" s="166"/>
      <c r="Q3820" s="289"/>
      <c r="R3820" s="165"/>
      <c r="S3820" s="290"/>
      <c r="T3820" s="290"/>
      <c r="U3820" s="290"/>
      <c r="V3820" s="290"/>
      <c r="W3820" s="166"/>
      <c r="X3820" s="135"/>
      <c r="Y3820" s="418">
        <f t="shared" si="586"/>
        <v>0</v>
      </c>
      <c r="Z3820" s="291">
        <f t="shared" si="587"/>
        <v>0</v>
      </c>
      <c r="AA3820" s="163"/>
      <c r="AB3820" s="177" t="str">
        <f t="shared" si="588"/>
        <v/>
      </c>
      <c r="AC3820" s="283" t="str">
        <f t="shared" si="589"/>
        <v/>
      </c>
      <c r="AD3820" s="283" t="str">
        <f t="shared" si="590"/>
        <v/>
      </c>
      <c r="AE3820" s="163"/>
      <c r="AF3820" s="162"/>
    </row>
    <row r="3821" spans="1:32">
      <c r="A3821" s="134">
        <v>3812</v>
      </c>
      <c r="B3821" s="286"/>
      <c r="C3821" s="146">
        <f t="shared" si="583"/>
        <v>0</v>
      </c>
      <c r="D3821" s="146">
        <f t="shared" si="584"/>
        <v>1</v>
      </c>
      <c r="E3821" s="146">
        <f t="shared" si="585"/>
        <v>1900</v>
      </c>
      <c r="F3821" s="287"/>
      <c r="G3821" s="287"/>
      <c r="H3821" s="287"/>
      <c r="I3821" s="288"/>
      <c r="J3821" s="287"/>
      <c r="K3821" s="288"/>
      <c r="L3821" s="134"/>
      <c r="M3821" s="133"/>
      <c r="N3821" s="288"/>
      <c r="O3821" s="134"/>
      <c r="P3821" s="166"/>
      <c r="Q3821" s="289"/>
      <c r="R3821" s="165"/>
      <c r="S3821" s="290"/>
      <c r="T3821" s="290"/>
      <c r="U3821" s="290"/>
      <c r="V3821" s="290"/>
      <c r="W3821" s="166"/>
      <c r="X3821" s="135"/>
      <c r="Y3821" s="418">
        <f t="shared" si="586"/>
        <v>0</v>
      </c>
      <c r="Z3821" s="291">
        <f t="shared" si="587"/>
        <v>0</v>
      </c>
      <c r="AA3821" s="163"/>
      <c r="AB3821" s="177" t="str">
        <f t="shared" si="588"/>
        <v/>
      </c>
      <c r="AC3821" s="283" t="str">
        <f t="shared" si="589"/>
        <v/>
      </c>
      <c r="AD3821" s="283" t="str">
        <f t="shared" si="590"/>
        <v/>
      </c>
      <c r="AE3821" s="163"/>
      <c r="AF3821" s="162"/>
    </row>
    <row r="3822" spans="1:32">
      <c r="A3822" s="134">
        <v>3813</v>
      </c>
      <c r="B3822" s="286"/>
      <c r="C3822" s="146">
        <f t="shared" si="583"/>
        <v>0</v>
      </c>
      <c r="D3822" s="146">
        <f t="shared" si="584"/>
        <v>1</v>
      </c>
      <c r="E3822" s="146">
        <f t="shared" si="585"/>
        <v>1900</v>
      </c>
      <c r="F3822" s="287"/>
      <c r="G3822" s="287"/>
      <c r="H3822" s="287"/>
      <c r="I3822" s="288"/>
      <c r="J3822" s="287"/>
      <c r="K3822" s="288"/>
      <c r="L3822" s="134"/>
      <c r="M3822" s="133"/>
      <c r="N3822" s="288"/>
      <c r="O3822" s="134"/>
      <c r="P3822" s="166"/>
      <c r="Q3822" s="289"/>
      <c r="R3822" s="165"/>
      <c r="S3822" s="290"/>
      <c r="T3822" s="290"/>
      <c r="U3822" s="290"/>
      <c r="V3822" s="290"/>
      <c r="W3822" s="166"/>
      <c r="X3822" s="135"/>
      <c r="Y3822" s="418">
        <f t="shared" si="586"/>
        <v>0</v>
      </c>
      <c r="Z3822" s="291">
        <f t="shared" si="587"/>
        <v>0</v>
      </c>
      <c r="AA3822" s="163"/>
      <c r="AB3822" s="177" t="str">
        <f t="shared" si="588"/>
        <v/>
      </c>
      <c r="AC3822" s="283" t="str">
        <f t="shared" si="589"/>
        <v/>
      </c>
      <c r="AD3822" s="283" t="str">
        <f t="shared" si="590"/>
        <v/>
      </c>
      <c r="AE3822" s="163"/>
      <c r="AF3822" s="162"/>
    </row>
    <row r="3823" spans="1:32">
      <c r="A3823" s="134">
        <v>3814</v>
      </c>
      <c r="B3823" s="286"/>
      <c r="C3823" s="146">
        <f t="shared" si="583"/>
        <v>0</v>
      </c>
      <c r="D3823" s="146">
        <f t="shared" si="584"/>
        <v>1</v>
      </c>
      <c r="E3823" s="146">
        <f t="shared" si="585"/>
        <v>1900</v>
      </c>
      <c r="F3823" s="287"/>
      <c r="G3823" s="287"/>
      <c r="H3823" s="287"/>
      <c r="I3823" s="288"/>
      <c r="J3823" s="287"/>
      <c r="K3823" s="288"/>
      <c r="L3823" s="134"/>
      <c r="M3823" s="133"/>
      <c r="N3823" s="288"/>
      <c r="O3823" s="134"/>
      <c r="P3823" s="166"/>
      <c r="Q3823" s="289"/>
      <c r="R3823" s="165"/>
      <c r="S3823" s="290"/>
      <c r="T3823" s="290"/>
      <c r="U3823" s="290"/>
      <c r="V3823" s="290"/>
      <c r="W3823" s="166"/>
      <c r="X3823" s="135"/>
      <c r="Y3823" s="418">
        <f t="shared" si="586"/>
        <v>0</v>
      </c>
      <c r="Z3823" s="291">
        <f t="shared" si="587"/>
        <v>0</v>
      </c>
      <c r="AA3823" s="163"/>
      <c r="AB3823" s="177" t="str">
        <f t="shared" si="588"/>
        <v/>
      </c>
      <c r="AC3823" s="283" t="str">
        <f t="shared" si="589"/>
        <v/>
      </c>
      <c r="AD3823" s="283" t="str">
        <f t="shared" si="590"/>
        <v/>
      </c>
      <c r="AE3823" s="163"/>
      <c r="AF3823" s="162"/>
    </row>
    <row r="3824" spans="1:32">
      <c r="A3824" s="134">
        <v>3815</v>
      </c>
      <c r="B3824" s="286"/>
      <c r="C3824" s="146">
        <f t="shared" si="583"/>
        <v>0</v>
      </c>
      <c r="D3824" s="146">
        <f t="shared" si="584"/>
        <v>1</v>
      </c>
      <c r="E3824" s="146">
        <f t="shared" si="585"/>
        <v>1900</v>
      </c>
      <c r="F3824" s="287"/>
      <c r="G3824" s="287"/>
      <c r="H3824" s="287"/>
      <c r="I3824" s="288"/>
      <c r="J3824" s="287"/>
      <c r="K3824" s="288"/>
      <c r="L3824" s="134"/>
      <c r="M3824" s="133"/>
      <c r="N3824" s="288"/>
      <c r="O3824" s="134"/>
      <c r="P3824" s="166"/>
      <c r="Q3824" s="289"/>
      <c r="R3824" s="165"/>
      <c r="S3824" s="290"/>
      <c r="T3824" s="290"/>
      <c r="U3824" s="290"/>
      <c r="V3824" s="290"/>
      <c r="W3824" s="166"/>
      <c r="X3824" s="135"/>
      <c r="Y3824" s="418">
        <f t="shared" si="586"/>
        <v>0</v>
      </c>
      <c r="Z3824" s="291">
        <f t="shared" si="587"/>
        <v>0</v>
      </c>
      <c r="AA3824" s="163"/>
      <c r="AB3824" s="177" t="str">
        <f t="shared" si="588"/>
        <v/>
      </c>
      <c r="AC3824" s="283" t="str">
        <f t="shared" si="589"/>
        <v/>
      </c>
      <c r="AD3824" s="283" t="str">
        <f t="shared" si="590"/>
        <v/>
      </c>
      <c r="AE3824" s="163"/>
      <c r="AF3824" s="162"/>
    </row>
    <row r="3825" spans="1:32">
      <c r="A3825" s="134">
        <v>3816</v>
      </c>
      <c r="B3825" s="286"/>
      <c r="C3825" s="146">
        <f t="shared" si="583"/>
        <v>0</v>
      </c>
      <c r="D3825" s="146">
        <f t="shared" si="584"/>
        <v>1</v>
      </c>
      <c r="E3825" s="146">
        <f t="shared" si="585"/>
        <v>1900</v>
      </c>
      <c r="F3825" s="287"/>
      <c r="G3825" s="287"/>
      <c r="H3825" s="287"/>
      <c r="I3825" s="288"/>
      <c r="J3825" s="287"/>
      <c r="K3825" s="288"/>
      <c r="L3825" s="134"/>
      <c r="M3825" s="133"/>
      <c r="N3825" s="288"/>
      <c r="O3825" s="134"/>
      <c r="P3825" s="166"/>
      <c r="Q3825" s="289"/>
      <c r="R3825" s="165"/>
      <c r="S3825" s="290"/>
      <c r="T3825" s="290"/>
      <c r="U3825" s="290"/>
      <c r="V3825" s="290"/>
      <c r="W3825" s="166"/>
      <c r="X3825" s="135"/>
      <c r="Y3825" s="418">
        <f t="shared" si="586"/>
        <v>0</v>
      </c>
      <c r="Z3825" s="291">
        <f t="shared" si="587"/>
        <v>0</v>
      </c>
      <c r="AA3825" s="163"/>
      <c r="AB3825" s="177" t="str">
        <f t="shared" si="588"/>
        <v/>
      </c>
      <c r="AC3825" s="283" t="str">
        <f t="shared" si="589"/>
        <v/>
      </c>
      <c r="AD3825" s="283" t="str">
        <f t="shared" si="590"/>
        <v/>
      </c>
      <c r="AE3825" s="163"/>
      <c r="AF3825" s="162"/>
    </row>
    <row r="3826" spans="1:32">
      <c r="A3826" s="134">
        <v>3817</v>
      </c>
      <c r="B3826" s="286"/>
      <c r="C3826" s="146">
        <f t="shared" si="583"/>
        <v>0</v>
      </c>
      <c r="D3826" s="146">
        <f t="shared" si="584"/>
        <v>1</v>
      </c>
      <c r="E3826" s="146">
        <f t="shared" si="585"/>
        <v>1900</v>
      </c>
      <c r="F3826" s="287"/>
      <c r="G3826" s="287"/>
      <c r="H3826" s="287"/>
      <c r="I3826" s="288"/>
      <c r="J3826" s="287"/>
      <c r="K3826" s="288"/>
      <c r="L3826" s="134"/>
      <c r="M3826" s="133"/>
      <c r="N3826" s="288"/>
      <c r="O3826" s="134"/>
      <c r="P3826" s="166"/>
      <c r="Q3826" s="289"/>
      <c r="R3826" s="165"/>
      <c r="S3826" s="290"/>
      <c r="T3826" s="290"/>
      <c r="U3826" s="290"/>
      <c r="V3826" s="290"/>
      <c r="W3826" s="166"/>
      <c r="X3826" s="135"/>
      <c r="Y3826" s="418">
        <f t="shared" si="586"/>
        <v>0</v>
      </c>
      <c r="Z3826" s="291">
        <f t="shared" si="587"/>
        <v>0</v>
      </c>
      <c r="AA3826" s="163"/>
      <c r="AB3826" s="177" t="str">
        <f t="shared" si="588"/>
        <v/>
      </c>
      <c r="AC3826" s="283" t="str">
        <f t="shared" si="589"/>
        <v/>
      </c>
      <c r="AD3826" s="283" t="str">
        <f t="shared" si="590"/>
        <v/>
      </c>
      <c r="AE3826" s="163"/>
      <c r="AF3826" s="162"/>
    </row>
    <row r="3827" spans="1:32">
      <c r="A3827" s="134">
        <v>3818</v>
      </c>
      <c r="B3827" s="286"/>
      <c r="C3827" s="146">
        <f t="shared" si="583"/>
        <v>0</v>
      </c>
      <c r="D3827" s="146">
        <f t="shared" si="584"/>
        <v>1</v>
      </c>
      <c r="E3827" s="146">
        <f t="shared" si="585"/>
        <v>1900</v>
      </c>
      <c r="F3827" s="287"/>
      <c r="G3827" s="287"/>
      <c r="H3827" s="287"/>
      <c r="I3827" s="288"/>
      <c r="J3827" s="287"/>
      <c r="K3827" s="288"/>
      <c r="L3827" s="134"/>
      <c r="M3827" s="133"/>
      <c r="N3827" s="288"/>
      <c r="O3827" s="134"/>
      <c r="P3827" s="166"/>
      <c r="Q3827" s="289"/>
      <c r="R3827" s="165"/>
      <c r="S3827" s="290"/>
      <c r="T3827" s="290"/>
      <c r="U3827" s="290"/>
      <c r="V3827" s="290"/>
      <c r="W3827" s="166"/>
      <c r="X3827" s="135"/>
      <c r="Y3827" s="418">
        <f t="shared" si="586"/>
        <v>0</v>
      </c>
      <c r="Z3827" s="291">
        <f t="shared" si="587"/>
        <v>0</v>
      </c>
      <c r="AA3827" s="163"/>
      <c r="AB3827" s="177" t="str">
        <f t="shared" si="588"/>
        <v/>
      </c>
      <c r="AC3827" s="283" t="str">
        <f t="shared" si="589"/>
        <v/>
      </c>
      <c r="AD3827" s="283" t="str">
        <f t="shared" si="590"/>
        <v/>
      </c>
      <c r="AE3827" s="163"/>
      <c r="AF3827" s="162"/>
    </row>
    <row r="3828" spans="1:32">
      <c r="A3828" s="134">
        <v>3819</v>
      </c>
      <c r="B3828" s="286"/>
      <c r="C3828" s="146">
        <f t="shared" si="583"/>
        <v>0</v>
      </c>
      <c r="D3828" s="146">
        <f t="shared" si="584"/>
        <v>1</v>
      </c>
      <c r="E3828" s="146">
        <f t="shared" si="585"/>
        <v>1900</v>
      </c>
      <c r="F3828" s="287"/>
      <c r="G3828" s="287"/>
      <c r="H3828" s="287"/>
      <c r="I3828" s="288"/>
      <c r="J3828" s="287"/>
      <c r="K3828" s="288"/>
      <c r="L3828" s="134"/>
      <c r="M3828" s="133"/>
      <c r="N3828" s="288"/>
      <c r="O3828" s="134"/>
      <c r="P3828" s="166"/>
      <c r="Q3828" s="289"/>
      <c r="R3828" s="165"/>
      <c r="S3828" s="290"/>
      <c r="T3828" s="290"/>
      <c r="U3828" s="290"/>
      <c r="V3828" s="290"/>
      <c r="W3828" s="166"/>
      <c r="X3828" s="135"/>
      <c r="Y3828" s="418">
        <f t="shared" si="586"/>
        <v>0</v>
      </c>
      <c r="Z3828" s="291">
        <f t="shared" si="587"/>
        <v>0</v>
      </c>
      <c r="AA3828" s="163"/>
      <c r="AB3828" s="177" t="str">
        <f t="shared" si="588"/>
        <v/>
      </c>
      <c r="AC3828" s="283" t="str">
        <f t="shared" si="589"/>
        <v/>
      </c>
      <c r="AD3828" s="283" t="str">
        <f t="shared" si="590"/>
        <v/>
      </c>
      <c r="AE3828" s="163"/>
      <c r="AF3828" s="162"/>
    </row>
    <row r="3829" spans="1:32">
      <c r="A3829" s="134">
        <v>3820</v>
      </c>
      <c r="B3829" s="286"/>
      <c r="C3829" s="146">
        <f t="shared" si="583"/>
        <v>0</v>
      </c>
      <c r="D3829" s="146">
        <f t="shared" si="584"/>
        <v>1</v>
      </c>
      <c r="E3829" s="146">
        <f t="shared" si="585"/>
        <v>1900</v>
      </c>
      <c r="F3829" s="287"/>
      <c r="G3829" s="287"/>
      <c r="H3829" s="287"/>
      <c r="I3829" s="288"/>
      <c r="J3829" s="287"/>
      <c r="K3829" s="288"/>
      <c r="L3829" s="134"/>
      <c r="M3829" s="133"/>
      <c r="N3829" s="288"/>
      <c r="O3829" s="134"/>
      <c r="P3829" s="166"/>
      <c r="Q3829" s="289"/>
      <c r="R3829" s="165"/>
      <c r="S3829" s="290"/>
      <c r="T3829" s="290"/>
      <c r="U3829" s="290"/>
      <c r="V3829" s="290"/>
      <c r="W3829" s="166"/>
      <c r="X3829" s="135"/>
      <c r="Y3829" s="418">
        <f t="shared" si="586"/>
        <v>0</v>
      </c>
      <c r="Z3829" s="291">
        <f t="shared" si="587"/>
        <v>0</v>
      </c>
      <c r="AA3829" s="163"/>
      <c r="AB3829" s="177" t="str">
        <f t="shared" si="588"/>
        <v/>
      </c>
      <c r="AC3829" s="283" t="str">
        <f t="shared" si="589"/>
        <v/>
      </c>
      <c r="AD3829" s="283" t="str">
        <f t="shared" si="590"/>
        <v/>
      </c>
      <c r="AE3829" s="163"/>
      <c r="AF3829" s="162"/>
    </row>
    <row r="3830" spans="1:32">
      <c r="A3830" s="134">
        <v>3821</v>
      </c>
      <c r="B3830" s="286"/>
      <c r="C3830" s="146">
        <f t="shared" si="583"/>
        <v>0</v>
      </c>
      <c r="D3830" s="146">
        <f t="shared" si="584"/>
        <v>1</v>
      </c>
      <c r="E3830" s="146">
        <f t="shared" si="585"/>
        <v>1900</v>
      </c>
      <c r="F3830" s="287"/>
      <c r="G3830" s="287"/>
      <c r="H3830" s="287"/>
      <c r="I3830" s="288"/>
      <c r="J3830" s="287"/>
      <c r="K3830" s="288"/>
      <c r="L3830" s="134"/>
      <c r="M3830" s="133"/>
      <c r="N3830" s="288"/>
      <c r="O3830" s="134"/>
      <c r="P3830" s="166"/>
      <c r="Q3830" s="289"/>
      <c r="R3830" s="165"/>
      <c r="S3830" s="290"/>
      <c r="T3830" s="290"/>
      <c r="U3830" s="290"/>
      <c r="V3830" s="290"/>
      <c r="W3830" s="166"/>
      <c r="X3830" s="135"/>
      <c r="Y3830" s="418">
        <f t="shared" si="586"/>
        <v>0</v>
      </c>
      <c r="Z3830" s="291">
        <f t="shared" si="587"/>
        <v>0</v>
      </c>
      <c r="AA3830" s="163"/>
      <c r="AB3830" s="177" t="str">
        <f t="shared" si="588"/>
        <v/>
      </c>
      <c r="AC3830" s="283" t="str">
        <f t="shared" si="589"/>
        <v/>
      </c>
      <c r="AD3830" s="283" t="str">
        <f t="shared" si="590"/>
        <v/>
      </c>
      <c r="AE3830" s="163"/>
      <c r="AF3830" s="162"/>
    </row>
    <row r="3831" spans="1:32">
      <c r="A3831" s="134">
        <v>3822</v>
      </c>
      <c r="B3831" s="286"/>
      <c r="C3831" s="146">
        <f t="shared" si="583"/>
        <v>0</v>
      </c>
      <c r="D3831" s="146">
        <f t="shared" si="584"/>
        <v>1</v>
      </c>
      <c r="E3831" s="146">
        <f t="shared" si="585"/>
        <v>1900</v>
      </c>
      <c r="F3831" s="287"/>
      <c r="G3831" s="287"/>
      <c r="H3831" s="287"/>
      <c r="I3831" s="288"/>
      <c r="J3831" s="287"/>
      <c r="K3831" s="288"/>
      <c r="L3831" s="134"/>
      <c r="M3831" s="133"/>
      <c r="N3831" s="288"/>
      <c r="O3831" s="134"/>
      <c r="P3831" s="166"/>
      <c r="Q3831" s="289"/>
      <c r="R3831" s="165"/>
      <c r="S3831" s="290"/>
      <c r="T3831" s="290"/>
      <c r="U3831" s="290"/>
      <c r="V3831" s="290"/>
      <c r="W3831" s="166"/>
      <c r="X3831" s="135"/>
      <c r="Y3831" s="418">
        <f t="shared" si="586"/>
        <v>0</v>
      </c>
      <c r="Z3831" s="291">
        <f t="shared" si="587"/>
        <v>0</v>
      </c>
      <c r="AA3831" s="163"/>
      <c r="AB3831" s="177" t="str">
        <f t="shared" si="588"/>
        <v/>
      </c>
      <c r="AC3831" s="283" t="str">
        <f t="shared" si="589"/>
        <v/>
      </c>
      <c r="AD3831" s="283" t="str">
        <f t="shared" si="590"/>
        <v/>
      </c>
      <c r="AE3831" s="163"/>
      <c r="AF3831" s="162"/>
    </row>
    <row r="3832" spans="1:32">
      <c r="A3832" s="134">
        <v>3823</v>
      </c>
      <c r="B3832" s="286"/>
      <c r="C3832" s="146">
        <f t="shared" si="583"/>
        <v>0</v>
      </c>
      <c r="D3832" s="146">
        <f t="shared" si="584"/>
        <v>1</v>
      </c>
      <c r="E3832" s="146">
        <f t="shared" si="585"/>
        <v>1900</v>
      </c>
      <c r="F3832" s="287"/>
      <c r="G3832" s="287"/>
      <c r="H3832" s="287"/>
      <c r="I3832" s="288"/>
      <c r="J3832" s="287"/>
      <c r="K3832" s="288"/>
      <c r="L3832" s="134"/>
      <c r="M3832" s="133"/>
      <c r="N3832" s="288"/>
      <c r="O3832" s="134"/>
      <c r="P3832" s="166"/>
      <c r="Q3832" s="289"/>
      <c r="R3832" s="165"/>
      <c r="S3832" s="290"/>
      <c r="T3832" s="290"/>
      <c r="U3832" s="290"/>
      <c r="V3832" s="290"/>
      <c r="W3832" s="166"/>
      <c r="X3832" s="135"/>
      <c r="Y3832" s="418">
        <f t="shared" si="586"/>
        <v>0</v>
      </c>
      <c r="Z3832" s="291">
        <f t="shared" si="587"/>
        <v>0</v>
      </c>
      <c r="AA3832" s="163"/>
      <c r="AB3832" s="177" t="str">
        <f t="shared" si="588"/>
        <v/>
      </c>
      <c r="AC3832" s="283" t="str">
        <f t="shared" si="589"/>
        <v/>
      </c>
      <c r="AD3832" s="283" t="str">
        <f t="shared" si="590"/>
        <v/>
      </c>
      <c r="AE3832" s="163"/>
      <c r="AF3832" s="162"/>
    </row>
    <row r="3833" spans="1:32">
      <c r="A3833" s="134">
        <v>3824</v>
      </c>
      <c r="B3833" s="286"/>
      <c r="C3833" s="146">
        <f t="shared" si="583"/>
        <v>0</v>
      </c>
      <c r="D3833" s="146">
        <f t="shared" si="584"/>
        <v>1</v>
      </c>
      <c r="E3833" s="146">
        <f t="shared" si="585"/>
        <v>1900</v>
      </c>
      <c r="F3833" s="287"/>
      <c r="G3833" s="287"/>
      <c r="H3833" s="287"/>
      <c r="I3833" s="288"/>
      <c r="J3833" s="287"/>
      <c r="K3833" s="288"/>
      <c r="L3833" s="134"/>
      <c r="M3833" s="133"/>
      <c r="N3833" s="288"/>
      <c r="O3833" s="134"/>
      <c r="P3833" s="166"/>
      <c r="Q3833" s="289"/>
      <c r="R3833" s="165"/>
      <c r="S3833" s="290"/>
      <c r="T3833" s="290"/>
      <c r="U3833" s="290"/>
      <c r="V3833" s="290"/>
      <c r="W3833" s="166"/>
      <c r="X3833" s="135"/>
      <c r="Y3833" s="418">
        <f t="shared" si="586"/>
        <v>0</v>
      </c>
      <c r="Z3833" s="291">
        <f t="shared" si="587"/>
        <v>0</v>
      </c>
      <c r="AA3833" s="163"/>
      <c r="AB3833" s="177" t="str">
        <f t="shared" si="588"/>
        <v/>
      </c>
      <c r="AC3833" s="283" t="str">
        <f t="shared" si="589"/>
        <v/>
      </c>
      <c r="AD3833" s="283" t="str">
        <f t="shared" si="590"/>
        <v/>
      </c>
      <c r="AE3833" s="163"/>
      <c r="AF3833" s="162"/>
    </row>
    <row r="3834" spans="1:32">
      <c r="A3834" s="134">
        <v>3825</v>
      </c>
      <c r="B3834" s="286"/>
      <c r="C3834" s="146">
        <f t="shared" si="583"/>
        <v>0</v>
      </c>
      <c r="D3834" s="146">
        <f t="shared" si="584"/>
        <v>1</v>
      </c>
      <c r="E3834" s="146">
        <f t="shared" si="585"/>
        <v>1900</v>
      </c>
      <c r="F3834" s="287"/>
      <c r="G3834" s="287"/>
      <c r="H3834" s="287"/>
      <c r="I3834" s="288"/>
      <c r="J3834" s="287"/>
      <c r="K3834" s="288"/>
      <c r="L3834" s="134"/>
      <c r="M3834" s="133"/>
      <c r="N3834" s="288"/>
      <c r="O3834" s="134"/>
      <c r="P3834" s="166"/>
      <c r="Q3834" s="289"/>
      <c r="R3834" s="165"/>
      <c r="S3834" s="290"/>
      <c r="T3834" s="290"/>
      <c r="U3834" s="290"/>
      <c r="V3834" s="290"/>
      <c r="W3834" s="166"/>
      <c r="X3834" s="135"/>
      <c r="Y3834" s="418">
        <f t="shared" si="586"/>
        <v>0</v>
      </c>
      <c r="Z3834" s="291">
        <f t="shared" si="587"/>
        <v>0</v>
      </c>
      <c r="AA3834" s="163"/>
      <c r="AB3834" s="177" t="str">
        <f t="shared" si="588"/>
        <v/>
      </c>
      <c r="AC3834" s="283" t="str">
        <f t="shared" si="589"/>
        <v/>
      </c>
      <c r="AD3834" s="283" t="str">
        <f t="shared" si="590"/>
        <v/>
      </c>
      <c r="AE3834" s="163"/>
      <c r="AF3834" s="162"/>
    </row>
    <row r="3835" spans="1:32">
      <c r="A3835" s="134">
        <v>3826</v>
      </c>
      <c r="B3835" s="286"/>
      <c r="C3835" s="146">
        <f t="shared" si="583"/>
        <v>0</v>
      </c>
      <c r="D3835" s="146">
        <f t="shared" si="584"/>
        <v>1</v>
      </c>
      <c r="E3835" s="146">
        <f t="shared" si="585"/>
        <v>1900</v>
      </c>
      <c r="F3835" s="287"/>
      <c r="G3835" s="287"/>
      <c r="H3835" s="287"/>
      <c r="I3835" s="288"/>
      <c r="J3835" s="287"/>
      <c r="K3835" s="288"/>
      <c r="L3835" s="134"/>
      <c r="M3835" s="133"/>
      <c r="N3835" s="288"/>
      <c r="O3835" s="134"/>
      <c r="P3835" s="166"/>
      <c r="Q3835" s="289"/>
      <c r="R3835" s="165"/>
      <c r="S3835" s="290"/>
      <c r="T3835" s="290"/>
      <c r="U3835" s="290"/>
      <c r="V3835" s="290"/>
      <c r="W3835" s="166"/>
      <c r="X3835" s="135"/>
      <c r="Y3835" s="418">
        <f t="shared" si="586"/>
        <v>0</v>
      </c>
      <c r="Z3835" s="291">
        <f t="shared" si="587"/>
        <v>0</v>
      </c>
      <c r="AA3835" s="163"/>
      <c r="AB3835" s="177" t="str">
        <f t="shared" si="588"/>
        <v/>
      </c>
      <c r="AC3835" s="283" t="str">
        <f t="shared" si="589"/>
        <v/>
      </c>
      <c r="AD3835" s="283" t="str">
        <f t="shared" si="590"/>
        <v/>
      </c>
      <c r="AE3835" s="163"/>
      <c r="AF3835" s="162"/>
    </row>
    <row r="3836" spans="1:32">
      <c r="A3836" s="134">
        <v>3827</v>
      </c>
      <c r="B3836" s="286"/>
      <c r="C3836" s="146">
        <f t="shared" si="583"/>
        <v>0</v>
      </c>
      <c r="D3836" s="146">
        <f t="shared" si="584"/>
        <v>1</v>
      </c>
      <c r="E3836" s="146">
        <f t="shared" si="585"/>
        <v>1900</v>
      </c>
      <c r="F3836" s="287"/>
      <c r="G3836" s="287"/>
      <c r="H3836" s="287"/>
      <c r="I3836" s="288"/>
      <c r="J3836" s="287"/>
      <c r="K3836" s="288"/>
      <c r="L3836" s="134"/>
      <c r="M3836" s="133"/>
      <c r="N3836" s="288"/>
      <c r="O3836" s="134"/>
      <c r="P3836" s="166"/>
      <c r="Q3836" s="289"/>
      <c r="R3836" s="165"/>
      <c r="S3836" s="290"/>
      <c r="T3836" s="290"/>
      <c r="U3836" s="290"/>
      <c r="V3836" s="290"/>
      <c r="W3836" s="166"/>
      <c r="X3836" s="135"/>
      <c r="Y3836" s="418">
        <f t="shared" si="586"/>
        <v>0</v>
      </c>
      <c r="Z3836" s="291">
        <f t="shared" si="587"/>
        <v>0</v>
      </c>
      <c r="AA3836" s="163"/>
      <c r="AB3836" s="177" t="str">
        <f t="shared" si="588"/>
        <v/>
      </c>
      <c r="AC3836" s="283" t="str">
        <f t="shared" si="589"/>
        <v/>
      </c>
      <c r="AD3836" s="283" t="str">
        <f t="shared" si="590"/>
        <v/>
      </c>
      <c r="AE3836" s="163"/>
      <c r="AF3836" s="162"/>
    </row>
    <row r="3837" spans="1:32">
      <c r="A3837" s="134">
        <v>3828</v>
      </c>
      <c r="B3837" s="286"/>
      <c r="C3837" s="146">
        <f t="shared" si="583"/>
        <v>0</v>
      </c>
      <c r="D3837" s="146">
        <f t="shared" si="584"/>
        <v>1</v>
      </c>
      <c r="E3837" s="146">
        <f t="shared" si="585"/>
        <v>1900</v>
      </c>
      <c r="F3837" s="287"/>
      <c r="G3837" s="287"/>
      <c r="H3837" s="287"/>
      <c r="I3837" s="288"/>
      <c r="J3837" s="287"/>
      <c r="K3837" s="288"/>
      <c r="L3837" s="134"/>
      <c r="M3837" s="133"/>
      <c r="N3837" s="288"/>
      <c r="O3837" s="134"/>
      <c r="P3837" s="166"/>
      <c r="Q3837" s="289"/>
      <c r="R3837" s="165"/>
      <c r="S3837" s="290"/>
      <c r="T3837" s="290"/>
      <c r="U3837" s="290"/>
      <c r="V3837" s="290"/>
      <c r="W3837" s="166"/>
      <c r="X3837" s="135"/>
      <c r="Y3837" s="418">
        <f t="shared" si="586"/>
        <v>0</v>
      </c>
      <c r="Z3837" s="291">
        <f t="shared" si="587"/>
        <v>0</v>
      </c>
      <c r="AA3837" s="163"/>
      <c r="AB3837" s="177" t="str">
        <f t="shared" si="588"/>
        <v/>
      </c>
      <c r="AC3837" s="283" t="str">
        <f t="shared" si="589"/>
        <v/>
      </c>
      <c r="AD3837" s="283" t="str">
        <f t="shared" si="590"/>
        <v/>
      </c>
      <c r="AE3837" s="163"/>
      <c r="AF3837" s="162"/>
    </row>
    <row r="3838" spans="1:32">
      <c r="A3838" s="134">
        <v>3829</v>
      </c>
      <c r="B3838" s="286"/>
      <c r="C3838" s="146">
        <f t="shared" si="583"/>
        <v>0</v>
      </c>
      <c r="D3838" s="146">
        <f t="shared" si="584"/>
        <v>1</v>
      </c>
      <c r="E3838" s="146">
        <f t="shared" si="585"/>
        <v>1900</v>
      </c>
      <c r="F3838" s="287"/>
      <c r="G3838" s="287"/>
      <c r="H3838" s="287"/>
      <c r="I3838" s="288"/>
      <c r="J3838" s="287"/>
      <c r="K3838" s="288"/>
      <c r="L3838" s="134"/>
      <c r="M3838" s="133"/>
      <c r="N3838" s="288"/>
      <c r="O3838" s="134"/>
      <c r="P3838" s="166"/>
      <c r="Q3838" s="289"/>
      <c r="R3838" s="165"/>
      <c r="S3838" s="290"/>
      <c r="T3838" s="290"/>
      <c r="U3838" s="290"/>
      <c r="V3838" s="290"/>
      <c r="W3838" s="166"/>
      <c r="X3838" s="135"/>
      <c r="Y3838" s="418">
        <f t="shared" si="586"/>
        <v>0</v>
      </c>
      <c r="Z3838" s="291">
        <f t="shared" si="587"/>
        <v>0</v>
      </c>
      <c r="AA3838" s="163"/>
      <c r="AB3838" s="177" t="str">
        <f t="shared" si="588"/>
        <v/>
      </c>
      <c r="AC3838" s="283" t="str">
        <f t="shared" si="589"/>
        <v/>
      </c>
      <c r="AD3838" s="283" t="str">
        <f t="shared" si="590"/>
        <v/>
      </c>
      <c r="AE3838" s="163"/>
      <c r="AF3838" s="162"/>
    </row>
    <row r="3839" spans="1:32">
      <c r="A3839" s="134">
        <v>3830</v>
      </c>
      <c r="B3839" s="286"/>
      <c r="C3839" s="146">
        <f t="shared" si="583"/>
        <v>0</v>
      </c>
      <c r="D3839" s="146">
        <f t="shared" si="584"/>
        <v>1</v>
      </c>
      <c r="E3839" s="146">
        <f t="shared" si="585"/>
        <v>1900</v>
      </c>
      <c r="F3839" s="287"/>
      <c r="G3839" s="287"/>
      <c r="H3839" s="287"/>
      <c r="I3839" s="288"/>
      <c r="J3839" s="287"/>
      <c r="K3839" s="288"/>
      <c r="L3839" s="134"/>
      <c r="M3839" s="133"/>
      <c r="N3839" s="288"/>
      <c r="O3839" s="134"/>
      <c r="P3839" s="166"/>
      <c r="Q3839" s="289"/>
      <c r="R3839" s="165"/>
      <c r="S3839" s="290"/>
      <c r="T3839" s="290"/>
      <c r="U3839" s="290"/>
      <c r="V3839" s="290"/>
      <c r="W3839" s="166"/>
      <c r="X3839" s="135"/>
      <c r="Y3839" s="418">
        <f t="shared" si="586"/>
        <v>0</v>
      </c>
      <c r="Z3839" s="291">
        <f t="shared" si="587"/>
        <v>0</v>
      </c>
      <c r="AA3839" s="163"/>
      <c r="AB3839" s="177" t="str">
        <f t="shared" si="588"/>
        <v/>
      </c>
      <c r="AC3839" s="283" t="str">
        <f t="shared" si="589"/>
        <v/>
      </c>
      <c r="AD3839" s="283" t="str">
        <f t="shared" si="590"/>
        <v/>
      </c>
      <c r="AE3839" s="163"/>
      <c r="AF3839" s="162"/>
    </row>
    <row r="3840" spans="1:32">
      <c r="A3840" s="134">
        <v>3831</v>
      </c>
      <c r="B3840" s="286"/>
      <c r="C3840" s="146">
        <f t="shared" si="583"/>
        <v>0</v>
      </c>
      <c r="D3840" s="146">
        <f t="shared" si="584"/>
        <v>1</v>
      </c>
      <c r="E3840" s="146">
        <f t="shared" si="585"/>
        <v>1900</v>
      </c>
      <c r="F3840" s="287"/>
      <c r="G3840" s="287"/>
      <c r="H3840" s="287"/>
      <c r="I3840" s="288"/>
      <c r="J3840" s="287"/>
      <c r="K3840" s="288"/>
      <c r="L3840" s="134"/>
      <c r="M3840" s="133"/>
      <c r="N3840" s="288"/>
      <c r="O3840" s="134"/>
      <c r="P3840" s="166"/>
      <c r="Q3840" s="289"/>
      <c r="R3840" s="165"/>
      <c r="S3840" s="290"/>
      <c r="T3840" s="290"/>
      <c r="U3840" s="290"/>
      <c r="V3840" s="290"/>
      <c r="W3840" s="166"/>
      <c r="X3840" s="135"/>
      <c r="Y3840" s="418">
        <f t="shared" si="586"/>
        <v>0</v>
      </c>
      <c r="Z3840" s="291">
        <f t="shared" si="587"/>
        <v>0</v>
      </c>
      <c r="AA3840" s="163"/>
      <c r="AB3840" s="177" t="str">
        <f t="shared" si="588"/>
        <v/>
      </c>
      <c r="AC3840" s="283" t="str">
        <f t="shared" si="589"/>
        <v/>
      </c>
      <c r="AD3840" s="283" t="str">
        <f t="shared" si="590"/>
        <v/>
      </c>
      <c r="AE3840" s="163"/>
      <c r="AF3840" s="162"/>
    </row>
    <row r="3841" spans="1:32">
      <c r="A3841" s="134">
        <v>3832</v>
      </c>
      <c r="B3841" s="286"/>
      <c r="C3841" s="146">
        <f t="shared" si="583"/>
        <v>0</v>
      </c>
      <c r="D3841" s="146">
        <f t="shared" si="584"/>
        <v>1</v>
      </c>
      <c r="E3841" s="146">
        <f t="shared" si="585"/>
        <v>1900</v>
      </c>
      <c r="F3841" s="287"/>
      <c r="G3841" s="287"/>
      <c r="H3841" s="287"/>
      <c r="I3841" s="288"/>
      <c r="J3841" s="287"/>
      <c r="K3841" s="288"/>
      <c r="L3841" s="134"/>
      <c r="M3841" s="133"/>
      <c r="N3841" s="288"/>
      <c r="O3841" s="134"/>
      <c r="P3841" s="166"/>
      <c r="Q3841" s="289"/>
      <c r="R3841" s="165"/>
      <c r="S3841" s="290"/>
      <c r="T3841" s="290"/>
      <c r="U3841" s="290"/>
      <c r="V3841" s="290"/>
      <c r="W3841" s="166"/>
      <c r="X3841" s="135"/>
      <c r="Y3841" s="418">
        <f t="shared" si="586"/>
        <v>0</v>
      </c>
      <c r="Z3841" s="291">
        <f t="shared" si="587"/>
        <v>0</v>
      </c>
      <c r="AA3841" s="163"/>
      <c r="AB3841" s="177" t="str">
        <f t="shared" si="588"/>
        <v/>
      </c>
      <c r="AC3841" s="283" t="str">
        <f t="shared" si="589"/>
        <v/>
      </c>
      <c r="AD3841" s="283" t="str">
        <f t="shared" si="590"/>
        <v/>
      </c>
      <c r="AE3841" s="163"/>
      <c r="AF3841" s="162"/>
    </row>
    <row r="3842" spans="1:32">
      <c r="A3842" s="134">
        <v>3833</v>
      </c>
      <c r="B3842" s="286"/>
      <c r="C3842" s="146">
        <f t="shared" si="583"/>
        <v>0</v>
      </c>
      <c r="D3842" s="146">
        <f t="shared" si="584"/>
        <v>1</v>
      </c>
      <c r="E3842" s="146">
        <f t="shared" si="585"/>
        <v>1900</v>
      </c>
      <c r="F3842" s="287"/>
      <c r="G3842" s="287"/>
      <c r="H3842" s="287"/>
      <c r="I3842" s="288"/>
      <c r="J3842" s="287"/>
      <c r="K3842" s="288"/>
      <c r="L3842" s="134"/>
      <c r="M3842" s="133"/>
      <c r="N3842" s="288"/>
      <c r="O3842" s="134"/>
      <c r="P3842" s="166"/>
      <c r="Q3842" s="289"/>
      <c r="R3842" s="165"/>
      <c r="S3842" s="290"/>
      <c r="T3842" s="290"/>
      <c r="U3842" s="290"/>
      <c r="V3842" s="290"/>
      <c r="W3842" s="166"/>
      <c r="X3842" s="135"/>
      <c r="Y3842" s="418">
        <f t="shared" si="586"/>
        <v>0</v>
      </c>
      <c r="Z3842" s="291">
        <f t="shared" si="587"/>
        <v>0</v>
      </c>
      <c r="AA3842" s="163"/>
      <c r="AB3842" s="177" t="str">
        <f t="shared" si="588"/>
        <v/>
      </c>
      <c r="AC3842" s="283" t="str">
        <f t="shared" si="589"/>
        <v/>
      </c>
      <c r="AD3842" s="283" t="str">
        <f t="shared" si="590"/>
        <v/>
      </c>
      <c r="AE3842" s="163"/>
      <c r="AF3842" s="162"/>
    </row>
    <row r="3843" spans="1:32">
      <c r="A3843" s="134">
        <v>3834</v>
      </c>
      <c r="B3843" s="286"/>
      <c r="C3843" s="146">
        <f t="shared" si="583"/>
        <v>0</v>
      </c>
      <c r="D3843" s="146">
        <f t="shared" si="584"/>
        <v>1</v>
      </c>
      <c r="E3843" s="146">
        <f t="shared" si="585"/>
        <v>1900</v>
      </c>
      <c r="F3843" s="287"/>
      <c r="G3843" s="287"/>
      <c r="H3843" s="287"/>
      <c r="I3843" s="288"/>
      <c r="J3843" s="287"/>
      <c r="K3843" s="288"/>
      <c r="L3843" s="134"/>
      <c r="M3843" s="133"/>
      <c r="N3843" s="288"/>
      <c r="O3843" s="134"/>
      <c r="P3843" s="166"/>
      <c r="Q3843" s="289"/>
      <c r="R3843" s="165"/>
      <c r="S3843" s="290"/>
      <c r="T3843" s="290"/>
      <c r="U3843" s="290"/>
      <c r="V3843" s="290"/>
      <c r="W3843" s="166"/>
      <c r="X3843" s="135"/>
      <c r="Y3843" s="418">
        <f t="shared" si="586"/>
        <v>0</v>
      </c>
      <c r="Z3843" s="291">
        <f t="shared" si="587"/>
        <v>0</v>
      </c>
      <c r="AA3843" s="163"/>
      <c r="AB3843" s="177" t="str">
        <f t="shared" si="588"/>
        <v/>
      </c>
      <c r="AC3843" s="283" t="str">
        <f t="shared" si="589"/>
        <v/>
      </c>
      <c r="AD3843" s="283" t="str">
        <f t="shared" si="590"/>
        <v/>
      </c>
      <c r="AE3843" s="163"/>
      <c r="AF3843" s="162"/>
    </row>
    <row r="3844" spans="1:32">
      <c r="A3844" s="134">
        <v>3835</v>
      </c>
      <c r="B3844" s="286"/>
      <c r="C3844" s="146">
        <f t="shared" si="583"/>
        <v>0</v>
      </c>
      <c r="D3844" s="146">
        <f t="shared" si="584"/>
        <v>1</v>
      </c>
      <c r="E3844" s="146">
        <f t="shared" si="585"/>
        <v>1900</v>
      </c>
      <c r="F3844" s="287"/>
      <c r="G3844" s="287"/>
      <c r="H3844" s="287"/>
      <c r="I3844" s="288"/>
      <c r="J3844" s="287"/>
      <c r="K3844" s="288"/>
      <c r="L3844" s="134"/>
      <c r="M3844" s="133"/>
      <c r="N3844" s="288"/>
      <c r="O3844" s="134"/>
      <c r="P3844" s="166"/>
      <c r="Q3844" s="289"/>
      <c r="R3844" s="165"/>
      <c r="S3844" s="290"/>
      <c r="T3844" s="290"/>
      <c r="U3844" s="290"/>
      <c r="V3844" s="290"/>
      <c r="W3844" s="166"/>
      <c r="X3844" s="135"/>
      <c r="Y3844" s="418">
        <f t="shared" si="586"/>
        <v>0</v>
      </c>
      <c r="Z3844" s="291">
        <f t="shared" si="587"/>
        <v>0</v>
      </c>
      <c r="AA3844" s="163"/>
      <c r="AB3844" s="177" t="str">
        <f t="shared" si="588"/>
        <v/>
      </c>
      <c r="AC3844" s="283" t="str">
        <f t="shared" si="589"/>
        <v/>
      </c>
      <c r="AD3844" s="283" t="str">
        <f t="shared" si="590"/>
        <v/>
      </c>
      <c r="AE3844" s="163"/>
      <c r="AF3844" s="162"/>
    </row>
    <row r="3845" spans="1:32">
      <c r="A3845" s="134">
        <v>3836</v>
      </c>
      <c r="B3845" s="286"/>
      <c r="C3845" s="146">
        <f t="shared" si="583"/>
        <v>0</v>
      </c>
      <c r="D3845" s="146">
        <f t="shared" si="584"/>
        <v>1</v>
      </c>
      <c r="E3845" s="146">
        <f t="shared" si="585"/>
        <v>1900</v>
      </c>
      <c r="F3845" s="287"/>
      <c r="G3845" s="287"/>
      <c r="H3845" s="287"/>
      <c r="I3845" s="288"/>
      <c r="J3845" s="287"/>
      <c r="K3845" s="288"/>
      <c r="L3845" s="134"/>
      <c r="M3845" s="133"/>
      <c r="N3845" s="288"/>
      <c r="O3845" s="134"/>
      <c r="P3845" s="166"/>
      <c r="Q3845" s="289"/>
      <c r="R3845" s="165"/>
      <c r="S3845" s="290"/>
      <c r="T3845" s="290"/>
      <c r="U3845" s="290"/>
      <c r="V3845" s="290"/>
      <c r="W3845" s="166"/>
      <c r="X3845" s="135"/>
      <c r="Y3845" s="418">
        <f t="shared" si="586"/>
        <v>0</v>
      </c>
      <c r="Z3845" s="291">
        <f t="shared" si="587"/>
        <v>0</v>
      </c>
      <c r="AA3845" s="163"/>
      <c r="AB3845" s="177" t="str">
        <f t="shared" si="588"/>
        <v/>
      </c>
      <c r="AC3845" s="283" t="str">
        <f t="shared" si="589"/>
        <v/>
      </c>
      <c r="AD3845" s="283" t="str">
        <f t="shared" si="590"/>
        <v/>
      </c>
      <c r="AE3845" s="163"/>
      <c r="AF3845" s="162"/>
    </row>
    <row r="3846" spans="1:32">
      <c r="A3846" s="134">
        <v>3837</v>
      </c>
      <c r="B3846" s="286"/>
      <c r="C3846" s="146">
        <f t="shared" si="583"/>
        <v>0</v>
      </c>
      <c r="D3846" s="146">
        <f t="shared" si="584"/>
        <v>1</v>
      </c>
      <c r="E3846" s="146">
        <f t="shared" si="585"/>
        <v>1900</v>
      </c>
      <c r="F3846" s="287"/>
      <c r="G3846" s="287"/>
      <c r="H3846" s="287"/>
      <c r="I3846" s="288"/>
      <c r="J3846" s="287"/>
      <c r="K3846" s="288"/>
      <c r="L3846" s="134"/>
      <c r="M3846" s="133"/>
      <c r="N3846" s="288"/>
      <c r="O3846" s="134"/>
      <c r="P3846" s="166"/>
      <c r="Q3846" s="289"/>
      <c r="R3846" s="165"/>
      <c r="S3846" s="290"/>
      <c r="T3846" s="290"/>
      <c r="U3846" s="290"/>
      <c r="V3846" s="290"/>
      <c r="W3846" s="166"/>
      <c r="X3846" s="135"/>
      <c r="Y3846" s="418">
        <f t="shared" si="586"/>
        <v>0</v>
      </c>
      <c r="Z3846" s="291">
        <f t="shared" si="587"/>
        <v>0</v>
      </c>
      <c r="AA3846" s="163"/>
      <c r="AB3846" s="177" t="str">
        <f t="shared" si="588"/>
        <v/>
      </c>
      <c r="AC3846" s="283" t="str">
        <f t="shared" si="589"/>
        <v/>
      </c>
      <c r="AD3846" s="283" t="str">
        <f t="shared" si="590"/>
        <v/>
      </c>
      <c r="AE3846" s="163"/>
      <c r="AF3846" s="162"/>
    </row>
    <row r="3847" spans="1:32">
      <c r="A3847" s="134">
        <v>3838</v>
      </c>
      <c r="B3847" s="286"/>
      <c r="C3847" s="146">
        <f t="shared" si="583"/>
        <v>0</v>
      </c>
      <c r="D3847" s="146">
        <f t="shared" si="584"/>
        <v>1</v>
      </c>
      <c r="E3847" s="146">
        <f t="shared" si="585"/>
        <v>1900</v>
      </c>
      <c r="F3847" s="287"/>
      <c r="G3847" s="287"/>
      <c r="H3847" s="287"/>
      <c r="I3847" s="288"/>
      <c r="J3847" s="287"/>
      <c r="K3847" s="288"/>
      <c r="L3847" s="134"/>
      <c r="M3847" s="133"/>
      <c r="N3847" s="288"/>
      <c r="O3847" s="134"/>
      <c r="P3847" s="166"/>
      <c r="Q3847" s="289"/>
      <c r="R3847" s="165"/>
      <c r="S3847" s="290"/>
      <c r="T3847" s="290"/>
      <c r="U3847" s="290"/>
      <c r="V3847" s="290"/>
      <c r="W3847" s="166"/>
      <c r="X3847" s="135"/>
      <c r="Y3847" s="418">
        <f t="shared" si="586"/>
        <v>0</v>
      </c>
      <c r="Z3847" s="291">
        <f t="shared" si="587"/>
        <v>0</v>
      </c>
      <c r="AA3847" s="163"/>
      <c r="AB3847" s="177" t="str">
        <f t="shared" si="588"/>
        <v/>
      </c>
      <c r="AC3847" s="283" t="str">
        <f t="shared" si="589"/>
        <v/>
      </c>
      <c r="AD3847" s="283" t="str">
        <f t="shared" si="590"/>
        <v/>
      </c>
      <c r="AE3847" s="163"/>
      <c r="AF3847" s="162"/>
    </row>
    <row r="3848" spans="1:32">
      <c r="A3848" s="134">
        <v>3839</v>
      </c>
      <c r="B3848" s="286"/>
      <c r="C3848" s="146">
        <f t="shared" si="583"/>
        <v>0</v>
      </c>
      <c r="D3848" s="146">
        <f t="shared" si="584"/>
        <v>1</v>
      </c>
      <c r="E3848" s="146">
        <f t="shared" si="585"/>
        <v>1900</v>
      </c>
      <c r="F3848" s="287"/>
      <c r="G3848" s="287"/>
      <c r="H3848" s="287"/>
      <c r="I3848" s="288"/>
      <c r="J3848" s="287"/>
      <c r="K3848" s="288"/>
      <c r="L3848" s="134"/>
      <c r="M3848" s="133"/>
      <c r="N3848" s="288"/>
      <c r="O3848" s="134"/>
      <c r="P3848" s="166"/>
      <c r="Q3848" s="289"/>
      <c r="R3848" s="165"/>
      <c r="S3848" s="290"/>
      <c r="T3848" s="290"/>
      <c r="U3848" s="290"/>
      <c r="V3848" s="290"/>
      <c r="W3848" s="166"/>
      <c r="X3848" s="135"/>
      <c r="Y3848" s="418">
        <f t="shared" si="586"/>
        <v>0</v>
      </c>
      <c r="Z3848" s="291">
        <f t="shared" si="587"/>
        <v>0</v>
      </c>
      <c r="AA3848" s="163"/>
      <c r="AB3848" s="177" t="str">
        <f t="shared" si="588"/>
        <v/>
      </c>
      <c r="AC3848" s="283" t="str">
        <f t="shared" si="589"/>
        <v/>
      </c>
      <c r="AD3848" s="283" t="str">
        <f t="shared" si="590"/>
        <v/>
      </c>
      <c r="AE3848" s="163"/>
      <c r="AF3848" s="162"/>
    </row>
    <row r="3849" spans="1:32">
      <c r="A3849" s="134">
        <v>3840</v>
      </c>
      <c r="B3849" s="286"/>
      <c r="C3849" s="146">
        <f t="shared" si="583"/>
        <v>0</v>
      </c>
      <c r="D3849" s="146">
        <f t="shared" si="584"/>
        <v>1</v>
      </c>
      <c r="E3849" s="146">
        <f t="shared" si="585"/>
        <v>1900</v>
      </c>
      <c r="F3849" s="287"/>
      <c r="G3849" s="287"/>
      <c r="H3849" s="287"/>
      <c r="I3849" s="288"/>
      <c r="J3849" s="287"/>
      <c r="K3849" s="288"/>
      <c r="L3849" s="134"/>
      <c r="M3849" s="133"/>
      <c r="N3849" s="288"/>
      <c r="O3849" s="134"/>
      <c r="P3849" s="166"/>
      <c r="Q3849" s="289"/>
      <c r="R3849" s="165"/>
      <c r="S3849" s="290"/>
      <c r="T3849" s="290"/>
      <c r="U3849" s="290"/>
      <c r="V3849" s="290"/>
      <c r="W3849" s="166"/>
      <c r="X3849" s="135"/>
      <c r="Y3849" s="418">
        <f t="shared" si="586"/>
        <v>0</v>
      </c>
      <c r="Z3849" s="291">
        <f t="shared" si="587"/>
        <v>0</v>
      </c>
      <c r="AA3849" s="163"/>
      <c r="AB3849" s="177" t="str">
        <f t="shared" si="588"/>
        <v/>
      </c>
      <c r="AC3849" s="283" t="str">
        <f t="shared" si="589"/>
        <v/>
      </c>
      <c r="AD3849" s="283" t="str">
        <f t="shared" si="590"/>
        <v/>
      </c>
      <c r="AE3849" s="163"/>
      <c r="AF3849" s="162"/>
    </row>
    <row r="3850" spans="1:32">
      <c r="A3850" s="134">
        <v>3841</v>
      </c>
      <c r="B3850" s="286"/>
      <c r="C3850" s="146">
        <f t="shared" si="583"/>
        <v>0</v>
      </c>
      <c r="D3850" s="146">
        <f t="shared" si="584"/>
        <v>1</v>
      </c>
      <c r="E3850" s="146">
        <f t="shared" si="585"/>
        <v>1900</v>
      </c>
      <c r="F3850" s="287"/>
      <c r="G3850" s="287"/>
      <c r="H3850" s="287"/>
      <c r="I3850" s="288"/>
      <c r="J3850" s="287"/>
      <c r="K3850" s="288"/>
      <c r="L3850" s="134"/>
      <c r="M3850" s="133"/>
      <c r="N3850" s="288"/>
      <c r="O3850" s="134"/>
      <c r="P3850" s="166"/>
      <c r="Q3850" s="289"/>
      <c r="R3850" s="165"/>
      <c r="S3850" s="290"/>
      <c r="T3850" s="290"/>
      <c r="U3850" s="290"/>
      <c r="V3850" s="290"/>
      <c r="W3850" s="166"/>
      <c r="X3850" s="135"/>
      <c r="Y3850" s="418">
        <f t="shared" si="586"/>
        <v>0</v>
      </c>
      <c r="Z3850" s="291">
        <f t="shared" si="587"/>
        <v>0</v>
      </c>
      <c r="AA3850" s="163"/>
      <c r="AB3850" s="177" t="str">
        <f t="shared" si="588"/>
        <v/>
      </c>
      <c r="AC3850" s="283" t="str">
        <f t="shared" si="589"/>
        <v/>
      </c>
      <c r="AD3850" s="283" t="str">
        <f t="shared" si="590"/>
        <v/>
      </c>
      <c r="AE3850" s="163"/>
      <c r="AF3850" s="162"/>
    </row>
    <row r="3851" spans="1:32">
      <c r="A3851" s="134">
        <v>3842</v>
      </c>
      <c r="B3851" s="286"/>
      <c r="C3851" s="146">
        <f t="shared" ref="C3851:C3914" si="591">DAY(B3851)</f>
        <v>0</v>
      </c>
      <c r="D3851" s="146">
        <f t="shared" ref="D3851:D3914" si="592">MONTH(B3851)</f>
        <v>1</v>
      </c>
      <c r="E3851" s="146">
        <f t="shared" ref="E3851:E3914" si="593">YEAR(B3851)</f>
        <v>1900</v>
      </c>
      <c r="F3851" s="287"/>
      <c r="G3851" s="287"/>
      <c r="H3851" s="287"/>
      <c r="I3851" s="288"/>
      <c r="J3851" s="287"/>
      <c r="K3851" s="288"/>
      <c r="L3851" s="134"/>
      <c r="M3851" s="133"/>
      <c r="N3851" s="288"/>
      <c r="O3851" s="134"/>
      <c r="P3851" s="166"/>
      <c r="Q3851" s="289"/>
      <c r="R3851" s="165"/>
      <c r="S3851" s="290"/>
      <c r="T3851" s="290"/>
      <c r="U3851" s="290"/>
      <c r="V3851" s="290"/>
      <c r="W3851" s="166"/>
      <c r="X3851" s="135"/>
      <c r="Y3851" s="418">
        <f t="shared" ref="Y3851:Y3914" si="594">X3851*U3851</f>
        <v>0</v>
      </c>
      <c r="Z3851" s="291">
        <f t="shared" ref="Z3851:Z3914" si="595">Y3851*1.1</f>
        <v>0</v>
      </c>
      <c r="AA3851" s="163"/>
      <c r="AB3851" s="177" t="str">
        <f t="shared" ref="AB3851:AB3914" si="596">IF(S3851="","",IF(S3851-U3851=0,"Full","No"))</f>
        <v/>
      </c>
      <c r="AC3851" s="283" t="str">
        <f t="shared" ref="AC3851:AC3914" si="597">IF(AND(S3851&gt;U3851,V3851=0),"Lost",IF(AND(S3851&gt;U3851,V3851&lt;(S3851-U3851)),"Lost",""))</f>
        <v/>
      </c>
      <c r="AD3851" s="283" t="str">
        <f t="shared" ref="AD3851:AD3914" si="598">IF(AND(S3851&gt;U3851,V3851=0),S3851-U3851,IF(AND(S3851&gt;U3851,V3851&lt;(S3851-U3851)),S3851-(U3851+V3851),""))</f>
        <v/>
      </c>
      <c r="AE3851" s="163"/>
      <c r="AF3851" s="162"/>
    </row>
    <row r="3852" spans="1:32">
      <c r="A3852" s="134">
        <v>3843</v>
      </c>
      <c r="B3852" s="286"/>
      <c r="C3852" s="146">
        <f t="shared" si="591"/>
        <v>0</v>
      </c>
      <c r="D3852" s="146">
        <f t="shared" si="592"/>
        <v>1</v>
      </c>
      <c r="E3852" s="146">
        <f t="shared" si="593"/>
        <v>1900</v>
      </c>
      <c r="F3852" s="287"/>
      <c r="G3852" s="287"/>
      <c r="H3852" s="287"/>
      <c r="I3852" s="288"/>
      <c r="J3852" s="287"/>
      <c r="K3852" s="288"/>
      <c r="L3852" s="134"/>
      <c r="M3852" s="133"/>
      <c r="N3852" s="288"/>
      <c r="O3852" s="134"/>
      <c r="P3852" s="166"/>
      <c r="Q3852" s="289"/>
      <c r="R3852" s="165"/>
      <c r="S3852" s="290"/>
      <c r="T3852" s="290"/>
      <c r="U3852" s="290"/>
      <c r="V3852" s="290"/>
      <c r="W3852" s="166"/>
      <c r="X3852" s="135"/>
      <c r="Y3852" s="418">
        <f t="shared" si="594"/>
        <v>0</v>
      </c>
      <c r="Z3852" s="291">
        <f t="shared" si="595"/>
        <v>0</v>
      </c>
      <c r="AA3852" s="163"/>
      <c r="AB3852" s="177" t="str">
        <f t="shared" si="596"/>
        <v/>
      </c>
      <c r="AC3852" s="283" t="str">
        <f t="shared" si="597"/>
        <v/>
      </c>
      <c r="AD3852" s="283" t="str">
        <f t="shared" si="598"/>
        <v/>
      </c>
      <c r="AE3852" s="163"/>
      <c r="AF3852" s="162"/>
    </row>
    <row r="3853" spans="1:32">
      <c r="A3853" s="134">
        <v>3844</v>
      </c>
      <c r="B3853" s="286"/>
      <c r="C3853" s="146">
        <f t="shared" si="591"/>
        <v>0</v>
      </c>
      <c r="D3853" s="146">
        <f t="shared" si="592"/>
        <v>1</v>
      </c>
      <c r="E3853" s="146">
        <f t="shared" si="593"/>
        <v>1900</v>
      </c>
      <c r="F3853" s="287"/>
      <c r="G3853" s="287"/>
      <c r="H3853" s="287"/>
      <c r="I3853" s="288"/>
      <c r="J3853" s="287"/>
      <c r="K3853" s="288"/>
      <c r="L3853" s="134"/>
      <c r="M3853" s="133"/>
      <c r="N3853" s="288"/>
      <c r="O3853" s="134"/>
      <c r="P3853" s="166"/>
      <c r="Q3853" s="289"/>
      <c r="R3853" s="165"/>
      <c r="S3853" s="290"/>
      <c r="T3853" s="290"/>
      <c r="U3853" s="290"/>
      <c r="V3853" s="290"/>
      <c r="W3853" s="166"/>
      <c r="X3853" s="135"/>
      <c r="Y3853" s="418">
        <f t="shared" si="594"/>
        <v>0</v>
      </c>
      <c r="Z3853" s="291">
        <f t="shared" si="595"/>
        <v>0</v>
      </c>
      <c r="AA3853" s="163"/>
      <c r="AB3853" s="177" t="str">
        <f t="shared" si="596"/>
        <v/>
      </c>
      <c r="AC3853" s="283" t="str">
        <f t="shared" si="597"/>
        <v/>
      </c>
      <c r="AD3853" s="283" t="str">
        <f t="shared" si="598"/>
        <v/>
      </c>
      <c r="AE3853" s="163"/>
      <c r="AF3853" s="162"/>
    </row>
    <row r="3854" spans="1:32">
      <c r="A3854" s="134">
        <v>3845</v>
      </c>
      <c r="B3854" s="286"/>
      <c r="C3854" s="146">
        <f t="shared" si="591"/>
        <v>0</v>
      </c>
      <c r="D3854" s="146">
        <f t="shared" si="592"/>
        <v>1</v>
      </c>
      <c r="E3854" s="146">
        <f t="shared" si="593"/>
        <v>1900</v>
      </c>
      <c r="F3854" s="287"/>
      <c r="G3854" s="287"/>
      <c r="H3854" s="287"/>
      <c r="I3854" s="288"/>
      <c r="J3854" s="287"/>
      <c r="K3854" s="288"/>
      <c r="L3854" s="134"/>
      <c r="M3854" s="133"/>
      <c r="N3854" s="288"/>
      <c r="O3854" s="134"/>
      <c r="P3854" s="166"/>
      <c r="Q3854" s="289"/>
      <c r="R3854" s="165"/>
      <c r="S3854" s="290"/>
      <c r="T3854" s="290"/>
      <c r="U3854" s="290"/>
      <c r="V3854" s="290"/>
      <c r="W3854" s="166"/>
      <c r="X3854" s="135"/>
      <c r="Y3854" s="418">
        <f t="shared" si="594"/>
        <v>0</v>
      </c>
      <c r="Z3854" s="291">
        <f t="shared" si="595"/>
        <v>0</v>
      </c>
      <c r="AA3854" s="163"/>
      <c r="AB3854" s="177" t="str">
        <f t="shared" si="596"/>
        <v/>
      </c>
      <c r="AC3854" s="283" t="str">
        <f t="shared" si="597"/>
        <v/>
      </c>
      <c r="AD3854" s="283" t="str">
        <f t="shared" si="598"/>
        <v/>
      </c>
      <c r="AE3854" s="163"/>
      <c r="AF3854" s="162"/>
    </row>
    <row r="3855" spans="1:32">
      <c r="A3855" s="134">
        <v>3846</v>
      </c>
      <c r="B3855" s="286"/>
      <c r="C3855" s="146">
        <f t="shared" si="591"/>
        <v>0</v>
      </c>
      <c r="D3855" s="146">
        <f t="shared" si="592"/>
        <v>1</v>
      </c>
      <c r="E3855" s="146">
        <f t="shared" si="593"/>
        <v>1900</v>
      </c>
      <c r="F3855" s="287"/>
      <c r="G3855" s="287"/>
      <c r="H3855" s="287"/>
      <c r="I3855" s="288"/>
      <c r="J3855" s="287"/>
      <c r="K3855" s="288"/>
      <c r="L3855" s="134"/>
      <c r="M3855" s="133"/>
      <c r="N3855" s="288"/>
      <c r="O3855" s="134"/>
      <c r="P3855" s="166"/>
      <c r="Q3855" s="289"/>
      <c r="R3855" s="165"/>
      <c r="S3855" s="290"/>
      <c r="T3855" s="290"/>
      <c r="U3855" s="290"/>
      <c r="V3855" s="290"/>
      <c r="W3855" s="166"/>
      <c r="X3855" s="135"/>
      <c r="Y3855" s="418">
        <f t="shared" si="594"/>
        <v>0</v>
      </c>
      <c r="Z3855" s="291">
        <f t="shared" si="595"/>
        <v>0</v>
      </c>
      <c r="AA3855" s="163"/>
      <c r="AB3855" s="177" t="str">
        <f t="shared" si="596"/>
        <v/>
      </c>
      <c r="AC3855" s="283" t="str">
        <f t="shared" si="597"/>
        <v/>
      </c>
      <c r="AD3855" s="283" t="str">
        <f t="shared" si="598"/>
        <v/>
      </c>
      <c r="AE3855" s="163"/>
      <c r="AF3855" s="162"/>
    </row>
    <row r="3856" spans="1:32">
      <c r="A3856" s="134">
        <v>3847</v>
      </c>
      <c r="B3856" s="286"/>
      <c r="C3856" s="146">
        <f t="shared" si="591"/>
        <v>0</v>
      </c>
      <c r="D3856" s="146">
        <f t="shared" si="592"/>
        <v>1</v>
      </c>
      <c r="E3856" s="146">
        <f t="shared" si="593"/>
        <v>1900</v>
      </c>
      <c r="F3856" s="287"/>
      <c r="G3856" s="287"/>
      <c r="H3856" s="287"/>
      <c r="I3856" s="288"/>
      <c r="J3856" s="287"/>
      <c r="K3856" s="288"/>
      <c r="L3856" s="134"/>
      <c r="M3856" s="133"/>
      <c r="N3856" s="288"/>
      <c r="O3856" s="134"/>
      <c r="P3856" s="166"/>
      <c r="Q3856" s="289"/>
      <c r="R3856" s="165"/>
      <c r="S3856" s="290"/>
      <c r="T3856" s="290"/>
      <c r="U3856" s="290"/>
      <c r="V3856" s="290"/>
      <c r="W3856" s="166"/>
      <c r="X3856" s="135"/>
      <c r="Y3856" s="418">
        <f t="shared" si="594"/>
        <v>0</v>
      </c>
      <c r="Z3856" s="291">
        <f t="shared" si="595"/>
        <v>0</v>
      </c>
      <c r="AA3856" s="163"/>
      <c r="AB3856" s="177" t="str">
        <f t="shared" si="596"/>
        <v/>
      </c>
      <c r="AC3856" s="283" t="str">
        <f t="shared" si="597"/>
        <v/>
      </c>
      <c r="AD3856" s="283" t="str">
        <f t="shared" si="598"/>
        <v/>
      </c>
      <c r="AE3856" s="163"/>
      <c r="AF3856" s="162"/>
    </row>
    <row r="3857" spans="1:32">
      <c r="A3857" s="134">
        <v>3848</v>
      </c>
      <c r="B3857" s="286"/>
      <c r="C3857" s="146">
        <f t="shared" si="591"/>
        <v>0</v>
      </c>
      <c r="D3857" s="146">
        <f t="shared" si="592"/>
        <v>1</v>
      </c>
      <c r="E3857" s="146">
        <f t="shared" si="593"/>
        <v>1900</v>
      </c>
      <c r="F3857" s="287"/>
      <c r="G3857" s="287"/>
      <c r="H3857" s="287"/>
      <c r="I3857" s="288"/>
      <c r="J3857" s="287"/>
      <c r="K3857" s="288"/>
      <c r="L3857" s="134"/>
      <c r="M3857" s="133"/>
      <c r="N3857" s="288"/>
      <c r="O3857" s="134"/>
      <c r="P3857" s="166"/>
      <c r="Q3857" s="289"/>
      <c r="R3857" s="165"/>
      <c r="S3857" s="290"/>
      <c r="T3857" s="290"/>
      <c r="U3857" s="290"/>
      <c r="V3857" s="290"/>
      <c r="W3857" s="166"/>
      <c r="X3857" s="135"/>
      <c r="Y3857" s="418">
        <f t="shared" si="594"/>
        <v>0</v>
      </c>
      <c r="Z3857" s="291">
        <f t="shared" si="595"/>
        <v>0</v>
      </c>
      <c r="AA3857" s="163"/>
      <c r="AB3857" s="177" t="str">
        <f t="shared" si="596"/>
        <v/>
      </c>
      <c r="AC3857" s="283" t="str">
        <f t="shared" si="597"/>
        <v/>
      </c>
      <c r="AD3857" s="283" t="str">
        <f t="shared" si="598"/>
        <v/>
      </c>
      <c r="AE3857" s="163"/>
      <c r="AF3857" s="162"/>
    </row>
    <row r="3858" spans="1:32">
      <c r="A3858" s="134">
        <v>3849</v>
      </c>
      <c r="B3858" s="286"/>
      <c r="C3858" s="146">
        <f t="shared" si="591"/>
        <v>0</v>
      </c>
      <c r="D3858" s="146">
        <f t="shared" si="592"/>
        <v>1</v>
      </c>
      <c r="E3858" s="146">
        <f t="shared" si="593"/>
        <v>1900</v>
      </c>
      <c r="F3858" s="287"/>
      <c r="G3858" s="287"/>
      <c r="H3858" s="287"/>
      <c r="I3858" s="288"/>
      <c r="J3858" s="287"/>
      <c r="K3858" s="288"/>
      <c r="L3858" s="134"/>
      <c r="M3858" s="133"/>
      <c r="N3858" s="288"/>
      <c r="O3858" s="134"/>
      <c r="P3858" s="166"/>
      <c r="Q3858" s="289"/>
      <c r="R3858" s="165"/>
      <c r="S3858" s="290"/>
      <c r="T3858" s="290"/>
      <c r="U3858" s="290"/>
      <c r="V3858" s="290"/>
      <c r="W3858" s="166"/>
      <c r="X3858" s="135"/>
      <c r="Y3858" s="418">
        <f t="shared" si="594"/>
        <v>0</v>
      </c>
      <c r="Z3858" s="291">
        <f t="shared" si="595"/>
        <v>0</v>
      </c>
      <c r="AA3858" s="163"/>
      <c r="AB3858" s="177" t="str">
        <f t="shared" si="596"/>
        <v/>
      </c>
      <c r="AC3858" s="283" t="str">
        <f t="shared" si="597"/>
        <v/>
      </c>
      <c r="AD3858" s="283" t="str">
        <f t="shared" si="598"/>
        <v/>
      </c>
      <c r="AE3858" s="163"/>
      <c r="AF3858" s="162"/>
    </row>
    <row r="3859" spans="1:32">
      <c r="A3859" s="134">
        <v>3850</v>
      </c>
      <c r="B3859" s="286"/>
      <c r="C3859" s="146">
        <f t="shared" si="591"/>
        <v>0</v>
      </c>
      <c r="D3859" s="146">
        <f t="shared" si="592"/>
        <v>1</v>
      </c>
      <c r="E3859" s="146">
        <f t="shared" si="593"/>
        <v>1900</v>
      </c>
      <c r="F3859" s="287"/>
      <c r="G3859" s="287"/>
      <c r="H3859" s="287"/>
      <c r="I3859" s="288"/>
      <c r="J3859" s="287"/>
      <c r="K3859" s="288"/>
      <c r="L3859" s="134"/>
      <c r="M3859" s="133"/>
      <c r="N3859" s="288"/>
      <c r="O3859" s="134"/>
      <c r="P3859" s="166"/>
      <c r="Q3859" s="289"/>
      <c r="R3859" s="165"/>
      <c r="S3859" s="290"/>
      <c r="T3859" s="290"/>
      <c r="U3859" s="290"/>
      <c r="V3859" s="290"/>
      <c r="W3859" s="166"/>
      <c r="X3859" s="135"/>
      <c r="Y3859" s="418">
        <f t="shared" si="594"/>
        <v>0</v>
      </c>
      <c r="Z3859" s="291">
        <f t="shared" si="595"/>
        <v>0</v>
      </c>
      <c r="AA3859" s="163"/>
      <c r="AB3859" s="177" t="str">
        <f t="shared" si="596"/>
        <v/>
      </c>
      <c r="AC3859" s="283" t="str">
        <f t="shared" si="597"/>
        <v/>
      </c>
      <c r="AD3859" s="283" t="str">
        <f t="shared" si="598"/>
        <v/>
      </c>
      <c r="AE3859" s="163"/>
      <c r="AF3859" s="162"/>
    </row>
    <row r="3860" spans="1:32">
      <c r="A3860" s="134">
        <v>3851</v>
      </c>
      <c r="B3860" s="286"/>
      <c r="C3860" s="146">
        <f t="shared" si="591"/>
        <v>0</v>
      </c>
      <c r="D3860" s="146">
        <f t="shared" si="592"/>
        <v>1</v>
      </c>
      <c r="E3860" s="146">
        <f t="shared" si="593"/>
        <v>1900</v>
      </c>
      <c r="F3860" s="287"/>
      <c r="G3860" s="287"/>
      <c r="H3860" s="287"/>
      <c r="I3860" s="288"/>
      <c r="J3860" s="287"/>
      <c r="K3860" s="288"/>
      <c r="L3860" s="134"/>
      <c r="M3860" s="133"/>
      <c r="N3860" s="288"/>
      <c r="O3860" s="134"/>
      <c r="P3860" s="166"/>
      <c r="Q3860" s="289"/>
      <c r="R3860" s="165"/>
      <c r="S3860" s="290"/>
      <c r="T3860" s="290"/>
      <c r="U3860" s="290"/>
      <c r="V3860" s="290"/>
      <c r="W3860" s="166"/>
      <c r="X3860" s="135"/>
      <c r="Y3860" s="418">
        <f t="shared" si="594"/>
        <v>0</v>
      </c>
      <c r="Z3860" s="291">
        <f t="shared" si="595"/>
        <v>0</v>
      </c>
      <c r="AA3860" s="163"/>
      <c r="AB3860" s="177" t="str">
        <f t="shared" si="596"/>
        <v/>
      </c>
      <c r="AC3860" s="283" t="str">
        <f t="shared" si="597"/>
        <v/>
      </c>
      <c r="AD3860" s="283" t="str">
        <f t="shared" si="598"/>
        <v/>
      </c>
      <c r="AE3860" s="163"/>
      <c r="AF3860" s="162"/>
    </row>
    <row r="3861" spans="1:32">
      <c r="A3861" s="134">
        <v>3852</v>
      </c>
      <c r="B3861" s="286"/>
      <c r="C3861" s="146">
        <f t="shared" si="591"/>
        <v>0</v>
      </c>
      <c r="D3861" s="146">
        <f t="shared" si="592"/>
        <v>1</v>
      </c>
      <c r="E3861" s="146">
        <f t="shared" si="593"/>
        <v>1900</v>
      </c>
      <c r="F3861" s="287"/>
      <c r="G3861" s="287"/>
      <c r="H3861" s="287"/>
      <c r="I3861" s="288"/>
      <c r="J3861" s="287"/>
      <c r="K3861" s="288"/>
      <c r="L3861" s="134"/>
      <c r="M3861" s="133"/>
      <c r="N3861" s="288"/>
      <c r="O3861" s="134"/>
      <c r="P3861" s="166"/>
      <c r="Q3861" s="289"/>
      <c r="R3861" s="165"/>
      <c r="S3861" s="290"/>
      <c r="T3861" s="290"/>
      <c r="U3861" s="290"/>
      <c r="V3861" s="290"/>
      <c r="W3861" s="166"/>
      <c r="X3861" s="135"/>
      <c r="Y3861" s="418">
        <f t="shared" si="594"/>
        <v>0</v>
      </c>
      <c r="Z3861" s="291">
        <f t="shared" si="595"/>
        <v>0</v>
      </c>
      <c r="AA3861" s="163"/>
      <c r="AB3861" s="177" t="str">
        <f t="shared" si="596"/>
        <v/>
      </c>
      <c r="AC3861" s="283" t="str">
        <f t="shared" si="597"/>
        <v/>
      </c>
      <c r="AD3861" s="283" t="str">
        <f t="shared" si="598"/>
        <v/>
      </c>
      <c r="AE3861" s="163"/>
      <c r="AF3861" s="162"/>
    </row>
    <row r="3862" spans="1:32">
      <c r="A3862" s="134">
        <v>3853</v>
      </c>
      <c r="B3862" s="286"/>
      <c r="C3862" s="146">
        <f t="shared" si="591"/>
        <v>0</v>
      </c>
      <c r="D3862" s="146">
        <f t="shared" si="592"/>
        <v>1</v>
      </c>
      <c r="E3862" s="146">
        <f t="shared" si="593"/>
        <v>1900</v>
      </c>
      <c r="F3862" s="287"/>
      <c r="G3862" s="287"/>
      <c r="H3862" s="287"/>
      <c r="I3862" s="288"/>
      <c r="J3862" s="287"/>
      <c r="K3862" s="288"/>
      <c r="L3862" s="134"/>
      <c r="M3862" s="133"/>
      <c r="N3862" s="288"/>
      <c r="O3862" s="134"/>
      <c r="P3862" s="166"/>
      <c r="Q3862" s="289"/>
      <c r="R3862" s="165"/>
      <c r="S3862" s="290"/>
      <c r="T3862" s="290"/>
      <c r="U3862" s="290"/>
      <c r="V3862" s="290"/>
      <c r="W3862" s="166"/>
      <c r="X3862" s="135"/>
      <c r="Y3862" s="418">
        <f t="shared" si="594"/>
        <v>0</v>
      </c>
      <c r="Z3862" s="291">
        <f t="shared" si="595"/>
        <v>0</v>
      </c>
      <c r="AA3862" s="163"/>
      <c r="AB3862" s="177" t="str">
        <f t="shared" si="596"/>
        <v/>
      </c>
      <c r="AC3862" s="283" t="str">
        <f t="shared" si="597"/>
        <v/>
      </c>
      <c r="AD3862" s="283" t="str">
        <f t="shared" si="598"/>
        <v/>
      </c>
      <c r="AE3862" s="163"/>
      <c r="AF3862" s="162"/>
    </row>
    <row r="3863" spans="1:32">
      <c r="A3863" s="134">
        <v>3854</v>
      </c>
      <c r="B3863" s="286"/>
      <c r="C3863" s="146">
        <f t="shared" si="591"/>
        <v>0</v>
      </c>
      <c r="D3863" s="146">
        <f t="shared" si="592"/>
        <v>1</v>
      </c>
      <c r="E3863" s="146">
        <f t="shared" si="593"/>
        <v>1900</v>
      </c>
      <c r="F3863" s="287"/>
      <c r="G3863" s="287"/>
      <c r="H3863" s="287"/>
      <c r="I3863" s="288"/>
      <c r="J3863" s="287"/>
      <c r="K3863" s="288"/>
      <c r="L3863" s="134"/>
      <c r="M3863" s="133"/>
      <c r="N3863" s="288"/>
      <c r="O3863" s="134"/>
      <c r="P3863" s="166"/>
      <c r="Q3863" s="289"/>
      <c r="R3863" s="165"/>
      <c r="S3863" s="290"/>
      <c r="T3863" s="290"/>
      <c r="U3863" s="290"/>
      <c r="V3863" s="290"/>
      <c r="W3863" s="166"/>
      <c r="X3863" s="135"/>
      <c r="Y3863" s="418">
        <f t="shared" si="594"/>
        <v>0</v>
      </c>
      <c r="Z3863" s="291">
        <f t="shared" si="595"/>
        <v>0</v>
      </c>
      <c r="AA3863" s="163"/>
      <c r="AB3863" s="177" t="str">
        <f t="shared" si="596"/>
        <v/>
      </c>
      <c r="AC3863" s="283" t="str">
        <f t="shared" si="597"/>
        <v/>
      </c>
      <c r="AD3863" s="283" t="str">
        <f t="shared" si="598"/>
        <v/>
      </c>
      <c r="AE3863" s="163"/>
      <c r="AF3863" s="162"/>
    </row>
    <row r="3864" spans="1:32">
      <c r="A3864" s="134">
        <v>3855</v>
      </c>
      <c r="B3864" s="286"/>
      <c r="C3864" s="146">
        <f t="shared" si="591"/>
        <v>0</v>
      </c>
      <c r="D3864" s="146">
        <f t="shared" si="592"/>
        <v>1</v>
      </c>
      <c r="E3864" s="146">
        <f t="shared" si="593"/>
        <v>1900</v>
      </c>
      <c r="F3864" s="287"/>
      <c r="G3864" s="287"/>
      <c r="H3864" s="287"/>
      <c r="I3864" s="288"/>
      <c r="J3864" s="287"/>
      <c r="K3864" s="288"/>
      <c r="L3864" s="134"/>
      <c r="M3864" s="133"/>
      <c r="N3864" s="288"/>
      <c r="O3864" s="134"/>
      <c r="P3864" s="166"/>
      <c r="Q3864" s="289"/>
      <c r="R3864" s="165"/>
      <c r="S3864" s="290"/>
      <c r="T3864" s="290"/>
      <c r="U3864" s="290"/>
      <c r="V3864" s="290"/>
      <c r="W3864" s="166"/>
      <c r="X3864" s="135"/>
      <c r="Y3864" s="418">
        <f t="shared" si="594"/>
        <v>0</v>
      </c>
      <c r="Z3864" s="291">
        <f t="shared" si="595"/>
        <v>0</v>
      </c>
      <c r="AA3864" s="163"/>
      <c r="AB3864" s="177" t="str">
        <f t="shared" si="596"/>
        <v/>
      </c>
      <c r="AC3864" s="283" t="str">
        <f t="shared" si="597"/>
        <v/>
      </c>
      <c r="AD3864" s="283" t="str">
        <f t="shared" si="598"/>
        <v/>
      </c>
      <c r="AE3864" s="163"/>
      <c r="AF3864" s="162"/>
    </row>
    <row r="3865" spans="1:32">
      <c r="A3865" s="134">
        <v>3856</v>
      </c>
      <c r="B3865" s="286"/>
      <c r="C3865" s="146">
        <f t="shared" si="591"/>
        <v>0</v>
      </c>
      <c r="D3865" s="146">
        <f t="shared" si="592"/>
        <v>1</v>
      </c>
      <c r="E3865" s="146">
        <f t="shared" si="593"/>
        <v>1900</v>
      </c>
      <c r="F3865" s="287"/>
      <c r="G3865" s="287"/>
      <c r="H3865" s="287"/>
      <c r="I3865" s="288"/>
      <c r="J3865" s="287"/>
      <c r="K3865" s="288"/>
      <c r="L3865" s="134"/>
      <c r="M3865" s="133"/>
      <c r="N3865" s="288"/>
      <c r="O3865" s="134"/>
      <c r="P3865" s="166"/>
      <c r="Q3865" s="289"/>
      <c r="R3865" s="165"/>
      <c r="S3865" s="290"/>
      <c r="T3865" s="290"/>
      <c r="U3865" s="290"/>
      <c r="V3865" s="290"/>
      <c r="W3865" s="166"/>
      <c r="X3865" s="135"/>
      <c r="Y3865" s="418">
        <f t="shared" si="594"/>
        <v>0</v>
      </c>
      <c r="Z3865" s="291">
        <f t="shared" si="595"/>
        <v>0</v>
      </c>
      <c r="AA3865" s="163"/>
      <c r="AB3865" s="177" t="str">
        <f t="shared" si="596"/>
        <v/>
      </c>
      <c r="AC3865" s="283" t="str">
        <f t="shared" si="597"/>
        <v/>
      </c>
      <c r="AD3865" s="283" t="str">
        <f t="shared" si="598"/>
        <v/>
      </c>
      <c r="AE3865" s="163"/>
      <c r="AF3865" s="162"/>
    </row>
    <row r="3866" spans="1:32">
      <c r="A3866" s="134">
        <v>3857</v>
      </c>
      <c r="B3866" s="286"/>
      <c r="C3866" s="146">
        <f t="shared" si="591"/>
        <v>0</v>
      </c>
      <c r="D3866" s="146">
        <f t="shared" si="592"/>
        <v>1</v>
      </c>
      <c r="E3866" s="146">
        <f t="shared" si="593"/>
        <v>1900</v>
      </c>
      <c r="F3866" s="287"/>
      <c r="G3866" s="287"/>
      <c r="H3866" s="287"/>
      <c r="I3866" s="288"/>
      <c r="J3866" s="287"/>
      <c r="K3866" s="288"/>
      <c r="L3866" s="134"/>
      <c r="M3866" s="133"/>
      <c r="N3866" s="288"/>
      <c r="O3866" s="134"/>
      <c r="P3866" s="166"/>
      <c r="Q3866" s="289"/>
      <c r="R3866" s="165"/>
      <c r="S3866" s="290"/>
      <c r="T3866" s="290"/>
      <c r="U3866" s="290"/>
      <c r="V3866" s="290"/>
      <c r="W3866" s="166"/>
      <c r="X3866" s="135"/>
      <c r="Y3866" s="418">
        <f t="shared" si="594"/>
        <v>0</v>
      </c>
      <c r="Z3866" s="291">
        <f t="shared" si="595"/>
        <v>0</v>
      </c>
      <c r="AA3866" s="163"/>
      <c r="AB3866" s="177" t="str">
        <f t="shared" si="596"/>
        <v/>
      </c>
      <c r="AC3866" s="283" t="str">
        <f t="shared" si="597"/>
        <v/>
      </c>
      <c r="AD3866" s="283" t="str">
        <f t="shared" si="598"/>
        <v/>
      </c>
      <c r="AE3866" s="163"/>
      <c r="AF3866" s="162"/>
    </row>
    <row r="3867" spans="1:32">
      <c r="A3867" s="134">
        <v>3858</v>
      </c>
      <c r="B3867" s="286"/>
      <c r="C3867" s="146">
        <f t="shared" si="591"/>
        <v>0</v>
      </c>
      <c r="D3867" s="146">
        <f t="shared" si="592"/>
        <v>1</v>
      </c>
      <c r="E3867" s="146">
        <f t="shared" si="593"/>
        <v>1900</v>
      </c>
      <c r="F3867" s="287"/>
      <c r="G3867" s="287"/>
      <c r="H3867" s="287"/>
      <c r="I3867" s="288"/>
      <c r="J3867" s="287"/>
      <c r="K3867" s="288"/>
      <c r="L3867" s="134"/>
      <c r="M3867" s="133"/>
      <c r="N3867" s="288"/>
      <c r="O3867" s="134"/>
      <c r="P3867" s="166"/>
      <c r="Q3867" s="289"/>
      <c r="R3867" s="165"/>
      <c r="S3867" s="290"/>
      <c r="T3867" s="290"/>
      <c r="U3867" s="290"/>
      <c r="V3867" s="290"/>
      <c r="W3867" s="166"/>
      <c r="X3867" s="135"/>
      <c r="Y3867" s="418">
        <f t="shared" si="594"/>
        <v>0</v>
      </c>
      <c r="Z3867" s="291">
        <f t="shared" si="595"/>
        <v>0</v>
      </c>
      <c r="AA3867" s="163"/>
      <c r="AB3867" s="177" t="str">
        <f t="shared" si="596"/>
        <v/>
      </c>
      <c r="AC3867" s="283" t="str">
        <f t="shared" si="597"/>
        <v/>
      </c>
      <c r="AD3867" s="283" t="str">
        <f t="shared" si="598"/>
        <v/>
      </c>
      <c r="AE3867" s="163"/>
      <c r="AF3867" s="162"/>
    </row>
    <row r="3868" spans="1:32">
      <c r="A3868" s="134">
        <v>3859</v>
      </c>
      <c r="B3868" s="286"/>
      <c r="C3868" s="146">
        <f t="shared" si="591"/>
        <v>0</v>
      </c>
      <c r="D3868" s="146">
        <f t="shared" si="592"/>
        <v>1</v>
      </c>
      <c r="E3868" s="146">
        <f t="shared" si="593"/>
        <v>1900</v>
      </c>
      <c r="F3868" s="287"/>
      <c r="G3868" s="287"/>
      <c r="H3868" s="287"/>
      <c r="I3868" s="288"/>
      <c r="J3868" s="287"/>
      <c r="K3868" s="288"/>
      <c r="L3868" s="134"/>
      <c r="M3868" s="133"/>
      <c r="N3868" s="288"/>
      <c r="O3868" s="134"/>
      <c r="P3868" s="166"/>
      <c r="Q3868" s="289"/>
      <c r="R3868" s="165"/>
      <c r="S3868" s="290"/>
      <c r="T3868" s="290"/>
      <c r="U3868" s="290"/>
      <c r="V3868" s="290"/>
      <c r="W3868" s="166"/>
      <c r="X3868" s="135"/>
      <c r="Y3868" s="418">
        <f t="shared" si="594"/>
        <v>0</v>
      </c>
      <c r="Z3868" s="291">
        <f t="shared" si="595"/>
        <v>0</v>
      </c>
      <c r="AA3868" s="163"/>
      <c r="AB3868" s="177" t="str">
        <f t="shared" si="596"/>
        <v/>
      </c>
      <c r="AC3868" s="283" t="str">
        <f t="shared" si="597"/>
        <v/>
      </c>
      <c r="AD3868" s="283" t="str">
        <f t="shared" si="598"/>
        <v/>
      </c>
      <c r="AE3868" s="163"/>
      <c r="AF3868" s="162"/>
    </row>
    <row r="3869" spans="1:32">
      <c r="A3869" s="134">
        <v>3860</v>
      </c>
      <c r="B3869" s="286"/>
      <c r="C3869" s="146">
        <f t="shared" si="591"/>
        <v>0</v>
      </c>
      <c r="D3869" s="146">
        <f t="shared" si="592"/>
        <v>1</v>
      </c>
      <c r="E3869" s="146">
        <f t="shared" si="593"/>
        <v>1900</v>
      </c>
      <c r="F3869" s="287"/>
      <c r="G3869" s="287"/>
      <c r="H3869" s="287"/>
      <c r="I3869" s="288"/>
      <c r="J3869" s="287"/>
      <c r="K3869" s="288"/>
      <c r="L3869" s="134"/>
      <c r="M3869" s="133"/>
      <c r="N3869" s="288"/>
      <c r="O3869" s="134"/>
      <c r="P3869" s="166"/>
      <c r="Q3869" s="289"/>
      <c r="R3869" s="165"/>
      <c r="S3869" s="290"/>
      <c r="T3869" s="290"/>
      <c r="U3869" s="290"/>
      <c r="V3869" s="290"/>
      <c r="W3869" s="166"/>
      <c r="X3869" s="135"/>
      <c r="Y3869" s="418">
        <f t="shared" si="594"/>
        <v>0</v>
      </c>
      <c r="Z3869" s="291">
        <f t="shared" si="595"/>
        <v>0</v>
      </c>
      <c r="AA3869" s="163"/>
      <c r="AB3869" s="177" t="str">
        <f t="shared" si="596"/>
        <v/>
      </c>
      <c r="AC3869" s="283" t="str">
        <f t="shared" si="597"/>
        <v/>
      </c>
      <c r="AD3869" s="283" t="str">
        <f t="shared" si="598"/>
        <v/>
      </c>
      <c r="AE3869" s="163"/>
      <c r="AF3869" s="162"/>
    </row>
    <row r="3870" spans="1:32">
      <c r="A3870" s="134">
        <v>3861</v>
      </c>
      <c r="B3870" s="286"/>
      <c r="C3870" s="146">
        <f t="shared" si="591"/>
        <v>0</v>
      </c>
      <c r="D3870" s="146">
        <f t="shared" si="592"/>
        <v>1</v>
      </c>
      <c r="E3870" s="146">
        <f t="shared" si="593"/>
        <v>1900</v>
      </c>
      <c r="F3870" s="287"/>
      <c r="G3870" s="287"/>
      <c r="H3870" s="287"/>
      <c r="I3870" s="288"/>
      <c r="J3870" s="287"/>
      <c r="K3870" s="288"/>
      <c r="L3870" s="134"/>
      <c r="M3870" s="133"/>
      <c r="N3870" s="288"/>
      <c r="O3870" s="134"/>
      <c r="P3870" s="166"/>
      <c r="Q3870" s="289"/>
      <c r="R3870" s="165"/>
      <c r="S3870" s="290"/>
      <c r="T3870" s="290"/>
      <c r="U3870" s="290"/>
      <c r="V3870" s="290"/>
      <c r="W3870" s="166"/>
      <c r="X3870" s="135"/>
      <c r="Y3870" s="418">
        <f t="shared" si="594"/>
        <v>0</v>
      </c>
      <c r="Z3870" s="291">
        <f t="shared" si="595"/>
        <v>0</v>
      </c>
      <c r="AA3870" s="163"/>
      <c r="AB3870" s="177" t="str">
        <f t="shared" si="596"/>
        <v/>
      </c>
      <c r="AC3870" s="283" t="str">
        <f t="shared" si="597"/>
        <v/>
      </c>
      <c r="AD3870" s="283" t="str">
        <f t="shared" si="598"/>
        <v/>
      </c>
      <c r="AE3870" s="163"/>
      <c r="AF3870" s="162"/>
    </row>
    <row r="3871" spans="1:32">
      <c r="A3871" s="134">
        <v>3862</v>
      </c>
      <c r="B3871" s="286"/>
      <c r="C3871" s="146">
        <f t="shared" si="591"/>
        <v>0</v>
      </c>
      <c r="D3871" s="146">
        <f t="shared" si="592"/>
        <v>1</v>
      </c>
      <c r="E3871" s="146">
        <f t="shared" si="593"/>
        <v>1900</v>
      </c>
      <c r="F3871" s="287"/>
      <c r="G3871" s="287"/>
      <c r="H3871" s="287"/>
      <c r="I3871" s="288"/>
      <c r="J3871" s="287"/>
      <c r="K3871" s="288"/>
      <c r="L3871" s="134"/>
      <c r="M3871" s="133"/>
      <c r="N3871" s="288"/>
      <c r="O3871" s="134"/>
      <c r="P3871" s="166"/>
      <c r="Q3871" s="289"/>
      <c r="R3871" s="165"/>
      <c r="S3871" s="290"/>
      <c r="T3871" s="290"/>
      <c r="U3871" s="290"/>
      <c r="V3871" s="290"/>
      <c r="W3871" s="166"/>
      <c r="X3871" s="135"/>
      <c r="Y3871" s="418">
        <f t="shared" si="594"/>
        <v>0</v>
      </c>
      <c r="Z3871" s="291">
        <f t="shared" si="595"/>
        <v>0</v>
      </c>
      <c r="AA3871" s="163"/>
      <c r="AB3871" s="177" t="str">
        <f t="shared" si="596"/>
        <v/>
      </c>
      <c r="AC3871" s="283" t="str">
        <f t="shared" si="597"/>
        <v/>
      </c>
      <c r="AD3871" s="283" t="str">
        <f t="shared" si="598"/>
        <v/>
      </c>
      <c r="AE3871" s="163"/>
      <c r="AF3871" s="162"/>
    </row>
    <row r="3872" spans="1:32">
      <c r="A3872" s="134">
        <v>3863</v>
      </c>
      <c r="B3872" s="286"/>
      <c r="C3872" s="146">
        <f t="shared" si="591"/>
        <v>0</v>
      </c>
      <c r="D3872" s="146">
        <f t="shared" si="592"/>
        <v>1</v>
      </c>
      <c r="E3872" s="146">
        <f t="shared" si="593"/>
        <v>1900</v>
      </c>
      <c r="F3872" s="287"/>
      <c r="G3872" s="287"/>
      <c r="H3872" s="287"/>
      <c r="I3872" s="288"/>
      <c r="J3872" s="287"/>
      <c r="K3872" s="288"/>
      <c r="L3872" s="134"/>
      <c r="M3872" s="133"/>
      <c r="N3872" s="288"/>
      <c r="O3872" s="134"/>
      <c r="P3872" s="166"/>
      <c r="Q3872" s="289"/>
      <c r="R3872" s="165"/>
      <c r="S3872" s="290"/>
      <c r="T3872" s="290"/>
      <c r="U3872" s="290"/>
      <c r="V3872" s="290"/>
      <c r="W3872" s="166"/>
      <c r="X3872" s="135"/>
      <c r="Y3872" s="418">
        <f t="shared" si="594"/>
        <v>0</v>
      </c>
      <c r="Z3872" s="291">
        <f t="shared" si="595"/>
        <v>0</v>
      </c>
      <c r="AA3872" s="163"/>
      <c r="AB3872" s="177" t="str">
        <f t="shared" si="596"/>
        <v/>
      </c>
      <c r="AC3872" s="283" t="str">
        <f t="shared" si="597"/>
        <v/>
      </c>
      <c r="AD3872" s="283" t="str">
        <f t="shared" si="598"/>
        <v/>
      </c>
      <c r="AE3872" s="163"/>
      <c r="AF3872" s="162"/>
    </row>
    <row r="3873" spans="1:32">
      <c r="A3873" s="134">
        <v>3864</v>
      </c>
      <c r="B3873" s="286"/>
      <c r="C3873" s="146">
        <f t="shared" si="591"/>
        <v>0</v>
      </c>
      <c r="D3873" s="146">
        <f t="shared" si="592"/>
        <v>1</v>
      </c>
      <c r="E3873" s="146">
        <f t="shared" si="593"/>
        <v>1900</v>
      </c>
      <c r="F3873" s="287"/>
      <c r="G3873" s="287"/>
      <c r="H3873" s="287"/>
      <c r="I3873" s="288"/>
      <c r="J3873" s="287"/>
      <c r="K3873" s="288"/>
      <c r="L3873" s="134"/>
      <c r="M3873" s="133"/>
      <c r="N3873" s="288"/>
      <c r="O3873" s="134"/>
      <c r="P3873" s="166"/>
      <c r="Q3873" s="289"/>
      <c r="R3873" s="165"/>
      <c r="S3873" s="290"/>
      <c r="T3873" s="290"/>
      <c r="U3873" s="290"/>
      <c r="V3873" s="290"/>
      <c r="W3873" s="166"/>
      <c r="X3873" s="135"/>
      <c r="Y3873" s="418">
        <f t="shared" si="594"/>
        <v>0</v>
      </c>
      <c r="Z3873" s="291">
        <f t="shared" si="595"/>
        <v>0</v>
      </c>
      <c r="AA3873" s="163"/>
      <c r="AB3873" s="177" t="str">
        <f t="shared" si="596"/>
        <v/>
      </c>
      <c r="AC3873" s="283" t="str">
        <f t="shared" si="597"/>
        <v/>
      </c>
      <c r="AD3873" s="283" t="str">
        <f t="shared" si="598"/>
        <v/>
      </c>
      <c r="AE3873" s="163"/>
      <c r="AF3873" s="162"/>
    </row>
    <row r="3874" spans="1:32">
      <c r="A3874" s="134">
        <v>3865</v>
      </c>
      <c r="B3874" s="286"/>
      <c r="C3874" s="146">
        <f t="shared" si="591"/>
        <v>0</v>
      </c>
      <c r="D3874" s="146">
        <f t="shared" si="592"/>
        <v>1</v>
      </c>
      <c r="E3874" s="146">
        <f t="shared" si="593"/>
        <v>1900</v>
      </c>
      <c r="F3874" s="287"/>
      <c r="G3874" s="287"/>
      <c r="H3874" s="287"/>
      <c r="I3874" s="288"/>
      <c r="J3874" s="287"/>
      <c r="K3874" s="288"/>
      <c r="L3874" s="134"/>
      <c r="M3874" s="133"/>
      <c r="N3874" s="288"/>
      <c r="O3874" s="134"/>
      <c r="P3874" s="166"/>
      <c r="Q3874" s="289"/>
      <c r="R3874" s="165"/>
      <c r="S3874" s="290"/>
      <c r="T3874" s="290"/>
      <c r="U3874" s="290"/>
      <c r="V3874" s="290"/>
      <c r="W3874" s="166"/>
      <c r="X3874" s="135"/>
      <c r="Y3874" s="418">
        <f t="shared" si="594"/>
        <v>0</v>
      </c>
      <c r="Z3874" s="291">
        <f t="shared" si="595"/>
        <v>0</v>
      </c>
      <c r="AA3874" s="163"/>
      <c r="AB3874" s="177" t="str">
        <f t="shared" si="596"/>
        <v/>
      </c>
      <c r="AC3874" s="283" t="str">
        <f t="shared" si="597"/>
        <v/>
      </c>
      <c r="AD3874" s="283" t="str">
        <f t="shared" si="598"/>
        <v/>
      </c>
      <c r="AE3874" s="163"/>
      <c r="AF3874" s="162"/>
    </row>
    <row r="3875" spans="1:32">
      <c r="A3875" s="134">
        <v>3866</v>
      </c>
      <c r="B3875" s="286"/>
      <c r="C3875" s="146">
        <f t="shared" si="591"/>
        <v>0</v>
      </c>
      <c r="D3875" s="146">
        <f t="shared" si="592"/>
        <v>1</v>
      </c>
      <c r="E3875" s="146">
        <f t="shared" si="593"/>
        <v>1900</v>
      </c>
      <c r="F3875" s="287"/>
      <c r="G3875" s="287"/>
      <c r="H3875" s="287"/>
      <c r="I3875" s="288"/>
      <c r="J3875" s="287"/>
      <c r="K3875" s="288"/>
      <c r="L3875" s="134"/>
      <c r="M3875" s="133"/>
      <c r="N3875" s="288"/>
      <c r="O3875" s="134"/>
      <c r="P3875" s="166"/>
      <c r="Q3875" s="289"/>
      <c r="R3875" s="165"/>
      <c r="S3875" s="290"/>
      <c r="T3875" s="290"/>
      <c r="U3875" s="290"/>
      <c r="V3875" s="290"/>
      <c r="W3875" s="166"/>
      <c r="X3875" s="135"/>
      <c r="Y3875" s="418">
        <f t="shared" si="594"/>
        <v>0</v>
      </c>
      <c r="Z3875" s="291">
        <f t="shared" si="595"/>
        <v>0</v>
      </c>
      <c r="AA3875" s="163"/>
      <c r="AB3875" s="177" t="str">
        <f t="shared" si="596"/>
        <v/>
      </c>
      <c r="AC3875" s="283" t="str">
        <f t="shared" si="597"/>
        <v/>
      </c>
      <c r="AD3875" s="283" t="str">
        <f t="shared" si="598"/>
        <v/>
      </c>
      <c r="AE3875" s="163"/>
      <c r="AF3875" s="162"/>
    </row>
    <row r="3876" spans="1:32">
      <c r="A3876" s="134">
        <v>3867</v>
      </c>
      <c r="B3876" s="286"/>
      <c r="C3876" s="146">
        <f t="shared" si="591"/>
        <v>0</v>
      </c>
      <c r="D3876" s="146">
        <f t="shared" si="592"/>
        <v>1</v>
      </c>
      <c r="E3876" s="146">
        <f t="shared" si="593"/>
        <v>1900</v>
      </c>
      <c r="F3876" s="287"/>
      <c r="G3876" s="287"/>
      <c r="H3876" s="287"/>
      <c r="I3876" s="288"/>
      <c r="J3876" s="287"/>
      <c r="K3876" s="288"/>
      <c r="L3876" s="134"/>
      <c r="M3876" s="133"/>
      <c r="N3876" s="288"/>
      <c r="O3876" s="134"/>
      <c r="P3876" s="166"/>
      <c r="Q3876" s="289"/>
      <c r="R3876" s="165"/>
      <c r="S3876" s="290"/>
      <c r="T3876" s="290"/>
      <c r="U3876" s="290"/>
      <c r="V3876" s="290"/>
      <c r="W3876" s="166"/>
      <c r="X3876" s="135"/>
      <c r="Y3876" s="418">
        <f t="shared" si="594"/>
        <v>0</v>
      </c>
      <c r="Z3876" s="291">
        <f t="shared" si="595"/>
        <v>0</v>
      </c>
      <c r="AA3876" s="163"/>
      <c r="AB3876" s="177" t="str">
        <f t="shared" si="596"/>
        <v/>
      </c>
      <c r="AC3876" s="283" t="str">
        <f t="shared" si="597"/>
        <v/>
      </c>
      <c r="AD3876" s="283" t="str">
        <f t="shared" si="598"/>
        <v/>
      </c>
      <c r="AE3876" s="163"/>
      <c r="AF3876" s="162"/>
    </row>
    <row r="3877" spans="1:32">
      <c r="A3877" s="134">
        <v>3868</v>
      </c>
      <c r="B3877" s="286"/>
      <c r="C3877" s="146">
        <f t="shared" si="591"/>
        <v>0</v>
      </c>
      <c r="D3877" s="146">
        <f t="shared" si="592"/>
        <v>1</v>
      </c>
      <c r="E3877" s="146">
        <f t="shared" si="593"/>
        <v>1900</v>
      </c>
      <c r="F3877" s="287"/>
      <c r="G3877" s="287"/>
      <c r="H3877" s="287"/>
      <c r="I3877" s="288"/>
      <c r="J3877" s="287"/>
      <c r="K3877" s="288"/>
      <c r="L3877" s="134"/>
      <c r="M3877" s="133"/>
      <c r="N3877" s="288"/>
      <c r="O3877" s="134"/>
      <c r="P3877" s="166"/>
      <c r="Q3877" s="289"/>
      <c r="R3877" s="165"/>
      <c r="S3877" s="290"/>
      <c r="T3877" s="290"/>
      <c r="U3877" s="290"/>
      <c r="V3877" s="290"/>
      <c r="W3877" s="166"/>
      <c r="X3877" s="135"/>
      <c r="Y3877" s="418">
        <f t="shared" si="594"/>
        <v>0</v>
      </c>
      <c r="Z3877" s="291">
        <f t="shared" si="595"/>
        <v>0</v>
      </c>
      <c r="AA3877" s="163"/>
      <c r="AB3877" s="177" t="str">
        <f t="shared" si="596"/>
        <v/>
      </c>
      <c r="AC3877" s="283" t="str">
        <f t="shared" si="597"/>
        <v/>
      </c>
      <c r="AD3877" s="283" t="str">
        <f t="shared" si="598"/>
        <v/>
      </c>
      <c r="AE3877" s="163"/>
      <c r="AF3877" s="162"/>
    </row>
    <row r="3878" spans="1:32">
      <c r="A3878" s="134">
        <v>3869</v>
      </c>
      <c r="B3878" s="286"/>
      <c r="C3878" s="146">
        <f t="shared" si="591"/>
        <v>0</v>
      </c>
      <c r="D3878" s="146">
        <f t="shared" si="592"/>
        <v>1</v>
      </c>
      <c r="E3878" s="146">
        <f t="shared" si="593"/>
        <v>1900</v>
      </c>
      <c r="F3878" s="287"/>
      <c r="G3878" s="287"/>
      <c r="H3878" s="287"/>
      <c r="I3878" s="288"/>
      <c r="J3878" s="287"/>
      <c r="K3878" s="288"/>
      <c r="L3878" s="134"/>
      <c r="M3878" s="133"/>
      <c r="N3878" s="288"/>
      <c r="O3878" s="134"/>
      <c r="P3878" s="166"/>
      <c r="Q3878" s="289"/>
      <c r="R3878" s="165"/>
      <c r="S3878" s="290"/>
      <c r="T3878" s="290"/>
      <c r="U3878" s="290"/>
      <c r="V3878" s="290"/>
      <c r="W3878" s="166"/>
      <c r="X3878" s="135"/>
      <c r="Y3878" s="418">
        <f t="shared" si="594"/>
        <v>0</v>
      </c>
      <c r="Z3878" s="291">
        <f t="shared" si="595"/>
        <v>0</v>
      </c>
      <c r="AA3878" s="163"/>
      <c r="AB3878" s="177" t="str">
        <f t="shared" si="596"/>
        <v/>
      </c>
      <c r="AC3878" s="283" t="str">
        <f t="shared" si="597"/>
        <v/>
      </c>
      <c r="AD3878" s="283" t="str">
        <f t="shared" si="598"/>
        <v/>
      </c>
      <c r="AE3878" s="163"/>
      <c r="AF3878" s="162"/>
    </row>
    <row r="3879" spans="1:32">
      <c r="A3879" s="134">
        <v>3870</v>
      </c>
      <c r="B3879" s="286"/>
      <c r="C3879" s="146">
        <f t="shared" si="591"/>
        <v>0</v>
      </c>
      <c r="D3879" s="146">
        <f t="shared" si="592"/>
        <v>1</v>
      </c>
      <c r="E3879" s="146">
        <f t="shared" si="593"/>
        <v>1900</v>
      </c>
      <c r="F3879" s="287"/>
      <c r="G3879" s="287"/>
      <c r="H3879" s="287"/>
      <c r="I3879" s="288"/>
      <c r="J3879" s="287"/>
      <c r="K3879" s="288"/>
      <c r="L3879" s="134"/>
      <c r="M3879" s="133"/>
      <c r="N3879" s="288"/>
      <c r="O3879" s="134"/>
      <c r="P3879" s="166"/>
      <c r="Q3879" s="289"/>
      <c r="R3879" s="165"/>
      <c r="S3879" s="290"/>
      <c r="T3879" s="290"/>
      <c r="U3879" s="290"/>
      <c r="V3879" s="290"/>
      <c r="W3879" s="166"/>
      <c r="X3879" s="135"/>
      <c r="Y3879" s="418">
        <f t="shared" si="594"/>
        <v>0</v>
      </c>
      <c r="Z3879" s="291">
        <f t="shared" si="595"/>
        <v>0</v>
      </c>
      <c r="AA3879" s="163"/>
      <c r="AB3879" s="177" t="str">
        <f t="shared" si="596"/>
        <v/>
      </c>
      <c r="AC3879" s="283" t="str">
        <f t="shared" si="597"/>
        <v/>
      </c>
      <c r="AD3879" s="283" t="str">
        <f t="shared" si="598"/>
        <v/>
      </c>
      <c r="AE3879" s="163"/>
      <c r="AF3879" s="162"/>
    </row>
    <row r="3880" spans="1:32">
      <c r="A3880" s="134">
        <v>3871</v>
      </c>
      <c r="B3880" s="286"/>
      <c r="C3880" s="146">
        <f t="shared" si="591"/>
        <v>0</v>
      </c>
      <c r="D3880" s="146">
        <f t="shared" si="592"/>
        <v>1</v>
      </c>
      <c r="E3880" s="146">
        <f t="shared" si="593"/>
        <v>1900</v>
      </c>
      <c r="F3880" s="287"/>
      <c r="G3880" s="287"/>
      <c r="H3880" s="287"/>
      <c r="I3880" s="288"/>
      <c r="J3880" s="287"/>
      <c r="K3880" s="288"/>
      <c r="L3880" s="134"/>
      <c r="M3880" s="133"/>
      <c r="N3880" s="288"/>
      <c r="O3880" s="134"/>
      <c r="P3880" s="166"/>
      <c r="Q3880" s="289"/>
      <c r="R3880" s="165"/>
      <c r="S3880" s="290"/>
      <c r="T3880" s="290"/>
      <c r="U3880" s="290"/>
      <c r="V3880" s="290"/>
      <c r="W3880" s="166"/>
      <c r="X3880" s="135"/>
      <c r="Y3880" s="418">
        <f t="shared" si="594"/>
        <v>0</v>
      </c>
      <c r="Z3880" s="291">
        <f t="shared" si="595"/>
        <v>0</v>
      </c>
      <c r="AA3880" s="163"/>
      <c r="AB3880" s="177" t="str">
        <f t="shared" si="596"/>
        <v/>
      </c>
      <c r="AC3880" s="283" t="str">
        <f t="shared" si="597"/>
        <v/>
      </c>
      <c r="AD3880" s="283" t="str">
        <f t="shared" si="598"/>
        <v/>
      </c>
      <c r="AE3880" s="163"/>
      <c r="AF3880" s="162"/>
    </row>
    <row r="3881" spans="1:32">
      <c r="A3881" s="134">
        <v>3872</v>
      </c>
      <c r="B3881" s="286"/>
      <c r="C3881" s="146">
        <f t="shared" si="591"/>
        <v>0</v>
      </c>
      <c r="D3881" s="146">
        <f t="shared" si="592"/>
        <v>1</v>
      </c>
      <c r="E3881" s="146">
        <f t="shared" si="593"/>
        <v>1900</v>
      </c>
      <c r="F3881" s="287"/>
      <c r="G3881" s="287"/>
      <c r="H3881" s="287"/>
      <c r="I3881" s="288"/>
      <c r="J3881" s="287"/>
      <c r="K3881" s="288"/>
      <c r="L3881" s="134"/>
      <c r="M3881" s="133"/>
      <c r="N3881" s="288"/>
      <c r="O3881" s="134"/>
      <c r="P3881" s="166"/>
      <c r="Q3881" s="289"/>
      <c r="R3881" s="165"/>
      <c r="S3881" s="290"/>
      <c r="T3881" s="290"/>
      <c r="U3881" s="290"/>
      <c r="V3881" s="290"/>
      <c r="W3881" s="166"/>
      <c r="X3881" s="135"/>
      <c r="Y3881" s="418">
        <f t="shared" si="594"/>
        <v>0</v>
      </c>
      <c r="Z3881" s="291">
        <f t="shared" si="595"/>
        <v>0</v>
      </c>
      <c r="AA3881" s="163"/>
      <c r="AB3881" s="177" t="str">
        <f t="shared" si="596"/>
        <v/>
      </c>
      <c r="AC3881" s="283" t="str">
        <f t="shared" si="597"/>
        <v/>
      </c>
      <c r="AD3881" s="283" t="str">
        <f t="shared" si="598"/>
        <v/>
      </c>
      <c r="AE3881" s="163"/>
      <c r="AF3881" s="162"/>
    </row>
    <row r="3882" spans="1:32">
      <c r="A3882" s="134">
        <v>3873</v>
      </c>
      <c r="B3882" s="286"/>
      <c r="C3882" s="146">
        <f t="shared" si="591"/>
        <v>0</v>
      </c>
      <c r="D3882" s="146">
        <f t="shared" si="592"/>
        <v>1</v>
      </c>
      <c r="E3882" s="146">
        <f t="shared" si="593"/>
        <v>1900</v>
      </c>
      <c r="F3882" s="287"/>
      <c r="G3882" s="287"/>
      <c r="H3882" s="287"/>
      <c r="I3882" s="288"/>
      <c r="J3882" s="287"/>
      <c r="K3882" s="288"/>
      <c r="L3882" s="134"/>
      <c r="M3882" s="133"/>
      <c r="N3882" s="288"/>
      <c r="O3882" s="134"/>
      <c r="P3882" s="166"/>
      <c r="Q3882" s="289"/>
      <c r="R3882" s="165"/>
      <c r="S3882" s="290"/>
      <c r="T3882" s="290"/>
      <c r="U3882" s="290"/>
      <c r="V3882" s="290"/>
      <c r="W3882" s="166"/>
      <c r="X3882" s="135"/>
      <c r="Y3882" s="418">
        <f t="shared" si="594"/>
        <v>0</v>
      </c>
      <c r="Z3882" s="291">
        <f t="shared" si="595"/>
        <v>0</v>
      </c>
      <c r="AA3882" s="163"/>
      <c r="AB3882" s="177" t="str">
        <f t="shared" si="596"/>
        <v/>
      </c>
      <c r="AC3882" s="283" t="str">
        <f t="shared" si="597"/>
        <v/>
      </c>
      <c r="AD3882" s="283" t="str">
        <f t="shared" si="598"/>
        <v/>
      </c>
      <c r="AE3882" s="163"/>
      <c r="AF3882" s="162"/>
    </row>
    <row r="3883" spans="1:32">
      <c r="A3883" s="134">
        <v>3874</v>
      </c>
      <c r="B3883" s="286"/>
      <c r="C3883" s="146">
        <f t="shared" si="591"/>
        <v>0</v>
      </c>
      <c r="D3883" s="146">
        <f t="shared" si="592"/>
        <v>1</v>
      </c>
      <c r="E3883" s="146">
        <f t="shared" si="593"/>
        <v>1900</v>
      </c>
      <c r="F3883" s="287"/>
      <c r="G3883" s="287"/>
      <c r="H3883" s="287"/>
      <c r="I3883" s="288"/>
      <c r="J3883" s="287"/>
      <c r="K3883" s="288"/>
      <c r="L3883" s="134"/>
      <c r="M3883" s="133"/>
      <c r="N3883" s="288"/>
      <c r="O3883" s="134"/>
      <c r="P3883" s="166"/>
      <c r="Q3883" s="289"/>
      <c r="R3883" s="165"/>
      <c r="S3883" s="290"/>
      <c r="T3883" s="290"/>
      <c r="U3883" s="290"/>
      <c r="V3883" s="290"/>
      <c r="W3883" s="166"/>
      <c r="X3883" s="135"/>
      <c r="Y3883" s="418">
        <f t="shared" si="594"/>
        <v>0</v>
      </c>
      <c r="Z3883" s="291">
        <f t="shared" si="595"/>
        <v>0</v>
      </c>
      <c r="AA3883" s="163"/>
      <c r="AB3883" s="177" t="str">
        <f t="shared" si="596"/>
        <v/>
      </c>
      <c r="AC3883" s="283" t="str">
        <f t="shared" si="597"/>
        <v/>
      </c>
      <c r="AD3883" s="283" t="str">
        <f t="shared" si="598"/>
        <v/>
      </c>
      <c r="AE3883" s="163"/>
      <c r="AF3883" s="162"/>
    </row>
    <row r="3884" spans="1:32">
      <c r="A3884" s="134">
        <v>3875</v>
      </c>
      <c r="B3884" s="286"/>
      <c r="C3884" s="146">
        <f t="shared" si="591"/>
        <v>0</v>
      </c>
      <c r="D3884" s="146">
        <f t="shared" si="592"/>
        <v>1</v>
      </c>
      <c r="E3884" s="146">
        <f t="shared" si="593"/>
        <v>1900</v>
      </c>
      <c r="F3884" s="287"/>
      <c r="G3884" s="287"/>
      <c r="H3884" s="287"/>
      <c r="I3884" s="288"/>
      <c r="J3884" s="287"/>
      <c r="K3884" s="288"/>
      <c r="L3884" s="134"/>
      <c r="M3884" s="133"/>
      <c r="N3884" s="288"/>
      <c r="O3884" s="134"/>
      <c r="P3884" s="166"/>
      <c r="Q3884" s="289"/>
      <c r="R3884" s="165"/>
      <c r="S3884" s="290"/>
      <c r="T3884" s="290"/>
      <c r="U3884" s="290"/>
      <c r="V3884" s="290"/>
      <c r="W3884" s="166"/>
      <c r="X3884" s="135"/>
      <c r="Y3884" s="418">
        <f t="shared" si="594"/>
        <v>0</v>
      </c>
      <c r="Z3884" s="291">
        <f t="shared" si="595"/>
        <v>0</v>
      </c>
      <c r="AA3884" s="163"/>
      <c r="AB3884" s="177" t="str">
        <f t="shared" si="596"/>
        <v/>
      </c>
      <c r="AC3884" s="283" t="str">
        <f t="shared" si="597"/>
        <v/>
      </c>
      <c r="AD3884" s="283" t="str">
        <f t="shared" si="598"/>
        <v/>
      </c>
      <c r="AE3884" s="163"/>
      <c r="AF3884" s="162"/>
    </row>
    <row r="3885" spans="1:32">
      <c r="A3885" s="134">
        <v>3876</v>
      </c>
      <c r="B3885" s="286"/>
      <c r="C3885" s="146">
        <f t="shared" si="591"/>
        <v>0</v>
      </c>
      <c r="D3885" s="146">
        <f t="shared" si="592"/>
        <v>1</v>
      </c>
      <c r="E3885" s="146">
        <f t="shared" si="593"/>
        <v>1900</v>
      </c>
      <c r="F3885" s="287"/>
      <c r="G3885" s="287"/>
      <c r="H3885" s="287"/>
      <c r="I3885" s="288"/>
      <c r="J3885" s="287"/>
      <c r="K3885" s="288"/>
      <c r="L3885" s="134"/>
      <c r="M3885" s="133"/>
      <c r="N3885" s="288"/>
      <c r="O3885" s="134"/>
      <c r="P3885" s="166"/>
      <c r="Q3885" s="289"/>
      <c r="R3885" s="165"/>
      <c r="S3885" s="290"/>
      <c r="T3885" s="290"/>
      <c r="U3885" s="290"/>
      <c r="V3885" s="290"/>
      <c r="W3885" s="166"/>
      <c r="X3885" s="135"/>
      <c r="Y3885" s="418">
        <f t="shared" si="594"/>
        <v>0</v>
      </c>
      <c r="Z3885" s="291">
        <f t="shared" si="595"/>
        <v>0</v>
      </c>
      <c r="AA3885" s="163"/>
      <c r="AB3885" s="177" t="str">
        <f t="shared" si="596"/>
        <v/>
      </c>
      <c r="AC3885" s="283" t="str">
        <f t="shared" si="597"/>
        <v/>
      </c>
      <c r="AD3885" s="283" t="str">
        <f t="shared" si="598"/>
        <v/>
      </c>
      <c r="AE3885" s="163"/>
      <c r="AF3885" s="162"/>
    </row>
    <row r="3886" spans="1:32">
      <c r="A3886" s="134">
        <v>3877</v>
      </c>
      <c r="B3886" s="286"/>
      <c r="C3886" s="146">
        <f t="shared" si="591"/>
        <v>0</v>
      </c>
      <c r="D3886" s="146">
        <f t="shared" si="592"/>
        <v>1</v>
      </c>
      <c r="E3886" s="146">
        <f t="shared" si="593"/>
        <v>1900</v>
      </c>
      <c r="F3886" s="287"/>
      <c r="G3886" s="287"/>
      <c r="H3886" s="287"/>
      <c r="I3886" s="288"/>
      <c r="J3886" s="287"/>
      <c r="K3886" s="288"/>
      <c r="L3886" s="134"/>
      <c r="M3886" s="133"/>
      <c r="N3886" s="288"/>
      <c r="O3886" s="134"/>
      <c r="P3886" s="166"/>
      <c r="Q3886" s="289"/>
      <c r="R3886" s="165"/>
      <c r="S3886" s="290"/>
      <c r="T3886" s="290"/>
      <c r="U3886" s="290"/>
      <c r="V3886" s="290"/>
      <c r="W3886" s="166"/>
      <c r="X3886" s="135"/>
      <c r="Y3886" s="418">
        <f t="shared" si="594"/>
        <v>0</v>
      </c>
      <c r="Z3886" s="291">
        <f t="shared" si="595"/>
        <v>0</v>
      </c>
      <c r="AA3886" s="163"/>
      <c r="AB3886" s="177" t="str">
        <f t="shared" si="596"/>
        <v/>
      </c>
      <c r="AC3886" s="283" t="str">
        <f t="shared" si="597"/>
        <v/>
      </c>
      <c r="AD3886" s="283" t="str">
        <f t="shared" si="598"/>
        <v/>
      </c>
      <c r="AE3886" s="163"/>
      <c r="AF3886" s="162"/>
    </row>
    <row r="3887" spans="1:32">
      <c r="A3887" s="134">
        <v>3878</v>
      </c>
      <c r="B3887" s="286"/>
      <c r="C3887" s="146">
        <f t="shared" si="591"/>
        <v>0</v>
      </c>
      <c r="D3887" s="146">
        <f t="shared" si="592"/>
        <v>1</v>
      </c>
      <c r="E3887" s="146">
        <f t="shared" si="593"/>
        <v>1900</v>
      </c>
      <c r="F3887" s="287"/>
      <c r="G3887" s="287"/>
      <c r="H3887" s="287"/>
      <c r="I3887" s="288"/>
      <c r="J3887" s="287"/>
      <c r="K3887" s="288"/>
      <c r="L3887" s="134"/>
      <c r="M3887" s="133"/>
      <c r="N3887" s="288"/>
      <c r="O3887" s="134"/>
      <c r="P3887" s="166"/>
      <c r="Q3887" s="289"/>
      <c r="R3887" s="165"/>
      <c r="S3887" s="290"/>
      <c r="T3887" s="290"/>
      <c r="U3887" s="290"/>
      <c r="V3887" s="290"/>
      <c r="W3887" s="166"/>
      <c r="X3887" s="135"/>
      <c r="Y3887" s="418">
        <f t="shared" si="594"/>
        <v>0</v>
      </c>
      <c r="Z3887" s="291">
        <f t="shared" si="595"/>
        <v>0</v>
      </c>
      <c r="AA3887" s="163"/>
      <c r="AB3887" s="177" t="str">
        <f t="shared" si="596"/>
        <v/>
      </c>
      <c r="AC3887" s="283" t="str">
        <f t="shared" si="597"/>
        <v/>
      </c>
      <c r="AD3887" s="283" t="str">
        <f t="shared" si="598"/>
        <v/>
      </c>
      <c r="AE3887" s="163"/>
      <c r="AF3887" s="162"/>
    </row>
    <row r="3888" spans="1:32">
      <c r="A3888" s="134">
        <v>3879</v>
      </c>
      <c r="B3888" s="286"/>
      <c r="C3888" s="146">
        <f t="shared" si="591"/>
        <v>0</v>
      </c>
      <c r="D3888" s="146">
        <f t="shared" si="592"/>
        <v>1</v>
      </c>
      <c r="E3888" s="146">
        <f t="shared" si="593"/>
        <v>1900</v>
      </c>
      <c r="F3888" s="287"/>
      <c r="G3888" s="287"/>
      <c r="H3888" s="287"/>
      <c r="I3888" s="288"/>
      <c r="J3888" s="287"/>
      <c r="K3888" s="288"/>
      <c r="L3888" s="134"/>
      <c r="M3888" s="133"/>
      <c r="N3888" s="288"/>
      <c r="O3888" s="134"/>
      <c r="P3888" s="166"/>
      <c r="Q3888" s="289"/>
      <c r="R3888" s="165"/>
      <c r="S3888" s="290"/>
      <c r="T3888" s="290"/>
      <c r="U3888" s="290"/>
      <c r="V3888" s="290"/>
      <c r="W3888" s="166"/>
      <c r="X3888" s="135"/>
      <c r="Y3888" s="418">
        <f t="shared" si="594"/>
        <v>0</v>
      </c>
      <c r="Z3888" s="291">
        <f t="shared" si="595"/>
        <v>0</v>
      </c>
      <c r="AA3888" s="163"/>
      <c r="AB3888" s="177" t="str">
        <f t="shared" si="596"/>
        <v/>
      </c>
      <c r="AC3888" s="283" t="str">
        <f t="shared" si="597"/>
        <v/>
      </c>
      <c r="AD3888" s="283" t="str">
        <f t="shared" si="598"/>
        <v/>
      </c>
      <c r="AE3888" s="163"/>
      <c r="AF3888" s="162"/>
    </row>
    <row r="3889" spans="1:32">
      <c r="A3889" s="134">
        <v>3880</v>
      </c>
      <c r="B3889" s="286"/>
      <c r="C3889" s="146">
        <f t="shared" si="591"/>
        <v>0</v>
      </c>
      <c r="D3889" s="146">
        <f t="shared" si="592"/>
        <v>1</v>
      </c>
      <c r="E3889" s="146">
        <f t="shared" si="593"/>
        <v>1900</v>
      </c>
      <c r="F3889" s="287"/>
      <c r="G3889" s="287"/>
      <c r="H3889" s="287"/>
      <c r="I3889" s="288"/>
      <c r="J3889" s="287"/>
      <c r="K3889" s="288"/>
      <c r="L3889" s="134"/>
      <c r="M3889" s="133"/>
      <c r="N3889" s="288"/>
      <c r="O3889" s="134"/>
      <c r="P3889" s="166"/>
      <c r="Q3889" s="289"/>
      <c r="R3889" s="165"/>
      <c r="S3889" s="290"/>
      <c r="T3889" s="290"/>
      <c r="U3889" s="290"/>
      <c r="V3889" s="290"/>
      <c r="W3889" s="166"/>
      <c r="X3889" s="135"/>
      <c r="Y3889" s="418">
        <f t="shared" si="594"/>
        <v>0</v>
      </c>
      <c r="Z3889" s="291">
        <f t="shared" si="595"/>
        <v>0</v>
      </c>
      <c r="AA3889" s="163"/>
      <c r="AB3889" s="177" t="str">
        <f t="shared" si="596"/>
        <v/>
      </c>
      <c r="AC3889" s="283" t="str">
        <f t="shared" si="597"/>
        <v/>
      </c>
      <c r="AD3889" s="283" t="str">
        <f t="shared" si="598"/>
        <v/>
      </c>
      <c r="AE3889" s="163"/>
      <c r="AF3889" s="162"/>
    </row>
    <row r="3890" spans="1:32">
      <c r="A3890" s="134">
        <v>3881</v>
      </c>
      <c r="B3890" s="286"/>
      <c r="C3890" s="146">
        <f t="shared" si="591"/>
        <v>0</v>
      </c>
      <c r="D3890" s="146">
        <f t="shared" si="592"/>
        <v>1</v>
      </c>
      <c r="E3890" s="146">
        <f t="shared" si="593"/>
        <v>1900</v>
      </c>
      <c r="F3890" s="287"/>
      <c r="G3890" s="287"/>
      <c r="H3890" s="287"/>
      <c r="I3890" s="288"/>
      <c r="J3890" s="287"/>
      <c r="K3890" s="288"/>
      <c r="L3890" s="134"/>
      <c r="M3890" s="133"/>
      <c r="N3890" s="288"/>
      <c r="O3890" s="134"/>
      <c r="P3890" s="166"/>
      <c r="Q3890" s="289"/>
      <c r="R3890" s="165"/>
      <c r="S3890" s="290"/>
      <c r="T3890" s="290"/>
      <c r="U3890" s="290"/>
      <c r="V3890" s="290"/>
      <c r="W3890" s="166"/>
      <c r="X3890" s="135"/>
      <c r="Y3890" s="418">
        <f t="shared" si="594"/>
        <v>0</v>
      </c>
      <c r="Z3890" s="291">
        <f t="shared" si="595"/>
        <v>0</v>
      </c>
      <c r="AA3890" s="163"/>
      <c r="AB3890" s="177" t="str">
        <f t="shared" si="596"/>
        <v/>
      </c>
      <c r="AC3890" s="283" t="str">
        <f t="shared" si="597"/>
        <v/>
      </c>
      <c r="AD3890" s="283" t="str">
        <f t="shared" si="598"/>
        <v/>
      </c>
      <c r="AE3890" s="163"/>
      <c r="AF3890" s="162"/>
    </row>
    <row r="3891" spans="1:32">
      <c r="A3891" s="134">
        <v>3882</v>
      </c>
      <c r="B3891" s="286"/>
      <c r="C3891" s="146">
        <f t="shared" si="591"/>
        <v>0</v>
      </c>
      <c r="D3891" s="146">
        <f t="shared" si="592"/>
        <v>1</v>
      </c>
      <c r="E3891" s="146">
        <f t="shared" si="593"/>
        <v>1900</v>
      </c>
      <c r="F3891" s="287"/>
      <c r="G3891" s="287"/>
      <c r="H3891" s="287"/>
      <c r="I3891" s="288"/>
      <c r="J3891" s="287"/>
      <c r="K3891" s="288"/>
      <c r="L3891" s="134"/>
      <c r="M3891" s="133"/>
      <c r="N3891" s="288"/>
      <c r="O3891" s="134"/>
      <c r="P3891" s="166"/>
      <c r="Q3891" s="289"/>
      <c r="R3891" s="165"/>
      <c r="S3891" s="290"/>
      <c r="T3891" s="290"/>
      <c r="U3891" s="290"/>
      <c r="V3891" s="290"/>
      <c r="W3891" s="166"/>
      <c r="X3891" s="135"/>
      <c r="Y3891" s="418">
        <f t="shared" si="594"/>
        <v>0</v>
      </c>
      <c r="Z3891" s="291">
        <f t="shared" si="595"/>
        <v>0</v>
      </c>
      <c r="AA3891" s="163"/>
      <c r="AB3891" s="177" t="str">
        <f t="shared" si="596"/>
        <v/>
      </c>
      <c r="AC3891" s="283" t="str">
        <f t="shared" si="597"/>
        <v/>
      </c>
      <c r="AD3891" s="283" t="str">
        <f t="shared" si="598"/>
        <v/>
      </c>
      <c r="AE3891" s="163"/>
      <c r="AF3891" s="162"/>
    </row>
    <row r="3892" spans="1:32">
      <c r="A3892" s="134">
        <v>3883</v>
      </c>
      <c r="B3892" s="286"/>
      <c r="C3892" s="146">
        <f t="shared" si="591"/>
        <v>0</v>
      </c>
      <c r="D3892" s="146">
        <f t="shared" si="592"/>
        <v>1</v>
      </c>
      <c r="E3892" s="146">
        <f t="shared" si="593"/>
        <v>1900</v>
      </c>
      <c r="F3892" s="287"/>
      <c r="G3892" s="287"/>
      <c r="H3892" s="287"/>
      <c r="I3892" s="288"/>
      <c r="J3892" s="287"/>
      <c r="K3892" s="288"/>
      <c r="L3892" s="134"/>
      <c r="M3892" s="133"/>
      <c r="N3892" s="288"/>
      <c r="O3892" s="134"/>
      <c r="P3892" s="166"/>
      <c r="Q3892" s="289"/>
      <c r="R3892" s="165"/>
      <c r="S3892" s="290"/>
      <c r="T3892" s="290"/>
      <c r="U3892" s="290"/>
      <c r="V3892" s="290"/>
      <c r="W3892" s="166"/>
      <c r="X3892" s="135"/>
      <c r="Y3892" s="418">
        <f t="shared" si="594"/>
        <v>0</v>
      </c>
      <c r="Z3892" s="291">
        <f t="shared" si="595"/>
        <v>0</v>
      </c>
      <c r="AA3892" s="163"/>
      <c r="AB3892" s="177" t="str">
        <f t="shared" si="596"/>
        <v/>
      </c>
      <c r="AC3892" s="283" t="str">
        <f t="shared" si="597"/>
        <v/>
      </c>
      <c r="AD3892" s="283" t="str">
        <f t="shared" si="598"/>
        <v/>
      </c>
      <c r="AE3892" s="163"/>
      <c r="AF3892" s="162"/>
    </row>
    <row r="3893" spans="1:32">
      <c r="A3893" s="134">
        <v>3884</v>
      </c>
      <c r="B3893" s="286"/>
      <c r="C3893" s="146">
        <f t="shared" si="591"/>
        <v>0</v>
      </c>
      <c r="D3893" s="146">
        <f t="shared" si="592"/>
        <v>1</v>
      </c>
      <c r="E3893" s="146">
        <f t="shared" si="593"/>
        <v>1900</v>
      </c>
      <c r="F3893" s="287"/>
      <c r="G3893" s="287"/>
      <c r="H3893" s="287"/>
      <c r="I3893" s="288"/>
      <c r="J3893" s="287"/>
      <c r="K3893" s="288"/>
      <c r="L3893" s="134"/>
      <c r="M3893" s="133"/>
      <c r="N3893" s="288"/>
      <c r="O3893" s="134"/>
      <c r="P3893" s="166"/>
      <c r="Q3893" s="289"/>
      <c r="R3893" s="165"/>
      <c r="S3893" s="290"/>
      <c r="T3893" s="290"/>
      <c r="U3893" s="290"/>
      <c r="V3893" s="290"/>
      <c r="W3893" s="166"/>
      <c r="X3893" s="135"/>
      <c r="Y3893" s="418">
        <f t="shared" si="594"/>
        <v>0</v>
      </c>
      <c r="Z3893" s="291">
        <f t="shared" si="595"/>
        <v>0</v>
      </c>
      <c r="AA3893" s="163"/>
      <c r="AB3893" s="177" t="str">
        <f t="shared" si="596"/>
        <v/>
      </c>
      <c r="AC3893" s="283" t="str">
        <f t="shared" si="597"/>
        <v/>
      </c>
      <c r="AD3893" s="283" t="str">
        <f t="shared" si="598"/>
        <v/>
      </c>
      <c r="AE3893" s="163"/>
      <c r="AF3893" s="162"/>
    </row>
    <row r="3894" spans="1:32">
      <c r="A3894" s="134">
        <v>3885</v>
      </c>
      <c r="B3894" s="286"/>
      <c r="C3894" s="146">
        <f t="shared" si="591"/>
        <v>0</v>
      </c>
      <c r="D3894" s="146">
        <f t="shared" si="592"/>
        <v>1</v>
      </c>
      <c r="E3894" s="146">
        <f t="shared" si="593"/>
        <v>1900</v>
      </c>
      <c r="F3894" s="287"/>
      <c r="G3894" s="287"/>
      <c r="H3894" s="287"/>
      <c r="I3894" s="288"/>
      <c r="J3894" s="287"/>
      <c r="K3894" s="288"/>
      <c r="L3894" s="134"/>
      <c r="M3894" s="133"/>
      <c r="N3894" s="288"/>
      <c r="O3894" s="134"/>
      <c r="P3894" s="166"/>
      <c r="Q3894" s="289"/>
      <c r="R3894" s="165"/>
      <c r="S3894" s="290"/>
      <c r="T3894" s="290"/>
      <c r="U3894" s="290"/>
      <c r="V3894" s="290"/>
      <c r="W3894" s="166"/>
      <c r="X3894" s="135"/>
      <c r="Y3894" s="418">
        <f t="shared" si="594"/>
        <v>0</v>
      </c>
      <c r="Z3894" s="291">
        <f t="shared" si="595"/>
        <v>0</v>
      </c>
      <c r="AA3894" s="163"/>
      <c r="AB3894" s="177" t="str">
        <f t="shared" si="596"/>
        <v/>
      </c>
      <c r="AC3894" s="283" t="str">
        <f t="shared" si="597"/>
        <v/>
      </c>
      <c r="AD3894" s="283" t="str">
        <f t="shared" si="598"/>
        <v/>
      </c>
      <c r="AE3894" s="163"/>
      <c r="AF3894" s="162"/>
    </row>
    <row r="3895" spans="1:32">
      <c r="A3895" s="134">
        <v>3886</v>
      </c>
      <c r="B3895" s="286"/>
      <c r="C3895" s="146">
        <f t="shared" si="591"/>
        <v>0</v>
      </c>
      <c r="D3895" s="146">
        <f t="shared" si="592"/>
        <v>1</v>
      </c>
      <c r="E3895" s="146">
        <f t="shared" si="593"/>
        <v>1900</v>
      </c>
      <c r="F3895" s="287"/>
      <c r="G3895" s="287"/>
      <c r="H3895" s="287"/>
      <c r="I3895" s="288"/>
      <c r="J3895" s="287"/>
      <c r="K3895" s="288"/>
      <c r="L3895" s="134"/>
      <c r="M3895" s="133"/>
      <c r="N3895" s="288"/>
      <c r="O3895" s="134"/>
      <c r="P3895" s="166"/>
      <c r="Q3895" s="289"/>
      <c r="R3895" s="165"/>
      <c r="S3895" s="290"/>
      <c r="T3895" s="290"/>
      <c r="U3895" s="290"/>
      <c r="V3895" s="290"/>
      <c r="W3895" s="166"/>
      <c r="X3895" s="135"/>
      <c r="Y3895" s="418">
        <f t="shared" si="594"/>
        <v>0</v>
      </c>
      <c r="Z3895" s="291">
        <f t="shared" si="595"/>
        <v>0</v>
      </c>
      <c r="AA3895" s="163"/>
      <c r="AB3895" s="177" t="str">
        <f t="shared" si="596"/>
        <v/>
      </c>
      <c r="AC3895" s="283" t="str">
        <f t="shared" si="597"/>
        <v/>
      </c>
      <c r="AD3895" s="283" t="str">
        <f t="shared" si="598"/>
        <v/>
      </c>
      <c r="AE3895" s="163"/>
      <c r="AF3895" s="162"/>
    </row>
    <row r="3896" spans="1:32">
      <c r="A3896" s="134">
        <v>3887</v>
      </c>
      <c r="B3896" s="286"/>
      <c r="C3896" s="146">
        <f t="shared" si="591"/>
        <v>0</v>
      </c>
      <c r="D3896" s="146">
        <f t="shared" si="592"/>
        <v>1</v>
      </c>
      <c r="E3896" s="146">
        <f t="shared" si="593"/>
        <v>1900</v>
      </c>
      <c r="F3896" s="287"/>
      <c r="G3896" s="287"/>
      <c r="H3896" s="287"/>
      <c r="I3896" s="288"/>
      <c r="J3896" s="287"/>
      <c r="K3896" s="288"/>
      <c r="L3896" s="134"/>
      <c r="M3896" s="133"/>
      <c r="N3896" s="288"/>
      <c r="O3896" s="134"/>
      <c r="P3896" s="166"/>
      <c r="Q3896" s="289"/>
      <c r="R3896" s="165"/>
      <c r="S3896" s="290"/>
      <c r="T3896" s="290"/>
      <c r="U3896" s="290"/>
      <c r="V3896" s="290"/>
      <c r="W3896" s="166"/>
      <c r="X3896" s="135"/>
      <c r="Y3896" s="418">
        <f t="shared" si="594"/>
        <v>0</v>
      </c>
      <c r="Z3896" s="291">
        <f t="shared" si="595"/>
        <v>0</v>
      </c>
      <c r="AA3896" s="163"/>
      <c r="AB3896" s="177" t="str">
        <f t="shared" si="596"/>
        <v/>
      </c>
      <c r="AC3896" s="283" t="str">
        <f t="shared" si="597"/>
        <v/>
      </c>
      <c r="AD3896" s="283" t="str">
        <f t="shared" si="598"/>
        <v/>
      </c>
      <c r="AE3896" s="163"/>
      <c r="AF3896" s="162"/>
    </row>
    <row r="3897" spans="1:32">
      <c r="A3897" s="134">
        <v>3888</v>
      </c>
      <c r="B3897" s="286"/>
      <c r="C3897" s="146">
        <f t="shared" si="591"/>
        <v>0</v>
      </c>
      <c r="D3897" s="146">
        <f t="shared" si="592"/>
        <v>1</v>
      </c>
      <c r="E3897" s="146">
        <f t="shared" si="593"/>
        <v>1900</v>
      </c>
      <c r="F3897" s="287"/>
      <c r="G3897" s="287"/>
      <c r="H3897" s="287"/>
      <c r="I3897" s="288"/>
      <c r="J3897" s="287"/>
      <c r="K3897" s="288"/>
      <c r="L3897" s="134"/>
      <c r="M3897" s="133"/>
      <c r="N3897" s="288"/>
      <c r="O3897" s="134"/>
      <c r="P3897" s="166"/>
      <c r="Q3897" s="289"/>
      <c r="R3897" s="165"/>
      <c r="S3897" s="290"/>
      <c r="T3897" s="290"/>
      <c r="U3897" s="290"/>
      <c r="V3897" s="290"/>
      <c r="W3897" s="166"/>
      <c r="X3897" s="135"/>
      <c r="Y3897" s="418">
        <f t="shared" si="594"/>
        <v>0</v>
      </c>
      <c r="Z3897" s="291">
        <f t="shared" si="595"/>
        <v>0</v>
      </c>
      <c r="AA3897" s="163"/>
      <c r="AB3897" s="177" t="str">
        <f t="shared" si="596"/>
        <v/>
      </c>
      <c r="AC3897" s="283" t="str">
        <f t="shared" si="597"/>
        <v/>
      </c>
      <c r="AD3897" s="283" t="str">
        <f t="shared" si="598"/>
        <v/>
      </c>
      <c r="AE3897" s="163"/>
      <c r="AF3897" s="162"/>
    </row>
    <row r="3898" spans="1:32">
      <c r="A3898" s="134">
        <v>3889</v>
      </c>
      <c r="B3898" s="286"/>
      <c r="C3898" s="146">
        <f t="shared" si="591"/>
        <v>0</v>
      </c>
      <c r="D3898" s="146">
        <f t="shared" si="592"/>
        <v>1</v>
      </c>
      <c r="E3898" s="146">
        <f t="shared" si="593"/>
        <v>1900</v>
      </c>
      <c r="F3898" s="287"/>
      <c r="G3898" s="287"/>
      <c r="H3898" s="287"/>
      <c r="I3898" s="288"/>
      <c r="J3898" s="287"/>
      <c r="K3898" s="288"/>
      <c r="L3898" s="134"/>
      <c r="M3898" s="133"/>
      <c r="N3898" s="288"/>
      <c r="O3898" s="134"/>
      <c r="P3898" s="166"/>
      <c r="Q3898" s="289"/>
      <c r="R3898" s="165"/>
      <c r="S3898" s="290"/>
      <c r="T3898" s="290"/>
      <c r="U3898" s="290"/>
      <c r="V3898" s="290"/>
      <c r="W3898" s="166"/>
      <c r="X3898" s="135"/>
      <c r="Y3898" s="418">
        <f t="shared" si="594"/>
        <v>0</v>
      </c>
      <c r="Z3898" s="291">
        <f t="shared" si="595"/>
        <v>0</v>
      </c>
      <c r="AA3898" s="163"/>
      <c r="AB3898" s="177" t="str">
        <f t="shared" si="596"/>
        <v/>
      </c>
      <c r="AC3898" s="283" t="str">
        <f t="shared" si="597"/>
        <v/>
      </c>
      <c r="AD3898" s="283" t="str">
        <f t="shared" si="598"/>
        <v/>
      </c>
      <c r="AE3898" s="163"/>
      <c r="AF3898" s="162"/>
    </row>
    <row r="3899" spans="1:32">
      <c r="A3899" s="134">
        <v>3890</v>
      </c>
      <c r="B3899" s="286"/>
      <c r="C3899" s="146">
        <f t="shared" si="591"/>
        <v>0</v>
      </c>
      <c r="D3899" s="146">
        <f t="shared" si="592"/>
        <v>1</v>
      </c>
      <c r="E3899" s="146">
        <f t="shared" si="593"/>
        <v>1900</v>
      </c>
      <c r="F3899" s="287"/>
      <c r="G3899" s="287"/>
      <c r="H3899" s="287"/>
      <c r="I3899" s="288"/>
      <c r="J3899" s="287"/>
      <c r="K3899" s="288"/>
      <c r="L3899" s="134"/>
      <c r="M3899" s="133"/>
      <c r="N3899" s="288"/>
      <c r="O3899" s="134"/>
      <c r="P3899" s="166"/>
      <c r="Q3899" s="289"/>
      <c r="R3899" s="165"/>
      <c r="S3899" s="290"/>
      <c r="T3899" s="290"/>
      <c r="U3899" s="290"/>
      <c r="V3899" s="290"/>
      <c r="W3899" s="166"/>
      <c r="X3899" s="135"/>
      <c r="Y3899" s="418">
        <f t="shared" si="594"/>
        <v>0</v>
      </c>
      <c r="Z3899" s="291">
        <f t="shared" si="595"/>
        <v>0</v>
      </c>
      <c r="AA3899" s="163"/>
      <c r="AB3899" s="177" t="str">
        <f t="shared" si="596"/>
        <v/>
      </c>
      <c r="AC3899" s="283" t="str">
        <f t="shared" si="597"/>
        <v/>
      </c>
      <c r="AD3899" s="283" t="str">
        <f t="shared" si="598"/>
        <v/>
      </c>
      <c r="AE3899" s="163"/>
      <c r="AF3899" s="162"/>
    </row>
    <row r="3900" spans="1:32">
      <c r="A3900" s="134">
        <v>3891</v>
      </c>
      <c r="B3900" s="286"/>
      <c r="C3900" s="146">
        <f t="shared" si="591"/>
        <v>0</v>
      </c>
      <c r="D3900" s="146">
        <f t="shared" si="592"/>
        <v>1</v>
      </c>
      <c r="E3900" s="146">
        <f t="shared" si="593"/>
        <v>1900</v>
      </c>
      <c r="F3900" s="287"/>
      <c r="G3900" s="287"/>
      <c r="H3900" s="287"/>
      <c r="I3900" s="288"/>
      <c r="J3900" s="287"/>
      <c r="K3900" s="288"/>
      <c r="L3900" s="134"/>
      <c r="M3900" s="133"/>
      <c r="N3900" s="288"/>
      <c r="O3900" s="134"/>
      <c r="P3900" s="166"/>
      <c r="Q3900" s="289"/>
      <c r="R3900" s="165"/>
      <c r="S3900" s="290"/>
      <c r="T3900" s="290"/>
      <c r="U3900" s="290"/>
      <c r="V3900" s="290"/>
      <c r="W3900" s="166"/>
      <c r="X3900" s="135"/>
      <c r="Y3900" s="418">
        <f t="shared" si="594"/>
        <v>0</v>
      </c>
      <c r="Z3900" s="291">
        <f t="shared" si="595"/>
        <v>0</v>
      </c>
      <c r="AA3900" s="163"/>
      <c r="AB3900" s="177" t="str">
        <f t="shared" si="596"/>
        <v/>
      </c>
      <c r="AC3900" s="283" t="str">
        <f t="shared" si="597"/>
        <v/>
      </c>
      <c r="AD3900" s="283" t="str">
        <f t="shared" si="598"/>
        <v/>
      </c>
      <c r="AE3900" s="163"/>
      <c r="AF3900" s="162"/>
    </row>
    <row r="3901" spans="1:32">
      <c r="A3901" s="134">
        <v>3892</v>
      </c>
      <c r="B3901" s="286"/>
      <c r="C3901" s="146">
        <f t="shared" si="591"/>
        <v>0</v>
      </c>
      <c r="D3901" s="146">
        <f t="shared" si="592"/>
        <v>1</v>
      </c>
      <c r="E3901" s="146">
        <f t="shared" si="593"/>
        <v>1900</v>
      </c>
      <c r="F3901" s="287"/>
      <c r="G3901" s="287"/>
      <c r="H3901" s="287"/>
      <c r="I3901" s="288"/>
      <c r="J3901" s="287"/>
      <c r="K3901" s="288"/>
      <c r="L3901" s="134"/>
      <c r="M3901" s="133"/>
      <c r="N3901" s="288"/>
      <c r="O3901" s="134"/>
      <c r="P3901" s="166"/>
      <c r="Q3901" s="289"/>
      <c r="R3901" s="165"/>
      <c r="S3901" s="290"/>
      <c r="T3901" s="290"/>
      <c r="U3901" s="290"/>
      <c r="V3901" s="290"/>
      <c r="W3901" s="166"/>
      <c r="X3901" s="135"/>
      <c r="Y3901" s="418">
        <f t="shared" si="594"/>
        <v>0</v>
      </c>
      <c r="Z3901" s="291">
        <f t="shared" si="595"/>
        <v>0</v>
      </c>
      <c r="AA3901" s="163"/>
      <c r="AB3901" s="177" t="str">
        <f t="shared" si="596"/>
        <v/>
      </c>
      <c r="AC3901" s="283" t="str">
        <f t="shared" si="597"/>
        <v/>
      </c>
      <c r="AD3901" s="283" t="str">
        <f t="shared" si="598"/>
        <v/>
      </c>
      <c r="AE3901" s="163"/>
      <c r="AF3901" s="162"/>
    </row>
    <row r="3902" spans="1:32">
      <c r="A3902" s="134">
        <v>3893</v>
      </c>
      <c r="B3902" s="286"/>
      <c r="C3902" s="146">
        <f t="shared" si="591"/>
        <v>0</v>
      </c>
      <c r="D3902" s="146">
        <f t="shared" si="592"/>
        <v>1</v>
      </c>
      <c r="E3902" s="146">
        <f t="shared" si="593"/>
        <v>1900</v>
      </c>
      <c r="F3902" s="287"/>
      <c r="G3902" s="287"/>
      <c r="H3902" s="287"/>
      <c r="I3902" s="288"/>
      <c r="J3902" s="287"/>
      <c r="K3902" s="288"/>
      <c r="L3902" s="134"/>
      <c r="M3902" s="133"/>
      <c r="N3902" s="288"/>
      <c r="O3902" s="134"/>
      <c r="P3902" s="166"/>
      <c r="Q3902" s="289"/>
      <c r="R3902" s="165"/>
      <c r="S3902" s="290"/>
      <c r="T3902" s="290"/>
      <c r="U3902" s="290"/>
      <c r="V3902" s="290"/>
      <c r="W3902" s="166"/>
      <c r="X3902" s="135"/>
      <c r="Y3902" s="418">
        <f t="shared" si="594"/>
        <v>0</v>
      </c>
      <c r="Z3902" s="291">
        <f t="shared" si="595"/>
        <v>0</v>
      </c>
      <c r="AA3902" s="163"/>
      <c r="AB3902" s="177" t="str">
        <f t="shared" si="596"/>
        <v/>
      </c>
      <c r="AC3902" s="283" t="str">
        <f t="shared" si="597"/>
        <v/>
      </c>
      <c r="AD3902" s="283" t="str">
        <f t="shared" si="598"/>
        <v/>
      </c>
      <c r="AE3902" s="163"/>
      <c r="AF3902" s="162"/>
    </row>
    <row r="3903" spans="1:32">
      <c r="A3903" s="134">
        <v>3894</v>
      </c>
      <c r="B3903" s="286"/>
      <c r="C3903" s="146">
        <f t="shared" si="591"/>
        <v>0</v>
      </c>
      <c r="D3903" s="146">
        <f t="shared" si="592"/>
        <v>1</v>
      </c>
      <c r="E3903" s="146">
        <f t="shared" si="593"/>
        <v>1900</v>
      </c>
      <c r="F3903" s="287"/>
      <c r="G3903" s="287"/>
      <c r="H3903" s="287"/>
      <c r="I3903" s="288"/>
      <c r="J3903" s="287"/>
      <c r="K3903" s="288"/>
      <c r="L3903" s="134"/>
      <c r="M3903" s="133"/>
      <c r="N3903" s="288"/>
      <c r="O3903" s="134"/>
      <c r="P3903" s="166"/>
      <c r="Q3903" s="289"/>
      <c r="R3903" s="165"/>
      <c r="S3903" s="290"/>
      <c r="T3903" s="290"/>
      <c r="U3903" s="290"/>
      <c r="V3903" s="290"/>
      <c r="W3903" s="166"/>
      <c r="X3903" s="135"/>
      <c r="Y3903" s="418">
        <f t="shared" si="594"/>
        <v>0</v>
      </c>
      <c r="Z3903" s="291">
        <f t="shared" si="595"/>
        <v>0</v>
      </c>
      <c r="AA3903" s="163"/>
      <c r="AB3903" s="177" t="str">
        <f t="shared" si="596"/>
        <v/>
      </c>
      <c r="AC3903" s="283" t="str">
        <f t="shared" si="597"/>
        <v/>
      </c>
      <c r="AD3903" s="283" t="str">
        <f t="shared" si="598"/>
        <v/>
      </c>
      <c r="AE3903" s="163"/>
      <c r="AF3903" s="162"/>
    </row>
    <row r="3904" spans="1:32">
      <c r="A3904" s="134">
        <v>3895</v>
      </c>
      <c r="B3904" s="286"/>
      <c r="C3904" s="146">
        <f t="shared" si="591"/>
        <v>0</v>
      </c>
      <c r="D3904" s="146">
        <f t="shared" si="592"/>
        <v>1</v>
      </c>
      <c r="E3904" s="146">
        <f t="shared" si="593"/>
        <v>1900</v>
      </c>
      <c r="F3904" s="287"/>
      <c r="G3904" s="287"/>
      <c r="H3904" s="287"/>
      <c r="I3904" s="288"/>
      <c r="J3904" s="287"/>
      <c r="K3904" s="288"/>
      <c r="L3904" s="134"/>
      <c r="M3904" s="133"/>
      <c r="N3904" s="288"/>
      <c r="O3904" s="134"/>
      <c r="P3904" s="166"/>
      <c r="Q3904" s="289"/>
      <c r="R3904" s="165"/>
      <c r="S3904" s="290"/>
      <c r="T3904" s="290"/>
      <c r="U3904" s="290"/>
      <c r="V3904" s="290"/>
      <c r="W3904" s="166"/>
      <c r="X3904" s="135"/>
      <c r="Y3904" s="418">
        <f t="shared" si="594"/>
        <v>0</v>
      </c>
      <c r="Z3904" s="291">
        <f t="shared" si="595"/>
        <v>0</v>
      </c>
      <c r="AA3904" s="163"/>
      <c r="AB3904" s="177" t="str">
        <f t="shared" si="596"/>
        <v/>
      </c>
      <c r="AC3904" s="283" t="str">
        <f t="shared" si="597"/>
        <v/>
      </c>
      <c r="AD3904" s="283" t="str">
        <f t="shared" si="598"/>
        <v/>
      </c>
      <c r="AE3904" s="163"/>
      <c r="AF3904" s="162"/>
    </row>
    <row r="3905" spans="1:32">
      <c r="A3905" s="134">
        <v>3896</v>
      </c>
      <c r="B3905" s="286"/>
      <c r="C3905" s="146">
        <f t="shared" si="591"/>
        <v>0</v>
      </c>
      <c r="D3905" s="146">
        <f t="shared" si="592"/>
        <v>1</v>
      </c>
      <c r="E3905" s="146">
        <f t="shared" si="593"/>
        <v>1900</v>
      </c>
      <c r="F3905" s="287"/>
      <c r="G3905" s="287"/>
      <c r="H3905" s="287"/>
      <c r="I3905" s="288"/>
      <c r="J3905" s="287"/>
      <c r="K3905" s="288"/>
      <c r="L3905" s="134"/>
      <c r="M3905" s="133"/>
      <c r="N3905" s="288"/>
      <c r="O3905" s="134"/>
      <c r="P3905" s="166"/>
      <c r="Q3905" s="289"/>
      <c r="R3905" s="165"/>
      <c r="S3905" s="290"/>
      <c r="T3905" s="290"/>
      <c r="U3905" s="290"/>
      <c r="V3905" s="290"/>
      <c r="W3905" s="166"/>
      <c r="X3905" s="135"/>
      <c r="Y3905" s="418">
        <f t="shared" si="594"/>
        <v>0</v>
      </c>
      <c r="Z3905" s="291">
        <f t="shared" si="595"/>
        <v>0</v>
      </c>
      <c r="AA3905" s="163"/>
      <c r="AB3905" s="177" t="str">
        <f t="shared" si="596"/>
        <v/>
      </c>
      <c r="AC3905" s="283" t="str">
        <f t="shared" si="597"/>
        <v/>
      </c>
      <c r="AD3905" s="283" t="str">
        <f t="shared" si="598"/>
        <v/>
      </c>
      <c r="AE3905" s="163"/>
      <c r="AF3905" s="162"/>
    </row>
    <row r="3906" spans="1:32">
      <c r="A3906" s="134">
        <v>3897</v>
      </c>
      <c r="B3906" s="286"/>
      <c r="C3906" s="146">
        <f t="shared" si="591"/>
        <v>0</v>
      </c>
      <c r="D3906" s="146">
        <f t="shared" si="592"/>
        <v>1</v>
      </c>
      <c r="E3906" s="146">
        <f t="shared" si="593"/>
        <v>1900</v>
      </c>
      <c r="F3906" s="287"/>
      <c r="G3906" s="287"/>
      <c r="H3906" s="287"/>
      <c r="I3906" s="288"/>
      <c r="J3906" s="287"/>
      <c r="K3906" s="288"/>
      <c r="L3906" s="134"/>
      <c r="M3906" s="133"/>
      <c r="N3906" s="288"/>
      <c r="O3906" s="134"/>
      <c r="P3906" s="166"/>
      <c r="Q3906" s="289"/>
      <c r="R3906" s="165"/>
      <c r="S3906" s="290"/>
      <c r="T3906" s="290"/>
      <c r="U3906" s="290"/>
      <c r="V3906" s="290"/>
      <c r="W3906" s="166"/>
      <c r="X3906" s="135"/>
      <c r="Y3906" s="418">
        <f t="shared" si="594"/>
        <v>0</v>
      </c>
      <c r="Z3906" s="291">
        <f t="shared" si="595"/>
        <v>0</v>
      </c>
      <c r="AA3906" s="163"/>
      <c r="AB3906" s="177" t="str">
        <f t="shared" si="596"/>
        <v/>
      </c>
      <c r="AC3906" s="283" t="str">
        <f t="shared" si="597"/>
        <v/>
      </c>
      <c r="AD3906" s="283" t="str">
        <f t="shared" si="598"/>
        <v/>
      </c>
      <c r="AE3906" s="163"/>
      <c r="AF3906" s="162"/>
    </row>
    <row r="3907" spans="1:32">
      <c r="A3907" s="134">
        <v>3898</v>
      </c>
      <c r="B3907" s="286"/>
      <c r="C3907" s="146">
        <f t="shared" si="591"/>
        <v>0</v>
      </c>
      <c r="D3907" s="146">
        <f t="shared" si="592"/>
        <v>1</v>
      </c>
      <c r="E3907" s="146">
        <f t="shared" si="593"/>
        <v>1900</v>
      </c>
      <c r="F3907" s="287"/>
      <c r="G3907" s="287"/>
      <c r="H3907" s="287"/>
      <c r="I3907" s="288"/>
      <c r="J3907" s="287"/>
      <c r="K3907" s="288"/>
      <c r="L3907" s="134"/>
      <c r="M3907" s="133"/>
      <c r="N3907" s="288"/>
      <c r="O3907" s="134"/>
      <c r="P3907" s="166"/>
      <c r="Q3907" s="289"/>
      <c r="R3907" s="165"/>
      <c r="S3907" s="290"/>
      <c r="T3907" s="290"/>
      <c r="U3907" s="290"/>
      <c r="V3907" s="290"/>
      <c r="W3907" s="166"/>
      <c r="X3907" s="135"/>
      <c r="Y3907" s="418">
        <f t="shared" si="594"/>
        <v>0</v>
      </c>
      <c r="Z3907" s="291">
        <f t="shared" si="595"/>
        <v>0</v>
      </c>
      <c r="AA3907" s="163"/>
      <c r="AB3907" s="177" t="str">
        <f t="shared" si="596"/>
        <v/>
      </c>
      <c r="AC3907" s="283" t="str">
        <f t="shared" si="597"/>
        <v/>
      </c>
      <c r="AD3907" s="283" t="str">
        <f t="shared" si="598"/>
        <v/>
      </c>
      <c r="AE3907" s="163"/>
      <c r="AF3907" s="162"/>
    </row>
    <row r="3908" spans="1:32">
      <c r="A3908" s="134">
        <v>3899</v>
      </c>
      <c r="B3908" s="286"/>
      <c r="C3908" s="146">
        <f t="shared" si="591"/>
        <v>0</v>
      </c>
      <c r="D3908" s="146">
        <f t="shared" si="592"/>
        <v>1</v>
      </c>
      <c r="E3908" s="146">
        <f t="shared" si="593"/>
        <v>1900</v>
      </c>
      <c r="F3908" s="287"/>
      <c r="G3908" s="287"/>
      <c r="H3908" s="287"/>
      <c r="I3908" s="288"/>
      <c r="J3908" s="287"/>
      <c r="K3908" s="288"/>
      <c r="L3908" s="134"/>
      <c r="M3908" s="133"/>
      <c r="N3908" s="288"/>
      <c r="O3908" s="134"/>
      <c r="P3908" s="166"/>
      <c r="Q3908" s="289"/>
      <c r="R3908" s="165"/>
      <c r="S3908" s="290"/>
      <c r="T3908" s="290"/>
      <c r="U3908" s="290"/>
      <c r="V3908" s="290"/>
      <c r="W3908" s="166"/>
      <c r="X3908" s="135"/>
      <c r="Y3908" s="418">
        <f t="shared" si="594"/>
        <v>0</v>
      </c>
      <c r="Z3908" s="291">
        <f t="shared" si="595"/>
        <v>0</v>
      </c>
      <c r="AA3908" s="163"/>
      <c r="AB3908" s="177" t="str">
        <f t="shared" si="596"/>
        <v/>
      </c>
      <c r="AC3908" s="283" t="str">
        <f t="shared" si="597"/>
        <v/>
      </c>
      <c r="AD3908" s="283" t="str">
        <f t="shared" si="598"/>
        <v/>
      </c>
      <c r="AE3908" s="163"/>
      <c r="AF3908" s="162"/>
    </row>
    <row r="3909" spans="1:32">
      <c r="A3909" s="134">
        <v>3900</v>
      </c>
      <c r="B3909" s="286"/>
      <c r="C3909" s="146">
        <f t="shared" si="591"/>
        <v>0</v>
      </c>
      <c r="D3909" s="146">
        <f t="shared" si="592"/>
        <v>1</v>
      </c>
      <c r="E3909" s="146">
        <f t="shared" si="593"/>
        <v>1900</v>
      </c>
      <c r="F3909" s="287"/>
      <c r="G3909" s="287"/>
      <c r="H3909" s="287"/>
      <c r="I3909" s="288"/>
      <c r="J3909" s="287"/>
      <c r="K3909" s="288"/>
      <c r="L3909" s="134"/>
      <c r="M3909" s="133"/>
      <c r="N3909" s="288"/>
      <c r="O3909" s="134"/>
      <c r="P3909" s="166"/>
      <c r="Q3909" s="289"/>
      <c r="R3909" s="165"/>
      <c r="S3909" s="290"/>
      <c r="T3909" s="290"/>
      <c r="U3909" s="290"/>
      <c r="V3909" s="290"/>
      <c r="W3909" s="166"/>
      <c r="X3909" s="135"/>
      <c r="Y3909" s="418">
        <f t="shared" si="594"/>
        <v>0</v>
      </c>
      <c r="Z3909" s="291">
        <f t="shared" si="595"/>
        <v>0</v>
      </c>
      <c r="AA3909" s="163"/>
      <c r="AB3909" s="177" t="str">
        <f t="shared" si="596"/>
        <v/>
      </c>
      <c r="AC3909" s="283" t="str">
        <f t="shared" si="597"/>
        <v/>
      </c>
      <c r="AD3909" s="283" t="str">
        <f t="shared" si="598"/>
        <v/>
      </c>
      <c r="AE3909" s="163"/>
      <c r="AF3909" s="162"/>
    </row>
    <row r="3910" spans="1:32">
      <c r="A3910" s="134">
        <v>3901</v>
      </c>
      <c r="B3910" s="286"/>
      <c r="C3910" s="146">
        <f t="shared" si="591"/>
        <v>0</v>
      </c>
      <c r="D3910" s="146">
        <f t="shared" si="592"/>
        <v>1</v>
      </c>
      <c r="E3910" s="146">
        <f t="shared" si="593"/>
        <v>1900</v>
      </c>
      <c r="F3910" s="287"/>
      <c r="G3910" s="287"/>
      <c r="H3910" s="287"/>
      <c r="I3910" s="288"/>
      <c r="J3910" s="287"/>
      <c r="K3910" s="288"/>
      <c r="L3910" s="134"/>
      <c r="M3910" s="133"/>
      <c r="N3910" s="288"/>
      <c r="O3910" s="134"/>
      <c r="P3910" s="166"/>
      <c r="Q3910" s="289"/>
      <c r="R3910" s="165"/>
      <c r="S3910" s="290"/>
      <c r="T3910" s="290"/>
      <c r="U3910" s="290"/>
      <c r="V3910" s="290"/>
      <c r="W3910" s="166"/>
      <c r="X3910" s="135"/>
      <c r="Y3910" s="418">
        <f t="shared" si="594"/>
        <v>0</v>
      </c>
      <c r="Z3910" s="291">
        <f t="shared" si="595"/>
        <v>0</v>
      </c>
      <c r="AA3910" s="163"/>
      <c r="AB3910" s="177" t="str">
        <f t="shared" si="596"/>
        <v/>
      </c>
      <c r="AC3910" s="283" t="str">
        <f t="shared" si="597"/>
        <v/>
      </c>
      <c r="AD3910" s="283" t="str">
        <f t="shared" si="598"/>
        <v/>
      </c>
      <c r="AE3910" s="163"/>
      <c r="AF3910" s="162"/>
    </row>
    <row r="3911" spans="1:32">
      <c r="A3911" s="134">
        <v>3902</v>
      </c>
      <c r="B3911" s="286"/>
      <c r="C3911" s="146">
        <f t="shared" si="591"/>
        <v>0</v>
      </c>
      <c r="D3911" s="146">
        <f t="shared" si="592"/>
        <v>1</v>
      </c>
      <c r="E3911" s="146">
        <f t="shared" si="593"/>
        <v>1900</v>
      </c>
      <c r="F3911" s="287"/>
      <c r="G3911" s="287"/>
      <c r="H3911" s="287"/>
      <c r="I3911" s="288"/>
      <c r="J3911" s="287"/>
      <c r="K3911" s="288"/>
      <c r="L3911" s="134"/>
      <c r="M3911" s="133"/>
      <c r="N3911" s="288"/>
      <c r="O3911" s="134"/>
      <c r="P3911" s="166"/>
      <c r="Q3911" s="289"/>
      <c r="R3911" s="165"/>
      <c r="S3911" s="290"/>
      <c r="T3911" s="290"/>
      <c r="U3911" s="290"/>
      <c r="V3911" s="290"/>
      <c r="W3911" s="166"/>
      <c r="X3911" s="135"/>
      <c r="Y3911" s="418">
        <f t="shared" si="594"/>
        <v>0</v>
      </c>
      <c r="Z3911" s="291">
        <f t="shared" si="595"/>
        <v>0</v>
      </c>
      <c r="AA3911" s="163"/>
      <c r="AB3911" s="177" t="str">
        <f t="shared" si="596"/>
        <v/>
      </c>
      <c r="AC3911" s="283" t="str">
        <f t="shared" si="597"/>
        <v/>
      </c>
      <c r="AD3911" s="283" t="str">
        <f t="shared" si="598"/>
        <v/>
      </c>
      <c r="AE3911" s="163"/>
      <c r="AF3911" s="162"/>
    </row>
    <row r="3912" spans="1:32">
      <c r="A3912" s="134">
        <v>3903</v>
      </c>
      <c r="B3912" s="286"/>
      <c r="C3912" s="146">
        <f t="shared" si="591"/>
        <v>0</v>
      </c>
      <c r="D3912" s="146">
        <f t="shared" si="592"/>
        <v>1</v>
      </c>
      <c r="E3912" s="146">
        <f t="shared" si="593"/>
        <v>1900</v>
      </c>
      <c r="F3912" s="287"/>
      <c r="G3912" s="287"/>
      <c r="H3912" s="287"/>
      <c r="I3912" s="288"/>
      <c r="J3912" s="287"/>
      <c r="K3912" s="288"/>
      <c r="L3912" s="134"/>
      <c r="M3912" s="133"/>
      <c r="N3912" s="288"/>
      <c r="O3912" s="134"/>
      <c r="P3912" s="166"/>
      <c r="Q3912" s="289"/>
      <c r="R3912" s="165"/>
      <c r="S3912" s="290"/>
      <c r="T3912" s="290"/>
      <c r="U3912" s="290"/>
      <c r="V3912" s="290"/>
      <c r="W3912" s="166"/>
      <c r="X3912" s="135"/>
      <c r="Y3912" s="418">
        <f t="shared" si="594"/>
        <v>0</v>
      </c>
      <c r="Z3912" s="291">
        <f t="shared" si="595"/>
        <v>0</v>
      </c>
      <c r="AA3912" s="163"/>
      <c r="AB3912" s="177" t="str">
        <f t="shared" si="596"/>
        <v/>
      </c>
      <c r="AC3912" s="283" t="str">
        <f t="shared" si="597"/>
        <v/>
      </c>
      <c r="AD3912" s="283" t="str">
        <f t="shared" si="598"/>
        <v/>
      </c>
      <c r="AE3912" s="163"/>
      <c r="AF3912" s="162"/>
    </row>
    <row r="3913" spans="1:32">
      <c r="A3913" s="134">
        <v>3904</v>
      </c>
      <c r="B3913" s="286"/>
      <c r="C3913" s="146">
        <f t="shared" si="591"/>
        <v>0</v>
      </c>
      <c r="D3913" s="146">
        <f t="shared" si="592"/>
        <v>1</v>
      </c>
      <c r="E3913" s="146">
        <f t="shared" si="593"/>
        <v>1900</v>
      </c>
      <c r="F3913" s="287"/>
      <c r="G3913" s="287"/>
      <c r="H3913" s="287"/>
      <c r="I3913" s="288"/>
      <c r="J3913" s="287"/>
      <c r="K3913" s="288"/>
      <c r="L3913" s="134"/>
      <c r="M3913" s="133"/>
      <c r="N3913" s="288"/>
      <c r="O3913" s="134"/>
      <c r="P3913" s="166"/>
      <c r="Q3913" s="289"/>
      <c r="R3913" s="165"/>
      <c r="S3913" s="290"/>
      <c r="T3913" s="290"/>
      <c r="U3913" s="290"/>
      <c r="V3913" s="290"/>
      <c r="W3913" s="166"/>
      <c r="X3913" s="135"/>
      <c r="Y3913" s="418">
        <f t="shared" si="594"/>
        <v>0</v>
      </c>
      <c r="Z3913" s="291">
        <f t="shared" si="595"/>
        <v>0</v>
      </c>
      <c r="AA3913" s="163"/>
      <c r="AB3913" s="177" t="str">
        <f t="shared" si="596"/>
        <v/>
      </c>
      <c r="AC3913" s="283" t="str">
        <f t="shared" si="597"/>
        <v/>
      </c>
      <c r="AD3913" s="283" t="str">
        <f t="shared" si="598"/>
        <v/>
      </c>
      <c r="AE3913" s="163"/>
      <c r="AF3913" s="162"/>
    </row>
    <row r="3914" spans="1:32">
      <c r="A3914" s="134">
        <v>3905</v>
      </c>
      <c r="B3914" s="286"/>
      <c r="C3914" s="146">
        <f t="shared" si="591"/>
        <v>0</v>
      </c>
      <c r="D3914" s="146">
        <f t="shared" si="592"/>
        <v>1</v>
      </c>
      <c r="E3914" s="146">
        <f t="shared" si="593"/>
        <v>1900</v>
      </c>
      <c r="F3914" s="287"/>
      <c r="G3914" s="287"/>
      <c r="H3914" s="287"/>
      <c r="I3914" s="288"/>
      <c r="J3914" s="287"/>
      <c r="K3914" s="288"/>
      <c r="L3914" s="134"/>
      <c r="M3914" s="133"/>
      <c r="N3914" s="288"/>
      <c r="O3914" s="134"/>
      <c r="P3914" s="166"/>
      <c r="Q3914" s="289"/>
      <c r="R3914" s="165"/>
      <c r="S3914" s="290"/>
      <c r="T3914" s="290"/>
      <c r="U3914" s="290"/>
      <c r="V3914" s="290"/>
      <c r="W3914" s="166"/>
      <c r="X3914" s="135"/>
      <c r="Y3914" s="418">
        <f t="shared" si="594"/>
        <v>0</v>
      </c>
      <c r="Z3914" s="291">
        <f t="shared" si="595"/>
        <v>0</v>
      </c>
      <c r="AA3914" s="163"/>
      <c r="AB3914" s="177" t="str">
        <f t="shared" si="596"/>
        <v/>
      </c>
      <c r="AC3914" s="283" t="str">
        <f t="shared" si="597"/>
        <v/>
      </c>
      <c r="AD3914" s="283" t="str">
        <f t="shared" si="598"/>
        <v/>
      </c>
      <c r="AE3914" s="163"/>
      <c r="AF3914" s="162"/>
    </row>
    <row r="3915" spans="1:32">
      <c r="A3915" s="134">
        <v>3906</v>
      </c>
      <c r="B3915" s="286"/>
      <c r="C3915" s="146">
        <f t="shared" ref="C3915:C3978" si="599">DAY(B3915)</f>
        <v>0</v>
      </c>
      <c r="D3915" s="146">
        <f t="shared" ref="D3915:D3978" si="600">MONTH(B3915)</f>
        <v>1</v>
      </c>
      <c r="E3915" s="146">
        <f t="shared" ref="E3915:E3978" si="601">YEAR(B3915)</f>
        <v>1900</v>
      </c>
      <c r="F3915" s="287"/>
      <c r="G3915" s="287"/>
      <c r="H3915" s="287"/>
      <c r="I3915" s="288"/>
      <c r="J3915" s="287"/>
      <c r="K3915" s="288"/>
      <c r="L3915" s="134"/>
      <c r="M3915" s="133"/>
      <c r="N3915" s="288"/>
      <c r="O3915" s="134"/>
      <c r="P3915" s="166"/>
      <c r="Q3915" s="289"/>
      <c r="R3915" s="165"/>
      <c r="S3915" s="290"/>
      <c r="T3915" s="290"/>
      <c r="U3915" s="290"/>
      <c r="V3915" s="290"/>
      <c r="W3915" s="166"/>
      <c r="X3915" s="135"/>
      <c r="Y3915" s="418">
        <f t="shared" ref="Y3915:Y3978" si="602">X3915*U3915</f>
        <v>0</v>
      </c>
      <c r="Z3915" s="291">
        <f t="shared" ref="Z3915:Z3978" si="603">Y3915*1.1</f>
        <v>0</v>
      </c>
      <c r="AA3915" s="163"/>
      <c r="AB3915" s="177" t="str">
        <f t="shared" ref="AB3915:AB3978" si="604">IF(S3915="","",IF(S3915-U3915=0,"Full","No"))</f>
        <v/>
      </c>
      <c r="AC3915" s="283" t="str">
        <f t="shared" ref="AC3915:AC3978" si="605">IF(AND(S3915&gt;U3915,V3915=0),"Lost",IF(AND(S3915&gt;U3915,V3915&lt;(S3915-U3915)),"Lost",""))</f>
        <v/>
      </c>
      <c r="AD3915" s="283" t="str">
        <f t="shared" ref="AD3915:AD3978" si="606">IF(AND(S3915&gt;U3915,V3915=0),S3915-U3915,IF(AND(S3915&gt;U3915,V3915&lt;(S3915-U3915)),S3915-(U3915+V3915),""))</f>
        <v/>
      </c>
      <c r="AE3915" s="163"/>
      <c r="AF3915" s="162"/>
    </row>
    <row r="3916" spans="1:32">
      <c r="A3916" s="134">
        <v>3907</v>
      </c>
      <c r="B3916" s="286"/>
      <c r="C3916" s="146">
        <f t="shared" si="599"/>
        <v>0</v>
      </c>
      <c r="D3916" s="146">
        <f t="shared" si="600"/>
        <v>1</v>
      </c>
      <c r="E3916" s="146">
        <f t="shared" si="601"/>
        <v>1900</v>
      </c>
      <c r="F3916" s="287"/>
      <c r="G3916" s="287"/>
      <c r="H3916" s="287"/>
      <c r="I3916" s="288"/>
      <c r="J3916" s="287"/>
      <c r="K3916" s="288"/>
      <c r="L3916" s="134"/>
      <c r="M3916" s="133"/>
      <c r="N3916" s="288"/>
      <c r="O3916" s="134"/>
      <c r="P3916" s="166"/>
      <c r="Q3916" s="289"/>
      <c r="R3916" s="165"/>
      <c r="S3916" s="290"/>
      <c r="T3916" s="290"/>
      <c r="U3916" s="290"/>
      <c r="V3916" s="290"/>
      <c r="W3916" s="166"/>
      <c r="X3916" s="135"/>
      <c r="Y3916" s="418">
        <f t="shared" si="602"/>
        <v>0</v>
      </c>
      <c r="Z3916" s="291">
        <f t="shared" si="603"/>
        <v>0</v>
      </c>
      <c r="AA3916" s="163"/>
      <c r="AB3916" s="177" t="str">
        <f t="shared" si="604"/>
        <v/>
      </c>
      <c r="AC3916" s="283" t="str">
        <f t="shared" si="605"/>
        <v/>
      </c>
      <c r="AD3916" s="283" t="str">
        <f t="shared" si="606"/>
        <v/>
      </c>
      <c r="AE3916" s="163"/>
      <c r="AF3916" s="162"/>
    </row>
    <row r="3917" spans="1:32">
      <c r="A3917" s="134">
        <v>3908</v>
      </c>
      <c r="B3917" s="286"/>
      <c r="C3917" s="146">
        <f t="shared" si="599"/>
        <v>0</v>
      </c>
      <c r="D3917" s="146">
        <f t="shared" si="600"/>
        <v>1</v>
      </c>
      <c r="E3917" s="146">
        <f t="shared" si="601"/>
        <v>1900</v>
      </c>
      <c r="F3917" s="287"/>
      <c r="G3917" s="287"/>
      <c r="H3917" s="287"/>
      <c r="I3917" s="288"/>
      <c r="J3917" s="287"/>
      <c r="K3917" s="288"/>
      <c r="L3917" s="134"/>
      <c r="M3917" s="133"/>
      <c r="N3917" s="288"/>
      <c r="O3917" s="134"/>
      <c r="P3917" s="166"/>
      <c r="Q3917" s="289"/>
      <c r="R3917" s="165"/>
      <c r="S3917" s="290"/>
      <c r="T3917" s="290"/>
      <c r="U3917" s="290"/>
      <c r="V3917" s="290"/>
      <c r="W3917" s="166"/>
      <c r="X3917" s="135"/>
      <c r="Y3917" s="418">
        <f t="shared" si="602"/>
        <v>0</v>
      </c>
      <c r="Z3917" s="291">
        <f t="shared" si="603"/>
        <v>0</v>
      </c>
      <c r="AA3917" s="163"/>
      <c r="AB3917" s="177" t="str">
        <f t="shared" si="604"/>
        <v/>
      </c>
      <c r="AC3917" s="283" t="str">
        <f t="shared" si="605"/>
        <v/>
      </c>
      <c r="AD3917" s="283" t="str">
        <f t="shared" si="606"/>
        <v/>
      </c>
      <c r="AE3917" s="163"/>
      <c r="AF3917" s="162"/>
    </row>
    <row r="3918" spans="1:32">
      <c r="A3918" s="134">
        <v>3909</v>
      </c>
      <c r="B3918" s="286"/>
      <c r="C3918" s="146">
        <f t="shared" si="599"/>
        <v>0</v>
      </c>
      <c r="D3918" s="146">
        <f t="shared" si="600"/>
        <v>1</v>
      </c>
      <c r="E3918" s="146">
        <f t="shared" si="601"/>
        <v>1900</v>
      </c>
      <c r="F3918" s="287"/>
      <c r="G3918" s="287"/>
      <c r="H3918" s="287"/>
      <c r="I3918" s="288"/>
      <c r="J3918" s="287"/>
      <c r="K3918" s="288"/>
      <c r="L3918" s="134"/>
      <c r="M3918" s="133"/>
      <c r="N3918" s="288"/>
      <c r="O3918" s="134"/>
      <c r="P3918" s="166"/>
      <c r="Q3918" s="289"/>
      <c r="R3918" s="165"/>
      <c r="S3918" s="290"/>
      <c r="T3918" s="290"/>
      <c r="U3918" s="290"/>
      <c r="V3918" s="290"/>
      <c r="W3918" s="166"/>
      <c r="X3918" s="135"/>
      <c r="Y3918" s="418">
        <f t="shared" si="602"/>
        <v>0</v>
      </c>
      <c r="Z3918" s="291">
        <f t="shared" si="603"/>
        <v>0</v>
      </c>
      <c r="AA3918" s="163"/>
      <c r="AB3918" s="177" t="str">
        <f t="shared" si="604"/>
        <v/>
      </c>
      <c r="AC3918" s="283" t="str">
        <f t="shared" si="605"/>
        <v/>
      </c>
      <c r="AD3918" s="283" t="str">
        <f t="shared" si="606"/>
        <v/>
      </c>
      <c r="AE3918" s="163"/>
      <c r="AF3918" s="162"/>
    </row>
    <row r="3919" spans="1:32">
      <c r="A3919" s="134">
        <v>3910</v>
      </c>
      <c r="B3919" s="286"/>
      <c r="C3919" s="146">
        <f t="shared" si="599"/>
        <v>0</v>
      </c>
      <c r="D3919" s="146">
        <f t="shared" si="600"/>
        <v>1</v>
      </c>
      <c r="E3919" s="146">
        <f t="shared" si="601"/>
        <v>1900</v>
      </c>
      <c r="F3919" s="287"/>
      <c r="G3919" s="287"/>
      <c r="H3919" s="287"/>
      <c r="I3919" s="288"/>
      <c r="J3919" s="287"/>
      <c r="K3919" s="288"/>
      <c r="L3919" s="134"/>
      <c r="M3919" s="133"/>
      <c r="N3919" s="288"/>
      <c r="O3919" s="134"/>
      <c r="P3919" s="166"/>
      <c r="Q3919" s="289"/>
      <c r="R3919" s="165"/>
      <c r="S3919" s="290"/>
      <c r="T3919" s="290"/>
      <c r="U3919" s="290"/>
      <c r="V3919" s="290"/>
      <c r="W3919" s="166"/>
      <c r="X3919" s="135"/>
      <c r="Y3919" s="418">
        <f t="shared" si="602"/>
        <v>0</v>
      </c>
      <c r="Z3919" s="291">
        <f t="shared" si="603"/>
        <v>0</v>
      </c>
      <c r="AA3919" s="163"/>
      <c r="AB3919" s="177" t="str">
        <f t="shared" si="604"/>
        <v/>
      </c>
      <c r="AC3919" s="283" t="str">
        <f t="shared" si="605"/>
        <v/>
      </c>
      <c r="AD3919" s="283" t="str">
        <f t="shared" si="606"/>
        <v/>
      </c>
      <c r="AE3919" s="163"/>
      <c r="AF3919" s="162"/>
    </row>
    <row r="3920" spans="1:32">
      <c r="A3920" s="134">
        <v>3911</v>
      </c>
      <c r="B3920" s="286"/>
      <c r="C3920" s="146">
        <f t="shared" si="599"/>
        <v>0</v>
      </c>
      <c r="D3920" s="146">
        <f t="shared" si="600"/>
        <v>1</v>
      </c>
      <c r="E3920" s="146">
        <f t="shared" si="601"/>
        <v>1900</v>
      </c>
      <c r="F3920" s="287"/>
      <c r="G3920" s="287"/>
      <c r="H3920" s="287"/>
      <c r="I3920" s="288"/>
      <c r="J3920" s="287"/>
      <c r="K3920" s="288"/>
      <c r="L3920" s="134"/>
      <c r="M3920" s="133"/>
      <c r="N3920" s="288"/>
      <c r="O3920" s="134"/>
      <c r="P3920" s="166"/>
      <c r="Q3920" s="289"/>
      <c r="R3920" s="165"/>
      <c r="S3920" s="290"/>
      <c r="T3920" s="290"/>
      <c r="U3920" s="290"/>
      <c r="V3920" s="290"/>
      <c r="W3920" s="166"/>
      <c r="X3920" s="135"/>
      <c r="Y3920" s="418">
        <f t="shared" si="602"/>
        <v>0</v>
      </c>
      <c r="Z3920" s="291">
        <f t="shared" si="603"/>
        <v>0</v>
      </c>
      <c r="AA3920" s="163"/>
      <c r="AB3920" s="177" t="str">
        <f t="shared" si="604"/>
        <v/>
      </c>
      <c r="AC3920" s="283" t="str">
        <f t="shared" si="605"/>
        <v/>
      </c>
      <c r="AD3920" s="283" t="str">
        <f t="shared" si="606"/>
        <v/>
      </c>
      <c r="AE3920" s="163"/>
      <c r="AF3920" s="162"/>
    </row>
    <row r="3921" spans="1:32">
      <c r="A3921" s="134">
        <v>3912</v>
      </c>
      <c r="B3921" s="286"/>
      <c r="C3921" s="146">
        <f t="shared" si="599"/>
        <v>0</v>
      </c>
      <c r="D3921" s="146">
        <f t="shared" si="600"/>
        <v>1</v>
      </c>
      <c r="E3921" s="146">
        <f t="shared" si="601"/>
        <v>1900</v>
      </c>
      <c r="F3921" s="287"/>
      <c r="G3921" s="287"/>
      <c r="H3921" s="287"/>
      <c r="I3921" s="288"/>
      <c r="J3921" s="287"/>
      <c r="K3921" s="288"/>
      <c r="L3921" s="134"/>
      <c r="M3921" s="133"/>
      <c r="N3921" s="288"/>
      <c r="O3921" s="134"/>
      <c r="P3921" s="166"/>
      <c r="Q3921" s="289"/>
      <c r="R3921" s="165"/>
      <c r="S3921" s="290"/>
      <c r="T3921" s="290"/>
      <c r="U3921" s="290"/>
      <c r="V3921" s="290"/>
      <c r="W3921" s="166"/>
      <c r="X3921" s="135"/>
      <c r="Y3921" s="418">
        <f t="shared" si="602"/>
        <v>0</v>
      </c>
      <c r="Z3921" s="291">
        <f t="shared" si="603"/>
        <v>0</v>
      </c>
      <c r="AA3921" s="163"/>
      <c r="AB3921" s="177" t="str">
        <f t="shared" si="604"/>
        <v/>
      </c>
      <c r="AC3921" s="283" t="str">
        <f t="shared" si="605"/>
        <v/>
      </c>
      <c r="AD3921" s="283" t="str">
        <f t="shared" si="606"/>
        <v/>
      </c>
      <c r="AE3921" s="163"/>
      <c r="AF3921" s="162"/>
    </row>
    <row r="3922" spans="1:32">
      <c r="A3922" s="134">
        <v>3913</v>
      </c>
      <c r="B3922" s="286"/>
      <c r="C3922" s="146">
        <f t="shared" si="599"/>
        <v>0</v>
      </c>
      <c r="D3922" s="146">
        <f t="shared" si="600"/>
        <v>1</v>
      </c>
      <c r="E3922" s="146">
        <f t="shared" si="601"/>
        <v>1900</v>
      </c>
      <c r="F3922" s="287"/>
      <c r="G3922" s="287"/>
      <c r="H3922" s="287"/>
      <c r="I3922" s="288"/>
      <c r="J3922" s="287"/>
      <c r="K3922" s="288"/>
      <c r="L3922" s="134"/>
      <c r="M3922" s="133"/>
      <c r="N3922" s="288"/>
      <c r="O3922" s="134"/>
      <c r="P3922" s="166"/>
      <c r="Q3922" s="289"/>
      <c r="R3922" s="165"/>
      <c r="S3922" s="290"/>
      <c r="T3922" s="290"/>
      <c r="U3922" s="290"/>
      <c r="V3922" s="290"/>
      <c r="W3922" s="166"/>
      <c r="X3922" s="135"/>
      <c r="Y3922" s="418">
        <f t="shared" si="602"/>
        <v>0</v>
      </c>
      <c r="Z3922" s="291">
        <f t="shared" si="603"/>
        <v>0</v>
      </c>
      <c r="AA3922" s="163"/>
      <c r="AB3922" s="177" t="str">
        <f t="shared" si="604"/>
        <v/>
      </c>
      <c r="AC3922" s="283" t="str">
        <f t="shared" si="605"/>
        <v/>
      </c>
      <c r="AD3922" s="283" t="str">
        <f t="shared" si="606"/>
        <v/>
      </c>
      <c r="AE3922" s="163"/>
      <c r="AF3922" s="162"/>
    </row>
    <row r="3923" spans="1:32">
      <c r="A3923" s="134">
        <v>3914</v>
      </c>
      <c r="B3923" s="286"/>
      <c r="C3923" s="146">
        <f t="shared" si="599"/>
        <v>0</v>
      </c>
      <c r="D3923" s="146">
        <f t="shared" si="600"/>
        <v>1</v>
      </c>
      <c r="E3923" s="146">
        <f t="shared" si="601"/>
        <v>1900</v>
      </c>
      <c r="F3923" s="287"/>
      <c r="G3923" s="287"/>
      <c r="H3923" s="287"/>
      <c r="I3923" s="288"/>
      <c r="J3923" s="287"/>
      <c r="K3923" s="288"/>
      <c r="L3923" s="134"/>
      <c r="M3923" s="133"/>
      <c r="N3923" s="288"/>
      <c r="O3923" s="134"/>
      <c r="P3923" s="166"/>
      <c r="Q3923" s="289"/>
      <c r="R3923" s="165"/>
      <c r="S3923" s="290"/>
      <c r="T3923" s="290"/>
      <c r="U3923" s="290"/>
      <c r="V3923" s="290"/>
      <c r="W3923" s="166"/>
      <c r="X3923" s="135"/>
      <c r="Y3923" s="418">
        <f t="shared" si="602"/>
        <v>0</v>
      </c>
      <c r="Z3923" s="291">
        <f t="shared" si="603"/>
        <v>0</v>
      </c>
      <c r="AA3923" s="163"/>
      <c r="AB3923" s="177" t="str">
        <f t="shared" si="604"/>
        <v/>
      </c>
      <c r="AC3923" s="283" t="str">
        <f t="shared" si="605"/>
        <v/>
      </c>
      <c r="AD3923" s="283" t="str">
        <f t="shared" si="606"/>
        <v/>
      </c>
      <c r="AE3923" s="163"/>
      <c r="AF3923" s="162"/>
    </row>
    <row r="3924" spans="1:32">
      <c r="A3924" s="134">
        <v>3915</v>
      </c>
      <c r="B3924" s="286"/>
      <c r="C3924" s="146">
        <f t="shared" si="599"/>
        <v>0</v>
      </c>
      <c r="D3924" s="146">
        <f t="shared" si="600"/>
        <v>1</v>
      </c>
      <c r="E3924" s="146">
        <f t="shared" si="601"/>
        <v>1900</v>
      </c>
      <c r="F3924" s="287"/>
      <c r="G3924" s="287"/>
      <c r="H3924" s="287"/>
      <c r="I3924" s="288"/>
      <c r="J3924" s="287"/>
      <c r="K3924" s="288"/>
      <c r="L3924" s="134"/>
      <c r="M3924" s="133"/>
      <c r="N3924" s="288"/>
      <c r="O3924" s="134"/>
      <c r="P3924" s="166"/>
      <c r="Q3924" s="289"/>
      <c r="R3924" s="165"/>
      <c r="S3924" s="290"/>
      <c r="T3924" s="290"/>
      <c r="U3924" s="290"/>
      <c r="V3924" s="290"/>
      <c r="W3924" s="166"/>
      <c r="X3924" s="135"/>
      <c r="Y3924" s="418">
        <f t="shared" si="602"/>
        <v>0</v>
      </c>
      <c r="Z3924" s="291">
        <f t="shared" si="603"/>
        <v>0</v>
      </c>
      <c r="AA3924" s="163"/>
      <c r="AB3924" s="177" t="str">
        <f t="shared" si="604"/>
        <v/>
      </c>
      <c r="AC3924" s="283" t="str">
        <f t="shared" si="605"/>
        <v/>
      </c>
      <c r="AD3924" s="283" t="str">
        <f t="shared" si="606"/>
        <v/>
      </c>
      <c r="AE3924" s="163"/>
      <c r="AF3924" s="162"/>
    </row>
    <row r="3925" spans="1:32">
      <c r="A3925" s="134">
        <v>3916</v>
      </c>
      <c r="B3925" s="286"/>
      <c r="C3925" s="146">
        <f t="shared" si="599"/>
        <v>0</v>
      </c>
      <c r="D3925" s="146">
        <f t="shared" si="600"/>
        <v>1</v>
      </c>
      <c r="E3925" s="146">
        <f t="shared" si="601"/>
        <v>1900</v>
      </c>
      <c r="F3925" s="287"/>
      <c r="G3925" s="287"/>
      <c r="H3925" s="287"/>
      <c r="I3925" s="288"/>
      <c r="J3925" s="287"/>
      <c r="K3925" s="288"/>
      <c r="L3925" s="134"/>
      <c r="M3925" s="133"/>
      <c r="N3925" s="288"/>
      <c r="O3925" s="134"/>
      <c r="P3925" s="166"/>
      <c r="Q3925" s="289"/>
      <c r="R3925" s="165"/>
      <c r="S3925" s="290"/>
      <c r="T3925" s="290"/>
      <c r="U3925" s="290"/>
      <c r="V3925" s="290"/>
      <c r="W3925" s="166"/>
      <c r="X3925" s="135"/>
      <c r="Y3925" s="418">
        <f t="shared" si="602"/>
        <v>0</v>
      </c>
      <c r="Z3925" s="291">
        <f t="shared" si="603"/>
        <v>0</v>
      </c>
      <c r="AA3925" s="163"/>
      <c r="AB3925" s="177" t="str">
        <f t="shared" si="604"/>
        <v/>
      </c>
      <c r="AC3925" s="283" t="str">
        <f t="shared" si="605"/>
        <v/>
      </c>
      <c r="AD3925" s="283" t="str">
        <f t="shared" si="606"/>
        <v/>
      </c>
      <c r="AE3925" s="163"/>
      <c r="AF3925" s="162"/>
    </row>
    <row r="3926" spans="1:32">
      <c r="A3926" s="134">
        <v>3917</v>
      </c>
      <c r="B3926" s="286"/>
      <c r="C3926" s="146">
        <f t="shared" si="599"/>
        <v>0</v>
      </c>
      <c r="D3926" s="146">
        <f t="shared" si="600"/>
        <v>1</v>
      </c>
      <c r="E3926" s="146">
        <f t="shared" si="601"/>
        <v>1900</v>
      </c>
      <c r="F3926" s="287"/>
      <c r="G3926" s="287"/>
      <c r="H3926" s="287"/>
      <c r="I3926" s="288"/>
      <c r="J3926" s="287"/>
      <c r="K3926" s="288"/>
      <c r="L3926" s="134"/>
      <c r="M3926" s="133"/>
      <c r="N3926" s="288"/>
      <c r="O3926" s="134"/>
      <c r="P3926" s="166"/>
      <c r="Q3926" s="289"/>
      <c r="R3926" s="165"/>
      <c r="S3926" s="290"/>
      <c r="T3926" s="290"/>
      <c r="U3926" s="290"/>
      <c r="V3926" s="290"/>
      <c r="W3926" s="166"/>
      <c r="X3926" s="135"/>
      <c r="Y3926" s="418">
        <f t="shared" si="602"/>
        <v>0</v>
      </c>
      <c r="Z3926" s="291">
        <f t="shared" si="603"/>
        <v>0</v>
      </c>
      <c r="AA3926" s="163"/>
      <c r="AB3926" s="177" t="str">
        <f t="shared" si="604"/>
        <v/>
      </c>
      <c r="AC3926" s="283" t="str">
        <f t="shared" si="605"/>
        <v/>
      </c>
      <c r="AD3926" s="283" t="str">
        <f t="shared" si="606"/>
        <v/>
      </c>
      <c r="AE3926" s="163"/>
      <c r="AF3926" s="162"/>
    </row>
    <row r="3927" spans="1:32">
      <c r="A3927" s="134">
        <v>3918</v>
      </c>
      <c r="B3927" s="286"/>
      <c r="C3927" s="146">
        <f t="shared" si="599"/>
        <v>0</v>
      </c>
      <c r="D3927" s="146">
        <f t="shared" si="600"/>
        <v>1</v>
      </c>
      <c r="E3927" s="146">
        <f t="shared" si="601"/>
        <v>1900</v>
      </c>
      <c r="F3927" s="287"/>
      <c r="G3927" s="287"/>
      <c r="H3927" s="287"/>
      <c r="I3927" s="288"/>
      <c r="J3927" s="287"/>
      <c r="K3927" s="288"/>
      <c r="L3927" s="134"/>
      <c r="M3927" s="133"/>
      <c r="N3927" s="288"/>
      <c r="O3927" s="134"/>
      <c r="P3927" s="166"/>
      <c r="Q3927" s="289"/>
      <c r="R3927" s="165"/>
      <c r="S3927" s="290"/>
      <c r="T3927" s="290"/>
      <c r="U3927" s="290"/>
      <c r="V3927" s="290"/>
      <c r="W3927" s="166"/>
      <c r="X3927" s="135"/>
      <c r="Y3927" s="418">
        <f t="shared" si="602"/>
        <v>0</v>
      </c>
      <c r="Z3927" s="291">
        <f t="shared" si="603"/>
        <v>0</v>
      </c>
      <c r="AA3927" s="163"/>
      <c r="AB3927" s="177" t="str">
        <f t="shared" si="604"/>
        <v/>
      </c>
      <c r="AC3927" s="283" t="str">
        <f t="shared" si="605"/>
        <v/>
      </c>
      <c r="AD3927" s="283" t="str">
        <f t="shared" si="606"/>
        <v/>
      </c>
      <c r="AE3927" s="163"/>
      <c r="AF3927" s="162"/>
    </row>
    <row r="3928" spans="1:32">
      <c r="A3928" s="134">
        <v>3919</v>
      </c>
      <c r="B3928" s="286"/>
      <c r="C3928" s="146">
        <f t="shared" si="599"/>
        <v>0</v>
      </c>
      <c r="D3928" s="146">
        <f t="shared" si="600"/>
        <v>1</v>
      </c>
      <c r="E3928" s="146">
        <f t="shared" si="601"/>
        <v>1900</v>
      </c>
      <c r="F3928" s="287"/>
      <c r="G3928" s="287"/>
      <c r="H3928" s="287"/>
      <c r="I3928" s="288"/>
      <c r="J3928" s="287"/>
      <c r="K3928" s="288"/>
      <c r="L3928" s="134"/>
      <c r="M3928" s="133"/>
      <c r="N3928" s="288"/>
      <c r="O3928" s="134"/>
      <c r="P3928" s="166"/>
      <c r="Q3928" s="289"/>
      <c r="R3928" s="165"/>
      <c r="S3928" s="290"/>
      <c r="T3928" s="290"/>
      <c r="U3928" s="290"/>
      <c r="V3928" s="290"/>
      <c r="W3928" s="166"/>
      <c r="X3928" s="135"/>
      <c r="Y3928" s="418">
        <f t="shared" si="602"/>
        <v>0</v>
      </c>
      <c r="Z3928" s="291">
        <f t="shared" si="603"/>
        <v>0</v>
      </c>
      <c r="AA3928" s="163"/>
      <c r="AB3928" s="177" t="str">
        <f t="shared" si="604"/>
        <v/>
      </c>
      <c r="AC3928" s="283" t="str">
        <f t="shared" si="605"/>
        <v/>
      </c>
      <c r="AD3928" s="283" t="str">
        <f t="shared" si="606"/>
        <v/>
      </c>
      <c r="AE3928" s="163"/>
      <c r="AF3928" s="162"/>
    </row>
    <row r="3929" spans="1:32">
      <c r="A3929" s="134">
        <v>3920</v>
      </c>
      <c r="B3929" s="286"/>
      <c r="C3929" s="146">
        <f t="shared" si="599"/>
        <v>0</v>
      </c>
      <c r="D3929" s="146">
        <f t="shared" si="600"/>
        <v>1</v>
      </c>
      <c r="E3929" s="146">
        <f t="shared" si="601"/>
        <v>1900</v>
      </c>
      <c r="F3929" s="287"/>
      <c r="G3929" s="287"/>
      <c r="H3929" s="287"/>
      <c r="I3929" s="288"/>
      <c r="J3929" s="287"/>
      <c r="K3929" s="288"/>
      <c r="L3929" s="134"/>
      <c r="M3929" s="133"/>
      <c r="N3929" s="288"/>
      <c r="O3929" s="134"/>
      <c r="P3929" s="166"/>
      <c r="Q3929" s="289"/>
      <c r="R3929" s="165"/>
      <c r="S3929" s="290"/>
      <c r="T3929" s="290"/>
      <c r="U3929" s="290"/>
      <c r="V3929" s="290"/>
      <c r="W3929" s="166"/>
      <c r="X3929" s="135"/>
      <c r="Y3929" s="418">
        <f t="shared" si="602"/>
        <v>0</v>
      </c>
      <c r="Z3929" s="291">
        <f t="shared" si="603"/>
        <v>0</v>
      </c>
      <c r="AA3929" s="163"/>
      <c r="AB3929" s="177" t="str">
        <f t="shared" si="604"/>
        <v/>
      </c>
      <c r="AC3929" s="283" t="str">
        <f t="shared" si="605"/>
        <v/>
      </c>
      <c r="AD3929" s="283" t="str">
        <f t="shared" si="606"/>
        <v/>
      </c>
      <c r="AE3929" s="163"/>
      <c r="AF3929" s="162"/>
    </row>
    <row r="3930" spans="1:32">
      <c r="A3930" s="134">
        <v>3921</v>
      </c>
      <c r="B3930" s="286"/>
      <c r="C3930" s="146">
        <f t="shared" si="599"/>
        <v>0</v>
      </c>
      <c r="D3930" s="146">
        <f t="shared" si="600"/>
        <v>1</v>
      </c>
      <c r="E3930" s="146">
        <f t="shared" si="601"/>
        <v>1900</v>
      </c>
      <c r="F3930" s="287"/>
      <c r="G3930" s="287"/>
      <c r="H3930" s="287"/>
      <c r="I3930" s="288"/>
      <c r="J3930" s="287"/>
      <c r="K3930" s="288"/>
      <c r="L3930" s="134"/>
      <c r="M3930" s="133"/>
      <c r="N3930" s="288"/>
      <c r="O3930" s="134"/>
      <c r="P3930" s="166"/>
      <c r="Q3930" s="289"/>
      <c r="R3930" s="165"/>
      <c r="S3930" s="290"/>
      <c r="T3930" s="290"/>
      <c r="U3930" s="290"/>
      <c r="V3930" s="290"/>
      <c r="W3930" s="166"/>
      <c r="X3930" s="135"/>
      <c r="Y3930" s="418">
        <f t="shared" si="602"/>
        <v>0</v>
      </c>
      <c r="Z3930" s="291">
        <f t="shared" si="603"/>
        <v>0</v>
      </c>
      <c r="AA3930" s="163"/>
      <c r="AB3930" s="177" t="str">
        <f t="shared" si="604"/>
        <v/>
      </c>
      <c r="AC3930" s="283" t="str">
        <f t="shared" si="605"/>
        <v/>
      </c>
      <c r="AD3930" s="283" t="str">
        <f t="shared" si="606"/>
        <v/>
      </c>
      <c r="AE3930" s="163"/>
      <c r="AF3930" s="162"/>
    </row>
    <row r="3931" spans="1:32">
      <c r="A3931" s="134">
        <v>3922</v>
      </c>
      <c r="B3931" s="286"/>
      <c r="C3931" s="146">
        <f t="shared" si="599"/>
        <v>0</v>
      </c>
      <c r="D3931" s="146">
        <f t="shared" si="600"/>
        <v>1</v>
      </c>
      <c r="E3931" s="146">
        <f t="shared" si="601"/>
        <v>1900</v>
      </c>
      <c r="F3931" s="287"/>
      <c r="G3931" s="287"/>
      <c r="H3931" s="287"/>
      <c r="I3931" s="288"/>
      <c r="J3931" s="287"/>
      <c r="K3931" s="288"/>
      <c r="L3931" s="134"/>
      <c r="M3931" s="133"/>
      <c r="N3931" s="288"/>
      <c r="O3931" s="134"/>
      <c r="P3931" s="166"/>
      <c r="Q3931" s="289"/>
      <c r="R3931" s="165"/>
      <c r="S3931" s="290"/>
      <c r="T3931" s="290"/>
      <c r="U3931" s="290"/>
      <c r="V3931" s="290"/>
      <c r="W3931" s="166"/>
      <c r="X3931" s="135"/>
      <c r="Y3931" s="418">
        <f t="shared" si="602"/>
        <v>0</v>
      </c>
      <c r="Z3931" s="291">
        <f t="shared" si="603"/>
        <v>0</v>
      </c>
      <c r="AA3931" s="163"/>
      <c r="AB3931" s="177" t="str">
        <f t="shared" si="604"/>
        <v/>
      </c>
      <c r="AC3931" s="283" t="str">
        <f t="shared" si="605"/>
        <v/>
      </c>
      <c r="AD3931" s="283" t="str">
        <f t="shared" si="606"/>
        <v/>
      </c>
      <c r="AE3931" s="163"/>
      <c r="AF3931" s="162"/>
    </row>
    <row r="3932" spans="1:32">
      <c r="A3932" s="134">
        <v>3923</v>
      </c>
      <c r="B3932" s="286"/>
      <c r="C3932" s="146">
        <f t="shared" si="599"/>
        <v>0</v>
      </c>
      <c r="D3932" s="146">
        <f t="shared" si="600"/>
        <v>1</v>
      </c>
      <c r="E3932" s="146">
        <f t="shared" si="601"/>
        <v>1900</v>
      </c>
      <c r="F3932" s="287"/>
      <c r="G3932" s="287"/>
      <c r="H3932" s="287"/>
      <c r="I3932" s="288"/>
      <c r="J3932" s="287"/>
      <c r="K3932" s="288"/>
      <c r="L3932" s="134"/>
      <c r="M3932" s="133"/>
      <c r="N3932" s="288"/>
      <c r="O3932" s="134"/>
      <c r="P3932" s="166"/>
      <c r="Q3932" s="289"/>
      <c r="R3932" s="165"/>
      <c r="S3932" s="290"/>
      <c r="T3932" s="290"/>
      <c r="U3932" s="290"/>
      <c r="V3932" s="290"/>
      <c r="W3932" s="166"/>
      <c r="X3932" s="135"/>
      <c r="Y3932" s="418">
        <f t="shared" si="602"/>
        <v>0</v>
      </c>
      <c r="Z3932" s="291">
        <f t="shared" si="603"/>
        <v>0</v>
      </c>
      <c r="AA3932" s="163"/>
      <c r="AB3932" s="177" t="str">
        <f t="shared" si="604"/>
        <v/>
      </c>
      <c r="AC3932" s="283" t="str">
        <f t="shared" si="605"/>
        <v/>
      </c>
      <c r="AD3932" s="283" t="str">
        <f t="shared" si="606"/>
        <v/>
      </c>
      <c r="AE3932" s="163"/>
      <c r="AF3932" s="162"/>
    </row>
    <row r="3933" spans="1:32">
      <c r="A3933" s="134">
        <v>3924</v>
      </c>
      <c r="B3933" s="286"/>
      <c r="C3933" s="146">
        <f t="shared" si="599"/>
        <v>0</v>
      </c>
      <c r="D3933" s="146">
        <f t="shared" si="600"/>
        <v>1</v>
      </c>
      <c r="E3933" s="146">
        <f t="shared" si="601"/>
        <v>1900</v>
      </c>
      <c r="F3933" s="287"/>
      <c r="G3933" s="287"/>
      <c r="H3933" s="287"/>
      <c r="I3933" s="288"/>
      <c r="J3933" s="287"/>
      <c r="K3933" s="288"/>
      <c r="L3933" s="134"/>
      <c r="M3933" s="133"/>
      <c r="N3933" s="288"/>
      <c r="O3933" s="134"/>
      <c r="P3933" s="166"/>
      <c r="Q3933" s="289"/>
      <c r="R3933" s="165"/>
      <c r="S3933" s="290"/>
      <c r="T3933" s="290"/>
      <c r="U3933" s="290"/>
      <c r="V3933" s="290"/>
      <c r="W3933" s="166"/>
      <c r="X3933" s="135"/>
      <c r="Y3933" s="418">
        <f t="shared" si="602"/>
        <v>0</v>
      </c>
      <c r="Z3933" s="291">
        <f t="shared" si="603"/>
        <v>0</v>
      </c>
      <c r="AA3933" s="163"/>
      <c r="AB3933" s="177" t="str">
        <f t="shared" si="604"/>
        <v/>
      </c>
      <c r="AC3933" s="283" t="str">
        <f t="shared" si="605"/>
        <v/>
      </c>
      <c r="AD3933" s="283" t="str">
        <f t="shared" si="606"/>
        <v/>
      </c>
      <c r="AE3933" s="163"/>
      <c r="AF3933" s="162"/>
    </row>
    <row r="3934" spans="1:32">
      <c r="A3934" s="134">
        <v>3925</v>
      </c>
      <c r="B3934" s="286"/>
      <c r="C3934" s="146">
        <f t="shared" si="599"/>
        <v>0</v>
      </c>
      <c r="D3934" s="146">
        <f t="shared" si="600"/>
        <v>1</v>
      </c>
      <c r="E3934" s="146">
        <f t="shared" si="601"/>
        <v>1900</v>
      </c>
      <c r="F3934" s="287"/>
      <c r="G3934" s="287"/>
      <c r="H3934" s="287"/>
      <c r="I3934" s="288"/>
      <c r="J3934" s="287"/>
      <c r="K3934" s="288"/>
      <c r="L3934" s="134"/>
      <c r="M3934" s="133"/>
      <c r="N3934" s="288"/>
      <c r="O3934" s="134"/>
      <c r="P3934" s="166"/>
      <c r="Q3934" s="289"/>
      <c r="R3934" s="165"/>
      <c r="S3934" s="290"/>
      <c r="T3934" s="290"/>
      <c r="U3934" s="290"/>
      <c r="V3934" s="290"/>
      <c r="W3934" s="166"/>
      <c r="X3934" s="135"/>
      <c r="Y3934" s="418">
        <f t="shared" si="602"/>
        <v>0</v>
      </c>
      <c r="Z3934" s="291">
        <f t="shared" si="603"/>
        <v>0</v>
      </c>
      <c r="AA3934" s="163"/>
      <c r="AB3934" s="177" t="str">
        <f t="shared" si="604"/>
        <v/>
      </c>
      <c r="AC3934" s="283" t="str">
        <f t="shared" si="605"/>
        <v/>
      </c>
      <c r="AD3934" s="283" t="str">
        <f t="shared" si="606"/>
        <v/>
      </c>
      <c r="AE3934" s="163"/>
      <c r="AF3934" s="162"/>
    </row>
    <row r="3935" spans="1:32">
      <c r="A3935" s="134">
        <v>3926</v>
      </c>
      <c r="B3935" s="286"/>
      <c r="C3935" s="146">
        <f t="shared" si="599"/>
        <v>0</v>
      </c>
      <c r="D3935" s="146">
        <f t="shared" si="600"/>
        <v>1</v>
      </c>
      <c r="E3935" s="146">
        <f t="shared" si="601"/>
        <v>1900</v>
      </c>
      <c r="F3935" s="287"/>
      <c r="G3935" s="287"/>
      <c r="H3935" s="287"/>
      <c r="I3935" s="288"/>
      <c r="J3935" s="287"/>
      <c r="K3935" s="288"/>
      <c r="L3935" s="134"/>
      <c r="M3935" s="133"/>
      <c r="N3935" s="288"/>
      <c r="O3935" s="134"/>
      <c r="P3935" s="166"/>
      <c r="Q3935" s="289"/>
      <c r="R3935" s="165"/>
      <c r="S3935" s="290"/>
      <c r="T3935" s="290"/>
      <c r="U3935" s="290"/>
      <c r="V3935" s="290"/>
      <c r="W3935" s="166"/>
      <c r="X3935" s="135"/>
      <c r="Y3935" s="418">
        <f t="shared" si="602"/>
        <v>0</v>
      </c>
      <c r="Z3935" s="291">
        <f t="shared" si="603"/>
        <v>0</v>
      </c>
      <c r="AA3935" s="163"/>
      <c r="AB3935" s="177" t="str">
        <f t="shared" si="604"/>
        <v/>
      </c>
      <c r="AC3935" s="283" t="str">
        <f t="shared" si="605"/>
        <v/>
      </c>
      <c r="AD3935" s="283" t="str">
        <f t="shared" si="606"/>
        <v/>
      </c>
      <c r="AE3935" s="163"/>
      <c r="AF3935" s="162"/>
    </row>
    <row r="3936" spans="1:32">
      <c r="A3936" s="134">
        <v>3927</v>
      </c>
      <c r="B3936" s="286"/>
      <c r="C3936" s="146">
        <f t="shared" si="599"/>
        <v>0</v>
      </c>
      <c r="D3936" s="146">
        <f t="shared" si="600"/>
        <v>1</v>
      </c>
      <c r="E3936" s="146">
        <f t="shared" si="601"/>
        <v>1900</v>
      </c>
      <c r="F3936" s="287"/>
      <c r="G3936" s="287"/>
      <c r="H3936" s="287"/>
      <c r="I3936" s="288"/>
      <c r="J3936" s="287"/>
      <c r="K3936" s="288"/>
      <c r="L3936" s="134"/>
      <c r="M3936" s="133"/>
      <c r="N3936" s="288"/>
      <c r="O3936" s="134"/>
      <c r="P3936" s="166"/>
      <c r="Q3936" s="289"/>
      <c r="R3936" s="165"/>
      <c r="S3936" s="290"/>
      <c r="T3936" s="290"/>
      <c r="U3936" s="290"/>
      <c r="V3936" s="290"/>
      <c r="W3936" s="166"/>
      <c r="X3936" s="135"/>
      <c r="Y3936" s="418">
        <f t="shared" si="602"/>
        <v>0</v>
      </c>
      <c r="Z3936" s="291">
        <f t="shared" si="603"/>
        <v>0</v>
      </c>
      <c r="AA3936" s="163"/>
      <c r="AB3936" s="177" t="str">
        <f t="shared" si="604"/>
        <v/>
      </c>
      <c r="AC3936" s="283" t="str">
        <f t="shared" si="605"/>
        <v/>
      </c>
      <c r="AD3936" s="283" t="str">
        <f t="shared" si="606"/>
        <v/>
      </c>
      <c r="AE3936" s="163"/>
      <c r="AF3936" s="162"/>
    </row>
    <row r="3937" spans="1:32">
      <c r="A3937" s="134">
        <v>3928</v>
      </c>
      <c r="B3937" s="286"/>
      <c r="C3937" s="146">
        <f t="shared" si="599"/>
        <v>0</v>
      </c>
      <c r="D3937" s="146">
        <f t="shared" si="600"/>
        <v>1</v>
      </c>
      <c r="E3937" s="146">
        <f t="shared" si="601"/>
        <v>1900</v>
      </c>
      <c r="F3937" s="287"/>
      <c r="G3937" s="287"/>
      <c r="H3937" s="287"/>
      <c r="I3937" s="288"/>
      <c r="J3937" s="287"/>
      <c r="K3937" s="288"/>
      <c r="L3937" s="134"/>
      <c r="M3937" s="133"/>
      <c r="N3937" s="288"/>
      <c r="O3937" s="134"/>
      <c r="P3937" s="166"/>
      <c r="Q3937" s="289"/>
      <c r="R3937" s="165"/>
      <c r="S3937" s="290"/>
      <c r="T3937" s="290"/>
      <c r="U3937" s="290"/>
      <c r="V3937" s="290"/>
      <c r="W3937" s="166"/>
      <c r="X3937" s="135"/>
      <c r="Y3937" s="418">
        <f t="shared" si="602"/>
        <v>0</v>
      </c>
      <c r="Z3937" s="291">
        <f t="shared" si="603"/>
        <v>0</v>
      </c>
      <c r="AA3937" s="163"/>
      <c r="AB3937" s="177" t="str">
        <f t="shared" si="604"/>
        <v/>
      </c>
      <c r="AC3937" s="283" t="str">
        <f t="shared" si="605"/>
        <v/>
      </c>
      <c r="AD3937" s="283" t="str">
        <f t="shared" si="606"/>
        <v/>
      </c>
      <c r="AE3937" s="163"/>
      <c r="AF3937" s="162"/>
    </row>
    <row r="3938" spans="1:32">
      <c r="A3938" s="134">
        <v>3929</v>
      </c>
      <c r="B3938" s="286"/>
      <c r="C3938" s="146">
        <f t="shared" si="599"/>
        <v>0</v>
      </c>
      <c r="D3938" s="146">
        <f t="shared" si="600"/>
        <v>1</v>
      </c>
      <c r="E3938" s="146">
        <f t="shared" si="601"/>
        <v>1900</v>
      </c>
      <c r="F3938" s="287"/>
      <c r="G3938" s="287"/>
      <c r="H3938" s="287"/>
      <c r="I3938" s="288"/>
      <c r="J3938" s="287"/>
      <c r="K3938" s="288"/>
      <c r="L3938" s="134"/>
      <c r="M3938" s="133"/>
      <c r="N3938" s="288"/>
      <c r="O3938" s="134"/>
      <c r="P3938" s="166"/>
      <c r="Q3938" s="289"/>
      <c r="R3938" s="165"/>
      <c r="S3938" s="290"/>
      <c r="T3938" s="290"/>
      <c r="U3938" s="290"/>
      <c r="V3938" s="290"/>
      <c r="W3938" s="166"/>
      <c r="X3938" s="135"/>
      <c r="Y3938" s="418">
        <f t="shared" si="602"/>
        <v>0</v>
      </c>
      <c r="Z3938" s="291">
        <f t="shared" si="603"/>
        <v>0</v>
      </c>
      <c r="AA3938" s="163"/>
      <c r="AB3938" s="177" t="str">
        <f t="shared" si="604"/>
        <v/>
      </c>
      <c r="AC3938" s="283" t="str">
        <f t="shared" si="605"/>
        <v/>
      </c>
      <c r="AD3938" s="283" t="str">
        <f t="shared" si="606"/>
        <v/>
      </c>
      <c r="AE3938" s="163"/>
      <c r="AF3938" s="162"/>
    </row>
    <row r="3939" spans="1:32">
      <c r="A3939" s="134">
        <v>3930</v>
      </c>
      <c r="B3939" s="286"/>
      <c r="C3939" s="146">
        <f t="shared" si="599"/>
        <v>0</v>
      </c>
      <c r="D3939" s="146">
        <f t="shared" si="600"/>
        <v>1</v>
      </c>
      <c r="E3939" s="146">
        <f t="shared" si="601"/>
        <v>1900</v>
      </c>
      <c r="F3939" s="287"/>
      <c r="G3939" s="287"/>
      <c r="H3939" s="287"/>
      <c r="I3939" s="288"/>
      <c r="J3939" s="287"/>
      <c r="K3939" s="288"/>
      <c r="L3939" s="134"/>
      <c r="M3939" s="133"/>
      <c r="N3939" s="288"/>
      <c r="O3939" s="134"/>
      <c r="P3939" s="166"/>
      <c r="Q3939" s="289"/>
      <c r="R3939" s="165"/>
      <c r="S3939" s="290"/>
      <c r="T3939" s="290"/>
      <c r="U3939" s="290"/>
      <c r="V3939" s="290"/>
      <c r="W3939" s="166"/>
      <c r="X3939" s="135"/>
      <c r="Y3939" s="418">
        <f t="shared" si="602"/>
        <v>0</v>
      </c>
      <c r="Z3939" s="291">
        <f t="shared" si="603"/>
        <v>0</v>
      </c>
      <c r="AA3939" s="163"/>
      <c r="AB3939" s="177" t="str">
        <f t="shared" si="604"/>
        <v/>
      </c>
      <c r="AC3939" s="283" t="str">
        <f t="shared" si="605"/>
        <v/>
      </c>
      <c r="AD3939" s="283" t="str">
        <f t="shared" si="606"/>
        <v/>
      </c>
      <c r="AE3939" s="163"/>
      <c r="AF3939" s="162"/>
    </row>
    <row r="3940" spans="1:32">
      <c r="A3940" s="134">
        <v>3931</v>
      </c>
      <c r="B3940" s="286"/>
      <c r="C3940" s="146">
        <f t="shared" si="599"/>
        <v>0</v>
      </c>
      <c r="D3940" s="146">
        <f t="shared" si="600"/>
        <v>1</v>
      </c>
      <c r="E3940" s="146">
        <f t="shared" si="601"/>
        <v>1900</v>
      </c>
      <c r="F3940" s="287"/>
      <c r="G3940" s="287"/>
      <c r="H3940" s="287"/>
      <c r="I3940" s="288"/>
      <c r="J3940" s="287"/>
      <c r="K3940" s="288"/>
      <c r="L3940" s="134"/>
      <c r="M3940" s="133"/>
      <c r="N3940" s="288"/>
      <c r="O3940" s="134"/>
      <c r="P3940" s="166"/>
      <c r="Q3940" s="289"/>
      <c r="R3940" s="165"/>
      <c r="S3940" s="290"/>
      <c r="T3940" s="290"/>
      <c r="U3940" s="290"/>
      <c r="V3940" s="290"/>
      <c r="W3940" s="166"/>
      <c r="X3940" s="135"/>
      <c r="Y3940" s="418">
        <f t="shared" si="602"/>
        <v>0</v>
      </c>
      <c r="Z3940" s="291">
        <f t="shared" si="603"/>
        <v>0</v>
      </c>
      <c r="AA3940" s="163"/>
      <c r="AB3940" s="177" t="str">
        <f t="shared" si="604"/>
        <v/>
      </c>
      <c r="AC3940" s="283" t="str">
        <f t="shared" si="605"/>
        <v/>
      </c>
      <c r="AD3940" s="283" t="str">
        <f t="shared" si="606"/>
        <v/>
      </c>
      <c r="AE3940" s="163"/>
      <c r="AF3940" s="162"/>
    </row>
    <row r="3941" spans="1:32">
      <c r="A3941" s="134">
        <v>3932</v>
      </c>
      <c r="B3941" s="286"/>
      <c r="C3941" s="146">
        <f t="shared" si="599"/>
        <v>0</v>
      </c>
      <c r="D3941" s="146">
        <f t="shared" si="600"/>
        <v>1</v>
      </c>
      <c r="E3941" s="146">
        <f t="shared" si="601"/>
        <v>1900</v>
      </c>
      <c r="F3941" s="287"/>
      <c r="G3941" s="287"/>
      <c r="H3941" s="287"/>
      <c r="I3941" s="288"/>
      <c r="J3941" s="287"/>
      <c r="K3941" s="288"/>
      <c r="L3941" s="134"/>
      <c r="M3941" s="133"/>
      <c r="N3941" s="288"/>
      <c r="O3941" s="134"/>
      <c r="P3941" s="166"/>
      <c r="Q3941" s="289"/>
      <c r="R3941" s="165"/>
      <c r="S3941" s="290"/>
      <c r="T3941" s="290"/>
      <c r="U3941" s="290"/>
      <c r="V3941" s="290"/>
      <c r="W3941" s="166"/>
      <c r="X3941" s="135"/>
      <c r="Y3941" s="418">
        <f t="shared" si="602"/>
        <v>0</v>
      </c>
      <c r="Z3941" s="291">
        <f t="shared" si="603"/>
        <v>0</v>
      </c>
      <c r="AA3941" s="163"/>
      <c r="AB3941" s="177" t="str">
        <f t="shared" si="604"/>
        <v/>
      </c>
      <c r="AC3941" s="283" t="str">
        <f t="shared" si="605"/>
        <v/>
      </c>
      <c r="AD3941" s="283" t="str">
        <f t="shared" si="606"/>
        <v/>
      </c>
      <c r="AE3941" s="163"/>
      <c r="AF3941" s="162"/>
    </row>
    <row r="3942" spans="1:32">
      <c r="A3942" s="134">
        <v>3933</v>
      </c>
      <c r="B3942" s="286"/>
      <c r="C3942" s="146">
        <f t="shared" si="599"/>
        <v>0</v>
      </c>
      <c r="D3942" s="146">
        <f t="shared" si="600"/>
        <v>1</v>
      </c>
      <c r="E3942" s="146">
        <f t="shared" si="601"/>
        <v>1900</v>
      </c>
      <c r="F3942" s="287"/>
      <c r="G3942" s="287"/>
      <c r="H3942" s="287"/>
      <c r="I3942" s="288"/>
      <c r="J3942" s="287"/>
      <c r="K3942" s="288"/>
      <c r="L3942" s="134"/>
      <c r="M3942" s="133"/>
      <c r="N3942" s="288"/>
      <c r="O3942" s="134"/>
      <c r="P3942" s="166"/>
      <c r="Q3942" s="289"/>
      <c r="R3942" s="165"/>
      <c r="S3942" s="290"/>
      <c r="T3942" s="290"/>
      <c r="U3942" s="290"/>
      <c r="V3942" s="290"/>
      <c r="W3942" s="166"/>
      <c r="X3942" s="135"/>
      <c r="Y3942" s="418">
        <f t="shared" si="602"/>
        <v>0</v>
      </c>
      <c r="Z3942" s="291">
        <f t="shared" si="603"/>
        <v>0</v>
      </c>
      <c r="AA3942" s="163"/>
      <c r="AB3942" s="177" t="str">
        <f t="shared" si="604"/>
        <v/>
      </c>
      <c r="AC3942" s="283" t="str">
        <f t="shared" si="605"/>
        <v/>
      </c>
      <c r="AD3942" s="283" t="str">
        <f t="shared" si="606"/>
        <v/>
      </c>
      <c r="AE3942" s="163"/>
      <c r="AF3942" s="162"/>
    </row>
    <row r="3943" spans="1:32">
      <c r="A3943" s="134">
        <v>3934</v>
      </c>
      <c r="B3943" s="286"/>
      <c r="C3943" s="146">
        <f t="shared" si="599"/>
        <v>0</v>
      </c>
      <c r="D3943" s="146">
        <f t="shared" si="600"/>
        <v>1</v>
      </c>
      <c r="E3943" s="146">
        <f t="shared" si="601"/>
        <v>1900</v>
      </c>
      <c r="F3943" s="287"/>
      <c r="G3943" s="287"/>
      <c r="H3943" s="287"/>
      <c r="I3943" s="288"/>
      <c r="J3943" s="287"/>
      <c r="K3943" s="288"/>
      <c r="L3943" s="134"/>
      <c r="M3943" s="133"/>
      <c r="N3943" s="288"/>
      <c r="O3943" s="134"/>
      <c r="P3943" s="166"/>
      <c r="Q3943" s="289"/>
      <c r="R3943" s="165"/>
      <c r="S3943" s="290"/>
      <c r="T3943" s="290"/>
      <c r="U3943" s="290"/>
      <c r="V3943" s="290"/>
      <c r="W3943" s="166"/>
      <c r="X3943" s="135"/>
      <c r="Y3943" s="418">
        <f t="shared" si="602"/>
        <v>0</v>
      </c>
      <c r="Z3943" s="291">
        <f t="shared" si="603"/>
        <v>0</v>
      </c>
      <c r="AA3943" s="163"/>
      <c r="AB3943" s="177" t="str">
        <f t="shared" si="604"/>
        <v/>
      </c>
      <c r="AC3943" s="283" t="str">
        <f t="shared" si="605"/>
        <v/>
      </c>
      <c r="AD3943" s="283" t="str">
        <f t="shared" si="606"/>
        <v/>
      </c>
      <c r="AE3943" s="163"/>
      <c r="AF3943" s="162"/>
    </row>
    <row r="3944" spans="1:32">
      <c r="A3944" s="134">
        <v>3935</v>
      </c>
      <c r="B3944" s="286"/>
      <c r="C3944" s="146">
        <f t="shared" si="599"/>
        <v>0</v>
      </c>
      <c r="D3944" s="146">
        <f t="shared" si="600"/>
        <v>1</v>
      </c>
      <c r="E3944" s="146">
        <f t="shared" si="601"/>
        <v>1900</v>
      </c>
      <c r="F3944" s="287"/>
      <c r="G3944" s="287"/>
      <c r="H3944" s="287"/>
      <c r="I3944" s="288"/>
      <c r="J3944" s="287"/>
      <c r="K3944" s="288"/>
      <c r="L3944" s="134"/>
      <c r="M3944" s="133"/>
      <c r="N3944" s="288"/>
      <c r="O3944" s="134"/>
      <c r="P3944" s="166"/>
      <c r="Q3944" s="289"/>
      <c r="R3944" s="165"/>
      <c r="S3944" s="290"/>
      <c r="T3944" s="290"/>
      <c r="U3944" s="290"/>
      <c r="V3944" s="290"/>
      <c r="W3944" s="166"/>
      <c r="X3944" s="135"/>
      <c r="Y3944" s="418">
        <f t="shared" si="602"/>
        <v>0</v>
      </c>
      <c r="Z3944" s="291">
        <f t="shared" si="603"/>
        <v>0</v>
      </c>
      <c r="AA3944" s="163"/>
      <c r="AB3944" s="177" t="str">
        <f t="shared" si="604"/>
        <v/>
      </c>
      <c r="AC3944" s="283" t="str">
        <f t="shared" si="605"/>
        <v/>
      </c>
      <c r="AD3944" s="283" t="str">
        <f t="shared" si="606"/>
        <v/>
      </c>
      <c r="AE3944" s="163"/>
      <c r="AF3944" s="162"/>
    </row>
    <row r="3945" spans="1:32">
      <c r="A3945" s="134">
        <v>3936</v>
      </c>
      <c r="B3945" s="286"/>
      <c r="C3945" s="146">
        <f t="shared" si="599"/>
        <v>0</v>
      </c>
      <c r="D3945" s="146">
        <f t="shared" si="600"/>
        <v>1</v>
      </c>
      <c r="E3945" s="146">
        <f t="shared" si="601"/>
        <v>1900</v>
      </c>
      <c r="F3945" s="287"/>
      <c r="G3945" s="287"/>
      <c r="H3945" s="287"/>
      <c r="I3945" s="288"/>
      <c r="J3945" s="287"/>
      <c r="K3945" s="288"/>
      <c r="L3945" s="134"/>
      <c r="M3945" s="133"/>
      <c r="N3945" s="288"/>
      <c r="O3945" s="134"/>
      <c r="P3945" s="166"/>
      <c r="Q3945" s="289"/>
      <c r="R3945" s="165"/>
      <c r="S3945" s="290"/>
      <c r="T3945" s="290"/>
      <c r="U3945" s="290"/>
      <c r="V3945" s="290"/>
      <c r="W3945" s="166"/>
      <c r="X3945" s="135"/>
      <c r="Y3945" s="418">
        <f t="shared" si="602"/>
        <v>0</v>
      </c>
      <c r="Z3945" s="291">
        <f t="shared" si="603"/>
        <v>0</v>
      </c>
      <c r="AA3945" s="163"/>
      <c r="AB3945" s="177" t="str">
        <f t="shared" si="604"/>
        <v/>
      </c>
      <c r="AC3945" s="283" t="str">
        <f t="shared" si="605"/>
        <v/>
      </c>
      <c r="AD3945" s="283" t="str">
        <f t="shared" si="606"/>
        <v/>
      </c>
      <c r="AE3945" s="163"/>
      <c r="AF3945" s="162"/>
    </row>
    <row r="3946" spans="1:32">
      <c r="A3946" s="134">
        <v>3937</v>
      </c>
      <c r="B3946" s="286"/>
      <c r="C3946" s="146">
        <f t="shared" si="599"/>
        <v>0</v>
      </c>
      <c r="D3946" s="146">
        <f t="shared" si="600"/>
        <v>1</v>
      </c>
      <c r="E3946" s="146">
        <f t="shared" si="601"/>
        <v>1900</v>
      </c>
      <c r="F3946" s="287"/>
      <c r="G3946" s="287"/>
      <c r="H3946" s="287"/>
      <c r="I3946" s="288"/>
      <c r="J3946" s="287"/>
      <c r="K3946" s="288"/>
      <c r="L3946" s="134"/>
      <c r="M3946" s="133"/>
      <c r="N3946" s="288"/>
      <c r="O3946" s="134"/>
      <c r="P3946" s="166"/>
      <c r="Q3946" s="289"/>
      <c r="R3946" s="165"/>
      <c r="S3946" s="290"/>
      <c r="T3946" s="290"/>
      <c r="U3946" s="290"/>
      <c r="V3946" s="290"/>
      <c r="W3946" s="166"/>
      <c r="X3946" s="135"/>
      <c r="Y3946" s="418">
        <f t="shared" si="602"/>
        <v>0</v>
      </c>
      <c r="Z3946" s="291">
        <f t="shared" si="603"/>
        <v>0</v>
      </c>
      <c r="AA3946" s="163"/>
      <c r="AB3946" s="177" t="str">
        <f t="shared" si="604"/>
        <v/>
      </c>
      <c r="AC3946" s="283" t="str">
        <f t="shared" si="605"/>
        <v/>
      </c>
      <c r="AD3946" s="283" t="str">
        <f t="shared" si="606"/>
        <v/>
      </c>
      <c r="AE3946" s="163"/>
      <c r="AF3946" s="162"/>
    </row>
    <row r="3947" spans="1:32">
      <c r="A3947" s="134">
        <v>3938</v>
      </c>
      <c r="B3947" s="286"/>
      <c r="C3947" s="146">
        <f t="shared" si="599"/>
        <v>0</v>
      </c>
      <c r="D3947" s="146">
        <f t="shared" si="600"/>
        <v>1</v>
      </c>
      <c r="E3947" s="146">
        <f t="shared" si="601"/>
        <v>1900</v>
      </c>
      <c r="F3947" s="287"/>
      <c r="G3947" s="287"/>
      <c r="H3947" s="287"/>
      <c r="I3947" s="288"/>
      <c r="J3947" s="287"/>
      <c r="K3947" s="288"/>
      <c r="L3947" s="134"/>
      <c r="M3947" s="133"/>
      <c r="N3947" s="288"/>
      <c r="O3947" s="134"/>
      <c r="P3947" s="166"/>
      <c r="Q3947" s="289"/>
      <c r="R3947" s="165"/>
      <c r="S3947" s="290"/>
      <c r="T3947" s="290"/>
      <c r="U3947" s="290"/>
      <c r="V3947" s="290"/>
      <c r="W3947" s="166"/>
      <c r="X3947" s="135"/>
      <c r="Y3947" s="418">
        <f t="shared" si="602"/>
        <v>0</v>
      </c>
      <c r="Z3947" s="291">
        <f t="shared" si="603"/>
        <v>0</v>
      </c>
      <c r="AA3947" s="163"/>
      <c r="AB3947" s="177" t="str">
        <f t="shared" si="604"/>
        <v/>
      </c>
      <c r="AC3947" s="283" t="str">
        <f t="shared" si="605"/>
        <v/>
      </c>
      <c r="AD3947" s="283" t="str">
        <f t="shared" si="606"/>
        <v/>
      </c>
      <c r="AE3947" s="163"/>
      <c r="AF3947" s="162"/>
    </row>
    <row r="3948" spans="1:32">
      <c r="A3948" s="134">
        <v>3939</v>
      </c>
      <c r="B3948" s="286"/>
      <c r="C3948" s="146">
        <f t="shared" si="599"/>
        <v>0</v>
      </c>
      <c r="D3948" s="146">
        <f t="shared" si="600"/>
        <v>1</v>
      </c>
      <c r="E3948" s="146">
        <f t="shared" si="601"/>
        <v>1900</v>
      </c>
      <c r="F3948" s="287"/>
      <c r="G3948" s="287"/>
      <c r="H3948" s="287"/>
      <c r="I3948" s="288"/>
      <c r="J3948" s="287"/>
      <c r="K3948" s="288"/>
      <c r="L3948" s="134"/>
      <c r="M3948" s="133"/>
      <c r="N3948" s="288"/>
      <c r="O3948" s="134"/>
      <c r="P3948" s="166"/>
      <c r="Q3948" s="289"/>
      <c r="R3948" s="165"/>
      <c r="S3948" s="290"/>
      <c r="T3948" s="290"/>
      <c r="U3948" s="290"/>
      <c r="V3948" s="290"/>
      <c r="W3948" s="166"/>
      <c r="X3948" s="135"/>
      <c r="Y3948" s="418">
        <f t="shared" si="602"/>
        <v>0</v>
      </c>
      <c r="Z3948" s="291">
        <f t="shared" si="603"/>
        <v>0</v>
      </c>
      <c r="AA3948" s="163"/>
      <c r="AB3948" s="177" t="str">
        <f t="shared" si="604"/>
        <v/>
      </c>
      <c r="AC3948" s="283" t="str">
        <f t="shared" si="605"/>
        <v/>
      </c>
      <c r="AD3948" s="283" t="str">
        <f t="shared" si="606"/>
        <v/>
      </c>
      <c r="AE3948" s="163"/>
      <c r="AF3948" s="162"/>
    </row>
    <row r="3949" spans="1:32">
      <c r="A3949" s="134">
        <v>3940</v>
      </c>
      <c r="B3949" s="286"/>
      <c r="C3949" s="146">
        <f t="shared" si="599"/>
        <v>0</v>
      </c>
      <c r="D3949" s="146">
        <f t="shared" si="600"/>
        <v>1</v>
      </c>
      <c r="E3949" s="146">
        <f t="shared" si="601"/>
        <v>1900</v>
      </c>
      <c r="F3949" s="287"/>
      <c r="G3949" s="287"/>
      <c r="H3949" s="287"/>
      <c r="I3949" s="288"/>
      <c r="J3949" s="287"/>
      <c r="K3949" s="288"/>
      <c r="L3949" s="134"/>
      <c r="M3949" s="133"/>
      <c r="N3949" s="288"/>
      <c r="O3949" s="134"/>
      <c r="P3949" s="166"/>
      <c r="Q3949" s="289"/>
      <c r="R3949" s="165"/>
      <c r="S3949" s="290"/>
      <c r="T3949" s="290"/>
      <c r="U3949" s="290"/>
      <c r="V3949" s="290"/>
      <c r="W3949" s="166"/>
      <c r="X3949" s="135"/>
      <c r="Y3949" s="418">
        <f t="shared" si="602"/>
        <v>0</v>
      </c>
      <c r="Z3949" s="291">
        <f t="shared" si="603"/>
        <v>0</v>
      </c>
      <c r="AA3949" s="163"/>
      <c r="AB3949" s="177" t="str">
        <f t="shared" si="604"/>
        <v/>
      </c>
      <c r="AC3949" s="283" t="str">
        <f t="shared" si="605"/>
        <v/>
      </c>
      <c r="AD3949" s="283" t="str">
        <f t="shared" si="606"/>
        <v/>
      </c>
      <c r="AE3949" s="163"/>
      <c r="AF3949" s="162"/>
    </row>
    <row r="3950" spans="1:32">
      <c r="A3950" s="134">
        <v>3941</v>
      </c>
      <c r="B3950" s="286"/>
      <c r="C3950" s="146">
        <f t="shared" si="599"/>
        <v>0</v>
      </c>
      <c r="D3950" s="146">
        <f t="shared" si="600"/>
        <v>1</v>
      </c>
      <c r="E3950" s="146">
        <f t="shared" si="601"/>
        <v>1900</v>
      </c>
      <c r="F3950" s="287"/>
      <c r="G3950" s="287"/>
      <c r="H3950" s="287"/>
      <c r="I3950" s="288"/>
      <c r="J3950" s="287"/>
      <c r="K3950" s="288"/>
      <c r="L3950" s="134"/>
      <c r="M3950" s="133"/>
      <c r="N3950" s="288"/>
      <c r="O3950" s="134"/>
      <c r="P3950" s="166"/>
      <c r="Q3950" s="289"/>
      <c r="R3950" s="165"/>
      <c r="S3950" s="290"/>
      <c r="T3950" s="290"/>
      <c r="U3950" s="290"/>
      <c r="V3950" s="290"/>
      <c r="W3950" s="166"/>
      <c r="X3950" s="135"/>
      <c r="Y3950" s="418">
        <f t="shared" si="602"/>
        <v>0</v>
      </c>
      <c r="Z3950" s="291">
        <f t="shared" si="603"/>
        <v>0</v>
      </c>
      <c r="AA3950" s="163"/>
      <c r="AB3950" s="177" t="str">
        <f t="shared" si="604"/>
        <v/>
      </c>
      <c r="AC3950" s="283" t="str">
        <f t="shared" si="605"/>
        <v/>
      </c>
      <c r="AD3950" s="283" t="str">
        <f t="shared" si="606"/>
        <v/>
      </c>
      <c r="AE3950" s="163"/>
      <c r="AF3950" s="162"/>
    </row>
    <row r="3951" spans="1:32">
      <c r="A3951" s="134">
        <v>3942</v>
      </c>
      <c r="B3951" s="286"/>
      <c r="C3951" s="146">
        <f t="shared" si="599"/>
        <v>0</v>
      </c>
      <c r="D3951" s="146">
        <f t="shared" si="600"/>
        <v>1</v>
      </c>
      <c r="E3951" s="146">
        <f t="shared" si="601"/>
        <v>1900</v>
      </c>
      <c r="F3951" s="287"/>
      <c r="G3951" s="287"/>
      <c r="H3951" s="287"/>
      <c r="I3951" s="288"/>
      <c r="J3951" s="287"/>
      <c r="K3951" s="288"/>
      <c r="L3951" s="134"/>
      <c r="M3951" s="133"/>
      <c r="N3951" s="288"/>
      <c r="O3951" s="134"/>
      <c r="P3951" s="166"/>
      <c r="Q3951" s="289"/>
      <c r="R3951" s="165"/>
      <c r="S3951" s="290"/>
      <c r="T3951" s="290"/>
      <c r="U3951" s="290"/>
      <c r="V3951" s="290"/>
      <c r="W3951" s="166"/>
      <c r="X3951" s="135"/>
      <c r="Y3951" s="418">
        <f t="shared" si="602"/>
        <v>0</v>
      </c>
      <c r="Z3951" s="291">
        <f t="shared" si="603"/>
        <v>0</v>
      </c>
      <c r="AA3951" s="163"/>
      <c r="AB3951" s="177" t="str">
        <f t="shared" si="604"/>
        <v/>
      </c>
      <c r="AC3951" s="283" t="str">
        <f t="shared" si="605"/>
        <v/>
      </c>
      <c r="AD3951" s="283" t="str">
        <f t="shared" si="606"/>
        <v/>
      </c>
      <c r="AE3951" s="163"/>
      <c r="AF3951" s="162"/>
    </row>
    <row r="3952" spans="1:32">
      <c r="A3952" s="134">
        <v>3943</v>
      </c>
      <c r="B3952" s="286"/>
      <c r="C3952" s="146">
        <f t="shared" si="599"/>
        <v>0</v>
      </c>
      <c r="D3952" s="146">
        <f t="shared" si="600"/>
        <v>1</v>
      </c>
      <c r="E3952" s="146">
        <f t="shared" si="601"/>
        <v>1900</v>
      </c>
      <c r="F3952" s="287"/>
      <c r="G3952" s="287"/>
      <c r="H3952" s="287"/>
      <c r="I3952" s="288"/>
      <c r="J3952" s="287"/>
      <c r="K3952" s="288"/>
      <c r="L3952" s="134"/>
      <c r="M3952" s="133"/>
      <c r="N3952" s="288"/>
      <c r="O3952" s="134"/>
      <c r="P3952" s="166"/>
      <c r="Q3952" s="289"/>
      <c r="R3952" s="165"/>
      <c r="S3952" s="290"/>
      <c r="T3952" s="290"/>
      <c r="U3952" s="290"/>
      <c r="V3952" s="290"/>
      <c r="W3952" s="166"/>
      <c r="X3952" s="135"/>
      <c r="Y3952" s="418">
        <f t="shared" si="602"/>
        <v>0</v>
      </c>
      <c r="Z3952" s="291">
        <f t="shared" si="603"/>
        <v>0</v>
      </c>
      <c r="AA3952" s="163"/>
      <c r="AB3952" s="177" t="str">
        <f t="shared" si="604"/>
        <v/>
      </c>
      <c r="AC3952" s="283" t="str">
        <f t="shared" si="605"/>
        <v/>
      </c>
      <c r="AD3952" s="283" t="str">
        <f t="shared" si="606"/>
        <v/>
      </c>
      <c r="AE3952" s="163"/>
      <c r="AF3952" s="162"/>
    </row>
    <row r="3953" spans="1:32">
      <c r="A3953" s="134">
        <v>3944</v>
      </c>
      <c r="B3953" s="286"/>
      <c r="C3953" s="146">
        <f t="shared" si="599"/>
        <v>0</v>
      </c>
      <c r="D3953" s="146">
        <f t="shared" si="600"/>
        <v>1</v>
      </c>
      <c r="E3953" s="146">
        <f t="shared" si="601"/>
        <v>1900</v>
      </c>
      <c r="F3953" s="287"/>
      <c r="G3953" s="287"/>
      <c r="H3953" s="287"/>
      <c r="I3953" s="288"/>
      <c r="J3953" s="287"/>
      <c r="K3953" s="288"/>
      <c r="L3953" s="134"/>
      <c r="M3953" s="133"/>
      <c r="N3953" s="288"/>
      <c r="O3953" s="134"/>
      <c r="P3953" s="166"/>
      <c r="Q3953" s="289"/>
      <c r="R3953" s="165"/>
      <c r="S3953" s="290"/>
      <c r="T3953" s="290"/>
      <c r="U3953" s="290"/>
      <c r="V3953" s="290"/>
      <c r="W3953" s="166"/>
      <c r="X3953" s="135"/>
      <c r="Y3953" s="418">
        <f t="shared" si="602"/>
        <v>0</v>
      </c>
      <c r="Z3953" s="291">
        <f t="shared" si="603"/>
        <v>0</v>
      </c>
      <c r="AA3953" s="163"/>
      <c r="AB3953" s="177" t="str">
        <f t="shared" si="604"/>
        <v/>
      </c>
      <c r="AC3953" s="283" t="str">
        <f t="shared" si="605"/>
        <v/>
      </c>
      <c r="AD3953" s="283" t="str">
        <f t="shared" si="606"/>
        <v/>
      </c>
      <c r="AE3953" s="163"/>
      <c r="AF3953" s="162"/>
    </row>
    <row r="3954" spans="1:32">
      <c r="A3954" s="134">
        <v>3945</v>
      </c>
      <c r="B3954" s="286"/>
      <c r="C3954" s="146">
        <f t="shared" si="599"/>
        <v>0</v>
      </c>
      <c r="D3954" s="146">
        <f t="shared" si="600"/>
        <v>1</v>
      </c>
      <c r="E3954" s="146">
        <f t="shared" si="601"/>
        <v>1900</v>
      </c>
      <c r="F3954" s="287"/>
      <c r="G3954" s="287"/>
      <c r="H3954" s="287"/>
      <c r="I3954" s="288"/>
      <c r="J3954" s="287"/>
      <c r="K3954" s="288"/>
      <c r="L3954" s="134"/>
      <c r="M3954" s="133"/>
      <c r="N3954" s="288"/>
      <c r="O3954" s="134"/>
      <c r="P3954" s="166"/>
      <c r="Q3954" s="289"/>
      <c r="R3954" s="165"/>
      <c r="S3954" s="290"/>
      <c r="T3954" s="290"/>
      <c r="U3954" s="290"/>
      <c r="V3954" s="290"/>
      <c r="W3954" s="166"/>
      <c r="X3954" s="135"/>
      <c r="Y3954" s="418">
        <f t="shared" si="602"/>
        <v>0</v>
      </c>
      <c r="Z3954" s="291">
        <f t="shared" si="603"/>
        <v>0</v>
      </c>
      <c r="AA3954" s="163"/>
      <c r="AB3954" s="177" t="str">
        <f t="shared" si="604"/>
        <v/>
      </c>
      <c r="AC3954" s="283" t="str">
        <f t="shared" si="605"/>
        <v/>
      </c>
      <c r="AD3954" s="283" t="str">
        <f t="shared" si="606"/>
        <v/>
      </c>
      <c r="AE3954" s="163"/>
      <c r="AF3954" s="162"/>
    </row>
    <row r="3955" spans="1:32">
      <c r="A3955" s="134">
        <v>3946</v>
      </c>
      <c r="B3955" s="286"/>
      <c r="C3955" s="146">
        <f t="shared" si="599"/>
        <v>0</v>
      </c>
      <c r="D3955" s="146">
        <f t="shared" si="600"/>
        <v>1</v>
      </c>
      <c r="E3955" s="146">
        <f t="shared" si="601"/>
        <v>1900</v>
      </c>
      <c r="F3955" s="287"/>
      <c r="G3955" s="287"/>
      <c r="H3955" s="287"/>
      <c r="I3955" s="288"/>
      <c r="J3955" s="287"/>
      <c r="K3955" s="288"/>
      <c r="L3955" s="134"/>
      <c r="M3955" s="133"/>
      <c r="N3955" s="288"/>
      <c r="O3955" s="134"/>
      <c r="P3955" s="166"/>
      <c r="Q3955" s="289"/>
      <c r="R3955" s="165"/>
      <c r="S3955" s="290"/>
      <c r="T3955" s="290"/>
      <c r="U3955" s="290"/>
      <c r="V3955" s="290"/>
      <c r="W3955" s="166"/>
      <c r="X3955" s="135"/>
      <c r="Y3955" s="418">
        <f t="shared" si="602"/>
        <v>0</v>
      </c>
      <c r="Z3955" s="291">
        <f t="shared" si="603"/>
        <v>0</v>
      </c>
      <c r="AA3955" s="163"/>
      <c r="AB3955" s="177" t="str">
        <f t="shared" si="604"/>
        <v/>
      </c>
      <c r="AC3955" s="283" t="str">
        <f t="shared" si="605"/>
        <v/>
      </c>
      <c r="AD3955" s="283" t="str">
        <f t="shared" si="606"/>
        <v/>
      </c>
      <c r="AE3955" s="163"/>
      <c r="AF3955" s="162"/>
    </row>
    <row r="3956" spans="1:32">
      <c r="A3956" s="134">
        <v>3947</v>
      </c>
      <c r="B3956" s="286"/>
      <c r="C3956" s="146">
        <f t="shared" si="599"/>
        <v>0</v>
      </c>
      <c r="D3956" s="146">
        <f t="shared" si="600"/>
        <v>1</v>
      </c>
      <c r="E3956" s="146">
        <f t="shared" si="601"/>
        <v>1900</v>
      </c>
      <c r="F3956" s="287"/>
      <c r="G3956" s="287"/>
      <c r="H3956" s="287"/>
      <c r="I3956" s="288"/>
      <c r="J3956" s="287"/>
      <c r="K3956" s="288"/>
      <c r="L3956" s="134"/>
      <c r="M3956" s="133"/>
      <c r="N3956" s="288"/>
      <c r="O3956" s="134"/>
      <c r="P3956" s="166"/>
      <c r="Q3956" s="289"/>
      <c r="R3956" s="165"/>
      <c r="S3956" s="290"/>
      <c r="T3956" s="290"/>
      <c r="U3956" s="290"/>
      <c r="V3956" s="290"/>
      <c r="W3956" s="166"/>
      <c r="X3956" s="135"/>
      <c r="Y3956" s="418">
        <f t="shared" si="602"/>
        <v>0</v>
      </c>
      <c r="Z3956" s="291">
        <f t="shared" si="603"/>
        <v>0</v>
      </c>
      <c r="AA3956" s="163"/>
      <c r="AB3956" s="177" t="str">
        <f t="shared" si="604"/>
        <v/>
      </c>
      <c r="AC3956" s="283" t="str">
        <f t="shared" si="605"/>
        <v/>
      </c>
      <c r="AD3956" s="283" t="str">
        <f t="shared" si="606"/>
        <v/>
      </c>
      <c r="AE3956" s="163"/>
      <c r="AF3956" s="162"/>
    </row>
    <row r="3957" spans="1:32">
      <c r="A3957" s="134">
        <v>3948</v>
      </c>
      <c r="B3957" s="286"/>
      <c r="C3957" s="146">
        <f t="shared" si="599"/>
        <v>0</v>
      </c>
      <c r="D3957" s="146">
        <f t="shared" si="600"/>
        <v>1</v>
      </c>
      <c r="E3957" s="146">
        <f t="shared" si="601"/>
        <v>1900</v>
      </c>
      <c r="F3957" s="287"/>
      <c r="G3957" s="287"/>
      <c r="H3957" s="287"/>
      <c r="I3957" s="288"/>
      <c r="J3957" s="287"/>
      <c r="K3957" s="288"/>
      <c r="L3957" s="134"/>
      <c r="M3957" s="133"/>
      <c r="N3957" s="288"/>
      <c r="O3957" s="134"/>
      <c r="P3957" s="166"/>
      <c r="Q3957" s="289"/>
      <c r="R3957" s="165"/>
      <c r="S3957" s="290"/>
      <c r="T3957" s="290"/>
      <c r="U3957" s="290"/>
      <c r="V3957" s="290"/>
      <c r="W3957" s="166"/>
      <c r="X3957" s="135"/>
      <c r="Y3957" s="418">
        <f t="shared" si="602"/>
        <v>0</v>
      </c>
      <c r="Z3957" s="291">
        <f t="shared" si="603"/>
        <v>0</v>
      </c>
      <c r="AA3957" s="163"/>
      <c r="AB3957" s="177" t="str">
        <f t="shared" si="604"/>
        <v/>
      </c>
      <c r="AC3957" s="283" t="str">
        <f t="shared" si="605"/>
        <v/>
      </c>
      <c r="AD3957" s="283" t="str">
        <f t="shared" si="606"/>
        <v/>
      </c>
      <c r="AE3957" s="163"/>
      <c r="AF3957" s="162"/>
    </row>
    <row r="3958" spans="1:32">
      <c r="A3958" s="134">
        <v>3949</v>
      </c>
      <c r="B3958" s="286"/>
      <c r="C3958" s="146">
        <f t="shared" si="599"/>
        <v>0</v>
      </c>
      <c r="D3958" s="146">
        <f t="shared" si="600"/>
        <v>1</v>
      </c>
      <c r="E3958" s="146">
        <f t="shared" si="601"/>
        <v>1900</v>
      </c>
      <c r="F3958" s="287"/>
      <c r="G3958" s="287"/>
      <c r="H3958" s="287"/>
      <c r="I3958" s="288"/>
      <c r="J3958" s="287"/>
      <c r="K3958" s="288"/>
      <c r="L3958" s="134"/>
      <c r="M3958" s="133"/>
      <c r="N3958" s="288"/>
      <c r="O3958" s="134"/>
      <c r="P3958" s="166"/>
      <c r="Q3958" s="289"/>
      <c r="R3958" s="165"/>
      <c r="S3958" s="290"/>
      <c r="T3958" s="290"/>
      <c r="U3958" s="290"/>
      <c r="V3958" s="290"/>
      <c r="W3958" s="166"/>
      <c r="X3958" s="135"/>
      <c r="Y3958" s="418">
        <f t="shared" si="602"/>
        <v>0</v>
      </c>
      <c r="Z3958" s="291">
        <f t="shared" si="603"/>
        <v>0</v>
      </c>
      <c r="AA3958" s="163"/>
      <c r="AB3958" s="177" t="str">
        <f t="shared" si="604"/>
        <v/>
      </c>
      <c r="AC3958" s="283" t="str">
        <f t="shared" si="605"/>
        <v/>
      </c>
      <c r="AD3958" s="283" t="str">
        <f t="shared" si="606"/>
        <v/>
      </c>
      <c r="AE3958" s="163"/>
      <c r="AF3958" s="162"/>
    </row>
    <row r="3959" spans="1:32">
      <c r="A3959" s="134">
        <v>3950</v>
      </c>
      <c r="B3959" s="286"/>
      <c r="C3959" s="146">
        <f t="shared" si="599"/>
        <v>0</v>
      </c>
      <c r="D3959" s="146">
        <f t="shared" si="600"/>
        <v>1</v>
      </c>
      <c r="E3959" s="146">
        <f t="shared" si="601"/>
        <v>1900</v>
      </c>
      <c r="F3959" s="287"/>
      <c r="G3959" s="287"/>
      <c r="H3959" s="287"/>
      <c r="I3959" s="288"/>
      <c r="J3959" s="287"/>
      <c r="K3959" s="288"/>
      <c r="L3959" s="134"/>
      <c r="M3959" s="133"/>
      <c r="N3959" s="288"/>
      <c r="O3959" s="134"/>
      <c r="P3959" s="166"/>
      <c r="Q3959" s="289"/>
      <c r="R3959" s="165"/>
      <c r="S3959" s="290"/>
      <c r="T3959" s="290"/>
      <c r="U3959" s="290"/>
      <c r="V3959" s="290"/>
      <c r="W3959" s="166"/>
      <c r="X3959" s="135"/>
      <c r="Y3959" s="418">
        <f t="shared" si="602"/>
        <v>0</v>
      </c>
      <c r="Z3959" s="291">
        <f t="shared" si="603"/>
        <v>0</v>
      </c>
      <c r="AA3959" s="163"/>
      <c r="AB3959" s="177" t="str">
        <f t="shared" si="604"/>
        <v/>
      </c>
      <c r="AC3959" s="283" t="str">
        <f t="shared" si="605"/>
        <v/>
      </c>
      <c r="AD3959" s="283" t="str">
        <f t="shared" si="606"/>
        <v/>
      </c>
      <c r="AE3959" s="163"/>
      <c r="AF3959" s="162"/>
    </row>
    <row r="3960" spans="1:32">
      <c r="A3960" s="134">
        <v>3951</v>
      </c>
      <c r="B3960" s="286"/>
      <c r="C3960" s="146">
        <f t="shared" si="599"/>
        <v>0</v>
      </c>
      <c r="D3960" s="146">
        <f t="shared" si="600"/>
        <v>1</v>
      </c>
      <c r="E3960" s="146">
        <f t="shared" si="601"/>
        <v>1900</v>
      </c>
      <c r="F3960" s="287"/>
      <c r="G3960" s="287"/>
      <c r="H3960" s="287"/>
      <c r="I3960" s="288"/>
      <c r="J3960" s="287"/>
      <c r="K3960" s="288"/>
      <c r="L3960" s="134"/>
      <c r="M3960" s="133"/>
      <c r="N3960" s="288"/>
      <c r="O3960" s="134"/>
      <c r="P3960" s="166"/>
      <c r="Q3960" s="289"/>
      <c r="R3960" s="165"/>
      <c r="S3960" s="290"/>
      <c r="T3960" s="290"/>
      <c r="U3960" s="290"/>
      <c r="V3960" s="290"/>
      <c r="W3960" s="166"/>
      <c r="X3960" s="135"/>
      <c r="Y3960" s="418">
        <f t="shared" si="602"/>
        <v>0</v>
      </c>
      <c r="Z3960" s="291">
        <f t="shared" si="603"/>
        <v>0</v>
      </c>
      <c r="AA3960" s="163"/>
      <c r="AB3960" s="177" t="str">
        <f t="shared" si="604"/>
        <v/>
      </c>
      <c r="AC3960" s="283" t="str">
        <f t="shared" si="605"/>
        <v/>
      </c>
      <c r="AD3960" s="283" t="str">
        <f t="shared" si="606"/>
        <v/>
      </c>
      <c r="AE3960" s="163"/>
      <c r="AF3960" s="162"/>
    </row>
    <row r="3961" spans="1:32">
      <c r="A3961" s="134">
        <v>3952</v>
      </c>
      <c r="B3961" s="286"/>
      <c r="C3961" s="146">
        <f t="shared" si="599"/>
        <v>0</v>
      </c>
      <c r="D3961" s="146">
        <f t="shared" si="600"/>
        <v>1</v>
      </c>
      <c r="E3961" s="146">
        <f t="shared" si="601"/>
        <v>1900</v>
      </c>
      <c r="F3961" s="287"/>
      <c r="G3961" s="287"/>
      <c r="H3961" s="287"/>
      <c r="I3961" s="288"/>
      <c r="J3961" s="287"/>
      <c r="K3961" s="288"/>
      <c r="L3961" s="134"/>
      <c r="M3961" s="133"/>
      <c r="N3961" s="288"/>
      <c r="O3961" s="134"/>
      <c r="P3961" s="166"/>
      <c r="Q3961" s="289"/>
      <c r="R3961" s="165"/>
      <c r="S3961" s="290"/>
      <c r="T3961" s="290"/>
      <c r="U3961" s="290"/>
      <c r="V3961" s="290"/>
      <c r="W3961" s="166"/>
      <c r="X3961" s="135"/>
      <c r="Y3961" s="418">
        <f t="shared" si="602"/>
        <v>0</v>
      </c>
      <c r="Z3961" s="291">
        <f t="shared" si="603"/>
        <v>0</v>
      </c>
      <c r="AA3961" s="163"/>
      <c r="AB3961" s="177" t="str">
        <f t="shared" si="604"/>
        <v/>
      </c>
      <c r="AC3961" s="283" t="str">
        <f t="shared" si="605"/>
        <v/>
      </c>
      <c r="AD3961" s="283" t="str">
        <f t="shared" si="606"/>
        <v/>
      </c>
      <c r="AE3961" s="163"/>
      <c r="AF3961" s="162"/>
    </row>
    <row r="3962" spans="1:32">
      <c r="A3962" s="134">
        <v>3953</v>
      </c>
      <c r="B3962" s="286"/>
      <c r="C3962" s="146">
        <f t="shared" si="599"/>
        <v>0</v>
      </c>
      <c r="D3962" s="146">
        <f t="shared" si="600"/>
        <v>1</v>
      </c>
      <c r="E3962" s="146">
        <f t="shared" si="601"/>
        <v>1900</v>
      </c>
      <c r="F3962" s="287"/>
      <c r="G3962" s="287"/>
      <c r="H3962" s="287"/>
      <c r="I3962" s="288"/>
      <c r="J3962" s="287"/>
      <c r="K3962" s="288"/>
      <c r="L3962" s="134"/>
      <c r="M3962" s="133"/>
      <c r="N3962" s="288"/>
      <c r="O3962" s="134"/>
      <c r="P3962" s="166"/>
      <c r="Q3962" s="289"/>
      <c r="R3962" s="165"/>
      <c r="S3962" s="290"/>
      <c r="T3962" s="290"/>
      <c r="U3962" s="290"/>
      <c r="V3962" s="290"/>
      <c r="W3962" s="166"/>
      <c r="X3962" s="135"/>
      <c r="Y3962" s="418">
        <f t="shared" si="602"/>
        <v>0</v>
      </c>
      <c r="Z3962" s="291">
        <f t="shared" si="603"/>
        <v>0</v>
      </c>
      <c r="AA3962" s="163"/>
      <c r="AB3962" s="177" t="str">
        <f t="shared" si="604"/>
        <v/>
      </c>
      <c r="AC3962" s="283" t="str">
        <f t="shared" si="605"/>
        <v/>
      </c>
      <c r="AD3962" s="283" t="str">
        <f t="shared" si="606"/>
        <v/>
      </c>
      <c r="AE3962" s="163"/>
      <c r="AF3962" s="162"/>
    </row>
    <row r="3963" spans="1:32">
      <c r="A3963" s="134">
        <v>3954</v>
      </c>
      <c r="B3963" s="286"/>
      <c r="C3963" s="146">
        <f t="shared" si="599"/>
        <v>0</v>
      </c>
      <c r="D3963" s="146">
        <f t="shared" si="600"/>
        <v>1</v>
      </c>
      <c r="E3963" s="146">
        <f t="shared" si="601"/>
        <v>1900</v>
      </c>
      <c r="F3963" s="287"/>
      <c r="G3963" s="287"/>
      <c r="H3963" s="287"/>
      <c r="I3963" s="288"/>
      <c r="J3963" s="287"/>
      <c r="K3963" s="288"/>
      <c r="L3963" s="134"/>
      <c r="M3963" s="133"/>
      <c r="N3963" s="288"/>
      <c r="O3963" s="134"/>
      <c r="P3963" s="166"/>
      <c r="Q3963" s="289"/>
      <c r="R3963" s="165"/>
      <c r="S3963" s="290"/>
      <c r="T3963" s="290"/>
      <c r="U3963" s="290"/>
      <c r="V3963" s="290"/>
      <c r="W3963" s="166"/>
      <c r="X3963" s="135"/>
      <c r="Y3963" s="418">
        <f t="shared" si="602"/>
        <v>0</v>
      </c>
      <c r="Z3963" s="291">
        <f t="shared" si="603"/>
        <v>0</v>
      </c>
      <c r="AA3963" s="163"/>
      <c r="AB3963" s="177" t="str">
        <f t="shared" si="604"/>
        <v/>
      </c>
      <c r="AC3963" s="283" t="str">
        <f t="shared" si="605"/>
        <v/>
      </c>
      <c r="AD3963" s="283" t="str">
        <f t="shared" si="606"/>
        <v/>
      </c>
      <c r="AE3963" s="163"/>
      <c r="AF3963" s="162"/>
    </row>
    <row r="3964" spans="1:32">
      <c r="A3964" s="134">
        <v>3955</v>
      </c>
      <c r="B3964" s="286"/>
      <c r="C3964" s="146">
        <f t="shared" si="599"/>
        <v>0</v>
      </c>
      <c r="D3964" s="146">
        <f t="shared" si="600"/>
        <v>1</v>
      </c>
      <c r="E3964" s="146">
        <f t="shared" si="601"/>
        <v>1900</v>
      </c>
      <c r="F3964" s="287"/>
      <c r="G3964" s="287"/>
      <c r="H3964" s="287"/>
      <c r="I3964" s="288"/>
      <c r="J3964" s="287"/>
      <c r="K3964" s="288"/>
      <c r="L3964" s="134"/>
      <c r="M3964" s="133"/>
      <c r="N3964" s="288"/>
      <c r="O3964" s="134"/>
      <c r="P3964" s="166"/>
      <c r="Q3964" s="289"/>
      <c r="R3964" s="165"/>
      <c r="S3964" s="290"/>
      <c r="T3964" s="290"/>
      <c r="U3964" s="290"/>
      <c r="V3964" s="290"/>
      <c r="W3964" s="166"/>
      <c r="X3964" s="135"/>
      <c r="Y3964" s="418">
        <f t="shared" si="602"/>
        <v>0</v>
      </c>
      <c r="Z3964" s="291">
        <f t="shared" si="603"/>
        <v>0</v>
      </c>
      <c r="AA3964" s="163"/>
      <c r="AB3964" s="177" t="str">
        <f t="shared" si="604"/>
        <v/>
      </c>
      <c r="AC3964" s="283" t="str">
        <f t="shared" si="605"/>
        <v/>
      </c>
      <c r="AD3964" s="283" t="str">
        <f t="shared" si="606"/>
        <v/>
      </c>
      <c r="AE3964" s="163"/>
      <c r="AF3964" s="162"/>
    </row>
    <row r="3965" spans="1:32">
      <c r="A3965" s="134">
        <v>3956</v>
      </c>
      <c r="B3965" s="286"/>
      <c r="C3965" s="146">
        <f t="shared" si="599"/>
        <v>0</v>
      </c>
      <c r="D3965" s="146">
        <f t="shared" si="600"/>
        <v>1</v>
      </c>
      <c r="E3965" s="146">
        <f t="shared" si="601"/>
        <v>1900</v>
      </c>
      <c r="F3965" s="287"/>
      <c r="G3965" s="287"/>
      <c r="H3965" s="287"/>
      <c r="I3965" s="288"/>
      <c r="J3965" s="287"/>
      <c r="K3965" s="288"/>
      <c r="L3965" s="134"/>
      <c r="M3965" s="133"/>
      <c r="N3965" s="288"/>
      <c r="O3965" s="134"/>
      <c r="P3965" s="166"/>
      <c r="Q3965" s="289"/>
      <c r="R3965" s="165"/>
      <c r="S3965" s="290"/>
      <c r="T3965" s="290"/>
      <c r="U3965" s="290"/>
      <c r="V3965" s="290"/>
      <c r="W3965" s="166"/>
      <c r="X3965" s="135"/>
      <c r="Y3965" s="418">
        <f t="shared" si="602"/>
        <v>0</v>
      </c>
      <c r="Z3965" s="291">
        <f t="shared" si="603"/>
        <v>0</v>
      </c>
      <c r="AA3965" s="163"/>
      <c r="AB3965" s="177" t="str">
        <f t="shared" si="604"/>
        <v/>
      </c>
      <c r="AC3965" s="283" t="str">
        <f t="shared" si="605"/>
        <v/>
      </c>
      <c r="AD3965" s="283" t="str">
        <f t="shared" si="606"/>
        <v/>
      </c>
      <c r="AE3965" s="163"/>
      <c r="AF3965" s="162"/>
    </row>
    <row r="3966" spans="1:32">
      <c r="A3966" s="134">
        <v>3957</v>
      </c>
      <c r="B3966" s="286"/>
      <c r="C3966" s="146">
        <f t="shared" si="599"/>
        <v>0</v>
      </c>
      <c r="D3966" s="146">
        <f t="shared" si="600"/>
        <v>1</v>
      </c>
      <c r="E3966" s="146">
        <f t="shared" si="601"/>
        <v>1900</v>
      </c>
      <c r="F3966" s="287"/>
      <c r="G3966" s="287"/>
      <c r="H3966" s="287"/>
      <c r="I3966" s="288"/>
      <c r="J3966" s="287"/>
      <c r="K3966" s="288"/>
      <c r="L3966" s="134"/>
      <c r="M3966" s="133"/>
      <c r="N3966" s="288"/>
      <c r="O3966" s="134"/>
      <c r="P3966" s="166"/>
      <c r="Q3966" s="289"/>
      <c r="R3966" s="165"/>
      <c r="S3966" s="290"/>
      <c r="T3966" s="290"/>
      <c r="U3966" s="290"/>
      <c r="V3966" s="290"/>
      <c r="W3966" s="166"/>
      <c r="X3966" s="135"/>
      <c r="Y3966" s="418">
        <f t="shared" si="602"/>
        <v>0</v>
      </c>
      <c r="Z3966" s="291">
        <f t="shared" si="603"/>
        <v>0</v>
      </c>
      <c r="AA3966" s="163"/>
      <c r="AB3966" s="177" t="str">
        <f t="shared" si="604"/>
        <v/>
      </c>
      <c r="AC3966" s="283" t="str">
        <f t="shared" si="605"/>
        <v/>
      </c>
      <c r="AD3966" s="283" t="str">
        <f t="shared" si="606"/>
        <v/>
      </c>
      <c r="AE3966" s="163"/>
      <c r="AF3966" s="162"/>
    </row>
    <row r="3967" spans="1:32">
      <c r="A3967" s="134">
        <v>3958</v>
      </c>
      <c r="B3967" s="286"/>
      <c r="C3967" s="146">
        <f t="shared" si="599"/>
        <v>0</v>
      </c>
      <c r="D3967" s="146">
        <f t="shared" si="600"/>
        <v>1</v>
      </c>
      <c r="E3967" s="146">
        <f t="shared" si="601"/>
        <v>1900</v>
      </c>
      <c r="F3967" s="287"/>
      <c r="G3967" s="287"/>
      <c r="H3967" s="287"/>
      <c r="I3967" s="288"/>
      <c r="J3967" s="287"/>
      <c r="K3967" s="288"/>
      <c r="L3967" s="134"/>
      <c r="M3967" s="133"/>
      <c r="N3967" s="288"/>
      <c r="O3967" s="134"/>
      <c r="P3967" s="166"/>
      <c r="Q3967" s="289"/>
      <c r="R3967" s="165"/>
      <c r="S3967" s="290"/>
      <c r="T3967" s="290"/>
      <c r="U3967" s="290"/>
      <c r="V3967" s="290"/>
      <c r="W3967" s="166"/>
      <c r="X3967" s="135"/>
      <c r="Y3967" s="418">
        <f t="shared" si="602"/>
        <v>0</v>
      </c>
      <c r="Z3967" s="291">
        <f t="shared" si="603"/>
        <v>0</v>
      </c>
      <c r="AA3967" s="163"/>
      <c r="AB3967" s="177" t="str">
        <f t="shared" si="604"/>
        <v/>
      </c>
      <c r="AC3967" s="283" t="str">
        <f t="shared" si="605"/>
        <v/>
      </c>
      <c r="AD3967" s="283" t="str">
        <f t="shared" si="606"/>
        <v/>
      </c>
      <c r="AE3967" s="163"/>
      <c r="AF3967" s="162"/>
    </row>
    <row r="3968" spans="1:32">
      <c r="A3968" s="134">
        <v>3959</v>
      </c>
      <c r="B3968" s="286"/>
      <c r="C3968" s="146">
        <f t="shared" si="599"/>
        <v>0</v>
      </c>
      <c r="D3968" s="146">
        <f t="shared" si="600"/>
        <v>1</v>
      </c>
      <c r="E3968" s="146">
        <f t="shared" si="601"/>
        <v>1900</v>
      </c>
      <c r="F3968" s="287"/>
      <c r="G3968" s="287"/>
      <c r="H3968" s="287"/>
      <c r="I3968" s="288"/>
      <c r="J3968" s="287"/>
      <c r="K3968" s="288"/>
      <c r="L3968" s="134"/>
      <c r="M3968" s="133"/>
      <c r="N3968" s="288"/>
      <c r="O3968" s="134"/>
      <c r="P3968" s="166"/>
      <c r="Q3968" s="289"/>
      <c r="R3968" s="165"/>
      <c r="S3968" s="290"/>
      <c r="T3968" s="290"/>
      <c r="U3968" s="290"/>
      <c r="V3968" s="290"/>
      <c r="W3968" s="166"/>
      <c r="X3968" s="135"/>
      <c r="Y3968" s="418">
        <f t="shared" si="602"/>
        <v>0</v>
      </c>
      <c r="Z3968" s="291">
        <f t="shared" si="603"/>
        <v>0</v>
      </c>
      <c r="AA3968" s="163"/>
      <c r="AB3968" s="177" t="str">
        <f t="shared" si="604"/>
        <v/>
      </c>
      <c r="AC3968" s="283" t="str">
        <f t="shared" si="605"/>
        <v/>
      </c>
      <c r="AD3968" s="283" t="str">
        <f t="shared" si="606"/>
        <v/>
      </c>
      <c r="AE3968" s="163"/>
      <c r="AF3968" s="162"/>
    </row>
    <row r="3969" spans="1:32">
      <c r="A3969" s="134">
        <v>3960</v>
      </c>
      <c r="B3969" s="286"/>
      <c r="C3969" s="146">
        <f t="shared" si="599"/>
        <v>0</v>
      </c>
      <c r="D3969" s="146">
        <f t="shared" si="600"/>
        <v>1</v>
      </c>
      <c r="E3969" s="146">
        <f t="shared" si="601"/>
        <v>1900</v>
      </c>
      <c r="F3969" s="287"/>
      <c r="G3969" s="287"/>
      <c r="H3969" s="287"/>
      <c r="I3969" s="288"/>
      <c r="J3969" s="287"/>
      <c r="K3969" s="288"/>
      <c r="L3969" s="134"/>
      <c r="M3969" s="133"/>
      <c r="N3969" s="288"/>
      <c r="O3969" s="134"/>
      <c r="P3969" s="166"/>
      <c r="Q3969" s="289"/>
      <c r="R3969" s="165"/>
      <c r="S3969" s="290"/>
      <c r="T3969" s="290"/>
      <c r="U3969" s="290"/>
      <c r="V3969" s="290"/>
      <c r="W3969" s="166"/>
      <c r="X3969" s="135"/>
      <c r="Y3969" s="418">
        <f t="shared" si="602"/>
        <v>0</v>
      </c>
      <c r="Z3969" s="291">
        <f t="shared" si="603"/>
        <v>0</v>
      </c>
      <c r="AA3969" s="163"/>
      <c r="AB3969" s="177" t="str">
        <f t="shared" si="604"/>
        <v/>
      </c>
      <c r="AC3969" s="283" t="str">
        <f t="shared" si="605"/>
        <v/>
      </c>
      <c r="AD3969" s="283" t="str">
        <f t="shared" si="606"/>
        <v/>
      </c>
      <c r="AE3969" s="163"/>
      <c r="AF3969" s="162"/>
    </row>
    <row r="3970" spans="1:32">
      <c r="A3970" s="134">
        <v>3961</v>
      </c>
      <c r="B3970" s="286"/>
      <c r="C3970" s="146">
        <f t="shared" si="599"/>
        <v>0</v>
      </c>
      <c r="D3970" s="146">
        <f t="shared" si="600"/>
        <v>1</v>
      </c>
      <c r="E3970" s="146">
        <f t="shared" si="601"/>
        <v>1900</v>
      </c>
      <c r="F3970" s="287"/>
      <c r="G3970" s="287"/>
      <c r="H3970" s="287"/>
      <c r="I3970" s="288"/>
      <c r="J3970" s="287"/>
      <c r="K3970" s="288"/>
      <c r="L3970" s="134"/>
      <c r="M3970" s="133"/>
      <c r="N3970" s="288"/>
      <c r="O3970" s="134"/>
      <c r="P3970" s="166"/>
      <c r="Q3970" s="289"/>
      <c r="R3970" s="165"/>
      <c r="S3970" s="290"/>
      <c r="T3970" s="290"/>
      <c r="U3970" s="290"/>
      <c r="V3970" s="290"/>
      <c r="W3970" s="166"/>
      <c r="X3970" s="135"/>
      <c r="Y3970" s="418">
        <f t="shared" si="602"/>
        <v>0</v>
      </c>
      <c r="Z3970" s="291">
        <f t="shared" si="603"/>
        <v>0</v>
      </c>
      <c r="AA3970" s="163"/>
      <c r="AB3970" s="177" t="str">
        <f t="shared" si="604"/>
        <v/>
      </c>
      <c r="AC3970" s="283" t="str">
        <f t="shared" si="605"/>
        <v/>
      </c>
      <c r="AD3970" s="283" t="str">
        <f t="shared" si="606"/>
        <v/>
      </c>
      <c r="AE3970" s="163"/>
      <c r="AF3970" s="162"/>
    </row>
    <row r="3971" spans="1:32">
      <c r="A3971" s="134">
        <v>3962</v>
      </c>
      <c r="B3971" s="286"/>
      <c r="C3971" s="146">
        <f t="shared" si="599"/>
        <v>0</v>
      </c>
      <c r="D3971" s="146">
        <f t="shared" si="600"/>
        <v>1</v>
      </c>
      <c r="E3971" s="146">
        <f t="shared" si="601"/>
        <v>1900</v>
      </c>
      <c r="F3971" s="287"/>
      <c r="G3971" s="287"/>
      <c r="H3971" s="287"/>
      <c r="I3971" s="288"/>
      <c r="J3971" s="287"/>
      <c r="K3971" s="288"/>
      <c r="L3971" s="134"/>
      <c r="M3971" s="133"/>
      <c r="N3971" s="288"/>
      <c r="O3971" s="134"/>
      <c r="P3971" s="166"/>
      <c r="Q3971" s="289"/>
      <c r="R3971" s="165"/>
      <c r="S3971" s="290"/>
      <c r="T3971" s="290"/>
      <c r="U3971" s="290"/>
      <c r="V3971" s="290"/>
      <c r="W3971" s="166"/>
      <c r="X3971" s="135"/>
      <c r="Y3971" s="418">
        <f t="shared" si="602"/>
        <v>0</v>
      </c>
      <c r="Z3971" s="291">
        <f t="shared" si="603"/>
        <v>0</v>
      </c>
      <c r="AA3971" s="163"/>
      <c r="AB3971" s="177" t="str">
        <f t="shared" si="604"/>
        <v/>
      </c>
      <c r="AC3971" s="283" t="str">
        <f t="shared" si="605"/>
        <v/>
      </c>
      <c r="AD3971" s="283" t="str">
        <f t="shared" si="606"/>
        <v/>
      </c>
      <c r="AE3971" s="163"/>
      <c r="AF3971" s="162"/>
    </row>
    <row r="3972" spans="1:32">
      <c r="A3972" s="134">
        <v>3963</v>
      </c>
      <c r="B3972" s="286"/>
      <c r="C3972" s="146">
        <f t="shared" si="599"/>
        <v>0</v>
      </c>
      <c r="D3972" s="146">
        <f t="shared" si="600"/>
        <v>1</v>
      </c>
      <c r="E3972" s="146">
        <f t="shared" si="601"/>
        <v>1900</v>
      </c>
      <c r="F3972" s="287"/>
      <c r="G3972" s="287"/>
      <c r="H3972" s="287"/>
      <c r="I3972" s="288"/>
      <c r="J3972" s="287"/>
      <c r="K3972" s="288"/>
      <c r="L3972" s="134"/>
      <c r="M3972" s="133"/>
      <c r="N3972" s="288"/>
      <c r="O3972" s="134"/>
      <c r="P3972" s="166"/>
      <c r="Q3972" s="289"/>
      <c r="R3972" s="165"/>
      <c r="S3972" s="290"/>
      <c r="T3972" s="290"/>
      <c r="U3972" s="290"/>
      <c r="V3972" s="290"/>
      <c r="W3972" s="166"/>
      <c r="X3972" s="135"/>
      <c r="Y3972" s="418">
        <f t="shared" si="602"/>
        <v>0</v>
      </c>
      <c r="Z3972" s="291">
        <f t="shared" si="603"/>
        <v>0</v>
      </c>
      <c r="AA3972" s="163"/>
      <c r="AB3972" s="177" t="str">
        <f t="shared" si="604"/>
        <v/>
      </c>
      <c r="AC3972" s="283" t="str">
        <f t="shared" si="605"/>
        <v/>
      </c>
      <c r="AD3972" s="283" t="str">
        <f t="shared" si="606"/>
        <v/>
      </c>
      <c r="AE3972" s="163"/>
      <c r="AF3972" s="162"/>
    </row>
    <row r="3973" spans="1:32">
      <c r="A3973" s="134">
        <v>3964</v>
      </c>
      <c r="B3973" s="286"/>
      <c r="C3973" s="146">
        <f t="shared" si="599"/>
        <v>0</v>
      </c>
      <c r="D3973" s="146">
        <f t="shared" si="600"/>
        <v>1</v>
      </c>
      <c r="E3973" s="146">
        <f t="shared" si="601"/>
        <v>1900</v>
      </c>
      <c r="F3973" s="287"/>
      <c r="G3973" s="287"/>
      <c r="H3973" s="287"/>
      <c r="I3973" s="288"/>
      <c r="J3973" s="287"/>
      <c r="K3973" s="288"/>
      <c r="L3973" s="134"/>
      <c r="M3973" s="133"/>
      <c r="N3973" s="288"/>
      <c r="O3973" s="134"/>
      <c r="P3973" s="166"/>
      <c r="Q3973" s="289"/>
      <c r="R3973" s="165"/>
      <c r="S3973" s="290"/>
      <c r="T3973" s="290"/>
      <c r="U3973" s="290"/>
      <c r="V3973" s="290"/>
      <c r="W3973" s="166"/>
      <c r="X3973" s="135"/>
      <c r="Y3973" s="418">
        <f t="shared" si="602"/>
        <v>0</v>
      </c>
      <c r="Z3973" s="291">
        <f t="shared" si="603"/>
        <v>0</v>
      </c>
      <c r="AA3973" s="163"/>
      <c r="AB3973" s="177" t="str">
        <f t="shared" si="604"/>
        <v/>
      </c>
      <c r="AC3973" s="283" t="str">
        <f t="shared" si="605"/>
        <v/>
      </c>
      <c r="AD3973" s="283" t="str">
        <f t="shared" si="606"/>
        <v/>
      </c>
      <c r="AE3973" s="163"/>
      <c r="AF3973" s="162"/>
    </row>
    <row r="3974" spans="1:32">
      <c r="A3974" s="134">
        <v>3965</v>
      </c>
      <c r="B3974" s="286"/>
      <c r="C3974" s="146">
        <f t="shared" si="599"/>
        <v>0</v>
      </c>
      <c r="D3974" s="146">
        <f t="shared" si="600"/>
        <v>1</v>
      </c>
      <c r="E3974" s="146">
        <f t="shared" si="601"/>
        <v>1900</v>
      </c>
      <c r="F3974" s="287"/>
      <c r="G3974" s="287"/>
      <c r="H3974" s="287"/>
      <c r="I3974" s="288"/>
      <c r="J3974" s="287"/>
      <c r="K3974" s="288"/>
      <c r="L3974" s="134"/>
      <c r="M3974" s="133"/>
      <c r="N3974" s="288"/>
      <c r="O3974" s="134"/>
      <c r="P3974" s="166"/>
      <c r="Q3974" s="289"/>
      <c r="R3974" s="165"/>
      <c r="S3974" s="290"/>
      <c r="T3974" s="290"/>
      <c r="U3974" s="290"/>
      <c r="V3974" s="290"/>
      <c r="W3974" s="166"/>
      <c r="X3974" s="135"/>
      <c r="Y3974" s="418">
        <f t="shared" si="602"/>
        <v>0</v>
      </c>
      <c r="Z3974" s="291">
        <f t="shared" si="603"/>
        <v>0</v>
      </c>
      <c r="AA3974" s="163"/>
      <c r="AB3974" s="177" t="str">
        <f t="shared" si="604"/>
        <v/>
      </c>
      <c r="AC3974" s="283" t="str">
        <f t="shared" si="605"/>
        <v/>
      </c>
      <c r="AD3974" s="283" t="str">
        <f t="shared" si="606"/>
        <v/>
      </c>
      <c r="AE3974" s="163"/>
      <c r="AF3974" s="162"/>
    </row>
    <row r="3975" spans="1:32">
      <c r="A3975" s="134">
        <v>3966</v>
      </c>
      <c r="B3975" s="286"/>
      <c r="C3975" s="146">
        <f t="shared" si="599"/>
        <v>0</v>
      </c>
      <c r="D3975" s="146">
        <f t="shared" si="600"/>
        <v>1</v>
      </c>
      <c r="E3975" s="146">
        <f t="shared" si="601"/>
        <v>1900</v>
      </c>
      <c r="F3975" s="287"/>
      <c r="G3975" s="287"/>
      <c r="H3975" s="287"/>
      <c r="I3975" s="288"/>
      <c r="J3975" s="287"/>
      <c r="K3975" s="288"/>
      <c r="L3975" s="134"/>
      <c r="M3975" s="133"/>
      <c r="N3975" s="288"/>
      <c r="O3975" s="134"/>
      <c r="P3975" s="166"/>
      <c r="Q3975" s="289"/>
      <c r="R3975" s="165"/>
      <c r="S3975" s="290"/>
      <c r="T3975" s="290"/>
      <c r="U3975" s="290"/>
      <c r="V3975" s="290"/>
      <c r="W3975" s="166"/>
      <c r="X3975" s="135"/>
      <c r="Y3975" s="418">
        <f t="shared" si="602"/>
        <v>0</v>
      </c>
      <c r="Z3975" s="291">
        <f t="shared" si="603"/>
        <v>0</v>
      </c>
      <c r="AA3975" s="163"/>
      <c r="AB3975" s="177" t="str">
        <f t="shared" si="604"/>
        <v/>
      </c>
      <c r="AC3975" s="283" t="str">
        <f t="shared" si="605"/>
        <v/>
      </c>
      <c r="AD3975" s="283" t="str">
        <f t="shared" si="606"/>
        <v/>
      </c>
      <c r="AE3975" s="163"/>
      <c r="AF3975" s="162"/>
    </row>
    <row r="3976" spans="1:32">
      <c r="A3976" s="134">
        <v>3967</v>
      </c>
      <c r="B3976" s="286"/>
      <c r="C3976" s="146">
        <f t="shared" si="599"/>
        <v>0</v>
      </c>
      <c r="D3976" s="146">
        <f t="shared" si="600"/>
        <v>1</v>
      </c>
      <c r="E3976" s="146">
        <f t="shared" si="601"/>
        <v>1900</v>
      </c>
      <c r="F3976" s="287"/>
      <c r="G3976" s="287"/>
      <c r="H3976" s="287"/>
      <c r="I3976" s="288"/>
      <c r="J3976" s="287"/>
      <c r="K3976" s="288"/>
      <c r="L3976" s="134"/>
      <c r="M3976" s="133"/>
      <c r="N3976" s="288"/>
      <c r="O3976" s="134"/>
      <c r="P3976" s="166"/>
      <c r="Q3976" s="289"/>
      <c r="R3976" s="165"/>
      <c r="S3976" s="290"/>
      <c r="T3976" s="290"/>
      <c r="U3976" s="290"/>
      <c r="V3976" s="290"/>
      <c r="W3976" s="166"/>
      <c r="X3976" s="135"/>
      <c r="Y3976" s="418">
        <f t="shared" si="602"/>
        <v>0</v>
      </c>
      <c r="Z3976" s="291">
        <f t="shared" si="603"/>
        <v>0</v>
      </c>
      <c r="AA3976" s="163"/>
      <c r="AB3976" s="177" t="str">
        <f t="shared" si="604"/>
        <v/>
      </c>
      <c r="AC3976" s="283" t="str">
        <f t="shared" si="605"/>
        <v/>
      </c>
      <c r="AD3976" s="283" t="str">
        <f t="shared" si="606"/>
        <v/>
      </c>
      <c r="AE3976" s="163"/>
      <c r="AF3976" s="162"/>
    </row>
    <row r="3977" spans="1:32">
      <c r="A3977" s="134">
        <v>3968</v>
      </c>
      <c r="B3977" s="286"/>
      <c r="C3977" s="146">
        <f t="shared" si="599"/>
        <v>0</v>
      </c>
      <c r="D3977" s="146">
        <f t="shared" si="600"/>
        <v>1</v>
      </c>
      <c r="E3977" s="146">
        <f t="shared" si="601"/>
        <v>1900</v>
      </c>
      <c r="F3977" s="287"/>
      <c r="G3977" s="287"/>
      <c r="H3977" s="287"/>
      <c r="I3977" s="288"/>
      <c r="J3977" s="287"/>
      <c r="K3977" s="288"/>
      <c r="L3977" s="134"/>
      <c r="M3977" s="133"/>
      <c r="N3977" s="288"/>
      <c r="O3977" s="134"/>
      <c r="P3977" s="166"/>
      <c r="Q3977" s="289"/>
      <c r="R3977" s="165"/>
      <c r="S3977" s="290"/>
      <c r="T3977" s="290"/>
      <c r="U3977" s="290"/>
      <c r="V3977" s="290"/>
      <c r="W3977" s="166"/>
      <c r="X3977" s="135"/>
      <c r="Y3977" s="418">
        <f t="shared" si="602"/>
        <v>0</v>
      </c>
      <c r="Z3977" s="291">
        <f t="shared" si="603"/>
        <v>0</v>
      </c>
      <c r="AA3977" s="163"/>
      <c r="AB3977" s="177" t="str">
        <f t="shared" si="604"/>
        <v/>
      </c>
      <c r="AC3977" s="283" t="str">
        <f t="shared" si="605"/>
        <v/>
      </c>
      <c r="AD3977" s="283" t="str">
        <f t="shared" si="606"/>
        <v/>
      </c>
      <c r="AE3977" s="163"/>
      <c r="AF3977" s="162"/>
    </row>
    <row r="3978" spans="1:32">
      <c r="A3978" s="134">
        <v>3969</v>
      </c>
      <c r="B3978" s="286"/>
      <c r="C3978" s="146">
        <f t="shared" si="599"/>
        <v>0</v>
      </c>
      <c r="D3978" s="146">
        <f t="shared" si="600"/>
        <v>1</v>
      </c>
      <c r="E3978" s="146">
        <f t="shared" si="601"/>
        <v>1900</v>
      </c>
      <c r="F3978" s="287"/>
      <c r="G3978" s="287"/>
      <c r="H3978" s="287"/>
      <c r="I3978" s="288"/>
      <c r="J3978" s="287"/>
      <c r="K3978" s="288"/>
      <c r="L3978" s="134"/>
      <c r="M3978" s="133"/>
      <c r="N3978" s="288"/>
      <c r="O3978" s="134"/>
      <c r="P3978" s="166"/>
      <c r="Q3978" s="289"/>
      <c r="R3978" s="165"/>
      <c r="S3978" s="290"/>
      <c r="T3978" s="290"/>
      <c r="U3978" s="290"/>
      <c r="V3978" s="290"/>
      <c r="W3978" s="166"/>
      <c r="X3978" s="135"/>
      <c r="Y3978" s="418">
        <f t="shared" si="602"/>
        <v>0</v>
      </c>
      <c r="Z3978" s="291">
        <f t="shared" si="603"/>
        <v>0</v>
      </c>
      <c r="AA3978" s="163"/>
      <c r="AB3978" s="177" t="str">
        <f t="shared" si="604"/>
        <v/>
      </c>
      <c r="AC3978" s="283" t="str">
        <f t="shared" si="605"/>
        <v/>
      </c>
      <c r="AD3978" s="283" t="str">
        <f t="shared" si="606"/>
        <v/>
      </c>
      <c r="AE3978" s="163"/>
      <c r="AF3978" s="162"/>
    </row>
    <row r="3979" spans="1:32">
      <c r="A3979" s="134">
        <v>3970</v>
      </c>
      <c r="B3979" s="286"/>
      <c r="C3979" s="146">
        <f t="shared" ref="C3979:C4042" si="607">DAY(B3979)</f>
        <v>0</v>
      </c>
      <c r="D3979" s="146">
        <f t="shared" ref="D3979:D4042" si="608">MONTH(B3979)</f>
        <v>1</v>
      </c>
      <c r="E3979" s="146">
        <f t="shared" ref="E3979:E4042" si="609">YEAR(B3979)</f>
        <v>1900</v>
      </c>
      <c r="F3979" s="287"/>
      <c r="G3979" s="287"/>
      <c r="H3979" s="287"/>
      <c r="I3979" s="288"/>
      <c r="J3979" s="287"/>
      <c r="K3979" s="288"/>
      <c r="L3979" s="134"/>
      <c r="M3979" s="133"/>
      <c r="N3979" s="288"/>
      <c r="O3979" s="134"/>
      <c r="P3979" s="166"/>
      <c r="Q3979" s="289"/>
      <c r="R3979" s="165"/>
      <c r="S3979" s="290"/>
      <c r="T3979" s="290"/>
      <c r="U3979" s="290"/>
      <c r="V3979" s="290"/>
      <c r="W3979" s="166"/>
      <c r="X3979" s="135"/>
      <c r="Y3979" s="418">
        <f t="shared" ref="Y3979:Y4042" si="610">X3979*U3979</f>
        <v>0</v>
      </c>
      <c r="Z3979" s="291">
        <f t="shared" ref="Z3979:Z4042" si="611">Y3979*1.1</f>
        <v>0</v>
      </c>
      <c r="AA3979" s="163"/>
      <c r="AB3979" s="177" t="str">
        <f t="shared" ref="AB3979:AB4042" si="612">IF(S3979="","",IF(S3979-U3979=0,"Full","No"))</f>
        <v/>
      </c>
      <c r="AC3979" s="283" t="str">
        <f t="shared" ref="AC3979:AC4042" si="613">IF(AND(S3979&gt;U3979,V3979=0),"Lost",IF(AND(S3979&gt;U3979,V3979&lt;(S3979-U3979)),"Lost",""))</f>
        <v/>
      </c>
      <c r="AD3979" s="283" t="str">
        <f t="shared" ref="AD3979:AD4042" si="614">IF(AND(S3979&gt;U3979,V3979=0),S3979-U3979,IF(AND(S3979&gt;U3979,V3979&lt;(S3979-U3979)),S3979-(U3979+V3979),""))</f>
        <v/>
      </c>
      <c r="AE3979" s="163"/>
      <c r="AF3979" s="162"/>
    </row>
    <row r="3980" spans="1:32">
      <c r="A3980" s="134">
        <v>3971</v>
      </c>
      <c r="B3980" s="286"/>
      <c r="C3980" s="146">
        <f t="shared" si="607"/>
        <v>0</v>
      </c>
      <c r="D3980" s="146">
        <f t="shared" si="608"/>
        <v>1</v>
      </c>
      <c r="E3980" s="146">
        <f t="shared" si="609"/>
        <v>1900</v>
      </c>
      <c r="F3980" s="287"/>
      <c r="G3980" s="287"/>
      <c r="H3980" s="287"/>
      <c r="I3980" s="288"/>
      <c r="J3980" s="287"/>
      <c r="K3980" s="288"/>
      <c r="L3980" s="134"/>
      <c r="M3980" s="133"/>
      <c r="N3980" s="288"/>
      <c r="O3980" s="134"/>
      <c r="P3980" s="166"/>
      <c r="Q3980" s="289"/>
      <c r="R3980" s="165"/>
      <c r="S3980" s="290"/>
      <c r="T3980" s="290"/>
      <c r="U3980" s="290"/>
      <c r="V3980" s="290"/>
      <c r="W3980" s="166"/>
      <c r="X3980" s="135"/>
      <c r="Y3980" s="418">
        <f t="shared" si="610"/>
        <v>0</v>
      </c>
      <c r="Z3980" s="291">
        <f t="shared" si="611"/>
        <v>0</v>
      </c>
      <c r="AA3980" s="163"/>
      <c r="AB3980" s="177" t="str">
        <f t="shared" si="612"/>
        <v/>
      </c>
      <c r="AC3980" s="283" t="str">
        <f t="shared" si="613"/>
        <v/>
      </c>
      <c r="AD3980" s="283" t="str">
        <f t="shared" si="614"/>
        <v/>
      </c>
      <c r="AE3980" s="163"/>
      <c r="AF3980" s="162"/>
    </row>
    <row r="3981" spans="1:32">
      <c r="A3981" s="134">
        <v>3972</v>
      </c>
      <c r="B3981" s="286"/>
      <c r="C3981" s="146">
        <f t="shared" si="607"/>
        <v>0</v>
      </c>
      <c r="D3981" s="146">
        <f t="shared" si="608"/>
        <v>1</v>
      </c>
      <c r="E3981" s="146">
        <f t="shared" si="609"/>
        <v>1900</v>
      </c>
      <c r="F3981" s="287"/>
      <c r="G3981" s="287"/>
      <c r="H3981" s="287"/>
      <c r="I3981" s="288"/>
      <c r="J3981" s="287"/>
      <c r="K3981" s="288"/>
      <c r="L3981" s="134"/>
      <c r="M3981" s="133"/>
      <c r="N3981" s="288"/>
      <c r="O3981" s="134"/>
      <c r="P3981" s="166"/>
      <c r="Q3981" s="289"/>
      <c r="R3981" s="165"/>
      <c r="S3981" s="290"/>
      <c r="T3981" s="290"/>
      <c r="U3981" s="290"/>
      <c r="V3981" s="290"/>
      <c r="W3981" s="166"/>
      <c r="X3981" s="135"/>
      <c r="Y3981" s="418">
        <f t="shared" si="610"/>
        <v>0</v>
      </c>
      <c r="Z3981" s="291">
        <f t="shared" si="611"/>
        <v>0</v>
      </c>
      <c r="AA3981" s="163"/>
      <c r="AB3981" s="177" t="str">
        <f t="shared" si="612"/>
        <v/>
      </c>
      <c r="AC3981" s="283" t="str">
        <f t="shared" si="613"/>
        <v/>
      </c>
      <c r="AD3981" s="283" t="str">
        <f t="shared" si="614"/>
        <v/>
      </c>
      <c r="AE3981" s="163"/>
      <c r="AF3981" s="162"/>
    </row>
    <row r="3982" spans="1:32">
      <c r="A3982" s="134">
        <v>3973</v>
      </c>
      <c r="B3982" s="286"/>
      <c r="C3982" s="146">
        <f t="shared" si="607"/>
        <v>0</v>
      </c>
      <c r="D3982" s="146">
        <f t="shared" si="608"/>
        <v>1</v>
      </c>
      <c r="E3982" s="146">
        <f t="shared" si="609"/>
        <v>1900</v>
      </c>
      <c r="F3982" s="287"/>
      <c r="G3982" s="287"/>
      <c r="H3982" s="287"/>
      <c r="I3982" s="288"/>
      <c r="J3982" s="287"/>
      <c r="K3982" s="288"/>
      <c r="L3982" s="134"/>
      <c r="M3982" s="133"/>
      <c r="N3982" s="288"/>
      <c r="O3982" s="134"/>
      <c r="P3982" s="166"/>
      <c r="Q3982" s="289"/>
      <c r="R3982" s="165"/>
      <c r="S3982" s="290"/>
      <c r="T3982" s="290"/>
      <c r="U3982" s="290"/>
      <c r="V3982" s="290"/>
      <c r="W3982" s="166"/>
      <c r="X3982" s="135"/>
      <c r="Y3982" s="418">
        <f t="shared" si="610"/>
        <v>0</v>
      </c>
      <c r="Z3982" s="291">
        <f t="shared" si="611"/>
        <v>0</v>
      </c>
      <c r="AA3982" s="163"/>
      <c r="AB3982" s="177" t="str">
        <f t="shared" si="612"/>
        <v/>
      </c>
      <c r="AC3982" s="283" t="str">
        <f t="shared" si="613"/>
        <v/>
      </c>
      <c r="AD3982" s="283" t="str">
        <f t="shared" si="614"/>
        <v/>
      </c>
      <c r="AE3982" s="163"/>
      <c r="AF3982" s="162"/>
    </row>
    <row r="3983" spans="1:32">
      <c r="A3983" s="134">
        <v>3974</v>
      </c>
      <c r="B3983" s="286"/>
      <c r="C3983" s="146">
        <f t="shared" si="607"/>
        <v>0</v>
      </c>
      <c r="D3983" s="146">
        <f t="shared" si="608"/>
        <v>1</v>
      </c>
      <c r="E3983" s="146">
        <f t="shared" si="609"/>
        <v>1900</v>
      </c>
      <c r="F3983" s="287"/>
      <c r="G3983" s="287"/>
      <c r="H3983" s="287"/>
      <c r="I3983" s="288"/>
      <c r="J3983" s="287"/>
      <c r="K3983" s="288"/>
      <c r="L3983" s="134"/>
      <c r="M3983" s="133"/>
      <c r="N3983" s="288"/>
      <c r="O3983" s="134"/>
      <c r="P3983" s="166"/>
      <c r="Q3983" s="289"/>
      <c r="R3983" s="165"/>
      <c r="S3983" s="290"/>
      <c r="T3983" s="290"/>
      <c r="U3983" s="290"/>
      <c r="V3983" s="290"/>
      <c r="W3983" s="166"/>
      <c r="X3983" s="135"/>
      <c r="Y3983" s="418">
        <f t="shared" si="610"/>
        <v>0</v>
      </c>
      <c r="Z3983" s="291">
        <f t="shared" si="611"/>
        <v>0</v>
      </c>
      <c r="AA3983" s="163"/>
      <c r="AB3983" s="177" t="str">
        <f t="shared" si="612"/>
        <v/>
      </c>
      <c r="AC3983" s="283" t="str">
        <f t="shared" si="613"/>
        <v/>
      </c>
      <c r="AD3983" s="283" t="str">
        <f t="shared" si="614"/>
        <v/>
      </c>
      <c r="AE3983" s="163"/>
      <c r="AF3983" s="162"/>
    </row>
    <row r="3984" spans="1:32">
      <c r="A3984" s="134">
        <v>3975</v>
      </c>
      <c r="B3984" s="286"/>
      <c r="C3984" s="146">
        <f t="shared" si="607"/>
        <v>0</v>
      </c>
      <c r="D3984" s="146">
        <f t="shared" si="608"/>
        <v>1</v>
      </c>
      <c r="E3984" s="146">
        <f t="shared" si="609"/>
        <v>1900</v>
      </c>
      <c r="F3984" s="287"/>
      <c r="G3984" s="287"/>
      <c r="H3984" s="287"/>
      <c r="I3984" s="288"/>
      <c r="J3984" s="287"/>
      <c r="K3984" s="288"/>
      <c r="L3984" s="134"/>
      <c r="M3984" s="133"/>
      <c r="N3984" s="288"/>
      <c r="O3984" s="134"/>
      <c r="P3984" s="166"/>
      <c r="Q3984" s="289"/>
      <c r="R3984" s="165"/>
      <c r="S3984" s="290"/>
      <c r="T3984" s="290"/>
      <c r="U3984" s="290"/>
      <c r="V3984" s="290"/>
      <c r="W3984" s="166"/>
      <c r="X3984" s="135"/>
      <c r="Y3984" s="418">
        <f t="shared" si="610"/>
        <v>0</v>
      </c>
      <c r="Z3984" s="291">
        <f t="shared" si="611"/>
        <v>0</v>
      </c>
      <c r="AA3984" s="163"/>
      <c r="AB3984" s="177" t="str">
        <f t="shared" si="612"/>
        <v/>
      </c>
      <c r="AC3984" s="283" t="str">
        <f t="shared" si="613"/>
        <v/>
      </c>
      <c r="AD3984" s="283" t="str">
        <f t="shared" si="614"/>
        <v/>
      </c>
      <c r="AE3984" s="163"/>
      <c r="AF3984" s="162"/>
    </row>
    <row r="3985" spans="1:32">
      <c r="A3985" s="134">
        <v>3976</v>
      </c>
      <c r="B3985" s="286"/>
      <c r="C3985" s="146">
        <f t="shared" si="607"/>
        <v>0</v>
      </c>
      <c r="D3985" s="146">
        <f t="shared" si="608"/>
        <v>1</v>
      </c>
      <c r="E3985" s="146">
        <f t="shared" si="609"/>
        <v>1900</v>
      </c>
      <c r="F3985" s="287"/>
      <c r="G3985" s="287"/>
      <c r="H3985" s="287"/>
      <c r="I3985" s="288"/>
      <c r="J3985" s="287"/>
      <c r="K3985" s="288"/>
      <c r="L3985" s="134"/>
      <c r="M3985" s="133"/>
      <c r="N3985" s="288"/>
      <c r="O3985" s="134"/>
      <c r="P3985" s="166"/>
      <c r="Q3985" s="289"/>
      <c r="R3985" s="165"/>
      <c r="S3985" s="290"/>
      <c r="T3985" s="290"/>
      <c r="U3985" s="290"/>
      <c r="V3985" s="290"/>
      <c r="W3985" s="166"/>
      <c r="X3985" s="135"/>
      <c r="Y3985" s="418">
        <f t="shared" si="610"/>
        <v>0</v>
      </c>
      <c r="Z3985" s="291">
        <f t="shared" si="611"/>
        <v>0</v>
      </c>
      <c r="AA3985" s="163"/>
      <c r="AB3985" s="177" t="str">
        <f t="shared" si="612"/>
        <v/>
      </c>
      <c r="AC3985" s="283" t="str">
        <f t="shared" si="613"/>
        <v/>
      </c>
      <c r="AD3985" s="283" t="str">
        <f t="shared" si="614"/>
        <v/>
      </c>
      <c r="AE3985" s="163"/>
      <c r="AF3985" s="162"/>
    </row>
    <row r="3986" spans="1:32">
      <c r="A3986" s="134">
        <v>3977</v>
      </c>
      <c r="B3986" s="286"/>
      <c r="C3986" s="146">
        <f t="shared" si="607"/>
        <v>0</v>
      </c>
      <c r="D3986" s="146">
        <f t="shared" si="608"/>
        <v>1</v>
      </c>
      <c r="E3986" s="146">
        <f t="shared" si="609"/>
        <v>1900</v>
      </c>
      <c r="F3986" s="287"/>
      <c r="G3986" s="287"/>
      <c r="H3986" s="287"/>
      <c r="I3986" s="288"/>
      <c r="J3986" s="287"/>
      <c r="K3986" s="288"/>
      <c r="L3986" s="134"/>
      <c r="M3986" s="133"/>
      <c r="N3986" s="288"/>
      <c r="O3986" s="134"/>
      <c r="P3986" s="166"/>
      <c r="Q3986" s="289"/>
      <c r="R3986" s="165"/>
      <c r="S3986" s="290"/>
      <c r="T3986" s="290"/>
      <c r="U3986" s="290"/>
      <c r="V3986" s="290"/>
      <c r="W3986" s="166"/>
      <c r="X3986" s="135"/>
      <c r="Y3986" s="418">
        <f t="shared" si="610"/>
        <v>0</v>
      </c>
      <c r="Z3986" s="291">
        <f t="shared" si="611"/>
        <v>0</v>
      </c>
      <c r="AA3986" s="163"/>
      <c r="AB3986" s="177" t="str">
        <f t="shared" si="612"/>
        <v/>
      </c>
      <c r="AC3986" s="283" t="str">
        <f t="shared" si="613"/>
        <v/>
      </c>
      <c r="AD3986" s="283" t="str">
        <f t="shared" si="614"/>
        <v/>
      </c>
      <c r="AE3986" s="163"/>
      <c r="AF3986" s="162"/>
    </row>
    <row r="3987" spans="1:32">
      <c r="A3987" s="134">
        <v>3978</v>
      </c>
      <c r="B3987" s="286"/>
      <c r="C3987" s="146">
        <f t="shared" si="607"/>
        <v>0</v>
      </c>
      <c r="D3987" s="146">
        <f t="shared" si="608"/>
        <v>1</v>
      </c>
      <c r="E3987" s="146">
        <f t="shared" si="609"/>
        <v>1900</v>
      </c>
      <c r="F3987" s="287"/>
      <c r="G3987" s="287"/>
      <c r="H3987" s="287"/>
      <c r="I3987" s="288"/>
      <c r="J3987" s="287"/>
      <c r="K3987" s="288"/>
      <c r="L3987" s="134"/>
      <c r="M3987" s="133"/>
      <c r="N3987" s="288"/>
      <c r="O3987" s="134"/>
      <c r="P3987" s="166"/>
      <c r="Q3987" s="289"/>
      <c r="R3987" s="165"/>
      <c r="S3987" s="290"/>
      <c r="T3987" s="290"/>
      <c r="U3987" s="290"/>
      <c r="V3987" s="290"/>
      <c r="W3987" s="166"/>
      <c r="X3987" s="135"/>
      <c r="Y3987" s="418">
        <f t="shared" si="610"/>
        <v>0</v>
      </c>
      <c r="Z3987" s="291">
        <f t="shared" si="611"/>
        <v>0</v>
      </c>
      <c r="AA3987" s="163"/>
      <c r="AB3987" s="177" t="str">
        <f t="shared" si="612"/>
        <v/>
      </c>
      <c r="AC3987" s="283" t="str">
        <f t="shared" si="613"/>
        <v/>
      </c>
      <c r="AD3987" s="283" t="str">
        <f t="shared" si="614"/>
        <v/>
      </c>
      <c r="AE3987" s="163"/>
      <c r="AF3987" s="162"/>
    </row>
    <row r="3988" spans="1:32">
      <c r="A3988" s="134">
        <v>3979</v>
      </c>
      <c r="B3988" s="286"/>
      <c r="C3988" s="146">
        <f t="shared" si="607"/>
        <v>0</v>
      </c>
      <c r="D3988" s="146">
        <f t="shared" si="608"/>
        <v>1</v>
      </c>
      <c r="E3988" s="146">
        <f t="shared" si="609"/>
        <v>1900</v>
      </c>
      <c r="F3988" s="287"/>
      <c r="G3988" s="287"/>
      <c r="H3988" s="287"/>
      <c r="I3988" s="288"/>
      <c r="J3988" s="287"/>
      <c r="K3988" s="288"/>
      <c r="L3988" s="134"/>
      <c r="M3988" s="133"/>
      <c r="N3988" s="288"/>
      <c r="O3988" s="134"/>
      <c r="P3988" s="166"/>
      <c r="Q3988" s="289"/>
      <c r="R3988" s="165"/>
      <c r="S3988" s="290"/>
      <c r="T3988" s="290"/>
      <c r="U3988" s="290"/>
      <c r="V3988" s="290"/>
      <c r="W3988" s="166"/>
      <c r="X3988" s="135"/>
      <c r="Y3988" s="418">
        <f t="shared" si="610"/>
        <v>0</v>
      </c>
      <c r="Z3988" s="291">
        <f t="shared" si="611"/>
        <v>0</v>
      </c>
      <c r="AA3988" s="163"/>
      <c r="AB3988" s="177" t="str">
        <f t="shared" si="612"/>
        <v/>
      </c>
      <c r="AC3988" s="283" t="str">
        <f t="shared" si="613"/>
        <v/>
      </c>
      <c r="AD3988" s="283" t="str">
        <f t="shared" si="614"/>
        <v/>
      </c>
      <c r="AE3988" s="163"/>
      <c r="AF3988" s="162"/>
    </row>
    <row r="3989" spans="1:32">
      <c r="A3989" s="134">
        <v>3980</v>
      </c>
      <c r="B3989" s="286"/>
      <c r="C3989" s="146">
        <f t="shared" si="607"/>
        <v>0</v>
      </c>
      <c r="D3989" s="146">
        <f t="shared" si="608"/>
        <v>1</v>
      </c>
      <c r="E3989" s="146">
        <f t="shared" si="609"/>
        <v>1900</v>
      </c>
      <c r="F3989" s="287"/>
      <c r="G3989" s="287"/>
      <c r="H3989" s="287"/>
      <c r="I3989" s="288"/>
      <c r="J3989" s="287"/>
      <c r="K3989" s="288"/>
      <c r="L3989" s="134"/>
      <c r="M3989" s="133"/>
      <c r="N3989" s="288"/>
      <c r="O3989" s="134"/>
      <c r="P3989" s="166"/>
      <c r="Q3989" s="289"/>
      <c r="R3989" s="165"/>
      <c r="S3989" s="290"/>
      <c r="T3989" s="290"/>
      <c r="U3989" s="290"/>
      <c r="V3989" s="290"/>
      <c r="W3989" s="166"/>
      <c r="X3989" s="135"/>
      <c r="Y3989" s="418">
        <f t="shared" si="610"/>
        <v>0</v>
      </c>
      <c r="Z3989" s="291">
        <f t="shared" si="611"/>
        <v>0</v>
      </c>
      <c r="AA3989" s="163"/>
      <c r="AB3989" s="177" t="str">
        <f t="shared" si="612"/>
        <v/>
      </c>
      <c r="AC3989" s="283" t="str">
        <f t="shared" si="613"/>
        <v/>
      </c>
      <c r="AD3989" s="283" t="str">
        <f t="shared" si="614"/>
        <v/>
      </c>
      <c r="AE3989" s="163"/>
      <c r="AF3989" s="162"/>
    </row>
    <row r="3990" spans="1:32">
      <c r="A3990" s="134">
        <v>3981</v>
      </c>
      <c r="B3990" s="286"/>
      <c r="C3990" s="146">
        <f t="shared" si="607"/>
        <v>0</v>
      </c>
      <c r="D3990" s="146">
        <f t="shared" si="608"/>
        <v>1</v>
      </c>
      <c r="E3990" s="146">
        <f t="shared" si="609"/>
        <v>1900</v>
      </c>
      <c r="F3990" s="287"/>
      <c r="G3990" s="287"/>
      <c r="H3990" s="287"/>
      <c r="I3990" s="288"/>
      <c r="J3990" s="287"/>
      <c r="K3990" s="288"/>
      <c r="L3990" s="134"/>
      <c r="M3990" s="133"/>
      <c r="N3990" s="288"/>
      <c r="O3990" s="134"/>
      <c r="P3990" s="166"/>
      <c r="Q3990" s="289"/>
      <c r="R3990" s="165"/>
      <c r="S3990" s="290"/>
      <c r="T3990" s="290"/>
      <c r="U3990" s="290"/>
      <c r="V3990" s="290"/>
      <c r="W3990" s="166"/>
      <c r="X3990" s="135"/>
      <c r="Y3990" s="418">
        <f t="shared" si="610"/>
        <v>0</v>
      </c>
      <c r="Z3990" s="291">
        <f t="shared" si="611"/>
        <v>0</v>
      </c>
      <c r="AA3990" s="163"/>
      <c r="AB3990" s="177" t="str">
        <f t="shared" si="612"/>
        <v/>
      </c>
      <c r="AC3990" s="283" t="str">
        <f t="shared" si="613"/>
        <v/>
      </c>
      <c r="AD3990" s="283" t="str">
        <f t="shared" si="614"/>
        <v/>
      </c>
      <c r="AE3990" s="163"/>
      <c r="AF3990" s="162"/>
    </row>
    <row r="3991" spans="1:32">
      <c r="A3991" s="134">
        <v>3982</v>
      </c>
      <c r="B3991" s="286"/>
      <c r="C3991" s="146">
        <f t="shared" si="607"/>
        <v>0</v>
      </c>
      <c r="D3991" s="146">
        <f t="shared" si="608"/>
        <v>1</v>
      </c>
      <c r="E3991" s="146">
        <f t="shared" si="609"/>
        <v>1900</v>
      </c>
      <c r="F3991" s="287"/>
      <c r="G3991" s="287"/>
      <c r="H3991" s="287"/>
      <c r="I3991" s="288"/>
      <c r="J3991" s="287"/>
      <c r="K3991" s="288"/>
      <c r="L3991" s="134"/>
      <c r="M3991" s="133"/>
      <c r="N3991" s="288"/>
      <c r="O3991" s="134"/>
      <c r="P3991" s="166"/>
      <c r="Q3991" s="289"/>
      <c r="R3991" s="165"/>
      <c r="S3991" s="290"/>
      <c r="T3991" s="290"/>
      <c r="U3991" s="290"/>
      <c r="V3991" s="290"/>
      <c r="W3991" s="166"/>
      <c r="X3991" s="135"/>
      <c r="Y3991" s="418">
        <f t="shared" si="610"/>
        <v>0</v>
      </c>
      <c r="Z3991" s="291">
        <f t="shared" si="611"/>
        <v>0</v>
      </c>
      <c r="AA3991" s="163"/>
      <c r="AB3991" s="177" t="str">
        <f t="shared" si="612"/>
        <v/>
      </c>
      <c r="AC3991" s="283" t="str">
        <f t="shared" si="613"/>
        <v/>
      </c>
      <c r="AD3991" s="283" t="str">
        <f t="shared" si="614"/>
        <v/>
      </c>
      <c r="AE3991" s="163"/>
      <c r="AF3991" s="162"/>
    </row>
    <row r="3992" spans="1:32">
      <c r="A3992" s="134">
        <v>3983</v>
      </c>
      <c r="B3992" s="286"/>
      <c r="C3992" s="146">
        <f t="shared" si="607"/>
        <v>0</v>
      </c>
      <c r="D3992" s="146">
        <f t="shared" si="608"/>
        <v>1</v>
      </c>
      <c r="E3992" s="146">
        <f t="shared" si="609"/>
        <v>1900</v>
      </c>
      <c r="F3992" s="287"/>
      <c r="G3992" s="287"/>
      <c r="H3992" s="287"/>
      <c r="I3992" s="288"/>
      <c r="J3992" s="287"/>
      <c r="K3992" s="288"/>
      <c r="L3992" s="134"/>
      <c r="M3992" s="133"/>
      <c r="N3992" s="288"/>
      <c r="O3992" s="134"/>
      <c r="P3992" s="166"/>
      <c r="Q3992" s="289"/>
      <c r="R3992" s="165"/>
      <c r="S3992" s="290"/>
      <c r="T3992" s="290"/>
      <c r="U3992" s="290"/>
      <c r="V3992" s="290"/>
      <c r="W3992" s="166"/>
      <c r="X3992" s="135"/>
      <c r="Y3992" s="418">
        <f t="shared" si="610"/>
        <v>0</v>
      </c>
      <c r="Z3992" s="291">
        <f t="shared" si="611"/>
        <v>0</v>
      </c>
      <c r="AA3992" s="163"/>
      <c r="AB3992" s="177" t="str">
        <f t="shared" si="612"/>
        <v/>
      </c>
      <c r="AC3992" s="283" t="str">
        <f t="shared" si="613"/>
        <v/>
      </c>
      <c r="AD3992" s="283" t="str">
        <f t="shared" si="614"/>
        <v/>
      </c>
      <c r="AE3992" s="163"/>
      <c r="AF3992" s="162"/>
    </row>
    <row r="3993" spans="1:32">
      <c r="A3993" s="134">
        <v>3984</v>
      </c>
      <c r="B3993" s="286"/>
      <c r="C3993" s="146">
        <f t="shared" si="607"/>
        <v>0</v>
      </c>
      <c r="D3993" s="146">
        <f t="shared" si="608"/>
        <v>1</v>
      </c>
      <c r="E3993" s="146">
        <f t="shared" si="609"/>
        <v>1900</v>
      </c>
      <c r="F3993" s="287"/>
      <c r="G3993" s="287"/>
      <c r="H3993" s="287"/>
      <c r="I3993" s="288"/>
      <c r="J3993" s="287"/>
      <c r="K3993" s="288"/>
      <c r="L3993" s="134"/>
      <c r="M3993" s="133"/>
      <c r="N3993" s="288"/>
      <c r="O3993" s="134"/>
      <c r="P3993" s="166"/>
      <c r="Q3993" s="289"/>
      <c r="R3993" s="165"/>
      <c r="S3993" s="290"/>
      <c r="T3993" s="290"/>
      <c r="U3993" s="290"/>
      <c r="V3993" s="290"/>
      <c r="W3993" s="166"/>
      <c r="X3993" s="135"/>
      <c r="Y3993" s="418">
        <f t="shared" si="610"/>
        <v>0</v>
      </c>
      <c r="Z3993" s="291">
        <f t="shared" si="611"/>
        <v>0</v>
      </c>
      <c r="AA3993" s="163"/>
      <c r="AB3993" s="177" t="str">
        <f t="shared" si="612"/>
        <v/>
      </c>
      <c r="AC3993" s="283" t="str">
        <f t="shared" si="613"/>
        <v/>
      </c>
      <c r="AD3993" s="283" t="str">
        <f t="shared" si="614"/>
        <v/>
      </c>
      <c r="AE3993" s="163"/>
      <c r="AF3993" s="162"/>
    </row>
    <row r="3994" spans="1:32">
      <c r="A3994" s="134">
        <v>3985</v>
      </c>
      <c r="B3994" s="286"/>
      <c r="C3994" s="146">
        <f t="shared" si="607"/>
        <v>0</v>
      </c>
      <c r="D3994" s="146">
        <f t="shared" si="608"/>
        <v>1</v>
      </c>
      <c r="E3994" s="146">
        <f t="shared" si="609"/>
        <v>1900</v>
      </c>
      <c r="F3994" s="287"/>
      <c r="G3994" s="287"/>
      <c r="H3994" s="287"/>
      <c r="I3994" s="288"/>
      <c r="J3994" s="287"/>
      <c r="K3994" s="288"/>
      <c r="L3994" s="134"/>
      <c r="M3994" s="133"/>
      <c r="N3994" s="288"/>
      <c r="O3994" s="134"/>
      <c r="P3994" s="166"/>
      <c r="Q3994" s="289"/>
      <c r="R3994" s="165"/>
      <c r="S3994" s="290"/>
      <c r="T3994" s="290"/>
      <c r="U3994" s="290"/>
      <c r="V3994" s="290"/>
      <c r="W3994" s="166"/>
      <c r="X3994" s="135"/>
      <c r="Y3994" s="418">
        <f t="shared" si="610"/>
        <v>0</v>
      </c>
      <c r="Z3994" s="291">
        <f t="shared" si="611"/>
        <v>0</v>
      </c>
      <c r="AA3994" s="163"/>
      <c r="AB3994" s="177" t="str">
        <f t="shared" si="612"/>
        <v/>
      </c>
      <c r="AC3994" s="283" t="str">
        <f t="shared" si="613"/>
        <v/>
      </c>
      <c r="AD3994" s="283" t="str">
        <f t="shared" si="614"/>
        <v/>
      </c>
      <c r="AE3994" s="163"/>
      <c r="AF3994" s="162"/>
    </row>
    <row r="3995" spans="1:32">
      <c r="A3995" s="134">
        <v>3986</v>
      </c>
      <c r="B3995" s="286"/>
      <c r="C3995" s="146">
        <f t="shared" si="607"/>
        <v>0</v>
      </c>
      <c r="D3995" s="146">
        <f t="shared" si="608"/>
        <v>1</v>
      </c>
      <c r="E3995" s="146">
        <f t="shared" si="609"/>
        <v>1900</v>
      </c>
      <c r="F3995" s="287"/>
      <c r="G3995" s="287"/>
      <c r="H3995" s="287"/>
      <c r="I3995" s="288"/>
      <c r="J3995" s="287"/>
      <c r="K3995" s="288"/>
      <c r="L3995" s="134"/>
      <c r="M3995" s="133"/>
      <c r="N3995" s="288"/>
      <c r="O3995" s="134"/>
      <c r="P3995" s="166"/>
      <c r="Q3995" s="289"/>
      <c r="R3995" s="165"/>
      <c r="S3995" s="290"/>
      <c r="T3995" s="290"/>
      <c r="U3995" s="290"/>
      <c r="V3995" s="290"/>
      <c r="W3995" s="166"/>
      <c r="X3995" s="135"/>
      <c r="Y3995" s="418">
        <f t="shared" si="610"/>
        <v>0</v>
      </c>
      <c r="Z3995" s="291">
        <f t="shared" si="611"/>
        <v>0</v>
      </c>
      <c r="AA3995" s="163"/>
      <c r="AB3995" s="177" t="str">
        <f t="shared" si="612"/>
        <v/>
      </c>
      <c r="AC3995" s="283" t="str">
        <f t="shared" si="613"/>
        <v/>
      </c>
      <c r="AD3995" s="283" t="str">
        <f t="shared" si="614"/>
        <v/>
      </c>
      <c r="AE3995" s="163"/>
      <c r="AF3995" s="162"/>
    </row>
    <row r="3996" spans="1:32">
      <c r="A3996" s="134">
        <v>3987</v>
      </c>
      <c r="B3996" s="286"/>
      <c r="C3996" s="146">
        <f t="shared" si="607"/>
        <v>0</v>
      </c>
      <c r="D3996" s="146">
        <f t="shared" si="608"/>
        <v>1</v>
      </c>
      <c r="E3996" s="146">
        <f t="shared" si="609"/>
        <v>1900</v>
      </c>
      <c r="F3996" s="287"/>
      <c r="G3996" s="287"/>
      <c r="H3996" s="287"/>
      <c r="I3996" s="288"/>
      <c r="J3996" s="287"/>
      <c r="K3996" s="288"/>
      <c r="L3996" s="134"/>
      <c r="M3996" s="133"/>
      <c r="N3996" s="288"/>
      <c r="O3996" s="134"/>
      <c r="P3996" s="166"/>
      <c r="Q3996" s="289"/>
      <c r="R3996" s="165"/>
      <c r="S3996" s="290"/>
      <c r="T3996" s="290"/>
      <c r="U3996" s="290"/>
      <c r="V3996" s="290"/>
      <c r="W3996" s="166"/>
      <c r="X3996" s="135"/>
      <c r="Y3996" s="418">
        <f t="shared" si="610"/>
        <v>0</v>
      </c>
      <c r="Z3996" s="291">
        <f t="shared" si="611"/>
        <v>0</v>
      </c>
      <c r="AA3996" s="163"/>
      <c r="AB3996" s="177" t="str">
        <f t="shared" si="612"/>
        <v/>
      </c>
      <c r="AC3996" s="283" t="str">
        <f t="shared" si="613"/>
        <v/>
      </c>
      <c r="AD3996" s="283" t="str">
        <f t="shared" si="614"/>
        <v/>
      </c>
      <c r="AE3996" s="163"/>
      <c r="AF3996" s="162"/>
    </row>
    <row r="3997" spans="1:32">
      <c r="A3997" s="134">
        <v>3988</v>
      </c>
      <c r="B3997" s="286"/>
      <c r="C3997" s="146">
        <f t="shared" si="607"/>
        <v>0</v>
      </c>
      <c r="D3997" s="146">
        <f t="shared" si="608"/>
        <v>1</v>
      </c>
      <c r="E3997" s="146">
        <f t="shared" si="609"/>
        <v>1900</v>
      </c>
      <c r="F3997" s="287"/>
      <c r="G3997" s="287"/>
      <c r="H3997" s="287"/>
      <c r="I3997" s="288"/>
      <c r="J3997" s="287"/>
      <c r="K3997" s="288"/>
      <c r="L3997" s="134"/>
      <c r="M3997" s="133"/>
      <c r="N3997" s="288"/>
      <c r="O3997" s="134"/>
      <c r="P3997" s="166"/>
      <c r="Q3997" s="289"/>
      <c r="R3997" s="165"/>
      <c r="S3997" s="290"/>
      <c r="T3997" s="290"/>
      <c r="U3997" s="290"/>
      <c r="V3997" s="290"/>
      <c r="W3997" s="166"/>
      <c r="X3997" s="135"/>
      <c r="Y3997" s="418">
        <f t="shared" si="610"/>
        <v>0</v>
      </c>
      <c r="Z3997" s="291">
        <f t="shared" si="611"/>
        <v>0</v>
      </c>
      <c r="AA3997" s="163"/>
      <c r="AB3997" s="177" t="str">
        <f t="shared" si="612"/>
        <v/>
      </c>
      <c r="AC3997" s="283" t="str">
        <f t="shared" si="613"/>
        <v/>
      </c>
      <c r="AD3997" s="283" t="str">
        <f t="shared" si="614"/>
        <v/>
      </c>
      <c r="AE3997" s="163"/>
      <c r="AF3997" s="162"/>
    </row>
    <row r="3998" spans="1:32">
      <c r="A3998" s="134">
        <v>3989</v>
      </c>
      <c r="B3998" s="286"/>
      <c r="C3998" s="146">
        <f t="shared" si="607"/>
        <v>0</v>
      </c>
      <c r="D3998" s="146">
        <f t="shared" si="608"/>
        <v>1</v>
      </c>
      <c r="E3998" s="146">
        <f t="shared" si="609"/>
        <v>1900</v>
      </c>
      <c r="F3998" s="287"/>
      <c r="G3998" s="287"/>
      <c r="H3998" s="287"/>
      <c r="I3998" s="288"/>
      <c r="J3998" s="287"/>
      <c r="K3998" s="288"/>
      <c r="L3998" s="134"/>
      <c r="M3998" s="133"/>
      <c r="N3998" s="288"/>
      <c r="O3998" s="134"/>
      <c r="P3998" s="166"/>
      <c r="Q3998" s="289"/>
      <c r="R3998" s="165"/>
      <c r="S3998" s="290"/>
      <c r="T3998" s="290"/>
      <c r="U3998" s="290"/>
      <c r="V3998" s="290"/>
      <c r="W3998" s="166"/>
      <c r="X3998" s="135"/>
      <c r="Y3998" s="418">
        <f t="shared" si="610"/>
        <v>0</v>
      </c>
      <c r="Z3998" s="291">
        <f t="shared" si="611"/>
        <v>0</v>
      </c>
      <c r="AA3998" s="163"/>
      <c r="AB3998" s="177" t="str">
        <f t="shared" si="612"/>
        <v/>
      </c>
      <c r="AC3998" s="283" t="str">
        <f t="shared" si="613"/>
        <v/>
      </c>
      <c r="AD3998" s="283" t="str">
        <f t="shared" si="614"/>
        <v/>
      </c>
      <c r="AE3998" s="163"/>
      <c r="AF3998" s="162"/>
    </row>
    <row r="3999" spans="1:32">
      <c r="A3999" s="134">
        <v>3990</v>
      </c>
      <c r="B3999" s="286"/>
      <c r="C3999" s="146">
        <f t="shared" si="607"/>
        <v>0</v>
      </c>
      <c r="D3999" s="146">
        <f t="shared" si="608"/>
        <v>1</v>
      </c>
      <c r="E3999" s="146">
        <f t="shared" si="609"/>
        <v>1900</v>
      </c>
      <c r="F3999" s="287"/>
      <c r="G3999" s="287"/>
      <c r="H3999" s="287"/>
      <c r="I3999" s="288"/>
      <c r="J3999" s="287"/>
      <c r="K3999" s="288"/>
      <c r="L3999" s="134"/>
      <c r="M3999" s="133"/>
      <c r="N3999" s="288"/>
      <c r="O3999" s="134"/>
      <c r="P3999" s="166"/>
      <c r="Q3999" s="289"/>
      <c r="R3999" s="165"/>
      <c r="S3999" s="290"/>
      <c r="T3999" s="290"/>
      <c r="U3999" s="290"/>
      <c r="V3999" s="290"/>
      <c r="W3999" s="166"/>
      <c r="X3999" s="135"/>
      <c r="Y3999" s="418">
        <f t="shared" si="610"/>
        <v>0</v>
      </c>
      <c r="Z3999" s="291">
        <f t="shared" si="611"/>
        <v>0</v>
      </c>
      <c r="AA3999" s="163"/>
      <c r="AB3999" s="177" t="str">
        <f t="shared" si="612"/>
        <v/>
      </c>
      <c r="AC3999" s="283" t="str">
        <f t="shared" si="613"/>
        <v/>
      </c>
      <c r="AD3999" s="283" t="str">
        <f t="shared" si="614"/>
        <v/>
      </c>
      <c r="AE3999" s="163"/>
      <c r="AF3999" s="162"/>
    </row>
    <row r="4000" spans="1:32">
      <c r="A4000" s="134">
        <v>3991</v>
      </c>
      <c r="B4000" s="286"/>
      <c r="C4000" s="146">
        <f t="shared" si="607"/>
        <v>0</v>
      </c>
      <c r="D4000" s="146">
        <f t="shared" si="608"/>
        <v>1</v>
      </c>
      <c r="E4000" s="146">
        <f t="shared" si="609"/>
        <v>1900</v>
      </c>
      <c r="F4000" s="287"/>
      <c r="G4000" s="287"/>
      <c r="H4000" s="287"/>
      <c r="I4000" s="288"/>
      <c r="J4000" s="287"/>
      <c r="K4000" s="288"/>
      <c r="L4000" s="134"/>
      <c r="M4000" s="133"/>
      <c r="N4000" s="288"/>
      <c r="O4000" s="134"/>
      <c r="P4000" s="166"/>
      <c r="Q4000" s="289"/>
      <c r="R4000" s="165"/>
      <c r="S4000" s="290"/>
      <c r="T4000" s="290"/>
      <c r="U4000" s="290"/>
      <c r="V4000" s="290"/>
      <c r="W4000" s="166"/>
      <c r="X4000" s="135"/>
      <c r="Y4000" s="418">
        <f t="shared" si="610"/>
        <v>0</v>
      </c>
      <c r="Z4000" s="291">
        <f t="shared" si="611"/>
        <v>0</v>
      </c>
      <c r="AA4000" s="163"/>
      <c r="AB4000" s="177" t="str">
        <f t="shared" si="612"/>
        <v/>
      </c>
      <c r="AC4000" s="283" t="str">
        <f t="shared" si="613"/>
        <v/>
      </c>
      <c r="AD4000" s="283" t="str">
        <f t="shared" si="614"/>
        <v/>
      </c>
      <c r="AE4000" s="163"/>
      <c r="AF4000" s="162"/>
    </row>
    <row r="4001" spans="1:32">
      <c r="A4001" s="134">
        <v>3992</v>
      </c>
      <c r="B4001" s="286"/>
      <c r="C4001" s="146">
        <f t="shared" si="607"/>
        <v>0</v>
      </c>
      <c r="D4001" s="146">
        <f t="shared" si="608"/>
        <v>1</v>
      </c>
      <c r="E4001" s="146">
        <f t="shared" si="609"/>
        <v>1900</v>
      </c>
      <c r="F4001" s="287"/>
      <c r="G4001" s="287"/>
      <c r="H4001" s="287"/>
      <c r="I4001" s="288"/>
      <c r="J4001" s="287"/>
      <c r="K4001" s="288"/>
      <c r="L4001" s="134"/>
      <c r="M4001" s="133"/>
      <c r="N4001" s="288"/>
      <c r="O4001" s="134"/>
      <c r="P4001" s="166"/>
      <c r="Q4001" s="289"/>
      <c r="R4001" s="165"/>
      <c r="S4001" s="290"/>
      <c r="T4001" s="290"/>
      <c r="U4001" s="290"/>
      <c r="V4001" s="290"/>
      <c r="W4001" s="166"/>
      <c r="X4001" s="135"/>
      <c r="Y4001" s="418">
        <f t="shared" si="610"/>
        <v>0</v>
      </c>
      <c r="Z4001" s="291">
        <f t="shared" si="611"/>
        <v>0</v>
      </c>
      <c r="AA4001" s="163"/>
      <c r="AB4001" s="177" t="str">
        <f t="shared" si="612"/>
        <v/>
      </c>
      <c r="AC4001" s="283" t="str">
        <f t="shared" si="613"/>
        <v/>
      </c>
      <c r="AD4001" s="283" t="str">
        <f t="shared" si="614"/>
        <v/>
      </c>
      <c r="AE4001" s="163"/>
      <c r="AF4001" s="162"/>
    </row>
    <row r="4002" spans="1:32">
      <c r="A4002" s="134">
        <v>3993</v>
      </c>
      <c r="B4002" s="286"/>
      <c r="C4002" s="146">
        <f t="shared" si="607"/>
        <v>0</v>
      </c>
      <c r="D4002" s="146">
        <f t="shared" si="608"/>
        <v>1</v>
      </c>
      <c r="E4002" s="146">
        <f t="shared" si="609"/>
        <v>1900</v>
      </c>
      <c r="F4002" s="287"/>
      <c r="G4002" s="287"/>
      <c r="H4002" s="287"/>
      <c r="I4002" s="288"/>
      <c r="J4002" s="287"/>
      <c r="K4002" s="288"/>
      <c r="L4002" s="134"/>
      <c r="M4002" s="133"/>
      <c r="N4002" s="288"/>
      <c r="O4002" s="134"/>
      <c r="P4002" s="166"/>
      <c r="Q4002" s="289"/>
      <c r="R4002" s="165"/>
      <c r="S4002" s="290"/>
      <c r="T4002" s="290"/>
      <c r="U4002" s="290"/>
      <c r="V4002" s="290"/>
      <c r="W4002" s="166"/>
      <c r="X4002" s="135"/>
      <c r="Y4002" s="418">
        <f t="shared" si="610"/>
        <v>0</v>
      </c>
      <c r="Z4002" s="291">
        <f t="shared" si="611"/>
        <v>0</v>
      </c>
      <c r="AA4002" s="163"/>
      <c r="AB4002" s="177" t="str">
        <f t="shared" si="612"/>
        <v/>
      </c>
      <c r="AC4002" s="283" t="str">
        <f t="shared" si="613"/>
        <v/>
      </c>
      <c r="AD4002" s="283" t="str">
        <f t="shared" si="614"/>
        <v/>
      </c>
      <c r="AE4002" s="163"/>
      <c r="AF4002" s="162"/>
    </row>
    <row r="4003" spans="1:32">
      <c r="A4003" s="134">
        <v>3994</v>
      </c>
      <c r="B4003" s="286"/>
      <c r="C4003" s="146">
        <f t="shared" si="607"/>
        <v>0</v>
      </c>
      <c r="D4003" s="146">
        <f t="shared" si="608"/>
        <v>1</v>
      </c>
      <c r="E4003" s="146">
        <f t="shared" si="609"/>
        <v>1900</v>
      </c>
      <c r="F4003" s="287"/>
      <c r="G4003" s="287"/>
      <c r="H4003" s="287"/>
      <c r="I4003" s="288"/>
      <c r="J4003" s="287"/>
      <c r="K4003" s="288"/>
      <c r="L4003" s="134"/>
      <c r="M4003" s="133"/>
      <c r="N4003" s="288"/>
      <c r="O4003" s="134"/>
      <c r="P4003" s="166"/>
      <c r="Q4003" s="289"/>
      <c r="R4003" s="165"/>
      <c r="S4003" s="290"/>
      <c r="T4003" s="290"/>
      <c r="U4003" s="290"/>
      <c r="V4003" s="290"/>
      <c r="W4003" s="166"/>
      <c r="X4003" s="135"/>
      <c r="Y4003" s="418">
        <f t="shared" si="610"/>
        <v>0</v>
      </c>
      <c r="Z4003" s="291">
        <f t="shared" si="611"/>
        <v>0</v>
      </c>
      <c r="AA4003" s="163"/>
      <c r="AB4003" s="177" t="str">
        <f t="shared" si="612"/>
        <v/>
      </c>
      <c r="AC4003" s="283" t="str">
        <f t="shared" si="613"/>
        <v/>
      </c>
      <c r="AD4003" s="283" t="str">
        <f t="shared" si="614"/>
        <v/>
      </c>
      <c r="AE4003" s="163"/>
      <c r="AF4003" s="162"/>
    </row>
    <row r="4004" spans="1:32">
      <c r="A4004" s="134">
        <v>3995</v>
      </c>
      <c r="B4004" s="286"/>
      <c r="C4004" s="146">
        <f t="shared" si="607"/>
        <v>0</v>
      </c>
      <c r="D4004" s="146">
        <f t="shared" si="608"/>
        <v>1</v>
      </c>
      <c r="E4004" s="146">
        <f t="shared" si="609"/>
        <v>1900</v>
      </c>
      <c r="F4004" s="287"/>
      <c r="G4004" s="287"/>
      <c r="H4004" s="287"/>
      <c r="I4004" s="288"/>
      <c r="J4004" s="287"/>
      <c r="K4004" s="288"/>
      <c r="L4004" s="134"/>
      <c r="M4004" s="133"/>
      <c r="N4004" s="288"/>
      <c r="O4004" s="134"/>
      <c r="P4004" s="166"/>
      <c r="Q4004" s="289"/>
      <c r="R4004" s="165"/>
      <c r="S4004" s="290"/>
      <c r="T4004" s="290"/>
      <c r="U4004" s="290"/>
      <c r="V4004" s="290"/>
      <c r="W4004" s="166"/>
      <c r="X4004" s="135"/>
      <c r="Y4004" s="418">
        <f t="shared" si="610"/>
        <v>0</v>
      </c>
      <c r="Z4004" s="291">
        <f t="shared" si="611"/>
        <v>0</v>
      </c>
      <c r="AA4004" s="163"/>
      <c r="AB4004" s="177" t="str">
        <f t="shared" si="612"/>
        <v/>
      </c>
      <c r="AC4004" s="283" t="str">
        <f t="shared" si="613"/>
        <v/>
      </c>
      <c r="AD4004" s="283" t="str">
        <f t="shared" si="614"/>
        <v/>
      </c>
      <c r="AE4004" s="163"/>
      <c r="AF4004" s="162"/>
    </row>
    <row r="4005" spans="1:32">
      <c r="A4005" s="134">
        <v>3996</v>
      </c>
      <c r="B4005" s="286"/>
      <c r="C4005" s="146">
        <f t="shared" si="607"/>
        <v>0</v>
      </c>
      <c r="D4005" s="146">
        <f t="shared" si="608"/>
        <v>1</v>
      </c>
      <c r="E4005" s="146">
        <f t="shared" si="609"/>
        <v>1900</v>
      </c>
      <c r="F4005" s="287"/>
      <c r="G4005" s="287"/>
      <c r="H4005" s="287"/>
      <c r="I4005" s="288"/>
      <c r="J4005" s="287"/>
      <c r="K4005" s="288"/>
      <c r="L4005" s="134"/>
      <c r="M4005" s="133"/>
      <c r="N4005" s="288"/>
      <c r="O4005" s="134"/>
      <c r="P4005" s="166"/>
      <c r="Q4005" s="289"/>
      <c r="R4005" s="165"/>
      <c r="S4005" s="290"/>
      <c r="T4005" s="290"/>
      <c r="U4005" s="290"/>
      <c r="V4005" s="290"/>
      <c r="W4005" s="166"/>
      <c r="X4005" s="135"/>
      <c r="Y4005" s="418">
        <f t="shared" si="610"/>
        <v>0</v>
      </c>
      <c r="Z4005" s="291">
        <f t="shared" si="611"/>
        <v>0</v>
      </c>
      <c r="AA4005" s="163"/>
      <c r="AB4005" s="177" t="str">
        <f t="shared" si="612"/>
        <v/>
      </c>
      <c r="AC4005" s="283" t="str">
        <f t="shared" si="613"/>
        <v/>
      </c>
      <c r="AD4005" s="283" t="str">
        <f t="shared" si="614"/>
        <v/>
      </c>
      <c r="AE4005" s="163"/>
      <c r="AF4005" s="162"/>
    </row>
    <row r="4006" spans="1:32">
      <c r="A4006" s="134">
        <v>3997</v>
      </c>
      <c r="B4006" s="286"/>
      <c r="C4006" s="146">
        <f t="shared" si="607"/>
        <v>0</v>
      </c>
      <c r="D4006" s="146">
        <f t="shared" si="608"/>
        <v>1</v>
      </c>
      <c r="E4006" s="146">
        <f t="shared" si="609"/>
        <v>1900</v>
      </c>
      <c r="F4006" s="287"/>
      <c r="G4006" s="287"/>
      <c r="H4006" s="287"/>
      <c r="I4006" s="288"/>
      <c r="J4006" s="287"/>
      <c r="K4006" s="288"/>
      <c r="L4006" s="134"/>
      <c r="M4006" s="133"/>
      <c r="N4006" s="288"/>
      <c r="O4006" s="134"/>
      <c r="P4006" s="166"/>
      <c r="Q4006" s="289"/>
      <c r="R4006" s="165"/>
      <c r="S4006" s="290"/>
      <c r="T4006" s="290"/>
      <c r="U4006" s="290"/>
      <c r="V4006" s="290"/>
      <c r="W4006" s="166"/>
      <c r="X4006" s="135"/>
      <c r="Y4006" s="418">
        <f t="shared" si="610"/>
        <v>0</v>
      </c>
      <c r="Z4006" s="291">
        <f t="shared" si="611"/>
        <v>0</v>
      </c>
      <c r="AA4006" s="163"/>
      <c r="AB4006" s="177" t="str">
        <f t="shared" si="612"/>
        <v/>
      </c>
      <c r="AC4006" s="283" t="str">
        <f t="shared" si="613"/>
        <v/>
      </c>
      <c r="AD4006" s="283" t="str">
        <f t="shared" si="614"/>
        <v/>
      </c>
      <c r="AE4006" s="163"/>
      <c r="AF4006" s="162"/>
    </row>
    <row r="4007" spans="1:32">
      <c r="A4007" s="134">
        <v>3998</v>
      </c>
      <c r="B4007" s="286"/>
      <c r="C4007" s="146">
        <f t="shared" si="607"/>
        <v>0</v>
      </c>
      <c r="D4007" s="146">
        <f t="shared" si="608"/>
        <v>1</v>
      </c>
      <c r="E4007" s="146">
        <f t="shared" si="609"/>
        <v>1900</v>
      </c>
      <c r="F4007" s="287"/>
      <c r="G4007" s="287"/>
      <c r="H4007" s="287"/>
      <c r="I4007" s="288"/>
      <c r="J4007" s="287"/>
      <c r="K4007" s="288"/>
      <c r="L4007" s="134"/>
      <c r="M4007" s="133"/>
      <c r="N4007" s="288"/>
      <c r="O4007" s="134"/>
      <c r="P4007" s="166"/>
      <c r="Q4007" s="289"/>
      <c r="R4007" s="165"/>
      <c r="S4007" s="290"/>
      <c r="T4007" s="290"/>
      <c r="U4007" s="290"/>
      <c r="V4007" s="290"/>
      <c r="W4007" s="166"/>
      <c r="X4007" s="135"/>
      <c r="Y4007" s="418">
        <f t="shared" si="610"/>
        <v>0</v>
      </c>
      <c r="Z4007" s="291">
        <f t="shared" si="611"/>
        <v>0</v>
      </c>
      <c r="AA4007" s="163"/>
      <c r="AB4007" s="177" t="str">
        <f t="shared" si="612"/>
        <v/>
      </c>
      <c r="AC4007" s="283" t="str">
        <f t="shared" si="613"/>
        <v/>
      </c>
      <c r="AD4007" s="283" t="str">
        <f t="shared" si="614"/>
        <v/>
      </c>
      <c r="AE4007" s="163"/>
      <c r="AF4007" s="162"/>
    </row>
    <row r="4008" spans="1:32">
      <c r="A4008" s="134">
        <v>3999</v>
      </c>
      <c r="B4008" s="286"/>
      <c r="C4008" s="146">
        <f t="shared" si="607"/>
        <v>0</v>
      </c>
      <c r="D4008" s="146">
        <f t="shared" si="608"/>
        <v>1</v>
      </c>
      <c r="E4008" s="146">
        <f t="shared" si="609"/>
        <v>1900</v>
      </c>
      <c r="F4008" s="287"/>
      <c r="G4008" s="287"/>
      <c r="H4008" s="287"/>
      <c r="I4008" s="288"/>
      <c r="J4008" s="287"/>
      <c r="K4008" s="288"/>
      <c r="L4008" s="134"/>
      <c r="M4008" s="133"/>
      <c r="N4008" s="288"/>
      <c r="O4008" s="134"/>
      <c r="P4008" s="166"/>
      <c r="Q4008" s="289"/>
      <c r="R4008" s="165"/>
      <c r="S4008" s="290"/>
      <c r="T4008" s="290"/>
      <c r="U4008" s="290"/>
      <c r="V4008" s="290"/>
      <c r="W4008" s="166"/>
      <c r="X4008" s="135"/>
      <c r="Y4008" s="418">
        <f t="shared" si="610"/>
        <v>0</v>
      </c>
      <c r="Z4008" s="291">
        <f t="shared" si="611"/>
        <v>0</v>
      </c>
      <c r="AA4008" s="163"/>
      <c r="AB4008" s="177" t="str">
        <f t="shared" si="612"/>
        <v/>
      </c>
      <c r="AC4008" s="283" t="str">
        <f t="shared" si="613"/>
        <v/>
      </c>
      <c r="AD4008" s="283" t="str">
        <f t="shared" si="614"/>
        <v/>
      </c>
      <c r="AE4008" s="163"/>
      <c r="AF4008" s="162"/>
    </row>
    <row r="4009" spans="1:32">
      <c r="A4009" s="134">
        <v>4000</v>
      </c>
      <c r="B4009" s="286"/>
      <c r="C4009" s="146">
        <f t="shared" si="607"/>
        <v>0</v>
      </c>
      <c r="D4009" s="146">
        <f t="shared" si="608"/>
        <v>1</v>
      </c>
      <c r="E4009" s="146">
        <f t="shared" si="609"/>
        <v>1900</v>
      </c>
      <c r="F4009" s="287"/>
      <c r="G4009" s="287"/>
      <c r="H4009" s="287"/>
      <c r="I4009" s="288"/>
      <c r="J4009" s="287"/>
      <c r="K4009" s="288"/>
      <c r="L4009" s="134"/>
      <c r="M4009" s="133"/>
      <c r="N4009" s="288"/>
      <c r="O4009" s="134"/>
      <c r="P4009" s="166"/>
      <c r="Q4009" s="289"/>
      <c r="R4009" s="165"/>
      <c r="S4009" s="290"/>
      <c r="T4009" s="290"/>
      <c r="U4009" s="290"/>
      <c r="V4009" s="290"/>
      <c r="W4009" s="166"/>
      <c r="X4009" s="135"/>
      <c r="Y4009" s="418">
        <f t="shared" si="610"/>
        <v>0</v>
      </c>
      <c r="Z4009" s="291">
        <f t="shared" si="611"/>
        <v>0</v>
      </c>
      <c r="AA4009" s="163"/>
      <c r="AB4009" s="177" t="str">
        <f t="shared" si="612"/>
        <v/>
      </c>
      <c r="AC4009" s="283" t="str">
        <f t="shared" si="613"/>
        <v/>
      </c>
      <c r="AD4009" s="283" t="str">
        <f t="shared" si="614"/>
        <v/>
      </c>
      <c r="AE4009" s="163"/>
      <c r="AF4009" s="162"/>
    </row>
    <row r="4010" spans="1:32">
      <c r="A4010" s="134">
        <v>4001</v>
      </c>
      <c r="B4010" s="286"/>
      <c r="C4010" s="146">
        <f t="shared" si="607"/>
        <v>0</v>
      </c>
      <c r="D4010" s="146">
        <f t="shared" si="608"/>
        <v>1</v>
      </c>
      <c r="E4010" s="146">
        <f t="shared" si="609"/>
        <v>1900</v>
      </c>
      <c r="F4010" s="287"/>
      <c r="G4010" s="287"/>
      <c r="H4010" s="287"/>
      <c r="I4010" s="288"/>
      <c r="J4010" s="287"/>
      <c r="K4010" s="288"/>
      <c r="L4010" s="134"/>
      <c r="M4010" s="133"/>
      <c r="N4010" s="288"/>
      <c r="O4010" s="134"/>
      <c r="P4010" s="166"/>
      <c r="Q4010" s="289"/>
      <c r="R4010" s="165"/>
      <c r="S4010" s="290"/>
      <c r="T4010" s="290"/>
      <c r="U4010" s="290"/>
      <c r="V4010" s="290"/>
      <c r="W4010" s="166"/>
      <c r="X4010" s="135"/>
      <c r="Y4010" s="418">
        <f t="shared" si="610"/>
        <v>0</v>
      </c>
      <c r="Z4010" s="291">
        <f t="shared" si="611"/>
        <v>0</v>
      </c>
      <c r="AA4010" s="163"/>
      <c r="AB4010" s="177" t="str">
        <f t="shared" si="612"/>
        <v/>
      </c>
      <c r="AC4010" s="283" t="str">
        <f t="shared" si="613"/>
        <v/>
      </c>
      <c r="AD4010" s="283" t="str">
        <f t="shared" si="614"/>
        <v/>
      </c>
      <c r="AE4010" s="163"/>
      <c r="AF4010" s="162"/>
    </row>
    <row r="4011" spans="1:32">
      <c r="A4011" s="134">
        <v>4002</v>
      </c>
      <c r="B4011" s="286"/>
      <c r="C4011" s="146">
        <f t="shared" si="607"/>
        <v>0</v>
      </c>
      <c r="D4011" s="146">
        <f t="shared" si="608"/>
        <v>1</v>
      </c>
      <c r="E4011" s="146">
        <f t="shared" si="609"/>
        <v>1900</v>
      </c>
      <c r="F4011" s="287"/>
      <c r="G4011" s="287"/>
      <c r="H4011" s="287"/>
      <c r="I4011" s="288"/>
      <c r="J4011" s="287"/>
      <c r="K4011" s="288"/>
      <c r="L4011" s="134"/>
      <c r="M4011" s="133"/>
      <c r="N4011" s="288"/>
      <c r="O4011" s="134"/>
      <c r="P4011" s="166"/>
      <c r="Q4011" s="289"/>
      <c r="R4011" s="165"/>
      <c r="S4011" s="290"/>
      <c r="T4011" s="290"/>
      <c r="U4011" s="290"/>
      <c r="V4011" s="290"/>
      <c r="W4011" s="166"/>
      <c r="X4011" s="135"/>
      <c r="Y4011" s="418">
        <f t="shared" si="610"/>
        <v>0</v>
      </c>
      <c r="Z4011" s="291">
        <f t="shared" si="611"/>
        <v>0</v>
      </c>
      <c r="AA4011" s="163"/>
      <c r="AB4011" s="177" t="str">
        <f t="shared" si="612"/>
        <v/>
      </c>
      <c r="AC4011" s="283" t="str">
        <f t="shared" si="613"/>
        <v/>
      </c>
      <c r="AD4011" s="283" t="str">
        <f t="shared" si="614"/>
        <v/>
      </c>
      <c r="AE4011" s="163"/>
      <c r="AF4011" s="162"/>
    </row>
    <row r="4012" spans="1:32">
      <c r="A4012" s="134">
        <v>4003</v>
      </c>
      <c r="B4012" s="286"/>
      <c r="C4012" s="146">
        <f t="shared" si="607"/>
        <v>0</v>
      </c>
      <c r="D4012" s="146">
        <f t="shared" si="608"/>
        <v>1</v>
      </c>
      <c r="E4012" s="146">
        <f t="shared" si="609"/>
        <v>1900</v>
      </c>
      <c r="F4012" s="287"/>
      <c r="G4012" s="287"/>
      <c r="H4012" s="287"/>
      <c r="I4012" s="288"/>
      <c r="J4012" s="287"/>
      <c r="K4012" s="288"/>
      <c r="L4012" s="134"/>
      <c r="M4012" s="133"/>
      <c r="N4012" s="288"/>
      <c r="O4012" s="134"/>
      <c r="P4012" s="166"/>
      <c r="Q4012" s="289"/>
      <c r="R4012" s="165"/>
      <c r="S4012" s="290"/>
      <c r="T4012" s="290"/>
      <c r="U4012" s="290"/>
      <c r="V4012" s="290"/>
      <c r="W4012" s="166"/>
      <c r="X4012" s="135"/>
      <c r="Y4012" s="418">
        <f t="shared" si="610"/>
        <v>0</v>
      </c>
      <c r="Z4012" s="291">
        <f t="shared" si="611"/>
        <v>0</v>
      </c>
      <c r="AA4012" s="163"/>
      <c r="AB4012" s="177" t="str">
        <f t="shared" si="612"/>
        <v/>
      </c>
      <c r="AC4012" s="283" t="str">
        <f t="shared" si="613"/>
        <v/>
      </c>
      <c r="AD4012" s="283" t="str">
        <f t="shared" si="614"/>
        <v/>
      </c>
      <c r="AE4012" s="163"/>
      <c r="AF4012" s="162"/>
    </row>
    <row r="4013" spans="1:32">
      <c r="A4013" s="134">
        <v>4004</v>
      </c>
      <c r="B4013" s="286"/>
      <c r="C4013" s="146">
        <f t="shared" si="607"/>
        <v>0</v>
      </c>
      <c r="D4013" s="146">
        <f t="shared" si="608"/>
        <v>1</v>
      </c>
      <c r="E4013" s="146">
        <f t="shared" si="609"/>
        <v>1900</v>
      </c>
      <c r="F4013" s="287"/>
      <c r="G4013" s="287"/>
      <c r="H4013" s="287"/>
      <c r="I4013" s="288"/>
      <c r="J4013" s="287"/>
      <c r="K4013" s="288"/>
      <c r="L4013" s="134"/>
      <c r="M4013" s="133"/>
      <c r="N4013" s="288"/>
      <c r="O4013" s="134"/>
      <c r="P4013" s="166"/>
      <c r="Q4013" s="289"/>
      <c r="R4013" s="165"/>
      <c r="S4013" s="290"/>
      <c r="T4013" s="290"/>
      <c r="U4013" s="290"/>
      <c r="V4013" s="290"/>
      <c r="W4013" s="166"/>
      <c r="X4013" s="135"/>
      <c r="Y4013" s="418">
        <f t="shared" si="610"/>
        <v>0</v>
      </c>
      <c r="Z4013" s="291">
        <f t="shared" si="611"/>
        <v>0</v>
      </c>
      <c r="AA4013" s="163"/>
      <c r="AB4013" s="177" t="str">
        <f t="shared" si="612"/>
        <v/>
      </c>
      <c r="AC4013" s="283" t="str">
        <f t="shared" si="613"/>
        <v/>
      </c>
      <c r="AD4013" s="283" t="str">
        <f t="shared" si="614"/>
        <v/>
      </c>
      <c r="AE4013" s="163"/>
      <c r="AF4013" s="162"/>
    </row>
    <row r="4014" spans="1:32">
      <c r="A4014" s="134">
        <v>4005</v>
      </c>
      <c r="B4014" s="286"/>
      <c r="C4014" s="146">
        <f t="shared" si="607"/>
        <v>0</v>
      </c>
      <c r="D4014" s="146">
        <f t="shared" si="608"/>
        <v>1</v>
      </c>
      <c r="E4014" s="146">
        <f t="shared" si="609"/>
        <v>1900</v>
      </c>
      <c r="F4014" s="287"/>
      <c r="G4014" s="287"/>
      <c r="H4014" s="287"/>
      <c r="I4014" s="288"/>
      <c r="J4014" s="287"/>
      <c r="K4014" s="288"/>
      <c r="L4014" s="134"/>
      <c r="M4014" s="133"/>
      <c r="N4014" s="288"/>
      <c r="O4014" s="134"/>
      <c r="P4014" s="166"/>
      <c r="Q4014" s="289"/>
      <c r="R4014" s="165"/>
      <c r="S4014" s="290"/>
      <c r="T4014" s="290"/>
      <c r="U4014" s="290"/>
      <c r="V4014" s="290"/>
      <c r="W4014" s="166"/>
      <c r="X4014" s="135"/>
      <c r="Y4014" s="418">
        <f t="shared" si="610"/>
        <v>0</v>
      </c>
      <c r="Z4014" s="291">
        <f t="shared" si="611"/>
        <v>0</v>
      </c>
      <c r="AA4014" s="163"/>
      <c r="AB4014" s="177" t="str">
        <f t="shared" si="612"/>
        <v/>
      </c>
      <c r="AC4014" s="283" t="str">
        <f t="shared" si="613"/>
        <v/>
      </c>
      <c r="AD4014" s="283" t="str">
        <f t="shared" si="614"/>
        <v/>
      </c>
      <c r="AE4014" s="163"/>
      <c r="AF4014" s="162"/>
    </row>
    <row r="4015" spans="1:32">
      <c r="A4015" s="134">
        <v>4006</v>
      </c>
      <c r="B4015" s="286"/>
      <c r="C4015" s="146">
        <f t="shared" si="607"/>
        <v>0</v>
      </c>
      <c r="D4015" s="146">
        <f t="shared" si="608"/>
        <v>1</v>
      </c>
      <c r="E4015" s="146">
        <f t="shared" si="609"/>
        <v>1900</v>
      </c>
      <c r="F4015" s="287"/>
      <c r="G4015" s="287"/>
      <c r="H4015" s="287"/>
      <c r="I4015" s="288"/>
      <c r="J4015" s="287"/>
      <c r="K4015" s="288"/>
      <c r="L4015" s="134"/>
      <c r="M4015" s="133"/>
      <c r="N4015" s="288"/>
      <c r="O4015" s="134"/>
      <c r="P4015" s="166"/>
      <c r="Q4015" s="289"/>
      <c r="R4015" s="165"/>
      <c r="S4015" s="290"/>
      <c r="T4015" s="290"/>
      <c r="U4015" s="290"/>
      <c r="V4015" s="290"/>
      <c r="W4015" s="166"/>
      <c r="X4015" s="135"/>
      <c r="Y4015" s="418">
        <f t="shared" si="610"/>
        <v>0</v>
      </c>
      <c r="Z4015" s="291">
        <f t="shared" si="611"/>
        <v>0</v>
      </c>
      <c r="AA4015" s="163"/>
      <c r="AB4015" s="177" t="str">
        <f t="shared" si="612"/>
        <v/>
      </c>
      <c r="AC4015" s="283" t="str">
        <f t="shared" si="613"/>
        <v/>
      </c>
      <c r="AD4015" s="283" t="str">
        <f t="shared" si="614"/>
        <v/>
      </c>
      <c r="AE4015" s="163"/>
      <c r="AF4015" s="162"/>
    </row>
    <row r="4016" spans="1:32">
      <c r="A4016" s="134">
        <v>4007</v>
      </c>
      <c r="B4016" s="286"/>
      <c r="C4016" s="146">
        <f t="shared" si="607"/>
        <v>0</v>
      </c>
      <c r="D4016" s="146">
        <f t="shared" si="608"/>
        <v>1</v>
      </c>
      <c r="E4016" s="146">
        <f t="shared" si="609"/>
        <v>1900</v>
      </c>
      <c r="F4016" s="287"/>
      <c r="G4016" s="287"/>
      <c r="H4016" s="287"/>
      <c r="I4016" s="288"/>
      <c r="J4016" s="287"/>
      <c r="K4016" s="288"/>
      <c r="L4016" s="134"/>
      <c r="M4016" s="133"/>
      <c r="N4016" s="288"/>
      <c r="O4016" s="134"/>
      <c r="P4016" s="166"/>
      <c r="Q4016" s="289"/>
      <c r="R4016" s="165"/>
      <c r="S4016" s="290"/>
      <c r="T4016" s="290"/>
      <c r="U4016" s="290"/>
      <c r="V4016" s="290"/>
      <c r="W4016" s="166"/>
      <c r="X4016" s="135"/>
      <c r="Y4016" s="418">
        <f t="shared" si="610"/>
        <v>0</v>
      </c>
      <c r="Z4016" s="291">
        <f t="shared" si="611"/>
        <v>0</v>
      </c>
      <c r="AA4016" s="163"/>
      <c r="AB4016" s="177" t="str">
        <f t="shared" si="612"/>
        <v/>
      </c>
      <c r="AC4016" s="283" t="str">
        <f t="shared" si="613"/>
        <v/>
      </c>
      <c r="AD4016" s="283" t="str">
        <f t="shared" si="614"/>
        <v/>
      </c>
      <c r="AE4016" s="163"/>
      <c r="AF4016" s="162"/>
    </row>
    <row r="4017" spans="1:32">
      <c r="A4017" s="134">
        <v>4008</v>
      </c>
      <c r="B4017" s="286"/>
      <c r="C4017" s="146">
        <f t="shared" si="607"/>
        <v>0</v>
      </c>
      <c r="D4017" s="146">
        <f t="shared" si="608"/>
        <v>1</v>
      </c>
      <c r="E4017" s="146">
        <f t="shared" si="609"/>
        <v>1900</v>
      </c>
      <c r="F4017" s="287"/>
      <c r="G4017" s="287"/>
      <c r="H4017" s="287"/>
      <c r="I4017" s="288"/>
      <c r="J4017" s="287"/>
      <c r="K4017" s="288"/>
      <c r="L4017" s="134"/>
      <c r="M4017" s="133"/>
      <c r="N4017" s="288"/>
      <c r="O4017" s="134"/>
      <c r="P4017" s="166"/>
      <c r="Q4017" s="289"/>
      <c r="R4017" s="165"/>
      <c r="S4017" s="290"/>
      <c r="T4017" s="290"/>
      <c r="U4017" s="290"/>
      <c r="V4017" s="290"/>
      <c r="W4017" s="166"/>
      <c r="X4017" s="135"/>
      <c r="Y4017" s="418">
        <f t="shared" si="610"/>
        <v>0</v>
      </c>
      <c r="Z4017" s="291">
        <f t="shared" si="611"/>
        <v>0</v>
      </c>
      <c r="AA4017" s="163"/>
      <c r="AB4017" s="177" t="str">
        <f t="shared" si="612"/>
        <v/>
      </c>
      <c r="AC4017" s="283" t="str">
        <f t="shared" si="613"/>
        <v/>
      </c>
      <c r="AD4017" s="283" t="str">
        <f t="shared" si="614"/>
        <v/>
      </c>
      <c r="AE4017" s="163"/>
      <c r="AF4017" s="162"/>
    </row>
    <row r="4018" spans="1:32">
      <c r="A4018" s="134">
        <v>4009</v>
      </c>
      <c r="B4018" s="286"/>
      <c r="C4018" s="146">
        <f t="shared" si="607"/>
        <v>0</v>
      </c>
      <c r="D4018" s="146">
        <f t="shared" si="608"/>
        <v>1</v>
      </c>
      <c r="E4018" s="146">
        <f t="shared" si="609"/>
        <v>1900</v>
      </c>
      <c r="F4018" s="287"/>
      <c r="G4018" s="287"/>
      <c r="H4018" s="287"/>
      <c r="I4018" s="288"/>
      <c r="J4018" s="287"/>
      <c r="K4018" s="288"/>
      <c r="L4018" s="134"/>
      <c r="M4018" s="133"/>
      <c r="N4018" s="288"/>
      <c r="O4018" s="134"/>
      <c r="P4018" s="166"/>
      <c r="Q4018" s="289"/>
      <c r="R4018" s="165"/>
      <c r="S4018" s="290"/>
      <c r="T4018" s="290"/>
      <c r="U4018" s="290"/>
      <c r="V4018" s="290"/>
      <c r="W4018" s="166"/>
      <c r="X4018" s="135"/>
      <c r="Y4018" s="418">
        <f t="shared" si="610"/>
        <v>0</v>
      </c>
      <c r="Z4018" s="291">
        <f t="shared" si="611"/>
        <v>0</v>
      </c>
      <c r="AA4018" s="163"/>
      <c r="AB4018" s="177" t="str">
        <f t="shared" si="612"/>
        <v/>
      </c>
      <c r="AC4018" s="283" t="str">
        <f t="shared" si="613"/>
        <v/>
      </c>
      <c r="AD4018" s="283" t="str">
        <f t="shared" si="614"/>
        <v/>
      </c>
      <c r="AE4018" s="163"/>
      <c r="AF4018" s="162"/>
    </row>
    <row r="4019" spans="1:32">
      <c r="A4019" s="134">
        <v>4010</v>
      </c>
      <c r="B4019" s="286"/>
      <c r="C4019" s="146">
        <f t="shared" si="607"/>
        <v>0</v>
      </c>
      <c r="D4019" s="146">
        <f t="shared" si="608"/>
        <v>1</v>
      </c>
      <c r="E4019" s="146">
        <f t="shared" si="609"/>
        <v>1900</v>
      </c>
      <c r="F4019" s="287"/>
      <c r="G4019" s="287"/>
      <c r="H4019" s="287"/>
      <c r="I4019" s="288"/>
      <c r="J4019" s="287"/>
      <c r="K4019" s="288"/>
      <c r="L4019" s="134"/>
      <c r="M4019" s="133"/>
      <c r="N4019" s="288"/>
      <c r="O4019" s="134"/>
      <c r="P4019" s="166"/>
      <c r="Q4019" s="289"/>
      <c r="R4019" s="165"/>
      <c r="S4019" s="290"/>
      <c r="T4019" s="290"/>
      <c r="U4019" s="290"/>
      <c r="V4019" s="290"/>
      <c r="W4019" s="166"/>
      <c r="X4019" s="135"/>
      <c r="Y4019" s="418">
        <f t="shared" si="610"/>
        <v>0</v>
      </c>
      <c r="Z4019" s="291">
        <f t="shared" si="611"/>
        <v>0</v>
      </c>
      <c r="AA4019" s="163"/>
      <c r="AB4019" s="177" t="str">
        <f t="shared" si="612"/>
        <v/>
      </c>
      <c r="AC4019" s="283" t="str">
        <f t="shared" si="613"/>
        <v/>
      </c>
      <c r="AD4019" s="283" t="str">
        <f t="shared" si="614"/>
        <v/>
      </c>
      <c r="AE4019" s="163"/>
      <c r="AF4019" s="162"/>
    </row>
    <row r="4020" spans="1:32">
      <c r="A4020" s="134">
        <v>4011</v>
      </c>
      <c r="B4020" s="286"/>
      <c r="C4020" s="146">
        <f t="shared" si="607"/>
        <v>0</v>
      </c>
      <c r="D4020" s="146">
        <f t="shared" si="608"/>
        <v>1</v>
      </c>
      <c r="E4020" s="146">
        <f t="shared" si="609"/>
        <v>1900</v>
      </c>
      <c r="F4020" s="287"/>
      <c r="G4020" s="287"/>
      <c r="H4020" s="287"/>
      <c r="I4020" s="288"/>
      <c r="J4020" s="287"/>
      <c r="K4020" s="288"/>
      <c r="L4020" s="134"/>
      <c r="M4020" s="133"/>
      <c r="N4020" s="288"/>
      <c r="O4020" s="134"/>
      <c r="P4020" s="166"/>
      <c r="Q4020" s="289"/>
      <c r="R4020" s="165"/>
      <c r="S4020" s="290"/>
      <c r="T4020" s="290"/>
      <c r="U4020" s="290"/>
      <c r="V4020" s="290"/>
      <c r="W4020" s="166"/>
      <c r="X4020" s="135"/>
      <c r="Y4020" s="418">
        <f t="shared" si="610"/>
        <v>0</v>
      </c>
      <c r="Z4020" s="291">
        <f t="shared" si="611"/>
        <v>0</v>
      </c>
      <c r="AA4020" s="163"/>
      <c r="AB4020" s="177" t="str">
        <f t="shared" si="612"/>
        <v/>
      </c>
      <c r="AC4020" s="283" t="str">
        <f t="shared" si="613"/>
        <v/>
      </c>
      <c r="AD4020" s="283" t="str">
        <f t="shared" si="614"/>
        <v/>
      </c>
      <c r="AE4020" s="163"/>
      <c r="AF4020" s="162"/>
    </row>
    <row r="4021" spans="1:32">
      <c r="A4021" s="134">
        <v>4012</v>
      </c>
      <c r="B4021" s="286"/>
      <c r="C4021" s="146">
        <f t="shared" si="607"/>
        <v>0</v>
      </c>
      <c r="D4021" s="146">
        <f t="shared" si="608"/>
        <v>1</v>
      </c>
      <c r="E4021" s="146">
        <f t="shared" si="609"/>
        <v>1900</v>
      </c>
      <c r="F4021" s="287"/>
      <c r="G4021" s="287"/>
      <c r="H4021" s="287"/>
      <c r="I4021" s="288"/>
      <c r="J4021" s="287"/>
      <c r="K4021" s="288"/>
      <c r="L4021" s="134"/>
      <c r="M4021" s="133"/>
      <c r="N4021" s="288"/>
      <c r="O4021" s="134"/>
      <c r="P4021" s="166"/>
      <c r="Q4021" s="289"/>
      <c r="R4021" s="165"/>
      <c r="S4021" s="290"/>
      <c r="T4021" s="290"/>
      <c r="U4021" s="290"/>
      <c r="V4021" s="290"/>
      <c r="W4021" s="166"/>
      <c r="X4021" s="135"/>
      <c r="Y4021" s="418">
        <f t="shared" si="610"/>
        <v>0</v>
      </c>
      <c r="Z4021" s="291">
        <f t="shared" si="611"/>
        <v>0</v>
      </c>
      <c r="AA4021" s="163"/>
      <c r="AB4021" s="177" t="str">
        <f t="shared" si="612"/>
        <v/>
      </c>
      <c r="AC4021" s="283" t="str">
        <f t="shared" si="613"/>
        <v/>
      </c>
      <c r="AD4021" s="283" t="str">
        <f t="shared" si="614"/>
        <v/>
      </c>
      <c r="AE4021" s="163"/>
      <c r="AF4021" s="162"/>
    </row>
    <row r="4022" spans="1:32">
      <c r="A4022" s="134">
        <v>4013</v>
      </c>
      <c r="B4022" s="286"/>
      <c r="C4022" s="146">
        <f t="shared" si="607"/>
        <v>0</v>
      </c>
      <c r="D4022" s="146">
        <f t="shared" si="608"/>
        <v>1</v>
      </c>
      <c r="E4022" s="146">
        <f t="shared" si="609"/>
        <v>1900</v>
      </c>
      <c r="F4022" s="287"/>
      <c r="G4022" s="287"/>
      <c r="H4022" s="287"/>
      <c r="I4022" s="288"/>
      <c r="J4022" s="287"/>
      <c r="K4022" s="288"/>
      <c r="L4022" s="134"/>
      <c r="M4022" s="133"/>
      <c r="N4022" s="288"/>
      <c r="O4022" s="134"/>
      <c r="P4022" s="166"/>
      <c r="Q4022" s="289"/>
      <c r="R4022" s="165"/>
      <c r="S4022" s="290"/>
      <c r="T4022" s="290"/>
      <c r="U4022" s="290"/>
      <c r="V4022" s="290"/>
      <c r="W4022" s="166"/>
      <c r="X4022" s="135"/>
      <c r="Y4022" s="418">
        <f t="shared" si="610"/>
        <v>0</v>
      </c>
      <c r="Z4022" s="291">
        <f t="shared" si="611"/>
        <v>0</v>
      </c>
      <c r="AA4022" s="163"/>
      <c r="AB4022" s="177" t="str">
        <f t="shared" si="612"/>
        <v/>
      </c>
      <c r="AC4022" s="283" t="str">
        <f t="shared" si="613"/>
        <v/>
      </c>
      <c r="AD4022" s="283" t="str">
        <f t="shared" si="614"/>
        <v/>
      </c>
      <c r="AE4022" s="163"/>
      <c r="AF4022" s="162"/>
    </row>
    <row r="4023" spans="1:32">
      <c r="A4023" s="134">
        <v>4014</v>
      </c>
      <c r="B4023" s="286"/>
      <c r="C4023" s="146">
        <f t="shared" si="607"/>
        <v>0</v>
      </c>
      <c r="D4023" s="146">
        <f t="shared" si="608"/>
        <v>1</v>
      </c>
      <c r="E4023" s="146">
        <f t="shared" si="609"/>
        <v>1900</v>
      </c>
      <c r="F4023" s="287"/>
      <c r="G4023" s="287"/>
      <c r="H4023" s="287"/>
      <c r="I4023" s="288"/>
      <c r="J4023" s="287"/>
      <c r="K4023" s="288"/>
      <c r="L4023" s="134"/>
      <c r="M4023" s="133"/>
      <c r="N4023" s="288"/>
      <c r="O4023" s="134"/>
      <c r="P4023" s="166"/>
      <c r="Q4023" s="289"/>
      <c r="R4023" s="165"/>
      <c r="S4023" s="290"/>
      <c r="T4023" s="290"/>
      <c r="U4023" s="290"/>
      <c r="V4023" s="290"/>
      <c r="W4023" s="166"/>
      <c r="X4023" s="135"/>
      <c r="Y4023" s="418">
        <f t="shared" si="610"/>
        <v>0</v>
      </c>
      <c r="Z4023" s="291">
        <f t="shared" si="611"/>
        <v>0</v>
      </c>
      <c r="AA4023" s="163"/>
      <c r="AB4023" s="177" t="str">
        <f t="shared" si="612"/>
        <v/>
      </c>
      <c r="AC4023" s="283" t="str">
        <f t="shared" si="613"/>
        <v/>
      </c>
      <c r="AD4023" s="283" t="str">
        <f t="shared" si="614"/>
        <v/>
      </c>
      <c r="AE4023" s="163"/>
      <c r="AF4023" s="162"/>
    </row>
    <row r="4024" spans="1:32">
      <c r="A4024" s="134">
        <v>4015</v>
      </c>
      <c r="B4024" s="286"/>
      <c r="C4024" s="146">
        <f t="shared" si="607"/>
        <v>0</v>
      </c>
      <c r="D4024" s="146">
        <f t="shared" si="608"/>
        <v>1</v>
      </c>
      <c r="E4024" s="146">
        <f t="shared" si="609"/>
        <v>1900</v>
      </c>
      <c r="F4024" s="287"/>
      <c r="G4024" s="287"/>
      <c r="H4024" s="287"/>
      <c r="I4024" s="288"/>
      <c r="J4024" s="287"/>
      <c r="K4024" s="288"/>
      <c r="L4024" s="134"/>
      <c r="M4024" s="133"/>
      <c r="N4024" s="288"/>
      <c r="O4024" s="134"/>
      <c r="P4024" s="166"/>
      <c r="Q4024" s="289"/>
      <c r="R4024" s="165"/>
      <c r="S4024" s="290"/>
      <c r="T4024" s="290"/>
      <c r="U4024" s="290"/>
      <c r="V4024" s="290"/>
      <c r="W4024" s="166"/>
      <c r="X4024" s="135"/>
      <c r="Y4024" s="418">
        <f t="shared" si="610"/>
        <v>0</v>
      </c>
      <c r="Z4024" s="291">
        <f t="shared" si="611"/>
        <v>0</v>
      </c>
      <c r="AA4024" s="163"/>
      <c r="AB4024" s="177" t="str">
        <f t="shared" si="612"/>
        <v/>
      </c>
      <c r="AC4024" s="283" t="str">
        <f t="shared" si="613"/>
        <v/>
      </c>
      <c r="AD4024" s="283" t="str">
        <f t="shared" si="614"/>
        <v/>
      </c>
      <c r="AE4024" s="163"/>
      <c r="AF4024" s="162"/>
    </row>
    <row r="4025" spans="1:32">
      <c r="A4025" s="134">
        <v>4016</v>
      </c>
      <c r="B4025" s="286"/>
      <c r="C4025" s="146">
        <f t="shared" si="607"/>
        <v>0</v>
      </c>
      <c r="D4025" s="146">
        <f t="shared" si="608"/>
        <v>1</v>
      </c>
      <c r="E4025" s="146">
        <f t="shared" si="609"/>
        <v>1900</v>
      </c>
      <c r="F4025" s="287"/>
      <c r="G4025" s="287"/>
      <c r="H4025" s="287"/>
      <c r="I4025" s="288"/>
      <c r="J4025" s="287"/>
      <c r="K4025" s="288"/>
      <c r="L4025" s="134"/>
      <c r="M4025" s="133"/>
      <c r="N4025" s="288"/>
      <c r="O4025" s="134"/>
      <c r="P4025" s="166"/>
      <c r="Q4025" s="289"/>
      <c r="R4025" s="165"/>
      <c r="S4025" s="290"/>
      <c r="T4025" s="290"/>
      <c r="U4025" s="290"/>
      <c r="V4025" s="290"/>
      <c r="W4025" s="166"/>
      <c r="X4025" s="135"/>
      <c r="Y4025" s="418">
        <f t="shared" si="610"/>
        <v>0</v>
      </c>
      <c r="Z4025" s="291">
        <f t="shared" si="611"/>
        <v>0</v>
      </c>
      <c r="AA4025" s="163"/>
      <c r="AB4025" s="177" t="str">
        <f t="shared" si="612"/>
        <v/>
      </c>
      <c r="AC4025" s="283" t="str">
        <f t="shared" si="613"/>
        <v/>
      </c>
      <c r="AD4025" s="283" t="str">
        <f t="shared" si="614"/>
        <v/>
      </c>
      <c r="AE4025" s="163"/>
      <c r="AF4025" s="162"/>
    </row>
    <row r="4026" spans="1:32">
      <c r="A4026" s="134">
        <v>4017</v>
      </c>
      <c r="B4026" s="286"/>
      <c r="C4026" s="146">
        <f t="shared" si="607"/>
        <v>0</v>
      </c>
      <c r="D4026" s="146">
        <f t="shared" si="608"/>
        <v>1</v>
      </c>
      <c r="E4026" s="146">
        <f t="shared" si="609"/>
        <v>1900</v>
      </c>
      <c r="F4026" s="287"/>
      <c r="G4026" s="287"/>
      <c r="H4026" s="287"/>
      <c r="I4026" s="288"/>
      <c r="J4026" s="287"/>
      <c r="K4026" s="288"/>
      <c r="L4026" s="134"/>
      <c r="M4026" s="133"/>
      <c r="N4026" s="288"/>
      <c r="O4026" s="134"/>
      <c r="P4026" s="166"/>
      <c r="Q4026" s="289"/>
      <c r="R4026" s="165"/>
      <c r="S4026" s="290"/>
      <c r="T4026" s="290"/>
      <c r="U4026" s="290"/>
      <c r="V4026" s="290"/>
      <c r="W4026" s="166"/>
      <c r="X4026" s="135"/>
      <c r="Y4026" s="418">
        <f t="shared" si="610"/>
        <v>0</v>
      </c>
      <c r="Z4026" s="291">
        <f t="shared" si="611"/>
        <v>0</v>
      </c>
      <c r="AA4026" s="163"/>
      <c r="AB4026" s="177" t="str">
        <f t="shared" si="612"/>
        <v/>
      </c>
      <c r="AC4026" s="283" t="str">
        <f t="shared" si="613"/>
        <v/>
      </c>
      <c r="AD4026" s="283" t="str">
        <f t="shared" si="614"/>
        <v/>
      </c>
      <c r="AE4026" s="163"/>
      <c r="AF4026" s="162"/>
    </row>
    <row r="4027" spans="1:32">
      <c r="A4027" s="134">
        <v>4018</v>
      </c>
      <c r="B4027" s="286"/>
      <c r="C4027" s="146">
        <f t="shared" si="607"/>
        <v>0</v>
      </c>
      <c r="D4027" s="146">
        <f t="shared" si="608"/>
        <v>1</v>
      </c>
      <c r="E4027" s="146">
        <f t="shared" si="609"/>
        <v>1900</v>
      </c>
      <c r="F4027" s="287"/>
      <c r="G4027" s="287"/>
      <c r="H4027" s="287"/>
      <c r="I4027" s="288"/>
      <c r="J4027" s="287"/>
      <c r="K4027" s="288"/>
      <c r="L4027" s="134"/>
      <c r="M4027" s="133"/>
      <c r="N4027" s="288"/>
      <c r="O4027" s="134"/>
      <c r="P4027" s="166"/>
      <c r="Q4027" s="289"/>
      <c r="R4027" s="165"/>
      <c r="S4027" s="290"/>
      <c r="T4027" s="290"/>
      <c r="U4027" s="290"/>
      <c r="V4027" s="290"/>
      <c r="W4027" s="166"/>
      <c r="X4027" s="135"/>
      <c r="Y4027" s="418">
        <f t="shared" si="610"/>
        <v>0</v>
      </c>
      <c r="Z4027" s="291">
        <f t="shared" si="611"/>
        <v>0</v>
      </c>
      <c r="AA4027" s="163"/>
      <c r="AB4027" s="177" t="str">
        <f t="shared" si="612"/>
        <v/>
      </c>
      <c r="AC4027" s="283" t="str">
        <f t="shared" si="613"/>
        <v/>
      </c>
      <c r="AD4027" s="283" t="str">
        <f t="shared" si="614"/>
        <v/>
      </c>
      <c r="AE4027" s="163"/>
      <c r="AF4027" s="162"/>
    </row>
    <row r="4028" spans="1:32">
      <c r="A4028" s="134">
        <v>4019</v>
      </c>
      <c r="B4028" s="286"/>
      <c r="C4028" s="146">
        <f t="shared" si="607"/>
        <v>0</v>
      </c>
      <c r="D4028" s="146">
        <f t="shared" si="608"/>
        <v>1</v>
      </c>
      <c r="E4028" s="146">
        <f t="shared" si="609"/>
        <v>1900</v>
      </c>
      <c r="F4028" s="287"/>
      <c r="G4028" s="287"/>
      <c r="H4028" s="287"/>
      <c r="I4028" s="288"/>
      <c r="J4028" s="287"/>
      <c r="K4028" s="288"/>
      <c r="L4028" s="134"/>
      <c r="M4028" s="133"/>
      <c r="N4028" s="288"/>
      <c r="O4028" s="134"/>
      <c r="P4028" s="166"/>
      <c r="Q4028" s="289"/>
      <c r="R4028" s="165"/>
      <c r="S4028" s="290"/>
      <c r="T4028" s="290"/>
      <c r="U4028" s="290"/>
      <c r="V4028" s="290"/>
      <c r="W4028" s="166"/>
      <c r="X4028" s="135"/>
      <c r="Y4028" s="418">
        <f t="shared" si="610"/>
        <v>0</v>
      </c>
      <c r="Z4028" s="291">
        <f t="shared" si="611"/>
        <v>0</v>
      </c>
      <c r="AA4028" s="163"/>
      <c r="AB4028" s="177" t="str">
        <f t="shared" si="612"/>
        <v/>
      </c>
      <c r="AC4028" s="283" t="str">
        <f t="shared" si="613"/>
        <v/>
      </c>
      <c r="AD4028" s="283" t="str">
        <f t="shared" si="614"/>
        <v/>
      </c>
      <c r="AE4028" s="163"/>
      <c r="AF4028" s="162"/>
    </row>
    <row r="4029" spans="1:32">
      <c r="A4029" s="134">
        <v>4020</v>
      </c>
      <c r="B4029" s="286"/>
      <c r="C4029" s="146">
        <f t="shared" si="607"/>
        <v>0</v>
      </c>
      <c r="D4029" s="146">
        <f t="shared" si="608"/>
        <v>1</v>
      </c>
      <c r="E4029" s="146">
        <f t="shared" si="609"/>
        <v>1900</v>
      </c>
      <c r="F4029" s="287"/>
      <c r="G4029" s="287"/>
      <c r="H4029" s="287"/>
      <c r="I4029" s="288"/>
      <c r="J4029" s="287"/>
      <c r="K4029" s="288"/>
      <c r="L4029" s="134"/>
      <c r="M4029" s="133"/>
      <c r="N4029" s="288"/>
      <c r="O4029" s="134"/>
      <c r="P4029" s="166"/>
      <c r="Q4029" s="289"/>
      <c r="R4029" s="165"/>
      <c r="S4029" s="290"/>
      <c r="T4029" s="290"/>
      <c r="U4029" s="290"/>
      <c r="V4029" s="290"/>
      <c r="W4029" s="166"/>
      <c r="X4029" s="135"/>
      <c r="Y4029" s="418">
        <f t="shared" si="610"/>
        <v>0</v>
      </c>
      <c r="Z4029" s="291">
        <f t="shared" si="611"/>
        <v>0</v>
      </c>
      <c r="AA4029" s="163"/>
      <c r="AB4029" s="177" t="str">
        <f t="shared" si="612"/>
        <v/>
      </c>
      <c r="AC4029" s="283" t="str">
        <f t="shared" si="613"/>
        <v/>
      </c>
      <c r="AD4029" s="283" t="str">
        <f t="shared" si="614"/>
        <v/>
      </c>
      <c r="AE4029" s="163"/>
      <c r="AF4029" s="162"/>
    </row>
    <row r="4030" spans="1:32">
      <c r="A4030" s="134">
        <v>4021</v>
      </c>
      <c r="B4030" s="286"/>
      <c r="C4030" s="146">
        <f t="shared" si="607"/>
        <v>0</v>
      </c>
      <c r="D4030" s="146">
        <f t="shared" si="608"/>
        <v>1</v>
      </c>
      <c r="E4030" s="146">
        <f t="shared" si="609"/>
        <v>1900</v>
      </c>
      <c r="F4030" s="287"/>
      <c r="G4030" s="287"/>
      <c r="H4030" s="287"/>
      <c r="I4030" s="288"/>
      <c r="J4030" s="287"/>
      <c r="K4030" s="288"/>
      <c r="L4030" s="134"/>
      <c r="M4030" s="133"/>
      <c r="N4030" s="288"/>
      <c r="O4030" s="134"/>
      <c r="P4030" s="166"/>
      <c r="Q4030" s="289"/>
      <c r="R4030" s="165"/>
      <c r="S4030" s="290"/>
      <c r="T4030" s="290"/>
      <c r="U4030" s="290"/>
      <c r="V4030" s="290"/>
      <c r="W4030" s="166"/>
      <c r="X4030" s="135"/>
      <c r="Y4030" s="418">
        <f t="shared" si="610"/>
        <v>0</v>
      </c>
      <c r="Z4030" s="291">
        <f t="shared" si="611"/>
        <v>0</v>
      </c>
      <c r="AA4030" s="163"/>
      <c r="AB4030" s="177" t="str">
        <f t="shared" si="612"/>
        <v/>
      </c>
      <c r="AC4030" s="283" t="str">
        <f t="shared" si="613"/>
        <v/>
      </c>
      <c r="AD4030" s="283" t="str">
        <f t="shared" si="614"/>
        <v/>
      </c>
      <c r="AE4030" s="163"/>
      <c r="AF4030" s="162"/>
    </row>
    <row r="4031" spans="1:32">
      <c r="A4031" s="134">
        <v>4022</v>
      </c>
      <c r="B4031" s="286"/>
      <c r="C4031" s="146">
        <f t="shared" si="607"/>
        <v>0</v>
      </c>
      <c r="D4031" s="146">
        <f t="shared" si="608"/>
        <v>1</v>
      </c>
      <c r="E4031" s="146">
        <f t="shared" si="609"/>
        <v>1900</v>
      </c>
      <c r="F4031" s="287"/>
      <c r="G4031" s="287"/>
      <c r="H4031" s="287"/>
      <c r="I4031" s="288"/>
      <c r="J4031" s="287"/>
      <c r="K4031" s="288"/>
      <c r="L4031" s="134"/>
      <c r="M4031" s="133"/>
      <c r="N4031" s="288"/>
      <c r="O4031" s="134"/>
      <c r="P4031" s="166"/>
      <c r="Q4031" s="289"/>
      <c r="R4031" s="165"/>
      <c r="S4031" s="290"/>
      <c r="T4031" s="290"/>
      <c r="U4031" s="290"/>
      <c r="V4031" s="290"/>
      <c r="W4031" s="166"/>
      <c r="X4031" s="135"/>
      <c r="Y4031" s="418">
        <f t="shared" si="610"/>
        <v>0</v>
      </c>
      <c r="Z4031" s="291">
        <f t="shared" si="611"/>
        <v>0</v>
      </c>
      <c r="AA4031" s="163"/>
      <c r="AB4031" s="177" t="str">
        <f t="shared" si="612"/>
        <v/>
      </c>
      <c r="AC4031" s="283" t="str">
        <f t="shared" si="613"/>
        <v/>
      </c>
      <c r="AD4031" s="283" t="str">
        <f t="shared" si="614"/>
        <v/>
      </c>
      <c r="AE4031" s="163"/>
      <c r="AF4031" s="162"/>
    </row>
    <row r="4032" spans="1:32">
      <c r="A4032" s="134">
        <v>4023</v>
      </c>
      <c r="B4032" s="286"/>
      <c r="C4032" s="146">
        <f t="shared" si="607"/>
        <v>0</v>
      </c>
      <c r="D4032" s="146">
        <f t="shared" si="608"/>
        <v>1</v>
      </c>
      <c r="E4032" s="146">
        <f t="shared" si="609"/>
        <v>1900</v>
      </c>
      <c r="F4032" s="287"/>
      <c r="G4032" s="287"/>
      <c r="H4032" s="287"/>
      <c r="I4032" s="288"/>
      <c r="J4032" s="287"/>
      <c r="K4032" s="288"/>
      <c r="L4032" s="134"/>
      <c r="M4032" s="133"/>
      <c r="N4032" s="288"/>
      <c r="O4032" s="134"/>
      <c r="P4032" s="166"/>
      <c r="Q4032" s="289"/>
      <c r="R4032" s="165"/>
      <c r="S4032" s="290"/>
      <c r="T4032" s="290"/>
      <c r="U4032" s="290"/>
      <c r="V4032" s="290"/>
      <c r="W4032" s="166"/>
      <c r="X4032" s="135"/>
      <c r="Y4032" s="418">
        <f t="shared" si="610"/>
        <v>0</v>
      </c>
      <c r="Z4032" s="291">
        <f t="shared" si="611"/>
        <v>0</v>
      </c>
      <c r="AA4032" s="163"/>
      <c r="AB4032" s="177" t="str">
        <f t="shared" si="612"/>
        <v/>
      </c>
      <c r="AC4032" s="283" t="str">
        <f t="shared" si="613"/>
        <v/>
      </c>
      <c r="AD4032" s="283" t="str">
        <f t="shared" si="614"/>
        <v/>
      </c>
      <c r="AE4032" s="163"/>
      <c r="AF4032" s="162"/>
    </row>
    <row r="4033" spans="1:32">
      <c r="A4033" s="134">
        <v>4024</v>
      </c>
      <c r="B4033" s="286"/>
      <c r="C4033" s="146">
        <f t="shared" si="607"/>
        <v>0</v>
      </c>
      <c r="D4033" s="146">
        <f t="shared" si="608"/>
        <v>1</v>
      </c>
      <c r="E4033" s="146">
        <f t="shared" si="609"/>
        <v>1900</v>
      </c>
      <c r="F4033" s="287"/>
      <c r="G4033" s="287"/>
      <c r="H4033" s="287"/>
      <c r="I4033" s="288"/>
      <c r="J4033" s="287"/>
      <c r="K4033" s="288"/>
      <c r="L4033" s="134"/>
      <c r="M4033" s="133"/>
      <c r="N4033" s="288"/>
      <c r="O4033" s="134"/>
      <c r="P4033" s="166"/>
      <c r="Q4033" s="289"/>
      <c r="R4033" s="165"/>
      <c r="S4033" s="290"/>
      <c r="T4033" s="290"/>
      <c r="U4033" s="290"/>
      <c r="V4033" s="290"/>
      <c r="W4033" s="166"/>
      <c r="X4033" s="135"/>
      <c r="Y4033" s="418">
        <f t="shared" si="610"/>
        <v>0</v>
      </c>
      <c r="Z4033" s="291">
        <f t="shared" si="611"/>
        <v>0</v>
      </c>
      <c r="AA4033" s="163"/>
      <c r="AB4033" s="177" t="str">
        <f t="shared" si="612"/>
        <v/>
      </c>
      <c r="AC4033" s="283" t="str">
        <f t="shared" si="613"/>
        <v/>
      </c>
      <c r="AD4033" s="283" t="str">
        <f t="shared" si="614"/>
        <v/>
      </c>
      <c r="AE4033" s="163"/>
      <c r="AF4033" s="162"/>
    </row>
    <row r="4034" spans="1:32">
      <c r="A4034" s="134">
        <v>4025</v>
      </c>
      <c r="B4034" s="286"/>
      <c r="C4034" s="146">
        <f t="shared" si="607"/>
        <v>0</v>
      </c>
      <c r="D4034" s="146">
        <f t="shared" si="608"/>
        <v>1</v>
      </c>
      <c r="E4034" s="146">
        <f t="shared" si="609"/>
        <v>1900</v>
      </c>
      <c r="F4034" s="287"/>
      <c r="G4034" s="287"/>
      <c r="H4034" s="287"/>
      <c r="I4034" s="288"/>
      <c r="J4034" s="287"/>
      <c r="K4034" s="288"/>
      <c r="L4034" s="134"/>
      <c r="M4034" s="133"/>
      <c r="N4034" s="288"/>
      <c r="O4034" s="134"/>
      <c r="P4034" s="166"/>
      <c r="Q4034" s="289"/>
      <c r="R4034" s="165"/>
      <c r="S4034" s="290"/>
      <c r="T4034" s="290"/>
      <c r="U4034" s="290"/>
      <c r="V4034" s="290"/>
      <c r="W4034" s="166"/>
      <c r="X4034" s="135"/>
      <c r="Y4034" s="418">
        <f t="shared" si="610"/>
        <v>0</v>
      </c>
      <c r="Z4034" s="291">
        <f t="shared" si="611"/>
        <v>0</v>
      </c>
      <c r="AA4034" s="163"/>
      <c r="AB4034" s="177" t="str">
        <f t="shared" si="612"/>
        <v/>
      </c>
      <c r="AC4034" s="283" t="str">
        <f t="shared" si="613"/>
        <v/>
      </c>
      <c r="AD4034" s="283" t="str">
        <f t="shared" si="614"/>
        <v/>
      </c>
      <c r="AE4034" s="163"/>
      <c r="AF4034" s="162"/>
    </row>
    <row r="4035" spans="1:32">
      <c r="A4035" s="134">
        <v>4026</v>
      </c>
      <c r="B4035" s="286"/>
      <c r="C4035" s="146">
        <f t="shared" si="607"/>
        <v>0</v>
      </c>
      <c r="D4035" s="146">
        <f t="shared" si="608"/>
        <v>1</v>
      </c>
      <c r="E4035" s="146">
        <f t="shared" si="609"/>
        <v>1900</v>
      </c>
      <c r="F4035" s="287"/>
      <c r="G4035" s="287"/>
      <c r="H4035" s="287"/>
      <c r="I4035" s="288"/>
      <c r="J4035" s="287"/>
      <c r="K4035" s="288"/>
      <c r="L4035" s="134"/>
      <c r="M4035" s="133"/>
      <c r="N4035" s="288"/>
      <c r="O4035" s="134"/>
      <c r="P4035" s="166"/>
      <c r="Q4035" s="289"/>
      <c r="R4035" s="165"/>
      <c r="S4035" s="290"/>
      <c r="T4035" s="290"/>
      <c r="U4035" s="290"/>
      <c r="V4035" s="290"/>
      <c r="W4035" s="166"/>
      <c r="X4035" s="135"/>
      <c r="Y4035" s="418">
        <f t="shared" si="610"/>
        <v>0</v>
      </c>
      <c r="Z4035" s="291">
        <f t="shared" si="611"/>
        <v>0</v>
      </c>
      <c r="AA4035" s="163"/>
      <c r="AB4035" s="177" t="str">
        <f t="shared" si="612"/>
        <v/>
      </c>
      <c r="AC4035" s="283" t="str">
        <f t="shared" si="613"/>
        <v/>
      </c>
      <c r="AD4035" s="283" t="str">
        <f t="shared" si="614"/>
        <v/>
      </c>
      <c r="AE4035" s="163"/>
      <c r="AF4035" s="162"/>
    </row>
    <row r="4036" spans="1:32">
      <c r="A4036" s="134">
        <v>4027</v>
      </c>
      <c r="B4036" s="286"/>
      <c r="C4036" s="146">
        <f t="shared" si="607"/>
        <v>0</v>
      </c>
      <c r="D4036" s="146">
        <f t="shared" si="608"/>
        <v>1</v>
      </c>
      <c r="E4036" s="146">
        <f t="shared" si="609"/>
        <v>1900</v>
      </c>
      <c r="F4036" s="287"/>
      <c r="G4036" s="287"/>
      <c r="H4036" s="287"/>
      <c r="I4036" s="288"/>
      <c r="J4036" s="287"/>
      <c r="K4036" s="288"/>
      <c r="L4036" s="134"/>
      <c r="M4036" s="133"/>
      <c r="N4036" s="288"/>
      <c r="O4036" s="134"/>
      <c r="P4036" s="166"/>
      <c r="Q4036" s="289"/>
      <c r="R4036" s="165"/>
      <c r="S4036" s="290"/>
      <c r="T4036" s="290"/>
      <c r="U4036" s="290"/>
      <c r="V4036" s="290"/>
      <c r="W4036" s="166"/>
      <c r="X4036" s="135"/>
      <c r="Y4036" s="418">
        <f t="shared" si="610"/>
        <v>0</v>
      </c>
      <c r="Z4036" s="291">
        <f t="shared" si="611"/>
        <v>0</v>
      </c>
      <c r="AA4036" s="163"/>
      <c r="AB4036" s="177" t="str">
        <f t="shared" si="612"/>
        <v/>
      </c>
      <c r="AC4036" s="283" t="str">
        <f t="shared" si="613"/>
        <v/>
      </c>
      <c r="AD4036" s="283" t="str">
        <f t="shared" si="614"/>
        <v/>
      </c>
      <c r="AE4036" s="163"/>
      <c r="AF4036" s="162"/>
    </row>
    <row r="4037" spans="1:32">
      <c r="A4037" s="134">
        <v>4028</v>
      </c>
      <c r="B4037" s="286"/>
      <c r="C4037" s="146">
        <f t="shared" si="607"/>
        <v>0</v>
      </c>
      <c r="D4037" s="146">
        <f t="shared" si="608"/>
        <v>1</v>
      </c>
      <c r="E4037" s="146">
        <f t="shared" si="609"/>
        <v>1900</v>
      </c>
      <c r="F4037" s="287"/>
      <c r="G4037" s="287"/>
      <c r="H4037" s="287"/>
      <c r="I4037" s="288"/>
      <c r="J4037" s="287"/>
      <c r="K4037" s="288"/>
      <c r="L4037" s="134"/>
      <c r="M4037" s="133"/>
      <c r="N4037" s="288"/>
      <c r="O4037" s="134"/>
      <c r="P4037" s="166"/>
      <c r="Q4037" s="289"/>
      <c r="R4037" s="165"/>
      <c r="S4037" s="290"/>
      <c r="T4037" s="290"/>
      <c r="U4037" s="290"/>
      <c r="V4037" s="290"/>
      <c r="W4037" s="166"/>
      <c r="X4037" s="135"/>
      <c r="Y4037" s="418">
        <f t="shared" si="610"/>
        <v>0</v>
      </c>
      <c r="Z4037" s="291">
        <f t="shared" si="611"/>
        <v>0</v>
      </c>
      <c r="AA4037" s="163"/>
      <c r="AB4037" s="177" t="str">
        <f t="shared" si="612"/>
        <v/>
      </c>
      <c r="AC4037" s="283" t="str">
        <f t="shared" si="613"/>
        <v/>
      </c>
      <c r="AD4037" s="283" t="str">
        <f t="shared" si="614"/>
        <v/>
      </c>
      <c r="AE4037" s="163"/>
      <c r="AF4037" s="162"/>
    </row>
    <row r="4038" spans="1:32">
      <c r="A4038" s="134">
        <v>4029</v>
      </c>
      <c r="B4038" s="286"/>
      <c r="C4038" s="146">
        <f t="shared" si="607"/>
        <v>0</v>
      </c>
      <c r="D4038" s="146">
        <f t="shared" si="608"/>
        <v>1</v>
      </c>
      <c r="E4038" s="146">
        <f t="shared" si="609"/>
        <v>1900</v>
      </c>
      <c r="F4038" s="287"/>
      <c r="G4038" s="287"/>
      <c r="H4038" s="287"/>
      <c r="I4038" s="288"/>
      <c r="J4038" s="287"/>
      <c r="K4038" s="288"/>
      <c r="L4038" s="134"/>
      <c r="M4038" s="133"/>
      <c r="N4038" s="288"/>
      <c r="O4038" s="134"/>
      <c r="P4038" s="166"/>
      <c r="Q4038" s="289"/>
      <c r="R4038" s="165"/>
      <c r="S4038" s="290"/>
      <c r="T4038" s="290"/>
      <c r="U4038" s="290"/>
      <c r="V4038" s="290"/>
      <c r="W4038" s="166"/>
      <c r="X4038" s="135"/>
      <c r="Y4038" s="418">
        <f t="shared" si="610"/>
        <v>0</v>
      </c>
      <c r="Z4038" s="291">
        <f t="shared" si="611"/>
        <v>0</v>
      </c>
      <c r="AA4038" s="163"/>
      <c r="AB4038" s="177" t="str">
        <f t="shared" si="612"/>
        <v/>
      </c>
      <c r="AC4038" s="283" t="str">
        <f t="shared" si="613"/>
        <v/>
      </c>
      <c r="AD4038" s="283" t="str">
        <f t="shared" si="614"/>
        <v/>
      </c>
      <c r="AE4038" s="163"/>
      <c r="AF4038" s="162"/>
    </row>
    <row r="4039" spans="1:32">
      <c r="A4039" s="134">
        <v>4030</v>
      </c>
      <c r="B4039" s="286"/>
      <c r="C4039" s="146">
        <f t="shared" si="607"/>
        <v>0</v>
      </c>
      <c r="D4039" s="146">
        <f t="shared" si="608"/>
        <v>1</v>
      </c>
      <c r="E4039" s="146">
        <f t="shared" si="609"/>
        <v>1900</v>
      </c>
      <c r="F4039" s="287"/>
      <c r="G4039" s="287"/>
      <c r="H4039" s="287"/>
      <c r="I4039" s="288"/>
      <c r="J4039" s="287"/>
      <c r="K4039" s="288"/>
      <c r="L4039" s="134"/>
      <c r="M4039" s="133"/>
      <c r="N4039" s="288"/>
      <c r="O4039" s="134"/>
      <c r="P4039" s="166"/>
      <c r="Q4039" s="289"/>
      <c r="R4039" s="165"/>
      <c r="S4039" s="290"/>
      <c r="T4039" s="290"/>
      <c r="U4039" s="290"/>
      <c r="V4039" s="290"/>
      <c r="W4039" s="166"/>
      <c r="X4039" s="135"/>
      <c r="Y4039" s="418">
        <f t="shared" si="610"/>
        <v>0</v>
      </c>
      <c r="Z4039" s="291">
        <f t="shared" si="611"/>
        <v>0</v>
      </c>
      <c r="AA4039" s="163"/>
      <c r="AB4039" s="177" t="str">
        <f t="shared" si="612"/>
        <v/>
      </c>
      <c r="AC4039" s="283" t="str">
        <f t="shared" si="613"/>
        <v/>
      </c>
      <c r="AD4039" s="283" t="str">
        <f t="shared" si="614"/>
        <v/>
      </c>
      <c r="AE4039" s="163"/>
      <c r="AF4039" s="162"/>
    </row>
    <row r="4040" spans="1:32">
      <c r="A4040" s="134">
        <v>4031</v>
      </c>
      <c r="B4040" s="286"/>
      <c r="C4040" s="146">
        <f t="shared" si="607"/>
        <v>0</v>
      </c>
      <c r="D4040" s="146">
        <f t="shared" si="608"/>
        <v>1</v>
      </c>
      <c r="E4040" s="146">
        <f t="shared" si="609"/>
        <v>1900</v>
      </c>
      <c r="F4040" s="287"/>
      <c r="G4040" s="287"/>
      <c r="H4040" s="287"/>
      <c r="I4040" s="288"/>
      <c r="J4040" s="287"/>
      <c r="K4040" s="288"/>
      <c r="L4040" s="134"/>
      <c r="M4040" s="133"/>
      <c r="N4040" s="288"/>
      <c r="O4040" s="134"/>
      <c r="P4040" s="166"/>
      <c r="Q4040" s="289"/>
      <c r="R4040" s="165"/>
      <c r="S4040" s="290"/>
      <c r="T4040" s="290"/>
      <c r="U4040" s="290"/>
      <c r="V4040" s="290"/>
      <c r="W4040" s="166"/>
      <c r="X4040" s="135"/>
      <c r="Y4040" s="418">
        <f t="shared" si="610"/>
        <v>0</v>
      </c>
      <c r="Z4040" s="291">
        <f t="shared" si="611"/>
        <v>0</v>
      </c>
      <c r="AA4040" s="163"/>
      <c r="AB4040" s="177" t="str">
        <f t="shared" si="612"/>
        <v/>
      </c>
      <c r="AC4040" s="283" t="str">
        <f t="shared" si="613"/>
        <v/>
      </c>
      <c r="AD4040" s="283" t="str">
        <f t="shared" si="614"/>
        <v/>
      </c>
      <c r="AE4040" s="163"/>
      <c r="AF4040" s="162"/>
    </row>
    <row r="4041" spans="1:32">
      <c r="A4041" s="134">
        <v>4032</v>
      </c>
      <c r="B4041" s="286"/>
      <c r="C4041" s="146">
        <f t="shared" si="607"/>
        <v>0</v>
      </c>
      <c r="D4041" s="146">
        <f t="shared" si="608"/>
        <v>1</v>
      </c>
      <c r="E4041" s="146">
        <f t="shared" si="609"/>
        <v>1900</v>
      </c>
      <c r="F4041" s="287"/>
      <c r="G4041" s="287"/>
      <c r="H4041" s="287"/>
      <c r="I4041" s="288"/>
      <c r="J4041" s="287"/>
      <c r="K4041" s="288"/>
      <c r="L4041" s="134"/>
      <c r="M4041" s="133"/>
      <c r="N4041" s="288"/>
      <c r="O4041" s="134"/>
      <c r="P4041" s="166"/>
      <c r="Q4041" s="289"/>
      <c r="R4041" s="165"/>
      <c r="S4041" s="290"/>
      <c r="T4041" s="290"/>
      <c r="U4041" s="290"/>
      <c r="V4041" s="290"/>
      <c r="W4041" s="166"/>
      <c r="X4041" s="135"/>
      <c r="Y4041" s="418">
        <f t="shared" si="610"/>
        <v>0</v>
      </c>
      <c r="Z4041" s="291">
        <f t="shared" si="611"/>
        <v>0</v>
      </c>
      <c r="AA4041" s="163"/>
      <c r="AB4041" s="177" t="str">
        <f t="shared" si="612"/>
        <v/>
      </c>
      <c r="AC4041" s="283" t="str">
        <f t="shared" si="613"/>
        <v/>
      </c>
      <c r="AD4041" s="283" t="str">
        <f t="shared" si="614"/>
        <v/>
      </c>
      <c r="AE4041" s="163"/>
      <c r="AF4041" s="162"/>
    </row>
    <row r="4042" spans="1:32">
      <c r="A4042" s="134">
        <v>4033</v>
      </c>
      <c r="B4042" s="286"/>
      <c r="C4042" s="146">
        <f t="shared" si="607"/>
        <v>0</v>
      </c>
      <c r="D4042" s="146">
        <f t="shared" si="608"/>
        <v>1</v>
      </c>
      <c r="E4042" s="146">
        <f t="shared" si="609"/>
        <v>1900</v>
      </c>
      <c r="F4042" s="287"/>
      <c r="G4042" s="287"/>
      <c r="H4042" s="287"/>
      <c r="I4042" s="288"/>
      <c r="J4042" s="287"/>
      <c r="K4042" s="288"/>
      <c r="L4042" s="134"/>
      <c r="M4042" s="133"/>
      <c r="N4042" s="288"/>
      <c r="O4042" s="134"/>
      <c r="P4042" s="166"/>
      <c r="Q4042" s="289"/>
      <c r="R4042" s="165"/>
      <c r="S4042" s="290"/>
      <c r="T4042" s="290"/>
      <c r="U4042" s="290"/>
      <c r="V4042" s="290"/>
      <c r="W4042" s="166"/>
      <c r="X4042" s="135"/>
      <c r="Y4042" s="418">
        <f t="shared" si="610"/>
        <v>0</v>
      </c>
      <c r="Z4042" s="291">
        <f t="shared" si="611"/>
        <v>0</v>
      </c>
      <c r="AA4042" s="163"/>
      <c r="AB4042" s="177" t="str">
        <f t="shared" si="612"/>
        <v/>
      </c>
      <c r="AC4042" s="283" t="str">
        <f t="shared" si="613"/>
        <v/>
      </c>
      <c r="AD4042" s="283" t="str">
        <f t="shared" si="614"/>
        <v/>
      </c>
      <c r="AE4042" s="163"/>
      <c r="AF4042" s="162"/>
    </row>
    <row r="4043" spans="1:32">
      <c r="A4043" s="134">
        <v>4034</v>
      </c>
      <c r="B4043" s="286"/>
      <c r="C4043" s="146">
        <f t="shared" ref="C4043:C4106" si="615">DAY(B4043)</f>
        <v>0</v>
      </c>
      <c r="D4043" s="146">
        <f t="shared" ref="D4043:D4106" si="616">MONTH(B4043)</f>
        <v>1</v>
      </c>
      <c r="E4043" s="146">
        <f t="shared" ref="E4043:E4106" si="617">YEAR(B4043)</f>
        <v>1900</v>
      </c>
      <c r="F4043" s="287"/>
      <c r="G4043" s="287"/>
      <c r="H4043" s="287"/>
      <c r="I4043" s="288"/>
      <c r="J4043" s="287"/>
      <c r="K4043" s="288"/>
      <c r="L4043" s="134"/>
      <c r="M4043" s="133"/>
      <c r="N4043" s="288"/>
      <c r="O4043" s="134"/>
      <c r="P4043" s="166"/>
      <c r="Q4043" s="289"/>
      <c r="R4043" s="165"/>
      <c r="S4043" s="290"/>
      <c r="T4043" s="290"/>
      <c r="U4043" s="290"/>
      <c r="V4043" s="290"/>
      <c r="W4043" s="166"/>
      <c r="X4043" s="135"/>
      <c r="Y4043" s="418">
        <f t="shared" ref="Y4043:Y4106" si="618">X4043*U4043</f>
        <v>0</v>
      </c>
      <c r="Z4043" s="291">
        <f t="shared" ref="Z4043:Z4106" si="619">Y4043*1.1</f>
        <v>0</v>
      </c>
      <c r="AA4043" s="163"/>
      <c r="AB4043" s="177" t="str">
        <f t="shared" ref="AB4043:AB4106" si="620">IF(S4043="","",IF(S4043-U4043=0,"Full","No"))</f>
        <v/>
      </c>
      <c r="AC4043" s="283" t="str">
        <f t="shared" ref="AC4043:AC4106" si="621">IF(AND(S4043&gt;U4043,V4043=0),"Lost",IF(AND(S4043&gt;U4043,V4043&lt;(S4043-U4043)),"Lost",""))</f>
        <v/>
      </c>
      <c r="AD4043" s="283" t="str">
        <f t="shared" ref="AD4043:AD4106" si="622">IF(AND(S4043&gt;U4043,V4043=0),S4043-U4043,IF(AND(S4043&gt;U4043,V4043&lt;(S4043-U4043)),S4043-(U4043+V4043),""))</f>
        <v/>
      </c>
      <c r="AE4043" s="163"/>
      <c r="AF4043" s="162"/>
    </row>
    <row r="4044" spans="1:32">
      <c r="A4044" s="134">
        <v>4035</v>
      </c>
      <c r="B4044" s="286"/>
      <c r="C4044" s="146">
        <f t="shared" si="615"/>
        <v>0</v>
      </c>
      <c r="D4044" s="146">
        <f t="shared" si="616"/>
        <v>1</v>
      </c>
      <c r="E4044" s="146">
        <f t="shared" si="617"/>
        <v>1900</v>
      </c>
      <c r="F4044" s="287"/>
      <c r="G4044" s="287"/>
      <c r="H4044" s="287"/>
      <c r="I4044" s="288"/>
      <c r="J4044" s="287"/>
      <c r="K4044" s="288"/>
      <c r="L4044" s="134"/>
      <c r="M4044" s="133"/>
      <c r="N4044" s="288"/>
      <c r="O4044" s="134"/>
      <c r="P4044" s="166"/>
      <c r="Q4044" s="289"/>
      <c r="R4044" s="165"/>
      <c r="S4044" s="290"/>
      <c r="T4044" s="290"/>
      <c r="U4044" s="290"/>
      <c r="V4044" s="290"/>
      <c r="W4044" s="166"/>
      <c r="X4044" s="135"/>
      <c r="Y4044" s="418">
        <f t="shared" si="618"/>
        <v>0</v>
      </c>
      <c r="Z4044" s="291">
        <f t="shared" si="619"/>
        <v>0</v>
      </c>
      <c r="AA4044" s="163"/>
      <c r="AB4044" s="177" t="str">
        <f t="shared" si="620"/>
        <v/>
      </c>
      <c r="AC4044" s="283" t="str">
        <f t="shared" si="621"/>
        <v/>
      </c>
      <c r="AD4044" s="283" t="str">
        <f t="shared" si="622"/>
        <v/>
      </c>
      <c r="AE4044" s="163"/>
      <c r="AF4044" s="162"/>
    </row>
    <row r="4045" spans="1:32">
      <c r="A4045" s="134">
        <v>4036</v>
      </c>
      <c r="B4045" s="286"/>
      <c r="C4045" s="146">
        <f t="shared" si="615"/>
        <v>0</v>
      </c>
      <c r="D4045" s="146">
        <f t="shared" si="616"/>
        <v>1</v>
      </c>
      <c r="E4045" s="146">
        <f t="shared" si="617"/>
        <v>1900</v>
      </c>
      <c r="F4045" s="287"/>
      <c r="G4045" s="287"/>
      <c r="H4045" s="287"/>
      <c r="I4045" s="288"/>
      <c r="J4045" s="287"/>
      <c r="K4045" s="288"/>
      <c r="L4045" s="134"/>
      <c r="M4045" s="133"/>
      <c r="N4045" s="288"/>
      <c r="O4045" s="134"/>
      <c r="P4045" s="166"/>
      <c r="Q4045" s="289"/>
      <c r="R4045" s="165"/>
      <c r="S4045" s="290"/>
      <c r="T4045" s="290"/>
      <c r="U4045" s="290"/>
      <c r="V4045" s="290"/>
      <c r="W4045" s="166"/>
      <c r="X4045" s="135"/>
      <c r="Y4045" s="418">
        <f t="shared" si="618"/>
        <v>0</v>
      </c>
      <c r="Z4045" s="291">
        <f t="shared" si="619"/>
        <v>0</v>
      </c>
      <c r="AA4045" s="163"/>
      <c r="AB4045" s="177" t="str">
        <f t="shared" si="620"/>
        <v/>
      </c>
      <c r="AC4045" s="283" t="str">
        <f t="shared" si="621"/>
        <v/>
      </c>
      <c r="AD4045" s="283" t="str">
        <f t="shared" si="622"/>
        <v/>
      </c>
      <c r="AE4045" s="163"/>
      <c r="AF4045" s="162"/>
    </row>
    <row r="4046" spans="1:32">
      <c r="A4046" s="134">
        <v>4037</v>
      </c>
      <c r="B4046" s="286"/>
      <c r="C4046" s="146">
        <f t="shared" si="615"/>
        <v>0</v>
      </c>
      <c r="D4046" s="146">
        <f t="shared" si="616"/>
        <v>1</v>
      </c>
      <c r="E4046" s="146">
        <f t="shared" si="617"/>
        <v>1900</v>
      </c>
      <c r="F4046" s="287"/>
      <c r="G4046" s="287"/>
      <c r="H4046" s="287"/>
      <c r="I4046" s="288"/>
      <c r="J4046" s="287"/>
      <c r="K4046" s="288"/>
      <c r="L4046" s="134"/>
      <c r="M4046" s="133"/>
      <c r="N4046" s="288"/>
      <c r="O4046" s="134"/>
      <c r="P4046" s="166"/>
      <c r="Q4046" s="289"/>
      <c r="R4046" s="165"/>
      <c r="S4046" s="290"/>
      <c r="T4046" s="290"/>
      <c r="U4046" s="290"/>
      <c r="V4046" s="290"/>
      <c r="W4046" s="166"/>
      <c r="X4046" s="135"/>
      <c r="Y4046" s="418">
        <f t="shared" si="618"/>
        <v>0</v>
      </c>
      <c r="Z4046" s="291">
        <f t="shared" si="619"/>
        <v>0</v>
      </c>
      <c r="AA4046" s="163"/>
      <c r="AB4046" s="177" t="str">
        <f t="shared" si="620"/>
        <v/>
      </c>
      <c r="AC4046" s="283" t="str">
        <f t="shared" si="621"/>
        <v/>
      </c>
      <c r="AD4046" s="283" t="str">
        <f t="shared" si="622"/>
        <v/>
      </c>
      <c r="AE4046" s="163"/>
      <c r="AF4046" s="162"/>
    </row>
    <row r="4047" spans="1:32">
      <c r="A4047" s="134">
        <v>4038</v>
      </c>
      <c r="B4047" s="286"/>
      <c r="C4047" s="146">
        <f t="shared" si="615"/>
        <v>0</v>
      </c>
      <c r="D4047" s="146">
        <f t="shared" si="616"/>
        <v>1</v>
      </c>
      <c r="E4047" s="146">
        <f t="shared" si="617"/>
        <v>1900</v>
      </c>
      <c r="F4047" s="287"/>
      <c r="G4047" s="287"/>
      <c r="H4047" s="287"/>
      <c r="I4047" s="288"/>
      <c r="J4047" s="287"/>
      <c r="K4047" s="288"/>
      <c r="L4047" s="134"/>
      <c r="M4047" s="133"/>
      <c r="N4047" s="288"/>
      <c r="O4047" s="134"/>
      <c r="P4047" s="166"/>
      <c r="Q4047" s="289"/>
      <c r="R4047" s="165"/>
      <c r="S4047" s="290"/>
      <c r="T4047" s="290"/>
      <c r="U4047" s="290"/>
      <c r="V4047" s="290"/>
      <c r="W4047" s="166"/>
      <c r="X4047" s="135"/>
      <c r="Y4047" s="418">
        <f t="shared" si="618"/>
        <v>0</v>
      </c>
      <c r="Z4047" s="291">
        <f t="shared" si="619"/>
        <v>0</v>
      </c>
      <c r="AA4047" s="163"/>
      <c r="AB4047" s="177" t="str">
        <f t="shared" si="620"/>
        <v/>
      </c>
      <c r="AC4047" s="283" t="str">
        <f t="shared" si="621"/>
        <v/>
      </c>
      <c r="AD4047" s="283" t="str">
        <f t="shared" si="622"/>
        <v/>
      </c>
      <c r="AE4047" s="163"/>
      <c r="AF4047" s="162"/>
    </row>
    <row r="4048" spans="1:32">
      <c r="A4048" s="134">
        <v>4039</v>
      </c>
      <c r="B4048" s="286"/>
      <c r="C4048" s="146">
        <f t="shared" si="615"/>
        <v>0</v>
      </c>
      <c r="D4048" s="146">
        <f t="shared" si="616"/>
        <v>1</v>
      </c>
      <c r="E4048" s="146">
        <f t="shared" si="617"/>
        <v>1900</v>
      </c>
      <c r="F4048" s="287"/>
      <c r="G4048" s="287"/>
      <c r="H4048" s="287"/>
      <c r="I4048" s="288"/>
      <c r="J4048" s="287"/>
      <c r="K4048" s="288"/>
      <c r="L4048" s="134"/>
      <c r="M4048" s="133"/>
      <c r="N4048" s="288"/>
      <c r="O4048" s="134"/>
      <c r="P4048" s="166"/>
      <c r="Q4048" s="289"/>
      <c r="R4048" s="165"/>
      <c r="S4048" s="290"/>
      <c r="T4048" s="290"/>
      <c r="U4048" s="290"/>
      <c r="V4048" s="290"/>
      <c r="W4048" s="166"/>
      <c r="X4048" s="135"/>
      <c r="Y4048" s="418">
        <f t="shared" si="618"/>
        <v>0</v>
      </c>
      <c r="Z4048" s="291">
        <f t="shared" si="619"/>
        <v>0</v>
      </c>
      <c r="AA4048" s="163"/>
      <c r="AB4048" s="177" t="str">
        <f t="shared" si="620"/>
        <v/>
      </c>
      <c r="AC4048" s="283" t="str">
        <f t="shared" si="621"/>
        <v/>
      </c>
      <c r="AD4048" s="283" t="str">
        <f t="shared" si="622"/>
        <v/>
      </c>
      <c r="AE4048" s="163"/>
      <c r="AF4048" s="162"/>
    </row>
    <row r="4049" spans="1:32">
      <c r="A4049" s="134">
        <v>4040</v>
      </c>
      <c r="B4049" s="286"/>
      <c r="C4049" s="146">
        <f t="shared" si="615"/>
        <v>0</v>
      </c>
      <c r="D4049" s="146">
        <f t="shared" si="616"/>
        <v>1</v>
      </c>
      <c r="E4049" s="146">
        <f t="shared" si="617"/>
        <v>1900</v>
      </c>
      <c r="F4049" s="287"/>
      <c r="G4049" s="287"/>
      <c r="H4049" s="287"/>
      <c r="I4049" s="288"/>
      <c r="J4049" s="287"/>
      <c r="K4049" s="288"/>
      <c r="L4049" s="134"/>
      <c r="M4049" s="133"/>
      <c r="N4049" s="288"/>
      <c r="O4049" s="134"/>
      <c r="P4049" s="166"/>
      <c r="Q4049" s="289"/>
      <c r="R4049" s="165"/>
      <c r="S4049" s="290"/>
      <c r="T4049" s="290"/>
      <c r="U4049" s="290"/>
      <c r="V4049" s="290"/>
      <c r="W4049" s="166"/>
      <c r="X4049" s="135"/>
      <c r="Y4049" s="418">
        <f t="shared" si="618"/>
        <v>0</v>
      </c>
      <c r="Z4049" s="291">
        <f t="shared" si="619"/>
        <v>0</v>
      </c>
      <c r="AA4049" s="163"/>
      <c r="AB4049" s="177" t="str">
        <f t="shared" si="620"/>
        <v/>
      </c>
      <c r="AC4049" s="283" t="str">
        <f t="shared" si="621"/>
        <v/>
      </c>
      <c r="AD4049" s="283" t="str">
        <f t="shared" si="622"/>
        <v/>
      </c>
      <c r="AE4049" s="163"/>
      <c r="AF4049" s="162"/>
    </row>
    <row r="4050" spans="1:32">
      <c r="A4050" s="134">
        <v>4041</v>
      </c>
      <c r="B4050" s="286"/>
      <c r="C4050" s="146">
        <f t="shared" si="615"/>
        <v>0</v>
      </c>
      <c r="D4050" s="146">
        <f t="shared" si="616"/>
        <v>1</v>
      </c>
      <c r="E4050" s="146">
        <f t="shared" si="617"/>
        <v>1900</v>
      </c>
      <c r="F4050" s="287"/>
      <c r="G4050" s="287"/>
      <c r="H4050" s="287"/>
      <c r="I4050" s="288"/>
      <c r="J4050" s="287"/>
      <c r="K4050" s="288"/>
      <c r="L4050" s="134"/>
      <c r="M4050" s="133"/>
      <c r="N4050" s="288"/>
      <c r="O4050" s="134"/>
      <c r="P4050" s="166"/>
      <c r="Q4050" s="289"/>
      <c r="R4050" s="165"/>
      <c r="S4050" s="290"/>
      <c r="T4050" s="290"/>
      <c r="U4050" s="290"/>
      <c r="V4050" s="290"/>
      <c r="W4050" s="166"/>
      <c r="X4050" s="135"/>
      <c r="Y4050" s="418">
        <f t="shared" si="618"/>
        <v>0</v>
      </c>
      <c r="Z4050" s="291">
        <f t="shared" si="619"/>
        <v>0</v>
      </c>
      <c r="AA4050" s="163"/>
      <c r="AB4050" s="177" t="str">
        <f t="shared" si="620"/>
        <v/>
      </c>
      <c r="AC4050" s="283" t="str">
        <f t="shared" si="621"/>
        <v/>
      </c>
      <c r="AD4050" s="283" t="str">
        <f t="shared" si="622"/>
        <v/>
      </c>
      <c r="AE4050" s="163"/>
      <c r="AF4050" s="162"/>
    </row>
    <row r="4051" spans="1:32">
      <c r="A4051" s="134">
        <v>4042</v>
      </c>
      <c r="B4051" s="286"/>
      <c r="C4051" s="146">
        <f t="shared" si="615"/>
        <v>0</v>
      </c>
      <c r="D4051" s="146">
        <f t="shared" si="616"/>
        <v>1</v>
      </c>
      <c r="E4051" s="146">
        <f t="shared" si="617"/>
        <v>1900</v>
      </c>
      <c r="F4051" s="287"/>
      <c r="G4051" s="287"/>
      <c r="H4051" s="287"/>
      <c r="I4051" s="288"/>
      <c r="J4051" s="287"/>
      <c r="K4051" s="288"/>
      <c r="L4051" s="134"/>
      <c r="M4051" s="133"/>
      <c r="N4051" s="288"/>
      <c r="O4051" s="134"/>
      <c r="P4051" s="166"/>
      <c r="Q4051" s="289"/>
      <c r="R4051" s="165"/>
      <c r="S4051" s="290"/>
      <c r="T4051" s="290"/>
      <c r="U4051" s="290"/>
      <c r="V4051" s="290"/>
      <c r="W4051" s="166"/>
      <c r="X4051" s="135"/>
      <c r="Y4051" s="418">
        <f t="shared" si="618"/>
        <v>0</v>
      </c>
      <c r="Z4051" s="291">
        <f t="shared" si="619"/>
        <v>0</v>
      </c>
      <c r="AA4051" s="163"/>
      <c r="AB4051" s="177" t="str">
        <f t="shared" si="620"/>
        <v/>
      </c>
      <c r="AC4051" s="283" t="str">
        <f t="shared" si="621"/>
        <v/>
      </c>
      <c r="AD4051" s="283" t="str">
        <f t="shared" si="622"/>
        <v/>
      </c>
      <c r="AE4051" s="163"/>
      <c r="AF4051" s="162"/>
    </row>
    <row r="4052" spans="1:32">
      <c r="A4052" s="134">
        <v>4043</v>
      </c>
      <c r="B4052" s="286"/>
      <c r="C4052" s="146">
        <f t="shared" si="615"/>
        <v>0</v>
      </c>
      <c r="D4052" s="146">
        <f t="shared" si="616"/>
        <v>1</v>
      </c>
      <c r="E4052" s="146">
        <f t="shared" si="617"/>
        <v>1900</v>
      </c>
      <c r="F4052" s="287"/>
      <c r="G4052" s="287"/>
      <c r="H4052" s="287"/>
      <c r="I4052" s="288"/>
      <c r="J4052" s="287"/>
      <c r="K4052" s="288"/>
      <c r="L4052" s="134"/>
      <c r="M4052" s="133"/>
      <c r="N4052" s="288"/>
      <c r="O4052" s="134"/>
      <c r="P4052" s="166"/>
      <c r="Q4052" s="289"/>
      <c r="R4052" s="165"/>
      <c r="S4052" s="290"/>
      <c r="T4052" s="290"/>
      <c r="U4052" s="290"/>
      <c r="V4052" s="290"/>
      <c r="W4052" s="166"/>
      <c r="X4052" s="135"/>
      <c r="Y4052" s="418">
        <f t="shared" si="618"/>
        <v>0</v>
      </c>
      <c r="Z4052" s="291">
        <f t="shared" si="619"/>
        <v>0</v>
      </c>
      <c r="AA4052" s="163"/>
      <c r="AB4052" s="177" t="str">
        <f t="shared" si="620"/>
        <v/>
      </c>
      <c r="AC4052" s="283" t="str">
        <f t="shared" si="621"/>
        <v/>
      </c>
      <c r="AD4052" s="283" t="str">
        <f t="shared" si="622"/>
        <v/>
      </c>
      <c r="AE4052" s="163"/>
      <c r="AF4052" s="162"/>
    </row>
    <row r="4053" spans="1:32">
      <c r="A4053" s="134">
        <v>4044</v>
      </c>
      <c r="B4053" s="286"/>
      <c r="C4053" s="146">
        <f t="shared" si="615"/>
        <v>0</v>
      </c>
      <c r="D4053" s="146">
        <f t="shared" si="616"/>
        <v>1</v>
      </c>
      <c r="E4053" s="146">
        <f t="shared" si="617"/>
        <v>1900</v>
      </c>
      <c r="F4053" s="287"/>
      <c r="G4053" s="287"/>
      <c r="H4053" s="287"/>
      <c r="I4053" s="288"/>
      <c r="J4053" s="287"/>
      <c r="K4053" s="288"/>
      <c r="L4053" s="134"/>
      <c r="M4053" s="133"/>
      <c r="N4053" s="288"/>
      <c r="O4053" s="134"/>
      <c r="P4053" s="166"/>
      <c r="Q4053" s="289"/>
      <c r="R4053" s="165"/>
      <c r="S4053" s="290"/>
      <c r="T4053" s="290"/>
      <c r="U4053" s="290"/>
      <c r="V4053" s="290"/>
      <c r="W4053" s="166"/>
      <c r="X4053" s="135"/>
      <c r="Y4053" s="418">
        <f t="shared" si="618"/>
        <v>0</v>
      </c>
      <c r="Z4053" s="291">
        <f t="shared" si="619"/>
        <v>0</v>
      </c>
      <c r="AA4053" s="163"/>
      <c r="AB4053" s="177" t="str">
        <f t="shared" si="620"/>
        <v/>
      </c>
      <c r="AC4053" s="283" t="str">
        <f t="shared" si="621"/>
        <v/>
      </c>
      <c r="AD4053" s="283" t="str">
        <f t="shared" si="622"/>
        <v/>
      </c>
      <c r="AE4053" s="163"/>
      <c r="AF4053" s="162"/>
    </row>
    <row r="4054" spans="1:32">
      <c r="A4054" s="134">
        <v>4045</v>
      </c>
      <c r="B4054" s="286"/>
      <c r="C4054" s="146">
        <f t="shared" si="615"/>
        <v>0</v>
      </c>
      <c r="D4054" s="146">
        <f t="shared" si="616"/>
        <v>1</v>
      </c>
      <c r="E4054" s="146">
        <f t="shared" si="617"/>
        <v>1900</v>
      </c>
      <c r="F4054" s="287"/>
      <c r="G4054" s="287"/>
      <c r="H4054" s="287"/>
      <c r="I4054" s="288"/>
      <c r="J4054" s="287"/>
      <c r="K4054" s="288"/>
      <c r="L4054" s="134"/>
      <c r="M4054" s="133"/>
      <c r="N4054" s="288"/>
      <c r="O4054" s="134"/>
      <c r="P4054" s="166"/>
      <c r="Q4054" s="289"/>
      <c r="R4054" s="165"/>
      <c r="S4054" s="290"/>
      <c r="T4054" s="290"/>
      <c r="U4054" s="290"/>
      <c r="V4054" s="290"/>
      <c r="W4054" s="166"/>
      <c r="X4054" s="135"/>
      <c r="Y4054" s="418">
        <f t="shared" si="618"/>
        <v>0</v>
      </c>
      <c r="Z4054" s="291">
        <f t="shared" si="619"/>
        <v>0</v>
      </c>
      <c r="AA4054" s="163"/>
      <c r="AB4054" s="177" t="str">
        <f t="shared" si="620"/>
        <v/>
      </c>
      <c r="AC4054" s="283" t="str">
        <f t="shared" si="621"/>
        <v/>
      </c>
      <c r="AD4054" s="283" t="str">
        <f t="shared" si="622"/>
        <v/>
      </c>
      <c r="AE4054" s="163"/>
      <c r="AF4054" s="162"/>
    </row>
    <row r="4055" spans="1:32">
      <c r="A4055" s="134">
        <v>4046</v>
      </c>
      <c r="B4055" s="286"/>
      <c r="C4055" s="146">
        <f t="shared" si="615"/>
        <v>0</v>
      </c>
      <c r="D4055" s="146">
        <f t="shared" si="616"/>
        <v>1</v>
      </c>
      <c r="E4055" s="146">
        <f t="shared" si="617"/>
        <v>1900</v>
      </c>
      <c r="F4055" s="287"/>
      <c r="G4055" s="287"/>
      <c r="H4055" s="287"/>
      <c r="I4055" s="288"/>
      <c r="J4055" s="287"/>
      <c r="K4055" s="288"/>
      <c r="L4055" s="134"/>
      <c r="M4055" s="133"/>
      <c r="N4055" s="288"/>
      <c r="O4055" s="134"/>
      <c r="P4055" s="166"/>
      <c r="Q4055" s="289"/>
      <c r="R4055" s="165"/>
      <c r="S4055" s="290"/>
      <c r="T4055" s="290"/>
      <c r="U4055" s="290"/>
      <c r="V4055" s="290"/>
      <c r="W4055" s="166"/>
      <c r="X4055" s="135"/>
      <c r="Y4055" s="418">
        <f t="shared" si="618"/>
        <v>0</v>
      </c>
      <c r="Z4055" s="291">
        <f t="shared" si="619"/>
        <v>0</v>
      </c>
      <c r="AA4055" s="163"/>
      <c r="AB4055" s="177" t="str">
        <f t="shared" si="620"/>
        <v/>
      </c>
      <c r="AC4055" s="283" t="str">
        <f t="shared" si="621"/>
        <v/>
      </c>
      <c r="AD4055" s="283" t="str">
        <f t="shared" si="622"/>
        <v/>
      </c>
      <c r="AE4055" s="163"/>
      <c r="AF4055" s="162"/>
    </row>
    <row r="4056" spans="1:32">
      <c r="A4056" s="134">
        <v>4047</v>
      </c>
      <c r="B4056" s="286"/>
      <c r="C4056" s="146">
        <f t="shared" si="615"/>
        <v>0</v>
      </c>
      <c r="D4056" s="146">
        <f t="shared" si="616"/>
        <v>1</v>
      </c>
      <c r="E4056" s="146">
        <f t="shared" si="617"/>
        <v>1900</v>
      </c>
      <c r="F4056" s="287"/>
      <c r="G4056" s="287"/>
      <c r="H4056" s="287"/>
      <c r="I4056" s="288"/>
      <c r="J4056" s="287"/>
      <c r="K4056" s="288"/>
      <c r="L4056" s="134"/>
      <c r="M4056" s="133"/>
      <c r="N4056" s="288"/>
      <c r="O4056" s="134"/>
      <c r="P4056" s="166"/>
      <c r="Q4056" s="289"/>
      <c r="R4056" s="165"/>
      <c r="S4056" s="290"/>
      <c r="T4056" s="290"/>
      <c r="U4056" s="290"/>
      <c r="V4056" s="290"/>
      <c r="W4056" s="166"/>
      <c r="X4056" s="135"/>
      <c r="Y4056" s="418">
        <f t="shared" si="618"/>
        <v>0</v>
      </c>
      <c r="Z4056" s="291">
        <f t="shared" si="619"/>
        <v>0</v>
      </c>
      <c r="AA4056" s="163"/>
      <c r="AB4056" s="177" t="str">
        <f t="shared" si="620"/>
        <v/>
      </c>
      <c r="AC4056" s="283" t="str">
        <f t="shared" si="621"/>
        <v/>
      </c>
      <c r="AD4056" s="283" t="str">
        <f t="shared" si="622"/>
        <v/>
      </c>
      <c r="AE4056" s="163"/>
      <c r="AF4056" s="162"/>
    </row>
    <row r="4057" spans="1:32">
      <c r="A4057" s="134">
        <v>4048</v>
      </c>
      <c r="B4057" s="286"/>
      <c r="C4057" s="146">
        <f t="shared" si="615"/>
        <v>0</v>
      </c>
      <c r="D4057" s="146">
        <f t="shared" si="616"/>
        <v>1</v>
      </c>
      <c r="E4057" s="146">
        <f t="shared" si="617"/>
        <v>1900</v>
      </c>
      <c r="F4057" s="287"/>
      <c r="G4057" s="287"/>
      <c r="H4057" s="287"/>
      <c r="I4057" s="288"/>
      <c r="J4057" s="287"/>
      <c r="K4057" s="288"/>
      <c r="L4057" s="134"/>
      <c r="M4057" s="133"/>
      <c r="N4057" s="288"/>
      <c r="O4057" s="134"/>
      <c r="P4057" s="166"/>
      <c r="Q4057" s="289"/>
      <c r="R4057" s="165"/>
      <c r="S4057" s="290"/>
      <c r="T4057" s="290"/>
      <c r="U4057" s="290"/>
      <c r="V4057" s="290"/>
      <c r="W4057" s="166"/>
      <c r="X4057" s="135"/>
      <c r="Y4057" s="418">
        <f t="shared" si="618"/>
        <v>0</v>
      </c>
      <c r="Z4057" s="291">
        <f t="shared" si="619"/>
        <v>0</v>
      </c>
      <c r="AA4057" s="163"/>
      <c r="AB4057" s="177" t="str">
        <f t="shared" si="620"/>
        <v/>
      </c>
      <c r="AC4057" s="283" t="str">
        <f t="shared" si="621"/>
        <v/>
      </c>
      <c r="AD4057" s="283" t="str">
        <f t="shared" si="622"/>
        <v/>
      </c>
      <c r="AE4057" s="163"/>
      <c r="AF4057" s="162"/>
    </row>
    <row r="4058" spans="1:32">
      <c r="A4058" s="134">
        <v>4049</v>
      </c>
      <c r="B4058" s="286"/>
      <c r="C4058" s="146">
        <f t="shared" si="615"/>
        <v>0</v>
      </c>
      <c r="D4058" s="146">
        <f t="shared" si="616"/>
        <v>1</v>
      </c>
      <c r="E4058" s="146">
        <f t="shared" si="617"/>
        <v>1900</v>
      </c>
      <c r="F4058" s="287"/>
      <c r="G4058" s="287"/>
      <c r="H4058" s="287"/>
      <c r="I4058" s="288"/>
      <c r="J4058" s="287"/>
      <c r="K4058" s="288"/>
      <c r="L4058" s="134"/>
      <c r="M4058" s="133"/>
      <c r="N4058" s="288"/>
      <c r="O4058" s="134"/>
      <c r="P4058" s="166"/>
      <c r="Q4058" s="289"/>
      <c r="R4058" s="165"/>
      <c r="S4058" s="290"/>
      <c r="T4058" s="290"/>
      <c r="U4058" s="290"/>
      <c r="V4058" s="290"/>
      <c r="W4058" s="166"/>
      <c r="X4058" s="135"/>
      <c r="Y4058" s="418">
        <f t="shared" si="618"/>
        <v>0</v>
      </c>
      <c r="Z4058" s="291">
        <f t="shared" si="619"/>
        <v>0</v>
      </c>
      <c r="AA4058" s="163"/>
      <c r="AB4058" s="177" t="str">
        <f t="shared" si="620"/>
        <v/>
      </c>
      <c r="AC4058" s="283" t="str">
        <f t="shared" si="621"/>
        <v/>
      </c>
      <c r="AD4058" s="283" t="str">
        <f t="shared" si="622"/>
        <v/>
      </c>
      <c r="AE4058" s="163"/>
      <c r="AF4058" s="162"/>
    </row>
    <row r="4059" spans="1:32">
      <c r="A4059" s="134">
        <v>4050</v>
      </c>
      <c r="B4059" s="286"/>
      <c r="C4059" s="146">
        <f t="shared" si="615"/>
        <v>0</v>
      </c>
      <c r="D4059" s="146">
        <f t="shared" si="616"/>
        <v>1</v>
      </c>
      <c r="E4059" s="146">
        <f t="shared" si="617"/>
        <v>1900</v>
      </c>
      <c r="F4059" s="287"/>
      <c r="G4059" s="287"/>
      <c r="H4059" s="287"/>
      <c r="I4059" s="288"/>
      <c r="J4059" s="287"/>
      <c r="K4059" s="288"/>
      <c r="L4059" s="134"/>
      <c r="M4059" s="133"/>
      <c r="N4059" s="288"/>
      <c r="O4059" s="134"/>
      <c r="P4059" s="166"/>
      <c r="Q4059" s="289"/>
      <c r="R4059" s="165"/>
      <c r="S4059" s="290"/>
      <c r="T4059" s="290"/>
      <c r="U4059" s="290"/>
      <c r="V4059" s="290"/>
      <c r="W4059" s="166"/>
      <c r="X4059" s="135"/>
      <c r="Y4059" s="418">
        <f t="shared" si="618"/>
        <v>0</v>
      </c>
      <c r="Z4059" s="291">
        <f t="shared" si="619"/>
        <v>0</v>
      </c>
      <c r="AA4059" s="163"/>
      <c r="AB4059" s="177" t="str">
        <f t="shared" si="620"/>
        <v/>
      </c>
      <c r="AC4059" s="283" t="str">
        <f t="shared" si="621"/>
        <v/>
      </c>
      <c r="AD4059" s="283" t="str">
        <f t="shared" si="622"/>
        <v/>
      </c>
      <c r="AE4059" s="163"/>
      <c r="AF4059" s="162"/>
    </row>
    <row r="4060" spans="1:32">
      <c r="A4060" s="134">
        <v>4051</v>
      </c>
      <c r="B4060" s="286"/>
      <c r="C4060" s="146">
        <f t="shared" si="615"/>
        <v>0</v>
      </c>
      <c r="D4060" s="146">
        <f t="shared" si="616"/>
        <v>1</v>
      </c>
      <c r="E4060" s="146">
        <f t="shared" si="617"/>
        <v>1900</v>
      </c>
      <c r="F4060" s="287"/>
      <c r="G4060" s="287"/>
      <c r="H4060" s="287"/>
      <c r="I4060" s="288"/>
      <c r="J4060" s="287"/>
      <c r="K4060" s="288"/>
      <c r="L4060" s="134"/>
      <c r="M4060" s="133"/>
      <c r="N4060" s="288"/>
      <c r="O4060" s="134"/>
      <c r="P4060" s="166"/>
      <c r="Q4060" s="289"/>
      <c r="R4060" s="165"/>
      <c r="S4060" s="290"/>
      <c r="T4060" s="290"/>
      <c r="U4060" s="290"/>
      <c r="V4060" s="290"/>
      <c r="W4060" s="166"/>
      <c r="X4060" s="135"/>
      <c r="Y4060" s="418">
        <f t="shared" si="618"/>
        <v>0</v>
      </c>
      <c r="Z4060" s="291">
        <f t="shared" si="619"/>
        <v>0</v>
      </c>
      <c r="AA4060" s="163"/>
      <c r="AB4060" s="177" t="str">
        <f t="shared" si="620"/>
        <v/>
      </c>
      <c r="AC4060" s="283" t="str">
        <f t="shared" si="621"/>
        <v/>
      </c>
      <c r="AD4060" s="283" t="str">
        <f t="shared" si="622"/>
        <v/>
      </c>
      <c r="AE4060" s="163"/>
      <c r="AF4060" s="162"/>
    </row>
    <row r="4061" spans="1:32">
      <c r="A4061" s="134">
        <v>4052</v>
      </c>
      <c r="B4061" s="286"/>
      <c r="C4061" s="146">
        <f t="shared" si="615"/>
        <v>0</v>
      </c>
      <c r="D4061" s="146">
        <f t="shared" si="616"/>
        <v>1</v>
      </c>
      <c r="E4061" s="146">
        <f t="shared" si="617"/>
        <v>1900</v>
      </c>
      <c r="F4061" s="287"/>
      <c r="G4061" s="287"/>
      <c r="H4061" s="287"/>
      <c r="I4061" s="288"/>
      <c r="J4061" s="287"/>
      <c r="K4061" s="288"/>
      <c r="L4061" s="134"/>
      <c r="M4061" s="133"/>
      <c r="N4061" s="288"/>
      <c r="O4061" s="134"/>
      <c r="P4061" s="166"/>
      <c r="Q4061" s="289"/>
      <c r="R4061" s="165"/>
      <c r="S4061" s="290"/>
      <c r="T4061" s="290"/>
      <c r="U4061" s="290"/>
      <c r="V4061" s="290"/>
      <c r="W4061" s="166"/>
      <c r="X4061" s="135"/>
      <c r="Y4061" s="418">
        <f t="shared" si="618"/>
        <v>0</v>
      </c>
      <c r="Z4061" s="291">
        <f t="shared" si="619"/>
        <v>0</v>
      </c>
      <c r="AA4061" s="163"/>
      <c r="AB4061" s="177" t="str">
        <f t="shared" si="620"/>
        <v/>
      </c>
      <c r="AC4061" s="283" t="str">
        <f t="shared" si="621"/>
        <v/>
      </c>
      <c r="AD4061" s="283" t="str">
        <f t="shared" si="622"/>
        <v/>
      </c>
      <c r="AE4061" s="163"/>
      <c r="AF4061" s="162"/>
    </row>
    <row r="4062" spans="1:32">
      <c r="A4062" s="134">
        <v>4053</v>
      </c>
      <c r="B4062" s="286"/>
      <c r="C4062" s="146">
        <f t="shared" si="615"/>
        <v>0</v>
      </c>
      <c r="D4062" s="146">
        <f t="shared" si="616"/>
        <v>1</v>
      </c>
      <c r="E4062" s="146">
        <f t="shared" si="617"/>
        <v>1900</v>
      </c>
      <c r="F4062" s="287"/>
      <c r="G4062" s="287"/>
      <c r="H4062" s="287"/>
      <c r="I4062" s="288"/>
      <c r="J4062" s="287"/>
      <c r="K4062" s="288"/>
      <c r="L4062" s="134"/>
      <c r="M4062" s="133"/>
      <c r="N4062" s="288"/>
      <c r="O4062" s="134"/>
      <c r="P4062" s="166"/>
      <c r="Q4062" s="289"/>
      <c r="R4062" s="165"/>
      <c r="S4062" s="290"/>
      <c r="T4062" s="290"/>
      <c r="U4062" s="290"/>
      <c r="V4062" s="290"/>
      <c r="W4062" s="166"/>
      <c r="X4062" s="135"/>
      <c r="Y4062" s="418">
        <f t="shared" si="618"/>
        <v>0</v>
      </c>
      <c r="Z4062" s="291">
        <f t="shared" si="619"/>
        <v>0</v>
      </c>
      <c r="AA4062" s="163"/>
      <c r="AB4062" s="177" t="str">
        <f t="shared" si="620"/>
        <v/>
      </c>
      <c r="AC4062" s="283" t="str">
        <f t="shared" si="621"/>
        <v/>
      </c>
      <c r="AD4062" s="283" t="str">
        <f t="shared" si="622"/>
        <v/>
      </c>
      <c r="AE4062" s="163"/>
      <c r="AF4062" s="162"/>
    </row>
    <row r="4063" spans="1:32">
      <c r="A4063" s="134">
        <v>4054</v>
      </c>
      <c r="B4063" s="286"/>
      <c r="C4063" s="146">
        <f t="shared" si="615"/>
        <v>0</v>
      </c>
      <c r="D4063" s="146">
        <f t="shared" si="616"/>
        <v>1</v>
      </c>
      <c r="E4063" s="146">
        <f t="shared" si="617"/>
        <v>1900</v>
      </c>
      <c r="F4063" s="287"/>
      <c r="G4063" s="287"/>
      <c r="H4063" s="287"/>
      <c r="I4063" s="288"/>
      <c r="J4063" s="287"/>
      <c r="K4063" s="288"/>
      <c r="L4063" s="134"/>
      <c r="M4063" s="133"/>
      <c r="N4063" s="288"/>
      <c r="O4063" s="134"/>
      <c r="P4063" s="166"/>
      <c r="Q4063" s="289"/>
      <c r="R4063" s="165"/>
      <c r="S4063" s="290"/>
      <c r="T4063" s="290"/>
      <c r="U4063" s="290"/>
      <c r="V4063" s="290"/>
      <c r="W4063" s="166"/>
      <c r="X4063" s="135"/>
      <c r="Y4063" s="418">
        <f t="shared" si="618"/>
        <v>0</v>
      </c>
      <c r="Z4063" s="291">
        <f t="shared" si="619"/>
        <v>0</v>
      </c>
      <c r="AA4063" s="163"/>
      <c r="AB4063" s="177" t="str">
        <f t="shared" si="620"/>
        <v/>
      </c>
      <c r="AC4063" s="283" t="str">
        <f t="shared" si="621"/>
        <v/>
      </c>
      <c r="AD4063" s="283" t="str">
        <f t="shared" si="622"/>
        <v/>
      </c>
      <c r="AE4063" s="163"/>
      <c r="AF4063" s="162"/>
    </row>
    <row r="4064" spans="1:32">
      <c r="A4064" s="134">
        <v>4055</v>
      </c>
      <c r="B4064" s="286"/>
      <c r="C4064" s="146">
        <f t="shared" si="615"/>
        <v>0</v>
      </c>
      <c r="D4064" s="146">
        <f t="shared" si="616"/>
        <v>1</v>
      </c>
      <c r="E4064" s="146">
        <f t="shared" si="617"/>
        <v>1900</v>
      </c>
      <c r="F4064" s="287"/>
      <c r="G4064" s="287"/>
      <c r="H4064" s="287"/>
      <c r="I4064" s="288"/>
      <c r="J4064" s="287"/>
      <c r="K4064" s="288"/>
      <c r="L4064" s="134"/>
      <c r="M4064" s="133"/>
      <c r="N4064" s="288"/>
      <c r="O4064" s="134"/>
      <c r="P4064" s="166"/>
      <c r="Q4064" s="289"/>
      <c r="R4064" s="165"/>
      <c r="S4064" s="290"/>
      <c r="T4064" s="290"/>
      <c r="U4064" s="290"/>
      <c r="V4064" s="290"/>
      <c r="W4064" s="166"/>
      <c r="X4064" s="135"/>
      <c r="Y4064" s="418">
        <f t="shared" si="618"/>
        <v>0</v>
      </c>
      <c r="Z4064" s="291">
        <f t="shared" si="619"/>
        <v>0</v>
      </c>
      <c r="AA4064" s="163"/>
      <c r="AB4064" s="177" t="str">
        <f t="shared" si="620"/>
        <v/>
      </c>
      <c r="AC4064" s="283" t="str">
        <f t="shared" si="621"/>
        <v/>
      </c>
      <c r="AD4064" s="283" t="str">
        <f t="shared" si="622"/>
        <v/>
      </c>
      <c r="AE4064" s="163"/>
      <c r="AF4064" s="162"/>
    </row>
    <row r="4065" spans="1:32">
      <c r="A4065" s="134">
        <v>4056</v>
      </c>
      <c r="B4065" s="286"/>
      <c r="C4065" s="146">
        <f t="shared" si="615"/>
        <v>0</v>
      </c>
      <c r="D4065" s="146">
        <f t="shared" si="616"/>
        <v>1</v>
      </c>
      <c r="E4065" s="146">
        <f t="shared" si="617"/>
        <v>1900</v>
      </c>
      <c r="F4065" s="287"/>
      <c r="G4065" s="287"/>
      <c r="H4065" s="287"/>
      <c r="I4065" s="288"/>
      <c r="J4065" s="287"/>
      <c r="K4065" s="288"/>
      <c r="L4065" s="134"/>
      <c r="M4065" s="133"/>
      <c r="N4065" s="288"/>
      <c r="O4065" s="134"/>
      <c r="P4065" s="166"/>
      <c r="Q4065" s="289"/>
      <c r="R4065" s="165"/>
      <c r="S4065" s="290"/>
      <c r="T4065" s="290"/>
      <c r="U4065" s="290"/>
      <c r="V4065" s="290"/>
      <c r="W4065" s="166"/>
      <c r="X4065" s="135"/>
      <c r="Y4065" s="418">
        <f t="shared" si="618"/>
        <v>0</v>
      </c>
      <c r="Z4065" s="291">
        <f t="shared" si="619"/>
        <v>0</v>
      </c>
      <c r="AA4065" s="163"/>
      <c r="AB4065" s="177" t="str">
        <f t="shared" si="620"/>
        <v/>
      </c>
      <c r="AC4065" s="283" t="str">
        <f t="shared" si="621"/>
        <v/>
      </c>
      <c r="AD4065" s="283" t="str">
        <f t="shared" si="622"/>
        <v/>
      </c>
      <c r="AE4065" s="163"/>
      <c r="AF4065" s="162"/>
    </row>
    <row r="4066" spans="1:32">
      <c r="A4066" s="134">
        <v>4057</v>
      </c>
      <c r="B4066" s="286"/>
      <c r="C4066" s="146">
        <f t="shared" si="615"/>
        <v>0</v>
      </c>
      <c r="D4066" s="146">
        <f t="shared" si="616"/>
        <v>1</v>
      </c>
      <c r="E4066" s="146">
        <f t="shared" si="617"/>
        <v>1900</v>
      </c>
      <c r="F4066" s="287"/>
      <c r="G4066" s="287"/>
      <c r="H4066" s="287"/>
      <c r="I4066" s="288"/>
      <c r="J4066" s="287"/>
      <c r="K4066" s="288"/>
      <c r="L4066" s="134"/>
      <c r="M4066" s="133"/>
      <c r="N4066" s="288"/>
      <c r="O4066" s="134"/>
      <c r="P4066" s="166"/>
      <c r="Q4066" s="289"/>
      <c r="R4066" s="165"/>
      <c r="S4066" s="290"/>
      <c r="T4066" s="290"/>
      <c r="U4066" s="290"/>
      <c r="V4066" s="290"/>
      <c r="W4066" s="166"/>
      <c r="X4066" s="135"/>
      <c r="Y4066" s="418">
        <f t="shared" si="618"/>
        <v>0</v>
      </c>
      <c r="Z4066" s="291">
        <f t="shared" si="619"/>
        <v>0</v>
      </c>
      <c r="AA4066" s="163"/>
      <c r="AB4066" s="177" t="str">
        <f t="shared" si="620"/>
        <v/>
      </c>
      <c r="AC4066" s="283" t="str">
        <f t="shared" si="621"/>
        <v/>
      </c>
      <c r="AD4066" s="283" t="str">
        <f t="shared" si="622"/>
        <v/>
      </c>
      <c r="AE4066" s="163"/>
      <c r="AF4066" s="162"/>
    </row>
    <row r="4067" spans="1:32">
      <c r="A4067" s="134">
        <v>4058</v>
      </c>
      <c r="B4067" s="286"/>
      <c r="C4067" s="146">
        <f t="shared" si="615"/>
        <v>0</v>
      </c>
      <c r="D4067" s="146">
        <f t="shared" si="616"/>
        <v>1</v>
      </c>
      <c r="E4067" s="146">
        <f t="shared" si="617"/>
        <v>1900</v>
      </c>
      <c r="F4067" s="287"/>
      <c r="G4067" s="287"/>
      <c r="H4067" s="287"/>
      <c r="I4067" s="288"/>
      <c r="J4067" s="287"/>
      <c r="K4067" s="288"/>
      <c r="L4067" s="134"/>
      <c r="M4067" s="133"/>
      <c r="N4067" s="288"/>
      <c r="O4067" s="134"/>
      <c r="P4067" s="166"/>
      <c r="Q4067" s="289"/>
      <c r="R4067" s="165"/>
      <c r="S4067" s="290"/>
      <c r="T4067" s="290"/>
      <c r="U4067" s="290"/>
      <c r="V4067" s="290"/>
      <c r="W4067" s="166"/>
      <c r="X4067" s="135"/>
      <c r="Y4067" s="418">
        <f t="shared" si="618"/>
        <v>0</v>
      </c>
      <c r="Z4067" s="291">
        <f t="shared" si="619"/>
        <v>0</v>
      </c>
      <c r="AA4067" s="163"/>
      <c r="AB4067" s="177" t="str">
        <f t="shared" si="620"/>
        <v/>
      </c>
      <c r="AC4067" s="283" t="str">
        <f t="shared" si="621"/>
        <v/>
      </c>
      <c r="AD4067" s="283" t="str">
        <f t="shared" si="622"/>
        <v/>
      </c>
      <c r="AE4067" s="163"/>
      <c r="AF4067" s="162"/>
    </row>
    <row r="4068" spans="1:32">
      <c r="A4068" s="134">
        <v>4059</v>
      </c>
      <c r="B4068" s="286"/>
      <c r="C4068" s="146">
        <f t="shared" si="615"/>
        <v>0</v>
      </c>
      <c r="D4068" s="146">
        <f t="shared" si="616"/>
        <v>1</v>
      </c>
      <c r="E4068" s="146">
        <f t="shared" si="617"/>
        <v>1900</v>
      </c>
      <c r="F4068" s="287"/>
      <c r="G4068" s="287"/>
      <c r="H4068" s="287"/>
      <c r="I4068" s="288"/>
      <c r="J4068" s="287"/>
      <c r="K4068" s="288"/>
      <c r="L4068" s="134"/>
      <c r="M4068" s="133"/>
      <c r="N4068" s="288"/>
      <c r="O4068" s="134"/>
      <c r="P4068" s="166"/>
      <c r="Q4068" s="289"/>
      <c r="R4068" s="165"/>
      <c r="S4068" s="290"/>
      <c r="T4068" s="290"/>
      <c r="U4068" s="290"/>
      <c r="V4068" s="290"/>
      <c r="W4068" s="166"/>
      <c r="X4068" s="135"/>
      <c r="Y4068" s="418">
        <f t="shared" si="618"/>
        <v>0</v>
      </c>
      <c r="Z4068" s="291">
        <f t="shared" si="619"/>
        <v>0</v>
      </c>
      <c r="AA4068" s="163"/>
      <c r="AB4068" s="177" t="str">
        <f t="shared" si="620"/>
        <v/>
      </c>
      <c r="AC4068" s="283" t="str">
        <f t="shared" si="621"/>
        <v/>
      </c>
      <c r="AD4068" s="283" t="str">
        <f t="shared" si="622"/>
        <v/>
      </c>
      <c r="AE4068" s="163"/>
      <c r="AF4068" s="162"/>
    </row>
    <row r="4069" spans="1:32">
      <c r="A4069" s="134">
        <v>4060</v>
      </c>
      <c r="B4069" s="286"/>
      <c r="C4069" s="146">
        <f t="shared" si="615"/>
        <v>0</v>
      </c>
      <c r="D4069" s="146">
        <f t="shared" si="616"/>
        <v>1</v>
      </c>
      <c r="E4069" s="146">
        <f t="shared" si="617"/>
        <v>1900</v>
      </c>
      <c r="F4069" s="287"/>
      <c r="G4069" s="287"/>
      <c r="H4069" s="287"/>
      <c r="I4069" s="288"/>
      <c r="J4069" s="287"/>
      <c r="K4069" s="288"/>
      <c r="L4069" s="134"/>
      <c r="M4069" s="133"/>
      <c r="N4069" s="288"/>
      <c r="O4069" s="134"/>
      <c r="P4069" s="166"/>
      <c r="Q4069" s="289"/>
      <c r="R4069" s="165"/>
      <c r="S4069" s="290"/>
      <c r="T4069" s="290"/>
      <c r="U4069" s="290"/>
      <c r="V4069" s="290"/>
      <c r="W4069" s="166"/>
      <c r="X4069" s="135"/>
      <c r="Y4069" s="418">
        <f t="shared" si="618"/>
        <v>0</v>
      </c>
      <c r="Z4069" s="291">
        <f t="shared" si="619"/>
        <v>0</v>
      </c>
      <c r="AA4069" s="163"/>
      <c r="AB4069" s="177" t="str">
        <f t="shared" si="620"/>
        <v/>
      </c>
      <c r="AC4069" s="283" t="str">
        <f t="shared" si="621"/>
        <v/>
      </c>
      <c r="AD4069" s="283" t="str">
        <f t="shared" si="622"/>
        <v/>
      </c>
      <c r="AE4069" s="163"/>
      <c r="AF4069" s="162"/>
    </row>
    <row r="4070" spans="1:32">
      <c r="A4070" s="134">
        <v>4061</v>
      </c>
      <c r="B4070" s="286"/>
      <c r="C4070" s="146">
        <f t="shared" si="615"/>
        <v>0</v>
      </c>
      <c r="D4070" s="146">
        <f t="shared" si="616"/>
        <v>1</v>
      </c>
      <c r="E4070" s="146">
        <f t="shared" si="617"/>
        <v>1900</v>
      </c>
      <c r="F4070" s="287"/>
      <c r="G4070" s="287"/>
      <c r="H4070" s="287"/>
      <c r="I4070" s="288"/>
      <c r="J4070" s="287"/>
      <c r="K4070" s="288"/>
      <c r="L4070" s="134"/>
      <c r="M4070" s="133"/>
      <c r="N4070" s="288"/>
      <c r="O4070" s="134"/>
      <c r="P4070" s="166"/>
      <c r="Q4070" s="289"/>
      <c r="R4070" s="165"/>
      <c r="S4070" s="290"/>
      <c r="T4070" s="290"/>
      <c r="U4070" s="290"/>
      <c r="V4070" s="290"/>
      <c r="W4070" s="166"/>
      <c r="X4070" s="135"/>
      <c r="Y4070" s="418">
        <f t="shared" si="618"/>
        <v>0</v>
      </c>
      <c r="Z4070" s="291">
        <f t="shared" si="619"/>
        <v>0</v>
      </c>
      <c r="AA4070" s="163"/>
      <c r="AB4070" s="177" t="str">
        <f t="shared" si="620"/>
        <v/>
      </c>
      <c r="AC4070" s="283" t="str">
        <f t="shared" si="621"/>
        <v/>
      </c>
      <c r="AD4070" s="283" t="str">
        <f t="shared" si="622"/>
        <v/>
      </c>
      <c r="AE4070" s="163"/>
      <c r="AF4070" s="162"/>
    </row>
    <row r="4071" spans="1:32">
      <c r="A4071" s="134">
        <v>4062</v>
      </c>
      <c r="B4071" s="286"/>
      <c r="C4071" s="146">
        <f t="shared" si="615"/>
        <v>0</v>
      </c>
      <c r="D4071" s="146">
        <f t="shared" si="616"/>
        <v>1</v>
      </c>
      <c r="E4071" s="146">
        <f t="shared" si="617"/>
        <v>1900</v>
      </c>
      <c r="F4071" s="287"/>
      <c r="G4071" s="287"/>
      <c r="H4071" s="287"/>
      <c r="I4071" s="288"/>
      <c r="J4071" s="287"/>
      <c r="K4071" s="288"/>
      <c r="L4071" s="134"/>
      <c r="M4071" s="133"/>
      <c r="N4071" s="288"/>
      <c r="O4071" s="134"/>
      <c r="P4071" s="166"/>
      <c r="Q4071" s="289"/>
      <c r="R4071" s="165"/>
      <c r="S4071" s="290"/>
      <c r="T4071" s="290"/>
      <c r="U4071" s="290"/>
      <c r="V4071" s="290"/>
      <c r="W4071" s="166"/>
      <c r="X4071" s="135"/>
      <c r="Y4071" s="418">
        <f t="shared" si="618"/>
        <v>0</v>
      </c>
      <c r="Z4071" s="291">
        <f t="shared" si="619"/>
        <v>0</v>
      </c>
      <c r="AA4071" s="163"/>
      <c r="AB4071" s="177" t="str">
        <f t="shared" si="620"/>
        <v/>
      </c>
      <c r="AC4071" s="283" t="str">
        <f t="shared" si="621"/>
        <v/>
      </c>
      <c r="AD4071" s="283" t="str">
        <f t="shared" si="622"/>
        <v/>
      </c>
      <c r="AE4071" s="163"/>
      <c r="AF4071" s="162"/>
    </row>
    <row r="4072" spans="1:32">
      <c r="A4072" s="134">
        <v>4063</v>
      </c>
      <c r="B4072" s="286"/>
      <c r="C4072" s="146">
        <f t="shared" si="615"/>
        <v>0</v>
      </c>
      <c r="D4072" s="146">
        <f t="shared" si="616"/>
        <v>1</v>
      </c>
      <c r="E4072" s="146">
        <f t="shared" si="617"/>
        <v>1900</v>
      </c>
      <c r="F4072" s="287"/>
      <c r="G4072" s="287"/>
      <c r="H4072" s="287"/>
      <c r="I4072" s="288"/>
      <c r="J4072" s="287"/>
      <c r="K4072" s="288"/>
      <c r="L4072" s="134"/>
      <c r="M4072" s="133"/>
      <c r="N4072" s="288"/>
      <c r="O4072" s="134"/>
      <c r="P4072" s="166"/>
      <c r="Q4072" s="289"/>
      <c r="R4072" s="165"/>
      <c r="S4072" s="290"/>
      <c r="T4072" s="290"/>
      <c r="U4072" s="290"/>
      <c r="V4072" s="290"/>
      <c r="W4072" s="166"/>
      <c r="X4072" s="135"/>
      <c r="Y4072" s="418">
        <f t="shared" si="618"/>
        <v>0</v>
      </c>
      <c r="Z4072" s="291">
        <f t="shared" si="619"/>
        <v>0</v>
      </c>
      <c r="AA4072" s="163"/>
      <c r="AB4072" s="177" t="str">
        <f t="shared" si="620"/>
        <v/>
      </c>
      <c r="AC4072" s="283" t="str">
        <f t="shared" si="621"/>
        <v/>
      </c>
      <c r="AD4072" s="283" t="str">
        <f t="shared" si="622"/>
        <v/>
      </c>
      <c r="AE4072" s="163"/>
      <c r="AF4072" s="162"/>
    </row>
    <row r="4073" spans="1:32">
      <c r="A4073" s="134">
        <v>4064</v>
      </c>
      <c r="B4073" s="286"/>
      <c r="C4073" s="146">
        <f t="shared" si="615"/>
        <v>0</v>
      </c>
      <c r="D4073" s="146">
        <f t="shared" si="616"/>
        <v>1</v>
      </c>
      <c r="E4073" s="146">
        <f t="shared" si="617"/>
        <v>1900</v>
      </c>
      <c r="F4073" s="287"/>
      <c r="G4073" s="287"/>
      <c r="H4073" s="287"/>
      <c r="I4073" s="288"/>
      <c r="J4073" s="287"/>
      <c r="K4073" s="288"/>
      <c r="L4073" s="134"/>
      <c r="M4073" s="133"/>
      <c r="N4073" s="288"/>
      <c r="O4073" s="134"/>
      <c r="P4073" s="166"/>
      <c r="Q4073" s="289"/>
      <c r="R4073" s="165"/>
      <c r="S4073" s="290"/>
      <c r="T4073" s="290"/>
      <c r="U4073" s="290"/>
      <c r="V4073" s="290"/>
      <c r="W4073" s="166"/>
      <c r="X4073" s="135"/>
      <c r="Y4073" s="418">
        <f t="shared" si="618"/>
        <v>0</v>
      </c>
      <c r="Z4073" s="291">
        <f t="shared" si="619"/>
        <v>0</v>
      </c>
      <c r="AA4073" s="163"/>
      <c r="AB4073" s="177" t="str">
        <f t="shared" si="620"/>
        <v/>
      </c>
      <c r="AC4073" s="283" t="str">
        <f t="shared" si="621"/>
        <v/>
      </c>
      <c r="AD4073" s="283" t="str">
        <f t="shared" si="622"/>
        <v/>
      </c>
      <c r="AE4073" s="163"/>
      <c r="AF4073" s="162"/>
    </row>
    <row r="4074" spans="1:32">
      <c r="A4074" s="134">
        <v>4065</v>
      </c>
      <c r="B4074" s="286"/>
      <c r="C4074" s="146">
        <f t="shared" si="615"/>
        <v>0</v>
      </c>
      <c r="D4074" s="146">
        <f t="shared" si="616"/>
        <v>1</v>
      </c>
      <c r="E4074" s="146">
        <f t="shared" si="617"/>
        <v>1900</v>
      </c>
      <c r="F4074" s="287"/>
      <c r="G4074" s="287"/>
      <c r="H4074" s="287"/>
      <c r="I4074" s="288"/>
      <c r="J4074" s="287"/>
      <c r="K4074" s="288"/>
      <c r="L4074" s="134"/>
      <c r="M4074" s="133"/>
      <c r="N4074" s="288"/>
      <c r="O4074" s="134"/>
      <c r="P4074" s="166"/>
      <c r="Q4074" s="289"/>
      <c r="R4074" s="165"/>
      <c r="S4074" s="290"/>
      <c r="T4074" s="290"/>
      <c r="U4074" s="290"/>
      <c r="V4074" s="290"/>
      <c r="W4074" s="166"/>
      <c r="X4074" s="135"/>
      <c r="Y4074" s="418">
        <f t="shared" si="618"/>
        <v>0</v>
      </c>
      <c r="Z4074" s="291">
        <f t="shared" si="619"/>
        <v>0</v>
      </c>
      <c r="AA4074" s="163"/>
      <c r="AB4074" s="177" t="str">
        <f t="shared" si="620"/>
        <v/>
      </c>
      <c r="AC4074" s="283" t="str">
        <f t="shared" si="621"/>
        <v/>
      </c>
      <c r="AD4074" s="283" t="str">
        <f t="shared" si="622"/>
        <v/>
      </c>
      <c r="AE4074" s="163"/>
      <c r="AF4074" s="162"/>
    </row>
    <row r="4075" spans="1:32">
      <c r="A4075" s="134">
        <v>4066</v>
      </c>
      <c r="B4075" s="286"/>
      <c r="C4075" s="146">
        <f t="shared" si="615"/>
        <v>0</v>
      </c>
      <c r="D4075" s="146">
        <f t="shared" si="616"/>
        <v>1</v>
      </c>
      <c r="E4075" s="146">
        <f t="shared" si="617"/>
        <v>1900</v>
      </c>
      <c r="F4075" s="287"/>
      <c r="G4075" s="287"/>
      <c r="H4075" s="287"/>
      <c r="I4075" s="288"/>
      <c r="J4075" s="287"/>
      <c r="K4075" s="288"/>
      <c r="L4075" s="134"/>
      <c r="M4075" s="133"/>
      <c r="N4075" s="288"/>
      <c r="O4075" s="134"/>
      <c r="P4075" s="166"/>
      <c r="Q4075" s="289"/>
      <c r="R4075" s="165"/>
      <c r="S4075" s="290"/>
      <c r="T4075" s="290"/>
      <c r="U4075" s="290"/>
      <c r="V4075" s="290"/>
      <c r="W4075" s="166"/>
      <c r="X4075" s="135"/>
      <c r="Y4075" s="418">
        <f t="shared" si="618"/>
        <v>0</v>
      </c>
      <c r="Z4075" s="291">
        <f t="shared" si="619"/>
        <v>0</v>
      </c>
      <c r="AA4075" s="163"/>
      <c r="AB4075" s="177" t="str">
        <f t="shared" si="620"/>
        <v/>
      </c>
      <c r="AC4075" s="283" t="str">
        <f t="shared" si="621"/>
        <v/>
      </c>
      <c r="AD4075" s="283" t="str">
        <f t="shared" si="622"/>
        <v/>
      </c>
      <c r="AE4075" s="163"/>
      <c r="AF4075" s="162"/>
    </row>
    <row r="4076" spans="1:32">
      <c r="A4076" s="134">
        <v>4067</v>
      </c>
      <c r="B4076" s="286"/>
      <c r="C4076" s="146">
        <f t="shared" si="615"/>
        <v>0</v>
      </c>
      <c r="D4076" s="146">
        <f t="shared" si="616"/>
        <v>1</v>
      </c>
      <c r="E4076" s="146">
        <f t="shared" si="617"/>
        <v>1900</v>
      </c>
      <c r="F4076" s="287"/>
      <c r="G4076" s="287"/>
      <c r="H4076" s="287"/>
      <c r="I4076" s="288"/>
      <c r="J4076" s="287"/>
      <c r="K4076" s="288"/>
      <c r="L4076" s="134"/>
      <c r="M4076" s="133"/>
      <c r="N4076" s="288"/>
      <c r="O4076" s="134"/>
      <c r="P4076" s="166"/>
      <c r="Q4076" s="289"/>
      <c r="R4076" s="165"/>
      <c r="S4076" s="290"/>
      <c r="T4076" s="290"/>
      <c r="U4076" s="290"/>
      <c r="V4076" s="290"/>
      <c r="W4076" s="166"/>
      <c r="X4076" s="135"/>
      <c r="Y4076" s="418">
        <f t="shared" si="618"/>
        <v>0</v>
      </c>
      <c r="Z4076" s="291">
        <f t="shared" si="619"/>
        <v>0</v>
      </c>
      <c r="AA4076" s="163"/>
      <c r="AB4076" s="177" t="str">
        <f t="shared" si="620"/>
        <v/>
      </c>
      <c r="AC4076" s="283" t="str">
        <f t="shared" si="621"/>
        <v/>
      </c>
      <c r="AD4076" s="283" t="str">
        <f t="shared" si="622"/>
        <v/>
      </c>
      <c r="AE4076" s="163"/>
      <c r="AF4076" s="162"/>
    </row>
    <row r="4077" spans="1:32">
      <c r="A4077" s="134">
        <v>4068</v>
      </c>
      <c r="B4077" s="286"/>
      <c r="C4077" s="146">
        <f t="shared" si="615"/>
        <v>0</v>
      </c>
      <c r="D4077" s="146">
        <f t="shared" si="616"/>
        <v>1</v>
      </c>
      <c r="E4077" s="146">
        <f t="shared" si="617"/>
        <v>1900</v>
      </c>
      <c r="F4077" s="287"/>
      <c r="G4077" s="287"/>
      <c r="H4077" s="287"/>
      <c r="I4077" s="288"/>
      <c r="J4077" s="287"/>
      <c r="K4077" s="288"/>
      <c r="L4077" s="134"/>
      <c r="M4077" s="133"/>
      <c r="N4077" s="288"/>
      <c r="O4077" s="134"/>
      <c r="P4077" s="166"/>
      <c r="Q4077" s="289"/>
      <c r="R4077" s="165"/>
      <c r="S4077" s="290"/>
      <c r="T4077" s="290"/>
      <c r="U4077" s="290"/>
      <c r="V4077" s="290"/>
      <c r="W4077" s="166"/>
      <c r="X4077" s="135"/>
      <c r="Y4077" s="418">
        <f t="shared" si="618"/>
        <v>0</v>
      </c>
      <c r="Z4077" s="291">
        <f t="shared" si="619"/>
        <v>0</v>
      </c>
      <c r="AA4077" s="163"/>
      <c r="AB4077" s="177" t="str">
        <f t="shared" si="620"/>
        <v/>
      </c>
      <c r="AC4077" s="283" t="str">
        <f t="shared" si="621"/>
        <v/>
      </c>
      <c r="AD4077" s="283" t="str">
        <f t="shared" si="622"/>
        <v/>
      </c>
      <c r="AE4077" s="163"/>
      <c r="AF4077" s="162"/>
    </row>
    <row r="4078" spans="1:32">
      <c r="A4078" s="134">
        <v>4069</v>
      </c>
      <c r="B4078" s="286"/>
      <c r="C4078" s="146">
        <f t="shared" si="615"/>
        <v>0</v>
      </c>
      <c r="D4078" s="146">
        <f t="shared" si="616"/>
        <v>1</v>
      </c>
      <c r="E4078" s="146">
        <f t="shared" si="617"/>
        <v>1900</v>
      </c>
      <c r="F4078" s="287"/>
      <c r="G4078" s="287"/>
      <c r="H4078" s="287"/>
      <c r="I4078" s="288"/>
      <c r="J4078" s="287"/>
      <c r="K4078" s="288"/>
      <c r="L4078" s="134"/>
      <c r="M4078" s="133"/>
      <c r="N4078" s="288"/>
      <c r="O4078" s="134"/>
      <c r="P4078" s="166"/>
      <c r="Q4078" s="289"/>
      <c r="R4078" s="165"/>
      <c r="S4078" s="290"/>
      <c r="T4078" s="290"/>
      <c r="U4078" s="290"/>
      <c r="V4078" s="290"/>
      <c r="W4078" s="166"/>
      <c r="X4078" s="135"/>
      <c r="Y4078" s="418">
        <f t="shared" si="618"/>
        <v>0</v>
      </c>
      <c r="Z4078" s="291">
        <f t="shared" si="619"/>
        <v>0</v>
      </c>
      <c r="AA4078" s="163"/>
      <c r="AB4078" s="177" t="str">
        <f t="shared" si="620"/>
        <v/>
      </c>
      <c r="AC4078" s="283" t="str">
        <f t="shared" si="621"/>
        <v/>
      </c>
      <c r="AD4078" s="283" t="str">
        <f t="shared" si="622"/>
        <v/>
      </c>
      <c r="AE4078" s="163"/>
      <c r="AF4078" s="162"/>
    </row>
    <row r="4079" spans="1:32">
      <c r="A4079" s="134">
        <v>4070</v>
      </c>
      <c r="B4079" s="286"/>
      <c r="C4079" s="146">
        <f t="shared" si="615"/>
        <v>0</v>
      </c>
      <c r="D4079" s="146">
        <f t="shared" si="616"/>
        <v>1</v>
      </c>
      <c r="E4079" s="146">
        <f t="shared" si="617"/>
        <v>1900</v>
      </c>
      <c r="F4079" s="287"/>
      <c r="G4079" s="287"/>
      <c r="H4079" s="287"/>
      <c r="I4079" s="288"/>
      <c r="J4079" s="287"/>
      <c r="K4079" s="288"/>
      <c r="L4079" s="134"/>
      <c r="M4079" s="133"/>
      <c r="N4079" s="288"/>
      <c r="O4079" s="134"/>
      <c r="P4079" s="166"/>
      <c r="Q4079" s="289"/>
      <c r="R4079" s="165"/>
      <c r="S4079" s="290"/>
      <c r="T4079" s="290"/>
      <c r="U4079" s="290"/>
      <c r="V4079" s="290"/>
      <c r="W4079" s="166"/>
      <c r="X4079" s="135"/>
      <c r="Y4079" s="418">
        <f t="shared" si="618"/>
        <v>0</v>
      </c>
      <c r="Z4079" s="291">
        <f t="shared" si="619"/>
        <v>0</v>
      </c>
      <c r="AA4079" s="163"/>
      <c r="AB4079" s="177" t="str">
        <f t="shared" si="620"/>
        <v/>
      </c>
      <c r="AC4079" s="283" t="str">
        <f t="shared" si="621"/>
        <v/>
      </c>
      <c r="AD4079" s="283" t="str">
        <f t="shared" si="622"/>
        <v/>
      </c>
      <c r="AE4079" s="163"/>
      <c r="AF4079" s="162"/>
    </row>
    <row r="4080" spans="1:32">
      <c r="A4080" s="134">
        <v>4071</v>
      </c>
      <c r="B4080" s="286"/>
      <c r="C4080" s="146">
        <f t="shared" si="615"/>
        <v>0</v>
      </c>
      <c r="D4080" s="146">
        <f t="shared" si="616"/>
        <v>1</v>
      </c>
      <c r="E4080" s="146">
        <f t="shared" si="617"/>
        <v>1900</v>
      </c>
      <c r="F4080" s="287"/>
      <c r="G4080" s="287"/>
      <c r="H4080" s="287"/>
      <c r="I4080" s="288"/>
      <c r="J4080" s="287"/>
      <c r="K4080" s="288"/>
      <c r="L4080" s="134"/>
      <c r="M4080" s="133"/>
      <c r="N4080" s="288"/>
      <c r="O4080" s="134"/>
      <c r="P4080" s="166"/>
      <c r="Q4080" s="289"/>
      <c r="R4080" s="165"/>
      <c r="S4080" s="290"/>
      <c r="T4080" s="290"/>
      <c r="U4080" s="290"/>
      <c r="V4080" s="290"/>
      <c r="W4080" s="166"/>
      <c r="X4080" s="135"/>
      <c r="Y4080" s="418">
        <f t="shared" si="618"/>
        <v>0</v>
      </c>
      <c r="Z4080" s="291">
        <f t="shared" si="619"/>
        <v>0</v>
      </c>
      <c r="AA4080" s="163"/>
      <c r="AB4080" s="177" t="str">
        <f t="shared" si="620"/>
        <v/>
      </c>
      <c r="AC4080" s="283" t="str">
        <f t="shared" si="621"/>
        <v/>
      </c>
      <c r="AD4080" s="283" t="str">
        <f t="shared" si="622"/>
        <v/>
      </c>
      <c r="AE4080" s="163"/>
      <c r="AF4080" s="162"/>
    </row>
    <row r="4081" spans="1:32">
      <c r="A4081" s="134">
        <v>4072</v>
      </c>
      <c r="B4081" s="286"/>
      <c r="C4081" s="146">
        <f t="shared" si="615"/>
        <v>0</v>
      </c>
      <c r="D4081" s="146">
        <f t="shared" si="616"/>
        <v>1</v>
      </c>
      <c r="E4081" s="146">
        <f t="shared" si="617"/>
        <v>1900</v>
      </c>
      <c r="F4081" s="287"/>
      <c r="G4081" s="287"/>
      <c r="H4081" s="287"/>
      <c r="I4081" s="288"/>
      <c r="J4081" s="287"/>
      <c r="K4081" s="288"/>
      <c r="L4081" s="134"/>
      <c r="M4081" s="133"/>
      <c r="N4081" s="288"/>
      <c r="O4081" s="134"/>
      <c r="P4081" s="166"/>
      <c r="Q4081" s="289"/>
      <c r="R4081" s="165"/>
      <c r="S4081" s="290"/>
      <c r="T4081" s="290"/>
      <c r="U4081" s="290"/>
      <c r="V4081" s="290"/>
      <c r="W4081" s="166"/>
      <c r="X4081" s="135"/>
      <c r="Y4081" s="418">
        <f t="shared" si="618"/>
        <v>0</v>
      </c>
      <c r="Z4081" s="291">
        <f t="shared" si="619"/>
        <v>0</v>
      </c>
      <c r="AA4081" s="163"/>
      <c r="AB4081" s="177" t="str">
        <f t="shared" si="620"/>
        <v/>
      </c>
      <c r="AC4081" s="283" t="str">
        <f t="shared" si="621"/>
        <v/>
      </c>
      <c r="AD4081" s="283" t="str">
        <f t="shared" si="622"/>
        <v/>
      </c>
      <c r="AE4081" s="163"/>
      <c r="AF4081" s="162"/>
    </row>
    <row r="4082" spans="1:32">
      <c r="A4082" s="134">
        <v>4073</v>
      </c>
      <c r="B4082" s="286"/>
      <c r="C4082" s="146">
        <f t="shared" si="615"/>
        <v>0</v>
      </c>
      <c r="D4082" s="146">
        <f t="shared" si="616"/>
        <v>1</v>
      </c>
      <c r="E4082" s="146">
        <f t="shared" si="617"/>
        <v>1900</v>
      </c>
      <c r="F4082" s="287"/>
      <c r="G4082" s="287"/>
      <c r="H4082" s="287"/>
      <c r="I4082" s="288"/>
      <c r="J4082" s="287"/>
      <c r="K4082" s="288"/>
      <c r="L4082" s="134"/>
      <c r="M4082" s="133"/>
      <c r="N4082" s="288"/>
      <c r="O4082" s="134"/>
      <c r="P4082" s="166"/>
      <c r="Q4082" s="289"/>
      <c r="R4082" s="165"/>
      <c r="S4082" s="290"/>
      <c r="T4082" s="290"/>
      <c r="U4082" s="290"/>
      <c r="V4082" s="290"/>
      <c r="W4082" s="166"/>
      <c r="X4082" s="135"/>
      <c r="Y4082" s="418">
        <f t="shared" si="618"/>
        <v>0</v>
      </c>
      <c r="Z4082" s="291">
        <f t="shared" si="619"/>
        <v>0</v>
      </c>
      <c r="AA4082" s="163"/>
      <c r="AB4082" s="177" t="str">
        <f t="shared" si="620"/>
        <v/>
      </c>
      <c r="AC4082" s="283" t="str">
        <f t="shared" si="621"/>
        <v/>
      </c>
      <c r="AD4082" s="283" t="str">
        <f t="shared" si="622"/>
        <v/>
      </c>
      <c r="AE4082" s="163"/>
      <c r="AF4082" s="162"/>
    </row>
    <row r="4083" spans="1:32">
      <c r="A4083" s="134">
        <v>4074</v>
      </c>
      <c r="B4083" s="286"/>
      <c r="C4083" s="146">
        <f t="shared" si="615"/>
        <v>0</v>
      </c>
      <c r="D4083" s="146">
        <f t="shared" si="616"/>
        <v>1</v>
      </c>
      <c r="E4083" s="146">
        <f t="shared" si="617"/>
        <v>1900</v>
      </c>
      <c r="F4083" s="287"/>
      <c r="G4083" s="287"/>
      <c r="H4083" s="287"/>
      <c r="I4083" s="288"/>
      <c r="J4083" s="287"/>
      <c r="K4083" s="288"/>
      <c r="L4083" s="134"/>
      <c r="M4083" s="133"/>
      <c r="N4083" s="288"/>
      <c r="O4083" s="134"/>
      <c r="P4083" s="166"/>
      <c r="Q4083" s="289"/>
      <c r="R4083" s="165"/>
      <c r="S4083" s="290"/>
      <c r="T4083" s="290"/>
      <c r="U4083" s="290"/>
      <c r="V4083" s="290"/>
      <c r="W4083" s="166"/>
      <c r="X4083" s="135"/>
      <c r="Y4083" s="418">
        <f t="shared" si="618"/>
        <v>0</v>
      </c>
      <c r="Z4083" s="291">
        <f t="shared" si="619"/>
        <v>0</v>
      </c>
      <c r="AA4083" s="163"/>
      <c r="AB4083" s="177" t="str">
        <f t="shared" si="620"/>
        <v/>
      </c>
      <c r="AC4083" s="283" t="str">
        <f t="shared" si="621"/>
        <v/>
      </c>
      <c r="AD4083" s="283" t="str">
        <f t="shared" si="622"/>
        <v/>
      </c>
      <c r="AE4083" s="163"/>
      <c r="AF4083" s="162"/>
    </row>
    <row r="4084" spans="1:32">
      <c r="A4084" s="134">
        <v>4075</v>
      </c>
      <c r="B4084" s="286"/>
      <c r="C4084" s="146">
        <f t="shared" si="615"/>
        <v>0</v>
      </c>
      <c r="D4084" s="146">
        <f t="shared" si="616"/>
        <v>1</v>
      </c>
      <c r="E4084" s="146">
        <f t="shared" si="617"/>
        <v>1900</v>
      </c>
      <c r="F4084" s="287"/>
      <c r="G4084" s="287"/>
      <c r="H4084" s="287"/>
      <c r="I4084" s="288"/>
      <c r="J4084" s="287"/>
      <c r="K4084" s="288"/>
      <c r="L4084" s="134"/>
      <c r="M4084" s="133"/>
      <c r="N4084" s="288"/>
      <c r="O4084" s="134"/>
      <c r="P4084" s="166"/>
      <c r="Q4084" s="289"/>
      <c r="R4084" s="165"/>
      <c r="S4084" s="290"/>
      <c r="T4084" s="290"/>
      <c r="U4084" s="290"/>
      <c r="V4084" s="290"/>
      <c r="W4084" s="166"/>
      <c r="X4084" s="135"/>
      <c r="Y4084" s="418">
        <f t="shared" si="618"/>
        <v>0</v>
      </c>
      <c r="Z4084" s="291">
        <f t="shared" si="619"/>
        <v>0</v>
      </c>
      <c r="AA4084" s="163"/>
      <c r="AB4084" s="177" t="str">
        <f t="shared" si="620"/>
        <v/>
      </c>
      <c r="AC4084" s="283" t="str">
        <f t="shared" si="621"/>
        <v/>
      </c>
      <c r="AD4084" s="283" t="str">
        <f t="shared" si="622"/>
        <v/>
      </c>
      <c r="AE4084" s="163"/>
      <c r="AF4084" s="162"/>
    </row>
    <row r="4085" spans="1:32">
      <c r="A4085" s="134">
        <v>4076</v>
      </c>
      <c r="B4085" s="286"/>
      <c r="C4085" s="146">
        <f t="shared" si="615"/>
        <v>0</v>
      </c>
      <c r="D4085" s="146">
        <f t="shared" si="616"/>
        <v>1</v>
      </c>
      <c r="E4085" s="146">
        <f t="shared" si="617"/>
        <v>1900</v>
      </c>
      <c r="F4085" s="287"/>
      <c r="G4085" s="287"/>
      <c r="H4085" s="287"/>
      <c r="I4085" s="288"/>
      <c r="J4085" s="287"/>
      <c r="K4085" s="288"/>
      <c r="L4085" s="134"/>
      <c r="M4085" s="133"/>
      <c r="N4085" s="288"/>
      <c r="O4085" s="134"/>
      <c r="P4085" s="166"/>
      <c r="Q4085" s="289"/>
      <c r="R4085" s="165"/>
      <c r="S4085" s="290"/>
      <c r="T4085" s="290"/>
      <c r="U4085" s="290"/>
      <c r="V4085" s="290"/>
      <c r="W4085" s="166"/>
      <c r="X4085" s="135"/>
      <c r="Y4085" s="418">
        <f t="shared" si="618"/>
        <v>0</v>
      </c>
      <c r="Z4085" s="291">
        <f t="shared" si="619"/>
        <v>0</v>
      </c>
      <c r="AA4085" s="163"/>
      <c r="AB4085" s="177" t="str">
        <f t="shared" si="620"/>
        <v/>
      </c>
      <c r="AC4085" s="283" t="str">
        <f t="shared" si="621"/>
        <v/>
      </c>
      <c r="AD4085" s="283" t="str">
        <f t="shared" si="622"/>
        <v/>
      </c>
      <c r="AE4085" s="163"/>
      <c r="AF4085" s="162"/>
    </row>
    <row r="4086" spans="1:32">
      <c r="A4086" s="134">
        <v>4077</v>
      </c>
      <c r="B4086" s="286"/>
      <c r="C4086" s="146">
        <f t="shared" si="615"/>
        <v>0</v>
      </c>
      <c r="D4086" s="146">
        <f t="shared" si="616"/>
        <v>1</v>
      </c>
      <c r="E4086" s="146">
        <f t="shared" si="617"/>
        <v>1900</v>
      </c>
      <c r="F4086" s="287"/>
      <c r="G4086" s="287"/>
      <c r="H4086" s="287"/>
      <c r="I4086" s="288"/>
      <c r="J4086" s="287"/>
      <c r="K4086" s="288"/>
      <c r="L4086" s="134"/>
      <c r="M4086" s="133"/>
      <c r="N4086" s="288"/>
      <c r="O4086" s="134"/>
      <c r="P4086" s="166"/>
      <c r="Q4086" s="289"/>
      <c r="R4086" s="165"/>
      <c r="S4086" s="290"/>
      <c r="T4086" s="290"/>
      <c r="U4086" s="290"/>
      <c r="V4086" s="290"/>
      <c r="W4086" s="166"/>
      <c r="X4086" s="135"/>
      <c r="Y4086" s="418">
        <f t="shared" si="618"/>
        <v>0</v>
      </c>
      <c r="Z4086" s="291">
        <f t="shared" si="619"/>
        <v>0</v>
      </c>
      <c r="AA4086" s="163"/>
      <c r="AB4086" s="177" t="str">
        <f t="shared" si="620"/>
        <v/>
      </c>
      <c r="AC4086" s="283" t="str">
        <f t="shared" si="621"/>
        <v/>
      </c>
      <c r="AD4086" s="283" t="str">
        <f t="shared" si="622"/>
        <v/>
      </c>
      <c r="AE4086" s="163"/>
      <c r="AF4086" s="162"/>
    </row>
    <row r="4087" spans="1:32">
      <c r="A4087" s="134">
        <v>4078</v>
      </c>
      <c r="B4087" s="286"/>
      <c r="C4087" s="146">
        <f t="shared" si="615"/>
        <v>0</v>
      </c>
      <c r="D4087" s="146">
        <f t="shared" si="616"/>
        <v>1</v>
      </c>
      <c r="E4087" s="146">
        <f t="shared" si="617"/>
        <v>1900</v>
      </c>
      <c r="F4087" s="287"/>
      <c r="G4087" s="287"/>
      <c r="H4087" s="287"/>
      <c r="I4087" s="288"/>
      <c r="J4087" s="287"/>
      <c r="K4087" s="288"/>
      <c r="L4087" s="134"/>
      <c r="M4087" s="133"/>
      <c r="N4087" s="288"/>
      <c r="O4087" s="134"/>
      <c r="P4087" s="166"/>
      <c r="Q4087" s="289"/>
      <c r="R4087" s="165"/>
      <c r="S4087" s="290"/>
      <c r="T4087" s="290"/>
      <c r="U4087" s="290"/>
      <c r="V4087" s="290"/>
      <c r="W4087" s="166"/>
      <c r="X4087" s="135"/>
      <c r="Y4087" s="418">
        <f t="shared" si="618"/>
        <v>0</v>
      </c>
      <c r="Z4087" s="291">
        <f t="shared" si="619"/>
        <v>0</v>
      </c>
      <c r="AA4087" s="163"/>
      <c r="AB4087" s="177" t="str">
        <f t="shared" si="620"/>
        <v/>
      </c>
      <c r="AC4087" s="283" t="str">
        <f t="shared" si="621"/>
        <v/>
      </c>
      <c r="AD4087" s="283" t="str">
        <f t="shared" si="622"/>
        <v/>
      </c>
      <c r="AE4087" s="163"/>
      <c r="AF4087" s="162"/>
    </row>
    <row r="4088" spans="1:32">
      <c r="A4088" s="134">
        <v>4079</v>
      </c>
      <c r="B4088" s="286"/>
      <c r="C4088" s="146">
        <f t="shared" si="615"/>
        <v>0</v>
      </c>
      <c r="D4088" s="146">
        <f t="shared" si="616"/>
        <v>1</v>
      </c>
      <c r="E4088" s="146">
        <f t="shared" si="617"/>
        <v>1900</v>
      </c>
      <c r="F4088" s="287"/>
      <c r="G4088" s="287"/>
      <c r="H4088" s="287"/>
      <c r="I4088" s="288"/>
      <c r="J4088" s="287"/>
      <c r="K4088" s="288"/>
      <c r="L4088" s="134"/>
      <c r="M4088" s="133"/>
      <c r="N4088" s="288"/>
      <c r="O4088" s="134"/>
      <c r="P4088" s="166"/>
      <c r="Q4088" s="289"/>
      <c r="R4088" s="165"/>
      <c r="S4088" s="290"/>
      <c r="T4088" s="290"/>
      <c r="U4088" s="290"/>
      <c r="V4088" s="290"/>
      <c r="W4088" s="166"/>
      <c r="X4088" s="135"/>
      <c r="Y4088" s="418">
        <f t="shared" si="618"/>
        <v>0</v>
      </c>
      <c r="Z4088" s="291">
        <f t="shared" si="619"/>
        <v>0</v>
      </c>
      <c r="AA4088" s="163"/>
      <c r="AB4088" s="177" t="str">
        <f t="shared" si="620"/>
        <v/>
      </c>
      <c r="AC4088" s="283" t="str">
        <f t="shared" si="621"/>
        <v/>
      </c>
      <c r="AD4088" s="283" t="str">
        <f t="shared" si="622"/>
        <v/>
      </c>
      <c r="AE4088" s="163"/>
      <c r="AF4088" s="162"/>
    </row>
    <row r="4089" spans="1:32">
      <c r="A4089" s="134">
        <v>4080</v>
      </c>
      <c r="B4089" s="286"/>
      <c r="C4089" s="146">
        <f t="shared" si="615"/>
        <v>0</v>
      </c>
      <c r="D4089" s="146">
        <f t="shared" si="616"/>
        <v>1</v>
      </c>
      <c r="E4089" s="146">
        <f t="shared" si="617"/>
        <v>1900</v>
      </c>
      <c r="F4089" s="287"/>
      <c r="G4089" s="287"/>
      <c r="H4089" s="287"/>
      <c r="I4089" s="288"/>
      <c r="J4089" s="287"/>
      <c r="K4089" s="288"/>
      <c r="L4089" s="134"/>
      <c r="M4089" s="133"/>
      <c r="N4089" s="288"/>
      <c r="O4089" s="134"/>
      <c r="P4089" s="166"/>
      <c r="Q4089" s="289"/>
      <c r="R4089" s="165"/>
      <c r="S4089" s="290"/>
      <c r="T4089" s="290"/>
      <c r="U4089" s="290"/>
      <c r="V4089" s="290"/>
      <c r="W4089" s="166"/>
      <c r="X4089" s="135"/>
      <c r="Y4089" s="418">
        <f t="shared" si="618"/>
        <v>0</v>
      </c>
      <c r="Z4089" s="291">
        <f t="shared" si="619"/>
        <v>0</v>
      </c>
      <c r="AA4089" s="163"/>
      <c r="AB4089" s="177" t="str">
        <f t="shared" si="620"/>
        <v/>
      </c>
      <c r="AC4089" s="283" t="str">
        <f t="shared" si="621"/>
        <v/>
      </c>
      <c r="AD4089" s="283" t="str">
        <f t="shared" si="622"/>
        <v/>
      </c>
      <c r="AE4089" s="163"/>
      <c r="AF4089" s="162"/>
    </row>
    <row r="4090" spans="1:32">
      <c r="A4090" s="134">
        <v>4081</v>
      </c>
      <c r="B4090" s="286"/>
      <c r="C4090" s="146">
        <f t="shared" si="615"/>
        <v>0</v>
      </c>
      <c r="D4090" s="146">
        <f t="shared" si="616"/>
        <v>1</v>
      </c>
      <c r="E4090" s="146">
        <f t="shared" si="617"/>
        <v>1900</v>
      </c>
      <c r="F4090" s="287"/>
      <c r="G4090" s="287"/>
      <c r="H4090" s="287"/>
      <c r="I4090" s="288"/>
      <c r="J4090" s="287"/>
      <c r="K4090" s="288"/>
      <c r="L4090" s="134"/>
      <c r="M4090" s="133"/>
      <c r="N4090" s="288"/>
      <c r="O4090" s="134"/>
      <c r="P4090" s="166"/>
      <c r="Q4090" s="289"/>
      <c r="R4090" s="165"/>
      <c r="S4090" s="290"/>
      <c r="T4090" s="290"/>
      <c r="U4090" s="290"/>
      <c r="V4090" s="290"/>
      <c r="W4090" s="166"/>
      <c r="X4090" s="135"/>
      <c r="Y4090" s="418">
        <f t="shared" si="618"/>
        <v>0</v>
      </c>
      <c r="Z4090" s="291">
        <f t="shared" si="619"/>
        <v>0</v>
      </c>
      <c r="AA4090" s="163"/>
      <c r="AB4090" s="177" t="str">
        <f t="shared" si="620"/>
        <v/>
      </c>
      <c r="AC4090" s="283" t="str">
        <f t="shared" si="621"/>
        <v/>
      </c>
      <c r="AD4090" s="283" t="str">
        <f t="shared" si="622"/>
        <v/>
      </c>
      <c r="AE4090" s="163"/>
      <c r="AF4090" s="162"/>
    </row>
    <row r="4091" spans="1:32">
      <c r="A4091" s="134">
        <v>4082</v>
      </c>
      <c r="B4091" s="286"/>
      <c r="C4091" s="146">
        <f t="shared" si="615"/>
        <v>0</v>
      </c>
      <c r="D4091" s="146">
        <f t="shared" si="616"/>
        <v>1</v>
      </c>
      <c r="E4091" s="146">
        <f t="shared" si="617"/>
        <v>1900</v>
      </c>
      <c r="F4091" s="287"/>
      <c r="G4091" s="287"/>
      <c r="H4091" s="287"/>
      <c r="I4091" s="288"/>
      <c r="J4091" s="287"/>
      <c r="K4091" s="288"/>
      <c r="L4091" s="134"/>
      <c r="M4091" s="133"/>
      <c r="N4091" s="288"/>
      <c r="O4091" s="134"/>
      <c r="P4091" s="166"/>
      <c r="Q4091" s="289"/>
      <c r="R4091" s="165"/>
      <c r="S4091" s="290"/>
      <c r="T4091" s="290"/>
      <c r="U4091" s="290"/>
      <c r="V4091" s="290"/>
      <c r="W4091" s="166"/>
      <c r="X4091" s="135"/>
      <c r="Y4091" s="418">
        <f t="shared" si="618"/>
        <v>0</v>
      </c>
      <c r="Z4091" s="291">
        <f t="shared" si="619"/>
        <v>0</v>
      </c>
      <c r="AA4091" s="163"/>
      <c r="AB4091" s="177" t="str">
        <f t="shared" si="620"/>
        <v/>
      </c>
      <c r="AC4091" s="283" t="str">
        <f t="shared" si="621"/>
        <v/>
      </c>
      <c r="AD4091" s="283" t="str">
        <f t="shared" si="622"/>
        <v/>
      </c>
      <c r="AE4091" s="163"/>
      <c r="AF4091" s="162"/>
    </row>
    <row r="4092" spans="1:32">
      <c r="A4092" s="134">
        <v>4083</v>
      </c>
      <c r="B4092" s="286"/>
      <c r="C4092" s="146">
        <f t="shared" si="615"/>
        <v>0</v>
      </c>
      <c r="D4092" s="146">
        <f t="shared" si="616"/>
        <v>1</v>
      </c>
      <c r="E4092" s="146">
        <f t="shared" si="617"/>
        <v>1900</v>
      </c>
      <c r="F4092" s="287"/>
      <c r="G4092" s="287"/>
      <c r="H4092" s="287"/>
      <c r="I4092" s="288"/>
      <c r="J4092" s="287"/>
      <c r="K4092" s="288"/>
      <c r="L4092" s="134"/>
      <c r="M4092" s="133"/>
      <c r="N4092" s="288"/>
      <c r="O4092" s="134"/>
      <c r="P4092" s="166"/>
      <c r="Q4092" s="289"/>
      <c r="R4092" s="165"/>
      <c r="S4092" s="290"/>
      <c r="T4092" s="290"/>
      <c r="U4092" s="290"/>
      <c r="V4092" s="290"/>
      <c r="W4092" s="166"/>
      <c r="X4092" s="135"/>
      <c r="Y4092" s="418">
        <f t="shared" si="618"/>
        <v>0</v>
      </c>
      <c r="Z4092" s="291">
        <f t="shared" si="619"/>
        <v>0</v>
      </c>
      <c r="AA4092" s="163"/>
      <c r="AB4092" s="177" t="str">
        <f t="shared" si="620"/>
        <v/>
      </c>
      <c r="AC4092" s="283" t="str">
        <f t="shared" si="621"/>
        <v/>
      </c>
      <c r="AD4092" s="283" t="str">
        <f t="shared" si="622"/>
        <v/>
      </c>
      <c r="AE4092" s="163"/>
      <c r="AF4092" s="162"/>
    </row>
    <row r="4093" spans="1:32">
      <c r="A4093" s="134">
        <v>4084</v>
      </c>
      <c r="B4093" s="286"/>
      <c r="C4093" s="146">
        <f t="shared" si="615"/>
        <v>0</v>
      </c>
      <c r="D4093" s="146">
        <f t="shared" si="616"/>
        <v>1</v>
      </c>
      <c r="E4093" s="146">
        <f t="shared" si="617"/>
        <v>1900</v>
      </c>
      <c r="F4093" s="287"/>
      <c r="G4093" s="287"/>
      <c r="H4093" s="287"/>
      <c r="I4093" s="288"/>
      <c r="J4093" s="287"/>
      <c r="K4093" s="288"/>
      <c r="L4093" s="134"/>
      <c r="M4093" s="133"/>
      <c r="N4093" s="288"/>
      <c r="O4093" s="134"/>
      <c r="P4093" s="166"/>
      <c r="Q4093" s="289"/>
      <c r="R4093" s="165"/>
      <c r="S4093" s="290"/>
      <c r="T4093" s="290"/>
      <c r="U4093" s="290"/>
      <c r="V4093" s="290"/>
      <c r="W4093" s="166"/>
      <c r="X4093" s="135"/>
      <c r="Y4093" s="418">
        <f t="shared" si="618"/>
        <v>0</v>
      </c>
      <c r="Z4093" s="291">
        <f t="shared" si="619"/>
        <v>0</v>
      </c>
      <c r="AA4093" s="163"/>
      <c r="AB4093" s="177" t="str">
        <f t="shared" si="620"/>
        <v/>
      </c>
      <c r="AC4093" s="283" t="str">
        <f t="shared" si="621"/>
        <v/>
      </c>
      <c r="AD4093" s="283" t="str">
        <f t="shared" si="622"/>
        <v/>
      </c>
      <c r="AE4093" s="163"/>
      <c r="AF4093" s="162"/>
    </row>
    <row r="4094" spans="1:32">
      <c r="A4094" s="134">
        <v>4085</v>
      </c>
      <c r="B4094" s="286"/>
      <c r="C4094" s="146">
        <f t="shared" si="615"/>
        <v>0</v>
      </c>
      <c r="D4094" s="146">
        <f t="shared" si="616"/>
        <v>1</v>
      </c>
      <c r="E4094" s="146">
        <f t="shared" si="617"/>
        <v>1900</v>
      </c>
      <c r="F4094" s="287"/>
      <c r="G4094" s="287"/>
      <c r="H4094" s="287"/>
      <c r="I4094" s="288"/>
      <c r="J4094" s="287"/>
      <c r="K4094" s="288"/>
      <c r="L4094" s="134"/>
      <c r="M4094" s="133"/>
      <c r="N4094" s="288"/>
      <c r="O4094" s="134"/>
      <c r="P4094" s="166"/>
      <c r="Q4094" s="289"/>
      <c r="R4094" s="165"/>
      <c r="S4094" s="290"/>
      <c r="T4094" s="290"/>
      <c r="U4094" s="290"/>
      <c r="V4094" s="290"/>
      <c r="W4094" s="166"/>
      <c r="X4094" s="135"/>
      <c r="Y4094" s="418">
        <f t="shared" si="618"/>
        <v>0</v>
      </c>
      <c r="Z4094" s="291">
        <f t="shared" si="619"/>
        <v>0</v>
      </c>
      <c r="AA4094" s="163"/>
      <c r="AB4094" s="177" t="str">
        <f t="shared" si="620"/>
        <v/>
      </c>
      <c r="AC4094" s="283" t="str">
        <f t="shared" si="621"/>
        <v/>
      </c>
      <c r="AD4094" s="283" t="str">
        <f t="shared" si="622"/>
        <v/>
      </c>
      <c r="AE4094" s="163"/>
      <c r="AF4094" s="162"/>
    </row>
    <row r="4095" spans="1:32">
      <c r="A4095" s="134">
        <v>4086</v>
      </c>
      <c r="B4095" s="286"/>
      <c r="C4095" s="146">
        <f t="shared" si="615"/>
        <v>0</v>
      </c>
      <c r="D4095" s="146">
        <f t="shared" si="616"/>
        <v>1</v>
      </c>
      <c r="E4095" s="146">
        <f t="shared" si="617"/>
        <v>1900</v>
      </c>
      <c r="F4095" s="287"/>
      <c r="G4095" s="287"/>
      <c r="H4095" s="287"/>
      <c r="I4095" s="288"/>
      <c r="J4095" s="287"/>
      <c r="K4095" s="288"/>
      <c r="L4095" s="134"/>
      <c r="M4095" s="133"/>
      <c r="N4095" s="288"/>
      <c r="O4095" s="134"/>
      <c r="P4095" s="166"/>
      <c r="Q4095" s="289"/>
      <c r="R4095" s="165"/>
      <c r="S4095" s="290"/>
      <c r="T4095" s="290"/>
      <c r="U4095" s="290"/>
      <c r="V4095" s="290"/>
      <c r="W4095" s="166"/>
      <c r="X4095" s="135"/>
      <c r="Y4095" s="418">
        <f t="shared" si="618"/>
        <v>0</v>
      </c>
      <c r="Z4095" s="291">
        <f t="shared" si="619"/>
        <v>0</v>
      </c>
      <c r="AA4095" s="163"/>
      <c r="AB4095" s="177" t="str">
        <f t="shared" si="620"/>
        <v/>
      </c>
      <c r="AC4095" s="283" t="str">
        <f t="shared" si="621"/>
        <v/>
      </c>
      <c r="AD4095" s="283" t="str">
        <f t="shared" si="622"/>
        <v/>
      </c>
      <c r="AE4095" s="163"/>
      <c r="AF4095" s="162"/>
    </row>
    <row r="4096" spans="1:32">
      <c r="A4096" s="134">
        <v>4087</v>
      </c>
      <c r="B4096" s="286"/>
      <c r="C4096" s="146">
        <f t="shared" si="615"/>
        <v>0</v>
      </c>
      <c r="D4096" s="146">
        <f t="shared" si="616"/>
        <v>1</v>
      </c>
      <c r="E4096" s="146">
        <f t="shared" si="617"/>
        <v>1900</v>
      </c>
      <c r="F4096" s="287"/>
      <c r="G4096" s="287"/>
      <c r="H4096" s="287"/>
      <c r="I4096" s="288"/>
      <c r="J4096" s="287"/>
      <c r="K4096" s="288"/>
      <c r="L4096" s="134"/>
      <c r="M4096" s="133"/>
      <c r="N4096" s="288"/>
      <c r="O4096" s="134"/>
      <c r="P4096" s="166"/>
      <c r="Q4096" s="289"/>
      <c r="R4096" s="165"/>
      <c r="S4096" s="290"/>
      <c r="T4096" s="290"/>
      <c r="U4096" s="290"/>
      <c r="V4096" s="290"/>
      <c r="W4096" s="166"/>
      <c r="X4096" s="135"/>
      <c r="Y4096" s="418">
        <f t="shared" si="618"/>
        <v>0</v>
      </c>
      <c r="Z4096" s="291">
        <f t="shared" si="619"/>
        <v>0</v>
      </c>
      <c r="AA4096" s="163"/>
      <c r="AB4096" s="177" t="str">
        <f t="shared" si="620"/>
        <v/>
      </c>
      <c r="AC4096" s="283" t="str">
        <f t="shared" si="621"/>
        <v/>
      </c>
      <c r="AD4096" s="283" t="str">
        <f t="shared" si="622"/>
        <v/>
      </c>
      <c r="AE4096" s="163"/>
      <c r="AF4096" s="162"/>
    </row>
    <row r="4097" spans="1:32">
      <c r="A4097" s="134">
        <v>4088</v>
      </c>
      <c r="B4097" s="286"/>
      <c r="C4097" s="146">
        <f t="shared" si="615"/>
        <v>0</v>
      </c>
      <c r="D4097" s="146">
        <f t="shared" si="616"/>
        <v>1</v>
      </c>
      <c r="E4097" s="146">
        <f t="shared" si="617"/>
        <v>1900</v>
      </c>
      <c r="F4097" s="287"/>
      <c r="G4097" s="287"/>
      <c r="H4097" s="287"/>
      <c r="I4097" s="288"/>
      <c r="J4097" s="287"/>
      <c r="K4097" s="288"/>
      <c r="L4097" s="134"/>
      <c r="M4097" s="133"/>
      <c r="N4097" s="288"/>
      <c r="O4097" s="134"/>
      <c r="P4097" s="166"/>
      <c r="Q4097" s="289"/>
      <c r="R4097" s="165"/>
      <c r="S4097" s="290"/>
      <c r="T4097" s="290"/>
      <c r="U4097" s="290"/>
      <c r="V4097" s="290"/>
      <c r="W4097" s="166"/>
      <c r="X4097" s="135"/>
      <c r="Y4097" s="418">
        <f t="shared" si="618"/>
        <v>0</v>
      </c>
      <c r="Z4097" s="291">
        <f t="shared" si="619"/>
        <v>0</v>
      </c>
      <c r="AA4097" s="163"/>
      <c r="AB4097" s="177" t="str">
        <f t="shared" si="620"/>
        <v/>
      </c>
      <c r="AC4097" s="283" t="str">
        <f t="shared" si="621"/>
        <v/>
      </c>
      <c r="AD4097" s="283" t="str">
        <f t="shared" si="622"/>
        <v/>
      </c>
      <c r="AE4097" s="163"/>
      <c r="AF4097" s="162"/>
    </row>
    <row r="4098" spans="1:32">
      <c r="A4098" s="134">
        <v>4089</v>
      </c>
      <c r="B4098" s="286"/>
      <c r="C4098" s="146">
        <f t="shared" si="615"/>
        <v>0</v>
      </c>
      <c r="D4098" s="146">
        <f t="shared" si="616"/>
        <v>1</v>
      </c>
      <c r="E4098" s="146">
        <f t="shared" si="617"/>
        <v>1900</v>
      </c>
      <c r="F4098" s="287"/>
      <c r="G4098" s="287"/>
      <c r="H4098" s="287"/>
      <c r="I4098" s="288"/>
      <c r="J4098" s="287"/>
      <c r="K4098" s="288"/>
      <c r="L4098" s="134"/>
      <c r="M4098" s="133"/>
      <c r="N4098" s="288"/>
      <c r="O4098" s="134"/>
      <c r="P4098" s="166"/>
      <c r="Q4098" s="289"/>
      <c r="R4098" s="165"/>
      <c r="S4098" s="290"/>
      <c r="T4098" s="290"/>
      <c r="U4098" s="290"/>
      <c r="V4098" s="290"/>
      <c r="W4098" s="166"/>
      <c r="X4098" s="135"/>
      <c r="Y4098" s="418">
        <f t="shared" si="618"/>
        <v>0</v>
      </c>
      <c r="Z4098" s="291">
        <f t="shared" si="619"/>
        <v>0</v>
      </c>
      <c r="AA4098" s="163"/>
      <c r="AB4098" s="177" t="str">
        <f t="shared" si="620"/>
        <v/>
      </c>
      <c r="AC4098" s="283" t="str">
        <f t="shared" si="621"/>
        <v/>
      </c>
      <c r="AD4098" s="283" t="str">
        <f t="shared" si="622"/>
        <v/>
      </c>
      <c r="AE4098" s="163"/>
      <c r="AF4098" s="162"/>
    </row>
    <row r="4099" spans="1:32">
      <c r="A4099" s="134">
        <v>4090</v>
      </c>
      <c r="B4099" s="286"/>
      <c r="C4099" s="146">
        <f t="shared" si="615"/>
        <v>0</v>
      </c>
      <c r="D4099" s="146">
        <f t="shared" si="616"/>
        <v>1</v>
      </c>
      <c r="E4099" s="146">
        <f t="shared" si="617"/>
        <v>1900</v>
      </c>
      <c r="F4099" s="287"/>
      <c r="G4099" s="287"/>
      <c r="H4099" s="287"/>
      <c r="I4099" s="288"/>
      <c r="J4099" s="287"/>
      <c r="K4099" s="288"/>
      <c r="L4099" s="134"/>
      <c r="M4099" s="133"/>
      <c r="N4099" s="288"/>
      <c r="O4099" s="134"/>
      <c r="P4099" s="166"/>
      <c r="Q4099" s="289"/>
      <c r="R4099" s="165"/>
      <c r="S4099" s="290"/>
      <c r="T4099" s="290"/>
      <c r="U4099" s="290"/>
      <c r="V4099" s="290"/>
      <c r="W4099" s="166"/>
      <c r="X4099" s="135"/>
      <c r="Y4099" s="418">
        <f t="shared" si="618"/>
        <v>0</v>
      </c>
      <c r="Z4099" s="291">
        <f t="shared" si="619"/>
        <v>0</v>
      </c>
      <c r="AA4099" s="163"/>
      <c r="AB4099" s="177" t="str">
        <f t="shared" si="620"/>
        <v/>
      </c>
      <c r="AC4099" s="283" t="str">
        <f t="shared" si="621"/>
        <v/>
      </c>
      <c r="AD4099" s="283" t="str">
        <f t="shared" si="622"/>
        <v/>
      </c>
      <c r="AE4099" s="163"/>
      <c r="AF4099" s="162"/>
    </row>
    <row r="4100" spans="1:32">
      <c r="A4100" s="134">
        <v>4091</v>
      </c>
      <c r="B4100" s="286"/>
      <c r="C4100" s="146">
        <f t="shared" si="615"/>
        <v>0</v>
      </c>
      <c r="D4100" s="146">
        <f t="shared" si="616"/>
        <v>1</v>
      </c>
      <c r="E4100" s="146">
        <f t="shared" si="617"/>
        <v>1900</v>
      </c>
      <c r="F4100" s="287"/>
      <c r="G4100" s="287"/>
      <c r="H4100" s="287"/>
      <c r="I4100" s="288"/>
      <c r="J4100" s="287"/>
      <c r="K4100" s="288"/>
      <c r="L4100" s="134"/>
      <c r="M4100" s="133"/>
      <c r="N4100" s="288"/>
      <c r="O4100" s="134"/>
      <c r="P4100" s="166"/>
      <c r="Q4100" s="289"/>
      <c r="R4100" s="165"/>
      <c r="S4100" s="290"/>
      <c r="T4100" s="290"/>
      <c r="U4100" s="290"/>
      <c r="V4100" s="290"/>
      <c r="W4100" s="166"/>
      <c r="X4100" s="135"/>
      <c r="Y4100" s="418">
        <f t="shared" si="618"/>
        <v>0</v>
      </c>
      <c r="Z4100" s="291">
        <f t="shared" si="619"/>
        <v>0</v>
      </c>
      <c r="AA4100" s="163"/>
      <c r="AB4100" s="177" t="str">
        <f t="shared" si="620"/>
        <v/>
      </c>
      <c r="AC4100" s="283" t="str">
        <f t="shared" si="621"/>
        <v/>
      </c>
      <c r="AD4100" s="283" t="str">
        <f t="shared" si="622"/>
        <v/>
      </c>
      <c r="AE4100" s="163"/>
      <c r="AF4100" s="162"/>
    </row>
    <row r="4101" spans="1:32">
      <c r="A4101" s="134">
        <v>4092</v>
      </c>
      <c r="B4101" s="286"/>
      <c r="C4101" s="146">
        <f t="shared" si="615"/>
        <v>0</v>
      </c>
      <c r="D4101" s="146">
        <f t="shared" si="616"/>
        <v>1</v>
      </c>
      <c r="E4101" s="146">
        <f t="shared" si="617"/>
        <v>1900</v>
      </c>
      <c r="F4101" s="287"/>
      <c r="G4101" s="287"/>
      <c r="H4101" s="287"/>
      <c r="I4101" s="288"/>
      <c r="J4101" s="287"/>
      <c r="K4101" s="288"/>
      <c r="L4101" s="134"/>
      <c r="M4101" s="133"/>
      <c r="N4101" s="288"/>
      <c r="O4101" s="134"/>
      <c r="P4101" s="166"/>
      <c r="Q4101" s="289"/>
      <c r="R4101" s="165"/>
      <c r="S4101" s="290"/>
      <c r="T4101" s="290"/>
      <c r="U4101" s="290"/>
      <c r="V4101" s="290"/>
      <c r="W4101" s="166"/>
      <c r="X4101" s="135"/>
      <c r="Y4101" s="418">
        <f t="shared" si="618"/>
        <v>0</v>
      </c>
      <c r="Z4101" s="291">
        <f t="shared" si="619"/>
        <v>0</v>
      </c>
      <c r="AA4101" s="163"/>
      <c r="AB4101" s="177" t="str">
        <f t="shared" si="620"/>
        <v/>
      </c>
      <c r="AC4101" s="283" t="str">
        <f t="shared" si="621"/>
        <v/>
      </c>
      <c r="AD4101" s="283" t="str">
        <f t="shared" si="622"/>
        <v/>
      </c>
      <c r="AE4101" s="163"/>
      <c r="AF4101" s="162"/>
    </row>
    <row r="4102" spans="1:32">
      <c r="A4102" s="134">
        <v>4093</v>
      </c>
      <c r="B4102" s="286"/>
      <c r="C4102" s="146">
        <f t="shared" si="615"/>
        <v>0</v>
      </c>
      <c r="D4102" s="146">
        <f t="shared" si="616"/>
        <v>1</v>
      </c>
      <c r="E4102" s="146">
        <f t="shared" si="617"/>
        <v>1900</v>
      </c>
      <c r="F4102" s="287"/>
      <c r="G4102" s="287"/>
      <c r="H4102" s="287"/>
      <c r="I4102" s="288"/>
      <c r="J4102" s="287"/>
      <c r="K4102" s="288"/>
      <c r="L4102" s="134"/>
      <c r="M4102" s="133"/>
      <c r="N4102" s="288"/>
      <c r="O4102" s="134"/>
      <c r="P4102" s="166"/>
      <c r="Q4102" s="289"/>
      <c r="R4102" s="165"/>
      <c r="S4102" s="290"/>
      <c r="T4102" s="290"/>
      <c r="U4102" s="290"/>
      <c r="V4102" s="290"/>
      <c r="W4102" s="166"/>
      <c r="X4102" s="135"/>
      <c r="Y4102" s="418">
        <f t="shared" si="618"/>
        <v>0</v>
      </c>
      <c r="Z4102" s="291">
        <f t="shared" si="619"/>
        <v>0</v>
      </c>
      <c r="AA4102" s="163"/>
      <c r="AB4102" s="177" t="str">
        <f t="shared" si="620"/>
        <v/>
      </c>
      <c r="AC4102" s="283" t="str">
        <f t="shared" si="621"/>
        <v/>
      </c>
      <c r="AD4102" s="283" t="str">
        <f t="shared" si="622"/>
        <v/>
      </c>
      <c r="AE4102" s="163"/>
      <c r="AF4102" s="162"/>
    </row>
    <row r="4103" spans="1:32">
      <c r="A4103" s="134">
        <v>4094</v>
      </c>
      <c r="B4103" s="286"/>
      <c r="C4103" s="146">
        <f t="shared" si="615"/>
        <v>0</v>
      </c>
      <c r="D4103" s="146">
        <f t="shared" si="616"/>
        <v>1</v>
      </c>
      <c r="E4103" s="146">
        <f t="shared" si="617"/>
        <v>1900</v>
      </c>
      <c r="F4103" s="287"/>
      <c r="G4103" s="287"/>
      <c r="H4103" s="287"/>
      <c r="I4103" s="288"/>
      <c r="J4103" s="287"/>
      <c r="K4103" s="288"/>
      <c r="L4103" s="134"/>
      <c r="M4103" s="133"/>
      <c r="N4103" s="288"/>
      <c r="O4103" s="134"/>
      <c r="P4103" s="166"/>
      <c r="Q4103" s="289"/>
      <c r="R4103" s="165"/>
      <c r="S4103" s="290"/>
      <c r="T4103" s="290"/>
      <c r="U4103" s="290"/>
      <c r="V4103" s="290"/>
      <c r="W4103" s="166"/>
      <c r="X4103" s="135"/>
      <c r="Y4103" s="418">
        <f t="shared" si="618"/>
        <v>0</v>
      </c>
      <c r="Z4103" s="291">
        <f t="shared" si="619"/>
        <v>0</v>
      </c>
      <c r="AA4103" s="163"/>
      <c r="AB4103" s="177" t="str">
        <f t="shared" si="620"/>
        <v/>
      </c>
      <c r="AC4103" s="283" t="str">
        <f t="shared" si="621"/>
        <v/>
      </c>
      <c r="AD4103" s="283" t="str">
        <f t="shared" si="622"/>
        <v/>
      </c>
      <c r="AE4103" s="163"/>
      <c r="AF4103" s="162"/>
    </row>
    <row r="4104" spans="1:32">
      <c r="A4104" s="134">
        <v>4095</v>
      </c>
      <c r="B4104" s="286"/>
      <c r="C4104" s="146">
        <f t="shared" si="615"/>
        <v>0</v>
      </c>
      <c r="D4104" s="146">
        <f t="shared" si="616"/>
        <v>1</v>
      </c>
      <c r="E4104" s="146">
        <f t="shared" si="617"/>
        <v>1900</v>
      </c>
      <c r="F4104" s="287"/>
      <c r="G4104" s="287"/>
      <c r="H4104" s="287"/>
      <c r="I4104" s="288"/>
      <c r="J4104" s="287"/>
      <c r="K4104" s="288"/>
      <c r="L4104" s="134"/>
      <c r="M4104" s="133"/>
      <c r="N4104" s="288"/>
      <c r="O4104" s="134"/>
      <c r="P4104" s="166"/>
      <c r="Q4104" s="289"/>
      <c r="R4104" s="165"/>
      <c r="S4104" s="290"/>
      <c r="T4104" s="290"/>
      <c r="U4104" s="290"/>
      <c r="V4104" s="290"/>
      <c r="W4104" s="166"/>
      <c r="X4104" s="135"/>
      <c r="Y4104" s="418">
        <f t="shared" si="618"/>
        <v>0</v>
      </c>
      <c r="Z4104" s="291">
        <f t="shared" si="619"/>
        <v>0</v>
      </c>
      <c r="AA4104" s="163"/>
      <c r="AB4104" s="177" t="str">
        <f t="shared" si="620"/>
        <v/>
      </c>
      <c r="AC4104" s="283" t="str">
        <f t="shared" si="621"/>
        <v/>
      </c>
      <c r="AD4104" s="283" t="str">
        <f t="shared" si="622"/>
        <v/>
      </c>
      <c r="AE4104" s="163"/>
      <c r="AF4104" s="162"/>
    </row>
    <row r="4105" spans="1:32">
      <c r="A4105" s="134">
        <v>4096</v>
      </c>
      <c r="B4105" s="286"/>
      <c r="C4105" s="146">
        <f t="shared" si="615"/>
        <v>0</v>
      </c>
      <c r="D4105" s="146">
        <f t="shared" si="616"/>
        <v>1</v>
      </c>
      <c r="E4105" s="146">
        <f t="shared" si="617"/>
        <v>1900</v>
      </c>
      <c r="F4105" s="287"/>
      <c r="G4105" s="287"/>
      <c r="H4105" s="287"/>
      <c r="I4105" s="288"/>
      <c r="J4105" s="287"/>
      <c r="K4105" s="288"/>
      <c r="L4105" s="134"/>
      <c r="M4105" s="133"/>
      <c r="N4105" s="288"/>
      <c r="O4105" s="134"/>
      <c r="P4105" s="166"/>
      <c r="Q4105" s="289"/>
      <c r="R4105" s="165"/>
      <c r="S4105" s="290"/>
      <c r="T4105" s="290"/>
      <c r="U4105" s="290"/>
      <c r="V4105" s="290"/>
      <c r="W4105" s="166"/>
      <c r="X4105" s="135"/>
      <c r="Y4105" s="418">
        <f t="shared" si="618"/>
        <v>0</v>
      </c>
      <c r="Z4105" s="291">
        <f t="shared" si="619"/>
        <v>0</v>
      </c>
      <c r="AA4105" s="163"/>
      <c r="AB4105" s="177" t="str">
        <f t="shared" si="620"/>
        <v/>
      </c>
      <c r="AC4105" s="283" t="str">
        <f t="shared" si="621"/>
        <v/>
      </c>
      <c r="AD4105" s="283" t="str">
        <f t="shared" si="622"/>
        <v/>
      </c>
      <c r="AE4105" s="163"/>
      <c r="AF4105" s="162"/>
    </row>
    <row r="4106" spans="1:32">
      <c r="A4106" s="134">
        <v>4097</v>
      </c>
      <c r="B4106" s="286"/>
      <c r="C4106" s="146">
        <f t="shared" si="615"/>
        <v>0</v>
      </c>
      <c r="D4106" s="146">
        <f t="shared" si="616"/>
        <v>1</v>
      </c>
      <c r="E4106" s="146">
        <f t="shared" si="617"/>
        <v>1900</v>
      </c>
      <c r="F4106" s="287"/>
      <c r="G4106" s="287"/>
      <c r="H4106" s="287"/>
      <c r="I4106" s="288"/>
      <c r="J4106" s="287"/>
      <c r="K4106" s="288"/>
      <c r="L4106" s="134"/>
      <c r="M4106" s="133"/>
      <c r="N4106" s="288"/>
      <c r="O4106" s="134"/>
      <c r="P4106" s="166"/>
      <c r="Q4106" s="289"/>
      <c r="R4106" s="165"/>
      <c r="S4106" s="290"/>
      <c r="T4106" s="290"/>
      <c r="U4106" s="290"/>
      <c r="V4106" s="290"/>
      <c r="W4106" s="166"/>
      <c r="X4106" s="135"/>
      <c r="Y4106" s="418">
        <f t="shared" si="618"/>
        <v>0</v>
      </c>
      <c r="Z4106" s="291">
        <f t="shared" si="619"/>
        <v>0</v>
      </c>
      <c r="AA4106" s="163"/>
      <c r="AB4106" s="177" t="str">
        <f t="shared" si="620"/>
        <v/>
      </c>
      <c r="AC4106" s="283" t="str">
        <f t="shared" si="621"/>
        <v/>
      </c>
      <c r="AD4106" s="283" t="str">
        <f t="shared" si="622"/>
        <v/>
      </c>
      <c r="AE4106" s="163"/>
      <c r="AF4106" s="162"/>
    </row>
    <row r="4107" spans="1:32">
      <c r="A4107" s="134">
        <v>4098</v>
      </c>
      <c r="B4107" s="286"/>
      <c r="C4107" s="146">
        <f t="shared" ref="C4107:C4170" si="623">DAY(B4107)</f>
        <v>0</v>
      </c>
      <c r="D4107" s="146">
        <f t="shared" ref="D4107:D4170" si="624">MONTH(B4107)</f>
        <v>1</v>
      </c>
      <c r="E4107" s="146">
        <f t="shared" ref="E4107:E4170" si="625">YEAR(B4107)</f>
        <v>1900</v>
      </c>
      <c r="F4107" s="287"/>
      <c r="G4107" s="287"/>
      <c r="H4107" s="287"/>
      <c r="I4107" s="288"/>
      <c r="J4107" s="287"/>
      <c r="K4107" s="288"/>
      <c r="L4107" s="134"/>
      <c r="M4107" s="133"/>
      <c r="N4107" s="288"/>
      <c r="O4107" s="134"/>
      <c r="P4107" s="166"/>
      <c r="Q4107" s="289"/>
      <c r="R4107" s="165"/>
      <c r="S4107" s="290"/>
      <c r="T4107" s="290"/>
      <c r="U4107" s="290"/>
      <c r="V4107" s="290"/>
      <c r="W4107" s="166"/>
      <c r="X4107" s="135"/>
      <c r="Y4107" s="418">
        <f t="shared" ref="Y4107:Y4170" si="626">X4107*U4107</f>
        <v>0</v>
      </c>
      <c r="Z4107" s="291">
        <f t="shared" ref="Z4107:Z4170" si="627">Y4107*1.1</f>
        <v>0</v>
      </c>
      <c r="AA4107" s="163"/>
      <c r="AB4107" s="177" t="str">
        <f t="shared" ref="AB4107:AB4170" si="628">IF(S4107="","",IF(S4107-U4107=0,"Full","No"))</f>
        <v/>
      </c>
      <c r="AC4107" s="283" t="str">
        <f t="shared" ref="AC4107:AC4170" si="629">IF(AND(S4107&gt;U4107,V4107=0),"Lost",IF(AND(S4107&gt;U4107,V4107&lt;(S4107-U4107)),"Lost",""))</f>
        <v/>
      </c>
      <c r="AD4107" s="283" t="str">
        <f t="shared" ref="AD4107:AD4170" si="630">IF(AND(S4107&gt;U4107,V4107=0),S4107-U4107,IF(AND(S4107&gt;U4107,V4107&lt;(S4107-U4107)),S4107-(U4107+V4107),""))</f>
        <v/>
      </c>
      <c r="AE4107" s="163"/>
      <c r="AF4107" s="162"/>
    </row>
    <row r="4108" spans="1:32">
      <c r="A4108" s="134">
        <v>4099</v>
      </c>
      <c r="B4108" s="286"/>
      <c r="C4108" s="146">
        <f t="shared" si="623"/>
        <v>0</v>
      </c>
      <c r="D4108" s="146">
        <f t="shared" si="624"/>
        <v>1</v>
      </c>
      <c r="E4108" s="146">
        <f t="shared" si="625"/>
        <v>1900</v>
      </c>
      <c r="F4108" s="287"/>
      <c r="G4108" s="287"/>
      <c r="H4108" s="287"/>
      <c r="I4108" s="288"/>
      <c r="J4108" s="287"/>
      <c r="K4108" s="288"/>
      <c r="L4108" s="134"/>
      <c r="M4108" s="133"/>
      <c r="N4108" s="288"/>
      <c r="O4108" s="134"/>
      <c r="P4108" s="166"/>
      <c r="Q4108" s="289"/>
      <c r="R4108" s="165"/>
      <c r="S4108" s="290"/>
      <c r="T4108" s="290"/>
      <c r="U4108" s="290"/>
      <c r="V4108" s="290"/>
      <c r="W4108" s="166"/>
      <c r="X4108" s="135"/>
      <c r="Y4108" s="418">
        <f t="shared" si="626"/>
        <v>0</v>
      </c>
      <c r="Z4108" s="291">
        <f t="shared" si="627"/>
        <v>0</v>
      </c>
      <c r="AA4108" s="163"/>
      <c r="AB4108" s="177" t="str">
        <f t="shared" si="628"/>
        <v/>
      </c>
      <c r="AC4108" s="283" t="str">
        <f t="shared" si="629"/>
        <v/>
      </c>
      <c r="AD4108" s="283" t="str">
        <f t="shared" si="630"/>
        <v/>
      </c>
      <c r="AE4108" s="163"/>
      <c r="AF4108" s="162"/>
    </row>
    <row r="4109" spans="1:32">
      <c r="A4109" s="134">
        <v>4100</v>
      </c>
      <c r="B4109" s="286"/>
      <c r="C4109" s="146">
        <f t="shared" si="623"/>
        <v>0</v>
      </c>
      <c r="D4109" s="146">
        <f t="shared" si="624"/>
        <v>1</v>
      </c>
      <c r="E4109" s="146">
        <f t="shared" si="625"/>
        <v>1900</v>
      </c>
      <c r="F4109" s="287"/>
      <c r="G4109" s="287"/>
      <c r="H4109" s="287"/>
      <c r="I4109" s="288"/>
      <c r="J4109" s="287"/>
      <c r="K4109" s="288"/>
      <c r="L4109" s="134"/>
      <c r="M4109" s="133"/>
      <c r="N4109" s="288"/>
      <c r="O4109" s="134"/>
      <c r="P4109" s="166"/>
      <c r="Q4109" s="289"/>
      <c r="R4109" s="165"/>
      <c r="S4109" s="290"/>
      <c r="T4109" s="290"/>
      <c r="U4109" s="290"/>
      <c r="V4109" s="290"/>
      <c r="W4109" s="166"/>
      <c r="X4109" s="135"/>
      <c r="Y4109" s="418">
        <f t="shared" si="626"/>
        <v>0</v>
      </c>
      <c r="Z4109" s="291">
        <f t="shared" si="627"/>
        <v>0</v>
      </c>
      <c r="AA4109" s="163"/>
      <c r="AB4109" s="177" t="str">
        <f t="shared" si="628"/>
        <v/>
      </c>
      <c r="AC4109" s="283" t="str">
        <f t="shared" si="629"/>
        <v/>
      </c>
      <c r="AD4109" s="283" t="str">
        <f t="shared" si="630"/>
        <v/>
      </c>
      <c r="AE4109" s="163"/>
      <c r="AF4109" s="162"/>
    </row>
    <row r="4110" spans="1:32">
      <c r="A4110" s="134">
        <v>4101</v>
      </c>
      <c r="B4110" s="286"/>
      <c r="C4110" s="146">
        <f t="shared" si="623"/>
        <v>0</v>
      </c>
      <c r="D4110" s="146">
        <f t="shared" si="624"/>
        <v>1</v>
      </c>
      <c r="E4110" s="146">
        <f t="shared" si="625"/>
        <v>1900</v>
      </c>
      <c r="F4110" s="287"/>
      <c r="G4110" s="287"/>
      <c r="H4110" s="287"/>
      <c r="I4110" s="288"/>
      <c r="J4110" s="287"/>
      <c r="K4110" s="288"/>
      <c r="L4110" s="134"/>
      <c r="M4110" s="133"/>
      <c r="N4110" s="288"/>
      <c r="O4110" s="134"/>
      <c r="P4110" s="166"/>
      <c r="Q4110" s="289"/>
      <c r="R4110" s="165"/>
      <c r="S4110" s="290"/>
      <c r="T4110" s="290"/>
      <c r="U4110" s="290"/>
      <c r="V4110" s="290"/>
      <c r="W4110" s="166"/>
      <c r="X4110" s="135"/>
      <c r="Y4110" s="418">
        <f t="shared" si="626"/>
        <v>0</v>
      </c>
      <c r="Z4110" s="291">
        <f t="shared" si="627"/>
        <v>0</v>
      </c>
      <c r="AA4110" s="163"/>
      <c r="AB4110" s="177" t="str">
        <f t="shared" si="628"/>
        <v/>
      </c>
      <c r="AC4110" s="283" t="str">
        <f t="shared" si="629"/>
        <v/>
      </c>
      <c r="AD4110" s="283" t="str">
        <f t="shared" si="630"/>
        <v/>
      </c>
      <c r="AE4110" s="163"/>
      <c r="AF4110" s="162"/>
    </row>
    <row r="4111" spans="1:32">
      <c r="A4111" s="134">
        <v>4102</v>
      </c>
      <c r="B4111" s="286"/>
      <c r="C4111" s="146">
        <f t="shared" si="623"/>
        <v>0</v>
      </c>
      <c r="D4111" s="146">
        <f t="shared" si="624"/>
        <v>1</v>
      </c>
      <c r="E4111" s="146">
        <f t="shared" si="625"/>
        <v>1900</v>
      </c>
      <c r="F4111" s="287"/>
      <c r="G4111" s="287"/>
      <c r="H4111" s="287"/>
      <c r="I4111" s="288"/>
      <c r="J4111" s="287"/>
      <c r="K4111" s="288"/>
      <c r="L4111" s="134"/>
      <c r="M4111" s="133"/>
      <c r="N4111" s="288"/>
      <c r="O4111" s="134"/>
      <c r="P4111" s="166"/>
      <c r="Q4111" s="289"/>
      <c r="R4111" s="165"/>
      <c r="S4111" s="290"/>
      <c r="T4111" s="290"/>
      <c r="U4111" s="290"/>
      <c r="V4111" s="290"/>
      <c r="W4111" s="166"/>
      <c r="X4111" s="135"/>
      <c r="Y4111" s="418">
        <f t="shared" si="626"/>
        <v>0</v>
      </c>
      <c r="Z4111" s="291">
        <f t="shared" si="627"/>
        <v>0</v>
      </c>
      <c r="AA4111" s="163"/>
      <c r="AB4111" s="177" t="str">
        <f t="shared" si="628"/>
        <v/>
      </c>
      <c r="AC4111" s="283" t="str">
        <f t="shared" si="629"/>
        <v/>
      </c>
      <c r="AD4111" s="283" t="str">
        <f t="shared" si="630"/>
        <v/>
      </c>
      <c r="AE4111" s="163"/>
      <c r="AF4111" s="162"/>
    </row>
    <row r="4112" spans="1:32">
      <c r="A4112" s="134">
        <v>4103</v>
      </c>
      <c r="B4112" s="286"/>
      <c r="C4112" s="146">
        <f t="shared" si="623"/>
        <v>0</v>
      </c>
      <c r="D4112" s="146">
        <f t="shared" si="624"/>
        <v>1</v>
      </c>
      <c r="E4112" s="146">
        <f t="shared" si="625"/>
        <v>1900</v>
      </c>
      <c r="F4112" s="287"/>
      <c r="G4112" s="287"/>
      <c r="H4112" s="287"/>
      <c r="I4112" s="288"/>
      <c r="J4112" s="287"/>
      <c r="K4112" s="288"/>
      <c r="L4112" s="134"/>
      <c r="M4112" s="133"/>
      <c r="N4112" s="288"/>
      <c r="O4112" s="134"/>
      <c r="P4112" s="166"/>
      <c r="Q4112" s="289"/>
      <c r="R4112" s="165"/>
      <c r="S4112" s="290"/>
      <c r="T4112" s="290"/>
      <c r="U4112" s="290"/>
      <c r="V4112" s="290"/>
      <c r="W4112" s="166"/>
      <c r="X4112" s="135"/>
      <c r="Y4112" s="418">
        <f t="shared" si="626"/>
        <v>0</v>
      </c>
      <c r="Z4112" s="291">
        <f t="shared" si="627"/>
        <v>0</v>
      </c>
      <c r="AA4112" s="163"/>
      <c r="AB4112" s="177" t="str">
        <f t="shared" si="628"/>
        <v/>
      </c>
      <c r="AC4112" s="283" t="str">
        <f t="shared" si="629"/>
        <v/>
      </c>
      <c r="AD4112" s="283" t="str">
        <f t="shared" si="630"/>
        <v/>
      </c>
      <c r="AE4112" s="163"/>
      <c r="AF4112" s="162"/>
    </row>
    <row r="4113" spans="1:32">
      <c r="A4113" s="134">
        <v>4104</v>
      </c>
      <c r="B4113" s="286"/>
      <c r="C4113" s="146">
        <f t="shared" si="623"/>
        <v>0</v>
      </c>
      <c r="D4113" s="146">
        <f t="shared" si="624"/>
        <v>1</v>
      </c>
      <c r="E4113" s="146">
        <f t="shared" si="625"/>
        <v>1900</v>
      </c>
      <c r="F4113" s="287"/>
      <c r="G4113" s="287"/>
      <c r="H4113" s="287"/>
      <c r="I4113" s="288"/>
      <c r="J4113" s="287"/>
      <c r="K4113" s="288"/>
      <c r="L4113" s="134"/>
      <c r="M4113" s="133"/>
      <c r="N4113" s="288"/>
      <c r="O4113" s="134"/>
      <c r="P4113" s="166"/>
      <c r="Q4113" s="289"/>
      <c r="R4113" s="165"/>
      <c r="S4113" s="290"/>
      <c r="T4113" s="290"/>
      <c r="U4113" s="290"/>
      <c r="V4113" s="290"/>
      <c r="W4113" s="166"/>
      <c r="X4113" s="135"/>
      <c r="Y4113" s="418">
        <f t="shared" si="626"/>
        <v>0</v>
      </c>
      <c r="Z4113" s="291">
        <f t="shared" si="627"/>
        <v>0</v>
      </c>
      <c r="AA4113" s="163"/>
      <c r="AB4113" s="177" t="str">
        <f t="shared" si="628"/>
        <v/>
      </c>
      <c r="AC4113" s="283" t="str">
        <f t="shared" si="629"/>
        <v/>
      </c>
      <c r="AD4113" s="283" t="str">
        <f t="shared" si="630"/>
        <v/>
      </c>
      <c r="AE4113" s="163"/>
      <c r="AF4113" s="162"/>
    </row>
    <row r="4114" spans="1:32">
      <c r="A4114" s="134">
        <v>4105</v>
      </c>
      <c r="B4114" s="286"/>
      <c r="C4114" s="146">
        <f t="shared" si="623"/>
        <v>0</v>
      </c>
      <c r="D4114" s="146">
        <f t="shared" si="624"/>
        <v>1</v>
      </c>
      <c r="E4114" s="146">
        <f t="shared" si="625"/>
        <v>1900</v>
      </c>
      <c r="F4114" s="287"/>
      <c r="G4114" s="287"/>
      <c r="H4114" s="287"/>
      <c r="I4114" s="288"/>
      <c r="J4114" s="287"/>
      <c r="K4114" s="288"/>
      <c r="L4114" s="134"/>
      <c r="M4114" s="133"/>
      <c r="N4114" s="288"/>
      <c r="O4114" s="134"/>
      <c r="P4114" s="166"/>
      <c r="Q4114" s="289"/>
      <c r="R4114" s="165"/>
      <c r="S4114" s="290"/>
      <c r="T4114" s="290"/>
      <c r="U4114" s="290"/>
      <c r="V4114" s="290"/>
      <c r="W4114" s="166"/>
      <c r="X4114" s="135"/>
      <c r="Y4114" s="418">
        <f t="shared" si="626"/>
        <v>0</v>
      </c>
      <c r="Z4114" s="291">
        <f t="shared" si="627"/>
        <v>0</v>
      </c>
      <c r="AA4114" s="163"/>
      <c r="AB4114" s="177" t="str">
        <f t="shared" si="628"/>
        <v/>
      </c>
      <c r="AC4114" s="283" t="str">
        <f t="shared" si="629"/>
        <v/>
      </c>
      <c r="AD4114" s="283" t="str">
        <f t="shared" si="630"/>
        <v/>
      </c>
      <c r="AE4114" s="163"/>
      <c r="AF4114" s="162"/>
    </row>
    <row r="4115" spans="1:32">
      <c r="A4115" s="134">
        <v>4106</v>
      </c>
      <c r="B4115" s="286"/>
      <c r="C4115" s="146">
        <f t="shared" si="623"/>
        <v>0</v>
      </c>
      <c r="D4115" s="146">
        <f t="shared" si="624"/>
        <v>1</v>
      </c>
      <c r="E4115" s="146">
        <f t="shared" si="625"/>
        <v>1900</v>
      </c>
      <c r="F4115" s="287"/>
      <c r="G4115" s="287"/>
      <c r="H4115" s="287"/>
      <c r="I4115" s="288"/>
      <c r="J4115" s="287"/>
      <c r="K4115" s="288"/>
      <c r="L4115" s="134"/>
      <c r="M4115" s="133"/>
      <c r="N4115" s="288"/>
      <c r="O4115" s="134"/>
      <c r="P4115" s="166"/>
      <c r="Q4115" s="289"/>
      <c r="R4115" s="165"/>
      <c r="S4115" s="290"/>
      <c r="T4115" s="290"/>
      <c r="U4115" s="290"/>
      <c r="V4115" s="290"/>
      <c r="W4115" s="166"/>
      <c r="X4115" s="135"/>
      <c r="Y4115" s="418">
        <f t="shared" si="626"/>
        <v>0</v>
      </c>
      <c r="Z4115" s="291">
        <f t="shared" si="627"/>
        <v>0</v>
      </c>
      <c r="AA4115" s="163"/>
      <c r="AB4115" s="177" t="str">
        <f t="shared" si="628"/>
        <v/>
      </c>
      <c r="AC4115" s="283" t="str">
        <f t="shared" si="629"/>
        <v/>
      </c>
      <c r="AD4115" s="283" t="str">
        <f t="shared" si="630"/>
        <v/>
      </c>
      <c r="AE4115" s="163"/>
      <c r="AF4115" s="162"/>
    </row>
    <row r="4116" spans="1:32">
      <c r="A4116" s="134">
        <v>4107</v>
      </c>
      <c r="B4116" s="286"/>
      <c r="C4116" s="146">
        <f t="shared" si="623"/>
        <v>0</v>
      </c>
      <c r="D4116" s="146">
        <f t="shared" si="624"/>
        <v>1</v>
      </c>
      <c r="E4116" s="146">
        <f t="shared" si="625"/>
        <v>1900</v>
      </c>
      <c r="F4116" s="287"/>
      <c r="G4116" s="287"/>
      <c r="H4116" s="287"/>
      <c r="I4116" s="288"/>
      <c r="J4116" s="287"/>
      <c r="K4116" s="288"/>
      <c r="L4116" s="134"/>
      <c r="M4116" s="133"/>
      <c r="N4116" s="288"/>
      <c r="O4116" s="134"/>
      <c r="P4116" s="166"/>
      <c r="Q4116" s="289"/>
      <c r="R4116" s="165"/>
      <c r="S4116" s="290"/>
      <c r="T4116" s="290"/>
      <c r="U4116" s="290"/>
      <c r="V4116" s="290"/>
      <c r="W4116" s="166"/>
      <c r="X4116" s="135"/>
      <c r="Y4116" s="418">
        <f t="shared" si="626"/>
        <v>0</v>
      </c>
      <c r="Z4116" s="291">
        <f t="shared" si="627"/>
        <v>0</v>
      </c>
      <c r="AA4116" s="163"/>
      <c r="AB4116" s="177" t="str">
        <f t="shared" si="628"/>
        <v/>
      </c>
      <c r="AC4116" s="283" t="str">
        <f t="shared" si="629"/>
        <v/>
      </c>
      <c r="AD4116" s="283" t="str">
        <f t="shared" si="630"/>
        <v/>
      </c>
      <c r="AE4116" s="163"/>
      <c r="AF4116" s="162"/>
    </row>
    <row r="4117" spans="1:32">
      <c r="A4117" s="134">
        <v>4108</v>
      </c>
      <c r="B4117" s="286"/>
      <c r="C4117" s="146">
        <f t="shared" si="623"/>
        <v>0</v>
      </c>
      <c r="D4117" s="146">
        <f t="shared" si="624"/>
        <v>1</v>
      </c>
      <c r="E4117" s="146">
        <f t="shared" si="625"/>
        <v>1900</v>
      </c>
      <c r="F4117" s="287"/>
      <c r="G4117" s="287"/>
      <c r="H4117" s="287"/>
      <c r="I4117" s="288"/>
      <c r="J4117" s="287"/>
      <c r="K4117" s="288"/>
      <c r="L4117" s="134"/>
      <c r="M4117" s="133"/>
      <c r="N4117" s="288"/>
      <c r="O4117" s="134"/>
      <c r="P4117" s="166"/>
      <c r="Q4117" s="289"/>
      <c r="R4117" s="165"/>
      <c r="S4117" s="290"/>
      <c r="T4117" s="290"/>
      <c r="U4117" s="290"/>
      <c r="V4117" s="290"/>
      <c r="W4117" s="166"/>
      <c r="X4117" s="135"/>
      <c r="Y4117" s="418">
        <f t="shared" si="626"/>
        <v>0</v>
      </c>
      <c r="Z4117" s="291">
        <f t="shared" si="627"/>
        <v>0</v>
      </c>
      <c r="AA4117" s="163"/>
      <c r="AB4117" s="177" t="str">
        <f t="shared" si="628"/>
        <v/>
      </c>
      <c r="AC4117" s="283" t="str">
        <f t="shared" si="629"/>
        <v/>
      </c>
      <c r="AD4117" s="283" t="str">
        <f t="shared" si="630"/>
        <v/>
      </c>
      <c r="AE4117" s="163"/>
      <c r="AF4117" s="162"/>
    </row>
    <row r="4118" spans="1:32">
      <c r="A4118" s="134">
        <v>4109</v>
      </c>
      <c r="B4118" s="286"/>
      <c r="C4118" s="146">
        <f t="shared" si="623"/>
        <v>0</v>
      </c>
      <c r="D4118" s="146">
        <f t="shared" si="624"/>
        <v>1</v>
      </c>
      <c r="E4118" s="146">
        <f t="shared" si="625"/>
        <v>1900</v>
      </c>
      <c r="F4118" s="287"/>
      <c r="G4118" s="287"/>
      <c r="H4118" s="287"/>
      <c r="I4118" s="288"/>
      <c r="J4118" s="287"/>
      <c r="K4118" s="288"/>
      <c r="L4118" s="134"/>
      <c r="M4118" s="133"/>
      <c r="N4118" s="288"/>
      <c r="O4118" s="134"/>
      <c r="P4118" s="166"/>
      <c r="Q4118" s="289"/>
      <c r="R4118" s="165"/>
      <c r="S4118" s="290"/>
      <c r="T4118" s="290"/>
      <c r="U4118" s="290"/>
      <c r="V4118" s="290"/>
      <c r="W4118" s="166"/>
      <c r="X4118" s="135"/>
      <c r="Y4118" s="418">
        <f t="shared" si="626"/>
        <v>0</v>
      </c>
      <c r="Z4118" s="291">
        <f t="shared" si="627"/>
        <v>0</v>
      </c>
      <c r="AA4118" s="163"/>
      <c r="AB4118" s="177" t="str">
        <f t="shared" si="628"/>
        <v/>
      </c>
      <c r="AC4118" s="283" t="str">
        <f t="shared" si="629"/>
        <v/>
      </c>
      <c r="AD4118" s="283" t="str">
        <f t="shared" si="630"/>
        <v/>
      </c>
      <c r="AE4118" s="163"/>
      <c r="AF4118" s="162"/>
    </row>
    <row r="4119" spans="1:32">
      <c r="A4119" s="134">
        <v>4110</v>
      </c>
      <c r="B4119" s="286"/>
      <c r="C4119" s="146">
        <f t="shared" si="623"/>
        <v>0</v>
      </c>
      <c r="D4119" s="146">
        <f t="shared" si="624"/>
        <v>1</v>
      </c>
      <c r="E4119" s="146">
        <f t="shared" si="625"/>
        <v>1900</v>
      </c>
      <c r="F4119" s="287"/>
      <c r="G4119" s="287"/>
      <c r="H4119" s="287"/>
      <c r="I4119" s="288"/>
      <c r="J4119" s="287"/>
      <c r="K4119" s="288"/>
      <c r="L4119" s="134"/>
      <c r="M4119" s="133"/>
      <c r="N4119" s="288"/>
      <c r="O4119" s="134"/>
      <c r="P4119" s="166"/>
      <c r="Q4119" s="289"/>
      <c r="R4119" s="165"/>
      <c r="S4119" s="290"/>
      <c r="T4119" s="290"/>
      <c r="U4119" s="290"/>
      <c r="V4119" s="290"/>
      <c r="W4119" s="166"/>
      <c r="X4119" s="135"/>
      <c r="Y4119" s="418">
        <f t="shared" si="626"/>
        <v>0</v>
      </c>
      <c r="Z4119" s="291">
        <f t="shared" si="627"/>
        <v>0</v>
      </c>
      <c r="AA4119" s="163"/>
      <c r="AB4119" s="177" t="str">
        <f t="shared" si="628"/>
        <v/>
      </c>
      <c r="AC4119" s="283" t="str">
        <f t="shared" si="629"/>
        <v/>
      </c>
      <c r="AD4119" s="283" t="str">
        <f t="shared" si="630"/>
        <v/>
      </c>
      <c r="AE4119" s="163"/>
      <c r="AF4119" s="162"/>
    </row>
    <row r="4120" spans="1:32">
      <c r="A4120" s="134">
        <v>4111</v>
      </c>
      <c r="B4120" s="286"/>
      <c r="C4120" s="146">
        <f t="shared" si="623"/>
        <v>0</v>
      </c>
      <c r="D4120" s="146">
        <f t="shared" si="624"/>
        <v>1</v>
      </c>
      <c r="E4120" s="146">
        <f t="shared" si="625"/>
        <v>1900</v>
      </c>
      <c r="F4120" s="287"/>
      <c r="G4120" s="287"/>
      <c r="H4120" s="287"/>
      <c r="I4120" s="288"/>
      <c r="J4120" s="287"/>
      <c r="K4120" s="288"/>
      <c r="L4120" s="134"/>
      <c r="M4120" s="133"/>
      <c r="N4120" s="288"/>
      <c r="O4120" s="134"/>
      <c r="P4120" s="166"/>
      <c r="Q4120" s="289"/>
      <c r="R4120" s="165"/>
      <c r="S4120" s="290"/>
      <c r="T4120" s="290"/>
      <c r="U4120" s="290"/>
      <c r="V4120" s="290"/>
      <c r="W4120" s="166"/>
      <c r="X4120" s="135"/>
      <c r="Y4120" s="418">
        <f t="shared" si="626"/>
        <v>0</v>
      </c>
      <c r="Z4120" s="291">
        <f t="shared" si="627"/>
        <v>0</v>
      </c>
      <c r="AA4120" s="163"/>
      <c r="AB4120" s="177" t="str">
        <f t="shared" si="628"/>
        <v/>
      </c>
      <c r="AC4120" s="283" t="str">
        <f t="shared" si="629"/>
        <v/>
      </c>
      <c r="AD4120" s="283" t="str">
        <f t="shared" si="630"/>
        <v/>
      </c>
      <c r="AE4120" s="163"/>
      <c r="AF4120" s="162"/>
    </row>
    <row r="4121" spans="1:32">
      <c r="A4121" s="134">
        <v>4112</v>
      </c>
      <c r="B4121" s="286"/>
      <c r="C4121" s="146">
        <f t="shared" si="623"/>
        <v>0</v>
      </c>
      <c r="D4121" s="146">
        <f t="shared" si="624"/>
        <v>1</v>
      </c>
      <c r="E4121" s="146">
        <f t="shared" si="625"/>
        <v>1900</v>
      </c>
      <c r="F4121" s="287"/>
      <c r="G4121" s="287"/>
      <c r="H4121" s="287"/>
      <c r="I4121" s="288"/>
      <c r="J4121" s="287"/>
      <c r="K4121" s="288"/>
      <c r="L4121" s="134"/>
      <c r="M4121" s="133"/>
      <c r="N4121" s="288"/>
      <c r="O4121" s="134"/>
      <c r="P4121" s="166"/>
      <c r="Q4121" s="289"/>
      <c r="R4121" s="165"/>
      <c r="S4121" s="290"/>
      <c r="T4121" s="290"/>
      <c r="U4121" s="290"/>
      <c r="V4121" s="290"/>
      <c r="W4121" s="166"/>
      <c r="X4121" s="135"/>
      <c r="Y4121" s="418">
        <f t="shared" si="626"/>
        <v>0</v>
      </c>
      <c r="Z4121" s="291">
        <f t="shared" si="627"/>
        <v>0</v>
      </c>
      <c r="AA4121" s="163"/>
      <c r="AB4121" s="177" t="str">
        <f t="shared" si="628"/>
        <v/>
      </c>
      <c r="AC4121" s="283" t="str">
        <f t="shared" si="629"/>
        <v/>
      </c>
      <c r="AD4121" s="283" t="str">
        <f t="shared" si="630"/>
        <v/>
      </c>
      <c r="AE4121" s="163"/>
      <c r="AF4121" s="162"/>
    </row>
    <row r="4122" spans="1:32">
      <c r="A4122" s="134">
        <v>4113</v>
      </c>
      <c r="B4122" s="286"/>
      <c r="C4122" s="146">
        <f t="shared" si="623"/>
        <v>0</v>
      </c>
      <c r="D4122" s="146">
        <f t="shared" si="624"/>
        <v>1</v>
      </c>
      <c r="E4122" s="146">
        <f t="shared" si="625"/>
        <v>1900</v>
      </c>
      <c r="F4122" s="287"/>
      <c r="G4122" s="287"/>
      <c r="H4122" s="287"/>
      <c r="I4122" s="288"/>
      <c r="J4122" s="287"/>
      <c r="K4122" s="288"/>
      <c r="L4122" s="134"/>
      <c r="M4122" s="133"/>
      <c r="N4122" s="288"/>
      <c r="O4122" s="134"/>
      <c r="P4122" s="166"/>
      <c r="Q4122" s="289"/>
      <c r="R4122" s="165"/>
      <c r="S4122" s="290"/>
      <c r="T4122" s="290"/>
      <c r="U4122" s="290"/>
      <c r="V4122" s="290"/>
      <c r="W4122" s="166"/>
      <c r="X4122" s="135"/>
      <c r="Y4122" s="418">
        <f t="shared" si="626"/>
        <v>0</v>
      </c>
      <c r="Z4122" s="291">
        <f t="shared" si="627"/>
        <v>0</v>
      </c>
      <c r="AA4122" s="163"/>
      <c r="AB4122" s="177" t="str">
        <f t="shared" si="628"/>
        <v/>
      </c>
      <c r="AC4122" s="283" t="str">
        <f t="shared" si="629"/>
        <v/>
      </c>
      <c r="AD4122" s="283" t="str">
        <f t="shared" si="630"/>
        <v/>
      </c>
      <c r="AE4122" s="163"/>
      <c r="AF4122" s="162"/>
    </row>
    <row r="4123" spans="1:32">
      <c r="A4123" s="134">
        <v>4114</v>
      </c>
      <c r="B4123" s="286"/>
      <c r="C4123" s="146">
        <f t="shared" si="623"/>
        <v>0</v>
      </c>
      <c r="D4123" s="146">
        <f t="shared" si="624"/>
        <v>1</v>
      </c>
      <c r="E4123" s="146">
        <f t="shared" si="625"/>
        <v>1900</v>
      </c>
      <c r="F4123" s="287"/>
      <c r="G4123" s="287"/>
      <c r="H4123" s="287"/>
      <c r="I4123" s="288"/>
      <c r="J4123" s="287"/>
      <c r="K4123" s="288"/>
      <c r="L4123" s="134"/>
      <c r="M4123" s="133"/>
      <c r="N4123" s="288"/>
      <c r="O4123" s="134"/>
      <c r="P4123" s="166"/>
      <c r="Q4123" s="289"/>
      <c r="R4123" s="165"/>
      <c r="S4123" s="290"/>
      <c r="T4123" s="290"/>
      <c r="U4123" s="290"/>
      <c r="V4123" s="290"/>
      <c r="W4123" s="166"/>
      <c r="X4123" s="135"/>
      <c r="Y4123" s="418">
        <f t="shared" si="626"/>
        <v>0</v>
      </c>
      <c r="Z4123" s="291">
        <f t="shared" si="627"/>
        <v>0</v>
      </c>
      <c r="AA4123" s="163"/>
      <c r="AB4123" s="177" t="str">
        <f t="shared" si="628"/>
        <v/>
      </c>
      <c r="AC4123" s="283" t="str">
        <f t="shared" si="629"/>
        <v/>
      </c>
      <c r="AD4123" s="283" t="str">
        <f t="shared" si="630"/>
        <v/>
      </c>
      <c r="AE4123" s="163"/>
      <c r="AF4123" s="162"/>
    </row>
    <row r="4124" spans="1:32">
      <c r="A4124" s="134">
        <v>4115</v>
      </c>
      <c r="B4124" s="286"/>
      <c r="C4124" s="146">
        <f t="shared" si="623"/>
        <v>0</v>
      </c>
      <c r="D4124" s="146">
        <f t="shared" si="624"/>
        <v>1</v>
      </c>
      <c r="E4124" s="146">
        <f t="shared" si="625"/>
        <v>1900</v>
      </c>
      <c r="F4124" s="287"/>
      <c r="G4124" s="287"/>
      <c r="H4124" s="287"/>
      <c r="I4124" s="288"/>
      <c r="J4124" s="287"/>
      <c r="K4124" s="288"/>
      <c r="L4124" s="134"/>
      <c r="M4124" s="133"/>
      <c r="N4124" s="288"/>
      <c r="O4124" s="134"/>
      <c r="P4124" s="166"/>
      <c r="Q4124" s="289"/>
      <c r="R4124" s="165"/>
      <c r="S4124" s="290"/>
      <c r="T4124" s="290"/>
      <c r="U4124" s="290"/>
      <c r="V4124" s="290"/>
      <c r="W4124" s="166"/>
      <c r="X4124" s="135"/>
      <c r="Y4124" s="418">
        <f t="shared" si="626"/>
        <v>0</v>
      </c>
      <c r="Z4124" s="291">
        <f t="shared" si="627"/>
        <v>0</v>
      </c>
      <c r="AA4124" s="163"/>
      <c r="AB4124" s="177" t="str">
        <f t="shared" si="628"/>
        <v/>
      </c>
      <c r="AC4124" s="283" t="str">
        <f t="shared" si="629"/>
        <v/>
      </c>
      <c r="AD4124" s="283" t="str">
        <f t="shared" si="630"/>
        <v/>
      </c>
      <c r="AE4124" s="163"/>
      <c r="AF4124" s="162"/>
    </row>
    <row r="4125" spans="1:32">
      <c r="A4125" s="134">
        <v>4116</v>
      </c>
      <c r="B4125" s="286"/>
      <c r="C4125" s="146">
        <f t="shared" si="623"/>
        <v>0</v>
      </c>
      <c r="D4125" s="146">
        <f t="shared" si="624"/>
        <v>1</v>
      </c>
      <c r="E4125" s="146">
        <f t="shared" si="625"/>
        <v>1900</v>
      </c>
      <c r="F4125" s="287"/>
      <c r="G4125" s="287"/>
      <c r="H4125" s="287"/>
      <c r="I4125" s="288"/>
      <c r="J4125" s="287"/>
      <c r="K4125" s="288"/>
      <c r="L4125" s="134"/>
      <c r="M4125" s="133"/>
      <c r="N4125" s="288"/>
      <c r="O4125" s="134"/>
      <c r="P4125" s="166"/>
      <c r="Q4125" s="289"/>
      <c r="R4125" s="165"/>
      <c r="S4125" s="290"/>
      <c r="T4125" s="290"/>
      <c r="U4125" s="290"/>
      <c r="V4125" s="290"/>
      <c r="W4125" s="166"/>
      <c r="X4125" s="135"/>
      <c r="Y4125" s="418">
        <f t="shared" si="626"/>
        <v>0</v>
      </c>
      <c r="Z4125" s="291">
        <f t="shared" si="627"/>
        <v>0</v>
      </c>
      <c r="AA4125" s="163"/>
      <c r="AB4125" s="177" t="str">
        <f t="shared" si="628"/>
        <v/>
      </c>
      <c r="AC4125" s="283" t="str">
        <f t="shared" si="629"/>
        <v/>
      </c>
      <c r="AD4125" s="283" t="str">
        <f t="shared" si="630"/>
        <v/>
      </c>
      <c r="AE4125" s="163"/>
      <c r="AF4125" s="162"/>
    </row>
    <row r="4126" spans="1:32">
      <c r="A4126" s="134">
        <v>4117</v>
      </c>
      <c r="B4126" s="286"/>
      <c r="C4126" s="146">
        <f t="shared" si="623"/>
        <v>0</v>
      </c>
      <c r="D4126" s="146">
        <f t="shared" si="624"/>
        <v>1</v>
      </c>
      <c r="E4126" s="146">
        <f t="shared" si="625"/>
        <v>1900</v>
      </c>
      <c r="F4126" s="287"/>
      <c r="G4126" s="287"/>
      <c r="H4126" s="287"/>
      <c r="I4126" s="288"/>
      <c r="J4126" s="287"/>
      <c r="K4126" s="288"/>
      <c r="L4126" s="134"/>
      <c r="M4126" s="133"/>
      <c r="N4126" s="288"/>
      <c r="O4126" s="134"/>
      <c r="P4126" s="166"/>
      <c r="Q4126" s="289"/>
      <c r="R4126" s="165"/>
      <c r="S4126" s="290"/>
      <c r="T4126" s="290"/>
      <c r="U4126" s="290"/>
      <c r="V4126" s="290"/>
      <c r="W4126" s="166"/>
      <c r="X4126" s="135"/>
      <c r="Y4126" s="418">
        <f t="shared" si="626"/>
        <v>0</v>
      </c>
      <c r="Z4126" s="291">
        <f t="shared" si="627"/>
        <v>0</v>
      </c>
      <c r="AA4126" s="163"/>
      <c r="AB4126" s="177" t="str">
        <f t="shared" si="628"/>
        <v/>
      </c>
      <c r="AC4126" s="283" t="str">
        <f t="shared" si="629"/>
        <v/>
      </c>
      <c r="AD4126" s="283" t="str">
        <f t="shared" si="630"/>
        <v/>
      </c>
      <c r="AE4126" s="163"/>
      <c r="AF4126" s="162"/>
    </row>
    <row r="4127" spans="1:32">
      <c r="A4127" s="134">
        <v>4118</v>
      </c>
      <c r="B4127" s="286"/>
      <c r="C4127" s="146">
        <f t="shared" si="623"/>
        <v>0</v>
      </c>
      <c r="D4127" s="146">
        <f t="shared" si="624"/>
        <v>1</v>
      </c>
      <c r="E4127" s="146">
        <f t="shared" si="625"/>
        <v>1900</v>
      </c>
      <c r="F4127" s="287"/>
      <c r="G4127" s="287"/>
      <c r="H4127" s="287"/>
      <c r="I4127" s="288"/>
      <c r="J4127" s="287"/>
      <c r="K4127" s="288"/>
      <c r="L4127" s="134"/>
      <c r="M4127" s="133"/>
      <c r="N4127" s="288"/>
      <c r="O4127" s="134"/>
      <c r="P4127" s="166"/>
      <c r="Q4127" s="289"/>
      <c r="R4127" s="165"/>
      <c r="S4127" s="290"/>
      <c r="T4127" s="290"/>
      <c r="U4127" s="290"/>
      <c r="V4127" s="290"/>
      <c r="W4127" s="166"/>
      <c r="X4127" s="135"/>
      <c r="Y4127" s="418">
        <f t="shared" si="626"/>
        <v>0</v>
      </c>
      <c r="Z4127" s="291">
        <f t="shared" si="627"/>
        <v>0</v>
      </c>
      <c r="AA4127" s="163"/>
      <c r="AB4127" s="177" t="str">
        <f t="shared" si="628"/>
        <v/>
      </c>
      <c r="AC4127" s="283" t="str">
        <f t="shared" si="629"/>
        <v/>
      </c>
      <c r="AD4127" s="283" t="str">
        <f t="shared" si="630"/>
        <v/>
      </c>
      <c r="AE4127" s="163"/>
      <c r="AF4127" s="162"/>
    </row>
    <row r="4128" spans="1:32">
      <c r="A4128" s="134">
        <v>4119</v>
      </c>
      <c r="B4128" s="286"/>
      <c r="C4128" s="146">
        <f t="shared" si="623"/>
        <v>0</v>
      </c>
      <c r="D4128" s="146">
        <f t="shared" si="624"/>
        <v>1</v>
      </c>
      <c r="E4128" s="146">
        <f t="shared" si="625"/>
        <v>1900</v>
      </c>
      <c r="F4128" s="287"/>
      <c r="G4128" s="287"/>
      <c r="H4128" s="287"/>
      <c r="I4128" s="288"/>
      <c r="J4128" s="287"/>
      <c r="K4128" s="288"/>
      <c r="L4128" s="134"/>
      <c r="M4128" s="133"/>
      <c r="N4128" s="288"/>
      <c r="O4128" s="134"/>
      <c r="P4128" s="166"/>
      <c r="Q4128" s="289"/>
      <c r="R4128" s="165"/>
      <c r="S4128" s="290"/>
      <c r="T4128" s="290"/>
      <c r="U4128" s="290"/>
      <c r="V4128" s="290"/>
      <c r="W4128" s="166"/>
      <c r="X4128" s="135"/>
      <c r="Y4128" s="418">
        <f t="shared" si="626"/>
        <v>0</v>
      </c>
      <c r="Z4128" s="291">
        <f t="shared" si="627"/>
        <v>0</v>
      </c>
      <c r="AA4128" s="163"/>
      <c r="AB4128" s="177" t="str">
        <f t="shared" si="628"/>
        <v/>
      </c>
      <c r="AC4128" s="283" t="str">
        <f t="shared" si="629"/>
        <v/>
      </c>
      <c r="AD4128" s="283" t="str">
        <f t="shared" si="630"/>
        <v/>
      </c>
      <c r="AE4128" s="163"/>
      <c r="AF4128" s="162"/>
    </row>
    <row r="4129" spans="1:32">
      <c r="A4129" s="134">
        <v>4120</v>
      </c>
      <c r="B4129" s="286"/>
      <c r="C4129" s="146">
        <f t="shared" si="623"/>
        <v>0</v>
      </c>
      <c r="D4129" s="146">
        <f t="shared" si="624"/>
        <v>1</v>
      </c>
      <c r="E4129" s="146">
        <f t="shared" si="625"/>
        <v>1900</v>
      </c>
      <c r="F4129" s="287"/>
      <c r="G4129" s="287"/>
      <c r="H4129" s="287"/>
      <c r="I4129" s="288"/>
      <c r="J4129" s="287"/>
      <c r="K4129" s="288"/>
      <c r="L4129" s="134"/>
      <c r="M4129" s="133"/>
      <c r="N4129" s="288"/>
      <c r="O4129" s="134"/>
      <c r="P4129" s="166"/>
      <c r="Q4129" s="289"/>
      <c r="R4129" s="165"/>
      <c r="S4129" s="290"/>
      <c r="T4129" s="290"/>
      <c r="U4129" s="290"/>
      <c r="V4129" s="290"/>
      <c r="W4129" s="166"/>
      <c r="X4129" s="135"/>
      <c r="Y4129" s="418">
        <f t="shared" si="626"/>
        <v>0</v>
      </c>
      <c r="Z4129" s="291">
        <f t="shared" si="627"/>
        <v>0</v>
      </c>
      <c r="AA4129" s="163"/>
      <c r="AB4129" s="177" t="str">
        <f t="shared" si="628"/>
        <v/>
      </c>
      <c r="AC4129" s="283" t="str">
        <f t="shared" si="629"/>
        <v/>
      </c>
      <c r="AD4129" s="283" t="str">
        <f t="shared" si="630"/>
        <v/>
      </c>
      <c r="AE4129" s="163"/>
      <c r="AF4129" s="162"/>
    </row>
    <row r="4130" spans="1:32">
      <c r="A4130" s="134">
        <v>4121</v>
      </c>
      <c r="B4130" s="286"/>
      <c r="C4130" s="146">
        <f t="shared" si="623"/>
        <v>0</v>
      </c>
      <c r="D4130" s="146">
        <f t="shared" si="624"/>
        <v>1</v>
      </c>
      <c r="E4130" s="146">
        <f t="shared" si="625"/>
        <v>1900</v>
      </c>
      <c r="F4130" s="287"/>
      <c r="G4130" s="287"/>
      <c r="H4130" s="287"/>
      <c r="I4130" s="288"/>
      <c r="J4130" s="287"/>
      <c r="K4130" s="288"/>
      <c r="L4130" s="134"/>
      <c r="M4130" s="133"/>
      <c r="N4130" s="288"/>
      <c r="O4130" s="134"/>
      <c r="P4130" s="166"/>
      <c r="Q4130" s="289"/>
      <c r="R4130" s="165"/>
      <c r="S4130" s="290"/>
      <c r="T4130" s="290"/>
      <c r="U4130" s="290"/>
      <c r="V4130" s="290"/>
      <c r="W4130" s="166"/>
      <c r="X4130" s="135"/>
      <c r="Y4130" s="418">
        <f t="shared" si="626"/>
        <v>0</v>
      </c>
      <c r="Z4130" s="291">
        <f t="shared" si="627"/>
        <v>0</v>
      </c>
      <c r="AA4130" s="163"/>
      <c r="AB4130" s="177" t="str">
        <f t="shared" si="628"/>
        <v/>
      </c>
      <c r="AC4130" s="283" t="str">
        <f t="shared" si="629"/>
        <v/>
      </c>
      <c r="AD4130" s="283" t="str">
        <f t="shared" si="630"/>
        <v/>
      </c>
      <c r="AE4130" s="163"/>
      <c r="AF4130" s="162"/>
    </row>
    <row r="4131" spans="1:32">
      <c r="A4131" s="134">
        <v>4122</v>
      </c>
      <c r="B4131" s="286"/>
      <c r="C4131" s="146">
        <f t="shared" si="623"/>
        <v>0</v>
      </c>
      <c r="D4131" s="146">
        <f t="shared" si="624"/>
        <v>1</v>
      </c>
      <c r="E4131" s="146">
        <f t="shared" si="625"/>
        <v>1900</v>
      </c>
      <c r="F4131" s="287"/>
      <c r="G4131" s="287"/>
      <c r="H4131" s="287"/>
      <c r="I4131" s="288"/>
      <c r="J4131" s="287"/>
      <c r="K4131" s="288"/>
      <c r="L4131" s="134"/>
      <c r="M4131" s="133"/>
      <c r="N4131" s="288"/>
      <c r="O4131" s="134"/>
      <c r="P4131" s="166"/>
      <c r="Q4131" s="289"/>
      <c r="R4131" s="165"/>
      <c r="S4131" s="290"/>
      <c r="T4131" s="290"/>
      <c r="U4131" s="290"/>
      <c r="V4131" s="290"/>
      <c r="W4131" s="166"/>
      <c r="X4131" s="135"/>
      <c r="Y4131" s="418">
        <f t="shared" si="626"/>
        <v>0</v>
      </c>
      <c r="Z4131" s="291">
        <f t="shared" si="627"/>
        <v>0</v>
      </c>
      <c r="AA4131" s="163"/>
      <c r="AB4131" s="177" t="str">
        <f t="shared" si="628"/>
        <v/>
      </c>
      <c r="AC4131" s="283" t="str">
        <f t="shared" si="629"/>
        <v/>
      </c>
      <c r="AD4131" s="283" t="str">
        <f t="shared" si="630"/>
        <v/>
      </c>
      <c r="AE4131" s="163"/>
      <c r="AF4131" s="162"/>
    </row>
    <row r="4132" spans="1:32">
      <c r="A4132" s="134">
        <v>4123</v>
      </c>
      <c r="B4132" s="286"/>
      <c r="C4132" s="146">
        <f t="shared" si="623"/>
        <v>0</v>
      </c>
      <c r="D4132" s="146">
        <f t="shared" si="624"/>
        <v>1</v>
      </c>
      <c r="E4132" s="146">
        <f t="shared" si="625"/>
        <v>1900</v>
      </c>
      <c r="F4132" s="287"/>
      <c r="G4132" s="287"/>
      <c r="H4132" s="287"/>
      <c r="I4132" s="288"/>
      <c r="J4132" s="287"/>
      <c r="K4132" s="288"/>
      <c r="L4132" s="134"/>
      <c r="M4132" s="133"/>
      <c r="N4132" s="288"/>
      <c r="O4132" s="134"/>
      <c r="P4132" s="166"/>
      <c r="Q4132" s="289"/>
      <c r="R4132" s="165"/>
      <c r="S4132" s="290"/>
      <c r="T4132" s="290"/>
      <c r="U4132" s="290"/>
      <c r="V4132" s="290"/>
      <c r="W4132" s="166"/>
      <c r="X4132" s="135"/>
      <c r="Y4132" s="418">
        <f t="shared" si="626"/>
        <v>0</v>
      </c>
      <c r="Z4132" s="291">
        <f t="shared" si="627"/>
        <v>0</v>
      </c>
      <c r="AA4132" s="163"/>
      <c r="AB4132" s="177" t="str">
        <f t="shared" si="628"/>
        <v/>
      </c>
      <c r="AC4132" s="283" t="str">
        <f t="shared" si="629"/>
        <v/>
      </c>
      <c r="AD4132" s="283" t="str">
        <f t="shared" si="630"/>
        <v/>
      </c>
      <c r="AE4132" s="163"/>
      <c r="AF4132" s="162"/>
    </row>
    <row r="4133" spans="1:32">
      <c r="A4133" s="134">
        <v>4124</v>
      </c>
      <c r="B4133" s="286"/>
      <c r="C4133" s="146">
        <f t="shared" si="623"/>
        <v>0</v>
      </c>
      <c r="D4133" s="146">
        <f t="shared" si="624"/>
        <v>1</v>
      </c>
      <c r="E4133" s="146">
        <f t="shared" si="625"/>
        <v>1900</v>
      </c>
      <c r="F4133" s="287"/>
      <c r="G4133" s="287"/>
      <c r="H4133" s="287"/>
      <c r="I4133" s="288"/>
      <c r="J4133" s="287"/>
      <c r="K4133" s="288"/>
      <c r="L4133" s="134"/>
      <c r="M4133" s="133"/>
      <c r="N4133" s="288"/>
      <c r="O4133" s="134"/>
      <c r="P4133" s="166"/>
      <c r="Q4133" s="289"/>
      <c r="R4133" s="165"/>
      <c r="S4133" s="290"/>
      <c r="T4133" s="290"/>
      <c r="U4133" s="290"/>
      <c r="V4133" s="290"/>
      <c r="W4133" s="166"/>
      <c r="X4133" s="135"/>
      <c r="Y4133" s="418">
        <f t="shared" si="626"/>
        <v>0</v>
      </c>
      <c r="Z4133" s="291">
        <f t="shared" si="627"/>
        <v>0</v>
      </c>
      <c r="AA4133" s="163"/>
      <c r="AB4133" s="177" t="str">
        <f t="shared" si="628"/>
        <v/>
      </c>
      <c r="AC4133" s="283" t="str">
        <f t="shared" si="629"/>
        <v/>
      </c>
      <c r="AD4133" s="283" t="str">
        <f t="shared" si="630"/>
        <v/>
      </c>
      <c r="AE4133" s="163"/>
      <c r="AF4133" s="162"/>
    </row>
    <row r="4134" spans="1:32">
      <c r="A4134" s="134">
        <v>4125</v>
      </c>
      <c r="B4134" s="286"/>
      <c r="C4134" s="146">
        <f t="shared" si="623"/>
        <v>0</v>
      </c>
      <c r="D4134" s="146">
        <f t="shared" si="624"/>
        <v>1</v>
      </c>
      <c r="E4134" s="146">
        <f t="shared" si="625"/>
        <v>1900</v>
      </c>
      <c r="F4134" s="287"/>
      <c r="G4134" s="287"/>
      <c r="H4134" s="287"/>
      <c r="I4134" s="288"/>
      <c r="J4134" s="287"/>
      <c r="K4134" s="288"/>
      <c r="L4134" s="134"/>
      <c r="M4134" s="133"/>
      <c r="N4134" s="288"/>
      <c r="O4134" s="134"/>
      <c r="P4134" s="166"/>
      <c r="Q4134" s="289"/>
      <c r="R4134" s="165"/>
      <c r="S4134" s="290"/>
      <c r="T4134" s="290"/>
      <c r="U4134" s="290"/>
      <c r="V4134" s="290"/>
      <c r="W4134" s="166"/>
      <c r="X4134" s="135"/>
      <c r="Y4134" s="418">
        <f t="shared" si="626"/>
        <v>0</v>
      </c>
      <c r="Z4134" s="291">
        <f t="shared" si="627"/>
        <v>0</v>
      </c>
      <c r="AA4134" s="163"/>
      <c r="AB4134" s="177" t="str">
        <f t="shared" si="628"/>
        <v/>
      </c>
      <c r="AC4134" s="283" t="str">
        <f t="shared" si="629"/>
        <v/>
      </c>
      <c r="AD4134" s="283" t="str">
        <f t="shared" si="630"/>
        <v/>
      </c>
      <c r="AE4134" s="163"/>
      <c r="AF4134" s="162"/>
    </row>
    <row r="4135" spans="1:32">
      <c r="A4135" s="134">
        <v>4126</v>
      </c>
      <c r="B4135" s="286"/>
      <c r="C4135" s="146">
        <f t="shared" si="623"/>
        <v>0</v>
      </c>
      <c r="D4135" s="146">
        <f t="shared" si="624"/>
        <v>1</v>
      </c>
      <c r="E4135" s="146">
        <f t="shared" si="625"/>
        <v>1900</v>
      </c>
      <c r="F4135" s="287"/>
      <c r="G4135" s="287"/>
      <c r="H4135" s="287"/>
      <c r="I4135" s="288"/>
      <c r="J4135" s="287"/>
      <c r="K4135" s="288"/>
      <c r="L4135" s="134"/>
      <c r="M4135" s="133"/>
      <c r="N4135" s="288"/>
      <c r="O4135" s="134"/>
      <c r="P4135" s="166"/>
      <c r="Q4135" s="289"/>
      <c r="R4135" s="165"/>
      <c r="S4135" s="290"/>
      <c r="T4135" s="290"/>
      <c r="U4135" s="290"/>
      <c r="V4135" s="290"/>
      <c r="W4135" s="166"/>
      <c r="X4135" s="135"/>
      <c r="Y4135" s="418">
        <f t="shared" si="626"/>
        <v>0</v>
      </c>
      <c r="Z4135" s="291">
        <f t="shared" si="627"/>
        <v>0</v>
      </c>
      <c r="AA4135" s="163"/>
      <c r="AB4135" s="177" t="str">
        <f t="shared" si="628"/>
        <v/>
      </c>
      <c r="AC4135" s="283" t="str">
        <f t="shared" si="629"/>
        <v/>
      </c>
      <c r="AD4135" s="283" t="str">
        <f t="shared" si="630"/>
        <v/>
      </c>
      <c r="AE4135" s="163"/>
      <c r="AF4135" s="162"/>
    </row>
    <row r="4136" spans="1:32">
      <c r="A4136" s="134">
        <v>4127</v>
      </c>
      <c r="B4136" s="286"/>
      <c r="C4136" s="146">
        <f t="shared" si="623"/>
        <v>0</v>
      </c>
      <c r="D4136" s="146">
        <f t="shared" si="624"/>
        <v>1</v>
      </c>
      <c r="E4136" s="146">
        <f t="shared" si="625"/>
        <v>1900</v>
      </c>
      <c r="F4136" s="287"/>
      <c r="G4136" s="287"/>
      <c r="H4136" s="287"/>
      <c r="I4136" s="288"/>
      <c r="J4136" s="287"/>
      <c r="K4136" s="288"/>
      <c r="L4136" s="134"/>
      <c r="M4136" s="133"/>
      <c r="N4136" s="288"/>
      <c r="O4136" s="134"/>
      <c r="P4136" s="166"/>
      <c r="Q4136" s="289"/>
      <c r="R4136" s="165"/>
      <c r="S4136" s="290"/>
      <c r="T4136" s="290"/>
      <c r="U4136" s="290"/>
      <c r="V4136" s="290"/>
      <c r="W4136" s="166"/>
      <c r="X4136" s="135"/>
      <c r="Y4136" s="418">
        <f t="shared" si="626"/>
        <v>0</v>
      </c>
      <c r="Z4136" s="291">
        <f t="shared" si="627"/>
        <v>0</v>
      </c>
      <c r="AA4136" s="163"/>
      <c r="AB4136" s="177" t="str">
        <f t="shared" si="628"/>
        <v/>
      </c>
      <c r="AC4136" s="283" t="str">
        <f t="shared" si="629"/>
        <v/>
      </c>
      <c r="AD4136" s="283" t="str">
        <f t="shared" si="630"/>
        <v/>
      </c>
      <c r="AE4136" s="163"/>
      <c r="AF4136" s="162"/>
    </row>
    <row r="4137" spans="1:32">
      <c r="A4137" s="134">
        <v>4128</v>
      </c>
      <c r="B4137" s="286"/>
      <c r="C4137" s="146">
        <f t="shared" si="623"/>
        <v>0</v>
      </c>
      <c r="D4137" s="146">
        <f t="shared" si="624"/>
        <v>1</v>
      </c>
      <c r="E4137" s="146">
        <f t="shared" si="625"/>
        <v>1900</v>
      </c>
      <c r="F4137" s="287"/>
      <c r="G4137" s="287"/>
      <c r="H4137" s="287"/>
      <c r="I4137" s="288"/>
      <c r="J4137" s="287"/>
      <c r="K4137" s="288"/>
      <c r="L4137" s="134"/>
      <c r="M4137" s="133"/>
      <c r="N4137" s="288"/>
      <c r="O4137" s="134"/>
      <c r="P4137" s="166"/>
      <c r="Q4137" s="289"/>
      <c r="R4137" s="165"/>
      <c r="S4137" s="290"/>
      <c r="T4137" s="290"/>
      <c r="U4137" s="290"/>
      <c r="V4137" s="290"/>
      <c r="W4137" s="166"/>
      <c r="X4137" s="135"/>
      <c r="Y4137" s="418">
        <f t="shared" si="626"/>
        <v>0</v>
      </c>
      <c r="Z4137" s="291">
        <f t="shared" si="627"/>
        <v>0</v>
      </c>
      <c r="AA4137" s="163"/>
      <c r="AB4137" s="177" t="str">
        <f t="shared" si="628"/>
        <v/>
      </c>
      <c r="AC4137" s="283" t="str">
        <f t="shared" si="629"/>
        <v/>
      </c>
      <c r="AD4137" s="283" t="str">
        <f t="shared" si="630"/>
        <v/>
      </c>
      <c r="AE4137" s="163"/>
      <c r="AF4137" s="162"/>
    </row>
    <row r="4138" spans="1:32">
      <c r="A4138" s="134">
        <v>4129</v>
      </c>
      <c r="B4138" s="286"/>
      <c r="C4138" s="146">
        <f t="shared" si="623"/>
        <v>0</v>
      </c>
      <c r="D4138" s="146">
        <f t="shared" si="624"/>
        <v>1</v>
      </c>
      <c r="E4138" s="146">
        <f t="shared" si="625"/>
        <v>1900</v>
      </c>
      <c r="F4138" s="287"/>
      <c r="G4138" s="287"/>
      <c r="H4138" s="287"/>
      <c r="I4138" s="288"/>
      <c r="J4138" s="287"/>
      <c r="K4138" s="288"/>
      <c r="L4138" s="134"/>
      <c r="M4138" s="133"/>
      <c r="N4138" s="288"/>
      <c r="O4138" s="134"/>
      <c r="P4138" s="166"/>
      <c r="Q4138" s="289"/>
      <c r="R4138" s="165"/>
      <c r="S4138" s="290"/>
      <c r="T4138" s="290"/>
      <c r="U4138" s="290"/>
      <c r="V4138" s="290"/>
      <c r="W4138" s="166"/>
      <c r="X4138" s="135"/>
      <c r="Y4138" s="418">
        <f t="shared" si="626"/>
        <v>0</v>
      </c>
      <c r="Z4138" s="291">
        <f t="shared" si="627"/>
        <v>0</v>
      </c>
      <c r="AA4138" s="163"/>
      <c r="AB4138" s="177" t="str">
        <f t="shared" si="628"/>
        <v/>
      </c>
      <c r="AC4138" s="283" t="str">
        <f t="shared" si="629"/>
        <v/>
      </c>
      <c r="AD4138" s="283" t="str">
        <f t="shared" si="630"/>
        <v/>
      </c>
      <c r="AE4138" s="163"/>
      <c r="AF4138" s="162"/>
    </row>
    <row r="4139" spans="1:32">
      <c r="A4139" s="134">
        <v>4130</v>
      </c>
      <c r="B4139" s="286"/>
      <c r="C4139" s="146">
        <f t="shared" si="623"/>
        <v>0</v>
      </c>
      <c r="D4139" s="146">
        <f t="shared" si="624"/>
        <v>1</v>
      </c>
      <c r="E4139" s="146">
        <f t="shared" si="625"/>
        <v>1900</v>
      </c>
      <c r="F4139" s="287"/>
      <c r="G4139" s="287"/>
      <c r="H4139" s="287"/>
      <c r="I4139" s="288"/>
      <c r="J4139" s="287"/>
      <c r="K4139" s="288"/>
      <c r="L4139" s="134"/>
      <c r="M4139" s="133"/>
      <c r="N4139" s="288"/>
      <c r="O4139" s="134"/>
      <c r="P4139" s="166"/>
      <c r="Q4139" s="289"/>
      <c r="R4139" s="165"/>
      <c r="S4139" s="290"/>
      <c r="T4139" s="290"/>
      <c r="U4139" s="290"/>
      <c r="V4139" s="290"/>
      <c r="W4139" s="166"/>
      <c r="X4139" s="135"/>
      <c r="Y4139" s="418">
        <f t="shared" si="626"/>
        <v>0</v>
      </c>
      <c r="Z4139" s="291">
        <f t="shared" si="627"/>
        <v>0</v>
      </c>
      <c r="AA4139" s="163"/>
      <c r="AB4139" s="177" t="str">
        <f t="shared" si="628"/>
        <v/>
      </c>
      <c r="AC4139" s="283" t="str">
        <f t="shared" si="629"/>
        <v/>
      </c>
      <c r="AD4139" s="283" t="str">
        <f t="shared" si="630"/>
        <v/>
      </c>
      <c r="AE4139" s="163"/>
      <c r="AF4139" s="162"/>
    </row>
    <row r="4140" spans="1:32">
      <c r="A4140" s="134">
        <v>4131</v>
      </c>
      <c r="B4140" s="286"/>
      <c r="C4140" s="146">
        <f t="shared" si="623"/>
        <v>0</v>
      </c>
      <c r="D4140" s="146">
        <f t="shared" si="624"/>
        <v>1</v>
      </c>
      <c r="E4140" s="146">
        <f t="shared" si="625"/>
        <v>1900</v>
      </c>
      <c r="F4140" s="287"/>
      <c r="G4140" s="287"/>
      <c r="H4140" s="287"/>
      <c r="I4140" s="288"/>
      <c r="J4140" s="287"/>
      <c r="K4140" s="288"/>
      <c r="L4140" s="134"/>
      <c r="M4140" s="133"/>
      <c r="N4140" s="288"/>
      <c r="O4140" s="134"/>
      <c r="P4140" s="166"/>
      <c r="Q4140" s="289"/>
      <c r="R4140" s="165"/>
      <c r="S4140" s="290"/>
      <c r="T4140" s="290"/>
      <c r="U4140" s="290"/>
      <c r="V4140" s="290"/>
      <c r="W4140" s="166"/>
      <c r="X4140" s="135"/>
      <c r="Y4140" s="418">
        <f t="shared" si="626"/>
        <v>0</v>
      </c>
      <c r="Z4140" s="291">
        <f t="shared" si="627"/>
        <v>0</v>
      </c>
      <c r="AA4140" s="163"/>
      <c r="AB4140" s="177" t="str">
        <f t="shared" si="628"/>
        <v/>
      </c>
      <c r="AC4140" s="283" t="str">
        <f t="shared" si="629"/>
        <v/>
      </c>
      <c r="AD4140" s="283" t="str">
        <f t="shared" si="630"/>
        <v/>
      </c>
      <c r="AE4140" s="163"/>
      <c r="AF4140" s="162"/>
    </row>
    <row r="4141" spans="1:32">
      <c r="A4141" s="134">
        <v>4132</v>
      </c>
      <c r="B4141" s="286"/>
      <c r="C4141" s="146">
        <f t="shared" si="623"/>
        <v>0</v>
      </c>
      <c r="D4141" s="146">
        <f t="shared" si="624"/>
        <v>1</v>
      </c>
      <c r="E4141" s="146">
        <f t="shared" si="625"/>
        <v>1900</v>
      </c>
      <c r="F4141" s="287"/>
      <c r="G4141" s="287"/>
      <c r="H4141" s="287"/>
      <c r="I4141" s="288"/>
      <c r="J4141" s="287"/>
      <c r="K4141" s="288"/>
      <c r="L4141" s="134"/>
      <c r="M4141" s="133"/>
      <c r="N4141" s="288"/>
      <c r="O4141" s="134"/>
      <c r="P4141" s="166"/>
      <c r="Q4141" s="289"/>
      <c r="R4141" s="165"/>
      <c r="S4141" s="290"/>
      <c r="T4141" s="290"/>
      <c r="U4141" s="290"/>
      <c r="V4141" s="290"/>
      <c r="W4141" s="166"/>
      <c r="X4141" s="135"/>
      <c r="Y4141" s="418">
        <f t="shared" si="626"/>
        <v>0</v>
      </c>
      <c r="Z4141" s="291">
        <f t="shared" si="627"/>
        <v>0</v>
      </c>
      <c r="AA4141" s="163"/>
      <c r="AB4141" s="177" t="str">
        <f t="shared" si="628"/>
        <v/>
      </c>
      <c r="AC4141" s="283" t="str">
        <f t="shared" si="629"/>
        <v/>
      </c>
      <c r="AD4141" s="283" t="str">
        <f t="shared" si="630"/>
        <v/>
      </c>
      <c r="AE4141" s="163"/>
      <c r="AF4141" s="162"/>
    </row>
    <row r="4142" spans="1:32">
      <c r="A4142" s="134">
        <v>4133</v>
      </c>
      <c r="B4142" s="286"/>
      <c r="C4142" s="146">
        <f t="shared" si="623"/>
        <v>0</v>
      </c>
      <c r="D4142" s="146">
        <f t="shared" si="624"/>
        <v>1</v>
      </c>
      <c r="E4142" s="146">
        <f t="shared" si="625"/>
        <v>1900</v>
      </c>
      <c r="F4142" s="287"/>
      <c r="G4142" s="287"/>
      <c r="H4142" s="287"/>
      <c r="I4142" s="288"/>
      <c r="J4142" s="287"/>
      <c r="K4142" s="288"/>
      <c r="L4142" s="134"/>
      <c r="M4142" s="133"/>
      <c r="N4142" s="288"/>
      <c r="O4142" s="134"/>
      <c r="P4142" s="166"/>
      <c r="Q4142" s="289"/>
      <c r="R4142" s="165"/>
      <c r="S4142" s="290"/>
      <c r="T4142" s="290"/>
      <c r="U4142" s="290"/>
      <c r="V4142" s="290"/>
      <c r="W4142" s="166"/>
      <c r="X4142" s="135"/>
      <c r="Y4142" s="418">
        <f t="shared" si="626"/>
        <v>0</v>
      </c>
      <c r="Z4142" s="291">
        <f t="shared" si="627"/>
        <v>0</v>
      </c>
      <c r="AA4142" s="163"/>
      <c r="AB4142" s="177" t="str">
        <f t="shared" si="628"/>
        <v/>
      </c>
      <c r="AC4142" s="283" t="str">
        <f t="shared" si="629"/>
        <v/>
      </c>
      <c r="AD4142" s="283" t="str">
        <f t="shared" si="630"/>
        <v/>
      </c>
      <c r="AE4142" s="163"/>
      <c r="AF4142" s="162"/>
    </row>
    <row r="4143" spans="1:32">
      <c r="A4143" s="134">
        <v>4134</v>
      </c>
      <c r="B4143" s="286"/>
      <c r="C4143" s="146">
        <f t="shared" si="623"/>
        <v>0</v>
      </c>
      <c r="D4143" s="146">
        <f t="shared" si="624"/>
        <v>1</v>
      </c>
      <c r="E4143" s="146">
        <f t="shared" si="625"/>
        <v>1900</v>
      </c>
      <c r="F4143" s="287"/>
      <c r="G4143" s="287"/>
      <c r="H4143" s="287"/>
      <c r="I4143" s="288"/>
      <c r="J4143" s="287"/>
      <c r="K4143" s="288"/>
      <c r="L4143" s="134"/>
      <c r="M4143" s="133"/>
      <c r="N4143" s="288"/>
      <c r="O4143" s="134"/>
      <c r="P4143" s="166"/>
      <c r="Q4143" s="289"/>
      <c r="R4143" s="165"/>
      <c r="S4143" s="290"/>
      <c r="T4143" s="290"/>
      <c r="U4143" s="290"/>
      <c r="V4143" s="290"/>
      <c r="W4143" s="166"/>
      <c r="X4143" s="135"/>
      <c r="Y4143" s="418">
        <f t="shared" si="626"/>
        <v>0</v>
      </c>
      <c r="Z4143" s="291">
        <f t="shared" si="627"/>
        <v>0</v>
      </c>
      <c r="AA4143" s="163"/>
      <c r="AB4143" s="177" t="str">
        <f t="shared" si="628"/>
        <v/>
      </c>
      <c r="AC4143" s="283" t="str">
        <f t="shared" si="629"/>
        <v/>
      </c>
      <c r="AD4143" s="283" t="str">
        <f t="shared" si="630"/>
        <v/>
      </c>
      <c r="AE4143" s="163"/>
      <c r="AF4143" s="162"/>
    </row>
    <row r="4144" spans="1:32">
      <c r="A4144" s="134">
        <v>4135</v>
      </c>
      <c r="B4144" s="286"/>
      <c r="C4144" s="146">
        <f t="shared" si="623"/>
        <v>0</v>
      </c>
      <c r="D4144" s="146">
        <f t="shared" si="624"/>
        <v>1</v>
      </c>
      <c r="E4144" s="146">
        <f t="shared" si="625"/>
        <v>1900</v>
      </c>
      <c r="F4144" s="287"/>
      <c r="G4144" s="287"/>
      <c r="H4144" s="287"/>
      <c r="I4144" s="288"/>
      <c r="J4144" s="287"/>
      <c r="K4144" s="288"/>
      <c r="L4144" s="134"/>
      <c r="M4144" s="133"/>
      <c r="N4144" s="288"/>
      <c r="O4144" s="134"/>
      <c r="P4144" s="166"/>
      <c r="Q4144" s="289"/>
      <c r="R4144" s="165"/>
      <c r="S4144" s="290"/>
      <c r="T4144" s="290"/>
      <c r="U4144" s="290"/>
      <c r="V4144" s="290"/>
      <c r="W4144" s="166"/>
      <c r="X4144" s="135"/>
      <c r="Y4144" s="418">
        <f t="shared" si="626"/>
        <v>0</v>
      </c>
      <c r="Z4144" s="291">
        <f t="shared" si="627"/>
        <v>0</v>
      </c>
      <c r="AA4144" s="163"/>
      <c r="AB4144" s="177" t="str">
        <f t="shared" si="628"/>
        <v/>
      </c>
      <c r="AC4144" s="283" t="str">
        <f t="shared" si="629"/>
        <v/>
      </c>
      <c r="AD4144" s="283" t="str">
        <f t="shared" si="630"/>
        <v/>
      </c>
      <c r="AE4144" s="163"/>
      <c r="AF4144" s="162"/>
    </row>
    <row r="4145" spans="1:32">
      <c r="A4145" s="134">
        <v>4136</v>
      </c>
      <c r="B4145" s="286"/>
      <c r="C4145" s="146">
        <f t="shared" si="623"/>
        <v>0</v>
      </c>
      <c r="D4145" s="146">
        <f t="shared" si="624"/>
        <v>1</v>
      </c>
      <c r="E4145" s="146">
        <f t="shared" si="625"/>
        <v>1900</v>
      </c>
      <c r="F4145" s="287"/>
      <c r="G4145" s="287"/>
      <c r="H4145" s="287"/>
      <c r="I4145" s="288"/>
      <c r="J4145" s="287"/>
      <c r="K4145" s="288"/>
      <c r="L4145" s="134"/>
      <c r="M4145" s="133"/>
      <c r="N4145" s="288"/>
      <c r="O4145" s="134"/>
      <c r="P4145" s="166"/>
      <c r="Q4145" s="289"/>
      <c r="R4145" s="165"/>
      <c r="S4145" s="290"/>
      <c r="T4145" s="290"/>
      <c r="U4145" s="290"/>
      <c r="V4145" s="290"/>
      <c r="W4145" s="166"/>
      <c r="X4145" s="135"/>
      <c r="Y4145" s="418">
        <f t="shared" si="626"/>
        <v>0</v>
      </c>
      <c r="Z4145" s="291">
        <f t="shared" si="627"/>
        <v>0</v>
      </c>
      <c r="AA4145" s="163"/>
      <c r="AB4145" s="177" t="str">
        <f t="shared" si="628"/>
        <v/>
      </c>
      <c r="AC4145" s="283" t="str">
        <f t="shared" si="629"/>
        <v/>
      </c>
      <c r="AD4145" s="283" t="str">
        <f t="shared" si="630"/>
        <v/>
      </c>
      <c r="AE4145" s="163"/>
      <c r="AF4145" s="162"/>
    </row>
    <row r="4146" spans="1:32">
      <c r="A4146" s="134">
        <v>4137</v>
      </c>
      <c r="B4146" s="286"/>
      <c r="C4146" s="146">
        <f t="shared" si="623"/>
        <v>0</v>
      </c>
      <c r="D4146" s="146">
        <f t="shared" si="624"/>
        <v>1</v>
      </c>
      <c r="E4146" s="146">
        <f t="shared" si="625"/>
        <v>1900</v>
      </c>
      <c r="F4146" s="287"/>
      <c r="G4146" s="287"/>
      <c r="H4146" s="287"/>
      <c r="I4146" s="288"/>
      <c r="J4146" s="287"/>
      <c r="K4146" s="288"/>
      <c r="L4146" s="134"/>
      <c r="M4146" s="133"/>
      <c r="N4146" s="288"/>
      <c r="O4146" s="134"/>
      <c r="P4146" s="166"/>
      <c r="Q4146" s="289"/>
      <c r="R4146" s="165"/>
      <c r="S4146" s="290"/>
      <c r="T4146" s="290"/>
      <c r="U4146" s="290"/>
      <c r="V4146" s="290"/>
      <c r="W4146" s="166"/>
      <c r="X4146" s="135"/>
      <c r="Y4146" s="418">
        <f t="shared" si="626"/>
        <v>0</v>
      </c>
      <c r="Z4146" s="291">
        <f t="shared" si="627"/>
        <v>0</v>
      </c>
      <c r="AA4146" s="163"/>
      <c r="AB4146" s="177" t="str">
        <f t="shared" si="628"/>
        <v/>
      </c>
      <c r="AC4146" s="283" t="str">
        <f t="shared" si="629"/>
        <v/>
      </c>
      <c r="AD4146" s="283" t="str">
        <f t="shared" si="630"/>
        <v/>
      </c>
      <c r="AE4146" s="163"/>
      <c r="AF4146" s="162"/>
    </row>
    <row r="4147" spans="1:32">
      <c r="A4147" s="134">
        <v>4138</v>
      </c>
      <c r="B4147" s="286"/>
      <c r="C4147" s="146">
        <f t="shared" si="623"/>
        <v>0</v>
      </c>
      <c r="D4147" s="146">
        <f t="shared" si="624"/>
        <v>1</v>
      </c>
      <c r="E4147" s="146">
        <f t="shared" si="625"/>
        <v>1900</v>
      </c>
      <c r="F4147" s="287"/>
      <c r="G4147" s="287"/>
      <c r="H4147" s="287"/>
      <c r="I4147" s="288"/>
      <c r="J4147" s="287"/>
      <c r="K4147" s="288"/>
      <c r="L4147" s="134"/>
      <c r="M4147" s="133"/>
      <c r="N4147" s="288"/>
      <c r="O4147" s="134"/>
      <c r="P4147" s="166"/>
      <c r="Q4147" s="289"/>
      <c r="R4147" s="165"/>
      <c r="S4147" s="290"/>
      <c r="T4147" s="290"/>
      <c r="U4147" s="290"/>
      <c r="V4147" s="290"/>
      <c r="W4147" s="166"/>
      <c r="X4147" s="135"/>
      <c r="Y4147" s="418">
        <f t="shared" si="626"/>
        <v>0</v>
      </c>
      <c r="Z4147" s="291">
        <f t="shared" si="627"/>
        <v>0</v>
      </c>
      <c r="AA4147" s="163"/>
      <c r="AB4147" s="177" t="str">
        <f t="shared" si="628"/>
        <v/>
      </c>
      <c r="AC4147" s="283" t="str">
        <f t="shared" si="629"/>
        <v/>
      </c>
      <c r="AD4147" s="283" t="str">
        <f t="shared" si="630"/>
        <v/>
      </c>
      <c r="AE4147" s="163"/>
      <c r="AF4147" s="162"/>
    </row>
    <row r="4148" spans="1:32">
      <c r="A4148" s="134">
        <v>4139</v>
      </c>
      <c r="B4148" s="286"/>
      <c r="C4148" s="146">
        <f t="shared" si="623"/>
        <v>0</v>
      </c>
      <c r="D4148" s="146">
        <f t="shared" si="624"/>
        <v>1</v>
      </c>
      <c r="E4148" s="146">
        <f t="shared" si="625"/>
        <v>1900</v>
      </c>
      <c r="F4148" s="287"/>
      <c r="G4148" s="287"/>
      <c r="H4148" s="287"/>
      <c r="I4148" s="288"/>
      <c r="J4148" s="287"/>
      <c r="K4148" s="288"/>
      <c r="L4148" s="134"/>
      <c r="M4148" s="133"/>
      <c r="N4148" s="288"/>
      <c r="O4148" s="134"/>
      <c r="P4148" s="166"/>
      <c r="Q4148" s="289"/>
      <c r="R4148" s="165"/>
      <c r="S4148" s="290"/>
      <c r="T4148" s="290"/>
      <c r="U4148" s="290"/>
      <c r="V4148" s="290"/>
      <c r="W4148" s="166"/>
      <c r="X4148" s="135"/>
      <c r="Y4148" s="418">
        <f t="shared" si="626"/>
        <v>0</v>
      </c>
      <c r="Z4148" s="291">
        <f t="shared" si="627"/>
        <v>0</v>
      </c>
      <c r="AA4148" s="163"/>
      <c r="AB4148" s="177" t="str">
        <f t="shared" si="628"/>
        <v/>
      </c>
      <c r="AC4148" s="283" t="str">
        <f t="shared" si="629"/>
        <v/>
      </c>
      <c r="AD4148" s="283" t="str">
        <f t="shared" si="630"/>
        <v/>
      </c>
      <c r="AE4148" s="163"/>
      <c r="AF4148" s="162"/>
    </row>
    <row r="4149" spans="1:32">
      <c r="A4149" s="134">
        <v>4140</v>
      </c>
      <c r="B4149" s="286"/>
      <c r="C4149" s="146">
        <f t="shared" si="623"/>
        <v>0</v>
      </c>
      <c r="D4149" s="146">
        <f t="shared" si="624"/>
        <v>1</v>
      </c>
      <c r="E4149" s="146">
        <f t="shared" si="625"/>
        <v>1900</v>
      </c>
      <c r="F4149" s="287"/>
      <c r="G4149" s="287"/>
      <c r="H4149" s="287"/>
      <c r="I4149" s="288"/>
      <c r="J4149" s="287"/>
      <c r="K4149" s="288"/>
      <c r="L4149" s="134"/>
      <c r="M4149" s="133"/>
      <c r="N4149" s="288"/>
      <c r="O4149" s="134"/>
      <c r="P4149" s="166"/>
      <c r="Q4149" s="289"/>
      <c r="R4149" s="165"/>
      <c r="S4149" s="290"/>
      <c r="T4149" s="290"/>
      <c r="U4149" s="290"/>
      <c r="V4149" s="290"/>
      <c r="W4149" s="166"/>
      <c r="X4149" s="135"/>
      <c r="Y4149" s="418">
        <f t="shared" si="626"/>
        <v>0</v>
      </c>
      <c r="Z4149" s="291">
        <f t="shared" si="627"/>
        <v>0</v>
      </c>
      <c r="AA4149" s="163"/>
      <c r="AB4149" s="177" t="str">
        <f t="shared" si="628"/>
        <v/>
      </c>
      <c r="AC4149" s="283" t="str">
        <f t="shared" si="629"/>
        <v/>
      </c>
      <c r="AD4149" s="283" t="str">
        <f t="shared" si="630"/>
        <v/>
      </c>
      <c r="AE4149" s="163"/>
      <c r="AF4149" s="162"/>
    </row>
    <row r="4150" spans="1:32">
      <c r="A4150" s="134">
        <v>4141</v>
      </c>
      <c r="B4150" s="286"/>
      <c r="C4150" s="146">
        <f t="shared" si="623"/>
        <v>0</v>
      </c>
      <c r="D4150" s="146">
        <f t="shared" si="624"/>
        <v>1</v>
      </c>
      <c r="E4150" s="146">
        <f t="shared" si="625"/>
        <v>1900</v>
      </c>
      <c r="F4150" s="287"/>
      <c r="G4150" s="287"/>
      <c r="H4150" s="287"/>
      <c r="I4150" s="288"/>
      <c r="J4150" s="287"/>
      <c r="K4150" s="288"/>
      <c r="L4150" s="134"/>
      <c r="M4150" s="133"/>
      <c r="N4150" s="288"/>
      <c r="O4150" s="134"/>
      <c r="P4150" s="166"/>
      <c r="Q4150" s="289"/>
      <c r="R4150" s="165"/>
      <c r="S4150" s="290"/>
      <c r="T4150" s="290"/>
      <c r="U4150" s="290"/>
      <c r="V4150" s="290"/>
      <c r="W4150" s="166"/>
      <c r="X4150" s="135"/>
      <c r="Y4150" s="418">
        <f t="shared" si="626"/>
        <v>0</v>
      </c>
      <c r="Z4150" s="291">
        <f t="shared" si="627"/>
        <v>0</v>
      </c>
      <c r="AA4150" s="163"/>
      <c r="AB4150" s="177" t="str">
        <f t="shared" si="628"/>
        <v/>
      </c>
      <c r="AC4150" s="283" t="str">
        <f t="shared" si="629"/>
        <v/>
      </c>
      <c r="AD4150" s="283" t="str">
        <f t="shared" si="630"/>
        <v/>
      </c>
      <c r="AE4150" s="163"/>
      <c r="AF4150" s="162"/>
    </row>
    <row r="4151" spans="1:32">
      <c r="A4151" s="134">
        <v>4142</v>
      </c>
      <c r="B4151" s="286"/>
      <c r="C4151" s="146">
        <f t="shared" si="623"/>
        <v>0</v>
      </c>
      <c r="D4151" s="146">
        <f t="shared" si="624"/>
        <v>1</v>
      </c>
      <c r="E4151" s="146">
        <f t="shared" si="625"/>
        <v>1900</v>
      </c>
      <c r="F4151" s="287"/>
      <c r="G4151" s="287"/>
      <c r="H4151" s="287"/>
      <c r="I4151" s="288"/>
      <c r="J4151" s="287"/>
      <c r="K4151" s="288"/>
      <c r="L4151" s="134"/>
      <c r="M4151" s="133"/>
      <c r="N4151" s="288"/>
      <c r="O4151" s="134"/>
      <c r="P4151" s="166"/>
      <c r="Q4151" s="289"/>
      <c r="R4151" s="165"/>
      <c r="S4151" s="290"/>
      <c r="T4151" s="290"/>
      <c r="U4151" s="290"/>
      <c r="V4151" s="290"/>
      <c r="W4151" s="166"/>
      <c r="X4151" s="135"/>
      <c r="Y4151" s="418">
        <f t="shared" si="626"/>
        <v>0</v>
      </c>
      <c r="Z4151" s="291">
        <f t="shared" si="627"/>
        <v>0</v>
      </c>
      <c r="AA4151" s="163"/>
      <c r="AB4151" s="177" t="str">
        <f t="shared" si="628"/>
        <v/>
      </c>
      <c r="AC4151" s="283" t="str">
        <f t="shared" si="629"/>
        <v/>
      </c>
      <c r="AD4151" s="283" t="str">
        <f t="shared" si="630"/>
        <v/>
      </c>
      <c r="AE4151" s="163"/>
      <c r="AF4151" s="162"/>
    </row>
    <row r="4152" spans="1:32">
      <c r="A4152" s="134">
        <v>4143</v>
      </c>
      <c r="B4152" s="286"/>
      <c r="C4152" s="146">
        <f t="shared" si="623"/>
        <v>0</v>
      </c>
      <c r="D4152" s="146">
        <f t="shared" si="624"/>
        <v>1</v>
      </c>
      <c r="E4152" s="146">
        <f t="shared" si="625"/>
        <v>1900</v>
      </c>
      <c r="F4152" s="287"/>
      <c r="G4152" s="287"/>
      <c r="H4152" s="287"/>
      <c r="I4152" s="288"/>
      <c r="J4152" s="287"/>
      <c r="K4152" s="288"/>
      <c r="L4152" s="134"/>
      <c r="M4152" s="133"/>
      <c r="N4152" s="288"/>
      <c r="O4152" s="134"/>
      <c r="P4152" s="166"/>
      <c r="Q4152" s="289"/>
      <c r="R4152" s="165"/>
      <c r="S4152" s="290"/>
      <c r="T4152" s="290"/>
      <c r="U4152" s="290"/>
      <c r="V4152" s="290"/>
      <c r="W4152" s="166"/>
      <c r="X4152" s="135"/>
      <c r="Y4152" s="418">
        <f t="shared" si="626"/>
        <v>0</v>
      </c>
      <c r="Z4152" s="291">
        <f t="shared" si="627"/>
        <v>0</v>
      </c>
      <c r="AA4152" s="163"/>
      <c r="AB4152" s="177" t="str">
        <f t="shared" si="628"/>
        <v/>
      </c>
      <c r="AC4152" s="283" t="str">
        <f t="shared" si="629"/>
        <v/>
      </c>
      <c r="AD4152" s="283" t="str">
        <f t="shared" si="630"/>
        <v/>
      </c>
      <c r="AE4152" s="163"/>
      <c r="AF4152" s="162"/>
    </row>
    <row r="4153" spans="1:32">
      <c r="A4153" s="134">
        <v>4144</v>
      </c>
      <c r="B4153" s="286"/>
      <c r="C4153" s="146">
        <f t="shared" si="623"/>
        <v>0</v>
      </c>
      <c r="D4153" s="146">
        <f t="shared" si="624"/>
        <v>1</v>
      </c>
      <c r="E4153" s="146">
        <f t="shared" si="625"/>
        <v>1900</v>
      </c>
      <c r="F4153" s="287"/>
      <c r="G4153" s="287"/>
      <c r="H4153" s="287"/>
      <c r="I4153" s="288"/>
      <c r="J4153" s="287"/>
      <c r="K4153" s="288"/>
      <c r="L4153" s="134"/>
      <c r="M4153" s="133"/>
      <c r="N4153" s="288"/>
      <c r="O4153" s="134"/>
      <c r="P4153" s="166"/>
      <c r="Q4153" s="289"/>
      <c r="R4153" s="165"/>
      <c r="S4153" s="290"/>
      <c r="T4153" s="290"/>
      <c r="U4153" s="290"/>
      <c r="V4153" s="290"/>
      <c r="W4153" s="166"/>
      <c r="X4153" s="135"/>
      <c r="Y4153" s="418">
        <f t="shared" si="626"/>
        <v>0</v>
      </c>
      <c r="Z4153" s="291">
        <f t="shared" si="627"/>
        <v>0</v>
      </c>
      <c r="AA4153" s="163"/>
      <c r="AB4153" s="177" t="str">
        <f t="shared" si="628"/>
        <v/>
      </c>
      <c r="AC4153" s="283" t="str">
        <f t="shared" si="629"/>
        <v/>
      </c>
      <c r="AD4153" s="283" t="str">
        <f t="shared" si="630"/>
        <v/>
      </c>
      <c r="AE4153" s="163"/>
      <c r="AF4153" s="162"/>
    </row>
    <row r="4154" spans="1:32">
      <c r="A4154" s="134">
        <v>4145</v>
      </c>
      <c r="B4154" s="286"/>
      <c r="C4154" s="146">
        <f t="shared" si="623"/>
        <v>0</v>
      </c>
      <c r="D4154" s="146">
        <f t="shared" si="624"/>
        <v>1</v>
      </c>
      <c r="E4154" s="146">
        <f t="shared" si="625"/>
        <v>1900</v>
      </c>
      <c r="F4154" s="287"/>
      <c r="G4154" s="287"/>
      <c r="H4154" s="287"/>
      <c r="I4154" s="288"/>
      <c r="J4154" s="287"/>
      <c r="K4154" s="288"/>
      <c r="L4154" s="134"/>
      <c r="M4154" s="133"/>
      <c r="N4154" s="288"/>
      <c r="O4154" s="134"/>
      <c r="P4154" s="166"/>
      <c r="Q4154" s="289"/>
      <c r="R4154" s="165"/>
      <c r="S4154" s="290"/>
      <c r="T4154" s="290"/>
      <c r="U4154" s="290"/>
      <c r="V4154" s="290"/>
      <c r="W4154" s="166"/>
      <c r="X4154" s="135"/>
      <c r="Y4154" s="418">
        <f t="shared" si="626"/>
        <v>0</v>
      </c>
      <c r="Z4154" s="291">
        <f t="shared" si="627"/>
        <v>0</v>
      </c>
      <c r="AA4154" s="163"/>
      <c r="AB4154" s="177" t="str">
        <f t="shared" si="628"/>
        <v/>
      </c>
      <c r="AC4154" s="283" t="str">
        <f t="shared" si="629"/>
        <v/>
      </c>
      <c r="AD4154" s="283" t="str">
        <f t="shared" si="630"/>
        <v/>
      </c>
      <c r="AE4154" s="163"/>
      <c r="AF4154" s="162"/>
    </row>
    <row r="4155" spans="1:32">
      <c r="A4155" s="134">
        <v>4146</v>
      </c>
      <c r="B4155" s="286"/>
      <c r="C4155" s="146">
        <f t="shared" si="623"/>
        <v>0</v>
      </c>
      <c r="D4155" s="146">
        <f t="shared" si="624"/>
        <v>1</v>
      </c>
      <c r="E4155" s="146">
        <f t="shared" si="625"/>
        <v>1900</v>
      </c>
      <c r="F4155" s="287"/>
      <c r="G4155" s="287"/>
      <c r="H4155" s="287"/>
      <c r="I4155" s="288"/>
      <c r="J4155" s="287"/>
      <c r="K4155" s="288"/>
      <c r="L4155" s="134"/>
      <c r="M4155" s="133"/>
      <c r="N4155" s="288"/>
      <c r="O4155" s="134"/>
      <c r="P4155" s="166"/>
      <c r="Q4155" s="289"/>
      <c r="R4155" s="165"/>
      <c r="S4155" s="290"/>
      <c r="T4155" s="290"/>
      <c r="U4155" s="290"/>
      <c r="V4155" s="290"/>
      <c r="W4155" s="166"/>
      <c r="X4155" s="135"/>
      <c r="Y4155" s="418">
        <f t="shared" si="626"/>
        <v>0</v>
      </c>
      <c r="Z4155" s="291">
        <f t="shared" si="627"/>
        <v>0</v>
      </c>
      <c r="AA4155" s="163"/>
      <c r="AB4155" s="177" t="str">
        <f t="shared" si="628"/>
        <v/>
      </c>
      <c r="AC4155" s="283" t="str">
        <f t="shared" si="629"/>
        <v/>
      </c>
      <c r="AD4155" s="283" t="str">
        <f t="shared" si="630"/>
        <v/>
      </c>
      <c r="AE4155" s="163"/>
      <c r="AF4155" s="162"/>
    </row>
    <row r="4156" spans="1:32">
      <c r="A4156" s="134">
        <v>4147</v>
      </c>
      <c r="B4156" s="286"/>
      <c r="C4156" s="146">
        <f t="shared" si="623"/>
        <v>0</v>
      </c>
      <c r="D4156" s="146">
        <f t="shared" si="624"/>
        <v>1</v>
      </c>
      <c r="E4156" s="146">
        <f t="shared" si="625"/>
        <v>1900</v>
      </c>
      <c r="F4156" s="287"/>
      <c r="G4156" s="287"/>
      <c r="H4156" s="287"/>
      <c r="I4156" s="288"/>
      <c r="J4156" s="287"/>
      <c r="K4156" s="288"/>
      <c r="L4156" s="134"/>
      <c r="M4156" s="133"/>
      <c r="N4156" s="288"/>
      <c r="O4156" s="134"/>
      <c r="P4156" s="166"/>
      <c r="Q4156" s="289"/>
      <c r="R4156" s="165"/>
      <c r="S4156" s="290"/>
      <c r="T4156" s="290"/>
      <c r="U4156" s="290"/>
      <c r="V4156" s="290"/>
      <c r="W4156" s="166"/>
      <c r="X4156" s="135"/>
      <c r="Y4156" s="418">
        <f t="shared" si="626"/>
        <v>0</v>
      </c>
      <c r="Z4156" s="291">
        <f t="shared" si="627"/>
        <v>0</v>
      </c>
      <c r="AA4156" s="163"/>
      <c r="AB4156" s="177" t="str">
        <f t="shared" si="628"/>
        <v/>
      </c>
      <c r="AC4156" s="283" t="str">
        <f t="shared" si="629"/>
        <v/>
      </c>
      <c r="AD4156" s="283" t="str">
        <f t="shared" si="630"/>
        <v/>
      </c>
      <c r="AE4156" s="163"/>
      <c r="AF4156" s="162"/>
    </row>
    <row r="4157" spans="1:32">
      <c r="A4157" s="134">
        <v>4148</v>
      </c>
      <c r="B4157" s="286"/>
      <c r="C4157" s="146">
        <f t="shared" si="623"/>
        <v>0</v>
      </c>
      <c r="D4157" s="146">
        <f t="shared" si="624"/>
        <v>1</v>
      </c>
      <c r="E4157" s="146">
        <f t="shared" si="625"/>
        <v>1900</v>
      </c>
      <c r="F4157" s="287"/>
      <c r="G4157" s="287"/>
      <c r="H4157" s="287"/>
      <c r="I4157" s="288"/>
      <c r="J4157" s="287"/>
      <c r="K4157" s="288"/>
      <c r="L4157" s="134"/>
      <c r="M4157" s="133"/>
      <c r="N4157" s="288"/>
      <c r="O4157" s="134"/>
      <c r="P4157" s="166"/>
      <c r="Q4157" s="289"/>
      <c r="R4157" s="165"/>
      <c r="S4157" s="290"/>
      <c r="T4157" s="290"/>
      <c r="U4157" s="290"/>
      <c r="V4157" s="290"/>
      <c r="W4157" s="166"/>
      <c r="X4157" s="135"/>
      <c r="Y4157" s="418">
        <f t="shared" si="626"/>
        <v>0</v>
      </c>
      <c r="Z4157" s="291">
        <f t="shared" si="627"/>
        <v>0</v>
      </c>
      <c r="AA4157" s="163"/>
      <c r="AB4157" s="177" t="str">
        <f t="shared" si="628"/>
        <v/>
      </c>
      <c r="AC4157" s="283" t="str">
        <f t="shared" si="629"/>
        <v/>
      </c>
      <c r="AD4157" s="283" t="str">
        <f t="shared" si="630"/>
        <v/>
      </c>
      <c r="AE4157" s="163"/>
      <c r="AF4157" s="162"/>
    </row>
    <row r="4158" spans="1:32">
      <c r="A4158" s="134">
        <v>4149</v>
      </c>
      <c r="B4158" s="286"/>
      <c r="C4158" s="146">
        <f t="shared" si="623"/>
        <v>0</v>
      </c>
      <c r="D4158" s="146">
        <f t="shared" si="624"/>
        <v>1</v>
      </c>
      <c r="E4158" s="146">
        <f t="shared" si="625"/>
        <v>1900</v>
      </c>
      <c r="F4158" s="287"/>
      <c r="G4158" s="287"/>
      <c r="H4158" s="287"/>
      <c r="I4158" s="288"/>
      <c r="J4158" s="287"/>
      <c r="K4158" s="288"/>
      <c r="L4158" s="134"/>
      <c r="M4158" s="133"/>
      <c r="N4158" s="288"/>
      <c r="O4158" s="134"/>
      <c r="P4158" s="166"/>
      <c r="Q4158" s="289"/>
      <c r="R4158" s="165"/>
      <c r="S4158" s="290"/>
      <c r="T4158" s="290"/>
      <c r="U4158" s="290"/>
      <c r="V4158" s="290"/>
      <c r="W4158" s="166"/>
      <c r="X4158" s="135"/>
      <c r="Y4158" s="418">
        <f t="shared" si="626"/>
        <v>0</v>
      </c>
      <c r="Z4158" s="291">
        <f t="shared" si="627"/>
        <v>0</v>
      </c>
      <c r="AA4158" s="163"/>
      <c r="AB4158" s="177" t="str">
        <f t="shared" si="628"/>
        <v/>
      </c>
      <c r="AC4158" s="283" t="str">
        <f t="shared" si="629"/>
        <v/>
      </c>
      <c r="AD4158" s="283" t="str">
        <f t="shared" si="630"/>
        <v/>
      </c>
      <c r="AE4158" s="163"/>
      <c r="AF4158" s="162"/>
    </row>
    <row r="4159" spans="1:32">
      <c r="A4159" s="134">
        <v>4150</v>
      </c>
      <c r="B4159" s="286"/>
      <c r="C4159" s="146">
        <f t="shared" si="623"/>
        <v>0</v>
      </c>
      <c r="D4159" s="146">
        <f t="shared" si="624"/>
        <v>1</v>
      </c>
      <c r="E4159" s="146">
        <f t="shared" si="625"/>
        <v>1900</v>
      </c>
      <c r="F4159" s="287"/>
      <c r="G4159" s="287"/>
      <c r="H4159" s="287"/>
      <c r="I4159" s="288"/>
      <c r="J4159" s="287"/>
      <c r="K4159" s="288"/>
      <c r="L4159" s="134"/>
      <c r="M4159" s="133"/>
      <c r="N4159" s="288"/>
      <c r="O4159" s="134"/>
      <c r="P4159" s="166"/>
      <c r="Q4159" s="289"/>
      <c r="R4159" s="165"/>
      <c r="S4159" s="290"/>
      <c r="T4159" s="290"/>
      <c r="U4159" s="290"/>
      <c r="V4159" s="290"/>
      <c r="W4159" s="166"/>
      <c r="X4159" s="135"/>
      <c r="Y4159" s="418">
        <f t="shared" si="626"/>
        <v>0</v>
      </c>
      <c r="Z4159" s="291">
        <f t="shared" si="627"/>
        <v>0</v>
      </c>
      <c r="AA4159" s="163"/>
      <c r="AB4159" s="177" t="str">
        <f t="shared" si="628"/>
        <v/>
      </c>
      <c r="AC4159" s="283" t="str">
        <f t="shared" si="629"/>
        <v/>
      </c>
      <c r="AD4159" s="283" t="str">
        <f t="shared" si="630"/>
        <v/>
      </c>
      <c r="AE4159" s="163"/>
      <c r="AF4159" s="162"/>
    </row>
    <row r="4160" spans="1:32">
      <c r="A4160" s="134">
        <v>4151</v>
      </c>
      <c r="B4160" s="286"/>
      <c r="C4160" s="146">
        <f t="shared" si="623"/>
        <v>0</v>
      </c>
      <c r="D4160" s="146">
        <f t="shared" si="624"/>
        <v>1</v>
      </c>
      <c r="E4160" s="146">
        <f t="shared" si="625"/>
        <v>1900</v>
      </c>
      <c r="F4160" s="287"/>
      <c r="G4160" s="287"/>
      <c r="H4160" s="287"/>
      <c r="I4160" s="288"/>
      <c r="J4160" s="287"/>
      <c r="K4160" s="288"/>
      <c r="L4160" s="134"/>
      <c r="M4160" s="133"/>
      <c r="N4160" s="288"/>
      <c r="O4160" s="134"/>
      <c r="P4160" s="166"/>
      <c r="Q4160" s="289"/>
      <c r="R4160" s="165"/>
      <c r="S4160" s="290"/>
      <c r="T4160" s="290"/>
      <c r="U4160" s="290"/>
      <c r="V4160" s="290"/>
      <c r="W4160" s="166"/>
      <c r="X4160" s="135"/>
      <c r="Y4160" s="418">
        <f t="shared" si="626"/>
        <v>0</v>
      </c>
      <c r="Z4160" s="291">
        <f t="shared" si="627"/>
        <v>0</v>
      </c>
      <c r="AA4160" s="163"/>
      <c r="AB4160" s="177" t="str">
        <f t="shared" si="628"/>
        <v/>
      </c>
      <c r="AC4160" s="283" t="str">
        <f t="shared" si="629"/>
        <v/>
      </c>
      <c r="AD4160" s="283" t="str">
        <f t="shared" si="630"/>
        <v/>
      </c>
      <c r="AE4160" s="163"/>
      <c r="AF4160" s="162"/>
    </row>
    <row r="4161" spans="1:32">
      <c r="A4161" s="134">
        <v>4152</v>
      </c>
      <c r="B4161" s="286"/>
      <c r="C4161" s="146">
        <f t="shared" si="623"/>
        <v>0</v>
      </c>
      <c r="D4161" s="146">
        <f t="shared" si="624"/>
        <v>1</v>
      </c>
      <c r="E4161" s="146">
        <f t="shared" si="625"/>
        <v>1900</v>
      </c>
      <c r="F4161" s="287"/>
      <c r="G4161" s="287"/>
      <c r="H4161" s="287"/>
      <c r="I4161" s="288"/>
      <c r="J4161" s="287"/>
      <c r="K4161" s="288"/>
      <c r="L4161" s="134"/>
      <c r="M4161" s="133"/>
      <c r="N4161" s="288"/>
      <c r="O4161" s="134"/>
      <c r="P4161" s="166"/>
      <c r="Q4161" s="289"/>
      <c r="R4161" s="165"/>
      <c r="S4161" s="290"/>
      <c r="T4161" s="290"/>
      <c r="U4161" s="290"/>
      <c r="V4161" s="290"/>
      <c r="W4161" s="166"/>
      <c r="X4161" s="135"/>
      <c r="Y4161" s="418">
        <f t="shared" si="626"/>
        <v>0</v>
      </c>
      <c r="Z4161" s="291">
        <f t="shared" si="627"/>
        <v>0</v>
      </c>
      <c r="AA4161" s="163"/>
      <c r="AB4161" s="177" t="str">
        <f t="shared" si="628"/>
        <v/>
      </c>
      <c r="AC4161" s="283" t="str">
        <f t="shared" si="629"/>
        <v/>
      </c>
      <c r="AD4161" s="283" t="str">
        <f t="shared" si="630"/>
        <v/>
      </c>
      <c r="AE4161" s="163"/>
      <c r="AF4161" s="162"/>
    </row>
    <row r="4162" spans="1:32">
      <c r="A4162" s="134">
        <v>4153</v>
      </c>
      <c r="B4162" s="286"/>
      <c r="C4162" s="146">
        <f t="shared" si="623"/>
        <v>0</v>
      </c>
      <c r="D4162" s="146">
        <f t="shared" si="624"/>
        <v>1</v>
      </c>
      <c r="E4162" s="146">
        <f t="shared" si="625"/>
        <v>1900</v>
      </c>
      <c r="F4162" s="287"/>
      <c r="G4162" s="287"/>
      <c r="H4162" s="287"/>
      <c r="I4162" s="288"/>
      <c r="J4162" s="287"/>
      <c r="K4162" s="288"/>
      <c r="L4162" s="134"/>
      <c r="M4162" s="133"/>
      <c r="N4162" s="288"/>
      <c r="O4162" s="134"/>
      <c r="P4162" s="166"/>
      <c r="Q4162" s="289"/>
      <c r="R4162" s="165"/>
      <c r="S4162" s="290"/>
      <c r="T4162" s="290"/>
      <c r="U4162" s="290"/>
      <c r="V4162" s="290"/>
      <c r="W4162" s="166"/>
      <c r="X4162" s="135"/>
      <c r="Y4162" s="418">
        <f t="shared" si="626"/>
        <v>0</v>
      </c>
      <c r="Z4162" s="291">
        <f t="shared" si="627"/>
        <v>0</v>
      </c>
      <c r="AA4162" s="163"/>
      <c r="AB4162" s="177" t="str">
        <f t="shared" si="628"/>
        <v/>
      </c>
      <c r="AC4162" s="283" t="str">
        <f t="shared" si="629"/>
        <v/>
      </c>
      <c r="AD4162" s="283" t="str">
        <f t="shared" si="630"/>
        <v/>
      </c>
      <c r="AE4162" s="163"/>
      <c r="AF4162" s="162"/>
    </row>
    <row r="4163" spans="1:32">
      <c r="A4163" s="134">
        <v>4154</v>
      </c>
      <c r="B4163" s="286"/>
      <c r="C4163" s="146">
        <f t="shared" si="623"/>
        <v>0</v>
      </c>
      <c r="D4163" s="146">
        <f t="shared" si="624"/>
        <v>1</v>
      </c>
      <c r="E4163" s="146">
        <f t="shared" si="625"/>
        <v>1900</v>
      </c>
      <c r="F4163" s="287"/>
      <c r="G4163" s="287"/>
      <c r="H4163" s="287"/>
      <c r="I4163" s="288"/>
      <c r="J4163" s="287"/>
      <c r="K4163" s="288"/>
      <c r="L4163" s="134"/>
      <c r="M4163" s="133"/>
      <c r="N4163" s="288"/>
      <c r="O4163" s="134"/>
      <c r="P4163" s="166"/>
      <c r="Q4163" s="289"/>
      <c r="R4163" s="165"/>
      <c r="S4163" s="290"/>
      <c r="T4163" s="290"/>
      <c r="U4163" s="290"/>
      <c r="V4163" s="290"/>
      <c r="W4163" s="166"/>
      <c r="X4163" s="135"/>
      <c r="Y4163" s="418">
        <f t="shared" si="626"/>
        <v>0</v>
      </c>
      <c r="Z4163" s="291">
        <f t="shared" si="627"/>
        <v>0</v>
      </c>
      <c r="AA4163" s="163"/>
      <c r="AB4163" s="177" t="str">
        <f t="shared" si="628"/>
        <v/>
      </c>
      <c r="AC4163" s="283" t="str">
        <f t="shared" si="629"/>
        <v/>
      </c>
      <c r="AD4163" s="283" t="str">
        <f t="shared" si="630"/>
        <v/>
      </c>
      <c r="AE4163" s="163"/>
      <c r="AF4163" s="162"/>
    </row>
    <row r="4164" spans="1:32">
      <c r="A4164" s="134">
        <v>4155</v>
      </c>
      <c r="B4164" s="286"/>
      <c r="C4164" s="146">
        <f t="shared" si="623"/>
        <v>0</v>
      </c>
      <c r="D4164" s="146">
        <f t="shared" si="624"/>
        <v>1</v>
      </c>
      <c r="E4164" s="146">
        <f t="shared" si="625"/>
        <v>1900</v>
      </c>
      <c r="F4164" s="287"/>
      <c r="G4164" s="287"/>
      <c r="H4164" s="287"/>
      <c r="I4164" s="288"/>
      <c r="J4164" s="287"/>
      <c r="K4164" s="288"/>
      <c r="L4164" s="134"/>
      <c r="M4164" s="133"/>
      <c r="N4164" s="288"/>
      <c r="O4164" s="134"/>
      <c r="P4164" s="166"/>
      <c r="Q4164" s="289"/>
      <c r="R4164" s="165"/>
      <c r="S4164" s="290"/>
      <c r="T4164" s="290"/>
      <c r="U4164" s="290"/>
      <c r="V4164" s="290"/>
      <c r="W4164" s="166"/>
      <c r="X4164" s="135"/>
      <c r="Y4164" s="418">
        <f t="shared" si="626"/>
        <v>0</v>
      </c>
      <c r="Z4164" s="291">
        <f t="shared" si="627"/>
        <v>0</v>
      </c>
      <c r="AA4164" s="163"/>
      <c r="AB4164" s="177" t="str">
        <f t="shared" si="628"/>
        <v/>
      </c>
      <c r="AC4164" s="283" t="str">
        <f t="shared" si="629"/>
        <v/>
      </c>
      <c r="AD4164" s="283" t="str">
        <f t="shared" si="630"/>
        <v/>
      </c>
      <c r="AE4164" s="163"/>
      <c r="AF4164" s="162"/>
    </row>
    <row r="4165" spans="1:32">
      <c r="A4165" s="134">
        <v>4156</v>
      </c>
      <c r="B4165" s="286"/>
      <c r="C4165" s="146">
        <f t="shared" si="623"/>
        <v>0</v>
      </c>
      <c r="D4165" s="146">
        <f t="shared" si="624"/>
        <v>1</v>
      </c>
      <c r="E4165" s="146">
        <f t="shared" si="625"/>
        <v>1900</v>
      </c>
      <c r="F4165" s="287"/>
      <c r="G4165" s="287"/>
      <c r="H4165" s="287"/>
      <c r="I4165" s="288"/>
      <c r="J4165" s="287"/>
      <c r="K4165" s="288"/>
      <c r="L4165" s="134"/>
      <c r="M4165" s="133"/>
      <c r="N4165" s="288"/>
      <c r="O4165" s="134"/>
      <c r="P4165" s="166"/>
      <c r="Q4165" s="289"/>
      <c r="R4165" s="165"/>
      <c r="S4165" s="290"/>
      <c r="T4165" s="290"/>
      <c r="U4165" s="290"/>
      <c r="V4165" s="290"/>
      <c r="W4165" s="166"/>
      <c r="X4165" s="135"/>
      <c r="Y4165" s="418">
        <f t="shared" si="626"/>
        <v>0</v>
      </c>
      <c r="Z4165" s="291">
        <f t="shared" si="627"/>
        <v>0</v>
      </c>
      <c r="AA4165" s="163"/>
      <c r="AB4165" s="177" t="str">
        <f t="shared" si="628"/>
        <v/>
      </c>
      <c r="AC4165" s="283" t="str">
        <f t="shared" si="629"/>
        <v/>
      </c>
      <c r="AD4165" s="283" t="str">
        <f t="shared" si="630"/>
        <v/>
      </c>
      <c r="AE4165" s="163"/>
      <c r="AF4165" s="162"/>
    </row>
    <row r="4166" spans="1:32">
      <c r="A4166" s="134">
        <v>4157</v>
      </c>
      <c r="B4166" s="286"/>
      <c r="C4166" s="146">
        <f t="shared" si="623"/>
        <v>0</v>
      </c>
      <c r="D4166" s="146">
        <f t="shared" si="624"/>
        <v>1</v>
      </c>
      <c r="E4166" s="146">
        <f t="shared" si="625"/>
        <v>1900</v>
      </c>
      <c r="F4166" s="287"/>
      <c r="G4166" s="287"/>
      <c r="H4166" s="287"/>
      <c r="I4166" s="288"/>
      <c r="J4166" s="287"/>
      <c r="K4166" s="288"/>
      <c r="L4166" s="134"/>
      <c r="M4166" s="133"/>
      <c r="N4166" s="288"/>
      <c r="O4166" s="134"/>
      <c r="P4166" s="166"/>
      <c r="Q4166" s="289"/>
      <c r="R4166" s="165"/>
      <c r="S4166" s="290"/>
      <c r="T4166" s="290"/>
      <c r="U4166" s="290"/>
      <c r="V4166" s="290"/>
      <c r="W4166" s="166"/>
      <c r="X4166" s="135"/>
      <c r="Y4166" s="418">
        <f t="shared" si="626"/>
        <v>0</v>
      </c>
      <c r="Z4166" s="291">
        <f t="shared" si="627"/>
        <v>0</v>
      </c>
      <c r="AA4166" s="163"/>
      <c r="AB4166" s="177" t="str">
        <f t="shared" si="628"/>
        <v/>
      </c>
      <c r="AC4166" s="283" t="str">
        <f t="shared" si="629"/>
        <v/>
      </c>
      <c r="AD4166" s="283" t="str">
        <f t="shared" si="630"/>
        <v/>
      </c>
      <c r="AE4166" s="163"/>
      <c r="AF4166" s="162"/>
    </row>
    <row r="4167" spans="1:32">
      <c r="A4167" s="134">
        <v>4158</v>
      </c>
      <c r="B4167" s="286"/>
      <c r="C4167" s="146">
        <f t="shared" si="623"/>
        <v>0</v>
      </c>
      <c r="D4167" s="146">
        <f t="shared" si="624"/>
        <v>1</v>
      </c>
      <c r="E4167" s="146">
        <f t="shared" si="625"/>
        <v>1900</v>
      </c>
      <c r="F4167" s="287"/>
      <c r="G4167" s="287"/>
      <c r="H4167" s="287"/>
      <c r="I4167" s="288"/>
      <c r="J4167" s="287"/>
      <c r="K4167" s="288"/>
      <c r="L4167" s="134"/>
      <c r="M4167" s="133"/>
      <c r="N4167" s="288"/>
      <c r="O4167" s="134"/>
      <c r="P4167" s="166"/>
      <c r="Q4167" s="289"/>
      <c r="R4167" s="165"/>
      <c r="S4167" s="290"/>
      <c r="T4167" s="290"/>
      <c r="U4167" s="290"/>
      <c r="V4167" s="290"/>
      <c r="W4167" s="166"/>
      <c r="X4167" s="135"/>
      <c r="Y4167" s="418">
        <f t="shared" si="626"/>
        <v>0</v>
      </c>
      <c r="Z4167" s="291">
        <f t="shared" si="627"/>
        <v>0</v>
      </c>
      <c r="AA4167" s="163"/>
      <c r="AB4167" s="177" t="str">
        <f t="shared" si="628"/>
        <v/>
      </c>
      <c r="AC4167" s="283" t="str">
        <f t="shared" si="629"/>
        <v/>
      </c>
      <c r="AD4167" s="283" t="str">
        <f t="shared" si="630"/>
        <v/>
      </c>
      <c r="AE4167" s="163"/>
      <c r="AF4167" s="162"/>
    </row>
    <row r="4168" spans="1:32">
      <c r="A4168" s="134">
        <v>4159</v>
      </c>
      <c r="B4168" s="286"/>
      <c r="C4168" s="146">
        <f t="shared" si="623"/>
        <v>0</v>
      </c>
      <c r="D4168" s="146">
        <f t="shared" si="624"/>
        <v>1</v>
      </c>
      <c r="E4168" s="146">
        <f t="shared" si="625"/>
        <v>1900</v>
      </c>
      <c r="F4168" s="287"/>
      <c r="G4168" s="287"/>
      <c r="H4168" s="287"/>
      <c r="I4168" s="288"/>
      <c r="J4168" s="287"/>
      <c r="K4168" s="288"/>
      <c r="L4168" s="134"/>
      <c r="M4168" s="133"/>
      <c r="N4168" s="288"/>
      <c r="O4168" s="134"/>
      <c r="P4168" s="166"/>
      <c r="Q4168" s="289"/>
      <c r="R4168" s="165"/>
      <c r="S4168" s="290"/>
      <c r="T4168" s="290"/>
      <c r="U4168" s="290"/>
      <c r="V4168" s="290"/>
      <c r="W4168" s="166"/>
      <c r="X4168" s="135"/>
      <c r="Y4168" s="418">
        <f t="shared" si="626"/>
        <v>0</v>
      </c>
      <c r="Z4168" s="291">
        <f t="shared" si="627"/>
        <v>0</v>
      </c>
      <c r="AA4168" s="163"/>
      <c r="AB4168" s="177" t="str">
        <f t="shared" si="628"/>
        <v/>
      </c>
      <c r="AC4168" s="283" t="str">
        <f t="shared" si="629"/>
        <v/>
      </c>
      <c r="AD4168" s="283" t="str">
        <f t="shared" si="630"/>
        <v/>
      </c>
      <c r="AE4168" s="163"/>
      <c r="AF4168" s="162"/>
    </row>
    <row r="4169" spans="1:32">
      <c r="A4169" s="134">
        <v>4160</v>
      </c>
      <c r="B4169" s="286"/>
      <c r="C4169" s="146">
        <f t="shared" si="623"/>
        <v>0</v>
      </c>
      <c r="D4169" s="146">
        <f t="shared" si="624"/>
        <v>1</v>
      </c>
      <c r="E4169" s="146">
        <f t="shared" si="625"/>
        <v>1900</v>
      </c>
      <c r="F4169" s="287"/>
      <c r="G4169" s="287"/>
      <c r="H4169" s="287"/>
      <c r="I4169" s="288"/>
      <c r="J4169" s="287"/>
      <c r="K4169" s="288"/>
      <c r="L4169" s="134"/>
      <c r="M4169" s="133"/>
      <c r="N4169" s="288"/>
      <c r="O4169" s="134"/>
      <c r="P4169" s="166"/>
      <c r="Q4169" s="289"/>
      <c r="R4169" s="165"/>
      <c r="S4169" s="290"/>
      <c r="T4169" s="290"/>
      <c r="U4169" s="290"/>
      <c r="V4169" s="290"/>
      <c r="W4169" s="166"/>
      <c r="X4169" s="135"/>
      <c r="Y4169" s="418">
        <f t="shared" si="626"/>
        <v>0</v>
      </c>
      <c r="Z4169" s="291">
        <f t="shared" si="627"/>
        <v>0</v>
      </c>
      <c r="AA4169" s="163"/>
      <c r="AB4169" s="177" t="str">
        <f t="shared" si="628"/>
        <v/>
      </c>
      <c r="AC4169" s="283" t="str">
        <f t="shared" si="629"/>
        <v/>
      </c>
      <c r="AD4169" s="283" t="str">
        <f t="shared" si="630"/>
        <v/>
      </c>
      <c r="AE4169" s="163"/>
      <c r="AF4169" s="162"/>
    </row>
    <row r="4170" spans="1:32">
      <c r="A4170" s="134">
        <v>4161</v>
      </c>
      <c r="B4170" s="286"/>
      <c r="C4170" s="146">
        <f t="shared" si="623"/>
        <v>0</v>
      </c>
      <c r="D4170" s="146">
        <f t="shared" si="624"/>
        <v>1</v>
      </c>
      <c r="E4170" s="146">
        <f t="shared" si="625"/>
        <v>1900</v>
      </c>
      <c r="F4170" s="287"/>
      <c r="G4170" s="287"/>
      <c r="H4170" s="287"/>
      <c r="I4170" s="288"/>
      <c r="J4170" s="287"/>
      <c r="K4170" s="288"/>
      <c r="L4170" s="134"/>
      <c r="M4170" s="133"/>
      <c r="N4170" s="288"/>
      <c r="O4170" s="134"/>
      <c r="P4170" s="166"/>
      <c r="Q4170" s="289"/>
      <c r="R4170" s="165"/>
      <c r="S4170" s="290"/>
      <c r="T4170" s="290"/>
      <c r="U4170" s="290"/>
      <c r="V4170" s="290"/>
      <c r="W4170" s="166"/>
      <c r="X4170" s="135"/>
      <c r="Y4170" s="418">
        <f t="shared" si="626"/>
        <v>0</v>
      </c>
      <c r="Z4170" s="291">
        <f t="shared" si="627"/>
        <v>0</v>
      </c>
      <c r="AA4170" s="163"/>
      <c r="AB4170" s="177" t="str">
        <f t="shared" si="628"/>
        <v/>
      </c>
      <c r="AC4170" s="283" t="str">
        <f t="shared" si="629"/>
        <v/>
      </c>
      <c r="AD4170" s="283" t="str">
        <f t="shared" si="630"/>
        <v/>
      </c>
      <c r="AE4170" s="163"/>
      <c r="AF4170" s="162"/>
    </row>
    <row r="4171" spans="1:32">
      <c r="A4171" s="134">
        <v>4162</v>
      </c>
      <c r="B4171" s="286"/>
      <c r="C4171" s="146">
        <f t="shared" ref="C4171:C4234" si="631">DAY(B4171)</f>
        <v>0</v>
      </c>
      <c r="D4171" s="146">
        <f t="shared" ref="D4171:D4234" si="632">MONTH(B4171)</f>
        <v>1</v>
      </c>
      <c r="E4171" s="146">
        <f t="shared" ref="E4171:E4234" si="633">YEAR(B4171)</f>
        <v>1900</v>
      </c>
      <c r="F4171" s="287"/>
      <c r="G4171" s="287"/>
      <c r="H4171" s="287"/>
      <c r="I4171" s="288"/>
      <c r="J4171" s="287"/>
      <c r="K4171" s="288"/>
      <c r="L4171" s="134"/>
      <c r="M4171" s="133"/>
      <c r="N4171" s="288"/>
      <c r="O4171" s="134"/>
      <c r="P4171" s="166"/>
      <c r="Q4171" s="289"/>
      <c r="R4171" s="165"/>
      <c r="S4171" s="290"/>
      <c r="T4171" s="290"/>
      <c r="U4171" s="290"/>
      <c r="V4171" s="290"/>
      <c r="W4171" s="166"/>
      <c r="X4171" s="135"/>
      <c r="Y4171" s="418">
        <f t="shared" ref="Y4171:Y4234" si="634">X4171*U4171</f>
        <v>0</v>
      </c>
      <c r="Z4171" s="291">
        <f t="shared" ref="Z4171:Z4234" si="635">Y4171*1.1</f>
        <v>0</v>
      </c>
      <c r="AA4171" s="163"/>
      <c r="AB4171" s="177" t="str">
        <f t="shared" ref="AB4171:AB4234" si="636">IF(S4171="","",IF(S4171-U4171=0,"Full","No"))</f>
        <v/>
      </c>
      <c r="AC4171" s="283" t="str">
        <f t="shared" ref="AC4171:AC4234" si="637">IF(AND(S4171&gt;U4171,V4171=0),"Lost",IF(AND(S4171&gt;U4171,V4171&lt;(S4171-U4171)),"Lost",""))</f>
        <v/>
      </c>
      <c r="AD4171" s="283" t="str">
        <f t="shared" ref="AD4171:AD4234" si="638">IF(AND(S4171&gt;U4171,V4171=0),S4171-U4171,IF(AND(S4171&gt;U4171,V4171&lt;(S4171-U4171)),S4171-(U4171+V4171),""))</f>
        <v/>
      </c>
      <c r="AE4171" s="163"/>
      <c r="AF4171" s="162"/>
    </row>
    <row r="4172" spans="1:32">
      <c r="A4172" s="134">
        <v>4163</v>
      </c>
      <c r="B4172" s="286"/>
      <c r="C4172" s="146">
        <f t="shared" si="631"/>
        <v>0</v>
      </c>
      <c r="D4172" s="146">
        <f t="shared" si="632"/>
        <v>1</v>
      </c>
      <c r="E4172" s="146">
        <f t="shared" si="633"/>
        <v>1900</v>
      </c>
      <c r="F4172" s="287"/>
      <c r="G4172" s="287"/>
      <c r="H4172" s="287"/>
      <c r="I4172" s="288"/>
      <c r="J4172" s="287"/>
      <c r="K4172" s="288"/>
      <c r="L4172" s="134"/>
      <c r="M4172" s="133"/>
      <c r="N4172" s="288"/>
      <c r="O4172" s="134"/>
      <c r="P4172" s="166"/>
      <c r="Q4172" s="289"/>
      <c r="R4172" s="165"/>
      <c r="S4172" s="290"/>
      <c r="T4172" s="290"/>
      <c r="U4172" s="290"/>
      <c r="V4172" s="290"/>
      <c r="W4172" s="166"/>
      <c r="X4172" s="135"/>
      <c r="Y4172" s="418">
        <f t="shared" si="634"/>
        <v>0</v>
      </c>
      <c r="Z4172" s="291">
        <f t="shared" si="635"/>
        <v>0</v>
      </c>
      <c r="AA4172" s="163"/>
      <c r="AB4172" s="177" t="str">
        <f t="shared" si="636"/>
        <v/>
      </c>
      <c r="AC4172" s="283" t="str">
        <f t="shared" si="637"/>
        <v/>
      </c>
      <c r="AD4172" s="283" t="str">
        <f t="shared" si="638"/>
        <v/>
      </c>
      <c r="AE4172" s="163"/>
      <c r="AF4172" s="162"/>
    </row>
    <row r="4173" spans="1:32">
      <c r="A4173" s="134">
        <v>4164</v>
      </c>
      <c r="B4173" s="286"/>
      <c r="C4173" s="146">
        <f t="shared" si="631"/>
        <v>0</v>
      </c>
      <c r="D4173" s="146">
        <f t="shared" si="632"/>
        <v>1</v>
      </c>
      <c r="E4173" s="146">
        <f t="shared" si="633"/>
        <v>1900</v>
      </c>
      <c r="F4173" s="287"/>
      <c r="G4173" s="287"/>
      <c r="H4173" s="287"/>
      <c r="I4173" s="288"/>
      <c r="J4173" s="287"/>
      <c r="K4173" s="288"/>
      <c r="L4173" s="134"/>
      <c r="M4173" s="133"/>
      <c r="N4173" s="288"/>
      <c r="O4173" s="134"/>
      <c r="P4173" s="166"/>
      <c r="Q4173" s="289"/>
      <c r="R4173" s="165"/>
      <c r="S4173" s="290"/>
      <c r="T4173" s="290"/>
      <c r="U4173" s="290"/>
      <c r="V4173" s="290"/>
      <c r="W4173" s="166"/>
      <c r="X4173" s="135"/>
      <c r="Y4173" s="418">
        <f t="shared" si="634"/>
        <v>0</v>
      </c>
      <c r="Z4173" s="291">
        <f t="shared" si="635"/>
        <v>0</v>
      </c>
      <c r="AA4173" s="163"/>
      <c r="AB4173" s="177" t="str">
        <f t="shared" si="636"/>
        <v/>
      </c>
      <c r="AC4173" s="283" t="str">
        <f t="shared" si="637"/>
        <v/>
      </c>
      <c r="AD4173" s="283" t="str">
        <f t="shared" si="638"/>
        <v/>
      </c>
      <c r="AE4173" s="163"/>
      <c r="AF4173" s="162"/>
    </row>
    <row r="4174" spans="1:32">
      <c r="A4174" s="134">
        <v>4165</v>
      </c>
      <c r="B4174" s="286"/>
      <c r="C4174" s="146">
        <f t="shared" si="631"/>
        <v>0</v>
      </c>
      <c r="D4174" s="146">
        <f t="shared" si="632"/>
        <v>1</v>
      </c>
      <c r="E4174" s="146">
        <f t="shared" si="633"/>
        <v>1900</v>
      </c>
      <c r="F4174" s="287"/>
      <c r="G4174" s="287"/>
      <c r="H4174" s="287"/>
      <c r="I4174" s="288"/>
      <c r="J4174" s="287"/>
      <c r="K4174" s="288"/>
      <c r="L4174" s="134"/>
      <c r="M4174" s="133"/>
      <c r="N4174" s="288"/>
      <c r="O4174" s="134"/>
      <c r="P4174" s="166"/>
      <c r="Q4174" s="289"/>
      <c r="R4174" s="165"/>
      <c r="S4174" s="290"/>
      <c r="T4174" s="290"/>
      <c r="U4174" s="290"/>
      <c r="V4174" s="290"/>
      <c r="W4174" s="166"/>
      <c r="X4174" s="135"/>
      <c r="Y4174" s="418">
        <f t="shared" si="634"/>
        <v>0</v>
      </c>
      <c r="Z4174" s="291">
        <f t="shared" si="635"/>
        <v>0</v>
      </c>
      <c r="AA4174" s="163"/>
      <c r="AB4174" s="177" t="str">
        <f t="shared" si="636"/>
        <v/>
      </c>
      <c r="AC4174" s="283" t="str">
        <f t="shared" si="637"/>
        <v/>
      </c>
      <c r="AD4174" s="283" t="str">
        <f t="shared" si="638"/>
        <v/>
      </c>
      <c r="AE4174" s="163"/>
      <c r="AF4174" s="162"/>
    </row>
    <row r="4175" spans="1:32">
      <c r="A4175" s="134">
        <v>4166</v>
      </c>
      <c r="B4175" s="286"/>
      <c r="C4175" s="146">
        <f t="shared" si="631"/>
        <v>0</v>
      </c>
      <c r="D4175" s="146">
        <f t="shared" si="632"/>
        <v>1</v>
      </c>
      <c r="E4175" s="146">
        <f t="shared" si="633"/>
        <v>1900</v>
      </c>
      <c r="F4175" s="287"/>
      <c r="G4175" s="287"/>
      <c r="H4175" s="287"/>
      <c r="I4175" s="288"/>
      <c r="J4175" s="287"/>
      <c r="K4175" s="288"/>
      <c r="L4175" s="134"/>
      <c r="M4175" s="133"/>
      <c r="N4175" s="288"/>
      <c r="O4175" s="134"/>
      <c r="P4175" s="166"/>
      <c r="Q4175" s="289"/>
      <c r="R4175" s="165"/>
      <c r="S4175" s="290"/>
      <c r="T4175" s="290"/>
      <c r="U4175" s="290"/>
      <c r="V4175" s="290"/>
      <c r="W4175" s="166"/>
      <c r="X4175" s="135"/>
      <c r="Y4175" s="418">
        <f t="shared" si="634"/>
        <v>0</v>
      </c>
      <c r="Z4175" s="291">
        <f t="shared" si="635"/>
        <v>0</v>
      </c>
      <c r="AA4175" s="163"/>
      <c r="AB4175" s="177" t="str">
        <f t="shared" si="636"/>
        <v/>
      </c>
      <c r="AC4175" s="283" t="str">
        <f t="shared" si="637"/>
        <v/>
      </c>
      <c r="AD4175" s="283" t="str">
        <f t="shared" si="638"/>
        <v/>
      </c>
      <c r="AE4175" s="163"/>
      <c r="AF4175" s="162"/>
    </row>
    <row r="4176" spans="1:32">
      <c r="A4176" s="134">
        <v>4167</v>
      </c>
      <c r="B4176" s="286"/>
      <c r="C4176" s="146">
        <f t="shared" si="631"/>
        <v>0</v>
      </c>
      <c r="D4176" s="146">
        <f t="shared" si="632"/>
        <v>1</v>
      </c>
      <c r="E4176" s="146">
        <f t="shared" si="633"/>
        <v>1900</v>
      </c>
      <c r="F4176" s="287"/>
      <c r="G4176" s="287"/>
      <c r="H4176" s="287"/>
      <c r="I4176" s="288"/>
      <c r="J4176" s="287"/>
      <c r="K4176" s="288"/>
      <c r="L4176" s="134"/>
      <c r="M4176" s="133"/>
      <c r="N4176" s="288"/>
      <c r="O4176" s="134"/>
      <c r="P4176" s="166"/>
      <c r="Q4176" s="289"/>
      <c r="R4176" s="165"/>
      <c r="S4176" s="290"/>
      <c r="T4176" s="290"/>
      <c r="U4176" s="290"/>
      <c r="V4176" s="290"/>
      <c r="W4176" s="166"/>
      <c r="X4176" s="135"/>
      <c r="Y4176" s="418">
        <f t="shared" si="634"/>
        <v>0</v>
      </c>
      <c r="Z4176" s="291">
        <f t="shared" si="635"/>
        <v>0</v>
      </c>
      <c r="AA4176" s="163"/>
      <c r="AB4176" s="177" t="str">
        <f t="shared" si="636"/>
        <v/>
      </c>
      <c r="AC4176" s="283" t="str">
        <f t="shared" si="637"/>
        <v/>
      </c>
      <c r="AD4176" s="283" t="str">
        <f t="shared" si="638"/>
        <v/>
      </c>
      <c r="AE4176" s="163"/>
      <c r="AF4176" s="162"/>
    </row>
    <row r="4177" spans="1:32">
      <c r="A4177" s="134">
        <v>4168</v>
      </c>
      <c r="B4177" s="286"/>
      <c r="C4177" s="146">
        <f t="shared" si="631"/>
        <v>0</v>
      </c>
      <c r="D4177" s="146">
        <f t="shared" si="632"/>
        <v>1</v>
      </c>
      <c r="E4177" s="146">
        <f t="shared" si="633"/>
        <v>1900</v>
      </c>
      <c r="F4177" s="287"/>
      <c r="G4177" s="287"/>
      <c r="H4177" s="287"/>
      <c r="I4177" s="288"/>
      <c r="J4177" s="287"/>
      <c r="K4177" s="288"/>
      <c r="L4177" s="134"/>
      <c r="M4177" s="133"/>
      <c r="N4177" s="288"/>
      <c r="O4177" s="134"/>
      <c r="P4177" s="166"/>
      <c r="Q4177" s="289"/>
      <c r="R4177" s="165"/>
      <c r="S4177" s="290"/>
      <c r="T4177" s="290"/>
      <c r="U4177" s="290"/>
      <c r="V4177" s="290"/>
      <c r="W4177" s="166"/>
      <c r="X4177" s="135"/>
      <c r="Y4177" s="418">
        <f t="shared" si="634"/>
        <v>0</v>
      </c>
      <c r="Z4177" s="291">
        <f t="shared" si="635"/>
        <v>0</v>
      </c>
      <c r="AA4177" s="163"/>
      <c r="AB4177" s="177" t="str">
        <f t="shared" si="636"/>
        <v/>
      </c>
      <c r="AC4177" s="283" t="str">
        <f t="shared" si="637"/>
        <v/>
      </c>
      <c r="AD4177" s="283" t="str">
        <f t="shared" si="638"/>
        <v/>
      </c>
      <c r="AE4177" s="163"/>
      <c r="AF4177" s="162"/>
    </row>
    <row r="4178" spans="1:32">
      <c r="A4178" s="134">
        <v>4169</v>
      </c>
      <c r="B4178" s="286"/>
      <c r="C4178" s="146">
        <f t="shared" si="631"/>
        <v>0</v>
      </c>
      <c r="D4178" s="146">
        <f t="shared" si="632"/>
        <v>1</v>
      </c>
      <c r="E4178" s="146">
        <f t="shared" si="633"/>
        <v>1900</v>
      </c>
      <c r="F4178" s="287"/>
      <c r="G4178" s="287"/>
      <c r="H4178" s="287"/>
      <c r="I4178" s="288"/>
      <c r="J4178" s="287"/>
      <c r="K4178" s="288"/>
      <c r="L4178" s="134"/>
      <c r="M4178" s="133"/>
      <c r="N4178" s="288"/>
      <c r="O4178" s="134"/>
      <c r="P4178" s="166"/>
      <c r="Q4178" s="289"/>
      <c r="R4178" s="165"/>
      <c r="S4178" s="290"/>
      <c r="T4178" s="290"/>
      <c r="U4178" s="290"/>
      <c r="V4178" s="290"/>
      <c r="W4178" s="166"/>
      <c r="X4178" s="135"/>
      <c r="Y4178" s="418">
        <f t="shared" si="634"/>
        <v>0</v>
      </c>
      <c r="Z4178" s="291">
        <f t="shared" si="635"/>
        <v>0</v>
      </c>
      <c r="AA4178" s="163"/>
      <c r="AB4178" s="177" t="str">
        <f t="shared" si="636"/>
        <v/>
      </c>
      <c r="AC4178" s="283" t="str">
        <f t="shared" si="637"/>
        <v/>
      </c>
      <c r="AD4178" s="283" t="str">
        <f t="shared" si="638"/>
        <v/>
      </c>
      <c r="AE4178" s="163"/>
      <c r="AF4178" s="162"/>
    </row>
    <row r="4179" spans="1:32">
      <c r="A4179" s="134">
        <v>4170</v>
      </c>
      <c r="B4179" s="286"/>
      <c r="C4179" s="146">
        <f t="shared" si="631"/>
        <v>0</v>
      </c>
      <c r="D4179" s="146">
        <f t="shared" si="632"/>
        <v>1</v>
      </c>
      <c r="E4179" s="146">
        <f t="shared" si="633"/>
        <v>1900</v>
      </c>
      <c r="F4179" s="287"/>
      <c r="G4179" s="287"/>
      <c r="H4179" s="287"/>
      <c r="I4179" s="288"/>
      <c r="J4179" s="287"/>
      <c r="K4179" s="288"/>
      <c r="L4179" s="134"/>
      <c r="M4179" s="133"/>
      <c r="N4179" s="288"/>
      <c r="O4179" s="134"/>
      <c r="P4179" s="166"/>
      <c r="Q4179" s="289"/>
      <c r="R4179" s="165"/>
      <c r="S4179" s="290"/>
      <c r="T4179" s="290"/>
      <c r="U4179" s="290"/>
      <c r="V4179" s="290"/>
      <c r="W4179" s="166"/>
      <c r="X4179" s="135"/>
      <c r="Y4179" s="418">
        <f t="shared" si="634"/>
        <v>0</v>
      </c>
      <c r="Z4179" s="291">
        <f t="shared" si="635"/>
        <v>0</v>
      </c>
      <c r="AA4179" s="163"/>
      <c r="AB4179" s="177" t="str">
        <f t="shared" si="636"/>
        <v/>
      </c>
      <c r="AC4179" s="283" t="str">
        <f t="shared" si="637"/>
        <v/>
      </c>
      <c r="AD4179" s="283" t="str">
        <f t="shared" si="638"/>
        <v/>
      </c>
      <c r="AE4179" s="163"/>
      <c r="AF4179" s="162"/>
    </row>
    <row r="4180" spans="1:32">
      <c r="A4180" s="134">
        <v>4171</v>
      </c>
      <c r="B4180" s="286"/>
      <c r="C4180" s="146">
        <f t="shared" si="631"/>
        <v>0</v>
      </c>
      <c r="D4180" s="146">
        <f t="shared" si="632"/>
        <v>1</v>
      </c>
      <c r="E4180" s="146">
        <f t="shared" si="633"/>
        <v>1900</v>
      </c>
      <c r="F4180" s="287"/>
      <c r="G4180" s="287"/>
      <c r="H4180" s="287"/>
      <c r="I4180" s="288"/>
      <c r="J4180" s="287"/>
      <c r="K4180" s="288"/>
      <c r="L4180" s="134"/>
      <c r="M4180" s="133"/>
      <c r="N4180" s="288"/>
      <c r="O4180" s="134"/>
      <c r="P4180" s="166"/>
      <c r="Q4180" s="289"/>
      <c r="R4180" s="165"/>
      <c r="S4180" s="290"/>
      <c r="T4180" s="290"/>
      <c r="U4180" s="290"/>
      <c r="V4180" s="290"/>
      <c r="W4180" s="166"/>
      <c r="X4180" s="135"/>
      <c r="Y4180" s="418">
        <f t="shared" si="634"/>
        <v>0</v>
      </c>
      <c r="Z4180" s="291">
        <f t="shared" si="635"/>
        <v>0</v>
      </c>
      <c r="AA4180" s="163"/>
      <c r="AB4180" s="177" t="str">
        <f t="shared" si="636"/>
        <v/>
      </c>
      <c r="AC4180" s="283" t="str">
        <f t="shared" si="637"/>
        <v/>
      </c>
      <c r="AD4180" s="283" t="str">
        <f t="shared" si="638"/>
        <v/>
      </c>
      <c r="AE4180" s="163"/>
      <c r="AF4180" s="162"/>
    </row>
    <row r="4181" spans="1:32">
      <c r="A4181" s="134">
        <v>4172</v>
      </c>
      <c r="B4181" s="286"/>
      <c r="C4181" s="146">
        <f t="shared" si="631"/>
        <v>0</v>
      </c>
      <c r="D4181" s="146">
        <f t="shared" si="632"/>
        <v>1</v>
      </c>
      <c r="E4181" s="146">
        <f t="shared" si="633"/>
        <v>1900</v>
      </c>
      <c r="F4181" s="287"/>
      <c r="G4181" s="287"/>
      <c r="H4181" s="287"/>
      <c r="I4181" s="288"/>
      <c r="J4181" s="287"/>
      <c r="K4181" s="288"/>
      <c r="L4181" s="134"/>
      <c r="M4181" s="133"/>
      <c r="N4181" s="288"/>
      <c r="O4181" s="134"/>
      <c r="P4181" s="166"/>
      <c r="Q4181" s="289"/>
      <c r="R4181" s="165"/>
      <c r="S4181" s="290"/>
      <c r="T4181" s="290"/>
      <c r="U4181" s="290"/>
      <c r="V4181" s="290"/>
      <c r="W4181" s="166"/>
      <c r="X4181" s="135"/>
      <c r="Y4181" s="418">
        <f t="shared" si="634"/>
        <v>0</v>
      </c>
      <c r="Z4181" s="291">
        <f t="shared" si="635"/>
        <v>0</v>
      </c>
      <c r="AA4181" s="163"/>
      <c r="AB4181" s="177" t="str">
        <f t="shared" si="636"/>
        <v/>
      </c>
      <c r="AC4181" s="283" t="str">
        <f t="shared" si="637"/>
        <v/>
      </c>
      <c r="AD4181" s="283" t="str">
        <f t="shared" si="638"/>
        <v/>
      </c>
      <c r="AE4181" s="163"/>
      <c r="AF4181" s="162"/>
    </row>
    <row r="4182" spans="1:32">
      <c r="A4182" s="134">
        <v>4173</v>
      </c>
      <c r="B4182" s="286"/>
      <c r="C4182" s="146">
        <f t="shared" si="631"/>
        <v>0</v>
      </c>
      <c r="D4182" s="146">
        <f t="shared" si="632"/>
        <v>1</v>
      </c>
      <c r="E4182" s="146">
        <f t="shared" si="633"/>
        <v>1900</v>
      </c>
      <c r="F4182" s="287"/>
      <c r="G4182" s="287"/>
      <c r="H4182" s="287"/>
      <c r="I4182" s="288"/>
      <c r="J4182" s="287"/>
      <c r="K4182" s="288"/>
      <c r="L4182" s="134"/>
      <c r="M4182" s="133"/>
      <c r="N4182" s="288"/>
      <c r="O4182" s="134"/>
      <c r="P4182" s="166"/>
      <c r="Q4182" s="289"/>
      <c r="R4182" s="165"/>
      <c r="S4182" s="290"/>
      <c r="T4182" s="290"/>
      <c r="U4182" s="290"/>
      <c r="V4182" s="290"/>
      <c r="W4182" s="166"/>
      <c r="X4182" s="135"/>
      <c r="Y4182" s="418">
        <f t="shared" si="634"/>
        <v>0</v>
      </c>
      <c r="Z4182" s="291">
        <f t="shared" si="635"/>
        <v>0</v>
      </c>
      <c r="AA4182" s="163"/>
      <c r="AB4182" s="177" t="str">
        <f t="shared" si="636"/>
        <v/>
      </c>
      <c r="AC4182" s="283" t="str">
        <f t="shared" si="637"/>
        <v/>
      </c>
      <c r="AD4182" s="283" t="str">
        <f t="shared" si="638"/>
        <v/>
      </c>
      <c r="AE4182" s="163"/>
      <c r="AF4182" s="162"/>
    </row>
    <row r="4183" spans="1:32">
      <c r="A4183" s="134">
        <v>4174</v>
      </c>
      <c r="B4183" s="286"/>
      <c r="C4183" s="146">
        <f t="shared" si="631"/>
        <v>0</v>
      </c>
      <c r="D4183" s="146">
        <f t="shared" si="632"/>
        <v>1</v>
      </c>
      <c r="E4183" s="146">
        <f t="shared" si="633"/>
        <v>1900</v>
      </c>
      <c r="F4183" s="287"/>
      <c r="G4183" s="287"/>
      <c r="H4183" s="287"/>
      <c r="I4183" s="288"/>
      <c r="J4183" s="287"/>
      <c r="K4183" s="288"/>
      <c r="L4183" s="134"/>
      <c r="M4183" s="133"/>
      <c r="N4183" s="288"/>
      <c r="O4183" s="134"/>
      <c r="P4183" s="166"/>
      <c r="Q4183" s="289"/>
      <c r="R4183" s="165"/>
      <c r="S4183" s="290"/>
      <c r="T4183" s="290"/>
      <c r="U4183" s="290"/>
      <c r="V4183" s="290"/>
      <c r="W4183" s="166"/>
      <c r="X4183" s="135"/>
      <c r="Y4183" s="418">
        <f t="shared" si="634"/>
        <v>0</v>
      </c>
      <c r="Z4183" s="291">
        <f t="shared" si="635"/>
        <v>0</v>
      </c>
      <c r="AA4183" s="163"/>
      <c r="AB4183" s="177" t="str">
        <f t="shared" si="636"/>
        <v/>
      </c>
      <c r="AC4183" s="283" t="str">
        <f t="shared" si="637"/>
        <v/>
      </c>
      <c r="AD4183" s="283" t="str">
        <f t="shared" si="638"/>
        <v/>
      </c>
      <c r="AE4183" s="163"/>
      <c r="AF4183" s="162"/>
    </row>
    <row r="4184" spans="1:32">
      <c r="A4184" s="134">
        <v>4175</v>
      </c>
      <c r="B4184" s="286"/>
      <c r="C4184" s="146">
        <f t="shared" si="631"/>
        <v>0</v>
      </c>
      <c r="D4184" s="146">
        <f t="shared" si="632"/>
        <v>1</v>
      </c>
      <c r="E4184" s="146">
        <f t="shared" si="633"/>
        <v>1900</v>
      </c>
      <c r="F4184" s="287"/>
      <c r="G4184" s="287"/>
      <c r="H4184" s="287"/>
      <c r="I4184" s="288"/>
      <c r="J4184" s="287"/>
      <c r="K4184" s="288"/>
      <c r="L4184" s="134"/>
      <c r="M4184" s="133"/>
      <c r="N4184" s="288"/>
      <c r="O4184" s="134"/>
      <c r="P4184" s="166"/>
      <c r="Q4184" s="289"/>
      <c r="R4184" s="165"/>
      <c r="S4184" s="290"/>
      <c r="T4184" s="290"/>
      <c r="U4184" s="290"/>
      <c r="V4184" s="290"/>
      <c r="W4184" s="166"/>
      <c r="X4184" s="135"/>
      <c r="Y4184" s="418">
        <f t="shared" si="634"/>
        <v>0</v>
      </c>
      <c r="Z4184" s="291">
        <f t="shared" si="635"/>
        <v>0</v>
      </c>
      <c r="AA4184" s="163"/>
      <c r="AB4184" s="177" t="str">
        <f t="shared" si="636"/>
        <v/>
      </c>
      <c r="AC4184" s="283" t="str">
        <f t="shared" si="637"/>
        <v/>
      </c>
      <c r="AD4184" s="283" t="str">
        <f t="shared" si="638"/>
        <v/>
      </c>
      <c r="AE4184" s="163"/>
      <c r="AF4184" s="162"/>
    </row>
    <row r="4185" spans="1:32">
      <c r="A4185" s="134">
        <v>4176</v>
      </c>
      <c r="B4185" s="286"/>
      <c r="C4185" s="146">
        <f t="shared" si="631"/>
        <v>0</v>
      </c>
      <c r="D4185" s="146">
        <f t="shared" si="632"/>
        <v>1</v>
      </c>
      <c r="E4185" s="146">
        <f t="shared" si="633"/>
        <v>1900</v>
      </c>
      <c r="F4185" s="287"/>
      <c r="G4185" s="287"/>
      <c r="H4185" s="287"/>
      <c r="I4185" s="288"/>
      <c r="J4185" s="287"/>
      <c r="K4185" s="288"/>
      <c r="L4185" s="134"/>
      <c r="M4185" s="133"/>
      <c r="N4185" s="288"/>
      <c r="O4185" s="134"/>
      <c r="P4185" s="166"/>
      <c r="Q4185" s="289"/>
      <c r="R4185" s="165"/>
      <c r="S4185" s="290"/>
      <c r="T4185" s="290"/>
      <c r="U4185" s="290"/>
      <c r="V4185" s="290"/>
      <c r="W4185" s="166"/>
      <c r="X4185" s="135"/>
      <c r="Y4185" s="418">
        <f t="shared" si="634"/>
        <v>0</v>
      </c>
      <c r="Z4185" s="291">
        <f t="shared" si="635"/>
        <v>0</v>
      </c>
      <c r="AA4185" s="163"/>
      <c r="AB4185" s="177" t="str">
        <f t="shared" si="636"/>
        <v/>
      </c>
      <c r="AC4185" s="283" t="str">
        <f t="shared" si="637"/>
        <v/>
      </c>
      <c r="AD4185" s="283" t="str">
        <f t="shared" si="638"/>
        <v/>
      </c>
      <c r="AE4185" s="163"/>
      <c r="AF4185" s="162"/>
    </row>
    <row r="4186" spans="1:32">
      <c r="A4186" s="134">
        <v>4177</v>
      </c>
      <c r="B4186" s="286"/>
      <c r="C4186" s="146">
        <f t="shared" si="631"/>
        <v>0</v>
      </c>
      <c r="D4186" s="146">
        <f t="shared" si="632"/>
        <v>1</v>
      </c>
      <c r="E4186" s="146">
        <f t="shared" si="633"/>
        <v>1900</v>
      </c>
      <c r="F4186" s="287"/>
      <c r="G4186" s="287"/>
      <c r="H4186" s="287"/>
      <c r="I4186" s="288"/>
      <c r="J4186" s="287"/>
      <c r="K4186" s="288"/>
      <c r="L4186" s="134"/>
      <c r="M4186" s="133"/>
      <c r="N4186" s="288"/>
      <c r="O4186" s="134"/>
      <c r="P4186" s="166"/>
      <c r="Q4186" s="289"/>
      <c r="R4186" s="165"/>
      <c r="S4186" s="290"/>
      <c r="T4186" s="290"/>
      <c r="U4186" s="290"/>
      <c r="V4186" s="290"/>
      <c r="W4186" s="166"/>
      <c r="X4186" s="135"/>
      <c r="Y4186" s="418">
        <f t="shared" si="634"/>
        <v>0</v>
      </c>
      <c r="Z4186" s="291">
        <f t="shared" si="635"/>
        <v>0</v>
      </c>
      <c r="AA4186" s="163"/>
      <c r="AB4186" s="177" t="str">
        <f t="shared" si="636"/>
        <v/>
      </c>
      <c r="AC4186" s="283" t="str">
        <f t="shared" si="637"/>
        <v/>
      </c>
      <c r="AD4186" s="283" t="str">
        <f t="shared" si="638"/>
        <v/>
      </c>
      <c r="AE4186" s="163"/>
      <c r="AF4186" s="162"/>
    </row>
    <row r="4187" spans="1:32">
      <c r="A4187" s="134">
        <v>4178</v>
      </c>
      <c r="B4187" s="286"/>
      <c r="C4187" s="146">
        <f t="shared" si="631"/>
        <v>0</v>
      </c>
      <c r="D4187" s="146">
        <f t="shared" si="632"/>
        <v>1</v>
      </c>
      <c r="E4187" s="146">
        <f t="shared" si="633"/>
        <v>1900</v>
      </c>
      <c r="F4187" s="287"/>
      <c r="G4187" s="287"/>
      <c r="H4187" s="287"/>
      <c r="I4187" s="288"/>
      <c r="J4187" s="287"/>
      <c r="K4187" s="288"/>
      <c r="L4187" s="134"/>
      <c r="M4187" s="133"/>
      <c r="N4187" s="288"/>
      <c r="O4187" s="134"/>
      <c r="P4187" s="166"/>
      <c r="Q4187" s="289"/>
      <c r="R4187" s="165"/>
      <c r="S4187" s="290"/>
      <c r="T4187" s="290"/>
      <c r="U4187" s="290"/>
      <c r="V4187" s="290"/>
      <c r="W4187" s="166"/>
      <c r="X4187" s="135"/>
      <c r="Y4187" s="418">
        <f t="shared" si="634"/>
        <v>0</v>
      </c>
      <c r="Z4187" s="291">
        <f t="shared" si="635"/>
        <v>0</v>
      </c>
      <c r="AA4187" s="163"/>
      <c r="AB4187" s="177" t="str">
        <f t="shared" si="636"/>
        <v/>
      </c>
      <c r="AC4187" s="283" t="str">
        <f t="shared" si="637"/>
        <v/>
      </c>
      <c r="AD4187" s="283" t="str">
        <f t="shared" si="638"/>
        <v/>
      </c>
      <c r="AE4187" s="163"/>
      <c r="AF4187" s="162"/>
    </row>
    <row r="4188" spans="1:32">
      <c r="A4188" s="134">
        <v>4179</v>
      </c>
      <c r="B4188" s="286"/>
      <c r="C4188" s="146">
        <f t="shared" si="631"/>
        <v>0</v>
      </c>
      <c r="D4188" s="146">
        <f t="shared" si="632"/>
        <v>1</v>
      </c>
      <c r="E4188" s="146">
        <f t="shared" si="633"/>
        <v>1900</v>
      </c>
      <c r="F4188" s="287"/>
      <c r="G4188" s="287"/>
      <c r="H4188" s="287"/>
      <c r="I4188" s="288"/>
      <c r="J4188" s="287"/>
      <c r="K4188" s="288"/>
      <c r="L4188" s="134"/>
      <c r="M4188" s="133"/>
      <c r="N4188" s="288"/>
      <c r="O4188" s="134"/>
      <c r="P4188" s="166"/>
      <c r="Q4188" s="289"/>
      <c r="R4188" s="165"/>
      <c r="S4188" s="290"/>
      <c r="T4188" s="290"/>
      <c r="U4188" s="290"/>
      <c r="V4188" s="290"/>
      <c r="W4188" s="166"/>
      <c r="X4188" s="135"/>
      <c r="Y4188" s="418">
        <f t="shared" si="634"/>
        <v>0</v>
      </c>
      <c r="Z4188" s="291">
        <f t="shared" si="635"/>
        <v>0</v>
      </c>
      <c r="AA4188" s="163"/>
      <c r="AB4188" s="177" t="str">
        <f t="shared" si="636"/>
        <v/>
      </c>
      <c r="AC4188" s="283" t="str">
        <f t="shared" si="637"/>
        <v/>
      </c>
      <c r="AD4188" s="283" t="str">
        <f t="shared" si="638"/>
        <v/>
      </c>
      <c r="AE4188" s="163"/>
      <c r="AF4188" s="162"/>
    </row>
    <row r="4189" spans="1:32">
      <c r="A4189" s="134">
        <v>4180</v>
      </c>
      <c r="B4189" s="286"/>
      <c r="C4189" s="146">
        <f t="shared" si="631"/>
        <v>0</v>
      </c>
      <c r="D4189" s="146">
        <f t="shared" si="632"/>
        <v>1</v>
      </c>
      <c r="E4189" s="146">
        <f t="shared" si="633"/>
        <v>1900</v>
      </c>
      <c r="F4189" s="287"/>
      <c r="G4189" s="287"/>
      <c r="H4189" s="287"/>
      <c r="I4189" s="288"/>
      <c r="J4189" s="287"/>
      <c r="K4189" s="288"/>
      <c r="L4189" s="134"/>
      <c r="M4189" s="133"/>
      <c r="N4189" s="288"/>
      <c r="O4189" s="134"/>
      <c r="P4189" s="166"/>
      <c r="Q4189" s="289"/>
      <c r="R4189" s="165"/>
      <c r="S4189" s="290"/>
      <c r="T4189" s="290"/>
      <c r="U4189" s="290"/>
      <c r="V4189" s="290"/>
      <c r="W4189" s="166"/>
      <c r="X4189" s="135"/>
      <c r="Y4189" s="418">
        <f t="shared" si="634"/>
        <v>0</v>
      </c>
      <c r="Z4189" s="291">
        <f t="shared" si="635"/>
        <v>0</v>
      </c>
      <c r="AA4189" s="163"/>
      <c r="AB4189" s="177" t="str">
        <f t="shared" si="636"/>
        <v/>
      </c>
      <c r="AC4189" s="283" t="str">
        <f t="shared" si="637"/>
        <v/>
      </c>
      <c r="AD4189" s="283" t="str">
        <f t="shared" si="638"/>
        <v/>
      </c>
      <c r="AE4189" s="163"/>
      <c r="AF4189" s="162"/>
    </row>
    <row r="4190" spans="1:32">
      <c r="A4190" s="134">
        <v>4181</v>
      </c>
      <c r="B4190" s="286"/>
      <c r="C4190" s="146">
        <f t="shared" si="631"/>
        <v>0</v>
      </c>
      <c r="D4190" s="146">
        <f t="shared" si="632"/>
        <v>1</v>
      </c>
      <c r="E4190" s="146">
        <f t="shared" si="633"/>
        <v>1900</v>
      </c>
      <c r="F4190" s="287"/>
      <c r="G4190" s="287"/>
      <c r="H4190" s="287"/>
      <c r="I4190" s="288"/>
      <c r="J4190" s="287"/>
      <c r="K4190" s="288"/>
      <c r="L4190" s="134"/>
      <c r="M4190" s="133"/>
      <c r="N4190" s="288"/>
      <c r="O4190" s="134"/>
      <c r="P4190" s="166"/>
      <c r="Q4190" s="289"/>
      <c r="R4190" s="165"/>
      <c r="S4190" s="290"/>
      <c r="T4190" s="290"/>
      <c r="U4190" s="290"/>
      <c r="V4190" s="290"/>
      <c r="W4190" s="166"/>
      <c r="X4190" s="135"/>
      <c r="Y4190" s="418">
        <f t="shared" si="634"/>
        <v>0</v>
      </c>
      <c r="Z4190" s="291">
        <f t="shared" si="635"/>
        <v>0</v>
      </c>
      <c r="AA4190" s="163"/>
      <c r="AB4190" s="177" t="str">
        <f t="shared" si="636"/>
        <v/>
      </c>
      <c r="AC4190" s="283" t="str">
        <f t="shared" si="637"/>
        <v/>
      </c>
      <c r="AD4190" s="283" t="str">
        <f t="shared" si="638"/>
        <v/>
      </c>
      <c r="AE4190" s="163"/>
      <c r="AF4190" s="162"/>
    </row>
    <row r="4191" spans="1:32">
      <c r="A4191" s="134">
        <v>4182</v>
      </c>
      <c r="B4191" s="286"/>
      <c r="C4191" s="146">
        <f t="shared" si="631"/>
        <v>0</v>
      </c>
      <c r="D4191" s="146">
        <f t="shared" si="632"/>
        <v>1</v>
      </c>
      <c r="E4191" s="146">
        <f t="shared" si="633"/>
        <v>1900</v>
      </c>
      <c r="F4191" s="287"/>
      <c r="G4191" s="287"/>
      <c r="H4191" s="287"/>
      <c r="I4191" s="288"/>
      <c r="J4191" s="287"/>
      <c r="K4191" s="288"/>
      <c r="L4191" s="134"/>
      <c r="M4191" s="133"/>
      <c r="N4191" s="288"/>
      <c r="O4191" s="134"/>
      <c r="P4191" s="166"/>
      <c r="Q4191" s="289"/>
      <c r="R4191" s="165"/>
      <c r="S4191" s="290"/>
      <c r="T4191" s="290"/>
      <c r="U4191" s="290"/>
      <c r="V4191" s="290"/>
      <c r="W4191" s="166"/>
      <c r="X4191" s="135"/>
      <c r="Y4191" s="418">
        <f t="shared" si="634"/>
        <v>0</v>
      </c>
      <c r="Z4191" s="291">
        <f t="shared" si="635"/>
        <v>0</v>
      </c>
      <c r="AA4191" s="163"/>
      <c r="AB4191" s="177" t="str">
        <f t="shared" si="636"/>
        <v/>
      </c>
      <c r="AC4191" s="283" t="str">
        <f t="shared" si="637"/>
        <v/>
      </c>
      <c r="AD4191" s="283" t="str">
        <f t="shared" si="638"/>
        <v/>
      </c>
      <c r="AE4191" s="163"/>
      <c r="AF4191" s="162"/>
    </row>
    <row r="4192" spans="1:32">
      <c r="A4192" s="134">
        <v>4183</v>
      </c>
      <c r="B4192" s="286"/>
      <c r="C4192" s="146">
        <f t="shared" si="631"/>
        <v>0</v>
      </c>
      <c r="D4192" s="146">
        <f t="shared" si="632"/>
        <v>1</v>
      </c>
      <c r="E4192" s="146">
        <f t="shared" si="633"/>
        <v>1900</v>
      </c>
      <c r="F4192" s="287"/>
      <c r="G4192" s="287"/>
      <c r="H4192" s="287"/>
      <c r="I4192" s="288"/>
      <c r="J4192" s="287"/>
      <c r="K4192" s="288"/>
      <c r="L4192" s="134"/>
      <c r="M4192" s="133"/>
      <c r="N4192" s="288"/>
      <c r="O4192" s="134"/>
      <c r="P4192" s="166"/>
      <c r="Q4192" s="289"/>
      <c r="R4192" s="165"/>
      <c r="S4192" s="290"/>
      <c r="T4192" s="290"/>
      <c r="U4192" s="290"/>
      <c r="V4192" s="290"/>
      <c r="W4192" s="166"/>
      <c r="X4192" s="135"/>
      <c r="Y4192" s="418">
        <f t="shared" si="634"/>
        <v>0</v>
      </c>
      <c r="Z4192" s="291">
        <f t="shared" si="635"/>
        <v>0</v>
      </c>
      <c r="AA4192" s="163"/>
      <c r="AB4192" s="177" t="str">
        <f t="shared" si="636"/>
        <v/>
      </c>
      <c r="AC4192" s="283" t="str">
        <f t="shared" si="637"/>
        <v/>
      </c>
      <c r="AD4192" s="283" t="str">
        <f t="shared" si="638"/>
        <v/>
      </c>
      <c r="AE4192" s="163"/>
      <c r="AF4192" s="162"/>
    </row>
    <row r="4193" spans="1:32">
      <c r="A4193" s="134">
        <v>4184</v>
      </c>
      <c r="B4193" s="286"/>
      <c r="C4193" s="146">
        <f t="shared" si="631"/>
        <v>0</v>
      </c>
      <c r="D4193" s="146">
        <f t="shared" si="632"/>
        <v>1</v>
      </c>
      <c r="E4193" s="146">
        <f t="shared" si="633"/>
        <v>1900</v>
      </c>
      <c r="F4193" s="287"/>
      <c r="G4193" s="287"/>
      <c r="H4193" s="287"/>
      <c r="I4193" s="288"/>
      <c r="J4193" s="287"/>
      <c r="K4193" s="288"/>
      <c r="L4193" s="134"/>
      <c r="M4193" s="133"/>
      <c r="N4193" s="288"/>
      <c r="O4193" s="134"/>
      <c r="P4193" s="166"/>
      <c r="Q4193" s="289"/>
      <c r="R4193" s="165"/>
      <c r="S4193" s="290"/>
      <c r="T4193" s="290"/>
      <c r="U4193" s="290"/>
      <c r="V4193" s="290"/>
      <c r="W4193" s="166"/>
      <c r="X4193" s="135"/>
      <c r="Y4193" s="418">
        <f t="shared" si="634"/>
        <v>0</v>
      </c>
      <c r="Z4193" s="291">
        <f t="shared" si="635"/>
        <v>0</v>
      </c>
      <c r="AA4193" s="163"/>
      <c r="AB4193" s="177" t="str">
        <f t="shared" si="636"/>
        <v/>
      </c>
      <c r="AC4193" s="283" t="str">
        <f t="shared" si="637"/>
        <v/>
      </c>
      <c r="AD4193" s="283" t="str">
        <f t="shared" si="638"/>
        <v/>
      </c>
      <c r="AE4193" s="163"/>
      <c r="AF4193" s="162"/>
    </row>
    <row r="4194" spans="1:32">
      <c r="A4194" s="134">
        <v>4185</v>
      </c>
      <c r="B4194" s="286"/>
      <c r="C4194" s="146">
        <f t="shared" si="631"/>
        <v>0</v>
      </c>
      <c r="D4194" s="146">
        <f t="shared" si="632"/>
        <v>1</v>
      </c>
      <c r="E4194" s="146">
        <f t="shared" si="633"/>
        <v>1900</v>
      </c>
      <c r="F4194" s="287"/>
      <c r="G4194" s="287"/>
      <c r="H4194" s="287"/>
      <c r="I4194" s="288"/>
      <c r="J4194" s="287"/>
      <c r="K4194" s="288"/>
      <c r="L4194" s="134"/>
      <c r="M4194" s="133"/>
      <c r="N4194" s="288"/>
      <c r="O4194" s="134"/>
      <c r="P4194" s="166"/>
      <c r="Q4194" s="289"/>
      <c r="R4194" s="165"/>
      <c r="S4194" s="290"/>
      <c r="T4194" s="290"/>
      <c r="U4194" s="290"/>
      <c r="V4194" s="290"/>
      <c r="W4194" s="166"/>
      <c r="X4194" s="135"/>
      <c r="Y4194" s="418">
        <f t="shared" si="634"/>
        <v>0</v>
      </c>
      <c r="Z4194" s="291">
        <f t="shared" si="635"/>
        <v>0</v>
      </c>
      <c r="AA4194" s="163"/>
      <c r="AB4194" s="177" t="str">
        <f t="shared" si="636"/>
        <v/>
      </c>
      <c r="AC4194" s="283" t="str">
        <f t="shared" si="637"/>
        <v/>
      </c>
      <c r="AD4194" s="283" t="str">
        <f t="shared" si="638"/>
        <v/>
      </c>
      <c r="AE4194" s="163"/>
      <c r="AF4194" s="162"/>
    </row>
    <row r="4195" spans="1:32">
      <c r="A4195" s="134">
        <v>4186</v>
      </c>
      <c r="B4195" s="286"/>
      <c r="C4195" s="146">
        <f t="shared" si="631"/>
        <v>0</v>
      </c>
      <c r="D4195" s="146">
        <f t="shared" si="632"/>
        <v>1</v>
      </c>
      <c r="E4195" s="146">
        <f t="shared" si="633"/>
        <v>1900</v>
      </c>
      <c r="F4195" s="287"/>
      <c r="G4195" s="287"/>
      <c r="H4195" s="287"/>
      <c r="I4195" s="288"/>
      <c r="J4195" s="287"/>
      <c r="K4195" s="288"/>
      <c r="L4195" s="134"/>
      <c r="M4195" s="133"/>
      <c r="N4195" s="288"/>
      <c r="O4195" s="134"/>
      <c r="P4195" s="166"/>
      <c r="Q4195" s="289"/>
      <c r="R4195" s="165"/>
      <c r="S4195" s="290"/>
      <c r="T4195" s="290"/>
      <c r="U4195" s="290"/>
      <c r="V4195" s="290"/>
      <c r="W4195" s="166"/>
      <c r="X4195" s="135"/>
      <c r="Y4195" s="418">
        <f t="shared" si="634"/>
        <v>0</v>
      </c>
      <c r="Z4195" s="291">
        <f t="shared" si="635"/>
        <v>0</v>
      </c>
      <c r="AA4195" s="163"/>
      <c r="AB4195" s="177" t="str">
        <f t="shared" si="636"/>
        <v/>
      </c>
      <c r="AC4195" s="283" t="str">
        <f t="shared" si="637"/>
        <v/>
      </c>
      <c r="AD4195" s="283" t="str">
        <f t="shared" si="638"/>
        <v/>
      </c>
      <c r="AE4195" s="163"/>
      <c r="AF4195" s="162"/>
    </row>
    <row r="4196" spans="1:32">
      <c r="A4196" s="134">
        <v>4187</v>
      </c>
      <c r="B4196" s="286"/>
      <c r="C4196" s="146">
        <f t="shared" si="631"/>
        <v>0</v>
      </c>
      <c r="D4196" s="146">
        <f t="shared" si="632"/>
        <v>1</v>
      </c>
      <c r="E4196" s="146">
        <f t="shared" si="633"/>
        <v>1900</v>
      </c>
      <c r="F4196" s="287"/>
      <c r="G4196" s="287"/>
      <c r="H4196" s="287"/>
      <c r="I4196" s="288"/>
      <c r="J4196" s="287"/>
      <c r="K4196" s="288"/>
      <c r="L4196" s="134"/>
      <c r="M4196" s="133"/>
      <c r="N4196" s="288"/>
      <c r="O4196" s="134"/>
      <c r="P4196" s="166"/>
      <c r="Q4196" s="289"/>
      <c r="R4196" s="165"/>
      <c r="S4196" s="290"/>
      <c r="T4196" s="290"/>
      <c r="U4196" s="290"/>
      <c r="V4196" s="290"/>
      <c r="W4196" s="166"/>
      <c r="X4196" s="135"/>
      <c r="Y4196" s="418">
        <f t="shared" si="634"/>
        <v>0</v>
      </c>
      <c r="Z4196" s="291">
        <f t="shared" si="635"/>
        <v>0</v>
      </c>
      <c r="AA4196" s="163"/>
      <c r="AB4196" s="177" t="str">
        <f t="shared" si="636"/>
        <v/>
      </c>
      <c r="AC4196" s="283" t="str">
        <f t="shared" si="637"/>
        <v/>
      </c>
      <c r="AD4196" s="283" t="str">
        <f t="shared" si="638"/>
        <v/>
      </c>
      <c r="AE4196" s="163"/>
      <c r="AF4196" s="162"/>
    </row>
    <row r="4197" spans="1:32">
      <c r="A4197" s="134">
        <v>4188</v>
      </c>
      <c r="B4197" s="286"/>
      <c r="C4197" s="146">
        <f t="shared" si="631"/>
        <v>0</v>
      </c>
      <c r="D4197" s="146">
        <f t="shared" si="632"/>
        <v>1</v>
      </c>
      <c r="E4197" s="146">
        <f t="shared" si="633"/>
        <v>1900</v>
      </c>
      <c r="F4197" s="287"/>
      <c r="G4197" s="287"/>
      <c r="H4197" s="287"/>
      <c r="I4197" s="288"/>
      <c r="J4197" s="287"/>
      <c r="K4197" s="288"/>
      <c r="L4197" s="134"/>
      <c r="M4197" s="133"/>
      <c r="N4197" s="288"/>
      <c r="O4197" s="134"/>
      <c r="P4197" s="166"/>
      <c r="Q4197" s="289"/>
      <c r="R4197" s="165"/>
      <c r="S4197" s="290"/>
      <c r="T4197" s="290"/>
      <c r="U4197" s="290"/>
      <c r="V4197" s="290"/>
      <c r="W4197" s="166"/>
      <c r="X4197" s="135"/>
      <c r="Y4197" s="418">
        <f t="shared" si="634"/>
        <v>0</v>
      </c>
      <c r="Z4197" s="291">
        <f t="shared" si="635"/>
        <v>0</v>
      </c>
      <c r="AA4197" s="163"/>
      <c r="AB4197" s="177" t="str">
        <f t="shared" si="636"/>
        <v/>
      </c>
      <c r="AC4197" s="283" t="str">
        <f t="shared" si="637"/>
        <v/>
      </c>
      <c r="AD4197" s="283" t="str">
        <f t="shared" si="638"/>
        <v/>
      </c>
      <c r="AE4197" s="163"/>
      <c r="AF4197" s="162"/>
    </row>
    <row r="4198" spans="1:32">
      <c r="A4198" s="134">
        <v>4189</v>
      </c>
      <c r="B4198" s="286"/>
      <c r="C4198" s="146">
        <f t="shared" si="631"/>
        <v>0</v>
      </c>
      <c r="D4198" s="146">
        <f t="shared" si="632"/>
        <v>1</v>
      </c>
      <c r="E4198" s="146">
        <f t="shared" si="633"/>
        <v>1900</v>
      </c>
      <c r="F4198" s="287"/>
      <c r="G4198" s="287"/>
      <c r="H4198" s="287"/>
      <c r="I4198" s="288"/>
      <c r="J4198" s="287"/>
      <c r="K4198" s="288"/>
      <c r="L4198" s="134"/>
      <c r="M4198" s="133"/>
      <c r="N4198" s="288"/>
      <c r="O4198" s="134"/>
      <c r="P4198" s="166"/>
      <c r="Q4198" s="289"/>
      <c r="R4198" s="165"/>
      <c r="S4198" s="290"/>
      <c r="T4198" s="290"/>
      <c r="U4198" s="290"/>
      <c r="V4198" s="290"/>
      <c r="W4198" s="166"/>
      <c r="X4198" s="135"/>
      <c r="Y4198" s="418">
        <f t="shared" si="634"/>
        <v>0</v>
      </c>
      <c r="Z4198" s="291">
        <f t="shared" si="635"/>
        <v>0</v>
      </c>
      <c r="AA4198" s="163"/>
      <c r="AB4198" s="177" t="str">
        <f t="shared" si="636"/>
        <v/>
      </c>
      <c r="AC4198" s="283" t="str">
        <f t="shared" si="637"/>
        <v/>
      </c>
      <c r="AD4198" s="283" t="str">
        <f t="shared" si="638"/>
        <v/>
      </c>
      <c r="AE4198" s="163"/>
      <c r="AF4198" s="162"/>
    </row>
    <row r="4199" spans="1:32">
      <c r="A4199" s="134">
        <v>4190</v>
      </c>
      <c r="B4199" s="286"/>
      <c r="C4199" s="146">
        <f t="shared" si="631"/>
        <v>0</v>
      </c>
      <c r="D4199" s="146">
        <f t="shared" si="632"/>
        <v>1</v>
      </c>
      <c r="E4199" s="146">
        <f t="shared" si="633"/>
        <v>1900</v>
      </c>
      <c r="F4199" s="287"/>
      <c r="G4199" s="287"/>
      <c r="H4199" s="287"/>
      <c r="I4199" s="288"/>
      <c r="J4199" s="287"/>
      <c r="K4199" s="288"/>
      <c r="L4199" s="134"/>
      <c r="M4199" s="133"/>
      <c r="N4199" s="288"/>
      <c r="O4199" s="134"/>
      <c r="P4199" s="166"/>
      <c r="Q4199" s="289"/>
      <c r="R4199" s="165"/>
      <c r="S4199" s="290"/>
      <c r="T4199" s="290"/>
      <c r="U4199" s="290"/>
      <c r="V4199" s="290"/>
      <c r="W4199" s="166"/>
      <c r="X4199" s="135"/>
      <c r="Y4199" s="418">
        <f t="shared" si="634"/>
        <v>0</v>
      </c>
      <c r="Z4199" s="291">
        <f t="shared" si="635"/>
        <v>0</v>
      </c>
      <c r="AA4199" s="163"/>
      <c r="AB4199" s="177" t="str">
        <f t="shared" si="636"/>
        <v/>
      </c>
      <c r="AC4199" s="283" t="str">
        <f t="shared" si="637"/>
        <v/>
      </c>
      <c r="AD4199" s="283" t="str">
        <f t="shared" si="638"/>
        <v/>
      </c>
      <c r="AE4199" s="163"/>
      <c r="AF4199" s="162"/>
    </row>
    <row r="4200" spans="1:32">
      <c r="A4200" s="134">
        <v>4191</v>
      </c>
      <c r="B4200" s="286"/>
      <c r="C4200" s="146">
        <f t="shared" si="631"/>
        <v>0</v>
      </c>
      <c r="D4200" s="146">
        <f t="shared" si="632"/>
        <v>1</v>
      </c>
      <c r="E4200" s="146">
        <f t="shared" si="633"/>
        <v>1900</v>
      </c>
      <c r="F4200" s="287"/>
      <c r="G4200" s="287"/>
      <c r="H4200" s="287"/>
      <c r="I4200" s="288"/>
      <c r="J4200" s="287"/>
      <c r="K4200" s="288"/>
      <c r="L4200" s="134"/>
      <c r="M4200" s="133"/>
      <c r="N4200" s="288"/>
      <c r="O4200" s="134"/>
      <c r="P4200" s="166"/>
      <c r="Q4200" s="289"/>
      <c r="R4200" s="165"/>
      <c r="S4200" s="290"/>
      <c r="T4200" s="290"/>
      <c r="U4200" s="290"/>
      <c r="V4200" s="290"/>
      <c r="W4200" s="166"/>
      <c r="X4200" s="135"/>
      <c r="Y4200" s="418">
        <f t="shared" si="634"/>
        <v>0</v>
      </c>
      <c r="Z4200" s="291">
        <f t="shared" si="635"/>
        <v>0</v>
      </c>
      <c r="AA4200" s="163"/>
      <c r="AB4200" s="177" t="str">
        <f t="shared" si="636"/>
        <v/>
      </c>
      <c r="AC4200" s="283" t="str">
        <f t="shared" si="637"/>
        <v/>
      </c>
      <c r="AD4200" s="283" t="str">
        <f t="shared" si="638"/>
        <v/>
      </c>
      <c r="AE4200" s="163"/>
      <c r="AF4200" s="162"/>
    </row>
    <row r="4201" spans="1:32">
      <c r="A4201" s="134">
        <v>4192</v>
      </c>
      <c r="B4201" s="286"/>
      <c r="C4201" s="146">
        <f t="shared" si="631"/>
        <v>0</v>
      </c>
      <c r="D4201" s="146">
        <f t="shared" si="632"/>
        <v>1</v>
      </c>
      <c r="E4201" s="146">
        <f t="shared" si="633"/>
        <v>1900</v>
      </c>
      <c r="F4201" s="287"/>
      <c r="G4201" s="287"/>
      <c r="H4201" s="287"/>
      <c r="I4201" s="288"/>
      <c r="J4201" s="287"/>
      <c r="K4201" s="288"/>
      <c r="L4201" s="134"/>
      <c r="M4201" s="133"/>
      <c r="N4201" s="288"/>
      <c r="O4201" s="134"/>
      <c r="P4201" s="166"/>
      <c r="Q4201" s="289"/>
      <c r="R4201" s="165"/>
      <c r="S4201" s="290"/>
      <c r="T4201" s="290"/>
      <c r="U4201" s="290"/>
      <c r="V4201" s="290"/>
      <c r="W4201" s="166"/>
      <c r="X4201" s="135"/>
      <c r="Y4201" s="418">
        <f t="shared" si="634"/>
        <v>0</v>
      </c>
      <c r="Z4201" s="291">
        <f t="shared" si="635"/>
        <v>0</v>
      </c>
      <c r="AA4201" s="163"/>
      <c r="AB4201" s="177" t="str">
        <f t="shared" si="636"/>
        <v/>
      </c>
      <c r="AC4201" s="283" t="str">
        <f t="shared" si="637"/>
        <v/>
      </c>
      <c r="AD4201" s="283" t="str">
        <f t="shared" si="638"/>
        <v/>
      </c>
      <c r="AE4201" s="163"/>
      <c r="AF4201" s="162"/>
    </row>
    <row r="4202" spans="1:32">
      <c r="A4202" s="134">
        <v>4193</v>
      </c>
      <c r="B4202" s="286"/>
      <c r="C4202" s="146">
        <f t="shared" si="631"/>
        <v>0</v>
      </c>
      <c r="D4202" s="146">
        <f t="shared" si="632"/>
        <v>1</v>
      </c>
      <c r="E4202" s="146">
        <f t="shared" si="633"/>
        <v>1900</v>
      </c>
      <c r="F4202" s="287"/>
      <c r="G4202" s="287"/>
      <c r="H4202" s="287"/>
      <c r="I4202" s="288"/>
      <c r="J4202" s="287"/>
      <c r="K4202" s="288"/>
      <c r="L4202" s="134"/>
      <c r="M4202" s="133"/>
      <c r="N4202" s="288"/>
      <c r="O4202" s="134"/>
      <c r="P4202" s="166"/>
      <c r="Q4202" s="289"/>
      <c r="R4202" s="165"/>
      <c r="S4202" s="290"/>
      <c r="T4202" s="290"/>
      <c r="U4202" s="290"/>
      <c r="V4202" s="290"/>
      <c r="W4202" s="166"/>
      <c r="X4202" s="135"/>
      <c r="Y4202" s="418">
        <f t="shared" si="634"/>
        <v>0</v>
      </c>
      <c r="Z4202" s="291">
        <f t="shared" si="635"/>
        <v>0</v>
      </c>
      <c r="AA4202" s="163"/>
      <c r="AB4202" s="177" t="str">
        <f t="shared" si="636"/>
        <v/>
      </c>
      <c r="AC4202" s="283" t="str">
        <f t="shared" si="637"/>
        <v/>
      </c>
      <c r="AD4202" s="283" t="str">
        <f t="shared" si="638"/>
        <v/>
      </c>
      <c r="AE4202" s="163"/>
      <c r="AF4202" s="162"/>
    </row>
    <row r="4203" spans="1:32">
      <c r="A4203" s="134">
        <v>4194</v>
      </c>
      <c r="B4203" s="286"/>
      <c r="C4203" s="146">
        <f t="shared" si="631"/>
        <v>0</v>
      </c>
      <c r="D4203" s="146">
        <f t="shared" si="632"/>
        <v>1</v>
      </c>
      <c r="E4203" s="146">
        <f t="shared" si="633"/>
        <v>1900</v>
      </c>
      <c r="F4203" s="287"/>
      <c r="G4203" s="287"/>
      <c r="H4203" s="287"/>
      <c r="I4203" s="288"/>
      <c r="J4203" s="287"/>
      <c r="K4203" s="288"/>
      <c r="L4203" s="134"/>
      <c r="M4203" s="133"/>
      <c r="N4203" s="288"/>
      <c r="O4203" s="134"/>
      <c r="P4203" s="166"/>
      <c r="Q4203" s="289"/>
      <c r="R4203" s="165"/>
      <c r="S4203" s="290"/>
      <c r="T4203" s="290"/>
      <c r="U4203" s="290"/>
      <c r="V4203" s="290"/>
      <c r="W4203" s="166"/>
      <c r="X4203" s="135"/>
      <c r="Y4203" s="418">
        <f t="shared" si="634"/>
        <v>0</v>
      </c>
      <c r="Z4203" s="291">
        <f t="shared" si="635"/>
        <v>0</v>
      </c>
      <c r="AA4203" s="163"/>
      <c r="AB4203" s="177" t="str">
        <f t="shared" si="636"/>
        <v/>
      </c>
      <c r="AC4203" s="283" t="str">
        <f t="shared" si="637"/>
        <v/>
      </c>
      <c r="AD4203" s="283" t="str">
        <f t="shared" si="638"/>
        <v/>
      </c>
      <c r="AE4203" s="163"/>
      <c r="AF4203" s="162"/>
    </row>
    <row r="4204" spans="1:32">
      <c r="A4204" s="134">
        <v>4195</v>
      </c>
      <c r="B4204" s="286"/>
      <c r="C4204" s="146">
        <f t="shared" si="631"/>
        <v>0</v>
      </c>
      <c r="D4204" s="146">
        <f t="shared" si="632"/>
        <v>1</v>
      </c>
      <c r="E4204" s="146">
        <f t="shared" si="633"/>
        <v>1900</v>
      </c>
      <c r="F4204" s="287"/>
      <c r="G4204" s="287"/>
      <c r="H4204" s="287"/>
      <c r="I4204" s="288"/>
      <c r="J4204" s="287"/>
      <c r="K4204" s="288"/>
      <c r="L4204" s="134"/>
      <c r="M4204" s="133"/>
      <c r="N4204" s="288"/>
      <c r="O4204" s="134"/>
      <c r="P4204" s="166"/>
      <c r="Q4204" s="289"/>
      <c r="R4204" s="165"/>
      <c r="S4204" s="290"/>
      <c r="T4204" s="290"/>
      <c r="U4204" s="290"/>
      <c r="V4204" s="290"/>
      <c r="W4204" s="166"/>
      <c r="X4204" s="135"/>
      <c r="Y4204" s="418">
        <f t="shared" si="634"/>
        <v>0</v>
      </c>
      <c r="Z4204" s="291">
        <f t="shared" si="635"/>
        <v>0</v>
      </c>
      <c r="AA4204" s="163"/>
      <c r="AB4204" s="177" t="str">
        <f t="shared" si="636"/>
        <v/>
      </c>
      <c r="AC4204" s="283" t="str">
        <f t="shared" si="637"/>
        <v/>
      </c>
      <c r="AD4204" s="283" t="str">
        <f t="shared" si="638"/>
        <v/>
      </c>
      <c r="AE4204" s="163"/>
      <c r="AF4204" s="162"/>
    </row>
    <row r="4205" spans="1:32">
      <c r="A4205" s="134">
        <v>4196</v>
      </c>
      <c r="B4205" s="286"/>
      <c r="C4205" s="146">
        <f t="shared" si="631"/>
        <v>0</v>
      </c>
      <c r="D4205" s="146">
        <f t="shared" si="632"/>
        <v>1</v>
      </c>
      <c r="E4205" s="146">
        <f t="shared" si="633"/>
        <v>1900</v>
      </c>
      <c r="F4205" s="287"/>
      <c r="G4205" s="287"/>
      <c r="H4205" s="287"/>
      <c r="I4205" s="288"/>
      <c r="J4205" s="287"/>
      <c r="K4205" s="288"/>
      <c r="L4205" s="134"/>
      <c r="M4205" s="133"/>
      <c r="N4205" s="288"/>
      <c r="O4205" s="134"/>
      <c r="P4205" s="166"/>
      <c r="Q4205" s="289"/>
      <c r="R4205" s="165"/>
      <c r="S4205" s="290"/>
      <c r="T4205" s="290"/>
      <c r="U4205" s="290"/>
      <c r="V4205" s="290"/>
      <c r="W4205" s="166"/>
      <c r="X4205" s="135"/>
      <c r="Y4205" s="418">
        <f t="shared" si="634"/>
        <v>0</v>
      </c>
      <c r="Z4205" s="291">
        <f t="shared" si="635"/>
        <v>0</v>
      </c>
      <c r="AA4205" s="163"/>
      <c r="AB4205" s="177" t="str">
        <f t="shared" si="636"/>
        <v/>
      </c>
      <c r="AC4205" s="283" t="str">
        <f t="shared" si="637"/>
        <v/>
      </c>
      <c r="AD4205" s="283" t="str">
        <f t="shared" si="638"/>
        <v/>
      </c>
      <c r="AE4205" s="163"/>
      <c r="AF4205" s="162"/>
    </row>
    <row r="4206" spans="1:32">
      <c r="A4206" s="134">
        <v>4197</v>
      </c>
      <c r="B4206" s="286"/>
      <c r="C4206" s="146">
        <f t="shared" si="631"/>
        <v>0</v>
      </c>
      <c r="D4206" s="146">
        <f t="shared" si="632"/>
        <v>1</v>
      </c>
      <c r="E4206" s="146">
        <f t="shared" si="633"/>
        <v>1900</v>
      </c>
      <c r="F4206" s="287"/>
      <c r="G4206" s="287"/>
      <c r="H4206" s="287"/>
      <c r="I4206" s="288"/>
      <c r="J4206" s="287"/>
      <c r="K4206" s="288"/>
      <c r="L4206" s="134"/>
      <c r="M4206" s="133"/>
      <c r="N4206" s="288"/>
      <c r="O4206" s="134"/>
      <c r="P4206" s="166"/>
      <c r="Q4206" s="289"/>
      <c r="R4206" s="165"/>
      <c r="S4206" s="290"/>
      <c r="T4206" s="290"/>
      <c r="U4206" s="290"/>
      <c r="V4206" s="290"/>
      <c r="W4206" s="166"/>
      <c r="X4206" s="135"/>
      <c r="Y4206" s="418">
        <f t="shared" si="634"/>
        <v>0</v>
      </c>
      <c r="Z4206" s="291">
        <f t="shared" si="635"/>
        <v>0</v>
      </c>
      <c r="AA4206" s="163"/>
      <c r="AB4206" s="177" t="str">
        <f t="shared" si="636"/>
        <v/>
      </c>
      <c r="AC4206" s="283" t="str">
        <f t="shared" si="637"/>
        <v/>
      </c>
      <c r="AD4206" s="283" t="str">
        <f t="shared" si="638"/>
        <v/>
      </c>
      <c r="AE4206" s="163"/>
      <c r="AF4206" s="162"/>
    </row>
    <row r="4207" spans="1:32">
      <c r="A4207" s="134">
        <v>4198</v>
      </c>
      <c r="B4207" s="286"/>
      <c r="C4207" s="146">
        <f t="shared" si="631"/>
        <v>0</v>
      </c>
      <c r="D4207" s="146">
        <f t="shared" si="632"/>
        <v>1</v>
      </c>
      <c r="E4207" s="146">
        <f t="shared" si="633"/>
        <v>1900</v>
      </c>
      <c r="F4207" s="287"/>
      <c r="G4207" s="287"/>
      <c r="H4207" s="287"/>
      <c r="I4207" s="288"/>
      <c r="J4207" s="287"/>
      <c r="K4207" s="288"/>
      <c r="L4207" s="134"/>
      <c r="M4207" s="133"/>
      <c r="N4207" s="288"/>
      <c r="O4207" s="134"/>
      <c r="P4207" s="166"/>
      <c r="Q4207" s="289"/>
      <c r="R4207" s="165"/>
      <c r="S4207" s="290"/>
      <c r="T4207" s="290"/>
      <c r="U4207" s="290"/>
      <c r="V4207" s="290"/>
      <c r="W4207" s="166"/>
      <c r="X4207" s="135"/>
      <c r="Y4207" s="418">
        <f t="shared" si="634"/>
        <v>0</v>
      </c>
      <c r="Z4207" s="291">
        <f t="shared" si="635"/>
        <v>0</v>
      </c>
      <c r="AA4207" s="163"/>
      <c r="AB4207" s="177" t="str">
        <f t="shared" si="636"/>
        <v/>
      </c>
      <c r="AC4207" s="283" t="str">
        <f t="shared" si="637"/>
        <v/>
      </c>
      <c r="AD4207" s="283" t="str">
        <f t="shared" si="638"/>
        <v/>
      </c>
      <c r="AE4207" s="163"/>
      <c r="AF4207" s="162"/>
    </row>
    <row r="4208" spans="1:32">
      <c r="A4208" s="134">
        <v>4199</v>
      </c>
      <c r="B4208" s="286"/>
      <c r="C4208" s="146">
        <f t="shared" si="631"/>
        <v>0</v>
      </c>
      <c r="D4208" s="146">
        <f t="shared" si="632"/>
        <v>1</v>
      </c>
      <c r="E4208" s="146">
        <f t="shared" si="633"/>
        <v>1900</v>
      </c>
      <c r="F4208" s="287"/>
      <c r="G4208" s="287"/>
      <c r="H4208" s="287"/>
      <c r="I4208" s="288"/>
      <c r="J4208" s="287"/>
      <c r="K4208" s="288"/>
      <c r="L4208" s="134"/>
      <c r="M4208" s="133"/>
      <c r="N4208" s="288"/>
      <c r="O4208" s="134"/>
      <c r="P4208" s="166"/>
      <c r="Q4208" s="289"/>
      <c r="R4208" s="165"/>
      <c r="S4208" s="290"/>
      <c r="T4208" s="290"/>
      <c r="U4208" s="290"/>
      <c r="V4208" s="290"/>
      <c r="W4208" s="166"/>
      <c r="X4208" s="135"/>
      <c r="Y4208" s="418">
        <f t="shared" si="634"/>
        <v>0</v>
      </c>
      <c r="Z4208" s="291">
        <f t="shared" si="635"/>
        <v>0</v>
      </c>
      <c r="AA4208" s="163"/>
      <c r="AB4208" s="177" t="str">
        <f t="shared" si="636"/>
        <v/>
      </c>
      <c r="AC4208" s="283" t="str">
        <f t="shared" si="637"/>
        <v/>
      </c>
      <c r="AD4208" s="283" t="str">
        <f t="shared" si="638"/>
        <v/>
      </c>
      <c r="AE4208" s="163"/>
      <c r="AF4208" s="162"/>
    </row>
    <row r="4209" spans="1:32">
      <c r="A4209" s="134">
        <v>4200</v>
      </c>
      <c r="B4209" s="286"/>
      <c r="C4209" s="146">
        <f t="shared" si="631"/>
        <v>0</v>
      </c>
      <c r="D4209" s="146">
        <f t="shared" si="632"/>
        <v>1</v>
      </c>
      <c r="E4209" s="146">
        <f t="shared" si="633"/>
        <v>1900</v>
      </c>
      <c r="F4209" s="287"/>
      <c r="G4209" s="287"/>
      <c r="H4209" s="287"/>
      <c r="I4209" s="288"/>
      <c r="J4209" s="287"/>
      <c r="K4209" s="288"/>
      <c r="L4209" s="134"/>
      <c r="M4209" s="133"/>
      <c r="N4209" s="288"/>
      <c r="O4209" s="134"/>
      <c r="P4209" s="166"/>
      <c r="Q4209" s="289"/>
      <c r="R4209" s="165"/>
      <c r="S4209" s="290"/>
      <c r="T4209" s="290"/>
      <c r="U4209" s="290"/>
      <c r="V4209" s="290"/>
      <c r="W4209" s="166"/>
      <c r="X4209" s="135"/>
      <c r="Y4209" s="418">
        <f t="shared" si="634"/>
        <v>0</v>
      </c>
      <c r="Z4209" s="291">
        <f t="shared" si="635"/>
        <v>0</v>
      </c>
      <c r="AA4209" s="163"/>
      <c r="AB4209" s="177" t="str">
        <f t="shared" si="636"/>
        <v/>
      </c>
      <c r="AC4209" s="283" t="str">
        <f t="shared" si="637"/>
        <v/>
      </c>
      <c r="AD4209" s="283" t="str">
        <f t="shared" si="638"/>
        <v/>
      </c>
      <c r="AE4209" s="163"/>
      <c r="AF4209" s="162"/>
    </row>
    <row r="4210" spans="1:32">
      <c r="A4210" s="134">
        <v>4201</v>
      </c>
      <c r="B4210" s="286"/>
      <c r="C4210" s="146">
        <f t="shared" si="631"/>
        <v>0</v>
      </c>
      <c r="D4210" s="146">
        <f t="shared" si="632"/>
        <v>1</v>
      </c>
      <c r="E4210" s="146">
        <f t="shared" si="633"/>
        <v>1900</v>
      </c>
      <c r="F4210" s="287"/>
      <c r="G4210" s="287"/>
      <c r="H4210" s="287"/>
      <c r="I4210" s="288"/>
      <c r="J4210" s="287"/>
      <c r="K4210" s="288"/>
      <c r="L4210" s="134"/>
      <c r="M4210" s="133"/>
      <c r="N4210" s="288"/>
      <c r="O4210" s="134"/>
      <c r="P4210" s="166"/>
      <c r="Q4210" s="289"/>
      <c r="R4210" s="165"/>
      <c r="S4210" s="290"/>
      <c r="T4210" s="290"/>
      <c r="U4210" s="290"/>
      <c r="V4210" s="290"/>
      <c r="W4210" s="166"/>
      <c r="X4210" s="135"/>
      <c r="Y4210" s="418">
        <f t="shared" si="634"/>
        <v>0</v>
      </c>
      <c r="Z4210" s="291">
        <f t="shared" si="635"/>
        <v>0</v>
      </c>
      <c r="AA4210" s="163"/>
      <c r="AB4210" s="177" t="str">
        <f t="shared" si="636"/>
        <v/>
      </c>
      <c r="AC4210" s="283" t="str">
        <f t="shared" si="637"/>
        <v/>
      </c>
      <c r="AD4210" s="283" t="str">
        <f t="shared" si="638"/>
        <v/>
      </c>
      <c r="AE4210" s="163"/>
      <c r="AF4210" s="162"/>
    </row>
    <row r="4211" spans="1:32">
      <c r="A4211" s="134">
        <v>4202</v>
      </c>
      <c r="B4211" s="286"/>
      <c r="C4211" s="146">
        <f t="shared" si="631"/>
        <v>0</v>
      </c>
      <c r="D4211" s="146">
        <f t="shared" si="632"/>
        <v>1</v>
      </c>
      <c r="E4211" s="146">
        <f t="shared" si="633"/>
        <v>1900</v>
      </c>
      <c r="F4211" s="287"/>
      <c r="G4211" s="287"/>
      <c r="H4211" s="287"/>
      <c r="I4211" s="288"/>
      <c r="J4211" s="287"/>
      <c r="K4211" s="288"/>
      <c r="L4211" s="134"/>
      <c r="M4211" s="133"/>
      <c r="N4211" s="288"/>
      <c r="O4211" s="134"/>
      <c r="P4211" s="166"/>
      <c r="Q4211" s="289"/>
      <c r="R4211" s="165"/>
      <c r="S4211" s="290"/>
      <c r="T4211" s="290"/>
      <c r="U4211" s="290"/>
      <c r="V4211" s="290"/>
      <c r="W4211" s="166"/>
      <c r="X4211" s="135"/>
      <c r="Y4211" s="418">
        <f t="shared" si="634"/>
        <v>0</v>
      </c>
      <c r="Z4211" s="291">
        <f t="shared" si="635"/>
        <v>0</v>
      </c>
      <c r="AA4211" s="163"/>
      <c r="AB4211" s="177" t="str">
        <f t="shared" si="636"/>
        <v/>
      </c>
      <c r="AC4211" s="283" t="str">
        <f t="shared" si="637"/>
        <v/>
      </c>
      <c r="AD4211" s="283" t="str">
        <f t="shared" si="638"/>
        <v/>
      </c>
      <c r="AE4211" s="163"/>
      <c r="AF4211" s="162"/>
    </row>
    <row r="4212" spans="1:32">
      <c r="A4212" s="134">
        <v>4203</v>
      </c>
      <c r="B4212" s="286"/>
      <c r="C4212" s="146">
        <f t="shared" si="631"/>
        <v>0</v>
      </c>
      <c r="D4212" s="146">
        <f t="shared" si="632"/>
        <v>1</v>
      </c>
      <c r="E4212" s="146">
        <f t="shared" si="633"/>
        <v>1900</v>
      </c>
      <c r="F4212" s="287"/>
      <c r="G4212" s="287"/>
      <c r="H4212" s="287"/>
      <c r="I4212" s="288"/>
      <c r="J4212" s="287"/>
      <c r="K4212" s="288"/>
      <c r="L4212" s="134"/>
      <c r="M4212" s="133"/>
      <c r="N4212" s="288"/>
      <c r="O4212" s="134"/>
      <c r="P4212" s="166"/>
      <c r="Q4212" s="289"/>
      <c r="R4212" s="165"/>
      <c r="S4212" s="290"/>
      <c r="T4212" s="290"/>
      <c r="U4212" s="290"/>
      <c r="V4212" s="290"/>
      <c r="W4212" s="166"/>
      <c r="X4212" s="135"/>
      <c r="Y4212" s="418">
        <f t="shared" si="634"/>
        <v>0</v>
      </c>
      <c r="Z4212" s="291">
        <f t="shared" si="635"/>
        <v>0</v>
      </c>
      <c r="AA4212" s="163"/>
      <c r="AB4212" s="177" t="str">
        <f t="shared" si="636"/>
        <v/>
      </c>
      <c r="AC4212" s="283" t="str">
        <f t="shared" si="637"/>
        <v/>
      </c>
      <c r="AD4212" s="283" t="str">
        <f t="shared" si="638"/>
        <v/>
      </c>
      <c r="AE4212" s="163"/>
      <c r="AF4212" s="162"/>
    </row>
    <row r="4213" spans="1:32">
      <c r="A4213" s="134">
        <v>4204</v>
      </c>
      <c r="B4213" s="286"/>
      <c r="C4213" s="146">
        <f t="shared" si="631"/>
        <v>0</v>
      </c>
      <c r="D4213" s="146">
        <f t="shared" si="632"/>
        <v>1</v>
      </c>
      <c r="E4213" s="146">
        <f t="shared" si="633"/>
        <v>1900</v>
      </c>
      <c r="F4213" s="287"/>
      <c r="G4213" s="287"/>
      <c r="H4213" s="287"/>
      <c r="I4213" s="288"/>
      <c r="J4213" s="287"/>
      <c r="K4213" s="288"/>
      <c r="L4213" s="134"/>
      <c r="M4213" s="133"/>
      <c r="N4213" s="288"/>
      <c r="O4213" s="134"/>
      <c r="P4213" s="166"/>
      <c r="Q4213" s="289"/>
      <c r="R4213" s="165"/>
      <c r="S4213" s="290"/>
      <c r="T4213" s="290"/>
      <c r="U4213" s="290"/>
      <c r="V4213" s="290"/>
      <c r="W4213" s="166"/>
      <c r="X4213" s="135"/>
      <c r="Y4213" s="418">
        <f t="shared" si="634"/>
        <v>0</v>
      </c>
      <c r="Z4213" s="291">
        <f t="shared" si="635"/>
        <v>0</v>
      </c>
      <c r="AA4213" s="163"/>
      <c r="AB4213" s="177" t="str">
        <f t="shared" si="636"/>
        <v/>
      </c>
      <c r="AC4213" s="283" t="str">
        <f t="shared" si="637"/>
        <v/>
      </c>
      <c r="AD4213" s="283" t="str">
        <f t="shared" si="638"/>
        <v/>
      </c>
      <c r="AE4213" s="163"/>
      <c r="AF4213" s="162"/>
    </row>
    <row r="4214" spans="1:32">
      <c r="A4214" s="134">
        <v>4205</v>
      </c>
      <c r="B4214" s="286"/>
      <c r="C4214" s="146">
        <f t="shared" si="631"/>
        <v>0</v>
      </c>
      <c r="D4214" s="146">
        <f t="shared" si="632"/>
        <v>1</v>
      </c>
      <c r="E4214" s="146">
        <f t="shared" si="633"/>
        <v>1900</v>
      </c>
      <c r="F4214" s="287"/>
      <c r="G4214" s="287"/>
      <c r="H4214" s="287"/>
      <c r="I4214" s="288"/>
      <c r="J4214" s="287"/>
      <c r="K4214" s="288"/>
      <c r="L4214" s="134"/>
      <c r="M4214" s="133"/>
      <c r="N4214" s="288"/>
      <c r="O4214" s="134"/>
      <c r="P4214" s="166"/>
      <c r="Q4214" s="289"/>
      <c r="R4214" s="165"/>
      <c r="S4214" s="290"/>
      <c r="T4214" s="290"/>
      <c r="U4214" s="290"/>
      <c r="V4214" s="290"/>
      <c r="W4214" s="166"/>
      <c r="X4214" s="135"/>
      <c r="Y4214" s="418">
        <f t="shared" si="634"/>
        <v>0</v>
      </c>
      <c r="Z4214" s="291">
        <f t="shared" si="635"/>
        <v>0</v>
      </c>
      <c r="AA4214" s="163"/>
      <c r="AB4214" s="177" t="str">
        <f t="shared" si="636"/>
        <v/>
      </c>
      <c r="AC4214" s="283" t="str">
        <f t="shared" si="637"/>
        <v/>
      </c>
      <c r="AD4214" s="283" t="str">
        <f t="shared" si="638"/>
        <v/>
      </c>
      <c r="AE4214" s="163"/>
      <c r="AF4214" s="162"/>
    </row>
    <row r="4215" spans="1:32">
      <c r="A4215" s="134">
        <v>4206</v>
      </c>
      <c r="B4215" s="286"/>
      <c r="C4215" s="146">
        <f t="shared" si="631"/>
        <v>0</v>
      </c>
      <c r="D4215" s="146">
        <f t="shared" si="632"/>
        <v>1</v>
      </c>
      <c r="E4215" s="146">
        <f t="shared" si="633"/>
        <v>1900</v>
      </c>
      <c r="F4215" s="287"/>
      <c r="G4215" s="287"/>
      <c r="H4215" s="287"/>
      <c r="I4215" s="288"/>
      <c r="J4215" s="287"/>
      <c r="K4215" s="288"/>
      <c r="L4215" s="134"/>
      <c r="M4215" s="133"/>
      <c r="N4215" s="288"/>
      <c r="O4215" s="134"/>
      <c r="P4215" s="166"/>
      <c r="Q4215" s="289"/>
      <c r="R4215" s="165"/>
      <c r="S4215" s="290"/>
      <c r="T4215" s="290"/>
      <c r="U4215" s="290"/>
      <c r="V4215" s="290"/>
      <c r="W4215" s="166"/>
      <c r="X4215" s="135"/>
      <c r="Y4215" s="418">
        <f t="shared" si="634"/>
        <v>0</v>
      </c>
      <c r="Z4215" s="291">
        <f t="shared" si="635"/>
        <v>0</v>
      </c>
      <c r="AA4215" s="163"/>
      <c r="AB4215" s="177" t="str">
        <f t="shared" si="636"/>
        <v/>
      </c>
      <c r="AC4215" s="283" t="str">
        <f t="shared" si="637"/>
        <v/>
      </c>
      <c r="AD4215" s="283" t="str">
        <f t="shared" si="638"/>
        <v/>
      </c>
      <c r="AE4215" s="163"/>
      <c r="AF4215" s="162"/>
    </row>
    <row r="4216" spans="1:32">
      <c r="A4216" s="134">
        <v>4207</v>
      </c>
      <c r="B4216" s="286"/>
      <c r="C4216" s="146">
        <f t="shared" si="631"/>
        <v>0</v>
      </c>
      <c r="D4216" s="146">
        <f t="shared" si="632"/>
        <v>1</v>
      </c>
      <c r="E4216" s="146">
        <f t="shared" si="633"/>
        <v>1900</v>
      </c>
      <c r="F4216" s="287"/>
      <c r="G4216" s="287"/>
      <c r="H4216" s="287"/>
      <c r="I4216" s="288"/>
      <c r="J4216" s="287"/>
      <c r="K4216" s="288"/>
      <c r="L4216" s="134"/>
      <c r="M4216" s="133"/>
      <c r="N4216" s="288"/>
      <c r="O4216" s="134"/>
      <c r="P4216" s="166"/>
      <c r="Q4216" s="289"/>
      <c r="R4216" s="165"/>
      <c r="S4216" s="290"/>
      <c r="T4216" s="290"/>
      <c r="U4216" s="290"/>
      <c r="V4216" s="290"/>
      <c r="W4216" s="166"/>
      <c r="X4216" s="135"/>
      <c r="Y4216" s="418">
        <f t="shared" si="634"/>
        <v>0</v>
      </c>
      <c r="Z4216" s="291">
        <f t="shared" si="635"/>
        <v>0</v>
      </c>
      <c r="AA4216" s="163"/>
      <c r="AB4216" s="177" t="str">
        <f t="shared" si="636"/>
        <v/>
      </c>
      <c r="AC4216" s="283" t="str">
        <f t="shared" si="637"/>
        <v/>
      </c>
      <c r="AD4216" s="283" t="str">
        <f t="shared" si="638"/>
        <v/>
      </c>
      <c r="AE4216" s="163"/>
      <c r="AF4216" s="162"/>
    </row>
    <row r="4217" spans="1:32">
      <c r="A4217" s="134">
        <v>4208</v>
      </c>
      <c r="B4217" s="286"/>
      <c r="C4217" s="146">
        <f t="shared" si="631"/>
        <v>0</v>
      </c>
      <c r="D4217" s="146">
        <f t="shared" si="632"/>
        <v>1</v>
      </c>
      <c r="E4217" s="146">
        <f t="shared" si="633"/>
        <v>1900</v>
      </c>
      <c r="F4217" s="287"/>
      <c r="G4217" s="287"/>
      <c r="H4217" s="287"/>
      <c r="I4217" s="288"/>
      <c r="J4217" s="287"/>
      <c r="K4217" s="288"/>
      <c r="L4217" s="134"/>
      <c r="M4217" s="133"/>
      <c r="N4217" s="288"/>
      <c r="O4217" s="134"/>
      <c r="P4217" s="166"/>
      <c r="Q4217" s="289"/>
      <c r="R4217" s="165"/>
      <c r="S4217" s="290"/>
      <c r="T4217" s="290"/>
      <c r="U4217" s="290"/>
      <c r="V4217" s="290"/>
      <c r="W4217" s="166"/>
      <c r="X4217" s="135"/>
      <c r="Y4217" s="418">
        <f t="shared" si="634"/>
        <v>0</v>
      </c>
      <c r="Z4217" s="291">
        <f t="shared" si="635"/>
        <v>0</v>
      </c>
      <c r="AA4217" s="163"/>
      <c r="AB4217" s="177" t="str">
        <f t="shared" si="636"/>
        <v/>
      </c>
      <c r="AC4217" s="283" t="str">
        <f t="shared" si="637"/>
        <v/>
      </c>
      <c r="AD4217" s="283" t="str">
        <f t="shared" si="638"/>
        <v/>
      </c>
      <c r="AE4217" s="163"/>
      <c r="AF4217" s="162"/>
    </row>
    <row r="4218" spans="1:32">
      <c r="A4218" s="134">
        <v>4209</v>
      </c>
      <c r="B4218" s="286"/>
      <c r="C4218" s="146">
        <f t="shared" si="631"/>
        <v>0</v>
      </c>
      <c r="D4218" s="146">
        <f t="shared" si="632"/>
        <v>1</v>
      </c>
      <c r="E4218" s="146">
        <f t="shared" si="633"/>
        <v>1900</v>
      </c>
      <c r="F4218" s="287"/>
      <c r="G4218" s="287"/>
      <c r="H4218" s="287"/>
      <c r="I4218" s="288"/>
      <c r="J4218" s="287"/>
      <c r="K4218" s="288"/>
      <c r="L4218" s="134"/>
      <c r="M4218" s="133"/>
      <c r="N4218" s="288"/>
      <c r="O4218" s="134"/>
      <c r="P4218" s="166"/>
      <c r="Q4218" s="289"/>
      <c r="R4218" s="165"/>
      <c r="S4218" s="290"/>
      <c r="T4218" s="290"/>
      <c r="U4218" s="290"/>
      <c r="V4218" s="290"/>
      <c r="W4218" s="166"/>
      <c r="X4218" s="135"/>
      <c r="Y4218" s="418">
        <f t="shared" si="634"/>
        <v>0</v>
      </c>
      <c r="Z4218" s="291">
        <f t="shared" si="635"/>
        <v>0</v>
      </c>
      <c r="AA4218" s="163"/>
      <c r="AB4218" s="177" t="str">
        <f t="shared" si="636"/>
        <v/>
      </c>
      <c r="AC4218" s="283" t="str">
        <f t="shared" si="637"/>
        <v/>
      </c>
      <c r="AD4218" s="283" t="str">
        <f t="shared" si="638"/>
        <v/>
      </c>
      <c r="AE4218" s="163"/>
      <c r="AF4218" s="162"/>
    </row>
    <row r="4219" spans="1:32">
      <c r="A4219" s="134">
        <v>4210</v>
      </c>
      <c r="B4219" s="286"/>
      <c r="C4219" s="146">
        <f t="shared" si="631"/>
        <v>0</v>
      </c>
      <c r="D4219" s="146">
        <f t="shared" si="632"/>
        <v>1</v>
      </c>
      <c r="E4219" s="146">
        <f t="shared" si="633"/>
        <v>1900</v>
      </c>
      <c r="F4219" s="287"/>
      <c r="G4219" s="287"/>
      <c r="H4219" s="287"/>
      <c r="I4219" s="288"/>
      <c r="J4219" s="287"/>
      <c r="K4219" s="288"/>
      <c r="L4219" s="134"/>
      <c r="M4219" s="133"/>
      <c r="N4219" s="288"/>
      <c r="O4219" s="134"/>
      <c r="P4219" s="166"/>
      <c r="Q4219" s="289"/>
      <c r="R4219" s="165"/>
      <c r="S4219" s="290"/>
      <c r="T4219" s="290"/>
      <c r="U4219" s="290"/>
      <c r="V4219" s="290"/>
      <c r="W4219" s="166"/>
      <c r="X4219" s="135"/>
      <c r="Y4219" s="418">
        <f t="shared" si="634"/>
        <v>0</v>
      </c>
      <c r="Z4219" s="291">
        <f t="shared" si="635"/>
        <v>0</v>
      </c>
      <c r="AA4219" s="163"/>
      <c r="AB4219" s="177" t="str">
        <f t="shared" si="636"/>
        <v/>
      </c>
      <c r="AC4219" s="283" t="str">
        <f t="shared" si="637"/>
        <v/>
      </c>
      <c r="AD4219" s="283" t="str">
        <f t="shared" si="638"/>
        <v/>
      </c>
      <c r="AE4219" s="163"/>
      <c r="AF4219" s="162"/>
    </row>
    <row r="4220" spans="1:32">
      <c r="A4220" s="134">
        <v>4211</v>
      </c>
      <c r="B4220" s="286"/>
      <c r="C4220" s="146">
        <f t="shared" si="631"/>
        <v>0</v>
      </c>
      <c r="D4220" s="146">
        <f t="shared" si="632"/>
        <v>1</v>
      </c>
      <c r="E4220" s="146">
        <f t="shared" si="633"/>
        <v>1900</v>
      </c>
      <c r="F4220" s="287"/>
      <c r="G4220" s="287"/>
      <c r="H4220" s="287"/>
      <c r="I4220" s="288"/>
      <c r="J4220" s="287"/>
      <c r="K4220" s="288"/>
      <c r="L4220" s="134"/>
      <c r="M4220" s="133"/>
      <c r="N4220" s="288"/>
      <c r="O4220" s="134"/>
      <c r="P4220" s="166"/>
      <c r="Q4220" s="289"/>
      <c r="R4220" s="165"/>
      <c r="S4220" s="290"/>
      <c r="T4220" s="290"/>
      <c r="U4220" s="290"/>
      <c r="V4220" s="290"/>
      <c r="W4220" s="166"/>
      <c r="X4220" s="135"/>
      <c r="Y4220" s="418">
        <f t="shared" si="634"/>
        <v>0</v>
      </c>
      <c r="Z4220" s="291">
        <f t="shared" si="635"/>
        <v>0</v>
      </c>
      <c r="AA4220" s="163"/>
      <c r="AB4220" s="177" t="str">
        <f t="shared" si="636"/>
        <v/>
      </c>
      <c r="AC4220" s="283" t="str">
        <f t="shared" si="637"/>
        <v/>
      </c>
      <c r="AD4220" s="283" t="str">
        <f t="shared" si="638"/>
        <v/>
      </c>
      <c r="AE4220" s="163"/>
      <c r="AF4220" s="162"/>
    </row>
    <row r="4221" spans="1:32">
      <c r="A4221" s="134">
        <v>4212</v>
      </c>
      <c r="B4221" s="286"/>
      <c r="C4221" s="146">
        <f t="shared" si="631"/>
        <v>0</v>
      </c>
      <c r="D4221" s="146">
        <f t="shared" si="632"/>
        <v>1</v>
      </c>
      <c r="E4221" s="146">
        <f t="shared" si="633"/>
        <v>1900</v>
      </c>
      <c r="F4221" s="287"/>
      <c r="G4221" s="287"/>
      <c r="H4221" s="287"/>
      <c r="I4221" s="288"/>
      <c r="J4221" s="287"/>
      <c r="K4221" s="288"/>
      <c r="L4221" s="134"/>
      <c r="M4221" s="133"/>
      <c r="N4221" s="288"/>
      <c r="O4221" s="134"/>
      <c r="P4221" s="166"/>
      <c r="Q4221" s="289"/>
      <c r="R4221" s="165"/>
      <c r="S4221" s="290"/>
      <c r="T4221" s="290"/>
      <c r="U4221" s="290"/>
      <c r="V4221" s="290"/>
      <c r="W4221" s="166"/>
      <c r="X4221" s="135"/>
      <c r="Y4221" s="418">
        <f t="shared" si="634"/>
        <v>0</v>
      </c>
      <c r="Z4221" s="291">
        <f t="shared" si="635"/>
        <v>0</v>
      </c>
      <c r="AA4221" s="163"/>
      <c r="AB4221" s="177" t="str">
        <f t="shared" si="636"/>
        <v/>
      </c>
      <c r="AC4221" s="283" t="str">
        <f t="shared" si="637"/>
        <v/>
      </c>
      <c r="AD4221" s="283" t="str">
        <f t="shared" si="638"/>
        <v/>
      </c>
      <c r="AE4221" s="163"/>
      <c r="AF4221" s="162"/>
    </row>
    <row r="4222" spans="1:32">
      <c r="A4222" s="134">
        <v>4213</v>
      </c>
      <c r="B4222" s="286"/>
      <c r="C4222" s="146">
        <f t="shared" si="631"/>
        <v>0</v>
      </c>
      <c r="D4222" s="146">
        <f t="shared" si="632"/>
        <v>1</v>
      </c>
      <c r="E4222" s="146">
        <f t="shared" si="633"/>
        <v>1900</v>
      </c>
      <c r="F4222" s="287"/>
      <c r="G4222" s="287"/>
      <c r="H4222" s="287"/>
      <c r="I4222" s="288"/>
      <c r="J4222" s="287"/>
      <c r="K4222" s="288"/>
      <c r="L4222" s="134"/>
      <c r="M4222" s="133"/>
      <c r="N4222" s="288"/>
      <c r="O4222" s="134"/>
      <c r="P4222" s="166"/>
      <c r="Q4222" s="289"/>
      <c r="R4222" s="165"/>
      <c r="S4222" s="290"/>
      <c r="T4222" s="290"/>
      <c r="U4222" s="290"/>
      <c r="V4222" s="290"/>
      <c r="W4222" s="166"/>
      <c r="X4222" s="135"/>
      <c r="Y4222" s="418">
        <f t="shared" si="634"/>
        <v>0</v>
      </c>
      <c r="Z4222" s="291">
        <f t="shared" si="635"/>
        <v>0</v>
      </c>
      <c r="AA4222" s="163"/>
      <c r="AB4222" s="177" t="str">
        <f t="shared" si="636"/>
        <v/>
      </c>
      <c r="AC4222" s="283" t="str">
        <f t="shared" si="637"/>
        <v/>
      </c>
      <c r="AD4222" s="283" t="str">
        <f t="shared" si="638"/>
        <v/>
      </c>
      <c r="AE4222" s="163"/>
      <c r="AF4222" s="162"/>
    </row>
    <row r="4223" spans="1:32">
      <c r="A4223" s="134">
        <v>4214</v>
      </c>
      <c r="B4223" s="286"/>
      <c r="C4223" s="146">
        <f t="shared" si="631"/>
        <v>0</v>
      </c>
      <c r="D4223" s="146">
        <f t="shared" si="632"/>
        <v>1</v>
      </c>
      <c r="E4223" s="146">
        <f t="shared" si="633"/>
        <v>1900</v>
      </c>
      <c r="F4223" s="287"/>
      <c r="G4223" s="287"/>
      <c r="H4223" s="287"/>
      <c r="I4223" s="288"/>
      <c r="J4223" s="287"/>
      <c r="K4223" s="288"/>
      <c r="L4223" s="134"/>
      <c r="M4223" s="133"/>
      <c r="N4223" s="288"/>
      <c r="O4223" s="134"/>
      <c r="P4223" s="166"/>
      <c r="Q4223" s="289"/>
      <c r="R4223" s="165"/>
      <c r="S4223" s="290"/>
      <c r="T4223" s="290"/>
      <c r="U4223" s="290"/>
      <c r="V4223" s="290"/>
      <c r="W4223" s="166"/>
      <c r="X4223" s="135"/>
      <c r="Y4223" s="418">
        <f t="shared" si="634"/>
        <v>0</v>
      </c>
      <c r="Z4223" s="291">
        <f t="shared" si="635"/>
        <v>0</v>
      </c>
      <c r="AA4223" s="163"/>
      <c r="AB4223" s="177" t="str">
        <f t="shared" si="636"/>
        <v/>
      </c>
      <c r="AC4223" s="283" t="str">
        <f t="shared" si="637"/>
        <v/>
      </c>
      <c r="AD4223" s="283" t="str">
        <f t="shared" si="638"/>
        <v/>
      </c>
      <c r="AE4223" s="163"/>
      <c r="AF4223" s="162"/>
    </row>
    <row r="4224" spans="1:32">
      <c r="A4224" s="134">
        <v>4215</v>
      </c>
      <c r="B4224" s="286"/>
      <c r="C4224" s="146">
        <f t="shared" si="631"/>
        <v>0</v>
      </c>
      <c r="D4224" s="146">
        <f t="shared" si="632"/>
        <v>1</v>
      </c>
      <c r="E4224" s="146">
        <f t="shared" si="633"/>
        <v>1900</v>
      </c>
      <c r="F4224" s="287"/>
      <c r="G4224" s="287"/>
      <c r="H4224" s="287"/>
      <c r="I4224" s="288"/>
      <c r="J4224" s="287"/>
      <c r="K4224" s="288"/>
      <c r="L4224" s="134"/>
      <c r="M4224" s="133"/>
      <c r="N4224" s="288"/>
      <c r="O4224" s="134"/>
      <c r="P4224" s="166"/>
      <c r="Q4224" s="289"/>
      <c r="R4224" s="165"/>
      <c r="S4224" s="290"/>
      <c r="T4224" s="290"/>
      <c r="U4224" s="290"/>
      <c r="V4224" s="290"/>
      <c r="W4224" s="166"/>
      <c r="X4224" s="135"/>
      <c r="Y4224" s="418">
        <f t="shared" si="634"/>
        <v>0</v>
      </c>
      <c r="Z4224" s="291">
        <f t="shared" si="635"/>
        <v>0</v>
      </c>
      <c r="AA4224" s="163"/>
      <c r="AB4224" s="177" t="str">
        <f t="shared" si="636"/>
        <v/>
      </c>
      <c r="AC4224" s="283" t="str">
        <f t="shared" si="637"/>
        <v/>
      </c>
      <c r="AD4224" s="283" t="str">
        <f t="shared" si="638"/>
        <v/>
      </c>
      <c r="AE4224" s="163"/>
      <c r="AF4224" s="162"/>
    </row>
    <row r="4225" spans="1:32">
      <c r="A4225" s="134">
        <v>4216</v>
      </c>
      <c r="B4225" s="286"/>
      <c r="C4225" s="146">
        <f t="shared" si="631"/>
        <v>0</v>
      </c>
      <c r="D4225" s="146">
        <f t="shared" si="632"/>
        <v>1</v>
      </c>
      <c r="E4225" s="146">
        <f t="shared" si="633"/>
        <v>1900</v>
      </c>
      <c r="F4225" s="287"/>
      <c r="G4225" s="287"/>
      <c r="H4225" s="287"/>
      <c r="I4225" s="288"/>
      <c r="J4225" s="287"/>
      <c r="K4225" s="288"/>
      <c r="L4225" s="134"/>
      <c r="M4225" s="133"/>
      <c r="N4225" s="288"/>
      <c r="O4225" s="134"/>
      <c r="P4225" s="166"/>
      <c r="Q4225" s="289"/>
      <c r="R4225" s="165"/>
      <c r="S4225" s="290"/>
      <c r="T4225" s="290"/>
      <c r="U4225" s="290"/>
      <c r="V4225" s="290"/>
      <c r="W4225" s="166"/>
      <c r="X4225" s="135"/>
      <c r="Y4225" s="418">
        <f t="shared" si="634"/>
        <v>0</v>
      </c>
      <c r="Z4225" s="291">
        <f t="shared" si="635"/>
        <v>0</v>
      </c>
      <c r="AA4225" s="163"/>
      <c r="AB4225" s="177" t="str">
        <f t="shared" si="636"/>
        <v/>
      </c>
      <c r="AC4225" s="283" t="str">
        <f t="shared" si="637"/>
        <v/>
      </c>
      <c r="AD4225" s="283" t="str">
        <f t="shared" si="638"/>
        <v/>
      </c>
      <c r="AE4225" s="163"/>
      <c r="AF4225" s="162"/>
    </row>
    <row r="4226" spans="1:32">
      <c r="A4226" s="134">
        <v>4217</v>
      </c>
      <c r="B4226" s="286"/>
      <c r="C4226" s="146">
        <f t="shared" si="631"/>
        <v>0</v>
      </c>
      <c r="D4226" s="146">
        <f t="shared" si="632"/>
        <v>1</v>
      </c>
      <c r="E4226" s="146">
        <f t="shared" si="633"/>
        <v>1900</v>
      </c>
      <c r="F4226" s="287"/>
      <c r="G4226" s="287"/>
      <c r="H4226" s="287"/>
      <c r="I4226" s="288"/>
      <c r="J4226" s="287"/>
      <c r="K4226" s="288"/>
      <c r="L4226" s="134"/>
      <c r="M4226" s="133"/>
      <c r="N4226" s="288"/>
      <c r="O4226" s="134"/>
      <c r="P4226" s="166"/>
      <c r="Q4226" s="289"/>
      <c r="R4226" s="165"/>
      <c r="S4226" s="290"/>
      <c r="T4226" s="290"/>
      <c r="U4226" s="290"/>
      <c r="V4226" s="290"/>
      <c r="W4226" s="166"/>
      <c r="X4226" s="135"/>
      <c r="Y4226" s="418">
        <f t="shared" si="634"/>
        <v>0</v>
      </c>
      <c r="Z4226" s="291">
        <f t="shared" si="635"/>
        <v>0</v>
      </c>
      <c r="AA4226" s="163"/>
      <c r="AB4226" s="177" t="str">
        <f t="shared" si="636"/>
        <v/>
      </c>
      <c r="AC4226" s="283" t="str">
        <f t="shared" si="637"/>
        <v/>
      </c>
      <c r="AD4226" s="283" t="str">
        <f t="shared" si="638"/>
        <v/>
      </c>
      <c r="AE4226" s="163"/>
      <c r="AF4226" s="162"/>
    </row>
    <row r="4227" spans="1:32">
      <c r="A4227" s="134">
        <v>4218</v>
      </c>
      <c r="B4227" s="286"/>
      <c r="C4227" s="146">
        <f t="shared" si="631"/>
        <v>0</v>
      </c>
      <c r="D4227" s="146">
        <f t="shared" si="632"/>
        <v>1</v>
      </c>
      <c r="E4227" s="146">
        <f t="shared" si="633"/>
        <v>1900</v>
      </c>
      <c r="F4227" s="287"/>
      <c r="G4227" s="287"/>
      <c r="H4227" s="287"/>
      <c r="I4227" s="288"/>
      <c r="J4227" s="287"/>
      <c r="K4227" s="288"/>
      <c r="L4227" s="134"/>
      <c r="M4227" s="133"/>
      <c r="N4227" s="288"/>
      <c r="O4227" s="134"/>
      <c r="P4227" s="166"/>
      <c r="Q4227" s="289"/>
      <c r="R4227" s="165"/>
      <c r="S4227" s="290"/>
      <c r="T4227" s="290"/>
      <c r="U4227" s="290"/>
      <c r="V4227" s="290"/>
      <c r="W4227" s="166"/>
      <c r="X4227" s="135"/>
      <c r="Y4227" s="418">
        <f t="shared" si="634"/>
        <v>0</v>
      </c>
      <c r="Z4227" s="291">
        <f t="shared" si="635"/>
        <v>0</v>
      </c>
      <c r="AA4227" s="163"/>
      <c r="AB4227" s="177" t="str">
        <f t="shared" si="636"/>
        <v/>
      </c>
      <c r="AC4227" s="283" t="str">
        <f t="shared" si="637"/>
        <v/>
      </c>
      <c r="AD4227" s="283" t="str">
        <f t="shared" si="638"/>
        <v/>
      </c>
      <c r="AE4227" s="163"/>
      <c r="AF4227" s="162"/>
    </row>
    <row r="4228" spans="1:32">
      <c r="A4228" s="134">
        <v>4219</v>
      </c>
      <c r="B4228" s="286"/>
      <c r="C4228" s="146">
        <f t="shared" si="631"/>
        <v>0</v>
      </c>
      <c r="D4228" s="146">
        <f t="shared" si="632"/>
        <v>1</v>
      </c>
      <c r="E4228" s="146">
        <f t="shared" si="633"/>
        <v>1900</v>
      </c>
      <c r="F4228" s="287"/>
      <c r="G4228" s="287"/>
      <c r="H4228" s="287"/>
      <c r="I4228" s="288"/>
      <c r="J4228" s="287"/>
      <c r="K4228" s="288"/>
      <c r="L4228" s="134"/>
      <c r="M4228" s="133"/>
      <c r="N4228" s="288"/>
      <c r="O4228" s="134"/>
      <c r="P4228" s="166"/>
      <c r="Q4228" s="289"/>
      <c r="R4228" s="165"/>
      <c r="S4228" s="290"/>
      <c r="T4228" s="290"/>
      <c r="U4228" s="290"/>
      <c r="V4228" s="290"/>
      <c r="W4228" s="166"/>
      <c r="X4228" s="135"/>
      <c r="Y4228" s="418">
        <f t="shared" si="634"/>
        <v>0</v>
      </c>
      <c r="Z4228" s="291">
        <f t="shared" si="635"/>
        <v>0</v>
      </c>
      <c r="AA4228" s="163"/>
      <c r="AB4228" s="177" t="str">
        <f t="shared" si="636"/>
        <v/>
      </c>
      <c r="AC4228" s="283" t="str">
        <f t="shared" si="637"/>
        <v/>
      </c>
      <c r="AD4228" s="283" t="str">
        <f t="shared" si="638"/>
        <v/>
      </c>
      <c r="AE4228" s="163"/>
      <c r="AF4228" s="162"/>
    </row>
    <row r="4229" spans="1:32">
      <c r="A4229" s="134">
        <v>4220</v>
      </c>
      <c r="B4229" s="286"/>
      <c r="C4229" s="146">
        <f t="shared" si="631"/>
        <v>0</v>
      </c>
      <c r="D4229" s="146">
        <f t="shared" si="632"/>
        <v>1</v>
      </c>
      <c r="E4229" s="146">
        <f t="shared" si="633"/>
        <v>1900</v>
      </c>
      <c r="F4229" s="287"/>
      <c r="G4229" s="287"/>
      <c r="H4229" s="287"/>
      <c r="I4229" s="288"/>
      <c r="J4229" s="287"/>
      <c r="K4229" s="288"/>
      <c r="L4229" s="134"/>
      <c r="M4229" s="133"/>
      <c r="N4229" s="288"/>
      <c r="O4229" s="134"/>
      <c r="P4229" s="166"/>
      <c r="Q4229" s="289"/>
      <c r="R4229" s="165"/>
      <c r="S4229" s="290"/>
      <c r="T4229" s="290"/>
      <c r="U4229" s="290"/>
      <c r="V4229" s="290"/>
      <c r="W4229" s="166"/>
      <c r="X4229" s="135"/>
      <c r="Y4229" s="418">
        <f t="shared" si="634"/>
        <v>0</v>
      </c>
      <c r="Z4229" s="291">
        <f t="shared" si="635"/>
        <v>0</v>
      </c>
      <c r="AA4229" s="163"/>
      <c r="AB4229" s="177" t="str">
        <f t="shared" si="636"/>
        <v/>
      </c>
      <c r="AC4229" s="283" t="str">
        <f t="shared" si="637"/>
        <v/>
      </c>
      <c r="AD4229" s="283" t="str">
        <f t="shared" si="638"/>
        <v/>
      </c>
      <c r="AE4229" s="163"/>
      <c r="AF4229" s="162"/>
    </row>
    <row r="4230" spans="1:32">
      <c r="A4230" s="134">
        <v>4221</v>
      </c>
      <c r="B4230" s="286"/>
      <c r="C4230" s="146">
        <f t="shared" si="631"/>
        <v>0</v>
      </c>
      <c r="D4230" s="146">
        <f t="shared" si="632"/>
        <v>1</v>
      </c>
      <c r="E4230" s="146">
        <f t="shared" si="633"/>
        <v>1900</v>
      </c>
      <c r="F4230" s="287"/>
      <c r="G4230" s="287"/>
      <c r="H4230" s="287"/>
      <c r="I4230" s="288"/>
      <c r="J4230" s="287"/>
      <c r="K4230" s="288"/>
      <c r="L4230" s="134"/>
      <c r="M4230" s="133"/>
      <c r="N4230" s="288"/>
      <c r="O4230" s="134"/>
      <c r="P4230" s="166"/>
      <c r="Q4230" s="289"/>
      <c r="R4230" s="165"/>
      <c r="S4230" s="290"/>
      <c r="T4230" s="290"/>
      <c r="U4230" s="290"/>
      <c r="V4230" s="290"/>
      <c r="W4230" s="166"/>
      <c r="X4230" s="135"/>
      <c r="Y4230" s="418">
        <f t="shared" si="634"/>
        <v>0</v>
      </c>
      <c r="Z4230" s="291">
        <f t="shared" si="635"/>
        <v>0</v>
      </c>
      <c r="AA4230" s="163"/>
      <c r="AB4230" s="177" t="str">
        <f t="shared" si="636"/>
        <v/>
      </c>
      <c r="AC4230" s="283" t="str">
        <f t="shared" si="637"/>
        <v/>
      </c>
      <c r="AD4230" s="283" t="str">
        <f t="shared" si="638"/>
        <v/>
      </c>
      <c r="AE4230" s="163"/>
      <c r="AF4230" s="162"/>
    </row>
    <row r="4231" spans="1:32">
      <c r="A4231" s="134">
        <v>4222</v>
      </c>
      <c r="B4231" s="286"/>
      <c r="C4231" s="146">
        <f t="shared" si="631"/>
        <v>0</v>
      </c>
      <c r="D4231" s="146">
        <f t="shared" si="632"/>
        <v>1</v>
      </c>
      <c r="E4231" s="146">
        <f t="shared" si="633"/>
        <v>1900</v>
      </c>
      <c r="F4231" s="287"/>
      <c r="G4231" s="287"/>
      <c r="H4231" s="287"/>
      <c r="I4231" s="288"/>
      <c r="J4231" s="287"/>
      <c r="K4231" s="288"/>
      <c r="L4231" s="134"/>
      <c r="M4231" s="133"/>
      <c r="N4231" s="288"/>
      <c r="O4231" s="134"/>
      <c r="P4231" s="166"/>
      <c r="Q4231" s="289"/>
      <c r="R4231" s="165"/>
      <c r="S4231" s="290"/>
      <c r="T4231" s="290"/>
      <c r="U4231" s="290"/>
      <c r="V4231" s="290"/>
      <c r="W4231" s="166"/>
      <c r="X4231" s="135"/>
      <c r="Y4231" s="418">
        <f t="shared" si="634"/>
        <v>0</v>
      </c>
      <c r="Z4231" s="291">
        <f t="shared" si="635"/>
        <v>0</v>
      </c>
      <c r="AA4231" s="163"/>
      <c r="AB4231" s="177" t="str">
        <f t="shared" si="636"/>
        <v/>
      </c>
      <c r="AC4231" s="283" t="str">
        <f t="shared" si="637"/>
        <v/>
      </c>
      <c r="AD4231" s="283" t="str">
        <f t="shared" si="638"/>
        <v/>
      </c>
      <c r="AE4231" s="163"/>
      <c r="AF4231" s="162"/>
    </row>
    <row r="4232" spans="1:32">
      <c r="A4232" s="134">
        <v>4223</v>
      </c>
      <c r="B4232" s="286"/>
      <c r="C4232" s="146">
        <f t="shared" si="631"/>
        <v>0</v>
      </c>
      <c r="D4232" s="146">
        <f t="shared" si="632"/>
        <v>1</v>
      </c>
      <c r="E4232" s="146">
        <f t="shared" si="633"/>
        <v>1900</v>
      </c>
      <c r="F4232" s="287"/>
      <c r="G4232" s="287"/>
      <c r="H4232" s="287"/>
      <c r="I4232" s="288"/>
      <c r="J4232" s="287"/>
      <c r="K4232" s="288"/>
      <c r="L4232" s="134"/>
      <c r="M4232" s="133"/>
      <c r="N4232" s="288"/>
      <c r="O4232" s="134"/>
      <c r="P4232" s="166"/>
      <c r="Q4232" s="289"/>
      <c r="R4232" s="165"/>
      <c r="S4232" s="290"/>
      <c r="T4232" s="290"/>
      <c r="U4232" s="290"/>
      <c r="V4232" s="290"/>
      <c r="W4232" s="166"/>
      <c r="X4232" s="135"/>
      <c r="Y4232" s="418">
        <f t="shared" si="634"/>
        <v>0</v>
      </c>
      <c r="Z4232" s="291">
        <f t="shared" si="635"/>
        <v>0</v>
      </c>
      <c r="AA4232" s="163"/>
      <c r="AB4232" s="177" t="str">
        <f t="shared" si="636"/>
        <v/>
      </c>
      <c r="AC4232" s="283" t="str">
        <f t="shared" si="637"/>
        <v/>
      </c>
      <c r="AD4232" s="283" t="str">
        <f t="shared" si="638"/>
        <v/>
      </c>
      <c r="AE4232" s="163"/>
      <c r="AF4232" s="162"/>
    </row>
    <row r="4233" spans="1:32">
      <c r="A4233" s="134">
        <v>4224</v>
      </c>
      <c r="B4233" s="286"/>
      <c r="C4233" s="146">
        <f t="shared" si="631"/>
        <v>0</v>
      </c>
      <c r="D4233" s="146">
        <f t="shared" si="632"/>
        <v>1</v>
      </c>
      <c r="E4233" s="146">
        <f t="shared" si="633"/>
        <v>1900</v>
      </c>
      <c r="F4233" s="287"/>
      <c r="G4233" s="287"/>
      <c r="H4233" s="287"/>
      <c r="I4233" s="288"/>
      <c r="J4233" s="287"/>
      <c r="K4233" s="288"/>
      <c r="L4233" s="134"/>
      <c r="M4233" s="133"/>
      <c r="N4233" s="288"/>
      <c r="O4233" s="134"/>
      <c r="P4233" s="166"/>
      <c r="Q4233" s="289"/>
      <c r="R4233" s="165"/>
      <c r="S4233" s="290"/>
      <c r="T4233" s="290"/>
      <c r="U4233" s="290"/>
      <c r="V4233" s="290"/>
      <c r="W4233" s="166"/>
      <c r="X4233" s="135"/>
      <c r="Y4233" s="418">
        <f t="shared" si="634"/>
        <v>0</v>
      </c>
      <c r="Z4233" s="291">
        <f t="shared" si="635"/>
        <v>0</v>
      </c>
      <c r="AA4233" s="163"/>
      <c r="AB4233" s="177" t="str">
        <f t="shared" si="636"/>
        <v/>
      </c>
      <c r="AC4233" s="283" t="str">
        <f t="shared" si="637"/>
        <v/>
      </c>
      <c r="AD4233" s="283" t="str">
        <f t="shared" si="638"/>
        <v/>
      </c>
      <c r="AE4233" s="163"/>
      <c r="AF4233" s="162"/>
    </row>
    <row r="4234" spans="1:32">
      <c r="A4234" s="134">
        <v>4225</v>
      </c>
      <c r="B4234" s="286"/>
      <c r="C4234" s="146">
        <f t="shared" si="631"/>
        <v>0</v>
      </c>
      <c r="D4234" s="146">
        <f t="shared" si="632"/>
        <v>1</v>
      </c>
      <c r="E4234" s="146">
        <f t="shared" si="633"/>
        <v>1900</v>
      </c>
      <c r="F4234" s="287"/>
      <c r="G4234" s="287"/>
      <c r="H4234" s="287"/>
      <c r="I4234" s="288"/>
      <c r="J4234" s="287"/>
      <c r="K4234" s="288"/>
      <c r="L4234" s="134"/>
      <c r="M4234" s="133"/>
      <c r="N4234" s="288"/>
      <c r="O4234" s="134"/>
      <c r="P4234" s="166"/>
      <c r="Q4234" s="289"/>
      <c r="R4234" s="165"/>
      <c r="S4234" s="290"/>
      <c r="T4234" s="290"/>
      <c r="U4234" s="290"/>
      <c r="V4234" s="290"/>
      <c r="W4234" s="166"/>
      <c r="X4234" s="135"/>
      <c r="Y4234" s="418">
        <f t="shared" si="634"/>
        <v>0</v>
      </c>
      <c r="Z4234" s="291">
        <f t="shared" si="635"/>
        <v>0</v>
      </c>
      <c r="AA4234" s="163"/>
      <c r="AB4234" s="177" t="str">
        <f t="shared" si="636"/>
        <v/>
      </c>
      <c r="AC4234" s="283" t="str">
        <f t="shared" si="637"/>
        <v/>
      </c>
      <c r="AD4234" s="283" t="str">
        <f t="shared" si="638"/>
        <v/>
      </c>
      <c r="AE4234" s="163"/>
      <c r="AF4234" s="162"/>
    </row>
    <row r="4235" spans="1:32">
      <c r="A4235" s="134">
        <v>4226</v>
      </c>
      <c r="B4235" s="286"/>
      <c r="C4235" s="146">
        <f t="shared" ref="C4235:C4298" si="639">DAY(B4235)</f>
        <v>0</v>
      </c>
      <c r="D4235" s="146">
        <f t="shared" ref="D4235:D4298" si="640">MONTH(B4235)</f>
        <v>1</v>
      </c>
      <c r="E4235" s="146">
        <f t="shared" ref="E4235:E4298" si="641">YEAR(B4235)</f>
        <v>1900</v>
      </c>
      <c r="F4235" s="287"/>
      <c r="G4235" s="287"/>
      <c r="H4235" s="287"/>
      <c r="I4235" s="288"/>
      <c r="J4235" s="287"/>
      <c r="K4235" s="288"/>
      <c r="L4235" s="134"/>
      <c r="M4235" s="133"/>
      <c r="N4235" s="288"/>
      <c r="O4235" s="134"/>
      <c r="P4235" s="166"/>
      <c r="Q4235" s="289"/>
      <c r="R4235" s="165"/>
      <c r="S4235" s="290"/>
      <c r="T4235" s="290"/>
      <c r="U4235" s="290"/>
      <c r="V4235" s="290"/>
      <c r="W4235" s="166"/>
      <c r="X4235" s="135"/>
      <c r="Y4235" s="418">
        <f t="shared" ref="Y4235:Y4298" si="642">X4235*U4235</f>
        <v>0</v>
      </c>
      <c r="Z4235" s="291">
        <f t="shared" ref="Z4235:Z4298" si="643">Y4235*1.1</f>
        <v>0</v>
      </c>
      <c r="AA4235" s="163"/>
      <c r="AB4235" s="177" t="str">
        <f t="shared" ref="AB4235:AB4298" si="644">IF(S4235="","",IF(S4235-U4235=0,"Full","No"))</f>
        <v/>
      </c>
      <c r="AC4235" s="283" t="str">
        <f t="shared" ref="AC4235:AC4298" si="645">IF(AND(S4235&gt;U4235,V4235=0),"Lost",IF(AND(S4235&gt;U4235,V4235&lt;(S4235-U4235)),"Lost",""))</f>
        <v/>
      </c>
      <c r="AD4235" s="283" t="str">
        <f t="shared" ref="AD4235:AD4298" si="646">IF(AND(S4235&gt;U4235,V4235=0),S4235-U4235,IF(AND(S4235&gt;U4235,V4235&lt;(S4235-U4235)),S4235-(U4235+V4235),""))</f>
        <v/>
      </c>
      <c r="AE4235" s="163"/>
      <c r="AF4235" s="162"/>
    </row>
    <row r="4236" spans="1:32">
      <c r="A4236" s="134">
        <v>4227</v>
      </c>
      <c r="B4236" s="286"/>
      <c r="C4236" s="146">
        <f t="shared" si="639"/>
        <v>0</v>
      </c>
      <c r="D4236" s="146">
        <f t="shared" si="640"/>
        <v>1</v>
      </c>
      <c r="E4236" s="146">
        <f t="shared" si="641"/>
        <v>1900</v>
      </c>
      <c r="F4236" s="287"/>
      <c r="G4236" s="287"/>
      <c r="H4236" s="287"/>
      <c r="I4236" s="288"/>
      <c r="J4236" s="287"/>
      <c r="K4236" s="288"/>
      <c r="L4236" s="134"/>
      <c r="M4236" s="133"/>
      <c r="N4236" s="288"/>
      <c r="O4236" s="134"/>
      <c r="P4236" s="166"/>
      <c r="Q4236" s="289"/>
      <c r="R4236" s="165"/>
      <c r="S4236" s="290"/>
      <c r="T4236" s="290"/>
      <c r="U4236" s="290"/>
      <c r="V4236" s="290"/>
      <c r="W4236" s="166"/>
      <c r="X4236" s="135"/>
      <c r="Y4236" s="418">
        <f t="shared" si="642"/>
        <v>0</v>
      </c>
      <c r="Z4236" s="291">
        <f t="shared" si="643"/>
        <v>0</v>
      </c>
      <c r="AA4236" s="163"/>
      <c r="AB4236" s="177" t="str">
        <f t="shared" si="644"/>
        <v/>
      </c>
      <c r="AC4236" s="283" t="str">
        <f t="shared" si="645"/>
        <v/>
      </c>
      <c r="AD4236" s="283" t="str">
        <f t="shared" si="646"/>
        <v/>
      </c>
      <c r="AE4236" s="163"/>
      <c r="AF4236" s="162"/>
    </row>
    <row r="4237" spans="1:32">
      <c r="A4237" s="134">
        <v>4228</v>
      </c>
      <c r="B4237" s="286"/>
      <c r="C4237" s="146">
        <f t="shared" si="639"/>
        <v>0</v>
      </c>
      <c r="D4237" s="146">
        <f t="shared" si="640"/>
        <v>1</v>
      </c>
      <c r="E4237" s="146">
        <f t="shared" si="641"/>
        <v>1900</v>
      </c>
      <c r="F4237" s="287"/>
      <c r="G4237" s="287"/>
      <c r="H4237" s="287"/>
      <c r="I4237" s="288"/>
      <c r="J4237" s="287"/>
      <c r="K4237" s="288"/>
      <c r="L4237" s="134"/>
      <c r="M4237" s="133"/>
      <c r="N4237" s="288"/>
      <c r="O4237" s="134"/>
      <c r="P4237" s="166"/>
      <c r="Q4237" s="289"/>
      <c r="R4237" s="165"/>
      <c r="S4237" s="290"/>
      <c r="T4237" s="290"/>
      <c r="U4237" s="290"/>
      <c r="V4237" s="290"/>
      <c r="W4237" s="166"/>
      <c r="X4237" s="135"/>
      <c r="Y4237" s="418">
        <f t="shared" si="642"/>
        <v>0</v>
      </c>
      <c r="Z4237" s="291">
        <f t="shared" si="643"/>
        <v>0</v>
      </c>
      <c r="AA4237" s="163"/>
      <c r="AB4237" s="177" t="str">
        <f t="shared" si="644"/>
        <v/>
      </c>
      <c r="AC4237" s="283" t="str">
        <f t="shared" si="645"/>
        <v/>
      </c>
      <c r="AD4237" s="283" t="str">
        <f t="shared" si="646"/>
        <v/>
      </c>
      <c r="AE4237" s="163"/>
      <c r="AF4237" s="162"/>
    </row>
    <row r="4238" spans="1:32">
      <c r="A4238" s="134">
        <v>4229</v>
      </c>
      <c r="B4238" s="286"/>
      <c r="C4238" s="146">
        <f t="shared" si="639"/>
        <v>0</v>
      </c>
      <c r="D4238" s="146">
        <f t="shared" si="640"/>
        <v>1</v>
      </c>
      <c r="E4238" s="146">
        <f t="shared" si="641"/>
        <v>1900</v>
      </c>
      <c r="F4238" s="287"/>
      <c r="G4238" s="287"/>
      <c r="H4238" s="287"/>
      <c r="I4238" s="288"/>
      <c r="J4238" s="287"/>
      <c r="K4238" s="288"/>
      <c r="L4238" s="134"/>
      <c r="M4238" s="133"/>
      <c r="N4238" s="288"/>
      <c r="O4238" s="134"/>
      <c r="P4238" s="166"/>
      <c r="Q4238" s="289"/>
      <c r="R4238" s="165"/>
      <c r="S4238" s="290"/>
      <c r="T4238" s="290"/>
      <c r="U4238" s="290"/>
      <c r="V4238" s="290"/>
      <c r="W4238" s="166"/>
      <c r="X4238" s="135"/>
      <c r="Y4238" s="418">
        <f t="shared" si="642"/>
        <v>0</v>
      </c>
      <c r="Z4238" s="291">
        <f t="shared" si="643"/>
        <v>0</v>
      </c>
      <c r="AA4238" s="163"/>
      <c r="AB4238" s="177" t="str">
        <f t="shared" si="644"/>
        <v/>
      </c>
      <c r="AC4238" s="283" t="str">
        <f t="shared" si="645"/>
        <v/>
      </c>
      <c r="AD4238" s="283" t="str">
        <f t="shared" si="646"/>
        <v/>
      </c>
      <c r="AE4238" s="163"/>
      <c r="AF4238" s="162"/>
    </row>
    <row r="4239" spans="1:32">
      <c r="A4239" s="134">
        <v>4230</v>
      </c>
      <c r="B4239" s="286"/>
      <c r="C4239" s="146">
        <f t="shared" si="639"/>
        <v>0</v>
      </c>
      <c r="D4239" s="146">
        <f t="shared" si="640"/>
        <v>1</v>
      </c>
      <c r="E4239" s="146">
        <f t="shared" si="641"/>
        <v>1900</v>
      </c>
      <c r="F4239" s="287"/>
      <c r="G4239" s="287"/>
      <c r="H4239" s="287"/>
      <c r="I4239" s="288"/>
      <c r="J4239" s="287"/>
      <c r="K4239" s="288"/>
      <c r="L4239" s="134"/>
      <c r="M4239" s="133"/>
      <c r="N4239" s="288"/>
      <c r="O4239" s="134"/>
      <c r="P4239" s="166"/>
      <c r="Q4239" s="289"/>
      <c r="R4239" s="165"/>
      <c r="S4239" s="290"/>
      <c r="T4239" s="290"/>
      <c r="U4239" s="290"/>
      <c r="V4239" s="290"/>
      <c r="W4239" s="166"/>
      <c r="X4239" s="135"/>
      <c r="Y4239" s="418">
        <f t="shared" si="642"/>
        <v>0</v>
      </c>
      <c r="Z4239" s="291">
        <f t="shared" si="643"/>
        <v>0</v>
      </c>
      <c r="AA4239" s="163"/>
      <c r="AB4239" s="177" t="str">
        <f t="shared" si="644"/>
        <v/>
      </c>
      <c r="AC4239" s="283" t="str">
        <f t="shared" si="645"/>
        <v/>
      </c>
      <c r="AD4239" s="283" t="str">
        <f t="shared" si="646"/>
        <v/>
      </c>
      <c r="AE4239" s="163"/>
      <c r="AF4239" s="162"/>
    </row>
    <row r="4240" spans="1:32">
      <c r="A4240" s="134">
        <v>4231</v>
      </c>
      <c r="B4240" s="286"/>
      <c r="C4240" s="146">
        <f t="shared" si="639"/>
        <v>0</v>
      </c>
      <c r="D4240" s="146">
        <f t="shared" si="640"/>
        <v>1</v>
      </c>
      <c r="E4240" s="146">
        <f t="shared" si="641"/>
        <v>1900</v>
      </c>
      <c r="F4240" s="287"/>
      <c r="G4240" s="287"/>
      <c r="H4240" s="287"/>
      <c r="I4240" s="288"/>
      <c r="J4240" s="287"/>
      <c r="K4240" s="288"/>
      <c r="L4240" s="134"/>
      <c r="M4240" s="133"/>
      <c r="N4240" s="288"/>
      <c r="O4240" s="134"/>
      <c r="P4240" s="166"/>
      <c r="Q4240" s="289"/>
      <c r="R4240" s="165"/>
      <c r="S4240" s="290"/>
      <c r="T4240" s="290"/>
      <c r="U4240" s="290"/>
      <c r="V4240" s="290"/>
      <c r="W4240" s="166"/>
      <c r="X4240" s="135"/>
      <c r="Y4240" s="418">
        <f t="shared" si="642"/>
        <v>0</v>
      </c>
      <c r="Z4240" s="291">
        <f t="shared" si="643"/>
        <v>0</v>
      </c>
      <c r="AA4240" s="163"/>
      <c r="AB4240" s="177" t="str">
        <f t="shared" si="644"/>
        <v/>
      </c>
      <c r="AC4240" s="283" t="str">
        <f t="shared" si="645"/>
        <v/>
      </c>
      <c r="AD4240" s="283" t="str">
        <f t="shared" si="646"/>
        <v/>
      </c>
      <c r="AE4240" s="163"/>
      <c r="AF4240" s="162"/>
    </row>
    <row r="4241" spans="1:32">
      <c r="A4241" s="134">
        <v>4232</v>
      </c>
      <c r="B4241" s="286"/>
      <c r="C4241" s="146">
        <f t="shared" si="639"/>
        <v>0</v>
      </c>
      <c r="D4241" s="146">
        <f t="shared" si="640"/>
        <v>1</v>
      </c>
      <c r="E4241" s="146">
        <f t="shared" si="641"/>
        <v>1900</v>
      </c>
      <c r="F4241" s="287"/>
      <c r="G4241" s="287"/>
      <c r="H4241" s="287"/>
      <c r="I4241" s="288"/>
      <c r="J4241" s="287"/>
      <c r="K4241" s="288"/>
      <c r="L4241" s="134"/>
      <c r="M4241" s="133"/>
      <c r="N4241" s="288"/>
      <c r="O4241" s="134"/>
      <c r="P4241" s="166"/>
      <c r="Q4241" s="289"/>
      <c r="R4241" s="165"/>
      <c r="S4241" s="290"/>
      <c r="T4241" s="290"/>
      <c r="U4241" s="290"/>
      <c r="V4241" s="290"/>
      <c r="W4241" s="166"/>
      <c r="X4241" s="135"/>
      <c r="Y4241" s="418">
        <f t="shared" si="642"/>
        <v>0</v>
      </c>
      <c r="Z4241" s="291">
        <f t="shared" si="643"/>
        <v>0</v>
      </c>
      <c r="AA4241" s="163"/>
      <c r="AB4241" s="177" t="str">
        <f t="shared" si="644"/>
        <v/>
      </c>
      <c r="AC4241" s="283" t="str">
        <f t="shared" si="645"/>
        <v/>
      </c>
      <c r="AD4241" s="283" t="str">
        <f t="shared" si="646"/>
        <v/>
      </c>
      <c r="AE4241" s="163"/>
      <c r="AF4241" s="162"/>
    </row>
    <row r="4242" spans="1:32">
      <c r="A4242" s="134">
        <v>4233</v>
      </c>
      <c r="B4242" s="286"/>
      <c r="C4242" s="146">
        <f t="shared" si="639"/>
        <v>0</v>
      </c>
      <c r="D4242" s="146">
        <f t="shared" si="640"/>
        <v>1</v>
      </c>
      <c r="E4242" s="146">
        <f t="shared" si="641"/>
        <v>1900</v>
      </c>
      <c r="F4242" s="287"/>
      <c r="G4242" s="287"/>
      <c r="H4242" s="287"/>
      <c r="I4242" s="288"/>
      <c r="J4242" s="287"/>
      <c r="K4242" s="288"/>
      <c r="L4242" s="134"/>
      <c r="M4242" s="133"/>
      <c r="N4242" s="288"/>
      <c r="O4242" s="134"/>
      <c r="P4242" s="166"/>
      <c r="Q4242" s="289"/>
      <c r="R4242" s="165"/>
      <c r="S4242" s="290"/>
      <c r="T4242" s="290"/>
      <c r="U4242" s="290"/>
      <c r="V4242" s="290"/>
      <c r="W4242" s="166"/>
      <c r="X4242" s="135"/>
      <c r="Y4242" s="418">
        <f t="shared" si="642"/>
        <v>0</v>
      </c>
      <c r="Z4242" s="291">
        <f t="shared" si="643"/>
        <v>0</v>
      </c>
      <c r="AA4242" s="163"/>
      <c r="AB4242" s="177" t="str">
        <f t="shared" si="644"/>
        <v/>
      </c>
      <c r="AC4242" s="283" t="str">
        <f t="shared" si="645"/>
        <v/>
      </c>
      <c r="AD4242" s="283" t="str">
        <f t="shared" si="646"/>
        <v/>
      </c>
      <c r="AE4242" s="163"/>
      <c r="AF4242" s="162"/>
    </row>
    <row r="4243" spans="1:32">
      <c r="A4243" s="134">
        <v>4234</v>
      </c>
      <c r="B4243" s="286"/>
      <c r="C4243" s="146">
        <f t="shared" si="639"/>
        <v>0</v>
      </c>
      <c r="D4243" s="146">
        <f t="shared" si="640"/>
        <v>1</v>
      </c>
      <c r="E4243" s="146">
        <f t="shared" si="641"/>
        <v>1900</v>
      </c>
      <c r="F4243" s="287"/>
      <c r="G4243" s="287"/>
      <c r="H4243" s="287"/>
      <c r="I4243" s="288"/>
      <c r="J4243" s="287"/>
      <c r="K4243" s="288"/>
      <c r="L4243" s="134"/>
      <c r="M4243" s="133"/>
      <c r="N4243" s="288"/>
      <c r="O4243" s="134"/>
      <c r="P4243" s="166"/>
      <c r="Q4243" s="289"/>
      <c r="R4243" s="165"/>
      <c r="S4243" s="290"/>
      <c r="T4243" s="290"/>
      <c r="U4243" s="290"/>
      <c r="V4243" s="290"/>
      <c r="W4243" s="166"/>
      <c r="X4243" s="135"/>
      <c r="Y4243" s="418">
        <f t="shared" si="642"/>
        <v>0</v>
      </c>
      <c r="Z4243" s="291">
        <f t="shared" si="643"/>
        <v>0</v>
      </c>
      <c r="AA4243" s="163"/>
      <c r="AB4243" s="177" t="str">
        <f t="shared" si="644"/>
        <v/>
      </c>
      <c r="AC4243" s="283" t="str">
        <f t="shared" si="645"/>
        <v/>
      </c>
      <c r="AD4243" s="283" t="str">
        <f t="shared" si="646"/>
        <v/>
      </c>
      <c r="AE4243" s="163"/>
      <c r="AF4243" s="162"/>
    </row>
    <row r="4244" spans="1:32">
      <c r="A4244" s="134">
        <v>4235</v>
      </c>
      <c r="B4244" s="286"/>
      <c r="C4244" s="146">
        <f t="shared" si="639"/>
        <v>0</v>
      </c>
      <c r="D4244" s="146">
        <f t="shared" si="640"/>
        <v>1</v>
      </c>
      <c r="E4244" s="146">
        <f t="shared" si="641"/>
        <v>1900</v>
      </c>
      <c r="F4244" s="287"/>
      <c r="G4244" s="287"/>
      <c r="H4244" s="287"/>
      <c r="I4244" s="288"/>
      <c r="J4244" s="287"/>
      <c r="K4244" s="288"/>
      <c r="L4244" s="134"/>
      <c r="M4244" s="133"/>
      <c r="N4244" s="288"/>
      <c r="O4244" s="134"/>
      <c r="P4244" s="166"/>
      <c r="Q4244" s="289"/>
      <c r="R4244" s="165"/>
      <c r="S4244" s="290"/>
      <c r="T4244" s="290"/>
      <c r="U4244" s="290"/>
      <c r="V4244" s="290"/>
      <c r="W4244" s="166"/>
      <c r="X4244" s="135"/>
      <c r="Y4244" s="418">
        <f t="shared" si="642"/>
        <v>0</v>
      </c>
      <c r="Z4244" s="291">
        <f t="shared" si="643"/>
        <v>0</v>
      </c>
      <c r="AA4244" s="163"/>
      <c r="AB4244" s="177" t="str">
        <f t="shared" si="644"/>
        <v/>
      </c>
      <c r="AC4244" s="283" t="str">
        <f t="shared" si="645"/>
        <v/>
      </c>
      <c r="AD4244" s="283" t="str">
        <f t="shared" si="646"/>
        <v/>
      </c>
      <c r="AE4244" s="163"/>
      <c r="AF4244" s="162"/>
    </row>
    <row r="4245" spans="1:32">
      <c r="A4245" s="134">
        <v>4236</v>
      </c>
      <c r="B4245" s="286"/>
      <c r="C4245" s="146">
        <f t="shared" si="639"/>
        <v>0</v>
      </c>
      <c r="D4245" s="146">
        <f t="shared" si="640"/>
        <v>1</v>
      </c>
      <c r="E4245" s="146">
        <f t="shared" si="641"/>
        <v>1900</v>
      </c>
      <c r="F4245" s="287"/>
      <c r="G4245" s="287"/>
      <c r="H4245" s="287"/>
      <c r="I4245" s="288"/>
      <c r="J4245" s="287"/>
      <c r="K4245" s="288"/>
      <c r="L4245" s="134"/>
      <c r="M4245" s="133"/>
      <c r="N4245" s="288"/>
      <c r="O4245" s="134"/>
      <c r="P4245" s="166"/>
      <c r="Q4245" s="289"/>
      <c r="R4245" s="165"/>
      <c r="S4245" s="290"/>
      <c r="T4245" s="290"/>
      <c r="U4245" s="290"/>
      <c r="V4245" s="290"/>
      <c r="W4245" s="166"/>
      <c r="X4245" s="135"/>
      <c r="Y4245" s="418">
        <f t="shared" si="642"/>
        <v>0</v>
      </c>
      <c r="Z4245" s="291">
        <f t="shared" si="643"/>
        <v>0</v>
      </c>
      <c r="AA4245" s="163"/>
      <c r="AB4245" s="177" t="str">
        <f t="shared" si="644"/>
        <v/>
      </c>
      <c r="AC4245" s="283" t="str">
        <f t="shared" si="645"/>
        <v/>
      </c>
      <c r="AD4245" s="283" t="str">
        <f t="shared" si="646"/>
        <v/>
      </c>
      <c r="AE4245" s="163"/>
      <c r="AF4245" s="162"/>
    </row>
    <row r="4246" spans="1:32">
      <c r="A4246" s="134">
        <v>4237</v>
      </c>
      <c r="B4246" s="286"/>
      <c r="C4246" s="146">
        <f t="shared" si="639"/>
        <v>0</v>
      </c>
      <c r="D4246" s="146">
        <f t="shared" si="640"/>
        <v>1</v>
      </c>
      <c r="E4246" s="146">
        <f t="shared" si="641"/>
        <v>1900</v>
      </c>
      <c r="F4246" s="287"/>
      <c r="G4246" s="287"/>
      <c r="H4246" s="287"/>
      <c r="I4246" s="288"/>
      <c r="J4246" s="287"/>
      <c r="K4246" s="288"/>
      <c r="L4246" s="134"/>
      <c r="M4246" s="133"/>
      <c r="N4246" s="288"/>
      <c r="O4246" s="134"/>
      <c r="P4246" s="166"/>
      <c r="Q4246" s="289"/>
      <c r="R4246" s="165"/>
      <c r="S4246" s="290"/>
      <c r="T4246" s="290"/>
      <c r="U4246" s="290"/>
      <c r="V4246" s="290"/>
      <c r="W4246" s="166"/>
      <c r="X4246" s="135"/>
      <c r="Y4246" s="418">
        <f t="shared" si="642"/>
        <v>0</v>
      </c>
      <c r="Z4246" s="291">
        <f t="shared" si="643"/>
        <v>0</v>
      </c>
      <c r="AA4246" s="163"/>
      <c r="AB4246" s="177" t="str">
        <f t="shared" si="644"/>
        <v/>
      </c>
      <c r="AC4246" s="283" t="str">
        <f t="shared" si="645"/>
        <v/>
      </c>
      <c r="AD4246" s="283" t="str">
        <f t="shared" si="646"/>
        <v/>
      </c>
      <c r="AE4246" s="163"/>
      <c r="AF4246" s="162"/>
    </row>
    <row r="4247" spans="1:32">
      <c r="A4247" s="134">
        <v>4238</v>
      </c>
      <c r="B4247" s="286"/>
      <c r="C4247" s="146">
        <f t="shared" si="639"/>
        <v>0</v>
      </c>
      <c r="D4247" s="146">
        <f t="shared" si="640"/>
        <v>1</v>
      </c>
      <c r="E4247" s="146">
        <f t="shared" si="641"/>
        <v>1900</v>
      </c>
      <c r="F4247" s="287"/>
      <c r="G4247" s="287"/>
      <c r="H4247" s="287"/>
      <c r="I4247" s="288"/>
      <c r="J4247" s="287"/>
      <c r="K4247" s="288"/>
      <c r="L4247" s="134"/>
      <c r="M4247" s="133"/>
      <c r="N4247" s="288"/>
      <c r="O4247" s="134"/>
      <c r="P4247" s="166"/>
      <c r="Q4247" s="289"/>
      <c r="R4247" s="165"/>
      <c r="S4247" s="290"/>
      <c r="T4247" s="290"/>
      <c r="U4247" s="290"/>
      <c r="V4247" s="290"/>
      <c r="W4247" s="166"/>
      <c r="X4247" s="135"/>
      <c r="Y4247" s="418">
        <f t="shared" si="642"/>
        <v>0</v>
      </c>
      <c r="Z4247" s="291">
        <f t="shared" si="643"/>
        <v>0</v>
      </c>
      <c r="AA4247" s="163"/>
      <c r="AB4247" s="177" t="str">
        <f t="shared" si="644"/>
        <v/>
      </c>
      <c r="AC4247" s="283" t="str">
        <f t="shared" si="645"/>
        <v/>
      </c>
      <c r="AD4247" s="283" t="str">
        <f t="shared" si="646"/>
        <v/>
      </c>
      <c r="AE4247" s="163"/>
      <c r="AF4247" s="162"/>
    </row>
    <row r="4248" spans="1:32">
      <c r="A4248" s="134">
        <v>4239</v>
      </c>
      <c r="B4248" s="286"/>
      <c r="C4248" s="146">
        <f t="shared" si="639"/>
        <v>0</v>
      </c>
      <c r="D4248" s="146">
        <f t="shared" si="640"/>
        <v>1</v>
      </c>
      <c r="E4248" s="146">
        <f t="shared" si="641"/>
        <v>1900</v>
      </c>
      <c r="F4248" s="287"/>
      <c r="G4248" s="287"/>
      <c r="H4248" s="287"/>
      <c r="I4248" s="288"/>
      <c r="J4248" s="287"/>
      <c r="K4248" s="288"/>
      <c r="L4248" s="134"/>
      <c r="M4248" s="133"/>
      <c r="N4248" s="288"/>
      <c r="O4248" s="134"/>
      <c r="P4248" s="166"/>
      <c r="Q4248" s="289"/>
      <c r="R4248" s="165"/>
      <c r="S4248" s="290"/>
      <c r="T4248" s="290"/>
      <c r="U4248" s="290"/>
      <c r="V4248" s="290"/>
      <c r="W4248" s="166"/>
      <c r="X4248" s="135"/>
      <c r="Y4248" s="418">
        <f t="shared" si="642"/>
        <v>0</v>
      </c>
      <c r="Z4248" s="291">
        <f t="shared" si="643"/>
        <v>0</v>
      </c>
      <c r="AA4248" s="163"/>
      <c r="AB4248" s="177" t="str">
        <f t="shared" si="644"/>
        <v/>
      </c>
      <c r="AC4248" s="283" t="str">
        <f t="shared" si="645"/>
        <v/>
      </c>
      <c r="AD4248" s="283" t="str">
        <f t="shared" si="646"/>
        <v/>
      </c>
      <c r="AE4248" s="163"/>
      <c r="AF4248" s="162"/>
    </row>
    <row r="4249" spans="1:32">
      <c r="A4249" s="134">
        <v>4240</v>
      </c>
      <c r="B4249" s="286"/>
      <c r="C4249" s="146">
        <f t="shared" si="639"/>
        <v>0</v>
      </c>
      <c r="D4249" s="146">
        <f t="shared" si="640"/>
        <v>1</v>
      </c>
      <c r="E4249" s="146">
        <f t="shared" si="641"/>
        <v>1900</v>
      </c>
      <c r="F4249" s="287"/>
      <c r="G4249" s="287"/>
      <c r="H4249" s="287"/>
      <c r="I4249" s="288"/>
      <c r="J4249" s="287"/>
      <c r="K4249" s="288"/>
      <c r="L4249" s="134"/>
      <c r="M4249" s="133"/>
      <c r="N4249" s="288"/>
      <c r="O4249" s="134"/>
      <c r="P4249" s="166"/>
      <c r="Q4249" s="289"/>
      <c r="R4249" s="165"/>
      <c r="S4249" s="290"/>
      <c r="T4249" s="290"/>
      <c r="U4249" s="290"/>
      <c r="V4249" s="290"/>
      <c r="W4249" s="166"/>
      <c r="X4249" s="135"/>
      <c r="Y4249" s="418">
        <f t="shared" si="642"/>
        <v>0</v>
      </c>
      <c r="Z4249" s="291">
        <f t="shared" si="643"/>
        <v>0</v>
      </c>
      <c r="AA4249" s="163"/>
      <c r="AB4249" s="177" t="str">
        <f t="shared" si="644"/>
        <v/>
      </c>
      <c r="AC4249" s="283" t="str">
        <f t="shared" si="645"/>
        <v/>
      </c>
      <c r="AD4249" s="283" t="str">
        <f t="shared" si="646"/>
        <v/>
      </c>
      <c r="AE4249" s="163"/>
      <c r="AF4249" s="162"/>
    </row>
    <row r="4250" spans="1:32">
      <c r="A4250" s="134">
        <v>4241</v>
      </c>
      <c r="B4250" s="286"/>
      <c r="C4250" s="146">
        <f t="shared" si="639"/>
        <v>0</v>
      </c>
      <c r="D4250" s="146">
        <f t="shared" si="640"/>
        <v>1</v>
      </c>
      <c r="E4250" s="146">
        <f t="shared" si="641"/>
        <v>1900</v>
      </c>
      <c r="F4250" s="287"/>
      <c r="G4250" s="287"/>
      <c r="H4250" s="287"/>
      <c r="I4250" s="288"/>
      <c r="J4250" s="287"/>
      <c r="K4250" s="288"/>
      <c r="L4250" s="134"/>
      <c r="M4250" s="133"/>
      <c r="N4250" s="288"/>
      <c r="O4250" s="134"/>
      <c r="P4250" s="166"/>
      <c r="Q4250" s="289"/>
      <c r="R4250" s="165"/>
      <c r="S4250" s="290"/>
      <c r="T4250" s="290"/>
      <c r="U4250" s="290"/>
      <c r="V4250" s="290"/>
      <c r="W4250" s="166"/>
      <c r="X4250" s="135"/>
      <c r="Y4250" s="418">
        <f t="shared" si="642"/>
        <v>0</v>
      </c>
      <c r="Z4250" s="291">
        <f t="shared" si="643"/>
        <v>0</v>
      </c>
      <c r="AA4250" s="163"/>
      <c r="AB4250" s="177" t="str">
        <f t="shared" si="644"/>
        <v/>
      </c>
      <c r="AC4250" s="283" t="str">
        <f t="shared" si="645"/>
        <v/>
      </c>
      <c r="AD4250" s="283" t="str">
        <f t="shared" si="646"/>
        <v/>
      </c>
      <c r="AE4250" s="163"/>
      <c r="AF4250" s="162"/>
    </row>
    <row r="4251" spans="1:32">
      <c r="A4251" s="134">
        <v>4242</v>
      </c>
      <c r="B4251" s="286"/>
      <c r="C4251" s="146">
        <f t="shared" si="639"/>
        <v>0</v>
      </c>
      <c r="D4251" s="146">
        <f t="shared" si="640"/>
        <v>1</v>
      </c>
      <c r="E4251" s="146">
        <f t="shared" si="641"/>
        <v>1900</v>
      </c>
      <c r="F4251" s="287"/>
      <c r="G4251" s="287"/>
      <c r="H4251" s="287"/>
      <c r="I4251" s="288"/>
      <c r="J4251" s="287"/>
      <c r="K4251" s="288"/>
      <c r="L4251" s="134"/>
      <c r="M4251" s="133"/>
      <c r="N4251" s="288"/>
      <c r="O4251" s="134"/>
      <c r="P4251" s="166"/>
      <c r="Q4251" s="289"/>
      <c r="R4251" s="165"/>
      <c r="S4251" s="290"/>
      <c r="T4251" s="290"/>
      <c r="U4251" s="290"/>
      <c r="V4251" s="290"/>
      <c r="W4251" s="166"/>
      <c r="X4251" s="135"/>
      <c r="Y4251" s="418">
        <f t="shared" si="642"/>
        <v>0</v>
      </c>
      <c r="Z4251" s="291">
        <f t="shared" si="643"/>
        <v>0</v>
      </c>
      <c r="AA4251" s="163"/>
      <c r="AB4251" s="177" t="str">
        <f t="shared" si="644"/>
        <v/>
      </c>
      <c r="AC4251" s="283" t="str">
        <f t="shared" si="645"/>
        <v/>
      </c>
      <c r="AD4251" s="283" t="str">
        <f t="shared" si="646"/>
        <v/>
      </c>
      <c r="AE4251" s="163"/>
      <c r="AF4251" s="162"/>
    </row>
    <row r="4252" spans="1:32">
      <c r="A4252" s="134">
        <v>4243</v>
      </c>
      <c r="B4252" s="286"/>
      <c r="C4252" s="146">
        <f t="shared" si="639"/>
        <v>0</v>
      </c>
      <c r="D4252" s="146">
        <f t="shared" si="640"/>
        <v>1</v>
      </c>
      <c r="E4252" s="146">
        <f t="shared" si="641"/>
        <v>1900</v>
      </c>
      <c r="F4252" s="287"/>
      <c r="G4252" s="287"/>
      <c r="H4252" s="287"/>
      <c r="I4252" s="288"/>
      <c r="J4252" s="287"/>
      <c r="K4252" s="288"/>
      <c r="L4252" s="134"/>
      <c r="M4252" s="133"/>
      <c r="N4252" s="288"/>
      <c r="O4252" s="134"/>
      <c r="P4252" s="166"/>
      <c r="Q4252" s="289"/>
      <c r="R4252" s="165"/>
      <c r="S4252" s="290"/>
      <c r="T4252" s="290"/>
      <c r="U4252" s="290"/>
      <c r="V4252" s="290"/>
      <c r="W4252" s="166"/>
      <c r="X4252" s="135"/>
      <c r="Y4252" s="418">
        <f t="shared" si="642"/>
        <v>0</v>
      </c>
      <c r="Z4252" s="291">
        <f t="shared" si="643"/>
        <v>0</v>
      </c>
      <c r="AA4252" s="163"/>
      <c r="AB4252" s="177" t="str">
        <f t="shared" si="644"/>
        <v/>
      </c>
      <c r="AC4252" s="283" t="str">
        <f t="shared" si="645"/>
        <v/>
      </c>
      <c r="AD4252" s="283" t="str">
        <f t="shared" si="646"/>
        <v/>
      </c>
      <c r="AE4252" s="163"/>
      <c r="AF4252" s="162"/>
    </row>
    <row r="4253" spans="1:32">
      <c r="A4253" s="134">
        <v>4244</v>
      </c>
      <c r="B4253" s="286"/>
      <c r="C4253" s="146">
        <f t="shared" si="639"/>
        <v>0</v>
      </c>
      <c r="D4253" s="146">
        <f t="shared" si="640"/>
        <v>1</v>
      </c>
      <c r="E4253" s="146">
        <f t="shared" si="641"/>
        <v>1900</v>
      </c>
      <c r="F4253" s="287"/>
      <c r="G4253" s="287"/>
      <c r="H4253" s="287"/>
      <c r="I4253" s="288"/>
      <c r="J4253" s="287"/>
      <c r="K4253" s="288"/>
      <c r="L4253" s="134"/>
      <c r="M4253" s="133"/>
      <c r="N4253" s="288"/>
      <c r="O4253" s="134"/>
      <c r="P4253" s="166"/>
      <c r="Q4253" s="289"/>
      <c r="R4253" s="165"/>
      <c r="S4253" s="290"/>
      <c r="T4253" s="290"/>
      <c r="U4253" s="290"/>
      <c r="V4253" s="290"/>
      <c r="W4253" s="166"/>
      <c r="X4253" s="135"/>
      <c r="Y4253" s="418">
        <f t="shared" si="642"/>
        <v>0</v>
      </c>
      <c r="Z4253" s="291">
        <f t="shared" si="643"/>
        <v>0</v>
      </c>
      <c r="AA4253" s="163"/>
      <c r="AB4253" s="177" t="str">
        <f t="shared" si="644"/>
        <v/>
      </c>
      <c r="AC4253" s="283" t="str">
        <f t="shared" si="645"/>
        <v/>
      </c>
      <c r="AD4253" s="283" t="str">
        <f t="shared" si="646"/>
        <v/>
      </c>
      <c r="AE4253" s="163"/>
      <c r="AF4253" s="162"/>
    </row>
    <row r="4254" spans="1:32">
      <c r="A4254" s="134">
        <v>4245</v>
      </c>
      <c r="B4254" s="286"/>
      <c r="C4254" s="146">
        <f t="shared" si="639"/>
        <v>0</v>
      </c>
      <c r="D4254" s="146">
        <f t="shared" si="640"/>
        <v>1</v>
      </c>
      <c r="E4254" s="146">
        <f t="shared" si="641"/>
        <v>1900</v>
      </c>
      <c r="F4254" s="287"/>
      <c r="G4254" s="287"/>
      <c r="H4254" s="287"/>
      <c r="I4254" s="288"/>
      <c r="J4254" s="287"/>
      <c r="K4254" s="288"/>
      <c r="L4254" s="134"/>
      <c r="M4254" s="133"/>
      <c r="N4254" s="288"/>
      <c r="O4254" s="134"/>
      <c r="P4254" s="166"/>
      <c r="Q4254" s="289"/>
      <c r="R4254" s="165"/>
      <c r="S4254" s="290"/>
      <c r="T4254" s="290"/>
      <c r="U4254" s="290"/>
      <c r="V4254" s="290"/>
      <c r="W4254" s="166"/>
      <c r="X4254" s="135"/>
      <c r="Y4254" s="418">
        <f t="shared" si="642"/>
        <v>0</v>
      </c>
      <c r="Z4254" s="291">
        <f t="shared" si="643"/>
        <v>0</v>
      </c>
      <c r="AA4254" s="163"/>
      <c r="AB4254" s="177" t="str">
        <f t="shared" si="644"/>
        <v/>
      </c>
      <c r="AC4254" s="283" t="str">
        <f t="shared" si="645"/>
        <v/>
      </c>
      <c r="AD4254" s="283" t="str">
        <f t="shared" si="646"/>
        <v/>
      </c>
      <c r="AE4254" s="163"/>
      <c r="AF4254" s="162"/>
    </row>
    <row r="4255" spans="1:32">
      <c r="A4255" s="134">
        <v>4246</v>
      </c>
      <c r="B4255" s="286"/>
      <c r="C4255" s="146">
        <f t="shared" si="639"/>
        <v>0</v>
      </c>
      <c r="D4255" s="146">
        <f t="shared" si="640"/>
        <v>1</v>
      </c>
      <c r="E4255" s="146">
        <f t="shared" si="641"/>
        <v>1900</v>
      </c>
      <c r="F4255" s="287"/>
      <c r="G4255" s="287"/>
      <c r="H4255" s="287"/>
      <c r="I4255" s="288"/>
      <c r="J4255" s="287"/>
      <c r="K4255" s="288"/>
      <c r="L4255" s="134"/>
      <c r="M4255" s="133"/>
      <c r="N4255" s="288"/>
      <c r="O4255" s="134"/>
      <c r="P4255" s="166"/>
      <c r="Q4255" s="289"/>
      <c r="R4255" s="165"/>
      <c r="S4255" s="290"/>
      <c r="T4255" s="290"/>
      <c r="U4255" s="290"/>
      <c r="V4255" s="290"/>
      <c r="W4255" s="166"/>
      <c r="X4255" s="135"/>
      <c r="Y4255" s="418">
        <f t="shared" si="642"/>
        <v>0</v>
      </c>
      <c r="Z4255" s="291">
        <f t="shared" si="643"/>
        <v>0</v>
      </c>
      <c r="AA4255" s="163"/>
      <c r="AB4255" s="177" t="str">
        <f t="shared" si="644"/>
        <v/>
      </c>
      <c r="AC4255" s="283" t="str">
        <f t="shared" si="645"/>
        <v/>
      </c>
      <c r="AD4255" s="283" t="str">
        <f t="shared" si="646"/>
        <v/>
      </c>
      <c r="AE4255" s="163"/>
      <c r="AF4255" s="162"/>
    </row>
    <row r="4256" spans="1:32">
      <c r="A4256" s="134">
        <v>4247</v>
      </c>
      <c r="B4256" s="286"/>
      <c r="C4256" s="146">
        <f t="shared" si="639"/>
        <v>0</v>
      </c>
      <c r="D4256" s="146">
        <f t="shared" si="640"/>
        <v>1</v>
      </c>
      <c r="E4256" s="146">
        <f t="shared" si="641"/>
        <v>1900</v>
      </c>
      <c r="F4256" s="287"/>
      <c r="G4256" s="287"/>
      <c r="H4256" s="287"/>
      <c r="I4256" s="288"/>
      <c r="J4256" s="287"/>
      <c r="K4256" s="288"/>
      <c r="L4256" s="134"/>
      <c r="M4256" s="133"/>
      <c r="N4256" s="288"/>
      <c r="O4256" s="134"/>
      <c r="P4256" s="166"/>
      <c r="Q4256" s="289"/>
      <c r="R4256" s="165"/>
      <c r="S4256" s="290"/>
      <c r="T4256" s="290"/>
      <c r="U4256" s="290"/>
      <c r="V4256" s="290"/>
      <c r="W4256" s="166"/>
      <c r="X4256" s="135"/>
      <c r="Y4256" s="418">
        <f t="shared" si="642"/>
        <v>0</v>
      </c>
      <c r="Z4256" s="291">
        <f t="shared" si="643"/>
        <v>0</v>
      </c>
      <c r="AA4256" s="163"/>
      <c r="AB4256" s="177" t="str">
        <f t="shared" si="644"/>
        <v/>
      </c>
      <c r="AC4256" s="283" t="str">
        <f t="shared" si="645"/>
        <v/>
      </c>
      <c r="AD4256" s="283" t="str">
        <f t="shared" si="646"/>
        <v/>
      </c>
      <c r="AE4256" s="163"/>
      <c r="AF4256" s="162"/>
    </row>
    <row r="4257" spans="1:32">
      <c r="A4257" s="134">
        <v>4248</v>
      </c>
      <c r="B4257" s="286"/>
      <c r="C4257" s="146">
        <f t="shared" si="639"/>
        <v>0</v>
      </c>
      <c r="D4257" s="146">
        <f t="shared" si="640"/>
        <v>1</v>
      </c>
      <c r="E4257" s="146">
        <f t="shared" si="641"/>
        <v>1900</v>
      </c>
      <c r="F4257" s="287"/>
      <c r="G4257" s="287"/>
      <c r="H4257" s="287"/>
      <c r="I4257" s="288"/>
      <c r="J4257" s="287"/>
      <c r="K4257" s="288"/>
      <c r="L4257" s="134"/>
      <c r="M4257" s="133"/>
      <c r="N4257" s="288"/>
      <c r="O4257" s="134"/>
      <c r="P4257" s="166"/>
      <c r="Q4257" s="289"/>
      <c r="R4257" s="165"/>
      <c r="S4257" s="290"/>
      <c r="T4257" s="290"/>
      <c r="U4257" s="290"/>
      <c r="V4257" s="290"/>
      <c r="W4257" s="166"/>
      <c r="X4257" s="135"/>
      <c r="Y4257" s="418">
        <f t="shared" si="642"/>
        <v>0</v>
      </c>
      <c r="Z4257" s="291">
        <f t="shared" si="643"/>
        <v>0</v>
      </c>
      <c r="AA4257" s="163"/>
      <c r="AB4257" s="177" t="str">
        <f t="shared" si="644"/>
        <v/>
      </c>
      <c r="AC4257" s="283" t="str">
        <f t="shared" si="645"/>
        <v/>
      </c>
      <c r="AD4257" s="283" t="str">
        <f t="shared" si="646"/>
        <v/>
      </c>
      <c r="AE4257" s="163"/>
      <c r="AF4257" s="162"/>
    </row>
    <row r="4258" spans="1:32">
      <c r="A4258" s="134">
        <v>4249</v>
      </c>
      <c r="B4258" s="286"/>
      <c r="C4258" s="146">
        <f t="shared" si="639"/>
        <v>0</v>
      </c>
      <c r="D4258" s="146">
        <f t="shared" si="640"/>
        <v>1</v>
      </c>
      <c r="E4258" s="146">
        <f t="shared" si="641"/>
        <v>1900</v>
      </c>
      <c r="F4258" s="287"/>
      <c r="G4258" s="287"/>
      <c r="H4258" s="287"/>
      <c r="I4258" s="288"/>
      <c r="J4258" s="287"/>
      <c r="K4258" s="288"/>
      <c r="L4258" s="134"/>
      <c r="M4258" s="133"/>
      <c r="N4258" s="288"/>
      <c r="O4258" s="134"/>
      <c r="P4258" s="166"/>
      <c r="Q4258" s="289"/>
      <c r="R4258" s="165"/>
      <c r="S4258" s="290"/>
      <c r="T4258" s="290"/>
      <c r="U4258" s="290"/>
      <c r="V4258" s="290"/>
      <c r="W4258" s="166"/>
      <c r="X4258" s="135"/>
      <c r="Y4258" s="418">
        <f t="shared" si="642"/>
        <v>0</v>
      </c>
      <c r="Z4258" s="291">
        <f t="shared" si="643"/>
        <v>0</v>
      </c>
      <c r="AA4258" s="163"/>
      <c r="AB4258" s="177" t="str">
        <f t="shared" si="644"/>
        <v/>
      </c>
      <c r="AC4258" s="283" t="str">
        <f t="shared" si="645"/>
        <v/>
      </c>
      <c r="AD4258" s="283" t="str">
        <f t="shared" si="646"/>
        <v/>
      </c>
      <c r="AE4258" s="163"/>
      <c r="AF4258" s="162"/>
    </row>
    <row r="4259" spans="1:32">
      <c r="A4259" s="134">
        <v>4250</v>
      </c>
      <c r="B4259" s="286"/>
      <c r="C4259" s="146">
        <f t="shared" si="639"/>
        <v>0</v>
      </c>
      <c r="D4259" s="146">
        <f t="shared" si="640"/>
        <v>1</v>
      </c>
      <c r="E4259" s="146">
        <f t="shared" si="641"/>
        <v>1900</v>
      </c>
      <c r="F4259" s="287"/>
      <c r="G4259" s="287"/>
      <c r="H4259" s="287"/>
      <c r="I4259" s="288"/>
      <c r="J4259" s="287"/>
      <c r="K4259" s="288"/>
      <c r="L4259" s="134"/>
      <c r="M4259" s="133"/>
      <c r="N4259" s="288"/>
      <c r="O4259" s="134"/>
      <c r="P4259" s="166"/>
      <c r="Q4259" s="289"/>
      <c r="R4259" s="165"/>
      <c r="S4259" s="290"/>
      <c r="T4259" s="290"/>
      <c r="U4259" s="290"/>
      <c r="V4259" s="290"/>
      <c r="W4259" s="166"/>
      <c r="X4259" s="135"/>
      <c r="Y4259" s="418">
        <f t="shared" si="642"/>
        <v>0</v>
      </c>
      <c r="Z4259" s="291">
        <f t="shared" si="643"/>
        <v>0</v>
      </c>
      <c r="AA4259" s="163"/>
      <c r="AB4259" s="177" t="str">
        <f t="shared" si="644"/>
        <v/>
      </c>
      <c r="AC4259" s="283" t="str">
        <f t="shared" si="645"/>
        <v/>
      </c>
      <c r="AD4259" s="283" t="str">
        <f t="shared" si="646"/>
        <v/>
      </c>
      <c r="AE4259" s="163"/>
      <c r="AF4259" s="162"/>
    </row>
    <row r="4260" spans="1:32">
      <c r="A4260" s="134">
        <v>4251</v>
      </c>
      <c r="B4260" s="286"/>
      <c r="C4260" s="146">
        <f t="shared" si="639"/>
        <v>0</v>
      </c>
      <c r="D4260" s="146">
        <f t="shared" si="640"/>
        <v>1</v>
      </c>
      <c r="E4260" s="146">
        <f t="shared" si="641"/>
        <v>1900</v>
      </c>
      <c r="F4260" s="287"/>
      <c r="G4260" s="287"/>
      <c r="H4260" s="287"/>
      <c r="I4260" s="288"/>
      <c r="J4260" s="287"/>
      <c r="K4260" s="288"/>
      <c r="L4260" s="134"/>
      <c r="M4260" s="133"/>
      <c r="N4260" s="288"/>
      <c r="O4260" s="134"/>
      <c r="P4260" s="166"/>
      <c r="Q4260" s="289"/>
      <c r="R4260" s="165"/>
      <c r="S4260" s="290"/>
      <c r="T4260" s="290"/>
      <c r="U4260" s="290"/>
      <c r="V4260" s="290"/>
      <c r="W4260" s="166"/>
      <c r="X4260" s="135"/>
      <c r="Y4260" s="418">
        <f t="shared" si="642"/>
        <v>0</v>
      </c>
      <c r="Z4260" s="291">
        <f t="shared" si="643"/>
        <v>0</v>
      </c>
      <c r="AA4260" s="163"/>
      <c r="AB4260" s="177" t="str">
        <f t="shared" si="644"/>
        <v/>
      </c>
      <c r="AC4260" s="283" t="str">
        <f t="shared" si="645"/>
        <v/>
      </c>
      <c r="AD4260" s="283" t="str">
        <f t="shared" si="646"/>
        <v/>
      </c>
      <c r="AE4260" s="163"/>
      <c r="AF4260" s="162"/>
    </row>
    <row r="4261" spans="1:32">
      <c r="A4261" s="134">
        <v>4252</v>
      </c>
      <c r="B4261" s="286"/>
      <c r="C4261" s="146">
        <f t="shared" si="639"/>
        <v>0</v>
      </c>
      <c r="D4261" s="146">
        <f t="shared" si="640"/>
        <v>1</v>
      </c>
      <c r="E4261" s="146">
        <f t="shared" si="641"/>
        <v>1900</v>
      </c>
      <c r="F4261" s="287"/>
      <c r="G4261" s="287"/>
      <c r="H4261" s="287"/>
      <c r="I4261" s="288"/>
      <c r="J4261" s="287"/>
      <c r="K4261" s="288"/>
      <c r="L4261" s="134"/>
      <c r="M4261" s="133"/>
      <c r="N4261" s="288"/>
      <c r="O4261" s="134"/>
      <c r="P4261" s="166"/>
      <c r="Q4261" s="289"/>
      <c r="R4261" s="165"/>
      <c r="S4261" s="290"/>
      <c r="T4261" s="290"/>
      <c r="U4261" s="290"/>
      <c r="V4261" s="290"/>
      <c r="W4261" s="166"/>
      <c r="X4261" s="135"/>
      <c r="Y4261" s="418">
        <f t="shared" si="642"/>
        <v>0</v>
      </c>
      <c r="Z4261" s="291">
        <f t="shared" si="643"/>
        <v>0</v>
      </c>
      <c r="AA4261" s="163"/>
      <c r="AB4261" s="177" t="str">
        <f t="shared" si="644"/>
        <v/>
      </c>
      <c r="AC4261" s="283" t="str">
        <f t="shared" si="645"/>
        <v/>
      </c>
      <c r="AD4261" s="283" t="str">
        <f t="shared" si="646"/>
        <v/>
      </c>
      <c r="AE4261" s="163"/>
      <c r="AF4261" s="162"/>
    </row>
    <row r="4262" spans="1:32">
      <c r="A4262" s="134">
        <v>4253</v>
      </c>
      <c r="B4262" s="286"/>
      <c r="C4262" s="146">
        <f t="shared" si="639"/>
        <v>0</v>
      </c>
      <c r="D4262" s="146">
        <f t="shared" si="640"/>
        <v>1</v>
      </c>
      <c r="E4262" s="146">
        <f t="shared" si="641"/>
        <v>1900</v>
      </c>
      <c r="F4262" s="287"/>
      <c r="G4262" s="287"/>
      <c r="H4262" s="287"/>
      <c r="I4262" s="288"/>
      <c r="J4262" s="287"/>
      <c r="K4262" s="288"/>
      <c r="L4262" s="134"/>
      <c r="M4262" s="133"/>
      <c r="N4262" s="288"/>
      <c r="O4262" s="134"/>
      <c r="P4262" s="166"/>
      <c r="Q4262" s="289"/>
      <c r="R4262" s="165"/>
      <c r="S4262" s="290"/>
      <c r="T4262" s="290"/>
      <c r="U4262" s="290"/>
      <c r="V4262" s="290"/>
      <c r="W4262" s="166"/>
      <c r="X4262" s="135"/>
      <c r="Y4262" s="418">
        <f t="shared" si="642"/>
        <v>0</v>
      </c>
      <c r="Z4262" s="291">
        <f t="shared" si="643"/>
        <v>0</v>
      </c>
      <c r="AA4262" s="163"/>
      <c r="AB4262" s="177" t="str">
        <f t="shared" si="644"/>
        <v/>
      </c>
      <c r="AC4262" s="283" t="str">
        <f t="shared" si="645"/>
        <v/>
      </c>
      <c r="AD4262" s="283" t="str">
        <f t="shared" si="646"/>
        <v/>
      </c>
      <c r="AE4262" s="163"/>
      <c r="AF4262" s="162"/>
    </row>
    <row r="4263" spans="1:32">
      <c r="A4263" s="134">
        <v>4254</v>
      </c>
      <c r="B4263" s="286"/>
      <c r="C4263" s="146">
        <f t="shared" si="639"/>
        <v>0</v>
      </c>
      <c r="D4263" s="146">
        <f t="shared" si="640"/>
        <v>1</v>
      </c>
      <c r="E4263" s="146">
        <f t="shared" si="641"/>
        <v>1900</v>
      </c>
      <c r="F4263" s="287"/>
      <c r="G4263" s="287"/>
      <c r="H4263" s="287"/>
      <c r="I4263" s="288"/>
      <c r="J4263" s="287"/>
      <c r="K4263" s="288"/>
      <c r="L4263" s="134"/>
      <c r="M4263" s="133"/>
      <c r="N4263" s="288"/>
      <c r="O4263" s="134"/>
      <c r="P4263" s="166"/>
      <c r="Q4263" s="289"/>
      <c r="R4263" s="165"/>
      <c r="S4263" s="290"/>
      <c r="T4263" s="290"/>
      <c r="U4263" s="290"/>
      <c r="V4263" s="290"/>
      <c r="W4263" s="166"/>
      <c r="X4263" s="135"/>
      <c r="Y4263" s="418">
        <f t="shared" si="642"/>
        <v>0</v>
      </c>
      <c r="Z4263" s="291">
        <f t="shared" si="643"/>
        <v>0</v>
      </c>
      <c r="AA4263" s="163"/>
      <c r="AB4263" s="177" t="str">
        <f t="shared" si="644"/>
        <v/>
      </c>
      <c r="AC4263" s="283" t="str">
        <f t="shared" si="645"/>
        <v/>
      </c>
      <c r="AD4263" s="283" t="str">
        <f t="shared" si="646"/>
        <v/>
      </c>
      <c r="AE4263" s="163"/>
      <c r="AF4263" s="162"/>
    </row>
    <row r="4264" spans="1:32">
      <c r="A4264" s="134">
        <v>4255</v>
      </c>
      <c r="B4264" s="286"/>
      <c r="C4264" s="146">
        <f t="shared" si="639"/>
        <v>0</v>
      </c>
      <c r="D4264" s="146">
        <f t="shared" si="640"/>
        <v>1</v>
      </c>
      <c r="E4264" s="146">
        <f t="shared" si="641"/>
        <v>1900</v>
      </c>
      <c r="F4264" s="287"/>
      <c r="G4264" s="287"/>
      <c r="H4264" s="287"/>
      <c r="I4264" s="288"/>
      <c r="J4264" s="287"/>
      <c r="K4264" s="288"/>
      <c r="L4264" s="134"/>
      <c r="M4264" s="133"/>
      <c r="N4264" s="288"/>
      <c r="O4264" s="134"/>
      <c r="P4264" s="166"/>
      <c r="Q4264" s="289"/>
      <c r="R4264" s="165"/>
      <c r="S4264" s="290"/>
      <c r="T4264" s="290"/>
      <c r="U4264" s="290"/>
      <c r="V4264" s="290"/>
      <c r="W4264" s="166"/>
      <c r="X4264" s="135"/>
      <c r="Y4264" s="418">
        <f t="shared" si="642"/>
        <v>0</v>
      </c>
      <c r="Z4264" s="291">
        <f t="shared" si="643"/>
        <v>0</v>
      </c>
      <c r="AA4264" s="163"/>
      <c r="AB4264" s="177" t="str">
        <f t="shared" si="644"/>
        <v/>
      </c>
      <c r="AC4264" s="283" t="str">
        <f t="shared" si="645"/>
        <v/>
      </c>
      <c r="AD4264" s="283" t="str">
        <f t="shared" si="646"/>
        <v/>
      </c>
      <c r="AE4264" s="163"/>
      <c r="AF4264" s="162"/>
    </row>
    <row r="4265" spans="1:32">
      <c r="A4265" s="134">
        <v>4256</v>
      </c>
      <c r="B4265" s="286"/>
      <c r="C4265" s="146">
        <f t="shared" si="639"/>
        <v>0</v>
      </c>
      <c r="D4265" s="146">
        <f t="shared" si="640"/>
        <v>1</v>
      </c>
      <c r="E4265" s="146">
        <f t="shared" si="641"/>
        <v>1900</v>
      </c>
      <c r="F4265" s="287"/>
      <c r="G4265" s="287"/>
      <c r="H4265" s="287"/>
      <c r="I4265" s="288"/>
      <c r="J4265" s="287"/>
      <c r="K4265" s="288"/>
      <c r="L4265" s="134"/>
      <c r="M4265" s="133"/>
      <c r="N4265" s="288"/>
      <c r="O4265" s="134"/>
      <c r="P4265" s="166"/>
      <c r="Q4265" s="289"/>
      <c r="R4265" s="165"/>
      <c r="S4265" s="290"/>
      <c r="T4265" s="290"/>
      <c r="U4265" s="290"/>
      <c r="V4265" s="290"/>
      <c r="W4265" s="166"/>
      <c r="X4265" s="135"/>
      <c r="Y4265" s="418">
        <f t="shared" si="642"/>
        <v>0</v>
      </c>
      <c r="Z4265" s="291">
        <f t="shared" si="643"/>
        <v>0</v>
      </c>
      <c r="AA4265" s="163"/>
      <c r="AB4265" s="177" t="str">
        <f t="shared" si="644"/>
        <v/>
      </c>
      <c r="AC4265" s="283" t="str">
        <f t="shared" si="645"/>
        <v/>
      </c>
      <c r="AD4265" s="283" t="str">
        <f t="shared" si="646"/>
        <v/>
      </c>
      <c r="AE4265" s="163"/>
      <c r="AF4265" s="162"/>
    </row>
    <row r="4266" spans="1:32">
      <c r="A4266" s="134">
        <v>4257</v>
      </c>
      <c r="B4266" s="286"/>
      <c r="C4266" s="146">
        <f t="shared" si="639"/>
        <v>0</v>
      </c>
      <c r="D4266" s="146">
        <f t="shared" si="640"/>
        <v>1</v>
      </c>
      <c r="E4266" s="146">
        <f t="shared" si="641"/>
        <v>1900</v>
      </c>
      <c r="F4266" s="287"/>
      <c r="G4266" s="287"/>
      <c r="H4266" s="287"/>
      <c r="I4266" s="288"/>
      <c r="J4266" s="287"/>
      <c r="K4266" s="288"/>
      <c r="L4266" s="134"/>
      <c r="M4266" s="133"/>
      <c r="N4266" s="288"/>
      <c r="O4266" s="134"/>
      <c r="P4266" s="166"/>
      <c r="Q4266" s="289"/>
      <c r="R4266" s="165"/>
      <c r="S4266" s="290"/>
      <c r="T4266" s="290"/>
      <c r="U4266" s="290"/>
      <c r="V4266" s="290"/>
      <c r="W4266" s="166"/>
      <c r="X4266" s="135"/>
      <c r="Y4266" s="418">
        <f t="shared" si="642"/>
        <v>0</v>
      </c>
      <c r="Z4266" s="291">
        <f t="shared" si="643"/>
        <v>0</v>
      </c>
      <c r="AA4266" s="163"/>
      <c r="AB4266" s="177" t="str">
        <f t="shared" si="644"/>
        <v/>
      </c>
      <c r="AC4266" s="283" t="str">
        <f t="shared" si="645"/>
        <v/>
      </c>
      <c r="AD4266" s="283" t="str">
        <f t="shared" si="646"/>
        <v/>
      </c>
      <c r="AE4266" s="163"/>
      <c r="AF4266" s="162"/>
    </row>
    <row r="4267" spans="1:32">
      <c r="A4267" s="134">
        <v>4258</v>
      </c>
      <c r="B4267" s="286"/>
      <c r="C4267" s="146">
        <f t="shared" si="639"/>
        <v>0</v>
      </c>
      <c r="D4267" s="146">
        <f t="shared" si="640"/>
        <v>1</v>
      </c>
      <c r="E4267" s="146">
        <f t="shared" si="641"/>
        <v>1900</v>
      </c>
      <c r="F4267" s="287"/>
      <c r="G4267" s="287"/>
      <c r="H4267" s="287"/>
      <c r="I4267" s="288"/>
      <c r="J4267" s="287"/>
      <c r="K4267" s="288"/>
      <c r="L4267" s="134"/>
      <c r="M4267" s="133"/>
      <c r="N4267" s="288"/>
      <c r="O4267" s="134"/>
      <c r="P4267" s="166"/>
      <c r="Q4267" s="289"/>
      <c r="R4267" s="165"/>
      <c r="S4267" s="290"/>
      <c r="T4267" s="290"/>
      <c r="U4267" s="290"/>
      <c r="V4267" s="290"/>
      <c r="W4267" s="166"/>
      <c r="X4267" s="135"/>
      <c r="Y4267" s="418">
        <f t="shared" si="642"/>
        <v>0</v>
      </c>
      <c r="Z4267" s="291">
        <f t="shared" si="643"/>
        <v>0</v>
      </c>
      <c r="AA4267" s="163"/>
      <c r="AB4267" s="177" t="str">
        <f t="shared" si="644"/>
        <v/>
      </c>
      <c r="AC4267" s="283" t="str">
        <f t="shared" si="645"/>
        <v/>
      </c>
      <c r="AD4267" s="283" t="str">
        <f t="shared" si="646"/>
        <v/>
      </c>
      <c r="AE4267" s="163"/>
      <c r="AF4267" s="162"/>
    </row>
    <row r="4268" spans="1:32">
      <c r="A4268" s="134">
        <v>4259</v>
      </c>
      <c r="B4268" s="286"/>
      <c r="C4268" s="146">
        <f t="shared" si="639"/>
        <v>0</v>
      </c>
      <c r="D4268" s="146">
        <f t="shared" si="640"/>
        <v>1</v>
      </c>
      <c r="E4268" s="146">
        <f t="shared" si="641"/>
        <v>1900</v>
      </c>
      <c r="F4268" s="287"/>
      <c r="G4268" s="287"/>
      <c r="H4268" s="287"/>
      <c r="I4268" s="288"/>
      <c r="J4268" s="287"/>
      <c r="K4268" s="288"/>
      <c r="L4268" s="134"/>
      <c r="M4268" s="133"/>
      <c r="N4268" s="288"/>
      <c r="O4268" s="134"/>
      <c r="P4268" s="166"/>
      <c r="Q4268" s="289"/>
      <c r="R4268" s="165"/>
      <c r="S4268" s="290"/>
      <c r="T4268" s="290"/>
      <c r="U4268" s="290"/>
      <c r="V4268" s="290"/>
      <c r="W4268" s="166"/>
      <c r="X4268" s="135"/>
      <c r="Y4268" s="418">
        <f t="shared" si="642"/>
        <v>0</v>
      </c>
      <c r="Z4268" s="291">
        <f t="shared" si="643"/>
        <v>0</v>
      </c>
      <c r="AA4268" s="163"/>
      <c r="AB4268" s="177" t="str">
        <f t="shared" si="644"/>
        <v/>
      </c>
      <c r="AC4268" s="283" t="str">
        <f t="shared" si="645"/>
        <v/>
      </c>
      <c r="AD4268" s="283" t="str">
        <f t="shared" si="646"/>
        <v/>
      </c>
      <c r="AE4268" s="163"/>
      <c r="AF4268" s="162"/>
    </row>
    <row r="4269" spans="1:32">
      <c r="A4269" s="134">
        <v>4260</v>
      </c>
      <c r="B4269" s="286"/>
      <c r="C4269" s="146">
        <f t="shared" si="639"/>
        <v>0</v>
      </c>
      <c r="D4269" s="146">
        <f t="shared" si="640"/>
        <v>1</v>
      </c>
      <c r="E4269" s="146">
        <f t="shared" si="641"/>
        <v>1900</v>
      </c>
      <c r="F4269" s="287"/>
      <c r="G4269" s="287"/>
      <c r="H4269" s="287"/>
      <c r="I4269" s="288"/>
      <c r="J4269" s="287"/>
      <c r="K4269" s="288"/>
      <c r="L4269" s="134"/>
      <c r="M4269" s="133"/>
      <c r="N4269" s="288"/>
      <c r="O4269" s="134"/>
      <c r="P4269" s="166"/>
      <c r="Q4269" s="289"/>
      <c r="R4269" s="165"/>
      <c r="S4269" s="290"/>
      <c r="T4269" s="290"/>
      <c r="U4269" s="290"/>
      <c r="V4269" s="290"/>
      <c r="W4269" s="166"/>
      <c r="X4269" s="135"/>
      <c r="Y4269" s="418">
        <f t="shared" si="642"/>
        <v>0</v>
      </c>
      <c r="Z4269" s="291">
        <f t="shared" si="643"/>
        <v>0</v>
      </c>
      <c r="AA4269" s="163"/>
      <c r="AB4269" s="177" t="str">
        <f t="shared" si="644"/>
        <v/>
      </c>
      <c r="AC4269" s="283" t="str">
        <f t="shared" si="645"/>
        <v/>
      </c>
      <c r="AD4269" s="283" t="str">
        <f t="shared" si="646"/>
        <v/>
      </c>
      <c r="AE4269" s="163"/>
      <c r="AF4269" s="162"/>
    </row>
    <row r="4270" spans="1:32">
      <c r="A4270" s="134">
        <v>4261</v>
      </c>
      <c r="B4270" s="286"/>
      <c r="C4270" s="146">
        <f t="shared" si="639"/>
        <v>0</v>
      </c>
      <c r="D4270" s="146">
        <f t="shared" si="640"/>
        <v>1</v>
      </c>
      <c r="E4270" s="146">
        <f t="shared" si="641"/>
        <v>1900</v>
      </c>
      <c r="F4270" s="287"/>
      <c r="G4270" s="287"/>
      <c r="H4270" s="287"/>
      <c r="I4270" s="288"/>
      <c r="J4270" s="287"/>
      <c r="K4270" s="288"/>
      <c r="L4270" s="134"/>
      <c r="M4270" s="133"/>
      <c r="N4270" s="288"/>
      <c r="O4270" s="134"/>
      <c r="P4270" s="166"/>
      <c r="Q4270" s="289"/>
      <c r="R4270" s="165"/>
      <c r="S4270" s="290"/>
      <c r="T4270" s="290"/>
      <c r="U4270" s="290"/>
      <c r="V4270" s="290"/>
      <c r="W4270" s="166"/>
      <c r="X4270" s="135"/>
      <c r="Y4270" s="418">
        <f t="shared" si="642"/>
        <v>0</v>
      </c>
      <c r="Z4270" s="291">
        <f t="shared" si="643"/>
        <v>0</v>
      </c>
      <c r="AA4270" s="163"/>
      <c r="AB4270" s="177" t="str">
        <f t="shared" si="644"/>
        <v/>
      </c>
      <c r="AC4270" s="283" t="str">
        <f t="shared" si="645"/>
        <v/>
      </c>
      <c r="AD4270" s="283" t="str">
        <f t="shared" si="646"/>
        <v/>
      </c>
      <c r="AE4270" s="163"/>
      <c r="AF4270" s="162"/>
    </row>
    <row r="4271" spans="1:32">
      <c r="A4271" s="134">
        <v>4262</v>
      </c>
      <c r="B4271" s="286"/>
      <c r="C4271" s="146">
        <f t="shared" si="639"/>
        <v>0</v>
      </c>
      <c r="D4271" s="146">
        <f t="shared" si="640"/>
        <v>1</v>
      </c>
      <c r="E4271" s="146">
        <f t="shared" si="641"/>
        <v>1900</v>
      </c>
      <c r="F4271" s="287"/>
      <c r="G4271" s="287"/>
      <c r="H4271" s="287"/>
      <c r="I4271" s="288"/>
      <c r="J4271" s="287"/>
      <c r="K4271" s="288"/>
      <c r="L4271" s="134"/>
      <c r="M4271" s="133"/>
      <c r="N4271" s="288"/>
      <c r="O4271" s="134"/>
      <c r="P4271" s="166"/>
      <c r="Q4271" s="289"/>
      <c r="R4271" s="165"/>
      <c r="S4271" s="290"/>
      <c r="T4271" s="290"/>
      <c r="U4271" s="290"/>
      <c r="V4271" s="290"/>
      <c r="W4271" s="166"/>
      <c r="X4271" s="135"/>
      <c r="Y4271" s="418">
        <f t="shared" si="642"/>
        <v>0</v>
      </c>
      <c r="Z4271" s="291">
        <f t="shared" si="643"/>
        <v>0</v>
      </c>
      <c r="AA4271" s="163"/>
      <c r="AB4271" s="177" t="str">
        <f t="shared" si="644"/>
        <v/>
      </c>
      <c r="AC4271" s="283" t="str">
        <f t="shared" si="645"/>
        <v/>
      </c>
      <c r="AD4271" s="283" t="str">
        <f t="shared" si="646"/>
        <v/>
      </c>
      <c r="AE4271" s="163"/>
      <c r="AF4271" s="162"/>
    </row>
    <row r="4272" spans="1:32">
      <c r="A4272" s="134">
        <v>4263</v>
      </c>
      <c r="B4272" s="286"/>
      <c r="C4272" s="146">
        <f t="shared" si="639"/>
        <v>0</v>
      </c>
      <c r="D4272" s="146">
        <f t="shared" si="640"/>
        <v>1</v>
      </c>
      <c r="E4272" s="146">
        <f t="shared" si="641"/>
        <v>1900</v>
      </c>
      <c r="F4272" s="287"/>
      <c r="G4272" s="287"/>
      <c r="H4272" s="287"/>
      <c r="I4272" s="288"/>
      <c r="J4272" s="287"/>
      <c r="K4272" s="288"/>
      <c r="L4272" s="134"/>
      <c r="M4272" s="133"/>
      <c r="N4272" s="288"/>
      <c r="O4272" s="134"/>
      <c r="P4272" s="166"/>
      <c r="Q4272" s="289"/>
      <c r="R4272" s="165"/>
      <c r="S4272" s="290"/>
      <c r="T4272" s="290"/>
      <c r="U4272" s="290"/>
      <c r="V4272" s="290"/>
      <c r="W4272" s="166"/>
      <c r="X4272" s="135"/>
      <c r="Y4272" s="418">
        <f t="shared" si="642"/>
        <v>0</v>
      </c>
      <c r="Z4272" s="291">
        <f t="shared" si="643"/>
        <v>0</v>
      </c>
      <c r="AA4272" s="163"/>
      <c r="AB4272" s="177" t="str">
        <f t="shared" si="644"/>
        <v/>
      </c>
      <c r="AC4272" s="283" t="str">
        <f t="shared" si="645"/>
        <v/>
      </c>
      <c r="AD4272" s="283" t="str">
        <f t="shared" si="646"/>
        <v/>
      </c>
      <c r="AE4272" s="163"/>
      <c r="AF4272" s="162"/>
    </row>
    <row r="4273" spans="1:32">
      <c r="A4273" s="134">
        <v>4264</v>
      </c>
      <c r="B4273" s="286"/>
      <c r="C4273" s="146">
        <f t="shared" si="639"/>
        <v>0</v>
      </c>
      <c r="D4273" s="146">
        <f t="shared" si="640"/>
        <v>1</v>
      </c>
      <c r="E4273" s="146">
        <f t="shared" si="641"/>
        <v>1900</v>
      </c>
      <c r="F4273" s="287"/>
      <c r="G4273" s="287"/>
      <c r="H4273" s="287"/>
      <c r="I4273" s="288"/>
      <c r="J4273" s="287"/>
      <c r="K4273" s="288"/>
      <c r="L4273" s="134"/>
      <c r="M4273" s="133"/>
      <c r="N4273" s="288"/>
      <c r="O4273" s="134"/>
      <c r="P4273" s="166"/>
      <c r="Q4273" s="289"/>
      <c r="R4273" s="165"/>
      <c r="S4273" s="290"/>
      <c r="T4273" s="290"/>
      <c r="U4273" s="290"/>
      <c r="V4273" s="290"/>
      <c r="W4273" s="166"/>
      <c r="X4273" s="135"/>
      <c r="Y4273" s="418">
        <f t="shared" si="642"/>
        <v>0</v>
      </c>
      <c r="Z4273" s="291">
        <f t="shared" si="643"/>
        <v>0</v>
      </c>
      <c r="AA4273" s="163"/>
      <c r="AB4273" s="177" t="str">
        <f t="shared" si="644"/>
        <v/>
      </c>
      <c r="AC4273" s="283" t="str">
        <f t="shared" si="645"/>
        <v/>
      </c>
      <c r="AD4273" s="283" t="str">
        <f t="shared" si="646"/>
        <v/>
      </c>
      <c r="AE4273" s="163"/>
      <c r="AF4273" s="162"/>
    </row>
    <row r="4274" spans="1:32">
      <c r="A4274" s="134">
        <v>4265</v>
      </c>
      <c r="B4274" s="286"/>
      <c r="C4274" s="146">
        <f t="shared" si="639"/>
        <v>0</v>
      </c>
      <c r="D4274" s="146">
        <f t="shared" si="640"/>
        <v>1</v>
      </c>
      <c r="E4274" s="146">
        <f t="shared" si="641"/>
        <v>1900</v>
      </c>
      <c r="F4274" s="287"/>
      <c r="G4274" s="287"/>
      <c r="H4274" s="287"/>
      <c r="I4274" s="288"/>
      <c r="J4274" s="287"/>
      <c r="K4274" s="288"/>
      <c r="L4274" s="134"/>
      <c r="M4274" s="133"/>
      <c r="N4274" s="288"/>
      <c r="O4274" s="134"/>
      <c r="P4274" s="166"/>
      <c r="Q4274" s="289"/>
      <c r="R4274" s="165"/>
      <c r="S4274" s="290"/>
      <c r="T4274" s="290"/>
      <c r="U4274" s="290"/>
      <c r="V4274" s="290"/>
      <c r="W4274" s="166"/>
      <c r="X4274" s="135"/>
      <c r="Y4274" s="418">
        <f t="shared" si="642"/>
        <v>0</v>
      </c>
      <c r="Z4274" s="291">
        <f t="shared" si="643"/>
        <v>0</v>
      </c>
      <c r="AA4274" s="163"/>
      <c r="AB4274" s="177" t="str">
        <f t="shared" si="644"/>
        <v/>
      </c>
      <c r="AC4274" s="283" t="str">
        <f t="shared" si="645"/>
        <v/>
      </c>
      <c r="AD4274" s="283" t="str">
        <f t="shared" si="646"/>
        <v/>
      </c>
      <c r="AE4274" s="163"/>
      <c r="AF4274" s="162"/>
    </row>
    <row r="4275" spans="1:32">
      <c r="A4275" s="134">
        <v>4266</v>
      </c>
      <c r="B4275" s="286"/>
      <c r="C4275" s="146">
        <f t="shared" si="639"/>
        <v>0</v>
      </c>
      <c r="D4275" s="146">
        <f t="shared" si="640"/>
        <v>1</v>
      </c>
      <c r="E4275" s="146">
        <f t="shared" si="641"/>
        <v>1900</v>
      </c>
      <c r="F4275" s="287"/>
      <c r="G4275" s="287"/>
      <c r="H4275" s="287"/>
      <c r="I4275" s="288"/>
      <c r="J4275" s="287"/>
      <c r="K4275" s="288"/>
      <c r="L4275" s="134"/>
      <c r="M4275" s="133"/>
      <c r="N4275" s="288"/>
      <c r="O4275" s="134"/>
      <c r="P4275" s="166"/>
      <c r="Q4275" s="289"/>
      <c r="R4275" s="165"/>
      <c r="S4275" s="290"/>
      <c r="T4275" s="290"/>
      <c r="U4275" s="290"/>
      <c r="V4275" s="290"/>
      <c r="W4275" s="166"/>
      <c r="X4275" s="135"/>
      <c r="Y4275" s="418">
        <f t="shared" si="642"/>
        <v>0</v>
      </c>
      <c r="Z4275" s="291">
        <f t="shared" si="643"/>
        <v>0</v>
      </c>
      <c r="AA4275" s="163"/>
      <c r="AB4275" s="177" t="str">
        <f t="shared" si="644"/>
        <v/>
      </c>
      <c r="AC4275" s="283" t="str">
        <f t="shared" si="645"/>
        <v/>
      </c>
      <c r="AD4275" s="283" t="str">
        <f t="shared" si="646"/>
        <v/>
      </c>
      <c r="AE4275" s="163"/>
      <c r="AF4275" s="162"/>
    </row>
    <row r="4276" spans="1:32">
      <c r="A4276" s="134">
        <v>4267</v>
      </c>
      <c r="B4276" s="286"/>
      <c r="C4276" s="146">
        <f t="shared" si="639"/>
        <v>0</v>
      </c>
      <c r="D4276" s="146">
        <f t="shared" si="640"/>
        <v>1</v>
      </c>
      <c r="E4276" s="146">
        <f t="shared" si="641"/>
        <v>1900</v>
      </c>
      <c r="F4276" s="287"/>
      <c r="G4276" s="287"/>
      <c r="H4276" s="287"/>
      <c r="I4276" s="288"/>
      <c r="J4276" s="287"/>
      <c r="K4276" s="288"/>
      <c r="L4276" s="134"/>
      <c r="M4276" s="133"/>
      <c r="N4276" s="288"/>
      <c r="O4276" s="134"/>
      <c r="P4276" s="166"/>
      <c r="Q4276" s="289"/>
      <c r="R4276" s="165"/>
      <c r="S4276" s="290"/>
      <c r="T4276" s="290"/>
      <c r="U4276" s="290"/>
      <c r="V4276" s="290"/>
      <c r="W4276" s="166"/>
      <c r="X4276" s="135"/>
      <c r="Y4276" s="418">
        <f t="shared" si="642"/>
        <v>0</v>
      </c>
      <c r="Z4276" s="291">
        <f t="shared" si="643"/>
        <v>0</v>
      </c>
      <c r="AA4276" s="163"/>
      <c r="AB4276" s="177" t="str">
        <f t="shared" si="644"/>
        <v/>
      </c>
      <c r="AC4276" s="283" t="str">
        <f t="shared" si="645"/>
        <v/>
      </c>
      <c r="AD4276" s="283" t="str">
        <f t="shared" si="646"/>
        <v/>
      </c>
      <c r="AE4276" s="163"/>
      <c r="AF4276" s="162"/>
    </row>
    <row r="4277" spans="1:32">
      <c r="A4277" s="134">
        <v>4268</v>
      </c>
      <c r="B4277" s="286"/>
      <c r="C4277" s="146">
        <f t="shared" si="639"/>
        <v>0</v>
      </c>
      <c r="D4277" s="146">
        <f t="shared" si="640"/>
        <v>1</v>
      </c>
      <c r="E4277" s="146">
        <f t="shared" si="641"/>
        <v>1900</v>
      </c>
      <c r="F4277" s="287"/>
      <c r="G4277" s="287"/>
      <c r="H4277" s="287"/>
      <c r="I4277" s="288"/>
      <c r="J4277" s="287"/>
      <c r="K4277" s="288"/>
      <c r="L4277" s="134"/>
      <c r="M4277" s="133"/>
      <c r="N4277" s="288"/>
      <c r="O4277" s="134"/>
      <c r="P4277" s="166"/>
      <c r="Q4277" s="289"/>
      <c r="R4277" s="165"/>
      <c r="S4277" s="290"/>
      <c r="T4277" s="290"/>
      <c r="U4277" s="290"/>
      <c r="V4277" s="290"/>
      <c r="W4277" s="166"/>
      <c r="X4277" s="135"/>
      <c r="Y4277" s="418">
        <f t="shared" si="642"/>
        <v>0</v>
      </c>
      <c r="Z4277" s="291">
        <f t="shared" si="643"/>
        <v>0</v>
      </c>
      <c r="AA4277" s="163"/>
      <c r="AB4277" s="177" t="str">
        <f t="shared" si="644"/>
        <v/>
      </c>
      <c r="AC4277" s="283" t="str">
        <f t="shared" si="645"/>
        <v/>
      </c>
      <c r="AD4277" s="283" t="str">
        <f t="shared" si="646"/>
        <v/>
      </c>
      <c r="AE4277" s="163"/>
      <c r="AF4277" s="162"/>
    </row>
    <row r="4278" spans="1:32">
      <c r="A4278" s="134">
        <v>4269</v>
      </c>
      <c r="B4278" s="286"/>
      <c r="C4278" s="146">
        <f t="shared" si="639"/>
        <v>0</v>
      </c>
      <c r="D4278" s="146">
        <f t="shared" si="640"/>
        <v>1</v>
      </c>
      <c r="E4278" s="146">
        <f t="shared" si="641"/>
        <v>1900</v>
      </c>
      <c r="F4278" s="287"/>
      <c r="G4278" s="287"/>
      <c r="H4278" s="287"/>
      <c r="I4278" s="288"/>
      <c r="J4278" s="287"/>
      <c r="K4278" s="288"/>
      <c r="L4278" s="134"/>
      <c r="M4278" s="133"/>
      <c r="N4278" s="288"/>
      <c r="O4278" s="134"/>
      <c r="P4278" s="166"/>
      <c r="Q4278" s="289"/>
      <c r="R4278" s="165"/>
      <c r="S4278" s="290"/>
      <c r="T4278" s="290"/>
      <c r="U4278" s="290"/>
      <c r="V4278" s="290"/>
      <c r="W4278" s="166"/>
      <c r="X4278" s="135"/>
      <c r="Y4278" s="418">
        <f t="shared" si="642"/>
        <v>0</v>
      </c>
      <c r="Z4278" s="291">
        <f t="shared" si="643"/>
        <v>0</v>
      </c>
      <c r="AA4278" s="163"/>
      <c r="AB4278" s="177" t="str">
        <f t="shared" si="644"/>
        <v/>
      </c>
      <c r="AC4278" s="283" t="str">
        <f t="shared" si="645"/>
        <v/>
      </c>
      <c r="AD4278" s="283" t="str">
        <f t="shared" si="646"/>
        <v/>
      </c>
      <c r="AE4278" s="163"/>
      <c r="AF4278" s="162"/>
    </row>
    <row r="4279" spans="1:32">
      <c r="A4279" s="134">
        <v>4270</v>
      </c>
      <c r="B4279" s="286"/>
      <c r="C4279" s="146">
        <f t="shared" si="639"/>
        <v>0</v>
      </c>
      <c r="D4279" s="146">
        <f t="shared" si="640"/>
        <v>1</v>
      </c>
      <c r="E4279" s="146">
        <f t="shared" si="641"/>
        <v>1900</v>
      </c>
      <c r="F4279" s="287"/>
      <c r="G4279" s="287"/>
      <c r="H4279" s="287"/>
      <c r="I4279" s="288"/>
      <c r="J4279" s="287"/>
      <c r="K4279" s="288"/>
      <c r="L4279" s="134"/>
      <c r="M4279" s="133"/>
      <c r="N4279" s="288"/>
      <c r="O4279" s="134"/>
      <c r="P4279" s="166"/>
      <c r="Q4279" s="289"/>
      <c r="R4279" s="165"/>
      <c r="S4279" s="290"/>
      <c r="T4279" s="290"/>
      <c r="U4279" s="290"/>
      <c r="V4279" s="290"/>
      <c r="W4279" s="166"/>
      <c r="X4279" s="135"/>
      <c r="Y4279" s="418">
        <f t="shared" si="642"/>
        <v>0</v>
      </c>
      <c r="Z4279" s="291">
        <f t="shared" si="643"/>
        <v>0</v>
      </c>
      <c r="AA4279" s="163"/>
      <c r="AB4279" s="177" t="str">
        <f t="shared" si="644"/>
        <v/>
      </c>
      <c r="AC4279" s="283" t="str">
        <f t="shared" si="645"/>
        <v/>
      </c>
      <c r="AD4279" s="283" t="str">
        <f t="shared" si="646"/>
        <v/>
      </c>
      <c r="AE4279" s="163"/>
      <c r="AF4279" s="162"/>
    </row>
    <row r="4280" spans="1:32">
      <c r="A4280" s="134">
        <v>4271</v>
      </c>
      <c r="B4280" s="286"/>
      <c r="C4280" s="146">
        <f t="shared" si="639"/>
        <v>0</v>
      </c>
      <c r="D4280" s="146">
        <f t="shared" si="640"/>
        <v>1</v>
      </c>
      <c r="E4280" s="146">
        <f t="shared" si="641"/>
        <v>1900</v>
      </c>
      <c r="F4280" s="287"/>
      <c r="G4280" s="287"/>
      <c r="H4280" s="287"/>
      <c r="I4280" s="288"/>
      <c r="J4280" s="287"/>
      <c r="K4280" s="288"/>
      <c r="L4280" s="134"/>
      <c r="M4280" s="133"/>
      <c r="N4280" s="288"/>
      <c r="O4280" s="134"/>
      <c r="P4280" s="166"/>
      <c r="Q4280" s="289"/>
      <c r="R4280" s="165"/>
      <c r="S4280" s="290"/>
      <c r="T4280" s="290"/>
      <c r="U4280" s="290"/>
      <c r="V4280" s="290"/>
      <c r="W4280" s="166"/>
      <c r="X4280" s="135"/>
      <c r="Y4280" s="418">
        <f t="shared" si="642"/>
        <v>0</v>
      </c>
      <c r="Z4280" s="291">
        <f t="shared" si="643"/>
        <v>0</v>
      </c>
      <c r="AA4280" s="163"/>
      <c r="AB4280" s="177" t="str">
        <f t="shared" si="644"/>
        <v/>
      </c>
      <c r="AC4280" s="283" t="str">
        <f t="shared" si="645"/>
        <v/>
      </c>
      <c r="AD4280" s="283" t="str">
        <f t="shared" si="646"/>
        <v/>
      </c>
      <c r="AE4280" s="163"/>
      <c r="AF4280" s="162"/>
    </row>
    <row r="4281" spans="1:32">
      <c r="A4281" s="134">
        <v>4272</v>
      </c>
      <c r="B4281" s="286"/>
      <c r="C4281" s="146">
        <f t="shared" si="639"/>
        <v>0</v>
      </c>
      <c r="D4281" s="146">
        <f t="shared" si="640"/>
        <v>1</v>
      </c>
      <c r="E4281" s="146">
        <f t="shared" si="641"/>
        <v>1900</v>
      </c>
      <c r="F4281" s="287"/>
      <c r="G4281" s="287"/>
      <c r="H4281" s="287"/>
      <c r="I4281" s="288"/>
      <c r="J4281" s="287"/>
      <c r="K4281" s="288"/>
      <c r="L4281" s="134"/>
      <c r="M4281" s="133"/>
      <c r="N4281" s="288"/>
      <c r="O4281" s="134"/>
      <c r="P4281" s="166"/>
      <c r="Q4281" s="289"/>
      <c r="R4281" s="165"/>
      <c r="S4281" s="290"/>
      <c r="T4281" s="290"/>
      <c r="U4281" s="290"/>
      <c r="V4281" s="290"/>
      <c r="W4281" s="166"/>
      <c r="X4281" s="135"/>
      <c r="Y4281" s="418">
        <f t="shared" si="642"/>
        <v>0</v>
      </c>
      <c r="Z4281" s="291">
        <f t="shared" si="643"/>
        <v>0</v>
      </c>
      <c r="AA4281" s="163"/>
      <c r="AB4281" s="177" t="str">
        <f t="shared" si="644"/>
        <v/>
      </c>
      <c r="AC4281" s="283" t="str">
        <f t="shared" si="645"/>
        <v/>
      </c>
      <c r="AD4281" s="283" t="str">
        <f t="shared" si="646"/>
        <v/>
      </c>
      <c r="AE4281" s="163"/>
      <c r="AF4281" s="162"/>
    </row>
    <row r="4282" spans="1:32">
      <c r="A4282" s="134">
        <v>4273</v>
      </c>
      <c r="B4282" s="286"/>
      <c r="C4282" s="146">
        <f t="shared" si="639"/>
        <v>0</v>
      </c>
      <c r="D4282" s="146">
        <f t="shared" si="640"/>
        <v>1</v>
      </c>
      <c r="E4282" s="146">
        <f t="shared" si="641"/>
        <v>1900</v>
      </c>
      <c r="F4282" s="287"/>
      <c r="G4282" s="287"/>
      <c r="H4282" s="287"/>
      <c r="I4282" s="288"/>
      <c r="J4282" s="287"/>
      <c r="K4282" s="288"/>
      <c r="L4282" s="134"/>
      <c r="M4282" s="133"/>
      <c r="N4282" s="288"/>
      <c r="O4282" s="134"/>
      <c r="P4282" s="166"/>
      <c r="Q4282" s="289"/>
      <c r="R4282" s="165"/>
      <c r="S4282" s="290"/>
      <c r="T4282" s="290"/>
      <c r="U4282" s="290"/>
      <c r="V4282" s="290"/>
      <c r="W4282" s="166"/>
      <c r="X4282" s="135"/>
      <c r="Y4282" s="418">
        <f t="shared" si="642"/>
        <v>0</v>
      </c>
      <c r="Z4282" s="291">
        <f t="shared" si="643"/>
        <v>0</v>
      </c>
      <c r="AA4282" s="163"/>
      <c r="AB4282" s="177" t="str">
        <f t="shared" si="644"/>
        <v/>
      </c>
      <c r="AC4282" s="283" t="str">
        <f t="shared" si="645"/>
        <v/>
      </c>
      <c r="AD4282" s="283" t="str">
        <f t="shared" si="646"/>
        <v/>
      </c>
      <c r="AE4282" s="163"/>
      <c r="AF4282" s="162"/>
    </row>
    <row r="4283" spans="1:32">
      <c r="A4283" s="134">
        <v>4274</v>
      </c>
      <c r="B4283" s="286"/>
      <c r="C4283" s="146">
        <f t="shared" si="639"/>
        <v>0</v>
      </c>
      <c r="D4283" s="146">
        <f t="shared" si="640"/>
        <v>1</v>
      </c>
      <c r="E4283" s="146">
        <f t="shared" si="641"/>
        <v>1900</v>
      </c>
      <c r="F4283" s="287"/>
      <c r="G4283" s="287"/>
      <c r="H4283" s="287"/>
      <c r="I4283" s="288"/>
      <c r="J4283" s="287"/>
      <c r="K4283" s="288"/>
      <c r="L4283" s="134"/>
      <c r="M4283" s="133"/>
      <c r="N4283" s="288"/>
      <c r="O4283" s="134"/>
      <c r="P4283" s="166"/>
      <c r="Q4283" s="289"/>
      <c r="R4283" s="165"/>
      <c r="S4283" s="290"/>
      <c r="T4283" s="290"/>
      <c r="U4283" s="290"/>
      <c r="V4283" s="290"/>
      <c r="W4283" s="166"/>
      <c r="X4283" s="135"/>
      <c r="Y4283" s="418">
        <f t="shared" si="642"/>
        <v>0</v>
      </c>
      <c r="Z4283" s="291">
        <f t="shared" si="643"/>
        <v>0</v>
      </c>
      <c r="AA4283" s="163"/>
      <c r="AB4283" s="177" t="str">
        <f t="shared" si="644"/>
        <v/>
      </c>
      <c r="AC4283" s="283" t="str">
        <f t="shared" si="645"/>
        <v/>
      </c>
      <c r="AD4283" s="283" t="str">
        <f t="shared" si="646"/>
        <v/>
      </c>
      <c r="AE4283" s="163"/>
      <c r="AF4283" s="162"/>
    </row>
    <row r="4284" spans="1:32">
      <c r="A4284" s="134">
        <v>4275</v>
      </c>
      <c r="B4284" s="286"/>
      <c r="C4284" s="146">
        <f t="shared" si="639"/>
        <v>0</v>
      </c>
      <c r="D4284" s="146">
        <f t="shared" si="640"/>
        <v>1</v>
      </c>
      <c r="E4284" s="146">
        <f t="shared" si="641"/>
        <v>1900</v>
      </c>
      <c r="F4284" s="287"/>
      <c r="G4284" s="287"/>
      <c r="H4284" s="287"/>
      <c r="I4284" s="288"/>
      <c r="J4284" s="287"/>
      <c r="K4284" s="288"/>
      <c r="L4284" s="134"/>
      <c r="M4284" s="133"/>
      <c r="N4284" s="288"/>
      <c r="O4284" s="134"/>
      <c r="P4284" s="166"/>
      <c r="Q4284" s="289"/>
      <c r="R4284" s="165"/>
      <c r="S4284" s="290"/>
      <c r="T4284" s="290"/>
      <c r="U4284" s="290"/>
      <c r="V4284" s="290"/>
      <c r="W4284" s="166"/>
      <c r="X4284" s="135"/>
      <c r="Y4284" s="418">
        <f t="shared" si="642"/>
        <v>0</v>
      </c>
      <c r="Z4284" s="291">
        <f t="shared" si="643"/>
        <v>0</v>
      </c>
      <c r="AA4284" s="163"/>
      <c r="AB4284" s="177" t="str">
        <f t="shared" si="644"/>
        <v/>
      </c>
      <c r="AC4284" s="283" t="str">
        <f t="shared" si="645"/>
        <v/>
      </c>
      <c r="AD4284" s="283" t="str">
        <f t="shared" si="646"/>
        <v/>
      </c>
      <c r="AE4284" s="163"/>
      <c r="AF4284" s="162"/>
    </row>
    <row r="4285" spans="1:32">
      <c r="A4285" s="134">
        <v>4276</v>
      </c>
      <c r="B4285" s="286"/>
      <c r="C4285" s="146">
        <f t="shared" si="639"/>
        <v>0</v>
      </c>
      <c r="D4285" s="146">
        <f t="shared" si="640"/>
        <v>1</v>
      </c>
      <c r="E4285" s="146">
        <f t="shared" si="641"/>
        <v>1900</v>
      </c>
      <c r="F4285" s="287"/>
      <c r="G4285" s="287"/>
      <c r="H4285" s="287"/>
      <c r="I4285" s="288"/>
      <c r="J4285" s="287"/>
      <c r="K4285" s="288"/>
      <c r="L4285" s="134"/>
      <c r="M4285" s="133"/>
      <c r="N4285" s="288"/>
      <c r="O4285" s="134"/>
      <c r="P4285" s="166"/>
      <c r="Q4285" s="289"/>
      <c r="R4285" s="165"/>
      <c r="S4285" s="290"/>
      <c r="T4285" s="290"/>
      <c r="U4285" s="290"/>
      <c r="V4285" s="290"/>
      <c r="W4285" s="166"/>
      <c r="X4285" s="135"/>
      <c r="Y4285" s="418">
        <f t="shared" si="642"/>
        <v>0</v>
      </c>
      <c r="Z4285" s="291">
        <f t="shared" si="643"/>
        <v>0</v>
      </c>
      <c r="AA4285" s="163"/>
      <c r="AB4285" s="177" t="str">
        <f t="shared" si="644"/>
        <v/>
      </c>
      <c r="AC4285" s="283" t="str">
        <f t="shared" si="645"/>
        <v/>
      </c>
      <c r="AD4285" s="283" t="str">
        <f t="shared" si="646"/>
        <v/>
      </c>
      <c r="AE4285" s="163"/>
      <c r="AF4285" s="162"/>
    </row>
    <row r="4286" spans="1:32">
      <c r="A4286" s="134">
        <v>4277</v>
      </c>
      <c r="B4286" s="286"/>
      <c r="C4286" s="146">
        <f t="shared" si="639"/>
        <v>0</v>
      </c>
      <c r="D4286" s="146">
        <f t="shared" si="640"/>
        <v>1</v>
      </c>
      <c r="E4286" s="146">
        <f t="shared" si="641"/>
        <v>1900</v>
      </c>
      <c r="F4286" s="287"/>
      <c r="G4286" s="287"/>
      <c r="H4286" s="287"/>
      <c r="I4286" s="288"/>
      <c r="J4286" s="287"/>
      <c r="K4286" s="288"/>
      <c r="L4286" s="134"/>
      <c r="M4286" s="133"/>
      <c r="N4286" s="288"/>
      <c r="O4286" s="134"/>
      <c r="P4286" s="166"/>
      <c r="Q4286" s="289"/>
      <c r="R4286" s="165"/>
      <c r="S4286" s="290"/>
      <c r="T4286" s="290"/>
      <c r="U4286" s="290"/>
      <c r="V4286" s="290"/>
      <c r="W4286" s="166"/>
      <c r="X4286" s="135"/>
      <c r="Y4286" s="418">
        <f t="shared" si="642"/>
        <v>0</v>
      </c>
      <c r="Z4286" s="291">
        <f t="shared" si="643"/>
        <v>0</v>
      </c>
      <c r="AA4286" s="163"/>
      <c r="AB4286" s="177" t="str">
        <f t="shared" si="644"/>
        <v/>
      </c>
      <c r="AC4286" s="283" t="str">
        <f t="shared" si="645"/>
        <v/>
      </c>
      <c r="AD4286" s="283" t="str">
        <f t="shared" si="646"/>
        <v/>
      </c>
      <c r="AE4286" s="163"/>
      <c r="AF4286" s="162"/>
    </row>
    <row r="4287" spans="1:32">
      <c r="A4287" s="134">
        <v>4278</v>
      </c>
      <c r="B4287" s="286"/>
      <c r="C4287" s="146">
        <f t="shared" si="639"/>
        <v>0</v>
      </c>
      <c r="D4287" s="146">
        <f t="shared" si="640"/>
        <v>1</v>
      </c>
      <c r="E4287" s="146">
        <f t="shared" si="641"/>
        <v>1900</v>
      </c>
      <c r="F4287" s="287"/>
      <c r="G4287" s="287"/>
      <c r="H4287" s="287"/>
      <c r="I4287" s="288"/>
      <c r="J4287" s="287"/>
      <c r="K4287" s="288"/>
      <c r="L4287" s="134"/>
      <c r="M4287" s="133"/>
      <c r="N4287" s="288"/>
      <c r="O4287" s="134"/>
      <c r="P4287" s="166"/>
      <c r="Q4287" s="289"/>
      <c r="R4287" s="165"/>
      <c r="S4287" s="290"/>
      <c r="T4287" s="290"/>
      <c r="U4287" s="290"/>
      <c r="V4287" s="290"/>
      <c r="W4287" s="166"/>
      <c r="X4287" s="135"/>
      <c r="Y4287" s="418">
        <f t="shared" si="642"/>
        <v>0</v>
      </c>
      <c r="Z4287" s="291">
        <f t="shared" si="643"/>
        <v>0</v>
      </c>
      <c r="AA4287" s="163"/>
      <c r="AB4287" s="177" t="str">
        <f t="shared" si="644"/>
        <v/>
      </c>
      <c r="AC4287" s="283" t="str">
        <f t="shared" si="645"/>
        <v/>
      </c>
      <c r="AD4287" s="283" t="str">
        <f t="shared" si="646"/>
        <v/>
      </c>
      <c r="AE4287" s="163"/>
      <c r="AF4287" s="162"/>
    </row>
    <row r="4288" spans="1:32">
      <c r="A4288" s="134">
        <v>4279</v>
      </c>
      <c r="B4288" s="286"/>
      <c r="C4288" s="146">
        <f t="shared" si="639"/>
        <v>0</v>
      </c>
      <c r="D4288" s="146">
        <f t="shared" si="640"/>
        <v>1</v>
      </c>
      <c r="E4288" s="146">
        <f t="shared" si="641"/>
        <v>1900</v>
      </c>
      <c r="F4288" s="287"/>
      <c r="G4288" s="287"/>
      <c r="H4288" s="287"/>
      <c r="I4288" s="288"/>
      <c r="J4288" s="287"/>
      <c r="K4288" s="288"/>
      <c r="L4288" s="134"/>
      <c r="M4288" s="133"/>
      <c r="N4288" s="288"/>
      <c r="O4288" s="134"/>
      <c r="P4288" s="166"/>
      <c r="Q4288" s="289"/>
      <c r="R4288" s="165"/>
      <c r="S4288" s="290"/>
      <c r="T4288" s="290"/>
      <c r="U4288" s="290"/>
      <c r="V4288" s="290"/>
      <c r="W4288" s="166"/>
      <c r="X4288" s="135"/>
      <c r="Y4288" s="418">
        <f t="shared" si="642"/>
        <v>0</v>
      </c>
      <c r="Z4288" s="291">
        <f t="shared" si="643"/>
        <v>0</v>
      </c>
      <c r="AA4288" s="163"/>
      <c r="AB4288" s="177" t="str">
        <f t="shared" si="644"/>
        <v/>
      </c>
      <c r="AC4288" s="283" t="str">
        <f t="shared" si="645"/>
        <v/>
      </c>
      <c r="AD4288" s="283" t="str">
        <f t="shared" si="646"/>
        <v/>
      </c>
      <c r="AE4288" s="163"/>
      <c r="AF4288" s="162"/>
    </row>
    <row r="4289" spans="1:32">
      <c r="A4289" s="134">
        <v>4280</v>
      </c>
      <c r="B4289" s="286"/>
      <c r="C4289" s="146">
        <f t="shared" si="639"/>
        <v>0</v>
      </c>
      <c r="D4289" s="146">
        <f t="shared" si="640"/>
        <v>1</v>
      </c>
      <c r="E4289" s="146">
        <f t="shared" si="641"/>
        <v>1900</v>
      </c>
      <c r="F4289" s="287"/>
      <c r="G4289" s="287"/>
      <c r="H4289" s="287"/>
      <c r="I4289" s="288"/>
      <c r="J4289" s="287"/>
      <c r="K4289" s="288"/>
      <c r="L4289" s="134"/>
      <c r="M4289" s="133"/>
      <c r="N4289" s="288"/>
      <c r="O4289" s="134"/>
      <c r="P4289" s="166"/>
      <c r="Q4289" s="289"/>
      <c r="R4289" s="165"/>
      <c r="S4289" s="290"/>
      <c r="T4289" s="290"/>
      <c r="U4289" s="290"/>
      <c r="V4289" s="290"/>
      <c r="W4289" s="166"/>
      <c r="X4289" s="135"/>
      <c r="Y4289" s="418">
        <f t="shared" si="642"/>
        <v>0</v>
      </c>
      <c r="Z4289" s="291">
        <f t="shared" si="643"/>
        <v>0</v>
      </c>
      <c r="AA4289" s="163"/>
      <c r="AB4289" s="177" t="str">
        <f t="shared" si="644"/>
        <v/>
      </c>
      <c r="AC4289" s="283" t="str">
        <f t="shared" si="645"/>
        <v/>
      </c>
      <c r="AD4289" s="283" t="str">
        <f t="shared" si="646"/>
        <v/>
      </c>
      <c r="AE4289" s="163"/>
      <c r="AF4289" s="162"/>
    </row>
    <row r="4290" spans="1:32">
      <c r="A4290" s="134">
        <v>4281</v>
      </c>
      <c r="B4290" s="286"/>
      <c r="C4290" s="146">
        <f t="shared" si="639"/>
        <v>0</v>
      </c>
      <c r="D4290" s="146">
        <f t="shared" si="640"/>
        <v>1</v>
      </c>
      <c r="E4290" s="146">
        <f t="shared" si="641"/>
        <v>1900</v>
      </c>
      <c r="F4290" s="287"/>
      <c r="G4290" s="287"/>
      <c r="H4290" s="287"/>
      <c r="I4290" s="288"/>
      <c r="J4290" s="287"/>
      <c r="K4290" s="288"/>
      <c r="L4290" s="134"/>
      <c r="M4290" s="133"/>
      <c r="N4290" s="288"/>
      <c r="O4290" s="134"/>
      <c r="P4290" s="166"/>
      <c r="Q4290" s="289"/>
      <c r="R4290" s="165"/>
      <c r="S4290" s="290"/>
      <c r="T4290" s="290"/>
      <c r="U4290" s="290"/>
      <c r="V4290" s="290"/>
      <c r="W4290" s="166"/>
      <c r="X4290" s="135"/>
      <c r="Y4290" s="418">
        <f t="shared" si="642"/>
        <v>0</v>
      </c>
      <c r="Z4290" s="291">
        <f t="shared" si="643"/>
        <v>0</v>
      </c>
      <c r="AA4290" s="163"/>
      <c r="AB4290" s="177" t="str">
        <f t="shared" si="644"/>
        <v/>
      </c>
      <c r="AC4290" s="283" t="str">
        <f t="shared" si="645"/>
        <v/>
      </c>
      <c r="AD4290" s="283" t="str">
        <f t="shared" si="646"/>
        <v/>
      </c>
      <c r="AE4290" s="163"/>
      <c r="AF4290" s="162"/>
    </row>
    <row r="4291" spans="1:32">
      <c r="A4291" s="134">
        <v>4282</v>
      </c>
      <c r="B4291" s="286"/>
      <c r="C4291" s="146">
        <f t="shared" si="639"/>
        <v>0</v>
      </c>
      <c r="D4291" s="146">
        <f t="shared" si="640"/>
        <v>1</v>
      </c>
      <c r="E4291" s="146">
        <f t="shared" si="641"/>
        <v>1900</v>
      </c>
      <c r="F4291" s="287"/>
      <c r="G4291" s="287"/>
      <c r="H4291" s="287"/>
      <c r="I4291" s="288"/>
      <c r="J4291" s="287"/>
      <c r="K4291" s="288"/>
      <c r="L4291" s="134"/>
      <c r="M4291" s="133"/>
      <c r="N4291" s="288"/>
      <c r="O4291" s="134"/>
      <c r="P4291" s="166"/>
      <c r="Q4291" s="289"/>
      <c r="R4291" s="165"/>
      <c r="S4291" s="290"/>
      <c r="T4291" s="290"/>
      <c r="U4291" s="290"/>
      <c r="V4291" s="290"/>
      <c r="W4291" s="166"/>
      <c r="X4291" s="135"/>
      <c r="Y4291" s="418">
        <f t="shared" si="642"/>
        <v>0</v>
      </c>
      <c r="Z4291" s="291">
        <f t="shared" si="643"/>
        <v>0</v>
      </c>
      <c r="AA4291" s="163"/>
      <c r="AB4291" s="177" t="str">
        <f t="shared" si="644"/>
        <v/>
      </c>
      <c r="AC4291" s="283" t="str">
        <f t="shared" si="645"/>
        <v/>
      </c>
      <c r="AD4291" s="283" t="str">
        <f t="shared" si="646"/>
        <v/>
      </c>
      <c r="AE4291" s="163"/>
      <c r="AF4291" s="162"/>
    </row>
    <row r="4292" spans="1:32">
      <c r="A4292" s="134">
        <v>4283</v>
      </c>
      <c r="B4292" s="286"/>
      <c r="C4292" s="146">
        <f t="shared" si="639"/>
        <v>0</v>
      </c>
      <c r="D4292" s="146">
        <f t="shared" si="640"/>
        <v>1</v>
      </c>
      <c r="E4292" s="146">
        <f t="shared" si="641"/>
        <v>1900</v>
      </c>
      <c r="F4292" s="287"/>
      <c r="G4292" s="287"/>
      <c r="H4292" s="287"/>
      <c r="I4292" s="288"/>
      <c r="J4292" s="287"/>
      <c r="K4292" s="288"/>
      <c r="L4292" s="134"/>
      <c r="M4292" s="133"/>
      <c r="N4292" s="288"/>
      <c r="O4292" s="134"/>
      <c r="P4292" s="166"/>
      <c r="Q4292" s="289"/>
      <c r="R4292" s="165"/>
      <c r="S4292" s="290"/>
      <c r="T4292" s="290"/>
      <c r="U4292" s="290"/>
      <c r="V4292" s="290"/>
      <c r="W4292" s="166"/>
      <c r="X4292" s="135"/>
      <c r="Y4292" s="418">
        <f t="shared" si="642"/>
        <v>0</v>
      </c>
      <c r="Z4292" s="291">
        <f t="shared" si="643"/>
        <v>0</v>
      </c>
      <c r="AA4292" s="163"/>
      <c r="AB4292" s="177" t="str">
        <f t="shared" si="644"/>
        <v/>
      </c>
      <c r="AC4292" s="283" t="str">
        <f t="shared" si="645"/>
        <v/>
      </c>
      <c r="AD4292" s="283" t="str">
        <f t="shared" si="646"/>
        <v/>
      </c>
      <c r="AE4292" s="163"/>
      <c r="AF4292" s="162"/>
    </row>
    <row r="4293" spans="1:32">
      <c r="A4293" s="134">
        <v>4284</v>
      </c>
      <c r="B4293" s="286"/>
      <c r="C4293" s="146">
        <f t="shared" si="639"/>
        <v>0</v>
      </c>
      <c r="D4293" s="146">
        <f t="shared" si="640"/>
        <v>1</v>
      </c>
      <c r="E4293" s="146">
        <f t="shared" si="641"/>
        <v>1900</v>
      </c>
      <c r="F4293" s="287"/>
      <c r="G4293" s="287"/>
      <c r="H4293" s="287"/>
      <c r="I4293" s="288"/>
      <c r="J4293" s="287"/>
      <c r="K4293" s="288"/>
      <c r="L4293" s="134"/>
      <c r="M4293" s="133"/>
      <c r="N4293" s="288"/>
      <c r="O4293" s="134"/>
      <c r="P4293" s="166"/>
      <c r="Q4293" s="289"/>
      <c r="R4293" s="165"/>
      <c r="S4293" s="290"/>
      <c r="T4293" s="290"/>
      <c r="U4293" s="290"/>
      <c r="V4293" s="290"/>
      <c r="W4293" s="166"/>
      <c r="X4293" s="135"/>
      <c r="Y4293" s="418">
        <f t="shared" si="642"/>
        <v>0</v>
      </c>
      <c r="Z4293" s="291">
        <f t="shared" si="643"/>
        <v>0</v>
      </c>
      <c r="AA4293" s="163"/>
      <c r="AB4293" s="177" t="str">
        <f t="shared" si="644"/>
        <v/>
      </c>
      <c r="AC4293" s="283" t="str">
        <f t="shared" si="645"/>
        <v/>
      </c>
      <c r="AD4293" s="283" t="str">
        <f t="shared" si="646"/>
        <v/>
      </c>
      <c r="AE4293" s="163"/>
      <c r="AF4293" s="162"/>
    </row>
    <row r="4294" spans="1:32">
      <c r="A4294" s="134">
        <v>4285</v>
      </c>
      <c r="B4294" s="286"/>
      <c r="C4294" s="146">
        <f t="shared" si="639"/>
        <v>0</v>
      </c>
      <c r="D4294" s="146">
        <f t="shared" si="640"/>
        <v>1</v>
      </c>
      <c r="E4294" s="146">
        <f t="shared" si="641"/>
        <v>1900</v>
      </c>
      <c r="F4294" s="287"/>
      <c r="G4294" s="287"/>
      <c r="H4294" s="287"/>
      <c r="I4294" s="288"/>
      <c r="J4294" s="287"/>
      <c r="K4294" s="288"/>
      <c r="L4294" s="134"/>
      <c r="M4294" s="133"/>
      <c r="N4294" s="288"/>
      <c r="O4294" s="134"/>
      <c r="P4294" s="166"/>
      <c r="Q4294" s="289"/>
      <c r="R4294" s="165"/>
      <c r="S4294" s="290"/>
      <c r="T4294" s="290"/>
      <c r="U4294" s="290"/>
      <c r="V4294" s="290"/>
      <c r="W4294" s="166"/>
      <c r="X4294" s="135"/>
      <c r="Y4294" s="418">
        <f t="shared" si="642"/>
        <v>0</v>
      </c>
      <c r="Z4294" s="291">
        <f t="shared" si="643"/>
        <v>0</v>
      </c>
      <c r="AA4294" s="163"/>
      <c r="AB4294" s="177" t="str">
        <f t="shared" si="644"/>
        <v/>
      </c>
      <c r="AC4294" s="283" t="str">
        <f t="shared" si="645"/>
        <v/>
      </c>
      <c r="AD4294" s="283" t="str">
        <f t="shared" si="646"/>
        <v/>
      </c>
      <c r="AE4294" s="163"/>
      <c r="AF4294" s="162"/>
    </row>
    <row r="4295" spans="1:32">
      <c r="A4295" s="134">
        <v>4286</v>
      </c>
      <c r="B4295" s="286"/>
      <c r="C4295" s="146">
        <f t="shared" si="639"/>
        <v>0</v>
      </c>
      <c r="D4295" s="146">
        <f t="shared" si="640"/>
        <v>1</v>
      </c>
      <c r="E4295" s="146">
        <f t="shared" si="641"/>
        <v>1900</v>
      </c>
      <c r="F4295" s="287"/>
      <c r="G4295" s="287"/>
      <c r="H4295" s="287"/>
      <c r="I4295" s="288"/>
      <c r="J4295" s="287"/>
      <c r="K4295" s="288"/>
      <c r="L4295" s="134"/>
      <c r="M4295" s="133"/>
      <c r="N4295" s="288"/>
      <c r="O4295" s="134"/>
      <c r="P4295" s="166"/>
      <c r="Q4295" s="289"/>
      <c r="R4295" s="165"/>
      <c r="S4295" s="290"/>
      <c r="T4295" s="290"/>
      <c r="U4295" s="290"/>
      <c r="V4295" s="290"/>
      <c r="W4295" s="166"/>
      <c r="X4295" s="135"/>
      <c r="Y4295" s="418">
        <f t="shared" si="642"/>
        <v>0</v>
      </c>
      <c r="Z4295" s="291">
        <f t="shared" si="643"/>
        <v>0</v>
      </c>
      <c r="AA4295" s="163"/>
      <c r="AB4295" s="177" t="str">
        <f t="shared" si="644"/>
        <v/>
      </c>
      <c r="AC4295" s="283" t="str">
        <f t="shared" si="645"/>
        <v/>
      </c>
      <c r="AD4295" s="283" t="str">
        <f t="shared" si="646"/>
        <v/>
      </c>
      <c r="AE4295" s="163"/>
      <c r="AF4295" s="162"/>
    </row>
    <row r="4296" spans="1:32">
      <c r="A4296" s="134">
        <v>4287</v>
      </c>
      <c r="B4296" s="286"/>
      <c r="C4296" s="146">
        <f t="shared" si="639"/>
        <v>0</v>
      </c>
      <c r="D4296" s="146">
        <f t="shared" si="640"/>
        <v>1</v>
      </c>
      <c r="E4296" s="146">
        <f t="shared" si="641"/>
        <v>1900</v>
      </c>
      <c r="F4296" s="287"/>
      <c r="G4296" s="287"/>
      <c r="H4296" s="287"/>
      <c r="I4296" s="288"/>
      <c r="J4296" s="287"/>
      <c r="K4296" s="288"/>
      <c r="L4296" s="134"/>
      <c r="M4296" s="133"/>
      <c r="N4296" s="288"/>
      <c r="O4296" s="134"/>
      <c r="P4296" s="166"/>
      <c r="Q4296" s="289"/>
      <c r="R4296" s="165"/>
      <c r="S4296" s="290"/>
      <c r="T4296" s="290"/>
      <c r="U4296" s="290"/>
      <c r="V4296" s="290"/>
      <c r="W4296" s="166"/>
      <c r="X4296" s="135"/>
      <c r="Y4296" s="418">
        <f t="shared" si="642"/>
        <v>0</v>
      </c>
      <c r="Z4296" s="291">
        <f t="shared" si="643"/>
        <v>0</v>
      </c>
      <c r="AA4296" s="163"/>
      <c r="AB4296" s="177" t="str">
        <f t="shared" si="644"/>
        <v/>
      </c>
      <c r="AC4296" s="283" t="str">
        <f t="shared" si="645"/>
        <v/>
      </c>
      <c r="AD4296" s="283" t="str">
        <f t="shared" si="646"/>
        <v/>
      </c>
      <c r="AE4296" s="163"/>
      <c r="AF4296" s="162"/>
    </row>
    <row r="4297" spans="1:32">
      <c r="A4297" s="134">
        <v>4288</v>
      </c>
      <c r="B4297" s="286"/>
      <c r="C4297" s="146">
        <f t="shared" si="639"/>
        <v>0</v>
      </c>
      <c r="D4297" s="146">
        <f t="shared" si="640"/>
        <v>1</v>
      </c>
      <c r="E4297" s="146">
        <f t="shared" si="641"/>
        <v>1900</v>
      </c>
      <c r="F4297" s="287"/>
      <c r="G4297" s="287"/>
      <c r="H4297" s="287"/>
      <c r="I4297" s="288"/>
      <c r="J4297" s="287"/>
      <c r="K4297" s="288"/>
      <c r="L4297" s="134"/>
      <c r="M4297" s="133"/>
      <c r="N4297" s="288"/>
      <c r="O4297" s="134"/>
      <c r="P4297" s="166"/>
      <c r="Q4297" s="289"/>
      <c r="R4297" s="165"/>
      <c r="S4297" s="290"/>
      <c r="T4297" s="290"/>
      <c r="U4297" s="290"/>
      <c r="V4297" s="290"/>
      <c r="W4297" s="166"/>
      <c r="X4297" s="135"/>
      <c r="Y4297" s="418">
        <f t="shared" si="642"/>
        <v>0</v>
      </c>
      <c r="Z4297" s="291">
        <f t="shared" si="643"/>
        <v>0</v>
      </c>
      <c r="AA4297" s="163"/>
      <c r="AB4297" s="177" t="str">
        <f t="shared" si="644"/>
        <v/>
      </c>
      <c r="AC4297" s="283" t="str">
        <f t="shared" si="645"/>
        <v/>
      </c>
      <c r="AD4297" s="283" t="str">
        <f t="shared" si="646"/>
        <v/>
      </c>
      <c r="AE4297" s="163"/>
      <c r="AF4297" s="162"/>
    </row>
    <row r="4298" spans="1:32">
      <c r="A4298" s="134">
        <v>4289</v>
      </c>
      <c r="B4298" s="286"/>
      <c r="C4298" s="146">
        <f t="shared" si="639"/>
        <v>0</v>
      </c>
      <c r="D4298" s="146">
        <f t="shared" si="640"/>
        <v>1</v>
      </c>
      <c r="E4298" s="146">
        <f t="shared" si="641"/>
        <v>1900</v>
      </c>
      <c r="F4298" s="287"/>
      <c r="G4298" s="287"/>
      <c r="H4298" s="287"/>
      <c r="I4298" s="288"/>
      <c r="J4298" s="287"/>
      <c r="K4298" s="288"/>
      <c r="L4298" s="134"/>
      <c r="M4298" s="133"/>
      <c r="N4298" s="288"/>
      <c r="O4298" s="134"/>
      <c r="P4298" s="166"/>
      <c r="Q4298" s="289"/>
      <c r="R4298" s="165"/>
      <c r="S4298" s="290"/>
      <c r="T4298" s="290"/>
      <c r="U4298" s="290"/>
      <c r="V4298" s="290"/>
      <c r="W4298" s="166"/>
      <c r="X4298" s="135"/>
      <c r="Y4298" s="418">
        <f t="shared" si="642"/>
        <v>0</v>
      </c>
      <c r="Z4298" s="291">
        <f t="shared" si="643"/>
        <v>0</v>
      </c>
      <c r="AA4298" s="163"/>
      <c r="AB4298" s="177" t="str">
        <f t="shared" si="644"/>
        <v/>
      </c>
      <c r="AC4298" s="283" t="str">
        <f t="shared" si="645"/>
        <v/>
      </c>
      <c r="AD4298" s="283" t="str">
        <f t="shared" si="646"/>
        <v/>
      </c>
      <c r="AE4298" s="163"/>
      <c r="AF4298" s="162"/>
    </row>
    <row r="4299" spans="1:32">
      <c r="A4299" s="134">
        <v>4290</v>
      </c>
      <c r="B4299" s="286"/>
      <c r="C4299" s="146">
        <f t="shared" ref="C4299:C4362" si="647">DAY(B4299)</f>
        <v>0</v>
      </c>
      <c r="D4299" s="146">
        <f t="shared" ref="D4299:D4362" si="648">MONTH(B4299)</f>
        <v>1</v>
      </c>
      <c r="E4299" s="146">
        <f t="shared" ref="E4299:E4362" si="649">YEAR(B4299)</f>
        <v>1900</v>
      </c>
      <c r="F4299" s="287"/>
      <c r="G4299" s="287"/>
      <c r="H4299" s="287"/>
      <c r="I4299" s="288"/>
      <c r="J4299" s="287"/>
      <c r="K4299" s="288"/>
      <c r="L4299" s="134"/>
      <c r="M4299" s="133"/>
      <c r="N4299" s="288"/>
      <c r="O4299" s="134"/>
      <c r="P4299" s="166"/>
      <c r="Q4299" s="289"/>
      <c r="R4299" s="165"/>
      <c r="S4299" s="290"/>
      <c r="T4299" s="290"/>
      <c r="U4299" s="290"/>
      <c r="V4299" s="290"/>
      <c r="W4299" s="166"/>
      <c r="X4299" s="135"/>
      <c r="Y4299" s="418">
        <f t="shared" ref="Y4299:Y4362" si="650">X4299*U4299</f>
        <v>0</v>
      </c>
      <c r="Z4299" s="291">
        <f t="shared" ref="Z4299:Z4362" si="651">Y4299*1.1</f>
        <v>0</v>
      </c>
      <c r="AA4299" s="163"/>
      <c r="AB4299" s="177" t="str">
        <f t="shared" ref="AB4299:AB4362" si="652">IF(S4299="","",IF(S4299-U4299=0,"Full","No"))</f>
        <v/>
      </c>
      <c r="AC4299" s="283" t="str">
        <f t="shared" ref="AC4299:AC4362" si="653">IF(AND(S4299&gt;U4299,V4299=0),"Lost",IF(AND(S4299&gt;U4299,V4299&lt;(S4299-U4299)),"Lost",""))</f>
        <v/>
      </c>
      <c r="AD4299" s="283" t="str">
        <f t="shared" ref="AD4299:AD4362" si="654">IF(AND(S4299&gt;U4299,V4299=0),S4299-U4299,IF(AND(S4299&gt;U4299,V4299&lt;(S4299-U4299)),S4299-(U4299+V4299),""))</f>
        <v/>
      </c>
      <c r="AE4299" s="163"/>
      <c r="AF4299" s="162"/>
    </row>
    <row r="4300" spans="1:32">
      <c r="A4300" s="134">
        <v>4291</v>
      </c>
      <c r="B4300" s="286"/>
      <c r="C4300" s="146">
        <f t="shared" si="647"/>
        <v>0</v>
      </c>
      <c r="D4300" s="146">
        <f t="shared" si="648"/>
        <v>1</v>
      </c>
      <c r="E4300" s="146">
        <f t="shared" si="649"/>
        <v>1900</v>
      </c>
      <c r="F4300" s="287"/>
      <c r="G4300" s="287"/>
      <c r="H4300" s="287"/>
      <c r="I4300" s="288"/>
      <c r="J4300" s="287"/>
      <c r="K4300" s="288"/>
      <c r="L4300" s="134"/>
      <c r="M4300" s="133"/>
      <c r="N4300" s="288"/>
      <c r="O4300" s="134"/>
      <c r="P4300" s="166"/>
      <c r="Q4300" s="289"/>
      <c r="R4300" s="165"/>
      <c r="S4300" s="290"/>
      <c r="T4300" s="290"/>
      <c r="U4300" s="290"/>
      <c r="V4300" s="290"/>
      <c r="W4300" s="166"/>
      <c r="X4300" s="135"/>
      <c r="Y4300" s="418">
        <f t="shared" si="650"/>
        <v>0</v>
      </c>
      <c r="Z4300" s="291">
        <f t="shared" si="651"/>
        <v>0</v>
      </c>
      <c r="AA4300" s="163"/>
      <c r="AB4300" s="177" t="str">
        <f t="shared" si="652"/>
        <v/>
      </c>
      <c r="AC4300" s="283" t="str">
        <f t="shared" si="653"/>
        <v/>
      </c>
      <c r="AD4300" s="283" t="str">
        <f t="shared" si="654"/>
        <v/>
      </c>
      <c r="AE4300" s="163"/>
      <c r="AF4300" s="162"/>
    </row>
    <row r="4301" spans="1:32">
      <c r="A4301" s="134">
        <v>4292</v>
      </c>
      <c r="B4301" s="286"/>
      <c r="C4301" s="146">
        <f t="shared" si="647"/>
        <v>0</v>
      </c>
      <c r="D4301" s="146">
        <f t="shared" si="648"/>
        <v>1</v>
      </c>
      <c r="E4301" s="146">
        <f t="shared" si="649"/>
        <v>1900</v>
      </c>
      <c r="F4301" s="287"/>
      <c r="G4301" s="287"/>
      <c r="H4301" s="287"/>
      <c r="I4301" s="288"/>
      <c r="J4301" s="287"/>
      <c r="K4301" s="288"/>
      <c r="L4301" s="134"/>
      <c r="M4301" s="133"/>
      <c r="N4301" s="288"/>
      <c r="O4301" s="134"/>
      <c r="P4301" s="166"/>
      <c r="Q4301" s="289"/>
      <c r="R4301" s="165"/>
      <c r="S4301" s="290"/>
      <c r="T4301" s="290"/>
      <c r="U4301" s="290"/>
      <c r="V4301" s="290"/>
      <c r="W4301" s="166"/>
      <c r="X4301" s="135"/>
      <c r="Y4301" s="418">
        <f t="shared" si="650"/>
        <v>0</v>
      </c>
      <c r="Z4301" s="291">
        <f t="shared" si="651"/>
        <v>0</v>
      </c>
      <c r="AA4301" s="163"/>
      <c r="AB4301" s="177" t="str">
        <f t="shared" si="652"/>
        <v/>
      </c>
      <c r="AC4301" s="283" t="str">
        <f t="shared" si="653"/>
        <v/>
      </c>
      <c r="AD4301" s="283" t="str">
        <f t="shared" si="654"/>
        <v/>
      </c>
      <c r="AE4301" s="163"/>
      <c r="AF4301" s="162"/>
    </row>
    <row r="4302" spans="1:32">
      <c r="A4302" s="134">
        <v>4293</v>
      </c>
      <c r="B4302" s="286"/>
      <c r="C4302" s="146">
        <f t="shared" si="647"/>
        <v>0</v>
      </c>
      <c r="D4302" s="146">
        <f t="shared" si="648"/>
        <v>1</v>
      </c>
      <c r="E4302" s="146">
        <f t="shared" si="649"/>
        <v>1900</v>
      </c>
      <c r="F4302" s="287"/>
      <c r="G4302" s="287"/>
      <c r="H4302" s="287"/>
      <c r="I4302" s="288"/>
      <c r="J4302" s="287"/>
      <c r="K4302" s="288"/>
      <c r="L4302" s="134"/>
      <c r="M4302" s="133"/>
      <c r="N4302" s="288"/>
      <c r="O4302" s="134"/>
      <c r="P4302" s="166"/>
      <c r="Q4302" s="289"/>
      <c r="R4302" s="165"/>
      <c r="S4302" s="290"/>
      <c r="T4302" s="290"/>
      <c r="U4302" s="290"/>
      <c r="V4302" s="290"/>
      <c r="W4302" s="166"/>
      <c r="X4302" s="135"/>
      <c r="Y4302" s="418">
        <f t="shared" si="650"/>
        <v>0</v>
      </c>
      <c r="Z4302" s="291">
        <f t="shared" si="651"/>
        <v>0</v>
      </c>
      <c r="AA4302" s="163"/>
      <c r="AB4302" s="177" t="str">
        <f t="shared" si="652"/>
        <v/>
      </c>
      <c r="AC4302" s="283" t="str">
        <f t="shared" si="653"/>
        <v/>
      </c>
      <c r="AD4302" s="283" t="str">
        <f t="shared" si="654"/>
        <v/>
      </c>
      <c r="AE4302" s="163"/>
      <c r="AF4302" s="162"/>
    </row>
    <row r="4303" spans="1:32">
      <c r="A4303" s="134">
        <v>4294</v>
      </c>
      <c r="B4303" s="286"/>
      <c r="C4303" s="146">
        <f t="shared" si="647"/>
        <v>0</v>
      </c>
      <c r="D4303" s="146">
        <f t="shared" si="648"/>
        <v>1</v>
      </c>
      <c r="E4303" s="146">
        <f t="shared" si="649"/>
        <v>1900</v>
      </c>
      <c r="F4303" s="287"/>
      <c r="G4303" s="287"/>
      <c r="H4303" s="287"/>
      <c r="I4303" s="288"/>
      <c r="J4303" s="287"/>
      <c r="K4303" s="288"/>
      <c r="L4303" s="134"/>
      <c r="M4303" s="133"/>
      <c r="N4303" s="288"/>
      <c r="O4303" s="134"/>
      <c r="P4303" s="166"/>
      <c r="Q4303" s="289"/>
      <c r="R4303" s="165"/>
      <c r="S4303" s="290"/>
      <c r="T4303" s="290"/>
      <c r="U4303" s="290"/>
      <c r="V4303" s="290"/>
      <c r="W4303" s="166"/>
      <c r="X4303" s="135"/>
      <c r="Y4303" s="418">
        <f t="shared" si="650"/>
        <v>0</v>
      </c>
      <c r="Z4303" s="291">
        <f t="shared" si="651"/>
        <v>0</v>
      </c>
      <c r="AA4303" s="163"/>
      <c r="AB4303" s="177" t="str">
        <f t="shared" si="652"/>
        <v/>
      </c>
      <c r="AC4303" s="283" t="str">
        <f t="shared" si="653"/>
        <v/>
      </c>
      <c r="AD4303" s="283" t="str">
        <f t="shared" si="654"/>
        <v/>
      </c>
      <c r="AE4303" s="163"/>
      <c r="AF4303" s="162"/>
    </row>
    <row r="4304" spans="1:32">
      <c r="A4304" s="134">
        <v>4295</v>
      </c>
      <c r="B4304" s="286"/>
      <c r="C4304" s="146">
        <f t="shared" si="647"/>
        <v>0</v>
      </c>
      <c r="D4304" s="146">
        <f t="shared" si="648"/>
        <v>1</v>
      </c>
      <c r="E4304" s="146">
        <f t="shared" si="649"/>
        <v>1900</v>
      </c>
      <c r="F4304" s="287"/>
      <c r="G4304" s="287"/>
      <c r="H4304" s="287"/>
      <c r="I4304" s="288"/>
      <c r="J4304" s="287"/>
      <c r="K4304" s="288"/>
      <c r="L4304" s="134"/>
      <c r="M4304" s="133"/>
      <c r="N4304" s="288"/>
      <c r="O4304" s="134"/>
      <c r="P4304" s="166"/>
      <c r="Q4304" s="289"/>
      <c r="R4304" s="165"/>
      <c r="S4304" s="290"/>
      <c r="T4304" s="290"/>
      <c r="U4304" s="290"/>
      <c r="V4304" s="290"/>
      <c r="W4304" s="166"/>
      <c r="X4304" s="135"/>
      <c r="Y4304" s="418">
        <f t="shared" si="650"/>
        <v>0</v>
      </c>
      <c r="Z4304" s="291">
        <f t="shared" si="651"/>
        <v>0</v>
      </c>
      <c r="AA4304" s="163"/>
      <c r="AB4304" s="177" t="str">
        <f t="shared" si="652"/>
        <v/>
      </c>
      <c r="AC4304" s="283" t="str">
        <f t="shared" si="653"/>
        <v/>
      </c>
      <c r="AD4304" s="283" t="str">
        <f t="shared" si="654"/>
        <v/>
      </c>
      <c r="AE4304" s="163"/>
      <c r="AF4304" s="162"/>
    </row>
    <row r="4305" spans="1:32">
      <c r="A4305" s="134">
        <v>4296</v>
      </c>
      <c r="B4305" s="286"/>
      <c r="C4305" s="146">
        <f t="shared" si="647"/>
        <v>0</v>
      </c>
      <c r="D4305" s="146">
        <f t="shared" si="648"/>
        <v>1</v>
      </c>
      <c r="E4305" s="146">
        <f t="shared" si="649"/>
        <v>1900</v>
      </c>
      <c r="F4305" s="287"/>
      <c r="G4305" s="287"/>
      <c r="H4305" s="287"/>
      <c r="I4305" s="288"/>
      <c r="J4305" s="287"/>
      <c r="K4305" s="288"/>
      <c r="L4305" s="134"/>
      <c r="M4305" s="133"/>
      <c r="N4305" s="288"/>
      <c r="O4305" s="134"/>
      <c r="P4305" s="166"/>
      <c r="Q4305" s="289"/>
      <c r="R4305" s="165"/>
      <c r="S4305" s="290"/>
      <c r="T4305" s="290"/>
      <c r="U4305" s="290"/>
      <c r="V4305" s="290"/>
      <c r="W4305" s="166"/>
      <c r="X4305" s="135"/>
      <c r="Y4305" s="418">
        <f t="shared" si="650"/>
        <v>0</v>
      </c>
      <c r="Z4305" s="291">
        <f t="shared" si="651"/>
        <v>0</v>
      </c>
      <c r="AA4305" s="163"/>
      <c r="AB4305" s="177" t="str">
        <f t="shared" si="652"/>
        <v/>
      </c>
      <c r="AC4305" s="283" t="str">
        <f t="shared" si="653"/>
        <v/>
      </c>
      <c r="AD4305" s="283" t="str">
        <f t="shared" si="654"/>
        <v/>
      </c>
      <c r="AE4305" s="163"/>
      <c r="AF4305" s="162"/>
    </row>
    <row r="4306" spans="1:32">
      <c r="A4306" s="134">
        <v>4297</v>
      </c>
      <c r="B4306" s="286"/>
      <c r="C4306" s="146">
        <f t="shared" si="647"/>
        <v>0</v>
      </c>
      <c r="D4306" s="146">
        <f t="shared" si="648"/>
        <v>1</v>
      </c>
      <c r="E4306" s="146">
        <f t="shared" si="649"/>
        <v>1900</v>
      </c>
      <c r="F4306" s="287"/>
      <c r="G4306" s="287"/>
      <c r="H4306" s="287"/>
      <c r="I4306" s="288"/>
      <c r="J4306" s="287"/>
      <c r="K4306" s="288"/>
      <c r="L4306" s="134"/>
      <c r="M4306" s="133"/>
      <c r="N4306" s="288"/>
      <c r="O4306" s="134"/>
      <c r="P4306" s="166"/>
      <c r="Q4306" s="289"/>
      <c r="R4306" s="165"/>
      <c r="S4306" s="290"/>
      <c r="T4306" s="290"/>
      <c r="U4306" s="290"/>
      <c r="V4306" s="290"/>
      <c r="W4306" s="166"/>
      <c r="X4306" s="135"/>
      <c r="Y4306" s="418">
        <f t="shared" si="650"/>
        <v>0</v>
      </c>
      <c r="Z4306" s="291">
        <f t="shared" si="651"/>
        <v>0</v>
      </c>
      <c r="AA4306" s="163"/>
      <c r="AB4306" s="177" t="str">
        <f t="shared" si="652"/>
        <v/>
      </c>
      <c r="AC4306" s="283" t="str">
        <f t="shared" si="653"/>
        <v/>
      </c>
      <c r="AD4306" s="283" t="str">
        <f t="shared" si="654"/>
        <v/>
      </c>
      <c r="AE4306" s="163"/>
      <c r="AF4306" s="162"/>
    </row>
    <row r="4307" spans="1:32">
      <c r="A4307" s="134">
        <v>4298</v>
      </c>
      <c r="B4307" s="286"/>
      <c r="C4307" s="146">
        <f t="shared" si="647"/>
        <v>0</v>
      </c>
      <c r="D4307" s="146">
        <f t="shared" si="648"/>
        <v>1</v>
      </c>
      <c r="E4307" s="146">
        <f t="shared" si="649"/>
        <v>1900</v>
      </c>
      <c r="F4307" s="287"/>
      <c r="G4307" s="287"/>
      <c r="H4307" s="287"/>
      <c r="I4307" s="288"/>
      <c r="J4307" s="287"/>
      <c r="K4307" s="288"/>
      <c r="L4307" s="134"/>
      <c r="M4307" s="133"/>
      <c r="N4307" s="288"/>
      <c r="O4307" s="134"/>
      <c r="P4307" s="166"/>
      <c r="Q4307" s="289"/>
      <c r="R4307" s="165"/>
      <c r="S4307" s="290"/>
      <c r="T4307" s="290"/>
      <c r="U4307" s="290"/>
      <c r="V4307" s="290"/>
      <c r="W4307" s="166"/>
      <c r="X4307" s="135"/>
      <c r="Y4307" s="418">
        <f t="shared" si="650"/>
        <v>0</v>
      </c>
      <c r="Z4307" s="291">
        <f t="shared" si="651"/>
        <v>0</v>
      </c>
      <c r="AA4307" s="163"/>
      <c r="AB4307" s="177" t="str">
        <f t="shared" si="652"/>
        <v/>
      </c>
      <c r="AC4307" s="283" t="str">
        <f t="shared" si="653"/>
        <v/>
      </c>
      <c r="AD4307" s="283" t="str">
        <f t="shared" si="654"/>
        <v/>
      </c>
      <c r="AE4307" s="163"/>
      <c r="AF4307" s="162"/>
    </row>
    <row r="4308" spans="1:32">
      <c r="A4308" s="134">
        <v>4299</v>
      </c>
      <c r="B4308" s="286"/>
      <c r="C4308" s="146">
        <f t="shared" si="647"/>
        <v>0</v>
      </c>
      <c r="D4308" s="146">
        <f t="shared" si="648"/>
        <v>1</v>
      </c>
      <c r="E4308" s="146">
        <f t="shared" si="649"/>
        <v>1900</v>
      </c>
      <c r="F4308" s="287"/>
      <c r="G4308" s="287"/>
      <c r="H4308" s="287"/>
      <c r="I4308" s="288"/>
      <c r="J4308" s="287"/>
      <c r="K4308" s="288"/>
      <c r="L4308" s="134"/>
      <c r="M4308" s="133"/>
      <c r="N4308" s="288"/>
      <c r="O4308" s="134"/>
      <c r="P4308" s="166"/>
      <c r="Q4308" s="289"/>
      <c r="R4308" s="165"/>
      <c r="S4308" s="290"/>
      <c r="T4308" s="290"/>
      <c r="U4308" s="290"/>
      <c r="V4308" s="290"/>
      <c r="W4308" s="166"/>
      <c r="X4308" s="135"/>
      <c r="Y4308" s="418">
        <f t="shared" si="650"/>
        <v>0</v>
      </c>
      <c r="Z4308" s="291">
        <f t="shared" si="651"/>
        <v>0</v>
      </c>
      <c r="AA4308" s="163"/>
      <c r="AB4308" s="177" t="str">
        <f t="shared" si="652"/>
        <v/>
      </c>
      <c r="AC4308" s="283" t="str">
        <f t="shared" si="653"/>
        <v/>
      </c>
      <c r="AD4308" s="283" t="str">
        <f t="shared" si="654"/>
        <v/>
      </c>
      <c r="AE4308" s="163"/>
      <c r="AF4308" s="162"/>
    </row>
    <row r="4309" spans="1:32">
      <c r="A4309" s="134">
        <v>4300</v>
      </c>
      <c r="B4309" s="286"/>
      <c r="C4309" s="146">
        <f t="shared" si="647"/>
        <v>0</v>
      </c>
      <c r="D4309" s="146">
        <f t="shared" si="648"/>
        <v>1</v>
      </c>
      <c r="E4309" s="146">
        <f t="shared" si="649"/>
        <v>1900</v>
      </c>
      <c r="F4309" s="287"/>
      <c r="G4309" s="287"/>
      <c r="H4309" s="287"/>
      <c r="I4309" s="288"/>
      <c r="J4309" s="287"/>
      <c r="K4309" s="288"/>
      <c r="L4309" s="134"/>
      <c r="M4309" s="133"/>
      <c r="N4309" s="288"/>
      <c r="O4309" s="134"/>
      <c r="P4309" s="166"/>
      <c r="Q4309" s="289"/>
      <c r="R4309" s="165"/>
      <c r="S4309" s="290"/>
      <c r="T4309" s="290"/>
      <c r="U4309" s="290"/>
      <c r="V4309" s="290"/>
      <c r="W4309" s="166"/>
      <c r="X4309" s="135"/>
      <c r="Y4309" s="418">
        <f t="shared" si="650"/>
        <v>0</v>
      </c>
      <c r="Z4309" s="291">
        <f t="shared" si="651"/>
        <v>0</v>
      </c>
      <c r="AA4309" s="163"/>
      <c r="AB4309" s="177" t="str">
        <f t="shared" si="652"/>
        <v/>
      </c>
      <c r="AC4309" s="283" t="str">
        <f t="shared" si="653"/>
        <v/>
      </c>
      <c r="AD4309" s="283" t="str">
        <f t="shared" si="654"/>
        <v/>
      </c>
      <c r="AE4309" s="163"/>
      <c r="AF4309" s="162"/>
    </row>
    <row r="4310" spans="1:32">
      <c r="A4310" s="134">
        <v>4301</v>
      </c>
      <c r="B4310" s="286"/>
      <c r="C4310" s="146">
        <f t="shared" si="647"/>
        <v>0</v>
      </c>
      <c r="D4310" s="146">
        <f t="shared" si="648"/>
        <v>1</v>
      </c>
      <c r="E4310" s="146">
        <f t="shared" si="649"/>
        <v>1900</v>
      </c>
      <c r="F4310" s="287"/>
      <c r="G4310" s="287"/>
      <c r="H4310" s="287"/>
      <c r="I4310" s="288"/>
      <c r="J4310" s="287"/>
      <c r="K4310" s="288"/>
      <c r="L4310" s="134"/>
      <c r="M4310" s="133"/>
      <c r="N4310" s="288"/>
      <c r="O4310" s="134"/>
      <c r="P4310" s="166"/>
      <c r="Q4310" s="289"/>
      <c r="R4310" s="165"/>
      <c r="S4310" s="290"/>
      <c r="T4310" s="290"/>
      <c r="U4310" s="290"/>
      <c r="V4310" s="290"/>
      <c r="W4310" s="166"/>
      <c r="X4310" s="135"/>
      <c r="Y4310" s="418">
        <f t="shared" si="650"/>
        <v>0</v>
      </c>
      <c r="Z4310" s="291">
        <f t="shared" si="651"/>
        <v>0</v>
      </c>
      <c r="AA4310" s="163"/>
      <c r="AB4310" s="177" t="str">
        <f t="shared" si="652"/>
        <v/>
      </c>
      <c r="AC4310" s="283" t="str">
        <f t="shared" si="653"/>
        <v/>
      </c>
      <c r="AD4310" s="283" t="str">
        <f t="shared" si="654"/>
        <v/>
      </c>
      <c r="AE4310" s="163"/>
      <c r="AF4310" s="162"/>
    </row>
    <row r="4311" spans="1:32">
      <c r="A4311" s="134">
        <v>4302</v>
      </c>
      <c r="B4311" s="286"/>
      <c r="C4311" s="146">
        <f t="shared" si="647"/>
        <v>0</v>
      </c>
      <c r="D4311" s="146">
        <f t="shared" si="648"/>
        <v>1</v>
      </c>
      <c r="E4311" s="146">
        <f t="shared" si="649"/>
        <v>1900</v>
      </c>
      <c r="F4311" s="287"/>
      <c r="G4311" s="287"/>
      <c r="H4311" s="287"/>
      <c r="I4311" s="288"/>
      <c r="J4311" s="287"/>
      <c r="K4311" s="288"/>
      <c r="L4311" s="134"/>
      <c r="M4311" s="133"/>
      <c r="N4311" s="288"/>
      <c r="O4311" s="134"/>
      <c r="P4311" s="166"/>
      <c r="Q4311" s="289"/>
      <c r="R4311" s="165"/>
      <c r="S4311" s="290"/>
      <c r="T4311" s="290"/>
      <c r="U4311" s="290"/>
      <c r="V4311" s="290"/>
      <c r="W4311" s="166"/>
      <c r="X4311" s="135"/>
      <c r="Y4311" s="418">
        <f t="shared" si="650"/>
        <v>0</v>
      </c>
      <c r="Z4311" s="291">
        <f t="shared" si="651"/>
        <v>0</v>
      </c>
      <c r="AA4311" s="163"/>
      <c r="AB4311" s="177" t="str">
        <f t="shared" si="652"/>
        <v/>
      </c>
      <c r="AC4311" s="283" t="str">
        <f t="shared" si="653"/>
        <v/>
      </c>
      <c r="AD4311" s="283" t="str">
        <f t="shared" si="654"/>
        <v/>
      </c>
      <c r="AE4311" s="163"/>
      <c r="AF4311" s="162"/>
    </row>
    <row r="4312" spans="1:32">
      <c r="A4312" s="134">
        <v>4303</v>
      </c>
      <c r="B4312" s="286"/>
      <c r="C4312" s="146">
        <f t="shared" si="647"/>
        <v>0</v>
      </c>
      <c r="D4312" s="146">
        <f t="shared" si="648"/>
        <v>1</v>
      </c>
      <c r="E4312" s="146">
        <f t="shared" si="649"/>
        <v>1900</v>
      </c>
      <c r="F4312" s="287"/>
      <c r="G4312" s="287"/>
      <c r="H4312" s="287"/>
      <c r="I4312" s="288"/>
      <c r="J4312" s="287"/>
      <c r="K4312" s="288"/>
      <c r="L4312" s="134"/>
      <c r="M4312" s="133"/>
      <c r="N4312" s="288"/>
      <c r="O4312" s="134"/>
      <c r="P4312" s="166"/>
      <c r="Q4312" s="289"/>
      <c r="R4312" s="165"/>
      <c r="S4312" s="290"/>
      <c r="T4312" s="290"/>
      <c r="U4312" s="290"/>
      <c r="V4312" s="290"/>
      <c r="W4312" s="166"/>
      <c r="X4312" s="135"/>
      <c r="Y4312" s="418">
        <f t="shared" si="650"/>
        <v>0</v>
      </c>
      <c r="Z4312" s="291">
        <f t="shared" si="651"/>
        <v>0</v>
      </c>
      <c r="AA4312" s="163"/>
      <c r="AB4312" s="177" t="str">
        <f t="shared" si="652"/>
        <v/>
      </c>
      <c r="AC4312" s="283" t="str">
        <f t="shared" si="653"/>
        <v/>
      </c>
      <c r="AD4312" s="283" t="str">
        <f t="shared" si="654"/>
        <v/>
      </c>
      <c r="AE4312" s="163"/>
      <c r="AF4312" s="162"/>
    </row>
    <row r="4313" spans="1:32">
      <c r="A4313" s="134">
        <v>4304</v>
      </c>
      <c r="B4313" s="286"/>
      <c r="C4313" s="146">
        <f t="shared" si="647"/>
        <v>0</v>
      </c>
      <c r="D4313" s="146">
        <f t="shared" si="648"/>
        <v>1</v>
      </c>
      <c r="E4313" s="146">
        <f t="shared" si="649"/>
        <v>1900</v>
      </c>
      <c r="F4313" s="287"/>
      <c r="G4313" s="287"/>
      <c r="H4313" s="287"/>
      <c r="I4313" s="288"/>
      <c r="J4313" s="287"/>
      <c r="K4313" s="288"/>
      <c r="L4313" s="134"/>
      <c r="M4313" s="133"/>
      <c r="N4313" s="288"/>
      <c r="O4313" s="134"/>
      <c r="P4313" s="166"/>
      <c r="Q4313" s="289"/>
      <c r="R4313" s="165"/>
      <c r="S4313" s="290"/>
      <c r="T4313" s="290"/>
      <c r="U4313" s="290"/>
      <c r="V4313" s="290"/>
      <c r="W4313" s="166"/>
      <c r="X4313" s="135"/>
      <c r="Y4313" s="418">
        <f t="shared" si="650"/>
        <v>0</v>
      </c>
      <c r="Z4313" s="291">
        <f t="shared" si="651"/>
        <v>0</v>
      </c>
      <c r="AA4313" s="163"/>
      <c r="AB4313" s="177" t="str">
        <f t="shared" si="652"/>
        <v/>
      </c>
      <c r="AC4313" s="283" t="str">
        <f t="shared" si="653"/>
        <v/>
      </c>
      <c r="AD4313" s="283" t="str">
        <f t="shared" si="654"/>
        <v/>
      </c>
      <c r="AE4313" s="163"/>
      <c r="AF4313" s="162"/>
    </row>
    <row r="4314" spans="1:32">
      <c r="A4314" s="134">
        <v>4305</v>
      </c>
      <c r="B4314" s="286"/>
      <c r="C4314" s="146">
        <f t="shared" si="647"/>
        <v>0</v>
      </c>
      <c r="D4314" s="146">
        <f t="shared" si="648"/>
        <v>1</v>
      </c>
      <c r="E4314" s="146">
        <f t="shared" si="649"/>
        <v>1900</v>
      </c>
      <c r="F4314" s="287"/>
      <c r="G4314" s="287"/>
      <c r="H4314" s="287"/>
      <c r="I4314" s="288"/>
      <c r="J4314" s="287"/>
      <c r="K4314" s="288"/>
      <c r="L4314" s="134"/>
      <c r="M4314" s="133"/>
      <c r="N4314" s="288"/>
      <c r="O4314" s="134"/>
      <c r="P4314" s="166"/>
      <c r="Q4314" s="289"/>
      <c r="R4314" s="165"/>
      <c r="S4314" s="290"/>
      <c r="T4314" s="290"/>
      <c r="U4314" s="290"/>
      <c r="V4314" s="290"/>
      <c r="W4314" s="166"/>
      <c r="X4314" s="135"/>
      <c r="Y4314" s="418">
        <f t="shared" si="650"/>
        <v>0</v>
      </c>
      <c r="Z4314" s="291">
        <f t="shared" si="651"/>
        <v>0</v>
      </c>
      <c r="AA4314" s="163"/>
      <c r="AB4314" s="177" t="str">
        <f t="shared" si="652"/>
        <v/>
      </c>
      <c r="AC4314" s="283" t="str">
        <f t="shared" si="653"/>
        <v/>
      </c>
      <c r="AD4314" s="283" t="str">
        <f t="shared" si="654"/>
        <v/>
      </c>
      <c r="AE4314" s="163"/>
      <c r="AF4314" s="162"/>
    </row>
    <row r="4315" spans="1:32">
      <c r="A4315" s="134">
        <v>4306</v>
      </c>
      <c r="B4315" s="286"/>
      <c r="C4315" s="146">
        <f t="shared" si="647"/>
        <v>0</v>
      </c>
      <c r="D4315" s="146">
        <f t="shared" si="648"/>
        <v>1</v>
      </c>
      <c r="E4315" s="146">
        <f t="shared" si="649"/>
        <v>1900</v>
      </c>
      <c r="F4315" s="287"/>
      <c r="G4315" s="287"/>
      <c r="H4315" s="287"/>
      <c r="I4315" s="288"/>
      <c r="J4315" s="287"/>
      <c r="K4315" s="288"/>
      <c r="L4315" s="134"/>
      <c r="M4315" s="133"/>
      <c r="N4315" s="288"/>
      <c r="O4315" s="134"/>
      <c r="P4315" s="166"/>
      <c r="Q4315" s="289"/>
      <c r="R4315" s="165"/>
      <c r="S4315" s="290"/>
      <c r="T4315" s="290"/>
      <c r="U4315" s="290"/>
      <c r="V4315" s="290"/>
      <c r="W4315" s="166"/>
      <c r="X4315" s="135"/>
      <c r="Y4315" s="418">
        <f t="shared" si="650"/>
        <v>0</v>
      </c>
      <c r="Z4315" s="291">
        <f t="shared" si="651"/>
        <v>0</v>
      </c>
      <c r="AA4315" s="163"/>
      <c r="AB4315" s="177" t="str">
        <f t="shared" si="652"/>
        <v/>
      </c>
      <c r="AC4315" s="283" t="str">
        <f t="shared" si="653"/>
        <v/>
      </c>
      <c r="AD4315" s="283" t="str">
        <f t="shared" si="654"/>
        <v/>
      </c>
      <c r="AE4315" s="163"/>
      <c r="AF4315" s="162"/>
    </row>
    <row r="4316" spans="1:32">
      <c r="A4316" s="134">
        <v>4307</v>
      </c>
      <c r="B4316" s="286"/>
      <c r="C4316" s="146">
        <f t="shared" si="647"/>
        <v>0</v>
      </c>
      <c r="D4316" s="146">
        <f t="shared" si="648"/>
        <v>1</v>
      </c>
      <c r="E4316" s="146">
        <f t="shared" si="649"/>
        <v>1900</v>
      </c>
      <c r="F4316" s="287"/>
      <c r="G4316" s="287"/>
      <c r="H4316" s="287"/>
      <c r="I4316" s="288"/>
      <c r="J4316" s="287"/>
      <c r="K4316" s="288"/>
      <c r="L4316" s="134"/>
      <c r="M4316" s="133"/>
      <c r="N4316" s="288"/>
      <c r="O4316" s="134"/>
      <c r="P4316" s="166"/>
      <c r="Q4316" s="289"/>
      <c r="R4316" s="165"/>
      <c r="S4316" s="290"/>
      <c r="T4316" s="290"/>
      <c r="U4316" s="290"/>
      <c r="V4316" s="290"/>
      <c r="W4316" s="166"/>
      <c r="X4316" s="135"/>
      <c r="Y4316" s="418">
        <f t="shared" si="650"/>
        <v>0</v>
      </c>
      <c r="Z4316" s="291">
        <f t="shared" si="651"/>
        <v>0</v>
      </c>
      <c r="AA4316" s="163"/>
      <c r="AB4316" s="177" t="str">
        <f t="shared" si="652"/>
        <v/>
      </c>
      <c r="AC4316" s="283" t="str">
        <f t="shared" si="653"/>
        <v/>
      </c>
      <c r="AD4316" s="283" t="str">
        <f t="shared" si="654"/>
        <v/>
      </c>
      <c r="AE4316" s="163"/>
      <c r="AF4316" s="162"/>
    </row>
    <row r="4317" spans="1:32">
      <c r="A4317" s="134">
        <v>4308</v>
      </c>
      <c r="B4317" s="286"/>
      <c r="C4317" s="146">
        <f t="shared" si="647"/>
        <v>0</v>
      </c>
      <c r="D4317" s="146">
        <f t="shared" si="648"/>
        <v>1</v>
      </c>
      <c r="E4317" s="146">
        <f t="shared" si="649"/>
        <v>1900</v>
      </c>
      <c r="F4317" s="287"/>
      <c r="G4317" s="287"/>
      <c r="H4317" s="287"/>
      <c r="I4317" s="288"/>
      <c r="J4317" s="287"/>
      <c r="K4317" s="288"/>
      <c r="L4317" s="134"/>
      <c r="M4317" s="133"/>
      <c r="N4317" s="288"/>
      <c r="O4317" s="134"/>
      <c r="P4317" s="166"/>
      <c r="Q4317" s="289"/>
      <c r="R4317" s="165"/>
      <c r="S4317" s="290"/>
      <c r="T4317" s="290"/>
      <c r="U4317" s="290"/>
      <c r="V4317" s="290"/>
      <c r="W4317" s="166"/>
      <c r="X4317" s="135"/>
      <c r="Y4317" s="418">
        <f t="shared" si="650"/>
        <v>0</v>
      </c>
      <c r="Z4317" s="291">
        <f t="shared" si="651"/>
        <v>0</v>
      </c>
      <c r="AA4317" s="163"/>
      <c r="AB4317" s="177" t="str">
        <f t="shared" si="652"/>
        <v/>
      </c>
      <c r="AC4317" s="283" t="str">
        <f t="shared" si="653"/>
        <v/>
      </c>
      <c r="AD4317" s="283" t="str">
        <f t="shared" si="654"/>
        <v/>
      </c>
      <c r="AE4317" s="163"/>
      <c r="AF4317" s="162"/>
    </row>
    <row r="4318" spans="1:32">
      <c r="A4318" s="134">
        <v>4309</v>
      </c>
      <c r="B4318" s="286"/>
      <c r="C4318" s="146">
        <f t="shared" si="647"/>
        <v>0</v>
      </c>
      <c r="D4318" s="146">
        <f t="shared" si="648"/>
        <v>1</v>
      </c>
      <c r="E4318" s="146">
        <f t="shared" si="649"/>
        <v>1900</v>
      </c>
      <c r="F4318" s="287"/>
      <c r="G4318" s="287"/>
      <c r="H4318" s="287"/>
      <c r="I4318" s="288"/>
      <c r="J4318" s="287"/>
      <c r="K4318" s="288"/>
      <c r="L4318" s="134"/>
      <c r="M4318" s="133"/>
      <c r="N4318" s="288"/>
      <c r="O4318" s="134"/>
      <c r="P4318" s="166"/>
      <c r="Q4318" s="289"/>
      <c r="R4318" s="165"/>
      <c r="S4318" s="290"/>
      <c r="T4318" s="290"/>
      <c r="U4318" s="290"/>
      <c r="V4318" s="290"/>
      <c r="W4318" s="166"/>
      <c r="X4318" s="135"/>
      <c r="Y4318" s="418">
        <f t="shared" si="650"/>
        <v>0</v>
      </c>
      <c r="Z4318" s="291">
        <f t="shared" si="651"/>
        <v>0</v>
      </c>
      <c r="AA4318" s="163"/>
      <c r="AB4318" s="177" t="str">
        <f t="shared" si="652"/>
        <v/>
      </c>
      <c r="AC4318" s="283" t="str">
        <f t="shared" si="653"/>
        <v/>
      </c>
      <c r="AD4318" s="283" t="str">
        <f t="shared" si="654"/>
        <v/>
      </c>
      <c r="AE4318" s="163"/>
      <c r="AF4318" s="162"/>
    </row>
    <row r="4319" spans="1:32">
      <c r="A4319" s="134">
        <v>4310</v>
      </c>
      <c r="B4319" s="286"/>
      <c r="C4319" s="146">
        <f t="shared" si="647"/>
        <v>0</v>
      </c>
      <c r="D4319" s="146">
        <f t="shared" si="648"/>
        <v>1</v>
      </c>
      <c r="E4319" s="146">
        <f t="shared" si="649"/>
        <v>1900</v>
      </c>
      <c r="F4319" s="287"/>
      <c r="G4319" s="287"/>
      <c r="H4319" s="287"/>
      <c r="I4319" s="288"/>
      <c r="J4319" s="287"/>
      <c r="K4319" s="288"/>
      <c r="L4319" s="134"/>
      <c r="M4319" s="133"/>
      <c r="N4319" s="288"/>
      <c r="O4319" s="134"/>
      <c r="P4319" s="166"/>
      <c r="Q4319" s="289"/>
      <c r="R4319" s="165"/>
      <c r="S4319" s="290"/>
      <c r="T4319" s="290"/>
      <c r="U4319" s="290"/>
      <c r="V4319" s="290"/>
      <c r="W4319" s="166"/>
      <c r="X4319" s="135"/>
      <c r="Y4319" s="418">
        <f t="shared" si="650"/>
        <v>0</v>
      </c>
      <c r="Z4319" s="291">
        <f t="shared" si="651"/>
        <v>0</v>
      </c>
      <c r="AA4319" s="163"/>
      <c r="AB4319" s="177" t="str">
        <f t="shared" si="652"/>
        <v/>
      </c>
      <c r="AC4319" s="283" t="str">
        <f t="shared" si="653"/>
        <v/>
      </c>
      <c r="AD4319" s="283" t="str">
        <f t="shared" si="654"/>
        <v/>
      </c>
      <c r="AE4319" s="163"/>
      <c r="AF4319" s="162"/>
    </row>
    <row r="4320" spans="1:32">
      <c r="A4320" s="134">
        <v>4311</v>
      </c>
      <c r="B4320" s="286"/>
      <c r="C4320" s="146">
        <f t="shared" si="647"/>
        <v>0</v>
      </c>
      <c r="D4320" s="146">
        <f t="shared" si="648"/>
        <v>1</v>
      </c>
      <c r="E4320" s="146">
        <f t="shared" si="649"/>
        <v>1900</v>
      </c>
      <c r="F4320" s="287"/>
      <c r="G4320" s="287"/>
      <c r="H4320" s="287"/>
      <c r="I4320" s="288"/>
      <c r="J4320" s="287"/>
      <c r="K4320" s="288"/>
      <c r="L4320" s="134"/>
      <c r="M4320" s="133"/>
      <c r="N4320" s="288"/>
      <c r="O4320" s="134"/>
      <c r="P4320" s="166"/>
      <c r="Q4320" s="289"/>
      <c r="R4320" s="165"/>
      <c r="S4320" s="290"/>
      <c r="T4320" s="290"/>
      <c r="U4320" s="290"/>
      <c r="V4320" s="290"/>
      <c r="W4320" s="166"/>
      <c r="X4320" s="135"/>
      <c r="Y4320" s="418">
        <f t="shared" si="650"/>
        <v>0</v>
      </c>
      <c r="Z4320" s="291">
        <f t="shared" si="651"/>
        <v>0</v>
      </c>
      <c r="AA4320" s="163"/>
      <c r="AB4320" s="177" t="str">
        <f t="shared" si="652"/>
        <v/>
      </c>
      <c r="AC4320" s="283" t="str">
        <f t="shared" si="653"/>
        <v/>
      </c>
      <c r="AD4320" s="283" t="str">
        <f t="shared" si="654"/>
        <v/>
      </c>
      <c r="AE4320" s="163"/>
      <c r="AF4320" s="162"/>
    </row>
    <row r="4321" spans="1:32">
      <c r="A4321" s="134">
        <v>4312</v>
      </c>
      <c r="B4321" s="286"/>
      <c r="C4321" s="146">
        <f t="shared" si="647"/>
        <v>0</v>
      </c>
      <c r="D4321" s="146">
        <f t="shared" si="648"/>
        <v>1</v>
      </c>
      <c r="E4321" s="146">
        <f t="shared" si="649"/>
        <v>1900</v>
      </c>
      <c r="F4321" s="287"/>
      <c r="G4321" s="287"/>
      <c r="H4321" s="287"/>
      <c r="I4321" s="288"/>
      <c r="J4321" s="287"/>
      <c r="K4321" s="288"/>
      <c r="L4321" s="134"/>
      <c r="M4321" s="133"/>
      <c r="N4321" s="288"/>
      <c r="O4321" s="134"/>
      <c r="P4321" s="166"/>
      <c r="Q4321" s="289"/>
      <c r="R4321" s="165"/>
      <c r="S4321" s="290"/>
      <c r="T4321" s="290"/>
      <c r="U4321" s="290"/>
      <c r="V4321" s="290"/>
      <c r="W4321" s="166"/>
      <c r="X4321" s="135"/>
      <c r="Y4321" s="418">
        <f t="shared" si="650"/>
        <v>0</v>
      </c>
      <c r="Z4321" s="291">
        <f t="shared" si="651"/>
        <v>0</v>
      </c>
      <c r="AA4321" s="163"/>
      <c r="AB4321" s="177" t="str">
        <f t="shared" si="652"/>
        <v/>
      </c>
      <c r="AC4321" s="283" t="str">
        <f t="shared" si="653"/>
        <v/>
      </c>
      <c r="AD4321" s="283" t="str">
        <f t="shared" si="654"/>
        <v/>
      </c>
      <c r="AE4321" s="163"/>
      <c r="AF4321" s="162"/>
    </row>
    <row r="4322" spans="1:32">
      <c r="A4322" s="134">
        <v>4313</v>
      </c>
      <c r="B4322" s="286"/>
      <c r="C4322" s="146">
        <f t="shared" si="647"/>
        <v>0</v>
      </c>
      <c r="D4322" s="146">
        <f t="shared" si="648"/>
        <v>1</v>
      </c>
      <c r="E4322" s="146">
        <f t="shared" si="649"/>
        <v>1900</v>
      </c>
      <c r="F4322" s="287"/>
      <c r="G4322" s="287"/>
      <c r="H4322" s="287"/>
      <c r="I4322" s="288"/>
      <c r="J4322" s="287"/>
      <c r="K4322" s="288"/>
      <c r="L4322" s="134"/>
      <c r="M4322" s="133"/>
      <c r="N4322" s="288"/>
      <c r="O4322" s="134"/>
      <c r="P4322" s="166"/>
      <c r="Q4322" s="289"/>
      <c r="R4322" s="165"/>
      <c r="S4322" s="290"/>
      <c r="T4322" s="290"/>
      <c r="U4322" s="290"/>
      <c r="V4322" s="290"/>
      <c r="W4322" s="166"/>
      <c r="X4322" s="135"/>
      <c r="Y4322" s="418">
        <f t="shared" si="650"/>
        <v>0</v>
      </c>
      <c r="Z4322" s="291">
        <f t="shared" si="651"/>
        <v>0</v>
      </c>
      <c r="AA4322" s="163"/>
      <c r="AB4322" s="177" t="str">
        <f t="shared" si="652"/>
        <v/>
      </c>
      <c r="AC4322" s="283" t="str">
        <f t="shared" si="653"/>
        <v/>
      </c>
      <c r="AD4322" s="283" t="str">
        <f t="shared" si="654"/>
        <v/>
      </c>
      <c r="AE4322" s="163"/>
      <c r="AF4322" s="162"/>
    </row>
    <row r="4323" spans="1:32">
      <c r="A4323" s="134">
        <v>4314</v>
      </c>
      <c r="B4323" s="286"/>
      <c r="C4323" s="146">
        <f t="shared" si="647"/>
        <v>0</v>
      </c>
      <c r="D4323" s="146">
        <f t="shared" si="648"/>
        <v>1</v>
      </c>
      <c r="E4323" s="146">
        <f t="shared" si="649"/>
        <v>1900</v>
      </c>
      <c r="F4323" s="287"/>
      <c r="G4323" s="287"/>
      <c r="H4323" s="287"/>
      <c r="I4323" s="288"/>
      <c r="J4323" s="287"/>
      <c r="K4323" s="288"/>
      <c r="L4323" s="134"/>
      <c r="M4323" s="133"/>
      <c r="N4323" s="288"/>
      <c r="O4323" s="134"/>
      <c r="P4323" s="166"/>
      <c r="Q4323" s="289"/>
      <c r="R4323" s="165"/>
      <c r="S4323" s="290"/>
      <c r="T4323" s="290"/>
      <c r="U4323" s="290"/>
      <c r="V4323" s="290"/>
      <c r="W4323" s="166"/>
      <c r="X4323" s="135"/>
      <c r="Y4323" s="418">
        <f t="shared" si="650"/>
        <v>0</v>
      </c>
      <c r="Z4323" s="291">
        <f t="shared" si="651"/>
        <v>0</v>
      </c>
      <c r="AA4323" s="163"/>
      <c r="AB4323" s="177" t="str">
        <f t="shared" si="652"/>
        <v/>
      </c>
      <c r="AC4323" s="283" t="str">
        <f t="shared" si="653"/>
        <v/>
      </c>
      <c r="AD4323" s="283" t="str">
        <f t="shared" si="654"/>
        <v/>
      </c>
      <c r="AE4323" s="163"/>
      <c r="AF4323" s="162"/>
    </row>
    <row r="4324" spans="1:32">
      <c r="A4324" s="134">
        <v>4315</v>
      </c>
      <c r="B4324" s="286"/>
      <c r="C4324" s="146">
        <f t="shared" si="647"/>
        <v>0</v>
      </c>
      <c r="D4324" s="146">
        <f t="shared" si="648"/>
        <v>1</v>
      </c>
      <c r="E4324" s="146">
        <f t="shared" si="649"/>
        <v>1900</v>
      </c>
      <c r="F4324" s="287"/>
      <c r="G4324" s="287"/>
      <c r="H4324" s="287"/>
      <c r="I4324" s="288"/>
      <c r="J4324" s="287"/>
      <c r="K4324" s="288"/>
      <c r="L4324" s="134"/>
      <c r="M4324" s="133"/>
      <c r="N4324" s="288"/>
      <c r="O4324" s="134"/>
      <c r="P4324" s="166"/>
      <c r="Q4324" s="289"/>
      <c r="R4324" s="165"/>
      <c r="S4324" s="290"/>
      <c r="T4324" s="290"/>
      <c r="U4324" s="290"/>
      <c r="V4324" s="290"/>
      <c r="W4324" s="166"/>
      <c r="X4324" s="135"/>
      <c r="Y4324" s="418">
        <f t="shared" si="650"/>
        <v>0</v>
      </c>
      <c r="Z4324" s="291">
        <f t="shared" si="651"/>
        <v>0</v>
      </c>
      <c r="AA4324" s="163"/>
      <c r="AB4324" s="177" t="str">
        <f t="shared" si="652"/>
        <v/>
      </c>
      <c r="AC4324" s="283" t="str">
        <f t="shared" si="653"/>
        <v/>
      </c>
      <c r="AD4324" s="283" t="str">
        <f t="shared" si="654"/>
        <v/>
      </c>
      <c r="AE4324" s="163"/>
      <c r="AF4324" s="162"/>
    </row>
    <row r="4325" spans="1:32">
      <c r="A4325" s="134">
        <v>4316</v>
      </c>
      <c r="B4325" s="286"/>
      <c r="C4325" s="146">
        <f t="shared" si="647"/>
        <v>0</v>
      </c>
      <c r="D4325" s="146">
        <f t="shared" si="648"/>
        <v>1</v>
      </c>
      <c r="E4325" s="146">
        <f t="shared" si="649"/>
        <v>1900</v>
      </c>
      <c r="F4325" s="287"/>
      <c r="G4325" s="287"/>
      <c r="H4325" s="287"/>
      <c r="I4325" s="288"/>
      <c r="J4325" s="287"/>
      <c r="K4325" s="288"/>
      <c r="L4325" s="134"/>
      <c r="M4325" s="133"/>
      <c r="N4325" s="288"/>
      <c r="O4325" s="134"/>
      <c r="P4325" s="166"/>
      <c r="Q4325" s="289"/>
      <c r="R4325" s="165"/>
      <c r="S4325" s="290"/>
      <c r="T4325" s="290"/>
      <c r="U4325" s="290"/>
      <c r="V4325" s="290"/>
      <c r="W4325" s="166"/>
      <c r="X4325" s="135"/>
      <c r="Y4325" s="418">
        <f t="shared" si="650"/>
        <v>0</v>
      </c>
      <c r="Z4325" s="291">
        <f t="shared" si="651"/>
        <v>0</v>
      </c>
      <c r="AA4325" s="163"/>
      <c r="AB4325" s="177" t="str">
        <f t="shared" si="652"/>
        <v/>
      </c>
      <c r="AC4325" s="283" t="str">
        <f t="shared" si="653"/>
        <v/>
      </c>
      <c r="AD4325" s="283" t="str">
        <f t="shared" si="654"/>
        <v/>
      </c>
      <c r="AE4325" s="163"/>
      <c r="AF4325" s="162"/>
    </row>
    <row r="4326" spans="1:32">
      <c r="A4326" s="134">
        <v>4317</v>
      </c>
      <c r="B4326" s="286"/>
      <c r="C4326" s="146">
        <f t="shared" si="647"/>
        <v>0</v>
      </c>
      <c r="D4326" s="146">
        <f t="shared" si="648"/>
        <v>1</v>
      </c>
      <c r="E4326" s="146">
        <f t="shared" si="649"/>
        <v>1900</v>
      </c>
      <c r="F4326" s="287"/>
      <c r="G4326" s="287"/>
      <c r="H4326" s="287"/>
      <c r="I4326" s="288"/>
      <c r="J4326" s="287"/>
      <c r="K4326" s="288"/>
      <c r="L4326" s="134"/>
      <c r="M4326" s="133"/>
      <c r="N4326" s="288"/>
      <c r="O4326" s="134"/>
      <c r="P4326" s="166"/>
      <c r="Q4326" s="289"/>
      <c r="R4326" s="165"/>
      <c r="S4326" s="290"/>
      <c r="T4326" s="290"/>
      <c r="U4326" s="290"/>
      <c r="V4326" s="290"/>
      <c r="W4326" s="166"/>
      <c r="X4326" s="135"/>
      <c r="Y4326" s="418">
        <f t="shared" si="650"/>
        <v>0</v>
      </c>
      <c r="Z4326" s="291">
        <f t="shared" si="651"/>
        <v>0</v>
      </c>
      <c r="AA4326" s="163"/>
      <c r="AB4326" s="177" t="str">
        <f t="shared" si="652"/>
        <v/>
      </c>
      <c r="AC4326" s="283" t="str">
        <f t="shared" si="653"/>
        <v/>
      </c>
      <c r="AD4326" s="283" t="str">
        <f t="shared" si="654"/>
        <v/>
      </c>
      <c r="AE4326" s="163"/>
      <c r="AF4326" s="162"/>
    </row>
    <row r="4327" spans="1:32">
      <c r="A4327" s="134">
        <v>4318</v>
      </c>
      <c r="B4327" s="286"/>
      <c r="C4327" s="146">
        <f t="shared" si="647"/>
        <v>0</v>
      </c>
      <c r="D4327" s="146">
        <f t="shared" si="648"/>
        <v>1</v>
      </c>
      <c r="E4327" s="146">
        <f t="shared" si="649"/>
        <v>1900</v>
      </c>
      <c r="F4327" s="287"/>
      <c r="G4327" s="287"/>
      <c r="H4327" s="287"/>
      <c r="I4327" s="288"/>
      <c r="J4327" s="287"/>
      <c r="K4327" s="288"/>
      <c r="L4327" s="134"/>
      <c r="M4327" s="133"/>
      <c r="N4327" s="288"/>
      <c r="O4327" s="134"/>
      <c r="P4327" s="166"/>
      <c r="Q4327" s="289"/>
      <c r="R4327" s="165"/>
      <c r="S4327" s="290"/>
      <c r="T4327" s="290"/>
      <c r="U4327" s="290"/>
      <c r="V4327" s="290"/>
      <c r="W4327" s="166"/>
      <c r="X4327" s="135"/>
      <c r="Y4327" s="418">
        <f t="shared" si="650"/>
        <v>0</v>
      </c>
      <c r="Z4327" s="291">
        <f t="shared" si="651"/>
        <v>0</v>
      </c>
      <c r="AA4327" s="163"/>
      <c r="AB4327" s="177" t="str">
        <f t="shared" si="652"/>
        <v/>
      </c>
      <c r="AC4327" s="283" t="str">
        <f t="shared" si="653"/>
        <v/>
      </c>
      <c r="AD4327" s="283" t="str">
        <f t="shared" si="654"/>
        <v/>
      </c>
      <c r="AE4327" s="163"/>
      <c r="AF4327" s="162"/>
    </row>
    <row r="4328" spans="1:32">
      <c r="A4328" s="134">
        <v>4319</v>
      </c>
      <c r="B4328" s="286"/>
      <c r="C4328" s="146">
        <f t="shared" si="647"/>
        <v>0</v>
      </c>
      <c r="D4328" s="146">
        <f t="shared" si="648"/>
        <v>1</v>
      </c>
      <c r="E4328" s="146">
        <f t="shared" si="649"/>
        <v>1900</v>
      </c>
      <c r="F4328" s="287"/>
      <c r="G4328" s="287"/>
      <c r="H4328" s="287"/>
      <c r="I4328" s="288"/>
      <c r="J4328" s="287"/>
      <c r="K4328" s="288"/>
      <c r="L4328" s="134"/>
      <c r="M4328" s="133"/>
      <c r="N4328" s="288"/>
      <c r="O4328" s="134"/>
      <c r="P4328" s="166"/>
      <c r="Q4328" s="289"/>
      <c r="R4328" s="165"/>
      <c r="S4328" s="290"/>
      <c r="T4328" s="290"/>
      <c r="U4328" s="290"/>
      <c r="V4328" s="290"/>
      <c r="W4328" s="166"/>
      <c r="X4328" s="135"/>
      <c r="Y4328" s="418">
        <f t="shared" si="650"/>
        <v>0</v>
      </c>
      <c r="Z4328" s="291">
        <f t="shared" si="651"/>
        <v>0</v>
      </c>
      <c r="AA4328" s="163"/>
      <c r="AB4328" s="177" t="str">
        <f t="shared" si="652"/>
        <v/>
      </c>
      <c r="AC4328" s="283" t="str">
        <f t="shared" si="653"/>
        <v/>
      </c>
      <c r="AD4328" s="283" t="str">
        <f t="shared" si="654"/>
        <v/>
      </c>
      <c r="AE4328" s="163"/>
      <c r="AF4328" s="162"/>
    </row>
    <row r="4329" spans="1:32">
      <c r="A4329" s="134">
        <v>4320</v>
      </c>
      <c r="B4329" s="286"/>
      <c r="C4329" s="146">
        <f t="shared" si="647"/>
        <v>0</v>
      </c>
      <c r="D4329" s="146">
        <f t="shared" si="648"/>
        <v>1</v>
      </c>
      <c r="E4329" s="146">
        <f t="shared" si="649"/>
        <v>1900</v>
      </c>
      <c r="F4329" s="287"/>
      <c r="G4329" s="287"/>
      <c r="H4329" s="287"/>
      <c r="I4329" s="288"/>
      <c r="J4329" s="287"/>
      <c r="K4329" s="288"/>
      <c r="L4329" s="134"/>
      <c r="M4329" s="133"/>
      <c r="N4329" s="288"/>
      <c r="O4329" s="134"/>
      <c r="P4329" s="166"/>
      <c r="Q4329" s="289"/>
      <c r="R4329" s="165"/>
      <c r="S4329" s="290"/>
      <c r="T4329" s="290"/>
      <c r="U4329" s="290"/>
      <c r="V4329" s="290"/>
      <c r="W4329" s="166"/>
      <c r="X4329" s="135"/>
      <c r="Y4329" s="418">
        <f t="shared" si="650"/>
        <v>0</v>
      </c>
      <c r="Z4329" s="291">
        <f t="shared" si="651"/>
        <v>0</v>
      </c>
      <c r="AA4329" s="163"/>
      <c r="AB4329" s="177" t="str">
        <f t="shared" si="652"/>
        <v/>
      </c>
      <c r="AC4329" s="283" t="str">
        <f t="shared" si="653"/>
        <v/>
      </c>
      <c r="AD4329" s="283" t="str">
        <f t="shared" si="654"/>
        <v/>
      </c>
      <c r="AE4329" s="163"/>
      <c r="AF4329" s="162"/>
    </row>
    <row r="4330" spans="1:32">
      <c r="A4330" s="134">
        <v>4321</v>
      </c>
      <c r="B4330" s="286"/>
      <c r="C4330" s="146">
        <f t="shared" si="647"/>
        <v>0</v>
      </c>
      <c r="D4330" s="146">
        <f t="shared" si="648"/>
        <v>1</v>
      </c>
      <c r="E4330" s="146">
        <f t="shared" si="649"/>
        <v>1900</v>
      </c>
      <c r="F4330" s="287"/>
      <c r="G4330" s="287"/>
      <c r="H4330" s="287"/>
      <c r="I4330" s="288"/>
      <c r="J4330" s="287"/>
      <c r="K4330" s="288"/>
      <c r="L4330" s="134"/>
      <c r="M4330" s="133"/>
      <c r="N4330" s="288"/>
      <c r="O4330" s="134"/>
      <c r="P4330" s="166"/>
      <c r="Q4330" s="289"/>
      <c r="R4330" s="165"/>
      <c r="S4330" s="290"/>
      <c r="T4330" s="290"/>
      <c r="U4330" s="290"/>
      <c r="V4330" s="290"/>
      <c r="W4330" s="166"/>
      <c r="X4330" s="135"/>
      <c r="Y4330" s="418">
        <f t="shared" si="650"/>
        <v>0</v>
      </c>
      <c r="Z4330" s="291">
        <f t="shared" si="651"/>
        <v>0</v>
      </c>
      <c r="AA4330" s="163"/>
      <c r="AB4330" s="177" t="str">
        <f t="shared" si="652"/>
        <v/>
      </c>
      <c r="AC4330" s="283" t="str">
        <f t="shared" si="653"/>
        <v/>
      </c>
      <c r="AD4330" s="283" t="str">
        <f t="shared" si="654"/>
        <v/>
      </c>
      <c r="AE4330" s="163"/>
      <c r="AF4330" s="162"/>
    </row>
    <row r="4331" spans="1:32">
      <c r="A4331" s="134">
        <v>4322</v>
      </c>
      <c r="B4331" s="286"/>
      <c r="C4331" s="146">
        <f t="shared" si="647"/>
        <v>0</v>
      </c>
      <c r="D4331" s="146">
        <f t="shared" si="648"/>
        <v>1</v>
      </c>
      <c r="E4331" s="146">
        <f t="shared" si="649"/>
        <v>1900</v>
      </c>
      <c r="F4331" s="287"/>
      <c r="G4331" s="287"/>
      <c r="H4331" s="287"/>
      <c r="I4331" s="288"/>
      <c r="J4331" s="287"/>
      <c r="K4331" s="288"/>
      <c r="L4331" s="134"/>
      <c r="M4331" s="133"/>
      <c r="N4331" s="288"/>
      <c r="O4331" s="134"/>
      <c r="P4331" s="166"/>
      <c r="Q4331" s="289"/>
      <c r="R4331" s="165"/>
      <c r="S4331" s="290"/>
      <c r="T4331" s="290"/>
      <c r="U4331" s="290"/>
      <c r="V4331" s="290"/>
      <c r="W4331" s="166"/>
      <c r="X4331" s="135"/>
      <c r="Y4331" s="418">
        <f t="shared" si="650"/>
        <v>0</v>
      </c>
      <c r="Z4331" s="291">
        <f t="shared" si="651"/>
        <v>0</v>
      </c>
      <c r="AA4331" s="163"/>
      <c r="AB4331" s="177" t="str">
        <f t="shared" si="652"/>
        <v/>
      </c>
      <c r="AC4331" s="283" t="str">
        <f t="shared" si="653"/>
        <v/>
      </c>
      <c r="AD4331" s="283" t="str">
        <f t="shared" si="654"/>
        <v/>
      </c>
      <c r="AE4331" s="163"/>
      <c r="AF4331" s="162"/>
    </row>
    <row r="4332" spans="1:32">
      <c r="A4332" s="134">
        <v>4323</v>
      </c>
      <c r="B4332" s="286"/>
      <c r="C4332" s="146">
        <f t="shared" si="647"/>
        <v>0</v>
      </c>
      <c r="D4332" s="146">
        <f t="shared" si="648"/>
        <v>1</v>
      </c>
      <c r="E4332" s="146">
        <f t="shared" si="649"/>
        <v>1900</v>
      </c>
      <c r="F4332" s="287"/>
      <c r="G4332" s="287"/>
      <c r="H4332" s="287"/>
      <c r="I4332" s="288"/>
      <c r="J4332" s="287"/>
      <c r="K4332" s="288"/>
      <c r="L4332" s="134"/>
      <c r="M4332" s="133"/>
      <c r="N4332" s="288"/>
      <c r="O4332" s="134"/>
      <c r="P4332" s="166"/>
      <c r="Q4332" s="289"/>
      <c r="R4332" s="165"/>
      <c r="S4332" s="290"/>
      <c r="T4332" s="290"/>
      <c r="U4332" s="290"/>
      <c r="V4332" s="290"/>
      <c r="W4332" s="166"/>
      <c r="X4332" s="135"/>
      <c r="Y4332" s="418">
        <f t="shared" si="650"/>
        <v>0</v>
      </c>
      <c r="Z4332" s="291">
        <f t="shared" si="651"/>
        <v>0</v>
      </c>
      <c r="AA4332" s="163"/>
      <c r="AB4332" s="177" t="str">
        <f t="shared" si="652"/>
        <v/>
      </c>
      <c r="AC4332" s="283" t="str">
        <f t="shared" si="653"/>
        <v/>
      </c>
      <c r="AD4332" s="283" t="str">
        <f t="shared" si="654"/>
        <v/>
      </c>
      <c r="AE4332" s="163"/>
      <c r="AF4332" s="162"/>
    </row>
    <row r="4333" spans="1:32">
      <c r="A4333" s="134">
        <v>4324</v>
      </c>
      <c r="B4333" s="286"/>
      <c r="C4333" s="146">
        <f t="shared" si="647"/>
        <v>0</v>
      </c>
      <c r="D4333" s="146">
        <f t="shared" si="648"/>
        <v>1</v>
      </c>
      <c r="E4333" s="146">
        <f t="shared" si="649"/>
        <v>1900</v>
      </c>
      <c r="F4333" s="287"/>
      <c r="G4333" s="287"/>
      <c r="H4333" s="287"/>
      <c r="I4333" s="288"/>
      <c r="J4333" s="287"/>
      <c r="K4333" s="288"/>
      <c r="L4333" s="134"/>
      <c r="M4333" s="133"/>
      <c r="N4333" s="288"/>
      <c r="O4333" s="134"/>
      <c r="P4333" s="166"/>
      <c r="Q4333" s="289"/>
      <c r="R4333" s="165"/>
      <c r="S4333" s="290"/>
      <c r="T4333" s="290"/>
      <c r="U4333" s="290"/>
      <c r="V4333" s="290"/>
      <c r="W4333" s="166"/>
      <c r="X4333" s="135"/>
      <c r="Y4333" s="418">
        <f t="shared" si="650"/>
        <v>0</v>
      </c>
      <c r="Z4333" s="291">
        <f t="shared" si="651"/>
        <v>0</v>
      </c>
      <c r="AA4333" s="163"/>
      <c r="AB4333" s="177" t="str">
        <f t="shared" si="652"/>
        <v/>
      </c>
      <c r="AC4333" s="283" t="str">
        <f t="shared" si="653"/>
        <v/>
      </c>
      <c r="AD4333" s="283" t="str">
        <f t="shared" si="654"/>
        <v/>
      </c>
      <c r="AE4333" s="163"/>
      <c r="AF4333" s="162"/>
    </row>
    <row r="4334" spans="1:32">
      <c r="A4334" s="134">
        <v>4325</v>
      </c>
      <c r="B4334" s="286"/>
      <c r="C4334" s="146">
        <f t="shared" si="647"/>
        <v>0</v>
      </c>
      <c r="D4334" s="146">
        <f t="shared" si="648"/>
        <v>1</v>
      </c>
      <c r="E4334" s="146">
        <f t="shared" si="649"/>
        <v>1900</v>
      </c>
      <c r="F4334" s="287"/>
      <c r="G4334" s="287"/>
      <c r="H4334" s="287"/>
      <c r="I4334" s="288"/>
      <c r="J4334" s="287"/>
      <c r="K4334" s="288"/>
      <c r="L4334" s="134"/>
      <c r="M4334" s="133"/>
      <c r="N4334" s="288"/>
      <c r="O4334" s="134"/>
      <c r="P4334" s="166"/>
      <c r="Q4334" s="289"/>
      <c r="R4334" s="165"/>
      <c r="S4334" s="290"/>
      <c r="T4334" s="290"/>
      <c r="U4334" s="290"/>
      <c r="V4334" s="290"/>
      <c r="W4334" s="166"/>
      <c r="X4334" s="135"/>
      <c r="Y4334" s="418">
        <f t="shared" si="650"/>
        <v>0</v>
      </c>
      <c r="Z4334" s="291">
        <f t="shared" si="651"/>
        <v>0</v>
      </c>
      <c r="AA4334" s="163"/>
      <c r="AB4334" s="177" t="str">
        <f t="shared" si="652"/>
        <v/>
      </c>
      <c r="AC4334" s="283" t="str">
        <f t="shared" si="653"/>
        <v/>
      </c>
      <c r="AD4334" s="283" t="str">
        <f t="shared" si="654"/>
        <v/>
      </c>
      <c r="AE4334" s="163"/>
      <c r="AF4334" s="162"/>
    </row>
    <row r="4335" spans="1:32">
      <c r="A4335" s="134">
        <v>4326</v>
      </c>
      <c r="B4335" s="286"/>
      <c r="C4335" s="146">
        <f t="shared" si="647"/>
        <v>0</v>
      </c>
      <c r="D4335" s="146">
        <f t="shared" si="648"/>
        <v>1</v>
      </c>
      <c r="E4335" s="146">
        <f t="shared" si="649"/>
        <v>1900</v>
      </c>
      <c r="F4335" s="287"/>
      <c r="G4335" s="287"/>
      <c r="H4335" s="287"/>
      <c r="I4335" s="288"/>
      <c r="J4335" s="287"/>
      <c r="K4335" s="288"/>
      <c r="L4335" s="134"/>
      <c r="M4335" s="133"/>
      <c r="N4335" s="288"/>
      <c r="O4335" s="134"/>
      <c r="P4335" s="166"/>
      <c r="Q4335" s="289"/>
      <c r="R4335" s="165"/>
      <c r="S4335" s="290"/>
      <c r="T4335" s="290"/>
      <c r="U4335" s="290"/>
      <c r="V4335" s="290"/>
      <c r="W4335" s="166"/>
      <c r="X4335" s="135"/>
      <c r="Y4335" s="418">
        <f t="shared" si="650"/>
        <v>0</v>
      </c>
      <c r="Z4335" s="291">
        <f t="shared" si="651"/>
        <v>0</v>
      </c>
      <c r="AA4335" s="163"/>
      <c r="AB4335" s="177" t="str">
        <f t="shared" si="652"/>
        <v/>
      </c>
      <c r="AC4335" s="283" t="str">
        <f t="shared" si="653"/>
        <v/>
      </c>
      <c r="AD4335" s="283" t="str">
        <f t="shared" si="654"/>
        <v/>
      </c>
      <c r="AE4335" s="163"/>
      <c r="AF4335" s="162"/>
    </row>
    <row r="4336" spans="1:32">
      <c r="A4336" s="134">
        <v>4327</v>
      </c>
      <c r="B4336" s="286"/>
      <c r="C4336" s="146">
        <f t="shared" si="647"/>
        <v>0</v>
      </c>
      <c r="D4336" s="146">
        <f t="shared" si="648"/>
        <v>1</v>
      </c>
      <c r="E4336" s="146">
        <f t="shared" si="649"/>
        <v>1900</v>
      </c>
      <c r="F4336" s="287"/>
      <c r="G4336" s="287"/>
      <c r="H4336" s="287"/>
      <c r="I4336" s="288"/>
      <c r="J4336" s="287"/>
      <c r="K4336" s="288"/>
      <c r="L4336" s="134"/>
      <c r="M4336" s="133"/>
      <c r="N4336" s="288"/>
      <c r="O4336" s="134"/>
      <c r="P4336" s="166"/>
      <c r="Q4336" s="289"/>
      <c r="R4336" s="165"/>
      <c r="S4336" s="290"/>
      <c r="T4336" s="290"/>
      <c r="U4336" s="290"/>
      <c r="V4336" s="290"/>
      <c r="W4336" s="166"/>
      <c r="X4336" s="135"/>
      <c r="Y4336" s="418">
        <f t="shared" si="650"/>
        <v>0</v>
      </c>
      <c r="Z4336" s="291">
        <f t="shared" si="651"/>
        <v>0</v>
      </c>
      <c r="AA4336" s="163"/>
      <c r="AB4336" s="177" t="str">
        <f t="shared" si="652"/>
        <v/>
      </c>
      <c r="AC4336" s="283" t="str">
        <f t="shared" si="653"/>
        <v/>
      </c>
      <c r="AD4336" s="283" t="str">
        <f t="shared" si="654"/>
        <v/>
      </c>
      <c r="AE4336" s="163"/>
      <c r="AF4336" s="162"/>
    </row>
    <row r="4337" spans="1:32">
      <c r="A4337" s="134">
        <v>4328</v>
      </c>
      <c r="B4337" s="286"/>
      <c r="C4337" s="146">
        <f t="shared" si="647"/>
        <v>0</v>
      </c>
      <c r="D4337" s="146">
        <f t="shared" si="648"/>
        <v>1</v>
      </c>
      <c r="E4337" s="146">
        <f t="shared" si="649"/>
        <v>1900</v>
      </c>
      <c r="F4337" s="287"/>
      <c r="G4337" s="287"/>
      <c r="H4337" s="287"/>
      <c r="I4337" s="288"/>
      <c r="J4337" s="287"/>
      <c r="K4337" s="288"/>
      <c r="L4337" s="134"/>
      <c r="M4337" s="133"/>
      <c r="N4337" s="288"/>
      <c r="O4337" s="134"/>
      <c r="P4337" s="166"/>
      <c r="Q4337" s="289"/>
      <c r="R4337" s="165"/>
      <c r="S4337" s="290"/>
      <c r="T4337" s="290"/>
      <c r="U4337" s="290"/>
      <c r="V4337" s="290"/>
      <c r="W4337" s="166"/>
      <c r="X4337" s="135"/>
      <c r="Y4337" s="418">
        <f t="shared" si="650"/>
        <v>0</v>
      </c>
      <c r="Z4337" s="291">
        <f t="shared" si="651"/>
        <v>0</v>
      </c>
      <c r="AA4337" s="163"/>
      <c r="AB4337" s="177" t="str">
        <f t="shared" si="652"/>
        <v/>
      </c>
      <c r="AC4337" s="283" t="str">
        <f t="shared" si="653"/>
        <v/>
      </c>
      <c r="AD4337" s="283" t="str">
        <f t="shared" si="654"/>
        <v/>
      </c>
      <c r="AE4337" s="163"/>
      <c r="AF4337" s="162"/>
    </row>
    <row r="4338" spans="1:32">
      <c r="A4338" s="134">
        <v>4329</v>
      </c>
      <c r="B4338" s="286"/>
      <c r="C4338" s="146">
        <f t="shared" si="647"/>
        <v>0</v>
      </c>
      <c r="D4338" s="146">
        <f t="shared" si="648"/>
        <v>1</v>
      </c>
      <c r="E4338" s="146">
        <f t="shared" si="649"/>
        <v>1900</v>
      </c>
      <c r="F4338" s="287"/>
      <c r="G4338" s="287"/>
      <c r="H4338" s="287"/>
      <c r="I4338" s="288"/>
      <c r="J4338" s="287"/>
      <c r="K4338" s="288"/>
      <c r="L4338" s="134"/>
      <c r="M4338" s="133"/>
      <c r="N4338" s="288"/>
      <c r="O4338" s="134"/>
      <c r="P4338" s="166"/>
      <c r="Q4338" s="289"/>
      <c r="R4338" s="165"/>
      <c r="S4338" s="290"/>
      <c r="T4338" s="290"/>
      <c r="U4338" s="290"/>
      <c r="V4338" s="290"/>
      <c r="W4338" s="166"/>
      <c r="X4338" s="135"/>
      <c r="Y4338" s="418">
        <f t="shared" si="650"/>
        <v>0</v>
      </c>
      <c r="Z4338" s="291">
        <f t="shared" si="651"/>
        <v>0</v>
      </c>
      <c r="AA4338" s="163"/>
      <c r="AB4338" s="177" t="str">
        <f t="shared" si="652"/>
        <v/>
      </c>
      <c r="AC4338" s="283" t="str">
        <f t="shared" si="653"/>
        <v/>
      </c>
      <c r="AD4338" s="283" t="str">
        <f t="shared" si="654"/>
        <v/>
      </c>
      <c r="AE4338" s="163"/>
      <c r="AF4338" s="162"/>
    </row>
    <row r="4339" spans="1:32">
      <c r="A4339" s="134">
        <v>4330</v>
      </c>
      <c r="B4339" s="286"/>
      <c r="C4339" s="146">
        <f t="shared" si="647"/>
        <v>0</v>
      </c>
      <c r="D4339" s="146">
        <f t="shared" si="648"/>
        <v>1</v>
      </c>
      <c r="E4339" s="146">
        <f t="shared" si="649"/>
        <v>1900</v>
      </c>
      <c r="F4339" s="287"/>
      <c r="G4339" s="287"/>
      <c r="H4339" s="287"/>
      <c r="I4339" s="288"/>
      <c r="J4339" s="287"/>
      <c r="K4339" s="288"/>
      <c r="L4339" s="134"/>
      <c r="M4339" s="133"/>
      <c r="N4339" s="288"/>
      <c r="O4339" s="134"/>
      <c r="P4339" s="166"/>
      <c r="Q4339" s="289"/>
      <c r="R4339" s="165"/>
      <c r="S4339" s="290"/>
      <c r="T4339" s="290"/>
      <c r="U4339" s="290"/>
      <c r="V4339" s="290"/>
      <c r="W4339" s="166"/>
      <c r="X4339" s="135"/>
      <c r="Y4339" s="418">
        <f t="shared" si="650"/>
        <v>0</v>
      </c>
      <c r="Z4339" s="291">
        <f t="shared" si="651"/>
        <v>0</v>
      </c>
      <c r="AA4339" s="163"/>
      <c r="AB4339" s="177" t="str">
        <f t="shared" si="652"/>
        <v/>
      </c>
      <c r="AC4339" s="283" t="str">
        <f t="shared" si="653"/>
        <v/>
      </c>
      <c r="AD4339" s="283" t="str">
        <f t="shared" si="654"/>
        <v/>
      </c>
      <c r="AE4339" s="163"/>
      <c r="AF4339" s="162"/>
    </row>
    <row r="4340" spans="1:32">
      <c r="A4340" s="134">
        <v>4331</v>
      </c>
      <c r="B4340" s="286"/>
      <c r="C4340" s="146">
        <f t="shared" si="647"/>
        <v>0</v>
      </c>
      <c r="D4340" s="146">
        <f t="shared" si="648"/>
        <v>1</v>
      </c>
      <c r="E4340" s="146">
        <f t="shared" si="649"/>
        <v>1900</v>
      </c>
      <c r="F4340" s="287"/>
      <c r="G4340" s="287"/>
      <c r="H4340" s="287"/>
      <c r="I4340" s="288"/>
      <c r="J4340" s="287"/>
      <c r="K4340" s="288"/>
      <c r="L4340" s="134"/>
      <c r="M4340" s="133"/>
      <c r="N4340" s="288"/>
      <c r="O4340" s="134"/>
      <c r="P4340" s="166"/>
      <c r="Q4340" s="289"/>
      <c r="R4340" s="165"/>
      <c r="S4340" s="290"/>
      <c r="T4340" s="290"/>
      <c r="U4340" s="290"/>
      <c r="V4340" s="290"/>
      <c r="W4340" s="166"/>
      <c r="X4340" s="135"/>
      <c r="Y4340" s="418">
        <f t="shared" si="650"/>
        <v>0</v>
      </c>
      <c r="Z4340" s="291">
        <f t="shared" si="651"/>
        <v>0</v>
      </c>
      <c r="AA4340" s="163"/>
      <c r="AB4340" s="177" t="str">
        <f t="shared" si="652"/>
        <v/>
      </c>
      <c r="AC4340" s="283" t="str">
        <f t="shared" si="653"/>
        <v/>
      </c>
      <c r="AD4340" s="283" t="str">
        <f t="shared" si="654"/>
        <v/>
      </c>
      <c r="AE4340" s="163"/>
      <c r="AF4340" s="162"/>
    </row>
    <row r="4341" spans="1:32">
      <c r="A4341" s="134">
        <v>4332</v>
      </c>
      <c r="B4341" s="286"/>
      <c r="C4341" s="146">
        <f t="shared" si="647"/>
        <v>0</v>
      </c>
      <c r="D4341" s="146">
        <f t="shared" si="648"/>
        <v>1</v>
      </c>
      <c r="E4341" s="146">
        <f t="shared" si="649"/>
        <v>1900</v>
      </c>
      <c r="F4341" s="287"/>
      <c r="G4341" s="287"/>
      <c r="H4341" s="287"/>
      <c r="I4341" s="288"/>
      <c r="J4341" s="287"/>
      <c r="K4341" s="288"/>
      <c r="L4341" s="134"/>
      <c r="M4341" s="133"/>
      <c r="N4341" s="288"/>
      <c r="O4341" s="134"/>
      <c r="P4341" s="166"/>
      <c r="Q4341" s="289"/>
      <c r="R4341" s="165"/>
      <c r="S4341" s="290"/>
      <c r="T4341" s="290"/>
      <c r="U4341" s="290"/>
      <c r="V4341" s="290"/>
      <c r="W4341" s="166"/>
      <c r="X4341" s="135"/>
      <c r="Y4341" s="418">
        <f t="shared" si="650"/>
        <v>0</v>
      </c>
      <c r="Z4341" s="291">
        <f t="shared" si="651"/>
        <v>0</v>
      </c>
      <c r="AA4341" s="163"/>
      <c r="AB4341" s="177" t="str">
        <f t="shared" si="652"/>
        <v/>
      </c>
      <c r="AC4341" s="283" t="str">
        <f t="shared" si="653"/>
        <v/>
      </c>
      <c r="AD4341" s="283" t="str">
        <f t="shared" si="654"/>
        <v/>
      </c>
      <c r="AE4341" s="163"/>
      <c r="AF4341" s="162"/>
    </row>
    <row r="4342" spans="1:32">
      <c r="A4342" s="134">
        <v>4333</v>
      </c>
      <c r="B4342" s="286"/>
      <c r="C4342" s="146">
        <f t="shared" si="647"/>
        <v>0</v>
      </c>
      <c r="D4342" s="146">
        <f t="shared" si="648"/>
        <v>1</v>
      </c>
      <c r="E4342" s="146">
        <f t="shared" si="649"/>
        <v>1900</v>
      </c>
      <c r="F4342" s="287"/>
      <c r="G4342" s="287"/>
      <c r="H4342" s="287"/>
      <c r="I4342" s="288"/>
      <c r="J4342" s="287"/>
      <c r="K4342" s="288"/>
      <c r="L4342" s="134"/>
      <c r="M4342" s="133"/>
      <c r="N4342" s="288"/>
      <c r="O4342" s="134"/>
      <c r="P4342" s="166"/>
      <c r="Q4342" s="289"/>
      <c r="R4342" s="165"/>
      <c r="S4342" s="290"/>
      <c r="T4342" s="290"/>
      <c r="U4342" s="290"/>
      <c r="V4342" s="290"/>
      <c r="W4342" s="166"/>
      <c r="X4342" s="135"/>
      <c r="Y4342" s="418">
        <f t="shared" si="650"/>
        <v>0</v>
      </c>
      <c r="Z4342" s="291">
        <f t="shared" si="651"/>
        <v>0</v>
      </c>
      <c r="AA4342" s="163"/>
      <c r="AB4342" s="177" t="str">
        <f t="shared" si="652"/>
        <v/>
      </c>
      <c r="AC4342" s="283" t="str">
        <f t="shared" si="653"/>
        <v/>
      </c>
      <c r="AD4342" s="283" t="str">
        <f t="shared" si="654"/>
        <v/>
      </c>
      <c r="AE4342" s="163"/>
      <c r="AF4342" s="162"/>
    </row>
    <row r="4343" spans="1:32">
      <c r="A4343" s="134">
        <v>4334</v>
      </c>
      <c r="B4343" s="286"/>
      <c r="C4343" s="146">
        <f t="shared" si="647"/>
        <v>0</v>
      </c>
      <c r="D4343" s="146">
        <f t="shared" si="648"/>
        <v>1</v>
      </c>
      <c r="E4343" s="146">
        <f t="shared" si="649"/>
        <v>1900</v>
      </c>
      <c r="F4343" s="287"/>
      <c r="G4343" s="287"/>
      <c r="H4343" s="287"/>
      <c r="I4343" s="288"/>
      <c r="J4343" s="287"/>
      <c r="K4343" s="288"/>
      <c r="L4343" s="134"/>
      <c r="M4343" s="133"/>
      <c r="N4343" s="288"/>
      <c r="O4343" s="134"/>
      <c r="P4343" s="166"/>
      <c r="Q4343" s="289"/>
      <c r="R4343" s="165"/>
      <c r="S4343" s="290"/>
      <c r="T4343" s="290"/>
      <c r="U4343" s="290"/>
      <c r="V4343" s="290"/>
      <c r="W4343" s="166"/>
      <c r="X4343" s="135"/>
      <c r="Y4343" s="418">
        <f t="shared" si="650"/>
        <v>0</v>
      </c>
      <c r="Z4343" s="291">
        <f t="shared" si="651"/>
        <v>0</v>
      </c>
      <c r="AA4343" s="163"/>
      <c r="AB4343" s="177" t="str">
        <f t="shared" si="652"/>
        <v/>
      </c>
      <c r="AC4343" s="283" t="str">
        <f t="shared" si="653"/>
        <v/>
      </c>
      <c r="AD4343" s="283" t="str">
        <f t="shared" si="654"/>
        <v/>
      </c>
      <c r="AE4343" s="163"/>
      <c r="AF4343" s="162"/>
    </row>
    <row r="4344" spans="1:32">
      <c r="A4344" s="134">
        <v>4335</v>
      </c>
      <c r="B4344" s="286"/>
      <c r="C4344" s="146">
        <f t="shared" si="647"/>
        <v>0</v>
      </c>
      <c r="D4344" s="146">
        <f t="shared" si="648"/>
        <v>1</v>
      </c>
      <c r="E4344" s="146">
        <f t="shared" si="649"/>
        <v>1900</v>
      </c>
      <c r="F4344" s="287"/>
      <c r="G4344" s="287"/>
      <c r="H4344" s="287"/>
      <c r="I4344" s="288"/>
      <c r="J4344" s="287"/>
      <c r="K4344" s="288"/>
      <c r="L4344" s="134"/>
      <c r="M4344" s="133"/>
      <c r="N4344" s="288"/>
      <c r="O4344" s="134"/>
      <c r="P4344" s="166"/>
      <c r="Q4344" s="289"/>
      <c r="R4344" s="165"/>
      <c r="S4344" s="290"/>
      <c r="T4344" s="290"/>
      <c r="U4344" s="290"/>
      <c r="V4344" s="290"/>
      <c r="W4344" s="166"/>
      <c r="X4344" s="135"/>
      <c r="Y4344" s="418">
        <f t="shared" si="650"/>
        <v>0</v>
      </c>
      <c r="Z4344" s="291">
        <f t="shared" si="651"/>
        <v>0</v>
      </c>
      <c r="AA4344" s="163"/>
      <c r="AB4344" s="177" t="str">
        <f t="shared" si="652"/>
        <v/>
      </c>
      <c r="AC4344" s="283" t="str">
        <f t="shared" si="653"/>
        <v/>
      </c>
      <c r="AD4344" s="283" t="str">
        <f t="shared" si="654"/>
        <v/>
      </c>
      <c r="AE4344" s="163"/>
      <c r="AF4344" s="162"/>
    </row>
    <row r="4345" spans="1:32">
      <c r="A4345" s="134">
        <v>4336</v>
      </c>
      <c r="B4345" s="286"/>
      <c r="C4345" s="146">
        <f t="shared" si="647"/>
        <v>0</v>
      </c>
      <c r="D4345" s="146">
        <f t="shared" si="648"/>
        <v>1</v>
      </c>
      <c r="E4345" s="146">
        <f t="shared" si="649"/>
        <v>1900</v>
      </c>
      <c r="F4345" s="287"/>
      <c r="G4345" s="287"/>
      <c r="H4345" s="287"/>
      <c r="I4345" s="288"/>
      <c r="J4345" s="287"/>
      <c r="K4345" s="288"/>
      <c r="L4345" s="134"/>
      <c r="M4345" s="133"/>
      <c r="N4345" s="288"/>
      <c r="O4345" s="134"/>
      <c r="P4345" s="166"/>
      <c r="Q4345" s="289"/>
      <c r="R4345" s="165"/>
      <c r="S4345" s="290"/>
      <c r="T4345" s="290"/>
      <c r="U4345" s="290"/>
      <c r="V4345" s="290"/>
      <c r="W4345" s="166"/>
      <c r="X4345" s="135"/>
      <c r="Y4345" s="418">
        <f t="shared" si="650"/>
        <v>0</v>
      </c>
      <c r="Z4345" s="291">
        <f t="shared" si="651"/>
        <v>0</v>
      </c>
      <c r="AA4345" s="163"/>
      <c r="AB4345" s="177" t="str">
        <f t="shared" si="652"/>
        <v/>
      </c>
      <c r="AC4345" s="283" t="str">
        <f t="shared" si="653"/>
        <v/>
      </c>
      <c r="AD4345" s="283" t="str">
        <f t="shared" si="654"/>
        <v/>
      </c>
      <c r="AE4345" s="163"/>
      <c r="AF4345" s="162"/>
    </row>
    <row r="4346" spans="1:32">
      <c r="A4346" s="134">
        <v>4337</v>
      </c>
      <c r="B4346" s="286"/>
      <c r="C4346" s="146">
        <f t="shared" si="647"/>
        <v>0</v>
      </c>
      <c r="D4346" s="146">
        <f t="shared" si="648"/>
        <v>1</v>
      </c>
      <c r="E4346" s="146">
        <f t="shared" si="649"/>
        <v>1900</v>
      </c>
      <c r="F4346" s="287"/>
      <c r="G4346" s="287"/>
      <c r="H4346" s="287"/>
      <c r="I4346" s="288"/>
      <c r="J4346" s="287"/>
      <c r="K4346" s="288"/>
      <c r="L4346" s="134"/>
      <c r="M4346" s="133"/>
      <c r="N4346" s="288"/>
      <c r="O4346" s="134"/>
      <c r="P4346" s="166"/>
      <c r="Q4346" s="289"/>
      <c r="R4346" s="165"/>
      <c r="S4346" s="290"/>
      <c r="T4346" s="290"/>
      <c r="U4346" s="290"/>
      <c r="V4346" s="290"/>
      <c r="W4346" s="166"/>
      <c r="X4346" s="135"/>
      <c r="Y4346" s="418">
        <f t="shared" si="650"/>
        <v>0</v>
      </c>
      <c r="Z4346" s="291">
        <f t="shared" si="651"/>
        <v>0</v>
      </c>
      <c r="AA4346" s="163"/>
      <c r="AB4346" s="177" t="str">
        <f t="shared" si="652"/>
        <v/>
      </c>
      <c r="AC4346" s="283" t="str">
        <f t="shared" si="653"/>
        <v/>
      </c>
      <c r="AD4346" s="283" t="str">
        <f t="shared" si="654"/>
        <v/>
      </c>
      <c r="AE4346" s="163"/>
      <c r="AF4346" s="162"/>
    </row>
    <row r="4347" spans="1:32">
      <c r="A4347" s="134">
        <v>4338</v>
      </c>
      <c r="B4347" s="286"/>
      <c r="C4347" s="146">
        <f t="shared" si="647"/>
        <v>0</v>
      </c>
      <c r="D4347" s="146">
        <f t="shared" si="648"/>
        <v>1</v>
      </c>
      <c r="E4347" s="146">
        <f t="shared" si="649"/>
        <v>1900</v>
      </c>
      <c r="F4347" s="287"/>
      <c r="G4347" s="287"/>
      <c r="H4347" s="287"/>
      <c r="I4347" s="288"/>
      <c r="J4347" s="287"/>
      <c r="K4347" s="288"/>
      <c r="L4347" s="134"/>
      <c r="M4347" s="133"/>
      <c r="N4347" s="288"/>
      <c r="O4347" s="134"/>
      <c r="P4347" s="166"/>
      <c r="Q4347" s="289"/>
      <c r="R4347" s="165"/>
      <c r="S4347" s="290"/>
      <c r="T4347" s="290"/>
      <c r="U4347" s="290"/>
      <c r="V4347" s="290"/>
      <c r="W4347" s="166"/>
      <c r="X4347" s="135"/>
      <c r="Y4347" s="418">
        <f t="shared" si="650"/>
        <v>0</v>
      </c>
      <c r="Z4347" s="291">
        <f t="shared" si="651"/>
        <v>0</v>
      </c>
      <c r="AA4347" s="163"/>
      <c r="AB4347" s="177" t="str">
        <f t="shared" si="652"/>
        <v/>
      </c>
      <c r="AC4347" s="283" t="str">
        <f t="shared" si="653"/>
        <v/>
      </c>
      <c r="AD4347" s="283" t="str">
        <f t="shared" si="654"/>
        <v/>
      </c>
      <c r="AE4347" s="163"/>
      <c r="AF4347" s="162"/>
    </row>
    <row r="4348" spans="1:32">
      <c r="A4348" s="134">
        <v>4339</v>
      </c>
      <c r="B4348" s="286"/>
      <c r="C4348" s="146">
        <f t="shared" si="647"/>
        <v>0</v>
      </c>
      <c r="D4348" s="146">
        <f t="shared" si="648"/>
        <v>1</v>
      </c>
      <c r="E4348" s="146">
        <f t="shared" si="649"/>
        <v>1900</v>
      </c>
      <c r="F4348" s="287"/>
      <c r="G4348" s="287"/>
      <c r="H4348" s="287"/>
      <c r="I4348" s="288"/>
      <c r="J4348" s="287"/>
      <c r="K4348" s="288"/>
      <c r="L4348" s="134"/>
      <c r="M4348" s="133"/>
      <c r="N4348" s="288"/>
      <c r="O4348" s="134"/>
      <c r="P4348" s="166"/>
      <c r="Q4348" s="289"/>
      <c r="R4348" s="165"/>
      <c r="S4348" s="290"/>
      <c r="T4348" s="290"/>
      <c r="U4348" s="290"/>
      <c r="V4348" s="290"/>
      <c r="W4348" s="166"/>
      <c r="X4348" s="135"/>
      <c r="Y4348" s="418">
        <f t="shared" si="650"/>
        <v>0</v>
      </c>
      <c r="Z4348" s="291">
        <f t="shared" si="651"/>
        <v>0</v>
      </c>
      <c r="AA4348" s="163"/>
      <c r="AB4348" s="177" t="str">
        <f t="shared" si="652"/>
        <v/>
      </c>
      <c r="AC4348" s="283" t="str">
        <f t="shared" si="653"/>
        <v/>
      </c>
      <c r="AD4348" s="283" t="str">
        <f t="shared" si="654"/>
        <v/>
      </c>
      <c r="AE4348" s="163"/>
      <c r="AF4348" s="162"/>
    </row>
    <row r="4349" spans="1:32">
      <c r="A4349" s="134">
        <v>4340</v>
      </c>
      <c r="B4349" s="286"/>
      <c r="C4349" s="146">
        <f t="shared" si="647"/>
        <v>0</v>
      </c>
      <c r="D4349" s="146">
        <f t="shared" si="648"/>
        <v>1</v>
      </c>
      <c r="E4349" s="146">
        <f t="shared" si="649"/>
        <v>1900</v>
      </c>
      <c r="F4349" s="287"/>
      <c r="G4349" s="287"/>
      <c r="H4349" s="287"/>
      <c r="I4349" s="288"/>
      <c r="J4349" s="287"/>
      <c r="K4349" s="288"/>
      <c r="L4349" s="134"/>
      <c r="M4349" s="133"/>
      <c r="N4349" s="288"/>
      <c r="O4349" s="134"/>
      <c r="P4349" s="166"/>
      <c r="Q4349" s="289"/>
      <c r="R4349" s="165"/>
      <c r="S4349" s="290"/>
      <c r="T4349" s="290"/>
      <c r="U4349" s="290"/>
      <c r="V4349" s="290"/>
      <c r="W4349" s="166"/>
      <c r="X4349" s="135"/>
      <c r="Y4349" s="418">
        <f t="shared" si="650"/>
        <v>0</v>
      </c>
      <c r="Z4349" s="291">
        <f t="shared" si="651"/>
        <v>0</v>
      </c>
      <c r="AA4349" s="163"/>
      <c r="AB4349" s="177" t="str">
        <f t="shared" si="652"/>
        <v/>
      </c>
      <c r="AC4349" s="283" t="str">
        <f t="shared" si="653"/>
        <v/>
      </c>
      <c r="AD4349" s="283" t="str">
        <f t="shared" si="654"/>
        <v/>
      </c>
      <c r="AE4349" s="163"/>
      <c r="AF4349" s="162"/>
    </row>
    <row r="4350" spans="1:32">
      <c r="A4350" s="134">
        <v>4341</v>
      </c>
      <c r="B4350" s="286"/>
      <c r="C4350" s="146">
        <f t="shared" si="647"/>
        <v>0</v>
      </c>
      <c r="D4350" s="146">
        <f t="shared" si="648"/>
        <v>1</v>
      </c>
      <c r="E4350" s="146">
        <f t="shared" si="649"/>
        <v>1900</v>
      </c>
      <c r="F4350" s="287"/>
      <c r="G4350" s="287"/>
      <c r="H4350" s="287"/>
      <c r="I4350" s="288"/>
      <c r="J4350" s="287"/>
      <c r="K4350" s="288"/>
      <c r="L4350" s="134"/>
      <c r="M4350" s="133"/>
      <c r="N4350" s="288"/>
      <c r="O4350" s="134"/>
      <c r="P4350" s="166"/>
      <c r="Q4350" s="289"/>
      <c r="R4350" s="165"/>
      <c r="S4350" s="290"/>
      <c r="T4350" s="290"/>
      <c r="U4350" s="290"/>
      <c r="V4350" s="290"/>
      <c r="W4350" s="166"/>
      <c r="X4350" s="135"/>
      <c r="Y4350" s="418">
        <f t="shared" si="650"/>
        <v>0</v>
      </c>
      <c r="Z4350" s="291">
        <f t="shared" si="651"/>
        <v>0</v>
      </c>
      <c r="AA4350" s="163"/>
      <c r="AB4350" s="177" t="str">
        <f t="shared" si="652"/>
        <v/>
      </c>
      <c r="AC4350" s="283" t="str">
        <f t="shared" si="653"/>
        <v/>
      </c>
      <c r="AD4350" s="283" t="str">
        <f t="shared" si="654"/>
        <v/>
      </c>
      <c r="AE4350" s="163"/>
      <c r="AF4350" s="162"/>
    </row>
    <row r="4351" spans="1:32">
      <c r="A4351" s="134">
        <v>4342</v>
      </c>
      <c r="B4351" s="286"/>
      <c r="C4351" s="146">
        <f t="shared" si="647"/>
        <v>0</v>
      </c>
      <c r="D4351" s="146">
        <f t="shared" si="648"/>
        <v>1</v>
      </c>
      <c r="E4351" s="146">
        <f t="shared" si="649"/>
        <v>1900</v>
      </c>
      <c r="F4351" s="287"/>
      <c r="G4351" s="287"/>
      <c r="H4351" s="287"/>
      <c r="I4351" s="288"/>
      <c r="J4351" s="287"/>
      <c r="K4351" s="288"/>
      <c r="L4351" s="134"/>
      <c r="M4351" s="133"/>
      <c r="N4351" s="288"/>
      <c r="O4351" s="134"/>
      <c r="P4351" s="166"/>
      <c r="Q4351" s="289"/>
      <c r="R4351" s="165"/>
      <c r="S4351" s="290"/>
      <c r="T4351" s="290"/>
      <c r="U4351" s="290"/>
      <c r="V4351" s="290"/>
      <c r="W4351" s="166"/>
      <c r="X4351" s="135"/>
      <c r="Y4351" s="418">
        <f t="shared" si="650"/>
        <v>0</v>
      </c>
      <c r="Z4351" s="291">
        <f t="shared" si="651"/>
        <v>0</v>
      </c>
      <c r="AA4351" s="163"/>
      <c r="AB4351" s="177" t="str">
        <f t="shared" si="652"/>
        <v/>
      </c>
      <c r="AC4351" s="283" t="str">
        <f t="shared" si="653"/>
        <v/>
      </c>
      <c r="AD4351" s="283" t="str">
        <f t="shared" si="654"/>
        <v/>
      </c>
      <c r="AE4351" s="163"/>
      <c r="AF4351" s="162"/>
    </row>
    <row r="4352" spans="1:32">
      <c r="A4352" s="134">
        <v>4343</v>
      </c>
      <c r="B4352" s="286"/>
      <c r="C4352" s="146">
        <f t="shared" si="647"/>
        <v>0</v>
      </c>
      <c r="D4352" s="146">
        <f t="shared" si="648"/>
        <v>1</v>
      </c>
      <c r="E4352" s="146">
        <f t="shared" si="649"/>
        <v>1900</v>
      </c>
      <c r="F4352" s="287"/>
      <c r="G4352" s="287"/>
      <c r="H4352" s="287"/>
      <c r="I4352" s="288"/>
      <c r="J4352" s="287"/>
      <c r="K4352" s="288"/>
      <c r="L4352" s="134"/>
      <c r="M4352" s="133"/>
      <c r="N4352" s="288"/>
      <c r="O4352" s="134"/>
      <c r="P4352" s="166"/>
      <c r="Q4352" s="289"/>
      <c r="R4352" s="165"/>
      <c r="S4352" s="290"/>
      <c r="T4352" s="290"/>
      <c r="U4352" s="290"/>
      <c r="V4352" s="290"/>
      <c r="W4352" s="166"/>
      <c r="X4352" s="135"/>
      <c r="Y4352" s="418">
        <f t="shared" si="650"/>
        <v>0</v>
      </c>
      <c r="Z4352" s="291">
        <f t="shared" si="651"/>
        <v>0</v>
      </c>
      <c r="AA4352" s="163"/>
      <c r="AB4352" s="177" t="str">
        <f t="shared" si="652"/>
        <v/>
      </c>
      <c r="AC4352" s="283" t="str">
        <f t="shared" si="653"/>
        <v/>
      </c>
      <c r="AD4352" s="283" t="str">
        <f t="shared" si="654"/>
        <v/>
      </c>
      <c r="AE4352" s="163"/>
      <c r="AF4352" s="162"/>
    </row>
    <row r="4353" spans="1:32">
      <c r="A4353" s="134">
        <v>4344</v>
      </c>
      <c r="B4353" s="286"/>
      <c r="C4353" s="146">
        <f t="shared" si="647"/>
        <v>0</v>
      </c>
      <c r="D4353" s="146">
        <f t="shared" si="648"/>
        <v>1</v>
      </c>
      <c r="E4353" s="146">
        <f t="shared" si="649"/>
        <v>1900</v>
      </c>
      <c r="F4353" s="287"/>
      <c r="G4353" s="287"/>
      <c r="H4353" s="287"/>
      <c r="I4353" s="288"/>
      <c r="J4353" s="287"/>
      <c r="K4353" s="288"/>
      <c r="L4353" s="134"/>
      <c r="M4353" s="133"/>
      <c r="N4353" s="288"/>
      <c r="O4353" s="134"/>
      <c r="P4353" s="166"/>
      <c r="Q4353" s="289"/>
      <c r="R4353" s="165"/>
      <c r="S4353" s="290"/>
      <c r="T4353" s="290"/>
      <c r="U4353" s="290"/>
      <c r="V4353" s="290"/>
      <c r="W4353" s="166"/>
      <c r="X4353" s="135"/>
      <c r="Y4353" s="418">
        <f t="shared" si="650"/>
        <v>0</v>
      </c>
      <c r="Z4353" s="291">
        <f t="shared" si="651"/>
        <v>0</v>
      </c>
      <c r="AA4353" s="163"/>
      <c r="AB4353" s="177" t="str">
        <f t="shared" si="652"/>
        <v/>
      </c>
      <c r="AC4353" s="283" t="str">
        <f t="shared" si="653"/>
        <v/>
      </c>
      <c r="AD4353" s="283" t="str">
        <f t="shared" si="654"/>
        <v/>
      </c>
      <c r="AE4353" s="163"/>
      <c r="AF4353" s="162"/>
    </row>
    <row r="4354" spans="1:32">
      <c r="A4354" s="134">
        <v>4345</v>
      </c>
      <c r="B4354" s="286"/>
      <c r="C4354" s="146">
        <f t="shared" si="647"/>
        <v>0</v>
      </c>
      <c r="D4354" s="146">
        <f t="shared" si="648"/>
        <v>1</v>
      </c>
      <c r="E4354" s="146">
        <f t="shared" si="649"/>
        <v>1900</v>
      </c>
      <c r="F4354" s="287"/>
      <c r="G4354" s="287"/>
      <c r="H4354" s="287"/>
      <c r="I4354" s="288"/>
      <c r="J4354" s="287"/>
      <c r="K4354" s="288"/>
      <c r="L4354" s="134"/>
      <c r="M4354" s="133"/>
      <c r="N4354" s="288"/>
      <c r="O4354" s="134"/>
      <c r="P4354" s="166"/>
      <c r="Q4354" s="289"/>
      <c r="R4354" s="165"/>
      <c r="S4354" s="290"/>
      <c r="T4354" s="290"/>
      <c r="U4354" s="290"/>
      <c r="V4354" s="290"/>
      <c r="W4354" s="166"/>
      <c r="X4354" s="135"/>
      <c r="Y4354" s="418">
        <f t="shared" si="650"/>
        <v>0</v>
      </c>
      <c r="Z4354" s="291">
        <f t="shared" si="651"/>
        <v>0</v>
      </c>
      <c r="AA4354" s="163"/>
      <c r="AB4354" s="177" t="str">
        <f t="shared" si="652"/>
        <v/>
      </c>
      <c r="AC4354" s="283" t="str">
        <f t="shared" si="653"/>
        <v/>
      </c>
      <c r="AD4354" s="283" t="str">
        <f t="shared" si="654"/>
        <v/>
      </c>
      <c r="AE4354" s="163"/>
      <c r="AF4354" s="162"/>
    </row>
    <row r="4355" spans="1:32">
      <c r="A4355" s="134">
        <v>4346</v>
      </c>
      <c r="B4355" s="286"/>
      <c r="C4355" s="146">
        <f t="shared" si="647"/>
        <v>0</v>
      </c>
      <c r="D4355" s="146">
        <f t="shared" si="648"/>
        <v>1</v>
      </c>
      <c r="E4355" s="146">
        <f t="shared" si="649"/>
        <v>1900</v>
      </c>
      <c r="F4355" s="287"/>
      <c r="G4355" s="287"/>
      <c r="H4355" s="287"/>
      <c r="I4355" s="288"/>
      <c r="J4355" s="287"/>
      <c r="K4355" s="288"/>
      <c r="L4355" s="134"/>
      <c r="M4355" s="133"/>
      <c r="N4355" s="288"/>
      <c r="O4355" s="134"/>
      <c r="P4355" s="166"/>
      <c r="Q4355" s="289"/>
      <c r="R4355" s="165"/>
      <c r="S4355" s="290"/>
      <c r="T4355" s="290"/>
      <c r="U4355" s="290"/>
      <c r="V4355" s="290"/>
      <c r="W4355" s="166"/>
      <c r="X4355" s="135"/>
      <c r="Y4355" s="418">
        <f t="shared" si="650"/>
        <v>0</v>
      </c>
      <c r="Z4355" s="291">
        <f t="shared" si="651"/>
        <v>0</v>
      </c>
      <c r="AA4355" s="163"/>
      <c r="AB4355" s="177" t="str">
        <f t="shared" si="652"/>
        <v/>
      </c>
      <c r="AC4355" s="283" t="str">
        <f t="shared" si="653"/>
        <v/>
      </c>
      <c r="AD4355" s="283" t="str">
        <f t="shared" si="654"/>
        <v/>
      </c>
      <c r="AE4355" s="163"/>
      <c r="AF4355" s="162"/>
    </row>
    <row r="4356" spans="1:32">
      <c r="A4356" s="134">
        <v>4347</v>
      </c>
      <c r="B4356" s="286"/>
      <c r="C4356" s="146">
        <f t="shared" si="647"/>
        <v>0</v>
      </c>
      <c r="D4356" s="146">
        <f t="shared" si="648"/>
        <v>1</v>
      </c>
      <c r="E4356" s="146">
        <f t="shared" si="649"/>
        <v>1900</v>
      </c>
      <c r="F4356" s="287"/>
      <c r="G4356" s="287"/>
      <c r="H4356" s="287"/>
      <c r="I4356" s="288"/>
      <c r="J4356" s="287"/>
      <c r="K4356" s="288"/>
      <c r="L4356" s="134"/>
      <c r="M4356" s="133"/>
      <c r="N4356" s="288"/>
      <c r="O4356" s="134"/>
      <c r="P4356" s="166"/>
      <c r="Q4356" s="289"/>
      <c r="R4356" s="165"/>
      <c r="S4356" s="290"/>
      <c r="T4356" s="290"/>
      <c r="U4356" s="290"/>
      <c r="V4356" s="290"/>
      <c r="W4356" s="166"/>
      <c r="X4356" s="135"/>
      <c r="Y4356" s="418">
        <f t="shared" si="650"/>
        <v>0</v>
      </c>
      <c r="Z4356" s="291">
        <f t="shared" si="651"/>
        <v>0</v>
      </c>
      <c r="AA4356" s="163"/>
      <c r="AB4356" s="177" t="str">
        <f t="shared" si="652"/>
        <v/>
      </c>
      <c r="AC4356" s="283" t="str">
        <f t="shared" si="653"/>
        <v/>
      </c>
      <c r="AD4356" s="283" t="str">
        <f t="shared" si="654"/>
        <v/>
      </c>
      <c r="AE4356" s="163"/>
      <c r="AF4356" s="162"/>
    </row>
    <row r="4357" spans="1:32">
      <c r="A4357" s="134">
        <v>4348</v>
      </c>
      <c r="B4357" s="286"/>
      <c r="C4357" s="146">
        <f t="shared" si="647"/>
        <v>0</v>
      </c>
      <c r="D4357" s="146">
        <f t="shared" si="648"/>
        <v>1</v>
      </c>
      <c r="E4357" s="146">
        <f t="shared" si="649"/>
        <v>1900</v>
      </c>
      <c r="F4357" s="287"/>
      <c r="G4357" s="287"/>
      <c r="H4357" s="287"/>
      <c r="I4357" s="288"/>
      <c r="J4357" s="287"/>
      <c r="K4357" s="288"/>
      <c r="L4357" s="134"/>
      <c r="M4357" s="133"/>
      <c r="N4357" s="288"/>
      <c r="O4357" s="134"/>
      <c r="P4357" s="166"/>
      <c r="Q4357" s="289"/>
      <c r="R4357" s="165"/>
      <c r="S4357" s="290"/>
      <c r="T4357" s="290"/>
      <c r="U4357" s="290"/>
      <c r="V4357" s="290"/>
      <c r="W4357" s="166"/>
      <c r="X4357" s="135"/>
      <c r="Y4357" s="418">
        <f t="shared" si="650"/>
        <v>0</v>
      </c>
      <c r="Z4357" s="291">
        <f t="shared" si="651"/>
        <v>0</v>
      </c>
      <c r="AA4357" s="163"/>
      <c r="AB4357" s="177" t="str">
        <f t="shared" si="652"/>
        <v/>
      </c>
      <c r="AC4357" s="283" t="str">
        <f t="shared" si="653"/>
        <v/>
      </c>
      <c r="AD4357" s="283" t="str">
        <f t="shared" si="654"/>
        <v/>
      </c>
      <c r="AE4357" s="163"/>
      <c r="AF4357" s="162"/>
    </row>
    <row r="4358" spans="1:32">
      <c r="A4358" s="134">
        <v>4349</v>
      </c>
      <c r="B4358" s="286"/>
      <c r="C4358" s="146">
        <f t="shared" si="647"/>
        <v>0</v>
      </c>
      <c r="D4358" s="146">
        <f t="shared" si="648"/>
        <v>1</v>
      </c>
      <c r="E4358" s="146">
        <f t="shared" si="649"/>
        <v>1900</v>
      </c>
      <c r="F4358" s="287"/>
      <c r="G4358" s="287"/>
      <c r="H4358" s="287"/>
      <c r="I4358" s="288"/>
      <c r="J4358" s="287"/>
      <c r="K4358" s="288"/>
      <c r="L4358" s="134"/>
      <c r="M4358" s="133"/>
      <c r="N4358" s="288"/>
      <c r="O4358" s="134"/>
      <c r="P4358" s="166"/>
      <c r="Q4358" s="289"/>
      <c r="R4358" s="165"/>
      <c r="S4358" s="290"/>
      <c r="T4358" s="290"/>
      <c r="U4358" s="290"/>
      <c r="V4358" s="290"/>
      <c r="W4358" s="166"/>
      <c r="X4358" s="135"/>
      <c r="Y4358" s="418">
        <f t="shared" si="650"/>
        <v>0</v>
      </c>
      <c r="Z4358" s="291">
        <f t="shared" si="651"/>
        <v>0</v>
      </c>
      <c r="AA4358" s="163"/>
      <c r="AB4358" s="177" t="str">
        <f t="shared" si="652"/>
        <v/>
      </c>
      <c r="AC4358" s="283" t="str">
        <f t="shared" si="653"/>
        <v/>
      </c>
      <c r="AD4358" s="283" t="str">
        <f t="shared" si="654"/>
        <v/>
      </c>
      <c r="AE4358" s="163"/>
      <c r="AF4358" s="162"/>
    </row>
    <row r="4359" spans="1:32">
      <c r="A4359" s="134">
        <v>4350</v>
      </c>
      <c r="B4359" s="286"/>
      <c r="C4359" s="146">
        <f t="shared" si="647"/>
        <v>0</v>
      </c>
      <c r="D4359" s="146">
        <f t="shared" si="648"/>
        <v>1</v>
      </c>
      <c r="E4359" s="146">
        <f t="shared" si="649"/>
        <v>1900</v>
      </c>
      <c r="F4359" s="287"/>
      <c r="G4359" s="287"/>
      <c r="H4359" s="287"/>
      <c r="I4359" s="288"/>
      <c r="J4359" s="287"/>
      <c r="K4359" s="288"/>
      <c r="L4359" s="134"/>
      <c r="M4359" s="133"/>
      <c r="N4359" s="288"/>
      <c r="O4359" s="134"/>
      <c r="P4359" s="166"/>
      <c r="Q4359" s="289"/>
      <c r="R4359" s="165"/>
      <c r="S4359" s="290"/>
      <c r="T4359" s="290"/>
      <c r="U4359" s="290"/>
      <c r="V4359" s="290"/>
      <c r="W4359" s="166"/>
      <c r="X4359" s="135"/>
      <c r="Y4359" s="418">
        <f t="shared" si="650"/>
        <v>0</v>
      </c>
      <c r="Z4359" s="291">
        <f t="shared" si="651"/>
        <v>0</v>
      </c>
      <c r="AA4359" s="163"/>
      <c r="AB4359" s="177" t="str">
        <f t="shared" si="652"/>
        <v/>
      </c>
      <c r="AC4359" s="283" t="str">
        <f t="shared" si="653"/>
        <v/>
      </c>
      <c r="AD4359" s="283" t="str">
        <f t="shared" si="654"/>
        <v/>
      </c>
      <c r="AE4359" s="163"/>
      <c r="AF4359" s="162"/>
    </row>
    <row r="4360" spans="1:32">
      <c r="A4360" s="134">
        <v>4351</v>
      </c>
      <c r="B4360" s="286"/>
      <c r="C4360" s="146">
        <f t="shared" si="647"/>
        <v>0</v>
      </c>
      <c r="D4360" s="146">
        <f t="shared" si="648"/>
        <v>1</v>
      </c>
      <c r="E4360" s="146">
        <f t="shared" si="649"/>
        <v>1900</v>
      </c>
      <c r="F4360" s="287"/>
      <c r="G4360" s="287"/>
      <c r="H4360" s="287"/>
      <c r="I4360" s="288"/>
      <c r="J4360" s="287"/>
      <c r="K4360" s="288"/>
      <c r="L4360" s="134"/>
      <c r="M4360" s="133"/>
      <c r="N4360" s="288"/>
      <c r="O4360" s="134"/>
      <c r="P4360" s="166"/>
      <c r="Q4360" s="289"/>
      <c r="R4360" s="165"/>
      <c r="S4360" s="290"/>
      <c r="T4360" s="290"/>
      <c r="U4360" s="290"/>
      <c r="V4360" s="290"/>
      <c r="W4360" s="166"/>
      <c r="X4360" s="135"/>
      <c r="Y4360" s="418">
        <f t="shared" si="650"/>
        <v>0</v>
      </c>
      <c r="Z4360" s="291">
        <f t="shared" si="651"/>
        <v>0</v>
      </c>
      <c r="AA4360" s="163"/>
      <c r="AB4360" s="177" t="str">
        <f t="shared" si="652"/>
        <v/>
      </c>
      <c r="AC4360" s="283" t="str">
        <f t="shared" si="653"/>
        <v/>
      </c>
      <c r="AD4360" s="283" t="str">
        <f t="shared" si="654"/>
        <v/>
      </c>
      <c r="AE4360" s="163"/>
      <c r="AF4360" s="162"/>
    </row>
    <row r="4361" spans="1:32">
      <c r="A4361" s="134">
        <v>4352</v>
      </c>
      <c r="B4361" s="286"/>
      <c r="C4361" s="146">
        <f t="shared" si="647"/>
        <v>0</v>
      </c>
      <c r="D4361" s="146">
        <f t="shared" si="648"/>
        <v>1</v>
      </c>
      <c r="E4361" s="146">
        <f t="shared" si="649"/>
        <v>1900</v>
      </c>
      <c r="F4361" s="287"/>
      <c r="G4361" s="287"/>
      <c r="H4361" s="287"/>
      <c r="I4361" s="288"/>
      <c r="J4361" s="287"/>
      <c r="K4361" s="288"/>
      <c r="L4361" s="134"/>
      <c r="M4361" s="133"/>
      <c r="N4361" s="288"/>
      <c r="O4361" s="134"/>
      <c r="P4361" s="166"/>
      <c r="Q4361" s="289"/>
      <c r="R4361" s="165"/>
      <c r="S4361" s="290"/>
      <c r="T4361" s="290"/>
      <c r="U4361" s="290"/>
      <c r="V4361" s="290"/>
      <c r="W4361" s="166"/>
      <c r="X4361" s="135"/>
      <c r="Y4361" s="418">
        <f t="shared" si="650"/>
        <v>0</v>
      </c>
      <c r="Z4361" s="291">
        <f t="shared" si="651"/>
        <v>0</v>
      </c>
      <c r="AA4361" s="163"/>
      <c r="AB4361" s="177" t="str">
        <f t="shared" si="652"/>
        <v/>
      </c>
      <c r="AC4361" s="283" t="str">
        <f t="shared" si="653"/>
        <v/>
      </c>
      <c r="AD4361" s="283" t="str">
        <f t="shared" si="654"/>
        <v/>
      </c>
      <c r="AE4361" s="163"/>
      <c r="AF4361" s="162"/>
    </row>
    <row r="4362" spans="1:32">
      <c r="A4362" s="134">
        <v>4353</v>
      </c>
      <c r="B4362" s="286"/>
      <c r="C4362" s="146">
        <f t="shared" si="647"/>
        <v>0</v>
      </c>
      <c r="D4362" s="146">
        <f t="shared" si="648"/>
        <v>1</v>
      </c>
      <c r="E4362" s="146">
        <f t="shared" si="649"/>
        <v>1900</v>
      </c>
      <c r="F4362" s="287"/>
      <c r="G4362" s="287"/>
      <c r="H4362" s="287"/>
      <c r="I4362" s="288"/>
      <c r="J4362" s="287"/>
      <c r="K4362" s="288"/>
      <c r="L4362" s="134"/>
      <c r="M4362" s="133"/>
      <c r="N4362" s="288"/>
      <c r="O4362" s="134"/>
      <c r="P4362" s="166"/>
      <c r="Q4362" s="289"/>
      <c r="R4362" s="165"/>
      <c r="S4362" s="290"/>
      <c r="T4362" s="290"/>
      <c r="U4362" s="290"/>
      <c r="V4362" s="290"/>
      <c r="W4362" s="166"/>
      <c r="X4362" s="135"/>
      <c r="Y4362" s="418">
        <f t="shared" si="650"/>
        <v>0</v>
      </c>
      <c r="Z4362" s="291">
        <f t="shared" si="651"/>
        <v>0</v>
      </c>
      <c r="AA4362" s="163"/>
      <c r="AB4362" s="177" t="str">
        <f t="shared" si="652"/>
        <v/>
      </c>
      <c r="AC4362" s="283" t="str">
        <f t="shared" si="653"/>
        <v/>
      </c>
      <c r="AD4362" s="283" t="str">
        <f t="shared" si="654"/>
        <v/>
      </c>
      <c r="AE4362" s="163"/>
      <c r="AF4362" s="162"/>
    </row>
    <row r="4363" spans="1:32">
      <c r="A4363" s="134">
        <v>4354</v>
      </c>
      <c r="B4363" s="286"/>
      <c r="C4363" s="146">
        <f t="shared" ref="C4363:C4426" si="655">DAY(B4363)</f>
        <v>0</v>
      </c>
      <c r="D4363" s="146">
        <f t="shared" ref="D4363:D4426" si="656">MONTH(B4363)</f>
        <v>1</v>
      </c>
      <c r="E4363" s="146">
        <f t="shared" ref="E4363:E4426" si="657">YEAR(B4363)</f>
        <v>1900</v>
      </c>
      <c r="F4363" s="287"/>
      <c r="G4363" s="287"/>
      <c r="H4363" s="287"/>
      <c r="I4363" s="288"/>
      <c r="J4363" s="287"/>
      <c r="K4363" s="288"/>
      <c r="L4363" s="134"/>
      <c r="M4363" s="133"/>
      <c r="N4363" s="288"/>
      <c r="O4363" s="134"/>
      <c r="P4363" s="166"/>
      <c r="Q4363" s="289"/>
      <c r="R4363" s="165"/>
      <c r="S4363" s="290"/>
      <c r="T4363" s="290"/>
      <c r="U4363" s="290"/>
      <c r="V4363" s="290"/>
      <c r="W4363" s="166"/>
      <c r="X4363" s="135"/>
      <c r="Y4363" s="418">
        <f t="shared" ref="Y4363:Y4426" si="658">X4363*U4363</f>
        <v>0</v>
      </c>
      <c r="Z4363" s="291">
        <f t="shared" ref="Z4363:Z4426" si="659">Y4363*1.1</f>
        <v>0</v>
      </c>
      <c r="AA4363" s="163"/>
      <c r="AB4363" s="177" t="str">
        <f t="shared" ref="AB4363:AB4426" si="660">IF(S4363="","",IF(S4363-U4363=0,"Full","No"))</f>
        <v/>
      </c>
      <c r="AC4363" s="283" t="str">
        <f t="shared" ref="AC4363:AC4426" si="661">IF(AND(S4363&gt;U4363,V4363=0),"Lost",IF(AND(S4363&gt;U4363,V4363&lt;(S4363-U4363)),"Lost",""))</f>
        <v/>
      </c>
      <c r="AD4363" s="283" t="str">
        <f t="shared" ref="AD4363:AD4426" si="662">IF(AND(S4363&gt;U4363,V4363=0),S4363-U4363,IF(AND(S4363&gt;U4363,V4363&lt;(S4363-U4363)),S4363-(U4363+V4363),""))</f>
        <v/>
      </c>
      <c r="AE4363" s="163"/>
      <c r="AF4363" s="162"/>
    </row>
    <row r="4364" spans="1:32">
      <c r="A4364" s="134">
        <v>4355</v>
      </c>
      <c r="B4364" s="286"/>
      <c r="C4364" s="146">
        <f t="shared" si="655"/>
        <v>0</v>
      </c>
      <c r="D4364" s="146">
        <f t="shared" si="656"/>
        <v>1</v>
      </c>
      <c r="E4364" s="146">
        <f t="shared" si="657"/>
        <v>1900</v>
      </c>
      <c r="F4364" s="287"/>
      <c r="G4364" s="287"/>
      <c r="H4364" s="287"/>
      <c r="I4364" s="288"/>
      <c r="J4364" s="287"/>
      <c r="K4364" s="288"/>
      <c r="L4364" s="134"/>
      <c r="M4364" s="133"/>
      <c r="N4364" s="288"/>
      <c r="O4364" s="134"/>
      <c r="P4364" s="166"/>
      <c r="Q4364" s="289"/>
      <c r="R4364" s="165"/>
      <c r="S4364" s="290"/>
      <c r="T4364" s="290"/>
      <c r="U4364" s="290"/>
      <c r="V4364" s="290"/>
      <c r="W4364" s="166"/>
      <c r="X4364" s="135"/>
      <c r="Y4364" s="418">
        <f t="shared" si="658"/>
        <v>0</v>
      </c>
      <c r="Z4364" s="291">
        <f t="shared" si="659"/>
        <v>0</v>
      </c>
      <c r="AA4364" s="163"/>
      <c r="AB4364" s="177" t="str">
        <f t="shared" si="660"/>
        <v/>
      </c>
      <c r="AC4364" s="283" t="str">
        <f t="shared" si="661"/>
        <v/>
      </c>
      <c r="AD4364" s="283" t="str">
        <f t="shared" si="662"/>
        <v/>
      </c>
      <c r="AE4364" s="163"/>
      <c r="AF4364" s="162"/>
    </row>
    <row r="4365" spans="1:32">
      <c r="A4365" s="134">
        <v>4356</v>
      </c>
      <c r="B4365" s="286"/>
      <c r="C4365" s="146">
        <f t="shared" si="655"/>
        <v>0</v>
      </c>
      <c r="D4365" s="146">
        <f t="shared" si="656"/>
        <v>1</v>
      </c>
      <c r="E4365" s="146">
        <f t="shared" si="657"/>
        <v>1900</v>
      </c>
      <c r="F4365" s="287"/>
      <c r="G4365" s="287"/>
      <c r="H4365" s="287"/>
      <c r="I4365" s="288"/>
      <c r="J4365" s="287"/>
      <c r="K4365" s="288"/>
      <c r="L4365" s="134"/>
      <c r="M4365" s="133"/>
      <c r="N4365" s="288"/>
      <c r="O4365" s="134"/>
      <c r="P4365" s="166"/>
      <c r="Q4365" s="289"/>
      <c r="R4365" s="165"/>
      <c r="S4365" s="290"/>
      <c r="T4365" s="290"/>
      <c r="U4365" s="290"/>
      <c r="V4365" s="290"/>
      <c r="W4365" s="166"/>
      <c r="X4365" s="135"/>
      <c r="Y4365" s="418">
        <f t="shared" si="658"/>
        <v>0</v>
      </c>
      <c r="Z4365" s="291">
        <f t="shared" si="659"/>
        <v>0</v>
      </c>
      <c r="AA4365" s="163"/>
      <c r="AB4365" s="177" t="str">
        <f t="shared" si="660"/>
        <v/>
      </c>
      <c r="AC4365" s="283" t="str">
        <f t="shared" si="661"/>
        <v/>
      </c>
      <c r="AD4365" s="283" t="str">
        <f t="shared" si="662"/>
        <v/>
      </c>
      <c r="AE4365" s="163"/>
      <c r="AF4365" s="162"/>
    </row>
    <row r="4366" spans="1:32">
      <c r="A4366" s="134">
        <v>4357</v>
      </c>
      <c r="B4366" s="286"/>
      <c r="C4366" s="146">
        <f t="shared" si="655"/>
        <v>0</v>
      </c>
      <c r="D4366" s="146">
        <f t="shared" si="656"/>
        <v>1</v>
      </c>
      <c r="E4366" s="146">
        <f t="shared" si="657"/>
        <v>1900</v>
      </c>
      <c r="F4366" s="287"/>
      <c r="G4366" s="287"/>
      <c r="H4366" s="287"/>
      <c r="I4366" s="288"/>
      <c r="J4366" s="287"/>
      <c r="K4366" s="288"/>
      <c r="L4366" s="134"/>
      <c r="M4366" s="133"/>
      <c r="N4366" s="288"/>
      <c r="O4366" s="134"/>
      <c r="P4366" s="166"/>
      <c r="Q4366" s="289"/>
      <c r="R4366" s="165"/>
      <c r="S4366" s="290"/>
      <c r="T4366" s="290"/>
      <c r="U4366" s="290"/>
      <c r="V4366" s="290"/>
      <c r="W4366" s="166"/>
      <c r="X4366" s="135"/>
      <c r="Y4366" s="418">
        <f t="shared" si="658"/>
        <v>0</v>
      </c>
      <c r="Z4366" s="291">
        <f t="shared" si="659"/>
        <v>0</v>
      </c>
      <c r="AA4366" s="163"/>
      <c r="AB4366" s="177" t="str">
        <f t="shared" si="660"/>
        <v/>
      </c>
      <c r="AC4366" s="283" t="str">
        <f t="shared" si="661"/>
        <v/>
      </c>
      <c r="AD4366" s="283" t="str">
        <f t="shared" si="662"/>
        <v/>
      </c>
      <c r="AE4366" s="163"/>
      <c r="AF4366" s="162"/>
    </row>
    <row r="4367" spans="1:32">
      <c r="A4367" s="134">
        <v>4358</v>
      </c>
      <c r="B4367" s="286"/>
      <c r="C4367" s="146">
        <f t="shared" si="655"/>
        <v>0</v>
      </c>
      <c r="D4367" s="146">
        <f t="shared" si="656"/>
        <v>1</v>
      </c>
      <c r="E4367" s="146">
        <f t="shared" si="657"/>
        <v>1900</v>
      </c>
      <c r="F4367" s="287"/>
      <c r="G4367" s="287"/>
      <c r="H4367" s="287"/>
      <c r="I4367" s="288"/>
      <c r="J4367" s="287"/>
      <c r="K4367" s="288"/>
      <c r="L4367" s="134"/>
      <c r="M4367" s="133"/>
      <c r="N4367" s="288"/>
      <c r="O4367" s="134"/>
      <c r="P4367" s="166"/>
      <c r="Q4367" s="289"/>
      <c r="R4367" s="165"/>
      <c r="S4367" s="290"/>
      <c r="T4367" s="290"/>
      <c r="U4367" s="290"/>
      <c r="V4367" s="290"/>
      <c r="W4367" s="166"/>
      <c r="X4367" s="135"/>
      <c r="Y4367" s="418">
        <f t="shared" si="658"/>
        <v>0</v>
      </c>
      <c r="Z4367" s="291">
        <f t="shared" si="659"/>
        <v>0</v>
      </c>
      <c r="AA4367" s="163"/>
      <c r="AB4367" s="177" t="str">
        <f t="shared" si="660"/>
        <v/>
      </c>
      <c r="AC4367" s="283" t="str">
        <f t="shared" si="661"/>
        <v/>
      </c>
      <c r="AD4367" s="283" t="str">
        <f t="shared" si="662"/>
        <v/>
      </c>
      <c r="AE4367" s="163"/>
      <c r="AF4367" s="162"/>
    </row>
    <row r="4368" spans="1:32">
      <c r="A4368" s="134">
        <v>4359</v>
      </c>
      <c r="B4368" s="286"/>
      <c r="C4368" s="146">
        <f t="shared" si="655"/>
        <v>0</v>
      </c>
      <c r="D4368" s="146">
        <f t="shared" si="656"/>
        <v>1</v>
      </c>
      <c r="E4368" s="146">
        <f t="shared" si="657"/>
        <v>1900</v>
      </c>
      <c r="F4368" s="287"/>
      <c r="G4368" s="287"/>
      <c r="H4368" s="287"/>
      <c r="I4368" s="288"/>
      <c r="J4368" s="287"/>
      <c r="K4368" s="288"/>
      <c r="L4368" s="134"/>
      <c r="M4368" s="133"/>
      <c r="N4368" s="288"/>
      <c r="O4368" s="134"/>
      <c r="P4368" s="166"/>
      <c r="Q4368" s="289"/>
      <c r="R4368" s="165"/>
      <c r="S4368" s="290"/>
      <c r="T4368" s="290"/>
      <c r="U4368" s="290"/>
      <c r="V4368" s="290"/>
      <c r="W4368" s="166"/>
      <c r="X4368" s="135"/>
      <c r="Y4368" s="418">
        <f t="shared" si="658"/>
        <v>0</v>
      </c>
      <c r="Z4368" s="291">
        <f t="shared" si="659"/>
        <v>0</v>
      </c>
      <c r="AA4368" s="163"/>
      <c r="AB4368" s="177" t="str">
        <f t="shared" si="660"/>
        <v/>
      </c>
      <c r="AC4368" s="283" t="str">
        <f t="shared" si="661"/>
        <v/>
      </c>
      <c r="AD4368" s="283" t="str">
        <f t="shared" si="662"/>
        <v/>
      </c>
      <c r="AE4368" s="163"/>
      <c r="AF4368" s="162"/>
    </row>
    <row r="4369" spans="1:32">
      <c r="A4369" s="134">
        <v>4360</v>
      </c>
      <c r="B4369" s="286"/>
      <c r="C4369" s="146">
        <f t="shared" si="655"/>
        <v>0</v>
      </c>
      <c r="D4369" s="146">
        <f t="shared" si="656"/>
        <v>1</v>
      </c>
      <c r="E4369" s="146">
        <f t="shared" si="657"/>
        <v>1900</v>
      </c>
      <c r="F4369" s="287"/>
      <c r="G4369" s="287"/>
      <c r="H4369" s="287"/>
      <c r="I4369" s="288"/>
      <c r="J4369" s="287"/>
      <c r="K4369" s="288"/>
      <c r="L4369" s="134"/>
      <c r="M4369" s="133"/>
      <c r="N4369" s="288"/>
      <c r="O4369" s="134"/>
      <c r="P4369" s="166"/>
      <c r="Q4369" s="289"/>
      <c r="R4369" s="165"/>
      <c r="S4369" s="290"/>
      <c r="T4369" s="290"/>
      <c r="U4369" s="290"/>
      <c r="V4369" s="290"/>
      <c r="W4369" s="166"/>
      <c r="X4369" s="135"/>
      <c r="Y4369" s="418">
        <f t="shared" si="658"/>
        <v>0</v>
      </c>
      <c r="Z4369" s="291">
        <f t="shared" si="659"/>
        <v>0</v>
      </c>
      <c r="AA4369" s="163"/>
      <c r="AB4369" s="177" t="str">
        <f t="shared" si="660"/>
        <v/>
      </c>
      <c r="AC4369" s="283" t="str">
        <f t="shared" si="661"/>
        <v/>
      </c>
      <c r="AD4369" s="283" t="str">
        <f t="shared" si="662"/>
        <v/>
      </c>
      <c r="AE4369" s="163"/>
      <c r="AF4369" s="162"/>
    </row>
    <row r="4370" spans="1:32">
      <c r="A4370" s="134">
        <v>4361</v>
      </c>
      <c r="B4370" s="286"/>
      <c r="C4370" s="146">
        <f t="shared" si="655"/>
        <v>0</v>
      </c>
      <c r="D4370" s="146">
        <f t="shared" si="656"/>
        <v>1</v>
      </c>
      <c r="E4370" s="146">
        <f t="shared" si="657"/>
        <v>1900</v>
      </c>
      <c r="F4370" s="287"/>
      <c r="G4370" s="287"/>
      <c r="H4370" s="287"/>
      <c r="I4370" s="288"/>
      <c r="J4370" s="287"/>
      <c r="K4370" s="288"/>
      <c r="L4370" s="134"/>
      <c r="M4370" s="133"/>
      <c r="N4370" s="288"/>
      <c r="O4370" s="134"/>
      <c r="P4370" s="166"/>
      <c r="Q4370" s="289"/>
      <c r="R4370" s="165"/>
      <c r="S4370" s="290"/>
      <c r="T4370" s="290"/>
      <c r="U4370" s="290"/>
      <c r="V4370" s="290"/>
      <c r="W4370" s="166"/>
      <c r="X4370" s="135"/>
      <c r="Y4370" s="418">
        <f t="shared" si="658"/>
        <v>0</v>
      </c>
      <c r="Z4370" s="291">
        <f t="shared" si="659"/>
        <v>0</v>
      </c>
      <c r="AA4370" s="163"/>
      <c r="AB4370" s="177" t="str">
        <f t="shared" si="660"/>
        <v/>
      </c>
      <c r="AC4370" s="283" t="str">
        <f t="shared" si="661"/>
        <v/>
      </c>
      <c r="AD4370" s="283" t="str">
        <f t="shared" si="662"/>
        <v/>
      </c>
      <c r="AE4370" s="163"/>
      <c r="AF4370" s="162"/>
    </row>
    <row r="4371" spans="1:32">
      <c r="A4371" s="134">
        <v>4362</v>
      </c>
      <c r="B4371" s="286"/>
      <c r="C4371" s="146">
        <f t="shared" si="655"/>
        <v>0</v>
      </c>
      <c r="D4371" s="146">
        <f t="shared" si="656"/>
        <v>1</v>
      </c>
      <c r="E4371" s="146">
        <f t="shared" si="657"/>
        <v>1900</v>
      </c>
      <c r="F4371" s="287"/>
      <c r="G4371" s="287"/>
      <c r="H4371" s="287"/>
      <c r="I4371" s="288"/>
      <c r="J4371" s="287"/>
      <c r="K4371" s="288"/>
      <c r="L4371" s="134"/>
      <c r="M4371" s="133"/>
      <c r="N4371" s="288"/>
      <c r="O4371" s="134"/>
      <c r="P4371" s="166"/>
      <c r="Q4371" s="289"/>
      <c r="R4371" s="165"/>
      <c r="S4371" s="290"/>
      <c r="T4371" s="290"/>
      <c r="U4371" s="290"/>
      <c r="V4371" s="290"/>
      <c r="W4371" s="166"/>
      <c r="X4371" s="135"/>
      <c r="Y4371" s="418">
        <f t="shared" si="658"/>
        <v>0</v>
      </c>
      <c r="Z4371" s="291">
        <f t="shared" si="659"/>
        <v>0</v>
      </c>
      <c r="AA4371" s="163"/>
      <c r="AB4371" s="177" t="str">
        <f t="shared" si="660"/>
        <v/>
      </c>
      <c r="AC4371" s="283" t="str">
        <f t="shared" si="661"/>
        <v/>
      </c>
      <c r="AD4371" s="283" t="str">
        <f t="shared" si="662"/>
        <v/>
      </c>
      <c r="AE4371" s="163"/>
      <c r="AF4371" s="162"/>
    </row>
    <row r="4372" spans="1:32">
      <c r="A4372" s="134">
        <v>4363</v>
      </c>
      <c r="B4372" s="286"/>
      <c r="C4372" s="146">
        <f t="shared" si="655"/>
        <v>0</v>
      </c>
      <c r="D4372" s="146">
        <f t="shared" si="656"/>
        <v>1</v>
      </c>
      <c r="E4372" s="146">
        <f t="shared" si="657"/>
        <v>1900</v>
      </c>
      <c r="F4372" s="287"/>
      <c r="G4372" s="287"/>
      <c r="H4372" s="287"/>
      <c r="I4372" s="288"/>
      <c r="J4372" s="287"/>
      <c r="K4372" s="288"/>
      <c r="L4372" s="134"/>
      <c r="M4372" s="133"/>
      <c r="N4372" s="288"/>
      <c r="O4372" s="134"/>
      <c r="P4372" s="166"/>
      <c r="Q4372" s="289"/>
      <c r="R4372" s="165"/>
      <c r="S4372" s="290"/>
      <c r="T4372" s="290"/>
      <c r="U4372" s="290"/>
      <c r="V4372" s="290"/>
      <c r="W4372" s="166"/>
      <c r="X4372" s="135"/>
      <c r="Y4372" s="418">
        <f t="shared" si="658"/>
        <v>0</v>
      </c>
      <c r="Z4372" s="291">
        <f t="shared" si="659"/>
        <v>0</v>
      </c>
      <c r="AA4372" s="163"/>
      <c r="AB4372" s="177" t="str">
        <f t="shared" si="660"/>
        <v/>
      </c>
      <c r="AC4372" s="283" t="str">
        <f t="shared" si="661"/>
        <v/>
      </c>
      <c r="AD4372" s="283" t="str">
        <f t="shared" si="662"/>
        <v/>
      </c>
      <c r="AE4372" s="163"/>
      <c r="AF4372" s="162"/>
    </row>
    <row r="4373" spans="1:32">
      <c r="A4373" s="134">
        <v>4364</v>
      </c>
      <c r="B4373" s="286"/>
      <c r="C4373" s="146">
        <f t="shared" si="655"/>
        <v>0</v>
      </c>
      <c r="D4373" s="146">
        <f t="shared" si="656"/>
        <v>1</v>
      </c>
      <c r="E4373" s="146">
        <f t="shared" si="657"/>
        <v>1900</v>
      </c>
      <c r="F4373" s="287"/>
      <c r="G4373" s="287"/>
      <c r="H4373" s="287"/>
      <c r="I4373" s="288"/>
      <c r="J4373" s="287"/>
      <c r="K4373" s="288"/>
      <c r="L4373" s="134"/>
      <c r="M4373" s="133"/>
      <c r="N4373" s="288"/>
      <c r="O4373" s="134"/>
      <c r="P4373" s="166"/>
      <c r="Q4373" s="289"/>
      <c r="R4373" s="165"/>
      <c r="S4373" s="290"/>
      <c r="T4373" s="290"/>
      <c r="U4373" s="290"/>
      <c r="V4373" s="290"/>
      <c r="W4373" s="166"/>
      <c r="X4373" s="135"/>
      <c r="Y4373" s="418">
        <f t="shared" si="658"/>
        <v>0</v>
      </c>
      <c r="Z4373" s="291">
        <f t="shared" si="659"/>
        <v>0</v>
      </c>
      <c r="AA4373" s="163"/>
      <c r="AB4373" s="177" t="str">
        <f t="shared" si="660"/>
        <v/>
      </c>
      <c r="AC4373" s="283" t="str">
        <f t="shared" si="661"/>
        <v/>
      </c>
      <c r="AD4373" s="283" t="str">
        <f t="shared" si="662"/>
        <v/>
      </c>
      <c r="AE4373" s="163"/>
      <c r="AF4373" s="162"/>
    </row>
    <row r="4374" spans="1:32">
      <c r="A4374" s="134">
        <v>4365</v>
      </c>
      <c r="B4374" s="286"/>
      <c r="C4374" s="146">
        <f t="shared" si="655"/>
        <v>0</v>
      </c>
      <c r="D4374" s="146">
        <f t="shared" si="656"/>
        <v>1</v>
      </c>
      <c r="E4374" s="146">
        <f t="shared" si="657"/>
        <v>1900</v>
      </c>
      <c r="F4374" s="287"/>
      <c r="G4374" s="287"/>
      <c r="H4374" s="287"/>
      <c r="I4374" s="288"/>
      <c r="J4374" s="287"/>
      <c r="K4374" s="288"/>
      <c r="L4374" s="134"/>
      <c r="M4374" s="133"/>
      <c r="N4374" s="288"/>
      <c r="O4374" s="134"/>
      <c r="P4374" s="166"/>
      <c r="Q4374" s="289"/>
      <c r="R4374" s="165"/>
      <c r="S4374" s="290"/>
      <c r="T4374" s="290"/>
      <c r="U4374" s="290"/>
      <c r="V4374" s="290"/>
      <c r="W4374" s="166"/>
      <c r="X4374" s="135"/>
      <c r="Y4374" s="418">
        <f t="shared" si="658"/>
        <v>0</v>
      </c>
      <c r="Z4374" s="291">
        <f t="shared" si="659"/>
        <v>0</v>
      </c>
      <c r="AA4374" s="163"/>
      <c r="AB4374" s="177" t="str">
        <f t="shared" si="660"/>
        <v/>
      </c>
      <c r="AC4374" s="283" t="str">
        <f t="shared" si="661"/>
        <v/>
      </c>
      <c r="AD4374" s="283" t="str">
        <f t="shared" si="662"/>
        <v/>
      </c>
      <c r="AE4374" s="163"/>
      <c r="AF4374" s="162"/>
    </row>
    <row r="4375" spans="1:32">
      <c r="A4375" s="134">
        <v>4366</v>
      </c>
      <c r="B4375" s="286"/>
      <c r="C4375" s="146">
        <f t="shared" si="655"/>
        <v>0</v>
      </c>
      <c r="D4375" s="146">
        <f t="shared" si="656"/>
        <v>1</v>
      </c>
      <c r="E4375" s="146">
        <f t="shared" si="657"/>
        <v>1900</v>
      </c>
      <c r="F4375" s="287"/>
      <c r="G4375" s="287"/>
      <c r="H4375" s="287"/>
      <c r="I4375" s="288"/>
      <c r="J4375" s="287"/>
      <c r="K4375" s="288"/>
      <c r="L4375" s="134"/>
      <c r="M4375" s="133"/>
      <c r="N4375" s="288"/>
      <c r="O4375" s="134"/>
      <c r="P4375" s="166"/>
      <c r="Q4375" s="289"/>
      <c r="R4375" s="165"/>
      <c r="S4375" s="290"/>
      <c r="T4375" s="290"/>
      <c r="U4375" s="290"/>
      <c r="V4375" s="290"/>
      <c r="W4375" s="166"/>
      <c r="X4375" s="135"/>
      <c r="Y4375" s="418">
        <f t="shared" si="658"/>
        <v>0</v>
      </c>
      <c r="Z4375" s="291">
        <f t="shared" si="659"/>
        <v>0</v>
      </c>
      <c r="AA4375" s="163"/>
      <c r="AB4375" s="177" t="str">
        <f t="shared" si="660"/>
        <v/>
      </c>
      <c r="AC4375" s="283" t="str">
        <f t="shared" si="661"/>
        <v/>
      </c>
      <c r="AD4375" s="283" t="str">
        <f t="shared" si="662"/>
        <v/>
      </c>
      <c r="AE4375" s="163"/>
      <c r="AF4375" s="162"/>
    </row>
    <row r="4376" spans="1:32">
      <c r="A4376" s="134">
        <v>4367</v>
      </c>
      <c r="B4376" s="286"/>
      <c r="C4376" s="146">
        <f t="shared" si="655"/>
        <v>0</v>
      </c>
      <c r="D4376" s="146">
        <f t="shared" si="656"/>
        <v>1</v>
      </c>
      <c r="E4376" s="146">
        <f t="shared" si="657"/>
        <v>1900</v>
      </c>
      <c r="F4376" s="287"/>
      <c r="G4376" s="287"/>
      <c r="H4376" s="287"/>
      <c r="I4376" s="288"/>
      <c r="J4376" s="287"/>
      <c r="K4376" s="288"/>
      <c r="L4376" s="134"/>
      <c r="M4376" s="133"/>
      <c r="N4376" s="288"/>
      <c r="O4376" s="134"/>
      <c r="P4376" s="166"/>
      <c r="Q4376" s="289"/>
      <c r="R4376" s="165"/>
      <c r="S4376" s="290"/>
      <c r="T4376" s="290"/>
      <c r="U4376" s="290"/>
      <c r="V4376" s="290"/>
      <c r="W4376" s="166"/>
      <c r="X4376" s="135"/>
      <c r="Y4376" s="418">
        <f t="shared" si="658"/>
        <v>0</v>
      </c>
      <c r="Z4376" s="291">
        <f t="shared" si="659"/>
        <v>0</v>
      </c>
      <c r="AA4376" s="163"/>
      <c r="AB4376" s="177" t="str">
        <f t="shared" si="660"/>
        <v/>
      </c>
      <c r="AC4376" s="283" t="str">
        <f t="shared" si="661"/>
        <v/>
      </c>
      <c r="AD4376" s="283" t="str">
        <f t="shared" si="662"/>
        <v/>
      </c>
      <c r="AE4376" s="163"/>
      <c r="AF4376" s="162"/>
    </row>
    <row r="4377" spans="1:32">
      <c r="A4377" s="134">
        <v>4368</v>
      </c>
      <c r="B4377" s="286"/>
      <c r="C4377" s="146">
        <f t="shared" si="655"/>
        <v>0</v>
      </c>
      <c r="D4377" s="146">
        <f t="shared" si="656"/>
        <v>1</v>
      </c>
      <c r="E4377" s="146">
        <f t="shared" si="657"/>
        <v>1900</v>
      </c>
      <c r="F4377" s="287"/>
      <c r="G4377" s="287"/>
      <c r="H4377" s="287"/>
      <c r="I4377" s="288"/>
      <c r="J4377" s="287"/>
      <c r="K4377" s="288"/>
      <c r="L4377" s="134"/>
      <c r="M4377" s="133"/>
      <c r="N4377" s="288"/>
      <c r="O4377" s="134"/>
      <c r="P4377" s="166"/>
      <c r="Q4377" s="289"/>
      <c r="R4377" s="165"/>
      <c r="S4377" s="290"/>
      <c r="T4377" s="290"/>
      <c r="U4377" s="290"/>
      <c r="V4377" s="290"/>
      <c r="W4377" s="166"/>
      <c r="X4377" s="135"/>
      <c r="Y4377" s="418">
        <f t="shared" si="658"/>
        <v>0</v>
      </c>
      <c r="Z4377" s="291">
        <f t="shared" si="659"/>
        <v>0</v>
      </c>
      <c r="AA4377" s="163"/>
      <c r="AB4377" s="177" t="str">
        <f t="shared" si="660"/>
        <v/>
      </c>
      <c r="AC4377" s="283" t="str">
        <f t="shared" si="661"/>
        <v/>
      </c>
      <c r="AD4377" s="283" t="str">
        <f t="shared" si="662"/>
        <v/>
      </c>
      <c r="AE4377" s="163"/>
      <c r="AF4377" s="162"/>
    </row>
    <row r="4378" spans="1:32">
      <c r="A4378" s="134">
        <v>4369</v>
      </c>
      <c r="B4378" s="286"/>
      <c r="C4378" s="146">
        <f t="shared" si="655"/>
        <v>0</v>
      </c>
      <c r="D4378" s="146">
        <f t="shared" si="656"/>
        <v>1</v>
      </c>
      <c r="E4378" s="146">
        <f t="shared" si="657"/>
        <v>1900</v>
      </c>
      <c r="F4378" s="287"/>
      <c r="G4378" s="287"/>
      <c r="H4378" s="287"/>
      <c r="I4378" s="288"/>
      <c r="J4378" s="287"/>
      <c r="K4378" s="288"/>
      <c r="L4378" s="134"/>
      <c r="M4378" s="133"/>
      <c r="N4378" s="288"/>
      <c r="O4378" s="134"/>
      <c r="P4378" s="166"/>
      <c r="Q4378" s="289"/>
      <c r="R4378" s="165"/>
      <c r="S4378" s="290"/>
      <c r="T4378" s="290"/>
      <c r="U4378" s="290"/>
      <c r="V4378" s="290"/>
      <c r="W4378" s="166"/>
      <c r="X4378" s="135"/>
      <c r="Y4378" s="418">
        <f t="shared" si="658"/>
        <v>0</v>
      </c>
      <c r="Z4378" s="291">
        <f t="shared" si="659"/>
        <v>0</v>
      </c>
      <c r="AA4378" s="163"/>
      <c r="AB4378" s="177" t="str">
        <f t="shared" si="660"/>
        <v/>
      </c>
      <c r="AC4378" s="283" t="str">
        <f t="shared" si="661"/>
        <v/>
      </c>
      <c r="AD4378" s="283" t="str">
        <f t="shared" si="662"/>
        <v/>
      </c>
      <c r="AE4378" s="163"/>
      <c r="AF4378" s="162"/>
    </row>
    <row r="4379" spans="1:32">
      <c r="A4379" s="134">
        <v>4370</v>
      </c>
      <c r="B4379" s="286"/>
      <c r="C4379" s="146">
        <f t="shared" si="655"/>
        <v>0</v>
      </c>
      <c r="D4379" s="146">
        <f t="shared" si="656"/>
        <v>1</v>
      </c>
      <c r="E4379" s="146">
        <f t="shared" si="657"/>
        <v>1900</v>
      </c>
      <c r="F4379" s="287"/>
      <c r="G4379" s="287"/>
      <c r="H4379" s="287"/>
      <c r="I4379" s="288"/>
      <c r="J4379" s="287"/>
      <c r="K4379" s="288"/>
      <c r="L4379" s="134"/>
      <c r="M4379" s="133"/>
      <c r="N4379" s="288"/>
      <c r="O4379" s="134"/>
      <c r="P4379" s="166"/>
      <c r="Q4379" s="289"/>
      <c r="R4379" s="165"/>
      <c r="S4379" s="290"/>
      <c r="T4379" s="290"/>
      <c r="U4379" s="290"/>
      <c r="V4379" s="290"/>
      <c r="W4379" s="166"/>
      <c r="X4379" s="135"/>
      <c r="Y4379" s="418">
        <f t="shared" si="658"/>
        <v>0</v>
      </c>
      <c r="Z4379" s="291">
        <f t="shared" si="659"/>
        <v>0</v>
      </c>
      <c r="AA4379" s="163"/>
      <c r="AB4379" s="177" t="str">
        <f t="shared" si="660"/>
        <v/>
      </c>
      <c r="AC4379" s="283" t="str">
        <f t="shared" si="661"/>
        <v/>
      </c>
      <c r="AD4379" s="283" t="str">
        <f t="shared" si="662"/>
        <v/>
      </c>
      <c r="AE4379" s="163"/>
      <c r="AF4379" s="162"/>
    </row>
    <row r="4380" spans="1:32">
      <c r="A4380" s="134">
        <v>4371</v>
      </c>
      <c r="B4380" s="286"/>
      <c r="C4380" s="146">
        <f t="shared" si="655"/>
        <v>0</v>
      </c>
      <c r="D4380" s="146">
        <f t="shared" si="656"/>
        <v>1</v>
      </c>
      <c r="E4380" s="146">
        <f t="shared" si="657"/>
        <v>1900</v>
      </c>
      <c r="F4380" s="287"/>
      <c r="G4380" s="287"/>
      <c r="H4380" s="287"/>
      <c r="I4380" s="288"/>
      <c r="J4380" s="287"/>
      <c r="K4380" s="288"/>
      <c r="L4380" s="134"/>
      <c r="M4380" s="133"/>
      <c r="N4380" s="288"/>
      <c r="O4380" s="134"/>
      <c r="P4380" s="166"/>
      <c r="Q4380" s="289"/>
      <c r="R4380" s="165"/>
      <c r="S4380" s="290"/>
      <c r="T4380" s="290"/>
      <c r="U4380" s="290"/>
      <c r="V4380" s="290"/>
      <c r="W4380" s="166"/>
      <c r="X4380" s="135"/>
      <c r="Y4380" s="418">
        <f t="shared" si="658"/>
        <v>0</v>
      </c>
      <c r="Z4380" s="291">
        <f t="shared" si="659"/>
        <v>0</v>
      </c>
      <c r="AA4380" s="163"/>
      <c r="AB4380" s="177" t="str">
        <f t="shared" si="660"/>
        <v/>
      </c>
      <c r="AC4380" s="283" t="str">
        <f t="shared" si="661"/>
        <v/>
      </c>
      <c r="AD4380" s="283" t="str">
        <f t="shared" si="662"/>
        <v/>
      </c>
      <c r="AE4380" s="163"/>
      <c r="AF4380" s="162"/>
    </row>
    <row r="4381" spans="1:32">
      <c r="A4381" s="134">
        <v>4372</v>
      </c>
      <c r="B4381" s="286"/>
      <c r="C4381" s="146">
        <f t="shared" si="655"/>
        <v>0</v>
      </c>
      <c r="D4381" s="146">
        <f t="shared" si="656"/>
        <v>1</v>
      </c>
      <c r="E4381" s="146">
        <f t="shared" si="657"/>
        <v>1900</v>
      </c>
      <c r="F4381" s="287"/>
      <c r="G4381" s="287"/>
      <c r="H4381" s="287"/>
      <c r="I4381" s="288"/>
      <c r="J4381" s="287"/>
      <c r="K4381" s="288"/>
      <c r="L4381" s="134"/>
      <c r="M4381" s="133"/>
      <c r="N4381" s="288"/>
      <c r="O4381" s="134"/>
      <c r="P4381" s="166"/>
      <c r="Q4381" s="289"/>
      <c r="R4381" s="165"/>
      <c r="S4381" s="290"/>
      <c r="T4381" s="290"/>
      <c r="U4381" s="290"/>
      <c r="V4381" s="290"/>
      <c r="W4381" s="166"/>
      <c r="X4381" s="135"/>
      <c r="Y4381" s="418">
        <f t="shared" si="658"/>
        <v>0</v>
      </c>
      <c r="Z4381" s="291">
        <f t="shared" si="659"/>
        <v>0</v>
      </c>
      <c r="AA4381" s="163"/>
      <c r="AB4381" s="177" t="str">
        <f t="shared" si="660"/>
        <v/>
      </c>
      <c r="AC4381" s="283" t="str">
        <f t="shared" si="661"/>
        <v/>
      </c>
      <c r="AD4381" s="283" t="str">
        <f t="shared" si="662"/>
        <v/>
      </c>
      <c r="AE4381" s="163"/>
      <c r="AF4381" s="162"/>
    </row>
    <row r="4382" spans="1:32">
      <c r="A4382" s="134">
        <v>4373</v>
      </c>
      <c r="B4382" s="286"/>
      <c r="C4382" s="146">
        <f t="shared" si="655"/>
        <v>0</v>
      </c>
      <c r="D4382" s="146">
        <f t="shared" si="656"/>
        <v>1</v>
      </c>
      <c r="E4382" s="146">
        <f t="shared" si="657"/>
        <v>1900</v>
      </c>
      <c r="F4382" s="287"/>
      <c r="G4382" s="287"/>
      <c r="H4382" s="287"/>
      <c r="I4382" s="288"/>
      <c r="J4382" s="287"/>
      <c r="K4382" s="288"/>
      <c r="L4382" s="134"/>
      <c r="M4382" s="133"/>
      <c r="N4382" s="288"/>
      <c r="O4382" s="134"/>
      <c r="P4382" s="166"/>
      <c r="Q4382" s="289"/>
      <c r="R4382" s="165"/>
      <c r="S4382" s="290"/>
      <c r="T4382" s="290"/>
      <c r="U4382" s="290"/>
      <c r="V4382" s="290"/>
      <c r="W4382" s="166"/>
      <c r="X4382" s="135"/>
      <c r="Y4382" s="418">
        <f t="shared" si="658"/>
        <v>0</v>
      </c>
      <c r="Z4382" s="291">
        <f t="shared" si="659"/>
        <v>0</v>
      </c>
      <c r="AA4382" s="163"/>
      <c r="AB4382" s="177" t="str">
        <f t="shared" si="660"/>
        <v/>
      </c>
      <c r="AC4382" s="283" t="str">
        <f t="shared" si="661"/>
        <v/>
      </c>
      <c r="AD4382" s="283" t="str">
        <f t="shared" si="662"/>
        <v/>
      </c>
      <c r="AE4382" s="163"/>
      <c r="AF4382" s="162"/>
    </row>
    <row r="4383" spans="1:32">
      <c r="A4383" s="134">
        <v>4374</v>
      </c>
      <c r="B4383" s="286"/>
      <c r="C4383" s="146">
        <f t="shared" si="655"/>
        <v>0</v>
      </c>
      <c r="D4383" s="146">
        <f t="shared" si="656"/>
        <v>1</v>
      </c>
      <c r="E4383" s="146">
        <f t="shared" si="657"/>
        <v>1900</v>
      </c>
      <c r="F4383" s="287"/>
      <c r="G4383" s="287"/>
      <c r="H4383" s="287"/>
      <c r="I4383" s="288"/>
      <c r="J4383" s="287"/>
      <c r="K4383" s="288"/>
      <c r="L4383" s="134"/>
      <c r="M4383" s="133"/>
      <c r="N4383" s="288"/>
      <c r="O4383" s="134"/>
      <c r="P4383" s="166"/>
      <c r="Q4383" s="289"/>
      <c r="R4383" s="165"/>
      <c r="S4383" s="290"/>
      <c r="T4383" s="290"/>
      <c r="U4383" s="290"/>
      <c r="V4383" s="290"/>
      <c r="W4383" s="166"/>
      <c r="X4383" s="135"/>
      <c r="Y4383" s="418">
        <f t="shared" si="658"/>
        <v>0</v>
      </c>
      <c r="Z4383" s="291">
        <f t="shared" si="659"/>
        <v>0</v>
      </c>
      <c r="AA4383" s="163"/>
      <c r="AB4383" s="177" t="str">
        <f t="shared" si="660"/>
        <v/>
      </c>
      <c r="AC4383" s="283" t="str">
        <f t="shared" si="661"/>
        <v/>
      </c>
      <c r="AD4383" s="283" t="str">
        <f t="shared" si="662"/>
        <v/>
      </c>
      <c r="AE4383" s="163"/>
      <c r="AF4383" s="162"/>
    </row>
    <row r="4384" spans="1:32">
      <c r="A4384" s="134">
        <v>4375</v>
      </c>
      <c r="B4384" s="286"/>
      <c r="C4384" s="146">
        <f t="shared" si="655"/>
        <v>0</v>
      </c>
      <c r="D4384" s="146">
        <f t="shared" si="656"/>
        <v>1</v>
      </c>
      <c r="E4384" s="146">
        <f t="shared" si="657"/>
        <v>1900</v>
      </c>
      <c r="F4384" s="287"/>
      <c r="G4384" s="287"/>
      <c r="H4384" s="287"/>
      <c r="I4384" s="288"/>
      <c r="J4384" s="287"/>
      <c r="K4384" s="288"/>
      <c r="L4384" s="134"/>
      <c r="M4384" s="133"/>
      <c r="N4384" s="288"/>
      <c r="O4384" s="134"/>
      <c r="P4384" s="166"/>
      <c r="Q4384" s="289"/>
      <c r="R4384" s="165"/>
      <c r="S4384" s="290"/>
      <c r="T4384" s="290"/>
      <c r="U4384" s="290"/>
      <c r="V4384" s="290"/>
      <c r="W4384" s="166"/>
      <c r="X4384" s="135"/>
      <c r="Y4384" s="418">
        <f t="shared" si="658"/>
        <v>0</v>
      </c>
      <c r="Z4384" s="291">
        <f t="shared" si="659"/>
        <v>0</v>
      </c>
      <c r="AA4384" s="163"/>
      <c r="AB4384" s="177" t="str">
        <f t="shared" si="660"/>
        <v/>
      </c>
      <c r="AC4384" s="283" t="str">
        <f t="shared" si="661"/>
        <v/>
      </c>
      <c r="AD4384" s="283" t="str">
        <f t="shared" si="662"/>
        <v/>
      </c>
      <c r="AE4384" s="163"/>
      <c r="AF4384" s="162"/>
    </row>
    <row r="4385" spans="1:32">
      <c r="A4385" s="134">
        <v>4376</v>
      </c>
      <c r="B4385" s="286"/>
      <c r="C4385" s="146">
        <f t="shared" si="655"/>
        <v>0</v>
      </c>
      <c r="D4385" s="146">
        <f t="shared" si="656"/>
        <v>1</v>
      </c>
      <c r="E4385" s="146">
        <f t="shared" si="657"/>
        <v>1900</v>
      </c>
      <c r="F4385" s="287"/>
      <c r="G4385" s="287"/>
      <c r="H4385" s="287"/>
      <c r="I4385" s="288"/>
      <c r="J4385" s="287"/>
      <c r="K4385" s="288"/>
      <c r="L4385" s="134"/>
      <c r="M4385" s="133"/>
      <c r="N4385" s="288"/>
      <c r="O4385" s="134"/>
      <c r="P4385" s="166"/>
      <c r="Q4385" s="289"/>
      <c r="R4385" s="165"/>
      <c r="S4385" s="290"/>
      <c r="T4385" s="290"/>
      <c r="U4385" s="290"/>
      <c r="V4385" s="290"/>
      <c r="W4385" s="166"/>
      <c r="X4385" s="135"/>
      <c r="Y4385" s="418">
        <f t="shared" si="658"/>
        <v>0</v>
      </c>
      <c r="Z4385" s="291">
        <f t="shared" si="659"/>
        <v>0</v>
      </c>
      <c r="AA4385" s="163"/>
      <c r="AB4385" s="177" t="str">
        <f t="shared" si="660"/>
        <v/>
      </c>
      <c r="AC4385" s="283" t="str">
        <f t="shared" si="661"/>
        <v/>
      </c>
      <c r="AD4385" s="283" t="str">
        <f t="shared" si="662"/>
        <v/>
      </c>
      <c r="AE4385" s="163"/>
      <c r="AF4385" s="162"/>
    </row>
    <row r="4386" spans="1:32">
      <c r="A4386" s="134">
        <v>4377</v>
      </c>
      <c r="B4386" s="286"/>
      <c r="C4386" s="146">
        <f t="shared" si="655"/>
        <v>0</v>
      </c>
      <c r="D4386" s="146">
        <f t="shared" si="656"/>
        <v>1</v>
      </c>
      <c r="E4386" s="146">
        <f t="shared" si="657"/>
        <v>1900</v>
      </c>
      <c r="F4386" s="287"/>
      <c r="G4386" s="287"/>
      <c r="H4386" s="287"/>
      <c r="I4386" s="288"/>
      <c r="J4386" s="287"/>
      <c r="K4386" s="288"/>
      <c r="L4386" s="134"/>
      <c r="M4386" s="133"/>
      <c r="N4386" s="288"/>
      <c r="O4386" s="134"/>
      <c r="P4386" s="166"/>
      <c r="Q4386" s="289"/>
      <c r="R4386" s="165"/>
      <c r="S4386" s="290"/>
      <c r="T4386" s="290"/>
      <c r="U4386" s="290"/>
      <c r="V4386" s="290"/>
      <c r="W4386" s="166"/>
      <c r="X4386" s="135"/>
      <c r="Y4386" s="418">
        <f t="shared" si="658"/>
        <v>0</v>
      </c>
      <c r="Z4386" s="291">
        <f t="shared" si="659"/>
        <v>0</v>
      </c>
      <c r="AA4386" s="163"/>
      <c r="AB4386" s="177" t="str">
        <f t="shared" si="660"/>
        <v/>
      </c>
      <c r="AC4386" s="283" t="str">
        <f t="shared" si="661"/>
        <v/>
      </c>
      <c r="AD4386" s="283" t="str">
        <f t="shared" si="662"/>
        <v/>
      </c>
      <c r="AE4386" s="163"/>
      <c r="AF4386" s="162"/>
    </row>
    <row r="4387" spans="1:32">
      <c r="A4387" s="134">
        <v>4378</v>
      </c>
      <c r="B4387" s="286"/>
      <c r="C4387" s="146">
        <f t="shared" si="655"/>
        <v>0</v>
      </c>
      <c r="D4387" s="146">
        <f t="shared" si="656"/>
        <v>1</v>
      </c>
      <c r="E4387" s="146">
        <f t="shared" si="657"/>
        <v>1900</v>
      </c>
      <c r="F4387" s="287"/>
      <c r="G4387" s="287"/>
      <c r="H4387" s="287"/>
      <c r="I4387" s="288"/>
      <c r="J4387" s="287"/>
      <c r="K4387" s="288"/>
      <c r="L4387" s="134"/>
      <c r="M4387" s="133"/>
      <c r="N4387" s="288"/>
      <c r="O4387" s="134"/>
      <c r="P4387" s="166"/>
      <c r="Q4387" s="289"/>
      <c r="R4387" s="165"/>
      <c r="S4387" s="290"/>
      <c r="T4387" s="290"/>
      <c r="U4387" s="290"/>
      <c r="V4387" s="290"/>
      <c r="W4387" s="166"/>
      <c r="X4387" s="135"/>
      <c r="Y4387" s="418">
        <f t="shared" si="658"/>
        <v>0</v>
      </c>
      <c r="Z4387" s="291">
        <f t="shared" si="659"/>
        <v>0</v>
      </c>
      <c r="AA4387" s="163"/>
      <c r="AB4387" s="177" t="str">
        <f t="shared" si="660"/>
        <v/>
      </c>
      <c r="AC4387" s="283" t="str">
        <f t="shared" si="661"/>
        <v/>
      </c>
      <c r="AD4387" s="283" t="str">
        <f t="shared" si="662"/>
        <v/>
      </c>
      <c r="AE4387" s="163"/>
      <c r="AF4387" s="162"/>
    </row>
    <row r="4388" spans="1:32">
      <c r="A4388" s="134">
        <v>4379</v>
      </c>
      <c r="B4388" s="286"/>
      <c r="C4388" s="146">
        <f t="shared" si="655"/>
        <v>0</v>
      </c>
      <c r="D4388" s="146">
        <f t="shared" si="656"/>
        <v>1</v>
      </c>
      <c r="E4388" s="146">
        <f t="shared" si="657"/>
        <v>1900</v>
      </c>
      <c r="F4388" s="287"/>
      <c r="G4388" s="287"/>
      <c r="H4388" s="287"/>
      <c r="I4388" s="288"/>
      <c r="J4388" s="287"/>
      <c r="K4388" s="288"/>
      <c r="L4388" s="134"/>
      <c r="M4388" s="133"/>
      <c r="N4388" s="288"/>
      <c r="O4388" s="134"/>
      <c r="P4388" s="166"/>
      <c r="Q4388" s="289"/>
      <c r="R4388" s="165"/>
      <c r="S4388" s="290"/>
      <c r="T4388" s="290"/>
      <c r="U4388" s="290"/>
      <c r="V4388" s="290"/>
      <c r="W4388" s="166"/>
      <c r="X4388" s="135"/>
      <c r="Y4388" s="418">
        <f t="shared" si="658"/>
        <v>0</v>
      </c>
      <c r="Z4388" s="291">
        <f t="shared" si="659"/>
        <v>0</v>
      </c>
      <c r="AA4388" s="163"/>
      <c r="AB4388" s="177" t="str">
        <f t="shared" si="660"/>
        <v/>
      </c>
      <c r="AC4388" s="283" t="str">
        <f t="shared" si="661"/>
        <v/>
      </c>
      <c r="AD4388" s="283" t="str">
        <f t="shared" si="662"/>
        <v/>
      </c>
      <c r="AE4388" s="163"/>
      <c r="AF4388" s="162"/>
    </row>
    <row r="4389" spans="1:32">
      <c r="A4389" s="134">
        <v>4380</v>
      </c>
      <c r="B4389" s="286"/>
      <c r="C4389" s="146">
        <f t="shared" si="655"/>
        <v>0</v>
      </c>
      <c r="D4389" s="146">
        <f t="shared" si="656"/>
        <v>1</v>
      </c>
      <c r="E4389" s="146">
        <f t="shared" si="657"/>
        <v>1900</v>
      </c>
      <c r="F4389" s="287"/>
      <c r="G4389" s="287"/>
      <c r="H4389" s="287"/>
      <c r="I4389" s="288"/>
      <c r="J4389" s="287"/>
      <c r="K4389" s="288"/>
      <c r="L4389" s="134"/>
      <c r="M4389" s="133"/>
      <c r="N4389" s="288"/>
      <c r="O4389" s="134"/>
      <c r="P4389" s="166"/>
      <c r="Q4389" s="289"/>
      <c r="R4389" s="165"/>
      <c r="S4389" s="290"/>
      <c r="T4389" s="290"/>
      <c r="U4389" s="290"/>
      <c r="V4389" s="290"/>
      <c r="W4389" s="166"/>
      <c r="X4389" s="135"/>
      <c r="Y4389" s="418">
        <f t="shared" si="658"/>
        <v>0</v>
      </c>
      <c r="Z4389" s="291">
        <f t="shared" si="659"/>
        <v>0</v>
      </c>
      <c r="AA4389" s="163"/>
      <c r="AB4389" s="177" t="str">
        <f t="shared" si="660"/>
        <v/>
      </c>
      <c r="AC4389" s="283" t="str">
        <f t="shared" si="661"/>
        <v/>
      </c>
      <c r="AD4389" s="283" t="str">
        <f t="shared" si="662"/>
        <v/>
      </c>
      <c r="AE4389" s="163"/>
      <c r="AF4389" s="162"/>
    </row>
    <row r="4390" spans="1:32">
      <c r="A4390" s="134">
        <v>4381</v>
      </c>
      <c r="B4390" s="286"/>
      <c r="C4390" s="146">
        <f t="shared" si="655"/>
        <v>0</v>
      </c>
      <c r="D4390" s="146">
        <f t="shared" si="656"/>
        <v>1</v>
      </c>
      <c r="E4390" s="146">
        <f t="shared" si="657"/>
        <v>1900</v>
      </c>
      <c r="F4390" s="287"/>
      <c r="G4390" s="287"/>
      <c r="H4390" s="287"/>
      <c r="I4390" s="288"/>
      <c r="J4390" s="287"/>
      <c r="K4390" s="288"/>
      <c r="L4390" s="134"/>
      <c r="M4390" s="133"/>
      <c r="N4390" s="288"/>
      <c r="O4390" s="134"/>
      <c r="P4390" s="166"/>
      <c r="Q4390" s="289"/>
      <c r="R4390" s="165"/>
      <c r="S4390" s="290"/>
      <c r="T4390" s="290"/>
      <c r="U4390" s="290"/>
      <c r="V4390" s="290"/>
      <c r="W4390" s="166"/>
      <c r="X4390" s="135"/>
      <c r="Y4390" s="418">
        <f t="shared" si="658"/>
        <v>0</v>
      </c>
      <c r="Z4390" s="291">
        <f t="shared" si="659"/>
        <v>0</v>
      </c>
      <c r="AA4390" s="163"/>
      <c r="AB4390" s="177" t="str">
        <f t="shared" si="660"/>
        <v/>
      </c>
      <c r="AC4390" s="283" t="str">
        <f t="shared" si="661"/>
        <v/>
      </c>
      <c r="AD4390" s="283" t="str">
        <f t="shared" si="662"/>
        <v/>
      </c>
      <c r="AE4390" s="163"/>
      <c r="AF4390" s="162"/>
    </row>
    <row r="4391" spans="1:32">
      <c r="A4391" s="134">
        <v>4382</v>
      </c>
      <c r="B4391" s="286"/>
      <c r="C4391" s="146">
        <f t="shared" si="655"/>
        <v>0</v>
      </c>
      <c r="D4391" s="146">
        <f t="shared" si="656"/>
        <v>1</v>
      </c>
      <c r="E4391" s="146">
        <f t="shared" si="657"/>
        <v>1900</v>
      </c>
      <c r="F4391" s="287"/>
      <c r="G4391" s="287"/>
      <c r="H4391" s="287"/>
      <c r="I4391" s="288"/>
      <c r="J4391" s="287"/>
      <c r="K4391" s="288"/>
      <c r="L4391" s="134"/>
      <c r="M4391" s="133"/>
      <c r="N4391" s="288"/>
      <c r="O4391" s="134"/>
      <c r="P4391" s="166"/>
      <c r="Q4391" s="289"/>
      <c r="R4391" s="165"/>
      <c r="S4391" s="290"/>
      <c r="T4391" s="290"/>
      <c r="U4391" s="290"/>
      <c r="V4391" s="290"/>
      <c r="W4391" s="166"/>
      <c r="X4391" s="135"/>
      <c r="Y4391" s="418">
        <f t="shared" si="658"/>
        <v>0</v>
      </c>
      <c r="Z4391" s="291">
        <f t="shared" si="659"/>
        <v>0</v>
      </c>
      <c r="AA4391" s="163"/>
      <c r="AB4391" s="177" t="str">
        <f t="shared" si="660"/>
        <v/>
      </c>
      <c r="AC4391" s="283" t="str">
        <f t="shared" si="661"/>
        <v/>
      </c>
      <c r="AD4391" s="283" t="str">
        <f t="shared" si="662"/>
        <v/>
      </c>
      <c r="AE4391" s="163"/>
      <c r="AF4391" s="162"/>
    </row>
    <row r="4392" spans="1:32">
      <c r="A4392" s="134">
        <v>4383</v>
      </c>
      <c r="B4392" s="286"/>
      <c r="C4392" s="146">
        <f t="shared" si="655"/>
        <v>0</v>
      </c>
      <c r="D4392" s="146">
        <f t="shared" si="656"/>
        <v>1</v>
      </c>
      <c r="E4392" s="146">
        <f t="shared" si="657"/>
        <v>1900</v>
      </c>
      <c r="F4392" s="287"/>
      <c r="G4392" s="287"/>
      <c r="H4392" s="287"/>
      <c r="I4392" s="288"/>
      <c r="J4392" s="287"/>
      <c r="K4392" s="288"/>
      <c r="L4392" s="134"/>
      <c r="M4392" s="133"/>
      <c r="N4392" s="288"/>
      <c r="O4392" s="134"/>
      <c r="P4392" s="166"/>
      <c r="Q4392" s="289"/>
      <c r="R4392" s="165"/>
      <c r="S4392" s="290"/>
      <c r="T4392" s="290"/>
      <c r="U4392" s="290"/>
      <c r="V4392" s="290"/>
      <c r="W4392" s="166"/>
      <c r="X4392" s="135"/>
      <c r="Y4392" s="418">
        <f t="shared" si="658"/>
        <v>0</v>
      </c>
      <c r="Z4392" s="291">
        <f t="shared" si="659"/>
        <v>0</v>
      </c>
      <c r="AA4392" s="163"/>
      <c r="AB4392" s="177" t="str">
        <f t="shared" si="660"/>
        <v/>
      </c>
      <c r="AC4392" s="283" t="str">
        <f t="shared" si="661"/>
        <v/>
      </c>
      <c r="AD4392" s="283" t="str">
        <f t="shared" si="662"/>
        <v/>
      </c>
      <c r="AE4392" s="163"/>
      <c r="AF4392" s="162"/>
    </row>
    <row r="4393" spans="1:32">
      <c r="A4393" s="134">
        <v>4384</v>
      </c>
      <c r="B4393" s="286"/>
      <c r="C4393" s="146">
        <f t="shared" si="655"/>
        <v>0</v>
      </c>
      <c r="D4393" s="146">
        <f t="shared" si="656"/>
        <v>1</v>
      </c>
      <c r="E4393" s="146">
        <f t="shared" si="657"/>
        <v>1900</v>
      </c>
      <c r="F4393" s="287"/>
      <c r="G4393" s="287"/>
      <c r="H4393" s="287"/>
      <c r="I4393" s="288"/>
      <c r="J4393" s="287"/>
      <c r="K4393" s="288"/>
      <c r="L4393" s="134"/>
      <c r="M4393" s="133"/>
      <c r="N4393" s="288"/>
      <c r="O4393" s="134"/>
      <c r="P4393" s="166"/>
      <c r="Q4393" s="289"/>
      <c r="R4393" s="165"/>
      <c r="S4393" s="290"/>
      <c r="T4393" s="290"/>
      <c r="U4393" s="290"/>
      <c r="V4393" s="290"/>
      <c r="W4393" s="166"/>
      <c r="X4393" s="135"/>
      <c r="Y4393" s="418">
        <f t="shared" si="658"/>
        <v>0</v>
      </c>
      <c r="Z4393" s="291">
        <f t="shared" si="659"/>
        <v>0</v>
      </c>
      <c r="AA4393" s="163"/>
      <c r="AB4393" s="177" t="str">
        <f t="shared" si="660"/>
        <v/>
      </c>
      <c r="AC4393" s="283" t="str">
        <f t="shared" si="661"/>
        <v/>
      </c>
      <c r="AD4393" s="283" t="str">
        <f t="shared" si="662"/>
        <v/>
      </c>
      <c r="AE4393" s="163"/>
      <c r="AF4393" s="162"/>
    </row>
    <row r="4394" spans="1:32">
      <c r="A4394" s="134">
        <v>4385</v>
      </c>
      <c r="B4394" s="286"/>
      <c r="C4394" s="146">
        <f t="shared" si="655"/>
        <v>0</v>
      </c>
      <c r="D4394" s="146">
        <f t="shared" si="656"/>
        <v>1</v>
      </c>
      <c r="E4394" s="146">
        <f t="shared" si="657"/>
        <v>1900</v>
      </c>
      <c r="F4394" s="287"/>
      <c r="G4394" s="287"/>
      <c r="H4394" s="287"/>
      <c r="I4394" s="288"/>
      <c r="J4394" s="287"/>
      <c r="K4394" s="288"/>
      <c r="L4394" s="134"/>
      <c r="M4394" s="133"/>
      <c r="N4394" s="288"/>
      <c r="O4394" s="134"/>
      <c r="P4394" s="166"/>
      <c r="Q4394" s="289"/>
      <c r="R4394" s="165"/>
      <c r="S4394" s="290"/>
      <c r="T4394" s="290"/>
      <c r="U4394" s="290"/>
      <c r="V4394" s="290"/>
      <c r="W4394" s="166"/>
      <c r="X4394" s="135"/>
      <c r="Y4394" s="418">
        <f t="shared" si="658"/>
        <v>0</v>
      </c>
      <c r="Z4394" s="291">
        <f t="shared" si="659"/>
        <v>0</v>
      </c>
      <c r="AA4394" s="163"/>
      <c r="AB4394" s="177" t="str">
        <f t="shared" si="660"/>
        <v/>
      </c>
      <c r="AC4394" s="283" t="str">
        <f t="shared" si="661"/>
        <v/>
      </c>
      <c r="AD4394" s="283" t="str">
        <f t="shared" si="662"/>
        <v/>
      </c>
      <c r="AE4394" s="163"/>
      <c r="AF4394" s="162"/>
    </row>
    <row r="4395" spans="1:32">
      <c r="A4395" s="134">
        <v>4386</v>
      </c>
      <c r="B4395" s="286"/>
      <c r="C4395" s="146">
        <f t="shared" si="655"/>
        <v>0</v>
      </c>
      <c r="D4395" s="146">
        <f t="shared" si="656"/>
        <v>1</v>
      </c>
      <c r="E4395" s="146">
        <f t="shared" si="657"/>
        <v>1900</v>
      </c>
      <c r="F4395" s="287"/>
      <c r="G4395" s="287"/>
      <c r="H4395" s="287"/>
      <c r="I4395" s="288"/>
      <c r="J4395" s="287"/>
      <c r="K4395" s="288"/>
      <c r="L4395" s="134"/>
      <c r="M4395" s="133"/>
      <c r="N4395" s="288"/>
      <c r="O4395" s="134"/>
      <c r="P4395" s="166"/>
      <c r="Q4395" s="289"/>
      <c r="R4395" s="165"/>
      <c r="S4395" s="290"/>
      <c r="T4395" s="290"/>
      <c r="U4395" s="290"/>
      <c r="V4395" s="290"/>
      <c r="W4395" s="166"/>
      <c r="X4395" s="135"/>
      <c r="Y4395" s="418">
        <f t="shared" si="658"/>
        <v>0</v>
      </c>
      <c r="Z4395" s="291">
        <f t="shared" si="659"/>
        <v>0</v>
      </c>
      <c r="AA4395" s="163"/>
      <c r="AB4395" s="177" t="str">
        <f t="shared" si="660"/>
        <v/>
      </c>
      <c r="AC4395" s="283" t="str">
        <f t="shared" si="661"/>
        <v/>
      </c>
      <c r="AD4395" s="283" t="str">
        <f t="shared" si="662"/>
        <v/>
      </c>
      <c r="AE4395" s="163"/>
      <c r="AF4395" s="162"/>
    </row>
    <row r="4396" spans="1:32">
      <c r="A4396" s="134">
        <v>4387</v>
      </c>
      <c r="B4396" s="286"/>
      <c r="C4396" s="146">
        <f t="shared" si="655"/>
        <v>0</v>
      </c>
      <c r="D4396" s="146">
        <f t="shared" si="656"/>
        <v>1</v>
      </c>
      <c r="E4396" s="146">
        <f t="shared" si="657"/>
        <v>1900</v>
      </c>
      <c r="F4396" s="287"/>
      <c r="G4396" s="287"/>
      <c r="H4396" s="287"/>
      <c r="I4396" s="288"/>
      <c r="J4396" s="287"/>
      <c r="K4396" s="288"/>
      <c r="L4396" s="134"/>
      <c r="M4396" s="133"/>
      <c r="N4396" s="288"/>
      <c r="O4396" s="134"/>
      <c r="P4396" s="166"/>
      <c r="Q4396" s="289"/>
      <c r="R4396" s="165"/>
      <c r="S4396" s="290"/>
      <c r="T4396" s="290"/>
      <c r="U4396" s="290"/>
      <c r="V4396" s="290"/>
      <c r="W4396" s="166"/>
      <c r="X4396" s="135"/>
      <c r="Y4396" s="418">
        <f t="shared" si="658"/>
        <v>0</v>
      </c>
      <c r="Z4396" s="291">
        <f t="shared" si="659"/>
        <v>0</v>
      </c>
      <c r="AA4396" s="163"/>
      <c r="AB4396" s="177" t="str">
        <f t="shared" si="660"/>
        <v/>
      </c>
      <c r="AC4396" s="283" t="str">
        <f t="shared" si="661"/>
        <v/>
      </c>
      <c r="AD4396" s="283" t="str">
        <f t="shared" si="662"/>
        <v/>
      </c>
      <c r="AE4396" s="163"/>
      <c r="AF4396" s="162"/>
    </row>
    <row r="4397" spans="1:32">
      <c r="A4397" s="134">
        <v>4388</v>
      </c>
      <c r="B4397" s="286"/>
      <c r="C4397" s="146">
        <f t="shared" si="655"/>
        <v>0</v>
      </c>
      <c r="D4397" s="146">
        <f t="shared" si="656"/>
        <v>1</v>
      </c>
      <c r="E4397" s="146">
        <f t="shared" si="657"/>
        <v>1900</v>
      </c>
      <c r="F4397" s="287"/>
      <c r="G4397" s="287"/>
      <c r="H4397" s="287"/>
      <c r="I4397" s="288"/>
      <c r="J4397" s="287"/>
      <c r="K4397" s="288"/>
      <c r="L4397" s="134"/>
      <c r="M4397" s="133"/>
      <c r="N4397" s="288"/>
      <c r="O4397" s="134"/>
      <c r="P4397" s="166"/>
      <c r="Q4397" s="289"/>
      <c r="R4397" s="165"/>
      <c r="S4397" s="290"/>
      <c r="T4397" s="290"/>
      <c r="U4397" s="290"/>
      <c r="V4397" s="290"/>
      <c r="W4397" s="166"/>
      <c r="X4397" s="135"/>
      <c r="Y4397" s="418">
        <f t="shared" si="658"/>
        <v>0</v>
      </c>
      <c r="Z4397" s="291">
        <f t="shared" si="659"/>
        <v>0</v>
      </c>
      <c r="AA4397" s="163"/>
      <c r="AB4397" s="177" t="str">
        <f t="shared" si="660"/>
        <v/>
      </c>
      <c r="AC4397" s="283" t="str">
        <f t="shared" si="661"/>
        <v/>
      </c>
      <c r="AD4397" s="283" t="str">
        <f t="shared" si="662"/>
        <v/>
      </c>
      <c r="AE4397" s="163"/>
      <c r="AF4397" s="162"/>
    </row>
    <row r="4398" spans="1:32">
      <c r="A4398" s="134">
        <v>4389</v>
      </c>
      <c r="B4398" s="286"/>
      <c r="C4398" s="146">
        <f t="shared" si="655"/>
        <v>0</v>
      </c>
      <c r="D4398" s="146">
        <f t="shared" si="656"/>
        <v>1</v>
      </c>
      <c r="E4398" s="146">
        <f t="shared" si="657"/>
        <v>1900</v>
      </c>
      <c r="F4398" s="287"/>
      <c r="G4398" s="287"/>
      <c r="H4398" s="287"/>
      <c r="I4398" s="288"/>
      <c r="J4398" s="287"/>
      <c r="K4398" s="288"/>
      <c r="L4398" s="134"/>
      <c r="M4398" s="133"/>
      <c r="N4398" s="288"/>
      <c r="O4398" s="134"/>
      <c r="P4398" s="166"/>
      <c r="Q4398" s="289"/>
      <c r="R4398" s="165"/>
      <c r="S4398" s="290"/>
      <c r="T4398" s="290"/>
      <c r="U4398" s="290"/>
      <c r="V4398" s="290"/>
      <c r="W4398" s="166"/>
      <c r="X4398" s="135"/>
      <c r="Y4398" s="418">
        <f t="shared" si="658"/>
        <v>0</v>
      </c>
      <c r="Z4398" s="291">
        <f t="shared" si="659"/>
        <v>0</v>
      </c>
      <c r="AA4398" s="163"/>
      <c r="AB4398" s="177" t="str">
        <f t="shared" si="660"/>
        <v/>
      </c>
      <c r="AC4398" s="283" t="str">
        <f t="shared" si="661"/>
        <v/>
      </c>
      <c r="AD4398" s="283" t="str">
        <f t="shared" si="662"/>
        <v/>
      </c>
      <c r="AE4398" s="163"/>
      <c r="AF4398" s="162"/>
    </row>
    <row r="4399" spans="1:32">
      <c r="A4399" s="134">
        <v>4390</v>
      </c>
      <c r="B4399" s="286"/>
      <c r="C4399" s="146">
        <f t="shared" si="655"/>
        <v>0</v>
      </c>
      <c r="D4399" s="146">
        <f t="shared" si="656"/>
        <v>1</v>
      </c>
      <c r="E4399" s="146">
        <f t="shared" si="657"/>
        <v>1900</v>
      </c>
      <c r="F4399" s="287"/>
      <c r="G4399" s="287"/>
      <c r="H4399" s="287"/>
      <c r="I4399" s="288"/>
      <c r="J4399" s="287"/>
      <c r="K4399" s="288"/>
      <c r="L4399" s="134"/>
      <c r="M4399" s="133"/>
      <c r="N4399" s="288"/>
      <c r="O4399" s="134"/>
      <c r="P4399" s="166"/>
      <c r="Q4399" s="289"/>
      <c r="R4399" s="165"/>
      <c r="S4399" s="290"/>
      <c r="T4399" s="290"/>
      <c r="U4399" s="290"/>
      <c r="V4399" s="290"/>
      <c r="W4399" s="166"/>
      <c r="X4399" s="135"/>
      <c r="Y4399" s="418">
        <f t="shared" si="658"/>
        <v>0</v>
      </c>
      <c r="Z4399" s="291">
        <f t="shared" si="659"/>
        <v>0</v>
      </c>
      <c r="AA4399" s="163"/>
      <c r="AB4399" s="177" t="str">
        <f t="shared" si="660"/>
        <v/>
      </c>
      <c r="AC4399" s="283" t="str">
        <f t="shared" si="661"/>
        <v/>
      </c>
      <c r="AD4399" s="283" t="str">
        <f t="shared" si="662"/>
        <v/>
      </c>
      <c r="AE4399" s="163"/>
      <c r="AF4399" s="162"/>
    </row>
    <row r="4400" spans="1:32">
      <c r="A4400" s="134">
        <v>4391</v>
      </c>
      <c r="B4400" s="286"/>
      <c r="C4400" s="146">
        <f t="shared" si="655"/>
        <v>0</v>
      </c>
      <c r="D4400" s="146">
        <f t="shared" si="656"/>
        <v>1</v>
      </c>
      <c r="E4400" s="146">
        <f t="shared" si="657"/>
        <v>1900</v>
      </c>
      <c r="F4400" s="287"/>
      <c r="G4400" s="287"/>
      <c r="H4400" s="287"/>
      <c r="I4400" s="288"/>
      <c r="J4400" s="287"/>
      <c r="K4400" s="288"/>
      <c r="L4400" s="134"/>
      <c r="M4400" s="133"/>
      <c r="N4400" s="288"/>
      <c r="O4400" s="134"/>
      <c r="P4400" s="166"/>
      <c r="Q4400" s="289"/>
      <c r="R4400" s="165"/>
      <c r="S4400" s="290"/>
      <c r="T4400" s="290"/>
      <c r="U4400" s="290"/>
      <c r="V4400" s="290"/>
      <c r="W4400" s="166"/>
      <c r="X4400" s="135"/>
      <c r="Y4400" s="418">
        <f t="shared" si="658"/>
        <v>0</v>
      </c>
      <c r="Z4400" s="291">
        <f t="shared" si="659"/>
        <v>0</v>
      </c>
      <c r="AA4400" s="163"/>
      <c r="AB4400" s="177" t="str">
        <f t="shared" si="660"/>
        <v/>
      </c>
      <c r="AC4400" s="283" t="str">
        <f t="shared" si="661"/>
        <v/>
      </c>
      <c r="AD4400" s="283" t="str">
        <f t="shared" si="662"/>
        <v/>
      </c>
      <c r="AE4400" s="163"/>
      <c r="AF4400" s="162"/>
    </row>
    <row r="4401" spans="1:32">
      <c r="A4401" s="134">
        <v>4392</v>
      </c>
      <c r="B4401" s="286"/>
      <c r="C4401" s="146">
        <f t="shared" si="655"/>
        <v>0</v>
      </c>
      <c r="D4401" s="146">
        <f t="shared" si="656"/>
        <v>1</v>
      </c>
      <c r="E4401" s="146">
        <f t="shared" si="657"/>
        <v>1900</v>
      </c>
      <c r="F4401" s="287"/>
      <c r="G4401" s="287"/>
      <c r="H4401" s="287"/>
      <c r="I4401" s="288"/>
      <c r="J4401" s="287"/>
      <c r="K4401" s="288"/>
      <c r="L4401" s="134"/>
      <c r="M4401" s="133"/>
      <c r="N4401" s="288"/>
      <c r="O4401" s="134"/>
      <c r="P4401" s="166"/>
      <c r="Q4401" s="289"/>
      <c r="R4401" s="165"/>
      <c r="S4401" s="290"/>
      <c r="T4401" s="290"/>
      <c r="U4401" s="290"/>
      <c r="V4401" s="290"/>
      <c r="W4401" s="166"/>
      <c r="X4401" s="135"/>
      <c r="Y4401" s="418">
        <f t="shared" si="658"/>
        <v>0</v>
      </c>
      <c r="Z4401" s="291">
        <f t="shared" si="659"/>
        <v>0</v>
      </c>
      <c r="AA4401" s="163"/>
      <c r="AB4401" s="177" t="str">
        <f t="shared" si="660"/>
        <v/>
      </c>
      <c r="AC4401" s="283" t="str">
        <f t="shared" si="661"/>
        <v/>
      </c>
      <c r="AD4401" s="283" t="str">
        <f t="shared" si="662"/>
        <v/>
      </c>
      <c r="AE4401" s="163"/>
      <c r="AF4401" s="162"/>
    </row>
    <row r="4402" spans="1:32">
      <c r="A4402" s="134">
        <v>4393</v>
      </c>
      <c r="B4402" s="286"/>
      <c r="C4402" s="146">
        <f t="shared" si="655"/>
        <v>0</v>
      </c>
      <c r="D4402" s="146">
        <f t="shared" si="656"/>
        <v>1</v>
      </c>
      <c r="E4402" s="146">
        <f t="shared" si="657"/>
        <v>1900</v>
      </c>
      <c r="F4402" s="287"/>
      <c r="G4402" s="287"/>
      <c r="H4402" s="287"/>
      <c r="I4402" s="288"/>
      <c r="J4402" s="287"/>
      <c r="K4402" s="288"/>
      <c r="L4402" s="134"/>
      <c r="M4402" s="133"/>
      <c r="N4402" s="288"/>
      <c r="O4402" s="134"/>
      <c r="P4402" s="166"/>
      <c r="Q4402" s="289"/>
      <c r="R4402" s="165"/>
      <c r="S4402" s="290"/>
      <c r="T4402" s="290"/>
      <c r="U4402" s="290"/>
      <c r="V4402" s="290"/>
      <c r="W4402" s="166"/>
      <c r="X4402" s="135"/>
      <c r="Y4402" s="418">
        <f t="shared" si="658"/>
        <v>0</v>
      </c>
      <c r="Z4402" s="291">
        <f t="shared" si="659"/>
        <v>0</v>
      </c>
      <c r="AA4402" s="163"/>
      <c r="AB4402" s="177" t="str">
        <f t="shared" si="660"/>
        <v/>
      </c>
      <c r="AC4402" s="283" t="str">
        <f t="shared" si="661"/>
        <v/>
      </c>
      <c r="AD4402" s="283" t="str">
        <f t="shared" si="662"/>
        <v/>
      </c>
      <c r="AE4402" s="163"/>
      <c r="AF4402" s="162"/>
    </row>
    <row r="4403" spans="1:32">
      <c r="A4403" s="134">
        <v>4394</v>
      </c>
      <c r="B4403" s="286"/>
      <c r="C4403" s="146">
        <f t="shared" si="655"/>
        <v>0</v>
      </c>
      <c r="D4403" s="146">
        <f t="shared" si="656"/>
        <v>1</v>
      </c>
      <c r="E4403" s="146">
        <f t="shared" si="657"/>
        <v>1900</v>
      </c>
      <c r="F4403" s="287"/>
      <c r="G4403" s="287"/>
      <c r="H4403" s="287"/>
      <c r="I4403" s="288"/>
      <c r="J4403" s="287"/>
      <c r="K4403" s="288"/>
      <c r="L4403" s="134"/>
      <c r="M4403" s="133"/>
      <c r="N4403" s="288"/>
      <c r="O4403" s="134"/>
      <c r="P4403" s="166"/>
      <c r="Q4403" s="289"/>
      <c r="R4403" s="165"/>
      <c r="S4403" s="290"/>
      <c r="T4403" s="290"/>
      <c r="U4403" s="290"/>
      <c r="V4403" s="290"/>
      <c r="W4403" s="166"/>
      <c r="X4403" s="135"/>
      <c r="Y4403" s="418">
        <f t="shared" si="658"/>
        <v>0</v>
      </c>
      <c r="Z4403" s="291">
        <f t="shared" si="659"/>
        <v>0</v>
      </c>
      <c r="AA4403" s="163"/>
      <c r="AB4403" s="177" t="str">
        <f t="shared" si="660"/>
        <v/>
      </c>
      <c r="AC4403" s="283" t="str">
        <f t="shared" si="661"/>
        <v/>
      </c>
      <c r="AD4403" s="283" t="str">
        <f t="shared" si="662"/>
        <v/>
      </c>
      <c r="AE4403" s="163"/>
      <c r="AF4403" s="162"/>
    </row>
    <row r="4404" spans="1:32">
      <c r="A4404" s="134">
        <v>4395</v>
      </c>
      <c r="B4404" s="286"/>
      <c r="C4404" s="146">
        <f t="shared" si="655"/>
        <v>0</v>
      </c>
      <c r="D4404" s="146">
        <f t="shared" si="656"/>
        <v>1</v>
      </c>
      <c r="E4404" s="146">
        <f t="shared" si="657"/>
        <v>1900</v>
      </c>
      <c r="F4404" s="287"/>
      <c r="G4404" s="287"/>
      <c r="H4404" s="287"/>
      <c r="I4404" s="288"/>
      <c r="J4404" s="287"/>
      <c r="K4404" s="288"/>
      <c r="L4404" s="134"/>
      <c r="M4404" s="133"/>
      <c r="N4404" s="288"/>
      <c r="O4404" s="134"/>
      <c r="P4404" s="166"/>
      <c r="Q4404" s="289"/>
      <c r="R4404" s="165"/>
      <c r="S4404" s="290"/>
      <c r="T4404" s="290"/>
      <c r="U4404" s="290"/>
      <c r="V4404" s="290"/>
      <c r="W4404" s="166"/>
      <c r="X4404" s="135"/>
      <c r="Y4404" s="418">
        <f t="shared" si="658"/>
        <v>0</v>
      </c>
      <c r="Z4404" s="291">
        <f t="shared" si="659"/>
        <v>0</v>
      </c>
      <c r="AA4404" s="163"/>
      <c r="AB4404" s="177" t="str">
        <f t="shared" si="660"/>
        <v/>
      </c>
      <c r="AC4404" s="283" t="str">
        <f t="shared" si="661"/>
        <v/>
      </c>
      <c r="AD4404" s="283" t="str">
        <f t="shared" si="662"/>
        <v/>
      </c>
      <c r="AE4404" s="163"/>
      <c r="AF4404" s="162"/>
    </row>
    <row r="4405" spans="1:32">
      <c r="A4405" s="134">
        <v>4396</v>
      </c>
      <c r="B4405" s="286"/>
      <c r="C4405" s="146">
        <f t="shared" si="655"/>
        <v>0</v>
      </c>
      <c r="D4405" s="146">
        <f t="shared" si="656"/>
        <v>1</v>
      </c>
      <c r="E4405" s="146">
        <f t="shared" si="657"/>
        <v>1900</v>
      </c>
      <c r="F4405" s="287"/>
      <c r="G4405" s="287"/>
      <c r="H4405" s="287"/>
      <c r="I4405" s="288"/>
      <c r="J4405" s="287"/>
      <c r="K4405" s="288"/>
      <c r="L4405" s="134"/>
      <c r="M4405" s="133"/>
      <c r="N4405" s="288"/>
      <c r="O4405" s="134"/>
      <c r="P4405" s="166"/>
      <c r="Q4405" s="289"/>
      <c r="R4405" s="165"/>
      <c r="S4405" s="290"/>
      <c r="T4405" s="290"/>
      <c r="U4405" s="290"/>
      <c r="V4405" s="290"/>
      <c r="W4405" s="166"/>
      <c r="X4405" s="135"/>
      <c r="Y4405" s="418">
        <f t="shared" si="658"/>
        <v>0</v>
      </c>
      <c r="Z4405" s="291">
        <f t="shared" si="659"/>
        <v>0</v>
      </c>
      <c r="AA4405" s="163"/>
      <c r="AB4405" s="177" t="str">
        <f t="shared" si="660"/>
        <v/>
      </c>
      <c r="AC4405" s="283" t="str">
        <f t="shared" si="661"/>
        <v/>
      </c>
      <c r="AD4405" s="283" t="str">
        <f t="shared" si="662"/>
        <v/>
      </c>
      <c r="AE4405" s="163"/>
      <c r="AF4405" s="162"/>
    </row>
    <row r="4406" spans="1:32">
      <c r="A4406" s="134">
        <v>4397</v>
      </c>
      <c r="B4406" s="286"/>
      <c r="C4406" s="146">
        <f t="shared" si="655"/>
        <v>0</v>
      </c>
      <c r="D4406" s="146">
        <f t="shared" si="656"/>
        <v>1</v>
      </c>
      <c r="E4406" s="146">
        <f t="shared" si="657"/>
        <v>1900</v>
      </c>
      <c r="F4406" s="287"/>
      <c r="G4406" s="287"/>
      <c r="H4406" s="287"/>
      <c r="I4406" s="288"/>
      <c r="J4406" s="287"/>
      <c r="K4406" s="288"/>
      <c r="L4406" s="134"/>
      <c r="M4406" s="133"/>
      <c r="N4406" s="288"/>
      <c r="O4406" s="134"/>
      <c r="P4406" s="166"/>
      <c r="Q4406" s="289"/>
      <c r="R4406" s="165"/>
      <c r="S4406" s="290"/>
      <c r="T4406" s="290"/>
      <c r="U4406" s="290"/>
      <c r="V4406" s="290"/>
      <c r="W4406" s="166"/>
      <c r="X4406" s="135"/>
      <c r="Y4406" s="418">
        <f t="shared" si="658"/>
        <v>0</v>
      </c>
      <c r="Z4406" s="291">
        <f t="shared" si="659"/>
        <v>0</v>
      </c>
      <c r="AA4406" s="163"/>
      <c r="AB4406" s="177" t="str">
        <f t="shared" si="660"/>
        <v/>
      </c>
      <c r="AC4406" s="283" t="str">
        <f t="shared" si="661"/>
        <v/>
      </c>
      <c r="AD4406" s="283" t="str">
        <f t="shared" si="662"/>
        <v/>
      </c>
      <c r="AE4406" s="163"/>
      <c r="AF4406" s="162"/>
    </row>
    <row r="4407" spans="1:32">
      <c r="A4407" s="134">
        <v>4398</v>
      </c>
      <c r="B4407" s="286"/>
      <c r="C4407" s="146">
        <f t="shared" si="655"/>
        <v>0</v>
      </c>
      <c r="D4407" s="146">
        <f t="shared" si="656"/>
        <v>1</v>
      </c>
      <c r="E4407" s="146">
        <f t="shared" si="657"/>
        <v>1900</v>
      </c>
      <c r="F4407" s="287"/>
      <c r="G4407" s="287"/>
      <c r="H4407" s="287"/>
      <c r="I4407" s="288"/>
      <c r="J4407" s="287"/>
      <c r="K4407" s="288"/>
      <c r="L4407" s="134"/>
      <c r="M4407" s="133"/>
      <c r="N4407" s="288"/>
      <c r="O4407" s="134"/>
      <c r="P4407" s="166"/>
      <c r="Q4407" s="289"/>
      <c r="R4407" s="165"/>
      <c r="S4407" s="290"/>
      <c r="T4407" s="290"/>
      <c r="U4407" s="290"/>
      <c r="V4407" s="290"/>
      <c r="W4407" s="166"/>
      <c r="X4407" s="135"/>
      <c r="Y4407" s="418">
        <f t="shared" si="658"/>
        <v>0</v>
      </c>
      <c r="Z4407" s="291">
        <f t="shared" si="659"/>
        <v>0</v>
      </c>
      <c r="AA4407" s="163"/>
      <c r="AB4407" s="177" t="str">
        <f t="shared" si="660"/>
        <v/>
      </c>
      <c r="AC4407" s="283" t="str">
        <f t="shared" si="661"/>
        <v/>
      </c>
      <c r="AD4407" s="283" t="str">
        <f t="shared" si="662"/>
        <v/>
      </c>
      <c r="AE4407" s="163"/>
      <c r="AF4407" s="162"/>
    </row>
    <row r="4408" spans="1:32">
      <c r="A4408" s="134">
        <v>4399</v>
      </c>
      <c r="B4408" s="286"/>
      <c r="C4408" s="146">
        <f t="shared" si="655"/>
        <v>0</v>
      </c>
      <c r="D4408" s="146">
        <f t="shared" si="656"/>
        <v>1</v>
      </c>
      <c r="E4408" s="146">
        <f t="shared" si="657"/>
        <v>1900</v>
      </c>
      <c r="F4408" s="287"/>
      <c r="G4408" s="287"/>
      <c r="H4408" s="287"/>
      <c r="I4408" s="288"/>
      <c r="J4408" s="287"/>
      <c r="K4408" s="288"/>
      <c r="L4408" s="134"/>
      <c r="M4408" s="133"/>
      <c r="N4408" s="288"/>
      <c r="O4408" s="134"/>
      <c r="P4408" s="166"/>
      <c r="Q4408" s="289"/>
      <c r="R4408" s="165"/>
      <c r="S4408" s="290"/>
      <c r="T4408" s="290"/>
      <c r="U4408" s="290"/>
      <c r="V4408" s="290"/>
      <c r="W4408" s="166"/>
      <c r="X4408" s="135"/>
      <c r="Y4408" s="418">
        <f t="shared" si="658"/>
        <v>0</v>
      </c>
      <c r="Z4408" s="291">
        <f t="shared" si="659"/>
        <v>0</v>
      </c>
      <c r="AA4408" s="163"/>
      <c r="AB4408" s="177" t="str">
        <f t="shared" si="660"/>
        <v/>
      </c>
      <c r="AC4408" s="283" t="str">
        <f t="shared" si="661"/>
        <v/>
      </c>
      <c r="AD4408" s="283" t="str">
        <f t="shared" si="662"/>
        <v/>
      </c>
      <c r="AE4408" s="163"/>
      <c r="AF4408" s="162"/>
    </row>
    <row r="4409" spans="1:32">
      <c r="A4409" s="134">
        <v>4400</v>
      </c>
      <c r="B4409" s="286"/>
      <c r="C4409" s="146">
        <f t="shared" si="655"/>
        <v>0</v>
      </c>
      <c r="D4409" s="146">
        <f t="shared" si="656"/>
        <v>1</v>
      </c>
      <c r="E4409" s="146">
        <f t="shared" si="657"/>
        <v>1900</v>
      </c>
      <c r="F4409" s="287"/>
      <c r="G4409" s="287"/>
      <c r="H4409" s="287"/>
      <c r="I4409" s="288"/>
      <c r="J4409" s="287"/>
      <c r="K4409" s="288"/>
      <c r="L4409" s="134"/>
      <c r="M4409" s="133"/>
      <c r="N4409" s="288"/>
      <c r="O4409" s="134"/>
      <c r="P4409" s="166"/>
      <c r="Q4409" s="289"/>
      <c r="R4409" s="165"/>
      <c r="S4409" s="290"/>
      <c r="T4409" s="290"/>
      <c r="U4409" s="290"/>
      <c r="V4409" s="290"/>
      <c r="W4409" s="166"/>
      <c r="X4409" s="135"/>
      <c r="Y4409" s="418">
        <f t="shared" si="658"/>
        <v>0</v>
      </c>
      <c r="Z4409" s="291">
        <f t="shared" si="659"/>
        <v>0</v>
      </c>
      <c r="AA4409" s="163"/>
      <c r="AB4409" s="177" t="str">
        <f t="shared" si="660"/>
        <v/>
      </c>
      <c r="AC4409" s="283" t="str">
        <f t="shared" si="661"/>
        <v/>
      </c>
      <c r="AD4409" s="283" t="str">
        <f t="shared" si="662"/>
        <v/>
      </c>
      <c r="AE4409" s="163"/>
      <c r="AF4409" s="162"/>
    </row>
    <row r="4410" spans="1:32">
      <c r="A4410" s="134">
        <v>4401</v>
      </c>
      <c r="B4410" s="286"/>
      <c r="C4410" s="146">
        <f t="shared" si="655"/>
        <v>0</v>
      </c>
      <c r="D4410" s="146">
        <f t="shared" si="656"/>
        <v>1</v>
      </c>
      <c r="E4410" s="146">
        <f t="shared" si="657"/>
        <v>1900</v>
      </c>
      <c r="F4410" s="287"/>
      <c r="G4410" s="287"/>
      <c r="H4410" s="287"/>
      <c r="I4410" s="288"/>
      <c r="J4410" s="287"/>
      <c r="K4410" s="288"/>
      <c r="L4410" s="134"/>
      <c r="M4410" s="133"/>
      <c r="N4410" s="288"/>
      <c r="O4410" s="134"/>
      <c r="P4410" s="166"/>
      <c r="Q4410" s="289"/>
      <c r="R4410" s="165"/>
      <c r="S4410" s="290"/>
      <c r="T4410" s="290"/>
      <c r="U4410" s="290"/>
      <c r="V4410" s="290"/>
      <c r="W4410" s="166"/>
      <c r="X4410" s="135"/>
      <c r="Y4410" s="418">
        <f t="shared" si="658"/>
        <v>0</v>
      </c>
      <c r="Z4410" s="291">
        <f t="shared" si="659"/>
        <v>0</v>
      </c>
      <c r="AA4410" s="163"/>
      <c r="AB4410" s="177" t="str">
        <f t="shared" si="660"/>
        <v/>
      </c>
      <c r="AC4410" s="283" t="str">
        <f t="shared" si="661"/>
        <v/>
      </c>
      <c r="AD4410" s="283" t="str">
        <f t="shared" si="662"/>
        <v/>
      </c>
      <c r="AE4410" s="163"/>
      <c r="AF4410" s="162"/>
    </row>
    <row r="4411" spans="1:32">
      <c r="A4411" s="134">
        <v>4402</v>
      </c>
      <c r="B4411" s="286"/>
      <c r="C4411" s="146">
        <f t="shared" si="655"/>
        <v>0</v>
      </c>
      <c r="D4411" s="146">
        <f t="shared" si="656"/>
        <v>1</v>
      </c>
      <c r="E4411" s="146">
        <f t="shared" si="657"/>
        <v>1900</v>
      </c>
      <c r="F4411" s="287"/>
      <c r="G4411" s="287"/>
      <c r="H4411" s="287"/>
      <c r="I4411" s="288"/>
      <c r="J4411" s="287"/>
      <c r="K4411" s="288"/>
      <c r="L4411" s="134"/>
      <c r="M4411" s="133"/>
      <c r="N4411" s="288"/>
      <c r="O4411" s="134"/>
      <c r="P4411" s="166"/>
      <c r="Q4411" s="289"/>
      <c r="R4411" s="165"/>
      <c r="S4411" s="290"/>
      <c r="T4411" s="290"/>
      <c r="U4411" s="290"/>
      <c r="V4411" s="290"/>
      <c r="W4411" s="166"/>
      <c r="X4411" s="135"/>
      <c r="Y4411" s="418">
        <f t="shared" si="658"/>
        <v>0</v>
      </c>
      <c r="Z4411" s="291">
        <f t="shared" si="659"/>
        <v>0</v>
      </c>
      <c r="AA4411" s="163"/>
      <c r="AB4411" s="177" t="str">
        <f t="shared" si="660"/>
        <v/>
      </c>
      <c r="AC4411" s="283" t="str">
        <f t="shared" si="661"/>
        <v/>
      </c>
      <c r="AD4411" s="283" t="str">
        <f t="shared" si="662"/>
        <v/>
      </c>
      <c r="AE4411" s="163"/>
      <c r="AF4411" s="162"/>
    </row>
    <row r="4412" spans="1:32">
      <c r="A4412" s="134">
        <v>4403</v>
      </c>
      <c r="B4412" s="286"/>
      <c r="C4412" s="146">
        <f t="shared" si="655"/>
        <v>0</v>
      </c>
      <c r="D4412" s="146">
        <f t="shared" si="656"/>
        <v>1</v>
      </c>
      <c r="E4412" s="146">
        <f t="shared" si="657"/>
        <v>1900</v>
      </c>
      <c r="F4412" s="287"/>
      <c r="G4412" s="287"/>
      <c r="H4412" s="287"/>
      <c r="I4412" s="288"/>
      <c r="J4412" s="287"/>
      <c r="K4412" s="288"/>
      <c r="L4412" s="134"/>
      <c r="M4412" s="133"/>
      <c r="N4412" s="288"/>
      <c r="O4412" s="134"/>
      <c r="P4412" s="166"/>
      <c r="Q4412" s="289"/>
      <c r="R4412" s="165"/>
      <c r="S4412" s="290"/>
      <c r="T4412" s="290"/>
      <c r="U4412" s="290"/>
      <c r="V4412" s="290"/>
      <c r="W4412" s="166"/>
      <c r="X4412" s="135"/>
      <c r="Y4412" s="418">
        <f t="shared" si="658"/>
        <v>0</v>
      </c>
      <c r="Z4412" s="291">
        <f t="shared" si="659"/>
        <v>0</v>
      </c>
      <c r="AA4412" s="163"/>
      <c r="AB4412" s="177" t="str">
        <f t="shared" si="660"/>
        <v/>
      </c>
      <c r="AC4412" s="283" t="str">
        <f t="shared" si="661"/>
        <v/>
      </c>
      <c r="AD4412" s="283" t="str">
        <f t="shared" si="662"/>
        <v/>
      </c>
      <c r="AE4412" s="163"/>
      <c r="AF4412" s="162"/>
    </row>
    <row r="4413" spans="1:32">
      <c r="A4413" s="134">
        <v>4404</v>
      </c>
      <c r="B4413" s="286"/>
      <c r="C4413" s="146">
        <f t="shared" si="655"/>
        <v>0</v>
      </c>
      <c r="D4413" s="146">
        <f t="shared" si="656"/>
        <v>1</v>
      </c>
      <c r="E4413" s="146">
        <f t="shared" si="657"/>
        <v>1900</v>
      </c>
      <c r="F4413" s="287"/>
      <c r="G4413" s="287"/>
      <c r="H4413" s="287"/>
      <c r="I4413" s="288"/>
      <c r="J4413" s="287"/>
      <c r="K4413" s="288"/>
      <c r="L4413" s="134"/>
      <c r="M4413" s="133"/>
      <c r="N4413" s="288"/>
      <c r="O4413" s="134"/>
      <c r="P4413" s="166"/>
      <c r="Q4413" s="289"/>
      <c r="R4413" s="165"/>
      <c r="S4413" s="290"/>
      <c r="T4413" s="290"/>
      <c r="U4413" s="290"/>
      <c r="V4413" s="290"/>
      <c r="W4413" s="166"/>
      <c r="X4413" s="135"/>
      <c r="Y4413" s="418">
        <f t="shared" si="658"/>
        <v>0</v>
      </c>
      <c r="Z4413" s="291">
        <f t="shared" si="659"/>
        <v>0</v>
      </c>
      <c r="AA4413" s="163"/>
      <c r="AB4413" s="177" t="str">
        <f t="shared" si="660"/>
        <v/>
      </c>
      <c r="AC4413" s="283" t="str">
        <f t="shared" si="661"/>
        <v/>
      </c>
      <c r="AD4413" s="283" t="str">
        <f t="shared" si="662"/>
        <v/>
      </c>
      <c r="AE4413" s="163"/>
      <c r="AF4413" s="162"/>
    </row>
    <row r="4414" spans="1:32">
      <c r="A4414" s="134">
        <v>4405</v>
      </c>
      <c r="B4414" s="286"/>
      <c r="C4414" s="146">
        <f t="shared" si="655"/>
        <v>0</v>
      </c>
      <c r="D4414" s="146">
        <f t="shared" si="656"/>
        <v>1</v>
      </c>
      <c r="E4414" s="146">
        <f t="shared" si="657"/>
        <v>1900</v>
      </c>
      <c r="F4414" s="287"/>
      <c r="G4414" s="287"/>
      <c r="H4414" s="287"/>
      <c r="I4414" s="288"/>
      <c r="J4414" s="287"/>
      <c r="K4414" s="288"/>
      <c r="L4414" s="134"/>
      <c r="M4414" s="133"/>
      <c r="N4414" s="288"/>
      <c r="O4414" s="134"/>
      <c r="P4414" s="166"/>
      <c r="Q4414" s="289"/>
      <c r="R4414" s="165"/>
      <c r="S4414" s="290"/>
      <c r="T4414" s="290"/>
      <c r="U4414" s="290"/>
      <c r="V4414" s="290"/>
      <c r="W4414" s="166"/>
      <c r="X4414" s="135"/>
      <c r="Y4414" s="418">
        <f t="shared" si="658"/>
        <v>0</v>
      </c>
      <c r="Z4414" s="291">
        <f t="shared" si="659"/>
        <v>0</v>
      </c>
      <c r="AA4414" s="163"/>
      <c r="AB4414" s="177" t="str">
        <f t="shared" si="660"/>
        <v/>
      </c>
      <c r="AC4414" s="283" t="str">
        <f t="shared" si="661"/>
        <v/>
      </c>
      <c r="AD4414" s="283" t="str">
        <f t="shared" si="662"/>
        <v/>
      </c>
      <c r="AE4414" s="163"/>
      <c r="AF4414" s="162"/>
    </row>
    <row r="4415" spans="1:32">
      <c r="A4415" s="134">
        <v>4406</v>
      </c>
      <c r="B4415" s="286"/>
      <c r="C4415" s="146">
        <f t="shared" si="655"/>
        <v>0</v>
      </c>
      <c r="D4415" s="146">
        <f t="shared" si="656"/>
        <v>1</v>
      </c>
      <c r="E4415" s="146">
        <f t="shared" si="657"/>
        <v>1900</v>
      </c>
      <c r="F4415" s="287"/>
      <c r="G4415" s="287"/>
      <c r="H4415" s="287"/>
      <c r="I4415" s="288"/>
      <c r="J4415" s="287"/>
      <c r="K4415" s="288"/>
      <c r="L4415" s="134"/>
      <c r="M4415" s="133"/>
      <c r="N4415" s="288"/>
      <c r="O4415" s="134"/>
      <c r="P4415" s="166"/>
      <c r="Q4415" s="289"/>
      <c r="R4415" s="165"/>
      <c r="S4415" s="290"/>
      <c r="T4415" s="290"/>
      <c r="U4415" s="290"/>
      <c r="V4415" s="290"/>
      <c r="W4415" s="166"/>
      <c r="X4415" s="135"/>
      <c r="Y4415" s="418">
        <f t="shared" si="658"/>
        <v>0</v>
      </c>
      <c r="Z4415" s="291">
        <f t="shared" si="659"/>
        <v>0</v>
      </c>
      <c r="AA4415" s="163"/>
      <c r="AB4415" s="177" t="str">
        <f t="shared" si="660"/>
        <v/>
      </c>
      <c r="AC4415" s="283" t="str">
        <f t="shared" si="661"/>
        <v/>
      </c>
      <c r="AD4415" s="283" t="str">
        <f t="shared" si="662"/>
        <v/>
      </c>
      <c r="AE4415" s="163"/>
      <c r="AF4415" s="162"/>
    </row>
    <row r="4416" spans="1:32">
      <c r="A4416" s="134">
        <v>4407</v>
      </c>
      <c r="B4416" s="286"/>
      <c r="C4416" s="146">
        <f t="shared" si="655"/>
        <v>0</v>
      </c>
      <c r="D4416" s="146">
        <f t="shared" si="656"/>
        <v>1</v>
      </c>
      <c r="E4416" s="146">
        <f t="shared" si="657"/>
        <v>1900</v>
      </c>
      <c r="F4416" s="287"/>
      <c r="G4416" s="287"/>
      <c r="H4416" s="287"/>
      <c r="I4416" s="288"/>
      <c r="J4416" s="287"/>
      <c r="K4416" s="288"/>
      <c r="L4416" s="134"/>
      <c r="M4416" s="133"/>
      <c r="N4416" s="288"/>
      <c r="O4416" s="134"/>
      <c r="P4416" s="166"/>
      <c r="Q4416" s="289"/>
      <c r="R4416" s="165"/>
      <c r="S4416" s="290"/>
      <c r="T4416" s="290"/>
      <c r="U4416" s="290"/>
      <c r="V4416" s="290"/>
      <c r="W4416" s="166"/>
      <c r="X4416" s="135"/>
      <c r="Y4416" s="418">
        <f t="shared" si="658"/>
        <v>0</v>
      </c>
      <c r="Z4416" s="291">
        <f t="shared" si="659"/>
        <v>0</v>
      </c>
      <c r="AA4416" s="163"/>
      <c r="AB4416" s="177" t="str">
        <f t="shared" si="660"/>
        <v/>
      </c>
      <c r="AC4416" s="283" t="str">
        <f t="shared" si="661"/>
        <v/>
      </c>
      <c r="AD4416" s="283" t="str">
        <f t="shared" si="662"/>
        <v/>
      </c>
      <c r="AE4416" s="163"/>
      <c r="AF4416" s="162"/>
    </row>
    <row r="4417" spans="1:32">
      <c r="A4417" s="134">
        <v>4408</v>
      </c>
      <c r="B4417" s="286"/>
      <c r="C4417" s="146">
        <f t="shared" si="655"/>
        <v>0</v>
      </c>
      <c r="D4417" s="146">
        <f t="shared" si="656"/>
        <v>1</v>
      </c>
      <c r="E4417" s="146">
        <f t="shared" si="657"/>
        <v>1900</v>
      </c>
      <c r="F4417" s="287"/>
      <c r="G4417" s="287"/>
      <c r="H4417" s="287"/>
      <c r="I4417" s="288"/>
      <c r="J4417" s="287"/>
      <c r="K4417" s="288"/>
      <c r="L4417" s="134"/>
      <c r="M4417" s="133"/>
      <c r="N4417" s="288"/>
      <c r="O4417" s="134"/>
      <c r="P4417" s="166"/>
      <c r="Q4417" s="289"/>
      <c r="R4417" s="165"/>
      <c r="S4417" s="290"/>
      <c r="T4417" s="290"/>
      <c r="U4417" s="290"/>
      <c r="V4417" s="290"/>
      <c r="W4417" s="166"/>
      <c r="X4417" s="135"/>
      <c r="Y4417" s="418">
        <f t="shared" si="658"/>
        <v>0</v>
      </c>
      <c r="Z4417" s="291">
        <f t="shared" si="659"/>
        <v>0</v>
      </c>
      <c r="AA4417" s="163"/>
      <c r="AB4417" s="177" t="str">
        <f t="shared" si="660"/>
        <v/>
      </c>
      <c r="AC4417" s="283" t="str">
        <f t="shared" si="661"/>
        <v/>
      </c>
      <c r="AD4417" s="283" t="str">
        <f t="shared" si="662"/>
        <v/>
      </c>
      <c r="AE4417" s="163"/>
      <c r="AF4417" s="162"/>
    </row>
    <row r="4418" spans="1:32">
      <c r="A4418" s="134">
        <v>4409</v>
      </c>
      <c r="B4418" s="286"/>
      <c r="C4418" s="146">
        <f t="shared" si="655"/>
        <v>0</v>
      </c>
      <c r="D4418" s="146">
        <f t="shared" si="656"/>
        <v>1</v>
      </c>
      <c r="E4418" s="146">
        <f t="shared" si="657"/>
        <v>1900</v>
      </c>
      <c r="F4418" s="287"/>
      <c r="G4418" s="287"/>
      <c r="H4418" s="287"/>
      <c r="I4418" s="288"/>
      <c r="J4418" s="287"/>
      <c r="K4418" s="288"/>
      <c r="L4418" s="134"/>
      <c r="M4418" s="133"/>
      <c r="N4418" s="288"/>
      <c r="O4418" s="134"/>
      <c r="P4418" s="166"/>
      <c r="Q4418" s="289"/>
      <c r="R4418" s="165"/>
      <c r="S4418" s="290"/>
      <c r="T4418" s="290"/>
      <c r="U4418" s="290"/>
      <c r="V4418" s="290"/>
      <c r="W4418" s="166"/>
      <c r="X4418" s="135"/>
      <c r="Y4418" s="418">
        <f t="shared" si="658"/>
        <v>0</v>
      </c>
      <c r="Z4418" s="291">
        <f t="shared" si="659"/>
        <v>0</v>
      </c>
      <c r="AA4418" s="163"/>
      <c r="AB4418" s="177" t="str">
        <f t="shared" si="660"/>
        <v/>
      </c>
      <c r="AC4418" s="283" t="str">
        <f t="shared" si="661"/>
        <v/>
      </c>
      <c r="AD4418" s="283" t="str">
        <f t="shared" si="662"/>
        <v/>
      </c>
      <c r="AE4418" s="163"/>
      <c r="AF4418" s="162"/>
    </row>
    <row r="4419" spans="1:32">
      <c r="A4419" s="134">
        <v>4410</v>
      </c>
      <c r="B4419" s="286"/>
      <c r="C4419" s="146">
        <f t="shared" si="655"/>
        <v>0</v>
      </c>
      <c r="D4419" s="146">
        <f t="shared" si="656"/>
        <v>1</v>
      </c>
      <c r="E4419" s="146">
        <f t="shared" si="657"/>
        <v>1900</v>
      </c>
      <c r="F4419" s="287"/>
      <c r="G4419" s="287"/>
      <c r="H4419" s="287"/>
      <c r="I4419" s="288"/>
      <c r="J4419" s="287"/>
      <c r="K4419" s="288"/>
      <c r="L4419" s="134"/>
      <c r="M4419" s="133"/>
      <c r="N4419" s="288"/>
      <c r="O4419" s="134"/>
      <c r="P4419" s="166"/>
      <c r="Q4419" s="289"/>
      <c r="R4419" s="165"/>
      <c r="S4419" s="290"/>
      <c r="T4419" s="290"/>
      <c r="U4419" s="290"/>
      <c r="V4419" s="290"/>
      <c r="W4419" s="166"/>
      <c r="X4419" s="135"/>
      <c r="Y4419" s="418">
        <f t="shared" si="658"/>
        <v>0</v>
      </c>
      <c r="Z4419" s="291">
        <f t="shared" si="659"/>
        <v>0</v>
      </c>
      <c r="AA4419" s="163"/>
      <c r="AB4419" s="177" t="str">
        <f t="shared" si="660"/>
        <v/>
      </c>
      <c r="AC4419" s="283" t="str">
        <f t="shared" si="661"/>
        <v/>
      </c>
      <c r="AD4419" s="283" t="str">
        <f t="shared" si="662"/>
        <v/>
      </c>
      <c r="AE4419" s="163"/>
      <c r="AF4419" s="162"/>
    </row>
    <row r="4420" spans="1:32">
      <c r="A4420" s="134">
        <v>4411</v>
      </c>
      <c r="B4420" s="286"/>
      <c r="C4420" s="146">
        <f t="shared" si="655"/>
        <v>0</v>
      </c>
      <c r="D4420" s="146">
        <f t="shared" si="656"/>
        <v>1</v>
      </c>
      <c r="E4420" s="146">
        <f t="shared" si="657"/>
        <v>1900</v>
      </c>
      <c r="F4420" s="287"/>
      <c r="G4420" s="287"/>
      <c r="H4420" s="287"/>
      <c r="I4420" s="288"/>
      <c r="J4420" s="287"/>
      <c r="K4420" s="288"/>
      <c r="L4420" s="134"/>
      <c r="M4420" s="133"/>
      <c r="N4420" s="288"/>
      <c r="O4420" s="134"/>
      <c r="P4420" s="166"/>
      <c r="Q4420" s="289"/>
      <c r="R4420" s="165"/>
      <c r="S4420" s="290"/>
      <c r="T4420" s="290"/>
      <c r="U4420" s="290"/>
      <c r="V4420" s="290"/>
      <c r="W4420" s="166"/>
      <c r="X4420" s="135"/>
      <c r="Y4420" s="418">
        <f t="shared" si="658"/>
        <v>0</v>
      </c>
      <c r="Z4420" s="291">
        <f t="shared" si="659"/>
        <v>0</v>
      </c>
      <c r="AA4420" s="163"/>
      <c r="AB4420" s="177" t="str">
        <f t="shared" si="660"/>
        <v/>
      </c>
      <c r="AC4420" s="283" t="str">
        <f t="shared" si="661"/>
        <v/>
      </c>
      <c r="AD4420" s="283" t="str">
        <f t="shared" si="662"/>
        <v/>
      </c>
      <c r="AE4420" s="163"/>
      <c r="AF4420" s="162"/>
    </row>
    <row r="4421" spans="1:32">
      <c r="A4421" s="134">
        <v>4412</v>
      </c>
      <c r="B4421" s="286"/>
      <c r="C4421" s="146">
        <f t="shared" si="655"/>
        <v>0</v>
      </c>
      <c r="D4421" s="146">
        <f t="shared" si="656"/>
        <v>1</v>
      </c>
      <c r="E4421" s="146">
        <f t="shared" si="657"/>
        <v>1900</v>
      </c>
      <c r="F4421" s="287"/>
      <c r="G4421" s="287"/>
      <c r="H4421" s="287"/>
      <c r="I4421" s="288"/>
      <c r="J4421" s="287"/>
      <c r="K4421" s="288"/>
      <c r="L4421" s="134"/>
      <c r="M4421" s="133"/>
      <c r="N4421" s="288"/>
      <c r="O4421" s="134"/>
      <c r="P4421" s="166"/>
      <c r="Q4421" s="289"/>
      <c r="R4421" s="165"/>
      <c r="S4421" s="290"/>
      <c r="T4421" s="290"/>
      <c r="U4421" s="290"/>
      <c r="V4421" s="290"/>
      <c r="W4421" s="166"/>
      <c r="X4421" s="135"/>
      <c r="Y4421" s="418">
        <f t="shared" si="658"/>
        <v>0</v>
      </c>
      <c r="Z4421" s="291">
        <f t="shared" si="659"/>
        <v>0</v>
      </c>
      <c r="AA4421" s="163"/>
      <c r="AB4421" s="177" t="str">
        <f t="shared" si="660"/>
        <v/>
      </c>
      <c r="AC4421" s="283" t="str">
        <f t="shared" si="661"/>
        <v/>
      </c>
      <c r="AD4421" s="283" t="str">
        <f t="shared" si="662"/>
        <v/>
      </c>
      <c r="AE4421" s="163"/>
      <c r="AF4421" s="162"/>
    </row>
    <row r="4422" spans="1:32">
      <c r="A4422" s="134">
        <v>4413</v>
      </c>
      <c r="B4422" s="286"/>
      <c r="C4422" s="146">
        <f t="shared" si="655"/>
        <v>0</v>
      </c>
      <c r="D4422" s="146">
        <f t="shared" si="656"/>
        <v>1</v>
      </c>
      <c r="E4422" s="146">
        <f t="shared" si="657"/>
        <v>1900</v>
      </c>
      <c r="F4422" s="287"/>
      <c r="G4422" s="287"/>
      <c r="H4422" s="287"/>
      <c r="I4422" s="288"/>
      <c r="J4422" s="287"/>
      <c r="K4422" s="288"/>
      <c r="L4422" s="134"/>
      <c r="M4422" s="133"/>
      <c r="N4422" s="288"/>
      <c r="O4422" s="134"/>
      <c r="P4422" s="166"/>
      <c r="Q4422" s="289"/>
      <c r="R4422" s="165"/>
      <c r="S4422" s="290"/>
      <c r="T4422" s="290"/>
      <c r="U4422" s="290"/>
      <c r="V4422" s="290"/>
      <c r="W4422" s="166"/>
      <c r="X4422" s="135"/>
      <c r="Y4422" s="418">
        <f t="shared" si="658"/>
        <v>0</v>
      </c>
      <c r="Z4422" s="291">
        <f t="shared" si="659"/>
        <v>0</v>
      </c>
      <c r="AA4422" s="163"/>
      <c r="AB4422" s="177" t="str">
        <f t="shared" si="660"/>
        <v/>
      </c>
      <c r="AC4422" s="283" t="str">
        <f t="shared" si="661"/>
        <v/>
      </c>
      <c r="AD4422" s="283" t="str">
        <f t="shared" si="662"/>
        <v/>
      </c>
      <c r="AE4422" s="163"/>
      <c r="AF4422" s="162"/>
    </row>
    <row r="4423" spans="1:32">
      <c r="A4423" s="134">
        <v>4414</v>
      </c>
      <c r="B4423" s="286"/>
      <c r="C4423" s="146">
        <f t="shared" si="655"/>
        <v>0</v>
      </c>
      <c r="D4423" s="146">
        <f t="shared" si="656"/>
        <v>1</v>
      </c>
      <c r="E4423" s="146">
        <f t="shared" si="657"/>
        <v>1900</v>
      </c>
      <c r="F4423" s="287"/>
      <c r="G4423" s="287"/>
      <c r="H4423" s="287"/>
      <c r="I4423" s="288"/>
      <c r="J4423" s="287"/>
      <c r="K4423" s="288"/>
      <c r="L4423" s="134"/>
      <c r="M4423" s="133"/>
      <c r="N4423" s="288"/>
      <c r="O4423" s="134"/>
      <c r="P4423" s="166"/>
      <c r="Q4423" s="289"/>
      <c r="R4423" s="165"/>
      <c r="S4423" s="290"/>
      <c r="T4423" s="290"/>
      <c r="U4423" s="290"/>
      <c r="V4423" s="290"/>
      <c r="W4423" s="166"/>
      <c r="X4423" s="135"/>
      <c r="Y4423" s="418">
        <f t="shared" si="658"/>
        <v>0</v>
      </c>
      <c r="Z4423" s="291">
        <f t="shared" si="659"/>
        <v>0</v>
      </c>
      <c r="AA4423" s="163"/>
      <c r="AB4423" s="177" t="str">
        <f t="shared" si="660"/>
        <v/>
      </c>
      <c r="AC4423" s="283" t="str">
        <f t="shared" si="661"/>
        <v/>
      </c>
      <c r="AD4423" s="283" t="str">
        <f t="shared" si="662"/>
        <v/>
      </c>
      <c r="AE4423" s="163"/>
      <c r="AF4423" s="162"/>
    </row>
    <row r="4424" spans="1:32">
      <c r="A4424" s="134">
        <v>4415</v>
      </c>
      <c r="B4424" s="286"/>
      <c r="C4424" s="146">
        <f t="shared" si="655"/>
        <v>0</v>
      </c>
      <c r="D4424" s="146">
        <f t="shared" si="656"/>
        <v>1</v>
      </c>
      <c r="E4424" s="146">
        <f t="shared" si="657"/>
        <v>1900</v>
      </c>
      <c r="F4424" s="287"/>
      <c r="G4424" s="287"/>
      <c r="H4424" s="287"/>
      <c r="I4424" s="288"/>
      <c r="J4424" s="287"/>
      <c r="K4424" s="288"/>
      <c r="L4424" s="134"/>
      <c r="M4424" s="133"/>
      <c r="N4424" s="288"/>
      <c r="O4424" s="134"/>
      <c r="P4424" s="166"/>
      <c r="Q4424" s="289"/>
      <c r="R4424" s="165"/>
      <c r="S4424" s="290"/>
      <c r="T4424" s="290"/>
      <c r="U4424" s="290"/>
      <c r="V4424" s="290"/>
      <c r="W4424" s="166"/>
      <c r="X4424" s="135"/>
      <c r="Y4424" s="418">
        <f t="shared" si="658"/>
        <v>0</v>
      </c>
      <c r="Z4424" s="291">
        <f t="shared" si="659"/>
        <v>0</v>
      </c>
      <c r="AA4424" s="163"/>
      <c r="AB4424" s="177" t="str">
        <f t="shared" si="660"/>
        <v/>
      </c>
      <c r="AC4424" s="283" t="str">
        <f t="shared" si="661"/>
        <v/>
      </c>
      <c r="AD4424" s="283" t="str">
        <f t="shared" si="662"/>
        <v/>
      </c>
      <c r="AE4424" s="163"/>
      <c r="AF4424" s="162"/>
    </row>
    <row r="4425" spans="1:32">
      <c r="A4425" s="134">
        <v>4416</v>
      </c>
      <c r="B4425" s="286"/>
      <c r="C4425" s="146">
        <f t="shared" si="655"/>
        <v>0</v>
      </c>
      <c r="D4425" s="146">
        <f t="shared" si="656"/>
        <v>1</v>
      </c>
      <c r="E4425" s="146">
        <f t="shared" si="657"/>
        <v>1900</v>
      </c>
      <c r="F4425" s="287"/>
      <c r="G4425" s="287"/>
      <c r="H4425" s="287"/>
      <c r="I4425" s="288"/>
      <c r="J4425" s="287"/>
      <c r="K4425" s="288"/>
      <c r="L4425" s="134"/>
      <c r="M4425" s="133"/>
      <c r="N4425" s="288"/>
      <c r="O4425" s="134"/>
      <c r="P4425" s="166"/>
      <c r="Q4425" s="289"/>
      <c r="R4425" s="165"/>
      <c r="S4425" s="290"/>
      <c r="T4425" s="290"/>
      <c r="U4425" s="290"/>
      <c r="V4425" s="290"/>
      <c r="W4425" s="166"/>
      <c r="X4425" s="135"/>
      <c r="Y4425" s="418">
        <f t="shared" si="658"/>
        <v>0</v>
      </c>
      <c r="Z4425" s="291">
        <f t="shared" si="659"/>
        <v>0</v>
      </c>
      <c r="AA4425" s="163"/>
      <c r="AB4425" s="177" t="str">
        <f t="shared" si="660"/>
        <v/>
      </c>
      <c r="AC4425" s="283" t="str">
        <f t="shared" si="661"/>
        <v/>
      </c>
      <c r="AD4425" s="283" t="str">
        <f t="shared" si="662"/>
        <v/>
      </c>
      <c r="AE4425" s="163"/>
      <c r="AF4425" s="162"/>
    </row>
    <row r="4426" spans="1:32">
      <c r="A4426" s="134">
        <v>4417</v>
      </c>
      <c r="B4426" s="286"/>
      <c r="C4426" s="146">
        <f t="shared" si="655"/>
        <v>0</v>
      </c>
      <c r="D4426" s="146">
        <f t="shared" si="656"/>
        <v>1</v>
      </c>
      <c r="E4426" s="146">
        <f t="shared" si="657"/>
        <v>1900</v>
      </c>
      <c r="F4426" s="287"/>
      <c r="G4426" s="287"/>
      <c r="H4426" s="287"/>
      <c r="I4426" s="288"/>
      <c r="J4426" s="287"/>
      <c r="K4426" s="288"/>
      <c r="L4426" s="134"/>
      <c r="M4426" s="133"/>
      <c r="N4426" s="288"/>
      <c r="O4426" s="134"/>
      <c r="P4426" s="166"/>
      <c r="Q4426" s="289"/>
      <c r="R4426" s="165"/>
      <c r="S4426" s="290"/>
      <c r="T4426" s="290"/>
      <c r="U4426" s="290"/>
      <c r="V4426" s="290"/>
      <c r="W4426" s="166"/>
      <c r="X4426" s="135"/>
      <c r="Y4426" s="418">
        <f t="shared" si="658"/>
        <v>0</v>
      </c>
      <c r="Z4426" s="291">
        <f t="shared" si="659"/>
        <v>0</v>
      </c>
      <c r="AA4426" s="163"/>
      <c r="AB4426" s="177" t="str">
        <f t="shared" si="660"/>
        <v/>
      </c>
      <c r="AC4426" s="283" t="str">
        <f t="shared" si="661"/>
        <v/>
      </c>
      <c r="AD4426" s="283" t="str">
        <f t="shared" si="662"/>
        <v/>
      </c>
      <c r="AE4426" s="163"/>
      <c r="AF4426" s="162"/>
    </row>
    <row r="4427" spans="1:32">
      <c r="A4427" s="134">
        <v>4418</v>
      </c>
      <c r="B4427" s="286"/>
      <c r="C4427" s="146">
        <f t="shared" ref="C4427:C4490" si="663">DAY(B4427)</f>
        <v>0</v>
      </c>
      <c r="D4427" s="146">
        <f t="shared" ref="D4427:D4490" si="664">MONTH(B4427)</f>
        <v>1</v>
      </c>
      <c r="E4427" s="146">
        <f t="shared" ref="E4427:E4490" si="665">YEAR(B4427)</f>
        <v>1900</v>
      </c>
      <c r="F4427" s="287"/>
      <c r="G4427" s="287"/>
      <c r="H4427" s="287"/>
      <c r="I4427" s="288"/>
      <c r="J4427" s="287"/>
      <c r="K4427" s="288"/>
      <c r="L4427" s="134"/>
      <c r="M4427" s="133"/>
      <c r="N4427" s="288"/>
      <c r="O4427" s="134"/>
      <c r="P4427" s="166"/>
      <c r="Q4427" s="289"/>
      <c r="R4427" s="165"/>
      <c r="S4427" s="290"/>
      <c r="T4427" s="290"/>
      <c r="U4427" s="290"/>
      <c r="V4427" s="290"/>
      <c r="W4427" s="166"/>
      <c r="X4427" s="135"/>
      <c r="Y4427" s="418">
        <f t="shared" ref="Y4427:Y4490" si="666">X4427*U4427</f>
        <v>0</v>
      </c>
      <c r="Z4427" s="291">
        <f t="shared" ref="Z4427:Z4490" si="667">Y4427*1.1</f>
        <v>0</v>
      </c>
      <c r="AA4427" s="163"/>
      <c r="AB4427" s="177" t="str">
        <f t="shared" ref="AB4427:AB4490" si="668">IF(S4427="","",IF(S4427-U4427=0,"Full","No"))</f>
        <v/>
      </c>
      <c r="AC4427" s="283" t="str">
        <f t="shared" ref="AC4427:AC4490" si="669">IF(AND(S4427&gt;U4427,V4427=0),"Lost",IF(AND(S4427&gt;U4427,V4427&lt;(S4427-U4427)),"Lost",""))</f>
        <v/>
      </c>
      <c r="AD4427" s="283" t="str">
        <f t="shared" ref="AD4427:AD4490" si="670">IF(AND(S4427&gt;U4427,V4427=0),S4427-U4427,IF(AND(S4427&gt;U4427,V4427&lt;(S4427-U4427)),S4427-(U4427+V4427),""))</f>
        <v/>
      </c>
      <c r="AE4427" s="163"/>
      <c r="AF4427" s="162"/>
    </row>
    <row r="4428" spans="1:32">
      <c r="A4428" s="134">
        <v>4419</v>
      </c>
      <c r="B4428" s="286"/>
      <c r="C4428" s="146">
        <f t="shared" si="663"/>
        <v>0</v>
      </c>
      <c r="D4428" s="146">
        <f t="shared" si="664"/>
        <v>1</v>
      </c>
      <c r="E4428" s="146">
        <f t="shared" si="665"/>
        <v>1900</v>
      </c>
      <c r="F4428" s="287"/>
      <c r="G4428" s="287"/>
      <c r="H4428" s="287"/>
      <c r="I4428" s="288"/>
      <c r="J4428" s="287"/>
      <c r="K4428" s="288"/>
      <c r="L4428" s="134"/>
      <c r="M4428" s="133"/>
      <c r="N4428" s="288"/>
      <c r="O4428" s="134"/>
      <c r="P4428" s="166"/>
      <c r="Q4428" s="289"/>
      <c r="R4428" s="165"/>
      <c r="S4428" s="290"/>
      <c r="T4428" s="290"/>
      <c r="U4428" s="290"/>
      <c r="V4428" s="290"/>
      <c r="W4428" s="166"/>
      <c r="X4428" s="135"/>
      <c r="Y4428" s="418">
        <f t="shared" si="666"/>
        <v>0</v>
      </c>
      <c r="Z4428" s="291">
        <f t="shared" si="667"/>
        <v>0</v>
      </c>
      <c r="AA4428" s="163"/>
      <c r="AB4428" s="177" t="str">
        <f t="shared" si="668"/>
        <v/>
      </c>
      <c r="AC4428" s="283" t="str">
        <f t="shared" si="669"/>
        <v/>
      </c>
      <c r="AD4428" s="283" t="str">
        <f t="shared" si="670"/>
        <v/>
      </c>
      <c r="AE4428" s="163"/>
      <c r="AF4428" s="162"/>
    </row>
    <row r="4429" spans="1:32">
      <c r="A4429" s="134">
        <v>4420</v>
      </c>
      <c r="B4429" s="286"/>
      <c r="C4429" s="146">
        <f t="shared" si="663"/>
        <v>0</v>
      </c>
      <c r="D4429" s="146">
        <f t="shared" si="664"/>
        <v>1</v>
      </c>
      <c r="E4429" s="146">
        <f t="shared" si="665"/>
        <v>1900</v>
      </c>
      <c r="F4429" s="287"/>
      <c r="G4429" s="287"/>
      <c r="H4429" s="287"/>
      <c r="I4429" s="288"/>
      <c r="J4429" s="287"/>
      <c r="K4429" s="288"/>
      <c r="L4429" s="134"/>
      <c r="M4429" s="133"/>
      <c r="N4429" s="288"/>
      <c r="O4429" s="134"/>
      <c r="P4429" s="166"/>
      <c r="Q4429" s="289"/>
      <c r="R4429" s="165"/>
      <c r="S4429" s="290"/>
      <c r="T4429" s="290"/>
      <c r="U4429" s="290"/>
      <c r="V4429" s="290"/>
      <c r="W4429" s="166"/>
      <c r="X4429" s="135"/>
      <c r="Y4429" s="418">
        <f t="shared" si="666"/>
        <v>0</v>
      </c>
      <c r="Z4429" s="291">
        <f t="shared" si="667"/>
        <v>0</v>
      </c>
      <c r="AA4429" s="163"/>
      <c r="AB4429" s="177" t="str">
        <f t="shared" si="668"/>
        <v/>
      </c>
      <c r="AC4429" s="283" t="str">
        <f t="shared" si="669"/>
        <v/>
      </c>
      <c r="AD4429" s="283" t="str">
        <f t="shared" si="670"/>
        <v/>
      </c>
      <c r="AE4429" s="163"/>
      <c r="AF4429" s="162"/>
    </row>
    <row r="4430" spans="1:32">
      <c r="A4430" s="134">
        <v>4421</v>
      </c>
      <c r="B4430" s="286"/>
      <c r="C4430" s="146">
        <f t="shared" si="663"/>
        <v>0</v>
      </c>
      <c r="D4430" s="146">
        <f t="shared" si="664"/>
        <v>1</v>
      </c>
      <c r="E4430" s="146">
        <f t="shared" si="665"/>
        <v>1900</v>
      </c>
      <c r="F4430" s="287"/>
      <c r="G4430" s="287"/>
      <c r="H4430" s="287"/>
      <c r="I4430" s="288"/>
      <c r="J4430" s="287"/>
      <c r="K4430" s="288"/>
      <c r="L4430" s="134"/>
      <c r="M4430" s="133"/>
      <c r="N4430" s="288"/>
      <c r="O4430" s="134"/>
      <c r="P4430" s="166"/>
      <c r="Q4430" s="289"/>
      <c r="R4430" s="165"/>
      <c r="S4430" s="290"/>
      <c r="T4430" s="290"/>
      <c r="U4430" s="290"/>
      <c r="V4430" s="290"/>
      <c r="W4430" s="166"/>
      <c r="X4430" s="135"/>
      <c r="Y4430" s="418">
        <f t="shared" si="666"/>
        <v>0</v>
      </c>
      <c r="Z4430" s="291">
        <f t="shared" si="667"/>
        <v>0</v>
      </c>
      <c r="AA4430" s="163"/>
      <c r="AB4430" s="177" t="str">
        <f t="shared" si="668"/>
        <v/>
      </c>
      <c r="AC4430" s="283" t="str">
        <f t="shared" si="669"/>
        <v/>
      </c>
      <c r="AD4430" s="283" t="str">
        <f t="shared" si="670"/>
        <v/>
      </c>
      <c r="AE4430" s="163"/>
      <c r="AF4430" s="162"/>
    </row>
    <row r="4431" spans="1:32">
      <c r="A4431" s="134">
        <v>4422</v>
      </c>
      <c r="B4431" s="286"/>
      <c r="C4431" s="146">
        <f t="shared" si="663"/>
        <v>0</v>
      </c>
      <c r="D4431" s="146">
        <f t="shared" si="664"/>
        <v>1</v>
      </c>
      <c r="E4431" s="146">
        <f t="shared" si="665"/>
        <v>1900</v>
      </c>
      <c r="F4431" s="287"/>
      <c r="G4431" s="287"/>
      <c r="H4431" s="287"/>
      <c r="I4431" s="288"/>
      <c r="J4431" s="287"/>
      <c r="K4431" s="288"/>
      <c r="L4431" s="134"/>
      <c r="M4431" s="133"/>
      <c r="N4431" s="288"/>
      <c r="O4431" s="134"/>
      <c r="P4431" s="166"/>
      <c r="Q4431" s="289"/>
      <c r="R4431" s="165"/>
      <c r="S4431" s="290"/>
      <c r="T4431" s="290"/>
      <c r="U4431" s="290"/>
      <c r="V4431" s="290"/>
      <c r="W4431" s="166"/>
      <c r="X4431" s="135"/>
      <c r="Y4431" s="418">
        <f t="shared" si="666"/>
        <v>0</v>
      </c>
      <c r="Z4431" s="291">
        <f t="shared" si="667"/>
        <v>0</v>
      </c>
      <c r="AA4431" s="163"/>
      <c r="AB4431" s="177" t="str">
        <f t="shared" si="668"/>
        <v/>
      </c>
      <c r="AC4431" s="283" t="str">
        <f t="shared" si="669"/>
        <v/>
      </c>
      <c r="AD4431" s="283" t="str">
        <f t="shared" si="670"/>
        <v/>
      </c>
      <c r="AE4431" s="163"/>
      <c r="AF4431" s="162"/>
    </row>
    <row r="4432" spans="1:32">
      <c r="A4432" s="134">
        <v>4423</v>
      </c>
      <c r="B4432" s="286"/>
      <c r="C4432" s="146">
        <f t="shared" si="663"/>
        <v>0</v>
      </c>
      <c r="D4432" s="146">
        <f t="shared" si="664"/>
        <v>1</v>
      </c>
      <c r="E4432" s="146">
        <f t="shared" si="665"/>
        <v>1900</v>
      </c>
      <c r="F4432" s="287"/>
      <c r="G4432" s="287"/>
      <c r="H4432" s="287"/>
      <c r="I4432" s="288"/>
      <c r="J4432" s="287"/>
      <c r="K4432" s="288"/>
      <c r="L4432" s="134"/>
      <c r="M4432" s="133"/>
      <c r="N4432" s="288"/>
      <c r="O4432" s="134"/>
      <c r="P4432" s="166"/>
      <c r="Q4432" s="289"/>
      <c r="R4432" s="165"/>
      <c r="S4432" s="290"/>
      <c r="T4432" s="290"/>
      <c r="U4432" s="290"/>
      <c r="V4432" s="290"/>
      <c r="W4432" s="166"/>
      <c r="X4432" s="135"/>
      <c r="Y4432" s="418">
        <f t="shared" si="666"/>
        <v>0</v>
      </c>
      <c r="Z4432" s="291">
        <f t="shared" si="667"/>
        <v>0</v>
      </c>
      <c r="AA4432" s="163"/>
      <c r="AB4432" s="177" t="str">
        <f t="shared" si="668"/>
        <v/>
      </c>
      <c r="AC4432" s="283" t="str">
        <f t="shared" si="669"/>
        <v/>
      </c>
      <c r="AD4432" s="283" t="str">
        <f t="shared" si="670"/>
        <v/>
      </c>
      <c r="AE4432" s="163"/>
      <c r="AF4432" s="162"/>
    </row>
    <row r="4433" spans="1:32">
      <c r="A4433" s="134">
        <v>4424</v>
      </c>
      <c r="B4433" s="286"/>
      <c r="C4433" s="146">
        <f t="shared" si="663"/>
        <v>0</v>
      </c>
      <c r="D4433" s="146">
        <f t="shared" si="664"/>
        <v>1</v>
      </c>
      <c r="E4433" s="146">
        <f t="shared" si="665"/>
        <v>1900</v>
      </c>
      <c r="F4433" s="287"/>
      <c r="G4433" s="287"/>
      <c r="H4433" s="287"/>
      <c r="I4433" s="288"/>
      <c r="J4433" s="287"/>
      <c r="K4433" s="288"/>
      <c r="L4433" s="134"/>
      <c r="M4433" s="133"/>
      <c r="N4433" s="288"/>
      <c r="O4433" s="134"/>
      <c r="P4433" s="166"/>
      <c r="Q4433" s="289"/>
      <c r="R4433" s="165"/>
      <c r="S4433" s="290"/>
      <c r="T4433" s="290"/>
      <c r="U4433" s="290"/>
      <c r="V4433" s="290"/>
      <c r="W4433" s="166"/>
      <c r="X4433" s="135"/>
      <c r="Y4433" s="418">
        <f t="shared" si="666"/>
        <v>0</v>
      </c>
      <c r="Z4433" s="291">
        <f t="shared" si="667"/>
        <v>0</v>
      </c>
      <c r="AA4433" s="163"/>
      <c r="AB4433" s="177" t="str">
        <f t="shared" si="668"/>
        <v/>
      </c>
      <c r="AC4433" s="283" t="str">
        <f t="shared" si="669"/>
        <v/>
      </c>
      <c r="AD4433" s="283" t="str">
        <f t="shared" si="670"/>
        <v/>
      </c>
      <c r="AE4433" s="163"/>
      <c r="AF4433" s="162"/>
    </row>
    <row r="4434" spans="1:32">
      <c r="A4434" s="134">
        <v>4425</v>
      </c>
      <c r="B4434" s="286"/>
      <c r="C4434" s="146">
        <f t="shared" si="663"/>
        <v>0</v>
      </c>
      <c r="D4434" s="146">
        <f t="shared" si="664"/>
        <v>1</v>
      </c>
      <c r="E4434" s="146">
        <f t="shared" si="665"/>
        <v>1900</v>
      </c>
      <c r="F4434" s="287"/>
      <c r="G4434" s="287"/>
      <c r="H4434" s="287"/>
      <c r="I4434" s="288"/>
      <c r="J4434" s="287"/>
      <c r="K4434" s="288"/>
      <c r="L4434" s="134"/>
      <c r="M4434" s="133"/>
      <c r="N4434" s="288"/>
      <c r="O4434" s="134"/>
      <c r="P4434" s="166"/>
      <c r="Q4434" s="289"/>
      <c r="R4434" s="165"/>
      <c r="S4434" s="290"/>
      <c r="T4434" s="290"/>
      <c r="U4434" s="290"/>
      <c r="V4434" s="290"/>
      <c r="W4434" s="166"/>
      <c r="X4434" s="135"/>
      <c r="Y4434" s="418">
        <f t="shared" si="666"/>
        <v>0</v>
      </c>
      <c r="Z4434" s="291">
        <f t="shared" si="667"/>
        <v>0</v>
      </c>
      <c r="AA4434" s="163"/>
      <c r="AB4434" s="177" t="str">
        <f t="shared" si="668"/>
        <v/>
      </c>
      <c r="AC4434" s="283" t="str">
        <f t="shared" si="669"/>
        <v/>
      </c>
      <c r="AD4434" s="283" t="str">
        <f t="shared" si="670"/>
        <v/>
      </c>
      <c r="AE4434" s="163"/>
      <c r="AF4434" s="162"/>
    </row>
    <row r="4435" spans="1:32">
      <c r="A4435" s="134">
        <v>4426</v>
      </c>
      <c r="B4435" s="286"/>
      <c r="C4435" s="146">
        <f t="shared" si="663"/>
        <v>0</v>
      </c>
      <c r="D4435" s="146">
        <f t="shared" si="664"/>
        <v>1</v>
      </c>
      <c r="E4435" s="146">
        <f t="shared" si="665"/>
        <v>1900</v>
      </c>
      <c r="F4435" s="287"/>
      <c r="G4435" s="287"/>
      <c r="H4435" s="287"/>
      <c r="I4435" s="288"/>
      <c r="J4435" s="287"/>
      <c r="K4435" s="288"/>
      <c r="L4435" s="134"/>
      <c r="M4435" s="133"/>
      <c r="N4435" s="288"/>
      <c r="O4435" s="134"/>
      <c r="P4435" s="166"/>
      <c r="Q4435" s="289"/>
      <c r="R4435" s="165"/>
      <c r="S4435" s="290"/>
      <c r="T4435" s="290"/>
      <c r="U4435" s="290"/>
      <c r="V4435" s="290"/>
      <c r="W4435" s="166"/>
      <c r="X4435" s="135"/>
      <c r="Y4435" s="418">
        <f t="shared" si="666"/>
        <v>0</v>
      </c>
      <c r="Z4435" s="291">
        <f t="shared" si="667"/>
        <v>0</v>
      </c>
      <c r="AA4435" s="163"/>
      <c r="AB4435" s="177" t="str">
        <f t="shared" si="668"/>
        <v/>
      </c>
      <c r="AC4435" s="283" t="str">
        <f t="shared" si="669"/>
        <v/>
      </c>
      <c r="AD4435" s="283" t="str">
        <f t="shared" si="670"/>
        <v/>
      </c>
      <c r="AE4435" s="163"/>
      <c r="AF4435" s="162"/>
    </row>
    <row r="4436" spans="1:32">
      <c r="A4436" s="134">
        <v>4427</v>
      </c>
      <c r="B4436" s="286"/>
      <c r="C4436" s="146">
        <f t="shared" si="663"/>
        <v>0</v>
      </c>
      <c r="D4436" s="146">
        <f t="shared" si="664"/>
        <v>1</v>
      </c>
      <c r="E4436" s="146">
        <f t="shared" si="665"/>
        <v>1900</v>
      </c>
      <c r="F4436" s="287"/>
      <c r="G4436" s="287"/>
      <c r="H4436" s="287"/>
      <c r="I4436" s="288"/>
      <c r="J4436" s="287"/>
      <c r="K4436" s="288"/>
      <c r="L4436" s="134"/>
      <c r="M4436" s="133"/>
      <c r="N4436" s="288"/>
      <c r="O4436" s="134"/>
      <c r="P4436" s="166"/>
      <c r="Q4436" s="289"/>
      <c r="R4436" s="165"/>
      <c r="S4436" s="290"/>
      <c r="T4436" s="290"/>
      <c r="U4436" s="290"/>
      <c r="V4436" s="290"/>
      <c r="W4436" s="166"/>
      <c r="X4436" s="135"/>
      <c r="Y4436" s="418">
        <f t="shared" si="666"/>
        <v>0</v>
      </c>
      <c r="Z4436" s="291">
        <f t="shared" si="667"/>
        <v>0</v>
      </c>
      <c r="AA4436" s="163"/>
      <c r="AB4436" s="177" t="str">
        <f t="shared" si="668"/>
        <v/>
      </c>
      <c r="AC4436" s="283" t="str">
        <f t="shared" si="669"/>
        <v/>
      </c>
      <c r="AD4436" s="283" t="str">
        <f t="shared" si="670"/>
        <v/>
      </c>
      <c r="AE4436" s="163"/>
      <c r="AF4436" s="162"/>
    </row>
    <row r="4437" spans="1:32">
      <c r="A4437" s="134">
        <v>4428</v>
      </c>
      <c r="B4437" s="286"/>
      <c r="C4437" s="146">
        <f t="shared" si="663"/>
        <v>0</v>
      </c>
      <c r="D4437" s="146">
        <f t="shared" si="664"/>
        <v>1</v>
      </c>
      <c r="E4437" s="146">
        <f t="shared" si="665"/>
        <v>1900</v>
      </c>
      <c r="F4437" s="287"/>
      <c r="G4437" s="287"/>
      <c r="H4437" s="287"/>
      <c r="I4437" s="288"/>
      <c r="J4437" s="287"/>
      <c r="K4437" s="288"/>
      <c r="L4437" s="134"/>
      <c r="M4437" s="133"/>
      <c r="N4437" s="288"/>
      <c r="O4437" s="134"/>
      <c r="P4437" s="166"/>
      <c r="Q4437" s="289"/>
      <c r="R4437" s="165"/>
      <c r="S4437" s="290"/>
      <c r="T4437" s="290"/>
      <c r="U4437" s="290"/>
      <c r="V4437" s="290"/>
      <c r="W4437" s="166"/>
      <c r="X4437" s="135"/>
      <c r="Y4437" s="418">
        <f t="shared" si="666"/>
        <v>0</v>
      </c>
      <c r="Z4437" s="291">
        <f t="shared" si="667"/>
        <v>0</v>
      </c>
      <c r="AA4437" s="163"/>
      <c r="AB4437" s="177" t="str">
        <f t="shared" si="668"/>
        <v/>
      </c>
      <c r="AC4437" s="283" t="str">
        <f t="shared" si="669"/>
        <v/>
      </c>
      <c r="AD4437" s="283" t="str">
        <f t="shared" si="670"/>
        <v/>
      </c>
      <c r="AE4437" s="163"/>
      <c r="AF4437" s="162"/>
    </row>
    <row r="4438" spans="1:32">
      <c r="A4438" s="134">
        <v>4429</v>
      </c>
      <c r="B4438" s="286"/>
      <c r="C4438" s="146">
        <f t="shared" si="663"/>
        <v>0</v>
      </c>
      <c r="D4438" s="146">
        <f t="shared" si="664"/>
        <v>1</v>
      </c>
      <c r="E4438" s="146">
        <f t="shared" si="665"/>
        <v>1900</v>
      </c>
      <c r="F4438" s="287"/>
      <c r="G4438" s="287"/>
      <c r="H4438" s="287"/>
      <c r="I4438" s="288"/>
      <c r="J4438" s="287"/>
      <c r="K4438" s="288"/>
      <c r="L4438" s="134"/>
      <c r="M4438" s="133"/>
      <c r="N4438" s="288"/>
      <c r="O4438" s="134"/>
      <c r="P4438" s="166"/>
      <c r="Q4438" s="289"/>
      <c r="R4438" s="165"/>
      <c r="S4438" s="290"/>
      <c r="T4438" s="290"/>
      <c r="U4438" s="290"/>
      <c r="V4438" s="290"/>
      <c r="W4438" s="166"/>
      <c r="X4438" s="135"/>
      <c r="Y4438" s="418">
        <f t="shared" si="666"/>
        <v>0</v>
      </c>
      <c r="Z4438" s="291">
        <f t="shared" si="667"/>
        <v>0</v>
      </c>
      <c r="AA4438" s="163"/>
      <c r="AB4438" s="177" t="str">
        <f t="shared" si="668"/>
        <v/>
      </c>
      <c r="AC4438" s="283" t="str">
        <f t="shared" si="669"/>
        <v/>
      </c>
      <c r="AD4438" s="283" t="str">
        <f t="shared" si="670"/>
        <v/>
      </c>
      <c r="AE4438" s="163"/>
      <c r="AF4438" s="162"/>
    </row>
    <row r="4439" spans="1:32">
      <c r="A4439" s="134">
        <v>4430</v>
      </c>
      <c r="B4439" s="286"/>
      <c r="C4439" s="146">
        <f t="shared" si="663"/>
        <v>0</v>
      </c>
      <c r="D4439" s="146">
        <f t="shared" si="664"/>
        <v>1</v>
      </c>
      <c r="E4439" s="146">
        <f t="shared" si="665"/>
        <v>1900</v>
      </c>
      <c r="F4439" s="287"/>
      <c r="G4439" s="287"/>
      <c r="H4439" s="287"/>
      <c r="I4439" s="288"/>
      <c r="J4439" s="287"/>
      <c r="K4439" s="288"/>
      <c r="L4439" s="134"/>
      <c r="M4439" s="133"/>
      <c r="N4439" s="288"/>
      <c r="O4439" s="134"/>
      <c r="P4439" s="166"/>
      <c r="Q4439" s="289"/>
      <c r="R4439" s="165"/>
      <c r="S4439" s="290"/>
      <c r="T4439" s="290"/>
      <c r="U4439" s="290"/>
      <c r="V4439" s="290"/>
      <c r="W4439" s="166"/>
      <c r="X4439" s="135"/>
      <c r="Y4439" s="418">
        <f t="shared" si="666"/>
        <v>0</v>
      </c>
      <c r="Z4439" s="291">
        <f t="shared" si="667"/>
        <v>0</v>
      </c>
      <c r="AA4439" s="163"/>
      <c r="AB4439" s="177" t="str">
        <f t="shared" si="668"/>
        <v/>
      </c>
      <c r="AC4439" s="283" t="str">
        <f t="shared" si="669"/>
        <v/>
      </c>
      <c r="AD4439" s="283" t="str">
        <f t="shared" si="670"/>
        <v/>
      </c>
      <c r="AE4439" s="163"/>
      <c r="AF4439" s="162"/>
    </row>
    <row r="4440" spans="1:32">
      <c r="A4440" s="134">
        <v>4431</v>
      </c>
      <c r="B4440" s="286"/>
      <c r="C4440" s="146">
        <f t="shared" si="663"/>
        <v>0</v>
      </c>
      <c r="D4440" s="146">
        <f t="shared" si="664"/>
        <v>1</v>
      </c>
      <c r="E4440" s="146">
        <f t="shared" si="665"/>
        <v>1900</v>
      </c>
      <c r="F4440" s="287"/>
      <c r="G4440" s="287"/>
      <c r="H4440" s="287"/>
      <c r="I4440" s="288"/>
      <c r="J4440" s="287"/>
      <c r="K4440" s="288"/>
      <c r="L4440" s="134"/>
      <c r="M4440" s="133"/>
      <c r="N4440" s="288"/>
      <c r="O4440" s="134"/>
      <c r="P4440" s="166"/>
      <c r="Q4440" s="289"/>
      <c r="R4440" s="165"/>
      <c r="S4440" s="290"/>
      <c r="T4440" s="290"/>
      <c r="U4440" s="290"/>
      <c r="V4440" s="290"/>
      <c r="W4440" s="166"/>
      <c r="X4440" s="135"/>
      <c r="Y4440" s="418">
        <f t="shared" si="666"/>
        <v>0</v>
      </c>
      <c r="Z4440" s="291">
        <f t="shared" si="667"/>
        <v>0</v>
      </c>
      <c r="AA4440" s="163"/>
      <c r="AB4440" s="177" t="str">
        <f t="shared" si="668"/>
        <v/>
      </c>
      <c r="AC4440" s="283" t="str">
        <f t="shared" si="669"/>
        <v/>
      </c>
      <c r="AD4440" s="283" t="str">
        <f t="shared" si="670"/>
        <v/>
      </c>
      <c r="AE4440" s="163"/>
      <c r="AF4440" s="162"/>
    </row>
    <row r="4441" spans="1:32">
      <c r="A4441" s="134">
        <v>4432</v>
      </c>
      <c r="B4441" s="286"/>
      <c r="C4441" s="146">
        <f t="shared" si="663"/>
        <v>0</v>
      </c>
      <c r="D4441" s="146">
        <f t="shared" si="664"/>
        <v>1</v>
      </c>
      <c r="E4441" s="146">
        <f t="shared" si="665"/>
        <v>1900</v>
      </c>
      <c r="F4441" s="287"/>
      <c r="G4441" s="287"/>
      <c r="H4441" s="287"/>
      <c r="I4441" s="288"/>
      <c r="J4441" s="287"/>
      <c r="K4441" s="288"/>
      <c r="L4441" s="134"/>
      <c r="M4441" s="133"/>
      <c r="N4441" s="288"/>
      <c r="O4441" s="134"/>
      <c r="P4441" s="166"/>
      <c r="Q4441" s="289"/>
      <c r="R4441" s="165"/>
      <c r="S4441" s="290"/>
      <c r="T4441" s="290"/>
      <c r="U4441" s="290"/>
      <c r="V4441" s="290"/>
      <c r="W4441" s="166"/>
      <c r="X4441" s="135"/>
      <c r="Y4441" s="418">
        <f t="shared" si="666"/>
        <v>0</v>
      </c>
      <c r="Z4441" s="291">
        <f t="shared" si="667"/>
        <v>0</v>
      </c>
      <c r="AA4441" s="163"/>
      <c r="AB4441" s="177" t="str">
        <f t="shared" si="668"/>
        <v/>
      </c>
      <c r="AC4441" s="283" t="str">
        <f t="shared" si="669"/>
        <v/>
      </c>
      <c r="AD4441" s="283" t="str">
        <f t="shared" si="670"/>
        <v/>
      </c>
      <c r="AE4441" s="163"/>
      <c r="AF4441" s="162"/>
    </row>
    <row r="4442" spans="1:32">
      <c r="A4442" s="134">
        <v>4433</v>
      </c>
      <c r="B4442" s="286"/>
      <c r="C4442" s="146">
        <f t="shared" si="663"/>
        <v>0</v>
      </c>
      <c r="D4442" s="146">
        <f t="shared" si="664"/>
        <v>1</v>
      </c>
      <c r="E4442" s="146">
        <f t="shared" si="665"/>
        <v>1900</v>
      </c>
      <c r="F4442" s="287"/>
      <c r="G4442" s="287"/>
      <c r="H4442" s="287"/>
      <c r="I4442" s="288"/>
      <c r="J4442" s="287"/>
      <c r="K4442" s="288"/>
      <c r="L4442" s="134"/>
      <c r="M4442" s="133"/>
      <c r="N4442" s="288"/>
      <c r="O4442" s="134"/>
      <c r="P4442" s="166"/>
      <c r="Q4442" s="289"/>
      <c r="R4442" s="165"/>
      <c r="S4442" s="290"/>
      <c r="T4442" s="290"/>
      <c r="U4442" s="290"/>
      <c r="V4442" s="290"/>
      <c r="W4442" s="166"/>
      <c r="X4442" s="135"/>
      <c r="Y4442" s="418">
        <f t="shared" si="666"/>
        <v>0</v>
      </c>
      <c r="Z4442" s="291">
        <f t="shared" si="667"/>
        <v>0</v>
      </c>
      <c r="AA4442" s="163"/>
      <c r="AB4442" s="177" t="str">
        <f t="shared" si="668"/>
        <v/>
      </c>
      <c r="AC4442" s="283" t="str">
        <f t="shared" si="669"/>
        <v/>
      </c>
      <c r="AD4442" s="283" t="str">
        <f t="shared" si="670"/>
        <v/>
      </c>
      <c r="AE4442" s="163"/>
      <c r="AF4442" s="162"/>
    </row>
    <row r="4443" spans="1:32">
      <c r="A4443" s="134">
        <v>4434</v>
      </c>
      <c r="B4443" s="286"/>
      <c r="C4443" s="146">
        <f t="shared" si="663"/>
        <v>0</v>
      </c>
      <c r="D4443" s="146">
        <f t="shared" si="664"/>
        <v>1</v>
      </c>
      <c r="E4443" s="146">
        <f t="shared" si="665"/>
        <v>1900</v>
      </c>
      <c r="F4443" s="287"/>
      <c r="G4443" s="287"/>
      <c r="H4443" s="287"/>
      <c r="I4443" s="288"/>
      <c r="J4443" s="287"/>
      <c r="K4443" s="288"/>
      <c r="L4443" s="134"/>
      <c r="M4443" s="133"/>
      <c r="N4443" s="288"/>
      <c r="O4443" s="134"/>
      <c r="P4443" s="166"/>
      <c r="Q4443" s="289"/>
      <c r="R4443" s="165"/>
      <c r="S4443" s="290"/>
      <c r="T4443" s="290"/>
      <c r="U4443" s="290"/>
      <c r="V4443" s="290"/>
      <c r="W4443" s="166"/>
      <c r="X4443" s="135"/>
      <c r="Y4443" s="418">
        <f t="shared" si="666"/>
        <v>0</v>
      </c>
      <c r="Z4443" s="291">
        <f t="shared" si="667"/>
        <v>0</v>
      </c>
      <c r="AA4443" s="163"/>
      <c r="AB4443" s="177" t="str">
        <f t="shared" si="668"/>
        <v/>
      </c>
      <c r="AC4443" s="283" t="str">
        <f t="shared" si="669"/>
        <v/>
      </c>
      <c r="AD4443" s="283" t="str">
        <f t="shared" si="670"/>
        <v/>
      </c>
      <c r="AE4443" s="163"/>
      <c r="AF4443" s="162"/>
    </row>
    <row r="4444" spans="1:32">
      <c r="A4444" s="134">
        <v>4435</v>
      </c>
      <c r="B4444" s="286"/>
      <c r="C4444" s="146">
        <f t="shared" si="663"/>
        <v>0</v>
      </c>
      <c r="D4444" s="146">
        <f t="shared" si="664"/>
        <v>1</v>
      </c>
      <c r="E4444" s="146">
        <f t="shared" si="665"/>
        <v>1900</v>
      </c>
      <c r="F4444" s="287"/>
      <c r="G4444" s="287"/>
      <c r="H4444" s="287"/>
      <c r="I4444" s="288"/>
      <c r="J4444" s="287"/>
      <c r="K4444" s="288"/>
      <c r="L4444" s="134"/>
      <c r="M4444" s="133"/>
      <c r="N4444" s="288"/>
      <c r="O4444" s="134"/>
      <c r="P4444" s="166"/>
      <c r="Q4444" s="289"/>
      <c r="R4444" s="165"/>
      <c r="S4444" s="290"/>
      <c r="T4444" s="290"/>
      <c r="U4444" s="290"/>
      <c r="V4444" s="290"/>
      <c r="W4444" s="166"/>
      <c r="X4444" s="135"/>
      <c r="Y4444" s="418">
        <f t="shared" si="666"/>
        <v>0</v>
      </c>
      <c r="Z4444" s="291">
        <f t="shared" si="667"/>
        <v>0</v>
      </c>
      <c r="AA4444" s="163"/>
      <c r="AB4444" s="177" t="str">
        <f t="shared" si="668"/>
        <v/>
      </c>
      <c r="AC4444" s="283" t="str">
        <f t="shared" si="669"/>
        <v/>
      </c>
      <c r="AD4444" s="283" t="str">
        <f t="shared" si="670"/>
        <v/>
      </c>
      <c r="AE4444" s="163"/>
      <c r="AF4444" s="162"/>
    </row>
    <row r="4445" spans="1:32">
      <c r="A4445" s="134">
        <v>4436</v>
      </c>
      <c r="B4445" s="286"/>
      <c r="C4445" s="146">
        <f t="shared" si="663"/>
        <v>0</v>
      </c>
      <c r="D4445" s="146">
        <f t="shared" si="664"/>
        <v>1</v>
      </c>
      <c r="E4445" s="146">
        <f t="shared" si="665"/>
        <v>1900</v>
      </c>
      <c r="F4445" s="287"/>
      <c r="G4445" s="287"/>
      <c r="H4445" s="287"/>
      <c r="I4445" s="288"/>
      <c r="J4445" s="287"/>
      <c r="K4445" s="288"/>
      <c r="L4445" s="134"/>
      <c r="M4445" s="133"/>
      <c r="N4445" s="288"/>
      <c r="O4445" s="134"/>
      <c r="P4445" s="166"/>
      <c r="Q4445" s="289"/>
      <c r="R4445" s="165"/>
      <c r="S4445" s="290"/>
      <c r="T4445" s="290"/>
      <c r="U4445" s="290"/>
      <c r="V4445" s="290"/>
      <c r="W4445" s="166"/>
      <c r="X4445" s="135"/>
      <c r="Y4445" s="418">
        <f t="shared" si="666"/>
        <v>0</v>
      </c>
      <c r="Z4445" s="291">
        <f t="shared" si="667"/>
        <v>0</v>
      </c>
      <c r="AA4445" s="163"/>
      <c r="AB4445" s="177" t="str">
        <f t="shared" si="668"/>
        <v/>
      </c>
      <c r="AC4445" s="283" t="str">
        <f t="shared" si="669"/>
        <v/>
      </c>
      <c r="AD4445" s="283" t="str">
        <f t="shared" si="670"/>
        <v/>
      </c>
      <c r="AE4445" s="163"/>
      <c r="AF4445" s="162"/>
    </row>
    <row r="4446" spans="1:32">
      <c r="A4446" s="134">
        <v>4437</v>
      </c>
      <c r="B4446" s="286"/>
      <c r="C4446" s="146">
        <f t="shared" si="663"/>
        <v>0</v>
      </c>
      <c r="D4446" s="146">
        <f t="shared" si="664"/>
        <v>1</v>
      </c>
      <c r="E4446" s="146">
        <f t="shared" si="665"/>
        <v>1900</v>
      </c>
      <c r="F4446" s="287"/>
      <c r="G4446" s="287"/>
      <c r="H4446" s="287"/>
      <c r="I4446" s="288"/>
      <c r="J4446" s="287"/>
      <c r="K4446" s="288"/>
      <c r="L4446" s="134"/>
      <c r="M4446" s="133"/>
      <c r="N4446" s="288"/>
      <c r="O4446" s="134"/>
      <c r="P4446" s="166"/>
      <c r="Q4446" s="289"/>
      <c r="R4446" s="165"/>
      <c r="S4446" s="290"/>
      <c r="T4446" s="290"/>
      <c r="U4446" s="290"/>
      <c r="V4446" s="290"/>
      <c r="W4446" s="166"/>
      <c r="X4446" s="135"/>
      <c r="Y4446" s="418">
        <f t="shared" si="666"/>
        <v>0</v>
      </c>
      <c r="Z4446" s="291">
        <f t="shared" si="667"/>
        <v>0</v>
      </c>
      <c r="AA4446" s="163"/>
      <c r="AB4446" s="177" t="str">
        <f t="shared" si="668"/>
        <v/>
      </c>
      <c r="AC4446" s="283" t="str">
        <f t="shared" si="669"/>
        <v/>
      </c>
      <c r="AD4446" s="283" t="str">
        <f t="shared" si="670"/>
        <v/>
      </c>
      <c r="AE4446" s="163"/>
      <c r="AF4446" s="162"/>
    </row>
    <row r="4447" spans="1:32">
      <c r="A4447" s="134">
        <v>4438</v>
      </c>
      <c r="B4447" s="286"/>
      <c r="C4447" s="146">
        <f t="shared" si="663"/>
        <v>0</v>
      </c>
      <c r="D4447" s="146">
        <f t="shared" si="664"/>
        <v>1</v>
      </c>
      <c r="E4447" s="146">
        <f t="shared" si="665"/>
        <v>1900</v>
      </c>
      <c r="F4447" s="287"/>
      <c r="G4447" s="287"/>
      <c r="H4447" s="287"/>
      <c r="I4447" s="288"/>
      <c r="J4447" s="287"/>
      <c r="K4447" s="288"/>
      <c r="L4447" s="134"/>
      <c r="M4447" s="133"/>
      <c r="N4447" s="288"/>
      <c r="O4447" s="134"/>
      <c r="P4447" s="166"/>
      <c r="Q4447" s="289"/>
      <c r="R4447" s="165"/>
      <c r="S4447" s="290"/>
      <c r="T4447" s="290"/>
      <c r="U4447" s="290"/>
      <c r="V4447" s="290"/>
      <c r="W4447" s="166"/>
      <c r="X4447" s="135"/>
      <c r="Y4447" s="418">
        <f t="shared" si="666"/>
        <v>0</v>
      </c>
      <c r="Z4447" s="291">
        <f t="shared" si="667"/>
        <v>0</v>
      </c>
      <c r="AA4447" s="163"/>
      <c r="AB4447" s="177" t="str">
        <f t="shared" si="668"/>
        <v/>
      </c>
      <c r="AC4447" s="283" t="str">
        <f t="shared" si="669"/>
        <v/>
      </c>
      <c r="AD4447" s="283" t="str">
        <f t="shared" si="670"/>
        <v/>
      </c>
      <c r="AE4447" s="163"/>
      <c r="AF4447" s="162"/>
    </row>
    <row r="4448" spans="1:32">
      <c r="A4448" s="134">
        <v>4439</v>
      </c>
      <c r="B4448" s="286"/>
      <c r="C4448" s="146">
        <f t="shared" si="663"/>
        <v>0</v>
      </c>
      <c r="D4448" s="146">
        <f t="shared" si="664"/>
        <v>1</v>
      </c>
      <c r="E4448" s="146">
        <f t="shared" si="665"/>
        <v>1900</v>
      </c>
      <c r="F4448" s="287"/>
      <c r="G4448" s="287"/>
      <c r="H4448" s="287"/>
      <c r="I4448" s="288"/>
      <c r="J4448" s="287"/>
      <c r="K4448" s="288"/>
      <c r="L4448" s="134"/>
      <c r="M4448" s="133"/>
      <c r="N4448" s="288"/>
      <c r="O4448" s="134"/>
      <c r="P4448" s="166"/>
      <c r="Q4448" s="289"/>
      <c r="R4448" s="165"/>
      <c r="S4448" s="290"/>
      <c r="T4448" s="290"/>
      <c r="U4448" s="290"/>
      <c r="V4448" s="290"/>
      <c r="W4448" s="166"/>
      <c r="X4448" s="135"/>
      <c r="Y4448" s="418">
        <f t="shared" si="666"/>
        <v>0</v>
      </c>
      <c r="Z4448" s="291">
        <f t="shared" si="667"/>
        <v>0</v>
      </c>
      <c r="AA4448" s="163"/>
      <c r="AB4448" s="177" t="str">
        <f t="shared" si="668"/>
        <v/>
      </c>
      <c r="AC4448" s="283" t="str">
        <f t="shared" si="669"/>
        <v/>
      </c>
      <c r="AD4448" s="283" t="str">
        <f t="shared" si="670"/>
        <v/>
      </c>
      <c r="AE4448" s="163"/>
      <c r="AF4448" s="162"/>
    </row>
    <row r="4449" spans="1:32">
      <c r="A4449" s="134">
        <v>4440</v>
      </c>
      <c r="B4449" s="286"/>
      <c r="C4449" s="146">
        <f t="shared" si="663"/>
        <v>0</v>
      </c>
      <c r="D4449" s="146">
        <f t="shared" si="664"/>
        <v>1</v>
      </c>
      <c r="E4449" s="146">
        <f t="shared" si="665"/>
        <v>1900</v>
      </c>
      <c r="F4449" s="287"/>
      <c r="G4449" s="287"/>
      <c r="H4449" s="287"/>
      <c r="I4449" s="288"/>
      <c r="J4449" s="287"/>
      <c r="K4449" s="288"/>
      <c r="L4449" s="134"/>
      <c r="M4449" s="133"/>
      <c r="N4449" s="288"/>
      <c r="O4449" s="134"/>
      <c r="P4449" s="166"/>
      <c r="Q4449" s="289"/>
      <c r="R4449" s="165"/>
      <c r="S4449" s="290"/>
      <c r="T4449" s="290"/>
      <c r="U4449" s="290"/>
      <c r="V4449" s="290"/>
      <c r="W4449" s="166"/>
      <c r="X4449" s="135"/>
      <c r="Y4449" s="418">
        <f t="shared" si="666"/>
        <v>0</v>
      </c>
      <c r="Z4449" s="291">
        <f t="shared" si="667"/>
        <v>0</v>
      </c>
      <c r="AA4449" s="163"/>
      <c r="AB4449" s="177" t="str">
        <f t="shared" si="668"/>
        <v/>
      </c>
      <c r="AC4449" s="283" t="str">
        <f t="shared" si="669"/>
        <v/>
      </c>
      <c r="AD4449" s="283" t="str">
        <f t="shared" si="670"/>
        <v/>
      </c>
      <c r="AE4449" s="163"/>
      <c r="AF4449" s="162"/>
    </row>
    <row r="4450" spans="1:32">
      <c r="A4450" s="134">
        <v>4441</v>
      </c>
      <c r="B4450" s="286"/>
      <c r="C4450" s="146">
        <f t="shared" si="663"/>
        <v>0</v>
      </c>
      <c r="D4450" s="146">
        <f t="shared" si="664"/>
        <v>1</v>
      </c>
      <c r="E4450" s="146">
        <f t="shared" si="665"/>
        <v>1900</v>
      </c>
      <c r="F4450" s="287"/>
      <c r="G4450" s="287"/>
      <c r="H4450" s="287"/>
      <c r="I4450" s="288"/>
      <c r="J4450" s="287"/>
      <c r="K4450" s="288"/>
      <c r="L4450" s="134"/>
      <c r="M4450" s="133"/>
      <c r="N4450" s="288"/>
      <c r="O4450" s="134"/>
      <c r="P4450" s="166"/>
      <c r="Q4450" s="289"/>
      <c r="R4450" s="165"/>
      <c r="S4450" s="290"/>
      <c r="T4450" s="290"/>
      <c r="U4450" s="290"/>
      <c r="V4450" s="290"/>
      <c r="W4450" s="166"/>
      <c r="X4450" s="135"/>
      <c r="Y4450" s="418">
        <f t="shared" si="666"/>
        <v>0</v>
      </c>
      <c r="Z4450" s="291">
        <f t="shared" si="667"/>
        <v>0</v>
      </c>
      <c r="AA4450" s="163"/>
      <c r="AB4450" s="177" t="str">
        <f t="shared" si="668"/>
        <v/>
      </c>
      <c r="AC4450" s="283" t="str">
        <f t="shared" si="669"/>
        <v/>
      </c>
      <c r="AD4450" s="283" t="str">
        <f t="shared" si="670"/>
        <v/>
      </c>
      <c r="AE4450" s="163"/>
      <c r="AF4450" s="162"/>
    </row>
    <row r="4451" spans="1:32">
      <c r="A4451" s="134">
        <v>4442</v>
      </c>
      <c r="B4451" s="286"/>
      <c r="C4451" s="146">
        <f t="shared" si="663"/>
        <v>0</v>
      </c>
      <c r="D4451" s="146">
        <f t="shared" si="664"/>
        <v>1</v>
      </c>
      <c r="E4451" s="146">
        <f t="shared" si="665"/>
        <v>1900</v>
      </c>
      <c r="F4451" s="287"/>
      <c r="G4451" s="287"/>
      <c r="H4451" s="287"/>
      <c r="I4451" s="288"/>
      <c r="J4451" s="287"/>
      <c r="K4451" s="288"/>
      <c r="L4451" s="134"/>
      <c r="M4451" s="133"/>
      <c r="N4451" s="288"/>
      <c r="O4451" s="134"/>
      <c r="P4451" s="166"/>
      <c r="Q4451" s="289"/>
      <c r="R4451" s="165"/>
      <c r="S4451" s="290"/>
      <c r="T4451" s="290"/>
      <c r="U4451" s="290"/>
      <c r="V4451" s="290"/>
      <c r="W4451" s="166"/>
      <c r="X4451" s="135"/>
      <c r="Y4451" s="418">
        <f t="shared" si="666"/>
        <v>0</v>
      </c>
      <c r="Z4451" s="291">
        <f t="shared" si="667"/>
        <v>0</v>
      </c>
      <c r="AA4451" s="163"/>
      <c r="AB4451" s="177" t="str">
        <f t="shared" si="668"/>
        <v/>
      </c>
      <c r="AC4451" s="283" t="str">
        <f t="shared" si="669"/>
        <v/>
      </c>
      <c r="AD4451" s="283" t="str">
        <f t="shared" si="670"/>
        <v/>
      </c>
      <c r="AE4451" s="163"/>
      <c r="AF4451" s="162"/>
    </row>
    <row r="4452" spans="1:32">
      <c r="A4452" s="134">
        <v>4443</v>
      </c>
      <c r="B4452" s="286"/>
      <c r="C4452" s="146">
        <f t="shared" si="663"/>
        <v>0</v>
      </c>
      <c r="D4452" s="146">
        <f t="shared" si="664"/>
        <v>1</v>
      </c>
      <c r="E4452" s="146">
        <f t="shared" si="665"/>
        <v>1900</v>
      </c>
      <c r="F4452" s="287"/>
      <c r="G4452" s="287"/>
      <c r="H4452" s="287"/>
      <c r="I4452" s="288"/>
      <c r="J4452" s="287"/>
      <c r="K4452" s="288"/>
      <c r="L4452" s="134"/>
      <c r="M4452" s="133"/>
      <c r="N4452" s="288"/>
      <c r="O4452" s="134"/>
      <c r="P4452" s="166"/>
      <c r="Q4452" s="289"/>
      <c r="R4452" s="165"/>
      <c r="S4452" s="290"/>
      <c r="T4452" s="290"/>
      <c r="U4452" s="290"/>
      <c r="V4452" s="290"/>
      <c r="W4452" s="166"/>
      <c r="X4452" s="135"/>
      <c r="Y4452" s="418">
        <f t="shared" si="666"/>
        <v>0</v>
      </c>
      <c r="Z4452" s="291">
        <f t="shared" si="667"/>
        <v>0</v>
      </c>
      <c r="AA4452" s="163"/>
      <c r="AB4452" s="177" t="str">
        <f t="shared" si="668"/>
        <v/>
      </c>
      <c r="AC4452" s="283" t="str">
        <f t="shared" si="669"/>
        <v/>
      </c>
      <c r="AD4452" s="283" t="str">
        <f t="shared" si="670"/>
        <v/>
      </c>
      <c r="AE4452" s="163"/>
      <c r="AF4452" s="162"/>
    </row>
    <row r="4453" spans="1:32">
      <c r="A4453" s="134">
        <v>4444</v>
      </c>
      <c r="B4453" s="286"/>
      <c r="C4453" s="146">
        <f t="shared" si="663"/>
        <v>0</v>
      </c>
      <c r="D4453" s="146">
        <f t="shared" si="664"/>
        <v>1</v>
      </c>
      <c r="E4453" s="146">
        <f t="shared" si="665"/>
        <v>1900</v>
      </c>
      <c r="F4453" s="287"/>
      <c r="G4453" s="287"/>
      <c r="H4453" s="287"/>
      <c r="I4453" s="288"/>
      <c r="J4453" s="287"/>
      <c r="K4453" s="288"/>
      <c r="L4453" s="134"/>
      <c r="M4453" s="133"/>
      <c r="N4453" s="288"/>
      <c r="O4453" s="134"/>
      <c r="P4453" s="166"/>
      <c r="Q4453" s="289"/>
      <c r="R4453" s="165"/>
      <c r="S4453" s="290"/>
      <c r="T4453" s="290"/>
      <c r="U4453" s="290"/>
      <c r="V4453" s="290"/>
      <c r="W4453" s="166"/>
      <c r="X4453" s="135"/>
      <c r="Y4453" s="418">
        <f t="shared" si="666"/>
        <v>0</v>
      </c>
      <c r="Z4453" s="291">
        <f t="shared" si="667"/>
        <v>0</v>
      </c>
      <c r="AA4453" s="163"/>
      <c r="AB4453" s="177" t="str">
        <f t="shared" si="668"/>
        <v/>
      </c>
      <c r="AC4453" s="283" t="str">
        <f t="shared" si="669"/>
        <v/>
      </c>
      <c r="AD4453" s="283" t="str">
        <f t="shared" si="670"/>
        <v/>
      </c>
      <c r="AE4453" s="163"/>
      <c r="AF4453" s="162"/>
    </row>
    <row r="4454" spans="1:32">
      <c r="A4454" s="134">
        <v>4445</v>
      </c>
      <c r="B4454" s="286"/>
      <c r="C4454" s="146">
        <f t="shared" si="663"/>
        <v>0</v>
      </c>
      <c r="D4454" s="146">
        <f t="shared" si="664"/>
        <v>1</v>
      </c>
      <c r="E4454" s="146">
        <f t="shared" si="665"/>
        <v>1900</v>
      </c>
      <c r="F4454" s="287"/>
      <c r="G4454" s="287"/>
      <c r="H4454" s="287"/>
      <c r="I4454" s="288"/>
      <c r="J4454" s="287"/>
      <c r="K4454" s="288"/>
      <c r="L4454" s="134"/>
      <c r="M4454" s="133"/>
      <c r="N4454" s="288"/>
      <c r="O4454" s="134"/>
      <c r="P4454" s="166"/>
      <c r="Q4454" s="289"/>
      <c r="R4454" s="165"/>
      <c r="S4454" s="290"/>
      <c r="T4454" s="290"/>
      <c r="U4454" s="290"/>
      <c r="V4454" s="290"/>
      <c r="W4454" s="166"/>
      <c r="X4454" s="135"/>
      <c r="Y4454" s="418">
        <f t="shared" si="666"/>
        <v>0</v>
      </c>
      <c r="Z4454" s="291">
        <f t="shared" si="667"/>
        <v>0</v>
      </c>
      <c r="AA4454" s="163"/>
      <c r="AB4454" s="177" t="str">
        <f t="shared" si="668"/>
        <v/>
      </c>
      <c r="AC4454" s="283" t="str">
        <f t="shared" si="669"/>
        <v/>
      </c>
      <c r="AD4454" s="283" t="str">
        <f t="shared" si="670"/>
        <v/>
      </c>
      <c r="AE4454" s="163"/>
      <c r="AF4454" s="162"/>
    </row>
    <row r="4455" spans="1:32">
      <c r="A4455" s="134">
        <v>4446</v>
      </c>
      <c r="B4455" s="286"/>
      <c r="C4455" s="146">
        <f t="shared" si="663"/>
        <v>0</v>
      </c>
      <c r="D4455" s="146">
        <f t="shared" si="664"/>
        <v>1</v>
      </c>
      <c r="E4455" s="146">
        <f t="shared" si="665"/>
        <v>1900</v>
      </c>
      <c r="F4455" s="287"/>
      <c r="G4455" s="287"/>
      <c r="H4455" s="287"/>
      <c r="I4455" s="288"/>
      <c r="J4455" s="287"/>
      <c r="K4455" s="288"/>
      <c r="L4455" s="134"/>
      <c r="M4455" s="133"/>
      <c r="N4455" s="288"/>
      <c r="O4455" s="134"/>
      <c r="P4455" s="166"/>
      <c r="Q4455" s="289"/>
      <c r="R4455" s="165"/>
      <c r="S4455" s="290"/>
      <c r="T4455" s="290"/>
      <c r="U4455" s="290"/>
      <c r="V4455" s="290"/>
      <c r="W4455" s="166"/>
      <c r="X4455" s="135"/>
      <c r="Y4455" s="418">
        <f t="shared" si="666"/>
        <v>0</v>
      </c>
      <c r="Z4455" s="291">
        <f t="shared" si="667"/>
        <v>0</v>
      </c>
      <c r="AA4455" s="163"/>
      <c r="AB4455" s="177" t="str">
        <f t="shared" si="668"/>
        <v/>
      </c>
      <c r="AC4455" s="283" t="str">
        <f t="shared" si="669"/>
        <v/>
      </c>
      <c r="AD4455" s="283" t="str">
        <f t="shared" si="670"/>
        <v/>
      </c>
      <c r="AE4455" s="163"/>
      <c r="AF4455" s="162"/>
    </row>
    <row r="4456" spans="1:32">
      <c r="A4456" s="134">
        <v>4447</v>
      </c>
      <c r="B4456" s="286"/>
      <c r="C4456" s="146">
        <f t="shared" si="663"/>
        <v>0</v>
      </c>
      <c r="D4456" s="146">
        <f t="shared" si="664"/>
        <v>1</v>
      </c>
      <c r="E4456" s="146">
        <f t="shared" si="665"/>
        <v>1900</v>
      </c>
      <c r="F4456" s="287"/>
      <c r="G4456" s="287"/>
      <c r="H4456" s="287"/>
      <c r="I4456" s="288"/>
      <c r="J4456" s="287"/>
      <c r="K4456" s="288"/>
      <c r="L4456" s="134"/>
      <c r="M4456" s="133"/>
      <c r="N4456" s="288"/>
      <c r="O4456" s="134"/>
      <c r="P4456" s="166"/>
      <c r="Q4456" s="289"/>
      <c r="R4456" s="165"/>
      <c r="S4456" s="290"/>
      <c r="T4456" s="290"/>
      <c r="U4456" s="290"/>
      <c r="V4456" s="290"/>
      <c r="W4456" s="166"/>
      <c r="X4456" s="135"/>
      <c r="Y4456" s="418">
        <f t="shared" si="666"/>
        <v>0</v>
      </c>
      <c r="Z4456" s="291">
        <f t="shared" si="667"/>
        <v>0</v>
      </c>
      <c r="AA4456" s="163"/>
      <c r="AB4456" s="177" t="str">
        <f t="shared" si="668"/>
        <v/>
      </c>
      <c r="AC4456" s="283" t="str">
        <f t="shared" si="669"/>
        <v/>
      </c>
      <c r="AD4456" s="283" t="str">
        <f t="shared" si="670"/>
        <v/>
      </c>
      <c r="AE4456" s="163"/>
      <c r="AF4456" s="162"/>
    </row>
    <row r="4457" spans="1:32">
      <c r="A4457" s="134">
        <v>4448</v>
      </c>
      <c r="B4457" s="286"/>
      <c r="C4457" s="146">
        <f t="shared" si="663"/>
        <v>0</v>
      </c>
      <c r="D4457" s="146">
        <f t="shared" si="664"/>
        <v>1</v>
      </c>
      <c r="E4457" s="146">
        <f t="shared" si="665"/>
        <v>1900</v>
      </c>
      <c r="F4457" s="287"/>
      <c r="G4457" s="287"/>
      <c r="H4457" s="287"/>
      <c r="I4457" s="288"/>
      <c r="J4457" s="287"/>
      <c r="K4457" s="288"/>
      <c r="L4457" s="134"/>
      <c r="M4457" s="133"/>
      <c r="N4457" s="288"/>
      <c r="O4457" s="134"/>
      <c r="P4457" s="166"/>
      <c r="Q4457" s="289"/>
      <c r="R4457" s="165"/>
      <c r="S4457" s="290"/>
      <c r="T4457" s="290"/>
      <c r="U4457" s="290"/>
      <c r="V4457" s="290"/>
      <c r="W4457" s="166"/>
      <c r="X4457" s="135"/>
      <c r="Y4457" s="418">
        <f t="shared" si="666"/>
        <v>0</v>
      </c>
      <c r="Z4457" s="291">
        <f t="shared" si="667"/>
        <v>0</v>
      </c>
      <c r="AA4457" s="163"/>
      <c r="AB4457" s="177" t="str">
        <f t="shared" si="668"/>
        <v/>
      </c>
      <c r="AC4457" s="283" t="str">
        <f t="shared" si="669"/>
        <v/>
      </c>
      <c r="AD4457" s="283" t="str">
        <f t="shared" si="670"/>
        <v/>
      </c>
      <c r="AE4457" s="163"/>
      <c r="AF4457" s="162"/>
    </row>
    <row r="4458" spans="1:32">
      <c r="A4458" s="134">
        <v>4449</v>
      </c>
      <c r="B4458" s="286"/>
      <c r="C4458" s="146">
        <f t="shared" si="663"/>
        <v>0</v>
      </c>
      <c r="D4458" s="146">
        <f t="shared" si="664"/>
        <v>1</v>
      </c>
      <c r="E4458" s="146">
        <f t="shared" si="665"/>
        <v>1900</v>
      </c>
      <c r="F4458" s="287"/>
      <c r="G4458" s="287"/>
      <c r="H4458" s="287"/>
      <c r="I4458" s="288"/>
      <c r="J4458" s="287"/>
      <c r="K4458" s="288"/>
      <c r="L4458" s="134"/>
      <c r="M4458" s="133"/>
      <c r="N4458" s="288"/>
      <c r="O4458" s="134"/>
      <c r="P4458" s="166"/>
      <c r="Q4458" s="289"/>
      <c r="R4458" s="165"/>
      <c r="S4458" s="290"/>
      <c r="T4458" s="290"/>
      <c r="U4458" s="290"/>
      <c r="V4458" s="290"/>
      <c r="W4458" s="166"/>
      <c r="X4458" s="135"/>
      <c r="Y4458" s="418">
        <f t="shared" si="666"/>
        <v>0</v>
      </c>
      <c r="Z4458" s="291">
        <f t="shared" si="667"/>
        <v>0</v>
      </c>
      <c r="AA4458" s="163"/>
      <c r="AB4458" s="177" t="str">
        <f t="shared" si="668"/>
        <v/>
      </c>
      <c r="AC4458" s="283" t="str">
        <f t="shared" si="669"/>
        <v/>
      </c>
      <c r="AD4458" s="283" t="str">
        <f t="shared" si="670"/>
        <v/>
      </c>
      <c r="AE4458" s="163"/>
      <c r="AF4458" s="162"/>
    </row>
    <row r="4459" spans="1:32">
      <c r="A4459" s="134">
        <v>4450</v>
      </c>
      <c r="B4459" s="286"/>
      <c r="C4459" s="146">
        <f t="shared" si="663"/>
        <v>0</v>
      </c>
      <c r="D4459" s="146">
        <f t="shared" si="664"/>
        <v>1</v>
      </c>
      <c r="E4459" s="146">
        <f t="shared" si="665"/>
        <v>1900</v>
      </c>
      <c r="F4459" s="287"/>
      <c r="G4459" s="287"/>
      <c r="H4459" s="287"/>
      <c r="I4459" s="288"/>
      <c r="J4459" s="287"/>
      <c r="K4459" s="288"/>
      <c r="L4459" s="134"/>
      <c r="M4459" s="133"/>
      <c r="N4459" s="288"/>
      <c r="O4459" s="134"/>
      <c r="P4459" s="166"/>
      <c r="Q4459" s="289"/>
      <c r="R4459" s="165"/>
      <c r="S4459" s="290"/>
      <c r="T4459" s="290"/>
      <c r="U4459" s="290"/>
      <c r="V4459" s="290"/>
      <c r="W4459" s="166"/>
      <c r="X4459" s="135"/>
      <c r="Y4459" s="418">
        <f t="shared" si="666"/>
        <v>0</v>
      </c>
      <c r="Z4459" s="291">
        <f t="shared" si="667"/>
        <v>0</v>
      </c>
      <c r="AA4459" s="163"/>
      <c r="AB4459" s="177" t="str">
        <f t="shared" si="668"/>
        <v/>
      </c>
      <c r="AC4459" s="283" t="str">
        <f t="shared" si="669"/>
        <v/>
      </c>
      <c r="AD4459" s="283" t="str">
        <f t="shared" si="670"/>
        <v/>
      </c>
      <c r="AE4459" s="163"/>
      <c r="AF4459" s="162"/>
    </row>
    <row r="4460" spans="1:32">
      <c r="A4460" s="134">
        <v>4451</v>
      </c>
      <c r="B4460" s="286"/>
      <c r="C4460" s="146">
        <f t="shared" si="663"/>
        <v>0</v>
      </c>
      <c r="D4460" s="146">
        <f t="shared" si="664"/>
        <v>1</v>
      </c>
      <c r="E4460" s="146">
        <f t="shared" si="665"/>
        <v>1900</v>
      </c>
      <c r="F4460" s="287"/>
      <c r="G4460" s="287"/>
      <c r="H4460" s="287"/>
      <c r="I4460" s="288"/>
      <c r="J4460" s="287"/>
      <c r="K4460" s="288"/>
      <c r="L4460" s="134"/>
      <c r="M4460" s="133"/>
      <c r="N4460" s="288"/>
      <c r="O4460" s="134"/>
      <c r="P4460" s="166"/>
      <c r="Q4460" s="289"/>
      <c r="R4460" s="165"/>
      <c r="S4460" s="290"/>
      <c r="T4460" s="290"/>
      <c r="U4460" s="290"/>
      <c r="V4460" s="290"/>
      <c r="W4460" s="166"/>
      <c r="X4460" s="135"/>
      <c r="Y4460" s="418">
        <f t="shared" si="666"/>
        <v>0</v>
      </c>
      <c r="Z4460" s="291">
        <f t="shared" si="667"/>
        <v>0</v>
      </c>
      <c r="AA4460" s="163"/>
      <c r="AB4460" s="177" t="str">
        <f t="shared" si="668"/>
        <v/>
      </c>
      <c r="AC4460" s="283" t="str">
        <f t="shared" si="669"/>
        <v/>
      </c>
      <c r="AD4460" s="283" t="str">
        <f t="shared" si="670"/>
        <v/>
      </c>
      <c r="AE4460" s="163"/>
      <c r="AF4460" s="162"/>
    </row>
    <row r="4461" spans="1:32">
      <c r="A4461" s="134">
        <v>4452</v>
      </c>
      <c r="B4461" s="286"/>
      <c r="C4461" s="146">
        <f t="shared" si="663"/>
        <v>0</v>
      </c>
      <c r="D4461" s="146">
        <f t="shared" si="664"/>
        <v>1</v>
      </c>
      <c r="E4461" s="146">
        <f t="shared" si="665"/>
        <v>1900</v>
      </c>
      <c r="F4461" s="287"/>
      <c r="G4461" s="287"/>
      <c r="H4461" s="287"/>
      <c r="I4461" s="288"/>
      <c r="J4461" s="287"/>
      <c r="K4461" s="288"/>
      <c r="L4461" s="134"/>
      <c r="M4461" s="133"/>
      <c r="N4461" s="288"/>
      <c r="O4461" s="134"/>
      <c r="P4461" s="166"/>
      <c r="Q4461" s="289"/>
      <c r="R4461" s="165"/>
      <c r="S4461" s="290"/>
      <c r="T4461" s="290"/>
      <c r="U4461" s="290"/>
      <c r="V4461" s="290"/>
      <c r="W4461" s="166"/>
      <c r="X4461" s="135"/>
      <c r="Y4461" s="418">
        <f t="shared" si="666"/>
        <v>0</v>
      </c>
      <c r="Z4461" s="291">
        <f t="shared" si="667"/>
        <v>0</v>
      </c>
      <c r="AA4461" s="163"/>
      <c r="AB4461" s="177" t="str">
        <f t="shared" si="668"/>
        <v/>
      </c>
      <c r="AC4461" s="283" t="str">
        <f t="shared" si="669"/>
        <v/>
      </c>
      <c r="AD4461" s="283" t="str">
        <f t="shared" si="670"/>
        <v/>
      </c>
      <c r="AE4461" s="163"/>
      <c r="AF4461" s="162"/>
    </row>
    <row r="4462" spans="1:32">
      <c r="A4462" s="134">
        <v>4453</v>
      </c>
      <c r="B4462" s="286"/>
      <c r="C4462" s="146">
        <f t="shared" si="663"/>
        <v>0</v>
      </c>
      <c r="D4462" s="146">
        <f t="shared" si="664"/>
        <v>1</v>
      </c>
      <c r="E4462" s="146">
        <f t="shared" si="665"/>
        <v>1900</v>
      </c>
      <c r="F4462" s="287"/>
      <c r="G4462" s="287"/>
      <c r="H4462" s="287"/>
      <c r="I4462" s="288"/>
      <c r="J4462" s="287"/>
      <c r="K4462" s="288"/>
      <c r="L4462" s="134"/>
      <c r="M4462" s="133"/>
      <c r="N4462" s="288"/>
      <c r="O4462" s="134"/>
      <c r="P4462" s="166"/>
      <c r="Q4462" s="289"/>
      <c r="R4462" s="165"/>
      <c r="S4462" s="290"/>
      <c r="T4462" s="290"/>
      <c r="U4462" s="290"/>
      <c r="V4462" s="290"/>
      <c r="W4462" s="166"/>
      <c r="X4462" s="135"/>
      <c r="Y4462" s="418">
        <f t="shared" si="666"/>
        <v>0</v>
      </c>
      <c r="Z4462" s="291">
        <f t="shared" si="667"/>
        <v>0</v>
      </c>
      <c r="AA4462" s="163"/>
      <c r="AB4462" s="177" t="str">
        <f t="shared" si="668"/>
        <v/>
      </c>
      <c r="AC4462" s="283" t="str">
        <f t="shared" si="669"/>
        <v/>
      </c>
      <c r="AD4462" s="283" t="str">
        <f t="shared" si="670"/>
        <v/>
      </c>
      <c r="AE4462" s="163"/>
      <c r="AF4462" s="162"/>
    </row>
    <row r="4463" spans="1:32">
      <c r="A4463" s="134">
        <v>4454</v>
      </c>
      <c r="B4463" s="286"/>
      <c r="C4463" s="146">
        <f t="shared" si="663"/>
        <v>0</v>
      </c>
      <c r="D4463" s="146">
        <f t="shared" si="664"/>
        <v>1</v>
      </c>
      <c r="E4463" s="146">
        <f t="shared" si="665"/>
        <v>1900</v>
      </c>
      <c r="F4463" s="287"/>
      <c r="G4463" s="287"/>
      <c r="H4463" s="287"/>
      <c r="I4463" s="288"/>
      <c r="J4463" s="287"/>
      <c r="K4463" s="288"/>
      <c r="L4463" s="134"/>
      <c r="M4463" s="133"/>
      <c r="N4463" s="288"/>
      <c r="O4463" s="134"/>
      <c r="P4463" s="166"/>
      <c r="Q4463" s="289"/>
      <c r="R4463" s="165"/>
      <c r="S4463" s="290"/>
      <c r="T4463" s="290"/>
      <c r="U4463" s="290"/>
      <c r="V4463" s="290"/>
      <c r="W4463" s="166"/>
      <c r="X4463" s="135"/>
      <c r="Y4463" s="418">
        <f t="shared" si="666"/>
        <v>0</v>
      </c>
      <c r="Z4463" s="291">
        <f t="shared" si="667"/>
        <v>0</v>
      </c>
      <c r="AA4463" s="163"/>
      <c r="AB4463" s="177" t="str">
        <f t="shared" si="668"/>
        <v/>
      </c>
      <c r="AC4463" s="283" t="str">
        <f t="shared" si="669"/>
        <v/>
      </c>
      <c r="AD4463" s="283" t="str">
        <f t="shared" si="670"/>
        <v/>
      </c>
      <c r="AE4463" s="163"/>
      <c r="AF4463" s="162"/>
    </row>
    <row r="4464" spans="1:32">
      <c r="A4464" s="134">
        <v>4455</v>
      </c>
      <c r="B4464" s="286"/>
      <c r="C4464" s="146">
        <f t="shared" si="663"/>
        <v>0</v>
      </c>
      <c r="D4464" s="146">
        <f t="shared" si="664"/>
        <v>1</v>
      </c>
      <c r="E4464" s="146">
        <f t="shared" si="665"/>
        <v>1900</v>
      </c>
      <c r="F4464" s="287"/>
      <c r="G4464" s="287"/>
      <c r="H4464" s="287"/>
      <c r="I4464" s="288"/>
      <c r="J4464" s="287"/>
      <c r="K4464" s="288"/>
      <c r="L4464" s="134"/>
      <c r="M4464" s="133"/>
      <c r="N4464" s="288"/>
      <c r="O4464" s="134"/>
      <c r="P4464" s="166"/>
      <c r="Q4464" s="289"/>
      <c r="R4464" s="165"/>
      <c r="S4464" s="290"/>
      <c r="T4464" s="290"/>
      <c r="U4464" s="290"/>
      <c r="V4464" s="290"/>
      <c r="W4464" s="166"/>
      <c r="X4464" s="135"/>
      <c r="Y4464" s="418">
        <f t="shared" si="666"/>
        <v>0</v>
      </c>
      <c r="Z4464" s="291">
        <f t="shared" si="667"/>
        <v>0</v>
      </c>
      <c r="AA4464" s="163"/>
      <c r="AB4464" s="177" t="str">
        <f t="shared" si="668"/>
        <v/>
      </c>
      <c r="AC4464" s="283" t="str">
        <f t="shared" si="669"/>
        <v/>
      </c>
      <c r="AD4464" s="283" t="str">
        <f t="shared" si="670"/>
        <v/>
      </c>
      <c r="AE4464" s="163"/>
      <c r="AF4464" s="162"/>
    </row>
    <row r="4465" spans="1:32">
      <c r="A4465" s="134">
        <v>4456</v>
      </c>
      <c r="B4465" s="286"/>
      <c r="C4465" s="146">
        <f t="shared" si="663"/>
        <v>0</v>
      </c>
      <c r="D4465" s="146">
        <f t="shared" si="664"/>
        <v>1</v>
      </c>
      <c r="E4465" s="146">
        <f t="shared" si="665"/>
        <v>1900</v>
      </c>
      <c r="F4465" s="287"/>
      <c r="G4465" s="287"/>
      <c r="H4465" s="287"/>
      <c r="I4465" s="288"/>
      <c r="J4465" s="287"/>
      <c r="K4465" s="288"/>
      <c r="L4465" s="134"/>
      <c r="M4465" s="133"/>
      <c r="N4465" s="288"/>
      <c r="O4465" s="134"/>
      <c r="P4465" s="166"/>
      <c r="Q4465" s="289"/>
      <c r="R4465" s="165"/>
      <c r="S4465" s="290"/>
      <c r="T4465" s="290"/>
      <c r="U4465" s="290"/>
      <c r="V4465" s="290"/>
      <c r="W4465" s="166"/>
      <c r="X4465" s="135"/>
      <c r="Y4465" s="418">
        <f t="shared" si="666"/>
        <v>0</v>
      </c>
      <c r="Z4465" s="291">
        <f t="shared" si="667"/>
        <v>0</v>
      </c>
      <c r="AA4465" s="163"/>
      <c r="AB4465" s="177" t="str">
        <f t="shared" si="668"/>
        <v/>
      </c>
      <c r="AC4465" s="283" t="str">
        <f t="shared" si="669"/>
        <v/>
      </c>
      <c r="AD4465" s="283" t="str">
        <f t="shared" si="670"/>
        <v/>
      </c>
      <c r="AE4465" s="163"/>
      <c r="AF4465" s="162"/>
    </row>
    <row r="4466" spans="1:32">
      <c r="A4466" s="134">
        <v>4457</v>
      </c>
      <c r="B4466" s="286"/>
      <c r="C4466" s="146">
        <f t="shared" si="663"/>
        <v>0</v>
      </c>
      <c r="D4466" s="146">
        <f t="shared" si="664"/>
        <v>1</v>
      </c>
      <c r="E4466" s="146">
        <f t="shared" si="665"/>
        <v>1900</v>
      </c>
      <c r="F4466" s="287"/>
      <c r="G4466" s="287"/>
      <c r="H4466" s="287"/>
      <c r="I4466" s="288"/>
      <c r="J4466" s="287"/>
      <c r="K4466" s="288"/>
      <c r="L4466" s="134"/>
      <c r="M4466" s="133"/>
      <c r="N4466" s="288"/>
      <c r="O4466" s="134"/>
      <c r="P4466" s="166"/>
      <c r="Q4466" s="289"/>
      <c r="R4466" s="165"/>
      <c r="S4466" s="290"/>
      <c r="T4466" s="290"/>
      <c r="U4466" s="290"/>
      <c r="V4466" s="290"/>
      <c r="W4466" s="166"/>
      <c r="X4466" s="135"/>
      <c r="Y4466" s="418">
        <f t="shared" si="666"/>
        <v>0</v>
      </c>
      <c r="Z4466" s="291">
        <f t="shared" si="667"/>
        <v>0</v>
      </c>
      <c r="AA4466" s="163"/>
      <c r="AB4466" s="177" t="str">
        <f t="shared" si="668"/>
        <v/>
      </c>
      <c r="AC4466" s="283" t="str">
        <f t="shared" si="669"/>
        <v/>
      </c>
      <c r="AD4466" s="283" t="str">
        <f t="shared" si="670"/>
        <v/>
      </c>
      <c r="AE4466" s="163"/>
      <c r="AF4466" s="162"/>
    </row>
    <row r="4467" spans="1:32">
      <c r="A4467" s="134">
        <v>4458</v>
      </c>
      <c r="B4467" s="286"/>
      <c r="C4467" s="146">
        <f t="shared" si="663"/>
        <v>0</v>
      </c>
      <c r="D4467" s="146">
        <f t="shared" si="664"/>
        <v>1</v>
      </c>
      <c r="E4467" s="146">
        <f t="shared" si="665"/>
        <v>1900</v>
      </c>
      <c r="F4467" s="287"/>
      <c r="G4467" s="287"/>
      <c r="H4467" s="287"/>
      <c r="I4467" s="288"/>
      <c r="J4467" s="287"/>
      <c r="K4467" s="288"/>
      <c r="L4467" s="134"/>
      <c r="M4467" s="133"/>
      <c r="N4467" s="288"/>
      <c r="O4467" s="134"/>
      <c r="P4467" s="166"/>
      <c r="Q4467" s="289"/>
      <c r="R4467" s="165"/>
      <c r="S4467" s="290"/>
      <c r="T4467" s="290"/>
      <c r="U4467" s="290"/>
      <c r="V4467" s="290"/>
      <c r="W4467" s="166"/>
      <c r="X4467" s="135"/>
      <c r="Y4467" s="418">
        <f t="shared" si="666"/>
        <v>0</v>
      </c>
      <c r="Z4467" s="291">
        <f t="shared" si="667"/>
        <v>0</v>
      </c>
      <c r="AA4467" s="163"/>
      <c r="AB4467" s="177" t="str">
        <f t="shared" si="668"/>
        <v/>
      </c>
      <c r="AC4467" s="283" t="str">
        <f t="shared" si="669"/>
        <v/>
      </c>
      <c r="AD4467" s="283" t="str">
        <f t="shared" si="670"/>
        <v/>
      </c>
      <c r="AE4467" s="163"/>
      <c r="AF4467" s="162"/>
    </row>
    <row r="4468" spans="1:32">
      <c r="A4468" s="134">
        <v>4459</v>
      </c>
      <c r="B4468" s="286"/>
      <c r="C4468" s="146">
        <f t="shared" si="663"/>
        <v>0</v>
      </c>
      <c r="D4468" s="146">
        <f t="shared" si="664"/>
        <v>1</v>
      </c>
      <c r="E4468" s="146">
        <f t="shared" si="665"/>
        <v>1900</v>
      </c>
      <c r="F4468" s="287"/>
      <c r="G4468" s="287"/>
      <c r="H4468" s="287"/>
      <c r="I4468" s="288"/>
      <c r="J4468" s="287"/>
      <c r="K4468" s="288"/>
      <c r="L4468" s="134"/>
      <c r="M4468" s="133"/>
      <c r="N4468" s="288"/>
      <c r="O4468" s="134"/>
      <c r="P4468" s="166"/>
      <c r="Q4468" s="289"/>
      <c r="R4468" s="165"/>
      <c r="S4468" s="290"/>
      <c r="T4468" s="290"/>
      <c r="U4468" s="290"/>
      <c r="V4468" s="290"/>
      <c r="W4468" s="166"/>
      <c r="X4468" s="135"/>
      <c r="Y4468" s="418">
        <f t="shared" si="666"/>
        <v>0</v>
      </c>
      <c r="Z4468" s="291">
        <f t="shared" si="667"/>
        <v>0</v>
      </c>
      <c r="AA4468" s="163"/>
      <c r="AB4468" s="177" t="str">
        <f t="shared" si="668"/>
        <v/>
      </c>
      <c r="AC4468" s="283" t="str">
        <f t="shared" si="669"/>
        <v/>
      </c>
      <c r="AD4468" s="283" t="str">
        <f t="shared" si="670"/>
        <v/>
      </c>
      <c r="AE4468" s="163"/>
      <c r="AF4468" s="162"/>
    </row>
    <row r="4469" spans="1:32">
      <c r="A4469" s="134">
        <v>4460</v>
      </c>
      <c r="B4469" s="286"/>
      <c r="C4469" s="146">
        <f t="shared" si="663"/>
        <v>0</v>
      </c>
      <c r="D4469" s="146">
        <f t="shared" si="664"/>
        <v>1</v>
      </c>
      <c r="E4469" s="146">
        <f t="shared" si="665"/>
        <v>1900</v>
      </c>
      <c r="F4469" s="287"/>
      <c r="G4469" s="287"/>
      <c r="H4469" s="287"/>
      <c r="I4469" s="288"/>
      <c r="J4469" s="287"/>
      <c r="K4469" s="288"/>
      <c r="L4469" s="134"/>
      <c r="M4469" s="133"/>
      <c r="N4469" s="288"/>
      <c r="O4469" s="134"/>
      <c r="P4469" s="166"/>
      <c r="Q4469" s="289"/>
      <c r="R4469" s="165"/>
      <c r="S4469" s="290"/>
      <c r="T4469" s="290"/>
      <c r="U4469" s="290"/>
      <c r="V4469" s="290"/>
      <c r="W4469" s="166"/>
      <c r="X4469" s="135"/>
      <c r="Y4469" s="418">
        <f t="shared" si="666"/>
        <v>0</v>
      </c>
      <c r="Z4469" s="291">
        <f t="shared" si="667"/>
        <v>0</v>
      </c>
      <c r="AA4469" s="163"/>
      <c r="AB4469" s="177" t="str">
        <f t="shared" si="668"/>
        <v/>
      </c>
      <c r="AC4469" s="283" t="str">
        <f t="shared" si="669"/>
        <v/>
      </c>
      <c r="AD4469" s="283" t="str">
        <f t="shared" si="670"/>
        <v/>
      </c>
      <c r="AE4469" s="163"/>
      <c r="AF4469" s="162"/>
    </row>
    <row r="4470" spans="1:32">
      <c r="A4470" s="134">
        <v>4461</v>
      </c>
      <c r="B4470" s="286"/>
      <c r="C4470" s="146">
        <f t="shared" si="663"/>
        <v>0</v>
      </c>
      <c r="D4470" s="146">
        <f t="shared" si="664"/>
        <v>1</v>
      </c>
      <c r="E4470" s="146">
        <f t="shared" si="665"/>
        <v>1900</v>
      </c>
      <c r="F4470" s="287"/>
      <c r="G4470" s="287"/>
      <c r="H4470" s="287"/>
      <c r="I4470" s="288"/>
      <c r="J4470" s="287"/>
      <c r="K4470" s="288"/>
      <c r="L4470" s="134"/>
      <c r="M4470" s="133"/>
      <c r="N4470" s="288"/>
      <c r="O4470" s="134"/>
      <c r="P4470" s="166"/>
      <c r="Q4470" s="289"/>
      <c r="R4470" s="165"/>
      <c r="S4470" s="290"/>
      <c r="T4470" s="290"/>
      <c r="U4470" s="290"/>
      <c r="V4470" s="290"/>
      <c r="W4470" s="166"/>
      <c r="X4470" s="135"/>
      <c r="Y4470" s="418">
        <f t="shared" si="666"/>
        <v>0</v>
      </c>
      <c r="Z4470" s="291">
        <f t="shared" si="667"/>
        <v>0</v>
      </c>
      <c r="AA4470" s="163"/>
      <c r="AB4470" s="177" t="str">
        <f t="shared" si="668"/>
        <v/>
      </c>
      <c r="AC4470" s="283" t="str">
        <f t="shared" si="669"/>
        <v/>
      </c>
      <c r="AD4470" s="283" t="str">
        <f t="shared" si="670"/>
        <v/>
      </c>
      <c r="AE4470" s="163"/>
      <c r="AF4470" s="162"/>
    </row>
    <row r="4471" spans="1:32">
      <c r="A4471" s="134">
        <v>4462</v>
      </c>
      <c r="B4471" s="286"/>
      <c r="C4471" s="146">
        <f t="shared" si="663"/>
        <v>0</v>
      </c>
      <c r="D4471" s="146">
        <f t="shared" si="664"/>
        <v>1</v>
      </c>
      <c r="E4471" s="146">
        <f t="shared" si="665"/>
        <v>1900</v>
      </c>
      <c r="F4471" s="287"/>
      <c r="G4471" s="287"/>
      <c r="H4471" s="287"/>
      <c r="I4471" s="288"/>
      <c r="J4471" s="287"/>
      <c r="K4471" s="288"/>
      <c r="L4471" s="134"/>
      <c r="M4471" s="133"/>
      <c r="N4471" s="288"/>
      <c r="O4471" s="134"/>
      <c r="P4471" s="166"/>
      <c r="Q4471" s="289"/>
      <c r="R4471" s="165"/>
      <c r="S4471" s="290"/>
      <c r="T4471" s="290"/>
      <c r="U4471" s="290"/>
      <c r="V4471" s="290"/>
      <c r="W4471" s="166"/>
      <c r="X4471" s="135"/>
      <c r="Y4471" s="418">
        <f t="shared" si="666"/>
        <v>0</v>
      </c>
      <c r="Z4471" s="291">
        <f t="shared" si="667"/>
        <v>0</v>
      </c>
      <c r="AA4471" s="163"/>
      <c r="AB4471" s="177" t="str">
        <f t="shared" si="668"/>
        <v/>
      </c>
      <c r="AC4471" s="283" t="str">
        <f t="shared" si="669"/>
        <v/>
      </c>
      <c r="AD4471" s="283" t="str">
        <f t="shared" si="670"/>
        <v/>
      </c>
      <c r="AE4471" s="163"/>
      <c r="AF4471" s="162"/>
    </row>
    <row r="4472" spans="1:32">
      <c r="A4472" s="134">
        <v>4463</v>
      </c>
      <c r="B4472" s="286"/>
      <c r="C4472" s="146">
        <f t="shared" si="663"/>
        <v>0</v>
      </c>
      <c r="D4472" s="146">
        <f t="shared" si="664"/>
        <v>1</v>
      </c>
      <c r="E4472" s="146">
        <f t="shared" si="665"/>
        <v>1900</v>
      </c>
      <c r="F4472" s="287"/>
      <c r="G4472" s="287"/>
      <c r="H4472" s="287"/>
      <c r="I4472" s="288"/>
      <c r="J4472" s="287"/>
      <c r="K4472" s="288"/>
      <c r="L4472" s="134"/>
      <c r="M4472" s="133"/>
      <c r="N4472" s="288"/>
      <c r="O4472" s="134"/>
      <c r="P4472" s="166"/>
      <c r="Q4472" s="289"/>
      <c r="R4472" s="165"/>
      <c r="S4472" s="290"/>
      <c r="T4472" s="290"/>
      <c r="U4472" s="290"/>
      <c r="V4472" s="290"/>
      <c r="W4472" s="166"/>
      <c r="X4472" s="135"/>
      <c r="Y4472" s="418">
        <f t="shared" si="666"/>
        <v>0</v>
      </c>
      <c r="Z4472" s="291">
        <f t="shared" si="667"/>
        <v>0</v>
      </c>
      <c r="AA4472" s="163"/>
      <c r="AB4472" s="177" t="str">
        <f t="shared" si="668"/>
        <v/>
      </c>
      <c r="AC4472" s="283" t="str">
        <f t="shared" si="669"/>
        <v/>
      </c>
      <c r="AD4472" s="283" t="str">
        <f t="shared" si="670"/>
        <v/>
      </c>
      <c r="AE4472" s="163"/>
      <c r="AF4472" s="162"/>
    </row>
    <row r="4473" spans="1:32">
      <c r="A4473" s="134">
        <v>4464</v>
      </c>
      <c r="B4473" s="286"/>
      <c r="C4473" s="146">
        <f t="shared" si="663"/>
        <v>0</v>
      </c>
      <c r="D4473" s="146">
        <f t="shared" si="664"/>
        <v>1</v>
      </c>
      <c r="E4473" s="146">
        <f t="shared" si="665"/>
        <v>1900</v>
      </c>
      <c r="F4473" s="287"/>
      <c r="G4473" s="287"/>
      <c r="H4473" s="287"/>
      <c r="I4473" s="288"/>
      <c r="J4473" s="287"/>
      <c r="K4473" s="288"/>
      <c r="L4473" s="134"/>
      <c r="M4473" s="133"/>
      <c r="N4473" s="288"/>
      <c r="O4473" s="134"/>
      <c r="P4473" s="166"/>
      <c r="Q4473" s="289"/>
      <c r="R4473" s="165"/>
      <c r="S4473" s="290"/>
      <c r="T4473" s="290"/>
      <c r="U4473" s="290"/>
      <c r="V4473" s="290"/>
      <c r="W4473" s="166"/>
      <c r="X4473" s="135"/>
      <c r="Y4473" s="418">
        <f t="shared" si="666"/>
        <v>0</v>
      </c>
      <c r="Z4473" s="291">
        <f t="shared" si="667"/>
        <v>0</v>
      </c>
      <c r="AA4473" s="163"/>
      <c r="AB4473" s="177" t="str">
        <f t="shared" si="668"/>
        <v/>
      </c>
      <c r="AC4473" s="283" t="str">
        <f t="shared" si="669"/>
        <v/>
      </c>
      <c r="AD4473" s="283" t="str">
        <f t="shared" si="670"/>
        <v/>
      </c>
      <c r="AE4473" s="163"/>
      <c r="AF4473" s="162"/>
    </row>
    <row r="4474" spans="1:32">
      <c r="A4474" s="134">
        <v>4465</v>
      </c>
      <c r="B4474" s="286"/>
      <c r="C4474" s="146">
        <f t="shared" si="663"/>
        <v>0</v>
      </c>
      <c r="D4474" s="146">
        <f t="shared" si="664"/>
        <v>1</v>
      </c>
      <c r="E4474" s="146">
        <f t="shared" si="665"/>
        <v>1900</v>
      </c>
      <c r="F4474" s="287"/>
      <c r="G4474" s="287"/>
      <c r="H4474" s="287"/>
      <c r="I4474" s="288"/>
      <c r="J4474" s="287"/>
      <c r="K4474" s="288"/>
      <c r="L4474" s="134"/>
      <c r="M4474" s="133"/>
      <c r="N4474" s="288"/>
      <c r="O4474" s="134"/>
      <c r="P4474" s="166"/>
      <c r="Q4474" s="289"/>
      <c r="R4474" s="165"/>
      <c r="S4474" s="290"/>
      <c r="T4474" s="290"/>
      <c r="U4474" s="290"/>
      <c r="V4474" s="290"/>
      <c r="W4474" s="166"/>
      <c r="X4474" s="135"/>
      <c r="Y4474" s="418">
        <f t="shared" si="666"/>
        <v>0</v>
      </c>
      <c r="Z4474" s="291">
        <f t="shared" si="667"/>
        <v>0</v>
      </c>
      <c r="AA4474" s="163"/>
      <c r="AB4474" s="177" t="str">
        <f t="shared" si="668"/>
        <v/>
      </c>
      <c r="AC4474" s="283" t="str">
        <f t="shared" si="669"/>
        <v/>
      </c>
      <c r="AD4474" s="283" t="str">
        <f t="shared" si="670"/>
        <v/>
      </c>
      <c r="AE4474" s="163"/>
      <c r="AF4474" s="162"/>
    </row>
    <row r="4475" spans="1:32">
      <c r="A4475" s="134">
        <v>4466</v>
      </c>
      <c r="B4475" s="286"/>
      <c r="C4475" s="146">
        <f t="shared" si="663"/>
        <v>0</v>
      </c>
      <c r="D4475" s="146">
        <f t="shared" si="664"/>
        <v>1</v>
      </c>
      <c r="E4475" s="146">
        <f t="shared" si="665"/>
        <v>1900</v>
      </c>
      <c r="F4475" s="287"/>
      <c r="G4475" s="287"/>
      <c r="H4475" s="287"/>
      <c r="I4475" s="288"/>
      <c r="J4475" s="287"/>
      <c r="K4475" s="288"/>
      <c r="L4475" s="134"/>
      <c r="M4475" s="133"/>
      <c r="N4475" s="288"/>
      <c r="O4475" s="134"/>
      <c r="P4475" s="166"/>
      <c r="Q4475" s="289"/>
      <c r="R4475" s="165"/>
      <c r="S4475" s="290"/>
      <c r="T4475" s="290"/>
      <c r="U4475" s="290"/>
      <c r="V4475" s="290"/>
      <c r="W4475" s="166"/>
      <c r="X4475" s="135"/>
      <c r="Y4475" s="418">
        <f t="shared" si="666"/>
        <v>0</v>
      </c>
      <c r="Z4475" s="291">
        <f t="shared" si="667"/>
        <v>0</v>
      </c>
      <c r="AA4475" s="163"/>
      <c r="AB4475" s="177" t="str">
        <f t="shared" si="668"/>
        <v/>
      </c>
      <c r="AC4475" s="283" t="str">
        <f t="shared" si="669"/>
        <v/>
      </c>
      <c r="AD4475" s="283" t="str">
        <f t="shared" si="670"/>
        <v/>
      </c>
      <c r="AE4475" s="163"/>
      <c r="AF4475" s="162"/>
    </row>
    <row r="4476" spans="1:32">
      <c r="A4476" s="134">
        <v>4467</v>
      </c>
      <c r="B4476" s="286"/>
      <c r="C4476" s="146">
        <f t="shared" si="663"/>
        <v>0</v>
      </c>
      <c r="D4476" s="146">
        <f t="shared" si="664"/>
        <v>1</v>
      </c>
      <c r="E4476" s="146">
        <f t="shared" si="665"/>
        <v>1900</v>
      </c>
      <c r="F4476" s="287"/>
      <c r="G4476" s="287"/>
      <c r="H4476" s="287"/>
      <c r="I4476" s="288"/>
      <c r="J4476" s="287"/>
      <c r="K4476" s="288"/>
      <c r="L4476" s="134"/>
      <c r="M4476" s="133"/>
      <c r="N4476" s="288"/>
      <c r="O4476" s="134"/>
      <c r="P4476" s="166"/>
      <c r="Q4476" s="289"/>
      <c r="R4476" s="165"/>
      <c r="S4476" s="290"/>
      <c r="T4476" s="290"/>
      <c r="U4476" s="290"/>
      <c r="V4476" s="290"/>
      <c r="W4476" s="166"/>
      <c r="X4476" s="135"/>
      <c r="Y4476" s="418">
        <f t="shared" si="666"/>
        <v>0</v>
      </c>
      <c r="Z4476" s="291">
        <f t="shared" si="667"/>
        <v>0</v>
      </c>
      <c r="AA4476" s="163"/>
      <c r="AB4476" s="177" t="str">
        <f t="shared" si="668"/>
        <v/>
      </c>
      <c r="AC4476" s="283" t="str">
        <f t="shared" si="669"/>
        <v/>
      </c>
      <c r="AD4476" s="283" t="str">
        <f t="shared" si="670"/>
        <v/>
      </c>
      <c r="AE4476" s="163"/>
      <c r="AF4476" s="162"/>
    </row>
    <row r="4477" spans="1:32">
      <c r="A4477" s="134">
        <v>4468</v>
      </c>
      <c r="B4477" s="286"/>
      <c r="C4477" s="146">
        <f t="shared" si="663"/>
        <v>0</v>
      </c>
      <c r="D4477" s="146">
        <f t="shared" si="664"/>
        <v>1</v>
      </c>
      <c r="E4477" s="146">
        <f t="shared" si="665"/>
        <v>1900</v>
      </c>
      <c r="F4477" s="287"/>
      <c r="G4477" s="287"/>
      <c r="H4477" s="287"/>
      <c r="I4477" s="288"/>
      <c r="J4477" s="287"/>
      <c r="K4477" s="288"/>
      <c r="L4477" s="134"/>
      <c r="M4477" s="133"/>
      <c r="N4477" s="288"/>
      <c r="O4477" s="134"/>
      <c r="P4477" s="166"/>
      <c r="Q4477" s="289"/>
      <c r="R4477" s="165"/>
      <c r="S4477" s="290"/>
      <c r="T4477" s="290"/>
      <c r="U4477" s="290"/>
      <c r="V4477" s="290"/>
      <c r="W4477" s="166"/>
      <c r="X4477" s="135"/>
      <c r="Y4477" s="418">
        <f t="shared" si="666"/>
        <v>0</v>
      </c>
      <c r="Z4477" s="291">
        <f t="shared" si="667"/>
        <v>0</v>
      </c>
      <c r="AA4477" s="163"/>
      <c r="AB4477" s="177" t="str">
        <f t="shared" si="668"/>
        <v/>
      </c>
      <c r="AC4477" s="283" t="str">
        <f t="shared" si="669"/>
        <v/>
      </c>
      <c r="AD4477" s="283" t="str">
        <f t="shared" si="670"/>
        <v/>
      </c>
      <c r="AE4477" s="163"/>
      <c r="AF4477" s="162"/>
    </row>
    <row r="4478" spans="1:32">
      <c r="A4478" s="134">
        <v>4469</v>
      </c>
      <c r="B4478" s="286"/>
      <c r="C4478" s="146">
        <f t="shared" si="663"/>
        <v>0</v>
      </c>
      <c r="D4478" s="146">
        <f t="shared" si="664"/>
        <v>1</v>
      </c>
      <c r="E4478" s="146">
        <f t="shared" si="665"/>
        <v>1900</v>
      </c>
      <c r="F4478" s="287"/>
      <c r="G4478" s="287"/>
      <c r="H4478" s="287"/>
      <c r="I4478" s="288"/>
      <c r="J4478" s="287"/>
      <c r="K4478" s="288"/>
      <c r="L4478" s="134"/>
      <c r="M4478" s="133"/>
      <c r="N4478" s="288"/>
      <c r="O4478" s="134"/>
      <c r="P4478" s="166"/>
      <c r="Q4478" s="289"/>
      <c r="R4478" s="165"/>
      <c r="S4478" s="290"/>
      <c r="T4478" s="290"/>
      <c r="U4478" s="290"/>
      <c r="V4478" s="290"/>
      <c r="W4478" s="166"/>
      <c r="X4478" s="135"/>
      <c r="Y4478" s="418">
        <f t="shared" si="666"/>
        <v>0</v>
      </c>
      <c r="Z4478" s="291">
        <f t="shared" si="667"/>
        <v>0</v>
      </c>
      <c r="AA4478" s="163"/>
      <c r="AB4478" s="177" t="str">
        <f t="shared" si="668"/>
        <v/>
      </c>
      <c r="AC4478" s="283" t="str">
        <f t="shared" si="669"/>
        <v/>
      </c>
      <c r="AD4478" s="283" t="str">
        <f t="shared" si="670"/>
        <v/>
      </c>
      <c r="AE4478" s="163"/>
      <c r="AF4478" s="162"/>
    </row>
    <row r="4479" spans="1:32">
      <c r="A4479" s="134">
        <v>4470</v>
      </c>
      <c r="B4479" s="286"/>
      <c r="C4479" s="146">
        <f t="shared" si="663"/>
        <v>0</v>
      </c>
      <c r="D4479" s="146">
        <f t="shared" si="664"/>
        <v>1</v>
      </c>
      <c r="E4479" s="146">
        <f t="shared" si="665"/>
        <v>1900</v>
      </c>
      <c r="F4479" s="287"/>
      <c r="G4479" s="287"/>
      <c r="H4479" s="287"/>
      <c r="I4479" s="288"/>
      <c r="J4479" s="287"/>
      <c r="K4479" s="288"/>
      <c r="L4479" s="134"/>
      <c r="M4479" s="133"/>
      <c r="N4479" s="288"/>
      <c r="O4479" s="134"/>
      <c r="P4479" s="166"/>
      <c r="Q4479" s="289"/>
      <c r="R4479" s="165"/>
      <c r="S4479" s="290"/>
      <c r="T4479" s="290"/>
      <c r="U4479" s="290"/>
      <c r="V4479" s="290"/>
      <c r="W4479" s="166"/>
      <c r="X4479" s="135"/>
      <c r="Y4479" s="418">
        <f t="shared" si="666"/>
        <v>0</v>
      </c>
      <c r="Z4479" s="291">
        <f t="shared" si="667"/>
        <v>0</v>
      </c>
      <c r="AA4479" s="163"/>
      <c r="AB4479" s="177" t="str">
        <f t="shared" si="668"/>
        <v/>
      </c>
      <c r="AC4479" s="283" t="str">
        <f t="shared" si="669"/>
        <v/>
      </c>
      <c r="AD4479" s="283" t="str">
        <f t="shared" si="670"/>
        <v/>
      </c>
      <c r="AE4479" s="163"/>
      <c r="AF4479" s="162"/>
    </row>
    <row r="4480" spans="1:32">
      <c r="A4480" s="134">
        <v>4471</v>
      </c>
      <c r="B4480" s="286"/>
      <c r="C4480" s="146">
        <f t="shared" si="663"/>
        <v>0</v>
      </c>
      <c r="D4480" s="146">
        <f t="shared" si="664"/>
        <v>1</v>
      </c>
      <c r="E4480" s="146">
        <f t="shared" si="665"/>
        <v>1900</v>
      </c>
      <c r="F4480" s="287"/>
      <c r="G4480" s="287"/>
      <c r="H4480" s="287"/>
      <c r="I4480" s="288"/>
      <c r="J4480" s="287"/>
      <c r="K4480" s="288"/>
      <c r="L4480" s="134"/>
      <c r="M4480" s="133"/>
      <c r="N4480" s="288"/>
      <c r="O4480" s="134"/>
      <c r="P4480" s="166"/>
      <c r="Q4480" s="289"/>
      <c r="R4480" s="165"/>
      <c r="S4480" s="290"/>
      <c r="T4480" s="290"/>
      <c r="U4480" s="290"/>
      <c r="V4480" s="290"/>
      <c r="W4480" s="166"/>
      <c r="X4480" s="135"/>
      <c r="Y4480" s="418">
        <f t="shared" si="666"/>
        <v>0</v>
      </c>
      <c r="Z4480" s="291">
        <f t="shared" si="667"/>
        <v>0</v>
      </c>
      <c r="AA4480" s="163"/>
      <c r="AB4480" s="177" t="str">
        <f t="shared" si="668"/>
        <v/>
      </c>
      <c r="AC4480" s="283" t="str">
        <f t="shared" si="669"/>
        <v/>
      </c>
      <c r="AD4480" s="283" t="str">
        <f t="shared" si="670"/>
        <v/>
      </c>
      <c r="AE4480" s="163"/>
      <c r="AF4480" s="162"/>
    </row>
    <row r="4481" spans="1:32">
      <c r="A4481" s="134">
        <v>4472</v>
      </c>
      <c r="B4481" s="286"/>
      <c r="C4481" s="146">
        <f t="shared" si="663"/>
        <v>0</v>
      </c>
      <c r="D4481" s="146">
        <f t="shared" si="664"/>
        <v>1</v>
      </c>
      <c r="E4481" s="146">
        <f t="shared" si="665"/>
        <v>1900</v>
      </c>
      <c r="F4481" s="287"/>
      <c r="G4481" s="287"/>
      <c r="H4481" s="287"/>
      <c r="I4481" s="288"/>
      <c r="J4481" s="287"/>
      <c r="K4481" s="288"/>
      <c r="L4481" s="134"/>
      <c r="M4481" s="133"/>
      <c r="N4481" s="288"/>
      <c r="O4481" s="134"/>
      <c r="P4481" s="166"/>
      <c r="Q4481" s="289"/>
      <c r="R4481" s="165"/>
      <c r="S4481" s="290"/>
      <c r="T4481" s="290"/>
      <c r="U4481" s="290"/>
      <c r="V4481" s="290"/>
      <c r="W4481" s="166"/>
      <c r="X4481" s="135"/>
      <c r="Y4481" s="418">
        <f t="shared" si="666"/>
        <v>0</v>
      </c>
      <c r="Z4481" s="291">
        <f t="shared" si="667"/>
        <v>0</v>
      </c>
      <c r="AA4481" s="163"/>
      <c r="AB4481" s="177" t="str">
        <f t="shared" si="668"/>
        <v/>
      </c>
      <c r="AC4481" s="283" t="str">
        <f t="shared" si="669"/>
        <v/>
      </c>
      <c r="AD4481" s="283" t="str">
        <f t="shared" si="670"/>
        <v/>
      </c>
      <c r="AE4481" s="163"/>
      <c r="AF4481" s="162"/>
    </row>
    <row r="4482" spans="1:32">
      <c r="A4482" s="134">
        <v>4473</v>
      </c>
      <c r="B4482" s="286"/>
      <c r="C4482" s="146">
        <f t="shared" si="663"/>
        <v>0</v>
      </c>
      <c r="D4482" s="146">
        <f t="shared" si="664"/>
        <v>1</v>
      </c>
      <c r="E4482" s="146">
        <f t="shared" si="665"/>
        <v>1900</v>
      </c>
      <c r="F4482" s="287"/>
      <c r="G4482" s="287"/>
      <c r="H4482" s="287"/>
      <c r="I4482" s="288"/>
      <c r="J4482" s="287"/>
      <c r="K4482" s="288"/>
      <c r="L4482" s="134"/>
      <c r="M4482" s="133"/>
      <c r="N4482" s="288"/>
      <c r="O4482" s="134"/>
      <c r="P4482" s="166"/>
      <c r="Q4482" s="289"/>
      <c r="R4482" s="165"/>
      <c r="S4482" s="290"/>
      <c r="T4482" s="290"/>
      <c r="U4482" s="290"/>
      <c r="V4482" s="290"/>
      <c r="W4482" s="166"/>
      <c r="X4482" s="135"/>
      <c r="Y4482" s="418">
        <f t="shared" si="666"/>
        <v>0</v>
      </c>
      <c r="Z4482" s="291">
        <f t="shared" si="667"/>
        <v>0</v>
      </c>
      <c r="AA4482" s="163"/>
      <c r="AB4482" s="177" t="str">
        <f t="shared" si="668"/>
        <v/>
      </c>
      <c r="AC4482" s="283" t="str">
        <f t="shared" si="669"/>
        <v/>
      </c>
      <c r="AD4482" s="283" t="str">
        <f t="shared" si="670"/>
        <v/>
      </c>
      <c r="AE4482" s="163"/>
      <c r="AF4482" s="162"/>
    </row>
    <row r="4483" spans="1:32">
      <c r="A4483" s="134">
        <v>4474</v>
      </c>
      <c r="B4483" s="286"/>
      <c r="C4483" s="146">
        <f t="shared" si="663"/>
        <v>0</v>
      </c>
      <c r="D4483" s="146">
        <f t="shared" si="664"/>
        <v>1</v>
      </c>
      <c r="E4483" s="146">
        <f t="shared" si="665"/>
        <v>1900</v>
      </c>
      <c r="F4483" s="287"/>
      <c r="G4483" s="287"/>
      <c r="H4483" s="287"/>
      <c r="I4483" s="288"/>
      <c r="J4483" s="287"/>
      <c r="K4483" s="288"/>
      <c r="L4483" s="134"/>
      <c r="M4483" s="133"/>
      <c r="N4483" s="288"/>
      <c r="O4483" s="134"/>
      <c r="P4483" s="166"/>
      <c r="Q4483" s="289"/>
      <c r="R4483" s="165"/>
      <c r="S4483" s="290"/>
      <c r="T4483" s="290"/>
      <c r="U4483" s="290"/>
      <c r="V4483" s="290"/>
      <c r="W4483" s="166"/>
      <c r="X4483" s="135"/>
      <c r="Y4483" s="418">
        <f t="shared" si="666"/>
        <v>0</v>
      </c>
      <c r="Z4483" s="291">
        <f t="shared" si="667"/>
        <v>0</v>
      </c>
      <c r="AA4483" s="163"/>
      <c r="AB4483" s="177" t="str">
        <f t="shared" si="668"/>
        <v/>
      </c>
      <c r="AC4483" s="283" t="str">
        <f t="shared" si="669"/>
        <v/>
      </c>
      <c r="AD4483" s="283" t="str">
        <f t="shared" si="670"/>
        <v/>
      </c>
      <c r="AE4483" s="163"/>
      <c r="AF4483" s="162"/>
    </row>
    <row r="4484" spans="1:32">
      <c r="A4484" s="134">
        <v>4475</v>
      </c>
      <c r="B4484" s="286"/>
      <c r="C4484" s="146">
        <f t="shared" si="663"/>
        <v>0</v>
      </c>
      <c r="D4484" s="146">
        <f t="shared" si="664"/>
        <v>1</v>
      </c>
      <c r="E4484" s="146">
        <f t="shared" si="665"/>
        <v>1900</v>
      </c>
      <c r="F4484" s="287"/>
      <c r="G4484" s="287"/>
      <c r="H4484" s="287"/>
      <c r="I4484" s="288"/>
      <c r="J4484" s="287"/>
      <c r="K4484" s="288"/>
      <c r="L4484" s="134"/>
      <c r="M4484" s="133"/>
      <c r="N4484" s="288"/>
      <c r="O4484" s="134"/>
      <c r="P4484" s="166"/>
      <c r="Q4484" s="289"/>
      <c r="R4484" s="165"/>
      <c r="S4484" s="290"/>
      <c r="T4484" s="290"/>
      <c r="U4484" s="290"/>
      <c r="V4484" s="290"/>
      <c r="W4484" s="166"/>
      <c r="X4484" s="135"/>
      <c r="Y4484" s="418">
        <f t="shared" si="666"/>
        <v>0</v>
      </c>
      <c r="Z4484" s="291">
        <f t="shared" si="667"/>
        <v>0</v>
      </c>
      <c r="AA4484" s="163"/>
      <c r="AB4484" s="177" t="str">
        <f t="shared" si="668"/>
        <v/>
      </c>
      <c r="AC4484" s="283" t="str">
        <f t="shared" si="669"/>
        <v/>
      </c>
      <c r="AD4484" s="283" t="str">
        <f t="shared" si="670"/>
        <v/>
      </c>
      <c r="AE4484" s="163"/>
      <c r="AF4484" s="162"/>
    </row>
    <row r="4485" spans="1:32">
      <c r="A4485" s="134">
        <v>4476</v>
      </c>
      <c r="B4485" s="286"/>
      <c r="C4485" s="146">
        <f t="shared" si="663"/>
        <v>0</v>
      </c>
      <c r="D4485" s="146">
        <f t="shared" si="664"/>
        <v>1</v>
      </c>
      <c r="E4485" s="146">
        <f t="shared" si="665"/>
        <v>1900</v>
      </c>
      <c r="F4485" s="287"/>
      <c r="G4485" s="287"/>
      <c r="H4485" s="287"/>
      <c r="I4485" s="288"/>
      <c r="J4485" s="287"/>
      <c r="K4485" s="288"/>
      <c r="L4485" s="134"/>
      <c r="M4485" s="133"/>
      <c r="N4485" s="288"/>
      <c r="O4485" s="134"/>
      <c r="P4485" s="166"/>
      <c r="Q4485" s="289"/>
      <c r="R4485" s="165"/>
      <c r="S4485" s="290"/>
      <c r="T4485" s="290"/>
      <c r="U4485" s="290"/>
      <c r="V4485" s="290"/>
      <c r="W4485" s="166"/>
      <c r="X4485" s="135"/>
      <c r="Y4485" s="418">
        <f t="shared" si="666"/>
        <v>0</v>
      </c>
      <c r="Z4485" s="291">
        <f t="shared" si="667"/>
        <v>0</v>
      </c>
      <c r="AA4485" s="163"/>
      <c r="AB4485" s="177" t="str">
        <f t="shared" si="668"/>
        <v/>
      </c>
      <c r="AC4485" s="283" t="str">
        <f t="shared" si="669"/>
        <v/>
      </c>
      <c r="AD4485" s="283" t="str">
        <f t="shared" si="670"/>
        <v/>
      </c>
      <c r="AE4485" s="163"/>
      <c r="AF4485" s="162"/>
    </row>
    <row r="4486" spans="1:32">
      <c r="A4486" s="134">
        <v>4477</v>
      </c>
      <c r="B4486" s="286"/>
      <c r="C4486" s="146">
        <f t="shared" si="663"/>
        <v>0</v>
      </c>
      <c r="D4486" s="146">
        <f t="shared" si="664"/>
        <v>1</v>
      </c>
      <c r="E4486" s="146">
        <f t="shared" si="665"/>
        <v>1900</v>
      </c>
      <c r="F4486" s="287"/>
      <c r="G4486" s="287"/>
      <c r="H4486" s="287"/>
      <c r="I4486" s="288"/>
      <c r="J4486" s="287"/>
      <c r="K4486" s="288"/>
      <c r="L4486" s="134"/>
      <c r="M4486" s="133"/>
      <c r="N4486" s="288"/>
      <c r="O4486" s="134"/>
      <c r="P4486" s="166"/>
      <c r="Q4486" s="289"/>
      <c r="R4486" s="165"/>
      <c r="S4486" s="290"/>
      <c r="T4486" s="290"/>
      <c r="U4486" s="290"/>
      <c r="V4486" s="290"/>
      <c r="W4486" s="166"/>
      <c r="X4486" s="135"/>
      <c r="Y4486" s="418">
        <f t="shared" si="666"/>
        <v>0</v>
      </c>
      <c r="Z4486" s="291">
        <f t="shared" si="667"/>
        <v>0</v>
      </c>
      <c r="AA4486" s="163"/>
      <c r="AB4486" s="177" t="str">
        <f t="shared" si="668"/>
        <v/>
      </c>
      <c r="AC4486" s="283" t="str">
        <f t="shared" si="669"/>
        <v/>
      </c>
      <c r="AD4486" s="283" t="str">
        <f t="shared" si="670"/>
        <v/>
      </c>
      <c r="AE4486" s="163"/>
      <c r="AF4486" s="162"/>
    </row>
    <row r="4487" spans="1:32">
      <c r="A4487" s="134">
        <v>4478</v>
      </c>
      <c r="B4487" s="286"/>
      <c r="C4487" s="146">
        <f t="shared" si="663"/>
        <v>0</v>
      </c>
      <c r="D4487" s="146">
        <f t="shared" si="664"/>
        <v>1</v>
      </c>
      <c r="E4487" s="146">
        <f t="shared" si="665"/>
        <v>1900</v>
      </c>
      <c r="F4487" s="287"/>
      <c r="G4487" s="287"/>
      <c r="H4487" s="287"/>
      <c r="I4487" s="288"/>
      <c r="J4487" s="287"/>
      <c r="K4487" s="288"/>
      <c r="L4487" s="134"/>
      <c r="M4487" s="133"/>
      <c r="N4487" s="288"/>
      <c r="O4487" s="134"/>
      <c r="P4487" s="166"/>
      <c r="Q4487" s="289"/>
      <c r="R4487" s="165"/>
      <c r="S4487" s="290"/>
      <c r="T4487" s="290"/>
      <c r="U4487" s="290"/>
      <c r="V4487" s="290"/>
      <c r="W4487" s="166"/>
      <c r="X4487" s="135"/>
      <c r="Y4487" s="418">
        <f t="shared" si="666"/>
        <v>0</v>
      </c>
      <c r="Z4487" s="291">
        <f t="shared" si="667"/>
        <v>0</v>
      </c>
      <c r="AA4487" s="163"/>
      <c r="AB4487" s="177" t="str">
        <f t="shared" si="668"/>
        <v/>
      </c>
      <c r="AC4487" s="283" t="str">
        <f t="shared" si="669"/>
        <v/>
      </c>
      <c r="AD4487" s="283" t="str">
        <f t="shared" si="670"/>
        <v/>
      </c>
      <c r="AE4487" s="163"/>
      <c r="AF4487" s="162"/>
    </row>
    <row r="4488" spans="1:32">
      <c r="A4488" s="134">
        <v>4479</v>
      </c>
      <c r="B4488" s="286"/>
      <c r="C4488" s="146">
        <f t="shared" si="663"/>
        <v>0</v>
      </c>
      <c r="D4488" s="146">
        <f t="shared" si="664"/>
        <v>1</v>
      </c>
      <c r="E4488" s="146">
        <f t="shared" si="665"/>
        <v>1900</v>
      </c>
      <c r="F4488" s="287"/>
      <c r="G4488" s="287"/>
      <c r="H4488" s="287"/>
      <c r="I4488" s="288"/>
      <c r="J4488" s="287"/>
      <c r="K4488" s="288"/>
      <c r="L4488" s="134"/>
      <c r="M4488" s="133"/>
      <c r="N4488" s="288"/>
      <c r="O4488" s="134"/>
      <c r="P4488" s="166"/>
      <c r="Q4488" s="289"/>
      <c r="R4488" s="165"/>
      <c r="S4488" s="290"/>
      <c r="T4488" s="290"/>
      <c r="U4488" s="290"/>
      <c r="V4488" s="290"/>
      <c r="W4488" s="166"/>
      <c r="X4488" s="135"/>
      <c r="Y4488" s="418">
        <f t="shared" si="666"/>
        <v>0</v>
      </c>
      <c r="Z4488" s="291">
        <f t="shared" si="667"/>
        <v>0</v>
      </c>
      <c r="AA4488" s="163"/>
      <c r="AB4488" s="177" t="str">
        <f t="shared" si="668"/>
        <v/>
      </c>
      <c r="AC4488" s="283" t="str">
        <f t="shared" si="669"/>
        <v/>
      </c>
      <c r="AD4488" s="283" t="str">
        <f t="shared" si="670"/>
        <v/>
      </c>
      <c r="AE4488" s="163"/>
      <c r="AF4488" s="162"/>
    </row>
    <row r="4489" spans="1:32">
      <c r="A4489" s="134">
        <v>4480</v>
      </c>
      <c r="B4489" s="286"/>
      <c r="C4489" s="146">
        <f t="shared" si="663"/>
        <v>0</v>
      </c>
      <c r="D4489" s="146">
        <f t="shared" si="664"/>
        <v>1</v>
      </c>
      <c r="E4489" s="146">
        <f t="shared" si="665"/>
        <v>1900</v>
      </c>
      <c r="F4489" s="287"/>
      <c r="G4489" s="287"/>
      <c r="H4489" s="287"/>
      <c r="I4489" s="288"/>
      <c r="J4489" s="287"/>
      <c r="K4489" s="288"/>
      <c r="L4489" s="134"/>
      <c r="M4489" s="133"/>
      <c r="N4489" s="288"/>
      <c r="O4489" s="134"/>
      <c r="P4489" s="166"/>
      <c r="Q4489" s="289"/>
      <c r="R4489" s="165"/>
      <c r="S4489" s="290"/>
      <c r="T4489" s="290"/>
      <c r="U4489" s="290"/>
      <c r="V4489" s="290"/>
      <c r="W4489" s="166"/>
      <c r="X4489" s="135"/>
      <c r="Y4489" s="418">
        <f t="shared" si="666"/>
        <v>0</v>
      </c>
      <c r="Z4489" s="291">
        <f t="shared" si="667"/>
        <v>0</v>
      </c>
      <c r="AA4489" s="163"/>
      <c r="AB4489" s="177" t="str">
        <f t="shared" si="668"/>
        <v/>
      </c>
      <c r="AC4489" s="283" t="str">
        <f t="shared" si="669"/>
        <v/>
      </c>
      <c r="AD4489" s="283" t="str">
        <f t="shared" si="670"/>
        <v/>
      </c>
      <c r="AE4489" s="163"/>
      <c r="AF4489" s="162"/>
    </row>
    <row r="4490" spans="1:32">
      <c r="A4490" s="134">
        <v>4481</v>
      </c>
      <c r="B4490" s="286"/>
      <c r="C4490" s="146">
        <f t="shared" si="663"/>
        <v>0</v>
      </c>
      <c r="D4490" s="146">
        <f t="shared" si="664"/>
        <v>1</v>
      </c>
      <c r="E4490" s="146">
        <f t="shared" si="665"/>
        <v>1900</v>
      </c>
      <c r="F4490" s="287"/>
      <c r="G4490" s="287"/>
      <c r="H4490" s="287"/>
      <c r="I4490" s="288"/>
      <c r="J4490" s="287"/>
      <c r="K4490" s="288"/>
      <c r="L4490" s="134"/>
      <c r="M4490" s="133"/>
      <c r="N4490" s="288"/>
      <c r="O4490" s="134"/>
      <c r="P4490" s="166"/>
      <c r="Q4490" s="289"/>
      <c r="R4490" s="165"/>
      <c r="S4490" s="290"/>
      <c r="T4490" s="290"/>
      <c r="U4490" s="290"/>
      <c r="V4490" s="290"/>
      <c r="W4490" s="166"/>
      <c r="X4490" s="135"/>
      <c r="Y4490" s="418">
        <f t="shared" si="666"/>
        <v>0</v>
      </c>
      <c r="Z4490" s="291">
        <f t="shared" si="667"/>
        <v>0</v>
      </c>
      <c r="AA4490" s="163"/>
      <c r="AB4490" s="177" t="str">
        <f t="shared" si="668"/>
        <v/>
      </c>
      <c r="AC4490" s="283" t="str">
        <f t="shared" si="669"/>
        <v/>
      </c>
      <c r="AD4490" s="283" t="str">
        <f t="shared" si="670"/>
        <v/>
      </c>
      <c r="AE4490" s="163"/>
      <c r="AF4490" s="162"/>
    </row>
    <row r="4491" spans="1:32">
      <c r="A4491" s="134">
        <v>4482</v>
      </c>
      <c r="B4491" s="286"/>
      <c r="C4491" s="146">
        <f t="shared" ref="C4491:C4554" si="671">DAY(B4491)</f>
        <v>0</v>
      </c>
      <c r="D4491" s="146">
        <f t="shared" ref="D4491:D4554" si="672">MONTH(B4491)</f>
        <v>1</v>
      </c>
      <c r="E4491" s="146">
        <f t="shared" ref="E4491:E4554" si="673">YEAR(B4491)</f>
        <v>1900</v>
      </c>
      <c r="F4491" s="287"/>
      <c r="G4491" s="287"/>
      <c r="H4491" s="287"/>
      <c r="I4491" s="288"/>
      <c r="J4491" s="287"/>
      <c r="K4491" s="288"/>
      <c r="L4491" s="134"/>
      <c r="M4491" s="133"/>
      <c r="N4491" s="288"/>
      <c r="O4491" s="134"/>
      <c r="P4491" s="166"/>
      <c r="Q4491" s="289"/>
      <c r="R4491" s="165"/>
      <c r="S4491" s="290"/>
      <c r="T4491" s="290"/>
      <c r="U4491" s="290"/>
      <c r="V4491" s="290"/>
      <c r="W4491" s="166"/>
      <c r="X4491" s="135"/>
      <c r="Y4491" s="418">
        <f t="shared" ref="Y4491:Y4554" si="674">X4491*U4491</f>
        <v>0</v>
      </c>
      <c r="Z4491" s="291">
        <f t="shared" ref="Z4491:Z4554" si="675">Y4491*1.1</f>
        <v>0</v>
      </c>
      <c r="AA4491" s="163"/>
      <c r="AB4491" s="177" t="str">
        <f t="shared" ref="AB4491:AB4554" si="676">IF(S4491="","",IF(S4491-U4491=0,"Full","No"))</f>
        <v/>
      </c>
      <c r="AC4491" s="283" t="str">
        <f t="shared" ref="AC4491:AC4554" si="677">IF(AND(S4491&gt;U4491,V4491=0),"Lost",IF(AND(S4491&gt;U4491,V4491&lt;(S4491-U4491)),"Lost",""))</f>
        <v/>
      </c>
      <c r="AD4491" s="283" t="str">
        <f t="shared" ref="AD4491:AD4554" si="678">IF(AND(S4491&gt;U4491,V4491=0),S4491-U4491,IF(AND(S4491&gt;U4491,V4491&lt;(S4491-U4491)),S4491-(U4491+V4491),""))</f>
        <v/>
      </c>
      <c r="AE4491" s="163"/>
      <c r="AF4491" s="162"/>
    </row>
    <row r="4492" spans="1:32">
      <c r="A4492" s="134">
        <v>4483</v>
      </c>
      <c r="B4492" s="286"/>
      <c r="C4492" s="146">
        <f t="shared" si="671"/>
        <v>0</v>
      </c>
      <c r="D4492" s="146">
        <f t="shared" si="672"/>
        <v>1</v>
      </c>
      <c r="E4492" s="146">
        <f t="shared" si="673"/>
        <v>1900</v>
      </c>
      <c r="F4492" s="287"/>
      <c r="G4492" s="287"/>
      <c r="H4492" s="287"/>
      <c r="I4492" s="288"/>
      <c r="J4492" s="287"/>
      <c r="K4492" s="288"/>
      <c r="L4492" s="134"/>
      <c r="M4492" s="133"/>
      <c r="N4492" s="288"/>
      <c r="O4492" s="134"/>
      <c r="P4492" s="166"/>
      <c r="Q4492" s="289"/>
      <c r="R4492" s="165"/>
      <c r="S4492" s="290"/>
      <c r="T4492" s="290"/>
      <c r="U4492" s="290"/>
      <c r="V4492" s="290"/>
      <c r="W4492" s="166"/>
      <c r="X4492" s="135"/>
      <c r="Y4492" s="418">
        <f t="shared" si="674"/>
        <v>0</v>
      </c>
      <c r="Z4492" s="291">
        <f t="shared" si="675"/>
        <v>0</v>
      </c>
      <c r="AA4492" s="163"/>
      <c r="AB4492" s="177" t="str">
        <f t="shared" si="676"/>
        <v/>
      </c>
      <c r="AC4492" s="283" t="str">
        <f t="shared" si="677"/>
        <v/>
      </c>
      <c r="AD4492" s="283" t="str">
        <f t="shared" si="678"/>
        <v/>
      </c>
      <c r="AE4492" s="163"/>
      <c r="AF4492" s="162"/>
    </row>
    <row r="4493" spans="1:32">
      <c r="A4493" s="134">
        <v>4484</v>
      </c>
      <c r="B4493" s="286"/>
      <c r="C4493" s="146">
        <f t="shared" si="671"/>
        <v>0</v>
      </c>
      <c r="D4493" s="146">
        <f t="shared" si="672"/>
        <v>1</v>
      </c>
      <c r="E4493" s="146">
        <f t="shared" si="673"/>
        <v>1900</v>
      </c>
      <c r="F4493" s="287"/>
      <c r="G4493" s="287"/>
      <c r="H4493" s="287"/>
      <c r="I4493" s="288"/>
      <c r="J4493" s="287"/>
      <c r="K4493" s="288"/>
      <c r="L4493" s="134"/>
      <c r="M4493" s="133"/>
      <c r="N4493" s="288"/>
      <c r="O4493" s="134"/>
      <c r="P4493" s="166"/>
      <c r="Q4493" s="289"/>
      <c r="R4493" s="165"/>
      <c r="S4493" s="290"/>
      <c r="T4493" s="290"/>
      <c r="U4493" s="290"/>
      <c r="V4493" s="290"/>
      <c r="W4493" s="166"/>
      <c r="X4493" s="135"/>
      <c r="Y4493" s="418">
        <f t="shared" si="674"/>
        <v>0</v>
      </c>
      <c r="Z4493" s="291">
        <f t="shared" si="675"/>
        <v>0</v>
      </c>
      <c r="AA4493" s="163"/>
      <c r="AB4493" s="177" t="str">
        <f t="shared" si="676"/>
        <v/>
      </c>
      <c r="AC4493" s="283" t="str">
        <f t="shared" si="677"/>
        <v/>
      </c>
      <c r="AD4493" s="283" t="str">
        <f t="shared" si="678"/>
        <v/>
      </c>
      <c r="AE4493" s="163"/>
      <c r="AF4493" s="162"/>
    </row>
    <row r="4494" spans="1:32">
      <c r="A4494" s="134">
        <v>4485</v>
      </c>
      <c r="B4494" s="286"/>
      <c r="C4494" s="146">
        <f t="shared" si="671"/>
        <v>0</v>
      </c>
      <c r="D4494" s="146">
        <f t="shared" si="672"/>
        <v>1</v>
      </c>
      <c r="E4494" s="146">
        <f t="shared" si="673"/>
        <v>1900</v>
      </c>
      <c r="F4494" s="287"/>
      <c r="G4494" s="287"/>
      <c r="H4494" s="287"/>
      <c r="I4494" s="288"/>
      <c r="J4494" s="287"/>
      <c r="K4494" s="288"/>
      <c r="L4494" s="134"/>
      <c r="M4494" s="133"/>
      <c r="N4494" s="288"/>
      <c r="O4494" s="134"/>
      <c r="P4494" s="166"/>
      <c r="Q4494" s="289"/>
      <c r="R4494" s="165"/>
      <c r="S4494" s="290"/>
      <c r="T4494" s="290"/>
      <c r="U4494" s="290"/>
      <c r="V4494" s="290"/>
      <c r="W4494" s="166"/>
      <c r="X4494" s="135"/>
      <c r="Y4494" s="418">
        <f t="shared" si="674"/>
        <v>0</v>
      </c>
      <c r="Z4494" s="291">
        <f t="shared" si="675"/>
        <v>0</v>
      </c>
      <c r="AA4494" s="163"/>
      <c r="AB4494" s="177" t="str">
        <f t="shared" si="676"/>
        <v/>
      </c>
      <c r="AC4494" s="283" t="str">
        <f t="shared" si="677"/>
        <v/>
      </c>
      <c r="AD4494" s="283" t="str">
        <f t="shared" si="678"/>
        <v/>
      </c>
      <c r="AE4494" s="163"/>
      <c r="AF4494" s="162"/>
    </row>
    <row r="4495" spans="1:32">
      <c r="A4495" s="134">
        <v>4486</v>
      </c>
      <c r="B4495" s="286"/>
      <c r="C4495" s="146">
        <f t="shared" si="671"/>
        <v>0</v>
      </c>
      <c r="D4495" s="146">
        <f t="shared" si="672"/>
        <v>1</v>
      </c>
      <c r="E4495" s="146">
        <f t="shared" si="673"/>
        <v>1900</v>
      </c>
      <c r="F4495" s="287"/>
      <c r="G4495" s="287"/>
      <c r="H4495" s="287"/>
      <c r="I4495" s="288"/>
      <c r="J4495" s="287"/>
      <c r="K4495" s="288"/>
      <c r="L4495" s="134"/>
      <c r="M4495" s="133"/>
      <c r="N4495" s="288"/>
      <c r="O4495" s="134"/>
      <c r="P4495" s="166"/>
      <c r="Q4495" s="289"/>
      <c r="R4495" s="165"/>
      <c r="S4495" s="290"/>
      <c r="T4495" s="290"/>
      <c r="U4495" s="290"/>
      <c r="V4495" s="290"/>
      <c r="W4495" s="166"/>
      <c r="X4495" s="135"/>
      <c r="Y4495" s="418">
        <f t="shared" si="674"/>
        <v>0</v>
      </c>
      <c r="Z4495" s="291">
        <f t="shared" si="675"/>
        <v>0</v>
      </c>
      <c r="AA4495" s="163"/>
      <c r="AB4495" s="177" t="str">
        <f t="shared" si="676"/>
        <v/>
      </c>
      <c r="AC4495" s="283" t="str">
        <f t="shared" si="677"/>
        <v/>
      </c>
      <c r="AD4495" s="283" t="str">
        <f t="shared" si="678"/>
        <v/>
      </c>
      <c r="AE4495" s="163"/>
      <c r="AF4495" s="162"/>
    </row>
    <row r="4496" spans="1:32">
      <c r="A4496" s="134">
        <v>4487</v>
      </c>
      <c r="B4496" s="286"/>
      <c r="C4496" s="146">
        <f t="shared" si="671"/>
        <v>0</v>
      </c>
      <c r="D4496" s="146">
        <f t="shared" si="672"/>
        <v>1</v>
      </c>
      <c r="E4496" s="146">
        <f t="shared" si="673"/>
        <v>1900</v>
      </c>
      <c r="F4496" s="287"/>
      <c r="G4496" s="287"/>
      <c r="H4496" s="287"/>
      <c r="I4496" s="288"/>
      <c r="J4496" s="287"/>
      <c r="K4496" s="288"/>
      <c r="L4496" s="134"/>
      <c r="M4496" s="133"/>
      <c r="N4496" s="288"/>
      <c r="O4496" s="134"/>
      <c r="P4496" s="166"/>
      <c r="Q4496" s="289"/>
      <c r="R4496" s="165"/>
      <c r="S4496" s="290"/>
      <c r="T4496" s="290"/>
      <c r="U4496" s="290"/>
      <c r="V4496" s="290"/>
      <c r="W4496" s="166"/>
      <c r="X4496" s="135"/>
      <c r="Y4496" s="418">
        <f t="shared" si="674"/>
        <v>0</v>
      </c>
      <c r="Z4496" s="291">
        <f t="shared" si="675"/>
        <v>0</v>
      </c>
      <c r="AA4496" s="163"/>
      <c r="AB4496" s="177" t="str">
        <f t="shared" si="676"/>
        <v/>
      </c>
      <c r="AC4496" s="283" t="str">
        <f t="shared" si="677"/>
        <v/>
      </c>
      <c r="AD4496" s="283" t="str">
        <f t="shared" si="678"/>
        <v/>
      </c>
      <c r="AE4496" s="163"/>
      <c r="AF4496" s="162"/>
    </row>
    <row r="4497" spans="1:32">
      <c r="A4497" s="134">
        <v>4488</v>
      </c>
      <c r="B4497" s="286"/>
      <c r="C4497" s="146">
        <f t="shared" si="671"/>
        <v>0</v>
      </c>
      <c r="D4497" s="146">
        <f t="shared" si="672"/>
        <v>1</v>
      </c>
      <c r="E4497" s="146">
        <f t="shared" si="673"/>
        <v>1900</v>
      </c>
      <c r="F4497" s="287"/>
      <c r="G4497" s="287"/>
      <c r="H4497" s="287"/>
      <c r="I4497" s="288"/>
      <c r="J4497" s="287"/>
      <c r="K4497" s="288"/>
      <c r="L4497" s="134"/>
      <c r="M4497" s="133"/>
      <c r="N4497" s="288"/>
      <c r="O4497" s="134"/>
      <c r="P4497" s="166"/>
      <c r="Q4497" s="289"/>
      <c r="R4497" s="165"/>
      <c r="S4497" s="290"/>
      <c r="T4497" s="290"/>
      <c r="U4497" s="290"/>
      <c r="V4497" s="290"/>
      <c r="W4497" s="166"/>
      <c r="X4497" s="135"/>
      <c r="Y4497" s="418">
        <f t="shared" si="674"/>
        <v>0</v>
      </c>
      <c r="Z4497" s="291">
        <f t="shared" si="675"/>
        <v>0</v>
      </c>
      <c r="AA4497" s="163"/>
      <c r="AB4497" s="177" t="str">
        <f t="shared" si="676"/>
        <v/>
      </c>
      <c r="AC4497" s="283" t="str">
        <f t="shared" si="677"/>
        <v/>
      </c>
      <c r="AD4497" s="283" t="str">
        <f t="shared" si="678"/>
        <v/>
      </c>
      <c r="AE4497" s="163"/>
      <c r="AF4497" s="162"/>
    </row>
    <row r="4498" spans="1:32">
      <c r="A4498" s="134">
        <v>4489</v>
      </c>
      <c r="B4498" s="286"/>
      <c r="C4498" s="146">
        <f t="shared" si="671"/>
        <v>0</v>
      </c>
      <c r="D4498" s="146">
        <f t="shared" si="672"/>
        <v>1</v>
      </c>
      <c r="E4498" s="146">
        <f t="shared" si="673"/>
        <v>1900</v>
      </c>
      <c r="F4498" s="287"/>
      <c r="G4498" s="287"/>
      <c r="H4498" s="287"/>
      <c r="I4498" s="288"/>
      <c r="J4498" s="287"/>
      <c r="K4498" s="288"/>
      <c r="L4498" s="134"/>
      <c r="M4498" s="133"/>
      <c r="N4498" s="288"/>
      <c r="O4498" s="134"/>
      <c r="P4498" s="166"/>
      <c r="Q4498" s="289"/>
      <c r="R4498" s="165"/>
      <c r="S4498" s="290"/>
      <c r="T4498" s="290"/>
      <c r="U4498" s="290"/>
      <c r="V4498" s="290"/>
      <c r="W4498" s="166"/>
      <c r="X4498" s="135"/>
      <c r="Y4498" s="418">
        <f t="shared" si="674"/>
        <v>0</v>
      </c>
      <c r="Z4498" s="291">
        <f t="shared" si="675"/>
        <v>0</v>
      </c>
      <c r="AA4498" s="163"/>
      <c r="AB4498" s="177" t="str">
        <f t="shared" si="676"/>
        <v/>
      </c>
      <c r="AC4498" s="283" t="str">
        <f t="shared" si="677"/>
        <v/>
      </c>
      <c r="AD4498" s="283" t="str">
        <f t="shared" si="678"/>
        <v/>
      </c>
      <c r="AE4498" s="163"/>
      <c r="AF4498" s="162"/>
    </row>
    <row r="4499" spans="1:32">
      <c r="A4499" s="134">
        <v>4490</v>
      </c>
      <c r="B4499" s="286"/>
      <c r="C4499" s="146">
        <f t="shared" si="671"/>
        <v>0</v>
      </c>
      <c r="D4499" s="146">
        <f t="shared" si="672"/>
        <v>1</v>
      </c>
      <c r="E4499" s="146">
        <f t="shared" si="673"/>
        <v>1900</v>
      </c>
      <c r="F4499" s="287"/>
      <c r="G4499" s="287"/>
      <c r="H4499" s="287"/>
      <c r="I4499" s="288"/>
      <c r="J4499" s="287"/>
      <c r="K4499" s="288"/>
      <c r="L4499" s="134"/>
      <c r="M4499" s="133"/>
      <c r="N4499" s="288"/>
      <c r="O4499" s="134"/>
      <c r="P4499" s="166"/>
      <c r="Q4499" s="289"/>
      <c r="R4499" s="165"/>
      <c r="S4499" s="290"/>
      <c r="T4499" s="290"/>
      <c r="U4499" s="290"/>
      <c r="V4499" s="290"/>
      <c r="W4499" s="166"/>
      <c r="X4499" s="135"/>
      <c r="Y4499" s="418">
        <f t="shared" si="674"/>
        <v>0</v>
      </c>
      <c r="Z4499" s="291">
        <f t="shared" si="675"/>
        <v>0</v>
      </c>
      <c r="AA4499" s="163"/>
      <c r="AB4499" s="177" t="str">
        <f t="shared" si="676"/>
        <v/>
      </c>
      <c r="AC4499" s="283" t="str">
        <f t="shared" si="677"/>
        <v/>
      </c>
      <c r="AD4499" s="283" t="str">
        <f t="shared" si="678"/>
        <v/>
      </c>
      <c r="AE4499" s="163"/>
      <c r="AF4499" s="162"/>
    </row>
    <row r="4500" spans="1:32">
      <c r="A4500" s="134">
        <v>4491</v>
      </c>
      <c r="B4500" s="286"/>
      <c r="C4500" s="146">
        <f t="shared" si="671"/>
        <v>0</v>
      </c>
      <c r="D4500" s="146">
        <f t="shared" si="672"/>
        <v>1</v>
      </c>
      <c r="E4500" s="146">
        <f t="shared" si="673"/>
        <v>1900</v>
      </c>
      <c r="F4500" s="287"/>
      <c r="G4500" s="287"/>
      <c r="H4500" s="287"/>
      <c r="I4500" s="288"/>
      <c r="J4500" s="287"/>
      <c r="K4500" s="288"/>
      <c r="L4500" s="134"/>
      <c r="M4500" s="133"/>
      <c r="N4500" s="288"/>
      <c r="O4500" s="134"/>
      <c r="P4500" s="166"/>
      <c r="Q4500" s="289"/>
      <c r="R4500" s="165"/>
      <c r="S4500" s="290"/>
      <c r="T4500" s="290"/>
      <c r="U4500" s="290"/>
      <c r="V4500" s="290"/>
      <c r="W4500" s="166"/>
      <c r="X4500" s="135"/>
      <c r="Y4500" s="418">
        <f t="shared" si="674"/>
        <v>0</v>
      </c>
      <c r="Z4500" s="291">
        <f t="shared" si="675"/>
        <v>0</v>
      </c>
      <c r="AA4500" s="163"/>
      <c r="AB4500" s="177" t="str">
        <f t="shared" si="676"/>
        <v/>
      </c>
      <c r="AC4500" s="283" t="str">
        <f t="shared" si="677"/>
        <v/>
      </c>
      <c r="AD4500" s="283" t="str">
        <f t="shared" si="678"/>
        <v/>
      </c>
      <c r="AE4500" s="163"/>
      <c r="AF4500" s="162"/>
    </row>
    <row r="4501" spans="1:32">
      <c r="A4501" s="134">
        <v>4492</v>
      </c>
      <c r="B4501" s="286"/>
      <c r="C4501" s="146">
        <f t="shared" si="671"/>
        <v>0</v>
      </c>
      <c r="D4501" s="146">
        <f t="shared" si="672"/>
        <v>1</v>
      </c>
      <c r="E4501" s="146">
        <f t="shared" si="673"/>
        <v>1900</v>
      </c>
      <c r="F4501" s="287"/>
      <c r="G4501" s="287"/>
      <c r="H4501" s="287"/>
      <c r="I4501" s="288"/>
      <c r="J4501" s="287"/>
      <c r="K4501" s="288"/>
      <c r="L4501" s="134"/>
      <c r="M4501" s="133"/>
      <c r="N4501" s="288"/>
      <c r="O4501" s="134"/>
      <c r="P4501" s="166"/>
      <c r="Q4501" s="289"/>
      <c r="R4501" s="165"/>
      <c r="S4501" s="290"/>
      <c r="T4501" s="290"/>
      <c r="U4501" s="290"/>
      <c r="V4501" s="290"/>
      <c r="W4501" s="166"/>
      <c r="X4501" s="135"/>
      <c r="Y4501" s="418">
        <f t="shared" si="674"/>
        <v>0</v>
      </c>
      <c r="Z4501" s="291">
        <f t="shared" si="675"/>
        <v>0</v>
      </c>
      <c r="AA4501" s="163"/>
      <c r="AB4501" s="177" t="str">
        <f t="shared" si="676"/>
        <v/>
      </c>
      <c r="AC4501" s="283" t="str">
        <f t="shared" si="677"/>
        <v/>
      </c>
      <c r="AD4501" s="283" t="str">
        <f t="shared" si="678"/>
        <v/>
      </c>
      <c r="AE4501" s="163"/>
      <c r="AF4501" s="162"/>
    </row>
    <row r="4502" spans="1:32">
      <c r="A4502" s="134">
        <v>4493</v>
      </c>
      <c r="B4502" s="286"/>
      <c r="C4502" s="146">
        <f t="shared" si="671"/>
        <v>0</v>
      </c>
      <c r="D4502" s="146">
        <f t="shared" si="672"/>
        <v>1</v>
      </c>
      <c r="E4502" s="146">
        <f t="shared" si="673"/>
        <v>1900</v>
      </c>
      <c r="F4502" s="287"/>
      <c r="G4502" s="287"/>
      <c r="H4502" s="287"/>
      <c r="I4502" s="288"/>
      <c r="J4502" s="287"/>
      <c r="K4502" s="288"/>
      <c r="L4502" s="134"/>
      <c r="M4502" s="133"/>
      <c r="N4502" s="288"/>
      <c r="O4502" s="134"/>
      <c r="P4502" s="166"/>
      <c r="Q4502" s="289"/>
      <c r="R4502" s="165"/>
      <c r="S4502" s="290"/>
      <c r="T4502" s="290"/>
      <c r="U4502" s="290"/>
      <c r="V4502" s="290"/>
      <c r="W4502" s="166"/>
      <c r="X4502" s="135"/>
      <c r="Y4502" s="418">
        <f t="shared" si="674"/>
        <v>0</v>
      </c>
      <c r="Z4502" s="291">
        <f t="shared" si="675"/>
        <v>0</v>
      </c>
      <c r="AA4502" s="163"/>
      <c r="AB4502" s="177" t="str">
        <f t="shared" si="676"/>
        <v/>
      </c>
      <c r="AC4502" s="283" t="str">
        <f t="shared" si="677"/>
        <v/>
      </c>
      <c r="AD4502" s="283" t="str">
        <f t="shared" si="678"/>
        <v/>
      </c>
      <c r="AE4502" s="163"/>
      <c r="AF4502" s="162"/>
    </row>
    <row r="4503" spans="1:32">
      <c r="A4503" s="134">
        <v>4494</v>
      </c>
      <c r="B4503" s="286"/>
      <c r="C4503" s="146">
        <f t="shared" si="671"/>
        <v>0</v>
      </c>
      <c r="D4503" s="146">
        <f t="shared" si="672"/>
        <v>1</v>
      </c>
      <c r="E4503" s="146">
        <f t="shared" si="673"/>
        <v>1900</v>
      </c>
      <c r="F4503" s="287"/>
      <c r="G4503" s="287"/>
      <c r="H4503" s="287"/>
      <c r="I4503" s="288"/>
      <c r="J4503" s="287"/>
      <c r="K4503" s="288"/>
      <c r="L4503" s="134"/>
      <c r="M4503" s="133"/>
      <c r="N4503" s="288"/>
      <c r="O4503" s="134"/>
      <c r="P4503" s="166"/>
      <c r="Q4503" s="289"/>
      <c r="R4503" s="165"/>
      <c r="S4503" s="290"/>
      <c r="T4503" s="290"/>
      <c r="U4503" s="290"/>
      <c r="V4503" s="290"/>
      <c r="W4503" s="166"/>
      <c r="X4503" s="135"/>
      <c r="Y4503" s="418">
        <f t="shared" si="674"/>
        <v>0</v>
      </c>
      <c r="Z4503" s="291">
        <f t="shared" si="675"/>
        <v>0</v>
      </c>
      <c r="AA4503" s="163"/>
      <c r="AB4503" s="177" t="str">
        <f t="shared" si="676"/>
        <v/>
      </c>
      <c r="AC4503" s="283" t="str">
        <f t="shared" si="677"/>
        <v/>
      </c>
      <c r="AD4503" s="283" t="str">
        <f t="shared" si="678"/>
        <v/>
      </c>
      <c r="AE4503" s="163"/>
      <c r="AF4503" s="162"/>
    </row>
    <row r="4504" spans="1:32">
      <c r="A4504" s="134">
        <v>4495</v>
      </c>
      <c r="B4504" s="286"/>
      <c r="C4504" s="146">
        <f t="shared" si="671"/>
        <v>0</v>
      </c>
      <c r="D4504" s="146">
        <f t="shared" si="672"/>
        <v>1</v>
      </c>
      <c r="E4504" s="146">
        <f t="shared" si="673"/>
        <v>1900</v>
      </c>
      <c r="F4504" s="287"/>
      <c r="G4504" s="287"/>
      <c r="H4504" s="287"/>
      <c r="I4504" s="288"/>
      <c r="J4504" s="287"/>
      <c r="K4504" s="288"/>
      <c r="L4504" s="134"/>
      <c r="M4504" s="133"/>
      <c r="N4504" s="288"/>
      <c r="O4504" s="134"/>
      <c r="P4504" s="166"/>
      <c r="Q4504" s="289"/>
      <c r="R4504" s="165"/>
      <c r="S4504" s="290"/>
      <c r="T4504" s="290"/>
      <c r="U4504" s="290"/>
      <c r="V4504" s="290"/>
      <c r="W4504" s="166"/>
      <c r="X4504" s="135"/>
      <c r="Y4504" s="418">
        <f t="shared" si="674"/>
        <v>0</v>
      </c>
      <c r="Z4504" s="291">
        <f t="shared" si="675"/>
        <v>0</v>
      </c>
      <c r="AA4504" s="163"/>
      <c r="AB4504" s="177" t="str">
        <f t="shared" si="676"/>
        <v/>
      </c>
      <c r="AC4504" s="283" t="str">
        <f t="shared" si="677"/>
        <v/>
      </c>
      <c r="AD4504" s="283" t="str">
        <f t="shared" si="678"/>
        <v/>
      </c>
      <c r="AE4504" s="163"/>
      <c r="AF4504" s="162"/>
    </row>
    <row r="4505" spans="1:32">
      <c r="A4505" s="134">
        <v>4496</v>
      </c>
      <c r="B4505" s="286"/>
      <c r="C4505" s="146">
        <f t="shared" si="671"/>
        <v>0</v>
      </c>
      <c r="D4505" s="146">
        <f t="shared" si="672"/>
        <v>1</v>
      </c>
      <c r="E4505" s="146">
        <f t="shared" si="673"/>
        <v>1900</v>
      </c>
      <c r="F4505" s="287"/>
      <c r="G4505" s="287"/>
      <c r="H4505" s="287"/>
      <c r="I4505" s="288"/>
      <c r="J4505" s="287"/>
      <c r="K4505" s="288"/>
      <c r="L4505" s="134"/>
      <c r="M4505" s="133"/>
      <c r="N4505" s="288"/>
      <c r="O4505" s="134"/>
      <c r="P4505" s="166"/>
      <c r="Q4505" s="289"/>
      <c r="R4505" s="165"/>
      <c r="S4505" s="290"/>
      <c r="T4505" s="290"/>
      <c r="U4505" s="290"/>
      <c r="V4505" s="290"/>
      <c r="W4505" s="166"/>
      <c r="X4505" s="135"/>
      <c r="Y4505" s="418">
        <f t="shared" si="674"/>
        <v>0</v>
      </c>
      <c r="Z4505" s="291">
        <f t="shared" si="675"/>
        <v>0</v>
      </c>
      <c r="AA4505" s="163"/>
      <c r="AB4505" s="177" t="str">
        <f t="shared" si="676"/>
        <v/>
      </c>
      <c r="AC4505" s="283" t="str">
        <f t="shared" si="677"/>
        <v/>
      </c>
      <c r="AD4505" s="283" t="str">
        <f t="shared" si="678"/>
        <v/>
      </c>
      <c r="AE4505" s="163"/>
      <c r="AF4505" s="162"/>
    </row>
    <row r="4506" spans="1:32">
      <c r="A4506" s="134">
        <v>4497</v>
      </c>
      <c r="B4506" s="286"/>
      <c r="C4506" s="146">
        <f t="shared" si="671"/>
        <v>0</v>
      </c>
      <c r="D4506" s="146">
        <f t="shared" si="672"/>
        <v>1</v>
      </c>
      <c r="E4506" s="146">
        <f t="shared" si="673"/>
        <v>1900</v>
      </c>
      <c r="F4506" s="287"/>
      <c r="G4506" s="287"/>
      <c r="H4506" s="287"/>
      <c r="I4506" s="288"/>
      <c r="J4506" s="287"/>
      <c r="K4506" s="288"/>
      <c r="L4506" s="134"/>
      <c r="M4506" s="133"/>
      <c r="N4506" s="288"/>
      <c r="O4506" s="134"/>
      <c r="P4506" s="166"/>
      <c r="Q4506" s="289"/>
      <c r="R4506" s="165"/>
      <c r="S4506" s="290"/>
      <c r="T4506" s="290"/>
      <c r="U4506" s="290"/>
      <c r="V4506" s="290"/>
      <c r="W4506" s="166"/>
      <c r="X4506" s="135"/>
      <c r="Y4506" s="418">
        <f t="shared" si="674"/>
        <v>0</v>
      </c>
      <c r="Z4506" s="291">
        <f t="shared" si="675"/>
        <v>0</v>
      </c>
      <c r="AA4506" s="163"/>
      <c r="AB4506" s="177" t="str">
        <f t="shared" si="676"/>
        <v/>
      </c>
      <c r="AC4506" s="283" t="str">
        <f t="shared" si="677"/>
        <v/>
      </c>
      <c r="AD4506" s="283" t="str">
        <f t="shared" si="678"/>
        <v/>
      </c>
      <c r="AE4506" s="163"/>
      <c r="AF4506" s="162"/>
    </row>
    <row r="4507" spans="1:32">
      <c r="A4507" s="134">
        <v>4498</v>
      </c>
      <c r="B4507" s="286"/>
      <c r="C4507" s="146">
        <f t="shared" si="671"/>
        <v>0</v>
      </c>
      <c r="D4507" s="146">
        <f t="shared" si="672"/>
        <v>1</v>
      </c>
      <c r="E4507" s="146">
        <f t="shared" si="673"/>
        <v>1900</v>
      </c>
      <c r="F4507" s="287"/>
      <c r="G4507" s="287"/>
      <c r="H4507" s="287"/>
      <c r="I4507" s="288"/>
      <c r="J4507" s="287"/>
      <c r="K4507" s="288"/>
      <c r="L4507" s="134"/>
      <c r="M4507" s="133"/>
      <c r="N4507" s="288"/>
      <c r="O4507" s="134"/>
      <c r="P4507" s="166"/>
      <c r="Q4507" s="289"/>
      <c r="R4507" s="165"/>
      <c r="S4507" s="290"/>
      <c r="T4507" s="290"/>
      <c r="U4507" s="290"/>
      <c r="V4507" s="290"/>
      <c r="W4507" s="166"/>
      <c r="X4507" s="135"/>
      <c r="Y4507" s="418">
        <f t="shared" si="674"/>
        <v>0</v>
      </c>
      <c r="Z4507" s="291">
        <f t="shared" si="675"/>
        <v>0</v>
      </c>
      <c r="AA4507" s="163"/>
      <c r="AB4507" s="177" t="str">
        <f t="shared" si="676"/>
        <v/>
      </c>
      <c r="AC4507" s="283" t="str">
        <f t="shared" si="677"/>
        <v/>
      </c>
      <c r="AD4507" s="283" t="str">
        <f t="shared" si="678"/>
        <v/>
      </c>
      <c r="AE4507" s="163"/>
      <c r="AF4507" s="162"/>
    </row>
    <row r="4508" spans="1:32">
      <c r="A4508" s="134">
        <v>4499</v>
      </c>
      <c r="B4508" s="286"/>
      <c r="C4508" s="146">
        <f t="shared" si="671"/>
        <v>0</v>
      </c>
      <c r="D4508" s="146">
        <f t="shared" si="672"/>
        <v>1</v>
      </c>
      <c r="E4508" s="146">
        <f t="shared" si="673"/>
        <v>1900</v>
      </c>
      <c r="F4508" s="287"/>
      <c r="G4508" s="287"/>
      <c r="H4508" s="287"/>
      <c r="I4508" s="288"/>
      <c r="J4508" s="287"/>
      <c r="K4508" s="288"/>
      <c r="L4508" s="134"/>
      <c r="M4508" s="133"/>
      <c r="N4508" s="288"/>
      <c r="O4508" s="134"/>
      <c r="P4508" s="166"/>
      <c r="Q4508" s="289"/>
      <c r="R4508" s="165"/>
      <c r="S4508" s="290"/>
      <c r="T4508" s="290"/>
      <c r="U4508" s="290"/>
      <c r="V4508" s="290"/>
      <c r="W4508" s="166"/>
      <c r="X4508" s="135"/>
      <c r="Y4508" s="418">
        <f t="shared" si="674"/>
        <v>0</v>
      </c>
      <c r="Z4508" s="291">
        <f t="shared" si="675"/>
        <v>0</v>
      </c>
      <c r="AA4508" s="163"/>
      <c r="AB4508" s="177" t="str">
        <f t="shared" si="676"/>
        <v/>
      </c>
      <c r="AC4508" s="283" t="str">
        <f t="shared" si="677"/>
        <v/>
      </c>
      <c r="AD4508" s="283" t="str">
        <f t="shared" si="678"/>
        <v/>
      </c>
      <c r="AE4508" s="163"/>
      <c r="AF4508" s="162"/>
    </row>
    <row r="4509" spans="1:32">
      <c r="A4509" s="134">
        <v>4500</v>
      </c>
      <c r="B4509" s="286"/>
      <c r="C4509" s="146">
        <f t="shared" si="671"/>
        <v>0</v>
      </c>
      <c r="D4509" s="146">
        <f t="shared" si="672"/>
        <v>1</v>
      </c>
      <c r="E4509" s="146">
        <f t="shared" si="673"/>
        <v>1900</v>
      </c>
      <c r="F4509" s="287"/>
      <c r="G4509" s="287"/>
      <c r="H4509" s="287"/>
      <c r="I4509" s="288"/>
      <c r="J4509" s="287"/>
      <c r="K4509" s="288"/>
      <c r="L4509" s="134"/>
      <c r="M4509" s="133"/>
      <c r="N4509" s="288"/>
      <c r="O4509" s="134"/>
      <c r="P4509" s="166"/>
      <c r="Q4509" s="289"/>
      <c r="R4509" s="165"/>
      <c r="S4509" s="290"/>
      <c r="T4509" s="290"/>
      <c r="U4509" s="290"/>
      <c r="V4509" s="290"/>
      <c r="W4509" s="166"/>
      <c r="X4509" s="135"/>
      <c r="Y4509" s="418">
        <f t="shared" si="674"/>
        <v>0</v>
      </c>
      <c r="Z4509" s="291">
        <f t="shared" si="675"/>
        <v>0</v>
      </c>
      <c r="AA4509" s="163"/>
      <c r="AB4509" s="177" t="str">
        <f t="shared" si="676"/>
        <v/>
      </c>
      <c r="AC4509" s="283" t="str">
        <f t="shared" si="677"/>
        <v/>
      </c>
      <c r="AD4509" s="283" t="str">
        <f t="shared" si="678"/>
        <v/>
      </c>
      <c r="AE4509" s="163"/>
      <c r="AF4509" s="162"/>
    </row>
    <row r="4510" spans="1:32">
      <c r="A4510" s="134">
        <v>4501</v>
      </c>
      <c r="B4510" s="286"/>
      <c r="C4510" s="146">
        <f t="shared" si="671"/>
        <v>0</v>
      </c>
      <c r="D4510" s="146">
        <f t="shared" si="672"/>
        <v>1</v>
      </c>
      <c r="E4510" s="146">
        <f t="shared" si="673"/>
        <v>1900</v>
      </c>
      <c r="F4510" s="287"/>
      <c r="G4510" s="287"/>
      <c r="H4510" s="287"/>
      <c r="I4510" s="288"/>
      <c r="J4510" s="287"/>
      <c r="K4510" s="288"/>
      <c r="L4510" s="134"/>
      <c r="M4510" s="133"/>
      <c r="N4510" s="288"/>
      <c r="O4510" s="134"/>
      <c r="P4510" s="166"/>
      <c r="Q4510" s="289"/>
      <c r="R4510" s="165"/>
      <c r="S4510" s="290"/>
      <c r="T4510" s="290"/>
      <c r="U4510" s="290"/>
      <c r="V4510" s="290"/>
      <c r="W4510" s="166"/>
      <c r="X4510" s="135"/>
      <c r="Y4510" s="418">
        <f t="shared" si="674"/>
        <v>0</v>
      </c>
      <c r="Z4510" s="291">
        <f t="shared" si="675"/>
        <v>0</v>
      </c>
      <c r="AA4510" s="163"/>
      <c r="AB4510" s="177" t="str">
        <f t="shared" si="676"/>
        <v/>
      </c>
      <c r="AC4510" s="283" t="str">
        <f t="shared" si="677"/>
        <v/>
      </c>
      <c r="AD4510" s="283" t="str">
        <f t="shared" si="678"/>
        <v/>
      </c>
      <c r="AE4510" s="163"/>
      <c r="AF4510" s="162"/>
    </row>
    <row r="4511" spans="1:32">
      <c r="A4511" s="134">
        <v>4502</v>
      </c>
      <c r="B4511" s="286"/>
      <c r="C4511" s="146">
        <f t="shared" si="671"/>
        <v>0</v>
      </c>
      <c r="D4511" s="146">
        <f t="shared" si="672"/>
        <v>1</v>
      </c>
      <c r="E4511" s="146">
        <f t="shared" si="673"/>
        <v>1900</v>
      </c>
      <c r="F4511" s="287"/>
      <c r="G4511" s="287"/>
      <c r="H4511" s="287"/>
      <c r="I4511" s="288"/>
      <c r="J4511" s="287"/>
      <c r="K4511" s="288"/>
      <c r="L4511" s="134"/>
      <c r="M4511" s="133"/>
      <c r="N4511" s="288"/>
      <c r="O4511" s="134"/>
      <c r="P4511" s="166"/>
      <c r="Q4511" s="289"/>
      <c r="R4511" s="165"/>
      <c r="S4511" s="290"/>
      <c r="T4511" s="290"/>
      <c r="U4511" s="290"/>
      <c r="V4511" s="290"/>
      <c r="W4511" s="166"/>
      <c r="X4511" s="135"/>
      <c r="Y4511" s="418">
        <f t="shared" si="674"/>
        <v>0</v>
      </c>
      <c r="Z4511" s="291">
        <f t="shared" si="675"/>
        <v>0</v>
      </c>
      <c r="AA4511" s="163"/>
      <c r="AB4511" s="177" t="str">
        <f t="shared" si="676"/>
        <v/>
      </c>
      <c r="AC4511" s="283" t="str">
        <f t="shared" si="677"/>
        <v/>
      </c>
      <c r="AD4511" s="283" t="str">
        <f t="shared" si="678"/>
        <v/>
      </c>
      <c r="AE4511" s="163"/>
      <c r="AF4511" s="162"/>
    </row>
    <row r="4512" spans="1:32">
      <c r="A4512" s="134">
        <v>4503</v>
      </c>
      <c r="B4512" s="286"/>
      <c r="C4512" s="146">
        <f t="shared" si="671"/>
        <v>0</v>
      </c>
      <c r="D4512" s="146">
        <f t="shared" si="672"/>
        <v>1</v>
      </c>
      <c r="E4512" s="146">
        <f t="shared" si="673"/>
        <v>1900</v>
      </c>
      <c r="F4512" s="287"/>
      <c r="G4512" s="287"/>
      <c r="H4512" s="287"/>
      <c r="I4512" s="288"/>
      <c r="J4512" s="287"/>
      <c r="K4512" s="288"/>
      <c r="L4512" s="134"/>
      <c r="M4512" s="133"/>
      <c r="N4512" s="288"/>
      <c r="O4512" s="134"/>
      <c r="P4512" s="166"/>
      <c r="Q4512" s="289"/>
      <c r="R4512" s="165"/>
      <c r="S4512" s="290"/>
      <c r="T4512" s="290"/>
      <c r="U4512" s="290"/>
      <c r="V4512" s="290"/>
      <c r="W4512" s="166"/>
      <c r="X4512" s="135"/>
      <c r="Y4512" s="418">
        <f t="shared" si="674"/>
        <v>0</v>
      </c>
      <c r="Z4512" s="291">
        <f t="shared" si="675"/>
        <v>0</v>
      </c>
      <c r="AA4512" s="163"/>
      <c r="AB4512" s="177" t="str">
        <f t="shared" si="676"/>
        <v/>
      </c>
      <c r="AC4512" s="283" t="str">
        <f t="shared" si="677"/>
        <v/>
      </c>
      <c r="AD4512" s="283" t="str">
        <f t="shared" si="678"/>
        <v/>
      </c>
      <c r="AE4512" s="163"/>
      <c r="AF4512" s="162"/>
    </row>
    <row r="4513" spans="1:32">
      <c r="A4513" s="134">
        <v>4504</v>
      </c>
      <c r="B4513" s="286"/>
      <c r="C4513" s="146">
        <f t="shared" si="671"/>
        <v>0</v>
      </c>
      <c r="D4513" s="146">
        <f t="shared" si="672"/>
        <v>1</v>
      </c>
      <c r="E4513" s="146">
        <f t="shared" si="673"/>
        <v>1900</v>
      </c>
      <c r="F4513" s="287"/>
      <c r="G4513" s="287"/>
      <c r="H4513" s="287"/>
      <c r="I4513" s="288"/>
      <c r="J4513" s="287"/>
      <c r="K4513" s="288"/>
      <c r="L4513" s="134"/>
      <c r="M4513" s="133"/>
      <c r="N4513" s="288"/>
      <c r="O4513" s="134"/>
      <c r="P4513" s="166"/>
      <c r="Q4513" s="289"/>
      <c r="R4513" s="165"/>
      <c r="S4513" s="290"/>
      <c r="T4513" s="290"/>
      <c r="U4513" s="290"/>
      <c r="V4513" s="290"/>
      <c r="W4513" s="166"/>
      <c r="X4513" s="135"/>
      <c r="Y4513" s="418">
        <f t="shared" si="674"/>
        <v>0</v>
      </c>
      <c r="Z4513" s="291">
        <f t="shared" si="675"/>
        <v>0</v>
      </c>
      <c r="AA4513" s="163"/>
      <c r="AB4513" s="177" t="str">
        <f t="shared" si="676"/>
        <v/>
      </c>
      <c r="AC4513" s="283" t="str">
        <f t="shared" si="677"/>
        <v/>
      </c>
      <c r="AD4513" s="283" t="str">
        <f t="shared" si="678"/>
        <v/>
      </c>
      <c r="AE4513" s="163"/>
      <c r="AF4513" s="162"/>
    </row>
    <row r="4514" spans="1:32">
      <c r="A4514" s="134">
        <v>4505</v>
      </c>
      <c r="B4514" s="286"/>
      <c r="C4514" s="146">
        <f t="shared" si="671"/>
        <v>0</v>
      </c>
      <c r="D4514" s="146">
        <f t="shared" si="672"/>
        <v>1</v>
      </c>
      <c r="E4514" s="146">
        <f t="shared" si="673"/>
        <v>1900</v>
      </c>
      <c r="F4514" s="287"/>
      <c r="G4514" s="287"/>
      <c r="H4514" s="287"/>
      <c r="I4514" s="288"/>
      <c r="J4514" s="287"/>
      <c r="K4514" s="288"/>
      <c r="L4514" s="134"/>
      <c r="M4514" s="133"/>
      <c r="N4514" s="288"/>
      <c r="O4514" s="134"/>
      <c r="P4514" s="166"/>
      <c r="Q4514" s="289"/>
      <c r="R4514" s="165"/>
      <c r="S4514" s="290"/>
      <c r="T4514" s="290"/>
      <c r="U4514" s="290"/>
      <c r="V4514" s="290"/>
      <c r="W4514" s="166"/>
      <c r="X4514" s="135"/>
      <c r="Y4514" s="418">
        <f t="shared" si="674"/>
        <v>0</v>
      </c>
      <c r="Z4514" s="291">
        <f t="shared" si="675"/>
        <v>0</v>
      </c>
      <c r="AA4514" s="163"/>
      <c r="AB4514" s="177" t="str">
        <f t="shared" si="676"/>
        <v/>
      </c>
      <c r="AC4514" s="283" t="str">
        <f t="shared" si="677"/>
        <v/>
      </c>
      <c r="AD4514" s="283" t="str">
        <f t="shared" si="678"/>
        <v/>
      </c>
      <c r="AE4514" s="163"/>
      <c r="AF4514" s="162"/>
    </row>
    <row r="4515" spans="1:32">
      <c r="A4515" s="134">
        <v>4506</v>
      </c>
      <c r="B4515" s="286"/>
      <c r="C4515" s="146">
        <f t="shared" si="671"/>
        <v>0</v>
      </c>
      <c r="D4515" s="146">
        <f t="shared" si="672"/>
        <v>1</v>
      </c>
      <c r="E4515" s="146">
        <f t="shared" si="673"/>
        <v>1900</v>
      </c>
      <c r="F4515" s="287"/>
      <c r="G4515" s="287"/>
      <c r="H4515" s="287"/>
      <c r="I4515" s="288"/>
      <c r="J4515" s="287"/>
      <c r="K4515" s="288"/>
      <c r="L4515" s="134"/>
      <c r="M4515" s="133"/>
      <c r="N4515" s="288"/>
      <c r="O4515" s="134"/>
      <c r="P4515" s="166"/>
      <c r="Q4515" s="289"/>
      <c r="R4515" s="165"/>
      <c r="S4515" s="290"/>
      <c r="T4515" s="290"/>
      <c r="U4515" s="290"/>
      <c r="V4515" s="290"/>
      <c r="W4515" s="166"/>
      <c r="X4515" s="135"/>
      <c r="Y4515" s="418">
        <f t="shared" si="674"/>
        <v>0</v>
      </c>
      <c r="Z4515" s="291">
        <f t="shared" si="675"/>
        <v>0</v>
      </c>
      <c r="AA4515" s="163"/>
      <c r="AB4515" s="177" t="str">
        <f t="shared" si="676"/>
        <v/>
      </c>
      <c r="AC4515" s="283" t="str">
        <f t="shared" si="677"/>
        <v/>
      </c>
      <c r="AD4515" s="283" t="str">
        <f t="shared" si="678"/>
        <v/>
      </c>
      <c r="AE4515" s="163"/>
      <c r="AF4515" s="162"/>
    </row>
    <row r="4516" spans="1:32">
      <c r="A4516" s="134">
        <v>4507</v>
      </c>
      <c r="B4516" s="286"/>
      <c r="C4516" s="146">
        <f t="shared" si="671"/>
        <v>0</v>
      </c>
      <c r="D4516" s="146">
        <f t="shared" si="672"/>
        <v>1</v>
      </c>
      <c r="E4516" s="146">
        <f t="shared" si="673"/>
        <v>1900</v>
      </c>
      <c r="F4516" s="287"/>
      <c r="G4516" s="287"/>
      <c r="H4516" s="287"/>
      <c r="I4516" s="288"/>
      <c r="J4516" s="287"/>
      <c r="K4516" s="288"/>
      <c r="L4516" s="134"/>
      <c r="M4516" s="133"/>
      <c r="N4516" s="288"/>
      <c r="O4516" s="134"/>
      <c r="P4516" s="166"/>
      <c r="Q4516" s="289"/>
      <c r="R4516" s="165"/>
      <c r="S4516" s="290"/>
      <c r="T4516" s="290"/>
      <c r="U4516" s="290"/>
      <c r="V4516" s="290"/>
      <c r="W4516" s="166"/>
      <c r="X4516" s="135"/>
      <c r="Y4516" s="418">
        <f t="shared" si="674"/>
        <v>0</v>
      </c>
      <c r="Z4516" s="291">
        <f t="shared" si="675"/>
        <v>0</v>
      </c>
      <c r="AA4516" s="163"/>
      <c r="AB4516" s="177" t="str">
        <f t="shared" si="676"/>
        <v/>
      </c>
      <c r="AC4516" s="283" t="str">
        <f t="shared" si="677"/>
        <v/>
      </c>
      <c r="AD4516" s="283" t="str">
        <f t="shared" si="678"/>
        <v/>
      </c>
      <c r="AE4516" s="163"/>
      <c r="AF4516" s="162"/>
    </row>
    <row r="4517" spans="1:32">
      <c r="A4517" s="134">
        <v>4508</v>
      </c>
      <c r="B4517" s="286"/>
      <c r="C4517" s="146">
        <f t="shared" si="671"/>
        <v>0</v>
      </c>
      <c r="D4517" s="146">
        <f t="shared" si="672"/>
        <v>1</v>
      </c>
      <c r="E4517" s="146">
        <f t="shared" si="673"/>
        <v>1900</v>
      </c>
      <c r="F4517" s="287"/>
      <c r="G4517" s="287"/>
      <c r="H4517" s="287"/>
      <c r="I4517" s="288"/>
      <c r="J4517" s="287"/>
      <c r="K4517" s="288"/>
      <c r="L4517" s="134"/>
      <c r="M4517" s="133"/>
      <c r="N4517" s="288"/>
      <c r="O4517" s="134"/>
      <c r="P4517" s="166"/>
      <c r="Q4517" s="289"/>
      <c r="R4517" s="165"/>
      <c r="S4517" s="290"/>
      <c r="T4517" s="290"/>
      <c r="U4517" s="290"/>
      <c r="V4517" s="290"/>
      <c r="W4517" s="166"/>
      <c r="X4517" s="135"/>
      <c r="Y4517" s="418">
        <f t="shared" si="674"/>
        <v>0</v>
      </c>
      <c r="Z4517" s="291">
        <f t="shared" si="675"/>
        <v>0</v>
      </c>
      <c r="AA4517" s="163"/>
      <c r="AB4517" s="177" t="str">
        <f t="shared" si="676"/>
        <v/>
      </c>
      <c r="AC4517" s="283" t="str">
        <f t="shared" si="677"/>
        <v/>
      </c>
      <c r="AD4517" s="283" t="str">
        <f t="shared" si="678"/>
        <v/>
      </c>
      <c r="AE4517" s="163"/>
      <c r="AF4517" s="162"/>
    </row>
    <row r="4518" spans="1:32">
      <c r="A4518" s="134">
        <v>4509</v>
      </c>
      <c r="B4518" s="286"/>
      <c r="C4518" s="146">
        <f t="shared" si="671"/>
        <v>0</v>
      </c>
      <c r="D4518" s="146">
        <f t="shared" si="672"/>
        <v>1</v>
      </c>
      <c r="E4518" s="146">
        <f t="shared" si="673"/>
        <v>1900</v>
      </c>
      <c r="F4518" s="287"/>
      <c r="G4518" s="287"/>
      <c r="H4518" s="287"/>
      <c r="I4518" s="288"/>
      <c r="J4518" s="287"/>
      <c r="K4518" s="288"/>
      <c r="L4518" s="134"/>
      <c r="M4518" s="133"/>
      <c r="N4518" s="288"/>
      <c r="O4518" s="134"/>
      <c r="P4518" s="166"/>
      <c r="Q4518" s="289"/>
      <c r="R4518" s="165"/>
      <c r="S4518" s="290"/>
      <c r="T4518" s="290"/>
      <c r="U4518" s="290"/>
      <c r="V4518" s="290"/>
      <c r="W4518" s="166"/>
      <c r="X4518" s="135"/>
      <c r="Y4518" s="418">
        <f t="shared" si="674"/>
        <v>0</v>
      </c>
      <c r="Z4518" s="291">
        <f t="shared" si="675"/>
        <v>0</v>
      </c>
      <c r="AA4518" s="163"/>
      <c r="AB4518" s="177" t="str">
        <f t="shared" si="676"/>
        <v/>
      </c>
      <c r="AC4518" s="283" t="str">
        <f t="shared" si="677"/>
        <v/>
      </c>
      <c r="AD4518" s="283" t="str">
        <f t="shared" si="678"/>
        <v/>
      </c>
      <c r="AE4518" s="163"/>
      <c r="AF4518" s="162"/>
    </row>
    <row r="4519" spans="1:32">
      <c r="A4519" s="134">
        <v>4510</v>
      </c>
      <c r="B4519" s="286"/>
      <c r="C4519" s="146">
        <f t="shared" si="671"/>
        <v>0</v>
      </c>
      <c r="D4519" s="146">
        <f t="shared" si="672"/>
        <v>1</v>
      </c>
      <c r="E4519" s="146">
        <f t="shared" si="673"/>
        <v>1900</v>
      </c>
      <c r="F4519" s="287"/>
      <c r="G4519" s="287"/>
      <c r="H4519" s="287"/>
      <c r="I4519" s="288"/>
      <c r="J4519" s="287"/>
      <c r="K4519" s="288"/>
      <c r="L4519" s="134"/>
      <c r="M4519" s="133"/>
      <c r="N4519" s="288"/>
      <c r="O4519" s="134"/>
      <c r="P4519" s="166"/>
      <c r="Q4519" s="289"/>
      <c r="R4519" s="165"/>
      <c r="S4519" s="290"/>
      <c r="T4519" s="290"/>
      <c r="U4519" s="290"/>
      <c r="V4519" s="290"/>
      <c r="W4519" s="166"/>
      <c r="X4519" s="135"/>
      <c r="Y4519" s="418">
        <f t="shared" si="674"/>
        <v>0</v>
      </c>
      <c r="Z4519" s="291">
        <f t="shared" si="675"/>
        <v>0</v>
      </c>
      <c r="AA4519" s="163"/>
      <c r="AB4519" s="177" t="str">
        <f t="shared" si="676"/>
        <v/>
      </c>
      <c r="AC4519" s="283" t="str">
        <f t="shared" si="677"/>
        <v/>
      </c>
      <c r="AD4519" s="283" t="str">
        <f t="shared" si="678"/>
        <v/>
      </c>
      <c r="AE4519" s="163"/>
      <c r="AF4519" s="162"/>
    </row>
    <row r="4520" spans="1:32">
      <c r="A4520" s="134">
        <v>4511</v>
      </c>
      <c r="B4520" s="286"/>
      <c r="C4520" s="146">
        <f t="shared" si="671"/>
        <v>0</v>
      </c>
      <c r="D4520" s="146">
        <f t="shared" si="672"/>
        <v>1</v>
      </c>
      <c r="E4520" s="146">
        <f t="shared" si="673"/>
        <v>1900</v>
      </c>
      <c r="F4520" s="287"/>
      <c r="G4520" s="287"/>
      <c r="H4520" s="287"/>
      <c r="I4520" s="288"/>
      <c r="J4520" s="287"/>
      <c r="K4520" s="288"/>
      <c r="L4520" s="134"/>
      <c r="M4520" s="133"/>
      <c r="N4520" s="288"/>
      <c r="O4520" s="134"/>
      <c r="P4520" s="166"/>
      <c r="Q4520" s="289"/>
      <c r="R4520" s="165"/>
      <c r="S4520" s="290"/>
      <c r="T4520" s="290"/>
      <c r="U4520" s="290"/>
      <c r="V4520" s="290"/>
      <c r="W4520" s="166"/>
      <c r="X4520" s="135"/>
      <c r="Y4520" s="418">
        <f t="shared" si="674"/>
        <v>0</v>
      </c>
      <c r="Z4520" s="291">
        <f t="shared" si="675"/>
        <v>0</v>
      </c>
      <c r="AA4520" s="163"/>
      <c r="AB4520" s="177" t="str">
        <f t="shared" si="676"/>
        <v/>
      </c>
      <c r="AC4520" s="283" t="str">
        <f t="shared" si="677"/>
        <v/>
      </c>
      <c r="AD4520" s="283" t="str">
        <f t="shared" si="678"/>
        <v/>
      </c>
      <c r="AE4520" s="163"/>
      <c r="AF4520" s="162"/>
    </row>
    <row r="4521" spans="1:32">
      <c r="A4521" s="134">
        <v>4512</v>
      </c>
      <c r="B4521" s="286"/>
      <c r="C4521" s="146">
        <f t="shared" si="671"/>
        <v>0</v>
      </c>
      <c r="D4521" s="146">
        <f t="shared" si="672"/>
        <v>1</v>
      </c>
      <c r="E4521" s="146">
        <f t="shared" si="673"/>
        <v>1900</v>
      </c>
      <c r="F4521" s="287"/>
      <c r="G4521" s="287"/>
      <c r="H4521" s="287"/>
      <c r="I4521" s="288"/>
      <c r="J4521" s="287"/>
      <c r="K4521" s="288"/>
      <c r="L4521" s="134"/>
      <c r="M4521" s="133"/>
      <c r="N4521" s="288"/>
      <c r="O4521" s="134"/>
      <c r="P4521" s="166"/>
      <c r="Q4521" s="289"/>
      <c r="R4521" s="165"/>
      <c r="S4521" s="290"/>
      <c r="T4521" s="290"/>
      <c r="U4521" s="290"/>
      <c r="V4521" s="290"/>
      <c r="W4521" s="166"/>
      <c r="X4521" s="135"/>
      <c r="Y4521" s="418">
        <f t="shared" si="674"/>
        <v>0</v>
      </c>
      <c r="Z4521" s="291">
        <f t="shared" si="675"/>
        <v>0</v>
      </c>
      <c r="AA4521" s="163"/>
      <c r="AB4521" s="177" t="str">
        <f t="shared" si="676"/>
        <v/>
      </c>
      <c r="AC4521" s="283" t="str">
        <f t="shared" si="677"/>
        <v/>
      </c>
      <c r="AD4521" s="283" t="str">
        <f t="shared" si="678"/>
        <v/>
      </c>
      <c r="AE4521" s="163"/>
      <c r="AF4521" s="162"/>
    </row>
    <row r="4522" spans="1:32">
      <c r="A4522" s="134">
        <v>4513</v>
      </c>
      <c r="B4522" s="286"/>
      <c r="C4522" s="146">
        <f t="shared" si="671"/>
        <v>0</v>
      </c>
      <c r="D4522" s="146">
        <f t="shared" si="672"/>
        <v>1</v>
      </c>
      <c r="E4522" s="146">
        <f t="shared" si="673"/>
        <v>1900</v>
      </c>
      <c r="F4522" s="287"/>
      <c r="G4522" s="287"/>
      <c r="H4522" s="287"/>
      <c r="I4522" s="288"/>
      <c r="J4522" s="287"/>
      <c r="K4522" s="288"/>
      <c r="L4522" s="134"/>
      <c r="M4522" s="133"/>
      <c r="N4522" s="288"/>
      <c r="O4522" s="134"/>
      <c r="P4522" s="166"/>
      <c r="Q4522" s="289"/>
      <c r="R4522" s="165"/>
      <c r="S4522" s="290"/>
      <c r="T4522" s="290"/>
      <c r="U4522" s="290"/>
      <c r="V4522" s="290"/>
      <c r="W4522" s="166"/>
      <c r="X4522" s="135"/>
      <c r="Y4522" s="418">
        <f t="shared" si="674"/>
        <v>0</v>
      </c>
      <c r="Z4522" s="291">
        <f t="shared" si="675"/>
        <v>0</v>
      </c>
      <c r="AA4522" s="163"/>
      <c r="AB4522" s="177" t="str">
        <f t="shared" si="676"/>
        <v/>
      </c>
      <c r="AC4522" s="283" t="str">
        <f t="shared" si="677"/>
        <v/>
      </c>
      <c r="AD4522" s="283" t="str">
        <f t="shared" si="678"/>
        <v/>
      </c>
      <c r="AE4522" s="163"/>
      <c r="AF4522" s="162"/>
    </row>
    <row r="4523" spans="1:32">
      <c r="A4523" s="134">
        <v>4514</v>
      </c>
      <c r="B4523" s="286"/>
      <c r="C4523" s="146">
        <f t="shared" si="671"/>
        <v>0</v>
      </c>
      <c r="D4523" s="146">
        <f t="shared" si="672"/>
        <v>1</v>
      </c>
      <c r="E4523" s="146">
        <f t="shared" si="673"/>
        <v>1900</v>
      </c>
      <c r="F4523" s="287"/>
      <c r="G4523" s="287"/>
      <c r="H4523" s="287"/>
      <c r="I4523" s="288"/>
      <c r="J4523" s="287"/>
      <c r="K4523" s="288"/>
      <c r="L4523" s="134"/>
      <c r="M4523" s="133"/>
      <c r="N4523" s="288"/>
      <c r="O4523" s="134"/>
      <c r="P4523" s="166"/>
      <c r="Q4523" s="289"/>
      <c r="R4523" s="165"/>
      <c r="S4523" s="290"/>
      <c r="T4523" s="290"/>
      <c r="U4523" s="290"/>
      <c r="V4523" s="290"/>
      <c r="W4523" s="166"/>
      <c r="X4523" s="135"/>
      <c r="Y4523" s="418">
        <f t="shared" si="674"/>
        <v>0</v>
      </c>
      <c r="Z4523" s="291">
        <f t="shared" si="675"/>
        <v>0</v>
      </c>
      <c r="AA4523" s="163"/>
      <c r="AB4523" s="177" t="str">
        <f t="shared" si="676"/>
        <v/>
      </c>
      <c r="AC4523" s="283" t="str">
        <f t="shared" si="677"/>
        <v/>
      </c>
      <c r="AD4523" s="283" t="str">
        <f t="shared" si="678"/>
        <v/>
      </c>
      <c r="AE4523" s="163"/>
      <c r="AF4523" s="162"/>
    </row>
    <row r="4524" spans="1:32">
      <c r="A4524" s="134">
        <v>4515</v>
      </c>
      <c r="B4524" s="286"/>
      <c r="C4524" s="146">
        <f t="shared" si="671"/>
        <v>0</v>
      </c>
      <c r="D4524" s="146">
        <f t="shared" si="672"/>
        <v>1</v>
      </c>
      <c r="E4524" s="146">
        <f t="shared" si="673"/>
        <v>1900</v>
      </c>
      <c r="F4524" s="287"/>
      <c r="G4524" s="287"/>
      <c r="H4524" s="287"/>
      <c r="I4524" s="288"/>
      <c r="J4524" s="287"/>
      <c r="K4524" s="288"/>
      <c r="L4524" s="134"/>
      <c r="M4524" s="133"/>
      <c r="N4524" s="288"/>
      <c r="O4524" s="134"/>
      <c r="P4524" s="166"/>
      <c r="Q4524" s="289"/>
      <c r="R4524" s="165"/>
      <c r="S4524" s="290"/>
      <c r="T4524" s="290"/>
      <c r="U4524" s="290"/>
      <c r="V4524" s="290"/>
      <c r="W4524" s="166"/>
      <c r="X4524" s="135"/>
      <c r="Y4524" s="418">
        <f t="shared" si="674"/>
        <v>0</v>
      </c>
      <c r="Z4524" s="291">
        <f t="shared" si="675"/>
        <v>0</v>
      </c>
      <c r="AA4524" s="163"/>
      <c r="AB4524" s="177" t="str">
        <f t="shared" si="676"/>
        <v/>
      </c>
      <c r="AC4524" s="283" t="str">
        <f t="shared" si="677"/>
        <v/>
      </c>
      <c r="AD4524" s="283" t="str">
        <f t="shared" si="678"/>
        <v/>
      </c>
      <c r="AE4524" s="163"/>
      <c r="AF4524" s="162"/>
    </row>
    <row r="4525" spans="1:32">
      <c r="A4525" s="134">
        <v>4516</v>
      </c>
      <c r="B4525" s="286"/>
      <c r="C4525" s="146">
        <f t="shared" si="671"/>
        <v>0</v>
      </c>
      <c r="D4525" s="146">
        <f t="shared" si="672"/>
        <v>1</v>
      </c>
      <c r="E4525" s="146">
        <f t="shared" si="673"/>
        <v>1900</v>
      </c>
      <c r="F4525" s="287"/>
      <c r="G4525" s="287"/>
      <c r="H4525" s="287"/>
      <c r="I4525" s="288"/>
      <c r="J4525" s="287"/>
      <c r="K4525" s="288"/>
      <c r="L4525" s="134"/>
      <c r="M4525" s="133"/>
      <c r="N4525" s="288"/>
      <c r="O4525" s="134"/>
      <c r="P4525" s="166"/>
      <c r="Q4525" s="289"/>
      <c r="R4525" s="165"/>
      <c r="S4525" s="290"/>
      <c r="T4525" s="290"/>
      <c r="U4525" s="290"/>
      <c r="V4525" s="290"/>
      <c r="W4525" s="166"/>
      <c r="X4525" s="135"/>
      <c r="Y4525" s="418">
        <f t="shared" si="674"/>
        <v>0</v>
      </c>
      <c r="Z4525" s="291">
        <f t="shared" si="675"/>
        <v>0</v>
      </c>
      <c r="AA4525" s="163"/>
      <c r="AB4525" s="177" t="str">
        <f t="shared" si="676"/>
        <v/>
      </c>
      <c r="AC4525" s="283" t="str">
        <f t="shared" si="677"/>
        <v/>
      </c>
      <c r="AD4525" s="283" t="str">
        <f t="shared" si="678"/>
        <v/>
      </c>
      <c r="AE4525" s="163"/>
      <c r="AF4525" s="162"/>
    </row>
    <row r="4526" spans="1:32">
      <c r="A4526" s="134">
        <v>4517</v>
      </c>
      <c r="B4526" s="286"/>
      <c r="C4526" s="146">
        <f t="shared" si="671"/>
        <v>0</v>
      </c>
      <c r="D4526" s="146">
        <f t="shared" si="672"/>
        <v>1</v>
      </c>
      <c r="E4526" s="146">
        <f t="shared" si="673"/>
        <v>1900</v>
      </c>
      <c r="F4526" s="287"/>
      <c r="G4526" s="287"/>
      <c r="H4526" s="287"/>
      <c r="I4526" s="288"/>
      <c r="J4526" s="287"/>
      <c r="K4526" s="288"/>
      <c r="L4526" s="134"/>
      <c r="M4526" s="133"/>
      <c r="N4526" s="288"/>
      <c r="O4526" s="134"/>
      <c r="P4526" s="166"/>
      <c r="Q4526" s="289"/>
      <c r="R4526" s="165"/>
      <c r="S4526" s="290"/>
      <c r="T4526" s="290"/>
      <c r="U4526" s="290"/>
      <c r="V4526" s="290"/>
      <c r="W4526" s="166"/>
      <c r="X4526" s="135"/>
      <c r="Y4526" s="418">
        <f t="shared" si="674"/>
        <v>0</v>
      </c>
      <c r="Z4526" s="291">
        <f t="shared" si="675"/>
        <v>0</v>
      </c>
      <c r="AA4526" s="163"/>
      <c r="AB4526" s="177" t="str">
        <f t="shared" si="676"/>
        <v/>
      </c>
      <c r="AC4526" s="283" t="str">
        <f t="shared" si="677"/>
        <v/>
      </c>
      <c r="AD4526" s="283" t="str">
        <f t="shared" si="678"/>
        <v/>
      </c>
      <c r="AE4526" s="163"/>
      <c r="AF4526" s="162"/>
    </row>
    <row r="4527" spans="1:32">
      <c r="A4527" s="134">
        <v>4518</v>
      </c>
      <c r="B4527" s="286"/>
      <c r="C4527" s="146">
        <f t="shared" si="671"/>
        <v>0</v>
      </c>
      <c r="D4527" s="146">
        <f t="shared" si="672"/>
        <v>1</v>
      </c>
      <c r="E4527" s="146">
        <f t="shared" si="673"/>
        <v>1900</v>
      </c>
      <c r="F4527" s="287"/>
      <c r="G4527" s="287"/>
      <c r="H4527" s="287"/>
      <c r="I4527" s="288"/>
      <c r="J4527" s="287"/>
      <c r="K4527" s="288"/>
      <c r="L4527" s="134"/>
      <c r="M4527" s="133"/>
      <c r="N4527" s="288"/>
      <c r="O4527" s="134"/>
      <c r="P4527" s="166"/>
      <c r="Q4527" s="289"/>
      <c r="R4527" s="165"/>
      <c r="S4527" s="290"/>
      <c r="T4527" s="290"/>
      <c r="U4527" s="290"/>
      <c r="V4527" s="290"/>
      <c r="W4527" s="166"/>
      <c r="X4527" s="135"/>
      <c r="Y4527" s="418">
        <f t="shared" si="674"/>
        <v>0</v>
      </c>
      <c r="Z4527" s="291">
        <f t="shared" si="675"/>
        <v>0</v>
      </c>
      <c r="AA4527" s="163"/>
      <c r="AB4527" s="177" t="str">
        <f t="shared" si="676"/>
        <v/>
      </c>
      <c r="AC4527" s="283" t="str">
        <f t="shared" si="677"/>
        <v/>
      </c>
      <c r="AD4527" s="283" t="str">
        <f t="shared" si="678"/>
        <v/>
      </c>
      <c r="AE4527" s="163"/>
      <c r="AF4527" s="162"/>
    </row>
    <row r="4528" spans="1:32">
      <c r="A4528" s="134">
        <v>4519</v>
      </c>
      <c r="B4528" s="286"/>
      <c r="C4528" s="146">
        <f t="shared" si="671"/>
        <v>0</v>
      </c>
      <c r="D4528" s="146">
        <f t="shared" si="672"/>
        <v>1</v>
      </c>
      <c r="E4528" s="146">
        <f t="shared" si="673"/>
        <v>1900</v>
      </c>
      <c r="F4528" s="287"/>
      <c r="G4528" s="287"/>
      <c r="H4528" s="287"/>
      <c r="I4528" s="288"/>
      <c r="J4528" s="287"/>
      <c r="K4528" s="288"/>
      <c r="L4528" s="134"/>
      <c r="M4528" s="133"/>
      <c r="N4528" s="288"/>
      <c r="O4528" s="134"/>
      <c r="P4528" s="166"/>
      <c r="Q4528" s="289"/>
      <c r="R4528" s="165"/>
      <c r="S4528" s="290"/>
      <c r="T4528" s="290"/>
      <c r="U4528" s="290"/>
      <c r="V4528" s="290"/>
      <c r="W4528" s="166"/>
      <c r="X4528" s="135"/>
      <c r="Y4528" s="418">
        <f t="shared" si="674"/>
        <v>0</v>
      </c>
      <c r="Z4528" s="291">
        <f t="shared" si="675"/>
        <v>0</v>
      </c>
      <c r="AA4528" s="163"/>
      <c r="AB4528" s="177" t="str">
        <f t="shared" si="676"/>
        <v/>
      </c>
      <c r="AC4528" s="283" t="str">
        <f t="shared" si="677"/>
        <v/>
      </c>
      <c r="AD4528" s="283" t="str">
        <f t="shared" si="678"/>
        <v/>
      </c>
      <c r="AE4528" s="163"/>
      <c r="AF4528" s="162"/>
    </row>
    <row r="4529" spans="1:32">
      <c r="A4529" s="134">
        <v>4520</v>
      </c>
      <c r="B4529" s="286"/>
      <c r="C4529" s="146">
        <f t="shared" si="671"/>
        <v>0</v>
      </c>
      <c r="D4529" s="146">
        <f t="shared" si="672"/>
        <v>1</v>
      </c>
      <c r="E4529" s="146">
        <f t="shared" si="673"/>
        <v>1900</v>
      </c>
      <c r="F4529" s="287"/>
      <c r="G4529" s="287"/>
      <c r="H4529" s="287"/>
      <c r="I4529" s="288"/>
      <c r="J4529" s="287"/>
      <c r="K4529" s="288"/>
      <c r="L4529" s="134"/>
      <c r="M4529" s="133"/>
      <c r="N4529" s="288"/>
      <c r="O4529" s="134"/>
      <c r="P4529" s="166"/>
      <c r="Q4529" s="289"/>
      <c r="R4529" s="165"/>
      <c r="S4529" s="290"/>
      <c r="T4529" s="290"/>
      <c r="U4529" s="290"/>
      <c r="V4529" s="290"/>
      <c r="W4529" s="166"/>
      <c r="X4529" s="135"/>
      <c r="Y4529" s="418">
        <f t="shared" si="674"/>
        <v>0</v>
      </c>
      <c r="Z4529" s="291">
        <f t="shared" si="675"/>
        <v>0</v>
      </c>
      <c r="AA4529" s="163"/>
      <c r="AB4529" s="177" t="str">
        <f t="shared" si="676"/>
        <v/>
      </c>
      <c r="AC4529" s="283" t="str">
        <f t="shared" si="677"/>
        <v/>
      </c>
      <c r="AD4529" s="283" t="str">
        <f t="shared" si="678"/>
        <v/>
      </c>
      <c r="AE4529" s="163"/>
      <c r="AF4529" s="162"/>
    </row>
    <row r="4530" spans="1:32">
      <c r="A4530" s="134">
        <v>4521</v>
      </c>
      <c r="B4530" s="286"/>
      <c r="C4530" s="146">
        <f t="shared" si="671"/>
        <v>0</v>
      </c>
      <c r="D4530" s="146">
        <f t="shared" si="672"/>
        <v>1</v>
      </c>
      <c r="E4530" s="146">
        <f t="shared" si="673"/>
        <v>1900</v>
      </c>
      <c r="F4530" s="287"/>
      <c r="G4530" s="287"/>
      <c r="H4530" s="287"/>
      <c r="I4530" s="288"/>
      <c r="J4530" s="287"/>
      <c r="K4530" s="288"/>
      <c r="L4530" s="134"/>
      <c r="M4530" s="133"/>
      <c r="N4530" s="288"/>
      <c r="O4530" s="134"/>
      <c r="P4530" s="166"/>
      <c r="Q4530" s="289"/>
      <c r="R4530" s="165"/>
      <c r="S4530" s="290"/>
      <c r="T4530" s="290"/>
      <c r="U4530" s="290"/>
      <c r="V4530" s="290"/>
      <c r="W4530" s="166"/>
      <c r="X4530" s="135"/>
      <c r="Y4530" s="418">
        <f t="shared" si="674"/>
        <v>0</v>
      </c>
      <c r="Z4530" s="291">
        <f t="shared" si="675"/>
        <v>0</v>
      </c>
      <c r="AA4530" s="163"/>
      <c r="AB4530" s="177" t="str">
        <f t="shared" si="676"/>
        <v/>
      </c>
      <c r="AC4530" s="283" t="str">
        <f t="shared" si="677"/>
        <v/>
      </c>
      <c r="AD4530" s="283" t="str">
        <f t="shared" si="678"/>
        <v/>
      </c>
      <c r="AE4530" s="163"/>
      <c r="AF4530" s="162"/>
    </row>
    <row r="4531" spans="1:32">
      <c r="A4531" s="134">
        <v>4522</v>
      </c>
      <c r="B4531" s="286"/>
      <c r="C4531" s="146">
        <f t="shared" si="671"/>
        <v>0</v>
      </c>
      <c r="D4531" s="146">
        <f t="shared" si="672"/>
        <v>1</v>
      </c>
      <c r="E4531" s="146">
        <f t="shared" si="673"/>
        <v>1900</v>
      </c>
      <c r="F4531" s="287"/>
      <c r="G4531" s="287"/>
      <c r="H4531" s="287"/>
      <c r="I4531" s="288"/>
      <c r="J4531" s="287"/>
      <c r="K4531" s="288"/>
      <c r="L4531" s="134"/>
      <c r="M4531" s="133"/>
      <c r="N4531" s="288"/>
      <c r="O4531" s="134"/>
      <c r="P4531" s="166"/>
      <c r="Q4531" s="289"/>
      <c r="R4531" s="165"/>
      <c r="S4531" s="290"/>
      <c r="T4531" s="290"/>
      <c r="U4531" s="290"/>
      <c r="V4531" s="290"/>
      <c r="W4531" s="166"/>
      <c r="X4531" s="135"/>
      <c r="Y4531" s="418">
        <f t="shared" si="674"/>
        <v>0</v>
      </c>
      <c r="Z4531" s="291">
        <f t="shared" si="675"/>
        <v>0</v>
      </c>
      <c r="AA4531" s="163"/>
      <c r="AB4531" s="177" t="str">
        <f t="shared" si="676"/>
        <v/>
      </c>
      <c r="AC4531" s="283" t="str">
        <f t="shared" si="677"/>
        <v/>
      </c>
      <c r="AD4531" s="283" t="str">
        <f t="shared" si="678"/>
        <v/>
      </c>
      <c r="AE4531" s="163"/>
      <c r="AF4531" s="162"/>
    </row>
    <row r="4532" spans="1:32">
      <c r="A4532" s="134">
        <v>4523</v>
      </c>
      <c r="B4532" s="286"/>
      <c r="C4532" s="146">
        <f t="shared" si="671"/>
        <v>0</v>
      </c>
      <c r="D4532" s="146">
        <f t="shared" si="672"/>
        <v>1</v>
      </c>
      <c r="E4532" s="146">
        <f t="shared" si="673"/>
        <v>1900</v>
      </c>
      <c r="F4532" s="287"/>
      <c r="G4532" s="287"/>
      <c r="H4532" s="287"/>
      <c r="I4532" s="288"/>
      <c r="J4532" s="287"/>
      <c r="K4532" s="288"/>
      <c r="L4532" s="134"/>
      <c r="M4532" s="133"/>
      <c r="N4532" s="288"/>
      <c r="O4532" s="134"/>
      <c r="P4532" s="166"/>
      <c r="Q4532" s="289"/>
      <c r="R4532" s="165"/>
      <c r="S4532" s="290"/>
      <c r="T4532" s="290"/>
      <c r="U4532" s="290"/>
      <c r="V4532" s="290"/>
      <c r="W4532" s="166"/>
      <c r="X4532" s="135"/>
      <c r="Y4532" s="418">
        <f t="shared" si="674"/>
        <v>0</v>
      </c>
      <c r="Z4532" s="291">
        <f t="shared" si="675"/>
        <v>0</v>
      </c>
      <c r="AA4532" s="163"/>
      <c r="AB4532" s="177" t="str">
        <f t="shared" si="676"/>
        <v/>
      </c>
      <c r="AC4532" s="283" t="str">
        <f t="shared" si="677"/>
        <v/>
      </c>
      <c r="AD4532" s="283" t="str">
        <f t="shared" si="678"/>
        <v/>
      </c>
      <c r="AE4532" s="163"/>
      <c r="AF4532" s="162"/>
    </row>
    <row r="4533" spans="1:32">
      <c r="A4533" s="134">
        <v>4524</v>
      </c>
      <c r="B4533" s="286"/>
      <c r="C4533" s="146">
        <f t="shared" si="671"/>
        <v>0</v>
      </c>
      <c r="D4533" s="146">
        <f t="shared" si="672"/>
        <v>1</v>
      </c>
      <c r="E4533" s="146">
        <f t="shared" si="673"/>
        <v>1900</v>
      </c>
      <c r="F4533" s="287"/>
      <c r="G4533" s="287"/>
      <c r="H4533" s="287"/>
      <c r="I4533" s="288"/>
      <c r="J4533" s="287"/>
      <c r="K4533" s="288"/>
      <c r="L4533" s="134"/>
      <c r="M4533" s="133"/>
      <c r="N4533" s="288"/>
      <c r="O4533" s="134"/>
      <c r="P4533" s="166"/>
      <c r="Q4533" s="289"/>
      <c r="R4533" s="165"/>
      <c r="S4533" s="290"/>
      <c r="T4533" s="290"/>
      <c r="U4533" s="290"/>
      <c r="V4533" s="290"/>
      <c r="W4533" s="166"/>
      <c r="X4533" s="135"/>
      <c r="Y4533" s="418">
        <f t="shared" si="674"/>
        <v>0</v>
      </c>
      <c r="Z4533" s="291">
        <f t="shared" si="675"/>
        <v>0</v>
      </c>
      <c r="AA4533" s="163"/>
      <c r="AB4533" s="177" t="str">
        <f t="shared" si="676"/>
        <v/>
      </c>
      <c r="AC4533" s="283" t="str">
        <f t="shared" si="677"/>
        <v/>
      </c>
      <c r="AD4533" s="283" t="str">
        <f t="shared" si="678"/>
        <v/>
      </c>
      <c r="AE4533" s="163"/>
      <c r="AF4533" s="162"/>
    </row>
    <row r="4534" spans="1:32">
      <c r="A4534" s="134">
        <v>4525</v>
      </c>
      <c r="B4534" s="286"/>
      <c r="C4534" s="146">
        <f t="shared" si="671"/>
        <v>0</v>
      </c>
      <c r="D4534" s="146">
        <f t="shared" si="672"/>
        <v>1</v>
      </c>
      <c r="E4534" s="146">
        <f t="shared" si="673"/>
        <v>1900</v>
      </c>
      <c r="F4534" s="287"/>
      <c r="G4534" s="287"/>
      <c r="H4534" s="287"/>
      <c r="I4534" s="288"/>
      <c r="J4534" s="287"/>
      <c r="K4534" s="288"/>
      <c r="L4534" s="134"/>
      <c r="M4534" s="133"/>
      <c r="N4534" s="288"/>
      <c r="O4534" s="134"/>
      <c r="P4534" s="166"/>
      <c r="Q4534" s="289"/>
      <c r="R4534" s="165"/>
      <c r="S4534" s="290"/>
      <c r="T4534" s="290"/>
      <c r="U4534" s="290"/>
      <c r="V4534" s="290"/>
      <c r="W4534" s="166"/>
      <c r="X4534" s="135"/>
      <c r="Y4534" s="418">
        <f t="shared" si="674"/>
        <v>0</v>
      </c>
      <c r="Z4534" s="291">
        <f t="shared" si="675"/>
        <v>0</v>
      </c>
      <c r="AA4534" s="163"/>
      <c r="AB4534" s="177" t="str">
        <f t="shared" si="676"/>
        <v/>
      </c>
      <c r="AC4534" s="283" t="str">
        <f t="shared" si="677"/>
        <v/>
      </c>
      <c r="AD4534" s="283" t="str">
        <f t="shared" si="678"/>
        <v/>
      </c>
      <c r="AE4534" s="163"/>
      <c r="AF4534" s="162"/>
    </row>
    <row r="4535" spans="1:32">
      <c r="A4535" s="134">
        <v>4526</v>
      </c>
      <c r="B4535" s="286"/>
      <c r="C4535" s="146">
        <f t="shared" si="671"/>
        <v>0</v>
      </c>
      <c r="D4535" s="146">
        <f t="shared" si="672"/>
        <v>1</v>
      </c>
      <c r="E4535" s="146">
        <f t="shared" si="673"/>
        <v>1900</v>
      </c>
      <c r="F4535" s="287"/>
      <c r="G4535" s="287"/>
      <c r="H4535" s="287"/>
      <c r="I4535" s="288"/>
      <c r="J4535" s="287"/>
      <c r="K4535" s="288"/>
      <c r="L4535" s="134"/>
      <c r="M4535" s="133"/>
      <c r="N4535" s="288"/>
      <c r="O4535" s="134"/>
      <c r="P4535" s="166"/>
      <c r="Q4535" s="289"/>
      <c r="R4535" s="165"/>
      <c r="S4535" s="290"/>
      <c r="T4535" s="290"/>
      <c r="U4535" s="290"/>
      <c r="V4535" s="290"/>
      <c r="W4535" s="166"/>
      <c r="X4535" s="135"/>
      <c r="Y4535" s="418">
        <f t="shared" si="674"/>
        <v>0</v>
      </c>
      <c r="Z4535" s="291">
        <f t="shared" si="675"/>
        <v>0</v>
      </c>
      <c r="AA4535" s="163"/>
      <c r="AB4535" s="177" t="str">
        <f t="shared" si="676"/>
        <v/>
      </c>
      <c r="AC4535" s="283" t="str">
        <f t="shared" si="677"/>
        <v/>
      </c>
      <c r="AD4535" s="283" t="str">
        <f t="shared" si="678"/>
        <v/>
      </c>
      <c r="AE4535" s="163"/>
      <c r="AF4535" s="162"/>
    </row>
    <row r="4536" spans="1:32">
      <c r="A4536" s="134">
        <v>4527</v>
      </c>
      <c r="B4536" s="286"/>
      <c r="C4536" s="146">
        <f t="shared" si="671"/>
        <v>0</v>
      </c>
      <c r="D4536" s="146">
        <f t="shared" si="672"/>
        <v>1</v>
      </c>
      <c r="E4536" s="146">
        <f t="shared" si="673"/>
        <v>1900</v>
      </c>
      <c r="F4536" s="287"/>
      <c r="G4536" s="287"/>
      <c r="H4536" s="287"/>
      <c r="I4536" s="288"/>
      <c r="J4536" s="287"/>
      <c r="K4536" s="288"/>
      <c r="L4536" s="134"/>
      <c r="M4536" s="133"/>
      <c r="N4536" s="288"/>
      <c r="O4536" s="134"/>
      <c r="P4536" s="166"/>
      <c r="Q4536" s="289"/>
      <c r="R4536" s="165"/>
      <c r="S4536" s="290"/>
      <c r="T4536" s="290"/>
      <c r="U4536" s="290"/>
      <c r="V4536" s="290"/>
      <c r="W4536" s="166"/>
      <c r="X4536" s="135"/>
      <c r="Y4536" s="418">
        <f t="shared" si="674"/>
        <v>0</v>
      </c>
      <c r="Z4536" s="291">
        <f t="shared" si="675"/>
        <v>0</v>
      </c>
      <c r="AA4536" s="163"/>
      <c r="AB4536" s="177" t="str">
        <f t="shared" si="676"/>
        <v/>
      </c>
      <c r="AC4536" s="283" t="str">
        <f t="shared" si="677"/>
        <v/>
      </c>
      <c r="AD4536" s="283" t="str">
        <f t="shared" si="678"/>
        <v/>
      </c>
      <c r="AE4536" s="163"/>
      <c r="AF4536" s="162"/>
    </row>
    <row r="4537" spans="1:32">
      <c r="A4537" s="134">
        <v>4528</v>
      </c>
      <c r="B4537" s="286"/>
      <c r="C4537" s="146">
        <f t="shared" si="671"/>
        <v>0</v>
      </c>
      <c r="D4537" s="146">
        <f t="shared" si="672"/>
        <v>1</v>
      </c>
      <c r="E4537" s="146">
        <f t="shared" si="673"/>
        <v>1900</v>
      </c>
      <c r="F4537" s="287"/>
      <c r="G4537" s="287"/>
      <c r="H4537" s="287"/>
      <c r="I4537" s="288"/>
      <c r="J4537" s="287"/>
      <c r="K4537" s="288"/>
      <c r="L4537" s="134"/>
      <c r="M4537" s="133"/>
      <c r="N4537" s="288"/>
      <c r="O4537" s="134"/>
      <c r="P4537" s="166"/>
      <c r="Q4537" s="289"/>
      <c r="R4537" s="165"/>
      <c r="S4537" s="290"/>
      <c r="T4537" s="290"/>
      <c r="U4537" s="290"/>
      <c r="V4537" s="290"/>
      <c r="W4537" s="166"/>
      <c r="X4537" s="135"/>
      <c r="Y4537" s="418">
        <f t="shared" si="674"/>
        <v>0</v>
      </c>
      <c r="Z4537" s="291">
        <f t="shared" si="675"/>
        <v>0</v>
      </c>
      <c r="AA4537" s="163"/>
      <c r="AB4537" s="177" t="str">
        <f t="shared" si="676"/>
        <v/>
      </c>
      <c r="AC4537" s="283" t="str">
        <f t="shared" si="677"/>
        <v/>
      </c>
      <c r="AD4537" s="283" t="str">
        <f t="shared" si="678"/>
        <v/>
      </c>
      <c r="AE4537" s="163"/>
      <c r="AF4537" s="162"/>
    </row>
    <row r="4538" spans="1:32">
      <c r="A4538" s="134">
        <v>4529</v>
      </c>
      <c r="B4538" s="286"/>
      <c r="C4538" s="146">
        <f t="shared" si="671"/>
        <v>0</v>
      </c>
      <c r="D4538" s="146">
        <f t="shared" si="672"/>
        <v>1</v>
      </c>
      <c r="E4538" s="146">
        <f t="shared" si="673"/>
        <v>1900</v>
      </c>
      <c r="F4538" s="287"/>
      <c r="G4538" s="287"/>
      <c r="H4538" s="287"/>
      <c r="I4538" s="288"/>
      <c r="J4538" s="287"/>
      <c r="K4538" s="288"/>
      <c r="L4538" s="134"/>
      <c r="M4538" s="133"/>
      <c r="N4538" s="288"/>
      <c r="O4538" s="134"/>
      <c r="P4538" s="166"/>
      <c r="Q4538" s="289"/>
      <c r="R4538" s="165"/>
      <c r="S4538" s="290"/>
      <c r="T4538" s="290"/>
      <c r="U4538" s="290"/>
      <c r="V4538" s="290"/>
      <c r="W4538" s="166"/>
      <c r="X4538" s="135"/>
      <c r="Y4538" s="418">
        <f t="shared" si="674"/>
        <v>0</v>
      </c>
      <c r="Z4538" s="291">
        <f t="shared" si="675"/>
        <v>0</v>
      </c>
      <c r="AA4538" s="163"/>
      <c r="AB4538" s="177" t="str">
        <f t="shared" si="676"/>
        <v/>
      </c>
      <c r="AC4538" s="283" t="str">
        <f t="shared" si="677"/>
        <v/>
      </c>
      <c r="AD4538" s="283" t="str">
        <f t="shared" si="678"/>
        <v/>
      </c>
      <c r="AE4538" s="163"/>
      <c r="AF4538" s="162"/>
    </row>
    <row r="4539" spans="1:32">
      <c r="A4539" s="134">
        <v>4530</v>
      </c>
      <c r="B4539" s="286"/>
      <c r="C4539" s="146">
        <f t="shared" si="671"/>
        <v>0</v>
      </c>
      <c r="D4539" s="146">
        <f t="shared" si="672"/>
        <v>1</v>
      </c>
      <c r="E4539" s="146">
        <f t="shared" si="673"/>
        <v>1900</v>
      </c>
      <c r="F4539" s="287"/>
      <c r="G4539" s="287"/>
      <c r="H4539" s="287"/>
      <c r="I4539" s="288"/>
      <c r="J4539" s="287"/>
      <c r="K4539" s="288"/>
      <c r="L4539" s="134"/>
      <c r="M4539" s="133"/>
      <c r="N4539" s="288"/>
      <c r="O4539" s="134"/>
      <c r="P4539" s="166"/>
      <c r="Q4539" s="289"/>
      <c r="R4539" s="165"/>
      <c r="S4539" s="290"/>
      <c r="T4539" s="290"/>
      <c r="U4539" s="290"/>
      <c r="V4539" s="290"/>
      <c r="W4539" s="166"/>
      <c r="X4539" s="135"/>
      <c r="Y4539" s="418">
        <f t="shared" si="674"/>
        <v>0</v>
      </c>
      <c r="Z4539" s="291">
        <f t="shared" si="675"/>
        <v>0</v>
      </c>
      <c r="AA4539" s="163"/>
      <c r="AB4539" s="177" t="str">
        <f t="shared" si="676"/>
        <v/>
      </c>
      <c r="AC4539" s="283" t="str">
        <f t="shared" si="677"/>
        <v/>
      </c>
      <c r="AD4539" s="283" t="str">
        <f t="shared" si="678"/>
        <v/>
      </c>
      <c r="AE4539" s="163"/>
      <c r="AF4539" s="162"/>
    </row>
    <row r="4540" spans="1:32">
      <c r="A4540" s="134">
        <v>4531</v>
      </c>
      <c r="B4540" s="286"/>
      <c r="C4540" s="146">
        <f t="shared" si="671"/>
        <v>0</v>
      </c>
      <c r="D4540" s="146">
        <f t="shared" si="672"/>
        <v>1</v>
      </c>
      <c r="E4540" s="146">
        <f t="shared" si="673"/>
        <v>1900</v>
      </c>
      <c r="F4540" s="287"/>
      <c r="G4540" s="287"/>
      <c r="H4540" s="287"/>
      <c r="I4540" s="288"/>
      <c r="J4540" s="287"/>
      <c r="K4540" s="288"/>
      <c r="L4540" s="134"/>
      <c r="M4540" s="133"/>
      <c r="N4540" s="288"/>
      <c r="O4540" s="134"/>
      <c r="P4540" s="166"/>
      <c r="Q4540" s="289"/>
      <c r="R4540" s="165"/>
      <c r="S4540" s="290"/>
      <c r="T4540" s="290"/>
      <c r="U4540" s="290"/>
      <c r="V4540" s="290"/>
      <c r="W4540" s="166"/>
      <c r="X4540" s="135"/>
      <c r="Y4540" s="418">
        <f t="shared" si="674"/>
        <v>0</v>
      </c>
      <c r="Z4540" s="291">
        <f t="shared" si="675"/>
        <v>0</v>
      </c>
      <c r="AA4540" s="163"/>
      <c r="AB4540" s="177" t="str">
        <f t="shared" si="676"/>
        <v/>
      </c>
      <c r="AC4540" s="283" t="str">
        <f t="shared" si="677"/>
        <v/>
      </c>
      <c r="AD4540" s="283" t="str">
        <f t="shared" si="678"/>
        <v/>
      </c>
      <c r="AE4540" s="163"/>
      <c r="AF4540" s="162"/>
    </row>
    <row r="4541" spans="1:32">
      <c r="A4541" s="134">
        <v>4532</v>
      </c>
      <c r="B4541" s="286"/>
      <c r="C4541" s="146">
        <f t="shared" si="671"/>
        <v>0</v>
      </c>
      <c r="D4541" s="146">
        <f t="shared" si="672"/>
        <v>1</v>
      </c>
      <c r="E4541" s="146">
        <f t="shared" si="673"/>
        <v>1900</v>
      </c>
      <c r="F4541" s="287"/>
      <c r="G4541" s="287"/>
      <c r="H4541" s="287"/>
      <c r="I4541" s="288"/>
      <c r="J4541" s="287"/>
      <c r="K4541" s="288"/>
      <c r="L4541" s="134"/>
      <c r="M4541" s="133"/>
      <c r="N4541" s="288"/>
      <c r="O4541" s="134"/>
      <c r="P4541" s="166"/>
      <c r="Q4541" s="289"/>
      <c r="R4541" s="165"/>
      <c r="S4541" s="290"/>
      <c r="T4541" s="290"/>
      <c r="U4541" s="290"/>
      <c r="V4541" s="290"/>
      <c r="W4541" s="166"/>
      <c r="X4541" s="135"/>
      <c r="Y4541" s="418">
        <f t="shared" si="674"/>
        <v>0</v>
      </c>
      <c r="Z4541" s="291">
        <f t="shared" si="675"/>
        <v>0</v>
      </c>
      <c r="AA4541" s="163"/>
      <c r="AB4541" s="177" t="str">
        <f t="shared" si="676"/>
        <v/>
      </c>
      <c r="AC4541" s="283" t="str">
        <f t="shared" si="677"/>
        <v/>
      </c>
      <c r="AD4541" s="283" t="str">
        <f t="shared" si="678"/>
        <v/>
      </c>
      <c r="AE4541" s="163"/>
      <c r="AF4541" s="162"/>
    </row>
    <row r="4542" spans="1:32">
      <c r="A4542" s="134">
        <v>4533</v>
      </c>
      <c r="B4542" s="286"/>
      <c r="C4542" s="146">
        <f t="shared" si="671"/>
        <v>0</v>
      </c>
      <c r="D4542" s="146">
        <f t="shared" si="672"/>
        <v>1</v>
      </c>
      <c r="E4542" s="146">
        <f t="shared" si="673"/>
        <v>1900</v>
      </c>
      <c r="F4542" s="287"/>
      <c r="G4542" s="287"/>
      <c r="H4542" s="287"/>
      <c r="I4542" s="288"/>
      <c r="J4542" s="287"/>
      <c r="K4542" s="288"/>
      <c r="L4542" s="134"/>
      <c r="M4542" s="133"/>
      <c r="N4542" s="288"/>
      <c r="O4542" s="134"/>
      <c r="P4542" s="166"/>
      <c r="Q4542" s="289"/>
      <c r="R4542" s="165"/>
      <c r="S4542" s="290"/>
      <c r="T4542" s="290"/>
      <c r="U4542" s="290"/>
      <c r="V4542" s="290"/>
      <c r="W4542" s="166"/>
      <c r="X4542" s="135"/>
      <c r="Y4542" s="418">
        <f t="shared" si="674"/>
        <v>0</v>
      </c>
      <c r="Z4542" s="291">
        <f t="shared" si="675"/>
        <v>0</v>
      </c>
      <c r="AA4542" s="163"/>
      <c r="AB4542" s="177" t="str">
        <f t="shared" si="676"/>
        <v/>
      </c>
      <c r="AC4542" s="283" t="str">
        <f t="shared" si="677"/>
        <v/>
      </c>
      <c r="AD4542" s="283" t="str">
        <f t="shared" si="678"/>
        <v/>
      </c>
      <c r="AE4542" s="163"/>
      <c r="AF4542" s="162"/>
    </row>
    <row r="4543" spans="1:32">
      <c r="A4543" s="134">
        <v>4534</v>
      </c>
      <c r="B4543" s="286"/>
      <c r="C4543" s="146">
        <f t="shared" si="671"/>
        <v>0</v>
      </c>
      <c r="D4543" s="146">
        <f t="shared" si="672"/>
        <v>1</v>
      </c>
      <c r="E4543" s="146">
        <f t="shared" si="673"/>
        <v>1900</v>
      </c>
      <c r="F4543" s="287"/>
      <c r="G4543" s="287"/>
      <c r="H4543" s="287"/>
      <c r="I4543" s="288"/>
      <c r="J4543" s="287"/>
      <c r="K4543" s="288"/>
      <c r="L4543" s="134"/>
      <c r="M4543" s="133"/>
      <c r="N4543" s="288"/>
      <c r="O4543" s="134"/>
      <c r="P4543" s="166"/>
      <c r="Q4543" s="289"/>
      <c r="R4543" s="165"/>
      <c r="S4543" s="290"/>
      <c r="T4543" s="290"/>
      <c r="U4543" s="290"/>
      <c r="V4543" s="290"/>
      <c r="W4543" s="166"/>
      <c r="X4543" s="135"/>
      <c r="Y4543" s="418">
        <f t="shared" si="674"/>
        <v>0</v>
      </c>
      <c r="Z4543" s="291">
        <f t="shared" si="675"/>
        <v>0</v>
      </c>
      <c r="AA4543" s="163"/>
      <c r="AB4543" s="177" t="str">
        <f t="shared" si="676"/>
        <v/>
      </c>
      <c r="AC4543" s="283" t="str">
        <f t="shared" si="677"/>
        <v/>
      </c>
      <c r="AD4543" s="283" t="str">
        <f t="shared" si="678"/>
        <v/>
      </c>
      <c r="AE4543" s="163"/>
      <c r="AF4543" s="162"/>
    </row>
    <row r="4544" spans="1:32">
      <c r="A4544" s="134">
        <v>4535</v>
      </c>
      <c r="B4544" s="286"/>
      <c r="C4544" s="146">
        <f t="shared" si="671"/>
        <v>0</v>
      </c>
      <c r="D4544" s="146">
        <f t="shared" si="672"/>
        <v>1</v>
      </c>
      <c r="E4544" s="146">
        <f t="shared" si="673"/>
        <v>1900</v>
      </c>
      <c r="F4544" s="287"/>
      <c r="G4544" s="287"/>
      <c r="H4544" s="287"/>
      <c r="I4544" s="288"/>
      <c r="J4544" s="287"/>
      <c r="K4544" s="288"/>
      <c r="L4544" s="134"/>
      <c r="M4544" s="133"/>
      <c r="N4544" s="288"/>
      <c r="O4544" s="134"/>
      <c r="P4544" s="166"/>
      <c r="Q4544" s="289"/>
      <c r="R4544" s="165"/>
      <c r="S4544" s="290"/>
      <c r="T4544" s="290"/>
      <c r="U4544" s="290"/>
      <c r="V4544" s="290"/>
      <c r="W4544" s="166"/>
      <c r="X4544" s="135"/>
      <c r="Y4544" s="418">
        <f t="shared" si="674"/>
        <v>0</v>
      </c>
      <c r="Z4544" s="291">
        <f t="shared" si="675"/>
        <v>0</v>
      </c>
      <c r="AA4544" s="163"/>
      <c r="AB4544" s="177" t="str">
        <f t="shared" si="676"/>
        <v/>
      </c>
      <c r="AC4544" s="283" t="str">
        <f t="shared" si="677"/>
        <v/>
      </c>
      <c r="AD4544" s="283" t="str">
        <f t="shared" si="678"/>
        <v/>
      </c>
      <c r="AE4544" s="163"/>
      <c r="AF4544" s="162"/>
    </row>
    <row r="4545" spans="1:32">
      <c r="A4545" s="134">
        <v>4536</v>
      </c>
      <c r="B4545" s="286"/>
      <c r="C4545" s="146">
        <f t="shared" si="671"/>
        <v>0</v>
      </c>
      <c r="D4545" s="146">
        <f t="shared" si="672"/>
        <v>1</v>
      </c>
      <c r="E4545" s="146">
        <f t="shared" si="673"/>
        <v>1900</v>
      </c>
      <c r="F4545" s="287"/>
      <c r="G4545" s="287"/>
      <c r="H4545" s="287"/>
      <c r="I4545" s="288"/>
      <c r="J4545" s="287"/>
      <c r="K4545" s="288"/>
      <c r="L4545" s="134"/>
      <c r="M4545" s="133"/>
      <c r="N4545" s="288"/>
      <c r="O4545" s="134"/>
      <c r="P4545" s="166"/>
      <c r="Q4545" s="289"/>
      <c r="R4545" s="165"/>
      <c r="S4545" s="290"/>
      <c r="T4545" s="290"/>
      <c r="U4545" s="290"/>
      <c r="V4545" s="290"/>
      <c r="W4545" s="166"/>
      <c r="X4545" s="135"/>
      <c r="Y4545" s="418">
        <f t="shared" si="674"/>
        <v>0</v>
      </c>
      <c r="Z4545" s="291">
        <f t="shared" si="675"/>
        <v>0</v>
      </c>
      <c r="AA4545" s="163"/>
      <c r="AB4545" s="177" t="str">
        <f t="shared" si="676"/>
        <v/>
      </c>
      <c r="AC4545" s="283" t="str">
        <f t="shared" si="677"/>
        <v/>
      </c>
      <c r="AD4545" s="283" t="str">
        <f t="shared" si="678"/>
        <v/>
      </c>
      <c r="AE4545" s="163"/>
      <c r="AF4545" s="162"/>
    </row>
    <row r="4546" spans="1:32">
      <c r="A4546" s="134">
        <v>4537</v>
      </c>
      <c r="B4546" s="286"/>
      <c r="C4546" s="146">
        <f t="shared" si="671"/>
        <v>0</v>
      </c>
      <c r="D4546" s="146">
        <f t="shared" si="672"/>
        <v>1</v>
      </c>
      <c r="E4546" s="146">
        <f t="shared" si="673"/>
        <v>1900</v>
      </c>
      <c r="F4546" s="287"/>
      <c r="G4546" s="287"/>
      <c r="H4546" s="287"/>
      <c r="I4546" s="288"/>
      <c r="J4546" s="287"/>
      <c r="K4546" s="288"/>
      <c r="L4546" s="134"/>
      <c r="M4546" s="133"/>
      <c r="N4546" s="288"/>
      <c r="O4546" s="134"/>
      <c r="P4546" s="166"/>
      <c r="Q4546" s="289"/>
      <c r="R4546" s="165"/>
      <c r="S4546" s="290"/>
      <c r="T4546" s="290"/>
      <c r="U4546" s="290"/>
      <c r="V4546" s="290"/>
      <c r="W4546" s="166"/>
      <c r="X4546" s="135"/>
      <c r="Y4546" s="418">
        <f t="shared" si="674"/>
        <v>0</v>
      </c>
      <c r="Z4546" s="291">
        <f t="shared" si="675"/>
        <v>0</v>
      </c>
      <c r="AA4546" s="163"/>
      <c r="AB4546" s="177" t="str">
        <f t="shared" si="676"/>
        <v/>
      </c>
      <c r="AC4546" s="283" t="str">
        <f t="shared" si="677"/>
        <v/>
      </c>
      <c r="AD4546" s="283" t="str">
        <f t="shared" si="678"/>
        <v/>
      </c>
      <c r="AE4546" s="163"/>
      <c r="AF4546" s="162"/>
    </row>
    <row r="4547" spans="1:32">
      <c r="A4547" s="134">
        <v>4538</v>
      </c>
      <c r="B4547" s="286"/>
      <c r="C4547" s="146">
        <f t="shared" si="671"/>
        <v>0</v>
      </c>
      <c r="D4547" s="146">
        <f t="shared" si="672"/>
        <v>1</v>
      </c>
      <c r="E4547" s="146">
        <f t="shared" si="673"/>
        <v>1900</v>
      </c>
      <c r="F4547" s="287"/>
      <c r="G4547" s="287"/>
      <c r="H4547" s="287"/>
      <c r="I4547" s="288"/>
      <c r="J4547" s="287"/>
      <c r="K4547" s="288"/>
      <c r="L4547" s="134"/>
      <c r="M4547" s="133"/>
      <c r="N4547" s="288"/>
      <c r="O4547" s="134"/>
      <c r="P4547" s="166"/>
      <c r="Q4547" s="289"/>
      <c r="R4547" s="165"/>
      <c r="S4547" s="290"/>
      <c r="T4547" s="290"/>
      <c r="U4547" s="290"/>
      <c r="V4547" s="290"/>
      <c r="W4547" s="166"/>
      <c r="X4547" s="135"/>
      <c r="Y4547" s="418">
        <f t="shared" si="674"/>
        <v>0</v>
      </c>
      <c r="Z4547" s="291">
        <f t="shared" si="675"/>
        <v>0</v>
      </c>
      <c r="AA4547" s="163"/>
      <c r="AB4547" s="177" t="str">
        <f t="shared" si="676"/>
        <v/>
      </c>
      <c r="AC4547" s="283" t="str">
        <f t="shared" si="677"/>
        <v/>
      </c>
      <c r="AD4547" s="283" t="str">
        <f t="shared" si="678"/>
        <v/>
      </c>
      <c r="AE4547" s="163"/>
      <c r="AF4547" s="162"/>
    </row>
    <row r="4548" spans="1:32">
      <c r="A4548" s="134">
        <v>4539</v>
      </c>
      <c r="B4548" s="286"/>
      <c r="C4548" s="146">
        <f t="shared" si="671"/>
        <v>0</v>
      </c>
      <c r="D4548" s="146">
        <f t="shared" si="672"/>
        <v>1</v>
      </c>
      <c r="E4548" s="146">
        <f t="shared" si="673"/>
        <v>1900</v>
      </c>
      <c r="F4548" s="287"/>
      <c r="G4548" s="287"/>
      <c r="H4548" s="287"/>
      <c r="I4548" s="288"/>
      <c r="J4548" s="287"/>
      <c r="K4548" s="288"/>
      <c r="L4548" s="134"/>
      <c r="M4548" s="133"/>
      <c r="N4548" s="288"/>
      <c r="O4548" s="134"/>
      <c r="P4548" s="166"/>
      <c r="Q4548" s="289"/>
      <c r="R4548" s="165"/>
      <c r="S4548" s="290"/>
      <c r="T4548" s="290"/>
      <c r="U4548" s="290"/>
      <c r="V4548" s="290"/>
      <c r="W4548" s="166"/>
      <c r="X4548" s="135"/>
      <c r="Y4548" s="418">
        <f t="shared" si="674"/>
        <v>0</v>
      </c>
      <c r="Z4548" s="291">
        <f t="shared" si="675"/>
        <v>0</v>
      </c>
      <c r="AA4548" s="163"/>
      <c r="AB4548" s="177" t="str">
        <f t="shared" si="676"/>
        <v/>
      </c>
      <c r="AC4548" s="283" t="str">
        <f t="shared" si="677"/>
        <v/>
      </c>
      <c r="AD4548" s="283" t="str">
        <f t="shared" si="678"/>
        <v/>
      </c>
      <c r="AE4548" s="163"/>
      <c r="AF4548" s="162"/>
    </row>
    <row r="4549" spans="1:32">
      <c r="A4549" s="134">
        <v>4540</v>
      </c>
      <c r="B4549" s="286"/>
      <c r="C4549" s="146">
        <f t="shared" si="671"/>
        <v>0</v>
      </c>
      <c r="D4549" s="146">
        <f t="shared" si="672"/>
        <v>1</v>
      </c>
      <c r="E4549" s="146">
        <f t="shared" si="673"/>
        <v>1900</v>
      </c>
      <c r="F4549" s="287"/>
      <c r="G4549" s="287"/>
      <c r="H4549" s="287"/>
      <c r="I4549" s="288"/>
      <c r="J4549" s="287"/>
      <c r="K4549" s="288"/>
      <c r="L4549" s="134"/>
      <c r="M4549" s="133"/>
      <c r="N4549" s="288"/>
      <c r="O4549" s="134"/>
      <c r="P4549" s="166"/>
      <c r="Q4549" s="289"/>
      <c r="R4549" s="165"/>
      <c r="S4549" s="290"/>
      <c r="T4549" s="290"/>
      <c r="U4549" s="290"/>
      <c r="V4549" s="290"/>
      <c r="W4549" s="166"/>
      <c r="X4549" s="135"/>
      <c r="Y4549" s="418">
        <f t="shared" si="674"/>
        <v>0</v>
      </c>
      <c r="Z4549" s="291">
        <f t="shared" si="675"/>
        <v>0</v>
      </c>
      <c r="AA4549" s="163"/>
      <c r="AB4549" s="177" t="str">
        <f t="shared" si="676"/>
        <v/>
      </c>
      <c r="AC4549" s="283" t="str">
        <f t="shared" si="677"/>
        <v/>
      </c>
      <c r="AD4549" s="283" t="str">
        <f t="shared" si="678"/>
        <v/>
      </c>
      <c r="AE4549" s="163"/>
      <c r="AF4549" s="162"/>
    </row>
    <row r="4550" spans="1:32">
      <c r="A4550" s="134">
        <v>4541</v>
      </c>
      <c r="B4550" s="286"/>
      <c r="C4550" s="146">
        <f t="shared" si="671"/>
        <v>0</v>
      </c>
      <c r="D4550" s="146">
        <f t="shared" si="672"/>
        <v>1</v>
      </c>
      <c r="E4550" s="146">
        <f t="shared" si="673"/>
        <v>1900</v>
      </c>
      <c r="F4550" s="287"/>
      <c r="G4550" s="287"/>
      <c r="H4550" s="287"/>
      <c r="I4550" s="288"/>
      <c r="J4550" s="287"/>
      <c r="K4550" s="288"/>
      <c r="L4550" s="134"/>
      <c r="M4550" s="133"/>
      <c r="N4550" s="288"/>
      <c r="O4550" s="134"/>
      <c r="P4550" s="166"/>
      <c r="Q4550" s="289"/>
      <c r="R4550" s="165"/>
      <c r="S4550" s="290"/>
      <c r="T4550" s="290"/>
      <c r="U4550" s="290"/>
      <c r="V4550" s="290"/>
      <c r="W4550" s="166"/>
      <c r="X4550" s="135"/>
      <c r="Y4550" s="418">
        <f t="shared" si="674"/>
        <v>0</v>
      </c>
      <c r="Z4550" s="291">
        <f t="shared" si="675"/>
        <v>0</v>
      </c>
      <c r="AA4550" s="163"/>
      <c r="AB4550" s="177" t="str">
        <f t="shared" si="676"/>
        <v/>
      </c>
      <c r="AC4550" s="283" t="str">
        <f t="shared" si="677"/>
        <v/>
      </c>
      <c r="AD4550" s="283" t="str">
        <f t="shared" si="678"/>
        <v/>
      </c>
      <c r="AE4550" s="163"/>
      <c r="AF4550" s="162"/>
    </row>
    <row r="4551" spans="1:32">
      <c r="A4551" s="134">
        <v>4542</v>
      </c>
      <c r="B4551" s="286"/>
      <c r="C4551" s="146">
        <f t="shared" si="671"/>
        <v>0</v>
      </c>
      <c r="D4551" s="146">
        <f t="shared" si="672"/>
        <v>1</v>
      </c>
      <c r="E4551" s="146">
        <f t="shared" si="673"/>
        <v>1900</v>
      </c>
      <c r="F4551" s="287"/>
      <c r="G4551" s="287"/>
      <c r="H4551" s="287"/>
      <c r="I4551" s="288"/>
      <c r="J4551" s="287"/>
      <c r="K4551" s="288"/>
      <c r="L4551" s="134"/>
      <c r="M4551" s="133"/>
      <c r="N4551" s="288"/>
      <c r="O4551" s="134"/>
      <c r="P4551" s="166"/>
      <c r="Q4551" s="289"/>
      <c r="R4551" s="165"/>
      <c r="S4551" s="290"/>
      <c r="T4551" s="290"/>
      <c r="U4551" s="290"/>
      <c r="V4551" s="290"/>
      <c r="W4551" s="166"/>
      <c r="X4551" s="135"/>
      <c r="Y4551" s="418">
        <f t="shared" si="674"/>
        <v>0</v>
      </c>
      <c r="Z4551" s="291">
        <f t="shared" si="675"/>
        <v>0</v>
      </c>
      <c r="AA4551" s="163"/>
      <c r="AB4551" s="177" t="str">
        <f t="shared" si="676"/>
        <v/>
      </c>
      <c r="AC4551" s="283" t="str">
        <f t="shared" si="677"/>
        <v/>
      </c>
      <c r="AD4551" s="283" t="str">
        <f t="shared" si="678"/>
        <v/>
      </c>
      <c r="AE4551" s="163"/>
      <c r="AF4551" s="162"/>
    </row>
    <row r="4552" spans="1:32">
      <c r="A4552" s="134">
        <v>4543</v>
      </c>
      <c r="B4552" s="286"/>
      <c r="C4552" s="146">
        <f t="shared" si="671"/>
        <v>0</v>
      </c>
      <c r="D4552" s="146">
        <f t="shared" si="672"/>
        <v>1</v>
      </c>
      <c r="E4552" s="146">
        <f t="shared" si="673"/>
        <v>1900</v>
      </c>
      <c r="F4552" s="287"/>
      <c r="G4552" s="287"/>
      <c r="H4552" s="287"/>
      <c r="I4552" s="288"/>
      <c r="J4552" s="287"/>
      <c r="K4552" s="288"/>
      <c r="L4552" s="134"/>
      <c r="M4552" s="133"/>
      <c r="N4552" s="288"/>
      <c r="O4552" s="134"/>
      <c r="P4552" s="166"/>
      <c r="Q4552" s="289"/>
      <c r="R4552" s="165"/>
      <c r="S4552" s="290"/>
      <c r="T4552" s="290"/>
      <c r="U4552" s="290"/>
      <c r="V4552" s="290"/>
      <c r="W4552" s="166"/>
      <c r="X4552" s="135"/>
      <c r="Y4552" s="418">
        <f t="shared" si="674"/>
        <v>0</v>
      </c>
      <c r="Z4552" s="291">
        <f t="shared" si="675"/>
        <v>0</v>
      </c>
      <c r="AA4552" s="163"/>
      <c r="AB4552" s="177" t="str">
        <f t="shared" si="676"/>
        <v/>
      </c>
      <c r="AC4552" s="283" t="str">
        <f t="shared" si="677"/>
        <v/>
      </c>
      <c r="AD4552" s="283" t="str">
        <f t="shared" si="678"/>
        <v/>
      </c>
      <c r="AE4552" s="163"/>
      <c r="AF4552" s="162"/>
    </row>
    <row r="4553" spans="1:32">
      <c r="A4553" s="134">
        <v>4544</v>
      </c>
      <c r="B4553" s="286"/>
      <c r="C4553" s="146">
        <f t="shared" si="671"/>
        <v>0</v>
      </c>
      <c r="D4553" s="146">
        <f t="shared" si="672"/>
        <v>1</v>
      </c>
      <c r="E4553" s="146">
        <f t="shared" si="673"/>
        <v>1900</v>
      </c>
      <c r="F4553" s="287"/>
      <c r="G4553" s="287"/>
      <c r="H4553" s="287"/>
      <c r="I4553" s="288"/>
      <c r="J4553" s="287"/>
      <c r="K4553" s="288"/>
      <c r="L4553" s="134"/>
      <c r="M4553" s="133"/>
      <c r="N4553" s="288"/>
      <c r="O4553" s="134"/>
      <c r="P4553" s="166"/>
      <c r="Q4553" s="289"/>
      <c r="R4553" s="165"/>
      <c r="S4553" s="290"/>
      <c r="T4553" s="290"/>
      <c r="U4553" s="290"/>
      <c r="V4553" s="290"/>
      <c r="W4553" s="166"/>
      <c r="X4553" s="135"/>
      <c r="Y4553" s="418">
        <f t="shared" si="674"/>
        <v>0</v>
      </c>
      <c r="Z4553" s="291">
        <f t="shared" si="675"/>
        <v>0</v>
      </c>
      <c r="AA4553" s="163"/>
      <c r="AB4553" s="177" t="str">
        <f t="shared" si="676"/>
        <v/>
      </c>
      <c r="AC4553" s="283" t="str">
        <f t="shared" si="677"/>
        <v/>
      </c>
      <c r="AD4553" s="283" t="str">
        <f t="shared" si="678"/>
        <v/>
      </c>
      <c r="AE4553" s="163"/>
      <c r="AF4553" s="162"/>
    </row>
    <row r="4554" spans="1:32">
      <c r="A4554" s="134">
        <v>4545</v>
      </c>
      <c r="B4554" s="286"/>
      <c r="C4554" s="146">
        <f t="shared" si="671"/>
        <v>0</v>
      </c>
      <c r="D4554" s="146">
        <f t="shared" si="672"/>
        <v>1</v>
      </c>
      <c r="E4554" s="146">
        <f t="shared" si="673"/>
        <v>1900</v>
      </c>
      <c r="F4554" s="287"/>
      <c r="G4554" s="287"/>
      <c r="H4554" s="287"/>
      <c r="I4554" s="288"/>
      <c r="J4554" s="287"/>
      <c r="K4554" s="288"/>
      <c r="L4554" s="134"/>
      <c r="M4554" s="133"/>
      <c r="N4554" s="288"/>
      <c r="O4554" s="134"/>
      <c r="P4554" s="166"/>
      <c r="Q4554" s="289"/>
      <c r="R4554" s="165"/>
      <c r="S4554" s="290"/>
      <c r="T4554" s="290"/>
      <c r="U4554" s="290"/>
      <c r="V4554" s="290"/>
      <c r="W4554" s="166"/>
      <c r="X4554" s="135"/>
      <c r="Y4554" s="418">
        <f t="shared" si="674"/>
        <v>0</v>
      </c>
      <c r="Z4554" s="291">
        <f t="shared" si="675"/>
        <v>0</v>
      </c>
      <c r="AA4554" s="163"/>
      <c r="AB4554" s="177" t="str">
        <f t="shared" si="676"/>
        <v/>
      </c>
      <c r="AC4554" s="283" t="str">
        <f t="shared" si="677"/>
        <v/>
      </c>
      <c r="AD4554" s="283" t="str">
        <f t="shared" si="678"/>
        <v/>
      </c>
      <c r="AE4554" s="163"/>
      <c r="AF4554" s="162"/>
    </row>
    <row r="4555" spans="1:32">
      <c r="A4555" s="134">
        <v>4546</v>
      </c>
      <c r="B4555" s="286"/>
      <c r="C4555" s="146">
        <f t="shared" ref="C4555:C4618" si="679">DAY(B4555)</f>
        <v>0</v>
      </c>
      <c r="D4555" s="146">
        <f t="shared" ref="D4555:D4618" si="680">MONTH(B4555)</f>
        <v>1</v>
      </c>
      <c r="E4555" s="146">
        <f t="shared" ref="E4555:E4618" si="681">YEAR(B4555)</f>
        <v>1900</v>
      </c>
      <c r="F4555" s="287"/>
      <c r="G4555" s="287"/>
      <c r="H4555" s="287"/>
      <c r="I4555" s="288"/>
      <c r="J4555" s="287"/>
      <c r="K4555" s="288"/>
      <c r="L4555" s="134"/>
      <c r="M4555" s="133"/>
      <c r="N4555" s="288"/>
      <c r="O4555" s="134"/>
      <c r="P4555" s="166"/>
      <c r="Q4555" s="289"/>
      <c r="R4555" s="165"/>
      <c r="S4555" s="290"/>
      <c r="T4555" s="290"/>
      <c r="U4555" s="290"/>
      <c r="V4555" s="290"/>
      <c r="W4555" s="166"/>
      <c r="X4555" s="135"/>
      <c r="Y4555" s="418">
        <f t="shared" ref="Y4555:Y4618" si="682">X4555*U4555</f>
        <v>0</v>
      </c>
      <c r="Z4555" s="291">
        <f t="shared" ref="Z4555:Z4618" si="683">Y4555*1.1</f>
        <v>0</v>
      </c>
      <c r="AA4555" s="163"/>
      <c r="AB4555" s="177" t="str">
        <f t="shared" ref="AB4555:AB4618" si="684">IF(S4555="","",IF(S4555-U4555=0,"Full","No"))</f>
        <v/>
      </c>
      <c r="AC4555" s="283" t="str">
        <f t="shared" ref="AC4555:AC4618" si="685">IF(AND(S4555&gt;U4555,V4555=0),"Lost",IF(AND(S4555&gt;U4555,V4555&lt;(S4555-U4555)),"Lost",""))</f>
        <v/>
      </c>
      <c r="AD4555" s="283" t="str">
        <f t="shared" ref="AD4555:AD4618" si="686">IF(AND(S4555&gt;U4555,V4555=0),S4555-U4555,IF(AND(S4555&gt;U4555,V4555&lt;(S4555-U4555)),S4555-(U4555+V4555),""))</f>
        <v/>
      </c>
      <c r="AE4555" s="163"/>
      <c r="AF4555" s="162"/>
    </row>
    <row r="4556" spans="1:32">
      <c r="A4556" s="134">
        <v>4547</v>
      </c>
      <c r="B4556" s="286"/>
      <c r="C4556" s="146">
        <f t="shared" si="679"/>
        <v>0</v>
      </c>
      <c r="D4556" s="146">
        <f t="shared" si="680"/>
        <v>1</v>
      </c>
      <c r="E4556" s="146">
        <f t="shared" si="681"/>
        <v>1900</v>
      </c>
      <c r="F4556" s="287"/>
      <c r="G4556" s="287"/>
      <c r="H4556" s="287"/>
      <c r="I4556" s="288"/>
      <c r="J4556" s="287"/>
      <c r="K4556" s="288"/>
      <c r="L4556" s="134"/>
      <c r="M4556" s="133"/>
      <c r="N4556" s="288"/>
      <c r="O4556" s="134"/>
      <c r="P4556" s="166"/>
      <c r="Q4556" s="289"/>
      <c r="R4556" s="165"/>
      <c r="S4556" s="290"/>
      <c r="T4556" s="290"/>
      <c r="U4556" s="290"/>
      <c r="V4556" s="290"/>
      <c r="W4556" s="166"/>
      <c r="X4556" s="135"/>
      <c r="Y4556" s="418">
        <f t="shared" si="682"/>
        <v>0</v>
      </c>
      <c r="Z4556" s="291">
        <f t="shared" si="683"/>
        <v>0</v>
      </c>
      <c r="AA4556" s="163"/>
      <c r="AB4556" s="177" t="str">
        <f t="shared" si="684"/>
        <v/>
      </c>
      <c r="AC4556" s="283" t="str">
        <f t="shared" si="685"/>
        <v/>
      </c>
      <c r="AD4556" s="283" t="str">
        <f t="shared" si="686"/>
        <v/>
      </c>
      <c r="AE4556" s="163"/>
      <c r="AF4556" s="162"/>
    </row>
    <row r="4557" spans="1:32">
      <c r="A4557" s="134">
        <v>4548</v>
      </c>
      <c r="B4557" s="286"/>
      <c r="C4557" s="146">
        <f t="shared" si="679"/>
        <v>0</v>
      </c>
      <c r="D4557" s="146">
        <f t="shared" si="680"/>
        <v>1</v>
      </c>
      <c r="E4557" s="146">
        <f t="shared" si="681"/>
        <v>1900</v>
      </c>
      <c r="F4557" s="287"/>
      <c r="G4557" s="287"/>
      <c r="H4557" s="287"/>
      <c r="I4557" s="288"/>
      <c r="J4557" s="287"/>
      <c r="K4557" s="288"/>
      <c r="L4557" s="134"/>
      <c r="M4557" s="133"/>
      <c r="N4557" s="288"/>
      <c r="O4557" s="134"/>
      <c r="P4557" s="166"/>
      <c r="Q4557" s="289"/>
      <c r="R4557" s="165"/>
      <c r="S4557" s="290"/>
      <c r="T4557" s="290"/>
      <c r="U4557" s="290"/>
      <c r="V4557" s="290"/>
      <c r="W4557" s="166"/>
      <c r="X4557" s="135"/>
      <c r="Y4557" s="418">
        <f t="shared" si="682"/>
        <v>0</v>
      </c>
      <c r="Z4557" s="291">
        <f t="shared" si="683"/>
        <v>0</v>
      </c>
      <c r="AA4557" s="163"/>
      <c r="AB4557" s="177" t="str">
        <f t="shared" si="684"/>
        <v/>
      </c>
      <c r="AC4557" s="283" t="str">
        <f t="shared" si="685"/>
        <v/>
      </c>
      <c r="AD4557" s="283" t="str">
        <f t="shared" si="686"/>
        <v/>
      </c>
      <c r="AE4557" s="163"/>
      <c r="AF4557" s="162"/>
    </row>
    <row r="4558" spans="1:32">
      <c r="A4558" s="134">
        <v>4549</v>
      </c>
      <c r="B4558" s="286"/>
      <c r="C4558" s="146">
        <f t="shared" si="679"/>
        <v>0</v>
      </c>
      <c r="D4558" s="146">
        <f t="shared" si="680"/>
        <v>1</v>
      </c>
      <c r="E4558" s="146">
        <f t="shared" si="681"/>
        <v>1900</v>
      </c>
      <c r="F4558" s="287"/>
      <c r="G4558" s="287"/>
      <c r="H4558" s="287"/>
      <c r="I4558" s="288"/>
      <c r="J4558" s="287"/>
      <c r="K4558" s="288"/>
      <c r="L4558" s="134"/>
      <c r="M4558" s="133"/>
      <c r="N4558" s="288"/>
      <c r="O4558" s="134"/>
      <c r="P4558" s="166"/>
      <c r="Q4558" s="289"/>
      <c r="R4558" s="165"/>
      <c r="S4558" s="290"/>
      <c r="T4558" s="290"/>
      <c r="U4558" s="290"/>
      <c r="V4558" s="290"/>
      <c r="W4558" s="166"/>
      <c r="X4558" s="135"/>
      <c r="Y4558" s="418">
        <f t="shared" si="682"/>
        <v>0</v>
      </c>
      <c r="Z4558" s="291">
        <f t="shared" si="683"/>
        <v>0</v>
      </c>
      <c r="AA4558" s="163"/>
      <c r="AB4558" s="177" t="str">
        <f t="shared" si="684"/>
        <v/>
      </c>
      <c r="AC4558" s="283" t="str">
        <f t="shared" si="685"/>
        <v/>
      </c>
      <c r="AD4558" s="283" t="str">
        <f t="shared" si="686"/>
        <v/>
      </c>
      <c r="AE4558" s="163"/>
      <c r="AF4558" s="162"/>
    </row>
    <row r="4559" spans="1:32">
      <c r="A4559" s="134">
        <v>4550</v>
      </c>
      <c r="B4559" s="286"/>
      <c r="C4559" s="146">
        <f t="shared" si="679"/>
        <v>0</v>
      </c>
      <c r="D4559" s="146">
        <f t="shared" si="680"/>
        <v>1</v>
      </c>
      <c r="E4559" s="146">
        <f t="shared" si="681"/>
        <v>1900</v>
      </c>
      <c r="F4559" s="287"/>
      <c r="G4559" s="287"/>
      <c r="H4559" s="287"/>
      <c r="I4559" s="288"/>
      <c r="J4559" s="287"/>
      <c r="K4559" s="288"/>
      <c r="L4559" s="134"/>
      <c r="M4559" s="133"/>
      <c r="N4559" s="288"/>
      <c r="O4559" s="134"/>
      <c r="P4559" s="166"/>
      <c r="Q4559" s="289"/>
      <c r="R4559" s="165"/>
      <c r="S4559" s="290"/>
      <c r="T4559" s="290"/>
      <c r="U4559" s="290"/>
      <c r="V4559" s="290"/>
      <c r="W4559" s="166"/>
      <c r="X4559" s="135"/>
      <c r="Y4559" s="418">
        <f t="shared" si="682"/>
        <v>0</v>
      </c>
      <c r="Z4559" s="291">
        <f t="shared" si="683"/>
        <v>0</v>
      </c>
      <c r="AA4559" s="163"/>
      <c r="AB4559" s="177" t="str">
        <f t="shared" si="684"/>
        <v/>
      </c>
      <c r="AC4559" s="283" t="str">
        <f t="shared" si="685"/>
        <v/>
      </c>
      <c r="AD4559" s="283" t="str">
        <f t="shared" si="686"/>
        <v/>
      </c>
      <c r="AE4559" s="163"/>
      <c r="AF4559" s="162"/>
    </row>
    <row r="4560" spans="1:32">
      <c r="A4560" s="134">
        <v>4551</v>
      </c>
      <c r="B4560" s="286"/>
      <c r="C4560" s="146">
        <f t="shared" si="679"/>
        <v>0</v>
      </c>
      <c r="D4560" s="146">
        <f t="shared" si="680"/>
        <v>1</v>
      </c>
      <c r="E4560" s="146">
        <f t="shared" si="681"/>
        <v>1900</v>
      </c>
      <c r="F4560" s="287"/>
      <c r="G4560" s="287"/>
      <c r="H4560" s="287"/>
      <c r="I4560" s="288"/>
      <c r="J4560" s="287"/>
      <c r="K4560" s="288"/>
      <c r="L4560" s="134"/>
      <c r="M4560" s="133"/>
      <c r="N4560" s="288"/>
      <c r="O4560" s="134"/>
      <c r="P4560" s="166"/>
      <c r="Q4560" s="289"/>
      <c r="R4560" s="165"/>
      <c r="S4560" s="290"/>
      <c r="T4560" s="290"/>
      <c r="U4560" s="290"/>
      <c r="V4560" s="290"/>
      <c r="W4560" s="166"/>
      <c r="X4560" s="135"/>
      <c r="Y4560" s="418">
        <f t="shared" si="682"/>
        <v>0</v>
      </c>
      <c r="Z4560" s="291">
        <f t="shared" si="683"/>
        <v>0</v>
      </c>
      <c r="AA4560" s="163"/>
      <c r="AB4560" s="177" t="str">
        <f t="shared" si="684"/>
        <v/>
      </c>
      <c r="AC4560" s="283" t="str">
        <f t="shared" si="685"/>
        <v/>
      </c>
      <c r="AD4560" s="283" t="str">
        <f t="shared" si="686"/>
        <v/>
      </c>
      <c r="AE4560" s="163"/>
      <c r="AF4560" s="162"/>
    </row>
    <row r="4561" spans="1:32">
      <c r="A4561" s="134">
        <v>4552</v>
      </c>
      <c r="B4561" s="286"/>
      <c r="C4561" s="146">
        <f t="shared" si="679"/>
        <v>0</v>
      </c>
      <c r="D4561" s="146">
        <f t="shared" si="680"/>
        <v>1</v>
      </c>
      <c r="E4561" s="146">
        <f t="shared" si="681"/>
        <v>1900</v>
      </c>
      <c r="F4561" s="287"/>
      <c r="G4561" s="287"/>
      <c r="H4561" s="287"/>
      <c r="I4561" s="288"/>
      <c r="J4561" s="287"/>
      <c r="K4561" s="288"/>
      <c r="L4561" s="134"/>
      <c r="M4561" s="133"/>
      <c r="N4561" s="288"/>
      <c r="O4561" s="134"/>
      <c r="P4561" s="166"/>
      <c r="Q4561" s="289"/>
      <c r="R4561" s="165"/>
      <c r="S4561" s="290"/>
      <c r="T4561" s="290"/>
      <c r="U4561" s="290"/>
      <c r="V4561" s="290"/>
      <c r="W4561" s="166"/>
      <c r="X4561" s="135"/>
      <c r="Y4561" s="418">
        <f t="shared" si="682"/>
        <v>0</v>
      </c>
      <c r="Z4561" s="291">
        <f t="shared" si="683"/>
        <v>0</v>
      </c>
      <c r="AA4561" s="163"/>
      <c r="AB4561" s="177" t="str">
        <f t="shared" si="684"/>
        <v/>
      </c>
      <c r="AC4561" s="283" t="str">
        <f t="shared" si="685"/>
        <v/>
      </c>
      <c r="AD4561" s="283" t="str">
        <f t="shared" si="686"/>
        <v/>
      </c>
      <c r="AE4561" s="163"/>
      <c r="AF4561" s="162"/>
    </row>
    <row r="4562" spans="1:32">
      <c r="A4562" s="134">
        <v>4553</v>
      </c>
      <c r="B4562" s="286"/>
      <c r="C4562" s="146">
        <f t="shared" si="679"/>
        <v>0</v>
      </c>
      <c r="D4562" s="146">
        <f t="shared" si="680"/>
        <v>1</v>
      </c>
      <c r="E4562" s="146">
        <f t="shared" si="681"/>
        <v>1900</v>
      </c>
      <c r="F4562" s="287"/>
      <c r="G4562" s="287"/>
      <c r="H4562" s="287"/>
      <c r="I4562" s="288"/>
      <c r="J4562" s="287"/>
      <c r="K4562" s="288"/>
      <c r="L4562" s="134"/>
      <c r="M4562" s="133"/>
      <c r="N4562" s="288"/>
      <c r="O4562" s="134"/>
      <c r="P4562" s="166"/>
      <c r="Q4562" s="289"/>
      <c r="R4562" s="165"/>
      <c r="S4562" s="290"/>
      <c r="T4562" s="290"/>
      <c r="U4562" s="290"/>
      <c r="V4562" s="290"/>
      <c r="W4562" s="166"/>
      <c r="X4562" s="135"/>
      <c r="Y4562" s="418">
        <f t="shared" si="682"/>
        <v>0</v>
      </c>
      <c r="Z4562" s="291">
        <f t="shared" si="683"/>
        <v>0</v>
      </c>
      <c r="AA4562" s="163"/>
      <c r="AB4562" s="177" t="str">
        <f t="shared" si="684"/>
        <v/>
      </c>
      <c r="AC4562" s="283" t="str">
        <f t="shared" si="685"/>
        <v/>
      </c>
      <c r="AD4562" s="283" t="str">
        <f t="shared" si="686"/>
        <v/>
      </c>
      <c r="AE4562" s="163"/>
      <c r="AF4562" s="162"/>
    </row>
    <row r="4563" spans="1:32">
      <c r="A4563" s="134">
        <v>4554</v>
      </c>
      <c r="B4563" s="286"/>
      <c r="C4563" s="146">
        <f t="shared" si="679"/>
        <v>0</v>
      </c>
      <c r="D4563" s="146">
        <f t="shared" si="680"/>
        <v>1</v>
      </c>
      <c r="E4563" s="146">
        <f t="shared" si="681"/>
        <v>1900</v>
      </c>
      <c r="F4563" s="287"/>
      <c r="G4563" s="287"/>
      <c r="H4563" s="287"/>
      <c r="I4563" s="288"/>
      <c r="J4563" s="287"/>
      <c r="K4563" s="288"/>
      <c r="L4563" s="134"/>
      <c r="M4563" s="133"/>
      <c r="N4563" s="288"/>
      <c r="O4563" s="134"/>
      <c r="P4563" s="166"/>
      <c r="Q4563" s="289"/>
      <c r="R4563" s="165"/>
      <c r="S4563" s="290"/>
      <c r="T4563" s="290"/>
      <c r="U4563" s="290"/>
      <c r="V4563" s="290"/>
      <c r="W4563" s="166"/>
      <c r="X4563" s="135"/>
      <c r="Y4563" s="418">
        <f t="shared" si="682"/>
        <v>0</v>
      </c>
      <c r="Z4563" s="291">
        <f t="shared" si="683"/>
        <v>0</v>
      </c>
      <c r="AA4563" s="163"/>
      <c r="AB4563" s="177" t="str">
        <f t="shared" si="684"/>
        <v/>
      </c>
      <c r="AC4563" s="283" t="str">
        <f t="shared" si="685"/>
        <v/>
      </c>
      <c r="AD4563" s="283" t="str">
        <f t="shared" si="686"/>
        <v/>
      </c>
      <c r="AE4563" s="163"/>
      <c r="AF4563" s="162"/>
    </row>
    <row r="4564" spans="1:32">
      <c r="A4564" s="134">
        <v>4555</v>
      </c>
      <c r="B4564" s="286"/>
      <c r="C4564" s="146">
        <f t="shared" si="679"/>
        <v>0</v>
      </c>
      <c r="D4564" s="146">
        <f t="shared" si="680"/>
        <v>1</v>
      </c>
      <c r="E4564" s="146">
        <f t="shared" si="681"/>
        <v>1900</v>
      </c>
      <c r="F4564" s="287"/>
      <c r="G4564" s="287"/>
      <c r="H4564" s="287"/>
      <c r="I4564" s="288"/>
      <c r="J4564" s="287"/>
      <c r="K4564" s="288"/>
      <c r="L4564" s="134"/>
      <c r="M4564" s="133"/>
      <c r="N4564" s="288"/>
      <c r="O4564" s="134"/>
      <c r="P4564" s="166"/>
      <c r="Q4564" s="289"/>
      <c r="R4564" s="165"/>
      <c r="S4564" s="290"/>
      <c r="T4564" s="290"/>
      <c r="U4564" s="290"/>
      <c r="V4564" s="290"/>
      <c r="W4564" s="166"/>
      <c r="X4564" s="135"/>
      <c r="Y4564" s="418">
        <f t="shared" si="682"/>
        <v>0</v>
      </c>
      <c r="Z4564" s="291">
        <f t="shared" si="683"/>
        <v>0</v>
      </c>
      <c r="AA4564" s="163"/>
      <c r="AB4564" s="177" t="str">
        <f t="shared" si="684"/>
        <v/>
      </c>
      <c r="AC4564" s="283" t="str">
        <f t="shared" si="685"/>
        <v/>
      </c>
      <c r="AD4564" s="283" t="str">
        <f t="shared" si="686"/>
        <v/>
      </c>
      <c r="AE4564" s="163"/>
      <c r="AF4564" s="162"/>
    </row>
    <row r="4565" spans="1:32">
      <c r="A4565" s="134">
        <v>4556</v>
      </c>
      <c r="B4565" s="286"/>
      <c r="C4565" s="146">
        <f t="shared" si="679"/>
        <v>0</v>
      </c>
      <c r="D4565" s="146">
        <f t="shared" si="680"/>
        <v>1</v>
      </c>
      <c r="E4565" s="146">
        <f t="shared" si="681"/>
        <v>1900</v>
      </c>
      <c r="F4565" s="287"/>
      <c r="G4565" s="287"/>
      <c r="H4565" s="287"/>
      <c r="I4565" s="288"/>
      <c r="J4565" s="287"/>
      <c r="K4565" s="288"/>
      <c r="L4565" s="134"/>
      <c r="M4565" s="133"/>
      <c r="N4565" s="288"/>
      <c r="O4565" s="134"/>
      <c r="P4565" s="166"/>
      <c r="Q4565" s="289"/>
      <c r="R4565" s="165"/>
      <c r="S4565" s="290"/>
      <c r="T4565" s="290"/>
      <c r="U4565" s="290"/>
      <c r="V4565" s="290"/>
      <c r="W4565" s="166"/>
      <c r="X4565" s="135"/>
      <c r="Y4565" s="418">
        <f t="shared" si="682"/>
        <v>0</v>
      </c>
      <c r="Z4565" s="291">
        <f t="shared" si="683"/>
        <v>0</v>
      </c>
      <c r="AA4565" s="163"/>
      <c r="AB4565" s="177" t="str">
        <f t="shared" si="684"/>
        <v/>
      </c>
      <c r="AC4565" s="283" t="str">
        <f t="shared" si="685"/>
        <v/>
      </c>
      <c r="AD4565" s="283" t="str">
        <f t="shared" si="686"/>
        <v/>
      </c>
      <c r="AE4565" s="163"/>
      <c r="AF4565" s="162"/>
    </row>
    <row r="4566" spans="1:32">
      <c r="A4566" s="134">
        <v>4557</v>
      </c>
      <c r="B4566" s="286"/>
      <c r="C4566" s="146">
        <f t="shared" si="679"/>
        <v>0</v>
      </c>
      <c r="D4566" s="146">
        <f t="shared" si="680"/>
        <v>1</v>
      </c>
      <c r="E4566" s="146">
        <f t="shared" si="681"/>
        <v>1900</v>
      </c>
      <c r="F4566" s="287"/>
      <c r="G4566" s="287"/>
      <c r="H4566" s="287"/>
      <c r="I4566" s="288"/>
      <c r="J4566" s="287"/>
      <c r="K4566" s="288"/>
      <c r="L4566" s="134"/>
      <c r="M4566" s="133"/>
      <c r="N4566" s="288"/>
      <c r="O4566" s="134"/>
      <c r="P4566" s="166"/>
      <c r="Q4566" s="289"/>
      <c r="R4566" s="165"/>
      <c r="S4566" s="290"/>
      <c r="T4566" s="290"/>
      <c r="U4566" s="290"/>
      <c r="V4566" s="290"/>
      <c r="W4566" s="166"/>
      <c r="X4566" s="135"/>
      <c r="Y4566" s="418">
        <f t="shared" si="682"/>
        <v>0</v>
      </c>
      <c r="Z4566" s="291">
        <f t="shared" si="683"/>
        <v>0</v>
      </c>
      <c r="AA4566" s="163"/>
      <c r="AB4566" s="177" t="str">
        <f t="shared" si="684"/>
        <v/>
      </c>
      <c r="AC4566" s="283" t="str">
        <f t="shared" si="685"/>
        <v/>
      </c>
      <c r="AD4566" s="283" t="str">
        <f t="shared" si="686"/>
        <v/>
      </c>
      <c r="AE4566" s="163"/>
      <c r="AF4566" s="162"/>
    </row>
    <row r="4567" spans="1:32">
      <c r="A4567" s="134">
        <v>4558</v>
      </c>
      <c r="B4567" s="286"/>
      <c r="C4567" s="146">
        <f t="shared" si="679"/>
        <v>0</v>
      </c>
      <c r="D4567" s="146">
        <f t="shared" si="680"/>
        <v>1</v>
      </c>
      <c r="E4567" s="146">
        <f t="shared" si="681"/>
        <v>1900</v>
      </c>
      <c r="F4567" s="287"/>
      <c r="G4567" s="287"/>
      <c r="H4567" s="287"/>
      <c r="I4567" s="288"/>
      <c r="J4567" s="287"/>
      <c r="K4567" s="288"/>
      <c r="L4567" s="134"/>
      <c r="M4567" s="133"/>
      <c r="N4567" s="288"/>
      <c r="O4567" s="134"/>
      <c r="P4567" s="166"/>
      <c r="Q4567" s="289"/>
      <c r="R4567" s="165"/>
      <c r="S4567" s="290"/>
      <c r="T4567" s="290"/>
      <c r="U4567" s="290"/>
      <c r="V4567" s="290"/>
      <c r="W4567" s="166"/>
      <c r="X4567" s="135"/>
      <c r="Y4567" s="418">
        <f t="shared" si="682"/>
        <v>0</v>
      </c>
      <c r="Z4567" s="291">
        <f t="shared" si="683"/>
        <v>0</v>
      </c>
      <c r="AA4567" s="163"/>
      <c r="AB4567" s="177" t="str">
        <f t="shared" si="684"/>
        <v/>
      </c>
      <c r="AC4567" s="283" t="str">
        <f t="shared" si="685"/>
        <v/>
      </c>
      <c r="AD4567" s="283" t="str">
        <f t="shared" si="686"/>
        <v/>
      </c>
      <c r="AE4567" s="163"/>
      <c r="AF4567" s="162"/>
    </row>
    <row r="4568" spans="1:32">
      <c r="A4568" s="134">
        <v>4559</v>
      </c>
      <c r="B4568" s="286"/>
      <c r="C4568" s="146">
        <f t="shared" si="679"/>
        <v>0</v>
      </c>
      <c r="D4568" s="146">
        <f t="shared" si="680"/>
        <v>1</v>
      </c>
      <c r="E4568" s="146">
        <f t="shared" si="681"/>
        <v>1900</v>
      </c>
      <c r="F4568" s="287"/>
      <c r="G4568" s="287"/>
      <c r="H4568" s="287"/>
      <c r="I4568" s="288"/>
      <c r="J4568" s="287"/>
      <c r="K4568" s="288"/>
      <c r="L4568" s="134"/>
      <c r="M4568" s="133"/>
      <c r="N4568" s="288"/>
      <c r="O4568" s="134"/>
      <c r="P4568" s="166"/>
      <c r="Q4568" s="289"/>
      <c r="R4568" s="165"/>
      <c r="S4568" s="290"/>
      <c r="T4568" s="290"/>
      <c r="U4568" s="290"/>
      <c r="V4568" s="290"/>
      <c r="W4568" s="166"/>
      <c r="X4568" s="135"/>
      <c r="Y4568" s="418">
        <f t="shared" si="682"/>
        <v>0</v>
      </c>
      <c r="Z4568" s="291">
        <f t="shared" si="683"/>
        <v>0</v>
      </c>
      <c r="AA4568" s="163"/>
      <c r="AB4568" s="177" t="str">
        <f t="shared" si="684"/>
        <v/>
      </c>
      <c r="AC4568" s="283" t="str">
        <f t="shared" si="685"/>
        <v/>
      </c>
      <c r="AD4568" s="283" t="str">
        <f t="shared" si="686"/>
        <v/>
      </c>
      <c r="AE4568" s="163"/>
      <c r="AF4568" s="162"/>
    </row>
    <row r="4569" spans="1:32">
      <c r="A4569" s="134">
        <v>4560</v>
      </c>
      <c r="B4569" s="286"/>
      <c r="C4569" s="146">
        <f t="shared" si="679"/>
        <v>0</v>
      </c>
      <c r="D4569" s="146">
        <f t="shared" si="680"/>
        <v>1</v>
      </c>
      <c r="E4569" s="146">
        <f t="shared" si="681"/>
        <v>1900</v>
      </c>
      <c r="F4569" s="287"/>
      <c r="G4569" s="287"/>
      <c r="H4569" s="287"/>
      <c r="I4569" s="288"/>
      <c r="J4569" s="287"/>
      <c r="K4569" s="288"/>
      <c r="L4569" s="134"/>
      <c r="M4569" s="133"/>
      <c r="N4569" s="288"/>
      <c r="O4569" s="134"/>
      <c r="P4569" s="166"/>
      <c r="Q4569" s="289"/>
      <c r="R4569" s="165"/>
      <c r="S4569" s="290"/>
      <c r="T4569" s="290"/>
      <c r="U4569" s="290"/>
      <c r="V4569" s="290"/>
      <c r="W4569" s="166"/>
      <c r="X4569" s="135"/>
      <c r="Y4569" s="418">
        <f t="shared" si="682"/>
        <v>0</v>
      </c>
      <c r="Z4569" s="291">
        <f t="shared" si="683"/>
        <v>0</v>
      </c>
      <c r="AA4569" s="163"/>
      <c r="AB4569" s="177" t="str">
        <f t="shared" si="684"/>
        <v/>
      </c>
      <c r="AC4569" s="283" t="str">
        <f t="shared" si="685"/>
        <v/>
      </c>
      <c r="AD4569" s="283" t="str">
        <f t="shared" si="686"/>
        <v/>
      </c>
      <c r="AE4569" s="163"/>
      <c r="AF4569" s="162"/>
    </row>
    <row r="4570" spans="1:32">
      <c r="A4570" s="134">
        <v>4561</v>
      </c>
      <c r="B4570" s="286"/>
      <c r="C4570" s="146">
        <f t="shared" si="679"/>
        <v>0</v>
      </c>
      <c r="D4570" s="146">
        <f t="shared" si="680"/>
        <v>1</v>
      </c>
      <c r="E4570" s="146">
        <f t="shared" si="681"/>
        <v>1900</v>
      </c>
      <c r="F4570" s="287"/>
      <c r="G4570" s="287"/>
      <c r="H4570" s="287"/>
      <c r="I4570" s="288"/>
      <c r="J4570" s="287"/>
      <c r="K4570" s="288"/>
      <c r="L4570" s="134"/>
      <c r="M4570" s="133"/>
      <c r="N4570" s="288"/>
      <c r="O4570" s="134"/>
      <c r="P4570" s="166"/>
      <c r="Q4570" s="289"/>
      <c r="R4570" s="165"/>
      <c r="S4570" s="290"/>
      <c r="T4570" s="290"/>
      <c r="U4570" s="290"/>
      <c r="V4570" s="290"/>
      <c r="W4570" s="166"/>
      <c r="X4570" s="135"/>
      <c r="Y4570" s="418">
        <f t="shared" si="682"/>
        <v>0</v>
      </c>
      <c r="Z4570" s="291">
        <f t="shared" si="683"/>
        <v>0</v>
      </c>
      <c r="AA4570" s="163"/>
      <c r="AB4570" s="177" t="str">
        <f t="shared" si="684"/>
        <v/>
      </c>
      <c r="AC4570" s="283" t="str">
        <f t="shared" si="685"/>
        <v/>
      </c>
      <c r="AD4570" s="283" t="str">
        <f t="shared" si="686"/>
        <v/>
      </c>
      <c r="AE4570" s="163"/>
      <c r="AF4570" s="162"/>
    </row>
    <row r="4571" spans="1:32">
      <c r="A4571" s="134">
        <v>4562</v>
      </c>
      <c r="B4571" s="286"/>
      <c r="C4571" s="146">
        <f t="shared" si="679"/>
        <v>0</v>
      </c>
      <c r="D4571" s="146">
        <f t="shared" si="680"/>
        <v>1</v>
      </c>
      <c r="E4571" s="146">
        <f t="shared" si="681"/>
        <v>1900</v>
      </c>
      <c r="F4571" s="287"/>
      <c r="G4571" s="287"/>
      <c r="H4571" s="287"/>
      <c r="I4571" s="288"/>
      <c r="J4571" s="287"/>
      <c r="K4571" s="288"/>
      <c r="L4571" s="134"/>
      <c r="M4571" s="133"/>
      <c r="N4571" s="288"/>
      <c r="O4571" s="134"/>
      <c r="P4571" s="166"/>
      <c r="Q4571" s="289"/>
      <c r="R4571" s="165"/>
      <c r="S4571" s="290"/>
      <c r="T4571" s="290"/>
      <c r="U4571" s="290"/>
      <c r="V4571" s="290"/>
      <c r="W4571" s="166"/>
      <c r="X4571" s="135"/>
      <c r="Y4571" s="418">
        <f t="shared" si="682"/>
        <v>0</v>
      </c>
      <c r="Z4571" s="291">
        <f t="shared" si="683"/>
        <v>0</v>
      </c>
      <c r="AA4571" s="163"/>
      <c r="AB4571" s="177" t="str">
        <f t="shared" si="684"/>
        <v/>
      </c>
      <c r="AC4571" s="283" t="str">
        <f t="shared" si="685"/>
        <v/>
      </c>
      <c r="AD4571" s="283" t="str">
        <f t="shared" si="686"/>
        <v/>
      </c>
      <c r="AE4571" s="163"/>
      <c r="AF4571" s="162"/>
    </row>
    <row r="4572" spans="1:32">
      <c r="A4572" s="134">
        <v>4563</v>
      </c>
      <c r="B4572" s="286"/>
      <c r="C4572" s="146">
        <f t="shared" si="679"/>
        <v>0</v>
      </c>
      <c r="D4572" s="146">
        <f t="shared" si="680"/>
        <v>1</v>
      </c>
      <c r="E4572" s="146">
        <f t="shared" si="681"/>
        <v>1900</v>
      </c>
      <c r="F4572" s="287"/>
      <c r="G4572" s="287"/>
      <c r="H4572" s="287"/>
      <c r="I4572" s="288"/>
      <c r="J4572" s="287"/>
      <c r="K4572" s="288"/>
      <c r="L4572" s="134"/>
      <c r="M4572" s="133"/>
      <c r="N4572" s="288"/>
      <c r="O4572" s="134"/>
      <c r="P4572" s="166"/>
      <c r="Q4572" s="289"/>
      <c r="R4572" s="165"/>
      <c r="S4572" s="290"/>
      <c r="T4572" s="290"/>
      <c r="U4572" s="290"/>
      <c r="V4572" s="290"/>
      <c r="W4572" s="166"/>
      <c r="X4572" s="135"/>
      <c r="Y4572" s="418">
        <f t="shared" si="682"/>
        <v>0</v>
      </c>
      <c r="Z4572" s="291">
        <f t="shared" si="683"/>
        <v>0</v>
      </c>
      <c r="AA4572" s="163"/>
      <c r="AB4572" s="177" t="str">
        <f t="shared" si="684"/>
        <v/>
      </c>
      <c r="AC4572" s="283" t="str">
        <f t="shared" si="685"/>
        <v/>
      </c>
      <c r="AD4572" s="283" t="str">
        <f t="shared" si="686"/>
        <v/>
      </c>
      <c r="AE4572" s="163"/>
      <c r="AF4572" s="162"/>
    </row>
    <row r="4573" spans="1:32">
      <c r="A4573" s="134">
        <v>4564</v>
      </c>
      <c r="B4573" s="286"/>
      <c r="C4573" s="146">
        <f t="shared" si="679"/>
        <v>0</v>
      </c>
      <c r="D4573" s="146">
        <f t="shared" si="680"/>
        <v>1</v>
      </c>
      <c r="E4573" s="146">
        <f t="shared" si="681"/>
        <v>1900</v>
      </c>
      <c r="F4573" s="287"/>
      <c r="G4573" s="287"/>
      <c r="H4573" s="287"/>
      <c r="I4573" s="288"/>
      <c r="J4573" s="287"/>
      <c r="K4573" s="288"/>
      <c r="L4573" s="134"/>
      <c r="M4573" s="133"/>
      <c r="N4573" s="288"/>
      <c r="O4573" s="134"/>
      <c r="P4573" s="166"/>
      <c r="Q4573" s="289"/>
      <c r="R4573" s="165"/>
      <c r="S4573" s="290"/>
      <c r="T4573" s="290"/>
      <c r="U4573" s="290"/>
      <c r="V4573" s="290"/>
      <c r="W4573" s="166"/>
      <c r="X4573" s="135"/>
      <c r="Y4573" s="418">
        <f t="shared" si="682"/>
        <v>0</v>
      </c>
      <c r="Z4573" s="291">
        <f t="shared" si="683"/>
        <v>0</v>
      </c>
      <c r="AA4573" s="163"/>
      <c r="AB4573" s="177" t="str">
        <f t="shared" si="684"/>
        <v/>
      </c>
      <c r="AC4573" s="283" t="str">
        <f t="shared" si="685"/>
        <v/>
      </c>
      <c r="AD4573" s="283" t="str">
        <f t="shared" si="686"/>
        <v/>
      </c>
      <c r="AE4573" s="163"/>
      <c r="AF4573" s="162"/>
    </row>
    <row r="4574" spans="1:32">
      <c r="A4574" s="134">
        <v>4565</v>
      </c>
      <c r="B4574" s="286"/>
      <c r="C4574" s="146">
        <f t="shared" si="679"/>
        <v>0</v>
      </c>
      <c r="D4574" s="146">
        <f t="shared" si="680"/>
        <v>1</v>
      </c>
      <c r="E4574" s="146">
        <f t="shared" si="681"/>
        <v>1900</v>
      </c>
      <c r="F4574" s="287"/>
      <c r="G4574" s="287"/>
      <c r="H4574" s="287"/>
      <c r="I4574" s="288"/>
      <c r="J4574" s="287"/>
      <c r="K4574" s="288"/>
      <c r="L4574" s="134"/>
      <c r="M4574" s="133"/>
      <c r="N4574" s="288"/>
      <c r="O4574" s="134"/>
      <c r="P4574" s="166"/>
      <c r="Q4574" s="289"/>
      <c r="R4574" s="165"/>
      <c r="S4574" s="290"/>
      <c r="T4574" s="290"/>
      <c r="U4574" s="290"/>
      <c r="V4574" s="290"/>
      <c r="W4574" s="166"/>
      <c r="X4574" s="135"/>
      <c r="Y4574" s="418">
        <f t="shared" si="682"/>
        <v>0</v>
      </c>
      <c r="Z4574" s="291">
        <f t="shared" si="683"/>
        <v>0</v>
      </c>
      <c r="AA4574" s="163"/>
      <c r="AB4574" s="177" t="str">
        <f t="shared" si="684"/>
        <v/>
      </c>
      <c r="AC4574" s="283" t="str">
        <f t="shared" si="685"/>
        <v/>
      </c>
      <c r="AD4574" s="283" t="str">
        <f t="shared" si="686"/>
        <v/>
      </c>
      <c r="AE4574" s="163"/>
      <c r="AF4574" s="162"/>
    </row>
    <row r="4575" spans="1:32">
      <c r="A4575" s="134">
        <v>4566</v>
      </c>
      <c r="B4575" s="286"/>
      <c r="C4575" s="146">
        <f t="shared" si="679"/>
        <v>0</v>
      </c>
      <c r="D4575" s="146">
        <f t="shared" si="680"/>
        <v>1</v>
      </c>
      <c r="E4575" s="146">
        <f t="shared" si="681"/>
        <v>1900</v>
      </c>
      <c r="F4575" s="287"/>
      <c r="G4575" s="287"/>
      <c r="H4575" s="287"/>
      <c r="I4575" s="288"/>
      <c r="J4575" s="287"/>
      <c r="K4575" s="288"/>
      <c r="L4575" s="134"/>
      <c r="M4575" s="133"/>
      <c r="N4575" s="288"/>
      <c r="O4575" s="134"/>
      <c r="P4575" s="166"/>
      <c r="Q4575" s="289"/>
      <c r="R4575" s="165"/>
      <c r="S4575" s="290"/>
      <c r="T4575" s="290"/>
      <c r="U4575" s="290"/>
      <c r="V4575" s="290"/>
      <c r="W4575" s="166"/>
      <c r="X4575" s="135"/>
      <c r="Y4575" s="418">
        <f t="shared" si="682"/>
        <v>0</v>
      </c>
      <c r="Z4575" s="291">
        <f t="shared" si="683"/>
        <v>0</v>
      </c>
      <c r="AA4575" s="163"/>
      <c r="AB4575" s="177" t="str">
        <f t="shared" si="684"/>
        <v/>
      </c>
      <c r="AC4575" s="283" t="str">
        <f t="shared" si="685"/>
        <v/>
      </c>
      <c r="AD4575" s="283" t="str">
        <f t="shared" si="686"/>
        <v/>
      </c>
      <c r="AE4575" s="163"/>
      <c r="AF4575" s="162"/>
    </row>
    <row r="4576" spans="1:32">
      <c r="A4576" s="134">
        <v>4567</v>
      </c>
      <c r="B4576" s="286"/>
      <c r="C4576" s="146">
        <f t="shared" si="679"/>
        <v>0</v>
      </c>
      <c r="D4576" s="146">
        <f t="shared" si="680"/>
        <v>1</v>
      </c>
      <c r="E4576" s="146">
        <f t="shared" si="681"/>
        <v>1900</v>
      </c>
      <c r="F4576" s="287"/>
      <c r="G4576" s="287"/>
      <c r="H4576" s="287"/>
      <c r="I4576" s="288"/>
      <c r="J4576" s="287"/>
      <c r="K4576" s="288"/>
      <c r="L4576" s="134"/>
      <c r="M4576" s="133"/>
      <c r="N4576" s="288"/>
      <c r="O4576" s="134"/>
      <c r="P4576" s="166"/>
      <c r="Q4576" s="289"/>
      <c r="R4576" s="165"/>
      <c r="S4576" s="290"/>
      <c r="T4576" s="290"/>
      <c r="U4576" s="290"/>
      <c r="V4576" s="290"/>
      <c r="W4576" s="166"/>
      <c r="X4576" s="135"/>
      <c r="Y4576" s="418">
        <f t="shared" si="682"/>
        <v>0</v>
      </c>
      <c r="Z4576" s="291">
        <f t="shared" si="683"/>
        <v>0</v>
      </c>
      <c r="AA4576" s="163"/>
      <c r="AB4576" s="177" t="str">
        <f t="shared" si="684"/>
        <v/>
      </c>
      <c r="AC4576" s="283" t="str">
        <f t="shared" si="685"/>
        <v/>
      </c>
      <c r="AD4576" s="283" t="str">
        <f t="shared" si="686"/>
        <v/>
      </c>
      <c r="AE4576" s="163"/>
      <c r="AF4576" s="162"/>
    </row>
    <row r="4577" spans="1:32">
      <c r="A4577" s="134">
        <v>4568</v>
      </c>
      <c r="B4577" s="286"/>
      <c r="C4577" s="146">
        <f t="shared" si="679"/>
        <v>0</v>
      </c>
      <c r="D4577" s="146">
        <f t="shared" si="680"/>
        <v>1</v>
      </c>
      <c r="E4577" s="146">
        <f t="shared" si="681"/>
        <v>1900</v>
      </c>
      <c r="F4577" s="287"/>
      <c r="G4577" s="287"/>
      <c r="H4577" s="287"/>
      <c r="I4577" s="288"/>
      <c r="J4577" s="287"/>
      <c r="K4577" s="288"/>
      <c r="L4577" s="134"/>
      <c r="M4577" s="133"/>
      <c r="N4577" s="288"/>
      <c r="O4577" s="134"/>
      <c r="P4577" s="166"/>
      <c r="Q4577" s="289"/>
      <c r="R4577" s="165"/>
      <c r="S4577" s="290"/>
      <c r="T4577" s="290"/>
      <c r="U4577" s="290"/>
      <c r="V4577" s="290"/>
      <c r="W4577" s="166"/>
      <c r="X4577" s="135"/>
      <c r="Y4577" s="418">
        <f t="shared" si="682"/>
        <v>0</v>
      </c>
      <c r="Z4577" s="291">
        <f t="shared" si="683"/>
        <v>0</v>
      </c>
      <c r="AA4577" s="163"/>
      <c r="AB4577" s="177" t="str">
        <f t="shared" si="684"/>
        <v/>
      </c>
      <c r="AC4577" s="283" t="str">
        <f t="shared" si="685"/>
        <v/>
      </c>
      <c r="AD4577" s="283" t="str">
        <f t="shared" si="686"/>
        <v/>
      </c>
      <c r="AE4577" s="163"/>
      <c r="AF4577" s="162"/>
    </row>
    <row r="4578" spans="1:32">
      <c r="A4578" s="134">
        <v>4569</v>
      </c>
      <c r="B4578" s="286"/>
      <c r="C4578" s="146">
        <f t="shared" si="679"/>
        <v>0</v>
      </c>
      <c r="D4578" s="146">
        <f t="shared" si="680"/>
        <v>1</v>
      </c>
      <c r="E4578" s="146">
        <f t="shared" si="681"/>
        <v>1900</v>
      </c>
      <c r="F4578" s="287"/>
      <c r="G4578" s="287"/>
      <c r="H4578" s="287"/>
      <c r="I4578" s="288"/>
      <c r="J4578" s="287"/>
      <c r="K4578" s="288"/>
      <c r="L4578" s="134"/>
      <c r="M4578" s="133"/>
      <c r="N4578" s="288"/>
      <c r="O4578" s="134"/>
      <c r="P4578" s="166"/>
      <c r="Q4578" s="289"/>
      <c r="R4578" s="165"/>
      <c r="S4578" s="290"/>
      <c r="T4578" s="290"/>
      <c r="U4578" s="290"/>
      <c r="V4578" s="290"/>
      <c r="W4578" s="166"/>
      <c r="X4578" s="135"/>
      <c r="Y4578" s="418">
        <f t="shared" si="682"/>
        <v>0</v>
      </c>
      <c r="Z4578" s="291">
        <f t="shared" si="683"/>
        <v>0</v>
      </c>
      <c r="AA4578" s="163"/>
      <c r="AB4578" s="177" t="str">
        <f t="shared" si="684"/>
        <v/>
      </c>
      <c r="AC4578" s="283" t="str">
        <f t="shared" si="685"/>
        <v/>
      </c>
      <c r="AD4578" s="283" t="str">
        <f t="shared" si="686"/>
        <v/>
      </c>
      <c r="AE4578" s="163"/>
      <c r="AF4578" s="162"/>
    </row>
    <row r="4579" spans="1:32">
      <c r="A4579" s="134">
        <v>4570</v>
      </c>
      <c r="B4579" s="286"/>
      <c r="C4579" s="146">
        <f t="shared" si="679"/>
        <v>0</v>
      </c>
      <c r="D4579" s="146">
        <f t="shared" si="680"/>
        <v>1</v>
      </c>
      <c r="E4579" s="146">
        <f t="shared" si="681"/>
        <v>1900</v>
      </c>
      <c r="F4579" s="287"/>
      <c r="G4579" s="287"/>
      <c r="H4579" s="287"/>
      <c r="I4579" s="288"/>
      <c r="J4579" s="287"/>
      <c r="K4579" s="288"/>
      <c r="L4579" s="134"/>
      <c r="M4579" s="133"/>
      <c r="N4579" s="288"/>
      <c r="O4579" s="134"/>
      <c r="P4579" s="166"/>
      <c r="Q4579" s="289"/>
      <c r="R4579" s="165"/>
      <c r="S4579" s="290"/>
      <c r="T4579" s="290"/>
      <c r="U4579" s="290"/>
      <c r="V4579" s="290"/>
      <c r="W4579" s="166"/>
      <c r="X4579" s="135"/>
      <c r="Y4579" s="418">
        <f t="shared" si="682"/>
        <v>0</v>
      </c>
      <c r="Z4579" s="291">
        <f t="shared" si="683"/>
        <v>0</v>
      </c>
      <c r="AA4579" s="163"/>
      <c r="AB4579" s="177" t="str">
        <f t="shared" si="684"/>
        <v/>
      </c>
      <c r="AC4579" s="283" t="str">
        <f t="shared" si="685"/>
        <v/>
      </c>
      <c r="AD4579" s="283" t="str">
        <f t="shared" si="686"/>
        <v/>
      </c>
      <c r="AE4579" s="163"/>
      <c r="AF4579" s="162"/>
    </row>
    <row r="4580" spans="1:32">
      <c r="A4580" s="134">
        <v>4571</v>
      </c>
      <c r="B4580" s="286"/>
      <c r="C4580" s="146">
        <f t="shared" si="679"/>
        <v>0</v>
      </c>
      <c r="D4580" s="146">
        <f t="shared" si="680"/>
        <v>1</v>
      </c>
      <c r="E4580" s="146">
        <f t="shared" si="681"/>
        <v>1900</v>
      </c>
      <c r="F4580" s="287"/>
      <c r="G4580" s="287"/>
      <c r="H4580" s="287"/>
      <c r="I4580" s="288"/>
      <c r="J4580" s="287"/>
      <c r="K4580" s="288"/>
      <c r="L4580" s="134"/>
      <c r="M4580" s="133"/>
      <c r="N4580" s="288"/>
      <c r="O4580" s="134"/>
      <c r="P4580" s="166"/>
      <c r="Q4580" s="289"/>
      <c r="R4580" s="165"/>
      <c r="S4580" s="290"/>
      <c r="T4580" s="290"/>
      <c r="U4580" s="290"/>
      <c r="V4580" s="290"/>
      <c r="W4580" s="166"/>
      <c r="X4580" s="135"/>
      <c r="Y4580" s="418">
        <f t="shared" si="682"/>
        <v>0</v>
      </c>
      <c r="Z4580" s="291">
        <f t="shared" si="683"/>
        <v>0</v>
      </c>
      <c r="AA4580" s="163"/>
      <c r="AB4580" s="177" t="str">
        <f t="shared" si="684"/>
        <v/>
      </c>
      <c r="AC4580" s="283" t="str">
        <f t="shared" si="685"/>
        <v/>
      </c>
      <c r="AD4580" s="283" t="str">
        <f t="shared" si="686"/>
        <v/>
      </c>
      <c r="AE4580" s="163"/>
      <c r="AF4580" s="162"/>
    </row>
    <row r="4581" spans="1:32">
      <c r="A4581" s="134">
        <v>4572</v>
      </c>
      <c r="B4581" s="286"/>
      <c r="C4581" s="146">
        <f t="shared" si="679"/>
        <v>0</v>
      </c>
      <c r="D4581" s="146">
        <f t="shared" si="680"/>
        <v>1</v>
      </c>
      <c r="E4581" s="146">
        <f t="shared" si="681"/>
        <v>1900</v>
      </c>
      <c r="F4581" s="287"/>
      <c r="G4581" s="287"/>
      <c r="H4581" s="287"/>
      <c r="I4581" s="288"/>
      <c r="J4581" s="287"/>
      <c r="K4581" s="288"/>
      <c r="L4581" s="134"/>
      <c r="M4581" s="133"/>
      <c r="N4581" s="288"/>
      <c r="O4581" s="134"/>
      <c r="P4581" s="166"/>
      <c r="Q4581" s="289"/>
      <c r="R4581" s="165"/>
      <c r="S4581" s="290"/>
      <c r="T4581" s="290"/>
      <c r="U4581" s="290"/>
      <c r="V4581" s="290"/>
      <c r="W4581" s="166"/>
      <c r="X4581" s="135"/>
      <c r="Y4581" s="418">
        <f t="shared" si="682"/>
        <v>0</v>
      </c>
      <c r="Z4581" s="291">
        <f t="shared" si="683"/>
        <v>0</v>
      </c>
      <c r="AA4581" s="163"/>
      <c r="AB4581" s="177" t="str">
        <f t="shared" si="684"/>
        <v/>
      </c>
      <c r="AC4581" s="283" t="str">
        <f t="shared" si="685"/>
        <v/>
      </c>
      <c r="AD4581" s="283" t="str">
        <f t="shared" si="686"/>
        <v/>
      </c>
      <c r="AE4581" s="163"/>
      <c r="AF4581" s="162"/>
    </row>
    <row r="4582" spans="1:32">
      <c r="A4582" s="134">
        <v>4573</v>
      </c>
      <c r="B4582" s="286"/>
      <c r="C4582" s="146">
        <f t="shared" si="679"/>
        <v>0</v>
      </c>
      <c r="D4582" s="146">
        <f t="shared" si="680"/>
        <v>1</v>
      </c>
      <c r="E4582" s="146">
        <f t="shared" si="681"/>
        <v>1900</v>
      </c>
      <c r="F4582" s="287"/>
      <c r="G4582" s="287"/>
      <c r="H4582" s="287"/>
      <c r="I4582" s="288"/>
      <c r="J4582" s="287"/>
      <c r="K4582" s="288"/>
      <c r="L4582" s="134"/>
      <c r="M4582" s="133"/>
      <c r="N4582" s="288"/>
      <c r="O4582" s="134"/>
      <c r="P4582" s="166"/>
      <c r="Q4582" s="289"/>
      <c r="R4582" s="165"/>
      <c r="S4582" s="290"/>
      <c r="T4582" s="290"/>
      <c r="U4582" s="290"/>
      <c r="V4582" s="290"/>
      <c r="W4582" s="166"/>
      <c r="X4582" s="135"/>
      <c r="Y4582" s="418">
        <f t="shared" si="682"/>
        <v>0</v>
      </c>
      <c r="Z4582" s="291">
        <f t="shared" si="683"/>
        <v>0</v>
      </c>
      <c r="AA4582" s="163"/>
      <c r="AB4582" s="177" t="str">
        <f t="shared" si="684"/>
        <v/>
      </c>
      <c r="AC4582" s="283" t="str">
        <f t="shared" si="685"/>
        <v/>
      </c>
      <c r="AD4582" s="283" t="str">
        <f t="shared" si="686"/>
        <v/>
      </c>
      <c r="AE4582" s="163"/>
      <c r="AF4582" s="162"/>
    </row>
    <row r="4583" spans="1:32">
      <c r="A4583" s="134">
        <v>4574</v>
      </c>
      <c r="B4583" s="286"/>
      <c r="C4583" s="146">
        <f t="shared" si="679"/>
        <v>0</v>
      </c>
      <c r="D4583" s="146">
        <f t="shared" si="680"/>
        <v>1</v>
      </c>
      <c r="E4583" s="146">
        <f t="shared" si="681"/>
        <v>1900</v>
      </c>
      <c r="F4583" s="287"/>
      <c r="G4583" s="287"/>
      <c r="H4583" s="287"/>
      <c r="I4583" s="288"/>
      <c r="J4583" s="287"/>
      <c r="K4583" s="288"/>
      <c r="L4583" s="134"/>
      <c r="M4583" s="133"/>
      <c r="N4583" s="288"/>
      <c r="O4583" s="134"/>
      <c r="P4583" s="166"/>
      <c r="Q4583" s="289"/>
      <c r="R4583" s="165"/>
      <c r="S4583" s="290"/>
      <c r="T4583" s="290"/>
      <c r="U4583" s="290"/>
      <c r="V4583" s="290"/>
      <c r="W4583" s="166"/>
      <c r="X4583" s="135"/>
      <c r="Y4583" s="418">
        <f t="shared" si="682"/>
        <v>0</v>
      </c>
      <c r="Z4583" s="291">
        <f t="shared" si="683"/>
        <v>0</v>
      </c>
      <c r="AA4583" s="163"/>
      <c r="AB4583" s="177" t="str">
        <f t="shared" si="684"/>
        <v/>
      </c>
      <c r="AC4583" s="283" t="str">
        <f t="shared" si="685"/>
        <v/>
      </c>
      <c r="AD4583" s="283" t="str">
        <f t="shared" si="686"/>
        <v/>
      </c>
      <c r="AE4583" s="163"/>
      <c r="AF4583" s="162"/>
    </row>
    <row r="4584" spans="1:32">
      <c r="A4584" s="134">
        <v>4575</v>
      </c>
      <c r="B4584" s="286"/>
      <c r="C4584" s="146">
        <f t="shared" si="679"/>
        <v>0</v>
      </c>
      <c r="D4584" s="146">
        <f t="shared" si="680"/>
        <v>1</v>
      </c>
      <c r="E4584" s="146">
        <f t="shared" si="681"/>
        <v>1900</v>
      </c>
      <c r="F4584" s="287"/>
      <c r="G4584" s="287"/>
      <c r="H4584" s="287"/>
      <c r="I4584" s="288"/>
      <c r="J4584" s="287"/>
      <c r="K4584" s="288"/>
      <c r="L4584" s="134"/>
      <c r="M4584" s="133"/>
      <c r="N4584" s="288"/>
      <c r="O4584" s="134"/>
      <c r="P4584" s="166"/>
      <c r="Q4584" s="289"/>
      <c r="R4584" s="165"/>
      <c r="S4584" s="290"/>
      <c r="T4584" s="290"/>
      <c r="U4584" s="290"/>
      <c r="V4584" s="290"/>
      <c r="W4584" s="166"/>
      <c r="X4584" s="135"/>
      <c r="Y4584" s="418">
        <f t="shared" si="682"/>
        <v>0</v>
      </c>
      <c r="Z4584" s="291">
        <f t="shared" si="683"/>
        <v>0</v>
      </c>
      <c r="AA4584" s="163"/>
      <c r="AB4584" s="177" t="str">
        <f t="shared" si="684"/>
        <v/>
      </c>
      <c r="AC4584" s="283" t="str">
        <f t="shared" si="685"/>
        <v/>
      </c>
      <c r="AD4584" s="283" t="str">
        <f t="shared" si="686"/>
        <v/>
      </c>
      <c r="AE4584" s="163"/>
      <c r="AF4584" s="162"/>
    </row>
    <row r="4585" spans="1:32">
      <c r="A4585" s="134">
        <v>4576</v>
      </c>
      <c r="B4585" s="286"/>
      <c r="C4585" s="146">
        <f t="shared" si="679"/>
        <v>0</v>
      </c>
      <c r="D4585" s="146">
        <f t="shared" si="680"/>
        <v>1</v>
      </c>
      <c r="E4585" s="146">
        <f t="shared" si="681"/>
        <v>1900</v>
      </c>
      <c r="F4585" s="287"/>
      <c r="G4585" s="287"/>
      <c r="H4585" s="287"/>
      <c r="I4585" s="288"/>
      <c r="J4585" s="287"/>
      <c r="K4585" s="288"/>
      <c r="L4585" s="134"/>
      <c r="M4585" s="133"/>
      <c r="N4585" s="288"/>
      <c r="O4585" s="134"/>
      <c r="P4585" s="166"/>
      <c r="Q4585" s="289"/>
      <c r="R4585" s="165"/>
      <c r="S4585" s="290"/>
      <c r="T4585" s="290"/>
      <c r="U4585" s="290"/>
      <c r="V4585" s="290"/>
      <c r="W4585" s="166"/>
      <c r="X4585" s="135"/>
      <c r="Y4585" s="418">
        <f t="shared" si="682"/>
        <v>0</v>
      </c>
      <c r="Z4585" s="291">
        <f t="shared" si="683"/>
        <v>0</v>
      </c>
      <c r="AA4585" s="163"/>
      <c r="AB4585" s="177" t="str">
        <f t="shared" si="684"/>
        <v/>
      </c>
      <c r="AC4585" s="283" t="str">
        <f t="shared" si="685"/>
        <v/>
      </c>
      <c r="AD4585" s="283" t="str">
        <f t="shared" si="686"/>
        <v/>
      </c>
      <c r="AE4585" s="163"/>
      <c r="AF4585" s="162"/>
    </row>
    <row r="4586" spans="1:32">
      <c r="A4586" s="134">
        <v>4577</v>
      </c>
      <c r="B4586" s="286"/>
      <c r="C4586" s="146">
        <f t="shared" si="679"/>
        <v>0</v>
      </c>
      <c r="D4586" s="146">
        <f t="shared" si="680"/>
        <v>1</v>
      </c>
      <c r="E4586" s="146">
        <f t="shared" si="681"/>
        <v>1900</v>
      </c>
      <c r="F4586" s="287"/>
      <c r="G4586" s="287"/>
      <c r="H4586" s="287"/>
      <c r="I4586" s="288"/>
      <c r="J4586" s="287"/>
      <c r="K4586" s="288"/>
      <c r="L4586" s="134"/>
      <c r="M4586" s="133"/>
      <c r="N4586" s="288"/>
      <c r="O4586" s="134"/>
      <c r="P4586" s="166"/>
      <c r="Q4586" s="289"/>
      <c r="R4586" s="165"/>
      <c r="S4586" s="290"/>
      <c r="T4586" s="290"/>
      <c r="U4586" s="290"/>
      <c r="V4586" s="290"/>
      <c r="W4586" s="166"/>
      <c r="X4586" s="135"/>
      <c r="Y4586" s="418">
        <f t="shared" si="682"/>
        <v>0</v>
      </c>
      <c r="Z4586" s="291">
        <f t="shared" si="683"/>
        <v>0</v>
      </c>
      <c r="AA4586" s="163"/>
      <c r="AB4586" s="177" t="str">
        <f t="shared" si="684"/>
        <v/>
      </c>
      <c r="AC4586" s="283" t="str">
        <f t="shared" si="685"/>
        <v/>
      </c>
      <c r="AD4586" s="283" t="str">
        <f t="shared" si="686"/>
        <v/>
      </c>
      <c r="AE4586" s="163"/>
      <c r="AF4586" s="162"/>
    </row>
    <row r="4587" spans="1:32">
      <c r="A4587" s="134">
        <v>4578</v>
      </c>
      <c r="B4587" s="286"/>
      <c r="C4587" s="146">
        <f t="shared" si="679"/>
        <v>0</v>
      </c>
      <c r="D4587" s="146">
        <f t="shared" si="680"/>
        <v>1</v>
      </c>
      <c r="E4587" s="146">
        <f t="shared" si="681"/>
        <v>1900</v>
      </c>
      <c r="F4587" s="287"/>
      <c r="G4587" s="287"/>
      <c r="H4587" s="287"/>
      <c r="I4587" s="288"/>
      <c r="J4587" s="287"/>
      <c r="K4587" s="288"/>
      <c r="L4587" s="134"/>
      <c r="M4587" s="133"/>
      <c r="N4587" s="288"/>
      <c r="O4587" s="134"/>
      <c r="P4587" s="166"/>
      <c r="Q4587" s="289"/>
      <c r="R4587" s="165"/>
      <c r="S4587" s="290"/>
      <c r="T4587" s="290"/>
      <c r="U4587" s="290"/>
      <c r="V4587" s="290"/>
      <c r="W4587" s="166"/>
      <c r="X4587" s="135"/>
      <c r="Y4587" s="418">
        <f t="shared" si="682"/>
        <v>0</v>
      </c>
      <c r="Z4587" s="291">
        <f t="shared" si="683"/>
        <v>0</v>
      </c>
      <c r="AA4587" s="163"/>
      <c r="AB4587" s="177" t="str">
        <f t="shared" si="684"/>
        <v/>
      </c>
      <c r="AC4587" s="283" t="str">
        <f t="shared" si="685"/>
        <v/>
      </c>
      <c r="AD4587" s="283" t="str">
        <f t="shared" si="686"/>
        <v/>
      </c>
      <c r="AE4587" s="163"/>
      <c r="AF4587" s="162"/>
    </row>
    <row r="4588" spans="1:32">
      <c r="A4588" s="134">
        <v>4579</v>
      </c>
      <c r="B4588" s="286"/>
      <c r="C4588" s="146">
        <f t="shared" si="679"/>
        <v>0</v>
      </c>
      <c r="D4588" s="146">
        <f t="shared" si="680"/>
        <v>1</v>
      </c>
      <c r="E4588" s="146">
        <f t="shared" si="681"/>
        <v>1900</v>
      </c>
      <c r="F4588" s="287"/>
      <c r="G4588" s="287"/>
      <c r="H4588" s="287"/>
      <c r="I4588" s="288"/>
      <c r="J4588" s="287"/>
      <c r="K4588" s="288"/>
      <c r="L4588" s="134"/>
      <c r="M4588" s="133"/>
      <c r="N4588" s="288"/>
      <c r="O4588" s="134"/>
      <c r="P4588" s="166"/>
      <c r="Q4588" s="289"/>
      <c r="R4588" s="165"/>
      <c r="S4588" s="290"/>
      <c r="T4588" s="290"/>
      <c r="U4588" s="290"/>
      <c r="V4588" s="290"/>
      <c r="W4588" s="166"/>
      <c r="X4588" s="135"/>
      <c r="Y4588" s="418">
        <f t="shared" si="682"/>
        <v>0</v>
      </c>
      <c r="Z4588" s="291">
        <f t="shared" si="683"/>
        <v>0</v>
      </c>
      <c r="AA4588" s="163"/>
      <c r="AB4588" s="177" t="str">
        <f t="shared" si="684"/>
        <v/>
      </c>
      <c r="AC4588" s="283" t="str">
        <f t="shared" si="685"/>
        <v/>
      </c>
      <c r="AD4588" s="283" t="str">
        <f t="shared" si="686"/>
        <v/>
      </c>
      <c r="AE4588" s="163"/>
      <c r="AF4588" s="162"/>
    </row>
    <row r="4589" spans="1:32">
      <c r="A4589" s="134">
        <v>4580</v>
      </c>
      <c r="B4589" s="286"/>
      <c r="C4589" s="146">
        <f t="shared" si="679"/>
        <v>0</v>
      </c>
      <c r="D4589" s="146">
        <f t="shared" si="680"/>
        <v>1</v>
      </c>
      <c r="E4589" s="146">
        <f t="shared" si="681"/>
        <v>1900</v>
      </c>
      <c r="F4589" s="287"/>
      <c r="G4589" s="287"/>
      <c r="H4589" s="287"/>
      <c r="I4589" s="288"/>
      <c r="J4589" s="287"/>
      <c r="K4589" s="288"/>
      <c r="L4589" s="134"/>
      <c r="M4589" s="133"/>
      <c r="N4589" s="288"/>
      <c r="O4589" s="134"/>
      <c r="P4589" s="166"/>
      <c r="Q4589" s="289"/>
      <c r="R4589" s="165"/>
      <c r="S4589" s="290"/>
      <c r="T4589" s="290"/>
      <c r="U4589" s="290"/>
      <c r="V4589" s="290"/>
      <c r="W4589" s="166"/>
      <c r="X4589" s="135"/>
      <c r="Y4589" s="418">
        <f t="shared" si="682"/>
        <v>0</v>
      </c>
      <c r="Z4589" s="291">
        <f t="shared" si="683"/>
        <v>0</v>
      </c>
      <c r="AA4589" s="163"/>
      <c r="AB4589" s="177" t="str">
        <f t="shared" si="684"/>
        <v/>
      </c>
      <c r="AC4589" s="283" t="str">
        <f t="shared" si="685"/>
        <v/>
      </c>
      <c r="AD4589" s="283" t="str">
        <f t="shared" si="686"/>
        <v/>
      </c>
      <c r="AE4589" s="163"/>
      <c r="AF4589" s="162"/>
    </row>
    <row r="4590" spans="1:32">
      <c r="A4590" s="134">
        <v>4581</v>
      </c>
      <c r="B4590" s="286"/>
      <c r="C4590" s="146">
        <f t="shared" si="679"/>
        <v>0</v>
      </c>
      <c r="D4590" s="146">
        <f t="shared" si="680"/>
        <v>1</v>
      </c>
      <c r="E4590" s="146">
        <f t="shared" si="681"/>
        <v>1900</v>
      </c>
      <c r="F4590" s="287"/>
      <c r="G4590" s="287"/>
      <c r="H4590" s="287"/>
      <c r="I4590" s="288"/>
      <c r="J4590" s="287"/>
      <c r="K4590" s="288"/>
      <c r="L4590" s="134"/>
      <c r="M4590" s="133"/>
      <c r="N4590" s="288"/>
      <c r="O4590" s="134"/>
      <c r="P4590" s="166"/>
      <c r="Q4590" s="289"/>
      <c r="R4590" s="165"/>
      <c r="S4590" s="290"/>
      <c r="T4590" s="290"/>
      <c r="U4590" s="290"/>
      <c r="V4590" s="290"/>
      <c r="W4590" s="166"/>
      <c r="X4590" s="135"/>
      <c r="Y4590" s="418">
        <f t="shared" si="682"/>
        <v>0</v>
      </c>
      <c r="Z4590" s="291">
        <f t="shared" si="683"/>
        <v>0</v>
      </c>
      <c r="AA4590" s="163"/>
      <c r="AB4590" s="177" t="str">
        <f t="shared" si="684"/>
        <v/>
      </c>
      <c r="AC4590" s="283" t="str">
        <f t="shared" si="685"/>
        <v/>
      </c>
      <c r="AD4590" s="283" t="str">
        <f t="shared" si="686"/>
        <v/>
      </c>
      <c r="AE4590" s="163"/>
      <c r="AF4590" s="162"/>
    </row>
    <row r="4591" spans="1:32">
      <c r="A4591" s="134">
        <v>4582</v>
      </c>
      <c r="B4591" s="286"/>
      <c r="C4591" s="146">
        <f t="shared" si="679"/>
        <v>0</v>
      </c>
      <c r="D4591" s="146">
        <f t="shared" si="680"/>
        <v>1</v>
      </c>
      <c r="E4591" s="146">
        <f t="shared" si="681"/>
        <v>1900</v>
      </c>
      <c r="F4591" s="287"/>
      <c r="G4591" s="287"/>
      <c r="H4591" s="287"/>
      <c r="I4591" s="288"/>
      <c r="J4591" s="287"/>
      <c r="K4591" s="288"/>
      <c r="L4591" s="134"/>
      <c r="M4591" s="133"/>
      <c r="N4591" s="288"/>
      <c r="O4591" s="134"/>
      <c r="P4591" s="166"/>
      <c r="Q4591" s="289"/>
      <c r="R4591" s="165"/>
      <c r="S4591" s="290"/>
      <c r="T4591" s="290"/>
      <c r="U4591" s="290"/>
      <c r="V4591" s="290"/>
      <c r="W4591" s="166"/>
      <c r="X4591" s="135"/>
      <c r="Y4591" s="418">
        <f t="shared" si="682"/>
        <v>0</v>
      </c>
      <c r="Z4591" s="291">
        <f t="shared" si="683"/>
        <v>0</v>
      </c>
      <c r="AA4591" s="163"/>
      <c r="AB4591" s="177" t="str">
        <f t="shared" si="684"/>
        <v/>
      </c>
      <c r="AC4591" s="283" t="str">
        <f t="shared" si="685"/>
        <v/>
      </c>
      <c r="AD4591" s="283" t="str">
        <f t="shared" si="686"/>
        <v/>
      </c>
      <c r="AE4591" s="163"/>
      <c r="AF4591" s="162"/>
    </row>
    <row r="4592" spans="1:32">
      <c r="A4592" s="134">
        <v>4583</v>
      </c>
      <c r="B4592" s="286"/>
      <c r="C4592" s="146">
        <f t="shared" si="679"/>
        <v>0</v>
      </c>
      <c r="D4592" s="146">
        <f t="shared" si="680"/>
        <v>1</v>
      </c>
      <c r="E4592" s="146">
        <f t="shared" si="681"/>
        <v>1900</v>
      </c>
      <c r="F4592" s="287"/>
      <c r="G4592" s="287"/>
      <c r="H4592" s="287"/>
      <c r="I4592" s="288"/>
      <c r="J4592" s="287"/>
      <c r="K4592" s="288"/>
      <c r="L4592" s="134"/>
      <c r="M4592" s="133"/>
      <c r="N4592" s="288"/>
      <c r="O4592" s="134"/>
      <c r="P4592" s="166"/>
      <c r="Q4592" s="289"/>
      <c r="R4592" s="165"/>
      <c r="S4592" s="290"/>
      <c r="T4592" s="290"/>
      <c r="U4592" s="290"/>
      <c r="V4592" s="290"/>
      <c r="W4592" s="166"/>
      <c r="X4592" s="135"/>
      <c r="Y4592" s="418">
        <f t="shared" si="682"/>
        <v>0</v>
      </c>
      <c r="Z4592" s="291">
        <f t="shared" si="683"/>
        <v>0</v>
      </c>
      <c r="AA4592" s="163"/>
      <c r="AB4592" s="177" t="str">
        <f t="shared" si="684"/>
        <v/>
      </c>
      <c r="AC4592" s="283" t="str">
        <f t="shared" si="685"/>
        <v/>
      </c>
      <c r="AD4592" s="283" t="str">
        <f t="shared" si="686"/>
        <v/>
      </c>
      <c r="AE4592" s="163"/>
      <c r="AF4592" s="162"/>
    </row>
    <row r="4593" spans="1:32">
      <c r="A4593" s="134">
        <v>4584</v>
      </c>
      <c r="B4593" s="286"/>
      <c r="C4593" s="146">
        <f t="shared" si="679"/>
        <v>0</v>
      </c>
      <c r="D4593" s="146">
        <f t="shared" si="680"/>
        <v>1</v>
      </c>
      <c r="E4593" s="146">
        <f t="shared" si="681"/>
        <v>1900</v>
      </c>
      <c r="F4593" s="287"/>
      <c r="G4593" s="287"/>
      <c r="H4593" s="287"/>
      <c r="I4593" s="288"/>
      <c r="J4593" s="287"/>
      <c r="K4593" s="288"/>
      <c r="L4593" s="134"/>
      <c r="M4593" s="133"/>
      <c r="N4593" s="288"/>
      <c r="O4593" s="134"/>
      <c r="P4593" s="166"/>
      <c r="Q4593" s="289"/>
      <c r="R4593" s="165"/>
      <c r="S4593" s="290"/>
      <c r="T4593" s="290"/>
      <c r="U4593" s="290"/>
      <c r="V4593" s="290"/>
      <c r="W4593" s="166"/>
      <c r="X4593" s="135"/>
      <c r="Y4593" s="418">
        <f t="shared" si="682"/>
        <v>0</v>
      </c>
      <c r="Z4593" s="291">
        <f t="shared" si="683"/>
        <v>0</v>
      </c>
      <c r="AA4593" s="163"/>
      <c r="AB4593" s="177" t="str">
        <f t="shared" si="684"/>
        <v/>
      </c>
      <c r="AC4593" s="283" t="str">
        <f t="shared" si="685"/>
        <v/>
      </c>
      <c r="AD4593" s="283" t="str">
        <f t="shared" si="686"/>
        <v/>
      </c>
      <c r="AE4593" s="163"/>
      <c r="AF4593" s="162"/>
    </row>
    <row r="4594" spans="1:32">
      <c r="A4594" s="134">
        <v>4585</v>
      </c>
      <c r="B4594" s="286"/>
      <c r="C4594" s="146">
        <f t="shared" si="679"/>
        <v>0</v>
      </c>
      <c r="D4594" s="146">
        <f t="shared" si="680"/>
        <v>1</v>
      </c>
      <c r="E4594" s="146">
        <f t="shared" si="681"/>
        <v>1900</v>
      </c>
      <c r="F4594" s="287"/>
      <c r="G4594" s="287"/>
      <c r="H4594" s="287"/>
      <c r="I4594" s="288"/>
      <c r="J4594" s="287"/>
      <c r="K4594" s="288"/>
      <c r="L4594" s="134"/>
      <c r="M4594" s="133"/>
      <c r="N4594" s="288"/>
      <c r="O4594" s="134"/>
      <c r="P4594" s="166"/>
      <c r="Q4594" s="289"/>
      <c r="R4594" s="165"/>
      <c r="S4594" s="290"/>
      <c r="T4594" s="290"/>
      <c r="U4594" s="290"/>
      <c r="V4594" s="290"/>
      <c r="W4594" s="166"/>
      <c r="X4594" s="135"/>
      <c r="Y4594" s="418">
        <f t="shared" si="682"/>
        <v>0</v>
      </c>
      <c r="Z4594" s="291">
        <f t="shared" si="683"/>
        <v>0</v>
      </c>
      <c r="AA4594" s="163"/>
      <c r="AB4594" s="177" t="str">
        <f t="shared" si="684"/>
        <v/>
      </c>
      <c r="AC4594" s="283" t="str">
        <f t="shared" si="685"/>
        <v/>
      </c>
      <c r="AD4594" s="283" t="str">
        <f t="shared" si="686"/>
        <v/>
      </c>
      <c r="AE4594" s="163"/>
      <c r="AF4594" s="162"/>
    </row>
    <row r="4595" spans="1:32">
      <c r="A4595" s="134">
        <v>4586</v>
      </c>
      <c r="B4595" s="286"/>
      <c r="C4595" s="146">
        <f t="shared" si="679"/>
        <v>0</v>
      </c>
      <c r="D4595" s="146">
        <f t="shared" si="680"/>
        <v>1</v>
      </c>
      <c r="E4595" s="146">
        <f t="shared" si="681"/>
        <v>1900</v>
      </c>
      <c r="F4595" s="287"/>
      <c r="G4595" s="287"/>
      <c r="H4595" s="287"/>
      <c r="I4595" s="288"/>
      <c r="J4595" s="287"/>
      <c r="K4595" s="288"/>
      <c r="L4595" s="134"/>
      <c r="M4595" s="133"/>
      <c r="N4595" s="288"/>
      <c r="O4595" s="134"/>
      <c r="P4595" s="166"/>
      <c r="Q4595" s="289"/>
      <c r="R4595" s="165"/>
      <c r="S4595" s="290"/>
      <c r="T4595" s="290"/>
      <c r="U4595" s="290"/>
      <c r="V4595" s="290"/>
      <c r="W4595" s="166"/>
      <c r="X4595" s="135"/>
      <c r="Y4595" s="418">
        <f t="shared" si="682"/>
        <v>0</v>
      </c>
      <c r="Z4595" s="291">
        <f t="shared" si="683"/>
        <v>0</v>
      </c>
      <c r="AA4595" s="163"/>
      <c r="AB4595" s="177" t="str">
        <f t="shared" si="684"/>
        <v/>
      </c>
      <c r="AC4595" s="283" t="str">
        <f t="shared" si="685"/>
        <v/>
      </c>
      <c r="AD4595" s="283" t="str">
        <f t="shared" si="686"/>
        <v/>
      </c>
      <c r="AE4595" s="163"/>
      <c r="AF4595" s="162"/>
    </row>
    <row r="4596" spans="1:32">
      <c r="A4596" s="134">
        <v>4587</v>
      </c>
      <c r="B4596" s="286"/>
      <c r="C4596" s="146">
        <f t="shared" si="679"/>
        <v>0</v>
      </c>
      <c r="D4596" s="146">
        <f t="shared" si="680"/>
        <v>1</v>
      </c>
      <c r="E4596" s="146">
        <f t="shared" si="681"/>
        <v>1900</v>
      </c>
      <c r="F4596" s="287"/>
      <c r="G4596" s="287"/>
      <c r="H4596" s="287"/>
      <c r="I4596" s="288"/>
      <c r="J4596" s="287"/>
      <c r="K4596" s="288"/>
      <c r="L4596" s="134"/>
      <c r="M4596" s="133"/>
      <c r="N4596" s="288"/>
      <c r="O4596" s="134"/>
      <c r="P4596" s="166"/>
      <c r="Q4596" s="289"/>
      <c r="R4596" s="165"/>
      <c r="S4596" s="290"/>
      <c r="T4596" s="290"/>
      <c r="U4596" s="290"/>
      <c r="V4596" s="290"/>
      <c r="W4596" s="166"/>
      <c r="X4596" s="135"/>
      <c r="Y4596" s="418">
        <f t="shared" si="682"/>
        <v>0</v>
      </c>
      <c r="Z4596" s="291">
        <f t="shared" si="683"/>
        <v>0</v>
      </c>
      <c r="AA4596" s="163"/>
      <c r="AB4596" s="177" t="str">
        <f t="shared" si="684"/>
        <v/>
      </c>
      <c r="AC4596" s="283" t="str">
        <f t="shared" si="685"/>
        <v/>
      </c>
      <c r="AD4596" s="283" t="str">
        <f t="shared" si="686"/>
        <v/>
      </c>
      <c r="AE4596" s="163"/>
      <c r="AF4596" s="162"/>
    </row>
    <row r="4597" spans="1:32">
      <c r="A4597" s="134">
        <v>4588</v>
      </c>
      <c r="B4597" s="286"/>
      <c r="C4597" s="146">
        <f t="shared" si="679"/>
        <v>0</v>
      </c>
      <c r="D4597" s="146">
        <f t="shared" si="680"/>
        <v>1</v>
      </c>
      <c r="E4597" s="146">
        <f t="shared" si="681"/>
        <v>1900</v>
      </c>
      <c r="F4597" s="287"/>
      <c r="G4597" s="287"/>
      <c r="H4597" s="287"/>
      <c r="I4597" s="288"/>
      <c r="J4597" s="287"/>
      <c r="K4597" s="288"/>
      <c r="L4597" s="134"/>
      <c r="M4597" s="133"/>
      <c r="N4597" s="288"/>
      <c r="O4597" s="134"/>
      <c r="P4597" s="166"/>
      <c r="Q4597" s="289"/>
      <c r="R4597" s="165"/>
      <c r="S4597" s="290"/>
      <c r="T4597" s="290"/>
      <c r="U4597" s="290"/>
      <c r="V4597" s="290"/>
      <c r="W4597" s="166"/>
      <c r="X4597" s="135"/>
      <c r="Y4597" s="418">
        <f t="shared" si="682"/>
        <v>0</v>
      </c>
      <c r="Z4597" s="291">
        <f t="shared" si="683"/>
        <v>0</v>
      </c>
      <c r="AA4597" s="163"/>
      <c r="AB4597" s="177" t="str">
        <f t="shared" si="684"/>
        <v/>
      </c>
      <c r="AC4597" s="283" t="str">
        <f t="shared" si="685"/>
        <v/>
      </c>
      <c r="AD4597" s="283" t="str">
        <f t="shared" si="686"/>
        <v/>
      </c>
      <c r="AE4597" s="163"/>
      <c r="AF4597" s="162"/>
    </row>
    <row r="4598" spans="1:32">
      <c r="A4598" s="134">
        <v>4589</v>
      </c>
      <c r="B4598" s="286"/>
      <c r="C4598" s="146">
        <f t="shared" si="679"/>
        <v>0</v>
      </c>
      <c r="D4598" s="146">
        <f t="shared" si="680"/>
        <v>1</v>
      </c>
      <c r="E4598" s="146">
        <f t="shared" si="681"/>
        <v>1900</v>
      </c>
      <c r="F4598" s="287"/>
      <c r="G4598" s="287"/>
      <c r="H4598" s="287"/>
      <c r="I4598" s="288"/>
      <c r="J4598" s="287"/>
      <c r="K4598" s="288"/>
      <c r="L4598" s="134"/>
      <c r="M4598" s="133"/>
      <c r="N4598" s="288"/>
      <c r="O4598" s="134"/>
      <c r="P4598" s="166"/>
      <c r="Q4598" s="289"/>
      <c r="R4598" s="165"/>
      <c r="S4598" s="290"/>
      <c r="T4598" s="290"/>
      <c r="U4598" s="290"/>
      <c r="V4598" s="290"/>
      <c r="W4598" s="166"/>
      <c r="X4598" s="135"/>
      <c r="Y4598" s="418">
        <f t="shared" si="682"/>
        <v>0</v>
      </c>
      <c r="Z4598" s="291">
        <f t="shared" si="683"/>
        <v>0</v>
      </c>
      <c r="AA4598" s="163"/>
      <c r="AB4598" s="177" t="str">
        <f t="shared" si="684"/>
        <v/>
      </c>
      <c r="AC4598" s="283" t="str">
        <f t="shared" si="685"/>
        <v/>
      </c>
      <c r="AD4598" s="283" t="str">
        <f t="shared" si="686"/>
        <v/>
      </c>
      <c r="AE4598" s="163"/>
      <c r="AF4598" s="162"/>
    </row>
    <row r="4599" spans="1:32">
      <c r="A4599" s="134">
        <v>4590</v>
      </c>
      <c r="B4599" s="286"/>
      <c r="C4599" s="146">
        <f t="shared" si="679"/>
        <v>0</v>
      </c>
      <c r="D4599" s="146">
        <f t="shared" si="680"/>
        <v>1</v>
      </c>
      <c r="E4599" s="146">
        <f t="shared" si="681"/>
        <v>1900</v>
      </c>
      <c r="F4599" s="287"/>
      <c r="G4599" s="287"/>
      <c r="H4599" s="287"/>
      <c r="I4599" s="288"/>
      <c r="J4599" s="287"/>
      <c r="K4599" s="288"/>
      <c r="L4599" s="134"/>
      <c r="M4599" s="133"/>
      <c r="N4599" s="288"/>
      <c r="O4599" s="134"/>
      <c r="P4599" s="166"/>
      <c r="Q4599" s="289"/>
      <c r="R4599" s="165"/>
      <c r="S4599" s="290"/>
      <c r="T4599" s="290"/>
      <c r="U4599" s="290"/>
      <c r="V4599" s="290"/>
      <c r="W4599" s="166"/>
      <c r="X4599" s="135"/>
      <c r="Y4599" s="418">
        <f t="shared" si="682"/>
        <v>0</v>
      </c>
      <c r="Z4599" s="291">
        <f t="shared" si="683"/>
        <v>0</v>
      </c>
      <c r="AA4599" s="163"/>
      <c r="AB4599" s="177" t="str">
        <f t="shared" si="684"/>
        <v/>
      </c>
      <c r="AC4599" s="283" t="str">
        <f t="shared" si="685"/>
        <v/>
      </c>
      <c r="AD4599" s="283" t="str">
        <f t="shared" si="686"/>
        <v/>
      </c>
      <c r="AE4599" s="163"/>
      <c r="AF4599" s="162"/>
    </row>
    <row r="4600" spans="1:32">
      <c r="A4600" s="134">
        <v>4591</v>
      </c>
      <c r="B4600" s="286"/>
      <c r="C4600" s="146">
        <f t="shared" si="679"/>
        <v>0</v>
      </c>
      <c r="D4600" s="146">
        <f t="shared" si="680"/>
        <v>1</v>
      </c>
      <c r="E4600" s="146">
        <f t="shared" si="681"/>
        <v>1900</v>
      </c>
      <c r="F4600" s="287"/>
      <c r="G4600" s="287"/>
      <c r="H4600" s="287"/>
      <c r="I4600" s="288"/>
      <c r="J4600" s="287"/>
      <c r="K4600" s="288"/>
      <c r="L4600" s="134"/>
      <c r="M4600" s="133"/>
      <c r="N4600" s="288"/>
      <c r="O4600" s="134"/>
      <c r="P4600" s="166"/>
      <c r="Q4600" s="289"/>
      <c r="R4600" s="165"/>
      <c r="S4600" s="290"/>
      <c r="T4600" s="290"/>
      <c r="U4600" s="290"/>
      <c r="V4600" s="290"/>
      <c r="W4600" s="166"/>
      <c r="X4600" s="135"/>
      <c r="Y4600" s="418">
        <f t="shared" si="682"/>
        <v>0</v>
      </c>
      <c r="Z4600" s="291">
        <f t="shared" si="683"/>
        <v>0</v>
      </c>
      <c r="AA4600" s="163"/>
      <c r="AB4600" s="177" t="str">
        <f t="shared" si="684"/>
        <v/>
      </c>
      <c r="AC4600" s="283" t="str">
        <f t="shared" si="685"/>
        <v/>
      </c>
      <c r="AD4600" s="283" t="str">
        <f t="shared" si="686"/>
        <v/>
      </c>
      <c r="AE4600" s="163"/>
      <c r="AF4600" s="162"/>
    </row>
    <row r="4601" spans="1:32">
      <c r="A4601" s="134">
        <v>4592</v>
      </c>
      <c r="B4601" s="286"/>
      <c r="C4601" s="146">
        <f t="shared" si="679"/>
        <v>0</v>
      </c>
      <c r="D4601" s="146">
        <f t="shared" si="680"/>
        <v>1</v>
      </c>
      <c r="E4601" s="146">
        <f t="shared" si="681"/>
        <v>1900</v>
      </c>
      <c r="F4601" s="287"/>
      <c r="G4601" s="287"/>
      <c r="H4601" s="287"/>
      <c r="I4601" s="288"/>
      <c r="J4601" s="287"/>
      <c r="K4601" s="288"/>
      <c r="L4601" s="134"/>
      <c r="M4601" s="133"/>
      <c r="N4601" s="288"/>
      <c r="O4601" s="134"/>
      <c r="P4601" s="166"/>
      <c r="Q4601" s="289"/>
      <c r="R4601" s="165"/>
      <c r="S4601" s="290"/>
      <c r="T4601" s="290"/>
      <c r="U4601" s="290"/>
      <c r="V4601" s="290"/>
      <c r="W4601" s="166"/>
      <c r="X4601" s="135"/>
      <c r="Y4601" s="418">
        <f t="shared" si="682"/>
        <v>0</v>
      </c>
      <c r="Z4601" s="291">
        <f t="shared" si="683"/>
        <v>0</v>
      </c>
      <c r="AA4601" s="163"/>
      <c r="AB4601" s="177" t="str">
        <f t="shared" si="684"/>
        <v/>
      </c>
      <c r="AC4601" s="283" t="str">
        <f t="shared" si="685"/>
        <v/>
      </c>
      <c r="AD4601" s="283" t="str">
        <f t="shared" si="686"/>
        <v/>
      </c>
      <c r="AE4601" s="163"/>
      <c r="AF4601" s="162"/>
    </row>
    <row r="4602" spans="1:32">
      <c r="A4602" s="134">
        <v>4593</v>
      </c>
      <c r="B4602" s="286"/>
      <c r="C4602" s="146">
        <f t="shared" si="679"/>
        <v>0</v>
      </c>
      <c r="D4602" s="146">
        <f t="shared" si="680"/>
        <v>1</v>
      </c>
      <c r="E4602" s="146">
        <f t="shared" si="681"/>
        <v>1900</v>
      </c>
      <c r="F4602" s="287"/>
      <c r="G4602" s="287"/>
      <c r="H4602" s="287"/>
      <c r="I4602" s="288"/>
      <c r="J4602" s="287"/>
      <c r="K4602" s="288"/>
      <c r="L4602" s="134"/>
      <c r="M4602" s="133"/>
      <c r="N4602" s="288"/>
      <c r="O4602" s="134"/>
      <c r="P4602" s="166"/>
      <c r="Q4602" s="289"/>
      <c r="R4602" s="165"/>
      <c r="S4602" s="290"/>
      <c r="T4602" s="290"/>
      <c r="U4602" s="290"/>
      <c r="V4602" s="290"/>
      <c r="W4602" s="166"/>
      <c r="X4602" s="135"/>
      <c r="Y4602" s="418">
        <f t="shared" si="682"/>
        <v>0</v>
      </c>
      <c r="Z4602" s="291">
        <f t="shared" si="683"/>
        <v>0</v>
      </c>
      <c r="AA4602" s="163"/>
      <c r="AB4602" s="177" t="str">
        <f t="shared" si="684"/>
        <v/>
      </c>
      <c r="AC4602" s="283" t="str">
        <f t="shared" si="685"/>
        <v/>
      </c>
      <c r="AD4602" s="283" t="str">
        <f t="shared" si="686"/>
        <v/>
      </c>
      <c r="AE4602" s="163"/>
      <c r="AF4602" s="162"/>
    </row>
    <row r="4603" spans="1:32">
      <c r="A4603" s="134">
        <v>4594</v>
      </c>
      <c r="B4603" s="286"/>
      <c r="C4603" s="146">
        <f t="shared" si="679"/>
        <v>0</v>
      </c>
      <c r="D4603" s="146">
        <f t="shared" si="680"/>
        <v>1</v>
      </c>
      <c r="E4603" s="146">
        <f t="shared" si="681"/>
        <v>1900</v>
      </c>
      <c r="F4603" s="287"/>
      <c r="G4603" s="287"/>
      <c r="H4603" s="287"/>
      <c r="I4603" s="288"/>
      <c r="J4603" s="287"/>
      <c r="K4603" s="288"/>
      <c r="L4603" s="134"/>
      <c r="M4603" s="133"/>
      <c r="N4603" s="288"/>
      <c r="O4603" s="134"/>
      <c r="P4603" s="166"/>
      <c r="Q4603" s="289"/>
      <c r="R4603" s="165"/>
      <c r="S4603" s="290"/>
      <c r="T4603" s="290"/>
      <c r="U4603" s="290"/>
      <c r="V4603" s="290"/>
      <c r="W4603" s="166"/>
      <c r="X4603" s="135"/>
      <c r="Y4603" s="418">
        <f t="shared" si="682"/>
        <v>0</v>
      </c>
      <c r="Z4603" s="291">
        <f t="shared" si="683"/>
        <v>0</v>
      </c>
      <c r="AA4603" s="163"/>
      <c r="AB4603" s="177" t="str">
        <f t="shared" si="684"/>
        <v/>
      </c>
      <c r="AC4603" s="283" t="str">
        <f t="shared" si="685"/>
        <v/>
      </c>
      <c r="AD4603" s="283" t="str">
        <f t="shared" si="686"/>
        <v/>
      </c>
      <c r="AE4603" s="163"/>
      <c r="AF4603" s="162"/>
    </row>
    <row r="4604" spans="1:32">
      <c r="A4604" s="134">
        <v>4595</v>
      </c>
      <c r="B4604" s="286"/>
      <c r="C4604" s="146">
        <f t="shared" si="679"/>
        <v>0</v>
      </c>
      <c r="D4604" s="146">
        <f t="shared" si="680"/>
        <v>1</v>
      </c>
      <c r="E4604" s="146">
        <f t="shared" si="681"/>
        <v>1900</v>
      </c>
      <c r="F4604" s="287"/>
      <c r="G4604" s="287"/>
      <c r="H4604" s="287"/>
      <c r="I4604" s="288"/>
      <c r="J4604" s="287"/>
      <c r="K4604" s="288"/>
      <c r="L4604" s="134"/>
      <c r="M4604" s="133"/>
      <c r="N4604" s="288"/>
      <c r="O4604" s="134"/>
      <c r="P4604" s="166"/>
      <c r="Q4604" s="289"/>
      <c r="R4604" s="165"/>
      <c r="S4604" s="290"/>
      <c r="T4604" s="290"/>
      <c r="U4604" s="290"/>
      <c r="V4604" s="290"/>
      <c r="W4604" s="166"/>
      <c r="X4604" s="135"/>
      <c r="Y4604" s="418">
        <f t="shared" si="682"/>
        <v>0</v>
      </c>
      <c r="Z4604" s="291">
        <f t="shared" si="683"/>
        <v>0</v>
      </c>
      <c r="AA4604" s="163"/>
      <c r="AB4604" s="177" t="str">
        <f t="shared" si="684"/>
        <v/>
      </c>
      <c r="AC4604" s="283" t="str">
        <f t="shared" si="685"/>
        <v/>
      </c>
      <c r="AD4604" s="283" t="str">
        <f t="shared" si="686"/>
        <v/>
      </c>
      <c r="AE4604" s="163"/>
      <c r="AF4604" s="162"/>
    </row>
    <row r="4605" spans="1:32">
      <c r="A4605" s="134">
        <v>4596</v>
      </c>
      <c r="B4605" s="286"/>
      <c r="C4605" s="146">
        <f t="shared" si="679"/>
        <v>0</v>
      </c>
      <c r="D4605" s="146">
        <f t="shared" si="680"/>
        <v>1</v>
      </c>
      <c r="E4605" s="146">
        <f t="shared" si="681"/>
        <v>1900</v>
      </c>
      <c r="F4605" s="287"/>
      <c r="G4605" s="287"/>
      <c r="H4605" s="287"/>
      <c r="I4605" s="288"/>
      <c r="J4605" s="287"/>
      <c r="K4605" s="288"/>
      <c r="L4605" s="134"/>
      <c r="M4605" s="133"/>
      <c r="N4605" s="288"/>
      <c r="O4605" s="134"/>
      <c r="P4605" s="166"/>
      <c r="Q4605" s="289"/>
      <c r="R4605" s="165"/>
      <c r="S4605" s="290"/>
      <c r="T4605" s="290"/>
      <c r="U4605" s="290"/>
      <c r="V4605" s="290"/>
      <c r="W4605" s="166"/>
      <c r="X4605" s="135"/>
      <c r="Y4605" s="418">
        <f t="shared" si="682"/>
        <v>0</v>
      </c>
      <c r="Z4605" s="291">
        <f t="shared" si="683"/>
        <v>0</v>
      </c>
      <c r="AA4605" s="163"/>
      <c r="AB4605" s="177" t="str">
        <f t="shared" si="684"/>
        <v/>
      </c>
      <c r="AC4605" s="283" t="str">
        <f t="shared" si="685"/>
        <v/>
      </c>
      <c r="AD4605" s="283" t="str">
        <f t="shared" si="686"/>
        <v/>
      </c>
      <c r="AE4605" s="163"/>
      <c r="AF4605" s="162"/>
    </row>
    <row r="4606" spans="1:32">
      <c r="A4606" s="134">
        <v>4597</v>
      </c>
      <c r="B4606" s="286"/>
      <c r="C4606" s="146">
        <f t="shared" si="679"/>
        <v>0</v>
      </c>
      <c r="D4606" s="146">
        <f t="shared" si="680"/>
        <v>1</v>
      </c>
      <c r="E4606" s="146">
        <f t="shared" si="681"/>
        <v>1900</v>
      </c>
      <c r="F4606" s="287"/>
      <c r="G4606" s="287"/>
      <c r="H4606" s="287"/>
      <c r="I4606" s="288"/>
      <c r="J4606" s="287"/>
      <c r="K4606" s="288"/>
      <c r="L4606" s="134"/>
      <c r="M4606" s="133"/>
      <c r="N4606" s="288"/>
      <c r="O4606" s="134"/>
      <c r="P4606" s="166"/>
      <c r="Q4606" s="289"/>
      <c r="R4606" s="165"/>
      <c r="S4606" s="290"/>
      <c r="T4606" s="290"/>
      <c r="U4606" s="290"/>
      <c r="V4606" s="290"/>
      <c r="W4606" s="166"/>
      <c r="X4606" s="135"/>
      <c r="Y4606" s="418">
        <f t="shared" si="682"/>
        <v>0</v>
      </c>
      <c r="Z4606" s="291">
        <f t="shared" si="683"/>
        <v>0</v>
      </c>
      <c r="AA4606" s="163"/>
      <c r="AB4606" s="177" t="str">
        <f t="shared" si="684"/>
        <v/>
      </c>
      <c r="AC4606" s="283" t="str">
        <f t="shared" si="685"/>
        <v/>
      </c>
      <c r="AD4606" s="283" t="str">
        <f t="shared" si="686"/>
        <v/>
      </c>
      <c r="AE4606" s="163"/>
      <c r="AF4606" s="162"/>
    </row>
    <row r="4607" spans="1:32">
      <c r="A4607" s="134">
        <v>4598</v>
      </c>
      <c r="B4607" s="286"/>
      <c r="C4607" s="146">
        <f t="shared" si="679"/>
        <v>0</v>
      </c>
      <c r="D4607" s="146">
        <f t="shared" si="680"/>
        <v>1</v>
      </c>
      <c r="E4607" s="146">
        <f t="shared" si="681"/>
        <v>1900</v>
      </c>
      <c r="F4607" s="287"/>
      <c r="G4607" s="287"/>
      <c r="H4607" s="287"/>
      <c r="I4607" s="288"/>
      <c r="J4607" s="287"/>
      <c r="K4607" s="288"/>
      <c r="L4607" s="134"/>
      <c r="M4607" s="133"/>
      <c r="N4607" s="288"/>
      <c r="O4607" s="134"/>
      <c r="P4607" s="166"/>
      <c r="Q4607" s="289"/>
      <c r="R4607" s="165"/>
      <c r="S4607" s="290"/>
      <c r="T4607" s="290"/>
      <c r="U4607" s="290"/>
      <c r="V4607" s="290"/>
      <c r="W4607" s="166"/>
      <c r="X4607" s="135"/>
      <c r="Y4607" s="418">
        <f t="shared" si="682"/>
        <v>0</v>
      </c>
      <c r="Z4607" s="291">
        <f t="shared" si="683"/>
        <v>0</v>
      </c>
      <c r="AA4607" s="163"/>
      <c r="AB4607" s="177" t="str">
        <f t="shared" si="684"/>
        <v/>
      </c>
      <c r="AC4607" s="283" t="str">
        <f t="shared" si="685"/>
        <v/>
      </c>
      <c r="AD4607" s="283" t="str">
        <f t="shared" si="686"/>
        <v/>
      </c>
      <c r="AE4607" s="163"/>
      <c r="AF4607" s="162"/>
    </row>
    <row r="4608" spans="1:32">
      <c r="A4608" s="134">
        <v>4599</v>
      </c>
      <c r="B4608" s="286"/>
      <c r="C4608" s="146">
        <f t="shared" si="679"/>
        <v>0</v>
      </c>
      <c r="D4608" s="146">
        <f t="shared" si="680"/>
        <v>1</v>
      </c>
      <c r="E4608" s="146">
        <f t="shared" si="681"/>
        <v>1900</v>
      </c>
      <c r="F4608" s="287"/>
      <c r="G4608" s="287"/>
      <c r="H4608" s="287"/>
      <c r="I4608" s="288"/>
      <c r="J4608" s="287"/>
      <c r="K4608" s="288"/>
      <c r="L4608" s="134"/>
      <c r="M4608" s="133"/>
      <c r="N4608" s="288"/>
      <c r="O4608" s="134"/>
      <c r="P4608" s="166"/>
      <c r="Q4608" s="289"/>
      <c r="R4608" s="165"/>
      <c r="S4608" s="290"/>
      <c r="T4608" s="290"/>
      <c r="U4608" s="290"/>
      <c r="V4608" s="290"/>
      <c r="W4608" s="166"/>
      <c r="X4608" s="135"/>
      <c r="Y4608" s="418">
        <f t="shared" si="682"/>
        <v>0</v>
      </c>
      <c r="Z4608" s="291">
        <f t="shared" si="683"/>
        <v>0</v>
      </c>
      <c r="AA4608" s="163"/>
      <c r="AB4608" s="177" t="str">
        <f t="shared" si="684"/>
        <v/>
      </c>
      <c r="AC4608" s="283" t="str">
        <f t="shared" si="685"/>
        <v/>
      </c>
      <c r="AD4608" s="283" t="str">
        <f t="shared" si="686"/>
        <v/>
      </c>
      <c r="AE4608" s="163"/>
      <c r="AF4608" s="162"/>
    </row>
    <row r="4609" spans="1:32">
      <c r="A4609" s="134">
        <v>4600</v>
      </c>
      <c r="B4609" s="286"/>
      <c r="C4609" s="146">
        <f t="shared" si="679"/>
        <v>0</v>
      </c>
      <c r="D4609" s="146">
        <f t="shared" si="680"/>
        <v>1</v>
      </c>
      <c r="E4609" s="146">
        <f t="shared" si="681"/>
        <v>1900</v>
      </c>
      <c r="F4609" s="287"/>
      <c r="G4609" s="287"/>
      <c r="H4609" s="287"/>
      <c r="I4609" s="288"/>
      <c r="J4609" s="287"/>
      <c r="K4609" s="288"/>
      <c r="L4609" s="134"/>
      <c r="M4609" s="133"/>
      <c r="N4609" s="288"/>
      <c r="O4609" s="134"/>
      <c r="P4609" s="166"/>
      <c r="Q4609" s="289"/>
      <c r="R4609" s="165"/>
      <c r="S4609" s="290"/>
      <c r="T4609" s="290"/>
      <c r="U4609" s="290"/>
      <c r="V4609" s="290"/>
      <c r="W4609" s="166"/>
      <c r="X4609" s="135"/>
      <c r="Y4609" s="418">
        <f t="shared" si="682"/>
        <v>0</v>
      </c>
      <c r="Z4609" s="291">
        <f t="shared" si="683"/>
        <v>0</v>
      </c>
      <c r="AA4609" s="163"/>
      <c r="AB4609" s="177" t="str">
        <f t="shared" si="684"/>
        <v/>
      </c>
      <c r="AC4609" s="283" t="str">
        <f t="shared" si="685"/>
        <v/>
      </c>
      <c r="AD4609" s="283" t="str">
        <f t="shared" si="686"/>
        <v/>
      </c>
      <c r="AE4609" s="163"/>
      <c r="AF4609" s="162"/>
    </row>
    <row r="4610" spans="1:32">
      <c r="A4610" s="134">
        <v>4601</v>
      </c>
      <c r="B4610" s="286"/>
      <c r="C4610" s="146">
        <f t="shared" si="679"/>
        <v>0</v>
      </c>
      <c r="D4610" s="146">
        <f t="shared" si="680"/>
        <v>1</v>
      </c>
      <c r="E4610" s="146">
        <f t="shared" si="681"/>
        <v>1900</v>
      </c>
      <c r="F4610" s="287"/>
      <c r="G4610" s="287"/>
      <c r="H4610" s="287"/>
      <c r="I4610" s="288"/>
      <c r="J4610" s="287"/>
      <c r="K4610" s="288"/>
      <c r="L4610" s="134"/>
      <c r="M4610" s="133"/>
      <c r="N4610" s="288"/>
      <c r="O4610" s="134"/>
      <c r="P4610" s="166"/>
      <c r="Q4610" s="289"/>
      <c r="R4610" s="165"/>
      <c r="S4610" s="290"/>
      <c r="T4610" s="290"/>
      <c r="U4610" s="290"/>
      <c r="V4610" s="290"/>
      <c r="W4610" s="166"/>
      <c r="X4610" s="135"/>
      <c r="Y4610" s="418">
        <f t="shared" si="682"/>
        <v>0</v>
      </c>
      <c r="Z4610" s="291">
        <f t="shared" si="683"/>
        <v>0</v>
      </c>
      <c r="AA4610" s="163"/>
      <c r="AB4610" s="177" t="str">
        <f t="shared" si="684"/>
        <v/>
      </c>
      <c r="AC4610" s="283" t="str">
        <f t="shared" si="685"/>
        <v/>
      </c>
      <c r="AD4610" s="283" t="str">
        <f t="shared" si="686"/>
        <v/>
      </c>
      <c r="AE4610" s="163"/>
      <c r="AF4610" s="162"/>
    </row>
    <row r="4611" spans="1:32">
      <c r="A4611" s="134">
        <v>4602</v>
      </c>
      <c r="B4611" s="286"/>
      <c r="C4611" s="146">
        <f t="shared" si="679"/>
        <v>0</v>
      </c>
      <c r="D4611" s="146">
        <f t="shared" si="680"/>
        <v>1</v>
      </c>
      <c r="E4611" s="146">
        <f t="shared" si="681"/>
        <v>1900</v>
      </c>
      <c r="F4611" s="287"/>
      <c r="G4611" s="287"/>
      <c r="H4611" s="287"/>
      <c r="I4611" s="288"/>
      <c r="J4611" s="287"/>
      <c r="K4611" s="288"/>
      <c r="L4611" s="134"/>
      <c r="M4611" s="133"/>
      <c r="N4611" s="288"/>
      <c r="O4611" s="134"/>
      <c r="P4611" s="166"/>
      <c r="Q4611" s="289"/>
      <c r="R4611" s="165"/>
      <c r="S4611" s="290"/>
      <c r="T4611" s="290"/>
      <c r="U4611" s="290"/>
      <c r="V4611" s="290"/>
      <c r="W4611" s="166"/>
      <c r="X4611" s="135"/>
      <c r="Y4611" s="418">
        <f t="shared" si="682"/>
        <v>0</v>
      </c>
      <c r="Z4611" s="291">
        <f t="shared" si="683"/>
        <v>0</v>
      </c>
      <c r="AA4611" s="163"/>
      <c r="AB4611" s="177" t="str">
        <f t="shared" si="684"/>
        <v/>
      </c>
      <c r="AC4611" s="283" t="str">
        <f t="shared" si="685"/>
        <v/>
      </c>
      <c r="AD4611" s="283" t="str">
        <f t="shared" si="686"/>
        <v/>
      </c>
      <c r="AE4611" s="163"/>
      <c r="AF4611" s="162"/>
    </row>
    <row r="4612" spans="1:32">
      <c r="A4612" s="134">
        <v>4603</v>
      </c>
      <c r="B4612" s="286"/>
      <c r="C4612" s="146">
        <f t="shared" si="679"/>
        <v>0</v>
      </c>
      <c r="D4612" s="146">
        <f t="shared" si="680"/>
        <v>1</v>
      </c>
      <c r="E4612" s="146">
        <f t="shared" si="681"/>
        <v>1900</v>
      </c>
      <c r="F4612" s="287"/>
      <c r="G4612" s="287"/>
      <c r="H4612" s="287"/>
      <c r="I4612" s="288"/>
      <c r="J4612" s="287"/>
      <c r="K4612" s="288"/>
      <c r="L4612" s="134"/>
      <c r="M4612" s="133"/>
      <c r="N4612" s="288"/>
      <c r="O4612" s="134"/>
      <c r="P4612" s="166"/>
      <c r="Q4612" s="289"/>
      <c r="R4612" s="165"/>
      <c r="S4612" s="290"/>
      <c r="T4612" s="290"/>
      <c r="U4612" s="290"/>
      <c r="V4612" s="290"/>
      <c r="W4612" s="166"/>
      <c r="X4612" s="135"/>
      <c r="Y4612" s="418">
        <f t="shared" si="682"/>
        <v>0</v>
      </c>
      <c r="Z4612" s="291">
        <f t="shared" si="683"/>
        <v>0</v>
      </c>
      <c r="AA4612" s="163"/>
      <c r="AB4612" s="177" t="str">
        <f t="shared" si="684"/>
        <v/>
      </c>
      <c r="AC4612" s="283" t="str">
        <f t="shared" si="685"/>
        <v/>
      </c>
      <c r="AD4612" s="283" t="str">
        <f t="shared" si="686"/>
        <v/>
      </c>
      <c r="AE4612" s="163"/>
      <c r="AF4612" s="162"/>
    </row>
    <row r="4613" spans="1:32">
      <c r="A4613" s="134">
        <v>4604</v>
      </c>
      <c r="B4613" s="286"/>
      <c r="C4613" s="146">
        <f t="shared" si="679"/>
        <v>0</v>
      </c>
      <c r="D4613" s="146">
        <f t="shared" si="680"/>
        <v>1</v>
      </c>
      <c r="E4613" s="146">
        <f t="shared" si="681"/>
        <v>1900</v>
      </c>
      <c r="F4613" s="287"/>
      <c r="G4613" s="287"/>
      <c r="H4613" s="287"/>
      <c r="I4613" s="288"/>
      <c r="J4613" s="287"/>
      <c r="K4613" s="288"/>
      <c r="L4613" s="134"/>
      <c r="M4613" s="133"/>
      <c r="N4613" s="288"/>
      <c r="O4613" s="134"/>
      <c r="P4613" s="166"/>
      <c r="Q4613" s="289"/>
      <c r="R4613" s="165"/>
      <c r="S4613" s="290"/>
      <c r="T4613" s="290"/>
      <c r="U4613" s="290"/>
      <c r="V4613" s="290"/>
      <c r="W4613" s="166"/>
      <c r="X4613" s="135"/>
      <c r="Y4613" s="418">
        <f t="shared" si="682"/>
        <v>0</v>
      </c>
      <c r="Z4613" s="291">
        <f t="shared" si="683"/>
        <v>0</v>
      </c>
      <c r="AA4613" s="163"/>
      <c r="AB4613" s="177" t="str">
        <f t="shared" si="684"/>
        <v/>
      </c>
      <c r="AC4613" s="283" t="str">
        <f t="shared" si="685"/>
        <v/>
      </c>
      <c r="AD4613" s="283" t="str">
        <f t="shared" si="686"/>
        <v/>
      </c>
      <c r="AE4613" s="163"/>
      <c r="AF4613" s="162"/>
    </row>
    <row r="4614" spans="1:32">
      <c r="A4614" s="134">
        <v>4605</v>
      </c>
      <c r="B4614" s="286"/>
      <c r="C4614" s="146">
        <f t="shared" si="679"/>
        <v>0</v>
      </c>
      <c r="D4614" s="146">
        <f t="shared" si="680"/>
        <v>1</v>
      </c>
      <c r="E4614" s="146">
        <f t="shared" si="681"/>
        <v>1900</v>
      </c>
      <c r="F4614" s="287"/>
      <c r="G4614" s="287"/>
      <c r="H4614" s="287"/>
      <c r="I4614" s="288"/>
      <c r="J4614" s="287"/>
      <c r="K4614" s="288"/>
      <c r="L4614" s="134"/>
      <c r="M4614" s="133"/>
      <c r="N4614" s="288"/>
      <c r="O4614" s="134"/>
      <c r="P4614" s="166"/>
      <c r="Q4614" s="289"/>
      <c r="R4614" s="165"/>
      <c r="S4614" s="290"/>
      <c r="T4614" s="290"/>
      <c r="U4614" s="290"/>
      <c r="V4614" s="290"/>
      <c r="W4614" s="166"/>
      <c r="X4614" s="135"/>
      <c r="Y4614" s="418">
        <f t="shared" si="682"/>
        <v>0</v>
      </c>
      <c r="Z4614" s="291">
        <f t="shared" si="683"/>
        <v>0</v>
      </c>
      <c r="AA4614" s="163"/>
      <c r="AB4614" s="177" t="str">
        <f t="shared" si="684"/>
        <v/>
      </c>
      <c r="AC4614" s="283" t="str">
        <f t="shared" si="685"/>
        <v/>
      </c>
      <c r="AD4614" s="283" t="str">
        <f t="shared" si="686"/>
        <v/>
      </c>
      <c r="AE4614" s="163"/>
      <c r="AF4614" s="162"/>
    </row>
    <row r="4615" spans="1:32">
      <c r="A4615" s="134">
        <v>4606</v>
      </c>
      <c r="B4615" s="286"/>
      <c r="C4615" s="146">
        <f t="shared" si="679"/>
        <v>0</v>
      </c>
      <c r="D4615" s="146">
        <f t="shared" si="680"/>
        <v>1</v>
      </c>
      <c r="E4615" s="146">
        <f t="shared" si="681"/>
        <v>1900</v>
      </c>
      <c r="F4615" s="287"/>
      <c r="G4615" s="287"/>
      <c r="H4615" s="287"/>
      <c r="I4615" s="288"/>
      <c r="J4615" s="287"/>
      <c r="K4615" s="288"/>
      <c r="L4615" s="134"/>
      <c r="M4615" s="133"/>
      <c r="N4615" s="288"/>
      <c r="O4615" s="134"/>
      <c r="P4615" s="166"/>
      <c r="Q4615" s="289"/>
      <c r="R4615" s="165"/>
      <c r="S4615" s="290"/>
      <c r="T4615" s="290"/>
      <c r="U4615" s="290"/>
      <c r="V4615" s="290"/>
      <c r="W4615" s="166"/>
      <c r="X4615" s="135"/>
      <c r="Y4615" s="418">
        <f t="shared" si="682"/>
        <v>0</v>
      </c>
      <c r="Z4615" s="291">
        <f t="shared" si="683"/>
        <v>0</v>
      </c>
      <c r="AA4615" s="163"/>
      <c r="AB4615" s="177" t="str">
        <f t="shared" si="684"/>
        <v/>
      </c>
      <c r="AC4615" s="283" t="str">
        <f t="shared" si="685"/>
        <v/>
      </c>
      <c r="AD4615" s="283" t="str">
        <f t="shared" si="686"/>
        <v/>
      </c>
      <c r="AE4615" s="163"/>
      <c r="AF4615" s="162"/>
    </row>
    <row r="4616" spans="1:32">
      <c r="A4616" s="134">
        <v>4607</v>
      </c>
      <c r="B4616" s="286"/>
      <c r="C4616" s="146">
        <f t="shared" si="679"/>
        <v>0</v>
      </c>
      <c r="D4616" s="146">
        <f t="shared" si="680"/>
        <v>1</v>
      </c>
      <c r="E4616" s="146">
        <f t="shared" si="681"/>
        <v>1900</v>
      </c>
      <c r="F4616" s="287"/>
      <c r="G4616" s="287"/>
      <c r="H4616" s="287"/>
      <c r="I4616" s="288"/>
      <c r="J4616" s="287"/>
      <c r="K4616" s="288"/>
      <c r="L4616" s="134"/>
      <c r="M4616" s="133"/>
      <c r="N4616" s="288"/>
      <c r="O4616" s="134"/>
      <c r="P4616" s="166"/>
      <c r="Q4616" s="289"/>
      <c r="R4616" s="165"/>
      <c r="S4616" s="290"/>
      <c r="T4616" s="290"/>
      <c r="U4616" s="290"/>
      <c r="V4616" s="290"/>
      <c r="W4616" s="166"/>
      <c r="X4616" s="135"/>
      <c r="Y4616" s="418">
        <f t="shared" si="682"/>
        <v>0</v>
      </c>
      <c r="Z4616" s="291">
        <f t="shared" si="683"/>
        <v>0</v>
      </c>
      <c r="AA4616" s="163"/>
      <c r="AB4616" s="177" t="str">
        <f t="shared" si="684"/>
        <v/>
      </c>
      <c r="AC4616" s="283" t="str">
        <f t="shared" si="685"/>
        <v/>
      </c>
      <c r="AD4616" s="283" t="str">
        <f t="shared" si="686"/>
        <v/>
      </c>
      <c r="AE4616" s="163"/>
      <c r="AF4616" s="162"/>
    </row>
    <row r="4617" spans="1:32">
      <c r="A4617" s="134">
        <v>4608</v>
      </c>
      <c r="B4617" s="286"/>
      <c r="C4617" s="146">
        <f t="shared" si="679"/>
        <v>0</v>
      </c>
      <c r="D4617" s="146">
        <f t="shared" si="680"/>
        <v>1</v>
      </c>
      <c r="E4617" s="146">
        <f t="shared" si="681"/>
        <v>1900</v>
      </c>
      <c r="F4617" s="287"/>
      <c r="G4617" s="287"/>
      <c r="H4617" s="287"/>
      <c r="I4617" s="288"/>
      <c r="J4617" s="287"/>
      <c r="K4617" s="288"/>
      <c r="L4617" s="134"/>
      <c r="M4617" s="133"/>
      <c r="N4617" s="288"/>
      <c r="O4617" s="134"/>
      <c r="P4617" s="166"/>
      <c r="Q4617" s="289"/>
      <c r="R4617" s="165"/>
      <c r="S4617" s="290"/>
      <c r="T4617" s="290"/>
      <c r="U4617" s="290"/>
      <c r="V4617" s="290"/>
      <c r="W4617" s="166"/>
      <c r="X4617" s="135"/>
      <c r="Y4617" s="418">
        <f t="shared" si="682"/>
        <v>0</v>
      </c>
      <c r="Z4617" s="291">
        <f t="shared" si="683"/>
        <v>0</v>
      </c>
      <c r="AA4617" s="163"/>
      <c r="AB4617" s="177" t="str">
        <f t="shared" si="684"/>
        <v/>
      </c>
      <c r="AC4617" s="283" t="str">
        <f t="shared" si="685"/>
        <v/>
      </c>
      <c r="AD4617" s="283" t="str">
        <f t="shared" si="686"/>
        <v/>
      </c>
      <c r="AE4617" s="163"/>
      <c r="AF4617" s="162"/>
    </row>
    <row r="4618" spans="1:32">
      <c r="A4618" s="134">
        <v>4609</v>
      </c>
      <c r="B4618" s="286"/>
      <c r="C4618" s="146">
        <f t="shared" si="679"/>
        <v>0</v>
      </c>
      <c r="D4618" s="146">
        <f t="shared" si="680"/>
        <v>1</v>
      </c>
      <c r="E4618" s="146">
        <f t="shared" si="681"/>
        <v>1900</v>
      </c>
      <c r="F4618" s="287"/>
      <c r="G4618" s="287"/>
      <c r="H4618" s="287"/>
      <c r="I4618" s="288"/>
      <c r="J4618" s="287"/>
      <c r="K4618" s="288"/>
      <c r="L4618" s="134"/>
      <c r="M4618" s="133"/>
      <c r="N4618" s="288"/>
      <c r="O4618" s="134"/>
      <c r="P4618" s="166"/>
      <c r="Q4618" s="289"/>
      <c r="R4618" s="165"/>
      <c r="S4618" s="290"/>
      <c r="T4618" s="290"/>
      <c r="U4618" s="290"/>
      <c r="V4618" s="290"/>
      <c r="W4618" s="166"/>
      <c r="X4618" s="135"/>
      <c r="Y4618" s="418">
        <f t="shared" si="682"/>
        <v>0</v>
      </c>
      <c r="Z4618" s="291">
        <f t="shared" si="683"/>
        <v>0</v>
      </c>
      <c r="AA4618" s="163"/>
      <c r="AB4618" s="177" t="str">
        <f t="shared" si="684"/>
        <v/>
      </c>
      <c r="AC4618" s="283" t="str">
        <f t="shared" si="685"/>
        <v/>
      </c>
      <c r="AD4618" s="283" t="str">
        <f t="shared" si="686"/>
        <v/>
      </c>
      <c r="AE4618" s="163"/>
      <c r="AF4618" s="162"/>
    </row>
    <row r="4619" spans="1:32">
      <c r="A4619" s="134">
        <v>4610</v>
      </c>
      <c r="B4619" s="286"/>
      <c r="C4619" s="146">
        <f t="shared" ref="C4619:C4682" si="687">DAY(B4619)</f>
        <v>0</v>
      </c>
      <c r="D4619" s="146">
        <f t="shared" ref="D4619:D4682" si="688">MONTH(B4619)</f>
        <v>1</v>
      </c>
      <c r="E4619" s="146">
        <f t="shared" ref="E4619:E4682" si="689">YEAR(B4619)</f>
        <v>1900</v>
      </c>
      <c r="F4619" s="287"/>
      <c r="G4619" s="287"/>
      <c r="H4619" s="287"/>
      <c r="I4619" s="288"/>
      <c r="J4619" s="287"/>
      <c r="K4619" s="288"/>
      <c r="L4619" s="134"/>
      <c r="M4619" s="133"/>
      <c r="N4619" s="288"/>
      <c r="O4619" s="134"/>
      <c r="P4619" s="166"/>
      <c r="Q4619" s="289"/>
      <c r="R4619" s="165"/>
      <c r="S4619" s="290"/>
      <c r="T4619" s="290"/>
      <c r="U4619" s="290"/>
      <c r="V4619" s="290"/>
      <c r="W4619" s="166"/>
      <c r="X4619" s="135"/>
      <c r="Y4619" s="418">
        <f t="shared" ref="Y4619:Y4682" si="690">X4619*U4619</f>
        <v>0</v>
      </c>
      <c r="Z4619" s="291">
        <f t="shared" ref="Z4619:Z4682" si="691">Y4619*1.1</f>
        <v>0</v>
      </c>
      <c r="AA4619" s="163"/>
      <c r="AB4619" s="177" t="str">
        <f t="shared" ref="AB4619:AB4682" si="692">IF(S4619="","",IF(S4619-U4619=0,"Full","No"))</f>
        <v/>
      </c>
      <c r="AC4619" s="283" t="str">
        <f t="shared" ref="AC4619:AC4682" si="693">IF(AND(S4619&gt;U4619,V4619=0),"Lost",IF(AND(S4619&gt;U4619,V4619&lt;(S4619-U4619)),"Lost",""))</f>
        <v/>
      </c>
      <c r="AD4619" s="283" t="str">
        <f t="shared" ref="AD4619:AD4682" si="694">IF(AND(S4619&gt;U4619,V4619=0),S4619-U4619,IF(AND(S4619&gt;U4619,V4619&lt;(S4619-U4619)),S4619-(U4619+V4619),""))</f>
        <v/>
      </c>
      <c r="AE4619" s="163"/>
      <c r="AF4619" s="162"/>
    </row>
    <row r="4620" spans="1:32">
      <c r="A4620" s="134">
        <v>4611</v>
      </c>
      <c r="B4620" s="286"/>
      <c r="C4620" s="146">
        <f t="shared" si="687"/>
        <v>0</v>
      </c>
      <c r="D4620" s="146">
        <f t="shared" si="688"/>
        <v>1</v>
      </c>
      <c r="E4620" s="146">
        <f t="shared" si="689"/>
        <v>1900</v>
      </c>
      <c r="F4620" s="287"/>
      <c r="G4620" s="287"/>
      <c r="H4620" s="287"/>
      <c r="I4620" s="288"/>
      <c r="J4620" s="287"/>
      <c r="K4620" s="288"/>
      <c r="L4620" s="134"/>
      <c r="M4620" s="133"/>
      <c r="N4620" s="288"/>
      <c r="O4620" s="134"/>
      <c r="P4620" s="166"/>
      <c r="Q4620" s="289"/>
      <c r="R4620" s="165"/>
      <c r="S4620" s="290"/>
      <c r="T4620" s="290"/>
      <c r="U4620" s="290"/>
      <c r="V4620" s="290"/>
      <c r="W4620" s="166"/>
      <c r="X4620" s="135"/>
      <c r="Y4620" s="418">
        <f t="shared" si="690"/>
        <v>0</v>
      </c>
      <c r="Z4620" s="291">
        <f t="shared" si="691"/>
        <v>0</v>
      </c>
      <c r="AA4620" s="163"/>
      <c r="AB4620" s="177" t="str">
        <f t="shared" si="692"/>
        <v/>
      </c>
      <c r="AC4620" s="283" t="str">
        <f t="shared" si="693"/>
        <v/>
      </c>
      <c r="AD4620" s="283" t="str">
        <f t="shared" si="694"/>
        <v/>
      </c>
      <c r="AE4620" s="163"/>
      <c r="AF4620" s="162"/>
    </row>
    <row r="4621" spans="1:32">
      <c r="A4621" s="134">
        <v>4612</v>
      </c>
      <c r="B4621" s="286"/>
      <c r="C4621" s="146">
        <f t="shared" si="687"/>
        <v>0</v>
      </c>
      <c r="D4621" s="146">
        <f t="shared" si="688"/>
        <v>1</v>
      </c>
      <c r="E4621" s="146">
        <f t="shared" si="689"/>
        <v>1900</v>
      </c>
      <c r="F4621" s="287"/>
      <c r="G4621" s="287"/>
      <c r="H4621" s="287"/>
      <c r="I4621" s="288"/>
      <c r="J4621" s="287"/>
      <c r="K4621" s="288"/>
      <c r="L4621" s="134"/>
      <c r="M4621" s="133"/>
      <c r="N4621" s="288"/>
      <c r="O4621" s="134"/>
      <c r="P4621" s="166"/>
      <c r="Q4621" s="289"/>
      <c r="R4621" s="165"/>
      <c r="S4621" s="290"/>
      <c r="T4621" s="290"/>
      <c r="U4621" s="290"/>
      <c r="V4621" s="290"/>
      <c r="W4621" s="166"/>
      <c r="X4621" s="135"/>
      <c r="Y4621" s="418">
        <f t="shared" si="690"/>
        <v>0</v>
      </c>
      <c r="Z4621" s="291">
        <f t="shared" si="691"/>
        <v>0</v>
      </c>
      <c r="AA4621" s="163"/>
      <c r="AB4621" s="177" t="str">
        <f t="shared" si="692"/>
        <v/>
      </c>
      <c r="AC4621" s="283" t="str">
        <f t="shared" si="693"/>
        <v/>
      </c>
      <c r="AD4621" s="283" t="str">
        <f t="shared" si="694"/>
        <v/>
      </c>
      <c r="AE4621" s="163"/>
      <c r="AF4621" s="162"/>
    </row>
    <row r="4622" spans="1:32">
      <c r="A4622" s="134">
        <v>4613</v>
      </c>
      <c r="B4622" s="286"/>
      <c r="C4622" s="146">
        <f t="shared" si="687"/>
        <v>0</v>
      </c>
      <c r="D4622" s="146">
        <f t="shared" si="688"/>
        <v>1</v>
      </c>
      <c r="E4622" s="146">
        <f t="shared" si="689"/>
        <v>1900</v>
      </c>
      <c r="F4622" s="287"/>
      <c r="G4622" s="287"/>
      <c r="H4622" s="287"/>
      <c r="I4622" s="288"/>
      <c r="J4622" s="287"/>
      <c r="K4622" s="288"/>
      <c r="L4622" s="134"/>
      <c r="M4622" s="133"/>
      <c r="N4622" s="288"/>
      <c r="O4622" s="134"/>
      <c r="P4622" s="166"/>
      <c r="Q4622" s="289"/>
      <c r="R4622" s="165"/>
      <c r="S4622" s="290"/>
      <c r="T4622" s="290"/>
      <c r="U4622" s="290"/>
      <c r="V4622" s="290"/>
      <c r="W4622" s="166"/>
      <c r="X4622" s="135"/>
      <c r="Y4622" s="418">
        <f t="shared" si="690"/>
        <v>0</v>
      </c>
      <c r="Z4622" s="291">
        <f t="shared" si="691"/>
        <v>0</v>
      </c>
      <c r="AA4622" s="163"/>
      <c r="AB4622" s="177" t="str">
        <f t="shared" si="692"/>
        <v/>
      </c>
      <c r="AC4622" s="283" t="str">
        <f t="shared" si="693"/>
        <v/>
      </c>
      <c r="AD4622" s="283" t="str">
        <f t="shared" si="694"/>
        <v/>
      </c>
      <c r="AE4622" s="163"/>
      <c r="AF4622" s="162"/>
    </row>
    <row r="4623" spans="1:32">
      <c r="A4623" s="134">
        <v>4614</v>
      </c>
      <c r="B4623" s="286"/>
      <c r="C4623" s="146">
        <f t="shared" si="687"/>
        <v>0</v>
      </c>
      <c r="D4623" s="146">
        <f t="shared" si="688"/>
        <v>1</v>
      </c>
      <c r="E4623" s="146">
        <f t="shared" si="689"/>
        <v>1900</v>
      </c>
      <c r="F4623" s="287"/>
      <c r="G4623" s="287"/>
      <c r="H4623" s="287"/>
      <c r="I4623" s="288"/>
      <c r="J4623" s="287"/>
      <c r="K4623" s="288"/>
      <c r="L4623" s="134"/>
      <c r="M4623" s="133"/>
      <c r="N4623" s="288"/>
      <c r="O4623" s="134"/>
      <c r="P4623" s="166"/>
      <c r="Q4623" s="289"/>
      <c r="R4623" s="165"/>
      <c r="S4623" s="290"/>
      <c r="T4623" s="290"/>
      <c r="U4623" s="290"/>
      <c r="V4623" s="290"/>
      <c r="W4623" s="166"/>
      <c r="X4623" s="135"/>
      <c r="Y4623" s="418">
        <f t="shared" si="690"/>
        <v>0</v>
      </c>
      <c r="Z4623" s="291">
        <f t="shared" si="691"/>
        <v>0</v>
      </c>
      <c r="AA4623" s="163"/>
      <c r="AB4623" s="177" t="str">
        <f t="shared" si="692"/>
        <v/>
      </c>
      <c r="AC4623" s="283" t="str">
        <f t="shared" si="693"/>
        <v/>
      </c>
      <c r="AD4623" s="283" t="str">
        <f t="shared" si="694"/>
        <v/>
      </c>
      <c r="AE4623" s="163"/>
      <c r="AF4623" s="162"/>
    </row>
    <row r="4624" spans="1:32">
      <c r="A4624" s="134">
        <v>4615</v>
      </c>
      <c r="B4624" s="286"/>
      <c r="C4624" s="146">
        <f t="shared" si="687"/>
        <v>0</v>
      </c>
      <c r="D4624" s="146">
        <f t="shared" si="688"/>
        <v>1</v>
      </c>
      <c r="E4624" s="146">
        <f t="shared" si="689"/>
        <v>1900</v>
      </c>
      <c r="F4624" s="287"/>
      <c r="G4624" s="287"/>
      <c r="H4624" s="287"/>
      <c r="I4624" s="288"/>
      <c r="J4624" s="287"/>
      <c r="K4624" s="288"/>
      <c r="L4624" s="134"/>
      <c r="M4624" s="133"/>
      <c r="N4624" s="288"/>
      <c r="O4624" s="134"/>
      <c r="P4624" s="166"/>
      <c r="Q4624" s="289"/>
      <c r="R4624" s="165"/>
      <c r="S4624" s="290"/>
      <c r="T4624" s="290"/>
      <c r="U4624" s="290"/>
      <c r="V4624" s="290"/>
      <c r="W4624" s="166"/>
      <c r="X4624" s="135"/>
      <c r="Y4624" s="418">
        <f t="shared" si="690"/>
        <v>0</v>
      </c>
      <c r="Z4624" s="291">
        <f t="shared" si="691"/>
        <v>0</v>
      </c>
      <c r="AA4624" s="163"/>
      <c r="AB4624" s="177" t="str">
        <f t="shared" si="692"/>
        <v/>
      </c>
      <c r="AC4624" s="283" t="str">
        <f t="shared" si="693"/>
        <v/>
      </c>
      <c r="AD4624" s="283" t="str">
        <f t="shared" si="694"/>
        <v/>
      </c>
      <c r="AE4624" s="163"/>
      <c r="AF4624" s="162"/>
    </row>
    <row r="4625" spans="1:32">
      <c r="A4625" s="134">
        <v>4616</v>
      </c>
      <c r="B4625" s="286"/>
      <c r="C4625" s="146">
        <f t="shared" si="687"/>
        <v>0</v>
      </c>
      <c r="D4625" s="146">
        <f t="shared" si="688"/>
        <v>1</v>
      </c>
      <c r="E4625" s="146">
        <f t="shared" si="689"/>
        <v>1900</v>
      </c>
      <c r="F4625" s="287"/>
      <c r="G4625" s="287"/>
      <c r="H4625" s="287"/>
      <c r="I4625" s="288"/>
      <c r="J4625" s="287"/>
      <c r="K4625" s="288"/>
      <c r="L4625" s="134"/>
      <c r="M4625" s="133"/>
      <c r="N4625" s="288"/>
      <c r="O4625" s="134"/>
      <c r="P4625" s="166"/>
      <c r="Q4625" s="289"/>
      <c r="R4625" s="165"/>
      <c r="S4625" s="290"/>
      <c r="T4625" s="290"/>
      <c r="U4625" s="290"/>
      <c r="V4625" s="290"/>
      <c r="W4625" s="166"/>
      <c r="X4625" s="135"/>
      <c r="Y4625" s="418">
        <f t="shared" si="690"/>
        <v>0</v>
      </c>
      <c r="Z4625" s="291">
        <f t="shared" si="691"/>
        <v>0</v>
      </c>
      <c r="AA4625" s="163"/>
      <c r="AB4625" s="177" t="str">
        <f t="shared" si="692"/>
        <v/>
      </c>
      <c r="AC4625" s="283" t="str">
        <f t="shared" si="693"/>
        <v/>
      </c>
      <c r="AD4625" s="283" t="str">
        <f t="shared" si="694"/>
        <v/>
      </c>
      <c r="AE4625" s="163"/>
      <c r="AF4625" s="162"/>
    </row>
    <row r="4626" spans="1:32">
      <c r="A4626" s="134">
        <v>4617</v>
      </c>
      <c r="B4626" s="286"/>
      <c r="C4626" s="146">
        <f t="shared" si="687"/>
        <v>0</v>
      </c>
      <c r="D4626" s="146">
        <f t="shared" si="688"/>
        <v>1</v>
      </c>
      <c r="E4626" s="146">
        <f t="shared" si="689"/>
        <v>1900</v>
      </c>
      <c r="F4626" s="287"/>
      <c r="G4626" s="287"/>
      <c r="H4626" s="287"/>
      <c r="I4626" s="288"/>
      <c r="J4626" s="287"/>
      <c r="K4626" s="288"/>
      <c r="L4626" s="134"/>
      <c r="M4626" s="133"/>
      <c r="N4626" s="288"/>
      <c r="O4626" s="134"/>
      <c r="P4626" s="166"/>
      <c r="Q4626" s="289"/>
      <c r="R4626" s="165"/>
      <c r="S4626" s="290"/>
      <c r="T4626" s="290"/>
      <c r="U4626" s="290"/>
      <c r="V4626" s="290"/>
      <c r="W4626" s="166"/>
      <c r="X4626" s="135"/>
      <c r="Y4626" s="418">
        <f t="shared" si="690"/>
        <v>0</v>
      </c>
      <c r="Z4626" s="291">
        <f t="shared" si="691"/>
        <v>0</v>
      </c>
      <c r="AA4626" s="163"/>
      <c r="AB4626" s="177" t="str">
        <f t="shared" si="692"/>
        <v/>
      </c>
      <c r="AC4626" s="283" t="str">
        <f t="shared" si="693"/>
        <v/>
      </c>
      <c r="AD4626" s="283" t="str">
        <f t="shared" si="694"/>
        <v/>
      </c>
      <c r="AE4626" s="163"/>
      <c r="AF4626" s="162"/>
    </row>
    <row r="4627" spans="1:32">
      <c r="A4627" s="134">
        <v>4618</v>
      </c>
      <c r="B4627" s="286"/>
      <c r="C4627" s="146">
        <f t="shared" si="687"/>
        <v>0</v>
      </c>
      <c r="D4627" s="146">
        <f t="shared" si="688"/>
        <v>1</v>
      </c>
      <c r="E4627" s="146">
        <f t="shared" si="689"/>
        <v>1900</v>
      </c>
      <c r="F4627" s="287"/>
      <c r="G4627" s="287"/>
      <c r="H4627" s="287"/>
      <c r="I4627" s="288"/>
      <c r="J4627" s="287"/>
      <c r="K4627" s="288"/>
      <c r="L4627" s="134"/>
      <c r="M4627" s="133"/>
      <c r="N4627" s="288"/>
      <c r="O4627" s="134"/>
      <c r="P4627" s="166"/>
      <c r="Q4627" s="289"/>
      <c r="R4627" s="165"/>
      <c r="S4627" s="290"/>
      <c r="T4627" s="290"/>
      <c r="U4627" s="290"/>
      <c r="V4627" s="290"/>
      <c r="W4627" s="166"/>
      <c r="X4627" s="135"/>
      <c r="Y4627" s="418">
        <f t="shared" si="690"/>
        <v>0</v>
      </c>
      <c r="Z4627" s="291">
        <f t="shared" si="691"/>
        <v>0</v>
      </c>
      <c r="AA4627" s="163"/>
      <c r="AB4627" s="177" t="str">
        <f t="shared" si="692"/>
        <v/>
      </c>
      <c r="AC4627" s="283" t="str">
        <f t="shared" si="693"/>
        <v/>
      </c>
      <c r="AD4627" s="283" t="str">
        <f t="shared" si="694"/>
        <v/>
      </c>
      <c r="AE4627" s="163"/>
      <c r="AF4627" s="162"/>
    </row>
    <row r="4628" spans="1:32">
      <c r="A4628" s="134">
        <v>4619</v>
      </c>
      <c r="B4628" s="286"/>
      <c r="C4628" s="146">
        <f t="shared" si="687"/>
        <v>0</v>
      </c>
      <c r="D4628" s="146">
        <f t="shared" si="688"/>
        <v>1</v>
      </c>
      <c r="E4628" s="146">
        <f t="shared" si="689"/>
        <v>1900</v>
      </c>
      <c r="F4628" s="287"/>
      <c r="G4628" s="287"/>
      <c r="H4628" s="287"/>
      <c r="I4628" s="288"/>
      <c r="J4628" s="287"/>
      <c r="K4628" s="288"/>
      <c r="L4628" s="134"/>
      <c r="M4628" s="133"/>
      <c r="N4628" s="288"/>
      <c r="O4628" s="134"/>
      <c r="P4628" s="166"/>
      <c r="Q4628" s="289"/>
      <c r="R4628" s="165"/>
      <c r="S4628" s="290"/>
      <c r="T4628" s="290"/>
      <c r="U4628" s="290"/>
      <c r="V4628" s="290"/>
      <c r="W4628" s="166"/>
      <c r="X4628" s="135"/>
      <c r="Y4628" s="418">
        <f t="shared" si="690"/>
        <v>0</v>
      </c>
      <c r="Z4628" s="291">
        <f t="shared" si="691"/>
        <v>0</v>
      </c>
      <c r="AA4628" s="163"/>
      <c r="AB4628" s="177" t="str">
        <f t="shared" si="692"/>
        <v/>
      </c>
      <c r="AC4628" s="283" t="str">
        <f t="shared" si="693"/>
        <v/>
      </c>
      <c r="AD4628" s="283" t="str">
        <f t="shared" si="694"/>
        <v/>
      </c>
      <c r="AE4628" s="163"/>
      <c r="AF4628" s="162"/>
    </row>
    <row r="4629" spans="1:32">
      <c r="A4629" s="134">
        <v>4620</v>
      </c>
      <c r="B4629" s="286"/>
      <c r="C4629" s="146">
        <f t="shared" si="687"/>
        <v>0</v>
      </c>
      <c r="D4629" s="146">
        <f t="shared" si="688"/>
        <v>1</v>
      </c>
      <c r="E4629" s="146">
        <f t="shared" si="689"/>
        <v>1900</v>
      </c>
      <c r="F4629" s="287"/>
      <c r="G4629" s="287"/>
      <c r="H4629" s="287"/>
      <c r="I4629" s="288"/>
      <c r="J4629" s="287"/>
      <c r="K4629" s="288"/>
      <c r="L4629" s="134"/>
      <c r="M4629" s="133"/>
      <c r="N4629" s="288"/>
      <c r="O4629" s="134"/>
      <c r="P4629" s="166"/>
      <c r="Q4629" s="289"/>
      <c r="R4629" s="165"/>
      <c r="S4629" s="290"/>
      <c r="T4629" s="290"/>
      <c r="U4629" s="290"/>
      <c r="V4629" s="290"/>
      <c r="W4629" s="166"/>
      <c r="X4629" s="135"/>
      <c r="Y4629" s="418">
        <f t="shared" si="690"/>
        <v>0</v>
      </c>
      <c r="Z4629" s="291">
        <f t="shared" si="691"/>
        <v>0</v>
      </c>
      <c r="AA4629" s="163"/>
      <c r="AB4629" s="177" t="str">
        <f t="shared" si="692"/>
        <v/>
      </c>
      <c r="AC4629" s="283" t="str">
        <f t="shared" si="693"/>
        <v/>
      </c>
      <c r="AD4629" s="283" t="str">
        <f t="shared" si="694"/>
        <v/>
      </c>
      <c r="AE4629" s="163"/>
      <c r="AF4629" s="162"/>
    </row>
    <row r="4630" spans="1:32">
      <c r="A4630" s="134">
        <v>4621</v>
      </c>
      <c r="B4630" s="286"/>
      <c r="C4630" s="146">
        <f t="shared" si="687"/>
        <v>0</v>
      </c>
      <c r="D4630" s="146">
        <f t="shared" si="688"/>
        <v>1</v>
      </c>
      <c r="E4630" s="146">
        <f t="shared" si="689"/>
        <v>1900</v>
      </c>
      <c r="F4630" s="287"/>
      <c r="G4630" s="287"/>
      <c r="H4630" s="287"/>
      <c r="I4630" s="288"/>
      <c r="J4630" s="287"/>
      <c r="K4630" s="288"/>
      <c r="L4630" s="134"/>
      <c r="M4630" s="133"/>
      <c r="N4630" s="288"/>
      <c r="O4630" s="134"/>
      <c r="P4630" s="166"/>
      <c r="Q4630" s="289"/>
      <c r="R4630" s="165"/>
      <c r="S4630" s="290"/>
      <c r="T4630" s="290"/>
      <c r="U4630" s="290"/>
      <c r="V4630" s="290"/>
      <c r="W4630" s="166"/>
      <c r="X4630" s="135"/>
      <c r="Y4630" s="418">
        <f t="shared" si="690"/>
        <v>0</v>
      </c>
      <c r="Z4630" s="291">
        <f t="shared" si="691"/>
        <v>0</v>
      </c>
      <c r="AA4630" s="163"/>
      <c r="AB4630" s="177" t="str">
        <f t="shared" si="692"/>
        <v/>
      </c>
      <c r="AC4630" s="283" t="str">
        <f t="shared" si="693"/>
        <v/>
      </c>
      <c r="AD4630" s="283" t="str">
        <f t="shared" si="694"/>
        <v/>
      </c>
      <c r="AE4630" s="163"/>
      <c r="AF4630" s="162"/>
    </row>
    <row r="4631" spans="1:32">
      <c r="A4631" s="134">
        <v>4622</v>
      </c>
      <c r="B4631" s="286"/>
      <c r="C4631" s="146">
        <f t="shared" si="687"/>
        <v>0</v>
      </c>
      <c r="D4631" s="146">
        <f t="shared" si="688"/>
        <v>1</v>
      </c>
      <c r="E4631" s="146">
        <f t="shared" si="689"/>
        <v>1900</v>
      </c>
      <c r="F4631" s="287"/>
      <c r="G4631" s="287"/>
      <c r="H4631" s="287"/>
      <c r="I4631" s="288"/>
      <c r="J4631" s="287"/>
      <c r="K4631" s="288"/>
      <c r="L4631" s="134"/>
      <c r="M4631" s="133"/>
      <c r="N4631" s="288"/>
      <c r="O4631" s="134"/>
      <c r="P4631" s="166"/>
      <c r="Q4631" s="289"/>
      <c r="R4631" s="165"/>
      <c r="S4631" s="290"/>
      <c r="T4631" s="290"/>
      <c r="U4631" s="290"/>
      <c r="V4631" s="290"/>
      <c r="W4631" s="166"/>
      <c r="X4631" s="135"/>
      <c r="Y4631" s="418">
        <f t="shared" si="690"/>
        <v>0</v>
      </c>
      <c r="Z4631" s="291">
        <f t="shared" si="691"/>
        <v>0</v>
      </c>
      <c r="AA4631" s="163"/>
      <c r="AB4631" s="177" t="str">
        <f t="shared" si="692"/>
        <v/>
      </c>
      <c r="AC4631" s="283" t="str">
        <f t="shared" si="693"/>
        <v/>
      </c>
      <c r="AD4631" s="283" t="str">
        <f t="shared" si="694"/>
        <v/>
      </c>
      <c r="AE4631" s="163"/>
      <c r="AF4631" s="162"/>
    </row>
    <row r="4632" spans="1:32">
      <c r="A4632" s="134">
        <v>4623</v>
      </c>
      <c r="B4632" s="286"/>
      <c r="C4632" s="146">
        <f t="shared" si="687"/>
        <v>0</v>
      </c>
      <c r="D4632" s="146">
        <f t="shared" si="688"/>
        <v>1</v>
      </c>
      <c r="E4632" s="146">
        <f t="shared" si="689"/>
        <v>1900</v>
      </c>
      <c r="F4632" s="287"/>
      <c r="G4632" s="287"/>
      <c r="H4632" s="287"/>
      <c r="I4632" s="288"/>
      <c r="J4632" s="287"/>
      <c r="K4632" s="288"/>
      <c r="L4632" s="134"/>
      <c r="M4632" s="133"/>
      <c r="N4632" s="288"/>
      <c r="O4632" s="134"/>
      <c r="P4632" s="166"/>
      <c r="Q4632" s="289"/>
      <c r="R4632" s="165"/>
      <c r="S4632" s="290"/>
      <c r="T4632" s="290"/>
      <c r="U4632" s="290"/>
      <c r="V4632" s="290"/>
      <c r="W4632" s="166"/>
      <c r="X4632" s="135"/>
      <c r="Y4632" s="418">
        <f t="shared" si="690"/>
        <v>0</v>
      </c>
      <c r="Z4632" s="291">
        <f t="shared" si="691"/>
        <v>0</v>
      </c>
      <c r="AA4632" s="163"/>
      <c r="AB4632" s="177" t="str">
        <f t="shared" si="692"/>
        <v/>
      </c>
      <c r="AC4632" s="283" t="str">
        <f t="shared" si="693"/>
        <v/>
      </c>
      <c r="AD4632" s="283" t="str">
        <f t="shared" si="694"/>
        <v/>
      </c>
      <c r="AE4632" s="163"/>
      <c r="AF4632" s="162"/>
    </row>
    <row r="4633" spans="1:32">
      <c r="A4633" s="134">
        <v>4624</v>
      </c>
      <c r="B4633" s="286"/>
      <c r="C4633" s="146">
        <f t="shared" si="687"/>
        <v>0</v>
      </c>
      <c r="D4633" s="146">
        <f t="shared" si="688"/>
        <v>1</v>
      </c>
      <c r="E4633" s="146">
        <f t="shared" si="689"/>
        <v>1900</v>
      </c>
      <c r="F4633" s="287"/>
      <c r="G4633" s="287"/>
      <c r="H4633" s="287"/>
      <c r="I4633" s="288"/>
      <c r="J4633" s="287"/>
      <c r="K4633" s="288"/>
      <c r="L4633" s="134"/>
      <c r="M4633" s="133"/>
      <c r="N4633" s="288"/>
      <c r="O4633" s="134"/>
      <c r="P4633" s="166"/>
      <c r="Q4633" s="289"/>
      <c r="R4633" s="165"/>
      <c r="S4633" s="290"/>
      <c r="T4633" s="290"/>
      <c r="U4633" s="290"/>
      <c r="V4633" s="290"/>
      <c r="W4633" s="166"/>
      <c r="X4633" s="135"/>
      <c r="Y4633" s="418">
        <f t="shared" si="690"/>
        <v>0</v>
      </c>
      <c r="Z4633" s="291">
        <f t="shared" si="691"/>
        <v>0</v>
      </c>
      <c r="AA4633" s="163"/>
      <c r="AB4633" s="177" t="str">
        <f t="shared" si="692"/>
        <v/>
      </c>
      <c r="AC4633" s="283" t="str">
        <f t="shared" si="693"/>
        <v/>
      </c>
      <c r="AD4633" s="283" t="str">
        <f t="shared" si="694"/>
        <v/>
      </c>
      <c r="AE4633" s="163"/>
      <c r="AF4633" s="162"/>
    </row>
    <row r="4634" spans="1:32">
      <c r="A4634" s="134">
        <v>4625</v>
      </c>
      <c r="B4634" s="286"/>
      <c r="C4634" s="146">
        <f t="shared" si="687"/>
        <v>0</v>
      </c>
      <c r="D4634" s="146">
        <f t="shared" si="688"/>
        <v>1</v>
      </c>
      <c r="E4634" s="146">
        <f t="shared" si="689"/>
        <v>1900</v>
      </c>
      <c r="F4634" s="287"/>
      <c r="G4634" s="287"/>
      <c r="H4634" s="287"/>
      <c r="I4634" s="288"/>
      <c r="J4634" s="287"/>
      <c r="K4634" s="288"/>
      <c r="L4634" s="134"/>
      <c r="M4634" s="133"/>
      <c r="N4634" s="288"/>
      <c r="O4634" s="134"/>
      <c r="P4634" s="166"/>
      <c r="Q4634" s="289"/>
      <c r="R4634" s="165"/>
      <c r="S4634" s="290"/>
      <c r="T4634" s="290"/>
      <c r="U4634" s="290"/>
      <c r="V4634" s="290"/>
      <c r="W4634" s="166"/>
      <c r="X4634" s="135"/>
      <c r="Y4634" s="418">
        <f t="shared" si="690"/>
        <v>0</v>
      </c>
      <c r="Z4634" s="291">
        <f t="shared" si="691"/>
        <v>0</v>
      </c>
      <c r="AA4634" s="163"/>
      <c r="AB4634" s="177" t="str">
        <f t="shared" si="692"/>
        <v/>
      </c>
      <c r="AC4634" s="283" t="str">
        <f t="shared" si="693"/>
        <v/>
      </c>
      <c r="AD4634" s="283" t="str">
        <f t="shared" si="694"/>
        <v/>
      </c>
      <c r="AE4634" s="163"/>
      <c r="AF4634" s="162"/>
    </row>
    <row r="4635" spans="1:32">
      <c r="A4635" s="134">
        <v>4626</v>
      </c>
      <c r="B4635" s="286"/>
      <c r="C4635" s="146">
        <f t="shared" si="687"/>
        <v>0</v>
      </c>
      <c r="D4635" s="146">
        <f t="shared" si="688"/>
        <v>1</v>
      </c>
      <c r="E4635" s="146">
        <f t="shared" si="689"/>
        <v>1900</v>
      </c>
      <c r="F4635" s="287"/>
      <c r="G4635" s="287"/>
      <c r="H4635" s="287"/>
      <c r="I4635" s="288"/>
      <c r="J4635" s="287"/>
      <c r="K4635" s="288"/>
      <c r="L4635" s="134"/>
      <c r="M4635" s="133"/>
      <c r="N4635" s="288"/>
      <c r="O4635" s="134"/>
      <c r="P4635" s="166"/>
      <c r="Q4635" s="289"/>
      <c r="R4635" s="165"/>
      <c r="S4635" s="290"/>
      <c r="T4635" s="290"/>
      <c r="U4635" s="290"/>
      <c r="V4635" s="290"/>
      <c r="W4635" s="166"/>
      <c r="X4635" s="135"/>
      <c r="Y4635" s="418">
        <f t="shared" si="690"/>
        <v>0</v>
      </c>
      <c r="Z4635" s="291">
        <f t="shared" si="691"/>
        <v>0</v>
      </c>
      <c r="AA4635" s="163"/>
      <c r="AB4635" s="177" t="str">
        <f t="shared" si="692"/>
        <v/>
      </c>
      <c r="AC4635" s="283" t="str">
        <f t="shared" si="693"/>
        <v/>
      </c>
      <c r="AD4635" s="283" t="str">
        <f t="shared" si="694"/>
        <v/>
      </c>
      <c r="AE4635" s="163"/>
      <c r="AF4635" s="162"/>
    </row>
    <row r="4636" spans="1:32">
      <c r="A4636" s="134">
        <v>4627</v>
      </c>
      <c r="B4636" s="286"/>
      <c r="C4636" s="146">
        <f t="shared" si="687"/>
        <v>0</v>
      </c>
      <c r="D4636" s="146">
        <f t="shared" si="688"/>
        <v>1</v>
      </c>
      <c r="E4636" s="146">
        <f t="shared" si="689"/>
        <v>1900</v>
      </c>
      <c r="F4636" s="287"/>
      <c r="G4636" s="287"/>
      <c r="H4636" s="287"/>
      <c r="I4636" s="288"/>
      <c r="J4636" s="287"/>
      <c r="K4636" s="288"/>
      <c r="L4636" s="134"/>
      <c r="M4636" s="133"/>
      <c r="N4636" s="288"/>
      <c r="O4636" s="134"/>
      <c r="P4636" s="166"/>
      <c r="Q4636" s="289"/>
      <c r="R4636" s="165"/>
      <c r="S4636" s="290"/>
      <c r="T4636" s="290"/>
      <c r="U4636" s="290"/>
      <c r="V4636" s="290"/>
      <c r="W4636" s="166"/>
      <c r="X4636" s="135"/>
      <c r="Y4636" s="418">
        <f t="shared" si="690"/>
        <v>0</v>
      </c>
      <c r="Z4636" s="291">
        <f t="shared" si="691"/>
        <v>0</v>
      </c>
      <c r="AA4636" s="163"/>
      <c r="AB4636" s="177" t="str">
        <f t="shared" si="692"/>
        <v/>
      </c>
      <c r="AC4636" s="283" t="str">
        <f t="shared" si="693"/>
        <v/>
      </c>
      <c r="AD4636" s="283" t="str">
        <f t="shared" si="694"/>
        <v/>
      </c>
      <c r="AE4636" s="163"/>
      <c r="AF4636" s="162"/>
    </row>
    <row r="4637" spans="1:32">
      <c r="A4637" s="134">
        <v>4628</v>
      </c>
      <c r="B4637" s="286"/>
      <c r="C4637" s="146">
        <f t="shared" si="687"/>
        <v>0</v>
      </c>
      <c r="D4637" s="146">
        <f t="shared" si="688"/>
        <v>1</v>
      </c>
      <c r="E4637" s="146">
        <f t="shared" si="689"/>
        <v>1900</v>
      </c>
      <c r="F4637" s="287"/>
      <c r="G4637" s="287"/>
      <c r="H4637" s="287"/>
      <c r="I4637" s="288"/>
      <c r="J4637" s="287"/>
      <c r="K4637" s="288"/>
      <c r="L4637" s="134"/>
      <c r="M4637" s="133"/>
      <c r="N4637" s="288"/>
      <c r="O4637" s="134"/>
      <c r="P4637" s="166"/>
      <c r="Q4637" s="289"/>
      <c r="R4637" s="165"/>
      <c r="S4637" s="290"/>
      <c r="T4637" s="290"/>
      <c r="U4637" s="290"/>
      <c r="V4637" s="290"/>
      <c r="W4637" s="166"/>
      <c r="X4637" s="135"/>
      <c r="Y4637" s="418">
        <f t="shared" si="690"/>
        <v>0</v>
      </c>
      <c r="Z4637" s="291">
        <f t="shared" si="691"/>
        <v>0</v>
      </c>
      <c r="AA4637" s="163"/>
      <c r="AB4637" s="177" t="str">
        <f t="shared" si="692"/>
        <v/>
      </c>
      <c r="AC4637" s="283" t="str">
        <f t="shared" si="693"/>
        <v/>
      </c>
      <c r="AD4637" s="283" t="str">
        <f t="shared" si="694"/>
        <v/>
      </c>
      <c r="AE4637" s="163"/>
      <c r="AF4637" s="162"/>
    </row>
    <row r="4638" spans="1:32">
      <c r="A4638" s="134">
        <v>4629</v>
      </c>
      <c r="B4638" s="286"/>
      <c r="C4638" s="146">
        <f t="shared" si="687"/>
        <v>0</v>
      </c>
      <c r="D4638" s="146">
        <f t="shared" si="688"/>
        <v>1</v>
      </c>
      <c r="E4638" s="146">
        <f t="shared" si="689"/>
        <v>1900</v>
      </c>
      <c r="F4638" s="287"/>
      <c r="G4638" s="287"/>
      <c r="H4638" s="287"/>
      <c r="I4638" s="288"/>
      <c r="J4638" s="287"/>
      <c r="K4638" s="288"/>
      <c r="L4638" s="134"/>
      <c r="M4638" s="133"/>
      <c r="N4638" s="288"/>
      <c r="O4638" s="134"/>
      <c r="P4638" s="166"/>
      <c r="Q4638" s="289"/>
      <c r="R4638" s="165"/>
      <c r="S4638" s="290"/>
      <c r="T4638" s="290"/>
      <c r="U4638" s="290"/>
      <c r="V4638" s="290"/>
      <c r="W4638" s="166"/>
      <c r="X4638" s="135"/>
      <c r="Y4638" s="418">
        <f t="shared" si="690"/>
        <v>0</v>
      </c>
      <c r="Z4638" s="291">
        <f t="shared" si="691"/>
        <v>0</v>
      </c>
      <c r="AA4638" s="163"/>
      <c r="AB4638" s="177" t="str">
        <f t="shared" si="692"/>
        <v/>
      </c>
      <c r="AC4638" s="283" t="str">
        <f t="shared" si="693"/>
        <v/>
      </c>
      <c r="AD4638" s="283" t="str">
        <f t="shared" si="694"/>
        <v/>
      </c>
      <c r="AE4638" s="163"/>
      <c r="AF4638" s="162"/>
    </row>
    <row r="4639" spans="1:32">
      <c r="A4639" s="134">
        <v>4630</v>
      </c>
      <c r="B4639" s="286"/>
      <c r="C4639" s="146">
        <f t="shared" si="687"/>
        <v>0</v>
      </c>
      <c r="D4639" s="146">
        <f t="shared" si="688"/>
        <v>1</v>
      </c>
      <c r="E4639" s="146">
        <f t="shared" si="689"/>
        <v>1900</v>
      </c>
      <c r="F4639" s="287"/>
      <c r="G4639" s="287"/>
      <c r="H4639" s="287"/>
      <c r="I4639" s="288"/>
      <c r="J4639" s="287"/>
      <c r="K4639" s="288"/>
      <c r="L4639" s="134"/>
      <c r="M4639" s="133"/>
      <c r="N4639" s="288"/>
      <c r="O4639" s="134"/>
      <c r="P4639" s="166"/>
      <c r="Q4639" s="289"/>
      <c r="R4639" s="165"/>
      <c r="S4639" s="290"/>
      <c r="T4639" s="290"/>
      <c r="U4639" s="290"/>
      <c r="V4639" s="290"/>
      <c r="W4639" s="166"/>
      <c r="X4639" s="135"/>
      <c r="Y4639" s="418">
        <f t="shared" si="690"/>
        <v>0</v>
      </c>
      <c r="Z4639" s="291">
        <f t="shared" si="691"/>
        <v>0</v>
      </c>
      <c r="AA4639" s="163"/>
      <c r="AB4639" s="177" t="str">
        <f t="shared" si="692"/>
        <v/>
      </c>
      <c r="AC4639" s="283" t="str">
        <f t="shared" si="693"/>
        <v/>
      </c>
      <c r="AD4639" s="283" t="str">
        <f t="shared" si="694"/>
        <v/>
      </c>
      <c r="AE4639" s="163"/>
      <c r="AF4639" s="162"/>
    </row>
    <row r="4640" spans="1:32">
      <c r="A4640" s="134">
        <v>4631</v>
      </c>
      <c r="B4640" s="286"/>
      <c r="C4640" s="146">
        <f t="shared" si="687"/>
        <v>0</v>
      </c>
      <c r="D4640" s="146">
        <f t="shared" si="688"/>
        <v>1</v>
      </c>
      <c r="E4640" s="146">
        <f t="shared" si="689"/>
        <v>1900</v>
      </c>
      <c r="F4640" s="287"/>
      <c r="G4640" s="287"/>
      <c r="H4640" s="287"/>
      <c r="I4640" s="288"/>
      <c r="J4640" s="287"/>
      <c r="K4640" s="288"/>
      <c r="L4640" s="134"/>
      <c r="M4640" s="133"/>
      <c r="N4640" s="288"/>
      <c r="O4640" s="134"/>
      <c r="P4640" s="166"/>
      <c r="Q4640" s="289"/>
      <c r="R4640" s="165"/>
      <c r="S4640" s="290"/>
      <c r="T4640" s="290"/>
      <c r="U4640" s="290"/>
      <c r="V4640" s="290"/>
      <c r="W4640" s="166"/>
      <c r="X4640" s="135"/>
      <c r="Y4640" s="418">
        <f t="shared" si="690"/>
        <v>0</v>
      </c>
      <c r="Z4640" s="291">
        <f t="shared" si="691"/>
        <v>0</v>
      </c>
      <c r="AA4640" s="163"/>
      <c r="AB4640" s="177" t="str">
        <f t="shared" si="692"/>
        <v/>
      </c>
      <c r="AC4640" s="283" t="str">
        <f t="shared" si="693"/>
        <v/>
      </c>
      <c r="AD4640" s="283" t="str">
        <f t="shared" si="694"/>
        <v/>
      </c>
      <c r="AE4640" s="163"/>
      <c r="AF4640" s="162"/>
    </row>
    <row r="4641" spans="1:32">
      <c r="A4641" s="134">
        <v>4632</v>
      </c>
      <c r="B4641" s="286"/>
      <c r="C4641" s="146">
        <f t="shared" si="687"/>
        <v>0</v>
      </c>
      <c r="D4641" s="146">
        <f t="shared" si="688"/>
        <v>1</v>
      </c>
      <c r="E4641" s="146">
        <f t="shared" si="689"/>
        <v>1900</v>
      </c>
      <c r="F4641" s="287"/>
      <c r="G4641" s="287"/>
      <c r="H4641" s="287"/>
      <c r="I4641" s="288"/>
      <c r="J4641" s="287"/>
      <c r="K4641" s="288"/>
      <c r="L4641" s="134"/>
      <c r="M4641" s="133"/>
      <c r="N4641" s="288"/>
      <c r="O4641" s="134"/>
      <c r="P4641" s="166"/>
      <c r="Q4641" s="289"/>
      <c r="R4641" s="165"/>
      <c r="S4641" s="290"/>
      <c r="T4641" s="290"/>
      <c r="U4641" s="290"/>
      <c r="V4641" s="290"/>
      <c r="W4641" s="166"/>
      <c r="X4641" s="135"/>
      <c r="Y4641" s="418">
        <f t="shared" si="690"/>
        <v>0</v>
      </c>
      <c r="Z4641" s="291">
        <f t="shared" si="691"/>
        <v>0</v>
      </c>
      <c r="AA4641" s="163"/>
      <c r="AB4641" s="177" t="str">
        <f t="shared" si="692"/>
        <v/>
      </c>
      <c r="AC4641" s="283" t="str">
        <f t="shared" si="693"/>
        <v/>
      </c>
      <c r="AD4641" s="283" t="str">
        <f t="shared" si="694"/>
        <v/>
      </c>
      <c r="AE4641" s="163"/>
      <c r="AF4641" s="162"/>
    </row>
    <row r="4642" spans="1:32">
      <c r="A4642" s="134">
        <v>4633</v>
      </c>
      <c r="B4642" s="286"/>
      <c r="C4642" s="146">
        <f t="shared" si="687"/>
        <v>0</v>
      </c>
      <c r="D4642" s="146">
        <f t="shared" si="688"/>
        <v>1</v>
      </c>
      <c r="E4642" s="146">
        <f t="shared" si="689"/>
        <v>1900</v>
      </c>
      <c r="F4642" s="287"/>
      <c r="G4642" s="287"/>
      <c r="H4642" s="287"/>
      <c r="I4642" s="288"/>
      <c r="J4642" s="287"/>
      <c r="K4642" s="288"/>
      <c r="L4642" s="134"/>
      <c r="M4642" s="133"/>
      <c r="N4642" s="288"/>
      <c r="O4642" s="134"/>
      <c r="P4642" s="166"/>
      <c r="Q4642" s="289"/>
      <c r="R4642" s="165"/>
      <c r="S4642" s="290"/>
      <c r="T4642" s="290"/>
      <c r="U4642" s="290"/>
      <c r="V4642" s="290"/>
      <c r="W4642" s="166"/>
      <c r="X4642" s="135"/>
      <c r="Y4642" s="418">
        <f t="shared" si="690"/>
        <v>0</v>
      </c>
      <c r="Z4642" s="291">
        <f t="shared" si="691"/>
        <v>0</v>
      </c>
      <c r="AA4642" s="163"/>
      <c r="AB4642" s="177" t="str">
        <f t="shared" si="692"/>
        <v/>
      </c>
      <c r="AC4642" s="283" t="str">
        <f t="shared" si="693"/>
        <v/>
      </c>
      <c r="AD4642" s="283" t="str">
        <f t="shared" si="694"/>
        <v/>
      </c>
      <c r="AE4642" s="163"/>
      <c r="AF4642" s="162"/>
    </row>
    <row r="4643" spans="1:32">
      <c r="A4643" s="134">
        <v>4634</v>
      </c>
      <c r="B4643" s="286"/>
      <c r="C4643" s="146">
        <f t="shared" si="687"/>
        <v>0</v>
      </c>
      <c r="D4643" s="146">
        <f t="shared" si="688"/>
        <v>1</v>
      </c>
      <c r="E4643" s="146">
        <f t="shared" si="689"/>
        <v>1900</v>
      </c>
      <c r="F4643" s="287"/>
      <c r="G4643" s="287"/>
      <c r="H4643" s="287"/>
      <c r="I4643" s="288"/>
      <c r="J4643" s="287"/>
      <c r="K4643" s="288"/>
      <c r="L4643" s="134"/>
      <c r="M4643" s="133"/>
      <c r="N4643" s="288"/>
      <c r="O4643" s="134"/>
      <c r="P4643" s="166"/>
      <c r="Q4643" s="289"/>
      <c r="R4643" s="165"/>
      <c r="S4643" s="290"/>
      <c r="T4643" s="290"/>
      <c r="U4643" s="290"/>
      <c r="V4643" s="290"/>
      <c r="W4643" s="166"/>
      <c r="X4643" s="135"/>
      <c r="Y4643" s="418">
        <f t="shared" si="690"/>
        <v>0</v>
      </c>
      <c r="Z4643" s="291">
        <f t="shared" si="691"/>
        <v>0</v>
      </c>
      <c r="AA4643" s="163"/>
      <c r="AB4643" s="177" t="str">
        <f t="shared" si="692"/>
        <v/>
      </c>
      <c r="AC4643" s="283" t="str">
        <f t="shared" si="693"/>
        <v/>
      </c>
      <c r="AD4643" s="283" t="str">
        <f t="shared" si="694"/>
        <v/>
      </c>
      <c r="AE4643" s="163"/>
      <c r="AF4643" s="162"/>
    </row>
    <row r="4644" spans="1:32">
      <c r="A4644" s="134">
        <v>4635</v>
      </c>
      <c r="B4644" s="286"/>
      <c r="C4644" s="146">
        <f t="shared" si="687"/>
        <v>0</v>
      </c>
      <c r="D4644" s="146">
        <f t="shared" si="688"/>
        <v>1</v>
      </c>
      <c r="E4644" s="146">
        <f t="shared" si="689"/>
        <v>1900</v>
      </c>
      <c r="F4644" s="287"/>
      <c r="G4644" s="287"/>
      <c r="H4644" s="287"/>
      <c r="I4644" s="288"/>
      <c r="J4644" s="287"/>
      <c r="K4644" s="288"/>
      <c r="L4644" s="134"/>
      <c r="M4644" s="133"/>
      <c r="N4644" s="288"/>
      <c r="O4644" s="134"/>
      <c r="P4644" s="166"/>
      <c r="Q4644" s="289"/>
      <c r="R4644" s="165"/>
      <c r="S4644" s="290"/>
      <c r="T4644" s="290"/>
      <c r="U4644" s="290"/>
      <c r="V4644" s="290"/>
      <c r="W4644" s="166"/>
      <c r="X4644" s="135"/>
      <c r="Y4644" s="418">
        <f t="shared" si="690"/>
        <v>0</v>
      </c>
      <c r="Z4644" s="291">
        <f t="shared" si="691"/>
        <v>0</v>
      </c>
      <c r="AA4644" s="163"/>
      <c r="AB4644" s="177" t="str">
        <f t="shared" si="692"/>
        <v/>
      </c>
      <c r="AC4644" s="283" t="str">
        <f t="shared" si="693"/>
        <v/>
      </c>
      <c r="AD4644" s="283" t="str">
        <f t="shared" si="694"/>
        <v/>
      </c>
      <c r="AE4644" s="163"/>
      <c r="AF4644" s="162"/>
    </row>
    <row r="4645" spans="1:32">
      <c r="A4645" s="134">
        <v>4636</v>
      </c>
      <c r="B4645" s="286"/>
      <c r="C4645" s="146">
        <f t="shared" si="687"/>
        <v>0</v>
      </c>
      <c r="D4645" s="146">
        <f t="shared" si="688"/>
        <v>1</v>
      </c>
      <c r="E4645" s="146">
        <f t="shared" si="689"/>
        <v>1900</v>
      </c>
      <c r="F4645" s="287"/>
      <c r="G4645" s="287"/>
      <c r="H4645" s="287"/>
      <c r="I4645" s="288"/>
      <c r="J4645" s="287"/>
      <c r="K4645" s="288"/>
      <c r="L4645" s="134"/>
      <c r="M4645" s="133"/>
      <c r="N4645" s="288"/>
      <c r="O4645" s="134"/>
      <c r="P4645" s="166"/>
      <c r="Q4645" s="289"/>
      <c r="R4645" s="165"/>
      <c r="S4645" s="290"/>
      <c r="T4645" s="290"/>
      <c r="U4645" s="290"/>
      <c r="V4645" s="290"/>
      <c r="W4645" s="166"/>
      <c r="X4645" s="135"/>
      <c r="Y4645" s="418">
        <f t="shared" si="690"/>
        <v>0</v>
      </c>
      <c r="Z4645" s="291">
        <f t="shared" si="691"/>
        <v>0</v>
      </c>
      <c r="AA4645" s="163"/>
      <c r="AB4645" s="177" t="str">
        <f t="shared" si="692"/>
        <v/>
      </c>
      <c r="AC4645" s="283" t="str">
        <f t="shared" si="693"/>
        <v/>
      </c>
      <c r="AD4645" s="283" t="str">
        <f t="shared" si="694"/>
        <v/>
      </c>
      <c r="AE4645" s="163"/>
      <c r="AF4645" s="162"/>
    </row>
    <row r="4646" spans="1:32">
      <c r="A4646" s="134">
        <v>4637</v>
      </c>
      <c r="B4646" s="286"/>
      <c r="C4646" s="146">
        <f t="shared" si="687"/>
        <v>0</v>
      </c>
      <c r="D4646" s="146">
        <f t="shared" si="688"/>
        <v>1</v>
      </c>
      <c r="E4646" s="146">
        <f t="shared" si="689"/>
        <v>1900</v>
      </c>
      <c r="F4646" s="287"/>
      <c r="G4646" s="287"/>
      <c r="H4646" s="287"/>
      <c r="I4646" s="288"/>
      <c r="J4646" s="287"/>
      <c r="K4646" s="288"/>
      <c r="L4646" s="134"/>
      <c r="M4646" s="133"/>
      <c r="N4646" s="288"/>
      <c r="O4646" s="134"/>
      <c r="P4646" s="166"/>
      <c r="Q4646" s="289"/>
      <c r="R4646" s="165"/>
      <c r="S4646" s="290"/>
      <c r="T4646" s="290"/>
      <c r="U4646" s="290"/>
      <c r="V4646" s="290"/>
      <c r="W4646" s="166"/>
      <c r="X4646" s="135"/>
      <c r="Y4646" s="418">
        <f t="shared" si="690"/>
        <v>0</v>
      </c>
      <c r="Z4646" s="291">
        <f t="shared" si="691"/>
        <v>0</v>
      </c>
      <c r="AA4646" s="163"/>
      <c r="AB4646" s="177" t="str">
        <f t="shared" si="692"/>
        <v/>
      </c>
      <c r="AC4646" s="283" t="str">
        <f t="shared" si="693"/>
        <v/>
      </c>
      <c r="AD4646" s="283" t="str">
        <f t="shared" si="694"/>
        <v/>
      </c>
      <c r="AE4646" s="163"/>
      <c r="AF4646" s="162"/>
    </row>
    <row r="4647" spans="1:32">
      <c r="A4647" s="134">
        <v>4638</v>
      </c>
      <c r="B4647" s="286"/>
      <c r="C4647" s="146">
        <f t="shared" si="687"/>
        <v>0</v>
      </c>
      <c r="D4647" s="146">
        <f t="shared" si="688"/>
        <v>1</v>
      </c>
      <c r="E4647" s="146">
        <f t="shared" si="689"/>
        <v>1900</v>
      </c>
      <c r="F4647" s="287"/>
      <c r="G4647" s="287"/>
      <c r="H4647" s="287"/>
      <c r="I4647" s="288"/>
      <c r="J4647" s="287"/>
      <c r="K4647" s="288"/>
      <c r="L4647" s="134"/>
      <c r="M4647" s="133"/>
      <c r="N4647" s="288"/>
      <c r="O4647" s="134"/>
      <c r="P4647" s="166"/>
      <c r="Q4647" s="289"/>
      <c r="R4647" s="165"/>
      <c r="S4647" s="290"/>
      <c r="T4647" s="290"/>
      <c r="U4647" s="290"/>
      <c r="V4647" s="290"/>
      <c r="W4647" s="166"/>
      <c r="X4647" s="135"/>
      <c r="Y4647" s="418">
        <f t="shared" si="690"/>
        <v>0</v>
      </c>
      <c r="Z4647" s="291">
        <f t="shared" si="691"/>
        <v>0</v>
      </c>
      <c r="AA4647" s="163"/>
      <c r="AB4647" s="177" t="str">
        <f t="shared" si="692"/>
        <v/>
      </c>
      <c r="AC4647" s="283" t="str">
        <f t="shared" si="693"/>
        <v/>
      </c>
      <c r="AD4647" s="283" t="str">
        <f t="shared" si="694"/>
        <v/>
      </c>
      <c r="AE4647" s="163"/>
      <c r="AF4647" s="162"/>
    </row>
    <row r="4648" spans="1:32">
      <c r="A4648" s="134">
        <v>4639</v>
      </c>
      <c r="B4648" s="286"/>
      <c r="C4648" s="146">
        <f t="shared" si="687"/>
        <v>0</v>
      </c>
      <c r="D4648" s="146">
        <f t="shared" si="688"/>
        <v>1</v>
      </c>
      <c r="E4648" s="146">
        <f t="shared" si="689"/>
        <v>1900</v>
      </c>
      <c r="F4648" s="287"/>
      <c r="G4648" s="287"/>
      <c r="H4648" s="287"/>
      <c r="I4648" s="288"/>
      <c r="J4648" s="287"/>
      <c r="K4648" s="288"/>
      <c r="L4648" s="134"/>
      <c r="M4648" s="133"/>
      <c r="N4648" s="288"/>
      <c r="O4648" s="134"/>
      <c r="P4648" s="166"/>
      <c r="Q4648" s="289"/>
      <c r="R4648" s="165"/>
      <c r="S4648" s="290"/>
      <c r="T4648" s="290"/>
      <c r="U4648" s="290"/>
      <c r="V4648" s="290"/>
      <c r="W4648" s="166"/>
      <c r="X4648" s="135"/>
      <c r="Y4648" s="418">
        <f t="shared" si="690"/>
        <v>0</v>
      </c>
      <c r="Z4648" s="291">
        <f t="shared" si="691"/>
        <v>0</v>
      </c>
      <c r="AA4648" s="163"/>
      <c r="AB4648" s="177" t="str">
        <f t="shared" si="692"/>
        <v/>
      </c>
      <c r="AC4648" s="283" t="str">
        <f t="shared" si="693"/>
        <v/>
      </c>
      <c r="AD4648" s="283" t="str">
        <f t="shared" si="694"/>
        <v/>
      </c>
      <c r="AE4648" s="163"/>
      <c r="AF4648" s="162"/>
    </row>
    <row r="4649" spans="1:32">
      <c r="A4649" s="134">
        <v>4640</v>
      </c>
      <c r="B4649" s="286"/>
      <c r="C4649" s="146">
        <f t="shared" si="687"/>
        <v>0</v>
      </c>
      <c r="D4649" s="146">
        <f t="shared" si="688"/>
        <v>1</v>
      </c>
      <c r="E4649" s="146">
        <f t="shared" si="689"/>
        <v>1900</v>
      </c>
      <c r="F4649" s="287"/>
      <c r="G4649" s="287"/>
      <c r="H4649" s="287"/>
      <c r="I4649" s="288"/>
      <c r="J4649" s="287"/>
      <c r="K4649" s="288"/>
      <c r="L4649" s="134"/>
      <c r="M4649" s="133"/>
      <c r="N4649" s="288"/>
      <c r="O4649" s="134"/>
      <c r="P4649" s="166"/>
      <c r="Q4649" s="289"/>
      <c r="R4649" s="165"/>
      <c r="S4649" s="290"/>
      <c r="T4649" s="290"/>
      <c r="U4649" s="290"/>
      <c r="V4649" s="290"/>
      <c r="W4649" s="166"/>
      <c r="X4649" s="135"/>
      <c r="Y4649" s="418">
        <f t="shared" si="690"/>
        <v>0</v>
      </c>
      <c r="Z4649" s="291">
        <f t="shared" si="691"/>
        <v>0</v>
      </c>
      <c r="AA4649" s="163"/>
      <c r="AB4649" s="177" t="str">
        <f t="shared" si="692"/>
        <v/>
      </c>
      <c r="AC4649" s="283" t="str">
        <f t="shared" si="693"/>
        <v/>
      </c>
      <c r="AD4649" s="283" t="str">
        <f t="shared" si="694"/>
        <v/>
      </c>
      <c r="AE4649" s="163"/>
      <c r="AF4649" s="162"/>
    </row>
    <row r="4650" spans="1:32">
      <c r="A4650" s="134">
        <v>4641</v>
      </c>
      <c r="B4650" s="286"/>
      <c r="C4650" s="146">
        <f t="shared" si="687"/>
        <v>0</v>
      </c>
      <c r="D4650" s="146">
        <f t="shared" si="688"/>
        <v>1</v>
      </c>
      <c r="E4650" s="146">
        <f t="shared" si="689"/>
        <v>1900</v>
      </c>
      <c r="F4650" s="287"/>
      <c r="G4650" s="287"/>
      <c r="H4650" s="287"/>
      <c r="I4650" s="288"/>
      <c r="J4650" s="287"/>
      <c r="K4650" s="288"/>
      <c r="L4650" s="134"/>
      <c r="M4650" s="133"/>
      <c r="N4650" s="288"/>
      <c r="O4650" s="134"/>
      <c r="P4650" s="166"/>
      <c r="Q4650" s="289"/>
      <c r="R4650" s="165"/>
      <c r="S4650" s="290"/>
      <c r="T4650" s="290"/>
      <c r="U4650" s="290"/>
      <c r="V4650" s="290"/>
      <c r="W4650" s="166"/>
      <c r="X4650" s="135"/>
      <c r="Y4650" s="418">
        <f t="shared" si="690"/>
        <v>0</v>
      </c>
      <c r="Z4650" s="291">
        <f t="shared" si="691"/>
        <v>0</v>
      </c>
      <c r="AA4650" s="163"/>
      <c r="AB4650" s="177" t="str">
        <f t="shared" si="692"/>
        <v/>
      </c>
      <c r="AC4650" s="283" t="str">
        <f t="shared" si="693"/>
        <v/>
      </c>
      <c r="AD4650" s="283" t="str">
        <f t="shared" si="694"/>
        <v/>
      </c>
      <c r="AE4650" s="163"/>
      <c r="AF4650" s="162"/>
    </row>
    <row r="4651" spans="1:32">
      <c r="A4651" s="134">
        <v>4642</v>
      </c>
      <c r="B4651" s="286"/>
      <c r="C4651" s="146">
        <f t="shared" si="687"/>
        <v>0</v>
      </c>
      <c r="D4651" s="146">
        <f t="shared" si="688"/>
        <v>1</v>
      </c>
      <c r="E4651" s="146">
        <f t="shared" si="689"/>
        <v>1900</v>
      </c>
      <c r="F4651" s="287"/>
      <c r="G4651" s="287"/>
      <c r="H4651" s="287"/>
      <c r="I4651" s="288"/>
      <c r="J4651" s="287"/>
      <c r="K4651" s="288"/>
      <c r="L4651" s="134"/>
      <c r="M4651" s="133"/>
      <c r="N4651" s="288"/>
      <c r="O4651" s="134"/>
      <c r="P4651" s="166"/>
      <c r="Q4651" s="289"/>
      <c r="R4651" s="165"/>
      <c r="S4651" s="290"/>
      <c r="T4651" s="290"/>
      <c r="U4651" s="290"/>
      <c r="V4651" s="290"/>
      <c r="W4651" s="166"/>
      <c r="X4651" s="135"/>
      <c r="Y4651" s="418">
        <f t="shared" si="690"/>
        <v>0</v>
      </c>
      <c r="Z4651" s="291">
        <f t="shared" si="691"/>
        <v>0</v>
      </c>
      <c r="AA4651" s="163"/>
      <c r="AB4651" s="177" t="str">
        <f t="shared" si="692"/>
        <v/>
      </c>
      <c r="AC4651" s="283" t="str">
        <f t="shared" si="693"/>
        <v/>
      </c>
      <c r="AD4651" s="283" t="str">
        <f t="shared" si="694"/>
        <v/>
      </c>
      <c r="AE4651" s="163"/>
      <c r="AF4651" s="162"/>
    </row>
    <row r="4652" spans="1:32">
      <c r="A4652" s="134">
        <v>4643</v>
      </c>
      <c r="B4652" s="286"/>
      <c r="C4652" s="146">
        <f t="shared" si="687"/>
        <v>0</v>
      </c>
      <c r="D4652" s="146">
        <f t="shared" si="688"/>
        <v>1</v>
      </c>
      <c r="E4652" s="146">
        <f t="shared" si="689"/>
        <v>1900</v>
      </c>
      <c r="F4652" s="287"/>
      <c r="G4652" s="287"/>
      <c r="H4652" s="287"/>
      <c r="I4652" s="288"/>
      <c r="J4652" s="287"/>
      <c r="K4652" s="288"/>
      <c r="L4652" s="134"/>
      <c r="M4652" s="133"/>
      <c r="N4652" s="288"/>
      <c r="O4652" s="134"/>
      <c r="P4652" s="166"/>
      <c r="Q4652" s="289"/>
      <c r="R4652" s="165"/>
      <c r="S4652" s="290"/>
      <c r="T4652" s="290"/>
      <c r="U4652" s="290"/>
      <c r="V4652" s="290"/>
      <c r="W4652" s="166"/>
      <c r="X4652" s="135"/>
      <c r="Y4652" s="418">
        <f t="shared" si="690"/>
        <v>0</v>
      </c>
      <c r="Z4652" s="291">
        <f t="shared" si="691"/>
        <v>0</v>
      </c>
      <c r="AA4652" s="163"/>
      <c r="AB4652" s="177" t="str">
        <f t="shared" si="692"/>
        <v/>
      </c>
      <c r="AC4652" s="283" t="str">
        <f t="shared" si="693"/>
        <v/>
      </c>
      <c r="AD4652" s="283" t="str">
        <f t="shared" si="694"/>
        <v/>
      </c>
      <c r="AE4652" s="163"/>
      <c r="AF4652" s="162"/>
    </row>
    <row r="4653" spans="1:32">
      <c r="A4653" s="134">
        <v>4644</v>
      </c>
      <c r="B4653" s="286"/>
      <c r="C4653" s="146">
        <f t="shared" si="687"/>
        <v>0</v>
      </c>
      <c r="D4653" s="146">
        <f t="shared" si="688"/>
        <v>1</v>
      </c>
      <c r="E4653" s="146">
        <f t="shared" si="689"/>
        <v>1900</v>
      </c>
      <c r="F4653" s="287"/>
      <c r="G4653" s="287"/>
      <c r="H4653" s="287"/>
      <c r="I4653" s="288"/>
      <c r="J4653" s="287"/>
      <c r="K4653" s="288"/>
      <c r="L4653" s="134"/>
      <c r="M4653" s="133"/>
      <c r="N4653" s="288"/>
      <c r="O4653" s="134"/>
      <c r="P4653" s="166"/>
      <c r="Q4653" s="289"/>
      <c r="R4653" s="165"/>
      <c r="S4653" s="290"/>
      <c r="T4653" s="290"/>
      <c r="U4653" s="290"/>
      <c r="V4653" s="290"/>
      <c r="W4653" s="166"/>
      <c r="X4653" s="135"/>
      <c r="Y4653" s="418">
        <f t="shared" si="690"/>
        <v>0</v>
      </c>
      <c r="Z4653" s="291">
        <f t="shared" si="691"/>
        <v>0</v>
      </c>
      <c r="AA4653" s="163"/>
      <c r="AB4653" s="177" t="str">
        <f t="shared" si="692"/>
        <v/>
      </c>
      <c r="AC4653" s="283" t="str">
        <f t="shared" si="693"/>
        <v/>
      </c>
      <c r="AD4653" s="283" t="str">
        <f t="shared" si="694"/>
        <v/>
      </c>
      <c r="AE4653" s="163"/>
      <c r="AF4653" s="162"/>
    </row>
    <row r="4654" spans="1:32">
      <c r="A4654" s="134">
        <v>4645</v>
      </c>
      <c r="B4654" s="286"/>
      <c r="C4654" s="146">
        <f t="shared" si="687"/>
        <v>0</v>
      </c>
      <c r="D4654" s="146">
        <f t="shared" si="688"/>
        <v>1</v>
      </c>
      <c r="E4654" s="146">
        <f t="shared" si="689"/>
        <v>1900</v>
      </c>
      <c r="F4654" s="287"/>
      <c r="G4654" s="287"/>
      <c r="H4654" s="287"/>
      <c r="I4654" s="288"/>
      <c r="J4654" s="287"/>
      <c r="K4654" s="288"/>
      <c r="L4654" s="134"/>
      <c r="M4654" s="133"/>
      <c r="N4654" s="288"/>
      <c r="O4654" s="134"/>
      <c r="P4654" s="166"/>
      <c r="Q4654" s="289"/>
      <c r="R4654" s="165"/>
      <c r="S4654" s="290"/>
      <c r="T4654" s="290"/>
      <c r="U4654" s="290"/>
      <c r="V4654" s="290"/>
      <c r="W4654" s="166"/>
      <c r="X4654" s="135"/>
      <c r="Y4654" s="418">
        <f t="shared" si="690"/>
        <v>0</v>
      </c>
      <c r="Z4654" s="291">
        <f t="shared" si="691"/>
        <v>0</v>
      </c>
      <c r="AA4654" s="163"/>
      <c r="AB4654" s="177" t="str">
        <f t="shared" si="692"/>
        <v/>
      </c>
      <c r="AC4654" s="283" t="str">
        <f t="shared" si="693"/>
        <v/>
      </c>
      <c r="AD4654" s="283" t="str">
        <f t="shared" si="694"/>
        <v/>
      </c>
      <c r="AE4654" s="163"/>
      <c r="AF4654" s="162"/>
    </row>
    <row r="4655" spans="1:32">
      <c r="A4655" s="134">
        <v>4646</v>
      </c>
      <c r="B4655" s="286"/>
      <c r="C4655" s="146">
        <f t="shared" si="687"/>
        <v>0</v>
      </c>
      <c r="D4655" s="146">
        <f t="shared" si="688"/>
        <v>1</v>
      </c>
      <c r="E4655" s="146">
        <f t="shared" si="689"/>
        <v>1900</v>
      </c>
      <c r="F4655" s="287"/>
      <c r="G4655" s="287"/>
      <c r="H4655" s="287"/>
      <c r="I4655" s="288"/>
      <c r="J4655" s="287"/>
      <c r="K4655" s="288"/>
      <c r="L4655" s="134"/>
      <c r="M4655" s="133"/>
      <c r="N4655" s="288"/>
      <c r="O4655" s="134"/>
      <c r="P4655" s="166"/>
      <c r="Q4655" s="289"/>
      <c r="R4655" s="165"/>
      <c r="S4655" s="290"/>
      <c r="T4655" s="290"/>
      <c r="U4655" s="290"/>
      <c r="V4655" s="290"/>
      <c r="W4655" s="166"/>
      <c r="X4655" s="135"/>
      <c r="Y4655" s="418">
        <f t="shared" si="690"/>
        <v>0</v>
      </c>
      <c r="Z4655" s="291">
        <f t="shared" si="691"/>
        <v>0</v>
      </c>
      <c r="AA4655" s="163"/>
      <c r="AB4655" s="177" t="str">
        <f t="shared" si="692"/>
        <v/>
      </c>
      <c r="AC4655" s="283" t="str">
        <f t="shared" si="693"/>
        <v/>
      </c>
      <c r="AD4655" s="283" t="str">
        <f t="shared" si="694"/>
        <v/>
      </c>
      <c r="AE4655" s="163"/>
      <c r="AF4655" s="162"/>
    </row>
    <row r="4656" spans="1:32">
      <c r="A4656" s="134">
        <v>4647</v>
      </c>
      <c r="B4656" s="286"/>
      <c r="C4656" s="146">
        <f t="shared" si="687"/>
        <v>0</v>
      </c>
      <c r="D4656" s="146">
        <f t="shared" si="688"/>
        <v>1</v>
      </c>
      <c r="E4656" s="146">
        <f t="shared" si="689"/>
        <v>1900</v>
      </c>
      <c r="F4656" s="287"/>
      <c r="G4656" s="287"/>
      <c r="H4656" s="287"/>
      <c r="I4656" s="288"/>
      <c r="J4656" s="287"/>
      <c r="K4656" s="288"/>
      <c r="L4656" s="134"/>
      <c r="M4656" s="133"/>
      <c r="N4656" s="288"/>
      <c r="O4656" s="134"/>
      <c r="P4656" s="166"/>
      <c r="Q4656" s="289"/>
      <c r="R4656" s="165"/>
      <c r="S4656" s="290"/>
      <c r="T4656" s="290"/>
      <c r="U4656" s="290"/>
      <c r="V4656" s="290"/>
      <c r="W4656" s="166"/>
      <c r="X4656" s="135"/>
      <c r="Y4656" s="418">
        <f t="shared" si="690"/>
        <v>0</v>
      </c>
      <c r="Z4656" s="291">
        <f t="shared" si="691"/>
        <v>0</v>
      </c>
      <c r="AA4656" s="163"/>
      <c r="AB4656" s="177" t="str">
        <f t="shared" si="692"/>
        <v/>
      </c>
      <c r="AC4656" s="283" t="str">
        <f t="shared" si="693"/>
        <v/>
      </c>
      <c r="AD4656" s="283" t="str">
        <f t="shared" si="694"/>
        <v/>
      </c>
      <c r="AE4656" s="163"/>
      <c r="AF4656" s="162"/>
    </row>
    <row r="4657" spans="1:32">
      <c r="A4657" s="134">
        <v>4648</v>
      </c>
      <c r="B4657" s="286"/>
      <c r="C4657" s="146">
        <f t="shared" si="687"/>
        <v>0</v>
      </c>
      <c r="D4657" s="146">
        <f t="shared" si="688"/>
        <v>1</v>
      </c>
      <c r="E4657" s="146">
        <f t="shared" si="689"/>
        <v>1900</v>
      </c>
      <c r="F4657" s="287"/>
      <c r="G4657" s="287"/>
      <c r="H4657" s="287"/>
      <c r="I4657" s="288"/>
      <c r="J4657" s="287"/>
      <c r="K4657" s="288"/>
      <c r="L4657" s="134"/>
      <c r="M4657" s="133"/>
      <c r="N4657" s="288"/>
      <c r="O4657" s="134"/>
      <c r="P4657" s="166"/>
      <c r="Q4657" s="289"/>
      <c r="R4657" s="165"/>
      <c r="S4657" s="290"/>
      <c r="T4657" s="290"/>
      <c r="U4657" s="290"/>
      <c r="V4657" s="290"/>
      <c r="W4657" s="166"/>
      <c r="X4657" s="135"/>
      <c r="Y4657" s="418">
        <f t="shared" si="690"/>
        <v>0</v>
      </c>
      <c r="Z4657" s="291">
        <f t="shared" si="691"/>
        <v>0</v>
      </c>
      <c r="AA4657" s="163"/>
      <c r="AB4657" s="177" t="str">
        <f t="shared" si="692"/>
        <v/>
      </c>
      <c r="AC4657" s="283" t="str">
        <f t="shared" si="693"/>
        <v/>
      </c>
      <c r="AD4657" s="283" t="str">
        <f t="shared" si="694"/>
        <v/>
      </c>
      <c r="AE4657" s="163"/>
      <c r="AF4657" s="162"/>
    </row>
    <row r="4658" spans="1:32">
      <c r="A4658" s="134">
        <v>4649</v>
      </c>
      <c r="B4658" s="286"/>
      <c r="C4658" s="146">
        <f t="shared" si="687"/>
        <v>0</v>
      </c>
      <c r="D4658" s="146">
        <f t="shared" si="688"/>
        <v>1</v>
      </c>
      <c r="E4658" s="146">
        <f t="shared" si="689"/>
        <v>1900</v>
      </c>
      <c r="F4658" s="287"/>
      <c r="G4658" s="287"/>
      <c r="H4658" s="287"/>
      <c r="I4658" s="288"/>
      <c r="J4658" s="287"/>
      <c r="K4658" s="288"/>
      <c r="L4658" s="134"/>
      <c r="M4658" s="133"/>
      <c r="N4658" s="288"/>
      <c r="O4658" s="134"/>
      <c r="P4658" s="166"/>
      <c r="Q4658" s="289"/>
      <c r="R4658" s="165"/>
      <c r="S4658" s="290"/>
      <c r="T4658" s="290"/>
      <c r="U4658" s="290"/>
      <c r="V4658" s="290"/>
      <c r="W4658" s="166"/>
      <c r="X4658" s="135"/>
      <c r="Y4658" s="418">
        <f t="shared" si="690"/>
        <v>0</v>
      </c>
      <c r="Z4658" s="291">
        <f t="shared" si="691"/>
        <v>0</v>
      </c>
      <c r="AA4658" s="163"/>
      <c r="AB4658" s="177" t="str">
        <f t="shared" si="692"/>
        <v/>
      </c>
      <c r="AC4658" s="283" t="str">
        <f t="shared" si="693"/>
        <v/>
      </c>
      <c r="AD4658" s="283" t="str">
        <f t="shared" si="694"/>
        <v/>
      </c>
      <c r="AE4658" s="163"/>
      <c r="AF4658" s="162"/>
    </row>
    <row r="4659" spans="1:32">
      <c r="A4659" s="134">
        <v>4650</v>
      </c>
      <c r="B4659" s="286"/>
      <c r="C4659" s="146">
        <f t="shared" si="687"/>
        <v>0</v>
      </c>
      <c r="D4659" s="146">
        <f t="shared" si="688"/>
        <v>1</v>
      </c>
      <c r="E4659" s="146">
        <f t="shared" si="689"/>
        <v>1900</v>
      </c>
      <c r="F4659" s="287"/>
      <c r="G4659" s="287"/>
      <c r="H4659" s="287"/>
      <c r="I4659" s="288"/>
      <c r="J4659" s="287"/>
      <c r="K4659" s="288"/>
      <c r="L4659" s="134"/>
      <c r="M4659" s="133"/>
      <c r="N4659" s="288"/>
      <c r="O4659" s="134"/>
      <c r="P4659" s="166"/>
      <c r="Q4659" s="289"/>
      <c r="R4659" s="165"/>
      <c r="S4659" s="290"/>
      <c r="T4659" s="290"/>
      <c r="U4659" s="290"/>
      <c r="V4659" s="290"/>
      <c r="W4659" s="166"/>
      <c r="X4659" s="135"/>
      <c r="Y4659" s="418">
        <f t="shared" si="690"/>
        <v>0</v>
      </c>
      <c r="Z4659" s="291">
        <f t="shared" si="691"/>
        <v>0</v>
      </c>
      <c r="AA4659" s="163"/>
      <c r="AB4659" s="177" t="str">
        <f t="shared" si="692"/>
        <v/>
      </c>
      <c r="AC4659" s="283" t="str">
        <f t="shared" si="693"/>
        <v/>
      </c>
      <c r="AD4659" s="283" t="str">
        <f t="shared" si="694"/>
        <v/>
      </c>
      <c r="AE4659" s="163"/>
      <c r="AF4659" s="162"/>
    </row>
    <row r="4660" spans="1:32">
      <c r="A4660" s="134">
        <v>4651</v>
      </c>
      <c r="B4660" s="286"/>
      <c r="C4660" s="146">
        <f t="shared" si="687"/>
        <v>0</v>
      </c>
      <c r="D4660" s="146">
        <f t="shared" si="688"/>
        <v>1</v>
      </c>
      <c r="E4660" s="146">
        <f t="shared" si="689"/>
        <v>1900</v>
      </c>
      <c r="F4660" s="287"/>
      <c r="G4660" s="287"/>
      <c r="H4660" s="287"/>
      <c r="I4660" s="288"/>
      <c r="J4660" s="287"/>
      <c r="K4660" s="288"/>
      <c r="L4660" s="134"/>
      <c r="M4660" s="133"/>
      <c r="N4660" s="288"/>
      <c r="O4660" s="134"/>
      <c r="P4660" s="166"/>
      <c r="Q4660" s="289"/>
      <c r="R4660" s="165"/>
      <c r="S4660" s="290"/>
      <c r="T4660" s="290"/>
      <c r="U4660" s="290"/>
      <c r="V4660" s="290"/>
      <c r="W4660" s="166"/>
      <c r="X4660" s="135"/>
      <c r="Y4660" s="418">
        <f t="shared" si="690"/>
        <v>0</v>
      </c>
      <c r="Z4660" s="291">
        <f t="shared" si="691"/>
        <v>0</v>
      </c>
      <c r="AA4660" s="163"/>
      <c r="AB4660" s="177" t="str">
        <f t="shared" si="692"/>
        <v/>
      </c>
      <c r="AC4660" s="283" t="str">
        <f t="shared" si="693"/>
        <v/>
      </c>
      <c r="AD4660" s="283" t="str">
        <f t="shared" si="694"/>
        <v/>
      </c>
      <c r="AE4660" s="163"/>
      <c r="AF4660" s="162"/>
    </row>
    <row r="4661" spans="1:32">
      <c r="A4661" s="134">
        <v>4652</v>
      </c>
      <c r="B4661" s="286"/>
      <c r="C4661" s="146">
        <f t="shared" si="687"/>
        <v>0</v>
      </c>
      <c r="D4661" s="146">
        <f t="shared" si="688"/>
        <v>1</v>
      </c>
      <c r="E4661" s="146">
        <f t="shared" si="689"/>
        <v>1900</v>
      </c>
      <c r="F4661" s="287"/>
      <c r="G4661" s="287"/>
      <c r="H4661" s="287"/>
      <c r="I4661" s="288"/>
      <c r="J4661" s="287"/>
      <c r="K4661" s="288"/>
      <c r="L4661" s="134"/>
      <c r="M4661" s="133"/>
      <c r="N4661" s="288"/>
      <c r="O4661" s="134"/>
      <c r="P4661" s="166"/>
      <c r="Q4661" s="289"/>
      <c r="R4661" s="165"/>
      <c r="S4661" s="290"/>
      <c r="T4661" s="290"/>
      <c r="U4661" s="290"/>
      <c r="V4661" s="290"/>
      <c r="W4661" s="166"/>
      <c r="X4661" s="135"/>
      <c r="Y4661" s="418">
        <f t="shared" si="690"/>
        <v>0</v>
      </c>
      <c r="Z4661" s="291">
        <f t="shared" si="691"/>
        <v>0</v>
      </c>
      <c r="AA4661" s="163"/>
      <c r="AB4661" s="177" t="str">
        <f t="shared" si="692"/>
        <v/>
      </c>
      <c r="AC4661" s="283" t="str">
        <f t="shared" si="693"/>
        <v/>
      </c>
      <c r="AD4661" s="283" t="str">
        <f t="shared" si="694"/>
        <v/>
      </c>
      <c r="AE4661" s="163"/>
      <c r="AF4661" s="162"/>
    </row>
    <row r="4662" spans="1:32">
      <c r="A4662" s="134">
        <v>4653</v>
      </c>
      <c r="B4662" s="286"/>
      <c r="C4662" s="146">
        <f t="shared" si="687"/>
        <v>0</v>
      </c>
      <c r="D4662" s="146">
        <f t="shared" si="688"/>
        <v>1</v>
      </c>
      <c r="E4662" s="146">
        <f t="shared" si="689"/>
        <v>1900</v>
      </c>
      <c r="F4662" s="287"/>
      <c r="G4662" s="287"/>
      <c r="H4662" s="287"/>
      <c r="I4662" s="288"/>
      <c r="J4662" s="287"/>
      <c r="K4662" s="288"/>
      <c r="L4662" s="134"/>
      <c r="M4662" s="133"/>
      <c r="N4662" s="288"/>
      <c r="O4662" s="134"/>
      <c r="P4662" s="166"/>
      <c r="Q4662" s="289"/>
      <c r="R4662" s="165"/>
      <c r="S4662" s="290"/>
      <c r="T4662" s="290"/>
      <c r="U4662" s="290"/>
      <c r="V4662" s="290"/>
      <c r="W4662" s="166"/>
      <c r="X4662" s="135"/>
      <c r="Y4662" s="418">
        <f t="shared" si="690"/>
        <v>0</v>
      </c>
      <c r="Z4662" s="291">
        <f t="shared" si="691"/>
        <v>0</v>
      </c>
      <c r="AA4662" s="163"/>
      <c r="AB4662" s="177" t="str">
        <f t="shared" si="692"/>
        <v/>
      </c>
      <c r="AC4662" s="283" t="str">
        <f t="shared" si="693"/>
        <v/>
      </c>
      <c r="AD4662" s="283" t="str">
        <f t="shared" si="694"/>
        <v/>
      </c>
      <c r="AE4662" s="163"/>
      <c r="AF4662" s="162"/>
    </row>
    <row r="4663" spans="1:32">
      <c r="A4663" s="134">
        <v>4654</v>
      </c>
      <c r="B4663" s="286"/>
      <c r="C4663" s="146">
        <f t="shared" si="687"/>
        <v>0</v>
      </c>
      <c r="D4663" s="146">
        <f t="shared" si="688"/>
        <v>1</v>
      </c>
      <c r="E4663" s="146">
        <f t="shared" si="689"/>
        <v>1900</v>
      </c>
      <c r="F4663" s="287"/>
      <c r="G4663" s="287"/>
      <c r="H4663" s="287"/>
      <c r="I4663" s="288"/>
      <c r="J4663" s="287"/>
      <c r="K4663" s="288"/>
      <c r="L4663" s="134"/>
      <c r="M4663" s="133"/>
      <c r="N4663" s="288"/>
      <c r="O4663" s="134"/>
      <c r="P4663" s="166"/>
      <c r="Q4663" s="289"/>
      <c r="R4663" s="165"/>
      <c r="S4663" s="290"/>
      <c r="T4663" s="290"/>
      <c r="U4663" s="290"/>
      <c r="V4663" s="290"/>
      <c r="W4663" s="166"/>
      <c r="X4663" s="135"/>
      <c r="Y4663" s="418">
        <f t="shared" si="690"/>
        <v>0</v>
      </c>
      <c r="Z4663" s="291">
        <f t="shared" si="691"/>
        <v>0</v>
      </c>
      <c r="AA4663" s="163"/>
      <c r="AB4663" s="177" t="str">
        <f t="shared" si="692"/>
        <v/>
      </c>
      <c r="AC4663" s="283" t="str">
        <f t="shared" si="693"/>
        <v/>
      </c>
      <c r="AD4663" s="283" t="str">
        <f t="shared" si="694"/>
        <v/>
      </c>
      <c r="AE4663" s="163"/>
      <c r="AF4663" s="162"/>
    </row>
    <row r="4664" spans="1:32">
      <c r="A4664" s="134">
        <v>4655</v>
      </c>
      <c r="B4664" s="286"/>
      <c r="C4664" s="146">
        <f t="shared" si="687"/>
        <v>0</v>
      </c>
      <c r="D4664" s="146">
        <f t="shared" si="688"/>
        <v>1</v>
      </c>
      <c r="E4664" s="146">
        <f t="shared" si="689"/>
        <v>1900</v>
      </c>
      <c r="F4664" s="287"/>
      <c r="G4664" s="287"/>
      <c r="H4664" s="287"/>
      <c r="I4664" s="288"/>
      <c r="J4664" s="287"/>
      <c r="K4664" s="288"/>
      <c r="L4664" s="134"/>
      <c r="M4664" s="133"/>
      <c r="N4664" s="288"/>
      <c r="O4664" s="134"/>
      <c r="P4664" s="166"/>
      <c r="Q4664" s="289"/>
      <c r="R4664" s="165"/>
      <c r="S4664" s="290"/>
      <c r="T4664" s="290"/>
      <c r="U4664" s="290"/>
      <c r="V4664" s="290"/>
      <c r="W4664" s="166"/>
      <c r="X4664" s="135"/>
      <c r="Y4664" s="418">
        <f t="shared" si="690"/>
        <v>0</v>
      </c>
      <c r="Z4664" s="291">
        <f t="shared" si="691"/>
        <v>0</v>
      </c>
      <c r="AA4664" s="163"/>
      <c r="AB4664" s="177" t="str">
        <f t="shared" si="692"/>
        <v/>
      </c>
      <c r="AC4664" s="283" t="str">
        <f t="shared" si="693"/>
        <v/>
      </c>
      <c r="AD4664" s="283" t="str">
        <f t="shared" si="694"/>
        <v/>
      </c>
      <c r="AE4664" s="163"/>
      <c r="AF4664" s="162"/>
    </row>
    <row r="4665" spans="1:32">
      <c r="A4665" s="134">
        <v>4656</v>
      </c>
      <c r="B4665" s="286"/>
      <c r="C4665" s="146">
        <f t="shared" si="687"/>
        <v>0</v>
      </c>
      <c r="D4665" s="146">
        <f t="shared" si="688"/>
        <v>1</v>
      </c>
      <c r="E4665" s="146">
        <f t="shared" si="689"/>
        <v>1900</v>
      </c>
      <c r="F4665" s="287"/>
      <c r="G4665" s="287"/>
      <c r="H4665" s="287"/>
      <c r="I4665" s="288"/>
      <c r="J4665" s="287"/>
      <c r="K4665" s="288"/>
      <c r="L4665" s="134"/>
      <c r="M4665" s="133"/>
      <c r="N4665" s="288"/>
      <c r="O4665" s="134"/>
      <c r="P4665" s="166"/>
      <c r="Q4665" s="289"/>
      <c r="R4665" s="165"/>
      <c r="S4665" s="290"/>
      <c r="T4665" s="290"/>
      <c r="U4665" s="290"/>
      <c r="V4665" s="290"/>
      <c r="W4665" s="166"/>
      <c r="X4665" s="135"/>
      <c r="Y4665" s="418">
        <f t="shared" si="690"/>
        <v>0</v>
      </c>
      <c r="Z4665" s="291">
        <f t="shared" si="691"/>
        <v>0</v>
      </c>
      <c r="AA4665" s="163"/>
      <c r="AB4665" s="177" t="str">
        <f t="shared" si="692"/>
        <v/>
      </c>
      <c r="AC4665" s="283" t="str">
        <f t="shared" si="693"/>
        <v/>
      </c>
      <c r="AD4665" s="283" t="str">
        <f t="shared" si="694"/>
        <v/>
      </c>
      <c r="AE4665" s="163"/>
      <c r="AF4665" s="162"/>
    </row>
    <row r="4666" spans="1:32">
      <c r="A4666" s="134">
        <v>4657</v>
      </c>
      <c r="B4666" s="286"/>
      <c r="C4666" s="146">
        <f t="shared" si="687"/>
        <v>0</v>
      </c>
      <c r="D4666" s="146">
        <f t="shared" si="688"/>
        <v>1</v>
      </c>
      <c r="E4666" s="146">
        <f t="shared" si="689"/>
        <v>1900</v>
      </c>
      <c r="F4666" s="287"/>
      <c r="G4666" s="287"/>
      <c r="H4666" s="287"/>
      <c r="I4666" s="288"/>
      <c r="J4666" s="287"/>
      <c r="K4666" s="288"/>
      <c r="L4666" s="134"/>
      <c r="M4666" s="133"/>
      <c r="N4666" s="288"/>
      <c r="O4666" s="134"/>
      <c r="P4666" s="166"/>
      <c r="Q4666" s="289"/>
      <c r="R4666" s="165"/>
      <c r="S4666" s="290"/>
      <c r="T4666" s="290"/>
      <c r="U4666" s="290"/>
      <c r="V4666" s="290"/>
      <c r="W4666" s="166"/>
      <c r="X4666" s="135"/>
      <c r="Y4666" s="418">
        <f t="shared" si="690"/>
        <v>0</v>
      </c>
      <c r="Z4666" s="291">
        <f t="shared" si="691"/>
        <v>0</v>
      </c>
      <c r="AA4666" s="163"/>
      <c r="AB4666" s="177" t="str">
        <f t="shared" si="692"/>
        <v/>
      </c>
      <c r="AC4666" s="283" t="str">
        <f t="shared" si="693"/>
        <v/>
      </c>
      <c r="AD4666" s="283" t="str">
        <f t="shared" si="694"/>
        <v/>
      </c>
      <c r="AE4666" s="163"/>
      <c r="AF4666" s="162"/>
    </row>
    <row r="4667" spans="1:32">
      <c r="A4667" s="134">
        <v>4658</v>
      </c>
      <c r="B4667" s="286"/>
      <c r="C4667" s="146">
        <f t="shared" si="687"/>
        <v>0</v>
      </c>
      <c r="D4667" s="146">
        <f t="shared" si="688"/>
        <v>1</v>
      </c>
      <c r="E4667" s="146">
        <f t="shared" si="689"/>
        <v>1900</v>
      </c>
      <c r="F4667" s="287"/>
      <c r="G4667" s="287"/>
      <c r="H4667" s="287"/>
      <c r="I4667" s="288"/>
      <c r="J4667" s="287"/>
      <c r="K4667" s="288"/>
      <c r="L4667" s="134"/>
      <c r="M4667" s="133"/>
      <c r="N4667" s="288"/>
      <c r="O4667" s="134"/>
      <c r="P4667" s="166"/>
      <c r="Q4667" s="289"/>
      <c r="R4667" s="165"/>
      <c r="S4667" s="290"/>
      <c r="T4667" s="290"/>
      <c r="U4667" s="290"/>
      <c r="V4667" s="290"/>
      <c r="W4667" s="166"/>
      <c r="X4667" s="135"/>
      <c r="Y4667" s="418">
        <f t="shared" si="690"/>
        <v>0</v>
      </c>
      <c r="Z4667" s="291">
        <f t="shared" si="691"/>
        <v>0</v>
      </c>
      <c r="AA4667" s="163"/>
      <c r="AB4667" s="177" t="str">
        <f t="shared" si="692"/>
        <v/>
      </c>
      <c r="AC4667" s="283" t="str">
        <f t="shared" si="693"/>
        <v/>
      </c>
      <c r="AD4667" s="283" t="str">
        <f t="shared" si="694"/>
        <v/>
      </c>
      <c r="AE4667" s="163"/>
      <c r="AF4667" s="162"/>
    </row>
    <row r="4668" spans="1:32">
      <c r="A4668" s="134">
        <v>4659</v>
      </c>
      <c r="B4668" s="286"/>
      <c r="C4668" s="146">
        <f t="shared" si="687"/>
        <v>0</v>
      </c>
      <c r="D4668" s="146">
        <f t="shared" si="688"/>
        <v>1</v>
      </c>
      <c r="E4668" s="146">
        <f t="shared" si="689"/>
        <v>1900</v>
      </c>
      <c r="F4668" s="287"/>
      <c r="G4668" s="287"/>
      <c r="H4668" s="287"/>
      <c r="I4668" s="288"/>
      <c r="J4668" s="287"/>
      <c r="K4668" s="288"/>
      <c r="L4668" s="134"/>
      <c r="M4668" s="133"/>
      <c r="N4668" s="288"/>
      <c r="O4668" s="134"/>
      <c r="P4668" s="166"/>
      <c r="Q4668" s="289"/>
      <c r="R4668" s="165"/>
      <c r="S4668" s="290"/>
      <c r="T4668" s="290"/>
      <c r="U4668" s="290"/>
      <c r="V4668" s="290"/>
      <c r="W4668" s="166"/>
      <c r="X4668" s="135"/>
      <c r="Y4668" s="418">
        <f t="shared" si="690"/>
        <v>0</v>
      </c>
      <c r="Z4668" s="291">
        <f t="shared" si="691"/>
        <v>0</v>
      </c>
      <c r="AA4668" s="163"/>
      <c r="AB4668" s="177" t="str">
        <f t="shared" si="692"/>
        <v/>
      </c>
      <c r="AC4668" s="283" t="str">
        <f t="shared" si="693"/>
        <v/>
      </c>
      <c r="AD4668" s="283" t="str">
        <f t="shared" si="694"/>
        <v/>
      </c>
      <c r="AE4668" s="163"/>
      <c r="AF4668" s="162"/>
    </row>
    <row r="4669" spans="1:32">
      <c r="A4669" s="134">
        <v>4660</v>
      </c>
      <c r="B4669" s="286"/>
      <c r="C4669" s="146">
        <f t="shared" si="687"/>
        <v>0</v>
      </c>
      <c r="D4669" s="146">
        <f t="shared" si="688"/>
        <v>1</v>
      </c>
      <c r="E4669" s="146">
        <f t="shared" si="689"/>
        <v>1900</v>
      </c>
      <c r="F4669" s="287"/>
      <c r="G4669" s="287"/>
      <c r="H4669" s="287"/>
      <c r="I4669" s="288"/>
      <c r="J4669" s="287"/>
      <c r="K4669" s="288"/>
      <c r="L4669" s="134"/>
      <c r="M4669" s="133"/>
      <c r="N4669" s="288"/>
      <c r="O4669" s="134"/>
      <c r="P4669" s="166"/>
      <c r="Q4669" s="289"/>
      <c r="R4669" s="165"/>
      <c r="S4669" s="290"/>
      <c r="T4669" s="290"/>
      <c r="U4669" s="290"/>
      <c r="V4669" s="290"/>
      <c r="W4669" s="166"/>
      <c r="X4669" s="135"/>
      <c r="Y4669" s="418">
        <f t="shared" si="690"/>
        <v>0</v>
      </c>
      <c r="Z4669" s="291">
        <f t="shared" si="691"/>
        <v>0</v>
      </c>
      <c r="AA4669" s="163"/>
      <c r="AB4669" s="177" t="str">
        <f t="shared" si="692"/>
        <v/>
      </c>
      <c r="AC4669" s="283" t="str">
        <f t="shared" si="693"/>
        <v/>
      </c>
      <c r="AD4669" s="283" t="str">
        <f t="shared" si="694"/>
        <v/>
      </c>
      <c r="AE4669" s="163"/>
      <c r="AF4669" s="162"/>
    </row>
    <row r="4670" spans="1:32">
      <c r="A4670" s="134">
        <v>4661</v>
      </c>
      <c r="B4670" s="286"/>
      <c r="C4670" s="146">
        <f t="shared" si="687"/>
        <v>0</v>
      </c>
      <c r="D4670" s="146">
        <f t="shared" si="688"/>
        <v>1</v>
      </c>
      <c r="E4670" s="146">
        <f t="shared" si="689"/>
        <v>1900</v>
      </c>
      <c r="F4670" s="287"/>
      <c r="G4670" s="287"/>
      <c r="H4670" s="287"/>
      <c r="I4670" s="288"/>
      <c r="J4670" s="287"/>
      <c r="K4670" s="288"/>
      <c r="L4670" s="134"/>
      <c r="M4670" s="133"/>
      <c r="N4670" s="288"/>
      <c r="O4670" s="134"/>
      <c r="P4670" s="166"/>
      <c r="Q4670" s="289"/>
      <c r="R4670" s="165"/>
      <c r="S4670" s="290"/>
      <c r="T4670" s="290"/>
      <c r="U4670" s="290"/>
      <c r="V4670" s="290"/>
      <c r="W4670" s="166"/>
      <c r="X4670" s="135"/>
      <c r="Y4670" s="418">
        <f t="shared" si="690"/>
        <v>0</v>
      </c>
      <c r="Z4670" s="291">
        <f t="shared" si="691"/>
        <v>0</v>
      </c>
      <c r="AA4670" s="163"/>
      <c r="AB4670" s="177" t="str">
        <f t="shared" si="692"/>
        <v/>
      </c>
      <c r="AC4670" s="283" t="str">
        <f t="shared" si="693"/>
        <v/>
      </c>
      <c r="AD4670" s="283" t="str">
        <f t="shared" si="694"/>
        <v/>
      </c>
      <c r="AE4670" s="163"/>
      <c r="AF4670" s="162"/>
    </row>
    <row r="4671" spans="1:32">
      <c r="A4671" s="134">
        <v>4662</v>
      </c>
      <c r="B4671" s="286"/>
      <c r="C4671" s="146">
        <f t="shared" si="687"/>
        <v>0</v>
      </c>
      <c r="D4671" s="146">
        <f t="shared" si="688"/>
        <v>1</v>
      </c>
      <c r="E4671" s="146">
        <f t="shared" si="689"/>
        <v>1900</v>
      </c>
      <c r="F4671" s="287"/>
      <c r="G4671" s="287"/>
      <c r="H4671" s="287"/>
      <c r="I4671" s="288"/>
      <c r="J4671" s="287"/>
      <c r="K4671" s="288"/>
      <c r="L4671" s="134"/>
      <c r="M4671" s="133"/>
      <c r="N4671" s="288"/>
      <c r="O4671" s="134"/>
      <c r="P4671" s="166"/>
      <c r="Q4671" s="289"/>
      <c r="R4671" s="165"/>
      <c r="S4671" s="290"/>
      <c r="T4671" s="290"/>
      <c r="U4671" s="290"/>
      <c r="V4671" s="290"/>
      <c r="W4671" s="166"/>
      <c r="X4671" s="135"/>
      <c r="Y4671" s="418">
        <f t="shared" si="690"/>
        <v>0</v>
      </c>
      <c r="Z4671" s="291">
        <f t="shared" si="691"/>
        <v>0</v>
      </c>
      <c r="AA4671" s="163"/>
      <c r="AB4671" s="177" t="str">
        <f t="shared" si="692"/>
        <v/>
      </c>
      <c r="AC4671" s="283" t="str">
        <f t="shared" si="693"/>
        <v/>
      </c>
      <c r="AD4671" s="283" t="str">
        <f t="shared" si="694"/>
        <v/>
      </c>
      <c r="AE4671" s="163"/>
      <c r="AF4671" s="162"/>
    </row>
    <row r="4672" spans="1:32">
      <c r="A4672" s="134">
        <v>4663</v>
      </c>
      <c r="B4672" s="286"/>
      <c r="C4672" s="146">
        <f t="shared" si="687"/>
        <v>0</v>
      </c>
      <c r="D4672" s="146">
        <f t="shared" si="688"/>
        <v>1</v>
      </c>
      <c r="E4672" s="146">
        <f t="shared" si="689"/>
        <v>1900</v>
      </c>
      <c r="F4672" s="287"/>
      <c r="G4672" s="287"/>
      <c r="H4672" s="287"/>
      <c r="I4672" s="288"/>
      <c r="J4672" s="287"/>
      <c r="K4672" s="288"/>
      <c r="L4672" s="134"/>
      <c r="M4672" s="133"/>
      <c r="N4672" s="288"/>
      <c r="O4672" s="134"/>
      <c r="P4672" s="166"/>
      <c r="Q4672" s="289"/>
      <c r="R4672" s="165"/>
      <c r="S4672" s="290"/>
      <c r="T4672" s="290"/>
      <c r="U4672" s="290"/>
      <c r="V4672" s="290"/>
      <c r="W4672" s="166"/>
      <c r="X4672" s="135"/>
      <c r="Y4672" s="418">
        <f t="shared" si="690"/>
        <v>0</v>
      </c>
      <c r="Z4672" s="291">
        <f t="shared" si="691"/>
        <v>0</v>
      </c>
      <c r="AA4672" s="163"/>
      <c r="AB4672" s="177" t="str">
        <f t="shared" si="692"/>
        <v/>
      </c>
      <c r="AC4672" s="283" t="str">
        <f t="shared" si="693"/>
        <v/>
      </c>
      <c r="AD4672" s="283" t="str">
        <f t="shared" si="694"/>
        <v/>
      </c>
      <c r="AE4672" s="163"/>
      <c r="AF4672" s="162"/>
    </row>
    <row r="4673" spans="1:32">
      <c r="A4673" s="134">
        <v>4664</v>
      </c>
      <c r="B4673" s="286"/>
      <c r="C4673" s="146">
        <f t="shared" si="687"/>
        <v>0</v>
      </c>
      <c r="D4673" s="146">
        <f t="shared" si="688"/>
        <v>1</v>
      </c>
      <c r="E4673" s="146">
        <f t="shared" si="689"/>
        <v>1900</v>
      </c>
      <c r="F4673" s="287"/>
      <c r="G4673" s="287"/>
      <c r="H4673" s="287"/>
      <c r="I4673" s="288"/>
      <c r="J4673" s="287"/>
      <c r="K4673" s="288"/>
      <c r="L4673" s="134"/>
      <c r="M4673" s="133"/>
      <c r="N4673" s="288"/>
      <c r="O4673" s="134"/>
      <c r="P4673" s="166"/>
      <c r="Q4673" s="289"/>
      <c r="R4673" s="165"/>
      <c r="S4673" s="290"/>
      <c r="T4673" s="290"/>
      <c r="U4673" s="290"/>
      <c r="V4673" s="290"/>
      <c r="W4673" s="166"/>
      <c r="X4673" s="135"/>
      <c r="Y4673" s="418">
        <f t="shared" si="690"/>
        <v>0</v>
      </c>
      <c r="Z4673" s="291">
        <f t="shared" si="691"/>
        <v>0</v>
      </c>
      <c r="AA4673" s="163"/>
      <c r="AB4673" s="177" t="str">
        <f t="shared" si="692"/>
        <v/>
      </c>
      <c r="AC4673" s="283" t="str">
        <f t="shared" si="693"/>
        <v/>
      </c>
      <c r="AD4673" s="283" t="str">
        <f t="shared" si="694"/>
        <v/>
      </c>
      <c r="AE4673" s="163"/>
      <c r="AF4673" s="162"/>
    </row>
    <row r="4674" spans="1:32">
      <c r="A4674" s="134">
        <v>4665</v>
      </c>
      <c r="B4674" s="286"/>
      <c r="C4674" s="146">
        <f t="shared" si="687"/>
        <v>0</v>
      </c>
      <c r="D4674" s="146">
        <f t="shared" si="688"/>
        <v>1</v>
      </c>
      <c r="E4674" s="146">
        <f t="shared" si="689"/>
        <v>1900</v>
      </c>
      <c r="F4674" s="287"/>
      <c r="G4674" s="287"/>
      <c r="H4674" s="287"/>
      <c r="I4674" s="288"/>
      <c r="J4674" s="287"/>
      <c r="K4674" s="288"/>
      <c r="L4674" s="134"/>
      <c r="M4674" s="133"/>
      <c r="N4674" s="288"/>
      <c r="O4674" s="134"/>
      <c r="P4674" s="166"/>
      <c r="Q4674" s="289"/>
      <c r="R4674" s="165"/>
      <c r="S4674" s="290"/>
      <c r="T4674" s="290"/>
      <c r="U4674" s="290"/>
      <c r="V4674" s="290"/>
      <c r="W4674" s="166"/>
      <c r="X4674" s="135"/>
      <c r="Y4674" s="418">
        <f t="shared" si="690"/>
        <v>0</v>
      </c>
      <c r="Z4674" s="291">
        <f t="shared" si="691"/>
        <v>0</v>
      </c>
      <c r="AA4674" s="163"/>
      <c r="AB4674" s="177" t="str">
        <f t="shared" si="692"/>
        <v/>
      </c>
      <c r="AC4674" s="283" t="str">
        <f t="shared" si="693"/>
        <v/>
      </c>
      <c r="AD4674" s="283" t="str">
        <f t="shared" si="694"/>
        <v/>
      </c>
      <c r="AE4674" s="163"/>
      <c r="AF4674" s="162"/>
    </row>
    <row r="4675" spans="1:32">
      <c r="A4675" s="134">
        <v>4666</v>
      </c>
      <c r="B4675" s="286"/>
      <c r="C4675" s="146">
        <f t="shared" si="687"/>
        <v>0</v>
      </c>
      <c r="D4675" s="146">
        <f t="shared" si="688"/>
        <v>1</v>
      </c>
      <c r="E4675" s="146">
        <f t="shared" si="689"/>
        <v>1900</v>
      </c>
      <c r="F4675" s="287"/>
      <c r="G4675" s="287"/>
      <c r="H4675" s="287"/>
      <c r="I4675" s="288"/>
      <c r="J4675" s="287"/>
      <c r="K4675" s="288"/>
      <c r="L4675" s="134"/>
      <c r="M4675" s="133"/>
      <c r="N4675" s="288"/>
      <c r="O4675" s="134"/>
      <c r="P4675" s="166"/>
      <c r="Q4675" s="289"/>
      <c r="R4675" s="165"/>
      <c r="S4675" s="290"/>
      <c r="T4675" s="290"/>
      <c r="U4675" s="290"/>
      <c r="V4675" s="290"/>
      <c r="W4675" s="166"/>
      <c r="X4675" s="135"/>
      <c r="Y4675" s="418">
        <f t="shared" si="690"/>
        <v>0</v>
      </c>
      <c r="Z4675" s="291">
        <f t="shared" si="691"/>
        <v>0</v>
      </c>
      <c r="AA4675" s="163"/>
      <c r="AB4675" s="177" t="str">
        <f t="shared" si="692"/>
        <v/>
      </c>
      <c r="AC4675" s="283" t="str">
        <f t="shared" si="693"/>
        <v/>
      </c>
      <c r="AD4675" s="283" t="str">
        <f t="shared" si="694"/>
        <v/>
      </c>
      <c r="AE4675" s="163"/>
      <c r="AF4675" s="162"/>
    </row>
    <row r="4676" spans="1:32">
      <c r="A4676" s="134">
        <v>4667</v>
      </c>
      <c r="B4676" s="286"/>
      <c r="C4676" s="146">
        <f t="shared" si="687"/>
        <v>0</v>
      </c>
      <c r="D4676" s="146">
        <f t="shared" si="688"/>
        <v>1</v>
      </c>
      <c r="E4676" s="146">
        <f t="shared" si="689"/>
        <v>1900</v>
      </c>
      <c r="F4676" s="287"/>
      <c r="G4676" s="287"/>
      <c r="H4676" s="287"/>
      <c r="I4676" s="288"/>
      <c r="J4676" s="287"/>
      <c r="K4676" s="288"/>
      <c r="L4676" s="134"/>
      <c r="M4676" s="133"/>
      <c r="N4676" s="288"/>
      <c r="O4676" s="134"/>
      <c r="P4676" s="166"/>
      <c r="Q4676" s="289"/>
      <c r="R4676" s="165"/>
      <c r="S4676" s="290"/>
      <c r="T4676" s="290"/>
      <c r="U4676" s="290"/>
      <c r="V4676" s="290"/>
      <c r="W4676" s="166"/>
      <c r="X4676" s="135"/>
      <c r="Y4676" s="418">
        <f t="shared" si="690"/>
        <v>0</v>
      </c>
      <c r="Z4676" s="291">
        <f t="shared" si="691"/>
        <v>0</v>
      </c>
      <c r="AA4676" s="163"/>
      <c r="AB4676" s="177" t="str">
        <f t="shared" si="692"/>
        <v/>
      </c>
      <c r="AC4676" s="283" t="str">
        <f t="shared" si="693"/>
        <v/>
      </c>
      <c r="AD4676" s="283" t="str">
        <f t="shared" si="694"/>
        <v/>
      </c>
      <c r="AE4676" s="163"/>
      <c r="AF4676" s="162"/>
    </row>
    <row r="4677" spans="1:32">
      <c r="A4677" s="134">
        <v>4668</v>
      </c>
      <c r="B4677" s="286"/>
      <c r="C4677" s="146">
        <f t="shared" si="687"/>
        <v>0</v>
      </c>
      <c r="D4677" s="146">
        <f t="shared" si="688"/>
        <v>1</v>
      </c>
      <c r="E4677" s="146">
        <f t="shared" si="689"/>
        <v>1900</v>
      </c>
      <c r="F4677" s="287"/>
      <c r="G4677" s="287"/>
      <c r="H4677" s="287"/>
      <c r="I4677" s="288"/>
      <c r="J4677" s="287"/>
      <c r="K4677" s="288"/>
      <c r="L4677" s="134"/>
      <c r="M4677" s="133"/>
      <c r="N4677" s="288"/>
      <c r="O4677" s="134"/>
      <c r="P4677" s="166"/>
      <c r="Q4677" s="289"/>
      <c r="R4677" s="165"/>
      <c r="S4677" s="290"/>
      <c r="T4677" s="290"/>
      <c r="U4677" s="290"/>
      <c r="V4677" s="290"/>
      <c r="W4677" s="166"/>
      <c r="X4677" s="135"/>
      <c r="Y4677" s="418">
        <f t="shared" si="690"/>
        <v>0</v>
      </c>
      <c r="Z4677" s="291">
        <f t="shared" si="691"/>
        <v>0</v>
      </c>
      <c r="AA4677" s="163"/>
      <c r="AB4677" s="177" t="str">
        <f t="shared" si="692"/>
        <v/>
      </c>
      <c r="AC4677" s="283" t="str">
        <f t="shared" si="693"/>
        <v/>
      </c>
      <c r="AD4677" s="283" t="str">
        <f t="shared" si="694"/>
        <v/>
      </c>
      <c r="AE4677" s="163"/>
      <c r="AF4677" s="162"/>
    </row>
    <row r="4678" spans="1:32">
      <c r="A4678" s="134">
        <v>4669</v>
      </c>
      <c r="B4678" s="286"/>
      <c r="C4678" s="146">
        <f t="shared" si="687"/>
        <v>0</v>
      </c>
      <c r="D4678" s="146">
        <f t="shared" si="688"/>
        <v>1</v>
      </c>
      <c r="E4678" s="146">
        <f t="shared" si="689"/>
        <v>1900</v>
      </c>
      <c r="F4678" s="287"/>
      <c r="G4678" s="287"/>
      <c r="H4678" s="287"/>
      <c r="I4678" s="288"/>
      <c r="J4678" s="287"/>
      <c r="K4678" s="288"/>
      <c r="L4678" s="134"/>
      <c r="M4678" s="133"/>
      <c r="N4678" s="288"/>
      <c r="O4678" s="134"/>
      <c r="P4678" s="166"/>
      <c r="Q4678" s="289"/>
      <c r="R4678" s="165"/>
      <c r="S4678" s="290"/>
      <c r="T4678" s="290"/>
      <c r="U4678" s="290"/>
      <c r="V4678" s="290"/>
      <c r="W4678" s="166"/>
      <c r="X4678" s="135"/>
      <c r="Y4678" s="418">
        <f t="shared" si="690"/>
        <v>0</v>
      </c>
      <c r="Z4678" s="291">
        <f t="shared" si="691"/>
        <v>0</v>
      </c>
      <c r="AA4678" s="163"/>
      <c r="AB4678" s="177" t="str">
        <f t="shared" si="692"/>
        <v/>
      </c>
      <c r="AC4678" s="283" t="str">
        <f t="shared" si="693"/>
        <v/>
      </c>
      <c r="AD4678" s="283" t="str">
        <f t="shared" si="694"/>
        <v/>
      </c>
      <c r="AE4678" s="163"/>
      <c r="AF4678" s="162"/>
    </row>
    <row r="4679" spans="1:32">
      <c r="A4679" s="134">
        <v>4670</v>
      </c>
      <c r="B4679" s="286"/>
      <c r="C4679" s="146">
        <f t="shared" si="687"/>
        <v>0</v>
      </c>
      <c r="D4679" s="146">
        <f t="shared" si="688"/>
        <v>1</v>
      </c>
      <c r="E4679" s="146">
        <f t="shared" si="689"/>
        <v>1900</v>
      </c>
      <c r="F4679" s="287"/>
      <c r="G4679" s="287"/>
      <c r="H4679" s="287"/>
      <c r="I4679" s="288"/>
      <c r="J4679" s="287"/>
      <c r="K4679" s="288"/>
      <c r="L4679" s="134"/>
      <c r="M4679" s="133"/>
      <c r="N4679" s="288"/>
      <c r="O4679" s="134"/>
      <c r="P4679" s="166"/>
      <c r="Q4679" s="289"/>
      <c r="R4679" s="165"/>
      <c r="S4679" s="290"/>
      <c r="T4679" s="290"/>
      <c r="U4679" s="290"/>
      <c r="V4679" s="290"/>
      <c r="W4679" s="166"/>
      <c r="X4679" s="135"/>
      <c r="Y4679" s="418">
        <f t="shared" si="690"/>
        <v>0</v>
      </c>
      <c r="Z4679" s="291">
        <f t="shared" si="691"/>
        <v>0</v>
      </c>
      <c r="AA4679" s="163"/>
      <c r="AB4679" s="177" t="str">
        <f t="shared" si="692"/>
        <v/>
      </c>
      <c r="AC4679" s="283" t="str">
        <f t="shared" si="693"/>
        <v/>
      </c>
      <c r="AD4679" s="283" t="str">
        <f t="shared" si="694"/>
        <v/>
      </c>
      <c r="AE4679" s="163"/>
      <c r="AF4679" s="162"/>
    </row>
    <row r="4680" spans="1:32">
      <c r="A4680" s="134">
        <v>4671</v>
      </c>
      <c r="B4680" s="286"/>
      <c r="C4680" s="146">
        <f t="shared" si="687"/>
        <v>0</v>
      </c>
      <c r="D4680" s="146">
        <f t="shared" si="688"/>
        <v>1</v>
      </c>
      <c r="E4680" s="146">
        <f t="shared" si="689"/>
        <v>1900</v>
      </c>
      <c r="F4680" s="287"/>
      <c r="G4680" s="287"/>
      <c r="H4680" s="287"/>
      <c r="I4680" s="288"/>
      <c r="J4680" s="287"/>
      <c r="K4680" s="288"/>
      <c r="L4680" s="134"/>
      <c r="M4680" s="133"/>
      <c r="N4680" s="288"/>
      <c r="O4680" s="134"/>
      <c r="P4680" s="166"/>
      <c r="Q4680" s="289"/>
      <c r="R4680" s="165"/>
      <c r="S4680" s="290"/>
      <c r="T4680" s="290"/>
      <c r="U4680" s="290"/>
      <c r="V4680" s="290"/>
      <c r="W4680" s="166"/>
      <c r="X4680" s="135"/>
      <c r="Y4680" s="418">
        <f t="shared" si="690"/>
        <v>0</v>
      </c>
      <c r="Z4680" s="291">
        <f t="shared" si="691"/>
        <v>0</v>
      </c>
      <c r="AA4680" s="163"/>
      <c r="AB4680" s="177" t="str">
        <f t="shared" si="692"/>
        <v/>
      </c>
      <c r="AC4680" s="283" t="str">
        <f t="shared" si="693"/>
        <v/>
      </c>
      <c r="AD4680" s="283" t="str">
        <f t="shared" si="694"/>
        <v/>
      </c>
      <c r="AE4680" s="163"/>
      <c r="AF4680" s="162"/>
    </row>
    <row r="4681" spans="1:32">
      <c r="A4681" s="134">
        <v>4672</v>
      </c>
      <c r="B4681" s="286"/>
      <c r="C4681" s="146">
        <f t="shared" si="687"/>
        <v>0</v>
      </c>
      <c r="D4681" s="146">
        <f t="shared" si="688"/>
        <v>1</v>
      </c>
      <c r="E4681" s="146">
        <f t="shared" si="689"/>
        <v>1900</v>
      </c>
      <c r="F4681" s="287"/>
      <c r="G4681" s="287"/>
      <c r="H4681" s="287"/>
      <c r="I4681" s="288"/>
      <c r="J4681" s="287"/>
      <c r="K4681" s="288"/>
      <c r="L4681" s="134"/>
      <c r="M4681" s="133"/>
      <c r="N4681" s="288"/>
      <c r="O4681" s="134"/>
      <c r="P4681" s="166"/>
      <c r="Q4681" s="289"/>
      <c r="R4681" s="165"/>
      <c r="S4681" s="290"/>
      <c r="T4681" s="290"/>
      <c r="U4681" s="290"/>
      <c r="V4681" s="290"/>
      <c r="W4681" s="166"/>
      <c r="X4681" s="135"/>
      <c r="Y4681" s="418">
        <f t="shared" si="690"/>
        <v>0</v>
      </c>
      <c r="Z4681" s="291">
        <f t="shared" si="691"/>
        <v>0</v>
      </c>
      <c r="AA4681" s="163"/>
      <c r="AB4681" s="177" t="str">
        <f t="shared" si="692"/>
        <v/>
      </c>
      <c r="AC4681" s="283" t="str">
        <f t="shared" si="693"/>
        <v/>
      </c>
      <c r="AD4681" s="283" t="str">
        <f t="shared" si="694"/>
        <v/>
      </c>
      <c r="AE4681" s="163"/>
      <c r="AF4681" s="162"/>
    </row>
    <row r="4682" spans="1:32">
      <c r="A4682" s="134">
        <v>4673</v>
      </c>
      <c r="B4682" s="286"/>
      <c r="C4682" s="146">
        <f t="shared" si="687"/>
        <v>0</v>
      </c>
      <c r="D4682" s="146">
        <f t="shared" si="688"/>
        <v>1</v>
      </c>
      <c r="E4682" s="146">
        <f t="shared" si="689"/>
        <v>1900</v>
      </c>
      <c r="F4682" s="287"/>
      <c r="G4682" s="287"/>
      <c r="H4682" s="287"/>
      <c r="I4682" s="288"/>
      <c r="J4682" s="287"/>
      <c r="K4682" s="288"/>
      <c r="L4682" s="134"/>
      <c r="M4682" s="133"/>
      <c r="N4682" s="288"/>
      <c r="O4682" s="134"/>
      <c r="P4682" s="166"/>
      <c r="Q4682" s="289"/>
      <c r="R4682" s="165"/>
      <c r="S4682" s="290"/>
      <c r="T4682" s="290"/>
      <c r="U4682" s="290"/>
      <c r="V4682" s="290"/>
      <c r="W4682" s="166"/>
      <c r="X4682" s="135"/>
      <c r="Y4682" s="418">
        <f t="shared" si="690"/>
        <v>0</v>
      </c>
      <c r="Z4682" s="291">
        <f t="shared" si="691"/>
        <v>0</v>
      </c>
      <c r="AA4682" s="163"/>
      <c r="AB4682" s="177" t="str">
        <f t="shared" si="692"/>
        <v/>
      </c>
      <c r="AC4682" s="283" t="str">
        <f t="shared" si="693"/>
        <v/>
      </c>
      <c r="AD4682" s="283" t="str">
        <f t="shared" si="694"/>
        <v/>
      </c>
      <c r="AE4682" s="163"/>
      <c r="AF4682" s="162"/>
    </row>
    <row r="4683" spans="1:32">
      <c r="A4683" s="134">
        <v>4674</v>
      </c>
      <c r="B4683" s="136"/>
      <c r="C4683" s="146">
        <f t="shared" ref="C4683:C4746" si="695">DAY(B4683)</f>
        <v>0</v>
      </c>
      <c r="D4683" s="146">
        <f t="shared" ref="D4683:D4746" si="696">MONTH(B4683)</f>
        <v>1</v>
      </c>
      <c r="E4683" s="146">
        <f t="shared" ref="E4683:E4746" si="697">YEAR(B4683)</f>
        <v>1900</v>
      </c>
      <c r="F4683" s="137"/>
      <c r="G4683" s="287"/>
      <c r="H4683" s="137"/>
      <c r="I4683" s="134"/>
      <c r="J4683" s="204"/>
      <c r="K4683" s="133"/>
      <c r="L4683" s="134"/>
      <c r="M4683" s="133"/>
      <c r="N4683" s="134"/>
      <c r="O4683" s="134"/>
      <c r="P4683" s="166"/>
      <c r="Q4683" s="164"/>
      <c r="R4683" s="165"/>
      <c r="S4683" s="138"/>
      <c r="T4683" s="138"/>
      <c r="U4683" s="138"/>
      <c r="V4683" s="138"/>
      <c r="W4683" s="166"/>
      <c r="X4683" s="135"/>
      <c r="Y4683" s="418">
        <f t="shared" ref="Y4683:Y4746" si="698">X4683*U4683</f>
        <v>0</v>
      </c>
      <c r="Z4683" s="291">
        <f t="shared" ref="Z4683:Z4746" si="699">Y4683*1.1</f>
        <v>0</v>
      </c>
      <c r="AA4683" s="163"/>
      <c r="AB4683" s="177" t="str">
        <f t="shared" ref="AB4683:AB4746" si="700">IF(S4683="","",IF(S4683-U4683=0,"Full","No"))</f>
        <v/>
      </c>
      <c r="AC4683" s="283" t="str">
        <f t="shared" ref="AC4683:AC4746" si="701">IF(AND(S4683&gt;U4683,V4683=0),"Lost",IF(AND(S4683&gt;U4683,V4683&lt;(S4683-U4683)),"Lost",""))</f>
        <v/>
      </c>
      <c r="AD4683" s="283" t="str">
        <f t="shared" ref="AD4683:AD4746" si="702">IF(AND(S4683&gt;U4683,V4683=0),S4683-U4683,IF(AND(S4683&gt;U4683,V4683&lt;(S4683-U4683)),S4683-(U4683+V4683),""))</f>
        <v/>
      </c>
      <c r="AE4683" s="163"/>
      <c r="AF4683" s="162"/>
    </row>
    <row r="4684" spans="1:32">
      <c r="A4684" s="134">
        <v>4675</v>
      </c>
      <c r="B4684" s="136"/>
      <c r="C4684" s="146">
        <f t="shared" si="695"/>
        <v>0</v>
      </c>
      <c r="D4684" s="146">
        <f t="shared" si="696"/>
        <v>1</v>
      </c>
      <c r="E4684" s="146">
        <f t="shared" si="697"/>
        <v>1900</v>
      </c>
      <c r="F4684" s="137"/>
      <c r="G4684" s="287"/>
      <c r="H4684" s="137"/>
      <c r="I4684" s="134"/>
      <c r="J4684" s="204"/>
      <c r="K4684" s="133"/>
      <c r="L4684" s="134"/>
      <c r="M4684" s="133"/>
      <c r="N4684" s="134"/>
      <c r="O4684" s="134"/>
      <c r="P4684" s="166"/>
      <c r="Q4684" s="164"/>
      <c r="R4684" s="165"/>
      <c r="S4684" s="138"/>
      <c r="T4684" s="138"/>
      <c r="U4684" s="138"/>
      <c r="V4684" s="138"/>
      <c r="W4684" s="166"/>
      <c r="X4684" s="135"/>
      <c r="Y4684" s="418">
        <f t="shared" si="698"/>
        <v>0</v>
      </c>
      <c r="Z4684" s="291">
        <f t="shared" si="699"/>
        <v>0</v>
      </c>
      <c r="AA4684" s="163"/>
      <c r="AB4684" s="177" t="str">
        <f t="shared" si="700"/>
        <v/>
      </c>
      <c r="AC4684" s="283" t="str">
        <f t="shared" si="701"/>
        <v/>
      </c>
      <c r="AD4684" s="283" t="str">
        <f t="shared" si="702"/>
        <v/>
      </c>
      <c r="AE4684" s="163"/>
      <c r="AF4684" s="162"/>
    </row>
    <row r="4685" spans="1:32">
      <c r="A4685" s="134">
        <v>4676</v>
      </c>
      <c r="B4685" s="136"/>
      <c r="C4685" s="146">
        <f t="shared" si="695"/>
        <v>0</v>
      </c>
      <c r="D4685" s="146">
        <f t="shared" si="696"/>
        <v>1</v>
      </c>
      <c r="E4685" s="146">
        <f t="shared" si="697"/>
        <v>1900</v>
      </c>
      <c r="F4685" s="137"/>
      <c r="G4685" s="287"/>
      <c r="H4685" s="137"/>
      <c r="I4685" s="134"/>
      <c r="J4685" s="204"/>
      <c r="K4685" s="133"/>
      <c r="L4685" s="134"/>
      <c r="M4685" s="133"/>
      <c r="N4685" s="134"/>
      <c r="O4685" s="134"/>
      <c r="P4685" s="166"/>
      <c r="Q4685" s="164"/>
      <c r="R4685" s="165"/>
      <c r="S4685" s="138"/>
      <c r="T4685" s="138"/>
      <c r="U4685" s="138"/>
      <c r="V4685" s="138"/>
      <c r="W4685" s="166"/>
      <c r="X4685" s="135"/>
      <c r="Y4685" s="418">
        <f t="shared" si="698"/>
        <v>0</v>
      </c>
      <c r="Z4685" s="291">
        <f t="shared" si="699"/>
        <v>0</v>
      </c>
      <c r="AA4685" s="163"/>
      <c r="AB4685" s="177" t="str">
        <f t="shared" si="700"/>
        <v/>
      </c>
      <c r="AC4685" s="283" t="str">
        <f t="shared" si="701"/>
        <v/>
      </c>
      <c r="AD4685" s="283" t="str">
        <f t="shared" si="702"/>
        <v/>
      </c>
      <c r="AE4685" s="163"/>
      <c r="AF4685" s="162"/>
    </row>
    <row r="4686" spans="1:32">
      <c r="A4686" s="134">
        <v>4677</v>
      </c>
      <c r="B4686" s="136"/>
      <c r="C4686" s="146">
        <f t="shared" si="695"/>
        <v>0</v>
      </c>
      <c r="D4686" s="146">
        <f t="shared" si="696"/>
        <v>1</v>
      </c>
      <c r="E4686" s="146">
        <f t="shared" si="697"/>
        <v>1900</v>
      </c>
      <c r="F4686" s="137"/>
      <c r="G4686" s="287"/>
      <c r="H4686" s="137"/>
      <c r="I4686" s="134"/>
      <c r="J4686" s="204"/>
      <c r="K4686" s="133"/>
      <c r="L4686" s="134"/>
      <c r="M4686" s="133"/>
      <c r="N4686" s="134"/>
      <c r="O4686" s="134"/>
      <c r="P4686" s="166"/>
      <c r="Q4686" s="164"/>
      <c r="R4686" s="165"/>
      <c r="S4686" s="138"/>
      <c r="T4686" s="138"/>
      <c r="U4686" s="138"/>
      <c r="V4686" s="138"/>
      <c r="W4686" s="166"/>
      <c r="X4686" s="135"/>
      <c r="Y4686" s="418">
        <f t="shared" si="698"/>
        <v>0</v>
      </c>
      <c r="Z4686" s="291">
        <f t="shared" si="699"/>
        <v>0</v>
      </c>
      <c r="AA4686" s="163"/>
      <c r="AB4686" s="177" t="str">
        <f t="shared" si="700"/>
        <v/>
      </c>
      <c r="AC4686" s="283" t="str">
        <f t="shared" si="701"/>
        <v/>
      </c>
      <c r="AD4686" s="283" t="str">
        <f t="shared" si="702"/>
        <v/>
      </c>
      <c r="AE4686" s="163"/>
      <c r="AF4686" s="162"/>
    </row>
    <row r="4687" spans="1:32">
      <c r="A4687" s="134">
        <v>4678</v>
      </c>
      <c r="B4687" s="136"/>
      <c r="C4687" s="146">
        <f t="shared" si="695"/>
        <v>0</v>
      </c>
      <c r="D4687" s="146">
        <f t="shared" si="696"/>
        <v>1</v>
      </c>
      <c r="E4687" s="146">
        <f t="shared" si="697"/>
        <v>1900</v>
      </c>
      <c r="F4687" s="137"/>
      <c r="G4687" s="287"/>
      <c r="H4687" s="137"/>
      <c r="I4687" s="134"/>
      <c r="J4687" s="204"/>
      <c r="K4687" s="133"/>
      <c r="L4687" s="134"/>
      <c r="M4687" s="133"/>
      <c r="N4687" s="134"/>
      <c r="O4687" s="134"/>
      <c r="P4687" s="166"/>
      <c r="Q4687" s="164"/>
      <c r="R4687" s="165"/>
      <c r="S4687" s="138"/>
      <c r="T4687" s="138"/>
      <c r="U4687" s="138"/>
      <c r="V4687" s="138"/>
      <c r="W4687" s="166"/>
      <c r="X4687" s="135"/>
      <c r="Y4687" s="418">
        <f t="shared" si="698"/>
        <v>0</v>
      </c>
      <c r="Z4687" s="291">
        <f t="shared" si="699"/>
        <v>0</v>
      </c>
      <c r="AA4687" s="163"/>
      <c r="AB4687" s="177" t="str">
        <f t="shared" si="700"/>
        <v/>
      </c>
      <c r="AC4687" s="283" t="str">
        <f t="shared" si="701"/>
        <v/>
      </c>
      <c r="AD4687" s="283" t="str">
        <f t="shared" si="702"/>
        <v/>
      </c>
      <c r="AE4687" s="163"/>
      <c r="AF4687" s="162"/>
    </row>
    <row r="4688" spans="1:32">
      <c r="A4688" s="134">
        <v>4679</v>
      </c>
      <c r="B4688" s="136"/>
      <c r="C4688" s="146">
        <f t="shared" si="695"/>
        <v>0</v>
      </c>
      <c r="D4688" s="146">
        <f t="shared" si="696"/>
        <v>1</v>
      </c>
      <c r="E4688" s="146">
        <f t="shared" si="697"/>
        <v>1900</v>
      </c>
      <c r="F4688" s="137"/>
      <c r="G4688" s="287"/>
      <c r="H4688" s="137"/>
      <c r="I4688" s="134"/>
      <c r="J4688" s="204"/>
      <c r="K4688" s="133"/>
      <c r="L4688" s="134"/>
      <c r="M4688" s="133"/>
      <c r="N4688" s="134"/>
      <c r="O4688" s="134"/>
      <c r="P4688" s="166"/>
      <c r="Q4688" s="164"/>
      <c r="R4688" s="165"/>
      <c r="S4688" s="138"/>
      <c r="T4688" s="138"/>
      <c r="U4688" s="138"/>
      <c r="V4688" s="138"/>
      <c r="W4688" s="166"/>
      <c r="X4688" s="135"/>
      <c r="Y4688" s="418">
        <f t="shared" si="698"/>
        <v>0</v>
      </c>
      <c r="Z4688" s="291">
        <f t="shared" si="699"/>
        <v>0</v>
      </c>
      <c r="AA4688" s="163"/>
      <c r="AB4688" s="177" t="str">
        <f t="shared" si="700"/>
        <v/>
      </c>
      <c r="AC4688" s="283" t="str">
        <f t="shared" si="701"/>
        <v/>
      </c>
      <c r="AD4688" s="283" t="str">
        <f t="shared" si="702"/>
        <v/>
      </c>
      <c r="AE4688" s="163"/>
      <c r="AF4688" s="162"/>
    </row>
    <row r="4689" spans="1:32">
      <c r="A4689" s="134">
        <v>4680</v>
      </c>
      <c r="B4689" s="136"/>
      <c r="C4689" s="146">
        <f t="shared" si="695"/>
        <v>0</v>
      </c>
      <c r="D4689" s="146">
        <f t="shared" si="696"/>
        <v>1</v>
      </c>
      <c r="E4689" s="146">
        <f t="shared" si="697"/>
        <v>1900</v>
      </c>
      <c r="F4689" s="137"/>
      <c r="G4689" s="287"/>
      <c r="H4689" s="137"/>
      <c r="I4689" s="134"/>
      <c r="J4689" s="204"/>
      <c r="K4689" s="133"/>
      <c r="L4689" s="134"/>
      <c r="M4689" s="133"/>
      <c r="N4689" s="134"/>
      <c r="O4689" s="134"/>
      <c r="P4689" s="166"/>
      <c r="Q4689" s="164"/>
      <c r="R4689" s="165"/>
      <c r="S4689" s="138"/>
      <c r="T4689" s="138"/>
      <c r="U4689" s="138"/>
      <c r="V4689" s="138"/>
      <c r="W4689" s="166"/>
      <c r="X4689" s="135"/>
      <c r="Y4689" s="418">
        <f t="shared" si="698"/>
        <v>0</v>
      </c>
      <c r="Z4689" s="291">
        <f t="shared" si="699"/>
        <v>0</v>
      </c>
      <c r="AA4689" s="163"/>
      <c r="AB4689" s="177" t="str">
        <f t="shared" si="700"/>
        <v/>
      </c>
      <c r="AC4689" s="283" t="str">
        <f t="shared" si="701"/>
        <v/>
      </c>
      <c r="AD4689" s="283" t="str">
        <f t="shared" si="702"/>
        <v/>
      </c>
      <c r="AE4689" s="163"/>
      <c r="AF4689" s="162"/>
    </row>
    <row r="4690" spans="1:32">
      <c r="A4690" s="134">
        <v>4681</v>
      </c>
      <c r="B4690" s="136"/>
      <c r="C4690" s="146">
        <f t="shared" si="695"/>
        <v>0</v>
      </c>
      <c r="D4690" s="146">
        <f t="shared" si="696"/>
        <v>1</v>
      </c>
      <c r="E4690" s="146">
        <f t="shared" si="697"/>
        <v>1900</v>
      </c>
      <c r="F4690" s="137"/>
      <c r="G4690" s="287"/>
      <c r="H4690" s="137"/>
      <c r="I4690" s="134"/>
      <c r="J4690" s="204"/>
      <c r="K4690" s="133"/>
      <c r="L4690" s="134"/>
      <c r="M4690" s="133"/>
      <c r="N4690" s="134"/>
      <c r="O4690" s="134"/>
      <c r="P4690" s="166"/>
      <c r="Q4690" s="164"/>
      <c r="R4690" s="165"/>
      <c r="S4690" s="138"/>
      <c r="T4690" s="138"/>
      <c r="U4690" s="138"/>
      <c r="V4690" s="138"/>
      <c r="W4690" s="166"/>
      <c r="X4690" s="135"/>
      <c r="Y4690" s="418">
        <f t="shared" si="698"/>
        <v>0</v>
      </c>
      <c r="Z4690" s="291">
        <f t="shared" si="699"/>
        <v>0</v>
      </c>
      <c r="AA4690" s="163"/>
      <c r="AB4690" s="177" t="str">
        <f t="shared" si="700"/>
        <v/>
      </c>
      <c r="AC4690" s="283" t="str">
        <f t="shared" si="701"/>
        <v/>
      </c>
      <c r="AD4690" s="283" t="str">
        <f t="shared" si="702"/>
        <v/>
      </c>
      <c r="AE4690" s="163"/>
      <c r="AF4690" s="162"/>
    </row>
    <row r="4691" spans="1:32">
      <c r="A4691" s="134">
        <v>4682</v>
      </c>
      <c r="B4691" s="136"/>
      <c r="C4691" s="146">
        <f t="shared" si="695"/>
        <v>0</v>
      </c>
      <c r="D4691" s="146">
        <f t="shared" si="696"/>
        <v>1</v>
      </c>
      <c r="E4691" s="146">
        <f t="shared" si="697"/>
        <v>1900</v>
      </c>
      <c r="F4691" s="137"/>
      <c r="G4691" s="287"/>
      <c r="H4691" s="137"/>
      <c r="I4691" s="134"/>
      <c r="J4691" s="204"/>
      <c r="K4691" s="133"/>
      <c r="L4691" s="134"/>
      <c r="M4691" s="133"/>
      <c r="N4691" s="134"/>
      <c r="O4691" s="134"/>
      <c r="P4691" s="166"/>
      <c r="Q4691" s="164"/>
      <c r="R4691" s="165"/>
      <c r="S4691" s="138"/>
      <c r="T4691" s="138"/>
      <c r="U4691" s="138"/>
      <c r="V4691" s="138"/>
      <c r="W4691" s="166"/>
      <c r="X4691" s="135"/>
      <c r="Y4691" s="418">
        <f t="shared" si="698"/>
        <v>0</v>
      </c>
      <c r="Z4691" s="291">
        <f t="shared" si="699"/>
        <v>0</v>
      </c>
      <c r="AA4691" s="163"/>
      <c r="AB4691" s="177" t="str">
        <f t="shared" si="700"/>
        <v/>
      </c>
      <c r="AC4691" s="283" t="str">
        <f t="shared" si="701"/>
        <v/>
      </c>
      <c r="AD4691" s="283" t="str">
        <f t="shared" si="702"/>
        <v/>
      </c>
      <c r="AE4691" s="163"/>
      <c r="AF4691" s="162"/>
    </row>
    <row r="4692" spans="1:32">
      <c r="A4692" s="134">
        <v>4683</v>
      </c>
      <c r="B4692" s="136"/>
      <c r="C4692" s="146">
        <f t="shared" si="695"/>
        <v>0</v>
      </c>
      <c r="D4692" s="146">
        <f t="shared" si="696"/>
        <v>1</v>
      </c>
      <c r="E4692" s="146">
        <f t="shared" si="697"/>
        <v>1900</v>
      </c>
      <c r="F4692" s="137"/>
      <c r="G4692" s="287"/>
      <c r="H4692" s="137"/>
      <c r="I4692" s="134"/>
      <c r="J4692" s="204"/>
      <c r="K4692" s="133"/>
      <c r="L4692" s="134"/>
      <c r="M4692" s="133"/>
      <c r="N4692" s="134"/>
      <c r="O4692" s="134"/>
      <c r="P4692" s="166"/>
      <c r="Q4692" s="164"/>
      <c r="R4692" s="165"/>
      <c r="S4692" s="138"/>
      <c r="T4692" s="138"/>
      <c r="U4692" s="138"/>
      <c r="V4692" s="138"/>
      <c r="W4692" s="166"/>
      <c r="X4692" s="135"/>
      <c r="Y4692" s="418">
        <f t="shared" si="698"/>
        <v>0</v>
      </c>
      <c r="Z4692" s="291">
        <f t="shared" si="699"/>
        <v>0</v>
      </c>
      <c r="AA4692" s="163"/>
      <c r="AB4692" s="177" t="str">
        <f t="shared" si="700"/>
        <v/>
      </c>
      <c r="AC4692" s="283" t="str">
        <f t="shared" si="701"/>
        <v/>
      </c>
      <c r="AD4692" s="283" t="str">
        <f t="shared" si="702"/>
        <v/>
      </c>
      <c r="AE4692" s="163"/>
      <c r="AF4692" s="162"/>
    </row>
    <row r="4693" spans="1:32">
      <c r="A4693" s="134">
        <v>4684</v>
      </c>
      <c r="B4693" s="136"/>
      <c r="C4693" s="146">
        <f t="shared" si="695"/>
        <v>0</v>
      </c>
      <c r="D4693" s="146">
        <f t="shared" si="696"/>
        <v>1</v>
      </c>
      <c r="E4693" s="146">
        <f t="shared" si="697"/>
        <v>1900</v>
      </c>
      <c r="F4693" s="137"/>
      <c r="G4693" s="287"/>
      <c r="H4693" s="137"/>
      <c r="I4693" s="134"/>
      <c r="J4693" s="204"/>
      <c r="K4693" s="133"/>
      <c r="L4693" s="134"/>
      <c r="M4693" s="133"/>
      <c r="N4693" s="134"/>
      <c r="O4693" s="134"/>
      <c r="P4693" s="166"/>
      <c r="Q4693" s="164"/>
      <c r="R4693" s="165"/>
      <c r="S4693" s="138"/>
      <c r="T4693" s="138"/>
      <c r="U4693" s="138"/>
      <c r="V4693" s="138"/>
      <c r="W4693" s="166"/>
      <c r="X4693" s="135"/>
      <c r="Y4693" s="418">
        <f t="shared" si="698"/>
        <v>0</v>
      </c>
      <c r="Z4693" s="291">
        <f t="shared" si="699"/>
        <v>0</v>
      </c>
      <c r="AA4693" s="163"/>
      <c r="AB4693" s="177" t="str">
        <f t="shared" si="700"/>
        <v/>
      </c>
      <c r="AC4693" s="283" t="str">
        <f t="shared" si="701"/>
        <v/>
      </c>
      <c r="AD4693" s="283" t="str">
        <f t="shared" si="702"/>
        <v/>
      </c>
      <c r="AE4693" s="163"/>
      <c r="AF4693" s="162"/>
    </row>
    <row r="4694" spans="1:32">
      <c r="A4694" s="134">
        <v>4685</v>
      </c>
      <c r="B4694" s="136"/>
      <c r="C4694" s="146">
        <f t="shared" si="695"/>
        <v>0</v>
      </c>
      <c r="D4694" s="146">
        <f t="shared" si="696"/>
        <v>1</v>
      </c>
      <c r="E4694" s="146">
        <f t="shared" si="697"/>
        <v>1900</v>
      </c>
      <c r="F4694" s="137"/>
      <c r="G4694" s="287"/>
      <c r="H4694" s="137"/>
      <c r="I4694" s="134"/>
      <c r="J4694" s="204"/>
      <c r="K4694" s="133"/>
      <c r="L4694" s="134"/>
      <c r="M4694" s="133"/>
      <c r="N4694" s="134"/>
      <c r="O4694" s="134"/>
      <c r="P4694" s="166"/>
      <c r="Q4694" s="164"/>
      <c r="R4694" s="165"/>
      <c r="S4694" s="138"/>
      <c r="T4694" s="138"/>
      <c r="U4694" s="138"/>
      <c r="V4694" s="138"/>
      <c r="W4694" s="166"/>
      <c r="X4694" s="135"/>
      <c r="Y4694" s="418">
        <f t="shared" si="698"/>
        <v>0</v>
      </c>
      <c r="Z4694" s="291">
        <f t="shared" si="699"/>
        <v>0</v>
      </c>
      <c r="AA4694" s="163"/>
      <c r="AB4694" s="177" t="str">
        <f t="shared" si="700"/>
        <v/>
      </c>
      <c r="AC4694" s="283" t="str">
        <f t="shared" si="701"/>
        <v/>
      </c>
      <c r="AD4694" s="283" t="str">
        <f t="shared" si="702"/>
        <v/>
      </c>
      <c r="AE4694" s="163"/>
      <c r="AF4694" s="162"/>
    </row>
    <row r="4695" spans="1:32">
      <c r="A4695" s="134">
        <v>4686</v>
      </c>
      <c r="B4695" s="136"/>
      <c r="C4695" s="146">
        <f t="shared" si="695"/>
        <v>0</v>
      </c>
      <c r="D4695" s="146">
        <f t="shared" si="696"/>
        <v>1</v>
      </c>
      <c r="E4695" s="146">
        <f t="shared" si="697"/>
        <v>1900</v>
      </c>
      <c r="F4695" s="137"/>
      <c r="G4695" s="287"/>
      <c r="H4695" s="137"/>
      <c r="I4695" s="134"/>
      <c r="J4695" s="204"/>
      <c r="K4695" s="133"/>
      <c r="L4695" s="134"/>
      <c r="M4695" s="133"/>
      <c r="N4695" s="134"/>
      <c r="O4695" s="134"/>
      <c r="P4695" s="166"/>
      <c r="Q4695" s="164"/>
      <c r="R4695" s="165"/>
      <c r="S4695" s="138"/>
      <c r="T4695" s="138"/>
      <c r="U4695" s="138"/>
      <c r="V4695" s="138"/>
      <c r="W4695" s="166"/>
      <c r="X4695" s="135"/>
      <c r="Y4695" s="418">
        <f t="shared" si="698"/>
        <v>0</v>
      </c>
      <c r="Z4695" s="291">
        <f t="shared" si="699"/>
        <v>0</v>
      </c>
      <c r="AA4695" s="163"/>
      <c r="AB4695" s="177" t="str">
        <f t="shared" si="700"/>
        <v/>
      </c>
      <c r="AC4695" s="283" t="str">
        <f t="shared" si="701"/>
        <v/>
      </c>
      <c r="AD4695" s="283" t="str">
        <f t="shared" si="702"/>
        <v/>
      </c>
      <c r="AE4695" s="163"/>
      <c r="AF4695" s="162"/>
    </row>
    <row r="4696" spans="1:32">
      <c r="A4696" s="134">
        <v>4687</v>
      </c>
      <c r="B4696" s="136"/>
      <c r="C4696" s="146">
        <f t="shared" si="695"/>
        <v>0</v>
      </c>
      <c r="D4696" s="146">
        <f t="shared" si="696"/>
        <v>1</v>
      </c>
      <c r="E4696" s="146">
        <f t="shared" si="697"/>
        <v>1900</v>
      </c>
      <c r="F4696" s="137"/>
      <c r="G4696" s="287"/>
      <c r="H4696" s="137"/>
      <c r="I4696" s="134"/>
      <c r="J4696" s="204"/>
      <c r="K4696" s="133"/>
      <c r="L4696" s="134"/>
      <c r="M4696" s="133"/>
      <c r="N4696" s="134"/>
      <c r="O4696" s="134"/>
      <c r="P4696" s="166"/>
      <c r="Q4696" s="164"/>
      <c r="R4696" s="165"/>
      <c r="S4696" s="138"/>
      <c r="T4696" s="138"/>
      <c r="U4696" s="138"/>
      <c r="V4696" s="138"/>
      <c r="W4696" s="166"/>
      <c r="X4696" s="135"/>
      <c r="Y4696" s="418">
        <f t="shared" si="698"/>
        <v>0</v>
      </c>
      <c r="Z4696" s="291">
        <f t="shared" si="699"/>
        <v>0</v>
      </c>
      <c r="AA4696" s="163"/>
      <c r="AB4696" s="177" t="str">
        <f t="shared" si="700"/>
        <v/>
      </c>
      <c r="AC4696" s="283" t="str">
        <f t="shared" si="701"/>
        <v/>
      </c>
      <c r="AD4696" s="283" t="str">
        <f t="shared" si="702"/>
        <v/>
      </c>
      <c r="AE4696" s="163"/>
      <c r="AF4696" s="162"/>
    </row>
    <row r="4697" spans="1:32">
      <c r="A4697" s="134">
        <v>4688</v>
      </c>
      <c r="B4697" s="136"/>
      <c r="C4697" s="146">
        <f t="shared" si="695"/>
        <v>0</v>
      </c>
      <c r="D4697" s="146">
        <f t="shared" si="696"/>
        <v>1</v>
      </c>
      <c r="E4697" s="146">
        <f t="shared" si="697"/>
        <v>1900</v>
      </c>
      <c r="F4697" s="137"/>
      <c r="G4697" s="287"/>
      <c r="H4697" s="137"/>
      <c r="I4697" s="134"/>
      <c r="J4697" s="204"/>
      <c r="K4697" s="133"/>
      <c r="L4697" s="134"/>
      <c r="M4697" s="133"/>
      <c r="N4697" s="134"/>
      <c r="O4697" s="134"/>
      <c r="P4697" s="166"/>
      <c r="Q4697" s="164"/>
      <c r="R4697" s="165"/>
      <c r="S4697" s="138"/>
      <c r="T4697" s="138"/>
      <c r="U4697" s="138"/>
      <c r="V4697" s="138"/>
      <c r="W4697" s="166"/>
      <c r="X4697" s="135"/>
      <c r="Y4697" s="418">
        <f t="shared" si="698"/>
        <v>0</v>
      </c>
      <c r="Z4697" s="291">
        <f t="shared" si="699"/>
        <v>0</v>
      </c>
      <c r="AA4697" s="163"/>
      <c r="AB4697" s="177" t="str">
        <f t="shared" si="700"/>
        <v/>
      </c>
      <c r="AC4697" s="283" t="str">
        <f t="shared" si="701"/>
        <v/>
      </c>
      <c r="AD4697" s="283" t="str">
        <f t="shared" si="702"/>
        <v/>
      </c>
      <c r="AE4697" s="163"/>
      <c r="AF4697" s="162"/>
    </row>
    <row r="4698" spans="1:32">
      <c r="A4698" s="134">
        <v>4689</v>
      </c>
      <c r="B4698" s="136"/>
      <c r="C4698" s="146">
        <f t="shared" si="695"/>
        <v>0</v>
      </c>
      <c r="D4698" s="146">
        <f t="shared" si="696"/>
        <v>1</v>
      </c>
      <c r="E4698" s="146">
        <f t="shared" si="697"/>
        <v>1900</v>
      </c>
      <c r="F4698" s="137"/>
      <c r="G4698" s="287"/>
      <c r="H4698" s="137"/>
      <c r="I4698" s="134"/>
      <c r="J4698" s="204"/>
      <c r="K4698" s="133"/>
      <c r="L4698" s="134"/>
      <c r="M4698" s="133"/>
      <c r="N4698" s="134"/>
      <c r="O4698" s="134"/>
      <c r="P4698" s="166"/>
      <c r="Q4698" s="164"/>
      <c r="R4698" s="165"/>
      <c r="S4698" s="138"/>
      <c r="T4698" s="138"/>
      <c r="U4698" s="138"/>
      <c r="V4698" s="138"/>
      <c r="W4698" s="166"/>
      <c r="X4698" s="135"/>
      <c r="Y4698" s="418">
        <f t="shared" si="698"/>
        <v>0</v>
      </c>
      <c r="Z4698" s="291">
        <f t="shared" si="699"/>
        <v>0</v>
      </c>
      <c r="AA4698" s="163"/>
      <c r="AB4698" s="177" t="str">
        <f t="shared" si="700"/>
        <v/>
      </c>
      <c r="AC4698" s="283" t="str">
        <f t="shared" si="701"/>
        <v/>
      </c>
      <c r="AD4698" s="283" t="str">
        <f t="shared" si="702"/>
        <v/>
      </c>
      <c r="AE4698" s="163"/>
      <c r="AF4698" s="162"/>
    </row>
    <row r="4699" spans="1:32">
      <c r="A4699" s="134">
        <v>4690</v>
      </c>
      <c r="B4699" s="136"/>
      <c r="C4699" s="146">
        <f t="shared" si="695"/>
        <v>0</v>
      </c>
      <c r="D4699" s="146">
        <f t="shared" si="696"/>
        <v>1</v>
      </c>
      <c r="E4699" s="146">
        <f t="shared" si="697"/>
        <v>1900</v>
      </c>
      <c r="F4699" s="137"/>
      <c r="G4699" s="287"/>
      <c r="H4699" s="137"/>
      <c r="I4699" s="134"/>
      <c r="J4699" s="204"/>
      <c r="K4699" s="133"/>
      <c r="L4699" s="134"/>
      <c r="M4699" s="133"/>
      <c r="N4699" s="134"/>
      <c r="O4699" s="134"/>
      <c r="P4699" s="166"/>
      <c r="Q4699" s="164"/>
      <c r="R4699" s="165"/>
      <c r="S4699" s="138"/>
      <c r="T4699" s="138"/>
      <c r="U4699" s="138"/>
      <c r="V4699" s="138"/>
      <c r="W4699" s="166"/>
      <c r="X4699" s="135"/>
      <c r="Y4699" s="418">
        <f t="shared" si="698"/>
        <v>0</v>
      </c>
      <c r="Z4699" s="291">
        <f t="shared" si="699"/>
        <v>0</v>
      </c>
      <c r="AA4699" s="163"/>
      <c r="AB4699" s="177" t="str">
        <f t="shared" si="700"/>
        <v/>
      </c>
      <c r="AC4699" s="283" t="str">
        <f t="shared" si="701"/>
        <v/>
      </c>
      <c r="AD4699" s="283" t="str">
        <f t="shared" si="702"/>
        <v/>
      </c>
      <c r="AE4699" s="163"/>
      <c r="AF4699" s="162"/>
    </row>
    <row r="4700" spans="1:32">
      <c r="A4700" s="134">
        <v>4691</v>
      </c>
      <c r="B4700" s="136"/>
      <c r="C4700" s="146">
        <f t="shared" si="695"/>
        <v>0</v>
      </c>
      <c r="D4700" s="146">
        <f t="shared" si="696"/>
        <v>1</v>
      </c>
      <c r="E4700" s="146">
        <f t="shared" si="697"/>
        <v>1900</v>
      </c>
      <c r="F4700" s="137"/>
      <c r="G4700" s="287"/>
      <c r="H4700" s="137"/>
      <c r="I4700" s="134"/>
      <c r="J4700" s="204"/>
      <c r="K4700" s="133"/>
      <c r="L4700" s="134"/>
      <c r="M4700" s="133"/>
      <c r="N4700" s="134"/>
      <c r="O4700" s="134"/>
      <c r="P4700" s="166"/>
      <c r="Q4700" s="164"/>
      <c r="R4700" s="165"/>
      <c r="S4700" s="138"/>
      <c r="T4700" s="138"/>
      <c r="U4700" s="138"/>
      <c r="V4700" s="138"/>
      <c r="W4700" s="166"/>
      <c r="X4700" s="135"/>
      <c r="Y4700" s="418">
        <f t="shared" si="698"/>
        <v>0</v>
      </c>
      <c r="Z4700" s="291">
        <f t="shared" si="699"/>
        <v>0</v>
      </c>
      <c r="AA4700" s="163"/>
      <c r="AB4700" s="177" t="str">
        <f t="shared" si="700"/>
        <v/>
      </c>
      <c r="AC4700" s="283" t="str">
        <f t="shared" si="701"/>
        <v/>
      </c>
      <c r="AD4700" s="283" t="str">
        <f t="shared" si="702"/>
        <v/>
      </c>
      <c r="AE4700" s="163"/>
      <c r="AF4700" s="162"/>
    </row>
    <row r="4701" spans="1:32">
      <c r="A4701" s="134">
        <v>4692</v>
      </c>
      <c r="B4701" s="136"/>
      <c r="C4701" s="146">
        <f t="shared" si="695"/>
        <v>0</v>
      </c>
      <c r="D4701" s="146">
        <f t="shared" si="696"/>
        <v>1</v>
      </c>
      <c r="E4701" s="146">
        <f t="shared" si="697"/>
        <v>1900</v>
      </c>
      <c r="F4701" s="137"/>
      <c r="G4701" s="287"/>
      <c r="H4701" s="137"/>
      <c r="I4701" s="134"/>
      <c r="J4701" s="204"/>
      <c r="K4701" s="133"/>
      <c r="L4701" s="134"/>
      <c r="M4701" s="133"/>
      <c r="N4701" s="134"/>
      <c r="O4701" s="134"/>
      <c r="P4701" s="166"/>
      <c r="Q4701" s="164"/>
      <c r="R4701" s="165"/>
      <c r="S4701" s="138"/>
      <c r="T4701" s="138"/>
      <c r="U4701" s="138"/>
      <c r="V4701" s="138"/>
      <c r="W4701" s="166"/>
      <c r="X4701" s="135"/>
      <c r="Y4701" s="418">
        <f t="shared" si="698"/>
        <v>0</v>
      </c>
      <c r="Z4701" s="291">
        <f t="shared" si="699"/>
        <v>0</v>
      </c>
      <c r="AA4701" s="163"/>
      <c r="AB4701" s="177" t="str">
        <f t="shared" si="700"/>
        <v/>
      </c>
      <c r="AC4701" s="283" t="str">
        <f t="shared" si="701"/>
        <v/>
      </c>
      <c r="AD4701" s="283" t="str">
        <f t="shared" si="702"/>
        <v/>
      </c>
      <c r="AE4701" s="163"/>
      <c r="AF4701" s="162"/>
    </row>
    <row r="4702" spans="1:32">
      <c r="A4702" s="134">
        <v>4693</v>
      </c>
      <c r="B4702" s="136"/>
      <c r="C4702" s="146">
        <f t="shared" si="695"/>
        <v>0</v>
      </c>
      <c r="D4702" s="146">
        <f t="shared" si="696"/>
        <v>1</v>
      </c>
      <c r="E4702" s="146">
        <f t="shared" si="697"/>
        <v>1900</v>
      </c>
      <c r="F4702" s="137"/>
      <c r="G4702" s="287"/>
      <c r="H4702" s="137"/>
      <c r="I4702" s="134"/>
      <c r="J4702" s="204"/>
      <c r="K4702" s="133"/>
      <c r="L4702" s="134"/>
      <c r="M4702" s="133"/>
      <c r="N4702" s="134"/>
      <c r="O4702" s="134"/>
      <c r="P4702" s="166"/>
      <c r="Q4702" s="164"/>
      <c r="R4702" s="165"/>
      <c r="S4702" s="138"/>
      <c r="T4702" s="138"/>
      <c r="U4702" s="138"/>
      <c r="V4702" s="138"/>
      <c r="W4702" s="166"/>
      <c r="X4702" s="135"/>
      <c r="Y4702" s="418">
        <f t="shared" si="698"/>
        <v>0</v>
      </c>
      <c r="Z4702" s="291">
        <f t="shared" si="699"/>
        <v>0</v>
      </c>
      <c r="AA4702" s="163"/>
      <c r="AB4702" s="177" t="str">
        <f t="shared" si="700"/>
        <v/>
      </c>
      <c r="AC4702" s="283" t="str">
        <f t="shared" si="701"/>
        <v/>
      </c>
      <c r="AD4702" s="283" t="str">
        <f t="shared" si="702"/>
        <v/>
      </c>
      <c r="AE4702" s="163"/>
      <c r="AF4702" s="162"/>
    </row>
    <row r="4703" spans="1:32">
      <c r="A4703" s="134">
        <v>4694</v>
      </c>
      <c r="B4703" s="136"/>
      <c r="C4703" s="146">
        <f t="shared" si="695"/>
        <v>0</v>
      </c>
      <c r="D4703" s="146">
        <f t="shared" si="696"/>
        <v>1</v>
      </c>
      <c r="E4703" s="146">
        <f t="shared" si="697"/>
        <v>1900</v>
      </c>
      <c r="F4703" s="137"/>
      <c r="G4703" s="287"/>
      <c r="H4703" s="137"/>
      <c r="I4703" s="134"/>
      <c r="J4703" s="204"/>
      <c r="K4703" s="133"/>
      <c r="L4703" s="134"/>
      <c r="M4703" s="133"/>
      <c r="N4703" s="134"/>
      <c r="O4703" s="134"/>
      <c r="P4703" s="166"/>
      <c r="Q4703" s="164"/>
      <c r="R4703" s="165"/>
      <c r="S4703" s="138"/>
      <c r="T4703" s="138"/>
      <c r="U4703" s="138"/>
      <c r="V4703" s="138"/>
      <c r="W4703" s="166"/>
      <c r="X4703" s="135"/>
      <c r="Y4703" s="418">
        <f t="shared" si="698"/>
        <v>0</v>
      </c>
      <c r="Z4703" s="291">
        <f t="shared" si="699"/>
        <v>0</v>
      </c>
      <c r="AA4703" s="163"/>
      <c r="AB4703" s="177" t="str">
        <f t="shared" si="700"/>
        <v/>
      </c>
      <c r="AC4703" s="283" t="str">
        <f t="shared" si="701"/>
        <v/>
      </c>
      <c r="AD4703" s="283" t="str">
        <f t="shared" si="702"/>
        <v/>
      </c>
      <c r="AE4703" s="163"/>
      <c r="AF4703" s="162"/>
    </row>
    <row r="4704" spans="1:32">
      <c r="A4704" s="134">
        <v>4695</v>
      </c>
      <c r="B4704" s="136"/>
      <c r="C4704" s="146">
        <f t="shared" si="695"/>
        <v>0</v>
      </c>
      <c r="D4704" s="146">
        <f t="shared" si="696"/>
        <v>1</v>
      </c>
      <c r="E4704" s="146">
        <f t="shared" si="697"/>
        <v>1900</v>
      </c>
      <c r="F4704" s="137"/>
      <c r="G4704" s="287"/>
      <c r="H4704" s="137"/>
      <c r="I4704" s="134"/>
      <c r="J4704" s="204"/>
      <c r="K4704" s="133"/>
      <c r="L4704" s="134"/>
      <c r="M4704" s="133"/>
      <c r="N4704" s="134"/>
      <c r="O4704" s="134"/>
      <c r="P4704" s="166"/>
      <c r="Q4704" s="164"/>
      <c r="R4704" s="165"/>
      <c r="S4704" s="138"/>
      <c r="T4704" s="138"/>
      <c r="U4704" s="138"/>
      <c r="V4704" s="138"/>
      <c r="W4704" s="166"/>
      <c r="X4704" s="135"/>
      <c r="Y4704" s="418">
        <f t="shared" si="698"/>
        <v>0</v>
      </c>
      <c r="Z4704" s="291">
        <f t="shared" si="699"/>
        <v>0</v>
      </c>
      <c r="AA4704" s="163"/>
      <c r="AB4704" s="177" t="str">
        <f t="shared" si="700"/>
        <v/>
      </c>
      <c r="AC4704" s="283" t="str">
        <f t="shared" si="701"/>
        <v/>
      </c>
      <c r="AD4704" s="283" t="str">
        <f t="shared" si="702"/>
        <v/>
      </c>
      <c r="AE4704" s="163"/>
      <c r="AF4704" s="162"/>
    </row>
    <row r="4705" spans="1:32">
      <c r="A4705" s="134">
        <v>4696</v>
      </c>
      <c r="B4705" s="136"/>
      <c r="C4705" s="146">
        <f t="shared" si="695"/>
        <v>0</v>
      </c>
      <c r="D4705" s="146">
        <f t="shared" si="696"/>
        <v>1</v>
      </c>
      <c r="E4705" s="146">
        <f t="shared" si="697"/>
        <v>1900</v>
      </c>
      <c r="F4705" s="137"/>
      <c r="G4705" s="287"/>
      <c r="H4705" s="137"/>
      <c r="I4705" s="134"/>
      <c r="J4705" s="204"/>
      <c r="K4705" s="133"/>
      <c r="L4705" s="134"/>
      <c r="M4705" s="133"/>
      <c r="N4705" s="134"/>
      <c r="O4705" s="134"/>
      <c r="P4705" s="166"/>
      <c r="Q4705" s="164"/>
      <c r="R4705" s="165"/>
      <c r="S4705" s="138"/>
      <c r="T4705" s="138"/>
      <c r="U4705" s="138"/>
      <c r="V4705" s="138"/>
      <c r="W4705" s="166"/>
      <c r="X4705" s="135"/>
      <c r="Y4705" s="418">
        <f t="shared" si="698"/>
        <v>0</v>
      </c>
      <c r="Z4705" s="291">
        <f t="shared" si="699"/>
        <v>0</v>
      </c>
      <c r="AA4705" s="163"/>
      <c r="AB4705" s="177" t="str">
        <f t="shared" si="700"/>
        <v/>
      </c>
      <c r="AC4705" s="283" t="str">
        <f t="shared" si="701"/>
        <v/>
      </c>
      <c r="AD4705" s="283" t="str">
        <f t="shared" si="702"/>
        <v/>
      </c>
      <c r="AE4705" s="163"/>
      <c r="AF4705" s="162"/>
    </row>
    <row r="4706" spans="1:32">
      <c r="A4706" s="134">
        <v>4697</v>
      </c>
      <c r="B4706" s="136"/>
      <c r="C4706" s="146">
        <f t="shared" si="695"/>
        <v>0</v>
      </c>
      <c r="D4706" s="146">
        <f t="shared" si="696"/>
        <v>1</v>
      </c>
      <c r="E4706" s="146">
        <f t="shared" si="697"/>
        <v>1900</v>
      </c>
      <c r="F4706" s="137"/>
      <c r="G4706" s="287"/>
      <c r="H4706" s="137"/>
      <c r="I4706" s="134"/>
      <c r="J4706" s="204"/>
      <c r="K4706" s="133"/>
      <c r="L4706" s="134"/>
      <c r="M4706" s="133"/>
      <c r="N4706" s="134"/>
      <c r="O4706" s="134"/>
      <c r="P4706" s="166"/>
      <c r="Q4706" s="164"/>
      <c r="R4706" s="165"/>
      <c r="S4706" s="138"/>
      <c r="T4706" s="138"/>
      <c r="U4706" s="138"/>
      <c r="V4706" s="138"/>
      <c r="W4706" s="166"/>
      <c r="X4706" s="135"/>
      <c r="Y4706" s="418">
        <f t="shared" si="698"/>
        <v>0</v>
      </c>
      <c r="Z4706" s="291">
        <f t="shared" si="699"/>
        <v>0</v>
      </c>
      <c r="AA4706" s="163"/>
      <c r="AB4706" s="177" t="str">
        <f t="shared" si="700"/>
        <v/>
      </c>
      <c r="AC4706" s="283" t="str">
        <f t="shared" si="701"/>
        <v/>
      </c>
      <c r="AD4706" s="283" t="str">
        <f t="shared" si="702"/>
        <v/>
      </c>
      <c r="AE4706" s="163"/>
      <c r="AF4706" s="162"/>
    </row>
    <row r="4707" spans="1:32">
      <c r="A4707" s="134">
        <v>4698</v>
      </c>
      <c r="B4707" s="136"/>
      <c r="C4707" s="146">
        <f t="shared" si="695"/>
        <v>0</v>
      </c>
      <c r="D4707" s="146">
        <f t="shared" si="696"/>
        <v>1</v>
      </c>
      <c r="E4707" s="146">
        <f t="shared" si="697"/>
        <v>1900</v>
      </c>
      <c r="F4707" s="137"/>
      <c r="G4707" s="287"/>
      <c r="H4707" s="137"/>
      <c r="I4707" s="134"/>
      <c r="J4707" s="204"/>
      <c r="K4707" s="133"/>
      <c r="L4707" s="134"/>
      <c r="M4707" s="133"/>
      <c r="N4707" s="134"/>
      <c r="O4707" s="134"/>
      <c r="P4707" s="166"/>
      <c r="Q4707" s="164"/>
      <c r="R4707" s="165"/>
      <c r="S4707" s="138"/>
      <c r="T4707" s="138"/>
      <c r="U4707" s="138"/>
      <c r="V4707" s="138"/>
      <c r="W4707" s="166"/>
      <c r="X4707" s="135"/>
      <c r="Y4707" s="418">
        <f t="shared" si="698"/>
        <v>0</v>
      </c>
      <c r="Z4707" s="291">
        <f t="shared" si="699"/>
        <v>0</v>
      </c>
      <c r="AA4707" s="163"/>
      <c r="AB4707" s="177" t="str">
        <f t="shared" si="700"/>
        <v/>
      </c>
      <c r="AC4707" s="283" t="str">
        <f t="shared" si="701"/>
        <v/>
      </c>
      <c r="AD4707" s="283" t="str">
        <f t="shared" si="702"/>
        <v/>
      </c>
      <c r="AE4707" s="163"/>
      <c r="AF4707" s="162"/>
    </row>
    <row r="4708" spans="1:32">
      <c r="A4708" s="134">
        <v>4699</v>
      </c>
      <c r="B4708" s="136"/>
      <c r="C4708" s="146">
        <f t="shared" si="695"/>
        <v>0</v>
      </c>
      <c r="D4708" s="146">
        <f t="shared" si="696"/>
        <v>1</v>
      </c>
      <c r="E4708" s="146">
        <f t="shared" si="697"/>
        <v>1900</v>
      </c>
      <c r="F4708" s="137"/>
      <c r="G4708" s="287"/>
      <c r="H4708" s="137"/>
      <c r="I4708" s="134"/>
      <c r="J4708" s="204"/>
      <c r="K4708" s="133"/>
      <c r="L4708" s="134"/>
      <c r="M4708" s="133"/>
      <c r="N4708" s="134"/>
      <c r="O4708" s="134"/>
      <c r="P4708" s="166"/>
      <c r="Q4708" s="164"/>
      <c r="R4708" s="165"/>
      <c r="S4708" s="138"/>
      <c r="T4708" s="138"/>
      <c r="U4708" s="138"/>
      <c r="V4708" s="138"/>
      <c r="W4708" s="166"/>
      <c r="X4708" s="135"/>
      <c r="Y4708" s="418">
        <f t="shared" si="698"/>
        <v>0</v>
      </c>
      <c r="Z4708" s="291">
        <f t="shared" si="699"/>
        <v>0</v>
      </c>
      <c r="AA4708" s="163"/>
      <c r="AB4708" s="177" t="str">
        <f t="shared" si="700"/>
        <v/>
      </c>
      <c r="AC4708" s="283" t="str">
        <f t="shared" si="701"/>
        <v/>
      </c>
      <c r="AD4708" s="283" t="str">
        <f t="shared" si="702"/>
        <v/>
      </c>
      <c r="AE4708" s="163"/>
      <c r="AF4708" s="162"/>
    </row>
    <row r="4709" spans="1:32">
      <c r="A4709" s="134">
        <v>4700</v>
      </c>
      <c r="B4709" s="136"/>
      <c r="C4709" s="146">
        <f t="shared" si="695"/>
        <v>0</v>
      </c>
      <c r="D4709" s="146">
        <f t="shared" si="696"/>
        <v>1</v>
      </c>
      <c r="E4709" s="146">
        <f t="shared" si="697"/>
        <v>1900</v>
      </c>
      <c r="F4709" s="137"/>
      <c r="G4709" s="287"/>
      <c r="H4709" s="137"/>
      <c r="I4709" s="134"/>
      <c r="J4709" s="204"/>
      <c r="K4709" s="133"/>
      <c r="L4709" s="134"/>
      <c r="M4709" s="133"/>
      <c r="N4709" s="134"/>
      <c r="O4709" s="134"/>
      <c r="P4709" s="166"/>
      <c r="Q4709" s="164"/>
      <c r="R4709" s="165"/>
      <c r="S4709" s="138"/>
      <c r="T4709" s="138"/>
      <c r="U4709" s="138"/>
      <c r="V4709" s="138"/>
      <c r="W4709" s="166"/>
      <c r="X4709" s="135"/>
      <c r="Y4709" s="418">
        <f t="shared" si="698"/>
        <v>0</v>
      </c>
      <c r="Z4709" s="291">
        <f t="shared" si="699"/>
        <v>0</v>
      </c>
      <c r="AA4709" s="163"/>
      <c r="AB4709" s="177" t="str">
        <f t="shared" si="700"/>
        <v/>
      </c>
      <c r="AC4709" s="283" t="str">
        <f t="shared" si="701"/>
        <v/>
      </c>
      <c r="AD4709" s="283" t="str">
        <f t="shared" si="702"/>
        <v/>
      </c>
      <c r="AE4709" s="163"/>
      <c r="AF4709" s="162"/>
    </row>
    <row r="4710" spans="1:32">
      <c r="A4710" s="134">
        <v>4701</v>
      </c>
      <c r="B4710" s="136"/>
      <c r="C4710" s="146">
        <f t="shared" si="695"/>
        <v>0</v>
      </c>
      <c r="D4710" s="146">
        <f t="shared" si="696"/>
        <v>1</v>
      </c>
      <c r="E4710" s="146">
        <f t="shared" si="697"/>
        <v>1900</v>
      </c>
      <c r="F4710" s="137"/>
      <c r="G4710" s="287"/>
      <c r="H4710" s="137"/>
      <c r="I4710" s="134"/>
      <c r="J4710" s="204"/>
      <c r="K4710" s="133"/>
      <c r="L4710" s="134"/>
      <c r="M4710" s="133"/>
      <c r="N4710" s="134"/>
      <c r="O4710" s="134"/>
      <c r="P4710" s="166"/>
      <c r="Q4710" s="164"/>
      <c r="R4710" s="165"/>
      <c r="S4710" s="138"/>
      <c r="T4710" s="138"/>
      <c r="U4710" s="138"/>
      <c r="V4710" s="138"/>
      <c r="W4710" s="166"/>
      <c r="X4710" s="135"/>
      <c r="Y4710" s="418">
        <f t="shared" si="698"/>
        <v>0</v>
      </c>
      <c r="Z4710" s="291">
        <f t="shared" si="699"/>
        <v>0</v>
      </c>
      <c r="AA4710" s="163"/>
      <c r="AB4710" s="177" t="str">
        <f t="shared" si="700"/>
        <v/>
      </c>
      <c r="AC4710" s="283" t="str">
        <f t="shared" si="701"/>
        <v/>
      </c>
      <c r="AD4710" s="283" t="str">
        <f t="shared" si="702"/>
        <v/>
      </c>
      <c r="AE4710" s="163"/>
      <c r="AF4710" s="162"/>
    </row>
    <row r="4711" spans="1:32">
      <c r="A4711" s="134">
        <v>4702</v>
      </c>
      <c r="B4711" s="136"/>
      <c r="C4711" s="146">
        <f t="shared" si="695"/>
        <v>0</v>
      </c>
      <c r="D4711" s="146">
        <f t="shared" si="696"/>
        <v>1</v>
      </c>
      <c r="E4711" s="146">
        <f t="shared" si="697"/>
        <v>1900</v>
      </c>
      <c r="F4711" s="137"/>
      <c r="G4711" s="287"/>
      <c r="H4711" s="137"/>
      <c r="I4711" s="134"/>
      <c r="J4711" s="204"/>
      <c r="K4711" s="133"/>
      <c r="L4711" s="134"/>
      <c r="M4711" s="133"/>
      <c r="N4711" s="134"/>
      <c r="O4711" s="134"/>
      <c r="P4711" s="166"/>
      <c r="Q4711" s="164"/>
      <c r="R4711" s="165"/>
      <c r="S4711" s="138"/>
      <c r="T4711" s="138"/>
      <c r="U4711" s="138"/>
      <c r="V4711" s="138"/>
      <c r="W4711" s="166"/>
      <c r="X4711" s="135"/>
      <c r="Y4711" s="418">
        <f t="shared" si="698"/>
        <v>0</v>
      </c>
      <c r="Z4711" s="291">
        <f t="shared" si="699"/>
        <v>0</v>
      </c>
      <c r="AA4711" s="163"/>
      <c r="AB4711" s="177" t="str">
        <f t="shared" si="700"/>
        <v/>
      </c>
      <c r="AC4711" s="283" t="str">
        <f t="shared" si="701"/>
        <v/>
      </c>
      <c r="AD4711" s="283" t="str">
        <f t="shared" si="702"/>
        <v/>
      </c>
      <c r="AE4711" s="163"/>
      <c r="AF4711" s="162"/>
    </row>
    <row r="4712" spans="1:32">
      <c r="A4712" s="134">
        <v>4703</v>
      </c>
      <c r="B4712" s="136"/>
      <c r="C4712" s="146">
        <f t="shared" si="695"/>
        <v>0</v>
      </c>
      <c r="D4712" s="146">
        <f t="shared" si="696"/>
        <v>1</v>
      </c>
      <c r="E4712" s="146">
        <f t="shared" si="697"/>
        <v>1900</v>
      </c>
      <c r="F4712" s="137"/>
      <c r="G4712" s="287"/>
      <c r="H4712" s="137"/>
      <c r="I4712" s="134"/>
      <c r="J4712" s="204"/>
      <c r="K4712" s="133"/>
      <c r="L4712" s="134"/>
      <c r="M4712" s="133"/>
      <c r="N4712" s="134"/>
      <c r="O4712" s="134"/>
      <c r="P4712" s="166"/>
      <c r="Q4712" s="164"/>
      <c r="R4712" s="165"/>
      <c r="S4712" s="138"/>
      <c r="T4712" s="138"/>
      <c r="U4712" s="138"/>
      <c r="V4712" s="138"/>
      <c r="W4712" s="166"/>
      <c r="X4712" s="135"/>
      <c r="Y4712" s="418">
        <f t="shared" si="698"/>
        <v>0</v>
      </c>
      <c r="Z4712" s="291">
        <f t="shared" si="699"/>
        <v>0</v>
      </c>
      <c r="AA4712" s="163"/>
      <c r="AB4712" s="177" t="str">
        <f t="shared" si="700"/>
        <v/>
      </c>
      <c r="AC4712" s="283" t="str">
        <f t="shared" si="701"/>
        <v/>
      </c>
      <c r="AD4712" s="283" t="str">
        <f t="shared" si="702"/>
        <v/>
      </c>
      <c r="AE4712" s="163"/>
      <c r="AF4712" s="162"/>
    </row>
    <row r="4713" spans="1:32">
      <c r="A4713" s="134">
        <v>4704</v>
      </c>
      <c r="B4713" s="136"/>
      <c r="C4713" s="146">
        <f t="shared" si="695"/>
        <v>0</v>
      </c>
      <c r="D4713" s="146">
        <f t="shared" si="696"/>
        <v>1</v>
      </c>
      <c r="E4713" s="146">
        <f t="shared" si="697"/>
        <v>1900</v>
      </c>
      <c r="F4713" s="137"/>
      <c r="G4713" s="287"/>
      <c r="H4713" s="137"/>
      <c r="I4713" s="134"/>
      <c r="J4713" s="204"/>
      <c r="K4713" s="133"/>
      <c r="L4713" s="134"/>
      <c r="M4713" s="133"/>
      <c r="N4713" s="134"/>
      <c r="O4713" s="134"/>
      <c r="P4713" s="166"/>
      <c r="Q4713" s="164"/>
      <c r="R4713" s="165"/>
      <c r="S4713" s="138"/>
      <c r="T4713" s="138"/>
      <c r="U4713" s="138"/>
      <c r="V4713" s="138"/>
      <c r="W4713" s="166"/>
      <c r="X4713" s="135"/>
      <c r="Y4713" s="418">
        <f t="shared" si="698"/>
        <v>0</v>
      </c>
      <c r="Z4713" s="291">
        <f t="shared" si="699"/>
        <v>0</v>
      </c>
      <c r="AA4713" s="163"/>
      <c r="AB4713" s="177" t="str">
        <f t="shared" si="700"/>
        <v/>
      </c>
      <c r="AC4713" s="283" t="str">
        <f t="shared" si="701"/>
        <v/>
      </c>
      <c r="AD4713" s="283" t="str">
        <f t="shared" si="702"/>
        <v/>
      </c>
      <c r="AE4713" s="163"/>
      <c r="AF4713" s="162"/>
    </row>
    <row r="4714" spans="1:32">
      <c r="A4714" s="134">
        <v>4705</v>
      </c>
      <c r="B4714" s="136"/>
      <c r="C4714" s="146">
        <f t="shared" si="695"/>
        <v>0</v>
      </c>
      <c r="D4714" s="146">
        <f t="shared" si="696"/>
        <v>1</v>
      </c>
      <c r="E4714" s="146">
        <f t="shared" si="697"/>
        <v>1900</v>
      </c>
      <c r="F4714" s="137"/>
      <c r="G4714" s="287"/>
      <c r="H4714" s="137"/>
      <c r="I4714" s="134"/>
      <c r="J4714" s="204"/>
      <c r="K4714" s="133"/>
      <c r="L4714" s="134"/>
      <c r="M4714" s="133"/>
      <c r="N4714" s="134"/>
      <c r="O4714" s="134"/>
      <c r="P4714" s="166"/>
      <c r="Q4714" s="164"/>
      <c r="R4714" s="165"/>
      <c r="S4714" s="138"/>
      <c r="T4714" s="138"/>
      <c r="U4714" s="138"/>
      <c r="V4714" s="138"/>
      <c r="W4714" s="166"/>
      <c r="X4714" s="135"/>
      <c r="Y4714" s="418">
        <f t="shared" si="698"/>
        <v>0</v>
      </c>
      <c r="Z4714" s="291">
        <f t="shared" si="699"/>
        <v>0</v>
      </c>
      <c r="AA4714" s="163"/>
      <c r="AB4714" s="177" t="str">
        <f t="shared" si="700"/>
        <v/>
      </c>
      <c r="AC4714" s="283" t="str">
        <f t="shared" si="701"/>
        <v/>
      </c>
      <c r="AD4714" s="283" t="str">
        <f t="shared" si="702"/>
        <v/>
      </c>
      <c r="AE4714" s="163"/>
      <c r="AF4714" s="162"/>
    </row>
    <row r="4715" spans="1:32">
      <c r="A4715" s="134">
        <v>4706</v>
      </c>
      <c r="B4715" s="136"/>
      <c r="C4715" s="146">
        <f t="shared" si="695"/>
        <v>0</v>
      </c>
      <c r="D4715" s="146">
        <f t="shared" si="696"/>
        <v>1</v>
      </c>
      <c r="E4715" s="146">
        <f t="shared" si="697"/>
        <v>1900</v>
      </c>
      <c r="F4715" s="137"/>
      <c r="G4715" s="287"/>
      <c r="H4715" s="137"/>
      <c r="I4715" s="134"/>
      <c r="J4715" s="204"/>
      <c r="K4715" s="133"/>
      <c r="L4715" s="134"/>
      <c r="M4715" s="133"/>
      <c r="N4715" s="134"/>
      <c r="O4715" s="134"/>
      <c r="P4715" s="166"/>
      <c r="Q4715" s="164"/>
      <c r="R4715" s="165"/>
      <c r="S4715" s="138"/>
      <c r="T4715" s="138"/>
      <c r="U4715" s="138"/>
      <c r="V4715" s="138"/>
      <c r="W4715" s="166"/>
      <c r="X4715" s="135"/>
      <c r="Y4715" s="418">
        <f t="shared" si="698"/>
        <v>0</v>
      </c>
      <c r="Z4715" s="291">
        <f t="shared" si="699"/>
        <v>0</v>
      </c>
      <c r="AA4715" s="163"/>
      <c r="AB4715" s="177" t="str">
        <f t="shared" si="700"/>
        <v/>
      </c>
      <c r="AC4715" s="283" t="str">
        <f t="shared" si="701"/>
        <v/>
      </c>
      <c r="AD4715" s="283" t="str">
        <f t="shared" si="702"/>
        <v/>
      </c>
      <c r="AE4715" s="163"/>
      <c r="AF4715" s="162"/>
    </row>
    <row r="4716" spans="1:32">
      <c r="A4716" s="134">
        <v>4707</v>
      </c>
      <c r="B4716" s="136"/>
      <c r="C4716" s="146">
        <f t="shared" si="695"/>
        <v>0</v>
      </c>
      <c r="D4716" s="146">
        <f t="shared" si="696"/>
        <v>1</v>
      </c>
      <c r="E4716" s="146">
        <f t="shared" si="697"/>
        <v>1900</v>
      </c>
      <c r="F4716" s="137"/>
      <c r="G4716" s="287"/>
      <c r="H4716" s="137"/>
      <c r="I4716" s="134"/>
      <c r="J4716" s="204"/>
      <c r="K4716" s="133"/>
      <c r="L4716" s="134"/>
      <c r="M4716" s="133"/>
      <c r="N4716" s="134"/>
      <c r="O4716" s="134"/>
      <c r="P4716" s="166"/>
      <c r="Q4716" s="164"/>
      <c r="R4716" s="165"/>
      <c r="S4716" s="138"/>
      <c r="T4716" s="138"/>
      <c r="U4716" s="138"/>
      <c r="V4716" s="138"/>
      <c r="W4716" s="166"/>
      <c r="X4716" s="135"/>
      <c r="Y4716" s="418">
        <f t="shared" si="698"/>
        <v>0</v>
      </c>
      <c r="Z4716" s="291">
        <f t="shared" si="699"/>
        <v>0</v>
      </c>
      <c r="AA4716" s="163"/>
      <c r="AB4716" s="177" t="str">
        <f t="shared" si="700"/>
        <v/>
      </c>
      <c r="AC4716" s="283" t="str">
        <f t="shared" si="701"/>
        <v/>
      </c>
      <c r="AD4716" s="283" t="str">
        <f t="shared" si="702"/>
        <v/>
      </c>
      <c r="AE4716" s="163"/>
      <c r="AF4716" s="162"/>
    </row>
    <row r="4717" spans="1:32">
      <c r="A4717" s="134">
        <v>4708</v>
      </c>
      <c r="B4717" s="136"/>
      <c r="C4717" s="146">
        <f t="shared" si="695"/>
        <v>0</v>
      </c>
      <c r="D4717" s="146">
        <f t="shared" si="696"/>
        <v>1</v>
      </c>
      <c r="E4717" s="146">
        <f t="shared" si="697"/>
        <v>1900</v>
      </c>
      <c r="F4717" s="137"/>
      <c r="G4717" s="287"/>
      <c r="H4717" s="137"/>
      <c r="I4717" s="134"/>
      <c r="J4717" s="204"/>
      <c r="K4717" s="133"/>
      <c r="L4717" s="134"/>
      <c r="M4717" s="133"/>
      <c r="N4717" s="134"/>
      <c r="O4717" s="134"/>
      <c r="P4717" s="166"/>
      <c r="Q4717" s="164"/>
      <c r="R4717" s="165"/>
      <c r="S4717" s="138"/>
      <c r="T4717" s="138"/>
      <c r="U4717" s="138"/>
      <c r="V4717" s="138"/>
      <c r="W4717" s="166"/>
      <c r="X4717" s="135"/>
      <c r="Y4717" s="418">
        <f t="shared" si="698"/>
        <v>0</v>
      </c>
      <c r="Z4717" s="291">
        <f t="shared" si="699"/>
        <v>0</v>
      </c>
      <c r="AA4717" s="163"/>
      <c r="AB4717" s="177" t="str">
        <f t="shared" si="700"/>
        <v/>
      </c>
      <c r="AC4717" s="283" t="str">
        <f t="shared" si="701"/>
        <v/>
      </c>
      <c r="AD4717" s="283" t="str">
        <f t="shared" si="702"/>
        <v/>
      </c>
      <c r="AE4717" s="163"/>
      <c r="AF4717" s="162"/>
    </row>
    <row r="4718" spans="1:32">
      <c r="A4718" s="134">
        <v>4709</v>
      </c>
      <c r="B4718" s="136"/>
      <c r="C4718" s="146">
        <f t="shared" si="695"/>
        <v>0</v>
      </c>
      <c r="D4718" s="146">
        <f t="shared" si="696"/>
        <v>1</v>
      </c>
      <c r="E4718" s="146">
        <f t="shared" si="697"/>
        <v>1900</v>
      </c>
      <c r="F4718" s="137"/>
      <c r="G4718" s="287"/>
      <c r="H4718" s="137"/>
      <c r="I4718" s="134"/>
      <c r="J4718" s="204"/>
      <c r="K4718" s="133"/>
      <c r="L4718" s="134"/>
      <c r="M4718" s="133"/>
      <c r="N4718" s="134"/>
      <c r="O4718" s="134"/>
      <c r="P4718" s="166"/>
      <c r="Q4718" s="164"/>
      <c r="R4718" s="165"/>
      <c r="S4718" s="138"/>
      <c r="T4718" s="138"/>
      <c r="U4718" s="138"/>
      <c r="V4718" s="138"/>
      <c r="W4718" s="166"/>
      <c r="X4718" s="135"/>
      <c r="Y4718" s="418">
        <f t="shared" si="698"/>
        <v>0</v>
      </c>
      <c r="Z4718" s="291">
        <f t="shared" si="699"/>
        <v>0</v>
      </c>
      <c r="AA4718" s="163"/>
      <c r="AB4718" s="177" t="str">
        <f t="shared" si="700"/>
        <v/>
      </c>
      <c r="AC4718" s="283" t="str">
        <f t="shared" si="701"/>
        <v/>
      </c>
      <c r="AD4718" s="283" t="str">
        <f t="shared" si="702"/>
        <v/>
      </c>
      <c r="AE4718" s="163"/>
      <c r="AF4718" s="162"/>
    </row>
    <row r="4719" spans="1:32">
      <c r="A4719" s="134">
        <v>4710</v>
      </c>
      <c r="B4719" s="136"/>
      <c r="C4719" s="146">
        <f t="shared" si="695"/>
        <v>0</v>
      </c>
      <c r="D4719" s="146">
        <f t="shared" si="696"/>
        <v>1</v>
      </c>
      <c r="E4719" s="146">
        <f t="shared" si="697"/>
        <v>1900</v>
      </c>
      <c r="F4719" s="137"/>
      <c r="G4719" s="287"/>
      <c r="H4719" s="137"/>
      <c r="I4719" s="134"/>
      <c r="J4719" s="204"/>
      <c r="K4719" s="133"/>
      <c r="L4719" s="134"/>
      <c r="M4719" s="133"/>
      <c r="N4719" s="134"/>
      <c r="O4719" s="134"/>
      <c r="P4719" s="166"/>
      <c r="Q4719" s="164"/>
      <c r="R4719" s="165"/>
      <c r="S4719" s="138"/>
      <c r="T4719" s="138"/>
      <c r="U4719" s="138"/>
      <c r="V4719" s="138"/>
      <c r="W4719" s="166"/>
      <c r="X4719" s="135"/>
      <c r="Y4719" s="418">
        <f t="shared" si="698"/>
        <v>0</v>
      </c>
      <c r="Z4719" s="291">
        <f t="shared" si="699"/>
        <v>0</v>
      </c>
      <c r="AA4719" s="163"/>
      <c r="AB4719" s="177" t="str">
        <f t="shared" si="700"/>
        <v/>
      </c>
      <c r="AC4719" s="283" t="str">
        <f t="shared" si="701"/>
        <v/>
      </c>
      <c r="AD4719" s="283" t="str">
        <f t="shared" si="702"/>
        <v/>
      </c>
      <c r="AE4719" s="163"/>
      <c r="AF4719" s="162"/>
    </row>
    <row r="4720" spans="1:32">
      <c r="A4720" s="134">
        <v>4711</v>
      </c>
      <c r="B4720" s="136"/>
      <c r="C4720" s="146">
        <f t="shared" si="695"/>
        <v>0</v>
      </c>
      <c r="D4720" s="146">
        <f t="shared" si="696"/>
        <v>1</v>
      </c>
      <c r="E4720" s="146">
        <f t="shared" si="697"/>
        <v>1900</v>
      </c>
      <c r="F4720" s="137"/>
      <c r="G4720" s="287"/>
      <c r="H4720" s="137"/>
      <c r="I4720" s="134"/>
      <c r="J4720" s="204"/>
      <c r="K4720" s="133"/>
      <c r="L4720" s="134"/>
      <c r="M4720" s="133"/>
      <c r="N4720" s="134"/>
      <c r="O4720" s="134"/>
      <c r="P4720" s="166"/>
      <c r="Q4720" s="164"/>
      <c r="R4720" s="165"/>
      <c r="S4720" s="138"/>
      <c r="T4720" s="138"/>
      <c r="U4720" s="138"/>
      <c r="V4720" s="138"/>
      <c r="W4720" s="166"/>
      <c r="X4720" s="135"/>
      <c r="Y4720" s="418">
        <f t="shared" si="698"/>
        <v>0</v>
      </c>
      <c r="Z4720" s="291">
        <f t="shared" si="699"/>
        <v>0</v>
      </c>
      <c r="AA4720" s="163"/>
      <c r="AB4720" s="177" t="str">
        <f t="shared" si="700"/>
        <v/>
      </c>
      <c r="AC4720" s="283" t="str">
        <f t="shared" si="701"/>
        <v/>
      </c>
      <c r="AD4720" s="283" t="str">
        <f t="shared" si="702"/>
        <v/>
      </c>
      <c r="AE4720" s="163"/>
      <c r="AF4720" s="162"/>
    </row>
    <row r="4721" spans="1:32">
      <c r="A4721" s="134">
        <v>4712</v>
      </c>
      <c r="B4721" s="136"/>
      <c r="C4721" s="146">
        <f t="shared" si="695"/>
        <v>0</v>
      </c>
      <c r="D4721" s="146">
        <f t="shared" si="696"/>
        <v>1</v>
      </c>
      <c r="E4721" s="146">
        <f t="shared" si="697"/>
        <v>1900</v>
      </c>
      <c r="F4721" s="137"/>
      <c r="G4721" s="287"/>
      <c r="H4721" s="137"/>
      <c r="I4721" s="134"/>
      <c r="J4721" s="204"/>
      <c r="K4721" s="133"/>
      <c r="L4721" s="134"/>
      <c r="M4721" s="133"/>
      <c r="N4721" s="134"/>
      <c r="O4721" s="134"/>
      <c r="P4721" s="166"/>
      <c r="Q4721" s="164"/>
      <c r="R4721" s="165"/>
      <c r="S4721" s="138"/>
      <c r="T4721" s="138"/>
      <c r="U4721" s="138"/>
      <c r="V4721" s="138"/>
      <c r="W4721" s="166"/>
      <c r="X4721" s="135"/>
      <c r="Y4721" s="418">
        <f t="shared" si="698"/>
        <v>0</v>
      </c>
      <c r="Z4721" s="291">
        <f t="shared" si="699"/>
        <v>0</v>
      </c>
      <c r="AA4721" s="163"/>
      <c r="AB4721" s="177" t="str">
        <f t="shared" si="700"/>
        <v/>
      </c>
      <c r="AC4721" s="283" t="str">
        <f t="shared" si="701"/>
        <v/>
      </c>
      <c r="AD4721" s="283" t="str">
        <f t="shared" si="702"/>
        <v/>
      </c>
      <c r="AE4721" s="163"/>
      <c r="AF4721" s="162"/>
    </row>
    <row r="4722" spans="1:32">
      <c r="A4722" s="134">
        <v>4713</v>
      </c>
      <c r="B4722" s="136"/>
      <c r="C4722" s="146">
        <f t="shared" si="695"/>
        <v>0</v>
      </c>
      <c r="D4722" s="146">
        <f t="shared" si="696"/>
        <v>1</v>
      </c>
      <c r="E4722" s="146">
        <f t="shared" si="697"/>
        <v>1900</v>
      </c>
      <c r="F4722" s="137"/>
      <c r="G4722" s="287"/>
      <c r="H4722" s="137"/>
      <c r="I4722" s="134"/>
      <c r="J4722" s="204"/>
      <c r="K4722" s="133"/>
      <c r="L4722" s="134"/>
      <c r="M4722" s="133"/>
      <c r="N4722" s="134"/>
      <c r="O4722" s="134"/>
      <c r="P4722" s="166"/>
      <c r="Q4722" s="164"/>
      <c r="R4722" s="165"/>
      <c r="S4722" s="138"/>
      <c r="T4722" s="138"/>
      <c r="U4722" s="138"/>
      <c r="V4722" s="138"/>
      <c r="W4722" s="166"/>
      <c r="X4722" s="135"/>
      <c r="Y4722" s="418">
        <f t="shared" si="698"/>
        <v>0</v>
      </c>
      <c r="Z4722" s="291">
        <f t="shared" si="699"/>
        <v>0</v>
      </c>
      <c r="AA4722" s="163"/>
      <c r="AB4722" s="177" t="str">
        <f t="shared" si="700"/>
        <v/>
      </c>
      <c r="AC4722" s="283" t="str">
        <f t="shared" si="701"/>
        <v/>
      </c>
      <c r="AD4722" s="283" t="str">
        <f t="shared" si="702"/>
        <v/>
      </c>
      <c r="AE4722" s="163"/>
      <c r="AF4722" s="162"/>
    </row>
    <row r="4723" spans="1:32">
      <c r="A4723" s="134">
        <v>4714</v>
      </c>
      <c r="B4723" s="136"/>
      <c r="C4723" s="146">
        <f t="shared" si="695"/>
        <v>0</v>
      </c>
      <c r="D4723" s="146">
        <f t="shared" si="696"/>
        <v>1</v>
      </c>
      <c r="E4723" s="146">
        <f t="shared" si="697"/>
        <v>1900</v>
      </c>
      <c r="F4723" s="137"/>
      <c r="G4723" s="287"/>
      <c r="H4723" s="137"/>
      <c r="I4723" s="134"/>
      <c r="J4723" s="204"/>
      <c r="K4723" s="133"/>
      <c r="L4723" s="134"/>
      <c r="M4723" s="133"/>
      <c r="N4723" s="134"/>
      <c r="O4723" s="134"/>
      <c r="P4723" s="166"/>
      <c r="Q4723" s="164"/>
      <c r="R4723" s="165"/>
      <c r="S4723" s="138"/>
      <c r="T4723" s="138"/>
      <c r="U4723" s="138"/>
      <c r="V4723" s="138"/>
      <c r="W4723" s="166"/>
      <c r="X4723" s="135"/>
      <c r="Y4723" s="418">
        <f t="shared" si="698"/>
        <v>0</v>
      </c>
      <c r="Z4723" s="291">
        <f t="shared" si="699"/>
        <v>0</v>
      </c>
      <c r="AA4723" s="163"/>
      <c r="AB4723" s="177" t="str">
        <f t="shared" si="700"/>
        <v/>
      </c>
      <c r="AC4723" s="283" t="str">
        <f t="shared" si="701"/>
        <v/>
      </c>
      <c r="AD4723" s="283" t="str">
        <f t="shared" si="702"/>
        <v/>
      </c>
      <c r="AE4723" s="163"/>
      <c r="AF4723" s="162"/>
    </row>
    <row r="4724" spans="1:32">
      <c r="A4724" s="134">
        <v>4715</v>
      </c>
      <c r="B4724" s="136"/>
      <c r="C4724" s="146">
        <f t="shared" si="695"/>
        <v>0</v>
      </c>
      <c r="D4724" s="146">
        <f t="shared" si="696"/>
        <v>1</v>
      </c>
      <c r="E4724" s="146">
        <f t="shared" si="697"/>
        <v>1900</v>
      </c>
      <c r="F4724" s="137"/>
      <c r="G4724" s="287"/>
      <c r="H4724" s="137"/>
      <c r="I4724" s="134"/>
      <c r="J4724" s="204"/>
      <c r="K4724" s="133"/>
      <c r="L4724" s="134"/>
      <c r="M4724" s="133"/>
      <c r="N4724" s="134"/>
      <c r="O4724" s="134"/>
      <c r="P4724" s="166"/>
      <c r="Q4724" s="164"/>
      <c r="R4724" s="165"/>
      <c r="S4724" s="138"/>
      <c r="T4724" s="138"/>
      <c r="U4724" s="138"/>
      <c r="V4724" s="138"/>
      <c r="W4724" s="166"/>
      <c r="X4724" s="135"/>
      <c r="Y4724" s="418">
        <f t="shared" si="698"/>
        <v>0</v>
      </c>
      <c r="Z4724" s="291">
        <f t="shared" si="699"/>
        <v>0</v>
      </c>
      <c r="AA4724" s="163"/>
      <c r="AB4724" s="177" t="str">
        <f t="shared" si="700"/>
        <v/>
      </c>
      <c r="AC4724" s="283" t="str">
        <f t="shared" si="701"/>
        <v/>
      </c>
      <c r="AD4724" s="283" t="str">
        <f t="shared" si="702"/>
        <v/>
      </c>
      <c r="AE4724" s="163"/>
      <c r="AF4724" s="162"/>
    </row>
    <row r="4725" spans="1:32">
      <c r="A4725" s="134">
        <v>4716</v>
      </c>
      <c r="B4725" s="136"/>
      <c r="C4725" s="146">
        <f t="shared" si="695"/>
        <v>0</v>
      </c>
      <c r="D4725" s="146">
        <f t="shared" si="696"/>
        <v>1</v>
      </c>
      <c r="E4725" s="146">
        <f t="shared" si="697"/>
        <v>1900</v>
      </c>
      <c r="F4725" s="137"/>
      <c r="G4725" s="287"/>
      <c r="H4725" s="137"/>
      <c r="I4725" s="134"/>
      <c r="J4725" s="204"/>
      <c r="K4725" s="133"/>
      <c r="L4725" s="134"/>
      <c r="M4725" s="133"/>
      <c r="N4725" s="134"/>
      <c r="O4725" s="134"/>
      <c r="P4725" s="166"/>
      <c r="Q4725" s="164"/>
      <c r="R4725" s="165"/>
      <c r="S4725" s="138"/>
      <c r="T4725" s="138"/>
      <c r="U4725" s="138"/>
      <c r="V4725" s="138"/>
      <c r="W4725" s="166"/>
      <c r="X4725" s="135"/>
      <c r="Y4725" s="418">
        <f t="shared" si="698"/>
        <v>0</v>
      </c>
      <c r="Z4725" s="291">
        <f t="shared" si="699"/>
        <v>0</v>
      </c>
      <c r="AA4725" s="163"/>
      <c r="AB4725" s="177" t="str">
        <f t="shared" si="700"/>
        <v/>
      </c>
      <c r="AC4725" s="283" t="str">
        <f t="shared" si="701"/>
        <v/>
      </c>
      <c r="AD4725" s="283" t="str">
        <f t="shared" si="702"/>
        <v/>
      </c>
      <c r="AE4725" s="163"/>
      <c r="AF4725" s="162"/>
    </row>
    <row r="4726" spans="1:32">
      <c r="A4726" s="134">
        <v>4717</v>
      </c>
      <c r="B4726" s="136"/>
      <c r="C4726" s="146">
        <f t="shared" si="695"/>
        <v>0</v>
      </c>
      <c r="D4726" s="146">
        <f t="shared" si="696"/>
        <v>1</v>
      </c>
      <c r="E4726" s="146">
        <f t="shared" si="697"/>
        <v>1900</v>
      </c>
      <c r="F4726" s="137"/>
      <c r="G4726" s="287"/>
      <c r="H4726" s="137"/>
      <c r="I4726" s="134"/>
      <c r="J4726" s="204"/>
      <c r="K4726" s="133"/>
      <c r="L4726" s="134"/>
      <c r="M4726" s="133"/>
      <c r="N4726" s="134"/>
      <c r="O4726" s="134"/>
      <c r="P4726" s="166"/>
      <c r="Q4726" s="164"/>
      <c r="R4726" s="165"/>
      <c r="S4726" s="138"/>
      <c r="T4726" s="138"/>
      <c r="U4726" s="138"/>
      <c r="V4726" s="138"/>
      <c r="W4726" s="166"/>
      <c r="X4726" s="135"/>
      <c r="Y4726" s="418">
        <f t="shared" si="698"/>
        <v>0</v>
      </c>
      <c r="Z4726" s="291">
        <f t="shared" si="699"/>
        <v>0</v>
      </c>
      <c r="AA4726" s="163"/>
      <c r="AB4726" s="177" t="str">
        <f t="shared" si="700"/>
        <v/>
      </c>
      <c r="AC4726" s="283" t="str">
        <f t="shared" si="701"/>
        <v/>
      </c>
      <c r="AD4726" s="283" t="str">
        <f t="shared" si="702"/>
        <v/>
      </c>
      <c r="AE4726" s="163"/>
      <c r="AF4726" s="162"/>
    </row>
    <row r="4727" spans="1:32">
      <c r="A4727" s="134">
        <v>4718</v>
      </c>
      <c r="B4727" s="136"/>
      <c r="C4727" s="146">
        <f t="shared" si="695"/>
        <v>0</v>
      </c>
      <c r="D4727" s="146">
        <f t="shared" si="696"/>
        <v>1</v>
      </c>
      <c r="E4727" s="146">
        <f t="shared" si="697"/>
        <v>1900</v>
      </c>
      <c r="F4727" s="137"/>
      <c r="G4727" s="287"/>
      <c r="H4727" s="137"/>
      <c r="I4727" s="134"/>
      <c r="J4727" s="204"/>
      <c r="K4727" s="133"/>
      <c r="L4727" s="134"/>
      <c r="M4727" s="133"/>
      <c r="N4727" s="134"/>
      <c r="O4727" s="134"/>
      <c r="P4727" s="166"/>
      <c r="Q4727" s="164"/>
      <c r="R4727" s="165"/>
      <c r="S4727" s="138"/>
      <c r="T4727" s="138"/>
      <c r="U4727" s="138"/>
      <c r="V4727" s="138"/>
      <c r="W4727" s="166"/>
      <c r="X4727" s="135"/>
      <c r="Y4727" s="418">
        <f t="shared" si="698"/>
        <v>0</v>
      </c>
      <c r="Z4727" s="291">
        <f t="shared" si="699"/>
        <v>0</v>
      </c>
      <c r="AA4727" s="163"/>
      <c r="AB4727" s="177" t="str">
        <f t="shared" si="700"/>
        <v/>
      </c>
      <c r="AC4727" s="283" t="str">
        <f t="shared" si="701"/>
        <v/>
      </c>
      <c r="AD4727" s="283" t="str">
        <f t="shared" si="702"/>
        <v/>
      </c>
      <c r="AE4727" s="163"/>
      <c r="AF4727" s="162"/>
    </row>
    <row r="4728" spans="1:32">
      <c r="A4728" s="134">
        <v>4719</v>
      </c>
      <c r="B4728" s="136"/>
      <c r="C4728" s="146">
        <f t="shared" si="695"/>
        <v>0</v>
      </c>
      <c r="D4728" s="146">
        <f t="shared" si="696"/>
        <v>1</v>
      </c>
      <c r="E4728" s="146">
        <f t="shared" si="697"/>
        <v>1900</v>
      </c>
      <c r="F4728" s="137"/>
      <c r="G4728" s="287"/>
      <c r="H4728" s="137"/>
      <c r="I4728" s="134"/>
      <c r="J4728" s="204"/>
      <c r="K4728" s="133"/>
      <c r="L4728" s="134"/>
      <c r="M4728" s="133"/>
      <c r="N4728" s="134"/>
      <c r="O4728" s="134"/>
      <c r="P4728" s="166"/>
      <c r="Q4728" s="164"/>
      <c r="R4728" s="165"/>
      <c r="S4728" s="138"/>
      <c r="T4728" s="138"/>
      <c r="U4728" s="138"/>
      <c r="V4728" s="138"/>
      <c r="W4728" s="166"/>
      <c r="X4728" s="135"/>
      <c r="Y4728" s="418">
        <f t="shared" si="698"/>
        <v>0</v>
      </c>
      <c r="Z4728" s="291">
        <f t="shared" si="699"/>
        <v>0</v>
      </c>
      <c r="AA4728" s="163"/>
      <c r="AB4728" s="177" t="str">
        <f t="shared" si="700"/>
        <v/>
      </c>
      <c r="AC4728" s="283" t="str">
        <f t="shared" si="701"/>
        <v/>
      </c>
      <c r="AD4728" s="283" t="str">
        <f t="shared" si="702"/>
        <v/>
      </c>
      <c r="AE4728" s="163"/>
      <c r="AF4728" s="162"/>
    </row>
    <row r="4729" spans="1:32">
      <c r="A4729" s="134">
        <v>4720</v>
      </c>
      <c r="B4729" s="136"/>
      <c r="C4729" s="146">
        <f t="shared" si="695"/>
        <v>0</v>
      </c>
      <c r="D4729" s="146">
        <f t="shared" si="696"/>
        <v>1</v>
      </c>
      <c r="E4729" s="146">
        <f t="shared" si="697"/>
        <v>1900</v>
      </c>
      <c r="F4729" s="137"/>
      <c r="G4729" s="287"/>
      <c r="H4729" s="137"/>
      <c r="I4729" s="134"/>
      <c r="J4729" s="204"/>
      <c r="K4729" s="133"/>
      <c r="L4729" s="134"/>
      <c r="M4729" s="133"/>
      <c r="N4729" s="134"/>
      <c r="O4729" s="134"/>
      <c r="P4729" s="166"/>
      <c r="Q4729" s="164"/>
      <c r="R4729" s="165"/>
      <c r="S4729" s="138"/>
      <c r="T4729" s="138"/>
      <c r="U4729" s="138"/>
      <c r="V4729" s="138"/>
      <c r="W4729" s="166"/>
      <c r="X4729" s="135"/>
      <c r="Y4729" s="418">
        <f t="shared" si="698"/>
        <v>0</v>
      </c>
      <c r="Z4729" s="291">
        <f t="shared" si="699"/>
        <v>0</v>
      </c>
      <c r="AA4729" s="163"/>
      <c r="AB4729" s="177" t="str">
        <f t="shared" si="700"/>
        <v/>
      </c>
      <c r="AC4729" s="283" t="str">
        <f t="shared" si="701"/>
        <v/>
      </c>
      <c r="AD4729" s="283" t="str">
        <f t="shared" si="702"/>
        <v/>
      </c>
      <c r="AE4729" s="163"/>
      <c r="AF4729" s="162"/>
    </row>
    <row r="4730" spans="1:32">
      <c r="A4730" s="134">
        <v>4721</v>
      </c>
      <c r="B4730" s="136"/>
      <c r="C4730" s="146">
        <f t="shared" si="695"/>
        <v>0</v>
      </c>
      <c r="D4730" s="146">
        <f t="shared" si="696"/>
        <v>1</v>
      </c>
      <c r="E4730" s="146">
        <f t="shared" si="697"/>
        <v>1900</v>
      </c>
      <c r="F4730" s="137"/>
      <c r="G4730" s="287"/>
      <c r="H4730" s="137"/>
      <c r="I4730" s="134"/>
      <c r="J4730" s="204"/>
      <c r="K4730" s="133"/>
      <c r="L4730" s="134"/>
      <c r="M4730" s="133"/>
      <c r="N4730" s="134"/>
      <c r="O4730" s="134"/>
      <c r="P4730" s="166"/>
      <c r="Q4730" s="164"/>
      <c r="R4730" s="165"/>
      <c r="S4730" s="138"/>
      <c r="T4730" s="138"/>
      <c r="U4730" s="138"/>
      <c r="V4730" s="138"/>
      <c r="W4730" s="166"/>
      <c r="X4730" s="135"/>
      <c r="Y4730" s="418">
        <f t="shared" si="698"/>
        <v>0</v>
      </c>
      <c r="Z4730" s="291">
        <f t="shared" si="699"/>
        <v>0</v>
      </c>
      <c r="AA4730" s="163"/>
      <c r="AB4730" s="177" t="str">
        <f t="shared" si="700"/>
        <v/>
      </c>
      <c r="AC4730" s="283" t="str">
        <f t="shared" si="701"/>
        <v/>
      </c>
      <c r="AD4730" s="283" t="str">
        <f t="shared" si="702"/>
        <v/>
      </c>
      <c r="AE4730" s="163"/>
      <c r="AF4730" s="162"/>
    </row>
    <row r="4731" spans="1:32">
      <c r="A4731" s="134">
        <v>4722</v>
      </c>
      <c r="B4731" s="136"/>
      <c r="C4731" s="146">
        <f t="shared" si="695"/>
        <v>0</v>
      </c>
      <c r="D4731" s="146">
        <f t="shared" si="696"/>
        <v>1</v>
      </c>
      <c r="E4731" s="146">
        <f t="shared" si="697"/>
        <v>1900</v>
      </c>
      <c r="F4731" s="137"/>
      <c r="G4731" s="287"/>
      <c r="H4731" s="137"/>
      <c r="I4731" s="134"/>
      <c r="J4731" s="204"/>
      <c r="K4731" s="133"/>
      <c r="L4731" s="134"/>
      <c r="M4731" s="133"/>
      <c r="N4731" s="134"/>
      <c r="O4731" s="134"/>
      <c r="P4731" s="166"/>
      <c r="Q4731" s="164"/>
      <c r="R4731" s="165"/>
      <c r="S4731" s="138"/>
      <c r="T4731" s="138"/>
      <c r="U4731" s="138"/>
      <c r="V4731" s="138"/>
      <c r="W4731" s="166"/>
      <c r="X4731" s="135"/>
      <c r="Y4731" s="418">
        <f t="shared" si="698"/>
        <v>0</v>
      </c>
      <c r="Z4731" s="291">
        <f t="shared" si="699"/>
        <v>0</v>
      </c>
      <c r="AA4731" s="163"/>
      <c r="AB4731" s="177" t="str">
        <f t="shared" si="700"/>
        <v/>
      </c>
      <c r="AC4731" s="283" t="str">
        <f t="shared" si="701"/>
        <v/>
      </c>
      <c r="AD4731" s="283" t="str">
        <f t="shared" si="702"/>
        <v/>
      </c>
      <c r="AE4731" s="163"/>
      <c r="AF4731" s="162"/>
    </row>
    <row r="4732" spans="1:32">
      <c r="A4732" s="134">
        <v>4723</v>
      </c>
      <c r="B4732" s="136"/>
      <c r="C4732" s="146">
        <f t="shared" si="695"/>
        <v>0</v>
      </c>
      <c r="D4732" s="146">
        <f t="shared" si="696"/>
        <v>1</v>
      </c>
      <c r="E4732" s="146">
        <f t="shared" si="697"/>
        <v>1900</v>
      </c>
      <c r="F4732" s="137"/>
      <c r="G4732" s="287"/>
      <c r="H4732" s="137"/>
      <c r="I4732" s="134"/>
      <c r="J4732" s="204"/>
      <c r="K4732" s="133"/>
      <c r="L4732" s="134"/>
      <c r="M4732" s="133"/>
      <c r="N4732" s="134"/>
      <c r="O4732" s="134"/>
      <c r="P4732" s="166"/>
      <c r="Q4732" s="164"/>
      <c r="R4732" s="165"/>
      <c r="S4732" s="138"/>
      <c r="T4732" s="138"/>
      <c r="U4732" s="138"/>
      <c r="V4732" s="138"/>
      <c r="W4732" s="166"/>
      <c r="X4732" s="135"/>
      <c r="Y4732" s="418">
        <f t="shared" si="698"/>
        <v>0</v>
      </c>
      <c r="Z4732" s="291">
        <f t="shared" si="699"/>
        <v>0</v>
      </c>
      <c r="AA4732" s="163"/>
      <c r="AB4732" s="177" t="str">
        <f t="shared" si="700"/>
        <v/>
      </c>
      <c r="AC4732" s="283" t="str">
        <f t="shared" si="701"/>
        <v/>
      </c>
      <c r="AD4732" s="283" t="str">
        <f t="shared" si="702"/>
        <v/>
      </c>
      <c r="AE4732" s="163"/>
      <c r="AF4732" s="162"/>
    </row>
    <row r="4733" spans="1:32">
      <c r="A4733" s="134">
        <v>4724</v>
      </c>
      <c r="B4733" s="136"/>
      <c r="C4733" s="146">
        <f t="shared" si="695"/>
        <v>0</v>
      </c>
      <c r="D4733" s="146">
        <f t="shared" si="696"/>
        <v>1</v>
      </c>
      <c r="E4733" s="146">
        <f t="shared" si="697"/>
        <v>1900</v>
      </c>
      <c r="F4733" s="137"/>
      <c r="G4733" s="287"/>
      <c r="H4733" s="137"/>
      <c r="I4733" s="134"/>
      <c r="J4733" s="204"/>
      <c r="K4733" s="133"/>
      <c r="L4733" s="134"/>
      <c r="M4733" s="133"/>
      <c r="N4733" s="134"/>
      <c r="O4733" s="134"/>
      <c r="P4733" s="166"/>
      <c r="Q4733" s="164"/>
      <c r="R4733" s="165"/>
      <c r="S4733" s="138"/>
      <c r="T4733" s="138"/>
      <c r="U4733" s="138"/>
      <c r="V4733" s="138"/>
      <c r="W4733" s="166"/>
      <c r="X4733" s="135"/>
      <c r="Y4733" s="418">
        <f t="shared" si="698"/>
        <v>0</v>
      </c>
      <c r="Z4733" s="291">
        <f t="shared" si="699"/>
        <v>0</v>
      </c>
      <c r="AA4733" s="163"/>
      <c r="AB4733" s="177" t="str">
        <f t="shared" si="700"/>
        <v/>
      </c>
      <c r="AC4733" s="283" t="str">
        <f t="shared" si="701"/>
        <v/>
      </c>
      <c r="AD4733" s="283" t="str">
        <f t="shared" si="702"/>
        <v/>
      </c>
      <c r="AE4733" s="163"/>
      <c r="AF4733" s="162"/>
    </row>
    <row r="4734" spans="1:32">
      <c r="A4734" s="134">
        <v>4725</v>
      </c>
      <c r="B4734" s="136"/>
      <c r="C4734" s="146">
        <f t="shared" si="695"/>
        <v>0</v>
      </c>
      <c r="D4734" s="146">
        <f t="shared" si="696"/>
        <v>1</v>
      </c>
      <c r="E4734" s="146">
        <f t="shared" si="697"/>
        <v>1900</v>
      </c>
      <c r="F4734" s="137"/>
      <c r="G4734" s="287"/>
      <c r="H4734" s="137"/>
      <c r="I4734" s="134"/>
      <c r="J4734" s="204"/>
      <c r="K4734" s="133"/>
      <c r="L4734" s="134"/>
      <c r="M4734" s="133"/>
      <c r="N4734" s="134"/>
      <c r="O4734" s="134"/>
      <c r="P4734" s="166"/>
      <c r="Q4734" s="164"/>
      <c r="R4734" s="165"/>
      <c r="S4734" s="138"/>
      <c r="T4734" s="138"/>
      <c r="U4734" s="138"/>
      <c r="V4734" s="138"/>
      <c r="W4734" s="166"/>
      <c r="X4734" s="135"/>
      <c r="Y4734" s="418">
        <f t="shared" si="698"/>
        <v>0</v>
      </c>
      <c r="Z4734" s="291">
        <f t="shared" si="699"/>
        <v>0</v>
      </c>
      <c r="AA4734" s="163"/>
      <c r="AB4734" s="177" t="str">
        <f t="shared" si="700"/>
        <v/>
      </c>
      <c r="AC4734" s="283" t="str">
        <f t="shared" si="701"/>
        <v/>
      </c>
      <c r="AD4734" s="283" t="str">
        <f t="shared" si="702"/>
        <v/>
      </c>
      <c r="AE4734" s="163"/>
      <c r="AF4734" s="162"/>
    </row>
    <row r="4735" spans="1:32">
      <c r="A4735" s="134">
        <v>4726</v>
      </c>
      <c r="B4735" s="136"/>
      <c r="C4735" s="146">
        <f t="shared" si="695"/>
        <v>0</v>
      </c>
      <c r="D4735" s="146">
        <f t="shared" si="696"/>
        <v>1</v>
      </c>
      <c r="E4735" s="146">
        <f t="shared" si="697"/>
        <v>1900</v>
      </c>
      <c r="F4735" s="137"/>
      <c r="G4735" s="287"/>
      <c r="H4735" s="137"/>
      <c r="I4735" s="134"/>
      <c r="J4735" s="204"/>
      <c r="K4735" s="133"/>
      <c r="L4735" s="134"/>
      <c r="M4735" s="133"/>
      <c r="N4735" s="134"/>
      <c r="O4735" s="134"/>
      <c r="P4735" s="166"/>
      <c r="Q4735" s="164"/>
      <c r="R4735" s="165"/>
      <c r="S4735" s="138"/>
      <c r="T4735" s="138"/>
      <c r="U4735" s="138"/>
      <c r="V4735" s="138"/>
      <c r="W4735" s="166"/>
      <c r="X4735" s="135"/>
      <c r="Y4735" s="418">
        <f t="shared" si="698"/>
        <v>0</v>
      </c>
      <c r="Z4735" s="291">
        <f t="shared" si="699"/>
        <v>0</v>
      </c>
      <c r="AA4735" s="163"/>
      <c r="AB4735" s="177" t="str">
        <f t="shared" si="700"/>
        <v/>
      </c>
      <c r="AC4735" s="283" t="str">
        <f t="shared" si="701"/>
        <v/>
      </c>
      <c r="AD4735" s="283" t="str">
        <f t="shared" si="702"/>
        <v/>
      </c>
      <c r="AE4735" s="163"/>
      <c r="AF4735" s="162"/>
    </row>
    <row r="4736" spans="1:32">
      <c r="A4736" s="134">
        <v>4727</v>
      </c>
      <c r="B4736" s="136"/>
      <c r="C4736" s="146">
        <f t="shared" si="695"/>
        <v>0</v>
      </c>
      <c r="D4736" s="146">
        <f t="shared" si="696"/>
        <v>1</v>
      </c>
      <c r="E4736" s="146">
        <f t="shared" si="697"/>
        <v>1900</v>
      </c>
      <c r="F4736" s="137"/>
      <c r="G4736" s="287"/>
      <c r="H4736" s="137"/>
      <c r="I4736" s="134"/>
      <c r="J4736" s="204"/>
      <c r="K4736" s="133"/>
      <c r="L4736" s="134"/>
      <c r="M4736" s="133"/>
      <c r="N4736" s="134"/>
      <c r="O4736" s="134"/>
      <c r="P4736" s="166"/>
      <c r="Q4736" s="164"/>
      <c r="R4736" s="165"/>
      <c r="S4736" s="138"/>
      <c r="T4736" s="138"/>
      <c r="U4736" s="138"/>
      <c r="V4736" s="138"/>
      <c r="W4736" s="166"/>
      <c r="X4736" s="135"/>
      <c r="Y4736" s="418">
        <f t="shared" si="698"/>
        <v>0</v>
      </c>
      <c r="Z4736" s="291">
        <f t="shared" si="699"/>
        <v>0</v>
      </c>
      <c r="AA4736" s="163"/>
      <c r="AB4736" s="177" t="str">
        <f t="shared" si="700"/>
        <v/>
      </c>
      <c r="AC4736" s="283" t="str">
        <f t="shared" si="701"/>
        <v/>
      </c>
      <c r="AD4736" s="283" t="str">
        <f t="shared" si="702"/>
        <v/>
      </c>
      <c r="AE4736" s="163"/>
      <c r="AF4736" s="162"/>
    </row>
    <row r="4737" spans="1:32">
      <c r="A4737" s="134">
        <v>4728</v>
      </c>
      <c r="B4737" s="136"/>
      <c r="C4737" s="146">
        <f t="shared" si="695"/>
        <v>0</v>
      </c>
      <c r="D4737" s="146">
        <f t="shared" si="696"/>
        <v>1</v>
      </c>
      <c r="E4737" s="146">
        <f t="shared" si="697"/>
        <v>1900</v>
      </c>
      <c r="F4737" s="137"/>
      <c r="G4737" s="287"/>
      <c r="H4737" s="137"/>
      <c r="I4737" s="134"/>
      <c r="J4737" s="204"/>
      <c r="K4737" s="133"/>
      <c r="L4737" s="134"/>
      <c r="M4737" s="133"/>
      <c r="N4737" s="134"/>
      <c r="O4737" s="134"/>
      <c r="P4737" s="166"/>
      <c r="Q4737" s="164"/>
      <c r="R4737" s="165"/>
      <c r="S4737" s="138"/>
      <c r="T4737" s="138"/>
      <c r="U4737" s="138"/>
      <c r="V4737" s="138"/>
      <c r="W4737" s="166"/>
      <c r="X4737" s="135"/>
      <c r="Y4737" s="418">
        <f t="shared" si="698"/>
        <v>0</v>
      </c>
      <c r="Z4737" s="291">
        <f t="shared" si="699"/>
        <v>0</v>
      </c>
      <c r="AA4737" s="163"/>
      <c r="AB4737" s="177" t="str">
        <f t="shared" si="700"/>
        <v/>
      </c>
      <c r="AC4737" s="283" t="str">
        <f t="shared" si="701"/>
        <v/>
      </c>
      <c r="AD4737" s="283" t="str">
        <f t="shared" si="702"/>
        <v/>
      </c>
      <c r="AE4737" s="163"/>
      <c r="AF4737" s="162"/>
    </row>
    <row r="4738" spans="1:32">
      <c r="A4738" s="134">
        <v>4729</v>
      </c>
      <c r="B4738" s="136"/>
      <c r="C4738" s="146">
        <f t="shared" si="695"/>
        <v>0</v>
      </c>
      <c r="D4738" s="146">
        <f t="shared" si="696"/>
        <v>1</v>
      </c>
      <c r="E4738" s="146">
        <f t="shared" si="697"/>
        <v>1900</v>
      </c>
      <c r="F4738" s="137"/>
      <c r="G4738" s="287"/>
      <c r="H4738" s="137"/>
      <c r="I4738" s="134"/>
      <c r="J4738" s="204"/>
      <c r="K4738" s="133"/>
      <c r="L4738" s="134"/>
      <c r="M4738" s="133"/>
      <c r="N4738" s="134"/>
      <c r="O4738" s="134"/>
      <c r="P4738" s="166"/>
      <c r="Q4738" s="164"/>
      <c r="R4738" s="165"/>
      <c r="S4738" s="138"/>
      <c r="T4738" s="138"/>
      <c r="U4738" s="138"/>
      <c r="V4738" s="138"/>
      <c r="W4738" s="166"/>
      <c r="X4738" s="135"/>
      <c r="Y4738" s="418">
        <f t="shared" si="698"/>
        <v>0</v>
      </c>
      <c r="Z4738" s="291">
        <f t="shared" si="699"/>
        <v>0</v>
      </c>
      <c r="AA4738" s="163"/>
      <c r="AB4738" s="177" t="str">
        <f t="shared" si="700"/>
        <v/>
      </c>
      <c r="AC4738" s="283" t="str">
        <f t="shared" si="701"/>
        <v/>
      </c>
      <c r="AD4738" s="283" t="str">
        <f t="shared" si="702"/>
        <v/>
      </c>
      <c r="AE4738" s="163"/>
      <c r="AF4738" s="162"/>
    </row>
    <row r="4739" spans="1:32">
      <c r="A4739" s="134">
        <v>4730</v>
      </c>
      <c r="B4739" s="136"/>
      <c r="C4739" s="146">
        <f t="shared" si="695"/>
        <v>0</v>
      </c>
      <c r="D4739" s="146">
        <f t="shared" si="696"/>
        <v>1</v>
      </c>
      <c r="E4739" s="146">
        <f t="shared" si="697"/>
        <v>1900</v>
      </c>
      <c r="F4739" s="137"/>
      <c r="G4739" s="287"/>
      <c r="H4739" s="137"/>
      <c r="I4739" s="134"/>
      <c r="J4739" s="204"/>
      <c r="K4739" s="133"/>
      <c r="L4739" s="134"/>
      <c r="M4739" s="133"/>
      <c r="N4739" s="134"/>
      <c r="O4739" s="134"/>
      <c r="P4739" s="166"/>
      <c r="Q4739" s="164"/>
      <c r="R4739" s="165"/>
      <c r="S4739" s="138"/>
      <c r="T4739" s="138"/>
      <c r="U4739" s="138"/>
      <c r="V4739" s="138"/>
      <c r="W4739" s="166"/>
      <c r="X4739" s="135"/>
      <c r="Y4739" s="418">
        <f t="shared" si="698"/>
        <v>0</v>
      </c>
      <c r="Z4739" s="291">
        <f t="shared" si="699"/>
        <v>0</v>
      </c>
      <c r="AA4739" s="163"/>
      <c r="AB4739" s="177" t="str">
        <f t="shared" si="700"/>
        <v/>
      </c>
      <c r="AC4739" s="283" t="str">
        <f t="shared" si="701"/>
        <v/>
      </c>
      <c r="AD4739" s="283" t="str">
        <f t="shared" si="702"/>
        <v/>
      </c>
      <c r="AE4739" s="163"/>
      <c r="AF4739" s="162"/>
    </row>
    <row r="4740" spans="1:32">
      <c r="A4740" s="134">
        <v>4731</v>
      </c>
      <c r="B4740" s="136"/>
      <c r="C4740" s="146">
        <f t="shared" si="695"/>
        <v>0</v>
      </c>
      <c r="D4740" s="146">
        <f t="shared" si="696"/>
        <v>1</v>
      </c>
      <c r="E4740" s="146">
        <f t="shared" si="697"/>
        <v>1900</v>
      </c>
      <c r="F4740" s="137"/>
      <c r="G4740" s="287"/>
      <c r="H4740" s="137"/>
      <c r="I4740" s="134"/>
      <c r="J4740" s="204"/>
      <c r="K4740" s="133"/>
      <c r="L4740" s="134"/>
      <c r="M4740" s="133"/>
      <c r="N4740" s="134"/>
      <c r="O4740" s="134"/>
      <c r="P4740" s="166"/>
      <c r="Q4740" s="164"/>
      <c r="R4740" s="165"/>
      <c r="S4740" s="138"/>
      <c r="T4740" s="138"/>
      <c r="U4740" s="138"/>
      <c r="V4740" s="138"/>
      <c r="W4740" s="166"/>
      <c r="X4740" s="135"/>
      <c r="Y4740" s="418">
        <f t="shared" si="698"/>
        <v>0</v>
      </c>
      <c r="Z4740" s="291">
        <f t="shared" si="699"/>
        <v>0</v>
      </c>
      <c r="AA4740" s="163"/>
      <c r="AB4740" s="177" t="str">
        <f t="shared" si="700"/>
        <v/>
      </c>
      <c r="AC4740" s="283" t="str">
        <f t="shared" si="701"/>
        <v/>
      </c>
      <c r="AD4740" s="283" t="str">
        <f t="shared" si="702"/>
        <v/>
      </c>
      <c r="AE4740" s="163"/>
      <c r="AF4740" s="162"/>
    </row>
    <row r="4741" spans="1:32">
      <c r="A4741" s="134">
        <v>4732</v>
      </c>
      <c r="B4741" s="136"/>
      <c r="C4741" s="146">
        <f t="shared" si="695"/>
        <v>0</v>
      </c>
      <c r="D4741" s="146">
        <f t="shared" si="696"/>
        <v>1</v>
      </c>
      <c r="E4741" s="146">
        <f t="shared" si="697"/>
        <v>1900</v>
      </c>
      <c r="F4741" s="137"/>
      <c r="G4741" s="287"/>
      <c r="H4741" s="137"/>
      <c r="I4741" s="134"/>
      <c r="J4741" s="204"/>
      <c r="K4741" s="133"/>
      <c r="L4741" s="134"/>
      <c r="M4741" s="133"/>
      <c r="N4741" s="134"/>
      <c r="O4741" s="134"/>
      <c r="P4741" s="166"/>
      <c r="Q4741" s="164"/>
      <c r="R4741" s="165"/>
      <c r="S4741" s="138"/>
      <c r="T4741" s="138"/>
      <c r="U4741" s="138"/>
      <c r="V4741" s="138"/>
      <c r="W4741" s="166"/>
      <c r="X4741" s="135"/>
      <c r="Y4741" s="418">
        <f t="shared" si="698"/>
        <v>0</v>
      </c>
      <c r="Z4741" s="291">
        <f t="shared" si="699"/>
        <v>0</v>
      </c>
      <c r="AA4741" s="163"/>
      <c r="AB4741" s="177" t="str">
        <f t="shared" si="700"/>
        <v/>
      </c>
      <c r="AC4741" s="283" t="str">
        <f t="shared" si="701"/>
        <v/>
      </c>
      <c r="AD4741" s="283" t="str">
        <f t="shared" si="702"/>
        <v/>
      </c>
      <c r="AE4741" s="163"/>
      <c r="AF4741" s="162"/>
    </row>
    <row r="4742" spans="1:32">
      <c r="A4742" s="134">
        <v>4733</v>
      </c>
      <c r="B4742" s="136"/>
      <c r="C4742" s="146">
        <f t="shared" si="695"/>
        <v>0</v>
      </c>
      <c r="D4742" s="146">
        <f t="shared" si="696"/>
        <v>1</v>
      </c>
      <c r="E4742" s="146">
        <f t="shared" si="697"/>
        <v>1900</v>
      </c>
      <c r="F4742" s="137"/>
      <c r="G4742" s="287"/>
      <c r="H4742" s="137"/>
      <c r="I4742" s="134"/>
      <c r="J4742" s="204"/>
      <c r="K4742" s="133"/>
      <c r="L4742" s="134"/>
      <c r="M4742" s="133"/>
      <c r="N4742" s="134"/>
      <c r="O4742" s="134"/>
      <c r="P4742" s="166"/>
      <c r="Q4742" s="164"/>
      <c r="R4742" s="165"/>
      <c r="S4742" s="138"/>
      <c r="T4742" s="138"/>
      <c r="U4742" s="138"/>
      <c r="V4742" s="138"/>
      <c r="W4742" s="166"/>
      <c r="X4742" s="135"/>
      <c r="Y4742" s="418">
        <f t="shared" si="698"/>
        <v>0</v>
      </c>
      <c r="Z4742" s="291">
        <f t="shared" si="699"/>
        <v>0</v>
      </c>
      <c r="AA4742" s="163"/>
      <c r="AB4742" s="177" t="str">
        <f t="shared" si="700"/>
        <v/>
      </c>
      <c r="AC4742" s="283" t="str">
        <f t="shared" si="701"/>
        <v/>
      </c>
      <c r="AD4742" s="283" t="str">
        <f t="shared" si="702"/>
        <v/>
      </c>
      <c r="AE4742" s="163"/>
      <c r="AF4742" s="162"/>
    </row>
    <row r="4743" spans="1:32">
      <c r="A4743" s="134">
        <v>4734</v>
      </c>
      <c r="B4743" s="136"/>
      <c r="C4743" s="146">
        <f t="shared" si="695"/>
        <v>0</v>
      </c>
      <c r="D4743" s="146">
        <f t="shared" si="696"/>
        <v>1</v>
      </c>
      <c r="E4743" s="146">
        <f t="shared" si="697"/>
        <v>1900</v>
      </c>
      <c r="F4743" s="137"/>
      <c r="G4743" s="287"/>
      <c r="H4743" s="137"/>
      <c r="I4743" s="134"/>
      <c r="J4743" s="204"/>
      <c r="K4743" s="133"/>
      <c r="L4743" s="134"/>
      <c r="M4743" s="133"/>
      <c r="N4743" s="134"/>
      <c r="O4743" s="134"/>
      <c r="P4743" s="166"/>
      <c r="Q4743" s="164"/>
      <c r="R4743" s="165"/>
      <c r="S4743" s="138"/>
      <c r="T4743" s="138"/>
      <c r="U4743" s="138"/>
      <c r="V4743" s="138"/>
      <c r="W4743" s="166"/>
      <c r="X4743" s="135"/>
      <c r="Y4743" s="418">
        <f t="shared" si="698"/>
        <v>0</v>
      </c>
      <c r="Z4743" s="291">
        <f t="shared" si="699"/>
        <v>0</v>
      </c>
      <c r="AA4743" s="163"/>
      <c r="AB4743" s="177" t="str">
        <f t="shared" si="700"/>
        <v/>
      </c>
      <c r="AC4743" s="283" t="str">
        <f t="shared" si="701"/>
        <v/>
      </c>
      <c r="AD4743" s="283" t="str">
        <f t="shared" si="702"/>
        <v/>
      </c>
      <c r="AE4743" s="163"/>
      <c r="AF4743" s="162"/>
    </row>
    <row r="4744" spans="1:32">
      <c r="A4744" s="134">
        <v>4735</v>
      </c>
      <c r="B4744" s="136"/>
      <c r="C4744" s="146">
        <f t="shared" si="695"/>
        <v>0</v>
      </c>
      <c r="D4744" s="146">
        <f t="shared" si="696"/>
        <v>1</v>
      </c>
      <c r="E4744" s="146">
        <f t="shared" si="697"/>
        <v>1900</v>
      </c>
      <c r="F4744" s="137"/>
      <c r="G4744" s="287"/>
      <c r="H4744" s="137"/>
      <c r="I4744" s="134"/>
      <c r="J4744" s="204"/>
      <c r="K4744" s="133"/>
      <c r="L4744" s="134"/>
      <c r="M4744" s="133"/>
      <c r="N4744" s="134"/>
      <c r="O4744" s="134"/>
      <c r="P4744" s="166"/>
      <c r="Q4744" s="164"/>
      <c r="R4744" s="165"/>
      <c r="S4744" s="138"/>
      <c r="T4744" s="138"/>
      <c r="U4744" s="138"/>
      <c r="V4744" s="138"/>
      <c r="W4744" s="166"/>
      <c r="X4744" s="135"/>
      <c r="Y4744" s="418">
        <f t="shared" si="698"/>
        <v>0</v>
      </c>
      <c r="Z4744" s="291">
        <f t="shared" si="699"/>
        <v>0</v>
      </c>
      <c r="AA4744" s="163"/>
      <c r="AB4744" s="177" t="str">
        <f t="shared" si="700"/>
        <v/>
      </c>
      <c r="AC4744" s="283" t="str">
        <f t="shared" si="701"/>
        <v/>
      </c>
      <c r="AD4744" s="283" t="str">
        <f t="shared" si="702"/>
        <v/>
      </c>
      <c r="AE4744" s="163"/>
      <c r="AF4744" s="162"/>
    </row>
    <row r="4745" spans="1:32">
      <c r="A4745" s="134">
        <v>4736</v>
      </c>
      <c r="B4745" s="136"/>
      <c r="C4745" s="146">
        <f t="shared" si="695"/>
        <v>0</v>
      </c>
      <c r="D4745" s="146">
        <f t="shared" si="696"/>
        <v>1</v>
      </c>
      <c r="E4745" s="146">
        <f t="shared" si="697"/>
        <v>1900</v>
      </c>
      <c r="F4745" s="137"/>
      <c r="G4745" s="287"/>
      <c r="H4745" s="137"/>
      <c r="I4745" s="134"/>
      <c r="J4745" s="204"/>
      <c r="K4745" s="133"/>
      <c r="L4745" s="134"/>
      <c r="M4745" s="133"/>
      <c r="N4745" s="134"/>
      <c r="O4745" s="134"/>
      <c r="P4745" s="166"/>
      <c r="Q4745" s="164"/>
      <c r="R4745" s="165"/>
      <c r="S4745" s="138"/>
      <c r="T4745" s="138"/>
      <c r="U4745" s="138"/>
      <c r="V4745" s="138"/>
      <c r="W4745" s="166"/>
      <c r="X4745" s="135"/>
      <c r="Y4745" s="418">
        <f t="shared" si="698"/>
        <v>0</v>
      </c>
      <c r="Z4745" s="291">
        <f t="shared" si="699"/>
        <v>0</v>
      </c>
      <c r="AA4745" s="163"/>
      <c r="AB4745" s="177" t="str">
        <f t="shared" si="700"/>
        <v/>
      </c>
      <c r="AC4745" s="283" t="str">
        <f t="shared" si="701"/>
        <v/>
      </c>
      <c r="AD4745" s="283" t="str">
        <f t="shared" si="702"/>
        <v/>
      </c>
      <c r="AE4745" s="163"/>
      <c r="AF4745" s="162"/>
    </row>
    <row r="4746" spans="1:32">
      <c r="A4746" s="134">
        <v>4737</v>
      </c>
      <c r="B4746" s="136"/>
      <c r="C4746" s="146">
        <f t="shared" si="695"/>
        <v>0</v>
      </c>
      <c r="D4746" s="146">
        <f t="shared" si="696"/>
        <v>1</v>
      </c>
      <c r="E4746" s="146">
        <f t="shared" si="697"/>
        <v>1900</v>
      </c>
      <c r="F4746" s="137"/>
      <c r="G4746" s="287"/>
      <c r="H4746" s="137"/>
      <c r="I4746" s="134"/>
      <c r="J4746" s="204"/>
      <c r="K4746" s="133"/>
      <c r="L4746" s="134"/>
      <c r="M4746" s="133"/>
      <c r="N4746" s="134"/>
      <c r="O4746" s="134"/>
      <c r="P4746" s="166"/>
      <c r="Q4746" s="164"/>
      <c r="R4746" s="165"/>
      <c r="S4746" s="138"/>
      <c r="T4746" s="138"/>
      <c r="U4746" s="138"/>
      <c r="V4746" s="138"/>
      <c r="W4746" s="166"/>
      <c r="X4746" s="135"/>
      <c r="Y4746" s="418">
        <f t="shared" si="698"/>
        <v>0</v>
      </c>
      <c r="Z4746" s="291">
        <f t="shared" si="699"/>
        <v>0</v>
      </c>
      <c r="AA4746" s="163"/>
      <c r="AB4746" s="177" t="str">
        <f t="shared" si="700"/>
        <v/>
      </c>
      <c r="AC4746" s="283" t="str">
        <f t="shared" si="701"/>
        <v/>
      </c>
      <c r="AD4746" s="283" t="str">
        <f t="shared" si="702"/>
        <v/>
      </c>
      <c r="AE4746" s="163"/>
      <c r="AF4746" s="162"/>
    </row>
    <row r="4747" spans="1:32">
      <c r="A4747" s="134">
        <v>4738</v>
      </c>
      <c r="B4747" s="136"/>
      <c r="C4747" s="146">
        <f t="shared" ref="C4747:C4810" si="703">DAY(B4747)</f>
        <v>0</v>
      </c>
      <c r="D4747" s="146">
        <f t="shared" ref="D4747:D4810" si="704">MONTH(B4747)</f>
        <v>1</v>
      </c>
      <c r="E4747" s="146">
        <f t="shared" ref="E4747:E4810" si="705">YEAR(B4747)</f>
        <v>1900</v>
      </c>
      <c r="F4747" s="137"/>
      <c r="G4747" s="287"/>
      <c r="H4747" s="137"/>
      <c r="I4747" s="134"/>
      <c r="J4747" s="204"/>
      <c r="K4747" s="133"/>
      <c r="L4747" s="134"/>
      <c r="M4747" s="133"/>
      <c r="N4747" s="134"/>
      <c r="O4747" s="134"/>
      <c r="P4747" s="166"/>
      <c r="Q4747" s="164"/>
      <c r="R4747" s="165"/>
      <c r="S4747" s="138"/>
      <c r="T4747" s="138"/>
      <c r="U4747" s="138"/>
      <c r="V4747" s="138"/>
      <c r="W4747" s="166"/>
      <c r="X4747" s="135"/>
      <c r="Y4747" s="418">
        <f t="shared" ref="Y4747:Y4810" si="706">X4747*U4747</f>
        <v>0</v>
      </c>
      <c r="Z4747" s="291">
        <f t="shared" ref="Z4747:Z4810" si="707">Y4747*1.1</f>
        <v>0</v>
      </c>
      <c r="AA4747" s="163"/>
      <c r="AB4747" s="177" t="str">
        <f t="shared" ref="AB4747:AB4810" si="708">IF(S4747="","",IF(S4747-U4747=0,"Full","No"))</f>
        <v/>
      </c>
      <c r="AC4747" s="283" t="str">
        <f t="shared" ref="AC4747:AC4810" si="709">IF(AND(S4747&gt;U4747,V4747=0),"Lost",IF(AND(S4747&gt;U4747,V4747&lt;(S4747-U4747)),"Lost",""))</f>
        <v/>
      </c>
      <c r="AD4747" s="283" t="str">
        <f t="shared" ref="AD4747:AD4810" si="710">IF(AND(S4747&gt;U4747,V4747=0),S4747-U4747,IF(AND(S4747&gt;U4747,V4747&lt;(S4747-U4747)),S4747-(U4747+V4747),""))</f>
        <v/>
      </c>
      <c r="AE4747" s="163"/>
      <c r="AF4747" s="162"/>
    </row>
    <row r="4748" spans="1:32">
      <c r="A4748" s="134">
        <v>4739</v>
      </c>
      <c r="B4748" s="136"/>
      <c r="C4748" s="146">
        <f t="shared" si="703"/>
        <v>0</v>
      </c>
      <c r="D4748" s="146">
        <f t="shared" si="704"/>
        <v>1</v>
      </c>
      <c r="E4748" s="146">
        <f t="shared" si="705"/>
        <v>1900</v>
      </c>
      <c r="F4748" s="137"/>
      <c r="G4748" s="287"/>
      <c r="H4748" s="137"/>
      <c r="I4748" s="134"/>
      <c r="J4748" s="204"/>
      <c r="K4748" s="133"/>
      <c r="L4748" s="134"/>
      <c r="M4748" s="133"/>
      <c r="N4748" s="134"/>
      <c r="O4748" s="134"/>
      <c r="P4748" s="166"/>
      <c r="Q4748" s="164"/>
      <c r="R4748" s="165"/>
      <c r="S4748" s="138"/>
      <c r="T4748" s="138"/>
      <c r="U4748" s="138"/>
      <c r="V4748" s="138"/>
      <c r="W4748" s="166"/>
      <c r="X4748" s="135"/>
      <c r="Y4748" s="418">
        <f t="shared" si="706"/>
        <v>0</v>
      </c>
      <c r="Z4748" s="291">
        <f t="shared" si="707"/>
        <v>0</v>
      </c>
      <c r="AA4748" s="163"/>
      <c r="AB4748" s="177" t="str">
        <f t="shared" si="708"/>
        <v/>
      </c>
      <c r="AC4748" s="283" t="str">
        <f t="shared" si="709"/>
        <v/>
      </c>
      <c r="AD4748" s="283" t="str">
        <f t="shared" si="710"/>
        <v/>
      </c>
      <c r="AE4748" s="163"/>
      <c r="AF4748" s="162"/>
    </row>
    <row r="4749" spans="1:32">
      <c r="A4749" s="134">
        <v>4740</v>
      </c>
      <c r="B4749" s="136"/>
      <c r="C4749" s="146">
        <f t="shared" si="703"/>
        <v>0</v>
      </c>
      <c r="D4749" s="146">
        <f t="shared" si="704"/>
        <v>1</v>
      </c>
      <c r="E4749" s="146">
        <f t="shared" si="705"/>
        <v>1900</v>
      </c>
      <c r="F4749" s="137"/>
      <c r="G4749" s="287"/>
      <c r="H4749" s="137"/>
      <c r="I4749" s="134"/>
      <c r="J4749" s="204"/>
      <c r="K4749" s="133"/>
      <c r="L4749" s="134"/>
      <c r="M4749" s="133"/>
      <c r="N4749" s="134"/>
      <c r="O4749" s="134"/>
      <c r="P4749" s="166"/>
      <c r="Q4749" s="164"/>
      <c r="R4749" s="165"/>
      <c r="S4749" s="138"/>
      <c r="T4749" s="138"/>
      <c r="U4749" s="138"/>
      <c r="V4749" s="138"/>
      <c r="W4749" s="166"/>
      <c r="X4749" s="135"/>
      <c r="Y4749" s="418">
        <f t="shared" si="706"/>
        <v>0</v>
      </c>
      <c r="Z4749" s="291">
        <f t="shared" si="707"/>
        <v>0</v>
      </c>
      <c r="AA4749" s="163"/>
      <c r="AB4749" s="177" t="str">
        <f t="shared" si="708"/>
        <v/>
      </c>
      <c r="AC4749" s="283" t="str">
        <f t="shared" si="709"/>
        <v/>
      </c>
      <c r="AD4749" s="283" t="str">
        <f t="shared" si="710"/>
        <v/>
      </c>
      <c r="AE4749" s="163"/>
      <c r="AF4749" s="162"/>
    </row>
    <row r="4750" spans="1:32">
      <c r="A4750" s="134">
        <v>4741</v>
      </c>
      <c r="B4750" s="136"/>
      <c r="C4750" s="146">
        <f t="shared" si="703"/>
        <v>0</v>
      </c>
      <c r="D4750" s="146">
        <f t="shared" si="704"/>
        <v>1</v>
      </c>
      <c r="E4750" s="146">
        <f t="shared" si="705"/>
        <v>1900</v>
      </c>
      <c r="F4750" s="137"/>
      <c r="G4750" s="287"/>
      <c r="H4750" s="137"/>
      <c r="I4750" s="134"/>
      <c r="J4750" s="204"/>
      <c r="K4750" s="133"/>
      <c r="L4750" s="134"/>
      <c r="M4750" s="133"/>
      <c r="N4750" s="134"/>
      <c r="O4750" s="134"/>
      <c r="P4750" s="166"/>
      <c r="Q4750" s="164"/>
      <c r="R4750" s="165"/>
      <c r="S4750" s="138"/>
      <c r="T4750" s="138"/>
      <c r="U4750" s="138"/>
      <c r="V4750" s="138"/>
      <c r="W4750" s="166"/>
      <c r="X4750" s="135"/>
      <c r="Y4750" s="418">
        <f t="shared" si="706"/>
        <v>0</v>
      </c>
      <c r="Z4750" s="291">
        <f t="shared" si="707"/>
        <v>0</v>
      </c>
      <c r="AA4750" s="163"/>
      <c r="AB4750" s="177" t="str">
        <f t="shared" si="708"/>
        <v/>
      </c>
      <c r="AC4750" s="283" t="str">
        <f t="shared" si="709"/>
        <v/>
      </c>
      <c r="AD4750" s="283" t="str">
        <f t="shared" si="710"/>
        <v/>
      </c>
      <c r="AE4750" s="163"/>
      <c r="AF4750" s="162"/>
    </row>
    <row r="4751" spans="1:32">
      <c r="A4751" s="134">
        <v>4742</v>
      </c>
      <c r="B4751" s="136"/>
      <c r="C4751" s="146">
        <f t="shared" si="703"/>
        <v>0</v>
      </c>
      <c r="D4751" s="146">
        <f t="shared" si="704"/>
        <v>1</v>
      </c>
      <c r="E4751" s="146">
        <f t="shared" si="705"/>
        <v>1900</v>
      </c>
      <c r="F4751" s="137"/>
      <c r="G4751" s="287"/>
      <c r="H4751" s="137"/>
      <c r="I4751" s="134"/>
      <c r="J4751" s="204"/>
      <c r="K4751" s="133"/>
      <c r="L4751" s="134"/>
      <c r="M4751" s="133"/>
      <c r="N4751" s="134"/>
      <c r="O4751" s="134"/>
      <c r="P4751" s="166"/>
      <c r="Q4751" s="164"/>
      <c r="R4751" s="165"/>
      <c r="S4751" s="138"/>
      <c r="T4751" s="138"/>
      <c r="U4751" s="138"/>
      <c r="V4751" s="138"/>
      <c r="W4751" s="166"/>
      <c r="X4751" s="135"/>
      <c r="Y4751" s="418">
        <f t="shared" si="706"/>
        <v>0</v>
      </c>
      <c r="Z4751" s="291">
        <f t="shared" si="707"/>
        <v>0</v>
      </c>
      <c r="AA4751" s="163"/>
      <c r="AB4751" s="177" t="str">
        <f t="shared" si="708"/>
        <v/>
      </c>
      <c r="AC4751" s="283" t="str">
        <f t="shared" si="709"/>
        <v/>
      </c>
      <c r="AD4751" s="283" t="str">
        <f t="shared" si="710"/>
        <v/>
      </c>
      <c r="AE4751" s="163"/>
      <c r="AF4751" s="162"/>
    </row>
    <row r="4752" spans="1:32">
      <c r="A4752" s="134">
        <v>4743</v>
      </c>
      <c r="B4752" s="136"/>
      <c r="C4752" s="146">
        <f t="shared" si="703"/>
        <v>0</v>
      </c>
      <c r="D4752" s="146">
        <f t="shared" si="704"/>
        <v>1</v>
      </c>
      <c r="E4752" s="146">
        <f t="shared" si="705"/>
        <v>1900</v>
      </c>
      <c r="F4752" s="137"/>
      <c r="G4752" s="287"/>
      <c r="H4752" s="137"/>
      <c r="I4752" s="134"/>
      <c r="J4752" s="204"/>
      <c r="K4752" s="133"/>
      <c r="L4752" s="134"/>
      <c r="M4752" s="133"/>
      <c r="N4752" s="134"/>
      <c r="O4752" s="134"/>
      <c r="P4752" s="166"/>
      <c r="Q4752" s="164"/>
      <c r="R4752" s="165"/>
      <c r="S4752" s="138"/>
      <c r="T4752" s="138"/>
      <c r="U4752" s="138"/>
      <c r="V4752" s="138"/>
      <c r="W4752" s="166"/>
      <c r="X4752" s="135"/>
      <c r="Y4752" s="418">
        <f t="shared" si="706"/>
        <v>0</v>
      </c>
      <c r="Z4752" s="291">
        <f t="shared" si="707"/>
        <v>0</v>
      </c>
      <c r="AA4752" s="163"/>
      <c r="AB4752" s="177" t="str">
        <f t="shared" si="708"/>
        <v/>
      </c>
      <c r="AC4752" s="283" t="str">
        <f t="shared" si="709"/>
        <v/>
      </c>
      <c r="AD4752" s="283" t="str">
        <f t="shared" si="710"/>
        <v/>
      </c>
      <c r="AE4752" s="163"/>
      <c r="AF4752" s="162"/>
    </row>
    <row r="4753" spans="1:32">
      <c r="A4753" s="134">
        <v>4744</v>
      </c>
      <c r="B4753" s="136"/>
      <c r="C4753" s="146">
        <f t="shared" si="703"/>
        <v>0</v>
      </c>
      <c r="D4753" s="146">
        <f t="shared" si="704"/>
        <v>1</v>
      </c>
      <c r="E4753" s="146">
        <f t="shared" si="705"/>
        <v>1900</v>
      </c>
      <c r="F4753" s="137"/>
      <c r="G4753" s="287"/>
      <c r="H4753" s="137"/>
      <c r="I4753" s="134"/>
      <c r="J4753" s="204"/>
      <c r="K4753" s="133"/>
      <c r="L4753" s="134"/>
      <c r="M4753" s="133"/>
      <c r="N4753" s="134"/>
      <c r="O4753" s="134"/>
      <c r="P4753" s="166"/>
      <c r="Q4753" s="164"/>
      <c r="R4753" s="165"/>
      <c r="S4753" s="138"/>
      <c r="T4753" s="138"/>
      <c r="U4753" s="138"/>
      <c r="V4753" s="138"/>
      <c r="W4753" s="166"/>
      <c r="X4753" s="135"/>
      <c r="Y4753" s="418">
        <f t="shared" si="706"/>
        <v>0</v>
      </c>
      <c r="Z4753" s="291">
        <f t="shared" si="707"/>
        <v>0</v>
      </c>
      <c r="AA4753" s="163"/>
      <c r="AB4753" s="177" t="str">
        <f t="shared" si="708"/>
        <v/>
      </c>
      <c r="AC4753" s="283" t="str">
        <f t="shared" si="709"/>
        <v/>
      </c>
      <c r="AD4753" s="283" t="str">
        <f t="shared" si="710"/>
        <v/>
      </c>
      <c r="AE4753" s="163"/>
      <c r="AF4753" s="162"/>
    </row>
    <row r="4754" spans="1:32">
      <c r="A4754" s="134">
        <v>4745</v>
      </c>
      <c r="B4754" s="136"/>
      <c r="C4754" s="146">
        <f t="shared" si="703"/>
        <v>0</v>
      </c>
      <c r="D4754" s="146">
        <f t="shared" si="704"/>
        <v>1</v>
      </c>
      <c r="E4754" s="146">
        <f t="shared" si="705"/>
        <v>1900</v>
      </c>
      <c r="F4754" s="137"/>
      <c r="G4754" s="287"/>
      <c r="H4754" s="137"/>
      <c r="I4754" s="134"/>
      <c r="J4754" s="204"/>
      <c r="K4754" s="133"/>
      <c r="L4754" s="134"/>
      <c r="M4754" s="133"/>
      <c r="N4754" s="134"/>
      <c r="O4754" s="134"/>
      <c r="P4754" s="166"/>
      <c r="Q4754" s="164"/>
      <c r="R4754" s="165"/>
      <c r="S4754" s="138"/>
      <c r="T4754" s="138"/>
      <c r="U4754" s="138"/>
      <c r="V4754" s="138"/>
      <c r="W4754" s="166"/>
      <c r="X4754" s="135"/>
      <c r="Y4754" s="418">
        <f t="shared" si="706"/>
        <v>0</v>
      </c>
      <c r="Z4754" s="291">
        <f t="shared" si="707"/>
        <v>0</v>
      </c>
      <c r="AA4754" s="163"/>
      <c r="AB4754" s="177" t="str">
        <f t="shared" si="708"/>
        <v/>
      </c>
      <c r="AC4754" s="283" t="str">
        <f t="shared" si="709"/>
        <v/>
      </c>
      <c r="AD4754" s="283" t="str">
        <f t="shared" si="710"/>
        <v/>
      </c>
      <c r="AE4754" s="163"/>
      <c r="AF4754" s="162"/>
    </row>
    <row r="4755" spans="1:32">
      <c r="A4755" s="134">
        <v>4746</v>
      </c>
      <c r="B4755" s="136"/>
      <c r="C4755" s="146">
        <f t="shared" si="703"/>
        <v>0</v>
      </c>
      <c r="D4755" s="146">
        <f t="shared" si="704"/>
        <v>1</v>
      </c>
      <c r="E4755" s="146">
        <f t="shared" si="705"/>
        <v>1900</v>
      </c>
      <c r="F4755" s="137"/>
      <c r="G4755" s="287"/>
      <c r="H4755" s="137"/>
      <c r="I4755" s="134"/>
      <c r="J4755" s="204"/>
      <c r="K4755" s="133"/>
      <c r="L4755" s="134"/>
      <c r="M4755" s="133"/>
      <c r="N4755" s="134"/>
      <c r="O4755" s="134"/>
      <c r="P4755" s="166"/>
      <c r="Q4755" s="164"/>
      <c r="R4755" s="165"/>
      <c r="S4755" s="138"/>
      <c r="T4755" s="138"/>
      <c r="U4755" s="138"/>
      <c r="V4755" s="138"/>
      <c r="W4755" s="166"/>
      <c r="X4755" s="135"/>
      <c r="Y4755" s="418">
        <f t="shared" si="706"/>
        <v>0</v>
      </c>
      <c r="Z4755" s="291">
        <f t="shared" si="707"/>
        <v>0</v>
      </c>
      <c r="AA4755" s="163"/>
      <c r="AB4755" s="177" t="str">
        <f t="shared" si="708"/>
        <v/>
      </c>
      <c r="AC4755" s="283" t="str">
        <f t="shared" si="709"/>
        <v/>
      </c>
      <c r="AD4755" s="283" t="str">
        <f t="shared" si="710"/>
        <v/>
      </c>
      <c r="AE4755" s="163"/>
      <c r="AF4755" s="162"/>
    </row>
    <row r="4756" spans="1:32">
      <c r="A4756" s="134">
        <v>4747</v>
      </c>
      <c r="B4756" s="136"/>
      <c r="C4756" s="146">
        <f t="shared" si="703"/>
        <v>0</v>
      </c>
      <c r="D4756" s="146">
        <f t="shared" si="704"/>
        <v>1</v>
      </c>
      <c r="E4756" s="146">
        <f t="shared" si="705"/>
        <v>1900</v>
      </c>
      <c r="F4756" s="137"/>
      <c r="G4756" s="287"/>
      <c r="H4756" s="137"/>
      <c r="I4756" s="134"/>
      <c r="J4756" s="204"/>
      <c r="K4756" s="133"/>
      <c r="L4756" s="134"/>
      <c r="M4756" s="133"/>
      <c r="N4756" s="134"/>
      <c r="O4756" s="134"/>
      <c r="P4756" s="166"/>
      <c r="Q4756" s="164"/>
      <c r="R4756" s="165"/>
      <c r="S4756" s="138"/>
      <c r="T4756" s="138"/>
      <c r="U4756" s="138"/>
      <c r="V4756" s="138"/>
      <c r="W4756" s="166"/>
      <c r="X4756" s="135"/>
      <c r="Y4756" s="418">
        <f t="shared" si="706"/>
        <v>0</v>
      </c>
      <c r="Z4756" s="291">
        <f t="shared" si="707"/>
        <v>0</v>
      </c>
      <c r="AA4756" s="163"/>
      <c r="AB4756" s="177" t="str">
        <f t="shared" si="708"/>
        <v/>
      </c>
      <c r="AC4756" s="283" t="str">
        <f t="shared" si="709"/>
        <v/>
      </c>
      <c r="AD4756" s="283" t="str">
        <f t="shared" si="710"/>
        <v/>
      </c>
      <c r="AE4756" s="163"/>
      <c r="AF4756" s="162"/>
    </row>
    <row r="4757" spans="1:32">
      <c r="A4757" s="134">
        <v>4748</v>
      </c>
      <c r="B4757" s="136"/>
      <c r="C4757" s="146">
        <f t="shared" si="703"/>
        <v>0</v>
      </c>
      <c r="D4757" s="146">
        <f t="shared" si="704"/>
        <v>1</v>
      </c>
      <c r="E4757" s="146">
        <f t="shared" si="705"/>
        <v>1900</v>
      </c>
      <c r="F4757" s="137"/>
      <c r="G4757" s="287"/>
      <c r="H4757" s="137"/>
      <c r="I4757" s="134"/>
      <c r="J4757" s="204"/>
      <c r="K4757" s="133"/>
      <c r="L4757" s="134"/>
      <c r="M4757" s="133"/>
      <c r="N4757" s="134"/>
      <c r="O4757" s="134"/>
      <c r="P4757" s="166"/>
      <c r="Q4757" s="164"/>
      <c r="R4757" s="165"/>
      <c r="S4757" s="138"/>
      <c r="T4757" s="138"/>
      <c r="U4757" s="138"/>
      <c r="V4757" s="138"/>
      <c r="W4757" s="166"/>
      <c r="X4757" s="135"/>
      <c r="Y4757" s="418">
        <f t="shared" si="706"/>
        <v>0</v>
      </c>
      <c r="Z4757" s="291">
        <f t="shared" si="707"/>
        <v>0</v>
      </c>
      <c r="AA4757" s="163"/>
      <c r="AB4757" s="177" t="str">
        <f t="shared" si="708"/>
        <v/>
      </c>
      <c r="AC4757" s="283" t="str">
        <f t="shared" si="709"/>
        <v/>
      </c>
      <c r="AD4757" s="283" t="str">
        <f t="shared" si="710"/>
        <v/>
      </c>
      <c r="AE4757" s="163"/>
      <c r="AF4757" s="162"/>
    </row>
    <row r="4758" spans="1:32">
      <c r="A4758" s="134">
        <v>4749</v>
      </c>
      <c r="B4758" s="136"/>
      <c r="C4758" s="146">
        <f t="shared" si="703"/>
        <v>0</v>
      </c>
      <c r="D4758" s="146">
        <f t="shared" si="704"/>
        <v>1</v>
      </c>
      <c r="E4758" s="146">
        <f t="shared" si="705"/>
        <v>1900</v>
      </c>
      <c r="F4758" s="137"/>
      <c r="G4758" s="287"/>
      <c r="H4758" s="137"/>
      <c r="I4758" s="134"/>
      <c r="J4758" s="204"/>
      <c r="K4758" s="133"/>
      <c r="L4758" s="134"/>
      <c r="M4758" s="133"/>
      <c r="N4758" s="134"/>
      <c r="O4758" s="134"/>
      <c r="P4758" s="166"/>
      <c r="Q4758" s="164"/>
      <c r="R4758" s="165"/>
      <c r="S4758" s="138"/>
      <c r="T4758" s="138"/>
      <c r="U4758" s="138"/>
      <c r="V4758" s="138"/>
      <c r="W4758" s="166"/>
      <c r="X4758" s="135"/>
      <c r="Y4758" s="418">
        <f t="shared" si="706"/>
        <v>0</v>
      </c>
      <c r="Z4758" s="291">
        <f t="shared" si="707"/>
        <v>0</v>
      </c>
      <c r="AA4758" s="163"/>
      <c r="AB4758" s="177" t="str">
        <f t="shared" si="708"/>
        <v/>
      </c>
      <c r="AC4758" s="283" t="str">
        <f t="shared" si="709"/>
        <v/>
      </c>
      <c r="AD4758" s="283" t="str">
        <f t="shared" si="710"/>
        <v/>
      </c>
      <c r="AE4758" s="163"/>
      <c r="AF4758" s="162"/>
    </row>
    <row r="4759" spans="1:32">
      <c r="A4759" s="134">
        <v>4750</v>
      </c>
      <c r="B4759" s="136"/>
      <c r="C4759" s="146">
        <f t="shared" si="703"/>
        <v>0</v>
      </c>
      <c r="D4759" s="146">
        <f t="shared" si="704"/>
        <v>1</v>
      </c>
      <c r="E4759" s="146">
        <f t="shared" si="705"/>
        <v>1900</v>
      </c>
      <c r="F4759" s="137"/>
      <c r="G4759" s="287"/>
      <c r="H4759" s="137"/>
      <c r="I4759" s="134"/>
      <c r="J4759" s="204"/>
      <c r="K4759" s="133"/>
      <c r="L4759" s="134"/>
      <c r="M4759" s="133"/>
      <c r="N4759" s="134"/>
      <c r="O4759" s="134"/>
      <c r="P4759" s="166"/>
      <c r="Q4759" s="164"/>
      <c r="R4759" s="165"/>
      <c r="S4759" s="138"/>
      <c r="T4759" s="138"/>
      <c r="U4759" s="138"/>
      <c r="V4759" s="138"/>
      <c r="W4759" s="166"/>
      <c r="X4759" s="135"/>
      <c r="Y4759" s="418">
        <f t="shared" si="706"/>
        <v>0</v>
      </c>
      <c r="Z4759" s="291">
        <f t="shared" si="707"/>
        <v>0</v>
      </c>
      <c r="AA4759" s="163"/>
      <c r="AB4759" s="177" t="str">
        <f t="shared" si="708"/>
        <v/>
      </c>
      <c r="AC4759" s="283" t="str">
        <f t="shared" si="709"/>
        <v/>
      </c>
      <c r="AD4759" s="283" t="str">
        <f t="shared" si="710"/>
        <v/>
      </c>
      <c r="AE4759" s="163"/>
      <c r="AF4759" s="162"/>
    </row>
    <row r="4760" spans="1:32">
      <c r="A4760" s="134">
        <v>4751</v>
      </c>
      <c r="B4760" s="136"/>
      <c r="C4760" s="146">
        <f t="shared" si="703"/>
        <v>0</v>
      </c>
      <c r="D4760" s="146">
        <f t="shared" si="704"/>
        <v>1</v>
      </c>
      <c r="E4760" s="146">
        <f t="shared" si="705"/>
        <v>1900</v>
      </c>
      <c r="F4760" s="137"/>
      <c r="G4760" s="287"/>
      <c r="H4760" s="137"/>
      <c r="I4760" s="134"/>
      <c r="J4760" s="204"/>
      <c r="K4760" s="133"/>
      <c r="L4760" s="134"/>
      <c r="M4760" s="133"/>
      <c r="N4760" s="134"/>
      <c r="O4760" s="134"/>
      <c r="P4760" s="166"/>
      <c r="Q4760" s="164"/>
      <c r="R4760" s="165"/>
      <c r="S4760" s="138"/>
      <c r="T4760" s="138"/>
      <c r="U4760" s="138"/>
      <c r="V4760" s="138"/>
      <c r="W4760" s="166"/>
      <c r="X4760" s="135"/>
      <c r="Y4760" s="418">
        <f t="shared" si="706"/>
        <v>0</v>
      </c>
      <c r="Z4760" s="291">
        <f t="shared" si="707"/>
        <v>0</v>
      </c>
      <c r="AA4760" s="163"/>
      <c r="AB4760" s="177" t="str">
        <f t="shared" si="708"/>
        <v/>
      </c>
      <c r="AC4760" s="283" t="str">
        <f t="shared" si="709"/>
        <v/>
      </c>
      <c r="AD4760" s="283" t="str">
        <f t="shared" si="710"/>
        <v/>
      </c>
      <c r="AE4760" s="163"/>
      <c r="AF4760" s="162"/>
    </row>
    <row r="4761" spans="1:32">
      <c r="A4761" s="134">
        <v>4752</v>
      </c>
      <c r="B4761" s="136"/>
      <c r="C4761" s="146">
        <f t="shared" si="703"/>
        <v>0</v>
      </c>
      <c r="D4761" s="146">
        <f t="shared" si="704"/>
        <v>1</v>
      </c>
      <c r="E4761" s="146">
        <f t="shared" si="705"/>
        <v>1900</v>
      </c>
      <c r="F4761" s="137"/>
      <c r="G4761" s="287"/>
      <c r="H4761" s="137"/>
      <c r="I4761" s="134"/>
      <c r="J4761" s="204"/>
      <c r="K4761" s="133"/>
      <c r="L4761" s="134"/>
      <c r="M4761" s="133"/>
      <c r="N4761" s="134"/>
      <c r="O4761" s="134"/>
      <c r="P4761" s="166"/>
      <c r="Q4761" s="164"/>
      <c r="R4761" s="165"/>
      <c r="S4761" s="138"/>
      <c r="T4761" s="138"/>
      <c r="U4761" s="138"/>
      <c r="V4761" s="138"/>
      <c r="W4761" s="166"/>
      <c r="X4761" s="135"/>
      <c r="Y4761" s="418">
        <f t="shared" si="706"/>
        <v>0</v>
      </c>
      <c r="Z4761" s="291">
        <f t="shared" si="707"/>
        <v>0</v>
      </c>
      <c r="AA4761" s="163"/>
      <c r="AB4761" s="177" t="str">
        <f t="shared" si="708"/>
        <v/>
      </c>
      <c r="AC4761" s="283" t="str">
        <f t="shared" si="709"/>
        <v/>
      </c>
      <c r="AD4761" s="283" t="str">
        <f t="shared" si="710"/>
        <v/>
      </c>
      <c r="AE4761" s="163"/>
      <c r="AF4761" s="162"/>
    </row>
    <row r="4762" spans="1:32">
      <c r="A4762" s="134">
        <v>4753</v>
      </c>
      <c r="B4762" s="136"/>
      <c r="C4762" s="146">
        <f t="shared" si="703"/>
        <v>0</v>
      </c>
      <c r="D4762" s="146">
        <f t="shared" si="704"/>
        <v>1</v>
      </c>
      <c r="E4762" s="146">
        <f t="shared" si="705"/>
        <v>1900</v>
      </c>
      <c r="F4762" s="137"/>
      <c r="G4762" s="287"/>
      <c r="H4762" s="137"/>
      <c r="I4762" s="134"/>
      <c r="J4762" s="204"/>
      <c r="K4762" s="133"/>
      <c r="L4762" s="134"/>
      <c r="M4762" s="133"/>
      <c r="N4762" s="134"/>
      <c r="O4762" s="134"/>
      <c r="P4762" s="166"/>
      <c r="Q4762" s="164"/>
      <c r="R4762" s="165"/>
      <c r="S4762" s="138"/>
      <c r="T4762" s="138"/>
      <c r="U4762" s="138"/>
      <c r="V4762" s="138"/>
      <c r="W4762" s="166"/>
      <c r="X4762" s="135"/>
      <c r="Y4762" s="418">
        <f t="shared" si="706"/>
        <v>0</v>
      </c>
      <c r="Z4762" s="291">
        <f t="shared" si="707"/>
        <v>0</v>
      </c>
      <c r="AA4762" s="163"/>
      <c r="AB4762" s="177" t="str">
        <f t="shared" si="708"/>
        <v/>
      </c>
      <c r="AC4762" s="283" t="str">
        <f t="shared" si="709"/>
        <v/>
      </c>
      <c r="AD4762" s="283" t="str">
        <f t="shared" si="710"/>
        <v/>
      </c>
      <c r="AE4762" s="163"/>
      <c r="AF4762" s="162"/>
    </row>
    <row r="4763" spans="1:32">
      <c r="A4763" s="134">
        <v>4754</v>
      </c>
      <c r="B4763" s="136"/>
      <c r="C4763" s="146">
        <f t="shared" si="703"/>
        <v>0</v>
      </c>
      <c r="D4763" s="146">
        <f t="shared" si="704"/>
        <v>1</v>
      </c>
      <c r="E4763" s="146">
        <f t="shared" si="705"/>
        <v>1900</v>
      </c>
      <c r="F4763" s="137"/>
      <c r="G4763" s="287"/>
      <c r="H4763" s="137"/>
      <c r="I4763" s="134"/>
      <c r="J4763" s="204"/>
      <c r="K4763" s="133"/>
      <c r="L4763" s="134"/>
      <c r="M4763" s="133"/>
      <c r="N4763" s="134"/>
      <c r="O4763" s="134"/>
      <c r="P4763" s="166"/>
      <c r="Q4763" s="164"/>
      <c r="R4763" s="165"/>
      <c r="S4763" s="138"/>
      <c r="T4763" s="138"/>
      <c r="U4763" s="138"/>
      <c r="V4763" s="138"/>
      <c r="W4763" s="166"/>
      <c r="X4763" s="135"/>
      <c r="Y4763" s="418">
        <f t="shared" si="706"/>
        <v>0</v>
      </c>
      <c r="Z4763" s="291">
        <f t="shared" si="707"/>
        <v>0</v>
      </c>
      <c r="AA4763" s="163"/>
      <c r="AB4763" s="177" t="str">
        <f t="shared" si="708"/>
        <v/>
      </c>
      <c r="AC4763" s="283" t="str">
        <f t="shared" si="709"/>
        <v/>
      </c>
      <c r="AD4763" s="283" t="str">
        <f t="shared" si="710"/>
        <v/>
      </c>
      <c r="AE4763" s="163"/>
      <c r="AF4763" s="162"/>
    </row>
    <row r="4764" spans="1:32">
      <c r="A4764" s="134">
        <v>4755</v>
      </c>
      <c r="B4764" s="136"/>
      <c r="C4764" s="146">
        <f t="shared" si="703"/>
        <v>0</v>
      </c>
      <c r="D4764" s="146">
        <f t="shared" si="704"/>
        <v>1</v>
      </c>
      <c r="E4764" s="146">
        <f t="shared" si="705"/>
        <v>1900</v>
      </c>
      <c r="F4764" s="137"/>
      <c r="G4764" s="287"/>
      <c r="H4764" s="137"/>
      <c r="I4764" s="134"/>
      <c r="J4764" s="204"/>
      <c r="K4764" s="133"/>
      <c r="L4764" s="134"/>
      <c r="M4764" s="133"/>
      <c r="N4764" s="134"/>
      <c r="O4764" s="134"/>
      <c r="P4764" s="166"/>
      <c r="Q4764" s="164"/>
      <c r="R4764" s="165"/>
      <c r="S4764" s="138"/>
      <c r="T4764" s="138"/>
      <c r="U4764" s="138"/>
      <c r="V4764" s="138"/>
      <c r="W4764" s="166"/>
      <c r="X4764" s="135"/>
      <c r="Y4764" s="418">
        <f t="shared" si="706"/>
        <v>0</v>
      </c>
      <c r="Z4764" s="291">
        <f t="shared" si="707"/>
        <v>0</v>
      </c>
      <c r="AA4764" s="163"/>
      <c r="AB4764" s="177" t="str">
        <f t="shared" si="708"/>
        <v/>
      </c>
      <c r="AC4764" s="283" t="str">
        <f t="shared" si="709"/>
        <v/>
      </c>
      <c r="AD4764" s="283" t="str">
        <f t="shared" si="710"/>
        <v/>
      </c>
      <c r="AE4764" s="163"/>
      <c r="AF4764" s="162"/>
    </row>
    <row r="4765" spans="1:32">
      <c r="A4765" s="134">
        <v>4756</v>
      </c>
      <c r="B4765" s="136"/>
      <c r="C4765" s="146">
        <f t="shared" si="703"/>
        <v>0</v>
      </c>
      <c r="D4765" s="146">
        <f t="shared" si="704"/>
        <v>1</v>
      </c>
      <c r="E4765" s="146">
        <f t="shared" si="705"/>
        <v>1900</v>
      </c>
      <c r="F4765" s="137"/>
      <c r="G4765" s="287"/>
      <c r="H4765" s="137"/>
      <c r="I4765" s="134"/>
      <c r="J4765" s="204"/>
      <c r="K4765" s="133"/>
      <c r="L4765" s="134"/>
      <c r="M4765" s="133"/>
      <c r="N4765" s="134"/>
      <c r="O4765" s="134"/>
      <c r="P4765" s="166"/>
      <c r="Q4765" s="164"/>
      <c r="R4765" s="165"/>
      <c r="S4765" s="138"/>
      <c r="T4765" s="138"/>
      <c r="U4765" s="138"/>
      <c r="V4765" s="138"/>
      <c r="W4765" s="166"/>
      <c r="X4765" s="135"/>
      <c r="Y4765" s="418">
        <f t="shared" si="706"/>
        <v>0</v>
      </c>
      <c r="Z4765" s="291">
        <f t="shared" si="707"/>
        <v>0</v>
      </c>
      <c r="AA4765" s="163"/>
      <c r="AB4765" s="177" t="str">
        <f t="shared" si="708"/>
        <v/>
      </c>
      <c r="AC4765" s="283" t="str">
        <f t="shared" si="709"/>
        <v/>
      </c>
      <c r="AD4765" s="283" t="str">
        <f t="shared" si="710"/>
        <v/>
      </c>
      <c r="AE4765" s="163"/>
      <c r="AF4765" s="162"/>
    </row>
    <row r="4766" spans="1:32">
      <c r="A4766" s="134">
        <v>4757</v>
      </c>
      <c r="B4766" s="136"/>
      <c r="C4766" s="146">
        <f t="shared" si="703"/>
        <v>0</v>
      </c>
      <c r="D4766" s="146">
        <f t="shared" si="704"/>
        <v>1</v>
      </c>
      <c r="E4766" s="146">
        <f t="shared" si="705"/>
        <v>1900</v>
      </c>
      <c r="F4766" s="137"/>
      <c r="G4766" s="287"/>
      <c r="H4766" s="137"/>
      <c r="I4766" s="134"/>
      <c r="J4766" s="204"/>
      <c r="K4766" s="133"/>
      <c r="L4766" s="134"/>
      <c r="M4766" s="133"/>
      <c r="N4766" s="134"/>
      <c r="O4766" s="134"/>
      <c r="P4766" s="166"/>
      <c r="Q4766" s="164"/>
      <c r="R4766" s="165"/>
      <c r="S4766" s="138"/>
      <c r="T4766" s="138"/>
      <c r="U4766" s="138"/>
      <c r="V4766" s="138"/>
      <c r="W4766" s="166"/>
      <c r="X4766" s="135"/>
      <c r="Y4766" s="418">
        <f t="shared" si="706"/>
        <v>0</v>
      </c>
      <c r="Z4766" s="291">
        <f t="shared" si="707"/>
        <v>0</v>
      </c>
      <c r="AA4766" s="163"/>
      <c r="AB4766" s="177" t="str">
        <f t="shared" si="708"/>
        <v/>
      </c>
      <c r="AC4766" s="283" t="str">
        <f t="shared" si="709"/>
        <v/>
      </c>
      <c r="AD4766" s="283" t="str">
        <f t="shared" si="710"/>
        <v/>
      </c>
      <c r="AE4766" s="163"/>
      <c r="AF4766" s="162"/>
    </row>
    <row r="4767" spans="1:32">
      <c r="A4767" s="134">
        <v>4758</v>
      </c>
      <c r="B4767" s="136"/>
      <c r="C4767" s="146">
        <f t="shared" si="703"/>
        <v>0</v>
      </c>
      <c r="D4767" s="146">
        <f t="shared" si="704"/>
        <v>1</v>
      </c>
      <c r="E4767" s="146">
        <f t="shared" si="705"/>
        <v>1900</v>
      </c>
      <c r="F4767" s="137"/>
      <c r="G4767" s="287"/>
      <c r="H4767" s="137"/>
      <c r="I4767" s="134"/>
      <c r="J4767" s="204"/>
      <c r="K4767" s="133"/>
      <c r="L4767" s="134"/>
      <c r="M4767" s="133"/>
      <c r="N4767" s="134"/>
      <c r="O4767" s="134"/>
      <c r="P4767" s="166"/>
      <c r="Q4767" s="164"/>
      <c r="R4767" s="165"/>
      <c r="S4767" s="138"/>
      <c r="T4767" s="138"/>
      <c r="U4767" s="138"/>
      <c r="V4767" s="138"/>
      <c r="W4767" s="166"/>
      <c r="X4767" s="135"/>
      <c r="Y4767" s="418">
        <f t="shared" si="706"/>
        <v>0</v>
      </c>
      <c r="Z4767" s="291">
        <f t="shared" si="707"/>
        <v>0</v>
      </c>
      <c r="AA4767" s="163"/>
      <c r="AB4767" s="177" t="str">
        <f t="shared" si="708"/>
        <v/>
      </c>
      <c r="AC4767" s="283" t="str">
        <f t="shared" si="709"/>
        <v/>
      </c>
      <c r="AD4767" s="283" t="str">
        <f t="shared" si="710"/>
        <v/>
      </c>
      <c r="AE4767" s="163"/>
      <c r="AF4767" s="162"/>
    </row>
    <row r="4768" spans="1:32">
      <c r="A4768" s="134">
        <v>4759</v>
      </c>
      <c r="B4768" s="136"/>
      <c r="C4768" s="146">
        <f t="shared" si="703"/>
        <v>0</v>
      </c>
      <c r="D4768" s="146">
        <f t="shared" si="704"/>
        <v>1</v>
      </c>
      <c r="E4768" s="146">
        <f t="shared" si="705"/>
        <v>1900</v>
      </c>
      <c r="F4768" s="137"/>
      <c r="G4768" s="287"/>
      <c r="H4768" s="137"/>
      <c r="I4768" s="134"/>
      <c r="J4768" s="204"/>
      <c r="K4768" s="133"/>
      <c r="L4768" s="134"/>
      <c r="M4768" s="133"/>
      <c r="N4768" s="134"/>
      <c r="O4768" s="134"/>
      <c r="P4768" s="166"/>
      <c r="Q4768" s="164"/>
      <c r="R4768" s="165"/>
      <c r="S4768" s="138"/>
      <c r="T4768" s="138"/>
      <c r="U4768" s="138"/>
      <c r="V4768" s="138"/>
      <c r="W4768" s="166"/>
      <c r="X4768" s="135"/>
      <c r="Y4768" s="418">
        <f t="shared" si="706"/>
        <v>0</v>
      </c>
      <c r="Z4768" s="291">
        <f t="shared" si="707"/>
        <v>0</v>
      </c>
      <c r="AA4768" s="163"/>
      <c r="AB4768" s="177" t="str">
        <f t="shared" si="708"/>
        <v/>
      </c>
      <c r="AC4768" s="283" t="str">
        <f t="shared" si="709"/>
        <v/>
      </c>
      <c r="AD4768" s="283" t="str">
        <f t="shared" si="710"/>
        <v/>
      </c>
      <c r="AE4768" s="163"/>
      <c r="AF4768" s="162"/>
    </row>
    <row r="4769" spans="1:32">
      <c r="A4769" s="134">
        <v>4760</v>
      </c>
      <c r="B4769" s="136"/>
      <c r="C4769" s="146">
        <f t="shared" si="703"/>
        <v>0</v>
      </c>
      <c r="D4769" s="146">
        <f t="shared" si="704"/>
        <v>1</v>
      </c>
      <c r="E4769" s="146">
        <f t="shared" si="705"/>
        <v>1900</v>
      </c>
      <c r="F4769" s="137"/>
      <c r="G4769" s="287"/>
      <c r="H4769" s="137"/>
      <c r="I4769" s="134"/>
      <c r="J4769" s="204"/>
      <c r="K4769" s="133"/>
      <c r="L4769" s="134"/>
      <c r="M4769" s="133"/>
      <c r="N4769" s="134"/>
      <c r="O4769" s="134"/>
      <c r="P4769" s="166"/>
      <c r="Q4769" s="164"/>
      <c r="R4769" s="165"/>
      <c r="S4769" s="138"/>
      <c r="T4769" s="138"/>
      <c r="U4769" s="138"/>
      <c r="V4769" s="138"/>
      <c r="W4769" s="166"/>
      <c r="X4769" s="135"/>
      <c r="Y4769" s="418">
        <f t="shared" si="706"/>
        <v>0</v>
      </c>
      <c r="Z4769" s="291">
        <f t="shared" si="707"/>
        <v>0</v>
      </c>
      <c r="AA4769" s="163"/>
      <c r="AB4769" s="177" t="str">
        <f t="shared" si="708"/>
        <v/>
      </c>
      <c r="AC4769" s="283" t="str">
        <f t="shared" si="709"/>
        <v/>
      </c>
      <c r="AD4769" s="283" t="str">
        <f t="shared" si="710"/>
        <v/>
      </c>
      <c r="AE4769" s="163"/>
      <c r="AF4769" s="162"/>
    </row>
    <row r="4770" spans="1:32">
      <c r="A4770" s="134">
        <v>4761</v>
      </c>
      <c r="B4770" s="136"/>
      <c r="C4770" s="146">
        <f t="shared" si="703"/>
        <v>0</v>
      </c>
      <c r="D4770" s="146">
        <f t="shared" si="704"/>
        <v>1</v>
      </c>
      <c r="E4770" s="146">
        <f t="shared" si="705"/>
        <v>1900</v>
      </c>
      <c r="F4770" s="137"/>
      <c r="G4770" s="287"/>
      <c r="H4770" s="137"/>
      <c r="I4770" s="134"/>
      <c r="J4770" s="204"/>
      <c r="K4770" s="133"/>
      <c r="L4770" s="134"/>
      <c r="M4770" s="133"/>
      <c r="N4770" s="134"/>
      <c r="O4770" s="134"/>
      <c r="P4770" s="166"/>
      <c r="Q4770" s="164"/>
      <c r="R4770" s="165"/>
      <c r="S4770" s="138"/>
      <c r="T4770" s="138"/>
      <c r="U4770" s="138"/>
      <c r="V4770" s="138"/>
      <c r="W4770" s="166"/>
      <c r="X4770" s="135"/>
      <c r="Y4770" s="418">
        <f t="shared" si="706"/>
        <v>0</v>
      </c>
      <c r="Z4770" s="291">
        <f t="shared" si="707"/>
        <v>0</v>
      </c>
      <c r="AA4770" s="163"/>
      <c r="AB4770" s="177" t="str">
        <f t="shared" si="708"/>
        <v/>
      </c>
      <c r="AC4770" s="283" t="str">
        <f t="shared" si="709"/>
        <v/>
      </c>
      <c r="AD4770" s="283" t="str">
        <f t="shared" si="710"/>
        <v/>
      </c>
      <c r="AE4770" s="163"/>
      <c r="AF4770" s="162"/>
    </row>
    <row r="4771" spans="1:32">
      <c r="A4771" s="134">
        <v>4762</v>
      </c>
      <c r="B4771" s="136"/>
      <c r="C4771" s="146">
        <f t="shared" si="703"/>
        <v>0</v>
      </c>
      <c r="D4771" s="146">
        <f t="shared" si="704"/>
        <v>1</v>
      </c>
      <c r="E4771" s="146">
        <f t="shared" si="705"/>
        <v>1900</v>
      </c>
      <c r="F4771" s="137"/>
      <c r="G4771" s="287"/>
      <c r="H4771" s="137"/>
      <c r="I4771" s="134"/>
      <c r="J4771" s="204"/>
      <c r="K4771" s="133"/>
      <c r="L4771" s="134"/>
      <c r="M4771" s="133"/>
      <c r="N4771" s="134"/>
      <c r="O4771" s="134"/>
      <c r="P4771" s="166"/>
      <c r="Q4771" s="164"/>
      <c r="R4771" s="165"/>
      <c r="S4771" s="138"/>
      <c r="T4771" s="138"/>
      <c r="U4771" s="138"/>
      <c r="V4771" s="138"/>
      <c r="W4771" s="166"/>
      <c r="X4771" s="135"/>
      <c r="Y4771" s="418">
        <f t="shared" si="706"/>
        <v>0</v>
      </c>
      <c r="Z4771" s="291">
        <f t="shared" si="707"/>
        <v>0</v>
      </c>
      <c r="AA4771" s="163"/>
      <c r="AB4771" s="177" t="str">
        <f t="shared" si="708"/>
        <v/>
      </c>
      <c r="AC4771" s="283" t="str">
        <f t="shared" si="709"/>
        <v/>
      </c>
      <c r="AD4771" s="283" t="str">
        <f t="shared" si="710"/>
        <v/>
      </c>
      <c r="AE4771" s="163"/>
      <c r="AF4771" s="162"/>
    </row>
    <row r="4772" spans="1:32">
      <c r="A4772" s="134">
        <v>4763</v>
      </c>
      <c r="B4772" s="136"/>
      <c r="C4772" s="146">
        <f t="shared" si="703"/>
        <v>0</v>
      </c>
      <c r="D4772" s="146">
        <f t="shared" si="704"/>
        <v>1</v>
      </c>
      <c r="E4772" s="146">
        <f t="shared" si="705"/>
        <v>1900</v>
      </c>
      <c r="F4772" s="137"/>
      <c r="G4772" s="287"/>
      <c r="H4772" s="137"/>
      <c r="I4772" s="134"/>
      <c r="J4772" s="204"/>
      <c r="K4772" s="133"/>
      <c r="L4772" s="134"/>
      <c r="M4772" s="133"/>
      <c r="N4772" s="134"/>
      <c r="O4772" s="134"/>
      <c r="P4772" s="166"/>
      <c r="Q4772" s="164"/>
      <c r="R4772" s="165"/>
      <c r="S4772" s="138"/>
      <c r="T4772" s="138"/>
      <c r="U4772" s="138"/>
      <c r="V4772" s="138"/>
      <c r="W4772" s="166"/>
      <c r="X4772" s="135"/>
      <c r="Y4772" s="418">
        <f t="shared" si="706"/>
        <v>0</v>
      </c>
      <c r="Z4772" s="291">
        <f t="shared" si="707"/>
        <v>0</v>
      </c>
      <c r="AA4772" s="163"/>
      <c r="AB4772" s="177" t="str">
        <f t="shared" si="708"/>
        <v/>
      </c>
      <c r="AC4772" s="283" t="str">
        <f t="shared" si="709"/>
        <v/>
      </c>
      <c r="AD4772" s="283" t="str">
        <f t="shared" si="710"/>
        <v/>
      </c>
      <c r="AE4772" s="163"/>
      <c r="AF4772" s="162"/>
    </row>
    <row r="4773" spans="1:32">
      <c r="A4773" s="134">
        <v>4764</v>
      </c>
      <c r="B4773" s="136"/>
      <c r="C4773" s="146">
        <f t="shared" si="703"/>
        <v>0</v>
      </c>
      <c r="D4773" s="146">
        <f t="shared" si="704"/>
        <v>1</v>
      </c>
      <c r="E4773" s="146">
        <f t="shared" si="705"/>
        <v>1900</v>
      </c>
      <c r="F4773" s="137"/>
      <c r="G4773" s="287"/>
      <c r="H4773" s="137"/>
      <c r="I4773" s="134"/>
      <c r="J4773" s="204"/>
      <c r="K4773" s="133"/>
      <c r="L4773" s="134"/>
      <c r="M4773" s="133"/>
      <c r="N4773" s="134"/>
      <c r="O4773" s="134"/>
      <c r="P4773" s="166"/>
      <c r="Q4773" s="164"/>
      <c r="R4773" s="165"/>
      <c r="S4773" s="138"/>
      <c r="T4773" s="138"/>
      <c r="U4773" s="138"/>
      <c r="V4773" s="138"/>
      <c r="W4773" s="166"/>
      <c r="X4773" s="135"/>
      <c r="Y4773" s="418">
        <f t="shared" si="706"/>
        <v>0</v>
      </c>
      <c r="Z4773" s="291">
        <f t="shared" si="707"/>
        <v>0</v>
      </c>
      <c r="AA4773" s="163"/>
      <c r="AB4773" s="177" t="str">
        <f t="shared" si="708"/>
        <v/>
      </c>
      <c r="AC4773" s="283" t="str">
        <f t="shared" si="709"/>
        <v/>
      </c>
      <c r="AD4773" s="283" t="str">
        <f t="shared" si="710"/>
        <v/>
      </c>
      <c r="AE4773" s="163"/>
      <c r="AF4773" s="162"/>
    </row>
    <row r="4774" spans="1:32">
      <c r="A4774" s="134">
        <v>4765</v>
      </c>
      <c r="B4774" s="136"/>
      <c r="C4774" s="146">
        <f t="shared" si="703"/>
        <v>0</v>
      </c>
      <c r="D4774" s="146">
        <f t="shared" si="704"/>
        <v>1</v>
      </c>
      <c r="E4774" s="146">
        <f t="shared" si="705"/>
        <v>1900</v>
      </c>
      <c r="F4774" s="137"/>
      <c r="G4774" s="287"/>
      <c r="H4774" s="137"/>
      <c r="I4774" s="134"/>
      <c r="J4774" s="204"/>
      <c r="K4774" s="133"/>
      <c r="L4774" s="134"/>
      <c r="M4774" s="133"/>
      <c r="N4774" s="134"/>
      <c r="O4774" s="134"/>
      <c r="P4774" s="166"/>
      <c r="Q4774" s="164"/>
      <c r="R4774" s="165"/>
      <c r="S4774" s="138"/>
      <c r="T4774" s="138"/>
      <c r="U4774" s="138"/>
      <c r="V4774" s="138"/>
      <c r="W4774" s="166"/>
      <c r="X4774" s="135"/>
      <c r="Y4774" s="418">
        <f t="shared" si="706"/>
        <v>0</v>
      </c>
      <c r="Z4774" s="291">
        <f t="shared" si="707"/>
        <v>0</v>
      </c>
      <c r="AA4774" s="163"/>
      <c r="AB4774" s="177" t="str">
        <f t="shared" si="708"/>
        <v/>
      </c>
      <c r="AC4774" s="283" t="str">
        <f t="shared" si="709"/>
        <v/>
      </c>
      <c r="AD4774" s="283" t="str">
        <f t="shared" si="710"/>
        <v/>
      </c>
      <c r="AE4774" s="163"/>
      <c r="AF4774" s="162"/>
    </row>
    <row r="4775" spans="1:32">
      <c r="A4775" s="134">
        <v>4766</v>
      </c>
      <c r="B4775" s="136"/>
      <c r="C4775" s="146">
        <f t="shared" si="703"/>
        <v>0</v>
      </c>
      <c r="D4775" s="146">
        <f t="shared" si="704"/>
        <v>1</v>
      </c>
      <c r="E4775" s="146">
        <f t="shared" si="705"/>
        <v>1900</v>
      </c>
      <c r="F4775" s="137"/>
      <c r="G4775" s="287"/>
      <c r="H4775" s="137"/>
      <c r="I4775" s="134"/>
      <c r="J4775" s="204"/>
      <c r="K4775" s="133"/>
      <c r="L4775" s="134"/>
      <c r="M4775" s="133"/>
      <c r="N4775" s="134"/>
      <c r="O4775" s="134"/>
      <c r="P4775" s="166"/>
      <c r="Q4775" s="164"/>
      <c r="R4775" s="165"/>
      <c r="S4775" s="138"/>
      <c r="T4775" s="138"/>
      <c r="U4775" s="138"/>
      <c r="V4775" s="138"/>
      <c r="W4775" s="166"/>
      <c r="X4775" s="135"/>
      <c r="Y4775" s="418">
        <f t="shared" si="706"/>
        <v>0</v>
      </c>
      <c r="Z4775" s="291">
        <f t="shared" si="707"/>
        <v>0</v>
      </c>
      <c r="AA4775" s="163"/>
      <c r="AB4775" s="177" t="str">
        <f t="shared" si="708"/>
        <v/>
      </c>
      <c r="AC4775" s="283" t="str">
        <f t="shared" si="709"/>
        <v/>
      </c>
      <c r="AD4775" s="283" t="str">
        <f t="shared" si="710"/>
        <v/>
      </c>
      <c r="AE4775" s="163"/>
      <c r="AF4775" s="162"/>
    </row>
    <row r="4776" spans="1:32">
      <c r="A4776" s="134">
        <v>4767</v>
      </c>
      <c r="B4776" s="136"/>
      <c r="C4776" s="146">
        <f t="shared" si="703"/>
        <v>0</v>
      </c>
      <c r="D4776" s="146">
        <f t="shared" si="704"/>
        <v>1</v>
      </c>
      <c r="E4776" s="146">
        <f t="shared" si="705"/>
        <v>1900</v>
      </c>
      <c r="F4776" s="137"/>
      <c r="G4776" s="287"/>
      <c r="H4776" s="137"/>
      <c r="I4776" s="134"/>
      <c r="J4776" s="204"/>
      <c r="K4776" s="133"/>
      <c r="L4776" s="134"/>
      <c r="M4776" s="133"/>
      <c r="N4776" s="134"/>
      <c r="O4776" s="134"/>
      <c r="P4776" s="166"/>
      <c r="Q4776" s="164"/>
      <c r="R4776" s="165"/>
      <c r="S4776" s="138"/>
      <c r="T4776" s="138"/>
      <c r="U4776" s="138"/>
      <c r="V4776" s="138"/>
      <c r="W4776" s="166"/>
      <c r="X4776" s="135"/>
      <c r="Y4776" s="418">
        <f t="shared" si="706"/>
        <v>0</v>
      </c>
      <c r="Z4776" s="291">
        <f t="shared" si="707"/>
        <v>0</v>
      </c>
      <c r="AA4776" s="163"/>
      <c r="AB4776" s="177" t="str">
        <f t="shared" si="708"/>
        <v/>
      </c>
      <c r="AC4776" s="283" t="str">
        <f t="shared" si="709"/>
        <v/>
      </c>
      <c r="AD4776" s="283" t="str">
        <f t="shared" si="710"/>
        <v/>
      </c>
      <c r="AE4776" s="163"/>
      <c r="AF4776" s="162"/>
    </row>
    <row r="4777" spans="1:32">
      <c r="A4777" s="134">
        <v>4768</v>
      </c>
      <c r="B4777" s="136"/>
      <c r="C4777" s="146">
        <f t="shared" si="703"/>
        <v>0</v>
      </c>
      <c r="D4777" s="146">
        <f t="shared" si="704"/>
        <v>1</v>
      </c>
      <c r="E4777" s="146">
        <f t="shared" si="705"/>
        <v>1900</v>
      </c>
      <c r="F4777" s="137"/>
      <c r="G4777" s="287"/>
      <c r="H4777" s="137"/>
      <c r="I4777" s="134"/>
      <c r="J4777" s="204"/>
      <c r="K4777" s="133"/>
      <c r="L4777" s="134"/>
      <c r="M4777" s="133"/>
      <c r="N4777" s="134"/>
      <c r="O4777" s="134"/>
      <c r="P4777" s="166"/>
      <c r="Q4777" s="164"/>
      <c r="R4777" s="165"/>
      <c r="S4777" s="138"/>
      <c r="T4777" s="138"/>
      <c r="U4777" s="138"/>
      <c r="V4777" s="138"/>
      <c r="W4777" s="166"/>
      <c r="X4777" s="135"/>
      <c r="Y4777" s="418">
        <f t="shared" si="706"/>
        <v>0</v>
      </c>
      <c r="Z4777" s="291">
        <f t="shared" si="707"/>
        <v>0</v>
      </c>
      <c r="AA4777" s="163"/>
      <c r="AB4777" s="177" t="str">
        <f t="shared" si="708"/>
        <v/>
      </c>
      <c r="AC4777" s="283" t="str">
        <f t="shared" si="709"/>
        <v/>
      </c>
      <c r="AD4777" s="283" t="str">
        <f t="shared" si="710"/>
        <v/>
      </c>
      <c r="AE4777" s="163"/>
      <c r="AF4777" s="162"/>
    </row>
    <row r="4778" spans="1:32">
      <c r="A4778" s="134">
        <v>4769</v>
      </c>
      <c r="B4778" s="136"/>
      <c r="C4778" s="146">
        <f t="shared" si="703"/>
        <v>0</v>
      </c>
      <c r="D4778" s="146">
        <f t="shared" si="704"/>
        <v>1</v>
      </c>
      <c r="E4778" s="146">
        <f t="shared" si="705"/>
        <v>1900</v>
      </c>
      <c r="F4778" s="137"/>
      <c r="G4778" s="287"/>
      <c r="H4778" s="137"/>
      <c r="I4778" s="134"/>
      <c r="J4778" s="204"/>
      <c r="K4778" s="133"/>
      <c r="L4778" s="134"/>
      <c r="M4778" s="133"/>
      <c r="N4778" s="134"/>
      <c r="O4778" s="134"/>
      <c r="P4778" s="166"/>
      <c r="Q4778" s="164"/>
      <c r="R4778" s="165"/>
      <c r="S4778" s="138"/>
      <c r="T4778" s="138"/>
      <c r="U4778" s="138"/>
      <c r="V4778" s="138"/>
      <c r="W4778" s="166"/>
      <c r="X4778" s="135"/>
      <c r="Y4778" s="418">
        <f t="shared" si="706"/>
        <v>0</v>
      </c>
      <c r="Z4778" s="291">
        <f t="shared" si="707"/>
        <v>0</v>
      </c>
      <c r="AA4778" s="163"/>
      <c r="AB4778" s="177" t="str">
        <f t="shared" si="708"/>
        <v/>
      </c>
      <c r="AC4778" s="283" t="str">
        <f t="shared" si="709"/>
        <v/>
      </c>
      <c r="AD4778" s="283" t="str">
        <f t="shared" si="710"/>
        <v/>
      </c>
      <c r="AE4778" s="163"/>
      <c r="AF4778" s="162"/>
    </row>
    <row r="4779" spans="1:32">
      <c r="A4779" s="134">
        <v>4770</v>
      </c>
      <c r="B4779" s="136"/>
      <c r="C4779" s="146">
        <f t="shared" si="703"/>
        <v>0</v>
      </c>
      <c r="D4779" s="146">
        <f t="shared" si="704"/>
        <v>1</v>
      </c>
      <c r="E4779" s="146">
        <f t="shared" si="705"/>
        <v>1900</v>
      </c>
      <c r="F4779" s="137"/>
      <c r="G4779" s="287"/>
      <c r="H4779" s="137"/>
      <c r="I4779" s="134"/>
      <c r="J4779" s="204"/>
      <c r="K4779" s="133"/>
      <c r="L4779" s="134"/>
      <c r="M4779" s="133"/>
      <c r="N4779" s="134"/>
      <c r="O4779" s="134"/>
      <c r="P4779" s="166"/>
      <c r="Q4779" s="164"/>
      <c r="R4779" s="165"/>
      <c r="S4779" s="138"/>
      <c r="T4779" s="138"/>
      <c r="U4779" s="138"/>
      <c r="V4779" s="138"/>
      <c r="W4779" s="166"/>
      <c r="X4779" s="135"/>
      <c r="Y4779" s="418">
        <f t="shared" si="706"/>
        <v>0</v>
      </c>
      <c r="Z4779" s="291">
        <f t="shared" si="707"/>
        <v>0</v>
      </c>
      <c r="AA4779" s="163"/>
      <c r="AB4779" s="177" t="str">
        <f t="shared" si="708"/>
        <v/>
      </c>
      <c r="AC4779" s="283" t="str">
        <f t="shared" si="709"/>
        <v/>
      </c>
      <c r="AD4779" s="283" t="str">
        <f t="shared" si="710"/>
        <v/>
      </c>
      <c r="AE4779" s="163"/>
      <c r="AF4779" s="162"/>
    </row>
    <row r="4780" spans="1:32">
      <c r="A4780" s="134">
        <v>4771</v>
      </c>
      <c r="B4780" s="136"/>
      <c r="C4780" s="146">
        <f t="shared" si="703"/>
        <v>0</v>
      </c>
      <c r="D4780" s="146">
        <f t="shared" si="704"/>
        <v>1</v>
      </c>
      <c r="E4780" s="146">
        <f t="shared" si="705"/>
        <v>1900</v>
      </c>
      <c r="F4780" s="137"/>
      <c r="G4780" s="287"/>
      <c r="H4780" s="137"/>
      <c r="I4780" s="134"/>
      <c r="J4780" s="204"/>
      <c r="K4780" s="133"/>
      <c r="L4780" s="134"/>
      <c r="M4780" s="133"/>
      <c r="N4780" s="134"/>
      <c r="O4780" s="134"/>
      <c r="P4780" s="166"/>
      <c r="Q4780" s="164"/>
      <c r="R4780" s="165"/>
      <c r="S4780" s="138"/>
      <c r="T4780" s="138"/>
      <c r="U4780" s="138"/>
      <c r="V4780" s="138"/>
      <c r="W4780" s="166"/>
      <c r="X4780" s="135"/>
      <c r="Y4780" s="418">
        <f t="shared" si="706"/>
        <v>0</v>
      </c>
      <c r="Z4780" s="291">
        <f t="shared" si="707"/>
        <v>0</v>
      </c>
      <c r="AA4780" s="163"/>
      <c r="AB4780" s="177" t="str">
        <f t="shared" si="708"/>
        <v/>
      </c>
      <c r="AC4780" s="283" t="str">
        <f t="shared" si="709"/>
        <v/>
      </c>
      <c r="AD4780" s="283" t="str">
        <f t="shared" si="710"/>
        <v/>
      </c>
      <c r="AE4780" s="163"/>
      <c r="AF4780" s="162"/>
    </row>
    <row r="4781" spans="1:32">
      <c r="A4781" s="134">
        <v>4772</v>
      </c>
      <c r="B4781" s="136"/>
      <c r="C4781" s="146">
        <f t="shared" si="703"/>
        <v>0</v>
      </c>
      <c r="D4781" s="146">
        <f t="shared" si="704"/>
        <v>1</v>
      </c>
      <c r="E4781" s="146">
        <f t="shared" si="705"/>
        <v>1900</v>
      </c>
      <c r="F4781" s="137"/>
      <c r="G4781" s="287"/>
      <c r="H4781" s="137"/>
      <c r="I4781" s="134"/>
      <c r="J4781" s="204"/>
      <c r="K4781" s="133"/>
      <c r="L4781" s="134"/>
      <c r="M4781" s="133"/>
      <c r="N4781" s="134"/>
      <c r="O4781" s="134"/>
      <c r="P4781" s="166"/>
      <c r="Q4781" s="164"/>
      <c r="R4781" s="165"/>
      <c r="S4781" s="138"/>
      <c r="T4781" s="138"/>
      <c r="U4781" s="138"/>
      <c r="V4781" s="138"/>
      <c r="W4781" s="166"/>
      <c r="X4781" s="135"/>
      <c r="Y4781" s="418">
        <f t="shared" si="706"/>
        <v>0</v>
      </c>
      <c r="Z4781" s="291">
        <f t="shared" si="707"/>
        <v>0</v>
      </c>
      <c r="AA4781" s="163"/>
      <c r="AB4781" s="177" t="str">
        <f t="shared" si="708"/>
        <v/>
      </c>
      <c r="AC4781" s="283" t="str">
        <f t="shared" si="709"/>
        <v/>
      </c>
      <c r="AD4781" s="283" t="str">
        <f t="shared" si="710"/>
        <v/>
      </c>
      <c r="AE4781" s="163"/>
      <c r="AF4781" s="162"/>
    </row>
    <row r="4782" spans="1:32">
      <c r="A4782" s="134">
        <v>4773</v>
      </c>
      <c r="B4782" s="136"/>
      <c r="C4782" s="146">
        <f t="shared" si="703"/>
        <v>0</v>
      </c>
      <c r="D4782" s="146">
        <f t="shared" si="704"/>
        <v>1</v>
      </c>
      <c r="E4782" s="146">
        <f t="shared" si="705"/>
        <v>1900</v>
      </c>
      <c r="F4782" s="137"/>
      <c r="G4782" s="287"/>
      <c r="H4782" s="137"/>
      <c r="I4782" s="134"/>
      <c r="J4782" s="204"/>
      <c r="K4782" s="133"/>
      <c r="L4782" s="134"/>
      <c r="M4782" s="133"/>
      <c r="N4782" s="134"/>
      <c r="O4782" s="134"/>
      <c r="P4782" s="166"/>
      <c r="Q4782" s="164"/>
      <c r="R4782" s="165"/>
      <c r="S4782" s="138"/>
      <c r="T4782" s="138"/>
      <c r="U4782" s="138"/>
      <c r="V4782" s="138"/>
      <c r="W4782" s="166"/>
      <c r="X4782" s="135"/>
      <c r="Y4782" s="418">
        <f t="shared" si="706"/>
        <v>0</v>
      </c>
      <c r="Z4782" s="291">
        <f t="shared" si="707"/>
        <v>0</v>
      </c>
      <c r="AA4782" s="163"/>
      <c r="AB4782" s="177" t="str">
        <f t="shared" si="708"/>
        <v/>
      </c>
      <c r="AC4782" s="283" t="str">
        <f t="shared" si="709"/>
        <v/>
      </c>
      <c r="AD4782" s="283" t="str">
        <f t="shared" si="710"/>
        <v/>
      </c>
      <c r="AE4782" s="163"/>
      <c r="AF4782" s="162"/>
    </row>
    <row r="4783" spans="1:32">
      <c r="A4783" s="134">
        <v>4774</v>
      </c>
      <c r="B4783" s="136"/>
      <c r="C4783" s="146">
        <f t="shared" si="703"/>
        <v>0</v>
      </c>
      <c r="D4783" s="146">
        <f t="shared" si="704"/>
        <v>1</v>
      </c>
      <c r="E4783" s="146">
        <f t="shared" si="705"/>
        <v>1900</v>
      </c>
      <c r="F4783" s="137"/>
      <c r="G4783" s="287"/>
      <c r="H4783" s="137"/>
      <c r="I4783" s="134"/>
      <c r="J4783" s="204"/>
      <c r="K4783" s="133"/>
      <c r="L4783" s="134"/>
      <c r="M4783" s="133"/>
      <c r="N4783" s="134"/>
      <c r="O4783" s="134"/>
      <c r="P4783" s="166"/>
      <c r="Q4783" s="164"/>
      <c r="R4783" s="165"/>
      <c r="S4783" s="138"/>
      <c r="T4783" s="138"/>
      <c r="U4783" s="138"/>
      <c r="V4783" s="138"/>
      <c r="W4783" s="166"/>
      <c r="X4783" s="135"/>
      <c r="Y4783" s="418">
        <f t="shared" si="706"/>
        <v>0</v>
      </c>
      <c r="Z4783" s="291">
        <f t="shared" si="707"/>
        <v>0</v>
      </c>
      <c r="AA4783" s="163"/>
      <c r="AB4783" s="177" t="str">
        <f t="shared" si="708"/>
        <v/>
      </c>
      <c r="AC4783" s="283" t="str">
        <f t="shared" si="709"/>
        <v/>
      </c>
      <c r="AD4783" s="283" t="str">
        <f t="shared" si="710"/>
        <v/>
      </c>
      <c r="AE4783" s="163"/>
      <c r="AF4783" s="162"/>
    </row>
    <row r="4784" spans="1:32">
      <c r="A4784" s="134">
        <v>4775</v>
      </c>
      <c r="B4784" s="136"/>
      <c r="C4784" s="146">
        <f t="shared" si="703"/>
        <v>0</v>
      </c>
      <c r="D4784" s="146">
        <f t="shared" si="704"/>
        <v>1</v>
      </c>
      <c r="E4784" s="146">
        <f t="shared" si="705"/>
        <v>1900</v>
      </c>
      <c r="F4784" s="137"/>
      <c r="G4784" s="287"/>
      <c r="H4784" s="137"/>
      <c r="I4784" s="134"/>
      <c r="J4784" s="204"/>
      <c r="K4784" s="133"/>
      <c r="L4784" s="134"/>
      <c r="M4784" s="133"/>
      <c r="N4784" s="134"/>
      <c r="O4784" s="134"/>
      <c r="P4784" s="166"/>
      <c r="Q4784" s="164"/>
      <c r="R4784" s="165"/>
      <c r="S4784" s="138"/>
      <c r="T4784" s="138"/>
      <c r="U4784" s="138"/>
      <c r="V4784" s="138"/>
      <c r="W4784" s="166"/>
      <c r="X4784" s="135"/>
      <c r="Y4784" s="418">
        <f t="shared" si="706"/>
        <v>0</v>
      </c>
      <c r="Z4784" s="291">
        <f t="shared" si="707"/>
        <v>0</v>
      </c>
      <c r="AA4784" s="163"/>
      <c r="AB4784" s="177" t="str">
        <f t="shared" si="708"/>
        <v/>
      </c>
      <c r="AC4784" s="283" t="str">
        <f t="shared" si="709"/>
        <v/>
      </c>
      <c r="AD4784" s="283" t="str">
        <f t="shared" si="710"/>
        <v/>
      </c>
      <c r="AE4784" s="163"/>
      <c r="AF4784" s="162"/>
    </row>
    <row r="4785" spans="1:32">
      <c r="A4785" s="134">
        <v>4776</v>
      </c>
      <c r="B4785" s="136"/>
      <c r="C4785" s="146">
        <f t="shared" si="703"/>
        <v>0</v>
      </c>
      <c r="D4785" s="146">
        <f t="shared" si="704"/>
        <v>1</v>
      </c>
      <c r="E4785" s="146">
        <f t="shared" si="705"/>
        <v>1900</v>
      </c>
      <c r="F4785" s="137"/>
      <c r="G4785" s="287"/>
      <c r="H4785" s="137"/>
      <c r="I4785" s="134"/>
      <c r="J4785" s="204"/>
      <c r="K4785" s="133"/>
      <c r="L4785" s="134"/>
      <c r="M4785" s="133"/>
      <c r="N4785" s="134"/>
      <c r="O4785" s="134"/>
      <c r="P4785" s="166"/>
      <c r="Q4785" s="164"/>
      <c r="R4785" s="165"/>
      <c r="S4785" s="138"/>
      <c r="T4785" s="138"/>
      <c r="U4785" s="138"/>
      <c r="V4785" s="138"/>
      <c r="W4785" s="166"/>
      <c r="X4785" s="135"/>
      <c r="Y4785" s="418">
        <f t="shared" si="706"/>
        <v>0</v>
      </c>
      <c r="Z4785" s="291">
        <f t="shared" si="707"/>
        <v>0</v>
      </c>
      <c r="AA4785" s="163"/>
      <c r="AB4785" s="177" t="str">
        <f t="shared" si="708"/>
        <v/>
      </c>
      <c r="AC4785" s="283" t="str">
        <f t="shared" si="709"/>
        <v/>
      </c>
      <c r="AD4785" s="283" t="str">
        <f t="shared" si="710"/>
        <v/>
      </c>
      <c r="AE4785" s="163"/>
      <c r="AF4785" s="162"/>
    </row>
    <row r="4786" spans="1:32">
      <c r="A4786" s="134">
        <v>4777</v>
      </c>
      <c r="B4786" s="136"/>
      <c r="C4786" s="146">
        <f t="shared" si="703"/>
        <v>0</v>
      </c>
      <c r="D4786" s="146">
        <f t="shared" si="704"/>
        <v>1</v>
      </c>
      <c r="E4786" s="146">
        <f t="shared" si="705"/>
        <v>1900</v>
      </c>
      <c r="F4786" s="137"/>
      <c r="G4786" s="287"/>
      <c r="H4786" s="137"/>
      <c r="I4786" s="134"/>
      <c r="J4786" s="204"/>
      <c r="K4786" s="133"/>
      <c r="L4786" s="134"/>
      <c r="M4786" s="133"/>
      <c r="N4786" s="134"/>
      <c r="O4786" s="134"/>
      <c r="P4786" s="166"/>
      <c r="Q4786" s="164"/>
      <c r="R4786" s="165"/>
      <c r="S4786" s="138"/>
      <c r="T4786" s="138"/>
      <c r="U4786" s="138"/>
      <c r="V4786" s="138"/>
      <c r="W4786" s="166"/>
      <c r="X4786" s="135"/>
      <c r="Y4786" s="418">
        <f t="shared" si="706"/>
        <v>0</v>
      </c>
      <c r="Z4786" s="291">
        <f t="shared" si="707"/>
        <v>0</v>
      </c>
      <c r="AA4786" s="163"/>
      <c r="AB4786" s="177" t="str">
        <f t="shared" si="708"/>
        <v/>
      </c>
      <c r="AC4786" s="283" t="str">
        <f t="shared" si="709"/>
        <v/>
      </c>
      <c r="AD4786" s="283" t="str">
        <f t="shared" si="710"/>
        <v/>
      </c>
      <c r="AE4786" s="163"/>
      <c r="AF4786" s="162"/>
    </row>
    <row r="4787" spans="1:32">
      <c r="A4787" s="134">
        <v>4778</v>
      </c>
      <c r="B4787" s="136"/>
      <c r="C4787" s="146">
        <f t="shared" si="703"/>
        <v>0</v>
      </c>
      <c r="D4787" s="146">
        <f t="shared" si="704"/>
        <v>1</v>
      </c>
      <c r="E4787" s="146">
        <f t="shared" si="705"/>
        <v>1900</v>
      </c>
      <c r="F4787" s="137"/>
      <c r="G4787" s="287"/>
      <c r="H4787" s="137"/>
      <c r="I4787" s="134"/>
      <c r="J4787" s="204"/>
      <c r="K4787" s="133"/>
      <c r="L4787" s="134"/>
      <c r="M4787" s="133"/>
      <c r="N4787" s="134"/>
      <c r="O4787" s="134"/>
      <c r="P4787" s="166"/>
      <c r="Q4787" s="164"/>
      <c r="R4787" s="165"/>
      <c r="S4787" s="138"/>
      <c r="T4787" s="138"/>
      <c r="U4787" s="138"/>
      <c r="V4787" s="138"/>
      <c r="W4787" s="166"/>
      <c r="X4787" s="135"/>
      <c r="Y4787" s="418">
        <f t="shared" si="706"/>
        <v>0</v>
      </c>
      <c r="Z4787" s="291">
        <f t="shared" si="707"/>
        <v>0</v>
      </c>
      <c r="AA4787" s="163"/>
      <c r="AB4787" s="177" t="str">
        <f t="shared" si="708"/>
        <v/>
      </c>
      <c r="AC4787" s="283" t="str">
        <f t="shared" si="709"/>
        <v/>
      </c>
      <c r="AD4787" s="283" t="str">
        <f t="shared" si="710"/>
        <v/>
      </c>
      <c r="AE4787" s="163"/>
      <c r="AF4787" s="162"/>
    </row>
    <row r="4788" spans="1:32">
      <c r="A4788" s="134">
        <v>4779</v>
      </c>
      <c r="B4788" s="136"/>
      <c r="C4788" s="146">
        <f t="shared" si="703"/>
        <v>0</v>
      </c>
      <c r="D4788" s="146">
        <f t="shared" si="704"/>
        <v>1</v>
      </c>
      <c r="E4788" s="146">
        <f t="shared" si="705"/>
        <v>1900</v>
      </c>
      <c r="F4788" s="137"/>
      <c r="G4788" s="287"/>
      <c r="H4788" s="137"/>
      <c r="I4788" s="134"/>
      <c r="J4788" s="204"/>
      <c r="K4788" s="133"/>
      <c r="L4788" s="134"/>
      <c r="M4788" s="133"/>
      <c r="N4788" s="134"/>
      <c r="O4788" s="134"/>
      <c r="P4788" s="166"/>
      <c r="Q4788" s="164"/>
      <c r="R4788" s="165"/>
      <c r="S4788" s="138"/>
      <c r="T4788" s="138"/>
      <c r="U4788" s="138"/>
      <c r="V4788" s="138"/>
      <c r="W4788" s="166"/>
      <c r="X4788" s="135"/>
      <c r="Y4788" s="418">
        <f t="shared" si="706"/>
        <v>0</v>
      </c>
      <c r="Z4788" s="291">
        <f t="shared" si="707"/>
        <v>0</v>
      </c>
      <c r="AA4788" s="163"/>
      <c r="AB4788" s="177" t="str">
        <f t="shared" si="708"/>
        <v/>
      </c>
      <c r="AC4788" s="283" t="str">
        <f t="shared" si="709"/>
        <v/>
      </c>
      <c r="AD4788" s="283" t="str">
        <f t="shared" si="710"/>
        <v/>
      </c>
      <c r="AE4788" s="163"/>
      <c r="AF4788" s="162"/>
    </row>
    <row r="4789" spans="1:32">
      <c r="A4789" s="134">
        <v>4780</v>
      </c>
      <c r="B4789" s="136"/>
      <c r="C4789" s="146">
        <f t="shared" si="703"/>
        <v>0</v>
      </c>
      <c r="D4789" s="146">
        <f t="shared" si="704"/>
        <v>1</v>
      </c>
      <c r="E4789" s="146">
        <f t="shared" si="705"/>
        <v>1900</v>
      </c>
      <c r="F4789" s="137"/>
      <c r="G4789" s="287"/>
      <c r="H4789" s="137"/>
      <c r="I4789" s="134"/>
      <c r="J4789" s="204"/>
      <c r="K4789" s="133"/>
      <c r="L4789" s="134"/>
      <c r="M4789" s="133"/>
      <c r="N4789" s="134"/>
      <c r="O4789" s="134"/>
      <c r="P4789" s="166"/>
      <c r="Q4789" s="164"/>
      <c r="R4789" s="165"/>
      <c r="S4789" s="138"/>
      <c r="T4789" s="138"/>
      <c r="U4789" s="138"/>
      <c r="V4789" s="138"/>
      <c r="W4789" s="166"/>
      <c r="X4789" s="135"/>
      <c r="Y4789" s="418">
        <f t="shared" si="706"/>
        <v>0</v>
      </c>
      <c r="Z4789" s="291">
        <f t="shared" si="707"/>
        <v>0</v>
      </c>
      <c r="AA4789" s="163"/>
      <c r="AB4789" s="177" t="str">
        <f t="shared" si="708"/>
        <v/>
      </c>
      <c r="AC4789" s="283" t="str">
        <f t="shared" si="709"/>
        <v/>
      </c>
      <c r="AD4789" s="283" t="str">
        <f t="shared" si="710"/>
        <v/>
      </c>
      <c r="AE4789" s="163"/>
      <c r="AF4789" s="162"/>
    </row>
    <row r="4790" spans="1:32">
      <c r="A4790" s="134">
        <v>4781</v>
      </c>
      <c r="B4790" s="136"/>
      <c r="C4790" s="146">
        <f t="shared" si="703"/>
        <v>0</v>
      </c>
      <c r="D4790" s="146">
        <f t="shared" si="704"/>
        <v>1</v>
      </c>
      <c r="E4790" s="146">
        <f t="shared" si="705"/>
        <v>1900</v>
      </c>
      <c r="F4790" s="137"/>
      <c r="G4790" s="287"/>
      <c r="H4790" s="137"/>
      <c r="I4790" s="134"/>
      <c r="J4790" s="204"/>
      <c r="K4790" s="133"/>
      <c r="L4790" s="134"/>
      <c r="M4790" s="133"/>
      <c r="N4790" s="134"/>
      <c r="O4790" s="134"/>
      <c r="P4790" s="166"/>
      <c r="Q4790" s="164"/>
      <c r="R4790" s="165"/>
      <c r="S4790" s="138"/>
      <c r="T4790" s="138"/>
      <c r="U4790" s="138"/>
      <c r="V4790" s="138"/>
      <c r="W4790" s="166"/>
      <c r="X4790" s="135"/>
      <c r="Y4790" s="418">
        <f t="shared" si="706"/>
        <v>0</v>
      </c>
      <c r="Z4790" s="291">
        <f t="shared" si="707"/>
        <v>0</v>
      </c>
      <c r="AA4790" s="163"/>
      <c r="AB4790" s="177" t="str">
        <f t="shared" si="708"/>
        <v/>
      </c>
      <c r="AC4790" s="283" t="str">
        <f t="shared" si="709"/>
        <v/>
      </c>
      <c r="AD4790" s="283" t="str">
        <f t="shared" si="710"/>
        <v/>
      </c>
      <c r="AE4790" s="163"/>
      <c r="AF4790" s="162"/>
    </row>
    <row r="4791" spans="1:32">
      <c r="A4791" s="134">
        <v>4782</v>
      </c>
      <c r="B4791" s="136"/>
      <c r="C4791" s="146">
        <f t="shared" si="703"/>
        <v>0</v>
      </c>
      <c r="D4791" s="146">
        <f t="shared" si="704"/>
        <v>1</v>
      </c>
      <c r="E4791" s="146">
        <f t="shared" si="705"/>
        <v>1900</v>
      </c>
      <c r="F4791" s="137"/>
      <c r="G4791" s="287"/>
      <c r="H4791" s="137"/>
      <c r="I4791" s="134"/>
      <c r="J4791" s="204"/>
      <c r="K4791" s="133"/>
      <c r="L4791" s="134"/>
      <c r="M4791" s="133"/>
      <c r="N4791" s="134"/>
      <c r="O4791" s="134"/>
      <c r="P4791" s="166"/>
      <c r="Q4791" s="164"/>
      <c r="R4791" s="165"/>
      <c r="S4791" s="138"/>
      <c r="T4791" s="138"/>
      <c r="U4791" s="138"/>
      <c r="V4791" s="138"/>
      <c r="W4791" s="166"/>
      <c r="X4791" s="135"/>
      <c r="Y4791" s="418">
        <f t="shared" si="706"/>
        <v>0</v>
      </c>
      <c r="Z4791" s="291">
        <f t="shared" si="707"/>
        <v>0</v>
      </c>
      <c r="AA4791" s="163"/>
      <c r="AB4791" s="177" t="str">
        <f t="shared" si="708"/>
        <v/>
      </c>
      <c r="AC4791" s="283" t="str">
        <f t="shared" si="709"/>
        <v/>
      </c>
      <c r="AD4791" s="283" t="str">
        <f t="shared" si="710"/>
        <v/>
      </c>
      <c r="AE4791" s="163"/>
      <c r="AF4791" s="162"/>
    </row>
    <row r="4792" spans="1:32">
      <c r="A4792" s="134">
        <v>4783</v>
      </c>
      <c r="B4792" s="136"/>
      <c r="C4792" s="146">
        <f t="shared" si="703"/>
        <v>0</v>
      </c>
      <c r="D4792" s="146">
        <f t="shared" si="704"/>
        <v>1</v>
      </c>
      <c r="E4792" s="146">
        <f t="shared" si="705"/>
        <v>1900</v>
      </c>
      <c r="F4792" s="137"/>
      <c r="G4792" s="287"/>
      <c r="H4792" s="137"/>
      <c r="I4792" s="134"/>
      <c r="J4792" s="204"/>
      <c r="K4792" s="133"/>
      <c r="L4792" s="134"/>
      <c r="M4792" s="133"/>
      <c r="N4792" s="134"/>
      <c r="O4792" s="134"/>
      <c r="P4792" s="166"/>
      <c r="Q4792" s="164"/>
      <c r="R4792" s="165"/>
      <c r="S4792" s="138"/>
      <c r="T4792" s="138"/>
      <c r="U4792" s="138"/>
      <c r="V4792" s="138"/>
      <c r="W4792" s="166"/>
      <c r="X4792" s="135"/>
      <c r="Y4792" s="418">
        <f t="shared" si="706"/>
        <v>0</v>
      </c>
      <c r="Z4792" s="291">
        <f t="shared" si="707"/>
        <v>0</v>
      </c>
      <c r="AA4792" s="163"/>
      <c r="AB4792" s="177" t="str">
        <f t="shared" si="708"/>
        <v/>
      </c>
      <c r="AC4792" s="283" t="str">
        <f t="shared" si="709"/>
        <v/>
      </c>
      <c r="AD4792" s="283" t="str">
        <f t="shared" si="710"/>
        <v/>
      </c>
      <c r="AE4792" s="163"/>
      <c r="AF4792" s="162"/>
    </row>
    <row r="4793" spans="1:32">
      <c r="A4793" s="134">
        <v>4784</v>
      </c>
      <c r="B4793" s="136"/>
      <c r="C4793" s="146">
        <f t="shared" si="703"/>
        <v>0</v>
      </c>
      <c r="D4793" s="146">
        <f t="shared" si="704"/>
        <v>1</v>
      </c>
      <c r="E4793" s="146">
        <f t="shared" si="705"/>
        <v>1900</v>
      </c>
      <c r="F4793" s="137"/>
      <c r="G4793" s="287"/>
      <c r="H4793" s="137"/>
      <c r="I4793" s="134"/>
      <c r="J4793" s="204"/>
      <c r="K4793" s="133"/>
      <c r="L4793" s="134"/>
      <c r="M4793" s="133"/>
      <c r="N4793" s="134"/>
      <c r="O4793" s="134"/>
      <c r="P4793" s="166"/>
      <c r="Q4793" s="164"/>
      <c r="R4793" s="165"/>
      <c r="S4793" s="138"/>
      <c r="T4793" s="138"/>
      <c r="U4793" s="138"/>
      <c r="V4793" s="138"/>
      <c r="W4793" s="166"/>
      <c r="X4793" s="135"/>
      <c r="Y4793" s="418">
        <f t="shared" si="706"/>
        <v>0</v>
      </c>
      <c r="Z4793" s="291">
        <f t="shared" si="707"/>
        <v>0</v>
      </c>
      <c r="AA4793" s="163"/>
      <c r="AB4793" s="177" t="str">
        <f t="shared" si="708"/>
        <v/>
      </c>
      <c r="AC4793" s="283" t="str">
        <f t="shared" si="709"/>
        <v/>
      </c>
      <c r="AD4793" s="283" t="str">
        <f t="shared" si="710"/>
        <v/>
      </c>
      <c r="AE4793" s="163"/>
      <c r="AF4793" s="162"/>
    </row>
    <row r="4794" spans="1:32">
      <c r="A4794" s="134">
        <v>4785</v>
      </c>
      <c r="B4794" s="136"/>
      <c r="C4794" s="146">
        <f t="shared" si="703"/>
        <v>0</v>
      </c>
      <c r="D4794" s="146">
        <f t="shared" si="704"/>
        <v>1</v>
      </c>
      <c r="E4794" s="146">
        <f t="shared" si="705"/>
        <v>1900</v>
      </c>
      <c r="F4794" s="137"/>
      <c r="G4794" s="287"/>
      <c r="H4794" s="137"/>
      <c r="I4794" s="134"/>
      <c r="J4794" s="204"/>
      <c r="K4794" s="133"/>
      <c r="L4794" s="134"/>
      <c r="M4794" s="133"/>
      <c r="N4794" s="134"/>
      <c r="O4794" s="134"/>
      <c r="P4794" s="166"/>
      <c r="Q4794" s="164"/>
      <c r="R4794" s="165"/>
      <c r="S4794" s="138"/>
      <c r="T4794" s="138"/>
      <c r="U4794" s="138"/>
      <c r="V4794" s="138"/>
      <c r="W4794" s="166"/>
      <c r="X4794" s="135"/>
      <c r="Y4794" s="418">
        <f t="shared" si="706"/>
        <v>0</v>
      </c>
      <c r="Z4794" s="291">
        <f t="shared" si="707"/>
        <v>0</v>
      </c>
      <c r="AA4794" s="163"/>
      <c r="AB4794" s="177" t="str">
        <f t="shared" si="708"/>
        <v/>
      </c>
      <c r="AC4794" s="283" t="str">
        <f t="shared" si="709"/>
        <v/>
      </c>
      <c r="AD4794" s="283" t="str">
        <f t="shared" si="710"/>
        <v/>
      </c>
      <c r="AE4794" s="163"/>
      <c r="AF4794" s="162"/>
    </row>
    <row r="4795" spans="1:32">
      <c r="A4795" s="134">
        <v>4786</v>
      </c>
      <c r="B4795" s="136"/>
      <c r="C4795" s="146">
        <f t="shared" si="703"/>
        <v>0</v>
      </c>
      <c r="D4795" s="146">
        <f t="shared" si="704"/>
        <v>1</v>
      </c>
      <c r="E4795" s="146">
        <f t="shared" si="705"/>
        <v>1900</v>
      </c>
      <c r="F4795" s="137"/>
      <c r="G4795" s="287"/>
      <c r="H4795" s="137"/>
      <c r="I4795" s="134"/>
      <c r="J4795" s="204"/>
      <c r="K4795" s="133"/>
      <c r="L4795" s="134"/>
      <c r="M4795" s="133"/>
      <c r="N4795" s="134"/>
      <c r="O4795" s="134"/>
      <c r="P4795" s="166"/>
      <c r="Q4795" s="164"/>
      <c r="R4795" s="165"/>
      <c r="S4795" s="138"/>
      <c r="T4795" s="138"/>
      <c r="U4795" s="138"/>
      <c r="V4795" s="138"/>
      <c r="W4795" s="166"/>
      <c r="X4795" s="135"/>
      <c r="Y4795" s="418">
        <f t="shared" si="706"/>
        <v>0</v>
      </c>
      <c r="Z4795" s="291">
        <f t="shared" si="707"/>
        <v>0</v>
      </c>
      <c r="AA4795" s="163"/>
      <c r="AB4795" s="177" t="str">
        <f t="shared" si="708"/>
        <v/>
      </c>
      <c r="AC4795" s="283" t="str">
        <f t="shared" si="709"/>
        <v/>
      </c>
      <c r="AD4795" s="283" t="str">
        <f t="shared" si="710"/>
        <v/>
      </c>
      <c r="AE4795" s="163"/>
      <c r="AF4795" s="162"/>
    </row>
    <row r="4796" spans="1:32">
      <c r="A4796" s="134">
        <v>4787</v>
      </c>
      <c r="B4796" s="136"/>
      <c r="C4796" s="146">
        <f t="shared" si="703"/>
        <v>0</v>
      </c>
      <c r="D4796" s="146">
        <f t="shared" si="704"/>
        <v>1</v>
      </c>
      <c r="E4796" s="146">
        <f t="shared" si="705"/>
        <v>1900</v>
      </c>
      <c r="F4796" s="137"/>
      <c r="G4796" s="287"/>
      <c r="H4796" s="137"/>
      <c r="I4796" s="134"/>
      <c r="J4796" s="204"/>
      <c r="K4796" s="133"/>
      <c r="L4796" s="134"/>
      <c r="M4796" s="133"/>
      <c r="N4796" s="134"/>
      <c r="O4796" s="134"/>
      <c r="P4796" s="166"/>
      <c r="Q4796" s="164"/>
      <c r="R4796" s="165"/>
      <c r="S4796" s="138"/>
      <c r="T4796" s="138"/>
      <c r="U4796" s="138"/>
      <c r="V4796" s="138"/>
      <c r="W4796" s="166"/>
      <c r="X4796" s="135"/>
      <c r="Y4796" s="418">
        <f t="shared" si="706"/>
        <v>0</v>
      </c>
      <c r="Z4796" s="291">
        <f t="shared" si="707"/>
        <v>0</v>
      </c>
      <c r="AA4796" s="163"/>
      <c r="AB4796" s="177" t="str">
        <f t="shared" si="708"/>
        <v/>
      </c>
      <c r="AC4796" s="283" t="str">
        <f t="shared" si="709"/>
        <v/>
      </c>
      <c r="AD4796" s="283" t="str">
        <f t="shared" si="710"/>
        <v/>
      </c>
      <c r="AE4796" s="163"/>
      <c r="AF4796" s="162"/>
    </row>
    <row r="4797" spans="1:32">
      <c r="A4797" s="134">
        <v>4788</v>
      </c>
      <c r="B4797" s="136"/>
      <c r="C4797" s="146">
        <f t="shared" si="703"/>
        <v>0</v>
      </c>
      <c r="D4797" s="146">
        <f t="shared" si="704"/>
        <v>1</v>
      </c>
      <c r="E4797" s="146">
        <f t="shared" si="705"/>
        <v>1900</v>
      </c>
      <c r="F4797" s="137"/>
      <c r="G4797" s="287"/>
      <c r="H4797" s="137"/>
      <c r="I4797" s="134"/>
      <c r="J4797" s="204"/>
      <c r="K4797" s="133"/>
      <c r="L4797" s="134"/>
      <c r="M4797" s="133"/>
      <c r="N4797" s="134"/>
      <c r="O4797" s="134"/>
      <c r="P4797" s="166"/>
      <c r="Q4797" s="164"/>
      <c r="R4797" s="165"/>
      <c r="S4797" s="138"/>
      <c r="T4797" s="138"/>
      <c r="U4797" s="138"/>
      <c r="V4797" s="138"/>
      <c r="W4797" s="166"/>
      <c r="X4797" s="135"/>
      <c r="Y4797" s="418">
        <f t="shared" si="706"/>
        <v>0</v>
      </c>
      <c r="Z4797" s="291">
        <f t="shared" si="707"/>
        <v>0</v>
      </c>
      <c r="AA4797" s="163"/>
      <c r="AB4797" s="177" t="str">
        <f t="shared" si="708"/>
        <v/>
      </c>
      <c r="AC4797" s="283" t="str">
        <f t="shared" si="709"/>
        <v/>
      </c>
      <c r="AD4797" s="283" t="str">
        <f t="shared" si="710"/>
        <v/>
      </c>
      <c r="AE4797" s="163"/>
      <c r="AF4797" s="162"/>
    </row>
    <row r="4798" spans="1:32">
      <c r="A4798" s="134">
        <v>4789</v>
      </c>
      <c r="B4798" s="136"/>
      <c r="C4798" s="146">
        <f t="shared" si="703"/>
        <v>0</v>
      </c>
      <c r="D4798" s="146">
        <f t="shared" si="704"/>
        <v>1</v>
      </c>
      <c r="E4798" s="146">
        <f t="shared" si="705"/>
        <v>1900</v>
      </c>
      <c r="F4798" s="137"/>
      <c r="G4798" s="287"/>
      <c r="H4798" s="137"/>
      <c r="I4798" s="134"/>
      <c r="J4798" s="204"/>
      <c r="K4798" s="133"/>
      <c r="L4798" s="134"/>
      <c r="M4798" s="133"/>
      <c r="N4798" s="134"/>
      <c r="O4798" s="134"/>
      <c r="P4798" s="166"/>
      <c r="Q4798" s="164"/>
      <c r="R4798" s="165"/>
      <c r="S4798" s="138"/>
      <c r="T4798" s="138"/>
      <c r="U4798" s="138"/>
      <c r="V4798" s="138"/>
      <c r="W4798" s="166"/>
      <c r="X4798" s="135"/>
      <c r="Y4798" s="418">
        <f t="shared" si="706"/>
        <v>0</v>
      </c>
      <c r="Z4798" s="291">
        <f t="shared" si="707"/>
        <v>0</v>
      </c>
      <c r="AA4798" s="163"/>
      <c r="AB4798" s="177" t="str">
        <f t="shared" si="708"/>
        <v/>
      </c>
      <c r="AC4798" s="283" t="str">
        <f t="shared" si="709"/>
        <v/>
      </c>
      <c r="AD4798" s="283" t="str">
        <f t="shared" si="710"/>
        <v/>
      </c>
      <c r="AE4798" s="163"/>
      <c r="AF4798" s="162"/>
    </row>
    <row r="4799" spans="1:32">
      <c r="A4799" s="134">
        <v>4790</v>
      </c>
      <c r="B4799" s="136"/>
      <c r="C4799" s="146">
        <f t="shared" si="703"/>
        <v>0</v>
      </c>
      <c r="D4799" s="146">
        <f t="shared" si="704"/>
        <v>1</v>
      </c>
      <c r="E4799" s="146">
        <f t="shared" si="705"/>
        <v>1900</v>
      </c>
      <c r="F4799" s="137"/>
      <c r="G4799" s="287"/>
      <c r="H4799" s="137"/>
      <c r="I4799" s="134"/>
      <c r="J4799" s="204"/>
      <c r="K4799" s="133"/>
      <c r="L4799" s="134"/>
      <c r="M4799" s="133"/>
      <c r="N4799" s="134"/>
      <c r="O4799" s="134"/>
      <c r="P4799" s="166"/>
      <c r="Q4799" s="164"/>
      <c r="R4799" s="165"/>
      <c r="S4799" s="138"/>
      <c r="T4799" s="138"/>
      <c r="U4799" s="138"/>
      <c r="V4799" s="138"/>
      <c r="W4799" s="166"/>
      <c r="X4799" s="135"/>
      <c r="Y4799" s="418">
        <f t="shared" si="706"/>
        <v>0</v>
      </c>
      <c r="Z4799" s="291">
        <f t="shared" si="707"/>
        <v>0</v>
      </c>
      <c r="AA4799" s="163"/>
      <c r="AB4799" s="177" t="str">
        <f t="shared" si="708"/>
        <v/>
      </c>
      <c r="AC4799" s="283" t="str">
        <f t="shared" si="709"/>
        <v/>
      </c>
      <c r="AD4799" s="283" t="str">
        <f t="shared" si="710"/>
        <v/>
      </c>
      <c r="AE4799" s="163"/>
      <c r="AF4799" s="162"/>
    </row>
    <row r="4800" spans="1:32">
      <c r="A4800" s="134">
        <v>4791</v>
      </c>
      <c r="B4800" s="136"/>
      <c r="C4800" s="146">
        <f t="shared" si="703"/>
        <v>0</v>
      </c>
      <c r="D4800" s="146">
        <f t="shared" si="704"/>
        <v>1</v>
      </c>
      <c r="E4800" s="146">
        <f t="shared" si="705"/>
        <v>1900</v>
      </c>
      <c r="F4800" s="137"/>
      <c r="G4800" s="287"/>
      <c r="H4800" s="137"/>
      <c r="I4800" s="134"/>
      <c r="J4800" s="204"/>
      <c r="K4800" s="133"/>
      <c r="L4800" s="134"/>
      <c r="M4800" s="133"/>
      <c r="N4800" s="134"/>
      <c r="O4800" s="134"/>
      <c r="P4800" s="166"/>
      <c r="Q4800" s="164"/>
      <c r="R4800" s="165"/>
      <c r="S4800" s="138"/>
      <c r="T4800" s="138"/>
      <c r="U4800" s="138"/>
      <c r="V4800" s="138"/>
      <c r="W4800" s="166"/>
      <c r="X4800" s="135"/>
      <c r="Y4800" s="418">
        <f t="shared" si="706"/>
        <v>0</v>
      </c>
      <c r="Z4800" s="291">
        <f t="shared" si="707"/>
        <v>0</v>
      </c>
      <c r="AA4800" s="163"/>
      <c r="AB4800" s="177" t="str">
        <f t="shared" si="708"/>
        <v/>
      </c>
      <c r="AC4800" s="283" t="str">
        <f t="shared" si="709"/>
        <v/>
      </c>
      <c r="AD4800" s="283" t="str">
        <f t="shared" si="710"/>
        <v/>
      </c>
      <c r="AE4800" s="163"/>
      <c r="AF4800" s="162"/>
    </row>
    <row r="4801" spans="1:32">
      <c r="A4801" s="134">
        <v>4792</v>
      </c>
      <c r="B4801" s="136"/>
      <c r="C4801" s="146">
        <f t="shared" si="703"/>
        <v>0</v>
      </c>
      <c r="D4801" s="146">
        <f t="shared" si="704"/>
        <v>1</v>
      </c>
      <c r="E4801" s="146">
        <f t="shared" si="705"/>
        <v>1900</v>
      </c>
      <c r="F4801" s="137"/>
      <c r="G4801" s="287"/>
      <c r="H4801" s="137"/>
      <c r="I4801" s="134"/>
      <c r="J4801" s="204"/>
      <c r="K4801" s="133"/>
      <c r="L4801" s="134"/>
      <c r="M4801" s="133"/>
      <c r="N4801" s="134"/>
      <c r="O4801" s="134"/>
      <c r="P4801" s="166"/>
      <c r="Q4801" s="164"/>
      <c r="R4801" s="165"/>
      <c r="S4801" s="138"/>
      <c r="T4801" s="138"/>
      <c r="U4801" s="138"/>
      <c r="V4801" s="138"/>
      <c r="W4801" s="166"/>
      <c r="X4801" s="135"/>
      <c r="Y4801" s="418">
        <f t="shared" si="706"/>
        <v>0</v>
      </c>
      <c r="Z4801" s="291">
        <f t="shared" si="707"/>
        <v>0</v>
      </c>
      <c r="AA4801" s="163"/>
      <c r="AB4801" s="177" t="str">
        <f t="shared" si="708"/>
        <v/>
      </c>
      <c r="AC4801" s="283" t="str">
        <f t="shared" si="709"/>
        <v/>
      </c>
      <c r="AD4801" s="283" t="str">
        <f t="shared" si="710"/>
        <v/>
      </c>
      <c r="AE4801" s="163"/>
      <c r="AF4801" s="162"/>
    </row>
    <row r="4802" spans="1:32">
      <c r="A4802" s="134">
        <v>4793</v>
      </c>
      <c r="B4802" s="136"/>
      <c r="C4802" s="146">
        <f t="shared" si="703"/>
        <v>0</v>
      </c>
      <c r="D4802" s="146">
        <f t="shared" si="704"/>
        <v>1</v>
      </c>
      <c r="E4802" s="146">
        <f t="shared" si="705"/>
        <v>1900</v>
      </c>
      <c r="F4802" s="137"/>
      <c r="G4802" s="287"/>
      <c r="H4802" s="137"/>
      <c r="I4802" s="134"/>
      <c r="J4802" s="204"/>
      <c r="K4802" s="133"/>
      <c r="L4802" s="134"/>
      <c r="M4802" s="133"/>
      <c r="N4802" s="134"/>
      <c r="O4802" s="134"/>
      <c r="P4802" s="166"/>
      <c r="Q4802" s="164"/>
      <c r="R4802" s="165"/>
      <c r="S4802" s="138"/>
      <c r="T4802" s="138"/>
      <c r="U4802" s="138"/>
      <c r="V4802" s="138"/>
      <c r="W4802" s="166"/>
      <c r="X4802" s="135"/>
      <c r="Y4802" s="418">
        <f t="shared" si="706"/>
        <v>0</v>
      </c>
      <c r="Z4802" s="291">
        <f t="shared" si="707"/>
        <v>0</v>
      </c>
      <c r="AA4802" s="163"/>
      <c r="AB4802" s="177" t="str">
        <f t="shared" si="708"/>
        <v/>
      </c>
      <c r="AC4802" s="283" t="str">
        <f t="shared" si="709"/>
        <v/>
      </c>
      <c r="AD4802" s="283" t="str">
        <f t="shared" si="710"/>
        <v/>
      </c>
      <c r="AE4802" s="163"/>
      <c r="AF4802" s="162"/>
    </row>
    <row r="4803" spans="1:32">
      <c r="A4803" s="134">
        <v>4794</v>
      </c>
      <c r="B4803" s="136"/>
      <c r="C4803" s="146">
        <f t="shared" si="703"/>
        <v>0</v>
      </c>
      <c r="D4803" s="146">
        <f t="shared" si="704"/>
        <v>1</v>
      </c>
      <c r="E4803" s="146">
        <f t="shared" si="705"/>
        <v>1900</v>
      </c>
      <c r="F4803" s="137"/>
      <c r="G4803" s="287"/>
      <c r="H4803" s="137"/>
      <c r="I4803" s="134"/>
      <c r="J4803" s="204"/>
      <c r="K4803" s="133"/>
      <c r="L4803" s="134"/>
      <c r="M4803" s="133"/>
      <c r="N4803" s="134"/>
      <c r="O4803" s="134"/>
      <c r="P4803" s="166"/>
      <c r="Q4803" s="164"/>
      <c r="R4803" s="165"/>
      <c r="S4803" s="138"/>
      <c r="T4803" s="138"/>
      <c r="U4803" s="138"/>
      <c r="V4803" s="138"/>
      <c r="W4803" s="166"/>
      <c r="X4803" s="135"/>
      <c r="Y4803" s="418">
        <f t="shared" si="706"/>
        <v>0</v>
      </c>
      <c r="Z4803" s="291">
        <f t="shared" si="707"/>
        <v>0</v>
      </c>
      <c r="AA4803" s="163"/>
      <c r="AB4803" s="177" t="str">
        <f t="shared" si="708"/>
        <v/>
      </c>
      <c r="AC4803" s="283" t="str">
        <f t="shared" si="709"/>
        <v/>
      </c>
      <c r="AD4803" s="283" t="str">
        <f t="shared" si="710"/>
        <v/>
      </c>
      <c r="AE4803" s="163"/>
      <c r="AF4803" s="162"/>
    </row>
    <row r="4804" spans="1:32">
      <c r="A4804" s="134">
        <v>4795</v>
      </c>
      <c r="B4804" s="136"/>
      <c r="C4804" s="146">
        <f t="shared" si="703"/>
        <v>0</v>
      </c>
      <c r="D4804" s="146">
        <f t="shared" si="704"/>
        <v>1</v>
      </c>
      <c r="E4804" s="146">
        <f t="shared" si="705"/>
        <v>1900</v>
      </c>
      <c r="F4804" s="137"/>
      <c r="G4804" s="287"/>
      <c r="H4804" s="137"/>
      <c r="I4804" s="134"/>
      <c r="J4804" s="204"/>
      <c r="K4804" s="133"/>
      <c r="L4804" s="134"/>
      <c r="M4804" s="133"/>
      <c r="N4804" s="134"/>
      <c r="O4804" s="134"/>
      <c r="P4804" s="166"/>
      <c r="Q4804" s="164"/>
      <c r="R4804" s="165"/>
      <c r="S4804" s="138"/>
      <c r="T4804" s="138"/>
      <c r="U4804" s="138"/>
      <c r="V4804" s="138"/>
      <c r="W4804" s="166"/>
      <c r="X4804" s="135"/>
      <c r="Y4804" s="418">
        <f t="shared" si="706"/>
        <v>0</v>
      </c>
      <c r="Z4804" s="291">
        <f t="shared" si="707"/>
        <v>0</v>
      </c>
      <c r="AA4804" s="163"/>
      <c r="AB4804" s="177" t="str">
        <f t="shared" si="708"/>
        <v/>
      </c>
      <c r="AC4804" s="283" t="str">
        <f t="shared" si="709"/>
        <v/>
      </c>
      <c r="AD4804" s="283" t="str">
        <f t="shared" si="710"/>
        <v/>
      </c>
      <c r="AE4804" s="163"/>
      <c r="AF4804" s="162"/>
    </row>
    <row r="4805" spans="1:32">
      <c r="A4805" s="134">
        <v>4796</v>
      </c>
      <c r="B4805" s="136"/>
      <c r="C4805" s="146">
        <f t="shared" si="703"/>
        <v>0</v>
      </c>
      <c r="D4805" s="146">
        <f t="shared" si="704"/>
        <v>1</v>
      </c>
      <c r="E4805" s="146">
        <f t="shared" si="705"/>
        <v>1900</v>
      </c>
      <c r="F4805" s="137"/>
      <c r="G4805" s="287"/>
      <c r="H4805" s="137"/>
      <c r="I4805" s="134"/>
      <c r="J4805" s="204"/>
      <c r="K4805" s="133"/>
      <c r="L4805" s="134"/>
      <c r="M4805" s="133"/>
      <c r="N4805" s="134"/>
      <c r="O4805" s="134"/>
      <c r="P4805" s="166"/>
      <c r="Q4805" s="164"/>
      <c r="R4805" s="165"/>
      <c r="S4805" s="138"/>
      <c r="T4805" s="138"/>
      <c r="U4805" s="138"/>
      <c r="V4805" s="138"/>
      <c r="W4805" s="166"/>
      <c r="X4805" s="135"/>
      <c r="Y4805" s="418">
        <f t="shared" si="706"/>
        <v>0</v>
      </c>
      <c r="Z4805" s="291">
        <f t="shared" si="707"/>
        <v>0</v>
      </c>
      <c r="AA4805" s="163"/>
      <c r="AB4805" s="177" t="str">
        <f t="shared" si="708"/>
        <v/>
      </c>
      <c r="AC4805" s="283" t="str">
        <f t="shared" si="709"/>
        <v/>
      </c>
      <c r="AD4805" s="283" t="str">
        <f t="shared" si="710"/>
        <v/>
      </c>
      <c r="AE4805" s="163"/>
      <c r="AF4805" s="162"/>
    </row>
    <row r="4806" spans="1:32">
      <c r="A4806" s="134">
        <v>4797</v>
      </c>
      <c r="B4806" s="136"/>
      <c r="C4806" s="146">
        <f t="shared" si="703"/>
        <v>0</v>
      </c>
      <c r="D4806" s="146">
        <f t="shared" si="704"/>
        <v>1</v>
      </c>
      <c r="E4806" s="146">
        <f t="shared" si="705"/>
        <v>1900</v>
      </c>
      <c r="F4806" s="137"/>
      <c r="G4806" s="287"/>
      <c r="H4806" s="137"/>
      <c r="I4806" s="134"/>
      <c r="J4806" s="204"/>
      <c r="K4806" s="133"/>
      <c r="L4806" s="134"/>
      <c r="M4806" s="133"/>
      <c r="N4806" s="134"/>
      <c r="O4806" s="134"/>
      <c r="P4806" s="166"/>
      <c r="Q4806" s="164"/>
      <c r="R4806" s="165"/>
      <c r="S4806" s="138"/>
      <c r="T4806" s="138"/>
      <c r="U4806" s="138"/>
      <c r="V4806" s="138"/>
      <c r="W4806" s="166"/>
      <c r="X4806" s="135"/>
      <c r="Y4806" s="418">
        <f t="shared" si="706"/>
        <v>0</v>
      </c>
      <c r="Z4806" s="291">
        <f t="shared" si="707"/>
        <v>0</v>
      </c>
      <c r="AA4806" s="163"/>
      <c r="AB4806" s="177" t="str">
        <f t="shared" si="708"/>
        <v/>
      </c>
      <c r="AC4806" s="283" t="str">
        <f t="shared" si="709"/>
        <v/>
      </c>
      <c r="AD4806" s="283" t="str">
        <f t="shared" si="710"/>
        <v/>
      </c>
      <c r="AE4806" s="163"/>
      <c r="AF4806" s="162"/>
    </row>
    <row r="4807" spans="1:32">
      <c r="A4807" s="134">
        <v>4798</v>
      </c>
      <c r="B4807" s="136"/>
      <c r="C4807" s="146">
        <f t="shared" si="703"/>
        <v>0</v>
      </c>
      <c r="D4807" s="146">
        <f t="shared" si="704"/>
        <v>1</v>
      </c>
      <c r="E4807" s="146">
        <f t="shared" si="705"/>
        <v>1900</v>
      </c>
      <c r="F4807" s="137"/>
      <c r="G4807" s="287"/>
      <c r="H4807" s="137"/>
      <c r="I4807" s="134"/>
      <c r="J4807" s="204"/>
      <c r="K4807" s="133"/>
      <c r="L4807" s="134"/>
      <c r="M4807" s="133"/>
      <c r="N4807" s="134"/>
      <c r="O4807" s="134"/>
      <c r="P4807" s="166"/>
      <c r="Q4807" s="164"/>
      <c r="R4807" s="165"/>
      <c r="S4807" s="138"/>
      <c r="T4807" s="138"/>
      <c r="U4807" s="138"/>
      <c r="V4807" s="138"/>
      <c r="W4807" s="166"/>
      <c r="X4807" s="135"/>
      <c r="Y4807" s="418">
        <f t="shared" si="706"/>
        <v>0</v>
      </c>
      <c r="Z4807" s="291">
        <f t="shared" si="707"/>
        <v>0</v>
      </c>
      <c r="AA4807" s="163"/>
      <c r="AB4807" s="177" t="str">
        <f t="shared" si="708"/>
        <v/>
      </c>
      <c r="AC4807" s="283" t="str">
        <f t="shared" si="709"/>
        <v/>
      </c>
      <c r="AD4807" s="283" t="str">
        <f t="shared" si="710"/>
        <v/>
      </c>
      <c r="AE4807" s="163"/>
      <c r="AF4807" s="162"/>
    </row>
    <row r="4808" spans="1:32">
      <c r="A4808" s="134">
        <v>4799</v>
      </c>
      <c r="B4808" s="136"/>
      <c r="C4808" s="146">
        <f t="shared" si="703"/>
        <v>0</v>
      </c>
      <c r="D4808" s="146">
        <f t="shared" si="704"/>
        <v>1</v>
      </c>
      <c r="E4808" s="146">
        <f t="shared" si="705"/>
        <v>1900</v>
      </c>
      <c r="F4808" s="137"/>
      <c r="G4808" s="287"/>
      <c r="H4808" s="137"/>
      <c r="I4808" s="134"/>
      <c r="J4808" s="204"/>
      <c r="K4808" s="133"/>
      <c r="L4808" s="134"/>
      <c r="M4808" s="133"/>
      <c r="N4808" s="134"/>
      <c r="O4808" s="134"/>
      <c r="P4808" s="166"/>
      <c r="Q4808" s="164"/>
      <c r="R4808" s="165"/>
      <c r="S4808" s="138"/>
      <c r="T4808" s="138"/>
      <c r="U4808" s="138"/>
      <c r="V4808" s="138"/>
      <c r="W4808" s="166"/>
      <c r="X4808" s="135"/>
      <c r="Y4808" s="418">
        <f t="shared" si="706"/>
        <v>0</v>
      </c>
      <c r="Z4808" s="291">
        <f t="shared" si="707"/>
        <v>0</v>
      </c>
      <c r="AA4808" s="163"/>
      <c r="AB4808" s="177" t="str">
        <f t="shared" si="708"/>
        <v/>
      </c>
      <c r="AC4808" s="283" t="str">
        <f t="shared" si="709"/>
        <v/>
      </c>
      <c r="AD4808" s="283" t="str">
        <f t="shared" si="710"/>
        <v/>
      </c>
      <c r="AE4808" s="163"/>
      <c r="AF4808" s="162"/>
    </row>
    <row r="4809" spans="1:32">
      <c r="A4809" s="134">
        <v>4800</v>
      </c>
      <c r="B4809" s="136"/>
      <c r="C4809" s="146">
        <f t="shared" si="703"/>
        <v>0</v>
      </c>
      <c r="D4809" s="146">
        <f t="shared" si="704"/>
        <v>1</v>
      </c>
      <c r="E4809" s="146">
        <f t="shared" si="705"/>
        <v>1900</v>
      </c>
      <c r="F4809" s="137"/>
      <c r="G4809" s="287"/>
      <c r="H4809" s="137"/>
      <c r="I4809" s="134"/>
      <c r="J4809" s="204"/>
      <c r="K4809" s="133"/>
      <c r="L4809" s="134"/>
      <c r="M4809" s="133"/>
      <c r="N4809" s="134"/>
      <c r="O4809" s="134"/>
      <c r="P4809" s="166"/>
      <c r="Q4809" s="164"/>
      <c r="R4809" s="165"/>
      <c r="S4809" s="138"/>
      <c r="T4809" s="138"/>
      <c r="U4809" s="138"/>
      <c r="V4809" s="138"/>
      <c r="W4809" s="166"/>
      <c r="X4809" s="135"/>
      <c r="Y4809" s="418">
        <f t="shared" si="706"/>
        <v>0</v>
      </c>
      <c r="Z4809" s="291">
        <f t="shared" si="707"/>
        <v>0</v>
      </c>
      <c r="AA4809" s="163"/>
      <c r="AB4809" s="177" t="str">
        <f t="shared" si="708"/>
        <v/>
      </c>
      <c r="AC4809" s="283" t="str">
        <f t="shared" si="709"/>
        <v/>
      </c>
      <c r="AD4809" s="283" t="str">
        <f t="shared" si="710"/>
        <v/>
      </c>
      <c r="AE4809" s="163"/>
      <c r="AF4809" s="162"/>
    </row>
    <row r="4810" spans="1:32">
      <c r="A4810" s="134">
        <v>4801</v>
      </c>
      <c r="B4810" s="136"/>
      <c r="C4810" s="146">
        <f t="shared" si="703"/>
        <v>0</v>
      </c>
      <c r="D4810" s="146">
        <f t="shared" si="704"/>
        <v>1</v>
      </c>
      <c r="E4810" s="146">
        <f t="shared" si="705"/>
        <v>1900</v>
      </c>
      <c r="F4810" s="137"/>
      <c r="G4810" s="287"/>
      <c r="H4810" s="137"/>
      <c r="I4810" s="134"/>
      <c r="J4810" s="204"/>
      <c r="K4810" s="133"/>
      <c r="L4810" s="134"/>
      <c r="M4810" s="133"/>
      <c r="N4810" s="134"/>
      <c r="O4810" s="134"/>
      <c r="P4810" s="166"/>
      <c r="Q4810" s="164"/>
      <c r="R4810" s="165"/>
      <c r="S4810" s="138"/>
      <c r="T4810" s="138"/>
      <c r="U4810" s="138"/>
      <c r="V4810" s="138"/>
      <c r="W4810" s="166"/>
      <c r="X4810" s="135"/>
      <c r="Y4810" s="418">
        <f t="shared" si="706"/>
        <v>0</v>
      </c>
      <c r="Z4810" s="291">
        <f t="shared" si="707"/>
        <v>0</v>
      </c>
      <c r="AA4810" s="163"/>
      <c r="AB4810" s="177" t="str">
        <f t="shared" si="708"/>
        <v/>
      </c>
      <c r="AC4810" s="283" t="str">
        <f t="shared" si="709"/>
        <v/>
      </c>
      <c r="AD4810" s="283" t="str">
        <f t="shared" si="710"/>
        <v/>
      </c>
      <c r="AE4810" s="163"/>
      <c r="AF4810" s="162"/>
    </row>
    <row r="4811" spans="1:32">
      <c r="A4811" s="134">
        <v>4802</v>
      </c>
      <c r="B4811" s="136"/>
      <c r="C4811" s="146">
        <f t="shared" ref="C4811:C4874" si="711">DAY(B4811)</f>
        <v>0</v>
      </c>
      <c r="D4811" s="146">
        <f t="shared" ref="D4811:D4874" si="712">MONTH(B4811)</f>
        <v>1</v>
      </c>
      <c r="E4811" s="146">
        <f t="shared" ref="E4811:E4874" si="713">YEAR(B4811)</f>
        <v>1900</v>
      </c>
      <c r="F4811" s="137"/>
      <c r="G4811" s="287"/>
      <c r="H4811" s="137"/>
      <c r="I4811" s="134"/>
      <c r="J4811" s="204"/>
      <c r="K4811" s="133"/>
      <c r="L4811" s="134"/>
      <c r="M4811" s="133"/>
      <c r="N4811" s="134"/>
      <c r="O4811" s="134"/>
      <c r="P4811" s="166"/>
      <c r="Q4811" s="164"/>
      <c r="R4811" s="165"/>
      <c r="S4811" s="138"/>
      <c r="T4811" s="138"/>
      <c r="U4811" s="138"/>
      <c r="V4811" s="138"/>
      <c r="W4811" s="166"/>
      <c r="X4811" s="135"/>
      <c r="Y4811" s="418">
        <f t="shared" ref="Y4811:Y4874" si="714">X4811*U4811</f>
        <v>0</v>
      </c>
      <c r="Z4811" s="291">
        <f t="shared" ref="Z4811:Z4874" si="715">Y4811*1.1</f>
        <v>0</v>
      </c>
      <c r="AA4811" s="163"/>
      <c r="AB4811" s="177" t="str">
        <f t="shared" ref="AB4811:AB4874" si="716">IF(S4811="","",IF(S4811-U4811=0,"Full","No"))</f>
        <v/>
      </c>
      <c r="AC4811" s="283" t="str">
        <f t="shared" ref="AC4811:AC4874" si="717">IF(AND(S4811&gt;U4811,V4811=0),"Lost",IF(AND(S4811&gt;U4811,V4811&lt;(S4811-U4811)),"Lost",""))</f>
        <v/>
      </c>
      <c r="AD4811" s="283" t="str">
        <f t="shared" ref="AD4811:AD4874" si="718">IF(AND(S4811&gt;U4811,V4811=0),S4811-U4811,IF(AND(S4811&gt;U4811,V4811&lt;(S4811-U4811)),S4811-(U4811+V4811),""))</f>
        <v/>
      </c>
      <c r="AE4811" s="163"/>
      <c r="AF4811" s="162"/>
    </row>
    <row r="4812" spans="1:32">
      <c r="A4812" s="134">
        <v>4803</v>
      </c>
      <c r="B4812" s="136"/>
      <c r="C4812" s="146">
        <f t="shared" si="711"/>
        <v>0</v>
      </c>
      <c r="D4812" s="146">
        <f t="shared" si="712"/>
        <v>1</v>
      </c>
      <c r="E4812" s="146">
        <f t="shared" si="713"/>
        <v>1900</v>
      </c>
      <c r="F4812" s="137"/>
      <c r="G4812" s="287"/>
      <c r="H4812" s="137"/>
      <c r="I4812" s="134"/>
      <c r="J4812" s="204"/>
      <c r="K4812" s="133"/>
      <c r="L4812" s="134"/>
      <c r="M4812" s="133"/>
      <c r="N4812" s="134"/>
      <c r="O4812" s="134"/>
      <c r="P4812" s="166"/>
      <c r="Q4812" s="164"/>
      <c r="R4812" s="165"/>
      <c r="S4812" s="138"/>
      <c r="T4812" s="138"/>
      <c r="U4812" s="138"/>
      <c r="V4812" s="138"/>
      <c r="W4812" s="166"/>
      <c r="X4812" s="135"/>
      <c r="Y4812" s="418">
        <f t="shared" si="714"/>
        <v>0</v>
      </c>
      <c r="Z4812" s="291">
        <f t="shared" si="715"/>
        <v>0</v>
      </c>
      <c r="AA4812" s="163"/>
      <c r="AB4812" s="177" t="str">
        <f t="shared" si="716"/>
        <v/>
      </c>
      <c r="AC4812" s="283" t="str">
        <f t="shared" si="717"/>
        <v/>
      </c>
      <c r="AD4812" s="283" t="str">
        <f t="shared" si="718"/>
        <v/>
      </c>
      <c r="AE4812" s="163"/>
      <c r="AF4812" s="162"/>
    </row>
    <row r="4813" spans="1:32">
      <c r="A4813" s="134">
        <v>4804</v>
      </c>
      <c r="B4813" s="136"/>
      <c r="C4813" s="146">
        <f t="shared" si="711"/>
        <v>0</v>
      </c>
      <c r="D4813" s="146">
        <f t="shared" si="712"/>
        <v>1</v>
      </c>
      <c r="E4813" s="146">
        <f t="shared" si="713"/>
        <v>1900</v>
      </c>
      <c r="F4813" s="137"/>
      <c r="G4813" s="287"/>
      <c r="H4813" s="137"/>
      <c r="I4813" s="134"/>
      <c r="J4813" s="204"/>
      <c r="K4813" s="133"/>
      <c r="L4813" s="134"/>
      <c r="M4813" s="133"/>
      <c r="N4813" s="134"/>
      <c r="O4813" s="134"/>
      <c r="P4813" s="166"/>
      <c r="Q4813" s="164"/>
      <c r="R4813" s="165"/>
      <c r="S4813" s="138"/>
      <c r="T4813" s="138"/>
      <c r="U4813" s="138"/>
      <c r="V4813" s="138"/>
      <c r="W4813" s="166"/>
      <c r="X4813" s="135"/>
      <c r="Y4813" s="418">
        <f t="shared" si="714"/>
        <v>0</v>
      </c>
      <c r="Z4813" s="291">
        <f t="shared" si="715"/>
        <v>0</v>
      </c>
      <c r="AA4813" s="163"/>
      <c r="AB4813" s="177" t="str">
        <f t="shared" si="716"/>
        <v/>
      </c>
      <c r="AC4813" s="283" t="str">
        <f t="shared" si="717"/>
        <v/>
      </c>
      <c r="AD4813" s="283" t="str">
        <f t="shared" si="718"/>
        <v/>
      </c>
      <c r="AE4813" s="163"/>
      <c r="AF4813" s="162"/>
    </row>
    <row r="4814" spans="1:32">
      <c r="A4814" s="134">
        <v>4805</v>
      </c>
      <c r="B4814" s="136"/>
      <c r="C4814" s="146">
        <f t="shared" si="711"/>
        <v>0</v>
      </c>
      <c r="D4814" s="146">
        <f t="shared" si="712"/>
        <v>1</v>
      </c>
      <c r="E4814" s="146">
        <f t="shared" si="713"/>
        <v>1900</v>
      </c>
      <c r="F4814" s="137"/>
      <c r="G4814" s="287"/>
      <c r="H4814" s="137"/>
      <c r="I4814" s="134"/>
      <c r="J4814" s="204"/>
      <c r="K4814" s="133"/>
      <c r="L4814" s="134"/>
      <c r="M4814" s="133"/>
      <c r="N4814" s="134"/>
      <c r="O4814" s="134"/>
      <c r="P4814" s="166"/>
      <c r="Q4814" s="164"/>
      <c r="R4814" s="165"/>
      <c r="S4814" s="138"/>
      <c r="T4814" s="138"/>
      <c r="U4814" s="138"/>
      <c r="V4814" s="138"/>
      <c r="W4814" s="166"/>
      <c r="X4814" s="135"/>
      <c r="Y4814" s="418">
        <f t="shared" si="714"/>
        <v>0</v>
      </c>
      <c r="Z4814" s="291">
        <f t="shared" si="715"/>
        <v>0</v>
      </c>
      <c r="AA4814" s="163"/>
      <c r="AB4814" s="177" t="str">
        <f t="shared" si="716"/>
        <v/>
      </c>
      <c r="AC4814" s="283" t="str">
        <f t="shared" si="717"/>
        <v/>
      </c>
      <c r="AD4814" s="283" t="str">
        <f t="shared" si="718"/>
        <v/>
      </c>
      <c r="AE4814" s="163"/>
      <c r="AF4814" s="162"/>
    </row>
    <row r="4815" spans="1:32">
      <c r="A4815" s="134">
        <v>4806</v>
      </c>
      <c r="B4815" s="136"/>
      <c r="C4815" s="146">
        <f t="shared" si="711"/>
        <v>0</v>
      </c>
      <c r="D4815" s="146">
        <f t="shared" si="712"/>
        <v>1</v>
      </c>
      <c r="E4815" s="146">
        <f t="shared" si="713"/>
        <v>1900</v>
      </c>
      <c r="F4815" s="137"/>
      <c r="G4815" s="287"/>
      <c r="H4815" s="137"/>
      <c r="I4815" s="134"/>
      <c r="J4815" s="204"/>
      <c r="K4815" s="133"/>
      <c r="L4815" s="134"/>
      <c r="M4815" s="133"/>
      <c r="N4815" s="134"/>
      <c r="O4815" s="134"/>
      <c r="P4815" s="166"/>
      <c r="Q4815" s="164"/>
      <c r="R4815" s="165"/>
      <c r="S4815" s="138"/>
      <c r="T4815" s="138"/>
      <c r="U4815" s="138"/>
      <c r="V4815" s="138"/>
      <c r="W4815" s="166"/>
      <c r="X4815" s="135"/>
      <c r="Y4815" s="418">
        <f t="shared" si="714"/>
        <v>0</v>
      </c>
      <c r="Z4815" s="291">
        <f t="shared" si="715"/>
        <v>0</v>
      </c>
      <c r="AA4815" s="163"/>
      <c r="AB4815" s="177" t="str">
        <f t="shared" si="716"/>
        <v/>
      </c>
      <c r="AC4815" s="283" t="str">
        <f t="shared" si="717"/>
        <v/>
      </c>
      <c r="AD4815" s="283" t="str">
        <f t="shared" si="718"/>
        <v/>
      </c>
      <c r="AE4815" s="163"/>
      <c r="AF4815" s="162"/>
    </row>
    <row r="4816" spans="1:32">
      <c r="A4816" s="134">
        <v>4807</v>
      </c>
      <c r="B4816" s="136"/>
      <c r="C4816" s="146">
        <f t="shared" si="711"/>
        <v>0</v>
      </c>
      <c r="D4816" s="146">
        <f t="shared" si="712"/>
        <v>1</v>
      </c>
      <c r="E4816" s="146">
        <f t="shared" si="713"/>
        <v>1900</v>
      </c>
      <c r="F4816" s="137"/>
      <c r="G4816" s="287"/>
      <c r="H4816" s="137"/>
      <c r="I4816" s="134"/>
      <c r="J4816" s="204"/>
      <c r="K4816" s="133"/>
      <c r="L4816" s="134"/>
      <c r="M4816" s="133"/>
      <c r="N4816" s="134"/>
      <c r="O4816" s="134"/>
      <c r="P4816" s="166"/>
      <c r="Q4816" s="164"/>
      <c r="R4816" s="165"/>
      <c r="S4816" s="138"/>
      <c r="T4816" s="138"/>
      <c r="U4816" s="138"/>
      <c r="V4816" s="138"/>
      <c r="W4816" s="166"/>
      <c r="X4816" s="135"/>
      <c r="Y4816" s="418">
        <f t="shared" si="714"/>
        <v>0</v>
      </c>
      <c r="Z4816" s="291">
        <f t="shared" si="715"/>
        <v>0</v>
      </c>
      <c r="AA4816" s="163"/>
      <c r="AB4816" s="177" t="str">
        <f t="shared" si="716"/>
        <v/>
      </c>
      <c r="AC4816" s="283" t="str">
        <f t="shared" si="717"/>
        <v/>
      </c>
      <c r="AD4816" s="283" t="str">
        <f t="shared" si="718"/>
        <v/>
      </c>
      <c r="AE4816" s="163"/>
      <c r="AF4816" s="162"/>
    </row>
    <row r="4817" spans="1:32">
      <c r="A4817" s="134">
        <v>4808</v>
      </c>
      <c r="B4817" s="136"/>
      <c r="C4817" s="146">
        <f t="shared" si="711"/>
        <v>0</v>
      </c>
      <c r="D4817" s="146">
        <f t="shared" si="712"/>
        <v>1</v>
      </c>
      <c r="E4817" s="146">
        <f t="shared" si="713"/>
        <v>1900</v>
      </c>
      <c r="F4817" s="137"/>
      <c r="G4817" s="287"/>
      <c r="H4817" s="137"/>
      <c r="I4817" s="134"/>
      <c r="J4817" s="204"/>
      <c r="K4817" s="133"/>
      <c r="L4817" s="134"/>
      <c r="M4817" s="133"/>
      <c r="N4817" s="134"/>
      <c r="O4817" s="134"/>
      <c r="P4817" s="166"/>
      <c r="Q4817" s="164"/>
      <c r="R4817" s="165"/>
      <c r="S4817" s="138"/>
      <c r="T4817" s="138"/>
      <c r="U4817" s="138"/>
      <c r="V4817" s="138"/>
      <c r="W4817" s="166"/>
      <c r="X4817" s="135"/>
      <c r="Y4817" s="418">
        <f t="shared" si="714"/>
        <v>0</v>
      </c>
      <c r="Z4817" s="291">
        <f t="shared" si="715"/>
        <v>0</v>
      </c>
      <c r="AA4817" s="163"/>
      <c r="AB4817" s="177" t="str">
        <f t="shared" si="716"/>
        <v/>
      </c>
      <c r="AC4817" s="283" t="str">
        <f t="shared" si="717"/>
        <v/>
      </c>
      <c r="AD4817" s="283" t="str">
        <f t="shared" si="718"/>
        <v/>
      </c>
      <c r="AE4817" s="163"/>
      <c r="AF4817" s="162"/>
    </row>
    <row r="4818" spans="1:32">
      <c r="A4818" s="134">
        <v>4809</v>
      </c>
      <c r="B4818" s="136"/>
      <c r="C4818" s="146">
        <f t="shared" si="711"/>
        <v>0</v>
      </c>
      <c r="D4818" s="146">
        <f t="shared" si="712"/>
        <v>1</v>
      </c>
      <c r="E4818" s="146">
        <f t="shared" si="713"/>
        <v>1900</v>
      </c>
      <c r="F4818" s="137"/>
      <c r="G4818" s="287"/>
      <c r="H4818" s="137"/>
      <c r="I4818" s="134"/>
      <c r="J4818" s="204"/>
      <c r="K4818" s="133"/>
      <c r="L4818" s="134"/>
      <c r="M4818" s="133"/>
      <c r="N4818" s="134"/>
      <c r="O4818" s="134"/>
      <c r="P4818" s="166"/>
      <c r="Q4818" s="164"/>
      <c r="R4818" s="165"/>
      <c r="S4818" s="138"/>
      <c r="T4818" s="138"/>
      <c r="U4818" s="138"/>
      <c r="V4818" s="138"/>
      <c r="W4818" s="166"/>
      <c r="X4818" s="135"/>
      <c r="Y4818" s="418">
        <f t="shared" si="714"/>
        <v>0</v>
      </c>
      <c r="Z4818" s="291">
        <f t="shared" si="715"/>
        <v>0</v>
      </c>
      <c r="AA4818" s="163"/>
      <c r="AB4818" s="177" t="str">
        <f t="shared" si="716"/>
        <v/>
      </c>
      <c r="AC4818" s="283" t="str">
        <f t="shared" si="717"/>
        <v/>
      </c>
      <c r="AD4818" s="283" t="str">
        <f t="shared" si="718"/>
        <v/>
      </c>
      <c r="AE4818" s="163"/>
      <c r="AF4818" s="162"/>
    </row>
    <row r="4819" spans="1:32">
      <c r="A4819" s="134">
        <v>4810</v>
      </c>
      <c r="B4819" s="136"/>
      <c r="C4819" s="146">
        <f t="shared" si="711"/>
        <v>0</v>
      </c>
      <c r="D4819" s="146">
        <f t="shared" si="712"/>
        <v>1</v>
      </c>
      <c r="E4819" s="146">
        <f t="shared" si="713"/>
        <v>1900</v>
      </c>
      <c r="F4819" s="137"/>
      <c r="G4819" s="287"/>
      <c r="H4819" s="137"/>
      <c r="I4819" s="134"/>
      <c r="J4819" s="204"/>
      <c r="K4819" s="133"/>
      <c r="L4819" s="134"/>
      <c r="M4819" s="133"/>
      <c r="N4819" s="134"/>
      <c r="O4819" s="134"/>
      <c r="P4819" s="166"/>
      <c r="Q4819" s="164"/>
      <c r="R4819" s="165"/>
      <c r="S4819" s="138"/>
      <c r="T4819" s="138"/>
      <c r="U4819" s="138"/>
      <c r="V4819" s="138"/>
      <c r="W4819" s="166"/>
      <c r="X4819" s="135"/>
      <c r="Y4819" s="418">
        <f t="shared" si="714"/>
        <v>0</v>
      </c>
      <c r="Z4819" s="291">
        <f t="shared" si="715"/>
        <v>0</v>
      </c>
      <c r="AA4819" s="163"/>
      <c r="AB4819" s="177" t="str">
        <f t="shared" si="716"/>
        <v/>
      </c>
      <c r="AC4819" s="283" t="str">
        <f t="shared" si="717"/>
        <v/>
      </c>
      <c r="AD4819" s="283" t="str">
        <f t="shared" si="718"/>
        <v/>
      </c>
      <c r="AE4819" s="163"/>
      <c r="AF4819" s="162"/>
    </row>
    <row r="4820" spans="1:32">
      <c r="A4820" s="134">
        <v>4811</v>
      </c>
      <c r="B4820" s="136"/>
      <c r="C4820" s="146">
        <f t="shared" si="711"/>
        <v>0</v>
      </c>
      <c r="D4820" s="146">
        <f t="shared" si="712"/>
        <v>1</v>
      </c>
      <c r="E4820" s="146">
        <f t="shared" si="713"/>
        <v>1900</v>
      </c>
      <c r="F4820" s="137"/>
      <c r="G4820" s="287"/>
      <c r="H4820" s="137"/>
      <c r="I4820" s="134"/>
      <c r="J4820" s="204"/>
      <c r="K4820" s="133"/>
      <c r="L4820" s="134"/>
      <c r="M4820" s="133"/>
      <c r="N4820" s="134"/>
      <c r="O4820" s="134"/>
      <c r="P4820" s="166"/>
      <c r="Q4820" s="164"/>
      <c r="R4820" s="165"/>
      <c r="S4820" s="138"/>
      <c r="T4820" s="138"/>
      <c r="U4820" s="138"/>
      <c r="V4820" s="138"/>
      <c r="W4820" s="166"/>
      <c r="X4820" s="135"/>
      <c r="Y4820" s="418">
        <f t="shared" si="714"/>
        <v>0</v>
      </c>
      <c r="Z4820" s="291">
        <f t="shared" si="715"/>
        <v>0</v>
      </c>
      <c r="AA4820" s="163"/>
      <c r="AB4820" s="177" t="str">
        <f t="shared" si="716"/>
        <v/>
      </c>
      <c r="AC4820" s="283" t="str">
        <f t="shared" si="717"/>
        <v/>
      </c>
      <c r="AD4820" s="283" t="str">
        <f t="shared" si="718"/>
        <v/>
      </c>
      <c r="AE4820" s="163"/>
      <c r="AF4820" s="162"/>
    </row>
    <row r="4821" spans="1:32">
      <c r="A4821" s="134">
        <v>4812</v>
      </c>
      <c r="B4821" s="136"/>
      <c r="C4821" s="146">
        <f t="shared" si="711"/>
        <v>0</v>
      </c>
      <c r="D4821" s="146">
        <f t="shared" si="712"/>
        <v>1</v>
      </c>
      <c r="E4821" s="146">
        <f t="shared" si="713"/>
        <v>1900</v>
      </c>
      <c r="F4821" s="137"/>
      <c r="G4821" s="287"/>
      <c r="H4821" s="137"/>
      <c r="I4821" s="134"/>
      <c r="J4821" s="204"/>
      <c r="K4821" s="133"/>
      <c r="L4821" s="134"/>
      <c r="M4821" s="133"/>
      <c r="N4821" s="134"/>
      <c r="O4821" s="134"/>
      <c r="P4821" s="166"/>
      <c r="Q4821" s="164"/>
      <c r="R4821" s="165"/>
      <c r="S4821" s="138"/>
      <c r="T4821" s="138"/>
      <c r="U4821" s="138"/>
      <c r="V4821" s="138"/>
      <c r="W4821" s="166"/>
      <c r="X4821" s="135"/>
      <c r="Y4821" s="418">
        <f t="shared" si="714"/>
        <v>0</v>
      </c>
      <c r="Z4821" s="291">
        <f t="shared" si="715"/>
        <v>0</v>
      </c>
      <c r="AA4821" s="163"/>
      <c r="AB4821" s="177" t="str">
        <f t="shared" si="716"/>
        <v/>
      </c>
      <c r="AC4821" s="283" t="str">
        <f t="shared" si="717"/>
        <v/>
      </c>
      <c r="AD4821" s="283" t="str">
        <f t="shared" si="718"/>
        <v/>
      </c>
      <c r="AE4821" s="163"/>
      <c r="AF4821" s="162"/>
    </row>
    <row r="4822" spans="1:32">
      <c r="A4822" s="134">
        <v>4813</v>
      </c>
      <c r="B4822" s="136"/>
      <c r="C4822" s="146">
        <f t="shared" si="711"/>
        <v>0</v>
      </c>
      <c r="D4822" s="146">
        <f t="shared" si="712"/>
        <v>1</v>
      </c>
      <c r="E4822" s="146">
        <f t="shared" si="713"/>
        <v>1900</v>
      </c>
      <c r="F4822" s="137"/>
      <c r="G4822" s="287"/>
      <c r="H4822" s="137"/>
      <c r="I4822" s="134"/>
      <c r="J4822" s="204"/>
      <c r="K4822" s="133"/>
      <c r="L4822" s="134"/>
      <c r="M4822" s="133"/>
      <c r="N4822" s="134"/>
      <c r="O4822" s="134"/>
      <c r="P4822" s="166"/>
      <c r="Q4822" s="164"/>
      <c r="R4822" s="165"/>
      <c r="S4822" s="138"/>
      <c r="T4822" s="138"/>
      <c r="U4822" s="138"/>
      <c r="V4822" s="138"/>
      <c r="W4822" s="166"/>
      <c r="X4822" s="135"/>
      <c r="Y4822" s="418">
        <f t="shared" si="714"/>
        <v>0</v>
      </c>
      <c r="Z4822" s="291">
        <f t="shared" si="715"/>
        <v>0</v>
      </c>
      <c r="AA4822" s="163"/>
      <c r="AB4822" s="177" t="str">
        <f t="shared" si="716"/>
        <v/>
      </c>
      <c r="AC4822" s="283" t="str">
        <f t="shared" si="717"/>
        <v/>
      </c>
      <c r="AD4822" s="283" t="str">
        <f t="shared" si="718"/>
        <v/>
      </c>
      <c r="AE4822" s="163"/>
      <c r="AF4822" s="162"/>
    </row>
    <row r="4823" spans="1:32">
      <c r="A4823" s="134">
        <v>4814</v>
      </c>
      <c r="B4823" s="136"/>
      <c r="C4823" s="146">
        <f t="shared" si="711"/>
        <v>0</v>
      </c>
      <c r="D4823" s="146">
        <f t="shared" si="712"/>
        <v>1</v>
      </c>
      <c r="E4823" s="146">
        <f t="shared" si="713"/>
        <v>1900</v>
      </c>
      <c r="F4823" s="137"/>
      <c r="G4823" s="287"/>
      <c r="H4823" s="137"/>
      <c r="I4823" s="134"/>
      <c r="J4823" s="204"/>
      <c r="K4823" s="133"/>
      <c r="L4823" s="134"/>
      <c r="M4823" s="133"/>
      <c r="N4823" s="134"/>
      <c r="O4823" s="134"/>
      <c r="P4823" s="166"/>
      <c r="Q4823" s="164"/>
      <c r="R4823" s="165"/>
      <c r="S4823" s="138"/>
      <c r="T4823" s="138"/>
      <c r="U4823" s="138"/>
      <c r="V4823" s="138"/>
      <c r="W4823" s="166"/>
      <c r="X4823" s="135"/>
      <c r="Y4823" s="418">
        <f t="shared" si="714"/>
        <v>0</v>
      </c>
      <c r="Z4823" s="291">
        <f t="shared" si="715"/>
        <v>0</v>
      </c>
      <c r="AA4823" s="163"/>
      <c r="AB4823" s="177" t="str">
        <f t="shared" si="716"/>
        <v/>
      </c>
      <c r="AC4823" s="283" t="str">
        <f t="shared" si="717"/>
        <v/>
      </c>
      <c r="AD4823" s="283" t="str">
        <f t="shared" si="718"/>
        <v/>
      </c>
      <c r="AE4823" s="163"/>
      <c r="AF4823" s="162"/>
    </row>
    <row r="4824" spans="1:32">
      <c r="A4824" s="134">
        <v>4815</v>
      </c>
      <c r="B4824" s="136"/>
      <c r="C4824" s="146">
        <f t="shared" si="711"/>
        <v>0</v>
      </c>
      <c r="D4824" s="146">
        <f t="shared" si="712"/>
        <v>1</v>
      </c>
      <c r="E4824" s="146">
        <f t="shared" si="713"/>
        <v>1900</v>
      </c>
      <c r="F4824" s="137"/>
      <c r="G4824" s="287"/>
      <c r="H4824" s="137"/>
      <c r="I4824" s="134"/>
      <c r="J4824" s="204"/>
      <c r="K4824" s="133"/>
      <c r="L4824" s="134"/>
      <c r="M4824" s="133"/>
      <c r="N4824" s="134"/>
      <c r="O4824" s="134"/>
      <c r="P4824" s="166"/>
      <c r="Q4824" s="164"/>
      <c r="R4824" s="165"/>
      <c r="S4824" s="138"/>
      <c r="T4824" s="138"/>
      <c r="U4824" s="138"/>
      <c r="V4824" s="138"/>
      <c r="W4824" s="166"/>
      <c r="X4824" s="135"/>
      <c r="Y4824" s="418">
        <f t="shared" si="714"/>
        <v>0</v>
      </c>
      <c r="Z4824" s="291">
        <f t="shared" si="715"/>
        <v>0</v>
      </c>
      <c r="AA4824" s="163"/>
      <c r="AB4824" s="177" t="str">
        <f t="shared" si="716"/>
        <v/>
      </c>
      <c r="AC4824" s="283" t="str">
        <f t="shared" si="717"/>
        <v/>
      </c>
      <c r="AD4824" s="283" t="str">
        <f t="shared" si="718"/>
        <v/>
      </c>
      <c r="AE4824" s="163"/>
      <c r="AF4824" s="162"/>
    </row>
    <row r="4825" spans="1:32">
      <c r="A4825" s="134">
        <v>4816</v>
      </c>
      <c r="B4825" s="136"/>
      <c r="C4825" s="146">
        <f t="shared" si="711"/>
        <v>0</v>
      </c>
      <c r="D4825" s="146">
        <f t="shared" si="712"/>
        <v>1</v>
      </c>
      <c r="E4825" s="146">
        <f t="shared" si="713"/>
        <v>1900</v>
      </c>
      <c r="F4825" s="137"/>
      <c r="G4825" s="287"/>
      <c r="H4825" s="137"/>
      <c r="I4825" s="134"/>
      <c r="J4825" s="204"/>
      <c r="K4825" s="133"/>
      <c r="L4825" s="134"/>
      <c r="M4825" s="133"/>
      <c r="N4825" s="134"/>
      <c r="O4825" s="134"/>
      <c r="P4825" s="166"/>
      <c r="Q4825" s="164"/>
      <c r="R4825" s="165"/>
      <c r="S4825" s="138"/>
      <c r="T4825" s="138"/>
      <c r="U4825" s="138"/>
      <c r="V4825" s="138"/>
      <c r="W4825" s="166"/>
      <c r="X4825" s="135"/>
      <c r="Y4825" s="418">
        <f t="shared" si="714"/>
        <v>0</v>
      </c>
      <c r="Z4825" s="291">
        <f t="shared" si="715"/>
        <v>0</v>
      </c>
      <c r="AA4825" s="163"/>
      <c r="AB4825" s="177" t="str">
        <f t="shared" si="716"/>
        <v/>
      </c>
      <c r="AC4825" s="283" t="str">
        <f t="shared" si="717"/>
        <v/>
      </c>
      <c r="AD4825" s="283" t="str">
        <f t="shared" si="718"/>
        <v/>
      </c>
      <c r="AE4825" s="163"/>
      <c r="AF4825" s="162"/>
    </row>
    <row r="4826" spans="1:32">
      <c r="A4826" s="134">
        <v>4817</v>
      </c>
      <c r="B4826" s="136"/>
      <c r="C4826" s="146">
        <f t="shared" si="711"/>
        <v>0</v>
      </c>
      <c r="D4826" s="146">
        <f t="shared" si="712"/>
        <v>1</v>
      </c>
      <c r="E4826" s="146">
        <f t="shared" si="713"/>
        <v>1900</v>
      </c>
      <c r="F4826" s="137"/>
      <c r="G4826" s="287"/>
      <c r="H4826" s="137"/>
      <c r="I4826" s="134"/>
      <c r="J4826" s="204"/>
      <c r="K4826" s="133"/>
      <c r="L4826" s="134"/>
      <c r="M4826" s="133"/>
      <c r="N4826" s="134"/>
      <c r="O4826" s="134"/>
      <c r="P4826" s="166"/>
      <c r="Q4826" s="164"/>
      <c r="R4826" s="165"/>
      <c r="S4826" s="138"/>
      <c r="T4826" s="138"/>
      <c r="U4826" s="138"/>
      <c r="V4826" s="138"/>
      <c r="W4826" s="166"/>
      <c r="X4826" s="135"/>
      <c r="Y4826" s="418">
        <f t="shared" si="714"/>
        <v>0</v>
      </c>
      <c r="Z4826" s="291">
        <f t="shared" si="715"/>
        <v>0</v>
      </c>
      <c r="AA4826" s="163"/>
      <c r="AB4826" s="177" t="str">
        <f t="shared" si="716"/>
        <v/>
      </c>
      <c r="AC4826" s="283" t="str">
        <f t="shared" si="717"/>
        <v/>
      </c>
      <c r="AD4826" s="283" t="str">
        <f t="shared" si="718"/>
        <v/>
      </c>
      <c r="AE4826" s="163"/>
      <c r="AF4826" s="162"/>
    </row>
    <row r="4827" spans="1:32">
      <c r="A4827" s="134">
        <v>4818</v>
      </c>
      <c r="B4827" s="136"/>
      <c r="C4827" s="146">
        <f t="shared" si="711"/>
        <v>0</v>
      </c>
      <c r="D4827" s="146">
        <f t="shared" si="712"/>
        <v>1</v>
      </c>
      <c r="E4827" s="146">
        <f t="shared" si="713"/>
        <v>1900</v>
      </c>
      <c r="F4827" s="137"/>
      <c r="G4827" s="287"/>
      <c r="H4827" s="137"/>
      <c r="I4827" s="134"/>
      <c r="J4827" s="204"/>
      <c r="K4827" s="133"/>
      <c r="L4827" s="134"/>
      <c r="M4827" s="133"/>
      <c r="N4827" s="134"/>
      <c r="O4827" s="134"/>
      <c r="P4827" s="166"/>
      <c r="Q4827" s="164"/>
      <c r="R4827" s="165"/>
      <c r="S4827" s="138"/>
      <c r="T4827" s="138"/>
      <c r="U4827" s="138"/>
      <c r="V4827" s="138"/>
      <c r="W4827" s="166"/>
      <c r="X4827" s="135"/>
      <c r="Y4827" s="418">
        <f t="shared" si="714"/>
        <v>0</v>
      </c>
      <c r="Z4827" s="291">
        <f t="shared" si="715"/>
        <v>0</v>
      </c>
      <c r="AA4827" s="163"/>
      <c r="AB4827" s="177" t="str">
        <f t="shared" si="716"/>
        <v/>
      </c>
      <c r="AC4827" s="283" t="str">
        <f t="shared" si="717"/>
        <v/>
      </c>
      <c r="AD4827" s="283" t="str">
        <f t="shared" si="718"/>
        <v/>
      </c>
      <c r="AE4827" s="163"/>
      <c r="AF4827" s="162"/>
    </row>
    <row r="4828" spans="1:32">
      <c r="A4828" s="134">
        <v>4819</v>
      </c>
      <c r="B4828" s="136"/>
      <c r="C4828" s="146">
        <f t="shared" si="711"/>
        <v>0</v>
      </c>
      <c r="D4828" s="146">
        <f t="shared" si="712"/>
        <v>1</v>
      </c>
      <c r="E4828" s="146">
        <f t="shared" si="713"/>
        <v>1900</v>
      </c>
      <c r="F4828" s="137"/>
      <c r="G4828" s="287"/>
      <c r="H4828" s="137"/>
      <c r="I4828" s="134"/>
      <c r="J4828" s="204"/>
      <c r="K4828" s="133"/>
      <c r="L4828" s="134"/>
      <c r="M4828" s="133"/>
      <c r="N4828" s="134"/>
      <c r="O4828" s="134"/>
      <c r="P4828" s="166"/>
      <c r="Q4828" s="164"/>
      <c r="R4828" s="165"/>
      <c r="S4828" s="138"/>
      <c r="T4828" s="138"/>
      <c r="U4828" s="138"/>
      <c r="V4828" s="138"/>
      <c r="W4828" s="166"/>
      <c r="X4828" s="135"/>
      <c r="Y4828" s="418">
        <f t="shared" si="714"/>
        <v>0</v>
      </c>
      <c r="Z4828" s="291">
        <f t="shared" si="715"/>
        <v>0</v>
      </c>
      <c r="AA4828" s="163"/>
      <c r="AB4828" s="177" t="str">
        <f t="shared" si="716"/>
        <v/>
      </c>
      <c r="AC4828" s="283" t="str">
        <f t="shared" si="717"/>
        <v/>
      </c>
      <c r="AD4828" s="283" t="str">
        <f t="shared" si="718"/>
        <v/>
      </c>
      <c r="AE4828" s="163"/>
      <c r="AF4828" s="162"/>
    </row>
    <row r="4829" spans="1:32">
      <c r="A4829" s="134">
        <v>4820</v>
      </c>
      <c r="B4829" s="136"/>
      <c r="C4829" s="146">
        <f t="shared" si="711"/>
        <v>0</v>
      </c>
      <c r="D4829" s="146">
        <f t="shared" si="712"/>
        <v>1</v>
      </c>
      <c r="E4829" s="146">
        <f t="shared" si="713"/>
        <v>1900</v>
      </c>
      <c r="F4829" s="137"/>
      <c r="G4829" s="287"/>
      <c r="H4829" s="137"/>
      <c r="I4829" s="134"/>
      <c r="J4829" s="204"/>
      <c r="K4829" s="133"/>
      <c r="L4829" s="134"/>
      <c r="M4829" s="133"/>
      <c r="N4829" s="134"/>
      <c r="O4829" s="134"/>
      <c r="P4829" s="166"/>
      <c r="Q4829" s="164"/>
      <c r="R4829" s="165"/>
      <c r="S4829" s="138"/>
      <c r="T4829" s="138"/>
      <c r="U4829" s="138"/>
      <c r="V4829" s="138"/>
      <c r="W4829" s="166"/>
      <c r="X4829" s="135"/>
      <c r="Y4829" s="418">
        <f t="shared" si="714"/>
        <v>0</v>
      </c>
      <c r="Z4829" s="291">
        <f t="shared" si="715"/>
        <v>0</v>
      </c>
      <c r="AA4829" s="163"/>
      <c r="AB4829" s="177" t="str">
        <f t="shared" si="716"/>
        <v/>
      </c>
      <c r="AC4829" s="283" t="str">
        <f t="shared" si="717"/>
        <v/>
      </c>
      <c r="AD4829" s="283" t="str">
        <f t="shared" si="718"/>
        <v/>
      </c>
      <c r="AE4829" s="163"/>
      <c r="AF4829" s="162"/>
    </row>
    <row r="4830" spans="1:32">
      <c r="A4830" s="134">
        <v>4821</v>
      </c>
      <c r="B4830" s="136"/>
      <c r="C4830" s="146">
        <f t="shared" si="711"/>
        <v>0</v>
      </c>
      <c r="D4830" s="146">
        <f t="shared" si="712"/>
        <v>1</v>
      </c>
      <c r="E4830" s="146">
        <f t="shared" si="713"/>
        <v>1900</v>
      </c>
      <c r="F4830" s="137"/>
      <c r="G4830" s="287"/>
      <c r="H4830" s="137"/>
      <c r="I4830" s="134"/>
      <c r="J4830" s="204"/>
      <c r="K4830" s="133"/>
      <c r="L4830" s="134"/>
      <c r="M4830" s="133"/>
      <c r="N4830" s="134"/>
      <c r="O4830" s="134"/>
      <c r="P4830" s="166"/>
      <c r="Q4830" s="164"/>
      <c r="R4830" s="165"/>
      <c r="S4830" s="138"/>
      <c r="T4830" s="138"/>
      <c r="U4830" s="138"/>
      <c r="V4830" s="138"/>
      <c r="W4830" s="166"/>
      <c r="X4830" s="135"/>
      <c r="Y4830" s="418">
        <f t="shared" si="714"/>
        <v>0</v>
      </c>
      <c r="Z4830" s="291">
        <f t="shared" si="715"/>
        <v>0</v>
      </c>
      <c r="AA4830" s="163"/>
      <c r="AB4830" s="177" t="str">
        <f t="shared" si="716"/>
        <v/>
      </c>
      <c r="AC4830" s="283" t="str">
        <f t="shared" si="717"/>
        <v/>
      </c>
      <c r="AD4830" s="283" t="str">
        <f t="shared" si="718"/>
        <v/>
      </c>
      <c r="AE4830" s="163"/>
      <c r="AF4830" s="162"/>
    </row>
    <row r="4831" spans="1:32">
      <c r="A4831" s="134">
        <v>4822</v>
      </c>
      <c r="B4831" s="136"/>
      <c r="C4831" s="146">
        <f t="shared" si="711"/>
        <v>0</v>
      </c>
      <c r="D4831" s="146">
        <f t="shared" si="712"/>
        <v>1</v>
      </c>
      <c r="E4831" s="146">
        <f t="shared" si="713"/>
        <v>1900</v>
      </c>
      <c r="F4831" s="137"/>
      <c r="G4831" s="287"/>
      <c r="H4831" s="137"/>
      <c r="I4831" s="134"/>
      <c r="J4831" s="204"/>
      <c r="K4831" s="133"/>
      <c r="L4831" s="134"/>
      <c r="M4831" s="133"/>
      <c r="N4831" s="134"/>
      <c r="O4831" s="134"/>
      <c r="P4831" s="166"/>
      <c r="Q4831" s="164"/>
      <c r="R4831" s="165"/>
      <c r="S4831" s="138"/>
      <c r="T4831" s="138"/>
      <c r="U4831" s="138"/>
      <c r="V4831" s="138"/>
      <c r="W4831" s="166"/>
      <c r="X4831" s="135"/>
      <c r="Y4831" s="418">
        <f t="shared" si="714"/>
        <v>0</v>
      </c>
      <c r="Z4831" s="291">
        <f t="shared" si="715"/>
        <v>0</v>
      </c>
      <c r="AA4831" s="163"/>
      <c r="AB4831" s="177" t="str">
        <f t="shared" si="716"/>
        <v/>
      </c>
      <c r="AC4831" s="283" t="str">
        <f t="shared" si="717"/>
        <v/>
      </c>
      <c r="AD4831" s="283" t="str">
        <f t="shared" si="718"/>
        <v/>
      </c>
      <c r="AE4831" s="163"/>
      <c r="AF4831" s="162"/>
    </row>
    <row r="4832" spans="1:32">
      <c r="A4832" s="134">
        <v>4823</v>
      </c>
      <c r="B4832" s="136"/>
      <c r="C4832" s="146">
        <f t="shared" si="711"/>
        <v>0</v>
      </c>
      <c r="D4832" s="146">
        <f t="shared" si="712"/>
        <v>1</v>
      </c>
      <c r="E4832" s="146">
        <f t="shared" si="713"/>
        <v>1900</v>
      </c>
      <c r="F4832" s="137"/>
      <c r="G4832" s="287"/>
      <c r="H4832" s="137"/>
      <c r="I4832" s="134"/>
      <c r="J4832" s="204"/>
      <c r="K4832" s="133"/>
      <c r="L4832" s="134"/>
      <c r="M4832" s="133"/>
      <c r="N4832" s="134"/>
      <c r="O4832" s="134"/>
      <c r="P4832" s="166"/>
      <c r="Q4832" s="164"/>
      <c r="R4832" s="165"/>
      <c r="S4832" s="138"/>
      <c r="T4832" s="138"/>
      <c r="U4832" s="138"/>
      <c r="V4832" s="138"/>
      <c r="W4832" s="166"/>
      <c r="X4832" s="135"/>
      <c r="Y4832" s="418">
        <f t="shared" si="714"/>
        <v>0</v>
      </c>
      <c r="Z4832" s="291">
        <f t="shared" si="715"/>
        <v>0</v>
      </c>
      <c r="AA4832" s="163"/>
      <c r="AB4832" s="177" t="str">
        <f t="shared" si="716"/>
        <v/>
      </c>
      <c r="AC4832" s="283" t="str">
        <f t="shared" si="717"/>
        <v/>
      </c>
      <c r="AD4832" s="283" t="str">
        <f t="shared" si="718"/>
        <v/>
      </c>
      <c r="AE4832" s="163"/>
      <c r="AF4832" s="162"/>
    </row>
    <row r="4833" spans="1:32">
      <c r="A4833" s="134">
        <v>4824</v>
      </c>
      <c r="B4833" s="136"/>
      <c r="C4833" s="146">
        <f t="shared" si="711"/>
        <v>0</v>
      </c>
      <c r="D4833" s="146">
        <f t="shared" si="712"/>
        <v>1</v>
      </c>
      <c r="E4833" s="146">
        <f t="shared" si="713"/>
        <v>1900</v>
      </c>
      <c r="F4833" s="137"/>
      <c r="G4833" s="287"/>
      <c r="H4833" s="137"/>
      <c r="I4833" s="134"/>
      <c r="J4833" s="204"/>
      <c r="K4833" s="133"/>
      <c r="L4833" s="134"/>
      <c r="M4833" s="133"/>
      <c r="N4833" s="134"/>
      <c r="O4833" s="134"/>
      <c r="P4833" s="166"/>
      <c r="Q4833" s="164"/>
      <c r="R4833" s="165"/>
      <c r="S4833" s="138"/>
      <c r="T4833" s="138"/>
      <c r="U4833" s="138"/>
      <c r="V4833" s="138"/>
      <c r="W4833" s="166"/>
      <c r="X4833" s="135"/>
      <c r="Y4833" s="418">
        <f t="shared" si="714"/>
        <v>0</v>
      </c>
      <c r="Z4833" s="291">
        <f t="shared" si="715"/>
        <v>0</v>
      </c>
      <c r="AA4833" s="163"/>
      <c r="AB4833" s="177" t="str">
        <f t="shared" si="716"/>
        <v/>
      </c>
      <c r="AC4833" s="283" t="str">
        <f t="shared" si="717"/>
        <v/>
      </c>
      <c r="AD4833" s="283" t="str">
        <f t="shared" si="718"/>
        <v/>
      </c>
      <c r="AE4833" s="163"/>
      <c r="AF4833" s="162"/>
    </row>
    <row r="4834" spans="1:32">
      <c r="A4834" s="134">
        <v>4825</v>
      </c>
      <c r="B4834" s="136"/>
      <c r="C4834" s="146">
        <f t="shared" si="711"/>
        <v>0</v>
      </c>
      <c r="D4834" s="146">
        <f t="shared" si="712"/>
        <v>1</v>
      </c>
      <c r="E4834" s="146">
        <f t="shared" si="713"/>
        <v>1900</v>
      </c>
      <c r="F4834" s="137"/>
      <c r="G4834" s="287"/>
      <c r="H4834" s="137"/>
      <c r="I4834" s="134"/>
      <c r="J4834" s="204"/>
      <c r="K4834" s="133"/>
      <c r="L4834" s="134"/>
      <c r="M4834" s="133"/>
      <c r="N4834" s="134"/>
      <c r="O4834" s="134"/>
      <c r="P4834" s="166"/>
      <c r="Q4834" s="164"/>
      <c r="R4834" s="165"/>
      <c r="S4834" s="138"/>
      <c r="T4834" s="138"/>
      <c r="U4834" s="138"/>
      <c r="V4834" s="138"/>
      <c r="W4834" s="166"/>
      <c r="X4834" s="135"/>
      <c r="Y4834" s="418">
        <f t="shared" si="714"/>
        <v>0</v>
      </c>
      <c r="Z4834" s="291">
        <f t="shared" si="715"/>
        <v>0</v>
      </c>
      <c r="AA4834" s="163"/>
      <c r="AB4834" s="177" t="str">
        <f t="shared" si="716"/>
        <v/>
      </c>
      <c r="AC4834" s="283" t="str">
        <f t="shared" si="717"/>
        <v/>
      </c>
      <c r="AD4834" s="283" t="str">
        <f t="shared" si="718"/>
        <v/>
      </c>
      <c r="AE4834" s="163"/>
      <c r="AF4834" s="162"/>
    </row>
    <row r="4835" spans="1:32">
      <c r="A4835" s="134">
        <v>4826</v>
      </c>
      <c r="B4835" s="136"/>
      <c r="C4835" s="146">
        <f t="shared" si="711"/>
        <v>0</v>
      </c>
      <c r="D4835" s="146">
        <f t="shared" si="712"/>
        <v>1</v>
      </c>
      <c r="E4835" s="146">
        <f t="shared" si="713"/>
        <v>1900</v>
      </c>
      <c r="F4835" s="137"/>
      <c r="G4835" s="287"/>
      <c r="H4835" s="137"/>
      <c r="I4835" s="134"/>
      <c r="J4835" s="204"/>
      <c r="K4835" s="133"/>
      <c r="L4835" s="134"/>
      <c r="M4835" s="133"/>
      <c r="N4835" s="134"/>
      <c r="O4835" s="134"/>
      <c r="P4835" s="166"/>
      <c r="Q4835" s="164"/>
      <c r="R4835" s="165"/>
      <c r="S4835" s="138"/>
      <c r="T4835" s="138"/>
      <c r="U4835" s="138"/>
      <c r="V4835" s="138"/>
      <c r="W4835" s="166"/>
      <c r="X4835" s="135"/>
      <c r="Y4835" s="418">
        <f t="shared" si="714"/>
        <v>0</v>
      </c>
      <c r="Z4835" s="291">
        <f t="shared" si="715"/>
        <v>0</v>
      </c>
      <c r="AA4835" s="163"/>
      <c r="AB4835" s="177" t="str">
        <f t="shared" si="716"/>
        <v/>
      </c>
      <c r="AC4835" s="283" t="str">
        <f t="shared" si="717"/>
        <v/>
      </c>
      <c r="AD4835" s="283" t="str">
        <f t="shared" si="718"/>
        <v/>
      </c>
      <c r="AE4835" s="163"/>
      <c r="AF4835" s="162"/>
    </row>
    <row r="4836" spans="1:32">
      <c r="A4836" s="134">
        <v>4827</v>
      </c>
      <c r="B4836" s="136"/>
      <c r="C4836" s="146">
        <f t="shared" si="711"/>
        <v>0</v>
      </c>
      <c r="D4836" s="146">
        <f t="shared" si="712"/>
        <v>1</v>
      </c>
      <c r="E4836" s="146">
        <f t="shared" si="713"/>
        <v>1900</v>
      </c>
      <c r="F4836" s="137"/>
      <c r="G4836" s="287"/>
      <c r="H4836" s="137"/>
      <c r="I4836" s="134"/>
      <c r="J4836" s="204"/>
      <c r="K4836" s="133"/>
      <c r="L4836" s="134"/>
      <c r="M4836" s="133"/>
      <c r="N4836" s="134"/>
      <c r="O4836" s="134"/>
      <c r="P4836" s="166"/>
      <c r="Q4836" s="164"/>
      <c r="R4836" s="165"/>
      <c r="S4836" s="138"/>
      <c r="T4836" s="138"/>
      <c r="U4836" s="138"/>
      <c r="V4836" s="138"/>
      <c r="W4836" s="166"/>
      <c r="X4836" s="135"/>
      <c r="Y4836" s="418">
        <f t="shared" si="714"/>
        <v>0</v>
      </c>
      <c r="Z4836" s="291">
        <f t="shared" si="715"/>
        <v>0</v>
      </c>
      <c r="AA4836" s="163"/>
      <c r="AB4836" s="177" t="str">
        <f t="shared" si="716"/>
        <v/>
      </c>
      <c r="AC4836" s="283" t="str">
        <f t="shared" si="717"/>
        <v/>
      </c>
      <c r="AD4836" s="283" t="str">
        <f t="shared" si="718"/>
        <v/>
      </c>
      <c r="AE4836" s="163"/>
      <c r="AF4836" s="162"/>
    </row>
    <row r="4837" spans="1:32">
      <c r="A4837" s="134">
        <v>4828</v>
      </c>
      <c r="B4837" s="136"/>
      <c r="C4837" s="146">
        <f t="shared" si="711"/>
        <v>0</v>
      </c>
      <c r="D4837" s="146">
        <f t="shared" si="712"/>
        <v>1</v>
      </c>
      <c r="E4837" s="146">
        <f t="shared" si="713"/>
        <v>1900</v>
      </c>
      <c r="F4837" s="137"/>
      <c r="G4837" s="287"/>
      <c r="H4837" s="137"/>
      <c r="I4837" s="134"/>
      <c r="J4837" s="204"/>
      <c r="K4837" s="133"/>
      <c r="L4837" s="134"/>
      <c r="M4837" s="133"/>
      <c r="N4837" s="134"/>
      <c r="O4837" s="134"/>
      <c r="P4837" s="166"/>
      <c r="Q4837" s="164"/>
      <c r="R4837" s="165"/>
      <c r="S4837" s="138"/>
      <c r="T4837" s="138"/>
      <c r="U4837" s="138"/>
      <c r="V4837" s="138"/>
      <c r="W4837" s="166"/>
      <c r="X4837" s="135"/>
      <c r="Y4837" s="418">
        <f t="shared" si="714"/>
        <v>0</v>
      </c>
      <c r="Z4837" s="291">
        <f t="shared" si="715"/>
        <v>0</v>
      </c>
      <c r="AA4837" s="163"/>
      <c r="AB4837" s="177" t="str">
        <f t="shared" si="716"/>
        <v/>
      </c>
      <c r="AC4837" s="283" t="str">
        <f t="shared" si="717"/>
        <v/>
      </c>
      <c r="AD4837" s="283" t="str">
        <f t="shared" si="718"/>
        <v/>
      </c>
      <c r="AE4837" s="163"/>
      <c r="AF4837" s="162"/>
    </row>
    <row r="4838" spans="1:32">
      <c r="A4838" s="134">
        <v>4829</v>
      </c>
      <c r="B4838" s="136"/>
      <c r="C4838" s="146">
        <f t="shared" si="711"/>
        <v>0</v>
      </c>
      <c r="D4838" s="146">
        <f t="shared" si="712"/>
        <v>1</v>
      </c>
      <c r="E4838" s="146">
        <f t="shared" si="713"/>
        <v>1900</v>
      </c>
      <c r="F4838" s="137"/>
      <c r="G4838" s="287"/>
      <c r="H4838" s="137"/>
      <c r="I4838" s="134"/>
      <c r="J4838" s="204"/>
      <c r="K4838" s="133"/>
      <c r="L4838" s="134"/>
      <c r="M4838" s="133"/>
      <c r="N4838" s="134"/>
      <c r="O4838" s="134"/>
      <c r="P4838" s="166"/>
      <c r="Q4838" s="164"/>
      <c r="R4838" s="165"/>
      <c r="S4838" s="138"/>
      <c r="T4838" s="138"/>
      <c r="U4838" s="138"/>
      <c r="V4838" s="138"/>
      <c r="W4838" s="166"/>
      <c r="X4838" s="135"/>
      <c r="Y4838" s="418">
        <f t="shared" si="714"/>
        <v>0</v>
      </c>
      <c r="Z4838" s="291">
        <f t="shared" si="715"/>
        <v>0</v>
      </c>
      <c r="AA4838" s="163"/>
      <c r="AB4838" s="177" t="str">
        <f t="shared" si="716"/>
        <v/>
      </c>
      <c r="AC4838" s="283" t="str">
        <f t="shared" si="717"/>
        <v/>
      </c>
      <c r="AD4838" s="283" t="str">
        <f t="shared" si="718"/>
        <v/>
      </c>
      <c r="AE4838" s="163"/>
      <c r="AF4838" s="162"/>
    </row>
    <row r="4839" spans="1:32">
      <c r="A4839" s="134">
        <v>4830</v>
      </c>
      <c r="B4839" s="136"/>
      <c r="C4839" s="146">
        <f t="shared" si="711"/>
        <v>0</v>
      </c>
      <c r="D4839" s="146">
        <f t="shared" si="712"/>
        <v>1</v>
      </c>
      <c r="E4839" s="146">
        <f t="shared" si="713"/>
        <v>1900</v>
      </c>
      <c r="F4839" s="137"/>
      <c r="G4839" s="287"/>
      <c r="H4839" s="137"/>
      <c r="I4839" s="134"/>
      <c r="J4839" s="204"/>
      <c r="K4839" s="133"/>
      <c r="L4839" s="134"/>
      <c r="M4839" s="133"/>
      <c r="N4839" s="134"/>
      <c r="O4839" s="134"/>
      <c r="P4839" s="166"/>
      <c r="Q4839" s="164"/>
      <c r="R4839" s="165"/>
      <c r="S4839" s="138"/>
      <c r="T4839" s="138"/>
      <c r="U4839" s="138"/>
      <c r="V4839" s="138"/>
      <c r="W4839" s="166"/>
      <c r="X4839" s="135"/>
      <c r="Y4839" s="418">
        <f t="shared" si="714"/>
        <v>0</v>
      </c>
      <c r="Z4839" s="291">
        <f t="shared" si="715"/>
        <v>0</v>
      </c>
      <c r="AA4839" s="163"/>
      <c r="AB4839" s="177" t="str">
        <f t="shared" si="716"/>
        <v/>
      </c>
      <c r="AC4839" s="283" t="str">
        <f t="shared" si="717"/>
        <v/>
      </c>
      <c r="AD4839" s="283" t="str">
        <f t="shared" si="718"/>
        <v/>
      </c>
      <c r="AE4839" s="163"/>
      <c r="AF4839" s="162"/>
    </row>
    <row r="4840" spans="1:32">
      <c r="A4840" s="134">
        <v>4831</v>
      </c>
      <c r="B4840" s="136"/>
      <c r="C4840" s="146">
        <f t="shared" si="711"/>
        <v>0</v>
      </c>
      <c r="D4840" s="146">
        <f t="shared" si="712"/>
        <v>1</v>
      </c>
      <c r="E4840" s="146">
        <f t="shared" si="713"/>
        <v>1900</v>
      </c>
      <c r="F4840" s="137"/>
      <c r="G4840" s="287"/>
      <c r="H4840" s="137"/>
      <c r="I4840" s="134"/>
      <c r="J4840" s="204"/>
      <c r="K4840" s="133"/>
      <c r="L4840" s="134"/>
      <c r="M4840" s="133"/>
      <c r="N4840" s="134"/>
      <c r="O4840" s="134"/>
      <c r="P4840" s="166"/>
      <c r="Q4840" s="164"/>
      <c r="R4840" s="165"/>
      <c r="S4840" s="138"/>
      <c r="T4840" s="138"/>
      <c r="U4840" s="138"/>
      <c r="V4840" s="138"/>
      <c r="W4840" s="166"/>
      <c r="X4840" s="135"/>
      <c r="Y4840" s="418">
        <f t="shared" si="714"/>
        <v>0</v>
      </c>
      <c r="Z4840" s="291">
        <f t="shared" si="715"/>
        <v>0</v>
      </c>
      <c r="AA4840" s="163"/>
      <c r="AB4840" s="177" t="str">
        <f t="shared" si="716"/>
        <v/>
      </c>
      <c r="AC4840" s="283" t="str">
        <f t="shared" si="717"/>
        <v/>
      </c>
      <c r="AD4840" s="283" t="str">
        <f t="shared" si="718"/>
        <v/>
      </c>
      <c r="AE4840" s="163"/>
      <c r="AF4840" s="162"/>
    </row>
    <row r="4841" spans="1:32">
      <c r="A4841" s="134">
        <v>4832</v>
      </c>
      <c r="B4841" s="136"/>
      <c r="C4841" s="146">
        <f t="shared" si="711"/>
        <v>0</v>
      </c>
      <c r="D4841" s="146">
        <f t="shared" si="712"/>
        <v>1</v>
      </c>
      <c r="E4841" s="146">
        <f t="shared" si="713"/>
        <v>1900</v>
      </c>
      <c r="F4841" s="137"/>
      <c r="G4841" s="287"/>
      <c r="H4841" s="137"/>
      <c r="I4841" s="134"/>
      <c r="J4841" s="204"/>
      <c r="K4841" s="133"/>
      <c r="L4841" s="134"/>
      <c r="M4841" s="133"/>
      <c r="N4841" s="134"/>
      <c r="O4841" s="134"/>
      <c r="P4841" s="166"/>
      <c r="Q4841" s="164"/>
      <c r="R4841" s="165"/>
      <c r="S4841" s="138"/>
      <c r="T4841" s="138"/>
      <c r="U4841" s="138"/>
      <c r="V4841" s="138"/>
      <c r="W4841" s="166"/>
      <c r="X4841" s="135"/>
      <c r="Y4841" s="418">
        <f t="shared" si="714"/>
        <v>0</v>
      </c>
      <c r="Z4841" s="291">
        <f t="shared" si="715"/>
        <v>0</v>
      </c>
      <c r="AA4841" s="163"/>
      <c r="AB4841" s="177" t="str">
        <f t="shared" si="716"/>
        <v/>
      </c>
      <c r="AC4841" s="283" t="str">
        <f t="shared" si="717"/>
        <v/>
      </c>
      <c r="AD4841" s="283" t="str">
        <f t="shared" si="718"/>
        <v/>
      </c>
      <c r="AE4841" s="163"/>
      <c r="AF4841" s="162"/>
    </row>
    <row r="4842" spans="1:32">
      <c r="A4842" s="134">
        <v>4833</v>
      </c>
      <c r="B4842" s="136"/>
      <c r="C4842" s="146">
        <f t="shared" si="711"/>
        <v>0</v>
      </c>
      <c r="D4842" s="146">
        <f t="shared" si="712"/>
        <v>1</v>
      </c>
      <c r="E4842" s="146">
        <f t="shared" si="713"/>
        <v>1900</v>
      </c>
      <c r="F4842" s="137"/>
      <c r="G4842" s="287"/>
      <c r="H4842" s="137"/>
      <c r="I4842" s="134"/>
      <c r="J4842" s="204"/>
      <c r="K4842" s="133"/>
      <c r="L4842" s="134"/>
      <c r="M4842" s="133"/>
      <c r="N4842" s="134"/>
      <c r="O4842" s="134"/>
      <c r="P4842" s="166"/>
      <c r="Q4842" s="164"/>
      <c r="R4842" s="165"/>
      <c r="S4842" s="138"/>
      <c r="T4842" s="138"/>
      <c r="U4842" s="138"/>
      <c r="V4842" s="138"/>
      <c r="W4842" s="166"/>
      <c r="X4842" s="135"/>
      <c r="Y4842" s="418">
        <f t="shared" si="714"/>
        <v>0</v>
      </c>
      <c r="Z4842" s="291">
        <f t="shared" si="715"/>
        <v>0</v>
      </c>
      <c r="AA4842" s="163"/>
      <c r="AB4842" s="177" t="str">
        <f t="shared" si="716"/>
        <v/>
      </c>
      <c r="AC4842" s="283" t="str">
        <f t="shared" si="717"/>
        <v/>
      </c>
      <c r="AD4842" s="283" t="str">
        <f t="shared" si="718"/>
        <v/>
      </c>
      <c r="AE4842" s="163"/>
      <c r="AF4842" s="162"/>
    </row>
    <row r="4843" spans="1:32">
      <c r="A4843" s="134">
        <v>4834</v>
      </c>
      <c r="B4843" s="136"/>
      <c r="C4843" s="146">
        <f t="shared" si="711"/>
        <v>0</v>
      </c>
      <c r="D4843" s="146">
        <f t="shared" si="712"/>
        <v>1</v>
      </c>
      <c r="E4843" s="146">
        <f t="shared" si="713"/>
        <v>1900</v>
      </c>
      <c r="F4843" s="137"/>
      <c r="G4843" s="287"/>
      <c r="H4843" s="137"/>
      <c r="I4843" s="134"/>
      <c r="J4843" s="204"/>
      <c r="K4843" s="133"/>
      <c r="L4843" s="134"/>
      <c r="M4843" s="133"/>
      <c r="N4843" s="134"/>
      <c r="O4843" s="134"/>
      <c r="P4843" s="166"/>
      <c r="Q4843" s="164"/>
      <c r="R4843" s="165"/>
      <c r="S4843" s="138"/>
      <c r="T4843" s="138"/>
      <c r="U4843" s="138"/>
      <c r="V4843" s="138"/>
      <c r="W4843" s="166"/>
      <c r="X4843" s="135"/>
      <c r="Y4843" s="418">
        <f t="shared" si="714"/>
        <v>0</v>
      </c>
      <c r="Z4843" s="291">
        <f t="shared" si="715"/>
        <v>0</v>
      </c>
      <c r="AA4843" s="163"/>
      <c r="AB4843" s="177" t="str">
        <f t="shared" si="716"/>
        <v/>
      </c>
      <c r="AC4843" s="283" t="str">
        <f t="shared" si="717"/>
        <v/>
      </c>
      <c r="AD4843" s="283" t="str">
        <f t="shared" si="718"/>
        <v/>
      </c>
      <c r="AE4843" s="163"/>
      <c r="AF4843" s="162"/>
    </row>
    <row r="4844" spans="1:32">
      <c r="A4844" s="134">
        <v>4835</v>
      </c>
      <c r="B4844" s="136"/>
      <c r="C4844" s="146">
        <f t="shared" si="711"/>
        <v>0</v>
      </c>
      <c r="D4844" s="146">
        <f t="shared" si="712"/>
        <v>1</v>
      </c>
      <c r="E4844" s="146">
        <f t="shared" si="713"/>
        <v>1900</v>
      </c>
      <c r="F4844" s="137"/>
      <c r="G4844" s="287"/>
      <c r="H4844" s="137"/>
      <c r="I4844" s="134"/>
      <c r="J4844" s="204"/>
      <c r="K4844" s="133"/>
      <c r="L4844" s="134"/>
      <c r="M4844" s="133"/>
      <c r="N4844" s="134"/>
      <c r="O4844" s="134"/>
      <c r="P4844" s="166"/>
      <c r="Q4844" s="164"/>
      <c r="R4844" s="165"/>
      <c r="S4844" s="138"/>
      <c r="T4844" s="138"/>
      <c r="U4844" s="138"/>
      <c r="V4844" s="138"/>
      <c r="W4844" s="166"/>
      <c r="X4844" s="135"/>
      <c r="Y4844" s="418">
        <f t="shared" si="714"/>
        <v>0</v>
      </c>
      <c r="Z4844" s="291">
        <f t="shared" si="715"/>
        <v>0</v>
      </c>
      <c r="AA4844" s="163"/>
      <c r="AB4844" s="177" t="str">
        <f t="shared" si="716"/>
        <v/>
      </c>
      <c r="AC4844" s="283" t="str">
        <f t="shared" si="717"/>
        <v/>
      </c>
      <c r="AD4844" s="283" t="str">
        <f t="shared" si="718"/>
        <v/>
      </c>
      <c r="AE4844" s="163"/>
      <c r="AF4844" s="162"/>
    </row>
    <row r="4845" spans="1:32">
      <c r="A4845" s="134">
        <v>4836</v>
      </c>
      <c r="B4845" s="136"/>
      <c r="C4845" s="146">
        <f t="shared" si="711"/>
        <v>0</v>
      </c>
      <c r="D4845" s="146">
        <f t="shared" si="712"/>
        <v>1</v>
      </c>
      <c r="E4845" s="146">
        <f t="shared" si="713"/>
        <v>1900</v>
      </c>
      <c r="F4845" s="137"/>
      <c r="G4845" s="287"/>
      <c r="H4845" s="137"/>
      <c r="I4845" s="134"/>
      <c r="J4845" s="204"/>
      <c r="K4845" s="133"/>
      <c r="L4845" s="134"/>
      <c r="M4845" s="133"/>
      <c r="N4845" s="134"/>
      <c r="O4845" s="134"/>
      <c r="P4845" s="166"/>
      <c r="Q4845" s="164"/>
      <c r="R4845" s="165"/>
      <c r="S4845" s="138"/>
      <c r="T4845" s="138"/>
      <c r="U4845" s="138"/>
      <c r="V4845" s="138"/>
      <c r="W4845" s="166"/>
      <c r="X4845" s="135"/>
      <c r="Y4845" s="418">
        <f t="shared" si="714"/>
        <v>0</v>
      </c>
      <c r="Z4845" s="291">
        <f t="shared" si="715"/>
        <v>0</v>
      </c>
      <c r="AA4845" s="163"/>
      <c r="AB4845" s="177" t="str">
        <f t="shared" si="716"/>
        <v/>
      </c>
      <c r="AC4845" s="283" t="str">
        <f t="shared" si="717"/>
        <v/>
      </c>
      <c r="AD4845" s="283" t="str">
        <f t="shared" si="718"/>
        <v/>
      </c>
      <c r="AE4845" s="163"/>
      <c r="AF4845" s="162"/>
    </row>
    <row r="4846" spans="1:32">
      <c r="A4846" s="134">
        <v>4837</v>
      </c>
      <c r="B4846" s="136"/>
      <c r="C4846" s="146">
        <f t="shared" si="711"/>
        <v>0</v>
      </c>
      <c r="D4846" s="146">
        <f t="shared" si="712"/>
        <v>1</v>
      </c>
      <c r="E4846" s="146">
        <f t="shared" si="713"/>
        <v>1900</v>
      </c>
      <c r="F4846" s="137"/>
      <c r="G4846" s="287"/>
      <c r="H4846" s="137"/>
      <c r="I4846" s="134"/>
      <c r="J4846" s="204"/>
      <c r="K4846" s="133"/>
      <c r="L4846" s="134"/>
      <c r="M4846" s="133"/>
      <c r="N4846" s="134"/>
      <c r="O4846" s="134"/>
      <c r="P4846" s="166"/>
      <c r="Q4846" s="164"/>
      <c r="R4846" s="165"/>
      <c r="S4846" s="138"/>
      <c r="T4846" s="138"/>
      <c r="U4846" s="138"/>
      <c r="V4846" s="138"/>
      <c r="W4846" s="166"/>
      <c r="X4846" s="135"/>
      <c r="Y4846" s="418">
        <f t="shared" si="714"/>
        <v>0</v>
      </c>
      <c r="Z4846" s="291">
        <f t="shared" si="715"/>
        <v>0</v>
      </c>
      <c r="AA4846" s="163"/>
      <c r="AB4846" s="177" t="str">
        <f t="shared" si="716"/>
        <v/>
      </c>
      <c r="AC4846" s="283" t="str">
        <f t="shared" si="717"/>
        <v/>
      </c>
      <c r="AD4846" s="283" t="str">
        <f t="shared" si="718"/>
        <v/>
      </c>
      <c r="AE4846" s="163"/>
      <c r="AF4846" s="162"/>
    </row>
    <row r="4847" spans="1:32">
      <c r="A4847" s="134">
        <v>4838</v>
      </c>
      <c r="B4847" s="136"/>
      <c r="C4847" s="146">
        <f t="shared" si="711"/>
        <v>0</v>
      </c>
      <c r="D4847" s="146">
        <f t="shared" si="712"/>
        <v>1</v>
      </c>
      <c r="E4847" s="146">
        <f t="shared" si="713"/>
        <v>1900</v>
      </c>
      <c r="F4847" s="137"/>
      <c r="G4847" s="287"/>
      <c r="H4847" s="137"/>
      <c r="I4847" s="134"/>
      <c r="J4847" s="204"/>
      <c r="K4847" s="133"/>
      <c r="L4847" s="134"/>
      <c r="M4847" s="133"/>
      <c r="N4847" s="134"/>
      <c r="O4847" s="134"/>
      <c r="P4847" s="166"/>
      <c r="Q4847" s="164"/>
      <c r="R4847" s="165"/>
      <c r="S4847" s="138"/>
      <c r="T4847" s="138"/>
      <c r="U4847" s="138"/>
      <c r="V4847" s="138"/>
      <c r="W4847" s="166"/>
      <c r="X4847" s="135"/>
      <c r="Y4847" s="418">
        <f t="shared" si="714"/>
        <v>0</v>
      </c>
      <c r="Z4847" s="291">
        <f t="shared" si="715"/>
        <v>0</v>
      </c>
      <c r="AA4847" s="163"/>
      <c r="AB4847" s="177" t="str">
        <f t="shared" si="716"/>
        <v/>
      </c>
      <c r="AC4847" s="283" t="str">
        <f t="shared" si="717"/>
        <v/>
      </c>
      <c r="AD4847" s="283" t="str">
        <f t="shared" si="718"/>
        <v/>
      </c>
      <c r="AE4847" s="163"/>
      <c r="AF4847" s="162"/>
    </row>
    <row r="4848" spans="1:32">
      <c r="A4848" s="134">
        <v>4839</v>
      </c>
      <c r="B4848" s="136"/>
      <c r="C4848" s="146">
        <f t="shared" si="711"/>
        <v>0</v>
      </c>
      <c r="D4848" s="146">
        <f t="shared" si="712"/>
        <v>1</v>
      </c>
      <c r="E4848" s="146">
        <f t="shared" si="713"/>
        <v>1900</v>
      </c>
      <c r="F4848" s="137"/>
      <c r="G4848" s="287"/>
      <c r="H4848" s="137"/>
      <c r="I4848" s="134"/>
      <c r="J4848" s="204"/>
      <c r="K4848" s="133"/>
      <c r="L4848" s="134"/>
      <c r="M4848" s="133"/>
      <c r="N4848" s="134"/>
      <c r="O4848" s="134"/>
      <c r="P4848" s="166"/>
      <c r="Q4848" s="164"/>
      <c r="R4848" s="165"/>
      <c r="S4848" s="138"/>
      <c r="T4848" s="138"/>
      <c r="U4848" s="138"/>
      <c r="V4848" s="138"/>
      <c r="W4848" s="166"/>
      <c r="X4848" s="135"/>
      <c r="Y4848" s="418">
        <f t="shared" si="714"/>
        <v>0</v>
      </c>
      <c r="Z4848" s="291">
        <f t="shared" si="715"/>
        <v>0</v>
      </c>
      <c r="AA4848" s="163"/>
      <c r="AB4848" s="177" t="str">
        <f t="shared" si="716"/>
        <v/>
      </c>
      <c r="AC4848" s="283" t="str">
        <f t="shared" si="717"/>
        <v/>
      </c>
      <c r="AD4848" s="283" t="str">
        <f t="shared" si="718"/>
        <v/>
      </c>
      <c r="AE4848" s="163"/>
      <c r="AF4848" s="162"/>
    </row>
    <row r="4849" spans="1:32">
      <c r="A4849" s="134">
        <v>4840</v>
      </c>
      <c r="B4849" s="136"/>
      <c r="C4849" s="146">
        <f t="shared" si="711"/>
        <v>0</v>
      </c>
      <c r="D4849" s="146">
        <f t="shared" si="712"/>
        <v>1</v>
      </c>
      <c r="E4849" s="146">
        <f t="shared" si="713"/>
        <v>1900</v>
      </c>
      <c r="F4849" s="137"/>
      <c r="G4849" s="287"/>
      <c r="H4849" s="137"/>
      <c r="I4849" s="134"/>
      <c r="J4849" s="204"/>
      <c r="K4849" s="133"/>
      <c r="L4849" s="134"/>
      <c r="M4849" s="133"/>
      <c r="N4849" s="134"/>
      <c r="O4849" s="134"/>
      <c r="P4849" s="166"/>
      <c r="Q4849" s="164"/>
      <c r="R4849" s="165"/>
      <c r="S4849" s="138"/>
      <c r="T4849" s="138"/>
      <c r="U4849" s="138"/>
      <c r="V4849" s="138"/>
      <c r="W4849" s="166"/>
      <c r="X4849" s="135"/>
      <c r="Y4849" s="418">
        <f t="shared" si="714"/>
        <v>0</v>
      </c>
      <c r="Z4849" s="291">
        <f t="shared" si="715"/>
        <v>0</v>
      </c>
      <c r="AA4849" s="163"/>
      <c r="AB4849" s="177" t="str">
        <f t="shared" si="716"/>
        <v/>
      </c>
      <c r="AC4849" s="283" t="str">
        <f t="shared" si="717"/>
        <v/>
      </c>
      <c r="AD4849" s="283" t="str">
        <f t="shared" si="718"/>
        <v/>
      </c>
      <c r="AE4849" s="163"/>
      <c r="AF4849" s="162"/>
    </row>
    <row r="4850" spans="1:32">
      <c r="A4850" s="134">
        <v>4841</v>
      </c>
      <c r="B4850" s="136"/>
      <c r="C4850" s="146">
        <f t="shared" si="711"/>
        <v>0</v>
      </c>
      <c r="D4850" s="146">
        <f t="shared" si="712"/>
        <v>1</v>
      </c>
      <c r="E4850" s="146">
        <f t="shared" si="713"/>
        <v>1900</v>
      </c>
      <c r="F4850" s="137"/>
      <c r="G4850" s="287"/>
      <c r="H4850" s="137"/>
      <c r="I4850" s="134"/>
      <c r="J4850" s="204"/>
      <c r="K4850" s="133"/>
      <c r="L4850" s="134"/>
      <c r="M4850" s="133"/>
      <c r="N4850" s="134"/>
      <c r="O4850" s="134"/>
      <c r="P4850" s="166"/>
      <c r="Q4850" s="164"/>
      <c r="R4850" s="165"/>
      <c r="S4850" s="138"/>
      <c r="T4850" s="138"/>
      <c r="U4850" s="138"/>
      <c r="V4850" s="138"/>
      <c r="W4850" s="166"/>
      <c r="X4850" s="135"/>
      <c r="Y4850" s="418">
        <f t="shared" si="714"/>
        <v>0</v>
      </c>
      <c r="Z4850" s="291">
        <f t="shared" si="715"/>
        <v>0</v>
      </c>
      <c r="AA4850" s="163"/>
      <c r="AB4850" s="177" t="str">
        <f t="shared" si="716"/>
        <v/>
      </c>
      <c r="AC4850" s="283" t="str">
        <f t="shared" si="717"/>
        <v/>
      </c>
      <c r="AD4850" s="283" t="str">
        <f t="shared" si="718"/>
        <v/>
      </c>
      <c r="AE4850" s="163"/>
      <c r="AF4850" s="162"/>
    </row>
    <row r="4851" spans="1:32">
      <c r="A4851" s="134">
        <v>4842</v>
      </c>
      <c r="B4851" s="136"/>
      <c r="C4851" s="146">
        <f t="shared" si="711"/>
        <v>0</v>
      </c>
      <c r="D4851" s="146">
        <f t="shared" si="712"/>
        <v>1</v>
      </c>
      <c r="E4851" s="146">
        <f t="shared" si="713"/>
        <v>1900</v>
      </c>
      <c r="F4851" s="137"/>
      <c r="G4851" s="287"/>
      <c r="H4851" s="137"/>
      <c r="I4851" s="134"/>
      <c r="J4851" s="204"/>
      <c r="K4851" s="133"/>
      <c r="L4851" s="134"/>
      <c r="M4851" s="133"/>
      <c r="N4851" s="134"/>
      <c r="O4851" s="134"/>
      <c r="P4851" s="166"/>
      <c r="Q4851" s="164"/>
      <c r="R4851" s="165"/>
      <c r="S4851" s="138"/>
      <c r="T4851" s="138"/>
      <c r="U4851" s="138"/>
      <c r="V4851" s="138"/>
      <c r="W4851" s="166"/>
      <c r="X4851" s="135"/>
      <c r="Y4851" s="418">
        <f t="shared" si="714"/>
        <v>0</v>
      </c>
      <c r="Z4851" s="291">
        <f t="shared" si="715"/>
        <v>0</v>
      </c>
      <c r="AA4851" s="163"/>
      <c r="AB4851" s="177" t="str">
        <f t="shared" si="716"/>
        <v/>
      </c>
      <c r="AC4851" s="283" t="str">
        <f t="shared" si="717"/>
        <v/>
      </c>
      <c r="AD4851" s="283" t="str">
        <f t="shared" si="718"/>
        <v/>
      </c>
      <c r="AE4851" s="163"/>
      <c r="AF4851" s="162"/>
    </row>
    <row r="4852" spans="1:32">
      <c r="A4852" s="134">
        <v>4843</v>
      </c>
      <c r="B4852" s="136"/>
      <c r="C4852" s="146">
        <f t="shared" si="711"/>
        <v>0</v>
      </c>
      <c r="D4852" s="146">
        <f t="shared" si="712"/>
        <v>1</v>
      </c>
      <c r="E4852" s="146">
        <f t="shared" si="713"/>
        <v>1900</v>
      </c>
      <c r="F4852" s="137"/>
      <c r="G4852" s="287"/>
      <c r="H4852" s="137"/>
      <c r="I4852" s="134"/>
      <c r="J4852" s="204"/>
      <c r="K4852" s="133"/>
      <c r="L4852" s="134"/>
      <c r="M4852" s="133"/>
      <c r="N4852" s="134"/>
      <c r="O4852" s="134"/>
      <c r="P4852" s="166"/>
      <c r="Q4852" s="164"/>
      <c r="R4852" s="165"/>
      <c r="S4852" s="138"/>
      <c r="T4852" s="138"/>
      <c r="U4852" s="138"/>
      <c r="V4852" s="138"/>
      <c r="W4852" s="166"/>
      <c r="X4852" s="135"/>
      <c r="Y4852" s="418">
        <f t="shared" si="714"/>
        <v>0</v>
      </c>
      <c r="Z4852" s="291">
        <f t="shared" si="715"/>
        <v>0</v>
      </c>
      <c r="AA4852" s="163"/>
      <c r="AB4852" s="177" t="str">
        <f t="shared" si="716"/>
        <v/>
      </c>
      <c r="AC4852" s="283" t="str">
        <f t="shared" si="717"/>
        <v/>
      </c>
      <c r="AD4852" s="283" t="str">
        <f t="shared" si="718"/>
        <v/>
      </c>
      <c r="AE4852" s="163"/>
      <c r="AF4852" s="162"/>
    </row>
    <row r="4853" spans="1:32">
      <c r="A4853" s="134">
        <v>4844</v>
      </c>
      <c r="B4853" s="136"/>
      <c r="C4853" s="146">
        <f t="shared" si="711"/>
        <v>0</v>
      </c>
      <c r="D4853" s="146">
        <f t="shared" si="712"/>
        <v>1</v>
      </c>
      <c r="E4853" s="146">
        <f t="shared" si="713"/>
        <v>1900</v>
      </c>
      <c r="F4853" s="137"/>
      <c r="G4853" s="287"/>
      <c r="H4853" s="137"/>
      <c r="I4853" s="134"/>
      <c r="J4853" s="204"/>
      <c r="K4853" s="133"/>
      <c r="L4853" s="134"/>
      <c r="M4853" s="133"/>
      <c r="N4853" s="134"/>
      <c r="O4853" s="134"/>
      <c r="P4853" s="166"/>
      <c r="Q4853" s="164"/>
      <c r="R4853" s="165"/>
      <c r="S4853" s="138"/>
      <c r="T4853" s="138"/>
      <c r="U4853" s="138"/>
      <c r="V4853" s="138"/>
      <c r="W4853" s="166"/>
      <c r="X4853" s="135"/>
      <c r="Y4853" s="418">
        <f t="shared" si="714"/>
        <v>0</v>
      </c>
      <c r="Z4853" s="291">
        <f t="shared" si="715"/>
        <v>0</v>
      </c>
      <c r="AA4853" s="163"/>
      <c r="AB4853" s="177" t="str">
        <f t="shared" si="716"/>
        <v/>
      </c>
      <c r="AC4853" s="283" t="str">
        <f t="shared" si="717"/>
        <v/>
      </c>
      <c r="AD4853" s="283" t="str">
        <f t="shared" si="718"/>
        <v/>
      </c>
      <c r="AE4853" s="163"/>
      <c r="AF4853" s="162"/>
    </row>
    <row r="4854" spans="1:32">
      <c r="A4854" s="134">
        <v>4845</v>
      </c>
      <c r="B4854" s="136"/>
      <c r="C4854" s="146">
        <f t="shared" si="711"/>
        <v>0</v>
      </c>
      <c r="D4854" s="146">
        <f t="shared" si="712"/>
        <v>1</v>
      </c>
      <c r="E4854" s="146">
        <f t="shared" si="713"/>
        <v>1900</v>
      </c>
      <c r="F4854" s="137"/>
      <c r="G4854" s="287"/>
      <c r="H4854" s="137"/>
      <c r="I4854" s="134"/>
      <c r="J4854" s="204"/>
      <c r="K4854" s="133"/>
      <c r="L4854" s="134"/>
      <c r="M4854" s="133"/>
      <c r="N4854" s="134"/>
      <c r="O4854" s="134"/>
      <c r="P4854" s="166"/>
      <c r="Q4854" s="164"/>
      <c r="R4854" s="165"/>
      <c r="S4854" s="138"/>
      <c r="T4854" s="138"/>
      <c r="U4854" s="138"/>
      <c r="V4854" s="138"/>
      <c r="W4854" s="166"/>
      <c r="X4854" s="135"/>
      <c r="Y4854" s="418">
        <f t="shared" si="714"/>
        <v>0</v>
      </c>
      <c r="Z4854" s="291">
        <f t="shared" si="715"/>
        <v>0</v>
      </c>
      <c r="AA4854" s="163"/>
      <c r="AB4854" s="177" t="str">
        <f t="shared" si="716"/>
        <v/>
      </c>
      <c r="AC4854" s="283" t="str">
        <f t="shared" si="717"/>
        <v/>
      </c>
      <c r="AD4854" s="283" t="str">
        <f t="shared" si="718"/>
        <v/>
      </c>
      <c r="AE4854" s="163"/>
      <c r="AF4854" s="162"/>
    </row>
    <row r="4855" spans="1:32">
      <c r="A4855" s="134">
        <v>4846</v>
      </c>
      <c r="B4855" s="136"/>
      <c r="C4855" s="146">
        <f t="shared" si="711"/>
        <v>0</v>
      </c>
      <c r="D4855" s="146">
        <f t="shared" si="712"/>
        <v>1</v>
      </c>
      <c r="E4855" s="146">
        <f t="shared" si="713"/>
        <v>1900</v>
      </c>
      <c r="F4855" s="137"/>
      <c r="G4855" s="287"/>
      <c r="H4855" s="137"/>
      <c r="I4855" s="134"/>
      <c r="J4855" s="204"/>
      <c r="K4855" s="133"/>
      <c r="L4855" s="134"/>
      <c r="M4855" s="133"/>
      <c r="N4855" s="134"/>
      <c r="O4855" s="134"/>
      <c r="P4855" s="166"/>
      <c r="Q4855" s="164"/>
      <c r="R4855" s="165"/>
      <c r="S4855" s="138"/>
      <c r="T4855" s="138"/>
      <c r="U4855" s="138"/>
      <c r="V4855" s="138"/>
      <c r="W4855" s="166"/>
      <c r="X4855" s="135"/>
      <c r="Y4855" s="418">
        <f t="shared" si="714"/>
        <v>0</v>
      </c>
      <c r="Z4855" s="291">
        <f t="shared" si="715"/>
        <v>0</v>
      </c>
      <c r="AA4855" s="163"/>
      <c r="AB4855" s="177" t="str">
        <f t="shared" si="716"/>
        <v/>
      </c>
      <c r="AC4855" s="283" t="str">
        <f t="shared" si="717"/>
        <v/>
      </c>
      <c r="AD4855" s="283" t="str">
        <f t="shared" si="718"/>
        <v/>
      </c>
      <c r="AE4855" s="163"/>
      <c r="AF4855" s="162"/>
    </row>
    <row r="4856" spans="1:32">
      <c r="A4856" s="134">
        <v>4847</v>
      </c>
      <c r="B4856" s="136"/>
      <c r="C4856" s="146">
        <f t="shared" si="711"/>
        <v>0</v>
      </c>
      <c r="D4856" s="146">
        <f t="shared" si="712"/>
        <v>1</v>
      </c>
      <c r="E4856" s="146">
        <f t="shared" si="713"/>
        <v>1900</v>
      </c>
      <c r="F4856" s="137"/>
      <c r="G4856" s="287"/>
      <c r="H4856" s="137"/>
      <c r="I4856" s="134"/>
      <c r="J4856" s="204"/>
      <c r="K4856" s="133"/>
      <c r="L4856" s="134"/>
      <c r="M4856" s="133"/>
      <c r="N4856" s="134"/>
      <c r="O4856" s="134"/>
      <c r="P4856" s="166"/>
      <c r="Q4856" s="164"/>
      <c r="R4856" s="165"/>
      <c r="S4856" s="138"/>
      <c r="T4856" s="138"/>
      <c r="U4856" s="138"/>
      <c r="V4856" s="138"/>
      <c r="W4856" s="166"/>
      <c r="X4856" s="135"/>
      <c r="Y4856" s="418">
        <f t="shared" si="714"/>
        <v>0</v>
      </c>
      <c r="Z4856" s="291">
        <f t="shared" si="715"/>
        <v>0</v>
      </c>
      <c r="AA4856" s="163"/>
      <c r="AB4856" s="177" t="str">
        <f t="shared" si="716"/>
        <v/>
      </c>
      <c r="AC4856" s="283" t="str">
        <f t="shared" si="717"/>
        <v/>
      </c>
      <c r="AD4856" s="283" t="str">
        <f t="shared" si="718"/>
        <v/>
      </c>
      <c r="AE4856" s="163"/>
      <c r="AF4856" s="162"/>
    </row>
    <row r="4857" spans="1:32">
      <c r="A4857" s="134">
        <v>4848</v>
      </c>
      <c r="B4857" s="136"/>
      <c r="C4857" s="146">
        <f t="shared" si="711"/>
        <v>0</v>
      </c>
      <c r="D4857" s="146">
        <f t="shared" si="712"/>
        <v>1</v>
      </c>
      <c r="E4857" s="146">
        <f t="shared" si="713"/>
        <v>1900</v>
      </c>
      <c r="F4857" s="137"/>
      <c r="G4857" s="287"/>
      <c r="H4857" s="137"/>
      <c r="I4857" s="134"/>
      <c r="J4857" s="204"/>
      <c r="K4857" s="133"/>
      <c r="L4857" s="134"/>
      <c r="M4857" s="133"/>
      <c r="N4857" s="134"/>
      <c r="O4857" s="134"/>
      <c r="P4857" s="166"/>
      <c r="Q4857" s="164"/>
      <c r="R4857" s="165"/>
      <c r="S4857" s="138"/>
      <c r="T4857" s="138"/>
      <c r="U4857" s="138"/>
      <c r="V4857" s="138"/>
      <c r="W4857" s="166"/>
      <c r="X4857" s="135"/>
      <c r="Y4857" s="418">
        <f t="shared" si="714"/>
        <v>0</v>
      </c>
      <c r="Z4857" s="291">
        <f t="shared" si="715"/>
        <v>0</v>
      </c>
      <c r="AA4857" s="163"/>
      <c r="AB4857" s="177" t="str">
        <f t="shared" si="716"/>
        <v/>
      </c>
      <c r="AC4857" s="283" t="str">
        <f t="shared" si="717"/>
        <v/>
      </c>
      <c r="AD4857" s="283" t="str">
        <f t="shared" si="718"/>
        <v/>
      </c>
      <c r="AE4857" s="163"/>
      <c r="AF4857" s="162"/>
    </row>
    <row r="4858" spans="1:32">
      <c r="A4858" s="134">
        <v>4849</v>
      </c>
      <c r="B4858" s="136"/>
      <c r="C4858" s="146">
        <f t="shared" si="711"/>
        <v>0</v>
      </c>
      <c r="D4858" s="146">
        <f t="shared" si="712"/>
        <v>1</v>
      </c>
      <c r="E4858" s="146">
        <f t="shared" si="713"/>
        <v>1900</v>
      </c>
      <c r="F4858" s="137"/>
      <c r="G4858" s="287"/>
      <c r="H4858" s="137"/>
      <c r="I4858" s="134"/>
      <c r="J4858" s="204"/>
      <c r="K4858" s="133"/>
      <c r="L4858" s="134"/>
      <c r="M4858" s="133"/>
      <c r="N4858" s="134"/>
      <c r="O4858" s="134"/>
      <c r="P4858" s="166"/>
      <c r="Q4858" s="164"/>
      <c r="R4858" s="165"/>
      <c r="S4858" s="138"/>
      <c r="T4858" s="138"/>
      <c r="U4858" s="138"/>
      <c r="V4858" s="138"/>
      <c r="W4858" s="166"/>
      <c r="X4858" s="135"/>
      <c r="Y4858" s="418">
        <f t="shared" si="714"/>
        <v>0</v>
      </c>
      <c r="Z4858" s="291">
        <f t="shared" si="715"/>
        <v>0</v>
      </c>
      <c r="AA4858" s="163"/>
      <c r="AB4858" s="177" t="str">
        <f t="shared" si="716"/>
        <v/>
      </c>
      <c r="AC4858" s="283" t="str">
        <f t="shared" si="717"/>
        <v/>
      </c>
      <c r="AD4858" s="283" t="str">
        <f t="shared" si="718"/>
        <v/>
      </c>
      <c r="AE4858" s="163"/>
      <c r="AF4858" s="162"/>
    </row>
    <row r="4859" spans="1:32">
      <c r="A4859" s="134">
        <v>4850</v>
      </c>
      <c r="B4859" s="136"/>
      <c r="C4859" s="146">
        <f t="shared" si="711"/>
        <v>0</v>
      </c>
      <c r="D4859" s="146">
        <f t="shared" si="712"/>
        <v>1</v>
      </c>
      <c r="E4859" s="146">
        <f t="shared" si="713"/>
        <v>1900</v>
      </c>
      <c r="F4859" s="137"/>
      <c r="G4859" s="287"/>
      <c r="H4859" s="137"/>
      <c r="I4859" s="134"/>
      <c r="J4859" s="204"/>
      <c r="K4859" s="133"/>
      <c r="L4859" s="134"/>
      <c r="M4859" s="133"/>
      <c r="N4859" s="134"/>
      <c r="O4859" s="134"/>
      <c r="P4859" s="166"/>
      <c r="Q4859" s="164"/>
      <c r="R4859" s="165"/>
      <c r="S4859" s="138"/>
      <c r="T4859" s="138"/>
      <c r="U4859" s="138"/>
      <c r="V4859" s="138"/>
      <c r="W4859" s="166"/>
      <c r="X4859" s="135"/>
      <c r="Y4859" s="418">
        <f t="shared" si="714"/>
        <v>0</v>
      </c>
      <c r="Z4859" s="291">
        <f t="shared" si="715"/>
        <v>0</v>
      </c>
      <c r="AA4859" s="163"/>
      <c r="AB4859" s="177" t="str">
        <f t="shared" si="716"/>
        <v/>
      </c>
      <c r="AC4859" s="283" t="str">
        <f t="shared" si="717"/>
        <v/>
      </c>
      <c r="AD4859" s="283" t="str">
        <f t="shared" si="718"/>
        <v/>
      </c>
      <c r="AE4859" s="163"/>
      <c r="AF4859" s="162"/>
    </row>
    <row r="4860" spans="1:32">
      <c r="A4860" s="134">
        <v>4851</v>
      </c>
      <c r="B4860" s="136"/>
      <c r="C4860" s="146">
        <f t="shared" si="711"/>
        <v>0</v>
      </c>
      <c r="D4860" s="146">
        <f t="shared" si="712"/>
        <v>1</v>
      </c>
      <c r="E4860" s="146">
        <f t="shared" si="713"/>
        <v>1900</v>
      </c>
      <c r="F4860" s="137"/>
      <c r="G4860" s="287"/>
      <c r="H4860" s="137"/>
      <c r="I4860" s="134"/>
      <c r="J4860" s="204"/>
      <c r="K4860" s="133"/>
      <c r="L4860" s="134"/>
      <c r="M4860" s="133"/>
      <c r="N4860" s="134"/>
      <c r="O4860" s="134"/>
      <c r="P4860" s="166"/>
      <c r="Q4860" s="164"/>
      <c r="R4860" s="165"/>
      <c r="S4860" s="138"/>
      <c r="T4860" s="138"/>
      <c r="U4860" s="138"/>
      <c r="V4860" s="138"/>
      <c r="W4860" s="166"/>
      <c r="X4860" s="135"/>
      <c r="Y4860" s="418">
        <f t="shared" si="714"/>
        <v>0</v>
      </c>
      <c r="Z4860" s="291">
        <f t="shared" si="715"/>
        <v>0</v>
      </c>
      <c r="AA4860" s="163"/>
      <c r="AB4860" s="177" t="str">
        <f t="shared" si="716"/>
        <v/>
      </c>
      <c r="AC4860" s="283" t="str">
        <f t="shared" si="717"/>
        <v/>
      </c>
      <c r="AD4860" s="283" t="str">
        <f t="shared" si="718"/>
        <v/>
      </c>
      <c r="AE4860" s="163"/>
      <c r="AF4860" s="162"/>
    </row>
    <row r="4861" spans="1:32">
      <c r="A4861" s="134">
        <v>4852</v>
      </c>
      <c r="B4861" s="136"/>
      <c r="C4861" s="146">
        <f t="shared" si="711"/>
        <v>0</v>
      </c>
      <c r="D4861" s="146">
        <f t="shared" si="712"/>
        <v>1</v>
      </c>
      <c r="E4861" s="146">
        <f t="shared" si="713"/>
        <v>1900</v>
      </c>
      <c r="F4861" s="137"/>
      <c r="G4861" s="287"/>
      <c r="H4861" s="137"/>
      <c r="I4861" s="134"/>
      <c r="J4861" s="204"/>
      <c r="K4861" s="133"/>
      <c r="L4861" s="134"/>
      <c r="M4861" s="133"/>
      <c r="N4861" s="134"/>
      <c r="O4861" s="134"/>
      <c r="P4861" s="166"/>
      <c r="Q4861" s="164"/>
      <c r="R4861" s="165"/>
      <c r="S4861" s="138"/>
      <c r="T4861" s="138"/>
      <c r="U4861" s="138"/>
      <c r="V4861" s="138"/>
      <c r="W4861" s="166"/>
      <c r="X4861" s="135"/>
      <c r="Y4861" s="418">
        <f t="shared" si="714"/>
        <v>0</v>
      </c>
      <c r="Z4861" s="291">
        <f t="shared" si="715"/>
        <v>0</v>
      </c>
      <c r="AA4861" s="163"/>
      <c r="AB4861" s="177" t="str">
        <f t="shared" si="716"/>
        <v/>
      </c>
      <c r="AC4861" s="283" t="str">
        <f t="shared" si="717"/>
        <v/>
      </c>
      <c r="AD4861" s="283" t="str">
        <f t="shared" si="718"/>
        <v/>
      </c>
      <c r="AE4861" s="163"/>
      <c r="AF4861" s="162"/>
    </row>
    <row r="4862" spans="1:32">
      <c r="A4862" s="134">
        <v>4853</v>
      </c>
      <c r="B4862" s="136"/>
      <c r="C4862" s="146">
        <f t="shared" si="711"/>
        <v>0</v>
      </c>
      <c r="D4862" s="146">
        <f t="shared" si="712"/>
        <v>1</v>
      </c>
      <c r="E4862" s="146">
        <f t="shared" si="713"/>
        <v>1900</v>
      </c>
      <c r="F4862" s="137"/>
      <c r="G4862" s="287"/>
      <c r="H4862" s="137"/>
      <c r="I4862" s="134"/>
      <c r="J4862" s="204"/>
      <c r="K4862" s="133"/>
      <c r="L4862" s="134"/>
      <c r="M4862" s="133"/>
      <c r="N4862" s="134"/>
      <c r="O4862" s="134"/>
      <c r="P4862" s="166"/>
      <c r="Q4862" s="164"/>
      <c r="R4862" s="165"/>
      <c r="S4862" s="138"/>
      <c r="T4862" s="138"/>
      <c r="U4862" s="138"/>
      <c r="V4862" s="138"/>
      <c r="W4862" s="166"/>
      <c r="X4862" s="135"/>
      <c r="Y4862" s="418">
        <f t="shared" si="714"/>
        <v>0</v>
      </c>
      <c r="Z4862" s="291">
        <f t="shared" si="715"/>
        <v>0</v>
      </c>
      <c r="AA4862" s="163"/>
      <c r="AB4862" s="177" t="str">
        <f t="shared" si="716"/>
        <v/>
      </c>
      <c r="AC4862" s="283" t="str">
        <f t="shared" si="717"/>
        <v/>
      </c>
      <c r="AD4862" s="283" t="str">
        <f t="shared" si="718"/>
        <v/>
      </c>
      <c r="AE4862" s="163"/>
      <c r="AF4862" s="162"/>
    </row>
    <row r="4863" spans="1:32">
      <c r="A4863" s="134">
        <v>4854</v>
      </c>
      <c r="B4863" s="136"/>
      <c r="C4863" s="146">
        <f t="shared" si="711"/>
        <v>0</v>
      </c>
      <c r="D4863" s="146">
        <f t="shared" si="712"/>
        <v>1</v>
      </c>
      <c r="E4863" s="146">
        <f t="shared" si="713"/>
        <v>1900</v>
      </c>
      <c r="F4863" s="137"/>
      <c r="G4863" s="287"/>
      <c r="H4863" s="137"/>
      <c r="I4863" s="134"/>
      <c r="J4863" s="204"/>
      <c r="K4863" s="133"/>
      <c r="L4863" s="134"/>
      <c r="M4863" s="133"/>
      <c r="N4863" s="134"/>
      <c r="O4863" s="134"/>
      <c r="P4863" s="166"/>
      <c r="Q4863" s="164"/>
      <c r="R4863" s="165"/>
      <c r="S4863" s="138"/>
      <c r="T4863" s="138"/>
      <c r="U4863" s="138"/>
      <c r="V4863" s="138"/>
      <c r="W4863" s="166"/>
      <c r="X4863" s="135"/>
      <c r="Y4863" s="418">
        <f t="shared" si="714"/>
        <v>0</v>
      </c>
      <c r="Z4863" s="291">
        <f t="shared" si="715"/>
        <v>0</v>
      </c>
      <c r="AA4863" s="163"/>
      <c r="AB4863" s="177" t="str">
        <f t="shared" si="716"/>
        <v/>
      </c>
      <c r="AC4863" s="283" t="str">
        <f t="shared" si="717"/>
        <v/>
      </c>
      <c r="AD4863" s="283" t="str">
        <f t="shared" si="718"/>
        <v/>
      </c>
      <c r="AE4863" s="163"/>
      <c r="AF4863" s="162"/>
    </row>
    <row r="4864" spans="1:32">
      <c r="A4864" s="134">
        <v>4855</v>
      </c>
      <c r="B4864" s="136"/>
      <c r="C4864" s="146">
        <f t="shared" si="711"/>
        <v>0</v>
      </c>
      <c r="D4864" s="146">
        <f t="shared" si="712"/>
        <v>1</v>
      </c>
      <c r="E4864" s="146">
        <f t="shared" si="713"/>
        <v>1900</v>
      </c>
      <c r="F4864" s="137"/>
      <c r="G4864" s="287"/>
      <c r="H4864" s="137"/>
      <c r="I4864" s="134"/>
      <c r="J4864" s="204"/>
      <c r="K4864" s="133"/>
      <c r="L4864" s="134"/>
      <c r="M4864" s="133"/>
      <c r="N4864" s="134"/>
      <c r="O4864" s="134"/>
      <c r="P4864" s="166"/>
      <c r="Q4864" s="164"/>
      <c r="R4864" s="165"/>
      <c r="S4864" s="138"/>
      <c r="T4864" s="138"/>
      <c r="U4864" s="138"/>
      <c r="V4864" s="138"/>
      <c r="W4864" s="166"/>
      <c r="X4864" s="135"/>
      <c r="Y4864" s="418">
        <f t="shared" si="714"/>
        <v>0</v>
      </c>
      <c r="Z4864" s="291">
        <f t="shared" si="715"/>
        <v>0</v>
      </c>
      <c r="AA4864" s="163"/>
      <c r="AB4864" s="177" t="str">
        <f t="shared" si="716"/>
        <v/>
      </c>
      <c r="AC4864" s="283" t="str">
        <f t="shared" si="717"/>
        <v/>
      </c>
      <c r="AD4864" s="283" t="str">
        <f t="shared" si="718"/>
        <v/>
      </c>
      <c r="AE4864" s="163"/>
      <c r="AF4864" s="162"/>
    </row>
    <row r="4865" spans="1:32">
      <c r="A4865" s="134">
        <v>4856</v>
      </c>
      <c r="B4865" s="136"/>
      <c r="C4865" s="146">
        <f t="shared" si="711"/>
        <v>0</v>
      </c>
      <c r="D4865" s="146">
        <f t="shared" si="712"/>
        <v>1</v>
      </c>
      <c r="E4865" s="146">
        <f t="shared" si="713"/>
        <v>1900</v>
      </c>
      <c r="F4865" s="137"/>
      <c r="G4865" s="287"/>
      <c r="H4865" s="137"/>
      <c r="I4865" s="134"/>
      <c r="J4865" s="204"/>
      <c r="K4865" s="133"/>
      <c r="L4865" s="134"/>
      <c r="M4865" s="133"/>
      <c r="N4865" s="134"/>
      <c r="O4865" s="134"/>
      <c r="P4865" s="166"/>
      <c r="Q4865" s="164"/>
      <c r="R4865" s="165"/>
      <c r="S4865" s="138"/>
      <c r="T4865" s="138"/>
      <c r="U4865" s="138"/>
      <c r="V4865" s="138"/>
      <c r="W4865" s="166"/>
      <c r="X4865" s="135"/>
      <c r="Y4865" s="418">
        <f t="shared" si="714"/>
        <v>0</v>
      </c>
      <c r="Z4865" s="291">
        <f t="shared" si="715"/>
        <v>0</v>
      </c>
      <c r="AA4865" s="163"/>
      <c r="AB4865" s="177" t="str">
        <f t="shared" si="716"/>
        <v/>
      </c>
      <c r="AC4865" s="283" t="str">
        <f t="shared" si="717"/>
        <v/>
      </c>
      <c r="AD4865" s="283" t="str">
        <f t="shared" si="718"/>
        <v/>
      </c>
      <c r="AE4865" s="163"/>
      <c r="AF4865" s="162"/>
    </row>
    <row r="4866" spans="1:32">
      <c r="A4866" s="134">
        <v>4857</v>
      </c>
      <c r="B4866" s="136"/>
      <c r="C4866" s="146">
        <f t="shared" si="711"/>
        <v>0</v>
      </c>
      <c r="D4866" s="146">
        <f t="shared" si="712"/>
        <v>1</v>
      </c>
      <c r="E4866" s="146">
        <f t="shared" si="713"/>
        <v>1900</v>
      </c>
      <c r="F4866" s="137"/>
      <c r="G4866" s="287"/>
      <c r="H4866" s="137"/>
      <c r="I4866" s="134"/>
      <c r="J4866" s="204"/>
      <c r="K4866" s="133"/>
      <c r="L4866" s="134"/>
      <c r="M4866" s="133"/>
      <c r="N4866" s="134"/>
      <c r="O4866" s="134"/>
      <c r="P4866" s="166"/>
      <c r="Q4866" s="164"/>
      <c r="R4866" s="165"/>
      <c r="S4866" s="138"/>
      <c r="T4866" s="138"/>
      <c r="U4866" s="138"/>
      <c r="V4866" s="138"/>
      <c r="W4866" s="166"/>
      <c r="X4866" s="135"/>
      <c r="Y4866" s="418">
        <f t="shared" si="714"/>
        <v>0</v>
      </c>
      <c r="Z4866" s="291">
        <f t="shared" si="715"/>
        <v>0</v>
      </c>
      <c r="AA4866" s="163"/>
      <c r="AB4866" s="177" t="str">
        <f t="shared" si="716"/>
        <v/>
      </c>
      <c r="AC4866" s="283" t="str">
        <f t="shared" si="717"/>
        <v/>
      </c>
      <c r="AD4866" s="283" t="str">
        <f t="shared" si="718"/>
        <v/>
      </c>
      <c r="AE4866" s="163"/>
      <c r="AF4866" s="162"/>
    </row>
    <row r="4867" spans="1:32">
      <c r="A4867" s="134">
        <v>4858</v>
      </c>
      <c r="B4867" s="136"/>
      <c r="C4867" s="146">
        <f t="shared" si="711"/>
        <v>0</v>
      </c>
      <c r="D4867" s="146">
        <f t="shared" si="712"/>
        <v>1</v>
      </c>
      <c r="E4867" s="146">
        <f t="shared" si="713"/>
        <v>1900</v>
      </c>
      <c r="F4867" s="137"/>
      <c r="G4867" s="287"/>
      <c r="H4867" s="137"/>
      <c r="I4867" s="134"/>
      <c r="J4867" s="204"/>
      <c r="K4867" s="133"/>
      <c r="L4867" s="134"/>
      <c r="M4867" s="133"/>
      <c r="N4867" s="134"/>
      <c r="O4867" s="134"/>
      <c r="P4867" s="166"/>
      <c r="Q4867" s="164"/>
      <c r="R4867" s="165"/>
      <c r="S4867" s="138"/>
      <c r="T4867" s="138"/>
      <c r="U4867" s="138"/>
      <c r="V4867" s="138"/>
      <c r="W4867" s="166"/>
      <c r="X4867" s="135"/>
      <c r="Y4867" s="418">
        <f t="shared" si="714"/>
        <v>0</v>
      </c>
      <c r="Z4867" s="291">
        <f t="shared" si="715"/>
        <v>0</v>
      </c>
      <c r="AA4867" s="163"/>
      <c r="AB4867" s="177" t="str">
        <f t="shared" si="716"/>
        <v/>
      </c>
      <c r="AC4867" s="283" t="str">
        <f t="shared" si="717"/>
        <v/>
      </c>
      <c r="AD4867" s="283" t="str">
        <f t="shared" si="718"/>
        <v/>
      </c>
      <c r="AE4867" s="163"/>
      <c r="AF4867" s="162"/>
    </row>
    <row r="4868" spans="1:32">
      <c r="A4868" s="134">
        <v>4859</v>
      </c>
      <c r="B4868" s="136"/>
      <c r="C4868" s="146">
        <f t="shared" si="711"/>
        <v>0</v>
      </c>
      <c r="D4868" s="146">
        <f t="shared" si="712"/>
        <v>1</v>
      </c>
      <c r="E4868" s="146">
        <f t="shared" si="713"/>
        <v>1900</v>
      </c>
      <c r="F4868" s="137"/>
      <c r="G4868" s="287"/>
      <c r="H4868" s="137"/>
      <c r="I4868" s="134"/>
      <c r="J4868" s="204"/>
      <c r="K4868" s="133"/>
      <c r="L4868" s="134"/>
      <c r="M4868" s="133"/>
      <c r="N4868" s="134"/>
      <c r="O4868" s="134"/>
      <c r="P4868" s="166"/>
      <c r="Q4868" s="164"/>
      <c r="R4868" s="165"/>
      <c r="S4868" s="138"/>
      <c r="T4868" s="138"/>
      <c r="U4868" s="138"/>
      <c r="V4868" s="138"/>
      <c r="W4868" s="166"/>
      <c r="X4868" s="135"/>
      <c r="Y4868" s="418">
        <f t="shared" si="714"/>
        <v>0</v>
      </c>
      <c r="Z4868" s="291">
        <f t="shared" si="715"/>
        <v>0</v>
      </c>
      <c r="AA4868" s="163"/>
      <c r="AB4868" s="177" t="str">
        <f t="shared" si="716"/>
        <v/>
      </c>
      <c r="AC4868" s="283" t="str">
        <f t="shared" si="717"/>
        <v/>
      </c>
      <c r="AD4868" s="283" t="str">
        <f t="shared" si="718"/>
        <v/>
      </c>
      <c r="AE4868" s="163"/>
      <c r="AF4868" s="162"/>
    </row>
    <row r="4869" spans="1:32">
      <c r="A4869" s="134">
        <v>4860</v>
      </c>
      <c r="B4869" s="136"/>
      <c r="C4869" s="146">
        <f t="shared" si="711"/>
        <v>0</v>
      </c>
      <c r="D4869" s="146">
        <f t="shared" si="712"/>
        <v>1</v>
      </c>
      <c r="E4869" s="146">
        <f t="shared" si="713"/>
        <v>1900</v>
      </c>
      <c r="F4869" s="137"/>
      <c r="G4869" s="287"/>
      <c r="H4869" s="137"/>
      <c r="I4869" s="134"/>
      <c r="J4869" s="204"/>
      <c r="K4869" s="133"/>
      <c r="L4869" s="134"/>
      <c r="M4869" s="133"/>
      <c r="N4869" s="134"/>
      <c r="O4869" s="134"/>
      <c r="P4869" s="166"/>
      <c r="Q4869" s="164"/>
      <c r="R4869" s="165"/>
      <c r="S4869" s="138"/>
      <c r="T4869" s="138"/>
      <c r="U4869" s="138"/>
      <c r="V4869" s="138"/>
      <c r="W4869" s="166"/>
      <c r="X4869" s="135"/>
      <c r="Y4869" s="418">
        <f t="shared" si="714"/>
        <v>0</v>
      </c>
      <c r="Z4869" s="291">
        <f t="shared" si="715"/>
        <v>0</v>
      </c>
      <c r="AA4869" s="163"/>
      <c r="AB4869" s="177" t="str">
        <f t="shared" si="716"/>
        <v/>
      </c>
      <c r="AC4869" s="283" t="str">
        <f t="shared" si="717"/>
        <v/>
      </c>
      <c r="AD4869" s="283" t="str">
        <f t="shared" si="718"/>
        <v/>
      </c>
      <c r="AE4869" s="163"/>
      <c r="AF4869" s="162"/>
    </row>
    <row r="4870" spans="1:32">
      <c r="A4870" s="134">
        <v>4861</v>
      </c>
      <c r="B4870" s="136"/>
      <c r="C4870" s="146">
        <f t="shared" si="711"/>
        <v>0</v>
      </c>
      <c r="D4870" s="146">
        <f t="shared" si="712"/>
        <v>1</v>
      </c>
      <c r="E4870" s="146">
        <f t="shared" si="713"/>
        <v>1900</v>
      </c>
      <c r="F4870" s="137"/>
      <c r="G4870" s="287"/>
      <c r="H4870" s="137"/>
      <c r="I4870" s="134"/>
      <c r="J4870" s="204"/>
      <c r="K4870" s="133"/>
      <c r="L4870" s="134"/>
      <c r="M4870" s="133"/>
      <c r="N4870" s="134"/>
      <c r="O4870" s="134"/>
      <c r="P4870" s="166"/>
      <c r="Q4870" s="164"/>
      <c r="R4870" s="165"/>
      <c r="S4870" s="138"/>
      <c r="T4870" s="138"/>
      <c r="U4870" s="138"/>
      <c r="V4870" s="138"/>
      <c r="W4870" s="166"/>
      <c r="X4870" s="135"/>
      <c r="Y4870" s="418">
        <f t="shared" si="714"/>
        <v>0</v>
      </c>
      <c r="Z4870" s="291">
        <f t="shared" si="715"/>
        <v>0</v>
      </c>
      <c r="AA4870" s="163"/>
      <c r="AB4870" s="177" t="str">
        <f t="shared" si="716"/>
        <v/>
      </c>
      <c r="AC4870" s="283" t="str">
        <f t="shared" si="717"/>
        <v/>
      </c>
      <c r="AD4870" s="283" t="str">
        <f t="shared" si="718"/>
        <v/>
      </c>
      <c r="AE4870" s="163"/>
      <c r="AF4870" s="162"/>
    </row>
    <row r="4871" spans="1:32">
      <c r="A4871" s="134">
        <v>4862</v>
      </c>
      <c r="B4871" s="136"/>
      <c r="C4871" s="146">
        <f t="shared" si="711"/>
        <v>0</v>
      </c>
      <c r="D4871" s="146">
        <f t="shared" si="712"/>
        <v>1</v>
      </c>
      <c r="E4871" s="146">
        <f t="shared" si="713"/>
        <v>1900</v>
      </c>
      <c r="F4871" s="137"/>
      <c r="G4871" s="287"/>
      <c r="H4871" s="137"/>
      <c r="I4871" s="134"/>
      <c r="J4871" s="204"/>
      <c r="K4871" s="133"/>
      <c r="L4871" s="134"/>
      <c r="M4871" s="133"/>
      <c r="N4871" s="134"/>
      <c r="O4871" s="134"/>
      <c r="P4871" s="166"/>
      <c r="Q4871" s="164"/>
      <c r="R4871" s="165"/>
      <c r="S4871" s="138"/>
      <c r="T4871" s="138"/>
      <c r="U4871" s="138"/>
      <c r="V4871" s="138"/>
      <c r="W4871" s="166"/>
      <c r="X4871" s="135"/>
      <c r="Y4871" s="418">
        <f t="shared" si="714"/>
        <v>0</v>
      </c>
      <c r="Z4871" s="291">
        <f t="shared" si="715"/>
        <v>0</v>
      </c>
      <c r="AA4871" s="163"/>
      <c r="AB4871" s="177" t="str">
        <f t="shared" si="716"/>
        <v/>
      </c>
      <c r="AC4871" s="283" t="str">
        <f t="shared" si="717"/>
        <v/>
      </c>
      <c r="AD4871" s="283" t="str">
        <f t="shared" si="718"/>
        <v/>
      </c>
      <c r="AE4871" s="163"/>
      <c r="AF4871" s="162"/>
    </row>
    <row r="4872" spans="1:32">
      <c r="A4872" s="134">
        <v>4863</v>
      </c>
      <c r="B4872" s="136"/>
      <c r="C4872" s="146">
        <f t="shared" si="711"/>
        <v>0</v>
      </c>
      <c r="D4872" s="146">
        <f t="shared" si="712"/>
        <v>1</v>
      </c>
      <c r="E4872" s="146">
        <f t="shared" si="713"/>
        <v>1900</v>
      </c>
      <c r="F4872" s="137"/>
      <c r="G4872" s="287"/>
      <c r="H4872" s="137"/>
      <c r="I4872" s="134"/>
      <c r="J4872" s="204"/>
      <c r="K4872" s="133"/>
      <c r="L4872" s="134"/>
      <c r="M4872" s="133"/>
      <c r="N4872" s="134"/>
      <c r="O4872" s="134"/>
      <c r="P4872" s="166"/>
      <c r="Q4872" s="164"/>
      <c r="R4872" s="165"/>
      <c r="S4872" s="138"/>
      <c r="T4872" s="138"/>
      <c r="U4872" s="138"/>
      <c r="V4872" s="138"/>
      <c r="W4872" s="166"/>
      <c r="X4872" s="135"/>
      <c r="Y4872" s="418">
        <f t="shared" si="714"/>
        <v>0</v>
      </c>
      <c r="Z4872" s="291">
        <f t="shared" si="715"/>
        <v>0</v>
      </c>
      <c r="AA4872" s="163"/>
      <c r="AB4872" s="177" t="str">
        <f t="shared" si="716"/>
        <v/>
      </c>
      <c r="AC4872" s="283" t="str">
        <f t="shared" si="717"/>
        <v/>
      </c>
      <c r="AD4872" s="283" t="str">
        <f t="shared" si="718"/>
        <v/>
      </c>
      <c r="AE4872" s="163"/>
      <c r="AF4872" s="162"/>
    </row>
    <row r="4873" spans="1:32">
      <c r="A4873" s="134">
        <v>4864</v>
      </c>
      <c r="B4873" s="136"/>
      <c r="C4873" s="146">
        <f t="shared" si="711"/>
        <v>0</v>
      </c>
      <c r="D4873" s="146">
        <f t="shared" si="712"/>
        <v>1</v>
      </c>
      <c r="E4873" s="146">
        <f t="shared" si="713"/>
        <v>1900</v>
      </c>
      <c r="F4873" s="137"/>
      <c r="G4873" s="287"/>
      <c r="H4873" s="137"/>
      <c r="I4873" s="134"/>
      <c r="J4873" s="204"/>
      <c r="K4873" s="133"/>
      <c r="L4873" s="134"/>
      <c r="M4873" s="133"/>
      <c r="N4873" s="134"/>
      <c r="O4873" s="134"/>
      <c r="P4873" s="166"/>
      <c r="Q4873" s="164"/>
      <c r="R4873" s="165"/>
      <c r="S4873" s="138"/>
      <c r="T4873" s="138"/>
      <c r="U4873" s="138"/>
      <c r="V4873" s="138"/>
      <c r="W4873" s="166"/>
      <c r="X4873" s="135"/>
      <c r="Y4873" s="418">
        <f t="shared" si="714"/>
        <v>0</v>
      </c>
      <c r="Z4873" s="291">
        <f t="shared" si="715"/>
        <v>0</v>
      </c>
      <c r="AA4873" s="163"/>
      <c r="AB4873" s="177" t="str">
        <f t="shared" si="716"/>
        <v/>
      </c>
      <c r="AC4873" s="283" t="str">
        <f t="shared" si="717"/>
        <v/>
      </c>
      <c r="AD4873" s="283" t="str">
        <f t="shared" si="718"/>
        <v/>
      </c>
      <c r="AE4873" s="163"/>
      <c r="AF4873" s="162"/>
    </row>
    <row r="4874" spans="1:32">
      <c r="A4874" s="134">
        <v>4865</v>
      </c>
      <c r="B4874" s="136"/>
      <c r="C4874" s="146">
        <f t="shared" si="711"/>
        <v>0</v>
      </c>
      <c r="D4874" s="146">
        <f t="shared" si="712"/>
        <v>1</v>
      </c>
      <c r="E4874" s="146">
        <f t="shared" si="713"/>
        <v>1900</v>
      </c>
      <c r="F4874" s="137"/>
      <c r="G4874" s="287"/>
      <c r="H4874" s="137"/>
      <c r="I4874" s="134"/>
      <c r="J4874" s="204"/>
      <c r="K4874" s="133"/>
      <c r="L4874" s="134"/>
      <c r="M4874" s="133"/>
      <c r="N4874" s="134"/>
      <c r="O4874" s="134"/>
      <c r="P4874" s="166"/>
      <c r="Q4874" s="164"/>
      <c r="R4874" s="165"/>
      <c r="S4874" s="138"/>
      <c r="T4874" s="138"/>
      <c r="U4874" s="138"/>
      <c r="V4874" s="138"/>
      <c r="W4874" s="166"/>
      <c r="X4874" s="135"/>
      <c r="Y4874" s="418">
        <f t="shared" si="714"/>
        <v>0</v>
      </c>
      <c r="Z4874" s="291">
        <f t="shared" si="715"/>
        <v>0</v>
      </c>
      <c r="AA4874" s="163"/>
      <c r="AB4874" s="177" t="str">
        <f t="shared" si="716"/>
        <v/>
      </c>
      <c r="AC4874" s="283" t="str">
        <f t="shared" si="717"/>
        <v/>
      </c>
      <c r="AD4874" s="283" t="str">
        <f t="shared" si="718"/>
        <v/>
      </c>
      <c r="AE4874" s="163"/>
      <c r="AF4874" s="162"/>
    </row>
    <row r="4875" spans="1:32">
      <c r="A4875" s="134">
        <v>4866</v>
      </c>
      <c r="B4875" s="136"/>
      <c r="C4875" s="146">
        <f t="shared" ref="C4875:C4938" si="719">DAY(B4875)</f>
        <v>0</v>
      </c>
      <c r="D4875" s="146">
        <f t="shared" ref="D4875:D4938" si="720">MONTH(B4875)</f>
        <v>1</v>
      </c>
      <c r="E4875" s="146">
        <f t="shared" ref="E4875:E4938" si="721">YEAR(B4875)</f>
        <v>1900</v>
      </c>
      <c r="F4875" s="137"/>
      <c r="G4875" s="287"/>
      <c r="H4875" s="137"/>
      <c r="I4875" s="134"/>
      <c r="J4875" s="204"/>
      <c r="K4875" s="133"/>
      <c r="L4875" s="134"/>
      <c r="M4875" s="133"/>
      <c r="N4875" s="134"/>
      <c r="O4875" s="134"/>
      <c r="P4875" s="166"/>
      <c r="Q4875" s="164"/>
      <c r="R4875" s="165"/>
      <c r="S4875" s="138"/>
      <c r="T4875" s="138"/>
      <c r="U4875" s="138"/>
      <c r="V4875" s="138"/>
      <c r="W4875" s="166"/>
      <c r="X4875" s="135"/>
      <c r="Y4875" s="418">
        <f t="shared" ref="Y4875:Y4938" si="722">X4875*U4875</f>
        <v>0</v>
      </c>
      <c r="Z4875" s="291">
        <f t="shared" ref="Z4875:Z4938" si="723">Y4875*1.1</f>
        <v>0</v>
      </c>
      <c r="AA4875" s="163"/>
      <c r="AB4875" s="177" t="str">
        <f t="shared" ref="AB4875:AB4938" si="724">IF(S4875="","",IF(S4875-U4875=0,"Full","No"))</f>
        <v/>
      </c>
      <c r="AC4875" s="283" t="str">
        <f t="shared" ref="AC4875:AC4938" si="725">IF(AND(S4875&gt;U4875,V4875=0),"Lost",IF(AND(S4875&gt;U4875,V4875&lt;(S4875-U4875)),"Lost",""))</f>
        <v/>
      </c>
      <c r="AD4875" s="283" t="str">
        <f t="shared" ref="AD4875:AD4938" si="726">IF(AND(S4875&gt;U4875,V4875=0),S4875-U4875,IF(AND(S4875&gt;U4875,V4875&lt;(S4875-U4875)),S4875-(U4875+V4875),""))</f>
        <v/>
      </c>
      <c r="AE4875" s="163"/>
      <c r="AF4875" s="162"/>
    </row>
    <row r="4876" spans="1:32">
      <c r="A4876" s="134">
        <v>4867</v>
      </c>
      <c r="B4876" s="136"/>
      <c r="C4876" s="146">
        <f t="shared" si="719"/>
        <v>0</v>
      </c>
      <c r="D4876" s="146">
        <f t="shared" si="720"/>
        <v>1</v>
      </c>
      <c r="E4876" s="146">
        <f t="shared" si="721"/>
        <v>1900</v>
      </c>
      <c r="F4876" s="137"/>
      <c r="G4876" s="287"/>
      <c r="H4876" s="137"/>
      <c r="I4876" s="134"/>
      <c r="J4876" s="204"/>
      <c r="K4876" s="133"/>
      <c r="L4876" s="134"/>
      <c r="M4876" s="133"/>
      <c r="N4876" s="134"/>
      <c r="O4876" s="134"/>
      <c r="P4876" s="166"/>
      <c r="Q4876" s="164"/>
      <c r="R4876" s="165"/>
      <c r="S4876" s="138"/>
      <c r="T4876" s="138"/>
      <c r="U4876" s="138"/>
      <c r="V4876" s="138"/>
      <c r="W4876" s="166"/>
      <c r="X4876" s="135"/>
      <c r="Y4876" s="418">
        <f t="shared" si="722"/>
        <v>0</v>
      </c>
      <c r="Z4876" s="291">
        <f t="shared" si="723"/>
        <v>0</v>
      </c>
      <c r="AA4876" s="163"/>
      <c r="AB4876" s="177" t="str">
        <f t="shared" si="724"/>
        <v/>
      </c>
      <c r="AC4876" s="283" t="str">
        <f t="shared" si="725"/>
        <v/>
      </c>
      <c r="AD4876" s="283" t="str">
        <f t="shared" si="726"/>
        <v/>
      </c>
      <c r="AE4876" s="163"/>
      <c r="AF4876" s="162"/>
    </row>
    <row r="4877" spans="1:32">
      <c r="A4877" s="134">
        <v>4868</v>
      </c>
      <c r="B4877" s="136"/>
      <c r="C4877" s="146">
        <f t="shared" si="719"/>
        <v>0</v>
      </c>
      <c r="D4877" s="146">
        <f t="shared" si="720"/>
        <v>1</v>
      </c>
      <c r="E4877" s="146">
        <f t="shared" si="721"/>
        <v>1900</v>
      </c>
      <c r="F4877" s="137"/>
      <c r="G4877" s="287"/>
      <c r="H4877" s="137"/>
      <c r="I4877" s="134"/>
      <c r="J4877" s="204"/>
      <c r="K4877" s="133"/>
      <c r="L4877" s="134"/>
      <c r="M4877" s="133"/>
      <c r="N4877" s="134"/>
      <c r="O4877" s="134"/>
      <c r="P4877" s="166"/>
      <c r="Q4877" s="164"/>
      <c r="R4877" s="165"/>
      <c r="S4877" s="138"/>
      <c r="T4877" s="138"/>
      <c r="U4877" s="138"/>
      <c r="V4877" s="138"/>
      <c r="W4877" s="166"/>
      <c r="X4877" s="135"/>
      <c r="Y4877" s="418">
        <f t="shared" si="722"/>
        <v>0</v>
      </c>
      <c r="Z4877" s="291">
        <f t="shared" si="723"/>
        <v>0</v>
      </c>
      <c r="AA4877" s="163"/>
      <c r="AB4877" s="177" t="str">
        <f t="shared" si="724"/>
        <v/>
      </c>
      <c r="AC4877" s="283" t="str">
        <f t="shared" si="725"/>
        <v/>
      </c>
      <c r="AD4877" s="283" t="str">
        <f t="shared" si="726"/>
        <v/>
      </c>
      <c r="AE4877" s="163"/>
      <c r="AF4877" s="162"/>
    </row>
    <row r="4878" spans="1:32">
      <c r="A4878" s="134">
        <v>4869</v>
      </c>
      <c r="B4878" s="136"/>
      <c r="C4878" s="146">
        <f t="shared" si="719"/>
        <v>0</v>
      </c>
      <c r="D4878" s="146">
        <f t="shared" si="720"/>
        <v>1</v>
      </c>
      <c r="E4878" s="146">
        <f t="shared" si="721"/>
        <v>1900</v>
      </c>
      <c r="F4878" s="137"/>
      <c r="G4878" s="287"/>
      <c r="H4878" s="137"/>
      <c r="I4878" s="134"/>
      <c r="J4878" s="204"/>
      <c r="K4878" s="133"/>
      <c r="L4878" s="134"/>
      <c r="M4878" s="133"/>
      <c r="N4878" s="134"/>
      <c r="O4878" s="134"/>
      <c r="P4878" s="166"/>
      <c r="Q4878" s="164"/>
      <c r="R4878" s="165"/>
      <c r="S4878" s="138"/>
      <c r="T4878" s="138"/>
      <c r="U4878" s="138"/>
      <c r="V4878" s="138"/>
      <c r="W4878" s="166"/>
      <c r="X4878" s="135"/>
      <c r="Y4878" s="418">
        <f t="shared" si="722"/>
        <v>0</v>
      </c>
      <c r="Z4878" s="291">
        <f t="shared" si="723"/>
        <v>0</v>
      </c>
      <c r="AA4878" s="163"/>
      <c r="AB4878" s="177" t="str">
        <f t="shared" si="724"/>
        <v/>
      </c>
      <c r="AC4878" s="283" t="str">
        <f t="shared" si="725"/>
        <v/>
      </c>
      <c r="AD4878" s="283" t="str">
        <f t="shared" si="726"/>
        <v/>
      </c>
      <c r="AE4878" s="163"/>
      <c r="AF4878" s="162"/>
    </row>
    <row r="4879" spans="1:32">
      <c r="A4879" s="134">
        <v>4870</v>
      </c>
      <c r="B4879" s="136"/>
      <c r="C4879" s="146">
        <f t="shared" si="719"/>
        <v>0</v>
      </c>
      <c r="D4879" s="146">
        <f t="shared" si="720"/>
        <v>1</v>
      </c>
      <c r="E4879" s="146">
        <f t="shared" si="721"/>
        <v>1900</v>
      </c>
      <c r="F4879" s="137"/>
      <c r="G4879" s="287"/>
      <c r="H4879" s="137"/>
      <c r="I4879" s="134"/>
      <c r="J4879" s="204"/>
      <c r="K4879" s="133"/>
      <c r="L4879" s="134"/>
      <c r="M4879" s="133"/>
      <c r="N4879" s="134"/>
      <c r="O4879" s="134"/>
      <c r="P4879" s="166"/>
      <c r="Q4879" s="164"/>
      <c r="R4879" s="165"/>
      <c r="S4879" s="138"/>
      <c r="T4879" s="138"/>
      <c r="U4879" s="138"/>
      <c r="V4879" s="138"/>
      <c r="W4879" s="166"/>
      <c r="X4879" s="135"/>
      <c r="Y4879" s="418">
        <f t="shared" si="722"/>
        <v>0</v>
      </c>
      <c r="Z4879" s="291">
        <f t="shared" si="723"/>
        <v>0</v>
      </c>
      <c r="AA4879" s="163"/>
      <c r="AB4879" s="177" t="str">
        <f t="shared" si="724"/>
        <v/>
      </c>
      <c r="AC4879" s="283" t="str">
        <f t="shared" si="725"/>
        <v/>
      </c>
      <c r="AD4879" s="283" t="str">
        <f t="shared" si="726"/>
        <v/>
      </c>
      <c r="AE4879" s="163"/>
      <c r="AF4879" s="162"/>
    </row>
    <row r="4880" spans="1:32">
      <c r="A4880" s="134">
        <v>4871</v>
      </c>
      <c r="B4880" s="136"/>
      <c r="C4880" s="146">
        <f t="shared" si="719"/>
        <v>0</v>
      </c>
      <c r="D4880" s="146">
        <f t="shared" si="720"/>
        <v>1</v>
      </c>
      <c r="E4880" s="146">
        <f t="shared" si="721"/>
        <v>1900</v>
      </c>
      <c r="F4880" s="137"/>
      <c r="G4880" s="287"/>
      <c r="H4880" s="137"/>
      <c r="I4880" s="134"/>
      <c r="J4880" s="204"/>
      <c r="K4880" s="133"/>
      <c r="L4880" s="134"/>
      <c r="M4880" s="133"/>
      <c r="N4880" s="134"/>
      <c r="O4880" s="134"/>
      <c r="P4880" s="166"/>
      <c r="Q4880" s="164"/>
      <c r="R4880" s="165"/>
      <c r="S4880" s="138"/>
      <c r="T4880" s="138"/>
      <c r="U4880" s="138"/>
      <c r="V4880" s="138"/>
      <c r="W4880" s="166"/>
      <c r="X4880" s="135"/>
      <c r="Y4880" s="418">
        <f t="shared" si="722"/>
        <v>0</v>
      </c>
      <c r="Z4880" s="291">
        <f t="shared" si="723"/>
        <v>0</v>
      </c>
      <c r="AA4880" s="163"/>
      <c r="AB4880" s="177" t="str">
        <f t="shared" si="724"/>
        <v/>
      </c>
      <c r="AC4880" s="283" t="str">
        <f t="shared" si="725"/>
        <v/>
      </c>
      <c r="AD4880" s="283" t="str">
        <f t="shared" si="726"/>
        <v/>
      </c>
      <c r="AE4880" s="163"/>
      <c r="AF4880" s="162"/>
    </row>
    <row r="4881" spans="1:32">
      <c r="A4881" s="134">
        <v>4872</v>
      </c>
      <c r="B4881" s="136"/>
      <c r="C4881" s="146">
        <f t="shared" si="719"/>
        <v>0</v>
      </c>
      <c r="D4881" s="146">
        <f t="shared" si="720"/>
        <v>1</v>
      </c>
      <c r="E4881" s="146">
        <f t="shared" si="721"/>
        <v>1900</v>
      </c>
      <c r="F4881" s="137"/>
      <c r="G4881" s="287"/>
      <c r="H4881" s="137"/>
      <c r="I4881" s="134"/>
      <c r="J4881" s="204"/>
      <c r="K4881" s="133"/>
      <c r="L4881" s="134"/>
      <c r="M4881" s="133"/>
      <c r="N4881" s="134"/>
      <c r="O4881" s="134"/>
      <c r="P4881" s="166"/>
      <c r="Q4881" s="164"/>
      <c r="R4881" s="165"/>
      <c r="S4881" s="138"/>
      <c r="T4881" s="138"/>
      <c r="U4881" s="138"/>
      <c r="V4881" s="138"/>
      <c r="W4881" s="166"/>
      <c r="X4881" s="135"/>
      <c r="Y4881" s="418">
        <f t="shared" si="722"/>
        <v>0</v>
      </c>
      <c r="Z4881" s="291">
        <f t="shared" si="723"/>
        <v>0</v>
      </c>
      <c r="AA4881" s="163"/>
      <c r="AB4881" s="177" t="str">
        <f t="shared" si="724"/>
        <v/>
      </c>
      <c r="AC4881" s="283" t="str">
        <f t="shared" si="725"/>
        <v/>
      </c>
      <c r="AD4881" s="283" t="str">
        <f t="shared" si="726"/>
        <v/>
      </c>
      <c r="AE4881" s="163"/>
      <c r="AF4881" s="162"/>
    </row>
    <row r="4882" spans="1:32">
      <c r="A4882" s="134">
        <v>4873</v>
      </c>
      <c r="B4882" s="136"/>
      <c r="C4882" s="146">
        <f t="shared" si="719"/>
        <v>0</v>
      </c>
      <c r="D4882" s="146">
        <f t="shared" si="720"/>
        <v>1</v>
      </c>
      <c r="E4882" s="146">
        <f t="shared" si="721"/>
        <v>1900</v>
      </c>
      <c r="F4882" s="137"/>
      <c r="G4882" s="287"/>
      <c r="H4882" s="137"/>
      <c r="I4882" s="134"/>
      <c r="J4882" s="204"/>
      <c r="K4882" s="133"/>
      <c r="L4882" s="134"/>
      <c r="M4882" s="133"/>
      <c r="N4882" s="134"/>
      <c r="O4882" s="134"/>
      <c r="P4882" s="166"/>
      <c r="Q4882" s="164"/>
      <c r="R4882" s="165"/>
      <c r="S4882" s="138"/>
      <c r="T4882" s="138"/>
      <c r="U4882" s="138"/>
      <c r="V4882" s="138"/>
      <c r="W4882" s="166"/>
      <c r="X4882" s="135"/>
      <c r="Y4882" s="418">
        <f t="shared" si="722"/>
        <v>0</v>
      </c>
      <c r="Z4882" s="291">
        <f t="shared" si="723"/>
        <v>0</v>
      </c>
      <c r="AA4882" s="163"/>
      <c r="AB4882" s="177" t="str">
        <f t="shared" si="724"/>
        <v/>
      </c>
      <c r="AC4882" s="283" t="str">
        <f t="shared" si="725"/>
        <v/>
      </c>
      <c r="AD4882" s="283" t="str">
        <f t="shared" si="726"/>
        <v/>
      </c>
      <c r="AE4882" s="163"/>
      <c r="AF4882" s="162"/>
    </row>
    <row r="4883" spans="1:32">
      <c r="A4883" s="134">
        <v>4874</v>
      </c>
      <c r="B4883" s="136"/>
      <c r="C4883" s="146">
        <f t="shared" si="719"/>
        <v>0</v>
      </c>
      <c r="D4883" s="146">
        <f t="shared" si="720"/>
        <v>1</v>
      </c>
      <c r="E4883" s="146">
        <f t="shared" si="721"/>
        <v>1900</v>
      </c>
      <c r="F4883" s="137"/>
      <c r="G4883" s="287"/>
      <c r="H4883" s="137"/>
      <c r="I4883" s="134"/>
      <c r="J4883" s="204"/>
      <c r="K4883" s="133"/>
      <c r="L4883" s="134"/>
      <c r="M4883" s="133"/>
      <c r="N4883" s="134"/>
      <c r="O4883" s="134"/>
      <c r="P4883" s="166"/>
      <c r="Q4883" s="164"/>
      <c r="R4883" s="165"/>
      <c r="S4883" s="138"/>
      <c r="T4883" s="138"/>
      <c r="U4883" s="138"/>
      <c r="V4883" s="138"/>
      <c r="W4883" s="166"/>
      <c r="X4883" s="135"/>
      <c r="Y4883" s="418">
        <f t="shared" si="722"/>
        <v>0</v>
      </c>
      <c r="Z4883" s="291">
        <f t="shared" si="723"/>
        <v>0</v>
      </c>
      <c r="AA4883" s="163"/>
      <c r="AB4883" s="177" t="str">
        <f t="shared" si="724"/>
        <v/>
      </c>
      <c r="AC4883" s="283" t="str">
        <f t="shared" si="725"/>
        <v/>
      </c>
      <c r="AD4883" s="283" t="str">
        <f t="shared" si="726"/>
        <v/>
      </c>
      <c r="AE4883" s="163"/>
      <c r="AF4883" s="162"/>
    </row>
    <row r="4884" spans="1:32">
      <c r="A4884" s="134">
        <v>4875</v>
      </c>
      <c r="B4884" s="136"/>
      <c r="C4884" s="146">
        <f t="shared" si="719"/>
        <v>0</v>
      </c>
      <c r="D4884" s="146">
        <f t="shared" si="720"/>
        <v>1</v>
      </c>
      <c r="E4884" s="146">
        <f t="shared" si="721"/>
        <v>1900</v>
      </c>
      <c r="F4884" s="137"/>
      <c r="G4884" s="287"/>
      <c r="H4884" s="137"/>
      <c r="I4884" s="134"/>
      <c r="J4884" s="204"/>
      <c r="K4884" s="133"/>
      <c r="L4884" s="134"/>
      <c r="M4884" s="133"/>
      <c r="N4884" s="134"/>
      <c r="O4884" s="134"/>
      <c r="P4884" s="166"/>
      <c r="Q4884" s="164"/>
      <c r="R4884" s="165"/>
      <c r="S4884" s="138"/>
      <c r="T4884" s="138"/>
      <c r="U4884" s="138"/>
      <c r="V4884" s="138"/>
      <c r="W4884" s="166"/>
      <c r="X4884" s="135"/>
      <c r="Y4884" s="418">
        <f t="shared" si="722"/>
        <v>0</v>
      </c>
      <c r="Z4884" s="291">
        <f t="shared" si="723"/>
        <v>0</v>
      </c>
      <c r="AA4884" s="163"/>
      <c r="AB4884" s="177" t="str">
        <f t="shared" si="724"/>
        <v/>
      </c>
      <c r="AC4884" s="283" t="str">
        <f t="shared" si="725"/>
        <v/>
      </c>
      <c r="AD4884" s="283" t="str">
        <f t="shared" si="726"/>
        <v/>
      </c>
      <c r="AE4884" s="163"/>
      <c r="AF4884" s="162"/>
    </row>
    <row r="4885" spans="1:32">
      <c r="A4885" s="134">
        <v>4876</v>
      </c>
      <c r="B4885" s="136"/>
      <c r="C4885" s="146">
        <f t="shared" si="719"/>
        <v>0</v>
      </c>
      <c r="D4885" s="146">
        <f t="shared" si="720"/>
        <v>1</v>
      </c>
      <c r="E4885" s="146">
        <f t="shared" si="721"/>
        <v>1900</v>
      </c>
      <c r="F4885" s="137"/>
      <c r="G4885" s="287"/>
      <c r="H4885" s="137"/>
      <c r="I4885" s="134"/>
      <c r="J4885" s="204"/>
      <c r="K4885" s="133"/>
      <c r="L4885" s="134"/>
      <c r="M4885" s="133"/>
      <c r="N4885" s="134"/>
      <c r="O4885" s="134"/>
      <c r="P4885" s="166"/>
      <c r="Q4885" s="164"/>
      <c r="R4885" s="165"/>
      <c r="S4885" s="138"/>
      <c r="T4885" s="138"/>
      <c r="U4885" s="138"/>
      <c r="V4885" s="138"/>
      <c r="W4885" s="166"/>
      <c r="X4885" s="135"/>
      <c r="Y4885" s="418">
        <f t="shared" si="722"/>
        <v>0</v>
      </c>
      <c r="Z4885" s="291">
        <f t="shared" si="723"/>
        <v>0</v>
      </c>
      <c r="AA4885" s="163"/>
      <c r="AB4885" s="177" t="str">
        <f t="shared" si="724"/>
        <v/>
      </c>
      <c r="AC4885" s="283" t="str">
        <f t="shared" si="725"/>
        <v/>
      </c>
      <c r="AD4885" s="283" t="str">
        <f t="shared" si="726"/>
        <v/>
      </c>
      <c r="AE4885" s="163"/>
      <c r="AF4885" s="162"/>
    </row>
    <row r="4886" spans="1:32">
      <c r="A4886" s="134">
        <v>4877</v>
      </c>
      <c r="B4886" s="136"/>
      <c r="C4886" s="146">
        <f t="shared" si="719"/>
        <v>0</v>
      </c>
      <c r="D4886" s="146">
        <f t="shared" si="720"/>
        <v>1</v>
      </c>
      <c r="E4886" s="146">
        <f t="shared" si="721"/>
        <v>1900</v>
      </c>
      <c r="F4886" s="137"/>
      <c r="G4886" s="287"/>
      <c r="H4886" s="137"/>
      <c r="I4886" s="134"/>
      <c r="J4886" s="204"/>
      <c r="K4886" s="133"/>
      <c r="L4886" s="134"/>
      <c r="M4886" s="133"/>
      <c r="N4886" s="134"/>
      <c r="O4886" s="134"/>
      <c r="P4886" s="166"/>
      <c r="Q4886" s="164"/>
      <c r="R4886" s="165"/>
      <c r="S4886" s="138"/>
      <c r="T4886" s="138"/>
      <c r="U4886" s="138"/>
      <c r="V4886" s="138"/>
      <c r="W4886" s="166"/>
      <c r="X4886" s="135"/>
      <c r="Y4886" s="418">
        <f t="shared" si="722"/>
        <v>0</v>
      </c>
      <c r="Z4886" s="291">
        <f t="shared" si="723"/>
        <v>0</v>
      </c>
      <c r="AA4886" s="163"/>
      <c r="AB4886" s="177" t="str">
        <f t="shared" si="724"/>
        <v/>
      </c>
      <c r="AC4886" s="283" t="str">
        <f t="shared" si="725"/>
        <v/>
      </c>
      <c r="AD4886" s="283" t="str">
        <f t="shared" si="726"/>
        <v/>
      </c>
      <c r="AE4886" s="163"/>
      <c r="AF4886" s="162"/>
    </row>
    <row r="4887" spans="1:32">
      <c r="A4887" s="134">
        <v>4878</v>
      </c>
      <c r="B4887" s="136"/>
      <c r="C4887" s="146">
        <f t="shared" si="719"/>
        <v>0</v>
      </c>
      <c r="D4887" s="146">
        <f t="shared" si="720"/>
        <v>1</v>
      </c>
      <c r="E4887" s="146">
        <f t="shared" si="721"/>
        <v>1900</v>
      </c>
      <c r="F4887" s="137"/>
      <c r="G4887" s="287"/>
      <c r="H4887" s="137"/>
      <c r="I4887" s="134"/>
      <c r="J4887" s="204"/>
      <c r="K4887" s="133"/>
      <c r="L4887" s="134"/>
      <c r="M4887" s="133"/>
      <c r="N4887" s="134"/>
      <c r="O4887" s="134"/>
      <c r="P4887" s="166"/>
      <c r="Q4887" s="164"/>
      <c r="R4887" s="165"/>
      <c r="S4887" s="138"/>
      <c r="T4887" s="138"/>
      <c r="U4887" s="138"/>
      <c r="V4887" s="138"/>
      <c r="W4887" s="166"/>
      <c r="X4887" s="135"/>
      <c r="Y4887" s="418">
        <f t="shared" si="722"/>
        <v>0</v>
      </c>
      <c r="Z4887" s="291">
        <f t="shared" si="723"/>
        <v>0</v>
      </c>
      <c r="AA4887" s="163"/>
      <c r="AB4887" s="177" t="str">
        <f t="shared" si="724"/>
        <v/>
      </c>
      <c r="AC4887" s="283" t="str">
        <f t="shared" si="725"/>
        <v/>
      </c>
      <c r="AD4887" s="283" t="str">
        <f t="shared" si="726"/>
        <v/>
      </c>
      <c r="AE4887" s="163"/>
      <c r="AF4887" s="162"/>
    </row>
    <row r="4888" spans="1:32">
      <c r="A4888" s="134">
        <v>4879</v>
      </c>
      <c r="B4888" s="136"/>
      <c r="C4888" s="146">
        <f t="shared" si="719"/>
        <v>0</v>
      </c>
      <c r="D4888" s="146">
        <f t="shared" si="720"/>
        <v>1</v>
      </c>
      <c r="E4888" s="146">
        <f t="shared" si="721"/>
        <v>1900</v>
      </c>
      <c r="F4888" s="137"/>
      <c r="G4888" s="287"/>
      <c r="H4888" s="137"/>
      <c r="I4888" s="134"/>
      <c r="J4888" s="204"/>
      <c r="K4888" s="133"/>
      <c r="L4888" s="134"/>
      <c r="M4888" s="133"/>
      <c r="N4888" s="134"/>
      <c r="O4888" s="134"/>
      <c r="P4888" s="166"/>
      <c r="Q4888" s="164"/>
      <c r="R4888" s="165"/>
      <c r="S4888" s="138"/>
      <c r="T4888" s="138"/>
      <c r="U4888" s="138"/>
      <c r="V4888" s="138"/>
      <c r="W4888" s="166"/>
      <c r="X4888" s="135"/>
      <c r="Y4888" s="418">
        <f t="shared" si="722"/>
        <v>0</v>
      </c>
      <c r="Z4888" s="291">
        <f t="shared" si="723"/>
        <v>0</v>
      </c>
      <c r="AA4888" s="163"/>
      <c r="AB4888" s="177" t="str">
        <f t="shared" si="724"/>
        <v/>
      </c>
      <c r="AC4888" s="283" t="str">
        <f t="shared" si="725"/>
        <v/>
      </c>
      <c r="AD4888" s="283" t="str">
        <f t="shared" si="726"/>
        <v/>
      </c>
      <c r="AE4888" s="163"/>
      <c r="AF4888" s="162"/>
    </row>
    <row r="4889" spans="1:32">
      <c r="A4889" s="134">
        <v>4880</v>
      </c>
      <c r="B4889" s="136"/>
      <c r="C4889" s="146">
        <f t="shared" si="719"/>
        <v>0</v>
      </c>
      <c r="D4889" s="146">
        <f t="shared" si="720"/>
        <v>1</v>
      </c>
      <c r="E4889" s="146">
        <f t="shared" si="721"/>
        <v>1900</v>
      </c>
      <c r="F4889" s="137"/>
      <c r="G4889" s="287"/>
      <c r="H4889" s="137"/>
      <c r="I4889" s="134"/>
      <c r="J4889" s="204"/>
      <c r="K4889" s="133"/>
      <c r="L4889" s="134"/>
      <c r="M4889" s="133"/>
      <c r="N4889" s="134"/>
      <c r="O4889" s="134"/>
      <c r="P4889" s="166"/>
      <c r="Q4889" s="164"/>
      <c r="R4889" s="165"/>
      <c r="S4889" s="138"/>
      <c r="T4889" s="138"/>
      <c r="U4889" s="138"/>
      <c r="V4889" s="138"/>
      <c r="W4889" s="166"/>
      <c r="X4889" s="135"/>
      <c r="Y4889" s="418">
        <f t="shared" si="722"/>
        <v>0</v>
      </c>
      <c r="Z4889" s="291">
        <f t="shared" si="723"/>
        <v>0</v>
      </c>
      <c r="AA4889" s="163"/>
      <c r="AB4889" s="177" t="str">
        <f t="shared" si="724"/>
        <v/>
      </c>
      <c r="AC4889" s="283" t="str">
        <f t="shared" si="725"/>
        <v/>
      </c>
      <c r="AD4889" s="283" t="str">
        <f t="shared" si="726"/>
        <v/>
      </c>
      <c r="AE4889" s="163"/>
      <c r="AF4889" s="162"/>
    </row>
    <row r="4890" spans="1:32">
      <c r="A4890" s="134">
        <v>4881</v>
      </c>
      <c r="B4890" s="136"/>
      <c r="C4890" s="146">
        <f t="shared" si="719"/>
        <v>0</v>
      </c>
      <c r="D4890" s="146">
        <f t="shared" si="720"/>
        <v>1</v>
      </c>
      <c r="E4890" s="146">
        <f t="shared" si="721"/>
        <v>1900</v>
      </c>
      <c r="F4890" s="137"/>
      <c r="G4890" s="287"/>
      <c r="H4890" s="137"/>
      <c r="I4890" s="134"/>
      <c r="J4890" s="204"/>
      <c r="K4890" s="133"/>
      <c r="L4890" s="134"/>
      <c r="M4890" s="133"/>
      <c r="N4890" s="134"/>
      <c r="O4890" s="134"/>
      <c r="P4890" s="166"/>
      <c r="Q4890" s="164"/>
      <c r="R4890" s="165"/>
      <c r="S4890" s="138"/>
      <c r="T4890" s="138"/>
      <c r="U4890" s="138"/>
      <c r="V4890" s="138"/>
      <c r="W4890" s="166"/>
      <c r="X4890" s="135"/>
      <c r="Y4890" s="418">
        <f t="shared" si="722"/>
        <v>0</v>
      </c>
      <c r="Z4890" s="291">
        <f t="shared" si="723"/>
        <v>0</v>
      </c>
      <c r="AA4890" s="163"/>
      <c r="AB4890" s="177" t="str">
        <f t="shared" si="724"/>
        <v/>
      </c>
      <c r="AC4890" s="283" t="str">
        <f t="shared" si="725"/>
        <v/>
      </c>
      <c r="AD4890" s="283" t="str">
        <f t="shared" si="726"/>
        <v/>
      </c>
      <c r="AE4890" s="163"/>
      <c r="AF4890" s="162"/>
    </row>
    <row r="4891" spans="1:32">
      <c r="A4891" s="134">
        <v>4882</v>
      </c>
      <c r="B4891" s="136"/>
      <c r="C4891" s="146">
        <f t="shared" si="719"/>
        <v>0</v>
      </c>
      <c r="D4891" s="146">
        <f t="shared" si="720"/>
        <v>1</v>
      </c>
      <c r="E4891" s="146">
        <f t="shared" si="721"/>
        <v>1900</v>
      </c>
      <c r="F4891" s="137"/>
      <c r="G4891" s="287"/>
      <c r="H4891" s="137"/>
      <c r="I4891" s="134"/>
      <c r="J4891" s="204"/>
      <c r="K4891" s="133"/>
      <c r="L4891" s="134"/>
      <c r="M4891" s="133"/>
      <c r="N4891" s="134"/>
      <c r="O4891" s="134"/>
      <c r="P4891" s="166"/>
      <c r="Q4891" s="164"/>
      <c r="R4891" s="165"/>
      <c r="S4891" s="138"/>
      <c r="T4891" s="138"/>
      <c r="U4891" s="138"/>
      <c r="V4891" s="138"/>
      <c r="W4891" s="166"/>
      <c r="X4891" s="135"/>
      <c r="Y4891" s="418">
        <f t="shared" si="722"/>
        <v>0</v>
      </c>
      <c r="Z4891" s="291">
        <f t="shared" si="723"/>
        <v>0</v>
      </c>
      <c r="AA4891" s="163"/>
      <c r="AB4891" s="177" t="str">
        <f t="shared" si="724"/>
        <v/>
      </c>
      <c r="AC4891" s="283" t="str">
        <f t="shared" si="725"/>
        <v/>
      </c>
      <c r="AD4891" s="283" t="str">
        <f t="shared" si="726"/>
        <v/>
      </c>
      <c r="AE4891" s="163"/>
      <c r="AF4891" s="162"/>
    </row>
    <row r="4892" spans="1:32">
      <c r="A4892" s="134">
        <v>4883</v>
      </c>
      <c r="B4892" s="136"/>
      <c r="C4892" s="146">
        <f t="shared" si="719"/>
        <v>0</v>
      </c>
      <c r="D4892" s="146">
        <f t="shared" si="720"/>
        <v>1</v>
      </c>
      <c r="E4892" s="146">
        <f t="shared" si="721"/>
        <v>1900</v>
      </c>
      <c r="F4892" s="137"/>
      <c r="G4892" s="287"/>
      <c r="H4892" s="137"/>
      <c r="I4892" s="134"/>
      <c r="J4892" s="204"/>
      <c r="K4892" s="133"/>
      <c r="L4892" s="134"/>
      <c r="M4892" s="133"/>
      <c r="N4892" s="134"/>
      <c r="O4892" s="134"/>
      <c r="P4892" s="166"/>
      <c r="Q4892" s="164"/>
      <c r="R4892" s="165"/>
      <c r="S4892" s="138"/>
      <c r="T4892" s="138"/>
      <c r="U4892" s="138"/>
      <c r="V4892" s="138"/>
      <c r="W4892" s="166"/>
      <c r="X4892" s="135"/>
      <c r="Y4892" s="418">
        <f t="shared" si="722"/>
        <v>0</v>
      </c>
      <c r="Z4892" s="291">
        <f t="shared" si="723"/>
        <v>0</v>
      </c>
      <c r="AA4892" s="163"/>
      <c r="AB4892" s="177" t="str">
        <f t="shared" si="724"/>
        <v/>
      </c>
      <c r="AC4892" s="283" t="str">
        <f t="shared" si="725"/>
        <v/>
      </c>
      <c r="AD4892" s="283" t="str">
        <f t="shared" si="726"/>
        <v/>
      </c>
      <c r="AE4892" s="163"/>
      <c r="AF4892" s="162"/>
    </row>
    <row r="4893" spans="1:32">
      <c r="A4893" s="134">
        <v>4884</v>
      </c>
      <c r="B4893" s="136"/>
      <c r="C4893" s="146">
        <f t="shared" si="719"/>
        <v>0</v>
      </c>
      <c r="D4893" s="146">
        <f t="shared" si="720"/>
        <v>1</v>
      </c>
      <c r="E4893" s="146">
        <f t="shared" si="721"/>
        <v>1900</v>
      </c>
      <c r="F4893" s="137"/>
      <c r="G4893" s="287"/>
      <c r="H4893" s="137"/>
      <c r="I4893" s="134"/>
      <c r="J4893" s="204"/>
      <c r="K4893" s="133"/>
      <c r="L4893" s="134"/>
      <c r="M4893" s="133"/>
      <c r="N4893" s="134"/>
      <c r="O4893" s="134"/>
      <c r="P4893" s="166"/>
      <c r="Q4893" s="164"/>
      <c r="R4893" s="165"/>
      <c r="S4893" s="138"/>
      <c r="T4893" s="138"/>
      <c r="U4893" s="138"/>
      <c r="V4893" s="138"/>
      <c r="W4893" s="166"/>
      <c r="X4893" s="135"/>
      <c r="Y4893" s="418">
        <f t="shared" si="722"/>
        <v>0</v>
      </c>
      <c r="Z4893" s="291">
        <f t="shared" si="723"/>
        <v>0</v>
      </c>
      <c r="AA4893" s="163"/>
      <c r="AB4893" s="177" t="str">
        <f t="shared" si="724"/>
        <v/>
      </c>
      <c r="AC4893" s="283" t="str">
        <f t="shared" si="725"/>
        <v/>
      </c>
      <c r="AD4893" s="283" t="str">
        <f t="shared" si="726"/>
        <v/>
      </c>
      <c r="AE4893" s="163"/>
      <c r="AF4893" s="162"/>
    </row>
    <row r="4894" spans="1:32">
      <c r="A4894" s="134">
        <v>4885</v>
      </c>
      <c r="B4894" s="136"/>
      <c r="C4894" s="146">
        <f t="shared" si="719"/>
        <v>0</v>
      </c>
      <c r="D4894" s="146">
        <f t="shared" si="720"/>
        <v>1</v>
      </c>
      <c r="E4894" s="146">
        <f t="shared" si="721"/>
        <v>1900</v>
      </c>
      <c r="F4894" s="137"/>
      <c r="G4894" s="287"/>
      <c r="H4894" s="137"/>
      <c r="I4894" s="134"/>
      <c r="J4894" s="204"/>
      <c r="K4894" s="133"/>
      <c r="L4894" s="134"/>
      <c r="M4894" s="133"/>
      <c r="N4894" s="134"/>
      <c r="O4894" s="134"/>
      <c r="P4894" s="166"/>
      <c r="Q4894" s="164"/>
      <c r="R4894" s="165"/>
      <c r="S4894" s="138"/>
      <c r="T4894" s="138"/>
      <c r="U4894" s="138"/>
      <c r="V4894" s="138"/>
      <c r="W4894" s="166"/>
      <c r="X4894" s="135"/>
      <c r="Y4894" s="418">
        <f t="shared" si="722"/>
        <v>0</v>
      </c>
      <c r="Z4894" s="291">
        <f t="shared" si="723"/>
        <v>0</v>
      </c>
      <c r="AA4894" s="163"/>
      <c r="AB4894" s="177" t="str">
        <f t="shared" si="724"/>
        <v/>
      </c>
      <c r="AC4894" s="283" t="str">
        <f t="shared" si="725"/>
        <v/>
      </c>
      <c r="AD4894" s="283" t="str">
        <f t="shared" si="726"/>
        <v/>
      </c>
      <c r="AE4894" s="163"/>
      <c r="AF4894" s="162"/>
    </row>
    <row r="4895" spans="1:32">
      <c r="A4895" s="134">
        <v>4886</v>
      </c>
      <c r="B4895" s="136"/>
      <c r="C4895" s="146">
        <f t="shared" si="719"/>
        <v>0</v>
      </c>
      <c r="D4895" s="146">
        <f t="shared" si="720"/>
        <v>1</v>
      </c>
      <c r="E4895" s="146">
        <f t="shared" si="721"/>
        <v>1900</v>
      </c>
      <c r="F4895" s="137"/>
      <c r="G4895" s="287"/>
      <c r="H4895" s="137"/>
      <c r="I4895" s="134"/>
      <c r="J4895" s="204"/>
      <c r="K4895" s="133"/>
      <c r="L4895" s="134"/>
      <c r="M4895" s="133"/>
      <c r="N4895" s="134"/>
      <c r="O4895" s="134"/>
      <c r="P4895" s="166"/>
      <c r="Q4895" s="164"/>
      <c r="R4895" s="165"/>
      <c r="S4895" s="138"/>
      <c r="T4895" s="138"/>
      <c r="U4895" s="138"/>
      <c r="V4895" s="138"/>
      <c r="W4895" s="166"/>
      <c r="X4895" s="135"/>
      <c r="Y4895" s="418">
        <f t="shared" si="722"/>
        <v>0</v>
      </c>
      <c r="Z4895" s="291">
        <f t="shared" si="723"/>
        <v>0</v>
      </c>
      <c r="AA4895" s="163"/>
      <c r="AB4895" s="177" t="str">
        <f t="shared" si="724"/>
        <v/>
      </c>
      <c r="AC4895" s="283" t="str">
        <f t="shared" si="725"/>
        <v/>
      </c>
      <c r="AD4895" s="283" t="str">
        <f t="shared" si="726"/>
        <v/>
      </c>
      <c r="AE4895" s="163"/>
      <c r="AF4895" s="162"/>
    </row>
    <row r="4896" spans="1:32">
      <c r="A4896" s="134">
        <v>4887</v>
      </c>
      <c r="B4896" s="136"/>
      <c r="C4896" s="146">
        <f t="shared" si="719"/>
        <v>0</v>
      </c>
      <c r="D4896" s="146">
        <f t="shared" si="720"/>
        <v>1</v>
      </c>
      <c r="E4896" s="146">
        <f t="shared" si="721"/>
        <v>1900</v>
      </c>
      <c r="F4896" s="137"/>
      <c r="G4896" s="287"/>
      <c r="H4896" s="137"/>
      <c r="I4896" s="134"/>
      <c r="J4896" s="204"/>
      <c r="K4896" s="133"/>
      <c r="L4896" s="134"/>
      <c r="M4896" s="133"/>
      <c r="N4896" s="134"/>
      <c r="O4896" s="134"/>
      <c r="P4896" s="166"/>
      <c r="Q4896" s="164"/>
      <c r="R4896" s="165"/>
      <c r="S4896" s="138"/>
      <c r="T4896" s="138"/>
      <c r="U4896" s="138"/>
      <c r="V4896" s="138"/>
      <c r="W4896" s="166"/>
      <c r="X4896" s="135"/>
      <c r="Y4896" s="418">
        <f t="shared" si="722"/>
        <v>0</v>
      </c>
      <c r="Z4896" s="291">
        <f t="shared" si="723"/>
        <v>0</v>
      </c>
      <c r="AA4896" s="163"/>
      <c r="AB4896" s="177" t="str">
        <f t="shared" si="724"/>
        <v/>
      </c>
      <c r="AC4896" s="283" t="str">
        <f t="shared" si="725"/>
        <v/>
      </c>
      <c r="AD4896" s="283" t="str">
        <f t="shared" si="726"/>
        <v/>
      </c>
      <c r="AE4896" s="163"/>
      <c r="AF4896" s="162"/>
    </row>
    <row r="4897" spans="1:32">
      <c r="A4897" s="134">
        <v>4888</v>
      </c>
      <c r="B4897" s="136"/>
      <c r="C4897" s="146">
        <f t="shared" si="719"/>
        <v>0</v>
      </c>
      <c r="D4897" s="146">
        <f t="shared" si="720"/>
        <v>1</v>
      </c>
      <c r="E4897" s="146">
        <f t="shared" si="721"/>
        <v>1900</v>
      </c>
      <c r="F4897" s="137"/>
      <c r="G4897" s="287"/>
      <c r="H4897" s="137"/>
      <c r="I4897" s="134"/>
      <c r="J4897" s="204"/>
      <c r="K4897" s="133"/>
      <c r="L4897" s="134"/>
      <c r="M4897" s="133"/>
      <c r="N4897" s="134"/>
      <c r="O4897" s="134"/>
      <c r="P4897" s="166"/>
      <c r="Q4897" s="164"/>
      <c r="R4897" s="165"/>
      <c r="S4897" s="138"/>
      <c r="T4897" s="138"/>
      <c r="U4897" s="138"/>
      <c r="V4897" s="138"/>
      <c r="W4897" s="166"/>
      <c r="X4897" s="135"/>
      <c r="Y4897" s="418">
        <f t="shared" si="722"/>
        <v>0</v>
      </c>
      <c r="Z4897" s="291">
        <f t="shared" si="723"/>
        <v>0</v>
      </c>
      <c r="AA4897" s="163"/>
      <c r="AB4897" s="177" t="str">
        <f t="shared" si="724"/>
        <v/>
      </c>
      <c r="AC4897" s="283" t="str">
        <f t="shared" si="725"/>
        <v/>
      </c>
      <c r="AD4897" s="283" t="str">
        <f t="shared" si="726"/>
        <v/>
      </c>
      <c r="AE4897" s="163"/>
      <c r="AF4897" s="162"/>
    </row>
    <row r="4898" spans="1:32">
      <c r="A4898" s="134">
        <v>4889</v>
      </c>
      <c r="B4898" s="136"/>
      <c r="C4898" s="146">
        <f t="shared" si="719"/>
        <v>0</v>
      </c>
      <c r="D4898" s="146">
        <f t="shared" si="720"/>
        <v>1</v>
      </c>
      <c r="E4898" s="146">
        <f t="shared" si="721"/>
        <v>1900</v>
      </c>
      <c r="F4898" s="137"/>
      <c r="G4898" s="287"/>
      <c r="H4898" s="137"/>
      <c r="I4898" s="134"/>
      <c r="J4898" s="204"/>
      <c r="K4898" s="133"/>
      <c r="L4898" s="134"/>
      <c r="M4898" s="133"/>
      <c r="N4898" s="134"/>
      <c r="O4898" s="134"/>
      <c r="P4898" s="166"/>
      <c r="Q4898" s="164"/>
      <c r="R4898" s="165"/>
      <c r="S4898" s="138"/>
      <c r="T4898" s="138"/>
      <c r="U4898" s="138"/>
      <c r="V4898" s="138"/>
      <c r="W4898" s="166"/>
      <c r="X4898" s="135"/>
      <c r="Y4898" s="418">
        <f t="shared" si="722"/>
        <v>0</v>
      </c>
      <c r="Z4898" s="291">
        <f t="shared" si="723"/>
        <v>0</v>
      </c>
      <c r="AA4898" s="163"/>
      <c r="AB4898" s="177" t="str">
        <f t="shared" si="724"/>
        <v/>
      </c>
      <c r="AC4898" s="283" t="str">
        <f t="shared" si="725"/>
        <v/>
      </c>
      <c r="AD4898" s="283" t="str">
        <f t="shared" si="726"/>
        <v/>
      </c>
      <c r="AE4898" s="163"/>
      <c r="AF4898" s="162"/>
    </row>
    <row r="4899" spans="1:32">
      <c r="A4899" s="134">
        <v>4890</v>
      </c>
      <c r="B4899" s="136"/>
      <c r="C4899" s="146">
        <f t="shared" si="719"/>
        <v>0</v>
      </c>
      <c r="D4899" s="146">
        <f t="shared" si="720"/>
        <v>1</v>
      </c>
      <c r="E4899" s="146">
        <f t="shared" si="721"/>
        <v>1900</v>
      </c>
      <c r="F4899" s="137"/>
      <c r="G4899" s="287"/>
      <c r="H4899" s="137"/>
      <c r="I4899" s="134"/>
      <c r="J4899" s="204"/>
      <c r="K4899" s="133"/>
      <c r="L4899" s="134"/>
      <c r="M4899" s="133"/>
      <c r="N4899" s="134"/>
      <c r="O4899" s="134"/>
      <c r="P4899" s="166"/>
      <c r="Q4899" s="164"/>
      <c r="R4899" s="165"/>
      <c r="S4899" s="138"/>
      <c r="T4899" s="138"/>
      <c r="U4899" s="138"/>
      <c r="V4899" s="138"/>
      <c r="W4899" s="166"/>
      <c r="X4899" s="135"/>
      <c r="Y4899" s="418">
        <f t="shared" si="722"/>
        <v>0</v>
      </c>
      <c r="Z4899" s="291">
        <f t="shared" si="723"/>
        <v>0</v>
      </c>
      <c r="AA4899" s="163"/>
      <c r="AB4899" s="177" t="str">
        <f t="shared" si="724"/>
        <v/>
      </c>
      <c r="AC4899" s="283" t="str">
        <f t="shared" si="725"/>
        <v/>
      </c>
      <c r="AD4899" s="283" t="str">
        <f t="shared" si="726"/>
        <v/>
      </c>
      <c r="AE4899" s="163"/>
      <c r="AF4899" s="162"/>
    </row>
    <row r="4900" spans="1:32">
      <c r="A4900" s="134">
        <v>4891</v>
      </c>
      <c r="B4900" s="136"/>
      <c r="C4900" s="146">
        <f t="shared" si="719"/>
        <v>0</v>
      </c>
      <c r="D4900" s="146">
        <f t="shared" si="720"/>
        <v>1</v>
      </c>
      <c r="E4900" s="146">
        <f t="shared" si="721"/>
        <v>1900</v>
      </c>
      <c r="F4900" s="137"/>
      <c r="G4900" s="287"/>
      <c r="H4900" s="137"/>
      <c r="I4900" s="134"/>
      <c r="J4900" s="204"/>
      <c r="K4900" s="133"/>
      <c r="L4900" s="134"/>
      <c r="M4900" s="133"/>
      <c r="N4900" s="134"/>
      <c r="O4900" s="134"/>
      <c r="P4900" s="166"/>
      <c r="Q4900" s="164"/>
      <c r="R4900" s="165"/>
      <c r="S4900" s="138"/>
      <c r="T4900" s="138"/>
      <c r="U4900" s="138"/>
      <c r="V4900" s="138"/>
      <c r="W4900" s="166"/>
      <c r="X4900" s="135"/>
      <c r="Y4900" s="418">
        <f t="shared" si="722"/>
        <v>0</v>
      </c>
      <c r="Z4900" s="291">
        <f t="shared" si="723"/>
        <v>0</v>
      </c>
      <c r="AA4900" s="163"/>
      <c r="AB4900" s="177" t="str">
        <f t="shared" si="724"/>
        <v/>
      </c>
      <c r="AC4900" s="283" t="str">
        <f t="shared" si="725"/>
        <v/>
      </c>
      <c r="AD4900" s="283" t="str">
        <f t="shared" si="726"/>
        <v/>
      </c>
      <c r="AE4900" s="163"/>
      <c r="AF4900" s="162"/>
    </row>
    <row r="4901" spans="1:32">
      <c r="A4901" s="134">
        <v>4892</v>
      </c>
      <c r="B4901" s="136"/>
      <c r="C4901" s="146">
        <f t="shared" si="719"/>
        <v>0</v>
      </c>
      <c r="D4901" s="146">
        <f t="shared" si="720"/>
        <v>1</v>
      </c>
      <c r="E4901" s="146">
        <f t="shared" si="721"/>
        <v>1900</v>
      </c>
      <c r="F4901" s="137"/>
      <c r="G4901" s="287"/>
      <c r="H4901" s="137"/>
      <c r="I4901" s="134"/>
      <c r="J4901" s="204"/>
      <c r="K4901" s="133"/>
      <c r="L4901" s="134"/>
      <c r="M4901" s="133"/>
      <c r="N4901" s="134"/>
      <c r="O4901" s="134"/>
      <c r="P4901" s="166"/>
      <c r="Q4901" s="164"/>
      <c r="R4901" s="165"/>
      <c r="S4901" s="138"/>
      <c r="T4901" s="138"/>
      <c r="U4901" s="138"/>
      <c r="V4901" s="138"/>
      <c r="W4901" s="166"/>
      <c r="X4901" s="135"/>
      <c r="Y4901" s="418">
        <f t="shared" si="722"/>
        <v>0</v>
      </c>
      <c r="Z4901" s="291">
        <f t="shared" si="723"/>
        <v>0</v>
      </c>
      <c r="AA4901" s="163"/>
      <c r="AB4901" s="177" t="str">
        <f t="shared" si="724"/>
        <v/>
      </c>
      <c r="AC4901" s="283" t="str">
        <f t="shared" si="725"/>
        <v/>
      </c>
      <c r="AD4901" s="283" t="str">
        <f t="shared" si="726"/>
        <v/>
      </c>
      <c r="AE4901" s="163"/>
      <c r="AF4901" s="162"/>
    </row>
    <row r="4902" spans="1:32">
      <c r="A4902" s="134">
        <v>4893</v>
      </c>
      <c r="B4902" s="136"/>
      <c r="C4902" s="146">
        <f t="shared" si="719"/>
        <v>0</v>
      </c>
      <c r="D4902" s="146">
        <f t="shared" si="720"/>
        <v>1</v>
      </c>
      <c r="E4902" s="146">
        <f t="shared" si="721"/>
        <v>1900</v>
      </c>
      <c r="F4902" s="137"/>
      <c r="G4902" s="287"/>
      <c r="H4902" s="137"/>
      <c r="I4902" s="134"/>
      <c r="J4902" s="204"/>
      <c r="K4902" s="133"/>
      <c r="L4902" s="134"/>
      <c r="M4902" s="133"/>
      <c r="N4902" s="134"/>
      <c r="O4902" s="134"/>
      <c r="P4902" s="166"/>
      <c r="Q4902" s="164"/>
      <c r="R4902" s="165"/>
      <c r="S4902" s="138"/>
      <c r="T4902" s="138"/>
      <c r="U4902" s="138"/>
      <c r="V4902" s="138"/>
      <c r="W4902" s="166"/>
      <c r="X4902" s="135"/>
      <c r="Y4902" s="418">
        <f t="shared" si="722"/>
        <v>0</v>
      </c>
      <c r="Z4902" s="291">
        <f t="shared" si="723"/>
        <v>0</v>
      </c>
      <c r="AA4902" s="163"/>
      <c r="AB4902" s="177" t="str">
        <f t="shared" si="724"/>
        <v/>
      </c>
      <c r="AC4902" s="283" t="str">
        <f t="shared" si="725"/>
        <v/>
      </c>
      <c r="AD4902" s="283" t="str">
        <f t="shared" si="726"/>
        <v/>
      </c>
      <c r="AE4902" s="163"/>
      <c r="AF4902" s="162"/>
    </row>
    <row r="4903" spans="1:32">
      <c r="A4903" s="134">
        <v>4894</v>
      </c>
      <c r="B4903" s="136"/>
      <c r="C4903" s="146">
        <f t="shared" si="719"/>
        <v>0</v>
      </c>
      <c r="D4903" s="146">
        <f t="shared" si="720"/>
        <v>1</v>
      </c>
      <c r="E4903" s="146">
        <f t="shared" si="721"/>
        <v>1900</v>
      </c>
      <c r="F4903" s="137"/>
      <c r="G4903" s="287"/>
      <c r="H4903" s="137"/>
      <c r="I4903" s="134"/>
      <c r="J4903" s="204"/>
      <c r="K4903" s="133"/>
      <c r="L4903" s="134"/>
      <c r="M4903" s="133"/>
      <c r="N4903" s="134"/>
      <c r="O4903" s="134"/>
      <c r="P4903" s="166"/>
      <c r="Q4903" s="164"/>
      <c r="R4903" s="165"/>
      <c r="S4903" s="138"/>
      <c r="T4903" s="138"/>
      <c r="U4903" s="138"/>
      <c r="V4903" s="138"/>
      <c r="W4903" s="166"/>
      <c r="X4903" s="135"/>
      <c r="Y4903" s="418">
        <f t="shared" si="722"/>
        <v>0</v>
      </c>
      <c r="Z4903" s="291">
        <f t="shared" si="723"/>
        <v>0</v>
      </c>
      <c r="AA4903" s="163"/>
      <c r="AB4903" s="177" t="str">
        <f t="shared" si="724"/>
        <v/>
      </c>
      <c r="AC4903" s="283" t="str">
        <f t="shared" si="725"/>
        <v/>
      </c>
      <c r="AD4903" s="283" t="str">
        <f t="shared" si="726"/>
        <v/>
      </c>
      <c r="AE4903" s="163"/>
      <c r="AF4903" s="162"/>
    </row>
    <row r="4904" spans="1:32">
      <c r="A4904" s="134">
        <v>4895</v>
      </c>
      <c r="B4904" s="136"/>
      <c r="C4904" s="146">
        <f t="shared" si="719"/>
        <v>0</v>
      </c>
      <c r="D4904" s="146">
        <f t="shared" si="720"/>
        <v>1</v>
      </c>
      <c r="E4904" s="146">
        <f t="shared" si="721"/>
        <v>1900</v>
      </c>
      <c r="F4904" s="137"/>
      <c r="G4904" s="287"/>
      <c r="H4904" s="137"/>
      <c r="I4904" s="134"/>
      <c r="J4904" s="204"/>
      <c r="K4904" s="133"/>
      <c r="L4904" s="134"/>
      <c r="M4904" s="133"/>
      <c r="N4904" s="134"/>
      <c r="O4904" s="134"/>
      <c r="P4904" s="166"/>
      <c r="Q4904" s="164"/>
      <c r="R4904" s="165"/>
      <c r="S4904" s="138"/>
      <c r="T4904" s="138"/>
      <c r="U4904" s="138"/>
      <c r="V4904" s="138"/>
      <c r="W4904" s="166"/>
      <c r="X4904" s="135"/>
      <c r="Y4904" s="418">
        <f t="shared" si="722"/>
        <v>0</v>
      </c>
      <c r="Z4904" s="291">
        <f t="shared" si="723"/>
        <v>0</v>
      </c>
      <c r="AA4904" s="163"/>
      <c r="AB4904" s="177" t="str">
        <f t="shared" si="724"/>
        <v/>
      </c>
      <c r="AC4904" s="283" t="str">
        <f t="shared" si="725"/>
        <v/>
      </c>
      <c r="AD4904" s="283" t="str">
        <f t="shared" si="726"/>
        <v/>
      </c>
      <c r="AE4904" s="163"/>
      <c r="AF4904" s="162"/>
    </row>
    <row r="4905" spans="1:32">
      <c r="A4905" s="134">
        <v>4896</v>
      </c>
      <c r="B4905" s="136"/>
      <c r="C4905" s="146">
        <f t="shared" si="719"/>
        <v>0</v>
      </c>
      <c r="D4905" s="146">
        <f t="shared" si="720"/>
        <v>1</v>
      </c>
      <c r="E4905" s="146">
        <f t="shared" si="721"/>
        <v>1900</v>
      </c>
      <c r="F4905" s="137"/>
      <c r="G4905" s="287"/>
      <c r="H4905" s="137"/>
      <c r="I4905" s="134"/>
      <c r="J4905" s="204"/>
      <c r="K4905" s="133"/>
      <c r="L4905" s="134"/>
      <c r="M4905" s="133"/>
      <c r="N4905" s="134"/>
      <c r="O4905" s="134"/>
      <c r="P4905" s="166"/>
      <c r="Q4905" s="164"/>
      <c r="R4905" s="165"/>
      <c r="S4905" s="138"/>
      <c r="T4905" s="138"/>
      <c r="U4905" s="138"/>
      <c r="V4905" s="138"/>
      <c r="W4905" s="166"/>
      <c r="X4905" s="135"/>
      <c r="Y4905" s="418">
        <f t="shared" si="722"/>
        <v>0</v>
      </c>
      <c r="Z4905" s="291">
        <f t="shared" si="723"/>
        <v>0</v>
      </c>
      <c r="AA4905" s="163"/>
      <c r="AB4905" s="177" t="str">
        <f t="shared" si="724"/>
        <v/>
      </c>
      <c r="AC4905" s="283" t="str">
        <f t="shared" si="725"/>
        <v/>
      </c>
      <c r="AD4905" s="283" t="str">
        <f t="shared" si="726"/>
        <v/>
      </c>
      <c r="AE4905" s="163"/>
      <c r="AF4905" s="162"/>
    </row>
    <row r="4906" spans="1:32">
      <c r="A4906" s="134">
        <v>4897</v>
      </c>
      <c r="B4906" s="136"/>
      <c r="C4906" s="146">
        <f t="shared" si="719"/>
        <v>0</v>
      </c>
      <c r="D4906" s="146">
        <f t="shared" si="720"/>
        <v>1</v>
      </c>
      <c r="E4906" s="146">
        <f t="shared" si="721"/>
        <v>1900</v>
      </c>
      <c r="F4906" s="137"/>
      <c r="G4906" s="287"/>
      <c r="H4906" s="137"/>
      <c r="I4906" s="134"/>
      <c r="J4906" s="204"/>
      <c r="K4906" s="133"/>
      <c r="L4906" s="134"/>
      <c r="M4906" s="133"/>
      <c r="N4906" s="134"/>
      <c r="O4906" s="134"/>
      <c r="P4906" s="166"/>
      <c r="Q4906" s="164"/>
      <c r="R4906" s="165"/>
      <c r="S4906" s="138"/>
      <c r="T4906" s="138"/>
      <c r="U4906" s="138"/>
      <c r="V4906" s="138"/>
      <c r="W4906" s="166"/>
      <c r="X4906" s="135"/>
      <c r="Y4906" s="418">
        <f t="shared" si="722"/>
        <v>0</v>
      </c>
      <c r="Z4906" s="291">
        <f t="shared" si="723"/>
        <v>0</v>
      </c>
      <c r="AA4906" s="163"/>
      <c r="AB4906" s="177" t="str">
        <f t="shared" si="724"/>
        <v/>
      </c>
      <c r="AC4906" s="283" t="str">
        <f t="shared" si="725"/>
        <v/>
      </c>
      <c r="AD4906" s="283" t="str">
        <f t="shared" si="726"/>
        <v/>
      </c>
      <c r="AE4906" s="163"/>
      <c r="AF4906" s="162"/>
    </row>
    <row r="4907" spans="1:32">
      <c r="A4907" s="134">
        <v>4898</v>
      </c>
      <c r="B4907" s="136"/>
      <c r="C4907" s="146">
        <f t="shared" si="719"/>
        <v>0</v>
      </c>
      <c r="D4907" s="146">
        <f t="shared" si="720"/>
        <v>1</v>
      </c>
      <c r="E4907" s="146">
        <f t="shared" si="721"/>
        <v>1900</v>
      </c>
      <c r="F4907" s="137"/>
      <c r="G4907" s="287"/>
      <c r="H4907" s="137"/>
      <c r="I4907" s="134"/>
      <c r="J4907" s="204"/>
      <c r="K4907" s="133"/>
      <c r="L4907" s="134"/>
      <c r="M4907" s="133"/>
      <c r="N4907" s="134"/>
      <c r="O4907" s="134"/>
      <c r="P4907" s="166"/>
      <c r="Q4907" s="164"/>
      <c r="R4907" s="165"/>
      <c r="S4907" s="138"/>
      <c r="T4907" s="138"/>
      <c r="U4907" s="138"/>
      <c r="V4907" s="138"/>
      <c r="W4907" s="166"/>
      <c r="X4907" s="135"/>
      <c r="Y4907" s="418">
        <f t="shared" si="722"/>
        <v>0</v>
      </c>
      <c r="Z4907" s="291">
        <f t="shared" si="723"/>
        <v>0</v>
      </c>
      <c r="AA4907" s="163"/>
      <c r="AB4907" s="177" t="str">
        <f t="shared" si="724"/>
        <v/>
      </c>
      <c r="AC4907" s="283" t="str">
        <f t="shared" si="725"/>
        <v/>
      </c>
      <c r="AD4907" s="283" t="str">
        <f t="shared" si="726"/>
        <v/>
      </c>
      <c r="AE4907" s="163"/>
      <c r="AF4907" s="162"/>
    </row>
    <row r="4908" spans="1:32">
      <c r="A4908" s="134">
        <v>4899</v>
      </c>
      <c r="B4908" s="136"/>
      <c r="C4908" s="146">
        <f t="shared" si="719"/>
        <v>0</v>
      </c>
      <c r="D4908" s="146">
        <f t="shared" si="720"/>
        <v>1</v>
      </c>
      <c r="E4908" s="146">
        <f t="shared" si="721"/>
        <v>1900</v>
      </c>
      <c r="F4908" s="137"/>
      <c r="G4908" s="287"/>
      <c r="H4908" s="137"/>
      <c r="I4908" s="134"/>
      <c r="J4908" s="204"/>
      <c r="K4908" s="133"/>
      <c r="L4908" s="134"/>
      <c r="M4908" s="133"/>
      <c r="N4908" s="134"/>
      <c r="O4908" s="134"/>
      <c r="P4908" s="166"/>
      <c r="Q4908" s="164"/>
      <c r="R4908" s="165"/>
      <c r="S4908" s="138"/>
      <c r="T4908" s="138"/>
      <c r="U4908" s="138"/>
      <c r="V4908" s="138"/>
      <c r="W4908" s="166"/>
      <c r="X4908" s="135"/>
      <c r="Y4908" s="418">
        <f t="shared" si="722"/>
        <v>0</v>
      </c>
      <c r="Z4908" s="291">
        <f t="shared" si="723"/>
        <v>0</v>
      </c>
      <c r="AA4908" s="163"/>
      <c r="AB4908" s="177" t="str">
        <f t="shared" si="724"/>
        <v/>
      </c>
      <c r="AC4908" s="283" t="str">
        <f t="shared" si="725"/>
        <v/>
      </c>
      <c r="AD4908" s="283" t="str">
        <f t="shared" si="726"/>
        <v/>
      </c>
      <c r="AE4908" s="163"/>
      <c r="AF4908" s="162"/>
    </row>
    <row r="4909" spans="1:32">
      <c r="A4909" s="134">
        <v>4900</v>
      </c>
      <c r="B4909" s="136"/>
      <c r="C4909" s="146">
        <f t="shared" si="719"/>
        <v>0</v>
      </c>
      <c r="D4909" s="146">
        <f t="shared" si="720"/>
        <v>1</v>
      </c>
      <c r="E4909" s="146">
        <f t="shared" si="721"/>
        <v>1900</v>
      </c>
      <c r="F4909" s="137"/>
      <c r="G4909" s="287"/>
      <c r="H4909" s="137"/>
      <c r="I4909" s="134"/>
      <c r="J4909" s="204"/>
      <c r="K4909" s="133"/>
      <c r="L4909" s="134"/>
      <c r="M4909" s="133"/>
      <c r="N4909" s="134"/>
      <c r="O4909" s="134"/>
      <c r="P4909" s="166"/>
      <c r="Q4909" s="164"/>
      <c r="R4909" s="165"/>
      <c r="S4909" s="138"/>
      <c r="T4909" s="138"/>
      <c r="U4909" s="138"/>
      <c r="V4909" s="138"/>
      <c r="W4909" s="166"/>
      <c r="X4909" s="135"/>
      <c r="Y4909" s="418">
        <f t="shared" si="722"/>
        <v>0</v>
      </c>
      <c r="Z4909" s="291">
        <f t="shared" si="723"/>
        <v>0</v>
      </c>
      <c r="AA4909" s="163"/>
      <c r="AB4909" s="177" t="str">
        <f t="shared" si="724"/>
        <v/>
      </c>
      <c r="AC4909" s="283" t="str">
        <f t="shared" si="725"/>
        <v/>
      </c>
      <c r="AD4909" s="283" t="str">
        <f t="shared" si="726"/>
        <v/>
      </c>
      <c r="AE4909" s="163"/>
      <c r="AF4909" s="162"/>
    </row>
    <row r="4910" spans="1:32">
      <c r="A4910" s="134">
        <v>4901</v>
      </c>
      <c r="B4910" s="136"/>
      <c r="C4910" s="146">
        <f t="shared" si="719"/>
        <v>0</v>
      </c>
      <c r="D4910" s="146">
        <f t="shared" si="720"/>
        <v>1</v>
      </c>
      <c r="E4910" s="146">
        <f t="shared" si="721"/>
        <v>1900</v>
      </c>
      <c r="F4910" s="137"/>
      <c r="G4910" s="287"/>
      <c r="H4910" s="137"/>
      <c r="I4910" s="134"/>
      <c r="J4910" s="204"/>
      <c r="K4910" s="133"/>
      <c r="L4910" s="134"/>
      <c r="M4910" s="133"/>
      <c r="N4910" s="134"/>
      <c r="O4910" s="134"/>
      <c r="P4910" s="166"/>
      <c r="Q4910" s="164"/>
      <c r="R4910" s="165"/>
      <c r="S4910" s="138"/>
      <c r="T4910" s="138"/>
      <c r="U4910" s="138"/>
      <c r="V4910" s="138"/>
      <c r="W4910" s="166"/>
      <c r="X4910" s="135"/>
      <c r="Y4910" s="418">
        <f t="shared" si="722"/>
        <v>0</v>
      </c>
      <c r="Z4910" s="291">
        <f t="shared" si="723"/>
        <v>0</v>
      </c>
      <c r="AA4910" s="163"/>
      <c r="AB4910" s="177" t="str">
        <f t="shared" si="724"/>
        <v/>
      </c>
      <c r="AC4910" s="283" t="str">
        <f t="shared" si="725"/>
        <v/>
      </c>
      <c r="AD4910" s="283" t="str">
        <f t="shared" si="726"/>
        <v/>
      </c>
      <c r="AE4910" s="163"/>
      <c r="AF4910" s="162"/>
    </row>
    <row r="4911" spans="1:32">
      <c r="A4911" s="134">
        <v>4902</v>
      </c>
      <c r="B4911" s="136"/>
      <c r="C4911" s="146">
        <f t="shared" si="719"/>
        <v>0</v>
      </c>
      <c r="D4911" s="146">
        <f t="shared" si="720"/>
        <v>1</v>
      </c>
      <c r="E4911" s="146">
        <f t="shared" si="721"/>
        <v>1900</v>
      </c>
      <c r="F4911" s="137"/>
      <c r="G4911" s="287"/>
      <c r="H4911" s="137"/>
      <c r="I4911" s="134"/>
      <c r="J4911" s="204"/>
      <c r="K4911" s="133"/>
      <c r="L4911" s="134"/>
      <c r="M4911" s="133"/>
      <c r="N4911" s="134"/>
      <c r="O4911" s="134"/>
      <c r="P4911" s="166"/>
      <c r="Q4911" s="164"/>
      <c r="R4911" s="165"/>
      <c r="S4911" s="138"/>
      <c r="T4911" s="138"/>
      <c r="U4911" s="138"/>
      <c r="V4911" s="138"/>
      <c r="W4911" s="166"/>
      <c r="X4911" s="135"/>
      <c r="Y4911" s="418">
        <f t="shared" si="722"/>
        <v>0</v>
      </c>
      <c r="Z4911" s="291">
        <f t="shared" si="723"/>
        <v>0</v>
      </c>
      <c r="AA4911" s="163"/>
      <c r="AB4911" s="177" t="str">
        <f t="shared" si="724"/>
        <v/>
      </c>
      <c r="AC4911" s="283" t="str">
        <f t="shared" si="725"/>
        <v/>
      </c>
      <c r="AD4911" s="283" t="str">
        <f t="shared" si="726"/>
        <v/>
      </c>
      <c r="AE4911" s="163"/>
      <c r="AF4911" s="162"/>
    </row>
    <row r="4912" spans="1:32">
      <c r="A4912" s="134">
        <v>4903</v>
      </c>
      <c r="B4912" s="136"/>
      <c r="C4912" s="146">
        <f t="shared" si="719"/>
        <v>0</v>
      </c>
      <c r="D4912" s="146">
        <f t="shared" si="720"/>
        <v>1</v>
      </c>
      <c r="E4912" s="146">
        <f t="shared" si="721"/>
        <v>1900</v>
      </c>
      <c r="F4912" s="137"/>
      <c r="G4912" s="287"/>
      <c r="H4912" s="137"/>
      <c r="I4912" s="134"/>
      <c r="J4912" s="204"/>
      <c r="K4912" s="133"/>
      <c r="L4912" s="134"/>
      <c r="M4912" s="133"/>
      <c r="N4912" s="134"/>
      <c r="O4912" s="134"/>
      <c r="P4912" s="166"/>
      <c r="Q4912" s="164"/>
      <c r="R4912" s="165"/>
      <c r="S4912" s="138"/>
      <c r="T4912" s="138"/>
      <c r="U4912" s="138"/>
      <c r="V4912" s="138"/>
      <c r="W4912" s="166"/>
      <c r="X4912" s="135"/>
      <c r="Y4912" s="418">
        <f t="shared" si="722"/>
        <v>0</v>
      </c>
      <c r="Z4912" s="291">
        <f t="shared" si="723"/>
        <v>0</v>
      </c>
      <c r="AA4912" s="163"/>
      <c r="AB4912" s="177" t="str">
        <f t="shared" si="724"/>
        <v/>
      </c>
      <c r="AC4912" s="283" t="str">
        <f t="shared" si="725"/>
        <v/>
      </c>
      <c r="AD4912" s="283" t="str">
        <f t="shared" si="726"/>
        <v/>
      </c>
      <c r="AE4912" s="163"/>
      <c r="AF4912" s="162"/>
    </row>
    <row r="4913" spans="1:32">
      <c r="A4913" s="134">
        <v>4904</v>
      </c>
      <c r="B4913" s="136"/>
      <c r="C4913" s="146">
        <f t="shared" si="719"/>
        <v>0</v>
      </c>
      <c r="D4913" s="146">
        <f t="shared" si="720"/>
        <v>1</v>
      </c>
      <c r="E4913" s="146">
        <f t="shared" si="721"/>
        <v>1900</v>
      </c>
      <c r="F4913" s="137"/>
      <c r="G4913" s="287"/>
      <c r="H4913" s="137"/>
      <c r="I4913" s="134"/>
      <c r="J4913" s="204"/>
      <c r="K4913" s="133"/>
      <c r="L4913" s="134"/>
      <c r="M4913" s="133"/>
      <c r="N4913" s="134"/>
      <c r="O4913" s="134"/>
      <c r="P4913" s="166"/>
      <c r="Q4913" s="164"/>
      <c r="R4913" s="165"/>
      <c r="S4913" s="138"/>
      <c r="T4913" s="138"/>
      <c r="U4913" s="138"/>
      <c r="V4913" s="138"/>
      <c r="W4913" s="166"/>
      <c r="X4913" s="135"/>
      <c r="Y4913" s="418">
        <f t="shared" si="722"/>
        <v>0</v>
      </c>
      <c r="Z4913" s="291">
        <f t="shared" si="723"/>
        <v>0</v>
      </c>
      <c r="AA4913" s="163"/>
      <c r="AB4913" s="177" t="str">
        <f t="shared" si="724"/>
        <v/>
      </c>
      <c r="AC4913" s="283" t="str">
        <f t="shared" si="725"/>
        <v/>
      </c>
      <c r="AD4913" s="283" t="str">
        <f t="shared" si="726"/>
        <v/>
      </c>
      <c r="AE4913" s="163"/>
      <c r="AF4913" s="162"/>
    </row>
    <row r="4914" spans="1:32">
      <c r="A4914" s="134">
        <v>4905</v>
      </c>
      <c r="B4914" s="136"/>
      <c r="C4914" s="146">
        <f t="shared" si="719"/>
        <v>0</v>
      </c>
      <c r="D4914" s="146">
        <f t="shared" si="720"/>
        <v>1</v>
      </c>
      <c r="E4914" s="146">
        <f t="shared" si="721"/>
        <v>1900</v>
      </c>
      <c r="F4914" s="137"/>
      <c r="G4914" s="287"/>
      <c r="H4914" s="137"/>
      <c r="I4914" s="134"/>
      <c r="J4914" s="204"/>
      <c r="K4914" s="133"/>
      <c r="L4914" s="134"/>
      <c r="M4914" s="133"/>
      <c r="N4914" s="134"/>
      <c r="O4914" s="134"/>
      <c r="P4914" s="166"/>
      <c r="Q4914" s="164"/>
      <c r="R4914" s="165"/>
      <c r="S4914" s="138"/>
      <c r="T4914" s="138"/>
      <c r="U4914" s="138"/>
      <c r="V4914" s="138"/>
      <c r="W4914" s="166"/>
      <c r="X4914" s="135"/>
      <c r="Y4914" s="418">
        <f t="shared" si="722"/>
        <v>0</v>
      </c>
      <c r="Z4914" s="291">
        <f t="shared" si="723"/>
        <v>0</v>
      </c>
      <c r="AA4914" s="163"/>
      <c r="AB4914" s="177" t="str">
        <f t="shared" si="724"/>
        <v/>
      </c>
      <c r="AC4914" s="283" t="str">
        <f t="shared" si="725"/>
        <v/>
      </c>
      <c r="AD4914" s="283" t="str">
        <f t="shared" si="726"/>
        <v/>
      </c>
      <c r="AE4914" s="163"/>
      <c r="AF4914" s="162"/>
    </row>
    <row r="4915" spans="1:32">
      <c r="A4915" s="134">
        <v>4906</v>
      </c>
      <c r="B4915" s="136"/>
      <c r="C4915" s="146">
        <f t="shared" si="719"/>
        <v>0</v>
      </c>
      <c r="D4915" s="146">
        <f t="shared" si="720"/>
        <v>1</v>
      </c>
      <c r="E4915" s="146">
        <f t="shared" si="721"/>
        <v>1900</v>
      </c>
      <c r="F4915" s="137"/>
      <c r="G4915" s="287"/>
      <c r="H4915" s="137"/>
      <c r="I4915" s="134"/>
      <c r="J4915" s="204"/>
      <c r="K4915" s="133"/>
      <c r="L4915" s="134"/>
      <c r="M4915" s="133"/>
      <c r="N4915" s="134"/>
      <c r="O4915" s="134"/>
      <c r="P4915" s="166"/>
      <c r="Q4915" s="164"/>
      <c r="R4915" s="165"/>
      <c r="S4915" s="138"/>
      <c r="T4915" s="138"/>
      <c r="U4915" s="138"/>
      <c r="V4915" s="138"/>
      <c r="W4915" s="166"/>
      <c r="X4915" s="135"/>
      <c r="Y4915" s="418">
        <f t="shared" si="722"/>
        <v>0</v>
      </c>
      <c r="Z4915" s="291">
        <f t="shared" si="723"/>
        <v>0</v>
      </c>
      <c r="AA4915" s="163"/>
      <c r="AB4915" s="177" t="str">
        <f t="shared" si="724"/>
        <v/>
      </c>
      <c r="AC4915" s="283" t="str">
        <f t="shared" si="725"/>
        <v/>
      </c>
      <c r="AD4915" s="283" t="str">
        <f t="shared" si="726"/>
        <v/>
      </c>
      <c r="AE4915" s="163"/>
      <c r="AF4915" s="162"/>
    </row>
    <row r="4916" spans="1:32">
      <c r="A4916" s="134">
        <v>4907</v>
      </c>
      <c r="B4916" s="136"/>
      <c r="C4916" s="146">
        <f t="shared" si="719"/>
        <v>0</v>
      </c>
      <c r="D4916" s="146">
        <f t="shared" si="720"/>
        <v>1</v>
      </c>
      <c r="E4916" s="146">
        <f t="shared" si="721"/>
        <v>1900</v>
      </c>
      <c r="F4916" s="137"/>
      <c r="G4916" s="287"/>
      <c r="H4916" s="137"/>
      <c r="I4916" s="134"/>
      <c r="J4916" s="204"/>
      <c r="K4916" s="133"/>
      <c r="L4916" s="134"/>
      <c r="M4916" s="133"/>
      <c r="N4916" s="134"/>
      <c r="O4916" s="134"/>
      <c r="P4916" s="166"/>
      <c r="Q4916" s="164"/>
      <c r="R4916" s="165"/>
      <c r="S4916" s="138"/>
      <c r="T4916" s="138"/>
      <c r="U4916" s="138"/>
      <c r="V4916" s="138"/>
      <c r="W4916" s="166"/>
      <c r="X4916" s="135"/>
      <c r="Y4916" s="418">
        <f t="shared" si="722"/>
        <v>0</v>
      </c>
      <c r="Z4916" s="291">
        <f t="shared" si="723"/>
        <v>0</v>
      </c>
      <c r="AA4916" s="163"/>
      <c r="AB4916" s="177" t="str">
        <f t="shared" si="724"/>
        <v/>
      </c>
      <c r="AC4916" s="283" t="str">
        <f t="shared" si="725"/>
        <v/>
      </c>
      <c r="AD4916" s="283" t="str">
        <f t="shared" si="726"/>
        <v/>
      </c>
      <c r="AE4916" s="163"/>
      <c r="AF4916" s="162"/>
    </row>
    <row r="4917" spans="1:32">
      <c r="A4917" s="134">
        <v>4908</v>
      </c>
      <c r="B4917" s="136"/>
      <c r="C4917" s="146">
        <f t="shared" si="719"/>
        <v>0</v>
      </c>
      <c r="D4917" s="146">
        <f t="shared" si="720"/>
        <v>1</v>
      </c>
      <c r="E4917" s="146">
        <f t="shared" si="721"/>
        <v>1900</v>
      </c>
      <c r="F4917" s="137"/>
      <c r="G4917" s="287"/>
      <c r="H4917" s="137"/>
      <c r="I4917" s="134"/>
      <c r="J4917" s="204"/>
      <c r="K4917" s="133"/>
      <c r="L4917" s="134"/>
      <c r="M4917" s="133"/>
      <c r="N4917" s="134"/>
      <c r="O4917" s="134"/>
      <c r="P4917" s="166"/>
      <c r="Q4917" s="164"/>
      <c r="R4917" s="165"/>
      <c r="S4917" s="138"/>
      <c r="T4917" s="138"/>
      <c r="U4917" s="138"/>
      <c r="V4917" s="138"/>
      <c r="W4917" s="166"/>
      <c r="X4917" s="135"/>
      <c r="Y4917" s="418">
        <f t="shared" si="722"/>
        <v>0</v>
      </c>
      <c r="Z4917" s="291">
        <f t="shared" si="723"/>
        <v>0</v>
      </c>
      <c r="AA4917" s="163"/>
      <c r="AB4917" s="177" t="str">
        <f t="shared" si="724"/>
        <v/>
      </c>
      <c r="AC4917" s="283" t="str">
        <f t="shared" si="725"/>
        <v/>
      </c>
      <c r="AD4917" s="283" t="str">
        <f t="shared" si="726"/>
        <v/>
      </c>
      <c r="AE4917" s="163"/>
      <c r="AF4917" s="162"/>
    </row>
    <row r="4918" spans="1:32">
      <c r="A4918" s="134">
        <v>4909</v>
      </c>
      <c r="B4918" s="136"/>
      <c r="C4918" s="146">
        <f t="shared" si="719"/>
        <v>0</v>
      </c>
      <c r="D4918" s="146">
        <f t="shared" si="720"/>
        <v>1</v>
      </c>
      <c r="E4918" s="146">
        <f t="shared" si="721"/>
        <v>1900</v>
      </c>
      <c r="F4918" s="137"/>
      <c r="G4918" s="287"/>
      <c r="H4918" s="137"/>
      <c r="I4918" s="134"/>
      <c r="J4918" s="204"/>
      <c r="K4918" s="133"/>
      <c r="L4918" s="134"/>
      <c r="M4918" s="133"/>
      <c r="N4918" s="134"/>
      <c r="O4918" s="134"/>
      <c r="P4918" s="166"/>
      <c r="Q4918" s="164"/>
      <c r="R4918" s="165"/>
      <c r="S4918" s="138"/>
      <c r="T4918" s="138"/>
      <c r="U4918" s="138"/>
      <c r="V4918" s="138"/>
      <c r="W4918" s="166"/>
      <c r="X4918" s="135"/>
      <c r="Y4918" s="418">
        <f t="shared" si="722"/>
        <v>0</v>
      </c>
      <c r="Z4918" s="291">
        <f t="shared" si="723"/>
        <v>0</v>
      </c>
      <c r="AA4918" s="163"/>
      <c r="AB4918" s="177" t="str">
        <f t="shared" si="724"/>
        <v/>
      </c>
      <c r="AC4918" s="283" t="str">
        <f t="shared" si="725"/>
        <v/>
      </c>
      <c r="AD4918" s="283" t="str">
        <f t="shared" si="726"/>
        <v/>
      </c>
      <c r="AE4918" s="163"/>
      <c r="AF4918" s="162"/>
    </row>
    <row r="4919" spans="1:32">
      <c r="A4919" s="134">
        <v>4910</v>
      </c>
      <c r="B4919" s="136"/>
      <c r="C4919" s="146">
        <f t="shared" si="719"/>
        <v>0</v>
      </c>
      <c r="D4919" s="146">
        <f t="shared" si="720"/>
        <v>1</v>
      </c>
      <c r="E4919" s="146">
        <f t="shared" si="721"/>
        <v>1900</v>
      </c>
      <c r="F4919" s="137"/>
      <c r="G4919" s="287"/>
      <c r="H4919" s="137"/>
      <c r="I4919" s="134"/>
      <c r="J4919" s="204"/>
      <c r="K4919" s="133"/>
      <c r="L4919" s="134"/>
      <c r="M4919" s="133"/>
      <c r="N4919" s="134"/>
      <c r="O4919" s="134"/>
      <c r="P4919" s="166"/>
      <c r="Q4919" s="164"/>
      <c r="R4919" s="165"/>
      <c r="S4919" s="138"/>
      <c r="T4919" s="138"/>
      <c r="U4919" s="138"/>
      <c r="V4919" s="138"/>
      <c r="W4919" s="166"/>
      <c r="X4919" s="135"/>
      <c r="Y4919" s="418">
        <f t="shared" si="722"/>
        <v>0</v>
      </c>
      <c r="Z4919" s="291">
        <f t="shared" si="723"/>
        <v>0</v>
      </c>
      <c r="AA4919" s="163"/>
      <c r="AB4919" s="177" t="str">
        <f t="shared" si="724"/>
        <v/>
      </c>
      <c r="AC4919" s="283" t="str">
        <f t="shared" si="725"/>
        <v/>
      </c>
      <c r="AD4919" s="283" t="str">
        <f t="shared" si="726"/>
        <v/>
      </c>
      <c r="AE4919" s="163"/>
      <c r="AF4919" s="162"/>
    </row>
    <row r="4920" spans="1:32">
      <c r="A4920" s="134">
        <v>4911</v>
      </c>
      <c r="B4920" s="136"/>
      <c r="C4920" s="146">
        <f t="shared" si="719"/>
        <v>0</v>
      </c>
      <c r="D4920" s="146">
        <f t="shared" si="720"/>
        <v>1</v>
      </c>
      <c r="E4920" s="146">
        <f t="shared" si="721"/>
        <v>1900</v>
      </c>
      <c r="F4920" s="137"/>
      <c r="G4920" s="287"/>
      <c r="H4920" s="137"/>
      <c r="I4920" s="134"/>
      <c r="J4920" s="204"/>
      <c r="K4920" s="133"/>
      <c r="L4920" s="134"/>
      <c r="M4920" s="133"/>
      <c r="N4920" s="134"/>
      <c r="O4920" s="134"/>
      <c r="P4920" s="166"/>
      <c r="Q4920" s="164"/>
      <c r="R4920" s="165"/>
      <c r="S4920" s="138"/>
      <c r="T4920" s="138"/>
      <c r="U4920" s="138"/>
      <c r="V4920" s="138"/>
      <c r="W4920" s="166"/>
      <c r="X4920" s="135"/>
      <c r="Y4920" s="418">
        <f t="shared" si="722"/>
        <v>0</v>
      </c>
      <c r="Z4920" s="291">
        <f t="shared" si="723"/>
        <v>0</v>
      </c>
      <c r="AA4920" s="163"/>
      <c r="AB4920" s="177" t="str">
        <f t="shared" si="724"/>
        <v/>
      </c>
      <c r="AC4920" s="283" t="str">
        <f t="shared" si="725"/>
        <v/>
      </c>
      <c r="AD4920" s="283" t="str">
        <f t="shared" si="726"/>
        <v/>
      </c>
      <c r="AE4920" s="163"/>
      <c r="AF4920" s="162"/>
    </row>
    <row r="4921" spans="1:32">
      <c r="A4921" s="134">
        <v>4912</v>
      </c>
      <c r="B4921" s="136"/>
      <c r="C4921" s="146">
        <f t="shared" si="719"/>
        <v>0</v>
      </c>
      <c r="D4921" s="146">
        <f t="shared" si="720"/>
        <v>1</v>
      </c>
      <c r="E4921" s="146">
        <f t="shared" si="721"/>
        <v>1900</v>
      </c>
      <c r="F4921" s="137"/>
      <c r="G4921" s="287"/>
      <c r="H4921" s="137"/>
      <c r="I4921" s="134"/>
      <c r="J4921" s="204"/>
      <c r="K4921" s="133"/>
      <c r="L4921" s="134"/>
      <c r="M4921" s="133"/>
      <c r="N4921" s="134"/>
      <c r="O4921" s="134"/>
      <c r="P4921" s="166"/>
      <c r="Q4921" s="164"/>
      <c r="R4921" s="165"/>
      <c r="S4921" s="138"/>
      <c r="T4921" s="138"/>
      <c r="U4921" s="138"/>
      <c r="V4921" s="138"/>
      <c r="W4921" s="166"/>
      <c r="X4921" s="135"/>
      <c r="Y4921" s="418">
        <f t="shared" si="722"/>
        <v>0</v>
      </c>
      <c r="Z4921" s="291">
        <f t="shared" si="723"/>
        <v>0</v>
      </c>
      <c r="AA4921" s="163"/>
      <c r="AB4921" s="177" t="str">
        <f t="shared" si="724"/>
        <v/>
      </c>
      <c r="AC4921" s="283" t="str">
        <f t="shared" si="725"/>
        <v/>
      </c>
      <c r="AD4921" s="283" t="str">
        <f t="shared" si="726"/>
        <v/>
      </c>
      <c r="AE4921" s="163"/>
      <c r="AF4921" s="162"/>
    </row>
    <row r="4922" spans="1:32">
      <c r="A4922" s="134">
        <v>4913</v>
      </c>
      <c r="B4922" s="136"/>
      <c r="C4922" s="146">
        <f t="shared" si="719"/>
        <v>0</v>
      </c>
      <c r="D4922" s="146">
        <f t="shared" si="720"/>
        <v>1</v>
      </c>
      <c r="E4922" s="146">
        <f t="shared" si="721"/>
        <v>1900</v>
      </c>
      <c r="F4922" s="137"/>
      <c r="G4922" s="287"/>
      <c r="H4922" s="137"/>
      <c r="I4922" s="134"/>
      <c r="J4922" s="204"/>
      <c r="K4922" s="133"/>
      <c r="L4922" s="134"/>
      <c r="M4922" s="133"/>
      <c r="N4922" s="134"/>
      <c r="O4922" s="134"/>
      <c r="P4922" s="166"/>
      <c r="Q4922" s="164"/>
      <c r="R4922" s="165"/>
      <c r="S4922" s="138"/>
      <c r="T4922" s="138"/>
      <c r="U4922" s="138"/>
      <c r="V4922" s="138"/>
      <c r="W4922" s="166"/>
      <c r="X4922" s="135"/>
      <c r="Y4922" s="418">
        <f t="shared" si="722"/>
        <v>0</v>
      </c>
      <c r="Z4922" s="291">
        <f t="shared" si="723"/>
        <v>0</v>
      </c>
      <c r="AA4922" s="163"/>
      <c r="AB4922" s="177" t="str">
        <f t="shared" si="724"/>
        <v/>
      </c>
      <c r="AC4922" s="283" t="str">
        <f t="shared" si="725"/>
        <v/>
      </c>
      <c r="AD4922" s="283" t="str">
        <f t="shared" si="726"/>
        <v/>
      </c>
      <c r="AE4922" s="163"/>
      <c r="AF4922" s="162"/>
    </row>
    <row r="4923" spans="1:32">
      <c r="A4923" s="134">
        <v>4914</v>
      </c>
      <c r="B4923" s="136"/>
      <c r="C4923" s="146">
        <f t="shared" si="719"/>
        <v>0</v>
      </c>
      <c r="D4923" s="146">
        <f t="shared" si="720"/>
        <v>1</v>
      </c>
      <c r="E4923" s="146">
        <f t="shared" si="721"/>
        <v>1900</v>
      </c>
      <c r="F4923" s="137"/>
      <c r="G4923" s="287"/>
      <c r="H4923" s="137"/>
      <c r="I4923" s="134"/>
      <c r="J4923" s="204"/>
      <c r="K4923" s="133"/>
      <c r="L4923" s="134"/>
      <c r="M4923" s="133"/>
      <c r="N4923" s="134"/>
      <c r="O4923" s="134"/>
      <c r="P4923" s="166"/>
      <c r="Q4923" s="164"/>
      <c r="R4923" s="165"/>
      <c r="S4923" s="138"/>
      <c r="T4923" s="138"/>
      <c r="U4923" s="138"/>
      <c r="V4923" s="138"/>
      <c r="W4923" s="166"/>
      <c r="X4923" s="135"/>
      <c r="Y4923" s="418">
        <f t="shared" si="722"/>
        <v>0</v>
      </c>
      <c r="Z4923" s="291">
        <f t="shared" si="723"/>
        <v>0</v>
      </c>
      <c r="AA4923" s="163"/>
      <c r="AB4923" s="177" t="str">
        <f t="shared" si="724"/>
        <v/>
      </c>
      <c r="AC4923" s="283" t="str">
        <f t="shared" si="725"/>
        <v/>
      </c>
      <c r="AD4923" s="283" t="str">
        <f t="shared" si="726"/>
        <v/>
      </c>
      <c r="AE4923" s="163"/>
      <c r="AF4923" s="162"/>
    </row>
    <row r="4924" spans="1:32">
      <c r="A4924" s="134">
        <v>4915</v>
      </c>
      <c r="B4924" s="136"/>
      <c r="C4924" s="146">
        <f t="shared" si="719"/>
        <v>0</v>
      </c>
      <c r="D4924" s="146">
        <f t="shared" si="720"/>
        <v>1</v>
      </c>
      <c r="E4924" s="146">
        <f t="shared" si="721"/>
        <v>1900</v>
      </c>
      <c r="F4924" s="137"/>
      <c r="G4924" s="287"/>
      <c r="H4924" s="137"/>
      <c r="I4924" s="134"/>
      <c r="J4924" s="204"/>
      <c r="K4924" s="133"/>
      <c r="L4924" s="134"/>
      <c r="M4924" s="133"/>
      <c r="N4924" s="134"/>
      <c r="O4924" s="134"/>
      <c r="P4924" s="166"/>
      <c r="Q4924" s="164"/>
      <c r="R4924" s="165"/>
      <c r="S4924" s="138"/>
      <c r="T4924" s="138"/>
      <c r="U4924" s="138"/>
      <c r="V4924" s="138"/>
      <c r="W4924" s="166"/>
      <c r="X4924" s="135"/>
      <c r="Y4924" s="418">
        <f t="shared" si="722"/>
        <v>0</v>
      </c>
      <c r="Z4924" s="291">
        <f t="shared" si="723"/>
        <v>0</v>
      </c>
      <c r="AA4924" s="163"/>
      <c r="AB4924" s="177" t="str">
        <f t="shared" si="724"/>
        <v/>
      </c>
      <c r="AC4924" s="283" t="str">
        <f t="shared" si="725"/>
        <v/>
      </c>
      <c r="AD4924" s="283" t="str">
        <f t="shared" si="726"/>
        <v/>
      </c>
      <c r="AE4924" s="163"/>
      <c r="AF4924" s="162"/>
    </row>
    <row r="4925" spans="1:32">
      <c r="A4925" s="134">
        <v>4916</v>
      </c>
      <c r="B4925" s="136"/>
      <c r="C4925" s="146">
        <f t="shared" si="719"/>
        <v>0</v>
      </c>
      <c r="D4925" s="146">
        <f t="shared" si="720"/>
        <v>1</v>
      </c>
      <c r="E4925" s="146">
        <f t="shared" si="721"/>
        <v>1900</v>
      </c>
      <c r="F4925" s="137"/>
      <c r="G4925" s="287"/>
      <c r="H4925" s="137"/>
      <c r="I4925" s="134"/>
      <c r="J4925" s="204"/>
      <c r="K4925" s="133"/>
      <c r="L4925" s="134"/>
      <c r="M4925" s="133"/>
      <c r="N4925" s="134"/>
      <c r="O4925" s="134"/>
      <c r="P4925" s="166"/>
      <c r="Q4925" s="164"/>
      <c r="R4925" s="165"/>
      <c r="S4925" s="138"/>
      <c r="T4925" s="138"/>
      <c r="U4925" s="138"/>
      <c r="V4925" s="138"/>
      <c r="W4925" s="166"/>
      <c r="X4925" s="135"/>
      <c r="Y4925" s="418">
        <f t="shared" si="722"/>
        <v>0</v>
      </c>
      <c r="Z4925" s="291">
        <f t="shared" si="723"/>
        <v>0</v>
      </c>
      <c r="AA4925" s="163"/>
      <c r="AB4925" s="177" t="str">
        <f t="shared" si="724"/>
        <v/>
      </c>
      <c r="AC4925" s="283" t="str">
        <f t="shared" si="725"/>
        <v/>
      </c>
      <c r="AD4925" s="283" t="str">
        <f t="shared" si="726"/>
        <v/>
      </c>
      <c r="AE4925" s="163"/>
      <c r="AF4925" s="162"/>
    </row>
    <row r="4926" spans="1:32">
      <c r="A4926" s="134">
        <v>4917</v>
      </c>
      <c r="B4926" s="136"/>
      <c r="C4926" s="146">
        <f t="shared" si="719"/>
        <v>0</v>
      </c>
      <c r="D4926" s="146">
        <f t="shared" si="720"/>
        <v>1</v>
      </c>
      <c r="E4926" s="146">
        <f t="shared" si="721"/>
        <v>1900</v>
      </c>
      <c r="F4926" s="137"/>
      <c r="G4926" s="287"/>
      <c r="H4926" s="137"/>
      <c r="I4926" s="134"/>
      <c r="J4926" s="204"/>
      <c r="K4926" s="133"/>
      <c r="L4926" s="134"/>
      <c r="M4926" s="133"/>
      <c r="N4926" s="134"/>
      <c r="O4926" s="134"/>
      <c r="P4926" s="166"/>
      <c r="Q4926" s="164"/>
      <c r="R4926" s="165"/>
      <c r="S4926" s="138"/>
      <c r="T4926" s="138"/>
      <c r="U4926" s="138"/>
      <c r="V4926" s="138"/>
      <c r="W4926" s="166"/>
      <c r="X4926" s="135"/>
      <c r="Y4926" s="418">
        <f t="shared" si="722"/>
        <v>0</v>
      </c>
      <c r="Z4926" s="291">
        <f t="shared" si="723"/>
        <v>0</v>
      </c>
      <c r="AA4926" s="163"/>
      <c r="AB4926" s="177" t="str">
        <f t="shared" si="724"/>
        <v/>
      </c>
      <c r="AC4926" s="283" t="str">
        <f t="shared" si="725"/>
        <v/>
      </c>
      <c r="AD4926" s="283" t="str">
        <f t="shared" si="726"/>
        <v/>
      </c>
      <c r="AE4926" s="163"/>
      <c r="AF4926" s="162"/>
    </row>
    <row r="4927" spans="1:32">
      <c r="A4927" s="134">
        <v>4918</v>
      </c>
      <c r="B4927" s="136"/>
      <c r="C4927" s="146">
        <f t="shared" si="719"/>
        <v>0</v>
      </c>
      <c r="D4927" s="146">
        <f t="shared" si="720"/>
        <v>1</v>
      </c>
      <c r="E4927" s="146">
        <f t="shared" si="721"/>
        <v>1900</v>
      </c>
      <c r="F4927" s="137"/>
      <c r="G4927" s="287"/>
      <c r="H4927" s="137"/>
      <c r="I4927" s="134"/>
      <c r="J4927" s="204"/>
      <c r="K4927" s="133"/>
      <c r="L4927" s="134"/>
      <c r="M4927" s="133"/>
      <c r="N4927" s="134"/>
      <c r="O4927" s="134"/>
      <c r="P4927" s="166"/>
      <c r="Q4927" s="164"/>
      <c r="R4927" s="165"/>
      <c r="S4927" s="138"/>
      <c r="T4927" s="138"/>
      <c r="U4927" s="138"/>
      <c r="V4927" s="138"/>
      <c r="W4927" s="166"/>
      <c r="X4927" s="135"/>
      <c r="Y4927" s="418">
        <f t="shared" si="722"/>
        <v>0</v>
      </c>
      <c r="Z4927" s="291">
        <f t="shared" si="723"/>
        <v>0</v>
      </c>
      <c r="AA4927" s="163"/>
      <c r="AB4927" s="177" t="str">
        <f t="shared" si="724"/>
        <v/>
      </c>
      <c r="AC4927" s="283" t="str">
        <f t="shared" si="725"/>
        <v/>
      </c>
      <c r="AD4927" s="283" t="str">
        <f t="shared" si="726"/>
        <v/>
      </c>
      <c r="AE4927" s="163"/>
      <c r="AF4927" s="162"/>
    </row>
    <row r="4928" spans="1:32">
      <c r="A4928" s="134">
        <v>4919</v>
      </c>
      <c r="B4928" s="136"/>
      <c r="C4928" s="146">
        <f t="shared" si="719"/>
        <v>0</v>
      </c>
      <c r="D4928" s="146">
        <f t="shared" si="720"/>
        <v>1</v>
      </c>
      <c r="E4928" s="146">
        <f t="shared" si="721"/>
        <v>1900</v>
      </c>
      <c r="F4928" s="137"/>
      <c r="G4928" s="287"/>
      <c r="H4928" s="137"/>
      <c r="I4928" s="134"/>
      <c r="J4928" s="204"/>
      <c r="K4928" s="133"/>
      <c r="L4928" s="134"/>
      <c r="M4928" s="133"/>
      <c r="N4928" s="134"/>
      <c r="O4928" s="134"/>
      <c r="P4928" s="166"/>
      <c r="Q4928" s="164"/>
      <c r="R4928" s="165"/>
      <c r="S4928" s="138"/>
      <c r="T4928" s="138"/>
      <c r="U4928" s="138"/>
      <c r="V4928" s="138"/>
      <c r="W4928" s="166"/>
      <c r="X4928" s="135"/>
      <c r="Y4928" s="418">
        <f t="shared" si="722"/>
        <v>0</v>
      </c>
      <c r="Z4928" s="291">
        <f t="shared" si="723"/>
        <v>0</v>
      </c>
      <c r="AA4928" s="163"/>
      <c r="AB4928" s="177" t="str">
        <f t="shared" si="724"/>
        <v/>
      </c>
      <c r="AC4928" s="283" t="str">
        <f t="shared" si="725"/>
        <v/>
      </c>
      <c r="AD4928" s="283" t="str">
        <f t="shared" si="726"/>
        <v/>
      </c>
      <c r="AE4928" s="163"/>
      <c r="AF4928" s="162"/>
    </row>
    <row r="4929" spans="1:32">
      <c r="A4929" s="134">
        <v>4920</v>
      </c>
      <c r="B4929" s="136"/>
      <c r="C4929" s="146">
        <f t="shared" si="719"/>
        <v>0</v>
      </c>
      <c r="D4929" s="146">
        <f t="shared" si="720"/>
        <v>1</v>
      </c>
      <c r="E4929" s="146">
        <f t="shared" si="721"/>
        <v>1900</v>
      </c>
      <c r="F4929" s="137"/>
      <c r="G4929" s="287"/>
      <c r="H4929" s="137"/>
      <c r="I4929" s="134"/>
      <c r="J4929" s="204"/>
      <c r="K4929" s="133"/>
      <c r="L4929" s="134"/>
      <c r="M4929" s="133"/>
      <c r="N4929" s="134"/>
      <c r="O4929" s="134"/>
      <c r="P4929" s="166"/>
      <c r="Q4929" s="164"/>
      <c r="R4929" s="165"/>
      <c r="S4929" s="138"/>
      <c r="T4929" s="138"/>
      <c r="U4929" s="138"/>
      <c r="V4929" s="138"/>
      <c r="W4929" s="166"/>
      <c r="X4929" s="135"/>
      <c r="Y4929" s="418">
        <f t="shared" si="722"/>
        <v>0</v>
      </c>
      <c r="Z4929" s="291">
        <f t="shared" si="723"/>
        <v>0</v>
      </c>
      <c r="AA4929" s="163"/>
      <c r="AB4929" s="177" t="str">
        <f t="shared" si="724"/>
        <v/>
      </c>
      <c r="AC4929" s="283" t="str">
        <f t="shared" si="725"/>
        <v/>
      </c>
      <c r="AD4929" s="283" t="str">
        <f t="shared" si="726"/>
        <v/>
      </c>
      <c r="AE4929" s="163"/>
      <c r="AF4929" s="162"/>
    </row>
    <row r="4930" spans="1:32">
      <c r="A4930" s="134">
        <v>4921</v>
      </c>
      <c r="B4930" s="136"/>
      <c r="C4930" s="146">
        <f t="shared" si="719"/>
        <v>0</v>
      </c>
      <c r="D4930" s="146">
        <f t="shared" si="720"/>
        <v>1</v>
      </c>
      <c r="E4930" s="146">
        <f t="shared" si="721"/>
        <v>1900</v>
      </c>
      <c r="F4930" s="137"/>
      <c r="G4930" s="287"/>
      <c r="H4930" s="137"/>
      <c r="I4930" s="134"/>
      <c r="J4930" s="204"/>
      <c r="K4930" s="133"/>
      <c r="L4930" s="134"/>
      <c r="M4930" s="133"/>
      <c r="N4930" s="134"/>
      <c r="O4930" s="134"/>
      <c r="P4930" s="166"/>
      <c r="Q4930" s="164"/>
      <c r="R4930" s="165"/>
      <c r="S4930" s="138"/>
      <c r="T4930" s="138"/>
      <c r="U4930" s="138"/>
      <c r="V4930" s="138"/>
      <c r="W4930" s="166"/>
      <c r="X4930" s="135"/>
      <c r="Y4930" s="418">
        <f t="shared" si="722"/>
        <v>0</v>
      </c>
      <c r="Z4930" s="291">
        <f t="shared" si="723"/>
        <v>0</v>
      </c>
      <c r="AA4930" s="163"/>
      <c r="AB4930" s="177" t="str">
        <f t="shared" si="724"/>
        <v/>
      </c>
      <c r="AC4930" s="283" t="str">
        <f t="shared" si="725"/>
        <v/>
      </c>
      <c r="AD4930" s="283" t="str">
        <f t="shared" si="726"/>
        <v/>
      </c>
      <c r="AE4930" s="163"/>
      <c r="AF4930" s="162"/>
    </row>
    <row r="4931" spans="1:32">
      <c r="A4931" s="134">
        <v>4922</v>
      </c>
      <c r="B4931" s="136"/>
      <c r="C4931" s="146">
        <f t="shared" si="719"/>
        <v>0</v>
      </c>
      <c r="D4931" s="146">
        <f t="shared" si="720"/>
        <v>1</v>
      </c>
      <c r="E4931" s="146">
        <f t="shared" si="721"/>
        <v>1900</v>
      </c>
      <c r="F4931" s="137"/>
      <c r="G4931" s="287"/>
      <c r="H4931" s="137"/>
      <c r="I4931" s="134"/>
      <c r="J4931" s="204"/>
      <c r="K4931" s="133"/>
      <c r="L4931" s="134"/>
      <c r="M4931" s="133"/>
      <c r="N4931" s="134"/>
      <c r="O4931" s="134"/>
      <c r="P4931" s="166"/>
      <c r="Q4931" s="164"/>
      <c r="R4931" s="165"/>
      <c r="S4931" s="138"/>
      <c r="T4931" s="138"/>
      <c r="U4931" s="138"/>
      <c r="V4931" s="138"/>
      <c r="W4931" s="166"/>
      <c r="X4931" s="135"/>
      <c r="Y4931" s="418">
        <f t="shared" si="722"/>
        <v>0</v>
      </c>
      <c r="Z4931" s="291">
        <f t="shared" si="723"/>
        <v>0</v>
      </c>
      <c r="AA4931" s="163"/>
      <c r="AB4931" s="177" t="str">
        <f t="shared" si="724"/>
        <v/>
      </c>
      <c r="AC4931" s="283" t="str">
        <f t="shared" si="725"/>
        <v/>
      </c>
      <c r="AD4931" s="283" t="str">
        <f t="shared" si="726"/>
        <v/>
      </c>
      <c r="AE4931" s="163"/>
      <c r="AF4931" s="162"/>
    </row>
    <row r="4932" spans="1:32">
      <c r="A4932" s="134">
        <v>4923</v>
      </c>
      <c r="B4932" s="136"/>
      <c r="C4932" s="146">
        <f t="shared" si="719"/>
        <v>0</v>
      </c>
      <c r="D4932" s="146">
        <f t="shared" si="720"/>
        <v>1</v>
      </c>
      <c r="E4932" s="146">
        <f t="shared" si="721"/>
        <v>1900</v>
      </c>
      <c r="F4932" s="137"/>
      <c r="G4932" s="287"/>
      <c r="H4932" s="137"/>
      <c r="I4932" s="134"/>
      <c r="J4932" s="204"/>
      <c r="K4932" s="133"/>
      <c r="L4932" s="134"/>
      <c r="M4932" s="133"/>
      <c r="N4932" s="134"/>
      <c r="O4932" s="134"/>
      <c r="P4932" s="166"/>
      <c r="Q4932" s="164"/>
      <c r="R4932" s="165"/>
      <c r="S4932" s="138"/>
      <c r="T4932" s="138"/>
      <c r="U4932" s="138"/>
      <c r="V4932" s="138"/>
      <c r="W4932" s="166"/>
      <c r="X4932" s="135"/>
      <c r="Y4932" s="418">
        <f t="shared" si="722"/>
        <v>0</v>
      </c>
      <c r="Z4932" s="291">
        <f t="shared" si="723"/>
        <v>0</v>
      </c>
      <c r="AA4932" s="163"/>
      <c r="AB4932" s="177" t="str">
        <f t="shared" si="724"/>
        <v/>
      </c>
      <c r="AC4932" s="283" t="str">
        <f t="shared" si="725"/>
        <v/>
      </c>
      <c r="AD4932" s="283" t="str">
        <f t="shared" si="726"/>
        <v/>
      </c>
      <c r="AE4932" s="163"/>
      <c r="AF4932" s="162"/>
    </row>
    <row r="4933" spans="1:32">
      <c r="A4933" s="134">
        <v>4924</v>
      </c>
      <c r="B4933" s="136"/>
      <c r="C4933" s="146">
        <f t="shared" si="719"/>
        <v>0</v>
      </c>
      <c r="D4933" s="146">
        <f t="shared" si="720"/>
        <v>1</v>
      </c>
      <c r="E4933" s="146">
        <f t="shared" si="721"/>
        <v>1900</v>
      </c>
      <c r="F4933" s="137"/>
      <c r="G4933" s="287"/>
      <c r="H4933" s="137"/>
      <c r="I4933" s="134"/>
      <c r="J4933" s="204"/>
      <c r="K4933" s="133"/>
      <c r="L4933" s="134"/>
      <c r="M4933" s="133"/>
      <c r="N4933" s="134"/>
      <c r="O4933" s="134"/>
      <c r="P4933" s="166"/>
      <c r="Q4933" s="164"/>
      <c r="R4933" s="165"/>
      <c r="S4933" s="138"/>
      <c r="T4933" s="138"/>
      <c r="U4933" s="138"/>
      <c r="V4933" s="138"/>
      <c r="W4933" s="166"/>
      <c r="X4933" s="135"/>
      <c r="Y4933" s="418">
        <f t="shared" si="722"/>
        <v>0</v>
      </c>
      <c r="Z4933" s="291">
        <f t="shared" si="723"/>
        <v>0</v>
      </c>
      <c r="AA4933" s="163"/>
      <c r="AB4933" s="177" t="str">
        <f t="shared" si="724"/>
        <v/>
      </c>
      <c r="AC4933" s="283" t="str">
        <f t="shared" si="725"/>
        <v/>
      </c>
      <c r="AD4933" s="283" t="str">
        <f t="shared" si="726"/>
        <v/>
      </c>
      <c r="AE4933" s="163"/>
      <c r="AF4933" s="162"/>
    </row>
    <row r="4934" spans="1:32">
      <c r="A4934" s="134">
        <v>4925</v>
      </c>
      <c r="B4934" s="136"/>
      <c r="C4934" s="146">
        <f t="shared" si="719"/>
        <v>0</v>
      </c>
      <c r="D4934" s="146">
        <f t="shared" si="720"/>
        <v>1</v>
      </c>
      <c r="E4934" s="146">
        <f t="shared" si="721"/>
        <v>1900</v>
      </c>
      <c r="F4934" s="137"/>
      <c r="G4934" s="287"/>
      <c r="H4934" s="137"/>
      <c r="I4934" s="134"/>
      <c r="J4934" s="204"/>
      <c r="K4934" s="133"/>
      <c r="L4934" s="134"/>
      <c r="M4934" s="133"/>
      <c r="N4934" s="134"/>
      <c r="O4934" s="134"/>
      <c r="P4934" s="166"/>
      <c r="Q4934" s="164"/>
      <c r="R4934" s="165"/>
      <c r="S4934" s="138"/>
      <c r="T4934" s="138"/>
      <c r="U4934" s="138"/>
      <c r="V4934" s="138"/>
      <c r="W4934" s="166"/>
      <c r="X4934" s="135"/>
      <c r="Y4934" s="418">
        <f t="shared" si="722"/>
        <v>0</v>
      </c>
      <c r="Z4934" s="291">
        <f t="shared" si="723"/>
        <v>0</v>
      </c>
      <c r="AA4934" s="163"/>
      <c r="AB4934" s="177" t="str">
        <f t="shared" si="724"/>
        <v/>
      </c>
      <c r="AC4934" s="283" t="str">
        <f t="shared" si="725"/>
        <v/>
      </c>
      <c r="AD4934" s="283" t="str">
        <f t="shared" si="726"/>
        <v/>
      </c>
      <c r="AE4934" s="163"/>
      <c r="AF4934" s="162"/>
    </row>
    <row r="4935" spans="1:32">
      <c r="A4935" s="134">
        <v>4926</v>
      </c>
      <c r="B4935" s="136"/>
      <c r="C4935" s="146">
        <f t="shared" si="719"/>
        <v>0</v>
      </c>
      <c r="D4935" s="146">
        <f t="shared" si="720"/>
        <v>1</v>
      </c>
      <c r="E4935" s="146">
        <f t="shared" si="721"/>
        <v>1900</v>
      </c>
      <c r="F4935" s="137"/>
      <c r="G4935" s="287"/>
      <c r="H4935" s="137"/>
      <c r="I4935" s="134"/>
      <c r="J4935" s="204"/>
      <c r="K4935" s="133"/>
      <c r="L4935" s="134"/>
      <c r="M4935" s="133"/>
      <c r="N4935" s="134"/>
      <c r="O4935" s="134"/>
      <c r="P4935" s="166"/>
      <c r="Q4935" s="164"/>
      <c r="R4935" s="165"/>
      <c r="S4935" s="138"/>
      <c r="T4935" s="138"/>
      <c r="U4935" s="138"/>
      <c r="V4935" s="138"/>
      <c r="W4935" s="166"/>
      <c r="X4935" s="135"/>
      <c r="Y4935" s="418">
        <f t="shared" si="722"/>
        <v>0</v>
      </c>
      <c r="Z4935" s="291">
        <f t="shared" si="723"/>
        <v>0</v>
      </c>
      <c r="AA4935" s="163"/>
      <c r="AB4935" s="177" t="str">
        <f t="shared" si="724"/>
        <v/>
      </c>
      <c r="AC4935" s="283" t="str">
        <f t="shared" si="725"/>
        <v/>
      </c>
      <c r="AD4935" s="283" t="str">
        <f t="shared" si="726"/>
        <v/>
      </c>
      <c r="AE4935" s="163"/>
      <c r="AF4935" s="162"/>
    </row>
    <row r="4936" spans="1:32">
      <c r="A4936" s="134">
        <v>4927</v>
      </c>
      <c r="B4936" s="136"/>
      <c r="C4936" s="146">
        <f t="shared" si="719"/>
        <v>0</v>
      </c>
      <c r="D4936" s="146">
        <f t="shared" si="720"/>
        <v>1</v>
      </c>
      <c r="E4936" s="146">
        <f t="shared" si="721"/>
        <v>1900</v>
      </c>
      <c r="F4936" s="137"/>
      <c r="G4936" s="287"/>
      <c r="H4936" s="137"/>
      <c r="I4936" s="134"/>
      <c r="J4936" s="204"/>
      <c r="K4936" s="133"/>
      <c r="L4936" s="134"/>
      <c r="M4936" s="133"/>
      <c r="N4936" s="134"/>
      <c r="O4936" s="134"/>
      <c r="P4936" s="166"/>
      <c r="Q4936" s="164"/>
      <c r="R4936" s="165"/>
      <c r="S4936" s="138"/>
      <c r="T4936" s="138"/>
      <c r="U4936" s="138"/>
      <c r="V4936" s="138"/>
      <c r="W4936" s="166"/>
      <c r="X4936" s="135"/>
      <c r="Y4936" s="418">
        <f t="shared" si="722"/>
        <v>0</v>
      </c>
      <c r="Z4936" s="291">
        <f t="shared" si="723"/>
        <v>0</v>
      </c>
      <c r="AA4936" s="163"/>
      <c r="AB4936" s="177" t="str">
        <f t="shared" si="724"/>
        <v/>
      </c>
      <c r="AC4936" s="283" t="str">
        <f t="shared" si="725"/>
        <v/>
      </c>
      <c r="AD4936" s="283" t="str">
        <f t="shared" si="726"/>
        <v/>
      </c>
      <c r="AE4936" s="163"/>
      <c r="AF4936" s="162"/>
    </row>
    <row r="4937" spans="1:32">
      <c r="A4937" s="134">
        <v>4928</v>
      </c>
      <c r="B4937" s="136"/>
      <c r="C4937" s="146">
        <f t="shared" si="719"/>
        <v>0</v>
      </c>
      <c r="D4937" s="146">
        <f t="shared" si="720"/>
        <v>1</v>
      </c>
      <c r="E4937" s="146">
        <f t="shared" si="721"/>
        <v>1900</v>
      </c>
      <c r="F4937" s="137"/>
      <c r="G4937" s="287"/>
      <c r="H4937" s="137"/>
      <c r="I4937" s="134"/>
      <c r="J4937" s="204"/>
      <c r="K4937" s="133"/>
      <c r="L4937" s="134"/>
      <c r="M4937" s="133"/>
      <c r="N4937" s="134"/>
      <c r="O4937" s="134"/>
      <c r="P4937" s="166"/>
      <c r="Q4937" s="164"/>
      <c r="R4937" s="165"/>
      <c r="S4937" s="138"/>
      <c r="T4937" s="138"/>
      <c r="U4937" s="138"/>
      <c r="V4937" s="138"/>
      <c r="W4937" s="166"/>
      <c r="X4937" s="135"/>
      <c r="Y4937" s="418">
        <f t="shared" si="722"/>
        <v>0</v>
      </c>
      <c r="Z4937" s="291">
        <f t="shared" si="723"/>
        <v>0</v>
      </c>
      <c r="AA4937" s="163"/>
      <c r="AB4937" s="177" t="str">
        <f t="shared" si="724"/>
        <v/>
      </c>
      <c r="AC4937" s="283" t="str">
        <f t="shared" si="725"/>
        <v/>
      </c>
      <c r="AD4937" s="283" t="str">
        <f t="shared" si="726"/>
        <v/>
      </c>
      <c r="AE4937" s="163"/>
      <c r="AF4937" s="162"/>
    </row>
    <row r="4938" spans="1:32">
      <c r="A4938" s="134">
        <v>4929</v>
      </c>
      <c r="B4938" s="136"/>
      <c r="C4938" s="146">
        <f t="shared" si="719"/>
        <v>0</v>
      </c>
      <c r="D4938" s="146">
        <f t="shared" si="720"/>
        <v>1</v>
      </c>
      <c r="E4938" s="146">
        <f t="shared" si="721"/>
        <v>1900</v>
      </c>
      <c r="F4938" s="137"/>
      <c r="G4938" s="287"/>
      <c r="H4938" s="137"/>
      <c r="I4938" s="134"/>
      <c r="J4938" s="204"/>
      <c r="K4938" s="133"/>
      <c r="L4938" s="134"/>
      <c r="M4938" s="133"/>
      <c r="N4938" s="134"/>
      <c r="O4938" s="134"/>
      <c r="P4938" s="166"/>
      <c r="Q4938" s="164"/>
      <c r="R4938" s="165"/>
      <c r="S4938" s="138"/>
      <c r="T4938" s="138"/>
      <c r="U4938" s="138"/>
      <c r="V4938" s="138"/>
      <c r="W4938" s="166"/>
      <c r="X4938" s="135"/>
      <c r="Y4938" s="418">
        <f t="shared" si="722"/>
        <v>0</v>
      </c>
      <c r="Z4938" s="291">
        <f t="shared" si="723"/>
        <v>0</v>
      </c>
      <c r="AA4938" s="163"/>
      <c r="AB4938" s="177" t="str">
        <f t="shared" si="724"/>
        <v/>
      </c>
      <c r="AC4938" s="283" t="str">
        <f t="shared" si="725"/>
        <v/>
      </c>
      <c r="AD4938" s="283" t="str">
        <f t="shared" si="726"/>
        <v/>
      </c>
      <c r="AE4938" s="163"/>
      <c r="AF4938" s="162"/>
    </row>
    <row r="4939" spans="1:32">
      <c r="A4939" s="134">
        <v>4930</v>
      </c>
      <c r="B4939" s="136"/>
      <c r="C4939" s="146">
        <f t="shared" ref="C4939:C5002" si="727">DAY(B4939)</f>
        <v>0</v>
      </c>
      <c r="D4939" s="146">
        <f t="shared" ref="D4939:D5002" si="728">MONTH(B4939)</f>
        <v>1</v>
      </c>
      <c r="E4939" s="146">
        <f t="shared" ref="E4939:E5002" si="729">YEAR(B4939)</f>
        <v>1900</v>
      </c>
      <c r="F4939" s="137"/>
      <c r="G4939" s="287"/>
      <c r="H4939" s="137"/>
      <c r="I4939" s="134"/>
      <c r="J4939" s="204"/>
      <c r="K4939" s="133"/>
      <c r="L4939" s="134"/>
      <c r="M4939" s="133"/>
      <c r="N4939" s="134"/>
      <c r="O4939" s="134"/>
      <c r="P4939" s="166"/>
      <c r="Q4939" s="164"/>
      <c r="R4939" s="165"/>
      <c r="S4939" s="138"/>
      <c r="T4939" s="138"/>
      <c r="U4939" s="138"/>
      <c r="V4939" s="138"/>
      <c r="W4939" s="166"/>
      <c r="X4939" s="135"/>
      <c r="Y4939" s="418">
        <f t="shared" ref="Y4939:Y5002" si="730">X4939*U4939</f>
        <v>0</v>
      </c>
      <c r="Z4939" s="291">
        <f t="shared" ref="Z4939:Z5002" si="731">Y4939*1.1</f>
        <v>0</v>
      </c>
      <c r="AA4939" s="163"/>
      <c r="AB4939" s="177" t="str">
        <f t="shared" ref="AB4939:AB5002" si="732">IF(S4939="","",IF(S4939-U4939=0,"Full","No"))</f>
        <v/>
      </c>
      <c r="AC4939" s="283" t="str">
        <f t="shared" ref="AC4939:AC5002" si="733">IF(AND(S4939&gt;U4939,V4939=0),"Lost",IF(AND(S4939&gt;U4939,V4939&lt;(S4939-U4939)),"Lost",""))</f>
        <v/>
      </c>
      <c r="AD4939" s="283" t="str">
        <f t="shared" ref="AD4939:AD5002" si="734">IF(AND(S4939&gt;U4939,V4939=0),S4939-U4939,IF(AND(S4939&gt;U4939,V4939&lt;(S4939-U4939)),S4939-(U4939+V4939),""))</f>
        <v/>
      </c>
      <c r="AE4939" s="163"/>
      <c r="AF4939" s="162"/>
    </row>
    <row r="4940" spans="1:32">
      <c r="A4940" s="134">
        <v>4931</v>
      </c>
      <c r="B4940" s="136"/>
      <c r="C4940" s="146">
        <f t="shared" si="727"/>
        <v>0</v>
      </c>
      <c r="D4940" s="146">
        <f t="shared" si="728"/>
        <v>1</v>
      </c>
      <c r="E4940" s="146">
        <f t="shared" si="729"/>
        <v>1900</v>
      </c>
      <c r="F4940" s="137"/>
      <c r="G4940" s="287"/>
      <c r="H4940" s="137"/>
      <c r="I4940" s="134"/>
      <c r="J4940" s="204"/>
      <c r="K4940" s="133"/>
      <c r="L4940" s="134"/>
      <c r="M4940" s="133"/>
      <c r="N4940" s="134"/>
      <c r="O4940" s="134"/>
      <c r="P4940" s="166"/>
      <c r="Q4940" s="164"/>
      <c r="R4940" s="165"/>
      <c r="S4940" s="138"/>
      <c r="T4940" s="138"/>
      <c r="U4940" s="138"/>
      <c r="V4940" s="138"/>
      <c r="W4940" s="166"/>
      <c r="X4940" s="135"/>
      <c r="Y4940" s="418">
        <f t="shared" si="730"/>
        <v>0</v>
      </c>
      <c r="Z4940" s="291">
        <f t="shared" si="731"/>
        <v>0</v>
      </c>
      <c r="AA4940" s="163"/>
      <c r="AB4940" s="177" t="str">
        <f t="shared" si="732"/>
        <v/>
      </c>
      <c r="AC4940" s="283" t="str">
        <f t="shared" si="733"/>
        <v/>
      </c>
      <c r="AD4940" s="283" t="str">
        <f t="shared" si="734"/>
        <v/>
      </c>
      <c r="AE4940" s="163"/>
      <c r="AF4940" s="162"/>
    </row>
    <row r="4941" spans="1:32">
      <c r="A4941" s="134">
        <v>4932</v>
      </c>
      <c r="B4941" s="136"/>
      <c r="C4941" s="146">
        <f t="shared" si="727"/>
        <v>0</v>
      </c>
      <c r="D4941" s="146">
        <f t="shared" si="728"/>
        <v>1</v>
      </c>
      <c r="E4941" s="146">
        <f t="shared" si="729"/>
        <v>1900</v>
      </c>
      <c r="F4941" s="137"/>
      <c r="G4941" s="287"/>
      <c r="H4941" s="137"/>
      <c r="I4941" s="134"/>
      <c r="J4941" s="204"/>
      <c r="K4941" s="133"/>
      <c r="L4941" s="134"/>
      <c r="M4941" s="133"/>
      <c r="N4941" s="134"/>
      <c r="O4941" s="134"/>
      <c r="P4941" s="166"/>
      <c r="Q4941" s="164"/>
      <c r="R4941" s="165"/>
      <c r="S4941" s="138"/>
      <c r="T4941" s="138"/>
      <c r="U4941" s="138"/>
      <c r="V4941" s="138"/>
      <c r="W4941" s="166"/>
      <c r="X4941" s="135"/>
      <c r="Y4941" s="418">
        <f t="shared" si="730"/>
        <v>0</v>
      </c>
      <c r="Z4941" s="291">
        <f t="shared" si="731"/>
        <v>0</v>
      </c>
      <c r="AA4941" s="163"/>
      <c r="AB4941" s="177" t="str">
        <f t="shared" si="732"/>
        <v/>
      </c>
      <c r="AC4941" s="283" t="str">
        <f t="shared" si="733"/>
        <v/>
      </c>
      <c r="AD4941" s="283" t="str">
        <f t="shared" si="734"/>
        <v/>
      </c>
      <c r="AE4941" s="163"/>
      <c r="AF4941" s="162"/>
    </row>
    <row r="4942" spans="1:32">
      <c r="A4942" s="134">
        <v>4933</v>
      </c>
      <c r="B4942" s="136"/>
      <c r="C4942" s="146">
        <f t="shared" si="727"/>
        <v>0</v>
      </c>
      <c r="D4942" s="146">
        <f t="shared" si="728"/>
        <v>1</v>
      </c>
      <c r="E4942" s="146">
        <f t="shared" si="729"/>
        <v>1900</v>
      </c>
      <c r="F4942" s="137"/>
      <c r="G4942" s="287"/>
      <c r="H4942" s="137"/>
      <c r="I4942" s="134"/>
      <c r="J4942" s="204"/>
      <c r="K4942" s="133"/>
      <c r="L4942" s="134"/>
      <c r="M4942" s="133"/>
      <c r="N4942" s="134"/>
      <c r="O4942" s="134"/>
      <c r="P4942" s="166"/>
      <c r="Q4942" s="164"/>
      <c r="R4942" s="165"/>
      <c r="S4942" s="138"/>
      <c r="T4942" s="138"/>
      <c r="U4942" s="138"/>
      <c r="V4942" s="138"/>
      <c r="W4942" s="166"/>
      <c r="X4942" s="135"/>
      <c r="Y4942" s="418">
        <f t="shared" si="730"/>
        <v>0</v>
      </c>
      <c r="Z4942" s="291">
        <f t="shared" si="731"/>
        <v>0</v>
      </c>
      <c r="AA4942" s="163"/>
      <c r="AB4942" s="177" t="str">
        <f t="shared" si="732"/>
        <v/>
      </c>
      <c r="AC4942" s="283" t="str">
        <f t="shared" si="733"/>
        <v/>
      </c>
      <c r="AD4942" s="283" t="str">
        <f t="shared" si="734"/>
        <v/>
      </c>
      <c r="AE4942" s="163"/>
      <c r="AF4942" s="162"/>
    </row>
    <row r="4943" spans="1:32">
      <c r="A4943" s="134">
        <v>4934</v>
      </c>
      <c r="B4943" s="136"/>
      <c r="C4943" s="146">
        <f t="shared" si="727"/>
        <v>0</v>
      </c>
      <c r="D4943" s="146">
        <f t="shared" si="728"/>
        <v>1</v>
      </c>
      <c r="E4943" s="146">
        <f t="shared" si="729"/>
        <v>1900</v>
      </c>
      <c r="F4943" s="137"/>
      <c r="G4943" s="287"/>
      <c r="H4943" s="137"/>
      <c r="I4943" s="134"/>
      <c r="J4943" s="204"/>
      <c r="K4943" s="133"/>
      <c r="L4943" s="134"/>
      <c r="M4943" s="133"/>
      <c r="N4943" s="134"/>
      <c r="O4943" s="134"/>
      <c r="P4943" s="166"/>
      <c r="Q4943" s="164"/>
      <c r="R4943" s="165"/>
      <c r="S4943" s="138"/>
      <c r="T4943" s="138"/>
      <c r="U4943" s="138"/>
      <c r="V4943" s="138"/>
      <c r="W4943" s="166"/>
      <c r="X4943" s="135"/>
      <c r="Y4943" s="418">
        <f t="shared" si="730"/>
        <v>0</v>
      </c>
      <c r="Z4943" s="291">
        <f t="shared" si="731"/>
        <v>0</v>
      </c>
      <c r="AA4943" s="163"/>
      <c r="AB4943" s="177" t="str">
        <f t="shared" si="732"/>
        <v/>
      </c>
      <c r="AC4943" s="283" t="str">
        <f t="shared" si="733"/>
        <v/>
      </c>
      <c r="AD4943" s="283" t="str">
        <f t="shared" si="734"/>
        <v/>
      </c>
      <c r="AE4943" s="163"/>
      <c r="AF4943" s="162"/>
    </row>
    <row r="4944" spans="1:32">
      <c r="A4944" s="134">
        <v>4935</v>
      </c>
      <c r="B4944" s="136"/>
      <c r="C4944" s="146">
        <f t="shared" si="727"/>
        <v>0</v>
      </c>
      <c r="D4944" s="146">
        <f t="shared" si="728"/>
        <v>1</v>
      </c>
      <c r="E4944" s="146">
        <f t="shared" si="729"/>
        <v>1900</v>
      </c>
      <c r="F4944" s="137"/>
      <c r="G4944" s="287"/>
      <c r="H4944" s="137"/>
      <c r="I4944" s="134"/>
      <c r="J4944" s="204"/>
      <c r="K4944" s="133"/>
      <c r="L4944" s="134"/>
      <c r="M4944" s="133"/>
      <c r="N4944" s="134"/>
      <c r="O4944" s="134"/>
      <c r="P4944" s="166"/>
      <c r="Q4944" s="164"/>
      <c r="R4944" s="165"/>
      <c r="S4944" s="138"/>
      <c r="T4944" s="138"/>
      <c r="U4944" s="138"/>
      <c r="V4944" s="138"/>
      <c r="W4944" s="166"/>
      <c r="X4944" s="135"/>
      <c r="Y4944" s="418">
        <f t="shared" si="730"/>
        <v>0</v>
      </c>
      <c r="Z4944" s="291">
        <f t="shared" si="731"/>
        <v>0</v>
      </c>
      <c r="AA4944" s="163"/>
      <c r="AB4944" s="177" t="str">
        <f t="shared" si="732"/>
        <v/>
      </c>
      <c r="AC4944" s="283" t="str">
        <f t="shared" si="733"/>
        <v/>
      </c>
      <c r="AD4944" s="283" t="str">
        <f t="shared" si="734"/>
        <v/>
      </c>
      <c r="AE4944" s="163"/>
      <c r="AF4944" s="162"/>
    </row>
    <row r="4945" spans="1:32">
      <c r="A4945" s="134">
        <v>4936</v>
      </c>
      <c r="B4945" s="136"/>
      <c r="C4945" s="146">
        <f t="shared" si="727"/>
        <v>0</v>
      </c>
      <c r="D4945" s="146">
        <f t="shared" si="728"/>
        <v>1</v>
      </c>
      <c r="E4945" s="146">
        <f t="shared" si="729"/>
        <v>1900</v>
      </c>
      <c r="F4945" s="137"/>
      <c r="G4945" s="287"/>
      <c r="H4945" s="137"/>
      <c r="I4945" s="134"/>
      <c r="J4945" s="204"/>
      <c r="K4945" s="133"/>
      <c r="L4945" s="134"/>
      <c r="M4945" s="133"/>
      <c r="N4945" s="134"/>
      <c r="O4945" s="134"/>
      <c r="P4945" s="166"/>
      <c r="Q4945" s="164"/>
      <c r="R4945" s="165"/>
      <c r="S4945" s="138"/>
      <c r="T4945" s="138"/>
      <c r="U4945" s="138"/>
      <c r="V4945" s="138"/>
      <c r="W4945" s="166"/>
      <c r="X4945" s="135"/>
      <c r="Y4945" s="418">
        <f t="shared" si="730"/>
        <v>0</v>
      </c>
      <c r="Z4945" s="291">
        <f t="shared" si="731"/>
        <v>0</v>
      </c>
      <c r="AA4945" s="163"/>
      <c r="AB4945" s="177" t="str">
        <f t="shared" si="732"/>
        <v/>
      </c>
      <c r="AC4945" s="283" t="str">
        <f t="shared" si="733"/>
        <v/>
      </c>
      <c r="AD4945" s="283" t="str">
        <f t="shared" si="734"/>
        <v/>
      </c>
      <c r="AE4945" s="163"/>
      <c r="AF4945" s="162"/>
    </row>
    <row r="4946" spans="1:32">
      <c r="A4946" s="134">
        <v>4937</v>
      </c>
      <c r="B4946" s="136"/>
      <c r="C4946" s="146">
        <f t="shared" si="727"/>
        <v>0</v>
      </c>
      <c r="D4946" s="146">
        <f t="shared" si="728"/>
        <v>1</v>
      </c>
      <c r="E4946" s="146">
        <f t="shared" si="729"/>
        <v>1900</v>
      </c>
      <c r="F4946" s="137"/>
      <c r="G4946" s="287"/>
      <c r="H4946" s="137"/>
      <c r="I4946" s="134"/>
      <c r="J4946" s="204"/>
      <c r="K4946" s="133"/>
      <c r="L4946" s="134"/>
      <c r="M4946" s="133"/>
      <c r="N4946" s="134"/>
      <c r="O4946" s="134"/>
      <c r="P4946" s="166"/>
      <c r="Q4946" s="164"/>
      <c r="R4946" s="165"/>
      <c r="S4946" s="138"/>
      <c r="T4946" s="138"/>
      <c r="U4946" s="138"/>
      <c r="V4946" s="138"/>
      <c r="W4946" s="166"/>
      <c r="X4946" s="135"/>
      <c r="Y4946" s="418">
        <f t="shared" si="730"/>
        <v>0</v>
      </c>
      <c r="Z4946" s="291">
        <f t="shared" si="731"/>
        <v>0</v>
      </c>
      <c r="AA4946" s="163"/>
      <c r="AB4946" s="177" t="str">
        <f t="shared" si="732"/>
        <v/>
      </c>
      <c r="AC4946" s="283" t="str">
        <f t="shared" si="733"/>
        <v/>
      </c>
      <c r="AD4946" s="283" t="str">
        <f t="shared" si="734"/>
        <v/>
      </c>
      <c r="AE4946" s="163"/>
      <c r="AF4946" s="162"/>
    </row>
    <row r="4947" spans="1:32">
      <c r="A4947" s="134">
        <v>4938</v>
      </c>
      <c r="B4947" s="136"/>
      <c r="C4947" s="146">
        <f t="shared" si="727"/>
        <v>0</v>
      </c>
      <c r="D4947" s="146">
        <f t="shared" si="728"/>
        <v>1</v>
      </c>
      <c r="E4947" s="146">
        <f t="shared" si="729"/>
        <v>1900</v>
      </c>
      <c r="F4947" s="137"/>
      <c r="G4947" s="287"/>
      <c r="H4947" s="137"/>
      <c r="I4947" s="134"/>
      <c r="J4947" s="204"/>
      <c r="K4947" s="133"/>
      <c r="L4947" s="134"/>
      <c r="M4947" s="133"/>
      <c r="N4947" s="134"/>
      <c r="O4947" s="134"/>
      <c r="P4947" s="166"/>
      <c r="Q4947" s="164"/>
      <c r="R4947" s="165"/>
      <c r="S4947" s="138"/>
      <c r="T4947" s="138"/>
      <c r="U4947" s="138"/>
      <c r="V4947" s="138"/>
      <c r="W4947" s="166"/>
      <c r="X4947" s="135"/>
      <c r="Y4947" s="418">
        <f t="shared" si="730"/>
        <v>0</v>
      </c>
      <c r="Z4947" s="291">
        <f t="shared" si="731"/>
        <v>0</v>
      </c>
      <c r="AA4947" s="163"/>
      <c r="AB4947" s="177" t="str">
        <f t="shared" si="732"/>
        <v/>
      </c>
      <c r="AC4947" s="283" t="str">
        <f t="shared" si="733"/>
        <v/>
      </c>
      <c r="AD4947" s="283" t="str">
        <f t="shared" si="734"/>
        <v/>
      </c>
      <c r="AE4947" s="163"/>
      <c r="AF4947" s="162"/>
    </row>
    <row r="4948" spans="1:32">
      <c r="A4948" s="134">
        <v>4939</v>
      </c>
      <c r="B4948" s="136"/>
      <c r="C4948" s="146">
        <f t="shared" si="727"/>
        <v>0</v>
      </c>
      <c r="D4948" s="146">
        <f t="shared" si="728"/>
        <v>1</v>
      </c>
      <c r="E4948" s="146">
        <f t="shared" si="729"/>
        <v>1900</v>
      </c>
      <c r="F4948" s="137"/>
      <c r="G4948" s="287"/>
      <c r="H4948" s="137"/>
      <c r="I4948" s="134"/>
      <c r="J4948" s="204"/>
      <c r="K4948" s="133"/>
      <c r="L4948" s="134"/>
      <c r="M4948" s="133"/>
      <c r="N4948" s="134"/>
      <c r="O4948" s="134"/>
      <c r="P4948" s="166"/>
      <c r="Q4948" s="164"/>
      <c r="R4948" s="165"/>
      <c r="S4948" s="138"/>
      <c r="T4948" s="138"/>
      <c r="U4948" s="138"/>
      <c r="V4948" s="138"/>
      <c r="W4948" s="166"/>
      <c r="X4948" s="135"/>
      <c r="Y4948" s="418">
        <f t="shared" si="730"/>
        <v>0</v>
      </c>
      <c r="Z4948" s="291">
        <f t="shared" si="731"/>
        <v>0</v>
      </c>
      <c r="AA4948" s="163"/>
      <c r="AB4948" s="177" t="str">
        <f t="shared" si="732"/>
        <v/>
      </c>
      <c r="AC4948" s="283" t="str">
        <f t="shared" si="733"/>
        <v/>
      </c>
      <c r="AD4948" s="283" t="str">
        <f t="shared" si="734"/>
        <v/>
      </c>
      <c r="AE4948" s="163"/>
      <c r="AF4948" s="162"/>
    </row>
    <row r="4949" spans="1:32">
      <c r="A4949" s="134">
        <v>4940</v>
      </c>
      <c r="B4949" s="136"/>
      <c r="C4949" s="146">
        <f t="shared" si="727"/>
        <v>0</v>
      </c>
      <c r="D4949" s="146">
        <f t="shared" si="728"/>
        <v>1</v>
      </c>
      <c r="E4949" s="146">
        <f t="shared" si="729"/>
        <v>1900</v>
      </c>
      <c r="F4949" s="137"/>
      <c r="G4949" s="287"/>
      <c r="H4949" s="137"/>
      <c r="I4949" s="134"/>
      <c r="J4949" s="204"/>
      <c r="K4949" s="133"/>
      <c r="L4949" s="134"/>
      <c r="M4949" s="133"/>
      <c r="N4949" s="134"/>
      <c r="O4949" s="134"/>
      <c r="P4949" s="166"/>
      <c r="Q4949" s="164"/>
      <c r="R4949" s="165"/>
      <c r="S4949" s="138"/>
      <c r="T4949" s="138"/>
      <c r="U4949" s="138"/>
      <c r="V4949" s="138"/>
      <c r="W4949" s="166"/>
      <c r="X4949" s="135"/>
      <c r="Y4949" s="418">
        <f t="shared" si="730"/>
        <v>0</v>
      </c>
      <c r="Z4949" s="291">
        <f t="shared" si="731"/>
        <v>0</v>
      </c>
      <c r="AA4949" s="163"/>
      <c r="AB4949" s="177" t="str">
        <f t="shared" si="732"/>
        <v/>
      </c>
      <c r="AC4949" s="283" t="str">
        <f t="shared" si="733"/>
        <v/>
      </c>
      <c r="AD4949" s="283" t="str">
        <f t="shared" si="734"/>
        <v/>
      </c>
      <c r="AE4949" s="163"/>
      <c r="AF4949" s="162"/>
    </row>
    <row r="4950" spans="1:32">
      <c r="A4950" s="134">
        <v>4941</v>
      </c>
      <c r="B4950" s="136"/>
      <c r="C4950" s="146">
        <f t="shared" si="727"/>
        <v>0</v>
      </c>
      <c r="D4950" s="146">
        <f t="shared" si="728"/>
        <v>1</v>
      </c>
      <c r="E4950" s="146">
        <f t="shared" si="729"/>
        <v>1900</v>
      </c>
      <c r="F4950" s="137"/>
      <c r="G4950" s="287"/>
      <c r="H4950" s="137"/>
      <c r="I4950" s="134"/>
      <c r="J4950" s="204"/>
      <c r="K4950" s="133"/>
      <c r="L4950" s="134"/>
      <c r="M4950" s="133"/>
      <c r="N4950" s="134"/>
      <c r="O4950" s="134"/>
      <c r="P4950" s="166"/>
      <c r="Q4950" s="164"/>
      <c r="R4950" s="165"/>
      <c r="S4950" s="138"/>
      <c r="T4950" s="138"/>
      <c r="U4950" s="138"/>
      <c r="V4950" s="138"/>
      <c r="W4950" s="166"/>
      <c r="X4950" s="135"/>
      <c r="Y4950" s="418">
        <f t="shared" si="730"/>
        <v>0</v>
      </c>
      <c r="Z4950" s="291">
        <f t="shared" si="731"/>
        <v>0</v>
      </c>
      <c r="AA4950" s="163"/>
      <c r="AB4950" s="177" t="str">
        <f t="shared" si="732"/>
        <v/>
      </c>
      <c r="AC4950" s="283" t="str">
        <f t="shared" si="733"/>
        <v/>
      </c>
      <c r="AD4950" s="283" t="str">
        <f t="shared" si="734"/>
        <v/>
      </c>
      <c r="AE4950" s="163"/>
      <c r="AF4950" s="162"/>
    </row>
    <row r="4951" spans="1:32">
      <c r="A4951" s="134">
        <v>4942</v>
      </c>
      <c r="B4951" s="136"/>
      <c r="C4951" s="146">
        <f t="shared" si="727"/>
        <v>0</v>
      </c>
      <c r="D4951" s="146">
        <f t="shared" si="728"/>
        <v>1</v>
      </c>
      <c r="E4951" s="146">
        <f t="shared" si="729"/>
        <v>1900</v>
      </c>
      <c r="F4951" s="137"/>
      <c r="G4951" s="287"/>
      <c r="H4951" s="137"/>
      <c r="I4951" s="134"/>
      <c r="J4951" s="204"/>
      <c r="K4951" s="133"/>
      <c r="L4951" s="134"/>
      <c r="M4951" s="133"/>
      <c r="N4951" s="134"/>
      <c r="O4951" s="134"/>
      <c r="P4951" s="166"/>
      <c r="Q4951" s="164"/>
      <c r="R4951" s="165"/>
      <c r="S4951" s="138"/>
      <c r="T4951" s="138"/>
      <c r="U4951" s="138"/>
      <c r="V4951" s="138"/>
      <c r="W4951" s="166"/>
      <c r="X4951" s="135"/>
      <c r="Y4951" s="418">
        <f t="shared" si="730"/>
        <v>0</v>
      </c>
      <c r="Z4951" s="291">
        <f t="shared" si="731"/>
        <v>0</v>
      </c>
      <c r="AA4951" s="163"/>
      <c r="AB4951" s="177" t="str">
        <f t="shared" si="732"/>
        <v/>
      </c>
      <c r="AC4951" s="283" t="str">
        <f t="shared" si="733"/>
        <v/>
      </c>
      <c r="AD4951" s="283" t="str">
        <f t="shared" si="734"/>
        <v/>
      </c>
      <c r="AE4951" s="163"/>
      <c r="AF4951" s="162"/>
    </row>
    <row r="4952" spans="1:32">
      <c r="A4952" s="134">
        <v>4943</v>
      </c>
      <c r="B4952" s="136"/>
      <c r="C4952" s="146">
        <f t="shared" si="727"/>
        <v>0</v>
      </c>
      <c r="D4952" s="146">
        <f t="shared" si="728"/>
        <v>1</v>
      </c>
      <c r="E4952" s="146">
        <f t="shared" si="729"/>
        <v>1900</v>
      </c>
      <c r="F4952" s="137"/>
      <c r="G4952" s="287"/>
      <c r="H4952" s="137"/>
      <c r="I4952" s="134"/>
      <c r="J4952" s="204"/>
      <c r="K4952" s="133"/>
      <c r="L4952" s="134"/>
      <c r="M4952" s="133"/>
      <c r="N4952" s="134"/>
      <c r="O4952" s="134"/>
      <c r="P4952" s="166"/>
      <c r="Q4952" s="164"/>
      <c r="R4952" s="165"/>
      <c r="S4952" s="138"/>
      <c r="T4952" s="138"/>
      <c r="U4952" s="138"/>
      <c r="V4952" s="138"/>
      <c r="W4952" s="166"/>
      <c r="X4952" s="135"/>
      <c r="Y4952" s="418">
        <f t="shared" si="730"/>
        <v>0</v>
      </c>
      <c r="Z4952" s="291">
        <f t="shared" si="731"/>
        <v>0</v>
      </c>
      <c r="AA4952" s="163"/>
      <c r="AB4952" s="177" t="str">
        <f t="shared" si="732"/>
        <v/>
      </c>
      <c r="AC4952" s="283" t="str">
        <f t="shared" si="733"/>
        <v/>
      </c>
      <c r="AD4952" s="283" t="str">
        <f t="shared" si="734"/>
        <v/>
      </c>
      <c r="AE4952" s="163"/>
      <c r="AF4952" s="162"/>
    </row>
    <row r="4953" spans="1:32">
      <c r="A4953" s="134">
        <v>4944</v>
      </c>
      <c r="B4953" s="136"/>
      <c r="C4953" s="146">
        <f t="shared" si="727"/>
        <v>0</v>
      </c>
      <c r="D4953" s="146">
        <f t="shared" si="728"/>
        <v>1</v>
      </c>
      <c r="E4953" s="146">
        <f t="shared" si="729"/>
        <v>1900</v>
      </c>
      <c r="F4953" s="137"/>
      <c r="G4953" s="287"/>
      <c r="H4953" s="137"/>
      <c r="I4953" s="134"/>
      <c r="J4953" s="204"/>
      <c r="K4953" s="133"/>
      <c r="L4953" s="134"/>
      <c r="M4953" s="133"/>
      <c r="N4953" s="134"/>
      <c r="O4953" s="134"/>
      <c r="P4953" s="166"/>
      <c r="Q4953" s="164"/>
      <c r="R4953" s="165"/>
      <c r="S4953" s="138"/>
      <c r="T4953" s="138"/>
      <c r="U4953" s="138"/>
      <c r="V4953" s="138"/>
      <c r="W4953" s="166"/>
      <c r="X4953" s="135"/>
      <c r="Y4953" s="418">
        <f t="shared" si="730"/>
        <v>0</v>
      </c>
      <c r="Z4953" s="291">
        <f t="shared" si="731"/>
        <v>0</v>
      </c>
      <c r="AA4953" s="163"/>
      <c r="AB4953" s="177" t="str">
        <f t="shared" si="732"/>
        <v/>
      </c>
      <c r="AC4953" s="283" t="str">
        <f t="shared" si="733"/>
        <v/>
      </c>
      <c r="AD4953" s="283" t="str">
        <f t="shared" si="734"/>
        <v/>
      </c>
      <c r="AE4953" s="163"/>
      <c r="AF4953" s="162"/>
    </row>
    <row r="4954" spans="1:32">
      <c r="A4954" s="134">
        <v>4945</v>
      </c>
      <c r="B4954" s="136"/>
      <c r="C4954" s="146">
        <f t="shared" si="727"/>
        <v>0</v>
      </c>
      <c r="D4954" s="146">
        <f t="shared" si="728"/>
        <v>1</v>
      </c>
      <c r="E4954" s="146">
        <f t="shared" si="729"/>
        <v>1900</v>
      </c>
      <c r="F4954" s="137"/>
      <c r="G4954" s="287"/>
      <c r="H4954" s="137"/>
      <c r="I4954" s="134"/>
      <c r="J4954" s="204"/>
      <c r="K4954" s="133"/>
      <c r="L4954" s="134"/>
      <c r="M4954" s="133"/>
      <c r="N4954" s="134"/>
      <c r="O4954" s="134"/>
      <c r="P4954" s="166"/>
      <c r="Q4954" s="164"/>
      <c r="R4954" s="165"/>
      <c r="S4954" s="138"/>
      <c r="T4954" s="138"/>
      <c r="U4954" s="138"/>
      <c r="V4954" s="138"/>
      <c r="W4954" s="166"/>
      <c r="X4954" s="135"/>
      <c r="Y4954" s="418">
        <f t="shared" si="730"/>
        <v>0</v>
      </c>
      <c r="Z4954" s="291">
        <f t="shared" si="731"/>
        <v>0</v>
      </c>
      <c r="AA4954" s="163"/>
      <c r="AB4954" s="177" t="str">
        <f t="shared" si="732"/>
        <v/>
      </c>
      <c r="AC4954" s="283" t="str">
        <f t="shared" si="733"/>
        <v/>
      </c>
      <c r="AD4954" s="283" t="str">
        <f t="shared" si="734"/>
        <v/>
      </c>
      <c r="AE4954" s="163"/>
      <c r="AF4954" s="162"/>
    </row>
    <row r="4955" spans="1:32">
      <c r="A4955" s="134">
        <v>4946</v>
      </c>
      <c r="B4955" s="136"/>
      <c r="C4955" s="146">
        <f t="shared" si="727"/>
        <v>0</v>
      </c>
      <c r="D4955" s="146">
        <f t="shared" si="728"/>
        <v>1</v>
      </c>
      <c r="E4955" s="146">
        <f t="shared" si="729"/>
        <v>1900</v>
      </c>
      <c r="F4955" s="137"/>
      <c r="G4955" s="287"/>
      <c r="H4955" s="137"/>
      <c r="I4955" s="134"/>
      <c r="J4955" s="204"/>
      <c r="K4955" s="133"/>
      <c r="L4955" s="134"/>
      <c r="M4955" s="133"/>
      <c r="N4955" s="134"/>
      <c r="O4955" s="134"/>
      <c r="P4955" s="166"/>
      <c r="Q4955" s="164"/>
      <c r="R4955" s="165"/>
      <c r="S4955" s="138"/>
      <c r="T4955" s="138"/>
      <c r="U4955" s="138"/>
      <c r="V4955" s="138"/>
      <c r="W4955" s="166"/>
      <c r="X4955" s="135"/>
      <c r="Y4955" s="418">
        <f t="shared" si="730"/>
        <v>0</v>
      </c>
      <c r="Z4955" s="291">
        <f t="shared" si="731"/>
        <v>0</v>
      </c>
      <c r="AA4955" s="163"/>
      <c r="AB4955" s="177" t="str">
        <f t="shared" si="732"/>
        <v/>
      </c>
      <c r="AC4955" s="283" t="str">
        <f t="shared" si="733"/>
        <v/>
      </c>
      <c r="AD4955" s="283" t="str">
        <f t="shared" si="734"/>
        <v/>
      </c>
      <c r="AE4955" s="163"/>
      <c r="AF4955" s="162"/>
    </row>
    <row r="4956" spans="1:32">
      <c r="A4956" s="134">
        <v>4947</v>
      </c>
      <c r="B4956" s="136"/>
      <c r="C4956" s="146">
        <f t="shared" si="727"/>
        <v>0</v>
      </c>
      <c r="D4956" s="146">
        <f t="shared" si="728"/>
        <v>1</v>
      </c>
      <c r="E4956" s="146">
        <f t="shared" si="729"/>
        <v>1900</v>
      </c>
      <c r="F4956" s="137"/>
      <c r="G4956" s="287"/>
      <c r="H4956" s="137"/>
      <c r="I4956" s="134"/>
      <c r="J4956" s="204"/>
      <c r="K4956" s="133"/>
      <c r="L4956" s="134"/>
      <c r="M4956" s="133"/>
      <c r="N4956" s="134"/>
      <c r="O4956" s="134"/>
      <c r="P4956" s="166"/>
      <c r="Q4956" s="164"/>
      <c r="R4956" s="165"/>
      <c r="S4956" s="138"/>
      <c r="T4956" s="138"/>
      <c r="U4956" s="138"/>
      <c r="V4956" s="138"/>
      <c r="W4956" s="166"/>
      <c r="X4956" s="135"/>
      <c r="Y4956" s="418">
        <f t="shared" si="730"/>
        <v>0</v>
      </c>
      <c r="Z4956" s="291">
        <f t="shared" si="731"/>
        <v>0</v>
      </c>
      <c r="AA4956" s="163"/>
      <c r="AB4956" s="177" t="str">
        <f t="shared" si="732"/>
        <v/>
      </c>
      <c r="AC4956" s="283" t="str">
        <f t="shared" si="733"/>
        <v/>
      </c>
      <c r="AD4956" s="283" t="str">
        <f t="shared" si="734"/>
        <v/>
      </c>
      <c r="AE4956" s="163"/>
      <c r="AF4956" s="162"/>
    </row>
    <row r="4957" spans="1:32">
      <c r="A4957" s="134">
        <v>4948</v>
      </c>
      <c r="B4957" s="136"/>
      <c r="C4957" s="146">
        <f t="shared" si="727"/>
        <v>0</v>
      </c>
      <c r="D4957" s="146">
        <f t="shared" si="728"/>
        <v>1</v>
      </c>
      <c r="E4957" s="146">
        <f t="shared" si="729"/>
        <v>1900</v>
      </c>
      <c r="F4957" s="137"/>
      <c r="G4957" s="287"/>
      <c r="H4957" s="137"/>
      <c r="I4957" s="134"/>
      <c r="J4957" s="204"/>
      <c r="K4957" s="133"/>
      <c r="L4957" s="134"/>
      <c r="M4957" s="133"/>
      <c r="N4957" s="134"/>
      <c r="O4957" s="134"/>
      <c r="P4957" s="166"/>
      <c r="Q4957" s="164"/>
      <c r="R4957" s="165"/>
      <c r="S4957" s="138"/>
      <c r="T4957" s="138"/>
      <c r="U4957" s="138"/>
      <c r="V4957" s="138"/>
      <c r="W4957" s="166"/>
      <c r="X4957" s="135"/>
      <c r="Y4957" s="418">
        <f t="shared" si="730"/>
        <v>0</v>
      </c>
      <c r="Z4957" s="291">
        <f t="shared" si="731"/>
        <v>0</v>
      </c>
      <c r="AA4957" s="163"/>
      <c r="AB4957" s="177" t="str">
        <f t="shared" si="732"/>
        <v/>
      </c>
      <c r="AC4957" s="283" t="str">
        <f t="shared" si="733"/>
        <v/>
      </c>
      <c r="AD4957" s="283" t="str">
        <f t="shared" si="734"/>
        <v/>
      </c>
      <c r="AE4957" s="163"/>
      <c r="AF4957" s="162"/>
    </row>
    <row r="4958" spans="1:32">
      <c r="A4958" s="134">
        <v>4949</v>
      </c>
      <c r="B4958" s="136"/>
      <c r="C4958" s="146">
        <f t="shared" si="727"/>
        <v>0</v>
      </c>
      <c r="D4958" s="146">
        <f t="shared" si="728"/>
        <v>1</v>
      </c>
      <c r="E4958" s="146">
        <f t="shared" si="729"/>
        <v>1900</v>
      </c>
      <c r="F4958" s="137"/>
      <c r="G4958" s="287"/>
      <c r="H4958" s="137"/>
      <c r="I4958" s="134"/>
      <c r="J4958" s="204"/>
      <c r="K4958" s="133"/>
      <c r="L4958" s="134"/>
      <c r="M4958" s="133"/>
      <c r="N4958" s="134"/>
      <c r="O4958" s="134"/>
      <c r="P4958" s="166"/>
      <c r="Q4958" s="164"/>
      <c r="R4958" s="165"/>
      <c r="S4958" s="138"/>
      <c r="T4958" s="138"/>
      <c r="U4958" s="138"/>
      <c r="V4958" s="138"/>
      <c r="W4958" s="166"/>
      <c r="X4958" s="135"/>
      <c r="Y4958" s="418">
        <f t="shared" si="730"/>
        <v>0</v>
      </c>
      <c r="Z4958" s="291">
        <f t="shared" si="731"/>
        <v>0</v>
      </c>
      <c r="AA4958" s="163"/>
      <c r="AB4958" s="177" t="str">
        <f t="shared" si="732"/>
        <v/>
      </c>
      <c r="AC4958" s="283" t="str">
        <f t="shared" si="733"/>
        <v/>
      </c>
      <c r="AD4958" s="283" t="str">
        <f t="shared" si="734"/>
        <v/>
      </c>
      <c r="AE4958" s="163"/>
      <c r="AF4958" s="162"/>
    </row>
    <row r="4959" spans="1:32">
      <c r="A4959" s="134">
        <v>4950</v>
      </c>
      <c r="B4959" s="136"/>
      <c r="C4959" s="146">
        <f t="shared" si="727"/>
        <v>0</v>
      </c>
      <c r="D4959" s="146">
        <f t="shared" si="728"/>
        <v>1</v>
      </c>
      <c r="E4959" s="146">
        <f t="shared" si="729"/>
        <v>1900</v>
      </c>
      <c r="F4959" s="137"/>
      <c r="G4959" s="287"/>
      <c r="H4959" s="137"/>
      <c r="I4959" s="134"/>
      <c r="J4959" s="204"/>
      <c r="K4959" s="133"/>
      <c r="L4959" s="134"/>
      <c r="M4959" s="133"/>
      <c r="N4959" s="134"/>
      <c r="O4959" s="134"/>
      <c r="P4959" s="166"/>
      <c r="Q4959" s="164"/>
      <c r="R4959" s="165"/>
      <c r="S4959" s="138"/>
      <c r="T4959" s="138"/>
      <c r="U4959" s="138"/>
      <c r="V4959" s="138"/>
      <c r="W4959" s="166"/>
      <c r="X4959" s="135"/>
      <c r="Y4959" s="418">
        <f t="shared" si="730"/>
        <v>0</v>
      </c>
      <c r="Z4959" s="291">
        <f t="shared" si="731"/>
        <v>0</v>
      </c>
      <c r="AA4959" s="163"/>
      <c r="AB4959" s="177" t="str">
        <f t="shared" si="732"/>
        <v/>
      </c>
      <c r="AC4959" s="283" t="str">
        <f t="shared" si="733"/>
        <v/>
      </c>
      <c r="AD4959" s="283" t="str">
        <f t="shared" si="734"/>
        <v/>
      </c>
      <c r="AE4959" s="163"/>
      <c r="AF4959" s="162"/>
    </row>
    <row r="4960" spans="1:32">
      <c r="A4960" s="134">
        <v>4951</v>
      </c>
      <c r="B4960" s="136"/>
      <c r="C4960" s="146">
        <f t="shared" si="727"/>
        <v>0</v>
      </c>
      <c r="D4960" s="146">
        <f t="shared" si="728"/>
        <v>1</v>
      </c>
      <c r="E4960" s="146">
        <f t="shared" si="729"/>
        <v>1900</v>
      </c>
      <c r="F4960" s="137"/>
      <c r="G4960" s="287"/>
      <c r="H4960" s="137"/>
      <c r="I4960" s="134"/>
      <c r="J4960" s="204"/>
      <c r="K4960" s="133"/>
      <c r="L4960" s="134"/>
      <c r="M4960" s="133"/>
      <c r="N4960" s="134"/>
      <c r="O4960" s="134"/>
      <c r="P4960" s="166"/>
      <c r="Q4960" s="164"/>
      <c r="R4960" s="165"/>
      <c r="S4960" s="138"/>
      <c r="T4960" s="138"/>
      <c r="U4960" s="138"/>
      <c r="V4960" s="138"/>
      <c r="W4960" s="166"/>
      <c r="X4960" s="135"/>
      <c r="Y4960" s="418">
        <f t="shared" si="730"/>
        <v>0</v>
      </c>
      <c r="Z4960" s="291">
        <f t="shared" si="731"/>
        <v>0</v>
      </c>
      <c r="AA4960" s="163"/>
      <c r="AB4960" s="177" t="str">
        <f t="shared" si="732"/>
        <v/>
      </c>
      <c r="AC4960" s="283" t="str">
        <f t="shared" si="733"/>
        <v/>
      </c>
      <c r="AD4960" s="283" t="str">
        <f t="shared" si="734"/>
        <v/>
      </c>
      <c r="AE4960" s="163"/>
      <c r="AF4960" s="162"/>
    </row>
    <row r="4961" spans="1:32">
      <c r="A4961" s="134">
        <v>4952</v>
      </c>
      <c r="B4961" s="136"/>
      <c r="C4961" s="146">
        <f t="shared" si="727"/>
        <v>0</v>
      </c>
      <c r="D4961" s="146">
        <f t="shared" si="728"/>
        <v>1</v>
      </c>
      <c r="E4961" s="146">
        <f t="shared" si="729"/>
        <v>1900</v>
      </c>
      <c r="F4961" s="137"/>
      <c r="G4961" s="287"/>
      <c r="H4961" s="137"/>
      <c r="I4961" s="134"/>
      <c r="J4961" s="204"/>
      <c r="K4961" s="133"/>
      <c r="L4961" s="134"/>
      <c r="M4961" s="133"/>
      <c r="N4961" s="134"/>
      <c r="O4961" s="134"/>
      <c r="P4961" s="166"/>
      <c r="Q4961" s="164"/>
      <c r="R4961" s="165"/>
      <c r="S4961" s="138"/>
      <c r="T4961" s="138"/>
      <c r="U4961" s="138"/>
      <c r="V4961" s="138"/>
      <c r="W4961" s="166"/>
      <c r="X4961" s="135"/>
      <c r="Y4961" s="418">
        <f t="shared" si="730"/>
        <v>0</v>
      </c>
      <c r="Z4961" s="291">
        <f t="shared" si="731"/>
        <v>0</v>
      </c>
      <c r="AA4961" s="163"/>
      <c r="AB4961" s="177" t="str">
        <f t="shared" si="732"/>
        <v/>
      </c>
      <c r="AC4961" s="283" t="str">
        <f t="shared" si="733"/>
        <v/>
      </c>
      <c r="AD4961" s="283" t="str">
        <f t="shared" si="734"/>
        <v/>
      </c>
      <c r="AE4961" s="163"/>
      <c r="AF4961" s="162"/>
    </row>
    <row r="4962" spans="1:32">
      <c r="A4962" s="134">
        <v>4953</v>
      </c>
      <c r="B4962" s="136"/>
      <c r="C4962" s="146">
        <f t="shared" si="727"/>
        <v>0</v>
      </c>
      <c r="D4962" s="146">
        <f t="shared" si="728"/>
        <v>1</v>
      </c>
      <c r="E4962" s="146">
        <f t="shared" si="729"/>
        <v>1900</v>
      </c>
      <c r="F4962" s="137"/>
      <c r="G4962" s="287"/>
      <c r="H4962" s="137"/>
      <c r="I4962" s="134"/>
      <c r="J4962" s="204"/>
      <c r="K4962" s="133"/>
      <c r="L4962" s="134"/>
      <c r="M4962" s="133"/>
      <c r="N4962" s="134"/>
      <c r="O4962" s="134"/>
      <c r="P4962" s="166"/>
      <c r="Q4962" s="164"/>
      <c r="R4962" s="165"/>
      <c r="S4962" s="138"/>
      <c r="T4962" s="138"/>
      <c r="U4962" s="138"/>
      <c r="V4962" s="138"/>
      <c r="W4962" s="166"/>
      <c r="X4962" s="135"/>
      <c r="Y4962" s="418">
        <f t="shared" si="730"/>
        <v>0</v>
      </c>
      <c r="Z4962" s="291">
        <f t="shared" si="731"/>
        <v>0</v>
      </c>
      <c r="AA4962" s="163"/>
      <c r="AB4962" s="177" t="str">
        <f t="shared" si="732"/>
        <v/>
      </c>
      <c r="AC4962" s="283" t="str">
        <f t="shared" si="733"/>
        <v/>
      </c>
      <c r="AD4962" s="283" t="str">
        <f t="shared" si="734"/>
        <v/>
      </c>
      <c r="AE4962" s="163"/>
      <c r="AF4962" s="162"/>
    </row>
    <row r="4963" spans="1:32">
      <c r="A4963" s="134">
        <v>4954</v>
      </c>
      <c r="B4963" s="136"/>
      <c r="C4963" s="146">
        <f t="shared" si="727"/>
        <v>0</v>
      </c>
      <c r="D4963" s="146">
        <f t="shared" si="728"/>
        <v>1</v>
      </c>
      <c r="E4963" s="146">
        <f t="shared" si="729"/>
        <v>1900</v>
      </c>
      <c r="F4963" s="137"/>
      <c r="G4963" s="287"/>
      <c r="H4963" s="137"/>
      <c r="I4963" s="134"/>
      <c r="J4963" s="204"/>
      <c r="K4963" s="133"/>
      <c r="L4963" s="134"/>
      <c r="M4963" s="133"/>
      <c r="N4963" s="134"/>
      <c r="O4963" s="134"/>
      <c r="P4963" s="166"/>
      <c r="Q4963" s="164"/>
      <c r="R4963" s="165"/>
      <c r="S4963" s="138"/>
      <c r="T4963" s="138"/>
      <c r="U4963" s="138"/>
      <c r="V4963" s="138"/>
      <c r="W4963" s="166"/>
      <c r="X4963" s="135"/>
      <c r="Y4963" s="418">
        <f t="shared" si="730"/>
        <v>0</v>
      </c>
      <c r="Z4963" s="291">
        <f t="shared" si="731"/>
        <v>0</v>
      </c>
      <c r="AA4963" s="163"/>
      <c r="AB4963" s="177" t="str">
        <f t="shared" si="732"/>
        <v/>
      </c>
      <c r="AC4963" s="283" t="str">
        <f t="shared" si="733"/>
        <v/>
      </c>
      <c r="AD4963" s="283" t="str">
        <f t="shared" si="734"/>
        <v/>
      </c>
      <c r="AE4963" s="163"/>
      <c r="AF4963" s="162"/>
    </row>
    <row r="4964" spans="1:32">
      <c r="A4964" s="134">
        <v>4955</v>
      </c>
      <c r="B4964" s="136"/>
      <c r="C4964" s="146">
        <f t="shared" si="727"/>
        <v>0</v>
      </c>
      <c r="D4964" s="146">
        <f t="shared" si="728"/>
        <v>1</v>
      </c>
      <c r="E4964" s="146">
        <f t="shared" si="729"/>
        <v>1900</v>
      </c>
      <c r="F4964" s="137"/>
      <c r="G4964" s="287"/>
      <c r="H4964" s="137"/>
      <c r="I4964" s="134"/>
      <c r="J4964" s="204"/>
      <c r="K4964" s="133"/>
      <c r="L4964" s="134"/>
      <c r="M4964" s="133"/>
      <c r="N4964" s="134"/>
      <c r="O4964" s="134"/>
      <c r="P4964" s="166"/>
      <c r="Q4964" s="164"/>
      <c r="R4964" s="165"/>
      <c r="S4964" s="138"/>
      <c r="T4964" s="138"/>
      <c r="U4964" s="138"/>
      <c r="V4964" s="138"/>
      <c r="W4964" s="166"/>
      <c r="X4964" s="135"/>
      <c r="Y4964" s="418">
        <f t="shared" si="730"/>
        <v>0</v>
      </c>
      <c r="Z4964" s="291">
        <f t="shared" si="731"/>
        <v>0</v>
      </c>
      <c r="AA4964" s="163"/>
      <c r="AB4964" s="177" t="str">
        <f t="shared" si="732"/>
        <v/>
      </c>
      <c r="AC4964" s="283" t="str">
        <f t="shared" si="733"/>
        <v/>
      </c>
      <c r="AD4964" s="283" t="str">
        <f t="shared" si="734"/>
        <v/>
      </c>
      <c r="AE4964" s="163"/>
      <c r="AF4964" s="162"/>
    </row>
    <row r="4965" spans="1:32">
      <c r="A4965" s="134">
        <v>4956</v>
      </c>
      <c r="B4965" s="136"/>
      <c r="C4965" s="146">
        <f t="shared" si="727"/>
        <v>0</v>
      </c>
      <c r="D4965" s="146">
        <f t="shared" si="728"/>
        <v>1</v>
      </c>
      <c r="E4965" s="146">
        <f t="shared" si="729"/>
        <v>1900</v>
      </c>
      <c r="F4965" s="137"/>
      <c r="G4965" s="287"/>
      <c r="H4965" s="137"/>
      <c r="I4965" s="134"/>
      <c r="J4965" s="204"/>
      <c r="K4965" s="133"/>
      <c r="L4965" s="134"/>
      <c r="M4965" s="133"/>
      <c r="N4965" s="134"/>
      <c r="O4965" s="134"/>
      <c r="P4965" s="166"/>
      <c r="Q4965" s="164"/>
      <c r="R4965" s="165"/>
      <c r="S4965" s="138"/>
      <c r="T4965" s="138"/>
      <c r="U4965" s="138"/>
      <c r="V4965" s="138"/>
      <c r="W4965" s="166"/>
      <c r="X4965" s="135"/>
      <c r="Y4965" s="418">
        <f t="shared" si="730"/>
        <v>0</v>
      </c>
      <c r="Z4965" s="291">
        <f t="shared" si="731"/>
        <v>0</v>
      </c>
      <c r="AA4965" s="163"/>
      <c r="AB4965" s="177" t="str">
        <f t="shared" si="732"/>
        <v/>
      </c>
      <c r="AC4965" s="283" t="str">
        <f t="shared" si="733"/>
        <v/>
      </c>
      <c r="AD4965" s="283" t="str">
        <f t="shared" si="734"/>
        <v/>
      </c>
      <c r="AE4965" s="163"/>
      <c r="AF4965" s="162"/>
    </row>
    <row r="4966" spans="1:32">
      <c r="A4966" s="134">
        <v>4957</v>
      </c>
      <c r="B4966" s="136"/>
      <c r="C4966" s="146">
        <f t="shared" si="727"/>
        <v>0</v>
      </c>
      <c r="D4966" s="146">
        <f t="shared" si="728"/>
        <v>1</v>
      </c>
      <c r="E4966" s="146">
        <f t="shared" si="729"/>
        <v>1900</v>
      </c>
      <c r="F4966" s="137"/>
      <c r="G4966" s="287"/>
      <c r="H4966" s="137"/>
      <c r="I4966" s="134"/>
      <c r="J4966" s="204"/>
      <c r="K4966" s="133"/>
      <c r="L4966" s="134"/>
      <c r="M4966" s="133"/>
      <c r="N4966" s="134"/>
      <c r="O4966" s="134"/>
      <c r="P4966" s="166"/>
      <c r="Q4966" s="164"/>
      <c r="R4966" s="165"/>
      <c r="S4966" s="138"/>
      <c r="T4966" s="138"/>
      <c r="U4966" s="138"/>
      <c r="V4966" s="138"/>
      <c r="W4966" s="166"/>
      <c r="X4966" s="135"/>
      <c r="Y4966" s="418">
        <f t="shared" si="730"/>
        <v>0</v>
      </c>
      <c r="Z4966" s="291">
        <f t="shared" si="731"/>
        <v>0</v>
      </c>
      <c r="AA4966" s="163"/>
      <c r="AB4966" s="177" t="str">
        <f t="shared" si="732"/>
        <v/>
      </c>
      <c r="AC4966" s="283" t="str">
        <f t="shared" si="733"/>
        <v/>
      </c>
      <c r="AD4966" s="283" t="str">
        <f t="shared" si="734"/>
        <v/>
      </c>
      <c r="AE4966" s="163"/>
      <c r="AF4966" s="162"/>
    </row>
    <row r="4967" spans="1:32">
      <c r="A4967" s="134">
        <v>4958</v>
      </c>
      <c r="B4967" s="136"/>
      <c r="C4967" s="146">
        <f t="shared" si="727"/>
        <v>0</v>
      </c>
      <c r="D4967" s="146">
        <f t="shared" si="728"/>
        <v>1</v>
      </c>
      <c r="E4967" s="146">
        <f t="shared" si="729"/>
        <v>1900</v>
      </c>
      <c r="F4967" s="137"/>
      <c r="G4967" s="287"/>
      <c r="H4967" s="137"/>
      <c r="I4967" s="134"/>
      <c r="J4967" s="204"/>
      <c r="K4967" s="133"/>
      <c r="L4967" s="134"/>
      <c r="M4967" s="133"/>
      <c r="N4967" s="134"/>
      <c r="O4967" s="134"/>
      <c r="P4967" s="166"/>
      <c r="Q4967" s="164"/>
      <c r="R4967" s="165"/>
      <c r="S4967" s="138"/>
      <c r="T4967" s="138"/>
      <c r="U4967" s="138"/>
      <c r="V4967" s="138"/>
      <c r="W4967" s="166"/>
      <c r="X4967" s="135"/>
      <c r="Y4967" s="418">
        <f t="shared" si="730"/>
        <v>0</v>
      </c>
      <c r="Z4967" s="291">
        <f t="shared" si="731"/>
        <v>0</v>
      </c>
      <c r="AA4967" s="163"/>
      <c r="AB4967" s="177" t="str">
        <f t="shared" si="732"/>
        <v/>
      </c>
      <c r="AC4967" s="283" t="str">
        <f t="shared" si="733"/>
        <v/>
      </c>
      <c r="AD4967" s="283" t="str">
        <f t="shared" si="734"/>
        <v/>
      </c>
      <c r="AE4967" s="163"/>
      <c r="AF4967" s="162"/>
    </row>
    <row r="4968" spans="1:32">
      <c r="A4968" s="134">
        <v>4959</v>
      </c>
      <c r="B4968" s="136"/>
      <c r="C4968" s="146">
        <f t="shared" si="727"/>
        <v>0</v>
      </c>
      <c r="D4968" s="146">
        <f t="shared" si="728"/>
        <v>1</v>
      </c>
      <c r="E4968" s="146">
        <f t="shared" si="729"/>
        <v>1900</v>
      </c>
      <c r="F4968" s="137"/>
      <c r="G4968" s="287"/>
      <c r="H4968" s="137"/>
      <c r="I4968" s="134"/>
      <c r="J4968" s="204"/>
      <c r="K4968" s="133"/>
      <c r="L4968" s="134"/>
      <c r="M4968" s="133"/>
      <c r="N4968" s="134"/>
      <c r="O4968" s="134"/>
      <c r="P4968" s="166"/>
      <c r="Q4968" s="164"/>
      <c r="R4968" s="165"/>
      <c r="S4968" s="138"/>
      <c r="T4968" s="138"/>
      <c r="U4968" s="138"/>
      <c r="V4968" s="138"/>
      <c r="W4968" s="166"/>
      <c r="X4968" s="135"/>
      <c r="Y4968" s="418">
        <f t="shared" si="730"/>
        <v>0</v>
      </c>
      <c r="Z4968" s="291">
        <f t="shared" si="731"/>
        <v>0</v>
      </c>
      <c r="AA4968" s="163"/>
      <c r="AB4968" s="177" t="str">
        <f t="shared" si="732"/>
        <v/>
      </c>
      <c r="AC4968" s="283" t="str">
        <f t="shared" si="733"/>
        <v/>
      </c>
      <c r="AD4968" s="283" t="str">
        <f t="shared" si="734"/>
        <v/>
      </c>
      <c r="AE4968" s="163"/>
      <c r="AF4968" s="162"/>
    </row>
    <row r="4969" spans="1:32">
      <c r="A4969" s="134">
        <v>4960</v>
      </c>
      <c r="B4969" s="136"/>
      <c r="C4969" s="146">
        <f t="shared" si="727"/>
        <v>0</v>
      </c>
      <c r="D4969" s="146">
        <f t="shared" si="728"/>
        <v>1</v>
      </c>
      <c r="E4969" s="146">
        <f t="shared" si="729"/>
        <v>1900</v>
      </c>
      <c r="F4969" s="137"/>
      <c r="G4969" s="287"/>
      <c r="H4969" s="137"/>
      <c r="I4969" s="134"/>
      <c r="J4969" s="204"/>
      <c r="K4969" s="133"/>
      <c r="L4969" s="134"/>
      <c r="M4969" s="133"/>
      <c r="N4969" s="134"/>
      <c r="O4969" s="134"/>
      <c r="P4969" s="166"/>
      <c r="Q4969" s="164"/>
      <c r="R4969" s="165"/>
      <c r="S4969" s="138"/>
      <c r="T4969" s="138"/>
      <c r="U4969" s="138"/>
      <c r="V4969" s="138"/>
      <c r="W4969" s="166"/>
      <c r="X4969" s="135"/>
      <c r="Y4969" s="418">
        <f t="shared" si="730"/>
        <v>0</v>
      </c>
      <c r="Z4969" s="291">
        <f t="shared" si="731"/>
        <v>0</v>
      </c>
      <c r="AA4969" s="163"/>
      <c r="AB4969" s="177" t="str">
        <f t="shared" si="732"/>
        <v/>
      </c>
      <c r="AC4969" s="283" t="str">
        <f t="shared" si="733"/>
        <v/>
      </c>
      <c r="AD4969" s="283" t="str">
        <f t="shared" si="734"/>
        <v/>
      </c>
      <c r="AE4969" s="163"/>
      <c r="AF4969" s="162"/>
    </row>
    <row r="4970" spans="1:32">
      <c r="A4970" s="134">
        <v>4961</v>
      </c>
      <c r="B4970" s="136"/>
      <c r="C4970" s="146">
        <f t="shared" si="727"/>
        <v>0</v>
      </c>
      <c r="D4970" s="146">
        <f t="shared" si="728"/>
        <v>1</v>
      </c>
      <c r="E4970" s="146">
        <f t="shared" si="729"/>
        <v>1900</v>
      </c>
      <c r="F4970" s="137"/>
      <c r="G4970" s="287"/>
      <c r="H4970" s="137"/>
      <c r="I4970" s="134"/>
      <c r="J4970" s="204"/>
      <c r="K4970" s="133"/>
      <c r="L4970" s="134"/>
      <c r="M4970" s="133"/>
      <c r="N4970" s="134"/>
      <c r="O4970" s="134"/>
      <c r="P4970" s="166"/>
      <c r="Q4970" s="164"/>
      <c r="R4970" s="165"/>
      <c r="S4970" s="138"/>
      <c r="T4970" s="138"/>
      <c r="U4970" s="138"/>
      <c r="V4970" s="138"/>
      <c r="W4970" s="166"/>
      <c r="X4970" s="135"/>
      <c r="Y4970" s="418">
        <f t="shared" si="730"/>
        <v>0</v>
      </c>
      <c r="Z4970" s="291">
        <f t="shared" si="731"/>
        <v>0</v>
      </c>
      <c r="AA4970" s="163"/>
      <c r="AB4970" s="177" t="str">
        <f t="shared" si="732"/>
        <v/>
      </c>
      <c r="AC4970" s="283" t="str">
        <f t="shared" si="733"/>
        <v/>
      </c>
      <c r="AD4970" s="283" t="str">
        <f t="shared" si="734"/>
        <v/>
      </c>
      <c r="AE4970" s="163"/>
      <c r="AF4970" s="162"/>
    </row>
    <row r="4971" spans="1:32">
      <c r="A4971" s="134">
        <v>4962</v>
      </c>
      <c r="B4971" s="136"/>
      <c r="C4971" s="146">
        <f t="shared" si="727"/>
        <v>0</v>
      </c>
      <c r="D4971" s="146">
        <f t="shared" si="728"/>
        <v>1</v>
      </c>
      <c r="E4971" s="146">
        <f t="shared" si="729"/>
        <v>1900</v>
      </c>
      <c r="F4971" s="137"/>
      <c r="G4971" s="287"/>
      <c r="H4971" s="137"/>
      <c r="I4971" s="134"/>
      <c r="J4971" s="204"/>
      <c r="K4971" s="133"/>
      <c r="L4971" s="134"/>
      <c r="M4971" s="133"/>
      <c r="N4971" s="134"/>
      <c r="O4971" s="134"/>
      <c r="P4971" s="166"/>
      <c r="Q4971" s="164"/>
      <c r="R4971" s="165"/>
      <c r="S4971" s="138"/>
      <c r="T4971" s="138"/>
      <c r="U4971" s="138"/>
      <c r="V4971" s="138"/>
      <c r="W4971" s="166"/>
      <c r="X4971" s="135"/>
      <c r="Y4971" s="418">
        <f t="shared" si="730"/>
        <v>0</v>
      </c>
      <c r="Z4971" s="291">
        <f t="shared" si="731"/>
        <v>0</v>
      </c>
      <c r="AA4971" s="163"/>
      <c r="AB4971" s="177" t="str">
        <f t="shared" si="732"/>
        <v/>
      </c>
      <c r="AC4971" s="283" t="str">
        <f t="shared" si="733"/>
        <v/>
      </c>
      <c r="AD4971" s="283" t="str">
        <f t="shared" si="734"/>
        <v/>
      </c>
      <c r="AE4971" s="163"/>
      <c r="AF4971" s="162"/>
    </row>
    <row r="4972" spans="1:32">
      <c r="A4972" s="134">
        <v>4963</v>
      </c>
      <c r="B4972" s="136"/>
      <c r="C4972" s="146">
        <f t="shared" si="727"/>
        <v>0</v>
      </c>
      <c r="D4972" s="146">
        <f t="shared" si="728"/>
        <v>1</v>
      </c>
      <c r="E4972" s="146">
        <f t="shared" si="729"/>
        <v>1900</v>
      </c>
      <c r="F4972" s="137"/>
      <c r="G4972" s="287"/>
      <c r="H4972" s="137"/>
      <c r="I4972" s="134"/>
      <c r="J4972" s="204"/>
      <c r="K4972" s="133"/>
      <c r="L4972" s="134"/>
      <c r="M4972" s="133"/>
      <c r="N4972" s="134"/>
      <c r="O4972" s="134"/>
      <c r="P4972" s="166"/>
      <c r="Q4972" s="164"/>
      <c r="R4972" s="165"/>
      <c r="S4972" s="138"/>
      <c r="T4972" s="138"/>
      <c r="U4972" s="138"/>
      <c r="V4972" s="138"/>
      <c r="W4972" s="166"/>
      <c r="X4972" s="135"/>
      <c r="Y4972" s="418">
        <f t="shared" si="730"/>
        <v>0</v>
      </c>
      <c r="Z4972" s="291">
        <f t="shared" si="731"/>
        <v>0</v>
      </c>
      <c r="AA4972" s="163"/>
      <c r="AB4972" s="177" t="str">
        <f t="shared" si="732"/>
        <v/>
      </c>
      <c r="AC4972" s="283" t="str">
        <f t="shared" si="733"/>
        <v/>
      </c>
      <c r="AD4972" s="283" t="str">
        <f t="shared" si="734"/>
        <v/>
      </c>
      <c r="AE4972" s="163"/>
      <c r="AF4972" s="162"/>
    </row>
    <row r="4973" spans="1:32">
      <c r="A4973" s="134">
        <v>4964</v>
      </c>
      <c r="B4973" s="136"/>
      <c r="C4973" s="146">
        <f t="shared" si="727"/>
        <v>0</v>
      </c>
      <c r="D4973" s="146">
        <f t="shared" si="728"/>
        <v>1</v>
      </c>
      <c r="E4973" s="146">
        <f t="shared" si="729"/>
        <v>1900</v>
      </c>
      <c r="F4973" s="137"/>
      <c r="G4973" s="287"/>
      <c r="H4973" s="137"/>
      <c r="I4973" s="134"/>
      <c r="J4973" s="204"/>
      <c r="K4973" s="133"/>
      <c r="L4973" s="134"/>
      <c r="M4973" s="133"/>
      <c r="N4973" s="134"/>
      <c r="O4973" s="134"/>
      <c r="P4973" s="166"/>
      <c r="Q4973" s="164"/>
      <c r="R4973" s="165"/>
      <c r="S4973" s="138"/>
      <c r="T4973" s="138"/>
      <c r="U4973" s="138"/>
      <c r="V4973" s="138"/>
      <c r="W4973" s="166"/>
      <c r="X4973" s="135"/>
      <c r="Y4973" s="418">
        <f t="shared" si="730"/>
        <v>0</v>
      </c>
      <c r="Z4973" s="291">
        <f t="shared" si="731"/>
        <v>0</v>
      </c>
      <c r="AA4973" s="163"/>
      <c r="AB4973" s="177" t="str">
        <f t="shared" si="732"/>
        <v/>
      </c>
      <c r="AC4973" s="283" t="str">
        <f t="shared" si="733"/>
        <v/>
      </c>
      <c r="AD4973" s="283" t="str">
        <f t="shared" si="734"/>
        <v/>
      </c>
      <c r="AE4973" s="163"/>
      <c r="AF4973" s="162"/>
    </row>
    <row r="4974" spans="1:32">
      <c r="A4974" s="134">
        <v>4965</v>
      </c>
      <c r="B4974" s="136"/>
      <c r="C4974" s="146">
        <f t="shared" si="727"/>
        <v>0</v>
      </c>
      <c r="D4974" s="146">
        <f t="shared" si="728"/>
        <v>1</v>
      </c>
      <c r="E4974" s="146">
        <f t="shared" si="729"/>
        <v>1900</v>
      </c>
      <c r="F4974" s="137"/>
      <c r="G4974" s="287"/>
      <c r="H4974" s="137"/>
      <c r="I4974" s="134"/>
      <c r="J4974" s="204"/>
      <c r="K4974" s="133"/>
      <c r="L4974" s="134"/>
      <c r="M4974" s="133"/>
      <c r="N4974" s="134"/>
      <c r="O4974" s="134"/>
      <c r="P4974" s="166"/>
      <c r="Q4974" s="164"/>
      <c r="R4974" s="165"/>
      <c r="S4974" s="138"/>
      <c r="T4974" s="138"/>
      <c r="U4974" s="138"/>
      <c r="V4974" s="138"/>
      <c r="W4974" s="166"/>
      <c r="X4974" s="135"/>
      <c r="Y4974" s="418">
        <f t="shared" si="730"/>
        <v>0</v>
      </c>
      <c r="Z4974" s="291">
        <f t="shared" si="731"/>
        <v>0</v>
      </c>
      <c r="AA4974" s="163"/>
      <c r="AB4974" s="177" t="str">
        <f t="shared" si="732"/>
        <v/>
      </c>
      <c r="AC4974" s="283" t="str">
        <f t="shared" si="733"/>
        <v/>
      </c>
      <c r="AD4974" s="283" t="str">
        <f t="shared" si="734"/>
        <v/>
      </c>
      <c r="AE4974" s="163"/>
      <c r="AF4974" s="162"/>
    </row>
    <row r="4975" spans="1:32">
      <c r="A4975" s="134">
        <v>4966</v>
      </c>
      <c r="B4975" s="136"/>
      <c r="C4975" s="146">
        <f t="shared" si="727"/>
        <v>0</v>
      </c>
      <c r="D4975" s="146">
        <f t="shared" si="728"/>
        <v>1</v>
      </c>
      <c r="E4975" s="146">
        <f t="shared" si="729"/>
        <v>1900</v>
      </c>
      <c r="F4975" s="137"/>
      <c r="G4975" s="287"/>
      <c r="H4975" s="137"/>
      <c r="I4975" s="134"/>
      <c r="J4975" s="204"/>
      <c r="K4975" s="133"/>
      <c r="L4975" s="134"/>
      <c r="M4975" s="133"/>
      <c r="N4975" s="134"/>
      <c r="O4975" s="134"/>
      <c r="P4975" s="166"/>
      <c r="Q4975" s="164"/>
      <c r="R4975" s="165"/>
      <c r="S4975" s="138"/>
      <c r="T4975" s="138"/>
      <c r="U4975" s="138"/>
      <c r="V4975" s="138"/>
      <c r="W4975" s="166"/>
      <c r="X4975" s="135"/>
      <c r="Y4975" s="418">
        <f t="shared" si="730"/>
        <v>0</v>
      </c>
      <c r="Z4975" s="291">
        <f t="shared" si="731"/>
        <v>0</v>
      </c>
      <c r="AA4975" s="163"/>
      <c r="AB4975" s="177" t="str">
        <f t="shared" si="732"/>
        <v/>
      </c>
      <c r="AC4975" s="283" t="str">
        <f t="shared" si="733"/>
        <v/>
      </c>
      <c r="AD4975" s="283" t="str">
        <f t="shared" si="734"/>
        <v/>
      </c>
      <c r="AE4975" s="163"/>
      <c r="AF4975" s="162"/>
    </row>
    <row r="4976" spans="1:32">
      <c r="A4976" s="134">
        <v>4967</v>
      </c>
      <c r="B4976" s="136"/>
      <c r="C4976" s="146">
        <f t="shared" si="727"/>
        <v>0</v>
      </c>
      <c r="D4976" s="146">
        <f t="shared" si="728"/>
        <v>1</v>
      </c>
      <c r="E4976" s="146">
        <f t="shared" si="729"/>
        <v>1900</v>
      </c>
      <c r="F4976" s="137"/>
      <c r="G4976" s="287"/>
      <c r="H4976" s="137"/>
      <c r="I4976" s="134"/>
      <c r="J4976" s="204"/>
      <c r="K4976" s="133"/>
      <c r="L4976" s="134"/>
      <c r="M4976" s="133"/>
      <c r="N4976" s="134"/>
      <c r="O4976" s="134"/>
      <c r="P4976" s="166"/>
      <c r="Q4976" s="164"/>
      <c r="R4976" s="165"/>
      <c r="S4976" s="138"/>
      <c r="T4976" s="138"/>
      <c r="U4976" s="138"/>
      <c r="V4976" s="138"/>
      <c r="W4976" s="166"/>
      <c r="X4976" s="135"/>
      <c r="Y4976" s="418">
        <f t="shared" si="730"/>
        <v>0</v>
      </c>
      <c r="Z4976" s="291">
        <f t="shared" si="731"/>
        <v>0</v>
      </c>
      <c r="AA4976" s="163"/>
      <c r="AB4976" s="177" t="str">
        <f t="shared" si="732"/>
        <v/>
      </c>
      <c r="AC4976" s="283" t="str">
        <f t="shared" si="733"/>
        <v/>
      </c>
      <c r="AD4976" s="283" t="str">
        <f t="shared" si="734"/>
        <v/>
      </c>
      <c r="AE4976" s="163"/>
      <c r="AF4976" s="162"/>
    </row>
    <row r="4977" spans="1:32">
      <c r="A4977" s="134">
        <v>4968</v>
      </c>
      <c r="B4977" s="136"/>
      <c r="C4977" s="146">
        <f t="shared" si="727"/>
        <v>0</v>
      </c>
      <c r="D4977" s="146">
        <f t="shared" si="728"/>
        <v>1</v>
      </c>
      <c r="E4977" s="146">
        <f t="shared" si="729"/>
        <v>1900</v>
      </c>
      <c r="F4977" s="137"/>
      <c r="G4977" s="287"/>
      <c r="H4977" s="137"/>
      <c r="I4977" s="134"/>
      <c r="J4977" s="204"/>
      <c r="K4977" s="133"/>
      <c r="L4977" s="134"/>
      <c r="M4977" s="133"/>
      <c r="N4977" s="134"/>
      <c r="O4977" s="134"/>
      <c r="P4977" s="166"/>
      <c r="Q4977" s="164"/>
      <c r="R4977" s="165"/>
      <c r="S4977" s="138"/>
      <c r="T4977" s="138"/>
      <c r="U4977" s="138"/>
      <c r="V4977" s="138"/>
      <c r="W4977" s="166"/>
      <c r="X4977" s="135"/>
      <c r="Y4977" s="418">
        <f t="shared" si="730"/>
        <v>0</v>
      </c>
      <c r="Z4977" s="291">
        <f t="shared" si="731"/>
        <v>0</v>
      </c>
      <c r="AA4977" s="163"/>
      <c r="AB4977" s="177" t="str">
        <f t="shared" si="732"/>
        <v/>
      </c>
      <c r="AC4977" s="283" t="str">
        <f t="shared" si="733"/>
        <v/>
      </c>
      <c r="AD4977" s="283" t="str">
        <f t="shared" si="734"/>
        <v/>
      </c>
      <c r="AE4977" s="163"/>
      <c r="AF4977" s="162"/>
    </row>
    <row r="4978" spans="1:32">
      <c r="A4978" s="134">
        <v>4969</v>
      </c>
      <c r="B4978" s="136"/>
      <c r="C4978" s="146">
        <f t="shared" si="727"/>
        <v>0</v>
      </c>
      <c r="D4978" s="146">
        <f t="shared" si="728"/>
        <v>1</v>
      </c>
      <c r="E4978" s="146">
        <f t="shared" si="729"/>
        <v>1900</v>
      </c>
      <c r="F4978" s="137"/>
      <c r="G4978" s="287"/>
      <c r="H4978" s="137"/>
      <c r="I4978" s="134"/>
      <c r="J4978" s="204"/>
      <c r="K4978" s="133"/>
      <c r="L4978" s="134"/>
      <c r="M4978" s="133"/>
      <c r="N4978" s="134"/>
      <c r="O4978" s="134"/>
      <c r="P4978" s="166"/>
      <c r="Q4978" s="164"/>
      <c r="R4978" s="165"/>
      <c r="S4978" s="138"/>
      <c r="T4978" s="138"/>
      <c r="U4978" s="138"/>
      <c r="V4978" s="138"/>
      <c r="W4978" s="166"/>
      <c r="X4978" s="135"/>
      <c r="Y4978" s="418">
        <f t="shared" si="730"/>
        <v>0</v>
      </c>
      <c r="Z4978" s="291">
        <f t="shared" si="731"/>
        <v>0</v>
      </c>
      <c r="AA4978" s="163"/>
      <c r="AB4978" s="177" t="str">
        <f t="shared" si="732"/>
        <v/>
      </c>
      <c r="AC4978" s="283" t="str">
        <f t="shared" si="733"/>
        <v/>
      </c>
      <c r="AD4978" s="283" t="str">
        <f t="shared" si="734"/>
        <v/>
      </c>
      <c r="AE4978" s="163"/>
      <c r="AF4978" s="162"/>
    </row>
    <row r="4979" spans="1:32">
      <c r="A4979" s="134">
        <v>4970</v>
      </c>
      <c r="B4979" s="136"/>
      <c r="C4979" s="146">
        <f t="shared" si="727"/>
        <v>0</v>
      </c>
      <c r="D4979" s="146">
        <f t="shared" si="728"/>
        <v>1</v>
      </c>
      <c r="E4979" s="146">
        <f t="shared" si="729"/>
        <v>1900</v>
      </c>
      <c r="F4979" s="137"/>
      <c r="G4979" s="287"/>
      <c r="H4979" s="137"/>
      <c r="I4979" s="134"/>
      <c r="J4979" s="204"/>
      <c r="K4979" s="133"/>
      <c r="L4979" s="134"/>
      <c r="M4979" s="133"/>
      <c r="N4979" s="134"/>
      <c r="O4979" s="134"/>
      <c r="P4979" s="166"/>
      <c r="Q4979" s="164"/>
      <c r="R4979" s="165"/>
      <c r="S4979" s="138"/>
      <c r="T4979" s="138"/>
      <c r="U4979" s="138"/>
      <c r="V4979" s="138"/>
      <c r="W4979" s="166"/>
      <c r="X4979" s="135"/>
      <c r="Y4979" s="418">
        <f t="shared" si="730"/>
        <v>0</v>
      </c>
      <c r="Z4979" s="291">
        <f t="shared" si="731"/>
        <v>0</v>
      </c>
      <c r="AA4979" s="163"/>
      <c r="AB4979" s="177" t="str">
        <f t="shared" si="732"/>
        <v/>
      </c>
      <c r="AC4979" s="283" t="str">
        <f t="shared" si="733"/>
        <v/>
      </c>
      <c r="AD4979" s="283" t="str">
        <f t="shared" si="734"/>
        <v/>
      </c>
      <c r="AE4979" s="163"/>
      <c r="AF4979" s="162"/>
    </row>
    <row r="4980" spans="1:32">
      <c r="A4980" s="134">
        <v>4971</v>
      </c>
      <c r="B4980" s="136"/>
      <c r="C4980" s="146">
        <f t="shared" si="727"/>
        <v>0</v>
      </c>
      <c r="D4980" s="146">
        <f t="shared" si="728"/>
        <v>1</v>
      </c>
      <c r="E4980" s="146">
        <f t="shared" si="729"/>
        <v>1900</v>
      </c>
      <c r="F4980" s="137"/>
      <c r="G4980" s="287"/>
      <c r="H4980" s="137"/>
      <c r="I4980" s="134"/>
      <c r="J4980" s="204"/>
      <c r="K4980" s="133"/>
      <c r="L4980" s="134"/>
      <c r="M4980" s="133"/>
      <c r="N4980" s="134"/>
      <c r="O4980" s="134"/>
      <c r="P4980" s="166"/>
      <c r="Q4980" s="164"/>
      <c r="R4980" s="165"/>
      <c r="S4980" s="138"/>
      <c r="T4980" s="138"/>
      <c r="U4980" s="138"/>
      <c r="V4980" s="138"/>
      <c r="W4980" s="166"/>
      <c r="X4980" s="135"/>
      <c r="Y4980" s="418">
        <f t="shared" si="730"/>
        <v>0</v>
      </c>
      <c r="Z4980" s="291">
        <f t="shared" si="731"/>
        <v>0</v>
      </c>
      <c r="AA4980" s="163"/>
      <c r="AB4980" s="177" t="str">
        <f t="shared" si="732"/>
        <v/>
      </c>
      <c r="AC4980" s="283" t="str">
        <f t="shared" si="733"/>
        <v/>
      </c>
      <c r="AD4980" s="283" t="str">
        <f t="shared" si="734"/>
        <v/>
      </c>
      <c r="AE4980" s="163"/>
      <c r="AF4980" s="162"/>
    </row>
    <row r="4981" spans="1:32">
      <c r="A4981" s="134">
        <v>4972</v>
      </c>
      <c r="B4981" s="136"/>
      <c r="C4981" s="146">
        <f t="shared" si="727"/>
        <v>0</v>
      </c>
      <c r="D4981" s="146">
        <f t="shared" si="728"/>
        <v>1</v>
      </c>
      <c r="E4981" s="146">
        <f t="shared" si="729"/>
        <v>1900</v>
      </c>
      <c r="F4981" s="137"/>
      <c r="G4981" s="287"/>
      <c r="H4981" s="137"/>
      <c r="I4981" s="134"/>
      <c r="J4981" s="204"/>
      <c r="K4981" s="133"/>
      <c r="L4981" s="134"/>
      <c r="M4981" s="133"/>
      <c r="N4981" s="134"/>
      <c r="O4981" s="134"/>
      <c r="P4981" s="166"/>
      <c r="Q4981" s="164"/>
      <c r="R4981" s="165"/>
      <c r="S4981" s="138"/>
      <c r="T4981" s="138"/>
      <c r="U4981" s="138"/>
      <c r="V4981" s="138"/>
      <c r="W4981" s="166"/>
      <c r="X4981" s="135"/>
      <c r="Y4981" s="418">
        <f t="shared" si="730"/>
        <v>0</v>
      </c>
      <c r="Z4981" s="291">
        <f t="shared" si="731"/>
        <v>0</v>
      </c>
      <c r="AA4981" s="163"/>
      <c r="AB4981" s="177" t="str">
        <f t="shared" si="732"/>
        <v/>
      </c>
      <c r="AC4981" s="283" t="str">
        <f t="shared" si="733"/>
        <v/>
      </c>
      <c r="AD4981" s="283" t="str">
        <f t="shared" si="734"/>
        <v/>
      </c>
      <c r="AE4981" s="163"/>
      <c r="AF4981" s="162"/>
    </row>
    <row r="4982" spans="1:32">
      <c r="A4982" s="134">
        <v>4973</v>
      </c>
      <c r="B4982" s="136"/>
      <c r="C4982" s="146">
        <f t="shared" si="727"/>
        <v>0</v>
      </c>
      <c r="D4982" s="146">
        <f t="shared" si="728"/>
        <v>1</v>
      </c>
      <c r="E4982" s="146">
        <f t="shared" si="729"/>
        <v>1900</v>
      </c>
      <c r="F4982" s="137"/>
      <c r="G4982" s="287"/>
      <c r="H4982" s="137"/>
      <c r="I4982" s="134"/>
      <c r="J4982" s="204"/>
      <c r="K4982" s="133"/>
      <c r="L4982" s="134"/>
      <c r="M4982" s="133"/>
      <c r="N4982" s="134"/>
      <c r="O4982" s="134"/>
      <c r="P4982" s="166"/>
      <c r="Q4982" s="164"/>
      <c r="R4982" s="165"/>
      <c r="S4982" s="138"/>
      <c r="T4982" s="138"/>
      <c r="U4982" s="138"/>
      <c r="V4982" s="138"/>
      <c r="W4982" s="166"/>
      <c r="X4982" s="135"/>
      <c r="Y4982" s="418">
        <f t="shared" si="730"/>
        <v>0</v>
      </c>
      <c r="Z4982" s="291">
        <f t="shared" si="731"/>
        <v>0</v>
      </c>
      <c r="AA4982" s="163"/>
      <c r="AB4982" s="177" t="str">
        <f t="shared" si="732"/>
        <v/>
      </c>
      <c r="AC4982" s="283" t="str">
        <f t="shared" si="733"/>
        <v/>
      </c>
      <c r="AD4982" s="283" t="str">
        <f t="shared" si="734"/>
        <v/>
      </c>
      <c r="AE4982" s="163"/>
      <c r="AF4982" s="162"/>
    </row>
    <row r="4983" spans="1:32">
      <c r="A4983" s="134">
        <v>4974</v>
      </c>
      <c r="B4983" s="136"/>
      <c r="C4983" s="146">
        <f t="shared" si="727"/>
        <v>0</v>
      </c>
      <c r="D4983" s="146">
        <f t="shared" si="728"/>
        <v>1</v>
      </c>
      <c r="E4983" s="146">
        <f t="shared" si="729"/>
        <v>1900</v>
      </c>
      <c r="F4983" s="137"/>
      <c r="G4983" s="287"/>
      <c r="H4983" s="137"/>
      <c r="I4983" s="134"/>
      <c r="J4983" s="204"/>
      <c r="K4983" s="133"/>
      <c r="L4983" s="134"/>
      <c r="M4983" s="133"/>
      <c r="N4983" s="134"/>
      <c r="O4983" s="134"/>
      <c r="P4983" s="166"/>
      <c r="Q4983" s="164"/>
      <c r="R4983" s="165"/>
      <c r="S4983" s="138"/>
      <c r="T4983" s="138"/>
      <c r="U4983" s="138"/>
      <c r="V4983" s="138"/>
      <c r="W4983" s="166"/>
      <c r="X4983" s="135"/>
      <c r="Y4983" s="418">
        <f t="shared" si="730"/>
        <v>0</v>
      </c>
      <c r="Z4983" s="291">
        <f t="shared" si="731"/>
        <v>0</v>
      </c>
      <c r="AA4983" s="163"/>
      <c r="AB4983" s="177" t="str">
        <f t="shared" si="732"/>
        <v/>
      </c>
      <c r="AC4983" s="283" t="str">
        <f t="shared" si="733"/>
        <v/>
      </c>
      <c r="AD4983" s="283" t="str">
        <f t="shared" si="734"/>
        <v/>
      </c>
      <c r="AE4983" s="163"/>
      <c r="AF4983" s="162"/>
    </row>
    <row r="4984" spans="1:32">
      <c r="A4984" s="134">
        <v>4975</v>
      </c>
      <c r="B4984" s="136"/>
      <c r="C4984" s="146">
        <f t="shared" si="727"/>
        <v>0</v>
      </c>
      <c r="D4984" s="146">
        <f t="shared" si="728"/>
        <v>1</v>
      </c>
      <c r="E4984" s="146">
        <f t="shared" si="729"/>
        <v>1900</v>
      </c>
      <c r="F4984" s="137"/>
      <c r="G4984" s="287"/>
      <c r="H4984" s="137"/>
      <c r="I4984" s="134"/>
      <c r="J4984" s="204"/>
      <c r="K4984" s="133"/>
      <c r="L4984" s="134"/>
      <c r="M4984" s="133"/>
      <c r="N4984" s="134"/>
      <c r="O4984" s="134"/>
      <c r="P4984" s="166"/>
      <c r="Q4984" s="164"/>
      <c r="R4984" s="165"/>
      <c r="S4984" s="138"/>
      <c r="T4984" s="138"/>
      <c r="U4984" s="138"/>
      <c r="V4984" s="138"/>
      <c r="W4984" s="166"/>
      <c r="X4984" s="135"/>
      <c r="Y4984" s="418">
        <f t="shared" si="730"/>
        <v>0</v>
      </c>
      <c r="Z4984" s="291">
        <f t="shared" si="731"/>
        <v>0</v>
      </c>
      <c r="AA4984" s="163"/>
      <c r="AB4984" s="177" t="str">
        <f t="shared" si="732"/>
        <v/>
      </c>
      <c r="AC4984" s="283" t="str">
        <f t="shared" si="733"/>
        <v/>
      </c>
      <c r="AD4984" s="283" t="str">
        <f t="shared" si="734"/>
        <v/>
      </c>
      <c r="AE4984" s="163"/>
      <c r="AF4984" s="162"/>
    </row>
    <row r="4985" spans="1:32">
      <c r="A4985" s="134">
        <v>4976</v>
      </c>
      <c r="B4985" s="136"/>
      <c r="C4985" s="146">
        <f t="shared" si="727"/>
        <v>0</v>
      </c>
      <c r="D4985" s="146">
        <f t="shared" si="728"/>
        <v>1</v>
      </c>
      <c r="E4985" s="146">
        <f t="shared" si="729"/>
        <v>1900</v>
      </c>
      <c r="F4985" s="137"/>
      <c r="G4985" s="287"/>
      <c r="H4985" s="137"/>
      <c r="I4985" s="134"/>
      <c r="J4985" s="204"/>
      <c r="K4985" s="133"/>
      <c r="L4985" s="134"/>
      <c r="M4985" s="133"/>
      <c r="N4985" s="134"/>
      <c r="O4985" s="134"/>
      <c r="P4985" s="166"/>
      <c r="Q4985" s="164"/>
      <c r="R4985" s="165"/>
      <c r="S4985" s="138"/>
      <c r="T4985" s="138"/>
      <c r="U4985" s="138"/>
      <c r="V4985" s="138"/>
      <c r="W4985" s="166"/>
      <c r="X4985" s="135"/>
      <c r="Y4985" s="418">
        <f t="shared" si="730"/>
        <v>0</v>
      </c>
      <c r="Z4985" s="291">
        <f t="shared" si="731"/>
        <v>0</v>
      </c>
      <c r="AA4985" s="163"/>
      <c r="AB4985" s="177" t="str">
        <f t="shared" si="732"/>
        <v/>
      </c>
      <c r="AC4985" s="283" t="str">
        <f t="shared" si="733"/>
        <v/>
      </c>
      <c r="AD4985" s="283" t="str">
        <f t="shared" si="734"/>
        <v/>
      </c>
      <c r="AE4985" s="163"/>
      <c r="AF4985" s="162"/>
    </row>
    <row r="4986" spans="1:32">
      <c r="A4986" s="134">
        <v>4977</v>
      </c>
      <c r="B4986" s="136"/>
      <c r="C4986" s="146">
        <f t="shared" si="727"/>
        <v>0</v>
      </c>
      <c r="D4986" s="146">
        <f t="shared" si="728"/>
        <v>1</v>
      </c>
      <c r="E4986" s="146">
        <f t="shared" si="729"/>
        <v>1900</v>
      </c>
      <c r="F4986" s="137"/>
      <c r="G4986" s="287"/>
      <c r="H4986" s="137"/>
      <c r="I4986" s="134"/>
      <c r="J4986" s="204"/>
      <c r="K4986" s="133"/>
      <c r="L4986" s="134"/>
      <c r="M4986" s="133"/>
      <c r="N4986" s="134"/>
      <c r="O4986" s="134"/>
      <c r="P4986" s="166"/>
      <c r="Q4986" s="164"/>
      <c r="R4986" s="165"/>
      <c r="S4986" s="138"/>
      <c r="T4986" s="138"/>
      <c r="U4986" s="138"/>
      <c r="V4986" s="138"/>
      <c r="W4986" s="166"/>
      <c r="X4986" s="135"/>
      <c r="Y4986" s="418">
        <f t="shared" si="730"/>
        <v>0</v>
      </c>
      <c r="Z4986" s="291">
        <f t="shared" si="731"/>
        <v>0</v>
      </c>
      <c r="AA4986" s="163"/>
      <c r="AB4986" s="177" t="str">
        <f t="shared" si="732"/>
        <v/>
      </c>
      <c r="AC4986" s="283" t="str">
        <f t="shared" si="733"/>
        <v/>
      </c>
      <c r="AD4986" s="283" t="str">
        <f t="shared" si="734"/>
        <v/>
      </c>
      <c r="AE4986" s="163"/>
      <c r="AF4986" s="162"/>
    </row>
    <row r="4987" spans="1:32">
      <c r="A4987" s="134">
        <v>4978</v>
      </c>
      <c r="B4987" s="136"/>
      <c r="C4987" s="146">
        <f t="shared" si="727"/>
        <v>0</v>
      </c>
      <c r="D4987" s="146">
        <f t="shared" si="728"/>
        <v>1</v>
      </c>
      <c r="E4987" s="146">
        <f t="shared" si="729"/>
        <v>1900</v>
      </c>
      <c r="F4987" s="137"/>
      <c r="G4987" s="287"/>
      <c r="H4987" s="137"/>
      <c r="I4987" s="134"/>
      <c r="J4987" s="204"/>
      <c r="K4987" s="133"/>
      <c r="L4987" s="134"/>
      <c r="M4987" s="133"/>
      <c r="N4987" s="134"/>
      <c r="O4987" s="134"/>
      <c r="P4987" s="166"/>
      <c r="Q4987" s="164"/>
      <c r="R4987" s="165"/>
      <c r="S4987" s="138"/>
      <c r="T4987" s="138"/>
      <c r="U4987" s="138"/>
      <c r="V4987" s="138"/>
      <c r="W4987" s="166"/>
      <c r="X4987" s="135"/>
      <c r="Y4987" s="418">
        <f t="shared" si="730"/>
        <v>0</v>
      </c>
      <c r="Z4987" s="291">
        <f t="shared" si="731"/>
        <v>0</v>
      </c>
      <c r="AA4987" s="163"/>
      <c r="AB4987" s="177" t="str">
        <f t="shared" si="732"/>
        <v/>
      </c>
      <c r="AC4987" s="283" t="str">
        <f t="shared" si="733"/>
        <v/>
      </c>
      <c r="AD4987" s="283" t="str">
        <f t="shared" si="734"/>
        <v/>
      </c>
      <c r="AE4987" s="163"/>
      <c r="AF4987" s="162"/>
    </row>
    <row r="4988" spans="1:32">
      <c r="A4988" s="134">
        <v>4979</v>
      </c>
      <c r="B4988" s="136"/>
      <c r="C4988" s="146">
        <f t="shared" si="727"/>
        <v>0</v>
      </c>
      <c r="D4988" s="146">
        <f t="shared" si="728"/>
        <v>1</v>
      </c>
      <c r="E4988" s="146">
        <f t="shared" si="729"/>
        <v>1900</v>
      </c>
      <c r="F4988" s="137"/>
      <c r="G4988" s="287"/>
      <c r="H4988" s="137"/>
      <c r="I4988" s="134"/>
      <c r="J4988" s="204"/>
      <c r="K4988" s="133"/>
      <c r="L4988" s="134"/>
      <c r="M4988" s="133"/>
      <c r="N4988" s="134"/>
      <c r="O4988" s="134"/>
      <c r="P4988" s="166"/>
      <c r="Q4988" s="164"/>
      <c r="R4988" s="165"/>
      <c r="S4988" s="138"/>
      <c r="T4988" s="138"/>
      <c r="U4988" s="138"/>
      <c r="V4988" s="138"/>
      <c r="W4988" s="166"/>
      <c r="X4988" s="135"/>
      <c r="Y4988" s="418">
        <f t="shared" si="730"/>
        <v>0</v>
      </c>
      <c r="Z4988" s="291">
        <f t="shared" si="731"/>
        <v>0</v>
      </c>
      <c r="AA4988" s="163"/>
      <c r="AB4988" s="177" t="str">
        <f t="shared" si="732"/>
        <v/>
      </c>
      <c r="AC4988" s="283" t="str">
        <f t="shared" si="733"/>
        <v/>
      </c>
      <c r="AD4988" s="283" t="str">
        <f t="shared" si="734"/>
        <v/>
      </c>
      <c r="AE4988" s="163"/>
      <c r="AF4988" s="162"/>
    </row>
    <row r="4989" spans="1:32">
      <c r="A4989" s="134">
        <v>4980</v>
      </c>
      <c r="B4989" s="136"/>
      <c r="C4989" s="146">
        <f t="shared" si="727"/>
        <v>0</v>
      </c>
      <c r="D4989" s="146">
        <f t="shared" si="728"/>
        <v>1</v>
      </c>
      <c r="E4989" s="146">
        <f t="shared" si="729"/>
        <v>1900</v>
      </c>
      <c r="F4989" s="137"/>
      <c r="G4989" s="287"/>
      <c r="H4989" s="137"/>
      <c r="I4989" s="134"/>
      <c r="J4989" s="204"/>
      <c r="K4989" s="133"/>
      <c r="L4989" s="134"/>
      <c r="M4989" s="133"/>
      <c r="N4989" s="134"/>
      <c r="O4989" s="134"/>
      <c r="P4989" s="166"/>
      <c r="Q4989" s="164"/>
      <c r="R4989" s="165"/>
      <c r="S4989" s="138"/>
      <c r="T4989" s="138"/>
      <c r="U4989" s="138"/>
      <c r="V4989" s="138"/>
      <c r="W4989" s="166"/>
      <c r="X4989" s="135"/>
      <c r="Y4989" s="418">
        <f t="shared" si="730"/>
        <v>0</v>
      </c>
      <c r="Z4989" s="291">
        <f t="shared" si="731"/>
        <v>0</v>
      </c>
      <c r="AA4989" s="163"/>
      <c r="AB4989" s="177" t="str">
        <f t="shared" si="732"/>
        <v/>
      </c>
      <c r="AC4989" s="283" t="str">
        <f t="shared" si="733"/>
        <v/>
      </c>
      <c r="AD4989" s="283" t="str">
        <f t="shared" si="734"/>
        <v/>
      </c>
      <c r="AE4989" s="163"/>
      <c r="AF4989" s="162"/>
    </row>
    <row r="4990" spans="1:32">
      <c r="A4990" s="134">
        <v>4981</v>
      </c>
      <c r="B4990" s="136"/>
      <c r="C4990" s="146">
        <f t="shared" si="727"/>
        <v>0</v>
      </c>
      <c r="D4990" s="146">
        <f t="shared" si="728"/>
        <v>1</v>
      </c>
      <c r="E4990" s="146">
        <f t="shared" si="729"/>
        <v>1900</v>
      </c>
      <c r="F4990" s="137"/>
      <c r="G4990" s="287"/>
      <c r="H4990" s="137"/>
      <c r="I4990" s="134"/>
      <c r="J4990" s="204"/>
      <c r="K4990" s="133"/>
      <c r="L4990" s="134"/>
      <c r="M4990" s="133"/>
      <c r="N4990" s="134"/>
      <c r="O4990" s="134"/>
      <c r="P4990" s="166"/>
      <c r="Q4990" s="164"/>
      <c r="R4990" s="165"/>
      <c r="S4990" s="138"/>
      <c r="T4990" s="138"/>
      <c r="U4990" s="138"/>
      <c r="V4990" s="138"/>
      <c r="W4990" s="166"/>
      <c r="X4990" s="135"/>
      <c r="Y4990" s="418">
        <f t="shared" si="730"/>
        <v>0</v>
      </c>
      <c r="Z4990" s="291">
        <f t="shared" si="731"/>
        <v>0</v>
      </c>
      <c r="AA4990" s="163"/>
      <c r="AB4990" s="177" t="str">
        <f t="shared" si="732"/>
        <v/>
      </c>
      <c r="AC4990" s="283" t="str">
        <f t="shared" si="733"/>
        <v/>
      </c>
      <c r="AD4990" s="283" t="str">
        <f t="shared" si="734"/>
        <v/>
      </c>
      <c r="AE4990" s="163"/>
      <c r="AF4990" s="162"/>
    </row>
    <row r="4991" spans="1:32">
      <c r="A4991" s="134">
        <v>4982</v>
      </c>
      <c r="B4991" s="136"/>
      <c r="C4991" s="146">
        <f t="shared" si="727"/>
        <v>0</v>
      </c>
      <c r="D4991" s="146">
        <f t="shared" si="728"/>
        <v>1</v>
      </c>
      <c r="E4991" s="146">
        <f t="shared" si="729"/>
        <v>1900</v>
      </c>
      <c r="F4991" s="137"/>
      <c r="G4991" s="287"/>
      <c r="H4991" s="137"/>
      <c r="I4991" s="134"/>
      <c r="J4991" s="204"/>
      <c r="K4991" s="133"/>
      <c r="L4991" s="134"/>
      <c r="M4991" s="133"/>
      <c r="N4991" s="134"/>
      <c r="O4991" s="134"/>
      <c r="P4991" s="166"/>
      <c r="Q4991" s="164"/>
      <c r="R4991" s="165"/>
      <c r="S4991" s="138"/>
      <c r="T4991" s="138"/>
      <c r="U4991" s="138"/>
      <c r="V4991" s="138"/>
      <c r="W4991" s="166"/>
      <c r="X4991" s="135"/>
      <c r="Y4991" s="418">
        <f t="shared" si="730"/>
        <v>0</v>
      </c>
      <c r="Z4991" s="291">
        <f t="shared" si="731"/>
        <v>0</v>
      </c>
      <c r="AA4991" s="163"/>
      <c r="AB4991" s="177" t="str">
        <f t="shared" si="732"/>
        <v/>
      </c>
      <c r="AC4991" s="283" t="str">
        <f t="shared" si="733"/>
        <v/>
      </c>
      <c r="AD4991" s="283" t="str">
        <f t="shared" si="734"/>
        <v/>
      </c>
      <c r="AE4991" s="163"/>
      <c r="AF4991" s="162"/>
    </row>
    <row r="4992" spans="1:32">
      <c r="A4992" s="134">
        <v>4983</v>
      </c>
      <c r="B4992" s="136"/>
      <c r="C4992" s="146">
        <f t="shared" si="727"/>
        <v>0</v>
      </c>
      <c r="D4992" s="146">
        <f t="shared" si="728"/>
        <v>1</v>
      </c>
      <c r="E4992" s="146">
        <f t="shared" si="729"/>
        <v>1900</v>
      </c>
      <c r="F4992" s="137"/>
      <c r="G4992" s="287"/>
      <c r="H4992" s="137"/>
      <c r="I4992" s="134"/>
      <c r="J4992" s="204"/>
      <c r="K4992" s="133"/>
      <c r="L4992" s="134"/>
      <c r="M4992" s="133"/>
      <c r="N4992" s="134"/>
      <c r="O4992" s="134"/>
      <c r="P4992" s="166"/>
      <c r="Q4992" s="164"/>
      <c r="R4992" s="165"/>
      <c r="S4992" s="138"/>
      <c r="T4992" s="138"/>
      <c r="U4992" s="138"/>
      <c r="V4992" s="138"/>
      <c r="W4992" s="166"/>
      <c r="X4992" s="135"/>
      <c r="Y4992" s="418">
        <f t="shared" si="730"/>
        <v>0</v>
      </c>
      <c r="Z4992" s="291">
        <f t="shared" si="731"/>
        <v>0</v>
      </c>
      <c r="AA4992" s="163"/>
      <c r="AB4992" s="177" t="str">
        <f t="shared" si="732"/>
        <v/>
      </c>
      <c r="AC4992" s="283" t="str">
        <f t="shared" si="733"/>
        <v/>
      </c>
      <c r="AD4992" s="283" t="str">
        <f t="shared" si="734"/>
        <v/>
      </c>
      <c r="AE4992" s="163"/>
      <c r="AF4992" s="162"/>
    </row>
    <row r="4993" spans="1:32">
      <c r="A4993" s="134">
        <v>4984</v>
      </c>
      <c r="B4993" s="136"/>
      <c r="C4993" s="146">
        <f t="shared" si="727"/>
        <v>0</v>
      </c>
      <c r="D4993" s="146">
        <f t="shared" si="728"/>
        <v>1</v>
      </c>
      <c r="E4993" s="146">
        <f t="shared" si="729"/>
        <v>1900</v>
      </c>
      <c r="F4993" s="137"/>
      <c r="G4993" s="287"/>
      <c r="H4993" s="137"/>
      <c r="I4993" s="134"/>
      <c r="J4993" s="204"/>
      <c r="K4993" s="133"/>
      <c r="L4993" s="134"/>
      <c r="M4993" s="133"/>
      <c r="N4993" s="134"/>
      <c r="O4993" s="134"/>
      <c r="P4993" s="166"/>
      <c r="Q4993" s="164"/>
      <c r="R4993" s="165"/>
      <c r="S4993" s="138"/>
      <c r="T4993" s="138"/>
      <c r="U4993" s="138"/>
      <c r="V4993" s="138"/>
      <c r="W4993" s="166"/>
      <c r="X4993" s="135"/>
      <c r="Y4993" s="418">
        <f t="shared" si="730"/>
        <v>0</v>
      </c>
      <c r="Z4993" s="291">
        <f t="shared" si="731"/>
        <v>0</v>
      </c>
      <c r="AA4993" s="163"/>
      <c r="AB4993" s="177" t="str">
        <f t="shared" si="732"/>
        <v/>
      </c>
      <c r="AC4993" s="283" t="str">
        <f t="shared" si="733"/>
        <v/>
      </c>
      <c r="AD4993" s="283" t="str">
        <f t="shared" si="734"/>
        <v/>
      </c>
      <c r="AE4993" s="163"/>
      <c r="AF4993" s="162"/>
    </row>
    <row r="4994" spans="1:32">
      <c r="A4994" s="134">
        <v>4985</v>
      </c>
      <c r="B4994" s="136"/>
      <c r="C4994" s="146">
        <f t="shared" si="727"/>
        <v>0</v>
      </c>
      <c r="D4994" s="146">
        <f t="shared" si="728"/>
        <v>1</v>
      </c>
      <c r="E4994" s="146">
        <f t="shared" si="729"/>
        <v>1900</v>
      </c>
      <c r="F4994" s="137"/>
      <c r="G4994" s="287"/>
      <c r="H4994" s="137"/>
      <c r="I4994" s="134"/>
      <c r="J4994" s="204"/>
      <c r="K4994" s="133"/>
      <c r="L4994" s="134"/>
      <c r="M4994" s="133"/>
      <c r="N4994" s="134"/>
      <c r="O4994" s="134"/>
      <c r="P4994" s="166"/>
      <c r="Q4994" s="164"/>
      <c r="R4994" s="165"/>
      <c r="S4994" s="138"/>
      <c r="T4994" s="138"/>
      <c r="U4994" s="138"/>
      <c r="V4994" s="138"/>
      <c r="W4994" s="166"/>
      <c r="X4994" s="135"/>
      <c r="Y4994" s="418">
        <f t="shared" si="730"/>
        <v>0</v>
      </c>
      <c r="Z4994" s="291">
        <f t="shared" si="731"/>
        <v>0</v>
      </c>
      <c r="AA4994" s="163"/>
      <c r="AB4994" s="177" t="str">
        <f t="shared" si="732"/>
        <v/>
      </c>
      <c r="AC4994" s="283" t="str">
        <f t="shared" si="733"/>
        <v/>
      </c>
      <c r="AD4994" s="283" t="str">
        <f t="shared" si="734"/>
        <v/>
      </c>
      <c r="AE4994" s="163"/>
      <c r="AF4994" s="162"/>
    </row>
    <row r="4995" spans="1:32">
      <c r="A4995" s="134">
        <v>4986</v>
      </c>
      <c r="B4995" s="136"/>
      <c r="C4995" s="146">
        <f t="shared" si="727"/>
        <v>0</v>
      </c>
      <c r="D4995" s="146">
        <f t="shared" si="728"/>
        <v>1</v>
      </c>
      <c r="E4995" s="146">
        <f t="shared" si="729"/>
        <v>1900</v>
      </c>
      <c r="F4995" s="137"/>
      <c r="G4995" s="287"/>
      <c r="H4995" s="137"/>
      <c r="I4995" s="134"/>
      <c r="J4995" s="204"/>
      <c r="K4995" s="133"/>
      <c r="L4995" s="134"/>
      <c r="M4995" s="133"/>
      <c r="N4995" s="134"/>
      <c r="O4995" s="134"/>
      <c r="P4995" s="166"/>
      <c r="Q4995" s="164"/>
      <c r="R4995" s="165"/>
      <c r="S4995" s="138"/>
      <c r="T4995" s="138"/>
      <c r="U4995" s="138"/>
      <c r="V4995" s="138"/>
      <c r="W4995" s="166"/>
      <c r="X4995" s="135"/>
      <c r="Y4995" s="418">
        <f t="shared" si="730"/>
        <v>0</v>
      </c>
      <c r="Z4995" s="291">
        <f t="shared" si="731"/>
        <v>0</v>
      </c>
      <c r="AA4995" s="163"/>
      <c r="AB4995" s="177" t="str">
        <f t="shared" si="732"/>
        <v/>
      </c>
      <c r="AC4995" s="283" t="str">
        <f t="shared" si="733"/>
        <v/>
      </c>
      <c r="AD4995" s="283" t="str">
        <f t="shared" si="734"/>
        <v/>
      </c>
      <c r="AE4995" s="163"/>
      <c r="AF4995" s="162"/>
    </row>
    <row r="4996" spans="1:32">
      <c r="A4996" s="134">
        <v>4987</v>
      </c>
      <c r="B4996" s="136"/>
      <c r="C4996" s="146">
        <f t="shared" si="727"/>
        <v>0</v>
      </c>
      <c r="D4996" s="146">
        <f t="shared" si="728"/>
        <v>1</v>
      </c>
      <c r="E4996" s="146">
        <f t="shared" si="729"/>
        <v>1900</v>
      </c>
      <c r="F4996" s="137"/>
      <c r="G4996" s="287"/>
      <c r="H4996" s="137"/>
      <c r="I4996" s="134"/>
      <c r="J4996" s="204"/>
      <c r="K4996" s="133"/>
      <c r="L4996" s="134"/>
      <c r="M4996" s="133"/>
      <c r="N4996" s="134"/>
      <c r="O4996" s="134"/>
      <c r="P4996" s="166"/>
      <c r="Q4996" s="164"/>
      <c r="R4996" s="165"/>
      <c r="S4996" s="138"/>
      <c r="T4996" s="138"/>
      <c r="U4996" s="138"/>
      <c r="V4996" s="138"/>
      <c r="W4996" s="166"/>
      <c r="X4996" s="135"/>
      <c r="Y4996" s="418">
        <f t="shared" si="730"/>
        <v>0</v>
      </c>
      <c r="Z4996" s="291">
        <f t="shared" si="731"/>
        <v>0</v>
      </c>
      <c r="AA4996" s="163"/>
      <c r="AB4996" s="177" t="str">
        <f t="shared" si="732"/>
        <v/>
      </c>
      <c r="AC4996" s="283" t="str">
        <f t="shared" si="733"/>
        <v/>
      </c>
      <c r="AD4996" s="283" t="str">
        <f t="shared" si="734"/>
        <v/>
      </c>
      <c r="AE4996" s="163"/>
      <c r="AF4996" s="162"/>
    </row>
    <row r="4997" spans="1:32">
      <c r="A4997" s="134">
        <v>4988</v>
      </c>
      <c r="B4997" s="136"/>
      <c r="C4997" s="146">
        <f t="shared" si="727"/>
        <v>0</v>
      </c>
      <c r="D4997" s="146">
        <f t="shared" si="728"/>
        <v>1</v>
      </c>
      <c r="E4997" s="146">
        <f t="shared" si="729"/>
        <v>1900</v>
      </c>
      <c r="F4997" s="137"/>
      <c r="G4997" s="287"/>
      <c r="H4997" s="137"/>
      <c r="I4997" s="134"/>
      <c r="J4997" s="204"/>
      <c r="K4997" s="133"/>
      <c r="L4997" s="134"/>
      <c r="M4997" s="133"/>
      <c r="N4997" s="134"/>
      <c r="O4997" s="134"/>
      <c r="P4997" s="166"/>
      <c r="Q4997" s="164"/>
      <c r="R4997" s="165"/>
      <c r="S4997" s="138"/>
      <c r="T4997" s="138"/>
      <c r="U4997" s="138"/>
      <c r="V4997" s="138"/>
      <c r="W4997" s="166"/>
      <c r="X4997" s="135"/>
      <c r="Y4997" s="418">
        <f t="shared" si="730"/>
        <v>0</v>
      </c>
      <c r="Z4997" s="291">
        <f t="shared" si="731"/>
        <v>0</v>
      </c>
      <c r="AA4997" s="163"/>
      <c r="AB4997" s="177" t="str">
        <f t="shared" si="732"/>
        <v/>
      </c>
      <c r="AC4997" s="283" t="str">
        <f t="shared" si="733"/>
        <v/>
      </c>
      <c r="AD4997" s="283" t="str">
        <f t="shared" si="734"/>
        <v/>
      </c>
      <c r="AE4997" s="163"/>
      <c r="AF4997" s="162"/>
    </row>
    <row r="4998" spans="1:32">
      <c r="A4998" s="134">
        <v>4989</v>
      </c>
      <c r="B4998" s="136"/>
      <c r="C4998" s="146">
        <f t="shared" si="727"/>
        <v>0</v>
      </c>
      <c r="D4998" s="146">
        <f t="shared" si="728"/>
        <v>1</v>
      </c>
      <c r="E4998" s="146">
        <f t="shared" si="729"/>
        <v>1900</v>
      </c>
      <c r="F4998" s="137"/>
      <c r="G4998" s="287"/>
      <c r="H4998" s="137"/>
      <c r="I4998" s="134"/>
      <c r="J4998" s="204"/>
      <c r="K4998" s="133"/>
      <c r="L4998" s="134"/>
      <c r="M4998" s="133"/>
      <c r="N4998" s="134"/>
      <c r="O4998" s="134"/>
      <c r="P4998" s="166"/>
      <c r="Q4998" s="164"/>
      <c r="R4998" s="165"/>
      <c r="S4998" s="138"/>
      <c r="T4998" s="138"/>
      <c r="U4998" s="138"/>
      <c r="V4998" s="138"/>
      <c r="W4998" s="166"/>
      <c r="X4998" s="135"/>
      <c r="Y4998" s="418">
        <f t="shared" si="730"/>
        <v>0</v>
      </c>
      <c r="Z4998" s="291">
        <f t="shared" si="731"/>
        <v>0</v>
      </c>
      <c r="AA4998" s="163"/>
      <c r="AB4998" s="177" t="str">
        <f t="shared" si="732"/>
        <v/>
      </c>
      <c r="AC4998" s="283" t="str">
        <f t="shared" si="733"/>
        <v/>
      </c>
      <c r="AD4998" s="283" t="str">
        <f t="shared" si="734"/>
        <v/>
      </c>
      <c r="AE4998" s="163"/>
      <c r="AF4998" s="162"/>
    </row>
    <row r="4999" spans="1:32">
      <c r="A4999" s="134">
        <v>4990</v>
      </c>
      <c r="B4999" s="136"/>
      <c r="C4999" s="146">
        <f t="shared" si="727"/>
        <v>0</v>
      </c>
      <c r="D4999" s="146">
        <f t="shared" si="728"/>
        <v>1</v>
      </c>
      <c r="E4999" s="146">
        <f t="shared" si="729"/>
        <v>1900</v>
      </c>
      <c r="F4999" s="137"/>
      <c r="G4999" s="287"/>
      <c r="H4999" s="137"/>
      <c r="I4999" s="134"/>
      <c r="J4999" s="204"/>
      <c r="K4999" s="133"/>
      <c r="L4999" s="134"/>
      <c r="M4999" s="133"/>
      <c r="N4999" s="134"/>
      <c r="O4999" s="134"/>
      <c r="P4999" s="166"/>
      <c r="Q4999" s="164"/>
      <c r="R4999" s="165"/>
      <c r="S4999" s="138"/>
      <c r="T4999" s="138"/>
      <c r="U4999" s="138"/>
      <c r="V4999" s="138"/>
      <c r="W4999" s="166"/>
      <c r="X4999" s="135"/>
      <c r="Y4999" s="418">
        <f t="shared" si="730"/>
        <v>0</v>
      </c>
      <c r="Z4999" s="291">
        <f t="shared" si="731"/>
        <v>0</v>
      </c>
      <c r="AA4999" s="163"/>
      <c r="AB4999" s="177" t="str">
        <f t="shared" si="732"/>
        <v/>
      </c>
      <c r="AC4999" s="283" t="str">
        <f t="shared" si="733"/>
        <v/>
      </c>
      <c r="AD4999" s="283" t="str">
        <f t="shared" si="734"/>
        <v/>
      </c>
      <c r="AE4999" s="163"/>
      <c r="AF4999" s="162"/>
    </row>
    <row r="5000" spans="1:32">
      <c r="A5000" s="134">
        <v>4991</v>
      </c>
      <c r="B5000" s="136"/>
      <c r="C5000" s="146">
        <f t="shared" si="727"/>
        <v>0</v>
      </c>
      <c r="D5000" s="146">
        <f t="shared" si="728"/>
        <v>1</v>
      </c>
      <c r="E5000" s="146">
        <f t="shared" si="729"/>
        <v>1900</v>
      </c>
      <c r="F5000" s="137"/>
      <c r="G5000" s="287"/>
      <c r="H5000" s="137"/>
      <c r="I5000" s="134"/>
      <c r="J5000" s="204"/>
      <c r="K5000" s="133"/>
      <c r="L5000" s="134"/>
      <c r="M5000" s="133"/>
      <c r="N5000" s="134"/>
      <c r="O5000" s="134"/>
      <c r="P5000" s="166"/>
      <c r="Q5000" s="164"/>
      <c r="R5000" s="165"/>
      <c r="S5000" s="138"/>
      <c r="T5000" s="138"/>
      <c r="U5000" s="138"/>
      <c r="V5000" s="138"/>
      <c r="W5000" s="166"/>
      <c r="X5000" s="135"/>
      <c r="Y5000" s="418">
        <f t="shared" si="730"/>
        <v>0</v>
      </c>
      <c r="Z5000" s="291">
        <f t="shared" si="731"/>
        <v>0</v>
      </c>
      <c r="AA5000" s="163"/>
      <c r="AB5000" s="177" t="str">
        <f t="shared" si="732"/>
        <v/>
      </c>
      <c r="AC5000" s="283" t="str">
        <f t="shared" si="733"/>
        <v/>
      </c>
      <c r="AD5000" s="283" t="str">
        <f t="shared" si="734"/>
        <v/>
      </c>
      <c r="AE5000" s="163"/>
      <c r="AF5000" s="162"/>
    </row>
    <row r="5001" spans="1:32">
      <c r="A5001" s="134">
        <v>4992</v>
      </c>
      <c r="B5001" s="136"/>
      <c r="C5001" s="146">
        <f t="shared" si="727"/>
        <v>0</v>
      </c>
      <c r="D5001" s="146">
        <f t="shared" si="728"/>
        <v>1</v>
      </c>
      <c r="E5001" s="146">
        <f t="shared" si="729"/>
        <v>1900</v>
      </c>
      <c r="F5001" s="137"/>
      <c r="G5001" s="287"/>
      <c r="H5001" s="137"/>
      <c r="I5001" s="134"/>
      <c r="J5001" s="204"/>
      <c r="K5001" s="133"/>
      <c r="L5001" s="134"/>
      <c r="M5001" s="133"/>
      <c r="N5001" s="134"/>
      <c r="O5001" s="134"/>
      <c r="P5001" s="166"/>
      <c r="Q5001" s="164"/>
      <c r="R5001" s="165"/>
      <c r="S5001" s="138"/>
      <c r="T5001" s="138"/>
      <c r="U5001" s="138"/>
      <c r="V5001" s="138"/>
      <c r="W5001" s="166"/>
      <c r="X5001" s="135"/>
      <c r="Y5001" s="418">
        <f t="shared" si="730"/>
        <v>0</v>
      </c>
      <c r="Z5001" s="291">
        <f t="shared" si="731"/>
        <v>0</v>
      </c>
      <c r="AA5001" s="163"/>
      <c r="AB5001" s="177" t="str">
        <f t="shared" si="732"/>
        <v/>
      </c>
      <c r="AC5001" s="283" t="str">
        <f t="shared" si="733"/>
        <v/>
      </c>
      <c r="AD5001" s="283" t="str">
        <f t="shared" si="734"/>
        <v/>
      </c>
      <c r="AE5001" s="163"/>
      <c r="AF5001" s="162"/>
    </row>
    <row r="5002" spans="1:32">
      <c r="A5002" s="134">
        <v>4993</v>
      </c>
      <c r="B5002" s="136"/>
      <c r="C5002" s="146">
        <f t="shared" si="727"/>
        <v>0</v>
      </c>
      <c r="D5002" s="146">
        <f t="shared" si="728"/>
        <v>1</v>
      </c>
      <c r="E5002" s="146">
        <f t="shared" si="729"/>
        <v>1900</v>
      </c>
      <c r="F5002" s="137"/>
      <c r="G5002" s="287"/>
      <c r="H5002" s="137"/>
      <c r="I5002" s="134"/>
      <c r="J5002" s="204"/>
      <c r="K5002" s="133"/>
      <c r="L5002" s="134"/>
      <c r="M5002" s="133"/>
      <c r="N5002" s="134"/>
      <c r="O5002" s="134"/>
      <c r="P5002" s="166"/>
      <c r="Q5002" s="164"/>
      <c r="R5002" s="165"/>
      <c r="S5002" s="138"/>
      <c r="T5002" s="138"/>
      <c r="U5002" s="138"/>
      <c r="V5002" s="138"/>
      <c r="W5002" s="166"/>
      <c r="X5002" s="135"/>
      <c r="Y5002" s="418">
        <f t="shared" si="730"/>
        <v>0</v>
      </c>
      <c r="Z5002" s="291">
        <f t="shared" si="731"/>
        <v>0</v>
      </c>
      <c r="AA5002" s="163"/>
      <c r="AB5002" s="177" t="str">
        <f t="shared" si="732"/>
        <v/>
      </c>
      <c r="AC5002" s="283" t="str">
        <f t="shared" si="733"/>
        <v/>
      </c>
      <c r="AD5002" s="283" t="str">
        <f t="shared" si="734"/>
        <v/>
      </c>
      <c r="AE5002" s="163"/>
      <c r="AF5002" s="162"/>
    </row>
    <row r="5003" spans="1:32">
      <c r="A5003" s="134">
        <v>4994</v>
      </c>
      <c r="B5003" s="136"/>
      <c r="C5003" s="146">
        <f t="shared" ref="C5003:C5066" si="735">DAY(B5003)</f>
        <v>0</v>
      </c>
      <c r="D5003" s="146">
        <f t="shared" ref="D5003:D5066" si="736">MONTH(B5003)</f>
        <v>1</v>
      </c>
      <c r="E5003" s="146">
        <f t="shared" ref="E5003:E5066" si="737">YEAR(B5003)</f>
        <v>1900</v>
      </c>
      <c r="F5003" s="137"/>
      <c r="G5003" s="287"/>
      <c r="H5003" s="137"/>
      <c r="I5003" s="134"/>
      <c r="J5003" s="204"/>
      <c r="K5003" s="133"/>
      <c r="L5003" s="134"/>
      <c r="M5003" s="133"/>
      <c r="N5003" s="134"/>
      <c r="O5003" s="134"/>
      <c r="P5003" s="166"/>
      <c r="Q5003" s="164"/>
      <c r="R5003" s="165"/>
      <c r="S5003" s="138"/>
      <c r="T5003" s="138"/>
      <c r="U5003" s="138"/>
      <c r="V5003" s="138"/>
      <c r="W5003" s="166"/>
      <c r="X5003" s="135"/>
      <c r="Y5003" s="418">
        <f t="shared" ref="Y5003:Y5066" si="738">X5003*U5003</f>
        <v>0</v>
      </c>
      <c r="Z5003" s="291">
        <f t="shared" ref="Z5003:Z5066" si="739">Y5003*1.1</f>
        <v>0</v>
      </c>
      <c r="AA5003" s="163"/>
      <c r="AB5003" s="177" t="str">
        <f t="shared" ref="AB5003:AB5066" si="740">IF(S5003="","",IF(S5003-U5003=0,"Full","No"))</f>
        <v/>
      </c>
      <c r="AC5003" s="283" t="str">
        <f t="shared" ref="AC5003:AC5066" si="741">IF(AND(S5003&gt;U5003,V5003=0),"Lost",IF(AND(S5003&gt;U5003,V5003&lt;(S5003-U5003)),"Lost",""))</f>
        <v/>
      </c>
      <c r="AD5003" s="283" t="str">
        <f t="shared" ref="AD5003:AD5066" si="742">IF(AND(S5003&gt;U5003,V5003=0),S5003-U5003,IF(AND(S5003&gt;U5003,V5003&lt;(S5003-U5003)),S5003-(U5003+V5003),""))</f>
        <v/>
      </c>
      <c r="AE5003" s="163"/>
      <c r="AF5003" s="162"/>
    </row>
    <row r="5004" spans="1:32">
      <c r="A5004" s="134">
        <v>4995</v>
      </c>
      <c r="B5004" s="136"/>
      <c r="C5004" s="146">
        <f t="shared" si="735"/>
        <v>0</v>
      </c>
      <c r="D5004" s="146">
        <f t="shared" si="736"/>
        <v>1</v>
      </c>
      <c r="E5004" s="146">
        <f t="shared" si="737"/>
        <v>1900</v>
      </c>
      <c r="F5004" s="137"/>
      <c r="G5004" s="287"/>
      <c r="H5004" s="137"/>
      <c r="I5004" s="134"/>
      <c r="J5004" s="204"/>
      <c r="K5004" s="133"/>
      <c r="L5004" s="134"/>
      <c r="M5004" s="133"/>
      <c r="N5004" s="134"/>
      <c r="O5004" s="134"/>
      <c r="P5004" s="166"/>
      <c r="Q5004" s="164"/>
      <c r="R5004" s="165"/>
      <c r="S5004" s="138"/>
      <c r="T5004" s="138"/>
      <c r="U5004" s="138"/>
      <c r="V5004" s="138"/>
      <c r="W5004" s="166"/>
      <c r="X5004" s="135"/>
      <c r="Y5004" s="418">
        <f t="shared" si="738"/>
        <v>0</v>
      </c>
      <c r="Z5004" s="291">
        <f t="shared" si="739"/>
        <v>0</v>
      </c>
      <c r="AA5004" s="163"/>
      <c r="AB5004" s="177" t="str">
        <f t="shared" si="740"/>
        <v/>
      </c>
      <c r="AC5004" s="283" t="str">
        <f t="shared" si="741"/>
        <v/>
      </c>
      <c r="AD5004" s="283" t="str">
        <f t="shared" si="742"/>
        <v/>
      </c>
      <c r="AE5004" s="163"/>
      <c r="AF5004" s="162"/>
    </row>
    <row r="5005" spans="1:32">
      <c r="A5005" s="134">
        <v>4996</v>
      </c>
      <c r="B5005" s="136"/>
      <c r="C5005" s="146">
        <f t="shared" si="735"/>
        <v>0</v>
      </c>
      <c r="D5005" s="146">
        <f t="shared" si="736"/>
        <v>1</v>
      </c>
      <c r="E5005" s="146">
        <f t="shared" si="737"/>
        <v>1900</v>
      </c>
      <c r="F5005" s="137"/>
      <c r="G5005" s="287"/>
      <c r="H5005" s="137"/>
      <c r="I5005" s="134"/>
      <c r="J5005" s="204"/>
      <c r="K5005" s="133"/>
      <c r="L5005" s="134"/>
      <c r="M5005" s="133"/>
      <c r="N5005" s="134"/>
      <c r="O5005" s="134"/>
      <c r="P5005" s="166"/>
      <c r="Q5005" s="164"/>
      <c r="R5005" s="165"/>
      <c r="S5005" s="138"/>
      <c r="T5005" s="138"/>
      <c r="U5005" s="138"/>
      <c r="V5005" s="138"/>
      <c r="W5005" s="166"/>
      <c r="X5005" s="135"/>
      <c r="Y5005" s="418">
        <f t="shared" si="738"/>
        <v>0</v>
      </c>
      <c r="Z5005" s="291">
        <f t="shared" si="739"/>
        <v>0</v>
      </c>
      <c r="AA5005" s="163"/>
      <c r="AB5005" s="177" t="str">
        <f t="shared" si="740"/>
        <v/>
      </c>
      <c r="AC5005" s="283" t="str">
        <f t="shared" si="741"/>
        <v/>
      </c>
      <c r="AD5005" s="283" t="str">
        <f t="shared" si="742"/>
        <v/>
      </c>
      <c r="AE5005" s="163"/>
      <c r="AF5005" s="162"/>
    </row>
    <row r="5006" spans="1:32">
      <c r="A5006" s="134">
        <v>4997</v>
      </c>
      <c r="B5006" s="136"/>
      <c r="C5006" s="146">
        <f t="shared" si="735"/>
        <v>0</v>
      </c>
      <c r="D5006" s="146">
        <f t="shared" si="736"/>
        <v>1</v>
      </c>
      <c r="E5006" s="146">
        <f t="shared" si="737"/>
        <v>1900</v>
      </c>
      <c r="F5006" s="137"/>
      <c r="G5006" s="287"/>
      <c r="H5006" s="137"/>
      <c r="I5006" s="134"/>
      <c r="J5006" s="204"/>
      <c r="K5006" s="133"/>
      <c r="L5006" s="134"/>
      <c r="M5006" s="133"/>
      <c r="N5006" s="134"/>
      <c r="O5006" s="134"/>
      <c r="P5006" s="166"/>
      <c r="Q5006" s="164"/>
      <c r="R5006" s="165"/>
      <c r="S5006" s="138"/>
      <c r="T5006" s="138"/>
      <c r="U5006" s="138"/>
      <c r="V5006" s="138"/>
      <c r="W5006" s="166"/>
      <c r="X5006" s="135"/>
      <c r="Y5006" s="418">
        <f t="shared" si="738"/>
        <v>0</v>
      </c>
      <c r="Z5006" s="291">
        <f t="shared" si="739"/>
        <v>0</v>
      </c>
      <c r="AA5006" s="163"/>
      <c r="AB5006" s="177" t="str">
        <f t="shared" si="740"/>
        <v/>
      </c>
      <c r="AC5006" s="283" t="str">
        <f t="shared" si="741"/>
        <v/>
      </c>
      <c r="AD5006" s="283" t="str">
        <f t="shared" si="742"/>
        <v/>
      </c>
      <c r="AE5006" s="163"/>
      <c r="AF5006" s="162"/>
    </row>
    <row r="5007" spans="1:32">
      <c r="A5007" s="134">
        <v>4998</v>
      </c>
      <c r="B5007" s="136"/>
      <c r="C5007" s="146">
        <f t="shared" si="735"/>
        <v>0</v>
      </c>
      <c r="D5007" s="146">
        <f t="shared" si="736"/>
        <v>1</v>
      </c>
      <c r="E5007" s="146">
        <f t="shared" si="737"/>
        <v>1900</v>
      </c>
      <c r="F5007" s="137"/>
      <c r="G5007" s="287"/>
      <c r="H5007" s="137"/>
      <c r="I5007" s="134"/>
      <c r="J5007" s="204"/>
      <c r="K5007" s="133"/>
      <c r="L5007" s="134"/>
      <c r="M5007" s="133"/>
      <c r="N5007" s="134"/>
      <c r="O5007" s="134"/>
      <c r="P5007" s="166"/>
      <c r="Q5007" s="164"/>
      <c r="R5007" s="165"/>
      <c r="S5007" s="138"/>
      <c r="T5007" s="138"/>
      <c r="U5007" s="138"/>
      <c r="V5007" s="138"/>
      <c r="W5007" s="166"/>
      <c r="X5007" s="135"/>
      <c r="Y5007" s="418">
        <f t="shared" si="738"/>
        <v>0</v>
      </c>
      <c r="Z5007" s="291">
        <f t="shared" si="739"/>
        <v>0</v>
      </c>
      <c r="AA5007" s="163"/>
      <c r="AB5007" s="177" t="str">
        <f t="shared" si="740"/>
        <v/>
      </c>
      <c r="AC5007" s="283" t="str">
        <f t="shared" si="741"/>
        <v/>
      </c>
      <c r="AD5007" s="283" t="str">
        <f t="shared" si="742"/>
        <v/>
      </c>
      <c r="AE5007" s="163"/>
      <c r="AF5007" s="162"/>
    </row>
    <row r="5008" spans="1:32">
      <c r="A5008" s="134">
        <v>4999</v>
      </c>
      <c r="B5008" s="136"/>
      <c r="C5008" s="146">
        <f t="shared" si="735"/>
        <v>0</v>
      </c>
      <c r="D5008" s="146">
        <f t="shared" si="736"/>
        <v>1</v>
      </c>
      <c r="E5008" s="146">
        <f t="shared" si="737"/>
        <v>1900</v>
      </c>
      <c r="F5008" s="137"/>
      <c r="G5008" s="287"/>
      <c r="H5008" s="137"/>
      <c r="I5008" s="134"/>
      <c r="J5008" s="204"/>
      <c r="K5008" s="133"/>
      <c r="L5008" s="134"/>
      <c r="M5008" s="133"/>
      <c r="N5008" s="134"/>
      <c r="O5008" s="134"/>
      <c r="P5008" s="166"/>
      <c r="Q5008" s="164"/>
      <c r="R5008" s="165"/>
      <c r="S5008" s="138"/>
      <c r="T5008" s="138"/>
      <c r="U5008" s="138"/>
      <c r="V5008" s="138"/>
      <c r="W5008" s="166"/>
      <c r="X5008" s="135"/>
      <c r="Y5008" s="418">
        <f t="shared" si="738"/>
        <v>0</v>
      </c>
      <c r="Z5008" s="291">
        <f t="shared" si="739"/>
        <v>0</v>
      </c>
      <c r="AA5008" s="163"/>
      <c r="AB5008" s="177" t="str">
        <f t="shared" si="740"/>
        <v/>
      </c>
      <c r="AC5008" s="283" t="str">
        <f t="shared" si="741"/>
        <v/>
      </c>
      <c r="AD5008" s="283" t="str">
        <f t="shared" si="742"/>
        <v/>
      </c>
      <c r="AE5008" s="163"/>
      <c r="AF5008" s="162"/>
    </row>
    <row r="5009" spans="1:32">
      <c r="A5009" s="134">
        <v>5000</v>
      </c>
      <c r="B5009" s="136"/>
      <c r="C5009" s="146">
        <f t="shared" si="735"/>
        <v>0</v>
      </c>
      <c r="D5009" s="146">
        <f t="shared" si="736"/>
        <v>1</v>
      </c>
      <c r="E5009" s="146">
        <f t="shared" si="737"/>
        <v>1900</v>
      </c>
      <c r="F5009" s="137"/>
      <c r="G5009" s="287"/>
      <c r="H5009" s="137"/>
      <c r="I5009" s="134"/>
      <c r="J5009" s="204"/>
      <c r="K5009" s="133"/>
      <c r="L5009" s="134"/>
      <c r="M5009" s="133"/>
      <c r="N5009" s="134"/>
      <c r="O5009" s="134"/>
      <c r="P5009" s="166"/>
      <c r="Q5009" s="164"/>
      <c r="R5009" s="165"/>
      <c r="S5009" s="138"/>
      <c r="T5009" s="138"/>
      <c r="U5009" s="138"/>
      <c r="V5009" s="138"/>
      <c r="W5009" s="166"/>
      <c r="X5009" s="135"/>
      <c r="Y5009" s="418">
        <f t="shared" si="738"/>
        <v>0</v>
      </c>
      <c r="Z5009" s="291">
        <f t="shared" si="739"/>
        <v>0</v>
      </c>
      <c r="AA5009" s="163"/>
      <c r="AB5009" s="177" t="str">
        <f t="shared" si="740"/>
        <v/>
      </c>
      <c r="AC5009" s="283" t="str">
        <f t="shared" si="741"/>
        <v/>
      </c>
      <c r="AD5009" s="283" t="str">
        <f t="shared" si="742"/>
        <v/>
      </c>
      <c r="AE5009" s="163"/>
      <c r="AF5009" s="162"/>
    </row>
    <row r="5010" spans="1:32">
      <c r="A5010" s="134">
        <v>5001</v>
      </c>
      <c r="B5010" s="136"/>
      <c r="C5010" s="146">
        <f t="shared" si="735"/>
        <v>0</v>
      </c>
      <c r="D5010" s="146">
        <f t="shared" si="736"/>
        <v>1</v>
      </c>
      <c r="E5010" s="146">
        <f t="shared" si="737"/>
        <v>1900</v>
      </c>
      <c r="F5010" s="137"/>
      <c r="G5010" s="287"/>
      <c r="H5010" s="137"/>
      <c r="I5010" s="134"/>
      <c r="J5010" s="204"/>
      <c r="K5010" s="133"/>
      <c r="L5010" s="134"/>
      <c r="M5010" s="133"/>
      <c r="N5010" s="134"/>
      <c r="O5010" s="134"/>
      <c r="P5010" s="166"/>
      <c r="Q5010" s="164"/>
      <c r="R5010" s="165"/>
      <c r="S5010" s="138"/>
      <c r="T5010" s="138"/>
      <c r="U5010" s="138"/>
      <c r="V5010" s="138"/>
      <c r="W5010" s="166"/>
      <c r="X5010" s="135"/>
      <c r="Y5010" s="418">
        <f t="shared" si="738"/>
        <v>0</v>
      </c>
      <c r="Z5010" s="291">
        <f t="shared" si="739"/>
        <v>0</v>
      </c>
      <c r="AA5010" s="163"/>
      <c r="AB5010" s="177" t="str">
        <f t="shared" si="740"/>
        <v/>
      </c>
      <c r="AC5010" s="283" t="str">
        <f t="shared" si="741"/>
        <v/>
      </c>
      <c r="AD5010" s="283" t="str">
        <f t="shared" si="742"/>
        <v/>
      </c>
      <c r="AE5010" s="163"/>
      <c r="AF5010" s="162"/>
    </row>
    <row r="5011" spans="1:32">
      <c r="A5011" s="134">
        <v>5002</v>
      </c>
      <c r="B5011" s="136"/>
      <c r="C5011" s="146">
        <f t="shared" si="735"/>
        <v>0</v>
      </c>
      <c r="D5011" s="146">
        <f t="shared" si="736"/>
        <v>1</v>
      </c>
      <c r="E5011" s="146">
        <f t="shared" si="737"/>
        <v>1900</v>
      </c>
      <c r="F5011" s="137"/>
      <c r="G5011" s="287"/>
      <c r="H5011" s="137"/>
      <c r="I5011" s="134"/>
      <c r="J5011" s="204"/>
      <c r="K5011" s="133"/>
      <c r="L5011" s="134"/>
      <c r="M5011" s="133"/>
      <c r="N5011" s="134"/>
      <c r="O5011" s="134"/>
      <c r="P5011" s="166"/>
      <c r="Q5011" s="164"/>
      <c r="R5011" s="165"/>
      <c r="S5011" s="138"/>
      <c r="T5011" s="138"/>
      <c r="U5011" s="138"/>
      <c r="V5011" s="138"/>
      <c r="W5011" s="166"/>
      <c r="X5011" s="135"/>
      <c r="Y5011" s="418">
        <f t="shared" si="738"/>
        <v>0</v>
      </c>
      <c r="Z5011" s="291">
        <f t="shared" si="739"/>
        <v>0</v>
      </c>
      <c r="AA5011" s="163"/>
      <c r="AB5011" s="177" t="str">
        <f t="shared" si="740"/>
        <v/>
      </c>
      <c r="AC5011" s="283" t="str">
        <f t="shared" si="741"/>
        <v/>
      </c>
      <c r="AD5011" s="283" t="str">
        <f t="shared" si="742"/>
        <v/>
      </c>
      <c r="AE5011" s="163"/>
      <c r="AF5011" s="162"/>
    </row>
    <row r="5012" spans="1:32">
      <c r="A5012" s="134">
        <v>5003</v>
      </c>
      <c r="B5012" s="136"/>
      <c r="C5012" s="146">
        <f t="shared" si="735"/>
        <v>0</v>
      </c>
      <c r="D5012" s="146">
        <f t="shared" si="736"/>
        <v>1</v>
      </c>
      <c r="E5012" s="146">
        <f t="shared" si="737"/>
        <v>1900</v>
      </c>
      <c r="F5012" s="137"/>
      <c r="G5012" s="287"/>
      <c r="H5012" s="137"/>
      <c r="I5012" s="134"/>
      <c r="J5012" s="204"/>
      <c r="K5012" s="133"/>
      <c r="L5012" s="134"/>
      <c r="M5012" s="133"/>
      <c r="N5012" s="134"/>
      <c r="O5012" s="134"/>
      <c r="P5012" s="166"/>
      <c r="Q5012" s="164"/>
      <c r="R5012" s="165"/>
      <c r="S5012" s="138"/>
      <c r="T5012" s="138"/>
      <c r="U5012" s="138"/>
      <c r="V5012" s="138"/>
      <c r="W5012" s="166"/>
      <c r="X5012" s="135"/>
      <c r="Y5012" s="418">
        <f t="shared" si="738"/>
        <v>0</v>
      </c>
      <c r="Z5012" s="291">
        <f t="shared" si="739"/>
        <v>0</v>
      </c>
      <c r="AA5012" s="163"/>
      <c r="AB5012" s="177" t="str">
        <f t="shared" si="740"/>
        <v/>
      </c>
      <c r="AC5012" s="283" t="str">
        <f t="shared" si="741"/>
        <v/>
      </c>
      <c r="AD5012" s="283" t="str">
        <f t="shared" si="742"/>
        <v/>
      </c>
      <c r="AE5012" s="163"/>
      <c r="AF5012" s="162"/>
    </row>
    <row r="5013" spans="1:32">
      <c r="A5013" s="134">
        <v>5004</v>
      </c>
      <c r="B5013" s="136"/>
      <c r="C5013" s="146">
        <f t="shared" si="735"/>
        <v>0</v>
      </c>
      <c r="D5013" s="146">
        <f t="shared" si="736"/>
        <v>1</v>
      </c>
      <c r="E5013" s="146">
        <f t="shared" si="737"/>
        <v>1900</v>
      </c>
      <c r="F5013" s="137"/>
      <c r="G5013" s="287"/>
      <c r="H5013" s="137"/>
      <c r="I5013" s="134"/>
      <c r="J5013" s="204"/>
      <c r="K5013" s="133"/>
      <c r="L5013" s="134"/>
      <c r="M5013" s="133"/>
      <c r="N5013" s="134"/>
      <c r="O5013" s="134"/>
      <c r="P5013" s="166"/>
      <c r="Q5013" s="164"/>
      <c r="R5013" s="165"/>
      <c r="S5013" s="138"/>
      <c r="T5013" s="138"/>
      <c r="U5013" s="138"/>
      <c r="V5013" s="138"/>
      <c r="W5013" s="166"/>
      <c r="X5013" s="135"/>
      <c r="Y5013" s="418">
        <f t="shared" si="738"/>
        <v>0</v>
      </c>
      <c r="Z5013" s="291">
        <f t="shared" si="739"/>
        <v>0</v>
      </c>
      <c r="AA5013" s="163"/>
      <c r="AB5013" s="177" t="str">
        <f t="shared" si="740"/>
        <v/>
      </c>
      <c r="AC5013" s="283" t="str">
        <f t="shared" si="741"/>
        <v/>
      </c>
      <c r="AD5013" s="283" t="str">
        <f t="shared" si="742"/>
        <v/>
      </c>
      <c r="AE5013" s="163"/>
      <c r="AF5013" s="162"/>
    </row>
    <row r="5014" spans="1:32">
      <c r="A5014" s="134">
        <v>5005</v>
      </c>
      <c r="B5014" s="136"/>
      <c r="C5014" s="146">
        <f t="shared" si="735"/>
        <v>0</v>
      </c>
      <c r="D5014" s="146">
        <f t="shared" si="736"/>
        <v>1</v>
      </c>
      <c r="E5014" s="146">
        <f t="shared" si="737"/>
        <v>1900</v>
      </c>
      <c r="F5014" s="137"/>
      <c r="G5014" s="287"/>
      <c r="H5014" s="137"/>
      <c r="I5014" s="134"/>
      <c r="J5014" s="204"/>
      <c r="K5014" s="133"/>
      <c r="L5014" s="134"/>
      <c r="M5014" s="133"/>
      <c r="N5014" s="134"/>
      <c r="O5014" s="134"/>
      <c r="P5014" s="166"/>
      <c r="Q5014" s="164"/>
      <c r="R5014" s="165"/>
      <c r="S5014" s="138"/>
      <c r="T5014" s="138"/>
      <c r="U5014" s="138"/>
      <c r="V5014" s="138"/>
      <c r="W5014" s="166"/>
      <c r="X5014" s="135"/>
      <c r="Y5014" s="418">
        <f t="shared" si="738"/>
        <v>0</v>
      </c>
      <c r="Z5014" s="291">
        <f t="shared" si="739"/>
        <v>0</v>
      </c>
      <c r="AA5014" s="163"/>
      <c r="AB5014" s="177" t="str">
        <f t="shared" si="740"/>
        <v/>
      </c>
      <c r="AC5014" s="283" t="str">
        <f t="shared" si="741"/>
        <v/>
      </c>
      <c r="AD5014" s="283" t="str">
        <f t="shared" si="742"/>
        <v/>
      </c>
      <c r="AE5014" s="163"/>
      <c r="AF5014" s="162"/>
    </row>
    <row r="5015" spans="1:32">
      <c r="A5015" s="134">
        <v>5006</v>
      </c>
      <c r="B5015" s="136"/>
      <c r="C5015" s="146">
        <f t="shared" si="735"/>
        <v>0</v>
      </c>
      <c r="D5015" s="146">
        <f t="shared" si="736"/>
        <v>1</v>
      </c>
      <c r="E5015" s="146">
        <f t="shared" si="737"/>
        <v>1900</v>
      </c>
      <c r="F5015" s="137"/>
      <c r="G5015" s="287"/>
      <c r="H5015" s="137"/>
      <c r="I5015" s="134"/>
      <c r="J5015" s="204"/>
      <c r="K5015" s="133"/>
      <c r="L5015" s="134"/>
      <c r="M5015" s="133"/>
      <c r="N5015" s="134"/>
      <c r="O5015" s="134"/>
      <c r="P5015" s="166"/>
      <c r="Q5015" s="164"/>
      <c r="R5015" s="165"/>
      <c r="S5015" s="138"/>
      <c r="T5015" s="138"/>
      <c r="U5015" s="138"/>
      <c r="V5015" s="138"/>
      <c r="W5015" s="166"/>
      <c r="X5015" s="135"/>
      <c r="Y5015" s="418">
        <f t="shared" si="738"/>
        <v>0</v>
      </c>
      <c r="Z5015" s="291">
        <f t="shared" si="739"/>
        <v>0</v>
      </c>
      <c r="AA5015" s="163"/>
      <c r="AB5015" s="177" t="str">
        <f t="shared" si="740"/>
        <v/>
      </c>
      <c r="AC5015" s="283" t="str">
        <f t="shared" si="741"/>
        <v/>
      </c>
      <c r="AD5015" s="283" t="str">
        <f t="shared" si="742"/>
        <v/>
      </c>
      <c r="AE5015" s="163"/>
      <c r="AF5015" s="162"/>
    </row>
    <row r="5016" spans="1:32">
      <c r="A5016" s="134">
        <v>5007</v>
      </c>
      <c r="B5016" s="136"/>
      <c r="C5016" s="146">
        <f t="shared" si="735"/>
        <v>0</v>
      </c>
      <c r="D5016" s="146">
        <f t="shared" si="736"/>
        <v>1</v>
      </c>
      <c r="E5016" s="146">
        <f t="shared" si="737"/>
        <v>1900</v>
      </c>
      <c r="F5016" s="137"/>
      <c r="G5016" s="287"/>
      <c r="H5016" s="137"/>
      <c r="I5016" s="134"/>
      <c r="J5016" s="204"/>
      <c r="K5016" s="133"/>
      <c r="L5016" s="134"/>
      <c r="M5016" s="133"/>
      <c r="N5016" s="134"/>
      <c r="O5016" s="134"/>
      <c r="P5016" s="166"/>
      <c r="Q5016" s="164"/>
      <c r="R5016" s="165"/>
      <c r="S5016" s="138"/>
      <c r="T5016" s="138"/>
      <c r="U5016" s="138"/>
      <c r="V5016" s="138"/>
      <c r="W5016" s="166"/>
      <c r="X5016" s="135"/>
      <c r="Y5016" s="418">
        <f t="shared" si="738"/>
        <v>0</v>
      </c>
      <c r="Z5016" s="291">
        <f t="shared" si="739"/>
        <v>0</v>
      </c>
      <c r="AA5016" s="163"/>
      <c r="AB5016" s="177" t="str">
        <f t="shared" si="740"/>
        <v/>
      </c>
      <c r="AC5016" s="283" t="str">
        <f t="shared" si="741"/>
        <v/>
      </c>
      <c r="AD5016" s="283" t="str">
        <f t="shared" si="742"/>
        <v/>
      </c>
      <c r="AE5016" s="163"/>
      <c r="AF5016" s="162"/>
    </row>
    <row r="5017" spans="1:32">
      <c r="A5017" s="134">
        <v>5008</v>
      </c>
      <c r="B5017" s="136"/>
      <c r="C5017" s="146">
        <f t="shared" si="735"/>
        <v>0</v>
      </c>
      <c r="D5017" s="146">
        <f t="shared" si="736"/>
        <v>1</v>
      </c>
      <c r="E5017" s="146">
        <f t="shared" si="737"/>
        <v>1900</v>
      </c>
      <c r="F5017" s="137"/>
      <c r="G5017" s="287"/>
      <c r="H5017" s="137"/>
      <c r="I5017" s="134"/>
      <c r="J5017" s="204"/>
      <c r="K5017" s="133"/>
      <c r="L5017" s="134"/>
      <c r="M5017" s="133"/>
      <c r="N5017" s="134"/>
      <c r="O5017" s="134"/>
      <c r="P5017" s="166"/>
      <c r="Q5017" s="164"/>
      <c r="R5017" s="165"/>
      <c r="S5017" s="138"/>
      <c r="T5017" s="138"/>
      <c r="U5017" s="138"/>
      <c r="V5017" s="138"/>
      <c r="W5017" s="166"/>
      <c r="X5017" s="135"/>
      <c r="Y5017" s="418">
        <f t="shared" si="738"/>
        <v>0</v>
      </c>
      <c r="Z5017" s="291">
        <f t="shared" si="739"/>
        <v>0</v>
      </c>
      <c r="AA5017" s="163"/>
      <c r="AB5017" s="177" t="str">
        <f t="shared" si="740"/>
        <v/>
      </c>
      <c r="AC5017" s="283" t="str">
        <f t="shared" si="741"/>
        <v/>
      </c>
      <c r="AD5017" s="283" t="str">
        <f t="shared" si="742"/>
        <v/>
      </c>
      <c r="AE5017" s="163"/>
      <c r="AF5017" s="162"/>
    </row>
    <row r="5018" spans="1:32">
      <c r="A5018" s="134">
        <v>5009</v>
      </c>
      <c r="B5018" s="136"/>
      <c r="C5018" s="146">
        <f t="shared" si="735"/>
        <v>0</v>
      </c>
      <c r="D5018" s="146">
        <f t="shared" si="736"/>
        <v>1</v>
      </c>
      <c r="E5018" s="146">
        <f t="shared" si="737"/>
        <v>1900</v>
      </c>
      <c r="F5018" s="137"/>
      <c r="G5018" s="287"/>
      <c r="H5018" s="137"/>
      <c r="I5018" s="134"/>
      <c r="J5018" s="204"/>
      <c r="K5018" s="133"/>
      <c r="L5018" s="134"/>
      <c r="M5018" s="133"/>
      <c r="N5018" s="134"/>
      <c r="O5018" s="134"/>
      <c r="P5018" s="166"/>
      <c r="Q5018" s="164"/>
      <c r="R5018" s="165"/>
      <c r="S5018" s="138"/>
      <c r="T5018" s="138"/>
      <c r="U5018" s="138"/>
      <c r="V5018" s="138"/>
      <c r="W5018" s="166"/>
      <c r="X5018" s="135"/>
      <c r="Y5018" s="418">
        <f t="shared" si="738"/>
        <v>0</v>
      </c>
      <c r="Z5018" s="291">
        <f t="shared" si="739"/>
        <v>0</v>
      </c>
      <c r="AA5018" s="163"/>
      <c r="AB5018" s="177" t="str">
        <f t="shared" si="740"/>
        <v/>
      </c>
      <c r="AC5018" s="283" t="str">
        <f t="shared" si="741"/>
        <v/>
      </c>
      <c r="AD5018" s="283" t="str">
        <f t="shared" si="742"/>
        <v/>
      </c>
      <c r="AE5018" s="163"/>
      <c r="AF5018" s="162"/>
    </row>
    <row r="5019" spans="1:32">
      <c r="A5019" s="134">
        <v>5010</v>
      </c>
      <c r="B5019" s="136"/>
      <c r="C5019" s="146">
        <f t="shared" si="735"/>
        <v>0</v>
      </c>
      <c r="D5019" s="146">
        <f t="shared" si="736"/>
        <v>1</v>
      </c>
      <c r="E5019" s="146">
        <f t="shared" si="737"/>
        <v>1900</v>
      </c>
      <c r="F5019" s="137"/>
      <c r="G5019" s="287"/>
      <c r="H5019" s="137"/>
      <c r="I5019" s="134"/>
      <c r="J5019" s="204"/>
      <c r="K5019" s="133"/>
      <c r="L5019" s="134"/>
      <c r="M5019" s="133"/>
      <c r="N5019" s="134"/>
      <c r="O5019" s="134"/>
      <c r="P5019" s="166"/>
      <c r="Q5019" s="164"/>
      <c r="R5019" s="165"/>
      <c r="S5019" s="138"/>
      <c r="T5019" s="138"/>
      <c r="U5019" s="138"/>
      <c r="V5019" s="138"/>
      <c r="W5019" s="166"/>
      <c r="X5019" s="135"/>
      <c r="Y5019" s="418">
        <f t="shared" si="738"/>
        <v>0</v>
      </c>
      <c r="Z5019" s="291">
        <f t="shared" si="739"/>
        <v>0</v>
      </c>
      <c r="AA5019" s="163"/>
      <c r="AB5019" s="177" t="str">
        <f t="shared" si="740"/>
        <v/>
      </c>
      <c r="AC5019" s="283" t="str">
        <f t="shared" si="741"/>
        <v/>
      </c>
      <c r="AD5019" s="283" t="str">
        <f t="shared" si="742"/>
        <v/>
      </c>
      <c r="AE5019" s="163"/>
      <c r="AF5019" s="162"/>
    </row>
    <row r="5020" spans="1:32">
      <c r="A5020" s="134">
        <v>5011</v>
      </c>
      <c r="B5020" s="136"/>
      <c r="C5020" s="146">
        <f t="shared" si="735"/>
        <v>0</v>
      </c>
      <c r="D5020" s="146">
        <f t="shared" si="736"/>
        <v>1</v>
      </c>
      <c r="E5020" s="146">
        <f t="shared" si="737"/>
        <v>1900</v>
      </c>
      <c r="F5020" s="137"/>
      <c r="G5020" s="287"/>
      <c r="H5020" s="137"/>
      <c r="I5020" s="134"/>
      <c r="J5020" s="204"/>
      <c r="K5020" s="133"/>
      <c r="L5020" s="134"/>
      <c r="M5020" s="133"/>
      <c r="N5020" s="134"/>
      <c r="O5020" s="134"/>
      <c r="P5020" s="166"/>
      <c r="Q5020" s="164"/>
      <c r="R5020" s="165"/>
      <c r="S5020" s="138"/>
      <c r="T5020" s="138"/>
      <c r="U5020" s="138"/>
      <c r="V5020" s="138"/>
      <c r="W5020" s="166"/>
      <c r="X5020" s="135"/>
      <c r="Y5020" s="418">
        <f t="shared" si="738"/>
        <v>0</v>
      </c>
      <c r="Z5020" s="291">
        <f t="shared" si="739"/>
        <v>0</v>
      </c>
      <c r="AA5020" s="163"/>
      <c r="AB5020" s="177" t="str">
        <f t="shared" si="740"/>
        <v/>
      </c>
      <c r="AC5020" s="283" t="str">
        <f t="shared" si="741"/>
        <v/>
      </c>
      <c r="AD5020" s="283" t="str">
        <f t="shared" si="742"/>
        <v/>
      </c>
      <c r="AE5020" s="163"/>
      <c r="AF5020" s="162"/>
    </row>
    <row r="5021" spans="1:32">
      <c r="A5021" s="134">
        <v>5012</v>
      </c>
      <c r="B5021" s="136"/>
      <c r="C5021" s="146">
        <f t="shared" si="735"/>
        <v>0</v>
      </c>
      <c r="D5021" s="146">
        <f t="shared" si="736"/>
        <v>1</v>
      </c>
      <c r="E5021" s="146">
        <f t="shared" si="737"/>
        <v>1900</v>
      </c>
      <c r="F5021" s="137"/>
      <c r="G5021" s="287"/>
      <c r="H5021" s="137"/>
      <c r="I5021" s="134"/>
      <c r="J5021" s="204"/>
      <c r="K5021" s="133"/>
      <c r="L5021" s="134"/>
      <c r="M5021" s="133"/>
      <c r="N5021" s="134"/>
      <c r="O5021" s="134"/>
      <c r="P5021" s="166"/>
      <c r="Q5021" s="164"/>
      <c r="R5021" s="165"/>
      <c r="S5021" s="138"/>
      <c r="T5021" s="138"/>
      <c r="U5021" s="138"/>
      <c r="V5021" s="138"/>
      <c r="W5021" s="166"/>
      <c r="X5021" s="135"/>
      <c r="Y5021" s="418">
        <f t="shared" si="738"/>
        <v>0</v>
      </c>
      <c r="Z5021" s="291">
        <f t="shared" si="739"/>
        <v>0</v>
      </c>
      <c r="AA5021" s="163"/>
      <c r="AB5021" s="177" t="str">
        <f t="shared" si="740"/>
        <v/>
      </c>
      <c r="AC5021" s="283" t="str">
        <f t="shared" si="741"/>
        <v/>
      </c>
      <c r="AD5021" s="283" t="str">
        <f t="shared" si="742"/>
        <v/>
      </c>
      <c r="AE5021" s="163"/>
      <c r="AF5021" s="162"/>
    </row>
    <row r="5022" spans="1:32">
      <c r="A5022" s="134">
        <v>5013</v>
      </c>
      <c r="B5022" s="136"/>
      <c r="C5022" s="146">
        <f t="shared" si="735"/>
        <v>0</v>
      </c>
      <c r="D5022" s="146">
        <f t="shared" si="736"/>
        <v>1</v>
      </c>
      <c r="E5022" s="146">
        <f t="shared" si="737"/>
        <v>1900</v>
      </c>
      <c r="F5022" s="137"/>
      <c r="G5022" s="287"/>
      <c r="H5022" s="137"/>
      <c r="I5022" s="134"/>
      <c r="J5022" s="204"/>
      <c r="K5022" s="133"/>
      <c r="L5022" s="134"/>
      <c r="M5022" s="133"/>
      <c r="N5022" s="134"/>
      <c r="O5022" s="134"/>
      <c r="P5022" s="166"/>
      <c r="Q5022" s="164"/>
      <c r="R5022" s="165"/>
      <c r="S5022" s="138"/>
      <c r="T5022" s="138"/>
      <c r="U5022" s="138"/>
      <c r="V5022" s="138"/>
      <c r="W5022" s="166"/>
      <c r="X5022" s="135"/>
      <c r="Y5022" s="418">
        <f t="shared" si="738"/>
        <v>0</v>
      </c>
      <c r="Z5022" s="291">
        <f t="shared" si="739"/>
        <v>0</v>
      </c>
      <c r="AA5022" s="163"/>
      <c r="AB5022" s="177" t="str">
        <f t="shared" si="740"/>
        <v/>
      </c>
      <c r="AC5022" s="283" t="str">
        <f t="shared" si="741"/>
        <v/>
      </c>
      <c r="AD5022" s="283" t="str">
        <f t="shared" si="742"/>
        <v/>
      </c>
      <c r="AE5022" s="163"/>
      <c r="AF5022" s="162"/>
    </row>
    <row r="5023" spans="1:32">
      <c r="A5023" s="134">
        <v>5014</v>
      </c>
      <c r="B5023" s="136"/>
      <c r="C5023" s="146">
        <f t="shared" si="735"/>
        <v>0</v>
      </c>
      <c r="D5023" s="146">
        <f t="shared" si="736"/>
        <v>1</v>
      </c>
      <c r="E5023" s="146">
        <f t="shared" si="737"/>
        <v>1900</v>
      </c>
      <c r="F5023" s="137"/>
      <c r="G5023" s="287"/>
      <c r="H5023" s="137"/>
      <c r="I5023" s="134"/>
      <c r="J5023" s="204"/>
      <c r="K5023" s="133"/>
      <c r="L5023" s="134"/>
      <c r="M5023" s="133"/>
      <c r="N5023" s="134"/>
      <c r="O5023" s="134"/>
      <c r="P5023" s="166"/>
      <c r="Q5023" s="164"/>
      <c r="R5023" s="165"/>
      <c r="S5023" s="138"/>
      <c r="T5023" s="138"/>
      <c r="U5023" s="138"/>
      <c r="V5023" s="138"/>
      <c r="W5023" s="166"/>
      <c r="X5023" s="135"/>
      <c r="Y5023" s="418">
        <f t="shared" si="738"/>
        <v>0</v>
      </c>
      <c r="Z5023" s="291">
        <f t="shared" si="739"/>
        <v>0</v>
      </c>
      <c r="AA5023" s="163"/>
      <c r="AB5023" s="177" t="str">
        <f t="shared" si="740"/>
        <v/>
      </c>
      <c r="AC5023" s="283" t="str">
        <f t="shared" si="741"/>
        <v/>
      </c>
      <c r="AD5023" s="283" t="str">
        <f t="shared" si="742"/>
        <v/>
      </c>
      <c r="AE5023" s="163"/>
      <c r="AF5023" s="162"/>
    </row>
    <row r="5024" spans="1:32">
      <c r="A5024" s="134">
        <v>5015</v>
      </c>
      <c r="B5024" s="136"/>
      <c r="C5024" s="146">
        <f t="shared" si="735"/>
        <v>0</v>
      </c>
      <c r="D5024" s="146">
        <f t="shared" si="736"/>
        <v>1</v>
      </c>
      <c r="E5024" s="146">
        <f t="shared" si="737"/>
        <v>1900</v>
      </c>
      <c r="F5024" s="137"/>
      <c r="G5024" s="287"/>
      <c r="H5024" s="137"/>
      <c r="I5024" s="134"/>
      <c r="J5024" s="204"/>
      <c r="K5024" s="133"/>
      <c r="L5024" s="134"/>
      <c r="M5024" s="133"/>
      <c r="N5024" s="134"/>
      <c r="O5024" s="134"/>
      <c r="P5024" s="166"/>
      <c r="Q5024" s="164"/>
      <c r="R5024" s="165"/>
      <c r="S5024" s="138"/>
      <c r="T5024" s="138"/>
      <c r="U5024" s="138"/>
      <c r="V5024" s="138"/>
      <c r="W5024" s="166"/>
      <c r="X5024" s="135"/>
      <c r="Y5024" s="418">
        <f t="shared" si="738"/>
        <v>0</v>
      </c>
      <c r="Z5024" s="291">
        <f t="shared" si="739"/>
        <v>0</v>
      </c>
      <c r="AA5024" s="163"/>
      <c r="AB5024" s="177" t="str">
        <f t="shared" si="740"/>
        <v/>
      </c>
      <c r="AC5024" s="283" t="str">
        <f t="shared" si="741"/>
        <v/>
      </c>
      <c r="AD5024" s="283" t="str">
        <f t="shared" si="742"/>
        <v/>
      </c>
      <c r="AE5024" s="163"/>
      <c r="AF5024" s="162"/>
    </row>
    <row r="5025" spans="1:32">
      <c r="A5025" s="134">
        <v>5016</v>
      </c>
      <c r="B5025" s="136"/>
      <c r="C5025" s="146">
        <f t="shared" si="735"/>
        <v>0</v>
      </c>
      <c r="D5025" s="146">
        <f t="shared" si="736"/>
        <v>1</v>
      </c>
      <c r="E5025" s="146">
        <f t="shared" si="737"/>
        <v>1900</v>
      </c>
      <c r="F5025" s="137"/>
      <c r="G5025" s="287"/>
      <c r="H5025" s="137"/>
      <c r="I5025" s="134"/>
      <c r="J5025" s="204"/>
      <c r="K5025" s="133"/>
      <c r="L5025" s="134"/>
      <c r="M5025" s="133"/>
      <c r="N5025" s="134"/>
      <c r="O5025" s="134"/>
      <c r="P5025" s="166"/>
      <c r="Q5025" s="164"/>
      <c r="R5025" s="165"/>
      <c r="S5025" s="138"/>
      <c r="T5025" s="138"/>
      <c r="U5025" s="138"/>
      <c r="V5025" s="138"/>
      <c r="W5025" s="166"/>
      <c r="X5025" s="135"/>
      <c r="Y5025" s="418">
        <f t="shared" si="738"/>
        <v>0</v>
      </c>
      <c r="Z5025" s="291">
        <f t="shared" si="739"/>
        <v>0</v>
      </c>
      <c r="AA5025" s="163"/>
      <c r="AB5025" s="177" t="str">
        <f t="shared" si="740"/>
        <v/>
      </c>
      <c r="AC5025" s="283" t="str">
        <f t="shared" si="741"/>
        <v/>
      </c>
      <c r="AD5025" s="283" t="str">
        <f t="shared" si="742"/>
        <v/>
      </c>
      <c r="AE5025" s="163"/>
      <c r="AF5025" s="162"/>
    </row>
    <row r="5026" spans="1:32">
      <c r="A5026" s="134">
        <v>5017</v>
      </c>
      <c r="B5026" s="136"/>
      <c r="C5026" s="146">
        <f t="shared" si="735"/>
        <v>0</v>
      </c>
      <c r="D5026" s="146">
        <f t="shared" si="736"/>
        <v>1</v>
      </c>
      <c r="E5026" s="146">
        <f t="shared" si="737"/>
        <v>1900</v>
      </c>
      <c r="F5026" s="137"/>
      <c r="G5026" s="287"/>
      <c r="H5026" s="137"/>
      <c r="I5026" s="134"/>
      <c r="J5026" s="204"/>
      <c r="K5026" s="133"/>
      <c r="L5026" s="134"/>
      <c r="M5026" s="133"/>
      <c r="N5026" s="134"/>
      <c r="O5026" s="134"/>
      <c r="P5026" s="166"/>
      <c r="Q5026" s="164"/>
      <c r="R5026" s="165"/>
      <c r="S5026" s="138"/>
      <c r="T5026" s="138"/>
      <c r="U5026" s="138"/>
      <c r="V5026" s="138"/>
      <c r="W5026" s="166"/>
      <c r="X5026" s="135"/>
      <c r="Y5026" s="418">
        <f t="shared" si="738"/>
        <v>0</v>
      </c>
      <c r="Z5026" s="291">
        <f t="shared" si="739"/>
        <v>0</v>
      </c>
      <c r="AA5026" s="163"/>
      <c r="AB5026" s="177" t="str">
        <f t="shared" si="740"/>
        <v/>
      </c>
      <c r="AC5026" s="283" t="str">
        <f t="shared" si="741"/>
        <v/>
      </c>
      <c r="AD5026" s="283" t="str">
        <f t="shared" si="742"/>
        <v/>
      </c>
      <c r="AE5026" s="163"/>
      <c r="AF5026" s="162"/>
    </row>
    <row r="5027" spans="1:32">
      <c r="A5027" s="134">
        <v>5018</v>
      </c>
      <c r="B5027" s="136"/>
      <c r="C5027" s="146">
        <f t="shared" si="735"/>
        <v>0</v>
      </c>
      <c r="D5027" s="146">
        <f t="shared" si="736"/>
        <v>1</v>
      </c>
      <c r="E5027" s="146">
        <f t="shared" si="737"/>
        <v>1900</v>
      </c>
      <c r="F5027" s="137"/>
      <c r="G5027" s="287"/>
      <c r="H5027" s="137"/>
      <c r="I5027" s="134"/>
      <c r="J5027" s="204"/>
      <c r="K5027" s="133"/>
      <c r="L5027" s="134"/>
      <c r="M5027" s="133"/>
      <c r="N5027" s="134"/>
      <c r="O5027" s="134"/>
      <c r="P5027" s="166"/>
      <c r="Q5027" s="164"/>
      <c r="R5027" s="165"/>
      <c r="S5027" s="138"/>
      <c r="T5027" s="138"/>
      <c r="U5027" s="138"/>
      <c r="V5027" s="138"/>
      <c r="W5027" s="166"/>
      <c r="X5027" s="135"/>
      <c r="Y5027" s="418">
        <f t="shared" si="738"/>
        <v>0</v>
      </c>
      <c r="Z5027" s="291">
        <f t="shared" si="739"/>
        <v>0</v>
      </c>
      <c r="AA5027" s="163"/>
      <c r="AB5027" s="177" t="str">
        <f t="shared" si="740"/>
        <v/>
      </c>
      <c r="AC5027" s="283" t="str">
        <f t="shared" si="741"/>
        <v/>
      </c>
      <c r="AD5027" s="283" t="str">
        <f t="shared" si="742"/>
        <v/>
      </c>
      <c r="AE5027" s="163"/>
      <c r="AF5027" s="162"/>
    </row>
    <row r="5028" spans="1:32">
      <c r="A5028" s="134">
        <v>5019</v>
      </c>
      <c r="B5028" s="136"/>
      <c r="C5028" s="146">
        <f t="shared" si="735"/>
        <v>0</v>
      </c>
      <c r="D5028" s="146">
        <f t="shared" si="736"/>
        <v>1</v>
      </c>
      <c r="E5028" s="146">
        <f t="shared" si="737"/>
        <v>1900</v>
      </c>
      <c r="F5028" s="137"/>
      <c r="G5028" s="287"/>
      <c r="H5028" s="137"/>
      <c r="I5028" s="134"/>
      <c r="J5028" s="204"/>
      <c r="K5028" s="133"/>
      <c r="L5028" s="134"/>
      <c r="M5028" s="133"/>
      <c r="N5028" s="134"/>
      <c r="O5028" s="134"/>
      <c r="P5028" s="166"/>
      <c r="Q5028" s="164"/>
      <c r="R5028" s="165"/>
      <c r="S5028" s="138"/>
      <c r="T5028" s="138"/>
      <c r="U5028" s="138"/>
      <c r="V5028" s="138"/>
      <c r="W5028" s="166"/>
      <c r="X5028" s="135"/>
      <c r="Y5028" s="418">
        <f t="shared" si="738"/>
        <v>0</v>
      </c>
      <c r="Z5028" s="291">
        <f t="shared" si="739"/>
        <v>0</v>
      </c>
      <c r="AA5028" s="163"/>
      <c r="AB5028" s="177" t="str">
        <f t="shared" si="740"/>
        <v/>
      </c>
      <c r="AC5028" s="283" t="str">
        <f t="shared" si="741"/>
        <v/>
      </c>
      <c r="AD5028" s="283" t="str">
        <f t="shared" si="742"/>
        <v/>
      </c>
      <c r="AE5028" s="163"/>
      <c r="AF5028" s="162"/>
    </row>
    <row r="5029" spans="1:32">
      <c r="A5029" s="134">
        <v>5020</v>
      </c>
      <c r="B5029" s="136"/>
      <c r="C5029" s="146">
        <f t="shared" si="735"/>
        <v>0</v>
      </c>
      <c r="D5029" s="146">
        <f t="shared" si="736"/>
        <v>1</v>
      </c>
      <c r="E5029" s="146">
        <f t="shared" si="737"/>
        <v>1900</v>
      </c>
      <c r="F5029" s="137"/>
      <c r="G5029" s="287"/>
      <c r="H5029" s="137"/>
      <c r="I5029" s="134"/>
      <c r="J5029" s="204"/>
      <c r="K5029" s="133"/>
      <c r="L5029" s="134"/>
      <c r="M5029" s="133"/>
      <c r="N5029" s="134"/>
      <c r="O5029" s="134"/>
      <c r="P5029" s="166"/>
      <c r="Q5029" s="164"/>
      <c r="R5029" s="165"/>
      <c r="S5029" s="138"/>
      <c r="T5029" s="138"/>
      <c r="U5029" s="138"/>
      <c r="V5029" s="138"/>
      <c r="W5029" s="166"/>
      <c r="X5029" s="135"/>
      <c r="Y5029" s="418">
        <f t="shared" si="738"/>
        <v>0</v>
      </c>
      <c r="Z5029" s="291">
        <f t="shared" si="739"/>
        <v>0</v>
      </c>
      <c r="AA5029" s="163"/>
      <c r="AB5029" s="177" t="str">
        <f t="shared" si="740"/>
        <v/>
      </c>
      <c r="AC5029" s="283" t="str">
        <f t="shared" si="741"/>
        <v/>
      </c>
      <c r="AD5029" s="283" t="str">
        <f t="shared" si="742"/>
        <v/>
      </c>
      <c r="AE5029" s="163"/>
      <c r="AF5029" s="162"/>
    </row>
    <row r="5030" spans="1:32">
      <c r="A5030" s="134">
        <v>5021</v>
      </c>
      <c r="B5030" s="136"/>
      <c r="C5030" s="146">
        <f t="shared" si="735"/>
        <v>0</v>
      </c>
      <c r="D5030" s="146">
        <f t="shared" si="736"/>
        <v>1</v>
      </c>
      <c r="E5030" s="146">
        <f t="shared" si="737"/>
        <v>1900</v>
      </c>
      <c r="F5030" s="137"/>
      <c r="G5030" s="287"/>
      <c r="H5030" s="137"/>
      <c r="I5030" s="134"/>
      <c r="J5030" s="204"/>
      <c r="K5030" s="133"/>
      <c r="L5030" s="134"/>
      <c r="M5030" s="133"/>
      <c r="N5030" s="134"/>
      <c r="O5030" s="134"/>
      <c r="P5030" s="166"/>
      <c r="Q5030" s="164"/>
      <c r="R5030" s="165"/>
      <c r="S5030" s="138"/>
      <c r="T5030" s="138"/>
      <c r="U5030" s="138"/>
      <c r="V5030" s="138"/>
      <c r="W5030" s="166"/>
      <c r="X5030" s="135"/>
      <c r="Y5030" s="418">
        <f t="shared" si="738"/>
        <v>0</v>
      </c>
      <c r="Z5030" s="291">
        <f t="shared" si="739"/>
        <v>0</v>
      </c>
      <c r="AA5030" s="163"/>
      <c r="AB5030" s="177" t="str">
        <f t="shared" si="740"/>
        <v/>
      </c>
      <c r="AC5030" s="283" t="str">
        <f t="shared" si="741"/>
        <v/>
      </c>
      <c r="AD5030" s="283" t="str">
        <f t="shared" si="742"/>
        <v/>
      </c>
      <c r="AE5030" s="163"/>
      <c r="AF5030" s="162"/>
    </row>
    <row r="5031" spans="1:32">
      <c r="A5031" s="134">
        <v>5022</v>
      </c>
      <c r="B5031" s="136"/>
      <c r="C5031" s="146">
        <f t="shared" si="735"/>
        <v>0</v>
      </c>
      <c r="D5031" s="146">
        <f t="shared" si="736"/>
        <v>1</v>
      </c>
      <c r="E5031" s="146">
        <f t="shared" si="737"/>
        <v>1900</v>
      </c>
      <c r="F5031" s="137"/>
      <c r="G5031" s="287"/>
      <c r="H5031" s="137"/>
      <c r="I5031" s="134"/>
      <c r="J5031" s="204"/>
      <c r="K5031" s="133"/>
      <c r="L5031" s="134"/>
      <c r="M5031" s="133"/>
      <c r="N5031" s="134"/>
      <c r="O5031" s="134"/>
      <c r="P5031" s="166"/>
      <c r="Q5031" s="164"/>
      <c r="R5031" s="165"/>
      <c r="S5031" s="138"/>
      <c r="T5031" s="138"/>
      <c r="U5031" s="138"/>
      <c r="V5031" s="138"/>
      <c r="W5031" s="166"/>
      <c r="X5031" s="135"/>
      <c r="Y5031" s="418">
        <f t="shared" si="738"/>
        <v>0</v>
      </c>
      <c r="Z5031" s="291">
        <f t="shared" si="739"/>
        <v>0</v>
      </c>
      <c r="AA5031" s="163"/>
      <c r="AB5031" s="177" t="str">
        <f t="shared" si="740"/>
        <v/>
      </c>
      <c r="AC5031" s="283" t="str">
        <f t="shared" si="741"/>
        <v/>
      </c>
      <c r="AD5031" s="283" t="str">
        <f t="shared" si="742"/>
        <v/>
      </c>
      <c r="AE5031" s="163"/>
      <c r="AF5031" s="162"/>
    </row>
    <row r="5032" spans="1:32">
      <c r="A5032" s="134">
        <v>5023</v>
      </c>
      <c r="B5032" s="136"/>
      <c r="C5032" s="146">
        <f t="shared" si="735"/>
        <v>0</v>
      </c>
      <c r="D5032" s="146">
        <f t="shared" si="736"/>
        <v>1</v>
      </c>
      <c r="E5032" s="146">
        <f t="shared" si="737"/>
        <v>1900</v>
      </c>
      <c r="F5032" s="137"/>
      <c r="G5032" s="287"/>
      <c r="H5032" s="137"/>
      <c r="I5032" s="134"/>
      <c r="J5032" s="204"/>
      <c r="K5032" s="133"/>
      <c r="L5032" s="134"/>
      <c r="M5032" s="133"/>
      <c r="N5032" s="134"/>
      <c r="O5032" s="134"/>
      <c r="P5032" s="166"/>
      <c r="Q5032" s="164"/>
      <c r="R5032" s="165"/>
      <c r="S5032" s="138"/>
      <c r="T5032" s="138"/>
      <c r="U5032" s="138"/>
      <c r="V5032" s="138"/>
      <c r="W5032" s="166"/>
      <c r="X5032" s="135"/>
      <c r="Y5032" s="418">
        <f t="shared" si="738"/>
        <v>0</v>
      </c>
      <c r="Z5032" s="291">
        <f t="shared" si="739"/>
        <v>0</v>
      </c>
      <c r="AA5032" s="163"/>
      <c r="AB5032" s="177" t="str">
        <f t="shared" si="740"/>
        <v/>
      </c>
      <c r="AC5032" s="283" t="str">
        <f t="shared" si="741"/>
        <v/>
      </c>
      <c r="AD5032" s="283" t="str">
        <f t="shared" si="742"/>
        <v/>
      </c>
      <c r="AE5032" s="163"/>
      <c r="AF5032" s="162"/>
    </row>
    <row r="5033" spans="1:32">
      <c r="A5033" s="134">
        <v>5024</v>
      </c>
      <c r="B5033" s="136"/>
      <c r="C5033" s="146">
        <f t="shared" si="735"/>
        <v>0</v>
      </c>
      <c r="D5033" s="146">
        <f t="shared" si="736"/>
        <v>1</v>
      </c>
      <c r="E5033" s="146">
        <f t="shared" si="737"/>
        <v>1900</v>
      </c>
      <c r="F5033" s="137"/>
      <c r="G5033" s="287"/>
      <c r="H5033" s="137"/>
      <c r="I5033" s="134"/>
      <c r="J5033" s="204"/>
      <c r="K5033" s="133"/>
      <c r="L5033" s="134"/>
      <c r="M5033" s="133"/>
      <c r="N5033" s="134"/>
      <c r="O5033" s="134"/>
      <c r="P5033" s="166"/>
      <c r="Q5033" s="164"/>
      <c r="R5033" s="165"/>
      <c r="S5033" s="138"/>
      <c r="T5033" s="138"/>
      <c r="U5033" s="138"/>
      <c r="V5033" s="138"/>
      <c r="W5033" s="166"/>
      <c r="X5033" s="135"/>
      <c r="Y5033" s="418">
        <f t="shared" si="738"/>
        <v>0</v>
      </c>
      <c r="Z5033" s="291">
        <f t="shared" si="739"/>
        <v>0</v>
      </c>
      <c r="AA5033" s="163"/>
      <c r="AB5033" s="177" t="str">
        <f t="shared" si="740"/>
        <v/>
      </c>
      <c r="AC5033" s="283" t="str">
        <f t="shared" si="741"/>
        <v/>
      </c>
      <c r="AD5033" s="283" t="str">
        <f t="shared" si="742"/>
        <v/>
      </c>
      <c r="AE5033" s="163"/>
      <c r="AF5033" s="162"/>
    </row>
    <row r="5034" spans="1:32">
      <c r="A5034" s="134">
        <v>5025</v>
      </c>
      <c r="B5034" s="136"/>
      <c r="C5034" s="146">
        <f t="shared" si="735"/>
        <v>0</v>
      </c>
      <c r="D5034" s="146">
        <f t="shared" si="736"/>
        <v>1</v>
      </c>
      <c r="E5034" s="146">
        <f t="shared" si="737"/>
        <v>1900</v>
      </c>
      <c r="F5034" s="137"/>
      <c r="G5034" s="287"/>
      <c r="H5034" s="137"/>
      <c r="I5034" s="134"/>
      <c r="J5034" s="204"/>
      <c r="K5034" s="133"/>
      <c r="L5034" s="134"/>
      <c r="M5034" s="133"/>
      <c r="N5034" s="134"/>
      <c r="O5034" s="134"/>
      <c r="P5034" s="166"/>
      <c r="Q5034" s="164"/>
      <c r="R5034" s="165"/>
      <c r="S5034" s="138"/>
      <c r="T5034" s="138"/>
      <c r="U5034" s="138"/>
      <c r="V5034" s="138"/>
      <c r="W5034" s="166"/>
      <c r="X5034" s="135"/>
      <c r="Y5034" s="418">
        <f t="shared" si="738"/>
        <v>0</v>
      </c>
      <c r="Z5034" s="291">
        <f t="shared" si="739"/>
        <v>0</v>
      </c>
      <c r="AA5034" s="163"/>
      <c r="AB5034" s="177" t="str">
        <f t="shared" si="740"/>
        <v/>
      </c>
      <c r="AC5034" s="283" t="str">
        <f t="shared" si="741"/>
        <v/>
      </c>
      <c r="AD5034" s="283" t="str">
        <f t="shared" si="742"/>
        <v/>
      </c>
      <c r="AE5034" s="163"/>
      <c r="AF5034" s="162"/>
    </row>
    <row r="5035" spans="1:32">
      <c r="A5035" s="134">
        <v>5026</v>
      </c>
      <c r="B5035" s="136"/>
      <c r="C5035" s="146">
        <f t="shared" si="735"/>
        <v>0</v>
      </c>
      <c r="D5035" s="146">
        <f t="shared" si="736"/>
        <v>1</v>
      </c>
      <c r="E5035" s="146">
        <f t="shared" si="737"/>
        <v>1900</v>
      </c>
      <c r="F5035" s="137"/>
      <c r="G5035" s="287"/>
      <c r="H5035" s="137"/>
      <c r="I5035" s="134"/>
      <c r="J5035" s="204"/>
      <c r="K5035" s="133"/>
      <c r="L5035" s="134"/>
      <c r="M5035" s="133"/>
      <c r="N5035" s="134"/>
      <c r="O5035" s="134"/>
      <c r="P5035" s="166"/>
      <c r="Q5035" s="164"/>
      <c r="R5035" s="165"/>
      <c r="S5035" s="138"/>
      <c r="T5035" s="138"/>
      <c r="U5035" s="138"/>
      <c r="V5035" s="138"/>
      <c r="W5035" s="166"/>
      <c r="X5035" s="135"/>
      <c r="Y5035" s="418">
        <f t="shared" si="738"/>
        <v>0</v>
      </c>
      <c r="Z5035" s="291">
        <f t="shared" si="739"/>
        <v>0</v>
      </c>
      <c r="AA5035" s="163"/>
      <c r="AB5035" s="177" t="str">
        <f t="shared" si="740"/>
        <v/>
      </c>
      <c r="AC5035" s="283" t="str">
        <f t="shared" si="741"/>
        <v/>
      </c>
      <c r="AD5035" s="283" t="str">
        <f t="shared" si="742"/>
        <v/>
      </c>
      <c r="AE5035" s="163"/>
      <c r="AF5035" s="162"/>
    </row>
    <row r="5036" spans="1:32">
      <c r="A5036" s="134">
        <v>5027</v>
      </c>
      <c r="B5036" s="136"/>
      <c r="C5036" s="146">
        <f t="shared" si="735"/>
        <v>0</v>
      </c>
      <c r="D5036" s="146">
        <f t="shared" si="736"/>
        <v>1</v>
      </c>
      <c r="E5036" s="146">
        <f t="shared" si="737"/>
        <v>1900</v>
      </c>
      <c r="F5036" s="137"/>
      <c r="G5036" s="287"/>
      <c r="H5036" s="137"/>
      <c r="I5036" s="134"/>
      <c r="J5036" s="204"/>
      <c r="K5036" s="133"/>
      <c r="L5036" s="134"/>
      <c r="M5036" s="133"/>
      <c r="N5036" s="134"/>
      <c r="O5036" s="134"/>
      <c r="P5036" s="166"/>
      <c r="Q5036" s="164"/>
      <c r="R5036" s="165"/>
      <c r="S5036" s="138"/>
      <c r="T5036" s="138"/>
      <c r="U5036" s="138"/>
      <c r="V5036" s="138"/>
      <c r="W5036" s="166"/>
      <c r="X5036" s="135"/>
      <c r="Y5036" s="418">
        <f t="shared" si="738"/>
        <v>0</v>
      </c>
      <c r="Z5036" s="291">
        <f t="shared" si="739"/>
        <v>0</v>
      </c>
      <c r="AA5036" s="163"/>
      <c r="AB5036" s="177" t="str">
        <f t="shared" si="740"/>
        <v/>
      </c>
      <c r="AC5036" s="283" t="str">
        <f t="shared" si="741"/>
        <v/>
      </c>
      <c r="AD5036" s="283" t="str">
        <f t="shared" si="742"/>
        <v/>
      </c>
      <c r="AE5036" s="163"/>
      <c r="AF5036" s="162"/>
    </row>
    <row r="5037" spans="1:32">
      <c r="A5037" s="134">
        <v>5028</v>
      </c>
      <c r="B5037" s="136"/>
      <c r="C5037" s="146">
        <f t="shared" si="735"/>
        <v>0</v>
      </c>
      <c r="D5037" s="146">
        <f t="shared" si="736"/>
        <v>1</v>
      </c>
      <c r="E5037" s="146">
        <f t="shared" si="737"/>
        <v>1900</v>
      </c>
      <c r="F5037" s="137"/>
      <c r="G5037" s="287"/>
      <c r="H5037" s="137"/>
      <c r="I5037" s="134"/>
      <c r="J5037" s="204"/>
      <c r="K5037" s="133"/>
      <c r="L5037" s="134"/>
      <c r="M5037" s="133"/>
      <c r="N5037" s="134"/>
      <c r="O5037" s="134"/>
      <c r="P5037" s="166"/>
      <c r="Q5037" s="164"/>
      <c r="R5037" s="165"/>
      <c r="S5037" s="138"/>
      <c r="T5037" s="138"/>
      <c r="U5037" s="138"/>
      <c r="V5037" s="138"/>
      <c r="W5037" s="166"/>
      <c r="X5037" s="135"/>
      <c r="Y5037" s="418">
        <f t="shared" si="738"/>
        <v>0</v>
      </c>
      <c r="Z5037" s="291">
        <f t="shared" si="739"/>
        <v>0</v>
      </c>
      <c r="AA5037" s="163"/>
      <c r="AB5037" s="177" t="str">
        <f t="shared" si="740"/>
        <v/>
      </c>
      <c r="AC5037" s="283" t="str">
        <f t="shared" si="741"/>
        <v/>
      </c>
      <c r="AD5037" s="283" t="str">
        <f t="shared" si="742"/>
        <v/>
      </c>
      <c r="AE5037" s="163"/>
      <c r="AF5037" s="162"/>
    </row>
    <row r="5038" spans="1:32">
      <c r="A5038" s="134">
        <v>5029</v>
      </c>
      <c r="B5038" s="136"/>
      <c r="C5038" s="146">
        <f t="shared" si="735"/>
        <v>0</v>
      </c>
      <c r="D5038" s="146">
        <f t="shared" si="736"/>
        <v>1</v>
      </c>
      <c r="E5038" s="146">
        <f t="shared" si="737"/>
        <v>1900</v>
      </c>
      <c r="F5038" s="137"/>
      <c r="G5038" s="287"/>
      <c r="H5038" s="137"/>
      <c r="I5038" s="134"/>
      <c r="J5038" s="204"/>
      <c r="K5038" s="133"/>
      <c r="L5038" s="134"/>
      <c r="M5038" s="133"/>
      <c r="N5038" s="134"/>
      <c r="O5038" s="134"/>
      <c r="P5038" s="166"/>
      <c r="Q5038" s="164"/>
      <c r="R5038" s="165"/>
      <c r="S5038" s="138"/>
      <c r="T5038" s="138"/>
      <c r="U5038" s="138"/>
      <c r="V5038" s="138"/>
      <c r="W5038" s="166"/>
      <c r="X5038" s="135"/>
      <c r="Y5038" s="418">
        <f t="shared" si="738"/>
        <v>0</v>
      </c>
      <c r="Z5038" s="291">
        <f t="shared" si="739"/>
        <v>0</v>
      </c>
      <c r="AA5038" s="163"/>
      <c r="AB5038" s="177" t="str">
        <f t="shared" si="740"/>
        <v/>
      </c>
      <c r="AC5038" s="283" t="str">
        <f t="shared" si="741"/>
        <v/>
      </c>
      <c r="AD5038" s="283" t="str">
        <f t="shared" si="742"/>
        <v/>
      </c>
      <c r="AE5038" s="163"/>
      <c r="AF5038" s="162"/>
    </row>
    <row r="5039" spans="1:32">
      <c r="A5039" s="134">
        <v>5030</v>
      </c>
      <c r="B5039" s="136"/>
      <c r="C5039" s="146">
        <f t="shared" si="735"/>
        <v>0</v>
      </c>
      <c r="D5039" s="146">
        <f t="shared" si="736"/>
        <v>1</v>
      </c>
      <c r="E5039" s="146">
        <f t="shared" si="737"/>
        <v>1900</v>
      </c>
      <c r="F5039" s="137"/>
      <c r="G5039" s="287"/>
      <c r="H5039" s="137"/>
      <c r="I5039" s="134"/>
      <c r="J5039" s="204"/>
      <c r="K5039" s="133"/>
      <c r="L5039" s="134"/>
      <c r="M5039" s="133"/>
      <c r="N5039" s="134"/>
      <c r="O5039" s="134"/>
      <c r="P5039" s="166"/>
      <c r="Q5039" s="164"/>
      <c r="R5039" s="165"/>
      <c r="S5039" s="138"/>
      <c r="T5039" s="138"/>
      <c r="U5039" s="138"/>
      <c r="V5039" s="138"/>
      <c r="W5039" s="166"/>
      <c r="X5039" s="135"/>
      <c r="Y5039" s="418">
        <f t="shared" si="738"/>
        <v>0</v>
      </c>
      <c r="Z5039" s="291">
        <f t="shared" si="739"/>
        <v>0</v>
      </c>
      <c r="AA5039" s="163"/>
      <c r="AB5039" s="177" t="str">
        <f t="shared" si="740"/>
        <v/>
      </c>
      <c r="AC5039" s="283" t="str">
        <f t="shared" si="741"/>
        <v/>
      </c>
      <c r="AD5039" s="283" t="str">
        <f t="shared" si="742"/>
        <v/>
      </c>
      <c r="AE5039" s="163"/>
      <c r="AF5039" s="162"/>
    </row>
    <row r="5040" spans="1:32">
      <c r="A5040" s="134">
        <v>5031</v>
      </c>
      <c r="B5040" s="136"/>
      <c r="C5040" s="146">
        <f t="shared" si="735"/>
        <v>0</v>
      </c>
      <c r="D5040" s="146">
        <f t="shared" si="736"/>
        <v>1</v>
      </c>
      <c r="E5040" s="146">
        <f t="shared" si="737"/>
        <v>1900</v>
      </c>
      <c r="F5040" s="137"/>
      <c r="G5040" s="287"/>
      <c r="H5040" s="137"/>
      <c r="I5040" s="134"/>
      <c r="J5040" s="204"/>
      <c r="K5040" s="133"/>
      <c r="L5040" s="134"/>
      <c r="M5040" s="133"/>
      <c r="N5040" s="134"/>
      <c r="O5040" s="134"/>
      <c r="P5040" s="166"/>
      <c r="Q5040" s="164"/>
      <c r="R5040" s="165"/>
      <c r="S5040" s="138"/>
      <c r="T5040" s="138"/>
      <c r="U5040" s="138"/>
      <c r="V5040" s="138"/>
      <c r="W5040" s="166"/>
      <c r="X5040" s="135"/>
      <c r="Y5040" s="418">
        <f t="shared" si="738"/>
        <v>0</v>
      </c>
      <c r="Z5040" s="291">
        <f t="shared" si="739"/>
        <v>0</v>
      </c>
      <c r="AA5040" s="163"/>
      <c r="AB5040" s="177" t="str">
        <f t="shared" si="740"/>
        <v/>
      </c>
      <c r="AC5040" s="283" t="str">
        <f t="shared" si="741"/>
        <v/>
      </c>
      <c r="AD5040" s="283" t="str">
        <f t="shared" si="742"/>
        <v/>
      </c>
      <c r="AE5040" s="163"/>
      <c r="AF5040" s="162"/>
    </row>
    <row r="5041" spans="1:32">
      <c r="A5041" s="134">
        <v>5032</v>
      </c>
      <c r="B5041" s="136"/>
      <c r="C5041" s="146">
        <f t="shared" si="735"/>
        <v>0</v>
      </c>
      <c r="D5041" s="146">
        <f t="shared" si="736"/>
        <v>1</v>
      </c>
      <c r="E5041" s="146">
        <f t="shared" si="737"/>
        <v>1900</v>
      </c>
      <c r="F5041" s="137"/>
      <c r="G5041" s="287"/>
      <c r="H5041" s="137"/>
      <c r="I5041" s="134"/>
      <c r="J5041" s="204"/>
      <c r="K5041" s="133"/>
      <c r="L5041" s="134"/>
      <c r="M5041" s="133"/>
      <c r="N5041" s="134"/>
      <c r="O5041" s="134"/>
      <c r="P5041" s="166"/>
      <c r="Q5041" s="164"/>
      <c r="R5041" s="165"/>
      <c r="S5041" s="138"/>
      <c r="T5041" s="138"/>
      <c r="U5041" s="138"/>
      <c r="V5041" s="138"/>
      <c r="W5041" s="166"/>
      <c r="X5041" s="135"/>
      <c r="Y5041" s="418">
        <f t="shared" si="738"/>
        <v>0</v>
      </c>
      <c r="Z5041" s="291">
        <f t="shared" si="739"/>
        <v>0</v>
      </c>
      <c r="AA5041" s="163"/>
      <c r="AB5041" s="177" t="str">
        <f t="shared" si="740"/>
        <v/>
      </c>
      <c r="AC5041" s="283" t="str">
        <f t="shared" si="741"/>
        <v/>
      </c>
      <c r="AD5041" s="283" t="str">
        <f t="shared" si="742"/>
        <v/>
      </c>
      <c r="AE5041" s="163"/>
      <c r="AF5041" s="162"/>
    </row>
    <row r="5042" spans="1:32">
      <c r="A5042" s="134">
        <v>5033</v>
      </c>
      <c r="B5042" s="136"/>
      <c r="C5042" s="146">
        <f t="shared" si="735"/>
        <v>0</v>
      </c>
      <c r="D5042" s="146">
        <f t="shared" si="736"/>
        <v>1</v>
      </c>
      <c r="E5042" s="146">
        <f t="shared" si="737"/>
        <v>1900</v>
      </c>
      <c r="F5042" s="137"/>
      <c r="G5042" s="287"/>
      <c r="H5042" s="137"/>
      <c r="I5042" s="134"/>
      <c r="J5042" s="204"/>
      <c r="K5042" s="133"/>
      <c r="L5042" s="134"/>
      <c r="M5042" s="133"/>
      <c r="N5042" s="134"/>
      <c r="O5042" s="134"/>
      <c r="P5042" s="166"/>
      <c r="Q5042" s="164"/>
      <c r="R5042" s="165"/>
      <c r="S5042" s="138"/>
      <c r="T5042" s="138"/>
      <c r="U5042" s="138"/>
      <c r="V5042" s="138"/>
      <c r="W5042" s="166"/>
      <c r="X5042" s="135"/>
      <c r="Y5042" s="418">
        <f t="shared" si="738"/>
        <v>0</v>
      </c>
      <c r="Z5042" s="291">
        <f t="shared" si="739"/>
        <v>0</v>
      </c>
      <c r="AA5042" s="163"/>
      <c r="AB5042" s="177" t="str">
        <f t="shared" si="740"/>
        <v/>
      </c>
      <c r="AC5042" s="283" t="str">
        <f t="shared" si="741"/>
        <v/>
      </c>
      <c r="AD5042" s="283" t="str">
        <f t="shared" si="742"/>
        <v/>
      </c>
      <c r="AE5042" s="163"/>
      <c r="AF5042" s="162"/>
    </row>
    <row r="5043" spans="1:32">
      <c r="A5043" s="134">
        <v>5034</v>
      </c>
      <c r="B5043" s="136"/>
      <c r="C5043" s="146">
        <f t="shared" si="735"/>
        <v>0</v>
      </c>
      <c r="D5043" s="146">
        <f t="shared" si="736"/>
        <v>1</v>
      </c>
      <c r="E5043" s="146">
        <f t="shared" si="737"/>
        <v>1900</v>
      </c>
      <c r="F5043" s="137"/>
      <c r="G5043" s="287"/>
      <c r="H5043" s="137"/>
      <c r="I5043" s="134"/>
      <c r="J5043" s="204"/>
      <c r="K5043" s="133"/>
      <c r="L5043" s="134"/>
      <c r="M5043" s="133"/>
      <c r="N5043" s="134"/>
      <c r="O5043" s="134"/>
      <c r="P5043" s="166"/>
      <c r="Q5043" s="164"/>
      <c r="R5043" s="165"/>
      <c r="S5043" s="138"/>
      <c r="T5043" s="138"/>
      <c r="U5043" s="138"/>
      <c r="V5043" s="138"/>
      <c r="W5043" s="166"/>
      <c r="X5043" s="135"/>
      <c r="Y5043" s="418">
        <f t="shared" si="738"/>
        <v>0</v>
      </c>
      <c r="Z5043" s="291">
        <f t="shared" si="739"/>
        <v>0</v>
      </c>
      <c r="AA5043" s="163"/>
      <c r="AB5043" s="177" t="str">
        <f t="shared" si="740"/>
        <v/>
      </c>
      <c r="AC5043" s="283" t="str">
        <f t="shared" si="741"/>
        <v/>
      </c>
      <c r="AD5043" s="283" t="str">
        <f t="shared" si="742"/>
        <v/>
      </c>
      <c r="AE5043" s="163"/>
      <c r="AF5043" s="162"/>
    </row>
    <row r="5044" spans="1:32">
      <c r="A5044" s="134">
        <v>5035</v>
      </c>
      <c r="B5044" s="136"/>
      <c r="C5044" s="146">
        <f t="shared" si="735"/>
        <v>0</v>
      </c>
      <c r="D5044" s="146">
        <f t="shared" si="736"/>
        <v>1</v>
      </c>
      <c r="E5044" s="146">
        <f t="shared" si="737"/>
        <v>1900</v>
      </c>
      <c r="F5044" s="137"/>
      <c r="G5044" s="287"/>
      <c r="H5044" s="137"/>
      <c r="I5044" s="134"/>
      <c r="J5044" s="204"/>
      <c r="K5044" s="133"/>
      <c r="L5044" s="134"/>
      <c r="M5044" s="133"/>
      <c r="N5044" s="134"/>
      <c r="O5044" s="134"/>
      <c r="P5044" s="166"/>
      <c r="Q5044" s="164"/>
      <c r="R5044" s="165"/>
      <c r="S5044" s="138"/>
      <c r="T5044" s="138"/>
      <c r="U5044" s="138"/>
      <c r="V5044" s="138"/>
      <c r="W5044" s="166"/>
      <c r="X5044" s="135"/>
      <c r="Y5044" s="418">
        <f t="shared" si="738"/>
        <v>0</v>
      </c>
      <c r="Z5044" s="291">
        <f t="shared" si="739"/>
        <v>0</v>
      </c>
      <c r="AA5044" s="163"/>
      <c r="AB5044" s="177" t="str">
        <f t="shared" si="740"/>
        <v/>
      </c>
      <c r="AC5044" s="283" t="str">
        <f t="shared" si="741"/>
        <v/>
      </c>
      <c r="AD5044" s="283" t="str">
        <f t="shared" si="742"/>
        <v/>
      </c>
      <c r="AE5044" s="163"/>
      <c r="AF5044" s="162"/>
    </row>
    <row r="5045" spans="1:32">
      <c r="A5045" s="134">
        <v>5036</v>
      </c>
      <c r="B5045" s="136"/>
      <c r="C5045" s="146">
        <f t="shared" si="735"/>
        <v>0</v>
      </c>
      <c r="D5045" s="146">
        <f t="shared" si="736"/>
        <v>1</v>
      </c>
      <c r="E5045" s="146">
        <f t="shared" si="737"/>
        <v>1900</v>
      </c>
      <c r="F5045" s="137"/>
      <c r="G5045" s="287"/>
      <c r="H5045" s="137"/>
      <c r="I5045" s="134"/>
      <c r="J5045" s="204"/>
      <c r="K5045" s="133"/>
      <c r="L5045" s="134"/>
      <c r="M5045" s="133"/>
      <c r="N5045" s="134"/>
      <c r="O5045" s="134"/>
      <c r="P5045" s="166"/>
      <c r="Q5045" s="164"/>
      <c r="R5045" s="165"/>
      <c r="S5045" s="138"/>
      <c r="T5045" s="138"/>
      <c r="U5045" s="138"/>
      <c r="V5045" s="138"/>
      <c r="W5045" s="166"/>
      <c r="X5045" s="135"/>
      <c r="Y5045" s="418">
        <f t="shared" si="738"/>
        <v>0</v>
      </c>
      <c r="Z5045" s="291">
        <f t="shared" si="739"/>
        <v>0</v>
      </c>
      <c r="AA5045" s="163"/>
      <c r="AB5045" s="177" t="str">
        <f t="shared" si="740"/>
        <v/>
      </c>
      <c r="AC5045" s="283" t="str">
        <f t="shared" si="741"/>
        <v/>
      </c>
      <c r="AD5045" s="283" t="str">
        <f t="shared" si="742"/>
        <v/>
      </c>
      <c r="AE5045" s="163"/>
      <c r="AF5045" s="162"/>
    </row>
    <row r="5046" spans="1:32">
      <c r="A5046" s="134">
        <v>5037</v>
      </c>
      <c r="B5046" s="136"/>
      <c r="C5046" s="146">
        <f t="shared" si="735"/>
        <v>0</v>
      </c>
      <c r="D5046" s="146">
        <f t="shared" si="736"/>
        <v>1</v>
      </c>
      <c r="E5046" s="146">
        <f t="shared" si="737"/>
        <v>1900</v>
      </c>
      <c r="F5046" s="137"/>
      <c r="G5046" s="287"/>
      <c r="H5046" s="137"/>
      <c r="I5046" s="134"/>
      <c r="J5046" s="204"/>
      <c r="K5046" s="133"/>
      <c r="L5046" s="134"/>
      <c r="M5046" s="133"/>
      <c r="N5046" s="134"/>
      <c r="O5046" s="134"/>
      <c r="P5046" s="166"/>
      <c r="Q5046" s="164"/>
      <c r="R5046" s="165"/>
      <c r="S5046" s="138"/>
      <c r="T5046" s="138"/>
      <c r="U5046" s="138"/>
      <c r="V5046" s="138"/>
      <c r="W5046" s="166"/>
      <c r="X5046" s="135"/>
      <c r="Y5046" s="418">
        <f t="shared" si="738"/>
        <v>0</v>
      </c>
      <c r="Z5046" s="291">
        <f t="shared" si="739"/>
        <v>0</v>
      </c>
      <c r="AA5046" s="163"/>
      <c r="AB5046" s="177" t="str">
        <f t="shared" si="740"/>
        <v/>
      </c>
      <c r="AC5046" s="283" t="str">
        <f t="shared" si="741"/>
        <v/>
      </c>
      <c r="AD5046" s="283" t="str">
        <f t="shared" si="742"/>
        <v/>
      </c>
      <c r="AE5046" s="163"/>
      <c r="AF5046" s="162"/>
    </row>
    <row r="5047" spans="1:32">
      <c r="A5047" s="134">
        <v>5038</v>
      </c>
      <c r="B5047" s="136"/>
      <c r="C5047" s="146">
        <f t="shared" si="735"/>
        <v>0</v>
      </c>
      <c r="D5047" s="146">
        <f t="shared" si="736"/>
        <v>1</v>
      </c>
      <c r="E5047" s="146">
        <f t="shared" si="737"/>
        <v>1900</v>
      </c>
      <c r="F5047" s="137"/>
      <c r="G5047" s="287"/>
      <c r="H5047" s="137"/>
      <c r="I5047" s="134"/>
      <c r="J5047" s="204"/>
      <c r="K5047" s="133"/>
      <c r="L5047" s="134"/>
      <c r="M5047" s="133"/>
      <c r="N5047" s="134"/>
      <c r="O5047" s="134"/>
      <c r="P5047" s="166"/>
      <c r="Q5047" s="164"/>
      <c r="R5047" s="165"/>
      <c r="S5047" s="138"/>
      <c r="T5047" s="138"/>
      <c r="U5047" s="138"/>
      <c r="V5047" s="138"/>
      <c r="W5047" s="166"/>
      <c r="X5047" s="135"/>
      <c r="Y5047" s="418">
        <f t="shared" si="738"/>
        <v>0</v>
      </c>
      <c r="Z5047" s="291">
        <f t="shared" si="739"/>
        <v>0</v>
      </c>
      <c r="AA5047" s="163"/>
      <c r="AB5047" s="177" t="str">
        <f t="shared" si="740"/>
        <v/>
      </c>
      <c r="AC5047" s="283" t="str">
        <f t="shared" si="741"/>
        <v/>
      </c>
      <c r="AD5047" s="283" t="str">
        <f t="shared" si="742"/>
        <v/>
      </c>
      <c r="AE5047" s="163"/>
      <c r="AF5047" s="162"/>
    </row>
    <row r="5048" spans="1:32">
      <c r="A5048" s="134">
        <v>5039</v>
      </c>
      <c r="B5048" s="136"/>
      <c r="C5048" s="146">
        <f t="shared" si="735"/>
        <v>0</v>
      </c>
      <c r="D5048" s="146">
        <f t="shared" si="736"/>
        <v>1</v>
      </c>
      <c r="E5048" s="146">
        <f t="shared" si="737"/>
        <v>1900</v>
      </c>
      <c r="F5048" s="137"/>
      <c r="G5048" s="287"/>
      <c r="H5048" s="137"/>
      <c r="I5048" s="134"/>
      <c r="J5048" s="204"/>
      <c r="K5048" s="133"/>
      <c r="L5048" s="134"/>
      <c r="M5048" s="133"/>
      <c r="N5048" s="134"/>
      <c r="O5048" s="134"/>
      <c r="P5048" s="166"/>
      <c r="Q5048" s="164"/>
      <c r="R5048" s="165"/>
      <c r="S5048" s="138"/>
      <c r="T5048" s="138"/>
      <c r="U5048" s="138"/>
      <c r="V5048" s="138"/>
      <c r="W5048" s="166"/>
      <c r="X5048" s="135"/>
      <c r="Y5048" s="418">
        <f t="shared" si="738"/>
        <v>0</v>
      </c>
      <c r="Z5048" s="291">
        <f t="shared" si="739"/>
        <v>0</v>
      </c>
      <c r="AA5048" s="163"/>
      <c r="AB5048" s="177" t="str">
        <f t="shared" si="740"/>
        <v/>
      </c>
      <c r="AC5048" s="283" t="str">
        <f t="shared" si="741"/>
        <v/>
      </c>
      <c r="AD5048" s="283" t="str">
        <f t="shared" si="742"/>
        <v/>
      </c>
      <c r="AE5048" s="163"/>
      <c r="AF5048" s="162"/>
    </row>
    <row r="5049" spans="1:32">
      <c r="A5049" s="134">
        <v>5040</v>
      </c>
      <c r="B5049" s="136"/>
      <c r="C5049" s="146">
        <f t="shared" si="735"/>
        <v>0</v>
      </c>
      <c r="D5049" s="146">
        <f t="shared" si="736"/>
        <v>1</v>
      </c>
      <c r="E5049" s="146">
        <f t="shared" si="737"/>
        <v>1900</v>
      </c>
      <c r="F5049" s="137"/>
      <c r="G5049" s="287"/>
      <c r="H5049" s="137"/>
      <c r="I5049" s="134"/>
      <c r="J5049" s="204"/>
      <c r="K5049" s="133"/>
      <c r="L5049" s="134"/>
      <c r="M5049" s="133"/>
      <c r="N5049" s="134"/>
      <c r="O5049" s="134"/>
      <c r="P5049" s="166"/>
      <c r="Q5049" s="164"/>
      <c r="R5049" s="165"/>
      <c r="S5049" s="138"/>
      <c r="T5049" s="138"/>
      <c r="U5049" s="138"/>
      <c r="V5049" s="138"/>
      <c r="W5049" s="166"/>
      <c r="X5049" s="135"/>
      <c r="Y5049" s="418">
        <f t="shared" si="738"/>
        <v>0</v>
      </c>
      <c r="Z5049" s="291">
        <f t="shared" si="739"/>
        <v>0</v>
      </c>
      <c r="AA5049" s="163"/>
      <c r="AB5049" s="177" t="str">
        <f t="shared" si="740"/>
        <v/>
      </c>
      <c r="AC5049" s="283" t="str">
        <f t="shared" si="741"/>
        <v/>
      </c>
      <c r="AD5049" s="283" t="str">
        <f t="shared" si="742"/>
        <v/>
      </c>
      <c r="AE5049" s="163"/>
      <c r="AF5049" s="162"/>
    </row>
    <row r="5050" spans="1:32">
      <c r="A5050" s="134">
        <v>5041</v>
      </c>
      <c r="B5050" s="136"/>
      <c r="C5050" s="146">
        <f t="shared" si="735"/>
        <v>0</v>
      </c>
      <c r="D5050" s="146">
        <f t="shared" si="736"/>
        <v>1</v>
      </c>
      <c r="E5050" s="146">
        <f t="shared" si="737"/>
        <v>1900</v>
      </c>
      <c r="F5050" s="137"/>
      <c r="G5050" s="287"/>
      <c r="H5050" s="137"/>
      <c r="I5050" s="134"/>
      <c r="J5050" s="204"/>
      <c r="K5050" s="133"/>
      <c r="L5050" s="134"/>
      <c r="M5050" s="133"/>
      <c r="N5050" s="134"/>
      <c r="O5050" s="134"/>
      <c r="P5050" s="166"/>
      <c r="Q5050" s="164"/>
      <c r="R5050" s="165"/>
      <c r="S5050" s="138"/>
      <c r="T5050" s="138"/>
      <c r="U5050" s="138"/>
      <c r="V5050" s="138"/>
      <c r="W5050" s="166"/>
      <c r="X5050" s="135"/>
      <c r="Y5050" s="418">
        <f t="shared" si="738"/>
        <v>0</v>
      </c>
      <c r="Z5050" s="291">
        <f t="shared" si="739"/>
        <v>0</v>
      </c>
      <c r="AA5050" s="163"/>
      <c r="AB5050" s="177" t="str">
        <f t="shared" si="740"/>
        <v/>
      </c>
      <c r="AC5050" s="283" t="str">
        <f t="shared" si="741"/>
        <v/>
      </c>
      <c r="AD5050" s="283" t="str">
        <f t="shared" si="742"/>
        <v/>
      </c>
      <c r="AE5050" s="163"/>
      <c r="AF5050" s="162"/>
    </row>
    <row r="5051" spans="1:32">
      <c r="A5051" s="134">
        <v>5042</v>
      </c>
      <c r="B5051" s="136"/>
      <c r="C5051" s="146">
        <f t="shared" si="735"/>
        <v>0</v>
      </c>
      <c r="D5051" s="146">
        <f t="shared" si="736"/>
        <v>1</v>
      </c>
      <c r="E5051" s="146">
        <f t="shared" si="737"/>
        <v>1900</v>
      </c>
      <c r="F5051" s="137"/>
      <c r="G5051" s="287"/>
      <c r="H5051" s="137"/>
      <c r="I5051" s="134"/>
      <c r="J5051" s="204"/>
      <c r="K5051" s="133"/>
      <c r="L5051" s="134"/>
      <c r="M5051" s="133"/>
      <c r="N5051" s="134"/>
      <c r="O5051" s="134"/>
      <c r="P5051" s="166"/>
      <c r="Q5051" s="164"/>
      <c r="R5051" s="165"/>
      <c r="S5051" s="138"/>
      <c r="T5051" s="138"/>
      <c r="U5051" s="138"/>
      <c r="V5051" s="138"/>
      <c r="W5051" s="166"/>
      <c r="X5051" s="135"/>
      <c r="Y5051" s="418">
        <f t="shared" si="738"/>
        <v>0</v>
      </c>
      <c r="Z5051" s="291">
        <f t="shared" si="739"/>
        <v>0</v>
      </c>
      <c r="AA5051" s="163"/>
      <c r="AB5051" s="177" t="str">
        <f t="shared" si="740"/>
        <v/>
      </c>
      <c r="AC5051" s="283" t="str">
        <f t="shared" si="741"/>
        <v/>
      </c>
      <c r="AD5051" s="283" t="str">
        <f t="shared" si="742"/>
        <v/>
      </c>
      <c r="AE5051" s="163"/>
      <c r="AF5051" s="162"/>
    </row>
    <row r="5052" spans="1:32">
      <c r="A5052" s="134">
        <v>5043</v>
      </c>
      <c r="B5052" s="136"/>
      <c r="C5052" s="146">
        <f t="shared" si="735"/>
        <v>0</v>
      </c>
      <c r="D5052" s="146">
        <f t="shared" si="736"/>
        <v>1</v>
      </c>
      <c r="E5052" s="146">
        <f t="shared" si="737"/>
        <v>1900</v>
      </c>
      <c r="F5052" s="137"/>
      <c r="G5052" s="287"/>
      <c r="H5052" s="137"/>
      <c r="I5052" s="134"/>
      <c r="J5052" s="204"/>
      <c r="K5052" s="133"/>
      <c r="L5052" s="134"/>
      <c r="M5052" s="133"/>
      <c r="N5052" s="134"/>
      <c r="O5052" s="134"/>
      <c r="P5052" s="166"/>
      <c r="Q5052" s="164"/>
      <c r="R5052" s="165"/>
      <c r="S5052" s="138"/>
      <c r="T5052" s="138"/>
      <c r="U5052" s="138"/>
      <c r="V5052" s="138"/>
      <c r="W5052" s="166"/>
      <c r="X5052" s="135"/>
      <c r="Y5052" s="418">
        <f t="shared" si="738"/>
        <v>0</v>
      </c>
      <c r="Z5052" s="291">
        <f t="shared" si="739"/>
        <v>0</v>
      </c>
      <c r="AA5052" s="163"/>
      <c r="AB5052" s="177" t="str">
        <f t="shared" si="740"/>
        <v/>
      </c>
      <c r="AC5052" s="283" t="str">
        <f t="shared" si="741"/>
        <v/>
      </c>
      <c r="AD5052" s="283" t="str">
        <f t="shared" si="742"/>
        <v/>
      </c>
      <c r="AE5052" s="163"/>
      <c r="AF5052" s="162"/>
    </row>
    <row r="5053" spans="1:32">
      <c r="A5053" s="134">
        <v>5044</v>
      </c>
      <c r="B5053" s="136"/>
      <c r="C5053" s="146">
        <f t="shared" si="735"/>
        <v>0</v>
      </c>
      <c r="D5053" s="146">
        <f t="shared" si="736"/>
        <v>1</v>
      </c>
      <c r="E5053" s="146">
        <f t="shared" si="737"/>
        <v>1900</v>
      </c>
      <c r="F5053" s="137"/>
      <c r="G5053" s="287"/>
      <c r="H5053" s="137"/>
      <c r="I5053" s="134"/>
      <c r="J5053" s="204"/>
      <c r="K5053" s="133"/>
      <c r="L5053" s="134"/>
      <c r="M5053" s="133"/>
      <c r="N5053" s="134"/>
      <c r="O5053" s="134"/>
      <c r="P5053" s="166"/>
      <c r="Q5053" s="164"/>
      <c r="R5053" s="165"/>
      <c r="S5053" s="138"/>
      <c r="T5053" s="138"/>
      <c r="U5053" s="138"/>
      <c r="V5053" s="138"/>
      <c r="W5053" s="166"/>
      <c r="X5053" s="135"/>
      <c r="Y5053" s="418">
        <f t="shared" si="738"/>
        <v>0</v>
      </c>
      <c r="Z5053" s="291">
        <f t="shared" si="739"/>
        <v>0</v>
      </c>
      <c r="AA5053" s="163"/>
      <c r="AB5053" s="177" t="str">
        <f t="shared" si="740"/>
        <v/>
      </c>
      <c r="AC5053" s="283" t="str">
        <f t="shared" si="741"/>
        <v/>
      </c>
      <c r="AD5053" s="283" t="str">
        <f t="shared" si="742"/>
        <v/>
      </c>
      <c r="AE5053" s="163"/>
      <c r="AF5053" s="162"/>
    </row>
    <row r="5054" spans="1:32">
      <c r="A5054" s="134">
        <v>5045</v>
      </c>
      <c r="B5054" s="136"/>
      <c r="C5054" s="146">
        <f t="shared" si="735"/>
        <v>0</v>
      </c>
      <c r="D5054" s="146">
        <f t="shared" si="736"/>
        <v>1</v>
      </c>
      <c r="E5054" s="146">
        <f t="shared" si="737"/>
        <v>1900</v>
      </c>
      <c r="F5054" s="137"/>
      <c r="G5054" s="287"/>
      <c r="H5054" s="137"/>
      <c r="I5054" s="134"/>
      <c r="J5054" s="204"/>
      <c r="K5054" s="133"/>
      <c r="L5054" s="134"/>
      <c r="M5054" s="133"/>
      <c r="N5054" s="134"/>
      <c r="O5054" s="134"/>
      <c r="P5054" s="166"/>
      <c r="Q5054" s="164"/>
      <c r="R5054" s="165"/>
      <c r="S5054" s="138"/>
      <c r="T5054" s="138"/>
      <c r="U5054" s="138"/>
      <c r="V5054" s="138"/>
      <c r="W5054" s="166"/>
      <c r="X5054" s="135"/>
      <c r="Y5054" s="418">
        <f t="shared" si="738"/>
        <v>0</v>
      </c>
      <c r="Z5054" s="291">
        <f t="shared" si="739"/>
        <v>0</v>
      </c>
      <c r="AA5054" s="163"/>
      <c r="AB5054" s="177" t="str">
        <f t="shared" si="740"/>
        <v/>
      </c>
      <c r="AC5054" s="283" t="str">
        <f t="shared" si="741"/>
        <v/>
      </c>
      <c r="AD5054" s="283" t="str">
        <f t="shared" si="742"/>
        <v/>
      </c>
      <c r="AE5054" s="163"/>
      <c r="AF5054" s="162"/>
    </row>
    <row r="5055" spans="1:32">
      <c r="A5055" s="134">
        <v>5046</v>
      </c>
      <c r="B5055" s="136"/>
      <c r="C5055" s="146">
        <f t="shared" si="735"/>
        <v>0</v>
      </c>
      <c r="D5055" s="146">
        <f t="shared" si="736"/>
        <v>1</v>
      </c>
      <c r="E5055" s="146">
        <f t="shared" si="737"/>
        <v>1900</v>
      </c>
      <c r="F5055" s="137"/>
      <c r="G5055" s="287"/>
      <c r="H5055" s="137"/>
      <c r="I5055" s="134"/>
      <c r="J5055" s="204"/>
      <c r="K5055" s="133"/>
      <c r="L5055" s="134"/>
      <c r="M5055" s="133"/>
      <c r="N5055" s="134"/>
      <c r="O5055" s="134"/>
      <c r="P5055" s="166"/>
      <c r="Q5055" s="164"/>
      <c r="R5055" s="165"/>
      <c r="S5055" s="138"/>
      <c r="T5055" s="138"/>
      <c r="U5055" s="138"/>
      <c r="V5055" s="138"/>
      <c r="W5055" s="166"/>
      <c r="X5055" s="135"/>
      <c r="Y5055" s="418">
        <f t="shared" si="738"/>
        <v>0</v>
      </c>
      <c r="Z5055" s="291">
        <f t="shared" si="739"/>
        <v>0</v>
      </c>
      <c r="AA5055" s="163"/>
      <c r="AB5055" s="177" t="str">
        <f t="shared" si="740"/>
        <v/>
      </c>
      <c r="AC5055" s="283" t="str">
        <f t="shared" si="741"/>
        <v/>
      </c>
      <c r="AD5055" s="283" t="str">
        <f t="shared" si="742"/>
        <v/>
      </c>
      <c r="AE5055" s="163"/>
      <c r="AF5055" s="162"/>
    </row>
    <row r="5056" spans="1:32">
      <c r="A5056" s="134">
        <v>5047</v>
      </c>
      <c r="B5056" s="136"/>
      <c r="C5056" s="146">
        <f t="shared" si="735"/>
        <v>0</v>
      </c>
      <c r="D5056" s="146">
        <f t="shared" si="736"/>
        <v>1</v>
      </c>
      <c r="E5056" s="146">
        <f t="shared" si="737"/>
        <v>1900</v>
      </c>
      <c r="F5056" s="137"/>
      <c r="G5056" s="287"/>
      <c r="H5056" s="137"/>
      <c r="I5056" s="134"/>
      <c r="J5056" s="204"/>
      <c r="K5056" s="133"/>
      <c r="L5056" s="134"/>
      <c r="M5056" s="133"/>
      <c r="N5056" s="134"/>
      <c r="O5056" s="134"/>
      <c r="P5056" s="166"/>
      <c r="Q5056" s="164"/>
      <c r="R5056" s="165"/>
      <c r="S5056" s="138"/>
      <c r="T5056" s="138"/>
      <c r="U5056" s="138"/>
      <c r="V5056" s="138"/>
      <c r="W5056" s="166"/>
      <c r="X5056" s="135"/>
      <c r="Y5056" s="418">
        <f t="shared" si="738"/>
        <v>0</v>
      </c>
      <c r="Z5056" s="291">
        <f t="shared" si="739"/>
        <v>0</v>
      </c>
      <c r="AA5056" s="163"/>
      <c r="AB5056" s="177" t="str">
        <f t="shared" si="740"/>
        <v/>
      </c>
      <c r="AC5056" s="283" t="str">
        <f t="shared" si="741"/>
        <v/>
      </c>
      <c r="AD5056" s="283" t="str">
        <f t="shared" si="742"/>
        <v/>
      </c>
      <c r="AE5056" s="163"/>
      <c r="AF5056" s="162"/>
    </row>
    <row r="5057" spans="1:32">
      <c r="A5057" s="134">
        <v>5048</v>
      </c>
      <c r="B5057" s="136"/>
      <c r="C5057" s="146">
        <f t="shared" si="735"/>
        <v>0</v>
      </c>
      <c r="D5057" s="146">
        <f t="shared" si="736"/>
        <v>1</v>
      </c>
      <c r="E5057" s="146">
        <f t="shared" si="737"/>
        <v>1900</v>
      </c>
      <c r="F5057" s="137"/>
      <c r="G5057" s="287"/>
      <c r="H5057" s="137"/>
      <c r="I5057" s="134"/>
      <c r="J5057" s="204"/>
      <c r="K5057" s="133"/>
      <c r="L5057" s="134"/>
      <c r="M5057" s="133"/>
      <c r="N5057" s="134"/>
      <c r="O5057" s="134"/>
      <c r="P5057" s="166"/>
      <c r="Q5057" s="164"/>
      <c r="R5057" s="165"/>
      <c r="S5057" s="138"/>
      <c r="T5057" s="138"/>
      <c r="U5057" s="138"/>
      <c r="V5057" s="138"/>
      <c r="W5057" s="166"/>
      <c r="X5057" s="135"/>
      <c r="Y5057" s="418">
        <f t="shared" si="738"/>
        <v>0</v>
      </c>
      <c r="Z5057" s="291">
        <f t="shared" si="739"/>
        <v>0</v>
      </c>
      <c r="AA5057" s="163"/>
      <c r="AB5057" s="177" t="str">
        <f t="shared" si="740"/>
        <v/>
      </c>
      <c r="AC5057" s="283" t="str">
        <f t="shared" si="741"/>
        <v/>
      </c>
      <c r="AD5057" s="283" t="str">
        <f t="shared" si="742"/>
        <v/>
      </c>
      <c r="AE5057" s="163"/>
      <c r="AF5057" s="162"/>
    </row>
    <row r="5058" spans="1:32">
      <c r="A5058" s="134">
        <v>5049</v>
      </c>
      <c r="B5058" s="136"/>
      <c r="C5058" s="146">
        <f t="shared" si="735"/>
        <v>0</v>
      </c>
      <c r="D5058" s="146">
        <f t="shared" si="736"/>
        <v>1</v>
      </c>
      <c r="E5058" s="146">
        <f t="shared" si="737"/>
        <v>1900</v>
      </c>
      <c r="F5058" s="137"/>
      <c r="G5058" s="287"/>
      <c r="H5058" s="137"/>
      <c r="I5058" s="134"/>
      <c r="J5058" s="204"/>
      <c r="K5058" s="133"/>
      <c r="L5058" s="134"/>
      <c r="M5058" s="133"/>
      <c r="N5058" s="134"/>
      <c r="O5058" s="134"/>
      <c r="P5058" s="166"/>
      <c r="Q5058" s="164"/>
      <c r="R5058" s="165"/>
      <c r="S5058" s="138"/>
      <c r="T5058" s="138"/>
      <c r="U5058" s="138"/>
      <c r="V5058" s="138"/>
      <c r="W5058" s="166"/>
      <c r="X5058" s="135"/>
      <c r="Y5058" s="418">
        <f t="shared" si="738"/>
        <v>0</v>
      </c>
      <c r="Z5058" s="291">
        <f t="shared" si="739"/>
        <v>0</v>
      </c>
      <c r="AA5058" s="163"/>
      <c r="AB5058" s="177" t="str">
        <f t="shared" si="740"/>
        <v/>
      </c>
      <c r="AC5058" s="283" t="str">
        <f t="shared" si="741"/>
        <v/>
      </c>
      <c r="AD5058" s="283" t="str">
        <f t="shared" si="742"/>
        <v/>
      </c>
      <c r="AE5058" s="163"/>
      <c r="AF5058" s="162"/>
    </row>
    <row r="5059" spans="1:32">
      <c r="A5059" s="134">
        <v>5050</v>
      </c>
      <c r="B5059" s="136"/>
      <c r="C5059" s="146">
        <f t="shared" si="735"/>
        <v>0</v>
      </c>
      <c r="D5059" s="146">
        <f t="shared" si="736"/>
        <v>1</v>
      </c>
      <c r="E5059" s="146">
        <f t="shared" si="737"/>
        <v>1900</v>
      </c>
      <c r="F5059" s="137"/>
      <c r="G5059" s="287"/>
      <c r="H5059" s="137"/>
      <c r="I5059" s="134"/>
      <c r="J5059" s="204"/>
      <c r="K5059" s="133"/>
      <c r="L5059" s="134"/>
      <c r="M5059" s="133"/>
      <c r="N5059" s="134"/>
      <c r="O5059" s="134"/>
      <c r="P5059" s="166"/>
      <c r="Q5059" s="164"/>
      <c r="R5059" s="165"/>
      <c r="S5059" s="138"/>
      <c r="T5059" s="138"/>
      <c r="U5059" s="138"/>
      <c r="V5059" s="138"/>
      <c r="W5059" s="166"/>
      <c r="X5059" s="135"/>
      <c r="Y5059" s="418">
        <f t="shared" si="738"/>
        <v>0</v>
      </c>
      <c r="Z5059" s="291">
        <f t="shared" si="739"/>
        <v>0</v>
      </c>
      <c r="AA5059" s="163"/>
      <c r="AB5059" s="177" t="str">
        <f t="shared" si="740"/>
        <v/>
      </c>
      <c r="AC5059" s="283" t="str">
        <f t="shared" si="741"/>
        <v/>
      </c>
      <c r="AD5059" s="283" t="str">
        <f t="shared" si="742"/>
        <v/>
      </c>
      <c r="AE5059" s="163"/>
      <c r="AF5059" s="162"/>
    </row>
    <row r="5060" spans="1:32">
      <c r="A5060" s="134">
        <v>5051</v>
      </c>
      <c r="B5060" s="136"/>
      <c r="C5060" s="146">
        <f t="shared" si="735"/>
        <v>0</v>
      </c>
      <c r="D5060" s="146">
        <f t="shared" si="736"/>
        <v>1</v>
      </c>
      <c r="E5060" s="146">
        <f t="shared" si="737"/>
        <v>1900</v>
      </c>
      <c r="F5060" s="137"/>
      <c r="G5060" s="287"/>
      <c r="H5060" s="137"/>
      <c r="I5060" s="134"/>
      <c r="J5060" s="204"/>
      <c r="K5060" s="133"/>
      <c r="L5060" s="134"/>
      <c r="M5060" s="133"/>
      <c r="N5060" s="134"/>
      <c r="O5060" s="134"/>
      <c r="P5060" s="166"/>
      <c r="Q5060" s="164"/>
      <c r="R5060" s="165"/>
      <c r="S5060" s="138"/>
      <c r="T5060" s="138"/>
      <c r="U5060" s="138"/>
      <c r="V5060" s="138"/>
      <c r="W5060" s="166"/>
      <c r="X5060" s="135"/>
      <c r="Y5060" s="418">
        <f t="shared" si="738"/>
        <v>0</v>
      </c>
      <c r="Z5060" s="291">
        <f t="shared" si="739"/>
        <v>0</v>
      </c>
      <c r="AA5060" s="163"/>
      <c r="AB5060" s="177" t="str">
        <f t="shared" si="740"/>
        <v/>
      </c>
      <c r="AC5060" s="283" t="str">
        <f t="shared" si="741"/>
        <v/>
      </c>
      <c r="AD5060" s="283" t="str">
        <f t="shared" si="742"/>
        <v/>
      </c>
      <c r="AE5060" s="163"/>
      <c r="AF5060" s="162"/>
    </row>
    <row r="5061" spans="1:32">
      <c r="A5061" s="134">
        <v>5052</v>
      </c>
      <c r="B5061" s="136"/>
      <c r="C5061" s="146">
        <f t="shared" si="735"/>
        <v>0</v>
      </c>
      <c r="D5061" s="146">
        <f t="shared" si="736"/>
        <v>1</v>
      </c>
      <c r="E5061" s="146">
        <f t="shared" si="737"/>
        <v>1900</v>
      </c>
      <c r="F5061" s="137"/>
      <c r="G5061" s="287"/>
      <c r="H5061" s="137"/>
      <c r="I5061" s="134"/>
      <c r="J5061" s="204"/>
      <c r="K5061" s="133"/>
      <c r="L5061" s="134"/>
      <c r="M5061" s="133"/>
      <c r="N5061" s="134"/>
      <c r="O5061" s="134"/>
      <c r="P5061" s="166"/>
      <c r="Q5061" s="164"/>
      <c r="R5061" s="165"/>
      <c r="S5061" s="138"/>
      <c r="T5061" s="138"/>
      <c r="U5061" s="138"/>
      <c r="V5061" s="138"/>
      <c r="W5061" s="166"/>
      <c r="X5061" s="135"/>
      <c r="Y5061" s="418">
        <f t="shared" si="738"/>
        <v>0</v>
      </c>
      <c r="Z5061" s="291">
        <f t="shared" si="739"/>
        <v>0</v>
      </c>
      <c r="AA5061" s="163"/>
      <c r="AB5061" s="177" t="str">
        <f t="shared" si="740"/>
        <v/>
      </c>
      <c r="AC5061" s="283" t="str">
        <f t="shared" si="741"/>
        <v/>
      </c>
      <c r="AD5061" s="283" t="str">
        <f t="shared" si="742"/>
        <v/>
      </c>
      <c r="AE5061" s="163"/>
      <c r="AF5061" s="162"/>
    </row>
    <row r="5062" spans="1:32">
      <c r="A5062" s="134">
        <v>5053</v>
      </c>
      <c r="B5062" s="136"/>
      <c r="C5062" s="146">
        <f t="shared" si="735"/>
        <v>0</v>
      </c>
      <c r="D5062" s="146">
        <f t="shared" si="736"/>
        <v>1</v>
      </c>
      <c r="E5062" s="146">
        <f t="shared" si="737"/>
        <v>1900</v>
      </c>
      <c r="F5062" s="137"/>
      <c r="G5062" s="287"/>
      <c r="H5062" s="137"/>
      <c r="I5062" s="134"/>
      <c r="J5062" s="204"/>
      <c r="K5062" s="133"/>
      <c r="L5062" s="134"/>
      <c r="M5062" s="133"/>
      <c r="N5062" s="134"/>
      <c r="O5062" s="134"/>
      <c r="P5062" s="166"/>
      <c r="Q5062" s="164"/>
      <c r="R5062" s="165"/>
      <c r="S5062" s="138"/>
      <c r="T5062" s="138"/>
      <c r="U5062" s="138"/>
      <c r="V5062" s="138"/>
      <c r="W5062" s="166"/>
      <c r="X5062" s="135"/>
      <c r="Y5062" s="418">
        <f t="shared" si="738"/>
        <v>0</v>
      </c>
      <c r="Z5062" s="291">
        <f t="shared" si="739"/>
        <v>0</v>
      </c>
      <c r="AA5062" s="163"/>
      <c r="AB5062" s="177" t="str">
        <f t="shared" si="740"/>
        <v/>
      </c>
      <c r="AC5062" s="283" t="str">
        <f t="shared" si="741"/>
        <v/>
      </c>
      <c r="AD5062" s="283" t="str">
        <f t="shared" si="742"/>
        <v/>
      </c>
      <c r="AE5062" s="163"/>
      <c r="AF5062" s="162"/>
    </row>
    <row r="5063" spans="1:32">
      <c r="A5063" s="134">
        <v>5054</v>
      </c>
      <c r="B5063" s="136"/>
      <c r="C5063" s="146">
        <f t="shared" si="735"/>
        <v>0</v>
      </c>
      <c r="D5063" s="146">
        <f t="shared" si="736"/>
        <v>1</v>
      </c>
      <c r="E5063" s="146">
        <f t="shared" si="737"/>
        <v>1900</v>
      </c>
      <c r="F5063" s="137"/>
      <c r="G5063" s="287"/>
      <c r="H5063" s="137"/>
      <c r="I5063" s="134"/>
      <c r="J5063" s="204"/>
      <c r="K5063" s="133"/>
      <c r="L5063" s="134"/>
      <c r="M5063" s="133"/>
      <c r="N5063" s="134"/>
      <c r="O5063" s="134"/>
      <c r="P5063" s="166"/>
      <c r="Q5063" s="164"/>
      <c r="R5063" s="165"/>
      <c r="S5063" s="138"/>
      <c r="T5063" s="138"/>
      <c r="U5063" s="138"/>
      <c r="V5063" s="138"/>
      <c r="W5063" s="166"/>
      <c r="X5063" s="135"/>
      <c r="Y5063" s="418">
        <f t="shared" si="738"/>
        <v>0</v>
      </c>
      <c r="Z5063" s="291">
        <f t="shared" si="739"/>
        <v>0</v>
      </c>
      <c r="AA5063" s="163"/>
      <c r="AB5063" s="177" t="str">
        <f t="shared" si="740"/>
        <v/>
      </c>
      <c r="AC5063" s="283" t="str">
        <f t="shared" si="741"/>
        <v/>
      </c>
      <c r="AD5063" s="283" t="str">
        <f t="shared" si="742"/>
        <v/>
      </c>
      <c r="AE5063" s="163"/>
      <c r="AF5063" s="162"/>
    </row>
    <row r="5064" spans="1:32">
      <c r="A5064" s="134">
        <v>5055</v>
      </c>
      <c r="B5064" s="136"/>
      <c r="C5064" s="146">
        <f t="shared" si="735"/>
        <v>0</v>
      </c>
      <c r="D5064" s="146">
        <f t="shared" si="736"/>
        <v>1</v>
      </c>
      <c r="E5064" s="146">
        <f t="shared" si="737"/>
        <v>1900</v>
      </c>
      <c r="F5064" s="137"/>
      <c r="G5064" s="287"/>
      <c r="H5064" s="137"/>
      <c r="I5064" s="134"/>
      <c r="J5064" s="204"/>
      <c r="K5064" s="133"/>
      <c r="L5064" s="134"/>
      <c r="M5064" s="133"/>
      <c r="N5064" s="134"/>
      <c r="O5064" s="134"/>
      <c r="P5064" s="166"/>
      <c r="Q5064" s="164"/>
      <c r="R5064" s="165"/>
      <c r="S5064" s="138"/>
      <c r="T5064" s="138"/>
      <c r="U5064" s="138"/>
      <c r="V5064" s="138"/>
      <c r="W5064" s="166"/>
      <c r="X5064" s="135"/>
      <c r="Y5064" s="418">
        <f t="shared" si="738"/>
        <v>0</v>
      </c>
      <c r="Z5064" s="291">
        <f t="shared" si="739"/>
        <v>0</v>
      </c>
      <c r="AA5064" s="163"/>
      <c r="AB5064" s="177" t="str">
        <f t="shared" si="740"/>
        <v/>
      </c>
      <c r="AC5064" s="283" t="str">
        <f t="shared" si="741"/>
        <v/>
      </c>
      <c r="AD5064" s="283" t="str">
        <f t="shared" si="742"/>
        <v/>
      </c>
      <c r="AE5064" s="163"/>
      <c r="AF5064" s="162"/>
    </row>
    <row r="5065" spans="1:32">
      <c r="A5065" s="134">
        <v>5056</v>
      </c>
      <c r="B5065" s="136"/>
      <c r="C5065" s="146">
        <f t="shared" si="735"/>
        <v>0</v>
      </c>
      <c r="D5065" s="146">
        <f t="shared" si="736"/>
        <v>1</v>
      </c>
      <c r="E5065" s="146">
        <f t="shared" si="737"/>
        <v>1900</v>
      </c>
      <c r="F5065" s="137"/>
      <c r="G5065" s="287"/>
      <c r="H5065" s="137"/>
      <c r="I5065" s="134"/>
      <c r="J5065" s="204"/>
      <c r="K5065" s="133"/>
      <c r="L5065" s="134"/>
      <c r="M5065" s="133"/>
      <c r="N5065" s="134"/>
      <c r="O5065" s="134"/>
      <c r="P5065" s="166"/>
      <c r="Q5065" s="164"/>
      <c r="R5065" s="165"/>
      <c r="S5065" s="138"/>
      <c r="T5065" s="138"/>
      <c r="U5065" s="138"/>
      <c r="V5065" s="138"/>
      <c r="W5065" s="166"/>
      <c r="X5065" s="135"/>
      <c r="Y5065" s="418">
        <f t="shared" si="738"/>
        <v>0</v>
      </c>
      <c r="Z5065" s="291">
        <f t="shared" si="739"/>
        <v>0</v>
      </c>
      <c r="AA5065" s="163"/>
      <c r="AB5065" s="177" t="str">
        <f t="shared" si="740"/>
        <v/>
      </c>
      <c r="AC5065" s="283" t="str">
        <f t="shared" si="741"/>
        <v/>
      </c>
      <c r="AD5065" s="283" t="str">
        <f t="shared" si="742"/>
        <v/>
      </c>
      <c r="AE5065" s="163"/>
      <c r="AF5065" s="162"/>
    </row>
    <row r="5066" spans="1:32">
      <c r="A5066" s="134">
        <v>5057</v>
      </c>
      <c r="B5066" s="136"/>
      <c r="C5066" s="146">
        <f t="shared" si="735"/>
        <v>0</v>
      </c>
      <c r="D5066" s="146">
        <f t="shared" si="736"/>
        <v>1</v>
      </c>
      <c r="E5066" s="146">
        <f t="shared" si="737"/>
        <v>1900</v>
      </c>
      <c r="F5066" s="137"/>
      <c r="G5066" s="287"/>
      <c r="H5066" s="137"/>
      <c r="I5066" s="134"/>
      <c r="J5066" s="204"/>
      <c r="K5066" s="133"/>
      <c r="L5066" s="134"/>
      <c r="M5066" s="133"/>
      <c r="N5066" s="134"/>
      <c r="O5066" s="134"/>
      <c r="P5066" s="166"/>
      <c r="Q5066" s="164"/>
      <c r="R5066" s="165"/>
      <c r="S5066" s="138"/>
      <c r="T5066" s="138"/>
      <c r="U5066" s="138"/>
      <c r="V5066" s="138"/>
      <c r="W5066" s="166"/>
      <c r="X5066" s="135"/>
      <c r="Y5066" s="418">
        <f t="shared" si="738"/>
        <v>0</v>
      </c>
      <c r="Z5066" s="291">
        <f t="shared" si="739"/>
        <v>0</v>
      </c>
      <c r="AA5066" s="163"/>
      <c r="AB5066" s="177" t="str">
        <f t="shared" si="740"/>
        <v/>
      </c>
      <c r="AC5066" s="283" t="str">
        <f t="shared" si="741"/>
        <v/>
      </c>
      <c r="AD5066" s="283" t="str">
        <f t="shared" si="742"/>
        <v/>
      </c>
      <c r="AE5066" s="163"/>
      <c r="AF5066" s="162"/>
    </row>
    <row r="5067" spans="1:32">
      <c r="A5067" s="134">
        <v>5058</v>
      </c>
      <c r="B5067" s="136"/>
      <c r="C5067" s="146">
        <f t="shared" ref="C5067:C5130" si="743">DAY(B5067)</f>
        <v>0</v>
      </c>
      <c r="D5067" s="146">
        <f t="shared" ref="D5067:D5130" si="744">MONTH(B5067)</f>
        <v>1</v>
      </c>
      <c r="E5067" s="146">
        <f t="shared" ref="E5067:E5130" si="745">YEAR(B5067)</f>
        <v>1900</v>
      </c>
      <c r="F5067" s="137"/>
      <c r="G5067" s="287"/>
      <c r="H5067" s="137"/>
      <c r="I5067" s="134"/>
      <c r="J5067" s="204"/>
      <c r="K5067" s="133"/>
      <c r="L5067" s="134"/>
      <c r="M5067" s="133"/>
      <c r="N5067" s="134"/>
      <c r="O5067" s="134"/>
      <c r="P5067" s="166"/>
      <c r="Q5067" s="164"/>
      <c r="R5067" s="165"/>
      <c r="S5067" s="138"/>
      <c r="T5067" s="138"/>
      <c r="U5067" s="138"/>
      <c r="V5067" s="138"/>
      <c r="W5067" s="166"/>
      <c r="X5067" s="135"/>
      <c r="Y5067" s="418">
        <f t="shared" ref="Y5067:Y5130" si="746">X5067*U5067</f>
        <v>0</v>
      </c>
      <c r="Z5067" s="291">
        <f t="shared" ref="Z5067:Z5130" si="747">Y5067*1.1</f>
        <v>0</v>
      </c>
      <c r="AA5067" s="163"/>
      <c r="AB5067" s="177" t="str">
        <f t="shared" ref="AB5067:AB5130" si="748">IF(S5067="","",IF(S5067-U5067=0,"Full","No"))</f>
        <v/>
      </c>
      <c r="AC5067" s="283" t="str">
        <f t="shared" ref="AC5067:AC5130" si="749">IF(AND(S5067&gt;U5067,V5067=0),"Lost",IF(AND(S5067&gt;U5067,V5067&lt;(S5067-U5067)),"Lost",""))</f>
        <v/>
      </c>
      <c r="AD5067" s="283" t="str">
        <f t="shared" ref="AD5067:AD5130" si="750">IF(AND(S5067&gt;U5067,V5067=0),S5067-U5067,IF(AND(S5067&gt;U5067,V5067&lt;(S5067-U5067)),S5067-(U5067+V5067),""))</f>
        <v/>
      </c>
      <c r="AE5067" s="163"/>
      <c r="AF5067" s="162"/>
    </row>
    <row r="5068" spans="1:32">
      <c r="A5068" s="134">
        <v>5059</v>
      </c>
      <c r="B5068" s="136"/>
      <c r="C5068" s="146">
        <f t="shared" si="743"/>
        <v>0</v>
      </c>
      <c r="D5068" s="146">
        <f t="shared" si="744"/>
        <v>1</v>
      </c>
      <c r="E5068" s="146">
        <f t="shared" si="745"/>
        <v>1900</v>
      </c>
      <c r="F5068" s="137"/>
      <c r="G5068" s="287"/>
      <c r="H5068" s="137"/>
      <c r="I5068" s="134"/>
      <c r="J5068" s="204"/>
      <c r="K5068" s="133"/>
      <c r="L5068" s="134"/>
      <c r="M5068" s="133"/>
      <c r="N5068" s="134"/>
      <c r="O5068" s="134"/>
      <c r="P5068" s="166"/>
      <c r="Q5068" s="164"/>
      <c r="R5068" s="165"/>
      <c r="S5068" s="138"/>
      <c r="T5068" s="138"/>
      <c r="U5068" s="138"/>
      <c r="V5068" s="138"/>
      <c r="W5068" s="166"/>
      <c r="X5068" s="135"/>
      <c r="Y5068" s="418">
        <f t="shared" si="746"/>
        <v>0</v>
      </c>
      <c r="Z5068" s="291">
        <f t="shared" si="747"/>
        <v>0</v>
      </c>
      <c r="AA5068" s="163"/>
      <c r="AB5068" s="177" t="str">
        <f t="shared" si="748"/>
        <v/>
      </c>
      <c r="AC5068" s="283" t="str">
        <f t="shared" si="749"/>
        <v/>
      </c>
      <c r="AD5068" s="283" t="str">
        <f t="shared" si="750"/>
        <v/>
      </c>
      <c r="AE5068" s="163"/>
      <c r="AF5068" s="162"/>
    </row>
    <row r="5069" spans="1:32">
      <c r="A5069" s="134">
        <v>5060</v>
      </c>
      <c r="B5069" s="136"/>
      <c r="C5069" s="146">
        <f t="shared" si="743"/>
        <v>0</v>
      </c>
      <c r="D5069" s="146">
        <f t="shared" si="744"/>
        <v>1</v>
      </c>
      <c r="E5069" s="146">
        <f t="shared" si="745"/>
        <v>1900</v>
      </c>
      <c r="F5069" s="137"/>
      <c r="G5069" s="287"/>
      <c r="H5069" s="137"/>
      <c r="I5069" s="134"/>
      <c r="J5069" s="204"/>
      <c r="K5069" s="133"/>
      <c r="L5069" s="134"/>
      <c r="M5069" s="133"/>
      <c r="N5069" s="134"/>
      <c r="O5069" s="134"/>
      <c r="P5069" s="166"/>
      <c r="Q5069" s="164"/>
      <c r="R5069" s="165"/>
      <c r="S5069" s="138"/>
      <c r="T5069" s="138"/>
      <c r="U5069" s="138"/>
      <c r="V5069" s="138"/>
      <c r="W5069" s="166"/>
      <c r="X5069" s="135"/>
      <c r="Y5069" s="418">
        <f t="shared" si="746"/>
        <v>0</v>
      </c>
      <c r="Z5069" s="291">
        <f t="shared" si="747"/>
        <v>0</v>
      </c>
      <c r="AA5069" s="163"/>
      <c r="AB5069" s="177" t="str">
        <f t="shared" si="748"/>
        <v/>
      </c>
      <c r="AC5069" s="283" t="str">
        <f t="shared" si="749"/>
        <v/>
      </c>
      <c r="AD5069" s="283" t="str">
        <f t="shared" si="750"/>
        <v/>
      </c>
      <c r="AE5069" s="163"/>
      <c r="AF5069" s="162"/>
    </row>
    <row r="5070" spans="1:32">
      <c r="A5070" s="134">
        <v>5061</v>
      </c>
      <c r="B5070" s="136"/>
      <c r="C5070" s="146">
        <f t="shared" si="743"/>
        <v>0</v>
      </c>
      <c r="D5070" s="146">
        <f t="shared" si="744"/>
        <v>1</v>
      </c>
      <c r="E5070" s="146">
        <f t="shared" si="745"/>
        <v>1900</v>
      </c>
      <c r="F5070" s="137"/>
      <c r="G5070" s="287"/>
      <c r="H5070" s="137"/>
      <c r="I5070" s="134"/>
      <c r="J5070" s="204"/>
      <c r="K5070" s="133"/>
      <c r="L5070" s="134"/>
      <c r="M5070" s="133"/>
      <c r="N5070" s="134"/>
      <c r="O5070" s="134"/>
      <c r="P5070" s="166"/>
      <c r="Q5070" s="164"/>
      <c r="R5070" s="165"/>
      <c r="S5070" s="138"/>
      <c r="T5070" s="138"/>
      <c r="U5070" s="138"/>
      <c r="V5070" s="138"/>
      <c r="W5070" s="166"/>
      <c r="X5070" s="135"/>
      <c r="Y5070" s="418">
        <f t="shared" si="746"/>
        <v>0</v>
      </c>
      <c r="Z5070" s="291">
        <f t="shared" si="747"/>
        <v>0</v>
      </c>
      <c r="AA5070" s="163"/>
      <c r="AB5070" s="177" t="str">
        <f t="shared" si="748"/>
        <v/>
      </c>
      <c r="AC5070" s="283" t="str">
        <f t="shared" si="749"/>
        <v/>
      </c>
      <c r="AD5070" s="283" t="str">
        <f t="shared" si="750"/>
        <v/>
      </c>
      <c r="AE5070" s="163"/>
      <c r="AF5070" s="162"/>
    </row>
    <row r="5071" spans="1:32">
      <c r="A5071" s="134">
        <v>5062</v>
      </c>
      <c r="B5071" s="136"/>
      <c r="C5071" s="146">
        <f t="shared" si="743"/>
        <v>0</v>
      </c>
      <c r="D5071" s="146">
        <f t="shared" si="744"/>
        <v>1</v>
      </c>
      <c r="E5071" s="146">
        <f t="shared" si="745"/>
        <v>1900</v>
      </c>
      <c r="F5071" s="137"/>
      <c r="G5071" s="287"/>
      <c r="H5071" s="137"/>
      <c r="I5071" s="134"/>
      <c r="J5071" s="204"/>
      <c r="K5071" s="133"/>
      <c r="L5071" s="134"/>
      <c r="M5071" s="133"/>
      <c r="N5071" s="134"/>
      <c r="O5071" s="134"/>
      <c r="P5071" s="166"/>
      <c r="Q5071" s="164"/>
      <c r="R5071" s="165"/>
      <c r="S5071" s="138"/>
      <c r="T5071" s="138"/>
      <c r="U5071" s="138"/>
      <c r="V5071" s="138"/>
      <c r="W5071" s="166"/>
      <c r="X5071" s="135"/>
      <c r="Y5071" s="418">
        <f t="shared" si="746"/>
        <v>0</v>
      </c>
      <c r="Z5071" s="291">
        <f t="shared" si="747"/>
        <v>0</v>
      </c>
      <c r="AA5071" s="163"/>
      <c r="AB5071" s="177" t="str">
        <f t="shared" si="748"/>
        <v/>
      </c>
      <c r="AC5071" s="283" t="str">
        <f t="shared" si="749"/>
        <v/>
      </c>
      <c r="AD5071" s="283" t="str">
        <f t="shared" si="750"/>
        <v/>
      </c>
      <c r="AE5071" s="163"/>
      <c r="AF5071" s="162"/>
    </row>
    <row r="5072" spans="1:32">
      <c r="A5072" s="134">
        <v>5063</v>
      </c>
      <c r="B5072" s="136"/>
      <c r="C5072" s="146">
        <f t="shared" si="743"/>
        <v>0</v>
      </c>
      <c r="D5072" s="146">
        <f t="shared" si="744"/>
        <v>1</v>
      </c>
      <c r="E5072" s="146">
        <f t="shared" si="745"/>
        <v>1900</v>
      </c>
      <c r="F5072" s="137"/>
      <c r="G5072" s="287"/>
      <c r="H5072" s="137"/>
      <c r="I5072" s="134"/>
      <c r="J5072" s="204"/>
      <c r="K5072" s="133"/>
      <c r="L5072" s="134"/>
      <c r="M5072" s="133"/>
      <c r="N5072" s="134"/>
      <c r="O5072" s="134"/>
      <c r="P5072" s="166"/>
      <c r="Q5072" s="164"/>
      <c r="R5072" s="165"/>
      <c r="S5072" s="138"/>
      <c r="T5072" s="138"/>
      <c r="U5072" s="138"/>
      <c r="V5072" s="138"/>
      <c r="W5072" s="166"/>
      <c r="X5072" s="135"/>
      <c r="Y5072" s="418">
        <f t="shared" si="746"/>
        <v>0</v>
      </c>
      <c r="Z5072" s="291">
        <f t="shared" si="747"/>
        <v>0</v>
      </c>
      <c r="AA5072" s="163"/>
      <c r="AB5072" s="177" t="str">
        <f t="shared" si="748"/>
        <v/>
      </c>
      <c r="AC5072" s="283" t="str">
        <f t="shared" si="749"/>
        <v/>
      </c>
      <c r="AD5072" s="283" t="str">
        <f t="shared" si="750"/>
        <v/>
      </c>
      <c r="AE5072" s="163"/>
      <c r="AF5072" s="162"/>
    </row>
    <row r="5073" spans="1:32">
      <c r="A5073" s="134">
        <v>5064</v>
      </c>
      <c r="B5073" s="136"/>
      <c r="C5073" s="146">
        <f t="shared" si="743"/>
        <v>0</v>
      </c>
      <c r="D5073" s="146">
        <f t="shared" si="744"/>
        <v>1</v>
      </c>
      <c r="E5073" s="146">
        <f t="shared" si="745"/>
        <v>1900</v>
      </c>
      <c r="F5073" s="137"/>
      <c r="G5073" s="287"/>
      <c r="H5073" s="137"/>
      <c r="I5073" s="134"/>
      <c r="J5073" s="204"/>
      <c r="K5073" s="133"/>
      <c r="L5073" s="134"/>
      <c r="M5073" s="133"/>
      <c r="N5073" s="134"/>
      <c r="O5073" s="134"/>
      <c r="P5073" s="166"/>
      <c r="Q5073" s="164"/>
      <c r="R5073" s="165"/>
      <c r="S5073" s="138"/>
      <c r="T5073" s="138"/>
      <c r="U5073" s="138"/>
      <c r="V5073" s="138"/>
      <c r="W5073" s="166"/>
      <c r="X5073" s="135"/>
      <c r="Y5073" s="418">
        <f t="shared" si="746"/>
        <v>0</v>
      </c>
      <c r="Z5073" s="291">
        <f t="shared" si="747"/>
        <v>0</v>
      </c>
      <c r="AA5073" s="163"/>
      <c r="AB5073" s="177" t="str">
        <f t="shared" si="748"/>
        <v/>
      </c>
      <c r="AC5073" s="283" t="str">
        <f t="shared" si="749"/>
        <v/>
      </c>
      <c r="AD5073" s="283" t="str">
        <f t="shared" si="750"/>
        <v/>
      </c>
      <c r="AE5073" s="163"/>
      <c r="AF5073" s="162"/>
    </row>
    <row r="5074" spans="1:32">
      <c r="A5074" s="134">
        <v>5065</v>
      </c>
      <c r="B5074" s="136"/>
      <c r="C5074" s="146">
        <f t="shared" si="743"/>
        <v>0</v>
      </c>
      <c r="D5074" s="146">
        <f t="shared" si="744"/>
        <v>1</v>
      </c>
      <c r="E5074" s="146">
        <f t="shared" si="745"/>
        <v>1900</v>
      </c>
      <c r="F5074" s="137"/>
      <c r="G5074" s="287"/>
      <c r="H5074" s="137"/>
      <c r="I5074" s="134"/>
      <c r="J5074" s="204"/>
      <c r="K5074" s="133"/>
      <c r="L5074" s="134"/>
      <c r="M5074" s="133"/>
      <c r="N5074" s="134"/>
      <c r="O5074" s="134"/>
      <c r="P5074" s="166"/>
      <c r="Q5074" s="164"/>
      <c r="R5074" s="165"/>
      <c r="S5074" s="138"/>
      <c r="T5074" s="138"/>
      <c r="U5074" s="138"/>
      <c r="V5074" s="138"/>
      <c r="W5074" s="166"/>
      <c r="X5074" s="135"/>
      <c r="Y5074" s="418">
        <f t="shared" si="746"/>
        <v>0</v>
      </c>
      <c r="Z5074" s="291">
        <f t="shared" si="747"/>
        <v>0</v>
      </c>
      <c r="AA5074" s="163"/>
      <c r="AB5074" s="177" t="str">
        <f t="shared" si="748"/>
        <v/>
      </c>
      <c r="AC5074" s="283" t="str">
        <f t="shared" si="749"/>
        <v/>
      </c>
      <c r="AD5074" s="283" t="str">
        <f t="shared" si="750"/>
        <v/>
      </c>
      <c r="AE5074" s="163"/>
      <c r="AF5074" s="162"/>
    </row>
    <row r="5075" spans="1:32">
      <c r="A5075" s="134">
        <v>5066</v>
      </c>
      <c r="B5075" s="136"/>
      <c r="C5075" s="146">
        <f t="shared" si="743"/>
        <v>0</v>
      </c>
      <c r="D5075" s="146">
        <f t="shared" si="744"/>
        <v>1</v>
      </c>
      <c r="E5075" s="146">
        <f t="shared" si="745"/>
        <v>1900</v>
      </c>
      <c r="F5075" s="137"/>
      <c r="G5075" s="287"/>
      <c r="H5075" s="137"/>
      <c r="I5075" s="134"/>
      <c r="J5075" s="204"/>
      <c r="K5075" s="133"/>
      <c r="L5075" s="134"/>
      <c r="M5075" s="133"/>
      <c r="N5075" s="134"/>
      <c r="O5075" s="134"/>
      <c r="P5075" s="166"/>
      <c r="Q5075" s="164"/>
      <c r="R5075" s="165"/>
      <c r="S5075" s="138"/>
      <c r="T5075" s="138"/>
      <c r="U5075" s="138"/>
      <c r="V5075" s="138"/>
      <c r="W5075" s="166"/>
      <c r="X5075" s="135"/>
      <c r="Y5075" s="418">
        <f t="shared" si="746"/>
        <v>0</v>
      </c>
      <c r="Z5075" s="291">
        <f t="shared" si="747"/>
        <v>0</v>
      </c>
      <c r="AA5075" s="163"/>
      <c r="AB5075" s="177" t="str">
        <f t="shared" si="748"/>
        <v/>
      </c>
      <c r="AC5075" s="283" t="str">
        <f t="shared" si="749"/>
        <v/>
      </c>
      <c r="AD5075" s="283" t="str">
        <f t="shared" si="750"/>
        <v/>
      </c>
      <c r="AE5075" s="163"/>
      <c r="AF5075" s="162"/>
    </row>
    <row r="5076" spans="1:32">
      <c r="A5076" s="134">
        <v>5067</v>
      </c>
      <c r="B5076" s="136"/>
      <c r="C5076" s="146">
        <f t="shared" si="743"/>
        <v>0</v>
      </c>
      <c r="D5076" s="146">
        <f t="shared" si="744"/>
        <v>1</v>
      </c>
      <c r="E5076" s="146">
        <f t="shared" si="745"/>
        <v>1900</v>
      </c>
      <c r="F5076" s="137"/>
      <c r="G5076" s="287"/>
      <c r="H5076" s="137"/>
      <c r="I5076" s="134"/>
      <c r="J5076" s="204"/>
      <c r="K5076" s="133"/>
      <c r="L5076" s="134"/>
      <c r="M5076" s="133"/>
      <c r="N5076" s="134"/>
      <c r="O5076" s="134"/>
      <c r="P5076" s="166"/>
      <c r="Q5076" s="164"/>
      <c r="R5076" s="165"/>
      <c r="S5076" s="138"/>
      <c r="T5076" s="138"/>
      <c r="U5076" s="138"/>
      <c r="V5076" s="138"/>
      <c r="W5076" s="166"/>
      <c r="X5076" s="135"/>
      <c r="Y5076" s="418">
        <f t="shared" si="746"/>
        <v>0</v>
      </c>
      <c r="Z5076" s="291">
        <f t="shared" si="747"/>
        <v>0</v>
      </c>
      <c r="AA5076" s="163"/>
      <c r="AB5076" s="177" t="str">
        <f t="shared" si="748"/>
        <v/>
      </c>
      <c r="AC5076" s="283" t="str">
        <f t="shared" si="749"/>
        <v/>
      </c>
      <c r="AD5076" s="283" t="str">
        <f t="shared" si="750"/>
        <v/>
      </c>
      <c r="AE5076" s="163"/>
      <c r="AF5076" s="162"/>
    </row>
    <row r="5077" spans="1:32">
      <c r="A5077" s="134">
        <v>5068</v>
      </c>
      <c r="B5077" s="136"/>
      <c r="C5077" s="146">
        <f t="shared" si="743"/>
        <v>0</v>
      </c>
      <c r="D5077" s="146">
        <f t="shared" si="744"/>
        <v>1</v>
      </c>
      <c r="E5077" s="146">
        <f t="shared" si="745"/>
        <v>1900</v>
      </c>
      <c r="F5077" s="137"/>
      <c r="G5077" s="287"/>
      <c r="H5077" s="137"/>
      <c r="I5077" s="134"/>
      <c r="J5077" s="204"/>
      <c r="K5077" s="133"/>
      <c r="L5077" s="134"/>
      <c r="M5077" s="133"/>
      <c r="N5077" s="134"/>
      <c r="O5077" s="134"/>
      <c r="P5077" s="166"/>
      <c r="Q5077" s="164"/>
      <c r="R5077" s="165"/>
      <c r="S5077" s="138"/>
      <c r="T5077" s="138"/>
      <c r="U5077" s="138"/>
      <c r="V5077" s="138"/>
      <c r="W5077" s="166"/>
      <c r="X5077" s="135"/>
      <c r="Y5077" s="418">
        <f t="shared" si="746"/>
        <v>0</v>
      </c>
      <c r="Z5077" s="291">
        <f t="shared" si="747"/>
        <v>0</v>
      </c>
      <c r="AA5077" s="163"/>
      <c r="AB5077" s="177" t="str">
        <f t="shared" si="748"/>
        <v/>
      </c>
      <c r="AC5077" s="283" t="str">
        <f t="shared" si="749"/>
        <v/>
      </c>
      <c r="AD5077" s="283" t="str">
        <f t="shared" si="750"/>
        <v/>
      </c>
      <c r="AE5077" s="163"/>
      <c r="AF5077" s="162"/>
    </row>
    <row r="5078" spans="1:32">
      <c r="A5078" s="134">
        <v>5069</v>
      </c>
      <c r="B5078" s="136"/>
      <c r="C5078" s="146">
        <f t="shared" si="743"/>
        <v>0</v>
      </c>
      <c r="D5078" s="146">
        <f t="shared" si="744"/>
        <v>1</v>
      </c>
      <c r="E5078" s="146">
        <f t="shared" si="745"/>
        <v>1900</v>
      </c>
      <c r="F5078" s="137"/>
      <c r="G5078" s="287"/>
      <c r="H5078" s="137"/>
      <c r="I5078" s="134"/>
      <c r="J5078" s="204"/>
      <c r="K5078" s="133"/>
      <c r="L5078" s="134"/>
      <c r="M5078" s="133"/>
      <c r="N5078" s="134"/>
      <c r="O5078" s="134"/>
      <c r="P5078" s="166"/>
      <c r="Q5078" s="164"/>
      <c r="R5078" s="165"/>
      <c r="S5078" s="138"/>
      <c r="T5078" s="138"/>
      <c r="U5078" s="138"/>
      <c r="V5078" s="138"/>
      <c r="W5078" s="166"/>
      <c r="X5078" s="135"/>
      <c r="Y5078" s="418">
        <f t="shared" si="746"/>
        <v>0</v>
      </c>
      <c r="Z5078" s="291">
        <f t="shared" si="747"/>
        <v>0</v>
      </c>
      <c r="AA5078" s="163"/>
      <c r="AB5078" s="177" t="str">
        <f t="shared" si="748"/>
        <v/>
      </c>
      <c r="AC5078" s="283" t="str">
        <f t="shared" si="749"/>
        <v/>
      </c>
      <c r="AD5078" s="283" t="str">
        <f t="shared" si="750"/>
        <v/>
      </c>
      <c r="AE5078" s="163"/>
      <c r="AF5078" s="162"/>
    </row>
    <row r="5079" spans="1:32">
      <c r="A5079" s="134">
        <v>5070</v>
      </c>
      <c r="B5079" s="136"/>
      <c r="C5079" s="146">
        <f t="shared" si="743"/>
        <v>0</v>
      </c>
      <c r="D5079" s="146">
        <f t="shared" si="744"/>
        <v>1</v>
      </c>
      <c r="E5079" s="146">
        <f t="shared" si="745"/>
        <v>1900</v>
      </c>
      <c r="F5079" s="137"/>
      <c r="G5079" s="287"/>
      <c r="H5079" s="137"/>
      <c r="I5079" s="134"/>
      <c r="J5079" s="204"/>
      <c r="K5079" s="133"/>
      <c r="L5079" s="134"/>
      <c r="M5079" s="133"/>
      <c r="N5079" s="134"/>
      <c r="O5079" s="134"/>
      <c r="P5079" s="166"/>
      <c r="Q5079" s="164"/>
      <c r="R5079" s="165"/>
      <c r="S5079" s="138"/>
      <c r="T5079" s="138"/>
      <c r="U5079" s="138"/>
      <c r="V5079" s="138"/>
      <c r="W5079" s="166"/>
      <c r="X5079" s="135"/>
      <c r="Y5079" s="418">
        <f t="shared" si="746"/>
        <v>0</v>
      </c>
      <c r="Z5079" s="291">
        <f t="shared" si="747"/>
        <v>0</v>
      </c>
      <c r="AA5079" s="163"/>
      <c r="AB5079" s="177" t="str">
        <f t="shared" si="748"/>
        <v/>
      </c>
      <c r="AC5079" s="283" t="str">
        <f t="shared" si="749"/>
        <v/>
      </c>
      <c r="AD5079" s="283" t="str">
        <f t="shared" si="750"/>
        <v/>
      </c>
      <c r="AE5079" s="163"/>
      <c r="AF5079" s="162"/>
    </row>
    <row r="5080" spans="1:32">
      <c r="A5080" s="134">
        <v>5071</v>
      </c>
      <c r="B5080" s="136"/>
      <c r="C5080" s="146">
        <f t="shared" si="743"/>
        <v>0</v>
      </c>
      <c r="D5080" s="146">
        <f t="shared" si="744"/>
        <v>1</v>
      </c>
      <c r="E5080" s="146">
        <f t="shared" si="745"/>
        <v>1900</v>
      </c>
      <c r="F5080" s="137"/>
      <c r="G5080" s="287"/>
      <c r="H5080" s="137"/>
      <c r="I5080" s="134"/>
      <c r="J5080" s="204"/>
      <c r="K5080" s="133"/>
      <c r="L5080" s="134"/>
      <c r="M5080" s="133"/>
      <c r="N5080" s="134"/>
      <c r="O5080" s="134"/>
      <c r="P5080" s="166"/>
      <c r="Q5080" s="164"/>
      <c r="R5080" s="165"/>
      <c r="S5080" s="138"/>
      <c r="T5080" s="138"/>
      <c r="U5080" s="138"/>
      <c r="V5080" s="138"/>
      <c r="W5080" s="166"/>
      <c r="X5080" s="135"/>
      <c r="Y5080" s="418">
        <f t="shared" si="746"/>
        <v>0</v>
      </c>
      <c r="Z5080" s="291">
        <f t="shared" si="747"/>
        <v>0</v>
      </c>
      <c r="AA5080" s="163"/>
      <c r="AB5080" s="177" t="str">
        <f t="shared" si="748"/>
        <v/>
      </c>
      <c r="AC5080" s="283" t="str">
        <f t="shared" si="749"/>
        <v/>
      </c>
      <c r="AD5080" s="283" t="str">
        <f t="shared" si="750"/>
        <v/>
      </c>
      <c r="AE5080" s="163"/>
      <c r="AF5080" s="162"/>
    </row>
    <row r="5081" spans="1:32">
      <c r="A5081" s="134">
        <v>5072</v>
      </c>
      <c r="B5081" s="136"/>
      <c r="C5081" s="146">
        <f t="shared" si="743"/>
        <v>0</v>
      </c>
      <c r="D5081" s="146">
        <f t="shared" si="744"/>
        <v>1</v>
      </c>
      <c r="E5081" s="146">
        <f t="shared" si="745"/>
        <v>1900</v>
      </c>
      <c r="F5081" s="137"/>
      <c r="G5081" s="287"/>
      <c r="H5081" s="137"/>
      <c r="I5081" s="134"/>
      <c r="J5081" s="204"/>
      <c r="K5081" s="133"/>
      <c r="L5081" s="134"/>
      <c r="M5081" s="133"/>
      <c r="N5081" s="134"/>
      <c r="O5081" s="134"/>
      <c r="P5081" s="166"/>
      <c r="Q5081" s="164"/>
      <c r="R5081" s="165"/>
      <c r="S5081" s="138"/>
      <c r="T5081" s="138"/>
      <c r="U5081" s="138"/>
      <c r="V5081" s="138"/>
      <c r="W5081" s="166"/>
      <c r="X5081" s="135"/>
      <c r="Y5081" s="418">
        <f t="shared" si="746"/>
        <v>0</v>
      </c>
      <c r="Z5081" s="291">
        <f t="shared" si="747"/>
        <v>0</v>
      </c>
      <c r="AA5081" s="163"/>
      <c r="AB5081" s="177" t="str">
        <f t="shared" si="748"/>
        <v/>
      </c>
      <c r="AC5081" s="283" t="str">
        <f t="shared" si="749"/>
        <v/>
      </c>
      <c r="AD5081" s="283" t="str">
        <f t="shared" si="750"/>
        <v/>
      </c>
      <c r="AE5081" s="163"/>
      <c r="AF5081" s="162"/>
    </row>
    <row r="5082" spans="1:32">
      <c r="A5082" s="134">
        <v>5073</v>
      </c>
      <c r="B5082" s="136"/>
      <c r="C5082" s="146">
        <f t="shared" si="743"/>
        <v>0</v>
      </c>
      <c r="D5082" s="146">
        <f t="shared" si="744"/>
        <v>1</v>
      </c>
      <c r="E5082" s="146">
        <f t="shared" si="745"/>
        <v>1900</v>
      </c>
      <c r="F5082" s="137"/>
      <c r="G5082" s="287"/>
      <c r="H5082" s="137"/>
      <c r="I5082" s="134"/>
      <c r="J5082" s="204"/>
      <c r="K5082" s="133"/>
      <c r="L5082" s="134"/>
      <c r="M5082" s="133"/>
      <c r="N5082" s="134"/>
      <c r="O5082" s="134"/>
      <c r="P5082" s="166"/>
      <c r="Q5082" s="164"/>
      <c r="R5082" s="165"/>
      <c r="S5082" s="138"/>
      <c r="T5082" s="138"/>
      <c r="U5082" s="138"/>
      <c r="V5082" s="138"/>
      <c r="W5082" s="166"/>
      <c r="X5082" s="135"/>
      <c r="Y5082" s="418">
        <f t="shared" si="746"/>
        <v>0</v>
      </c>
      <c r="Z5082" s="291">
        <f t="shared" si="747"/>
        <v>0</v>
      </c>
      <c r="AA5082" s="163"/>
      <c r="AB5082" s="177" t="str">
        <f t="shared" si="748"/>
        <v/>
      </c>
      <c r="AC5082" s="283" t="str">
        <f t="shared" si="749"/>
        <v/>
      </c>
      <c r="AD5082" s="283" t="str">
        <f t="shared" si="750"/>
        <v/>
      </c>
      <c r="AE5082" s="163"/>
      <c r="AF5082" s="162"/>
    </row>
    <row r="5083" spans="1:32">
      <c r="A5083" s="134">
        <v>5074</v>
      </c>
      <c r="B5083" s="136"/>
      <c r="C5083" s="146">
        <f t="shared" si="743"/>
        <v>0</v>
      </c>
      <c r="D5083" s="146">
        <f t="shared" si="744"/>
        <v>1</v>
      </c>
      <c r="E5083" s="146">
        <f t="shared" si="745"/>
        <v>1900</v>
      </c>
      <c r="F5083" s="137"/>
      <c r="G5083" s="287"/>
      <c r="H5083" s="137"/>
      <c r="I5083" s="134"/>
      <c r="J5083" s="204"/>
      <c r="K5083" s="133"/>
      <c r="L5083" s="134"/>
      <c r="M5083" s="133"/>
      <c r="N5083" s="134"/>
      <c r="O5083" s="134"/>
      <c r="P5083" s="166"/>
      <c r="Q5083" s="164"/>
      <c r="R5083" s="165"/>
      <c r="S5083" s="138"/>
      <c r="T5083" s="138"/>
      <c r="U5083" s="138"/>
      <c r="V5083" s="138"/>
      <c r="W5083" s="166"/>
      <c r="X5083" s="135"/>
      <c r="Y5083" s="418">
        <f t="shared" si="746"/>
        <v>0</v>
      </c>
      <c r="Z5083" s="291">
        <f t="shared" si="747"/>
        <v>0</v>
      </c>
      <c r="AA5083" s="163"/>
      <c r="AB5083" s="177" t="str">
        <f t="shared" si="748"/>
        <v/>
      </c>
      <c r="AC5083" s="283" t="str">
        <f t="shared" si="749"/>
        <v/>
      </c>
      <c r="AD5083" s="283" t="str">
        <f t="shared" si="750"/>
        <v/>
      </c>
      <c r="AE5083" s="163"/>
      <c r="AF5083" s="162"/>
    </row>
    <row r="5084" spans="1:32">
      <c r="A5084" s="134">
        <v>5075</v>
      </c>
      <c r="B5084" s="136"/>
      <c r="C5084" s="146">
        <f t="shared" si="743"/>
        <v>0</v>
      </c>
      <c r="D5084" s="146">
        <f t="shared" si="744"/>
        <v>1</v>
      </c>
      <c r="E5084" s="146">
        <f t="shared" si="745"/>
        <v>1900</v>
      </c>
      <c r="F5084" s="137"/>
      <c r="G5084" s="287"/>
      <c r="H5084" s="137"/>
      <c r="I5084" s="134"/>
      <c r="J5084" s="204"/>
      <c r="K5084" s="133"/>
      <c r="L5084" s="134"/>
      <c r="M5084" s="133"/>
      <c r="N5084" s="134"/>
      <c r="O5084" s="134"/>
      <c r="P5084" s="166"/>
      <c r="Q5084" s="164"/>
      <c r="R5084" s="165"/>
      <c r="S5084" s="138"/>
      <c r="T5084" s="138"/>
      <c r="U5084" s="138"/>
      <c r="V5084" s="138"/>
      <c r="W5084" s="166"/>
      <c r="X5084" s="135"/>
      <c r="Y5084" s="418">
        <f t="shared" si="746"/>
        <v>0</v>
      </c>
      <c r="Z5084" s="291">
        <f t="shared" si="747"/>
        <v>0</v>
      </c>
      <c r="AA5084" s="163"/>
      <c r="AB5084" s="177" t="str">
        <f t="shared" si="748"/>
        <v/>
      </c>
      <c r="AC5084" s="283" t="str">
        <f t="shared" si="749"/>
        <v/>
      </c>
      <c r="AD5084" s="283" t="str">
        <f t="shared" si="750"/>
        <v/>
      </c>
      <c r="AE5084" s="163"/>
      <c r="AF5084" s="162"/>
    </row>
    <row r="5085" spans="1:32">
      <c r="A5085" s="134">
        <v>5076</v>
      </c>
      <c r="B5085" s="136"/>
      <c r="C5085" s="146">
        <f t="shared" si="743"/>
        <v>0</v>
      </c>
      <c r="D5085" s="146">
        <f t="shared" si="744"/>
        <v>1</v>
      </c>
      <c r="E5085" s="146">
        <f t="shared" si="745"/>
        <v>1900</v>
      </c>
      <c r="F5085" s="137"/>
      <c r="G5085" s="287"/>
      <c r="H5085" s="137"/>
      <c r="I5085" s="134"/>
      <c r="J5085" s="204"/>
      <c r="K5085" s="133"/>
      <c r="L5085" s="134"/>
      <c r="M5085" s="133"/>
      <c r="N5085" s="134"/>
      <c r="O5085" s="134"/>
      <c r="P5085" s="166"/>
      <c r="Q5085" s="164"/>
      <c r="R5085" s="165"/>
      <c r="S5085" s="138"/>
      <c r="T5085" s="138"/>
      <c r="U5085" s="138"/>
      <c r="V5085" s="138"/>
      <c r="W5085" s="166"/>
      <c r="X5085" s="135"/>
      <c r="Y5085" s="418">
        <f t="shared" si="746"/>
        <v>0</v>
      </c>
      <c r="Z5085" s="291">
        <f t="shared" si="747"/>
        <v>0</v>
      </c>
      <c r="AA5085" s="163"/>
      <c r="AB5085" s="177" t="str">
        <f t="shared" si="748"/>
        <v/>
      </c>
      <c r="AC5085" s="283" t="str">
        <f t="shared" si="749"/>
        <v/>
      </c>
      <c r="AD5085" s="283" t="str">
        <f t="shared" si="750"/>
        <v/>
      </c>
      <c r="AE5085" s="163"/>
      <c r="AF5085" s="162"/>
    </row>
    <row r="5086" spans="1:32">
      <c r="A5086" s="134">
        <v>5077</v>
      </c>
      <c r="B5086" s="136"/>
      <c r="C5086" s="146">
        <f t="shared" si="743"/>
        <v>0</v>
      </c>
      <c r="D5086" s="146">
        <f t="shared" si="744"/>
        <v>1</v>
      </c>
      <c r="E5086" s="146">
        <f t="shared" si="745"/>
        <v>1900</v>
      </c>
      <c r="F5086" s="137"/>
      <c r="G5086" s="287"/>
      <c r="H5086" s="137"/>
      <c r="I5086" s="134"/>
      <c r="J5086" s="204"/>
      <c r="K5086" s="133"/>
      <c r="L5086" s="134"/>
      <c r="M5086" s="133"/>
      <c r="N5086" s="134"/>
      <c r="O5086" s="134"/>
      <c r="P5086" s="166"/>
      <c r="Q5086" s="164"/>
      <c r="R5086" s="165"/>
      <c r="S5086" s="138"/>
      <c r="T5086" s="138"/>
      <c r="U5086" s="138"/>
      <c r="V5086" s="138"/>
      <c r="W5086" s="166"/>
      <c r="X5086" s="135"/>
      <c r="Y5086" s="418">
        <f t="shared" si="746"/>
        <v>0</v>
      </c>
      <c r="Z5086" s="291">
        <f t="shared" si="747"/>
        <v>0</v>
      </c>
      <c r="AA5086" s="163"/>
      <c r="AB5086" s="177" t="str">
        <f t="shared" si="748"/>
        <v/>
      </c>
      <c r="AC5086" s="283" t="str">
        <f t="shared" si="749"/>
        <v/>
      </c>
      <c r="AD5086" s="283" t="str">
        <f t="shared" si="750"/>
        <v/>
      </c>
      <c r="AE5086" s="163"/>
      <c r="AF5086" s="162"/>
    </row>
    <row r="5087" spans="1:32">
      <c r="A5087" s="134">
        <v>5078</v>
      </c>
      <c r="B5087" s="136"/>
      <c r="C5087" s="146">
        <f t="shared" si="743"/>
        <v>0</v>
      </c>
      <c r="D5087" s="146">
        <f t="shared" si="744"/>
        <v>1</v>
      </c>
      <c r="E5087" s="146">
        <f t="shared" si="745"/>
        <v>1900</v>
      </c>
      <c r="F5087" s="137"/>
      <c r="G5087" s="287"/>
      <c r="H5087" s="137"/>
      <c r="I5087" s="134"/>
      <c r="J5087" s="204"/>
      <c r="K5087" s="133"/>
      <c r="L5087" s="134"/>
      <c r="M5087" s="133"/>
      <c r="N5087" s="134"/>
      <c r="O5087" s="134"/>
      <c r="P5087" s="166"/>
      <c r="Q5087" s="164"/>
      <c r="R5087" s="165"/>
      <c r="S5087" s="138"/>
      <c r="T5087" s="138"/>
      <c r="U5087" s="138"/>
      <c r="V5087" s="138"/>
      <c r="W5087" s="166"/>
      <c r="X5087" s="135"/>
      <c r="Y5087" s="418">
        <f t="shared" si="746"/>
        <v>0</v>
      </c>
      <c r="Z5087" s="291">
        <f t="shared" si="747"/>
        <v>0</v>
      </c>
      <c r="AA5087" s="163"/>
      <c r="AB5087" s="177" t="str">
        <f t="shared" si="748"/>
        <v/>
      </c>
      <c r="AC5087" s="283" t="str">
        <f t="shared" si="749"/>
        <v/>
      </c>
      <c r="AD5087" s="283" t="str">
        <f t="shared" si="750"/>
        <v/>
      </c>
      <c r="AE5087" s="163"/>
      <c r="AF5087" s="162"/>
    </row>
    <row r="5088" spans="1:32">
      <c r="A5088" s="134">
        <v>5079</v>
      </c>
      <c r="B5088" s="136"/>
      <c r="C5088" s="146">
        <f t="shared" si="743"/>
        <v>0</v>
      </c>
      <c r="D5088" s="146">
        <f t="shared" si="744"/>
        <v>1</v>
      </c>
      <c r="E5088" s="146">
        <f t="shared" si="745"/>
        <v>1900</v>
      </c>
      <c r="F5088" s="137"/>
      <c r="G5088" s="287"/>
      <c r="H5088" s="137"/>
      <c r="I5088" s="134"/>
      <c r="J5088" s="204"/>
      <c r="K5088" s="133"/>
      <c r="L5088" s="134"/>
      <c r="M5088" s="133"/>
      <c r="N5088" s="134"/>
      <c r="O5088" s="134"/>
      <c r="P5088" s="166"/>
      <c r="Q5088" s="164"/>
      <c r="R5088" s="165"/>
      <c r="S5088" s="138"/>
      <c r="T5088" s="138"/>
      <c r="U5088" s="138"/>
      <c r="V5088" s="138"/>
      <c r="W5088" s="166"/>
      <c r="X5088" s="135"/>
      <c r="Y5088" s="418">
        <f t="shared" si="746"/>
        <v>0</v>
      </c>
      <c r="Z5088" s="291">
        <f t="shared" si="747"/>
        <v>0</v>
      </c>
      <c r="AA5088" s="163"/>
      <c r="AB5088" s="177" t="str">
        <f t="shared" si="748"/>
        <v/>
      </c>
      <c r="AC5088" s="283" t="str">
        <f t="shared" si="749"/>
        <v/>
      </c>
      <c r="AD5088" s="283" t="str">
        <f t="shared" si="750"/>
        <v/>
      </c>
      <c r="AE5088" s="163"/>
      <c r="AF5088" s="162"/>
    </row>
    <row r="5089" spans="1:32">
      <c r="A5089" s="134">
        <v>5080</v>
      </c>
      <c r="B5089" s="136"/>
      <c r="C5089" s="146">
        <f t="shared" si="743"/>
        <v>0</v>
      </c>
      <c r="D5089" s="146">
        <f t="shared" si="744"/>
        <v>1</v>
      </c>
      <c r="E5089" s="146">
        <f t="shared" si="745"/>
        <v>1900</v>
      </c>
      <c r="F5089" s="137"/>
      <c r="G5089" s="287"/>
      <c r="H5089" s="137"/>
      <c r="I5089" s="134"/>
      <c r="J5089" s="204"/>
      <c r="K5089" s="133"/>
      <c r="L5089" s="134"/>
      <c r="M5089" s="133"/>
      <c r="N5089" s="134"/>
      <c r="O5089" s="134"/>
      <c r="P5089" s="166"/>
      <c r="Q5089" s="164"/>
      <c r="R5089" s="165"/>
      <c r="S5089" s="138"/>
      <c r="T5089" s="138"/>
      <c r="U5089" s="138"/>
      <c r="V5089" s="138"/>
      <c r="W5089" s="166"/>
      <c r="X5089" s="135"/>
      <c r="Y5089" s="418">
        <f t="shared" si="746"/>
        <v>0</v>
      </c>
      <c r="Z5089" s="291">
        <f t="shared" si="747"/>
        <v>0</v>
      </c>
      <c r="AA5089" s="163"/>
      <c r="AB5089" s="177" t="str">
        <f t="shared" si="748"/>
        <v/>
      </c>
      <c r="AC5089" s="283" t="str">
        <f t="shared" si="749"/>
        <v/>
      </c>
      <c r="AD5089" s="283" t="str">
        <f t="shared" si="750"/>
        <v/>
      </c>
      <c r="AE5089" s="163"/>
      <c r="AF5089" s="162"/>
    </row>
    <row r="5090" spans="1:32">
      <c r="A5090" s="134">
        <v>5081</v>
      </c>
      <c r="B5090" s="136"/>
      <c r="C5090" s="146">
        <f t="shared" si="743"/>
        <v>0</v>
      </c>
      <c r="D5090" s="146">
        <f t="shared" si="744"/>
        <v>1</v>
      </c>
      <c r="E5090" s="146">
        <f t="shared" si="745"/>
        <v>1900</v>
      </c>
      <c r="F5090" s="137"/>
      <c r="G5090" s="287"/>
      <c r="H5090" s="137"/>
      <c r="I5090" s="134"/>
      <c r="J5090" s="204"/>
      <c r="K5090" s="133"/>
      <c r="L5090" s="134"/>
      <c r="M5090" s="133"/>
      <c r="N5090" s="134"/>
      <c r="O5090" s="134"/>
      <c r="P5090" s="166"/>
      <c r="Q5090" s="164"/>
      <c r="R5090" s="165"/>
      <c r="S5090" s="138"/>
      <c r="T5090" s="138"/>
      <c r="U5090" s="138"/>
      <c r="V5090" s="138"/>
      <c r="W5090" s="166"/>
      <c r="X5090" s="135"/>
      <c r="Y5090" s="418">
        <f t="shared" si="746"/>
        <v>0</v>
      </c>
      <c r="Z5090" s="291">
        <f t="shared" si="747"/>
        <v>0</v>
      </c>
      <c r="AA5090" s="163"/>
      <c r="AB5090" s="177" t="str">
        <f t="shared" si="748"/>
        <v/>
      </c>
      <c r="AC5090" s="283" t="str">
        <f t="shared" si="749"/>
        <v/>
      </c>
      <c r="AD5090" s="283" t="str">
        <f t="shared" si="750"/>
        <v/>
      </c>
      <c r="AE5090" s="163"/>
      <c r="AF5090" s="162"/>
    </row>
    <row r="5091" spans="1:32">
      <c r="A5091" s="134">
        <v>5082</v>
      </c>
      <c r="B5091" s="136"/>
      <c r="C5091" s="146">
        <f t="shared" si="743"/>
        <v>0</v>
      </c>
      <c r="D5091" s="146">
        <f t="shared" si="744"/>
        <v>1</v>
      </c>
      <c r="E5091" s="146">
        <f t="shared" si="745"/>
        <v>1900</v>
      </c>
      <c r="F5091" s="137"/>
      <c r="G5091" s="287"/>
      <c r="H5091" s="137"/>
      <c r="I5091" s="134"/>
      <c r="J5091" s="204"/>
      <c r="K5091" s="133"/>
      <c r="L5091" s="134"/>
      <c r="M5091" s="133"/>
      <c r="N5091" s="134"/>
      <c r="O5091" s="134"/>
      <c r="P5091" s="166"/>
      <c r="Q5091" s="164"/>
      <c r="R5091" s="165"/>
      <c r="S5091" s="138"/>
      <c r="T5091" s="138"/>
      <c r="U5091" s="138"/>
      <c r="V5091" s="138"/>
      <c r="W5091" s="166"/>
      <c r="X5091" s="135"/>
      <c r="Y5091" s="418">
        <f t="shared" si="746"/>
        <v>0</v>
      </c>
      <c r="Z5091" s="291">
        <f t="shared" si="747"/>
        <v>0</v>
      </c>
      <c r="AA5091" s="163"/>
      <c r="AB5091" s="177" t="str">
        <f t="shared" si="748"/>
        <v/>
      </c>
      <c r="AC5091" s="283" t="str">
        <f t="shared" si="749"/>
        <v/>
      </c>
      <c r="AD5091" s="283" t="str">
        <f t="shared" si="750"/>
        <v/>
      </c>
      <c r="AE5091" s="163"/>
      <c r="AF5091" s="162"/>
    </row>
    <row r="5092" spans="1:32">
      <c r="A5092" s="134">
        <v>5083</v>
      </c>
      <c r="B5092" s="136"/>
      <c r="C5092" s="146">
        <f t="shared" si="743"/>
        <v>0</v>
      </c>
      <c r="D5092" s="146">
        <f t="shared" si="744"/>
        <v>1</v>
      </c>
      <c r="E5092" s="146">
        <f t="shared" si="745"/>
        <v>1900</v>
      </c>
      <c r="F5092" s="137"/>
      <c r="G5092" s="287"/>
      <c r="H5092" s="137"/>
      <c r="I5092" s="134"/>
      <c r="J5092" s="204"/>
      <c r="K5092" s="133"/>
      <c r="L5092" s="134"/>
      <c r="M5092" s="133"/>
      <c r="N5092" s="134"/>
      <c r="O5092" s="134"/>
      <c r="P5092" s="166"/>
      <c r="Q5092" s="164"/>
      <c r="R5092" s="165"/>
      <c r="S5092" s="138"/>
      <c r="T5092" s="138"/>
      <c r="U5092" s="138"/>
      <c r="V5092" s="138"/>
      <c r="W5092" s="166"/>
      <c r="X5092" s="135"/>
      <c r="Y5092" s="418">
        <f t="shared" si="746"/>
        <v>0</v>
      </c>
      <c r="Z5092" s="291">
        <f t="shared" si="747"/>
        <v>0</v>
      </c>
      <c r="AA5092" s="163"/>
      <c r="AB5092" s="177" t="str">
        <f t="shared" si="748"/>
        <v/>
      </c>
      <c r="AC5092" s="283" t="str">
        <f t="shared" si="749"/>
        <v/>
      </c>
      <c r="AD5092" s="283" t="str">
        <f t="shared" si="750"/>
        <v/>
      </c>
      <c r="AE5092" s="163"/>
      <c r="AF5092" s="162"/>
    </row>
    <row r="5093" spans="1:32">
      <c r="A5093" s="134">
        <v>5084</v>
      </c>
      <c r="B5093" s="136"/>
      <c r="C5093" s="146">
        <f t="shared" si="743"/>
        <v>0</v>
      </c>
      <c r="D5093" s="146">
        <f t="shared" si="744"/>
        <v>1</v>
      </c>
      <c r="E5093" s="146">
        <f t="shared" si="745"/>
        <v>1900</v>
      </c>
      <c r="F5093" s="137"/>
      <c r="G5093" s="287"/>
      <c r="H5093" s="137"/>
      <c r="I5093" s="134"/>
      <c r="J5093" s="204"/>
      <c r="K5093" s="133"/>
      <c r="L5093" s="134"/>
      <c r="M5093" s="133"/>
      <c r="N5093" s="134"/>
      <c r="O5093" s="134"/>
      <c r="P5093" s="166"/>
      <c r="Q5093" s="164"/>
      <c r="R5093" s="165"/>
      <c r="S5093" s="138"/>
      <c r="T5093" s="138"/>
      <c r="U5093" s="138"/>
      <c r="V5093" s="138"/>
      <c r="W5093" s="166"/>
      <c r="X5093" s="135"/>
      <c r="Y5093" s="418">
        <f t="shared" si="746"/>
        <v>0</v>
      </c>
      <c r="Z5093" s="291">
        <f t="shared" si="747"/>
        <v>0</v>
      </c>
      <c r="AA5093" s="163"/>
      <c r="AB5093" s="177" t="str">
        <f t="shared" si="748"/>
        <v/>
      </c>
      <c r="AC5093" s="283" t="str">
        <f t="shared" si="749"/>
        <v/>
      </c>
      <c r="AD5093" s="283" t="str">
        <f t="shared" si="750"/>
        <v/>
      </c>
      <c r="AE5093" s="163"/>
      <c r="AF5093" s="162"/>
    </row>
    <row r="5094" spans="1:32">
      <c r="A5094" s="134">
        <v>5085</v>
      </c>
      <c r="B5094" s="136"/>
      <c r="C5094" s="146">
        <f t="shared" si="743"/>
        <v>0</v>
      </c>
      <c r="D5094" s="146">
        <f t="shared" si="744"/>
        <v>1</v>
      </c>
      <c r="E5094" s="146">
        <f t="shared" si="745"/>
        <v>1900</v>
      </c>
      <c r="F5094" s="137"/>
      <c r="G5094" s="287"/>
      <c r="H5094" s="137"/>
      <c r="I5094" s="134"/>
      <c r="J5094" s="204"/>
      <c r="K5094" s="133"/>
      <c r="L5094" s="134"/>
      <c r="M5094" s="133"/>
      <c r="N5094" s="134"/>
      <c r="O5094" s="134"/>
      <c r="P5094" s="166"/>
      <c r="Q5094" s="164"/>
      <c r="R5094" s="165"/>
      <c r="S5094" s="138"/>
      <c r="T5094" s="138"/>
      <c r="U5094" s="138"/>
      <c r="V5094" s="138"/>
      <c r="W5094" s="166"/>
      <c r="X5094" s="135"/>
      <c r="Y5094" s="418">
        <f t="shared" si="746"/>
        <v>0</v>
      </c>
      <c r="Z5094" s="291">
        <f t="shared" si="747"/>
        <v>0</v>
      </c>
      <c r="AA5094" s="163"/>
      <c r="AB5094" s="177" t="str">
        <f t="shared" si="748"/>
        <v/>
      </c>
      <c r="AC5094" s="283" t="str">
        <f t="shared" si="749"/>
        <v/>
      </c>
      <c r="AD5094" s="283" t="str">
        <f t="shared" si="750"/>
        <v/>
      </c>
      <c r="AE5094" s="163"/>
      <c r="AF5094" s="162"/>
    </row>
    <row r="5095" spans="1:32">
      <c r="A5095" s="134">
        <v>5086</v>
      </c>
      <c r="B5095" s="136"/>
      <c r="C5095" s="146">
        <f t="shared" si="743"/>
        <v>0</v>
      </c>
      <c r="D5095" s="146">
        <f t="shared" si="744"/>
        <v>1</v>
      </c>
      <c r="E5095" s="146">
        <f t="shared" si="745"/>
        <v>1900</v>
      </c>
      <c r="F5095" s="137"/>
      <c r="G5095" s="287"/>
      <c r="H5095" s="137"/>
      <c r="I5095" s="134"/>
      <c r="J5095" s="204"/>
      <c r="K5095" s="133"/>
      <c r="L5095" s="134"/>
      <c r="M5095" s="133"/>
      <c r="N5095" s="134"/>
      <c r="O5095" s="134"/>
      <c r="P5095" s="166"/>
      <c r="Q5095" s="164"/>
      <c r="R5095" s="165"/>
      <c r="S5095" s="138"/>
      <c r="T5095" s="138"/>
      <c r="U5095" s="138"/>
      <c r="V5095" s="138"/>
      <c r="W5095" s="166"/>
      <c r="X5095" s="135"/>
      <c r="Y5095" s="418">
        <f t="shared" si="746"/>
        <v>0</v>
      </c>
      <c r="Z5095" s="291">
        <f t="shared" si="747"/>
        <v>0</v>
      </c>
      <c r="AA5095" s="163"/>
      <c r="AB5095" s="177" t="str">
        <f t="shared" si="748"/>
        <v/>
      </c>
      <c r="AC5095" s="283" t="str">
        <f t="shared" si="749"/>
        <v/>
      </c>
      <c r="AD5095" s="283" t="str">
        <f t="shared" si="750"/>
        <v/>
      </c>
      <c r="AE5095" s="163"/>
      <c r="AF5095" s="162"/>
    </row>
    <row r="5096" spans="1:32">
      <c r="A5096" s="134">
        <v>5087</v>
      </c>
      <c r="B5096" s="136"/>
      <c r="C5096" s="146">
        <f t="shared" si="743"/>
        <v>0</v>
      </c>
      <c r="D5096" s="146">
        <f t="shared" si="744"/>
        <v>1</v>
      </c>
      <c r="E5096" s="146">
        <f t="shared" si="745"/>
        <v>1900</v>
      </c>
      <c r="F5096" s="137"/>
      <c r="G5096" s="287"/>
      <c r="H5096" s="137"/>
      <c r="I5096" s="134"/>
      <c r="J5096" s="204"/>
      <c r="K5096" s="133"/>
      <c r="L5096" s="134"/>
      <c r="M5096" s="133"/>
      <c r="N5096" s="134"/>
      <c r="O5096" s="134"/>
      <c r="P5096" s="166"/>
      <c r="Q5096" s="164"/>
      <c r="R5096" s="165"/>
      <c r="S5096" s="138"/>
      <c r="T5096" s="138"/>
      <c r="U5096" s="138"/>
      <c r="V5096" s="138"/>
      <c r="W5096" s="166"/>
      <c r="X5096" s="135"/>
      <c r="Y5096" s="418">
        <f t="shared" si="746"/>
        <v>0</v>
      </c>
      <c r="Z5096" s="291">
        <f t="shared" si="747"/>
        <v>0</v>
      </c>
      <c r="AA5096" s="163"/>
      <c r="AB5096" s="177" t="str">
        <f t="shared" si="748"/>
        <v/>
      </c>
      <c r="AC5096" s="283" t="str">
        <f t="shared" si="749"/>
        <v/>
      </c>
      <c r="AD5096" s="283" t="str">
        <f t="shared" si="750"/>
        <v/>
      </c>
      <c r="AE5096" s="163"/>
      <c r="AF5096" s="162"/>
    </row>
    <row r="5097" spans="1:32">
      <c r="A5097" s="134">
        <v>5088</v>
      </c>
      <c r="B5097" s="136"/>
      <c r="C5097" s="146">
        <f t="shared" si="743"/>
        <v>0</v>
      </c>
      <c r="D5097" s="146">
        <f t="shared" si="744"/>
        <v>1</v>
      </c>
      <c r="E5097" s="146">
        <f t="shared" si="745"/>
        <v>1900</v>
      </c>
      <c r="F5097" s="137"/>
      <c r="G5097" s="287"/>
      <c r="H5097" s="137"/>
      <c r="I5097" s="134"/>
      <c r="J5097" s="204"/>
      <c r="K5097" s="133"/>
      <c r="L5097" s="134"/>
      <c r="M5097" s="133"/>
      <c r="N5097" s="134"/>
      <c r="O5097" s="134"/>
      <c r="P5097" s="166"/>
      <c r="Q5097" s="164"/>
      <c r="R5097" s="165"/>
      <c r="S5097" s="138"/>
      <c r="T5097" s="138"/>
      <c r="U5097" s="138"/>
      <c r="V5097" s="138"/>
      <c r="W5097" s="166"/>
      <c r="X5097" s="135"/>
      <c r="Y5097" s="418">
        <f t="shared" si="746"/>
        <v>0</v>
      </c>
      <c r="Z5097" s="291">
        <f t="shared" si="747"/>
        <v>0</v>
      </c>
      <c r="AA5097" s="163"/>
      <c r="AB5097" s="177" t="str">
        <f t="shared" si="748"/>
        <v/>
      </c>
      <c r="AC5097" s="283" t="str">
        <f t="shared" si="749"/>
        <v/>
      </c>
      <c r="AD5097" s="283" t="str">
        <f t="shared" si="750"/>
        <v/>
      </c>
      <c r="AE5097" s="163"/>
      <c r="AF5097" s="162"/>
    </row>
    <row r="5098" spans="1:32">
      <c r="A5098" s="134">
        <v>5089</v>
      </c>
      <c r="B5098" s="136"/>
      <c r="C5098" s="146">
        <f t="shared" si="743"/>
        <v>0</v>
      </c>
      <c r="D5098" s="146">
        <f t="shared" si="744"/>
        <v>1</v>
      </c>
      <c r="E5098" s="146">
        <f t="shared" si="745"/>
        <v>1900</v>
      </c>
      <c r="F5098" s="137"/>
      <c r="G5098" s="287"/>
      <c r="H5098" s="137"/>
      <c r="I5098" s="134"/>
      <c r="J5098" s="204"/>
      <c r="K5098" s="133"/>
      <c r="L5098" s="134"/>
      <c r="M5098" s="133"/>
      <c r="N5098" s="134"/>
      <c r="O5098" s="134"/>
      <c r="P5098" s="166"/>
      <c r="Q5098" s="164"/>
      <c r="R5098" s="165"/>
      <c r="S5098" s="138"/>
      <c r="T5098" s="138"/>
      <c r="U5098" s="138"/>
      <c r="V5098" s="138"/>
      <c r="W5098" s="166"/>
      <c r="X5098" s="135"/>
      <c r="Y5098" s="418">
        <f t="shared" si="746"/>
        <v>0</v>
      </c>
      <c r="Z5098" s="291">
        <f t="shared" si="747"/>
        <v>0</v>
      </c>
      <c r="AA5098" s="163"/>
      <c r="AB5098" s="177" t="str">
        <f t="shared" si="748"/>
        <v/>
      </c>
      <c r="AC5098" s="283" t="str">
        <f t="shared" si="749"/>
        <v/>
      </c>
      <c r="AD5098" s="283" t="str">
        <f t="shared" si="750"/>
        <v/>
      </c>
      <c r="AE5098" s="163"/>
      <c r="AF5098" s="162"/>
    </row>
    <row r="5099" spans="1:32">
      <c r="A5099" s="134">
        <v>5090</v>
      </c>
      <c r="B5099" s="136"/>
      <c r="C5099" s="146">
        <f t="shared" si="743"/>
        <v>0</v>
      </c>
      <c r="D5099" s="146">
        <f t="shared" si="744"/>
        <v>1</v>
      </c>
      <c r="E5099" s="146">
        <f t="shared" si="745"/>
        <v>1900</v>
      </c>
      <c r="F5099" s="137"/>
      <c r="G5099" s="287"/>
      <c r="H5099" s="137"/>
      <c r="I5099" s="134"/>
      <c r="J5099" s="204"/>
      <c r="K5099" s="133"/>
      <c r="L5099" s="134"/>
      <c r="M5099" s="133"/>
      <c r="N5099" s="134"/>
      <c r="O5099" s="134"/>
      <c r="P5099" s="166"/>
      <c r="Q5099" s="164"/>
      <c r="R5099" s="165"/>
      <c r="S5099" s="138"/>
      <c r="T5099" s="138"/>
      <c r="U5099" s="138"/>
      <c r="V5099" s="138"/>
      <c r="W5099" s="166"/>
      <c r="X5099" s="135"/>
      <c r="Y5099" s="418">
        <f t="shared" si="746"/>
        <v>0</v>
      </c>
      <c r="Z5099" s="291">
        <f t="shared" si="747"/>
        <v>0</v>
      </c>
      <c r="AA5099" s="163"/>
      <c r="AB5099" s="177" t="str">
        <f t="shared" si="748"/>
        <v/>
      </c>
      <c r="AC5099" s="283" t="str">
        <f t="shared" si="749"/>
        <v/>
      </c>
      <c r="AD5099" s="283" t="str">
        <f t="shared" si="750"/>
        <v/>
      </c>
      <c r="AE5099" s="163"/>
      <c r="AF5099" s="162"/>
    </row>
    <row r="5100" spans="1:32">
      <c r="A5100" s="134">
        <v>5091</v>
      </c>
      <c r="B5100" s="136"/>
      <c r="C5100" s="146">
        <f t="shared" si="743"/>
        <v>0</v>
      </c>
      <c r="D5100" s="146">
        <f t="shared" si="744"/>
        <v>1</v>
      </c>
      <c r="E5100" s="146">
        <f t="shared" si="745"/>
        <v>1900</v>
      </c>
      <c r="F5100" s="137"/>
      <c r="G5100" s="287"/>
      <c r="H5100" s="137"/>
      <c r="I5100" s="134"/>
      <c r="J5100" s="204"/>
      <c r="K5100" s="133"/>
      <c r="L5100" s="134"/>
      <c r="M5100" s="133"/>
      <c r="N5100" s="134"/>
      <c r="O5100" s="134"/>
      <c r="P5100" s="166"/>
      <c r="Q5100" s="164"/>
      <c r="R5100" s="165"/>
      <c r="S5100" s="138"/>
      <c r="T5100" s="138"/>
      <c r="U5100" s="138"/>
      <c r="V5100" s="138"/>
      <c r="W5100" s="166"/>
      <c r="X5100" s="135"/>
      <c r="Y5100" s="418">
        <f t="shared" si="746"/>
        <v>0</v>
      </c>
      <c r="Z5100" s="291">
        <f t="shared" si="747"/>
        <v>0</v>
      </c>
      <c r="AA5100" s="163"/>
      <c r="AB5100" s="177" t="str">
        <f t="shared" si="748"/>
        <v/>
      </c>
      <c r="AC5100" s="283" t="str">
        <f t="shared" si="749"/>
        <v/>
      </c>
      <c r="AD5100" s="283" t="str">
        <f t="shared" si="750"/>
        <v/>
      </c>
      <c r="AE5100" s="163"/>
      <c r="AF5100" s="162"/>
    </row>
    <row r="5101" spans="1:32">
      <c r="A5101" s="134">
        <v>5092</v>
      </c>
      <c r="B5101" s="136"/>
      <c r="C5101" s="146">
        <f t="shared" si="743"/>
        <v>0</v>
      </c>
      <c r="D5101" s="146">
        <f t="shared" si="744"/>
        <v>1</v>
      </c>
      <c r="E5101" s="146">
        <f t="shared" si="745"/>
        <v>1900</v>
      </c>
      <c r="F5101" s="137"/>
      <c r="G5101" s="287"/>
      <c r="H5101" s="137"/>
      <c r="I5101" s="134"/>
      <c r="J5101" s="204"/>
      <c r="K5101" s="133"/>
      <c r="L5101" s="134"/>
      <c r="M5101" s="133"/>
      <c r="N5101" s="134"/>
      <c r="O5101" s="134"/>
      <c r="P5101" s="166"/>
      <c r="Q5101" s="164"/>
      <c r="R5101" s="165"/>
      <c r="S5101" s="138"/>
      <c r="T5101" s="138"/>
      <c r="U5101" s="138"/>
      <c r="V5101" s="138"/>
      <c r="W5101" s="166"/>
      <c r="X5101" s="135"/>
      <c r="Y5101" s="418">
        <f t="shared" si="746"/>
        <v>0</v>
      </c>
      <c r="Z5101" s="291">
        <f t="shared" si="747"/>
        <v>0</v>
      </c>
      <c r="AA5101" s="163"/>
      <c r="AB5101" s="177" t="str">
        <f t="shared" si="748"/>
        <v/>
      </c>
      <c r="AC5101" s="283" t="str">
        <f t="shared" si="749"/>
        <v/>
      </c>
      <c r="AD5101" s="283" t="str">
        <f t="shared" si="750"/>
        <v/>
      </c>
      <c r="AE5101" s="163"/>
      <c r="AF5101" s="162"/>
    </row>
    <row r="5102" spans="1:32">
      <c r="A5102" s="134">
        <v>5093</v>
      </c>
      <c r="B5102" s="136"/>
      <c r="C5102" s="146">
        <f t="shared" si="743"/>
        <v>0</v>
      </c>
      <c r="D5102" s="146">
        <f t="shared" si="744"/>
        <v>1</v>
      </c>
      <c r="E5102" s="146">
        <f t="shared" si="745"/>
        <v>1900</v>
      </c>
      <c r="F5102" s="137"/>
      <c r="G5102" s="287"/>
      <c r="H5102" s="137"/>
      <c r="I5102" s="134"/>
      <c r="J5102" s="204"/>
      <c r="K5102" s="133"/>
      <c r="L5102" s="134"/>
      <c r="M5102" s="133"/>
      <c r="N5102" s="134"/>
      <c r="O5102" s="134"/>
      <c r="P5102" s="166"/>
      <c r="Q5102" s="164"/>
      <c r="R5102" s="165"/>
      <c r="S5102" s="138"/>
      <c r="T5102" s="138"/>
      <c r="U5102" s="138"/>
      <c r="V5102" s="138"/>
      <c r="W5102" s="166"/>
      <c r="X5102" s="135"/>
      <c r="Y5102" s="418">
        <f t="shared" si="746"/>
        <v>0</v>
      </c>
      <c r="Z5102" s="291">
        <f t="shared" si="747"/>
        <v>0</v>
      </c>
      <c r="AA5102" s="163"/>
      <c r="AB5102" s="177" t="str">
        <f t="shared" si="748"/>
        <v/>
      </c>
      <c r="AC5102" s="283" t="str">
        <f t="shared" si="749"/>
        <v/>
      </c>
      <c r="AD5102" s="283" t="str">
        <f t="shared" si="750"/>
        <v/>
      </c>
      <c r="AE5102" s="163"/>
      <c r="AF5102" s="162"/>
    </row>
    <row r="5103" spans="1:32">
      <c r="A5103" s="134">
        <v>5094</v>
      </c>
      <c r="B5103" s="136"/>
      <c r="C5103" s="146">
        <f t="shared" si="743"/>
        <v>0</v>
      </c>
      <c r="D5103" s="146">
        <f t="shared" si="744"/>
        <v>1</v>
      </c>
      <c r="E5103" s="146">
        <f t="shared" si="745"/>
        <v>1900</v>
      </c>
      <c r="F5103" s="137"/>
      <c r="G5103" s="287"/>
      <c r="H5103" s="137"/>
      <c r="I5103" s="134"/>
      <c r="J5103" s="204"/>
      <c r="K5103" s="133"/>
      <c r="L5103" s="134"/>
      <c r="M5103" s="133"/>
      <c r="N5103" s="134"/>
      <c r="O5103" s="134"/>
      <c r="P5103" s="166"/>
      <c r="Q5103" s="164"/>
      <c r="R5103" s="165"/>
      <c r="S5103" s="138"/>
      <c r="T5103" s="138"/>
      <c r="U5103" s="138"/>
      <c r="V5103" s="138"/>
      <c r="W5103" s="166"/>
      <c r="X5103" s="135"/>
      <c r="Y5103" s="418">
        <f t="shared" si="746"/>
        <v>0</v>
      </c>
      <c r="Z5103" s="291">
        <f t="shared" si="747"/>
        <v>0</v>
      </c>
      <c r="AA5103" s="163"/>
      <c r="AB5103" s="177" t="str">
        <f t="shared" si="748"/>
        <v/>
      </c>
      <c r="AC5103" s="283" t="str">
        <f t="shared" si="749"/>
        <v/>
      </c>
      <c r="AD5103" s="283" t="str">
        <f t="shared" si="750"/>
        <v/>
      </c>
      <c r="AE5103" s="163"/>
      <c r="AF5103" s="162"/>
    </row>
    <row r="5104" spans="1:32">
      <c r="A5104" s="134">
        <v>5095</v>
      </c>
      <c r="B5104" s="136"/>
      <c r="C5104" s="146">
        <f t="shared" si="743"/>
        <v>0</v>
      </c>
      <c r="D5104" s="146">
        <f t="shared" si="744"/>
        <v>1</v>
      </c>
      <c r="E5104" s="146">
        <f t="shared" si="745"/>
        <v>1900</v>
      </c>
      <c r="F5104" s="137"/>
      <c r="G5104" s="287"/>
      <c r="H5104" s="137"/>
      <c r="I5104" s="134"/>
      <c r="J5104" s="204"/>
      <c r="K5104" s="133"/>
      <c r="L5104" s="134"/>
      <c r="M5104" s="133"/>
      <c r="N5104" s="134"/>
      <c r="O5104" s="134"/>
      <c r="P5104" s="166"/>
      <c r="Q5104" s="164"/>
      <c r="R5104" s="165"/>
      <c r="S5104" s="138"/>
      <c r="T5104" s="138"/>
      <c r="U5104" s="138"/>
      <c r="V5104" s="138"/>
      <c r="W5104" s="166"/>
      <c r="X5104" s="135"/>
      <c r="Y5104" s="418">
        <f t="shared" si="746"/>
        <v>0</v>
      </c>
      <c r="Z5104" s="291">
        <f t="shared" si="747"/>
        <v>0</v>
      </c>
      <c r="AA5104" s="163"/>
      <c r="AB5104" s="177" t="str">
        <f t="shared" si="748"/>
        <v/>
      </c>
      <c r="AC5104" s="283" t="str">
        <f t="shared" si="749"/>
        <v/>
      </c>
      <c r="AD5104" s="283" t="str">
        <f t="shared" si="750"/>
        <v/>
      </c>
      <c r="AE5104" s="163"/>
      <c r="AF5104" s="162"/>
    </row>
    <row r="5105" spans="1:32">
      <c r="A5105" s="134">
        <v>5096</v>
      </c>
      <c r="B5105" s="136"/>
      <c r="C5105" s="146">
        <f t="shared" si="743"/>
        <v>0</v>
      </c>
      <c r="D5105" s="146">
        <f t="shared" si="744"/>
        <v>1</v>
      </c>
      <c r="E5105" s="146">
        <f t="shared" si="745"/>
        <v>1900</v>
      </c>
      <c r="F5105" s="137"/>
      <c r="G5105" s="287"/>
      <c r="H5105" s="137"/>
      <c r="I5105" s="134"/>
      <c r="J5105" s="204"/>
      <c r="K5105" s="133"/>
      <c r="L5105" s="134"/>
      <c r="M5105" s="133"/>
      <c r="N5105" s="134"/>
      <c r="O5105" s="134"/>
      <c r="P5105" s="166"/>
      <c r="Q5105" s="164"/>
      <c r="R5105" s="165"/>
      <c r="S5105" s="138"/>
      <c r="T5105" s="138"/>
      <c r="U5105" s="138"/>
      <c r="V5105" s="138"/>
      <c r="W5105" s="166"/>
      <c r="X5105" s="135"/>
      <c r="Y5105" s="418">
        <f t="shared" si="746"/>
        <v>0</v>
      </c>
      <c r="Z5105" s="291">
        <f t="shared" si="747"/>
        <v>0</v>
      </c>
      <c r="AA5105" s="163"/>
      <c r="AB5105" s="177" t="str">
        <f t="shared" si="748"/>
        <v/>
      </c>
      <c r="AC5105" s="283" t="str">
        <f t="shared" si="749"/>
        <v/>
      </c>
      <c r="AD5105" s="283" t="str">
        <f t="shared" si="750"/>
        <v/>
      </c>
      <c r="AE5105" s="163"/>
      <c r="AF5105" s="162"/>
    </row>
    <row r="5106" spans="1:32">
      <c r="A5106" s="134">
        <v>5097</v>
      </c>
      <c r="B5106" s="136"/>
      <c r="C5106" s="146">
        <f t="shared" si="743"/>
        <v>0</v>
      </c>
      <c r="D5106" s="146">
        <f t="shared" si="744"/>
        <v>1</v>
      </c>
      <c r="E5106" s="146">
        <f t="shared" si="745"/>
        <v>1900</v>
      </c>
      <c r="F5106" s="137"/>
      <c r="G5106" s="287"/>
      <c r="H5106" s="137"/>
      <c r="I5106" s="134"/>
      <c r="J5106" s="204"/>
      <c r="K5106" s="133"/>
      <c r="L5106" s="134"/>
      <c r="M5106" s="133"/>
      <c r="N5106" s="134"/>
      <c r="O5106" s="134"/>
      <c r="P5106" s="166"/>
      <c r="Q5106" s="164"/>
      <c r="R5106" s="165"/>
      <c r="S5106" s="138"/>
      <c r="T5106" s="138"/>
      <c r="U5106" s="138"/>
      <c r="V5106" s="138"/>
      <c r="W5106" s="166"/>
      <c r="X5106" s="135"/>
      <c r="Y5106" s="418">
        <f t="shared" si="746"/>
        <v>0</v>
      </c>
      <c r="Z5106" s="291">
        <f t="shared" si="747"/>
        <v>0</v>
      </c>
      <c r="AA5106" s="163"/>
      <c r="AB5106" s="177" t="str">
        <f t="shared" si="748"/>
        <v/>
      </c>
      <c r="AC5106" s="283" t="str">
        <f t="shared" si="749"/>
        <v/>
      </c>
      <c r="AD5106" s="283" t="str">
        <f t="shared" si="750"/>
        <v/>
      </c>
      <c r="AE5106" s="163"/>
      <c r="AF5106" s="162"/>
    </row>
    <row r="5107" spans="1:32">
      <c r="A5107" s="134">
        <v>5098</v>
      </c>
      <c r="B5107" s="136"/>
      <c r="C5107" s="146">
        <f t="shared" si="743"/>
        <v>0</v>
      </c>
      <c r="D5107" s="146">
        <f t="shared" si="744"/>
        <v>1</v>
      </c>
      <c r="E5107" s="146">
        <f t="shared" si="745"/>
        <v>1900</v>
      </c>
      <c r="F5107" s="137"/>
      <c r="G5107" s="287"/>
      <c r="H5107" s="137"/>
      <c r="I5107" s="134"/>
      <c r="J5107" s="204"/>
      <c r="K5107" s="133"/>
      <c r="L5107" s="134"/>
      <c r="M5107" s="133"/>
      <c r="N5107" s="134"/>
      <c r="O5107" s="134"/>
      <c r="P5107" s="166"/>
      <c r="Q5107" s="164"/>
      <c r="R5107" s="165"/>
      <c r="S5107" s="138"/>
      <c r="T5107" s="138"/>
      <c r="U5107" s="138"/>
      <c r="V5107" s="138"/>
      <c r="W5107" s="166"/>
      <c r="X5107" s="135"/>
      <c r="Y5107" s="418">
        <f t="shared" si="746"/>
        <v>0</v>
      </c>
      <c r="Z5107" s="291">
        <f t="shared" si="747"/>
        <v>0</v>
      </c>
      <c r="AA5107" s="163"/>
      <c r="AB5107" s="177" t="str">
        <f t="shared" si="748"/>
        <v/>
      </c>
      <c r="AC5107" s="283" t="str">
        <f t="shared" si="749"/>
        <v/>
      </c>
      <c r="AD5107" s="283" t="str">
        <f t="shared" si="750"/>
        <v/>
      </c>
      <c r="AE5107" s="163"/>
      <c r="AF5107" s="162"/>
    </row>
    <row r="5108" spans="1:32">
      <c r="A5108" s="134">
        <v>5099</v>
      </c>
      <c r="B5108" s="136"/>
      <c r="C5108" s="146">
        <f t="shared" si="743"/>
        <v>0</v>
      </c>
      <c r="D5108" s="146">
        <f t="shared" si="744"/>
        <v>1</v>
      </c>
      <c r="E5108" s="146">
        <f t="shared" si="745"/>
        <v>1900</v>
      </c>
      <c r="F5108" s="137"/>
      <c r="G5108" s="287"/>
      <c r="H5108" s="137"/>
      <c r="I5108" s="134"/>
      <c r="J5108" s="204"/>
      <c r="K5108" s="133"/>
      <c r="L5108" s="134"/>
      <c r="M5108" s="133"/>
      <c r="N5108" s="134"/>
      <c r="O5108" s="134"/>
      <c r="P5108" s="166"/>
      <c r="Q5108" s="164"/>
      <c r="R5108" s="165"/>
      <c r="S5108" s="138"/>
      <c r="T5108" s="138"/>
      <c r="U5108" s="138"/>
      <c r="V5108" s="138"/>
      <c r="W5108" s="166"/>
      <c r="X5108" s="135"/>
      <c r="Y5108" s="418">
        <f t="shared" si="746"/>
        <v>0</v>
      </c>
      <c r="Z5108" s="291">
        <f t="shared" si="747"/>
        <v>0</v>
      </c>
      <c r="AA5108" s="163"/>
      <c r="AB5108" s="177" t="str">
        <f t="shared" si="748"/>
        <v/>
      </c>
      <c r="AC5108" s="283" t="str">
        <f t="shared" si="749"/>
        <v/>
      </c>
      <c r="AD5108" s="283" t="str">
        <f t="shared" si="750"/>
        <v/>
      </c>
      <c r="AE5108" s="163"/>
      <c r="AF5108" s="162"/>
    </row>
    <row r="5109" spans="1:32">
      <c r="A5109" s="134">
        <v>5100</v>
      </c>
      <c r="B5109" s="136"/>
      <c r="C5109" s="146">
        <f t="shared" si="743"/>
        <v>0</v>
      </c>
      <c r="D5109" s="146">
        <f t="shared" si="744"/>
        <v>1</v>
      </c>
      <c r="E5109" s="146">
        <f t="shared" si="745"/>
        <v>1900</v>
      </c>
      <c r="F5109" s="137"/>
      <c r="G5109" s="287"/>
      <c r="H5109" s="137"/>
      <c r="I5109" s="134"/>
      <c r="J5109" s="204"/>
      <c r="K5109" s="133"/>
      <c r="L5109" s="134"/>
      <c r="M5109" s="133"/>
      <c r="N5109" s="134"/>
      <c r="O5109" s="134"/>
      <c r="P5109" s="166"/>
      <c r="Q5109" s="164"/>
      <c r="R5109" s="165"/>
      <c r="S5109" s="138"/>
      <c r="T5109" s="138"/>
      <c r="U5109" s="138"/>
      <c r="V5109" s="138"/>
      <c r="W5109" s="166"/>
      <c r="X5109" s="135"/>
      <c r="Y5109" s="418">
        <f t="shared" si="746"/>
        <v>0</v>
      </c>
      <c r="Z5109" s="291">
        <f t="shared" si="747"/>
        <v>0</v>
      </c>
      <c r="AA5109" s="163"/>
      <c r="AB5109" s="177" t="str">
        <f t="shared" si="748"/>
        <v/>
      </c>
      <c r="AC5109" s="283" t="str">
        <f t="shared" si="749"/>
        <v/>
      </c>
      <c r="AD5109" s="283" t="str">
        <f t="shared" si="750"/>
        <v/>
      </c>
      <c r="AE5109" s="163"/>
      <c r="AF5109" s="162"/>
    </row>
    <row r="5110" spans="1:32">
      <c r="A5110" s="134">
        <v>5101</v>
      </c>
      <c r="B5110" s="136"/>
      <c r="C5110" s="146">
        <f t="shared" si="743"/>
        <v>0</v>
      </c>
      <c r="D5110" s="146">
        <f t="shared" si="744"/>
        <v>1</v>
      </c>
      <c r="E5110" s="146">
        <f t="shared" si="745"/>
        <v>1900</v>
      </c>
      <c r="F5110" s="137"/>
      <c r="G5110" s="287"/>
      <c r="H5110" s="137"/>
      <c r="I5110" s="134"/>
      <c r="J5110" s="204"/>
      <c r="K5110" s="133"/>
      <c r="L5110" s="134"/>
      <c r="M5110" s="133"/>
      <c r="N5110" s="134"/>
      <c r="O5110" s="134"/>
      <c r="P5110" s="166"/>
      <c r="Q5110" s="164"/>
      <c r="R5110" s="165"/>
      <c r="S5110" s="138"/>
      <c r="T5110" s="138"/>
      <c r="U5110" s="138"/>
      <c r="V5110" s="138"/>
      <c r="W5110" s="166"/>
      <c r="X5110" s="135"/>
      <c r="Y5110" s="418">
        <f t="shared" si="746"/>
        <v>0</v>
      </c>
      <c r="Z5110" s="291">
        <f t="shared" si="747"/>
        <v>0</v>
      </c>
      <c r="AA5110" s="163"/>
      <c r="AB5110" s="177" t="str">
        <f t="shared" si="748"/>
        <v/>
      </c>
      <c r="AC5110" s="283" t="str">
        <f t="shared" si="749"/>
        <v/>
      </c>
      <c r="AD5110" s="283" t="str">
        <f t="shared" si="750"/>
        <v/>
      </c>
      <c r="AE5110" s="163"/>
      <c r="AF5110" s="162"/>
    </row>
    <row r="5111" spans="1:32">
      <c r="A5111" s="134">
        <v>5102</v>
      </c>
      <c r="B5111" s="136"/>
      <c r="C5111" s="146">
        <f t="shared" si="743"/>
        <v>0</v>
      </c>
      <c r="D5111" s="146">
        <f t="shared" si="744"/>
        <v>1</v>
      </c>
      <c r="E5111" s="146">
        <f t="shared" si="745"/>
        <v>1900</v>
      </c>
      <c r="F5111" s="137"/>
      <c r="G5111" s="287"/>
      <c r="H5111" s="137"/>
      <c r="I5111" s="134"/>
      <c r="J5111" s="204"/>
      <c r="K5111" s="133"/>
      <c r="L5111" s="134"/>
      <c r="M5111" s="133"/>
      <c r="N5111" s="134"/>
      <c r="O5111" s="134"/>
      <c r="P5111" s="166"/>
      <c r="Q5111" s="164"/>
      <c r="R5111" s="165"/>
      <c r="S5111" s="138"/>
      <c r="T5111" s="138"/>
      <c r="U5111" s="138"/>
      <c r="V5111" s="138"/>
      <c r="W5111" s="166"/>
      <c r="X5111" s="135"/>
      <c r="Y5111" s="418">
        <f t="shared" si="746"/>
        <v>0</v>
      </c>
      <c r="Z5111" s="291">
        <f t="shared" si="747"/>
        <v>0</v>
      </c>
      <c r="AA5111" s="163"/>
      <c r="AB5111" s="177" t="str">
        <f t="shared" si="748"/>
        <v/>
      </c>
      <c r="AC5111" s="283" t="str">
        <f t="shared" si="749"/>
        <v/>
      </c>
      <c r="AD5111" s="283" t="str">
        <f t="shared" si="750"/>
        <v/>
      </c>
      <c r="AE5111" s="163"/>
      <c r="AF5111" s="162"/>
    </row>
    <row r="5112" spans="1:32">
      <c r="A5112" s="134">
        <v>5103</v>
      </c>
      <c r="B5112" s="136"/>
      <c r="C5112" s="146">
        <f t="shared" si="743"/>
        <v>0</v>
      </c>
      <c r="D5112" s="146">
        <f t="shared" si="744"/>
        <v>1</v>
      </c>
      <c r="E5112" s="146">
        <f t="shared" si="745"/>
        <v>1900</v>
      </c>
      <c r="F5112" s="137"/>
      <c r="G5112" s="287"/>
      <c r="H5112" s="137"/>
      <c r="I5112" s="134"/>
      <c r="J5112" s="204"/>
      <c r="K5112" s="133"/>
      <c r="L5112" s="134"/>
      <c r="M5112" s="133"/>
      <c r="N5112" s="134"/>
      <c r="O5112" s="134"/>
      <c r="P5112" s="166"/>
      <c r="Q5112" s="164"/>
      <c r="R5112" s="165"/>
      <c r="S5112" s="138"/>
      <c r="T5112" s="138"/>
      <c r="U5112" s="138"/>
      <c r="V5112" s="138"/>
      <c r="W5112" s="166"/>
      <c r="X5112" s="135"/>
      <c r="Y5112" s="418">
        <f t="shared" si="746"/>
        <v>0</v>
      </c>
      <c r="Z5112" s="291">
        <f t="shared" si="747"/>
        <v>0</v>
      </c>
      <c r="AA5112" s="163"/>
      <c r="AB5112" s="177" t="str">
        <f t="shared" si="748"/>
        <v/>
      </c>
      <c r="AC5112" s="283" t="str">
        <f t="shared" si="749"/>
        <v/>
      </c>
      <c r="AD5112" s="283" t="str">
        <f t="shared" si="750"/>
        <v/>
      </c>
      <c r="AE5112" s="163"/>
      <c r="AF5112" s="162"/>
    </row>
    <row r="5113" spans="1:32">
      <c r="A5113" s="134">
        <v>5104</v>
      </c>
      <c r="B5113" s="136"/>
      <c r="C5113" s="146">
        <f t="shared" si="743"/>
        <v>0</v>
      </c>
      <c r="D5113" s="146">
        <f t="shared" si="744"/>
        <v>1</v>
      </c>
      <c r="E5113" s="146">
        <f t="shared" si="745"/>
        <v>1900</v>
      </c>
      <c r="F5113" s="137"/>
      <c r="G5113" s="287"/>
      <c r="H5113" s="137"/>
      <c r="I5113" s="134"/>
      <c r="J5113" s="204"/>
      <c r="K5113" s="133"/>
      <c r="L5113" s="134"/>
      <c r="M5113" s="133"/>
      <c r="N5113" s="134"/>
      <c r="O5113" s="134"/>
      <c r="P5113" s="166"/>
      <c r="Q5113" s="164"/>
      <c r="R5113" s="165"/>
      <c r="S5113" s="138"/>
      <c r="T5113" s="138"/>
      <c r="U5113" s="138"/>
      <c r="V5113" s="138"/>
      <c r="W5113" s="166"/>
      <c r="X5113" s="135"/>
      <c r="Y5113" s="418">
        <f t="shared" si="746"/>
        <v>0</v>
      </c>
      <c r="Z5113" s="291">
        <f t="shared" si="747"/>
        <v>0</v>
      </c>
      <c r="AA5113" s="163"/>
      <c r="AB5113" s="177" t="str">
        <f t="shared" si="748"/>
        <v/>
      </c>
      <c r="AC5113" s="283" t="str">
        <f t="shared" si="749"/>
        <v/>
      </c>
      <c r="AD5113" s="283" t="str">
        <f t="shared" si="750"/>
        <v/>
      </c>
      <c r="AE5113" s="163"/>
      <c r="AF5113" s="162"/>
    </row>
    <row r="5114" spans="1:32">
      <c r="A5114" s="134">
        <v>5105</v>
      </c>
      <c r="B5114" s="136"/>
      <c r="C5114" s="146">
        <f t="shared" si="743"/>
        <v>0</v>
      </c>
      <c r="D5114" s="146">
        <f t="shared" si="744"/>
        <v>1</v>
      </c>
      <c r="E5114" s="146">
        <f t="shared" si="745"/>
        <v>1900</v>
      </c>
      <c r="F5114" s="137"/>
      <c r="G5114" s="287"/>
      <c r="H5114" s="137"/>
      <c r="I5114" s="134"/>
      <c r="J5114" s="204"/>
      <c r="K5114" s="133"/>
      <c r="L5114" s="134"/>
      <c r="M5114" s="133"/>
      <c r="N5114" s="134"/>
      <c r="O5114" s="134"/>
      <c r="P5114" s="166"/>
      <c r="Q5114" s="164"/>
      <c r="R5114" s="165"/>
      <c r="S5114" s="138"/>
      <c r="T5114" s="138"/>
      <c r="U5114" s="138"/>
      <c r="V5114" s="138"/>
      <c r="W5114" s="166"/>
      <c r="X5114" s="135"/>
      <c r="Y5114" s="418">
        <f t="shared" si="746"/>
        <v>0</v>
      </c>
      <c r="Z5114" s="291">
        <f t="shared" si="747"/>
        <v>0</v>
      </c>
      <c r="AA5114" s="163"/>
      <c r="AB5114" s="177" t="str">
        <f t="shared" si="748"/>
        <v/>
      </c>
      <c r="AC5114" s="283" t="str">
        <f t="shared" si="749"/>
        <v/>
      </c>
      <c r="AD5114" s="283" t="str">
        <f t="shared" si="750"/>
        <v/>
      </c>
      <c r="AE5114" s="163"/>
      <c r="AF5114" s="162"/>
    </row>
    <row r="5115" spans="1:32">
      <c r="A5115" s="134">
        <v>5106</v>
      </c>
      <c r="B5115" s="136"/>
      <c r="C5115" s="146">
        <f t="shared" si="743"/>
        <v>0</v>
      </c>
      <c r="D5115" s="146">
        <f t="shared" si="744"/>
        <v>1</v>
      </c>
      <c r="E5115" s="146">
        <f t="shared" si="745"/>
        <v>1900</v>
      </c>
      <c r="F5115" s="137"/>
      <c r="G5115" s="287"/>
      <c r="H5115" s="137"/>
      <c r="I5115" s="134"/>
      <c r="J5115" s="204"/>
      <c r="K5115" s="133"/>
      <c r="L5115" s="134"/>
      <c r="M5115" s="133"/>
      <c r="N5115" s="134"/>
      <c r="O5115" s="134"/>
      <c r="P5115" s="166"/>
      <c r="Q5115" s="164"/>
      <c r="R5115" s="165"/>
      <c r="S5115" s="138"/>
      <c r="T5115" s="138"/>
      <c r="U5115" s="138"/>
      <c r="V5115" s="138"/>
      <c r="W5115" s="166"/>
      <c r="X5115" s="135"/>
      <c r="Y5115" s="418">
        <f t="shared" si="746"/>
        <v>0</v>
      </c>
      <c r="Z5115" s="291">
        <f t="shared" si="747"/>
        <v>0</v>
      </c>
      <c r="AA5115" s="163"/>
      <c r="AB5115" s="177" t="str">
        <f t="shared" si="748"/>
        <v/>
      </c>
      <c r="AC5115" s="283" t="str">
        <f t="shared" si="749"/>
        <v/>
      </c>
      <c r="AD5115" s="283" t="str">
        <f t="shared" si="750"/>
        <v/>
      </c>
      <c r="AE5115" s="163"/>
      <c r="AF5115" s="162"/>
    </row>
    <row r="5116" spans="1:32">
      <c r="A5116" s="134">
        <v>5107</v>
      </c>
      <c r="B5116" s="136"/>
      <c r="C5116" s="146">
        <f t="shared" si="743"/>
        <v>0</v>
      </c>
      <c r="D5116" s="146">
        <f t="shared" si="744"/>
        <v>1</v>
      </c>
      <c r="E5116" s="146">
        <f t="shared" si="745"/>
        <v>1900</v>
      </c>
      <c r="F5116" s="137"/>
      <c r="G5116" s="287"/>
      <c r="H5116" s="137"/>
      <c r="I5116" s="134"/>
      <c r="J5116" s="204"/>
      <c r="K5116" s="133"/>
      <c r="L5116" s="134"/>
      <c r="M5116" s="133"/>
      <c r="N5116" s="134"/>
      <c r="O5116" s="134"/>
      <c r="P5116" s="166"/>
      <c r="Q5116" s="164"/>
      <c r="R5116" s="165"/>
      <c r="S5116" s="138"/>
      <c r="T5116" s="138"/>
      <c r="U5116" s="138"/>
      <c r="V5116" s="138"/>
      <c r="W5116" s="166"/>
      <c r="X5116" s="135"/>
      <c r="Y5116" s="418">
        <f t="shared" si="746"/>
        <v>0</v>
      </c>
      <c r="Z5116" s="291">
        <f t="shared" si="747"/>
        <v>0</v>
      </c>
      <c r="AA5116" s="163"/>
      <c r="AB5116" s="177" t="str">
        <f t="shared" si="748"/>
        <v/>
      </c>
      <c r="AC5116" s="283" t="str">
        <f t="shared" si="749"/>
        <v/>
      </c>
      <c r="AD5116" s="283" t="str">
        <f t="shared" si="750"/>
        <v/>
      </c>
      <c r="AE5116" s="163"/>
      <c r="AF5116" s="162"/>
    </row>
    <row r="5117" spans="1:32">
      <c r="A5117" s="134">
        <v>5108</v>
      </c>
      <c r="B5117" s="136"/>
      <c r="C5117" s="146">
        <f t="shared" si="743"/>
        <v>0</v>
      </c>
      <c r="D5117" s="146">
        <f t="shared" si="744"/>
        <v>1</v>
      </c>
      <c r="E5117" s="146">
        <f t="shared" si="745"/>
        <v>1900</v>
      </c>
      <c r="F5117" s="137"/>
      <c r="G5117" s="287"/>
      <c r="H5117" s="137"/>
      <c r="I5117" s="134"/>
      <c r="J5117" s="204"/>
      <c r="K5117" s="133"/>
      <c r="L5117" s="134"/>
      <c r="M5117" s="133"/>
      <c r="N5117" s="134"/>
      <c r="O5117" s="134"/>
      <c r="P5117" s="166"/>
      <c r="Q5117" s="164"/>
      <c r="R5117" s="165"/>
      <c r="S5117" s="138"/>
      <c r="T5117" s="138"/>
      <c r="U5117" s="138"/>
      <c r="V5117" s="138"/>
      <c r="W5117" s="166"/>
      <c r="X5117" s="135"/>
      <c r="Y5117" s="418">
        <f t="shared" si="746"/>
        <v>0</v>
      </c>
      <c r="Z5117" s="291">
        <f t="shared" si="747"/>
        <v>0</v>
      </c>
      <c r="AA5117" s="163"/>
      <c r="AB5117" s="177" t="str">
        <f t="shared" si="748"/>
        <v/>
      </c>
      <c r="AC5117" s="283" t="str">
        <f t="shared" si="749"/>
        <v/>
      </c>
      <c r="AD5117" s="283" t="str">
        <f t="shared" si="750"/>
        <v/>
      </c>
      <c r="AE5117" s="163"/>
      <c r="AF5117" s="162"/>
    </row>
    <row r="5118" spans="1:32">
      <c r="A5118" s="134">
        <v>5109</v>
      </c>
      <c r="B5118" s="136"/>
      <c r="C5118" s="146">
        <f t="shared" si="743"/>
        <v>0</v>
      </c>
      <c r="D5118" s="146">
        <f t="shared" si="744"/>
        <v>1</v>
      </c>
      <c r="E5118" s="146">
        <f t="shared" si="745"/>
        <v>1900</v>
      </c>
      <c r="F5118" s="137"/>
      <c r="G5118" s="287"/>
      <c r="H5118" s="137"/>
      <c r="I5118" s="134"/>
      <c r="J5118" s="204"/>
      <c r="K5118" s="133"/>
      <c r="L5118" s="134"/>
      <c r="M5118" s="133"/>
      <c r="N5118" s="134"/>
      <c r="O5118" s="134"/>
      <c r="P5118" s="166"/>
      <c r="Q5118" s="164"/>
      <c r="R5118" s="165"/>
      <c r="S5118" s="138"/>
      <c r="T5118" s="138"/>
      <c r="U5118" s="138"/>
      <c r="V5118" s="138"/>
      <c r="W5118" s="166"/>
      <c r="X5118" s="135"/>
      <c r="Y5118" s="418">
        <f t="shared" si="746"/>
        <v>0</v>
      </c>
      <c r="Z5118" s="291">
        <f t="shared" si="747"/>
        <v>0</v>
      </c>
      <c r="AA5118" s="163"/>
      <c r="AB5118" s="177" t="str">
        <f t="shared" si="748"/>
        <v/>
      </c>
      <c r="AC5118" s="283" t="str">
        <f t="shared" si="749"/>
        <v/>
      </c>
      <c r="AD5118" s="283" t="str">
        <f t="shared" si="750"/>
        <v/>
      </c>
      <c r="AE5118" s="163"/>
      <c r="AF5118" s="162"/>
    </row>
    <row r="5119" spans="1:32">
      <c r="A5119" s="134">
        <v>5110</v>
      </c>
      <c r="B5119" s="136"/>
      <c r="C5119" s="146">
        <f t="shared" si="743"/>
        <v>0</v>
      </c>
      <c r="D5119" s="146">
        <f t="shared" si="744"/>
        <v>1</v>
      </c>
      <c r="E5119" s="146">
        <f t="shared" si="745"/>
        <v>1900</v>
      </c>
      <c r="F5119" s="137"/>
      <c r="G5119" s="287"/>
      <c r="H5119" s="137"/>
      <c r="I5119" s="134"/>
      <c r="J5119" s="204"/>
      <c r="K5119" s="133"/>
      <c r="L5119" s="134"/>
      <c r="M5119" s="133"/>
      <c r="N5119" s="134"/>
      <c r="O5119" s="134"/>
      <c r="P5119" s="166"/>
      <c r="Q5119" s="164"/>
      <c r="R5119" s="165"/>
      <c r="S5119" s="138"/>
      <c r="T5119" s="138"/>
      <c r="U5119" s="138"/>
      <c r="V5119" s="138"/>
      <c r="W5119" s="166"/>
      <c r="X5119" s="135"/>
      <c r="Y5119" s="418">
        <f t="shared" si="746"/>
        <v>0</v>
      </c>
      <c r="Z5119" s="291">
        <f t="shared" si="747"/>
        <v>0</v>
      </c>
      <c r="AA5119" s="163"/>
      <c r="AB5119" s="177" t="str">
        <f t="shared" si="748"/>
        <v/>
      </c>
      <c r="AC5119" s="283" t="str">
        <f t="shared" si="749"/>
        <v/>
      </c>
      <c r="AD5119" s="283" t="str">
        <f t="shared" si="750"/>
        <v/>
      </c>
      <c r="AE5119" s="163"/>
      <c r="AF5119" s="162"/>
    </row>
    <row r="5120" spans="1:32">
      <c r="A5120" s="134">
        <v>5111</v>
      </c>
      <c r="B5120" s="136"/>
      <c r="C5120" s="146">
        <f t="shared" si="743"/>
        <v>0</v>
      </c>
      <c r="D5120" s="146">
        <f t="shared" si="744"/>
        <v>1</v>
      </c>
      <c r="E5120" s="146">
        <f t="shared" si="745"/>
        <v>1900</v>
      </c>
      <c r="F5120" s="137"/>
      <c r="G5120" s="287"/>
      <c r="H5120" s="137"/>
      <c r="I5120" s="134"/>
      <c r="J5120" s="204"/>
      <c r="K5120" s="133"/>
      <c r="L5120" s="134"/>
      <c r="M5120" s="133"/>
      <c r="N5120" s="134"/>
      <c r="O5120" s="134"/>
      <c r="P5120" s="166"/>
      <c r="Q5120" s="164"/>
      <c r="R5120" s="165"/>
      <c r="S5120" s="138"/>
      <c r="T5120" s="138"/>
      <c r="U5120" s="138"/>
      <c r="V5120" s="138"/>
      <c r="W5120" s="166"/>
      <c r="X5120" s="135"/>
      <c r="Y5120" s="418">
        <f t="shared" si="746"/>
        <v>0</v>
      </c>
      <c r="Z5120" s="291">
        <f t="shared" si="747"/>
        <v>0</v>
      </c>
      <c r="AA5120" s="163"/>
      <c r="AB5120" s="177" t="str">
        <f t="shared" si="748"/>
        <v/>
      </c>
      <c r="AC5120" s="283" t="str">
        <f t="shared" si="749"/>
        <v/>
      </c>
      <c r="AD5120" s="283" t="str">
        <f t="shared" si="750"/>
        <v/>
      </c>
      <c r="AE5120" s="163"/>
      <c r="AF5120" s="162"/>
    </row>
    <row r="5121" spans="1:32">
      <c r="A5121" s="134">
        <v>5112</v>
      </c>
      <c r="B5121" s="136"/>
      <c r="C5121" s="146">
        <f t="shared" si="743"/>
        <v>0</v>
      </c>
      <c r="D5121" s="146">
        <f t="shared" si="744"/>
        <v>1</v>
      </c>
      <c r="E5121" s="146">
        <f t="shared" si="745"/>
        <v>1900</v>
      </c>
      <c r="F5121" s="137"/>
      <c r="G5121" s="287"/>
      <c r="H5121" s="137"/>
      <c r="I5121" s="134"/>
      <c r="J5121" s="204"/>
      <c r="K5121" s="133"/>
      <c r="L5121" s="134"/>
      <c r="M5121" s="133"/>
      <c r="N5121" s="134"/>
      <c r="O5121" s="134"/>
      <c r="P5121" s="166"/>
      <c r="Q5121" s="164"/>
      <c r="R5121" s="165"/>
      <c r="S5121" s="138"/>
      <c r="T5121" s="138"/>
      <c r="U5121" s="138"/>
      <c r="V5121" s="138"/>
      <c r="W5121" s="166"/>
      <c r="X5121" s="135"/>
      <c r="Y5121" s="418">
        <f t="shared" si="746"/>
        <v>0</v>
      </c>
      <c r="Z5121" s="291">
        <f t="shared" si="747"/>
        <v>0</v>
      </c>
      <c r="AA5121" s="163"/>
      <c r="AB5121" s="177" t="str">
        <f t="shared" si="748"/>
        <v/>
      </c>
      <c r="AC5121" s="283" t="str">
        <f t="shared" si="749"/>
        <v/>
      </c>
      <c r="AD5121" s="283" t="str">
        <f t="shared" si="750"/>
        <v/>
      </c>
      <c r="AE5121" s="163"/>
      <c r="AF5121" s="162"/>
    </row>
    <row r="5122" spans="1:32">
      <c r="A5122" s="134">
        <v>5113</v>
      </c>
      <c r="B5122" s="136"/>
      <c r="C5122" s="146">
        <f t="shared" si="743"/>
        <v>0</v>
      </c>
      <c r="D5122" s="146">
        <f t="shared" si="744"/>
        <v>1</v>
      </c>
      <c r="E5122" s="146">
        <f t="shared" si="745"/>
        <v>1900</v>
      </c>
      <c r="F5122" s="137"/>
      <c r="G5122" s="287"/>
      <c r="H5122" s="137"/>
      <c r="I5122" s="134"/>
      <c r="J5122" s="204"/>
      <c r="K5122" s="133"/>
      <c r="L5122" s="134"/>
      <c r="M5122" s="133"/>
      <c r="N5122" s="134"/>
      <c r="O5122" s="134"/>
      <c r="P5122" s="166"/>
      <c r="Q5122" s="164"/>
      <c r="R5122" s="165"/>
      <c r="S5122" s="138"/>
      <c r="T5122" s="138"/>
      <c r="U5122" s="138"/>
      <c r="V5122" s="138"/>
      <c r="W5122" s="166"/>
      <c r="X5122" s="135"/>
      <c r="Y5122" s="418">
        <f t="shared" si="746"/>
        <v>0</v>
      </c>
      <c r="Z5122" s="291">
        <f t="shared" si="747"/>
        <v>0</v>
      </c>
      <c r="AA5122" s="163"/>
      <c r="AB5122" s="177" t="str">
        <f t="shared" si="748"/>
        <v/>
      </c>
      <c r="AC5122" s="283" t="str">
        <f t="shared" si="749"/>
        <v/>
      </c>
      <c r="AD5122" s="283" t="str">
        <f t="shared" si="750"/>
        <v/>
      </c>
      <c r="AE5122" s="163"/>
      <c r="AF5122" s="162"/>
    </row>
    <row r="5123" spans="1:32">
      <c r="A5123" s="134">
        <v>5114</v>
      </c>
      <c r="B5123" s="136"/>
      <c r="C5123" s="146">
        <f t="shared" si="743"/>
        <v>0</v>
      </c>
      <c r="D5123" s="146">
        <f t="shared" si="744"/>
        <v>1</v>
      </c>
      <c r="E5123" s="146">
        <f t="shared" si="745"/>
        <v>1900</v>
      </c>
      <c r="F5123" s="137"/>
      <c r="G5123" s="287"/>
      <c r="H5123" s="137"/>
      <c r="I5123" s="134"/>
      <c r="J5123" s="204"/>
      <c r="K5123" s="133"/>
      <c r="L5123" s="134"/>
      <c r="M5123" s="133"/>
      <c r="N5123" s="134"/>
      <c r="O5123" s="134"/>
      <c r="P5123" s="166"/>
      <c r="Q5123" s="164"/>
      <c r="R5123" s="165"/>
      <c r="S5123" s="138"/>
      <c r="T5123" s="138"/>
      <c r="U5123" s="138"/>
      <c r="V5123" s="138"/>
      <c r="W5123" s="166"/>
      <c r="X5123" s="135"/>
      <c r="Y5123" s="418">
        <f t="shared" si="746"/>
        <v>0</v>
      </c>
      <c r="Z5123" s="291">
        <f t="shared" si="747"/>
        <v>0</v>
      </c>
      <c r="AA5123" s="163"/>
      <c r="AB5123" s="177" t="str">
        <f t="shared" si="748"/>
        <v/>
      </c>
      <c r="AC5123" s="283" t="str">
        <f t="shared" si="749"/>
        <v/>
      </c>
      <c r="AD5123" s="283" t="str">
        <f t="shared" si="750"/>
        <v/>
      </c>
      <c r="AE5123" s="163"/>
      <c r="AF5123" s="162"/>
    </row>
    <row r="5124" spans="1:32">
      <c r="A5124" s="134">
        <v>5115</v>
      </c>
      <c r="B5124" s="136"/>
      <c r="C5124" s="146">
        <f t="shared" si="743"/>
        <v>0</v>
      </c>
      <c r="D5124" s="146">
        <f t="shared" si="744"/>
        <v>1</v>
      </c>
      <c r="E5124" s="146">
        <f t="shared" si="745"/>
        <v>1900</v>
      </c>
      <c r="F5124" s="137"/>
      <c r="G5124" s="287"/>
      <c r="H5124" s="137"/>
      <c r="I5124" s="134"/>
      <c r="J5124" s="204"/>
      <c r="K5124" s="133"/>
      <c r="L5124" s="134"/>
      <c r="M5124" s="133"/>
      <c r="N5124" s="134"/>
      <c r="O5124" s="134"/>
      <c r="P5124" s="166"/>
      <c r="Q5124" s="164"/>
      <c r="R5124" s="165"/>
      <c r="S5124" s="138"/>
      <c r="T5124" s="138"/>
      <c r="U5124" s="138"/>
      <c r="V5124" s="138"/>
      <c r="W5124" s="166"/>
      <c r="X5124" s="135"/>
      <c r="Y5124" s="418">
        <f t="shared" si="746"/>
        <v>0</v>
      </c>
      <c r="Z5124" s="291">
        <f t="shared" si="747"/>
        <v>0</v>
      </c>
      <c r="AA5124" s="163"/>
      <c r="AB5124" s="177" t="str">
        <f t="shared" si="748"/>
        <v/>
      </c>
      <c r="AC5124" s="283" t="str">
        <f t="shared" si="749"/>
        <v/>
      </c>
      <c r="AD5124" s="283" t="str">
        <f t="shared" si="750"/>
        <v/>
      </c>
      <c r="AE5124" s="163"/>
      <c r="AF5124" s="162"/>
    </row>
    <row r="5125" spans="1:32">
      <c r="A5125" s="134">
        <v>5116</v>
      </c>
      <c r="B5125" s="136"/>
      <c r="C5125" s="146">
        <f t="shared" si="743"/>
        <v>0</v>
      </c>
      <c r="D5125" s="146">
        <f t="shared" si="744"/>
        <v>1</v>
      </c>
      <c r="E5125" s="146">
        <f t="shared" si="745"/>
        <v>1900</v>
      </c>
      <c r="F5125" s="137"/>
      <c r="G5125" s="287"/>
      <c r="H5125" s="137"/>
      <c r="I5125" s="134"/>
      <c r="J5125" s="204"/>
      <c r="K5125" s="133"/>
      <c r="L5125" s="134"/>
      <c r="M5125" s="133"/>
      <c r="N5125" s="134"/>
      <c r="O5125" s="134"/>
      <c r="P5125" s="166"/>
      <c r="Q5125" s="164"/>
      <c r="R5125" s="165"/>
      <c r="S5125" s="138"/>
      <c r="T5125" s="138"/>
      <c r="U5125" s="138"/>
      <c r="V5125" s="138"/>
      <c r="W5125" s="166"/>
      <c r="X5125" s="135"/>
      <c r="Y5125" s="418">
        <f t="shared" si="746"/>
        <v>0</v>
      </c>
      <c r="Z5125" s="291">
        <f t="shared" si="747"/>
        <v>0</v>
      </c>
      <c r="AA5125" s="163"/>
      <c r="AB5125" s="177" t="str">
        <f t="shared" si="748"/>
        <v/>
      </c>
      <c r="AC5125" s="283" t="str">
        <f t="shared" si="749"/>
        <v/>
      </c>
      <c r="AD5125" s="283" t="str">
        <f t="shared" si="750"/>
        <v/>
      </c>
      <c r="AE5125" s="163"/>
      <c r="AF5125" s="162"/>
    </row>
    <row r="5126" spans="1:32">
      <c r="A5126" s="134">
        <v>5117</v>
      </c>
      <c r="B5126" s="136"/>
      <c r="C5126" s="146">
        <f t="shared" si="743"/>
        <v>0</v>
      </c>
      <c r="D5126" s="146">
        <f t="shared" si="744"/>
        <v>1</v>
      </c>
      <c r="E5126" s="146">
        <f t="shared" si="745"/>
        <v>1900</v>
      </c>
      <c r="F5126" s="137"/>
      <c r="G5126" s="287"/>
      <c r="H5126" s="137"/>
      <c r="I5126" s="134"/>
      <c r="J5126" s="204"/>
      <c r="K5126" s="133"/>
      <c r="L5126" s="134"/>
      <c r="M5126" s="133"/>
      <c r="N5126" s="134"/>
      <c r="O5126" s="134"/>
      <c r="P5126" s="166"/>
      <c r="Q5126" s="164"/>
      <c r="R5126" s="165"/>
      <c r="S5126" s="138"/>
      <c r="T5126" s="138"/>
      <c r="U5126" s="138"/>
      <c r="V5126" s="138"/>
      <c r="W5126" s="166"/>
      <c r="X5126" s="135"/>
      <c r="Y5126" s="418">
        <f t="shared" si="746"/>
        <v>0</v>
      </c>
      <c r="Z5126" s="291">
        <f t="shared" si="747"/>
        <v>0</v>
      </c>
      <c r="AA5126" s="163"/>
      <c r="AB5126" s="177" t="str">
        <f t="shared" si="748"/>
        <v/>
      </c>
      <c r="AC5126" s="283" t="str">
        <f t="shared" si="749"/>
        <v/>
      </c>
      <c r="AD5126" s="283" t="str">
        <f t="shared" si="750"/>
        <v/>
      </c>
      <c r="AE5126" s="163"/>
      <c r="AF5126" s="162"/>
    </row>
    <row r="5127" spans="1:32">
      <c r="A5127" s="134">
        <v>5118</v>
      </c>
      <c r="B5127" s="136"/>
      <c r="C5127" s="146">
        <f t="shared" si="743"/>
        <v>0</v>
      </c>
      <c r="D5127" s="146">
        <f t="shared" si="744"/>
        <v>1</v>
      </c>
      <c r="E5127" s="146">
        <f t="shared" si="745"/>
        <v>1900</v>
      </c>
      <c r="F5127" s="137"/>
      <c r="G5127" s="287"/>
      <c r="H5127" s="137"/>
      <c r="I5127" s="134"/>
      <c r="J5127" s="204"/>
      <c r="K5127" s="133"/>
      <c r="L5127" s="134"/>
      <c r="M5127" s="133"/>
      <c r="N5127" s="134"/>
      <c r="O5127" s="134"/>
      <c r="P5127" s="166"/>
      <c r="Q5127" s="164"/>
      <c r="R5127" s="165"/>
      <c r="S5127" s="138"/>
      <c r="T5127" s="138"/>
      <c r="U5127" s="138"/>
      <c r="V5127" s="138"/>
      <c r="W5127" s="166"/>
      <c r="X5127" s="135"/>
      <c r="Y5127" s="418">
        <f t="shared" si="746"/>
        <v>0</v>
      </c>
      <c r="Z5127" s="291">
        <f t="shared" si="747"/>
        <v>0</v>
      </c>
      <c r="AA5127" s="163"/>
      <c r="AB5127" s="177" t="str">
        <f t="shared" si="748"/>
        <v/>
      </c>
      <c r="AC5127" s="283" t="str">
        <f t="shared" si="749"/>
        <v/>
      </c>
      <c r="AD5127" s="283" t="str">
        <f t="shared" si="750"/>
        <v/>
      </c>
      <c r="AE5127" s="163"/>
      <c r="AF5127" s="162"/>
    </row>
    <row r="5128" spans="1:32">
      <c r="A5128" s="134">
        <v>5119</v>
      </c>
      <c r="B5128" s="136"/>
      <c r="C5128" s="146">
        <f t="shared" si="743"/>
        <v>0</v>
      </c>
      <c r="D5128" s="146">
        <f t="shared" si="744"/>
        <v>1</v>
      </c>
      <c r="E5128" s="146">
        <f t="shared" si="745"/>
        <v>1900</v>
      </c>
      <c r="F5128" s="137"/>
      <c r="G5128" s="287"/>
      <c r="H5128" s="137"/>
      <c r="I5128" s="134"/>
      <c r="J5128" s="204"/>
      <c r="K5128" s="133"/>
      <c r="L5128" s="134"/>
      <c r="M5128" s="133"/>
      <c r="N5128" s="134"/>
      <c r="O5128" s="134"/>
      <c r="P5128" s="166"/>
      <c r="Q5128" s="164"/>
      <c r="R5128" s="165"/>
      <c r="S5128" s="138"/>
      <c r="T5128" s="138"/>
      <c r="U5128" s="138"/>
      <c r="V5128" s="138"/>
      <c r="W5128" s="166"/>
      <c r="X5128" s="135"/>
      <c r="Y5128" s="418">
        <f t="shared" si="746"/>
        <v>0</v>
      </c>
      <c r="Z5128" s="291">
        <f t="shared" si="747"/>
        <v>0</v>
      </c>
      <c r="AA5128" s="163"/>
      <c r="AB5128" s="177" t="str">
        <f t="shared" si="748"/>
        <v/>
      </c>
      <c r="AC5128" s="283" t="str">
        <f t="shared" si="749"/>
        <v/>
      </c>
      <c r="AD5128" s="283" t="str">
        <f t="shared" si="750"/>
        <v/>
      </c>
      <c r="AE5128" s="163"/>
      <c r="AF5128" s="162"/>
    </row>
    <row r="5129" spans="1:32">
      <c r="A5129" s="134">
        <v>5120</v>
      </c>
      <c r="B5129" s="136"/>
      <c r="C5129" s="146">
        <f t="shared" si="743"/>
        <v>0</v>
      </c>
      <c r="D5129" s="146">
        <f t="shared" si="744"/>
        <v>1</v>
      </c>
      <c r="E5129" s="146">
        <f t="shared" si="745"/>
        <v>1900</v>
      </c>
      <c r="F5129" s="137"/>
      <c r="G5129" s="287"/>
      <c r="H5129" s="137"/>
      <c r="I5129" s="134"/>
      <c r="J5129" s="204"/>
      <c r="K5129" s="133"/>
      <c r="L5129" s="134"/>
      <c r="M5129" s="133"/>
      <c r="N5129" s="134"/>
      <c r="O5129" s="134"/>
      <c r="P5129" s="166"/>
      <c r="Q5129" s="164"/>
      <c r="R5129" s="165"/>
      <c r="S5129" s="138"/>
      <c r="T5129" s="138"/>
      <c r="U5129" s="138"/>
      <c r="V5129" s="138"/>
      <c r="W5129" s="166"/>
      <c r="X5129" s="135"/>
      <c r="Y5129" s="418">
        <f t="shared" si="746"/>
        <v>0</v>
      </c>
      <c r="Z5129" s="291">
        <f t="shared" si="747"/>
        <v>0</v>
      </c>
      <c r="AA5129" s="163"/>
      <c r="AB5129" s="177" t="str">
        <f t="shared" si="748"/>
        <v/>
      </c>
      <c r="AC5129" s="283" t="str">
        <f t="shared" si="749"/>
        <v/>
      </c>
      <c r="AD5129" s="283" t="str">
        <f t="shared" si="750"/>
        <v/>
      </c>
      <c r="AE5129" s="163"/>
      <c r="AF5129" s="162"/>
    </row>
    <row r="5130" spans="1:32">
      <c r="A5130" s="134">
        <v>5121</v>
      </c>
      <c r="B5130" s="136"/>
      <c r="C5130" s="146">
        <f t="shared" si="743"/>
        <v>0</v>
      </c>
      <c r="D5130" s="146">
        <f t="shared" si="744"/>
        <v>1</v>
      </c>
      <c r="E5130" s="146">
        <f t="shared" si="745"/>
        <v>1900</v>
      </c>
      <c r="F5130" s="137"/>
      <c r="G5130" s="287"/>
      <c r="H5130" s="137"/>
      <c r="I5130" s="134"/>
      <c r="J5130" s="204"/>
      <c r="K5130" s="133"/>
      <c r="L5130" s="134"/>
      <c r="M5130" s="133"/>
      <c r="N5130" s="134"/>
      <c r="O5130" s="134"/>
      <c r="P5130" s="166"/>
      <c r="Q5130" s="164"/>
      <c r="R5130" s="165"/>
      <c r="S5130" s="138"/>
      <c r="T5130" s="138"/>
      <c r="U5130" s="138"/>
      <c r="V5130" s="138"/>
      <c r="W5130" s="166"/>
      <c r="X5130" s="135"/>
      <c r="Y5130" s="418">
        <f t="shared" si="746"/>
        <v>0</v>
      </c>
      <c r="Z5130" s="291">
        <f t="shared" si="747"/>
        <v>0</v>
      </c>
      <c r="AA5130" s="163"/>
      <c r="AB5130" s="177" t="str">
        <f t="shared" si="748"/>
        <v/>
      </c>
      <c r="AC5130" s="283" t="str">
        <f t="shared" si="749"/>
        <v/>
      </c>
      <c r="AD5130" s="283" t="str">
        <f t="shared" si="750"/>
        <v/>
      </c>
      <c r="AE5130" s="163"/>
      <c r="AF5130" s="162"/>
    </row>
    <row r="5131" spans="1:32">
      <c r="A5131" s="134">
        <v>5122</v>
      </c>
      <c r="B5131" s="136"/>
      <c r="C5131" s="146">
        <f t="shared" ref="C5131:C5194" si="751">DAY(B5131)</f>
        <v>0</v>
      </c>
      <c r="D5131" s="146">
        <f t="shared" ref="D5131:D5194" si="752">MONTH(B5131)</f>
        <v>1</v>
      </c>
      <c r="E5131" s="146">
        <f t="shared" ref="E5131:E5194" si="753">YEAR(B5131)</f>
        <v>1900</v>
      </c>
      <c r="F5131" s="137"/>
      <c r="G5131" s="287"/>
      <c r="H5131" s="137"/>
      <c r="I5131" s="134"/>
      <c r="J5131" s="204"/>
      <c r="K5131" s="133"/>
      <c r="L5131" s="134"/>
      <c r="M5131" s="133"/>
      <c r="N5131" s="134"/>
      <c r="O5131" s="134"/>
      <c r="P5131" s="166"/>
      <c r="Q5131" s="164"/>
      <c r="R5131" s="165"/>
      <c r="S5131" s="138"/>
      <c r="T5131" s="138"/>
      <c r="U5131" s="138"/>
      <c r="V5131" s="138"/>
      <c r="W5131" s="166"/>
      <c r="X5131" s="135"/>
      <c r="Y5131" s="418">
        <f t="shared" ref="Y5131:Y5194" si="754">X5131*U5131</f>
        <v>0</v>
      </c>
      <c r="Z5131" s="291">
        <f t="shared" ref="Z5131:Z5194" si="755">Y5131*1.1</f>
        <v>0</v>
      </c>
      <c r="AA5131" s="163"/>
      <c r="AB5131" s="177" t="str">
        <f t="shared" ref="AB5131:AB5194" si="756">IF(S5131="","",IF(S5131-U5131=0,"Full","No"))</f>
        <v/>
      </c>
      <c r="AC5131" s="283" t="str">
        <f t="shared" ref="AC5131:AC5194" si="757">IF(AND(S5131&gt;U5131,V5131=0),"Lost",IF(AND(S5131&gt;U5131,V5131&lt;(S5131-U5131)),"Lost",""))</f>
        <v/>
      </c>
      <c r="AD5131" s="283" t="str">
        <f t="shared" ref="AD5131:AD5194" si="758">IF(AND(S5131&gt;U5131,V5131=0),S5131-U5131,IF(AND(S5131&gt;U5131,V5131&lt;(S5131-U5131)),S5131-(U5131+V5131),""))</f>
        <v/>
      </c>
      <c r="AE5131" s="163"/>
      <c r="AF5131" s="162"/>
    </row>
    <row r="5132" spans="1:32">
      <c r="A5132" s="134">
        <v>5123</v>
      </c>
      <c r="B5132" s="136"/>
      <c r="C5132" s="146">
        <f t="shared" si="751"/>
        <v>0</v>
      </c>
      <c r="D5132" s="146">
        <f t="shared" si="752"/>
        <v>1</v>
      </c>
      <c r="E5132" s="146">
        <f t="shared" si="753"/>
        <v>1900</v>
      </c>
      <c r="F5132" s="137"/>
      <c r="G5132" s="287"/>
      <c r="H5132" s="137"/>
      <c r="I5132" s="134"/>
      <c r="J5132" s="204"/>
      <c r="K5132" s="133"/>
      <c r="L5132" s="134"/>
      <c r="M5132" s="133"/>
      <c r="N5132" s="134"/>
      <c r="O5132" s="134"/>
      <c r="P5132" s="166"/>
      <c r="Q5132" s="164"/>
      <c r="R5132" s="165"/>
      <c r="S5132" s="138"/>
      <c r="T5132" s="138"/>
      <c r="U5132" s="138"/>
      <c r="V5132" s="138"/>
      <c r="W5132" s="166"/>
      <c r="X5132" s="135"/>
      <c r="Y5132" s="418">
        <f t="shared" si="754"/>
        <v>0</v>
      </c>
      <c r="Z5132" s="291">
        <f t="shared" si="755"/>
        <v>0</v>
      </c>
      <c r="AA5132" s="163"/>
      <c r="AB5132" s="177" t="str">
        <f t="shared" si="756"/>
        <v/>
      </c>
      <c r="AC5132" s="283" t="str">
        <f t="shared" si="757"/>
        <v/>
      </c>
      <c r="AD5132" s="283" t="str">
        <f t="shared" si="758"/>
        <v/>
      </c>
      <c r="AE5132" s="163"/>
      <c r="AF5132" s="162"/>
    </row>
    <row r="5133" spans="1:32">
      <c r="A5133" s="134">
        <v>5124</v>
      </c>
      <c r="B5133" s="136"/>
      <c r="C5133" s="146">
        <f t="shared" si="751"/>
        <v>0</v>
      </c>
      <c r="D5133" s="146">
        <f t="shared" si="752"/>
        <v>1</v>
      </c>
      <c r="E5133" s="146">
        <f t="shared" si="753"/>
        <v>1900</v>
      </c>
      <c r="F5133" s="137"/>
      <c r="G5133" s="287"/>
      <c r="H5133" s="137"/>
      <c r="I5133" s="134"/>
      <c r="J5133" s="204"/>
      <c r="K5133" s="133"/>
      <c r="L5133" s="134"/>
      <c r="M5133" s="133"/>
      <c r="N5133" s="134"/>
      <c r="O5133" s="134"/>
      <c r="P5133" s="166"/>
      <c r="Q5133" s="164"/>
      <c r="R5133" s="165"/>
      <c r="S5133" s="138"/>
      <c r="T5133" s="138"/>
      <c r="U5133" s="138"/>
      <c r="V5133" s="138"/>
      <c r="W5133" s="166"/>
      <c r="X5133" s="135"/>
      <c r="Y5133" s="418">
        <f t="shared" si="754"/>
        <v>0</v>
      </c>
      <c r="Z5133" s="291">
        <f t="shared" si="755"/>
        <v>0</v>
      </c>
      <c r="AA5133" s="163"/>
      <c r="AB5133" s="177" t="str">
        <f t="shared" si="756"/>
        <v/>
      </c>
      <c r="AC5133" s="283" t="str">
        <f t="shared" si="757"/>
        <v/>
      </c>
      <c r="AD5133" s="283" t="str">
        <f t="shared" si="758"/>
        <v/>
      </c>
      <c r="AE5133" s="163"/>
      <c r="AF5133" s="162"/>
    </row>
    <row r="5134" spans="1:32">
      <c r="A5134" s="134">
        <v>5125</v>
      </c>
      <c r="B5134" s="136"/>
      <c r="C5134" s="146">
        <f t="shared" si="751"/>
        <v>0</v>
      </c>
      <c r="D5134" s="146">
        <f t="shared" si="752"/>
        <v>1</v>
      </c>
      <c r="E5134" s="146">
        <f t="shared" si="753"/>
        <v>1900</v>
      </c>
      <c r="F5134" s="137"/>
      <c r="G5134" s="287"/>
      <c r="H5134" s="137"/>
      <c r="I5134" s="134"/>
      <c r="J5134" s="204"/>
      <c r="K5134" s="133"/>
      <c r="L5134" s="134"/>
      <c r="M5134" s="133"/>
      <c r="N5134" s="134"/>
      <c r="O5134" s="134"/>
      <c r="P5134" s="166"/>
      <c r="Q5134" s="164"/>
      <c r="R5134" s="165"/>
      <c r="S5134" s="138"/>
      <c r="T5134" s="138"/>
      <c r="U5134" s="138"/>
      <c r="V5134" s="138"/>
      <c r="W5134" s="166"/>
      <c r="X5134" s="135"/>
      <c r="Y5134" s="418">
        <f t="shared" si="754"/>
        <v>0</v>
      </c>
      <c r="Z5134" s="291">
        <f t="shared" si="755"/>
        <v>0</v>
      </c>
      <c r="AA5134" s="163"/>
      <c r="AB5134" s="177" t="str">
        <f t="shared" si="756"/>
        <v/>
      </c>
      <c r="AC5134" s="283" t="str">
        <f t="shared" si="757"/>
        <v/>
      </c>
      <c r="AD5134" s="283" t="str">
        <f t="shared" si="758"/>
        <v/>
      </c>
      <c r="AE5134" s="163"/>
      <c r="AF5134" s="162"/>
    </row>
    <row r="5135" spans="1:32">
      <c r="A5135" s="134">
        <v>5126</v>
      </c>
      <c r="B5135" s="136"/>
      <c r="C5135" s="146">
        <f t="shared" si="751"/>
        <v>0</v>
      </c>
      <c r="D5135" s="146">
        <f t="shared" si="752"/>
        <v>1</v>
      </c>
      <c r="E5135" s="146">
        <f t="shared" si="753"/>
        <v>1900</v>
      </c>
      <c r="F5135" s="137"/>
      <c r="G5135" s="287"/>
      <c r="H5135" s="137"/>
      <c r="I5135" s="134"/>
      <c r="J5135" s="204"/>
      <c r="K5135" s="133"/>
      <c r="L5135" s="134"/>
      <c r="M5135" s="133"/>
      <c r="N5135" s="134"/>
      <c r="O5135" s="134"/>
      <c r="P5135" s="166"/>
      <c r="Q5135" s="164"/>
      <c r="R5135" s="165"/>
      <c r="S5135" s="138"/>
      <c r="T5135" s="138"/>
      <c r="U5135" s="138"/>
      <c r="V5135" s="138"/>
      <c r="W5135" s="166"/>
      <c r="X5135" s="135"/>
      <c r="Y5135" s="418">
        <f t="shared" si="754"/>
        <v>0</v>
      </c>
      <c r="Z5135" s="291">
        <f t="shared" si="755"/>
        <v>0</v>
      </c>
      <c r="AA5135" s="163"/>
      <c r="AB5135" s="177" t="str">
        <f t="shared" si="756"/>
        <v/>
      </c>
      <c r="AC5135" s="283" t="str">
        <f t="shared" si="757"/>
        <v/>
      </c>
      <c r="AD5135" s="283" t="str">
        <f t="shared" si="758"/>
        <v/>
      </c>
      <c r="AE5135" s="163"/>
      <c r="AF5135" s="162"/>
    </row>
    <row r="5136" spans="1:32">
      <c r="A5136" s="134">
        <v>5127</v>
      </c>
      <c r="B5136" s="136"/>
      <c r="C5136" s="146">
        <f t="shared" si="751"/>
        <v>0</v>
      </c>
      <c r="D5136" s="146">
        <f t="shared" si="752"/>
        <v>1</v>
      </c>
      <c r="E5136" s="146">
        <f t="shared" si="753"/>
        <v>1900</v>
      </c>
      <c r="F5136" s="137"/>
      <c r="G5136" s="287"/>
      <c r="H5136" s="137"/>
      <c r="I5136" s="134"/>
      <c r="J5136" s="204"/>
      <c r="K5136" s="133"/>
      <c r="L5136" s="134"/>
      <c r="M5136" s="133"/>
      <c r="N5136" s="134"/>
      <c r="O5136" s="134"/>
      <c r="P5136" s="166"/>
      <c r="Q5136" s="164"/>
      <c r="R5136" s="165"/>
      <c r="S5136" s="138"/>
      <c r="T5136" s="138"/>
      <c r="U5136" s="138"/>
      <c r="V5136" s="138"/>
      <c r="W5136" s="166"/>
      <c r="X5136" s="135"/>
      <c r="Y5136" s="418">
        <f t="shared" si="754"/>
        <v>0</v>
      </c>
      <c r="Z5136" s="291">
        <f t="shared" si="755"/>
        <v>0</v>
      </c>
      <c r="AA5136" s="163"/>
      <c r="AB5136" s="177" t="str">
        <f t="shared" si="756"/>
        <v/>
      </c>
      <c r="AC5136" s="283" t="str">
        <f t="shared" si="757"/>
        <v/>
      </c>
      <c r="AD5136" s="283" t="str">
        <f t="shared" si="758"/>
        <v/>
      </c>
      <c r="AE5136" s="163"/>
      <c r="AF5136" s="162"/>
    </row>
    <row r="5137" spans="1:32">
      <c r="A5137" s="134">
        <v>5128</v>
      </c>
      <c r="B5137" s="136"/>
      <c r="C5137" s="146">
        <f t="shared" si="751"/>
        <v>0</v>
      </c>
      <c r="D5137" s="146">
        <f t="shared" si="752"/>
        <v>1</v>
      </c>
      <c r="E5137" s="146">
        <f t="shared" si="753"/>
        <v>1900</v>
      </c>
      <c r="F5137" s="137"/>
      <c r="G5137" s="287"/>
      <c r="H5137" s="137"/>
      <c r="I5137" s="134"/>
      <c r="J5137" s="204"/>
      <c r="K5137" s="133"/>
      <c r="L5137" s="134"/>
      <c r="M5137" s="133"/>
      <c r="N5137" s="134"/>
      <c r="O5137" s="134"/>
      <c r="P5137" s="166"/>
      <c r="Q5137" s="164"/>
      <c r="R5137" s="165"/>
      <c r="S5137" s="138"/>
      <c r="T5137" s="138"/>
      <c r="U5137" s="138"/>
      <c r="V5137" s="138"/>
      <c r="W5137" s="166"/>
      <c r="X5137" s="135"/>
      <c r="Y5137" s="418">
        <f t="shared" si="754"/>
        <v>0</v>
      </c>
      <c r="Z5137" s="291">
        <f t="shared" si="755"/>
        <v>0</v>
      </c>
      <c r="AA5137" s="163"/>
      <c r="AB5137" s="177" t="str">
        <f t="shared" si="756"/>
        <v/>
      </c>
      <c r="AC5137" s="283" t="str">
        <f t="shared" si="757"/>
        <v/>
      </c>
      <c r="AD5137" s="283" t="str">
        <f t="shared" si="758"/>
        <v/>
      </c>
      <c r="AE5137" s="163"/>
      <c r="AF5137" s="162"/>
    </row>
    <row r="5138" spans="1:32">
      <c r="A5138" s="134">
        <v>5129</v>
      </c>
      <c r="B5138" s="136"/>
      <c r="C5138" s="146">
        <f t="shared" si="751"/>
        <v>0</v>
      </c>
      <c r="D5138" s="146">
        <f t="shared" si="752"/>
        <v>1</v>
      </c>
      <c r="E5138" s="146">
        <f t="shared" si="753"/>
        <v>1900</v>
      </c>
      <c r="F5138" s="137"/>
      <c r="G5138" s="287"/>
      <c r="H5138" s="137"/>
      <c r="I5138" s="134"/>
      <c r="J5138" s="204"/>
      <c r="K5138" s="133"/>
      <c r="L5138" s="134"/>
      <c r="M5138" s="133"/>
      <c r="N5138" s="134"/>
      <c r="O5138" s="134"/>
      <c r="P5138" s="166"/>
      <c r="Q5138" s="164"/>
      <c r="R5138" s="165"/>
      <c r="S5138" s="138"/>
      <c r="T5138" s="138"/>
      <c r="U5138" s="138"/>
      <c r="V5138" s="138"/>
      <c r="W5138" s="166"/>
      <c r="X5138" s="135"/>
      <c r="Y5138" s="418">
        <f t="shared" si="754"/>
        <v>0</v>
      </c>
      <c r="Z5138" s="291">
        <f t="shared" si="755"/>
        <v>0</v>
      </c>
      <c r="AA5138" s="163"/>
      <c r="AB5138" s="177" t="str">
        <f t="shared" si="756"/>
        <v/>
      </c>
      <c r="AC5138" s="283" t="str">
        <f t="shared" si="757"/>
        <v/>
      </c>
      <c r="AD5138" s="283" t="str">
        <f t="shared" si="758"/>
        <v/>
      </c>
      <c r="AE5138" s="163"/>
      <c r="AF5138" s="162"/>
    </row>
    <row r="5139" spans="1:32">
      <c r="A5139" s="134">
        <v>5130</v>
      </c>
      <c r="B5139" s="136"/>
      <c r="C5139" s="146">
        <f t="shared" si="751"/>
        <v>0</v>
      </c>
      <c r="D5139" s="146">
        <f t="shared" si="752"/>
        <v>1</v>
      </c>
      <c r="E5139" s="146">
        <f t="shared" si="753"/>
        <v>1900</v>
      </c>
      <c r="F5139" s="137"/>
      <c r="G5139" s="287"/>
      <c r="H5139" s="137"/>
      <c r="I5139" s="134"/>
      <c r="J5139" s="204"/>
      <c r="K5139" s="133"/>
      <c r="L5139" s="134"/>
      <c r="M5139" s="133"/>
      <c r="N5139" s="134"/>
      <c r="O5139" s="134"/>
      <c r="P5139" s="166"/>
      <c r="Q5139" s="164"/>
      <c r="R5139" s="165"/>
      <c r="S5139" s="138"/>
      <c r="T5139" s="138"/>
      <c r="U5139" s="138"/>
      <c r="V5139" s="138"/>
      <c r="W5139" s="166"/>
      <c r="X5139" s="135"/>
      <c r="Y5139" s="418">
        <f t="shared" si="754"/>
        <v>0</v>
      </c>
      <c r="Z5139" s="291">
        <f t="shared" si="755"/>
        <v>0</v>
      </c>
      <c r="AA5139" s="163"/>
      <c r="AB5139" s="177" t="str">
        <f t="shared" si="756"/>
        <v/>
      </c>
      <c r="AC5139" s="283" t="str">
        <f t="shared" si="757"/>
        <v/>
      </c>
      <c r="AD5139" s="283" t="str">
        <f t="shared" si="758"/>
        <v/>
      </c>
      <c r="AE5139" s="163"/>
      <c r="AF5139" s="162"/>
    </row>
    <row r="5140" spans="1:32">
      <c r="A5140" s="134">
        <v>5131</v>
      </c>
      <c r="B5140" s="136"/>
      <c r="C5140" s="146">
        <f t="shared" si="751"/>
        <v>0</v>
      </c>
      <c r="D5140" s="146">
        <f t="shared" si="752"/>
        <v>1</v>
      </c>
      <c r="E5140" s="146">
        <f t="shared" si="753"/>
        <v>1900</v>
      </c>
      <c r="F5140" s="137"/>
      <c r="G5140" s="287"/>
      <c r="H5140" s="137"/>
      <c r="I5140" s="134"/>
      <c r="J5140" s="204"/>
      <c r="K5140" s="133"/>
      <c r="L5140" s="134"/>
      <c r="M5140" s="133"/>
      <c r="N5140" s="134"/>
      <c r="O5140" s="134"/>
      <c r="P5140" s="166"/>
      <c r="Q5140" s="164"/>
      <c r="R5140" s="165"/>
      <c r="S5140" s="138"/>
      <c r="T5140" s="138"/>
      <c r="U5140" s="138"/>
      <c r="V5140" s="138"/>
      <c r="W5140" s="166"/>
      <c r="X5140" s="135"/>
      <c r="Y5140" s="418">
        <f t="shared" si="754"/>
        <v>0</v>
      </c>
      <c r="Z5140" s="291">
        <f t="shared" si="755"/>
        <v>0</v>
      </c>
      <c r="AA5140" s="163"/>
      <c r="AB5140" s="177" t="str">
        <f t="shared" si="756"/>
        <v/>
      </c>
      <c r="AC5140" s="283" t="str">
        <f t="shared" si="757"/>
        <v/>
      </c>
      <c r="AD5140" s="283" t="str">
        <f t="shared" si="758"/>
        <v/>
      </c>
      <c r="AE5140" s="163"/>
      <c r="AF5140" s="162"/>
    </row>
    <row r="5141" spans="1:32">
      <c r="A5141" s="134">
        <v>5132</v>
      </c>
      <c r="B5141" s="136"/>
      <c r="C5141" s="146">
        <f t="shared" si="751"/>
        <v>0</v>
      </c>
      <c r="D5141" s="146">
        <f t="shared" si="752"/>
        <v>1</v>
      </c>
      <c r="E5141" s="146">
        <f t="shared" si="753"/>
        <v>1900</v>
      </c>
      <c r="F5141" s="137"/>
      <c r="G5141" s="287"/>
      <c r="H5141" s="137"/>
      <c r="I5141" s="134"/>
      <c r="J5141" s="204"/>
      <c r="K5141" s="133"/>
      <c r="L5141" s="134"/>
      <c r="M5141" s="133"/>
      <c r="N5141" s="134"/>
      <c r="O5141" s="134"/>
      <c r="P5141" s="166"/>
      <c r="Q5141" s="164"/>
      <c r="R5141" s="165"/>
      <c r="S5141" s="138"/>
      <c r="T5141" s="138"/>
      <c r="U5141" s="138"/>
      <c r="V5141" s="138"/>
      <c r="W5141" s="166"/>
      <c r="X5141" s="135"/>
      <c r="Y5141" s="418">
        <f t="shared" si="754"/>
        <v>0</v>
      </c>
      <c r="Z5141" s="291">
        <f t="shared" si="755"/>
        <v>0</v>
      </c>
      <c r="AA5141" s="163"/>
      <c r="AB5141" s="177" t="str">
        <f t="shared" si="756"/>
        <v/>
      </c>
      <c r="AC5141" s="283" t="str">
        <f t="shared" si="757"/>
        <v/>
      </c>
      <c r="AD5141" s="283" t="str">
        <f t="shared" si="758"/>
        <v/>
      </c>
      <c r="AE5141" s="163"/>
      <c r="AF5141" s="162"/>
    </row>
    <row r="5142" spans="1:32">
      <c r="A5142" s="134">
        <v>5133</v>
      </c>
      <c r="B5142" s="136"/>
      <c r="C5142" s="146">
        <f t="shared" si="751"/>
        <v>0</v>
      </c>
      <c r="D5142" s="146">
        <f t="shared" si="752"/>
        <v>1</v>
      </c>
      <c r="E5142" s="146">
        <f t="shared" si="753"/>
        <v>1900</v>
      </c>
      <c r="F5142" s="137"/>
      <c r="G5142" s="287"/>
      <c r="H5142" s="137"/>
      <c r="I5142" s="134"/>
      <c r="J5142" s="204"/>
      <c r="K5142" s="133"/>
      <c r="L5142" s="134"/>
      <c r="M5142" s="133"/>
      <c r="N5142" s="134"/>
      <c r="O5142" s="134"/>
      <c r="P5142" s="166"/>
      <c r="Q5142" s="164"/>
      <c r="R5142" s="165"/>
      <c r="S5142" s="138"/>
      <c r="T5142" s="138"/>
      <c r="U5142" s="138"/>
      <c r="V5142" s="138"/>
      <c r="W5142" s="166"/>
      <c r="X5142" s="135"/>
      <c r="Y5142" s="418">
        <f t="shared" si="754"/>
        <v>0</v>
      </c>
      <c r="Z5142" s="291">
        <f t="shared" si="755"/>
        <v>0</v>
      </c>
      <c r="AA5142" s="163"/>
      <c r="AB5142" s="177" t="str">
        <f t="shared" si="756"/>
        <v/>
      </c>
      <c r="AC5142" s="283" t="str">
        <f t="shared" si="757"/>
        <v/>
      </c>
      <c r="AD5142" s="283" t="str">
        <f t="shared" si="758"/>
        <v/>
      </c>
      <c r="AE5142" s="163"/>
      <c r="AF5142" s="162"/>
    </row>
    <row r="5143" spans="1:32">
      <c r="A5143" s="134">
        <v>5134</v>
      </c>
      <c r="B5143" s="136"/>
      <c r="C5143" s="146">
        <f t="shared" si="751"/>
        <v>0</v>
      </c>
      <c r="D5143" s="146">
        <f t="shared" si="752"/>
        <v>1</v>
      </c>
      <c r="E5143" s="146">
        <f t="shared" si="753"/>
        <v>1900</v>
      </c>
      <c r="F5143" s="137"/>
      <c r="G5143" s="287"/>
      <c r="H5143" s="137"/>
      <c r="I5143" s="134"/>
      <c r="J5143" s="204"/>
      <c r="K5143" s="133"/>
      <c r="L5143" s="134"/>
      <c r="M5143" s="133"/>
      <c r="N5143" s="134"/>
      <c r="O5143" s="134"/>
      <c r="P5143" s="166"/>
      <c r="Q5143" s="164"/>
      <c r="R5143" s="165"/>
      <c r="S5143" s="138"/>
      <c r="T5143" s="138"/>
      <c r="U5143" s="138"/>
      <c r="V5143" s="138"/>
      <c r="W5143" s="166"/>
      <c r="X5143" s="135"/>
      <c r="Y5143" s="418">
        <f t="shared" si="754"/>
        <v>0</v>
      </c>
      <c r="Z5143" s="291">
        <f t="shared" si="755"/>
        <v>0</v>
      </c>
      <c r="AA5143" s="163"/>
      <c r="AB5143" s="177" t="str">
        <f t="shared" si="756"/>
        <v/>
      </c>
      <c r="AC5143" s="283" t="str">
        <f t="shared" si="757"/>
        <v/>
      </c>
      <c r="AD5143" s="283" t="str">
        <f t="shared" si="758"/>
        <v/>
      </c>
      <c r="AE5143" s="163"/>
      <c r="AF5143" s="162"/>
    </row>
    <row r="5144" spans="1:32">
      <c r="A5144" s="134">
        <v>5135</v>
      </c>
      <c r="B5144" s="136"/>
      <c r="C5144" s="146">
        <f t="shared" si="751"/>
        <v>0</v>
      </c>
      <c r="D5144" s="146">
        <f t="shared" si="752"/>
        <v>1</v>
      </c>
      <c r="E5144" s="146">
        <f t="shared" si="753"/>
        <v>1900</v>
      </c>
      <c r="F5144" s="137"/>
      <c r="G5144" s="287"/>
      <c r="H5144" s="137"/>
      <c r="I5144" s="134"/>
      <c r="J5144" s="204"/>
      <c r="K5144" s="133"/>
      <c r="L5144" s="134"/>
      <c r="M5144" s="133"/>
      <c r="N5144" s="134"/>
      <c r="O5144" s="134"/>
      <c r="P5144" s="166"/>
      <c r="Q5144" s="164"/>
      <c r="R5144" s="165"/>
      <c r="S5144" s="138"/>
      <c r="T5144" s="138"/>
      <c r="U5144" s="138"/>
      <c r="V5144" s="138"/>
      <c r="W5144" s="166"/>
      <c r="X5144" s="135"/>
      <c r="Y5144" s="418">
        <f t="shared" si="754"/>
        <v>0</v>
      </c>
      <c r="Z5144" s="291">
        <f t="shared" si="755"/>
        <v>0</v>
      </c>
      <c r="AA5144" s="163"/>
      <c r="AB5144" s="177" t="str">
        <f t="shared" si="756"/>
        <v/>
      </c>
      <c r="AC5144" s="283" t="str">
        <f t="shared" si="757"/>
        <v/>
      </c>
      <c r="AD5144" s="283" t="str">
        <f t="shared" si="758"/>
        <v/>
      </c>
      <c r="AE5144" s="163"/>
      <c r="AF5144" s="162"/>
    </row>
    <row r="5145" spans="1:32">
      <c r="A5145" s="134">
        <v>5136</v>
      </c>
      <c r="B5145" s="136"/>
      <c r="C5145" s="146">
        <f t="shared" si="751"/>
        <v>0</v>
      </c>
      <c r="D5145" s="146">
        <f t="shared" si="752"/>
        <v>1</v>
      </c>
      <c r="E5145" s="146">
        <f t="shared" si="753"/>
        <v>1900</v>
      </c>
      <c r="F5145" s="137"/>
      <c r="G5145" s="287"/>
      <c r="H5145" s="137"/>
      <c r="I5145" s="134"/>
      <c r="J5145" s="204"/>
      <c r="K5145" s="133"/>
      <c r="L5145" s="134"/>
      <c r="M5145" s="133"/>
      <c r="N5145" s="134"/>
      <c r="O5145" s="134"/>
      <c r="P5145" s="166"/>
      <c r="Q5145" s="164"/>
      <c r="R5145" s="165"/>
      <c r="S5145" s="138"/>
      <c r="T5145" s="138"/>
      <c r="U5145" s="138"/>
      <c r="V5145" s="138"/>
      <c r="W5145" s="166"/>
      <c r="X5145" s="135"/>
      <c r="Y5145" s="418">
        <f t="shared" si="754"/>
        <v>0</v>
      </c>
      <c r="Z5145" s="291">
        <f t="shared" si="755"/>
        <v>0</v>
      </c>
      <c r="AA5145" s="163"/>
      <c r="AB5145" s="177" t="str">
        <f t="shared" si="756"/>
        <v/>
      </c>
      <c r="AC5145" s="283" t="str">
        <f t="shared" si="757"/>
        <v/>
      </c>
      <c r="AD5145" s="283" t="str">
        <f t="shared" si="758"/>
        <v/>
      </c>
      <c r="AE5145" s="163"/>
      <c r="AF5145" s="162"/>
    </row>
    <row r="5146" spans="1:32">
      <c r="A5146" s="134">
        <v>5137</v>
      </c>
      <c r="B5146" s="136"/>
      <c r="C5146" s="146">
        <f t="shared" si="751"/>
        <v>0</v>
      </c>
      <c r="D5146" s="146">
        <f t="shared" si="752"/>
        <v>1</v>
      </c>
      <c r="E5146" s="146">
        <f t="shared" si="753"/>
        <v>1900</v>
      </c>
      <c r="F5146" s="137"/>
      <c r="G5146" s="287"/>
      <c r="H5146" s="137"/>
      <c r="I5146" s="134"/>
      <c r="J5146" s="204"/>
      <c r="K5146" s="133"/>
      <c r="L5146" s="134"/>
      <c r="M5146" s="133"/>
      <c r="N5146" s="134"/>
      <c r="O5146" s="134"/>
      <c r="P5146" s="166"/>
      <c r="Q5146" s="164"/>
      <c r="R5146" s="165"/>
      <c r="S5146" s="138"/>
      <c r="T5146" s="138"/>
      <c r="U5146" s="138"/>
      <c r="V5146" s="138"/>
      <c r="W5146" s="166"/>
      <c r="X5146" s="135"/>
      <c r="Y5146" s="418">
        <f t="shared" si="754"/>
        <v>0</v>
      </c>
      <c r="Z5146" s="291">
        <f t="shared" si="755"/>
        <v>0</v>
      </c>
      <c r="AA5146" s="163"/>
      <c r="AB5146" s="177" t="str">
        <f t="shared" si="756"/>
        <v/>
      </c>
      <c r="AC5146" s="283" t="str">
        <f t="shared" si="757"/>
        <v/>
      </c>
      <c r="AD5146" s="283" t="str">
        <f t="shared" si="758"/>
        <v/>
      </c>
      <c r="AE5146" s="163"/>
      <c r="AF5146" s="162"/>
    </row>
    <row r="5147" spans="1:32">
      <c r="A5147" s="134">
        <v>5138</v>
      </c>
      <c r="B5147" s="136"/>
      <c r="C5147" s="146">
        <f t="shared" si="751"/>
        <v>0</v>
      </c>
      <c r="D5147" s="146">
        <f t="shared" si="752"/>
        <v>1</v>
      </c>
      <c r="E5147" s="146">
        <f t="shared" si="753"/>
        <v>1900</v>
      </c>
      <c r="F5147" s="137"/>
      <c r="G5147" s="287"/>
      <c r="H5147" s="137"/>
      <c r="I5147" s="134"/>
      <c r="J5147" s="204"/>
      <c r="K5147" s="133"/>
      <c r="L5147" s="134"/>
      <c r="M5147" s="133"/>
      <c r="N5147" s="134"/>
      <c r="O5147" s="134"/>
      <c r="P5147" s="166"/>
      <c r="Q5147" s="164"/>
      <c r="R5147" s="165"/>
      <c r="S5147" s="138"/>
      <c r="T5147" s="138"/>
      <c r="U5147" s="138"/>
      <c r="V5147" s="138"/>
      <c r="W5147" s="166"/>
      <c r="X5147" s="135"/>
      <c r="Y5147" s="418">
        <f t="shared" si="754"/>
        <v>0</v>
      </c>
      <c r="Z5147" s="291">
        <f t="shared" si="755"/>
        <v>0</v>
      </c>
      <c r="AA5147" s="163"/>
      <c r="AB5147" s="177" t="str">
        <f t="shared" si="756"/>
        <v/>
      </c>
      <c r="AC5147" s="283" t="str">
        <f t="shared" si="757"/>
        <v/>
      </c>
      <c r="AD5147" s="283" t="str">
        <f t="shared" si="758"/>
        <v/>
      </c>
      <c r="AE5147" s="163"/>
      <c r="AF5147" s="162"/>
    </row>
    <row r="5148" spans="1:32">
      <c r="A5148" s="134">
        <v>5139</v>
      </c>
      <c r="B5148" s="136"/>
      <c r="C5148" s="146">
        <f t="shared" si="751"/>
        <v>0</v>
      </c>
      <c r="D5148" s="146">
        <f t="shared" si="752"/>
        <v>1</v>
      </c>
      <c r="E5148" s="146">
        <f t="shared" si="753"/>
        <v>1900</v>
      </c>
      <c r="F5148" s="137"/>
      <c r="G5148" s="287"/>
      <c r="H5148" s="137"/>
      <c r="I5148" s="134"/>
      <c r="J5148" s="204"/>
      <c r="K5148" s="133"/>
      <c r="L5148" s="134"/>
      <c r="M5148" s="133"/>
      <c r="N5148" s="134"/>
      <c r="O5148" s="134"/>
      <c r="P5148" s="166"/>
      <c r="Q5148" s="164"/>
      <c r="R5148" s="165"/>
      <c r="S5148" s="138"/>
      <c r="T5148" s="138"/>
      <c r="U5148" s="138"/>
      <c r="V5148" s="138"/>
      <c r="W5148" s="166"/>
      <c r="X5148" s="135"/>
      <c r="Y5148" s="418">
        <f t="shared" si="754"/>
        <v>0</v>
      </c>
      <c r="Z5148" s="291">
        <f t="shared" si="755"/>
        <v>0</v>
      </c>
      <c r="AA5148" s="163"/>
      <c r="AB5148" s="177" t="str">
        <f t="shared" si="756"/>
        <v/>
      </c>
      <c r="AC5148" s="283" t="str">
        <f t="shared" si="757"/>
        <v/>
      </c>
      <c r="AD5148" s="283" t="str">
        <f t="shared" si="758"/>
        <v/>
      </c>
      <c r="AE5148" s="163"/>
      <c r="AF5148" s="162"/>
    </row>
    <row r="5149" spans="1:32">
      <c r="A5149" s="134">
        <v>5140</v>
      </c>
      <c r="B5149" s="136"/>
      <c r="C5149" s="146">
        <f t="shared" si="751"/>
        <v>0</v>
      </c>
      <c r="D5149" s="146">
        <f t="shared" si="752"/>
        <v>1</v>
      </c>
      <c r="E5149" s="146">
        <f t="shared" si="753"/>
        <v>1900</v>
      </c>
      <c r="F5149" s="137"/>
      <c r="G5149" s="287"/>
      <c r="H5149" s="137"/>
      <c r="I5149" s="134"/>
      <c r="J5149" s="204"/>
      <c r="K5149" s="133"/>
      <c r="L5149" s="134"/>
      <c r="M5149" s="133"/>
      <c r="N5149" s="134"/>
      <c r="O5149" s="134"/>
      <c r="P5149" s="166"/>
      <c r="Q5149" s="164"/>
      <c r="R5149" s="165"/>
      <c r="S5149" s="138"/>
      <c r="T5149" s="138"/>
      <c r="U5149" s="138"/>
      <c r="V5149" s="138"/>
      <c r="W5149" s="166"/>
      <c r="X5149" s="135"/>
      <c r="Y5149" s="418">
        <f t="shared" si="754"/>
        <v>0</v>
      </c>
      <c r="Z5149" s="291">
        <f t="shared" si="755"/>
        <v>0</v>
      </c>
      <c r="AA5149" s="163"/>
      <c r="AB5149" s="177" t="str">
        <f t="shared" si="756"/>
        <v/>
      </c>
      <c r="AC5149" s="283" t="str">
        <f t="shared" si="757"/>
        <v/>
      </c>
      <c r="AD5149" s="283" t="str">
        <f t="shared" si="758"/>
        <v/>
      </c>
      <c r="AE5149" s="163"/>
      <c r="AF5149" s="162"/>
    </row>
    <row r="5150" spans="1:32">
      <c r="A5150" s="134">
        <v>5141</v>
      </c>
      <c r="B5150" s="136"/>
      <c r="C5150" s="146">
        <f t="shared" si="751"/>
        <v>0</v>
      </c>
      <c r="D5150" s="146">
        <f t="shared" si="752"/>
        <v>1</v>
      </c>
      <c r="E5150" s="146">
        <f t="shared" si="753"/>
        <v>1900</v>
      </c>
      <c r="F5150" s="137"/>
      <c r="G5150" s="287"/>
      <c r="H5150" s="137"/>
      <c r="I5150" s="134"/>
      <c r="J5150" s="204"/>
      <c r="K5150" s="133"/>
      <c r="L5150" s="134"/>
      <c r="M5150" s="133"/>
      <c r="N5150" s="134"/>
      <c r="O5150" s="134"/>
      <c r="P5150" s="166"/>
      <c r="Q5150" s="164"/>
      <c r="R5150" s="165"/>
      <c r="S5150" s="138"/>
      <c r="T5150" s="138"/>
      <c r="U5150" s="138"/>
      <c r="V5150" s="138"/>
      <c r="W5150" s="166"/>
      <c r="X5150" s="135"/>
      <c r="Y5150" s="418">
        <f t="shared" si="754"/>
        <v>0</v>
      </c>
      <c r="Z5150" s="291">
        <f t="shared" si="755"/>
        <v>0</v>
      </c>
      <c r="AA5150" s="163"/>
      <c r="AB5150" s="177" t="str">
        <f t="shared" si="756"/>
        <v/>
      </c>
      <c r="AC5150" s="283" t="str">
        <f t="shared" si="757"/>
        <v/>
      </c>
      <c r="AD5150" s="283" t="str">
        <f t="shared" si="758"/>
        <v/>
      </c>
      <c r="AE5150" s="163"/>
      <c r="AF5150" s="162"/>
    </row>
    <row r="5151" spans="1:32">
      <c r="A5151" s="134">
        <v>5142</v>
      </c>
      <c r="B5151" s="136"/>
      <c r="C5151" s="146">
        <f t="shared" si="751"/>
        <v>0</v>
      </c>
      <c r="D5151" s="146">
        <f t="shared" si="752"/>
        <v>1</v>
      </c>
      <c r="E5151" s="146">
        <f t="shared" si="753"/>
        <v>1900</v>
      </c>
      <c r="F5151" s="137"/>
      <c r="G5151" s="287"/>
      <c r="H5151" s="137"/>
      <c r="I5151" s="134"/>
      <c r="J5151" s="204"/>
      <c r="K5151" s="133"/>
      <c r="L5151" s="134"/>
      <c r="M5151" s="133"/>
      <c r="N5151" s="134"/>
      <c r="O5151" s="134"/>
      <c r="P5151" s="166"/>
      <c r="Q5151" s="164"/>
      <c r="R5151" s="165"/>
      <c r="S5151" s="138"/>
      <c r="T5151" s="138"/>
      <c r="U5151" s="138"/>
      <c r="V5151" s="138"/>
      <c r="W5151" s="166"/>
      <c r="X5151" s="135"/>
      <c r="Y5151" s="418">
        <f t="shared" si="754"/>
        <v>0</v>
      </c>
      <c r="Z5151" s="291">
        <f t="shared" si="755"/>
        <v>0</v>
      </c>
      <c r="AA5151" s="163"/>
      <c r="AB5151" s="177" t="str">
        <f t="shared" si="756"/>
        <v/>
      </c>
      <c r="AC5151" s="283" t="str">
        <f t="shared" si="757"/>
        <v/>
      </c>
      <c r="AD5151" s="283" t="str">
        <f t="shared" si="758"/>
        <v/>
      </c>
      <c r="AE5151" s="163"/>
      <c r="AF5151" s="162"/>
    </row>
    <row r="5152" spans="1:32">
      <c r="A5152" s="134">
        <v>5143</v>
      </c>
      <c r="B5152" s="136"/>
      <c r="C5152" s="146">
        <f t="shared" si="751"/>
        <v>0</v>
      </c>
      <c r="D5152" s="146">
        <f t="shared" si="752"/>
        <v>1</v>
      </c>
      <c r="E5152" s="146">
        <f t="shared" si="753"/>
        <v>1900</v>
      </c>
      <c r="F5152" s="137"/>
      <c r="G5152" s="287"/>
      <c r="H5152" s="137"/>
      <c r="I5152" s="134"/>
      <c r="J5152" s="204"/>
      <c r="K5152" s="133"/>
      <c r="L5152" s="134"/>
      <c r="M5152" s="133"/>
      <c r="N5152" s="134"/>
      <c r="O5152" s="134"/>
      <c r="P5152" s="166"/>
      <c r="Q5152" s="164"/>
      <c r="R5152" s="165"/>
      <c r="S5152" s="138"/>
      <c r="T5152" s="138"/>
      <c r="U5152" s="138"/>
      <c r="V5152" s="138"/>
      <c r="W5152" s="166"/>
      <c r="X5152" s="135"/>
      <c r="Y5152" s="418">
        <f t="shared" si="754"/>
        <v>0</v>
      </c>
      <c r="Z5152" s="291">
        <f t="shared" si="755"/>
        <v>0</v>
      </c>
      <c r="AA5152" s="163"/>
      <c r="AB5152" s="177" t="str">
        <f t="shared" si="756"/>
        <v/>
      </c>
      <c r="AC5152" s="283" t="str">
        <f t="shared" si="757"/>
        <v/>
      </c>
      <c r="AD5152" s="283" t="str">
        <f t="shared" si="758"/>
        <v/>
      </c>
      <c r="AE5152" s="163"/>
      <c r="AF5152" s="162"/>
    </row>
    <row r="5153" spans="1:32">
      <c r="A5153" s="134">
        <v>5144</v>
      </c>
      <c r="B5153" s="136"/>
      <c r="C5153" s="146">
        <f t="shared" si="751"/>
        <v>0</v>
      </c>
      <c r="D5153" s="146">
        <f t="shared" si="752"/>
        <v>1</v>
      </c>
      <c r="E5153" s="146">
        <f t="shared" si="753"/>
        <v>1900</v>
      </c>
      <c r="F5153" s="137"/>
      <c r="G5153" s="287"/>
      <c r="H5153" s="137"/>
      <c r="I5153" s="134"/>
      <c r="J5153" s="204"/>
      <c r="K5153" s="133"/>
      <c r="L5153" s="134"/>
      <c r="M5153" s="133"/>
      <c r="N5153" s="134"/>
      <c r="O5153" s="134"/>
      <c r="P5153" s="166"/>
      <c r="Q5153" s="164"/>
      <c r="R5153" s="165"/>
      <c r="S5153" s="138"/>
      <c r="T5153" s="138"/>
      <c r="U5153" s="138"/>
      <c r="V5153" s="138"/>
      <c r="W5153" s="166"/>
      <c r="X5153" s="135"/>
      <c r="Y5153" s="418">
        <f t="shared" si="754"/>
        <v>0</v>
      </c>
      <c r="Z5153" s="291">
        <f t="shared" si="755"/>
        <v>0</v>
      </c>
      <c r="AA5153" s="163"/>
      <c r="AB5153" s="177" t="str">
        <f t="shared" si="756"/>
        <v/>
      </c>
      <c r="AC5153" s="283" t="str">
        <f t="shared" si="757"/>
        <v/>
      </c>
      <c r="AD5153" s="283" t="str">
        <f t="shared" si="758"/>
        <v/>
      </c>
      <c r="AE5153" s="163"/>
      <c r="AF5153" s="162"/>
    </row>
    <row r="5154" spans="1:32">
      <c r="A5154" s="134">
        <v>5145</v>
      </c>
      <c r="B5154" s="136"/>
      <c r="C5154" s="146">
        <f t="shared" si="751"/>
        <v>0</v>
      </c>
      <c r="D5154" s="146">
        <f t="shared" si="752"/>
        <v>1</v>
      </c>
      <c r="E5154" s="146">
        <f t="shared" si="753"/>
        <v>1900</v>
      </c>
      <c r="F5154" s="137"/>
      <c r="G5154" s="287"/>
      <c r="H5154" s="137"/>
      <c r="I5154" s="134"/>
      <c r="J5154" s="204"/>
      <c r="K5154" s="133"/>
      <c r="L5154" s="134"/>
      <c r="M5154" s="133"/>
      <c r="N5154" s="134"/>
      <c r="O5154" s="134"/>
      <c r="P5154" s="166"/>
      <c r="Q5154" s="164"/>
      <c r="R5154" s="165"/>
      <c r="S5154" s="138"/>
      <c r="T5154" s="138"/>
      <c r="U5154" s="138"/>
      <c r="V5154" s="138"/>
      <c r="W5154" s="166"/>
      <c r="X5154" s="135"/>
      <c r="Y5154" s="418">
        <f t="shared" si="754"/>
        <v>0</v>
      </c>
      <c r="Z5154" s="291">
        <f t="shared" si="755"/>
        <v>0</v>
      </c>
      <c r="AA5154" s="163"/>
      <c r="AB5154" s="177" t="str">
        <f t="shared" si="756"/>
        <v/>
      </c>
      <c r="AC5154" s="283" t="str">
        <f t="shared" si="757"/>
        <v/>
      </c>
      <c r="AD5154" s="283" t="str">
        <f t="shared" si="758"/>
        <v/>
      </c>
      <c r="AE5154" s="163"/>
      <c r="AF5154" s="162"/>
    </row>
    <row r="5155" spans="1:32">
      <c r="A5155" s="134">
        <v>5146</v>
      </c>
      <c r="B5155" s="136"/>
      <c r="C5155" s="146">
        <f t="shared" si="751"/>
        <v>0</v>
      </c>
      <c r="D5155" s="146">
        <f t="shared" si="752"/>
        <v>1</v>
      </c>
      <c r="E5155" s="146">
        <f t="shared" si="753"/>
        <v>1900</v>
      </c>
      <c r="F5155" s="137"/>
      <c r="G5155" s="287"/>
      <c r="H5155" s="137"/>
      <c r="I5155" s="134"/>
      <c r="J5155" s="204"/>
      <c r="K5155" s="133"/>
      <c r="L5155" s="134"/>
      <c r="M5155" s="133"/>
      <c r="N5155" s="134"/>
      <c r="O5155" s="134"/>
      <c r="P5155" s="166"/>
      <c r="Q5155" s="164"/>
      <c r="R5155" s="165"/>
      <c r="S5155" s="138"/>
      <c r="T5155" s="138"/>
      <c r="U5155" s="138"/>
      <c r="V5155" s="138"/>
      <c r="W5155" s="166"/>
      <c r="X5155" s="135"/>
      <c r="Y5155" s="418">
        <f t="shared" si="754"/>
        <v>0</v>
      </c>
      <c r="Z5155" s="291">
        <f t="shared" si="755"/>
        <v>0</v>
      </c>
      <c r="AA5155" s="163"/>
      <c r="AB5155" s="177" t="str">
        <f t="shared" si="756"/>
        <v/>
      </c>
      <c r="AC5155" s="283" t="str">
        <f t="shared" si="757"/>
        <v/>
      </c>
      <c r="AD5155" s="283" t="str">
        <f t="shared" si="758"/>
        <v/>
      </c>
      <c r="AE5155" s="163"/>
      <c r="AF5155" s="162"/>
    </row>
    <row r="5156" spans="1:32">
      <c r="A5156" s="134">
        <v>5147</v>
      </c>
      <c r="B5156" s="136"/>
      <c r="C5156" s="146">
        <f t="shared" si="751"/>
        <v>0</v>
      </c>
      <c r="D5156" s="146">
        <f t="shared" si="752"/>
        <v>1</v>
      </c>
      <c r="E5156" s="146">
        <f t="shared" si="753"/>
        <v>1900</v>
      </c>
      <c r="F5156" s="137"/>
      <c r="G5156" s="287"/>
      <c r="H5156" s="137"/>
      <c r="I5156" s="134"/>
      <c r="J5156" s="204"/>
      <c r="K5156" s="133"/>
      <c r="L5156" s="134"/>
      <c r="M5156" s="133"/>
      <c r="N5156" s="134"/>
      <c r="O5156" s="134"/>
      <c r="P5156" s="166"/>
      <c r="Q5156" s="164"/>
      <c r="R5156" s="165"/>
      <c r="S5156" s="138"/>
      <c r="T5156" s="138"/>
      <c r="U5156" s="138"/>
      <c r="V5156" s="138"/>
      <c r="W5156" s="166"/>
      <c r="X5156" s="135"/>
      <c r="Y5156" s="418">
        <f t="shared" si="754"/>
        <v>0</v>
      </c>
      <c r="Z5156" s="291">
        <f t="shared" si="755"/>
        <v>0</v>
      </c>
      <c r="AA5156" s="163"/>
      <c r="AB5156" s="177" t="str">
        <f t="shared" si="756"/>
        <v/>
      </c>
      <c r="AC5156" s="283" t="str">
        <f t="shared" si="757"/>
        <v/>
      </c>
      <c r="AD5156" s="283" t="str">
        <f t="shared" si="758"/>
        <v/>
      </c>
      <c r="AE5156" s="163"/>
      <c r="AF5156" s="162"/>
    </row>
    <row r="5157" spans="1:32">
      <c r="A5157" s="134">
        <v>5148</v>
      </c>
      <c r="B5157" s="136"/>
      <c r="C5157" s="146">
        <f t="shared" si="751"/>
        <v>0</v>
      </c>
      <c r="D5157" s="146">
        <f t="shared" si="752"/>
        <v>1</v>
      </c>
      <c r="E5157" s="146">
        <f t="shared" si="753"/>
        <v>1900</v>
      </c>
      <c r="F5157" s="137"/>
      <c r="G5157" s="287"/>
      <c r="H5157" s="137"/>
      <c r="I5157" s="134"/>
      <c r="J5157" s="204"/>
      <c r="K5157" s="133"/>
      <c r="L5157" s="134"/>
      <c r="M5157" s="133"/>
      <c r="N5157" s="134"/>
      <c r="O5157" s="134"/>
      <c r="P5157" s="166"/>
      <c r="Q5157" s="164"/>
      <c r="R5157" s="165"/>
      <c r="S5157" s="138"/>
      <c r="T5157" s="138"/>
      <c r="U5157" s="138"/>
      <c r="V5157" s="138"/>
      <c r="W5157" s="166"/>
      <c r="X5157" s="135"/>
      <c r="Y5157" s="418">
        <f t="shared" si="754"/>
        <v>0</v>
      </c>
      <c r="Z5157" s="291">
        <f t="shared" si="755"/>
        <v>0</v>
      </c>
      <c r="AA5157" s="163"/>
      <c r="AB5157" s="177" t="str">
        <f t="shared" si="756"/>
        <v/>
      </c>
      <c r="AC5157" s="283" t="str">
        <f t="shared" si="757"/>
        <v/>
      </c>
      <c r="AD5157" s="283" t="str">
        <f t="shared" si="758"/>
        <v/>
      </c>
      <c r="AE5157" s="163"/>
      <c r="AF5157" s="162"/>
    </row>
    <row r="5158" spans="1:32">
      <c r="A5158" s="134">
        <v>5149</v>
      </c>
      <c r="B5158" s="136"/>
      <c r="C5158" s="146">
        <f t="shared" si="751"/>
        <v>0</v>
      </c>
      <c r="D5158" s="146">
        <f t="shared" si="752"/>
        <v>1</v>
      </c>
      <c r="E5158" s="146">
        <f t="shared" si="753"/>
        <v>1900</v>
      </c>
      <c r="F5158" s="137"/>
      <c r="G5158" s="287"/>
      <c r="H5158" s="137"/>
      <c r="I5158" s="134"/>
      <c r="J5158" s="204"/>
      <c r="K5158" s="133"/>
      <c r="L5158" s="134"/>
      <c r="M5158" s="133"/>
      <c r="N5158" s="134"/>
      <c r="O5158" s="134"/>
      <c r="P5158" s="166"/>
      <c r="Q5158" s="164"/>
      <c r="R5158" s="165"/>
      <c r="S5158" s="138"/>
      <c r="T5158" s="138"/>
      <c r="U5158" s="138"/>
      <c r="V5158" s="138"/>
      <c r="W5158" s="166"/>
      <c r="X5158" s="135"/>
      <c r="Y5158" s="418">
        <f t="shared" si="754"/>
        <v>0</v>
      </c>
      <c r="Z5158" s="291">
        <f t="shared" si="755"/>
        <v>0</v>
      </c>
      <c r="AA5158" s="163"/>
      <c r="AB5158" s="177" t="str">
        <f t="shared" si="756"/>
        <v/>
      </c>
      <c r="AC5158" s="283" t="str">
        <f t="shared" si="757"/>
        <v/>
      </c>
      <c r="AD5158" s="283" t="str">
        <f t="shared" si="758"/>
        <v/>
      </c>
      <c r="AE5158" s="163"/>
      <c r="AF5158" s="162"/>
    </row>
    <row r="5159" spans="1:32">
      <c r="A5159" s="134">
        <v>5150</v>
      </c>
      <c r="B5159" s="136"/>
      <c r="C5159" s="146">
        <f t="shared" si="751"/>
        <v>0</v>
      </c>
      <c r="D5159" s="146">
        <f t="shared" si="752"/>
        <v>1</v>
      </c>
      <c r="E5159" s="146">
        <f t="shared" si="753"/>
        <v>1900</v>
      </c>
      <c r="F5159" s="137"/>
      <c r="G5159" s="287"/>
      <c r="H5159" s="137"/>
      <c r="I5159" s="134"/>
      <c r="J5159" s="204"/>
      <c r="K5159" s="133"/>
      <c r="L5159" s="134"/>
      <c r="M5159" s="133"/>
      <c r="N5159" s="134"/>
      <c r="O5159" s="134"/>
      <c r="P5159" s="166"/>
      <c r="Q5159" s="164"/>
      <c r="R5159" s="165"/>
      <c r="S5159" s="138"/>
      <c r="T5159" s="138"/>
      <c r="U5159" s="138"/>
      <c r="V5159" s="138"/>
      <c r="W5159" s="166"/>
      <c r="X5159" s="135"/>
      <c r="Y5159" s="418">
        <f t="shared" si="754"/>
        <v>0</v>
      </c>
      <c r="Z5159" s="291">
        <f t="shared" si="755"/>
        <v>0</v>
      </c>
      <c r="AA5159" s="163"/>
      <c r="AB5159" s="177" t="str">
        <f t="shared" si="756"/>
        <v/>
      </c>
      <c r="AC5159" s="283" t="str">
        <f t="shared" si="757"/>
        <v/>
      </c>
      <c r="AD5159" s="283" t="str">
        <f t="shared" si="758"/>
        <v/>
      </c>
      <c r="AE5159" s="163"/>
      <c r="AF5159" s="162"/>
    </row>
    <row r="5160" spans="1:32">
      <c r="A5160" s="134">
        <v>5151</v>
      </c>
      <c r="B5160" s="136"/>
      <c r="C5160" s="146">
        <f t="shared" si="751"/>
        <v>0</v>
      </c>
      <c r="D5160" s="146">
        <f t="shared" si="752"/>
        <v>1</v>
      </c>
      <c r="E5160" s="146">
        <f t="shared" si="753"/>
        <v>1900</v>
      </c>
      <c r="F5160" s="137"/>
      <c r="G5160" s="287"/>
      <c r="H5160" s="137"/>
      <c r="I5160" s="134"/>
      <c r="J5160" s="204"/>
      <c r="K5160" s="133"/>
      <c r="L5160" s="134"/>
      <c r="M5160" s="133"/>
      <c r="N5160" s="134"/>
      <c r="O5160" s="134"/>
      <c r="P5160" s="166"/>
      <c r="Q5160" s="164"/>
      <c r="R5160" s="165"/>
      <c r="S5160" s="138"/>
      <c r="T5160" s="138"/>
      <c r="U5160" s="138"/>
      <c r="V5160" s="138"/>
      <c r="W5160" s="166"/>
      <c r="X5160" s="135"/>
      <c r="Y5160" s="418">
        <f t="shared" si="754"/>
        <v>0</v>
      </c>
      <c r="Z5160" s="291">
        <f t="shared" si="755"/>
        <v>0</v>
      </c>
      <c r="AA5160" s="163"/>
      <c r="AB5160" s="177" t="str">
        <f t="shared" si="756"/>
        <v/>
      </c>
      <c r="AC5160" s="283" t="str">
        <f t="shared" si="757"/>
        <v/>
      </c>
      <c r="AD5160" s="283" t="str">
        <f t="shared" si="758"/>
        <v/>
      </c>
      <c r="AE5160" s="163"/>
      <c r="AF5160" s="162"/>
    </row>
    <row r="5161" spans="1:32">
      <c r="A5161" s="134">
        <v>5152</v>
      </c>
      <c r="B5161" s="136"/>
      <c r="C5161" s="146">
        <f t="shared" si="751"/>
        <v>0</v>
      </c>
      <c r="D5161" s="146">
        <f t="shared" si="752"/>
        <v>1</v>
      </c>
      <c r="E5161" s="146">
        <f t="shared" si="753"/>
        <v>1900</v>
      </c>
      <c r="F5161" s="137"/>
      <c r="G5161" s="287"/>
      <c r="H5161" s="137"/>
      <c r="I5161" s="134"/>
      <c r="J5161" s="204"/>
      <c r="K5161" s="133"/>
      <c r="L5161" s="134"/>
      <c r="M5161" s="133"/>
      <c r="N5161" s="134"/>
      <c r="O5161" s="134"/>
      <c r="P5161" s="166"/>
      <c r="Q5161" s="164"/>
      <c r="R5161" s="165"/>
      <c r="S5161" s="138"/>
      <c r="T5161" s="138"/>
      <c r="U5161" s="138"/>
      <c r="V5161" s="138"/>
      <c r="W5161" s="166"/>
      <c r="X5161" s="135"/>
      <c r="Y5161" s="418">
        <f t="shared" si="754"/>
        <v>0</v>
      </c>
      <c r="Z5161" s="291">
        <f t="shared" si="755"/>
        <v>0</v>
      </c>
      <c r="AA5161" s="163"/>
      <c r="AB5161" s="177" t="str">
        <f t="shared" si="756"/>
        <v/>
      </c>
      <c r="AC5161" s="283" t="str">
        <f t="shared" si="757"/>
        <v/>
      </c>
      <c r="AD5161" s="283" t="str">
        <f t="shared" si="758"/>
        <v/>
      </c>
      <c r="AE5161" s="163"/>
      <c r="AF5161" s="162"/>
    </row>
    <row r="5162" spans="1:32">
      <c r="A5162" s="134">
        <v>5153</v>
      </c>
      <c r="B5162" s="136"/>
      <c r="C5162" s="146">
        <f t="shared" si="751"/>
        <v>0</v>
      </c>
      <c r="D5162" s="146">
        <f t="shared" si="752"/>
        <v>1</v>
      </c>
      <c r="E5162" s="146">
        <f t="shared" si="753"/>
        <v>1900</v>
      </c>
      <c r="F5162" s="137"/>
      <c r="G5162" s="287"/>
      <c r="H5162" s="137"/>
      <c r="I5162" s="134"/>
      <c r="J5162" s="204"/>
      <c r="K5162" s="133"/>
      <c r="L5162" s="134"/>
      <c r="M5162" s="133"/>
      <c r="N5162" s="134"/>
      <c r="O5162" s="134"/>
      <c r="P5162" s="166"/>
      <c r="Q5162" s="164"/>
      <c r="R5162" s="165"/>
      <c r="S5162" s="138"/>
      <c r="T5162" s="138"/>
      <c r="U5162" s="138"/>
      <c r="V5162" s="138"/>
      <c r="W5162" s="166"/>
      <c r="X5162" s="135"/>
      <c r="Y5162" s="418">
        <f t="shared" si="754"/>
        <v>0</v>
      </c>
      <c r="Z5162" s="291">
        <f t="shared" si="755"/>
        <v>0</v>
      </c>
      <c r="AA5162" s="163"/>
      <c r="AB5162" s="177" t="str">
        <f t="shared" si="756"/>
        <v/>
      </c>
      <c r="AC5162" s="283" t="str">
        <f t="shared" si="757"/>
        <v/>
      </c>
      <c r="AD5162" s="283" t="str">
        <f t="shared" si="758"/>
        <v/>
      </c>
      <c r="AE5162" s="163"/>
      <c r="AF5162" s="162"/>
    </row>
    <row r="5163" spans="1:32">
      <c r="A5163" s="134">
        <v>5154</v>
      </c>
      <c r="B5163" s="136"/>
      <c r="C5163" s="146">
        <f t="shared" si="751"/>
        <v>0</v>
      </c>
      <c r="D5163" s="146">
        <f t="shared" si="752"/>
        <v>1</v>
      </c>
      <c r="E5163" s="146">
        <f t="shared" si="753"/>
        <v>1900</v>
      </c>
      <c r="F5163" s="137"/>
      <c r="G5163" s="287"/>
      <c r="H5163" s="137"/>
      <c r="I5163" s="134"/>
      <c r="J5163" s="204"/>
      <c r="K5163" s="133"/>
      <c r="L5163" s="134"/>
      <c r="M5163" s="133"/>
      <c r="N5163" s="134"/>
      <c r="O5163" s="134"/>
      <c r="P5163" s="166"/>
      <c r="Q5163" s="164"/>
      <c r="R5163" s="165"/>
      <c r="S5163" s="138"/>
      <c r="T5163" s="138"/>
      <c r="U5163" s="138"/>
      <c r="V5163" s="138"/>
      <c r="W5163" s="166"/>
      <c r="X5163" s="135"/>
      <c r="Y5163" s="418">
        <f t="shared" si="754"/>
        <v>0</v>
      </c>
      <c r="Z5163" s="291">
        <f t="shared" si="755"/>
        <v>0</v>
      </c>
      <c r="AA5163" s="163"/>
      <c r="AB5163" s="177" t="str">
        <f t="shared" si="756"/>
        <v/>
      </c>
      <c r="AC5163" s="283" t="str">
        <f t="shared" si="757"/>
        <v/>
      </c>
      <c r="AD5163" s="283" t="str">
        <f t="shared" si="758"/>
        <v/>
      </c>
      <c r="AE5163" s="163"/>
      <c r="AF5163" s="162"/>
    </row>
    <row r="5164" spans="1:32">
      <c r="A5164" s="134">
        <v>5155</v>
      </c>
      <c r="B5164" s="136"/>
      <c r="C5164" s="146">
        <f t="shared" si="751"/>
        <v>0</v>
      </c>
      <c r="D5164" s="146">
        <f t="shared" si="752"/>
        <v>1</v>
      </c>
      <c r="E5164" s="146">
        <f t="shared" si="753"/>
        <v>1900</v>
      </c>
      <c r="F5164" s="137"/>
      <c r="G5164" s="287"/>
      <c r="H5164" s="137"/>
      <c r="I5164" s="134"/>
      <c r="J5164" s="204"/>
      <c r="K5164" s="133"/>
      <c r="L5164" s="134"/>
      <c r="M5164" s="133"/>
      <c r="N5164" s="134"/>
      <c r="O5164" s="134"/>
      <c r="P5164" s="166"/>
      <c r="Q5164" s="164"/>
      <c r="R5164" s="165"/>
      <c r="S5164" s="138"/>
      <c r="T5164" s="138"/>
      <c r="U5164" s="138"/>
      <c r="V5164" s="138"/>
      <c r="W5164" s="166"/>
      <c r="X5164" s="135"/>
      <c r="Y5164" s="418">
        <f t="shared" si="754"/>
        <v>0</v>
      </c>
      <c r="Z5164" s="291">
        <f t="shared" si="755"/>
        <v>0</v>
      </c>
      <c r="AA5164" s="163"/>
      <c r="AB5164" s="177" t="str">
        <f t="shared" si="756"/>
        <v/>
      </c>
      <c r="AC5164" s="283" t="str">
        <f t="shared" si="757"/>
        <v/>
      </c>
      <c r="AD5164" s="283" t="str">
        <f t="shared" si="758"/>
        <v/>
      </c>
      <c r="AE5164" s="163"/>
      <c r="AF5164" s="162"/>
    </row>
    <row r="5165" spans="1:32">
      <c r="A5165" s="134">
        <v>5156</v>
      </c>
      <c r="B5165" s="136"/>
      <c r="C5165" s="146">
        <f t="shared" si="751"/>
        <v>0</v>
      </c>
      <c r="D5165" s="146">
        <f t="shared" si="752"/>
        <v>1</v>
      </c>
      <c r="E5165" s="146">
        <f t="shared" si="753"/>
        <v>1900</v>
      </c>
      <c r="F5165" s="137"/>
      <c r="G5165" s="287"/>
      <c r="H5165" s="137"/>
      <c r="I5165" s="134"/>
      <c r="J5165" s="204"/>
      <c r="K5165" s="133"/>
      <c r="L5165" s="134"/>
      <c r="M5165" s="133"/>
      <c r="N5165" s="134"/>
      <c r="O5165" s="134"/>
      <c r="P5165" s="166"/>
      <c r="Q5165" s="164"/>
      <c r="R5165" s="165"/>
      <c r="S5165" s="138"/>
      <c r="T5165" s="138"/>
      <c r="U5165" s="138"/>
      <c r="V5165" s="138"/>
      <c r="W5165" s="166"/>
      <c r="X5165" s="135"/>
      <c r="Y5165" s="418">
        <f t="shared" si="754"/>
        <v>0</v>
      </c>
      <c r="Z5165" s="291">
        <f t="shared" si="755"/>
        <v>0</v>
      </c>
      <c r="AA5165" s="163"/>
      <c r="AB5165" s="177" t="str">
        <f t="shared" si="756"/>
        <v/>
      </c>
      <c r="AC5165" s="283" t="str">
        <f t="shared" si="757"/>
        <v/>
      </c>
      <c r="AD5165" s="283" t="str">
        <f t="shared" si="758"/>
        <v/>
      </c>
      <c r="AE5165" s="163"/>
      <c r="AF5165" s="162"/>
    </row>
    <row r="5166" spans="1:32">
      <c r="A5166" s="134">
        <v>5157</v>
      </c>
      <c r="B5166" s="136"/>
      <c r="C5166" s="146">
        <f t="shared" si="751"/>
        <v>0</v>
      </c>
      <c r="D5166" s="146">
        <f t="shared" si="752"/>
        <v>1</v>
      </c>
      <c r="E5166" s="146">
        <f t="shared" si="753"/>
        <v>1900</v>
      </c>
      <c r="F5166" s="137"/>
      <c r="G5166" s="287"/>
      <c r="H5166" s="137"/>
      <c r="I5166" s="134"/>
      <c r="J5166" s="204"/>
      <c r="K5166" s="133"/>
      <c r="L5166" s="134"/>
      <c r="M5166" s="133"/>
      <c r="N5166" s="134"/>
      <c r="O5166" s="134"/>
      <c r="P5166" s="166"/>
      <c r="Q5166" s="164"/>
      <c r="R5166" s="165"/>
      <c r="S5166" s="138"/>
      <c r="T5166" s="138"/>
      <c r="U5166" s="138"/>
      <c r="V5166" s="138"/>
      <c r="W5166" s="166"/>
      <c r="X5166" s="135"/>
      <c r="Y5166" s="418">
        <f t="shared" si="754"/>
        <v>0</v>
      </c>
      <c r="Z5166" s="291">
        <f t="shared" si="755"/>
        <v>0</v>
      </c>
      <c r="AA5166" s="163"/>
      <c r="AB5166" s="177" t="str">
        <f t="shared" si="756"/>
        <v/>
      </c>
      <c r="AC5166" s="283" t="str">
        <f t="shared" si="757"/>
        <v/>
      </c>
      <c r="AD5166" s="283" t="str">
        <f t="shared" si="758"/>
        <v/>
      </c>
      <c r="AE5166" s="163"/>
      <c r="AF5166" s="162"/>
    </row>
    <row r="5167" spans="1:32">
      <c r="A5167" s="134">
        <v>5158</v>
      </c>
      <c r="B5167" s="136"/>
      <c r="C5167" s="146">
        <f t="shared" si="751"/>
        <v>0</v>
      </c>
      <c r="D5167" s="146">
        <f t="shared" si="752"/>
        <v>1</v>
      </c>
      <c r="E5167" s="146">
        <f t="shared" si="753"/>
        <v>1900</v>
      </c>
      <c r="F5167" s="137"/>
      <c r="G5167" s="287"/>
      <c r="H5167" s="137"/>
      <c r="I5167" s="134"/>
      <c r="J5167" s="204"/>
      <c r="K5167" s="133"/>
      <c r="L5167" s="134"/>
      <c r="M5167" s="133"/>
      <c r="N5167" s="134"/>
      <c r="O5167" s="134"/>
      <c r="P5167" s="166"/>
      <c r="Q5167" s="164"/>
      <c r="R5167" s="165"/>
      <c r="S5167" s="138"/>
      <c r="T5167" s="138"/>
      <c r="U5167" s="138"/>
      <c r="V5167" s="138"/>
      <c r="W5167" s="166"/>
      <c r="X5167" s="135"/>
      <c r="Y5167" s="418">
        <f t="shared" si="754"/>
        <v>0</v>
      </c>
      <c r="Z5167" s="291">
        <f t="shared" si="755"/>
        <v>0</v>
      </c>
      <c r="AA5167" s="163"/>
      <c r="AB5167" s="177" t="str">
        <f t="shared" si="756"/>
        <v/>
      </c>
      <c r="AC5167" s="283" t="str">
        <f t="shared" si="757"/>
        <v/>
      </c>
      <c r="AD5167" s="283" t="str">
        <f t="shared" si="758"/>
        <v/>
      </c>
      <c r="AE5167" s="163"/>
      <c r="AF5167" s="162"/>
    </row>
    <row r="5168" spans="1:32">
      <c r="A5168" s="134">
        <v>5159</v>
      </c>
      <c r="B5168" s="136"/>
      <c r="C5168" s="146">
        <f t="shared" si="751"/>
        <v>0</v>
      </c>
      <c r="D5168" s="146">
        <f t="shared" si="752"/>
        <v>1</v>
      </c>
      <c r="E5168" s="146">
        <f t="shared" si="753"/>
        <v>1900</v>
      </c>
      <c r="F5168" s="137"/>
      <c r="G5168" s="287"/>
      <c r="H5168" s="137"/>
      <c r="I5168" s="134"/>
      <c r="J5168" s="204"/>
      <c r="K5168" s="133"/>
      <c r="L5168" s="134"/>
      <c r="M5168" s="133"/>
      <c r="N5168" s="134"/>
      <c r="O5168" s="134"/>
      <c r="P5168" s="166"/>
      <c r="Q5168" s="164"/>
      <c r="R5168" s="165"/>
      <c r="S5168" s="138"/>
      <c r="T5168" s="138"/>
      <c r="U5168" s="138"/>
      <c r="V5168" s="138"/>
      <c r="W5168" s="166"/>
      <c r="X5168" s="135"/>
      <c r="Y5168" s="418">
        <f t="shared" si="754"/>
        <v>0</v>
      </c>
      <c r="Z5168" s="291">
        <f t="shared" si="755"/>
        <v>0</v>
      </c>
      <c r="AA5168" s="163"/>
      <c r="AB5168" s="177" t="str">
        <f t="shared" si="756"/>
        <v/>
      </c>
      <c r="AC5168" s="283" t="str">
        <f t="shared" si="757"/>
        <v/>
      </c>
      <c r="AD5168" s="283" t="str">
        <f t="shared" si="758"/>
        <v/>
      </c>
      <c r="AE5168" s="163"/>
      <c r="AF5168" s="162"/>
    </row>
    <row r="5169" spans="1:32">
      <c r="A5169" s="134">
        <v>5160</v>
      </c>
      <c r="B5169" s="136"/>
      <c r="C5169" s="146">
        <f t="shared" si="751"/>
        <v>0</v>
      </c>
      <c r="D5169" s="146">
        <f t="shared" si="752"/>
        <v>1</v>
      </c>
      <c r="E5169" s="146">
        <f t="shared" si="753"/>
        <v>1900</v>
      </c>
      <c r="F5169" s="137"/>
      <c r="G5169" s="287"/>
      <c r="H5169" s="137"/>
      <c r="I5169" s="134"/>
      <c r="J5169" s="204"/>
      <c r="K5169" s="133"/>
      <c r="L5169" s="134"/>
      <c r="M5169" s="133"/>
      <c r="N5169" s="134"/>
      <c r="O5169" s="134"/>
      <c r="P5169" s="166"/>
      <c r="Q5169" s="164"/>
      <c r="R5169" s="165"/>
      <c r="S5169" s="138"/>
      <c r="T5169" s="138"/>
      <c r="U5169" s="138"/>
      <c r="V5169" s="138"/>
      <c r="W5169" s="166"/>
      <c r="X5169" s="135"/>
      <c r="Y5169" s="418">
        <f t="shared" si="754"/>
        <v>0</v>
      </c>
      <c r="Z5169" s="291">
        <f t="shared" si="755"/>
        <v>0</v>
      </c>
      <c r="AA5169" s="163"/>
      <c r="AB5169" s="177" t="str">
        <f t="shared" si="756"/>
        <v/>
      </c>
      <c r="AC5169" s="283" t="str">
        <f t="shared" si="757"/>
        <v/>
      </c>
      <c r="AD5169" s="283" t="str">
        <f t="shared" si="758"/>
        <v/>
      </c>
      <c r="AE5169" s="163"/>
      <c r="AF5169" s="162"/>
    </row>
    <row r="5170" spans="1:32">
      <c r="A5170" s="134">
        <v>5161</v>
      </c>
      <c r="B5170" s="136"/>
      <c r="C5170" s="146">
        <f t="shared" si="751"/>
        <v>0</v>
      </c>
      <c r="D5170" s="146">
        <f t="shared" si="752"/>
        <v>1</v>
      </c>
      <c r="E5170" s="146">
        <f t="shared" si="753"/>
        <v>1900</v>
      </c>
      <c r="F5170" s="137"/>
      <c r="G5170" s="287"/>
      <c r="H5170" s="137"/>
      <c r="I5170" s="134"/>
      <c r="J5170" s="204"/>
      <c r="K5170" s="133"/>
      <c r="L5170" s="134"/>
      <c r="M5170" s="133"/>
      <c r="N5170" s="134"/>
      <c r="O5170" s="134"/>
      <c r="P5170" s="166"/>
      <c r="Q5170" s="164"/>
      <c r="R5170" s="165"/>
      <c r="S5170" s="138"/>
      <c r="T5170" s="138"/>
      <c r="U5170" s="138"/>
      <c r="V5170" s="138"/>
      <c r="W5170" s="166"/>
      <c r="X5170" s="135"/>
      <c r="Y5170" s="418">
        <f t="shared" si="754"/>
        <v>0</v>
      </c>
      <c r="Z5170" s="291">
        <f t="shared" si="755"/>
        <v>0</v>
      </c>
      <c r="AA5170" s="163"/>
      <c r="AB5170" s="177" t="str">
        <f t="shared" si="756"/>
        <v/>
      </c>
      <c r="AC5170" s="283" t="str">
        <f t="shared" si="757"/>
        <v/>
      </c>
      <c r="AD5170" s="283" t="str">
        <f t="shared" si="758"/>
        <v/>
      </c>
      <c r="AE5170" s="163"/>
      <c r="AF5170" s="162"/>
    </row>
    <row r="5171" spans="1:32">
      <c r="A5171" s="134">
        <v>5162</v>
      </c>
      <c r="B5171" s="136"/>
      <c r="C5171" s="146">
        <f t="shared" si="751"/>
        <v>0</v>
      </c>
      <c r="D5171" s="146">
        <f t="shared" si="752"/>
        <v>1</v>
      </c>
      <c r="E5171" s="146">
        <f t="shared" si="753"/>
        <v>1900</v>
      </c>
      <c r="F5171" s="137"/>
      <c r="G5171" s="287"/>
      <c r="H5171" s="137"/>
      <c r="I5171" s="134"/>
      <c r="J5171" s="204"/>
      <c r="K5171" s="133"/>
      <c r="L5171" s="134"/>
      <c r="M5171" s="133"/>
      <c r="N5171" s="134"/>
      <c r="O5171" s="134"/>
      <c r="P5171" s="166"/>
      <c r="Q5171" s="164"/>
      <c r="R5171" s="165"/>
      <c r="S5171" s="138"/>
      <c r="T5171" s="138"/>
      <c r="U5171" s="138"/>
      <c r="V5171" s="138"/>
      <c r="W5171" s="166"/>
      <c r="X5171" s="135"/>
      <c r="Y5171" s="418">
        <f t="shared" si="754"/>
        <v>0</v>
      </c>
      <c r="Z5171" s="291">
        <f t="shared" si="755"/>
        <v>0</v>
      </c>
      <c r="AA5171" s="163"/>
      <c r="AB5171" s="177" t="str">
        <f t="shared" si="756"/>
        <v/>
      </c>
      <c r="AC5171" s="283" t="str">
        <f t="shared" si="757"/>
        <v/>
      </c>
      <c r="AD5171" s="283" t="str">
        <f t="shared" si="758"/>
        <v/>
      </c>
      <c r="AE5171" s="163"/>
      <c r="AF5171" s="162"/>
    </row>
    <row r="5172" spans="1:32">
      <c r="A5172" s="134">
        <v>5163</v>
      </c>
      <c r="B5172" s="136"/>
      <c r="C5172" s="146">
        <f t="shared" si="751"/>
        <v>0</v>
      </c>
      <c r="D5172" s="146">
        <f t="shared" si="752"/>
        <v>1</v>
      </c>
      <c r="E5172" s="146">
        <f t="shared" si="753"/>
        <v>1900</v>
      </c>
      <c r="F5172" s="137"/>
      <c r="G5172" s="287"/>
      <c r="H5172" s="137"/>
      <c r="I5172" s="134"/>
      <c r="J5172" s="204"/>
      <c r="K5172" s="133"/>
      <c r="L5172" s="134"/>
      <c r="M5172" s="133"/>
      <c r="N5172" s="134"/>
      <c r="O5172" s="134"/>
      <c r="P5172" s="166"/>
      <c r="Q5172" s="164"/>
      <c r="R5172" s="165"/>
      <c r="S5172" s="138"/>
      <c r="T5172" s="138"/>
      <c r="U5172" s="138"/>
      <c r="V5172" s="138"/>
      <c r="W5172" s="166"/>
      <c r="X5172" s="135"/>
      <c r="Y5172" s="418">
        <f t="shared" si="754"/>
        <v>0</v>
      </c>
      <c r="Z5172" s="291">
        <f t="shared" si="755"/>
        <v>0</v>
      </c>
      <c r="AA5172" s="163"/>
      <c r="AB5172" s="177" t="str">
        <f t="shared" si="756"/>
        <v/>
      </c>
      <c r="AC5172" s="283" t="str">
        <f t="shared" si="757"/>
        <v/>
      </c>
      <c r="AD5172" s="283" t="str">
        <f t="shared" si="758"/>
        <v/>
      </c>
      <c r="AE5172" s="163"/>
      <c r="AF5172" s="162"/>
    </row>
    <row r="5173" spans="1:32">
      <c r="A5173" s="134">
        <v>5164</v>
      </c>
      <c r="B5173" s="136"/>
      <c r="C5173" s="146">
        <f t="shared" si="751"/>
        <v>0</v>
      </c>
      <c r="D5173" s="146">
        <f t="shared" si="752"/>
        <v>1</v>
      </c>
      <c r="E5173" s="146">
        <f t="shared" si="753"/>
        <v>1900</v>
      </c>
      <c r="F5173" s="137"/>
      <c r="G5173" s="287"/>
      <c r="H5173" s="137"/>
      <c r="I5173" s="134"/>
      <c r="J5173" s="204"/>
      <c r="K5173" s="133"/>
      <c r="L5173" s="134"/>
      <c r="M5173" s="133"/>
      <c r="N5173" s="134"/>
      <c r="O5173" s="134"/>
      <c r="P5173" s="166"/>
      <c r="Q5173" s="164"/>
      <c r="R5173" s="165"/>
      <c r="S5173" s="138"/>
      <c r="T5173" s="138"/>
      <c r="U5173" s="138"/>
      <c r="V5173" s="138"/>
      <c r="W5173" s="166"/>
      <c r="X5173" s="135"/>
      <c r="Y5173" s="418">
        <f t="shared" si="754"/>
        <v>0</v>
      </c>
      <c r="Z5173" s="291">
        <f t="shared" si="755"/>
        <v>0</v>
      </c>
      <c r="AA5173" s="163"/>
      <c r="AB5173" s="177" t="str">
        <f t="shared" si="756"/>
        <v/>
      </c>
      <c r="AC5173" s="283" t="str">
        <f t="shared" si="757"/>
        <v/>
      </c>
      <c r="AD5173" s="283" t="str">
        <f t="shared" si="758"/>
        <v/>
      </c>
      <c r="AE5173" s="163"/>
      <c r="AF5173" s="162"/>
    </row>
    <row r="5174" spans="1:32">
      <c r="A5174" s="134">
        <v>5165</v>
      </c>
      <c r="B5174" s="136"/>
      <c r="C5174" s="146">
        <f t="shared" si="751"/>
        <v>0</v>
      </c>
      <c r="D5174" s="146">
        <f t="shared" si="752"/>
        <v>1</v>
      </c>
      <c r="E5174" s="146">
        <f t="shared" si="753"/>
        <v>1900</v>
      </c>
      <c r="F5174" s="137"/>
      <c r="G5174" s="287"/>
      <c r="H5174" s="137"/>
      <c r="I5174" s="134"/>
      <c r="J5174" s="204"/>
      <c r="K5174" s="133"/>
      <c r="L5174" s="134"/>
      <c r="M5174" s="133"/>
      <c r="N5174" s="134"/>
      <c r="O5174" s="134"/>
      <c r="P5174" s="166"/>
      <c r="Q5174" s="164"/>
      <c r="R5174" s="165"/>
      <c r="S5174" s="138"/>
      <c r="T5174" s="138"/>
      <c r="U5174" s="138"/>
      <c r="V5174" s="138"/>
      <c r="W5174" s="166"/>
      <c r="X5174" s="135"/>
      <c r="Y5174" s="418">
        <f t="shared" si="754"/>
        <v>0</v>
      </c>
      <c r="Z5174" s="291">
        <f t="shared" si="755"/>
        <v>0</v>
      </c>
      <c r="AA5174" s="163"/>
      <c r="AB5174" s="177" t="str">
        <f t="shared" si="756"/>
        <v/>
      </c>
      <c r="AC5174" s="283" t="str">
        <f t="shared" si="757"/>
        <v/>
      </c>
      <c r="AD5174" s="283" t="str">
        <f t="shared" si="758"/>
        <v/>
      </c>
      <c r="AE5174" s="163"/>
      <c r="AF5174" s="162"/>
    </row>
    <row r="5175" spans="1:32">
      <c r="A5175" s="134">
        <v>5166</v>
      </c>
      <c r="B5175" s="136"/>
      <c r="C5175" s="146">
        <f t="shared" si="751"/>
        <v>0</v>
      </c>
      <c r="D5175" s="146">
        <f t="shared" si="752"/>
        <v>1</v>
      </c>
      <c r="E5175" s="146">
        <f t="shared" si="753"/>
        <v>1900</v>
      </c>
      <c r="F5175" s="137"/>
      <c r="G5175" s="287"/>
      <c r="H5175" s="137"/>
      <c r="I5175" s="134"/>
      <c r="J5175" s="204"/>
      <c r="K5175" s="133"/>
      <c r="L5175" s="134"/>
      <c r="M5175" s="133"/>
      <c r="N5175" s="134"/>
      <c r="O5175" s="134"/>
      <c r="P5175" s="166"/>
      <c r="Q5175" s="164"/>
      <c r="R5175" s="165"/>
      <c r="S5175" s="138"/>
      <c r="T5175" s="138"/>
      <c r="U5175" s="138"/>
      <c r="V5175" s="138"/>
      <c r="W5175" s="166"/>
      <c r="X5175" s="135"/>
      <c r="Y5175" s="418">
        <f t="shared" si="754"/>
        <v>0</v>
      </c>
      <c r="Z5175" s="291">
        <f t="shared" si="755"/>
        <v>0</v>
      </c>
      <c r="AA5175" s="163"/>
      <c r="AB5175" s="177" t="str">
        <f t="shared" si="756"/>
        <v/>
      </c>
      <c r="AC5175" s="283" t="str">
        <f t="shared" si="757"/>
        <v/>
      </c>
      <c r="AD5175" s="283" t="str">
        <f t="shared" si="758"/>
        <v/>
      </c>
      <c r="AE5175" s="163"/>
      <c r="AF5175" s="162"/>
    </row>
    <row r="5176" spans="1:32">
      <c r="A5176" s="134">
        <v>5167</v>
      </c>
      <c r="B5176" s="136"/>
      <c r="C5176" s="146">
        <f t="shared" si="751"/>
        <v>0</v>
      </c>
      <c r="D5176" s="146">
        <f t="shared" si="752"/>
        <v>1</v>
      </c>
      <c r="E5176" s="146">
        <f t="shared" si="753"/>
        <v>1900</v>
      </c>
      <c r="F5176" s="137"/>
      <c r="G5176" s="287"/>
      <c r="H5176" s="137"/>
      <c r="I5176" s="134"/>
      <c r="J5176" s="204"/>
      <c r="K5176" s="133"/>
      <c r="L5176" s="134"/>
      <c r="M5176" s="133"/>
      <c r="N5176" s="134"/>
      <c r="O5176" s="134"/>
      <c r="P5176" s="166"/>
      <c r="Q5176" s="164"/>
      <c r="R5176" s="165"/>
      <c r="S5176" s="138"/>
      <c r="T5176" s="138"/>
      <c r="U5176" s="138"/>
      <c r="V5176" s="138"/>
      <c r="W5176" s="166"/>
      <c r="X5176" s="135"/>
      <c r="Y5176" s="418">
        <f t="shared" si="754"/>
        <v>0</v>
      </c>
      <c r="Z5176" s="291">
        <f t="shared" si="755"/>
        <v>0</v>
      </c>
      <c r="AA5176" s="163"/>
      <c r="AB5176" s="177" t="str">
        <f t="shared" si="756"/>
        <v/>
      </c>
      <c r="AC5176" s="283" t="str">
        <f t="shared" si="757"/>
        <v/>
      </c>
      <c r="AD5176" s="283" t="str">
        <f t="shared" si="758"/>
        <v/>
      </c>
      <c r="AE5176" s="163"/>
      <c r="AF5176" s="162"/>
    </row>
    <row r="5177" spans="1:32">
      <c r="A5177" s="134">
        <v>5168</v>
      </c>
      <c r="B5177" s="136"/>
      <c r="C5177" s="146">
        <f t="shared" si="751"/>
        <v>0</v>
      </c>
      <c r="D5177" s="146">
        <f t="shared" si="752"/>
        <v>1</v>
      </c>
      <c r="E5177" s="146">
        <f t="shared" si="753"/>
        <v>1900</v>
      </c>
      <c r="F5177" s="137"/>
      <c r="G5177" s="287"/>
      <c r="H5177" s="137"/>
      <c r="I5177" s="134"/>
      <c r="J5177" s="204"/>
      <c r="K5177" s="133"/>
      <c r="L5177" s="134"/>
      <c r="M5177" s="133"/>
      <c r="N5177" s="134"/>
      <c r="O5177" s="134"/>
      <c r="P5177" s="166"/>
      <c r="Q5177" s="164"/>
      <c r="R5177" s="165"/>
      <c r="S5177" s="138"/>
      <c r="T5177" s="138"/>
      <c r="U5177" s="138"/>
      <c r="V5177" s="138"/>
      <c r="W5177" s="166"/>
      <c r="X5177" s="135"/>
      <c r="Y5177" s="418">
        <f t="shared" si="754"/>
        <v>0</v>
      </c>
      <c r="Z5177" s="291">
        <f t="shared" si="755"/>
        <v>0</v>
      </c>
      <c r="AA5177" s="163"/>
      <c r="AB5177" s="177" t="str">
        <f t="shared" si="756"/>
        <v/>
      </c>
      <c r="AC5177" s="283" t="str">
        <f t="shared" si="757"/>
        <v/>
      </c>
      <c r="AD5177" s="283" t="str">
        <f t="shared" si="758"/>
        <v/>
      </c>
      <c r="AE5177" s="163"/>
      <c r="AF5177" s="162"/>
    </row>
    <row r="5178" spans="1:32">
      <c r="A5178" s="134">
        <v>5169</v>
      </c>
      <c r="B5178" s="136"/>
      <c r="C5178" s="146">
        <f t="shared" si="751"/>
        <v>0</v>
      </c>
      <c r="D5178" s="146">
        <f t="shared" si="752"/>
        <v>1</v>
      </c>
      <c r="E5178" s="146">
        <f t="shared" si="753"/>
        <v>1900</v>
      </c>
      <c r="F5178" s="137"/>
      <c r="G5178" s="287"/>
      <c r="H5178" s="137"/>
      <c r="I5178" s="134"/>
      <c r="J5178" s="204"/>
      <c r="K5178" s="133"/>
      <c r="L5178" s="134"/>
      <c r="M5178" s="133"/>
      <c r="N5178" s="134"/>
      <c r="O5178" s="134"/>
      <c r="P5178" s="166"/>
      <c r="Q5178" s="164"/>
      <c r="R5178" s="165"/>
      <c r="S5178" s="138"/>
      <c r="T5178" s="138"/>
      <c r="U5178" s="138"/>
      <c r="V5178" s="138"/>
      <c r="W5178" s="166"/>
      <c r="X5178" s="135"/>
      <c r="Y5178" s="418">
        <f t="shared" si="754"/>
        <v>0</v>
      </c>
      <c r="Z5178" s="291">
        <f t="shared" si="755"/>
        <v>0</v>
      </c>
      <c r="AA5178" s="163"/>
      <c r="AB5178" s="177" t="str">
        <f t="shared" si="756"/>
        <v/>
      </c>
      <c r="AC5178" s="283" t="str">
        <f t="shared" si="757"/>
        <v/>
      </c>
      <c r="AD5178" s="283" t="str">
        <f t="shared" si="758"/>
        <v/>
      </c>
      <c r="AE5178" s="163"/>
      <c r="AF5178" s="162"/>
    </row>
    <row r="5179" spans="1:32">
      <c r="A5179" s="134">
        <v>5170</v>
      </c>
      <c r="B5179" s="136"/>
      <c r="C5179" s="146">
        <f t="shared" si="751"/>
        <v>0</v>
      </c>
      <c r="D5179" s="146">
        <f t="shared" si="752"/>
        <v>1</v>
      </c>
      <c r="E5179" s="146">
        <f t="shared" si="753"/>
        <v>1900</v>
      </c>
      <c r="F5179" s="137"/>
      <c r="G5179" s="287"/>
      <c r="H5179" s="137"/>
      <c r="I5179" s="134"/>
      <c r="J5179" s="204"/>
      <c r="K5179" s="133"/>
      <c r="L5179" s="134"/>
      <c r="M5179" s="133"/>
      <c r="N5179" s="134"/>
      <c r="O5179" s="134"/>
      <c r="P5179" s="166"/>
      <c r="Q5179" s="164"/>
      <c r="R5179" s="165"/>
      <c r="S5179" s="138"/>
      <c r="T5179" s="138"/>
      <c r="U5179" s="138"/>
      <c r="V5179" s="138"/>
      <c r="W5179" s="166"/>
      <c r="X5179" s="135"/>
      <c r="Y5179" s="418">
        <f t="shared" si="754"/>
        <v>0</v>
      </c>
      <c r="Z5179" s="291">
        <f t="shared" si="755"/>
        <v>0</v>
      </c>
      <c r="AA5179" s="163"/>
      <c r="AB5179" s="177" t="str">
        <f t="shared" si="756"/>
        <v/>
      </c>
      <c r="AC5179" s="283" t="str">
        <f t="shared" si="757"/>
        <v/>
      </c>
      <c r="AD5179" s="283" t="str">
        <f t="shared" si="758"/>
        <v/>
      </c>
      <c r="AE5179" s="163"/>
      <c r="AF5179" s="162"/>
    </row>
    <row r="5180" spans="1:32">
      <c r="A5180" s="134">
        <v>5171</v>
      </c>
      <c r="B5180" s="136"/>
      <c r="C5180" s="146">
        <f t="shared" si="751"/>
        <v>0</v>
      </c>
      <c r="D5180" s="146">
        <f t="shared" si="752"/>
        <v>1</v>
      </c>
      <c r="E5180" s="146">
        <f t="shared" si="753"/>
        <v>1900</v>
      </c>
      <c r="F5180" s="137"/>
      <c r="G5180" s="287"/>
      <c r="H5180" s="137"/>
      <c r="I5180" s="134"/>
      <c r="J5180" s="204"/>
      <c r="K5180" s="133"/>
      <c r="L5180" s="134"/>
      <c r="M5180" s="133"/>
      <c r="N5180" s="134"/>
      <c r="O5180" s="134"/>
      <c r="P5180" s="166"/>
      <c r="Q5180" s="164"/>
      <c r="R5180" s="165"/>
      <c r="S5180" s="138"/>
      <c r="T5180" s="138"/>
      <c r="U5180" s="138"/>
      <c r="V5180" s="138"/>
      <c r="W5180" s="166"/>
      <c r="X5180" s="135"/>
      <c r="Y5180" s="418">
        <f t="shared" si="754"/>
        <v>0</v>
      </c>
      <c r="Z5180" s="291">
        <f t="shared" si="755"/>
        <v>0</v>
      </c>
      <c r="AA5180" s="163"/>
      <c r="AB5180" s="177" t="str">
        <f t="shared" si="756"/>
        <v/>
      </c>
      <c r="AC5180" s="283" t="str">
        <f t="shared" si="757"/>
        <v/>
      </c>
      <c r="AD5180" s="283" t="str">
        <f t="shared" si="758"/>
        <v/>
      </c>
      <c r="AE5180" s="163"/>
      <c r="AF5180" s="162"/>
    </row>
    <row r="5181" spans="1:32">
      <c r="A5181" s="134">
        <v>5172</v>
      </c>
      <c r="B5181" s="136"/>
      <c r="C5181" s="146">
        <f t="shared" si="751"/>
        <v>0</v>
      </c>
      <c r="D5181" s="146">
        <f t="shared" si="752"/>
        <v>1</v>
      </c>
      <c r="E5181" s="146">
        <f t="shared" si="753"/>
        <v>1900</v>
      </c>
      <c r="F5181" s="137"/>
      <c r="G5181" s="287"/>
      <c r="H5181" s="137"/>
      <c r="I5181" s="134"/>
      <c r="J5181" s="204"/>
      <c r="K5181" s="133"/>
      <c r="L5181" s="134"/>
      <c r="M5181" s="133"/>
      <c r="N5181" s="134"/>
      <c r="O5181" s="134"/>
      <c r="P5181" s="166"/>
      <c r="Q5181" s="164"/>
      <c r="R5181" s="165"/>
      <c r="S5181" s="138"/>
      <c r="T5181" s="138"/>
      <c r="U5181" s="138"/>
      <c r="V5181" s="138"/>
      <c r="W5181" s="166"/>
      <c r="X5181" s="135"/>
      <c r="Y5181" s="418">
        <f t="shared" si="754"/>
        <v>0</v>
      </c>
      <c r="Z5181" s="291">
        <f t="shared" si="755"/>
        <v>0</v>
      </c>
      <c r="AA5181" s="163"/>
      <c r="AB5181" s="177" t="str">
        <f t="shared" si="756"/>
        <v/>
      </c>
      <c r="AC5181" s="283" t="str">
        <f t="shared" si="757"/>
        <v/>
      </c>
      <c r="AD5181" s="283" t="str">
        <f t="shared" si="758"/>
        <v/>
      </c>
      <c r="AE5181" s="163"/>
      <c r="AF5181" s="162"/>
    </row>
    <row r="5182" spans="1:32">
      <c r="A5182" s="134">
        <v>5173</v>
      </c>
      <c r="B5182" s="136"/>
      <c r="C5182" s="146">
        <f t="shared" si="751"/>
        <v>0</v>
      </c>
      <c r="D5182" s="146">
        <f t="shared" si="752"/>
        <v>1</v>
      </c>
      <c r="E5182" s="146">
        <f t="shared" si="753"/>
        <v>1900</v>
      </c>
      <c r="F5182" s="137"/>
      <c r="G5182" s="287"/>
      <c r="H5182" s="137"/>
      <c r="I5182" s="134"/>
      <c r="J5182" s="204"/>
      <c r="K5182" s="133"/>
      <c r="L5182" s="134"/>
      <c r="M5182" s="133"/>
      <c r="N5182" s="134"/>
      <c r="O5182" s="134"/>
      <c r="P5182" s="166"/>
      <c r="Q5182" s="164"/>
      <c r="R5182" s="165"/>
      <c r="S5182" s="138"/>
      <c r="T5182" s="138"/>
      <c r="U5182" s="138"/>
      <c r="V5182" s="138"/>
      <c r="W5182" s="166"/>
      <c r="X5182" s="135"/>
      <c r="Y5182" s="418">
        <f t="shared" si="754"/>
        <v>0</v>
      </c>
      <c r="Z5182" s="291">
        <f t="shared" si="755"/>
        <v>0</v>
      </c>
      <c r="AA5182" s="163"/>
      <c r="AB5182" s="177" t="str">
        <f t="shared" si="756"/>
        <v/>
      </c>
      <c r="AC5182" s="283" t="str">
        <f t="shared" si="757"/>
        <v/>
      </c>
      <c r="AD5182" s="283" t="str">
        <f t="shared" si="758"/>
        <v/>
      </c>
      <c r="AE5182" s="163"/>
      <c r="AF5182" s="162"/>
    </row>
    <row r="5183" spans="1:32">
      <c r="A5183" s="134">
        <v>5174</v>
      </c>
      <c r="B5183" s="136"/>
      <c r="C5183" s="146">
        <f t="shared" si="751"/>
        <v>0</v>
      </c>
      <c r="D5183" s="146">
        <f t="shared" si="752"/>
        <v>1</v>
      </c>
      <c r="E5183" s="146">
        <f t="shared" si="753"/>
        <v>1900</v>
      </c>
      <c r="F5183" s="137"/>
      <c r="G5183" s="287"/>
      <c r="H5183" s="137"/>
      <c r="I5183" s="134"/>
      <c r="J5183" s="204"/>
      <c r="K5183" s="133"/>
      <c r="L5183" s="134"/>
      <c r="M5183" s="133"/>
      <c r="N5183" s="134"/>
      <c r="O5183" s="134"/>
      <c r="P5183" s="166"/>
      <c r="Q5183" s="164"/>
      <c r="R5183" s="165"/>
      <c r="S5183" s="138"/>
      <c r="T5183" s="138"/>
      <c r="U5183" s="138"/>
      <c r="V5183" s="138"/>
      <c r="W5183" s="166"/>
      <c r="X5183" s="135"/>
      <c r="Y5183" s="418">
        <f t="shared" si="754"/>
        <v>0</v>
      </c>
      <c r="Z5183" s="291">
        <f t="shared" si="755"/>
        <v>0</v>
      </c>
      <c r="AA5183" s="163"/>
      <c r="AB5183" s="177" t="str">
        <f t="shared" si="756"/>
        <v/>
      </c>
      <c r="AC5183" s="283" t="str">
        <f t="shared" si="757"/>
        <v/>
      </c>
      <c r="AD5183" s="283" t="str">
        <f t="shared" si="758"/>
        <v/>
      </c>
      <c r="AE5183" s="163"/>
      <c r="AF5183" s="162"/>
    </row>
    <row r="5184" spans="1:32">
      <c r="A5184" s="134">
        <v>5175</v>
      </c>
      <c r="B5184" s="136"/>
      <c r="C5184" s="146">
        <f t="shared" si="751"/>
        <v>0</v>
      </c>
      <c r="D5184" s="146">
        <f t="shared" si="752"/>
        <v>1</v>
      </c>
      <c r="E5184" s="146">
        <f t="shared" si="753"/>
        <v>1900</v>
      </c>
      <c r="F5184" s="137"/>
      <c r="G5184" s="287"/>
      <c r="H5184" s="137"/>
      <c r="I5184" s="134"/>
      <c r="J5184" s="204"/>
      <c r="K5184" s="133"/>
      <c r="L5184" s="134"/>
      <c r="M5184" s="133"/>
      <c r="N5184" s="134"/>
      <c r="O5184" s="134"/>
      <c r="P5184" s="166"/>
      <c r="Q5184" s="164"/>
      <c r="R5184" s="165"/>
      <c r="S5184" s="138"/>
      <c r="T5184" s="138"/>
      <c r="U5184" s="138"/>
      <c r="V5184" s="138"/>
      <c r="W5184" s="166"/>
      <c r="X5184" s="135"/>
      <c r="Y5184" s="418">
        <f t="shared" si="754"/>
        <v>0</v>
      </c>
      <c r="Z5184" s="291">
        <f t="shared" si="755"/>
        <v>0</v>
      </c>
      <c r="AA5184" s="163"/>
      <c r="AB5184" s="177" t="str">
        <f t="shared" si="756"/>
        <v/>
      </c>
      <c r="AC5184" s="283" t="str">
        <f t="shared" si="757"/>
        <v/>
      </c>
      <c r="AD5184" s="283" t="str">
        <f t="shared" si="758"/>
        <v/>
      </c>
      <c r="AE5184" s="163"/>
      <c r="AF5184" s="162"/>
    </row>
    <row r="5185" spans="1:32">
      <c r="A5185" s="134">
        <v>5176</v>
      </c>
      <c r="B5185" s="136"/>
      <c r="C5185" s="146">
        <f t="shared" si="751"/>
        <v>0</v>
      </c>
      <c r="D5185" s="146">
        <f t="shared" si="752"/>
        <v>1</v>
      </c>
      <c r="E5185" s="146">
        <f t="shared" si="753"/>
        <v>1900</v>
      </c>
      <c r="F5185" s="137"/>
      <c r="G5185" s="287"/>
      <c r="H5185" s="137"/>
      <c r="I5185" s="134"/>
      <c r="J5185" s="204"/>
      <c r="K5185" s="133"/>
      <c r="L5185" s="134"/>
      <c r="M5185" s="133"/>
      <c r="N5185" s="134"/>
      <c r="O5185" s="134"/>
      <c r="P5185" s="166"/>
      <c r="Q5185" s="164"/>
      <c r="R5185" s="165"/>
      <c r="S5185" s="138"/>
      <c r="T5185" s="138"/>
      <c r="U5185" s="138"/>
      <c r="V5185" s="138"/>
      <c r="W5185" s="166"/>
      <c r="X5185" s="135"/>
      <c r="Y5185" s="418">
        <f t="shared" si="754"/>
        <v>0</v>
      </c>
      <c r="Z5185" s="291">
        <f t="shared" si="755"/>
        <v>0</v>
      </c>
      <c r="AA5185" s="163"/>
      <c r="AB5185" s="177" t="str">
        <f t="shared" si="756"/>
        <v/>
      </c>
      <c r="AC5185" s="283" t="str">
        <f t="shared" si="757"/>
        <v/>
      </c>
      <c r="AD5185" s="283" t="str">
        <f t="shared" si="758"/>
        <v/>
      </c>
      <c r="AE5185" s="163"/>
      <c r="AF5185" s="162"/>
    </row>
    <row r="5186" spans="1:32">
      <c r="A5186" s="134">
        <v>5177</v>
      </c>
      <c r="B5186" s="136"/>
      <c r="C5186" s="146">
        <f t="shared" si="751"/>
        <v>0</v>
      </c>
      <c r="D5186" s="146">
        <f t="shared" si="752"/>
        <v>1</v>
      </c>
      <c r="E5186" s="146">
        <f t="shared" si="753"/>
        <v>1900</v>
      </c>
      <c r="F5186" s="137"/>
      <c r="G5186" s="287"/>
      <c r="H5186" s="137"/>
      <c r="I5186" s="134"/>
      <c r="J5186" s="204"/>
      <c r="K5186" s="133"/>
      <c r="L5186" s="134"/>
      <c r="M5186" s="133"/>
      <c r="N5186" s="134"/>
      <c r="O5186" s="134"/>
      <c r="P5186" s="166"/>
      <c r="Q5186" s="164"/>
      <c r="R5186" s="165"/>
      <c r="S5186" s="138"/>
      <c r="T5186" s="138"/>
      <c r="U5186" s="138"/>
      <c r="V5186" s="138"/>
      <c r="W5186" s="166"/>
      <c r="X5186" s="135"/>
      <c r="Y5186" s="418">
        <f t="shared" si="754"/>
        <v>0</v>
      </c>
      <c r="Z5186" s="291">
        <f t="shared" si="755"/>
        <v>0</v>
      </c>
      <c r="AA5186" s="163"/>
      <c r="AB5186" s="177" t="str">
        <f t="shared" si="756"/>
        <v/>
      </c>
      <c r="AC5186" s="283" t="str">
        <f t="shared" si="757"/>
        <v/>
      </c>
      <c r="AD5186" s="283" t="str">
        <f t="shared" si="758"/>
        <v/>
      </c>
      <c r="AE5186" s="163"/>
      <c r="AF5186" s="162"/>
    </row>
    <row r="5187" spans="1:32">
      <c r="A5187" s="134">
        <v>5178</v>
      </c>
      <c r="B5187" s="136"/>
      <c r="C5187" s="146">
        <f t="shared" si="751"/>
        <v>0</v>
      </c>
      <c r="D5187" s="146">
        <f t="shared" si="752"/>
        <v>1</v>
      </c>
      <c r="E5187" s="146">
        <f t="shared" si="753"/>
        <v>1900</v>
      </c>
      <c r="F5187" s="137"/>
      <c r="G5187" s="287"/>
      <c r="H5187" s="137"/>
      <c r="I5187" s="134"/>
      <c r="J5187" s="204"/>
      <c r="K5187" s="133"/>
      <c r="L5187" s="134"/>
      <c r="M5187" s="133"/>
      <c r="N5187" s="134"/>
      <c r="O5187" s="134"/>
      <c r="P5187" s="166"/>
      <c r="Q5187" s="164"/>
      <c r="R5187" s="165"/>
      <c r="S5187" s="138"/>
      <c r="T5187" s="138"/>
      <c r="U5187" s="138"/>
      <c r="V5187" s="138"/>
      <c r="W5187" s="166"/>
      <c r="X5187" s="135"/>
      <c r="Y5187" s="418">
        <f t="shared" si="754"/>
        <v>0</v>
      </c>
      <c r="Z5187" s="291">
        <f t="shared" si="755"/>
        <v>0</v>
      </c>
      <c r="AA5187" s="163"/>
      <c r="AB5187" s="177" t="str">
        <f t="shared" si="756"/>
        <v/>
      </c>
      <c r="AC5187" s="283" t="str">
        <f t="shared" si="757"/>
        <v/>
      </c>
      <c r="AD5187" s="283" t="str">
        <f t="shared" si="758"/>
        <v/>
      </c>
      <c r="AE5187" s="163"/>
      <c r="AF5187" s="162"/>
    </row>
    <row r="5188" spans="1:32">
      <c r="A5188" s="134">
        <v>5179</v>
      </c>
      <c r="B5188" s="136"/>
      <c r="C5188" s="146">
        <f t="shared" si="751"/>
        <v>0</v>
      </c>
      <c r="D5188" s="146">
        <f t="shared" si="752"/>
        <v>1</v>
      </c>
      <c r="E5188" s="146">
        <f t="shared" si="753"/>
        <v>1900</v>
      </c>
      <c r="F5188" s="137"/>
      <c r="G5188" s="287"/>
      <c r="H5188" s="137"/>
      <c r="I5188" s="134"/>
      <c r="J5188" s="204"/>
      <c r="K5188" s="133"/>
      <c r="L5188" s="134"/>
      <c r="M5188" s="133"/>
      <c r="N5188" s="134"/>
      <c r="O5188" s="134"/>
      <c r="P5188" s="166"/>
      <c r="Q5188" s="164"/>
      <c r="R5188" s="165"/>
      <c r="S5188" s="138"/>
      <c r="T5188" s="138"/>
      <c r="U5188" s="138"/>
      <c r="V5188" s="138"/>
      <c r="W5188" s="166"/>
      <c r="X5188" s="135"/>
      <c r="Y5188" s="418">
        <f t="shared" si="754"/>
        <v>0</v>
      </c>
      <c r="Z5188" s="291">
        <f t="shared" si="755"/>
        <v>0</v>
      </c>
      <c r="AA5188" s="163"/>
      <c r="AB5188" s="177" t="str">
        <f t="shared" si="756"/>
        <v/>
      </c>
      <c r="AC5188" s="283" t="str">
        <f t="shared" si="757"/>
        <v/>
      </c>
      <c r="AD5188" s="283" t="str">
        <f t="shared" si="758"/>
        <v/>
      </c>
      <c r="AE5188" s="163"/>
      <c r="AF5188" s="162"/>
    </row>
    <row r="5189" spans="1:32">
      <c r="A5189" s="134">
        <v>5180</v>
      </c>
      <c r="B5189" s="136"/>
      <c r="C5189" s="146">
        <f t="shared" si="751"/>
        <v>0</v>
      </c>
      <c r="D5189" s="146">
        <f t="shared" si="752"/>
        <v>1</v>
      </c>
      <c r="E5189" s="146">
        <f t="shared" si="753"/>
        <v>1900</v>
      </c>
      <c r="F5189" s="137"/>
      <c r="G5189" s="287"/>
      <c r="H5189" s="137"/>
      <c r="I5189" s="134"/>
      <c r="J5189" s="204"/>
      <c r="K5189" s="133"/>
      <c r="L5189" s="134"/>
      <c r="M5189" s="133"/>
      <c r="N5189" s="134"/>
      <c r="O5189" s="134"/>
      <c r="P5189" s="166"/>
      <c r="Q5189" s="164"/>
      <c r="R5189" s="165"/>
      <c r="S5189" s="138"/>
      <c r="T5189" s="138"/>
      <c r="U5189" s="138"/>
      <c r="V5189" s="138"/>
      <c r="W5189" s="166"/>
      <c r="X5189" s="135"/>
      <c r="Y5189" s="418">
        <f t="shared" si="754"/>
        <v>0</v>
      </c>
      <c r="Z5189" s="291">
        <f t="shared" si="755"/>
        <v>0</v>
      </c>
      <c r="AA5189" s="163"/>
      <c r="AB5189" s="177" t="str">
        <f t="shared" si="756"/>
        <v/>
      </c>
      <c r="AC5189" s="283" t="str">
        <f t="shared" si="757"/>
        <v/>
      </c>
      <c r="AD5189" s="283" t="str">
        <f t="shared" si="758"/>
        <v/>
      </c>
      <c r="AE5189" s="163"/>
      <c r="AF5189" s="162"/>
    </row>
    <row r="5190" spans="1:32">
      <c r="A5190" s="134">
        <v>5181</v>
      </c>
      <c r="B5190" s="136"/>
      <c r="C5190" s="146">
        <f t="shared" si="751"/>
        <v>0</v>
      </c>
      <c r="D5190" s="146">
        <f t="shared" si="752"/>
        <v>1</v>
      </c>
      <c r="E5190" s="146">
        <f t="shared" si="753"/>
        <v>1900</v>
      </c>
      <c r="F5190" s="137"/>
      <c r="G5190" s="287"/>
      <c r="H5190" s="137"/>
      <c r="I5190" s="134"/>
      <c r="J5190" s="204"/>
      <c r="K5190" s="133"/>
      <c r="L5190" s="134"/>
      <c r="M5190" s="133"/>
      <c r="N5190" s="134"/>
      <c r="O5190" s="134"/>
      <c r="P5190" s="166"/>
      <c r="Q5190" s="164"/>
      <c r="R5190" s="165"/>
      <c r="S5190" s="138"/>
      <c r="T5190" s="138"/>
      <c r="U5190" s="138"/>
      <c r="V5190" s="138"/>
      <c r="W5190" s="166"/>
      <c r="X5190" s="135"/>
      <c r="Y5190" s="418">
        <f t="shared" si="754"/>
        <v>0</v>
      </c>
      <c r="Z5190" s="291">
        <f t="shared" si="755"/>
        <v>0</v>
      </c>
      <c r="AA5190" s="163"/>
      <c r="AB5190" s="177" t="str">
        <f t="shared" si="756"/>
        <v/>
      </c>
      <c r="AC5190" s="283" t="str">
        <f t="shared" si="757"/>
        <v/>
      </c>
      <c r="AD5190" s="283" t="str">
        <f t="shared" si="758"/>
        <v/>
      </c>
      <c r="AE5190" s="163"/>
      <c r="AF5190" s="162"/>
    </row>
    <row r="5191" spans="1:32">
      <c r="A5191" s="134">
        <v>5182</v>
      </c>
      <c r="B5191" s="136"/>
      <c r="C5191" s="146">
        <f t="shared" si="751"/>
        <v>0</v>
      </c>
      <c r="D5191" s="146">
        <f t="shared" si="752"/>
        <v>1</v>
      </c>
      <c r="E5191" s="146">
        <f t="shared" si="753"/>
        <v>1900</v>
      </c>
      <c r="F5191" s="137"/>
      <c r="G5191" s="287"/>
      <c r="H5191" s="137"/>
      <c r="I5191" s="134"/>
      <c r="J5191" s="204"/>
      <c r="K5191" s="133"/>
      <c r="L5191" s="134"/>
      <c r="M5191" s="133"/>
      <c r="N5191" s="134"/>
      <c r="O5191" s="134"/>
      <c r="P5191" s="166"/>
      <c r="Q5191" s="164"/>
      <c r="R5191" s="165"/>
      <c r="S5191" s="138"/>
      <c r="T5191" s="138"/>
      <c r="U5191" s="138"/>
      <c r="V5191" s="138"/>
      <c r="W5191" s="166"/>
      <c r="X5191" s="135"/>
      <c r="Y5191" s="418">
        <f t="shared" si="754"/>
        <v>0</v>
      </c>
      <c r="Z5191" s="291">
        <f t="shared" si="755"/>
        <v>0</v>
      </c>
      <c r="AA5191" s="163"/>
      <c r="AB5191" s="177" t="str">
        <f t="shared" si="756"/>
        <v/>
      </c>
      <c r="AC5191" s="283" t="str">
        <f t="shared" si="757"/>
        <v/>
      </c>
      <c r="AD5191" s="283" t="str">
        <f t="shared" si="758"/>
        <v/>
      </c>
      <c r="AE5191" s="163"/>
      <c r="AF5191" s="162"/>
    </row>
    <row r="5192" spans="1:32">
      <c r="A5192" s="134">
        <v>5183</v>
      </c>
      <c r="B5192" s="136"/>
      <c r="C5192" s="146">
        <f t="shared" si="751"/>
        <v>0</v>
      </c>
      <c r="D5192" s="146">
        <f t="shared" si="752"/>
        <v>1</v>
      </c>
      <c r="E5192" s="146">
        <f t="shared" si="753"/>
        <v>1900</v>
      </c>
      <c r="F5192" s="137"/>
      <c r="G5192" s="287"/>
      <c r="H5192" s="137"/>
      <c r="I5192" s="134"/>
      <c r="J5192" s="204"/>
      <c r="K5192" s="133"/>
      <c r="L5192" s="134"/>
      <c r="M5192" s="133"/>
      <c r="N5192" s="134"/>
      <c r="O5192" s="134"/>
      <c r="P5192" s="166"/>
      <c r="Q5192" s="164"/>
      <c r="R5192" s="165"/>
      <c r="S5192" s="138"/>
      <c r="T5192" s="138"/>
      <c r="U5192" s="138"/>
      <c r="V5192" s="138"/>
      <c r="W5192" s="166"/>
      <c r="X5192" s="135"/>
      <c r="Y5192" s="418">
        <f t="shared" si="754"/>
        <v>0</v>
      </c>
      <c r="Z5192" s="291">
        <f t="shared" si="755"/>
        <v>0</v>
      </c>
      <c r="AA5192" s="163"/>
      <c r="AB5192" s="177" t="str">
        <f t="shared" si="756"/>
        <v/>
      </c>
      <c r="AC5192" s="283" t="str">
        <f t="shared" si="757"/>
        <v/>
      </c>
      <c r="AD5192" s="283" t="str">
        <f t="shared" si="758"/>
        <v/>
      </c>
      <c r="AE5192" s="163"/>
      <c r="AF5192" s="162"/>
    </row>
    <row r="5193" spans="1:32">
      <c r="A5193" s="134">
        <v>5184</v>
      </c>
      <c r="B5193" s="136"/>
      <c r="C5193" s="146">
        <f t="shared" si="751"/>
        <v>0</v>
      </c>
      <c r="D5193" s="146">
        <f t="shared" si="752"/>
        <v>1</v>
      </c>
      <c r="E5193" s="146">
        <f t="shared" si="753"/>
        <v>1900</v>
      </c>
      <c r="F5193" s="137"/>
      <c r="G5193" s="287"/>
      <c r="H5193" s="137"/>
      <c r="I5193" s="134"/>
      <c r="J5193" s="204"/>
      <c r="K5193" s="133"/>
      <c r="L5193" s="134"/>
      <c r="M5193" s="133"/>
      <c r="N5193" s="134"/>
      <c r="O5193" s="134"/>
      <c r="P5193" s="166"/>
      <c r="Q5193" s="164"/>
      <c r="R5193" s="165"/>
      <c r="S5193" s="138"/>
      <c r="T5193" s="138"/>
      <c r="U5193" s="138"/>
      <c r="V5193" s="138"/>
      <c r="W5193" s="166"/>
      <c r="X5193" s="135"/>
      <c r="Y5193" s="418">
        <f t="shared" si="754"/>
        <v>0</v>
      </c>
      <c r="Z5193" s="291">
        <f t="shared" si="755"/>
        <v>0</v>
      </c>
      <c r="AA5193" s="163"/>
      <c r="AB5193" s="177" t="str">
        <f t="shared" si="756"/>
        <v/>
      </c>
      <c r="AC5193" s="283" t="str">
        <f t="shared" si="757"/>
        <v/>
      </c>
      <c r="AD5193" s="283" t="str">
        <f t="shared" si="758"/>
        <v/>
      </c>
      <c r="AE5193" s="163"/>
      <c r="AF5193" s="162"/>
    </row>
    <row r="5194" spans="1:32">
      <c r="A5194" s="134">
        <v>5185</v>
      </c>
      <c r="B5194" s="136"/>
      <c r="C5194" s="146">
        <f t="shared" si="751"/>
        <v>0</v>
      </c>
      <c r="D5194" s="146">
        <f t="shared" si="752"/>
        <v>1</v>
      </c>
      <c r="E5194" s="146">
        <f t="shared" si="753"/>
        <v>1900</v>
      </c>
      <c r="F5194" s="137"/>
      <c r="G5194" s="287"/>
      <c r="H5194" s="137"/>
      <c r="I5194" s="134"/>
      <c r="J5194" s="204"/>
      <c r="K5194" s="133"/>
      <c r="L5194" s="134"/>
      <c r="M5194" s="133"/>
      <c r="N5194" s="134"/>
      <c r="O5194" s="134"/>
      <c r="P5194" s="166"/>
      <c r="Q5194" s="164"/>
      <c r="R5194" s="165"/>
      <c r="S5194" s="138"/>
      <c r="T5194" s="138"/>
      <c r="U5194" s="138"/>
      <c r="V5194" s="138"/>
      <c r="W5194" s="166"/>
      <c r="X5194" s="135"/>
      <c r="Y5194" s="418">
        <f t="shared" si="754"/>
        <v>0</v>
      </c>
      <c r="Z5194" s="291">
        <f t="shared" si="755"/>
        <v>0</v>
      </c>
      <c r="AA5194" s="163"/>
      <c r="AB5194" s="177" t="str">
        <f t="shared" si="756"/>
        <v/>
      </c>
      <c r="AC5194" s="283" t="str">
        <f t="shared" si="757"/>
        <v/>
      </c>
      <c r="AD5194" s="283" t="str">
        <f t="shared" si="758"/>
        <v/>
      </c>
      <c r="AE5194" s="163"/>
      <c r="AF5194" s="162"/>
    </row>
    <row r="5195" spans="1:32">
      <c r="A5195" s="134">
        <v>5186</v>
      </c>
      <c r="B5195" s="136"/>
      <c r="C5195" s="146">
        <f t="shared" ref="C5195:C5258" si="759">DAY(B5195)</f>
        <v>0</v>
      </c>
      <c r="D5195" s="146">
        <f t="shared" ref="D5195:D5258" si="760">MONTH(B5195)</f>
        <v>1</v>
      </c>
      <c r="E5195" s="146">
        <f t="shared" ref="E5195:E5258" si="761">YEAR(B5195)</f>
        <v>1900</v>
      </c>
      <c r="F5195" s="137"/>
      <c r="G5195" s="287"/>
      <c r="H5195" s="137"/>
      <c r="I5195" s="134"/>
      <c r="J5195" s="204"/>
      <c r="K5195" s="133"/>
      <c r="L5195" s="134"/>
      <c r="M5195" s="133"/>
      <c r="N5195" s="134"/>
      <c r="O5195" s="134"/>
      <c r="P5195" s="166"/>
      <c r="Q5195" s="164"/>
      <c r="R5195" s="165"/>
      <c r="S5195" s="138"/>
      <c r="T5195" s="138"/>
      <c r="U5195" s="138"/>
      <c r="V5195" s="138"/>
      <c r="W5195" s="166"/>
      <c r="X5195" s="135"/>
      <c r="Y5195" s="418">
        <f t="shared" ref="Y5195:Y5258" si="762">X5195*U5195</f>
        <v>0</v>
      </c>
      <c r="Z5195" s="291">
        <f t="shared" ref="Z5195:Z5258" si="763">Y5195*1.1</f>
        <v>0</v>
      </c>
      <c r="AA5195" s="163"/>
      <c r="AB5195" s="177" t="str">
        <f t="shared" ref="AB5195:AB5258" si="764">IF(S5195="","",IF(S5195-U5195=0,"Full","No"))</f>
        <v/>
      </c>
      <c r="AC5195" s="283" t="str">
        <f t="shared" ref="AC5195:AC5258" si="765">IF(AND(S5195&gt;U5195,V5195=0),"Lost",IF(AND(S5195&gt;U5195,V5195&lt;(S5195-U5195)),"Lost",""))</f>
        <v/>
      </c>
      <c r="AD5195" s="283" t="str">
        <f t="shared" ref="AD5195:AD5258" si="766">IF(AND(S5195&gt;U5195,V5195=0),S5195-U5195,IF(AND(S5195&gt;U5195,V5195&lt;(S5195-U5195)),S5195-(U5195+V5195),""))</f>
        <v/>
      </c>
      <c r="AE5195" s="163"/>
      <c r="AF5195" s="162"/>
    </row>
    <row r="5196" spans="1:32">
      <c r="A5196" s="134">
        <v>5187</v>
      </c>
      <c r="B5196" s="136"/>
      <c r="C5196" s="146">
        <f t="shared" si="759"/>
        <v>0</v>
      </c>
      <c r="D5196" s="146">
        <f t="shared" si="760"/>
        <v>1</v>
      </c>
      <c r="E5196" s="146">
        <f t="shared" si="761"/>
        <v>1900</v>
      </c>
      <c r="F5196" s="137"/>
      <c r="G5196" s="287"/>
      <c r="H5196" s="137"/>
      <c r="I5196" s="134"/>
      <c r="J5196" s="204"/>
      <c r="K5196" s="133"/>
      <c r="L5196" s="134"/>
      <c r="M5196" s="133"/>
      <c r="N5196" s="134"/>
      <c r="O5196" s="134"/>
      <c r="P5196" s="166"/>
      <c r="Q5196" s="164"/>
      <c r="R5196" s="165"/>
      <c r="S5196" s="138"/>
      <c r="T5196" s="138"/>
      <c r="U5196" s="138"/>
      <c r="V5196" s="138"/>
      <c r="W5196" s="166"/>
      <c r="X5196" s="135"/>
      <c r="Y5196" s="418">
        <f t="shared" si="762"/>
        <v>0</v>
      </c>
      <c r="Z5196" s="291">
        <f t="shared" si="763"/>
        <v>0</v>
      </c>
      <c r="AA5196" s="163"/>
      <c r="AB5196" s="177" t="str">
        <f t="shared" si="764"/>
        <v/>
      </c>
      <c r="AC5196" s="283" t="str">
        <f t="shared" si="765"/>
        <v/>
      </c>
      <c r="AD5196" s="283" t="str">
        <f t="shared" si="766"/>
        <v/>
      </c>
      <c r="AE5196" s="163"/>
      <c r="AF5196" s="162"/>
    </row>
    <row r="5197" spans="1:32">
      <c r="A5197" s="134">
        <v>5188</v>
      </c>
      <c r="B5197" s="136"/>
      <c r="C5197" s="146">
        <f t="shared" si="759"/>
        <v>0</v>
      </c>
      <c r="D5197" s="146">
        <f t="shared" si="760"/>
        <v>1</v>
      </c>
      <c r="E5197" s="146">
        <f t="shared" si="761"/>
        <v>1900</v>
      </c>
      <c r="F5197" s="137"/>
      <c r="G5197" s="287"/>
      <c r="H5197" s="137"/>
      <c r="I5197" s="134"/>
      <c r="J5197" s="204"/>
      <c r="K5197" s="133"/>
      <c r="L5197" s="134"/>
      <c r="M5197" s="133"/>
      <c r="N5197" s="134"/>
      <c r="O5197" s="134"/>
      <c r="P5197" s="166"/>
      <c r="Q5197" s="164"/>
      <c r="R5197" s="165"/>
      <c r="S5197" s="138"/>
      <c r="T5197" s="138"/>
      <c r="U5197" s="138"/>
      <c r="V5197" s="138"/>
      <c r="W5197" s="166"/>
      <c r="X5197" s="135"/>
      <c r="Y5197" s="418">
        <f t="shared" si="762"/>
        <v>0</v>
      </c>
      <c r="Z5197" s="291">
        <f t="shared" si="763"/>
        <v>0</v>
      </c>
      <c r="AA5197" s="163"/>
      <c r="AB5197" s="177" t="str">
        <f t="shared" si="764"/>
        <v/>
      </c>
      <c r="AC5197" s="283" t="str">
        <f t="shared" si="765"/>
        <v/>
      </c>
      <c r="AD5197" s="283" t="str">
        <f t="shared" si="766"/>
        <v/>
      </c>
      <c r="AE5197" s="163"/>
      <c r="AF5197" s="162"/>
    </row>
    <row r="5198" spans="1:32">
      <c r="A5198" s="134">
        <v>5189</v>
      </c>
      <c r="B5198" s="136"/>
      <c r="C5198" s="146">
        <f t="shared" si="759"/>
        <v>0</v>
      </c>
      <c r="D5198" s="146">
        <f t="shared" si="760"/>
        <v>1</v>
      </c>
      <c r="E5198" s="146">
        <f t="shared" si="761"/>
        <v>1900</v>
      </c>
      <c r="F5198" s="137"/>
      <c r="G5198" s="287"/>
      <c r="H5198" s="137"/>
      <c r="I5198" s="134"/>
      <c r="J5198" s="204"/>
      <c r="K5198" s="133"/>
      <c r="L5198" s="134"/>
      <c r="M5198" s="133"/>
      <c r="N5198" s="134"/>
      <c r="O5198" s="134"/>
      <c r="P5198" s="166"/>
      <c r="Q5198" s="164"/>
      <c r="R5198" s="165"/>
      <c r="S5198" s="138"/>
      <c r="T5198" s="138"/>
      <c r="U5198" s="138"/>
      <c r="V5198" s="138"/>
      <c r="W5198" s="166"/>
      <c r="X5198" s="135"/>
      <c r="Y5198" s="418">
        <f t="shared" si="762"/>
        <v>0</v>
      </c>
      <c r="Z5198" s="291">
        <f t="shared" si="763"/>
        <v>0</v>
      </c>
      <c r="AA5198" s="163"/>
      <c r="AB5198" s="177" t="str">
        <f t="shared" si="764"/>
        <v/>
      </c>
      <c r="AC5198" s="283" t="str">
        <f t="shared" si="765"/>
        <v/>
      </c>
      <c r="AD5198" s="283" t="str">
        <f t="shared" si="766"/>
        <v/>
      </c>
      <c r="AE5198" s="163"/>
      <c r="AF5198" s="162"/>
    </row>
    <row r="5199" spans="1:32">
      <c r="A5199" s="134">
        <v>5190</v>
      </c>
      <c r="B5199" s="136"/>
      <c r="C5199" s="146">
        <f t="shared" si="759"/>
        <v>0</v>
      </c>
      <c r="D5199" s="146">
        <f t="shared" si="760"/>
        <v>1</v>
      </c>
      <c r="E5199" s="146">
        <f t="shared" si="761"/>
        <v>1900</v>
      </c>
      <c r="F5199" s="137"/>
      <c r="G5199" s="287"/>
      <c r="H5199" s="137"/>
      <c r="I5199" s="134"/>
      <c r="J5199" s="204"/>
      <c r="K5199" s="133"/>
      <c r="L5199" s="134"/>
      <c r="M5199" s="133"/>
      <c r="N5199" s="134"/>
      <c r="O5199" s="134"/>
      <c r="P5199" s="166"/>
      <c r="Q5199" s="164"/>
      <c r="R5199" s="165"/>
      <c r="S5199" s="138"/>
      <c r="T5199" s="138"/>
      <c r="U5199" s="138"/>
      <c r="V5199" s="138"/>
      <c r="W5199" s="166"/>
      <c r="X5199" s="135"/>
      <c r="Y5199" s="418">
        <f t="shared" si="762"/>
        <v>0</v>
      </c>
      <c r="Z5199" s="291">
        <f t="shared" si="763"/>
        <v>0</v>
      </c>
      <c r="AA5199" s="163"/>
      <c r="AB5199" s="177" t="str">
        <f t="shared" si="764"/>
        <v/>
      </c>
      <c r="AC5199" s="283" t="str">
        <f t="shared" si="765"/>
        <v/>
      </c>
      <c r="AD5199" s="283" t="str">
        <f t="shared" si="766"/>
        <v/>
      </c>
      <c r="AE5199" s="163"/>
      <c r="AF5199" s="162"/>
    </row>
    <row r="5200" spans="1:32">
      <c r="A5200" s="134">
        <v>5191</v>
      </c>
      <c r="B5200" s="136"/>
      <c r="C5200" s="146">
        <f t="shared" si="759"/>
        <v>0</v>
      </c>
      <c r="D5200" s="146">
        <f t="shared" si="760"/>
        <v>1</v>
      </c>
      <c r="E5200" s="146">
        <f t="shared" si="761"/>
        <v>1900</v>
      </c>
      <c r="F5200" s="137"/>
      <c r="G5200" s="287"/>
      <c r="H5200" s="137"/>
      <c r="I5200" s="134"/>
      <c r="J5200" s="204"/>
      <c r="K5200" s="133"/>
      <c r="L5200" s="134"/>
      <c r="M5200" s="133"/>
      <c r="N5200" s="134"/>
      <c r="O5200" s="134"/>
      <c r="P5200" s="166"/>
      <c r="Q5200" s="164"/>
      <c r="R5200" s="165"/>
      <c r="S5200" s="138"/>
      <c r="T5200" s="138"/>
      <c r="U5200" s="138"/>
      <c r="V5200" s="138"/>
      <c r="W5200" s="166"/>
      <c r="X5200" s="135"/>
      <c r="Y5200" s="418">
        <f t="shared" si="762"/>
        <v>0</v>
      </c>
      <c r="Z5200" s="291">
        <f t="shared" si="763"/>
        <v>0</v>
      </c>
      <c r="AA5200" s="163"/>
      <c r="AB5200" s="177" t="str">
        <f t="shared" si="764"/>
        <v/>
      </c>
      <c r="AC5200" s="283" t="str">
        <f t="shared" si="765"/>
        <v/>
      </c>
      <c r="AD5200" s="283" t="str">
        <f t="shared" si="766"/>
        <v/>
      </c>
      <c r="AE5200" s="163"/>
      <c r="AF5200" s="162"/>
    </row>
    <row r="5201" spans="1:32">
      <c r="A5201" s="134">
        <v>5192</v>
      </c>
      <c r="B5201" s="136"/>
      <c r="C5201" s="146">
        <f t="shared" si="759"/>
        <v>0</v>
      </c>
      <c r="D5201" s="146">
        <f t="shared" si="760"/>
        <v>1</v>
      </c>
      <c r="E5201" s="146">
        <f t="shared" si="761"/>
        <v>1900</v>
      </c>
      <c r="F5201" s="137"/>
      <c r="G5201" s="287"/>
      <c r="H5201" s="137"/>
      <c r="I5201" s="134"/>
      <c r="J5201" s="204"/>
      <c r="K5201" s="133"/>
      <c r="L5201" s="134"/>
      <c r="M5201" s="133"/>
      <c r="N5201" s="134"/>
      <c r="O5201" s="134"/>
      <c r="P5201" s="166"/>
      <c r="Q5201" s="164"/>
      <c r="R5201" s="165"/>
      <c r="S5201" s="138"/>
      <c r="T5201" s="138"/>
      <c r="U5201" s="138"/>
      <c r="V5201" s="138"/>
      <c r="W5201" s="166"/>
      <c r="X5201" s="135"/>
      <c r="Y5201" s="418">
        <f t="shared" si="762"/>
        <v>0</v>
      </c>
      <c r="Z5201" s="291">
        <f t="shared" si="763"/>
        <v>0</v>
      </c>
      <c r="AA5201" s="163"/>
      <c r="AB5201" s="177" t="str">
        <f t="shared" si="764"/>
        <v/>
      </c>
      <c r="AC5201" s="283" t="str">
        <f t="shared" si="765"/>
        <v/>
      </c>
      <c r="AD5201" s="283" t="str">
        <f t="shared" si="766"/>
        <v/>
      </c>
      <c r="AE5201" s="163"/>
      <c r="AF5201" s="162"/>
    </row>
    <row r="5202" spans="1:32">
      <c r="A5202" s="134">
        <v>5193</v>
      </c>
      <c r="B5202" s="136"/>
      <c r="C5202" s="146">
        <f t="shared" si="759"/>
        <v>0</v>
      </c>
      <c r="D5202" s="146">
        <f t="shared" si="760"/>
        <v>1</v>
      </c>
      <c r="E5202" s="146">
        <f t="shared" si="761"/>
        <v>1900</v>
      </c>
      <c r="F5202" s="137"/>
      <c r="G5202" s="287"/>
      <c r="H5202" s="137"/>
      <c r="I5202" s="134"/>
      <c r="J5202" s="204"/>
      <c r="K5202" s="133"/>
      <c r="L5202" s="134"/>
      <c r="M5202" s="133"/>
      <c r="N5202" s="134"/>
      <c r="O5202" s="134"/>
      <c r="P5202" s="166"/>
      <c r="Q5202" s="164"/>
      <c r="R5202" s="165"/>
      <c r="S5202" s="138"/>
      <c r="T5202" s="138"/>
      <c r="U5202" s="138"/>
      <c r="V5202" s="138"/>
      <c r="W5202" s="166"/>
      <c r="X5202" s="135"/>
      <c r="Y5202" s="418">
        <f t="shared" si="762"/>
        <v>0</v>
      </c>
      <c r="Z5202" s="291">
        <f t="shared" si="763"/>
        <v>0</v>
      </c>
      <c r="AA5202" s="163"/>
      <c r="AB5202" s="177" t="str">
        <f t="shared" si="764"/>
        <v/>
      </c>
      <c r="AC5202" s="283" t="str">
        <f t="shared" si="765"/>
        <v/>
      </c>
      <c r="AD5202" s="283" t="str">
        <f t="shared" si="766"/>
        <v/>
      </c>
      <c r="AE5202" s="163"/>
      <c r="AF5202" s="162"/>
    </row>
    <row r="5203" spans="1:32">
      <c r="A5203" s="134">
        <v>5194</v>
      </c>
      <c r="B5203" s="136"/>
      <c r="C5203" s="146">
        <f t="shared" si="759"/>
        <v>0</v>
      </c>
      <c r="D5203" s="146">
        <f t="shared" si="760"/>
        <v>1</v>
      </c>
      <c r="E5203" s="146">
        <f t="shared" si="761"/>
        <v>1900</v>
      </c>
      <c r="F5203" s="137"/>
      <c r="G5203" s="287"/>
      <c r="H5203" s="137"/>
      <c r="I5203" s="134"/>
      <c r="J5203" s="204"/>
      <c r="K5203" s="133"/>
      <c r="L5203" s="134"/>
      <c r="M5203" s="133"/>
      <c r="N5203" s="134"/>
      <c r="O5203" s="134"/>
      <c r="P5203" s="166"/>
      <c r="Q5203" s="164"/>
      <c r="R5203" s="165"/>
      <c r="S5203" s="138"/>
      <c r="T5203" s="138"/>
      <c r="U5203" s="138"/>
      <c r="V5203" s="138"/>
      <c r="W5203" s="166"/>
      <c r="X5203" s="135"/>
      <c r="Y5203" s="418">
        <f t="shared" si="762"/>
        <v>0</v>
      </c>
      <c r="Z5203" s="291">
        <f t="shared" si="763"/>
        <v>0</v>
      </c>
      <c r="AA5203" s="163"/>
      <c r="AB5203" s="177" t="str">
        <f t="shared" si="764"/>
        <v/>
      </c>
      <c r="AC5203" s="283" t="str">
        <f t="shared" si="765"/>
        <v/>
      </c>
      <c r="AD5203" s="283" t="str">
        <f t="shared" si="766"/>
        <v/>
      </c>
      <c r="AE5203" s="163"/>
      <c r="AF5203" s="162"/>
    </row>
    <row r="5204" spans="1:32">
      <c r="A5204" s="134">
        <v>5195</v>
      </c>
      <c r="B5204" s="136"/>
      <c r="C5204" s="146">
        <f t="shared" si="759"/>
        <v>0</v>
      </c>
      <c r="D5204" s="146">
        <f t="shared" si="760"/>
        <v>1</v>
      </c>
      <c r="E5204" s="146">
        <f t="shared" si="761"/>
        <v>1900</v>
      </c>
      <c r="F5204" s="137"/>
      <c r="G5204" s="287"/>
      <c r="H5204" s="137"/>
      <c r="I5204" s="134"/>
      <c r="J5204" s="204"/>
      <c r="K5204" s="133"/>
      <c r="L5204" s="134"/>
      <c r="M5204" s="133"/>
      <c r="N5204" s="134"/>
      <c r="O5204" s="134"/>
      <c r="P5204" s="166"/>
      <c r="Q5204" s="164"/>
      <c r="R5204" s="165"/>
      <c r="S5204" s="138"/>
      <c r="T5204" s="138"/>
      <c r="U5204" s="138"/>
      <c r="V5204" s="138"/>
      <c r="W5204" s="166"/>
      <c r="X5204" s="135"/>
      <c r="Y5204" s="418">
        <f t="shared" si="762"/>
        <v>0</v>
      </c>
      <c r="Z5204" s="291">
        <f t="shared" si="763"/>
        <v>0</v>
      </c>
      <c r="AA5204" s="163"/>
      <c r="AB5204" s="177" t="str">
        <f t="shared" si="764"/>
        <v/>
      </c>
      <c r="AC5204" s="283" t="str">
        <f t="shared" si="765"/>
        <v/>
      </c>
      <c r="AD5204" s="283" t="str">
        <f t="shared" si="766"/>
        <v/>
      </c>
      <c r="AE5204" s="163"/>
      <c r="AF5204" s="162"/>
    </row>
    <row r="5205" spans="1:32">
      <c r="A5205" s="134">
        <v>5196</v>
      </c>
      <c r="B5205" s="136"/>
      <c r="C5205" s="146">
        <f t="shared" si="759"/>
        <v>0</v>
      </c>
      <c r="D5205" s="146">
        <f t="shared" si="760"/>
        <v>1</v>
      </c>
      <c r="E5205" s="146">
        <f t="shared" si="761"/>
        <v>1900</v>
      </c>
      <c r="F5205" s="137"/>
      <c r="G5205" s="287"/>
      <c r="H5205" s="137"/>
      <c r="I5205" s="134"/>
      <c r="J5205" s="204"/>
      <c r="K5205" s="133"/>
      <c r="L5205" s="134"/>
      <c r="M5205" s="133"/>
      <c r="N5205" s="134"/>
      <c r="O5205" s="134"/>
      <c r="P5205" s="166"/>
      <c r="Q5205" s="164"/>
      <c r="R5205" s="165"/>
      <c r="S5205" s="138"/>
      <c r="T5205" s="138"/>
      <c r="U5205" s="138"/>
      <c r="V5205" s="138"/>
      <c r="W5205" s="166"/>
      <c r="X5205" s="135"/>
      <c r="Y5205" s="418">
        <f t="shared" si="762"/>
        <v>0</v>
      </c>
      <c r="Z5205" s="291">
        <f t="shared" si="763"/>
        <v>0</v>
      </c>
      <c r="AA5205" s="163"/>
      <c r="AB5205" s="177" t="str">
        <f t="shared" si="764"/>
        <v/>
      </c>
      <c r="AC5205" s="283" t="str">
        <f t="shared" si="765"/>
        <v/>
      </c>
      <c r="AD5205" s="283" t="str">
        <f t="shared" si="766"/>
        <v/>
      </c>
      <c r="AE5205" s="163"/>
      <c r="AF5205" s="162"/>
    </row>
    <row r="5206" spans="1:32">
      <c r="A5206" s="134">
        <v>5197</v>
      </c>
      <c r="B5206" s="136"/>
      <c r="C5206" s="146">
        <f t="shared" si="759"/>
        <v>0</v>
      </c>
      <c r="D5206" s="146">
        <f t="shared" si="760"/>
        <v>1</v>
      </c>
      <c r="E5206" s="146">
        <f t="shared" si="761"/>
        <v>1900</v>
      </c>
      <c r="F5206" s="137"/>
      <c r="G5206" s="287"/>
      <c r="H5206" s="137"/>
      <c r="I5206" s="134"/>
      <c r="J5206" s="204"/>
      <c r="K5206" s="133"/>
      <c r="L5206" s="134"/>
      <c r="M5206" s="133"/>
      <c r="N5206" s="134"/>
      <c r="O5206" s="134"/>
      <c r="P5206" s="166"/>
      <c r="Q5206" s="164"/>
      <c r="R5206" s="165"/>
      <c r="S5206" s="138"/>
      <c r="T5206" s="138"/>
      <c r="U5206" s="138"/>
      <c r="V5206" s="138"/>
      <c r="W5206" s="166"/>
      <c r="X5206" s="135"/>
      <c r="Y5206" s="418">
        <f t="shared" si="762"/>
        <v>0</v>
      </c>
      <c r="Z5206" s="291">
        <f t="shared" si="763"/>
        <v>0</v>
      </c>
      <c r="AA5206" s="163"/>
      <c r="AB5206" s="177" t="str">
        <f t="shared" si="764"/>
        <v/>
      </c>
      <c r="AC5206" s="283" t="str">
        <f t="shared" si="765"/>
        <v/>
      </c>
      <c r="AD5206" s="283" t="str">
        <f t="shared" si="766"/>
        <v/>
      </c>
      <c r="AE5206" s="163"/>
      <c r="AF5206" s="162"/>
    </row>
    <row r="5207" spans="1:32">
      <c r="A5207" s="134">
        <v>5198</v>
      </c>
      <c r="B5207" s="136"/>
      <c r="C5207" s="146">
        <f t="shared" si="759"/>
        <v>0</v>
      </c>
      <c r="D5207" s="146">
        <f t="shared" si="760"/>
        <v>1</v>
      </c>
      <c r="E5207" s="146">
        <f t="shared" si="761"/>
        <v>1900</v>
      </c>
      <c r="F5207" s="137"/>
      <c r="G5207" s="287"/>
      <c r="H5207" s="137"/>
      <c r="I5207" s="134"/>
      <c r="J5207" s="204"/>
      <c r="K5207" s="133"/>
      <c r="L5207" s="134"/>
      <c r="M5207" s="133"/>
      <c r="N5207" s="134"/>
      <c r="O5207" s="134"/>
      <c r="P5207" s="166"/>
      <c r="Q5207" s="164"/>
      <c r="R5207" s="165"/>
      <c r="S5207" s="138"/>
      <c r="T5207" s="138"/>
      <c r="U5207" s="138"/>
      <c r="V5207" s="138"/>
      <c r="W5207" s="166"/>
      <c r="X5207" s="135"/>
      <c r="Y5207" s="418">
        <f t="shared" si="762"/>
        <v>0</v>
      </c>
      <c r="Z5207" s="291">
        <f t="shared" si="763"/>
        <v>0</v>
      </c>
      <c r="AA5207" s="163"/>
      <c r="AB5207" s="177" t="str">
        <f t="shared" si="764"/>
        <v/>
      </c>
      <c r="AC5207" s="283" t="str">
        <f t="shared" si="765"/>
        <v/>
      </c>
      <c r="AD5207" s="283" t="str">
        <f t="shared" si="766"/>
        <v/>
      </c>
      <c r="AE5207" s="163"/>
      <c r="AF5207" s="162"/>
    </row>
    <row r="5208" spans="1:32">
      <c r="A5208" s="134">
        <v>5199</v>
      </c>
      <c r="B5208" s="136"/>
      <c r="C5208" s="146">
        <f t="shared" si="759"/>
        <v>0</v>
      </c>
      <c r="D5208" s="146">
        <f t="shared" si="760"/>
        <v>1</v>
      </c>
      <c r="E5208" s="146">
        <f t="shared" si="761"/>
        <v>1900</v>
      </c>
      <c r="F5208" s="137"/>
      <c r="G5208" s="287"/>
      <c r="H5208" s="137"/>
      <c r="I5208" s="134"/>
      <c r="J5208" s="204"/>
      <c r="K5208" s="133"/>
      <c r="L5208" s="134"/>
      <c r="M5208" s="133"/>
      <c r="N5208" s="134"/>
      <c r="O5208" s="134"/>
      <c r="P5208" s="166"/>
      <c r="Q5208" s="164"/>
      <c r="R5208" s="165"/>
      <c r="S5208" s="138"/>
      <c r="T5208" s="138"/>
      <c r="U5208" s="138"/>
      <c r="V5208" s="138"/>
      <c r="W5208" s="166"/>
      <c r="X5208" s="135"/>
      <c r="Y5208" s="418">
        <f t="shared" si="762"/>
        <v>0</v>
      </c>
      <c r="Z5208" s="291">
        <f t="shared" si="763"/>
        <v>0</v>
      </c>
      <c r="AA5208" s="163"/>
      <c r="AB5208" s="177" t="str">
        <f t="shared" si="764"/>
        <v/>
      </c>
      <c r="AC5208" s="283" t="str">
        <f t="shared" si="765"/>
        <v/>
      </c>
      <c r="AD5208" s="283" t="str">
        <f t="shared" si="766"/>
        <v/>
      </c>
      <c r="AE5208" s="163"/>
      <c r="AF5208" s="162"/>
    </row>
    <row r="5209" spans="1:32">
      <c r="A5209" s="134">
        <v>5200</v>
      </c>
      <c r="B5209" s="136"/>
      <c r="C5209" s="146">
        <f t="shared" si="759"/>
        <v>0</v>
      </c>
      <c r="D5209" s="146">
        <f t="shared" si="760"/>
        <v>1</v>
      </c>
      <c r="E5209" s="146">
        <f t="shared" si="761"/>
        <v>1900</v>
      </c>
      <c r="F5209" s="137"/>
      <c r="G5209" s="287"/>
      <c r="H5209" s="137"/>
      <c r="I5209" s="134"/>
      <c r="J5209" s="204"/>
      <c r="K5209" s="133"/>
      <c r="L5209" s="134"/>
      <c r="M5209" s="133"/>
      <c r="N5209" s="134"/>
      <c r="O5209" s="134"/>
      <c r="P5209" s="166"/>
      <c r="Q5209" s="164"/>
      <c r="R5209" s="165"/>
      <c r="S5209" s="138"/>
      <c r="T5209" s="138"/>
      <c r="U5209" s="138"/>
      <c r="V5209" s="138"/>
      <c r="W5209" s="166"/>
      <c r="X5209" s="135"/>
      <c r="Y5209" s="418">
        <f t="shared" si="762"/>
        <v>0</v>
      </c>
      <c r="Z5209" s="291">
        <f t="shared" si="763"/>
        <v>0</v>
      </c>
      <c r="AA5209" s="163"/>
      <c r="AB5209" s="177" t="str">
        <f t="shared" si="764"/>
        <v/>
      </c>
      <c r="AC5209" s="283" t="str">
        <f t="shared" si="765"/>
        <v/>
      </c>
      <c r="AD5209" s="283" t="str">
        <f t="shared" si="766"/>
        <v/>
      </c>
      <c r="AE5209" s="163"/>
      <c r="AF5209" s="162"/>
    </row>
    <row r="5210" spans="1:32">
      <c r="A5210" s="134">
        <v>5201</v>
      </c>
      <c r="B5210" s="136"/>
      <c r="C5210" s="146">
        <f t="shared" si="759"/>
        <v>0</v>
      </c>
      <c r="D5210" s="146">
        <f t="shared" si="760"/>
        <v>1</v>
      </c>
      <c r="E5210" s="146">
        <f t="shared" si="761"/>
        <v>1900</v>
      </c>
      <c r="F5210" s="137"/>
      <c r="G5210" s="287"/>
      <c r="H5210" s="137"/>
      <c r="I5210" s="134"/>
      <c r="J5210" s="204"/>
      <c r="K5210" s="133"/>
      <c r="L5210" s="134"/>
      <c r="M5210" s="133"/>
      <c r="N5210" s="134"/>
      <c r="O5210" s="134"/>
      <c r="P5210" s="166"/>
      <c r="Q5210" s="164"/>
      <c r="R5210" s="165"/>
      <c r="S5210" s="138"/>
      <c r="T5210" s="138"/>
      <c r="U5210" s="138"/>
      <c r="V5210" s="138"/>
      <c r="W5210" s="166"/>
      <c r="X5210" s="135"/>
      <c r="Y5210" s="418">
        <f t="shared" si="762"/>
        <v>0</v>
      </c>
      <c r="Z5210" s="291">
        <f t="shared" si="763"/>
        <v>0</v>
      </c>
      <c r="AA5210" s="163"/>
      <c r="AB5210" s="177" t="str">
        <f t="shared" si="764"/>
        <v/>
      </c>
      <c r="AC5210" s="283" t="str">
        <f t="shared" si="765"/>
        <v/>
      </c>
      <c r="AD5210" s="283" t="str">
        <f t="shared" si="766"/>
        <v/>
      </c>
      <c r="AE5210" s="163"/>
      <c r="AF5210" s="162"/>
    </row>
    <row r="5211" spans="1:32">
      <c r="A5211" s="134">
        <v>5202</v>
      </c>
      <c r="B5211" s="136"/>
      <c r="C5211" s="146">
        <f t="shared" si="759"/>
        <v>0</v>
      </c>
      <c r="D5211" s="146">
        <f t="shared" si="760"/>
        <v>1</v>
      </c>
      <c r="E5211" s="146">
        <f t="shared" si="761"/>
        <v>1900</v>
      </c>
      <c r="F5211" s="137"/>
      <c r="G5211" s="287"/>
      <c r="H5211" s="137"/>
      <c r="I5211" s="134"/>
      <c r="J5211" s="204"/>
      <c r="K5211" s="133"/>
      <c r="L5211" s="134"/>
      <c r="M5211" s="133"/>
      <c r="N5211" s="134"/>
      <c r="O5211" s="134"/>
      <c r="P5211" s="166"/>
      <c r="Q5211" s="164"/>
      <c r="R5211" s="165"/>
      <c r="S5211" s="138"/>
      <c r="T5211" s="138"/>
      <c r="U5211" s="138"/>
      <c r="V5211" s="138"/>
      <c r="W5211" s="166"/>
      <c r="X5211" s="135"/>
      <c r="Y5211" s="418">
        <f t="shared" si="762"/>
        <v>0</v>
      </c>
      <c r="Z5211" s="291">
        <f t="shared" si="763"/>
        <v>0</v>
      </c>
      <c r="AA5211" s="163"/>
      <c r="AB5211" s="177" t="str">
        <f t="shared" si="764"/>
        <v/>
      </c>
      <c r="AC5211" s="283" t="str">
        <f t="shared" si="765"/>
        <v/>
      </c>
      <c r="AD5211" s="283" t="str">
        <f t="shared" si="766"/>
        <v/>
      </c>
      <c r="AE5211" s="163"/>
      <c r="AF5211" s="162"/>
    </row>
    <row r="5212" spans="1:32">
      <c r="A5212" s="134">
        <v>5203</v>
      </c>
      <c r="B5212" s="136"/>
      <c r="C5212" s="146">
        <f t="shared" si="759"/>
        <v>0</v>
      </c>
      <c r="D5212" s="146">
        <f t="shared" si="760"/>
        <v>1</v>
      </c>
      <c r="E5212" s="146">
        <f t="shared" si="761"/>
        <v>1900</v>
      </c>
      <c r="F5212" s="137"/>
      <c r="G5212" s="287"/>
      <c r="H5212" s="137"/>
      <c r="I5212" s="134"/>
      <c r="J5212" s="204"/>
      <c r="K5212" s="133"/>
      <c r="L5212" s="134"/>
      <c r="M5212" s="133"/>
      <c r="N5212" s="134"/>
      <c r="O5212" s="134"/>
      <c r="P5212" s="166"/>
      <c r="Q5212" s="164"/>
      <c r="R5212" s="165"/>
      <c r="S5212" s="138"/>
      <c r="T5212" s="138"/>
      <c r="U5212" s="138"/>
      <c r="V5212" s="138"/>
      <c r="W5212" s="166"/>
      <c r="X5212" s="135"/>
      <c r="Y5212" s="418">
        <f t="shared" si="762"/>
        <v>0</v>
      </c>
      <c r="Z5212" s="291">
        <f t="shared" si="763"/>
        <v>0</v>
      </c>
      <c r="AA5212" s="163"/>
      <c r="AB5212" s="177" t="str">
        <f t="shared" si="764"/>
        <v/>
      </c>
      <c r="AC5212" s="283" t="str">
        <f t="shared" si="765"/>
        <v/>
      </c>
      <c r="AD5212" s="283" t="str">
        <f t="shared" si="766"/>
        <v/>
      </c>
      <c r="AE5212" s="163"/>
      <c r="AF5212" s="162"/>
    </row>
    <row r="5213" spans="1:32">
      <c r="A5213" s="134">
        <v>5204</v>
      </c>
      <c r="B5213" s="136"/>
      <c r="C5213" s="146">
        <f t="shared" si="759"/>
        <v>0</v>
      </c>
      <c r="D5213" s="146">
        <f t="shared" si="760"/>
        <v>1</v>
      </c>
      <c r="E5213" s="146">
        <f t="shared" si="761"/>
        <v>1900</v>
      </c>
      <c r="F5213" s="137"/>
      <c r="G5213" s="287"/>
      <c r="H5213" s="137"/>
      <c r="I5213" s="134"/>
      <c r="J5213" s="204"/>
      <c r="K5213" s="133"/>
      <c r="L5213" s="134"/>
      <c r="M5213" s="133"/>
      <c r="N5213" s="134"/>
      <c r="O5213" s="134"/>
      <c r="P5213" s="166"/>
      <c r="Q5213" s="164"/>
      <c r="R5213" s="165"/>
      <c r="S5213" s="138"/>
      <c r="T5213" s="138"/>
      <c r="U5213" s="138"/>
      <c r="V5213" s="138"/>
      <c r="W5213" s="166"/>
      <c r="X5213" s="135"/>
      <c r="Y5213" s="418">
        <f t="shared" si="762"/>
        <v>0</v>
      </c>
      <c r="Z5213" s="291">
        <f t="shared" si="763"/>
        <v>0</v>
      </c>
      <c r="AA5213" s="163"/>
      <c r="AB5213" s="177" t="str">
        <f t="shared" si="764"/>
        <v/>
      </c>
      <c r="AC5213" s="283" t="str">
        <f t="shared" si="765"/>
        <v/>
      </c>
      <c r="AD5213" s="283" t="str">
        <f t="shared" si="766"/>
        <v/>
      </c>
      <c r="AE5213" s="163"/>
      <c r="AF5213" s="162"/>
    </row>
    <row r="5214" spans="1:32">
      <c r="A5214" s="134">
        <v>5205</v>
      </c>
      <c r="B5214" s="136"/>
      <c r="C5214" s="146">
        <f t="shared" si="759"/>
        <v>0</v>
      </c>
      <c r="D5214" s="146">
        <f t="shared" si="760"/>
        <v>1</v>
      </c>
      <c r="E5214" s="146">
        <f t="shared" si="761"/>
        <v>1900</v>
      </c>
      <c r="F5214" s="137"/>
      <c r="G5214" s="287"/>
      <c r="H5214" s="137"/>
      <c r="I5214" s="134"/>
      <c r="J5214" s="204"/>
      <c r="K5214" s="133"/>
      <c r="L5214" s="134"/>
      <c r="M5214" s="133"/>
      <c r="N5214" s="134"/>
      <c r="O5214" s="134"/>
      <c r="P5214" s="166"/>
      <c r="Q5214" s="164"/>
      <c r="R5214" s="165"/>
      <c r="S5214" s="138"/>
      <c r="T5214" s="138"/>
      <c r="U5214" s="138"/>
      <c r="V5214" s="138"/>
      <c r="W5214" s="166"/>
      <c r="X5214" s="135"/>
      <c r="Y5214" s="418">
        <f t="shared" si="762"/>
        <v>0</v>
      </c>
      <c r="Z5214" s="291">
        <f t="shared" si="763"/>
        <v>0</v>
      </c>
      <c r="AA5214" s="163"/>
      <c r="AB5214" s="177" t="str">
        <f t="shared" si="764"/>
        <v/>
      </c>
      <c r="AC5214" s="283" t="str">
        <f t="shared" si="765"/>
        <v/>
      </c>
      <c r="AD5214" s="283" t="str">
        <f t="shared" si="766"/>
        <v/>
      </c>
      <c r="AE5214" s="163"/>
      <c r="AF5214" s="162"/>
    </row>
    <row r="5215" spans="1:32">
      <c r="A5215" s="134">
        <v>5206</v>
      </c>
      <c r="B5215" s="136"/>
      <c r="C5215" s="146">
        <f t="shared" si="759"/>
        <v>0</v>
      </c>
      <c r="D5215" s="146">
        <f t="shared" si="760"/>
        <v>1</v>
      </c>
      <c r="E5215" s="146">
        <f t="shared" si="761"/>
        <v>1900</v>
      </c>
      <c r="F5215" s="137"/>
      <c r="G5215" s="287"/>
      <c r="H5215" s="137"/>
      <c r="I5215" s="134"/>
      <c r="J5215" s="204"/>
      <c r="K5215" s="133"/>
      <c r="L5215" s="134"/>
      <c r="M5215" s="133"/>
      <c r="N5215" s="134"/>
      <c r="O5215" s="134"/>
      <c r="P5215" s="166"/>
      <c r="Q5215" s="164"/>
      <c r="R5215" s="165"/>
      <c r="S5215" s="138"/>
      <c r="T5215" s="138"/>
      <c r="U5215" s="138"/>
      <c r="V5215" s="138"/>
      <c r="W5215" s="166"/>
      <c r="X5215" s="135"/>
      <c r="Y5215" s="418">
        <f t="shared" si="762"/>
        <v>0</v>
      </c>
      <c r="Z5215" s="291">
        <f t="shared" si="763"/>
        <v>0</v>
      </c>
      <c r="AA5215" s="163"/>
      <c r="AB5215" s="177" t="str">
        <f t="shared" si="764"/>
        <v/>
      </c>
      <c r="AC5215" s="283" t="str">
        <f t="shared" si="765"/>
        <v/>
      </c>
      <c r="AD5215" s="283" t="str">
        <f t="shared" si="766"/>
        <v/>
      </c>
      <c r="AE5215" s="163"/>
      <c r="AF5215" s="162"/>
    </row>
    <row r="5216" spans="1:32">
      <c r="A5216" s="134">
        <v>5207</v>
      </c>
      <c r="B5216" s="136"/>
      <c r="C5216" s="146">
        <f t="shared" si="759"/>
        <v>0</v>
      </c>
      <c r="D5216" s="146">
        <f t="shared" si="760"/>
        <v>1</v>
      </c>
      <c r="E5216" s="146">
        <f t="shared" si="761"/>
        <v>1900</v>
      </c>
      <c r="F5216" s="137"/>
      <c r="G5216" s="287"/>
      <c r="H5216" s="137"/>
      <c r="I5216" s="134"/>
      <c r="J5216" s="204"/>
      <c r="K5216" s="133"/>
      <c r="L5216" s="134"/>
      <c r="M5216" s="133"/>
      <c r="N5216" s="134"/>
      <c r="O5216" s="134"/>
      <c r="P5216" s="166"/>
      <c r="Q5216" s="164"/>
      <c r="R5216" s="165"/>
      <c r="S5216" s="138"/>
      <c r="T5216" s="138"/>
      <c r="U5216" s="138"/>
      <c r="V5216" s="138"/>
      <c r="W5216" s="166"/>
      <c r="X5216" s="135"/>
      <c r="Y5216" s="418">
        <f t="shared" si="762"/>
        <v>0</v>
      </c>
      <c r="Z5216" s="291">
        <f t="shared" si="763"/>
        <v>0</v>
      </c>
      <c r="AA5216" s="163"/>
      <c r="AB5216" s="177" t="str">
        <f t="shared" si="764"/>
        <v/>
      </c>
      <c r="AC5216" s="283" t="str">
        <f t="shared" si="765"/>
        <v/>
      </c>
      <c r="AD5216" s="283" t="str">
        <f t="shared" si="766"/>
        <v/>
      </c>
      <c r="AE5216" s="163"/>
      <c r="AF5216" s="162"/>
    </row>
    <row r="5217" spans="1:32">
      <c r="A5217" s="134">
        <v>5208</v>
      </c>
      <c r="B5217" s="136"/>
      <c r="C5217" s="146">
        <f t="shared" si="759"/>
        <v>0</v>
      </c>
      <c r="D5217" s="146">
        <f t="shared" si="760"/>
        <v>1</v>
      </c>
      <c r="E5217" s="146">
        <f t="shared" si="761"/>
        <v>1900</v>
      </c>
      <c r="F5217" s="137"/>
      <c r="G5217" s="287"/>
      <c r="H5217" s="137"/>
      <c r="I5217" s="134"/>
      <c r="J5217" s="204"/>
      <c r="K5217" s="133"/>
      <c r="L5217" s="134"/>
      <c r="M5217" s="133"/>
      <c r="N5217" s="134"/>
      <c r="O5217" s="134"/>
      <c r="P5217" s="166"/>
      <c r="Q5217" s="164"/>
      <c r="R5217" s="165"/>
      <c r="S5217" s="138"/>
      <c r="T5217" s="138"/>
      <c r="U5217" s="138"/>
      <c r="V5217" s="138"/>
      <c r="W5217" s="166"/>
      <c r="X5217" s="135"/>
      <c r="Y5217" s="418">
        <f t="shared" si="762"/>
        <v>0</v>
      </c>
      <c r="Z5217" s="291">
        <f t="shared" si="763"/>
        <v>0</v>
      </c>
      <c r="AA5217" s="163"/>
      <c r="AB5217" s="177" t="str">
        <f t="shared" si="764"/>
        <v/>
      </c>
      <c r="AC5217" s="283" t="str">
        <f t="shared" si="765"/>
        <v/>
      </c>
      <c r="AD5217" s="283" t="str">
        <f t="shared" si="766"/>
        <v/>
      </c>
      <c r="AE5217" s="163"/>
      <c r="AF5217" s="162"/>
    </row>
    <row r="5218" spans="1:32">
      <c r="A5218" s="134">
        <v>5209</v>
      </c>
      <c r="B5218" s="136"/>
      <c r="C5218" s="146">
        <f t="shared" si="759"/>
        <v>0</v>
      </c>
      <c r="D5218" s="146">
        <f t="shared" si="760"/>
        <v>1</v>
      </c>
      <c r="E5218" s="146">
        <f t="shared" si="761"/>
        <v>1900</v>
      </c>
      <c r="F5218" s="137"/>
      <c r="G5218" s="287"/>
      <c r="H5218" s="137"/>
      <c r="I5218" s="134"/>
      <c r="J5218" s="204"/>
      <c r="K5218" s="133"/>
      <c r="L5218" s="134"/>
      <c r="M5218" s="133"/>
      <c r="N5218" s="134"/>
      <c r="O5218" s="134"/>
      <c r="P5218" s="166"/>
      <c r="Q5218" s="164"/>
      <c r="R5218" s="165"/>
      <c r="S5218" s="138"/>
      <c r="T5218" s="138"/>
      <c r="U5218" s="138"/>
      <c r="V5218" s="138"/>
      <c r="W5218" s="166"/>
      <c r="X5218" s="135"/>
      <c r="Y5218" s="418">
        <f t="shared" si="762"/>
        <v>0</v>
      </c>
      <c r="Z5218" s="291">
        <f t="shared" si="763"/>
        <v>0</v>
      </c>
      <c r="AA5218" s="163"/>
      <c r="AB5218" s="177" t="str">
        <f t="shared" si="764"/>
        <v/>
      </c>
      <c r="AC5218" s="283" t="str">
        <f t="shared" si="765"/>
        <v/>
      </c>
      <c r="AD5218" s="283" t="str">
        <f t="shared" si="766"/>
        <v/>
      </c>
      <c r="AE5218" s="163"/>
      <c r="AF5218" s="162"/>
    </row>
    <row r="5219" spans="1:32">
      <c r="A5219" s="134">
        <v>5210</v>
      </c>
      <c r="B5219" s="136"/>
      <c r="C5219" s="146">
        <f t="shared" si="759"/>
        <v>0</v>
      </c>
      <c r="D5219" s="146">
        <f t="shared" si="760"/>
        <v>1</v>
      </c>
      <c r="E5219" s="146">
        <f t="shared" si="761"/>
        <v>1900</v>
      </c>
      <c r="F5219" s="137"/>
      <c r="G5219" s="287"/>
      <c r="H5219" s="137"/>
      <c r="I5219" s="134"/>
      <c r="J5219" s="204"/>
      <c r="K5219" s="133"/>
      <c r="L5219" s="134"/>
      <c r="M5219" s="133"/>
      <c r="N5219" s="134"/>
      <c r="O5219" s="134"/>
      <c r="P5219" s="166"/>
      <c r="Q5219" s="164"/>
      <c r="R5219" s="165"/>
      <c r="S5219" s="138"/>
      <c r="T5219" s="138"/>
      <c r="U5219" s="138"/>
      <c r="V5219" s="138"/>
      <c r="W5219" s="166"/>
      <c r="X5219" s="135"/>
      <c r="Y5219" s="418">
        <f t="shared" si="762"/>
        <v>0</v>
      </c>
      <c r="Z5219" s="291">
        <f t="shared" si="763"/>
        <v>0</v>
      </c>
      <c r="AA5219" s="163"/>
      <c r="AB5219" s="177" t="str">
        <f t="shared" si="764"/>
        <v/>
      </c>
      <c r="AC5219" s="283" t="str">
        <f t="shared" si="765"/>
        <v/>
      </c>
      <c r="AD5219" s="283" t="str">
        <f t="shared" si="766"/>
        <v/>
      </c>
      <c r="AE5219" s="163"/>
      <c r="AF5219" s="162"/>
    </row>
    <row r="5220" spans="1:32">
      <c r="A5220" s="134">
        <v>5211</v>
      </c>
      <c r="B5220" s="136"/>
      <c r="C5220" s="146">
        <f t="shared" si="759"/>
        <v>0</v>
      </c>
      <c r="D5220" s="146">
        <f t="shared" si="760"/>
        <v>1</v>
      </c>
      <c r="E5220" s="146">
        <f t="shared" si="761"/>
        <v>1900</v>
      </c>
      <c r="F5220" s="137"/>
      <c r="G5220" s="287"/>
      <c r="H5220" s="137"/>
      <c r="I5220" s="134"/>
      <c r="J5220" s="204"/>
      <c r="K5220" s="133"/>
      <c r="L5220" s="134"/>
      <c r="M5220" s="133"/>
      <c r="N5220" s="134"/>
      <c r="O5220" s="134"/>
      <c r="P5220" s="166"/>
      <c r="Q5220" s="164"/>
      <c r="R5220" s="165"/>
      <c r="S5220" s="138"/>
      <c r="T5220" s="138"/>
      <c r="U5220" s="138"/>
      <c r="V5220" s="138"/>
      <c r="W5220" s="166"/>
      <c r="X5220" s="135"/>
      <c r="Y5220" s="418">
        <f t="shared" si="762"/>
        <v>0</v>
      </c>
      <c r="Z5220" s="291">
        <f t="shared" si="763"/>
        <v>0</v>
      </c>
      <c r="AA5220" s="163"/>
      <c r="AB5220" s="177" t="str">
        <f t="shared" si="764"/>
        <v/>
      </c>
      <c r="AC5220" s="283" t="str">
        <f t="shared" si="765"/>
        <v/>
      </c>
      <c r="AD5220" s="283" t="str">
        <f t="shared" si="766"/>
        <v/>
      </c>
      <c r="AE5220" s="163"/>
      <c r="AF5220" s="162"/>
    </row>
    <row r="5221" spans="1:32">
      <c r="A5221" s="134">
        <v>5212</v>
      </c>
      <c r="B5221" s="136"/>
      <c r="C5221" s="146">
        <f t="shared" si="759"/>
        <v>0</v>
      </c>
      <c r="D5221" s="146">
        <f t="shared" si="760"/>
        <v>1</v>
      </c>
      <c r="E5221" s="146">
        <f t="shared" si="761"/>
        <v>1900</v>
      </c>
      <c r="F5221" s="137"/>
      <c r="G5221" s="287"/>
      <c r="H5221" s="137"/>
      <c r="I5221" s="134"/>
      <c r="J5221" s="204"/>
      <c r="K5221" s="133"/>
      <c r="L5221" s="134"/>
      <c r="M5221" s="133"/>
      <c r="N5221" s="134"/>
      <c r="O5221" s="134"/>
      <c r="P5221" s="166"/>
      <c r="Q5221" s="164"/>
      <c r="R5221" s="165"/>
      <c r="S5221" s="138"/>
      <c r="T5221" s="138"/>
      <c r="U5221" s="138"/>
      <c r="V5221" s="138"/>
      <c r="W5221" s="166"/>
      <c r="X5221" s="135"/>
      <c r="Y5221" s="418">
        <f t="shared" si="762"/>
        <v>0</v>
      </c>
      <c r="Z5221" s="291">
        <f t="shared" si="763"/>
        <v>0</v>
      </c>
      <c r="AA5221" s="163"/>
      <c r="AB5221" s="177" t="str">
        <f t="shared" si="764"/>
        <v/>
      </c>
      <c r="AC5221" s="283" t="str">
        <f t="shared" si="765"/>
        <v/>
      </c>
      <c r="AD5221" s="283" t="str">
        <f t="shared" si="766"/>
        <v/>
      </c>
      <c r="AE5221" s="163"/>
      <c r="AF5221" s="162"/>
    </row>
    <row r="5222" spans="1:32">
      <c r="A5222" s="134">
        <v>5213</v>
      </c>
      <c r="B5222" s="136"/>
      <c r="C5222" s="146">
        <f t="shared" si="759"/>
        <v>0</v>
      </c>
      <c r="D5222" s="146">
        <f t="shared" si="760"/>
        <v>1</v>
      </c>
      <c r="E5222" s="146">
        <f t="shared" si="761"/>
        <v>1900</v>
      </c>
      <c r="F5222" s="137"/>
      <c r="G5222" s="287"/>
      <c r="H5222" s="137"/>
      <c r="I5222" s="134"/>
      <c r="J5222" s="204"/>
      <c r="K5222" s="133"/>
      <c r="L5222" s="134"/>
      <c r="M5222" s="133"/>
      <c r="N5222" s="134"/>
      <c r="O5222" s="134"/>
      <c r="P5222" s="166"/>
      <c r="Q5222" s="164"/>
      <c r="R5222" s="165"/>
      <c r="S5222" s="138"/>
      <c r="T5222" s="138"/>
      <c r="U5222" s="138"/>
      <c r="V5222" s="138"/>
      <c r="W5222" s="166"/>
      <c r="X5222" s="135"/>
      <c r="Y5222" s="418">
        <f t="shared" si="762"/>
        <v>0</v>
      </c>
      <c r="Z5222" s="291">
        <f t="shared" si="763"/>
        <v>0</v>
      </c>
      <c r="AA5222" s="163"/>
      <c r="AB5222" s="177" t="str">
        <f t="shared" si="764"/>
        <v/>
      </c>
      <c r="AC5222" s="283" t="str">
        <f t="shared" si="765"/>
        <v/>
      </c>
      <c r="AD5222" s="283" t="str">
        <f t="shared" si="766"/>
        <v/>
      </c>
      <c r="AE5222" s="163"/>
      <c r="AF5222" s="162"/>
    </row>
    <row r="5223" spans="1:32">
      <c r="A5223" s="134">
        <v>5214</v>
      </c>
      <c r="B5223" s="136"/>
      <c r="C5223" s="146">
        <f t="shared" si="759"/>
        <v>0</v>
      </c>
      <c r="D5223" s="146">
        <f t="shared" si="760"/>
        <v>1</v>
      </c>
      <c r="E5223" s="146">
        <f t="shared" si="761"/>
        <v>1900</v>
      </c>
      <c r="F5223" s="137"/>
      <c r="G5223" s="287"/>
      <c r="H5223" s="137"/>
      <c r="I5223" s="134"/>
      <c r="J5223" s="204"/>
      <c r="K5223" s="133"/>
      <c r="L5223" s="134"/>
      <c r="M5223" s="133"/>
      <c r="N5223" s="134"/>
      <c r="O5223" s="134"/>
      <c r="P5223" s="166"/>
      <c r="Q5223" s="164"/>
      <c r="R5223" s="165"/>
      <c r="S5223" s="138"/>
      <c r="T5223" s="138"/>
      <c r="U5223" s="138"/>
      <c r="V5223" s="138"/>
      <c r="W5223" s="166"/>
      <c r="X5223" s="135"/>
      <c r="Y5223" s="418">
        <f t="shared" si="762"/>
        <v>0</v>
      </c>
      <c r="Z5223" s="291">
        <f t="shared" si="763"/>
        <v>0</v>
      </c>
      <c r="AA5223" s="163"/>
      <c r="AB5223" s="177" t="str">
        <f t="shared" si="764"/>
        <v/>
      </c>
      <c r="AC5223" s="283" t="str">
        <f t="shared" si="765"/>
        <v/>
      </c>
      <c r="AD5223" s="283" t="str">
        <f t="shared" si="766"/>
        <v/>
      </c>
      <c r="AE5223" s="163"/>
      <c r="AF5223" s="162"/>
    </row>
    <row r="5224" spans="1:32">
      <c r="A5224" s="134">
        <v>5215</v>
      </c>
      <c r="B5224" s="136"/>
      <c r="C5224" s="146">
        <f t="shared" si="759"/>
        <v>0</v>
      </c>
      <c r="D5224" s="146">
        <f t="shared" si="760"/>
        <v>1</v>
      </c>
      <c r="E5224" s="146">
        <f t="shared" si="761"/>
        <v>1900</v>
      </c>
      <c r="F5224" s="137"/>
      <c r="G5224" s="287"/>
      <c r="H5224" s="137"/>
      <c r="I5224" s="134"/>
      <c r="J5224" s="204"/>
      <c r="K5224" s="133"/>
      <c r="L5224" s="134"/>
      <c r="M5224" s="133"/>
      <c r="N5224" s="134"/>
      <c r="O5224" s="134"/>
      <c r="P5224" s="166"/>
      <c r="Q5224" s="164"/>
      <c r="R5224" s="165"/>
      <c r="S5224" s="138"/>
      <c r="T5224" s="138"/>
      <c r="U5224" s="138"/>
      <c r="V5224" s="138"/>
      <c r="W5224" s="166"/>
      <c r="X5224" s="135"/>
      <c r="Y5224" s="418">
        <f t="shared" si="762"/>
        <v>0</v>
      </c>
      <c r="Z5224" s="291">
        <f t="shared" si="763"/>
        <v>0</v>
      </c>
      <c r="AA5224" s="163"/>
      <c r="AB5224" s="177" t="str">
        <f t="shared" si="764"/>
        <v/>
      </c>
      <c r="AC5224" s="283" t="str">
        <f t="shared" si="765"/>
        <v/>
      </c>
      <c r="AD5224" s="283" t="str">
        <f t="shared" si="766"/>
        <v/>
      </c>
      <c r="AE5224" s="163"/>
      <c r="AF5224" s="162"/>
    </row>
    <row r="5225" spans="1:32">
      <c r="A5225" s="134">
        <v>5216</v>
      </c>
      <c r="B5225" s="136"/>
      <c r="C5225" s="146">
        <f t="shared" si="759"/>
        <v>0</v>
      </c>
      <c r="D5225" s="146">
        <f t="shared" si="760"/>
        <v>1</v>
      </c>
      <c r="E5225" s="146">
        <f t="shared" si="761"/>
        <v>1900</v>
      </c>
      <c r="F5225" s="137"/>
      <c r="G5225" s="287"/>
      <c r="H5225" s="137"/>
      <c r="I5225" s="134"/>
      <c r="J5225" s="204"/>
      <c r="K5225" s="133"/>
      <c r="L5225" s="134"/>
      <c r="M5225" s="133"/>
      <c r="N5225" s="134"/>
      <c r="O5225" s="134"/>
      <c r="P5225" s="166"/>
      <c r="Q5225" s="164"/>
      <c r="R5225" s="165"/>
      <c r="S5225" s="138"/>
      <c r="T5225" s="138"/>
      <c r="U5225" s="138"/>
      <c r="V5225" s="138"/>
      <c r="W5225" s="166"/>
      <c r="X5225" s="135"/>
      <c r="Y5225" s="418">
        <f t="shared" si="762"/>
        <v>0</v>
      </c>
      <c r="Z5225" s="291">
        <f t="shared" si="763"/>
        <v>0</v>
      </c>
      <c r="AA5225" s="163"/>
      <c r="AB5225" s="177" t="str">
        <f t="shared" si="764"/>
        <v/>
      </c>
      <c r="AC5225" s="283" t="str">
        <f t="shared" si="765"/>
        <v/>
      </c>
      <c r="AD5225" s="283" t="str">
        <f t="shared" si="766"/>
        <v/>
      </c>
      <c r="AE5225" s="163"/>
      <c r="AF5225" s="162"/>
    </row>
    <row r="5226" spans="1:32">
      <c r="A5226" s="134">
        <v>5217</v>
      </c>
      <c r="B5226" s="136"/>
      <c r="C5226" s="146">
        <f t="shared" si="759"/>
        <v>0</v>
      </c>
      <c r="D5226" s="146">
        <f t="shared" si="760"/>
        <v>1</v>
      </c>
      <c r="E5226" s="146">
        <f t="shared" si="761"/>
        <v>1900</v>
      </c>
      <c r="F5226" s="137"/>
      <c r="G5226" s="287"/>
      <c r="H5226" s="137"/>
      <c r="I5226" s="134"/>
      <c r="J5226" s="204"/>
      <c r="K5226" s="133"/>
      <c r="L5226" s="134"/>
      <c r="M5226" s="133"/>
      <c r="N5226" s="134"/>
      <c r="O5226" s="134"/>
      <c r="P5226" s="166"/>
      <c r="Q5226" s="164"/>
      <c r="R5226" s="165"/>
      <c r="S5226" s="138"/>
      <c r="T5226" s="138"/>
      <c r="U5226" s="138"/>
      <c r="V5226" s="138"/>
      <c r="W5226" s="166"/>
      <c r="X5226" s="135"/>
      <c r="Y5226" s="418">
        <f t="shared" si="762"/>
        <v>0</v>
      </c>
      <c r="Z5226" s="291">
        <f t="shared" si="763"/>
        <v>0</v>
      </c>
      <c r="AA5226" s="163"/>
      <c r="AB5226" s="177" t="str">
        <f t="shared" si="764"/>
        <v/>
      </c>
      <c r="AC5226" s="283" t="str">
        <f t="shared" si="765"/>
        <v/>
      </c>
      <c r="AD5226" s="283" t="str">
        <f t="shared" si="766"/>
        <v/>
      </c>
      <c r="AE5226" s="163"/>
      <c r="AF5226" s="162"/>
    </row>
    <row r="5227" spans="1:32">
      <c r="A5227" s="134">
        <v>5218</v>
      </c>
      <c r="B5227" s="136"/>
      <c r="C5227" s="146">
        <f t="shared" si="759"/>
        <v>0</v>
      </c>
      <c r="D5227" s="146">
        <f t="shared" si="760"/>
        <v>1</v>
      </c>
      <c r="E5227" s="146">
        <f t="shared" si="761"/>
        <v>1900</v>
      </c>
      <c r="F5227" s="137"/>
      <c r="G5227" s="287"/>
      <c r="H5227" s="137"/>
      <c r="I5227" s="134"/>
      <c r="J5227" s="204"/>
      <c r="K5227" s="133"/>
      <c r="L5227" s="134"/>
      <c r="M5227" s="133"/>
      <c r="N5227" s="134"/>
      <c r="O5227" s="134"/>
      <c r="P5227" s="166"/>
      <c r="Q5227" s="164"/>
      <c r="R5227" s="165"/>
      <c r="S5227" s="138"/>
      <c r="T5227" s="138"/>
      <c r="U5227" s="138"/>
      <c r="V5227" s="138"/>
      <c r="W5227" s="166"/>
      <c r="X5227" s="135"/>
      <c r="Y5227" s="418">
        <f t="shared" si="762"/>
        <v>0</v>
      </c>
      <c r="Z5227" s="291">
        <f t="shared" si="763"/>
        <v>0</v>
      </c>
      <c r="AA5227" s="163"/>
      <c r="AB5227" s="177" t="str">
        <f t="shared" si="764"/>
        <v/>
      </c>
      <c r="AC5227" s="283" t="str">
        <f t="shared" si="765"/>
        <v/>
      </c>
      <c r="AD5227" s="283" t="str">
        <f t="shared" si="766"/>
        <v/>
      </c>
      <c r="AE5227" s="163"/>
      <c r="AF5227" s="162"/>
    </row>
    <row r="5228" spans="1:32">
      <c r="A5228" s="134">
        <v>5219</v>
      </c>
      <c r="B5228" s="136"/>
      <c r="C5228" s="146">
        <f t="shared" si="759"/>
        <v>0</v>
      </c>
      <c r="D5228" s="146">
        <f t="shared" si="760"/>
        <v>1</v>
      </c>
      <c r="E5228" s="146">
        <f t="shared" si="761"/>
        <v>1900</v>
      </c>
      <c r="F5228" s="137"/>
      <c r="G5228" s="287"/>
      <c r="H5228" s="137"/>
      <c r="I5228" s="134"/>
      <c r="J5228" s="204"/>
      <c r="K5228" s="133"/>
      <c r="L5228" s="134"/>
      <c r="M5228" s="133"/>
      <c r="N5228" s="134"/>
      <c r="O5228" s="134"/>
      <c r="P5228" s="166"/>
      <c r="Q5228" s="164"/>
      <c r="R5228" s="165"/>
      <c r="S5228" s="138"/>
      <c r="T5228" s="138"/>
      <c r="U5228" s="138"/>
      <c r="V5228" s="138"/>
      <c r="W5228" s="166"/>
      <c r="X5228" s="135"/>
      <c r="Y5228" s="418">
        <f t="shared" si="762"/>
        <v>0</v>
      </c>
      <c r="Z5228" s="291">
        <f t="shared" si="763"/>
        <v>0</v>
      </c>
      <c r="AA5228" s="163"/>
      <c r="AB5228" s="177" t="str">
        <f t="shared" si="764"/>
        <v/>
      </c>
      <c r="AC5228" s="283" t="str">
        <f t="shared" si="765"/>
        <v/>
      </c>
      <c r="AD5228" s="283" t="str">
        <f t="shared" si="766"/>
        <v/>
      </c>
      <c r="AE5228" s="163"/>
      <c r="AF5228" s="162"/>
    </row>
    <row r="5229" spans="1:32">
      <c r="A5229" s="134">
        <v>5220</v>
      </c>
      <c r="B5229" s="136"/>
      <c r="C5229" s="146">
        <f t="shared" si="759"/>
        <v>0</v>
      </c>
      <c r="D5229" s="146">
        <f t="shared" si="760"/>
        <v>1</v>
      </c>
      <c r="E5229" s="146">
        <f t="shared" si="761"/>
        <v>1900</v>
      </c>
      <c r="F5229" s="137"/>
      <c r="G5229" s="287"/>
      <c r="H5229" s="137"/>
      <c r="I5229" s="134"/>
      <c r="J5229" s="204"/>
      <c r="K5229" s="133"/>
      <c r="L5229" s="134"/>
      <c r="M5229" s="133"/>
      <c r="N5229" s="134"/>
      <c r="O5229" s="134"/>
      <c r="P5229" s="166"/>
      <c r="Q5229" s="164"/>
      <c r="R5229" s="165"/>
      <c r="S5229" s="138"/>
      <c r="T5229" s="138"/>
      <c r="U5229" s="138"/>
      <c r="V5229" s="138"/>
      <c r="W5229" s="166"/>
      <c r="X5229" s="135"/>
      <c r="Y5229" s="418">
        <f t="shared" si="762"/>
        <v>0</v>
      </c>
      <c r="Z5229" s="291">
        <f t="shared" si="763"/>
        <v>0</v>
      </c>
      <c r="AA5229" s="163"/>
      <c r="AB5229" s="177" t="str">
        <f t="shared" si="764"/>
        <v/>
      </c>
      <c r="AC5229" s="283" t="str">
        <f t="shared" si="765"/>
        <v/>
      </c>
      <c r="AD5229" s="283" t="str">
        <f t="shared" si="766"/>
        <v/>
      </c>
      <c r="AE5229" s="163"/>
      <c r="AF5229" s="162"/>
    </row>
    <row r="5230" spans="1:32">
      <c r="A5230" s="134">
        <v>5221</v>
      </c>
      <c r="B5230" s="136"/>
      <c r="C5230" s="146">
        <f t="shared" si="759"/>
        <v>0</v>
      </c>
      <c r="D5230" s="146">
        <f t="shared" si="760"/>
        <v>1</v>
      </c>
      <c r="E5230" s="146">
        <f t="shared" si="761"/>
        <v>1900</v>
      </c>
      <c r="F5230" s="137"/>
      <c r="G5230" s="287"/>
      <c r="H5230" s="137"/>
      <c r="I5230" s="134"/>
      <c r="J5230" s="204"/>
      <c r="K5230" s="133"/>
      <c r="L5230" s="134"/>
      <c r="M5230" s="133"/>
      <c r="N5230" s="134"/>
      <c r="O5230" s="134"/>
      <c r="P5230" s="166"/>
      <c r="Q5230" s="164"/>
      <c r="R5230" s="165"/>
      <c r="S5230" s="138"/>
      <c r="T5230" s="138"/>
      <c r="U5230" s="138"/>
      <c r="V5230" s="138"/>
      <c r="W5230" s="166"/>
      <c r="X5230" s="135"/>
      <c r="Y5230" s="418">
        <f t="shared" si="762"/>
        <v>0</v>
      </c>
      <c r="Z5230" s="291">
        <f t="shared" si="763"/>
        <v>0</v>
      </c>
      <c r="AA5230" s="163"/>
      <c r="AB5230" s="177" t="str">
        <f t="shared" si="764"/>
        <v/>
      </c>
      <c r="AC5230" s="283" t="str">
        <f t="shared" si="765"/>
        <v/>
      </c>
      <c r="AD5230" s="283" t="str">
        <f t="shared" si="766"/>
        <v/>
      </c>
      <c r="AE5230" s="163"/>
      <c r="AF5230" s="162"/>
    </row>
    <row r="5231" spans="1:32">
      <c r="A5231" s="134">
        <v>5222</v>
      </c>
      <c r="B5231" s="136"/>
      <c r="C5231" s="146">
        <f t="shared" si="759"/>
        <v>0</v>
      </c>
      <c r="D5231" s="146">
        <f t="shared" si="760"/>
        <v>1</v>
      </c>
      <c r="E5231" s="146">
        <f t="shared" si="761"/>
        <v>1900</v>
      </c>
      <c r="F5231" s="137"/>
      <c r="G5231" s="287"/>
      <c r="H5231" s="137"/>
      <c r="I5231" s="134"/>
      <c r="J5231" s="204"/>
      <c r="K5231" s="133"/>
      <c r="L5231" s="134"/>
      <c r="M5231" s="133"/>
      <c r="N5231" s="134"/>
      <c r="O5231" s="134"/>
      <c r="P5231" s="166"/>
      <c r="Q5231" s="164"/>
      <c r="R5231" s="165"/>
      <c r="S5231" s="138"/>
      <c r="T5231" s="138"/>
      <c r="U5231" s="138"/>
      <c r="V5231" s="138"/>
      <c r="W5231" s="166"/>
      <c r="X5231" s="135"/>
      <c r="Y5231" s="418">
        <f t="shared" si="762"/>
        <v>0</v>
      </c>
      <c r="Z5231" s="291">
        <f t="shared" si="763"/>
        <v>0</v>
      </c>
      <c r="AA5231" s="163"/>
      <c r="AB5231" s="177" t="str">
        <f t="shared" si="764"/>
        <v/>
      </c>
      <c r="AC5231" s="283" t="str">
        <f t="shared" si="765"/>
        <v/>
      </c>
      <c r="AD5231" s="283" t="str">
        <f t="shared" si="766"/>
        <v/>
      </c>
      <c r="AE5231" s="163"/>
      <c r="AF5231" s="162"/>
    </row>
    <row r="5232" spans="1:32">
      <c r="A5232" s="134">
        <v>5223</v>
      </c>
      <c r="B5232" s="136"/>
      <c r="C5232" s="146">
        <f t="shared" si="759"/>
        <v>0</v>
      </c>
      <c r="D5232" s="146">
        <f t="shared" si="760"/>
        <v>1</v>
      </c>
      <c r="E5232" s="146">
        <f t="shared" si="761"/>
        <v>1900</v>
      </c>
      <c r="F5232" s="137"/>
      <c r="G5232" s="287"/>
      <c r="H5232" s="137"/>
      <c r="I5232" s="134"/>
      <c r="J5232" s="204"/>
      <c r="K5232" s="133"/>
      <c r="L5232" s="134"/>
      <c r="M5232" s="133"/>
      <c r="N5232" s="134"/>
      <c r="O5232" s="134"/>
      <c r="P5232" s="166"/>
      <c r="Q5232" s="164"/>
      <c r="R5232" s="165"/>
      <c r="S5232" s="138"/>
      <c r="T5232" s="138"/>
      <c r="U5232" s="138"/>
      <c r="V5232" s="138"/>
      <c r="W5232" s="166"/>
      <c r="X5232" s="135"/>
      <c r="Y5232" s="418">
        <f t="shared" si="762"/>
        <v>0</v>
      </c>
      <c r="Z5232" s="291">
        <f t="shared" si="763"/>
        <v>0</v>
      </c>
      <c r="AA5232" s="163"/>
      <c r="AB5232" s="177" t="str">
        <f t="shared" si="764"/>
        <v/>
      </c>
      <c r="AC5232" s="283" t="str">
        <f t="shared" si="765"/>
        <v/>
      </c>
      <c r="AD5232" s="283" t="str">
        <f t="shared" si="766"/>
        <v/>
      </c>
      <c r="AE5232" s="163"/>
      <c r="AF5232" s="162"/>
    </row>
    <row r="5233" spans="1:32">
      <c r="A5233" s="134">
        <v>5224</v>
      </c>
      <c r="B5233" s="136"/>
      <c r="C5233" s="146">
        <f t="shared" si="759"/>
        <v>0</v>
      </c>
      <c r="D5233" s="146">
        <f t="shared" si="760"/>
        <v>1</v>
      </c>
      <c r="E5233" s="146">
        <f t="shared" si="761"/>
        <v>1900</v>
      </c>
      <c r="F5233" s="137"/>
      <c r="G5233" s="287"/>
      <c r="H5233" s="137"/>
      <c r="I5233" s="134"/>
      <c r="J5233" s="204"/>
      <c r="K5233" s="133"/>
      <c r="L5233" s="134"/>
      <c r="M5233" s="133"/>
      <c r="N5233" s="134"/>
      <c r="O5233" s="134"/>
      <c r="P5233" s="166"/>
      <c r="Q5233" s="164"/>
      <c r="R5233" s="165"/>
      <c r="S5233" s="138"/>
      <c r="T5233" s="138"/>
      <c r="U5233" s="138"/>
      <c r="V5233" s="138"/>
      <c r="W5233" s="166"/>
      <c r="X5233" s="135"/>
      <c r="Y5233" s="418">
        <f t="shared" si="762"/>
        <v>0</v>
      </c>
      <c r="Z5233" s="291">
        <f t="shared" si="763"/>
        <v>0</v>
      </c>
      <c r="AA5233" s="163"/>
      <c r="AB5233" s="177" t="str">
        <f t="shared" si="764"/>
        <v/>
      </c>
      <c r="AC5233" s="283" t="str">
        <f t="shared" si="765"/>
        <v/>
      </c>
      <c r="AD5233" s="283" t="str">
        <f t="shared" si="766"/>
        <v/>
      </c>
      <c r="AE5233" s="163"/>
      <c r="AF5233" s="162"/>
    </row>
    <row r="5234" spans="1:32">
      <c r="A5234" s="134">
        <v>5225</v>
      </c>
      <c r="B5234" s="136"/>
      <c r="C5234" s="146">
        <f t="shared" si="759"/>
        <v>0</v>
      </c>
      <c r="D5234" s="146">
        <f t="shared" si="760"/>
        <v>1</v>
      </c>
      <c r="E5234" s="146">
        <f t="shared" si="761"/>
        <v>1900</v>
      </c>
      <c r="F5234" s="137"/>
      <c r="G5234" s="287"/>
      <c r="H5234" s="137"/>
      <c r="I5234" s="134"/>
      <c r="J5234" s="204"/>
      <c r="K5234" s="133"/>
      <c r="L5234" s="134"/>
      <c r="M5234" s="133"/>
      <c r="N5234" s="134"/>
      <c r="O5234" s="134"/>
      <c r="P5234" s="166"/>
      <c r="Q5234" s="164"/>
      <c r="R5234" s="165"/>
      <c r="S5234" s="138"/>
      <c r="T5234" s="138"/>
      <c r="U5234" s="138"/>
      <c r="V5234" s="138"/>
      <c r="W5234" s="166"/>
      <c r="X5234" s="135"/>
      <c r="Y5234" s="418">
        <f t="shared" si="762"/>
        <v>0</v>
      </c>
      <c r="Z5234" s="291">
        <f t="shared" si="763"/>
        <v>0</v>
      </c>
      <c r="AA5234" s="163"/>
      <c r="AB5234" s="177" t="str">
        <f t="shared" si="764"/>
        <v/>
      </c>
      <c r="AC5234" s="283" t="str">
        <f t="shared" si="765"/>
        <v/>
      </c>
      <c r="AD5234" s="283" t="str">
        <f t="shared" si="766"/>
        <v/>
      </c>
      <c r="AE5234" s="163"/>
      <c r="AF5234" s="162"/>
    </row>
    <row r="5235" spans="1:32">
      <c r="A5235" s="134">
        <v>5226</v>
      </c>
      <c r="B5235" s="136"/>
      <c r="C5235" s="146">
        <f t="shared" si="759"/>
        <v>0</v>
      </c>
      <c r="D5235" s="146">
        <f t="shared" si="760"/>
        <v>1</v>
      </c>
      <c r="E5235" s="146">
        <f t="shared" si="761"/>
        <v>1900</v>
      </c>
      <c r="F5235" s="137"/>
      <c r="G5235" s="287"/>
      <c r="H5235" s="137"/>
      <c r="I5235" s="134"/>
      <c r="J5235" s="204"/>
      <c r="K5235" s="133"/>
      <c r="L5235" s="134"/>
      <c r="M5235" s="133"/>
      <c r="N5235" s="134"/>
      <c r="O5235" s="134"/>
      <c r="P5235" s="166"/>
      <c r="Q5235" s="164"/>
      <c r="R5235" s="165"/>
      <c r="S5235" s="138"/>
      <c r="T5235" s="138"/>
      <c r="U5235" s="138"/>
      <c r="V5235" s="138"/>
      <c r="W5235" s="166"/>
      <c r="X5235" s="135"/>
      <c r="Y5235" s="418">
        <f t="shared" si="762"/>
        <v>0</v>
      </c>
      <c r="Z5235" s="291">
        <f t="shared" si="763"/>
        <v>0</v>
      </c>
      <c r="AA5235" s="163"/>
      <c r="AB5235" s="177" t="str">
        <f t="shared" si="764"/>
        <v/>
      </c>
      <c r="AC5235" s="283" t="str">
        <f t="shared" si="765"/>
        <v/>
      </c>
      <c r="AD5235" s="283" t="str">
        <f t="shared" si="766"/>
        <v/>
      </c>
      <c r="AE5235" s="163"/>
      <c r="AF5235" s="162"/>
    </row>
    <row r="5236" spans="1:32">
      <c r="A5236" s="134">
        <v>5227</v>
      </c>
      <c r="B5236" s="136"/>
      <c r="C5236" s="146">
        <f t="shared" si="759"/>
        <v>0</v>
      </c>
      <c r="D5236" s="146">
        <f t="shared" si="760"/>
        <v>1</v>
      </c>
      <c r="E5236" s="146">
        <f t="shared" si="761"/>
        <v>1900</v>
      </c>
      <c r="F5236" s="137"/>
      <c r="G5236" s="287"/>
      <c r="H5236" s="137"/>
      <c r="I5236" s="134"/>
      <c r="J5236" s="204"/>
      <c r="K5236" s="133"/>
      <c r="L5236" s="134"/>
      <c r="M5236" s="133"/>
      <c r="N5236" s="134"/>
      <c r="O5236" s="134"/>
      <c r="P5236" s="166"/>
      <c r="Q5236" s="164"/>
      <c r="R5236" s="165"/>
      <c r="S5236" s="138"/>
      <c r="T5236" s="138"/>
      <c r="U5236" s="138"/>
      <c r="V5236" s="138"/>
      <c r="W5236" s="166"/>
      <c r="X5236" s="135"/>
      <c r="Y5236" s="418">
        <f t="shared" si="762"/>
        <v>0</v>
      </c>
      <c r="Z5236" s="291">
        <f t="shared" si="763"/>
        <v>0</v>
      </c>
      <c r="AA5236" s="163"/>
      <c r="AB5236" s="177" t="str">
        <f t="shared" si="764"/>
        <v/>
      </c>
      <c r="AC5236" s="283" t="str">
        <f t="shared" si="765"/>
        <v/>
      </c>
      <c r="AD5236" s="283" t="str">
        <f t="shared" si="766"/>
        <v/>
      </c>
      <c r="AE5236" s="163"/>
      <c r="AF5236" s="162"/>
    </row>
    <row r="5237" spans="1:32">
      <c r="A5237" s="134">
        <v>5228</v>
      </c>
      <c r="B5237" s="136"/>
      <c r="C5237" s="146">
        <f t="shared" si="759"/>
        <v>0</v>
      </c>
      <c r="D5237" s="146">
        <f t="shared" si="760"/>
        <v>1</v>
      </c>
      <c r="E5237" s="146">
        <f t="shared" si="761"/>
        <v>1900</v>
      </c>
      <c r="F5237" s="137"/>
      <c r="G5237" s="287"/>
      <c r="H5237" s="137"/>
      <c r="I5237" s="134"/>
      <c r="J5237" s="204"/>
      <c r="K5237" s="133"/>
      <c r="L5237" s="134"/>
      <c r="M5237" s="133"/>
      <c r="N5237" s="134"/>
      <c r="O5237" s="134"/>
      <c r="P5237" s="166"/>
      <c r="Q5237" s="164"/>
      <c r="R5237" s="165"/>
      <c r="S5237" s="138"/>
      <c r="T5237" s="138"/>
      <c r="U5237" s="138"/>
      <c r="V5237" s="138"/>
      <c r="W5237" s="166"/>
      <c r="X5237" s="135"/>
      <c r="Y5237" s="418">
        <f t="shared" si="762"/>
        <v>0</v>
      </c>
      <c r="Z5237" s="291">
        <f t="shared" si="763"/>
        <v>0</v>
      </c>
      <c r="AA5237" s="163"/>
      <c r="AB5237" s="177" t="str">
        <f t="shared" si="764"/>
        <v/>
      </c>
      <c r="AC5237" s="283" t="str">
        <f t="shared" si="765"/>
        <v/>
      </c>
      <c r="AD5237" s="283" t="str">
        <f t="shared" si="766"/>
        <v/>
      </c>
      <c r="AE5237" s="163"/>
      <c r="AF5237" s="162"/>
    </row>
    <row r="5238" spans="1:32">
      <c r="A5238" s="134">
        <v>5229</v>
      </c>
      <c r="B5238" s="136"/>
      <c r="C5238" s="146">
        <f t="shared" si="759"/>
        <v>0</v>
      </c>
      <c r="D5238" s="146">
        <f t="shared" si="760"/>
        <v>1</v>
      </c>
      <c r="E5238" s="146">
        <f t="shared" si="761"/>
        <v>1900</v>
      </c>
      <c r="F5238" s="137"/>
      <c r="G5238" s="287"/>
      <c r="H5238" s="137"/>
      <c r="I5238" s="134"/>
      <c r="J5238" s="204"/>
      <c r="K5238" s="133"/>
      <c r="L5238" s="134"/>
      <c r="M5238" s="133"/>
      <c r="N5238" s="134"/>
      <c r="O5238" s="134"/>
      <c r="P5238" s="166"/>
      <c r="Q5238" s="164"/>
      <c r="R5238" s="165"/>
      <c r="S5238" s="138"/>
      <c r="T5238" s="138"/>
      <c r="U5238" s="138"/>
      <c r="V5238" s="138"/>
      <c r="W5238" s="166"/>
      <c r="X5238" s="135"/>
      <c r="Y5238" s="418">
        <f t="shared" si="762"/>
        <v>0</v>
      </c>
      <c r="Z5238" s="291">
        <f t="shared" si="763"/>
        <v>0</v>
      </c>
      <c r="AA5238" s="163"/>
      <c r="AB5238" s="177" t="str">
        <f t="shared" si="764"/>
        <v/>
      </c>
      <c r="AC5238" s="283" t="str">
        <f t="shared" si="765"/>
        <v/>
      </c>
      <c r="AD5238" s="283" t="str">
        <f t="shared" si="766"/>
        <v/>
      </c>
      <c r="AE5238" s="163"/>
      <c r="AF5238" s="162"/>
    </row>
    <row r="5239" spans="1:32">
      <c r="A5239" s="134">
        <v>5230</v>
      </c>
      <c r="B5239" s="136"/>
      <c r="C5239" s="146">
        <f t="shared" si="759"/>
        <v>0</v>
      </c>
      <c r="D5239" s="146">
        <f t="shared" si="760"/>
        <v>1</v>
      </c>
      <c r="E5239" s="146">
        <f t="shared" si="761"/>
        <v>1900</v>
      </c>
      <c r="F5239" s="137"/>
      <c r="G5239" s="287"/>
      <c r="H5239" s="137"/>
      <c r="I5239" s="134"/>
      <c r="J5239" s="204"/>
      <c r="K5239" s="133"/>
      <c r="L5239" s="134"/>
      <c r="M5239" s="133"/>
      <c r="N5239" s="134"/>
      <c r="O5239" s="134"/>
      <c r="P5239" s="166"/>
      <c r="Q5239" s="164"/>
      <c r="R5239" s="165"/>
      <c r="S5239" s="138"/>
      <c r="T5239" s="138"/>
      <c r="U5239" s="138"/>
      <c r="V5239" s="138"/>
      <c r="W5239" s="166"/>
      <c r="X5239" s="135"/>
      <c r="Y5239" s="418">
        <f t="shared" si="762"/>
        <v>0</v>
      </c>
      <c r="Z5239" s="291">
        <f t="shared" si="763"/>
        <v>0</v>
      </c>
      <c r="AA5239" s="163"/>
      <c r="AB5239" s="177" t="str">
        <f t="shared" si="764"/>
        <v/>
      </c>
      <c r="AC5239" s="283" t="str">
        <f t="shared" si="765"/>
        <v/>
      </c>
      <c r="AD5239" s="283" t="str">
        <f t="shared" si="766"/>
        <v/>
      </c>
      <c r="AE5239" s="163"/>
      <c r="AF5239" s="162"/>
    </row>
    <row r="5240" spans="1:32">
      <c r="A5240" s="134">
        <v>5231</v>
      </c>
      <c r="B5240" s="136"/>
      <c r="C5240" s="146">
        <f t="shared" si="759"/>
        <v>0</v>
      </c>
      <c r="D5240" s="146">
        <f t="shared" si="760"/>
        <v>1</v>
      </c>
      <c r="E5240" s="146">
        <f t="shared" si="761"/>
        <v>1900</v>
      </c>
      <c r="F5240" s="137"/>
      <c r="G5240" s="287"/>
      <c r="H5240" s="137"/>
      <c r="I5240" s="134"/>
      <c r="J5240" s="204"/>
      <c r="K5240" s="133"/>
      <c r="L5240" s="134"/>
      <c r="M5240" s="133"/>
      <c r="N5240" s="134"/>
      <c r="O5240" s="134"/>
      <c r="P5240" s="166"/>
      <c r="Q5240" s="164"/>
      <c r="R5240" s="165"/>
      <c r="S5240" s="138"/>
      <c r="T5240" s="138"/>
      <c r="U5240" s="138"/>
      <c r="V5240" s="138"/>
      <c r="W5240" s="166"/>
      <c r="X5240" s="135"/>
      <c r="Y5240" s="418">
        <f t="shared" si="762"/>
        <v>0</v>
      </c>
      <c r="Z5240" s="291">
        <f t="shared" si="763"/>
        <v>0</v>
      </c>
      <c r="AA5240" s="163"/>
      <c r="AB5240" s="177" t="str">
        <f t="shared" si="764"/>
        <v/>
      </c>
      <c r="AC5240" s="283" t="str">
        <f t="shared" si="765"/>
        <v/>
      </c>
      <c r="AD5240" s="283" t="str">
        <f t="shared" si="766"/>
        <v/>
      </c>
      <c r="AE5240" s="163"/>
      <c r="AF5240" s="162"/>
    </row>
    <row r="5241" spans="1:32">
      <c r="A5241" s="134">
        <v>5232</v>
      </c>
      <c r="B5241" s="136"/>
      <c r="C5241" s="146">
        <f t="shared" si="759"/>
        <v>0</v>
      </c>
      <c r="D5241" s="146">
        <f t="shared" si="760"/>
        <v>1</v>
      </c>
      <c r="E5241" s="146">
        <f t="shared" si="761"/>
        <v>1900</v>
      </c>
      <c r="F5241" s="137"/>
      <c r="G5241" s="287"/>
      <c r="H5241" s="137"/>
      <c r="I5241" s="134"/>
      <c r="J5241" s="204"/>
      <c r="K5241" s="133"/>
      <c r="L5241" s="134"/>
      <c r="M5241" s="133"/>
      <c r="N5241" s="134"/>
      <c r="O5241" s="134"/>
      <c r="P5241" s="166"/>
      <c r="Q5241" s="164"/>
      <c r="R5241" s="165"/>
      <c r="S5241" s="138"/>
      <c r="T5241" s="138"/>
      <c r="U5241" s="138"/>
      <c r="V5241" s="138"/>
      <c r="W5241" s="166"/>
      <c r="X5241" s="135"/>
      <c r="Y5241" s="418">
        <f t="shared" si="762"/>
        <v>0</v>
      </c>
      <c r="Z5241" s="291">
        <f t="shared" si="763"/>
        <v>0</v>
      </c>
      <c r="AA5241" s="163"/>
      <c r="AB5241" s="177" t="str">
        <f t="shared" si="764"/>
        <v/>
      </c>
      <c r="AC5241" s="283" t="str">
        <f t="shared" si="765"/>
        <v/>
      </c>
      <c r="AD5241" s="283" t="str">
        <f t="shared" si="766"/>
        <v/>
      </c>
      <c r="AE5241" s="163"/>
      <c r="AF5241" s="162"/>
    </row>
    <row r="5242" spans="1:32">
      <c r="A5242" s="134">
        <v>5233</v>
      </c>
      <c r="B5242" s="136"/>
      <c r="C5242" s="146">
        <f t="shared" si="759"/>
        <v>0</v>
      </c>
      <c r="D5242" s="146">
        <f t="shared" si="760"/>
        <v>1</v>
      </c>
      <c r="E5242" s="146">
        <f t="shared" si="761"/>
        <v>1900</v>
      </c>
      <c r="F5242" s="137"/>
      <c r="G5242" s="287"/>
      <c r="H5242" s="137"/>
      <c r="I5242" s="134"/>
      <c r="J5242" s="204"/>
      <c r="K5242" s="133"/>
      <c r="L5242" s="134"/>
      <c r="M5242" s="133"/>
      <c r="N5242" s="134"/>
      <c r="O5242" s="134"/>
      <c r="P5242" s="166"/>
      <c r="Q5242" s="164"/>
      <c r="R5242" s="165"/>
      <c r="S5242" s="138"/>
      <c r="T5242" s="138"/>
      <c r="U5242" s="138"/>
      <c r="V5242" s="138"/>
      <c r="W5242" s="166"/>
      <c r="X5242" s="135"/>
      <c r="Y5242" s="418">
        <f t="shared" si="762"/>
        <v>0</v>
      </c>
      <c r="Z5242" s="291">
        <f t="shared" si="763"/>
        <v>0</v>
      </c>
      <c r="AA5242" s="163"/>
      <c r="AB5242" s="177" t="str">
        <f t="shared" si="764"/>
        <v/>
      </c>
      <c r="AC5242" s="283" t="str">
        <f t="shared" si="765"/>
        <v/>
      </c>
      <c r="AD5242" s="283" t="str">
        <f t="shared" si="766"/>
        <v/>
      </c>
      <c r="AE5242" s="163"/>
      <c r="AF5242" s="162"/>
    </row>
    <row r="5243" spans="1:32">
      <c r="A5243" s="134">
        <v>5234</v>
      </c>
      <c r="B5243" s="136"/>
      <c r="C5243" s="146">
        <f t="shared" si="759"/>
        <v>0</v>
      </c>
      <c r="D5243" s="146">
        <f t="shared" si="760"/>
        <v>1</v>
      </c>
      <c r="E5243" s="146">
        <f t="shared" si="761"/>
        <v>1900</v>
      </c>
      <c r="F5243" s="137"/>
      <c r="G5243" s="287"/>
      <c r="H5243" s="137"/>
      <c r="I5243" s="134"/>
      <c r="J5243" s="204"/>
      <c r="K5243" s="133"/>
      <c r="L5243" s="134"/>
      <c r="M5243" s="133"/>
      <c r="N5243" s="134"/>
      <c r="O5243" s="134"/>
      <c r="P5243" s="166"/>
      <c r="Q5243" s="164"/>
      <c r="R5243" s="165"/>
      <c r="S5243" s="138"/>
      <c r="T5243" s="138"/>
      <c r="U5243" s="138"/>
      <c r="V5243" s="138"/>
      <c r="W5243" s="166"/>
      <c r="X5243" s="135"/>
      <c r="Y5243" s="418">
        <f t="shared" si="762"/>
        <v>0</v>
      </c>
      <c r="Z5243" s="291">
        <f t="shared" si="763"/>
        <v>0</v>
      </c>
      <c r="AA5243" s="163"/>
      <c r="AB5243" s="177" t="str">
        <f t="shared" si="764"/>
        <v/>
      </c>
      <c r="AC5243" s="283" t="str">
        <f t="shared" si="765"/>
        <v/>
      </c>
      <c r="AD5243" s="283" t="str">
        <f t="shared" si="766"/>
        <v/>
      </c>
      <c r="AE5243" s="163"/>
      <c r="AF5243" s="162"/>
    </row>
    <row r="5244" spans="1:32">
      <c r="A5244" s="134">
        <v>5235</v>
      </c>
      <c r="B5244" s="136"/>
      <c r="C5244" s="146">
        <f t="shared" si="759"/>
        <v>0</v>
      </c>
      <c r="D5244" s="146">
        <f t="shared" si="760"/>
        <v>1</v>
      </c>
      <c r="E5244" s="146">
        <f t="shared" si="761"/>
        <v>1900</v>
      </c>
      <c r="F5244" s="137"/>
      <c r="G5244" s="287"/>
      <c r="H5244" s="137"/>
      <c r="I5244" s="134"/>
      <c r="J5244" s="204"/>
      <c r="K5244" s="133"/>
      <c r="L5244" s="134"/>
      <c r="M5244" s="133"/>
      <c r="N5244" s="134"/>
      <c r="O5244" s="134"/>
      <c r="P5244" s="166"/>
      <c r="Q5244" s="164"/>
      <c r="R5244" s="165"/>
      <c r="S5244" s="138"/>
      <c r="T5244" s="138"/>
      <c r="U5244" s="138"/>
      <c r="V5244" s="138"/>
      <c r="W5244" s="166"/>
      <c r="X5244" s="135"/>
      <c r="Y5244" s="418">
        <f t="shared" si="762"/>
        <v>0</v>
      </c>
      <c r="Z5244" s="291">
        <f t="shared" si="763"/>
        <v>0</v>
      </c>
      <c r="AA5244" s="163"/>
      <c r="AB5244" s="177" t="str">
        <f t="shared" si="764"/>
        <v/>
      </c>
      <c r="AC5244" s="283" t="str">
        <f t="shared" si="765"/>
        <v/>
      </c>
      <c r="AD5244" s="283" t="str">
        <f t="shared" si="766"/>
        <v/>
      </c>
      <c r="AE5244" s="163"/>
      <c r="AF5244" s="162"/>
    </row>
    <row r="5245" spans="1:32">
      <c r="A5245" s="134">
        <v>5236</v>
      </c>
      <c r="B5245" s="136"/>
      <c r="C5245" s="146">
        <f t="shared" si="759"/>
        <v>0</v>
      </c>
      <c r="D5245" s="146">
        <f t="shared" si="760"/>
        <v>1</v>
      </c>
      <c r="E5245" s="146">
        <f t="shared" si="761"/>
        <v>1900</v>
      </c>
      <c r="F5245" s="137"/>
      <c r="G5245" s="287"/>
      <c r="H5245" s="137"/>
      <c r="I5245" s="134"/>
      <c r="J5245" s="204"/>
      <c r="K5245" s="133"/>
      <c r="L5245" s="134"/>
      <c r="M5245" s="133"/>
      <c r="N5245" s="134"/>
      <c r="O5245" s="134"/>
      <c r="P5245" s="166"/>
      <c r="Q5245" s="164"/>
      <c r="R5245" s="165"/>
      <c r="S5245" s="138"/>
      <c r="T5245" s="138"/>
      <c r="U5245" s="138"/>
      <c r="V5245" s="138"/>
      <c r="W5245" s="166"/>
      <c r="X5245" s="135"/>
      <c r="Y5245" s="418">
        <f t="shared" si="762"/>
        <v>0</v>
      </c>
      <c r="Z5245" s="291">
        <f t="shared" si="763"/>
        <v>0</v>
      </c>
      <c r="AA5245" s="163"/>
      <c r="AB5245" s="177" t="str">
        <f t="shared" si="764"/>
        <v/>
      </c>
      <c r="AC5245" s="283" t="str">
        <f t="shared" si="765"/>
        <v/>
      </c>
      <c r="AD5245" s="283" t="str">
        <f t="shared" si="766"/>
        <v/>
      </c>
      <c r="AE5245" s="163"/>
      <c r="AF5245" s="162"/>
    </row>
    <row r="5246" spans="1:32">
      <c r="A5246" s="134">
        <v>5237</v>
      </c>
      <c r="B5246" s="136"/>
      <c r="C5246" s="146">
        <f t="shared" si="759"/>
        <v>0</v>
      </c>
      <c r="D5246" s="146">
        <f t="shared" si="760"/>
        <v>1</v>
      </c>
      <c r="E5246" s="146">
        <f t="shared" si="761"/>
        <v>1900</v>
      </c>
      <c r="F5246" s="137"/>
      <c r="G5246" s="287"/>
      <c r="H5246" s="137"/>
      <c r="I5246" s="134"/>
      <c r="J5246" s="204"/>
      <c r="K5246" s="133"/>
      <c r="L5246" s="134"/>
      <c r="M5246" s="133"/>
      <c r="N5246" s="134"/>
      <c r="O5246" s="134"/>
      <c r="P5246" s="166"/>
      <c r="Q5246" s="164"/>
      <c r="R5246" s="165"/>
      <c r="S5246" s="138"/>
      <c r="T5246" s="138"/>
      <c r="U5246" s="138"/>
      <c r="V5246" s="138"/>
      <c r="W5246" s="166"/>
      <c r="X5246" s="135"/>
      <c r="Y5246" s="418">
        <f t="shared" si="762"/>
        <v>0</v>
      </c>
      <c r="Z5246" s="291">
        <f t="shared" si="763"/>
        <v>0</v>
      </c>
      <c r="AA5246" s="163"/>
      <c r="AB5246" s="177" t="str">
        <f t="shared" si="764"/>
        <v/>
      </c>
      <c r="AC5246" s="283" t="str">
        <f t="shared" si="765"/>
        <v/>
      </c>
      <c r="AD5246" s="283" t="str">
        <f t="shared" si="766"/>
        <v/>
      </c>
      <c r="AE5246" s="163"/>
      <c r="AF5246" s="162"/>
    </row>
    <row r="5247" spans="1:32">
      <c r="A5247" s="134">
        <v>5238</v>
      </c>
      <c r="B5247" s="136"/>
      <c r="C5247" s="146">
        <f t="shared" si="759"/>
        <v>0</v>
      </c>
      <c r="D5247" s="146">
        <f t="shared" si="760"/>
        <v>1</v>
      </c>
      <c r="E5247" s="146">
        <f t="shared" si="761"/>
        <v>1900</v>
      </c>
      <c r="F5247" s="137"/>
      <c r="G5247" s="287"/>
      <c r="H5247" s="137"/>
      <c r="I5247" s="134"/>
      <c r="J5247" s="204"/>
      <c r="K5247" s="133"/>
      <c r="L5247" s="134"/>
      <c r="M5247" s="133"/>
      <c r="N5247" s="134"/>
      <c r="O5247" s="134"/>
      <c r="P5247" s="166"/>
      <c r="Q5247" s="164"/>
      <c r="R5247" s="165"/>
      <c r="S5247" s="138"/>
      <c r="T5247" s="138"/>
      <c r="U5247" s="138"/>
      <c r="V5247" s="138"/>
      <c r="W5247" s="166"/>
      <c r="X5247" s="135"/>
      <c r="Y5247" s="418">
        <f t="shared" si="762"/>
        <v>0</v>
      </c>
      <c r="Z5247" s="291">
        <f t="shared" si="763"/>
        <v>0</v>
      </c>
      <c r="AA5247" s="163"/>
      <c r="AB5247" s="177" t="str">
        <f t="shared" si="764"/>
        <v/>
      </c>
      <c r="AC5247" s="283" t="str">
        <f t="shared" si="765"/>
        <v/>
      </c>
      <c r="AD5247" s="283" t="str">
        <f t="shared" si="766"/>
        <v/>
      </c>
      <c r="AE5247" s="163"/>
      <c r="AF5247" s="162"/>
    </row>
    <row r="5248" spans="1:32">
      <c r="A5248" s="134">
        <v>5239</v>
      </c>
      <c r="B5248" s="136"/>
      <c r="C5248" s="146">
        <f t="shared" si="759"/>
        <v>0</v>
      </c>
      <c r="D5248" s="146">
        <f t="shared" si="760"/>
        <v>1</v>
      </c>
      <c r="E5248" s="146">
        <f t="shared" si="761"/>
        <v>1900</v>
      </c>
      <c r="F5248" s="137"/>
      <c r="G5248" s="287"/>
      <c r="H5248" s="137"/>
      <c r="I5248" s="134"/>
      <c r="J5248" s="204"/>
      <c r="K5248" s="133"/>
      <c r="L5248" s="134"/>
      <c r="M5248" s="133"/>
      <c r="N5248" s="134"/>
      <c r="O5248" s="134"/>
      <c r="P5248" s="166"/>
      <c r="Q5248" s="164"/>
      <c r="R5248" s="165"/>
      <c r="S5248" s="138"/>
      <c r="T5248" s="138"/>
      <c r="U5248" s="138"/>
      <c r="V5248" s="138"/>
      <c r="W5248" s="166"/>
      <c r="X5248" s="135"/>
      <c r="Y5248" s="418">
        <f t="shared" si="762"/>
        <v>0</v>
      </c>
      <c r="Z5248" s="291">
        <f t="shared" si="763"/>
        <v>0</v>
      </c>
      <c r="AA5248" s="163"/>
      <c r="AB5248" s="177" t="str">
        <f t="shared" si="764"/>
        <v/>
      </c>
      <c r="AC5248" s="283" t="str">
        <f t="shared" si="765"/>
        <v/>
      </c>
      <c r="AD5248" s="283" t="str">
        <f t="shared" si="766"/>
        <v/>
      </c>
      <c r="AE5248" s="163"/>
      <c r="AF5248" s="162"/>
    </row>
    <row r="5249" spans="1:32">
      <c r="A5249" s="134">
        <v>5240</v>
      </c>
      <c r="B5249" s="136"/>
      <c r="C5249" s="146">
        <f t="shared" si="759"/>
        <v>0</v>
      </c>
      <c r="D5249" s="146">
        <f t="shared" si="760"/>
        <v>1</v>
      </c>
      <c r="E5249" s="146">
        <f t="shared" si="761"/>
        <v>1900</v>
      </c>
      <c r="F5249" s="137"/>
      <c r="G5249" s="287"/>
      <c r="H5249" s="137"/>
      <c r="I5249" s="134"/>
      <c r="J5249" s="204"/>
      <c r="K5249" s="133"/>
      <c r="L5249" s="134"/>
      <c r="M5249" s="133"/>
      <c r="N5249" s="134"/>
      <c r="O5249" s="134"/>
      <c r="P5249" s="166"/>
      <c r="Q5249" s="164"/>
      <c r="R5249" s="165"/>
      <c r="S5249" s="138"/>
      <c r="T5249" s="138"/>
      <c r="U5249" s="138"/>
      <c r="V5249" s="138"/>
      <c r="W5249" s="166"/>
      <c r="X5249" s="135"/>
      <c r="Y5249" s="418">
        <f t="shared" si="762"/>
        <v>0</v>
      </c>
      <c r="Z5249" s="291">
        <f t="shared" si="763"/>
        <v>0</v>
      </c>
      <c r="AA5249" s="163"/>
      <c r="AB5249" s="177" t="str">
        <f t="shared" si="764"/>
        <v/>
      </c>
      <c r="AC5249" s="283" t="str">
        <f t="shared" si="765"/>
        <v/>
      </c>
      <c r="AD5249" s="283" t="str">
        <f t="shared" si="766"/>
        <v/>
      </c>
      <c r="AE5249" s="163"/>
      <c r="AF5249" s="162"/>
    </row>
    <row r="5250" spans="1:32">
      <c r="A5250" s="134">
        <v>5241</v>
      </c>
      <c r="B5250" s="136"/>
      <c r="C5250" s="146">
        <f t="shared" si="759"/>
        <v>0</v>
      </c>
      <c r="D5250" s="146">
        <f t="shared" si="760"/>
        <v>1</v>
      </c>
      <c r="E5250" s="146">
        <f t="shared" si="761"/>
        <v>1900</v>
      </c>
      <c r="F5250" s="137"/>
      <c r="G5250" s="287"/>
      <c r="H5250" s="137"/>
      <c r="I5250" s="134"/>
      <c r="J5250" s="204"/>
      <c r="K5250" s="133"/>
      <c r="L5250" s="134"/>
      <c r="M5250" s="133"/>
      <c r="N5250" s="134"/>
      <c r="O5250" s="134"/>
      <c r="P5250" s="166"/>
      <c r="Q5250" s="164"/>
      <c r="R5250" s="165"/>
      <c r="S5250" s="138"/>
      <c r="T5250" s="138"/>
      <c r="U5250" s="138"/>
      <c r="V5250" s="138"/>
      <c r="W5250" s="166"/>
      <c r="X5250" s="135"/>
      <c r="Y5250" s="418">
        <f t="shared" si="762"/>
        <v>0</v>
      </c>
      <c r="Z5250" s="291">
        <f t="shared" si="763"/>
        <v>0</v>
      </c>
      <c r="AA5250" s="163"/>
      <c r="AB5250" s="177" t="str">
        <f t="shared" si="764"/>
        <v/>
      </c>
      <c r="AC5250" s="283" t="str">
        <f t="shared" si="765"/>
        <v/>
      </c>
      <c r="AD5250" s="283" t="str">
        <f t="shared" si="766"/>
        <v/>
      </c>
      <c r="AE5250" s="163"/>
      <c r="AF5250" s="162"/>
    </row>
    <row r="5251" spans="1:32">
      <c r="A5251" s="134">
        <v>5242</v>
      </c>
      <c r="B5251" s="136"/>
      <c r="C5251" s="146">
        <f t="shared" si="759"/>
        <v>0</v>
      </c>
      <c r="D5251" s="146">
        <f t="shared" si="760"/>
        <v>1</v>
      </c>
      <c r="E5251" s="146">
        <f t="shared" si="761"/>
        <v>1900</v>
      </c>
      <c r="F5251" s="137"/>
      <c r="G5251" s="287"/>
      <c r="H5251" s="137"/>
      <c r="I5251" s="134"/>
      <c r="J5251" s="204"/>
      <c r="K5251" s="133"/>
      <c r="L5251" s="134"/>
      <c r="M5251" s="133"/>
      <c r="N5251" s="134"/>
      <c r="O5251" s="134"/>
      <c r="P5251" s="166"/>
      <c r="Q5251" s="164"/>
      <c r="R5251" s="165"/>
      <c r="S5251" s="138"/>
      <c r="T5251" s="138"/>
      <c r="U5251" s="138"/>
      <c r="V5251" s="138"/>
      <c r="W5251" s="166"/>
      <c r="X5251" s="135"/>
      <c r="Y5251" s="418">
        <f t="shared" si="762"/>
        <v>0</v>
      </c>
      <c r="Z5251" s="291">
        <f t="shared" si="763"/>
        <v>0</v>
      </c>
      <c r="AA5251" s="163"/>
      <c r="AB5251" s="177" t="str">
        <f t="shared" si="764"/>
        <v/>
      </c>
      <c r="AC5251" s="283" t="str">
        <f t="shared" si="765"/>
        <v/>
      </c>
      <c r="AD5251" s="283" t="str">
        <f t="shared" si="766"/>
        <v/>
      </c>
      <c r="AE5251" s="163"/>
      <c r="AF5251" s="162"/>
    </row>
    <row r="5252" spans="1:32">
      <c r="A5252" s="134">
        <v>5243</v>
      </c>
      <c r="B5252" s="136"/>
      <c r="C5252" s="146">
        <f t="shared" si="759"/>
        <v>0</v>
      </c>
      <c r="D5252" s="146">
        <f t="shared" si="760"/>
        <v>1</v>
      </c>
      <c r="E5252" s="146">
        <f t="shared" si="761"/>
        <v>1900</v>
      </c>
      <c r="F5252" s="137"/>
      <c r="G5252" s="287"/>
      <c r="H5252" s="137"/>
      <c r="I5252" s="134"/>
      <c r="J5252" s="204"/>
      <c r="K5252" s="133"/>
      <c r="L5252" s="134"/>
      <c r="M5252" s="133"/>
      <c r="N5252" s="134"/>
      <c r="O5252" s="134"/>
      <c r="P5252" s="166"/>
      <c r="Q5252" s="164"/>
      <c r="R5252" s="165"/>
      <c r="S5252" s="138"/>
      <c r="T5252" s="138"/>
      <c r="U5252" s="138"/>
      <c r="V5252" s="138"/>
      <c r="W5252" s="166"/>
      <c r="X5252" s="135"/>
      <c r="Y5252" s="418">
        <f t="shared" si="762"/>
        <v>0</v>
      </c>
      <c r="Z5252" s="291">
        <f t="shared" si="763"/>
        <v>0</v>
      </c>
      <c r="AA5252" s="163"/>
      <c r="AB5252" s="177" t="str">
        <f t="shared" si="764"/>
        <v/>
      </c>
      <c r="AC5252" s="283" t="str">
        <f t="shared" si="765"/>
        <v/>
      </c>
      <c r="AD5252" s="283" t="str">
        <f t="shared" si="766"/>
        <v/>
      </c>
      <c r="AE5252" s="163"/>
      <c r="AF5252" s="162"/>
    </row>
    <row r="5253" spans="1:32">
      <c r="A5253" s="134">
        <v>5244</v>
      </c>
      <c r="B5253" s="136"/>
      <c r="C5253" s="146">
        <f t="shared" si="759"/>
        <v>0</v>
      </c>
      <c r="D5253" s="146">
        <f t="shared" si="760"/>
        <v>1</v>
      </c>
      <c r="E5253" s="146">
        <f t="shared" si="761"/>
        <v>1900</v>
      </c>
      <c r="F5253" s="137"/>
      <c r="G5253" s="287"/>
      <c r="H5253" s="137"/>
      <c r="I5253" s="134"/>
      <c r="J5253" s="204"/>
      <c r="K5253" s="133"/>
      <c r="L5253" s="134"/>
      <c r="M5253" s="133"/>
      <c r="N5253" s="134"/>
      <c r="O5253" s="134"/>
      <c r="P5253" s="166"/>
      <c r="Q5253" s="164"/>
      <c r="R5253" s="165"/>
      <c r="S5253" s="138"/>
      <c r="T5253" s="138"/>
      <c r="U5253" s="138"/>
      <c r="V5253" s="138"/>
      <c r="W5253" s="166"/>
      <c r="X5253" s="135"/>
      <c r="Y5253" s="418">
        <f t="shared" si="762"/>
        <v>0</v>
      </c>
      <c r="Z5253" s="291">
        <f t="shared" si="763"/>
        <v>0</v>
      </c>
      <c r="AA5253" s="163"/>
      <c r="AB5253" s="177" t="str">
        <f t="shared" si="764"/>
        <v/>
      </c>
      <c r="AC5253" s="283" t="str">
        <f t="shared" si="765"/>
        <v/>
      </c>
      <c r="AD5253" s="283" t="str">
        <f t="shared" si="766"/>
        <v/>
      </c>
      <c r="AE5253" s="163"/>
      <c r="AF5253" s="162"/>
    </row>
    <row r="5254" spans="1:32">
      <c r="A5254" s="134">
        <v>5245</v>
      </c>
      <c r="B5254" s="136"/>
      <c r="C5254" s="146">
        <f t="shared" si="759"/>
        <v>0</v>
      </c>
      <c r="D5254" s="146">
        <f t="shared" si="760"/>
        <v>1</v>
      </c>
      <c r="E5254" s="146">
        <f t="shared" si="761"/>
        <v>1900</v>
      </c>
      <c r="F5254" s="137"/>
      <c r="G5254" s="287"/>
      <c r="H5254" s="137"/>
      <c r="I5254" s="134"/>
      <c r="J5254" s="204"/>
      <c r="K5254" s="133"/>
      <c r="L5254" s="134"/>
      <c r="M5254" s="133"/>
      <c r="N5254" s="134"/>
      <c r="O5254" s="134"/>
      <c r="P5254" s="166"/>
      <c r="Q5254" s="164"/>
      <c r="R5254" s="165"/>
      <c r="S5254" s="138"/>
      <c r="T5254" s="138"/>
      <c r="U5254" s="138"/>
      <c r="V5254" s="138"/>
      <c r="W5254" s="166"/>
      <c r="X5254" s="135"/>
      <c r="Y5254" s="418">
        <f t="shared" si="762"/>
        <v>0</v>
      </c>
      <c r="Z5254" s="291">
        <f t="shared" si="763"/>
        <v>0</v>
      </c>
      <c r="AA5254" s="163"/>
      <c r="AB5254" s="177" t="str">
        <f t="shared" si="764"/>
        <v/>
      </c>
      <c r="AC5254" s="283" t="str">
        <f t="shared" si="765"/>
        <v/>
      </c>
      <c r="AD5254" s="283" t="str">
        <f t="shared" si="766"/>
        <v/>
      </c>
      <c r="AE5254" s="163"/>
      <c r="AF5254" s="162"/>
    </row>
    <row r="5255" spans="1:32">
      <c r="A5255" s="134">
        <v>5246</v>
      </c>
      <c r="B5255" s="136"/>
      <c r="C5255" s="146">
        <f t="shared" si="759"/>
        <v>0</v>
      </c>
      <c r="D5255" s="146">
        <f t="shared" si="760"/>
        <v>1</v>
      </c>
      <c r="E5255" s="146">
        <f t="shared" si="761"/>
        <v>1900</v>
      </c>
      <c r="F5255" s="137"/>
      <c r="G5255" s="287"/>
      <c r="H5255" s="137"/>
      <c r="I5255" s="134"/>
      <c r="J5255" s="204"/>
      <c r="K5255" s="133"/>
      <c r="L5255" s="134"/>
      <c r="M5255" s="133"/>
      <c r="N5255" s="134"/>
      <c r="O5255" s="134"/>
      <c r="P5255" s="166"/>
      <c r="Q5255" s="164"/>
      <c r="R5255" s="165"/>
      <c r="S5255" s="138"/>
      <c r="T5255" s="138"/>
      <c r="U5255" s="138"/>
      <c r="V5255" s="138"/>
      <c r="W5255" s="166"/>
      <c r="X5255" s="135"/>
      <c r="Y5255" s="418">
        <f t="shared" si="762"/>
        <v>0</v>
      </c>
      <c r="Z5255" s="291">
        <f t="shared" si="763"/>
        <v>0</v>
      </c>
      <c r="AA5255" s="163"/>
      <c r="AB5255" s="177" t="str">
        <f t="shared" si="764"/>
        <v/>
      </c>
      <c r="AC5255" s="283" t="str">
        <f t="shared" si="765"/>
        <v/>
      </c>
      <c r="AD5255" s="283" t="str">
        <f t="shared" si="766"/>
        <v/>
      </c>
      <c r="AE5255" s="163"/>
      <c r="AF5255" s="162"/>
    </row>
    <row r="5256" spans="1:32">
      <c r="A5256" s="134">
        <v>5247</v>
      </c>
      <c r="B5256" s="136"/>
      <c r="C5256" s="146">
        <f t="shared" si="759"/>
        <v>0</v>
      </c>
      <c r="D5256" s="146">
        <f t="shared" si="760"/>
        <v>1</v>
      </c>
      <c r="E5256" s="146">
        <f t="shared" si="761"/>
        <v>1900</v>
      </c>
      <c r="F5256" s="137"/>
      <c r="G5256" s="287"/>
      <c r="H5256" s="137"/>
      <c r="I5256" s="134"/>
      <c r="J5256" s="204"/>
      <c r="K5256" s="133"/>
      <c r="L5256" s="134"/>
      <c r="M5256" s="133"/>
      <c r="N5256" s="134"/>
      <c r="O5256" s="134"/>
      <c r="P5256" s="166"/>
      <c r="Q5256" s="164"/>
      <c r="R5256" s="165"/>
      <c r="S5256" s="138"/>
      <c r="T5256" s="138"/>
      <c r="U5256" s="138"/>
      <c r="V5256" s="138"/>
      <c r="W5256" s="166"/>
      <c r="X5256" s="135"/>
      <c r="Y5256" s="418">
        <f t="shared" si="762"/>
        <v>0</v>
      </c>
      <c r="Z5256" s="291">
        <f t="shared" si="763"/>
        <v>0</v>
      </c>
      <c r="AA5256" s="163"/>
      <c r="AB5256" s="177" t="str">
        <f t="shared" si="764"/>
        <v/>
      </c>
      <c r="AC5256" s="283" t="str">
        <f t="shared" si="765"/>
        <v/>
      </c>
      <c r="AD5256" s="283" t="str">
        <f t="shared" si="766"/>
        <v/>
      </c>
      <c r="AE5256" s="163"/>
      <c r="AF5256" s="162"/>
    </row>
    <row r="5257" spans="1:32">
      <c r="A5257" s="134">
        <v>5248</v>
      </c>
      <c r="B5257" s="136"/>
      <c r="C5257" s="146">
        <f t="shared" si="759"/>
        <v>0</v>
      </c>
      <c r="D5257" s="146">
        <f t="shared" si="760"/>
        <v>1</v>
      </c>
      <c r="E5257" s="146">
        <f t="shared" si="761"/>
        <v>1900</v>
      </c>
      <c r="F5257" s="137"/>
      <c r="G5257" s="287"/>
      <c r="H5257" s="137"/>
      <c r="I5257" s="134"/>
      <c r="J5257" s="204"/>
      <c r="K5257" s="133"/>
      <c r="L5257" s="134"/>
      <c r="M5257" s="133"/>
      <c r="N5257" s="134"/>
      <c r="O5257" s="134"/>
      <c r="P5257" s="166"/>
      <c r="Q5257" s="164"/>
      <c r="R5257" s="165"/>
      <c r="S5257" s="138"/>
      <c r="T5257" s="138"/>
      <c r="U5257" s="138"/>
      <c r="V5257" s="138"/>
      <c r="W5257" s="166"/>
      <c r="X5257" s="135"/>
      <c r="Y5257" s="418">
        <f t="shared" si="762"/>
        <v>0</v>
      </c>
      <c r="Z5257" s="291">
        <f t="shared" si="763"/>
        <v>0</v>
      </c>
      <c r="AA5257" s="163"/>
      <c r="AB5257" s="177" t="str">
        <f t="shared" si="764"/>
        <v/>
      </c>
      <c r="AC5257" s="283" t="str">
        <f t="shared" si="765"/>
        <v/>
      </c>
      <c r="AD5257" s="283" t="str">
        <f t="shared" si="766"/>
        <v/>
      </c>
      <c r="AE5257" s="163"/>
      <c r="AF5257" s="162"/>
    </row>
    <row r="5258" spans="1:32">
      <c r="A5258" s="134">
        <v>5249</v>
      </c>
      <c r="B5258" s="136"/>
      <c r="C5258" s="146">
        <f t="shared" si="759"/>
        <v>0</v>
      </c>
      <c r="D5258" s="146">
        <f t="shared" si="760"/>
        <v>1</v>
      </c>
      <c r="E5258" s="146">
        <f t="shared" si="761"/>
        <v>1900</v>
      </c>
      <c r="F5258" s="137"/>
      <c r="G5258" s="287"/>
      <c r="H5258" s="137"/>
      <c r="I5258" s="134"/>
      <c r="J5258" s="204"/>
      <c r="K5258" s="133"/>
      <c r="L5258" s="134"/>
      <c r="M5258" s="133"/>
      <c r="N5258" s="134"/>
      <c r="O5258" s="134"/>
      <c r="P5258" s="166"/>
      <c r="Q5258" s="164"/>
      <c r="R5258" s="165"/>
      <c r="S5258" s="138"/>
      <c r="T5258" s="138"/>
      <c r="U5258" s="138"/>
      <c r="V5258" s="138"/>
      <c r="W5258" s="166"/>
      <c r="X5258" s="135"/>
      <c r="Y5258" s="418">
        <f t="shared" si="762"/>
        <v>0</v>
      </c>
      <c r="Z5258" s="291">
        <f t="shared" si="763"/>
        <v>0</v>
      </c>
      <c r="AA5258" s="163"/>
      <c r="AB5258" s="177" t="str">
        <f t="shared" si="764"/>
        <v/>
      </c>
      <c r="AC5258" s="283" t="str">
        <f t="shared" si="765"/>
        <v/>
      </c>
      <c r="AD5258" s="283" t="str">
        <f t="shared" si="766"/>
        <v/>
      </c>
      <c r="AE5258" s="163"/>
      <c r="AF5258" s="162"/>
    </row>
    <row r="5259" spans="1:32">
      <c r="A5259" s="134">
        <v>5250</v>
      </c>
      <c r="B5259" s="136"/>
      <c r="C5259" s="146">
        <f t="shared" ref="C5259:C5322" si="767">DAY(B5259)</f>
        <v>0</v>
      </c>
      <c r="D5259" s="146">
        <f t="shared" ref="D5259:D5322" si="768">MONTH(B5259)</f>
        <v>1</v>
      </c>
      <c r="E5259" s="146">
        <f t="shared" ref="E5259:E5322" si="769">YEAR(B5259)</f>
        <v>1900</v>
      </c>
      <c r="F5259" s="137"/>
      <c r="G5259" s="287"/>
      <c r="H5259" s="137"/>
      <c r="I5259" s="134"/>
      <c r="J5259" s="204"/>
      <c r="K5259" s="133"/>
      <c r="L5259" s="134"/>
      <c r="M5259" s="133"/>
      <c r="N5259" s="134"/>
      <c r="O5259" s="134"/>
      <c r="P5259" s="166"/>
      <c r="Q5259" s="164"/>
      <c r="R5259" s="165"/>
      <c r="S5259" s="138"/>
      <c r="T5259" s="138"/>
      <c r="U5259" s="138"/>
      <c r="V5259" s="138"/>
      <c r="W5259" s="166"/>
      <c r="X5259" s="135"/>
      <c r="Y5259" s="418">
        <f t="shared" ref="Y5259:Y5322" si="770">X5259*U5259</f>
        <v>0</v>
      </c>
      <c r="Z5259" s="291">
        <f t="shared" ref="Z5259:Z5322" si="771">Y5259*1.1</f>
        <v>0</v>
      </c>
      <c r="AA5259" s="163"/>
      <c r="AB5259" s="177" t="str">
        <f t="shared" ref="AB5259:AB5322" si="772">IF(S5259="","",IF(S5259-U5259=0,"Full","No"))</f>
        <v/>
      </c>
      <c r="AC5259" s="283" t="str">
        <f t="shared" ref="AC5259:AC5322" si="773">IF(AND(S5259&gt;U5259,V5259=0),"Lost",IF(AND(S5259&gt;U5259,V5259&lt;(S5259-U5259)),"Lost",""))</f>
        <v/>
      </c>
      <c r="AD5259" s="283" t="str">
        <f t="shared" ref="AD5259:AD5322" si="774">IF(AND(S5259&gt;U5259,V5259=0),S5259-U5259,IF(AND(S5259&gt;U5259,V5259&lt;(S5259-U5259)),S5259-(U5259+V5259),""))</f>
        <v/>
      </c>
      <c r="AE5259" s="163"/>
      <c r="AF5259" s="162"/>
    </row>
    <row r="5260" spans="1:32">
      <c r="A5260" s="134">
        <v>5251</v>
      </c>
      <c r="B5260" s="136"/>
      <c r="C5260" s="146">
        <f t="shared" si="767"/>
        <v>0</v>
      </c>
      <c r="D5260" s="146">
        <f t="shared" si="768"/>
        <v>1</v>
      </c>
      <c r="E5260" s="146">
        <f t="shared" si="769"/>
        <v>1900</v>
      </c>
      <c r="F5260" s="137"/>
      <c r="G5260" s="287"/>
      <c r="H5260" s="137"/>
      <c r="I5260" s="134"/>
      <c r="J5260" s="204"/>
      <c r="K5260" s="133"/>
      <c r="L5260" s="134"/>
      <c r="M5260" s="133"/>
      <c r="N5260" s="134"/>
      <c r="O5260" s="134"/>
      <c r="P5260" s="166"/>
      <c r="Q5260" s="164"/>
      <c r="R5260" s="165"/>
      <c r="S5260" s="138"/>
      <c r="T5260" s="138"/>
      <c r="U5260" s="138"/>
      <c r="V5260" s="138"/>
      <c r="W5260" s="166"/>
      <c r="X5260" s="135"/>
      <c r="Y5260" s="418">
        <f t="shared" si="770"/>
        <v>0</v>
      </c>
      <c r="Z5260" s="291">
        <f t="shared" si="771"/>
        <v>0</v>
      </c>
      <c r="AA5260" s="163"/>
      <c r="AB5260" s="177" t="str">
        <f t="shared" si="772"/>
        <v/>
      </c>
      <c r="AC5260" s="283" t="str">
        <f t="shared" si="773"/>
        <v/>
      </c>
      <c r="AD5260" s="283" t="str">
        <f t="shared" si="774"/>
        <v/>
      </c>
      <c r="AE5260" s="163"/>
      <c r="AF5260" s="162"/>
    </row>
    <row r="5261" spans="1:32">
      <c r="A5261" s="134">
        <v>5252</v>
      </c>
      <c r="B5261" s="136"/>
      <c r="C5261" s="146">
        <f t="shared" si="767"/>
        <v>0</v>
      </c>
      <c r="D5261" s="146">
        <f t="shared" si="768"/>
        <v>1</v>
      </c>
      <c r="E5261" s="146">
        <f t="shared" si="769"/>
        <v>1900</v>
      </c>
      <c r="F5261" s="137"/>
      <c r="G5261" s="287"/>
      <c r="H5261" s="137"/>
      <c r="I5261" s="134"/>
      <c r="J5261" s="204"/>
      <c r="K5261" s="133"/>
      <c r="L5261" s="134"/>
      <c r="M5261" s="133"/>
      <c r="N5261" s="134"/>
      <c r="O5261" s="134"/>
      <c r="P5261" s="166"/>
      <c r="Q5261" s="164"/>
      <c r="R5261" s="165"/>
      <c r="S5261" s="138"/>
      <c r="T5261" s="138"/>
      <c r="U5261" s="138"/>
      <c r="V5261" s="138"/>
      <c r="W5261" s="166"/>
      <c r="X5261" s="135"/>
      <c r="Y5261" s="418">
        <f t="shared" si="770"/>
        <v>0</v>
      </c>
      <c r="Z5261" s="291">
        <f t="shared" si="771"/>
        <v>0</v>
      </c>
      <c r="AA5261" s="163"/>
      <c r="AB5261" s="177" t="str">
        <f t="shared" si="772"/>
        <v/>
      </c>
      <c r="AC5261" s="283" t="str">
        <f t="shared" si="773"/>
        <v/>
      </c>
      <c r="AD5261" s="283" t="str">
        <f t="shared" si="774"/>
        <v/>
      </c>
      <c r="AE5261" s="163"/>
      <c r="AF5261" s="162"/>
    </row>
    <row r="5262" spans="1:32">
      <c r="A5262" s="134">
        <v>5253</v>
      </c>
      <c r="B5262" s="136"/>
      <c r="C5262" s="146">
        <f t="shared" si="767"/>
        <v>0</v>
      </c>
      <c r="D5262" s="146">
        <f t="shared" si="768"/>
        <v>1</v>
      </c>
      <c r="E5262" s="146">
        <f t="shared" si="769"/>
        <v>1900</v>
      </c>
      <c r="F5262" s="137"/>
      <c r="G5262" s="287"/>
      <c r="H5262" s="137"/>
      <c r="I5262" s="134"/>
      <c r="J5262" s="204"/>
      <c r="K5262" s="133"/>
      <c r="L5262" s="134"/>
      <c r="M5262" s="133"/>
      <c r="N5262" s="134"/>
      <c r="O5262" s="134"/>
      <c r="P5262" s="166"/>
      <c r="Q5262" s="164"/>
      <c r="R5262" s="165"/>
      <c r="S5262" s="138"/>
      <c r="T5262" s="138"/>
      <c r="U5262" s="138"/>
      <c r="V5262" s="138"/>
      <c r="W5262" s="166"/>
      <c r="X5262" s="135"/>
      <c r="Y5262" s="418">
        <f t="shared" si="770"/>
        <v>0</v>
      </c>
      <c r="Z5262" s="291">
        <f t="shared" si="771"/>
        <v>0</v>
      </c>
      <c r="AA5262" s="163"/>
      <c r="AB5262" s="177" t="str">
        <f t="shared" si="772"/>
        <v/>
      </c>
      <c r="AC5262" s="283" t="str">
        <f t="shared" si="773"/>
        <v/>
      </c>
      <c r="AD5262" s="283" t="str">
        <f t="shared" si="774"/>
        <v/>
      </c>
      <c r="AE5262" s="163"/>
      <c r="AF5262" s="162"/>
    </row>
    <row r="5263" spans="1:32">
      <c r="A5263" s="134">
        <v>5254</v>
      </c>
      <c r="B5263" s="136"/>
      <c r="C5263" s="146">
        <f t="shared" si="767"/>
        <v>0</v>
      </c>
      <c r="D5263" s="146">
        <f t="shared" si="768"/>
        <v>1</v>
      </c>
      <c r="E5263" s="146">
        <f t="shared" si="769"/>
        <v>1900</v>
      </c>
      <c r="F5263" s="137"/>
      <c r="G5263" s="287"/>
      <c r="H5263" s="137"/>
      <c r="I5263" s="134"/>
      <c r="J5263" s="204"/>
      <c r="K5263" s="133"/>
      <c r="L5263" s="134"/>
      <c r="M5263" s="133"/>
      <c r="N5263" s="134"/>
      <c r="O5263" s="134"/>
      <c r="P5263" s="166"/>
      <c r="Q5263" s="164"/>
      <c r="R5263" s="165"/>
      <c r="S5263" s="138"/>
      <c r="T5263" s="138"/>
      <c r="U5263" s="138"/>
      <c r="V5263" s="138"/>
      <c r="W5263" s="166"/>
      <c r="X5263" s="135"/>
      <c r="Y5263" s="418">
        <f t="shared" si="770"/>
        <v>0</v>
      </c>
      <c r="Z5263" s="291">
        <f t="shared" si="771"/>
        <v>0</v>
      </c>
      <c r="AA5263" s="163"/>
      <c r="AB5263" s="177" t="str">
        <f t="shared" si="772"/>
        <v/>
      </c>
      <c r="AC5263" s="283" t="str">
        <f t="shared" si="773"/>
        <v/>
      </c>
      <c r="AD5263" s="283" t="str">
        <f t="shared" si="774"/>
        <v/>
      </c>
      <c r="AE5263" s="163"/>
      <c r="AF5263" s="162"/>
    </row>
    <row r="5264" spans="1:32">
      <c r="A5264" s="134">
        <v>5255</v>
      </c>
      <c r="B5264" s="136"/>
      <c r="C5264" s="146">
        <f t="shared" si="767"/>
        <v>0</v>
      </c>
      <c r="D5264" s="146">
        <f t="shared" si="768"/>
        <v>1</v>
      </c>
      <c r="E5264" s="146">
        <f t="shared" si="769"/>
        <v>1900</v>
      </c>
      <c r="F5264" s="137"/>
      <c r="G5264" s="287"/>
      <c r="H5264" s="137"/>
      <c r="I5264" s="134"/>
      <c r="J5264" s="204"/>
      <c r="K5264" s="133"/>
      <c r="L5264" s="134"/>
      <c r="M5264" s="133"/>
      <c r="N5264" s="134"/>
      <c r="O5264" s="134"/>
      <c r="P5264" s="166"/>
      <c r="Q5264" s="164"/>
      <c r="R5264" s="165"/>
      <c r="S5264" s="138"/>
      <c r="T5264" s="138"/>
      <c r="U5264" s="138"/>
      <c r="V5264" s="138"/>
      <c r="W5264" s="166"/>
      <c r="X5264" s="135"/>
      <c r="Y5264" s="418">
        <f t="shared" si="770"/>
        <v>0</v>
      </c>
      <c r="Z5264" s="291">
        <f t="shared" si="771"/>
        <v>0</v>
      </c>
      <c r="AA5264" s="163"/>
      <c r="AB5264" s="177" t="str">
        <f t="shared" si="772"/>
        <v/>
      </c>
      <c r="AC5264" s="283" t="str">
        <f t="shared" si="773"/>
        <v/>
      </c>
      <c r="AD5264" s="283" t="str">
        <f t="shared" si="774"/>
        <v/>
      </c>
      <c r="AE5264" s="163"/>
      <c r="AF5264" s="162"/>
    </row>
    <row r="5265" spans="1:32">
      <c r="A5265" s="134">
        <v>5256</v>
      </c>
      <c r="B5265" s="136"/>
      <c r="C5265" s="146">
        <f t="shared" si="767"/>
        <v>0</v>
      </c>
      <c r="D5265" s="146">
        <f t="shared" si="768"/>
        <v>1</v>
      </c>
      <c r="E5265" s="146">
        <f t="shared" si="769"/>
        <v>1900</v>
      </c>
      <c r="F5265" s="137"/>
      <c r="G5265" s="287"/>
      <c r="H5265" s="137"/>
      <c r="I5265" s="134"/>
      <c r="J5265" s="204"/>
      <c r="K5265" s="133"/>
      <c r="L5265" s="134"/>
      <c r="M5265" s="133"/>
      <c r="N5265" s="134"/>
      <c r="O5265" s="134"/>
      <c r="P5265" s="166"/>
      <c r="Q5265" s="164"/>
      <c r="R5265" s="165"/>
      <c r="S5265" s="138"/>
      <c r="T5265" s="138"/>
      <c r="U5265" s="138"/>
      <c r="V5265" s="138"/>
      <c r="W5265" s="166"/>
      <c r="X5265" s="135"/>
      <c r="Y5265" s="418">
        <f t="shared" si="770"/>
        <v>0</v>
      </c>
      <c r="Z5265" s="291">
        <f t="shared" si="771"/>
        <v>0</v>
      </c>
      <c r="AA5265" s="163"/>
      <c r="AB5265" s="177" t="str">
        <f t="shared" si="772"/>
        <v/>
      </c>
      <c r="AC5265" s="283" t="str">
        <f t="shared" si="773"/>
        <v/>
      </c>
      <c r="AD5265" s="283" t="str">
        <f t="shared" si="774"/>
        <v/>
      </c>
      <c r="AE5265" s="163"/>
      <c r="AF5265" s="162"/>
    </row>
    <row r="5266" spans="1:32">
      <c r="A5266" s="134">
        <v>5257</v>
      </c>
      <c r="B5266" s="136"/>
      <c r="C5266" s="146">
        <f t="shared" si="767"/>
        <v>0</v>
      </c>
      <c r="D5266" s="146">
        <f t="shared" si="768"/>
        <v>1</v>
      </c>
      <c r="E5266" s="146">
        <f t="shared" si="769"/>
        <v>1900</v>
      </c>
      <c r="F5266" s="137"/>
      <c r="G5266" s="287"/>
      <c r="H5266" s="137"/>
      <c r="I5266" s="134"/>
      <c r="J5266" s="204"/>
      <c r="K5266" s="133"/>
      <c r="L5266" s="134"/>
      <c r="M5266" s="133"/>
      <c r="N5266" s="134"/>
      <c r="O5266" s="134"/>
      <c r="P5266" s="166"/>
      <c r="Q5266" s="164"/>
      <c r="R5266" s="165"/>
      <c r="S5266" s="138"/>
      <c r="T5266" s="138"/>
      <c r="U5266" s="138"/>
      <c r="V5266" s="138"/>
      <c r="W5266" s="166"/>
      <c r="X5266" s="135"/>
      <c r="Y5266" s="418">
        <f t="shared" si="770"/>
        <v>0</v>
      </c>
      <c r="Z5266" s="291">
        <f t="shared" si="771"/>
        <v>0</v>
      </c>
      <c r="AA5266" s="163"/>
      <c r="AB5266" s="177" t="str">
        <f t="shared" si="772"/>
        <v/>
      </c>
      <c r="AC5266" s="283" t="str">
        <f t="shared" si="773"/>
        <v/>
      </c>
      <c r="AD5266" s="283" t="str">
        <f t="shared" si="774"/>
        <v/>
      </c>
      <c r="AE5266" s="163"/>
      <c r="AF5266" s="162"/>
    </row>
    <row r="5267" spans="1:32">
      <c r="A5267" s="134">
        <v>5258</v>
      </c>
      <c r="B5267" s="136"/>
      <c r="C5267" s="146">
        <f t="shared" si="767"/>
        <v>0</v>
      </c>
      <c r="D5267" s="146">
        <f t="shared" si="768"/>
        <v>1</v>
      </c>
      <c r="E5267" s="146">
        <f t="shared" si="769"/>
        <v>1900</v>
      </c>
      <c r="F5267" s="137"/>
      <c r="G5267" s="287"/>
      <c r="H5267" s="137"/>
      <c r="I5267" s="134"/>
      <c r="J5267" s="204"/>
      <c r="K5267" s="133"/>
      <c r="L5267" s="134"/>
      <c r="M5267" s="133"/>
      <c r="N5267" s="134"/>
      <c r="O5267" s="134"/>
      <c r="P5267" s="166"/>
      <c r="Q5267" s="164"/>
      <c r="R5267" s="165"/>
      <c r="S5267" s="138"/>
      <c r="T5267" s="138"/>
      <c r="U5267" s="138"/>
      <c r="V5267" s="138"/>
      <c r="W5267" s="166"/>
      <c r="X5267" s="135"/>
      <c r="Y5267" s="418">
        <f t="shared" si="770"/>
        <v>0</v>
      </c>
      <c r="Z5267" s="291">
        <f t="shared" si="771"/>
        <v>0</v>
      </c>
      <c r="AA5267" s="163"/>
      <c r="AB5267" s="177" t="str">
        <f t="shared" si="772"/>
        <v/>
      </c>
      <c r="AC5267" s="283" t="str">
        <f t="shared" si="773"/>
        <v/>
      </c>
      <c r="AD5267" s="283" t="str">
        <f t="shared" si="774"/>
        <v/>
      </c>
      <c r="AE5267" s="163"/>
      <c r="AF5267" s="162"/>
    </row>
    <row r="5268" spans="1:32">
      <c r="A5268" s="134">
        <v>5259</v>
      </c>
      <c r="B5268" s="136"/>
      <c r="C5268" s="146">
        <f t="shared" si="767"/>
        <v>0</v>
      </c>
      <c r="D5268" s="146">
        <f t="shared" si="768"/>
        <v>1</v>
      </c>
      <c r="E5268" s="146">
        <f t="shared" si="769"/>
        <v>1900</v>
      </c>
      <c r="F5268" s="137"/>
      <c r="G5268" s="287"/>
      <c r="H5268" s="137"/>
      <c r="I5268" s="134"/>
      <c r="J5268" s="204"/>
      <c r="K5268" s="133"/>
      <c r="L5268" s="134"/>
      <c r="M5268" s="133"/>
      <c r="N5268" s="134"/>
      <c r="O5268" s="134"/>
      <c r="P5268" s="166"/>
      <c r="Q5268" s="164"/>
      <c r="R5268" s="165"/>
      <c r="S5268" s="138"/>
      <c r="T5268" s="138"/>
      <c r="U5268" s="138"/>
      <c r="V5268" s="138"/>
      <c r="W5268" s="166"/>
      <c r="X5268" s="135"/>
      <c r="Y5268" s="418">
        <f t="shared" si="770"/>
        <v>0</v>
      </c>
      <c r="Z5268" s="291">
        <f t="shared" si="771"/>
        <v>0</v>
      </c>
      <c r="AA5268" s="163"/>
      <c r="AB5268" s="177" t="str">
        <f t="shared" si="772"/>
        <v/>
      </c>
      <c r="AC5268" s="283" t="str">
        <f t="shared" si="773"/>
        <v/>
      </c>
      <c r="AD5268" s="283" t="str">
        <f t="shared" si="774"/>
        <v/>
      </c>
      <c r="AE5268" s="163"/>
      <c r="AF5268" s="162"/>
    </row>
    <row r="5269" spans="1:32">
      <c r="A5269" s="134">
        <v>5260</v>
      </c>
      <c r="B5269" s="136"/>
      <c r="C5269" s="146">
        <f t="shared" si="767"/>
        <v>0</v>
      </c>
      <c r="D5269" s="146">
        <f t="shared" si="768"/>
        <v>1</v>
      </c>
      <c r="E5269" s="146">
        <f t="shared" si="769"/>
        <v>1900</v>
      </c>
      <c r="F5269" s="137"/>
      <c r="G5269" s="287"/>
      <c r="H5269" s="137"/>
      <c r="I5269" s="134"/>
      <c r="J5269" s="204"/>
      <c r="K5269" s="133"/>
      <c r="L5269" s="134"/>
      <c r="M5269" s="133"/>
      <c r="N5269" s="134"/>
      <c r="O5269" s="134"/>
      <c r="P5269" s="166"/>
      <c r="Q5269" s="164"/>
      <c r="R5269" s="165"/>
      <c r="S5269" s="138"/>
      <c r="T5269" s="138"/>
      <c r="U5269" s="138"/>
      <c r="V5269" s="138"/>
      <c r="W5269" s="166"/>
      <c r="X5269" s="135"/>
      <c r="Y5269" s="418">
        <f t="shared" si="770"/>
        <v>0</v>
      </c>
      <c r="Z5269" s="291">
        <f t="shared" si="771"/>
        <v>0</v>
      </c>
      <c r="AA5269" s="163"/>
      <c r="AB5269" s="177" t="str">
        <f t="shared" si="772"/>
        <v/>
      </c>
      <c r="AC5269" s="283" t="str">
        <f t="shared" si="773"/>
        <v/>
      </c>
      <c r="AD5269" s="283" t="str">
        <f t="shared" si="774"/>
        <v/>
      </c>
      <c r="AE5269" s="163"/>
      <c r="AF5269" s="162"/>
    </row>
    <row r="5270" spans="1:32">
      <c r="A5270" s="134">
        <v>5261</v>
      </c>
      <c r="B5270" s="136"/>
      <c r="C5270" s="146">
        <f t="shared" si="767"/>
        <v>0</v>
      </c>
      <c r="D5270" s="146">
        <f t="shared" si="768"/>
        <v>1</v>
      </c>
      <c r="E5270" s="146">
        <f t="shared" si="769"/>
        <v>1900</v>
      </c>
      <c r="F5270" s="137"/>
      <c r="G5270" s="287"/>
      <c r="H5270" s="137"/>
      <c r="I5270" s="134"/>
      <c r="J5270" s="204"/>
      <c r="K5270" s="133"/>
      <c r="L5270" s="134"/>
      <c r="M5270" s="133"/>
      <c r="N5270" s="134"/>
      <c r="O5270" s="134"/>
      <c r="P5270" s="166"/>
      <c r="Q5270" s="164"/>
      <c r="R5270" s="165"/>
      <c r="S5270" s="138"/>
      <c r="T5270" s="138"/>
      <c r="U5270" s="138"/>
      <c r="V5270" s="138"/>
      <c r="W5270" s="166"/>
      <c r="X5270" s="135"/>
      <c r="Y5270" s="418">
        <f t="shared" si="770"/>
        <v>0</v>
      </c>
      <c r="Z5270" s="291">
        <f t="shared" si="771"/>
        <v>0</v>
      </c>
      <c r="AA5270" s="163"/>
      <c r="AB5270" s="177" t="str">
        <f t="shared" si="772"/>
        <v/>
      </c>
      <c r="AC5270" s="283" t="str">
        <f t="shared" si="773"/>
        <v/>
      </c>
      <c r="AD5270" s="283" t="str">
        <f t="shared" si="774"/>
        <v/>
      </c>
      <c r="AE5270" s="163"/>
      <c r="AF5270" s="162"/>
    </row>
    <row r="5271" spans="1:32">
      <c r="A5271" s="134">
        <v>5262</v>
      </c>
      <c r="B5271" s="136"/>
      <c r="C5271" s="146">
        <f t="shared" si="767"/>
        <v>0</v>
      </c>
      <c r="D5271" s="146">
        <f t="shared" si="768"/>
        <v>1</v>
      </c>
      <c r="E5271" s="146">
        <f t="shared" si="769"/>
        <v>1900</v>
      </c>
      <c r="F5271" s="137"/>
      <c r="G5271" s="287"/>
      <c r="H5271" s="137"/>
      <c r="I5271" s="134"/>
      <c r="J5271" s="204"/>
      <c r="K5271" s="133"/>
      <c r="L5271" s="134"/>
      <c r="M5271" s="133"/>
      <c r="N5271" s="134"/>
      <c r="O5271" s="134"/>
      <c r="P5271" s="166"/>
      <c r="Q5271" s="164"/>
      <c r="R5271" s="165"/>
      <c r="S5271" s="138"/>
      <c r="T5271" s="138"/>
      <c r="U5271" s="138"/>
      <c r="V5271" s="138"/>
      <c r="W5271" s="166"/>
      <c r="X5271" s="135"/>
      <c r="Y5271" s="418">
        <f t="shared" si="770"/>
        <v>0</v>
      </c>
      <c r="Z5271" s="291">
        <f t="shared" si="771"/>
        <v>0</v>
      </c>
      <c r="AA5271" s="163"/>
      <c r="AB5271" s="177" t="str">
        <f t="shared" si="772"/>
        <v/>
      </c>
      <c r="AC5271" s="283" t="str">
        <f t="shared" si="773"/>
        <v/>
      </c>
      <c r="AD5271" s="283" t="str">
        <f t="shared" si="774"/>
        <v/>
      </c>
      <c r="AE5271" s="163"/>
      <c r="AF5271" s="162"/>
    </row>
    <row r="5272" spans="1:32">
      <c r="A5272" s="134">
        <v>5263</v>
      </c>
      <c r="B5272" s="136"/>
      <c r="C5272" s="146">
        <f t="shared" si="767"/>
        <v>0</v>
      </c>
      <c r="D5272" s="146">
        <f t="shared" si="768"/>
        <v>1</v>
      </c>
      <c r="E5272" s="146">
        <f t="shared" si="769"/>
        <v>1900</v>
      </c>
      <c r="F5272" s="137"/>
      <c r="G5272" s="287"/>
      <c r="H5272" s="137"/>
      <c r="I5272" s="134"/>
      <c r="J5272" s="204"/>
      <c r="K5272" s="133"/>
      <c r="L5272" s="134"/>
      <c r="M5272" s="133"/>
      <c r="N5272" s="134"/>
      <c r="O5272" s="134"/>
      <c r="P5272" s="166"/>
      <c r="Q5272" s="164"/>
      <c r="R5272" s="165"/>
      <c r="S5272" s="138"/>
      <c r="T5272" s="138"/>
      <c r="U5272" s="138"/>
      <c r="V5272" s="138"/>
      <c r="W5272" s="166"/>
      <c r="X5272" s="135"/>
      <c r="Y5272" s="418">
        <f t="shared" si="770"/>
        <v>0</v>
      </c>
      <c r="Z5272" s="291">
        <f t="shared" si="771"/>
        <v>0</v>
      </c>
      <c r="AA5272" s="163"/>
      <c r="AB5272" s="177" t="str">
        <f t="shared" si="772"/>
        <v/>
      </c>
      <c r="AC5272" s="283" t="str">
        <f t="shared" si="773"/>
        <v/>
      </c>
      <c r="AD5272" s="283" t="str">
        <f t="shared" si="774"/>
        <v/>
      </c>
      <c r="AE5272" s="163"/>
      <c r="AF5272" s="162"/>
    </row>
    <row r="5273" spans="1:32">
      <c r="A5273" s="134">
        <v>5264</v>
      </c>
      <c r="B5273" s="136"/>
      <c r="C5273" s="146">
        <f t="shared" si="767"/>
        <v>0</v>
      </c>
      <c r="D5273" s="146">
        <f t="shared" si="768"/>
        <v>1</v>
      </c>
      <c r="E5273" s="146">
        <f t="shared" si="769"/>
        <v>1900</v>
      </c>
      <c r="F5273" s="137"/>
      <c r="G5273" s="287"/>
      <c r="H5273" s="137"/>
      <c r="I5273" s="134"/>
      <c r="J5273" s="204"/>
      <c r="K5273" s="133"/>
      <c r="L5273" s="134"/>
      <c r="M5273" s="133"/>
      <c r="N5273" s="134"/>
      <c r="O5273" s="134"/>
      <c r="P5273" s="166"/>
      <c r="Q5273" s="164"/>
      <c r="R5273" s="165"/>
      <c r="S5273" s="138"/>
      <c r="T5273" s="138"/>
      <c r="U5273" s="138"/>
      <c r="V5273" s="138"/>
      <c r="W5273" s="166"/>
      <c r="X5273" s="135"/>
      <c r="Y5273" s="418">
        <f t="shared" si="770"/>
        <v>0</v>
      </c>
      <c r="Z5273" s="291">
        <f t="shared" si="771"/>
        <v>0</v>
      </c>
      <c r="AA5273" s="163"/>
      <c r="AB5273" s="177" t="str">
        <f t="shared" si="772"/>
        <v/>
      </c>
      <c r="AC5273" s="283" t="str">
        <f t="shared" si="773"/>
        <v/>
      </c>
      <c r="AD5273" s="283" t="str">
        <f t="shared" si="774"/>
        <v/>
      </c>
      <c r="AE5273" s="163"/>
      <c r="AF5273" s="162"/>
    </row>
    <row r="5274" spans="1:32">
      <c r="A5274" s="134">
        <v>5265</v>
      </c>
      <c r="B5274" s="136"/>
      <c r="C5274" s="146">
        <f t="shared" si="767"/>
        <v>0</v>
      </c>
      <c r="D5274" s="146">
        <f t="shared" si="768"/>
        <v>1</v>
      </c>
      <c r="E5274" s="146">
        <f t="shared" si="769"/>
        <v>1900</v>
      </c>
      <c r="F5274" s="137"/>
      <c r="G5274" s="287"/>
      <c r="H5274" s="137"/>
      <c r="I5274" s="134"/>
      <c r="J5274" s="204"/>
      <c r="K5274" s="133"/>
      <c r="L5274" s="134"/>
      <c r="M5274" s="133"/>
      <c r="N5274" s="134"/>
      <c r="O5274" s="134"/>
      <c r="P5274" s="166"/>
      <c r="Q5274" s="164"/>
      <c r="R5274" s="165"/>
      <c r="S5274" s="138"/>
      <c r="T5274" s="138"/>
      <c r="U5274" s="138"/>
      <c r="V5274" s="138"/>
      <c r="W5274" s="166"/>
      <c r="X5274" s="135"/>
      <c r="Y5274" s="418">
        <f t="shared" si="770"/>
        <v>0</v>
      </c>
      <c r="Z5274" s="291">
        <f t="shared" si="771"/>
        <v>0</v>
      </c>
      <c r="AA5274" s="163"/>
      <c r="AB5274" s="177" t="str">
        <f t="shared" si="772"/>
        <v/>
      </c>
      <c r="AC5274" s="283" t="str">
        <f t="shared" si="773"/>
        <v/>
      </c>
      <c r="AD5274" s="283" t="str">
        <f t="shared" si="774"/>
        <v/>
      </c>
      <c r="AE5274" s="163"/>
      <c r="AF5274" s="162"/>
    </row>
    <row r="5275" spans="1:32">
      <c r="A5275" s="134">
        <v>5266</v>
      </c>
      <c r="B5275" s="136"/>
      <c r="C5275" s="146">
        <f t="shared" si="767"/>
        <v>0</v>
      </c>
      <c r="D5275" s="146">
        <f t="shared" si="768"/>
        <v>1</v>
      </c>
      <c r="E5275" s="146">
        <f t="shared" si="769"/>
        <v>1900</v>
      </c>
      <c r="F5275" s="137"/>
      <c r="G5275" s="287"/>
      <c r="H5275" s="137"/>
      <c r="I5275" s="134"/>
      <c r="J5275" s="204"/>
      <c r="K5275" s="133"/>
      <c r="L5275" s="134"/>
      <c r="M5275" s="133"/>
      <c r="N5275" s="134"/>
      <c r="O5275" s="134"/>
      <c r="P5275" s="166"/>
      <c r="Q5275" s="164"/>
      <c r="R5275" s="165"/>
      <c r="S5275" s="138"/>
      <c r="T5275" s="138"/>
      <c r="U5275" s="138"/>
      <c r="V5275" s="138"/>
      <c r="W5275" s="166"/>
      <c r="X5275" s="135"/>
      <c r="Y5275" s="418">
        <f t="shared" si="770"/>
        <v>0</v>
      </c>
      <c r="Z5275" s="291">
        <f t="shared" si="771"/>
        <v>0</v>
      </c>
      <c r="AA5275" s="163"/>
      <c r="AB5275" s="177" t="str">
        <f t="shared" si="772"/>
        <v/>
      </c>
      <c r="AC5275" s="283" t="str">
        <f t="shared" si="773"/>
        <v/>
      </c>
      <c r="AD5275" s="283" t="str">
        <f t="shared" si="774"/>
        <v/>
      </c>
      <c r="AE5275" s="163"/>
      <c r="AF5275" s="162"/>
    </row>
    <row r="5276" spans="1:32">
      <c r="A5276" s="134">
        <v>5267</v>
      </c>
      <c r="B5276" s="136"/>
      <c r="C5276" s="146">
        <f t="shared" si="767"/>
        <v>0</v>
      </c>
      <c r="D5276" s="146">
        <f t="shared" si="768"/>
        <v>1</v>
      </c>
      <c r="E5276" s="146">
        <f t="shared" si="769"/>
        <v>1900</v>
      </c>
      <c r="F5276" s="137"/>
      <c r="G5276" s="287"/>
      <c r="H5276" s="137"/>
      <c r="I5276" s="134"/>
      <c r="J5276" s="204"/>
      <c r="K5276" s="133"/>
      <c r="L5276" s="134"/>
      <c r="M5276" s="133"/>
      <c r="N5276" s="134"/>
      <c r="O5276" s="134"/>
      <c r="P5276" s="166"/>
      <c r="Q5276" s="164"/>
      <c r="R5276" s="165"/>
      <c r="S5276" s="138"/>
      <c r="T5276" s="138"/>
      <c r="U5276" s="138"/>
      <c r="V5276" s="138"/>
      <c r="W5276" s="166"/>
      <c r="X5276" s="135"/>
      <c r="Y5276" s="418">
        <f t="shared" si="770"/>
        <v>0</v>
      </c>
      <c r="Z5276" s="291">
        <f t="shared" si="771"/>
        <v>0</v>
      </c>
      <c r="AA5276" s="163"/>
      <c r="AB5276" s="177" t="str">
        <f t="shared" si="772"/>
        <v/>
      </c>
      <c r="AC5276" s="283" t="str">
        <f t="shared" si="773"/>
        <v/>
      </c>
      <c r="AD5276" s="283" t="str">
        <f t="shared" si="774"/>
        <v/>
      </c>
      <c r="AE5276" s="163"/>
      <c r="AF5276" s="162"/>
    </row>
    <row r="5277" spans="1:32">
      <c r="A5277" s="134">
        <v>5268</v>
      </c>
      <c r="B5277" s="136"/>
      <c r="C5277" s="146">
        <f t="shared" si="767"/>
        <v>0</v>
      </c>
      <c r="D5277" s="146">
        <f t="shared" si="768"/>
        <v>1</v>
      </c>
      <c r="E5277" s="146">
        <f t="shared" si="769"/>
        <v>1900</v>
      </c>
      <c r="F5277" s="137"/>
      <c r="G5277" s="287"/>
      <c r="H5277" s="137"/>
      <c r="I5277" s="134"/>
      <c r="J5277" s="204"/>
      <c r="K5277" s="133"/>
      <c r="L5277" s="134"/>
      <c r="M5277" s="133"/>
      <c r="N5277" s="134"/>
      <c r="O5277" s="134"/>
      <c r="P5277" s="166"/>
      <c r="Q5277" s="164"/>
      <c r="R5277" s="165"/>
      <c r="S5277" s="138"/>
      <c r="T5277" s="138"/>
      <c r="U5277" s="138"/>
      <c r="V5277" s="138"/>
      <c r="W5277" s="166"/>
      <c r="X5277" s="135"/>
      <c r="Y5277" s="418">
        <f t="shared" si="770"/>
        <v>0</v>
      </c>
      <c r="Z5277" s="291">
        <f t="shared" si="771"/>
        <v>0</v>
      </c>
      <c r="AA5277" s="163"/>
      <c r="AB5277" s="177" t="str">
        <f t="shared" si="772"/>
        <v/>
      </c>
      <c r="AC5277" s="283" t="str">
        <f t="shared" si="773"/>
        <v/>
      </c>
      <c r="AD5277" s="283" t="str">
        <f t="shared" si="774"/>
        <v/>
      </c>
      <c r="AE5277" s="163"/>
      <c r="AF5277" s="162"/>
    </row>
    <row r="5278" spans="1:32">
      <c r="A5278" s="134">
        <v>5269</v>
      </c>
      <c r="B5278" s="136"/>
      <c r="C5278" s="146">
        <f t="shared" si="767"/>
        <v>0</v>
      </c>
      <c r="D5278" s="146">
        <f t="shared" si="768"/>
        <v>1</v>
      </c>
      <c r="E5278" s="146">
        <f t="shared" si="769"/>
        <v>1900</v>
      </c>
      <c r="F5278" s="137"/>
      <c r="G5278" s="287"/>
      <c r="H5278" s="137"/>
      <c r="I5278" s="134"/>
      <c r="J5278" s="204"/>
      <c r="K5278" s="133"/>
      <c r="L5278" s="134"/>
      <c r="M5278" s="133"/>
      <c r="N5278" s="134"/>
      <c r="O5278" s="134"/>
      <c r="P5278" s="166"/>
      <c r="Q5278" s="164"/>
      <c r="R5278" s="165"/>
      <c r="S5278" s="138"/>
      <c r="T5278" s="138"/>
      <c r="U5278" s="138"/>
      <c r="V5278" s="138"/>
      <c r="W5278" s="166"/>
      <c r="X5278" s="135"/>
      <c r="Y5278" s="418">
        <f t="shared" si="770"/>
        <v>0</v>
      </c>
      <c r="Z5278" s="291">
        <f t="shared" si="771"/>
        <v>0</v>
      </c>
      <c r="AA5278" s="163"/>
      <c r="AB5278" s="177" t="str">
        <f t="shared" si="772"/>
        <v/>
      </c>
      <c r="AC5278" s="283" t="str">
        <f t="shared" si="773"/>
        <v/>
      </c>
      <c r="AD5278" s="283" t="str">
        <f t="shared" si="774"/>
        <v/>
      </c>
      <c r="AE5278" s="163"/>
      <c r="AF5278" s="162"/>
    </row>
    <row r="5279" spans="1:32">
      <c r="A5279" s="134">
        <v>5270</v>
      </c>
      <c r="B5279" s="136"/>
      <c r="C5279" s="146">
        <f t="shared" si="767"/>
        <v>0</v>
      </c>
      <c r="D5279" s="146">
        <f t="shared" si="768"/>
        <v>1</v>
      </c>
      <c r="E5279" s="146">
        <f t="shared" si="769"/>
        <v>1900</v>
      </c>
      <c r="F5279" s="137"/>
      <c r="G5279" s="287"/>
      <c r="H5279" s="137"/>
      <c r="I5279" s="134"/>
      <c r="J5279" s="204"/>
      <c r="K5279" s="133"/>
      <c r="L5279" s="134"/>
      <c r="M5279" s="133"/>
      <c r="N5279" s="134"/>
      <c r="O5279" s="134"/>
      <c r="P5279" s="166"/>
      <c r="Q5279" s="164"/>
      <c r="R5279" s="165"/>
      <c r="S5279" s="138"/>
      <c r="T5279" s="138"/>
      <c r="U5279" s="138"/>
      <c r="V5279" s="138"/>
      <c r="W5279" s="166"/>
      <c r="X5279" s="135"/>
      <c r="Y5279" s="418">
        <f t="shared" si="770"/>
        <v>0</v>
      </c>
      <c r="Z5279" s="291">
        <f t="shared" si="771"/>
        <v>0</v>
      </c>
      <c r="AA5279" s="163"/>
      <c r="AB5279" s="177" t="str">
        <f t="shared" si="772"/>
        <v/>
      </c>
      <c r="AC5279" s="283" t="str">
        <f t="shared" si="773"/>
        <v/>
      </c>
      <c r="AD5279" s="283" t="str">
        <f t="shared" si="774"/>
        <v/>
      </c>
      <c r="AE5279" s="163"/>
      <c r="AF5279" s="162"/>
    </row>
    <row r="5280" spans="1:32">
      <c r="A5280" s="134">
        <v>5271</v>
      </c>
      <c r="B5280" s="136"/>
      <c r="C5280" s="146">
        <f t="shared" si="767"/>
        <v>0</v>
      </c>
      <c r="D5280" s="146">
        <f t="shared" si="768"/>
        <v>1</v>
      </c>
      <c r="E5280" s="146">
        <f t="shared" si="769"/>
        <v>1900</v>
      </c>
      <c r="F5280" s="137"/>
      <c r="G5280" s="287"/>
      <c r="H5280" s="137"/>
      <c r="I5280" s="134"/>
      <c r="J5280" s="204"/>
      <c r="K5280" s="133"/>
      <c r="L5280" s="134"/>
      <c r="M5280" s="133"/>
      <c r="N5280" s="134"/>
      <c r="O5280" s="134"/>
      <c r="P5280" s="166"/>
      <c r="Q5280" s="164"/>
      <c r="R5280" s="165"/>
      <c r="S5280" s="138"/>
      <c r="T5280" s="138"/>
      <c r="U5280" s="138"/>
      <c r="V5280" s="138"/>
      <c r="W5280" s="166"/>
      <c r="X5280" s="135"/>
      <c r="Y5280" s="418">
        <f t="shared" si="770"/>
        <v>0</v>
      </c>
      <c r="Z5280" s="291">
        <f t="shared" si="771"/>
        <v>0</v>
      </c>
      <c r="AA5280" s="163"/>
      <c r="AB5280" s="177" t="str">
        <f t="shared" si="772"/>
        <v/>
      </c>
      <c r="AC5280" s="283" t="str">
        <f t="shared" si="773"/>
        <v/>
      </c>
      <c r="AD5280" s="283" t="str">
        <f t="shared" si="774"/>
        <v/>
      </c>
      <c r="AE5280" s="163"/>
      <c r="AF5280" s="162"/>
    </row>
    <row r="5281" spans="1:32">
      <c r="A5281" s="134">
        <v>5272</v>
      </c>
      <c r="B5281" s="136"/>
      <c r="C5281" s="146">
        <f t="shared" si="767"/>
        <v>0</v>
      </c>
      <c r="D5281" s="146">
        <f t="shared" si="768"/>
        <v>1</v>
      </c>
      <c r="E5281" s="146">
        <f t="shared" si="769"/>
        <v>1900</v>
      </c>
      <c r="F5281" s="137"/>
      <c r="G5281" s="287"/>
      <c r="H5281" s="137"/>
      <c r="I5281" s="134"/>
      <c r="J5281" s="204"/>
      <c r="K5281" s="133"/>
      <c r="L5281" s="134"/>
      <c r="M5281" s="133"/>
      <c r="N5281" s="134"/>
      <c r="O5281" s="134"/>
      <c r="P5281" s="166"/>
      <c r="Q5281" s="164"/>
      <c r="R5281" s="165"/>
      <c r="S5281" s="138"/>
      <c r="T5281" s="138"/>
      <c r="U5281" s="138"/>
      <c r="V5281" s="138"/>
      <c r="W5281" s="166"/>
      <c r="X5281" s="135"/>
      <c r="Y5281" s="418">
        <f t="shared" si="770"/>
        <v>0</v>
      </c>
      <c r="Z5281" s="291">
        <f t="shared" si="771"/>
        <v>0</v>
      </c>
      <c r="AA5281" s="163"/>
      <c r="AB5281" s="177" t="str">
        <f t="shared" si="772"/>
        <v/>
      </c>
      <c r="AC5281" s="283" t="str">
        <f t="shared" si="773"/>
        <v/>
      </c>
      <c r="AD5281" s="283" t="str">
        <f t="shared" si="774"/>
        <v/>
      </c>
      <c r="AE5281" s="163"/>
      <c r="AF5281" s="162"/>
    </row>
    <row r="5282" spans="1:32">
      <c r="A5282" s="134">
        <v>5273</v>
      </c>
      <c r="B5282" s="136"/>
      <c r="C5282" s="146">
        <f t="shared" si="767"/>
        <v>0</v>
      </c>
      <c r="D5282" s="146">
        <f t="shared" si="768"/>
        <v>1</v>
      </c>
      <c r="E5282" s="146">
        <f t="shared" si="769"/>
        <v>1900</v>
      </c>
      <c r="F5282" s="137"/>
      <c r="G5282" s="287"/>
      <c r="H5282" s="137"/>
      <c r="I5282" s="134"/>
      <c r="J5282" s="204"/>
      <c r="K5282" s="133"/>
      <c r="L5282" s="134"/>
      <c r="M5282" s="133"/>
      <c r="N5282" s="134"/>
      <c r="O5282" s="134"/>
      <c r="P5282" s="166"/>
      <c r="Q5282" s="164"/>
      <c r="R5282" s="165"/>
      <c r="S5282" s="138"/>
      <c r="T5282" s="138"/>
      <c r="U5282" s="138"/>
      <c r="V5282" s="138"/>
      <c r="W5282" s="166"/>
      <c r="X5282" s="135"/>
      <c r="Y5282" s="418">
        <f t="shared" si="770"/>
        <v>0</v>
      </c>
      <c r="Z5282" s="291">
        <f t="shared" si="771"/>
        <v>0</v>
      </c>
      <c r="AA5282" s="163"/>
      <c r="AB5282" s="177" t="str">
        <f t="shared" si="772"/>
        <v/>
      </c>
      <c r="AC5282" s="283" t="str">
        <f t="shared" si="773"/>
        <v/>
      </c>
      <c r="AD5282" s="283" t="str">
        <f t="shared" si="774"/>
        <v/>
      </c>
      <c r="AE5282" s="163"/>
      <c r="AF5282" s="162"/>
    </row>
    <row r="5283" spans="1:32">
      <c r="A5283" s="134">
        <v>5274</v>
      </c>
      <c r="B5283" s="136"/>
      <c r="C5283" s="146">
        <f t="shared" si="767"/>
        <v>0</v>
      </c>
      <c r="D5283" s="146">
        <f t="shared" si="768"/>
        <v>1</v>
      </c>
      <c r="E5283" s="146">
        <f t="shared" si="769"/>
        <v>1900</v>
      </c>
      <c r="F5283" s="137"/>
      <c r="G5283" s="287"/>
      <c r="H5283" s="137"/>
      <c r="I5283" s="134"/>
      <c r="J5283" s="204"/>
      <c r="K5283" s="133"/>
      <c r="L5283" s="134"/>
      <c r="M5283" s="133"/>
      <c r="N5283" s="134"/>
      <c r="O5283" s="134"/>
      <c r="P5283" s="166"/>
      <c r="Q5283" s="164"/>
      <c r="R5283" s="165"/>
      <c r="S5283" s="138"/>
      <c r="T5283" s="138"/>
      <c r="U5283" s="138"/>
      <c r="V5283" s="138"/>
      <c r="W5283" s="166"/>
      <c r="X5283" s="135"/>
      <c r="Y5283" s="418">
        <f t="shared" si="770"/>
        <v>0</v>
      </c>
      <c r="Z5283" s="291">
        <f t="shared" si="771"/>
        <v>0</v>
      </c>
      <c r="AA5283" s="163"/>
      <c r="AB5283" s="177" t="str">
        <f t="shared" si="772"/>
        <v/>
      </c>
      <c r="AC5283" s="283" t="str">
        <f t="shared" si="773"/>
        <v/>
      </c>
      <c r="AD5283" s="283" t="str">
        <f t="shared" si="774"/>
        <v/>
      </c>
      <c r="AE5283" s="163"/>
      <c r="AF5283" s="162"/>
    </row>
    <row r="5284" spans="1:32">
      <c r="A5284" s="134">
        <v>5275</v>
      </c>
      <c r="B5284" s="136"/>
      <c r="C5284" s="146">
        <f t="shared" si="767"/>
        <v>0</v>
      </c>
      <c r="D5284" s="146">
        <f t="shared" si="768"/>
        <v>1</v>
      </c>
      <c r="E5284" s="146">
        <f t="shared" si="769"/>
        <v>1900</v>
      </c>
      <c r="F5284" s="137"/>
      <c r="G5284" s="287"/>
      <c r="H5284" s="137"/>
      <c r="I5284" s="134"/>
      <c r="J5284" s="204"/>
      <c r="K5284" s="133"/>
      <c r="L5284" s="134"/>
      <c r="M5284" s="133"/>
      <c r="N5284" s="134"/>
      <c r="O5284" s="134"/>
      <c r="P5284" s="166"/>
      <c r="Q5284" s="164"/>
      <c r="R5284" s="165"/>
      <c r="S5284" s="138"/>
      <c r="T5284" s="138"/>
      <c r="U5284" s="138"/>
      <c r="V5284" s="138"/>
      <c r="W5284" s="166"/>
      <c r="X5284" s="135"/>
      <c r="Y5284" s="418">
        <f t="shared" si="770"/>
        <v>0</v>
      </c>
      <c r="Z5284" s="291">
        <f t="shared" si="771"/>
        <v>0</v>
      </c>
      <c r="AA5284" s="163"/>
      <c r="AB5284" s="177" t="str">
        <f t="shared" si="772"/>
        <v/>
      </c>
      <c r="AC5284" s="283" t="str">
        <f t="shared" si="773"/>
        <v/>
      </c>
      <c r="AD5284" s="283" t="str">
        <f t="shared" si="774"/>
        <v/>
      </c>
      <c r="AE5284" s="163"/>
      <c r="AF5284" s="162"/>
    </row>
    <row r="5285" spans="1:32">
      <c r="A5285" s="134">
        <v>5276</v>
      </c>
      <c r="B5285" s="136"/>
      <c r="C5285" s="146">
        <f t="shared" si="767"/>
        <v>0</v>
      </c>
      <c r="D5285" s="146">
        <f t="shared" si="768"/>
        <v>1</v>
      </c>
      <c r="E5285" s="146">
        <f t="shared" si="769"/>
        <v>1900</v>
      </c>
      <c r="F5285" s="137"/>
      <c r="G5285" s="287"/>
      <c r="H5285" s="137"/>
      <c r="I5285" s="134"/>
      <c r="J5285" s="204"/>
      <c r="K5285" s="133"/>
      <c r="L5285" s="134"/>
      <c r="M5285" s="133"/>
      <c r="N5285" s="134"/>
      <c r="O5285" s="134"/>
      <c r="P5285" s="166"/>
      <c r="Q5285" s="164"/>
      <c r="R5285" s="165"/>
      <c r="S5285" s="138"/>
      <c r="T5285" s="138"/>
      <c r="U5285" s="138"/>
      <c r="V5285" s="138"/>
      <c r="W5285" s="166"/>
      <c r="X5285" s="135"/>
      <c r="Y5285" s="418">
        <f t="shared" si="770"/>
        <v>0</v>
      </c>
      <c r="Z5285" s="291">
        <f t="shared" si="771"/>
        <v>0</v>
      </c>
      <c r="AA5285" s="163"/>
      <c r="AB5285" s="177" t="str">
        <f t="shared" si="772"/>
        <v/>
      </c>
      <c r="AC5285" s="283" t="str">
        <f t="shared" si="773"/>
        <v/>
      </c>
      <c r="AD5285" s="283" t="str">
        <f t="shared" si="774"/>
        <v/>
      </c>
      <c r="AE5285" s="163"/>
      <c r="AF5285" s="162"/>
    </row>
    <row r="5286" spans="1:32">
      <c r="A5286" s="134">
        <v>5277</v>
      </c>
      <c r="B5286" s="136"/>
      <c r="C5286" s="146">
        <f t="shared" si="767"/>
        <v>0</v>
      </c>
      <c r="D5286" s="146">
        <f t="shared" si="768"/>
        <v>1</v>
      </c>
      <c r="E5286" s="146">
        <f t="shared" si="769"/>
        <v>1900</v>
      </c>
      <c r="F5286" s="137"/>
      <c r="G5286" s="287"/>
      <c r="H5286" s="137"/>
      <c r="I5286" s="134"/>
      <c r="J5286" s="204"/>
      <c r="K5286" s="133"/>
      <c r="L5286" s="134"/>
      <c r="M5286" s="133"/>
      <c r="N5286" s="134"/>
      <c r="O5286" s="134"/>
      <c r="P5286" s="166"/>
      <c r="Q5286" s="164"/>
      <c r="R5286" s="165"/>
      <c r="S5286" s="138"/>
      <c r="T5286" s="138"/>
      <c r="U5286" s="138"/>
      <c r="V5286" s="138"/>
      <c r="W5286" s="166"/>
      <c r="X5286" s="135"/>
      <c r="Y5286" s="418">
        <f t="shared" si="770"/>
        <v>0</v>
      </c>
      <c r="Z5286" s="291">
        <f t="shared" si="771"/>
        <v>0</v>
      </c>
      <c r="AA5286" s="163"/>
      <c r="AB5286" s="177" t="str">
        <f t="shared" si="772"/>
        <v/>
      </c>
      <c r="AC5286" s="283" t="str">
        <f t="shared" si="773"/>
        <v/>
      </c>
      <c r="AD5286" s="283" t="str">
        <f t="shared" si="774"/>
        <v/>
      </c>
      <c r="AE5286" s="163"/>
      <c r="AF5286" s="162"/>
    </row>
    <row r="5287" spans="1:32">
      <c r="A5287" s="134">
        <v>5278</v>
      </c>
      <c r="B5287" s="136"/>
      <c r="C5287" s="146">
        <f t="shared" si="767"/>
        <v>0</v>
      </c>
      <c r="D5287" s="146">
        <f t="shared" si="768"/>
        <v>1</v>
      </c>
      <c r="E5287" s="146">
        <f t="shared" si="769"/>
        <v>1900</v>
      </c>
      <c r="F5287" s="137"/>
      <c r="G5287" s="287"/>
      <c r="H5287" s="137"/>
      <c r="I5287" s="134"/>
      <c r="J5287" s="204"/>
      <c r="K5287" s="133"/>
      <c r="L5287" s="134"/>
      <c r="M5287" s="133"/>
      <c r="N5287" s="134"/>
      <c r="O5287" s="134"/>
      <c r="P5287" s="166"/>
      <c r="Q5287" s="164"/>
      <c r="R5287" s="165"/>
      <c r="S5287" s="138"/>
      <c r="T5287" s="138"/>
      <c r="U5287" s="138"/>
      <c r="V5287" s="138"/>
      <c r="W5287" s="166"/>
      <c r="X5287" s="135"/>
      <c r="Y5287" s="418">
        <f t="shared" si="770"/>
        <v>0</v>
      </c>
      <c r="Z5287" s="291">
        <f t="shared" si="771"/>
        <v>0</v>
      </c>
      <c r="AA5287" s="163"/>
      <c r="AB5287" s="177" t="str">
        <f t="shared" si="772"/>
        <v/>
      </c>
      <c r="AC5287" s="283" t="str">
        <f t="shared" si="773"/>
        <v/>
      </c>
      <c r="AD5287" s="283" t="str">
        <f t="shared" si="774"/>
        <v/>
      </c>
      <c r="AE5287" s="163"/>
      <c r="AF5287" s="162"/>
    </row>
    <row r="5288" spans="1:32">
      <c r="A5288" s="134">
        <v>5279</v>
      </c>
      <c r="B5288" s="136"/>
      <c r="C5288" s="146">
        <f t="shared" si="767"/>
        <v>0</v>
      </c>
      <c r="D5288" s="146">
        <f t="shared" si="768"/>
        <v>1</v>
      </c>
      <c r="E5288" s="146">
        <f t="shared" si="769"/>
        <v>1900</v>
      </c>
      <c r="F5288" s="137"/>
      <c r="G5288" s="287"/>
      <c r="H5288" s="137"/>
      <c r="I5288" s="134"/>
      <c r="J5288" s="204"/>
      <c r="K5288" s="133"/>
      <c r="L5288" s="134"/>
      <c r="M5288" s="133"/>
      <c r="N5288" s="134"/>
      <c r="O5288" s="134"/>
      <c r="P5288" s="166"/>
      <c r="Q5288" s="164"/>
      <c r="R5288" s="165"/>
      <c r="S5288" s="138"/>
      <c r="T5288" s="138"/>
      <c r="U5288" s="138"/>
      <c r="V5288" s="138"/>
      <c r="W5288" s="166"/>
      <c r="X5288" s="135"/>
      <c r="Y5288" s="418">
        <f t="shared" si="770"/>
        <v>0</v>
      </c>
      <c r="Z5288" s="291">
        <f t="shared" si="771"/>
        <v>0</v>
      </c>
      <c r="AA5288" s="163"/>
      <c r="AB5288" s="177" t="str">
        <f t="shared" si="772"/>
        <v/>
      </c>
      <c r="AC5288" s="283" t="str">
        <f t="shared" si="773"/>
        <v/>
      </c>
      <c r="AD5288" s="283" t="str">
        <f t="shared" si="774"/>
        <v/>
      </c>
      <c r="AE5288" s="163"/>
      <c r="AF5288" s="162"/>
    </row>
    <row r="5289" spans="1:32">
      <c r="A5289" s="134">
        <v>5280</v>
      </c>
      <c r="B5289" s="136"/>
      <c r="C5289" s="146">
        <f t="shared" si="767"/>
        <v>0</v>
      </c>
      <c r="D5289" s="146">
        <f t="shared" si="768"/>
        <v>1</v>
      </c>
      <c r="E5289" s="146">
        <f t="shared" si="769"/>
        <v>1900</v>
      </c>
      <c r="F5289" s="137"/>
      <c r="G5289" s="287"/>
      <c r="H5289" s="137"/>
      <c r="I5289" s="134"/>
      <c r="J5289" s="204"/>
      <c r="K5289" s="133"/>
      <c r="L5289" s="134"/>
      <c r="M5289" s="133"/>
      <c r="N5289" s="134"/>
      <c r="O5289" s="134"/>
      <c r="P5289" s="166"/>
      <c r="Q5289" s="164"/>
      <c r="R5289" s="165"/>
      <c r="S5289" s="138"/>
      <c r="T5289" s="138"/>
      <c r="U5289" s="138"/>
      <c r="V5289" s="138"/>
      <c r="W5289" s="166"/>
      <c r="X5289" s="135"/>
      <c r="Y5289" s="418">
        <f t="shared" si="770"/>
        <v>0</v>
      </c>
      <c r="Z5289" s="291">
        <f t="shared" si="771"/>
        <v>0</v>
      </c>
      <c r="AA5289" s="163"/>
      <c r="AB5289" s="177" t="str">
        <f t="shared" si="772"/>
        <v/>
      </c>
      <c r="AC5289" s="283" t="str">
        <f t="shared" si="773"/>
        <v/>
      </c>
      <c r="AD5289" s="283" t="str">
        <f t="shared" si="774"/>
        <v/>
      </c>
      <c r="AE5289" s="163"/>
      <c r="AF5289" s="162"/>
    </row>
    <row r="5290" spans="1:32">
      <c r="A5290" s="134">
        <v>5281</v>
      </c>
      <c r="B5290" s="136"/>
      <c r="C5290" s="146">
        <f t="shared" si="767"/>
        <v>0</v>
      </c>
      <c r="D5290" s="146">
        <f t="shared" si="768"/>
        <v>1</v>
      </c>
      <c r="E5290" s="146">
        <f t="shared" si="769"/>
        <v>1900</v>
      </c>
      <c r="F5290" s="137"/>
      <c r="G5290" s="287"/>
      <c r="H5290" s="137"/>
      <c r="I5290" s="134"/>
      <c r="J5290" s="204"/>
      <c r="K5290" s="133"/>
      <c r="L5290" s="134"/>
      <c r="M5290" s="133"/>
      <c r="N5290" s="134"/>
      <c r="O5290" s="134"/>
      <c r="P5290" s="166"/>
      <c r="Q5290" s="164"/>
      <c r="R5290" s="165"/>
      <c r="S5290" s="138"/>
      <c r="T5290" s="138"/>
      <c r="U5290" s="138"/>
      <c r="V5290" s="138"/>
      <c r="W5290" s="166"/>
      <c r="X5290" s="135"/>
      <c r="Y5290" s="418">
        <f t="shared" si="770"/>
        <v>0</v>
      </c>
      <c r="Z5290" s="291">
        <f t="shared" si="771"/>
        <v>0</v>
      </c>
      <c r="AA5290" s="163"/>
      <c r="AB5290" s="177" t="str">
        <f t="shared" si="772"/>
        <v/>
      </c>
      <c r="AC5290" s="283" t="str">
        <f t="shared" si="773"/>
        <v/>
      </c>
      <c r="AD5290" s="283" t="str">
        <f t="shared" si="774"/>
        <v/>
      </c>
      <c r="AE5290" s="163"/>
      <c r="AF5290" s="162"/>
    </row>
    <row r="5291" spans="1:32">
      <c r="A5291" s="134">
        <v>5282</v>
      </c>
      <c r="B5291" s="136"/>
      <c r="C5291" s="146">
        <f t="shared" si="767"/>
        <v>0</v>
      </c>
      <c r="D5291" s="146">
        <f t="shared" si="768"/>
        <v>1</v>
      </c>
      <c r="E5291" s="146">
        <f t="shared" si="769"/>
        <v>1900</v>
      </c>
      <c r="F5291" s="137"/>
      <c r="G5291" s="287"/>
      <c r="H5291" s="137"/>
      <c r="I5291" s="134"/>
      <c r="J5291" s="204"/>
      <c r="K5291" s="133"/>
      <c r="L5291" s="134"/>
      <c r="M5291" s="133"/>
      <c r="N5291" s="134"/>
      <c r="O5291" s="134"/>
      <c r="P5291" s="166"/>
      <c r="Q5291" s="164"/>
      <c r="R5291" s="165"/>
      <c r="S5291" s="138"/>
      <c r="T5291" s="138"/>
      <c r="U5291" s="138"/>
      <c r="V5291" s="138"/>
      <c r="W5291" s="166"/>
      <c r="X5291" s="135"/>
      <c r="Y5291" s="418">
        <f t="shared" si="770"/>
        <v>0</v>
      </c>
      <c r="Z5291" s="291">
        <f t="shared" si="771"/>
        <v>0</v>
      </c>
      <c r="AA5291" s="163"/>
      <c r="AB5291" s="177" t="str">
        <f t="shared" si="772"/>
        <v/>
      </c>
      <c r="AC5291" s="283" t="str">
        <f t="shared" si="773"/>
        <v/>
      </c>
      <c r="AD5291" s="283" t="str">
        <f t="shared" si="774"/>
        <v/>
      </c>
      <c r="AE5291" s="163"/>
      <c r="AF5291" s="162"/>
    </row>
    <row r="5292" spans="1:32">
      <c r="A5292" s="134">
        <v>5283</v>
      </c>
      <c r="B5292" s="136"/>
      <c r="C5292" s="146">
        <f t="shared" si="767"/>
        <v>0</v>
      </c>
      <c r="D5292" s="146">
        <f t="shared" si="768"/>
        <v>1</v>
      </c>
      <c r="E5292" s="146">
        <f t="shared" si="769"/>
        <v>1900</v>
      </c>
      <c r="F5292" s="137"/>
      <c r="G5292" s="287"/>
      <c r="H5292" s="137"/>
      <c r="I5292" s="134"/>
      <c r="J5292" s="204"/>
      <c r="K5292" s="133"/>
      <c r="L5292" s="134"/>
      <c r="M5292" s="133"/>
      <c r="N5292" s="134"/>
      <c r="O5292" s="134"/>
      <c r="P5292" s="166"/>
      <c r="Q5292" s="164"/>
      <c r="R5292" s="165"/>
      <c r="S5292" s="138"/>
      <c r="T5292" s="138"/>
      <c r="U5292" s="138"/>
      <c r="V5292" s="138"/>
      <c r="W5292" s="166"/>
      <c r="X5292" s="135"/>
      <c r="Y5292" s="418">
        <f t="shared" si="770"/>
        <v>0</v>
      </c>
      <c r="Z5292" s="291">
        <f t="shared" si="771"/>
        <v>0</v>
      </c>
      <c r="AA5292" s="163"/>
      <c r="AB5292" s="177" t="str">
        <f t="shared" si="772"/>
        <v/>
      </c>
      <c r="AC5292" s="283" t="str">
        <f t="shared" si="773"/>
        <v/>
      </c>
      <c r="AD5292" s="283" t="str">
        <f t="shared" si="774"/>
        <v/>
      </c>
      <c r="AE5292" s="163"/>
      <c r="AF5292" s="162"/>
    </row>
    <row r="5293" spans="1:32">
      <c r="A5293" s="134">
        <v>5284</v>
      </c>
      <c r="B5293" s="136"/>
      <c r="C5293" s="146">
        <f t="shared" si="767"/>
        <v>0</v>
      </c>
      <c r="D5293" s="146">
        <f t="shared" si="768"/>
        <v>1</v>
      </c>
      <c r="E5293" s="146">
        <f t="shared" si="769"/>
        <v>1900</v>
      </c>
      <c r="F5293" s="137"/>
      <c r="G5293" s="287"/>
      <c r="H5293" s="137"/>
      <c r="I5293" s="134"/>
      <c r="J5293" s="204"/>
      <c r="K5293" s="133"/>
      <c r="L5293" s="134"/>
      <c r="M5293" s="133"/>
      <c r="N5293" s="134"/>
      <c r="O5293" s="134"/>
      <c r="P5293" s="166"/>
      <c r="Q5293" s="164"/>
      <c r="R5293" s="165"/>
      <c r="S5293" s="138"/>
      <c r="T5293" s="138"/>
      <c r="U5293" s="138"/>
      <c r="V5293" s="138"/>
      <c r="W5293" s="166"/>
      <c r="X5293" s="135"/>
      <c r="Y5293" s="418">
        <f t="shared" si="770"/>
        <v>0</v>
      </c>
      <c r="Z5293" s="291">
        <f t="shared" si="771"/>
        <v>0</v>
      </c>
      <c r="AA5293" s="163"/>
      <c r="AB5293" s="177" t="str">
        <f t="shared" si="772"/>
        <v/>
      </c>
      <c r="AC5293" s="283" t="str">
        <f t="shared" si="773"/>
        <v/>
      </c>
      <c r="AD5293" s="283" t="str">
        <f t="shared" si="774"/>
        <v/>
      </c>
      <c r="AE5293" s="163"/>
      <c r="AF5293" s="162"/>
    </row>
    <row r="5294" spans="1:32">
      <c r="A5294" s="134">
        <v>5285</v>
      </c>
      <c r="B5294" s="136"/>
      <c r="C5294" s="146">
        <f t="shared" si="767"/>
        <v>0</v>
      </c>
      <c r="D5294" s="146">
        <f t="shared" si="768"/>
        <v>1</v>
      </c>
      <c r="E5294" s="146">
        <f t="shared" si="769"/>
        <v>1900</v>
      </c>
      <c r="F5294" s="137"/>
      <c r="G5294" s="287"/>
      <c r="H5294" s="137"/>
      <c r="I5294" s="134"/>
      <c r="J5294" s="204"/>
      <c r="K5294" s="133"/>
      <c r="L5294" s="134"/>
      <c r="M5294" s="133"/>
      <c r="N5294" s="134"/>
      <c r="O5294" s="134"/>
      <c r="P5294" s="166"/>
      <c r="Q5294" s="164"/>
      <c r="R5294" s="165"/>
      <c r="S5294" s="138"/>
      <c r="T5294" s="138"/>
      <c r="U5294" s="138"/>
      <c r="V5294" s="138"/>
      <c r="W5294" s="166"/>
      <c r="X5294" s="135"/>
      <c r="Y5294" s="418">
        <f t="shared" si="770"/>
        <v>0</v>
      </c>
      <c r="Z5294" s="291">
        <f t="shared" si="771"/>
        <v>0</v>
      </c>
      <c r="AA5294" s="163"/>
      <c r="AB5294" s="177" t="str">
        <f t="shared" si="772"/>
        <v/>
      </c>
      <c r="AC5294" s="283" t="str">
        <f t="shared" si="773"/>
        <v/>
      </c>
      <c r="AD5294" s="283" t="str">
        <f t="shared" si="774"/>
        <v/>
      </c>
      <c r="AE5294" s="163"/>
      <c r="AF5294" s="162"/>
    </row>
    <row r="5295" spans="1:32">
      <c r="A5295" s="134">
        <v>5286</v>
      </c>
      <c r="B5295" s="136"/>
      <c r="C5295" s="146">
        <f t="shared" si="767"/>
        <v>0</v>
      </c>
      <c r="D5295" s="146">
        <f t="shared" si="768"/>
        <v>1</v>
      </c>
      <c r="E5295" s="146">
        <f t="shared" si="769"/>
        <v>1900</v>
      </c>
      <c r="F5295" s="137"/>
      <c r="G5295" s="287"/>
      <c r="H5295" s="137"/>
      <c r="I5295" s="134"/>
      <c r="J5295" s="204"/>
      <c r="K5295" s="133"/>
      <c r="L5295" s="134"/>
      <c r="M5295" s="133"/>
      <c r="N5295" s="134"/>
      <c r="O5295" s="134"/>
      <c r="P5295" s="166"/>
      <c r="Q5295" s="164"/>
      <c r="R5295" s="165"/>
      <c r="S5295" s="138"/>
      <c r="T5295" s="138"/>
      <c r="U5295" s="138"/>
      <c r="V5295" s="138"/>
      <c r="W5295" s="166"/>
      <c r="X5295" s="135"/>
      <c r="Y5295" s="418">
        <f t="shared" si="770"/>
        <v>0</v>
      </c>
      <c r="Z5295" s="291">
        <f t="shared" si="771"/>
        <v>0</v>
      </c>
      <c r="AA5295" s="163"/>
      <c r="AB5295" s="177" t="str">
        <f t="shared" si="772"/>
        <v/>
      </c>
      <c r="AC5295" s="283" t="str">
        <f t="shared" si="773"/>
        <v/>
      </c>
      <c r="AD5295" s="283" t="str">
        <f t="shared" si="774"/>
        <v/>
      </c>
      <c r="AE5295" s="163"/>
      <c r="AF5295" s="162"/>
    </row>
    <row r="5296" spans="1:32">
      <c r="A5296" s="134">
        <v>5287</v>
      </c>
      <c r="B5296" s="136"/>
      <c r="C5296" s="146">
        <f t="shared" si="767"/>
        <v>0</v>
      </c>
      <c r="D5296" s="146">
        <f t="shared" si="768"/>
        <v>1</v>
      </c>
      <c r="E5296" s="146">
        <f t="shared" si="769"/>
        <v>1900</v>
      </c>
      <c r="F5296" s="137"/>
      <c r="G5296" s="287"/>
      <c r="H5296" s="137"/>
      <c r="I5296" s="134"/>
      <c r="J5296" s="204"/>
      <c r="K5296" s="133"/>
      <c r="L5296" s="134"/>
      <c r="M5296" s="133"/>
      <c r="N5296" s="134"/>
      <c r="O5296" s="134"/>
      <c r="P5296" s="166"/>
      <c r="Q5296" s="164"/>
      <c r="R5296" s="165"/>
      <c r="S5296" s="138"/>
      <c r="T5296" s="138"/>
      <c r="U5296" s="138"/>
      <c r="V5296" s="138"/>
      <c r="W5296" s="166"/>
      <c r="X5296" s="135"/>
      <c r="Y5296" s="418">
        <f t="shared" si="770"/>
        <v>0</v>
      </c>
      <c r="Z5296" s="291">
        <f t="shared" si="771"/>
        <v>0</v>
      </c>
      <c r="AA5296" s="163"/>
      <c r="AB5296" s="177" t="str">
        <f t="shared" si="772"/>
        <v/>
      </c>
      <c r="AC5296" s="283" t="str">
        <f t="shared" si="773"/>
        <v/>
      </c>
      <c r="AD5296" s="283" t="str">
        <f t="shared" si="774"/>
        <v/>
      </c>
      <c r="AE5296" s="163"/>
      <c r="AF5296" s="162"/>
    </row>
    <row r="5297" spans="1:32">
      <c r="A5297" s="134">
        <v>5288</v>
      </c>
      <c r="B5297" s="136"/>
      <c r="C5297" s="146">
        <f t="shared" si="767"/>
        <v>0</v>
      </c>
      <c r="D5297" s="146">
        <f t="shared" si="768"/>
        <v>1</v>
      </c>
      <c r="E5297" s="146">
        <f t="shared" si="769"/>
        <v>1900</v>
      </c>
      <c r="F5297" s="137"/>
      <c r="G5297" s="287"/>
      <c r="H5297" s="137"/>
      <c r="I5297" s="134"/>
      <c r="J5297" s="204"/>
      <c r="K5297" s="133"/>
      <c r="L5297" s="134"/>
      <c r="M5297" s="133"/>
      <c r="N5297" s="134"/>
      <c r="O5297" s="134"/>
      <c r="P5297" s="166"/>
      <c r="Q5297" s="164"/>
      <c r="R5297" s="165"/>
      <c r="S5297" s="138"/>
      <c r="T5297" s="138"/>
      <c r="U5297" s="138"/>
      <c r="V5297" s="138"/>
      <c r="W5297" s="166"/>
      <c r="X5297" s="135"/>
      <c r="Y5297" s="418">
        <f t="shared" si="770"/>
        <v>0</v>
      </c>
      <c r="Z5297" s="291">
        <f t="shared" si="771"/>
        <v>0</v>
      </c>
      <c r="AA5297" s="163"/>
      <c r="AB5297" s="177" t="str">
        <f t="shared" si="772"/>
        <v/>
      </c>
      <c r="AC5297" s="283" t="str">
        <f t="shared" si="773"/>
        <v/>
      </c>
      <c r="AD5297" s="283" t="str">
        <f t="shared" si="774"/>
        <v/>
      </c>
      <c r="AE5297" s="163"/>
      <c r="AF5297" s="162"/>
    </row>
    <row r="5298" spans="1:32">
      <c r="A5298" s="134">
        <v>5289</v>
      </c>
      <c r="B5298" s="136"/>
      <c r="C5298" s="146">
        <f t="shared" si="767"/>
        <v>0</v>
      </c>
      <c r="D5298" s="146">
        <f t="shared" si="768"/>
        <v>1</v>
      </c>
      <c r="E5298" s="146">
        <f t="shared" si="769"/>
        <v>1900</v>
      </c>
      <c r="F5298" s="137"/>
      <c r="G5298" s="287"/>
      <c r="H5298" s="137"/>
      <c r="I5298" s="134"/>
      <c r="J5298" s="204"/>
      <c r="K5298" s="133"/>
      <c r="L5298" s="134"/>
      <c r="M5298" s="133"/>
      <c r="N5298" s="134"/>
      <c r="O5298" s="134"/>
      <c r="P5298" s="166"/>
      <c r="Q5298" s="164"/>
      <c r="R5298" s="165"/>
      <c r="S5298" s="138"/>
      <c r="T5298" s="138"/>
      <c r="U5298" s="138"/>
      <c r="V5298" s="138"/>
      <c r="W5298" s="166"/>
      <c r="X5298" s="135"/>
      <c r="Y5298" s="418">
        <f t="shared" si="770"/>
        <v>0</v>
      </c>
      <c r="Z5298" s="291">
        <f t="shared" si="771"/>
        <v>0</v>
      </c>
      <c r="AA5298" s="163"/>
      <c r="AB5298" s="177" t="str">
        <f t="shared" si="772"/>
        <v/>
      </c>
      <c r="AC5298" s="283" t="str">
        <f t="shared" si="773"/>
        <v/>
      </c>
      <c r="AD5298" s="283" t="str">
        <f t="shared" si="774"/>
        <v/>
      </c>
      <c r="AE5298" s="163"/>
      <c r="AF5298" s="162"/>
    </row>
    <row r="5299" spans="1:32">
      <c r="A5299" s="134">
        <v>5290</v>
      </c>
      <c r="B5299" s="136"/>
      <c r="C5299" s="146">
        <f t="shared" si="767"/>
        <v>0</v>
      </c>
      <c r="D5299" s="146">
        <f t="shared" si="768"/>
        <v>1</v>
      </c>
      <c r="E5299" s="146">
        <f t="shared" si="769"/>
        <v>1900</v>
      </c>
      <c r="F5299" s="137"/>
      <c r="G5299" s="287"/>
      <c r="H5299" s="137"/>
      <c r="I5299" s="134"/>
      <c r="J5299" s="204"/>
      <c r="K5299" s="133"/>
      <c r="L5299" s="134"/>
      <c r="M5299" s="133"/>
      <c r="N5299" s="134"/>
      <c r="O5299" s="134"/>
      <c r="P5299" s="166"/>
      <c r="Q5299" s="164"/>
      <c r="R5299" s="165"/>
      <c r="S5299" s="138"/>
      <c r="T5299" s="138"/>
      <c r="U5299" s="138"/>
      <c r="V5299" s="138"/>
      <c r="W5299" s="166"/>
      <c r="X5299" s="135"/>
      <c r="Y5299" s="418">
        <f t="shared" si="770"/>
        <v>0</v>
      </c>
      <c r="Z5299" s="291">
        <f t="shared" si="771"/>
        <v>0</v>
      </c>
      <c r="AA5299" s="163"/>
      <c r="AB5299" s="177" t="str">
        <f t="shared" si="772"/>
        <v/>
      </c>
      <c r="AC5299" s="283" t="str">
        <f t="shared" si="773"/>
        <v/>
      </c>
      <c r="AD5299" s="283" t="str">
        <f t="shared" si="774"/>
        <v/>
      </c>
      <c r="AE5299" s="163"/>
      <c r="AF5299" s="162"/>
    </row>
    <row r="5300" spans="1:32">
      <c r="A5300" s="134">
        <v>5291</v>
      </c>
      <c r="B5300" s="136"/>
      <c r="C5300" s="146">
        <f t="shared" si="767"/>
        <v>0</v>
      </c>
      <c r="D5300" s="146">
        <f t="shared" si="768"/>
        <v>1</v>
      </c>
      <c r="E5300" s="146">
        <f t="shared" si="769"/>
        <v>1900</v>
      </c>
      <c r="F5300" s="137"/>
      <c r="G5300" s="287"/>
      <c r="H5300" s="137"/>
      <c r="I5300" s="134"/>
      <c r="J5300" s="204"/>
      <c r="K5300" s="133"/>
      <c r="L5300" s="134"/>
      <c r="M5300" s="133"/>
      <c r="N5300" s="134"/>
      <c r="O5300" s="134"/>
      <c r="P5300" s="166"/>
      <c r="Q5300" s="164"/>
      <c r="R5300" s="165"/>
      <c r="S5300" s="138"/>
      <c r="T5300" s="138"/>
      <c r="U5300" s="138"/>
      <c r="V5300" s="138"/>
      <c r="W5300" s="166"/>
      <c r="X5300" s="135"/>
      <c r="Y5300" s="418">
        <f t="shared" si="770"/>
        <v>0</v>
      </c>
      <c r="Z5300" s="291">
        <f t="shared" si="771"/>
        <v>0</v>
      </c>
      <c r="AA5300" s="163"/>
      <c r="AB5300" s="177" t="str">
        <f t="shared" si="772"/>
        <v/>
      </c>
      <c r="AC5300" s="283" t="str">
        <f t="shared" si="773"/>
        <v/>
      </c>
      <c r="AD5300" s="283" t="str">
        <f t="shared" si="774"/>
        <v/>
      </c>
      <c r="AE5300" s="163"/>
      <c r="AF5300" s="162"/>
    </row>
    <row r="5301" spans="1:32">
      <c r="A5301" s="134">
        <v>5292</v>
      </c>
      <c r="B5301" s="136"/>
      <c r="C5301" s="146">
        <f t="shared" si="767"/>
        <v>0</v>
      </c>
      <c r="D5301" s="146">
        <f t="shared" si="768"/>
        <v>1</v>
      </c>
      <c r="E5301" s="146">
        <f t="shared" si="769"/>
        <v>1900</v>
      </c>
      <c r="F5301" s="137"/>
      <c r="G5301" s="287"/>
      <c r="H5301" s="137"/>
      <c r="I5301" s="134"/>
      <c r="J5301" s="204"/>
      <c r="K5301" s="133"/>
      <c r="L5301" s="134"/>
      <c r="M5301" s="133"/>
      <c r="N5301" s="134"/>
      <c r="O5301" s="134"/>
      <c r="P5301" s="166"/>
      <c r="Q5301" s="164"/>
      <c r="R5301" s="165"/>
      <c r="S5301" s="138"/>
      <c r="T5301" s="138"/>
      <c r="U5301" s="138"/>
      <c r="V5301" s="138"/>
      <c r="W5301" s="166"/>
      <c r="X5301" s="135"/>
      <c r="Y5301" s="418">
        <f t="shared" si="770"/>
        <v>0</v>
      </c>
      <c r="Z5301" s="291">
        <f t="shared" si="771"/>
        <v>0</v>
      </c>
      <c r="AA5301" s="163"/>
      <c r="AB5301" s="177" t="str">
        <f t="shared" si="772"/>
        <v/>
      </c>
      <c r="AC5301" s="283" t="str">
        <f t="shared" si="773"/>
        <v/>
      </c>
      <c r="AD5301" s="283" t="str">
        <f t="shared" si="774"/>
        <v/>
      </c>
      <c r="AE5301" s="163"/>
      <c r="AF5301" s="162"/>
    </row>
    <row r="5302" spans="1:32">
      <c r="A5302" s="134">
        <v>5293</v>
      </c>
      <c r="B5302" s="136"/>
      <c r="C5302" s="146">
        <f t="shared" si="767"/>
        <v>0</v>
      </c>
      <c r="D5302" s="146">
        <f t="shared" si="768"/>
        <v>1</v>
      </c>
      <c r="E5302" s="146">
        <f t="shared" si="769"/>
        <v>1900</v>
      </c>
      <c r="F5302" s="137"/>
      <c r="G5302" s="287"/>
      <c r="H5302" s="137"/>
      <c r="I5302" s="134"/>
      <c r="J5302" s="204"/>
      <c r="K5302" s="133"/>
      <c r="L5302" s="134"/>
      <c r="M5302" s="133"/>
      <c r="N5302" s="134"/>
      <c r="O5302" s="134"/>
      <c r="P5302" s="166"/>
      <c r="Q5302" s="164"/>
      <c r="R5302" s="165"/>
      <c r="S5302" s="138"/>
      <c r="T5302" s="138"/>
      <c r="U5302" s="138"/>
      <c r="V5302" s="138"/>
      <c r="W5302" s="166"/>
      <c r="X5302" s="135"/>
      <c r="Y5302" s="418">
        <f t="shared" si="770"/>
        <v>0</v>
      </c>
      <c r="Z5302" s="291">
        <f t="shared" si="771"/>
        <v>0</v>
      </c>
      <c r="AA5302" s="163"/>
      <c r="AB5302" s="177" t="str">
        <f t="shared" si="772"/>
        <v/>
      </c>
      <c r="AC5302" s="283" t="str">
        <f t="shared" si="773"/>
        <v/>
      </c>
      <c r="AD5302" s="283" t="str">
        <f t="shared" si="774"/>
        <v/>
      </c>
      <c r="AE5302" s="163"/>
      <c r="AF5302" s="162"/>
    </row>
    <row r="5303" spans="1:32">
      <c r="A5303" s="134">
        <v>5294</v>
      </c>
      <c r="B5303" s="136"/>
      <c r="C5303" s="146">
        <f t="shared" si="767"/>
        <v>0</v>
      </c>
      <c r="D5303" s="146">
        <f t="shared" si="768"/>
        <v>1</v>
      </c>
      <c r="E5303" s="146">
        <f t="shared" si="769"/>
        <v>1900</v>
      </c>
      <c r="F5303" s="137"/>
      <c r="G5303" s="287"/>
      <c r="H5303" s="137"/>
      <c r="I5303" s="134"/>
      <c r="J5303" s="204"/>
      <c r="K5303" s="133"/>
      <c r="L5303" s="134"/>
      <c r="M5303" s="133"/>
      <c r="N5303" s="134"/>
      <c r="O5303" s="134"/>
      <c r="P5303" s="166"/>
      <c r="Q5303" s="164"/>
      <c r="R5303" s="165"/>
      <c r="S5303" s="138"/>
      <c r="T5303" s="138"/>
      <c r="U5303" s="138"/>
      <c r="V5303" s="138"/>
      <c r="W5303" s="166"/>
      <c r="X5303" s="135"/>
      <c r="Y5303" s="418">
        <f t="shared" si="770"/>
        <v>0</v>
      </c>
      <c r="Z5303" s="291">
        <f t="shared" si="771"/>
        <v>0</v>
      </c>
      <c r="AA5303" s="163"/>
      <c r="AB5303" s="177" t="str">
        <f t="shared" si="772"/>
        <v/>
      </c>
      <c r="AC5303" s="283" t="str">
        <f t="shared" si="773"/>
        <v/>
      </c>
      <c r="AD5303" s="283" t="str">
        <f t="shared" si="774"/>
        <v/>
      </c>
      <c r="AE5303" s="163"/>
      <c r="AF5303" s="162"/>
    </row>
    <row r="5304" spans="1:32">
      <c r="A5304" s="134">
        <v>5295</v>
      </c>
      <c r="B5304" s="136"/>
      <c r="C5304" s="146">
        <f t="shared" si="767"/>
        <v>0</v>
      </c>
      <c r="D5304" s="146">
        <f t="shared" si="768"/>
        <v>1</v>
      </c>
      <c r="E5304" s="146">
        <f t="shared" si="769"/>
        <v>1900</v>
      </c>
      <c r="F5304" s="137"/>
      <c r="G5304" s="287"/>
      <c r="H5304" s="137"/>
      <c r="I5304" s="134"/>
      <c r="J5304" s="204"/>
      <c r="K5304" s="133"/>
      <c r="L5304" s="134"/>
      <c r="M5304" s="133"/>
      <c r="N5304" s="134"/>
      <c r="O5304" s="134"/>
      <c r="P5304" s="166"/>
      <c r="Q5304" s="164"/>
      <c r="R5304" s="165"/>
      <c r="S5304" s="138"/>
      <c r="T5304" s="138"/>
      <c r="U5304" s="138"/>
      <c r="V5304" s="138"/>
      <c r="W5304" s="166"/>
      <c r="X5304" s="135"/>
      <c r="Y5304" s="418">
        <f t="shared" si="770"/>
        <v>0</v>
      </c>
      <c r="Z5304" s="291">
        <f t="shared" si="771"/>
        <v>0</v>
      </c>
      <c r="AA5304" s="163"/>
      <c r="AB5304" s="177" t="str">
        <f t="shared" si="772"/>
        <v/>
      </c>
      <c r="AC5304" s="283" t="str">
        <f t="shared" si="773"/>
        <v/>
      </c>
      <c r="AD5304" s="283" t="str">
        <f t="shared" si="774"/>
        <v/>
      </c>
      <c r="AE5304" s="163"/>
      <c r="AF5304" s="162"/>
    </row>
    <row r="5305" spans="1:32">
      <c r="A5305" s="134">
        <v>5296</v>
      </c>
      <c r="B5305" s="136"/>
      <c r="C5305" s="146">
        <f t="shared" si="767"/>
        <v>0</v>
      </c>
      <c r="D5305" s="146">
        <f t="shared" si="768"/>
        <v>1</v>
      </c>
      <c r="E5305" s="146">
        <f t="shared" si="769"/>
        <v>1900</v>
      </c>
      <c r="F5305" s="137"/>
      <c r="G5305" s="287"/>
      <c r="H5305" s="137"/>
      <c r="I5305" s="134"/>
      <c r="J5305" s="204"/>
      <c r="K5305" s="133"/>
      <c r="L5305" s="134"/>
      <c r="M5305" s="133"/>
      <c r="N5305" s="134"/>
      <c r="O5305" s="134"/>
      <c r="P5305" s="166"/>
      <c r="Q5305" s="164"/>
      <c r="R5305" s="165"/>
      <c r="S5305" s="138"/>
      <c r="T5305" s="138"/>
      <c r="U5305" s="138"/>
      <c r="V5305" s="138"/>
      <c r="W5305" s="166"/>
      <c r="X5305" s="135"/>
      <c r="Y5305" s="418">
        <f t="shared" si="770"/>
        <v>0</v>
      </c>
      <c r="Z5305" s="291">
        <f t="shared" si="771"/>
        <v>0</v>
      </c>
      <c r="AA5305" s="163"/>
      <c r="AB5305" s="177" t="str">
        <f t="shared" si="772"/>
        <v/>
      </c>
      <c r="AC5305" s="283" t="str">
        <f t="shared" si="773"/>
        <v/>
      </c>
      <c r="AD5305" s="283" t="str">
        <f t="shared" si="774"/>
        <v/>
      </c>
      <c r="AE5305" s="163"/>
      <c r="AF5305" s="162"/>
    </row>
    <row r="5306" spans="1:32">
      <c r="A5306" s="134">
        <v>5297</v>
      </c>
      <c r="B5306" s="136"/>
      <c r="C5306" s="146">
        <f t="shared" si="767"/>
        <v>0</v>
      </c>
      <c r="D5306" s="146">
        <f t="shared" si="768"/>
        <v>1</v>
      </c>
      <c r="E5306" s="146">
        <f t="shared" si="769"/>
        <v>1900</v>
      </c>
      <c r="F5306" s="137"/>
      <c r="G5306" s="287"/>
      <c r="H5306" s="137"/>
      <c r="I5306" s="134"/>
      <c r="J5306" s="204"/>
      <c r="K5306" s="133"/>
      <c r="L5306" s="134"/>
      <c r="M5306" s="133"/>
      <c r="N5306" s="134"/>
      <c r="O5306" s="134"/>
      <c r="P5306" s="166"/>
      <c r="Q5306" s="164"/>
      <c r="R5306" s="165"/>
      <c r="S5306" s="138"/>
      <c r="T5306" s="138"/>
      <c r="U5306" s="138"/>
      <c r="V5306" s="138"/>
      <c r="W5306" s="166"/>
      <c r="X5306" s="135"/>
      <c r="Y5306" s="418">
        <f t="shared" si="770"/>
        <v>0</v>
      </c>
      <c r="Z5306" s="291">
        <f t="shared" si="771"/>
        <v>0</v>
      </c>
      <c r="AA5306" s="163"/>
      <c r="AB5306" s="177" t="str">
        <f t="shared" si="772"/>
        <v/>
      </c>
      <c r="AC5306" s="283" t="str">
        <f t="shared" si="773"/>
        <v/>
      </c>
      <c r="AD5306" s="283" t="str">
        <f t="shared" si="774"/>
        <v/>
      </c>
      <c r="AE5306" s="163"/>
      <c r="AF5306" s="162"/>
    </row>
    <row r="5307" spans="1:32">
      <c r="A5307" s="134">
        <v>5298</v>
      </c>
      <c r="B5307" s="136"/>
      <c r="C5307" s="146">
        <f t="shared" si="767"/>
        <v>0</v>
      </c>
      <c r="D5307" s="146">
        <f t="shared" si="768"/>
        <v>1</v>
      </c>
      <c r="E5307" s="146">
        <f t="shared" si="769"/>
        <v>1900</v>
      </c>
      <c r="F5307" s="137"/>
      <c r="G5307" s="287"/>
      <c r="H5307" s="137"/>
      <c r="I5307" s="134"/>
      <c r="J5307" s="204"/>
      <c r="K5307" s="133"/>
      <c r="L5307" s="134"/>
      <c r="M5307" s="133"/>
      <c r="N5307" s="134"/>
      <c r="O5307" s="134"/>
      <c r="P5307" s="166"/>
      <c r="Q5307" s="164"/>
      <c r="R5307" s="165"/>
      <c r="S5307" s="138"/>
      <c r="T5307" s="138"/>
      <c r="U5307" s="138"/>
      <c r="V5307" s="138"/>
      <c r="W5307" s="166"/>
      <c r="X5307" s="135"/>
      <c r="Y5307" s="418">
        <f t="shared" si="770"/>
        <v>0</v>
      </c>
      <c r="Z5307" s="291">
        <f t="shared" si="771"/>
        <v>0</v>
      </c>
      <c r="AA5307" s="163"/>
      <c r="AB5307" s="177" t="str">
        <f t="shared" si="772"/>
        <v/>
      </c>
      <c r="AC5307" s="283" t="str">
        <f t="shared" si="773"/>
        <v/>
      </c>
      <c r="AD5307" s="283" t="str">
        <f t="shared" si="774"/>
        <v/>
      </c>
      <c r="AE5307" s="163"/>
      <c r="AF5307" s="162"/>
    </row>
    <row r="5308" spans="1:32">
      <c r="A5308" s="134">
        <v>5299</v>
      </c>
      <c r="B5308" s="136"/>
      <c r="C5308" s="146">
        <f t="shared" si="767"/>
        <v>0</v>
      </c>
      <c r="D5308" s="146">
        <f t="shared" si="768"/>
        <v>1</v>
      </c>
      <c r="E5308" s="146">
        <f t="shared" si="769"/>
        <v>1900</v>
      </c>
      <c r="F5308" s="137"/>
      <c r="G5308" s="287"/>
      <c r="H5308" s="137"/>
      <c r="I5308" s="134"/>
      <c r="J5308" s="204"/>
      <c r="K5308" s="133"/>
      <c r="L5308" s="134"/>
      <c r="M5308" s="133"/>
      <c r="N5308" s="134"/>
      <c r="O5308" s="134"/>
      <c r="P5308" s="166"/>
      <c r="Q5308" s="164"/>
      <c r="R5308" s="165"/>
      <c r="S5308" s="138"/>
      <c r="T5308" s="138"/>
      <c r="U5308" s="138"/>
      <c r="V5308" s="138"/>
      <c r="W5308" s="166"/>
      <c r="X5308" s="135"/>
      <c r="Y5308" s="418">
        <f t="shared" si="770"/>
        <v>0</v>
      </c>
      <c r="Z5308" s="291">
        <f t="shared" si="771"/>
        <v>0</v>
      </c>
      <c r="AA5308" s="163"/>
      <c r="AB5308" s="177" t="str">
        <f t="shared" si="772"/>
        <v/>
      </c>
      <c r="AC5308" s="283" t="str">
        <f t="shared" si="773"/>
        <v/>
      </c>
      <c r="AD5308" s="283" t="str">
        <f t="shared" si="774"/>
        <v/>
      </c>
      <c r="AE5308" s="163"/>
      <c r="AF5308" s="162"/>
    </row>
    <row r="5309" spans="1:32">
      <c r="A5309" s="134">
        <v>5300</v>
      </c>
      <c r="B5309" s="136"/>
      <c r="C5309" s="146">
        <f t="shared" si="767"/>
        <v>0</v>
      </c>
      <c r="D5309" s="146">
        <f t="shared" si="768"/>
        <v>1</v>
      </c>
      <c r="E5309" s="146">
        <f t="shared" si="769"/>
        <v>1900</v>
      </c>
      <c r="F5309" s="137"/>
      <c r="G5309" s="287"/>
      <c r="H5309" s="137"/>
      <c r="I5309" s="134"/>
      <c r="J5309" s="204"/>
      <c r="K5309" s="133"/>
      <c r="L5309" s="134"/>
      <c r="M5309" s="133"/>
      <c r="N5309" s="134"/>
      <c r="O5309" s="134"/>
      <c r="P5309" s="166"/>
      <c r="Q5309" s="164"/>
      <c r="R5309" s="165"/>
      <c r="S5309" s="138"/>
      <c r="T5309" s="138"/>
      <c r="U5309" s="138"/>
      <c r="V5309" s="138"/>
      <c r="W5309" s="166"/>
      <c r="X5309" s="135"/>
      <c r="Y5309" s="418">
        <f t="shared" si="770"/>
        <v>0</v>
      </c>
      <c r="Z5309" s="291">
        <f t="shared" si="771"/>
        <v>0</v>
      </c>
      <c r="AA5309" s="163"/>
      <c r="AB5309" s="177" t="str">
        <f t="shared" si="772"/>
        <v/>
      </c>
      <c r="AC5309" s="283" t="str">
        <f t="shared" si="773"/>
        <v/>
      </c>
      <c r="AD5309" s="283" t="str">
        <f t="shared" si="774"/>
        <v/>
      </c>
      <c r="AE5309" s="163"/>
      <c r="AF5309" s="162"/>
    </row>
    <row r="5310" spans="1:32">
      <c r="A5310" s="134">
        <v>5301</v>
      </c>
      <c r="B5310" s="136"/>
      <c r="C5310" s="146">
        <f t="shared" si="767"/>
        <v>0</v>
      </c>
      <c r="D5310" s="146">
        <f t="shared" si="768"/>
        <v>1</v>
      </c>
      <c r="E5310" s="146">
        <f t="shared" si="769"/>
        <v>1900</v>
      </c>
      <c r="F5310" s="137"/>
      <c r="G5310" s="287"/>
      <c r="H5310" s="137"/>
      <c r="I5310" s="134"/>
      <c r="J5310" s="204"/>
      <c r="K5310" s="133"/>
      <c r="L5310" s="134"/>
      <c r="M5310" s="133"/>
      <c r="N5310" s="134"/>
      <c r="O5310" s="134"/>
      <c r="P5310" s="166"/>
      <c r="Q5310" s="164"/>
      <c r="R5310" s="165"/>
      <c r="S5310" s="138"/>
      <c r="T5310" s="138"/>
      <c r="U5310" s="138"/>
      <c r="V5310" s="138"/>
      <c r="W5310" s="166"/>
      <c r="X5310" s="135"/>
      <c r="Y5310" s="418">
        <f t="shared" si="770"/>
        <v>0</v>
      </c>
      <c r="Z5310" s="291">
        <f t="shared" si="771"/>
        <v>0</v>
      </c>
      <c r="AA5310" s="163"/>
      <c r="AB5310" s="177" t="str">
        <f t="shared" si="772"/>
        <v/>
      </c>
      <c r="AC5310" s="283" t="str">
        <f t="shared" si="773"/>
        <v/>
      </c>
      <c r="AD5310" s="283" t="str">
        <f t="shared" si="774"/>
        <v/>
      </c>
      <c r="AE5310" s="163"/>
      <c r="AF5310" s="162"/>
    </row>
    <row r="5311" spans="1:32">
      <c r="A5311" s="134">
        <v>5302</v>
      </c>
      <c r="B5311" s="136"/>
      <c r="C5311" s="146">
        <f t="shared" si="767"/>
        <v>0</v>
      </c>
      <c r="D5311" s="146">
        <f t="shared" si="768"/>
        <v>1</v>
      </c>
      <c r="E5311" s="146">
        <f t="shared" si="769"/>
        <v>1900</v>
      </c>
      <c r="F5311" s="137"/>
      <c r="G5311" s="287"/>
      <c r="H5311" s="137"/>
      <c r="I5311" s="134"/>
      <c r="J5311" s="204"/>
      <c r="K5311" s="133"/>
      <c r="L5311" s="134"/>
      <c r="M5311" s="133"/>
      <c r="N5311" s="134"/>
      <c r="O5311" s="134"/>
      <c r="P5311" s="166"/>
      <c r="Q5311" s="164"/>
      <c r="R5311" s="165"/>
      <c r="S5311" s="138"/>
      <c r="T5311" s="138"/>
      <c r="U5311" s="138"/>
      <c r="V5311" s="138"/>
      <c r="W5311" s="166"/>
      <c r="X5311" s="135"/>
      <c r="Y5311" s="418">
        <f t="shared" si="770"/>
        <v>0</v>
      </c>
      <c r="Z5311" s="291">
        <f t="shared" si="771"/>
        <v>0</v>
      </c>
      <c r="AA5311" s="163"/>
      <c r="AB5311" s="177" t="str">
        <f t="shared" si="772"/>
        <v/>
      </c>
      <c r="AC5311" s="283" t="str">
        <f t="shared" si="773"/>
        <v/>
      </c>
      <c r="AD5311" s="283" t="str">
        <f t="shared" si="774"/>
        <v/>
      </c>
      <c r="AE5311" s="163"/>
      <c r="AF5311" s="162"/>
    </row>
    <row r="5312" spans="1:32">
      <c r="A5312" s="134">
        <v>5303</v>
      </c>
      <c r="B5312" s="136"/>
      <c r="C5312" s="146">
        <f t="shared" si="767"/>
        <v>0</v>
      </c>
      <c r="D5312" s="146">
        <f t="shared" si="768"/>
        <v>1</v>
      </c>
      <c r="E5312" s="146">
        <f t="shared" si="769"/>
        <v>1900</v>
      </c>
      <c r="F5312" s="137"/>
      <c r="G5312" s="287"/>
      <c r="H5312" s="137"/>
      <c r="I5312" s="134"/>
      <c r="J5312" s="204"/>
      <c r="K5312" s="133"/>
      <c r="L5312" s="134"/>
      <c r="M5312" s="133"/>
      <c r="N5312" s="134"/>
      <c r="O5312" s="134"/>
      <c r="P5312" s="166"/>
      <c r="Q5312" s="164"/>
      <c r="R5312" s="165"/>
      <c r="S5312" s="138"/>
      <c r="T5312" s="138"/>
      <c r="U5312" s="138"/>
      <c r="V5312" s="138"/>
      <c r="W5312" s="166"/>
      <c r="X5312" s="135"/>
      <c r="Y5312" s="418">
        <f t="shared" si="770"/>
        <v>0</v>
      </c>
      <c r="Z5312" s="291">
        <f t="shared" si="771"/>
        <v>0</v>
      </c>
      <c r="AA5312" s="163"/>
      <c r="AB5312" s="177" t="str">
        <f t="shared" si="772"/>
        <v/>
      </c>
      <c r="AC5312" s="283" t="str">
        <f t="shared" si="773"/>
        <v/>
      </c>
      <c r="AD5312" s="283" t="str">
        <f t="shared" si="774"/>
        <v/>
      </c>
      <c r="AE5312" s="163"/>
      <c r="AF5312" s="162"/>
    </row>
    <row r="5313" spans="1:32">
      <c r="A5313" s="134">
        <v>5304</v>
      </c>
      <c r="B5313" s="136"/>
      <c r="C5313" s="146">
        <f t="shared" si="767"/>
        <v>0</v>
      </c>
      <c r="D5313" s="146">
        <f t="shared" si="768"/>
        <v>1</v>
      </c>
      <c r="E5313" s="146">
        <f t="shared" si="769"/>
        <v>1900</v>
      </c>
      <c r="F5313" s="137"/>
      <c r="G5313" s="287"/>
      <c r="H5313" s="137"/>
      <c r="I5313" s="134"/>
      <c r="J5313" s="204"/>
      <c r="K5313" s="133"/>
      <c r="L5313" s="134"/>
      <c r="M5313" s="133"/>
      <c r="N5313" s="134"/>
      <c r="O5313" s="134"/>
      <c r="P5313" s="166"/>
      <c r="Q5313" s="164"/>
      <c r="R5313" s="165"/>
      <c r="S5313" s="138"/>
      <c r="T5313" s="138"/>
      <c r="U5313" s="138"/>
      <c r="V5313" s="138"/>
      <c r="W5313" s="166"/>
      <c r="X5313" s="135"/>
      <c r="Y5313" s="418">
        <f t="shared" si="770"/>
        <v>0</v>
      </c>
      <c r="Z5313" s="291">
        <f t="shared" si="771"/>
        <v>0</v>
      </c>
      <c r="AA5313" s="163"/>
      <c r="AB5313" s="177" t="str">
        <f t="shared" si="772"/>
        <v/>
      </c>
      <c r="AC5313" s="283" t="str">
        <f t="shared" si="773"/>
        <v/>
      </c>
      <c r="AD5313" s="283" t="str">
        <f t="shared" si="774"/>
        <v/>
      </c>
      <c r="AE5313" s="163"/>
      <c r="AF5313" s="162"/>
    </row>
    <row r="5314" spans="1:32">
      <c r="A5314" s="134">
        <v>5305</v>
      </c>
      <c r="B5314" s="136"/>
      <c r="C5314" s="146">
        <f t="shared" si="767"/>
        <v>0</v>
      </c>
      <c r="D5314" s="146">
        <f t="shared" si="768"/>
        <v>1</v>
      </c>
      <c r="E5314" s="146">
        <f t="shared" si="769"/>
        <v>1900</v>
      </c>
      <c r="F5314" s="137"/>
      <c r="G5314" s="287"/>
      <c r="H5314" s="137"/>
      <c r="I5314" s="134"/>
      <c r="J5314" s="204"/>
      <c r="K5314" s="133"/>
      <c r="L5314" s="134"/>
      <c r="M5314" s="133"/>
      <c r="N5314" s="134"/>
      <c r="O5314" s="134"/>
      <c r="P5314" s="166"/>
      <c r="Q5314" s="164"/>
      <c r="R5314" s="165"/>
      <c r="S5314" s="138"/>
      <c r="T5314" s="138"/>
      <c r="U5314" s="138"/>
      <c r="V5314" s="138"/>
      <c r="W5314" s="166"/>
      <c r="X5314" s="135"/>
      <c r="Y5314" s="418">
        <f t="shared" si="770"/>
        <v>0</v>
      </c>
      <c r="Z5314" s="291">
        <f t="shared" si="771"/>
        <v>0</v>
      </c>
      <c r="AA5314" s="163"/>
      <c r="AB5314" s="177" t="str">
        <f t="shared" si="772"/>
        <v/>
      </c>
      <c r="AC5314" s="283" t="str">
        <f t="shared" si="773"/>
        <v/>
      </c>
      <c r="AD5314" s="283" t="str">
        <f t="shared" si="774"/>
        <v/>
      </c>
      <c r="AE5314" s="163"/>
      <c r="AF5314" s="162"/>
    </row>
    <row r="5315" spans="1:32">
      <c r="A5315" s="134">
        <v>5306</v>
      </c>
      <c r="B5315" s="136"/>
      <c r="C5315" s="146">
        <f t="shared" si="767"/>
        <v>0</v>
      </c>
      <c r="D5315" s="146">
        <f t="shared" si="768"/>
        <v>1</v>
      </c>
      <c r="E5315" s="146">
        <f t="shared" si="769"/>
        <v>1900</v>
      </c>
      <c r="F5315" s="137"/>
      <c r="G5315" s="287"/>
      <c r="H5315" s="137"/>
      <c r="I5315" s="134"/>
      <c r="J5315" s="204"/>
      <c r="K5315" s="133"/>
      <c r="L5315" s="134"/>
      <c r="M5315" s="133"/>
      <c r="N5315" s="134"/>
      <c r="O5315" s="134"/>
      <c r="P5315" s="166"/>
      <c r="Q5315" s="164"/>
      <c r="R5315" s="165"/>
      <c r="S5315" s="138"/>
      <c r="T5315" s="138"/>
      <c r="U5315" s="138"/>
      <c r="V5315" s="138"/>
      <c r="W5315" s="166"/>
      <c r="X5315" s="135"/>
      <c r="Y5315" s="418">
        <f t="shared" si="770"/>
        <v>0</v>
      </c>
      <c r="Z5315" s="291">
        <f t="shared" si="771"/>
        <v>0</v>
      </c>
      <c r="AA5315" s="163"/>
      <c r="AB5315" s="177" t="str">
        <f t="shared" si="772"/>
        <v/>
      </c>
      <c r="AC5315" s="283" t="str">
        <f t="shared" si="773"/>
        <v/>
      </c>
      <c r="AD5315" s="283" t="str">
        <f t="shared" si="774"/>
        <v/>
      </c>
      <c r="AE5315" s="163"/>
      <c r="AF5315" s="162"/>
    </row>
    <row r="5316" spans="1:32">
      <c r="A5316" s="134">
        <v>5307</v>
      </c>
      <c r="B5316" s="136"/>
      <c r="C5316" s="146">
        <f t="shared" si="767"/>
        <v>0</v>
      </c>
      <c r="D5316" s="146">
        <f t="shared" si="768"/>
        <v>1</v>
      </c>
      <c r="E5316" s="146">
        <f t="shared" si="769"/>
        <v>1900</v>
      </c>
      <c r="F5316" s="137"/>
      <c r="G5316" s="287"/>
      <c r="H5316" s="137"/>
      <c r="I5316" s="134"/>
      <c r="J5316" s="204"/>
      <c r="K5316" s="133"/>
      <c r="L5316" s="134"/>
      <c r="M5316" s="133"/>
      <c r="N5316" s="134"/>
      <c r="O5316" s="134"/>
      <c r="P5316" s="166"/>
      <c r="Q5316" s="164"/>
      <c r="R5316" s="165"/>
      <c r="S5316" s="138"/>
      <c r="T5316" s="138"/>
      <c r="U5316" s="138"/>
      <c r="V5316" s="138"/>
      <c r="W5316" s="166"/>
      <c r="X5316" s="135"/>
      <c r="Y5316" s="418">
        <f t="shared" si="770"/>
        <v>0</v>
      </c>
      <c r="Z5316" s="291">
        <f t="shared" si="771"/>
        <v>0</v>
      </c>
      <c r="AA5316" s="163"/>
      <c r="AB5316" s="177" t="str">
        <f t="shared" si="772"/>
        <v/>
      </c>
      <c r="AC5316" s="283" t="str">
        <f t="shared" si="773"/>
        <v/>
      </c>
      <c r="AD5316" s="283" t="str">
        <f t="shared" si="774"/>
        <v/>
      </c>
      <c r="AE5316" s="163"/>
      <c r="AF5316" s="162"/>
    </row>
    <row r="5317" spans="1:32">
      <c r="A5317" s="134">
        <v>5308</v>
      </c>
      <c r="B5317" s="136"/>
      <c r="C5317" s="146">
        <f t="shared" si="767"/>
        <v>0</v>
      </c>
      <c r="D5317" s="146">
        <f t="shared" si="768"/>
        <v>1</v>
      </c>
      <c r="E5317" s="146">
        <f t="shared" si="769"/>
        <v>1900</v>
      </c>
      <c r="F5317" s="137"/>
      <c r="G5317" s="287"/>
      <c r="H5317" s="137"/>
      <c r="I5317" s="134"/>
      <c r="J5317" s="204"/>
      <c r="K5317" s="133"/>
      <c r="L5317" s="134"/>
      <c r="M5317" s="133"/>
      <c r="N5317" s="134"/>
      <c r="O5317" s="134"/>
      <c r="P5317" s="166"/>
      <c r="Q5317" s="164"/>
      <c r="R5317" s="165"/>
      <c r="S5317" s="138"/>
      <c r="T5317" s="138"/>
      <c r="U5317" s="138"/>
      <c r="V5317" s="138"/>
      <c r="W5317" s="166"/>
      <c r="X5317" s="135"/>
      <c r="Y5317" s="418">
        <f t="shared" si="770"/>
        <v>0</v>
      </c>
      <c r="Z5317" s="291">
        <f t="shared" si="771"/>
        <v>0</v>
      </c>
      <c r="AA5317" s="163"/>
      <c r="AB5317" s="177" t="str">
        <f t="shared" si="772"/>
        <v/>
      </c>
      <c r="AC5317" s="283" t="str">
        <f t="shared" si="773"/>
        <v/>
      </c>
      <c r="AD5317" s="283" t="str">
        <f t="shared" si="774"/>
        <v/>
      </c>
      <c r="AE5317" s="163"/>
      <c r="AF5317" s="162"/>
    </row>
    <row r="5318" spans="1:32">
      <c r="A5318" s="134">
        <v>5309</v>
      </c>
      <c r="B5318" s="136"/>
      <c r="C5318" s="146">
        <f t="shared" si="767"/>
        <v>0</v>
      </c>
      <c r="D5318" s="146">
        <f t="shared" si="768"/>
        <v>1</v>
      </c>
      <c r="E5318" s="146">
        <f t="shared" si="769"/>
        <v>1900</v>
      </c>
      <c r="F5318" s="137"/>
      <c r="G5318" s="287"/>
      <c r="H5318" s="137"/>
      <c r="I5318" s="134"/>
      <c r="J5318" s="204"/>
      <c r="K5318" s="133"/>
      <c r="L5318" s="134"/>
      <c r="M5318" s="133"/>
      <c r="N5318" s="134"/>
      <c r="O5318" s="134"/>
      <c r="P5318" s="166"/>
      <c r="Q5318" s="164"/>
      <c r="R5318" s="165"/>
      <c r="S5318" s="138"/>
      <c r="T5318" s="138"/>
      <c r="U5318" s="138"/>
      <c r="V5318" s="138"/>
      <c r="W5318" s="166"/>
      <c r="X5318" s="135"/>
      <c r="Y5318" s="418">
        <f t="shared" si="770"/>
        <v>0</v>
      </c>
      <c r="Z5318" s="291">
        <f t="shared" si="771"/>
        <v>0</v>
      </c>
      <c r="AA5318" s="163"/>
      <c r="AB5318" s="177" t="str">
        <f t="shared" si="772"/>
        <v/>
      </c>
      <c r="AC5318" s="283" t="str">
        <f t="shared" si="773"/>
        <v/>
      </c>
      <c r="AD5318" s="283" t="str">
        <f t="shared" si="774"/>
        <v/>
      </c>
      <c r="AE5318" s="163"/>
      <c r="AF5318" s="162"/>
    </row>
    <row r="5319" spans="1:32">
      <c r="A5319" s="134">
        <v>5310</v>
      </c>
      <c r="B5319" s="136"/>
      <c r="C5319" s="146">
        <f t="shared" si="767"/>
        <v>0</v>
      </c>
      <c r="D5319" s="146">
        <f t="shared" si="768"/>
        <v>1</v>
      </c>
      <c r="E5319" s="146">
        <f t="shared" si="769"/>
        <v>1900</v>
      </c>
      <c r="F5319" s="137"/>
      <c r="G5319" s="287"/>
      <c r="H5319" s="137"/>
      <c r="I5319" s="134"/>
      <c r="J5319" s="204"/>
      <c r="K5319" s="133"/>
      <c r="L5319" s="134"/>
      <c r="M5319" s="133"/>
      <c r="N5319" s="134"/>
      <c r="O5319" s="134"/>
      <c r="P5319" s="166"/>
      <c r="Q5319" s="164"/>
      <c r="R5319" s="165"/>
      <c r="S5319" s="138"/>
      <c r="T5319" s="138"/>
      <c r="U5319" s="138"/>
      <c r="V5319" s="138"/>
      <c r="W5319" s="166"/>
      <c r="X5319" s="135"/>
      <c r="Y5319" s="418">
        <f t="shared" si="770"/>
        <v>0</v>
      </c>
      <c r="Z5319" s="291">
        <f t="shared" si="771"/>
        <v>0</v>
      </c>
      <c r="AA5319" s="163"/>
      <c r="AB5319" s="177" t="str">
        <f t="shared" si="772"/>
        <v/>
      </c>
      <c r="AC5319" s="283" t="str">
        <f t="shared" si="773"/>
        <v/>
      </c>
      <c r="AD5319" s="283" t="str">
        <f t="shared" si="774"/>
        <v/>
      </c>
      <c r="AE5319" s="163"/>
      <c r="AF5319" s="162"/>
    </row>
    <row r="5320" spans="1:32">
      <c r="A5320" s="134">
        <v>5311</v>
      </c>
      <c r="B5320" s="136"/>
      <c r="C5320" s="146">
        <f t="shared" si="767"/>
        <v>0</v>
      </c>
      <c r="D5320" s="146">
        <f t="shared" si="768"/>
        <v>1</v>
      </c>
      <c r="E5320" s="146">
        <f t="shared" si="769"/>
        <v>1900</v>
      </c>
      <c r="F5320" s="137"/>
      <c r="G5320" s="287"/>
      <c r="H5320" s="137"/>
      <c r="I5320" s="134"/>
      <c r="J5320" s="204"/>
      <c r="K5320" s="133"/>
      <c r="L5320" s="134"/>
      <c r="M5320" s="133"/>
      <c r="N5320" s="134"/>
      <c r="O5320" s="134"/>
      <c r="P5320" s="166"/>
      <c r="Q5320" s="164"/>
      <c r="R5320" s="165"/>
      <c r="S5320" s="138"/>
      <c r="T5320" s="138"/>
      <c r="U5320" s="138"/>
      <c r="V5320" s="138"/>
      <c r="W5320" s="166"/>
      <c r="X5320" s="135"/>
      <c r="Y5320" s="418">
        <f t="shared" si="770"/>
        <v>0</v>
      </c>
      <c r="Z5320" s="291">
        <f t="shared" si="771"/>
        <v>0</v>
      </c>
      <c r="AA5320" s="163"/>
      <c r="AB5320" s="177" t="str">
        <f t="shared" si="772"/>
        <v/>
      </c>
      <c r="AC5320" s="283" t="str">
        <f t="shared" si="773"/>
        <v/>
      </c>
      <c r="AD5320" s="283" t="str">
        <f t="shared" si="774"/>
        <v/>
      </c>
      <c r="AE5320" s="163"/>
      <c r="AF5320" s="162"/>
    </row>
    <row r="5321" spans="1:32">
      <c r="A5321" s="134">
        <v>5312</v>
      </c>
      <c r="B5321" s="136"/>
      <c r="C5321" s="146">
        <f t="shared" si="767"/>
        <v>0</v>
      </c>
      <c r="D5321" s="146">
        <f t="shared" si="768"/>
        <v>1</v>
      </c>
      <c r="E5321" s="146">
        <f t="shared" si="769"/>
        <v>1900</v>
      </c>
      <c r="F5321" s="137"/>
      <c r="G5321" s="287"/>
      <c r="H5321" s="137"/>
      <c r="I5321" s="134"/>
      <c r="J5321" s="204"/>
      <c r="K5321" s="133"/>
      <c r="L5321" s="134"/>
      <c r="M5321" s="133"/>
      <c r="N5321" s="134"/>
      <c r="O5321" s="134"/>
      <c r="P5321" s="166"/>
      <c r="Q5321" s="164"/>
      <c r="R5321" s="165"/>
      <c r="S5321" s="138"/>
      <c r="T5321" s="138"/>
      <c r="U5321" s="138"/>
      <c r="V5321" s="138"/>
      <c r="W5321" s="166"/>
      <c r="X5321" s="135"/>
      <c r="Y5321" s="418">
        <f t="shared" si="770"/>
        <v>0</v>
      </c>
      <c r="Z5321" s="291">
        <f t="shared" si="771"/>
        <v>0</v>
      </c>
      <c r="AA5321" s="163"/>
      <c r="AB5321" s="177" t="str">
        <f t="shared" si="772"/>
        <v/>
      </c>
      <c r="AC5321" s="283" t="str">
        <f t="shared" si="773"/>
        <v/>
      </c>
      <c r="AD5321" s="283" t="str">
        <f t="shared" si="774"/>
        <v/>
      </c>
      <c r="AE5321" s="163"/>
      <c r="AF5321" s="162"/>
    </row>
    <row r="5322" spans="1:32">
      <c r="A5322" s="134">
        <v>5313</v>
      </c>
      <c r="B5322" s="136"/>
      <c r="C5322" s="146">
        <f t="shared" si="767"/>
        <v>0</v>
      </c>
      <c r="D5322" s="146">
        <f t="shared" si="768"/>
        <v>1</v>
      </c>
      <c r="E5322" s="146">
        <f t="shared" si="769"/>
        <v>1900</v>
      </c>
      <c r="F5322" s="137"/>
      <c r="G5322" s="287"/>
      <c r="H5322" s="137"/>
      <c r="I5322" s="134"/>
      <c r="J5322" s="204"/>
      <c r="K5322" s="133"/>
      <c r="L5322" s="134"/>
      <c r="M5322" s="133"/>
      <c r="N5322" s="134"/>
      <c r="O5322" s="134"/>
      <c r="P5322" s="166"/>
      <c r="Q5322" s="164"/>
      <c r="R5322" s="165"/>
      <c r="S5322" s="138"/>
      <c r="T5322" s="138"/>
      <c r="U5322" s="138"/>
      <c r="V5322" s="138"/>
      <c r="W5322" s="166"/>
      <c r="X5322" s="135"/>
      <c r="Y5322" s="418">
        <f t="shared" si="770"/>
        <v>0</v>
      </c>
      <c r="Z5322" s="291">
        <f t="shared" si="771"/>
        <v>0</v>
      </c>
      <c r="AA5322" s="163"/>
      <c r="AB5322" s="177" t="str">
        <f t="shared" si="772"/>
        <v/>
      </c>
      <c r="AC5322" s="283" t="str">
        <f t="shared" si="773"/>
        <v/>
      </c>
      <c r="AD5322" s="283" t="str">
        <f t="shared" si="774"/>
        <v/>
      </c>
      <c r="AE5322" s="163"/>
      <c r="AF5322" s="162"/>
    </row>
    <row r="5323" spans="1:32">
      <c r="A5323" s="134">
        <v>5314</v>
      </c>
      <c r="B5323" s="136"/>
      <c r="C5323" s="146">
        <f t="shared" ref="C5323:C5386" si="775">DAY(B5323)</f>
        <v>0</v>
      </c>
      <c r="D5323" s="146">
        <f t="shared" ref="D5323:D5386" si="776">MONTH(B5323)</f>
        <v>1</v>
      </c>
      <c r="E5323" s="146">
        <f t="shared" ref="E5323:E5386" si="777">YEAR(B5323)</f>
        <v>1900</v>
      </c>
      <c r="F5323" s="137"/>
      <c r="G5323" s="287"/>
      <c r="H5323" s="137"/>
      <c r="I5323" s="134"/>
      <c r="J5323" s="204"/>
      <c r="K5323" s="133"/>
      <c r="L5323" s="134"/>
      <c r="M5323" s="133"/>
      <c r="N5323" s="134"/>
      <c r="O5323" s="134"/>
      <c r="P5323" s="166"/>
      <c r="Q5323" s="164"/>
      <c r="R5323" s="165"/>
      <c r="S5323" s="138"/>
      <c r="T5323" s="138"/>
      <c r="U5323" s="138"/>
      <c r="V5323" s="138"/>
      <c r="W5323" s="166"/>
      <c r="X5323" s="135"/>
      <c r="Y5323" s="418">
        <f t="shared" ref="Y5323:Y5386" si="778">X5323*U5323</f>
        <v>0</v>
      </c>
      <c r="Z5323" s="291">
        <f t="shared" ref="Z5323:Z5386" si="779">Y5323*1.1</f>
        <v>0</v>
      </c>
      <c r="AA5323" s="163"/>
      <c r="AB5323" s="177" t="str">
        <f t="shared" ref="AB5323:AB5386" si="780">IF(S5323="","",IF(S5323-U5323=0,"Full","No"))</f>
        <v/>
      </c>
      <c r="AC5323" s="283" t="str">
        <f t="shared" ref="AC5323:AC5386" si="781">IF(AND(S5323&gt;U5323,V5323=0),"Lost",IF(AND(S5323&gt;U5323,V5323&lt;(S5323-U5323)),"Lost",""))</f>
        <v/>
      </c>
      <c r="AD5323" s="283" t="str">
        <f t="shared" ref="AD5323:AD5386" si="782">IF(AND(S5323&gt;U5323,V5323=0),S5323-U5323,IF(AND(S5323&gt;U5323,V5323&lt;(S5323-U5323)),S5323-(U5323+V5323),""))</f>
        <v/>
      </c>
      <c r="AE5323" s="163"/>
      <c r="AF5323" s="162"/>
    </row>
    <row r="5324" spans="1:32">
      <c r="A5324" s="134">
        <v>5315</v>
      </c>
      <c r="B5324" s="136"/>
      <c r="C5324" s="146">
        <f t="shared" si="775"/>
        <v>0</v>
      </c>
      <c r="D5324" s="146">
        <f t="shared" si="776"/>
        <v>1</v>
      </c>
      <c r="E5324" s="146">
        <f t="shared" si="777"/>
        <v>1900</v>
      </c>
      <c r="F5324" s="137"/>
      <c r="G5324" s="287"/>
      <c r="H5324" s="137"/>
      <c r="I5324" s="134"/>
      <c r="J5324" s="204"/>
      <c r="K5324" s="133"/>
      <c r="L5324" s="134"/>
      <c r="M5324" s="133"/>
      <c r="N5324" s="134"/>
      <c r="O5324" s="134"/>
      <c r="P5324" s="166"/>
      <c r="Q5324" s="164"/>
      <c r="R5324" s="165"/>
      <c r="S5324" s="138"/>
      <c r="T5324" s="138"/>
      <c r="U5324" s="138"/>
      <c r="V5324" s="138"/>
      <c r="W5324" s="166"/>
      <c r="X5324" s="135"/>
      <c r="Y5324" s="418">
        <f t="shared" si="778"/>
        <v>0</v>
      </c>
      <c r="Z5324" s="291">
        <f t="shared" si="779"/>
        <v>0</v>
      </c>
      <c r="AA5324" s="163"/>
      <c r="AB5324" s="177" t="str">
        <f t="shared" si="780"/>
        <v/>
      </c>
      <c r="AC5324" s="283" t="str">
        <f t="shared" si="781"/>
        <v/>
      </c>
      <c r="AD5324" s="283" t="str">
        <f t="shared" si="782"/>
        <v/>
      </c>
      <c r="AE5324" s="163"/>
      <c r="AF5324" s="162"/>
    </row>
    <row r="5325" spans="1:32">
      <c r="A5325" s="134">
        <v>5316</v>
      </c>
      <c r="B5325" s="136"/>
      <c r="C5325" s="146">
        <f t="shared" si="775"/>
        <v>0</v>
      </c>
      <c r="D5325" s="146">
        <f t="shared" si="776"/>
        <v>1</v>
      </c>
      <c r="E5325" s="146">
        <f t="shared" si="777"/>
        <v>1900</v>
      </c>
      <c r="F5325" s="137"/>
      <c r="G5325" s="287"/>
      <c r="H5325" s="137"/>
      <c r="I5325" s="134"/>
      <c r="J5325" s="204"/>
      <c r="K5325" s="133"/>
      <c r="L5325" s="134"/>
      <c r="M5325" s="133"/>
      <c r="N5325" s="134"/>
      <c r="O5325" s="134"/>
      <c r="P5325" s="166"/>
      <c r="Q5325" s="164"/>
      <c r="R5325" s="165"/>
      <c r="S5325" s="138"/>
      <c r="T5325" s="138"/>
      <c r="U5325" s="138"/>
      <c r="V5325" s="138"/>
      <c r="W5325" s="166"/>
      <c r="X5325" s="135"/>
      <c r="Y5325" s="418">
        <f t="shared" si="778"/>
        <v>0</v>
      </c>
      <c r="Z5325" s="291">
        <f t="shared" si="779"/>
        <v>0</v>
      </c>
      <c r="AA5325" s="163"/>
      <c r="AB5325" s="177" t="str">
        <f t="shared" si="780"/>
        <v/>
      </c>
      <c r="AC5325" s="283" t="str">
        <f t="shared" si="781"/>
        <v/>
      </c>
      <c r="AD5325" s="283" t="str">
        <f t="shared" si="782"/>
        <v/>
      </c>
      <c r="AE5325" s="163"/>
      <c r="AF5325" s="162"/>
    </row>
    <row r="5326" spans="1:32">
      <c r="A5326" s="134">
        <v>5317</v>
      </c>
      <c r="B5326" s="136"/>
      <c r="C5326" s="146">
        <f t="shared" si="775"/>
        <v>0</v>
      </c>
      <c r="D5326" s="146">
        <f t="shared" si="776"/>
        <v>1</v>
      </c>
      <c r="E5326" s="146">
        <f t="shared" si="777"/>
        <v>1900</v>
      </c>
      <c r="F5326" s="137"/>
      <c r="G5326" s="287"/>
      <c r="H5326" s="137"/>
      <c r="I5326" s="134"/>
      <c r="J5326" s="204"/>
      <c r="K5326" s="133"/>
      <c r="L5326" s="134"/>
      <c r="M5326" s="133"/>
      <c r="N5326" s="134"/>
      <c r="O5326" s="134"/>
      <c r="P5326" s="166"/>
      <c r="Q5326" s="164"/>
      <c r="R5326" s="165"/>
      <c r="S5326" s="138"/>
      <c r="T5326" s="138"/>
      <c r="U5326" s="138"/>
      <c r="V5326" s="138"/>
      <c r="W5326" s="166"/>
      <c r="X5326" s="135"/>
      <c r="Y5326" s="418">
        <f t="shared" si="778"/>
        <v>0</v>
      </c>
      <c r="Z5326" s="291">
        <f t="shared" si="779"/>
        <v>0</v>
      </c>
      <c r="AA5326" s="163"/>
      <c r="AB5326" s="177" t="str">
        <f t="shared" si="780"/>
        <v/>
      </c>
      <c r="AC5326" s="283" t="str">
        <f t="shared" si="781"/>
        <v/>
      </c>
      <c r="AD5326" s="283" t="str">
        <f t="shared" si="782"/>
        <v/>
      </c>
      <c r="AE5326" s="163"/>
      <c r="AF5326" s="162"/>
    </row>
    <row r="5327" spans="1:32">
      <c r="A5327" s="134">
        <v>5318</v>
      </c>
      <c r="B5327" s="136"/>
      <c r="C5327" s="146">
        <f t="shared" si="775"/>
        <v>0</v>
      </c>
      <c r="D5327" s="146">
        <f t="shared" si="776"/>
        <v>1</v>
      </c>
      <c r="E5327" s="146">
        <f t="shared" si="777"/>
        <v>1900</v>
      </c>
      <c r="F5327" s="137"/>
      <c r="G5327" s="287"/>
      <c r="H5327" s="137"/>
      <c r="I5327" s="134"/>
      <c r="J5327" s="204"/>
      <c r="K5327" s="133"/>
      <c r="L5327" s="134"/>
      <c r="M5327" s="133"/>
      <c r="N5327" s="134"/>
      <c r="O5327" s="134"/>
      <c r="P5327" s="166"/>
      <c r="Q5327" s="164"/>
      <c r="R5327" s="165"/>
      <c r="S5327" s="138"/>
      <c r="T5327" s="138"/>
      <c r="U5327" s="138"/>
      <c r="V5327" s="138"/>
      <c r="W5327" s="166"/>
      <c r="X5327" s="135"/>
      <c r="Y5327" s="418">
        <f t="shared" si="778"/>
        <v>0</v>
      </c>
      <c r="Z5327" s="291">
        <f t="shared" si="779"/>
        <v>0</v>
      </c>
      <c r="AA5327" s="163"/>
      <c r="AB5327" s="177" t="str">
        <f t="shared" si="780"/>
        <v/>
      </c>
      <c r="AC5327" s="283" t="str">
        <f t="shared" si="781"/>
        <v/>
      </c>
      <c r="AD5327" s="283" t="str">
        <f t="shared" si="782"/>
        <v/>
      </c>
      <c r="AE5327" s="163"/>
      <c r="AF5327" s="162"/>
    </row>
    <row r="5328" spans="1:32">
      <c r="A5328" s="134">
        <v>5319</v>
      </c>
      <c r="B5328" s="136"/>
      <c r="C5328" s="146">
        <f t="shared" si="775"/>
        <v>0</v>
      </c>
      <c r="D5328" s="146">
        <f t="shared" si="776"/>
        <v>1</v>
      </c>
      <c r="E5328" s="146">
        <f t="shared" si="777"/>
        <v>1900</v>
      </c>
      <c r="F5328" s="137"/>
      <c r="G5328" s="287"/>
      <c r="H5328" s="137"/>
      <c r="I5328" s="134"/>
      <c r="J5328" s="204"/>
      <c r="K5328" s="133"/>
      <c r="L5328" s="134"/>
      <c r="M5328" s="133"/>
      <c r="N5328" s="134"/>
      <c r="O5328" s="134"/>
      <c r="P5328" s="166"/>
      <c r="Q5328" s="164"/>
      <c r="R5328" s="165"/>
      <c r="S5328" s="138"/>
      <c r="T5328" s="138"/>
      <c r="U5328" s="138"/>
      <c r="V5328" s="138"/>
      <c r="W5328" s="166"/>
      <c r="X5328" s="135"/>
      <c r="Y5328" s="418">
        <f t="shared" si="778"/>
        <v>0</v>
      </c>
      <c r="Z5328" s="291">
        <f t="shared" si="779"/>
        <v>0</v>
      </c>
      <c r="AA5328" s="163"/>
      <c r="AB5328" s="177" t="str">
        <f t="shared" si="780"/>
        <v/>
      </c>
      <c r="AC5328" s="283" t="str">
        <f t="shared" si="781"/>
        <v/>
      </c>
      <c r="AD5328" s="283" t="str">
        <f t="shared" si="782"/>
        <v/>
      </c>
      <c r="AE5328" s="163"/>
      <c r="AF5328" s="162"/>
    </row>
    <row r="5329" spans="1:32">
      <c r="A5329" s="134">
        <v>5320</v>
      </c>
      <c r="B5329" s="136"/>
      <c r="C5329" s="146">
        <f t="shared" si="775"/>
        <v>0</v>
      </c>
      <c r="D5329" s="146">
        <f t="shared" si="776"/>
        <v>1</v>
      </c>
      <c r="E5329" s="146">
        <f t="shared" si="777"/>
        <v>1900</v>
      </c>
      <c r="F5329" s="137"/>
      <c r="G5329" s="287"/>
      <c r="H5329" s="137"/>
      <c r="I5329" s="134"/>
      <c r="J5329" s="204"/>
      <c r="K5329" s="133"/>
      <c r="L5329" s="134"/>
      <c r="M5329" s="133"/>
      <c r="N5329" s="134"/>
      <c r="O5329" s="134"/>
      <c r="P5329" s="166"/>
      <c r="Q5329" s="164"/>
      <c r="R5329" s="165"/>
      <c r="S5329" s="138"/>
      <c r="T5329" s="138"/>
      <c r="U5329" s="138"/>
      <c r="V5329" s="138"/>
      <c r="W5329" s="166"/>
      <c r="X5329" s="135"/>
      <c r="Y5329" s="418">
        <f t="shared" si="778"/>
        <v>0</v>
      </c>
      <c r="Z5329" s="291">
        <f t="shared" si="779"/>
        <v>0</v>
      </c>
      <c r="AA5329" s="163"/>
      <c r="AB5329" s="177" t="str">
        <f t="shared" si="780"/>
        <v/>
      </c>
      <c r="AC5329" s="283" t="str">
        <f t="shared" si="781"/>
        <v/>
      </c>
      <c r="AD5329" s="283" t="str">
        <f t="shared" si="782"/>
        <v/>
      </c>
      <c r="AE5329" s="163"/>
      <c r="AF5329" s="162"/>
    </row>
    <row r="5330" spans="1:32">
      <c r="A5330" s="134">
        <v>5321</v>
      </c>
      <c r="B5330" s="136"/>
      <c r="C5330" s="146">
        <f t="shared" si="775"/>
        <v>0</v>
      </c>
      <c r="D5330" s="146">
        <f t="shared" si="776"/>
        <v>1</v>
      </c>
      <c r="E5330" s="146">
        <f t="shared" si="777"/>
        <v>1900</v>
      </c>
      <c r="F5330" s="137"/>
      <c r="G5330" s="287"/>
      <c r="H5330" s="137"/>
      <c r="I5330" s="134"/>
      <c r="J5330" s="204"/>
      <c r="K5330" s="133"/>
      <c r="L5330" s="134"/>
      <c r="M5330" s="133"/>
      <c r="N5330" s="134"/>
      <c r="O5330" s="134"/>
      <c r="P5330" s="166"/>
      <c r="Q5330" s="164"/>
      <c r="R5330" s="165"/>
      <c r="S5330" s="138"/>
      <c r="T5330" s="138"/>
      <c r="U5330" s="138"/>
      <c r="V5330" s="138"/>
      <c r="W5330" s="166"/>
      <c r="X5330" s="135"/>
      <c r="Y5330" s="418">
        <f t="shared" si="778"/>
        <v>0</v>
      </c>
      <c r="Z5330" s="291">
        <f t="shared" si="779"/>
        <v>0</v>
      </c>
      <c r="AA5330" s="163"/>
      <c r="AB5330" s="177" t="str">
        <f t="shared" si="780"/>
        <v/>
      </c>
      <c r="AC5330" s="283" t="str">
        <f t="shared" si="781"/>
        <v/>
      </c>
      <c r="AD5330" s="283" t="str">
        <f t="shared" si="782"/>
        <v/>
      </c>
      <c r="AE5330" s="163"/>
      <c r="AF5330" s="162"/>
    </row>
    <row r="5331" spans="1:32">
      <c r="A5331" s="134">
        <v>5322</v>
      </c>
      <c r="B5331" s="136"/>
      <c r="C5331" s="146">
        <f t="shared" si="775"/>
        <v>0</v>
      </c>
      <c r="D5331" s="146">
        <f t="shared" si="776"/>
        <v>1</v>
      </c>
      <c r="E5331" s="146">
        <f t="shared" si="777"/>
        <v>1900</v>
      </c>
      <c r="F5331" s="137"/>
      <c r="G5331" s="287"/>
      <c r="H5331" s="137"/>
      <c r="I5331" s="134"/>
      <c r="J5331" s="204"/>
      <c r="K5331" s="133"/>
      <c r="L5331" s="134"/>
      <c r="M5331" s="133"/>
      <c r="N5331" s="134"/>
      <c r="O5331" s="134"/>
      <c r="P5331" s="166"/>
      <c r="Q5331" s="164"/>
      <c r="R5331" s="165"/>
      <c r="S5331" s="138"/>
      <c r="T5331" s="138"/>
      <c r="U5331" s="138"/>
      <c r="V5331" s="138"/>
      <c r="W5331" s="166"/>
      <c r="X5331" s="135"/>
      <c r="Y5331" s="418">
        <f t="shared" si="778"/>
        <v>0</v>
      </c>
      <c r="Z5331" s="291">
        <f t="shared" si="779"/>
        <v>0</v>
      </c>
      <c r="AA5331" s="163"/>
      <c r="AB5331" s="177" t="str">
        <f t="shared" si="780"/>
        <v/>
      </c>
      <c r="AC5331" s="283" t="str">
        <f t="shared" si="781"/>
        <v/>
      </c>
      <c r="AD5331" s="283" t="str">
        <f t="shared" si="782"/>
        <v/>
      </c>
      <c r="AE5331" s="163"/>
      <c r="AF5331" s="162"/>
    </row>
    <row r="5332" spans="1:32">
      <c r="A5332" s="134">
        <v>5323</v>
      </c>
      <c r="B5332" s="136"/>
      <c r="C5332" s="146">
        <f t="shared" si="775"/>
        <v>0</v>
      </c>
      <c r="D5332" s="146">
        <f t="shared" si="776"/>
        <v>1</v>
      </c>
      <c r="E5332" s="146">
        <f t="shared" si="777"/>
        <v>1900</v>
      </c>
      <c r="F5332" s="137"/>
      <c r="G5332" s="287"/>
      <c r="H5332" s="137"/>
      <c r="I5332" s="134"/>
      <c r="J5332" s="204"/>
      <c r="K5332" s="133"/>
      <c r="L5332" s="134"/>
      <c r="M5332" s="133"/>
      <c r="N5332" s="134"/>
      <c r="O5332" s="134"/>
      <c r="P5332" s="166"/>
      <c r="Q5332" s="164"/>
      <c r="R5332" s="165"/>
      <c r="S5332" s="138"/>
      <c r="T5332" s="138"/>
      <c r="U5332" s="138"/>
      <c r="V5332" s="138"/>
      <c r="W5332" s="166"/>
      <c r="X5332" s="135"/>
      <c r="Y5332" s="418">
        <f t="shared" si="778"/>
        <v>0</v>
      </c>
      <c r="Z5332" s="291">
        <f t="shared" si="779"/>
        <v>0</v>
      </c>
      <c r="AA5332" s="163"/>
      <c r="AB5332" s="177" t="str">
        <f t="shared" si="780"/>
        <v/>
      </c>
      <c r="AC5332" s="283" t="str">
        <f t="shared" si="781"/>
        <v/>
      </c>
      <c r="AD5332" s="283" t="str">
        <f t="shared" si="782"/>
        <v/>
      </c>
      <c r="AE5332" s="163"/>
      <c r="AF5332" s="162"/>
    </row>
    <row r="5333" spans="1:32">
      <c r="A5333" s="134">
        <v>5324</v>
      </c>
      <c r="B5333" s="136"/>
      <c r="C5333" s="146">
        <f t="shared" si="775"/>
        <v>0</v>
      </c>
      <c r="D5333" s="146">
        <f t="shared" si="776"/>
        <v>1</v>
      </c>
      <c r="E5333" s="146">
        <f t="shared" si="777"/>
        <v>1900</v>
      </c>
      <c r="F5333" s="137"/>
      <c r="G5333" s="287"/>
      <c r="H5333" s="137"/>
      <c r="I5333" s="134"/>
      <c r="J5333" s="204"/>
      <c r="K5333" s="133"/>
      <c r="L5333" s="134"/>
      <c r="M5333" s="133"/>
      <c r="N5333" s="134"/>
      <c r="O5333" s="134"/>
      <c r="P5333" s="166"/>
      <c r="Q5333" s="164"/>
      <c r="R5333" s="165"/>
      <c r="S5333" s="138"/>
      <c r="T5333" s="138"/>
      <c r="U5333" s="138"/>
      <c r="V5333" s="138"/>
      <c r="W5333" s="166"/>
      <c r="X5333" s="135"/>
      <c r="Y5333" s="418">
        <f t="shared" si="778"/>
        <v>0</v>
      </c>
      <c r="Z5333" s="291">
        <f t="shared" si="779"/>
        <v>0</v>
      </c>
      <c r="AA5333" s="163"/>
      <c r="AB5333" s="177" t="str">
        <f t="shared" si="780"/>
        <v/>
      </c>
      <c r="AC5333" s="283" t="str">
        <f t="shared" si="781"/>
        <v/>
      </c>
      <c r="AD5333" s="283" t="str">
        <f t="shared" si="782"/>
        <v/>
      </c>
      <c r="AE5333" s="163"/>
      <c r="AF5333" s="162"/>
    </row>
    <row r="5334" spans="1:32">
      <c r="A5334" s="134">
        <v>5325</v>
      </c>
      <c r="B5334" s="136"/>
      <c r="C5334" s="146">
        <f t="shared" si="775"/>
        <v>0</v>
      </c>
      <c r="D5334" s="146">
        <f t="shared" si="776"/>
        <v>1</v>
      </c>
      <c r="E5334" s="146">
        <f t="shared" si="777"/>
        <v>1900</v>
      </c>
      <c r="F5334" s="137"/>
      <c r="G5334" s="287"/>
      <c r="H5334" s="137"/>
      <c r="I5334" s="134"/>
      <c r="J5334" s="204"/>
      <c r="K5334" s="133"/>
      <c r="L5334" s="134"/>
      <c r="M5334" s="133"/>
      <c r="N5334" s="134"/>
      <c r="O5334" s="134"/>
      <c r="P5334" s="166"/>
      <c r="Q5334" s="164"/>
      <c r="R5334" s="165"/>
      <c r="S5334" s="138"/>
      <c r="T5334" s="138"/>
      <c r="U5334" s="138"/>
      <c r="V5334" s="138"/>
      <c r="W5334" s="166"/>
      <c r="X5334" s="135"/>
      <c r="Y5334" s="418">
        <f t="shared" si="778"/>
        <v>0</v>
      </c>
      <c r="Z5334" s="291">
        <f t="shared" si="779"/>
        <v>0</v>
      </c>
      <c r="AA5334" s="163"/>
      <c r="AB5334" s="177" t="str">
        <f t="shared" si="780"/>
        <v/>
      </c>
      <c r="AC5334" s="283" t="str">
        <f t="shared" si="781"/>
        <v/>
      </c>
      <c r="AD5334" s="283" t="str">
        <f t="shared" si="782"/>
        <v/>
      </c>
      <c r="AE5334" s="163"/>
      <c r="AF5334" s="162"/>
    </row>
    <row r="5335" spans="1:32">
      <c r="A5335" s="134">
        <v>5326</v>
      </c>
      <c r="B5335" s="136"/>
      <c r="C5335" s="146">
        <f t="shared" si="775"/>
        <v>0</v>
      </c>
      <c r="D5335" s="146">
        <f t="shared" si="776"/>
        <v>1</v>
      </c>
      <c r="E5335" s="146">
        <f t="shared" si="777"/>
        <v>1900</v>
      </c>
      <c r="F5335" s="137"/>
      <c r="G5335" s="287"/>
      <c r="H5335" s="137"/>
      <c r="I5335" s="134"/>
      <c r="J5335" s="204"/>
      <c r="K5335" s="133"/>
      <c r="L5335" s="134"/>
      <c r="M5335" s="133"/>
      <c r="N5335" s="134"/>
      <c r="O5335" s="134"/>
      <c r="P5335" s="166"/>
      <c r="Q5335" s="164"/>
      <c r="R5335" s="165"/>
      <c r="S5335" s="138"/>
      <c r="T5335" s="138"/>
      <c r="U5335" s="138"/>
      <c r="V5335" s="138"/>
      <c r="W5335" s="166"/>
      <c r="X5335" s="135"/>
      <c r="Y5335" s="418">
        <f t="shared" si="778"/>
        <v>0</v>
      </c>
      <c r="Z5335" s="291">
        <f t="shared" si="779"/>
        <v>0</v>
      </c>
      <c r="AA5335" s="163"/>
      <c r="AB5335" s="177" t="str">
        <f t="shared" si="780"/>
        <v/>
      </c>
      <c r="AC5335" s="283" t="str">
        <f t="shared" si="781"/>
        <v/>
      </c>
      <c r="AD5335" s="283" t="str">
        <f t="shared" si="782"/>
        <v/>
      </c>
      <c r="AE5335" s="163"/>
      <c r="AF5335" s="162"/>
    </row>
    <row r="5336" spans="1:32">
      <c r="A5336" s="134">
        <v>5327</v>
      </c>
      <c r="B5336" s="136"/>
      <c r="C5336" s="146">
        <f t="shared" si="775"/>
        <v>0</v>
      </c>
      <c r="D5336" s="146">
        <f t="shared" si="776"/>
        <v>1</v>
      </c>
      <c r="E5336" s="146">
        <f t="shared" si="777"/>
        <v>1900</v>
      </c>
      <c r="F5336" s="137"/>
      <c r="G5336" s="287"/>
      <c r="H5336" s="137"/>
      <c r="I5336" s="134"/>
      <c r="J5336" s="204"/>
      <c r="K5336" s="133"/>
      <c r="L5336" s="134"/>
      <c r="M5336" s="133"/>
      <c r="N5336" s="134"/>
      <c r="O5336" s="134"/>
      <c r="P5336" s="166"/>
      <c r="Q5336" s="164"/>
      <c r="R5336" s="165"/>
      <c r="S5336" s="138"/>
      <c r="T5336" s="138"/>
      <c r="U5336" s="138"/>
      <c r="V5336" s="138"/>
      <c r="W5336" s="166"/>
      <c r="X5336" s="135"/>
      <c r="Y5336" s="418">
        <f t="shared" si="778"/>
        <v>0</v>
      </c>
      <c r="Z5336" s="291">
        <f t="shared" si="779"/>
        <v>0</v>
      </c>
      <c r="AA5336" s="163"/>
      <c r="AB5336" s="177" t="str">
        <f t="shared" si="780"/>
        <v/>
      </c>
      <c r="AC5336" s="283" t="str">
        <f t="shared" si="781"/>
        <v/>
      </c>
      <c r="AD5336" s="283" t="str">
        <f t="shared" si="782"/>
        <v/>
      </c>
      <c r="AE5336" s="163"/>
      <c r="AF5336" s="162"/>
    </row>
    <row r="5337" spans="1:32">
      <c r="A5337" s="134">
        <v>5328</v>
      </c>
      <c r="B5337" s="136"/>
      <c r="C5337" s="146">
        <f t="shared" si="775"/>
        <v>0</v>
      </c>
      <c r="D5337" s="146">
        <f t="shared" si="776"/>
        <v>1</v>
      </c>
      <c r="E5337" s="146">
        <f t="shared" si="777"/>
        <v>1900</v>
      </c>
      <c r="F5337" s="137"/>
      <c r="G5337" s="287"/>
      <c r="H5337" s="137"/>
      <c r="I5337" s="134"/>
      <c r="J5337" s="204"/>
      <c r="K5337" s="133"/>
      <c r="L5337" s="134"/>
      <c r="M5337" s="133"/>
      <c r="N5337" s="134"/>
      <c r="O5337" s="134"/>
      <c r="P5337" s="166"/>
      <c r="Q5337" s="164"/>
      <c r="R5337" s="165"/>
      <c r="S5337" s="138"/>
      <c r="T5337" s="138"/>
      <c r="U5337" s="138"/>
      <c r="V5337" s="138"/>
      <c r="W5337" s="166"/>
      <c r="X5337" s="135"/>
      <c r="Y5337" s="418">
        <f t="shared" si="778"/>
        <v>0</v>
      </c>
      <c r="Z5337" s="291">
        <f t="shared" si="779"/>
        <v>0</v>
      </c>
      <c r="AA5337" s="163"/>
      <c r="AB5337" s="177" t="str">
        <f t="shared" si="780"/>
        <v/>
      </c>
      <c r="AC5337" s="283" t="str">
        <f t="shared" si="781"/>
        <v/>
      </c>
      <c r="AD5337" s="283" t="str">
        <f t="shared" si="782"/>
        <v/>
      </c>
      <c r="AE5337" s="163"/>
      <c r="AF5337" s="162"/>
    </row>
    <row r="5338" spans="1:32">
      <c r="A5338" s="134">
        <v>5329</v>
      </c>
      <c r="B5338" s="136"/>
      <c r="C5338" s="146">
        <f t="shared" si="775"/>
        <v>0</v>
      </c>
      <c r="D5338" s="146">
        <f t="shared" si="776"/>
        <v>1</v>
      </c>
      <c r="E5338" s="146">
        <f t="shared" si="777"/>
        <v>1900</v>
      </c>
      <c r="F5338" s="137"/>
      <c r="G5338" s="287"/>
      <c r="H5338" s="137"/>
      <c r="I5338" s="134"/>
      <c r="J5338" s="204"/>
      <c r="K5338" s="133"/>
      <c r="L5338" s="134"/>
      <c r="M5338" s="133"/>
      <c r="N5338" s="134"/>
      <c r="O5338" s="134"/>
      <c r="P5338" s="166"/>
      <c r="Q5338" s="164"/>
      <c r="R5338" s="165"/>
      <c r="S5338" s="138"/>
      <c r="T5338" s="138"/>
      <c r="U5338" s="138"/>
      <c r="V5338" s="138"/>
      <c r="W5338" s="166"/>
      <c r="X5338" s="135"/>
      <c r="Y5338" s="418">
        <f t="shared" si="778"/>
        <v>0</v>
      </c>
      <c r="Z5338" s="291">
        <f t="shared" si="779"/>
        <v>0</v>
      </c>
      <c r="AA5338" s="163"/>
      <c r="AB5338" s="177" t="str">
        <f t="shared" si="780"/>
        <v/>
      </c>
      <c r="AC5338" s="283" t="str">
        <f t="shared" si="781"/>
        <v/>
      </c>
      <c r="AD5338" s="283" t="str">
        <f t="shared" si="782"/>
        <v/>
      </c>
      <c r="AE5338" s="163"/>
      <c r="AF5338" s="162"/>
    </row>
    <row r="5339" spans="1:32">
      <c r="A5339" s="134">
        <v>5330</v>
      </c>
      <c r="B5339" s="136"/>
      <c r="C5339" s="146">
        <f t="shared" si="775"/>
        <v>0</v>
      </c>
      <c r="D5339" s="146">
        <f t="shared" si="776"/>
        <v>1</v>
      </c>
      <c r="E5339" s="146">
        <f t="shared" si="777"/>
        <v>1900</v>
      </c>
      <c r="F5339" s="137"/>
      <c r="G5339" s="287"/>
      <c r="H5339" s="137"/>
      <c r="I5339" s="134"/>
      <c r="J5339" s="204"/>
      <c r="K5339" s="133"/>
      <c r="L5339" s="134"/>
      <c r="M5339" s="133"/>
      <c r="N5339" s="134"/>
      <c r="O5339" s="134"/>
      <c r="P5339" s="166"/>
      <c r="Q5339" s="164"/>
      <c r="R5339" s="165"/>
      <c r="S5339" s="138"/>
      <c r="T5339" s="138"/>
      <c r="U5339" s="138"/>
      <c r="V5339" s="138"/>
      <c r="W5339" s="166"/>
      <c r="X5339" s="135"/>
      <c r="Y5339" s="418">
        <f t="shared" si="778"/>
        <v>0</v>
      </c>
      <c r="Z5339" s="291">
        <f t="shared" si="779"/>
        <v>0</v>
      </c>
      <c r="AA5339" s="163"/>
      <c r="AB5339" s="177" t="str">
        <f t="shared" si="780"/>
        <v/>
      </c>
      <c r="AC5339" s="283" t="str">
        <f t="shared" si="781"/>
        <v/>
      </c>
      <c r="AD5339" s="283" t="str">
        <f t="shared" si="782"/>
        <v/>
      </c>
      <c r="AE5339" s="163"/>
      <c r="AF5339" s="162"/>
    </row>
    <row r="5340" spans="1:32">
      <c r="A5340" s="134">
        <v>5331</v>
      </c>
      <c r="B5340" s="136"/>
      <c r="C5340" s="146">
        <f t="shared" si="775"/>
        <v>0</v>
      </c>
      <c r="D5340" s="146">
        <f t="shared" si="776"/>
        <v>1</v>
      </c>
      <c r="E5340" s="146">
        <f t="shared" si="777"/>
        <v>1900</v>
      </c>
      <c r="F5340" s="137"/>
      <c r="G5340" s="287"/>
      <c r="H5340" s="137"/>
      <c r="I5340" s="134"/>
      <c r="J5340" s="204"/>
      <c r="K5340" s="133"/>
      <c r="L5340" s="134"/>
      <c r="M5340" s="133"/>
      <c r="N5340" s="134"/>
      <c r="O5340" s="134"/>
      <c r="P5340" s="166"/>
      <c r="Q5340" s="164"/>
      <c r="R5340" s="165"/>
      <c r="S5340" s="138"/>
      <c r="T5340" s="138"/>
      <c r="U5340" s="138"/>
      <c r="V5340" s="138"/>
      <c r="W5340" s="166"/>
      <c r="X5340" s="135"/>
      <c r="Y5340" s="418">
        <f t="shared" si="778"/>
        <v>0</v>
      </c>
      <c r="Z5340" s="291">
        <f t="shared" si="779"/>
        <v>0</v>
      </c>
      <c r="AA5340" s="163"/>
      <c r="AB5340" s="177" t="str">
        <f t="shared" si="780"/>
        <v/>
      </c>
      <c r="AC5340" s="283" t="str">
        <f t="shared" si="781"/>
        <v/>
      </c>
      <c r="AD5340" s="283" t="str">
        <f t="shared" si="782"/>
        <v/>
      </c>
      <c r="AE5340" s="163"/>
      <c r="AF5340" s="162"/>
    </row>
    <row r="5341" spans="1:32">
      <c r="A5341" s="134">
        <v>5332</v>
      </c>
      <c r="B5341" s="136"/>
      <c r="C5341" s="146">
        <f t="shared" si="775"/>
        <v>0</v>
      </c>
      <c r="D5341" s="146">
        <f t="shared" si="776"/>
        <v>1</v>
      </c>
      <c r="E5341" s="146">
        <f t="shared" si="777"/>
        <v>1900</v>
      </c>
      <c r="F5341" s="137"/>
      <c r="G5341" s="287"/>
      <c r="H5341" s="137"/>
      <c r="I5341" s="134"/>
      <c r="J5341" s="204"/>
      <c r="K5341" s="133"/>
      <c r="L5341" s="134"/>
      <c r="M5341" s="133"/>
      <c r="N5341" s="134"/>
      <c r="O5341" s="134"/>
      <c r="P5341" s="166"/>
      <c r="Q5341" s="164"/>
      <c r="R5341" s="165"/>
      <c r="S5341" s="138"/>
      <c r="T5341" s="138"/>
      <c r="U5341" s="138"/>
      <c r="V5341" s="138"/>
      <c r="W5341" s="166"/>
      <c r="X5341" s="135"/>
      <c r="Y5341" s="418">
        <f t="shared" si="778"/>
        <v>0</v>
      </c>
      <c r="Z5341" s="291">
        <f t="shared" si="779"/>
        <v>0</v>
      </c>
      <c r="AA5341" s="163"/>
      <c r="AB5341" s="177" t="str">
        <f t="shared" si="780"/>
        <v/>
      </c>
      <c r="AC5341" s="283" t="str">
        <f t="shared" si="781"/>
        <v/>
      </c>
      <c r="AD5341" s="283" t="str">
        <f t="shared" si="782"/>
        <v/>
      </c>
      <c r="AE5341" s="163"/>
      <c r="AF5341" s="162"/>
    </row>
    <row r="5342" spans="1:32">
      <c r="A5342" s="134">
        <v>5333</v>
      </c>
      <c r="B5342" s="136"/>
      <c r="C5342" s="146">
        <f t="shared" si="775"/>
        <v>0</v>
      </c>
      <c r="D5342" s="146">
        <f t="shared" si="776"/>
        <v>1</v>
      </c>
      <c r="E5342" s="146">
        <f t="shared" si="777"/>
        <v>1900</v>
      </c>
      <c r="F5342" s="137"/>
      <c r="G5342" s="287"/>
      <c r="H5342" s="137"/>
      <c r="I5342" s="134"/>
      <c r="J5342" s="204"/>
      <c r="K5342" s="133"/>
      <c r="L5342" s="134"/>
      <c r="M5342" s="133"/>
      <c r="N5342" s="134"/>
      <c r="O5342" s="134"/>
      <c r="P5342" s="166"/>
      <c r="Q5342" s="164"/>
      <c r="R5342" s="165"/>
      <c r="S5342" s="138"/>
      <c r="T5342" s="138"/>
      <c r="U5342" s="138"/>
      <c r="V5342" s="138"/>
      <c r="W5342" s="166"/>
      <c r="X5342" s="135"/>
      <c r="Y5342" s="418">
        <f t="shared" si="778"/>
        <v>0</v>
      </c>
      <c r="Z5342" s="291">
        <f t="shared" si="779"/>
        <v>0</v>
      </c>
      <c r="AA5342" s="163"/>
      <c r="AB5342" s="177" t="str">
        <f t="shared" si="780"/>
        <v/>
      </c>
      <c r="AC5342" s="283" t="str">
        <f t="shared" si="781"/>
        <v/>
      </c>
      <c r="AD5342" s="283" t="str">
        <f t="shared" si="782"/>
        <v/>
      </c>
      <c r="AE5342" s="163"/>
      <c r="AF5342" s="162"/>
    </row>
    <row r="5343" spans="1:32">
      <c r="A5343" s="134">
        <v>5334</v>
      </c>
      <c r="B5343" s="136"/>
      <c r="C5343" s="146">
        <f t="shared" si="775"/>
        <v>0</v>
      </c>
      <c r="D5343" s="146">
        <f t="shared" si="776"/>
        <v>1</v>
      </c>
      <c r="E5343" s="146">
        <f t="shared" si="777"/>
        <v>1900</v>
      </c>
      <c r="F5343" s="137"/>
      <c r="G5343" s="287"/>
      <c r="H5343" s="137"/>
      <c r="I5343" s="134"/>
      <c r="J5343" s="204"/>
      <c r="K5343" s="133"/>
      <c r="L5343" s="134"/>
      <c r="M5343" s="133"/>
      <c r="N5343" s="134"/>
      <c r="O5343" s="134"/>
      <c r="P5343" s="166"/>
      <c r="Q5343" s="164"/>
      <c r="R5343" s="165"/>
      <c r="S5343" s="138"/>
      <c r="T5343" s="138"/>
      <c r="U5343" s="138"/>
      <c r="V5343" s="138"/>
      <c r="W5343" s="166"/>
      <c r="X5343" s="135"/>
      <c r="Y5343" s="418">
        <f t="shared" si="778"/>
        <v>0</v>
      </c>
      <c r="Z5343" s="291">
        <f t="shared" si="779"/>
        <v>0</v>
      </c>
      <c r="AA5343" s="163"/>
      <c r="AB5343" s="177" t="str">
        <f t="shared" si="780"/>
        <v/>
      </c>
      <c r="AC5343" s="283" t="str">
        <f t="shared" si="781"/>
        <v/>
      </c>
      <c r="AD5343" s="283" t="str">
        <f t="shared" si="782"/>
        <v/>
      </c>
      <c r="AE5343" s="163"/>
      <c r="AF5343" s="162"/>
    </row>
    <row r="5344" spans="1:32">
      <c r="A5344" s="134">
        <v>5335</v>
      </c>
      <c r="B5344" s="136"/>
      <c r="C5344" s="146">
        <f t="shared" si="775"/>
        <v>0</v>
      </c>
      <c r="D5344" s="146">
        <f t="shared" si="776"/>
        <v>1</v>
      </c>
      <c r="E5344" s="146">
        <f t="shared" si="777"/>
        <v>1900</v>
      </c>
      <c r="F5344" s="137"/>
      <c r="G5344" s="287"/>
      <c r="H5344" s="137"/>
      <c r="I5344" s="134"/>
      <c r="J5344" s="204"/>
      <c r="K5344" s="133"/>
      <c r="L5344" s="134"/>
      <c r="M5344" s="133"/>
      <c r="N5344" s="134"/>
      <c r="O5344" s="134"/>
      <c r="P5344" s="166"/>
      <c r="Q5344" s="164"/>
      <c r="R5344" s="165"/>
      <c r="S5344" s="138"/>
      <c r="T5344" s="138"/>
      <c r="U5344" s="138"/>
      <c r="V5344" s="138"/>
      <c r="W5344" s="166"/>
      <c r="X5344" s="135"/>
      <c r="Y5344" s="418">
        <f t="shared" si="778"/>
        <v>0</v>
      </c>
      <c r="Z5344" s="291">
        <f t="shared" si="779"/>
        <v>0</v>
      </c>
      <c r="AA5344" s="163"/>
      <c r="AB5344" s="177" t="str">
        <f t="shared" si="780"/>
        <v/>
      </c>
      <c r="AC5344" s="283" t="str">
        <f t="shared" si="781"/>
        <v/>
      </c>
      <c r="AD5344" s="283" t="str">
        <f t="shared" si="782"/>
        <v/>
      </c>
      <c r="AE5344" s="163"/>
      <c r="AF5344" s="162"/>
    </row>
    <row r="5345" spans="1:32">
      <c r="A5345" s="134">
        <v>5336</v>
      </c>
      <c r="B5345" s="136"/>
      <c r="C5345" s="146">
        <f t="shared" si="775"/>
        <v>0</v>
      </c>
      <c r="D5345" s="146">
        <f t="shared" si="776"/>
        <v>1</v>
      </c>
      <c r="E5345" s="146">
        <f t="shared" si="777"/>
        <v>1900</v>
      </c>
      <c r="F5345" s="137"/>
      <c r="G5345" s="287"/>
      <c r="H5345" s="137"/>
      <c r="I5345" s="134"/>
      <c r="J5345" s="204"/>
      <c r="K5345" s="133"/>
      <c r="L5345" s="134"/>
      <c r="M5345" s="133"/>
      <c r="N5345" s="134"/>
      <c r="O5345" s="134"/>
      <c r="P5345" s="166"/>
      <c r="Q5345" s="164"/>
      <c r="R5345" s="165"/>
      <c r="S5345" s="138"/>
      <c r="T5345" s="138"/>
      <c r="U5345" s="138"/>
      <c r="V5345" s="138"/>
      <c r="W5345" s="166"/>
      <c r="X5345" s="135"/>
      <c r="Y5345" s="418">
        <f t="shared" si="778"/>
        <v>0</v>
      </c>
      <c r="Z5345" s="291">
        <f t="shared" si="779"/>
        <v>0</v>
      </c>
      <c r="AA5345" s="163"/>
      <c r="AB5345" s="177" t="str">
        <f t="shared" si="780"/>
        <v/>
      </c>
      <c r="AC5345" s="283" t="str">
        <f t="shared" si="781"/>
        <v/>
      </c>
      <c r="AD5345" s="283" t="str">
        <f t="shared" si="782"/>
        <v/>
      </c>
      <c r="AE5345" s="163"/>
      <c r="AF5345" s="162"/>
    </row>
    <row r="5346" spans="1:32">
      <c r="A5346" s="134">
        <v>5337</v>
      </c>
      <c r="B5346" s="136"/>
      <c r="C5346" s="146">
        <f t="shared" si="775"/>
        <v>0</v>
      </c>
      <c r="D5346" s="146">
        <f t="shared" si="776"/>
        <v>1</v>
      </c>
      <c r="E5346" s="146">
        <f t="shared" si="777"/>
        <v>1900</v>
      </c>
      <c r="F5346" s="137"/>
      <c r="G5346" s="287"/>
      <c r="H5346" s="137"/>
      <c r="I5346" s="134"/>
      <c r="J5346" s="204"/>
      <c r="K5346" s="133"/>
      <c r="L5346" s="134"/>
      <c r="M5346" s="133"/>
      <c r="N5346" s="134"/>
      <c r="O5346" s="134"/>
      <c r="P5346" s="166"/>
      <c r="Q5346" s="164"/>
      <c r="R5346" s="165"/>
      <c r="S5346" s="138"/>
      <c r="T5346" s="138"/>
      <c r="U5346" s="138"/>
      <c r="V5346" s="138"/>
      <c r="W5346" s="166"/>
      <c r="X5346" s="135"/>
      <c r="Y5346" s="418">
        <f t="shared" si="778"/>
        <v>0</v>
      </c>
      <c r="Z5346" s="291">
        <f t="shared" si="779"/>
        <v>0</v>
      </c>
      <c r="AA5346" s="163"/>
      <c r="AB5346" s="177" t="str">
        <f t="shared" si="780"/>
        <v/>
      </c>
      <c r="AC5346" s="283" t="str">
        <f t="shared" si="781"/>
        <v/>
      </c>
      <c r="AD5346" s="283" t="str">
        <f t="shared" si="782"/>
        <v/>
      </c>
      <c r="AE5346" s="163"/>
      <c r="AF5346" s="162"/>
    </row>
    <row r="5347" spans="1:32">
      <c r="A5347" s="134">
        <v>5338</v>
      </c>
      <c r="B5347" s="136"/>
      <c r="C5347" s="146">
        <f t="shared" si="775"/>
        <v>0</v>
      </c>
      <c r="D5347" s="146">
        <f t="shared" si="776"/>
        <v>1</v>
      </c>
      <c r="E5347" s="146">
        <f t="shared" si="777"/>
        <v>1900</v>
      </c>
      <c r="F5347" s="137"/>
      <c r="G5347" s="287"/>
      <c r="H5347" s="137"/>
      <c r="I5347" s="134"/>
      <c r="J5347" s="204"/>
      <c r="K5347" s="133"/>
      <c r="L5347" s="134"/>
      <c r="M5347" s="133"/>
      <c r="N5347" s="134"/>
      <c r="O5347" s="134"/>
      <c r="P5347" s="166"/>
      <c r="Q5347" s="164"/>
      <c r="R5347" s="165"/>
      <c r="S5347" s="138"/>
      <c r="T5347" s="138"/>
      <c r="U5347" s="138"/>
      <c r="V5347" s="138"/>
      <c r="W5347" s="166"/>
      <c r="X5347" s="135"/>
      <c r="Y5347" s="418">
        <f t="shared" si="778"/>
        <v>0</v>
      </c>
      <c r="Z5347" s="291">
        <f t="shared" si="779"/>
        <v>0</v>
      </c>
      <c r="AA5347" s="163"/>
      <c r="AB5347" s="177" t="str">
        <f t="shared" si="780"/>
        <v/>
      </c>
      <c r="AC5347" s="283" t="str">
        <f t="shared" si="781"/>
        <v/>
      </c>
      <c r="AD5347" s="283" t="str">
        <f t="shared" si="782"/>
        <v/>
      </c>
      <c r="AE5347" s="163"/>
      <c r="AF5347" s="162"/>
    </row>
    <row r="5348" spans="1:32">
      <c r="A5348" s="134">
        <v>5339</v>
      </c>
      <c r="B5348" s="136"/>
      <c r="C5348" s="146">
        <f t="shared" si="775"/>
        <v>0</v>
      </c>
      <c r="D5348" s="146">
        <f t="shared" si="776"/>
        <v>1</v>
      </c>
      <c r="E5348" s="146">
        <f t="shared" si="777"/>
        <v>1900</v>
      </c>
      <c r="F5348" s="137"/>
      <c r="G5348" s="287"/>
      <c r="H5348" s="137"/>
      <c r="I5348" s="134"/>
      <c r="J5348" s="204"/>
      <c r="K5348" s="133"/>
      <c r="L5348" s="134"/>
      <c r="M5348" s="133"/>
      <c r="N5348" s="134"/>
      <c r="O5348" s="134"/>
      <c r="P5348" s="166"/>
      <c r="Q5348" s="164"/>
      <c r="R5348" s="165"/>
      <c r="S5348" s="138"/>
      <c r="T5348" s="138"/>
      <c r="U5348" s="138"/>
      <c r="V5348" s="138"/>
      <c r="W5348" s="166"/>
      <c r="X5348" s="135"/>
      <c r="Y5348" s="418">
        <f t="shared" si="778"/>
        <v>0</v>
      </c>
      <c r="Z5348" s="291">
        <f t="shared" si="779"/>
        <v>0</v>
      </c>
      <c r="AA5348" s="163"/>
      <c r="AB5348" s="177" t="str">
        <f t="shared" si="780"/>
        <v/>
      </c>
      <c r="AC5348" s="283" t="str">
        <f t="shared" si="781"/>
        <v/>
      </c>
      <c r="AD5348" s="283" t="str">
        <f t="shared" si="782"/>
        <v/>
      </c>
      <c r="AE5348" s="163"/>
      <c r="AF5348" s="162"/>
    </row>
    <row r="5349" spans="1:32">
      <c r="A5349" s="134">
        <v>5340</v>
      </c>
      <c r="B5349" s="136"/>
      <c r="C5349" s="146">
        <f t="shared" si="775"/>
        <v>0</v>
      </c>
      <c r="D5349" s="146">
        <f t="shared" si="776"/>
        <v>1</v>
      </c>
      <c r="E5349" s="146">
        <f t="shared" si="777"/>
        <v>1900</v>
      </c>
      <c r="F5349" s="137"/>
      <c r="G5349" s="287"/>
      <c r="H5349" s="137"/>
      <c r="I5349" s="134"/>
      <c r="J5349" s="204"/>
      <c r="K5349" s="133"/>
      <c r="L5349" s="134"/>
      <c r="M5349" s="133"/>
      <c r="N5349" s="134"/>
      <c r="O5349" s="134"/>
      <c r="P5349" s="166"/>
      <c r="Q5349" s="164"/>
      <c r="R5349" s="165"/>
      <c r="S5349" s="138"/>
      <c r="T5349" s="138"/>
      <c r="U5349" s="138"/>
      <c r="V5349" s="138"/>
      <c r="W5349" s="166"/>
      <c r="X5349" s="135"/>
      <c r="Y5349" s="418">
        <f t="shared" si="778"/>
        <v>0</v>
      </c>
      <c r="Z5349" s="291">
        <f t="shared" si="779"/>
        <v>0</v>
      </c>
      <c r="AA5349" s="163"/>
      <c r="AB5349" s="177" t="str">
        <f t="shared" si="780"/>
        <v/>
      </c>
      <c r="AC5349" s="283" t="str">
        <f t="shared" si="781"/>
        <v/>
      </c>
      <c r="AD5349" s="283" t="str">
        <f t="shared" si="782"/>
        <v/>
      </c>
      <c r="AE5349" s="163"/>
      <c r="AF5349" s="162"/>
    </row>
    <row r="5350" spans="1:32">
      <c r="A5350" s="134">
        <v>5341</v>
      </c>
      <c r="B5350" s="136"/>
      <c r="C5350" s="146">
        <f t="shared" si="775"/>
        <v>0</v>
      </c>
      <c r="D5350" s="146">
        <f t="shared" si="776"/>
        <v>1</v>
      </c>
      <c r="E5350" s="146">
        <f t="shared" si="777"/>
        <v>1900</v>
      </c>
      <c r="F5350" s="137"/>
      <c r="G5350" s="287"/>
      <c r="H5350" s="137"/>
      <c r="I5350" s="134"/>
      <c r="J5350" s="204"/>
      <c r="K5350" s="133"/>
      <c r="L5350" s="134"/>
      <c r="M5350" s="133"/>
      <c r="N5350" s="134"/>
      <c r="O5350" s="134"/>
      <c r="P5350" s="166"/>
      <c r="Q5350" s="164"/>
      <c r="R5350" s="165"/>
      <c r="S5350" s="138"/>
      <c r="T5350" s="138"/>
      <c r="U5350" s="138"/>
      <c r="V5350" s="138"/>
      <c r="W5350" s="166"/>
      <c r="X5350" s="135"/>
      <c r="Y5350" s="418">
        <f t="shared" si="778"/>
        <v>0</v>
      </c>
      <c r="Z5350" s="291">
        <f t="shared" si="779"/>
        <v>0</v>
      </c>
      <c r="AA5350" s="163"/>
      <c r="AB5350" s="177" t="str">
        <f t="shared" si="780"/>
        <v/>
      </c>
      <c r="AC5350" s="283" t="str">
        <f t="shared" si="781"/>
        <v/>
      </c>
      <c r="AD5350" s="283" t="str">
        <f t="shared" si="782"/>
        <v/>
      </c>
      <c r="AE5350" s="163"/>
      <c r="AF5350" s="162"/>
    </row>
    <row r="5351" spans="1:32">
      <c r="A5351" s="134">
        <v>5342</v>
      </c>
      <c r="B5351" s="136"/>
      <c r="C5351" s="146">
        <f t="shared" si="775"/>
        <v>0</v>
      </c>
      <c r="D5351" s="146">
        <f t="shared" si="776"/>
        <v>1</v>
      </c>
      <c r="E5351" s="146">
        <f t="shared" si="777"/>
        <v>1900</v>
      </c>
      <c r="F5351" s="137"/>
      <c r="G5351" s="287"/>
      <c r="H5351" s="137"/>
      <c r="I5351" s="134"/>
      <c r="J5351" s="204"/>
      <c r="K5351" s="133"/>
      <c r="L5351" s="134"/>
      <c r="M5351" s="133"/>
      <c r="N5351" s="134"/>
      <c r="O5351" s="134"/>
      <c r="P5351" s="166"/>
      <c r="Q5351" s="164"/>
      <c r="R5351" s="165"/>
      <c r="S5351" s="138"/>
      <c r="T5351" s="138"/>
      <c r="U5351" s="138"/>
      <c r="V5351" s="138"/>
      <c r="W5351" s="166"/>
      <c r="X5351" s="135"/>
      <c r="Y5351" s="418">
        <f t="shared" si="778"/>
        <v>0</v>
      </c>
      <c r="Z5351" s="291">
        <f t="shared" si="779"/>
        <v>0</v>
      </c>
      <c r="AA5351" s="163"/>
      <c r="AB5351" s="177" t="str">
        <f t="shared" si="780"/>
        <v/>
      </c>
      <c r="AC5351" s="283" t="str">
        <f t="shared" si="781"/>
        <v/>
      </c>
      <c r="AD5351" s="283" t="str">
        <f t="shared" si="782"/>
        <v/>
      </c>
      <c r="AE5351" s="163"/>
      <c r="AF5351" s="162"/>
    </row>
    <row r="5352" spans="1:32">
      <c r="A5352" s="134">
        <v>5343</v>
      </c>
      <c r="B5352" s="136"/>
      <c r="C5352" s="146">
        <f t="shared" si="775"/>
        <v>0</v>
      </c>
      <c r="D5352" s="146">
        <f t="shared" si="776"/>
        <v>1</v>
      </c>
      <c r="E5352" s="146">
        <f t="shared" si="777"/>
        <v>1900</v>
      </c>
      <c r="F5352" s="137"/>
      <c r="G5352" s="287"/>
      <c r="H5352" s="137"/>
      <c r="I5352" s="134"/>
      <c r="J5352" s="204"/>
      <c r="K5352" s="133"/>
      <c r="L5352" s="134"/>
      <c r="M5352" s="133"/>
      <c r="N5352" s="134"/>
      <c r="O5352" s="134"/>
      <c r="P5352" s="166"/>
      <c r="Q5352" s="164"/>
      <c r="R5352" s="165"/>
      <c r="S5352" s="138"/>
      <c r="T5352" s="138"/>
      <c r="U5352" s="138"/>
      <c r="V5352" s="138"/>
      <c r="W5352" s="166"/>
      <c r="X5352" s="135"/>
      <c r="Y5352" s="418">
        <f t="shared" si="778"/>
        <v>0</v>
      </c>
      <c r="Z5352" s="291">
        <f t="shared" si="779"/>
        <v>0</v>
      </c>
      <c r="AA5352" s="163"/>
      <c r="AB5352" s="177" t="str">
        <f t="shared" si="780"/>
        <v/>
      </c>
      <c r="AC5352" s="283" t="str">
        <f t="shared" si="781"/>
        <v/>
      </c>
      <c r="AD5352" s="283" t="str">
        <f t="shared" si="782"/>
        <v/>
      </c>
      <c r="AE5352" s="163"/>
      <c r="AF5352" s="162"/>
    </row>
    <row r="5353" spans="1:32">
      <c r="A5353" s="134">
        <v>5344</v>
      </c>
      <c r="B5353" s="136"/>
      <c r="C5353" s="146">
        <f t="shared" si="775"/>
        <v>0</v>
      </c>
      <c r="D5353" s="146">
        <f t="shared" si="776"/>
        <v>1</v>
      </c>
      <c r="E5353" s="146">
        <f t="shared" si="777"/>
        <v>1900</v>
      </c>
      <c r="F5353" s="137"/>
      <c r="G5353" s="287"/>
      <c r="H5353" s="137"/>
      <c r="I5353" s="134"/>
      <c r="J5353" s="204"/>
      <c r="K5353" s="133"/>
      <c r="L5353" s="134"/>
      <c r="M5353" s="133"/>
      <c r="N5353" s="134"/>
      <c r="O5353" s="134"/>
      <c r="P5353" s="166"/>
      <c r="Q5353" s="164"/>
      <c r="R5353" s="165"/>
      <c r="S5353" s="138"/>
      <c r="T5353" s="138"/>
      <c r="U5353" s="138"/>
      <c r="V5353" s="138"/>
      <c r="W5353" s="166"/>
      <c r="X5353" s="135"/>
      <c r="Y5353" s="418">
        <f t="shared" si="778"/>
        <v>0</v>
      </c>
      <c r="Z5353" s="291">
        <f t="shared" si="779"/>
        <v>0</v>
      </c>
      <c r="AA5353" s="163"/>
      <c r="AB5353" s="177" t="str">
        <f t="shared" si="780"/>
        <v/>
      </c>
      <c r="AC5353" s="283" t="str">
        <f t="shared" si="781"/>
        <v/>
      </c>
      <c r="AD5353" s="283" t="str">
        <f t="shared" si="782"/>
        <v/>
      </c>
      <c r="AE5353" s="163"/>
      <c r="AF5353" s="162"/>
    </row>
    <row r="5354" spans="1:32">
      <c r="A5354" s="134">
        <v>5345</v>
      </c>
      <c r="B5354" s="136"/>
      <c r="C5354" s="146">
        <f t="shared" si="775"/>
        <v>0</v>
      </c>
      <c r="D5354" s="146">
        <f t="shared" si="776"/>
        <v>1</v>
      </c>
      <c r="E5354" s="146">
        <f t="shared" si="777"/>
        <v>1900</v>
      </c>
      <c r="F5354" s="137"/>
      <c r="G5354" s="287"/>
      <c r="H5354" s="137"/>
      <c r="I5354" s="134"/>
      <c r="J5354" s="204"/>
      <c r="K5354" s="133"/>
      <c r="L5354" s="134"/>
      <c r="M5354" s="133"/>
      <c r="N5354" s="134"/>
      <c r="O5354" s="134"/>
      <c r="P5354" s="166"/>
      <c r="Q5354" s="164"/>
      <c r="R5354" s="165"/>
      <c r="S5354" s="138"/>
      <c r="T5354" s="138"/>
      <c r="U5354" s="138"/>
      <c r="V5354" s="138"/>
      <c r="W5354" s="166"/>
      <c r="X5354" s="135"/>
      <c r="Y5354" s="418">
        <f t="shared" si="778"/>
        <v>0</v>
      </c>
      <c r="Z5354" s="291">
        <f t="shared" si="779"/>
        <v>0</v>
      </c>
      <c r="AA5354" s="163"/>
      <c r="AB5354" s="177" t="str">
        <f t="shared" si="780"/>
        <v/>
      </c>
      <c r="AC5354" s="283" t="str">
        <f t="shared" si="781"/>
        <v/>
      </c>
      <c r="AD5354" s="283" t="str">
        <f t="shared" si="782"/>
        <v/>
      </c>
      <c r="AE5354" s="163"/>
      <c r="AF5354" s="162"/>
    </row>
    <row r="5355" spans="1:32">
      <c r="A5355" s="134">
        <v>5346</v>
      </c>
      <c r="B5355" s="136"/>
      <c r="C5355" s="146">
        <f t="shared" si="775"/>
        <v>0</v>
      </c>
      <c r="D5355" s="146">
        <f t="shared" si="776"/>
        <v>1</v>
      </c>
      <c r="E5355" s="146">
        <f t="shared" si="777"/>
        <v>1900</v>
      </c>
      <c r="F5355" s="137"/>
      <c r="G5355" s="287"/>
      <c r="H5355" s="137"/>
      <c r="I5355" s="134"/>
      <c r="J5355" s="204"/>
      <c r="K5355" s="133"/>
      <c r="L5355" s="134"/>
      <c r="M5355" s="133"/>
      <c r="N5355" s="134"/>
      <c r="O5355" s="134"/>
      <c r="P5355" s="166"/>
      <c r="Q5355" s="164"/>
      <c r="R5355" s="165"/>
      <c r="S5355" s="138"/>
      <c r="T5355" s="138"/>
      <c r="U5355" s="138"/>
      <c r="V5355" s="138"/>
      <c r="W5355" s="166"/>
      <c r="X5355" s="135"/>
      <c r="Y5355" s="418">
        <f t="shared" si="778"/>
        <v>0</v>
      </c>
      <c r="Z5355" s="291">
        <f t="shared" si="779"/>
        <v>0</v>
      </c>
      <c r="AA5355" s="163"/>
      <c r="AB5355" s="177" t="str">
        <f t="shared" si="780"/>
        <v/>
      </c>
      <c r="AC5355" s="283" t="str">
        <f t="shared" si="781"/>
        <v/>
      </c>
      <c r="AD5355" s="283" t="str">
        <f t="shared" si="782"/>
        <v/>
      </c>
      <c r="AE5355" s="163"/>
      <c r="AF5355" s="162"/>
    </row>
    <row r="5356" spans="1:32">
      <c r="A5356" s="134">
        <v>5347</v>
      </c>
      <c r="B5356" s="136"/>
      <c r="C5356" s="146">
        <f t="shared" si="775"/>
        <v>0</v>
      </c>
      <c r="D5356" s="146">
        <f t="shared" si="776"/>
        <v>1</v>
      </c>
      <c r="E5356" s="146">
        <f t="shared" si="777"/>
        <v>1900</v>
      </c>
      <c r="F5356" s="137"/>
      <c r="G5356" s="287"/>
      <c r="H5356" s="137"/>
      <c r="I5356" s="134"/>
      <c r="J5356" s="204"/>
      <c r="K5356" s="133"/>
      <c r="L5356" s="134"/>
      <c r="M5356" s="133"/>
      <c r="N5356" s="134"/>
      <c r="O5356" s="134"/>
      <c r="P5356" s="166"/>
      <c r="Q5356" s="164"/>
      <c r="R5356" s="165"/>
      <c r="S5356" s="138"/>
      <c r="T5356" s="138"/>
      <c r="U5356" s="138"/>
      <c r="V5356" s="138"/>
      <c r="W5356" s="166"/>
      <c r="X5356" s="135"/>
      <c r="Y5356" s="418">
        <f t="shared" si="778"/>
        <v>0</v>
      </c>
      <c r="Z5356" s="291">
        <f t="shared" si="779"/>
        <v>0</v>
      </c>
      <c r="AA5356" s="163"/>
      <c r="AB5356" s="177" t="str">
        <f t="shared" si="780"/>
        <v/>
      </c>
      <c r="AC5356" s="283" t="str">
        <f t="shared" si="781"/>
        <v/>
      </c>
      <c r="AD5356" s="283" t="str">
        <f t="shared" si="782"/>
        <v/>
      </c>
      <c r="AE5356" s="163"/>
      <c r="AF5356" s="162"/>
    </row>
    <row r="5357" spans="1:32">
      <c r="A5357" s="134">
        <v>5348</v>
      </c>
      <c r="B5357" s="136"/>
      <c r="C5357" s="146">
        <f t="shared" si="775"/>
        <v>0</v>
      </c>
      <c r="D5357" s="146">
        <f t="shared" si="776"/>
        <v>1</v>
      </c>
      <c r="E5357" s="146">
        <f t="shared" si="777"/>
        <v>1900</v>
      </c>
      <c r="F5357" s="137"/>
      <c r="G5357" s="287"/>
      <c r="H5357" s="137"/>
      <c r="I5357" s="134"/>
      <c r="J5357" s="204"/>
      <c r="K5357" s="133"/>
      <c r="L5357" s="134"/>
      <c r="M5357" s="133"/>
      <c r="N5357" s="134"/>
      <c r="O5357" s="134"/>
      <c r="P5357" s="166"/>
      <c r="Q5357" s="164"/>
      <c r="R5357" s="165"/>
      <c r="S5357" s="138"/>
      <c r="T5357" s="138"/>
      <c r="U5357" s="138"/>
      <c r="V5357" s="138"/>
      <c r="W5357" s="166"/>
      <c r="X5357" s="135"/>
      <c r="Y5357" s="418">
        <f t="shared" si="778"/>
        <v>0</v>
      </c>
      <c r="Z5357" s="291">
        <f t="shared" si="779"/>
        <v>0</v>
      </c>
      <c r="AA5357" s="163"/>
      <c r="AB5357" s="177" t="str">
        <f t="shared" si="780"/>
        <v/>
      </c>
      <c r="AC5357" s="283" t="str">
        <f t="shared" si="781"/>
        <v/>
      </c>
      <c r="AD5357" s="283" t="str">
        <f t="shared" si="782"/>
        <v/>
      </c>
      <c r="AE5357" s="163"/>
      <c r="AF5357" s="162"/>
    </row>
    <row r="5358" spans="1:32">
      <c r="A5358" s="134">
        <v>5349</v>
      </c>
      <c r="B5358" s="136"/>
      <c r="C5358" s="146">
        <f t="shared" si="775"/>
        <v>0</v>
      </c>
      <c r="D5358" s="146">
        <f t="shared" si="776"/>
        <v>1</v>
      </c>
      <c r="E5358" s="146">
        <f t="shared" si="777"/>
        <v>1900</v>
      </c>
      <c r="F5358" s="137"/>
      <c r="G5358" s="287"/>
      <c r="H5358" s="137"/>
      <c r="I5358" s="134"/>
      <c r="J5358" s="204"/>
      <c r="K5358" s="133"/>
      <c r="L5358" s="134"/>
      <c r="M5358" s="133"/>
      <c r="N5358" s="134"/>
      <c r="O5358" s="134"/>
      <c r="P5358" s="166"/>
      <c r="Q5358" s="164"/>
      <c r="R5358" s="165"/>
      <c r="S5358" s="138"/>
      <c r="T5358" s="138"/>
      <c r="U5358" s="138"/>
      <c r="V5358" s="138"/>
      <c r="W5358" s="166"/>
      <c r="X5358" s="135"/>
      <c r="Y5358" s="418">
        <f t="shared" si="778"/>
        <v>0</v>
      </c>
      <c r="Z5358" s="291">
        <f t="shared" si="779"/>
        <v>0</v>
      </c>
      <c r="AA5358" s="163"/>
      <c r="AB5358" s="177" t="str">
        <f t="shared" si="780"/>
        <v/>
      </c>
      <c r="AC5358" s="283" t="str">
        <f t="shared" si="781"/>
        <v/>
      </c>
      <c r="AD5358" s="283" t="str">
        <f t="shared" si="782"/>
        <v/>
      </c>
      <c r="AE5358" s="163"/>
      <c r="AF5358" s="162"/>
    </row>
    <row r="5359" spans="1:32">
      <c r="A5359" s="134">
        <v>5350</v>
      </c>
      <c r="B5359" s="136"/>
      <c r="C5359" s="146">
        <f t="shared" si="775"/>
        <v>0</v>
      </c>
      <c r="D5359" s="146">
        <f t="shared" si="776"/>
        <v>1</v>
      </c>
      <c r="E5359" s="146">
        <f t="shared" si="777"/>
        <v>1900</v>
      </c>
      <c r="F5359" s="137"/>
      <c r="G5359" s="287"/>
      <c r="H5359" s="137"/>
      <c r="I5359" s="134"/>
      <c r="J5359" s="204"/>
      <c r="K5359" s="133"/>
      <c r="L5359" s="134"/>
      <c r="M5359" s="133"/>
      <c r="N5359" s="134"/>
      <c r="O5359" s="134"/>
      <c r="P5359" s="166"/>
      <c r="Q5359" s="164"/>
      <c r="R5359" s="165"/>
      <c r="S5359" s="138"/>
      <c r="T5359" s="138"/>
      <c r="U5359" s="138"/>
      <c r="V5359" s="138"/>
      <c r="W5359" s="166"/>
      <c r="X5359" s="135"/>
      <c r="Y5359" s="418">
        <f t="shared" si="778"/>
        <v>0</v>
      </c>
      <c r="Z5359" s="291">
        <f t="shared" si="779"/>
        <v>0</v>
      </c>
      <c r="AA5359" s="163"/>
      <c r="AB5359" s="177" t="str">
        <f t="shared" si="780"/>
        <v/>
      </c>
      <c r="AC5359" s="283" t="str">
        <f t="shared" si="781"/>
        <v/>
      </c>
      <c r="AD5359" s="283" t="str">
        <f t="shared" si="782"/>
        <v/>
      </c>
      <c r="AE5359" s="163"/>
      <c r="AF5359" s="162"/>
    </row>
    <row r="5360" spans="1:32">
      <c r="A5360" s="134">
        <v>5351</v>
      </c>
      <c r="B5360" s="136"/>
      <c r="C5360" s="146">
        <f t="shared" si="775"/>
        <v>0</v>
      </c>
      <c r="D5360" s="146">
        <f t="shared" si="776"/>
        <v>1</v>
      </c>
      <c r="E5360" s="146">
        <f t="shared" si="777"/>
        <v>1900</v>
      </c>
      <c r="F5360" s="137"/>
      <c r="G5360" s="287"/>
      <c r="H5360" s="137"/>
      <c r="I5360" s="134"/>
      <c r="J5360" s="204"/>
      <c r="K5360" s="133"/>
      <c r="L5360" s="134"/>
      <c r="M5360" s="133"/>
      <c r="N5360" s="134"/>
      <c r="O5360" s="134"/>
      <c r="P5360" s="166"/>
      <c r="Q5360" s="164"/>
      <c r="R5360" s="165"/>
      <c r="S5360" s="138"/>
      <c r="T5360" s="138"/>
      <c r="U5360" s="138"/>
      <c r="V5360" s="138"/>
      <c r="W5360" s="166"/>
      <c r="X5360" s="135"/>
      <c r="Y5360" s="418">
        <f t="shared" si="778"/>
        <v>0</v>
      </c>
      <c r="Z5360" s="291">
        <f t="shared" si="779"/>
        <v>0</v>
      </c>
      <c r="AA5360" s="163"/>
      <c r="AB5360" s="177" t="str">
        <f t="shared" si="780"/>
        <v/>
      </c>
      <c r="AC5360" s="283" t="str">
        <f t="shared" si="781"/>
        <v/>
      </c>
      <c r="AD5360" s="283" t="str">
        <f t="shared" si="782"/>
        <v/>
      </c>
      <c r="AE5360" s="163"/>
      <c r="AF5360" s="162"/>
    </row>
    <row r="5361" spans="1:32">
      <c r="A5361" s="134">
        <v>5352</v>
      </c>
      <c r="B5361" s="136"/>
      <c r="C5361" s="146">
        <f t="shared" si="775"/>
        <v>0</v>
      </c>
      <c r="D5361" s="146">
        <f t="shared" si="776"/>
        <v>1</v>
      </c>
      <c r="E5361" s="146">
        <f t="shared" si="777"/>
        <v>1900</v>
      </c>
      <c r="F5361" s="137"/>
      <c r="G5361" s="287"/>
      <c r="H5361" s="137"/>
      <c r="I5361" s="134"/>
      <c r="J5361" s="204"/>
      <c r="K5361" s="133"/>
      <c r="L5361" s="134"/>
      <c r="M5361" s="133"/>
      <c r="N5361" s="134"/>
      <c r="O5361" s="134"/>
      <c r="P5361" s="166"/>
      <c r="Q5361" s="164"/>
      <c r="R5361" s="165"/>
      <c r="S5361" s="138"/>
      <c r="T5361" s="138"/>
      <c r="U5361" s="138"/>
      <c r="V5361" s="138"/>
      <c r="W5361" s="166"/>
      <c r="X5361" s="135"/>
      <c r="Y5361" s="418">
        <f t="shared" si="778"/>
        <v>0</v>
      </c>
      <c r="Z5361" s="291">
        <f t="shared" si="779"/>
        <v>0</v>
      </c>
      <c r="AA5361" s="163"/>
      <c r="AB5361" s="177" t="str">
        <f t="shared" si="780"/>
        <v/>
      </c>
      <c r="AC5361" s="283" t="str">
        <f t="shared" si="781"/>
        <v/>
      </c>
      <c r="AD5361" s="283" t="str">
        <f t="shared" si="782"/>
        <v/>
      </c>
      <c r="AE5361" s="163"/>
      <c r="AF5361" s="162"/>
    </row>
    <row r="5362" spans="1:32">
      <c r="A5362" s="134">
        <v>5353</v>
      </c>
      <c r="B5362" s="136"/>
      <c r="C5362" s="146">
        <f t="shared" si="775"/>
        <v>0</v>
      </c>
      <c r="D5362" s="146">
        <f t="shared" si="776"/>
        <v>1</v>
      </c>
      <c r="E5362" s="146">
        <f t="shared" si="777"/>
        <v>1900</v>
      </c>
      <c r="F5362" s="137"/>
      <c r="G5362" s="287"/>
      <c r="H5362" s="137"/>
      <c r="I5362" s="134"/>
      <c r="J5362" s="204"/>
      <c r="K5362" s="133"/>
      <c r="L5362" s="134"/>
      <c r="M5362" s="133"/>
      <c r="N5362" s="134"/>
      <c r="O5362" s="134"/>
      <c r="P5362" s="166"/>
      <c r="Q5362" s="164"/>
      <c r="R5362" s="165"/>
      <c r="S5362" s="138"/>
      <c r="T5362" s="138"/>
      <c r="U5362" s="138"/>
      <c r="V5362" s="138"/>
      <c r="W5362" s="166"/>
      <c r="X5362" s="135"/>
      <c r="Y5362" s="418">
        <f t="shared" si="778"/>
        <v>0</v>
      </c>
      <c r="Z5362" s="291">
        <f t="shared" si="779"/>
        <v>0</v>
      </c>
      <c r="AA5362" s="163"/>
      <c r="AB5362" s="177" t="str">
        <f t="shared" si="780"/>
        <v/>
      </c>
      <c r="AC5362" s="283" t="str">
        <f t="shared" si="781"/>
        <v/>
      </c>
      <c r="AD5362" s="283" t="str">
        <f t="shared" si="782"/>
        <v/>
      </c>
      <c r="AE5362" s="163"/>
      <c r="AF5362" s="162"/>
    </row>
    <row r="5363" spans="1:32">
      <c r="A5363" s="134">
        <v>5354</v>
      </c>
      <c r="B5363" s="136"/>
      <c r="C5363" s="146">
        <f t="shared" si="775"/>
        <v>0</v>
      </c>
      <c r="D5363" s="146">
        <f t="shared" si="776"/>
        <v>1</v>
      </c>
      <c r="E5363" s="146">
        <f t="shared" si="777"/>
        <v>1900</v>
      </c>
      <c r="F5363" s="137"/>
      <c r="G5363" s="287"/>
      <c r="H5363" s="137"/>
      <c r="I5363" s="134"/>
      <c r="J5363" s="204"/>
      <c r="K5363" s="133"/>
      <c r="L5363" s="134"/>
      <c r="M5363" s="133"/>
      <c r="N5363" s="134"/>
      <c r="O5363" s="134"/>
      <c r="P5363" s="166"/>
      <c r="Q5363" s="164"/>
      <c r="R5363" s="165"/>
      <c r="S5363" s="138"/>
      <c r="T5363" s="138"/>
      <c r="U5363" s="138"/>
      <c r="V5363" s="138"/>
      <c r="W5363" s="166"/>
      <c r="X5363" s="135"/>
      <c r="Y5363" s="418">
        <f t="shared" si="778"/>
        <v>0</v>
      </c>
      <c r="Z5363" s="291">
        <f t="shared" si="779"/>
        <v>0</v>
      </c>
      <c r="AA5363" s="163"/>
      <c r="AB5363" s="177" t="str">
        <f t="shared" si="780"/>
        <v/>
      </c>
      <c r="AC5363" s="283" t="str">
        <f t="shared" si="781"/>
        <v/>
      </c>
      <c r="AD5363" s="283" t="str">
        <f t="shared" si="782"/>
        <v/>
      </c>
      <c r="AE5363" s="163"/>
      <c r="AF5363" s="162"/>
    </row>
    <row r="5364" spans="1:32">
      <c r="A5364" s="134">
        <v>5355</v>
      </c>
      <c r="B5364" s="136"/>
      <c r="C5364" s="146">
        <f t="shared" si="775"/>
        <v>0</v>
      </c>
      <c r="D5364" s="146">
        <f t="shared" si="776"/>
        <v>1</v>
      </c>
      <c r="E5364" s="146">
        <f t="shared" si="777"/>
        <v>1900</v>
      </c>
      <c r="F5364" s="137"/>
      <c r="G5364" s="287"/>
      <c r="H5364" s="137"/>
      <c r="I5364" s="134"/>
      <c r="J5364" s="204"/>
      <c r="K5364" s="133"/>
      <c r="L5364" s="134"/>
      <c r="M5364" s="133"/>
      <c r="N5364" s="134"/>
      <c r="O5364" s="134"/>
      <c r="P5364" s="166"/>
      <c r="Q5364" s="164"/>
      <c r="R5364" s="165"/>
      <c r="S5364" s="138"/>
      <c r="T5364" s="138"/>
      <c r="U5364" s="138"/>
      <c r="V5364" s="138"/>
      <c r="W5364" s="166"/>
      <c r="X5364" s="135"/>
      <c r="Y5364" s="418">
        <f t="shared" si="778"/>
        <v>0</v>
      </c>
      <c r="Z5364" s="291">
        <f t="shared" si="779"/>
        <v>0</v>
      </c>
      <c r="AA5364" s="163"/>
      <c r="AB5364" s="177" t="str">
        <f t="shared" si="780"/>
        <v/>
      </c>
      <c r="AC5364" s="283" t="str">
        <f t="shared" si="781"/>
        <v/>
      </c>
      <c r="AD5364" s="283" t="str">
        <f t="shared" si="782"/>
        <v/>
      </c>
      <c r="AE5364" s="163"/>
      <c r="AF5364" s="162"/>
    </row>
    <row r="5365" spans="1:32">
      <c r="A5365" s="134">
        <v>5356</v>
      </c>
      <c r="B5365" s="136"/>
      <c r="C5365" s="146">
        <f t="shared" si="775"/>
        <v>0</v>
      </c>
      <c r="D5365" s="146">
        <f t="shared" si="776"/>
        <v>1</v>
      </c>
      <c r="E5365" s="146">
        <f t="shared" si="777"/>
        <v>1900</v>
      </c>
      <c r="F5365" s="137"/>
      <c r="G5365" s="287"/>
      <c r="H5365" s="137"/>
      <c r="I5365" s="134"/>
      <c r="J5365" s="204"/>
      <c r="K5365" s="133"/>
      <c r="L5365" s="134"/>
      <c r="M5365" s="133"/>
      <c r="N5365" s="134"/>
      <c r="O5365" s="134"/>
      <c r="P5365" s="166"/>
      <c r="Q5365" s="164"/>
      <c r="R5365" s="165"/>
      <c r="S5365" s="138"/>
      <c r="T5365" s="138"/>
      <c r="U5365" s="138"/>
      <c r="V5365" s="138"/>
      <c r="W5365" s="166"/>
      <c r="X5365" s="135"/>
      <c r="Y5365" s="418">
        <f t="shared" si="778"/>
        <v>0</v>
      </c>
      <c r="Z5365" s="291">
        <f t="shared" si="779"/>
        <v>0</v>
      </c>
      <c r="AA5365" s="163"/>
      <c r="AB5365" s="177" t="str">
        <f t="shared" si="780"/>
        <v/>
      </c>
      <c r="AC5365" s="283" t="str">
        <f t="shared" si="781"/>
        <v/>
      </c>
      <c r="AD5365" s="283" t="str">
        <f t="shared" si="782"/>
        <v/>
      </c>
      <c r="AE5365" s="163"/>
      <c r="AF5365" s="162"/>
    </row>
    <row r="5366" spans="1:32">
      <c r="A5366" s="134">
        <v>5357</v>
      </c>
      <c r="B5366" s="136"/>
      <c r="C5366" s="146">
        <f t="shared" si="775"/>
        <v>0</v>
      </c>
      <c r="D5366" s="146">
        <f t="shared" si="776"/>
        <v>1</v>
      </c>
      <c r="E5366" s="146">
        <f t="shared" si="777"/>
        <v>1900</v>
      </c>
      <c r="F5366" s="137"/>
      <c r="G5366" s="287"/>
      <c r="H5366" s="137"/>
      <c r="I5366" s="134"/>
      <c r="J5366" s="204"/>
      <c r="K5366" s="133"/>
      <c r="L5366" s="134"/>
      <c r="M5366" s="133"/>
      <c r="N5366" s="134"/>
      <c r="O5366" s="134"/>
      <c r="P5366" s="166"/>
      <c r="Q5366" s="164"/>
      <c r="R5366" s="165"/>
      <c r="S5366" s="138"/>
      <c r="T5366" s="138"/>
      <c r="U5366" s="138"/>
      <c r="V5366" s="138"/>
      <c r="W5366" s="166"/>
      <c r="X5366" s="135"/>
      <c r="Y5366" s="418">
        <f t="shared" si="778"/>
        <v>0</v>
      </c>
      <c r="Z5366" s="291">
        <f t="shared" si="779"/>
        <v>0</v>
      </c>
      <c r="AA5366" s="163"/>
      <c r="AB5366" s="177" t="str">
        <f t="shared" si="780"/>
        <v/>
      </c>
      <c r="AC5366" s="283" t="str">
        <f t="shared" si="781"/>
        <v/>
      </c>
      <c r="AD5366" s="283" t="str">
        <f t="shared" si="782"/>
        <v/>
      </c>
      <c r="AE5366" s="163"/>
      <c r="AF5366" s="162"/>
    </row>
    <row r="5367" spans="1:32">
      <c r="A5367" s="134">
        <v>5358</v>
      </c>
      <c r="B5367" s="136"/>
      <c r="C5367" s="146">
        <f t="shared" si="775"/>
        <v>0</v>
      </c>
      <c r="D5367" s="146">
        <f t="shared" si="776"/>
        <v>1</v>
      </c>
      <c r="E5367" s="146">
        <f t="shared" si="777"/>
        <v>1900</v>
      </c>
      <c r="F5367" s="137"/>
      <c r="G5367" s="287"/>
      <c r="H5367" s="137"/>
      <c r="I5367" s="134"/>
      <c r="J5367" s="204"/>
      <c r="K5367" s="133"/>
      <c r="L5367" s="134"/>
      <c r="M5367" s="133"/>
      <c r="N5367" s="134"/>
      <c r="O5367" s="134"/>
      <c r="P5367" s="166"/>
      <c r="Q5367" s="164"/>
      <c r="R5367" s="165"/>
      <c r="S5367" s="138"/>
      <c r="T5367" s="138"/>
      <c r="U5367" s="138"/>
      <c r="V5367" s="138"/>
      <c r="W5367" s="166"/>
      <c r="X5367" s="135"/>
      <c r="Y5367" s="418">
        <f t="shared" si="778"/>
        <v>0</v>
      </c>
      <c r="Z5367" s="291">
        <f t="shared" si="779"/>
        <v>0</v>
      </c>
      <c r="AA5367" s="163"/>
      <c r="AB5367" s="177" t="str">
        <f t="shared" si="780"/>
        <v/>
      </c>
      <c r="AC5367" s="283" t="str">
        <f t="shared" si="781"/>
        <v/>
      </c>
      <c r="AD5367" s="283" t="str">
        <f t="shared" si="782"/>
        <v/>
      </c>
      <c r="AE5367" s="163"/>
      <c r="AF5367" s="162"/>
    </row>
    <row r="5368" spans="1:32">
      <c r="A5368" s="134">
        <v>5359</v>
      </c>
      <c r="B5368" s="136"/>
      <c r="C5368" s="146">
        <f t="shared" si="775"/>
        <v>0</v>
      </c>
      <c r="D5368" s="146">
        <f t="shared" si="776"/>
        <v>1</v>
      </c>
      <c r="E5368" s="146">
        <f t="shared" si="777"/>
        <v>1900</v>
      </c>
      <c r="F5368" s="137"/>
      <c r="G5368" s="287"/>
      <c r="H5368" s="137"/>
      <c r="I5368" s="134"/>
      <c r="J5368" s="204"/>
      <c r="K5368" s="133"/>
      <c r="L5368" s="134"/>
      <c r="M5368" s="133"/>
      <c r="N5368" s="134"/>
      <c r="O5368" s="134"/>
      <c r="P5368" s="166"/>
      <c r="Q5368" s="164"/>
      <c r="R5368" s="165"/>
      <c r="S5368" s="138"/>
      <c r="T5368" s="138"/>
      <c r="U5368" s="138"/>
      <c r="V5368" s="138"/>
      <c r="W5368" s="166"/>
      <c r="X5368" s="135"/>
      <c r="Y5368" s="418">
        <f t="shared" si="778"/>
        <v>0</v>
      </c>
      <c r="Z5368" s="291">
        <f t="shared" si="779"/>
        <v>0</v>
      </c>
      <c r="AA5368" s="163"/>
      <c r="AB5368" s="177" t="str">
        <f t="shared" si="780"/>
        <v/>
      </c>
      <c r="AC5368" s="283" t="str">
        <f t="shared" si="781"/>
        <v/>
      </c>
      <c r="AD5368" s="283" t="str">
        <f t="shared" si="782"/>
        <v/>
      </c>
      <c r="AE5368" s="163"/>
      <c r="AF5368" s="162"/>
    </row>
    <row r="5369" spans="1:32">
      <c r="A5369" s="134">
        <v>5360</v>
      </c>
      <c r="B5369" s="136"/>
      <c r="C5369" s="146">
        <f t="shared" si="775"/>
        <v>0</v>
      </c>
      <c r="D5369" s="146">
        <f t="shared" si="776"/>
        <v>1</v>
      </c>
      <c r="E5369" s="146">
        <f t="shared" si="777"/>
        <v>1900</v>
      </c>
      <c r="F5369" s="137"/>
      <c r="G5369" s="287"/>
      <c r="H5369" s="137"/>
      <c r="I5369" s="134"/>
      <c r="J5369" s="204"/>
      <c r="K5369" s="133"/>
      <c r="L5369" s="134"/>
      <c r="M5369" s="133"/>
      <c r="N5369" s="134"/>
      <c r="O5369" s="134"/>
      <c r="P5369" s="166"/>
      <c r="Q5369" s="164"/>
      <c r="R5369" s="165"/>
      <c r="S5369" s="138"/>
      <c r="T5369" s="138"/>
      <c r="U5369" s="138"/>
      <c r="V5369" s="138"/>
      <c r="W5369" s="166"/>
      <c r="X5369" s="135"/>
      <c r="Y5369" s="418">
        <f t="shared" si="778"/>
        <v>0</v>
      </c>
      <c r="Z5369" s="291">
        <f t="shared" si="779"/>
        <v>0</v>
      </c>
      <c r="AA5369" s="163"/>
      <c r="AB5369" s="177" t="str">
        <f t="shared" si="780"/>
        <v/>
      </c>
      <c r="AC5369" s="283" t="str">
        <f t="shared" si="781"/>
        <v/>
      </c>
      <c r="AD5369" s="283" t="str">
        <f t="shared" si="782"/>
        <v/>
      </c>
      <c r="AE5369" s="163"/>
      <c r="AF5369" s="162"/>
    </row>
    <row r="5370" spans="1:32">
      <c r="A5370" s="134">
        <v>5361</v>
      </c>
      <c r="B5370" s="136"/>
      <c r="C5370" s="146">
        <f t="shared" si="775"/>
        <v>0</v>
      </c>
      <c r="D5370" s="146">
        <f t="shared" si="776"/>
        <v>1</v>
      </c>
      <c r="E5370" s="146">
        <f t="shared" si="777"/>
        <v>1900</v>
      </c>
      <c r="F5370" s="137"/>
      <c r="G5370" s="287"/>
      <c r="H5370" s="137"/>
      <c r="I5370" s="134"/>
      <c r="J5370" s="204"/>
      <c r="K5370" s="133"/>
      <c r="L5370" s="134"/>
      <c r="M5370" s="133"/>
      <c r="N5370" s="134"/>
      <c r="O5370" s="134"/>
      <c r="P5370" s="166"/>
      <c r="Q5370" s="164"/>
      <c r="R5370" s="165"/>
      <c r="S5370" s="138"/>
      <c r="T5370" s="138"/>
      <c r="U5370" s="138"/>
      <c r="V5370" s="138"/>
      <c r="W5370" s="166"/>
      <c r="X5370" s="135"/>
      <c r="Y5370" s="418">
        <f t="shared" si="778"/>
        <v>0</v>
      </c>
      <c r="Z5370" s="291">
        <f t="shared" si="779"/>
        <v>0</v>
      </c>
      <c r="AA5370" s="163"/>
      <c r="AB5370" s="177" t="str">
        <f t="shared" si="780"/>
        <v/>
      </c>
      <c r="AC5370" s="283" t="str">
        <f t="shared" si="781"/>
        <v/>
      </c>
      <c r="AD5370" s="283" t="str">
        <f t="shared" si="782"/>
        <v/>
      </c>
      <c r="AE5370" s="163"/>
      <c r="AF5370" s="162"/>
    </row>
    <row r="5371" spans="1:32">
      <c r="A5371" s="134">
        <v>5362</v>
      </c>
      <c r="B5371" s="136"/>
      <c r="C5371" s="146">
        <f t="shared" si="775"/>
        <v>0</v>
      </c>
      <c r="D5371" s="146">
        <f t="shared" si="776"/>
        <v>1</v>
      </c>
      <c r="E5371" s="146">
        <f t="shared" si="777"/>
        <v>1900</v>
      </c>
      <c r="F5371" s="137"/>
      <c r="G5371" s="287"/>
      <c r="H5371" s="137"/>
      <c r="I5371" s="134"/>
      <c r="J5371" s="204"/>
      <c r="K5371" s="133"/>
      <c r="L5371" s="134"/>
      <c r="M5371" s="133"/>
      <c r="N5371" s="134"/>
      <c r="O5371" s="134"/>
      <c r="P5371" s="166"/>
      <c r="Q5371" s="164"/>
      <c r="R5371" s="165"/>
      <c r="S5371" s="138"/>
      <c r="T5371" s="138"/>
      <c r="U5371" s="138"/>
      <c r="V5371" s="138"/>
      <c r="W5371" s="166"/>
      <c r="X5371" s="135"/>
      <c r="Y5371" s="418">
        <f t="shared" si="778"/>
        <v>0</v>
      </c>
      <c r="Z5371" s="291">
        <f t="shared" si="779"/>
        <v>0</v>
      </c>
      <c r="AA5371" s="163"/>
      <c r="AB5371" s="177" t="str">
        <f t="shared" si="780"/>
        <v/>
      </c>
      <c r="AC5371" s="283" t="str">
        <f t="shared" si="781"/>
        <v/>
      </c>
      <c r="AD5371" s="283" t="str">
        <f t="shared" si="782"/>
        <v/>
      </c>
      <c r="AE5371" s="163"/>
      <c r="AF5371" s="162"/>
    </row>
    <row r="5372" spans="1:32">
      <c r="A5372" s="134">
        <v>5363</v>
      </c>
      <c r="B5372" s="136"/>
      <c r="C5372" s="146">
        <f t="shared" si="775"/>
        <v>0</v>
      </c>
      <c r="D5372" s="146">
        <f t="shared" si="776"/>
        <v>1</v>
      </c>
      <c r="E5372" s="146">
        <f t="shared" si="777"/>
        <v>1900</v>
      </c>
      <c r="F5372" s="137"/>
      <c r="G5372" s="287"/>
      <c r="H5372" s="137"/>
      <c r="I5372" s="134"/>
      <c r="J5372" s="204"/>
      <c r="K5372" s="133"/>
      <c r="L5372" s="134"/>
      <c r="M5372" s="133"/>
      <c r="N5372" s="134"/>
      <c r="O5372" s="134"/>
      <c r="P5372" s="166"/>
      <c r="Q5372" s="164"/>
      <c r="R5372" s="165"/>
      <c r="S5372" s="138"/>
      <c r="T5372" s="138"/>
      <c r="U5372" s="138"/>
      <c r="V5372" s="138"/>
      <c r="W5372" s="166"/>
      <c r="X5372" s="135"/>
      <c r="Y5372" s="418">
        <f t="shared" si="778"/>
        <v>0</v>
      </c>
      <c r="Z5372" s="291">
        <f t="shared" si="779"/>
        <v>0</v>
      </c>
      <c r="AA5372" s="163"/>
      <c r="AB5372" s="177" t="str">
        <f t="shared" si="780"/>
        <v/>
      </c>
      <c r="AC5372" s="283" t="str">
        <f t="shared" si="781"/>
        <v/>
      </c>
      <c r="AD5372" s="283" t="str">
        <f t="shared" si="782"/>
        <v/>
      </c>
      <c r="AE5372" s="163"/>
      <c r="AF5372" s="162"/>
    </row>
    <row r="5373" spans="1:32">
      <c r="A5373" s="134">
        <v>5364</v>
      </c>
      <c r="B5373" s="136"/>
      <c r="C5373" s="146">
        <f t="shared" si="775"/>
        <v>0</v>
      </c>
      <c r="D5373" s="146">
        <f t="shared" si="776"/>
        <v>1</v>
      </c>
      <c r="E5373" s="146">
        <f t="shared" si="777"/>
        <v>1900</v>
      </c>
      <c r="F5373" s="137"/>
      <c r="G5373" s="287"/>
      <c r="H5373" s="137"/>
      <c r="I5373" s="134"/>
      <c r="J5373" s="204"/>
      <c r="K5373" s="133"/>
      <c r="L5373" s="134"/>
      <c r="M5373" s="133"/>
      <c r="N5373" s="134"/>
      <c r="O5373" s="134"/>
      <c r="P5373" s="166"/>
      <c r="Q5373" s="164"/>
      <c r="R5373" s="165"/>
      <c r="S5373" s="138"/>
      <c r="T5373" s="138"/>
      <c r="U5373" s="138"/>
      <c r="V5373" s="138"/>
      <c r="W5373" s="166"/>
      <c r="X5373" s="135"/>
      <c r="Y5373" s="418">
        <f t="shared" si="778"/>
        <v>0</v>
      </c>
      <c r="Z5373" s="291">
        <f t="shared" si="779"/>
        <v>0</v>
      </c>
      <c r="AA5373" s="163"/>
      <c r="AB5373" s="177" t="str">
        <f t="shared" si="780"/>
        <v/>
      </c>
      <c r="AC5373" s="283" t="str">
        <f t="shared" si="781"/>
        <v/>
      </c>
      <c r="AD5373" s="283" t="str">
        <f t="shared" si="782"/>
        <v/>
      </c>
      <c r="AE5373" s="163"/>
      <c r="AF5373" s="162"/>
    </row>
    <row r="5374" spans="1:32">
      <c r="A5374" s="134">
        <v>5365</v>
      </c>
      <c r="B5374" s="136"/>
      <c r="C5374" s="146">
        <f t="shared" si="775"/>
        <v>0</v>
      </c>
      <c r="D5374" s="146">
        <f t="shared" si="776"/>
        <v>1</v>
      </c>
      <c r="E5374" s="146">
        <f t="shared" si="777"/>
        <v>1900</v>
      </c>
      <c r="F5374" s="137"/>
      <c r="G5374" s="287"/>
      <c r="H5374" s="137"/>
      <c r="I5374" s="134"/>
      <c r="J5374" s="204"/>
      <c r="K5374" s="133"/>
      <c r="L5374" s="134"/>
      <c r="M5374" s="133"/>
      <c r="N5374" s="134"/>
      <c r="O5374" s="134"/>
      <c r="P5374" s="166"/>
      <c r="Q5374" s="164"/>
      <c r="R5374" s="165"/>
      <c r="S5374" s="138"/>
      <c r="T5374" s="138"/>
      <c r="U5374" s="138"/>
      <c r="V5374" s="138"/>
      <c r="W5374" s="166"/>
      <c r="X5374" s="135"/>
      <c r="Y5374" s="418">
        <f t="shared" si="778"/>
        <v>0</v>
      </c>
      <c r="Z5374" s="291">
        <f t="shared" si="779"/>
        <v>0</v>
      </c>
      <c r="AA5374" s="163"/>
      <c r="AB5374" s="177" t="str">
        <f t="shared" si="780"/>
        <v/>
      </c>
      <c r="AC5374" s="283" t="str">
        <f t="shared" si="781"/>
        <v/>
      </c>
      <c r="AD5374" s="283" t="str">
        <f t="shared" si="782"/>
        <v/>
      </c>
      <c r="AE5374" s="163"/>
      <c r="AF5374" s="162"/>
    </row>
    <row r="5375" spans="1:32">
      <c r="A5375" s="134">
        <v>5366</v>
      </c>
      <c r="B5375" s="136"/>
      <c r="C5375" s="146">
        <f t="shared" si="775"/>
        <v>0</v>
      </c>
      <c r="D5375" s="146">
        <f t="shared" si="776"/>
        <v>1</v>
      </c>
      <c r="E5375" s="146">
        <f t="shared" si="777"/>
        <v>1900</v>
      </c>
      <c r="F5375" s="137"/>
      <c r="G5375" s="287"/>
      <c r="H5375" s="137"/>
      <c r="I5375" s="134"/>
      <c r="J5375" s="204"/>
      <c r="K5375" s="133"/>
      <c r="L5375" s="134"/>
      <c r="M5375" s="133"/>
      <c r="N5375" s="134"/>
      <c r="O5375" s="134"/>
      <c r="P5375" s="166"/>
      <c r="Q5375" s="164"/>
      <c r="R5375" s="165"/>
      <c r="S5375" s="138"/>
      <c r="T5375" s="138"/>
      <c r="U5375" s="138"/>
      <c r="V5375" s="138"/>
      <c r="W5375" s="166"/>
      <c r="X5375" s="135"/>
      <c r="Y5375" s="418">
        <f t="shared" si="778"/>
        <v>0</v>
      </c>
      <c r="Z5375" s="291">
        <f t="shared" si="779"/>
        <v>0</v>
      </c>
      <c r="AA5375" s="163"/>
      <c r="AB5375" s="177" t="str">
        <f t="shared" si="780"/>
        <v/>
      </c>
      <c r="AC5375" s="283" t="str">
        <f t="shared" si="781"/>
        <v/>
      </c>
      <c r="AD5375" s="283" t="str">
        <f t="shared" si="782"/>
        <v/>
      </c>
      <c r="AE5375" s="163"/>
      <c r="AF5375" s="162"/>
    </row>
    <row r="5376" spans="1:32">
      <c r="A5376" s="134">
        <v>5367</v>
      </c>
      <c r="B5376" s="136"/>
      <c r="C5376" s="146">
        <f t="shared" si="775"/>
        <v>0</v>
      </c>
      <c r="D5376" s="146">
        <f t="shared" si="776"/>
        <v>1</v>
      </c>
      <c r="E5376" s="146">
        <f t="shared" si="777"/>
        <v>1900</v>
      </c>
      <c r="F5376" s="137"/>
      <c r="G5376" s="287"/>
      <c r="H5376" s="137"/>
      <c r="I5376" s="134"/>
      <c r="J5376" s="204"/>
      <c r="K5376" s="133"/>
      <c r="L5376" s="134"/>
      <c r="M5376" s="133"/>
      <c r="N5376" s="134"/>
      <c r="O5376" s="134"/>
      <c r="P5376" s="166"/>
      <c r="Q5376" s="164"/>
      <c r="R5376" s="165"/>
      <c r="S5376" s="138"/>
      <c r="T5376" s="138"/>
      <c r="U5376" s="138"/>
      <c r="V5376" s="138"/>
      <c r="W5376" s="166"/>
      <c r="X5376" s="135"/>
      <c r="Y5376" s="418">
        <f t="shared" si="778"/>
        <v>0</v>
      </c>
      <c r="Z5376" s="291">
        <f t="shared" si="779"/>
        <v>0</v>
      </c>
      <c r="AA5376" s="163"/>
      <c r="AB5376" s="177" t="str">
        <f t="shared" si="780"/>
        <v/>
      </c>
      <c r="AC5376" s="283" t="str">
        <f t="shared" si="781"/>
        <v/>
      </c>
      <c r="AD5376" s="283" t="str">
        <f t="shared" si="782"/>
        <v/>
      </c>
      <c r="AE5376" s="163"/>
      <c r="AF5376" s="162"/>
    </row>
    <row r="5377" spans="1:32">
      <c r="A5377" s="134">
        <v>5368</v>
      </c>
      <c r="B5377" s="136"/>
      <c r="C5377" s="146">
        <f t="shared" si="775"/>
        <v>0</v>
      </c>
      <c r="D5377" s="146">
        <f t="shared" si="776"/>
        <v>1</v>
      </c>
      <c r="E5377" s="146">
        <f t="shared" si="777"/>
        <v>1900</v>
      </c>
      <c r="F5377" s="137"/>
      <c r="G5377" s="287"/>
      <c r="H5377" s="137"/>
      <c r="I5377" s="134"/>
      <c r="J5377" s="204"/>
      <c r="K5377" s="133"/>
      <c r="L5377" s="134"/>
      <c r="M5377" s="133"/>
      <c r="N5377" s="134"/>
      <c r="O5377" s="134"/>
      <c r="P5377" s="166"/>
      <c r="Q5377" s="164"/>
      <c r="R5377" s="165"/>
      <c r="S5377" s="138"/>
      <c r="T5377" s="138"/>
      <c r="U5377" s="138"/>
      <c r="V5377" s="138"/>
      <c r="W5377" s="166"/>
      <c r="X5377" s="135"/>
      <c r="Y5377" s="418">
        <f t="shared" si="778"/>
        <v>0</v>
      </c>
      <c r="Z5377" s="291">
        <f t="shared" si="779"/>
        <v>0</v>
      </c>
      <c r="AA5377" s="163"/>
      <c r="AB5377" s="177" t="str">
        <f t="shared" si="780"/>
        <v/>
      </c>
      <c r="AC5377" s="283" t="str">
        <f t="shared" si="781"/>
        <v/>
      </c>
      <c r="AD5377" s="283" t="str">
        <f t="shared" si="782"/>
        <v/>
      </c>
      <c r="AE5377" s="163"/>
      <c r="AF5377" s="162"/>
    </row>
    <row r="5378" spans="1:32">
      <c r="A5378" s="134">
        <v>5369</v>
      </c>
      <c r="B5378" s="136"/>
      <c r="C5378" s="146">
        <f t="shared" si="775"/>
        <v>0</v>
      </c>
      <c r="D5378" s="146">
        <f t="shared" si="776"/>
        <v>1</v>
      </c>
      <c r="E5378" s="146">
        <f t="shared" si="777"/>
        <v>1900</v>
      </c>
      <c r="F5378" s="137"/>
      <c r="G5378" s="287"/>
      <c r="H5378" s="137"/>
      <c r="I5378" s="134"/>
      <c r="J5378" s="204"/>
      <c r="K5378" s="133"/>
      <c r="L5378" s="134"/>
      <c r="M5378" s="133"/>
      <c r="N5378" s="134"/>
      <c r="O5378" s="134"/>
      <c r="P5378" s="166"/>
      <c r="Q5378" s="164"/>
      <c r="R5378" s="165"/>
      <c r="S5378" s="138"/>
      <c r="T5378" s="138"/>
      <c r="U5378" s="138"/>
      <c r="V5378" s="138"/>
      <c r="W5378" s="166"/>
      <c r="X5378" s="135"/>
      <c r="Y5378" s="418">
        <f t="shared" si="778"/>
        <v>0</v>
      </c>
      <c r="Z5378" s="291">
        <f t="shared" si="779"/>
        <v>0</v>
      </c>
      <c r="AA5378" s="163"/>
      <c r="AB5378" s="177" t="str">
        <f t="shared" si="780"/>
        <v/>
      </c>
      <c r="AC5378" s="283" t="str">
        <f t="shared" si="781"/>
        <v/>
      </c>
      <c r="AD5378" s="283" t="str">
        <f t="shared" si="782"/>
        <v/>
      </c>
      <c r="AE5378" s="163"/>
      <c r="AF5378" s="162"/>
    </row>
    <row r="5379" spans="1:32">
      <c r="A5379" s="134">
        <v>5370</v>
      </c>
      <c r="B5379" s="136"/>
      <c r="C5379" s="146">
        <f t="shared" si="775"/>
        <v>0</v>
      </c>
      <c r="D5379" s="146">
        <f t="shared" si="776"/>
        <v>1</v>
      </c>
      <c r="E5379" s="146">
        <f t="shared" si="777"/>
        <v>1900</v>
      </c>
      <c r="F5379" s="137"/>
      <c r="G5379" s="287"/>
      <c r="H5379" s="137"/>
      <c r="I5379" s="134"/>
      <c r="J5379" s="204"/>
      <c r="K5379" s="133"/>
      <c r="L5379" s="134"/>
      <c r="M5379" s="133"/>
      <c r="N5379" s="134"/>
      <c r="O5379" s="134"/>
      <c r="P5379" s="166"/>
      <c r="Q5379" s="164"/>
      <c r="R5379" s="165"/>
      <c r="S5379" s="138"/>
      <c r="T5379" s="138"/>
      <c r="U5379" s="138"/>
      <c r="V5379" s="138"/>
      <c r="W5379" s="166"/>
      <c r="X5379" s="135"/>
      <c r="Y5379" s="418">
        <f t="shared" si="778"/>
        <v>0</v>
      </c>
      <c r="Z5379" s="291">
        <f t="shared" si="779"/>
        <v>0</v>
      </c>
      <c r="AA5379" s="163"/>
      <c r="AB5379" s="177" t="str">
        <f t="shared" si="780"/>
        <v/>
      </c>
      <c r="AC5379" s="283" t="str">
        <f t="shared" si="781"/>
        <v/>
      </c>
      <c r="AD5379" s="283" t="str">
        <f t="shared" si="782"/>
        <v/>
      </c>
      <c r="AE5379" s="163"/>
      <c r="AF5379" s="162"/>
    </row>
    <row r="5380" spans="1:32">
      <c r="A5380" s="134">
        <v>5371</v>
      </c>
      <c r="B5380" s="136"/>
      <c r="C5380" s="146">
        <f t="shared" si="775"/>
        <v>0</v>
      </c>
      <c r="D5380" s="146">
        <f t="shared" si="776"/>
        <v>1</v>
      </c>
      <c r="E5380" s="146">
        <f t="shared" si="777"/>
        <v>1900</v>
      </c>
      <c r="F5380" s="137"/>
      <c r="G5380" s="287"/>
      <c r="H5380" s="137"/>
      <c r="I5380" s="134"/>
      <c r="J5380" s="204"/>
      <c r="K5380" s="133"/>
      <c r="L5380" s="134"/>
      <c r="M5380" s="133"/>
      <c r="N5380" s="134"/>
      <c r="O5380" s="134"/>
      <c r="P5380" s="166"/>
      <c r="Q5380" s="164"/>
      <c r="R5380" s="165"/>
      <c r="S5380" s="138"/>
      <c r="T5380" s="138"/>
      <c r="U5380" s="138"/>
      <c r="V5380" s="138"/>
      <c r="W5380" s="166"/>
      <c r="X5380" s="135"/>
      <c r="Y5380" s="418">
        <f t="shared" si="778"/>
        <v>0</v>
      </c>
      <c r="Z5380" s="291">
        <f t="shared" si="779"/>
        <v>0</v>
      </c>
      <c r="AA5380" s="163"/>
      <c r="AB5380" s="177" t="str">
        <f t="shared" si="780"/>
        <v/>
      </c>
      <c r="AC5380" s="283" t="str">
        <f t="shared" si="781"/>
        <v/>
      </c>
      <c r="AD5380" s="283" t="str">
        <f t="shared" si="782"/>
        <v/>
      </c>
      <c r="AE5380" s="163"/>
      <c r="AF5380" s="162"/>
    </row>
    <row r="5381" spans="1:32">
      <c r="A5381" s="134">
        <v>5372</v>
      </c>
      <c r="B5381" s="136"/>
      <c r="C5381" s="146">
        <f t="shared" si="775"/>
        <v>0</v>
      </c>
      <c r="D5381" s="146">
        <f t="shared" si="776"/>
        <v>1</v>
      </c>
      <c r="E5381" s="146">
        <f t="shared" si="777"/>
        <v>1900</v>
      </c>
      <c r="F5381" s="137"/>
      <c r="G5381" s="287"/>
      <c r="H5381" s="137"/>
      <c r="I5381" s="134"/>
      <c r="J5381" s="204"/>
      <c r="K5381" s="133"/>
      <c r="L5381" s="134"/>
      <c r="M5381" s="133"/>
      <c r="N5381" s="134"/>
      <c r="O5381" s="134"/>
      <c r="P5381" s="166"/>
      <c r="Q5381" s="164"/>
      <c r="R5381" s="165"/>
      <c r="S5381" s="138"/>
      <c r="T5381" s="138"/>
      <c r="U5381" s="138"/>
      <c r="V5381" s="138"/>
      <c r="W5381" s="166"/>
      <c r="X5381" s="135"/>
      <c r="Y5381" s="418">
        <f t="shared" si="778"/>
        <v>0</v>
      </c>
      <c r="Z5381" s="291">
        <f t="shared" si="779"/>
        <v>0</v>
      </c>
      <c r="AA5381" s="163"/>
      <c r="AB5381" s="177" t="str">
        <f t="shared" si="780"/>
        <v/>
      </c>
      <c r="AC5381" s="283" t="str">
        <f t="shared" si="781"/>
        <v/>
      </c>
      <c r="AD5381" s="283" t="str">
        <f t="shared" si="782"/>
        <v/>
      </c>
      <c r="AE5381" s="163"/>
      <c r="AF5381" s="162"/>
    </row>
    <row r="5382" spans="1:32">
      <c r="A5382" s="134">
        <v>5373</v>
      </c>
      <c r="B5382" s="136"/>
      <c r="C5382" s="146">
        <f t="shared" si="775"/>
        <v>0</v>
      </c>
      <c r="D5382" s="146">
        <f t="shared" si="776"/>
        <v>1</v>
      </c>
      <c r="E5382" s="146">
        <f t="shared" si="777"/>
        <v>1900</v>
      </c>
      <c r="F5382" s="137"/>
      <c r="G5382" s="287"/>
      <c r="H5382" s="137"/>
      <c r="I5382" s="134"/>
      <c r="J5382" s="204"/>
      <c r="K5382" s="133"/>
      <c r="L5382" s="134"/>
      <c r="M5382" s="133"/>
      <c r="N5382" s="134"/>
      <c r="O5382" s="134"/>
      <c r="P5382" s="166"/>
      <c r="Q5382" s="164"/>
      <c r="R5382" s="165"/>
      <c r="S5382" s="138"/>
      <c r="T5382" s="138"/>
      <c r="U5382" s="138"/>
      <c r="V5382" s="138"/>
      <c r="W5382" s="166"/>
      <c r="X5382" s="135"/>
      <c r="Y5382" s="418">
        <f t="shared" si="778"/>
        <v>0</v>
      </c>
      <c r="Z5382" s="291">
        <f t="shared" si="779"/>
        <v>0</v>
      </c>
      <c r="AA5382" s="163"/>
      <c r="AB5382" s="177" t="str">
        <f t="shared" si="780"/>
        <v/>
      </c>
      <c r="AC5382" s="283" t="str">
        <f t="shared" si="781"/>
        <v/>
      </c>
      <c r="AD5382" s="283" t="str">
        <f t="shared" si="782"/>
        <v/>
      </c>
      <c r="AE5382" s="163"/>
      <c r="AF5382" s="162"/>
    </row>
    <row r="5383" spans="1:32">
      <c r="A5383" s="134">
        <v>5374</v>
      </c>
      <c r="B5383" s="136"/>
      <c r="C5383" s="146">
        <f t="shared" si="775"/>
        <v>0</v>
      </c>
      <c r="D5383" s="146">
        <f t="shared" si="776"/>
        <v>1</v>
      </c>
      <c r="E5383" s="146">
        <f t="shared" si="777"/>
        <v>1900</v>
      </c>
      <c r="F5383" s="137"/>
      <c r="G5383" s="287"/>
      <c r="H5383" s="137"/>
      <c r="I5383" s="134"/>
      <c r="J5383" s="204"/>
      <c r="K5383" s="133"/>
      <c r="L5383" s="134"/>
      <c r="M5383" s="133"/>
      <c r="N5383" s="134"/>
      <c r="O5383" s="134"/>
      <c r="P5383" s="166"/>
      <c r="Q5383" s="164"/>
      <c r="R5383" s="165"/>
      <c r="S5383" s="138"/>
      <c r="T5383" s="138"/>
      <c r="U5383" s="138"/>
      <c r="V5383" s="138"/>
      <c r="W5383" s="166"/>
      <c r="X5383" s="135"/>
      <c r="Y5383" s="418">
        <f t="shared" si="778"/>
        <v>0</v>
      </c>
      <c r="Z5383" s="291">
        <f t="shared" si="779"/>
        <v>0</v>
      </c>
      <c r="AA5383" s="163"/>
      <c r="AB5383" s="177" t="str">
        <f t="shared" si="780"/>
        <v/>
      </c>
      <c r="AC5383" s="283" t="str">
        <f t="shared" si="781"/>
        <v/>
      </c>
      <c r="AD5383" s="283" t="str">
        <f t="shared" si="782"/>
        <v/>
      </c>
      <c r="AE5383" s="163"/>
      <c r="AF5383" s="162"/>
    </row>
    <row r="5384" spans="1:32">
      <c r="A5384" s="134">
        <v>5375</v>
      </c>
      <c r="B5384" s="136"/>
      <c r="C5384" s="146">
        <f t="shared" si="775"/>
        <v>0</v>
      </c>
      <c r="D5384" s="146">
        <f t="shared" si="776"/>
        <v>1</v>
      </c>
      <c r="E5384" s="146">
        <f t="shared" si="777"/>
        <v>1900</v>
      </c>
      <c r="F5384" s="137"/>
      <c r="G5384" s="287"/>
      <c r="H5384" s="137"/>
      <c r="I5384" s="134"/>
      <c r="J5384" s="204"/>
      <c r="K5384" s="133"/>
      <c r="L5384" s="134"/>
      <c r="M5384" s="133"/>
      <c r="N5384" s="134"/>
      <c r="O5384" s="134"/>
      <c r="P5384" s="166"/>
      <c r="Q5384" s="164"/>
      <c r="R5384" s="165"/>
      <c r="S5384" s="138"/>
      <c r="T5384" s="138"/>
      <c r="U5384" s="138"/>
      <c r="V5384" s="138"/>
      <c r="W5384" s="166"/>
      <c r="X5384" s="135"/>
      <c r="Y5384" s="418">
        <f t="shared" si="778"/>
        <v>0</v>
      </c>
      <c r="Z5384" s="291">
        <f t="shared" si="779"/>
        <v>0</v>
      </c>
      <c r="AA5384" s="163"/>
      <c r="AB5384" s="177" t="str">
        <f t="shared" si="780"/>
        <v/>
      </c>
      <c r="AC5384" s="283" t="str">
        <f t="shared" si="781"/>
        <v/>
      </c>
      <c r="AD5384" s="283" t="str">
        <f t="shared" si="782"/>
        <v/>
      </c>
      <c r="AE5384" s="163"/>
      <c r="AF5384" s="162"/>
    </row>
    <row r="5385" spans="1:32">
      <c r="A5385" s="134">
        <v>5376</v>
      </c>
      <c r="B5385" s="136"/>
      <c r="C5385" s="146">
        <f t="shared" si="775"/>
        <v>0</v>
      </c>
      <c r="D5385" s="146">
        <f t="shared" si="776"/>
        <v>1</v>
      </c>
      <c r="E5385" s="146">
        <f t="shared" si="777"/>
        <v>1900</v>
      </c>
      <c r="F5385" s="137"/>
      <c r="G5385" s="287"/>
      <c r="H5385" s="137"/>
      <c r="I5385" s="134"/>
      <c r="J5385" s="204"/>
      <c r="K5385" s="133"/>
      <c r="L5385" s="134"/>
      <c r="M5385" s="133"/>
      <c r="N5385" s="134"/>
      <c r="O5385" s="134"/>
      <c r="P5385" s="166"/>
      <c r="Q5385" s="164"/>
      <c r="R5385" s="165"/>
      <c r="S5385" s="138"/>
      <c r="T5385" s="138"/>
      <c r="U5385" s="138"/>
      <c r="V5385" s="138"/>
      <c r="W5385" s="166"/>
      <c r="X5385" s="135"/>
      <c r="Y5385" s="418">
        <f t="shared" si="778"/>
        <v>0</v>
      </c>
      <c r="Z5385" s="291">
        <f t="shared" si="779"/>
        <v>0</v>
      </c>
      <c r="AA5385" s="163"/>
      <c r="AB5385" s="177" t="str">
        <f t="shared" si="780"/>
        <v/>
      </c>
      <c r="AC5385" s="283" t="str">
        <f t="shared" si="781"/>
        <v/>
      </c>
      <c r="AD5385" s="283" t="str">
        <f t="shared" si="782"/>
        <v/>
      </c>
      <c r="AE5385" s="163"/>
      <c r="AF5385" s="162"/>
    </row>
    <row r="5386" spans="1:32">
      <c r="A5386" s="134">
        <v>5377</v>
      </c>
      <c r="B5386" s="136"/>
      <c r="C5386" s="146">
        <f t="shared" si="775"/>
        <v>0</v>
      </c>
      <c r="D5386" s="146">
        <f t="shared" si="776"/>
        <v>1</v>
      </c>
      <c r="E5386" s="146">
        <f t="shared" si="777"/>
        <v>1900</v>
      </c>
      <c r="F5386" s="137"/>
      <c r="G5386" s="287"/>
      <c r="H5386" s="137"/>
      <c r="I5386" s="134"/>
      <c r="J5386" s="204"/>
      <c r="K5386" s="133"/>
      <c r="L5386" s="134"/>
      <c r="M5386" s="133"/>
      <c r="N5386" s="134"/>
      <c r="O5386" s="134"/>
      <c r="P5386" s="166"/>
      <c r="Q5386" s="164"/>
      <c r="R5386" s="165"/>
      <c r="S5386" s="138"/>
      <c r="T5386" s="138"/>
      <c r="U5386" s="138"/>
      <c r="V5386" s="138"/>
      <c r="W5386" s="166"/>
      <c r="X5386" s="135"/>
      <c r="Y5386" s="418">
        <f t="shared" si="778"/>
        <v>0</v>
      </c>
      <c r="Z5386" s="291">
        <f t="shared" si="779"/>
        <v>0</v>
      </c>
      <c r="AA5386" s="163"/>
      <c r="AB5386" s="177" t="str">
        <f t="shared" si="780"/>
        <v/>
      </c>
      <c r="AC5386" s="283" t="str">
        <f t="shared" si="781"/>
        <v/>
      </c>
      <c r="AD5386" s="283" t="str">
        <f t="shared" si="782"/>
        <v/>
      </c>
      <c r="AE5386" s="163"/>
      <c r="AF5386" s="162"/>
    </row>
    <row r="5387" spans="1:32">
      <c r="A5387" s="134">
        <v>5378</v>
      </c>
      <c r="B5387" s="136"/>
      <c r="C5387" s="146">
        <f t="shared" ref="C5387:C5450" si="783">DAY(B5387)</f>
        <v>0</v>
      </c>
      <c r="D5387" s="146">
        <f t="shared" ref="D5387:D5450" si="784">MONTH(B5387)</f>
        <v>1</v>
      </c>
      <c r="E5387" s="146">
        <f t="shared" ref="E5387:E5450" si="785">YEAR(B5387)</f>
        <v>1900</v>
      </c>
      <c r="F5387" s="137"/>
      <c r="G5387" s="287"/>
      <c r="H5387" s="137"/>
      <c r="I5387" s="134"/>
      <c r="J5387" s="204"/>
      <c r="K5387" s="133"/>
      <c r="L5387" s="134"/>
      <c r="M5387" s="133"/>
      <c r="N5387" s="134"/>
      <c r="O5387" s="134"/>
      <c r="P5387" s="166"/>
      <c r="Q5387" s="164"/>
      <c r="R5387" s="165"/>
      <c r="S5387" s="138"/>
      <c r="T5387" s="138"/>
      <c r="U5387" s="138"/>
      <c r="V5387" s="138"/>
      <c r="W5387" s="166"/>
      <c r="X5387" s="135"/>
      <c r="Y5387" s="418">
        <f t="shared" ref="Y5387:Y5450" si="786">X5387*U5387</f>
        <v>0</v>
      </c>
      <c r="Z5387" s="291">
        <f t="shared" ref="Z5387:Z5450" si="787">Y5387*1.1</f>
        <v>0</v>
      </c>
      <c r="AA5387" s="163"/>
      <c r="AB5387" s="177" t="str">
        <f t="shared" ref="AB5387:AB5450" si="788">IF(S5387="","",IF(S5387-U5387=0,"Full","No"))</f>
        <v/>
      </c>
      <c r="AC5387" s="283" t="str">
        <f t="shared" ref="AC5387:AC5450" si="789">IF(AND(S5387&gt;U5387,V5387=0),"Lost",IF(AND(S5387&gt;U5387,V5387&lt;(S5387-U5387)),"Lost",""))</f>
        <v/>
      </c>
      <c r="AD5387" s="283" t="str">
        <f t="shared" ref="AD5387:AD5450" si="790">IF(AND(S5387&gt;U5387,V5387=0),S5387-U5387,IF(AND(S5387&gt;U5387,V5387&lt;(S5387-U5387)),S5387-(U5387+V5387),""))</f>
        <v/>
      </c>
      <c r="AE5387" s="163"/>
      <c r="AF5387" s="162"/>
    </row>
    <row r="5388" spans="1:32">
      <c r="A5388" s="134">
        <v>5379</v>
      </c>
      <c r="B5388" s="136"/>
      <c r="C5388" s="146">
        <f t="shared" si="783"/>
        <v>0</v>
      </c>
      <c r="D5388" s="146">
        <f t="shared" si="784"/>
        <v>1</v>
      </c>
      <c r="E5388" s="146">
        <f t="shared" si="785"/>
        <v>1900</v>
      </c>
      <c r="F5388" s="137"/>
      <c r="G5388" s="287"/>
      <c r="H5388" s="137"/>
      <c r="I5388" s="134"/>
      <c r="J5388" s="204"/>
      <c r="K5388" s="133"/>
      <c r="L5388" s="134"/>
      <c r="M5388" s="133"/>
      <c r="N5388" s="134"/>
      <c r="O5388" s="134"/>
      <c r="P5388" s="166"/>
      <c r="Q5388" s="164"/>
      <c r="R5388" s="165"/>
      <c r="S5388" s="138"/>
      <c r="T5388" s="138"/>
      <c r="U5388" s="138"/>
      <c r="V5388" s="138"/>
      <c r="W5388" s="166"/>
      <c r="X5388" s="135"/>
      <c r="Y5388" s="418">
        <f t="shared" si="786"/>
        <v>0</v>
      </c>
      <c r="Z5388" s="291">
        <f t="shared" si="787"/>
        <v>0</v>
      </c>
      <c r="AA5388" s="163"/>
      <c r="AB5388" s="177" t="str">
        <f t="shared" si="788"/>
        <v/>
      </c>
      <c r="AC5388" s="283" t="str">
        <f t="shared" si="789"/>
        <v/>
      </c>
      <c r="AD5388" s="283" t="str">
        <f t="shared" si="790"/>
        <v/>
      </c>
      <c r="AE5388" s="163"/>
      <c r="AF5388" s="162"/>
    </row>
    <row r="5389" spans="1:32">
      <c r="A5389" s="134">
        <v>5380</v>
      </c>
      <c r="B5389" s="136"/>
      <c r="C5389" s="146">
        <f t="shared" si="783"/>
        <v>0</v>
      </c>
      <c r="D5389" s="146">
        <f t="shared" si="784"/>
        <v>1</v>
      </c>
      <c r="E5389" s="146">
        <f t="shared" si="785"/>
        <v>1900</v>
      </c>
      <c r="F5389" s="137"/>
      <c r="G5389" s="287"/>
      <c r="H5389" s="137"/>
      <c r="I5389" s="134"/>
      <c r="J5389" s="204"/>
      <c r="K5389" s="133"/>
      <c r="L5389" s="134"/>
      <c r="M5389" s="133"/>
      <c r="N5389" s="134"/>
      <c r="O5389" s="134"/>
      <c r="P5389" s="166"/>
      <c r="Q5389" s="164"/>
      <c r="R5389" s="165"/>
      <c r="S5389" s="138"/>
      <c r="T5389" s="138"/>
      <c r="U5389" s="138"/>
      <c r="V5389" s="138"/>
      <c r="W5389" s="166"/>
      <c r="X5389" s="135"/>
      <c r="Y5389" s="418">
        <f t="shared" si="786"/>
        <v>0</v>
      </c>
      <c r="Z5389" s="291">
        <f t="shared" si="787"/>
        <v>0</v>
      </c>
      <c r="AA5389" s="163"/>
      <c r="AB5389" s="177" t="str">
        <f t="shared" si="788"/>
        <v/>
      </c>
      <c r="AC5389" s="283" t="str">
        <f t="shared" si="789"/>
        <v/>
      </c>
      <c r="AD5389" s="283" t="str">
        <f t="shared" si="790"/>
        <v/>
      </c>
      <c r="AE5389" s="163"/>
      <c r="AF5389" s="162"/>
    </row>
    <row r="5390" spans="1:32">
      <c r="A5390" s="134">
        <v>5381</v>
      </c>
      <c r="B5390" s="136"/>
      <c r="C5390" s="146">
        <f t="shared" si="783"/>
        <v>0</v>
      </c>
      <c r="D5390" s="146">
        <f t="shared" si="784"/>
        <v>1</v>
      </c>
      <c r="E5390" s="146">
        <f t="shared" si="785"/>
        <v>1900</v>
      </c>
      <c r="F5390" s="137"/>
      <c r="G5390" s="287"/>
      <c r="H5390" s="137"/>
      <c r="I5390" s="134"/>
      <c r="J5390" s="204"/>
      <c r="K5390" s="133"/>
      <c r="L5390" s="134"/>
      <c r="M5390" s="133"/>
      <c r="N5390" s="134"/>
      <c r="O5390" s="134"/>
      <c r="P5390" s="166"/>
      <c r="Q5390" s="164"/>
      <c r="R5390" s="165"/>
      <c r="S5390" s="138"/>
      <c r="T5390" s="138"/>
      <c r="U5390" s="138"/>
      <c r="V5390" s="138"/>
      <c r="W5390" s="166"/>
      <c r="X5390" s="135"/>
      <c r="Y5390" s="418">
        <f t="shared" si="786"/>
        <v>0</v>
      </c>
      <c r="Z5390" s="291">
        <f t="shared" si="787"/>
        <v>0</v>
      </c>
      <c r="AA5390" s="163"/>
      <c r="AB5390" s="177" t="str">
        <f t="shared" si="788"/>
        <v/>
      </c>
      <c r="AC5390" s="283" t="str">
        <f t="shared" si="789"/>
        <v/>
      </c>
      <c r="AD5390" s="283" t="str">
        <f t="shared" si="790"/>
        <v/>
      </c>
      <c r="AE5390" s="163"/>
      <c r="AF5390" s="162"/>
    </row>
    <row r="5391" spans="1:32">
      <c r="A5391" s="134">
        <v>5382</v>
      </c>
      <c r="B5391" s="136"/>
      <c r="C5391" s="146">
        <f t="shared" si="783"/>
        <v>0</v>
      </c>
      <c r="D5391" s="146">
        <f t="shared" si="784"/>
        <v>1</v>
      </c>
      <c r="E5391" s="146">
        <f t="shared" si="785"/>
        <v>1900</v>
      </c>
      <c r="F5391" s="137"/>
      <c r="G5391" s="287"/>
      <c r="H5391" s="137"/>
      <c r="I5391" s="134"/>
      <c r="J5391" s="204"/>
      <c r="K5391" s="133"/>
      <c r="L5391" s="134"/>
      <c r="M5391" s="133"/>
      <c r="N5391" s="134"/>
      <c r="O5391" s="134"/>
      <c r="P5391" s="166"/>
      <c r="Q5391" s="164"/>
      <c r="R5391" s="165"/>
      <c r="S5391" s="138"/>
      <c r="T5391" s="138"/>
      <c r="U5391" s="138"/>
      <c r="V5391" s="138"/>
      <c r="W5391" s="166"/>
      <c r="X5391" s="135"/>
      <c r="Y5391" s="418">
        <f t="shared" si="786"/>
        <v>0</v>
      </c>
      <c r="Z5391" s="291">
        <f t="shared" si="787"/>
        <v>0</v>
      </c>
      <c r="AA5391" s="163"/>
      <c r="AB5391" s="177" t="str">
        <f t="shared" si="788"/>
        <v/>
      </c>
      <c r="AC5391" s="283" t="str">
        <f t="shared" si="789"/>
        <v/>
      </c>
      <c r="AD5391" s="283" t="str">
        <f t="shared" si="790"/>
        <v/>
      </c>
      <c r="AE5391" s="163"/>
      <c r="AF5391" s="162"/>
    </row>
    <row r="5392" spans="1:32">
      <c r="A5392" s="134">
        <v>5383</v>
      </c>
      <c r="B5392" s="136"/>
      <c r="C5392" s="146">
        <f t="shared" si="783"/>
        <v>0</v>
      </c>
      <c r="D5392" s="146">
        <f t="shared" si="784"/>
        <v>1</v>
      </c>
      <c r="E5392" s="146">
        <f t="shared" si="785"/>
        <v>1900</v>
      </c>
      <c r="F5392" s="137"/>
      <c r="G5392" s="287"/>
      <c r="H5392" s="137"/>
      <c r="I5392" s="134"/>
      <c r="J5392" s="204"/>
      <c r="K5392" s="133"/>
      <c r="L5392" s="134"/>
      <c r="M5392" s="133"/>
      <c r="N5392" s="134"/>
      <c r="O5392" s="134"/>
      <c r="P5392" s="166"/>
      <c r="Q5392" s="164"/>
      <c r="R5392" s="165"/>
      <c r="S5392" s="138"/>
      <c r="T5392" s="138"/>
      <c r="U5392" s="138"/>
      <c r="V5392" s="138"/>
      <c r="W5392" s="166"/>
      <c r="X5392" s="135"/>
      <c r="Y5392" s="418">
        <f t="shared" si="786"/>
        <v>0</v>
      </c>
      <c r="Z5392" s="291">
        <f t="shared" si="787"/>
        <v>0</v>
      </c>
      <c r="AA5392" s="163"/>
      <c r="AB5392" s="177" t="str">
        <f t="shared" si="788"/>
        <v/>
      </c>
      <c r="AC5392" s="283" t="str">
        <f t="shared" si="789"/>
        <v/>
      </c>
      <c r="AD5392" s="283" t="str">
        <f t="shared" si="790"/>
        <v/>
      </c>
      <c r="AE5392" s="163"/>
      <c r="AF5392" s="162"/>
    </row>
    <row r="5393" spans="1:32">
      <c r="A5393" s="134">
        <v>5384</v>
      </c>
      <c r="B5393" s="136"/>
      <c r="C5393" s="146">
        <f t="shared" si="783"/>
        <v>0</v>
      </c>
      <c r="D5393" s="146">
        <f t="shared" si="784"/>
        <v>1</v>
      </c>
      <c r="E5393" s="146">
        <f t="shared" si="785"/>
        <v>1900</v>
      </c>
      <c r="F5393" s="137"/>
      <c r="G5393" s="287"/>
      <c r="H5393" s="137"/>
      <c r="I5393" s="134"/>
      <c r="J5393" s="204"/>
      <c r="K5393" s="133"/>
      <c r="L5393" s="134"/>
      <c r="M5393" s="133"/>
      <c r="N5393" s="134"/>
      <c r="O5393" s="134"/>
      <c r="P5393" s="166"/>
      <c r="Q5393" s="164"/>
      <c r="R5393" s="165"/>
      <c r="S5393" s="138"/>
      <c r="T5393" s="138"/>
      <c r="U5393" s="138"/>
      <c r="V5393" s="138"/>
      <c r="W5393" s="166"/>
      <c r="X5393" s="135"/>
      <c r="Y5393" s="418">
        <f t="shared" si="786"/>
        <v>0</v>
      </c>
      <c r="Z5393" s="291">
        <f t="shared" si="787"/>
        <v>0</v>
      </c>
      <c r="AA5393" s="163"/>
      <c r="AB5393" s="177" t="str">
        <f t="shared" si="788"/>
        <v/>
      </c>
      <c r="AC5393" s="283" t="str">
        <f t="shared" si="789"/>
        <v/>
      </c>
      <c r="AD5393" s="283" t="str">
        <f t="shared" si="790"/>
        <v/>
      </c>
      <c r="AE5393" s="163"/>
      <c r="AF5393" s="162"/>
    </row>
    <row r="5394" spans="1:32">
      <c r="A5394" s="134">
        <v>5385</v>
      </c>
      <c r="B5394" s="136"/>
      <c r="C5394" s="146">
        <f t="shared" si="783"/>
        <v>0</v>
      </c>
      <c r="D5394" s="146">
        <f t="shared" si="784"/>
        <v>1</v>
      </c>
      <c r="E5394" s="146">
        <f t="shared" si="785"/>
        <v>1900</v>
      </c>
      <c r="F5394" s="137"/>
      <c r="G5394" s="287"/>
      <c r="H5394" s="137"/>
      <c r="I5394" s="134"/>
      <c r="J5394" s="204"/>
      <c r="K5394" s="133"/>
      <c r="L5394" s="134"/>
      <c r="M5394" s="133"/>
      <c r="N5394" s="134"/>
      <c r="O5394" s="134"/>
      <c r="P5394" s="166"/>
      <c r="Q5394" s="164"/>
      <c r="R5394" s="165"/>
      <c r="S5394" s="138"/>
      <c r="T5394" s="138"/>
      <c r="U5394" s="138"/>
      <c r="V5394" s="138"/>
      <c r="W5394" s="166"/>
      <c r="X5394" s="135"/>
      <c r="Y5394" s="418">
        <f t="shared" si="786"/>
        <v>0</v>
      </c>
      <c r="Z5394" s="291">
        <f t="shared" si="787"/>
        <v>0</v>
      </c>
      <c r="AA5394" s="163"/>
      <c r="AB5394" s="177" t="str">
        <f t="shared" si="788"/>
        <v/>
      </c>
      <c r="AC5394" s="283" t="str">
        <f t="shared" si="789"/>
        <v/>
      </c>
      <c r="AD5394" s="283" t="str">
        <f t="shared" si="790"/>
        <v/>
      </c>
      <c r="AE5394" s="163"/>
      <c r="AF5394" s="162"/>
    </row>
    <row r="5395" spans="1:32">
      <c r="A5395" s="134">
        <v>5386</v>
      </c>
      <c r="B5395" s="136"/>
      <c r="C5395" s="146">
        <f t="shared" si="783"/>
        <v>0</v>
      </c>
      <c r="D5395" s="146">
        <f t="shared" si="784"/>
        <v>1</v>
      </c>
      <c r="E5395" s="146">
        <f t="shared" si="785"/>
        <v>1900</v>
      </c>
      <c r="F5395" s="137"/>
      <c r="G5395" s="287"/>
      <c r="H5395" s="137"/>
      <c r="I5395" s="134"/>
      <c r="J5395" s="204"/>
      <c r="K5395" s="133"/>
      <c r="L5395" s="134"/>
      <c r="M5395" s="133"/>
      <c r="N5395" s="134"/>
      <c r="O5395" s="134"/>
      <c r="P5395" s="166"/>
      <c r="Q5395" s="164"/>
      <c r="R5395" s="165"/>
      <c r="S5395" s="138"/>
      <c r="T5395" s="138"/>
      <c r="U5395" s="138"/>
      <c r="V5395" s="138"/>
      <c r="W5395" s="166"/>
      <c r="X5395" s="135"/>
      <c r="Y5395" s="418">
        <f t="shared" si="786"/>
        <v>0</v>
      </c>
      <c r="Z5395" s="291">
        <f t="shared" si="787"/>
        <v>0</v>
      </c>
      <c r="AA5395" s="163"/>
      <c r="AB5395" s="177" t="str">
        <f t="shared" si="788"/>
        <v/>
      </c>
      <c r="AC5395" s="283" t="str">
        <f t="shared" si="789"/>
        <v/>
      </c>
      <c r="AD5395" s="283" t="str">
        <f t="shared" si="790"/>
        <v/>
      </c>
      <c r="AE5395" s="163"/>
      <c r="AF5395" s="162"/>
    </row>
    <row r="5396" spans="1:32">
      <c r="A5396" s="134">
        <v>5387</v>
      </c>
      <c r="B5396" s="136"/>
      <c r="C5396" s="146">
        <f t="shared" si="783"/>
        <v>0</v>
      </c>
      <c r="D5396" s="146">
        <f t="shared" si="784"/>
        <v>1</v>
      </c>
      <c r="E5396" s="146">
        <f t="shared" si="785"/>
        <v>1900</v>
      </c>
      <c r="F5396" s="137"/>
      <c r="G5396" s="287"/>
      <c r="H5396" s="137"/>
      <c r="I5396" s="134"/>
      <c r="J5396" s="204"/>
      <c r="K5396" s="133"/>
      <c r="L5396" s="134"/>
      <c r="M5396" s="133"/>
      <c r="N5396" s="134"/>
      <c r="O5396" s="134"/>
      <c r="P5396" s="166"/>
      <c r="Q5396" s="164"/>
      <c r="R5396" s="165"/>
      <c r="S5396" s="138"/>
      <c r="T5396" s="138"/>
      <c r="U5396" s="138"/>
      <c r="V5396" s="138"/>
      <c r="W5396" s="166"/>
      <c r="X5396" s="135"/>
      <c r="Y5396" s="418">
        <f t="shared" si="786"/>
        <v>0</v>
      </c>
      <c r="Z5396" s="291">
        <f t="shared" si="787"/>
        <v>0</v>
      </c>
      <c r="AA5396" s="163"/>
      <c r="AB5396" s="177" t="str">
        <f t="shared" si="788"/>
        <v/>
      </c>
      <c r="AC5396" s="283" t="str">
        <f t="shared" si="789"/>
        <v/>
      </c>
      <c r="AD5396" s="283" t="str">
        <f t="shared" si="790"/>
        <v/>
      </c>
      <c r="AE5396" s="163"/>
      <c r="AF5396" s="162"/>
    </row>
    <row r="5397" spans="1:32">
      <c r="A5397" s="134">
        <v>5388</v>
      </c>
      <c r="B5397" s="136"/>
      <c r="C5397" s="146">
        <f t="shared" si="783"/>
        <v>0</v>
      </c>
      <c r="D5397" s="146">
        <f t="shared" si="784"/>
        <v>1</v>
      </c>
      <c r="E5397" s="146">
        <f t="shared" si="785"/>
        <v>1900</v>
      </c>
      <c r="F5397" s="137"/>
      <c r="G5397" s="287"/>
      <c r="H5397" s="137"/>
      <c r="I5397" s="134"/>
      <c r="J5397" s="204"/>
      <c r="K5397" s="133"/>
      <c r="L5397" s="134"/>
      <c r="M5397" s="133"/>
      <c r="N5397" s="134"/>
      <c r="O5397" s="134"/>
      <c r="P5397" s="166"/>
      <c r="Q5397" s="164"/>
      <c r="R5397" s="165"/>
      <c r="S5397" s="138"/>
      <c r="T5397" s="138"/>
      <c r="U5397" s="138"/>
      <c r="V5397" s="138"/>
      <c r="W5397" s="166"/>
      <c r="X5397" s="135"/>
      <c r="Y5397" s="418">
        <f t="shared" si="786"/>
        <v>0</v>
      </c>
      <c r="Z5397" s="291">
        <f t="shared" si="787"/>
        <v>0</v>
      </c>
      <c r="AA5397" s="163"/>
      <c r="AB5397" s="177" t="str">
        <f t="shared" si="788"/>
        <v/>
      </c>
      <c r="AC5397" s="283" t="str">
        <f t="shared" si="789"/>
        <v/>
      </c>
      <c r="AD5397" s="283" t="str">
        <f t="shared" si="790"/>
        <v/>
      </c>
      <c r="AE5397" s="163"/>
      <c r="AF5397" s="162"/>
    </row>
    <row r="5398" spans="1:32">
      <c r="A5398" s="134">
        <v>5389</v>
      </c>
      <c r="B5398" s="136"/>
      <c r="C5398" s="146">
        <f t="shared" si="783"/>
        <v>0</v>
      </c>
      <c r="D5398" s="146">
        <f t="shared" si="784"/>
        <v>1</v>
      </c>
      <c r="E5398" s="146">
        <f t="shared" si="785"/>
        <v>1900</v>
      </c>
      <c r="F5398" s="137"/>
      <c r="G5398" s="287"/>
      <c r="H5398" s="137"/>
      <c r="I5398" s="134"/>
      <c r="J5398" s="204"/>
      <c r="K5398" s="133"/>
      <c r="L5398" s="134"/>
      <c r="M5398" s="133"/>
      <c r="N5398" s="134"/>
      <c r="O5398" s="134"/>
      <c r="P5398" s="166"/>
      <c r="Q5398" s="164"/>
      <c r="R5398" s="165"/>
      <c r="S5398" s="138"/>
      <c r="T5398" s="138"/>
      <c r="U5398" s="138"/>
      <c r="V5398" s="138"/>
      <c r="W5398" s="166"/>
      <c r="X5398" s="135"/>
      <c r="Y5398" s="418">
        <f t="shared" si="786"/>
        <v>0</v>
      </c>
      <c r="Z5398" s="291">
        <f t="shared" si="787"/>
        <v>0</v>
      </c>
      <c r="AA5398" s="163"/>
      <c r="AB5398" s="177" t="str">
        <f t="shared" si="788"/>
        <v/>
      </c>
      <c r="AC5398" s="283" t="str">
        <f t="shared" si="789"/>
        <v/>
      </c>
      <c r="AD5398" s="283" t="str">
        <f t="shared" si="790"/>
        <v/>
      </c>
      <c r="AE5398" s="163"/>
      <c r="AF5398" s="162"/>
    </row>
    <row r="5399" spans="1:32">
      <c r="A5399" s="134">
        <v>5390</v>
      </c>
      <c r="B5399" s="136"/>
      <c r="C5399" s="146">
        <f t="shared" si="783"/>
        <v>0</v>
      </c>
      <c r="D5399" s="146">
        <f t="shared" si="784"/>
        <v>1</v>
      </c>
      <c r="E5399" s="146">
        <f t="shared" si="785"/>
        <v>1900</v>
      </c>
      <c r="F5399" s="137"/>
      <c r="G5399" s="287"/>
      <c r="H5399" s="137"/>
      <c r="I5399" s="134"/>
      <c r="J5399" s="204"/>
      <c r="K5399" s="133"/>
      <c r="L5399" s="134"/>
      <c r="M5399" s="133"/>
      <c r="N5399" s="134"/>
      <c r="O5399" s="134"/>
      <c r="P5399" s="166"/>
      <c r="Q5399" s="164"/>
      <c r="R5399" s="165"/>
      <c r="S5399" s="138"/>
      <c r="T5399" s="138"/>
      <c r="U5399" s="138"/>
      <c r="V5399" s="138"/>
      <c r="W5399" s="166"/>
      <c r="X5399" s="135"/>
      <c r="Y5399" s="418">
        <f t="shared" si="786"/>
        <v>0</v>
      </c>
      <c r="Z5399" s="291">
        <f t="shared" si="787"/>
        <v>0</v>
      </c>
      <c r="AA5399" s="163"/>
      <c r="AB5399" s="177" t="str">
        <f t="shared" si="788"/>
        <v/>
      </c>
      <c r="AC5399" s="283" t="str">
        <f t="shared" si="789"/>
        <v/>
      </c>
      <c r="AD5399" s="283" t="str">
        <f t="shared" si="790"/>
        <v/>
      </c>
      <c r="AE5399" s="163"/>
      <c r="AF5399" s="162"/>
    </row>
    <row r="5400" spans="1:32">
      <c r="A5400" s="134">
        <v>5391</v>
      </c>
      <c r="B5400" s="136"/>
      <c r="C5400" s="146">
        <f t="shared" si="783"/>
        <v>0</v>
      </c>
      <c r="D5400" s="146">
        <f t="shared" si="784"/>
        <v>1</v>
      </c>
      <c r="E5400" s="146">
        <f t="shared" si="785"/>
        <v>1900</v>
      </c>
      <c r="F5400" s="137"/>
      <c r="G5400" s="287"/>
      <c r="H5400" s="137"/>
      <c r="I5400" s="134"/>
      <c r="J5400" s="204"/>
      <c r="K5400" s="133"/>
      <c r="L5400" s="134"/>
      <c r="M5400" s="133"/>
      <c r="N5400" s="134"/>
      <c r="O5400" s="134"/>
      <c r="P5400" s="166"/>
      <c r="Q5400" s="164"/>
      <c r="R5400" s="165"/>
      <c r="S5400" s="138"/>
      <c r="T5400" s="138"/>
      <c r="U5400" s="138"/>
      <c r="V5400" s="138"/>
      <c r="W5400" s="166"/>
      <c r="X5400" s="135"/>
      <c r="Y5400" s="418">
        <f t="shared" si="786"/>
        <v>0</v>
      </c>
      <c r="Z5400" s="291">
        <f t="shared" si="787"/>
        <v>0</v>
      </c>
      <c r="AA5400" s="163"/>
      <c r="AB5400" s="177" t="str">
        <f t="shared" si="788"/>
        <v/>
      </c>
      <c r="AC5400" s="283" t="str">
        <f t="shared" si="789"/>
        <v/>
      </c>
      <c r="AD5400" s="283" t="str">
        <f t="shared" si="790"/>
        <v/>
      </c>
      <c r="AE5400" s="163"/>
      <c r="AF5400" s="162"/>
    </row>
    <row r="5401" spans="1:32">
      <c r="A5401" s="134">
        <v>5392</v>
      </c>
      <c r="B5401" s="136"/>
      <c r="C5401" s="146">
        <f t="shared" si="783"/>
        <v>0</v>
      </c>
      <c r="D5401" s="146">
        <f t="shared" si="784"/>
        <v>1</v>
      </c>
      <c r="E5401" s="146">
        <f t="shared" si="785"/>
        <v>1900</v>
      </c>
      <c r="F5401" s="137"/>
      <c r="G5401" s="287"/>
      <c r="H5401" s="137"/>
      <c r="I5401" s="134"/>
      <c r="J5401" s="204"/>
      <c r="K5401" s="133"/>
      <c r="L5401" s="134"/>
      <c r="M5401" s="133"/>
      <c r="N5401" s="134"/>
      <c r="O5401" s="134"/>
      <c r="P5401" s="166"/>
      <c r="Q5401" s="164"/>
      <c r="R5401" s="165"/>
      <c r="S5401" s="138"/>
      <c r="T5401" s="138"/>
      <c r="U5401" s="138"/>
      <c r="V5401" s="138"/>
      <c r="W5401" s="166"/>
      <c r="X5401" s="135"/>
      <c r="Y5401" s="418">
        <f t="shared" si="786"/>
        <v>0</v>
      </c>
      <c r="Z5401" s="291">
        <f t="shared" si="787"/>
        <v>0</v>
      </c>
      <c r="AA5401" s="163"/>
      <c r="AB5401" s="177" t="str">
        <f t="shared" si="788"/>
        <v/>
      </c>
      <c r="AC5401" s="283" t="str">
        <f t="shared" si="789"/>
        <v/>
      </c>
      <c r="AD5401" s="283" t="str">
        <f t="shared" si="790"/>
        <v/>
      </c>
      <c r="AE5401" s="163"/>
      <c r="AF5401" s="162"/>
    </row>
    <row r="5402" spans="1:32">
      <c r="A5402" s="134">
        <v>5393</v>
      </c>
      <c r="B5402" s="136"/>
      <c r="C5402" s="146">
        <f t="shared" si="783"/>
        <v>0</v>
      </c>
      <c r="D5402" s="146">
        <f t="shared" si="784"/>
        <v>1</v>
      </c>
      <c r="E5402" s="146">
        <f t="shared" si="785"/>
        <v>1900</v>
      </c>
      <c r="F5402" s="137"/>
      <c r="G5402" s="287"/>
      <c r="H5402" s="137"/>
      <c r="I5402" s="134"/>
      <c r="J5402" s="204"/>
      <c r="K5402" s="133"/>
      <c r="L5402" s="134"/>
      <c r="M5402" s="133"/>
      <c r="N5402" s="134"/>
      <c r="O5402" s="134"/>
      <c r="P5402" s="166"/>
      <c r="Q5402" s="164"/>
      <c r="R5402" s="165"/>
      <c r="S5402" s="138"/>
      <c r="T5402" s="138"/>
      <c r="U5402" s="138"/>
      <c r="V5402" s="138"/>
      <c r="W5402" s="166"/>
      <c r="X5402" s="135"/>
      <c r="Y5402" s="418">
        <f t="shared" si="786"/>
        <v>0</v>
      </c>
      <c r="Z5402" s="291">
        <f t="shared" si="787"/>
        <v>0</v>
      </c>
      <c r="AA5402" s="163"/>
      <c r="AB5402" s="177" t="str">
        <f t="shared" si="788"/>
        <v/>
      </c>
      <c r="AC5402" s="283" t="str">
        <f t="shared" si="789"/>
        <v/>
      </c>
      <c r="AD5402" s="283" t="str">
        <f t="shared" si="790"/>
        <v/>
      </c>
      <c r="AE5402" s="163"/>
      <c r="AF5402" s="162"/>
    </row>
    <row r="5403" spans="1:32">
      <c r="A5403" s="134">
        <v>5394</v>
      </c>
      <c r="B5403" s="136"/>
      <c r="C5403" s="146">
        <f t="shared" si="783"/>
        <v>0</v>
      </c>
      <c r="D5403" s="146">
        <f t="shared" si="784"/>
        <v>1</v>
      </c>
      <c r="E5403" s="146">
        <f t="shared" si="785"/>
        <v>1900</v>
      </c>
      <c r="F5403" s="137"/>
      <c r="G5403" s="287"/>
      <c r="H5403" s="137"/>
      <c r="I5403" s="134"/>
      <c r="J5403" s="204"/>
      <c r="K5403" s="133"/>
      <c r="L5403" s="134"/>
      <c r="M5403" s="133"/>
      <c r="N5403" s="134"/>
      <c r="O5403" s="134"/>
      <c r="P5403" s="166"/>
      <c r="Q5403" s="164"/>
      <c r="R5403" s="165"/>
      <c r="S5403" s="138"/>
      <c r="T5403" s="138"/>
      <c r="U5403" s="138"/>
      <c r="V5403" s="138"/>
      <c r="W5403" s="166"/>
      <c r="X5403" s="135"/>
      <c r="Y5403" s="418">
        <f t="shared" si="786"/>
        <v>0</v>
      </c>
      <c r="Z5403" s="291">
        <f t="shared" si="787"/>
        <v>0</v>
      </c>
      <c r="AA5403" s="163"/>
      <c r="AB5403" s="177" t="str">
        <f t="shared" si="788"/>
        <v/>
      </c>
      <c r="AC5403" s="283" t="str">
        <f t="shared" si="789"/>
        <v/>
      </c>
      <c r="AD5403" s="283" t="str">
        <f t="shared" si="790"/>
        <v/>
      </c>
      <c r="AE5403" s="163"/>
      <c r="AF5403" s="162"/>
    </row>
    <row r="5404" spans="1:32">
      <c r="A5404" s="134">
        <v>5395</v>
      </c>
      <c r="B5404" s="136"/>
      <c r="C5404" s="146">
        <f t="shared" si="783"/>
        <v>0</v>
      </c>
      <c r="D5404" s="146">
        <f t="shared" si="784"/>
        <v>1</v>
      </c>
      <c r="E5404" s="146">
        <f t="shared" si="785"/>
        <v>1900</v>
      </c>
      <c r="F5404" s="137"/>
      <c r="G5404" s="287"/>
      <c r="H5404" s="137"/>
      <c r="I5404" s="134"/>
      <c r="J5404" s="204"/>
      <c r="K5404" s="133"/>
      <c r="L5404" s="134"/>
      <c r="M5404" s="133"/>
      <c r="N5404" s="134"/>
      <c r="O5404" s="134"/>
      <c r="P5404" s="166"/>
      <c r="Q5404" s="164"/>
      <c r="R5404" s="165"/>
      <c r="S5404" s="138"/>
      <c r="T5404" s="138"/>
      <c r="U5404" s="138"/>
      <c r="V5404" s="138"/>
      <c r="W5404" s="166"/>
      <c r="X5404" s="135"/>
      <c r="Y5404" s="418">
        <f t="shared" si="786"/>
        <v>0</v>
      </c>
      <c r="Z5404" s="291">
        <f t="shared" si="787"/>
        <v>0</v>
      </c>
      <c r="AA5404" s="163"/>
      <c r="AB5404" s="177" t="str">
        <f t="shared" si="788"/>
        <v/>
      </c>
      <c r="AC5404" s="283" t="str">
        <f t="shared" si="789"/>
        <v/>
      </c>
      <c r="AD5404" s="283" t="str">
        <f t="shared" si="790"/>
        <v/>
      </c>
      <c r="AE5404" s="163"/>
      <c r="AF5404" s="162"/>
    </row>
    <row r="5405" spans="1:32">
      <c r="A5405" s="134">
        <v>5396</v>
      </c>
      <c r="B5405" s="136"/>
      <c r="C5405" s="146">
        <f t="shared" si="783"/>
        <v>0</v>
      </c>
      <c r="D5405" s="146">
        <f t="shared" si="784"/>
        <v>1</v>
      </c>
      <c r="E5405" s="146">
        <f t="shared" si="785"/>
        <v>1900</v>
      </c>
      <c r="F5405" s="137"/>
      <c r="G5405" s="287"/>
      <c r="H5405" s="137"/>
      <c r="I5405" s="134"/>
      <c r="J5405" s="204"/>
      <c r="K5405" s="133"/>
      <c r="L5405" s="134"/>
      <c r="M5405" s="133"/>
      <c r="N5405" s="134"/>
      <c r="O5405" s="134"/>
      <c r="P5405" s="166"/>
      <c r="Q5405" s="164"/>
      <c r="R5405" s="165"/>
      <c r="S5405" s="138"/>
      <c r="T5405" s="138"/>
      <c r="U5405" s="138"/>
      <c r="V5405" s="138"/>
      <c r="W5405" s="166"/>
      <c r="X5405" s="135"/>
      <c r="Y5405" s="418">
        <f t="shared" si="786"/>
        <v>0</v>
      </c>
      <c r="Z5405" s="291">
        <f t="shared" si="787"/>
        <v>0</v>
      </c>
      <c r="AA5405" s="163"/>
      <c r="AB5405" s="177" t="str">
        <f t="shared" si="788"/>
        <v/>
      </c>
      <c r="AC5405" s="283" t="str">
        <f t="shared" si="789"/>
        <v/>
      </c>
      <c r="AD5405" s="283" t="str">
        <f t="shared" si="790"/>
        <v/>
      </c>
      <c r="AE5405" s="163"/>
      <c r="AF5405" s="162"/>
    </row>
    <row r="5406" spans="1:32">
      <c r="A5406" s="134">
        <v>5397</v>
      </c>
      <c r="B5406" s="136"/>
      <c r="C5406" s="146">
        <f t="shared" si="783"/>
        <v>0</v>
      </c>
      <c r="D5406" s="146">
        <f t="shared" si="784"/>
        <v>1</v>
      </c>
      <c r="E5406" s="146">
        <f t="shared" si="785"/>
        <v>1900</v>
      </c>
      <c r="F5406" s="137"/>
      <c r="G5406" s="287"/>
      <c r="H5406" s="137"/>
      <c r="I5406" s="134"/>
      <c r="J5406" s="204"/>
      <c r="K5406" s="133"/>
      <c r="L5406" s="134"/>
      <c r="M5406" s="133"/>
      <c r="N5406" s="134"/>
      <c r="O5406" s="134"/>
      <c r="P5406" s="166"/>
      <c r="Q5406" s="164"/>
      <c r="R5406" s="165"/>
      <c r="S5406" s="138"/>
      <c r="T5406" s="138"/>
      <c r="U5406" s="138"/>
      <c r="V5406" s="138"/>
      <c r="W5406" s="166"/>
      <c r="X5406" s="135"/>
      <c r="Y5406" s="418">
        <f t="shared" si="786"/>
        <v>0</v>
      </c>
      <c r="Z5406" s="291">
        <f t="shared" si="787"/>
        <v>0</v>
      </c>
      <c r="AA5406" s="163"/>
      <c r="AB5406" s="177" t="str">
        <f t="shared" si="788"/>
        <v/>
      </c>
      <c r="AC5406" s="283" t="str">
        <f t="shared" si="789"/>
        <v/>
      </c>
      <c r="AD5406" s="283" t="str">
        <f t="shared" si="790"/>
        <v/>
      </c>
      <c r="AE5406" s="163"/>
      <c r="AF5406" s="162"/>
    </row>
    <row r="5407" spans="1:32">
      <c r="A5407" s="134">
        <v>5398</v>
      </c>
      <c r="B5407" s="136"/>
      <c r="C5407" s="146">
        <f t="shared" si="783"/>
        <v>0</v>
      </c>
      <c r="D5407" s="146">
        <f t="shared" si="784"/>
        <v>1</v>
      </c>
      <c r="E5407" s="146">
        <f t="shared" si="785"/>
        <v>1900</v>
      </c>
      <c r="F5407" s="137"/>
      <c r="G5407" s="287"/>
      <c r="H5407" s="137"/>
      <c r="I5407" s="134"/>
      <c r="J5407" s="204"/>
      <c r="K5407" s="133"/>
      <c r="L5407" s="134"/>
      <c r="M5407" s="133"/>
      <c r="N5407" s="134"/>
      <c r="O5407" s="134"/>
      <c r="P5407" s="166"/>
      <c r="Q5407" s="164"/>
      <c r="R5407" s="165"/>
      <c r="S5407" s="138"/>
      <c r="T5407" s="138"/>
      <c r="U5407" s="138"/>
      <c r="V5407" s="138"/>
      <c r="W5407" s="166"/>
      <c r="X5407" s="135"/>
      <c r="Y5407" s="418">
        <f t="shared" si="786"/>
        <v>0</v>
      </c>
      <c r="Z5407" s="291">
        <f t="shared" si="787"/>
        <v>0</v>
      </c>
      <c r="AA5407" s="163"/>
      <c r="AB5407" s="177" t="str">
        <f t="shared" si="788"/>
        <v/>
      </c>
      <c r="AC5407" s="283" t="str">
        <f t="shared" si="789"/>
        <v/>
      </c>
      <c r="AD5407" s="283" t="str">
        <f t="shared" si="790"/>
        <v/>
      </c>
      <c r="AE5407" s="163"/>
      <c r="AF5407" s="162"/>
    </row>
    <row r="5408" spans="1:32">
      <c r="A5408" s="134">
        <v>5399</v>
      </c>
      <c r="B5408" s="136"/>
      <c r="C5408" s="146">
        <f t="shared" si="783"/>
        <v>0</v>
      </c>
      <c r="D5408" s="146">
        <f t="shared" si="784"/>
        <v>1</v>
      </c>
      <c r="E5408" s="146">
        <f t="shared" si="785"/>
        <v>1900</v>
      </c>
      <c r="F5408" s="137"/>
      <c r="G5408" s="287"/>
      <c r="H5408" s="137"/>
      <c r="I5408" s="134"/>
      <c r="J5408" s="204"/>
      <c r="K5408" s="133"/>
      <c r="L5408" s="134"/>
      <c r="M5408" s="133"/>
      <c r="N5408" s="134"/>
      <c r="O5408" s="134"/>
      <c r="P5408" s="166"/>
      <c r="Q5408" s="164"/>
      <c r="R5408" s="165"/>
      <c r="S5408" s="138"/>
      <c r="T5408" s="138"/>
      <c r="U5408" s="138"/>
      <c r="V5408" s="138"/>
      <c r="W5408" s="166"/>
      <c r="X5408" s="135"/>
      <c r="Y5408" s="418">
        <f t="shared" si="786"/>
        <v>0</v>
      </c>
      <c r="Z5408" s="291">
        <f t="shared" si="787"/>
        <v>0</v>
      </c>
      <c r="AA5408" s="163"/>
      <c r="AB5408" s="177" t="str">
        <f t="shared" si="788"/>
        <v/>
      </c>
      <c r="AC5408" s="283" t="str">
        <f t="shared" si="789"/>
        <v/>
      </c>
      <c r="AD5408" s="283" t="str">
        <f t="shared" si="790"/>
        <v/>
      </c>
      <c r="AE5408" s="163"/>
      <c r="AF5408" s="162"/>
    </row>
    <row r="5409" spans="1:32">
      <c r="A5409" s="134">
        <v>5400</v>
      </c>
      <c r="B5409" s="136"/>
      <c r="C5409" s="146">
        <f t="shared" si="783"/>
        <v>0</v>
      </c>
      <c r="D5409" s="146">
        <f t="shared" si="784"/>
        <v>1</v>
      </c>
      <c r="E5409" s="146">
        <f t="shared" si="785"/>
        <v>1900</v>
      </c>
      <c r="F5409" s="137"/>
      <c r="G5409" s="287"/>
      <c r="H5409" s="137"/>
      <c r="I5409" s="134"/>
      <c r="J5409" s="204"/>
      <c r="K5409" s="133"/>
      <c r="L5409" s="134"/>
      <c r="M5409" s="133"/>
      <c r="N5409" s="134"/>
      <c r="O5409" s="134"/>
      <c r="P5409" s="166"/>
      <c r="Q5409" s="164"/>
      <c r="R5409" s="165"/>
      <c r="S5409" s="138"/>
      <c r="T5409" s="138"/>
      <c r="U5409" s="138"/>
      <c r="V5409" s="138"/>
      <c r="W5409" s="166"/>
      <c r="X5409" s="135"/>
      <c r="Y5409" s="418">
        <f t="shared" si="786"/>
        <v>0</v>
      </c>
      <c r="Z5409" s="291">
        <f t="shared" si="787"/>
        <v>0</v>
      </c>
      <c r="AA5409" s="163"/>
      <c r="AB5409" s="177" t="str">
        <f t="shared" si="788"/>
        <v/>
      </c>
      <c r="AC5409" s="283" t="str">
        <f t="shared" si="789"/>
        <v/>
      </c>
      <c r="AD5409" s="283" t="str">
        <f t="shared" si="790"/>
        <v/>
      </c>
      <c r="AE5409" s="163"/>
      <c r="AF5409" s="162"/>
    </row>
    <row r="5410" spans="1:32">
      <c r="A5410" s="134">
        <v>5401</v>
      </c>
      <c r="B5410" s="136"/>
      <c r="C5410" s="146">
        <f t="shared" si="783"/>
        <v>0</v>
      </c>
      <c r="D5410" s="146">
        <f t="shared" si="784"/>
        <v>1</v>
      </c>
      <c r="E5410" s="146">
        <f t="shared" si="785"/>
        <v>1900</v>
      </c>
      <c r="F5410" s="137"/>
      <c r="G5410" s="287"/>
      <c r="H5410" s="137"/>
      <c r="I5410" s="134"/>
      <c r="J5410" s="204"/>
      <c r="K5410" s="133"/>
      <c r="L5410" s="134"/>
      <c r="M5410" s="133"/>
      <c r="N5410" s="134"/>
      <c r="O5410" s="134"/>
      <c r="P5410" s="166"/>
      <c r="Q5410" s="164"/>
      <c r="R5410" s="165"/>
      <c r="S5410" s="138"/>
      <c r="T5410" s="138"/>
      <c r="U5410" s="138"/>
      <c r="V5410" s="138"/>
      <c r="W5410" s="166"/>
      <c r="X5410" s="135"/>
      <c r="Y5410" s="418">
        <f t="shared" si="786"/>
        <v>0</v>
      </c>
      <c r="Z5410" s="291">
        <f t="shared" si="787"/>
        <v>0</v>
      </c>
      <c r="AA5410" s="163"/>
      <c r="AB5410" s="177" t="str">
        <f t="shared" si="788"/>
        <v/>
      </c>
      <c r="AC5410" s="283" t="str">
        <f t="shared" si="789"/>
        <v/>
      </c>
      <c r="AD5410" s="283" t="str">
        <f t="shared" si="790"/>
        <v/>
      </c>
      <c r="AE5410" s="163"/>
      <c r="AF5410" s="162"/>
    </row>
    <row r="5411" spans="1:32">
      <c r="A5411" s="134">
        <v>5402</v>
      </c>
      <c r="B5411" s="136"/>
      <c r="C5411" s="146">
        <f t="shared" si="783"/>
        <v>0</v>
      </c>
      <c r="D5411" s="146">
        <f t="shared" si="784"/>
        <v>1</v>
      </c>
      <c r="E5411" s="146">
        <f t="shared" si="785"/>
        <v>1900</v>
      </c>
      <c r="F5411" s="137"/>
      <c r="G5411" s="287"/>
      <c r="H5411" s="137"/>
      <c r="I5411" s="134"/>
      <c r="J5411" s="204"/>
      <c r="K5411" s="133"/>
      <c r="L5411" s="134"/>
      <c r="M5411" s="133"/>
      <c r="N5411" s="134"/>
      <c r="O5411" s="134"/>
      <c r="P5411" s="166"/>
      <c r="Q5411" s="164"/>
      <c r="R5411" s="165"/>
      <c r="S5411" s="138"/>
      <c r="T5411" s="138"/>
      <c r="U5411" s="138"/>
      <c r="V5411" s="138"/>
      <c r="W5411" s="166"/>
      <c r="X5411" s="135"/>
      <c r="Y5411" s="418">
        <f t="shared" si="786"/>
        <v>0</v>
      </c>
      <c r="Z5411" s="291">
        <f t="shared" si="787"/>
        <v>0</v>
      </c>
      <c r="AA5411" s="163"/>
      <c r="AB5411" s="177" t="str">
        <f t="shared" si="788"/>
        <v/>
      </c>
      <c r="AC5411" s="283" t="str">
        <f t="shared" si="789"/>
        <v/>
      </c>
      <c r="AD5411" s="283" t="str">
        <f t="shared" si="790"/>
        <v/>
      </c>
      <c r="AE5411" s="163"/>
      <c r="AF5411" s="162"/>
    </row>
    <row r="5412" spans="1:32">
      <c r="A5412" s="134">
        <v>5403</v>
      </c>
      <c r="B5412" s="136"/>
      <c r="C5412" s="146">
        <f t="shared" si="783"/>
        <v>0</v>
      </c>
      <c r="D5412" s="146">
        <f t="shared" si="784"/>
        <v>1</v>
      </c>
      <c r="E5412" s="146">
        <f t="shared" si="785"/>
        <v>1900</v>
      </c>
      <c r="F5412" s="137"/>
      <c r="G5412" s="287"/>
      <c r="H5412" s="137"/>
      <c r="I5412" s="134"/>
      <c r="J5412" s="204"/>
      <c r="K5412" s="133"/>
      <c r="L5412" s="134"/>
      <c r="M5412" s="133"/>
      <c r="N5412" s="134"/>
      <c r="O5412" s="134"/>
      <c r="P5412" s="166"/>
      <c r="Q5412" s="164"/>
      <c r="R5412" s="165"/>
      <c r="S5412" s="138"/>
      <c r="T5412" s="138"/>
      <c r="U5412" s="138"/>
      <c r="V5412" s="138"/>
      <c r="W5412" s="166"/>
      <c r="X5412" s="135"/>
      <c r="Y5412" s="418">
        <f t="shared" si="786"/>
        <v>0</v>
      </c>
      <c r="Z5412" s="291">
        <f t="shared" si="787"/>
        <v>0</v>
      </c>
      <c r="AA5412" s="163"/>
      <c r="AB5412" s="177" t="str">
        <f t="shared" si="788"/>
        <v/>
      </c>
      <c r="AC5412" s="283" t="str">
        <f t="shared" si="789"/>
        <v/>
      </c>
      <c r="AD5412" s="283" t="str">
        <f t="shared" si="790"/>
        <v/>
      </c>
      <c r="AE5412" s="163"/>
      <c r="AF5412" s="162"/>
    </row>
    <row r="5413" spans="1:32">
      <c r="A5413" s="134">
        <v>5404</v>
      </c>
      <c r="B5413" s="136"/>
      <c r="C5413" s="146">
        <f t="shared" si="783"/>
        <v>0</v>
      </c>
      <c r="D5413" s="146">
        <f t="shared" si="784"/>
        <v>1</v>
      </c>
      <c r="E5413" s="146">
        <f t="shared" si="785"/>
        <v>1900</v>
      </c>
      <c r="F5413" s="137"/>
      <c r="G5413" s="287"/>
      <c r="H5413" s="137"/>
      <c r="I5413" s="134"/>
      <c r="J5413" s="204"/>
      <c r="K5413" s="133"/>
      <c r="L5413" s="134"/>
      <c r="M5413" s="133"/>
      <c r="N5413" s="134"/>
      <c r="O5413" s="134"/>
      <c r="P5413" s="166"/>
      <c r="Q5413" s="164"/>
      <c r="R5413" s="165"/>
      <c r="S5413" s="138"/>
      <c r="T5413" s="138"/>
      <c r="U5413" s="138"/>
      <c r="V5413" s="138"/>
      <c r="W5413" s="166"/>
      <c r="X5413" s="135"/>
      <c r="Y5413" s="418">
        <f t="shared" si="786"/>
        <v>0</v>
      </c>
      <c r="Z5413" s="291">
        <f t="shared" si="787"/>
        <v>0</v>
      </c>
      <c r="AA5413" s="163"/>
      <c r="AB5413" s="177" t="str">
        <f t="shared" si="788"/>
        <v/>
      </c>
      <c r="AC5413" s="283" t="str">
        <f t="shared" si="789"/>
        <v/>
      </c>
      <c r="AD5413" s="283" t="str">
        <f t="shared" si="790"/>
        <v/>
      </c>
      <c r="AE5413" s="163"/>
      <c r="AF5413" s="162"/>
    </row>
    <row r="5414" spans="1:32">
      <c r="A5414" s="134">
        <v>5405</v>
      </c>
      <c r="B5414" s="136"/>
      <c r="C5414" s="146">
        <f t="shared" si="783"/>
        <v>0</v>
      </c>
      <c r="D5414" s="146">
        <f t="shared" si="784"/>
        <v>1</v>
      </c>
      <c r="E5414" s="146">
        <f t="shared" si="785"/>
        <v>1900</v>
      </c>
      <c r="F5414" s="137"/>
      <c r="G5414" s="287"/>
      <c r="H5414" s="137"/>
      <c r="I5414" s="134"/>
      <c r="J5414" s="204"/>
      <c r="K5414" s="133"/>
      <c r="L5414" s="134"/>
      <c r="M5414" s="133"/>
      <c r="N5414" s="134"/>
      <c r="O5414" s="134"/>
      <c r="P5414" s="166"/>
      <c r="Q5414" s="164"/>
      <c r="R5414" s="165"/>
      <c r="S5414" s="138"/>
      <c r="T5414" s="138"/>
      <c r="U5414" s="138"/>
      <c r="V5414" s="138"/>
      <c r="W5414" s="166"/>
      <c r="X5414" s="135"/>
      <c r="Y5414" s="418">
        <f t="shared" si="786"/>
        <v>0</v>
      </c>
      <c r="Z5414" s="291">
        <f t="shared" si="787"/>
        <v>0</v>
      </c>
      <c r="AA5414" s="163"/>
      <c r="AB5414" s="177" t="str">
        <f t="shared" si="788"/>
        <v/>
      </c>
      <c r="AC5414" s="283" t="str">
        <f t="shared" si="789"/>
        <v/>
      </c>
      <c r="AD5414" s="283" t="str">
        <f t="shared" si="790"/>
        <v/>
      </c>
      <c r="AE5414" s="163"/>
      <c r="AF5414" s="162"/>
    </row>
    <row r="5415" spans="1:32">
      <c r="A5415" s="134">
        <v>5406</v>
      </c>
      <c r="B5415" s="136"/>
      <c r="C5415" s="146">
        <f t="shared" si="783"/>
        <v>0</v>
      </c>
      <c r="D5415" s="146">
        <f t="shared" si="784"/>
        <v>1</v>
      </c>
      <c r="E5415" s="146">
        <f t="shared" si="785"/>
        <v>1900</v>
      </c>
      <c r="F5415" s="137"/>
      <c r="G5415" s="287"/>
      <c r="H5415" s="137"/>
      <c r="I5415" s="134"/>
      <c r="J5415" s="204"/>
      <c r="K5415" s="133"/>
      <c r="L5415" s="134"/>
      <c r="M5415" s="133"/>
      <c r="N5415" s="134"/>
      <c r="O5415" s="134"/>
      <c r="P5415" s="166"/>
      <c r="Q5415" s="164"/>
      <c r="R5415" s="165"/>
      <c r="S5415" s="138"/>
      <c r="T5415" s="138"/>
      <c r="U5415" s="138"/>
      <c r="V5415" s="138"/>
      <c r="W5415" s="166"/>
      <c r="X5415" s="135"/>
      <c r="Y5415" s="418">
        <f t="shared" si="786"/>
        <v>0</v>
      </c>
      <c r="Z5415" s="291">
        <f t="shared" si="787"/>
        <v>0</v>
      </c>
      <c r="AA5415" s="163"/>
      <c r="AB5415" s="177" t="str">
        <f t="shared" si="788"/>
        <v/>
      </c>
      <c r="AC5415" s="283" t="str">
        <f t="shared" si="789"/>
        <v/>
      </c>
      <c r="AD5415" s="283" t="str">
        <f t="shared" si="790"/>
        <v/>
      </c>
      <c r="AE5415" s="163"/>
      <c r="AF5415" s="162"/>
    </row>
    <row r="5416" spans="1:32">
      <c r="A5416" s="134">
        <v>5407</v>
      </c>
      <c r="B5416" s="136"/>
      <c r="C5416" s="146">
        <f t="shared" si="783"/>
        <v>0</v>
      </c>
      <c r="D5416" s="146">
        <f t="shared" si="784"/>
        <v>1</v>
      </c>
      <c r="E5416" s="146">
        <f t="shared" si="785"/>
        <v>1900</v>
      </c>
      <c r="F5416" s="137"/>
      <c r="G5416" s="287"/>
      <c r="H5416" s="137"/>
      <c r="I5416" s="134"/>
      <c r="J5416" s="204"/>
      <c r="K5416" s="133"/>
      <c r="L5416" s="134"/>
      <c r="M5416" s="133"/>
      <c r="N5416" s="134"/>
      <c r="O5416" s="134"/>
      <c r="P5416" s="166"/>
      <c r="Q5416" s="164"/>
      <c r="R5416" s="165"/>
      <c r="S5416" s="138"/>
      <c r="T5416" s="138"/>
      <c r="U5416" s="138"/>
      <c r="V5416" s="138"/>
      <c r="W5416" s="166"/>
      <c r="X5416" s="135"/>
      <c r="Y5416" s="418">
        <f t="shared" si="786"/>
        <v>0</v>
      </c>
      <c r="Z5416" s="291">
        <f t="shared" si="787"/>
        <v>0</v>
      </c>
      <c r="AA5416" s="163"/>
      <c r="AB5416" s="177" t="str">
        <f t="shared" si="788"/>
        <v/>
      </c>
      <c r="AC5416" s="283" t="str">
        <f t="shared" si="789"/>
        <v/>
      </c>
      <c r="AD5416" s="283" t="str">
        <f t="shared" si="790"/>
        <v/>
      </c>
      <c r="AE5416" s="163"/>
      <c r="AF5416" s="162"/>
    </row>
    <row r="5417" spans="1:32">
      <c r="A5417" s="134">
        <v>5408</v>
      </c>
      <c r="B5417" s="136"/>
      <c r="C5417" s="146">
        <f t="shared" si="783"/>
        <v>0</v>
      </c>
      <c r="D5417" s="146">
        <f t="shared" si="784"/>
        <v>1</v>
      </c>
      <c r="E5417" s="146">
        <f t="shared" si="785"/>
        <v>1900</v>
      </c>
      <c r="F5417" s="137"/>
      <c r="G5417" s="287"/>
      <c r="H5417" s="137"/>
      <c r="I5417" s="134"/>
      <c r="J5417" s="204"/>
      <c r="K5417" s="133"/>
      <c r="L5417" s="134"/>
      <c r="M5417" s="133"/>
      <c r="N5417" s="134"/>
      <c r="O5417" s="134"/>
      <c r="P5417" s="166"/>
      <c r="Q5417" s="164"/>
      <c r="R5417" s="165"/>
      <c r="S5417" s="138"/>
      <c r="T5417" s="138"/>
      <c r="U5417" s="138"/>
      <c r="V5417" s="138"/>
      <c r="W5417" s="166"/>
      <c r="X5417" s="135"/>
      <c r="Y5417" s="418">
        <f t="shared" si="786"/>
        <v>0</v>
      </c>
      <c r="Z5417" s="291">
        <f t="shared" si="787"/>
        <v>0</v>
      </c>
      <c r="AA5417" s="163"/>
      <c r="AB5417" s="177" t="str">
        <f t="shared" si="788"/>
        <v/>
      </c>
      <c r="AC5417" s="283" t="str">
        <f t="shared" si="789"/>
        <v/>
      </c>
      <c r="AD5417" s="283" t="str">
        <f t="shared" si="790"/>
        <v/>
      </c>
      <c r="AE5417" s="163"/>
      <c r="AF5417" s="162"/>
    </row>
    <row r="5418" spans="1:32">
      <c r="A5418" s="134">
        <v>5409</v>
      </c>
      <c r="B5418" s="136"/>
      <c r="C5418" s="146">
        <f t="shared" si="783"/>
        <v>0</v>
      </c>
      <c r="D5418" s="146">
        <f t="shared" si="784"/>
        <v>1</v>
      </c>
      <c r="E5418" s="146">
        <f t="shared" si="785"/>
        <v>1900</v>
      </c>
      <c r="F5418" s="137"/>
      <c r="G5418" s="287"/>
      <c r="H5418" s="137"/>
      <c r="I5418" s="134"/>
      <c r="J5418" s="204"/>
      <c r="K5418" s="133"/>
      <c r="L5418" s="134"/>
      <c r="M5418" s="133"/>
      <c r="N5418" s="134"/>
      <c r="O5418" s="134"/>
      <c r="P5418" s="166"/>
      <c r="Q5418" s="164"/>
      <c r="R5418" s="165"/>
      <c r="S5418" s="138"/>
      <c r="T5418" s="138"/>
      <c r="U5418" s="138"/>
      <c r="V5418" s="138"/>
      <c r="W5418" s="166"/>
      <c r="X5418" s="135"/>
      <c r="Y5418" s="418">
        <f t="shared" si="786"/>
        <v>0</v>
      </c>
      <c r="Z5418" s="291">
        <f t="shared" si="787"/>
        <v>0</v>
      </c>
      <c r="AA5418" s="163"/>
      <c r="AB5418" s="177" t="str">
        <f t="shared" si="788"/>
        <v/>
      </c>
      <c r="AC5418" s="283" t="str">
        <f t="shared" si="789"/>
        <v/>
      </c>
      <c r="AD5418" s="283" t="str">
        <f t="shared" si="790"/>
        <v/>
      </c>
      <c r="AE5418" s="163"/>
      <c r="AF5418" s="162"/>
    </row>
    <row r="5419" spans="1:32">
      <c r="A5419" s="134">
        <v>5410</v>
      </c>
      <c r="B5419" s="136"/>
      <c r="C5419" s="146">
        <f t="shared" si="783"/>
        <v>0</v>
      </c>
      <c r="D5419" s="146">
        <f t="shared" si="784"/>
        <v>1</v>
      </c>
      <c r="E5419" s="146">
        <f t="shared" si="785"/>
        <v>1900</v>
      </c>
      <c r="F5419" s="137"/>
      <c r="G5419" s="287"/>
      <c r="H5419" s="137"/>
      <c r="I5419" s="134"/>
      <c r="J5419" s="204"/>
      <c r="K5419" s="133"/>
      <c r="L5419" s="134"/>
      <c r="M5419" s="133"/>
      <c r="N5419" s="134"/>
      <c r="O5419" s="134"/>
      <c r="P5419" s="166"/>
      <c r="Q5419" s="164"/>
      <c r="R5419" s="165"/>
      <c r="S5419" s="138"/>
      <c r="T5419" s="138"/>
      <c r="U5419" s="138"/>
      <c r="V5419" s="138"/>
      <c r="W5419" s="166"/>
      <c r="X5419" s="135"/>
      <c r="Y5419" s="418">
        <f t="shared" si="786"/>
        <v>0</v>
      </c>
      <c r="Z5419" s="291">
        <f t="shared" si="787"/>
        <v>0</v>
      </c>
      <c r="AA5419" s="163"/>
      <c r="AB5419" s="177" t="str">
        <f t="shared" si="788"/>
        <v/>
      </c>
      <c r="AC5419" s="283" t="str">
        <f t="shared" si="789"/>
        <v/>
      </c>
      <c r="AD5419" s="283" t="str">
        <f t="shared" si="790"/>
        <v/>
      </c>
      <c r="AE5419" s="163"/>
      <c r="AF5419" s="162"/>
    </row>
    <row r="5420" spans="1:32">
      <c r="A5420" s="134">
        <v>5411</v>
      </c>
      <c r="B5420" s="136"/>
      <c r="C5420" s="146">
        <f t="shared" si="783"/>
        <v>0</v>
      </c>
      <c r="D5420" s="146">
        <f t="shared" si="784"/>
        <v>1</v>
      </c>
      <c r="E5420" s="146">
        <f t="shared" si="785"/>
        <v>1900</v>
      </c>
      <c r="F5420" s="137"/>
      <c r="G5420" s="287"/>
      <c r="H5420" s="137"/>
      <c r="I5420" s="134"/>
      <c r="J5420" s="204"/>
      <c r="K5420" s="133"/>
      <c r="L5420" s="134"/>
      <c r="M5420" s="133"/>
      <c r="N5420" s="134"/>
      <c r="O5420" s="134"/>
      <c r="P5420" s="166"/>
      <c r="Q5420" s="164"/>
      <c r="R5420" s="165"/>
      <c r="S5420" s="138"/>
      <c r="T5420" s="138"/>
      <c r="U5420" s="138"/>
      <c r="V5420" s="138"/>
      <c r="W5420" s="166"/>
      <c r="X5420" s="135"/>
      <c r="Y5420" s="418">
        <f t="shared" si="786"/>
        <v>0</v>
      </c>
      <c r="Z5420" s="291">
        <f t="shared" si="787"/>
        <v>0</v>
      </c>
      <c r="AA5420" s="163"/>
      <c r="AB5420" s="177" t="str">
        <f t="shared" si="788"/>
        <v/>
      </c>
      <c r="AC5420" s="283" t="str">
        <f t="shared" si="789"/>
        <v/>
      </c>
      <c r="AD5420" s="283" t="str">
        <f t="shared" si="790"/>
        <v/>
      </c>
      <c r="AE5420" s="163"/>
      <c r="AF5420" s="162"/>
    </row>
    <row r="5421" spans="1:32">
      <c r="A5421" s="134">
        <v>5412</v>
      </c>
      <c r="B5421" s="136"/>
      <c r="C5421" s="146">
        <f t="shared" si="783"/>
        <v>0</v>
      </c>
      <c r="D5421" s="146">
        <f t="shared" si="784"/>
        <v>1</v>
      </c>
      <c r="E5421" s="146">
        <f t="shared" si="785"/>
        <v>1900</v>
      </c>
      <c r="F5421" s="137"/>
      <c r="G5421" s="287"/>
      <c r="H5421" s="137"/>
      <c r="I5421" s="134"/>
      <c r="J5421" s="204"/>
      <c r="K5421" s="133"/>
      <c r="L5421" s="134"/>
      <c r="M5421" s="133"/>
      <c r="N5421" s="134"/>
      <c r="O5421" s="134"/>
      <c r="P5421" s="166"/>
      <c r="Q5421" s="164"/>
      <c r="R5421" s="165"/>
      <c r="S5421" s="138"/>
      <c r="T5421" s="138"/>
      <c r="U5421" s="138"/>
      <c r="V5421" s="138"/>
      <c r="W5421" s="166"/>
      <c r="X5421" s="135"/>
      <c r="Y5421" s="418">
        <f t="shared" si="786"/>
        <v>0</v>
      </c>
      <c r="Z5421" s="291">
        <f t="shared" si="787"/>
        <v>0</v>
      </c>
      <c r="AA5421" s="163"/>
      <c r="AB5421" s="177" t="str">
        <f t="shared" si="788"/>
        <v/>
      </c>
      <c r="AC5421" s="283" t="str">
        <f t="shared" si="789"/>
        <v/>
      </c>
      <c r="AD5421" s="283" t="str">
        <f t="shared" si="790"/>
        <v/>
      </c>
      <c r="AE5421" s="163"/>
      <c r="AF5421" s="162"/>
    </row>
    <row r="5422" spans="1:32">
      <c r="A5422" s="134">
        <v>5413</v>
      </c>
      <c r="B5422" s="136"/>
      <c r="C5422" s="146">
        <f t="shared" si="783"/>
        <v>0</v>
      </c>
      <c r="D5422" s="146">
        <f t="shared" si="784"/>
        <v>1</v>
      </c>
      <c r="E5422" s="146">
        <f t="shared" si="785"/>
        <v>1900</v>
      </c>
      <c r="F5422" s="137"/>
      <c r="G5422" s="287"/>
      <c r="H5422" s="137"/>
      <c r="I5422" s="134"/>
      <c r="J5422" s="204"/>
      <c r="K5422" s="133"/>
      <c r="L5422" s="134"/>
      <c r="M5422" s="133"/>
      <c r="N5422" s="134"/>
      <c r="O5422" s="134"/>
      <c r="P5422" s="166"/>
      <c r="Q5422" s="164"/>
      <c r="R5422" s="165"/>
      <c r="S5422" s="138"/>
      <c r="T5422" s="138"/>
      <c r="U5422" s="138"/>
      <c r="V5422" s="138"/>
      <c r="W5422" s="166"/>
      <c r="X5422" s="135"/>
      <c r="Y5422" s="418">
        <f t="shared" si="786"/>
        <v>0</v>
      </c>
      <c r="Z5422" s="291">
        <f t="shared" si="787"/>
        <v>0</v>
      </c>
      <c r="AA5422" s="163"/>
      <c r="AB5422" s="177" t="str">
        <f t="shared" si="788"/>
        <v/>
      </c>
      <c r="AC5422" s="283" t="str">
        <f t="shared" si="789"/>
        <v/>
      </c>
      <c r="AD5422" s="283" t="str">
        <f t="shared" si="790"/>
        <v/>
      </c>
      <c r="AE5422" s="163"/>
      <c r="AF5422" s="162"/>
    </row>
    <row r="5423" spans="1:32">
      <c r="A5423" s="134">
        <v>5414</v>
      </c>
      <c r="B5423" s="136"/>
      <c r="C5423" s="146">
        <f t="shared" si="783"/>
        <v>0</v>
      </c>
      <c r="D5423" s="146">
        <f t="shared" si="784"/>
        <v>1</v>
      </c>
      <c r="E5423" s="146">
        <f t="shared" si="785"/>
        <v>1900</v>
      </c>
      <c r="F5423" s="137"/>
      <c r="G5423" s="287"/>
      <c r="H5423" s="137"/>
      <c r="I5423" s="134"/>
      <c r="J5423" s="204"/>
      <c r="K5423" s="133"/>
      <c r="L5423" s="134"/>
      <c r="M5423" s="133"/>
      <c r="N5423" s="134"/>
      <c r="O5423" s="134"/>
      <c r="P5423" s="166"/>
      <c r="Q5423" s="164"/>
      <c r="R5423" s="165"/>
      <c r="S5423" s="138"/>
      <c r="T5423" s="138"/>
      <c r="U5423" s="138"/>
      <c r="V5423" s="138"/>
      <c r="W5423" s="166"/>
      <c r="X5423" s="135"/>
      <c r="Y5423" s="418">
        <f t="shared" si="786"/>
        <v>0</v>
      </c>
      <c r="Z5423" s="291">
        <f t="shared" si="787"/>
        <v>0</v>
      </c>
      <c r="AA5423" s="163"/>
      <c r="AB5423" s="177" t="str">
        <f t="shared" si="788"/>
        <v/>
      </c>
      <c r="AC5423" s="283" t="str">
        <f t="shared" si="789"/>
        <v/>
      </c>
      <c r="AD5423" s="283" t="str">
        <f t="shared" si="790"/>
        <v/>
      </c>
      <c r="AE5423" s="163"/>
      <c r="AF5423" s="162"/>
    </row>
    <row r="5424" spans="1:32">
      <c r="A5424" s="134">
        <v>5415</v>
      </c>
      <c r="B5424" s="136"/>
      <c r="C5424" s="146">
        <f t="shared" si="783"/>
        <v>0</v>
      </c>
      <c r="D5424" s="146">
        <f t="shared" si="784"/>
        <v>1</v>
      </c>
      <c r="E5424" s="146">
        <f t="shared" si="785"/>
        <v>1900</v>
      </c>
      <c r="F5424" s="137"/>
      <c r="G5424" s="287"/>
      <c r="H5424" s="137"/>
      <c r="I5424" s="134"/>
      <c r="J5424" s="204"/>
      <c r="K5424" s="133"/>
      <c r="L5424" s="134"/>
      <c r="M5424" s="133"/>
      <c r="N5424" s="134"/>
      <c r="O5424" s="134"/>
      <c r="P5424" s="166"/>
      <c r="Q5424" s="164"/>
      <c r="R5424" s="165"/>
      <c r="S5424" s="138"/>
      <c r="T5424" s="138"/>
      <c r="U5424" s="138"/>
      <c r="V5424" s="138"/>
      <c r="W5424" s="166"/>
      <c r="X5424" s="135"/>
      <c r="Y5424" s="418">
        <f t="shared" si="786"/>
        <v>0</v>
      </c>
      <c r="Z5424" s="291">
        <f t="shared" si="787"/>
        <v>0</v>
      </c>
      <c r="AA5424" s="163"/>
      <c r="AB5424" s="177" t="str">
        <f t="shared" si="788"/>
        <v/>
      </c>
      <c r="AC5424" s="283" t="str">
        <f t="shared" si="789"/>
        <v/>
      </c>
      <c r="AD5424" s="283" t="str">
        <f t="shared" si="790"/>
        <v/>
      </c>
      <c r="AE5424" s="163"/>
      <c r="AF5424" s="162"/>
    </row>
    <row r="5425" spans="1:32">
      <c r="A5425" s="134">
        <v>5416</v>
      </c>
      <c r="B5425" s="136"/>
      <c r="C5425" s="146">
        <f t="shared" si="783"/>
        <v>0</v>
      </c>
      <c r="D5425" s="146">
        <f t="shared" si="784"/>
        <v>1</v>
      </c>
      <c r="E5425" s="146">
        <f t="shared" si="785"/>
        <v>1900</v>
      </c>
      <c r="F5425" s="137"/>
      <c r="G5425" s="287"/>
      <c r="H5425" s="137"/>
      <c r="I5425" s="134"/>
      <c r="J5425" s="204"/>
      <c r="K5425" s="133"/>
      <c r="L5425" s="134"/>
      <c r="M5425" s="133"/>
      <c r="N5425" s="134"/>
      <c r="O5425" s="134"/>
      <c r="P5425" s="166"/>
      <c r="Q5425" s="164"/>
      <c r="R5425" s="165"/>
      <c r="S5425" s="138"/>
      <c r="T5425" s="138"/>
      <c r="U5425" s="138"/>
      <c r="V5425" s="138"/>
      <c r="W5425" s="166"/>
      <c r="X5425" s="135"/>
      <c r="Y5425" s="418">
        <f t="shared" si="786"/>
        <v>0</v>
      </c>
      <c r="Z5425" s="291">
        <f t="shared" si="787"/>
        <v>0</v>
      </c>
      <c r="AA5425" s="163"/>
      <c r="AB5425" s="177" t="str">
        <f t="shared" si="788"/>
        <v/>
      </c>
      <c r="AC5425" s="283" t="str">
        <f t="shared" si="789"/>
        <v/>
      </c>
      <c r="AD5425" s="283" t="str">
        <f t="shared" si="790"/>
        <v/>
      </c>
      <c r="AE5425" s="163"/>
      <c r="AF5425" s="162"/>
    </row>
    <row r="5426" spans="1:32">
      <c r="A5426" s="134">
        <v>5417</v>
      </c>
      <c r="B5426" s="136"/>
      <c r="C5426" s="146">
        <f t="shared" si="783"/>
        <v>0</v>
      </c>
      <c r="D5426" s="146">
        <f t="shared" si="784"/>
        <v>1</v>
      </c>
      <c r="E5426" s="146">
        <f t="shared" si="785"/>
        <v>1900</v>
      </c>
      <c r="F5426" s="137"/>
      <c r="G5426" s="287"/>
      <c r="H5426" s="137"/>
      <c r="I5426" s="134"/>
      <c r="J5426" s="204"/>
      <c r="K5426" s="133"/>
      <c r="L5426" s="134"/>
      <c r="M5426" s="133"/>
      <c r="N5426" s="134"/>
      <c r="O5426" s="134"/>
      <c r="P5426" s="166"/>
      <c r="Q5426" s="164"/>
      <c r="R5426" s="165"/>
      <c r="S5426" s="138"/>
      <c r="T5426" s="138"/>
      <c r="U5426" s="138"/>
      <c r="V5426" s="138"/>
      <c r="W5426" s="166"/>
      <c r="X5426" s="135"/>
      <c r="Y5426" s="418">
        <f t="shared" si="786"/>
        <v>0</v>
      </c>
      <c r="Z5426" s="291">
        <f t="shared" si="787"/>
        <v>0</v>
      </c>
      <c r="AA5426" s="163"/>
      <c r="AB5426" s="177" t="str">
        <f t="shared" si="788"/>
        <v/>
      </c>
      <c r="AC5426" s="283" t="str">
        <f t="shared" si="789"/>
        <v/>
      </c>
      <c r="AD5426" s="283" t="str">
        <f t="shared" si="790"/>
        <v/>
      </c>
      <c r="AE5426" s="163"/>
      <c r="AF5426" s="162"/>
    </row>
    <row r="5427" spans="1:32">
      <c r="A5427" s="134">
        <v>5418</v>
      </c>
      <c r="B5427" s="136"/>
      <c r="C5427" s="146">
        <f t="shared" si="783"/>
        <v>0</v>
      </c>
      <c r="D5427" s="146">
        <f t="shared" si="784"/>
        <v>1</v>
      </c>
      <c r="E5427" s="146">
        <f t="shared" si="785"/>
        <v>1900</v>
      </c>
      <c r="F5427" s="137"/>
      <c r="G5427" s="287"/>
      <c r="H5427" s="137"/>
      <c r="I5427" s="134"/>
      <c r="J5427" s="204"/>
      <c r="K5427" s="133"/>
      <c r="L5427" s="134"/>
      <c r="M5427" s="133"/>
      <c r="N5427" s="134"/>
      <c r="O5427" s="134"/>
      <c r="P5427" s="166"/>
      <c r="Q5427" s="164"/>
      <c r="R5427" s="165"/>
      <c r="S5427" s="138"/>
      <c r="T5427" s="138"/>
      <c r="U5427" s="138"/>
      <c r="V5427" s="138"/>
      <c r="W5427" s="166"/>
      <c r="X5427" s="135"/>
      <c r="Y5427" s="418">
        <f t="shared" si="786"/>
        <v>0</v>
      </c>
      <c r="Z5427" s="291">
        <f t="shared" si="787"/>
        <v>0</v>
      </c>
      <c r="AA5427" s="163"/>
      <c r="AB5427" s="177" t="str">
        <f t="shared" si="788"/>
        <v/>
      </c>
      <c r="AC5427" s="283" t="str">
        <f t="shared" si="789"/>
        <v/>
      </c>
      <c r="AD5427" s="283" t="str">
        <f t="shared" si="790"/>
        <v/>
      </c>
      <c r="AE5427" s="163"/>
      <c r="AF5427" s="162"/>
    </row>
    <row r="5428" spans="1:32">
      <c r="A5428" s="134">
        <v>5419</v>
      </c>
      <c r="B5428" s="136"/>
      <c r="C5428" s="146">
        <f t="shared" si="783"/>
        <v>0</v>
      </c>
      <c r="D5428" s="146">
        <f t="shared" si="784"/>
        <v>1</v>
      </c>
      <c r="E5428" s="146">
        <f t="shared" si="785"/>
        <v>1900</v>
      </c>
      <c r="F5428" s="137"/>
      <c r="G5428" s="287"/>
      <c r="H5428" s="137"/>
      <c r="I5428" s="134"/>
      <c r="J5428" s="204"/>
      <c r="K5428" s="133"/>
      <c r="L5428" s="134"/>
      <c r="M5428" s="133"/>
      <c r="N5428" s="134"/>
      <c r="O5428" s="134"/>
      <c r="P5428" s="166"/>
      <c r="Q5428" s="164"/>
      <c r="R5428" s="165"/>
      <c r="S5428" s="138"/>
      <c r="T5428" s="138"/>
      <c r="U5428" s="138"/>
      <c r="V5428" s="138"/>
      <c r="W5428" s="166"/>
      <c r="X5428" s="135"/>
      <c r="Y5428" s="418">
        <f t="shared" si="786"/>
        <v>0</v>
      </c>
      <c r="Z5428" s="291">
        <f t="shared" si="787"/>
        <v>0</v>
      </c>
      <c r="AA5428" s="163"/>
      <c r="AB5428" s="177" t="str">
        <f t="shared" si="788"/>
        <v/>
      </c>
      <c r="AC5428" s="283" t="str">
        <f t="shared" si="789"/>
        <v/>
      </c>
      <c r="AD5428" s="283" t="str">
        <f t="shared" si="790"/>
        <v/>
      </c>
      <c r="AE5428" s="163"/>
      <c r="AF5428" s="162"/>
    </row>
    <row r="5429" spans="1:32">
      <c r="A5429" s="134">
        <v>5420</v>
      </c>
      <c r="B5429" s="136"/>
      <c r="C5429" s="146">
        <f t="shared" si="783"/>
        <v>0</v>
      </c>
      <c r="D5429" s="146">
        <f t="shared" si="784"/>
        <v>1</v>
      </c>
      <c r="E5429" s="146">
        <f t="shared" si="785"/>
        <v>1900</v>
      </c>
      <c r="F5429" s="137"/>
      <c r="G5429" s="287"/>
      <c r="H5429" s="137"/>
      <c r="I5429" s="134"/>
      <c r="J5429" s="204"/>
      <c r="K5429" s="133"/>
      <c r="L5429" s="134"/>
      <c r="M5429" s="133"/>
      <c r="N5429" s="134"/>
      <c r="O5429" s="134"/>
      <c r="P5429" s="166"/>
      <c r="Q5429" s="164"/>
      <c r="R5429" s="165"/>
      <c r="S5429" s="138"/>
      <c r="T5429" s="138"/>
      <c r="U5429" s="138"/>
      <c r="V5429" s="138"/>
      <c r="W5429" s="166"/>
      <c r="X5429" s="135"/>
      <c r="Y5429" s="418">
        <f t="shared" si="786"/>
        <v>0</v>
      </c>
      <c r="Z5429" s="291">
        <f t="shared" si="787"/>
        <v>0</v>
      </c>
      <c r="AA5429" s="163"/>
      <c r="AB5429" s="177" t="str">
        <f t="shared" si="788"/>
        <v/>
      </c>
      <c r="AC5429" s="283" t="str">
        <f t="shared" si="789"/>
        <v/>
      </c>
      <c r="AD5429" s="283" t="str">
        <f t="shared" si="790"/>
        <v/>
      </c>
      <c r="AE5429" s="163"/>
      <c r="AF5429" s="162"/>
    </row>
    <row r="5430" spans="1:32">
      <c r="A5430" s="134">
        <v>5421</v>
      </c>
      <c r="B5430" s="136"/>
      <c r="C5430" s="146">
        <f t="shared" si="783"/>
        <v>0</v>
      </c>
      <c r="D5430" s="146">
        <f t="shared" si="784"/>
        <v>1</v>
      </c>
      <c r="E5430" s="146">
        <f t="shared" si="785"/>
        <v>1900</v>
      </c>
      <c r="F5430" s="137"/>
      <c r="G5430" s="287"/>
      <c r="H5430" s="137"/>
      <c r="I5430" s="134"/>
      <c r="J5430" s="204"/>
      <c r="K5430" s="133"/>
      <c r="L5430" s="134"/>
      <c r="M5430" s="133"/>
      <c r="N5430" s="134"/>
      <c r="O5430" s="134"/>
      <c r="P5430" s="166"/>
      <c r="Q5430" s="164"/>
      <c r="R5430" s="165"/>
      <c r="S5430" s="138"/>
      <c r="T5430" s="138"/>
      <c r="U5430" s="138"/>
      <c r="V5430" s="138"/>
      <c r="W5430" s="166"/>
      <c r="X5430" s="135"/>
      <c r="Y5430" s="418">
        <f t="shared" si="786"/>
        <v>0</v>
      </c>
      <c r="Z5430" s="291">
        <f t="shared" si="787"/>
        <v>0</v>
      </c>
      <c r="AA5430" s="163"/>
      <c r="AB5430" s="177" t="str">
        <f t="shared" si="788"/>
        <v/>
      </c>
      <c r="AC5430" s="283" t="str">
        <f t="shared" si="789"/>
        <v/>
      </c>
      <c r="AD5430" s="283" t="str">
        <f t="shared" si="790"/>
        <v/>
      </c>
      <c r="AE5430" s="163"/>
      <c r="AF5430" s="162"/>
    </row>
    <row r="5431" spans="1:32">
      <c r="A5431" s="134">
        <v>5422</v>
      </c>
      <c r="B5431" s="136"/>
      <c r="C5431" s="146">
        <f t="shared" si="783"/>
        <v>0</v>
      </c>
      <c r="D5431" s="146">
        <f t="shared" si="784"/>
        <v>1</v>
      </c>
      <c r="E5431" s="146">
        <f t="shared" si="785"/>
        <v>1900</v>
      </c>
      <c r="F5431" s="137"/>
      <c r="G5431" s="287"/>
      <c r="H5431" s="137"/>
      <c r="I5431" s="134"/>
      <c r="J5431" s="204"/>
      <c r="K5431" s="133"/>
      <c r="L5431" s="134"/>
      <c r="M5431" s="133"/>
      <c r="N5431" s="134"/>
      <c r="O5431" s="134"/>
      <c r="P5431" s="166"/>
      <c r="Q5431" s="164"/>
      <c r="R5431" s="165"/>
      <c r="S5431" s="138"/>
      <c r="T5431" s="138"/>
      <c r="U5431" s="138"/>
      <c r="V5431" s="138"/>
      <c r="W5431" s="166"/>
      <c r="X5431" s="135"/>
      <c r="Y5431" s="418">
        <f t="shared" si="786"/>
        <v>0</v>
      </c>
      <c r="Z5431" s="291">
        <f t="shared" si="787"/>
        <v>0</v>
      </c>
      <c r="AA5431" s="163"/>
      <c r="AB5431" s="177" t="str">
        <f t="shared" si="788"/>
        <v/>
      </c>
      <c r="AC5431" s="283" t="str">
        <f t="shared" si="789"/>
        <v/>
      </c>
      <c r="AD5431" s="283" t="str">
        <f t="shared" si="790"/>
        <v/>
      </c>
      <c r="AE5431" s="163"/>
      <c r="AF5431" s="162"/>
    </row>
    <row r="5432" spans="1:32">
      <c r="A5432" s="134">
        <v>5423</v>
      </c>
      <c r="B5432" s="136"/>
      <c r="C5432" s="146">
        <f t="shared" si="783"/>
        <v>0</v>
      </c>
      <c r="D5432" s="146">
        <f t="shared" si="784"/>
        <v>1</v>
      </c>
      <c r="E5432" s="146">
        <f t="shared" si="785"/>
        <v>1900</v>
      </c>
      <c r="F5432" s="137"/>
      <c r="G5432" s="287"/>
      <c r="H5432" s="137"/>
      <c r="I5432" s="134"/>
      <c r="J5432" s="204"/>
      <c r="K5432" s="133"/>
      <c r="L5432" s="134"/>
      <c r="M5432" s="133"/>
      <c r="N5432" s="134"/>
      <c r="O5432" s="134"/>
      <c r="P5432" s="166"/>
      <c r="Q5432" s="164"/>
      <c r="R5432" s="165"/>
      <c r="S5432" s="138"/>
      <c r="T5432" s="138"/>
      <c r="U5432" s="138"/>
      <c r="V5432" s="138"/>
      <c r="W5432" s="166"/>
      <c r="X5432" s="135"/>
      <c r="Y5432" s="418">
        <f t="shared" si="786"/>
        <v>0</v>
      </c>
      <c r="Z5432" s="291">
        <f t="shared" si="787"/>
        <v>0</v>
      </c>
      <c r="AA5432" s="163"/>
      <c r="AB5432" s="177" t="str">
        <f t="shared" si="788"/>
        <v/>
      </c>
      <c r="AC5432" s="283" t="str">
        <f t="shared" si="789"/>
        <v/>
      </c>
      <c r="AD5432" s="283" t="str">
        <f t="shared" si="790"/>
        <v/>
      </c>
      <c r="AE5432" s="163"/>
      <c r="AF5432" s="162"/>
    </row>
    <row r="5433" spans="1:32">
      <c r="A5433" s="134">
        <v>5424</v>
      </c>
      <c r="B5433" s="136"/>
      <c r="C5433" s="146">
        <f t="shared" si="783"/>
        <v>0</v>
      </c>
      <c r="D5433" s="146">
        <f t="shared" si="784"/>
        <v>1</v>
      </c>
      <c r="E5433" s="146">
        <f t="shared" si="785"/>
        <v>1900</v>
      </c>
      <c r="F5433" s="137"/>
      <c r="G5433" s="287"/>
      <c r="H5433" s="137"/>
      <c r="I5433" s="134"/>
      <c r="J5433" s="204"/>
      <c r="K5433" s="133"/>
      <c r="L5433" s="134"/>
      <c r="M5433" s="133"/>
      <c r="N5433" s="134"/>
      <c r="O5433" s="134"/>
      <c r="P5433" s="166"/>
      <c r="Q5433" s="164"/>
      <c r="R5433" s="165"/>
      <c r="S5433" s="138"/>
      <c r="T5433" s="138"/>
      <c r="U5433" s="138"/>
      <c r="V5433" s="138"/>
      <c r="W5433" s="166"/>
      <c r="X5433" s="135"/>
      <c r="Y5433" s="418">
        <f t="shared" si="786"/>
        <v>0</v>
      </c>
      <c r="Z5433" s="291">
        <f t="shared" si="787"/>
        <v>0</v>
      </c>
      <c r="AA5433" s="163"/>
      <c r="AB5433" s="177" t="str">
        <f t="shared" si="788"/>
        <v/>
      </c>
      <c r="AC5433" s="283" t="str">
        <f t="shared" si="789"/>
        <v/>
      </c>
      <c r="AD5433" s="283" t="str">
        <f t="shared" si="790"/>
        <v/>
      </c>
      <c r="AE5433" s="163"/>
      <c r="AF5433" s="162"/>
    </row>
    <row r="5434" spans="1:32">
      <c r="A5434" s="134">
        <v>5425</v>
      </c>
      <c r="B5434" s="136"/>
      <c r="C5434" s="146">
        <f t="shared" si="783"/>
        <v>0</v>
      </c>
      <c r="D5434" s="146">
        <f t="shared" si="784"/>
        <v>1</v>
      </c>
      <c r="E5434" s="146">
        <f t="shared" si="785"/>
        <v>1900</v>
      </c>
      <c r="F5434" s="137"/>
      <c r="G5434" s="287"/>
      <c r="H5434" s="137"/>
      <c r="I5434" s="134"/>
      <c r="J5434" s="204"/>
      <c r="K5434" s="133"/>
      <c r="L5434" s="134"/>
      <c r="M5434" s="133"/>
      <c r="N5434" s="134"/>
      <c r="O5434" s="134"/>
      <c r="P5434" s="166"/>
      <c r="Q5434" s="164"/>
      <c r="R5434" s="165"/>
      <c r="S5434" s="138"/>
      <c r="T5434" s="138"/>
      <c r="U5434" s="138"/>
      <c r="V5434" s="138"/>
      <c r="W5434" s="166"/>
      <c r="X5434" s="135"/>
      <c r="Y5434" s="418">
        <f t="shared" si="786"/>
        <v>0</v>
      </c>
      <c r="Z5434" s="291">
        <f t="shared" si="787"/>
        <v>0</v>
      </c>
      <c r="AA5434" s="163"/>
      <c r="AB5434" s="177" t="str">
        <f t="shared" si="788"/>
        <v/>
      </c>
      <c r="AC5434" s="283" t="str">
        <f t="shared" si="789"/>
        <v/>
      </c>
      <c r="AD5434" s="283" t="str">
        <f t="shared" si="790"/>
        <v/>
      </c>
      <c r="AE5434" s="163"/>
      <c r="AF5434" s="162"/>
    </row>
    <row r="5435" spans="1:32">
      <c r="A5435" s="134">
        <v>5426</v>
      </c>
      <c r="B5435" s="136"/>
      <c r="C5435" s="146">
        <f t="shared" si="783"/>
        <v>0</v>
      </c>
      <c r="D5435" s="146">
        <f t="shared" si="784"/>
        <v>1</v>
      </c>
      <c r="E5435" s="146">
        <f t="shared" si="785"/>
        <v>1900</v>
      </c>
      <c r="F5435" s="137"/>
      <c r="G5435" s="287"/>
      <c r="H5435" s="137"/>
      <c r="I5435" s="134"/>
      <c r="J5435" s="204"/>
      <c r="K5435" s="133"/>
      <c r="L5435" s="134"/>
      <c r="M5435" s="133"/>
      <c r="N5435" s="134"/>
      <c r="O5435" s="134"/>
      <c r="P5435" s="166"/>
      <c r="Q5435" s="164"/>
      <c r="R5435" s="165"/>
      <c r="S5435" s="138"/>
      <c r="T5435" s="138"/>
      <c r="U5435" s="138"/>
      <c r="V5435" s="138"/>
      <c r="W5435" s="166"/>
      <c r="X5435" s="135"/>
      <c r="Y5435" s="418">
        <f t="shared" si="786"/>
        <v>0</v>
      </c>
      <c r="Z5435" s="291">
        <f t="shared" si="787"/>
        <v>0</v>
      </c>
      <c r="AA5435" s="163"/>
      <c r="AB5435" s="177" t="str">
        <f t="shared" si="788"/>
        <v/>
      </c>
      <c r="AC5435" s="283" t="str">
        <f t="shared" si="789"/>
        <v/>
      </c>
      <c r="AD5435" s="283" t="str">
        <f t="shared" si="790"/>
        <v/>
      </c>
      <c r="AE5435" s="163"/>
      <c r="AF5435" s="162"/>
    </row>
    <row r="5436" spans="1:32">
      <c r="A5436" s="134">
        <v>5427</v>
      </c>
      <c r="B5436" s="136"/>
      <c r="C5436" s="146">
        <f t="shared" si="783"/>
        <v>0</v>
      </c>
      <c r="D5436" s="146">
        <f t="shared" si="784"/>
        <v>1</v>
      </c>
      <c r="E5436" s="146">
        <f t="shared" si="785"/>
        <v>1900</v>
      </c>
      <c r="F5436" s="137"/>
      <c r="G5436" s="287"/>
      <c r="H5436" s="137"/>
      <c r="I5436" s="134"/>
      <c r="J5436" s="204"/>
      <c r="K5436" s="133"/>
      <c r="L5436" s="134"/>
      <c r="M5436" s="133"/>
      <c r="N5436" s="134"/>
      <c r="O5436" s="134"/>
      <c r="P5436" s="166"/>
      <c r="Q5436" s="164"/>
      <c r="R5436" s="165"/>
      <c r="S5436" s="138"/>
      <c r="T5436" s="138"/>
      <c r="U5436" s="138"/>
      <c r="V5436" s="138"/>
      <c r="W5436" s="166"/>
      <c r="X5436" s="135"/>
      <c r="Y5436" s="418">
        <f t="shared" si="786"/>
        <v>0</v>
      </c>
      <c r="Z5436" s="291">
        <f t="shared" si="787"/>
        <v>0</v>
      </c>
      <c r="AA5436" s="163"/>
      <c r="AB5436" s="177" t="str">
        <f t="shared" si="788"/>
        <v/>
      </c>
      <c r="AC5436" s="283" t="str">
        <f t="shared" si="789"/>
        <v/>
      </c>
      <c r="AD5436" s="283" t="str">
        <f t="shared" si="790"/>
        <v/>
      </c>
      <c r="AE5436" s="163"/>
      <c r="AF5436" s="162"/>
    </row>
    <row r="5437" spans="1:32">
      <c r="A5437" s="134">
        <v>5428</v>
      </c>
      <c r="B5437" s="136"/>
      <c r="C5437" s="146">
        <f t="shared" si="783"/>
        <v>0</v>
      </c>
      <c r="D5437" s="146">
        <f t="shared" si="784"/>
        <v>1</v>
      </c>
      <c r="E5437" s="146">
        <f t="shared" si="785"/>
        <v>1900</v>
      </c>
      <c r="F5437" s="137"/>
      <c r="G5437" s="287"/>
      <c r="H5437" s="137"/>
      <c r="I5437" s="134"/>
      <c r="J5437" s="204"/>
      <c r="K5437" s="133"/>
      <c r="L5437" s="134"/>
      <c r="M5437" s="133"/>
      <c r="N5437" s="134"/>
      <c r="O5437" s="134"/>
      <c r="P5437" s="166"/>
      <c r="Q5437" s="164"/>
      <c r="R5437" s="165"/>
      <c r="S5437" s="138"/>
      <c r="T5437" s="138"/>
      <c r="U5437" s="138"/>
      <c r="V5437" s="138"/>
      <c r="W5437" s="166"/>
      <c r="X5437" s="135"/>
      <c r="Y5437" s="418">
        <f t="shared" si="786"/>
        <v>0</v>
      </c>
      <c r="Z5437" s="291">
        <f t="shared" si="787"/>
        <v>0</v>
      </c>
      <c r="AA5437" s="163"/>
      <c r="AB5437" s="177" t="str">
        <f t="shared" si="788"/>
        <v/>
      </c>
      <c r="AC5437" s="283" t="str">
        <f t="shared" si="789"/>
        <v/>
      </c>
      <c r="AD5437" s="283" t="str">
        <f t="shared" si="790"/>
        <v/>
      </c>
      <c r="AE5437" s="163"/>
      <c r="AF5437" s="162"/>
    </row>
    <row r="5438" spans="1:32">
      <c r="A5438" s="134">
        <v>5429</v>
      </c>
      <c r="B5438" s="136"/>
      <c r="C5438" s="146">
        <f t="shared" si="783"/>
        <v>0</v>
      </c>
      <c r="D5438" s="146">
        <f t="shared" si="784"/>
        <v>1</v>
      </c>
      <c r="E5438" s="146">
        <f t="shared" si="785"/>
        <v>1900</v>
      </c>
      <c r="F5438" s="137"/>
      <c r="G5438" s="287"/>
      <c r="H5438" s="137"/>
      <c r="I5438" s="134"/>
      <c r="J5438" s="204"/>
      <c r="K5438" s="133"/>
      <c r="L5438" s="134"/>
      <c r="M5438" s="133"/>
      <c r="N5438" s="134"/>
      <c r="O5438" s="134"/>
      <c r="P5438" s="166"/>
      <c r="Q5438" s="164"/>
      <c r="R5438" s="165"/>
      <c r="S5438" s="138"/>
      <c r="T5438" s="138"/>
      <c r="U5438" s="138"/>
      <c r="V5438" s="138"/>
      <c r="W5438" s="166"/>
      <c r="X5438" s="135"/>
      <c r="Y5438" s="418">
        <f t="shared" si="786"/>
        <v>0</v>
      </c>
      <c r="Z5438" s="291">
        <f t="shared" si="787"/>
        <v>0</v>
      </c>
      <c r="AA5438" s="163"/>
      <c r="AB5438" s="177" t="str">
        <f t="shared" si="788"/>
        <v/>
      </c>
      <c r="AC5438" s="283" t="str">
        <f t="shared" si="789"/>
        <v/>
      </c>
      <c r="AD5438" s="283" t="str">
        <f t="shared" si="790"/>
        <v/>
      </c>
      <c r="AE5438" s="163"/>
      <c r="AF5438" s="162"/>
    </row>
    <row r="5439" spans="1:32">
      <c r="A5439" s="134">
        <v>5430</v>
      </c>
      <c r="B5439" s="136"/>
      <c r="C5439" s="146">
        <f t="shared" si="783"/>
        <v>0</v>
      </c>
      <c r="D5439" s="146">
        <f t="shared" si="784"/>
        <v>1</v>
      </c>
      <c r="E5439" s="146">
        <f t="shared" si="785"/>
        <v>1900</v>
      </c>
      <c r="F5439" s="137"/>
      <c r="G5439" s="287"/>
      <c r="H5439" s="137"/>
      <c r="I5439" s="134"/>
      <c r="J5439" s="204"/>
      <c r="K5439" s="133"/>
      <c r="L5439" s="134"/>
      <c r="M5439" s="133"/>
      <c r="N5439" s="134"/>
      <c r="O5439" s="134"/>
      <c r="P5439" s="166"/>
      <c r="Q5439" s="164"/>
      <c r="R5439" s="165"/>
      <c r="S5439" s="138"/>
      <c r="T5439" s="138"/>
      <c r="U5439" s="138"/>
      <c r="V5439" s="138"/>
      <c r="W5439" s="166"/>
      <c r="X5439" s="135"/>
      <c r="Y5439" s="418">
        <f t="shared" si="786"/>
        <v>0</v>
      </c>
      <c r="Z5439" s="291">
        <f t="shared" si="787"/>
        <v>0</v>
      </c>
      <c r="AA5439" s="163"/>
      <c r="AB5439" s="177" t="str">
        <f t="shared" si="788"/>
        <v/>
      </c>
      <c r="AC5439" s="283" t="str">
        <f t="shared" si="789"/>
        <v/>
      </c>
      <c r="AD5439" s="283" t="str">
        <f t="shared" si="790"/>
        <v/>
      </c>
      <c r="AE5439" s="163"/>
      <c r="AF5439" s="162"/>
    </row>
    <row r="5440" spans="1:32">
      <c r="A5440" s="134">
        <v>5431</v>
      </c>
      <c r="B5440" s="136"/>
      <c r="C5440" s="146">
        <f t="shared" si="783"/>
        <v>0</v>
      </c>
      <c r="D5440" s="146">
        <f t="shared" si="784"/>
        <v>1</v>
      </c>
      <c r="E5440" s="146">
        <f t="shared" si="785"/>
        <v>1900</v>
      </c>
      <c r="F5440" s="137"/>
      <c r="G5440" s="287"/>
      <c r="H5440" s="137"/>
      <c r="I5440" s="134"/>
      <c r="J5440" s="204"/>
      <c r="K5440" s="133"/>
      <c r="L5440" s="134"/>
      <c r="M5440" s="133"/>
      <c r="N5440" s="134"/>
      <c r="O5440" s="134"/>
      <c r="P5440" s="166"/>
      <c r="Q5440" s="164"/>
      <c r="R5440" s="165"/>
      <c r="S5440" s="138"/>
      <c r="T5440" s="138"/>
      <c r="U5440" s="138"/>
      <c r="V5440" s="138"/>
      <c r="W5440" s="166"/>
      <c r="X5440" s="135"/>
      <c r="Y5440" s="418">
        <f t="shared" si="786"/>
        <v>0</v>
      </c>
      <c r="Z5440" s="291">
        <f t="shared" si="787"/>
        <v>0</v>
      </c>
      <c r="AA5440" s="163"/>
      <c r="AB5440" s="177" t="str">
        <f t="shared" si="788"/>
        <v/>
      </c>
      <c r="AC5440" s="283" t="str">
        <f t="shared" si="789"/>
        <v/>
      </c>
      <c r="AD5440" s="283" t="str">
        <f t="shared" si="790"/>
        <v/>
      </c>
      <c r="AE5440" s="163"/>
      <c r="AF5440" s="162"/>
    </row>
    <row r="5441" spans="1:32">
      <c r="A5441" s="134">
        <v>5432</v>
      </c>
      <c r="B5441" s="136"/>
      <c r="C5441" s="146">
        <f t="shared" si="783"/>
        <v>0</v>
      </c>
      <c r="D5441" s="146">
        <f t="shared" si="784"/>
        <v>1</v>
      </c>
      <c r="E5441" s="146">
        <f t="shared" si="785"/>
        <v>1900</v>
      </c>
      <c r="F5441" s="137"/>
      <c r="G5441" s="287"/>
      <c r="H5441" s="137"/>
      <c r="I5441" s="134"/>
      <c r="J5441" s="204"/>
      <c r="K5441" s="133"/>
      <c r="L5441" s="134"/>
      <c r="M5441" s="133"/>
      <c r="N5441" s="134"/>
      <c r="O5441" s="134"/>
      <c r="P5441" s="166"/>
      <c r="Q5441" s="164"/>
      <c r="R5441" s="165"/>
      <c r="S5441" s="138"/>
      <c r="T5441" s="138"/>
      <c r="U5441" s="138"/>
      <c r="V5441" s="138"/>
      <c r="W5441" s="166"/>
      <c r="X5441" s="135"/>
      <c r="Y5441" s="418">
        <f t="shared" si="786"/>
        <v>0</v>
      </c>
      <c r="Z5441" s="291">
        <f t="shared" si="787"/>
        <v>0</v>
      </c>
      <c r="AA5441" s="163"/>
      <c r="AB5441" s="177" t="str">
        <f t="shared" si="788"/>
        <v/>
      </c>
      <c r="AC5441" s="283" t="str">
        <f t="shared" si="789"/>
        <v/>
      </c>
      <c r="AD5441" s="283" t="str">
        <f t="shared" si="790"/>
        <v/>
      </c>
      <c r="AE5441" s="163"/>
      <c r="AF5441" s="162"/>
    </row>
    <row r="5442" spans="1:32">
      <c r="A5442" s="134">
        <v>5433</v>
      </c>
      <c r="B5442" s="136"/>
      <c r="C5442" s="146">
        <f t="shared" si="783"/>
        <v>0</v>
      </c>
      <c r="D5442" s="146">
        <f t="shared" si="784"/>
        <v>1</v>
      </c>
      <c r="E5442" s="146">
        <f t="shared" si="785"/>
        <v>1900</v>
      </c>
      <c r="F5442" s="137"/>
      <c r="G5442" s="287"/>
      <c r="H5442" s="137"/>
      <c r="I5442" s="134"/>
      <c r="J5442" s="204"/>
      <c r="K5442" s="133"/>
      <c r="L5442" s="134"/>
      <c r="M5442" s="133"/>
      <c r="N5442" s="134"/>
      <c r="O5442" s="134"/>
      <c r="P5442" s="166"/>
      <c r="Q5442" s="164"/>
      <c r="R5442" s="165"/>
      <c r="S5442" s="138"/>
      <c r="T5442" s="138"/>
      <c r="U5442" s="138"/>
      <c r="V5442" s="138"/>
      <c r="W5442" s="166"/>
      <c r="X5442" s="135"/>
      <c r="Y5442" s="418">
        <f t="shared" si="786"/>
        <v>0</v>
      </c>
      <c r="Z5442" s="291">
        <f t="shared" si="787"/>
        <v>0</v>
      </c>
      <c r="AA5442" s="163"/>
      <c r="AB5442" s="177" t="str">
        <f t="shared" si="788"/>
        <v/>
      </c>
      <c r="AC5442" s="283" t="str">
        <f t="shared" si="789"/>
        <v/>
      </c>
      <c r="AD5442" s="283" t="str">
        <f t="shared" si="790"/>
        <v/>
      </c>
      <c r="AE5442" s="163"/>
      <c r="AF5442" s="162"/>
    </row>
    <row r="5443" spans="1:32">
      <c r="A5443" s="134">
        <v>5434</v>
      </c>
      <c r="B5443" s="136"/>
      <c r="C5443" s="146">
        <f t="shared" si="783"/>
        <v>0</v>
      </c>
      <c r="D5443" s="146">
        <f t="shared" si="784"/>
        <v>1</v>
      </c>
      <c r="E5443" s="146">
        <f t="shared" si="785"/>
        <v>1900</v>
      </c>
      <c r="F5443" s="137"/>
      <c r="G5443" s="287"/>
      <c r="H5443" s="137"/>
      <c r="I5443" s="134"/>
      <c r="J5443" s="204"/>
      <c r="K5443" s="133"/>
      <c r="L5443" s="134"/>
      <c r="M5443" s="133"/>
      <c r="N5443" s="134"/>
      <c r="O5443" s="134"/>
      <c r="P5443" s="166"/>
      <c r="Q5443" s="164"/>
      <c r="R5443" s="165"/>
      <c r="S5443" s="138"/>
      <c r="T5443" s="138"/>
      <c r="U5443" s="138"/>
      <c r="V5443" s="138"/>
      <c r="W5443" s="166"/>
      <c r="X5443" s="135"/>
      <c r="Y5443" s="418">
        <f t="shared" si="786"/>
        <v>0</v>
      </c>
      <c r="Z5443" s="291">
        <f t="shared" si="787"/>
        <v>0</v>
      </c>
      <c r="AA5443" s="163"/>
      <c r="AB5443" s="177" t="str">
        <f t="shared" si="788"/>
        <v/>
      </c>
      <c r="AC5443" s="283" t="str">
        <f t="shared" si="789"/>
        <v/>
      </c>
      <c r="AD5443" s="283" t="str">
        <f t="shared" si="790"/>
        <v/>
      </c>
      <c r="AE5443" s="163"/>
      <c r="AF5443" s="162"/>
    </row>
    <row r="5444" spans="1:32">
      <c r="A5444" s="134">
        <v>5435</v>
      </c>
      <c r="B5444" s="136"/>
      <c r="C5444" s="146">
        <f t="shared" si="783"/>
        <v>0</v>
      </c>
      <c r="D5444" s="146">
        <f t="shared" si="784"/>
        <v>1</v>
      </c>
      <c r="E5444" s="146">
        <f t="shared" si="785"/>
        <v>1900</v>
      </c>
      <c r="F5444" s="137"/>
      <c r="G5444" s="287"/>
      <c r="H5444" s="137"/>
      <c r="I5444" s="134"/>
      <c r="J5444" s="204"/>
      <c r="K5444" s="133"/>
      <c r="L5444" s="134"/>
      <c r="M5444" s="133"/>
      <c r="N5444" s="134"/>
      <c r="O5444" s="134"/>
      <c r="P5444" s="166"/>
      <c r="Q5444" s="164"/>
      <c r="R5444" s="165"/>
      <c r="S5444" s="138"/>
      <c r="T5444" s="138"/>
      <c r="U5444" s="138"/>
      <c r="V5444" s="138"/>
      <c r="W5444" s="166"/>
      <c r="X5444" s="135"/>
      <c r="Y5444" s="418">
        <f t="shared" si="786"/>
        <v>0</v>
      </c>
      <c r="Z5444" s="291">
        <f t="shared" si="787"/>
        <v>0</v>
      </c>
      <c r="AA5444" s="163"/>
      <c r="AB5444" s="177" t="str">
        <f t="shared" si="788"/>
        <v/>
      </c>
      <c r="AC5444" s="283" t="str">
        <f t="shared" si="789"/>
        <v/>
      </c>
      <c r="AD5444" s="283" t="str">
        <f t="shared" si="790"/>
        <v/>
      </c>
      <c r="AE5444" s="163"/>
      <c r="AF5444" s="162"/>
    </row>
    <row r="5445" spans="1:32">
      <c r="A5445" s="134">
        <v>5436</v>
      </c>
      <c r="B5445" s="136"/>
      <c r="C5445" s="146">
        <f t="shared" si="783"/>
        <v>0</v>
      </c>
      <c r="D5445" s="146">
        <f t="shared" si="784"/>
        <v>1</v>
      </c>
      <c r="E5445" s="146">
        <f t="shared" si="785"/>
        <v>1900</v>
      </c>
      <c r="F5445" s="137"/>
      <c r="G5445" s="287"/>
      <c r="H5445" s="137"/>
      <c r="I5445" s="134"/>
      <c r="J5445" s="204"/>
      <c r="K5445" s="133"/>
      <c r="L5445" s="134"/>
      <c r="M5445" s="133"/>
      <c r="N5445" s="134"/>
      <c r="O5445" s="134"/>
      <c r="P5445" s="166"/>
      <c r="Q5445" s="164"/>
      <c r="R5445" s="165"/>
      <c r="S5445" s="138"/>
      <c r="T5445" s="138"/>
      <c r="U5445" s="138"/>
      <c r="V5445" s="138"/>
      <c r="W5445" s="166"/>
      <c r="X5445" s="135"/>
      <c r="Y5445" s="418">
        <f t="shared" si="786"/>
        <v>0</v>
      </c>
      <c r="Z5445" s="291">
        <f t="shared" si="787"/>
        <v>0</v>
      </c>
      <c r="AA5445" s="163"/>
      <c r="AB5445" s="177" t="str">
        <f t="shared" si="788"/>
        <v/>
      </c>
      <c r="AC5445" s="283" t="str">
        <f t="shared" si="789"/>
        <v/>
      </c>
      <c r="AD5445" s="283" t="str">
        <f t="shared" si="790"/>
        <v/>
      </c>
      <c r="AE5445" s="163"/>
      <c r="AF5445" s="162"/>
    </row>
    <row r="5446" spans="1:32">
      <c r="A5446" s="134">
        <v>5437</v>
      </c>
      <c r="B5446" s="136"/>
      <c r="C5446" s="146">
        <f t="shared" si="783"/>
        <v>0</v>
      </c>
      <c r="D5446" s="146">
        <f t="shared" si="784"/>
        <v>1</v>
      </c>
      <c r="E5446" s="146">
        <f t="shared" si="785"/>
        <v>1900</v>
      </c>
      <c r="F5446" s="137"/>
      <c r="G5446" s="287"/>
      <c r="H5446" s="137"/>
      <c r="I5446" s="134"/>
      <c r="J5446" s="204"/>
      <c r="K5446" s="133"/>
      <c r="L5446" s="134"/>
      <c r="M5446" s="133"/>
      <c r="N5446" s="134"/>
      <c r="O5446" s="134"/>
      <c r="P5446" s="166"/>
      <c r="Q5446" s="164"/>
      <c r="R5446" s="165"/>
      <c r="S5446" s="138"/>
      <c r="T5446" s="138"/>
      <c r="U5446" s="138"/>
      <c r="V5446" s="138"/>
      <c r="W5446" s="166"/>
      <c r="X5446" s="135"/>
      <c r="Y5446" s="418">
        <f t="shared" si="786"/>
        <v>0</v>
      </c>
      <c r="Z5446" s="291">
        <f t="shared" si="787"/>
        <v>0</v>
      </c>
      <c r="AA5446" s="163"/>
      <c r="AB5446" s="177" t="str">
        <f t="shared" si="788"/>
        <v/>
      </c>
      <c r="AC5446" s="283" t="str">
        <f t="shared" si="789"/>
        <v/>
      </c>
      <c r="AD5446" s="283" t="str">
        <f t="shared" si="790"/>
        <v/>
      </c>
      <c r="AE5446" s="163"/>
      <c r="AF5446" s="162"/>
    </row>
    <row r="5447" spans="1:32">
      <c r="A5447" s="134">
        <v>5438</v>
      </c>
      <c r="B5447" s="136"/>
      <c r="C5447" s="146">
        <f t="shared" si="783"/>
        <v>0</v>
      </c>
      <c r="D5447" s="146">
        <f t="shared" si="784"/>
        <v>1</v>
      </c>
      <c r="E5447" s="146">
        <f t="shared" si="785"/>
        <v>1900</v>
      </c>
      <c r="F5447" s="137"/>
      <c r="G5447" s="287"/>
      <c r="H5447" s="137"/>
      <c r="I5447" s="134"/>
      <c r="J5447" s="204"/>
      <c r="K5447" s="133"/>
      <c r="L5447" s="134"/>
      <c r="M5447" s="133"/>
      <c r="N5447" s="134"/>
      <c r="O5447" s="134"/>
      <c r="P5447" s="166"/>
      <c r="Q5447" s="164"/>
      <c r="R5447" s="165"/>
      <c r="S5447" s="138"/>
      <c r="T5447" s="138"/>
      <c r="U5447" s="138"/>
      <c r="V5447" s="138"/>
      <c r="W5447" s="166"/>
      <c r="X5447" s="135"/>
      <c r="Y5447" s="418">
        <f t="shared" si="786"/>
        <v>0</v>
      </c>
      <c r="Z5447" s="291">
        <f t="shared" si="787"/>
        <v>0</v>
      </c>
      <c r="AA5447" s="163"/>
      <c r="AB5447" s="177" t="str">
        <f t="shared" si="788"/>
        <v/>
      </c>
      <c r="AC5447" s="283" t="str">
        <f t="shared" si="789"/>
        <v/>
      </c>
      <c r="AD5447" s="283" t="str">
        <f t="shared" si="790"/>
        <v/>
      </c>
      <c r="AE5447" s="163"/>
      <c r="AF5447" s="162"/>
    </row>
    <row r="5448" spans="1:32">
      <c r="A5448" s="134">
        <v>5439</v>
      </c>
      <c r="B5448" s="136"/>
      <c r="C5448" s="146">
        <f t="shared" si="783"/>
        <v>0</v>
      </c>
      <c r="D5448" s="146">
        <f t="shared" si="784"/>
        <v>1</v>
      </c>
      <c r="E5448" s="146">
        <f t="shared" si="785"/>
        <v>1900</v>
      </c>
      <c r="F5448" s="137"/>
      <c r="G5448" s="287"/>
      <c r="H5448" s="137"/>
      <c r="I5448" s="134"/>
      <c r="J5448" s="204"/>
      <c r="K5448" s="133"/>
      <c r="L5448" s="134"/>
      <c r="M5448" s="133"/>
      <c r="N5448" s="134"/>
      <c r="O5448" s="134"/>
      <c r="P5448" s="166"/>
      <c r="Q5448" s="164"/>
      <c r="R5448" s="165"/>
      <c r="S5448" s="138"/>
      <c r="T5448" s="138"/>
      <c r="U5448" s="138"/>
      <c r="V5448" s="138"/>
      <c r="W5448" s="166"/>
      <c r="X5448" s="135"/>
      <c r="Y5448" s="418">
        <f t="shared" si="786"/>
        <v>0</v>
      </c>
      <c r="Z5448" s="291">
        <f t="shared" si="787"/>
        <v>0</v>
      </c>
      <c r="AA5448" s="163"/>
      <c r="AB5448" s="177" t="str">
        <f t="shared" si="788"/>
        <v/>
      </c>
      <c r="AC5448" s="283" t="str">
        <f t="shared" si="789"/>
        <v/>
      </c>
      <c r="AD5448" s="283" t="str">
        <f t="shared" si="790"/>
        <v/>
      </c>
      <c r="AE5448" s="163"/>
      <c r="AF5448" s="162"/>
    </row>
    <row r="5449" spans="1:32">
      <c r="A5449" s="134">
        <v>5440</v>
      </c>
      <c r="B5449" s="136"/>
      <c r="C5449" s="146">
        <f t="shared" si="783"/>
        <v>0</v>
      </c>
      <c r="D5449" s="146">
        <f t="shared" si="784"/>
        <v>1</v>
      </c>
      <c r="E5449" s="146">
        <f t="shared" si="785"/>
        <v>1900</v>
      </c>
      <c r="F5449" s="137"/>
      <c r="G5449" s="287"/>
      <c r="H5449" s="137"/>
      <c r="I5449" s="134"/>
      <c r="J5449" s="204"/>
      <c r="K5449" s="133"/>
      <c r="L5449" s="134"/>
      <c r="M5449" s="133"/>
      <c r="N5449" s="134"/>
      <c r="O5449" s="134"/>
      <c r="P5449" s="166"/>
      <c r="Q5449" s="164"/>
      <c r="R5449" s="165"/>
      <c r="S5449" s="138"/>
      <c r="T5449" s="138"/>
      <c r="U5449" s="138"/>
      <c r="V5449" s="138"/>
      <c r="W5449" s="166"/>
      <c r="X5449" s="135"/>
      <c r="Y5449" s="418">
        <f t="shared" si="786"/>
        <v>0</v>
      </c>
      <c r="Z5449" s="291">
        <f t="shared" si="787"/>
        <v>0</v>
      </c>
      <c r="AA5449" s="163"/>
      <c r="AB5449" s="177" t="str">
        <f t="shared" si="788"/>
        <v/>
      </c>
      <c r="AC5449" s="283" t="str">
        <f t="shared" si="789"/>
        <v/>
      </c>
      <c r="AD5449" s="283" t="str">
        <f t="shared" si="790"/>
        <v/>
      </c>
      <c r="AE5449" s="163"/>
      <c r="AF5449" s="162"/>
    </row>
    <row r="5450" spans="1:32">
      <c r="A5450" s="134">
        <v>5441</v>
      </c>
      <c r="B5450" s="136"/>
      <c r="C5450" s="146">
        <f t="shared" si="783"/>
        <v>0</v>
      </c>
      <c r="D5450" s="146">
        <f t="shared" si="784"/>
        <v>1</v>
      </c>
      <c r="E5450" s="146">
        <f t="shared" si="785"/>
        <v>1900</v>
      </c>
      <c r="F5450" s="137"/>
      <c r="G5450" s="287"/>
      <c r="H5450" s="137"/>
      <c r="I5450" s="134"/>
      <c r="J5450" s="204"/>
      <c r="K5450" s="133"/>
      <c r="L5450" s="134"/>
      <c r="M5450" s="133"/>
      <c r="N5450" s="134"/>
      <c r="O5450" s="134"/>
      <c r="P5450" s="166"/>
      <c r="Q5450" s="164"/>
      <c r="R5450" s="165"/>
      <c r="S5450" s="138"/>
      <c r="T5450" s="138"/>
      <c r="U5450" s="138"/>
      <c r="V5450" s="138"/>
      <c r="W5450" s="166"/>
      <c r="X5450" s="135"/>
      <c r="Y5450" s="418">
        <f t="shared" si="786"/>
        <v>0</v>
      </c>
      <c r="Z5450" s="291">
        <f t="shared" si="787"/>
        <v>0</v>
      </c>
      <c r="AA5450" s="163"/>
      <c r="AB5450" s="177" t="str">
        <f t="shared" si="788"/>
        <v/>
      </c>
      <c r="AC5450" s="283" t="str">
        <f t="shared" si="789"/>
        <v/>
      </c>
      <c r="AD5450" s="283" t="str">
        <f t="shared" si="790"/>
        <v/>
      </c>
      <c r="AE5450" s="163"/>
      <c r="AF5450" s="162"/>
    </row>
    <row r="5451" spans="1:32">
      <c r="A5451" s="134">
        <v>5442</v>
      </c>
      <c r="B5451" s="136"/>
      <c r="C5451" s="146">
        <f t="shared" ref="C5451:C5514" si="791">DAY(B5451)</f>
        <v>0</v>
      </c>
      <c r="D5451" s="146">
        <f t="shared" ref="D5451:D5514" si="792">MONTH(B5451)</f>
        <v>1</v>
      </c>
      <c r="E5451" s="146">
        <f t="shared" ref="E5451:E5514" si="793">YEAR(B5451)</f>
        <v>1900</v>
      </c>
      <c r="F5451" s="137"/>
      <c r="G5451" s="287"/>
      <c r="H5451" s="137"/>
      <c r="I5451" s="134"/>
      <c r="J5451" s="204"/>
      <c r="K5451" s="133"/>
      <c r="L5451" s="134"/>
      <c r="M5451" s="133"/>
      <c r="N5451" s="134"/>
      <c r="O5451" s="134"/>
      <c r="P5451" s="166"/>
      <c r="Q5451" s="164"/>
      <c r="R5451" s="165"/>
      <c r="S5451" s="138"/>
      <c r="T5451" s="138"/>
      <c r="U5451" s="138"/>
      <c r="V5451" s="138"/>
      <c r="W5451" s="166"/>
      <c r="X5451" s="135"/>
      <c r="Y5451" s="418">
        <f t="shared" ref="Y5451:Y5514" si="794">X5451*U5451</f>
        <v>0</v>
      </c>
      <c r="Z5451" s="291">
        <f t="shared" ref="Z5451:Z5514" si="795">Y5451*1.1</f>
        <v>0</v>
      </c>
      <c r="AA5451" s="163"/>
      <c r="AB5451" s="177" t="str">
        <f t="shared" ref="AB5451:AB5514" si="796">IF(S5451="","",IF(S5451-U5451=0,"Full","No"))</f>
        <v/>
      </c>
      <c r="AC5451" s="283" t="str">
        <f t="shared" ref="AC5451:AC5514" si="797">IF(AND(S5451&gt;U5451,V5451=0),"Lost",IF(AND(S5451&gt;U5451,V5451&lt;(S5451-U5451)),"Lost",""))</f>
        <v/>
      </c>
      <c r="AD5451" s="283" t="str">
        <f t="shared" ref="AD5451:AD5514" si="798">IF(AND(S5451&gt;U5451,V5451=0),S5451-U5451,IF(AND(S5451&gt;U5451,V5451&lt;(S5451-U5451)),S5451-(U5451+V5451),""))</f>
        <v/>
      </c>
      <c r="AE5451" s="163"/>
      <c r="AF5451" s="162"/>
    </row>
    <row r="5452" spans="1:32">
      <c r="A5452" s="134">
        <v>5443</v>
      </c>
      <c r="B5452" s="136"/>
      <c r="C5452" s="146">
        <f t="shared" si="791"/>
        <v>0</v>
      </c>
      <c r="D5452" s="146">
        <f t="shared" si="792"/>
        <v>1</v>
      </c>
      <c r="E5452" s="146">
        <f t="shared" si="793"/>
        <v>1900</v>
      </c>
      <c r="F5452" s="137"/>
      <c r="G5452" s="287"/>
      <c r="H5452" s="137"/>
      <c r="I5452" s="134"/>
      <c r="J5452" s="204"/>
      <c r="K5452" s="133"/>
      <c r="L5452" s="134"/>
      <c r="M5452" s="133"/>
      <c r="N5452" s="134"/>
      <c r="O5452" s="134"/>
      <c r="P5452" s="166"/>
      <c r="Q5452" s="164"/>
      <c r="R5452" s="165"/>
      <c r="S5452" s="138"/>
      <c r="T5452" s="138"/>
      <c r="U5452" s="138"/>
      <c r="V5452" s="138"/>
      <c r="W5452" s="166"/>
      <c r="X5452" s="135"/>
      <c r="Y5452" s="418">
        <f t="shared" si="794"/>
        <v>0</v>
      </c>
      <c r="Z5452" s="291">
        <f t="shared" si="795"/>
        <v>0</v>
      </c>
      <c r="AA5452" s="163"/>
      <c r="AB5452" s="177" t="str">
        <f t="shared" si="796"/>
        <v/>
      </c>
      <c r="AC5452" s="283" t="str">
        <f t="shared" si="797"/>
        <v/>
      </c>
      <c r="AD5452" s="283" t="str">
        <f t="shared" si="798"/>
        <v/>
      </c>
      <c r="AE5452" s="163"/>
      <c r="AF5452" s="162"/>
    </row>
    <row r="5453" spans="1:32">
      <c r="A5453" s="134">
        <v>5444</v>
      </c>
      <c r="B5453" s="136"/>
      <c r="C5453" s="146">
        <f t="shared" si="791"/>
        <v>0</v>
      </c>
      <c r="D5453" s="146">
        <f t="shared" si="792"/>
        <v>1</v>
      </c>
      <c r="E5453" s="146">
        <f t="shared" si="793"/>
        <v>1900</v>
      </c>
      <c r="F5453" s="137"/>
      <c r="G5453" s="287"/>
      <c r="H5453" s="137"/>
      <c r="I5453" s="134"/>
      <c r="J5453" s="204"/>
      <c r="K5453" s="133"/>
      <c r="L5453" s="134"/>
      <c r="M5453" s="133"/>
      <c r="N5453" s="134"/>
      <c r="O5453" s="134"/>
      <c r="P5453" s="166"/>
      <c r="Q5453" s="164"/>
      <c r="R5453" s="165"/>
      <c r="S5453" s="138"/>
      <c r="T5453" s="138"/>
      <c r="U5453" s="138"/>
      <c r="V5453" s="138"/>
      <c r="W5453" s="166"/>
      <c r="X5453" s="135"/>
      <c r="Y5453" s="418">
        <f t="shared" si="794"/>
        <v>0</v>
      </c>
      <c r="Z5453" s="291">
        <f t="shared" si="795"/>
        <v>0</v>
      </c>
      <c r="AA5453" s="163"/>
      <c r="AB5453" s="177" t="str">
        <f t="shared" si="796"/>
        <v/>
      </c>
      <c r="AC5453" s="283" t="str">
        <f t="shared" si="797"/>
        <v/>
      </c>
      <c r="AD5453" s="283" t="str">
        <f t="shared" si="798"/>
        <v/>
      </c>
      <c r="AE5453" s="163"/>
      <c r="AF5453" s="162"/>
    </row>
    <row r="5454" spans="1:32">
      <c r="A5454" s="134">
        <v>5445</v>
      </c>
      <c r="B5454" s="136"/>
      <c r="C5454" s="146">
        <f t="shared" si="791"/>
        <v>0</v>
      </c>
      <c r="D5454" s="146">
        <f t="shared" si="792"/>
        <v>1</v>
      </c>
      <c r="E5454" s="146">
        <f t="shared" si="793"/>
        <v>1900</v>
      </c>
      <c r="F5454" s="137"/>
      <c r="G5454" s="287"/>
      <c r="H5454" s="137"/>
      <c r="I5454" s="134"/>
      <c r="J5454" s="204"/>
      <c r="K5454" s="133"/>
      <c r="L5454" s="134"/>
      <c r="M5454" s="133"/>
      <c r="N5454" s="134"/>
      <c r="O5454" s="134"/>
      <c r="P5454" s="166"/>
      <c r="Q5454" s="164"/>
      <c r="R5454" s="165"/>
      <c r="S5454" s="138"/>
      <c r="T5454" s="138"/>
      <c r="U5454" s="138"/>
      <c r="V5454" s="138"/>
      <c r="W5454" s="166"/>
      <c r="X5454" s="135"/>
      <c r="Y5454" s="418">
        <f t="shared" si="794"/>
        <v>0</v>
      </c>
      <c r="Z5454" s="291">
        <f t="shared" si="795"/>
        <v>0</v>
      </c>
      <c r="AA5454" s="163"/>
      <c r="AB5454" s="177" t="str">
        <f t="shared" si="796"/>
        <v/>
      </c>
      <c r="AC5454" s="283" t="str">
        <f t="shared" si="797"/>
        <v/>
      </c>
      <c r="AD5454" s="283" t="str">
        <f t="shared" si="798"/>
        <v/>
      </c>
      <c r="AE5454" s="163"/>
      <c r="AF5454" s="162"/>
    </row>
    <row r="5455" spans="1:32">
      <c r="A5455" s="134">
        <v>5446</v>
      </c>
      <c r="B5455" s="136"/>
      <c r="C5455" s="146">
        <f t="shared" si="791"/>
        <v>0</v>
      </c>
      <c r="D5455" s="146">
        <f t="shared" si="792"/>
        <v>1</v>
      </c>
      <c r="E5455" s="146">
        <f t="shared" si="793"/>
        <v>1900</v>
      </c>
      <c r="F5455" s="137"/>
      <c r="G5455" s="287"/>
      <c r="H5455" s="137"/>
      <c r="I5455" s="134"/>
      <c r="J5455" s="204"/>
      <c r="K5455" s="133"/>
      <c r="L5455" s="134"/>
      <c r="M5455" s="133"/>
      <c r="N5455" s="134"/>
      <c r="O5455" s="134"/>
      <c r="P5455" s="166"/>
      <c r="Q5455" s="164"/>
      <c r="R5455" s="165"/>
      <c r="S5455" s="138"/>
      <c r="T5455" s="138"/>
      <c r="U5455" s="138"/>
      <c r="V5455" s="138"/>
      <c r="W5455" s="166"/>
      <c r="X5455" s="135"/>
      <c r="Y5455" s="418">
        <f t="shared" si="794"/>
        <v>0</v>
      </c>
      <c r="Z5455" s="291">
        <f t="shared" si="795"/>
        <v>0</v>
      </c>
      <c r="AA5455" s="163"/>
      <c r="AB5455" s="177" t="str">
        <f t="shared" si="796"/>
        <v/>
      </c>
      <c r="AC5455" s="283" t="str">
        <f t="shared" si="797"/>
        <v/>
      </c>
      <c r="AD5455" s="283" t="str">
        <f t="shared" si="798"/>
        <v/>
      </c>
      <c r="AE5455" s="163"/>
      <c r="AF5455" s="162"/>
    </row>
    <row r="5456" spans="1:32">
      <c r="A5456" s="134">
        <v>5447</v>
      </c>
      <c r="B5456" s="136"/>
      <c r="C5456" s="146">
        <f t="shared" si="791"/>
        <v>0</v>
      </c>
      <c r="D5456" s="146">
        <f t="shared" si="792"/>
        <v>1</v>
      </c>
      <c r="E5456" s="146">
        <f t="shared" si="793"/>
        <v>1900</v>
      </c>
      <c r="F5456" s="137"/>
      <c r="G5456" s="287"/>
      <c r="H5456" s="137"/>
      <c r="I5456" s="134"/>
      <c r="J5456" s="204"/>
      <c r="K5456" s="133"/>
      <c r="L5456" s="134"/>
      <c r="M5456" s="133"/>
      <c r="N5456" s="134"/>
      <c r="O5456" s="134"/>
      <c r="P5456" s="166"/>
      <c r="Q5456" s="164"/>
      <c r="R5456" s="165"/>
      <c r="S5456" s="138"/>
      <c r="T5456" s="138"/>
      <c r="U5456" s="138"/>
      <c r="V5456" s="138"/>
      <c r="W5456" s="166"/>
      <c r="X5456" s="135"/>
      <c r="Y5456" s="418">
        <f t="shared" si="794"/>
        <v>0</v>
      </c>
      <c r="Z5456" s="291">
        <f t="shared" si="795"/>
        <v>0</v>
      </c>
      <c r="AA5456" s="163"/>
      <c r="AB5456" s="177" t="str">
        <f t="shared" si="796"/>
        <v/>
      </c>
      <c r="AC5456" s="283" t="str">
        <f t="shared" si="797"/>
        <v/>
      </c>
      <c r="AD5456" s="283" t="str">
        <f t="shared" si="798"/>
        <v/>
      </c>
      <c r="AE5456" s="163"/>
      <c r="AF5456" s="162"/>
    </row>
    <row r="5457" spans="1:32">
      <c r="A5457" s="134">
        <v>5448</v>
      </c>
      <c r="B5457" s="136"/>
      <c r="C5457" s="146">
        <f t="shared" si="791"/>
        <v>0</v>
      </c>
      <c r="D5457" s="146">
        <f t="shared" si="792"/>
        <v>1</v>
      </c>
      <c r="E5457" s="146">
        <f t="shared" si="793"/>
        <v>1900</v>
      </c>
      <c r="F5457" s="137"/>
      <c r="G5457" s="287"/>
      <c r="H5457" s="137"/>
      <c r="I5457" s="134"/>
      <c r="J5457" s="204"/>
      <c r="K5457" s="133"/>
      <c r="L5457" s="134"/>
      <c r="M5457" s="133"/>
      <c r="N5457" s="134"/>
      <c r="O5457" s="134"/>
      <c r="P5457" s="166"/>
      <c r="Q5457" s="164"/>
      <c r="R5457" s="165"/>
      <c r="S5457" s="138"/>
      <c r="T5457" s="138"/>
      <c r="U5457" s="138"/>
      <c r="V5457" s="138"/>
      <c r="W5457" s="166"/>
      <c r="X5457" s="135"/>
      <c r="Y5457" s="418">
        <f t="shared" si="794"/>
        <v>0</v>
      </c>
      <c r="Z5457" s="291">
        <f t="shared" si="795"/>
        <v>0</v>
      </c>
      <c r="AA5457" s="163"/>
      <c r="AB5457" s="177" t="str">
        <f t="shared" si="796"/>
        <v/>
      </c>
      <c r="AC5457" s="283" t="str">
        <f t="shared" si="797"/>
        <v/>
      </c>
      <c r="AD5457" s="283" t="str">
        <f t="shared" si="798"/>
        <v/>
      </c>
      <c r="AE5457" s="163"/>
      <c r="AF5457" s="162"/>
    </row>
    <row r="5458" spans="1:32">
      <c r="A5458" s="134">
        <v>5449</v>
      </c>
      <c r="B5458" s="136"/>
      <c r="C5458" s="146">
        <f t="shared" si="791"/>
        <v>0</v>
      </c>
      <c r="D5458" s="146">
        <f t="shared" si="792"/>
        <v>1</v>
      </c>
      <c r="E5458" s="146">
        <f t="shared" si="793"/>
        <v>1900</v>
      </c>
      <c r="F5458" s="137"/>
      <c r="G5458" s="287"/>
      <c r="H5458" s="137"/>
      <c r="I5458" s="134"/>
      <c r="J5458" s="204"/>
      <c r="K5458" s="133"/>
      <c r="L5458" s="134"/>
      <c r="M5458" s="133"/>
      <c r="N5458" s="134"/>
      <c r="O5458" s="134"/>
      <c r="P5458" s="166"/>
      <c r="Q5458" s="164"/>
      <c r="R5458" s="165"/>
      <c r="S5458" s="138"/>
      <c r="T5458" s="138"/>
      <c r="U5458" s="138"/>
      <c r="V5458" s="138"/>
      <c r="W5458" s="166"/>
      <c r="X5458" s="135"/>
      <c r="Y5458" s="418">
        <f t="shared" si="794"/>
        <v>0</v>
      </c>
      <c r="Z5458" s="291">
        <f t="shared" si="795"/>
        <v>0</v>
      </c>
      <c r="AA5458" s="163"/>
      <c r="AB5458" s="177" t="str">
        <f t="shared" si="796"/>
        <v/>
      </c>
      <c r="AC5458" s="283" t="str">
        <f t="shared" si="797"/>
        <v/>
      </c>
      <c r="AD5458" s="283" t="str">
        <f t="shared" si="798"/>
        <v/>
      </c>
      <c r="AE5458" s="163"/>
      <c r="AF5458" s="162"/>
    </row>
    <row r="5459" spans="1:32">
      <c r="A5459" s="134">
        <v>5450</v>
      </c>
      <c r="B5459" s="136"/>
      <c r="C5459" s="146">
        <f t="shared" si="791"/>
        <v>0</v>
      </c>
      <c r="D5459" s="146">
        <f t="shared" si="792"/>
        <v>1</v>
      </c>
      <c r="E5459" s="146">
        <f t="shared" si="793"/>
        <v>1900</v>
      </c>
      <c r="F5459" s="137"/>
      <c r="G5459" s="287"/>
      <c r="H5459" s="137"/>
      <c r="I5459" s="134"/>
      <c r="J5459" s="204"/>
      <c r="K5459" s="133"/>
      <c r="L5459" s="134"/>
      <c r="M5459" s="133"/>
      <c r="N5459" s="134"/>
      <c r="O5459" s="134"/>
      <c r="P5459" s="166"/>
      <c r="Q5459" s="164"/>
      <c r="R5459" s="165"/>
      <c r="S5459" s="138"/>
      <c r="T5459" s="138"/>
      <c r="U5459" s="138"/>
      <c r="V5459" s="138"/>
      <c r="W5459" s="166"/>
      <c r="X5459" s="135"/>
      <c r="Y5459" s="418">
        <f t="shared" si="794"/>
        <v>0</v>
      </c>
      <c r="Z5459" s="291">
        <f t="shared" si="795"/>
        <v>0</v>
      </c>
      <c r="AA5459" s="163"/>
      <c r="AB5459" s="177" t="str">
        <f t="shared" si="796"/>
        <v/>
      </c>
      <c r="AC5459" s="283" t="str">
        <f t="shared" si="797"/>
        <v/>
      </c>
      <c r="AD5459" s="283" t="str">
        <f t="shared" si="798"/>
        <v/>
      </c>
      <c r="AE5459" s="163"/>
      <c r="AF5459" s="162"/>
    </row>
    <row r="5460" spans="1:32">
      <c r="A5460" s="134">
        <v>5451</v>
      </c>
      <c r="B5460" s="136"/>
      <c r="C5460" s="146">
        <f t="shared" si="791"/>
        <v>0</v>
      </c>
      <c r="D5460" s="146">
        <f t="shared" si="792"/>
        <v>1</v>
      </c>
      <c r="E5460" s="146">
        <f t="shared" si="793"/>
        <v>1900</v>
      </c>
      <c r="F5460" s="137"/>
      <c r="G5460" s="287"/>
      <c r="H5460" s="137"/>
      <c r="I5460" s="134"/>
      <c r="J5460" s="204"/>
      <c r="K5460" s="133"/>
      <c r="L5460" s="134"/>
      <c r="M5460" s="133"/>
      <c r="N5460" s="134"/>
      <c r="O5460" s="134"/>
      <c r="P5460" s="166"/>
      <c r="Q5460" s="164"/>
      <c r="R5460" s="165"/>
      <c r="S5460" s="138"/>
      <c r="T5460" s="138"/>
      <c r="U5460" s="138"/>
      <c r="V5460" s="138"/>
      <c r="W5460" s="166"/>
      <c r="X5460" s="135"/>
      <c r="Y5460" s="418">
        <f t="shared" si="794"/>
        <v>0</v>
      </c>
      <c r="Z5460" s="291">
        <f t="shared" si="795"/>
        <v>0</v>
      </c>
      <c r="AA5460" s="163"/>
      <c r="AB5460" s="177" t="str">
        <f t="shared" si="796"/>
        <v/>
      </c>
      <c r="AC5460" s="283" t="str">
        <f t="shared" si="797"/>
        <v/>
      </c>
      <c r="AD5460" s="283" t="str">
        <f t="shared" si="798"/>
        <v/>
      </c>
      <c r="AE5460" s="163"/>
      <c r="AF5460" s="162"/>
    </row>
    <row r="5461" spans="1:32">
      <c r="A5461" s="134">
        <v>5452</v>
      </c>
      <c r="B5461" s="136"/>
      <c r="C5461" s="146">
        <f t="shared" si="791"/>
        <v>0</v>
      </c>
      <c r="D5461" s="146">
        <f t="shared" si="792"/>
        <v>1</v>
      </c>
      <c r="E5461" s="146">
        <f t="shared" si="793"/>
        <v>1900</v>
      </c>
      <c r="F5461" s="137"/>
      <c r="G5461" s="287"/>
      <c r="H5461" s="137"/>
      <c r="I5461" s="134"/>
      <c r="J5461" s="204"/>
      <c r="K5461" s="133"/>
      <c r="L5461" s="134"/>
      <c r="M5461" s="133"/>
      <c r="N5461" s="134"/>
      <c r="O5461" s="134"/>
      <c r="P5461" s="166"/>
      <c r="Q5461" s="164"/>
      <c r="R5461" s="165"/>
      <c r="S5461" s="138"/>
      <c r="T5461" s="138"/>
      <c r="U5461" s="138"/>
      <c r="V5461" s="138"/>
      <c r="W5461" s="166"/>
      <c r="X5461" s="135"/>
      <c r="Y5461" s="418">
        <f t="shared" si="794"/>
        <v>0</v>
      </c>
      <c r="Z5461" s="291">
        <f t="shared" si="795"/>
        <v>0</v>
      </c>
      <c r="AA5461" s="163"/>
      <c r="AB5461" s="177" t="str">
        <f t="shared" si="796"/>
        <v/>
      </c>
      <c r="AC5461" s="283" t="str">
        <f t="shared" si="797"/>
        <v/>
      </c>
      <c r="AD5461" s="283" t="str">
        <f t="shared" si="798"/>
        <v/>
      </c>
      <c r="AE5461" s="163"/>
      <c r="AF5461" s="162"/>
    </row>
    <row r="5462" spans="1:32">
      <c r="A5462" s="134">
        <v>5453</v>
      </c>
      <c r="B5462" s="136"/>
      <c r="C5462" s="146">
        <f t="shared" si="791"/>
        <v>0</v>
      </c>
      <c r="D5462" s="146">
        <f t="shared" si="792"/>
        <v>1</v>
      </c>
      <c r="E5462" s="146">
        <f t="shared" si="793"/>
        <v>1900</v>
      </c>
      <c r="F5462" s="137"/>
      <c r="G5462" s="287"/>
      <c r="H5462" s="137"/>
      <c r="I5462" s="134"/>
      <c r="J5462" s="204"/>
      <c r="K5462" s="133"/>
      <c r="L5462" s="134"/>
      <c r="M5462" s="133"/>
      <c r="N5462" s="134"/>
      <c r="O5462" s="134"/>
      <c r="P5462" s="166"/>
      <c r="Q5462" s="164"/>
      <c r="R5462" s="165"/>
      <c r="S5462" s="138"/>
      <c r="T5462" s="138"/>
      <c r="U5462" s="138"/>
      <c r="V5462" s="138"/>
      <c r="W5462" s="166"/>
      <c r="X5462" s="135"/>
      <c r="Y5462" s="418">
        <f t="shared" si="794"/>
        <v>0</v>
      </c>
      <c r="Z5462" s="291">
        <f t="shared" si="795"/>
        <v>0</v>
      </c>
      <c r="AA5462" s="163"/>
      <c r="AB5462" s="177" t="str">
        <f t="shared" si="796"/>
        <v/>
      </c>
      <c r="AC5462" s="283" t="str">
        <f t="shared" si="797"/>
        <v/>
      </c>
      <c r="AD5462" s="283" t="str">
        <f t="shared" si="798"/>
        <v/>
      </c>
      <c r="AE5462" s="163"/>
      <c r="AF5462" s="162"/>
    </row>
    <row r="5463" spans="1:32">
      <c r="A5463" s="134">
        <v>5454</v>
      </c>
      <c r="B5463" s="136"/>
      <c r="C5463" s="146">
        <f t="shared" si="791"/>
        <v>0</v>
      </c>
      <c r="D5463" s="146">
        <f t="shared" si="792"/>
        <v>1</v>
      </c>
      <c r="E5463" s="146">
        <f t="shared" si="793"/>
        <v>1900</v>
      </c>
      <c r="F5463" s="137"/>
      <c r="G5463" s="287"/>
      <c r="H5463" s="137"/>
      <c r="I5463" s="134"/>
      <c r="J5463" s="204"/>
      <c r="K5463" s="133"/>
      <c r="L5463" s="134"/>
      <c r="M5463" s="133"/>
      <c r="N5463" s="134"/>
      <c r="O5463" s="134"/>
      <c r="P5463" s="166"/>
      <c r="Q5463" s="164"/>
      <c r="R5463" s="165"/>
      <c r="S5463" s="138"/>
      <c r="T5463" s="138"/>
      <c r="U5463" s="138"/>
      <c r="V5463" s="138"/>
      <c r="W5463" s="166"/>
      <c r="X5463" s="135"/>
      <c r="Y5463" s="418">
        <f t="shared" si="794"/>
        <v>0</v>
      </c>
      <c r="Z5463" s="291">
        <f t="shared" si="795"/>
        <v>0</v>
      </c>
      <c r="AA5463" s="163"/>
      <c r="AB5463" s="177" t="str">
        <f t="shared" si="796"/>
        <v/>
      </c>
      <c r="AC5463" s="283" t="str">
        <f t="shared" si="797"/>
        <v/>
      </c>
      <c r="AD5463" s="283" t="str">
        <f t="shared" si="798"/>
        <v/>
      </c>
      <c r="AE5463" s="163"/>
      <c r="AF5463" s="162"/>
    </row>
    <row r="5464" spans="1:32">
      <c r="A5464" s="134">
        <v>5455</v>
      </c>
      <c r="B5464" s="136"/>
      <c r="C5464" s="146">
        <f t="shared" si="791"/>
        <v>0</v>
      </c>
      <c r="D5464" s="146">
        <f t="shared" si="792"/>
        <v>1</v>
      </c>
      <c r="E5464" s="146">
        <f t="shared" si="793"/>
        <v>1900</v>
      </c>
      <c r="F5464" s="137"/>
      <c r="G5464" s="287"/>
      <c r="H5464" s="137"/>
      <c r="I5464" s="134"/>
      <c r="J5464" s="204"/>
      <c r="K5464" s="133"/>
      <c r="L5464" s="134"/>
      <c r="M5464" s="133"/>
      <c r="N5464" s="134"/>
      <c r="O5464" s="134"/>
      <c r="P5464" s="166"/>
      <c r="Q5464" s="164"/>
      <c r="R5464" s="165"/>
      <c r="S5464" s="138"/>
      <c r="T5464" s="138"/>
      <c r="U5464" s="138"/>
      <c r="V5464" s="138"/>
      <c r="W5464" s="166"/>
      <c r="X5464" s="135"/>
      <c r="Y5464" s="418">
        <f t="shared" si="794"/>
        <v>0</v>
      </c>
      <c r="Z5464" s="291">
        <f t="shared" si="795"/>
        <v>0</v>
      </c>
      <c r="AA5464" s="163"/>
      <c r="AB5464" s="177" t="str">
        <f t="shared" si="796"/>
        <v/>
      </c>
      <c r="AC5464" s="283" t="str">
        <f t="shared" si="797"/>
        <v/>
      </c>
      <c r="AD5464" s="283" t="str">
        <f t="shared" si="798"/>
        <v/>
      </c>
      <c r="AE5464" s="163"/>
      <c r="AF5464" s="162"/>
    </row>
    <row r="5465" spans="1:32">
      <c r="A5465" s="134">
        <v>5456</v>
      </c>
      <c r="B5465" s="136"/>
      <c r="C5465" s="146">
        <f t="shared" si="791"/>
        <v>0</v>
      </c>
      <c r="D5465" s="146">
        <f t="shared" si="792"/>
        <v>1</v>
      </c>
      <c r="E5465" s="146">
        <f t="shared" si="793"/>
        <v>1900</v>
      </c>
      <c r="F5465" s="137"/>
      <c r="G5465" s="287"/>
      <c r="H5465" s="137"/>
      <c r="I5465" s="134"/>
      <c r="J5465" s="204"/>
      <c r="K5465" s="133"/>
      <c r="L5465" s="134"/>
      <c r="M5465" s="133"/>
      <c r="N5465" s="134"/>
      <c r="O5465" s="134"/>
      <c r="P5465" s="166"/>
      <c r="Q5465" s="164"/>
      <c r="R5465" s="165"/>
      <c r="S5465" s="138"/>
      <c r="T5465" s="138"/>
      <c r="U5465" s="138"/>
      <c r="V5465" s="138"/>
      <c r="W5465" s="166"/>
      <c r="X5465" s="135"/>
      <c r="Y5465" s="418">
        <f t="shared" si="794"/>
        <v>0</v>
      </c>
      <c r="Z5465" s="291">
        <f t="shared" si="795"/>
        <v>0</v>
      </c>
      <c r="AA5465" s="163"/>
      <c r="AB5465" s="177" t="str">
        <f t="shared" si="796"/>
        <v/>
      </c>
      <c r="AC5465" s="283" t="str">
        <f t="shared" si="797"/>
        <v/>
      </c>
      <c r="AD5465" s="283" t="str">
        <f t="shared" si="798"/>
        <v/>
      </c>
      <c r="AE5465" s="163"/>
      <c r="AF5465" s="162"/>
    </row>
    <row r="5466" spans="1:32">
      <c r="A5466" s="134">
        <v>5457</v>
      </c>
      <c r="B5466" s="136"/>
      <c r="C5466" s="146">
        <f t="shared" si="791"/>
        <v>0</v>
      </c>
      <c r="D5466" s="146">
        <f t="shared" si="792"/>
        <v>1</v>
      </c>
      <c r="E5466" s="146">
        <f t="shared" si="793"/>
        <v>1900</v>
      </c>
      <c r="F5466" s="137"/>
      <c r="G5466" s="287"/>
      <c r="H5466" s="137"/>
      <c r="I5466" s="134"/>
      <c r="J5466" s="204"/>
      <c r="K5466" s="133"/>
      <c r="L5466" s="134"/>
      <c r="M5466" s="133"/>
      <c r="N5466" s="134"/>
      <c r="O5466" s="134"/>
      <c r="P5466" s="166"/>
      <c r="Q5466" s="164"/>
      <c r="R5466" s="165"/>
      <c r="S5466" s="138"/>
      <c r="T5466" s="138"/>
      <c r="U5466" s="138"/>
      <c r="V5466" s="138"/>
      <c r="W5466" s="166"/>
      <c r="X5466" s="135"/>
      <c r="Y5466" s="418">
        <f t="shared" si="794"/>
        <v>0</v>
      </c>
      <c r="Z5466" s="291">
        <f t="shared" si="795"/>
        <v>0</v>
      </c>
      <c r="AA5466" s="163"/>
      <c r="AB5466" s="177" t="str">
        <f t="shared" si="796"/>
        <v/>
      </c>
      <c r="AC5466" s="283" t="str">
        <f t="shared" si="797"/>
        <v/>
      </c>
      <c r="AD5466" s="283" t="str">
        <f t="shared" si="798"/>
        <v/>
      </c>
      <c r="AE5466" s="163"/>
      <c r="AF5466" s="162"/>
    </row>
    <row r="5467" spans="1:32">
      <c r="A5467" s="134">
        <v>5458</v>
      </c>
      <c r="B5467" s="136"/>
      <c r="C5467" s="146">
        <f t="shared" si="791"/>
        <v>0</v>
      </c>
      <c r="D5467" s="146">
        <f t="shared" si="792"/>
        <v>1</v>
      </c>
      <c r="E5467" s="146">
        <f t="shared" si="793"/>
        <v>1900</v>
      </c>
      <c r="F5467" s="137"/>
      <c r="G5467" s="287"/>
      <c r="H5467" s="137"/>
      <c r="I5467" s="134"/>
      <c r="J5467" s="204"/>
      <c r="K5467" s="133"/>
      <c r="L5467" s="134"/>
      <c r="M5467" s="133"/>
      <c r="N5467" s="134"/>
      <c r="O5467" s="134"/>
      <c r="P5467" s="166"/>
      <c r="Q5467" s="164"/>
      <c r="R5467" s="165"/>
      <c r="S5467" s="138"/>
      <c r="T5467" s="138"/>
      <c r="U5467" s="138"/>
      <c r="V5467" s="138"/>
      <c r="W5467" s="166"/>
      <c r="X5467" s="135"/>
      <c r="Y5467" s="418">
        <f t="shared" si="794"/>
        <v>0</v>
      </c>
      <c r="Z5467" s="291">
        <f t="shared" si="795"/>
        <v>0</v>
      </c>
      <c r="AA5467" s="163"/>
      <c r="AB5467" s="177" t="str">
        <f t="shared" si="796"/>
        <v/>
      </c>
      <c r="AC5467" s="283" t="str">
        <f t="shared" si="797"/>
        <v/>
      </c>
      <c r="AD5467" s="283" t="str">
        <f t="shared" si="798"/>
        <v/>
      </c>
      <c r="AE5467" s="163"/>
      <c r="AF5467" s="162"/>
    </row>
    <row r="5468" spans="1:32">
      <c r="A5468" s="134">
        <v>5459</v>
      </c>
      <c r="B5468" s="136"/>
      <c r="C5468" s="146">
        <f t="shared" si="791"/>
        <v>0</v>
      </c>
      <c r="D5468" s="146">
        <f t="shared" si="792"/>
        <v>1</v>
      </c>
      <c r="E5468" s="146">
        <f t="shared" si="793"/>
        <v>1900</v>
      </c>
      <c r="F5468" s="137"/>
      <c r="G5468" s="287"/>
      <c r="H5468" s="137"/>
      <c r="I5468" s="134"/>
      <c r="J5468" s="204"/>
      <c r="K5468" s="133"/>
      <c r="L5468" s="134"/>
      <c r="M5468" s="133"/>
      <c r="N5468" s="134"/>
      <c r="O5468" s="134"/>
      <c r="P5468" s="166"/>
      <c r="Q5468" s="164"/>
      <c r="R5468" s="165"/>
      <c r="S5468" s="138"/>
      <c r="T5468" s="138"/>
      <c r="U5468" s="138"/>
      <c r="V5468" s="138"/>
      <c r="W5468" s="166"/>
      <c r="X5468" s="135"/>
      <c r="Y5468" s="418">
        <f t="shared" si="794"/>
        <v>0</v>
      </c>
      <c r="Z5468" s="291">
        <f t="shared" si="795"/>
        <v>0</v>
      </c>
      <c r="AA5468" s="163"/>
      <c r="AB5468" s="177" t="str">
        <f t="shared" si="796"/>
        <v/>
      </c>
      <c r="AC5468" s="283" t="str">
        <f t="shared" si="797"/>
        <v/>
      </c>
      <c r="AD5468" s="283" t="str">
        <f t="shared" si="798"/>
        <v/>
      </c>
      <c r="AE5468" s="163"/>
      <c r="AF5468" s="162"/>
    </row>
    <row r="5469" spans="1:32">
      <c r="A5469" s="134">
        <v>5460</v>
      </c>
      <c r="B5469" s="136"/>
      <c r="C5469" s="146">
        <f t="shared" si="791"/>
        <v>0</v>
      </c>
      <c r="D5469" s="146">
        <f t="shared" si="792"/>
        <v>1</v>
      </c>
      <c r="E5469" s="146">
        <f t="shared" si="793"/>
        <v>1900</v>
      </c>
      <c r="F5469" s="137"/>
      <c r="G5469" s="287"/>
      <c r="H5469" s="137"/>
      <c r="I5469" s="134"/>
      <c r="J5469" s="204"/>
      <c r="K5469" s="133"/>
      <c r="L5469" s="134"/>
      <c r="M5469" s="133"/>
      <c r="N5469" s="134"/>
      <c r="O5469" s="134"/>
      <c r="P5469" s="166"/>
      <c r="Q5469" s="164"/>
      <c r="R5469" s="165"/>
      <c r="S5469" s="138"/>
      <c r="T5469" s="138"/>
      <c r="U5469" s="138"/>
      <c r="V5469" s="138"/>
      <c r="W5469" s="166"/>
      <c r="X5469" s="135"/>
      <c r="Y5469" s="418">
        <f t="shared" si="794"/>
        <v>0</v>
      </c>
      <c r="Z5469" s="291">
        <f t="shared" si="795"/>
        <v>0</v>
      </c>
      <c r="AA5469" s="163"/>
      <c r="AB5469" s="177" t="str">
        <f t="shared" si="796"/>
        <v/>
      </c>
      <c r="AC5469" s="283" t="str">
        <f t="shared" si="797"/>
        <v/>
      </c>
      <c r="AD5469" s="283" t="str">
        <f t="shared" si="798"/>
        <v/>
      </c>
      <c r="AE5469" s="163"/>
      <c r="AF5469" s="162"/>
    </row>
    <row r="5470" spans="1:32">
      <c r="A5470" s="134">
        <v>5461</v>
      </c>
      <c r="B5470" s="136"/>
      <c r="C5470" s="146">
        <f t="shared" si="791"/>
        <v>0</v>
      </c>
      <c r="D5470" s="146">
        <f t="shared" si="792"/>
        <v>1</v>
      </c>
      <c r="E5470" s="146">
        <f t="shared" si="793"/>
        <v>1900</v>
      </c>
      <c r="F5470" s="137"/>
      <c r="G5470" s="287"/>
      <c r="H5470" s="137"/>
      <c r="I5470" s="134"/>
      <c r="J5470" s="204"/>
      <c r="K5470" s="133"/>
      <c r="L5470" s="134"/>
      <c r="M5470" s="133"/>
      <c r="N5470" s="134"/>
      <c r="O5470" s="134"/>
      <c r="P5470" s="166"/>
      <c r="Q5470" s="164"/>
      <c r="R5470" s="165"/>
      <c r="S5470" s="138"/>
      <c r="T5470" s="138"/>
      <c r="U5470" s="138"/>
      <c r="V5470" s="138"/>
      <c r="W5470" s="166"/>
      <c r="X5470" s="135"/>
      <c r="Y5470" s="418">
        <f t="shared" si="794"/>
        <v>0</v>
      </c>
      <c r="Z5470" s="291">
        <f t="shared" si="795"/>
        <v>0</v>
      </c>
      <c r="AA5470" s="163"/>
      <c r="AB5470" s="177" t="str">
        <f t="shared" si="796"/>
        <v/>
      </c>
      <c r="AC5470" s="283" t="str">
        <f t="shared" si="797"/>
        <v/>
      </c>
      <c r="AD5470" s="283" t="str">
        <f t="shared" si="798"/>
        <v/>
      </c>
      <c r="AE5470" s="163"/>
      <c r="AF5470" s="162"/>
    </row>
    <row r="5471" spans="1:32">
      <c r="A5471" s="134">
        <v>5462</v>
      </c>
      <c r="B5471" s="136"/>
      <c r="C5471" s="146">
        <f t="shared" si="791"/>
        <v>0</v>
      </c>
      <c r="D5471" s="146">
        <f t="shared" si="792"/>
        <v>1</v>
      </c>
      <c r="E5471" s="146">
        <f t="shared" si="793"/>
        <v>1900</v>
      </c>
      <c r="F5471" s="137"/>
      <c r="G5471" s="287"/>
      <c r="H5471" s="137"/>
      <c r="I5471" s="134"/>
      <c r="J5471" s="204"/>
      <c r="K5471" s="133"/>
      <c r="L5471" s="134"/>
      <c r="M5471" s="133"/>
      <c r="N5471" s="134"/>
      <c r="O5471" s="134"/>
      <c r="P5471" s="166"/>
      <c r="Q5471" s="164"/>
      <c r="R5471" s="165"/>
      <c r="S5471" s="138"/>
      <c r="T5471" s="138"/>
      <c r="U5471" s="138"/>
      <c r="V5471" s="138"/>
      <c r="W5471" s="166"/>
      <c r="X5471" s="135"/>
      <c r="Y5471" s="418">
        <f t="shared" si="794"/>
        <v>0</v>
      </c>
      <c r="Z5471" s="291">
        <f t="shared" si="795"/>
        <v>0</v>
      </c>
      <c r="AA5471" s="163"/>
      <c r="AB5471" s="177" t="str">
        <f t="shared" si="796"/>
        <v/>
      </c>
      <c r="AC5471" s="283" t="str">
        <f t="shared" si="797"/>
        <v/>
      </c>
      <c r="AD5471" s="283" t="str">
        <f t="shared" si="798"/>
        <v/>
      </c>
      <c r="AE5471" s="163"/>
      <c r="AF5471" s="162"/>
    </row>
    <row r="5472" spans="1:32">
      <c r="A5472" s="134">
        <v>5463</v>
      </c>
      <c r="B5472" s="136"/>
      <c r="C5472" s="146">
        <f t="shared" si="791"/>
        <v>0</v>
      </c>
      <c r="D5472" s="146">
        <f t="shared" si="792"/>
        <v>1</v>
      </c>
      <c r="E5472" s="146">
        <f t="shared" si="793"/>
        <v>1900</v>
      </c>
      <c r="F5472" s="137"/>
      <c r="G5472" s="287"/>
      <c r="H5472" s="137"/>
      <c r="I5472" s="134"/>
      <c r="J5472" s="204"/>
      <c r="K5472" s="133"/>
      <c r="L5472" s="134"/>
      <c r="M5472" s="133"/>
      <c r="N5472" s="134"/>
      <c r="O5472" s="134"/>
      <c r="P5472" s="166"/>
      <c r="Q5472" s="164"/>
      <c r="R5472" s="165"/>
      <c r="S5472" s="138"/>
      <c r="T5472" s="138"/>
      <c r="U5472" s="138"/>
      <c r="V5472" s="138"/>
      <c r="W5472" s="166"/>
      <c r="X5472" s="135"/>
      <c r="Y5472" s="418">
        <f t="shared" si="794"/>
        <v>0</v>
      </c>
      <c r="Z5472" s="291">
        <f t="shared" si="795"/>
        <v>0</v>
      </c>
      <c r="AA5472" s="163"/>
      <c r="AB5472" s="177" t="str">
        <f t="shared" si="796"/>
        <v/>
      </c>
      <c r="AC5472" s="283" t="str">
        <f t="shared" si="797"/>
        <v/>
      </c>
      <c r="AD5472" s="283" t="str">
        <f t="shared" si="798"/>
        <v/>
      </c>
      <c r="AE5472" s="163"/>
      <c r="AF5472" s="162"/>
    </row>
    <row r="5473" spans="1:32">
      <c r="A5473" s="134">
        <v>5464</v>
      </c>
      <c r="B5473" s="136"/>
      <c r="C5473" s="146">
        <f t="shared" si="791"/>
        <v>0</v>
      </c>
      <c r="D5473" s="146">
        <f t="shared" si="792"/>
        <v>1</v>
      </c>
      <c r="E5473" s="146">
        <f t="shared" si="793"/>
        <v>1900</v>
      </c>
      <c r="F5473" s="137"/>
      <c r="G5473" s="287"/>
      <c r="H5473" s="137"/>
      <c r="I5473" s="134"/>
      <c r="J5473" s="204"/>
      <c r="K5473" s="133"/>
      <c r="L5473" s="134"/>
      <c r="M5473" s="133"/>
      <c r="N5473" s="134"/>
      <c r="O5473" s="134"/>
      <c r="P5473" s="166"/>
      <c r="Q5473" s="164"/>
      <c r="R5473" s="165"/>
      <c r="S5473" s="138"/>
      <c r="T5473" s="138"/>
      <c r="U5473" s="138"/>
      <c r="V5473" s="138"/>
      <c r="W5473" s="166"/>
      <c r="X5473" s="135"/>
      <c r="Y5473" s="418">
        <f t="shared" si="794"/>
        <v>0</v>
      </c>
      <c r="Z5473" s="291">
        <f t="shared" si="795"/>
        <v>0</v>
      </c>
      <c r="AA5473" s="163"/>
      <c r="AB5473" s="177" t="str">
        <f t="shared" si="796"/>
        <v/>
      </c>
      <c r="AC5473" s="283" t="str">
        <f t="shared" si="797"/>
        <v/>
      </c>
      <c r="AD5473" s="283" t="str">
        <f t="shared" si="798"/>
        <v/>
      </c>
      <c r="AE5473" s="163"/>
      <c r="AF5473" s="162"/>
    </row>
    <row r="5474" spans="1:32">
      <c r="A5474" s="134">
        <v>5465</v>
      </c>
      <c r="B5474" s="136"/>
      <c r="C5474" s="146">
        <f t="shared" si="791"/>
        <v>0</v>
      </c>
      <c r="D5474" s="146">
        <f t="shared" si="792"/>
        <v>1</v>
      </c>
      <c r="E5474" s="146">
        <f t="shared" si="793"/>
        <v>1900</v>
      </c>
      <c r="F5474" s="137"/>
      <c r="G5474" s="287"/>
      <c r="H5474" s="137"/>
      <c r="I5474" s="134"/>
      <c r="J5474" s="204"/>
      <c r="K5474" s="133"/>
      <c r="L5474" s="134"/>
      <c r="M5474" s="133"/>
      <c r="N5474" s="134"/>
      <c r="O5474" s="134"/>
      <c r="P5474" s="166"/>
      <c r="Q5474" s="164"/>
      <c r="R5474" s="165"/>
      <c r="S5474" s="138"/>
      <c r="T5474" s="138"/>
      <c r="U5474" s="138"/>
      <c r="V5474" s="138"/>
      <c r="W5474" s="166"/>
      <c r="X5474" s="135"/>
      <c r="Y5474" s="418">
        <f t="shared" si="794"/>
        <v>0</v>
      </c>
      <c r="Z5474" s="291">
        <f t="shared" si="795"/>
        <v>0</v>
      </c>
      <c r="AA5474" s="163"/>
      <c r="AB5474" s="177" t="str">
        <f t="shared" si="796"/>
        <v/>
      </c>
      <c r="AC5474" s="283" t="str">
        <f t="shared" si="797"/>
        <v/>
      </c>
      <c r="AD5474" s="283" t="str">
        <f t="shared" si="798"/>
        <v/>
      </c>
      <c r="AE5474" s="163"/>
      <c r="AF5474" s="162"/>
    </row>
    <row r="5475" spans="1:32">
      <c r="A5475" s="134">
        <v>5466</v>
      </c>
      <c r="B5475" s="136"/>
      <c r="C5475" s="146">
        <f t="shared" si="791"/>
        <v>0</v>
      </c>
      <c r="D5475" s="146">
        <f t="shared" si="792"/>
        <v>1</v>
      </c>
      <c r="E5475" s="146">
        <f t="shared" si="793"/>
        <v>1900</v>
      </c>
      <c r="F5475" s="137"/>
      <c r="G5475" s="287"/>
      <c r="H5475" s="137"/>
      <c r="I5475" s="134"/>
      <c r="J5475" s="204"/>
      <c r="K5475" s="133"/>
      <c r="L5475" s="134"/>
      <c r="M5475" s="133"/>
      <c r="N5475" s="134"/>
      <c r="O5475" s="134"/>
      <c r="P5475" s="166"/>
      <c r="Q5475" s="164"/>
      <c r="R5475" s="165"/>
      <c r="S5475" s="138"/>
      <c r="T5475" s="138"/>
      <c r="U5475" s="138"/>
      <c r="V5475" s="138"/>
      <c r="W5475" s="166"/>
      <c r="X5475" s="135"/>
      <c r="Y5475" s="418">
        <f t="shared" si="794"/>
        <v>0</v>
      </c>
      <c r="Z5475" s="291">
        <f t="shared" si="795"/>
        <v>0</v>
      </c>
      <c r="AA5475" s="163"/>
      <c r="AB5475" s="177" t="str">
        <f t="shared" si="796"/>
        <v/>
      </c>
      <c r="AC5475" s="283" t="str">
        <f t="shared" si="797"/>
        <v/>
      </c>
      <c r="AD5475" s="283" t="str">
        <f t="shared" si="798"/>
        <v/>
      </c>
      <c r="AE5475" s="163"/>
      <c r="AF5475" s="162"/>
    </row>
    <row r="5476" spans="1:32">
      <c r="A5476" s="134">
        <v>5467</v>
      </c>
      <c r="B5476" s="136"/>
      <c r="C5476" s="146">
        <f t="shared" si="791"/>
        <v>0</v>
      </c>
      <c r="D5476" s="146">
        <f t="shared" si="792"/>
        <v>1</v>
      </c>
      <c r="E5476" s="146">
        <f t="shared" si="793"/>
        <v>1900</v>
      </c>
      <c r="F5476" s="137"/>
      <c r="G5476" s="287"/>
      <c r="H5476" s="137"/>
      <c r="I5476" s="134"/>
      <c r="J5476" s="204"/>
      <c r="K5476" s="133"/>
      <c r="L5476" s="134"/>
      <c r="M5476" s="133"/>
      <c r="N5476" s="134"/>
      <c r="O5476" s="134"/>
      <c r="P5476" s="166"/>
      <c r="Q5476" s="164"/>
      <c r="R5476" s="165"/>
      <c r="S5476" s="138"/>
      <c r="T5476" s="138"/>
      <c r="U5476" s="138"/>
      <c r="V5476" s="138"/>
      <c r="W5476" s="166"/>
      <c r="X5476" s="135"/>
      <c r="Y5476" s="418">
        <f t="shared" si="794"/>
        <v>0</v>
      </c>
      <c r="Z5476" s="291">
        <f t="shared" si="795"/>
        <v>0</v>
      </c>
      <c r="AA5476" s="163"/>
      <c r="AB5476" s="177" t="str">
        <f t="shared" si="796"/>
        <v/>
      </c>
      <c r="AC5476" s="283" t="str">
        <f t="shared" si="797"/>
        <v/>
      </c>
      <c r="AD5476" s="283" t="str">
        <f t="shared" si="798"/>
        <v/>
      </c>
      <c r="AE5476" s="163"/>
      <c r="AF5476" s="162"/>
    </row>
    <row r="5477" spans="1:32">
      <c r="A5477" s="134">
        <v>5468</v>
      </c>
      <c r="B5477" s="136"/>
      <c r="C5477" s="146">
        <f t="shared" si="791"/>
        <v>0</v>
      </c>
      <c r="D5477" s="146">
        <f t="shared" si="792"/>
        <v>1</v>
      </c>
      <c r="E5477" s="146">
        <f t="shared" si="793"/>
        <v>1900</v>
      </c>
      <c r="F5477" s="137"/>
      <c r="G5477" s="287"/>
      <c r="H5477" s="137"/>
      <c r="I5477" s="134"/>
      <c r="J5477" s="204"/>
      <c r="K5477" s="133"/>
      <c r="L5477" s="134"/>
      <c r="M5477" s="133"/>
      <c r="N5477" s="134"/>
      <c r="O5477" s="134"/>
      <c r="P5477" s="166"/>
      <c r="Q5477" s="164"/>
      <c r="R5477" s="165"/>
      <c r="S5477" s="138"/>
      <c r="T5477" s="138"/>
      <c r="U5477" s="138"/>
      <c r="V5477" s="138"/>
      <c r="W5477" s="166"/>
      <c r="X5477" s="135"/>
      <c r="Y5477" s="418">
        <f t="shared" si="794"/>
        <v>0</v>
      </c>
      <c r="Z5477" s="291">
        <f t="shared" si="795"/>
        <v>0</v>
      </c>
      <c r="AA5477" s="163"/>
      <c r="AB5477" s="177" t="str">
        <f t="shared" si="796"/>
        <v/>
      </c>
      <c r="AC5477" s="283" t="str">
        <f t="shared" si="797"/>
        <v/>
      </c>
      <c r="AD5477" s="283" t="str">
        <f t="shared" si="798"/>
        <v/>
      </c>
      <c r="AE5477" s="163"/>
      <c r="AF5477" s="162"/>
    </row>
    <row r="5478" spans="1:32">
      <c r="A5478" s="134">
        <v>5469</v>
      </c>
      <c r="B5478" s="136"/>
      <c r="C5478" s="146">
        <f t="shared" si="791"/>
        <v>0</v>
      </c>
      <c r="D5478" s="146">
        <f t="shared" si="792"/>
        <v>1</v>
      </c>
      <c r="E5478" s="146">
        <f t="shared" si="793"/>
        <v>1900</v>
      </c>
      <c r="F5478" s="137"/>
      <c r="G5478" s="287"/>
      <c r="H5478" s="137"/>
      <c r="I5478" s="134"/>
      <c r="J5478" s="204"/>
      <c r="K5478" s="133"/>
      <c r="L5478" s="134"/>
      <c r="M5478" s="133"/>
      <c r="N5478" s="134"/>
      <c r="O5478" s="134"/>
      <c r="P5478" s="166"/>
      <c r="Q5478" s="164"/>
      <c r="R5478" s="165"/>
      <c r="S5478" s="138"/>
      <c r="T5478" s="138"/>
      <c r="U5478" s="138"/>
      <c r="V5478" s="138"/>
      <c r="W5478" s="166"/>
      <c r="X5478" s="135"/>
      <c r="Y5478" s="418">
        <f t="shared" si="794"/>
        <v>0</v>
      </c>
      <c r="Z5478" s="291">
        <f t="shared" si="795"/>
        <v>0</v>
      </c>
      <c r="AA5478" s="163"/>
      <c r="AB5478" s="177" t="str">
        <f t="shared" si="796"/>
        <v/>
      </c>
      <c r="AC5478" s="283" t="str">
        <f t="shared" si="797"/>
        <v/>
      </c>
      <c r="AD5478" s="283" t="str">
        <f t="shared" si="798"/>
        <v/>
      </c>
      <c r="AE5478" s="163"/>
      <c r="AF5478" s="162"/>
    </row>
    <row r="5479" spans="1:32">
      <c r="A5479" s="134">
        <v>5470</v>
      </c>
      <c r="B5479" s="136"/>
      <c r="C5479" s="146">
        <f t="shared" si="791"/>
        <v>0</v>
      </c>
      <c r="D5479" s="146">
        <f t="shared" si="792"/>
        <v>1</v>
      </c>
      <c r="E5479" s="146">
        <f t="shared" si="793"/>
        <v>1900</v>
      </c>
      <c r="F5479" s="137"/>
      <c r="G5479" s="287"/>
      <c r="H5479" s="137"/>
      <c r="I5479" s="134"/>
      <c r="J5479" s="204"/>
      <c r="K5479" s="133"/>
      <c r="L5479" s="134"/>
      <c r="M5479" s="133"/>
      <c r="N5479" s="134"/>
      <c r="O5479" s="134"/>
      <c r="P5479" s="166"/>
      <c r="Q5479" s="164"/>
      <c r="R5479" s="165"/>
      <c r="S5479" s="138"/>
      <c r="T5479" s="138"/>
      <c r="U5479" s="138"/>
      <c r="V5479" s="138"/>
      <c r="W5479" s="166"/>
      <c r="X5479" s="135"/>
      <c r="Y5479" s="418">
        <f t="shared" si="794"/>
        <v>0</v>
      </c>
      <c r="Z5479" s="291">
        <f t="shared" si="795"/>
        <v>0</v>
      </c>
      <c r="AA5479" s="163"/>
      <c r="AB5479" s="177" t="str">
        <f t="shared" si="796"/>
        <v/>
      </c>
      <c r="AC5479" s="283" t="str">
        <f t="shared" si="797"/>
        <v/>
      </c>
      <c r="AD5479" s="283" t="str">
        <f t="shared" si="798"/>
        <v/>
      </c>
      <c r="AE5479" s="163"/>
      <c r="AF5479" s="162"/>
    </row>
    <row r="5480" spans="1:32">
      <c r="A5480" s="134">
        <v>5471</v>
      </c>
      <c r="B5480" s="136"/>
      <c r="C5480" s="146">
        <f t="shared" si="791"/>
        <v>0</v>
      </c>
      <c r="D5480" s="146">
        <f t="shared" si="792"/>
        <v>1</v>
      </c>
      <c r="E5480" s="146">
        <f t="shared" si="793"/>
        <v>1900</v>
      </c>
      <c r="F5480" s="137"/>
      <c r="G5480" s="287"/>
      <c r="H5480" s="137"/>
      <c r="I5480" s="134"/>
      <c r="J5480" s="204"/>
      <c r="K5480" s="133"/>
      <c r="L5480" s="134"/>
      <c r="M5480" s="133"/>
      <c r="N5480" s="134"/>
      <c r="O5480" s="134"/>
      <c r="P5480" s="166"/>
      <c r="Q5480" s="164"/>
      <c r="R5480" s="165"/>
      <c r="S5480" s="138"/>
      <c r="T5480" s="138"/>
      <c r="U5480" s="138"/>
      <c r="V5480" s="138"/>
      <c r="W5480" s="166"/>
      <c r="X5480" s="135"/>
      <c r="Y5480" s="418">
        <f t="shared" si="794"/>
        <v>0</v>
      </c>
      <c r="Z5480" s="291">
        <f t="shared" si="795"/>
        <v>0</v>
      </c>
      <c r="AA5480" s="163"/>
      <c r="AB5480" s="177" t="str">
        <f t="shared" si="796"/>
        <v/>
      </c>
      <c r="AC5480" s="283" t="str">
        <f t="shared" si="797"/>
        <v/>
      </c>
      <c r="AD5480" s="283" t="str">
        <f t="shared" si="798"/>
        <v/>
      </c>
      <c r="AE5480" s="163"/>
      <c r="AF5480" s="162"/>
    </row>
    <row r="5481" spans="1:32">
      <c r="A5481" s="134">
        <v>5472</v>
      </c>
      <c r="B5481" s="136"/>
      <c r="C5481" s="146">
        <f t="shared" si="791"/>
        <v>0</v>
      </c>
      <c r="D5481" s="146">
        <f t="shared" si="792"/>
        <v>1</v>
      </c>
      <c r="E5481" s="146">
        <f t="shared" si="793"/>
        <v>1900</v>
      </c>
      <c r="F5481" s="137"/>
      <c r="G5481" s="287"/>
      <c r="H5481" s="137"/>
      <c r="I5481" s="134"/>
      <c r="J5481" s="204"/>
      <c r="K5481" s="133"/>
      <c r="L5481" s="134"/>
      <c r="M5481" s="133"/>
      <c r="N5481" s="134"/>
      <c r="O5481" s="134"/>
      <c r="P5481" s="166"/>
      <c r="Q5481" s="164"/>
      <c r="R5481" s="165"/>
      <c r="S5481" s="138"/>
      <c r="T5481" s="138"/>
      <c r="U5481" s="138"/>
      <c r="V5481" s="138"/>
      <c r="W5481" s="166"/>
      <c r="X5481" s="135"/>
      <c r="Y5481" s="418">
        <f t="shared" si="794"/>
        <v>0</v>
      </c>
      <c r="Z5481" s="291">
        <f t="shared" si="795"/>
        <v>0</v>
      </c>
      <c r="AA5481" s="163"/>
      <c r="AB5481" s="177" t="str">
        <f t="shared" si="796"/>
        <v/>
      </c>
      <c r="AC5481" s="283" t="str">
        <f t="shared" si="797"/>
        <v/>
      </c>
      <c r="AD5481" s="283" t="str">
        <f t="shared" si="798"/>
        <v/>
      </c>
      <c r="AE5481" s="163"/>
      <c r="AF5481" s="162"/>
    </row>
    <row r="5482" spans="1:32">
      <c r="A5482" s="134">
        <v>5473</v>
      </c>
      <c r="B5482" s="136"/>
      <c r="C5482" s="146">
        <f t="shared" si="791"/>
        <v>0</v>
      </c>
      <c r="D5482" s="146">
        <f t="shared" si="792"/>
        <v>1</v>
      </c>
      <c r="E5482" s="146">
        <f t="shared" si="793"/>
        <v>1900</v>
      </c>
      <c r="F5482" s="137"/>
      <c r="G5482" s="287"/>
      <c r="H5482" s="137"/>
      <c r="I5482" s="134"/>
      <c r="J5482" s="204"/>
      <c r="K5482" s="133"/>
      <c r="L5482" s="134"/>
      <c r="M5482" s="133"/>
      <c r="N5482" s="134"/>
      <c r="O5482" s="134"/>
      <c r="P5482" s="166"/>
      <c r="Q5482" s="164"/>
      <c r="R5482" s="165"/>
      <c r="S5482" s="138"/>
      <c r="T5482" s="138"/>
      <c r="U5482" s="138"/>
      <c r="V5482" s="138"/>
      <c r="W5482" s="166"/>
      <c r="X5482" s="135"/>
      <c r="Y5482" s="418">
        <f t="shared" si="794"/>
        <v>0</v>
      </c>
      <c r="Z5482" s="291">
        <f t="shared" si="795"/>
        <v>0</v>
      </c>
      <c r="AA5482" s="163"/>
      <c r="AB5482" s="177" t="str">
        <f t="shared" si="796"/>
        <v/>
      </c>
      <c r="AC5482" s="283" t="str">
        <f t="shared" si="797"/>
        <v/>
      </c>
      <c r="AD5482" s="283" t="str">
        <f t="shared" si="798"/>
        <v/>
      </c>
      <c r="AE5482" s="163"/>
      <c r="AF5482" s="162"/>
    </row>
    <row r="5483" spans="1:32">
      <c r="A5483" s="134">
        <v>5474</v>
      </c>
      <c r="B5483" s="136"/>
      <c r="C5483" s="146">
        <f t="shared" si="791"/>
        <v>0</v>
      </c>
      <c r="D5483" s="146">
        <f t="shared" si="792"/>
        <v>1</v>
      </c>
      <c r="E5483" s="146">
        <f t="shared" si="793"/>
        <v>1900</v>
      </c>
      <c r="F5483" s="137"/>
      <c r="G5483" s="287"/>
      <c r="H5483" s="137"/>
      <c r="I5483" s="134"/>
      <c r="J5483" s="204"/>
      <c r="K5483" s="133"/>
      <c r="L5483" s="134"/>
      <c r="M5483" s="133"/>
      <c r="N5483" s="134"/>
      <c r="O5483" s="134"/>
      <c r="P5483" s="166"/>
      <c r="Q5483" s="164"/>
      <c r="R5483" s="165"/>
      <c r="S5483" s="138"/>
      <c r="T5483" s="138"/>
      <c r="U5483" s="138"/>
      <c r="V5483" s="138"/>
      <c r="W5483" s="166"/>
      <c r="X5483" s="135"/>
      <c r="Y5483" s="418">
        <f t="shared" si="794"/>
        <v>0</v>
      </c>
      <c r="Z5483" s="291">
        <f t="shared" si="795"/>
        <v>0</v>
      </c>
      <c r="AA5483" s="163"/>
      <c r="AB5483" s="177" t="str">
        <f t="shared" si="796"/>
        <v/>
      </c>
      <c r="AC5483" s="283" t="str">
        <f t="shared" si="797"/>
        <v/>
      </c>
      <c r="AD5483" s="283" t="str">
        <f t="shared" si="798"/>
        <v/>
      </c>
      <c r="AE5483" s="163"/>
      <c r="AF5483" s="162"/>
    </row>
    <row r="5484" spans="1:32">
      <c r="A5484" s="134">
        <v>5475</v>
      </c>
      <c r="B5484" s="136"/>
      <c r="C5484" s="146">
        <f t="shared" si="791"/>
        <v>0</v>
      </c>
      <c r="D5484" s="146">
        <f t="shared" si="792"/>
        <v>1</v>
      </c>
      <c r="E5484" s="146">
        <f t="shared" si="793"/>
        <v>1900</v>
      </c>
      <c r="F5484" s="137"/>
      <c r="G5484" s="287"/>
      <c r="H5484" s="137"/>
      <c r="I5484" s="134"/>
      <c r="J5484" s="204"/>
      <c r="K5484" s="133"/>
      <c r="L5484" s="134"/>
      <c r="M5484" s="133"/>
      <c r="N5484" s="134"/>
      <c r="O5484" s="134"/>
      <c r="P5484" s="166"/>
      <c r="Q5484" s="164"/>
      <c r="R5484" s="165"/>
      <c r="S5484" s="138"/>
      <c r="T5484" s="138"/>
      <c r="U5484" s="138"/>
      <c r="V5484" s="138"/>
      <c r="W5484" s="166"/>
      <c r="X5484" s="135"/>
      <c r="Y5484" s="418">
        <f t="shared" si="794"/>
        <v>0</v>
      </c>
      <c r="Z5484" s="291">
        <f t="shared" si="795"/>
        <v>0</v>
      </c>
      <c r="AA5484" s="163"/>
      <c r="AB5484" s="177" t="str">
        <f t="shared" si="796"/>
        <v/>
      </c>
      <c r="AC5484" s="283" t="str">
        <f t="shared" si="797"/>
        <v/>
      </c>
      <c r="AD5484" s="283" t="str">
        <f t="shared" si="798"/>
        <v/>
      </c>
      <c r="AE5484" s="163"/>
      <c r="AF5484" s="162"/>
    </row>
    <row r="5485" spans="1:32">
      <c r="A5485" s="134">
        <v>5476</v>
      </c>
      <c r="B5485" s="136"/>
      <c r="C5485" s="146">
        <f t="shared" si="791"/>
        <v>0</v>
      </c>
      <c r="D5485" s="146">
        <f t="shared" si="792"/>
        <v>1</v>
      </c>
      <c r="E5485" s="146">
        <f t="shared" si="793"/>
        <v>1900</v>
      </c>
      <c r="F5485" s="137"/>
      <c r="G5485" s="287"/>
      <c r="H5485" s="137"/>
      <c r="I5485" s="134"/>
      <c r="J5485" s="204"/>
      <c r="K5485" s="133"/>
      <c r="L5485" s="134"/>
      <c r="M5485" s="133"/>
      <c r="N5485" s="134"/>
      <c r="O5485" s="134"/>
      <c r="P5485" s="166"/>
      <c r="Q5485" s="164"/>
      <c r="R5485" s="165"/>
      <c r="S5485" s="138"/>
      <c r="T5485" s="138"/>
      <c r="U5485" s="138"/>
      <c r="V5485" s="138"/>
      <c r="W5485" s="166"/>
      <c r="X5485" s="135"/>
      <c r="Y5485" s="418">
        <f t="shared" si="794"/>
        <v>0</v>
      </c>
      <c r="Z5485" s="291">
        <f t="shared" si="795"/>
        <v>0</v>
      </c>
      <c r="AA5485" s="163"/>
      <c r="AB5485" s="177" t="str">
        <f t="shared" si="796"/>
        <v/>
      </c>
      <c r="AC5485" s="283" t="str">
        <f t="shared" si="797"/>
        <v/>
      </c>
      <c r="AD5485" s="283" t="str">
        <f t="shared" si="798"/>
        <v/>
      </c>
      <c r="AE5485" s="163"/>
      <c r="AF5485" s="162"/>
    </row>
    <row r="5486" spans="1:32">
      <c r="A5486" s="134">
        <v>5477</v>
      </c>
      <c r="B5486" s="136"/>
      <c r="C5486" s="146">
        <f t="shared" si="791"/>
        <v>0</v>
      </c>
      <c r="D5486" s="146">
        <f t="shared" si="792"/>
        <v>1</v>
      </c>
      <c r="E5486" s="146">
        <f t="shared" si="793"/>
        <v>1900</v>
      </c>
      <c r="F5486" s="137"/>
      <c r="G5486" s="287"/>
      <c r="H5486" s="137"/>
      <c r="I5486" s="134"/>
      <c r="J5486" s="204"/>
      <c r="K5486" s="133"/>
      <c r="L5486" s="134"/>
      <c r="M5486" s="133"/>
      <c r="N5486" s="134"/>
      <c r="O5486" s="134"/>
      <c r="P5486" s="166"/>
      <c r="Q5486" s="164"/>
      <c r="R5486" s="165"/>
      <c r="S5486" s="138"/>
      <c r="T5486" s="138"/>
      <c r="U5486" s="138"/>
      <c r="V5486" s="138"/>
      <c r="W5486" s="166"/>
      <c r="X5486" s="135"/>
      <c r="Y5486" s="418">
        <f t="shared" si="794"/>
        <v>0</v>
      </c>
      <c r="Z5486" s="291">
        <f t="shared" si="795"/>
        <v>0</v>
      </c>
      <c r="AA5486" s="163"/>
      <c r="AB5486" s="177" t="str">
        <f t="shared" si="796"/>
        <v/>
      </c>
      <c r="AC5486" s="283" t="str">
        <f t="shared" si="797"/>
        <v/>
      </c>
      <c r="AD5486" s="283" t="str">
        <f t="shared" si="798"/>
        <v/>
      </c>
      <c r="AE5486" s="163"/>
      <c r="AF5486" s="162"/>
    </row>
    <row r="5487" spans="1:32">
      <c r="A5487" s="134">
        <v>5478</v>
      </c>
      <c r="B5487" s="136"/>
      <c r="C5487" s="146">
        <f t="shared" si="791"/>
        <v>0</v>
      </c>
      <c r="D5487" s="146">
        <f t="shared" si="792"/>
        <v>1</v>
      </c>
      <c r="E5487" s="146">
        <f t="shared" si="793"/>
        <v>1900</v>
      </c>
      <c r="F5487" s="137"/>
      <c r="G5487" s="287"/>
      <c r="H5487" s="137"/>
      <c r="I5487" s="134"/>
      <c r="J5487" s="204"/>
      <c r="K5487" s="133"/>
      <c r="L5487" s="134"/>
      <c r="M5487" s="133"/>
      <c r="N5487" s="134"/>
      <c r="O5487" s="134"/>
      <c r="P5487" s="166"/>
      <c r="Q5487" s="164"/>
      <c r="R5487" s="165"/>
      <c r="S5487" s="138"/>
      <c r="T5487" s="138"/>
      <c r="U5487" s="138"/>
      <c r="V5487" s="138"/>
      <c r="W5487" s="166"/>
      <c r="X5487" s="135"/>
      <c r="Y5487" s="418">
        <f t="shared" si="794"/>
        <v>0</v>
      </c>
      <c r="Z5487" s="291">
        <f t="shared" si="795"/>
        <v>0</v>
      </c>
      <c r="AA5487" s="163"/>
      <c r="AB5487" s="177" t="str">
        <f t="shared" si="796"/>
        <v/>
      </c>
      <c r="AC5487" s="283" t="str">
        <f t="shared" si="797"/>
        <v/>
      </c>
      <c r="AD5487" s="283" t="str">
        <f t="shared" si="798"/>
        <v/>
      </c>
      <c r="AE5487" s="163"/>
      <c r="AF5487" s="162"/>
    </row>
    <row r="5488" spans="1:32">
      <c r="A5488" s="134">
        <v>5479</v>
      </c>
      <c r="B5488" s="136"/>
      <c r="C5488" s="146">
        <f t="shared" si="791"/>
        <v>0</v>
      </c>
      <c r="D5488" s="146">
        <f t="shared" si="792"/>
        <v>1</v>
      </c>
      <c r="E5488" s="146">
        <f t="shared" si="793"/>
        <v>1900</v>
      </c>
      <c r="F5488" s="137"/>
      <c r="G5488" s="287"/>
      <c r="H5488" s="137"/>
      <c r="I5488" s="134"/>
      <c r="J5488" s="204"/>
      <c r="K5488" s="133"/>
      <c r="L5488" s="134"/>
      <c r="M5488" s="133"/>
      <c r="N5488" s="134"/>
      <c r="O5488" s="134"/>
      <c r="P5488" s="166"/>
      <c r="Q5488" s="164"/>
      <c r="R5488" s="165"/>
      <c r="S5488" s="138"/>
      <c r="T5488" s="138"/>
      <c r="U5488" s="138"/>
      <c r="V5488" s="138"/>
      <c r="W5488" s="166"/>
      <c r="X5488" s="135"/>
      <c r="Y5488" s="418">
        <f t="shared" si="794"/>
        <v>0</v>
      </c>
      <c r="Z5488" s="291">
        <f t="shared" si="795"/>
        <v>0</v>
      </c>
      <c r="AA5488" s="163"/>
      <c r="AB5488" s="177" t="str">
        <f t="shared" si="796"/>
        <v/>
      </c>
      <c r="AC5488" s="283" t="str">
        <f t="shared" si="797"/>
        <v/>
      </c>
      <c r="AD5488" s="283" t="str">
        <f t="shared" si="798"/>
        <v/>
      </c>
      <c r="AE5488" s="163"/>
      <c r="AF5488" s="162"/>
    </row>
    <row r="5489" spans="1:32">
      <c r="A5489" s="134">
        <v>5480</v>
      </c>
      <c r="B5489" s="136"/>
      <c r="C5489" s="146">
        <f t="shared" si="791"/>
        <v>0</v>
      </c>
      <c r="D5489" s="146">
        <f t="shared" si="792"/>
        <v>1</v>
      </c>
      <c r="E5489" s="146">
        <f t="shared" si="793"/>
        <v>1900</v>
      </c>
      <c r="F5489" s="137"/>
      <c r="G5489" s="287"/>
      <c r="H5489" s="137"/>
      <c r="I5489" s="134"/>
      <c r="J5489" s="204"/>
      <c r="K5489" s="133"/>
      <c r="L5489" s="134"/>
      <c r="M5489" s="133"/>
      <c r="N5489" s="134"/>
      <c r="O5489" s="134"/>
      <c r="P5489" s="166"/>
      <c r="Q5489" s="164"/>
      <c r="R5489" s="165"/>
      <c r="S5489" s="138"/>
      <c r="T5489" s="138"/>
      <c r="U5489" s="138"/>
      <c r="V5489" s="138"/>
      <c r="W5489" s="166"/>
      <c r="X5489" s="135"/>
      <c r="Y5489" s="418">
        <f t="shared" si="794"/>
        <v>0</v>
      </c>
      <c r="Z5489" s="291">
        <f t="shared" si="795"/>
        <v>0</v>
      </c>
      <c r="AA5489" s="163"/>
      <c r="AB5489" s="177" t="str">
        <f t="shared" si="796"/>
        <v/>
      </c>
      <c r="AC5489" s="283" t="str">
        <f t="shared" si="797"/>
        <v/>
      </c>
      <c r="AD5489" s="283" t="str">
        <f t="shared" si="798"/>
        <v/>
      </c>
      <c r="AE5489" s="163"/>
      <c r="AF5489" s="162"/>
    </row>
    <row r="5490" spans="1:32">
      <c r="A5490" s="134">
        <v>5481</v>
      </c>
      <c r="B5490" s="136"/>
      <c r="C5490" s="146">
        <f t="shared" si="791"/>
        <v>0</v>
      </c>
      <c r="D5490" s="146">
        <f t="shared" si="792"/>
        <v>1</v>
      </c>
      <c r="E5490" s="146">
        <f t="shared" si="793"/>
        <v>1900</v>
      </c>
      <c r="F5490" s="137"/>
      <c r="G5490" s="287"/>
      <c r="H5490" s="137"/>
      <c r="I5490" s="134"/>
      <c r="J5490" s="204"/>
      <c r="K5490" s="133"/>
      <c r="L5490" s="134"/>
      <c r="M5490" s="133"/>
      <c r="N5490" s="134"/>
      <c r="O5490" s="134"/>
      <c r="P5490" s="166"/>
      <c r="Q5490" s="164"/>
      <c r="R5490" s="165"/>
      <c r="S5490" s="138"/>
      <c r="T5490" s="138"/>
      <c r="U5490" s="138"/>
      <c r="V5490" s="138"/>
      <c r="W5490" s="166"/>
      <c r="X5490" s="135"/>
      <c r="Y5490" s="418">
        <f t="shared" si="794"/>
        <v>0</v>
      </c>
      <c r="Z5490" s="291">
        <f t="shared" si="795"/>
        <v>0</v>
      </c>
      <c r="AA5490" s="163"/>
      <c r="AB5490" s="177" t="str">
        <f t="shared" si="796"/>
        <v/>
      </c>
      <c r="AC5490" s="283" t="str">
        <f t="shared" si="797"/>
        <v/>
      </c>
      <c r="AD5490" s="283" t="str">
        <f t="shared" si="798"/>
        <v/>
      </c>
      <c r="AE5490" s="163"/>
      <c r="AF5490" s="162"/>
    </row>
    <row r="5491" spans="1:32">
      <c r="A5491" s="134">
        <v>5482</v>
      </c>
      <c r="B5491" s="136"/>
      <c r="C5491" s="146">
        <f t="shared" si="791"/>
        <v>0</v>
      </c>
      <c r="D5491" s="146">
        <f t="shared" si="792"/>
        <v>1</v>
      </c>
      <c r="E5491" s="146">
        <f t="shared" si="793"/>
        <v>1900</v>
      </c>
      <c r="F5491" s="137"/>
      <c r="G5491" s="287"/>
      <c r="H5491" s="137"/>
      <c r="I5491" s="134"/>
      <c r="J5491" s="204"/>
      <c r="K5491" s="133"/>
      <c r="L5491" s="134"/>
      <c r="M5491" s="133"/>
      <c r="N5491" s="134"/>
      <c r="O5491" s="134"/>
      <c r="P5491" s="166"/>
      <c r="Q5491" s="164"/>
      <c r="R5491" s="165"/>
      <c r="S5491" s="138"/>
      <c r="T5491" s="138"/>
      <c r="U5491" s="138"/>
      <c r="V5491" s="138"/>
      <c r="W5491" s="166"/>
      <c r="X5491" s="135"/>
      <c r="Y5491" s="418">
        <f t="shared" si="794"/>
        <v>0</v>
      </c>
      <c r="Z5491" s="291">
        <f t="shared" si="795"/>
        <v>0</v>
      </c>
      <c r="AA5491" s="163"/>
      <c r="AB5491" s="177" t="str">
        <f t="shared" si="796"/>
        <v/>
      </c>
      <c r="AC5491" s="283" t="str">
        <f t="shared" si="797"/>
        <v/>
      </c>
      <c r="AD5491" s="283" t="str">
        <f t="shared" si="798"/>
        <v/>
      </c>
      <c r="AE5491" s="163"/>
      <c r="AF5491" s="162"/>
    </row>
    <row r="5492" spans="1:32">
      <c r="A5492" s="134">
        <v>5483</v>
      </c>
      <c r="B5492" s="136"/>
      <c r="C5492" s="146">
        <f t="shared" si="791"/>
        <v>0</v>
      </c>
      <c r="D5492" s="146">
        <f t="shared" si="792"/>
        <v>1</v>
      </c>
      <c r="E5492" s="146">
        <f t="shared" si="793"/>
        <v>1900</v>
      </c>
      <c r="F5492" s="137"/>
      <c r="G5492" s="287"/>
      <c r="H5492" s="137"/>
      <c r="I5492" s="134"/>
      <c r="J5492" s="204"/>
      <c r="K5492" s="133"/>
      <c r="L5492" s="134"/>
      <c r="M5492" s="133"/>
      <c r="N5492" s="134"/>
      <c r="O5492" s="134"/>
      <c r="P5492" s="166"/>
      <c r="Q5492" s="164"/>
      <c r="R5492" s="165"/>
      <c r="S5492" s="138"/>
      <c r="T5492" s="138"/>
      <c r="U5492" s="138"/>
      <c r="V5492" s="138"/>
      <c r="W5492" s="166"/>
      <c r="X5492" s="135"/>
      <c r="Y5492" s="418">
        <f t="shared" si="794"/>
        <v>0</v>
      </c>
      <c r="Z5492" s="291">
        <f t="shared" si="795"/>
        <v>0</v>
      </c>
      <c r="AA5492" s="163"/>
      <c r="AB5492" s="177" t="str">
        <f t="shared" si="796"/>
        <v/>
      </c>
      <c r="AC5492" s="283" t="str">
        <f t="shared" si="797"/>
        <v/>
      </c>
      <c r="AD5492" s="283" t="str">
        <f t="shared" si="798"/>
        <v/>
      </c>
      <c r="AE5492" s="163"/>
      <c r="AF5492" s="162"/>
    </row>
    <row r="5493" spans="1:32">
      <c r="A5493" s="134">
        <v>5484</v>
      </c>
      <c r="B5493" s="136"/>
      <c r="C5493" s="146">
        <f t="shared" si="791"/>
        <v>0</v>
      </c>
      <c r="D5493" s="146">
        <f t="shared" si="792"/>
        <v>1</v>
      </c>
      <c r="E5493" s="146">
        <f t="shared" si="793"/>
        <v>1900</v>
      </c>
      <c r="F5493" s="137"/>
      <c r="G5493" s="287"/>
      <c r="H5493" s="137"/>
      <c r="I5493" s="134"/>
      <c r="J5493" s="204"/>
      <c r="K5493" s="133"/>
      <c r="L5493" s="134"/>
      <c r="M5493" s="133"/>
      <c r="N5493" s="134"/>
      <c r="O5493" s="134"/>
      <c r="P5493" s="166"/>
      <c r="Q5493" s="164"/>
      <c r="R5493" s="165"/>
      <c r="S5493" s="138"/>
      <c r="T5493" s="138"/>
      <c r="U5493" s="138"/>
      <c r="V5493" s="138"/>
      <c r="W5493" s="166"/>
      <c r="X5493" s="135"/>
      <c r="Y5493" s="418">
        <f t="shared" si="794"/>
        <v>0</v>
      </c>
      <c r="Z5493" s="291">
        <f t="shared" si="795"/>
        <v>0</v>
      </c>
      <c r="AA5493" s="163"/>
      <c r="AB5493" s="177" t="str">
        <f t="shared" si="796"/>
        <v/>
      </c>
      <c r="AC5493" s="283" t="str">
        <f t="shared" si="797"/>
        <v/>
      </c>
      <c r="AD5493" s="283" t="str">
        <f t="shared" si="798"/>
        <v/>
      </c>
      <c r="AE5493" s="163"/>
      <c r="AF5493" s="162"/>
    </row>
    <row r="5494" spans="1:32">
      <c r="A5494" s="134">
        <v>5485</v>
      </c>
      <c r="B5494" s="136"/>
      <c r="C5494" s="146">
        <f t="shared" si="791"/>
        <v>0</v>
      </c>
      <c r="D5494" s="146">
        <f t="shared" si="792"/>
        <v>1</v>
      </c>
      <c r="E5494" s="146">
        <f t="shared" si="793"/>
        <v>1900</v>
      </c>
      <c r="F5494" s="137"/>
      <c r="G5494" s="287"/>
      <c r="H5494" s="137"/>
      <c r="I5494" s="134"/>
      <c r="J5494" s="204"/>
      <c r="K5494" s="133"/>
      <c r="L5494" s="134"/>
      <c r="M5494" s="133"/>
      <c r="N5494" s="134"/>
      <c r="O5494" s="134"/>
      <c r="P5494" s="166"/>
      <c r="Q5494" s="164"/>
      <c r="R5494" s="165"/>
      <c r="S5494" s="138"/>
      <c r="T5494" s="138"/>
      <c r="U5494" s="138"/>
      <c r="V5494" s="138"/>
      <c r="W5494" s="166"/>
      <c r="X5494" s="135"/>
      <c r="Y5494" s="418">
        <f t="shared" si="794"/>
        <v>0</v>
      </c>
      <c r="Z5494" s="291">
        <f t="shared" si="795"/>
        <v>0</v>
      </c>
      <c r="AA5494" s="163"/>
      <c r="AB5494" s="177" t="str">
        <f t="shared" si="796"/>
        <v/>
      </c>
      <c r="AC5494" s="283" t="str">
        <f t="shared" si="797"/>
        <v/>
      </c>
      <c r="AD5494" s="283" t="str">
        <f t="shared" si="798"/>
        <v/>
      </c>
      <c r="AE5494" s="163"/>
      <c r="AF5494" s="162"/>
    </row>
    <row r="5495" spans="1:32">
      <c r="A5495" s="134">
        <v>5486</v>
      </c>
      <c r="B5495" s="136"/>
      <c r="C5495" s="146">
        <f t="shared" si="791"/>
        <v>0</v>
      </c>
      <c r="D5495" s="146">
        <f t="shared" si="792"/>
        <v>1</v>
      </c>
      <c r="E5495" s="146">
        <f t="shared" si="793"/>
        <v>1900</v>
      </c>
      <c r="F5495" s="137"/>
      <c r="G5495" s="287"/>
      <c r="H5495" s="137"/>
      <c r="I5495" s="134"/>
      <c r="J5495" s="204"/>
      <c r="K5495" s="133"/>
      <c r="L5495" s="134"/>
      <c r="M5495" s="133"/>
      <c r="N5495" s="134"/>
      <c r="O5495" s="134"/>
      <c r="P5495" s="166"/>
      <c r="Q5495" s="164"/>
      <c r="R5495" s="165"/>
      <c r="S5495" s="138"/>
      <c r="T5495" s="138"/>
      <c r="U5495" s="138"/>
      <c r="V5495" s="138"/>
      <c r="W5495" s="166"/>
      <c r="X5495" s="135"/>
      <c r="Y5495" s="418">
        <f t="shared" si="794"/>
        <v>0</v>
      </c>
      <c r="Z5495" s="291">
        <f t="shared" si="795"/>
        <v>0</v>
      </c>
      <c r="AA5495" s="163"/>
      <c r="AB5495" s="177" t="str">
        <f t="shared" si="796"/>
        <v/>
      </c>
      <c r="AC5495" s="283" t="str">
        <f t="shared" si="797"/>
        <v/>
      </c>
      <c r="AD5495" s="283" t="str">
        <f t="shared" si="798"/>
        <v/>
      </c>
      <c r="AE5495" s="163"/>
      <c r="AF5495" s="162"/>
    </row>
    <row r="5496" spans="1:32">
      <c r="A5496" s="134">
        <v>5487</v>
      </c>
      <c r="B5496" s="136"/>
      <c r="C5496" s="146">
        <f t="shared" si="791"/>
        <v>0</v>
      </c>
      <c r="D5496" s="146">
        <f t="shared" si="792"/>
        <v>1</v>
      </c>
      <c r="E5496" s="146">
        <f t="shared" si="793"/>
        <v>1900</v>
      </c>
      <c r="F5496" s="137"/>
      <c r="G5496" s="287"/>
      <c r="H5496" s="137"/>
      <c r="I5496" s="134"/>
      <c r="J5496" s="204"/>
      <c r="K5496" s="133"/>
      <c r="L5496" s="134"/>
      <c r="M5496" s="133"/>
      <c r="N5496" s="134"/>
      <c r="O5496" s="134"/>
      <c r="P5496" s="166"/>
      <c r="Q5496" s="164"/>
      <c r="R5496" s="165"/>
      <c r="S5496" s="138"/>
      <c r="T5496" s="138"/>
      <c r="U5496" s="138"/>
      <c r="V5496" s="138"/>
      <c r="W5496" s="166"/>
      <c r="X5496" s="135"/>
      <c r="Y5496" s="418">
        <f t="shared" si="794"/>
        <v>0</v>
      </c>
      <c r="Z5496" s="291">
        <f t="shared" si="795"/>
        <v>0</v>
      </c>
      <c r="AA5496" s="163"/>
      <c r="AB5496" s="177" t="str">
        <f t="shared" si="796"/>
        <v/>
      </c>
      <c r="AC5496" s="283" t="str">
        <f t="shared" si="797"/>
        <v/>
      </c>
      <c r="AD5496" s="283" t="str">
        <f t="shared" si="798"/>
        <v/>
      </c>
      <c r="AE5496" s="163"/>
      <c r="AF5496" s="162"/>
    </row>
    <row r="5497" spans="1:32">
      <c r="A5497" s="134">
        <v>5488</v>
      </c>
      <c r="B5497" s="136"/>
      <c r="C5497" s="146">
        <f t="shared" si="791"/>
        <v>0</v>
      </c>
      <c r="D5497" s="146">
        <f t="shared" si="792"/>
        <v>1</v>
      </c>
      <c r="E5497" s="146">
        <f t="shared" si="793"/>
        <v>1900</v>
      </c>
      <c r="F5497" s="137"/>
      <c r="G5497" s="287"/>
      <c r="H5497" s="137"/>
      <c r="I5497" s="134"/>
      <c r="J5497" s="204"/>
      <c r="K5497" s="133"/>
      <c r="L5497" s="134"/>
      <c r="M5497" s="133"/>
      <c r="N5497" s="134"/>
      <c r="O5497" s="134"/>
      <c r="P5497" s="166"/>
      <c r="Q5497" s="164"/>
      <c r="R5497" s="165"/>
      <c r="S5497" s="138"/>
      <c r="T5497" s="138"/>
      <c r="U5497" s="138"/>
      <c r="V5497" s="138"/>
      <c r="W5497" s="166"/>
      <c r="X5497" s="135"/>
      <c r="Y5497" s="418">
        <f t="shared" si="794"/>
        <v>0</v>
      </c>
      <c r="Z5497" s="291">
        <f t="shared" si="795"/>
        <v>0</v>
      </c>
      <c r="AA5497" s="163"/>
      <c r="AB5497" s="177" t="str">
        <f t="shared" si="796"/>
        <v/>
      </c>
      <c r="AC5497" s="283" t="str">
        <f t="shared" si="797"/>
        <v/>
      </c>
      <c r="AD5497" s="283" t="str">
        <f t="shared" si="798"/>
        <v/>
      </c>
      <c r="AE5497" s="163"/>
      <c r="AF5497" s="162"/>
    </row>
    <row r="5498" spans="1:32">
      <c r="A5498" s="134">
        <v>5489</v>
      </c>
      <c r="B5498" s="136"/>
      <c r="C5498" s="146">
        <f t="shared" si="791"/>
        <v>0</v>
      </c>
      <c r="D5498" s="146">
        <f t="shared" si="792"/>
        <v>1</v>
      </c>
      <c r="E5498" s="146">
        <f t="shared" si="793"/>
        <v>1900</v>
      </c>
      <c r="F5498" s="137"/>
      <c r="G5498" s="287"/>
      <c r="H5498" s="137"/>
      <c r="I5498" s="134"/>
      <c r="J5498" s="204"/>
      <c r="K5498" s="133"/>
      <c r="L5498" s="134"/>
      <c r="M5498" s="133"/>
      <c r="N5498" s="134"/>
      <c r="O5498" s="134"/>
      <c r="P5498" s="166"/>
      <c r="Q5498" s="164"/>
      <c r="R5498" s="165"/>
      <c r="S5498" s="138"/>
      <c r="T5498" s="138"/>
      <c r="U5498" s="138"/>
      <c r="V5498" s="138"/>
      <c r="W5498" s="166"/>
      <c r="X5498" s="135"/>
      <c r="Y5498" s="418">
        <f t="shared" si="794"/>
        <v>0</v>
      </c>
      <c r="Z5498" s="291">
        <f t="shared" si="795"/>
        <v>0</v>
      </c>
      <c r="AA5498" s="163"/>
      <c r="AB5498" s="177" t="str">
        <f t="shared" si="796"/>
        <v/>
      </c>
      <c r="AC5498" s="283" t="str">
        <f t="shared" si="797"/>
        <v/>
      </c>
      <c r="AD5498" s="283" t="str">
        <f t="shared" si="798"/>
        <v/>
      </c>
      <c r="AE5498" s="163"/>
      <c r="AF5498" s="162"/>
    </row>
    <row r="5499" spans="1:32">
      <c r="A5499" s="134">
        <v>5490</v>
      </c>
      <c r="B5499" s="136"/>
      <c r="C5499" s="146">
        <f t="shared" si="791"/>
        <v>0</v>
      </c>
      <c r="D5499" s="146">
        <f t="shared" si="792"/>
        <v>1</v>
      </c>
      <c r="E5499" s="146">
        <f t="shared" si="793"/>
        <v>1900</v>
      </c>
      <c r="F5499" s="137"/>
      <c r="G5499" s="287"/>
      <c r="H5499" s="137"/>
      <c r="I5499" s="134"/>
      <c r="J5499" s="204"/>
      <c r="K5499" s="133"/>
      <c r="L5499" s="134"/>
      <c r="M5499" s="133"/>
      <c r="N5499" s="134"/>
      <c r="O5499" s="134"/>
      <c r="P5499" s="166"/>
      <c r="Q5499" s="164"/>
      <c r="R5499" s="165"/>
      <c r="S5499" s="138"/>
      <c r="T5499" s="138"/>
      <c r="U5499" s="138"/>
      <c r="V5499" s="138"/>
      <c r="W5499" s="166"/>
      <c r="X5499" s="135"/>
      <c r="Y5499" s="418">
        <f t="shared" si="794"/>
        <v>0</v>
      </c>
      <c r="Z5499" s="291">
        <f t="shared" si="795"/>
        <v>0</v>
      </c>
      <c r="AA5499" s="163"/>
      <c r="AB5499" s="177" t="str">
        <f t="shared" si="796"/>
        <v/>
      </c>
      <c r="AC5499" s="283" t="str">
        <f t="shared" si="797"/>
        <v/>
      </c>
      <c r="AD5499" s="283" t="str">
        <f t="shared" si="798"/>
        <v/>
      </c>
      <c r="AE5499" s="163"/>
      <c r="AF5499" s="162"/>
    </row>
    <row r="5500" spans="1:32">
      <c r="A5500" s="134">
        <v>5491</v>
      </c>
      <c r="B5500" s="136"/>
      <c r="C5500" s="146">
        <f t="shared" si="791"/>
        <v>0</v>
      </c>
      <c r="D5500" s="146">
        <f t="shared" si="792"/>
        <v>1</v>
      </c>
      <c r="E5500" s="146">
        <f t="shared" si="793"/>
        <v>1900</v>
      </c>
      <c r="F5500" s="137"/>
      <c r="G5500" s="287"/>
      <c r="H5500" s="137"/>
      <c r="I5500" s="134"/>
      <c r="J5500" s="204"/>
      <c r="K5500" s="133"/>
      <c r="L5500" s="134"/>
      <c r="M5500" s="133"/>
      <c r="N5500" s="134"/>
      <c r="O5500" s="134"/>
      <c r="P5500" s="166"/>
      <c r="Q5500" s="164"/>
      <c r="R5500" s="165"/>
      <c r="S5500" s="138"/>
      <c r="T5500" s="138"/>
      <c r="U5500" s="138"/>
      <c r="V5500" s="138"/>
      <c r="W5500" s="166"/>
      <c r="X5500" s="135"/>
      <c r="Y5500" s="418">
        <f t="shared" si="794"/>
        <v>0</v>
      </c>
      <c r="Z5500" s="291">
        <f t="shared" si="795"/>
        <v>0</v>
      </c>
      <c r="AA5500" s="163"/>
      <c r="AB5500" s="177" t="str">
        <f t="shared" si="796"/>
        <v/>
      </c>
      <c r="AC5500" s="283" t="str">
        <f t="shared" si="797"/>
        <v/>
      </c>
      <c r="AD5500" s="283" t="str">
        <f t="shared" si="798"/>
        <v/>
      </c>
      <c r="AE5500" s="163"/>
      <c r="AF5500" s="162"/>
    </row>
    <row r="5501" spans="1:32">
      <c r="A5501" s="134">
        <v>5492</v>
      </c>
      <c r="B5501" s="136"/>
      <c r="C5501" s="146">
        <f t="shared" si="791"/>
        <v>0</v>
      </c>
      <c r="D5501" s="146">
        <f t="shared" si="792"/>
        <v>1</v>
      </c>
      <c r="E5501" s="146">
        <f t="shared" si="793"/>
        <v>1900</v>
      </c>
      <c r="F5501" s="137"/>
      <c r="G5501" s="287"/>
      <c r="H5501" s="137"/>
      <c r="I5501" s="134"/>
      <c r="J5501" s="204"/>
      <c r="K5501" s="133"/>
      <c r="L5501" s="134"/>
      <c r="M5501" s="133"/>
      <c r="N5501" s="134"/>
      <c r="O5501" s="134"/>
      <c r="P5501" s="166"/>
      <c r="Q5501" s="164"/>
      <c r="R5501" s="165"/>
      <c r="S5501" s="138"/>
      <c r="T5501" s="138"/>
      <c r="U5501" s="138"/>
      <c r="V5501" s="138"/>
      <c r="W5501" s="166"/>
      <c r="X5501" s="135"/>
      <c r="Y5501" s="418">
        <f t="shared" si="794"/>
        <v>0</v>
      </c>
      <c r="Z5501" s="291">
        <f t="shared" si="795"/>
        <v>0</v>
      </c>
      <c r="AA5501" s="163"/>
      <c r="AB5501" s="177" t="str">
        <f t="shared" si="796"/>
        <v/>
      </c>
      <c r="AC5501" s="283" t="str">
        <f t="shared" si="797"/>
        <v/>
      </c>
      <c r="AD5501" s="283" t="str">
        <f t="shared" si="798"/>
        <v/>
      </c>
      <c r="AE5501" s="163"/>
      <c r="AF5501" s="162"/>
    </row>
    <row r="5502" spans="1:32">
      <c r="A5502" s="134">
        <v>5493</v>
      </c>
      <c r="B5502" s="136"/>
      <c r="C5502" s="146">
        <f t="shared" si="791"/>
        <v>0</v>
      </c>
      <c r="D5502" s="146">
        <f t="shared" si="792"/>
        <v>1</v>
      </c>
      <c r="E5502" s="146">
        <f t="shared" si="793"/>
        <v>1900</v>
      </c>
      <c r="F5502" s="137"/>
      <c r="G5502" s="287"/>
      <c r="H5502" s="137"/>
      <c r="I5502" s="134"/>
      <c r="J5502" s="204"/>
      <c r="K5502" s="133"/>
      <c r="L5502" s="134"/>
      <c r="M5502" s="133"/>
      <c r="N5502" s="134"/>
      <c r="O5502" s="134"/>
      <c r="P5502" s="166"/>
      <c r="Q5502" s="164"/>
      <c r="R5502" s="165"/>
      <c r="S5502" s="138"/>
      <c r="T5502" s="138"/>
      <c r="U5502" s="138"/>
      <c r="V5502" s="138"/>
      <c r="W5502" s="166"/>
      <c r="X5502" s="135"/>
      <c r="Y5502" s="418">
        <f t="shared" si="794"/>
        <v>0</v>
      </c>
      <c r="Z5502" s="291">
        <f t="shared" si="795"/>
        <v>0</v>
      </c>
      <c r="AA5502" s="163"/>
      <c r="AB5502" s="177" t="str">
        <f t="shared" si="796"/>
        <v/>
      </c>
      <c r="AC5502" s="283" t="str">
        <f t="shared" si="797"/>
        <v/>
      </c>
      <c r="AD5502" s="283" t="str">
        <f t="shared" si="798"/>
        <v/>
      </c>
      <c r="AE5502" s="163"/>
      <c r="AF5502" s="162"/>
    </row>
    <row r="5503" spans="1:32">
      <c r="A5503" s="134">
        <v>5494</v>
      </c>
      <c r="B5503" s="136"/>
      <c r="C5503" s="146">
        <f t="shared" si="791"/>
        <v>0</v>
      </c>
      <c r="D5503" s="146">
        <f t="shared" si="792"/>
        <v>1</v>
      </c>
      <c r="E5503" s="146">
        <f t="shared" si="793"/>
        <v>1900</v>
      </c>
      <c r="F5503" s="137"/>
      <c r="G5503" s="287"/>
      <c r="H5503" s="137"/>
      <c r="I5503" s="134"/>
      <c r="J5503" s="204"/>
      <c r="K5503" s="133"/>
      <c r="L5503" s="134"/>
      <c r="M5503" s="133"/>
      <c r="N5503" s="134"/>
      <c r="O5503" s="134"/>
      <c r="P5503" s="166"/>
      <c r="Q5503" s="164"/>
      <c r="R5503" s="165"/>
      <c r="S5503" s="138"/>
      <c r="T5503" s="138"/>
      <c r="U5503" s="138"/>
      <c r="V5503" s="138"/>
      <c r="W5503" s="166"/>
      <c r="X5503" s="135"/>
      <c r="Y5503" s="418">
        <f t="shared" si="794"/>
        <v>0</v>
      </c>
      <c r="Z5503" s="291">
        <f t="shared" si="795"/>
        <v>0</v>
      </c>
      <c r="AA5503" s="163"/>
      <c r="AB5503" s="177" t="str">
        <f t="shared" si="796"/>
        <v/>
      </c>
      <c r="AC5503" s="283" t="str">
        <f t="shared" si="797"/>
        <v/>
      </c>
      <c r="AD5503" s="283" t="str">
        <f t="shared" si="798"/>
        <v/>
      </c>
      <c r="AE5503" s="163"/>
      <c r="AF5503" s="162"/>
    </row>
    <row r="5504" spans="1:32">
      <c r="A5504" s="134">
        <v>5495</v>
      </c>
      <c r="B5504" s="136"/>
      <c r="C5504" s="146">
        <f t="shared" si="791"/>
        <v>0</v>
      </c>
      <c r="D5504" s="146">
        <f t="shared" si="792"/>
        <v>1</v>
      </c>
      <c r="E5504" s="146">
        <f t="shared" si="793"/>
        <v>1900</v>
      </c>
      <c r="F5504" s="137"/>
      <c r="G5504" s="287"/>
      <c r="H5504" s="137"/>
      <c r="I5504" s="134"/>
      <c r="J5504" s="204"/>
      <c r="K5504" s="133"/>
      <c r="L5504" s="134"/>
      <c r="M5504" s="133"/>
      <c r="N5504" s="134"/>
      <c r="O5504" s="134"/>
      <c r="P5504" s="166"/>
      <c r="Q5504" s="164"/>
      <c r="R5504" s="165"/>
      <c r="S5504" s="138"/>
      <c r="T5504" s="138"/>
      <c r="U5504" s="138"/>
      <c r="V5504" s="138"/>
      <c r="W5504" s="166"/>
      <c r="X5504" s="135"/>
      <c r="Y5504" s="418">
        <f t="shared" si="794"/>
        <v>0</v>
      </c>
      <c r="Z5504" s="291">
        <f t="shared" si="795"/>
        <v>0</v>
      </c>
      <c r="AA5504" s="163"/>
      <c r="AB5504" s="177" t="str">
        <f t="shared" si="796"/>
        <v/>
      </c>
      <c r="AC5504" s="283" t="str">
        <f t="shared" si="797"/>
        <v/>
      </c>
      <c r="AD5504" s="283" t="str">
        <f t="shared" si="798"/>
        <v/>
      </c>
      <c r="AE5504" s="163"/>
      <c r="AF5504" s="162"/>
    </row>
    <row r="5505" spans="1:32">
      <c r="A5505" s="134">
        <v>5496</v>
      </c>
      <c r="B5505" s="136"/>
      <c r="C5505" s="146">
        <f t="shared" si="791"/>
        <v>0</v>
      </c>
      <c r="D5505" s="146">
        <f t="shared" si="792"/>
        <v>1</v>
      </c>
      <c r="E5505" s="146">
        <f t="shared" si="793"/>
        <v>1900</v>
      </c>
      <c r="F5505" s="137"/>
      <c r="G5505" s="287"/>
      <c r="H5505" s="137"/>
      <c r="I5505" s="134"/>
      <c r="J5505" s="204"/>
      <c r="K5505" s="133"/>
      <c r="L5505" s="134"/>
      <c r="M5505" s="133"/>
      <c r="N5505" s="134"/>
      <c r="O5505" s="134"/>
      <c r="P5505" s="166"/>
      <c r="Q5505" s="164"/>
      <c r="R5505" s="165"/>
      <c r="S5505" s="138"/>
      <c r="T5505" s="138"/>
      <c r="U5505" s="138"/>
      <c r="V5505" s="138"/>
      <c r="W5505" s="166"/>
      <c r="X5505" s="135"/>
      <c r="Y5505" s="418">
        <f t="shared" si="794"/>
        <v>0</v>
      </c>
      <c r="Z5505" s="291">
        <f t="shared" si="795"/>
        <v>0</v>
      </c>
      <c r="AA5505" s="163"/>
      <c r="AB5505" s="177" t="str">
        <f t="shared" si="796"/>
        <v/>
      </c>
      <c r="AC5505" s="283" t="str">
        <f t="shared" si="797"/>
        <v/>
      </c>
      <c r="AD5505" s="283" t="str">
        <f t="shared" si="798"/>
        <v/>
      </c>
      <c r="AE5505" s="163"/>
      <c r="AF5505" s="162"/>
    </row>
    <row r="5506" spans="1:32">
      <c r="A5506" s="134">
        <v>5497</v>
      </c>
      <c r="B5506" s="136"/>
      <c r="C5506" s="146">
        <f t="shared" si="791"/>
        <v>0</v>
      </c>
      <c r="D5506" s="146">
        <f t="shared" si="792"/>
        <v>1</v>
      </c>
      <c r="E5506" s="146">
        <f t="shared" si="793"/>
        <v>1900</v>
      </c>
      <c r="F5506" s="137"/>
      <c r="G5506" s="287"/>
      <c r="H5506" s="137"/>
      <c r="I5506" s="134"/>
      <c r="J5506" s="204"/>
      <c r="K5506" s="133"/>
      <c r="L5506" s="134"/>
      <c r="M5506" s="133"/>
      <c r="N5506" s="134"/>
      <c r="O5506" s="134"/>
      <c r="P5506" s="166"/>
      <c r="Q5506" s="164"/>
      <c r="R5506" s="165"/>
      <c r="S5506" s="138"/>
      <c r="T5506" s="138"/>
      <c r="U5506" s="138"/>
      <c r="V5506" s="138"/>
      <c r="W5506" s="166"/>
      <c r="X5506" s="135"/>
      <c r="Y5506" s="418">
        <f t="shared" si="794"/>
        <v>0</v>
      </c>
      <c r="Z5506" s="291">
        <f t="shared" si="795"/>
        <v>0</v>
      </c>
      <c r="AA5506" s="163"/>
      <c r="AB5506" s="177" t="str">
        <f t="shared" si="796"/>
        <v/>
      </c>
      <c r="AC5506" s="283" t="str">
        <f t="shared" si="797"/>
        <v/>
      </c>
      <c r="AD5506" s="283" t="str">
        <f t="shared" si="798"/>
        <v/>
      </c>
      <c r="AE5506" s="163"/>
      <c r="AF5506" s="162"/>
    </row>
    <row r="5507" spans="1:32">
      <c r="A5507" s="134">
        <v>5498</v>
      </c>
      <c r="B5507" s="136"/>
      <c r="C5507" s="146">
        <f t="shared" si="791"/>
        <v>0</v>
      </c>
      <c r="D5507" s="146">
        <f t="shared" si="792"/>
        <v>1</v>
      </c>
      <c r="E5507" s="146">
        <f t="shared" si="793"/>
        <v>1900</v>
      </c>
      <c r="F5507" s="137"/>
      <c r="G5507" s="287"/>
      <c r="H5507" s="137"/>
      <c r="I5507" s="134"/>
      <c r="J5507" s="204"/>
      <c r="K5507" s="133"/>
      <c r="L5507" s="134"/>
      <c r="M5507" s="133"/>
      <c r="N5507" s="134"/>
      <c r="O5507" s="134"/>
      <c r="P5507" s="166"/>
      <c r="Q5507" s="164"/>
      <c r="R5507" s="165"/>
      <c r="S5507" s="138"/>
      <c r="T5507" s="138"/>
      <c r="U5507" s="138"/>
      <c r="V5507" s="138"/>
      <c r="W5507" s="166"/>
      <c r="X5507" s="135"/>
      <c r="Y5507" s="418">
        <f t="shared" si="794"/>
        <v>0</v>
      </c>
      <c r="Z5507" s="291">
        <f t="shared" si="795"/>
        <v>0</v>
      </c>
      <c r="AA5507" s="163"/>
      <c r="AB5507" s="177" t="str">
        <f t="shared" si="796"/>
        <v/>
      </c>
      <c r="AC5507" s="283" t="str">
        <f t="shared" si="797"/>
        <v/>
      </c>
      <c r="AD5507" s="283" t="str">
        <f t="shared" si="798"/>
        <v/>
      </c>
      <c r="AE5507" s="163"/>
      <c r="AF5507" s="162"/>
    </row>
    <row r="5508" spans="1:32">
      <c r="A5508" s="134">
        <v>5499</v>
      </c>
      <c r="B5508" s="136"/>
      <c r="C5508" s="146">
        <f t="shared" si="791"/>
        <v>0</v>
      </c>
      <c r="D5508" s="146">
        <f t="shared" si="792"/>
        <v>1</v>
      </c>
      <c r="E5508" s="146">
        <f t="shared" si="793"/>
        <v>1900</v>
      </c>
      <c r="F5508" s="137"/>
      <c r="G5508" s="287"/>
      <c r="H5508" s="137"/>
      <c r="I5508" s="134"/>
      <c r="J5508" s="204"/>
      <c r="K5508" s="133"/>
      <c r="L5508" s="134"/>
      <c r="M5508" s="133"/>
      <c r="N5508" s="134"/>
      <c r="O5508" s="134"/>
      <c r="P5508" s="166"/>
      <c r="Q5508" s="164"/>
      <c r="R5508" s="165"/>
      <c r="S5508" s="138"/>
      <c r="T5508" s="138"/>
      <c r="U5508" s="138"/>
      <c r="V5508" s="138"/>
      <c r="W5508" s="166"/>
      <c r="X5508" s="135"/>
      <c r="Y5508" s="418">
        <f t="shared" si="794"/>
        <v>0</v>
      </c>
      <c r="Z5508" s="291">
        <f t="shared" si="795"/>
        <v>0</v>
      </c>
      <c r="AA5508" s="163"/>
      <c r="AB5508" s="177" t="str">
        <f t="shared" si="796"/>
        <v/>
      </c>
      <c r="AC5508" s="283" t="str">
        <f t="shared" si="797"/>
        <v/>
      </c>
      <c r="AD5508" s="283" t="str">
        <f t="shared" si="798"/>
        <v/>
      </c>
      <c r="AE5508" s="163"/>
      <c r="AF5508" s="162"/>
    </row>
    <row r="5509" spans="1:32">
      <c r="A5509" s="134">
        <v>5500</v>
      </c>
      <c r="B5509" s="136"/>
      <c r="C5509" s="146">
        <f t="shared" si="791"/>
        <v>0</v>
      </c>
      <c r="D5509" s="146">
        <f t="shared" si="792"/>
        <v>1</v>
      </c>
      <c r="E5509" s="146">
        <f t="shared" si="793"/>
        <v>1900</v>
      </c>
      <c r="F5509" s="137"/>
      <c r="G5509" s="287"/>
      <c r="H5509" s="137"/>
      <c r="I5509" s="134"/>
      <c r="J5509" s="204"/>
      <c r="K5509" s="133"/>
      <c r="L5509" s="134"/>
      <c r="M5509" s="133"/>
      <c r="N5509" s="134"/>
      <c r="O5509" s="134"/>
      <c r="P5509" s="166"/>
      <c r="Q5509" s="164"/>
      <c r="R5509" s="165"/>
      <c r="S5509" s="138"/>
      <c r="T5509" s="138"/>
      <c r="U5509" s="138"/>
      <c r="V5509" s="138"/>
      <c r="W5509" s="166"/>
      <c r="X5509" s="135"/>
      <c r="Y5509" s="418">
        <f t="shared" si="794"/>
        <v>0</v>
      </c>
      <c r="Z5509" s="291">
        <f t="shared" si="795"/>
        <v>0</v>
      </c>
      <c r="AA5509" s="163"/>
      <c r="AB5509" s="177" t="str">
        <f t="shared" si="796"/>
        <v/>
      </c>
      <c r="AC5509" s="283" t="str">
        <f t="shared" si="797"/>
        <v/>
      </c>
      <c r="AD5509" s="283" t="str">
        <f t="shared" si="798"/>
        <v/>
      </c>
      <c r="AE5509" s="163"/>
      <c r="AF5509" s="162"/>
    </row>
    <row r="5510" spans="1:32">
      <c r="A5510" s="134">
        <v>5501</v>
      </c>
      <c r="B5510" s="136"/>
      <c r="C5510" s="146">
        <f t="shared" si="791"/>
        <v>0</v>
      </c>
      <c r="D5510" s="146">
        <f t="shared" si="792"/>
        <v>1</v>
      </c>
      <c r="E5510" s="146">
        <f t="shared" si="793"/>
        <v>1900</v>
      </c>
      <c r="F5510" s="137"/>
      <c r="G5510" s="287"/>
      <c r="H5510" s="137"/>
      <c r="I5510" s="134"/>
      <c r="J5510" s="204"/>
      <c r="K5510" s="133"/>
      <c r="L5510" s="134"/>
      <c r="M5510" s="133"/>
      <c r="N5510" s="134"/>
      <c r="O5510" s="134"/>
      <c r="P5510" s="166"/>
      <c r="Q5510" s="164"/>
      <c r="R5510" s="165"/>
      <c r="S5510" s="138"/>
      <c r="T5510" s="138"/>
      <c r="U5510" s="138"/>
      <c r="V5510" s="138"/>
      <c r="W5510" s="166"/>
      <c r="X5510" s="135"/>
      <c r="Y5510" s="418">
        <f t="shared" si="794"/>
        <v>0</v>
      </c>
      <c r="Z5510" s="291">
        <f t="shared" si="795"/>
        <v>0</v>
      </c>
      <c r="AA5510" s="163"/>
      <c r="AB5510" s="177" t="str">
        <f t="shared" si="796"/>
        <v/>
      </c>
      <c r="AC5510" s="283" t="str">
        <f t="shared" si="797"/>
        <v/>
      </c>
      <c r="AD5510" s="283" t="str">
        <f t="shared" si="798"/>
        <v/>
      </c>
      <c r="AE5510" s="163"/>
      <c r="AF5510" s="162"/>
    </row>
    <row r="5511" spans="1:32">
      <c r="A5511" s="134">
        <v>5502</v>
      </c>
      <c r="B5511" s="136"/>
      <c r="C5511" s="146">
        <f t="shared" si="791"/>
        <v>0</v>
      </c>
      <c r="D5511" s="146">
        <f t="shared" si="792"/>
        <v>1</v>
      </c>
      <c r="E5511" s="146">
        <f t="shared" si="793"/>
        <v>1900</v>
      </c>
      <c r="F5511" s="137"/>
      <c r="G5511" s="287"/>
      <c r="H5511" s="137"/>
      <c r="I5511" s="134"/>
      <c r="J5511" s="204"/>
      <c r="K5511" s="133"/>
      <c r="L5511" s="134"/>
      <c r="M5511" s="133"/>
      <c r="N5511" s="134"/>
      <c r="O5511" s="134"/>
      <c r="P5511" s="166"/>
      <c r="Q5511" s="164"/>
      <c r="R5511" s="165"/>
      <c r="S5511" s="138"/>
      <c r="T5511" s="138"/>
      <c r="U5511" s="138"/>
      <c r="V5511" s="138"/>
      <c r="W5511" s="166"/>
      <c r="X5511" s="135"/>
      <c r="Y5511" s="418">
        <f t="shared" si="794"/>
        <v>0</v>
      </c>
      <c r="Z5511" s="291">
        <f t="shared" si="795"/>
        <v>0</v>
      </c>
      <c r="AA5511" s="163"/>
      <c r="AB5511" s="177" t="str">
        <f t="shared" si="796"/>
        <v/>
      </c>
      <c r="AC5511" s="283" t="str">
        <f t="shared" si="797"/>
        <v/>
      </c>
      <c r="AD5511" s="283" t="str">
        <f t="shared" si="798"/>
        <v/>
      </c>
      <c r="AE5511" s="163"/>
      <c r="AF5511" s="162"/>
    </row>
    <row r="5512" spans="1:32">
      <c r="A5512" s="134">
        <v>5503</v>
      </c>
      <c r="B5512" s="136"/>
      <c r="C5512" s="146">
        <f t="shared" si="791"/>
        <v>0</v>
      </c>
      <c r="D5512" s="146">
        <f t="shared" si="792"/>
        <v>1</v>
      </c>
      <c r="E5512" s="146">
        <f t="shared" si="793"/>
        <v>1900</v>
      </c>
      <c r="F5512" s="137"/>
      <c r="G5512" s="287"/>
      <c r="H5512" s="137"/>
      <c r="I5512" s="134"/>
      <c r="J5512" s="204"/>
      <c r="K5512" s="133"/>
      <c r="L5512" s="134"/>
      <c r="M5512" s="133"/>
      <c r="N5512" s="134"/>
      <c r="O5512" s="134"/>
      <c r="P5512" s="166"/>
      <c r="Q5512" s="164"/>
      <c r="R5512" s="165"/>
      <c r="S5512" s="138"/>
      <c r="T5512" s="138"/>
      <c r="U5512" s="138"/>
      <c r="V5512" s="138"/>
      <c r="W5512" s="166"/>
      <c r="X5512" s="135"/>
      <c r="Y5512" s="418">
        <f t="shared" si="794"/>
        <v>0</v>
      </c>
      <c r="Z5512" s="291">
        <f t="shared" si="795"/>
        <v>0</v>
      </c>
      <c r="AA5512" s="163"/>
      <c r="AB5512" s="177" t="str">
        <f t="shared" si="796"/>
        <v/>
      </c>
      <c r="AC5512" s="283" t="str">
        <f t="shared" si="797"/>
        <v/>
      </c>
      <c r="AD5512" s="283" t="str">
        <f t="shared" si="798"/>
        <v/>
      </c>
      <c r="AE5512" s="163"/>
      <c r="AF5512" s="162"/>
    </row>
    <row r="5513" spans="1:32">
      <c r="A5513" s="134">
        <v>5504</v>
      </c>
      <c r="B5513" s="136"/>
      <c r="C5513" s="146">
        <f t="shared" si="791"/>
        <v>0</v>
      </c>
      <c r="D5513" s="146">
        <f t="shared" si="792"/>
        <v>1</v>
      </c>
      <c r="E5513" s="146">
        <f t="shared" si="793"/>
        <v>1900</v>
      </c>
      <c r="F5513" s="137"/>
      <c r="G5513" s="287"/>
      <c r="H5513" s="137"/>
      <c r="I5513" s="134"/>
      <c r="J5513" s="204"/>
      <c r="K5513" s="133"/>
      <c r="L5513" s="134"/>
      <c r="M5513" s="133"/>
      <c r="N5513" s="134"/>
      <c r="O5513" s="134"/>
      <c r="P5513" s="166"/>
      <c r="Q5513" s="164"/>
      <c r="R5513" s="165"/>
      <c r="S5513" s="138"/>
      <c r="T5513" s="138"/>
      <c r="U5513" s="138"/>
      <c r="V5513" s="138"/>
      <c r="W5513" s="166"/>
      <c r="X5513" s="135"/>
      <c r="Y5513" s="418">
        <f t="shared" si="794"/>
        <v>0</v>
      </c>
      <c r="Z5513" s="291">
        <f t="shared" si="795"/>
        <v>0</v>
      </c>
      <c r="AA5513" s="163"/>
      <c r="AB5513" s="177" t="str">
        <f t="shared" si="796"/>
        <v/>
      </c>
      <c r="AC5513" s="283" t="str">
        <f t="shared" si="797"/>
        <v/>
      </c>
      <c r="AD5513" s="283" t="str">
        <f t="shared" si="798"/>
        <v/>
      </c>
      <c r="AE5513" s="163"/>
      <c r="AF5513" s="162"/>
    </row>
    <row r="5514" spans="1:32">
      <c r="A5514" s="134">
        <v>5505</v>
      </c>
      <c r="B5514" s="136"/>
      <c r="C5514" s="146">
        <f t="shared" si="791"/>
        <v>0</v>
      </c>
      <c r="D5514" s="146">
        <f t="shared" si="792"/>
        <v>1</v>
      </c>
      <c r="E5514" s="146">
        <f t="shared" si="793"/>
        <v>1900</v>
      </c>
      <c r="F5514" s="137"/>
      <c r="G5514" s="287"/>
      <c r="H5514" s="137"/>
      <c r="I5514" s="134"/>
      <c r="J5514" s="204"/>
      <c r="K5514" s="133"/>
      <c r="L5514" s="134"/>
      <c r="M5514" s="133"/>
      <c r="N5514" s="134"/>
      <c r="O5514" s="134"/>
      <c r="P5514" s="166"/>
      <c r="Q5514" s="164"/>
      <c r="R5514" s="165"/>
      <c r="S5514" s="138"/>
      <c r="T5514" s="138"/>
      <c r="U5514" s="138"/>
      <c r="V5514" s="138"/>
      <c r="W5514" s="166"/>
      <c r="X5514" s="135"/>
      <c r="Y5514" s="418">
        <f t="shared" si="794"/>
        <v>0</v>
      </c>
      <c r="Z5514" s="291">
        <f t="shared" si="795"/>
        <v>0</v>
      </c>
      <c r="AA5514" s="163"/>
      <c r="AB5514" s="177" t="str">
        <f t="shared" si="796"/>
        <v/>
      </c>
      <c r="AC5514" s="283" t="str">
        <f t="shared" si="797"/>
        <v/>
      </c>
      <c r="AD5514" s="283" t="str">
        <f t="shared" si="798"/>
        <v/>
      </c>
      <c r="AE5514" s="163"/>
      <c r="AF5514" s="162"/>
    </row>
    <row r="5515" spans="1:32">
      <c r="A5515" s="134">
        <v>5506</v>
      </c>
      <c r="B5515" s="136"/>
      <c r="C5515" s="146">
        <f t="shared" ref="C5515:C5578" si="799">DAY(B5515)</f>
        <v>0</v>
      </c>
      <c r="D5515" s="146">
        <f t="shared" ref="D5515:D5578" si="800">MONTH(B5515)</f>
        <v>1</v>
      </c>
      <c r="E5515" s="146">
        <f t="shared" ref="E5515:E5578" si="801">YEAR(B5515)</f>
        <v>1900</v>
      </c>
      <c r="F5515" s="137"/>
      <c r="G5515" s="287"/>
      <c r="H5515" s="137"/>
      <c r="I5515" s="134"/>
      <c r="J5515" s="204"/>
      <c r="K5515" s="133"/>
      <c r="L5515" s="134"/>
      <c r="M5515" s="133"/>
      <c r="N5515" s="134"/>
      <c r="O5515" s="134"/>
      <c r="P5515" s="166"/>
      <c r="Q5515" s="164"/>
      <c r="R5515" s="165"/>
      <c r="S5515" s="138"/>
      <c r="T5515" s="138"/>
      <c r="U5515" s="138"/>
      <c r="V5515" s="138"/>
      <c r="W5515" s="166"/>
      <c r="X5515" s="135"/>
      <c r="Y5515" s="418">
        <f t="shared" ref="Y5515:Y5578" si="802">X5515*U5515</f>
        <v>0</v>
      </c>
      <c r="Z5515" s="291">
        <f t="shared" ref="Z5515:Z5578" si="803">Y5515*1.1</f>
        <v>0</v>
      </c>
      <c r="AA5515" s="163"/>
      <c r="AB5515" s="177" t="str">
        <f t="shared" ref="AB5515:AB5578" si="804">IF(S5515="","",IF(S5515-U5515=0,"Full","No"))</f>
        <v/>
      </c>
      <c r="AC5515" s="283" t="str">
        <f t="shared" ref="AC5515:AC5578" si="805">IF(AND(S5515&gt;U5515,V5515=0),"Lost",IF(AND(S5515&gt;U5515,V5515&lt;(S5515-U5515)),"Lost",""))</f>
        <v/>
      </c>
      <c r="AD5515" s="283" t="str">
        <f t="shared" ref="AD5515:AD5578" si="806">IF(AND(S5515&gt;U5515,V5515=0),S5515-U5515,IF(AND(S5515&gt;U5515,V5515&lt;(S5515-U5515)),S5515-(U5515+V5515),""))</f>
        <v/>
      </c>
      <c r="AE5515" s="163"/>
      <c r="AF5515" s="162"/>
    </row>
    <row r="5516" spans="1:32">
      <c r="A5516" s="134">
        <v>5507</v>
      </c>
      <c r="B5516" s="136"/>
      <c r="C5516" s="146">
        <f t="shared" si="799"/>
        <v>0</v>
      </c>
      <c r="D5516" s="146">
        <f t="shared" si="800"/>
        <v>1</v>
      </c>
      <c r="E5516" s="146">
        <f t="shared" si="801"/>
        <v>1900</v>
      </c>
      <c r="F5516" s="137"/>
      <c r="G5516" s="287"/>
      <c r="H5516" s="137"/>
      <c r="I5516" s="134"/>
      <c r="J5516" s="204"/>
      <c r="K5516" s="133"/>
      <c r="L5516" s="134"/>
      <c r="M5516" s="133"/>
      <c r="N5516" s="134"/>
      <c r="O5516" s="134"/>
      <c r="P5516" s="166"/>
      <c r="Q5516" s="164"/>
      <c r="R5516" s="165"/>
      <c r="S5516" s="138"/>
      <c r="T5516" s="138"/>
      <c r="U5516" s="138"/>
      <c r="V5516" s="138"/>
      <c r="W5516" s="166"/>
      <c r="X5516" s="135"/>
      <c r="Y5516" s="418">
        <f t="shared" si="802"/>
        <v>0</v>
      </c>
      <c r="Z5516" s="291">
        <f t="shared" si="803"/>
        <v>0</v>
      </c>
      <c r="AA5516" s="163"/>
      <c r="AB5516" s="177" t="str">
        <f t="shared" si="804"/>
        <v/>
      </c>
      <c r="AC5516" s="283" t="str">
        <f t="shared" si="805"/>
        <v/>
      </c>
      <c r="AD5516" s="283" t="str">
        <f t="shared" si="806"/>
        <v/>
      </c>
      <c r="AE5516" s="163"/>
      <c r="AF5516" s="162"/>
    </row>
    <row r="5517" spans="1:32">
      <c r="A5517" s="134">
        <v>5508</v>
      </c>
      <c r="B5517" s="136"/>
      <c r="C5517" s="146">
        <f t="shared" si="799"/>
        <v>0</v>
      </c>
      <c r="D5517" s="146">
        <f t="shared" si="800"/>
        <v>1</v>
      </c>
      <c r="E5517" s="146">
        <f t="shared" si="801"/>
        <v>1900</v>
      </c>
      <c r="F5517" s="137"/>
      <c r="G5517" s="287"/>
      <c r="H5517" s="137"/>
      <c r="I5517" s="134"/>
      <c r="J5517" s="204"/>
      <c r="K5517" s="133"/>
      <c r="L5517" s="134"/>
      <c r="M5517" s="133"/>
      <c r="N5517" s="134"/>
      <c r="O5517" s="134"/>
      <c r="P5517" s="166"/>
      <c r="Q5517" s="164"/>
      <c r="R5517" s="165"/>
      <c r="S5517" s="138"/>
      <c r="T5517" s="138"/>
      <c r="U5517" s="138"/>
      <c r="V5517" s="138"/>
      <c r="W5517" s="166"/>
      <c r="X5517" s="135"/>
      <c r="Y5517" s="418">
        <f t="shared" si="802"/>
        <v>0</v>
      </c>
      <c r="Z5517" s="291">
        <f t="shared" si="803"/>
        <v>0</v>
      </c>
      <c r="AA5517" s="163"/>
      <c r="AB5517" s="177" t="str">
        <f t="shared" si="804"/>
        <v/>
      </c>
      <c r="AC5517" s="283" t="str">
        <f t="shared" si="805"/>
        <v/>
      </c>
      <c r="AD5517" s="283" t="str">
        <f t="shared" si="806"/>
        <v/>
      </c>
      <c r="AE5517" s="163"/>
      <c r="AF5517" s="162"/>
    </row>
    <row r="5518" spans="1:32">
      <c r="A5518" s="134">
        <v>5509</v>
      </c>
      <c r="B5518" s="136"/>
      <c r="C5518" s="146">
        <f t="shared" si="799"/>
        <v>0</v>
      </c>
      <c r="D5518" s="146">
        <f t="shared" si="800"/>
        <v>1</v>
      </c>
      <c r="E5518" s="146">
        <f t="shared" si="801"/>
        <v>1900</v>
      </c>
      <c r="F5518" s="137"/>
      <c r="G5518" s="287"/>
      <c r="H5518" s="137"/>
      <c r="I5518" s="134"/>
      <c r="J5518" s="204"/>
      <c r="K5518" s="133"/>
      <c r="L5518" s="134"/>
      <c r="M5518" s="133"/>
      <c r="N5518" s="134"/>
      <c r="O5518" s="134"/>
      <c r="P5518" s="166"/>
      <c r="Q5518" s="164"/>
      <c r="R5518" s="165"/>
      <c r="S5518" s="138"/>
      <c r="T5518" s="138"/>
      <c r="U5518" s="138"/>
      <c r="V5518" s="138"/>
      <c r="W5518" s="166"/>
      <c r="X5518" s="135"/>
      <c r="Y5518" s="418">
        <f t="shared" si="802"/>
        <v>0</v>
      </c>
      <c r="Z5518" s="291">
        <f t="shared" si="803"/>
        <v>0</v>
      </c>
      <c r="AA5518" s="163"/>
      <c r="AB5518" s="177" t="str">
        <f t="shared" si="804"/>
        <v/>
      </c>
      <c r="AC5518" s="283" t="str">
        <f t="shared" si="805"/>
        <v/>
      </c>
      <c r="AD5518" s="283" t="str">
        <f t="shared" si="806"/>
        <v/>
      </c>
      <c r="AE5518" s="163"/>
      <c r="AF5518" s="162"/>
    </row>
    <row r="5519" spans="1:32">
      <c r="A5519" s="134">
        <v>5510</v>
      </c>
      <c r="B5519" s="136"/>
      <c r="C5519" s="146">
        <f t="shared" si="799"/>
        <v>0</v>
      </c>
      <c r="D5519" s="146">
        <f t="shared" si="800"/>
        <v>1</v>
      </c>
      <c r="E5519" s="146">
        <f t="shared" si="801"/>
        <v>1900</v>
      </c>
      <c r="F5519" s="137"/>
      <c r="G5519" s="287"/>
      <c r="H5519" s="137"/>
      <c r="I5519" s="134"/>
      <c r="J5519" s="204"/>
      <c r="K5519" s="133"/>
      <c r="L5519" s="134"/>
      <c r="M5519" s="133"/>
      <c r="N5519" s="134"/>
      <c r="O5519" s="134"/>
      <c r="P5519" s="166"/>
      <c r="Q5519" s="164"/>
      <c r="R5519" s="165"/>
      <c r="S5519" s="138"/>
      <c r="T5519" s="138"/>
      <c r="U5519" s="138"/>
      <c r="V5519" s="138"/>
      <c r="W5519" s="166"/>
      <c r="X5519" s="135"/>
      <c r="Y5519" s="418">
        <f t="shared" si="802"/>
        <v>0</v>
      </c>
      <c r="Z5519" s="291">
        <f t="shared" si="803"/>
        <v>0</v>
      </c>
      <c r="AA5519" s="163"/>
      <c r="AB5519" s="177" t="str">
        <f t="shared" si="804"/>
        <v/>
      </c>
      <c r="AC5519" s="283" t="str">
        <f t="shared" si="805"/>
        <v/>
      </c>
      <c r="AD5519" s="283" t="str">
        <f t="shared" si="806"/>
        <v/>
      </c>
      <c r="AE5519" s="163"/>
      <c r="AF5519" s="162"/>
    </row>
    <row r="5520" spans="1:32">
      <c r="A5520" s="134">
        <v>5511</v>
      </c>
      <c r="B5520" s="136"/>
      <c r="C5520" s="146">
        <f t="shared" si="799"/>
        <v>0</v>
      </c>
      <c r="D5520" s="146">
        <f t="shared" si="800"/>
        <v>1</v>
      </c>
      <c r="E5520" s="146">
        <f t="shared" si="801"/>
        <v>1900</v>
      </c>
      <c r="F5520" s="137"/>
      <c r="G5520" s="287"/>
      <c r="H5520" s="137"/>
      <c r="I5520" s="134"/>
      <c r="J5520" s="204"/>
      <c r="K5520" s="133"/>
      <c r="L5520" s="134"/>
      <c r="M5520" s="133"/>
      <c r="N5520" s="134"/>
      <c r="O5520" s="134"/>
      <c r="P5520" s="166"/>
      <c r="Q5520" s="164"/>
      <c r="R5520" s="165"/>
      <c r="S5520" s="138"/>
      <c r="T5520" s="138"/>
      <c r="U5520" s="138"/>
      <c r="V5520" s="138"/>
      <c r="W5520" s="166"/>
      <c r="X5520" s="135"/>
      <c r="Y5520" s="418">
        <f t="shared" si="802"/>
        <v>0</v>
      </c>
      <c r="Z5520" s="291">
        <f t="shared" si="803"/>
        <v>0</v>
      </c>
      <c r="AA5520" s="163"/>
      <c r="AB5520" s="177" t="str">
        <f t="shared" si="804"/>
        <v/>
      </c>
      <c r="AC5520" s="283" t="str">
        <f t="shared" si="805"/>
        <v/>
      </c>
      <c r="AD5520" s="283" t="str">
        <f t="shared" si="806"/>
        <v/>
      </c>
      <c r="AE5520" s="163"/>
      <c r="AF5520" s="162"/>
    </row>
    <row r="5521" spans="1:32">
      <c r="A5521" s="134">
        <v>5512</v>
      </c>
      <c r="B5521" s="136"/>
      <c r="C5521" s="146">
        <f t="shared" si="799"/>
        <v>0</v>
      </c>
      <c r="D5521" s="146">
        <f t="shared" si="800"/>
        <v>1</v>
      </c>
      <c r="E5521" s="146">
        <f t="shared" si="801"/>
        <v>1900</v>
      </c>
      <c r="F5521" s="137"/>
      <c r="G5521" s="287"/>
      <c r="H5521" s="137"/>
      <c r="I5521" s="134"/>
      <c r="J5521" s="204"/>
      <c r="K5521" s="133"/>
      <c r="L5521" s="134"/>
      <c r="M5521" s="133"/>
      <c r="N5521" s="134"/>
      <c r="O5521" s="134"/>
      <c r="P5521" s="166"/>
      <c r="Q5521" s="164"/>
      <c r="R5521" s="165"/>
      <c r="S5521" s="138"/>
      <c r="T5521" s="138"/>
      <c r="U5521" s="138"/>
      <c r="V5521" s="138"/>
      <c r="W5521" s="166"/>
      <c r="X5521" s="135"/>
      <c r="Y5521" s="418">
        <f t="shared" si="802"/>
        <v>0</v>
      </c>
      <c r="Z5521" s="291">
        <f t="shared" si="803"/>
        <v>0</v>
      </c>
      <c r="AA5521" s="163"/>
      <c r="AB5521" s="177" t="str">
        <f t="shared" si="804"/>
        <v/>
      </c>
      <c r="AC5521" s="283" t="str">
        <f t="shared" si="805"/>
        <v/>
      </c>
      <c r="AD5521" s="283" t="str">
        <f t="shared" si="806"/>
        <v/>
      </c>
      <c r="AE5521" s="163"/>
      <c r="AF5521" s="162"/>
    </row>
    <row r="5522" spans="1:32">
      <c r="A5522" s="134">
        <v>5513</v>
      </c>
      <c r="B5522" s="136"/>
      <c r="C5522" s="146">
        <f t="shared" si="799"/>
        <v>0</v>
      </c>
      <c r="D5522" s="146">
        <f t="shared" si="800"/>
        <v>1</v>
      </c>
      <c r="E5522" s="146">
        <f t="shared" si="801"/>
        <v>1900</v>
      </c>
      <c r="F5522" s="137"/>
      <c r="G5522" s="287"/>
      <c r="H5522" s="137"/>
      <c r="I5522" s="134"/>
      <c r="J5522" s="204"/>
      <c r="K5522" s="133"/>
      <c r="L5522" s="134"/>
      <c r="M5522" s="133"/>
      <c r="N5522" s="134"/>
      <c r="O5522" s="134"/>
      <c r="P5522" s="166"/>
      <c r="Q5522" s="164"/>
      <c r="R5522" s="165"/>
      <c r="S5522" s="138"/>
      <c r="T5522" s="138"/>
      <c r="U5522" s="138"/>
      <c r="V5522" s="138"/>
      <c r="W5522" s="166"/>
      <c r="X5522" s="135"/>
      <c r="Y5522" s="418">
        <f t="shared" si="802"/>
        <v>0</v>
      </c>
      <c r="Z5522" s="291">
        <f t="shared" si="803"/>
        <v>0</v>
      </c>
      <c r="AA5522" s="163"/>
      <c r="AB5522" s="177" t="str">
        <f t="shared" si="804"/>
        <v/>
      </c>
      <c r="AC5522" s="283" t="str">
        <f t="shared" si="805"/>
        <v/>
      </c>
      <c r="AD5522" s="283" t="str">
        <f t="shared" si="806"/>
        <v/>
      </c>
      <c r="AE5522" s="163"/>
      <c r="AF5522" s="162"/>
    </row>
    <row r="5523" spans="1:32">
      <c r="A5523" s="134">
        <v>5514</v>
      </c>
      <c r="B5523" s="136"/>
      <c r="C5523" s="146">
        <f t="shared" si="799"/>
        <v>0</v>
      </c>
      <c r="D5523" s="146">
        <f t="shared" si="800"/>
        <v>1</v>
      </c>
      <c r="E5523" s="146">
        <f t="shared" si="801"/>
        <v>1900</v>
      </c>
      <c r="F5523" s="137"/>
      <c r="G5523" s="287"/>
      <c r="H5523" s="137"/>
      <c r="I5523" s="134"/>
      <c r="J5523" s="204"/>
      <c r="K5523" s="133"/>
      <c r="L5523" s="134"/>
      <c r="M5523" s="133"/>
      <c r="N5523" s="134"/>
      <c r="O5523" s="134"/>
      <c r="P5523" s="166"/>
      <c r="Q5523" s="164"/>
      <c r="R5523" s="165"/>
      <c r="S5523" s="138"/>
      <c r="T5523" s="138"/>
      <c r="U5523" s="138"/>
      <c r="V5523" s="138"/>
      <c r="W5523" s="166"/>
      <c r="X5523" s="135"/>
      <c r="Y5523" s="418">
        <f t="shared" si="802"/>
        <v>0</v>
      </c>
      <c r="Z5523" s="291">
        <f t="shared" si="803"/>
        <v>0</v>
      </c>
      <c r="AA5523" s="163"/>
      <c r="AB5523" s="177" t="str">
        <f t="shared" si="804"/>
        <v/>
      </c>
      <c r="AC5523" s="283" t="str">
        <f t="shared" si="805"/>
        <v/>
      </c>
      <c r="AD5523" s="283" t="str">
        <f t="shared" si="806"/>
        <v/>
      </c>
      <c r="AE5523" s="163"/>
      <c r="AF5523" s="162"/>
    </row>
    <row r="5524" spans="1:32">
      <c r="A5524" s="134">
        <v>5515</v>
      </c>
      <c r="B5524" s="136"/>
      <c r="C5524" s="146">
        <f t="shared" si="799"/>
        <v>0</v>
      </c>
      <c r="D5524" s="146">
        <f t="shared" si="800"/>
        <v>1</v>
      </c>
      <c r="E5524" s="146">
        <f t="shared" si="801"/>
        <v>1900</v>
      </c>
      <c r="F5524" s="137"/>
      <c r="G5524" s="287"/>
      <c r="H5524" s="137"/>
      <c r="I5524" s="134"/>
      <c r="J5524" s="204"/>
      <c r="K5524" s="133"/>
      <c r="L5524" s="134"/>
      <c r="M5524" s="133"/>
      <c r="N5524" s="134"/>
      <c r="O5524" s="134"/>
      <c r="P5524" s="166"/>
      <c r="Q5524" s="164"/>
      <c r="R5524" s="165"/>
      <c r="S5524" s="138"/>
      <c r="T5524" s="138"/>
      <c r="U5524" s="138"/>
      <c r="V5524" s="138"/>
      <c r="W5524" s="166"/>
      <c r="X5524" s="135"/>
      <c r="Y5524" s="418">
        <f t="shared" si="802"/>
        <v>0</v>
      </c>
      <c r="Z5524" s="291">
        <f t="shared" si="803"/>
        <v>0</v>
      </c>
      <c r="AA5524" s="163"/>
      <c r="AB5524" s="177" t="str">
        <f t="shared" si="804"/>
        <v/>
      </c>
      <c r="AC5524" s="283" t="str">
        <f t="shared" si="805"/>
        <v/>
      </c>
      <c r="AD5524" s="283" t="str">
        <f t="shared" si="806"/>
        <v/>
      </c>
      <c r="AE5524" s="163"/>
      <c r="AF5524" s="162"/>
    </row>
    <row r="5525" spans="1:32">
      <c r="A5525" s="134">
        <v>5516</v>
      </c>
      <c r="B5525" s="136"/>
      <c r="C5525" s="146">
        <f t="shared" si="799"/>
        <v>0</v>
      </c>
      <c r="D5525" s="146">
        <f t="shared" si="800"/>
        <v>1</v>
      </c>
      <c r="E5525" s="146">
        <f t="shared" si="801"/>
        <v>1900</v>
      </c>
      <c r="F5525" s="137"/>
      <c r="G5525" s="287"/>
      <c r="H5525" s="137"/>
      <c r="I5525" s="134"/>
      <c r="J5525" s="204"/>
      <c r="K5525" s="133"/>
      <c r="L5525" s="134"/>
      <c r="M5525" s="133"/>
      <c r="N5525" s="134"/>
      <c r="O5525" s="134"/>
      <c r="P5525" s="166"/>
      <c r="Q5525" s="164"/>
      <c r="R5525" s="165"/>
      <c r="S5525" s="138"/>
      <c r="T5525" s="138"/>
      <c r="U5525" s="138"/>
      <c r="V5525" s="138"/>
      <c r="W5525" s="166"/>
      <c r="X5525" s="135"/>
      <c r="Y5525" s="418">
        <f t="shared" si="802"/>
        <v>0</v>
      </c>
      <c r="Z5525" s="291">
        <f t="shared" si="803"/>
        <v>0</v>
      </c>
      <c r="AA5525" s="163"/>
      <c r="AB5525" s="177" t="str">
        <f t="shared" si="804"/>
        <v/>
      </c>
      <c r="AC5525" s="283" t="str">
        <f t="shared" si="805"/>
        <v/>
      </c>
      <c r="AD5525" s="283" t="str">
        <f t="shared" si="806"/>
        <v/>
      </c>
      <c r="AE5525" s="163"/>
      <c r="AF5525" s="162"/>
    </row>
    <row r="5526" spans="1:32">
      <c r="A5526" s="134">
        <v>5517</v>
      </c>
      <c r="B5526" s="136"/>
      <c r="C5526" s="146">
        <f t="shared" si="799"/>
        <v>0</v>
      </c>
      <c r="D5526" s="146">
        <f t="shared" si="800"/>
        <v>1</v>
      </c>
      <c r="E5526" s="146">
        <f t="shared" si="801"/>
        <v>1900</v>
      </c>
      <c r="F5526" s="137"/>
      <c r="G5526" s="287"/>
      <c r="H5526" s="137"/>
      <c r="I5526" s="134"/>
      <c r="J5526" s="204"/>
      <c r="K5526" s="133"/>
      <c r="L5526" s="134"/>
      <c r="M5526" s="133"/>
      <c r="N5526" s="134"/>
      <c r="O5526" s="134"/>
      <c r="P5526" s="166"/>
      <c r="Q5526" s="164"/>
      <c r="R5526" s="165"/>
      <c r="S5526" s="138"/>
      <c r="T5526" s="138"/>
      <c r="U5526" s="138"/>
      <c r="V5526" s="138"/>
      <c r="W5526" s="166"/>
      <c r="X5526" s="135"/>
      <c r="Y5526" s="418">
        <f t="shared" si="802"/>
        <v>0</v>
      </c>
      <c r="Z5526" s="291">
        <f t="shared" si="803"/>
        <v>0</v>
      </c>
      <c r="AA5526" s="163"/>
      <c r="AB5526" s="177" t="str">
        <f t="shared" si="804"/>
        <v/>
      </c>
      <c r="AC5526" s="283" t="str">
        <f t="shared" si="805"/>
        <v/>
      </c>
      <c r="AD5526" s="283" t="str">
        <f t="shared" si="806"/>
        <v/>
      </c>
      <c r="AE5526" s="163"/>
      <c r="AF5526" s="162"/>
    </row>
    <row r="5527" spans="1:32">
      <c r="A5527" s="134">
        <v>5518</v>
      </c>
      <c r="B5527" s="136"/>
      <c r="C5527" s="146">
        <f t="shared" si="799"/>
        <v>0</v>
      </c>
      <c r="D5527" s="146">
        <f t="shared" si="800"/>
        <v>1</v>
      </c>
      <c r="E5527" s="146">
        <f t="shared" si="801"/>
        <v>1900</v>
      </c>
      <c r="F5527" s="137"/>
      <c r="G5527" s="287"/>
      <c r="H5527" s="137"/>
      <c r="I5527" s="134"/>
      <c r="J5527" s="204"/>
      <c r="K5527" s="133"/>
      <c r="L5527" s="134"/>
      <c r="M5527" s="133"/>
      <c r="N5527" s="134"/>
      <c r="O5527" s="134"/>
      <c r="P5527" s="166"/>
      <c r="Q5527" s="164"/>
      <c r="R5527" s="165"/>
      <c r="S5527" s="138"/>
      <c r="T5527" s="138"/>
      <c r="U5527" s="138"/>
      <c r="V5527" s="138"/>
      <c r="W5527" s="166"/>
      <c r="X5527" s="135"/>
      <c r="Y5527" s="418">
        <f t="shared" si="802"/>
        <v>0</v>
      </c>
      <c r="Z5527" s="291">
        <f t="shared" si="803"/>
        <v>0</v>
      </c>
      <c r="AA5527" s="163"/>
      <c r="AB5527" s="177" t="str">
        <f t="shared" si="804"/>
        <v/>
      </c>
      <c r="AC5527" s="283" t="str">
        <f t="shared" si="805"/>
        <v/>
      </c>
      <c r="AD5527" s="283" t="str">
        <f t="shared" si="806"/>
        <v/>
      </c>
      <c r="AE5527" s="163"/>
      <c r="AF5527" s="162"/>
    </row>
    <row r="5528" spans="1:32">
      <c r="A5528" s="134">
        <v>5519</v>
      </c>
      <c r="B5528" s="136"/>
      <c r="C5528" s="146">
        <f t="shared" si="799"/>
        <v>0</v>
      </c>
      <c r="D5528" s="146">
        <f t="shared" si="800"/>
        <v>1</v>
      </c>
      <c r="E5528" s="146">
        <f t="shared" si="801"/>
        <v>1900</v>
      </c>
      <c r="F5528" s="137"/>
      <c r="G5528" s="287"/>
      <c r="H5528" s="137"/>
      <c r="I5528" s="134"/>
      <c r="J5528" s="204"/>
      <c r="K5528" s="133"/>
      <c r="L5528" s="134"/>
      <c r="M5528" s="133"/>
      <c r="N5528" s="134"/>
      <c r="O5528" s="134"/>
      <c r="P5528" s="166"/>
      <c r="Q5528" s="164"/>
      <c r="R5528" s="165"/>
      <c r="S5528" s="138"/>
      <c r="T5528" s="138"/>
      <c r="U5528" s="138"/>
      <c r="V5528" s="138"/>
      <c r="W5528" s="166"/>
      <c r="X5528" s="135"/>
      <c r="Y5528" s="418">
        <f t="shared" si="802"/>
        <v>0</v>
      </c>
      <c r="Z5528" s="291">
        <f t="shared" si="803"/>
        <v>0</v>
      </c>
      <c r="AA5528" s="163"/>
      <c r="AB5528" s="177" t="str">
        <f t="shared" si="804"/>
        <v/>
      </c>
      <c r="AC5528" s="283" t="str">
        <f t="shared" si="805"/>
        <v/>
      </c>
      <c r="AD5528" s="283" t="str">
        <f t="shared" si="806"/>
        <v/>
      </c>
      <c r="AE5528" s="163"/>
      <c r="AF5528" s="162"/>
    </row>
    <row r="5529" spans="1:32">
      <c r="A5529" s="134">
        <v>5520</v>
      </c>
      <c r="B5529" s="136"/>
      <c r="C5529" s="146">
        <f t="shared" si="799"/>
        <v>0</v>
      </c>
      <c r="D5529" s="146">
        <f t="shared" si="800"/>
        <v>1</v>
      </c>
      <c r="E5529" s="146">
        <f t="shared" si="801"/>
        <v>1900</v>
      </c>
      <c r="F5529" s="137"/>
      <c r="G5529" s="287"/>
      <c r="H5529" s="137"/>
      <c r="I5529" s="134"/>
      <c r="J5529" s="204"/>
      <c r="K5529" s="133"/>
      <c r="L5529" s="134"/>
      <c r="M5529" s="133"/>
      <c r="N5529" s="134"/>
      <c r="O5529" s="134"/>
      <c r="P5529" s="166"/>
      <c r="Q5529" s="164"/>
      <c r="R5529" s="165"/>
      <c r="S5529" s="138"/>
      <c r="T5529" s="138"/>
      <c r="U5529" s="138"/>
      <c r="V5529" s="138"/>
      <c r="W5529" s="166"/>
      <c r="X5529" s="135"/>
      <c r="Y5529" s="418">
        <f t="shared" si="802"/>
        <v>0</v>
      </c>
      <c r="Z5529" s="291">
        <f t="shared" si="803"/>
        <v>0</v>
      </c>
      <c r="AA5529" s="163"/>
      <c r="AB5529" s="177" t="str">
        <f t="shared" si="804"/>
        <v/>
      </c>
      <c r="AC5529" s="283" t="str">
        <f t="shared" si="805"/>
        <v/>
      </c>
      <c r="AD5529" s="283" t="str">
        <f t="shared" si="806"/>
        <v/>
      </c>
      <c r="AE5529" s="163"/>
      <c r="AF5529" s="162"/>
    </row>
    <row r="5530" spans="1:32">
      <c r="A5530" s="134">
        <v>5521</v>
      </c>
      <c r="B5530" s="136"/>
      <c r="C5530" s="146">
        <f t="shared" si="799"/>
        <v>0</v>
      </c>
      <c r="D5530" s="146">
        <f t="shared" si="800"/>
        <v>1</v>
      </c>
      <c r="E5530" s="146">
        <f t="shared" si="801"/>
        <v>1900</v>
      </c>
      <c r="F5530" s="137"/>
      <c r="G5530" s="287"/>
      <c r="H5530" s="137"/>
      <c r="I5530" s="134"/>
      <c r="J5530" s="204"/>
      <c r="K5530" s="133"/>
      <c r="L5530" s="134"/>
      <c r="M5530" s="133"/>
      <c r="N5530" s="134"/>
      <c r="O5530" s="134"/>
      <c r="P5530" s="166"/>
      <c r="Q5530" s="164"/>
      <c r="R5530" s="165"/>
      <c r="S5530" s="138"/>
      <c r="T5530" s="138"/>
      <c r="U5530" s="138"/>
      <c r="V5530" s="138"/>
      <c r="W5530" s="166"/>
      <c r="X5530" s="135"/>
      <c r="Y5530" s="418">
        <f t="shared" si="802"/>
        <v>0</v>
      </c>
      <c r="Z5530" s="291">
        <f t="shared" si="803"/>
        <v>0</v>
      </c>
      <c r="AA5530" s="163"/>
      <c r="AB5530" s="177" t="str">
        <f t="shared" si="804"/>
        <v/>
      </c>
      <c r="AC5530" s="283" t="str">
        <f t="shared" si="805"/>
        <v/>
      </c>
      <c r="AD5530" s="283" t="str">
        <f t="shared" si="806"/>
        <v/>
      </c>
      <c r="AE5530" s="163"/>
      <c r="AF5530" s="162"/>
    </row>
    <row r="5531" spans="1:32">
      <c r="A5531" s="134">
        <v>5522</v>
      </c>
      <c r="B5531" s="136"/>
      <c r="C5531" s="146">
        <f t="shared" si="799"/>
        <v>0</v>
      </c>
      <c r="D5531" s="146">
        <f t="shared" si="800"/>
        <v>1</v>
      </c>
      <c r="E5531" s="146">
        <f t="shared" si="801"/>
        <v>1900</v>
      </c>
      <c r="F5531" s="137"/>
      <c r="G5531" s="287"/>
      <c r="H5531" s="137"/>
      <c r="I5531" s="134"/>
      <c r="J5531" s="204"/>
      <c r="K5531" s="133"/>
      <c r="L5531" s="134"/>
      <c r="M5531" s="133"/>
      <c r="N5531" s="134"/>
      <c r="O5531" s="134"/>
      <c r="P5531" s="166"/>
      <c r="Q5531" s="164"/>
      <c r="R5531" s="165"/>
      <c r="S5531" s="138"/>
      <c r="T5531" s="138"/>
      <c r="U5531" s="138"/>
      <c r="V5531" s="138"/>
      <c r="W5531" s="166"/>
      <c r="X5531" s="135"/>
      <c r="Y5531" s="418">
        <f t="shared" si="802"/>
        <v>0</v>
      </c>
      <c r="Z5531" s="291">
        <f t="shared" si="803"/>
        <v>0</v>
      </c>
      <c r="AA5531" s="163"/>
      <c r="AB5531" s="177" t="str">
        <f t="shared" si="804"/>
        <v/>
      </c>
      <c r="AC5531" s="283" t="str">
        <f t="shared" si="805"/>
        <v/>
      </c>
      <c r="AD5531" s="283" t="str">
        <f t="shared" si="806"/>
        <v/>
      </c>
      <c r="AE5531" s="163"/>
      <c r="AF5531" s="162"/>
    </row>
    <row r="5532" spans="1:32">
      <c r="A5532" s="134">
        <v>5523</v>
      </c>
      <c r="B5532" s="136"/>
      <c r="C5532" s="146">
        <f t="shared" si="799"/>
        <v>0</v>
      </c>
      <c r="D5532" s="146">
        <f t="shared" si="800"/>
        <v>1</v>
      </c>
      <c r="E5532" s="146">
        <f t="shared" si="801"/>
        <v>1900</v>
      </c>
      <c r="F5532" s="137"/>
      <c r="G5532" s="287"/>
      <c r="H5532" s="137"/>
      <c r="I5532" s="134"/>
      <c r="J5532" s="204"/>
      <c r="K5532" s="133"/>
      <c r="L5532" s="134"/>
      <c r="M5532" s="133"/>
      <c r="N5532" s="134"/>
      <c r="O5532" s="134"/>
      <c r="P5532" s="166"/>
      <c r="Q5532" s="164"/>
      <c r="R5532" s="165"/>
      <c r="S5532" s="138"/>
      <c r="T5532" s="138"/>
      <c r="U5532" s="138"/>
      <c r="V5532" s="138"/>
      <c r="W5532" s="166"/>
      <c r="X5532" s="135"/>
      <c r="Y5532" s="418">
        <f t="shared" si="802"/>
        <v>0</v>
      </c>
      <c r="Z5532" s="291">
        <f t="shared" si="803"/>
        <v>0</v>
      </c>
      <c r="AA5532" s="163"/>
      <c r="AB5532" s="177" t="str">
        <f t="shared" si="804"/>
        <v/>
      </c>
      <c r="AC5532" s="283" t="str">
        <f t="shared" si="805"/>
        <v/>
      </c>
      <c r="AD5532" s="283" t="str">
        <f t="shared" si="806"/>
        <v/>
      </c>
      <c r="AE5532" s="163"/>
      <c r="AF5532" s="162"/>
    </row>
    <row r="5533" spans="1:32">
      <c r="A5533" s="134">
        <v>5524</v>
      </c>
      <c r="B5533" s="136"/>
      <c r="C5533" s="146">
        <f t="shared" si="799"/>
        <v>0</v>
      </c>
      <c r="D5533" s="146">
        <f t="shared" si="800"/>
        <v>1</v>
      </c>
      <c r="E5533" s="146">
        <f t="shared" si="801"/>
        <v>1900</v>
      </c>
      <c r="F5533" s="137"/>
      <c r="G5533" s="287"/>
      <c r="H5533" s="137"/>
      <c r="I5533" s="134"/>
      <c r="J5533" s="204"/>
      <c r="K5533" s="133"/>
      <c r="L5533" s="134"/>
      <c r="M5533" s="133"/>
      <c r="N5533" s="134"/>
      <c r="O5533" s="134"/>
      <c r="P5533" s="166"/>
      <c r="Q5533" s="164"/>
      <c r="R5533" s="165"/>
      <c r="S5533" s="138"/>
      <c r="T5533" s="138"/>
      <c r="U5533" s="138"/>
      <c r="V5533" s="138"/>
      <c r="W5533" s="166"/>
      <c r="X5533" s="135"/>
      <c r="Y5533" s="418">
        <f t="shared" si="802"/>
        <v>0</v>
      </c>
      <c r="Z5533" s="291">
        <f t="shared" si="803"/>
        <v>0</v>
      </c>
      <c r="AA5533" s="163"/>
      <c r="AB5533" s="177" t="str">
        <f t="shared" si="804"/>
        <v/>
      </c>
      <c r="AC5533" s="283" t="str">
        <f t="shared" si="805"/>
        <v/>
      </c>
      <c r="AD5533" s="283" t="str">
        <f t="shared" si="806"/>
        <v/>
      </c>
      <c r="AE5533" s="163"/>
      <c r="AF5533" s="162"/>
    </row>
    <row r="5534" spans="1:32">
      <c r="A5534" s="134">
        <v>5525</v>
      </c>
      <c r="B5534" s="136"/>
      <c r="C5534" s="146">
        <f t="shared" si="799"/>
        <v>0</v>
      </c>
      <c r="D5534" s="146">
        <f t="shared" si="800"/>
        <v>1</v>
      </c>
      <c r="E5534" s="146">
        <f t="shared" si="801"/>
        <v>1900</v>
      </c>
      <c r="F5534" s="137"/>
      <c r="G5534" s="287"/>
      <c r="H5534" s="137"/>
      <c r="I5534" s="134"/>
      <c r="J5534" s="204"/>
      <c r="K5534" s="133"/>
      <c r="L5534" s="134"/>
      <c r="M5534" s="133"/>
      <c r="N5534" s="134"/>
      <c r="O5534" s="134"/>
      <c r="P5534" s="166"/>
      <c r="Q5534" s="164"/>
      <c r="R5534" s="165"/>
      <c r="S5534" s="138"/>
      <c r="T5534" s="138"/>
      <c r="U5534" s="138"/>
      <c r="V5534" s="138"/>
      <c r="W5534" s="166"/>
      <c r="X5534" s="135"/>
      <c r="Y5534" s="418">
        <f t="shared" si="802"/>
        <v>0</v>
      </c>
      <c r="Z5534" s="291">
        <f t="shared" si="803"/>
        <v>0</v>
      </c>
      <c r="AA5534" s="163"/>
      <c r="AB5534" s="177" t="str">
        <f t="shared" si="804"/>
        <v/>
      </c>
      <c r="AC5534" s="283" t="str">
        <f t="shared" si="805"/>
        <v/>
      </c>
      <c r="AD5534" s="283" t="str">
        <f t="shared" si="806"/>
        <v/>
      </c>
      <c r="AE5534" s="163"/>
      <c r="AF5534" s="162"/>
    </row>
    <row r="5535" spans="1:32">
      <c r="A5535" s="134">
        <v>5526</v>
      </c>
      <c r="B5535" s="136"/>
      <c r="C5535" s="146">
        <f t="shared" si="799"/>
        <v>0</v>
      </c>
      <c r="D5535" s="146">
        <f t="shared" si="800"/>
        <v>1</v>
      </c>
      <c r="E5535" s="146">
        <f t="shared" si="801"/>
        <v>1900</v>
      </c>
      <c r="F5535" s="137"/>
      <c r="G5535" s="287"/>
      <c r="H5535" s="137"/>
      <c r="I5535" s="134"/>
      <c r="J5535" s="204"/>
      <c r="K5535" s="133"/>
      <c r="L5535" s="134"/>
      <c r="M5535" s="133"/>
      <c r="N5535" s="134"/>
      <c r="O5535" s="134"/>
      <c r="P5535" s="166"/>
      <c r="Q5535" s="164"/>
      <c r="R5535" s="165"/>
      <c r="S5535" s="138"/>
      <c r="T5535" s="138"/>
      <c r="U5535" s="138"/>
      <c r="V5535" s="138"/>
      <c r="W5535" s="166"/>
      <c r="X5535" s="135"/>
      <c r="Y5535" s="418">
        <f t="shared" si="802"/>
        <v>0</v>
      </c>
      <c r="Z5535" s="291">
        <f t="shared" si="803"/>
        <v>0</v>
      </c>
      <c r="AA5535" s="163"/>
      <c r="AB5535" s="177" t="str">
        <f t="shared" si="804"/>
        <v/>
      </c>
      <c r="AC5535" s="283" t="str">
        <f t="shared" si="805"/>
        <v/>
      </c>
      <c r="AD5535" s="283" t="str">
        <f t="shared" si="806"/>
        <v/>
      </c>
      <c r="AE5535" s="163"/>
      <c r="AF5535" s="162"/>
    </row>
    <row r="5536" spans="1:32">
      <c r="A5536" s="134">
        <v>5527</v>
      </c>
      <c r="B5536" s="136"/>
      <c r="C5536" s="146">
        <f t="shared" si="799"/>
        <v>0</v>
      </c>
      <c r="D5536" s="146">
        <f t="shared" si="800"/>
        <v>1</v>
      </c>
      <c r="E5536" s="146">
        <f t="shared" si="801"/>
        <v>1900</v>
      </c>
      <c r="F5536" s="137"/>
      <c r="G5536" s="287"/>
      <c r="H5536" s="137"/>
      <c r="I5536" s="134"/>
      <c r="J5536" s="204"/>
      <c r="K5536" s="133"/>
      <c r="L5536" s="134"/>
      <c r="M5536" s="133"/>
      <c r="N5536" s="134"/>
      <c r="O5536" s="134"/>
      <c r="P5536" s="166"/>
      <c r="Q5536" s="164"/>
      <c r="R5536" s="165"/>
      <c r="S5536" s="138"/>
      <c r="T5536" s="138"/>
      <c r="U5536" s="138"/>
      <c r="V5536" s="138"/>
      <c r="W5536" s="166"/>
      <c r="X5536" s="135"/>
      <c r="Y5536" s="418">
        <f t="shared" si="802"/>
        <v>0</v>
      </c>
      <c r="Z5536" s="291">
        <f t="shared" si="803"/>
        <v>0</v>
      </c>
      <c r="AA5536" s="163"/>
      <c r="AB5536" s="177" t="str">
        <f t="shared" si="804"/>
        <v/>
      </c>
      <c r="AC5536" s="283" t="str">
        <f t="shared" si="805"/>
        <v/>
      </c>
      <c r="AD5536" s="283" t="str">
        <f t="shared" si="806"/>
        <v/>
      </c>
      <c r="AE5536" s="163"/>
      <c r="AF5536" s="162"/>
    </row>
    <row r="5537" spans="1:32">
      <c r="A5537" s="134">
        <v>5528</v>
      </c>
      <c r="B5537" s="136"/>
      <c r="C5537" s="146">
        <f t="shared" si="799"/>
        <v>0</v>
      </c>
      <c r="D5537" s="146">
        <f t="shared" si="800"/>
        <v>1</v>
      </c>
      <c r="E5537" s="146">
        <f t="shared" si="801"/>
        <v>1900</v>
      </c>
      <c r="F5537" s="137"/>
      <c r="G5537" s="287"/>
      <c r="H5537" s="137"/>
      <c r="I5537" s="134"/>
      <c r="J5537" s="204"/>
      <c r="K5537" s="133"/>
      <c r="L5537" s="134"/>
      <c r="M5537" s="133"/>
      <c r="N5537" s="134"/>
      <c r="O5537" s="134"/>
      <c r="P5537" s="166"/>
      <c r="Q5537" s="164"/>
      <c r="R5537" s="165"/>
      <c r="S5537" s="138"/>
      <c r="T5537" s="138"/>
      <c r="U5537" s="138"/>
      <c r="V5537" s="138"/>
      <c r="W5537" s="166"/>
      <c r="X5537" s="135"/>
      <c r="Y5537" s="418">
        <f t="shared" si="802"/>
        <v>0</v>
      </c>
      <c r="Z5537" s="291">
        <f t="shared" si="803"/>
        <v>0</v>
      </c>
      <c r="AA5537" s="163"/>
      <c r="AB5537" s="177" t="str">
        <f t="shared" si="804"/>
        <v/>
      </c>
      <c r="AC5537" s="283" t="str">
        <f t="shared" si="805"/>
        <v/>
      </c>
      <c r="AD5537" s="283" t="str">
        <f t="shared" si="806"/>
        <v/>
      </c>
      <c r="AE5537" s="163"/>
      <c r="AF5537" s="162"/>
    </row>
    <row r="5538" spans="1:32">
      <c r="A5538" s="134">
        <v>5529</v>
      </c>
      <c r="B5538" s="136"/>
      <c r="C5538" s="146">
        <f t="shared" si="799"/>
        <v>0</v>
      </c>
      <c r="D5538" s="146">
        <f t="shared" si="800"/>
        <v>1</v>
      </c>
      <c r="E5538" s="146">
        <f t="shared" si="801"/>
        <v>1900</v>
      </c>
      <c r="F5538" s="137"/>
      <c r="G5538" s="287"/>
      <c r="H5538" s="137"/>
      <c r="I5538" s="134"/>
      <c r="J5538" s="204"/>
      <c r="K5538" s="133"/>
      <c r="L5538" s="134"/>
      <c r="M5538" s="133"/>
      <c r="N5538" s="134"/>
      <c r="O5538" s="134"/>
      <c r="P5538" s="166"/>
      <c r="Q5538" s="164"/>
      <c r="R5538" s="165"/>
      <c r="S5538" s="138"/>
      <c r="T5538" s="138"/>
      <c r="U5538" s="138"/>
      <c r="V5538" s="138"/>
      <c r="W5538" s="166"/>
      <c r="X5538" s="135"/>
      <c r="Y5538" s="418">
        <f t="shared" si="802"/>
        <v>0</v>
      </c>
      <c r="Z5538" s="291">
        <f t="shared" si="803"/>
        <v>0</v>
      </c>
      <c r="AA5538" s="163"/>
      <c r="AB5538" s="177" t="str">
        <f t="shared" si="804"/>
        <v/>
      </c>
      <c r="AC5538" s="283" t="str">
        <f t="shared" si="805"/>
        <v/>
      </c>
      <c r="AD5538" s="283" t="str">
        <f t="shared" si="806"/>
        <v/>
      </c>
      <c r="AE5538" s="163"/>
      <c r="AF5538" s="162"/>
    </row>
    <row r="5539" spans="1:32">
      <c r="A5539" s="134">
        <v>5530</v>
      </c>
      <c r="B5539" s="136"/>
      <c r="C5539" s="146">
        <f t="shared" si="799"/>
        <v>0</v>
      </c>
      <c r="D5539" s="146">
        <f t="shared" si="800"/>
        <v>1</v>
      </c>
      <c r="E5539" s="146">
        <f t="shared" si="801"/>
        <v>1900</v>
      </c>
      <c r="F5539" s="137"/>
      <c r="G5539" s="287"/>
      <c r="H5539" s="137"/>
      <c r="I5539" s="134"/>
      <c r="J5539" s="204"/>
      <c r="K5539" s="133"/>
      <c r="L5539" s="134"/>
      <c r="M5539" s="133"/>
      <c r="N5539" s="134"/>
      <c r="O5539" s="134"/>
      <c r="P5539" s="166"/>
      <c r="Q5539" s="164"/>
      <c r="R5539" s="165"/>
      <c r="S5539" s="138"/>
      <c r="T5539" s="138"/>
      <c r="U5539" s="138"/>
      <c r="V5539" s="138"/>
      <c r="W5539" s="166"/>
      <c r="X5539" s="135"/>
      <c r="Y5539" s="418">
        <f t="shared" si="802"/>
        <v>0</v>
      </c>
      <c r="Z5539" s="291">
        <f t="shared" si="803"/>
        <v>0</v>
      </c>
      <c r="AA5539" s="163"/>
      <c r="AB5539" s="177" t="str">
        <f t="shared" si="804"/>
        <v/>
      </c>
      <c r="AC5539" s="283" t="str">
        <f t="shared" si="805"/>
        <v/>
      </c>
      <c r="AD5539" s="283" t="str">
        <f t="shared" si="806"/>
        <v/>
      </c>
      <c r="AE5539" s="163"/>
      <c r="AF5539" s="162"/>
    </row>
    <row r="5540" spans="1:32">
      <c r="A5540" s="134">
        <v>5531</v>
      </c>
      <c r="B5540" s="136"/>
      <c r="C5540" s="146">
        <f t="shared" si="799"/>
        <v>0</v>
      </c>
      <c r="D5540" s="146">
        <f t="shared" si="800"/>
        <v>1</v>
      </c>
      <c r="E5540" s="146">
        <f t="shared" si="801"/>
        <v>1900</v>
      </c>
      <c r="F5540" s="137"/>
      <c r="G5540" s="287"/>
      <c r="H5540" s="137"/>
      <c r="I5540" s="134"/>
      <c r="J5540" s="204"/>
      <c r="K5540" s="133"/>
      <c r="L5540" s="134"/>
      <c r="M5540" s="133"/>
      <c r="N5540" s="134"/>
      <c r="O5540" s="134"/>
      <c r="P5540" s="166"/>
      <c r="Q5540" s="164"/>
      <c r="R5540" s="165"/>
      <c r="S5540" s="138"/>
      <c r="T5540" s="138"/>
      <c r="U5540" s="138"/>
      <c r="V5540" s="138"/>
      <c r="W5540" s="166"/>
      <c r="X5540" s="135"/>
      <c r="Y5540" s="418">
        <f t="shared" si="802"/>
        <v>0</v>
      </c>
      <c r="Z5540" s="291">
        <f t="shared" si="803"/>
        <v>0</v>
      </c>
      <c r="AA5540" s="163"/>
      <c r="AB5540" s="177" t="str">
        <f t="shared" si="804"/>
        <v/>
      </c>
      <c r="AC5540" s="283" t="str">
        <f t="shared" si="805"/>
        <v/>
      </c>
      <c r="AD5540" s="283" t="str">
        <f t="shared" si="806"/>
        <v/>
      </c>
      <c r="AE5540" s="163"/>
      <c r="AF5540" s="162"/>
    </row>
    <row r="5541" spans="1:32">
      <c r="A5541" s="134">
        <v>5532</v>
      </c>
      <c r="B5541" s="136"/>
      <c r="C5541" s="146">
        <f t="shared" si="799"/>
        <v>0</v>
      </c>
      <c r="D5541" s="146">
        <f t="shared" si="800"/>
        <v>1</v>
      </c>
      <c r="E5541" s="146">
        <f t="shared" si="801"/>
        <v>1900</v>
      </c>
      <c r="F5541" s="137"/>
      <c r="G5541" s="287"/>
      <c r="H5541" s="137"/>
      <c r="I5541" s="134"/>
      <c r="J5541" s="204"/>
      <c r="K5541" s="133"/>
      <c r="L5541" s="134"/>
      <c r="M5541" s="133"/>
      <c r="N5541" s="134"/>
      <c r="O5541" s="134"/>
      <c r="P5541" s="166"/>
      <c r="Q5541" s="164"/>
      <c r="R5541" s="165"/>
      <c r="S5541" s="138"/>
      <c r="T5541" s="138"/>
      <c r="U5541" s="138"/>
      <c r="V5541" s="138"/>
      <c r="W5541" s="166"/>
      <c r="X5541" s="135"/>
      <c r="Y5541" s="418">
        <f t="shared" si="802"/>
        <v>0</v>
      </c>
      <c r="Z5541" s="291">
        <f t="shared" si="803"/>
        <v>0</v>
      </c>
      <c r="AA5541" s="163"/>
      <c r="AB5541" s="177" t="str">
        <f t="shared" si="804"/>
        <v/>
      </c>
      <c r="AC5541" s="283" t="str">
        <f t="shared" si="805"/>
        <v/>
      </c>
      <c r="AD5541" s="283" t="str">
        <f t="shared" si="806"/>
        <v/>
      </c>
      <c r="AE5541" s="163"/>
      <c r="AF5541" s="162"/>
    </row>
    <row r="5542" spans="1:32">
      <c r="A5542" s="134">
        <v>5533</v>
      </c>
      <c r="B5542" s="136"/>
      <c r="C5542" s="146">
        <f t="shared" si="799"/>
        <v>0</v>
      </c>
      <c r="D5542" s="146">
        <f t="shared" si="800"/>
        <v>1</v>
      </c>
      <c r="E5542" s="146">
        <f t="shared" si="801"/>
        <v>1900</v>
      </c>
      <c r="F5542" s="137"/>
      <c r="G5542" s="287"/>
      <c r="H5542" s="137"/>
      <c r="I5542" s="134"/>
      <c r="J5542" s="204"/>
      <c r="K5542" s="133"/>
      <c r="L5542" s="134"/>
      <c r="M5542" s="133"/>
      <c r="N5542" s="134"/>
      <c r="O5542" s="134"/>
      <c r="P5542" s="166"/>
      <c r="Q5542" s="164"/>
      <c r="R5542" s="165"/>
      <c r="S5542" s="138"/>
      <c r="T5542" s="138"/>
      <c r="U5542" s="138"/>
      <c r="V5542" s="138"/>
      <c r="W5542" s="166"/>
      <c r="X5542" s="135"/>
      <c r="Y5542" s="418">
        <f t="shared" si="802"/>
        <v>0</v>
      </c>
      <c r="Z5542" s="291">
        <f t="shared" si="803"/>
        <v>0</v>
      </c>
      <c r="AA5542" s="163"/>
      <c r="AB5542" s="177" t="str">
        <f t="shared" si="804"/>
        <v/>
      </c>
      <c r="AC5542" s="283" t="str">
        <f t="shared" si="805"/>
        <v/>
      </c>
      <c r="AD5542" s="283" t="str">
        <f t="shared" si="806"/>
        <v/>
      </c>
      <c r="AE5542" s="163"/>
      <c r="AF5542" s="162"/>
    </row>
    <row r="5543" spans="1:32">
      <c r="A5543" s="134">
        <v>5534</v>
      </c>
      <c r="B5543" s="136"/>
      <c r="C5543" s="146">
        <f t="shared" si="799"/>
        <v>0</v>
      </c>
      <c r="D5543" s="146">
        <f t="shared" si="800"/>
        <v>1</v>
      </c>
      <c r="E5543" s="146">
        <f t="shared" si="801"/>
        <v>1900</v>
      </c>
      <c r="F5543" s="137"/>
      <c r="G5543" s="287"/>
      <c r="H5543" s="137"/>
      <c r="I5543" s="134"/>
      <c r="J5543" s="204"/>
      <c r="K5543" s="133"/>
      <c r="L5543" s="134"/>
      <c r="M5543" s="133"/>
      <c r="N5543" s="134"/>
      <c r="O5543" s="134"/>
      <c r="P5543" s="166"/>
      <c r="Q5543" s="164"/>
      <c r="R5543" s="165"/>
      <c r="S5543" s="138"/>
      <c r="T5543" s="138"/>
      <c r="U5543" s="138"/>
      <c r="V5543" s="138"/>
      <c r="W5543" s="166"/>
      <c r="X5543" s="135"/>
      <c r="Y5543" s="418">
        <f t="shared" si="802"/>
        <v>0</v>
      </c>
      <c r="Z5543" s="291">
        <f t="shared" si="803"/>
        <v>0</v>
      </c>
      <c r="AA5543" s="163"/>
      <c r="AB5543" s="177" t="str">
        <f t="shared" si="804"/>
        <v/>
      </c>
      <c r="AC5543" s="283" t="str">
        <f t="shared" si="805"/>
        <v/>
      </c>
      <c r="AD5543" s="283" t="str">
        <f t="shared" si="806"/>
        <v/>
      </c>
      <c r="AE5543" s="163"/>
      <c r="AF5543" s="162"/>
    </row>
    <row r="5544" spans="1:32">
      <c r="A5544" s="134">
        <v>5535</v>
      </c>
      <c r="B5544" s="136"/>
      <c r="C5544" s="146">
        <f t="shared" si="799"/>
        <v>0</v>
      </c>
      <c r="D5544" s="146">
        <f t="shared" si="800"/>
        <v>1</v>
      </c>
      <c r="E5544" s="146">
        <f t="shared" si="801"/>
        <v>1900</v>
      </c>
      <c r="F5544" s="137"/>
      <c r="G5544" s="287"/>
      <c r="H5544" s="137"/>
      <c r="I5544" s="134"/>
      <c r="J5544" s="204"/>
      <c r="K5544" s="133"/>
      <c r="L5544" s="134"/>
      <c r="M5544" s="133"/>
      <c r="N5544" s="134"/>
      <c r="O5544" s="134"/>
      <c r="P5544" s="166"/>
      <c r="Q5544" s="164"/>
      <c r="R5544" s="165"/>
      <c r="S5544" s="138"/>
      <c r="T5544" s="138"/>
      <c r="U5544" s="138"/>
      <c r="V5544" s="138"/>
      <c r="W5544" s="166"/>
      <c r="X5544" s="135"/>
      <c r="Y5544" s="418">
        <f t="shared" si="802"/>
        <v>0</v>
      </c>
      <c r="Z5544" s="291">
        <f t="shared" si="803"/>
        <v>0</v>
      </c>
      <c r="AA5544" s="163"/>
      <c r="AB5544" s="177" t="str">
        <f t="shared" si="804"/>
        <v/>
      </c>
      <c r="AC5544" s="283" t="str">
        <f t="shared" si="805"/>
        <v/>
      </c>
      <c r="AD5544" s="283" t="str">
        <f t="shared" si="806"/>
        <v/>
      </c>
      <c r="AE5544" s="163"/>
      <c r="AF5544" s="162"/>
    </row>
    <row r="5545" spans="1:32">
      <c r="A5545" s="134">
        <v>5536</v>
      </c>
      <c r="B5545" s="136"/>
      <c r="C5545" s="146">
        <f t="shared" si="799"/>
        <v>0</v>
      </c>
      <c r="D5545" s="146">
        <f t="shared" si="800"/>
        <v>1</v>
      </c>
      <c r="E5545" s="146">
        <f t="shared" si="801"/>
        <v>1900</v>
      </c>
      <c r="F5545" s="137"/>
      <c r="G5545" s="287"/>
      <c r="H5545" s="137"/>
      <c r="I5545" s="134"/>
      <c r="J5545" s="204"/>
      <c r="K5545" s="133"/>
      <c r="L5545" s="134"/>
      <c r="M5545" s="133"/>
      <c r="N5545" s="134"/>
      <c r="O5545" s="134"/>
      <c r="P5545" s="166"/>
      <c r="Q5545" s="164"/>
      <c r="R5545" s="165"/>
      <c r="S5545" s="138"/>
      <c r="T5545" s="138"/>
      <c r="U5545" s="138"/>
      <c r="V5545" s="138"/>
      <c r="W5545" s="166"/>
      <c r="X5545" s="135"/>
      <c r="Y5545" s="418">
        <f t="shared" si="802"/>
        <v>0</v>
      </c>
      <c r="Z5545" s="291">
        <f t="shared" si="803"/>
        <v>0</v>
      </c>
      <c r="AA5545" s="163"/>
      <c r="AB5545" s="177" t="str">
        <f t="shared" si="804"/>
        <v/>
      </c>
      <c r="AC5545" s="283" t="str">
        <f t="shared" si="805"/>
        <v/>
      </c>
      <c r="AD5545" s="283" t="str">
        <f t="shared" si="806"/>
        <v/>
      </c>
      <c r="AE5545" s="163"/>
      <c r="AF5545" s="162"/>
    </row>
    <row r="5546" spans="1:32">
      <c r="A5546" s="134">
        <v>5537</v>
      </c>
      <c r="B5546" s="136"/>
      <c r="C5546" s="146">
        <f t="shared" si="799"/>
        <v>0</v>
      </c>
      <c r="D5546" s="146">
        <f t="shared" si="800"/>
        <v>1</v>
      </c>
      <c r="E5546" s="146">
        <f t="shared" si="801"/>
        <v>1900</v>
      </c>
      <c r="F5546" s="137"/>
      <c r="G5546" s="287"/>
      <c r="H5546" s="137"/>
      <c r="I5546" s="134"/>
      <c r="J5546" s="204"/>
      <c r="K5546" s="133"/>
      <c r="L5546" s="134"/>
      <c r="M5546" s="133"/>
      <c r="N5546" s="134"/>
      <c r="O5546" s="134"/>
      <c r="P5546" s="166"/>
      <c r="Q5546" s="164"/>
      <c r="R5546" s="165"/>
      <c r="S5546" s="138"/>
      <c r="T5546" s="138"/>
      <c r="U5546" s="138"/>
      <c r="V5546" s="138"/>
      <c r="W5546" s="166"/>
      <c r="X5546" s="135"/>
      <c r="Y5546" s="418">
        <f t="shared" si="802"/>
        <v>0</v>
      </c>
      <c r="Z5546" s="291">
        <f t="shared" si="803"/>
        <v>0</v>
      </c>
      <c r="AA5546" s="163"/>
      <c r="AB5546" s="177" t="str">
        <f t="shared" si="804"/>
        <v/>
      </c>
      <c r="AC5546" s="283" t="str">
        <f t="shared" si="805"/>
        <v/>
      </c>
      <c r="AD5546" s="283" t="str">
        <f t="shared" si="806"/>
        <v/>
      </c>
      <c r="AE5546" s="163"/>
      <c r="AF5546" s="162"/>
    </row>
    <row r="5547" spans="1:32">
      <c r="A5547" s="134">
        <v>5538</v>
      </c>
      <c r="B5547" s="136"/>
      <c r="C5547" s="146">
        <f t="shared" si="799"/>
        <v>0</v>
      </c>
      <c r="D5547" s="146">
        <f t="shared" si="800"/>
        <v>1</v>
      </c>
      <c r="E5547" s="146">
        <f t="shared" si="801"/>
        <v>1900</v>
      </c>
      <c r="F5547" s="137"/>
      <c r="G5547" s="287"/>
      <c r="H5547" s="137"/>
      <c r="I5547" s="134"/>
      <c r="J5547" s="204"/>
      <c r="K5547" s="133"/>
      <c r="L5547" s="134"/>
      <c r="M5547" s="133"/>
      <c r="N5547" s="134"/>
      <c r="O5547" s="134"/>
      <c r="P5547" s="166"/>
      <c r="Q5547" s="164"/>
      <c r="R5547" s="165"/>
      <c r="S5547" s="138"/>
      <c r="T5547" s="138"/>
      <c r="U5547" s="138"/>
      <c r="V5547" s="138"/>
      <c r="W5547" s="166"/>
      <c r="X5547" s="135"/>
      <c r="Y5547" s="418">
        <f t="shared" si="802"/>
        <v>0</v>
      </c>
      <c r="Z5547" s="291">
        <f t="shared" si="803"/>
        <v>0</v>
      </c>
      <c r="AA5547" s="163"/>
      <c r="AB5547" s="177" t="str">
        <f t="shared" si="804"/>
        <v/>
      </c>
      <c r="AC5547" s="283" t="str">
        <f t="shared" si="805"/>
        <v/>
      </c>
      <c r="AD5547" s="283" t="str">
        <f t="shared" si="806"/>
        <v/>
      </c>
      <c r="AE5547" s="163"/>
      <c r="AF5547" s="162"/>
    </row>
    <row r="5548" spans="1:32">
      <c r="A5548" s="134">
        <v>5539</v>
      </c>
      <c r="B5548" s="136"/>
      <c r="C5548" s="146">
        <f t="shared" si="799"/>
        <v>0</v>
      </c>
      <c r="D5548" s="146">
        <f t="shared" si="800"/>
        <v>1</v>
      </c>
      <c r="E5548" s="146">
        <f t="shared" si="801"/>
        <v>1900</v>
      </c>
      <c r="F5548" s="137"/>
      <c r="G5548" s="287"/>
      <c r="H5548" s="137"/>
      <c r="I5548" s="134"/>
      <c r="J5548" s="204"/>
      <c r="K5548" s="133"/>
      <c r="L5548" s="134"/>
      <c r="M5548" s="133"/>
      <c r="N5548" s="134"/>
      <c r="O5548" s="134"/>
      <c r="P5548" s="166"/>
      <c r="Q5548" s="164"/>
      <c r="R5548" s="165"/>
      <c r="S5548" s="138"/>
      <c r="T5548" s="138"/>
      <c r="U5548" s="138"/>
      <c r="V5548" s="138"/>
      <c r="W5548" s="166"/>
      <c r="X5548" s="135"/>
      <c r="Y5548" s="418">
        <f t="shared" si="802"/>
        <v>0</v>
      </c>
      <c r="Z5548" s="291">
        <f t="shared" si="803"/>
        <v>0</v>
      </c>
      <c r="AA5548" s="163"/>
      <c r="AB5548" s="177" t="str">
        <f t="shared" si="804"/>
        <v/>
      </c>
      <c r="AC5548" s="283" t="str">
        <f t="shared" si="805"/>
        <v/>
      </c>
      <c r="AD5548" s="283" t="str">
        <f t="shared" si="806"/>
        <v/>
      </c>
      <c r="AE5548" s="163"/>
      <c r="AF5548" s="162"/>
    </row>
    <row r="5549" spans="1:32">
      <c r="A5549" s="134">
        <v>5540</v>
      </c>
      <c r="B5549" s="136"/>
      <c r="C5549" s="146">
        <f t="shared" si="799"/>
        <v>0</v>
      </c>
      <c r="D5549" s="146">
        <f t="shared" si="800"/>
        <v>1</v>
      </c>
      <c r="E5549" s="146">
        <f t="shared" si="801"/>
        <v>1900</v>
      </c>
      <c r="F5549" s="137"/>
      <c r="G5549" s="287"/>
      <c r="H5549" s="137"/>
      <c r="I5549" s="134"/>
      <c r="J5549" s="204"/>
      <c r="K5549" s="133"/>
      <c r="L5549" s="134"/>
      <c r="M5549" s="133"/>
      <c r="N5549" s="134"/>
      <c r="O5549" s="134"/>
      <c r="P5549" s="166"/>
      <c r="Q5549" s="164"/>
      <c r="R5549" s="165"/>
      <c r="S5549" s="138"/>
      <c r="T5549" s="138"/>
      <c r="U5549" s="138"/>
      <c r="V5549" s="138"/>
      <c r="W5549" s="166"/>
      <c r="X5549" s="135"/>
      <c r="Y5549" s="418">
        <f t="shared" si="802"/>
        <v>0</v>
      </c>
      <c r="Z5549" s="291">
        <f t="shared" si="803"/>
        <v>0</v>
      </c>
      <c r="AA5549" s="163"/>
      <c r="AB5549" s="177" t="str">
        <f t="shared" si="804"/>
        <v/>
      </c>
      <c r="AC5549" s="283" t="str">
        <f t="shared" si="805"/>
        <v/>
      </c>
      <c r="AD5549" s="283" t="str">
        <f t="shared" si="806"/>
        <v/>
      </c>
      <c r="AE5549" s="163"/>
      <c r="AF5549" s="162"/>
    </row>
    <row r="5550" spans="1:32">
      <c r="A5550" s="134">
        <v>5541</v>
      </c>
      <c r="B5550" s="136"/>
      <c r="C5550" s="146">
        <f t="shared" si="799"/>
        <v>0</v>
      </c>
      <c r="D5550" s="146">
        <f t="shared" si="800"/>
        <v>1</v>
      </c>
      <c r="E5550" s="146">
        <f t="shared" si="801"/>
        <v>1900</v>
      </c>
      <c r="F5550" s="137"/>
      <c r="G5550" s="287"/>
      <c r="H5550" s="137"/>
      <c r="I5550" s="134"/>
      <c r="J5550" s="204"/>
      <c r="K5550" s="133"/>
      <c r="L5550" s="134"/>
      <c r="M5550" s="133"/>
      <c r="N5550" s="134"/>
      <c r="O5550" s="134"/>
      <c r="P5550" s="166"/>
      <c r="Q5550" s="164"/>
      <c r="R5550" s="165"/>
      <c r="S5550" s="138"/>
      <c r="T5550" s="138"/>
      <c r="U5550" s="138"/>
      <c r="V5550" s="138"/>
      <c r="W5550" s="166"/>
      <c r="X5550" s="135"/>
      <c r="Y5550" s="418">
        <f t="shared" si="802"/>
        <v>0</v>
      </c>
      <c r="Z5550" s="291">
        <f t="shared" si="803"/>
        <v>0</v>
      </c>
      <c r="AA5550" s="163"/>
      <c r="AB5550" s="177" t="str">
        <f t="shared" si="804"/>
        <v/>
      </c>
      <c r="AC5550" s="283" t="str">
        <f t="shared" si="805"/>
        <v/>
      </c>
      <c r="AD5550" s="283" t="str">
        <f t="shared" si="806"/>
        <v/>
      </c>
      <c r="AE5550" s="163"/>
      <c r="AF5550" s="162"/>
    </row>
    <row r="5551" spans="1:32">
      <c r="A5551" s="134">
        <v>5542</v>
      </c>
      <c r="B5551" s="136"/>
      <c r="C5551" s="146">
        <f t="shared" si="799"/>
        <v>0</v>
      </c>
      <c r="D5551" s="146">
        <f t="shared" si="800"/>
        <v>1</v>
      </c>
      <c r="E5551" s="146">
        <f t="shared" si="801"/>
        <v>1900</v>
      </c>
      <c r="F5551" s="137"/>
      <c r="G5551" s="287"/>
      <c r="H5551" s="137"/>
      <c r="I5551" s="134"/>
      <c r="J5551" s="204"/>
      <c r="K5551" s="133"/>
      <c r="L5551" s="134"/>
      <c r="M5551" s="133"/>
      <c r="N5551" s="134"/>
      <c r="O5551" s="134"/>
      <c r="P5551" s="166"/>
      <c r="Q5551" s="164"/>
      <c r="R5551" s="165"/>
      <c r="S5551" s="138"/>
      <c r="T5551" s="138"/>
      <c r="U5551" s="138"/>
      <c r="V5551" s="138"/>
      <c r="W5551" s="166"/>
      <c r="X5551" s="135"/>
      <c r="Y5551" s="418">
        <f t="shared" si="802"/>
        <v>0</v>
      </c>
      <c r="Z5551" s="291">
        <f t="shared" si="803"/>
        <v>0</v>
      </c>
      <c r="AA5551" s="163"/>
      <c r="AB5551" s="177" t="str">
        <f t="shared" si="804"/>
        <v/>
      </c>
      <c r="AC5551" s="283" t="str">
        <f t="shared" si="805"/>
        <v/>
      </c>
      <c r="AD5551" s="283" t="str">
        <f t="shared" si="806"/>
        <v/>
      </c>
      <c r="AE5551" s="163"/>
      <c r="AF5551" s="162"/>
    </row>
    <row r="5552" spans="1:32">
      <c r="A5552" s="134">
        <v>5543</v>
      </c>
      <c r="B5552" s="136"/>
      <c r="C5552" s="146">
        <f t="shared" si="799"/>
        <v>0</v>
      </c>
      <c r="D5552" s="146">
        <f t="shared" si="800"/>
        <v>1</v>
      </c>
      <c r="E5552" s="146">
        <f t="shared" si="801"/>
        <v>1900</v>
      </c>
      <c r="F5552" s="137"/>
      <c r="G5552" s="287"/>
      <c r="H5552" s="137"/>
      <c r="I5552" s="134"/>
      <c r="J5552" s="204"/>
      <c r="K5552" s="133"/>
      <c r="L5552" s="134"/>
      <c r="M5552" s="133"/>
      <c r="N5552" s="134"/>
      <c r="O5552" s="134"/>
      <c r="P5552" s="166"/>
      <c r="Q5552" s="164"/>
      <c r="R5552" s="165"/>
      <c r="S5552" s="138"/>
      <c r="T5552" s="138"/>
      <c r="U5552" s="138"/>
      <c r="V5552" s="138"/>
      <c r="W5552" s="166"/>
      <c r="X5552" s="135"/>
      <c r="Y5552" s="418">
        <f t="shared" si="802"/>
        <v>0</v>
      </c>
      <c r="Z5552" s="291">
        <f t="shared" si="803"/>
        <v>0</v>
      </c>
      <c r="AA5552" s="163"/>
      <c r="AB5552" s="177" t="str">
        <f t="shared" si="804"/>
        <v/>
      </c>
      <c r="AC5552" s="283" t="str">
        <f t="shared" si="805"/>
        <v/>
      </c>
      <c r="AD5552" s="283" t="str">
        <f t="shared" si="806"/>
        <v/>
      </c>
      <c r="AE5552" s="163"/>
      <c r="AF5552" s="162"/>
    </row>
    <row r="5553" spans="1:32">
      <c r="A5553" s="134">
        <v>5544</v>
      </c>
      <c r="B5553" s="136"/>
      <c r="C5553" s="146">
        <f t="shared" si="799"/>
        <v>0</v>
      </c>
      <c r="D5553" s="146">
        <f t="shared" si="800"/>
        <v>1</v>
      </c>
      <c r="E5553" s="146">
        <f t="shared" si="801"/>
        <v>1900</v>
      </c>
      <c r="F5553" s="137"/>
      <c r="G5553" s="287"/>
      <c r="H5553" s="137"/>
      <c r="I5553" s="134"/>
      <c r="J5553" s="204"/>
      <c r="K5553" s="133"/>
      <c r="L5553" s="134"/>
      <c r="M5553" s="133"/>
      <c r="N5553" s="134"/>
      <c r="O5553" s="134"/>
      <c r="P5553" s="166"/>
      <c r="Q5553" s="164"/>
      <c r="R5553" s="165"/>
      <c r="S5553" s="138"/>
      <c r="T5553" s="138"/>
      <c r="U5553" s="138"/>
      <c r="V5553" s="138"/>
      <c r="W5553" s="166"/>
      <c r="X5553" s="135"/>
      <c r="Y5553" s="418">
        <f t="shared" si="802"/>
        <v>0</v>
      </c>
      <c r="Z5553" s="291">
        <f t="shared" si="803"/>
        <v>0</v>
      </c>
      <c r="AA5553" s="163"/>
      <c r="AB5553" s="177" t="str">
        <f t="shared" si="804"/>
        <v/>
      </c>
      <c r="AC5553" s="283" t="str">
        <f t="shared" si="805"/>
        <v/>
      </c>
      <c r="AD5553" s="283" t="str">
        <f t="shared" si="806"/>
        <v/>
      </c>
      <c r="AE5553" s="163"/>
      <c r="AF5553" s="162"/>
    </row>
    <row r="5554" spans="1:32">
      <c r="A5554" s="134">
        <v>5545</v>
      </c>
      <c r="B5554" s="136"/>
      <c r="C5554" s="146">
        <f t="shared" si="799"/>
        <v>0</v>
      </c>
      <c r="D5554" s="146">
        <f t="shared" si="800"/>
        <v>1</v>
      </c>
      <c r="E5554" s="146">
        <f t="shared" si="801"/>
        <v>1900</v>
      </c>
      <c r="F5554" s="137"/>
      <c r="G5554" s="287"/>
      <c r="H5554" s="137"/>
      <c r="I5554" s="134"/>
      <c r="J5554" s="204"/>
      <c r="K5554" s="133"/>
      <c r="L5554" s="134"/>
      <c r="M5554" s="133"/>
      <c r="N5554" s="134"/>
      <c r="O5554" s="134"/>
      <c r="P5554" s="166"/>
      <c r="Q5554" s="164"/>
      <c r="R5554" s="165"/>
      <c r="S5554" s="138"/>
      <c r="T5554" s="138"/>
      <c r="U5554" s="138"/>
      <c r="V5554" s="138"/>
      <c r="W5554" s="166"/>
      <c r="X5554" s="135"/>
      <c r="Y5554" s="418">
        <f t="shared" si="802"/>
        <v>0</v>
      </c>
      <c r="Z5554" s="291">
        <f t="shared" si="803"/>
        <v>0</v>
      </c>
      <c r="AA5554" s="163"/>
      <c r="AB5554" s="177" t="str">
        <f t="shared" si="804"/>
        <v/>
      </c>
      <c r="AC5554" s="283" t="str">
        <f t="shared" si="805"/>
        <v/>
      </c>
      <c r="AD5554" s="283" t="str">
        <f t="shared" si="806"/>
        <v/>
      </c>
      <c r="AE5554" s="163"/>
      <c r="AF5554" s="162"/>
    </row>
    <row r="5555" spans="1:32">
      <c r="A5555" s="134">
        <v>5546</v>
      </c>
      <c r="B5555" s="136"/>
      <c r="C5555" s="146">
        <f t="shared" si="799"/>
        <v>0</v>
      </c>
      <c r="D5555" s="146">
        <f t="shared" si="800"/>
        <v>1</v>
      </c>
      <c r="E5555" s="146">
        <f t="shared" si="801"/>
        <v>1900</v>
      </c>
      <c r="F5555" s="137"/>
      <c r="G5555" s="287"/>
      <c r="H5555" s="137"/>
      <c r="I5555" s="134"/>
      <c r="J5555" s="204"/>
      <c r="K5555" s="133"/>
      <c r="L5555" s="134"/>
      <c r="M5555" s="133"/>
      <c r="N5555" s="134"/>
      <c r="O5555" s="134"/>
      <c r="P5555" s="166"/>
      <c r="Q5555" s="164"/>
      <c r="R5555" s="165"/>
      <c r="S5555" s="138"/>
      <c r="T5555" s="138"/>
      <c r="U5555" s="138"/>
      <c r="V5555" s="138"/>
      <c r="W5555" s="166"/>
      <c r="X5555" s="135"/>
      <c r="Y5555" s="418">
        <f t="shared" si="802"/>
        <v>0</v>
      </c>
      <c r="Z5555" s="291">
        <f t="shared" si="803"/>
        <v>0</v>
      </c>
      <c r="AA5555" s="163"/>
      <c r="AB5555" s="177" t="str">
        <f t="shared" si="804"/>
        <v/>
      </c>
      <c r="AC5555" s="283" t="str">
        <f t="shared" si="805"/>
        <v/>
      </c>
      <c r="AD5555" s="283" t="str">
        <f t="shared" si="806"/>
        <v/>
      </c>
      <c r="AE5555" s="163"/>
      <c r="AF5555" s="162"/>
    </row>
    <row r="5556" spans="1:32">
      <c r="A5556" s="134">
        <v>5547</v>
      </c>
      <c r="B5556" s="136"/>
      <c r="C5556" s="146">
        <f t="shared" si="799"/>
        <v>0</v>
      </c>
      <c r="D5556" s="146">
        <f t="shared" si="800"/>
        <v>1</v>
      </c>
      <c r="E5556" s="146">
        <f t="shared" si="801"/>
        <v>1900</v>
      </c>
      <c r="F5556" s="137"/>
      <c r="G5556" s="287"/>
      <c r="H5556" s="137"/>
      <c r="I5556" s="134"/>
      <c r="J5556" s="204"/>
      <c r="K5556" s="133"/>
      <c r="L5556" s="134"/>
      <c r="M5556" s="133"/>
      <c r="N5556" s="134"/>
      <c r="O5556" s="134"/>
      <c r="P5556" s="166"/>
      <c r="Q5556" s="164"/>
      <c r="R5556" s="165"/>
      <c r="S5556" s="138"/>
      <c r="T5556" s="138"/>
      <c r="U5556" s="138"/>
      <c r="V5556" s="138"/>
      <c r="W5556" s="166"/>
      <c r="X5556" s="135"/>
      <c r="Y5556" s="418">
        <f t="shared" si="802"/>
        <v>0</v>
      </c>
      <c r="Z5556" s="291">
        <f t="shared" si="803"/>
        <v>0</v>
      </c>
      <c r="AA5556" s="163"/>
      <c r="AB5556" s="177" t="str">
        <f t="shared" si="804"/>
        <v/>
      </c>
      <c r="AC5556" s="283" t="str">
        <f t="shared" si="805"/>
        <v/>
      </c>
      <c r="AD5556" s="283" t="str">
        <f t="shared" si="806"/>
        <v/>
      </c>
      <c r="AE5556" s="163"/>
      <c r="AF5556" s="162"/>
    </row>
    <row r="5557" spans="1:32">
      <c r="A5557" s="134">
        <v>5548</v>
      </c>
      <c r="B5557" s="136"/>
      <c r="C5557" s="146">
        <f t="shared" si="799"/>
        <v>0</v>
      </c>
      <c r="D5557" s="146">
        <f t="shared" si="800"/>
        <v>1</v>
      </c>
      <c r="E5557" s="146">
        <f t="shared" si="801"/>
        <v>1900</v>
      </c>
      <c r="F5557" s="137"/>
      <c r="G5557" s="287"/>
      <c r="H5557" s="137"/>
      <c r="I5557" s="134"/>
      <c r="J5557" s="204"/>
      <c r="K5557" s="133"/>
      <c r="L5557" s="134"/>
      <c r="M5557" s="133"/>
      <c r="N5557" s="134"/>
      <c r="O5557" s="134"/>
      <c r="P5557" s="166"/>
      <c r="Q5557" s="164"/>
      <c r="R5557" s="165"/>
      <c r="S5557" s="138"/>
      <c r="T5557" s="138"/>
      <c r="U5557" s="138"/>
      <c r="V5557" s="138"/>
      <c r="W5557" s="166"/>
      <c r="X5557" s="135"/>
      <c r="Y5557" s="418">
        <f t="shared" si="802"/>
        <v>0</v>
      </c>
      <c r="Z5557" s="291">
        <f t="shared" si="803"/>
        <v>0</v>
      </c>
      <c r="AA5557" s="163"/>
      <c r="AB5557" s="177" t="str">
        <f t="shared" si="804"/>
        <v/>
      </c>
      <c r="AC5557" s="283" t="str">
        <f t="shared" si="805"/>
        <v/>
      </c>
      <c r="AD5557" s="283" t="str">
        <f t="shared" si="806"/>
        <v/>
      </c>
      <c r="AE5557" s="163"/>
      <c r="AF5557" s="162"/>
    </row>
    <row r="5558" spans="1:32">
      <c r="A5558" s="134">
        <v>5549</v>
      </c>
      <c r="B5558" s="136"/>
      <c r="C5558" s="146">
        <f t="shared" si="799"/>
        <v>0</v>
      </c>
      <c r="D5558" s="146">
        <f t="shared" si="800"/>
        <v>1</v>
      </c>
      <c r="E5558" s="146">
        <f t="shared" si="801"/>
        <v>1900</v>
      </c>
      <c r="F5558" s="137"/>
      <c r="G5558" s="287"/>
      <c r="H5558" s="137"/>
      <c r="I5558" s="134"/>
      <c r="J5558" s="204"/>
      <c r="K5558" s="133"/>
      <c r="L5558" s="134"/>
      <c r="M5558" s="133"/>
      <c r="N5558" s="134"/>
      <c r="O5558" s="134"/>
      <c r="P5558" s="166"/>
      <c r="Q5558" s="164"/>
      <c r="R5558" s="165"/>
      <c r="S5558" s="138"/>
      <c r="T5558" s="138"/>
      <c r="U5558" s="138"/>
      <c r="V5558" s="138"/>
      <c r="W5558" s="166"/>
      <c r="X5558" s="135"/>
      <c r="Y5558" s="418">
        <f t="shared" si="802"/>
        <v>0</v>
      </c>
      <c r="Z5558" s="291">
        <f t="shared" si="803"/>
        <v>0</v>
      </c>
      <c r="AA5558" s="163"/>
      <c r="AB5558" s="177" t="str">
        <f t="shared" si="804"/>
        <v/>
      </c>
      <c r="AC5558" s="283" t="str">
        <f t="shared" si="805"/>
        <v/>
      </c>
      <c r="AD5558" s="283" t="str">
        <f t="shared" si="806"/>
        <v/>
      </c>
      <c r="AE5558" s="163"/>
      <c r="AF5558" s="162"/>
    </row>
    <row r="5559" spans="1:32">
      <c r="A5559" s="134">
        <v>5550</v>
      </c>
      <c r="B5559" s="136"/>
      <c r="C5559" s="146">
        <f t="shared" si="799"/>
        <v>0</v>
      </c>
      <c r="D5559" s="146">
        <f t="shared" si="800"/>
        <v>1</v>
      </c>
      <c r="E5559" s="146">
        <f t="shared" si="801"/>
        <v>1900</v>
      </c>
      <c r="F5559" s="137"/>
      <c r="G5559" s="287"/>
      <c r="H5559" s="137"/>
      <c r="I5559" s="134"/>
      <c r="J5559" s="204"/>
      <c r="K5559" s="133"/>
      <c r="L5559" s="134"/>
      <c r="M5559" s="133"/>
      <c r="N5559" s="134"/>
      <c r="O5559" s="134"/>
      <c r="P5559" s="166"/>
      <c r="Q5559" s="164"/>
      <c r="R5559" s="165"/>
      <c r="S5559" s="138"/>
      <c r="T5559" s="138"/>
      <c r="U5559" s="138"/>
      <c r="V5559" s="138"/>
      <c r="W5559" s="166"/>
      <c r="X5559" s="135"/>
      <c r="Y5559" s="418">
        <f t="shared" si="802"/>
        <v>0</v>
      </c>
      <c r="Z5559" s="291">
        <f t="shared" si="803"/>
        <v>0</v>
      </c>
      <c r="AA5559" s="163"/>
      <c r="AB5559" s="177" t="str">
        <f t="shared" si="804"/>
        <v/>
      </c>
      <c r="AC5559" s="283" t="str">
        <f t="shared" si="805"/>
        <v/>
      </c>
      <c r="AD5559" s="283" t="str">
        <f t="shared" si="806"/>
        <v/>
      </c>
      <c r="AE5559" s="163"/>
      <c r="AF5559" s="162"/>
    </row>
    <row r="5560" spans="1:32">
      <c r="A5560" s="134">
        <v>5551</v>
      </c>
      <c r="B5560" s="136"/>
      <c r="C5560" s="146">
        <f t="shared" si="799"/>
        <v>0</v>
      </c>
      <c r="D5560" s="146">
        <f t="shared" si="800"/>
        <v>1</v>
      </c>
      <c r="E5560" s="146">
        <f t="shared" si="801"/>
        <v>1900</v>
      </c>
      <c r="F5560" s="137"/>
      <c r="G5560" s="287"/>
      <c r="H5560" s="137"/>
      <c r="I5560" s="134"/>
      <c r="J5560" s="204"/>
      <c r="K5560" s="133"/>
      <c r="L5560" s="134"/>
      <c r="M5560" s="133"/>
      <c r="N5560" s="134"/>
      <c r="O5560" s="134"/>
      <c r="P5560" s="166"/>
      <c r="Q5560" s="164"/>
      <c r="R5560" s="165"/>
      <c r="S5560" s="138"/>
      <c r="T5560" s="138"/>
      <c r="U5560" s="138"/>
      <c r="V5560" s="138"/>
      <c r="W5560" s="166"/>
      <c r="X5560" s="135"/>
      <c r="Y5560" s="418">
        <f t="shared" si="802"/>
        <v>0</v>
      </c>
      <c r="Z5560" s="291">
        <f t="shared" si="803"/>
        <v>0</v>
      </c>
      <c r="AA5560" s="163"/>
      <c r="AB5560" s="177" t="str">
        <f t="shared" si="804"/>
        <v/>
      </c>
      <c r="AC5560" s="283" t="str">
        <f t="shared" si="805"/>
        <v/>
      </c>
      <c r="AD5560" s="283" t="str">
        <f t="shared" si="806"/>
        <v/>
      </c>
      <c r="AE5560" s="163"/>
      <c r="AF5560" s="162"/>
    </row>
    <row r="5561" spans="1:32">
      <c r="A5561" s="134">
        <v>5552</v>
      </c>
      <c r="B5561" s="136"/>
      <c r="C5561" s="146">
        <f t="shared" si="799"/>
        <v>0</v>
      </c>
      <c r="D5561" s="146">
        <f t="shared" si="800"/>
        <v>1</v>
      </c>
      <c r="E5561" s="146">
        <f t="shared" si="801"/>
        <v>1900</v>
      </c>
      <c r="F5561" s="137"/>
      <c r="G5561" s="287"/>
      <c r="H5561" s="137"/>
      <c r="I5561" s="134"/>
      <c r="J5561" s="204"/>
      <c r="K5561" s="133"/>
      <c r="L5561" s="134"/>
      <c r="M5561" s="133"/>
      <c r="N5561" s="134"/>
      <c r="O5561" s="134"/>
      <c r="P5561" s="166"/>
      <c r="Q5561" s="164"/>
      <c r="R5561" s="165"/>
      <c r="S5561" s="138"/>
      <c r="T5561" s="138"/>
      <c r="U5561" s="138"/>
      <c r="V5561" s="138"/>
      <c r="W5561" s="166"/>
      <c r="X5561" s="135"/>
      <c r="Y5561" s="418">
        <f t="shared" si="802"/>
        <v>0</v>
      </c>
      <c r="Z5561" s="291">
        <f t="shared" si="803"/>
        <v>0</v>
      </c>
      <c r="AA5561" s="163"/>
      <c r="AB5561" s="177" t="str">
        <f t="shared" si="804"/>
        <v/>
      </c>
      <c r="AC5561" s="283" t="str">
        <f t="shared" si="805"/>
        <v/>
      </c>
      <c r="AD5561" s="283" t="str">
        <f t="shared" si="806"/>
        <v/>
      </c>
      <c r="AE5561" s="163"/>
      <c r="AF5561" s="162"/>
    </row>
    <row r="5562" spans="1:32">
      <c r="A5562" s="134">
        <v>5553</v>
      </c>
      <c r="B5562" s="136"/>
      <c r="C5562" s="146">
        <f t="shared" si="799"/>
        <v>0</v>
      </c>
      <c r="D5562" s="146">
        <f t="shared" si="800"/>
        <v>1</v>
      </c>
      <c r="E5562" s="146">
        <f t="shared" si="801"/>
        <v>1900</v>
      </c>
      <c r="F5562" s="137"/>
      <c r="G5562" s="287"/>
      <c r="H5562" s="137"/>
      <c r="I5562" s="134"/>
      <c r="J5562" s="204"/>
      <c r="K5562" s="133"/>
      <c r="L5562" s="134"/>
      <c r="M5562" s="133"/>
      <c r="N5562" s="134"/>
      <c r="O5562" s="134"/>
      <c r="P5562" s="166"/>
      <c r="Q5562" s="164"/>
      <c r="R5562" s="165"/>
      <c r="S5562" s="138"/>
      <c r="T5562" s="138"/>
      <c r="U5562" s="138"/>
      <c r="V5562" s="138"/>
      <c r="W5562" s="166"/>
      <c r="X5562" s="135"/>
      <c r="Y5562" s="418">
        <f t="shared" si="802"/>
        <v>0</v>
      </c>
      <c r="Z5562" s="291">
        <f t="shared" si="803"/>
        <v>0</v>
      </c>
      <c r="AA5562" s="163"/>
      <c r="AB5562" s="177" t="str">
        <f t="shared" si="804"/>
        <v/>
      </c>
      <c r="AC5562" s="283" t="str">
        <f t="shared" si="805"/>
        <v/>
      </c>
      <c r="AD5562" s="283" t="str">
        <f t="shared" si="806"/>
        <v/>
      </c>
      <c r="AE5562" s="163"/>
      <c r="AF5562" s="162"/>
    </row>
    <row r="5563" spans="1:32">
      <c r="A5563" s="134">
        <v>5554</v>
      </c>
      <c r="B5563" s="136"/>
      <c r="C5563" s="146">
        <f t="shared" si="799"/>
        <v>0</v>
      </c>
      <c r="D5563" s="146">
        <f t="shared" si="800"/>
        <v>1</v>
      </c>
      <c r="E5563" s="146">
        <f t="shared" si="801"/>
        <v>1900</v>
      </c>
      <c r="F5563" s="137"/>
      <c r="G5563" s="287"/>
      <c r="H5563" s="137"/>
      <c r="I5563" s="134"/>
      <c r="J5563" s="204"/>
      <c r="K5563" s="133"/>
      <c r="L5563" s="134"/>
      <c r="M5563" s="133"/>
      <c r="N5563" s="134"/>
      <c r="O5563" s="134"/>
      <c r="P5563" s="166"/>
      <c r="Q5563" s="164"/>
      <c r="R5563" s="165"/>
      <c r="S5563" s="138"/>
      <c r="T5563" s="138"/>
      <c r="U5563" s="138"/>
      <c r="V5563" s="138"/>
      <c r="W5563" s="166"/>
      <c r="X5563" s="135"/>
      <c r="Y5563" s="418">
        <f t="shared" si="802"/>
        <v>0</v>
      </c>
      <c r="Z5563" s="291">
        <f t="shared" si="803"/>
        <v>0</v>
      </c>
      <c r="AA5563" s="163"/>
      <c r="AB5563" s="177" t="str">
        <f t="shared" si="804"/>
        <v/>
      </c>
      <c r="AC5563" s="283" t="str">
        <f t="shared" si="805"/>
        <v/>
      </c>
      <c r="AD5563" s="283" t="str">
        <f t="shared" si="806"/>
        <v/>
      </c>
      <c r="AE5563" s="163"/>
      <c r="AF5563" s="162"/>
    </row>
    <row r="5564" spans="1:32">
      <c r="A5564" s="134">
        <v>5555</v>
      </c>
      <c r="B5564" s="136"/>
      <c r="C5564" s="146">
        <f t="shared" si="799"/>
        <v>0</v>
      </c>
      <c r="D5564" s="146">
        <f t="shared" si="800"/>
        <v>1</v>
      </c>
      <c r="E5564" s="146">
        <f t="shared" si="801"/>
        <v>1900</v>
      </c>
      <c r="F5564" s="137"/>
      <c r="G5564" s="287"/>
      <c r="H5564" s="137"/>
      <c r="I5564" s="134"/>
      <c r="J5564" s="204"/>
      <c r="K5564" s="133"/>
      <c r="L5564" s="134"/>
      <c r="M5564" s="133"/>
      <c r="N5564" s="134"/>
      <c r="O5564" s="134"/>
      <c r="P5564" s="166"/>
      <c r="Q5564" s="164"/>
      <c r="R5564" s="165"/>
      <c r="S5564" s="138"/>
      <c r="T5564" s="138"/>
      <c r="U5564" s="138"/>
      <c r="V5564" s="138"/>
      <c r="W5564" s="166"/>
      <c r="X5564" s="135"/>
      <c r="Y5564" s="418">
        <f t="shared" si="802"/>
        <v>0</v>
      </c>
      <c r="Z5564" s="291">
        <f t="shared" si="803"/>
        <v>0</v>
      </c>
      <c r="AA5564" s="163"/>
      <c r="AB5564" s="177" t="str">
        <f t="shared" si="804"/>
        <v/>
      </c>
      <c r="AC5564" s="283" t="str">
        <f t="shared" si="805"/>
        <v/>
      </c>
      <c r="AD5564" s="283" t="str">
        <f t="shared" si="806"/>
        <v/>
      </c>
      <c r="AE5564" s="163"/>
      <c r="AF5564" s="162"/>
    </row>
    <row r="5565" spans="1:32">
      <c r="A5565" s="134">
        <v>5556</v>
      </c>
      <c r="B5565" s="136"/>
      <c r="C5565" s="146">
        <f t="shared" si="799"/>
        <v>0</v>
      </c>
      <c r="D5565" s="146">
        <f t="shared" si="800"/>
        <v>1</v>
      </c>
      <c r="E5565" s="146">
        <f t="shared" si="801"/>
        <v>1900</v>
      </c>
      <c r="F5565" s="137"/>
      <c r="G5565" s="287"/>
      <c r="H5565" s="137"/>
      <c r="I5565" s="134"/>
      <c r="J5565" s="204"/>
      <c r="K5565" s="133"/>
      <c r="L5565" s="134"/>
      <c r="M5565" s="133"/>
      <c r="N5565" s="134"/>
      <c r="O5565" s="134"/>
      <c r="P5565" s="166"/>
      <c r="Q5565" s="164"/>
      <c r="R5565" s="165"/>
      <c r="S5565" s="138"/>
      <c r="T5565" s="138"/>
      <c r="U5565" s="138"/>
      <c r="V5565" s="138"/>
      <c r="W5565" s="166"/>
      <c r="X5565" s="135"/>
      <c r="Y5565" s="418">
        <f t="shared" si="802"/>
        <v>0</v>
      </c>
      <c r="Z5565" s="291">
        <f t="shared" si="803"/>
        <v>0</v>
      </c>
      <c r="AA5565" s="163"/>
      <c r="AB5565" s="177" t="str">
        <f t="shared" si="804"/>
        <v/>
      </c>
      <c r="AC5565" s="283" t="str">
        <f t="shared" si="805"/>
        <v/>
      </c>
      <c r="AD5565" s="283" t="str">
        <f t="shared" si="806"/>
        <v/>
      </c>
      <c r="AE5565" s="163"/>
      <c r="AF5565" s="162"/>
    </row>
    <row r="5566" spans="1:32">
      <c r="A5566" s="134">
        <v>5557</v>
      </c>
      <c r="B5566" s="136"/>
      <c r="C5566" s="146">
        <f t="shared" si="799"/>
        <v>0</v>
      </c>
      <c r="D5566" s="146">
        <f t="shared" si="800"/>
        <v>1</v>
      </c>
      <c r="E5566" s="146">
        <f t="shared" si="801"/>
        <v>1900</v>
      </c>
      <c r="F5566" s="137"/>
      <c r="G5566" s="287"/>
      <c r="H5566" s="137"/>
      <c r="I5566" s="134"/>
      <c r="J5566" s="204"/>
      <c r="K5566" s="133"/>
      <c r="L5566" s="134"/>
      <c r="M5566" s="133"/>
      <c r="N5566" s="134"/>
      <c r="O5566" s="134"/>
      <c r="P5566" s="166"/>
      <c r="Q5566" s="164"/>
      <c r="R5566" s="165"/>
      <c r="S5566" s="138"/>
      <c r="T5566" s="138"/>
      <c r="U5566" s="138"/>
      <c r="V5566" s="138"/>
      <c r="W5566" s="166"/>
      <c r="X5566" s="135"/>
      <c r="Y5566" s="418">
        <f t="shared" si="802"/>
        <v>0</v>
      </c>
      <c r="Z5566" s="291">
        <f t="shared" si="803"/>
        <v>0</v>
      </c>
      <c r="AA5566" s="163"/>
      <c r="AB5566" s="177" t="str">
        <f t="shared" si="804"/>
        <v/>
      </c>
      <c r="AC5566" s="283" t="str">
        <f t="shared" si="805"/>
        <v/>
      </c>
      <c r="AD5566" s="283" t="str">
        <f t="shared" si="806"/>
        <v/>
      </c>
      <c r="AE5566" s="163"/>
      <c r="AF5566" s="162"/>
    </row>
    <row r="5567" spans="1:32">
      <c r="A5567" s="134">
        <v>5558</v>
      </c>
      <c r="B5567" s="136"/>
      <c r="C5567" s="146">
        <f t="shared" si="799"/>
        <v>0</v>
      </c>
      <c r="D5567" s="146">
        <f t="shared" si="800"/>
        <v>1</v>
      </c>
      <c r="E5567" s="146">
        <f t="shared" si="801"/>
        <v>1900</v>
      </c>
      <c r="F5567" s="137"/>
      <c r="G5567" s="287"/>
      <c r="H5567" s="137"/>
      <c r="I5567" s="134"/>
      <c r="J5567" s="204"/>
      <c r="K5567" s="133"/>
      <c r="L5567" s="134"/>
      <c r="M5567" s="133"/>
      <c r="N5567" s="134"/>
      <c r="O5567" s="134"/>
      <c r="P5567" s="166"/>
      <c r="Q5567" s="164"/>
      <c r="R5567" s="165"/>
      <c r="S5567" s="138"/>
      <c r="T5567" s="138"/>
      <c r="U5567" s="138"/>
      <c r="V5567" s="138"/>
      <c r="W5567" s="166"/>
      <c r="X5567" s="135"/>
      <c r="Y5567" s="418">
        <f t="shared" si="802"/>
        <v>0</v>
      </c>
      <c r="Z5567" s="291">
        <f t="shared" si="803"/>
        <v>0</v>
      </c>
      <c r="AA5567" s="163"/>
      <c r="AB5567" s="177" t="str">
        <f t="shared" si="804"/>
        <v/>
      </c>
      <c r="AC5567" s="283" t="str">
        <f t="shared" si="805"/>
        <v/>
      </c>
      <c r="AD5567" s="283" t="str">
        <f t="shared" si="806"/>
        <v/>
      </c>
      <c r="AE5567" s="163"/>
      <c r="AF5567" s="162"/>
    </row>
    <row r="5568" spans="1:32">
      <c r="A5568" s="134">
        <v>5559</v>
      </c>
      <c r="B5568" s="136"/>
      <c r="C5568" s="146">
        <f t="shared" si="799"/>
        <v>0</v>
      </c>
      <c r="D5568" s="146">
        <f t="shared" si="800"/>
        <v>1</v>
      </c>
      <c r="E5568" s="146">
        <f t="shared" si="801"/>
        <v>1900</v>
      </c>
      <c r="F5568" s="137"/>
      <c r="G5568" s="287"/>
      <c r="H5568" s="137"/>
      <c r="I5568" s="134"/>
      <c r="J5568" s="204"/>
      <c r="K5568" s="133"/>
      <c r="L5568" s="134"/>
      <c r="M5568" s="133"/>
      <c r="N5568" s="134"/>
      <c r="O5568" s="134"/>
      <c r="P5568" s="166"/>
      <c r="Q5568" s="164"/>
      <c r="R5568" s="165"/>
      <c r="S5568" s="138"/>
      <c r="T5568" s="138"/>
      <c r="U5568" s="138"/>
      <c r="V5568" s="138"/>
      <c r="W5568" s="166"/>
      <c r="X5568" s="135"/>
      <c r="Y5568" s="418">
        <f t="shared" si="802"/>
        <v>0</v>
      </c>
      <c r="Z5568" s="291">
        <f t="shared" si="803"/>
        <v>0</v>
      </c>
      <c r="AA5568" s="163"/>
      <c r="AB5568" s="177" t="str">
        <f t="shared" si="804"/>
        <v/>
      </c>
      <c r="AC5568" s="283" t="str">
        <f t="shared" si="805"/>
        <v/>
      </c>
      <c r="AD5568" s="283" t="str">
        <f t="shared" si="806"/>
        <v/>
      </c>
      <c r="AE5568" s="163"/>
      <c r="AF5568" s="162"/>
    </row>
    <row r="5569" spans="1:32">
      <c r="A5569" s="134">
        <v>5560</v>
      </c>
      <c r="B5569" s="136"/>
      <c r="C5569" s="146">
        <f t="shared" si="799"/>
        <v>0</v>
      </c>
      <c r="D5569" s="146">
        <f t="shared" si="800"/>
        <v>1</v>
      </c>
      <c r="E5569" s="146">
        <f t="shared" si="801"/>
        <v>1900</v>
      </c>
      <c r="F5569" s="137"/>
      <c r="G5569" s="287"/>
      <c r="H5569" s="137"/>
      <c r="I5569" s="134"/>
      <c r="J5569" s="204"/>
      <c r="K5569" s="133"/>
      <c r="L5569" s="134"/>
      <c r="M5569" s="133"/>
      <c r="N5569" s="134"/>
      <c r="O5569" s="134"/>
      <c r="P5569" s="166"/>
      <c r="Q5569" s="164"/>
      <c r="R5569" s="165"/>
      <c r="S5569" s="138"/>
      <c r="T5569" s="138"/>
      <c r="U5569" s="138"/>
      <c r="V5569" s="138"/>
      <c r="W5569" s="166"/>
      <c r="X5569" s="135"/>
      <c r="Y5569" s="418">
        <f t="shared" si="802"/>
        <v>0</v>
      </c>
      <c r="Z5569" s="291">
        <f t="shared" si="803"/>
        <v>0</v>
      </c>
      <c r="AA5569" s="163"/>
      <c r="AB5569" s="177" t="str">
        <f t="shared" si="804"/>
        <v/>
      </c>
      <c r="AC5569" s="283" t="str">
        <f t="shared" si="805"/>
        <v/>
      </c>
      <c r="AD5569" s="283" t="str">
        <f t="shared" si="806"/>
        <v/>
      </c>
      <c r="AE5569" s="163"/>
      <c r="AF5569" s="162"/>
    </row>
    <row r="5570" spans="1:32">
      <c r="A5570" s="134">
        <v>5561</v>
      </c>
      <c r="B5570" s="136"/>
      <c r="C5570" s="146">
        <f t="shared" si="799"/>
        <v>0</v>
      </c>
      <c r="D5570" s="146">
        <f t="shared" si="800"/>
        <v>1</v>
      </c>
      <c r="E5570" s="146">
        <f t="shared" si="801"/>
        <v>1900</v>
      </c>
      <c r="F5570" s="137"/>
      <c r="G5570" s="287"/>
      <c r="H5570" s="137"/>
      <c r="I5570" s="134"/>
      <c r="J5570" s="204"/>
      <c r="K5570" s="133"/>
      <c r="L5570" s="134"/>
      <c r="M5570" s="133"/>
      <c r="N5570" s="134"/>
      <c r="O5570" s="134"/>
      <c r="P5570" s="166"/>
      <c r="Q5570" s="164"/>
      <c r="R5570" s="165"/>
      <c r="S5570" s="138"/>
      <c r="T5570" s="138"/>
      <c r="U5570" s="138"/>
      <c r="V5570" s="138"/>
      <c r="W5570" s="166"/>
      <c r="X5570" s="135"/>
      <c r="Y5570" s="418">
        <f t="shared" si="802"/>
        <v>0</v>
      </c>
      <c r="Z5570" s="291">
        <f t="shared" si="803"/>
        <v>0</v>
      </c>
      <c r="AA5570" s="163"/>
      <c r="AB5570" s="177" t="str">
        <f t="shared" si="804"/>
        <v/>
      </c>
      <c r="AC5570" s="283" t="str">
        <f t="shared" si="805"/>
        <v/>
      </c>
      <c r="AD5570" s="283" t="str">
        <f t="shared" si="806"/>
        <v/>
      </c>
      <c r="AE5570" s="163"/>
      <c r="AF5570" s="162"/>
    </row>
    <row r="5571" spans="1:32">
      <c r="A5571" s="134">
        <v>5562</v>
      </c>
      <c r="B5571" s="136"/>
      <c r="C5571" s="146">
        <f t="shared" si="799"/>
        <v>0</v>
      </c>
      <c r="D5571" s="146">
        <f t="shared" si="800"/>
        <v>1</v>
      </c>
      <c r="E5571" s="146">
        <f t="shared" si="801"/>
        <v>1900</v>
      </c>
      <c r="F5571" s="137"/>
      <c r="G5571" s="287"/>
      <c r="H5571" s="137"/>
      <c r="I5571" s="134"/>
      <c r="J5571" s="204"/>
      <c r="K5571" s="133"/>
      <c r="L5571" s="134"/>
      <c r="M5571" s="133"/>
      <c r="N5571" s="134"/>
      <c r="O5571" s="134"/>
      <c r="P5571" s="166"/>
      <c r="Q5571" s="164"/>
      <c r="R5571" s="165"/>
      <c r="S5571" s="138"/>
      <c r="T5571" s="138"/>
      <c r="U5571" s="138"/>
      <c r="V5571" s="138"/>
      <c r="W5571" s="166"/>
      <c r="X5571" s="135"/>
      <c r="Y5571" s="418">
        <f t="shared" si="802"/>
        <v>0</v>
      </c>
      <c r="Z5571" s="291">
        <f t="shared" si="803"/>
        <v>0</v>
      </c>
      <c r="AA5571" s="163"/>
      <c r="AB5571" s="177" t="str">
        <f t="shared" si="804"/>
        <v/>
      </c>
      <c r="AC5571" s="283" t="str">
        <f t="shared" si="805"/>
        <v/>
      </c>
      <c r="AD5571" s="283" t="str">
        <f t="shared" si="806"/>
        <v/>
      </c>
      <c r="AE5571" s="163"/>
      <c r="AF5571" s="162"/>
    </row>
    <row r="5572" spans="1:32">
      <c r="A5572" s="134">
        <v>5563</v>
      </c>
      <c r="B5572" s="136"/>
      <c r="C5572" s="146">
        <f t="shared" si="799"/>
        <v>0</v>
      </c>
      <c r="D5572" s="146">
        <f t="shared" si="800"/>
        <v>1</v>
      </c>
      <c r="E5572" s="146">
        <f t="shared" si="801"/>
        <v>1900</v>
      </c>
      <c r="F5572" s="137"/>
      <c r="G5572" s="287"/>
      <c r="H5572" s="137"/>
      <c r="I5572" s="134"/>
      <c r="J5572" s="204"/>
      <c r="K5572" s="133"/>
      <c r="L5572" s="134"/>
      <c r="M5572" s="133"/>
      <c r="N5572" s="134"/>
      <c r="O5572" s="134"/>
      <c r="P5572" s="166"/>
      <c r="Q5572" s="164"/>
      <c r="R5572" s="165"/>
      <c r="S5572" s="138"/>
      <c r="T5572" s="138"/>
      <c r="U5572" s="138"/>
      <c r="V5572" s="138"/>
      <c r="W5572" s="166"/>
      <c r="X5572" s="135"/>
      <c r="Y5572" s="418">
        <f t="shared" si="802"/>
        <v>0</v>
      </c>
      <c r="Z5572" s="291">
        <f t="shared" si="803"/>
        <v>0</v>
      </c>
      <c r="AA5572" s="163"/>
      <c r="AB5572" s="177" t="str">
        <f t="shared" si="804"/>
        <v/>
      </c>
      <c r="AC5572" s="283" t="str">
        <f t="shared" si="805"/>
        <v/>
      </c>
      <c r="AD5572" s="283" t="str">
        <f t="shared" si="806"/>
        <v/>
      </c>
      <c r="AE5572" s="163"/>
      <c r="AF5572" s="162"/>
    </row>
    <row r="5573" spans="1:32">
      <c r="A5573" s="134">
        <v>5564</v>
      </c>
      <c r="B5573" s="136"/>
      <c r="C5573" s="146">
        <f t="shared" si="799"/>
        <v>0</v>
      </c>
      <c r="D5573" s="146">
        <f t="shared" si="800"/>
        <v>1</v>
      </c>
      <c r="E5573" s="146">
        <f t="shared" si="801"/>
        <v>1900</v>
      </c>
      <c r="F5573" s="137"/>
      <c r="G5573" s="287"/>
      <c r="H5573" s="137"/>
      <c r="I5573" s="134"/>
      <c r="J5573" s="204"/>
      <c r="K5573" s="133"/>
      <c r="L5573" s="134"/>
      <c r="M5573" s="133"/>
      <c r="N5573" s="134"/>
      <c r="O5573" s="134"/>
      <c r="P5573" s="166"/>
      <c r="Q5573" s="164"/>
      <c r="R5573" s="165"/>
      <c r="S5573" s="138"/>
      <c r="T5573" s="138"/>
      <c r="U5573" s="138"/>
      <c r="V5573" s="138"/>
      <c r="W5573" s="166"/>
      <c r="X5573" s="135"/>
      <c r="Y5573" s="418">
        <f t="shared" si="802"/>
        <v>0</v>
      </c>
      <c r="Z5573" s="291">
        <f t="shared" si="803"/>
        <v>0</v>
      </c>
      <c r="AA5573" s="163"/>
      <c r="AB5573" s="177" t="str">
        <f t="shared" si="804"/>
        <v/>
      </c>
      <c r="AC5573" s="283" t="str">
        <f t="shared" si="805"/>
        <v/>
      </c>
      <c r="AD5573" s="283" t="str">
        <f t="shared" si="806"/>
        <v/>
      </c>
      <c r="AE5573" s="163"/>
      <c r="AF5573" s="162"/>
    </row>
    <row r="5574" spans="1:32">
      <c r="A5574" s="134">
        <v>5565</v>
      </c>
      <c r="B5574" s="136"/>
      <c r="C5574" s="146">
        <f t="shared" si="799"/>
        <v>0</v>
      </c>
      <c r="D5574" s="146">
        <f t="shared" si="800"/>
        <v>1</v>
      </c>
      <c r="E5574" s="146">
        <f t="shared" si="801"/>
        <v>1900</v>
      </c>
      <c r="F5574" s="137"/>
      <c r="G5574" s="287"/>
      <c r="H5574" s="137"/>
      <c r="I5574" s="134"/>
      <c r="J5574" s="204"/>
      <c r="K5574" s="133"/>
      <c r="L5574" s="134"/>
      <c r="M5574" s="133"/>
      <c r="N5574" s="134"/>
      <c r="O5574" s="134"/>
      <c r="P5574" s="166"/>
      <c r="Q5574" s="164"/>
      <c r="R5574" s="165"/>
      <c r="S5574" s="138"/>
      <c r="T5574" s="138"/>
      <c r="U5574" s="138"/>
      <c r="V5574" s="138"/>
      <c r="W5574" s="166"/>
      <c r="X5574" s="135"/>
      <c r="Y5574" s="418">
        <f t="shared" si="802"/>
        <v>0</v>
      </c>
      <c r="Z5574" s="291">
        <f t="shared" si="803"/>
        <v>0</v>
      </c>
      <c r="AA5574" s="163"/>
      <c r="AB5574" s="177" t="str">
        <f t="shared" si="804"/>
        <v/>
      </c>
      <c r="AC5574" s="283" t="str">
        <f t="shared" si="805"/>
        <v/>
      </c>
      <c r="AD5574" s="283" t="str">
        <f t="shared" si="806"/>
        <v/>
      </c>
      <c r="AE5574" s="163"/>
      <c r="AF5574" s="162"/>
    </row>
    <row r="5575" spans="1:32">
      <c r="A5575" s="134">
        <v>5566</v>
      </c>
      <c r="B5575" s="136"/>
      <c r="C5575" s="146">
        <f t="shared" si="799"/>
        <v>0</v>
      </c>
      <c r="D5575" s="146">
        <f t="shared" si="800"/>
        <v>1</v>
      </c>
      <c r="E5575" s="146">
        <f t="shared" si="801"/>
        <v>1900</v>
      </c>
      <c r="F5575" s="137"/>
      <c r="G5575" s="287"/>
      <c r="H5575" s="137"/>
      <c r="I5575" s="134"/>
      <c r="J5575" s="204"/>
      <c r="K5575" s="133"/>
      <c r="L5575" s="134"/>
      <c r="M5575" s="133"/>
      <c r="N5575" s="134"/>
      <c r="O5575" s="134"/>
      <c r="P5575" s="166"/>
      <c r="Q5575" s="164"/>
      <c r="R5575" s="165"/>
      <c r="S5575" s="138"/>
      <c r="T5575" s="138"/>
      <c r="U5575" s="138"/>
      <c r="V5575" s="138"/>
      <c r="W5575" s="166"/>
      <c r="X5575" s="135"/>
      <c r="Y5575" s="418">
        <f t="shared" si="802"/>
        <v>0</v>
      </c>
      <c r="Z5575" s="291">
        <f t="shared" si="803"/>
        <v>0</v>
      </c>
      <c r="AA5575" s="163"/>
      <c r="AB5575" s="177" t="str">
        <f t="shared" si="804"/>
        <v/>
      </c>
      <c r="AC5575" s="283" t="str">
        <f t="shared" si="805"/>
        <v/>
      </c>
      <c r="AD5575" s="283" t="str">
        <f t="shared" si="806"/>
        <v/>
      </c>
      <c r="AE5575" s="163"/>
      <c r="AF5575" s="162"/>
    </row>
    <row r="5576" spans="1:32">
      <c r="A5576" s="134">
        <v>5567</v>
      </c>
      <c r="B5576" s="136"/>
      <c r="C5576" s="146">
        <f t="shared" si="799"/>
        <v>0</v>
      </c>
      <c r="D5576" s="146">
        <f t="shared" si="800"/>
        <v>1</v>
      </c>
      <c r="E5576" s="146">
        <f t="shared" si="801"/>
        <v>1900</v>
      </c>
      <c r="F5576" s="137"/>
      <c r="G5576" s="287"/>
      <c r="H5576" s="137"/>
      <c r="I5576" s="134"/>
      <c r="J5576" s="204"/>
      <c r="K5576" s="133"/>
      <c r="L5576" s="134"/>
      <c r="M5576" s="133"/>
      <c r="N5576" s="134"/>
      <c r="O5576" s="134"/>
      <c r="P5576" s="166"/>
      <c r="Q5576" s="164"/>
      <c r="R5576" s="165"/>
      <c r="S5576" s="138"/>
      <c r="T5576" s="138"/>
      <c r="U5576" s="138"/>
      <c r="V5576" s="138"/>
      <c r="W5576" s="166"/>
      <c r="X5576" s="135"/>
      <c r="Y5576" s="418">
        <f t="shared" si="802"/>
        <v>0</v>
      </c>
      <c r="Z5576" s="291">
        <f t="shared" si="803"/>
        <v>0</v>
      </c>
      <c r="AA5576" s="163"/>
      <c r="AB5576" s="177" t="str">
        <f t="shared" si="804"/>
        <v/>
      </c>
      <c r="AC5576" s="283" t="str">
        <f t="shared" si="805"/>
        <v/>
      </c>
      <c r="AD5576" s="283" t="str">
        <f t="shared" si="806"/>
        <v/>
      </c>
      <c r="AE5576" s="163"/>
      <c r="AF5576" s="162"/>
    </row>
    <row r="5577" spans="1:32">
      <c r="A5577" s="134">
        <v>5568</v>
      </c>
      <c r="B5577" s="136"/>
      <c r="C5577" s="146">
        <f t="shared" si="799"/>
        <v>0</v>
      </c>
      <c r="D5577" s="146">
        <f t="shared" si="800"/>
        <v>1</v>
      </c>
      <c r="E5577" s="146">
        <f t="shared" si="801"/>
        <v>1900</v>
      </c>
      <c r="F5577" s="137"/>
      <c r="G5577" s="287"/>
      <c r="H5577" s="137"/>
      <c r="I5577" s="134"/>
      <c r="J5577" s="204"/>
      <c r="K5577" s="133"/>
      <c r="L5577" s="134"/>
      <c r="M5577" s="133"/>
      <c r="N5577" s="134"/>
      <c r="O5577" s="134"/>
      <c r="P5577" s="166"/>
      <c r="Q5577" s="164"/>
      <c r="R5577" s="165"/>
      <c r="S5577" s="138"/>
      <c r="T5577" s="138"/>
      <c r="U5577" s="138"/>
      <c r="V5577" s="138"/>
      <c r="W5577" s="166"/>
      <c r="X5577" s="135"/>
      <c r="Y5577" s="418">
        <f t="shared" si="802"/>
        <v>0</v>
      </c>
      <c r="Z5577" s="291">
        <f t="shared" si="803"/>
        <v>0</v>
      </c>
      <c r="AA5577" s="163"/>
      <c r="AB5577" s="177" t="str">
        <f t="shared" si="804"/>
        <v/>
      </c>
      <c r="AC5577" s="283" t="str">
        <f t="shared" si="805"/>
        <v/>
      </c>
      <c r="AD5577" s="283" t="str">
        <f t="shared" si="806"/>
        <v/>
      </c>
      <c r="AE5577" s="163"/>
      <c r="AF5577" s="162"/>
    </row>
    <row r="5578" spans="1:32">
      <c r="A5578" s="134">
        <v>5569</v>
      </c>
      <c r="B5578" s="136"/>
      <c r="C5578" s="146">
        <f t="shared" si="799"/>
        <v>0</v>
      </c>
      <c r="D5578" s="146">
        <f t="shared" si="800"/>
        <v>1</v>
      </c>
      <c r="E5578" s="146">
        <f t="shared" si="801"/>
        <v>1900</v>
      </c>
      <c r="F5578" s="137"/>
      <c r="G5578" s="287"/>
      <c r="H5578" s="137"/>
      <c r="I5578" s="134"/>
      <c r="J5578" s="204"/>
      <c r="K5578" s="133"/>
      <c r="L5578" s="134"/>
      <c r="M5578" s="133"/>
      <c r="N5578" s="134"/>
      <c r="O5578" s="134"/>
      <c r="P5578" s="166"/>
      <c r="Q5578" s="164"/>
      <c r="R5578" s="165"/>
      <c r="S5578" s="138"/>
      <c r="T5578" s="138"/>
      <c r="U5578" s="138"/>
      <c r="V5578" s="138"/>
      <c r="W5578" s="166"/>
      <c r="X5578" s="135"/>
      <c r="Y5578" s="418">
        <f t="shared" si="802"/>
        <v>0</v>
      </c>
      <c r="Z5578" s="291">
        <f t="shared" si="803"/>
        <v>0</v>
      </c>
      <c r="AA5578" s="163"/>
      <c r="AB5578" s="177" t="str">
        <f t="shared" si="804"/>
        <v/>
      </c>
      <c r="AC5578" s="283" t="str">
        <f t="shared" si="805"/>
        <v/>
      </c>
      <c r="AD5578" s="283" t="str">
        <f t="shared" si="806"/>
        <v/>
      </c>
      <c r="AE5578" s="163"/>
      <c r="AF5578" s="162"/>
    </row>
    <row r="5579" spans="1:32">
      <c r="A5579" s="134">
        <v>5570</v>
      </c>
      <c r="B5579" s="136"/>
      <c r="C5579" s="146">
        <f t="shared" ref="C5579:C5642" si="807">DAY(B5579)</f>
        <v>0</v>
      </c>
      <c r="D5579" s="146">
        <f t="shared" ref="D5579:D5642" si="808">MONTH(B5579)</f>
        <v>1</v>
      </c>
      <c r="E5579" s="146">
        <f t="shared" ref="E5579:E5642" si="809">YEAR(B5579)</f>
        <v>1900</v>
      </c>
      <c r="F5579" s="137"/>
      <c r="G5579" s="287"/>
      <c r="H5579" s="137"/>
      <c r="I5579" s="134"/>
      <c r="J5579" s="204"/>
      <c r="K5579" s="133"/>
      <c r="L5579" s="134"/>
      <c r="M5579" s="133"/>
      <c r="N5579" s="134"/>
      <c r="O5579" s="134"/>
      <c r="P5579" s="166"/>
      <c r="Q5579" s="164"/>
      <c r="R5579" s="165"/>
      <c r="S5579" s="138"/>
      <c r="T5579" s="138"/>
      <c r="U5579" s="138"/>
      <c r="V5579" s="138"/>
      <c r="W5579" s="166"/>
      <c r="X5579" s="135"/>
      <c r="Y5579" s="418">
        <f t="shared" ref="Y5579:Y5642" si="810">X5579*U5579</f>
        <v>0</v>
      </c>
      <c r="Z5579" s="291">
        <f t="shared" ref="Z5579:Z5642" si="811">Y5579*1.1</f>
        <v>0</v>
      </c>
      <c r="AA5579" s="163"/>
      <c r="AB5579" s="177" t="str">
        <f t="shared" ref="AB5579:AB5642" si="812">IF(S5579="","",IF(S5579-U5579=0,"Full","No"))</f>
        <v/>
      </c>
      <c r="AC5579" s="283" t="str">
        <f t="shared" ref="AC5579:AC5642" si="813">IF(AND(S5579&gt;U5579,V5579=0),"Lost",IF(AND(S5579&gt;U5579,V5579&lt;(S5579-U5579)),"Lost",""))</f>
        <v/>
      </c>
      <c r="AD5579" s="283" t="str">
        <f t="shared" ref="AD5579:AD5642" si="814">IF(AND(S5579&gt;U5579,V5579=0),S5579-U5579,IF(AND(S5579&gt;U5579,V5579&lt;(S5579-U5579)),S5579-(U5579+V5579),""))</f>
        <v/>
      </c>
      <c r="AE5579" s="163"/>
      <c r="AF5579" s="162"/>
    </row>
    <row r="5580" spans="1:32">
      <c r="A5580" s="134">
        <v>5571</v>
      </c>
      <c r="B5580" s="136"/>
      <c r="C5580" s="146">
        <f t="shared" si="807"/>
        <v>0</v>
      </c>
      <c r="D5580" s="146">
        <f t="shared" si="808"/>
        <v>1</v>
      </c>
      <c r="E5580" s="146">
        <f t="shared" si="809"/>
        <v>1900</v>
      </c>
      <c r="F5580" s="137"/>
      <c r="G5580" s="287"/>
      <c r="H5580" s="137"/>
      <c r="I5580" s="134"/>
      <c r="J5580" s="204"/>
      <c r="K5580" s="133"/>
      <c r="L5580" s="134"/>
      <c r="M5580" s="133"/>
      <c r="N5580" s="134"/>
      <c r="O5580" s="134"/>
      <c r="P5580" s="166"/>
      <c r="Q5580" s="164"/>
      <c r="R5580" s="165"/>
      <c r="S5580" s="138"/>
      <c r="T5580" s="138"/>
      <c r="U5580" s="138"/>
      <c r="V5580" s="138"/>
      <c r="W5580" s="166"/>
      <c r="X5580" s="135"/>
      <c r="Y5580" s="418">
        <f t="shared" si="810"/>
        <v>0</v>
      </c>
      <c r="Z5580" s="291">
        <f t="shared" si="811"/>
        <v>0</v>
      </c>
      <c r="AA5580" s="163"/>
      <c r="AB5580" s="177" t="str">
        <f t="shared" si="812"/>
        <v/>
      </c>
      <c r="AC5580" s="283" t="str">
        <f t="shared" si="813"/>
        <v/>
      </c>
      <c r="AD5580" s="283" t="str">
        <f t="shared" si="814"/>
        <v/>
      </c>
      <c r="AE5580" s="163"/>
      <c r="AF5580" s="162"/>
    </row>
    <row r="5581" spans="1:32">
      <c r="A5581" s="134">
        <v>5572</v>
      </c>
      <c r="B5581" s="136"/>
      <c r="C5581" s="146">
        <f t="shared" si="807"/>
        <v>0</v>
      </c>
      <c r="D5581" s="146">
        <f t="shared" si="808"/>
        <v>1</v>
      </c>
      <c r="E5581" s="146">
        <f t="shared" si="809"/>
        <v>1900</v>
      </c>
      <c r="F5581" s="137"/>
      <c r="G5581" s="287"/>
      <c r="H5581" s="137"/>
      <c r="I5581" s="134"/>
      <c r="J5581" s="204"/>
      <c r="K5581" s="133"/>
      <c r="L5581" s="134"/>
      <c r="M5581" s="133"/>
      <c r="N5581" s="134"/>
      <c r="O5581" s="134"/>
      <c r="P5581" s="166"/>
      <c r="Q5581" s="164"/>
      <c r="R5581" s="165"/>
      <c r="S5581" s="138"/>
      <c r="T5581" s="138"/>
      <c r="U5581" s="138"/>
      <c r="V5581" s="138"/>
      <c r="W5581" s="166"/>
      <c r="X5581" s="135"/>
      <c r="Y5581" s="418">
        <f t="shared" si="810"/>
        <v>0</v>
      </c>
      <c r="Z5581" s="291">
        <f t="shared" si="811"/>
        <v>0</v>
      </c>
      <c r="AA5581" s="163"/>
      <c r="AB5581" s="177" t="str">
        <f t="shared" si="812"/>
        <v/>
      </c>
      <c r="AC5581" s="283" t="str">
        <f t="shared" si="813"/>
        <v/>
      </c>
      <c r="AD5581" s="283" t="str">
        <f t="shared" si="814"/>
        <v/>
      </c>
      <c r="AE5581" s="163"/>
      <c r="AF5581" s="162"/>
    </row>
    <row r="5582" spans="1:32">
      <c r="A5582" s="134">
        <v>5573</v>
      </c>
      <c r="B5582" s="136"/>
      <c r="C5582" s="146">
        <f t="shared" si="807"/>
        <v>0</v>
      </c>
      <c r="D5582" s="146">
        <f t="shared" si="808"/>
        <v>1</v>
      </c>
      <c r="E5582" s="146">
        <f t="shared" si="809"/>
        <v>1900</v>
      </c>
      <c r="F5582" s="137"/>
      <c r="G5582" s="287"/>
      <c r="H5582" s="137"/>
      <c r="I5582" s="134"/>
      <c r="J5582" s="204"/>
      <c r="K5582" s="133"/>
      <c r="L5582" s="134"/>
      <c r="M5582" s="133"/>
      <c r="N5582" s="134"/>
      <c r="O5582" s="134"/>
      <c r="P5582" s="166"/>
      <c r="Q5582" s="164"/>
      <c r="R5582" s="165"/>
      <c r="S5582" s="138"/>
      <c r="T5582" s="138"/>
      <c r="U5582" s="138"/>
      <c r="V5582" s="138"/>
      <c r="W5582" s="166"/>
      <c r="X5582" s="135"/>
      <c r="Y5582" s="418">
        <f t="shared" si="810"/>
        <v>0</v>
      </c>
      <c r="Z5582" s="291">
        <f t="shared" si="811"/>
        <v>0</v>
      </c>
      <c r="AA5582" s="163"/>
      <c r="AB5582" s="177" t="str">
        <f t="shared" si="812"/>
        <v/>
      </c>
      <c r="AC5582" s="283" t="str">
        <f t="shared" si="813"/>
        <v/>
      </c>
      <c r="AD5582" s="283" t="str">
        <f t="shared" si="814"/>
        <v/>
      </c>
      <c r="AE5582" s="163"/>
      <c r="AF5582" s="162"/>
    </row>
    <row r="5583" spans="1:32">
      <c r="A5583" s="134">
        <v>5574</v>
      </c>
      <c r="B5583" s="136"/>
      <c r="C5583" s="146">
        <f t="shared" si="807"/>
        <v>0</v>
      </c>
      <c r="D5583" s="146">
        <f t="shared" si="808"/>
        <v>1</v>
      </c>
      <c r="E5583" s="146">
        <f t="shared" si="809"/>
        <v>1900</v>
      </c>
      <c r="F5583" s="137"/>
      <c r="G5583" s="287"/>
      <c r="H5583" s="137"/>
      <c r="I5583" s="134"/>
      <c r="J5583" s="204"/>
      <c r="K5583" s="133"/>
      <c r="L5583" s="134"/>
      <c r="M5583" s="133"/>
      <c r="N5583" s="134"/>
      <c r="O5583" s="134"/>
      <c r="P5583" s="166"/>
      <c r="Q5583" s="164"/>
      <c r="R5583" s="165"/>
      <c r="S5583" s="138"/>
      <c r="T5583" s="138"/>
      <c r="U5583" s="138"/>
      <c r="V5583" s="138"/>
      <c r="W5583" s="166"/>
      <c r="X5583" s="135"/>
      <c r="Y5583" s="418">
        <f t="shared" si="810"/>
        <v>0</v>
      </c>
      <c r="Z5583" s="291">
        <f t="shared" si="811"/>
        <v>0</v>
      </c>
      <c r="AA5583" s="163"/>
      <c r="AB5583" s="177" t="str">
        <f t="shared" si="812"/>
        <v/>
      </c>
      <c r="AC5583" s="283" t="str">
        <f t="shared" si="813"/>
        <v/>
      </c>
      <c r="AD5583" s="283" t="str">
        <f t="shared" si="814"/>
        <v/>
      </c>
      <c r="AE5583" s="163"/>
      <c r="AF5583" s="162"/>
    </row>
    <row r="5584" spans="1:32">
      <c r="A5584" s="134">
        <v>5575</v>
      </c>
      <c r="B5584" s="136"/>
      <c r="C5584" s="146">
        <f t="shared" si="807"/>
        <v>0</v>
      </c>
      <c r="D5584" s="146">
        <f t="shared" si="808"/>
        <v>1</v>
      </c>
      <c r="E5584" s="146">
        <f t="shared" si="809"/>
        <v>1900</v>
      </c>
      <c r="F5584" s="137"/>
      <c r="G5584" s="287"/>
      <c r="H5584" s="137"/>
      <c r="I5584" s="134"/>
      <c r="J5584" s="204"/>
      <c r="K5584" s="133"/>
      <c r="L5584" s="134"/>
      <c r="M5584" s="133"/>
      <c r="N5584" s="134"/>
      <c r="O5584" s="134"/>
      <c r="P5584" s="166"/>
      <c r="Q5584" s="164"/>
      <c r="R5584" s="165"/>
      <c r="S5584" s="138"/>
      <c r="T5584" s="138"/>
      <c r="U5584" s="138"/>
      <c r="V5584" s="138"/>
      <c r="W5584" s="166"/>
      <c r="X5584" s="135"/>
      <c r="Y5584" s="418">
        <f t="shared" si="810"/>
        <v>0</v>
      </c>
      <c r="Z5584" s="291">
        <f t="shared" si="811"/>
        <v>0</v>
      </c>
      <c r="AA5584" s="163"/>
      <c r="AB5584" s="177" t="str">
        <f t="shared" si="812"/>
        <v/>
      </c>
      <c r="AC5584" s="283" t="str">
        <f t="shared" si="813"/>
        <v/>
      </c>
      <c r="AD5584" s="283" t="str">
        <f t="shared" si="814"/>
        <v/>
      </c>
      <c r="AE5584" s="163"/>
      <c r="AF5584" s="162"/>
    </row>
    <row r="5585" spans="1:32">
      <c r="A5585" s="134">
        <v>5576</v>
      </c>
      <c r="B5585" s="136"/>
      <c r="C5585" s="146">
        <f t="shared" si="807"/>
        <v>0</v>
      </c>
      <c r="D5585" s="146">
        <f t="shared" si="808"/>
        <v>1</v>
      </c>
      <c r="E5585" s="146">
        <f t="shared" si="809"/>
        <v>1900</v>
      </c>
      <c r="F5585" s="137"/>
      <c r="G5585" s="287"/>
      <c r="H5585" s="137"/>
      <c r="I5585" s="134"/>
      <c r="J5585" s="204"/>
      <c r="K5585" s="133"/>
      <c r="L5585" s="134"/>
      <c r="M5585" s="133"/>
      <c r="N5585" s="134"/>
      <c r="O5585" s="134"/>
      <c r="P5585" s="166"/>
      <c r="Q5585" s="164"/>
      <c r="R5585" s="165"/>
      <c r="S5585" s="138"/>
      <c r="T5585" s="138"/>
      <c r="U5585" s="138"/>
      <c r="V5585" s="138"/>
      <c r="W5585" s="166"/>
      <c r="X5585" s="135"/>
      <c r="Y5585" s="418">
        <f t="shared" si="810"/>
        <v>0</v>
      </c>
      <c r="Z5585" s="291">
        <f t="shared" si="811"/>
        <v>0</v>
      </c>
      <c r="AA5585" s="163"/>
      <c r="AB5585" s="177" t="str">
        <f t="shared" si="812"/>
        <v/>
      </c>
      <c r="AC5585" s="283" t="str">
        <f t="shared" si="813"/>
        <v/>
      </c>
      <c r="AD5585" s="283" t="str">
        <f t="shared" si="814"/>
        <v/>
      </c>
      <c r="AE5585" s="163"/>
      <c r="AF5585" s="162"/>
    </row>
    <row r="5586" spans="1:32">
      <c r="A5586" s="134">
        <v>5577</v>
      </c>
      <c r="B5586" s="136"/>
      <c r="C5586" s="146">
        <f t="shared" si="807"/>
        <v>0</v>
      </c>
      <c r="D5586" s="146">
        <f t="shared" si="808"/>
        <v>1</v>
      </c>
      <c r="E5586" s="146">
        <f t="shared" si="809"/>
        <v>1900</v>
      </c>
      <c r="F5586" s="137"/>
      <c r="G5586" s="287"/>
      <c r="H5586" s="137"/>
      <c r="I5586" s="134"/>
      <c r="J5586" s="204"/>
      <c r="K5586" s="133"/>
      <c r="L5586" s="134"/>
      <c r="M5586" s="133"/>
      <c r="N5586" s="134"/>
      <c r="O5586" s="134"/>
      <c r="P5586" s="166"/>
      <c r="Q5586" s="164"/>
      <c r="R5586" s="165"/>
      <c r="S5586" s="138"/>
      <c r="T5586" s="138"/>
      <c r="U5586" s="138"/>
      <c r="V5586" s="138"/>
      <c r="W5586" s="166"/>
      <c r="X5586" s="135"/>
      <c r="Y5586" s="418">
        <f t="shared" si="810"/>
        <v>0</v>
      </c>
      <c r="Z5586" s="291">
        <f t="shared" si="811"/>
        <v>0</v>
      </c>
      <c r="AA5586" s="163"/>
      <c r="AB5586" s="177" t="str">
        <f t="shared" si="812"/>
        <v/>
      </c>
      <c r="AC5586" s="283" t="str">
        <f t="shared" si="813"/>
        <v/>
      </c>
      <c r="AD5586" s="283" t="str">
        <f t="shared" si="814"/>
        <v/>
      </c>
      <c r="AE5586" s="163"/>
      <c r="AF5586" s="162"/>
    </row>
    <row r="5587" spans="1:32">
      <c r="A5587" s="134">
        <v>5578</v>
      </c>
      <c r="B5587" s="136"/>
      <c r="C5587" s="146">
        <f t="shared" si="807"/>
        <v>0</v>
      </c>
      <c r="D5587" s="146">
        <f t="shared" si="808"/>
        <v>1</v>
      </c>
      <c r="E5587" s="146">
        <f t="shared" si="809"/>
        <v>1900</v>
      </c>
      <c r="F5587" s="137"/>
      <c r="G5587" s="287"/>
      <c r="H5587" s="137"/>
      <c r="I5587" s="134"/>
      <c r="J5587" s="204"/>
      <c r="K5587" s="133"/>
      <c r="L5587" s="134"/>
      <c r="M5587" s="133"/>
      <c r="N5587" s="134"/>
      <c r="O5587" s="134"/>
      <c r="P5587" s="166"/>
      <c r="Q5587" s="164"/>
      <c r="R5587" s="165"/>
      <c r="S5587" s="138"/>
      <c r="T5587" s="138"/>
      <c r="U5587" s="138"/>
      <c r="V5587" s="138"/>
      <c r="W5587" s="166"/>
      <c r="X5587" s="135"/>
      <c r="Y5587" s="418">
        <f t="shared" si="810"/>
        <v>0</v>
      </c>
      <c r="Z5587" s="291">
        <f t="shared" si="811"/>
        <v>0</v>
      </c>
      <c r="AA5587" s="163"/>
      <c r="AB5587" s="177" t="str">
        <f t="shared" si="812"/>
        <v/>
      </c>
      <c r="AC5587" s="283" t="str">
        <f t="shared" si="813"/>
        <v/>
      </c>
      <c r="AD5587" s="283" t="str">
        <f t="shared" si="814"/>
        <v/>
      </c>
      <c r="AE5587" s="163"/>
      <c r="AF5587" s="162"/>
    </row>
    <row r="5588" spans="1:32">
      <c r="A5588" s="134">
        <v>5579</v>
      </c>
      <c r="B5588" s="136"/>
      <c r="C5588" s="146">
        <f t="shared" si="807"/>
        <v>0</v>
      </c>
      <c r="D5588" s="146">
        <f t="shared" si="808"/>
        <v>1</v>
      </c>
      <c r="E5588" s="146">
        <f t="shared" si="809"/>
        <v>1900</v>
      </c>
      <c r="F5588" s="137"/>
      <c r="G5588" s="287"/>
      <c r="H5588" s="137"/>
      <c r="I5588" s="134"/>
      <c r="J5588" s="204"/>
      <c r="K5588" s="133"/>
      <c r="L5588" s="134"/>
      <c r="M5588" s="133"/>
      <c r="N5588" s="134"/>
      <c r="O5588" s="134"/>
      <c r="P5588" s="166"/>
      <c r="Q5588" s="164"/>
      <c r="R5588" s="165"/>
      <c r="S5588" s="138"/>
      <c r="T5588" s="138"/>
      <c r="U5588" s="138"/>
      <c r="V5588" s="138"/>
      <c r="W5588" s="166"/>
      <c r="X5588" s="135"/>
      <c r="Y5588" s="418">
        <f t="shared" si="810"/>
        <v>0</v>
      </c>
      <c r="Z5588" s="291">
        <f t="shared" si="811"/>
        <v>0</v>
      </c>
      <c r="AA5588" s="163"/>
      <c r="AB5588" s="177" t="str">
        <f t="shared" si="812"/>
        <v/>
      </c>
      <c r="AC5588" s="283" t="str">
        <f t="shared" si="813"/>
        <v/>
      </c>
      <c r="AD5588" s="283" t="str">
        <f t="shared" si="814"/>
        <v/>
      </c>
      <c r="AE5588" s="163"/>
      <c r="AF5588" s="162"/>
    </row>
    <row r="5589" spans="1:32">
      <c r="A5589" s="134">
        <v>5580</v>
      </c>
      <c r="B5589" s="136"/>
      <c r="C5589" s="146">
        <f t="shared" si="807"/>
        <v>0</v>
      </c>
      <c r="D5589" s="146">
        <f t="shared" si="808"/>
        <v>1</v>
      </c>
      <c r="E5589" s="146">
        <f t="shared" si="809"/>
        <v>1900</v>
      </c>
      <c r="F5589" s="137"/>
      <c r="G5589" s="287"/>
      <c r="H5589" s="137"/>
      <c r="I5589" s="134"/>
      <c r="J5589" s="204"/>
      <c r="K5589" s="133"/>
      <c r="L5589" s="134"/>
      <c r="M5589" s="133"/>
      <c r="N5589" s="134"/>
      <c r="O5589" s="134"/>
      <c r="P5589" s="166"/>
      <c r="Q5589" s="164"/>
      <c r="R5589" s="165"/>
      <c r="S5589" s="138"/>
      <c r="T5589" s="138"/>
      <c r="U5589" s="138"/>
      <c r="V5589" s="138"/>
      <c r="W5589" s="166"/>
      <c r="X5589" s="135"/>
      <c r="Y5589" s="418">
        <f t="shared" si="810"/>
        <v>0</v>
      </c>
      <c r="Z5589" s="291">
        <f t="shared" si="811"/>
        <v>0</v>
      </c>
      <c r="AA5589" s="163"/>
      <c r="AB5589" s="177" t="str">
        <f t="shared" si="812"/>
        <v/>
      </c>
      <c r="AC5589" s="283" t="str">
        <f t="shared" si="813"/>
        <v/>
      </c>
      <c r="AD5589" s="283" t="str">
        <f t="shared" si="814"/>
        <v/>
      </c>
      <c r="AE5589" s="163"/>
      <c r="AF5589" s="162"/>
    </row>
    <row r="5590" spans="1:32">
      <c r="A5590" s="134">
        <v>5581</v>
      </c>
      <c r="B5590" s="136"/>
      <c r="C5590" s="146">
        <f t="shared" si="807"/>
        <v>0</v>
      </c>
      <c r="D5590" s="146">
        <f t="shared" si="808"/>
        <v>1</v>
      </c>
      <c r="E5590" s="146">
        <f t="shared" si="809"/>
        <v>1900</v>
      </c>
      <c r="F5590" s="137"/>
      <c r="G5590" s="287"/>
      <c r="H5590" s="137"/>
      <c r="I5590" s="134"/>
      <c r="J5590" s="204"/>
      <c r="K5590" s="133"/>
      <c r="L5590" s="134"/>
      <c r="M5590" s="133"/>
      <c r="N5590" s="134"/>
      <c r="O5590" s="134"/>
      <c r="P5590" s="166"/>
      <c r="Q5590" s="164"/>
      <c r="R5590" s="165"/>
      <c r="S5590" s="138"/>
      <c r="T5590" s="138"/>
      <c r="U5590" s="138"/>
      <c r="V5590" s="138"/>
      <c r="W5590" s="166"/>
      <c r="X5590" s="135"/>
      <c r="Y5590" s="418">
        <f t="shared" si="810"/>
        <v>0</v>
      </c>
      <c r="Z5590" s="291">
        <f t="shared" si="811"/>
        <v>0</v>
      </c>
      <c r="AA5590" s="163"/>
      <c r="AB5590" s="177" t="str">
        <f t="shared" si="812"/>
        <v/>
      </c>
      <c r="AC5590" s="283" t="str">
        <f t="shared" si="813"/>
        <v/>
      </c>
      <c r="AD5590" s="283" t="str">
        <f t="shared" si="814"/>
        <v/>
      </c>
      <c r="AE5590" s="163"/>
      <c r="AF5590" s="162"/>
    </row>
    <row r="5591" spans="1:32">
      <c r="A5591" s="134">
        <v>5582</v>
      </c>
      <c r="B5591" s="136"/>
      <c r="C5591" s="146">
        <f t="shared" si="807"/>
        <v>0</v>
      </c>
      <c r="D5591" s="146">
        <f t="shared" si="808"/>
        <v>1</v>
      </c>
      <c r="E5591" s="146">
        <f t="shared" si="809"/>
        <v>1900</v>
      </c>
      <c r="F5591" s="137"/>
      <c r="G5591" s="287"/>
      <c r="H5591" s="137"/>
      <c r="I5591" s="134"/>
      <c r="J5591" s="204"/>
      <c r="K5591" s="133"/>
      <c r="L5591" s="134"/>
      <c r="M5591" s="133"/>
      <c r="N5591" s="134"/>
      <c r="O5591" s="134"/>
      <c r="P5591" s="166"/>
      <c r="Q5591" s="164"/>
      <c r="R5591" s="165"/>
      <c r="S5591" s="138"/>
      <c r="T5591" s="138"/>
      <c r="U5591" s="138"/>
      <c r="V5591" s="138"/>
      <c r="W5591" s="166"/>
      <c r="X5591" s="135"/>
      <c r="Y5591" s="418">
        <f t="shared" si="810"/>
        <v>0</v>
      </c>
      <c r="Z5591" s="291">
        <f t="shared" si="811"/>
        <v>0</v>
      </c>
      <c r="AA5591" s="163"/>
      <c r="AB5591" s="177" t="str">
        <f t="shared" si="812"/>
        <v/>
      </c>
      <c r="AC5591" s="283" t="str">
        <f t="shared" si="813"/>
        <v/>
      </c>
      <c r="AD5591" s="283" t="str">
        <f t="shared" si="814"/>
        <v/>
      </c>
      <c r="AE5591" s="163"/>
      <c r="AF5591" s="162"/>
    </row>
    <row r="5592" spans="1:32">
      <c r="A5592" s="134">
        <v>5583</v>
      </c>
      <c r="B5592" s="136"/>
      <c r="C5592" s="146">
        <f t="shared" si="807"/>
        <v>0</v>
      </c>
      <c r="D5592" s="146">
        <f t="shared" si="808"/>
        <v>1</v>
      </c>
      <c r="E5592" s="146">
        <f t="shared" si="809"/>
        <v>1900</v>
      </c>
      <c r="F5592" s="137"/>
      <c r="G5592" s="287"/>
      <c r="H5592" s="137"/>
      <c r="I5592" s="134"/>
      <c r="J5592" s="204"/>
      <c r="K5592" s="133"/>
      <c r="L5592" s="134"/>
      <c r="M5592" s="133"/>
      <c r="N5592" s="134"/>
      <c r="O5592" s="134"/>
      <c r="P5592" s="166"/>
      <c r="Q5592" s="164"/>
      <c r="R5592" s="165"/>
      <c r="S5592" s="138"/>
      <c r="T5592" s="138"/>
      <c r="U5592" s="138"/>
      <c r="V5592" s="138"/>
      <c r="W5592" s="166"/>
      <c r="X5592" s="135"/>
      <c r="Y5592" s="418">
        <f t="shared" si="810"/>
        <v>0</v>
      </c>
      <c r="Z5592" s="291">
        <f t="shared" si="811"/>
        <v>0</v>
      </c>
      <c r="AA5592" s="163"/>
      <c r="AB5592" s="177" t="str">
        <f t="shared" si="812"/>
        <v/>
      </c>
      <c r="AC5592" s="283" t="str">
        <f t="shared" si="813"/>
        <v/>
      </c>
      <c r="AD5592" s="283" t="str">
        <f t="shared" si="814"/>
        <v/>
      </c>
      <c r="AE5592" s="163"/>
      <c r="AF5592" s="162"/>
    </row>
    <row r="5593" spans="1:32">
      <c r="A5593" s="134">
        <v>5584</v>
      </c>
      <c r="B5593" s="136"/>
      <c r="C5593" s="146">
        <f t="shared" si="807"/>
        <v>0</v>
      </c>
      <c r="D5593" s="146">
        <f t="shared" si="808"/>
        <v>1</v>
      </c>
      <c r="E5593" s="146">
        <f t="shared" si="809"/>
        <v>1900</v>
      </c>
      <c r="F5593" s="137"/>
      <c r="G5593" s="287"/>
      <c r="H5593" s="137"/>
      <c r="I5593" s="134"/>
      <c r="J5593" s="204"/>
      <c r="K5593" s="133"/>
      <c r="L5593" s="134"/>
      <c r="M5593" s="133"/>
      <c r="N5593" s="134"/>
      <c r="O5593" s="134"/>
      <c r="P5593" s="166"/>
      <c r="Q5593" s="164"/>
      <c r="R5593" s="165"/>
      <c r="S5593" s="138"/>
      <c r="T5593" s="138"/>
      <c r="U5593" s="138"/>
      <c r="V5593" s="138"/>
      <c r="W5593" s="166"/>
      <c r="X5593" s="135"/>
      <c r="Y5593" s="418">
        <f t="shared" si="810"/>
        <v>0</v>
      </c>
      <c r="Z5593" s="291">
        <f t="shared" si="811"/>
        <v>0</v>
      </c>
      <c r="AA5593" s="163"/>
      <c r="AB5593" s="177" t="str">
        <f t="shared" si="812"/>
        <v/>
      </c>
      <c r="AC5593" s="283" t="str">
        <f t="shared" si="813"/>
        <v/>
      </c>
      <c r="AD5593" s="283" t="str">
        <f t="shared" si="814"/>
        <v/>
      </c>
      <c r="AE5593" s="163"/>
      <c r="AF5593" s="162"/>
    </row>
    <row r="5594" spans="1:32">
      <c r="A5594" s="134">
        <v>5585</v>
      </c>
      <c r="B5594" s="136"/>
      <c r="C5594" s="146">
        <f t="shared" si="807"/>
        <v>0</v>
      </c>
      <c r="D5594" s="146">
        <f t="shared" si="808"/>
        <v>1</v>
      </c>
      <c r="E5594" s="146">
        <f t="shared" si="809"/>
        <v>1900</v>
      </c>
      <c r="F5594" s="137"/>
      <c r="G5594" s="287"/>
      <c r="H5594" s="137"/>
      <c r="I5594" s="134"/>
      <c r="J5594" s="204"/>
      <c r="K5594" s="133"/>
      <c r="L5594" s="134"/>
      <c r="M5594" s="133"/>
      <c r="N5594" s="134"/>
      <c r="O5594" s="134"/>
      <c r="P5594" s="166"/>
      <c r="Q5594" s="164"/>
      <c r="R5594" s="165"/>
      <c r="S5594" s="138"/>
      <c r="T5594" s="138"/>
      <c r="U5594" s="138"/>
      <c r="V5594" s="138"/>
      <c r="W5594" s="166"/>
      <c r="X5594" s="135"/>
      <c r="Y5594" s="418">
        <f t="shared" si="810"/>
        <v>0</v>
      </c>
      <c r="Z5594" s="291">
        <f t="shared" si="811"/>
        <v>0</v>
      </c>
      <c r="AA5594" s="163"/>
      <c r="AB5594" s="177" t="str">
        <f t="shared" si="812"/>
        <v/>
      </c>
      <c r="AC5594" s="283" t="str">
        <f t="shared" si="813"/>
        <v/>
      </c>
      <c r="AD5594" s="283" t="str">
        <f t="shared" si="814"/>
        <v/>
      </c>
      <c r="AE5594" s="163"/>
      <c r="AF5594" s="162"/>
    </row>
    <row r="5595" spans="1:32">
      <c r="A5595" s="134">
        <v>5586</v>
      </c>
      <c r="B5595" s="136"/>
      <c r="C5595" s="146">
        <f t="shared" si="807"/>
        <v>0</v>
      </c>
      <c r="D5595" s="146">
        <f t="shared" si="808"/>
        <v>1</v>
      </c>
      <c r="E5595" s="146">
        <f t="shared" si="809"/>
        <v>1900</v>
      </c>
      <c r="F5595" s="137"/>
      <c r="G5595" s="287"/>
      <c r="H5595" s="137"/>
      <c r="I5595" s="134"/>
      <c r="J5595" s="204"/>
      <c r="K5595" s="133"/>
      <c r="L5595" s="134"/>
      <c r="M5595" s="133"/>
      <c r="N5595" s="134"/>
      <c r="O5595" s="134"/>
      <c r="P5595" s="166"/>
      <c r="Q5595" s="164"/>
      <c r="R5595" s="165"/>
      <c r="S5595" s="138"/>
      <c r="T5595" s="138"/>
      <c r="U5595" s="138"/>
      <c r="V5595" s="138"/>
      <c r="W5595" s="166"/>
      <c r="X5595" s="135"/>
      <c r="Y5595" s="418">
        <f t="shared" si="810"/>
        <v>0</v>
      </c>
      <c r="Z5595" s="291">
        <f t="shared" si="811"/>
        <v>0</v>
      </c>
      <c r="AA5595" s="163"/>
      <c r="AB5595" s="177" t="str">
        <f t="shared" si="812"/>
        <v/>
      </c>
      <c r="AC5595" s="283" t="str">
        <f t="shared" si="813"/>
        <v/>
      </c>
      <c r="AD5595" s="283" t="str">
        <f t="shared" si="814"/>
        <v/>
      </c>
      <c r="AE5595" s="163"/>
      <c r="AF5595" s="162"/>
    </row>
    <row r="5596" spans="1:32">
      <c r="A5596" s="134">
        <v>5587</v>
      </c>
      <c r="B5596" s="136"/>
      <c r="C5596" s="146">
        <f t="shared" si="807"/>
        <v>0</v>
      </c>
      <c r="D5596" s="146">
        <f t="shared" si="808"/>
        <v>1</v>
      </c>
      <c r="E5596" s="146">
        <f t="shared" si="809"/>
        <v>1900</v>
      </c>
      <c r="F5596" s="137"/>
      <c r="G5596" s="287"/>
      <c r="H5596" s="137"/>
      <c r="I5596" s="134"/>
      <c r="J5596" s="204"/>
      <c r="K5596" s="133"/>
      <c r="L5596" s="134"/>
      <c r="M5596" s="133"/>
      <c r="N5596" s="134"/>
      <c r="O5596" s="134"/>
      <c r="P5596" s="166"/>
      <c r="Q5596" s="164"/>
      <c r="R5596" s="165"/>
      <c r="S5596" s="138"/>
      <c r="T5596" s="138"/>
      <c r="U5596" s="138"/>
      <c r="V5596" s="138"/>
      <c r="W5596" s="166"/>
      <c r="X5596" s="135"/>
      <c r="Y5596" s="418">
        <f t="shared" si="810"/>
        <v>0</v>
      </c>
      <c r="Z5596" s="291">
        <f t="shared" si="811"/>
        <v>0</v>
      </c>
      <c r="AA5596" s="163"/>
      <c r="AB5596" s="177" t="str">
        <f t="shared" si="812"/>
        <v/>
      </c>
      <c r="AC5596" s="283" t="str">
        <f t="shared" si="813"/>
        <v/>
      </c>
      <c r="AD5596" s="283" t="str">
        <f t="shared" si="814"/>
        <v/>
      </c>
      <c r="AE5596" s="163"/>
      <c r="AF5596" s="162"/>
    </row>
    <row r="5597" spans="1:32">
      <c r="A5597" s="134">
        <v>5588</v>
      </c>
      <c r="B5597" s="136"/>
      <c r="C5597" s="146">
        <f t="shared" si="807"/>
        <v>0</v>
      </c>
      <c r="D5597" s="146">
        <f t="shared" si="808"/>
        <v>1</v>
      </c>
      <c r="E5597" s="146">
        <f t="shared" si="809"/>
        <v>1900</v>
      </c>
      <c r="F5597" s="137"/>
      <c r="G5597" s="287"/>
      <c r="H5597" s="137"/>
      <c r="I5597" s="134"/>
      <c r="J5597" s="204"/>
      <c r="K5597" s="133"/>
      <c r="L5597" s="134"/>
      <c r="M5597" s="133"/>
      <c r="N5597" s="134"/>
      <c r="O5597" s="134"/>
      <c r="P5597" s="166"/>
      <c r="Q5597" s="164"/>
      <c r="R5597" s="165"/>
      <c r="S5597" s="138"/>
      <c r="T5597" s="138"/>
      <c r="U5597" s="138"/>
      <c r="V5597" s="138"/>
      <c r="W5597" s="166"/>
      <c r="X5597" s="135"/>
      <c r="Y5597" s="418">
        <f t="shared" si="810"/>
        <v>0</v>
      </c>
      <c r="Z5597" s="291">
        <f t="shared" si="811"/>
        <v>0</v>
      </c>
      <c r="AA5597" s="163"/>
      <c r="AB5597" s="177" t="str">
        <f t="shared" si="812"/>
        <v/>
      </c>
      <c r="AC5597" s="283" t="str">
        <f t="shared" si="813"/>
        <v/>
      </c>
      <c r="AD5597" s="283" t="str">
        <f t="shared" si="814"/>
        <v/>
      </c>
      <c r="AE5597" s="163"/>
      <c r="AF5597" s="162"/>
    </row>
    <row r="5598" spans="1:32">
      <c r="A5598" s="134">
        <v>5589</v>
      </c>
      <c r="B5598" s="136"/>
      <c r="C5598" s="146">
        <f t="shared" si="807"/>
        <v>0</v>
      </c>
      <c r="D5598" s="146">
        <f t="shared" si="808"/>
        <v>1</v>
      </c>
      <c r="E5598" s="146">
        <f t="shared" si="809"/>
        <v>1900</v>
      </c>
      <c r="F5598" s="137"/>
      <c r="G5598" s="287"/>
      <c r="H5598" s="137"/>
      <c r="I5598" s="134"/>
      <c r="J5598" s="204"/>
      <c r="K5598" s="133"/>
      <c r="L5598" s="134"/>
      <c r="M5598" s="133"/>
      <c r="N5598" s="134"/>
      <c r="O5598" s="134"/>
      <c r="P5598" s="166"/>
      <c r="Q5598" s="164"/>
      <c r="R5598" s="165"/>
      <c r="S5598" s="138"/>
      <c r="T5598" s="138"/>
      <c r="U5598" s="138"/>
      <c r="V5598" s="138"/>
      <c r="W5598" s="166"/>
      <c r="X5598" s="135"/>
      <c r="Y5598" s="418">
        <f t="shared" si="810"/>
        <v>0</v>
      </c>
      <c r="Z5598" s="291">
        <f t="shared" si="811"/>
        <v>0</v>
      </c>
      <c r="AA5598" s="163"/>
      <c r="AB5598" s="177" t="str">
        <f t="shared" si="812"/>
        <v/>
      </c>
      <c r="AC5598" s="283" t="str">
        <f t="shared" si="813"/>
        <v/>
      </c>
      <c r="AD5598" s="283" t="str">
        <f t="shared" si="814"/>
        <v/>
      </c>
      <c r="AE5598" s="163"/>
      <c r="AF5598" s="162"/>
    </row>
    <row r="5599" spans="1:32">
      <c r="A5599" s="134">
        <v>5590</v>
      </c>
      <c r="B5599" s="136"/>
      <c r="C5599" s="146">
        <f t="shared" si="807"/>
        <v>0</v>
      </c>
      <c r="D5599" s="146">
        <f t="shared" si="808"/>
        <v>1</v>
      </c>
      <c r="E5599" s="146">
        <f t="shared" si="809"/>
        <v>1900</v>
      </c>
      <c r="F5599" s="137"/>
      <c r="G5599" s="287"/>
      <c r="H5599" s="137"/>
      <c r="I5599" s="134"/>
      <c r="J5599" s="204"/>
      <c r="K5599" s="133"/>
      <c r="L5599" s="134"/>
      <c r="M5599" s="133"/>
      <c r="N5599" s="134"/>
      <c r="O5599" s="134"/>
      <c r="P5599" s="166"/>
      <c r="Q5599" s="164"/>
      <c r="R5599" s="165"/>
      <c r="S5599" s="138"/>
      <c r="T5599" s="138"/>
      <c r="U5599" s="138"/>
      <c r="V5599" s="138"/>
      <c r="W5599" s="166"/>
      <c r="X5599" s="135"/>
      <c r="Y5599" s="418">
        <f t="shared" si="810"/>
        <v>0</v>
      </c>
      <c r="Z5599" s="291">
        <f t="shared" si="811"/>
        <v>0</v>
      </c>
      <c r="AA5599" s="163"/>
      <c r="AB5599" s="177" t="str">
        <f t="shared" si="812"/>
        <v/>
      </c>
      <c r="AC5599" s="283" t="str">
        <f t="shared" si="813"/>
        <v/>
      </c>
      <c r="AD5599" s="283" t="str">
        <f t="shared" si="814"/>
        <v/>
      </c>
      <c r="AE5599" s="163"/>
      <c r="AF5599" s="162"/>
    </row>
    <row r="5600" spans="1:32">
      <c r="A5600" s="134">
        <v>5591</v>
      </c>
      <c r="B5600" s="136"/>
      <c r="C5600" s="146">
        <f t="shared" si="807"/>
        <v>0</v>
      </c>
      <c r="D5600" s="146">
        <f t="shared" si="808"/>
        <v>1</v>
      </c>
      <c r="E5600" s="146">
        <f t="shared" si="809"/>
        <v>1900</v>
      </c>
      <c r="F5600" s="137"/>
      <c r="G5600" s="287"/>
      <c r="H5600" s="137"/>
      <c r="I5600" s="134"/>
      <c r="J5600" s="204"/>
      <c r="K5600" s="133"/>
      <c r="L5600" s="134"/>
      <c r="M5600" s="133"/>
      <c r="N5600" s="134"/>
      <c r="O5600" s="134"/>
      <c r="P5600" s="166"/>
      <c r="Q5600" s="164"/>
      <c r="R5600" s="165"/>
      <c r="S5600" s="138"/>
      <c r="T5600" s="138"/>
      <c r="U5600" s="138"/>
      <c r="V5600" s="138"/>
      <c r="W5600" s="166"/>
      <c r="X5600" s="135"/>
      <c r="Y5600" s="418">
        <f t="shared" si="810"/>
        <v>0</v>
      </c>
      <c r="Z5600" s="291">
        <f t="shared" si="811"/>
        <v>0</v>
      </c>
      <c r="AA5600" s="163"/>
      <c r="AB5600" s="177" t="str">
        <f t="shared" si="812"/>
        <v/>
      </c>
      <c r="AC5600" s="283" t="str">
        <f t="shared" si="813"/>
        <v/>
      </c>
      <c r="AD5600" s="283" t="str">
        <f t="shared" si="814"/>
        <v/>
      </c>
      <c r="AE5600" s="163"/>
      <c r="AF5600" s="162"/>
    </row>
    <row r="5601" spans="1:32">
      <c r="A5601" s="134">
        <v>5592</v>
      </c>
      <c r="B5601" s="136"/>
      <c r="C5601" s="146">
        <f t="shared" si="807"/>
        <v>0</v>
      </c>
      <c r="D5601" s="146">
        <f t="shared" si="808"/>
        <v>1</v>
      </c>
      <c r="E5601" s="146">
        <f t="shared" si="809"/>
        <v>1900</v>
      </c>
      <c r="F5601" s="137"/>
      <c r="G5601" s="287"/>
      <c r="H5601" s="137"/>
      <c r="I5601" s="134"/>
      <c r="J5601" s="204"/>
      <c r="K5601" s="133"/>
      <c r="L5601" s="134"/>
      <c r="M5601" s="133"/>
      <c r="N5601" s="134"/>
      <c r="O5601" s="134"/>
      <c r="P5601" s="166"/>
      <c r="Q5601" s="164"/>
      <c r="R5601" s="165"/>
      <c r="S5601" s="138"/>
      <c r="T5601" s="138"/>
      <c r="U5601" s="138"/>
      <c r="V5601" s="138"/>
      <c r="W5601" s="166"/>
      <c r="X5601" s="135"/>
      <c r="Y5601" s="418">
        <f t="shared" si="810"/>
        <v>0</v>
      </c>
      <c r="Z5601" s="291">
        <f t="shared" si="811"/>
        <v>0</v>
      </c>
      <c r="AA5601" s="163"/>
      <c r="AB5601" s="177" t="str">
        <f t="shared" si="812"/>
        <v/>
      </c>
      <c r="AC5601" s="283" t="str">
        <f t="shared" si="813"/>
        <v/>
      </c>
      <c r="AD5601" s="283" t="str">
        <f t="shared" si="814"/>
        <v/>
      </c>
      <c r="AE5601" s="163"/>
      <c r="AF5601" s="162"/>
    </row>
    <row r="5602" spans="1:32">
      <c r="A5602" s="134">
        <v>5593</v>
      </c>
      <c r="B5602" s="136"/>
      <c r="C5602" s="146">
        <f t="shared" si="807"/>
        <v>0</v>
      </c>
      <c r="D5602" s="146">
        <f t="shared" si="808"/>
        <v>1</v>
      </c>
      <c r="E5602" s="146">
        <f t="shared" si="809"/>
        <v>1900</v>
      </c>
      <c r="F5602" s="137"/>
      <c r="G5602" s="287"/>
      <c r="H5602" s="137"/>
      <c r="I5602" s="134"/>
      <c r="J5602" s="204"/>
      <c r="K5602" s="133"/>
      <c r="L5602" s="134"/>
      <c r="M5602" s="133"/>
      <c r="N5602" s="134"/>
      <c r="O5602" s="134"/>
      <c r="P5602" s="166"/>
      <c r="Q5602" s="164"/>
      <c r="R5602" s="165"/>
      <c r="S5602" s="138"/>
      <c r="T5602" s="138"/>
      <c r="U5602" s="138"/>
      <c r="V5602" s="138"/>
      <c r="W5602" s="166"/>
      <c r="X5602" s="135"/>
      <c r="Y5602" s="418">
        <f t="shared" si="810"/>
        <v>0</v>
      </c>
      <c r="Z5602" s="291">
        <f t="shared" si="811"/>
        <v>0</v>
      </c>
      <c r="AA5602" s="163"/>
      <c r="AB5602" s="177" t="str">
        <f t="shared" si="812"/>
        <v/>
      </c>
      <c r="AC5602" s="283" t="str">
        <f t="shared" si="813"/>
        <v/>
      </c>
      <c r="AD5602" s="283" t="str">
        <f t="shared" si="814"/>
        <v/>
      </c>
      <c r="AE5602" s="163"/>
      <c r="AF5602" s="162"/>
    </row>
    <row r="5603" spans="1:32">
      <c r="A5603" s="134">
        <v>5594</v>
      </c>
      <c r="B5603" s="136"/>
      <c r="C5603" s="146">
        <f t="shared" si="807"/>
        <v>0</v>
      </c>
      <c r="D5603" s="146">
        <f t="shared" si="808"/>
        <v>1</v>
      </c>
      <c r="E5603" s="146">
        <f t="shared" si="809"/>
        <v>1900</v>
      </c>
      <c r="F5603" s="137"/>
      <c r="G5603" s="287"/>
      <c r="H5603" s="137"/>
      <c r="I5603" s="134"/>
      <c r="J5603" s="204"/>
      <c r="K5603" s="133"/>
      <c r="L5603" s="134"/>
      <c r="M5603" s="133"/>
      <c r="N5603" s="134"/>
      <c r="O5603" s="134"/>
      <c r="P5603" s="166"/>
      <c r="Q5603" s="164"/>
      <c r="R5603" s="165"/>
      <c r="S5603" s="138"/>
      <c r="T5603" s="138"/>
      <c r="U5603" s="138"/>
      <c r="V5603" s="138"/>
      <c r="W5603" s="166"/>
      <c r="X5603" s="135"/>
      <c r="Y5603" s="418">
        <f t="shared" si="810"/>
        <v>0</v>
      </c>
      <c r="Z5603" s="291">
        <f t="shared" si="811"/>
        <v>0</v>
      </c>
      <c r="AA5603" s="163"/>
      <c r="AB5603" s="177" t="str">
        <f t="shared" si="812"/>
        <v/>
      </c>
      <c r="AC5603" s="283" t="str">
        <f t="shared" si="813"/>
        <v/>
      </c>
      <c r="AD5603" s="283" t="str">
        <f t="shared" si="814"/>
        <v/>
      </c>
      <c r="AE5603" s="163"/>
      <c r="AF5603" s="162"/>
    </row>
    <row r="5604" spans="1:32">
      <c r="A5604" s="134">
        <v>5595</v>
      </c>
      <c r="B5604" s="136"/>
      <c r="C5604" s="146">
        <f t="shared" si="807"/>
        <v>0</v>
      </c>
      <c r="D5604" s="146">
        <f t="shared" si="808"/>
        <v>1</v>
      </c>
      <c r="E5604" s="146">
        <f t="shared" si="809"/>
        <v>1900</v>
      </c>
      <c r="F5604" s="137"/>
      <c r="G5604" s="287"/>
      <c r="H5604" s="137"/>
      <c r="I5604" s="134"/>
      <c r="J5604" s="204"/>
      <c r="K5604" s="133"/>
      <c r="L5604" s="134"/>
      <c r="M5604" s="133"/>
      <c r="N5604" s="134"/>
      <c r="O5604" s="134"/>
      <c r="P5604" s="166"/>
      <c r="Q5604" s="164"/>
      <c r="R5604" s="165"/>
      <c r="S5604" s="138"/>
      <c r="T5604" s="138"/>
      <c r="U5604" s="138"/>
      <c r="V5604" s="138"/>
      <c r="W5604" s="166"/>
      <c r="X5604" s="135"/>
      <c r="Y5604" s="418">
        <f t="shared" si="810"/>
        <v>0</v>
      </c>
      <c r="Z5604" s="291">
        <f t="shared" si="811"/>
        <v>0</v>
      </c>
      <c r="AA5604" s="163"/>
      <c r="AB5604" s="177" t="str">
        <f t="shared" si="812"/>
        <v/>
      </c>
      <c r="AC5604" s="283" t="str">
        <f t="shared" si="813"/>
        <v/>
      </c>
      <c r="AD5604" s="283" t="str">
        <f t="shared" si="814"/>
        <v/>
      </c>
      <c r="AE5604" s="163"/>
      <c r="AF5604" s="162"/>
    </row>
    <row r="5605" spans="1:32">
      <c r="A5605" s="134">
        <v>5596</v>
      </c>
      <c r="B5605" s="136"/>
      <c r="C5605" s="146">
        <f t="shared" si="807"/>
        <v>0</v>
      </c>
      <c r="D5605" s="146">
        <f t="shared" si="808"/>
        <v>1</v>
      </c>
      <c r="E5605" s="146">
        <f t="shared" si="809"/>
        <v>1900</v>
      </c>
      <c r="F5605" s="137"/>
      <c r="G5605" s="287"/>
      <c r="H5605" s="137"/>
      <c r="I5605" s="134"/>
      <c r="J5605" s="204"/>
      <c r="K5605" s="133"/>
      <c r="L5605" s="134"/>
      <c r="M5605" s="133"/>
      <c r="N5605" s="134"/>
      <c r="O5605" s="134"/>
      <c r="P5605" s="166"/>
      <c r="Q5605" s="164"/>
      <c r="R5605" s="165"/>
      <c r="S5605" s="138"/>
      <c r="T5605" s="138"/>
      <c r="U5605" s="138"/>
      <c r="V5605" s="138"/>
      <c r="W5605" s="166"/>
      <c r="X5605" s="135"/>
      <c r="Y5605" s="418">
        <f t="shared" si="810"/>
        <v>0</v>
      </c>
      <c r="Z5605" s="291">
        <f t="shared" si="811"/>
        <v>0</v>
      </c>
      <c r="AA5605" s="163"/>
      <c r="AB5605" s="177" t="str">
        <f t="shared" si="812"/>
        <v/>
      </c>
      <c r="AC5605" s="283" t="str">
        <f t="shared" si="813"/>
        <v/>
      </c>
      <c r="AD5605" s="283" t="str">
        <f t="shared" si="814"/>
        <v/>
      </c>
      <c r="AE5605" s="163"/>
      <c r="AF5605" s="162"/>
    </row>
    <row r="5606" spans="1:32">
      <c r="A5606" s="134">
        <v>5597</v>
      </c>
      <c r="B5606" s="136"/>
      <c r="C5606" s="146">
        <f t="shared" si="807"/>
        <v>0</v>
      </c>
      <c r="D5606" s="146">
        <f t="shared" si="808"/>
        <v>1</v>
      </c>
      <c r="E5606" s="146">
        <f t="shared" si="809"/>
        <v>1900</v>
      </c>
      <c r="F5606" s="137"/>
      <c r="G5606" s="287"/>
      <c r="H5606" s="137"/>
      <c r="I5606" s="134"/>
      <c r="J5606" s="204"/>
      <c r="K5606" s="133"/>
      <c r="L5606" s="134"/>
      <c r="M5606" s="133"/>
      <c r="N5606" s="134"/>
      <c r="O5606" s="134"/>
      <c r="P5606" s="166"/>
      <c r="Q5606" s="164"/>
      <c r="R5606" s="165"/>
      <c r="S5606" s="138"/>
      <c r="T5606" s="138"/>
      <c r="U5606" s="138"/>
      <c r="V5606" s="138"/>
      <c r="W5606" s="166"/>
      <c r="X5606" s="135"/>
      <c r="Y5606" s="418">
        <f t="shared" si="810"/>
        <v>0</v>
      </c>
      <c r="Z5606" s="291">
        <f t="shared" si="811"/>
        <v>0</v>
      </c>
      <c r="AA5606" s="163"/>
      <c r="AB5606" s="177" t="str">
        <f t="shared" si="812"/>
        <v/>
      </c>
      <c r="AC5606" s="283" t="str">
        <f t="shared" si="813"/>
        <v/>
      </c>
      <c r="AD5606" s="283" t="str">
        <f t="shared" si="814"/>
        <v/>
      </c>
      <c r="AE5606" s="163"/>
      <c r="AF5606" s="162"/>
    </row>
    <row r="5607" spans="1:32">
      <c r="A5607" s="134">
        <v>5598</v>
      </c>
      <c r="B5607" s="136"/>
      <c r="C5607" s="146">
        <f t="shared" si="807"/>
        <v>0</v>
      </c>
      <c r="D5607" s="146">
        <f t="shared" si="808"/>
        <v>1</v>
      </c>
      <c r="E5607" s="146">
        <f t="shared" si="809"/>
        <v>1900</v>
      </c>
      <c r="F5607" s="137"/>
      <c r="G5607" s="287"/>
      <c r="H5607" s="137"/>
      <c r="I5607" s="134"/>
      <c r="J5607" s="204"/>
      <c r="K5607" s="133"/>
      <c r="L5607" s="134"/>
      <c r="M5607" s="133"/>
      <c r="N5607" s="134"/>
      <c r="O5607" s="134"/>
      <c r="P5607" s="166"/>
      <c r="Q5607" s="164"/>
      <c r="R5607" s="165"/>
      <c r="S5607" s="138"/>
      <c r="T5607" s="138"/>
      <c r="U5607" s="138"/>
      <c r="V5607" s="138"/>
      <c r="W5607" s="166"/>
      <c r="X5607" s="135"/>
      <c r="Y5607" s="418">
        <f t="shared" si="810"/>
        <v>0</v>
      </c>
      <c r="Z5607" s="291">
        <f t="shared" si="811"/>
        <v>0</v>
      </c>
      <c r="AA5607" s="163"/>
      <c r="AB5607" s="177" t="str">
        <f t="shared" si="812"/>
        <v/>
      </c>
      <c r="AC5607" s="283" t="str">
        <f t="shared" si="813"/>
        <v/>
      </c>
      <c r="AD5607" s="283" t="str">
        <f t="shared" si="814"/>
        <v/>
      </c>
      <c r="AE5607" s="163"/>
      <c r="AF5607" s="162"/>
    </row>
    <row r="5608" spans="1:32">
      <c r="A5608" s="134">
        <v>5599</v>
      </c>
      <c r="B5608" s="136"/>
      <c r="C5608" s="146">
        <f t="shared" si="807"/>
        <v>0</v>
      </c>
      <c r="D5608" s="146">
        <f t="shared" si="808"/>
        <v>1</v>
      </c>
      <c r="E5608" s="146">
        <f t="shared" si="809"/>
        <v>1900</v>
      </c>
      <c r="F5608" s="137"/>
      <c r="G5608" s="287"/>
      <c r="H5608" s="137"/>
      <c r="I5608" s="134"/>
      <c r="J5608" s="204"/>
      <c r="K5608" s="133"/>
      <c r="L5608" s="134"/>
      <c r="M5608" s="133"/>
      <c r="N5608" s="134"/>
      <c r="O5608" s="134"/>
      <c r="P5608" s="166"/>
      <c r="Q5608" s="164"/>
      <c r="R5608" s="165"/>
      <c r="S5608" s="138"/>
      <c r="T5608" s="138"/>
      <c r="U5608" s="138"/>
      <c r="V5608" s="138"/>
      <c r="W5608" s="166"/>
      <c r="X5608" s="135"/>
      <c r="Y5608" s="418">
        <f t="shared" si="810"/>
        <v>0</v>
      </c>
      <c r="Z5608" s="291">
        <f t="shared" si="811"/>
        <v>0</v>
      </c>
      <c r="AA5608" s="163"/>
      <c r="AB5608" s="177" t="str">
        <f t="shared" si="812"/>
        <v/>
      </c>
      <c r="AC5608" s="283" t="str">
        <f t="shared" si="813"/>
        <v/>
      </c>
      <c r="AD5608" s="283" t="str">
        <f t="shared" si="814"/>
        <v/>
      </c>
      <c r="AE5608" s="163"/>
      <c r="AF5608" s="162"/>
    </row>
    <row r="5609" spans="1:32">
      <c r="A5609" s="134">
        <v>5600</v>
      </c>
      <c r="B5609" s="136"/>
      <c r="C5609" s="146">
        <f t="shared" si="807"/>
        <v>0</v>
      </c>
      <c r="D5609" s="146">
        <f t="shared" si="808"/>
        <v>1</v>
      </c>
      <c r="E5609" s="146">
        <f t="shared" si="809"/>
        <v>1900</v>
      </c>
      <c r="F5609" s="137"/>
      <c r="G5609" s="287"/>
      <c r="H5609" s="137"/>
      <c r="I5609" s="134"/>
      <c r="J5609" s="204"/>
      <c r="K5609" s="133"/>
      <c r="L5609" s="134"/>
      <c r="M5609" s="133"/>
      <c r="N5609" s="134"/>
      <c r="O5609" s="134"/>
      <c r="P5609" s="166"/>
      <c r="Q5609" s="164"/>
      <c r="R5609" s="165"/>
      <c r="S5609" s="138"/>
      <c r="T5609" s="138"/>
      <c r="U5609" s="138"/>
      <c r="V5609" s="138"/>
      <c r="W5609" s="166"/>
      <c r="X5609" s="135"/>
      <c r="Y5609" s="418">
        <f t="shared" si="810"/>
        <v>0</v>
      </c>
      <c r="Z5609" s="291">
        <f t="shared" si="811"/>
        <v>0</v>
      </c>
      <c r="AA5609" s="163"/>
      <c r="AB5609" s="177" t="str">
        <f t="shared" si="812"/>
        <v/>
      </c>
      <c r="AC5609" s="283" t="str">
        <f t="shared" si="813"/>
        <v/>
      </c>
      <c r="AD5609" s="283" t="str">
        <f t="shared" si="814"/>
        <v/>
      </c>
      <c r="AE5609" s="163"/>
      <c r="AF5609" s="162"/>
    </row>
    <row r="5610" spans="1:32">
      <c r="A5610" s="134">
        <v>5601</v>
      </c>
      <c r="B5610" s="136"/>
      <c r="C5610" s="146">
        <f t="shared" si="807"/>
        <v>0</v>
      </c>
      <c r="D5610" s="146">
        <f t="shared" si="808"/>
        <v>1</v>
      </c>
      <c r="E5610" s="146">
        <f t="shared" si="809"/>
        <v>1900</v>
      </c>
      <c r="F5610" s="137"/>
      <c r="G5610" s="287"/>
      <c r="H5610" s="137"/>
      <c r="I5610" s="134"/>
      <c r="J5610" s="204"/>
      <c r="K5610" s="133"/>
      <c r="L5610" s="134"/>
      <c r="M5610" s="133"/>
      <c r="N5610" s="134"/>
      <c r="O5610" s="134"/>
      <c r="P5610" s="166"/>
      <c r="Q5610" s="164"/>
      <c r="R5610" s="165"/>
      <c r="S5610" s="138"/>
      <c r="T5610" s="138"/>
      <c r="U5610" s="138"/>
      <c r="V5610" s="138"/>
      <c r="W5610" s="166"/>
      <c r="X5610" s="135"/>
      <c r="Y5610" s="418">
        <f t="shared" si="810"/>
        <v>0</v>
      </c>
      <c r="Z5610" s="291">
        <f t="shared" si="811"/>
        <v>0</v>
      </c>
      <c r="AA5610" s="163"/>
      <c r="AB5610" s="177" t="str">
        <f t="shared" si="812"/>
        <v/>
      </c>
      <c r="AC5610" s="283" t="str">
        <f t="shared" si="813"/>
        <v/>
      </c>
      <c r="AD5610" s="283" t="str">
        <f t="shared" si="814"/>
        <v/>
      </c>
      <c r="AE5610" s="163"/>
      <c r="AF5610" s="162"/>
    </row>
    <row r="5611" spans="1:32">
      <c r="A5611" s="134">
        <v>5602</v>
      </c>
      <c r="B5611" s="136"/>
      <c r="C5611" s="146">
        <f t="shared" si="807"/>
        <v>0</v>
      </c>
      <c r="D5611" s="146">
        <f t="shared" si="808"/>
        <v>1</v>
      </c>
      <c r="E5611" s="146">
        <f t="shared" si="809"/>
        <v>1900</v>
      </c>
      <c r="F5611" s="137"/>
      <c r="G5611" s="287"/>
      <c r="H5611" s="137"/>
      <c r="I5611" s="134"/>
      <c r="J5611" s="204"/>
      <c r="K5611" s="133"/>
      <c r="L5611" s="134"/>
      <c r="M5611" s="133"/>
      <c r="N5611" s="134"/>
      <c r="O5611" s="134"/>
      <c r="P5611" s="166"/>
      <c r="Q5611" s="164"/>
      <c r="R5611" s="165"/>
      <c r="S5611" s="138"/>
      <c r="T5611" s="138"/>
      <c r="U5611" s="138"/>
      <c r="V5611" s="138"/>
      <c r="W5611" s="166"/>
      <c r="X5611" s="135"/>
      <c r="Y5611" s="418">
        <f t="shared" si="810"/>
        <v>0</v>
      </c>
      <c r="Z5611" s="291">
        <f t="shared" si="811"/>
        <v>0</v>
      </c>
      <c r="AA5611" s="163"/>
      <c r="AB5611" s="177" t="str">
        <f t="shared" si="812"/>
        <v/>
      </c>
      <c r="AC5611" s="283" t="str">
        <f t="shared" si="813"/>
        <v/>
      </c>
      <c r="AD5611" s="283" t="str">
        <f t="shared" si="814"/>
        <v/>
      </c>
      <c r="AE5611" s="163"/>
      <c r="AF5611" s="162"/>
    </row>
    <row r="5612" spans="1:32">
      <c r="A5612" s="134">
        <v>5603</v>
      </c>
      <c r="B5612" s="136"/>
      <c r="C5612" s="146">
        <f t="shared" si="807"/>
        <v>0</v>
      </c>
      <c r="D5612" s="146">
        <f t="shared" si="808"/>
        <v>1</v>
      </c>
      <c r="E5612" s="146">
        <f t="shared" si="809"/>
        <v>1900</v>
      </c>
      <c r="F5612" s="137"/>
      <c r="G5612" s="287"/>
      <c r="H5612" s="137"/>
      <c r="I5612" s="134"/>
      <c r="J5612" s="204"/>
      <c r="K5612" s="133"/>
      <c r="L5612" s="134"/>
      <c r="M5612" s="133"/>
      <c r="N5612" s="134"/>
      <c r="O5612" s="134"/>
      <c r="P5612" s="166"/>
      <c r="Q5612" s="164"/>
      <c r="R5612" s="165"/>
      <c r="S5612" s="138"/>
      <c r="T5612" s="138"/>
      <c r="U5612" s="138"/>
      <c r="V5612" s="138"/>
      <c r="W5612" s="166"/>
      <c r="X5612" s="135"/>
      <c r="Y5612" s="418">
        <f t="shared" si="810"/>
        <v>0</v>
      </c>
      <c r="Z5612" s="291">
        <f t="shared" si="811"/>
        <v>0</v>
      </c>
      <c r="AA5612" s="163"/>
      <c r="AB5612" s="177" t="str">
        <f t="shared" si="812"/>
        <v/>
      </c>
      <c r="AC5612" s="283" t="str">
        <f t="shared" si="813"/>
        <v/>
      </c>
      <c r="AD5612" s="283" t="str">
        <f t="shared" si="814"/>
        <v/>
      </c>
      <c r="AE5612" s="163"/>
      <c r="AF5612" s="162"/>
    </row>
    <row r="5613" spans="1:32">
      <c r="A5613" s="134">
        <v>5604</v>
      </c>
      <c r="B5613" s="136"/>
      <c r="C5613" s="146">
        <f t="shared" si="807"/>
        <v>0</v>
      </c>
      <c r="D5613" s="146">
        <f t="shared" si="808"/>
        <v>1</v>
      </c>
      <c r="E5613" s="146">
        <f t="shared" si="809"/>
        <v>1900</v>
      </c>
      <c r="F5613" s="137"/>
      <c r="G5613" s="287"/>
      <c r="H5613" s="137"/>
      <c r="I5613" s="134"/>
      <c r="J5613" s="204"/>
      <c r="K5613" s="133"/>
      <c r="L5613" s="134"/>
      <c r="M5613" s="133"/>
      <c r="N5613" s="134"/>
      <c r="O5613" s="134"/>
      <c r="P5613" s="166"/>
      <c r="Q5613" s="164"/>
      <c r="R5613" s="165"/>
      <c r="S5613" s="138"/>
      <c r="T5613" s="138"/>
      <c r="U5613" s="138"/>
      <c r="V5613" s="138"/>
      <c r="W5613" s="166"/>
      <c r="X5613" s="135"/>
      <c r="Y5613" s="418">
        <f t="shared" si="810"/>
        <v>0</v>
      </c>
      <c r="Z5613" s="291">
        <f t="shared" si="811"/>
        <v>0</v>
      </c>
      <c r="AA5613" s="163"/>
      <c r="AB5613" s="177" t="str">
        <f t="shared" si="812"/>
        <v/>
      </c>
      <c r="AC5613" s="283" t="str">
        <f t="shared" si="813"/>
        <v/>
      </c>
      <c r="AD5613" s="283" t="str">
        <f t="shared" si="814"/>
        <v/>
      </c>
      <c r="AE5613" s="163"/>
      <c r="AF5613" s="162"/>
    </row>
    <row r="5614" spans="1:32">
      <c r="A5614" s="134">
        <v>5605</v>
      </c>
      <c r="B5614" s="136"/>
      <c r="C5614" s="146">
        <f t="shared" si="807"/>
        <v>0</v>
      </c>
      <c r="D5614" s="146">
        <f t="shared" si="808"/>
        <v>1</v>
      </c>
      <c r="E5614" s="146">
        <f t="shared" si="809"/>
        <v>1900</v>
      </c>
      <c r="F5614" s="137"/>
      <c r="G5614" s="287"/>
      <c r="H5614" s="137"/>
      <c r="I5614" s="134"/>
      <c r="J5614" s="204"/>
      <c r="K5614" s="133"/>
      <c r="L5614" s="134"/>
      <c r="M5614" s="133"/>
      <c r="N5614" s="134"/>
      <c r="O5614" s="134"/>
      <c r="P5614" s="166"/>
      <c r="Q5614" s="164"/>
      <c r="R5614" s="165"/>
      <c r="S5614" s="138"/>
      <c r="T5614" s="138"/>
      <c r="U5614" s="138"/>
      <c r="V5614" s="138"/>
      <c r="W5614" s="166"/>
      <c r="X5614" s="135"/>
      <c r="Y5614" s="418">
        <f t="shared" si="810"/>
        <v>0</v>
      </c>
      <c r="Z5614" s="291">
        <f t="shared" si="811"/>
        <v>0</v>
      </c>
      <c r="AA5614" s="163"/>
      <c r="AB5614" s="177" t="str">
        <f t="shared" si="812"/>
        <v/>
      </c>
      <c r="AC5614" s="283" t="str">
        <f t="shared" si="813"/>
        <v/>
      </c>
      <c r="AD5614" s="283" t="str">
        <f t="shared" si="814"/>
        <v/>
      </c>
      <c r="AE5614" s="163"/>
      <c r="AF5614" s="162"/>
    </row>
    <row r="5615" spans="1:32">
      <c r="A5615" s="134">
        <v>5606</v>
      </c>
      <c r="B5615" s="136"/>
      <c r="C5615" s="146">
        <f t="shared" si="807"/>
        <v>0</v>
      </c>
      <c r="D5615" s="146">
        <f t="shared" si="808"/>
        <v>1</v>
      </c>
      <c r="E5615" s="146">
        <f t="shared" si="809"/>
        <v>1900</v>
      </c>
      <c r="F5615" s="137"/>
      <c r="G5615" s="287"/>
      <c r="H5615" s="137"/>
      <c r="I5615" s="134"/>
      <c r="J5615" s="204"/>
      <c r="K5615" s="133"/>
      <c r="L5615" s="134"/>
      <c r="M5615" s="133"/>
      <c r="N5615" s="134"/>
      <c r="O5615" s="134"/>
      <c r="P5615" s="166"/>
      <c r="Q5615" s="164"/>
      <c r="R5615" s="165"/>
      <c r="S5615" s="138"/>
      <c r="T5615" s="138"/>
      <c r="U5615" s="138"/>
      <c r="V5615" s="138"/>
      <c r="W5615" s="166"/>
      <c r="X5615" s="135"/>
      <c r="Y5615" s="418">
        <f t="shared" si="810"/>
        <v>0</v>
      </c>
      <c r="Z5615" s="291">
        <f t="shared" si="811"/>
        <v>0</v>
      </c>
      <c r="AA5615" s="163"/>
      <c r="AB5615" s="177" t="str">
        <f t="shared" si="812"/>
        <v/>
      </c>
      <c r="AC5615" s="283" t="str">
        <f t="shared" si="813"/>
        <v/>
      </c>
      <c r="AD5615" s="283" t="str">
        <f t="shared" si="814"/>
        <v/>
      </c>
      <c r="AE5615" s="163"/>
      <c r="AF5615" s="162"/>
    </row>
    <row r="5616" spans="1:32">
      <c r="A5616" s="134">
        <v>5607</v>
      </c>
      <c r="B5616" s="136"/>
      <c r="C5616" s="146">
        <f t="shared" si="807"/>
        <v>0</v>
      </c>
      <c r="D5616" s="146">
        <f t="shared" si="808"/>
        <v>1</v>
      </c>
      <c r="E5616" s="146">
        <f t="shared" si="809"/>
        <v>1900</v>
      </c>
      <c r="F5616" s="137"/>
      <c r="G5616" s="287"/>
      <c r="H5616" s="137"/>
      <c r="I5616" s="134"/>
      <c r="J5616" s="204"/>
      <c r="K5616" s="133"/>
      <c r="L5616" s="134"/>
      <c r="M5616" s="133"/>
      <c r="N5616" s="134"/>
      <c r="O5616" s="134"/>
      <c r="P5616" s="166"/>
      <c r="Q5616" s="164"/>
      <c r="R5616" s="165"/>
      <c r="S5616" s="138"/>
      <c r="T5616" s="138"/>
      <c r="U5616" s="138"/>
      <c r="V5616" s="138"/>
      <c r="W5616" s="166"/>
      <c r="X5616" s="135"/>
      <c r="Y5616" s="418">
        <f t="shared" si="810"/>
        <v>0</v>
      </c>
      <c r="Z5616" s="291">
        <f t="shared" si="811"/>
        <v>0</v>
      </c>
      <c r="AA5616" s="163"/>
      <c r="AB5616" s="177" t="str">
        <f t="shared" si="812"/>
        <v/>
      </c>
      <c r="AC5616" s="283" t="str">
        <f t="shared" si="813"/>
        <v/>
      </c>
      <c r="AD5616" s="283" t="str">
        <f t="shared" si="814"/>
        <v/>
      </c>
      <c r="AE5616" s="163"/>
      <c r="AF5616" s="162"/>
    </row>
    <row r="5617" spans="1:32">
      <c r="A5617" s="134">
        <v>5608</v>
      </c>
      <c r="B5617" s="136"/>
      <c r="C5617" s="146">
        <f t="shared" si="807"/>
        <v>0</v>
      </c>
      <c r="D5617" s="146">
        <f t="shared" si="808"/>
        <v>1</v>
      </c>
      <c r="E5617" s="146">
        <f t="shared" si="809"/>
        <v>1900</v>
      </c>
      <c r="F5617" s="137"/>
      <c r="G5617" s="287"/>
      <c r="H5617" s="137"/>
      <c r="I5617" s="134"/>
      <c r="J5617" s="204"/>
      <c r="K5617" s="133"/>
      <c r="L5617" s="134"/>
      <c r="M5617" s="133"/>
      <c r="N5617" s="134"/>
      <c r="O5617" s="134"/>
      <c r="P5617" s="166"/>
      <c r="Q5617" s="164"/>
      <c r="R5617" s="165"/>
      <c r="S5617" s="138"/>
      <c r="T5617" s="138"/>
      <c r="U5617" s="138"/>
      <c r="V5617" s="138"/>
      <c r="W5617" s="166"/>
      <c r="X5617" s="135"/>
      <c r="Y5617" s="418">
        <f t="shared" si="810"/>
        <v>0</v>
      </c>
      <c r="Z5617" s="291">
        <f t="shared" si="811"/>
        <v>0</v>
      </c>
      <c r="AA5617" s="163"/>
      <c r="AB5617" s="177" t="str">
        <f t="shared" si="812"/>
        <v/>
      </c>
      <c r="AC5617" s="283" t="str">
        <f t="shared" si="813"/>
        <v/>
      </c>
      <c r="AD5617" s="283" t="str">
        <f t="shared" si="814"/>
        <v/>
      </c>
      <c r="AE5617" s="163"/>
      <c r="AF5617" s="162"/>
    </row>
    <row r="5618" spans="1:32">
      <c r="A5618" s="134">
        <v>5609</v>
      </c>
      <c r="B5618" s="136"/>
      <c r="C5618" s="146">
        <f t="shared" si="807"/>
        <v>0</v>
      </c>
      <c r="D5618" s="146">
        <f t="shared" si="808"/>
        <v>1</v>
      </c>
      <c r="E5618" s="146">
        <f t="shared" si="809"/>
        <v>1900</v>
      </c>
      <c r="F5618" s="137"/>
      <c r="G5618" s="287"/>
      <c r="H5618" s="137"/>
      <c r="I5618" s="134"/>
      <c r="J5618" s="204"/>
      <c r="K5618" s="133"/>
      <c r="L5618" s="134"/>
      <c r="M5618" s="133"/>
      <c r="N5618" s="134"/>
      <c r="O5618" s="134"/>
      <c r="P5618" s="166"/>
      <c r="Q5618" s="164"/>
      <c r="R5618" s="165"/>
      <c r="S5618" s="138"/>
      <c r="T5618" s="138"/>
      <c r="U5618" s="138"/>
      <c r="V5618" s="138"/>
      <c r="W5618" s="166"/>
      <c r="X5618" s="135"/>
      <c r="Y5618" s="418">
        <f t="shared" si="810"/>
        <v>0</v>
      </c>
      <c r="Z5618" s="291">
        <f t="shared" si="811"/>
        <v>0</v>
      </c>
      <c r="AA5618" s="163"/>
      <c r="AB5618" s="177" t="str">
        <f t="shared" si="812"/>
        <v/>
      </c>
      <c r="AC5618" s="283" t="str">
        <f t="shared" si="813"/>
        <v/>
      </c>
      <c r="AD5618" s="283" t="str">
        <f t="shared" si="814"/>
        <v/>
      </c>
      <c r="AE5618" s="163"/>
      <c r="AF5618" s="162"/>
    </row>
    <row r="5619" spans="1:32">
      <c r="A5619" s="134">
        <v>5610</v>
      </c>
      <c r="B5619" s="136"/>
      <c r="C5619" s="146">
        <f t="shared" si="807"/>
        <v>0</v>
      </c>
      <c r="D5619" s="146">
        <f t="shared" si="808"/>
        <v>1</v>
      </c>
      <c r="E5619" s="146">
        <f t="shared" si="809"/>
        <v>1900</v>
      </c>
      <c r="F5619" s="137"/>
      <c r="G5619" s="287"/>
      <c r="H5619" s="137"/>
      <c r="I5619" s="134"/>
      <c r="J5619" s="204"/>
      <c r="K5619" s="133"/>
      <c r="L5619" s="134"/>
      <c r="M5619" s="133"/>
      <c r="N5619" s="134"/>
      <c r="O5619" s="134"/>
      <c r="P5619" s="166"/>
      <c r="Q5619" s="164"/>
      <c r="R5619" s="165"/>
      <c r="S5619" s="138"/>
      <c r="T5619" s="138"/>
      <c r="U5619" s="138"/>
      <c r="V5619" s="138"/>
      <c r="W5619" s="166"/>
      <c r="X5619" s="135"/>
      <c r="Y5619" s="418">
        <f t="shared" si="810"/>
        <v>0</v>
      </c>
      <c r="Z5619" s="291">
        <f t="shared" si="811"/>
        <v>0</v>
      </c>
      <c r="AA5619" s="163"/>
      <c r="AB5619" s="177" t="str">
        <f t="shared" si="812"/>
        <v/>
      </c>
      <c r="AC5619" s="283" t="str">
        <f t="shared" si="813"/>
        <v/>
      </c>
      <c r="AD5619" s="283" t="str">
        <f t="shared" si="814"/>
        <v/>
      </c>
      <c r="AE5619" s="163"/>
      <c r="AF5619" s="162"/>
    </row>
    <row r="5620" spans="1:32">
      <c r="A5620" s="134">
        <v>5611</v>
      </c>
      <c r="B5620" s="136"/>
      <c r="C5620" s="146">
        <f t="shared" si="807"/>
        <v>0</v>
      </c>
      <c r="D5620" s="146">
        <f t="shared" si="808"/>
        <v>1</v>
      </c>
      <c r="E5620" s="146">
        <f t="shared" si="809"/>
        <v>1900</v>
      </c>
      <c r="F5620" s="137"/>
      <c r="G5620" s="287"/>
      <c r="H5620" s="137"/>
      <c r="I5620" s="134"/>
      <c r="J5620" s="204"/>
      <c r="K5620" s="133"/>
      <c r="L5620" s="134"/>
      <c r="M5620" s="133"/>
      <c r="N5620" s="134"/>
      <c r="O5620" s="134"/>
      <c r="P5620" s="166"/>
      <c r="Q5620" s="164"/>
      <c r="R5620" s="165"/>
      <c r="S5620" s="138"/>
      <c r="T5620" s="138"/>
      <c r="U5620" s="138"/>
      <c r="V5620" s="138"/>
      <c r="W5620" s="166"/>
      <c r="X5620" s="135"/>
      <c r="Y5620" s="418">
        <f t="shared" si="810"/>
        <v>0</v>
      </c>
      <c r="Z5620" s="291">
        <f t="shared" si="811"/>
        <v>0</v>
      </c>
      <c r="AA5620" s="163"/>
      <c r="AB5620" s="177" t="str">
        <f t="shared" si="812"/>
        <v/>
      </c>
      <c r="AC5620" s="283" t="str">
        <f t="shared" si="813"/>
        <v/>
      </c>
      <c r="AD5620" s="283" t="str">
        <f t="shared" si="814"/>
        <v/>
      </c>
      <c r="AE5620" s="163"/>
      <c r="AF5620" s="162"/>
    </row>
    <row r="5621" spans="1:32">
      <c r="A5621" s="134">
        <v>5612</v>
      </c>
      <c r="B5621" s="136"/>
      <c r="C5621" s="146">
        <f t="shared" si="807"/>
        <v>0</v>
      </c>
      <c r="D5621" s="146">
        <f t="shared" si="808"/>
        <v>1</v>
      </c>
      <c r="E5621" s="146">
        <f t="shared" si="809"/>
        <v>1900</v>
      </c>
      <c r="F5621" s="137"/>
      <c r="G5621" s="287"/>
      <c r="H5621" s="137"/>
      <c r="I5621" s="134"/>
      <c r="J5621" s="204"/>
      <c r="K5621" s="133"/>
      <c r="L5621" s="134"/>
      <c r="M5621" s="133"/>
      <c r="N5621" s="134"/>
      <c r="O5621" s="134"/>
      <c r="P5621" s="166"/>
      <c r="Q5621" s="164"/>
      <c r="R5621" s="165"/>
      <c r="S5621" s="138"/>
      <c r="T5621" s="138"/>
      <c r="U5621" s="138"/>
      <c r="V5621" s="138"/>
      <c r="W5621" s="166"/>
      <c r="X5621" s="135"/>
      <c r="Y5621" s="418">
        <f t="shared" si="810"/>
        <v>0</v>
      </c>
      <c r="Z5621" s="291">
        <f t="shared" si="811"/>
        <v>0</v>
      </c>
      <c r="AA5621" s="163"/>
      <c r="AB5621" s="177" t="str">
        <f t="shared" si="812"/>
        <v/>
      </c>
      <c r="AC5621" s="283" t="str">
        <f t="shared" si="813"/>
        <v/>
      </c>
      <c r="AD5621" s="283" t="str">
        <f t="shared" si="814"/>
        <v/>
      </c>
      <c r="AE5621" s="163"/>
      <c r="AF5621" s="162"/>
    </row>
    <row r="5622" spans="1:32">
      <c r="A5622" s="134">
        <v>5613</v>
      </c>
      <c r="B5622" s="136"/>
      <c r="C5622" s="146">
        <f t="shared" si="807"/>
        <v>0</v>
      </c>
      <c r="D5622" s="146">
        <f t="shared" si="808"/>
        <v>1</v>
      </c>
      <c r="E5622" s="146">
        <f t="shared" si="809"/>
        <v>1900</v>
      </c>
      <c r="F5622" s="137"/>
      <c r="G5622" s="287"/>
      <c r="H5622" s="137"/>
      <c r="I5622" s="134"/>
      <c r="J5622" s="204"/>
      <c r="K5622" s="133"/>
      <c r="L5622" s="134"/>
      <c r="M5622" s="133"/>
      <c r="N5622" s="134"/>
      <c r="O5622" s="134"/>
      <c r="P5622" s="166"/>
      <c r="Q5622" s="164"/>
      <c r="R5622" s="165"/>
      <c r="S5622" s="138"/>
      <c r="T5622" s="138"/>
      <c r="U5622" s="138"/>
      <c r="V5622" s="138"/>
      <c r="W5622" s="166"/>
      <c r="X5622" s="135"/>
      <c r="Y5622" s="418">
        <f t="shared" si="810"/>
        <v>0</v>
      </c>
      <c r="Z5622" s="291">
        <f t="shared" si="811"/>
        <v>0</v>
      </c>
      <c r="AA5622" s="163"/>
      <c r="AB5622" s="177" t="str">
        <f t="shared" si="812"/>
        <v/>
      </c>
      <c r="AC5622" s="283" t="str">
        <f t="shared" si="813"/>
        <v/>
      </c>
      <c r="AD5622" s="283" t="str">
        <f t="shared" si="814"/>
        <v/>
      </c>
      <c r="AE5622" s="163"/>
      <c r="AF5622" s="162"/>
    </row>
    <row r="5623" spans="1:32">
      <c r="A5623" s="134">
        <v>5614</v>
      </c>
      <c r="B5623" s="136"/>
      <c r="C5623" s="146">
        <f t="shared" si="807"/>
        <v>0</v>
      </c>
      <c r="D5623" s="146">
        <f t="shared" si="808"/>
        <v>1</v>
      </c>
      <c r="E5623" s="146">
        <f t="shared" si="809"/>
        <v>1900</v>
      </c>
      <c r="F5623" s="137"/>
      <c r="G5623" s="287"/>
      <c r="H5623" s="137"/>
      <c r="I5623" s="134"/>
      <c r="J5623" s="204"/>
      <c r="K5623" s="133"/>
      <c r="L5623" s="134"/>
      <c r="M5623" s="133"/>
      <c r="N5623" s="134"/>
      <c r="O5623" s="134"/>
      <c r="P5623" s="166"/>
      <c r="Q5623" s="164"/>
      <c r="R5623" s="165"/>
      <c r="S5623" s="138"/>
      <c r="T5623" s="138"/>
      <c r="U5623" s="138"/>
      <c r="V5623" s="138"/>
      <c r="W5623" s="166"/>
      <c r="X5623" s="135"/>
      <c r="Y5623" s="418">
        <f t="shared" si="810"/>
        <v>0</v>
      </c>
      <c r="Z5623" s="291">
        <f t="shared" si="811"/>
        <v>0</v>
      </c>
      <c r="AA5623" s="163"/>
      <c r="AB5623" s="177" t="str">
        <f t="shared" si="812"/>
        <v/>
      </c>
      <c r="AC5623" s="283" t="str">
        <f t="shared" si="813"/>
        <v/>
      </c>
      <c r="AD5623" s="283" t="str">
        <f t="shared" si="814"/>
        <v/>
      </c>
      <c r="AE5623" s="163"/>
      <c r="AF5623" s="162"/>
    </row>
    <row r="5624" spans="1:32">
      <c r="A5624" s="134">
        <v>5615</v>
      </c>
      <c r="B5624" s="136"/>
      <c r="C5624" s="146">
        <f t="shared" si="807"/>
        <v>0</v>
      </c>
      <c r="D5624" s="146">
        <f t="shared" si="808"/>
        <v>1</v>
      </c>
      <c r="E5624" s="146">
        <f t="shared" si="809"/>
        <v>1900</v>
      </c>
      <c r="F5624" s="137"/>
      <c r="G5624" s="287"/>
      <c r="H5624" s="137"/>
      <c r="I5624" s="134"/>
      <c r="J5624" s="204"/>
      <c r="K5624" s="133"/>
      <c r="L5624" s="134"/>
      <c r="M5624" s="133"/>
      <c r="N5624" s="134"/>
      <c r="O5624" s="134"/>
      <c r="P5624" s="166"/>
      <c r="Q5624" s="164"/>
      <c r="R5624" s="165"/>
      <c r="S5624" s="138"/>
      <c r="T5624" s="138"/>
      <c r="U5624" s="138"/>
      <c r="V5624" s="138"/>
      <c r="W5624" s="166"/>
      <c r="X5624" s="135"/>
      <c r="Y5624" s="418">
        <f t="shared" si="810"/>
        <v>0</v>
      </c>
      <c r="Z5624" s="291">
        <f t="shared" si="811"/>
        <v>0</v>
      </c>
      <c r="AA5624" s="163"/>
      <c r="AB5624" s="177" t="str">
        <f t="shared" si="812"/>
        <v/>
      </c>
      <c r="AC5624" s="283" t="str">
        <f t="shared" si="813"/>
        <v/>
      </c>
      <c r="AD5624" s="283" t="str">
        <f t="shared" si="814"/>
        <v/>
      </c>
      <c r="AE5624" s="163"/>
      <c r="AF5624" s="162"/>
    </row>
    <row r="5625" spans="1:32">
      <c r="A5625" s="134">
        <v>5616</v>
      </c>
      <c r="B5625" s="136"/>
      <c r="C5625" s="146">
        <f t="shared" si="807"/>
        <v>0</v>
      </c>
      <c r="D5625" s="146">
        <f t="shared" si="808"/>
        <v>1</v>
      </c>
      <c r="E5625" s="146">
        <f t="shared" si="809"/>
        <v>1900</v>
      </c>
      <c r="F5625" s="137"/>
      <c r="G5625" s="287"/>
      <c r="H5625" s="137"/>
      <c r="I5625" s="134"/>
      <c r="J5625" s="204"/>
      <c r="K5625" s="133"/>
      <c r="L5625" s="134"/>
      <c r="M5625" s="133"/>
      <c r="N5625" s="134"/>
      <c r="O5625" s="134"/>
      <c r="P5625" s="166"/>
      <c r="Q5625" s="164"/>
      <c r="R5625" s="165"/>
      <c r="S5625" s="138"/>
      <c r="T5625" s="138"/>
      <c r="U5625" s="138"/>
      <c r="V5625" s="138"/>
      <c r="W5625" s="166"/>
      <c r="X5625" s="135"/>
      <c r="Y5625" s="418">
        <f t="shared" si="810"/>
        <v>0</v>
      </c>
      <c r="Z5625" s="291">
        <f t="shared" si="811"/>
        <v>0</v>
      </c>
      <c r="AA5625" s="163"/>
      <c r="AB5625" s="177" t="str">
        <f t="shared" si="812"/>
        <v/>
      </c>
      <c r="AC5625" s="283" t="str">
        <f t="shared" si="813"/>
        <v/>
      </c>
      <c r="AD5625" s="283" t="str">
        <f t="shared" si="814"/>
        <v/>
      </c>
      <c r="AE5625" s="163"/>
      <c r="AF5625" s="162"/>
    </row>
    <row r="5626" spans="1:32">
      <c r="A5626" s="134">
        <v>5617</v>
      </c>
      <c r="B5626" s="136"/>
      <c r="C5626" s="146">
        <f t="shared" si="807"/>
        <v>0</v>
      </c>
      <c r="D5626" s="146">
        <f t="shared" si="808"/>
        <v>1</v>
      </c>
      <c r="E5626" s="146">
        <f t="shared" si="809"/>
        <v>1900</v>
      </c>
      <c r="F5626" s="137"/>
      <c r="G5626" s="287"/>
      <c r="H5626" s="137"/>
      <c r="I5626" s="134"/>
      <c r="J5626" s="204"/>
      <c r="K5626" s="133"/>
      <c r="L5626" s="134"/>
      <c r="M5626" s="133"/>
      <c r="N5626" s="134"/>
      <c r="O5626" s="134"/>
      <c r="P5626" s="166"/>
      <c r="Q5626" s="164"/>
      <c r="R5626" s="165"/>
      <c r="S5626" s="138"/>
      <c r="T5626" s="138"/>
      <c r="U5626" s="138"/>
      <c r="V5626" s="138"/>
      <c r="W5626" s="166"/>
      <c r="X5626" s="135"/>
      <c r="Y5626" s="418">
        <f t="shared" si="810"/>
        <v>0</v>
      </c>
      <c r="Z5626" s="291">
        <f t="shared" si="811"/>
        <v>0</v>
      </c>
      <c r="AA5626" s="163"/>
      <c r="AB5626" s="177" t="str">
        <f t="shared" si="812"/>
        <v/>
      </c>
      <c r="AC5626" s="283" t="str">
        <f t="shared" si="813"/>
        <v/>
      </c>
      <c r="AD5626" s="283" t="str">
        <f t="shared" si="814"/>
        <v/>
      </c>
      <c r="AE5626" s="163"/>
      <c r="AF5626" s="162"/>
    </row>
    <row r="5627" spans="1:32">
      <c r="A5627" s="134">
        <v>5618</v>
      </c>
      <c r="B5627" s="136"/>
      <c r="C5627" s="146">
        <f t="shared" si="807"/>
        <v>0</v>
      </c>
      <c r="D5627" s="146">
        <f t="shared" si="808"/>
        <v>1</v>
      </c>
      <c r="E5627" s="146">
        <f t="shared" si="809"/>
        <v>1900</v>
      </c>
      <c r="F5627" s="137"/>
      <c r="G5627" s="287"/>
      <c r="H5627" s="137"/>
      <c r="I5627" s="134"/>
      <c r="J5627" s="204"/>
      <c r="K5627" s="133"/>
      <c r="L5627" s="134"/>
      <c r="M5627" s="133"/>
      <c r="N5627" s="134"/>
      <c r="O5627" s="134"/>
      <c r="P5627" s="166"/>
      <c r="Q5627" s="164"/>
      <c r="R5627" s="165"/>
      <c r="S5627" s="138"/>
      <c r="T5627" s="138"/>
      <c r="U5627" s="138"/>
      <c r="V5627" s="138"/>
      <c r="W5627" s="166"/>
      <c r="X5627" s="135"/>
      <c r="Y5627" s="418">
        <f t="shared" si="810"/>
        <v>0</v>
      </c>
      <c r="Z5627" s="291">
        <f t="shared" si="811"/>
        <v>0</v>
      </c>
      <c r="AA5627" s="163"/>
      <c r="AB5627" s="177" t="str">
        <f t="shared" si="812"/>
        <v/>
      </c>
      <c r="AC5627" s="283" t="str">
        <f t="shared" si="813"/>
        <v/>
      </c>
      <c r="AD5627" s="283" t="str">
        <f t="shared" si="814"/>
        <v/>
      </c>
      <c r="AE5627" s="163"/>
      <c r="AF5627" s="162"/>
    </row>
    <row r="5628" spans="1:32">
      <c r="A5628" s="134">
        <v>5619</v>
      </c>
      <c r="B5628" s="136"/>
      <c r="C5628" s="146">
        <f t="shared" si="807"/>
        <v>0</v>
      </c>
      <c r="D5628" s="146">
        <f t="shared" si="808"/>
        <v>1</v>
      </c>
      <c r="E5628" s="146">
        <f t="shared" si="809"/>
        <v>1900</v>
      </c>
      <c r="F5628" s="137"/>
      <c r="G5628" s="287"/>
      <c r="H5628" s="137"/>
      <c r="I5628" s="134"/>
      <c r="J5628" s="204"/>
      <c r="K5628" s="133"/>
      <c r="L5628" s="134"/>
      <c r="M5628" s="133"/>
      <c r="N5628" s="134"/>
      <c r="O5628" s="134"/>
      <c r="P5628" s="166"/>
      <c r="Q5628" s="164"/>
      <c r="R5628" s="165"/>
      <c r="S5628" s="138"/>
      <c r="T5628" s="138"/>
      <c r="U5628" s="138"/>
      <c r="V5628" s="138"/>
      <c r="W5628" s="166"/>
      <c r="X5628" s="135"/>
      <c r="Y5628" s="418">
        <f t="shared" si="810"/>
        <v>0</v>
      </c>
      <c r="Z5628" s="291">
        <f t="shared" si="811"/>
        <v>0</v>
      </c>
      <c r="AA5628" s="163"/>
      <c r="AB5628" s="177" t="str">
        <f t="shared" si="812"/>
        <v/>
      </c>
      <c r="AC5628" s="283" t="str">
        <f t="shared" si="813"/>
        <v/>
      </c>
      <c r="AD5628" s="283" t="str">
        <f t="shared" si="814"/>
        <v/>
      </c>
      <c r="AE5628" s="163"/>
      <c r="AF5628" s="162"/>
    </row>
    <row r="5629" spans="1:32">
      <c r="A5629" s="134">
        <v>5620</v>
      </c>
      <c r="B5629" s="136"/>
      <c r="C5629" s="146">
        <f t="shared" si="807"/>
        <v>0</v>
      </c>
      <c r="D5629" s="146">
        <f t="shared" si="808"/>
        <v>1</v>
      </c>
      <c r="E5629" s="146">
        <f t="shared" si="809"/>
        <v>1900</v>
      </c>
      <c r="F5629" s="137"/>
      <c r="G5629" s="287"/>
      <c r="H5629" s="137"/>
      <c r="I5629" s="134"/>
      <c r="J5629" s="204"/>
      <c r="K5629" s="133"/>
      <c r="L5629" s="134"/>
      <c r="M5629" s="133"/>
      <c r="N5629" s="134"/>
      <c r="O5629" s="134"/>
      <c r="P5629" s="166"/>
      <c r="Q5629" s="164"/>
      <c r="R5629" s="165"/>
      <c r="S5629" s="138"/>
      <c r="T5629" s="138"/>
      <c r="U5629" s="138"/>
      <c r="V5629" s="138"/>
      <c r="W5629" s="166"/>
      <c r="X5629" s="135"/>
      <c r="Y5629" s="418">
        <f t="shared" si="810"/>
        <v>0</v>
      </c>
      <c r="Z5629" s="291">
        <f t="shared" si="811"/>
        <v>0</v>
      </c>
      <c r="AA5629" s="163"/>
      <c r="AB5629" s="177" t="str">
        <f t="shared" si="812"/>
        <v/>
      </c>
      <c r="AC5629" s="283" t="str">
        <f t="shared" si="813"/>
        <v/>
      </c>
      <c r="AD5629" s="283" t="str">
        <f t="shared" si="814"/>
        <v/>
      </c>
      <c r="AE5629" s="163"/>
      <c r="AF5629" s="162"/>
    </row>
    <row r="5630" spans="1:32">
      <c r="A5630" s="134">
        <v>5621</v>
      </c>
      <c r="B5630" s="136"/>
      <c r="C5630" s="146">
        <f t="shared" si="807"/>
        <v>0</v>
      </c>
      <c r="D5630" s="146">
        <f t="shared" si="808"/>
        <v>1</v>
      </c>
      <c r="E5630" s="146">
        <f t="shared" si="809"/>
        <v>1900</v>
      </c>
      <c r="F5630" s="137"/>
      <c r="G5630" s="287"/>
      <c r="H5630" s="137"/>
      <c r="I5630" s="134"/>
      <c r="J5630" s="204"/>
      <c r="K5630" s="133"/>
      <c r="L5630" s="134"/>
      <c r="M5630" s="133"/>
      <c r="N5630" s="134"/>
      <c r="O5630" s="134"/>
      <c r="P5630" s="166"/>
      <c r="Q5630" s="164"/>
      <c r="R5630" s="165"/>
      <c r="S5630" s="138"/>
      <c r="T5630" s="138"/>
      <c r="U5630" s="138"/>
      <c r="V5630" s="138"/>
      <c r="W5630" s="166"/>
      <c r="X5630" s="135"/>
      <c r="Y5630" s="418">
        <f t="shared" si="810"/>
        <v>0</v>
      </c>
      <c r="Z5630" s="291">
        <f t="shared" si="811"/>
        <v>0</v>
      </c>
      <c r="AA5630" s="163"/>
      <c r="AB5630" s="177" t="str">
        <f t="shared" si="812"/>
        <v/>
      </c>
      <c r="AC5630" s="283" t="str">
        <f t="shared" si="813"/>
        <v/>
      </c>
      <c r="AD5630" s="283" t="str">
        <f t="shared" si="814"/>
        <v/>
      </c>
      <c r="AE5630" s="163"/>
      <c r="AF5630" s="162"/>
    </row>
    <row r="5631" spans="1:32">
      <c r="A5631" s="134">
        <v>5622</v>
      </c>
      <c r="B5631" s="136"/>
      <c r="C5631" s="146">
        <f t="shared" si="807"/>
        <v>0</v>
      </c>
      <c r="D5631" s="146">
        <f t="shared" si="808"/>
        <v>1</v>
      </c>
      <c r="E5631" s="146">
        <f t="shared" si="809"/>
        <v>1900</v>
      </c>
      <c r="F5631" s="137"/>
      <c r="G5631" s="287"/>
      <c r="H5631" s="137"/>
      <c r="I5631" s="134"/>
      <c r="J5631" s="204"/>
      <c r="K5631" s="133"/>
      <c r="L5631" s="134"/>
      <c r="M5631" s="133"/>
      <c r="N5631" s="134"/>
      <c r="O5631" s="134"/>
      <c r="P5631" s="166"/>
      <c r="Q5631" s="164"/>
      <c r="R5631" s="165"/>
      <c r="S5631" s="138"/>
      <c r="T5631" s="138"/>
      <c r="U5631" s="138"/>
      <c r="V5631" s="138"/>
      <c r="W5631" s="166"/>
      <c r="X5631" s="135"/>
      <c r="Y5631" s="418">
        <f t="shared" si="810"/>
        <v>0</v>
      </c>
      <c r="Z5631" s="291">
        <f t="shared" si="811"/>
        <v>0</v>
      </c>
      <c r="AA5631" s="163"/>
      <c r="AB5631" s="177" t="str">
        <f t="shared" si="812"/>
        <v/>
      </c>
      <c r="AC5631" s="283" t="str">
        <f t="shared" si="813"/>
        <v/>
      </c>
      <c r="AD5631" s="283" t="str">
        <f t="shared" si="814"/>
        <v/>
      </c>
      <c r="AE5631" s="163"/>
      <c r="AF5631" s="162"/>
    </row>
    <row r="5632" spans="1:32">
      <c r="A5632" s="134">
        <v>5623</v>
      </c>
      <c r="B5632" s="136"/>
      <c r="C5632" s="146">
        <f t="shared" si="807"/>
        <v>0</v>
      </c>
      <c r="D5632" s="146">
        <f t="shared" si="808"/>
        <v>1</v>
      </c>
      <c r="E5632" s="146">
        <f t="shared" si="809"/>
        <v>1900</v>
      </c>
      <c r="F5632" s="137"/>
      <c r="G5632" s="287"/>
      <c r="H5632" s="137"/>
      <c r="I5632" s="134"/>
      <c r="J5632" s="204"/>
      <c r="K5632" s="133"/>
      <c r="L5632" s="134"/>
      <c r="M5632" s="133"/>
      <c r="N5632" s="134"/>
      <c r="O5632" s="134"/>
      <c r="P5632" s="166"/>
      <c r="Q5632" s="164"/>
      <c r="R5632" s="165"/>
      <c r="S5632" s="138"/>
      <c r="T5632" s="138"/>
      <c r="U5632" s="138"/>
      <c r="V5632" s="138"/>
      <c r="W5632" s="166"/>
      <c r="X5632" s="135"/>
      <c r="Y5632" s="418">
        <f t="shared" si="810"/>
        <v>0</v>
      </c>
      <c r="Z5632" s="291">
        <f t="shared" si="811"/>
        <v>0</v>
      </c>
      <c r="AA5632" s="163"/>
      <c r="AB5632" s="177" t="str">
        <f t="shared" si="812"/>
        <v/>
      </c>
      <c r="AC5632" s="283" t="str">
        <f t="shared" si="813"/>
        <v/>
      </c>
      <c r="AD5632" s="283" t="str">
        <f t="shared" si="814"/>
        <v/>
      </c>
      <c r="AE5632" s="163"/>
      <c r="AF5632" s="162"/>
    </row>
    <row r="5633" spans="1:32">
      <c r="A5633" s="134">
        <v>5624</v>
      </c>
      <c r="B5633" s="136"/>
      <c r="C5633" s="146">
        <f t="shared" si="807"/>
        <v>0</v>
      </c>
      <c r="D5633" s="146">
        <f t="shared" si="808"/>
        <v>1</v>
      </c>
      <c r="E5633" s="146">
        <f t="shared" si="809"/>
        <v>1900</v>
      </c>
      <c r="F5633" s="137"/>
      <c r="G5633" s="287"/>
      <c r="H5633" s="137"/>
      <c r="I5633" s="134"/>
      <c r="J5633" s="204"/>
      <c r="K5633" s="133"/>
      <c r="L5633" s="134"/>
      <c r="M5633" s="133"/>
      <c r="N5633" s="134"/>
      <c r="O5633" s="134"/>
      <c r="P5633" s="166"/>
      <c r="Q5633" s="164"/>
      <c r="R5633" s="165"/>
      <c r="S5633" s="138"/>
      <c r="T5633" s="138"/>
      <c r="U5633" s="138"/>
      <c r="V5633" s="138"/>
      <c r="W5633" s="166"/>
      <c r="X5633" s="135"/>
      <c r="Y5633" s="418">
        <f t="shared" si="810"/>
        <v>0</v>
      </c>
      <c r="Z5633" s="291">
        <f t="shared" si="811"/>
        <v>0</v>
      </c>
      <c r="AA5633" s="163"/>
      <c r="AB5633" s="177" t="str">
        <f t="shared" si="812"/>
        <v/>
      </c>
      <c r="AC5633" s="283" t="str">
        <f t="shared" si="813"/>
        <v/>
      </c>
      <c r="AD5633" s="283" t="str">
        <f t="shared" si="814"/>
        <v/>
      </c>
      <c r="AE5633" s="163"/>
      <c r="AF5633" s="162"/>
    </row>
    <row r="5634" spans="1:32">
      <c r="A5634" s="134">
        <v>5625</v>
      </c>
      <c r="B5634" s="136"/>
      <c r="C5634" s="146">
        <f t="shared" si="807"/>
        <v>0</v>
      </c>
      <c r="D5634" s="146">
        <f t="shared" si="808"/>
        <v>1</v>
      </c>
      <c r="E5634" s="146">
        <f t="shared" si="809"/>
        <v>1900</v>
      </c>
      <c r="F5634" s="137"/>
      <c r="G5634" s="287"/>
      <c r="H5634" s="137"/>
      <c r="I5634" s="134"/>
      <c r="J5634" s="204"/>
      <c r="K5634" s="133"/>
      <c r="L5634" s="134"/>
      <c r="M5634" s="133"/>
      <c r="N5634" s="134"/>
      <c r="O5634" s="134"/>
      <c r="P5634" s="166"/>
      <c r="Q5634" s="164"/>
      <c r="R5634" s="165"/>
      <c r="S5634" s="138"/>
      <c r="T5634" s="138"/>
      <c r="U5634" s="138"/>
      <c r="V5634" s="138"/>
      <c r="W5634" s="166"/>
      <c r="X5634" s="135"/>
      <c r="Y5634" s="418">
        <f t="shared" si="810"/>
        <v>0</v>
      </c>
      <c r="Z5634" s="291">
        <f t="shared" si="811"/>
        <v>0</v>
      </c>
      <c r="AA5634" s="163"/>
      <c r="AB5634" s="177" t="str">
        <f t="shared" si="812"/>
        <v/>
      </c>
      <c r="AC5634" s="283" t="str">
        <f t="shared" si="813"/>
        <v/>
      </c>
      <c r="AD5634" s="283" t="str">
        <f t="shared" si="814"/>
        <v/>
      </c>
      <c r="AE5634" s="163"/>
      <c r="AF5634" s="162"/>
    </row>
    <row r="5635" spans="1:32">
      <c r="A5635" s="134">
        <v>5626</v>
      </c>
      <c r="B5635" s="136"/>
      <c r="C5635" s="146">
        <f t="shared" si="807"/>
        <v>0</v>
      </c>
      <c r="D5635" s="146">
        <f t="shared" si="808"/>
        <v>1</v>
      </c>
      <c r="E5635" s="146">
        <f t="shared" si="809"/>
        <v>1900</v>
      </c>
      <c r="F5635" s="137"/>
      <c r="G5635" s="287"/>
      <c r="H5635" s="137"/>
      <c r="I5635" s="134"/>
      <c r="J5635" s="204"/>
      <c r="K5635" s="133"/>
      <c r="L5635" s="134"/>
      <c r="M5635" s="133"/>
      <c r="N5635" s="134"/>
      <c r="O5635" s="134"/>
      <c r="P5635" s="166"/>
      <c r="Q5635" s="164"/>
      <c r="R5635" s="165"/>
      <c r="S5635" s="138"/>
      <c r="T5635" s="138"/>
      <c r="U5635" s="138"/>
      <c r="V5635" s="138"/>
      <c r="W5635" s="166"/>
      <c r="X5635" s="135"/>
      <c r="Y5635" s="418">
        <f t="shared" si="810"/>
        <v>0</v>
      </c>
      <c r="Z5635" s="291">
        <f t="shared" si="811"/>
        <v>0</v>
      </c>
      <c r="AA5635" s="163"/>
      <c r="AB5635" s="177" t="str">
        <f t="shared" si="812"/>
        <v/>
      </c>
      <c r="AC5635" s="283" t="str">
        <f t="shared" si="813"/>
        <v/>
      </c>
      <c r="AD5635" s="283" t="str">
        <f t="shared" si="814"/>
        <v/>
      </c>
      <c r="AE5635" s="163"/>
      <c r="AF5635" s="162"/>
    </row>
    <row r="5636" spans="1:32">
      <c r="A5636" s="134">
        <v>5627</v>
      </c>
      <c r="B5636" s="136"/>
      <c r="C5636" s="146">
        <f t="shared" si="807"/>
        <v>0</v>
      </c>
      <c r="D5636" s="146">
        <f t="shared" si="808"/>
        <v>1</v>
      </c>
      <c r="E5636" s="146">
        <f t="shared" si="809"/>
        <v>1900</v>
      </c>
      <c r="F5636" s="137"/>
      <c r="G5636" s="287"/>
      <c r="H5636" s="137"/>
      <c r="I5636" s="134"/>
      <c r="J5636" s="204"/>
      <c r="K5636" s="133"/>
      <c r="L5636" s="134"/>
      <c r="M5636" s="133"/>
      <c r="N5636" s="134"/>
      <c r="O5636" s="134"/>
      <c r="P5636" s="166"/>
      <c r="Q5636" s="164"/>
      <c r="R5636" s="165"/>
      <c r="S5636" s="138"/>
      <c r="T5636" s="138"/>
      <c r="U5636" s="138"/>
      <c r="V5636" s="138"/>
      <c r="W5636" s="166"/>
      <c r="X5636" s="135"/>
      <c r="Y5636" s="418">
        <f t="shared" si="810"/>
        <v>0</v>
      </c>
      <c r="Z5636" s="291">
        <f t="shared" si="811"/>
        <v>0</v>
      </c>
      <c r="AA5636" s="163"/>
      <c r="AB5636" s="177" t="str">
        <f t="shared" si="812"/>
        <v/>
      </c>
      <c r="AC5636" s="283" t="str">
        <f t="shared" si="813"/>
        <v/>
      </c>
      <c r="AD5636" s="283" t="str">
        <f t="shared" si="814"/>
        <v/>
      </c>
      <c r="AE5636" s="163"/>
      <c r="AF5636" s="162"/>
    </row>
    <row r="5637" spans="1:32">
      <c r="A5637" s="134">
        <v>5628</v>
      </c>
      <c r="B5637" s="136"/>
      <c r="C5637" s="146">
        <f t="shared" si="807"/>
        <v>0</v>
      </c>
      <c r="D5637" s="146">
        <f t="shared" si="808"/>
        <v>1</v>
      </c>
      <c r="E5637" s="146">
        <f t="shared" si="809"/>
        <v>1900</v>
      </c>
      <c r="F5637" s="137"/>
      <c r="G5637" s="287"/>
      <c r="H5637" s="137"/>
      <c r="I5637" s="134"/>
      <c r="J5637" s="204"/>
      <c r="K5637" s="133"/>
      <c r="L5637" s="134"/>
      <c r="M5637" s="133"/>
      <c r="N5637" s="134"/>
      <c r="O5637" s="134"/>
      <c r="P5637" s="166"/>
      <c r="Q5637" s="164"/>
      <c r="R5637" s="165"/>
      <c r="S5637" s="138"/>
      <c r="T5637" s="138"/>
      <c r="U5637" s="138"/>
      <c r="V5637" s="138"/>
      <c r="W5637" s="166"/>
      <c r="X5637" s="135"/>
      <c r="Y5637" s="418">
        <f t="shared" si="810"/>
        <v>0</v>
      </c>
      <c r="Z5637" s="291">
        <f t="shared" si="811"/>
        <v>0</v>
      </c>
      <c r="AA5637" s="163"/>
      <c r="AB5637" s="177" t="str">
        <f t="shared" si="812"/>
        <v/>
      </c>
      <c r="AC5637" s="283" t="str">
        <f t="shared" si="813"/>
        <v/>
      </c>
      <c r="AD5637" s="283" t="str">
        <f t="shared" si="814"/>
        <v/>
      </c>
      <c r="AE5637" s="163"/>
      <c r="AF5637" s="162"/>
    </row>
    <row r="5638" spans="1:32">
      <c r="A5638" s="134">
        <v>5629</v>
      </c>
      <c r="B5638" s="136"/>
      <c r="C5638" s="146">
        <f t="shared" si="807"/>
        <v>0</v>
      </c>
      <c r="D5638" s="146">
        <f t="shared" si="808"/>
        <v>1</v>
      </c>
      <c r="E5638" s="146">
        <f t="shared" si="809"/>
        <v>1900</v>
      </c>
      <c r="F5638" s="137"/>
      <c r="G5638" s="287"/>
      <c r="H5638" s="137"/>
      <c r="I5638" s="134"/>
      <c r="J5638" s="204"/>
      <c r="K5638" s="133"/>
      <c r="L5638" s="134"/>
      <c r="M5638" s="133"/>
      <c r="N5638" s="134"/>
      <c r="O5638" s="134"/>
      <c r="P5638" s="166"/>
      <c r="Q5638" s="164"/>
      <c r="R5638" s="165"/>
      <c r="S5638" s="138"/>
      <c r="T5638" s="138"/>
      <c r="U5638" s="138"/>
      <c r="V5638" s="138"/>
      <c r="W5638" s="166"/>
      <c r="X5638" s="135"/>
      <c r="Y5638" s="418">
        <f t="shared" si="810"/>
        <v>0</v>
      </c>
      <c r="Z5638" s="291">
        <f t="shared" si="811"/>
        <v>0</v>
      </c>
      <c r="AA5638" s="163"/>
      <c r="AB5638" s="177" t="str">
        <f t="shared" si="812"/>
        <v/>
      </c>
      <c r="AC5638" s="283" t="str">
        <f t="shared" si="813"/>
        <v/>
      </c>
      <c r="AD5638" s="283" t="str">
        <f t="shared" si="814"/>
        <v/>
      </c>
      <c r="AE5638" s="163"/>
      <c r="AF5638" s="162"/>
    </row>
    <row r="5639" spans="1:32">
      <c r="A5639" s="134">
        <v>5630</v>
      </c>
      <c r="B5639" s="136"/>
      <c r="C5639" s="146">
        <f t="shared" si="807"/>
        <v>0</v>
      </c>
      <c r="D5639" s="146">
        <f t="shared" si="808"/>
        <v>1</v>
      </c>
      <c r="E5639" s="146">
        <f t="shared" si="809"/>
        <v>1900</v>
      </c>
      <c r="F5639" s="137"/>
      <c r="G5639" s="287"/>
      <c r="H5639" s="137"/>
      <c r="I5639" s="134"/>
      <c r="J5639" s="204"/>
      <c r="K5639" s="133"/>
      <c r="L5639" s="134"/>
      <c r="M5639" s="133"/>
      <c r="N5639" s="134"/>
      <c r="O5639" s="134"/>
      <c r="P5639" s="166"/>
      <c r="Q5639" s="164"/>
      <c r="R5639" s="165"/>
      <c r="S5639" s="138"/>
      <c r="T5639" s="138"/>
      <c r="U5639" s="138"/>
      <c r="V5639" s="138"/>
      <c r="W5639" s="166"/>
      <c r="X5639" s="135"/>
      <c r="Y5639" s="418">
        <f t="shared" si="810"/>
        <v>0</v>
      </c>
      <c r="Z5639" s="291">
        <f t="shared" si="811"/>
        <v>0</v>
      </c>
      <c r="AA5639" s="163"/>
      <c r="AB5639" s="177" t="str">
        <f t="shared" si="812"/>
        <v/>
      </c>
      <c r="AC5639" s="283" t="str">
        <f t="shared" si="813"/>
        <v/>
      </c>
      <c r="AD5639" s="283" t="str">
        <f t="shared" si="814"/>
        <v/>
      </c>
      <c r="AE5639" s="163"/>
      <c r="AF5639" s="162"/>
    </row>
    <row r="5640" spans="1:32">
      <c r="A5640" s="134">
        <v>5631</v>
      </c>
      <c r="B5640" s="136"/>
      <c r="C5640" s="146">
        <f t="shared" si="807"/>
        <v>0</v>
      </c>
      <c r="D5640" s="146">
        <f t="shared" si="808"/>
        <v>1</v>
      </c>
      <c r="E5640" s="146">
        <f t="shared" si="809"/>
        <v>1900</v>
      </c>
      <c r="F5640" s="137"/>
      <c r="G5640" s="287"/>
      <c r="H5640" s="137"/>
      <c r="I5640" s="134"/>
      <c r="J5640" s="204"/>
      <c r="K5640" s="133"/>
      <c r="L5640" s="134"/>
      <c r="M5640" s="133"/>
      <c r="N5640" s="134"/>
      <c r="O5640" s="134"/>
      <c r="P5640" s="166"/>
      <c r="Q5640" s="164"/>
      <c r="R5640" s="165"/>
      <c r="S5640" s="138"/>
      <c r="T5640" s="138"/>
      <c r="U5640" s="138"/>
      <c r="V5640" s="138"/>
      <c r="W5640" s="166"/>
      <c r="X5640" s="135"/>
      <c r="Y5640" s="418">
        <f t="shared" si="810"/>
        <v>0</v>
      </c>
      <c r="Z5640" s="291">
        <f t="shared" si="811"/>
        <v>0</v>
      </c>
      <c r="AA5640" s="163"/>
      <c r="AB5640" s="177" t="str">
        <f t="shared" si="812"/>
        <v/>
      </c>
      <c r="AC5640" s="283" t="str">
        <f t="shared" si="813"/>
        <v/>
      </c>
      <c r="AD5640" s="283" t="str">
        <f t="shared" si="814"/>
        <v/>
      </c>
      <c r="AE5640" s="163"/>
      <c r="AF5640" s="162"/>
    </row>
    <row r="5641" spans="1:32">
      <c r="A5641" s="134">
        <v>5632</v>
      </c>
      <c r="B5641" s="136"/>
      <c r="C5641" s="146">
        <f t="shared" si="807"/>
        <v>0</v>
      </c>
      <c r="D5641" s="146">
        <f t="shared" si="808"/>
        <v>1</v>
      </c>
      <c r="E5641" s="146">
        <f t="shared" si="809"/>
        <v>1900</v>
      </c>
      <c r="F5641" s="137"/>
      <c r="G5641" s="287"/>
      <c r="H5641" s="137"/>
      <c r="I5641" s="134"/>
      <c r="J5641" s="204"/>
      <c r="K5641" s="133"/>
      <c r="L5641" s="134"/>
      <c r="M5641" s="133"/>
      <c r="N5641" s="134"/>
      <c r="O5641" s="134"/>
      <c r="P5641" s="166"/>
      <c r="Q5641" s="164"/>
      <c r="R5641" s="165"/>
      <c r="S5641" s="138"/>
      <c r="T5641" s="138"/>
      <c r="U5641" s="138"/>
      <c r="V5641" s="138"/>
      <c r="W5641" s="166"/>
      <c r="X5641" s="135"/>
      <c r="Y5641" s="418">
        <f t="shared" si="810"/>
        <v>0</v>
      </c>
      <c r="Z5641" s="291">
        <f t="shared" si="811"/>
        <v>0</v>
      </c>
      <c r="AA5641" s="163"/>
      <c r="AB5641" s="177" t="str">
        <f t="shared" si="812"/>
        <v/>
      </c>
      <c r="AC5641" s="283" t="str">
        <f t="shared" si="813"/>
        <v/>
      </c>
      <c r="AD5641" s="283" t="str">
        <f t="shared" si="814"/>
        <v/>
      </c>
      <c r="AE5641" s="163"/>
      <c r="AF5641" s="162"/>
    </row>
    <row r="5642" spans="1:32">
      <c r="A5642" s="134">
        <v>5633</v>
      </c>
      <c r="B5642" s="136"/>
      <c r="C5642" s="146">
        <f t="shared" si="807"/>
        <v>0</v>
      </c>
      <c r="D5642" s="146">
        <f t="shared" si="808"/>
        <v>1</v>
      </c>
      <c r="E5642" s="146">
        <f t="shared" si="809"/>
        <v>1900</v>
      </c>
      <c r="F5642" s="137"/>
      <c r="G5642" s="287"/>
      <c r="H5642" s="137"/>
      <c r="I5642" s="134"/>
      <c r="J5642" s="204"/>
      <c r="K5642" s="133"/>
      <c r="L5642" s="134"/>
      <c r="M5642" s="133"/>
      <c r="N5642" s="134"/>
      <c r="O5642" s="134"/>
      <c r="P5642" s="166"/>
      <c r="Q5642" s="164"/>
      <c r="R5642" s="165"/>
      <c r="S5642" s="138"/>
      <c r="T5642" s="138"/>
      <c r="U5642" s="138"/>
      <c r="V5642" s="138"/>
      <c r="W5642" s="166"/>
      <c r="X5642" s="135"/>
      <c r="Y5642" s="418">
        <f t="shared" si="810"/>
        <v>0</v>
      </c>
      <c r="Z5642" s="291">
        <f t="shared" si="811"/>
        <v>0</v>
      </c>
      <c r="AA5642" s="163"/>
      <c r="AB5642" s="177" t="str">
        <f t="shared" si="812"/>
        <v/>
      </c>
      <c r="AC5642" s="283" t="str">
        <f t="shared" si="813"/>
        <v/>
      </c>
      <c r="AD5642" s="283" t="str">
        <f t="shared" si="814"/>
        <v/>
      </c>
      <c r="AE5642" s="163"/>
      <c r="AF5642" s="162"/>
    </row>
    <row r="5643" spans="1:32">
      <c r="A5643" s="134">
        <v>5634</v>
      </c>
      <c r="B5643" s="136"/>
      <c r="C5643" s="146">
        <f t="shared" ref="C5643:C5706" si="815">DAY(B5643)</f>
        <v>0</v>
      </c>
      <c r="D5643" s="146">
        <f t="shared" ref="D5643:D5706" si="816">MONTH(B5643)</f>
        <v>1</v>
      </c>
      <c r="E5643" s="146">
        <f t="shared" ref="E5643:E5706" si="817">YEAR(B5643)</f>
        <v>1900</v>
      </c>
      <c r="F5643" s="137"/>
      <c r="G5643" s="287"/>
      <c r="H5643" s="137"/>
      <c r="I5643" s="134"/>
      <c r="J5643" s="204"/>
      <c r="K5643" s="133"/>
      <c r="L5643" s="134"/>
      <c r="M5643" s="133"/>
      <c r="N5643" s="134"/>
      <c r="O5643" s="134"/>
      <c r="P5643" s="166"/>
      <c r="Q5643" s="164"/>
      <c r="R5643" s="165"/>
      <c r="S5643" s="138"/>
      <c r="T5643" s="138"/>
      <c r="U5643" s="138"/>
      <c r="V5643" s="138"/>
      <c r="W5643" s="166"/>
      <c r="X5643" s="135"/>
      <c r="Y5643" s="418">
        <f t="shared" ref="Y5643:Y5706" si="818">X5643*U5643</f>
        <v>0</v>
      </c>
      <c r="Z5643" s="291">
        <f t="shared" ref="Z5643:Z5706" si="819">Y5643*1.1</f>
        <v>0</v>
      </c>
      <c r="AA5643" s="163"/>
      <c r="AB5643" s="177" t="str">
        <f t="shared" ref="AB5643:AB5706" si="820">IF(S5643="","",IF(S5643-U5643=0,"Full","No"))</f>
        <v/>
      </c>
      <c r="AC5643" s="283" t="str">
        <f t="shared" ref="AC5643:AC5706" si="821">IF(AND(S5643&gt;U5643,V5643=0),"Lost",IF(AND(S5643&gt;U5643,V5643&lt;(S5643-U5643)),"Lost",""))</f>
        <v/>
      </c>
      <c r="AD5643" s="283" t="str">
        <f t="shared" ref="AD5643:AD5706" si="822">IF(AND(S5643&gt;U5643,V5643=0),S5643-U5643,IF(AND(S5643&gt;U5643,V5643&lt;(S5643-U5643)),S5643-(U5643+V5643),""))</f>
        <v/>
      </c>
      <c r="AE5643" s="163"/>
      <c r="AF5643" s="162"/>
    </row>
    <row r="5644" spans="1:32">
      <c r="A5644" s="134">
        <v>5635</v>
      </c>
      <c r="B5644" s="136"/>
      <c r="C5644" s="146">
        <f t="shared" si="815"/>
        <v>0</v>
      </c>
      <c r="D5644" s="146">
        <f t="shared" si="816"/>
        <v>1</v>
      </c>
      <c r="E5644" s="146">
        <f t="shared" si="817"/>
        <v>1900</v>
      </c>
      <c r="F5644" s="137"/>
      <c r="G5644" s="287"/>
      <c r="H5644" s="137"/>
      <c r="I5644" s="134"/>
      <c r="J5644" s="204"/>
      <c r="K5644" s="133"/>
      <c r="L5644" s="134"/>
      <c r="M5644" s="133"/>
      <c r="N5644" s="134"/>
      <c r="O5644" s="134"/>
      <c r="P5644" s="166"/>
      <c r="Q5644" s="164"/>
      <c r="R5644" s="165"/>
      <c r="S5644" s="138"/>
      <c r="T5644" s="138"/>
      <c r="U5644" s="138"/>
      <c r="V5644" s="138"/>
      <c r="W5644" s="166"/>
      <c r="X5644" s="135"/>
      <c r="Y5644" s="418">
        <f t="shared" si="818"/>
        <v>0</v>
      </c>
      <c r="Z5644" s="291">
        <f t="shared" si="819"/>
        <v>0</v>
      </c>
      <c r="AA5644" s="163"/>
      <c r="AB5644" s="177" t="str">
        <f t="shared" si="820"/>
        <v/>
      </c>
      <c r="AC5644" s="283" t="str">
        <f t="shared" si="821"/>
        <v/>
      </c>
      <c r="AD5644" s="283" t="str">
        <f t="shared" si="822"/>
        <v/>
      </c>
      <c r="AE5644" s="163"/>
      <c r="AF5644" s="162"/>
    </row>
    <row r="5645" spans="1:32">
      <c r="A5645" s="134">
        <v>5636</v>
      </c>
      <c r="B5645" s="136"/>
      <c r="C5645" s="146">
        <f t="shared" si="815"/>
        <v>0</v>
      </c>
      <c r="D5645" s="146">
        <f t="shared" si="816"/>
        <v>1</v>
      </c>
      <c r="E5645" s="146">
        <f t="shared" si="817"/>
        <v>1900</v>
      </c>
      <c r="F5645" s="137"/>
      <c r="G5645" s="287"/>
      <c r="H5645" s="137"/>
      <c r="I5645" s="134"/>
      <c r="J5645" s="204"/>
      <c r="K5645" s="133"/>
      <c r="L5645" s="134"/>
      <c r="M5645" s="133"/>
      <c r="N5645" s="134"/>
      <c r="O5645" s="134"/>
      <c r="P5645" s="166"/>
      <c r="Q5645" s="164"/>
      <c r="R5645" s="165"/>
      <c r="S5645" s="138"/>
      <c r="T5645" s="138"/>
      <c r="U5645" s="138"/>
      <c r="V5645" s="138"/>
      <c r="W5645" s="166"/>
      <c r="X5645" s="135"/>
      <c r="Y5645" s="418">
        <f t="shared" si="818"/>
        <v>0</v>
      </c>
      <c r="Z5645" s="291">
        <f t="shared" si="819"/>
        <v>0</v>
      </c>
      <c r="AA5645" s="163"/>
      <c r="AB5645" s="177" t="str">
        <f t="shared" si="820"/>
        <v/>
      </c>
      <c r="AC5645" s="283" t="str">
        <f t="shared" si="821"/>
        <v/>
      </c>
      <c r="AD5645" s="283" t="str">
        <f t="shared" si="822"/>
        <v/>
      </c>
      <c r="AE5645" s="163"/>
      <c r="AF5645" s="162"/>
    </row>
    <row r="5646" spans="1:32">
      <c r="A5646" s="134">
        <v>5637</v>
      </c>
      <c r="B5646" s="136"/>
      <c r="C5646" s="146">
        <f t="shared" si="815"/>
        <v>0</v>
      </c>
      <c r="D5646" s="146">
        <f t="shared" si="816"/>
        <v>1</v>
      </c>
      <c r="E5646" s="146">
        <f t="shared" si="817"/>
        <v>1900</v>
      </c>
      <c r="F5646" s="137"/>
      <c r="G5646" s="287"/>
      <c r="H5646" s="137"/>
      <c r="I5646" s="134"/>
      <c r="J5646" s="204"/>
      <c r="K5646" s="133"/>
      <c r="L5646" s="134"/>
      <c r="M5646" s="133"/>
      <c r="N5646" s="134"/>
      <c r="O5646" s="134"/>
      <c r="P5646" s="166"/>
      <c r="Q5646" s="164"/>
      <c r="R5646" s="165"/>
      <c r="S5646" s="138"/>
      <c r="T5646" s="138"/>
      <c r="U5646" s="138"/>
      <c r="V5646" s="138"/>
      <c r="W5646" s="166"/>
      <c r="X5646" s="135"/>
      <c r="Y5646" s="418">
        <f t="shared" si="818"/>
        <v>0</v>
      </c>
      <c r="Z5646" s="291">
        <f t="shared" si="819"/>
        <v>0</v>
      </c>
      <c r="AA5646" s="163"/>
      <c r="AB5646" s="177" t="str">
        <f t="shared" si="820"/>
        <v/>
      </c>
      <c r="AC5646" s="283" t="str">
        <f t="shared" si="821"/>
        <v/>
      </c>
      <c r="AD5646" s="283" t="str">
        <f t="shared" si="822"/>
        <v/>
      </c>
      <c r="AE5646" s="163"/>
      <c r="AF5646" s="162"/>
    </row>
    <row r="5647" spans="1:32">
      <c r="A5647" s="134">
        <v>5638</v>
      </c>
      <c r="B5647" s="136"/>
      <c r="C5647" s="146">
        <f t="shared" si="815"/>
        <v>0</v>
      </c>
      <c r="D5647" s="146">
        <f t="shared" si="816"/>
        <v>1</v>
      </c>
      <c r="E5647" s="146">
        <f t="shared" si="817"/>
        <v>1900</v>
      </c>
      <c r="F5647" s="137"/>
      <c r="G5647" s="287"/>
      <c r="H5647" s="137"/>
      <c r="I5647" s="134"/>
      <c r="J5647" s="204"/>
      <c r="K5647" s="133"/>
      <c r="L5647" s="134"/>
      <c r="M5647" s="133"/>
      <c r="N5647" s="134"/>
      <c r="O5647" s="134"/>
      <c r="P5647" s="166"/>
      <c r="Q5647" s="164"/>
      <c r="R5647" s="165"/>
      <c r="S5647" s="138"/>
      <c r="T5647" s="138"/>
      <c r="U5647" s="138"/>
      <c r="V5647" s="138"/>
      <c r="W5647" s="166"/>
      <c r="X5647" s="135"/>
      <c r="Y5647" s="418">
        <f t="shared" si="818"/>
        <v>0</v>
      </c>
      <c r="Z5647" s="291">
        <f t="shared" si="819"/>
        <v>0</v>
      </c>
      <c r="AA5647" s="163"/>
      <c r="AB5647" s="177" t="str">
        <f t="shared" si="820"/>
        <v/>
      </c>
      <c r="AC5647" s="283" t="str">
        <f t="shared" si="821"/>
        <v/>
      </c>
      <c r="AD5647" s="283" t="str">
        <f t="shared" si="822"/>
        <v/>
      </c>
      <c r="AE5647" s="163"/>
      <c r="AF5647" s="162"/>
    </row>
    <row r="5648" spans="1:32">
      <c r="A5648" s="134">
        <v>5639</v>
      </c>
      <c r="B5648" s="136"/>
      <c r="C5648" s="146">
        <f t="shared" si="815"/>
        <v>0</v>
      </c>
      <c r="D5648" s="146">
        <f t="shared" si="816"/>
        <v>1</v>
      </c>
      <c r="E5648" s="146">
        <f t="shared" si="817"/>
        <v>1900</v>
      </c>
      <c r="F5648" s="137"/>
      <c r="G5648" s="287"/>
      <c r="H5648" s="137"/>
      <c r="I5648" s="134"/>
      <c r="J5648" s="204"/>
      <c r="K5648" s="133"/>
      <c r="L5648" s="134"/>
      <c r="M5648" s="133"/>
      <c r="N5648" s="134"/>
      <c r="O5648" s="134"/>
      <c r="P5648" s="166"/>
      <c r="Q5648" s="164"/>
      <c r="R5648" s="165"/>
      <c r="S5648" s="138"/>
      <c r="T5648" s="138"/>
      <c r="U5648" s="138"/>
      <c r="V5648" s="138"/>
      <c r="W5648" s="166"/>
      <c r="X5648" s="135"/>
      <c r="Y5648" s="418">
        <f t="shared" si="818"/>
        <v>0</v>
      </c>
      <c r="Z5648" s="291">
        <f t="shared" si="819"/>
        <v>0</v>
      </c>
      <c r="AA5648" s="163"/>
      <c r="AB5648" s="177" t="str">
        <f t="shared" si="820"/>
        <v/>
      </c>
      <c r="AC5648" s="283" t="str">
        <f t="shared" si="821"/>
        <v/>
      </c>
      <c r="AD5648" s="283" t="str">
        <f t="shared" si="822"/>
        <v/>
      </c>
      <c r="AE5648" s="163"/>
      <c r="AF5648" s="162"/>
    </row>
    <row r="5649" spans="1:32">
      <c r="A5649" s="134">
        <v>5640</v>
      </c>
      <c r="B5649" s="136"/>
      <c r="C5649" s="146">
        <f t="shared" si="815"/>
        <v>0</v>
      </c>
      <c r="D5649" s="146">
        <f t="shared" si="816"/>
        <v>1</v>
      </c>
      <c r="E5649" s="146">
        <f t="shared" si="817"/>
        <v>1900</v>
      </c>
      <c r="F5649" s="137"/>
      <c r="G5649" s="287"/>
      <c r="H5649" s="137"/>
      <c r="I5649" s="134"/>
      <c r="J5649" s="204"/>
      <c r="K5649" s="133"/>
      <c r="L5649" s="134"/>
      <c r="M5649" s="133"/>
      <c r="N5649" s="134"/>
      <c r="O5649" s="134"/>
      <c r="P5649" s="166"/>
      <c r="Q5649" s="164"/>
      <c r="R5649" s="165"/>
      <c r="S5649" s="138"/>
      <c r="T5649" s="138"/>
      <c r="U5649" s="138"/>
      <c r="V5649" s="138"/>
      <c r="W5649" s="166"/>
      <c r="X5649" s="135"/>
      <c r="Y5649" s="418">
        <f t="shared" si="818"/>
        <v>0</v>
      </c>
      <c r="Z5649" s="291">
        <f t="shared" si="819"/>
        <v>0</v>
      </c>
      <c r="AA5649" s="163"/>
      <c r="AB5649" s="177" t="str">
        <f t="shared" si="820"/>
        <v/>
      </c>
      <c r="AC5649" s="283" t="str">
        <f t="shared" si="821"/>
        <v/>
      </c>
      <c r="AD5649" s="283" t="str">
        <f t="shared" si="822"/>
        <v/>
      </c>
      <c r="AE5649" s="163"/>
      <c r="AF5649" s="162"/>
    </row>
    <row r="5650" spans="1:32">
      <c r="A5650" s="134">
        <v>5641</v>
      </c>
      <c r="B5650" s="136"/>
      <c r="C5650" s="146">
        <f t="shared" si="815"/>
        <v>0</v>
      </c>
      <c r="D5650" s="146">
        <f t="shared" si="816"/>
        <v>1</v>
      </c>
      <c r="E5650" s="146">
        <f t="shared" si="817"/>
        <v>1900</v>
      </c>
      <c r="F5650" s="137"/>
      <c r="G5650" s="287"/>
      <c r="H5650" s="137"/>
      <c r="I5650" s="134"/>
      <c r="J5650" s="204"/>
      <c r="K5650" s="133"/>
      <c r="L5650" s="134"/>
      <c r="M5650" s="133"/>
      <c r="N5650" s="134"/>
      <c r="O5650" s="134"/>
      <c r="P5650" s="166"/>
      <c r="Q5650" s="164"/>
      <c r="R5650" s="165"/>
      <c r="S5650" s="138"/>
      <c r="T5650" s="138"/>
      <c r="U5650" s="138"/>
      <c r="V5650" s="138"/>
      <c r="W5650" s="166"/>
      <c r="X5650" s="135"/>
      <c r="Y5650" s="418">
        <f t="shared" si="818"/>
        <v>0</v>
      </c>
      <c r="Z5650" s="291">
        <f t="shared" si="819"/>
        <v>0</v>
      </c>
      <c r="AA5650" s="163"/>
      <c r="AB5650" s="177" t="str">
        <f t="shared" si="820"/>
        <v/>
      </c>
      <c r="AC5650" s="283" t="str">
        <f t="shared" si="821"/>
        <v/>
      </c>
      <c r="AD5650" s="283" t="str">
        <f t="shared" si="822"/>
        <v/>
      </c>
      <c r="AE5650" s="163"/>
      <c r="AF5650" s="162"/>
    </row>
    <row r="5651" spans="1:32">
      <c r="A5651" s="134">
        <v>5642</v>
      </c>
      <c r="B5651" s="136"/>
      <c r="C5651" s="146">
        <f t="shared" si="815"/>
        <v>0</v>
      </c>
      <c r="D5651" s="146">
        <f t="shared" si="816"/>
        <v>1</v>
      </c>
      <c r="E5651" s="146">
        <f t="shared" si="817"/>
        <v>1900</v>
      </c>
      <c r="F5651" s="137"/>
      <c r="G5651" s="287"/>
      <c r="H5651" s="137"/>
      <c r="I5651" s="134"/>
      <c r="J5651" s="204"/>
      <c r="K5651" s="133"/>
      <c r="L5651" s="134"/>
      <c r="M5651" s="133"/>
      <c r="N5651" s="134"/>
      <c r="O5651" s="134"/>
      <c r="P5651" s="166"/>
      <c r="Q5651" s="164"/>
      <c r="R5651" s="165"/>
      <c r="S5651" s="138"/>
      <c r="T5651" s="138"/>
      <c r="U5651" s="138"/>
      <c r="V5651" s="138"/>
      <c r="W5651" s="166"/>
      <c r="X5651" s="135"/>
      <c r="Y5651" s="418">
        <f t="shared" si="818"/>
        <v>0</v>
      </c>
      <c r="Z5651" s="291">
        <f t="shared" si="819"/>
        <v>0</v>
      </c>
      <c r="AA5651" s="163"/>
      <c r="AB5651" s="177" t="str">
        <f t="shared" si="820"/>
        <v/>
      </c>
      <c r="AC5651" s="283" t="str">
        <f t="shared" si="821"/>
        <v/>
      </c>
      <c r="AD5651" s="283" t="str">
        <f t="shared" si="822"/>
        <v/>
      </c>
      <c r="AE5651" s="163"/>
      <c r="AF5651" s="162"/>
    </row>
    <row r="5652" spans="1:32">
      <c r="A5652" s="134">
        <v>5643</v>
      </c>
      <c r="B5652" s="136"/>
      <c r="C5652" s="146">
        <f t="shared" si="815"/>
        <v>0</v>
      </c>
      <c r="D5652" s="146">
        <f t="shared" si="816"/>
        <v>1</v>
      </c>
      <c r="E5652" s="146">
        <f t="shared" si="817"/>
        <v>1900</v>
      </c>
      <c r="F5652" s="137"/>
      <c r="G5652" s="287"/>
      <c r="H5652" s="137"/>
      <c r="I5652" s="134"/>
      <c r="J5652" s="204"/>
      <c r="K5652" s="133"/>
      <c r="L5652" s="134"/>
      <c r="M5652" s="133"/>
      <c r="N5652" s="134"/>
      <c r="O5652" s="134"/>
      <c r="P5652" s="166"/>
      <c r="Q5652" s="164"/>
      <c r="R5652" s="165"/>
      <c r="S5652" s="138"/>
      <c r="T5652" s="138"/>
      <c r="U5652" s="138"/>
      <c r="V5652" s="138"/>
      <c r="W5652" s="166"/>
      <c r="X5652" s="135"/>
      <c r="Y5652" s="418">
        <f t="shared" si="818"/>
        <v>0</v>
      </c>
      <c r="Z5652" s="291">
        <f t="shared" si="819"/>
        <v>0</v>
      </c>
      <c r="AA5652" s="163"/>
      <c r="AB5652" s="177" t="str">
        <f t="shared" si="820"/>
        <v/>
      </c>
      <c r="AC5652" s="283" t="str">
        <f t="shared" si="821"/>
        <v/>
      </c>
      <c r="AD5652" s="283" t="str">
        <f t="shared" si="822"/>
        <v/>
      </c>
      <c r="AE5652" s="163"/>
      <c r="AF5652" s="162"/>
    </row>
    <row r="5653" spans="1:32">
      <c r="A5653" s="134">
        <v>5644</v>
      </c>
      <c r="B5653" s="136"/>
      <c r="C5653" s="146">
        <f t="shared" si="815"/>
        <v>0</v>
      </c>
      <c r="D5653" s="146">
        <f t="shared" si="816"/>
        <v>1</v>
      </c>
      <c r="E5653" s="146">
        <f t="shared" si="817"/>
        <v>1900</v>
      </c>
      <c r="F5653" s="137"/>
      <c r="G5653" s="287"/>
      <c r="H5653" s="137"/>
      <c r="I5653" s="134"/>
      <c r="J5653" s="204"/>
      <c r="K5653" s="133"/>
      <c r="L5653" s="134"/>
      <c r="M5653" s="133"/>
      <c r="N5653" s="134"/>
      <c r="O5653" s="134"/>
      <c r="P5653" s="166"/>
      <c r="Q5653" s="164"/>
      <c r="R5653" s="165"/>
      <c r="S5653" s="138"/>
      <c r="T5653" s="138"/>
      <c r="U5653" s="138"/>
      <c r="V5653" s="138"/>
      <c r="W5653" s="166"/>
      <c r="X5653" s="135"/>
      <c r="Y5653" s="418">
        <f t="shared" si="818"/>
        <v>0</v>
      </c>
      <c r="Z5653" s="291">
        <f t="shared" si="819"/>
        <v>0</v>
      </c>
      <c r="AA5653" s="163"/>
      <c r="AB5653" s="177" t="str">
        <f t="shared" si="820"/>
        <v/>
      </c>
      <c r="AC5653" s="283" t="str">
        <f t="shared" si="821"/>
        <v/>
      </c>
      <c r="AD5653" s="283" t="str">
        <f t="shared" si="822"/>
        <v/>
      </c>
      <c r="AE5653" s="163"/>
      <c r="AF5653" s="162"/>
    </row>
    <row r="5654" spans="1:32">
      <c r="A5654" s="134">
        <v>5645</v>
      </c>
      <c r="B5654" s="136"/>
      <c r="C5654" s="146">
        <f t="shared" si="815"/>
        <v>0</v>
      </c>
      <c r="D5654" s="146">
        <f t="shared" si="816"/>
        <v>1</v>
      </c>
      <c r="E5654" s="146">
        <f t="shared" si="817"/>
        <v>1900</v>
      </c>
      <c r="F5654" s="137"/>
      <c r="G5654" s="287"/>
      <c r="H5654" s="137"/>
      <c r="I5654" s="134"/>
      <c r="J5654" s="204"/>
      <c r="K5654" s="133"/>
      <c r="L5654" s="134"/>
      <c r="M5654" s="133"/>
      <c r="N5654" s="134"/>
      <c r="O5654" s="134"/>
      <c r="P5654" s="166"/>
      <c r="Q5654" s="164"/>
      <c r="R5654" s="165"/>
      <c r="S5654" s="138"/>
      <c r="T5654" s="138"/>
      <c r="U5654" s="138"/>
      <c r="V5654" s="138"/>
      <c r="W5654" s="166"/>
      <c r="X5654" s="135"/>
      <c r="Y5654" s="418">
        <f t="shared" si="818"/>
        <v>0</v>
      </c>
      <c r="Z5654" s="291">
        <f t="shared" si="819"/>
        <v>0</v>
      </c>
      <c r="AA5654" s="163"/>
      <c r="AB5654" s="177" t="str">
        <f t="shared" si="820"/>
        <v/>
      </c>
      <c r="AC5654" s="283" t="str">
        <f t="shared" si="821"/>
        <v/>
      </c>
      <c r="AD5654" s="283" t="str">
        <f t="shared" si="822"/>
        <v/>
      </c>
      <c r="AE5654" s="163"/>
      <c r="AF5654" s="162"/>
    </row>
    <row r="5655" spans="1:32">
      <c r="A5655" s="134">
        <v>5646</v>
      </c>
      <c r="B5655" s="136"/>
      <c r="C5655" s="146">
        <f t="shared" si="815"/>
        <v>0</v>
      </c>
      <c r="D5655" s="146">
        <f t="shared" si="816"/>
        <v>1</v>
      </c>
      <c r="E5655" s="146">
        <f t="shared" si="817"/>
        <v>1900</v>
      </c>
      <c r="F5655" s="137"/>
      <c r="G5655" s="287"/>
      <c r="H5655" s="137"/>
      <c r="I5655" s="134"/>
      <c r="J5655" s="204"/>
      <c r="K5655" s="133"/>
      <c r="L5655" s="134"/>
      <c r="M5655" s="133"/>
      <c r="N5655" s="134"/>
      <c r="O5655" s="134"/>
      <c r="P5655" s="166"/>
      <c r="Q5655" s="164"/>
      <c r="R5655" s="165"/>
      <c r="S5655" s="138"/>
      <c r="T5655" s="138"/>
      <c r="U5655" s="138"/>
      <c r="V5655" s="138"/>
      <c r="W5655" s="166"/>
      <c r="X5655" s="135"/>
      <c r="Y5655" s="418">
        <f t="shared" si="818"/>
        <v>0</v>
      </c>
      <c r="Z5655" s="291">
        <f t="shared" si="819"/>
        <v>0</v>
      </c>
      <c r="AA5655" s="163"/>
      <c r="AB5655" s="177" t="str">
        <f t="shared" si="820"/>
        <v/>
      </c>
      <c r="AC5655" s="283" t="str">
        <f t="shared" si="821"/>
        <v/>
      </c>
      <c r="AD5655" s="283" t="str">
        <f t="shared" si="822"/>
        <v/>
      </c>
      <c r="AE5655" s="163"/>
      <c r="AF5655" s="162"/>
    </row>
    <row r="5656" spans="1:32">
      <c r="A5656" s="134">
        <v>5647</v>
      </c>
      <c r="B5656" s="136"/>
      <c r="C5656" s="146">
        <f t="shared" si="815"/>
        <v>0</v>
      </c>
      <c r="D5656" s="146">
        <f t="shared" si="816"/>
        <v>1</v>
      </c>
      <c r="E5656" s="146">
        <f t="shared" si="817"/>
        <v>1900</v>
      </c>
      <c r="F5656" s="137"/>
      <c r="G5656" s="287"/>
      <c r="H5656" s="137"/>
      <c r="I5656" s="134"/>
      <c r="J5656" s="204"/>
      <c r="K5656" s="133"/>
      <c r="L5656" s="134"/>
      <c r="M5656" s="133"/>
      <c r="N5656" s="134"/>
      <c r="O5656" s="134"/>
      <c r="P5656" s="166"/>
      <c r="Q5656" s="164"/>
      <c r="R5656" s="165"/>
      <c r="S5656" s="138"/>
      <c r="T5656" s="138"/>
      <c r="U5656" s="138"/>
      <c r="V5656" s="138"/>
      <c r="W5656" s="166"/>
      <c r="X5656" s="135"/>
      <c r="Y5656" s="418">
        <f t="shared" si="818"/>
        <v>0</v>
      </c>
      <c r="Z5656" s="291">
        <f t="shared" si="819"/>
        <v>0</v>
      </c>
      <c r="AA5656" s="163"/>
      <c r="AB5656" s="177" t="str">
        <f t="shared" si="820"/>
        <v/>
      </c>
      <c r="AC5656" s="283" t="str">
        <f t="shared" si="821"/>
        <v/>
      </c>
      <c r="AD5656" s="283" t="str">
        <f t="shared" si="822"/>
        <v/>
      </c>
      <c r="AE5656" s="163"/>
      <c r="AF5656" s="162"/>
    </row>
    <row r="5657" spans="1:32">
      <c r="A5657" s="134">
        <v>5648</v>
      </c>
      <c r="B5657" s="136"/>
      <c r="C5657" s="146">
        <f t="shared" si="815"/>
        <v>0</v>
      </c>
      <c r="D5657" s="146">
        <f t="shared" si="816"/>
        <v>1</v>
      </c>
      <c r="E5657" s="146">
        <f t="shared" si="817"/>
        <v>1900</v>
      </c>
      <c r="F5657" s="137"/>
      <c r="G5657" s="287"/>
      <c r="H5657" s="137"/>
      <c r="I5657" s="134"/>
      <c r="J5657" s="204"/>
      <c r="K5657" s="133"/>
      <c r="L5657" s="134"/>
      <c r="M5657" s="133"/>
      <c r="N5657" s="134"/>
      <c r="O5657" s="134"/>
      <c r="P5657" s="166"/>
      <c r="Q5657" s="164"/>
      <c r="R5657" s="165"/>
      <c r="S5657" s="138"/>
      <c r="T5657" s="138"/>
      <c r="U5657" s="138"/>
      <c r="V5657" s="138"/>
      <c r="W5657" s="166"/>
      <c r="X5657" s="135"/>
      <c r="Y5657" s="418">
        <f t="shared" si="818"/>
        <v>0</v>
      </c>
      <c r="Z5657" s="291">
        <f t="shared" si="819"/>
        <v>0</v>
      </c>
      <c r="AA5657" s="163"/>
      <c r="AB5657" s="177" t="str">
        <f t="shared" si="820"/>
        <v/>
      </c>
      <c r="AC5657" s="283" t="str">
        <f t="shared" si="821"/>
        <v/>
      </c>
      <c r="AD5657" s="283" t="str">
        <f t="shared" si="822"/>
        <v/>
      </c>
      <c r="AE5657" s="163"/>
      <c r="AF5657" s="162"/>
    </row>
    <row r="5658" spans="1:32">
      <c r="A5658" s="134">
        <v>5649</v>
      </c>
      <c r="B5658" s="136"/>
      <c r="C5658" s="146">
        <f t="shared" si="815"/>
        <v>0</v>
      </c>
      <c r="D5658" s="146">
        <f t="shared" si="816"/>
        <v>1</v>
      </c>
      <c r="E5658" s="146">
        <f t="shared" si="817"/>
        <v>1900</v>
      </c>
      <c r="F5658" s="137"/>
      <c r="G5658" s="287"/>
      <c r="H5658" s="137"/>
      <c r="I5658" s="134"/>
      <c r="J5658" s="204"/>
      <c r="K5658" s="133"/>
      <c r="L5658" s="134"/>
      <c r="M5658" s="133"/>
      <c r="N5658" s="134"/>
      <c r="O5658" s="134"/>
      <c r="P5658" s="166"/>
      <c r="Q5658" s="164"/>
      <c r="R5658" s="165"/>
      <c r="S5658" s="138"/>
      <c r="T5658" s="138"/>
      <c r="U5658" s="138"/>
      <c r="V5658" s="138"/>
      <c r="W5658" s="166"/>
      <c r="X5658" s="135"/>
      <c r="Y5658" s="418">
        <f t="shared" si="818"/>
        <v>0</v>
      </c>
      <c r="Z5658" s="291">
        <f t="shared" si="819"/>
        <v>0</v>
      </c>
      <c r="AA5658" s="163"/>
      <c r="AB5658" s="177" t="str">
        <f t="shared" si="820"/>
        <v/>
      </c>
      <c r="AC5658" s="283" t="str">
        <f t="shared" si="821"/>
        <v/>
      </c>
      <c r="AD5658" s="283" t="str">
        <f t="shared" si="822"/>
        <v/>
      </c>
      <c r="AE5658" s="163"/>
      <c r="AF5658" s="162"/>
    </row>
    <row r="5659" spans="1:32">
      <c r="A5659" s="134">
        <v>5650</v>
      </c>
      <c r="B5659" s="136"/>
      <c r="C5659" s="146">
        <f t="shared" si="815"/>
        <v>0</v>
      </c>
      <c r="D5659" s="146">
        <f t="shared" si="816"/>
        <v>1</v>
      </c>
      <c r="E5659" s="146">
        <f t="shared" si="817"/>
        <v>1900</v>
      </c>
      <c r="F5659" s="137"/>
      <c r="G5659" s="287"/>
      <c r="H5659" s="137"/>
      <c r="I5659" s="134"/>
      <c r="J5659" s="204"/>
      <c r="K5659" s="133"/>
      <c r="L5659" s="134"/>
      <c r="M5659" s="133"/>
      <c r="N5659" s="134"/>
      <c r="O5659" s="134"/>
      <c r="P5659" s="166"/>
      <c r="Q5659" s="164"/>
      <c r="R5659" s="165"/>
      <c r="S5659" s="138"/>
      <c r="T5659" s="138"/>
      <c r="U5659" s="138"/>
      <c r="V5659" s="138"/>
      <c r="W5659" s="166"/>
      <c r="X5659" s="135"/>
      <c r="Y5659" s="418">
        <f t="shared" si="818"/>
        <v>0</v>
      </c>
      <c r="Z5659" s="291">
        <f t="shared" si="819"/>
        <v>0</v>
      </c>
      <c r="AA5659" s="163"/>
      <c r="AB5659" s="177" t="str">
        <f t="shared" si="820"/>
        <v/>
      </c>
      <c r="AC5659" s="283" t="str">
        <f t="shared" si="821"/>
        <v/>
      </c>
      <c r="AD5659" s="283" t="str">
        <f t="shared" si="822"/>
        <v/>
      </c>
      <c r="AE5659" s="163"/>
      <c r="AF5659" s="162"/>
    </row>
    <row r="5660" spans="1:32">
      <c r="A5660" s="134">
        <v>5651</v>
      </c>
      <c r="B5660" s="136"/>
      <c r="C5660" s="146">
        <f t="shared" si="815"/>
        <v>0</v>
      </c>
      <c r="D5660" s="146">
        <f t="shared" si="816"/>
        <v>1</v>
      </c>
      <c r="E5660" s="146">
        <f t="shared" si="817"/>
        <v>1900</v>
      </c>
      <c r="F5660" s="137"/>
      <c r="G5660" s="287"/>
      <c r="H5660" s="137"/>
      <c r="I5660" s="134"/>
      <c r="J5660" s="204"/>
      <c r="K5660" s="133"/>
      <c r="L5660" s="134"/>
      <c r="M5660" s="133"/>
      <c r="N5660" s="134"/>
      <c r="O5660" s="134"/>
      <c r="P5660" s="166"/>
      <c r="Q5660" s="164"/>
      <c r="R5660" s="165"/>
      <c r="S5660" s="138"/>
      <c r="T5660" s="138"/>
      <c r="U5660" s="138"/>
      <c r="V5660" s="138"/>
      <c r="W5660" s="166"/>
      <c r="X5660" s="135"/>
      <c r="Y5660" s="418">
        <f t="shared" si="818"/>
        <v>0</v>
      </c>
      <c r="Z5660" s="291">
        <f t="shared" si="819"/>
        <v>0</v>
      </c>
      <c r="AA5660" s="163"/>
      <c r="AB5660" s="177" t="str">
        <f t="shared" si="820"/>
        <v/>
      </c>
      <c r="AC5660" s="283" t="str">
        <f t="shared" si="821"/>
        <v/>
      </c>
      <c r="AD5660" s="283" t="str">
        <f t="shared" si="822"/>
        <v/>
      </c>
      <c r="AE5660" s="163"/>
      <c r="AF5660" s="162"/>
    </row>
    <row r="5661" spans="1:32">
      <c r="A5661" s="134">
        <v>5652</v>
      </c>
      <c r="B5661" s="136"/>
      <c r="C5661" s="146">
        <f t="shared" si="815"/>
        <v>0</v>
      </c>
      <c r="D5661" s="146">
        <f t="shared" si="816"/>
        <v>1</v>
      </c>
      <c r="E5661" s="146">
        <f t="shared" si="817"/>
        <v>1900</v>
      </c>
      <c r="F5661" s="137"/>
      <c r="G5661" s="287"/>
      <c r="H5661" s="137"/>
      <c r="I5661" s="134"/>
      <c r="J5661" s="204"/>
      <c r="K5661" s="133"/>
      <c r="L5661" s="134"/>
      <c r="M5661" s="133"/>
      <c r="N5661" s="134"/>
      <c r="O5661" s="134"/>
      <c r="P5661" s="166"/>
      <c r="Q5661" s="164"/>
      <c r="R5661" s="165"/>
      <c r="S5661" s="138"/>
      <c r="T5661" s="138"/>
      <c r="U5661" s="138"/>
      <c r="V5661" s="138"/>
      <c r="W5661" s="166"/>
      <c r="X5661" s="135"/>
      <c r="Y5661" s="418">
        <f t="shared" si="818"/>
        <v>0</v>
      </c>
      <c r="Z5661" s="291">
        <f t="shared" si="819"/>
        <v>0</v>
      </c>
      <c r="AA5661" s="163"/>
      <c r="AB5661" s="177" t="str">
        <f t="shared" si="820"/>
        <v/>
      </c>
      <c r="AC5661" s="283" t="str">
        <f t="shared" si="821"/>
        <v/>
      </c>
      <c r="AD5661" s="283" t="str">
        <f t="shared" si="822"/>
        <v/>
      </c>
      <c r="AE5661" s="163"/>
      <c r="AF5661" s="162"/>
    </row>
    <row r="5662" spans="1:32">
      <c r="A5662" s="134">
        <v>5653</v>
      </c>
      <c r="B5662" s="136"/>
      <c r="C5662" s="146">
        <f t="shared" si="815"/>
        <v>0</v>
      </c>
      <c r="D5662" s="146">
        <f t="shared" si="816"/>
        <v>1</v>
      </c>
      <c r="E5662" s="146">
        <f t="shared" si="817"/>
        <v>1900</v>
      </c>
      <c r="F5662" s="137"/>
      <c r="G5662" s="287"/>
      <c r="H5662" s="137"/>
      <c r="I5662" s="134"/>
      <c r="J5662" s="204"/>
      <c r="K5662" s="133"/>
      <c r="L5662" s="134"/>
      <c r="M5662" s="133"/>
      <c r="N5662" s="134"/>
      <c r="O5662" s="134"/>
      <c r="P5662" s="166"/>
      <c r="Q5662" s="164"/>
      <c r="R5662" s="165"/>
      <c r="S5662" s="138"/>
      <c r="T5662" s="138"/>
      <c r="U5662" s="138"/>
      <c r="V5662" s="138"/>
      <c r="W5662" s="166"/>
      <c r="X5662" s="135"/>
      <c r="Y5662" s="418">
        <f t="shared" si="818"/>
        <v>0</v>
      </c>
      <c r="Z5662" s="291">
        <f t="shared" si="819"/>
        <v>0</v>
      </c>
      <c r="AA5662" s="163"/>
      <c r="AB5662" s="177" t="str">
        <f t="shared" si="820"/>
        <v/>
      </c>
      <c r="AC5662" s="283" t="str">
        <f t="shared" si="821"/>
        <v/>
      </c>
      <c r="AD5662" s="283" t="str">
        <f t="shared" si="822"/>
        <v/>
      </c>
      <c r="AE5662" s="163"/>
      <c r="AF5662" s="162"/>
    </row>
    <row r="5663" spans="1:32">
      <c r="A5663" s="134">
        <v>5654</v>
      </c>
      <c r="B5663" s="136"/>
      <c r="C5663" s="146">
        <f t="shared" si="815"/>
        <v>0</v>
      </c>
      <c r="D5663" s="146">
        <f t="shared" si="816"/>
        <v>1</v>
      </c>
      <c r="E5663" s="146">
        <f t="shared" si="817"/>
        <v>1900</v>
      </c>
      <c r="F5663" s="137"/>
      <c r="G5663" s="287"/>
      <c r="H5663" s="137"/>
      <c r="I5663" s="134"/>
      <c r="J5663" s="204"/>
      <c r="K5663" s="133"/>
      <c r="L5663" s="134"/>
      <c r="M5663" s="133"/>
      <c r="N5663" s="134"/>
      <c r="O5663" s="134"/>
      <c r="P5663" s="166"/>
      <c r="Q5663" s="164"/>
      <c r="R5663" s="165"/>
      <c r="S5663" s="138"/>
      <c r="T5663" s="138"/>
      <c r="U5663" s="138"/>
      <c r="V5663" s="138"/>
      <c r="W5663" s="166"/>
      <c r="X5663" s="135"/>
      <c r="Y5663" s="418">
        <f t="shared" si="818"/>
        <v>0</v>
      </c>
      <c r="Z5663" s="291">
        <f t="shared" si="819"/>
        <v>0</v>
      </c>
      <c r="AA5663" s="163"/>
      <c r="AB5663" s="177" t="str">
        <f t="shared" si="820"/>
        <v/>
      </c>
      <c r="AC5663" s="283" t="str">
        <f t="shared" si="821"/>
        <v/>
      </c>
      <c r="AD5663" s="283" t="str">
        <f t="shared" si="822"/>
        <v/>
      </c>
      <c r="AE5663" s="163"/>
      <c r="AF5663" s="162"/>
    </row>
    <row r="5664" spans="1:32">
      <c r="A5664" s="134">
        <v>5655</v>
      </c>
      <c r="B5664" s="136"/>
      <c r="C5664" s="146">
        <f t="shared" si="815"/>
        <v>0</v>
      </c>
      <c r="D5664" s="146">
        <f t="shared" si="816"/>
        <v>1</v>
      </c>
      <c r="E5664" s="146">
        <f t="shared" si="817"/>
        <v>1900</v>
      </c>
      <c r="F5664" s="137"/>
      <c r="G5664" s="287"/>
      <c r="H5664" s="137"/>
      <c r="I5664" s="134"/>
      <c r="J5664" s="204"/>
      <c r="K5664" s="133"/>
      <c r="L5664" s="134"/>
      <c r="M5664" s="133"/>
      <c r="N5664" s="134"/>
      <c r="O5664" s="134"/>
      <c r="P5664" s="166"/>
      <c r="Q5664" s="164"/>
      <c r="R5664" s="165"/>
      <c r="S5664" s="138"/>
      <c r="T5664" s="138"/>
      <c r="U5664" s="138"/>
      <c r="V5664" s="138"/>
      <c r="W5664" s="166"/>
      <c r="X5664" s="135"/>
      <c r="Y5664" s="418">
        <f t="shared" si="818"/>
        <v>0</v>
      </c>
      <c r="Z5664" s="291">
        <f t="shared" si="819"/>
        <v>0</v>
      </c>
      <c r="AA5664" s="163"/>
      <c r="AB5664" s="177" t="str">
        <f t="shared" si="820"/>
        <v/>
      </c>
      <c r="AC5664" s="283" t="str">
        <f t="shared" si="821"/>
        <v/>
      </c>
      <c r="AD5664" s="283" t="str">
        <f t="shared" si="822"/>
        <v/>
      </c>
      <c r="AE5664" s="163"/>
      <c r="AF5664" s="162"/>
    </row>
    <row r="5665" spans="1:32">
      <c r="A5665" s="134">
        <v>5656</v>
      </c>
      <c r="B5665" s="136"/>
      <c r="C5665" s="146">
        <f t="shared" si="815"/>
        <v>0</v>
      </c>
      <c r="D5665" s="146">
        <f t="shared" si="816"/>
        <v>1</v>
      </c>
      <c r="E5665" s="146">
        <f t="shared" si="817"/>
        <v>1900</v>
      </c>
      <c r="F5665" s="137"/>
      <c r="G5665" s="287"/>
      <c r="H5665" s="137"/>
      <c r="I5665" s="134"/>
      <c r="J5665" s="204"/>
      <c r="K5665" s="133"/>
      <c r="L5665" s="134"/>
      <c r="M5665" s="133"/>
      <c r="N5665" s="134"/>
      <c r="O5665" s="134"/>
      <c r="P5665" s="166"/>
      <c r="Q5665" s="164"/>
      <c r="R5665" s="165"/>
      <c r="S5665" s="138"/>
      <c r="T5665" s="138"/>
      <c r="U5665" s="138"/>
      <c r="V5665" s="138"/>
      <c r="W5665" s="166"/>
      <c r="X5665" s="135"/>
      <c r="Y5665" s="418">
        <f t="shared" si="818"/>
        <v>0</v>
      </c>
      <c r="Z5665" s="291">
        <f t="shared" si="819"/>
        <v>0</v>
      </c>
      <c r="AA5665" s="163"/>
      <c r="AB5665" s="177" t="str">
        <f t="shared" si="820"/>
        <v/>
      </c>
      <c r="AC5665" s="283" t="str">
        <f t="shared" si="821"/>
        <v/>
      </c>
      <c r="AD5665" s="283" t="str">
        <f t="shared" si="822"/>
        <v/>
      </c>
      <c r="AE5665" s="163"/>
      <c r="AF5665" s="162"/>
    </row>
    <row r="5666" spans="1:32">
      <c r="A5666" s="134">
        <v>5657</v>
      </c>
      <c r="B5666" s="136"/>
      <c r="C5666" s="146">
        <f t="shared" si="815"/>
        <v>0</v>
      </c>
      <c r="D5666" s="146">
        <f t="shared" si="816"/>
        <v>1</v>
      </c>
      <c r="E5666" s="146">
        <f t="shared" si="817"/>
        <v>1900</v>
      </c>
      <c r="F5666" s="137"/>
      <c r="G5666" s="287"/>
      <c r="H5666" s="137"/>
      <c r="I5666" s="134"/>
      <c r="J5666" s="204"/>
      <c r="K5666" s="133"/>
      <c r="L5666" s="134"/>
      <c r="M5666" s="133"/>
      <c r="N5666" s="134"/>
      <c r="O5666" s="134"/>
      <c r="P5666" s="166"/>
      <c r="Q5666" s="164"/>
      <c r="R5666" s="165"/>
      <c r="S5666" s="138"/>
      <c r="T5666" s="138"/>
      <c r="U5666" s="138"/>
      <c r="V5666" s="138"/>
      <c r="W5666" s="166"/>
      <c r="X5666" s="135"/>
      <c r="Y5666" s="418">
        <f t="shared" si="818"/>
        <v>0</v>
      </c>
      <c r="Z5666" s="291">
        <f t="shared" si="819"/>
        <v>0</v>
      </c>
      <c r="AA5666" s="163"/>
      <c r="AB5666" s="177" t="str">
        <f t="shared" si="820"/>
        <v/>
      </c>
      <c r="AC5666" s="283" t="str">
        <f t="shared" si="821"/>
        <v/>
      </c>
      <c r="AD5666" s="283" t="str">
        <f t="shared" si="822"/>
        <v/>
      </c>
      <c r="AE5666" s="163"/>
      <c r="AF5666" s="162"/>
    </row>
    <row r="5667" spans="1:32">
      <c r="A5667" s="134">
        <v>5658</v>
      </c>
      <c r="B5667" s="136"/>
      <c r="C5667" s="146">
        <f t="shared" si="815"/>
        <v>0</v>
      </c>
      <c r="D5667" s="146">
        <f t="shared" si="816"/>
        <v>1</v>
      </c>
      <c r="E5667" s="146">
        <f t="shared" si="817"/>
        <v>1900</v>
      </c>
      <c r="F5667" s="137"/>
      <c r="G5667" s="287"/>
      <c r="H5667" s="137"/>
      <c r="I5667" s="134"/>
      <c r="J5667" s="204"/>
      <c r="K5667" s="133"/>
      <c r="L5667" s="134"/>
      <c r="M5667" s="133"/>
      <c r="N5667" s="134"/>
      <c r="O5667" s="134"/>
      <c r="P5667" s="166"/>
      <c r="Q5667" s="164"/>
      <c r="R5667" s="165"/>
      <c r="S5667" s="138"/>
      <c r="T5667" s="138"/>
      <c r="U5667" s="138"/>
      <c r="V5667" s="138"/>
      <c r="W5667" s="166"/>
      <c r="X5667" s="135"/>
      <c r="Y5667" s="418">
        <f t="shared" si="818"/>
        <v>0</v>
      </c>
      <c r="Z5667" s="291">
        <f t="shared" si="819"/>
        <v>0</v>
      </c>
      <c r="AA5667" s="163"/>
      <c r="AB5667" s="177" t="str">
        <f t="shared" si="820"/>
        <v/>
      </c>
      <c r="AC5667" s="283" t="str">
        <f t="shared" si="821"/>
        <v/>
      </c>
      <c r="AD5667" s="283" t="str">
        <f t="shared" si="822"/>
        <v/>
      </c>
      <c r="AE5667" s="163"/>
      <c r="AF5667" s="162"/>
    </row>
    <row r="5668" spans="1:32">
      <c r="A5668" s="134">
        <v>5659</v>
      </c>
      <c r="B5668" s="136"/>
      <c r="C5668" s="146">
        <f t="shared" si="815"/>
        <v>0</v>
      </c>
      <c r="D5668" s="146">
        <f t="shared" si="816"/>
        <v>1</v>
      </c>
      <c r="E5668" s="146">
        <f t="shared" si="817"/>
        <v>1900</v>
      </c>
      <c r="F5668" s="137"/>
      <c r="G5668" s="287"/>
      <c r="H5668" s="137"/>
      <c r="I5668" s="134"/>
      <c r="J5668" s="204"/>
      <c r="K5668" s="133"/>
      <c r="L5668" s="134"/>
      <c r="M5668" s="133"/>
      <c r="N5668" s="134"/>
      <c r="O5668" s="134"/>
      <c r="P5668" s="166"/>
      <c r="Q5668" s="164"/>
      <c r="R5668" s="165"/>
      <c r="S5668" s="138"/>
      <c r="T5668" s="138"/>
      <c r="U5668" s="138"/>
      <c r="V5668" s="138"/>
      <c r="W5668" s="166"/>
      <c r="X5668" s="135"/>
      <c r="Y5668" s="418">
        <f t="shared" si="818"/>
        <v>0</v>
      </c>
      <c r="Z5668" s="291">
        <f t="shared" si="819"/>
        <v>0</v>
      </c>
      <c r="AA5668" s="163"/>
      <c r="AB5668" s="177" t="str">
        <f t="shared" si="820"/>
        <v/>
      </c>
      <c r="AC5668" s="283" t="str">
        <f t="shared" si="821"/>
        <v/>
      </c>
      <c r="AD5668" s="283" t="str">
        <f t="shared" si="822"/>
        <v/>
      </c>
      <c r="AE5668" s="163"/>
      <c r="AF5668" s="162"/>
    </row>
    <row r="5669" spans="1:32">
      <c r="A5669" s="134">
        <v>5660</v>
      </c>
      <c r="B5669" s="136"/>
      <c r="C5669" s="146">
        <f t="shared" si="815"/>
        <v>0</v>
      </c>
      <c r="D5669" s="146">
        <f t="shared" si="816"/>
        <v>1</v>
      </c>
      <c r="E5669" s="146">
        <f t="shared" si="817"/>
        <v>1900</v>
      </c>
      <c r="F5669" s="137"/>
      <c r="G5669" s="287"/>
      <c r="H5669" s="137"/>
      <c r="I5669" s="134"/>
      <c r="J5669" s="204"/>
      <c r="K5669" s="133"/>
      <c r="L5669" s="134"/>
      <c r="M5669" s="133"/>
      <c r="N5669" s="134"/>
      <c r="O5669" s="134"/>
      <c r="P5669" s="166"/>
      <c r="Q5669" s="164"/>
      <c r="R5669" s="165"/>
      <c r="S5669" s="138"/>
      <c r="T5669" s="138"/>
      <c r="U5669" s="138"/>
      <c r="V5669" s="138"/>
      <c r="W5669" s="166"/>
      <c r="X5669" s="135"/>
      <c r="Y5669" s="418">
        <f t="shared" si="818"/>
        <v>0</v>
      </c>
      <c r="Z5669" s="291">
        <f t="shared" si="819"/>
        <v>0</v>
      </c>
      <c r="AA5669" s="163"/>
      <c r="AB5669" s="177" t="str">
        <f t="shared" si="820"/>
        <v/>
      </c>
      <c r="AC5669" s="283" t="str">
        <f t="shared" si="821"/>
        <v/>
      </c>
      <c r="AD5669" s="283" t="str">
        <f t="shared" si="822"/>
        <v/>
      </c>
      <c r="AE5669" s="163"/>
      <c r="AF5669" s="162"/>
    </row>
    <row r="5670" spans="1:32">
      <c r="A5670" s="134">
        <v>5661</v>
      </c>
      <c r="B5670" s="136"/>
      <c r="C5670" s="146">
        <f t="shared" si="815"/>
        <v>0</v>
      </c>
      <c r="D5670" s="146">
        <f t="shared" si="816"/>
        <v>1</v>
      </c>
      <c r="E5670" s="146">
        <f t="shared" si="817"/>
        <v>1900</v>
      </c>
      <c r="F5670" s="137"/>
      <c r="G5670" s="287"/>
      <c r="H5670" s="137"/>
      <c r="I5670" s="134"/>
      <c r="J5670" s="204"/>
      <c r="K5670" s="133"/>
      <c r="L5670" s="134"/>
      <c r="M5670" s="133"/>
      <c r="N5670" s="134"/>
      <c r="O5670" s="134"/>
      <c r="P5670" s="166"/>
      <c r="Q5670" s="164"/>
      <c r="R5670" s="165"/>
      <c r="S5670" s="138"/>
      <c r="T5670" s="138"/>
      <c r="U5670" s="138"/>
      <c r="V5670" s="138"/>
      <c r="W5670" s="166"/>
      <c r="X5670" s="135"/>
      <c r="Y5670" s="418">
        <f t="shared" si="818"/>
        <v>0</v>
      </c>
      <c r="Z5670" s="291">
        <f t="shared" si="819"/>
        <v>0</v>
      </c>
      <c r="AA5670" s="163"/>
      <c r="AB5670" s="177" t="str">
        <f t="shared" si="820"/>
        <v/>
      </c>
      <c r="AC5670" s="283" t="str">
        <f t="shared" si="821"/>
        <v/>
      </c>
      <c r="AD5670" s="283" t="str">
        <f t="shared" si="822"/>
        <v/>
      </c>
      <c r="AE5670" s="163"/>
      <c r="AF5670" s="162"/>
    </row>
    <row r="5671" spans="1:32">
      <c r="A5671" s="134">
        <v>5662</v>
      </c>
      <c r="B5671" s="136"/>
      <c r="C5671" s="146">
        <f t="shared" si="815"/>
        <v>0</v>
      </c>
      <c r="D5671" s="146">
        <f t="shared" si="816"/>
        <v>1</v>
      </c>
      <c r="E5671" s="146">
        <f t="shared" si="817"/>
        <v>1900</v>
      </c>
      <c r="F5671" s="137"/>
      <c r="G5671" s="287"/>
      <c r="H5671" s="137"/>
      <c r="I5671" s="134"/>
      <c r="J5671" s="204"/>
      <c r="K5671" s="133"/>
      <c r="L5671" s="134"/>
      <c r="M5671" s="133"/>
      <c r="N5671" s="134"/>
      <c r="O5671" s="134"/>
      <c r="P5671" s="166"/>
      <c r="Q5671" s="164"/>
      <c r="R5671" s="165"/>
      <c r="S5671" s="138"/>
      <c r="T5671" s="138"/>
      <c r="U5671" s="138"/>
      <c r="V5671" s="138"/>
      <c r="W5671" s="166"/>
      <c r="X5671" s="135"/>
      <c r="Y5671" s="418">
        <f t="shared" si="818"/>
        <v>0</v>
      </c>
      <c r="Z5671" s="291">
        <f t="shared" si="819"/>
        <v>0</v>
      </c>
      <c r="AA5671" s="163"/>
      <c r="AB5671" s="177" t="str">
        <f t="shared" si="820"/>
        <v/>
      </c>
      <c r="AC5671" s="283" t="str">
        <f t="shared" si="821"/>
        <v/>
      </c>
      <c r="AD5671" s="283" t="str">
        <f t="shared" si="822"/>
        <v/>
      </c>
      <c r="AE5671" s="163"/>
      <c r="AF5671" s="162"/>
    </row>
    <row r="5672" spans="1:32">
      <c r="A5672" s="134">
        <v>5663</v>
      </c>
      <c r="B5672" s="136"/>
      <c r="C5672" s="146">
        <f t="shared" si="815"/>
        <v>0</v>
      </c>
      <c r="D5672" s="146">
        <f t="shared" si="816"/>
        <v>1</v>
      </c>
      <c r="E5672" s="146">
        <f t="shared" si="817"/>
        <v>1900</v>
      </c>
      <c r="F5672" s="137"/>
      <c r="G5672" s="287"/>
      <c r="H5672" s="137"/>
      <c r="I5672" s="134"/>
      <c r="J5672" s="204"/>
      <c r="K5672" s="133"/>
      <c r="L5672" s="134"/>
      <c r="M5672" s="133"/>
      <c r="N5672" s="134"/>
      <c r="O5672" s="134"/>
      <c r="P5672" s="166"/>
      <c r="Q5672" s="164"/>
      <c r="R5672" s="165"/>
      <c r="S5672" s="138"/>
      <c r="T5672" s="138"/>
      <c r="U5672" s="138"/>
      <c r="V5672" s="138"/>
      <c r="W5672" s="166"/>
      <c r="X5672" s="135"/>
      <c r="Y5672" s="418">
        <f t="shared" si="818"/>
        <v>0</v>
      </c>
      <c r="Z5672" s="291">
        <f t="shared" si="819"/>
        <v>0</v>
      </c>
      <c r="AA5672" s="163"/>
      <c r="AB5672" s="177" t="str">
        <f t="shared" si="820"/>
        <v/>
      </c>
      <c r="AC5672" s="283" t="str">
        <f t="shared" si="821"/>
        <v/>
      </c>
      <c r="AD5672" s="283" t="str">
        <f t="shared" si="822"/>
        <v/>
      </c>
      <c r="AE5672" s="163"/>
      <c r="AF5672" s="162"/>
    </row>
    <row r="5673" spans="1:32">
      <c r="A5673" s="134">
        <v>5664</v>
      </c>
      <c r="B5673" s="136"/>
      <c r="C5673" s="146">
        <f t="shared" si="815"/>
        <v>0</v>
      </c>
      <c r="D5673" s="146">
        <f t="shared" si="816"/>
        <v>1</v>
      </c>
      <c r="E5673" s="146">
        <f t="shared" si="817"/>
        <v>1900</v>
      </c>
      <c r="F5673" s="137"/>
      <c r="G5673" s="287"/>
      <c r="H5673" s="137"/>
      <c r="I5673" s="134"/>
      <c r="J5673" s="204"/>
      <c r="K5673" s="133"/>
      <c r="L5673" s="134"/>
      <c r="M5673" s="133"/>
      <c r="N5673" s="134"/>
      <c r="O5673" s="134"/>
      <c r="P5673" s="166"/>
      <c r="Q5673" s="164"/>
      <c r="R5673" s="165"/>
      <c r="S5673" s="138"/>
      <c r="T5673" s="138"/>
      <c r="U5673" s="138"/>
      <c r="V5673" s="138"/>
      <c r="W5673" s="166"/>
      <c r="X5673" s="135"/>
      <c r="Y5673" s="418">
        <f t="shared" si="818"/>
        <v>0</v>
      </c>
      <c r="Z5673" s="291">
        <f t="shared" si="819"/>
        <v>0</v>
      </c>
      <c r="AA5673" s="163"/>
      <c r="AB5673" s="177" t="str">
        <f t="shared" si="820"/>
        <v/>
      </c>
      <c r="AC5673" s="283" t="str">
        <f t="shared" si="821"/>
        <v/>
      </c>
      <c r="AD5673" s="283" t="str">
        <f t="shared" si="822"/>
        <v/>
      </c>
      <c r="AE5673" s="163"/>
      <c r="AF5673" s="162"/>
    </row>
    <row r="5674" spans="1:32">
      <c r="A5674" s="134">
        <v>5665</v>
      </c>
      <c r="B5674" s="136"/>
      <c r="C5674" s="146">
        <f t="shared" si="815"/>
        <v>0</v>
      </c>
      <c r="D5674" s="146">
        <f t="shared" si="816"/>
        <v>1</v>
      </c>
      <c r="E5674" s="146">
        <f t="shared" si="817"/>
        <v>1900</v>
      </c>
      <c r="F5674" s="137"/>
      <c r="G5674" s="287"/>
      <c r="H5674" s="137"/>
      <c r="I5674" s="134"/>
      <c r="J5674" s="204"/>
      <c r="K5674" s="133"/>
      <c r="L5674" s="134"/>
      <c r="M5674" s="133"/>
      <c r="N5674" s="134"/>
      <c r="O5674" s="134"/>
      <c r="P5674" s="166"/>
      <c r="Q5674" s="164"/>
      <c r="R5674" s="165"/>
      <c r="S5674" s="138"/>
      <c r="T5674" s="138"/>
      <c r="U5674" s="138"/>
      <c r="V5674" s="138"/>
      <c r="W5674" s="166"/>
      <c r="X5674" s="135"/>
      <c r="Y5674" s="418">
        <f t="shared" si="818"/>
        <v>0</v>
      </c>
      <c r="Z5674" s="291">
        <f t="shared" si="819"/>
        <v>0</v>
      </c>
      <c r="AA5674" s="163"/>
      <c r="AB5674" s="177" t="str">
        <f t="shared" si="820"/>
        <v/>
      </c>
      <c r="AC5674" s="283" t="str">
        <f t="shared" si="821"/>
        <v/>
      </c>
      <c r="AD5674" s="283" t="str">
        <f t="shared" si="822"/>
        <v/>
      </c>
      <c r="AE5674" s="163"/>
      <c r="AF5674" s="162"/>
    </row>
    <row r="5675" spans="1:32">
      <c r="A5675" s="134">
        <v>5666</v>
      </c>
      <c r="B5675" s="136"/>
      <c r="C5675" s="146">
        <f t="shared" si="815"/>
        <v>0</v>
      </c>
      <c r="D5675" s="146">
        <f t="shared" si="816"/>
        <v>1</v>
      </c>
      <c r="E5675" s="146">
        <f t="shared" si="817"/>
        <v>1900</v>
      </c>
      <c r="F5675" s="137"/>
      <c r="G5675" s="287"/>
      <c r="H5675" s="137"/>
      <c r="I5675" s="134"/>
      <c r="J5675" s="204"/>
      <c r="K5675" s="133"/>
      <c r="L5675" s="134"/>
      <c r="M5675" s="133"/>
      <c r="N5675" s="134"/>
      <c r="O5675" s="134"/>
      <c r="P5675" s="166"/>
      <c r="Q5675" s="164"/>
      <c r="R5675" s="165"/>
      <c r="S5675" s="138"/>
      <c r="T5675" s="138"/>
      <c r="U5675" s="138"/>
      <c r="V5675" s="138"/>
      <c r="W5675" s="166"/>
      <c r="X5675" s="135"/>
      <c r="Y5675" s="418">
        <f t="shared" si="818"/>
        <v>0</v>
      </c>
      <c r="Z5675" s="291">
        <f t="shared" si="819"/>
        <v>0</v>
      </c>
      <c r="AA5675" s="163"/>
      <c r="AB5675" s="177" t="str">
        <f t="shared" si="820"/>
        <v/>
      </c>
      <c r="AC5675" s="283" t="str">
        <f t="shared" si="821"/>
        <v/>
      </c>
      <c r="AD5675" s="283" t="str">
        <f t="shared" si="822"/>
        <v/>
      </c>
      <c r="AE5675" s="163"/>
      <c r="AF5675" s="162"/>
    </row>
    <row r="5676" spans="1:32">
      <c r="A5676" s="134">
        <v>5667</v>
      </c>
      <c r="B5676" s="136"/>
      <c r="C5676" s="146">
        <f t="shared" si="815"/>
        <v>0</v>
      </c>
      <c r="D5676" s="146">
        <f t="shared" si="816"/>
        <v>1</v>
      </c>
      <c r="E5676" s="146">
        <f t="shared" si="817"/>
        <v>1900</v>
      </c>
      <c r="F5676" s="137"/>
      <c r="G5676" s="287"/>
      <c r="H5676" s="137"/>
      <c r="I5676" s="134"/>
      <c r="J5676" s="204"/>
      <c r="K5676" s="133"/>
      <c r="L5676" s="134"/>
      <c r="M5676" s="133"/>
      <c r="N5676" s="134"/>
      <c r="O5676" s="134"/>
      <c r="P5676" s="166"/>
      <c r="Q5676" s="164"/>
      <c r="R5676" s="165"/>
      <c r="S5676" s="138"/>
      <c r="T5676" s="138"/>
      <c r="U5676" s="138"/>
      <c r="V5676" s="138"/>
      <c r="W5676" s="166"/>
      <c r="X5676" s="135"/>
      <c r="Y5676" s="418">
        <f t="shared" si="818"/>
        <v>0</v>
      </c>
      <c r="Z5676" s="291">
        <f t="shared" si="819"/>
        <v>0</v>
      </c>
      <c r="AA5676" s="163"/>
      <c r="AB5676" s="177" t="str">
        <f t="shared" si="820"/>
        <v/>
      </c>
      <c r="AC5676" s="283" t="str">
        <f t="shared" si="821"/>
        <v/>
      </c>
      <c r="AD5676" s="283" t="str">
        <f t="shared" si="822"/>
        <v/>
      </c>
      <c r="AE5676" s="163"/>
      <c r="AF5676" s="162"/>
    </row>
    <row r="5677" spans="1:32">
      <c r="A5677" s="134">
        <v>5668</v>
      </c>
      <c r="B5677" s="136"/>
      <c r="C5677" s="146">
        <f t="shared" si="815"/>
        <v>0</v>
      </c>
      <c r="D5677" s="146">
        <f t="shared" si="816"/>
        <v>1</v>
      </c>
      <c r="E5677" s="146">
        <f t="shared" si="817"/>
        <v>1900</v>
      </c>
      <c r="F5677" s="137"/>
      <c r="G5677" s="287"/>
      <c r="H5677" s="137"/>
      <c r="I5677" s="134"/>
      <c r="J5677" s="204"/>
      <c r="K5677" s="133"/>
      <c r="L5677" s="134"/>
      <c r="M5677" s="133"/>
      <c r="N5677" s="134"/>
      <c r="O5677" s="134"/>
      <c r="P5677" s="166"/>
      <c r="Q5677" s="164"/>
      <c r="R5677" s="165"/>
      <c r="S5677" s="138"/>
      <c r="T5677" s="138"/>
      <c r="U5677" s="138"/>
      <c r="V5677" s="138"/>
      <c r="W5677" s="166"/>
      <c r="X5677" s="135"/>
      <c r="Y5677" s="418">
        <f t="shared" si="818"/>
        <v>0</v>
      </c>
      <c r="Z5677" s="291">
        <f t="shared" si="819"/>
        <v>0</v>
      </c>
      <c r="AA5677" s="163"/>
      <c r="AB5677" s="177" t="str">
        <f t="shared" si="820"/>
        <v/>
      </c>
      <c r="AC5677" s="283" t="str">
        <f t="shared" si="821"/>
        <v/>
      </c>
      <c r="AD5677" s="283" t="str">
        <f t="shared" si="822"/>
        <v/>
      </c>
      <c r="AE5677" s="163"/>
      <c r="AF5677" s="162"/>
    </row>
    <row r="5678" spans="1:32">
      <c r="A5678" s="134">
        <v>5669</v>
      </c>
      <c r="B5678" s="136"/>
      <c r="C5678" s="146">
        <f t="shared" si="815"/>
        <v>0</v>
      </c>
      <c r="D5678" s="146">
        <f t="shared" si="816"/>
        <v>1</v>
      </c>
      <c r="E5678" s="146">
        <f t="shared" si="817"/>
        <v>1900</v>
      </c>
      <c r="F5678" s="137"/>
      <c r="G5678" s="287"/>
      <c r="H5678" s="137"/>
      <c r="I5678" s="134"/>
      <c r="J5678" s="204"/>
      <c r="K5678" s="133"/>
      <c r="L5678" s="134"/>
      <c r="M5678" s="133"/>
      <c r="N5678" s="134"/>
      <c r="O5678" s="134"/>
      <c r="P5678" s="166"/>
      <c r="Q5678" s="164"/>
      <c r="R5678" s="165"/>
      <c r="S5678" s="138"/>
      <c r="T5678" s="138"/>
      <c r="U5678" s="138"/>
      <c r="V5678" s="138"/>
      <c r="W5678" s="166"/>
      <c r="X5678" s="135"/>
      <c r="Y5678" s="418">
        <f t="shared" si="818"/>
        <v>0</v>
      </c>
      <c r="Z5678" s="291">
        <f t="shared" si="819"/>
        <v>0</v>
      </c>
      <c r="AA5678" s="163"/>
      <c r="AB5678" s="177" t="str">
        <f t="shared" si="820"/>
        <v/>
      </c>
      <c r="AC5678" s="283" t="str">
        <f t="shared" si="821"/>
        <v/>
      </c>
      <c r="AD5678" s="283" t="str">
        <f t="shared" si="822"/>
        <v/>
      </c>
      <c r="AE5678" s="163"/>
      <c r="AF5678" s="162"/>
    </row>
    <row r="5679" spans="1:32">
      <c r="A5679" s="134">
        <v>5670</v>
      </c>
      <c r="B5679" s="136"/>
      <c r="C5679" s="146">
        <f t="shared" si="815"/>
        <v>0</v>
      </c>
      <c r="D5679" s="146">
        <f t="shared" si="816"/>
        <v>1</v>
      </c>
      <c r="E5679" s="146">
        <f t="shared" si="817"/>
        <v>1900</v>
      </c>
      <c r="F5679" s="137"/>
      <c r="G5679" s="287"/>
      <c r="H5679" s="137"/>
      <c r="I5679" s="134"/>
      <c r="J5679" s="204"/>
      <c r="K5679" s="133"/>
      <c r="L5679" s="134"/>
      <c r="M5679" s="133"/>
      <c r="N5679" s="134"/>
      <c r="O5679" s="134"/>
      <c r="P5679" s="166"/>
      <c r="Q5679" s="164"/>
      <c r="R5679" s="165"/>
      <c r="S5679" s="138"/>
      <c r="T5679" s="138"/>
      <c r="U5679" s="138"/>
      <c r="V5679" s="138"/>
      <c r="W5679" s="166"/>
      <c r="X5679" s="135"/>
      <c r="Y5679" s="418">
        <f t="shared" si="818"/>
        <v>0</v>
      </c>
      <c r="Z5679" s="291">
        <f t="shared" si="819"/>
        <v>0</v>
      </c>
      <c r="AA5679" s="163"/>
      <c r="AB5679" s="177" t="str">
        <f t="shared" si="820"/>
        <v/>
      </c>
      <c r="AC5679" s="283" t="str">
        <f t="shared" si="821"/>
        <v/>
      </c>
      <c r="AD5679" s="283" t="str">
        <f t="shared" si="822"/>
        <v/>
      </c>
      <c r="AE5679" s="163"/>
      <c r="AF5679" s="162"/>
    </row>
    <row r="5680" spans="1:32">
      <c r="A5680" s="134">
        <v>5671</v>
      </c>
      <c r="B5680" s="136"/>
      <c r="C5680" s="146">
        <f t="shared" si="815"/>
        <v>0</v>
      </c>
      <c r="D5680" s="146">
        <f t="shared" si="816"/>
        <v>1</v>
      </c>
      <c r="E5680" s="146">
        <f t="shared" si="817"/>
        <v>1900</v>
      </c>
      <c r="F5680" s="137"/>
      <c r="G5680" s="287"/>
      <c r="H5680" s="137"/>
      <c r="I5680" s="134"/>
      <c r="J5680" s="204"/>
      <c r="K5680" s="133"/>
      <c r="L5680" s="134"/>
      <c r="M5680" s="133"/>
      <c r="N5680" s="134"/>
      <c r="O5680" s="134"/>
      <c r="P5680" s="166"/>
      <c r="Q5680" s="164"/>
      <c r="R5680" s="165"/>
      <c r="S5680" s="138"/>
      <c r="T5680" s="138"/>
      <c r="U5680" s="138"/>
      <c r="V5680" s="138"/>
      <c r="W5680" s="166"/>
      <c r="X5680" s="135"/>
      <c r="Y5680" s="418">
        <f t="shared" si="818"/>
        <v>0</v>
      </c>
      <c r="Z5680" s="291">
        <f t="shared" si="819"/>
        <v>0</v>
      </c>
      <c r="AA5680" s="163"/>
      <c r="AB5680" s="177" t="str">
        <f t="shared" si="820"/>
        <v/>
      </c>
      <c r="AC5680" s="283" t="str">
        <f t="shared" si="821"/>
        <v/>
      </c>
      <c r="AD5680" s="283" t="str">
        <f t="shared" si="822"/>
        <v/>
      </c>
      <c r="AE5680" s="163"/>
      <c r="AF5680" s="162"/>
    </row>
    <row r="5681" spans="1:32">
      <c r="A5681" s="134">
        <v>5672</v>
      </c>
      <c r="B5681" s="136"/>
      <c r="C5681" s="146">
        <f t="shared" si="815"/>
        <v>0</v>
      </c>
      <c r="D5681" s="146">
        <f t="shared" si="816"/>
        <v>1</v>
      </c>
      <c r="E5681" s="146">
        <f t="shared" si="817"/>
        <v>1900</v>
      </c>
      <c r="F5681" s="137"/>
      <c r="G5681" s="287"/>
      <c r="H5681" s="137"/>
      <c r="I5681" s="134"/>
      <c r="J5681" s="204"/>
      <c r="K5681" s="133"/>
      <c r="L5681" s="134"/>
      <c r="M5681" s="133"/>
      <c r="N5681" s="134"/>
      <c r="O5681" s="134"/>
      <c r="P5681" s="166"/>
      <c r="Q5681" s="164"/>
      <c r="R5681" s="165"/>
      <c r="S5681" s="138"/>
      <c r="T5681" s="138"/>
      <c r="U5681" s="138"/>
      <c r="V5681" s="138"/>
      <c r="W5681" s="166"/>
      <c r="X5681" s="135"/>
      <c r="Y5681" s="418">
        <f t="shared" si="818"/>
        <v>0</v>
      </c>
      <c r="Z5681" s="291">
        <f t="shared" si="819"/>
        <v>0</v>
      </c>
      <c r="AA5681" s="163"/>
      <c r="AB5681" s="177" t="str">
        <f t="shared" si="820"/>
        <v/>
      </c>
      <c r="AC5681" s="283" t="str">
        <f t="shared" si="821"/>
        <v/>
      </c>
      <c r="AD5681" s="283" t="str">
        <f t="shared" si="822"/>
        <v/>
      </c>
      <c r="AE5681" s="163"/>
      <c r="AF5681" s="162"/>
    </row>
    <row r="5682" spans="1:32">
      <c r="A5682" s="134">
        <v>5673</v>
      </c>
      <c r="B5682" s="136"/>
      <c r="C5682" s="146">
        <f t="shared" si="815"/>
        <v>0</v>
      </c>
      <c r="D5682" s="146">
        <f t="shared" si="816"/>
        <v>1</v>
      </c>
      <c r="E5682" s="146">
        <f t="shared" si="817"/>
        <v>1900</v>
      </c>
      <c r="F5682" s="137"/>
      <c r="G5682" s="287"/>
      <c r="H5682" s="137"/>
      <c r="I5682" s="134"/>
      <c r="J5682" s="204"/>
      <c r="K5682" s="133"/>
      <c r="L5682" s="134"/>
      <c r="M5682" s="133"/>
      <c r="N5682" s="134"/>
      <c r="O5682" s="134"/>
      <c r="P5682" s="166"/>
      <c r="Q5682" s="164"/>
      <c r="R5682" s="165"/>
      <c r="S5682" s="138"/>
      <c r="T5682" s="138"/>
      <c r="U5682" s="138"/>
      <c r="V5682" s="138"/>
      <c r="W5682" s="166"/>
      <c r="X5682" s="135"/>
      <c r="Y5682" s="418">
        <f t="shared" si="818"/>
        <v>0</v>
      </c>
      <c r="Z5682" s="291">
        <f t="shared" si="819"/>
        <v>0</v>
      </c>
      <c r="AA5682" s="163"/>
      <c r="AB5682" s="177" t="str">
        <f t="shared" si="820"/>
        <v/>
      </c>
      <c r="AC5682" s="283" t="str">
        <f t="shared" si="821"/>
        <v/>
      </c>
      <c r="AD5682" s="283" t="str">
        <f t="shared" si="822"/>
        <v/>
      </c>
      <c r="AE5682" s="163"/>
      <c r="AF5682" s="162"/>
    </row>
    <row r="5683" spans="1:32">
      <c r="A5683" s="134">
        <v>5674</v>
      </c>
      <c r="B5683" s="136"/>
      <c r="C5683" s="146">
        <f t="shared" si="815"/>
        <v>0</v>
      </c>
      <c r="D5683" s="146">
        <f t="shared" si="816"/>
        <v>1</v>
      </c>
      <c r="E5683" s="146">
        <f t="shared" si="817"/>
        <v>1900</v>
      </c>
      <c r="F5683" s="137"/>
      <c r="G5683" s="287"/>
      <c r="H5683" s="137"/>
      <c r="I5683" s="134"/>
      <c r="J5683" s="204"/>
      <c r="K5683" s="133"/>
      <c r="L5683" s="134"/>
      <c r="M5683" s="133"/>
      <c r="N5683" s="134"/>
      <c r="O5683" s="134"/>
      <c r="P5683" s="166"/>
      <c r="Q5683" s="164"/>
      <c r="R5683" s="165"/>
      <c r="S5683" s="138"/>
      <c r="T5683" s="138"/>
      <c r="U5683" s="138"/>
      <c r="V5683" s="138"/>
      <c r="W5683" s="166"/>
      <c r="X5683" s="135"/>
      <c r="Y5683" s="418">
        <f t="shared" si="818"/>
        <v>0</v>
      </c>
      <c r="Z5683" s="291">
        <f t="shared" si="819"/>
        <v>0</v>
      </c>
      <c r="AA5683" s="163"/>
      <c r="AB5683" s="177" t="str">
        <f t="shared" si="820"/>
        <v/>
      </c>
      <c r="AC5683" s="283" t="str">
        <f t="shared" si="821"/>
        <v/>
      </c>
      <c r="AD5683" s="283" t="str">
        <f t="shared" si="822"/>
        <v/>
      </c>
      <c r="AE5683" s="163"/>
      <c r="AF5683" s="162"/>
    </row>
    <row r="5684" spans="1:32">
      <c r="A5684" s="134">
        <v>5675</v>
      </c>
      <c r="B5684" s="136"/>
      <c r="C5684" s="146">
        <f t="shared" si="815"/>
        <v>0</v>
      </c>
      <c r="D5684" s="146">
        <f t="shared" si="816"/>
        <v>1</v>
      </c>
      <c r="E5684" s="146">
        <f t="shared" si="817"/>
        <v>1900</v>
      </c>
      <c r="F5684" s="137"/>
      <c r="G5684" s="287"/>
      <c r="H5684" s="137"/>
      <c r="I5684" s="134"/>
      <c r="J5684" s="204"/>
      <c r="K5684" s="133"/>
      <c r="L5684" s="134"/>
      <c r="M5684" s="133"/>
      <c r="N5684" s="134"/>
      <c r="O5684" s="134"/>
      <c r="P5684" s="166"/>
      <c r="Q5684" s="164"/>
      <c r="R5684" s="165"/>
      <c r="S5684" s="138"/>
      <c r="T5684" s="138"/>
      <c r="U5684" s="138"/>
      <c r="V5684" s="138"/>
      <c r="W5684" s="166"/>
      <c r="X5684" s="135"/>
      <c r="Y5684" s="418">
        <f t="shared" si="818"/>
        <v>0</v>
      </c>
      <c r="Z5684" s="291">
        <f t="shared" si="819"/>
        <v>0</v>
      </c>
      <c r="AA5684" s="163"/>
      <c r="AB5684" s="177" t="str">
        <f t="shared" si="820"/>
        <v/>
      </c>
      <c r="AC5684" s="283" t="str">
        <f t="shared" si="821"/>
        <v/>
      </c>
      <c r="AD5684" s="283" t="str">
        <f t="shared" si="822"/>
        <v/>
      </c>
      <c r="AE5684" s="163"/>
      <c r="AF5684" s="162"/>
    </row>
    <row r="5685" spans="1:32">
      <c r="A5685" s="134">
        <v>5676</v>
      </c>
      <c r="B5685" s="136"/>
      <c r="C5685" s="146">
        <f t="shared" si="815"/>
        <v>0</v>
      </c>
      <c r="D5685" s="146">
        <f t="shared" si="816"/>
        <v>1</v>
      </c>
      <c r="E5685" s="146">
        <f t="shared" si="817"/>
        <v>1900</v>
      </c>
      <c r="F5685" s="137"/>
      <c r="G5685" s="287"/>
      <c r="H5685" s="137"/>
      <c r="I5685" s="134"/>
      <c r="J5685" s="204"/>
      <c r="K5685" s="133"/>
      <c r="L5685" s="134"/>
      <c r="M5685" s="133"/>
      <c r="N5685" s="134"/>
      <c r="O5685" s="134"/>
      <c r="P5685" s="166"/>
      <c r="Q5685" s="164"/>
      <c r="R5685" s="165"/>
      <c r="S5685" s="138"/>
      <c r="T5685" s="138"/>
      <c r="U5685" s="138"/>
      <c r="V5685" s="138"/>
      <c r="W5685" s="166"/>
      <c r="X5685" s="135"/>
      <c r="Y5685" s="418">
        <f t="shared" si="818"/>
        <v>0</v>
      </c>
      <c r="Z5685" s="291">
        <f t="shared" si="819"/>
        <v>0</v>
      </c>
      <c r="AA5685" s="163"/>
      <c r="AB5685" s="177" t="str">
        <f t="shared" si="820"/>
        <v/>
      </c>
      <c r="AC5685" s="283" t="str">
        <f t="shared" si="821"/>
        <v/>
      </c>
      <c r="AD5685" s="283" t="str">
        <f t="shared" si="822"/>
        <v/>
      </c>
      <c r="AE5685" s="163"/>
      <c r="AF5685" s="162"/>
    </row>
    <row r="5686" spans="1:32">
      <c r="A5686" s="134">
        <v>5677</v>
      </c>
      <c r="B5686" s="136"/>
      <c r="C5686" s="146">
        <f t="shared" si="815"/>
        <v>0</v>
      </c>
      <c r="D5686" s="146">
        <f t="shared" si="816"/>
        <v>1</v>
      </c>
      <c r="E5686" s="146">
        <f t="shared" si="817"/>
        <v>1900</v>
      </c>
      <c r="F5686" s="137"/>
      <c r="G5686" s="287"/>
      <c r="H5686" s="137"/>
      <c r="I5686" s="134"/>
      <c r="J5686" s="204"/>
      <c r="K5686" s="133"/>
      <c r="L5686" s="134"/>
      <c r="M5686" s="133"/>
      <c r="N5686" s="134"/>
      <c r="O5686" s="134"/>
      <c r="P5686" s="166"/>
      <c r="Q5686" s="164"/>
      <c r="R5686" s="165"/>
      <c r="S5686" s="138"/>
      <c r="T5686" s="138"/>
      <c r="U5686" s="138"/>
      <c r="V5686" s="138"/>
      <c r="W5686" s="166"/>
      <c r="X5686" s="135"/>
      <c r="Y5686" s="418">
        <f t="shared" si="818"/>
        <v>0</v>
      </c>
      <c r="Z5686" s="291">
        <f t="shared" si="819"/>
        <v>0</v>
      </c>
      <c r="AA5686" s="163"/>
      <c r="AB5686" s="177" t="str">
        <f t="shared" si="820"/>
        <v/>
      </c>
      <c r="AC5686" s="283" t="str">
        <f t="shared" si="821"/>
        <v/>
      </c>
      <c r="AD5686" s="283" t="str">
        <f t="shared" si="822"/>
        <v/>
      </c>
      <c r="AE5686" s="163"/>
      <c r="AF5686" s="162"/>
    </row>
    <row r="5687" spans="1:32">
      <c r="A5687" s="134">
        <v>5678</v>
      </c>
      <c r="B5687" s="136"/>
      <c r="C5687" s="146">
        <f t="shared" si="815"/>
        <v>0</v>
      </c>
      <c r="D5687" s="146">
        <f t="shared" si="816"/>
        <v>1</v>
      </c>
      <c r="E5687" s="146">
        <f t="shared" si="817"/>
        <v>1900</v>
      </c>
      <c r="F5687" s="137"/>
      <c r="G5687" s="287"/>
      <c r="H5687" s="137"/>
      <c r="I5687" s="134"/>
      <c r="J5687" s="204"/>
      <c r="K5687" s="133"/>
      <c r="L5687" s="134"/>
      <c r="M5687" s="133"/>
      <c r="N5687" s="134"/>
      <c r="O5687" s="134"/>
      <c r="P5687" s="166"/>
      <c r="Q5687" s="164"/>
      <c r="R5687" s="165"/>
      <c r="S5687" s="138"/>
      <c r="T5687" s="138"/>
      <c r="U5687" s="138"/>
      <c r="V5687" s="138"/>
      <c r="W5687" s="166"/>
      <c r="X5687" s="135"/>
      <c r="Y5687" s="418">
        <f t="shared" si="818"/>
        <v>0</v>
      </c>
      <c r="Z5687" s="291">
        <f t="shared" si="819"/>
        <v>0</v>
      </c>
      <c r="AA5687" s="163"/>
      <c r="AB5687" s="177" t="str">
        <f t="shared" si="820"/>
        <v/>
      </c>
      <c r="AC5687" s="283" t="str">
        <f t="shared" si="821"/>
        <v/>
      </c>
      <c r="AD5687" s="283" t="str">
        <f t="shared" si="822"/>
        <v/>
      </c>
      <c r="AE5687" s="163"/>
      <c r="AF5687" s="162"/>
    </row>
    <row r="5688" spans="1:32">
      <c r="A5688" s="134">
        <v>5679</v>
      </c>
      <c r="B5688" s="136"/>
      <c r="C5688" s="146">
        <f t="shared" si="815"/>
        <v>0</v>
      </c>
      <c r="D5688" s="146">
        <f t="shared" si="816"/>
        <v>1</v>
      </c>
      <c r="E5688" s="146">
        <f t="shared" si="817"/>
        <v>1900</v>
      </c>
      <c r="F5688" s="137"/>
      <c r="G5688" s="287"/>
      <c r="H5688" s="137"/>
      <c r="I5688" s="134"/>
      <c r="J5688" s="204"/>
      <c r="K5688" s="133"/>
      <c r="L5688" s="134"/>
      <c r="M5688" s="133"/>
      <c r="N5688" s="134"/>
      <c r="O5688" s="134"/>
      <c r="P5688" s="166"/>
      <c r="Q5688" s="164"/>
      <c r="R5688" s="165"/>
      <c r="S5688" s="138"/>
      <c r="T5688" s="138"/>
      <c r="U5688" s="138"/>
      <c r="V5688" s="138"/>
      <c r="W5688" s="166"/>
      <c r="X5688" s="135"/>
      <c r="Y5688" s="418">
        <f t="shared" si="818"/>
        <v>0</v>
      </c>
      <c r="Z5688" s="291">
        <f t="shared" si="819"/>
        <v>0</v>
      </c>
      <c r="AA5688" s="163"/>
      <c r="AB5688" s="177" t="str">
        <f t="shared" si="820"/>
        <v/>
      </c>
      <c r="AC5688" s="283" t="str">
        <f t="shared" si="821"/>
        <v/>
      </c>
      <c r="AD5688" s="283" t="str">
        <f t="shared" si="822"/>
        <v/>
      </c>
      <c r="AE5688" s="163"/>
      <c r="AF5688" s="162"/>
    </row>
    <row r="5689" spans="1:32">
      <c r="A5689" s="134">
        <v>5680</v>
      </c>
      <c r="B5689" s="136"/>
      <c r="C5689" s="146">
        <f t="shared" si="815"/>
        <v>0</v>
      </c>
      <c r="D5689" s="146">
        <f t="shared" si="816"/>
        <v>1</v>
      </c>
      <c r="E5689" s="146">
        <f t="shared" si="817"/>
        <v>1900</v>
      </c>
      <c r="F5689" s="137"/>
      <c r="G5689" s="287"/>
      <c r="H5689" s="137"/>
      <c r="I5689" s="134"/>
      <c r="J5689" s="204"/>
      <c r="K5689" s="133"/>
      <c r="L5689" s="134"/>
      <c r="M5689" s="133"/>
      <c r="N5689" s="134"/>
      <c r="O5689" s="134"/>
      <c r="P5689" s="166"/>
      <c r="Q5689" s="164"/>
      <c r="R5689" s="165"/>
      <c r="S5689" s="138"/>
      <c r="T5689" s="138"/>
      <c r="U5689" s="138"/>
      <c r="V5689" s="138"/>
      <c r="W5689" s="166"/>
      <c r="X5689" s="135"/>
      <c r="Y5689" s="418">
        <f t="shared" si="818"/>
        <v>0</v>
      </c>
      <c r="Z5689" s="291">
        <f t="shared" si="819"/>
        <v>0</v>
      </c>
      <c r="AA5689" s="163"/>
      <c r="AB5689" s="177" t="str">
        <f t="shared" si="820"/>
        <v/>
      </c>
      <c r="AC5689" s="283" t="str">
        <f t="shared" si="821"/>
        <v/>
      </c>
      <c r="AD5689" s="283" t="str">
        <f t="shared" si="822"/>
        <v/>
      </c>
      <c r="AE5689" s="163"/>
      <c r="AF5689" s="162"/>
    </row>
    <row r="5690" spans="1:32">
      <c r="A5690" s="134">
        <v>5681</v>
      </c>
      <c r="B5690" s="136"/>
      <c r="C5690" s="146">
        <f t="shared" si="815"/>
        <v>0</v>
      </c>
      <c r="D5690" s="146">
        <f t="shared" si="816"/>
        <v>1</v>
      </c>
      <c r="E5690" s="146">
        <f t="shared" si="817"/>
        <v>1900</v>
      </c>
      <c r="F5690" s="137"/>
      <c r="G5690" s="287"/>
      <c r="H5690" s="137"/>
      <c r="I5690" s="134"/>
      <c r="J5690" s="204"/>
      <c r="K5690" s="133"/>
      <c r="L5690" s="134"/>
      <c r="M5690" s="133"/>
      <c r="N5690" s="134"/>
      <c r="O5690" s="134"/>
      <c r="P5690" s="166"/>
      <c r="Q5690" s="164"/>
      <c r="R5690" s="165"/>
      <c r="S5690" s="138"/>
      <c r="T5690" s="138"/>
      <c r="U5690" s="138"/>
      <c r="V5690" s="138"/>
      <c r="W5690" s="166"/>
      <c r="X5690" s="135"/>
      <c r="Y5690" s="418">
        <f t="shared" si="818"/>
        <v>0</v>
      </c>
      <c r="Z5690" s="291">
        <f t="shared" si="819"/>
        <v>0</v>
      </c>
      <c r="AA5690" s="163"/>
      <c r="AB5690" s="177" t="str">
        <f t="shared" si="820"/>
        <v/>
      </c>
      <c r="AC5690" s="283" t="str">
        <f t="shared" si="821"/>
        <v/>
      </c>
      <c r="AD5690" s="283" t="str">
        <f t="shared" si="822"/>
        <v/>
      </c>
      <c r="AE5690" s="163"/>
      <c r="AF5690" s="162"/>
    </row>
    <row r="5691" spans="1:32">
      <c r="A5691" s="134">
        <v>5682</v>
      </c>
      <c r="B5691" s="136"/>
      <c r="C5691" s="146">
        <f t="shared" si="815"/>
        <v>0</v>
      </c>
      <c r="D5691" s="146">
        <f t="shared" si="816"/>
        <v>1</v>
      </c>
      <c r="E5691" s="146">
        <f t="shared" si="817"/>
        <v>1900</v>
      </c>
      <c r="F5691" s="137"/>
      <c r="G5691" s="287"/>
      <c r="H5691" s="137"/>
      <c r="I5691" s="134"/>
      <c r="J5691" s="204"/>
      <c r="K5691" s="133"/>
      <c r="L5691" s="134"/>
      <c r="M5691" s="133"/>
      <c r="N5691" s="134"/>
      <c r="O5691" s="134"/>
      <c r="P5691" s="166"/>
      <c r="Q5691" s="164"/>
      <c r="R5691" s="165"/>
      <c r="S5691" s="138"/>
      <c r="T5691" s="138"/>
      <c r="U5691" s="138"/>
      <c r="V5691" s="138"/>
      <c r="W5691" s="166"/>
      <c r="X5691" s="135"/>
      <c r="Y5691" s="418">
        <f t="shared" si="818"/>
        <v>0</v>
      </c>
      <c r="Z5691" s="291">
        <f t="shared" si="819"/>
        <v>0</v>
      </c>
      <c r="AA5691" s="163"/>
      <c r="AB5691" s="177" t="str">
        <f t="shared" si="820"/>
        <v/>
      </c>
      <c r="AC5691" s="283" t="str">
        <f t="shared" si="821"/>
        <v/>
      </c>
      <c r="AD5691" s="283" t="str">
        <f t="shared" si="822"/>
        <v/>
      </c>
      <c r="AE5691" s="163"/>
      <c r="AF5691" s="162"/>
    </row>
    <row r="5692" spans="1:32">
      <c r="A5692" s="134">
        <v>5683</v>
      </c>
      <c r="B5692" s="136"/>
      <c r="C5692" s="146">
        <f t="shared" si="815"/>
        <v>0</v>
      </c>
      <c r="D5692" s="146">
        <f t="shared" si="816"/>
        <v>1</v>
      </c>
      <c r="E5692" s="146">
        <f t="shared" si="817"/>
        <v>1900</v>
      </c>
      <c r="F5692" s="137"/>
      <c r="G5692" s="287"/>
      <c r="H5692" s="137"/>
      <c r="I5692" s="134"/>
      <c r="J5692" s="204"/>
      <c r="K5692" s="133"/>
      <c r="L5692" s="134"/>
      <c r="M5692" s="133"/>
      <c r="N5692" s="134"/>
      <c r="O5692" s="134"/>
      <c r="P5692" s="166"/>
      <c r="Q5692" s="164"/>
      <c r="R5692" s="165"/>
      <c r="S5692" s="138"/>
      <c r="T5692" s="138"/>
      <c r="U5692" s="138"/>
      <c r="V5692" s="138"/>
      <c r="W5692" s="166"/>
      <c r="X5692" s="135"/>
      <c r="Y5692" s="418">
        <f t="shared" si="818"/>
        <v>0</v>
      </c>
      <c r="Z5692" s="291">
        <f t="shared" si="819"/>
        <v>0</v>
      </c>
      <c r="AA5692" s="163"/>
      <c r="AB5692" s="177" t="str">
        <f t="shared" si="820"/>
        <v/>
      </c>
      <c r="AC5692" s="283" t="str">
        <f t="shared" si="821"/>
        <v/>
      </c>
      <c r="AD5692" s="283" t="str">
        <f t="shared" si="822"/>
        <v/>
      </c>
      <c r="AE5692" s="163"/>
      <c r="AF5692" s="162"/>
    </row>
    <row r="5693" spans="1:32">
      <c r="A5693" s="134">
        <v>5684</v>
      </c>
      <c r="B5693" s="136"/>
      <c r="C5693" s="146">
        <f t="shared" si="815"/>
        <v>0</v>
      </c>
      <c r="D5693" s="146">
        <f t="shared" si="816"/>
        <v>1</v>
      </c>
      <c r="E5693" s="146">
        <f t="shared" si="817"/>
        <v>1900</v>
      </c>
      <c r="F5693" s="137"/>
      <c r="G5693" s="287"/>
      <c r="H5693" s="137"/>
      <c r="I5693" s="134"/>
      <c r="J5693" s="204"/>
      <c r="K5693" s="133"/>
      <c r="L5693" s="134"/>
      <c r="M5693" s="133"/>
      <c r="N5693" s="134"/>
      <c r="O5693" s="134"/>
      <c r="P5693" s="166"/>
      <c r="Q5693" s="164"/>
      <c r="R5693" s="165"/>
      <c r="S5693" s="138"/>
      <c r="T5693" s="138"/>
      <c r="U5693" s="138"/>
      <c r="V5693" s="138"/>
      <c r="W5693" s="166"/>
      <c r="X5693" s="135"/>
      <c r="Y5693" s="418">
        <f t="shared" si="818"/>
        <v>0</v>
      </c>
      <c r="Z5693" s="291">
        <f t="shared" si="819"/>
        <v>0</v>
      </c>
      <c r="AA5693" s="163"/>
      <c r="AB5693" s="177" t="str">
        <f t="shared" si="820"/>
        <v/>
      </c>
      <c r="AC5693" s="283" t="str">
        <f t="shared" si="821"/>
        <v/>
      </c>
      <c r="AD5693" s="283" t="str">
        <f t="shared" si="822"/>
        <v/>
      </c>
      <c r="AE5693" s="163"/>
      <c r="AF5693" s="162"/>
    </row>
    <row r="5694" spans="1:32">
      <c r="A5694" s="134">
        <v>5685</v>
      </c>
      <c r="B5694" s="136"/>
      <c r="C5694" s="146">
        <f t="shared" si="815"/>
        <v>0</v>
      </c>
      <c r="D5694" s="146">
        <f t="shared" si="816"/>
        <v>1</v>
      </c>
      <c r="E5694" s="146">
        <f t="shared" si="817"/>
        <v>1900</v>
      </c>
      <c r="F5694" s="137"/>
      <c r="G5694" s="287"/>
      <c r="H5694" s="137"/>
      <c r="I5694" s="134"/>
      <c r="J5694" s="204"/>
      <c r="K5694" s="133"/>
      <c r="L5694" s="134"/>
      <c r="M5694" s="133"/>
      <c r="N5694" s="134"/>
      <c r="O5694" s="134"/>
      <c r="P5694" s="166"/>
      <c r="Q5694" s="164"/>
      <c r="R5694" s="165"/>
      <c r="S5694" s="138"/>
      <c r="T5694" s="138"/>
      <c r="U5694" s="138"/>
      <c r="V5694" s="138"/>
      <c r="W5694" s="166"/>
      <c r="X5694" s="135"/>
      <c r="Y5694" s="418">
        <f t="shared" si="818"/>
        <v>0</v>
      </c>
      <c r="Z5694" s="291">
        <f t="shared" si="819"/>
        <v>0</v>
      </c>
      <c r="AA5694" s="163"/>
      <c r="AB5694" s="177" t="str">
        <f t="shared" si="820"/>
        <v/>
      </c>
      <c r="AC5694" s="283" t="str">
        <f t="shared" si="821"/>
        <v/>
      </c>
      <c r="AD5694" s="283" t="str">
        <f t="shared" si="822"/>
        <v/>
      </c>
      <c r="AE5694" s="163"/>
      <c r="AF5694" s="162"/>
    </row>
    <row r="5695" spans="1:32">
      <c r="A5695" s="134">
        <v>5686</v>
      </c>
      <c r="B5695" s="136"/>
      <c r="C5695" s="146">
        <f t="shared" si="815"/>
        <v>0</v>
      </c>
      <c r="D5695" s="146">
        <f t="shared" si="816"/>
        <v>1</v>
      </c>
      <c r="E5695" s="146">
        <f t="shared" si="817"/>
        <v>1900</v>
      </c>
      <c r="F5695" s="137"/>
      <c r="G5695" s="287"/>
      <c r="H5695" s="137"/>
      <c r="I5695" s="134"/>
      <c r="J5695" s="204"/>
      <c r="K5695" s="133"/>
      <c r="L5695" s="134"/>
      <c r="M5695" s="133"/>
      <c r="N5695" s="134"/>
      <c r="O5695" s="134"/>
      <c r="P5695" s="166"/>
      <c r="Q5695" s="164"/>
      <c r="R5695" s="165"/>
      <c r="S5695" s="138"/>
      <c r="T5695" s="138"/>
      <c r="U5695" s="138"/>
      <c r="V5695" s="138"/>
      <c r="W5695" s="166"/>
      <c r="X5695" s="135"/>
      <c r="Y5695" s="418">
        <f t="shared" si="818"/>
        <v>0</v>
      </c>
      <c r="Z5695" s="291">
        <f t="shared" si="819"/>
        <v>0</v>
      </c>
      <c r="AA5695" s="163"/>
      <c r="AB5695" s="177" t="str">
        <f t="shared" si="820"/>
        <v/>
      </c>
      <c r="AC5695" s="283" t="str">
        <f t="shared" si="821"/>
        <v/>
      </c>
      <c r="AD5695" s="283" t="str">
        <f t="shared" si="822"/>
        <v/>
      </c>
      <c r="AE5695" s="163"/>
      <c r="AF5695" s="162"/>
    </row>
    <row r="5696" spans="1:32">
      <c r="A5696" s="134">
        <v>5687</v>
      </c>
      <c r="B5696" s="136"/>
      <c r="C5696" s="146">
        <f t="shared" si="815"/>
        <v>0</v>
      </c>
      <c r="D5696" s="146">
        <f t="shared" si="816"/>
        <v>1</v>
      </c>
      <c r="E5696" s="146">
        <f t="shared" si="817"/>
        <v>1900</v>
      </c>
      <c r="F5696" s="137"/>
      <c r="G5696" s="287"/>
      <c r="H5696" s="137"/>
      <c r="I5696" s="134"/>
      <c r="J5696" s="204"/>
      <c r="K5696" s="133"/>
      <c r="L5696" s="134"/>
      <c r="M5696" s="133"/>
      <c r="N5696" s="134"/>
      <c r="O5696" s="134"/>
      <c r="P5696" s="166"/>
      <c r="Q5696" s="164"/>
      <c r="R5696" s="165"/>
      <c r="S5696" s="138"/>
      <c r="T5696" s="138"/>
      <c r="U5696" s="138"/>
      <c r="V5696" s="138"/>
      <c r="W5696" s="166"/>
      <c r="X5696" s="135"/>
      <c r="Y5696" s="418">
        <f t="shared" si="818"/>
        <v>0</v>
      </c>
      <c r="Z5696" s="291">
        <f t="shared" si="819"/>
        <v>0</v>
      </c>
      <c r="AA5696" s="163"/>
      <c r="AB5696" s="177" t="str">
        <f t="shared" si="820"/>
        <v/>
      </c>
      <c r="AC5696" s="283" t="str">
        <f t="shared" si="821"/>
        <v/>
      </c>
      <c r="AD5696" s="283" t="str">
        <f t="shared" si="822"/>
        <v/>
      </c>
      <c r="AE5696" s="163"/>
      <c r="AF5696" s="162"/>
    </row>
    <row r="5697" spans="1:32">
      <c r="A5697" s="134">
        <v>5688</v>
      </c>
      <c r="B5697" s="136"/>
      <c r="C5697" s="146">
        <f t="shared" si="815"/>
        <v>0</v>
      </c>
      <c r="D5697" s="146">
        <f t="shared" si="816"/>
        <v>1</v>
      </c>
      <c r="E5697" s="146">
        <f t="shared" si="817"/>
        <v>1900</v>
      </c>
      <c r="F5697" s="137"/>
      <c r="G5697" s="287"/>
      <c r="H5697" s="137"/>
      <c r="I5697" s="134"/>
      <c r="J5697" s="204"/>
      <c r="K5697" s="133"/>
      <c r="L5697" s="134"/>
      <c r="M5697" s="133"/>
      <c r="N5697" s="134"/>
      <c r="O5697" s="134"/>
      <c r="P5697" s="166"/>
      <c r="Q5697" s="164"/>
      <c r="R5697" s="165"/>
      <c r="S5697" s="138"/>
      <c r="T5697" s="138"/>
      <c r="U5697" s="138"/>
      <c r="V5697" s="138"/>
      <c r="W5697" s="166"/>
      <c r="X5697" s="135"/>
      <c r="Y5697" s="418">
        <f t="shared" si="818"/>
        <v>0</v>
      </c>
      <c r="Z5697" s="291">
        <f t="shared" si="819"/>
        <v>0</v>
      </c>
      <c r="AA5697" s="163"/>
      <c r="AB5697" s="177" t="str">
        <f t="shared" si="820"/>
        <v/>
      </c>
      <c r="AC5697" s="283" t="str">
        <f t="shared" si="821"/>
        <v/>
      </c>
      <c r="AD5697" s="283" t="str">
        <f t="shared" si="822"/>
        <v/>
      </c>
      <c r="AE5697" s="163"/>
      <c r="AF5697" s="162"/>
    </row>
    <row r="5698" spans="1:32">
      <c r="A5698" s="134">
        <v>5689</v>
      </c>
      <c r="B5698" s="136"/>
      <c r="C5698" s="146">
        <f t="shared" si="815"/>
        <v>0</v>
      </c>
      <c r="D5698" s="146">
        <f t="shared" si="816"/>
        <v>1</v>
      </c>
      <c r="E5698" s="146">
        <f t="shared" si="817"/>
        <v>1900</v>
      </c>
      <c r="F5698" s="137"/>
      <c r="G5698" s="287"/>
      <c r="H5698" s="137"/>
      <c r="I5698" s="134"/>
      <c r="J5698" s="204"/>
      <c r="K5698" s="133"/>
      <c r="L5698" s="134"/>
      <c r="M5698" s="133"/>
      <c r="N5698" s="134"/>
      <c r="O5698" s="134"/>
      <c r="P5698" s="166"/>
      <c r="Q5698" s="164"/>
      <c r="R5698" s="165"/>
      <c r="S5698" s="138"/>
      <c r="T5698" s="138"/>
      <c r="U5698" s="138"/>
      <c r="V5698" s="138"/>
      <c r="W5698" s="166"/>
      <c r="X5698" s="135"/>
      <c r="Y5698" s="418">
        <f t="shared" si="818"/>
        <v>0</v>
      </c>
      <c r="Z5698" s="291">
        <f t="shared" si="819"/>
        <v>0</v>
      </c>
      <c r="AA5698" s="163"/>
      <c r="AB5698" s="177" t="str">
        <f t="shared" si="820"/>
        <v/>
      </c>
      <c r="AC5698" s="283" t="str">
        <f t="shared" si="821"/>
        <v/>
      </c>
      <c r="AD5698" s="283" t="str">
        <f t="shared" si="822"/>
        <v/>
      </c>
      <c r="AE5698" s="163"/>
      <c r="AF5698" s="162"/>
    </row>
    <row r="5699" spans="1:32">
      <c r="A5699" s="134">
        <v>5690</v>
      </c>
      <c r="B5699" s="136"/>
      <c r="C5699" s="146">
        <f t="shared" si="815"/>
        <v>0</v>
      </c>
      <c r="D5699" s="146">
        <f t="shared" si="816"/>
        <v>1</v>
      </c>
      <c r="E5699" s="146">
        <f t="shared" si="817"/>
        <v>1900</v>
      </c>
      <c r="F5699" s="137"/>
      <c r="G5699" s="287"/>
      <c r="H5699" s="137"/>
      <c r="I5699" s="134"/>
      <c r="J5699" s="204"/>
      <c r="K5699" s="133"/>
      <c r="L5699" s="134"/>
      <c r="M5699" s="133"/>
      <c r="N5699" s="134"/>
      <c r="O5699" s="134"/>
      <c r="P5699" s="166"/>
      <c r="Q5699" s="164"/>
      <c r="R5699" s="165"/>
      <c r="S5699" s="138"/>
      <c r="T5699" s="138"/>
      <c r="U5699" s="138"/>
      <c r="V5699" s="138"/>
      <c r="W5699" s="166"/>
      <c r="X5699" s="135"/>
      <c r="Y5699" s="418">
        <f t="shared" si="818"/>
        <v>0</v>
      </c>
      <c r="Z5699" s="291">
        <f t="shared" si="819"/>
        <v>0</v>
      </c>
      <c r="AA5699" s="163"/>
      <c r="AB5699" s="177" t="str">
        <f t="shared" si="820"/>
        <v/>
      </c>
      <c r="AC5699" s="283" t="str">
        <f t="shared" si="821"/>
        <v/>
      </c>
      <c r="AD5699" s="283" t="str">
        <f t="shared" si="822"/>
        <v/>
      </c>
      <c r="AE5699" s="163"/>
      <c r="AF5699" s="162"/>
    </row>
    <row r="5700" spans="1:32">
      <c r="A5700" s="134">
        <v>5691</v>
      </c>
      <c r="B5700" s="136"/>
      <c r="C5700" s="146">
        <f t="shared" si="815"/>
        <v>0</v>
      </c>
      <c r="D5700" s="146">
        <f t="shared" si="816"/>
        <v>1</v>
      </c>
      <c r="E5700" s="146">
        <f t="shared" si="817"/>
        <v>1900</v>
      </c>
      <c r="F5700" s="137"/>
      <c r="G5700" s="287"/>
      <c r="H5700" s="137"/>
      <c r="I5700" s="134"/>
      <c r="J5700" s="204"/>
      <c r="K5700" s="133"/>
      <c r="L5700" s="134"/>
      <c r="M5700" s="133"/>
      <c r="N5700" s="134"/>
      <c r="O5700" s="134"/>
      <c r="P5700" s="166"/>
      <c r="Q5700" s="164"/>
      <c r="R5700" s="165"/>
      <c r="S5700" s="138"/>
      <c r="T5700" s="138"/>
      <c r="U5700" s="138"/>
      <c r="V5700" s="138"/>
      <c r="W5700" s="166"/>
      <c r="X5700" s="135"/>
      <c r="Y5700" s="418">
        <f t="shared" si="818"/>
        <v>0</v>
      </c>
      <c r="Z5700" s="291">
        <f t="shared" si="819"/>
        <v>0</v>
      </c>
      <c r="AA5700" s="163"/>
      <c r="AB5700" s="177" t="str">
        <f t="shared" si="820"/>
        <v/>
      </c>
      <c r="AC5700" s="283" t="str">
        <f t="shared" si="821"/>
        <v/>
      </c>
      <c r="AD5700" s="283" t="str">
        <f t="shared" si="822"/>
        <v/>
      </c>
      <c r="AE5700" s="163"/>
      <c r="AF5700" s="162"/>
    </row>
    <row r="5701" spans="1:32">
      <c r="A5701" s="134">
        <v>5692</v>
      </c>
      <c r="B5701" s="136"/>
      <c r="C5701" s="146">
        <f t="shared" si="815"/>
        <v>0</v>
      </c>
      <c r="D5701" s="146">
        <f t="shared" si="816"/>
        <v>1</v>
      </c>
      <c r="E5701" s="146">
        <f t="shared" si="817"/>
        <v>1900</v>
      </c>
      <c r="F5701" s="137"/>
      <c r="G5701" s="287"/>
      <c r="H5701" s="137"/>
      <c r="I5701" s="134"/>
      <c r="J5701" s="204"/>
      <c r="K5701" s="133"/>
      <c r="L5701" s="134"/>
      <c r="M5701" s="133"/>
      <c r="N5701" s="134"/>
      <c r="O5701" s="134"/>
      <c r="P5701" s="166"/>
      <c r="Q5701" s="164"/>
      <c r="R5701" s="165"/>
      <c r="S5701" s="138"/>
      <c r="T5701" s="138"/>
      <c r="U5701" s="138"/>
      <c r="V5701" s="138"/>
      <c r="W5701" s="166"/>
      <c r="X5701" s="135"/>
      <c r="Y5701" s="418">
        <f t="shared" si="818"/>
        <v>0</v>
      </c>
      <c r="Z5701" s="291">
        <f t="shared" si="819"/>
        <v>0</v>
      </c>
      <c r="AA5701" s="163"/>
      <c r="AB5701" s="177" t="str">
        <f t="shared" si="820"/>
        <v/>
      </c>
      <c r="AC5701" s="283" t="str">
        <f t="shared" si="821"/>
        <v/>
      </c>
      <c r="AD5701" s="283" t="str">
        <f t="shared" si="822"/>
        <v/>
      </c>
      <c r="AE5701" s="163"/>
      <c r="AF5701" s="162"/>
    </row>
    <row r="5702" spans="1:32">
      <c r="A5702" s="134">
        <v>5693</v>
      </c>
      <c r="B5702" s="136"/>
      <c r="C5702" s="146">
        <f t="shared" si="815"/>
        <v>0</v>
      </c>
      <c r="D5702" s="146">
        <f t="shared" si="816"/>
        <v>1</v>
      </c>
      <c r="E5702" s="146">
        <f t="shared" si="817"/>
        <v>1900</v>
      </c>
      <c r="F5702" s="137"/>
      <c r="G5702" s="287"/>
      <c r="H5702" s="137"/>
      <c r="I5702" s="134"/>
      <c r="J5702" s="204"/>
      <c r="K5702" s="133"/>
      <c r="L5702" s="134"/>
      <c r="M5702" s="133"/>
      <c r="N5702" s="134"/>
      <c r="O5702" s="134"/>
      <c r="P5702" s="166"/>
      <c r="Q5702" s="164"/>
      <c r="R5702" s="165"/>
      <c r="S5702" s="138"/>
      <c r="T5702" s="138"/>
      <c r="U5702" s="138"/>
      <c r="V5702" s="138"/>
      <c r="W5702" s="166"/>
      <c r="X5702" s="135"/>
      <c r="Y5702" s="418">
        <f t="shared" si="818"/>
        <v>0</v>
      </c>
      <c r="Z5702" s="291">
        <f t="shared" si="819"/>
        <v>0</v>
      </c>
      <c r="AA5702" s="163"/>
      <c r="AB5702" s="177" t="str">
        <f t="shared" si="820"/>
        <v/>
      </c>
      <c r="AC5702" s="283" t="str">
        <f t="shared" si="821"/>
        <v/>
      </c>
      <c r="AD5702" s="283" t="str">
        <f t="shared" si="822"/>
        <v/>
      </c>
      <c r="AE5702" s="163"/>
      <c r="AF5702" s="162"/>
    </row>
    <row r="5703" spans="1:32">
      <c r="A5703" s="134">
        <v>5694</v>
      </c>
      <c r="B5703" s="136"/>
      <c r="C5703" s="146">
        <f t="shared" si="815"/>
        <v>0</v>
      </c>
      <c r="D5703" s="146">
        <f t="shared" si="816"/>
        <v>1</v>
      </c>
      <c r="E5703" s="146">
        <f t="shared" si="817"/>
        <v>1900</v>
      </c>
      <c r="F5703" s="137"/>
      <c r="G5703" s="287"/>
      <c r="H5703" s="137"/>
      <c r="I5703" s="134"/>
      <c r="J5703" s="204"/>
      <c r="K5703" s="133"/>
      <c r="L5703" s="134"/>
      <c r="M5703" s="133"/>
      <c r="N5703" s="134"/>
      <c r="O5703" s="134"/>
      <c r="P5703" s="166"/>
      <c r="Q5703" s="164"/>
      <c r="R5703" s="165"/>
      <c r="S5703" s="138"/>
      <c r="T5703" s="138"/>
      <c r="U5703" s="138"/>
      <c r="V5703" s="138"/>
      <c r="W5703" s="166"/>
      <c r="X5703" s="135"/>
      <c r="Y5703" s="418">
        <f t="shared" si="818"/>
        <v>0</v>
      </c>
      <c r="Z5703" s="291">
        <f t="shared" si="819"/>
        <v>0</v>
      </c>
      <c r="AA5703" s="163"/>
      <c r="AB5703" s="177" t="str">
        <f t="shared" si="820"/>
        <v/>
      </c>
      <c r="AC5703" s="283" t="str">
        <f t="shared" si="821"/>
        <v/>
      </c>
      <c r="AD5703" s="283" t="str">
        <f t="shared" si="822"/>
        <v/>
      </c>
      <c r="AE5703" s="163"/>
      <c r="AF5703" s="162"/>
    </row>
    <row r="5704" spans="1:32">
      <c r="A5704" s="134">
        <v>5695</v>
      </c>
      <c r="B5704" s="136"/>
      <c r="C5704" s="146">
        <f t="shared" si="815"/>
        <v>0</v>
      </c>
      <c r="D5704" s="146">
        <f t="shared" si="816"/>
        <v>1</v>
      </c>
      <c r="E5704" s="146">
        <f t="shared" si="817"/>
        <v>1900</v>
      </c>
      <c r="F5704" s="137"/>
      <c r="G5704" s="287"/>
      <c r="H5704" s="137"/>
      <c r="I5704" s="134"/>
      <c r="J5704" s="204"/>
      <c r="K5704" s="133"/>
      <c r="L5704" s="134"/>
      <c r="M5704" s="133"/>
      <c r="N5704" s="134"/>
      <c r="O5704" s="134"/>
      <c r="P5704" s="166"/>
      <c r="Q5704" s="164"/>
      <c r="R5704" s="165"/>
      <c r="S5704" s="138"/>
      <c r="T5704" s="138"/>
      <c r="U5704" s="138"/>
      <c r="V5704" s="138"/>
      <c r="W5704" s="166"/>
      <c r="X5704" s="135"/>
      <c r="Y5704" s="418">
        <f t="shared" si="818"/>
        <v>0</v>
      </c>
      <c r="Z5704" s="291">
        <f t="shared" si="819"/>
        <v>0</v>
      </c>
      <c r="AA5704" s="163"/>
      <c r="AB5704" s="177" t="str">
        <f t="shared" si="820"/>
        <v/>
      </c>
      <c r="AC5704" s="283" t="str">
        <f t="shared" si="821"/>
        <v/>
      </c>
      <c r="AD5704" s="283" t="str">
        <f t="shared" si="822"/>
        <v/>
      </c>
      <c r="AE5704" s="163"/>
      <c r="AF5704" s="162"/>
    </row>
    <row r="5705" spans="1:32">
      <c r="A5705" s="134">
        <v>5696</v>
      </c>
      <c r="B5705" s="136"/>
      <c r="C5705" s="146">
        <f t="shared" si="815"/>
        <v>0</v>
      </c>
      <c r="D5705" s="146">
        <f t="shared" si="816"/>
        <v>1</v>
      </c>
      <c r="E5705" s="146">
        <f t="shared" si="817"/>
        <v>1900</v>
      </c>
      <c r="F5705" s="137"/>
      <c r="G5705" s="287"/>
      <c r="H5705" s="137"/>
      <c r="I5705" s="134"/>
      <c r="J5705" s="204"/>
      <c r="K5705" s="133"/>
      <c r="L5705" s="134"/>
      <c r="M5705" s="133"/>
      <c r="N5705" s="134"/>
      <c r="O5705" s="134"/>
      <c r="P5705" s="166"/>
      <c r="Q5705" s="164"/>
      <c r="R5705" s="165"/>
      <c r="S5705" s="138"/>
      <c r="T5705" s="138"/>
      <c r="U5705" s="138"/>
      <c r="V5705" s="138"/>
      <c r="W5705" s="166"/>
      <c r="X5705" s="135"/>
      <c r="Y5705" s="418">
        <f t="shared" si="818"/>
        <v>0</v>
      </c>
      <c r="Z5705" s="291">
        <f t="shared" si="819"/>
        <v>0</v>
      </c>
      <c r="AA5705" s="163"/>
      <c r="AB5705" s="177" t="str">
        <f t="shared" si="820"/>
        <v/>
      </c>
      <c r="AC5705" s="283" t="str">
        <f t="shared" si="821"/>
        <v/>
      </c>
      <c r="AD5705" s="283" t="str">
        <f t="shared" si="822"/>
        <v/>
      </c>
      <c r="AE5705" s="163"/>
      <c r="AF5705" s="162"/>
    </row>
    <row r="5706" spans="1:32">
      <c r="A5706" s="134">
        <v>5697</v>
      </c>
      <c r="B5706" s="136"/>
      <c r="C5706" s="146">
        <f t="shared" si="815"/>
        <v>0</v>
      </c>
      <c r="D5706" s="146">
        <f t="shared" si="816"/>
        <v>1</v>
      </c>
      <c r="E5706" s="146">
        <f t="shared" si="817"/>
        <v>1900</v>
      </c>
      <c r="F5706" s="137"/>
      <c r="G5706" s="287"/>
      <c r="H5706" s="137"/>
      <c r="I5706" s="134"/>
      <c r="J5706" s="204"/>
      <c r="K5706" s="133"/>
      <c r="L5706" s="134"/>
      <c r="M5706" s="133"/>
      <c r="N5706" s="134"/>
      <c r="O5706" s="134"/>
      <c r="P5706" s="166"/>
      <c r="Q5706" s="164"/>
      <c r="R5706" s="165"/>
      <c r="S5706" s="138"/>
      <c r="T5706" s="138"/>
      <c r="U5706" s="138"/>
      <c r="V5706" s="138"/>
      <c r="W5706" s="166"/>
      <c r="X5706" s="135"/>
      <c r="Y5706" s="418">
        <f t="shared" si="818"/>
        <v>0</v>
      </c>
      <c r="Z5706" s="291">
        <f t="shared" si="819"/>
        <v>0</v>
      </c>
      <c r="AA5706" s="163"/>
      <c r="AB5706" s="177" t="str">
        <f t="shared" si="820"/>
        <v/>
      </c>
      <c r="AC5706" s="283" t="str">
        <f t="shared" si="821"/>
        <v/>
      </c>
      <c r="AD5706" s="283" t="str">
        <f t="shared" si="822"/>
        <v/>
      </c>
      <c r="AE5706" s="163"/>
      <c r="AF5706" s="162"/>
    </row>
    <row r="5707" spans="1:32">
      <c r="A5707" s="134">
        <v>5698</v>
      </c>
      <c r="B5707" s="136"/>
      <c r="C5707" s="146">
        <f t="shared" ref="C5707:C5770" si="823">DAY(B5707)</f>
        <v>0</v>
      </c>
      <c r="D5707" s="146">
        <f t="shared" ref="D5707:D5770" si="824">MONTH(B5707)</f>
        <v>1</v>
      </c>
      <c r="E5707" s="146">
        <f t="shared" ref="E5707:E5770" si="825">YEAR(B5707)</f>
        <v>1900</v>
      </c>
      <c r="F5707" s="137"/>
      <c r="G5707" s="287"/>
      <c r="H5707" s="137"/>
      <c r="I5707" s="134"/>
      <c r="J5707" s="204"/>
      <c r="K5707" s="133"/>
      <c r="L5707" s="134"/>
      <c r="M5707" s="133"/>
      <c r="N5707" s="134"/>
      <c r="O5707" s="134"/>
      <c r="P5707" s="166"/>
      <c r="Q5707" s="164"/>
      <c r="R5707" s="165"/>
      <c r="S5707" s="138"/>
      <c r="T5707" s="138"/>
      <c r="U5707" s="138"/>
      <c r="V5707" s="138"/>
      <c r="W5707" s="166"/>
      <c r="X5707" s="135"/>
      <c r="Y5707" s="418">
        <f t="shared" ref="Y5707:Y5770" si="826">X5707*U5707</f>
        <v>0</v>
      </c>
      <c r="Z5707" s="291">
        <f t="shared" ref="Z5707:Z5770" si="827">Y5707*1.1</f>
        <v>0</v>
      </c>
      <c r="AA5707" s="163"/>
      <c r="AB5707" s="177" t="str">
        <f t="shared" ref="AB5707:AB5770" si="828">IF(S5707="","",IF(S5707-U5707=0,"Full","No"))</f>
        <v/>
      </c>
      <c r="AC5707" s="283" t="str">
        <f t="shared" ref="AC5707:AC5770" si="829">IF(AND(S5707&gt;U5707,V5707=0),"Lost",IF(AND(S5707&gt;U5707,V5707&lt;(S5707-U5707)),"Lost",""))</f>
        <v/>
      </c>
      <c r="AD5707" s="283" t="str">
        <f t="shared" ref="AD5707:AD5770" si="830">IF(AND(S5707&gt;U5707,V5707=0),S5707-U5707,IF(AND(S5707&gt;U5707,V5707&lt;(S5707-U5707)),S5707-(U5707+V5707),""))</f>
        <v/>
      </c>
      <c r="AE5707" s="163"/>
      <c r="AF5707" s="162"/>
    </row>
    <row r="5708" spans="1:32">
      <c r="A5708" s="134">
        <v>5699</v>
      </c>
      <c r="B5708" s="136"/>
      <c r="C5708" s="146">
        <f t="shared" si="823"/>
        <v>0</v>
      </c>
      <c r="D5708" s="146">
        <f t="shared" si="824"/>
        <v>1</v>
      </c>
      <c r="E5708" s="146">
        <f t="shared" si="825"/>
        <v>1900</v>
      </c>
      <c r="F5708" s="137"/>
      <c r="G5708" s="287"/>
      <c r="H5708" s="137"/>
      <c r="I5708" s="134"/>
      <c r="J5708" s="204"/>
      <c r="K5708" s="133"/>
      <c r="L5708" s="134"/>
      <c r="M5708" s="133"/>
      <c r="N5708" s="134"/>
      <c r="O5708" s="134"/>
      <c r="P5708" s="166"/>
      <c r="Q5708" s="164"/>
      <c r="R5708" s="165"/>
      <c r="S5708" s="138"/>
      <c r="T5708" s="138"/>
      <c r="U5708" s="138"/>
      <c r="V5708" s="138"/>
      <c r="W5708" s="166"/>
      <c r="X5708" s="135"/>
      <c r="Y5708" s="418">
        <f t="shared" si="826"/>
        <v>0</v>
      </c>
      <c r="Z5708" s="291">
        <f t="shared" si="827"/>
        <v>0</v>
      </c>
      <c r="AA5708" s="163"/>
      <c r="AB5708" s="177" t="str">
        <f t="shared" si="828"/>
        <v/>
      </c>
      <c r="AC5708" s="283" t="str">
        <f t="shared" si="829"/>
        <v/>
      </c>
      <c r="AD5708" s="283" t="str">
        <f t="shared" si="830"/>
        <v/>
      </c>
      <c r="AE5708" s="163"/>
      <c r="AF5708" s="162"/>
    </row>
    <row r="5709" spans="1:32">
      <c r="A5709" s="134">
        <v>5700</v>
      </c>
      <c r="B5709" s="136"/>
      <c r="C5709" s="146">
        <f t="shared" si="823"/>
        <v>0</v>
      </c>
      <c r="D5709" s="146">
        <f t="shared" si="824"/>
        <v>1</v>
      </c>
      <c r="E5709" s="146">
        <f t="shared" si="825"/>
        <v>1900</v>
      </c>
      <c r="F5709" s="137"/>
      <c r="G5709" s="287"/>
      <c r="H5709" s="137"/>
      <c r="I5709" s="134"/>
      <c r="J5709" s="204"/>
      <c r="K5709" s="133"/>
      <c r="L5709" s="134"/>
      <c r="M5709" s="133"/>
      <c r="N5709" s="134"/>
      <c r="O5709" s="134"/>
      <c r="P5709" s="166"/>
      <c r="Q5709" s="164"/>
      <c r="R5709" s="165"/>
      <c r="S5709" s="138"/>
      <c r="T5709" s="138"/>
      <c r="U5709" s="138"/>
      <c r="V5709" s="138"/>
      <c r="W5709" s="166"/>
      <c r="X5709" s="135"/>
      <c r="Y5709" s="418">
        <f t="shared" si="826"/>
        <v>0</v>
      </c>
      <c r="Z5709" s="291">
        <f t="shared" si="827"/>
        <v>0</v>
      </c>
      <c r="AA5709" s="163"/>
      <c r="AB5709" s="177" t="str">
        <f t="shared" si="828"/>
        <v/>
      </c>
      <c r="AC5709" s="283" t="str">
        <f t="shared" si="829"/>
        <v/>
      </c>
      <c r="AD5709" s="283" t="str">
        <f t="shared" si="830"/>
        <v/>
      </c>
      <c r="AE5709" s="163"/>
      <c r="AF5709" s="162"/>
    </row>
    <row r="5710" spans="1:32">
      <c r="A5710" s="134">
        <v>5701</v>
      </c>
      <c r="B5710" s="136"/>
      <c r="C5710" s="146">
        <f t="shared" si="823"/>
        <v>0</v>
      </c>
      <c r="D5710" s="146">
        <f t="shared" si="824"/>
        <v>1</v>
      </c>
      <c r="E5710" s="146">
        <f t="shared" si="825"/>
        <v>1900</v>
      </c>
      <c r="F5710" s="137"/>
      <c r="G5710" s="287"/>
      <c r="H5710" s="137"/>
      <c r="I5710" s="134"/>
      <c r="J5710" s="204"/>
      <c r="K5710" s="133"/>
      <c r="L5710" s="134"/>
      <c r="M5710" s="133"/>
      <c r="N5710" s="134"/>
      <c r="O5710" s="134"/>
      <c r="P5710" s="166"/>
      <c r="Q5710" s="164"/>
      <c r="R5710" s="165"/>
      <c r="S5710" s="138"/>
      <c r="T5710" s="138"/>
      <c r="U5710" s="138"/>
      <c r="V5710" s="138"/>
      <c r="W5710" s="166"/>
      <c r="X5710" s="135"/>
      <c r="Y5710" s="418">
        <f t="shared" si="826"/>
        <v>0</v>
      </c>
      <c r="Z5710" s="291">
        <f t="shared" si="827"/>
        <v>0</v>
      </c>
      <c r="AA5710" s="163"/>
      <c r="AB5710" s="177" t="str">
        <f t="shared" si="828"/>
        <v/>
      </c>
      <c r="AC5710" s="283" t="str">
        <f t="shared" si="829"/>
        <v/>
      </c>
      <c r="AD5710" s="283" t="str">
        <f t="shared" si="830"/>
        <v/>
      </c>
      <c r="AE5710" s="163"/>
      <c r="AF5710" s="162"/>
    </row>
    <row r="5711" spans="1:32">
      <c r="A5711" s="134">
        <v>5702</v>
      </c>
      <c r="B5711" s="136"/>
      <c r="C5711" s="146">
        <f t="shared" si="823"/>
        <v>0</v>
      </c>
      <c r="D5711" s="146">
        <f t="shared" si="824"/>
        <v>1</v>
      </c>
      <c r="E5711" s="146">
        <f t="shared" si="825"/>
        <v>1900</v>
      </c>
      <c r="F5711" s="137"/>
      <c r="G5711" s="287"/>
      <c r="H5711" s="137"/>
      <c r="I5711" s="134"/>
      <c r="J5711" s="204"/>
      <c r="K5711" s="133"/>
      <c r="L5711" s="134"/>
      <c r="M5711" s="133"/>
      <c r="N5711" s="134"/>
      <c r="O5711" s="134"/>
      <c r="P5711" s="166"/>
      <c r="Q5711" s="164"/>
      <c r="R5711" s="165"/>
      <c r="S5711" s="138"/>
      <c r="T5711" s="138"/>
      <c r="U5711" s="138"/>
      <c r="V5711" s="138"/>
      <c r="W5711" s="166"/>
      <c r="X5711" s="135"/>
      <c r="Y5711" s="418">
        <f t="shared" si="826"/>
        <v>0</v>
      </c>
      <c r="Z5711" s="291">
        <f t="shared" si="827"/>
        <v>0</v>
      </c>
      <c r="AA5711" s="163"/>
      <c r="AB5711" s="177" t="str">
        <f t="shared" si="828"/>
        <v/>
      </c>
      <c r="AC5711" s="283" t="str">
        <f t="shared" si="829"/>
        <v/>
      </c>
      <c r="AD5711" s="283" t="str">
        <f t="shared" si="830"/>
        <v/>
      </c>
      <c r="AE5711" s="163"/>
      <c r="AF5711" s="162"/>
    </row>
    <row r="5712" spans="1:32">
      <c r="A5712" s="134">
        <v>5703</v>
      </c>
      <c r="B5712" s="136"/>
      <c r="C5712" s="146">
        <f t="shared" si="823"/>
        <v>0</v>
      </c>
      <c r="D5712" s="146">
        <f t="shared" si="824"/>
        <v>1</v>
      </c>
      <c r="E5712" s="146">
        <f t="shared" si="825"/>
        <v>1900</v>
      </c>
      <c r="F5712" s="137"/>
      <c r="G5712" s="287"/>
      <c r="H5712" s="137"/>
      <c r="I5712" s="134"/>
      <c r="J5712" s="204"/>
      <c r="K5712" s="133"/>
      <c r="L5712" s="134"/>
      <c r="M5712" s="133"/>
      <c r="N5712" s="134"/>
      <c r="O5712" s="134"/>
      <c r="P5712" s="166"/>
      <c r="Q5712" s="164"/>
      <c r="R5712" s="165"/>
      <c r="S5712" s="138"/>
      <c r="T5712" s="138"/>
      <c r="U5712" s="138"/>
      <c r="V5712" s="138"/>
      <c r="W5712" s="166"/>
      <c r="X5712" s="135"/>
      <c r="Y5712" s="418">
        <f t="shared" si="826"/>
        <v>0</v>
      </c>
      <c r="Z5712" s="291">
        <f t="shared" si="827"/>
        <v>0</v>
      </c>
      <c r="AA5712" s="163"/>
      <c r="AB5712" s="177" t="str">
        <f t="shared" si="828"/>
        <v/>
      </c>
      <c r="AC5712" s="283" t="str">
        <f t="shared" si="829"/>
        <v/>
      </c>
      <c r="AD5712" s="283" t="str">
        <f t="shared" si="830"/>
        <v/>
      </c>
      <c r="AE5712" s="163"/>
      <c r="AF5712" s="162"/>
    </row>
    <row r="5713" spans="1:32">
      <c r="A5713" s="134">
        <v>5704</v>
      </c>
      <c r="B5713" s="136"/>
      <c r="C5713" s="146">
        <f t="shared" si="823"/>
        <v>0</v>
      </c>
      <c r="D5713" s="146">
        <f t="shared" si="824"/>
        <v>1</v>
      </c>
      <c r="E5713" s="146">
        <f t="shared" si="825"/>
        <v>1900</v>
      </c>
      <c r="F5713" s="137"/>
      <c r="G5713" s="287"/>
      <c r="H5713" s="137"/>
      <c r="I5713" s="134"/>
      <c r="J5713" s="204"/>
      <c r="K5713" s="133"/>
      <c r="L5713" s="134"/>
      <c r="M5713" s="133"/>
      <c r="N5713" s="134"/>
      <c r="O5713" s="134"/>
      <c r="P5713" s="166"/>
      <c r="Q5713" s="164"/>
      <c r="R5713" s="165"/>
      <c r="S5713" s="138"/>
      <c r="T5713" s="138"/>
      <c r="U5713" s="138"/>
      <c r="V5713" s="138"/>
      <c r="W5713" s="166"/>
      <c r="X5713" s="135"/>
      <c r="Y5713" s="418">
        <f t="shared" si="826"/>
        <v>0</v>
      </c>
      <c r="Z5713" s="291">
        <f t="shared" si="827"/>
        <v>0</v>
      </c>
      <c r="AA5713" s="163"/>
      <c r="AB5713" s="177" t="str">
        <f t="shared" si="828"/>
        <v/>
      </c>
      <c r="AC5713" s="283" t="str">
        <f t="shared" si="829"/>
        <v/>
      </c>
      <c r="AD5713" s="283" t="str">
        <f t="shared" si="830"/>
        <v/>
      </c>
      <c r="AE5713" s="163"/>
      <c r="AF5713" s="162"/>
    </row>
    <row r="5714" spans="1:32">
      <c r="A5714" s="134">
        <v>5705</v>
      </c>
      <c r="B5714" s="136"/>
      <c r="C5714" s="146">
        <f t="shared" si="823"/>
        <v>0</v>
      </c>
      <c r="D5714" s="146">
        <f t="shared" si="824"/>
        <v>1</v>
      </c>
      <c r="E5714" s="146">
        <f t="shared" si="825"/>
        <v>1900</v>
      </c>
      <c r="F5714" s="137"/>
      <c r="G5714" s="287"/>
      <c r="H5714" s="137"/>
      <c r="I5714" s="134"/>
      <c r="J5714" s="204"/>
      <c r="K5714" s="133"/>
      <c r="L5714" s="134"/>
      <c r="M5714" s="133"/>
      <c r="N5714" s="134"/>
      <c r="O5714" s="134"/>
      <c r="P5714" s="166"/>
      <c r="Q5714" s="164"/>
      <c r="R5714" s="165"/>
      <c r="S5714" s="138"/>
      <c r="T5714" s="138"/>
      <c r="U5714" s="138"/>
      <c r="V5714" s="138"/>
      <c r="W5714" s="166"/>
      <c r="X5714" s="135"/>
      <c r="Y5714" s="418">
        <f t="shared" si="826"/>
        <v>0</v>
      </c>
      <c r="Z5714" s="291">
        <f t="shared" si="827"/>
        <v>0</v>
      </c>
      <c r="AA5714" s="163"/>
      <c r="AB5714" s="177" t="str">
        <f t="shared" si="828"/>
        <v/>
      </c>
      <c r="AC5714" s="283" t="str">
        <f t="shared" si="829"/>
        <v/>
      </c>
      <c r="AD5714" s="283" t="str">
        <f t="shared" si="830"/>
        <v/>
      </c>
      <c r="AE5714" s="163"/>
      <c r="AF5714" s="162"/>
    </row>
    <row r="5715" spans="1:32">
      <c r="A5715" s="134">
        <v>5706</v>
      </c>
      <c r="B5715" s="136"/>
      <c r="C5715" s="146">
        <f t="shared" si="823"/>
        <v>0</v>
      </c>
      <c r="D5715" s="146">
        <f t="shared" si="824"/>
        <v>1</v>
      </c>
      <c r="E5715" s="146">
        <f t="shared" si="825"/>
        <v>1900</v>
      </c>
      <c r="F5715" s="137"/>
      <c r="G5715" s="287"/>
      <c r="H5715" s="137"/>
      <c r="I5715" s="134"/>
      <c r="J5715" s="204"/>
      <c r="K5715" s="133"/>
      <c r="L5715" s="134"/>
      <c r="M5715" s="133"/>
      <c r="N5715" s="134"/>
      <c r="O5715" s="134"/>
      <c r="P5715" s="166"/>
      <c r="Q5715" s="164"/>
      <c r="R5715" s="165"/>
      <c r="S5715" s="138"/>
      <c r="T5715" s="138"/>
      <c r="U5715" s="138"/>
      <c r="V5715" s="138"/>
      <c r="W5715" s="166"/>
      <c r="X5715" s="135"/>
      <c r="Y5715" s="418">
        <f t="shared" si="826"/>
        <v>0</v>
      </c>
      <c r="Z5715" s="291">
        <f t="shared" si="827"/>
        <v>0</v>
      </c>
      <c r="AA5715" s="163"/>
      <c r="AB5715" s="177" t="str">
        <f t="shared" si="828"/>
        <v/>
      </c>
      <c r="AC5715" s="283" t="str">
        <f t="shared" si="829"/>
        <v/>
      </c>
      <c r="AD5715" s="283" t="str">
        <f t="shared" si="830"/>
        <v/>
      </c>
      <c r="AE5715" s="163"/>
      <c r="AF5715" s="162"/>
    </row>
    <row r="5716" spans="1:32">
      <c r="A5716" s="134">
        <v>5707</v>
      </c>
      <c r="B5716" s="136"/>
      <c r="C5716" s="146">
        <f t="shared" si="823"/>
        <v>0</v>
      </c>
      <c r="D5716" s="146">
        <f t="shared" si="824"/>
        <v>1</v>
      </c>
      <c r="E5716" s="146">
        <f t="shared" si="825"/>
        <v>1900</v>
      </c>
      <c r="F5716" s="137"/>
      <c r="G5716" s="287"/>
      <c r="H5716" s="137"/>
      <c r="I5716" s="134"/>
      <c r="J5716" s="204"/>
      <c r="K5716" s="133"/>
      <c r="L5716" s="134"/>
      <c r="M5716" s="133"/>
      <c r="N5716" s="134"/>
      <c r="O5716" s="134"/>
      <c r="P5716" s="166"/>
      <c r="Q5716" s="164"/>
      <c r="R5716" s="165"/>
      <c r="S5716" s="138"/>
      <c r="T5716" s="138"/>
      <c r="U5716" s="138"/>
      <c r="V5716" s="138"/>
      <c r="W5716" s="166"/>
      <c r="X5716" s="135"/>
      <c r="Y5716" s="418">
        <f t="shared" si="826"/>
        <v>0</v>
      </c>
      <c r="Z5716" s="291">
        <f t="shared" si="827"/>
        <v>0</v>
      </c>
      <c r="AA5716" s="163"/>
      <c r="AB5716" s="177" t="str">
        <f t="shared" si="828"/>
        <v/>
      </c>
      <c r="AC5716" s="283" t="str">
        <f t="shared" si="829"/>
        <v/>
      </c>
      <c r="AD5716" s="283" t="str">
        <f t="shared" si="830"/>
        <v/>
      </c>
      <c r="AE5716" s="163"/>
      <c r="AF5716" s="162"/>
    </row>
    <row r="5717" spans="1:32">
      <c r="A5717" s="134">
        <v>5708</v>
      </c>
      <c r="B5717" s="136"/>
      <c r="C5717" s="146">
        <f t="shared" si="823"/>
        <v>0</v>
      </c>
      <c r="D5717" s="146">
        <f t="shared" si="824"/>
        <v>1</v>
      </c>
      <c r="E5717" s="146">
        <f t="shared" si="825"/>
        <v>1900</v>
      </c>
      <c r="F5717" s="137"/>
      <c r="G5717" s="287"/>
      <c r="H5717" s="137"/>
      <c r="I5717" s="134"/>
      <c r="J5717" s="204"/>
      <c r="K5717" s="133"/>
      <c r="L5717" s="134"/>
      <c r="M5717" s="133"/>
      <c r="N5717" s="134"/>
      <c r="O5717" s="134"/>
      <c r="P5717" s="166"/>
      <c r="Q5717" s="164"/>
      <c r="R5717" s="165"/>
      <c r="S5717" s="138"/>
      <c r="T5717" s="138"/>
      <c r="U5717" s="138"/>
      <c r="V5717" s="138"/>
      <c r="W5717" s="166"/>
      <c r="X5717" s="135"/>
      <c r="Y5717" s="418">
        <f t="shared" si="826"/>
        <v>0</v>
      </c>
      <c r="Z5717" s="291">
        <f t="shared" si="827"/>
        <v>0</v>
      </c>
      <c r="AA5717" s="163"/>
      <c r="AB5717" s="177" t="str">
        <f t="shared" si="828"/>
        <v/>
      </c>
      <c r="AC5717" s="283" t="str">
        <f t="shared" si="829"/>
        <v/>
      </c>
      <c r="AD5717" s="283" t="str">
        <f t="shared" si="830"/>
        <v/>
      </c>
      <c r="AE5717" s="163"/>
      <c r="AF5717" s="162"/>
    </row>
    <row r="5718" spans="1:32">
      <c r="A5718" s="134">
        <v>5709</v>
      </c>
      <c r="B5718" s="136"/>
      <c r="C5718" s="146">
        <f t="shared" si="823"/>
        <v>0</v>
      </c>
      <c r="D5718" s="146">
        <f t="shared" si="824"/>
        <v>1</v>
      </c>
      <c r="E5718" s="146">
        <f t="shared" si="825"/>
        <v>1900</v>
      </c>
      <c r="F5718" s="137"/>
      <c r="G5718" s="287"/>
      <c r="H5718" s="137"/>
      <c r="I5718" s="134"/>
      <c r="J5718" s="204"/>
      <c r="K5718" s="133"/>
      <c r="L5718" s="134"/>
      <c r="M5718" s="133"/>
      <c r="N5718" s="134"/>
      <c r="O5718" s="134"/>
      <c r="P5718" s="166"/>
      <c r="Q5718" s="164"/>
      <c r="R5718" s="165"/>
      <c r="S5718" s="138"/>
      <c r="T5718" s="138"/>
      <c r="U5718" s="138"/>
      <c r="V5718" s="138"/>
      <c r="W5718" s="166"/>
      <c r="X5718" s="135"/>
      <c r="Y5718" s="418">
        <f t="shared" si="826"/>
        <v>0</v>
      </c>
      <c r="Z5718" s="291">
        <f t="shared" si="827"/>
        <v>0</v>
      </c>
      <c r="AA5718" s="163"/>
      <c r="AB5718" s="177" t="str">
        <f t="shared" si="828"/>
        <v/>
      </c>
      <c r="AC5718" s="283" t="str">
        <f t="shared" si="829"/>
        <v/>
      </c>
      <c r="AD5718" s="283" t="str">
        <f t="shared" si="830"/>
        <v/>
      </c>
      <c r="AE5718" s="163"/>
      <c r="AF5718" s="162"/>
    </row>
    <row r="5719" spans="1:32">
      <c r="A5719" s="134">
        <v>5710</v>
      </c>
      <c r="B5719" s="136"/>
      <c r="C5719" s="146">
        <f t="shared" si="823"/>
        <v>0</v>
      </c>
      <c r="D5719" s="146">
        <f t="shared" si="824"/>
        <v>1</v>
      </c>
      <c r="E5719" s="146">
        <f t="shared" si="825"/>
        <v>1900</v>
      </c>
      <c r="F5719" s="137"/>
      <c r="G5719" s="287"/>
      <c r="H5719" s="137"/>
      <c r="I5719" s="134"/>
      <c r="J5719" s="204"/>
      <c r="K5719" s="133"/>
      <c r="L5719" s="134"/>
      <c r="M5719" s="133"/>
      <c r="N5719" s="134"/>
      <c r="O5719" s="134"/>
      <c r="P5719" s="166"/>
      <c r="Q5719" s="164"/>
      <c r="R5719" s="165"/>
      <c r="S5719" s="138"/>
      <c r="T5719" s="138"/>
      <c r="U5719" s="138"/>
      <c r="V5719" s="138"/>
      <c r="W5719" s="166"/>
      <c r="X5719" s="135"/>
      <c r="Y5719" s="418">
        <f t="shared" si="826"/>
        <v>0</v>
      </c>
      <c r="Z5719" s="291">
        <f t="shared" si="827"/>
        <v>0</v>
      </c>
      <c r="AA5719" s="163"/>
      <c r="AB5719" s="177" t="str">
        <f t="shared" si="828"/>
        <v/>
      </c>
      <c r="AC5719" s="283" t="str">
        <f t="shared" si="829"/>
        <v/>
      </c>
      <c r="AD5719" s="283" t="str">
        <f t="shared" si="830"/>
        <v/>
      </c>
      <c r="AE5719" s="163"/>
      <c r="AF5719" s="162"/>
    </row>
    <row r="5720" spans="1:32">
      <c r="A5720" s="134">
        <v>5711</v>
      </c>
      <c r="B5720" s="136"/>
      <c r="C5720" s="146">
        <f t="shared" si="823"/>
        <v>0</v>
      </c>
      <c r="D5720" s="146">
        <f t="shared" si="824"/>
        <v>1</v>
      </c>
      <c r="E5720" s="146">
        <f t="shared" si="825"/>
        <v>1900</v>
      </c>
      <c r="F5720" s="137"/>
      <c r="G5720" s="287"/>
      <c r="H5720" s="137"/>
      <c r="I5720" s="134"/>
      <c r="J5720" s="204"/>
      <c r="K5720" s="133"/>
      <c r="L5720" s="134"/>
      <c r="M5720" s="133"/>
      <c r="N5720" s="134"/>
      <c r="O5720" s="134"/>
      <c r="P5720" s="166"/>
      <c r="Q5720" s="164"/>
      <c r="R5720" s="165"/>
      <c r="S5720" s="138"/>
      <c r="T5720" s="138"/>
      <c r="U5720" s="138"/>
      <c r="V5720" s="138"/>
      <c r="W5720" s="166"/>
      <c r="X5720" s="135"/>
      <c r="Y5720" s="418">
        <f t="shared" si="826"/>
        <v>0</v>
      </c>
      <c r="Z5720" s="291">
        <f t="shared" si="827"/>
        <v>0</v>
      </c>
      <c r="AA5720" s="163"/>
      <c r="AB5720" s="177" t="str">
        <f t="shared" si="828"/>
        <v/>
      </c>
      <c r="AC5720" s="283" t="str">
        <f t="shared" si="829"/>
        <v/>
      </c>
      <c r="AD5720" s="283" t="str">
        <f t="shared" si="830"/>
        <v/>
      </c>
      <c r="AE5720" s="163"/>
      <c r="AF5720" s="162"/>
    </row>
    <row r="5721" spans="1:32">
      <c r="A5721" s="134">
        <v>5712</v>
      </c>
      <c r="B5721" s="136"/>
      <c r="C5721" s="146">
        <f t="shared" si="823"/>
        <v>0</v>
      </c>
      <c r="D5721" s="146">
        <f t="shared" si="824"/>
        <v>1</v>
      </c>
      <c r="E5721" s="146">
        <f t="shared" si="825"/>
        <v>1900</v>
      </c>
      <c r="F5721" s="137"/>
      <c r="G5721" s="287"/>
      <c r="H5721" s="137"/>
      <c r="I5721" s="134"/>
      <c r="J5721" s="204"/>
      <c r="K5721" s="133"/>
      <c r="L5721" s="134"/>
      <c r="M5721" s="133"/>
      <c r="N5721" s="134"/>
      <c r="O5721" s="134"/>
      <c r="P5721" s="166"/>
      <c r="Q5721" s="164"/>
      <c r="R5721" s="165"/>
      <c r="S5721" s="138"/>
      <c r="T5721" s="138"/>
      <c r="U5721" s="138"/>
      <c r="V5721" s="138"/>
      <c r="W5721" s="166"/>
      <c r="X5721" s="135"/>
      <c r="Y5721" s="418">
        <f t="shared" si="826"/>
        <v>0</v>
      </c>
      <c r="Z5721" s="291">
        <f t="shared" si="827"/>
        <v>0</v>
      </c>
      <c r="AA5721" s="163"/>
      <c r="AB5721" s="177" t="str">
        <f t="shared" si="828"/>
        <v/>
      </c>
      <c r="AC5721" s="283" t="str">
        <f t="shared" si="829"/>
        <v/>
      </c>
      <c r="AD5721" s="283" t="str">
        <f t="shared" si="830"/>
        <v/>
      </c>
      <c r="AE5721" s="163"/>
      <c r="AF5721" s="162"/>
    </row>
    <row r="5722" spans="1:32">
      <c r="A5722" s="134">
        <v>5713</v>
      </c>
      <c r="B5722" s="136"/>
      <c r="C5722" s="146">
        <f t="shared" si="823"/>
        <v>0</v>
      </c>
      <c r="D5722" s="146">
        <f t="shared" si="824"/>
        <v>1</v>
      </c>
      <c r="E5722" s="146">
        <f t="shared" si="825"/>
        <v>1900</v>
      </c>
      <c r="F5722" s="137"/>
      <c r="G5722" s="287"/>
      <c r="H5722" s="137"/>
      <c r="I5722" s="134"/>
      <c r="J5722" s="204"/>
      <c r="K5722" s="133"/>
      <c r="L5722" s="134"/>
      <c r="M5722" s="133"/>
      <c r="N5722" s="134"/>
      <c r="O5722" s="134"/>
      <c r="P5722" s="166"/>
      <c r="Q5722" s="164"/>
      <c r="R5722" s="165"/>
      <c r="S5722" s="138"/>
      <c r="T5722" s="138"/>
      <c r="U5722" s="138"/>
      <c r="V5722" s="138"/>
      <c r="W5722" s="166"/>
      <c r="X5722" s="135"/>
      <c r="Y5722" s="418">
        <f t="shared" si="826"/>
        <v>0</v>
      </c>
      <c r="Z5722" s="291">
        <f t="shared" si="827"/>
        <v>0</v>
      </c>
      <c r="AA5722" s="163"/>
      <c r="AB5722" s="177" t="str">
        <f t="shared" si="828"/>
        <v/>
      </c>
      <c r="AC5722" s="283" t="str">
        <f t="shared" si="829"/>
        <v/>
      </c>
      <c r="AD5722" s="283" t="str">
        <f t="shared" si="830"/>
        <v/>
      </c>
      <c r="AE5722" s="163"/>
      <c r="AF5722" s="162"/>
    </row>
    <row r="5723" spans="1:32">
      <c r="A5723" s="134">
        <v>5714</v>
      </c>
      <c r="B5723" s="136"/>
      <c r="C5723" s="146">
        <f t="shared" si="823"/>
        <v>0</v>
      </c>
      <c r="D5723" s="146">
        <f t="shared" si="824"/>
        <v>1</v>
      </c>
      <c r="E5723" s="146">
        <f t="shared" si="825"/>
        <v>1900</v>
      </c>
      <c r="F5723" s="137"/>
      <c r="G5723" s="287"/>
      <c r="H5723" s="137"/>
      <c r="I5723" s="134"/>
      <c r="J5723" s="204"/>
      <c r="K5723" s="133"/>
      <c r="L5723" s="134"/>
      <c r="M5723" s="133"/>
      <c r="N5723" s="134"/>
      <c r="O5723" s="134"/>
      <c r="P5723" s="166"/>
      <c r="Q5723" s="164"/>
      <c r="R5723" s="165"/>
      <c r="S5723" s="138"/>
      <c r="T5723" s="138"/>
      <c r="U5723" s="138"/>
      <c r="V5723" s="138"/>
      <c r="W5723" s="166"/>
      <c r="X5723" s="135"/>
      <c r="Y5723" s="418">
        <f t="shared" si="826"/>
        <v>0</v>
      </c>
      <c r="Z5723" s="291">
        <f t="shared" si="827"/>
        <v>0</v>
      </c>
      <c r="AA5723" s="163"/>
      <c r="AB5723" s="177" t="str">
        <f t="shared" si="828"/>
        <v/>
      </c>
      <c r="AC5723" s="283" t="str">
        <f t="shared" si="829"/>
        <v/>
      </c>
      <c r="AD5723" s="283" t="str">
        <f t="shared" si="830"/>
        <v/>
      </c>
      <c r="AE5723" s="163"/>
      <c r="AF5723" s="162"/>
    </row>
    <row r="5724" spans="1:32">
      <c r="A5724" s="134">
        <v>5715</v>
      </c>
      <c r="B5724" s="136"/>
      <c r="C5724" s="146">
        <f t="shared" si="823"/>
        <v>0</v>
      </c>
      <c r="D5724" s="146">
        <f t="shared" si="824"/>
        <v>1</v>
      </c>
      <c r="E5724" s="146">
        <f t="shared" si="825"/>
        <v>1900</v>
      </c>
      <c r="F5724" s="137"/>
      <c r="G5724" s="287"/>
      <c r="H5724" s="137"/>
      <c r="I5724" s="134"/>
      <c r="J5724" s="204"/>
      <c r="K5724" s="133"/>
      <c r="L5724" s="134"/>
      <c r="M5724" s="133"/>
      <c r="N5724" s="134"/>
      <c r="O5724" s="134"/>
      <c r="P5724" s="166"/>
      <c r="Q5724" s="164"/>
      <c r="R5724" s="165"/>
      <c r="S5724" s="138"/>
      <c r="T5724" s="138"/>
      <c r="U5724" s="138"/>
      <c r="V5724" s="138"/>
      <c r="W5724" s="166"/>
      <c r="X5724" s="135"/>
      <c r="Y5724" s="418">
        <f t="shared" si="826"/>
        <v>0</v>
      </c>
      <c r="Z5724" s="291">
        <f t="shared" si="827"/>
        <v>0</v>
      </c>
      <c r="AA5724" s="163"/>
      <c r="AB5724" s="177" t="str">
        <f t="shared" si="828"/>
        <v/>
      </c>
      <c r="AC5724" s="283" t="str">
        <f t="shared" si="829"/>
        <v/>
      </c>
      <c r="AD5724" s="283" t="str">
        <f t="shared" si="830"/>
        <v/>
      </c>
      <c r="AE5724" s="163"/>
      <c r="AF5724" s="162"/>
    </row>
    <row r="5725" spans="1:32">
      <c r="A5725" s="134">
        <v>5716</v>
      </c>
      <c r="B5725" s="136"/>
      <c r="C5725" s="146">
        <f t="shared" si="823"/>
        <v>0</v>
      </c>
      <c r="D5725" s="146">
        <f t="shared" si="824"/>
        <v>1</v>
      </c>
      <c r="E5725" s="146">
        <f t="shared" si="825"/>
        <v>1900</v>
      </c>
      <c r="F5725" s="137"/>
      <c r="G5725" s="287"/>
      <c r="H5725" s="137"/>
      <c r="I5725" s="134"/>
      <c r="J5725" s="204"/>
      <c r="K5725" s="133"/>
      <c r="L5725" s="134"/>
      <c r="M5725" s="133"/>
      <c r="N5725" s="134"/>
      <c r="O5725" s="134"/>
      <c r="P5725" s="166"/>
      <c r="Q5725" s="164"/>
      <c r="R5725" s="165"/>
      <c r="S5725" s="138"/>
      <c r="T5725" s="138"/>
      <c r="U5725" s="138"/>
      <c r="V5725" s="138"/>
      <c r="W5725" s="166"/>
      <c r="X5725" s="135"/>
      <c r="Y5725" s="418">
        <f t="shared" si="826"/>
        <v>0</v>
      </c>
      <c r="Z5725" s="291">
        <f t="shared" si="827"/>
        <v>0</v>
      </c>
      <c r="AA5725" s="163"/>
      <c r="AB5725" s="177" t="str">
        <f t="shared" si="828"/>
        <v/>
      </c>
      <c r="AC5725" s="283" t="str">
        <f t="shared" si="829"/>
        <v/>
      </c>
      <c r="AD5725" s="283" t="str">
        <f t="shared" si="830"/>
        <v/>
      </c>
      <c r="AE5725" s="163"/>
      <c r="AF5725" s="162"/>
    </row>
    <row r="5726" spans="1:32">
      <c r="A5726" s="134">
        <v>5717</v>
      </c>
      <c r="B5726" s="136"/>
      <c r="C5726" s="146">
        <f t="shared" si="823"/>
        <v>0</v>
      </c>
      <c r="D5726" s="146">
        <f t="shared" si="824"/>
        <v>1</v>
      </c>
      <c r="E5726" s="146">
        <f t="shared" si="825"/>
        <v>1900</v>
      </c>
      <c r="F5726" s="137"/>
      <c r="G5726" s="287"/>
      <c r="H5726" s="137"/>
      <c r="I5726" s="134"/>
      <c r="J5726" s="204"/>
      <c r="K5726" s="133"/>
      <c r="L5726" s="134"/>
      <c r="M5726" s="133"/>
      <c r="N5726" s="134"/>
      <c r="O5726" s="134"/>
      <c r="P5726" s="166"/>
      <c r="Q5726" s="164"/>
      <c r="R5726" s="165"/>
      <c r="S5726" s="138"/>
      <c r="T5726" s="138"/>
      <c r="U5726" s="138"/>
      <c r="V5726" s="138"/>
      <c r="W5726" s="166"/>
      <c r="X5726" s="135"/>
      <c r="Y5726" s="418">
        <f t="shared" si="826"/>
        <v>0</v>
      </c>
      <c r="Z5726" s="291">
        <f t="shared" si="827"/>
        <v>0</v>
      </c>
      <c r="AA5726" s="163"/>
      <c r="AB5726" s="177" t="str">
        <f t="shared" si="828"/>
        <v/>
      </c>
      <c r="AC5726" s="283" t="str">
        <f t="shared" si="829"/>
        <v/>
      </c>
      <c r="AD5726" s="283" t="str">
        <f t="shared" si="830"/>
        <v/>
      </c>
      <c r="AE5726" s="163"/>
      <c r="AF5726" s="162"/>
    </row>
    <row r="5727" spans="1:32">
      <c r="A5727" s="134">
        <v>5718</v>
      </c>
      <c r="B5727" s="136"/>
      <c r="C5727" s="146">
        <f t="shared" si="823"/>
        <v>0</v>
      </c>
      <c r="D5727" s="146">
        <f t="shared" si="824"/>
        <v>1</v>
      </c>
      <c r="E5727" s="146">
        <f t="shared" si="825"/>
        <v>1900</v>
      </c>
      <c r="F5727" s="137"/>
      <c r="G5727" s="287"/>
      <c r="H5727" s="137"/>
      <c r="I5727" s="134"/>
      <c r="J5727" s="204"/>
      <c r="K5727" s="133"/>
      <c r="L5727" s="134"/>
      <c r="M5727" s="133"/>
      <c r="N5727" s="134"/>
      <c r="O5727" s="134"/>
      <c r="P5727" s="166"/>
      <c r="Q5727" s="164"/>
      <c r="R5727" s="165"/>
      <c r="S5727" s="138"/>
      <c r="T5727" s="138"/>
      <c r="U5727" s="138"/>
      <c r="V5727" s="138"/>
      <c r="W5727" s="166"/>
      <c r="X5727" s="135"/>
      <c r="Y5727" s="418">
        <f t="shared" si="826"/>
        <v>0</v>
      </c>
      <c r="Z5727" s="291">
        <f t="shared" si="827"/>
        <v>0</v>
      </c>
      <c r="AA5727" s="163"/>
      <c r="AB5727" s="177" t="str">
        <f t="shared" si="828"/>
        <v/>
      </c>
      <c r="AC5727" s="283" t="str">
        <f t="shared" si="829"/>
        <v/>
      </c>
      <c r="AD5727" s="283" t="str">
        <f t="shared" si="830"/>
        <v/>
      </c>
      <c r="AE5727" s="163"/>
      <c r="AF5727" s="162"/>
    </row>
    <row r="5728" spans="1:32">
      <c r="A5728" s="134">
        <v>5719</v>
      </c>
      <c r="B5728" s="136"/>
      <c r="C5728" s="146">
        <f t="shared" si="823"/>
        <v>0</v>
      </c>
      <c r="D5728" s="146">
        <f t="shared" si="824"/>
        <v>1</v>
      </c>
      <c r="E5728" s="146">
        <f t="shared" si="825"/>
        <v>1900</v>
      </c>
      <c r="F5728" s="137"/>
      <c r="G5728" s="287"/>
      <c r="H5728" s="137"/>
      <c r="I5728" s="134"/>
      <c r="J5728" s="204"/>
      <c r="K5728" s="133"/>
      <c r="L5728" s="134"/>
      <c r="M5728" s="133"/>
      <c r="N5728" s="134"/>
      <c r="O5728" s="134"/>
      <c r="P5728" s="166"/>
      <c r="Q5728" s="164"/>
      <c r="R5728" s="165"/>
      <c r="S5728" s="138"/>
      <c r="T5728" s="138"/>
      <c r="U5728" s="138"/>
      <c r="V5728" s="138"/>
      <c r="W5728" s="166"/>
      <c r="X5728" s="135"/>
      <c r="Y5728" s="418">
        <f t="shared" si="826"/>
        <v>0</v>
      </c>
      <c r="Z5728" s="291">
        <f t="shared" si="827"/>
        <v>0</v>
      </c>
      <c r="AA5728" s="163"/>
      <c r="AB5728" s="177" t="str">
        <f t="shared" si="828"/>
        <v/>
      </c>
      <c r="AC5728" s="283" t="str">
        <f t="shared" si="829"/>
        <v/>
      </c>
      <c r="AD5728" s="283" t="str">
        <f t="shared" si="830"/>
        <v/>
      </c>
      <c r="AE5728" s="163"/>
      <c r="AF5728" s="162"/>
    </row>
    <row r="5729" spans="1:32">
      <c r="A5729" s="134">
        <v>5720</v>
      </c>
      <c r="B5729" s="136"/>
      <c r="C5729" s="146">
        <f t="shared" si="823"/>
        <v>0</v>
      </c>
      <c r="D5729" s="146">
        <f t="shared" si="824"/>
        <v>1</v>
      </c>
      <c r="E5729" s="146">
        <f t="shared" si="825"/>
        <v>1900</v>
      </c>
      <c r="F5729" s="137"/>
      <c r="G5729" s="287"/>
      <c r="H5729" s="137"/>
      <c r="I5729" s="134"/>
      <c r="J5729" s="204"/>
      <c r="K5729" s="133"/>
      <c r="L5729" s="134"/>
      <c r="M5729" s="133"/>
      <c r="N5729" s="134"/>
      <c r="O5729" s="134"/>
      <c r="P5729" s="166"/>
      <c r="Q5729" s="164"/>
      <c r="R5729" s="165"/>
      <c r="S5729" s="138"/>
      <c r="T5729" s="138"/>
      <c r="U5729" s="138"/>
      <c r="V5729" s="138"/>
      <c r="W5729" s="166"/>
      <c r="X5729" s="135"/>
      <c r="Y5729" s="418">
        <f t="shared" si="826"/>
        <v>0</v>
      </c>
      <c r="Z5729" s="291">
        <f t="shared" si="827"/>
        <v>0</v>
      </c>
      <c r="AA5729" s="163"/>
      <c r="AB5729" s="177" t="str">
        <f t="shared" si="828"/>
        <v/>
      </c>
      <c r="AC5729" s="283" t="str">
        <f t="shared" si="829"/>
        <v/>
      </c>
      <c r="AD5729" s="283" t="str">
        <f t="shared" si="830"/>
        <v/>
      </c>
      <c r="AE5729" s="163"/>
      <c r="AF5729" s="162"/>
    </row>
    <row r="5730" spans="1:32">
      <c r="A5730" s="134">
        <v>5721</v>
      </c>
      <c r="B5730" s="136"/>
      <c r="C5730" s="146">
        <f t="shared" si="823"/>
        <v>0</v>
      </c>
      <c r="D5730" s="146">
        <f t="shared" si="824"/>
        <v>1</v>
      </c>
      <c r="E5730" s="146">
        <f t="shared" si="825"/>
        <v>1900</v>
      </c>
      <c r="F5730" s="137"/>
      <c r="G5730" s="287"/>
      <c r="H5730" s="137"/>
      <c r="I5730" s="134"/>
      <c r="J5730" s="204"/>
      <c r="K5730" s="133"/>
      <c r="L5730" s="134"/>
      <c r="M5730" s="133"/>
      <c r="N5730" s="134"/>
      <c r="O5730" s="134"/>
      <c r="P5730" s="166"/>
      <c r="Q5730" s="164"/>
      <c r="R5730" s="165"/>
      <c r="S5730" s="138"/>
      <c r="T5730" s="138"/>
      <c r="U5730" s="138"/>
      <c r="V5730" s="138"/>
      <c r="W5730" s="166"/>
      <c r="X5730" s="135"/>
      <c r="Y5730" s="418">
        <f t="shared" si="826"/>
        <v>0</v>
      </c>
      <c r="Z5730" s="291">
        <f t="shared" si="827"/>
        <v>0</v>
      </c>
      <c r="AA5730" s="163"/>
      <c r="AB5730" s="177" t="str">
        <f t="shared" si="828"/>
        <v/>
      </c>
      <c r="AC5730" s="283" t="str">
        <f t="shared" si="829"/>
        <v/>
      </c>
      <c r="AD5730" s="283" t="str">
        <f t="shared" si="830"/>
        <v/>
      </c>
      <c r="AE5730" s="163"/>
      <c r="AF5730" s="162"/>
    </row>
    <row r="5731" spans="1:32">
      <c r="A5731" s="134">
        <v>5722</v>
      </c>
      <c r="B5731" s="136"/>
      <c r="C5731" s="146">
        <f t="shared" si="823"/>
        <v>0</v>
      </c>
      <c r="D5731" s="146">
        <f t="shared" si="824"/>
        <v>1</v>
      </c>
      <c r="E5731" s="146">
        <f t="shared" si="825"/>
        <v>1900</v>
      </c>
      <c r="F5731" s="137"/>
      <c r="G5731" s="287"/>
      <c r="H5731" s="137"/>
      <c r="I5731" s="134"/>
      <c r="J5731" s="204"/>
      <c r="K5731" s="133"/>
      <c r="L5731" s="134"/>
      <c r="M5731" s="133"/>
      <c r="N5731" s="134"/>
      <c r="O5731" s="134"/>
      <c r="P5731" s="166"/>
      <c r="Q5731" s="164"/>
      <c r="R5731" s="165"/>
      <c r="S5731" s="138"/>
      <c r="T5731" s="138"/>
      <c r="U5731" s="138"/>
      <c r="V5731" s="138"/>
      <c r="W5731" s="166"/>
      <c r="X5731" s="135"/>
      <c r="Y5731" s="418">
        <f t="shared" si="826"/>
        <v>0</v>
      </c>
      <c r="Z5731" s="291">
        <f t="shared" si="827"/>
        <v>0</v>
      </c>
      <c r="AA5731" s="163"/>
      <c r="AB5731" s="177" t="str">
        <f t="shared" si="828"/>
        <v/>
      </c>
      <c r="AC5731" s="283" t="str">
        <f t="shared" si="829"/>
        <v/>
      </c>
      <c r="AD5731" s="283" t="str">
        <f t="shared" si="830"/>
        <v/>
      </c>
      <c r="AE5731" s="163"/>
      <c r="AF5731" s="162"/>
    </row>
    <row r="5732" spans="1:32">
      <c r="A5732" s="134">
        <v>5723</v>
      </c>
      <c r="B5732" s="136"/>
      <c r="C5732" s="146">
        <f t="shared" si="823"/>
        <v>0</v>
      </c>
      <c r="D5732" s="146">
        <f t="shared" si="824"/>
        <v>1</v>
      </c>
      <c r="E5732" s="146">
        <f t="shared" si="825"/>
        <v>1900</v>
      </c>
      <c r="F5732" s="137"/>
      <c r="G5732" s="287"/>
      <c r="H5732" s="137"/>
      <c r="I5732" s="134"/>
      <c r="J5732" s="204"/>
      <c r="K5732" s="133"/>
      <c r="L5732" s="134"/>
      <c r="M5732" s="133"/>
      <c r="N5732" s="134"/>
      <c r="O5732" s="134"/>
      <c r="P5732" s="166"/>
      <c r="Q5732" s="164"/>
      <c r="R5732" s="165"/>
      <c r="S5732" s="138"/>
      <c r="T5732" s="138"/>
      <c r="U5732" s="138"/>
      <c r="V5732" s="138"/>
      <c r="W5732" s="166"/>
      <c r="X5732" s="135"/>
      <c r="Y5732" s="418">
        <f t="shared" si="826"/>
        <v>0</v>
      </c>
      <c r="Z5732" s="291">
        <f t="shared" si="827"/>
        <v>0</v>
      </c>
      <c r="AA5732" s="163"/>
      <c r="AB5732" s="177" t="str">
        <f t="shared" si="828"/>
        <v/>
      </c>
      <c r="AC5732" s="283" t="str">
        <f t="shared" si="829"/>
        <v/>
      </c>
      <c r="AD5732" s="283" t="str">
        <f t="shared" si="830"/>
        <v/>
      </c>
      <c r="AE5732" s="163"/>
      <c r="AF5732" s="162"/>
    </row>
    <row r="5733" spans="1:32">
      <c r="A5733" s="134">
        <v>5724</v>
      </c>
      <c r="B5733" s="136"/>
      <c r="C5733" s="146">
        <f t="shared" si="823"/>
        <v>0</v>
      </c>
      <c r="D5733" s="146">
        <f t="shared" si="824"/>
        <v>1</v>
      </c>
      <c r="E5733" s="146">
        <f t="shared" si="825"/>
        <v>1900</v>
      </c>
      <c r="F5733" s="137"/>
      <c r="G5733" s="287"/>
      <c r="H5733" s="137"/>
      <c r="I5733" s="134"/>
      <c r="J5733" s="204"/>
      <c r="K5733" s="133"/>
      <c r="L5733" s="134"/>
      <c r="M5733" s="133"/>
      <c r="N5733" s="134"/>
      <c r="O5733" s="134"/>
      <c r="P5733" s="166"/>
      <c r="Q5733" s="164"/>
      <c r="R5733" s="165"/>
      <c r="S5733" s="138"/>
      <c r="T5733" s="138"/>
      <c r="U5733" s="138"/>
      <c r="V5733" s="138"/>
      <c r="W5733" s="166"/>
      <c r="X5733" s="135"/>
      <c r="Y5733" s="418">
        <f t="shared" si="826"/>
        <v>0</v>
      </c>
      <c r="Z5733" s="291">
        <f t="shared" si="827"/>
        <v>0</v>
      </c>
      <c r="AA5733" s="163"/>
      <c r="AB5733" s="177" t="str">
        <f t="shared" si="828"/>
        <v/>
      </c>
      <c r="AC5733" s="283" t="str">
        <f t="shared" si="829"/>
        <v/>
      </c>
      <c r="AD5733" s="283" t="str">
        <f t="shared" si="830"/>
        <v/>
      </c>
      <c r="AE5733" s="163"/>
      <c r="AF5733" s="162"/>
    </row>
    <row r="5734" spans="1:32">
      <c r="A5734" s="134">
        <v>5725</v>
      </c>
      <c r="B5734" s="136"/>
      <c r="C5734" s="146">
        <f t="shared" si="823"/>
        <v>0</v>
      </c>
      <c r="D5734" s="146">
        <f t="shared" si="824"/>
        <v>1</v>
      </c>
      <c r="E5734" s="146">
        <f t="shared" si="825"/>
        <v>1900</v>
      </c>
      <c r="F5734" s="137"/>
      <c r="G5734" s="287"/>
      <c r="H5734" s="137"/>
      <c r="I5734" s="134"/>
      <c r="J5734" s="204"/>
      <c r="K5734" s="133"/>
      <c r="L5734" s="134"/>
      <c r="M5734" s="133"/>
      <c r="N5734" s="134"/>
      <c r="O5734" s="134"/>
      <c r="P5734" s="166"/>
      <c r="Q5734" s="164"/>
      <c r="R5734" s="165"/>
      <c r="S5734" s="138"/>
      <c r="T5734" s="138"/>
      <c r="U5734" s="138"/>
      <c r="V5734" s="138"/>
      <c r="W5734" s="166"/>
      <c r="X5734" s="135"/>
      <c r="Y5734" s="418">
        <f t="shared" si="826"/>
        <v>0</v>
      </c>
      <c r="Z5734" s="291">
        <f t="shared" si="827"/>
        <v>0</v>
      </c>
      <c r="AA5734" s="163"/>
      <c r="AB5734" s="177" t="str">
        <f t="shared" si="828"/>
        <v/>
      </c>
      <c r="AC5734" s="283" t="str">
        <f t="shared" si="829"/>
        <v/>
      </c>
      <c r="AD5734" s="283" t="str">
        <f t="shared" si="830"/>
        <v/>
      </c>
      <c r="AE5734" s="163"/>
      <c r="AF5734" s="162"/>
    </row>
    <row r="5735" spans="1:32">
      <c r="A5735" s="134">
        <v>5726</v>
      </c>
      <c r="B5735" s="136"/>
      <c r="C5735" s="146">
        <f t="shared" si="823"/>
        <v>0</v>
      </c>
      <c r="D5735" s="146">
        <f t="shared" si="824"/>
        <v>1</v>
      </c>
      <c r="E5735" s="146">
        <f t="shared" si="825"/>
        <v>1900</v>
      </c>
      <c r="F5735" s="137"/>
      <c r="G5735" s="287"/>
      <c r="H5735" s="137"/>
      <c r="I5735" s="134"/>
      <c r="J5735" s="204"/>
      <c r="K5735" s="133"/>
      <c r="L5735" s="134"/>
      <c r="M5735" s="133"/>
      <c r="N5735" s="134"/>
      <c r="O5735" s="134"/>
      <c r="P5735" s="166"/>
      <c r="Q5735" s="164"/>
      <c r="R5735" s="165"/>
      <c r="S5735" s="138"/>
      <c r="T5735" s="138"/>
      <c r="U5735" s="138"/>
      <c r="V5735" s="138"/>
      <c r="W5735" s="166"/>
      <c r="X5735" s="135"/>
      <c r="Y5735" s="418">
        <f t="shared" si="826"/>
        <v>0</v>
      </c>
      <c r="Z5735" s="291">
        <f t="shared" si="827"/>
        <v>0</v>
      </c>
      <c r="AA5735" s="163"/>
      <c r="AB5735" s="177" t="str">
        <f t="shared" si="828"/>
        <v/>
      </c>
      <c r="AC5735" s="283" t="str">
        <f t="shared" si="829"/>
        <v/>
      </c>
      <c r="AD5735" s="283" t="str">
        <f t="shared" si="830"/>
        <v/>
      </c>
      <c r="AE5735" s="163"/>
      <c r="AF5735" s="162"/>
    </row>
    <row r="5736" spans="1:32">
      <c r="A5736" s="134">
        <v>5727</v>
      </c>
      <c r="B5736" s="136"/>
      <c r="C5736" s="146">
        <f t="shared" si="823"/>
        <v>0</v>
      </c>
      <c r="D5736" s="146">
        <f t="shared" si="824"/>
        <v>1</v>
      </c>
      <c r="E5736" s="146">
        <f t="shared" si="825"/>
        <v>1900</v>
      </c>
      <c r="F5736" s="137"/>
      <c r="G5736" s="287"/>
      <c r="H5736" s="137"/>
      <c r="I5736" s="134"/>
      <c r="J5736" s="204"/>
      <c r="K5736" s="133"/>
      <c r="L5736" s="134"/>
      <c r="M5736" s="133"/>
      <c r="N5736" s="134"/>
      <c r="O5736" s="134"/>
      <c r="P5736" s="166"/>
      <c r="Q5736" s="164"/>
      <c r="R5736" s="165"/>
      <c r="S5736" s="138"/>
      <c r="T5736" s="138"/>
      <c r="U5736" s="138"/>
      <c r="V5736" s="138"/>
      <c r="W5736" s="166"/>
      <c r="X5736" s="135"/>
      <c r="Y5736" s="418">
        <f t="shared" si="826"/>
        <v>0</v>
      </c>
      <c r="Z5736" s="291">
        <f t="shared" si="827"/>
        <v>0</v>
      </c>
      <c r="AA5736" s="163"/>
      <c r="AB5736" s="177" t="str">
        <f t="shared" si="828"/>
        <v/>
      </c>
      <c r="AC5736" s="283" t="str">
        <f t="shared" si="829"/>
        <v/>
      </c>
      <c r="AD5736" s="283" t="str">
        <f t="shared" si="830"/>
        <v/>
      </c>
      <c r="AE5736" s="163"/>
      <c r="AF5736" s="162"/>
    </row>
    <row r="5737" spans="1:32">
      <c r="A5737" s="134">
        <v>5728</v>
      </c>
      <c r="B5737" s="136"/>
      <c r="C5737" s="146">
        <f t="shared" si="823"/>
        <v>0</v>
      </c>
      <c r="D5737" s="146">
        <f t="shared" si="824"/>
        <v>1</v>
      </c>
      <c r="E5737" s="146">
        <f t="shared" si="825"/>
        <v>1900</v>
      </c>
      <c r="F5737" s="137"/>
      <c r="G5737" s="287"/>
      <c r="H5737" s="137"/>
      <c r="I5737" s="134"/>
      <c r="J5737" s="204"/>
      <c r="K5737" s="133"/>
      <c r="L5737" s="134"/>
      <c r="M5737" s="133"/>
      <c r="N5737" s="134"/>
      <c r="O5737" s="134"/>
      <c r="P5737" s="166"/>
      <c r="Q5737" s="164"/>
      <c r="R5737" s="165"/>
      <c r="S5737" s="138"/>
      <c r="T5737" s="138"/>
      <c r="U5737" s="138"/>
      <c r="V5737" s="138"/>
      <c r="W5737" s="166"/>
      <c r="X5737" s="135"/>
      <c r="Y5737" s="418">
        <f t="shared" si="826"/>
        <v>0</v>
      </c>
      <c r="Z5737" s="291">
        <f t="shared" si="827"/>
        <v>0</v>
      </c>
      <c r="AA5737" s="163"/>
      <c r="AB5737" s="177" t="str">
        <f t="shared" si="828"/>
        <v/>
      </c>
      <c r="AC5737" s="283" t="str">
        <f t="shared" si="829"/>
        <v/>
      </c>
      <c r="AD5737" s="283" t="str">
        <f t="shared" si="830"/>
        <v/>
      </c>
      <c r="AE5737" s="163"/>
      <c r="AF5737" s="162"/>
    </row>
    <row r="5738" spans="1:32">
      <c r="A5738" s="134">
        <v>5729</v>
      </c>
      <c r="B5738" s="136"/>
      <c r="C5738" s="146">
        <f t="shared" si="823"/>
        <v>0</v>
      </c>
      <c r="D5738" s="146">
        <f t="shared" si="824"/>
        <v>1</v>
      </c>
      <c r="E5738" s="146">
        <f t="shared" si="825"/>
        <v>1900</v>
      </c>
      <c r="F5738" s="137"/>
      <c r="G5738" s="287"/>
      <c r="H5738" s="137"/>
      <c r="I5738" s="134"/>
      <c r="J5738" s="204"/>
      <c r="K5738" s="133"/>
      <c r="L5738" s="134"/>
      <c r="M5738" s="133"/>
      <c r="N5738" s="134"/>
      <c r="O5738" s="134"/>
      <c r="P5738" s="166"/>
      <c r="Q5738" s="164"/>
      <c r="R5738" s="165"/>
      <c r="S5738" s="138"/>
      <c r="T5738" s="138"/>
      <c r="U5738" s="138"/>
      <c r="V5738" s="138"/>
      <c r="W5738" s="166"/>
      <c r="X5738" s="135"/>
      <c r="Y5738" s="418">
        <f t="shared" si="826"/>
        <v>0</v>
      </c>
      <c r="Z5738" s="291">
        <f t="shared" si="827"/>
        <v>0</v>
      </c>
      <c r="AA5738" s="163"/>
      <c r="AB5738" s="177" t="str">
        <f t="shared" si="828"/>
        <v/>
      </c>
      <c r="AC5738" s="283" t="str">
        <f t="shared" si="829"/>
        <v/>
      </c>
      <c r="AD5738" s="283" t="str">
        <f t="shared" si="830"/>
        <v/>
      </c>
      <c r="AE5738" s="163"/>
      <c r="AF5738" s="162"/>
    </row>
    <row r="5739" spans="1:32">
      <c r="A5739" s="134">
        <v>5730</v>
      </c>
      <c r="B5739" s="136"/>
      <c r="C5739" s="146">
        <f t="shared" si="823"/>
        <v>0</v>
      </c>
      <c r="D5739" s="146">
        <f t="shared" si="824"/>
        <v>1</v>
      </c>
      <c r="E5739" s="146">
        <f t="shared" si="825"/>
        <v>1900</v>
      </c>
      <c r="F5739" s="137"/>
      <c r="G5739" s="287"/>
      <c r="H5739" s="137"/>
      <c r="I5739" s="134"/>
      <c r="J5739" s="204"/>
      <c r="K5739" s="133"/>
      <c r="L5739" s="134"/>
      <c r="M5739" s="133"/>
      <c r="N5739" s="134"/>
      <c r="O5739" s="134"/>
      <c r="P5739" s="166"/>
      <c r="Q5739" s="164"/>
      <c r="R5739" s="165"/>
      <c r="S5739" s="138"/>
      <c r="T5739" s="138"/>
      <c r="U5739" s="138"/>
      <c r="V5739" s="138"/>
      <c r="W5739" s="166"/>
      <c r="X5739" s="135"/>
      <c r="Y5739" s="418">
        <f t="shared" si="826"/>
        <v>0</v>
      </c>
      <c r="Z5739" s="291">
        <f t="shared" si="827"/>
        <v>0</v>
      </c>
      <c r="AA5739" s="163"/>
      <c r="AB5739" s="177" t="str">
        <f t="shared" si="828"/>
        <v/>
      </c>
      <c r="AC5739" s="283" t="str">
        <f t="shared" si="829"/>
        <v/>
      </c>
      <c r="AD5739" s="283" t="str">
        <f t="shared" si="830"/>
        <v/>
      </c>
      <c r="AE5739" s="163"/>
      <c r="AF5739" s="162"/>
    </row>
    <row r="5740" spans="1:32">
      <c r="A5740" s="134">
        <v>5731</v>
      </c>
      <c r="B5740" s="136"/>
      <c r="C5740" s="146">
        <f t="shared" si="823"/>
        <v>0</v>
      </c>
      <c r="D5740" s="146">
        <f t="shared" si="824"/>
        <v>1</v>
      </c>
      <c r="E5740" s="146">
        <f t="shared" si="825"/>
        <v>1900</v>
      </c>
      <c r="F5740" s="137"/>
      <c r="G5740" s="287"/>
      <c r="H5740" s="137"/>
      <c r="I5740" s="134"/>
      <c r="J5740" s="204"/>
      <c r="K5740" s="133"/>
      <c r="L5740" s="134"/>
      <c r="M5740" s="133"/>
      <c r="N5740" s="134"/>
      <c r="O5740" s="134"/>
      <c r="P5740" s="166"/>
      <c r="Q5740" s="164"/>
      <c r="R5740" s="165"/>
      <c r="S5740" s="138"/>
      <c r="T5740" s="138"/>
      <c r="U5740" s="138"/>
      <c r="V5740" s="138"/>
      <c r="W5740" s="166"/>
      <c r="X5740" s="135"/>
      <c r="Y5740" s="418">
        <f t="shared" si="826"/>
        <v>0</v>
      </c>
      <c r="Z5740" s="291">
        <f t="shared" si="827"/>
        <v>0</v>
      </c>
      <c r="AA5740" s="163"/>
      <c r="AB5740" s="177" t="str">
        <f t="shared" si="828"/>
        <v/>
      </c>
      <c r="AC5740" s="283" t="str">
        <f t="shared" si="829"/>
        <v/>
      </c>
      <c r="AD5740" s="283" t="str">
        <f t="shared" si="830"/>
        <v/>
      </c>
      <c r="AE5740" s="163"/>
      <c r="AF5740" s="162"/>
    </row>
    <row r="5741" spans="1:32">
      <c r="A5741" s="134">
        <v>5732</v>
      </c>
      <c r="B5741" s="136"/>
      <c r="C5741" s="146">
        <f t="shared" si="823"/>
        <v>0</v>
      </c>
      <c r="D5741" s="146">
        <f t="shared" si="824"/>
        <v>1</v>
      </c>
      <c r="E5741" s="146">
        <f t="shared" si="825"/>
        <v>1900</v>
      </c>
      <c r="F5741" s="137"/>
      <c r="G5741" s="287"/>
      <c r="H5741" s="137"/>
      <c r="I5741" s="134"/>
      <c r="J5741" s="204"/>
      <c r="K5741" s="133"/>
      <c r="L5741" s="134"/>
      <c r="M5741" s="133"/>
      <c r="N5741" s="134"/>
      <c r="O5741" s="134"/>
      <c r="P5741" s="166"/>
      <c r="Q5741" s="164"/>
      <c r="R5741" s="165"/>
      <c r="S5741" s="138"/>
      <c r="T5741" s="138"/>
      <c r="U5741" s="138"/>
      <c r="V5741" s="138"/>
      <c r="W5741" s="166"/>
      <c r="X5741" s="135"/>
      <c r="Y5741" s="418">
        <f t="shared" si="826"/>
        <v>0</v>
      </c>
      <c r="Z5741" s="291">
        <f t="shared" si="827"/>
        <v>0</v>
      </c>
      <c r="AA5741" s="163"/>
      <c r="AB5741" s="177" t="str">
        <f t="shared" si="828"/>
        <v/>
      </c>
      <c r="AC5741" s="283" t="str">
        <f t="shared" si="829"/>
        <v/>
      </c>
      <c r="AD5741" s="283" t="str">
        <f t="shared" si="830"/>
        <v/>
      </c>
      <c r="AE5741" s="163"/>
      <c r="AF5741" s="162"/>
    </row>
    <row r="5742" spans="1:32">
      <c r="A5742" s="134">
        <v>5733</v>
      </c>
      <c r="B5742" s="136"/>
      <c r="C5742" s="146">
        <f t="shared" si="823"/>
        <v>0</v>
      </c>
      <c r="D5742" s="146">
        <f t="shared" si="824"/>
        <v>1</v>
      </c>
      <c r="E5742" s="146">
        <f t="shared" si="825"/>
        <v>1900</v>
      </c>
      <c r="F5742" s="137"/>
      <c r="G5742" s="287"/>
      <c r="H5742" s="137"/>
      <c r="I5742" s="134"/>
      <c r="J5742" s="204"/>
      <c r="K5742" s="133"/>
      <c r="L5742" s="134"/>
      <c r="M5742" s="133"/>
      <c r="N5742" s="134"/>
      <c r="O5742" s="134"/>
      <c r="P5742" s="166"/>
      <c r="Q5742" s="164"/>
      <c r="R5742" s="165"/>
      <c r="S5742" s="138"/>
      <c r="T5742" s="138"/>
      <c r="U5742" s="138"/>
      <c r="V5742" s="138"/>
      <c r="W5742" s="166"/>
      <c r="X5742" s="135"/>
      <c r="Y5742" s="418">
        <f t="shared" si="826"/>
        <v>0</v>
      </c>
      <c r="Z5742" s="291">
        <f t="shared" si="827"/>
        <v>0</v>
      </c>
      <c r="AA5742" s="163"/>
      <c r="AB5742" s="177" t="str">
        <f t="shared" si="828"/>
        <v/>
      </c>
      <c r="AC5742" s="283" t="str">
        <f t="shared" si="829"/>
        <v/>
      </c>
      <c r="AD5742" s="283" t="str">
        <f t="shared" si="830"/>
        <v/>
      </c>
      <c r="AE5742" s="163"/>
      <c r="AF5742" s="162"/>
    </row>
    <row r="5743" spans="1:32">
      <c r="A5743" s="134">
        <v>5734</v>
      </c>
      <c r="B5743" s="136"/>
      <c r="C5743" s="146">
        <f t="shared" si="823"/>
        <v>0</v>
      </c>
      <c r="D5743" s="146">
        <f t="shared" si="824"/>
        <v>1</v>
      </c>
      <c r="E5743" s="146">
        <f t="shared" si="825"/>
        <v>1900</v>
      </c>
      <c r="F5743" s="137"/>
      <c r="G5743" s="287"/>
      <c r="H5743" s="137"/>
      <c r="I5743" s="134"/>
      <c r="J5743" s="204"/>
      <c r="K5743" s="133"/>
      <c r="L5743" s="134"/>
      <c r="M5743" s="133"/>
      <c r="N5743" s="134"/>
      <c r="O5743" s="134"/>
      <c r="P5743" s="166"/>
      <c r="Q5743" s="164"/>
      <c r="R5743" s="165"/>
      <c r="S5743" s="138"/>
      <c r="T5743" s="138"/>
      <c r="U5743" s="138"/>
      <c r="V5743" s="138"/>
      <c r="W5743" s="166"/>
      <c r="X5743" s="135"/>
      <c r="Y5743" s="418">
        <f t="shared" si="826"/>
        <v>0</v>
      </c>
      <c r="Z5743" s="291">
        <f t="shared" si="827"/>
        <v>0</v>
      </c>
      <c r="AA5743" s="163"/>
      <c r="AB5743" s="177" t="str">
        <f t="shared" si="828"/>
        <v/>
      </c>
      <c r="AC5743" s="283" t="str">
        <f t="shared" si="829"/>
        <v/>
      </c>
      <c r="AD5743" s="283" t="str">
        <f t="shared" si="830"/>
        <v/>
      </c>
      <c r="AE5743" s="163"/>
      <c r="AF5743" s="162"/>
    </row>
    <row r="5744" spans="1:32">
      <c r="A5744" s="134">
        <v>5735</v>
      </c>
      <c r="B5744" s="136"/>
      <c r="C5744" s="146">
        <f t="shared" si="823"/>
        <v>0</v>
      </c>
      <c r="D5744" s="146">
        <f t="shared" si="824"/>
        <v>1</v>
      </c>
      <c r="E5744" s="146">
        <f t="shared" si="825"/>
        <v>1900</v>
      </c>
      <c r="F5744" s="137"/>
      <c r="G5744" s="287"/>
      <c r="H5744" s="137"/>
      <c r="I5744" s="134"/>
      <c r="J5744" s="204"/>
      <c r="K5744" s="133"/>
      <c r="L5744" s="134"/>
      <c r="M5744" s="133"/>
      <c r="N5744" s="134"/>
      <c r="O5744" s="134"/>
      <c r="P5744" s="166"/>
      <c r="Q5744" s="164"/>
      <c r="R5744" s="165"/>
      <c r="S5744" s="138"/>
      <c r="T5744" s="138"/>
      <c r="U5744" s="138"/>
      <c r="V5744" s="138"/>
      <c r="W5744" s="166"/>
      <c r="X5744" s="135"/>
      <c r="Y5744" s="418">
        <f t="shared" si="826"/>
        <v>0</v>
      </c>
      <c r="Z5744" s="291">
        <f t="shared" si="827"/>
        <v>0</v>
      </c>
      <c r="AA5744" s="163"/>
      <c r="AB5744" s="177" t="str">
        <f t="shared" si="828"/>
        <v/>
      </c>
      <c r="AC5744" s="283" t="str">
        <f t="shared" si="829"/>
        <v/>
      </c>
      <c r="AD5744" s="283" t="str">
        <f t="shared" si="830"/>
        <v/>
      </c>
      <c r="AE5744" s="163"/>
      <c r="AF5744" s="162"/>
    </row>
    <row r="5745" spans="1:32">
      <c r="A5745" s="134">
        <v>5736</v>
      </c>
      <c r="B5745" s="136"/>
      <c r="C5745" s="146">
        <f t="shared" si="823"/>
        <v>0</v>
      </c>
      <c r="D5745" s="146">
        <f t="shared" si="824"/>
        <v>1</v>
      </c>
      <c r="E5745" s="146">
        <f t="shared" si="825"/>
        <v>1900</v>
      </c>
      <c r="F5745" s="137"/>
      <c r="G5745" s="287"/>
      <c r="H5745" s="137"/>
      <c r="I5745" s="134"/>
      <c r="J5745" s="204"/>
      <c r="K5745" s="133"/>
      <c r="L5745" s="134"/>
      <c r="M5745" s="133"/>
      <c r="N5745" s="134"/>
      <c r="O5745" s="134"/>
      <c r="P5745" s="166"/>
      <c r="Q5745" s="164"/>
      <c r="R5745" s="165"/>
      <c r="S5745" s="138"/>
      <c r="T5745" s="138"/>
      <c r="U5745" s="138"/>
      <c r="V5745" s="138"/>
      <c r="W5745" s="166"/>
      <c r="X5745" s="135"/>
      <c r="Y5745" s="418">
        <f t="shared" si="826"/>
        <v>0</v>
      </c>
      <c r="Z5745" s="291">
        <f t="shared" si="827"/>
        <v>0</v>
      </c>
      <c r="AA5745" s="163"/>
      <c r="AB5745" s="177" t="str">
        <f t="shared" si="828"/>
        <v/>
      </c>
      <c r="AC5745" s="283" t="str">
        <f t="shared" si="829"/>
        <v/>
      </c>
      <c r="AD5745" s="283" t="str">
        <f t="shared" si="830"/>
        <v/>
      </c>
      <c r="AE5745" s="163"/>
      <c r="AF5745" s="162"/>
    </row>
    <row r="5746" spans="1:32">
      <c r="A5746" s="134">
        <v>5737</v>
      </c>
      <c r="B5746" s="136"/>
      <c r="C5746" s="146">
        <f t="shared" si="823"/>
        <v>0</v>
      </c>
      <c r="D5746" s="146">
        <f t="shared" si="824"/>
        <v>1</v>
      </c>
      <c r="E5746" s="146">
        <f t="shared" si="825"/>
        <v>1900</v>
      </c>
      <c r="F5746" s="137"/>
      <c r="G5746" s="287"/>
      <c r="H5746" s="137"/>
      <c r="I5746" s="134"/>
      <c r="J5746" s="204"/>
      <c r="K5746" s="133"/>
      <c r="L5746" s="134"/>
      <c r="M5746" s="133"/>
      <c r="N5746" s="134"/>
      <c r="O5746" s="134"/>
      <c r="P5746" s="166"/>
      <c r="Q5746" s="164"/>
      <c r="R5746" s="165"/>
      <c r="S5746" s="138"/>
      <c r="T5746" s="138"/>
      <c r="U5746" s="138"/>
      <c r="V5746" s="138"/>
      <c r="W5746" s="166"/>
      <c r="X5746" s="135"/>
      <c r="Y5746" s="418">
        <f t="shared" si="826"/>
        <v>0</v>
      </c>
      <c r="Z5746" s="291">
        <f t="shared" si="827"/>
        <v>0</v>
      </c>
      <c r="AA5746" s="163"/>
      <c r="AB5746" s="177" t="str">
        <f t="shared" si="828"/>
        <v/>
      </c>
      <c r="AC5746" s="283" t="str">
        <f t="shared" si="829"/>
        <v/>
      </c>
      <c r="AD5746" s="283" t="str">
        <f t="shared" si="830"/>
        <v/>
      </c>
      <c r="AE5746" s="163"/>
      <c r="AF5746" s="162"/>
    </row>
    <row r="5747" spans="1:32">
      <c r="A5747" s="134">
        <v>5738</v>
      </c>
      <c r="B5747" s="136"/>
      <c r="C5747" s="146">
        <f t="shared" si="823"/>
        <v>0</v>
      </c>
      <c r="D5747" s="146">
        <f t="shared" si="824"/>
        <v>1</v>
      </c>
      <c r="E5747" s="146">
        <f t="shared" si="825"/>
        <v>1900</v>
      </c>
      <c r="F5747" s="137"/>
      <c r="G5747" s="287"/>
      <c r="H5747" s="137"/>
      <c r="I5747" s="134"/>
      <c r="J5747" s="204"/>
      <c r="K5747" s="133"/>
      <c r="L5747" s="134"/>
      <c r="M5747" s="133"/>
      <c r="N5747" s="134"/>
      <c r="O5747" s="134"/>
      <c r="P5747" s="166"/>
      <c r="Q5747" s="164"/>
      <c r="R5747" s="165"/>
      <c r="S5747" s="138"/>
      <c r="T5747" s="138"/>
      <c r="U5747" s="138"/>
      <c r="V5747" s="138"/>
      <c r="W5747" s="166"/>
      <c r="X5747" s="135"/>
      <c r="Y5747" s="418">
        <f t="shared" si="826"/>
        <v>0</v>
      </c>
      <c r="Z5747" s="291">
        <f t="shared" si="827"/>
        <v>0</v>
      </c>
      <c r="AA5747" s="163"/>
      <c r="AB5747" s="177" t="str">
        <f t="shared" si="828"/>
        <v/>
      </c>
      <c r="AC5747" s="283" t="str">
        <f t="shared" si="829"/>
        <v/>
      </c>
      <c r="AD5747" s="283" t="str">
        <f t="shared" si="830"/>
        <v/>
      </c>
      <c r="AE5747" s="163"/>
      <c r="AF5747" s="162"/>
    </row>
    <row r="5748" spans="1:32">
      <c r="A5748" s="134">
        <v>5739</v>
      </c>
      <c r="B5748" s="136"/>
      <c r="C5748" s="146">
        <f t="shared" si="823"/>
        <v>0</v>
      </c>
      <c r="D5748" s="146">
        <f t="shared" si="824"/>
        <v>1</v>
      </c>
      <c r="E5748" s="146">
        <f t="shared" si="825"/>
        <v>1900</v>
      </c>
      <c r="F5748" s="137"/>
      <c r="G5748" s="287"/>
      <c r="H5748" s="137"/>
      <c r="I5748" s="134"/>
      <c r="J5748" s="204"/>
      <c r="K5748" s="133"/>
      <c r="L5748" s="134"/>
      <c r="M5748" s="133"/>
      <c r="N5748" s="134"/>
      <c r="O5748" s="134"/>
      <c r="P5748" s="166"/>
      <c r="Q5748" s="164"/>
      <c r="R5748" s="165"/>
      <c r="S5748" s="138"/>
      <c r="T5748" s="138"/>
      <c r="U5748" s="138"/>
      <c r="V5748" s="138"/>
      <c r="W5748" s="166"/>
      <c r="X5748" s="135"/>
      <c r="Y5748" s="418">
        <f t="shared" si="826"/>
        <v>0</v>
      </c>
      <c r="Z5748" s="291">
        <f t="shared" si="827"/>
        <v>0</v>
      </c>
      <c r="AA5748" s="163"/>
      <c r="AB5748" s="177" t="str">
        <f t="shared" si="828"/>
        <v/>
      </c>
      <c r="AC5748" s="283" t="str">
        <f t="shared" si="829"/>
        <v/>
      </c>
      <c r="AD5748" s="283" t="str">
        <f t="shared" si="830"/>
        <v/>
      </c>
      <c r="AE5748" s="163"/>
      <c r="AF5748" s="162"/>
    </row>
    <row r="5749" spans="1:32">
      <c r="A5749" s="134">
        <v>5740</v>
      </c>
      <c r="B5749" s="136"/>
      <c r="C5749" s="146">
        <f t="shared" si="823"/>
        <v>0</v>
      </c>
      <c r="D5749" s="146">
        <f t="shared" si="824"/>
        <v>1</v>
      </c>
      <c r="E5749" s="146">
        <f t="shared" si="825"/>
        <v>1900</v>
      </c>
      <c r="F5749" s="137"/>
      <c r="G5749" s="287"/>
      <c r="H5749" s="137"/>
      <c r="I5749" s="134"/>
      <c r="J5749" s="204"/>
      <c r="K5749" s="133"/>
      <c r="L5749" s="134"/>
      <c r="M5749" s="133"/>
      <c r="N5749" s="134"/>
      <c r="O5749" s="134"/>
      <c r="P5749" s="166"/>
      <c r="Q5749" s="164"/>
      <c r="R5749" s="165"/>
      <c r="S5749" s="138"/>
      <c r="T5749" s="138"/>
      <c r="U5749" s="138"/>
      <c r="V5749" s="138"/>
      <c r="W5749" s="166"/>
      <c r="X5749" s="135"/>
      <c r="Y5749" s="418">
        <f t="shared" si="826"/>
        <v>0</v>
      </c>
      <c r="Z5749" s="291">
        <f t="shared" si="827"/>
        <v>0</v>
      </c>
      <c r="AA5749" s="163"/>
      <c r="AB5749" s="177" t="str">
        <f t="shared" si="828"/>
        <v/>
      </c>
      <c r="AC5749" s="283" t="str">
        <f t="shared" si="829"/>
        <v/>
      </c>
      <c r="AD5749" s="283" t="str">
        <f t="shared" si="830"/>
        <v/>
      </c>
      <c r="AE5749" s="163"/>
      <c r="AF5749" s="162"/>
    </row>
    <row r="5750" spans="1:32">
      <c r="A5750" s="134">
        <v>5741</v>
      </c>
      <c r="B5750" s="136"/>
      <c r="C5750" s="146">
        <f t="shared" si="823"/>
        <v>0</v>
      </c>
      <c r="D5750" s="146">
        <f t="shared" si="824"/>
        <v>1</v>
      </c>
      <c r="E5750" s="146">
        <f t="shared" si="825"/>
        <v>1900</v>
      </c>
      <c r="F5750" s="137"/>
      <c r="G5750" s="287"/>
      <c r="H5750" s="137"/>
      <c r="I5750" s="134"/>
      <c r="J5750" s="204"/>
      <c r="K5750" s="133"/>
      <c r="L5750" s="134"/>
      <c r="M5750" s="133"/>
      <c r="N5750" s="134"/>
      <c r="O5750" s="134"/>
      <c r="P5750" s="166"/>
      <c r="Q5750" s="164"/>
      <c r="R5750" s="165"/>
      <c r="S5750" s="138"/>
      <c r="T5750" s="138"/>
      <c r="U5750" s="138"/>
      <c r="V5750" s="138"/>
      <c r="W5750" s="166"/>
      <c r="X5750" s="135"/>
      <c r="Y5750" s="418">
        <f t="shared" si="826"/>
        <v>0</v>
      </c>
      <c r="Z5750" s="291">
        <f t="shared" si="827"/>
        <v>0</v>
      </c>
      <c r="AA5750" s="163"/>
      <c r="AB5750" s="177" t="str">
        <f t="shared" si="828"/>
        <v/>
      </c>
      <c r="AC5750" s="283" t="str">
        <f t="shared" si="829"/>
        <v/>
      </c>
      <c r="AD5750" s="283" t="str">
        <f t="shared" si="830"/>
        <v/>
      </c>
      <c r="AE5750" s="163"/>
      <c r="AF5750" s="162"/>
    </row>
    <row r="5751" spans="1:32">
      <c r="A5751" s="134">
        <v>5742</v>
      </c>
      <c r="B5751" s="136"/>
      <c r="C5751" s="146">
        <f t="shared" si="823"/>
        <v>0</v>
      </c>
      <c r="D5751" s="146">
        <f t="shared" si="824"/>
        <v>1</v>
      </c>
      <c r="E5751" s="146">
        <f t="shared" si="825"/>
        <v>1900</v>
      </c>
      <c r="F5751" s="137"/>
      <c r="G5751" s="287"/>
      <c r="H5751" s="137"/>
      <c r="I5751" s="134"/>
      <c r="J5751" s="204"/>
      <c r="K5751" s="133"/>
      <c r="L5751" s="134"/>
      <c r="M5751" s="133"/>
      <c r="N5751" s="134"/>
      <c r="O5751" s="134"/>
      <c r="P5751" s="166"/>
      <c r="Q5751" s="164"/>
      <c r="R5751" s="165"/>
      <c r="S5751" s="138"/>
      <c r="T5751" s="138"/>
      <c r="U5751" s="138"/>
      <c r="V5751" s="138"/>
      <c r="W5751" s="166"/>
      <c r="X5751" s="135"/>
      <c r="Y5751" s="418">
        <f t="shared" si="826"/>
        <v>0</v>
      </c>
      <c r="Z5751" s="291">
        <f t="shared" si="827"/>
        <v>0</v>
      </c>
      <c r="AA5751" s="163"/>
      <c r="AB5751" s="177" t="str">
        <f t="shared" si="828"/>
        <v/>
      </c>
      <c r="AC5751" s="283" t="str">
        <f t="shared" si="829"/>
        <v/>
      </c>
      <c r="AD5751" s="283" t="str">
        <f t="shared" si="830"/>
        <v/>
      </c>
      <c r="AE5751" s="163"/>
      <c r="AF5751" s="162"/>
    </row>
    <row r="5752" spans="1:32">
      <c r="A5752" s="134">
        <v>5743</v>
      </c>
      <c r="B5752" s="136"/>
      <c r="C5752" s="146">
        <f t="shared" si="823"/>
        <v>0</v>
      </c>
      <c r="D5752" s="146">
        <f t="shared" si="824"/>
        <v>1</v>
      </c>
      <c r="E5752" s="146">
        <f t="shared" si="825"/>
        <v>1900</v>
      </c>
      <c r="F5752" s="137"/>
      <c r="G5752" s="287"/>
      <c r="H5752" s="137"/>
      <c r="I5752" s="134"/>
      <c r="J5752" s="204"/>
      <c r="K5752" s="133"/>
      <c r="L5752" s="134"/>
      <c r="M5752" s="133"/>
      <c r="N5752" s="134"/>
      <c r="O5752" s="134"/>
      <c r="P5752" s="166"/>
      <c r="Q5752" s="164"/>
      <c r="R5752" s="165"/>
      <c r="S5752" s="138"/>
      <c r="T5752" s="138"/>
      <c r="U5752" s="138"/>
      <c r="V5752" s="138"/>
      <c r="W5752" s="166"/>
      <c r="X5752" s="135"/>
      <c r="Y5752" s="418">
        <f t="shared" si="826"/>
        <v>0</v>
      </c>
      <c r="Z5752" s="291">
        <f t="shared" si="827"/>
        <v>0</v>
      </c>
      <c r="AA5752" s="163"/>
      <c r="AB5752" s="177" t="str">
        <f t="shared" si="828"/>
        <v/>
      </c>
      <c r="AC5752" s="283" t="str">
        <f t="shared" si="829"/>
        <v/>
      </c>
      <c r="AD5752" s="283" t="str">
        <f t="shared" si="830"/>
        <v/>
      </c>
      <c r="AE5752" s="163"/>
      <c r="AF5752" s="162"/>
    </row>
    <row r="5753" spans="1:32">
      <c r="A5753" s="134">
        <v>5744</v>
      </c>
      <c r="B5753" s="136"/>
      <c r="C5753" s="146">
        <f t="shared" si="823"/>
        <v>0</v>
      </c>
      <c r="D5753" s="146">
        <f t="shared" si="824"/>
        <v>1</v>
      </c>
      <c r="E5753" s="146">
        <f t="shared" si="825"/>
        <v>1900</v>
      </c>
      <c r="F5753" s="137"/>
      <c r="G5753" s="287"/>
      <c r="H5753" s="137"/>
      <c r="I5753" s="134"/>
      <c r="J5753" s="204"/>
      <c r="K5753" s="133"/>
      <c r="L5753" s="134"/>
      <c r="M5753" s="133"/>
      <c r="N5753" s="134"/>
      <c r="O5753" s="134"/>
      <c r="P5753" s="166"/>
      <c r="Q5753" s="164"/>
      <c r="R5753" s="165"/>
      <c r="S5753" s="138"/>
      <c r="T5753" s="138"/>
      <c r="U5753" s="138"/>
      <c r="V5753" s="138"/>
      <c r="W5753" s="166"/>
      <c r="X5753" s="135"/>
      <c r="Y5753" s="418">
        <f t="shared" si="826"/>
        <v>0</v>
      </c>
      <c r="Z5753" s="291">
        <f t="shared" si="827"/>
        <v>0</v>
      </c>
      <c r="AA5753" s="163"/>
      <c r="AB5753" s="177" t="str">
        <f t="shared" si="828"/>
        <v/>
      </c>
      <c r="AC5753" s="283" t="str">
        <f t="shared" si="829"/>
        <v/>
      </c>
      <c r="AD5753" s="283" t="str">
        <f t="shared" si="830"/>
        <v/>
      </c>
      <c r="AE5753" s="163"/>
      <c r="AF5753" s="162"/>
    </row>
    <row r="5754" spans="1:32">
      <c r="A5754" s="134">
        <v>5745</v>
      </c>
      <c r="B5754" s="136"/>
      <c r="C5754" s="146">
        <f t="shared" si="823"/>
        <v>0</v>
      </c>
      <c r="D5754" s="146">
        <f t="shared" si="824"/>
        <v>1</v>
      </c>
      <c r="E5754" s="146">
        <f t="shared" si="825"/>
        <v>1900</v>
      </c>
      <c r="F5754" s="137"/>
      <c r="G5754" s="287"/>
      <c r="H5754" s="137"/>
      <c r="I5754" s="134"/>
      <c r="J5754" s="204"/>
      <c r="K5754" s="133"/>
      <c r="L5754" s="134"/>
      <c r="M5754" s="133"/>
      <c r="N5754" s="134"/>
      <c r="O5754" s="134"/>
      <c r="P5754" s="166"/>
      <c r="Q5754" s="164"/>
      <c r="R5754" s="165"/>
      <c r="S5754" s="138"/>
      <c r="T5754" s="138"/>
      <c r="U5754" s="138"/>
      <c r="V5754" s="138"/>
      <c r="W5754" s="166"/>
      <c r="X5754" s="135"/>
      <c r="Y5754" s="418">
        <f t="shared" si="826"/>
        <v>0</v>
      </c>
      <c r="Z5754" s="291">
        <f t="shared" si="827"/>
        <v>0</v>
      </c>
      <c r="AA5754" s="163"/>
      <c r="AB5754" s="177" t="str">
        <f t="shared" si="828"/>
        <v/>
      </c>
      <c r="AC5754" s="283" t="str">
        <f t="shared" si="829"/>
        <v/>
      </c>
      <c r="AD5754" s="283" t="str">
        <f t="shared" si="830"/>
        <v/>
      </c>
      <c r="AE5754" s="163"/>
      <c r="AF5754" s="162"/>
    </row>
    <row r="5755" spans="1:32">
      <c r="A5755" s="134">
        <v>5746</v>
      </c>
      <c r="B5755" s="136"/>
      <c r="C5755" s="146">
        <f t="shared" si="823"/>
        <v>0</v>
      </c>
      <c r="D5755" s="146">
        <f t="shared" si="824"/>
        <v>1</v>
      </c>
      <c r="E5755" s="146">
        <f t="shared" si="825"/>
        <v>1900</v>
      </c>
      <c r="F5755" s="137"/>
      <c r="G5755" s="287"/>
      <c r="H5755" s="137"/>
      <c r="I5755" s="134"/>
      <c r="J5755" s="204"/>
      <c r="K5755" s="133"/>
      <c r="L5755" s="134"/>
      <c r="M5755" s="133"/>
      <c r="N5755" s="134"/>
      <c r="O5755" s="134"/>
      <c r="P5755" s="166"/>
      <c r="Q5755" s="164"/>
      <c r="R5755" s="165"/>
      <c r="S5755" s="138"/>
      <c r="T5755" s="138"/>
      <c r="U5755" s="138"/>
      <c r="V5755" s="138"/>
      <c r="W5755" s="166"/>
      <c r="X5755" s="135"/>
      <c r="Y5755" s="418">
        <f t="shared" si="826"/>
        <v>0</v>
      </c>
      <c r="Z5755" s="291">
        <f t="shared" si="827"/>
        <v>0</v>
      </c>
      <c r="AA5755" s="163"/>
      <c r="AB5755" s="177" t="str">
        <f t="shared" si="828"/>
        <v/>
      </c>
      <c r="AC5755" s="283" t="str">
        <f t="shared" si="829"/>
        <v/>
      </c>
      <c r="AD5755" s="283" t="str">
        <f t="shared" si="830"/>
        <v/>
      </c>
      <c r="AE5755" s="163"/>
      <c r="AF5755" s="162"/>
    </row>
    <row r="5756" spans="1:32">
      <c r="A5756" s="134">
        <v>5747</v>
      </c>
      <c r="B5756" s="136"/>
      <c r="C5756" s="146">
        <f t="shared" si="823"/>
        <v>0</v>
      </c>
      <c r="D5756" s="146">
        <f t="shared" si="824"/>
        <v>1</v>
      </c>
      <c r="E5756" s="146">
        <f t="shared" si="825"/>
        <v>1900</v>
      </c>
      <c r="F5756" s="137"/>
      <c r="G5756" s="287"/>
      <c r="H5756" s="137"/>
      <c r="I5756" s="134"/>
      <c r="J5756" s="204"/>
      <c r="K5756" s="133"/>
      <c r="L5756" s="134"/>
      <c r="M5756" s="133"/>
      <c r="N5756" s="134"/>
      <c r="O5756" s="134"/>
      <c r="P5756" s="166"/>
      <c r="Q5756" s="164"/>
      <c r="R5756" s="165"/>
      <c r="S5756" s="138"/>
      <c r="T5756" s="138"/>
      <c r="U5756" s="138"/>
      <c r="V5756" s="138"/>
      <c r="W5756" s="166"/>
      <c r="X5756" s="135"/>
      <c r="Y5756" s="418">
        <f t="shared" si="826"/>
        <v>0</v>
      </c>
      <c r="Z5756" s="291">
        <f t="shared" si="827"/>
        <v>0</v>
      </c>
      <c r="AA5756" s="163"/>
      <c r="AB5756" s="177" t="str">
        <f t="shared" si="828"/>
        <v/>
      </c>
      <c r="AC5756" s="283" t="str">
        <f t="shared" si="829"/>
        <v/>
      </c>
      <c r="AD5756" s="283" t="str">
        <f t="shared" si="830"/>
        <v/>
      </c>
      <c r="AE5756" s="163"/>
      <c r="AF5756" s="162"/>
    </row>
    <row r="5757" spans="1:32">
      <c r="A5757" s="134">
        <v>5748</v>
      </c>
      <c r="B5757" s="136"/>
      <c r="C5757" s="146">
        <f t="shared" si="823"/>
        <v>0</v>
      </c>
      <c r="D5757" s="146">
        <f t="shared" si="824"/>
        <v>1</v>
      </c>
      <c r="E5757" s="146">
        <f t="shared" si="825"/>
        <v>1900</v>
      </c>
      <c r="F5757" s="137"/>
      <c r="G5757" s="287"/>
      <c r="H5757" s="137"/>
      <c r="I5757" s="134"/>
      <c r="J5757" s="204"/>
      <c r="K5757" s="133"/>
      <c r="L5757" s="134"/>
      <c r="M5757" s="133"/>
      <c r="N5757" s="134"/>
      <c r="O5757" s="134"/>
      <c r="P5757" s="166"/>
      <c r="Q5757" s="164"/>
      <c r="R5757" s="165"/>
      <c r="S5757" s="138"/>
      <c r="T5757" s="138"/>
      <c r="U5757" s="138"/>
      <c r="V5757" s="138"/>
      <c r="W5757" s="166"/>
      <c r="X5757" s="135"/>
      <c r="Y5757" s="418">
        <f t="shared" si="826"/>
        <v>0</v>
      </c>
      <c r="Z5757" s="291">
        <f t="shared" si="827"/>
        <v>0</v>
      </c>
      <c r="AA5757" s="163"/>
      <c r="AB5757" s="177" t="str">
        <f t="shared" si="828"/>
        <v/>
      </c>
      <c r="AC5757" s="283" t="str">
        <f t="shared" si="829"/>
        <v/>
      </c>
      <c r="AD5757" s="283" t="str">
        <f t="shared" si="830"/>
        <v/>
      </c>
      <c r="AE5757" s="163"/>
      <c r="AF5757" s="162"/>
    </row>
    <row r="5758" spans="1:32">
      <c r="A5758" s="134">
        <v>5749</v>
      </c>
      <c r="B5758" s="136"/>
      <c r="C5758" s="146">
        <f t="shared" si="823"/>
        <v>0</v>
      </c>
      <c r="D5758" s="146">
        <f t="shared" si="824"/>
        <v>1</v>
      </c>
      <c r="E5758" s="146">
        <f t="shared" si="825"/>
        <v>1900</v>
      </c>
      <c r="F5758" s="137"/>
      <c r="G5758" s="287"/>
      <c r="H5758" s="137"/>
      <c r="I5758" s="134"/>
      <c r="J5758" s="204"/>
      <c r="K5758" s="133"/>
      <c r="L5758" s="134"/>
      <c r="M5758" s="133"/>
      <c r="N5758" s="134"/>
      <c r="O5758" s="134"/>
      <c r="P5758" s="166"/>
      <c r="Q5758" s="164"/>
      <c r="R5758" s="165"/>
      <c r="S5758" s="138"/>
      <c r="T5758" s="138"/>
      <c r="U5758" s="138"/>
      <c r="V5758" s="138"/>
      <c r="W5758" s="166"/>
      <c r="X5758" s="135"/>
      <c r="Y5758" s="418">
        <f t="shared" si="826"/>
        <v>0</v>
      </c>
      <c r="Z5758" s="291">
        <f t="shared" si="827"/>
        <v>0</v>
      </c>
      <c r="AA5758" s="163"/>
      <c r="AB5758" s="177" t="str">
        <f t="shared" si="828"/>
        <v/>
      </c>
      <c r="AC5758" s="283" t="str">
        <f t="shared" si="829"/>
        <v/>
      </c>
      <c r="AD5758" s="283" t="str">
        <f t="shared" si="830"/>
        <v/>
      </c>
      <c r="AE5758" s="163"/>
      <c r="AF5758" s="162"/>
    </row>
    <row r="5759" spans="1:32">
      <c r="A5759" s="134">
        <v>5750</v>
      </c>
      <c r="B5759" s="136"/>
      <c r="C5759" s="146">
        <f t="shared" si="823"/>
        <v>0</v>
      </c>
      <c r="D5759" s="146">
        <f t="shared" si="824"/>
        <v>1</v>
      </c>
      <c r="E5759" s="146">
        <f t="shared" si="825"/>
        <v>1900</v>
      </c>
      <c r="F5759" s="137"/>
      <c r="G5759" s="287"/>
      <c r="H5759" s="137"/>
      <c r="I5759" s="134"/>
      <c r="J5759" s="204"/>
      <c r="K5759" s="133"/>
      <c r="L5759" s="134"/>
      <c r="M5759" s="133"/>
      <c r="N5759" s="134"/>
      <c r="O5759" s="134"/>
      <c r="P5759" s="166"/>
      <c r="Q5759" s="164"/>
      <c r="R5759" s="165"/>
      <c r="S5759" s="138"/>
      <c r="T5759" s="138"/>
      <c r="U5759" s="138"/>
      <c r="V5759" s="138"/>
      <c r="W5759" s="166"/>
      <c r="X5759" s="135"/>
      <c r="Y5759" s="418">
        <f t="shared" si="826"/>
        <v>0</v>
      </c>
      <c r="Z5759" s="291">
        <f t="shared" si="827"/>
        <v>0</v>
      </c>
      <c r="AA5759" s="163"/>
      <c r="AB5759" s="177" t="str">
        <f t="shared" si="828"/>
        <v/>
      </c>
      <c r="AC5759" s="283" t="str">
        <f t="shared" si="829"/>
        <v/>
      </c>
      <c r="AD5759" s="283" t="str">
        <f t="shared" si="830"/>
        <v/>
      </c>
      <c r="AE5759" s="163"/>
      <c r="AF5759" s="162"/>
    </row>
    <row r="5760" spans="1:32">
      <c r="A5760" s="134">
        <v>5751</v>
      </c>
      <c r="B5760" s="136"/>
      <c r="C5760" s="146">
        <f t="shared" si="823"/>
        <v>0</v>
      </c>
      <c r="D5760" s="146">
        <f t="shared" si="824"/>
        <v>1</v>
      </c>
      <c r="E5760" s="146">
        <f t="shared" si="825"/>
        <v>1900</v>
      </c>
      <c r="F5760" s="137"/>
      <c r="G5760" s="287"/>
      <c r="H5760" s="137"/>
      <c r="I5760" s="134"/>
      <c r="J5760" s="204"/>
      <c r="K5760" s="133"/>
      <c r="L5760" s="134"/>
      <c r="M5760" s="133"/>
      <c r="N5760" s="134"/>
      <c r="O5760" s="134"/>
      <c r="P5760" s="166"/>
      <c r="Q5760" s="164"/>
      <c r="R5760" s="165"/>
      <c r="S5760" s="138"/>
      <c r="T5760" s="138"/>
      <c r="U5760" s="138"/>
      <c r="V5760" s="138"/>
      <c r="W5760" s="166"/>
      <c r="X5760" s="135"/>
      <c r="Y5760" s="418">
        <f t="shared" si="826"/>
        <v>0</v>
      </c>
      <c r="Z5760" s="291">
        <f t="shared" si="827"/>
        <v>0</v>
      </c>
      <c r="AA5760" s="163"/>
      <c r="AB5760" s="177" t="str">
        <f t="shared" si="828"/>
        <v/>
      </c>
      <c r="AC5760" s="283" t="str">
        <f t="shared" si="829"/>
        <v/>
      </c>
      <c r="AD5760" s="283" t="str">
        <f t="shared" si="830"/>
        <v/>
      </c>
      <c r="AE5760" s="163"/>
      <c r="AF5760" s="162"/>
    </row>
    <row r="5761" spans="1:32">
      <c r="A5761" s="134">
        <v>5752</v>
      </c>
      <c r="B5761" s="136"/>
      <c r="C5761" s="146">
        <f t="shared" si="823"/>
        <v>0</v>
      </c>
      <c r="D5761" s="146">
        <f t="shared" si="824"/>
        <v>1</v>
      </c>
      <c r="E5761" s="146">
        <f t="shared" si="825"/>
        <v>1900</v>
      </c>
      <c r="F5761" s="137"/>
      <c r="G5761" s="287"/>
      <c r="H5761" s="137"/>
      <c r="I5761" s="134"/>
      <c r="J5761" s="204"/>
      <c r="K5761" s="133"/>
      <c r="L5761" s="134"/>
      <c r="M5761" s="133"/>
      <c r="N5761" s="134"/>
      <c r="O5761" s="134"/>
      <c r="P5761" s="166"/>
      <c r="Q5761" s="164"/>
      <c r="R5761" s="165"/>
      <c r="S5761" s="138"/>
      <c r="T5761" s="138"/>
      <c r="U5761" s="138"/>
      <c r="V5761" s="138"/>
      <c r="W5761" s="166"/>
      <c r="X5761" s="135"/>
      <c r="Y5761" s="418">
        <f t="shared" si="826"/>
        <v>0</v>
      </c>
      <c r="Z5761" s="291">
        <f t="shared" si="827"/>
        <v>0</v>
      </c>
      <c r="AA5761" s="163"/>
      <c r="AB5761" s="177" t="str">
        <f t="shared" si="828"/>
        <v/>
      </c>
      <c r="AC5761" s="283" t="str">
        <f t="shared" si="829"/>
        <v/>
      </c>
      <c r="AD5761" s="283" t="str">
        <f t="shared" si="830"/>
        <v/>
      </c>
      <c r="AE5761" s="163"/>
      <c r="AF5761" s="162"/>
    </row>
    <row r="5762" spans="1:32">
      <c r="A5762" s="134">
        <v>5753</v>
      </c>
      <c r="B5762" s="136"/>
      <c r="C5762" s="146">
        <f t="shared" si="823"/>
        <v>0</v>
      </c>
      <c r="D5762" s="146">
        <f t="shared" si="824"/>
        <v>1</v>
      </c>
      <c r="E5762" s="146">
        <f t="shared" si="825"/>
        <v>1900</v>
      </c>
      <c r="F5762" s="137"/>
      <c r="G5762" s="287"/>
      <c r="H5762" s="137"/>
      <c r="I5762" s="134"/>
      <c r="J5762" s="204"/>
      <c r="K5762" s="133"/>
      <c r="L5762" s="134"/>
      <c r="M5762" s="133"/>
      <c r="N5762" s="134"/>
      <c r="O5762" s="134"/>
      <c r="P5762" s="166"/>
      <c r="Q5762" s="164"/>
      <c r="R5762" s="165"/>
      <c r="S5762" s="138"/>
      <c r="T5762" s="138"/>
      <c r="U5762" s="138"/>
      <c r="V5762" s="138"/>
      <c r="W5762" s="166"/>
      <c r="X5762" s="135"/>
      <c r="Y5762" s="418">
        <f t="shared" si="826"/>
        <v>0</v>
      </c>
      <c r="Z5762" s="291">
        <f t="shared" si="827"/>
        <v>0</v>
      </c>
      <c r="AA5762" s="163"/>
      <c r="AB5762" s="177" t="str">
        <f t="shared" si="828"/>
        <v/>
      </c>
      <c r="AC5762" s="283" t="str">
        <f t="shared" si="829"/>
        <v/>
      </c>
      <c r="AD5762" s="283" t="str">
        <f t="shared" si="830"/>
        <v/>
      </c>
      <c r="AE5762" s="163"/>
      <c r="AF5762" s="162"/>
    </row>
    <row r="5763" spans="1:32">
      <c r="A5763" s="134">
        <v>5754</v>
      </c>
      <c r="B5763" s="136"/>
      <c r="C5763" s="146">
        <f t="shared" si="823"/>
        <v>0</v>
      </c>
      <c r="D5763" s="146">
        <f t="shared" si="824"/>
        <v>1</v>
      </c>
      <c r="E5763" s="146">
        <f t="shared" si="825"/>
        <v>1900</v>
      </c>
      <c r="F5763" s="137"/>
      <c r="G5763" s="287"/>
      <c r="H5763" s="137"/>
      <c r="I5763" s="134"/>
      <c r="J5763" s="204"/>
      <c r="K5763" s="133"/>
      <c r="L5763" s="134"/>
      <c r="M5763" s="133"/>
      <c r="N5763" s="134"/>
      <c r="O5763" s="134"/>
      <c r="P5763" s="166"/>
      <c r="Q5763" s="164"/>
      <c r="R5763" s="165"/>
      <c r="S5763" s="138"/>
      <c r="T5763" s="138"/>
      <c r="U5763" s="138"/>
      <c r="V5763" s="138"/>
      <c r="W5763" s="166"/>
      <c r="X5763" s="135"/>
      <c r="Y5763" s="418">
        <f t="shared" si="826"/>
        <v>0</v>
      </c>
      <c r="Z5763" s="291">
        <f t="shared" si="827"/>
        <v>0</v>
      </c>
      <c r="AA5763" s="163"/>
      <c r="AB5763" s="177" t="str">
        <f t="shared" si="828"/>
        <v/>
      </c>
      <c r="AC5763" s="283" t="str">
        <f t="shared" si="829"/>
        <v/>
      </c>
      <c r="AD5763" s="283" t="str">
        <f t="shared" si="830"/>
        <v/>
      </c>
      <c r="AE5763" s="163"/>
      <c r="AF5763" s="162"/>
    </row>
    <row r="5764" spans="1:32">
      <c r="A5764" s="134">
        <v>5755</v>
      </c>
      <c r="B5764" s="136"/>
      <c r="C5764" s="146">
        <f t="shared" si="823"/>
        <v>0</v>
      </c>
      <c r="D5764" s="146">
        <f t="shared" si="824"/>
        <v>1</v>
      </c>
      <c r="E5764" s="146">
        <f t="shared" si="825"/>
        <v>1900</v>
      </c>
      <c r="F5764" s="137"/>
      <c r="G5764" s="287"/>
      <c r="H5764" s="137"/>
      <c r="I5764" s="134"/>
      <c r="J5764" s="204"/>
      <c r="K5764" s="133"/>
      <c r="L5764" s="134"/>
      <c r="M5764" s="133"/>
      <c r="N5764" s="134"/>
      <c r="O5764" s="134"/>
      <c r="P5764" s="166"/>
      <c r="Q5764" s="164"/>
      <c r="R5764" s="165"/>
      <c r="S5764" s="138"/>
      <c r="T5764" s="138"/>
      <c r="U5764" s="138"/>
      <c r="V5764" s="138"/>
      <c r="W5764" s="166"/>
      <c r="X5764" s="135"/>
      <c r="Y5764" s="418">
        <f t="shared" si="826"/>
        <v>0</v>
      </c>
      <c r="Z5764" s="291">
        <f t="shared" si="827"/>
        <v>0</v>
      </c>
      <c r="AA5764" s="163"/>
      <c r="AB5764" s="177" t="str">
        <f t="shared" si="828"/>
        <v/>
      </c>
      <c r="AC5764" s="283" t="str">
        <f t="shared" si="829"/>
        <v/>
      </c>
      <c r="AD5764" s="283" t="str">
        <f t="shared" si="830"/>
        <v/>
      </c>
      <c r="AE5764" s="163"/>
      <c r="AF5764" s="162"/>
    </row>
    <row r="5765" spans="1:32">
      <c r="A5765" s="134">
        <v>5756</v>
      </c>
      <c r="B5765" s="136"/>
      <c r="C5765" s="146">
        <f t="shared" si="823"/>
        <v>0</v>
      </c>
      <c r="D5765" s="146">
        <f t="shared" si="824"/>
        <v>1</v>
      </c>
      <c r="E5765" s="146">
        <f t="shared" si="825"/>
        <v>1900</v>
      </c>
      <c r="F5765" s="137"/>
      <c r="G5765" s="287"/>
      <c r="H5765" s="137"/>
      <c r="I5765" s="134"/>
      <c r="J5765" s="204"/>
      <c r="K5765" s="133"/>
      <c r="L5765" s="134"/>
      <c r="M5765" s="133"/>
      <c r="N5765" s="134"/>
      <c r="O5765" s="134"/>
      <c r="P5765" s="166"/>
      <c r="Q5765" s="164"/>
      <c r="R5765" s="165"/>
      <c r="S5765" s="138"/>
      <c r="T5765" s="138"/>
      <c r="U5765" s="138"/>
      <c r="V5765" s="138"/>
      <c r="W5765" s="166"/>
      <c r="X5765" s="135"/>
      <c r="Y5765" s="418">
        <f t="shared" si="826"/>
        <v>0</v>
      </c>
      <c r="Z5765" s="291">
        <f t="shared" si="827"/>
        <v>0</v>
      </c>
      <c r="AA5765" s="163"/>
      <c r="AB5765" s="177" t="str">
        <f t="shared" si="828"/>
        <v/>
      </c>
      <c r="AC5765" s="283" t="str">
        <f t="shared" si="829"/>
        <v/>
      </c>
      <c r="AD5765" s="283" t="str">
        <f t="shared" si="830"/>
        <v/>
      </c>
      <c r="AE5765" s="163"/>
      <c r="AF5765" s="162"/>
    </row>
    <row r="5766" spans="1:32">
      <c r="A5766" s="134">
        <v>5757</v>
      </c>
      <c r="B5766" s="136"/>
      <c r="C5766" s="146">
        <f t="shared" si="823"/>
        <v>0</v>
      </c>
      <c r="D5766" s="146">
        <f t="shared" si="824"/>
        <v>1</v>
      </c>
      <c r="E5766" s="146">
        <f t="shared" si="825"/>
        <v>1900</v>
      </c>
      <c r="F5766" s="137"/>
      <c r="G5766" s="287"/>
      <c r="H5766" s="137"/>
      <c r="I5766" s="134"/>
      <c r="J5766" s="204"/>
      <c r="K5766" s="133"/>
      <c r="L5766" s="134"/>
      <c r="M5766" s="133"/>
      <c r="N5766" s="134"/>
      <c r="O5766" s="134"/>
      <c r="P5766" s="166"/>
      <c r="Q5766" s="164"/>
      <c r="R5766" s="165"/>
      <c r="S5766" s="138"/>
      <c r="T5766" s="138"/>
      <c r="U5766" s="138"/>
      <c r="V5766" s="138"/>
      <c r="W5766" s="166"/>
      <c r="X5766" s="135"/>
      <c r="Y5766" s="418">
        <f t="shared" si="826"/>
        <v>0</v>
      </c>
      <c r="Z5766" s="291">
        <f t="shared" si="827"/>
        <v>0</v>
      </c>
      <c r="AA5766" s="163"/>
      <c r="AB5766" s="177" t="str">
        <f t="shared" si="828"/>
        <v/>
      </c>
      <c r="AC5766" s="283" t="str">
        <f t="shared" si="829"/>
        <v/>
      </c>
      <c r="AD5766" s="283" t="str">
        <f t="shared" si="830"/>
        <v/>
      </c>
      <c r="AE5766" s="163"/>
      <c r="AF5766" s="162"/>
    </row>
    <row r="5767" spans="1:32">
      <c r="A5767" s="134">
        <v>5758</v>
      </c>
      <c r="B5767" s="136"/>
      <c r="C5767" s="146">
        <f t="shared" si="823"/>
        <v>0</v>
      </c>
      <c r="D5767" s="146">
        <f t="shared" si="824"/>
        <v>1</v>
      </c>
      <c r="E5767" s="146">
        <f t="shared" si="825"/>
        <v>1900</v>
      </c>
      <c r="F5767" s="137"/>
      <c r="G5767" s="287"/>
      <c r="H5767" s="137"/>
      <c r="I5767" s="134"/>
      <c r="J5767" s="204"/>
      <c r="K5767" s="133"/>
      <c r="L5767" s="134"/>
      <c r="M5767" s="133"/>
      <c r="N5767" s="134"/>
      <c r="O5767" s="134"/>
      <c r="P5767" s="166"/>
      <c r="Q5767" s="164"/>
      <c r="R5767" s="165"/>
      <c r="S5767" s="138"/>
      <c r="T5767" s="138"/>
      <c r="U5767" s="138"/>
      <c r="V5767" s="138"/>
      <c r="W5767" s="166"/>
      <c r="X5767" s="135"/>
      <c r="Y5767" s="418">
        <f t="shared" si="826"/>
        <v>0</v>
      </c>
      <c r="Z5767" s="291">
        <f t="shared" si="827"/>
        <v>0</v>
      </c>
      <c r="AA5767" s="163"/>
      <c r="AB5767" s="177" t="str">
        <f t="shared" si="828"/>
        <v/>
      </c>
      <c r="AC5767" s="283" t="str">
        <f t="shared" si="829"/>
        <v/>
      </c>
      <c r="AD5767" s="283" t="str">
        <f t="shared" si="830"/>
        <v/>
      </c>
      <c r="AE5767" s="163"/>
      <c r="AF5767" s="162"/>
    </row>
    <row r="5768" spans="1:32">
      <c r="A5768" s="134">
        <v>5759</v>
      </c>
      <c r="B5768" s="136"/>
      <c r="C5768" s="146">
        <f t="shared" si="823"/>
        <v>0</v>
      </c>
      <c r="D5768" s="146">
        <f t="shared" si="824"/>
        <v>1</v>
      </c>
      <c r="E5768" s="146">
        <f t="shared" si="825"/>
        <v>1900</v>
      </c>
      <c r="F5768" s="137"/>
      <c r="G5768" s="287"/>
      <c r="H5768" s="137"/>
      <c r="I5768" s="134"/>
      <c r="J5768" s="204"/>
      <c r="K5768" s="133"/>
      <c r="L5768" s="134"/>
      <c r="M5768" s="133"/>
      <c r="N5768" s="134"/>
      <c r="O5768" s="134"/>
      <c r="P5768" s="166"/>
      <c r="Q5768" s="164"/>
      <c r="R5768" s="165"/>
      <c r="S5768" s="138"/>
      <c r="T5768" s="138"/>
      <c r="U5768" s="138"/>
      <c r="V5768" s="138"/>
      <c r="W5768" s="166"/>
      <c r="X5768" s="135"/>
      <c r="Y5768" s="418">
        <f t="shared" si="826"/>
        <v>0</v>
      </c>
      <c r="Z5768" s="291">
        <f t="shared" si="827"/>
        <v>0</v>
      </c>
      <c r="AA5768" s="163"/>
      <c r="AB5768" s="177" t="str">
        <f t="shared" si="828"/>
        <v/>
      </c>
      <c r="AC5768" s="283" t="str">
        <f t="shared" si="829"/>
        <v/>
      </c>
      <c r="AD5768" s="283" t="str">
        <f t="shared" si="830"/>
        <v/>
      </c>
      <c r="AE5768" s="163"/>
      <c r="AF5768" s="162"/>
    </row>
    <row r="5769" spans="1:32">
      <c r="A5769" s="134">
        <v>5760</v>
      </c>
      <c r="B5769" s="136"/>
      <c r="C5769" s="146">
        <f t="shared" si="823"/>
        <v>0</v>
      </c>
      <c r="D5769" s="146">
        <f t="shared" si="824"/>
        <v>1</v>
      </c>
      <c r="E5769" s="146">
        <f t="shared" si="825"/>
        <v>1900</v>
      </c>
      <c r="F5769" s="137"/>
      <c r="G5769" s="287"/>
      <c r="H5769" s="137"/>
      <c r="I5769" s="134"/>
      <c r="J5769" s="204"/>
      <c r="K5769" s="133"/>
      <c r="L5769" s="134"/>
      <c r="M5769" s="133"/>
      <c r="N5769" s="134"/>
      <c r="O5769" s="134"/>
      <c r="P5769" s="166"/>
      <c r="Q5769" s="164"/>
      <c r="R5769" s="165"/>
      <c r="S5769" s="138"/>
      <c r="T5769" s="138"/>
      <c r="U5769" s="138"/>
      <c r="V5769" s="138"/>
      <c r="W5769" s="166"/>
      <c r="X5769" s="135"/>
      <c r="Y5769" s="418">
        <f t="shared" si="826"/>
        <v>0</v>
      </c>
      <c r="Z5769" s="291">
        <f t="shared" si="827"/>
        <v>0</v>
      </c>
      <c r="AA5769" s="163"/>
      <c r="AB5769" s="177" t="str">
        <f t="shared" si="828"/>
        <v/>
      </c>
      <c r="AC5769" s="283" t="str">
        <f t="shared" si="829"/>
        <v/>
      </c>
      <c r="AD5769" s="283" t="str">
        <f t="shared" si="830"/>
        <v/>
      </c>
      <c r="AE5769" s="163"/>
      <c r="AF5769" s="162"/>
    </row>
    <row r="5770" spans="1:32">
      <c r="A5770" s="134">
        <v>5761</v>
      </c>
      <c r="B5770" s="136"/>
      <c r="C5770" s="146">
        <f t="shared" si="823"/>
        <v>0</v>
      </c>
      <c r="D5770" s="146">
        <f t="shared" si="824"/>
        <v>1</v>
      </c>
      <c r="E5770" s="146">
        <f t="shared" si="825"/>
        <v>1900</v>
      </c>
      <c r="F5770" s="137"/>
      <c r="G5770" s="287"/>
      <c r="H5770" s="137"/>
      <c r="I5770" s="134"/>
      <c r="J5770" s="204"/>
      <c r="K5770" s="133"/>
      <c r="L5770" s="134"/>
      <c r="M5770" s="133"/>
      <c r="N5770" s="134"/>
      <c r="O5770" s="134"/>
      <c r="P5770" s="166"/>
      <c r="Q5770" s="164"/>
      <c r="R5770" s="165"/>
      <c r="S5770" s="138"/>
      <c r="T5770" s="138"/>
      <c r="U5770" s="138"/>
      <c r="V5770" s="138"/>
      <c r="W5770" s="166"/>
      <c r="X5770" s="135"/>
      <c r="Y5770" s="418">
        <f t="shared" si="826"/>
        <v>0</v>
      </c>
      <c r="Z5770" s="291">
        <f t="shared" si="827"/>
        <v>0</v>
      </c>
      <c r="AA5770" s="163"/>
      <c r="AB5770" s="177" t="str">
        <f t="shared" si="828"/>
        <v/>
      </c>
      <c r="AC5770" s="283" t="str">
        <f t="shared" si="829"/>
        <v/>
      </c>
      <c r="AD5770" s="283" t="str">
        <f t="shared" si="830"/>
        <v/>
      </c>
      <c r="AE5770" s="163"/>
      <c r="AF5770" s="162"/>
    </row>
    <row r="5771" spans="1:32">
      <c r="A5771" s="134">
        <v>5762</v>
      </c>
      <c r="B5771" s="136"/>
      <c r="C5771" s="146">
        <f t="shared" ref="C5771:C5834" si="831">DAY(B5771)</f>
        <v>0</v>
      </c>
      <c r="D5771" s="146">
        <f t="shared" ref="D5771:D5834" si="832">MONTH(B5771)</f>
        <v>1</v>
      </c>
      <c r="E5771" s="146">
        <f t="shared" ref="E5771:E5834" si="833">YEAR(B5771)</f>
        <v>1900</v>
      </c>
      <c r="F5771" s="137"/>
      <c r="G5771" s="287"/>
      <c r="H5771" s="137"/>
      <c r="I5771" s="134"/>
      <c r="J5771" s="204"/>
      <c r="K5771" s="133"/>
      <c r="L5771" s="134"/>
      <c r="M5771" s="133"/>
      <c r="N5771" s="134"/>
      <c r="O5771" s="134"/>
      <c r="P5771" s="166"/>
      <c r="Q5771" s="164"/>
      <c r="R5771" s="165"/>
      <c r="S5771" s="138"/>
      <c r="T5771" s="138"/>
      <c r="U5771" s="138"/>
      <c r="V5771" s="138"/>
      <c r="W5771" s="166"/>
      <c r="X5771" s="135"/>
      <c r="Y5771" s="418">
        <f t="shared" ref="Y5771:Y5834" si="834">X5771*U5771</f>
        <v>0</v>
      </c>
      <c r="Z5771" s="291">
        <f t="shared" ref="Z5771:Z5834" si="835">Y5771*1.1</f>
        <v>0</v>
      </c>
      <c r="AA5771" s="163"/>
      <c r="AB5771" s="177" t="str">
        <f t="shared" ref="AB5771:AB5834" si="836">IF(S5771="","",IF(S5771-U5771=0,"Full","No"))</f>
        <v/>
      </c>
      <c r="AC5771" s="283" t="str">
        <f t="shared" ref="AC5771:AC5834" si="837">IF(AND(S5771&gt;U5771,V5771=0),"Lost",IF(AND(S5771&gt;U5771,V5771&lt;(S5771-U5771)),"Lost",""))</f>
        <v/>
      </c>
      <c r="AD5771" s="283" t="str">
        <f t="shared" ref="AD5771:AD5834" si="838">IF(AND(S5771&gt;U5771,V5771=0),S5771-U5771,IF(AND(S5771&gt;U5771,V5771&lt;(S5771-U5771)),S5771-(U5771+V5771),""))</f>
        <v/>
      </c>
      <c r="AE5771" s="163"/>
      <c r="AF5771" s="162"/>
    </row>
    <row r="5772" spans="1:32">
      <c r="A5772" s="134">
        <v>5763</v>
      </c>
      <c r="B5772" s="136"/>
      <c r="C5772" s="146">
        <f t="shared" si="831"/>
        <v>0</v>
      </c>
      <c r="D5772" s="146">
        <f t="shared" si="832"/>
        <v>1</v>
      </c>
      <c r="E5772" s="146">
        <f t="shared" si="833"/>
        <v>1900</v>
      </c>
      <c r="F5772" s="137"/>
      <c r="G5772" s="287"/>
      <c r="H5772" s="137"/>
      <c r="I5772" s="134"/>
      <c r="J5772" s="204"/>
      <c r="K5772" s="133"/>
      <c r="L5772" s="134"/>
      <c r="M5772" s="133"/>
      <c r="N5772" s="134"/>
      <c r="O5772" s="134"/>
      <c r="P5772" s="166"/>
      <c r="Q5772" s="164"/>
      <c r="R5772" s="165"/>
      <c r="S5772" s="138"/>
      <c r="T5772" s="138"/>
      <c r="U5772" s="138"/>
      <c r="V5772" s="138"/>
      <c r="W5772" s="166"/>
      <c r="X5772" s="135"/>
      <c r="Y5772" s="418">
        <f t="shared" si="834"/>
        <v>0</v>
      </c>
      <c r="Z5772" s="291">
        <f t="shared" si="835"/>
        <v>0</v>
      </c>
      <c r="AA5772" s="163"/>
      <c r="AB5772" s="177" t="str">
        <f t="shared" si="836"/>
        <v/>
      </c>
      <c r="AC5772" s="283" t="str">
        <f t="shared" si="837"/>
        <v/>
      </c>
      <c r="AD5772" s="283" t="str">
        <f t="shared" si="838"/>
        <v/>
      </c>
      <c r="AE5772" s="163"/>
      <c r="AF5772" s="162"/>
    </row>
    <row r="5773" spans="1:32">
      <c r="A5773" s="134">
        <v>5764</v>
      </c>
      <c r="B5773" s="136"/>
      <c r="C5773" s="146">
        <f t="shared" si="831"/>
        <v>0</v>
      </c>
      <c r="D5773" s="146">
        <f t="shared" si="832"/>
        <v>1</v>
      </c>
      <c r="E5773" s="146">
        <f t="shared" si="833"/>
        <v>1900</v>
      </c>
      <c r="F5773" s="137"/>
      <c r="G5773" s="287"/>
      <c r="H5773" s="137"/>
      <c r="I5773" s="134"/>
      <c r="J5773" s="204"/>
      <c r="K5773" s="133"/>
      <c r="L5773" s="134"/>
      <c r="M5773" s="133"/>
      <c r="N5773" s="134"/>
      <c r="O5773" s="134"/>
      <c r="P5773" s="166"/>
      <c r="Q5773" s="164"/>
      <c r="R5773" s="165"/>
      <c r="S5773" s="138"/>
      <c r="T5773" s="138"/>
      <c r="U5773" s="138"/>
      <c r="V5773" s="138"/>
      <c r="W5773" s="166"/>
      <c r="X5773" s="135"/>
      <c r="Y5773" s="418">
        <f t="shared" si="834"/>
        <v>0</v>
      </c>
      <c r="Z5773" s="291">
        <f t="shared" si="835"/>
        <v>0</v>
      </c>
      <c r="AA5773" s="163"/>
      <c r="AB5773" s="177" t="str">
        <f t="shared" si="836"/>
        <v/>
      </c>
      <c r="AC5773" s="283" t="str">
        <f t="shared" si="837"/>
        <v/>
      </c>
      <c r="AD5773" s="283" t="str">
        <f t="shared" si="838"/>
        <v/>
      </c>
      <c r="AE5773" s="163"/>
      <c r="AF5773" s="162"/>
    </row>
    <row r="5774" spans="1:32">
      <c r="A5774" s="134">
        <v>5765</v>
      </c>
      <c r="B5774" s="136"/>
      <c r="C5774" s="146">
        <f t="shared" si="831"/>
        <v>0</v>
      </c>
      <c r="D5774" s="146">
        <f t="shared" si="832"/>
        <v>1</v>
      </c>
      <c r="E5774" s="146">
        <f t="shared" si="833"/>
        <v>1900</v>
      </c>
      <c r="F5774" s="137"/>
      <c r="G5774" s="287"/>
      <c r="H5774" s="137"/>
      <c r="I5774" s="134"/>
      <c r="J5774" s="204"/>
      <c r="K5774" s="133"/>
      <c r="L5774" s="134"/>
      <c r="M5774" s="133"/>
      <c r="N5774" s="134"/>
      <c r="O5774" s="134"/>
      <c r="P5774" s="166"/>
      <c r="Q5774" s="164"/>
      <c r="R5774" s="165"/>
      <c r="S5774" s="138"/>
      <c r="T5774" s="138"/>
      <c r="U5774" s="138"/>
      <c r="V5774" s="138"/>
      <c r="W5774" s="166"/>
      <c r="X5774" s="135"/>
      <c r="Y5774" s="418">
        <f t="shared" si="834"/>
        <v>0</v>
      </c>
      <c r="Z5774" s="291">
        <f t="shared" si="835"/>
        <v>0</v>
      </c>
      <c r="AA5774" s="163"/>
      <c r="AB5774" s="177" t="str">
        <f t="shared" si="836"/>
        <v/>
      </c>
      <c r="AC5774" s="283" t="str">
        <f t="shared" si="837"/>
        <v/>
      </c>
      <c r="AD5774" s="283" t="str">
        <f t="shared" si="838"/>
        <v/>
      </c>
      <c r="AE5774" s="163"/>
      <c r="AF5774" s="162"/>
    </row>
    <row r="5775" spans="1:32">
      <c r="A5775" s="134">
        <v>5766</v>
      </c>
      <c r="B5775" s="136"/>
      <c r="C5775" s="146">
        <f t="shared" si="831"/>
        <v>0</v>
      </c>
      <c r="D5775" s="146">
        <f t="shared" si="832"/>
        <v>1</v>
      </c>
      <c r="E5775" s="146">
        <f t="shared" si="833"/>
        <v>1900</v>
      </c>
      <c r="F5775" s="137"/>
      <c r="G5775" s="287"/>
      <c r="H5775" s="137"/>
      <c r="I5775" s="134"/>
      <c r="J5775" s="204"/>
      <c r="K5775" s="133"/>
      <c r="L5775" s="134"/>
      <c r="M5775" s="133"/>
      <c r="N5775" s="134"/>
      <c r="O5775" s="134"/>
      <c r="P5775" s="166"/>
      <c r="Q5775" s="164"/>
      <c r="R5775" s="165"/>
      <c r="S5775" s="138"/>
      <c r="T5775" s="138"/>
      <c r="U5775" s="138"/>
      <c r="V5775" s="138"/>
      <c r="W5775" s="166"/>
      <c r="X5775" s="135"/>
      <c r="Y5775" s="418">
        <f t="shared" si="834"/>
        <v>0</v>
      </c>
      <c r="Z5775" s="291">
        <f t="shared" si="835"/>
        <v>0</v>
      </c>
      <c r="AA5775" s="163"/>
      <c r="AB5775" s="177" t="str">
        <f t="shared" si="836"/>
        <v/>
      </c>
      <c r="AC5775" s="283" t="str">
        <f t="shared" si="837"/>
        <v/>
      </c>
      <c r="AD5775" s="283" t="str">
        <f t="shared" si="838"/>
        <v/>
      </c>
      <c r="AE5775" s="163"/>
      <c r="AF5775" s="162"/>
    </row>
    <row r="5776" spans="1:32">
      <c r="A5776" s="134">
        <v>5767</v>
      </c>
      <c r="B5776" s="136"/>
      <c r="C5776" s="146">
        <f t="shared" si="831"/>
        <v>0</v>
      </c>
      <c r="D5776" s="146">
        <f t="shared" si="832"/>
        <v>1</v>
      </c>
      <c r="E5776" s="146">
        <f t="shared" si="833"/>
        <v>1900</v>
      </c>
      <c r="F5776" s="137"/>
      <c r="G5776" s="287"/>
      <c r="H5776" s="137"/>
      <c r="I5776" s="134"/>
      <c r="J5776" s="204"/>
      <c r="K5776" s="133"/>
      <c r="L5776" s="134"/>
      <c r="M5776" s="133"/>
      <c r="N5776" s="134"/>
      <c r="O5776" s="134"/>
      <c r="P5776" s="166"/>
      <c r="Q5776" s="164"/>
      <c r="R5776" s="165"/>
      <c r="S5776" s="138"/>
      <c r="T5776" s="138"/>
      <c r="U5776" s="138"/>
      <c r="V5776" s="138"/>
      <c r="W5776" s="166"/>
      <c r="X5776" s="135"/>
      <c r="Y5776" s="418">
        <f t="shared" si="834"/>
        <v>0</v>
      </c>
      <c r="Z5776" s="291">
        <f t="shared" si="835"/>
        <v>0</v>
      </c>
      <c r="AA5776" s="163"/>
      <c r="AB5776" s="177" t="str">
        <f t="shared" si="836"/>
        <v/>
      </c>
      <c r="AC5776" s="283" t="str">
        <f t="shared" si="837"/>
        <v/>
      </c>
      <c r="AD5776" s="283" t="str">
        <f t="shared" si="838"/>
        <v/>
      </c>
      <c r="AE5776" s="163"/>
      <c r="AF5776" s="162"/>
    </row>
    <row r="5777" spans="1:32">
      <c r="A5777" s="134">
        <v>5768</v>
      </c>
      <c r="B5777" s="136"/>
      <c r="C5777" s="146">
        <f t="shared" si="831"/>
        <v>0</v>
      </c>
      <c r="D5777" s="146">
        <f t="shared" si="832"/>
        <v>1</v>
      </c>
      <c r="E5777" s="146">
        <f t="shared" si="833"/>
        <v>1900</v>
      </c>
      <c r="F5777" s="137"/>
      <c r="G5777" s="287"/>
      <c r="H5777" s="137"/>
      <c r="I5777" s="134"/>
      <c r="J5777" s="204"/>
      <c r="K5777" s="133"/>
      <c r="L5777" s="134"/>
      <c r="M5777" s="133"/>
      <c r="N5777" s="134"/>
      <c r="O5777" s="134"/>
      <c r="P5777" s="166"/>
      <c r="Q5777" s="164"/>
      <c r="R5777" s="165"/>
      <c r="S5777" s="138"/>
      <c r="T5777" s="138"/>
      <c r="U5777" s="138"/>
      <c r="V5777" s="138"/>
      <c r="W5777" s="166"/>
      <c r="X5777" s="135"/>
      <c r="Y5777" s="418">
        <f t="shared" si="834"/>
        <v>0</v>
      </c>
      <c r="Z5777" s="291">
        <f t="shared" si="835"/>
        <v>0</v>
      </c>
      <c r="AA5777" s="163"/>
      <c r="AB5777" s="177" t="str">
        <f t="shared" si="836"/>
        <v/>
      </c>
      <c r="AC5777" s="283" t="str">
        <f t="shared" si="837"/>
        <v/>
      </c>
      <c r="AD5777" s="283" t="str">
        <f t="shared" si="838"/>
        <v/>
      </c>
      <c r="AE5777" s="163"/>
      <c r="AF5777" s="162"/>
    </row>
    <row r="5778" spans="1:32">
      <c r="A5778" s="134">
        <v>5769</v>
      </c>
      <c r="B5778" s="136"/>
      <c r="C5778" s="146">
        <f t="shared" si="831"/>
        <v>0</v>
      </c>
      <c r="D5778" s="146">
        <f t="shared" si="832"/>
        <v>1</v>
      </c>
      <c r="E5778" s="146">
        <f t="shared" si="833"/>
        <v>1900</v>
      </c>
      <c r="F5778" s="137"/>
      <c r="G5778" s="287"/>
      <c r="H5778" s="137"/>
      <c r="I5778" s="134"/>
      <c r="J5778" s="204"/>
      <c r="K5778" s="133"/>
      <c r="L5778" s="134"/>
      <c r="M5778" s="133"/>
      <c r="N5778" s="134"/>
      <c r="O5778" s="134"/>
      <c r="P5778" s="166"/>
      <c r="Q5778" s="164"/>
      <c r="R5778" s="165"/>
      <c r="S5778" s="138"/>
      <c r="T5778" s="138"/>
      <c r="U5778" s="138"/>
      <c r="V5778" s="138"/>
      <c r="W5778" s="166"/>
      <c r="X5778" s="135"/>
      <c r="Y5778" s="418">
        <f t="shared" si="834"/>
        <v>0</v>
      </c>
      <c r="Z5778" s="291">
        <f t="shared" si="835"/>
        <v>0</v>
      </c>
      <c r="AA5778" s="163"/>
      <c r="AB5778" s="177" t="str">
        <f t="shared" si="836"/>
        <v/>
      </c>
      <c r="AC5778" s="283" t="str">
        <f t="shared" si="837"/>
        <v/>
      </c>
      <c r="AD5778" s="283" t="str">
        <f t="shared" si="838"/>
        <v/>
      </c>
      <c r="AE5778" s="163"/>
      <c r="AF5778" s="162"/>
    </row>
    <row r="5779" spans="1:32">
      <c r="A5779" s="134">
        <v>5770</v>
      </c>
      <c r="B5779" s="136"/>
      <c r="C5779" s="146">
        <f t="shared" si="831"/>
        <v>0</v>
      </c>
      <c r="D5779" s="146">
        <f t="shared" si="832"/>
        <v>1</v>
      </c>
      <c r="E5779" s="146">
        <f t="shared" si="833"/>
        <v>1900</v>
      </c>
      <c r="F5779" s="137"/>
      <c r="G5779" s="287"/>
      <c r="H5779" s="137"/>
      <c r="I5779" s="134"/>
      <c r="J5779" s="204"/>
      <c r="K5779" s="133"/>
      <c r="L5779" s="134"/>
      <c r="M5779" s="133"/>
      <c r="N5779" s="134"/>
      <c r="O5779" s="134"/>
      <c r="P5779" s="166"/>
      <c r="Q5779" s="164"/>
      <c r="R5779" s="165"/>
      <c r="S5779" s="138"/>
      <c r="T5779" s="138"/>
      <c r="U5779" s="138"/>
      <c r="V5779" s="138"/>
      <c r="W5779" s="166"/>
      <c r="X5779" s="135"/>
      <c r="Y5779" s="418">
        <f t="shared" si="834"/>
        <v>0</v>
      </c>
      <c r="Z5779" s="291">
        <f t="shared" si="835"/>
        <v>0</v>
      </c>
      <c r="AA5779" s="163"/>
      <c r="AB5779" s="177" t="str">
        <f t="shared" si="836"/>
        <v/>
      </c>
      <c r="AC5779" s="283" t="str">
        <f t="shared" si="837"/>
        <v/>
      </c>
      <c r="AD5779" s="283" t="str">
        <f t="shared" si="838"/>
        <v/>
      </c>
      <c r="AE5779" s="163"/>
      <c r="AF5779" s="162"/>
    </row>
    <row r="5780" spans="1:32">
      <c r="A5780" s="134">
        <v>5771</v>
      </c>
      <c r="B5780" s="136"/>
      <c r="C5780" s="146">
        <f t="shared" si="831"/>
        <v>0</v>
      </c>
      <c r="D5780" s="146">
        <f t="shared" si="832"/>
        <v>1</v>
      </c>
      <c r="E5780" s="146">
        <f t="shared" si="833"/>
        <v>1900</v>
      </c>
      <c r="F5780" s="137"/>
      <c r="G5780" s="287"/>
      <c r="H5780" s="137"/>
      <c r="I5780" s="134"/>
      <c r="J5780" s="204"/>
      <c r="K5780" s="133"/>
      <c r="L5780" s="134"/>
      <c r="M5780" s="133"/>
      <c r="N5780" s="134"/>
      <c r="O5780" s="134"/>
      <c r="P5780" s="166"/>
      <c r="Q5780" s="164"/>
      <c r="R5780" s="165"/>
      <c r="S5780" s="138"/>
      <c r="T5780" s="138"/>
      <c r="U5780" s="138"/>
      <c r="V5780" s="138"/>
      <c r="W5780" s="166"/>
      <c r="X5780" s="135"/>
      <c r="Y5780" s="418">
        <f t="shared" si="834"/>
        <v>0</v>
      </c>
      <c r="Z5780" s="291">
        <f t="shared" si="835"/>
        <v>0</v>
      </c>
      <c r="AA5780" s="163"/>
      <c r="AB5780" s="177" t="str">
        <f t="shared" si="836"/>
        <v/>
      </c>
      <c r="AC5780" s="283" t="str">
        <f t="shared" si="837"/>
        <v/>
      </c>
      <c r="AD5780" s="283" t="str">
        <f t="shared" si="838"/>
        <v/>
      </c>
      <c r="AE5780" s="163"/>
      <c r="AF5780" s="162"/>
    </row>
    <row r="5781" spans="1:32">
      <c r="A5781" s="134">
        <v>5772</v>
      </c>
      <c r="B5781" s="136"/>
      <c r="C5781" s="146">
        <f t="shared" si="831"/>
        <v>0</v>
      </c>
      <c r="D5781" s="146">
        <f t="shared" si="832"/>
        <v>1</v>
      </c>
      <c r="E5781" s="146">
        <f t="shared" si="833"/>
        <v>1900</v>
      </c>
      <c r="F5781" s="137"/>
      <c r="G5781" s="287"/>
      <c r="H5781" s="137"/>
      <c r="I5781" s="134"/>
      <c r="J5781" s="204"/>
      <c r="K5781" s="133"/>
      <c r="L5781" s="134"/>
      <c r="M5781" s="133"/>
      <c r="N5781" s="134"/>
      <c r="O5781" s="134"/>
      <c r="P5781" s="166"/>
      <c r="Q5781" s="164"/>
      <c r="R5781" s="165"/>
      <c r="S5781" s="138"/>
      <c r="T5781" s="138"/>
      <c r="U5781" s="138"/>
      <c r="V5781" s="138"/>
      <c r="W5781" s="166"/>
      <c r="X5781" s="135"/>
      <c r="Y5781" s="418">
        <f t="shared" si="834"/>
        <v>0</v>
      </c>
      <c r="Z5781" s="291">
        <f t="shared" si="835"/>
        <v>0</v>
      </c>
      <c r="AA5781" s="163"/>
      <c r="AB5781" s="177" t="str">
        <f t="shared" si="836"/>
        <v/>
      </c>
      <c r="AC5781" s="283" t="str">
        <f t="shared" si="837"/>
        <v/>
      </c>
      <c r="AD5781" s="283" t="str">
        <f t="shared" si="838"/>
        <v/>
      </c>
      <c r="AE5781" s="163"/>
      <c r="AF5781" s="162"/>
    </row>
    <row r="5782" spans="1:32">
      <c r="A5782" s="134">
        <v>5773</v>
      </c>
      <c r="B5782" s="136"/>
      <c r="C5782" s="146">
        <f t="shared" si="831"/>
        <v>0</v>
      </c>
      <c r="D5782" s="146">
        <f t="shared" si="832"/>
        <v>1</v>
      </c>
      <c r="E5782" s="146">
        <f t="shared" si="833"/>
        <v>1900</v>
      </c>
      <c r="F5782" s="137"/>
      <c r="G5782" s="287"/>
      <c r="H5782" s="137"/>
      <c r="I5782" s="134"/>
      <c r="J5782" s="204"/>
      <c r="K5782" s="133"/>
      <c r="L5782" s="134"/>
      <c r="M5782" s="133"/>
      <c r="N5782" s="134"/>
      <c r="O5782" s="134"/>
      <c r="P5782" s="166"/>
      <c r="Q5782" s="164"/>
      <c r="R5782" s="165"/>
      <c r="S5782" s="138"/>
      <c r="T5782" s="138"/>
      <c r="U5782" s="138"/>
      <c r="V5782" s="138"/>
      <c r="W5782" s="166"/>
      <c r="X5782" s="135"/>
      <c r="Y5782" s="418">
        <f t="shared" si="834"/>
        <v>0</v>
      </c>
      <c r="Z5782" s="291">
        <f t="shared" si="835"/>
        <v>0</v>
      </c>
      <c r="AA5782" s="163"/>
      <c r="AB5782" s="177" t="str">
        <f t="shared" si="836"/>
        <v/>
      </c>
      <c r="AC5782" s="283" t="str">
        <f t="shared" si="837"/>
        <v/>
      </c>
      <c r="AD5782" s="283" t="str">
        <f t="shared" si="838"/>
        <v/>
      </c>
      <c r="AE5782" s="163"/>
      <c r="AF5782" s="162"/>
    </row>
    <row r="5783" spans="1:32">
      <c r="A5783" s="134">
        <v>5774</v>
      </c>
      <c r="B5783" s="136"/>
      <c r="C5783" s="146">
        <f t="shared" si="831"/>
        <v>0</v>
      </c>
      <c r="D5783" s="146">
        <f t="shared" si="832"/>
        <v>1</v>
      </c>
      <c r="E5783" s="146">
        <f t="shared" si="833"/>
        <v>1900</v>
      </c>
      <c r="F5783" s="137"/>
      <c r="G5783" s="287"/>
      <c r="H5783" s="137"/>
      <c r="I5783" s="134"/>
      <c r="J5783" s="204"/>
      <c r="K5783" s="133"/>
      <c r="L5783" s="134"/>
      <c r="M5783" s="133"/>
      <c r="N5783" s="134"/>
      <c r="O5783" s="134"/>
      <c r="P5783" s="166"/>
      <c r="Q5783" s="164"/>
      <c r="R5783" s="165"/>
      <c r="S5783" s="138"/>
      <c r="T5783" s="138"/>
      <c r="U5783" s="138"/>
      <c r="V5783" s="138"/>
      <c r="W5783" s="166"/>
      <c r="X5783" s="135"/>
      <c r="Y5783" s="418">
        <f t="shared" si="834"/>
        <v>0</v>
      </c>
      <c r="Z5783" s="291">
        <f t="shared" si="835"/>
        <v>0</v>
      </c>
      <c r="AA5783" s="163"/>
      <c r="AB5783" s="177" t="str">
        <f t="shared" si="836"/>
        <v/>
      </c>
      <c r="AC5783" s="283" t="str">
        <f t="shared" si="837"/>
        <v/>
      </c>
      <c r="AD5783" s="283" t="str">
        <f t="shared" si="838"/>
        <v/>
      </c>
      <c r="AE5783" s="163"/>
      <c r="AF5783" s="162"/>
    </row>
    <row r="5784" spans="1:32">
      <c r="A5784" s="134">
        <v>5775</v>
      </c>
      <c r="B5784" s="136"/>
      <c r="C5784" s="146">
        <f t="shared" si="831"/>
        <v>0</v>
      </c>
      <c r="D5784" s="146">
        <f t="shared" si="832"/>
        <v>1</v>
      </c>
      <c r="E5784" s="146">
        <f t="shared" si="833"/>
        <v>1900</v>
      </c>
      <c r="F5784" s="137"/>
      <c r="G5784" s="287"/>
      <c r="H5784" s="137"/>
      <c r="I5784" s="134"/>
      <c r="J5784" s="204"/>
      <c r="K5784" s="133"/>
      <c r="L5784" s="134"/>
      <c r="M5784" s="133"/>
      <c r="N5784" s="134"/>
      <c r="O5784" s="134"/>
      <c r="P5784" s="166"/>
      <c r="Q5784" s="164"/>
      <c r="R5784" s="165"/>
      <c r="S5784" s="138"/>
      <c r="T5784" s="138"/>
      <c r="U5784" s="138"/>
      <c r="V5784" s="138"/>
      <c r="W5784" s="166"/>
      <c r="X5784" s="135"/>
      <c r="Y5784" s="418">
        <f t="shared" si="834"/>
        <v>0</v>
      </c>
      <c r="Z5784" s="291">
        <f t="shared" si="835"/>
        <v>0</v>
      </c>
      <c r="AA5784" s="163"/>
      <c r="AB5784" s="177" t="str">
        <f t="shared" si="836"/>
        <v/>
      </c>
      <c r="AC5784" s="283" t="str">
        <f t="shared" si="837"/>
        <v/>
      </c>
      <c r="AD5784" s="283" t="str">
        <f t="shared" si="838"/>
        <v/>
      </c>
      <c r="AE5784" s="163"/>
      <c r="AF5784" s="162"/>
    </row>
    <row r="5785" spans="1:32">
      <c r="A5785" s="134">
        <v>5776</v>
      </c>
      <c r="B5785" s="136"/>
      <c r="C5785" s="146">
        <f t="shared" si="831"/>
        <v>0</v>
      </c>
      <c r="D5785" s="146">
        <f t="shared" si="832"/>
        <v>1</v>
      </c>
      <c r="E5785" s="146">
        <f t="shared" si="833"/>
        <v>1900</v>
      </c>
      <c r="F5785" s="137"/>
      <c r="G5785" s="287"/>
      <c r="H5785" s="137"/>
      <c r="I5785" s="134"/>
      <c r="J5785" s="204"/>
      <c r="K5785" s="133"/>
      <c r="L5785" s="134"/>
      <c r="M5785" s="133"/>
      <c r="N5785" s="134"/>
      <c r="O5785" s="134"/>
      <c r="P5785" s="166"/>
      <c r="Q5785" s="164"/>
      <c r="R5785" s="165"/>
      <c r="S5785" s="138"/>
      <c r="T5785" s="138"/>
      <c r="U5785" s="138"/>
      <c r="V5785" s="138"/>
      <c r="W5785" s="166"/>
      <c r="X5785" s="135"/>
      <c r="Y5785" s="418">
        <f t="shared" si="834"/>
        <v>0</v>
      </c>
      <c r="Z5785" s="291">
        <f t="shared" si="835"/>
        <v>0</v>
      </c>
      <c r="AA5785" s="163"/>
      <c r="AB5785" s="177" t="str">
        <f t="shared" si="836"/>
        <v/>
      </c>
      <c r="AC5785" s="283" t="str">
        <f t="shared" si="837"/>
        <v/>
      </c>
      <c r="AD5785" s="283" t="str">
        <f t="shared" si="838"/>
        <v/>
      </c>
      <c r="AE5785" s="163"/>
      <c r="AF5785" s="162"/>
    </row>
    <row r="5786" spans="1:32">
      <c r="A5786" s="134">
        <v>5777</v>
      </c>
      <c r="B5786" s="136"/>
      <c r="C5786" s="146">
        <f t="shared" si="831"/>
        <v>0</v>
      </c>
      <c r="D5786" s="146">
        <f t="shared" si="832"/>
        <v>1</v>
      </c>
      <c r="E5786" s="146">
        <f t="shared" si="833"/>
        <v>1900</v>
      </c>
      <c r="F5786" s="137"/>
      <c r="G5786" s="287"/>
      <c r="H5786" s="137"/>
      <c r="I5786" s="134"/>
      <c r="J5786" s="204"/>
      <c r="K5786" s="133"/>
      <c r="L5786" s="134"/>
      <c r="M5786" s="133"/>
      <c r="N5786" s="134"/>
      <c r="O5786" s="134"/>
      <c r="P5786" s="166"/>
      <c r="Q5786" s="164"/>
      <c r="R5786" s="165"/>
      <c r="S5786" s="138"/>
      <c r="T5786" s="138"/>
      <c r="U5786" s="138"/>
      <c r="V5786" s="138"/>
      <c r="W5786" s="166"/>
      <c r="X5786" s="135"/>
      <c r="Y5786" s="418">
        <f t="shared" si="834"/>
        <v>0</v>
      </c>
      <c r="Z5786" s="291">
        <f t="shared" si="835"/>
        <v>0</v>
      </c>
      <c r="AA5786" s="163"/>
      <c r="AB5786" s="177" t="str">
        <f t="shared" si="836"/>
        <v/>
      </c>
      <c r="AC5786" s="283" t="str">
        <f t="shared" si="837"/>
        <v/>
      </c>
      <c r="AD5786" s="283" t="str">
        <f t="shared" si="838"/>
        <v/>
      </c>
      <c r="AE5786" s="163"/>
      <c r="AF5786" s="162"/>
    </row>
    <row r="5787" spans="1:32">
      <c r="A5787" s="134">
        <v>5778</v>
      </c>
      <c r="B5787" s="136"/>
      <c r="C5787" s="146">
        <f t="shared" si="831"/>
        <v>0</v>
      </c>
      <c r="D5787" s="146">
        <f t="shared" si="832"/>
        <v>1</v>
      </c>
      <c r="E5787" s="146">
        <f t="shared" si="833"/>
        <v>1900</v>
      </c>
      <c r="F5787" s="137"/>
      <c r="G5787" s="287"/>
      <c r="H5787" s="137"/>
      <c r="I5787" s="134"/>
      <c r="J5787" s="204"/>
      <c r="K5787" s="133"/>
      <c r="L5787" s="134"/>
      <c r="M5787" s="133"/>
      <c r="N5787" s="134"/>
      <c r="O5787" s="134"/>
      <c r="P5787" s="166"/>
      <c r="Q5787" s="164"/>
      <c r="R5787" s="165"/>
      <c r="S5787" s="138"/>
      <c r="T5787" s="138"/>
      <c r="U5787" s="138"/>
      <c r="V5787" s="138"/>
      <c r="W5787" s="166"/>
      <c r="X5787" s="135"/>
      <c r="Y5787" s="418">
        <f t="shared" si="834"/>
        <v>0</v>
      </c>
      <c r="Z5787" s="291">
        <f t="shared" si="835"/>
        <v>0</v>
      </c>
      <c r="AA5787" s="163"/>
      <c r="AB5787" s="177" t="str">
        <f t="shared" si="836"/>
        <v/>
      </c>
      <c r="AC5787" s="283" t="str">
        <f t="shared" si="837"/>
        <v/>
      </c>
      <c r="AD5787" s="283" t="str">
        <f t="shared" si="838"/>
        <v/>
      </c>
      <c r="AE5787" s="163"/>
      <c r="AF5787" s="162"/>
    </row>
    <row r="5788" spans="1:32">
      <c r="A5788" s="134">
        <v>5779</v>
      </c>
      <c r="B5788" s="136"/>
      <c r="C5788" s="146">
        <f t="shared" si="831"/>
        <v>0</v>
      </c>
      <c r="D5788" s="146">
        <f t="shared" si="832"/>
        <v>1</v>
      </c>
      <c r="E5788" s="146">
        <f t="shared" si="833"/>
        <v>1900</v>
      </c>
      <c r="F5788" s="137"/>
      <c r="G5788" s="287"/>
      <c r="H5788" s="137"/>
      <c r="I5788" s="134"/>
      <c r="J5788" s="204"/>
      <c r="K5788" s="133"/>
      <c r="L5788" s="134"/>
      <c r="M5788" s="133"/>
      <c r="N5788" s="134"/>
      <c r="O5788" s="134"/>
      <c r="P5788" s="166"/>
      <c r="Q5788" s="164"/>
      <c r="R5788" s="165"/>
      <c r="S5788" s="138"/>
      <c r="T5788" s="138"/>
      <c r="U5788" s="138"/>
      <c r="V5788" s="138"/>
      <c r="W5788" s="166"/>
      <c r="X5788" s="135"/>
      <c r="Y5788" s="418">
        <f t="shared" si="834"/>
        <v>0</v>
      </c>
      <c r="Z5788" s="291">
        <f t="shared" si="835"/>
        <v>0</v>
      </c>
      <c r="AA5788" s="163"/>
      <c r="AB5788" s="177" t="str">
        <f t="shared" si="836"/>
        <v/>
      </c>
      <c r="AC5788" s="283" t="str">
        <f t="shared" si="837"/>
        <v/>
      </c>
      <c r="AD5788" s="283" t="str">
        <f t="shared" si="838"/>
        <v/>
      </c>
      <c r="AE5788" s="163"/>
      <c r="AF5788" s="162"/>
    </row>
    <row r="5789" spans="1:32">
      <c r="A5789" s="134">
        <v>5780</v>
      </c>
      <c r="B5789" s="136"/>
      <c r="C5789" s="146">
        <f t="shared" si="831"/>
        <v>0</v>
      </c>
      <c r="D5789" s="146">
        <f t="shared" si="832"/>
        <v>1</v>
      </c>
      <c r="E5789" s="146">
        <f t="shared" si="833"/>
        <v>1900</v>
      </c>
      <c r="F5789" s="137"/>
      <c r="G5789" s="287"/>
      <c r="H5789" s="137"/>
      <c r="I5789" s="134"/>
      <c r="J5789" s="204"/>
      <c r="K5789" s="133"/>
      <c r="L5789" s="134"/>
      <c r="M5789" s="133"/>
      <c r="N5789" s="134"/>
      <c r="O5789" s="134"/>
      <c r="P5789" s="166"/>
      <c r="Q5789" s="164"/>
      <c r="R5789" s="165"/>
      <c r="S5789" s="138"/>
      <c r="T5789" s="138"/>
      <c r="U5789" s="138"/>
      <c r="V5789" s="138"/>
      <c r="W5789" s="166"/>
      <c r="X5789" s="135"/>
      <c r="Y5789" s="418">
        <f t="shared" si="834"/>
        <v>0</v>
      </c>
      <c r="Z5789" s="291">
        <f t="shared" si="835"/>
        <v>0</v>
      </c>
      <c r="AA5789" s="163"/>
      <c r="AB5789" s="177" t="str">
        <f t="shared" si="836"/>
        <v/>
      </c>
      <c r="AC5789" s="283" t="str">
        <f t="shared" si="837"/>
        <v/>
      </c>
      <c r="AD5789" s="283" t="str">
        <f t="shared" si="838"/>
        <v/>
      </c>
      <c r="AE5789" s="163"/>
      <c r="AF5789" s="162"/>
    </row>
    <row r="5790" spans="1:32">
      <c r="A5790" s="134">
        <v>5781</v>
      </c>
      <c r="B5790" s="136"/>
      <c r="C5790" s="146">
        <f t="shared" si="831"/>
        <v>0</v>
      </c>
      <c r="D5790" s="146">
        <f t="shared" si="832"/>
        <v>1</v>
      </c>
      <c r="E5790" s="146">
        <f t="shared" si="833"/>
        <v>1900</v>
      </c>
      <c r="F5790" s="137"/>
      <c r="G5790" s="287"/>
      <c r="H5790" s="137"/>
      <c r="I5790" s="134"/>
      <c r="J5790" s="204"/>
      <c r="K5790" s="133"/>
      <c r="L5790" s="134"/>
      <c r="M5790" s="133"/>
      <c r="N5790" s="134"/>
      <c r="O5790" s="134"/>
      <c r="P5790" s="166"/>
      <c r="Q5790" s="164"/>
      <c r="R5790" s="165"/>
      <c r="S5790" s="138"/>
      <c r="T5790" s="138"/>
      <c r="U5790" s="138"/>
      <c r="V5790" s="138"/>
      <c r="W5790" s="166"/>
      <c r="X5790" s="135"/>
      <c r="Y5790" s="418">
        <f t="shared" si="834"/>
        <v>0</v>
      </c>
      <c r="Z5790" s="291">
        <f t="shared" si="835"/>
        <v>0</v>
      </c>
      <c r="AA5790" s="163"/>
      <c r="AB5790" s="177" t="str">
        <f t="shared" si="836"/>
        <v/>
      </c>
      <c r="AC5790" s="283" t="str">
        <f t="shared" si="837"/>
        <v/>
      </c>
      <c r="AD5790" s="283" t="str">
        <f t="shared" si="838"/>
        <v/>
      </c>
      <c r="AE5790" s="163"/>
      <c r="AF5790" s="162"/>
    </row>
    <row r="5791" spans="1:32">
      <c r="A5791" s="134">
        <v>5782</v>
      </c>
      <c r="B5791" s="136"/>
      <c r="C5791" s="146">
        <f t="shared" si="831"/>
        <v>0</v>
      </c>
      <c r="D5791" s="146">
        <f t="shared" si="832"/>
        <v>1</v>
      </c>
      <c r="E5791" s="146">
        <f t="shared" si="833"/>
        <v>1900</v>
      </c>
      <c r="F5791" s="137"/>
      <c r="G5791" s="287"/>
      <c r="H5791" s="137"/>
      <c r="I5791" s="134"/>
      <c r="J5791" s="204"/>
      <c r="K5791" s="133"/>
      <c r="L5791" s="134"/>
      <c r="M5791" s="133"/>
      <c r="N5791" s="134"/>
      <c r="O5791" s="134"/>
      <c r="P5791" s="166"/>
      <c r="Q5791" s="164"/>
      <c r="R5791" s="165"/>
      <c r="S5791" s="138"/>
      <c r="T5791" s="138"/>
      <c r="U5791" s="138"/>
      <c r="V5791" s="138"/>
      <c r="W5791" s="166"/>
      <c r="X5791" s="135"/>
      <c r="Y5791" s="418">
        <f t="shared" si="834"/>
        <v>0</v>
      </c>
      <c r="Z5791" s="291">
        <f t="shared" si="835"/>
        <v>0</v>
      </c>
      <c r="AA5791" s="163"/>
      <c r="AB5791" s="177" t="str">
        <f t="shared" si="836"/>
        <v/>
      </c>
      <c r="AC5791" s="283" t="str">
        <f t="shared" si="837"/>
        <v/>
      </c>
      <c r="AD5791" s="283" t="str">
        <f t="shared" si="838"/>
        <v/>
      </c>
      <c r="AE5791" s="163"/>
      <c r="AF5791" s="162"/>
    </row>
    <row r="5792" spans="1:32">
      <c r="A5792" s="134">
        <v>5783</v>
      </c>
      <c r="B5792" s="136"/>
      <c r="C5792" s="146">
        <f t="shared" si="831"/>
        <v>0</v>
      </c>
      <c r="D5792" s="146">
        <f t="shared" si="832"/>
        <v>1</v>
      </c>
      <c r="E5792" s="146">
        <f t="shared" si="833"/>
        <v>1900</v>
      </c>
      <c r="F5792" s="137"/>
      <c r="G5792" s="287"/>
      <c r="H5792" s="137"/>
      <c r="I5792" s="134"/>
      <c r="J5792" s="204"/>
      <c r="K5792" s="133"/>
      <c r="L5792" s="134"/>
      <c r="M5792" s="133"/>
      <c r="N5792" s="134"/>
      <c r="O5792" s="134"/>
      <c r="P5792" s="166"/>
      <c r="Q5792" s="164"/>
      <c r="R5792" s="165"/>
      <c r="S5792" s="138"/>
      <c r="T5792" s="138"/>
      <c r="U5792" s="138"/>
      <c r="V5792" s="138"/>
      <c r="W5792" s="166"/>
      <c r="X5792" s="135"/>
      <c r="Y5792" s="418">
        <f t="shared" si="834"/>
        <v>0</v>
      </c>
      <c r="Z5792" s="291">
        <f t="shared" si="835"/>
        <v>0</v>
      </c>
      <c r="AA5792" s="163"/>
      <c r="AB5792" s="177" t="str">
        <f t="shared" si="836"/>
        <v/>
      </c>
      <c r="AC5792" s="283" t="str">
        <f t="shared" si="837"/>
        <v/>
      </c>
      <c r="AD5792" s="283" t="str">
        <f t="shared" si="838"/>
        <v/>
      </c>
      <c r="AE5792" s="163"/>
      <c r="AF5792" s="162"/>
    </row>
    <row r="5793" spans="1:32">
      <c r="A5793" s="134">
        <v>5784</v>
      </c>
      <c r="B5793" s="136"/>
      <c r="C5793" s="146">
        <f t="shared" si="831"/>
        <v>0</v>
      </c>
      <c r="D5793" s="146">
        <f t="shared" si="832"/>
        <v>1</v>
      </c>
      <c r="E5793" s="146">
        <f t="shared" si="833"/>
        <v>1900</v>
      </c>
      <c r="F5793" s="137"/>
      <c r="G5793" s="287"/>
      <c r="H5793" s="137"/>
      <c r="I5793" s="134"/>
      <c r="J5793" s="204"/>
      <c r="K5793" s="133"/>
      <c r="L5793" s="134"/>
      <c r="M5793" s="133"/>
      <c r="N5793" s="134"/>
      <c r="O5793" s="134"/>
      <c r="P5793" s="166"/>
      <c r="Q5793" s="164"/>
      <c r="R5793" s="165"/>
      <c r="S5793" s="138"/>
      <c r="T5793" s="138"/>
      <c r="U5793" s="138"/>
      <c r="V5793" s="138"/>
      <c r="W5793" s="166"/>
      <c r="X5793" s="135"/>
      <c r="Y5793" s="418">
        <f t="shared" si="834"/>
        <v>0</v>
      </c>
      <c r="Z5793" s="291">
        <f t="shared" si="835"/>
        <v>0</v>
      </c>
      <c r="AA5793" s="163"/>
      <c r="AB5793" s="177" t="str">
        <f t="shared" si="836"/>
        <v/>
      </c>
      <c r="AC5793" s="283" t="str">
        <f t="shared" si="837"/>
        <v/>
      </c>
      <c r="AD5793" s="283" t="str">
        <f t="shared" si="838"/>
        <v/>
      </c>
      <c r="AE5793" s="163"/>
      <c r="AF5793" s="162"/>
    </row>
    <row r="5794" spans="1:32">
      <c r="A5794" s="134">
        <v>5785</v>
      </c>
      <c r="B5794" s="136"/>
      <c r="C5794" s="146">
        <f t="shared" si="831"/>
        <v>0</v>
      </c>
      <c r="D5794" s="146">
        <f t="shared" si="832"/>
        <v>1</v>
      </c>
      <c r="E5794" s="146">
        <f t="shared" si="833"/>
        <v>1900</v>
      </c>
      <c r="F5794" s="137"/>
      <c r="G5794" s="287"/>
      <c r="H5794" s="137"/>
      <c r="I5794" s="134"/>
      <c r="J5794" s="204"/>
      <c r="K5794" s="133"/>
      <c r="L5794" s="134"/>
      <c r="M5794" s="133"/>
      <c r="N5794" s="134"/>
      <c r="O5794" s="134"/>
      <c r="P5794" s="166"/>
      <c r="Q5794" s="164"/>
      <c r="R5794" s="165"/>
      <c r="S5794" s="138"/>
      <c r="T5794" s="138"/>
      <c r="U5794" s="138"/>
      <c r="V5794" s="138"/>
      <c r="W5794" s="166"/>
      <c r="X5794" s="135"/>
      <c r="Y5794" s="418">
        <f t="shared" si="834"/>
        <v>0</v>
      </c>
      <c r="Z5794" s="291">
        <f t="shared" si="835"/>
        <v>0</v>
      </c>
      <c r="AA5794" s="163"/>
      <c r="AB5794" s="177" t="str">
        <f t="shared" si="836"/>
        <v/>
      </c>
      <c r="AC5794" s="283" t="str">
        <f t="shared" si="837"/>
        <v/>
      </c>
      <c r="AD5794" s="283" t="str">
        <f t="shared" si="838"/>
        <v/>
      </c>
      <c r="AE5794" s="163"/>
      <c r="AF5794" s="162"/>
    </row>
    <row r="5795" spans="1:32">
      <c r="A5795" s="134">
        <v>5786</v>
      </c>
      <c r="B5795" s="136"/>
      <c r="C5795" s="146">
        <f t="shared" si="831"/>
        <v>0</v>
      </c>
      <c r="D5795" s="146">
        <f t="shared" si="832"/>
        <v>1</v>
      </c>
      <c r="E5795" s="146">
        <f t="shared" si="833"/>
        <v>1900</v>
      </c>
      <c r="F5795" s="137"/>
      <c r="G5795" s="287"/>
      <c r="H5795" s="137"/>
      <c r="I5795" s="134"/>
      <c r="J5795" s="204"/>
      <c r="K5795" s="133"/>
      <c r="L5795" s="134"/>
      <c r="M5795" s="133"/>
      <c r="N5795" s="134"/>
      <c r="O5795" s="134"/>
      <c r="P5795" s="166"/>
      <c r="Q5795" s="164"/>
      <c r="R5795" s="165"/>
      <c r="S5795" s="138"/>
      <c r="T5795" s="138"/>
      <c r="U5795" s="138"/>
      <c r="V5795" s="138"/>
      <c r="W5795" s="166"/>
      <c r="X5795" s="135"/>
      <c r="Y5795" s="418">
        <f t="shared" si="834"/>
        <v>0</v>
      </c>
      <c r="Z5795" s="291">
        <f t="shared" si="835"/>
        <v>0</v>
      </c>
      <c r="AA5795" s="163"/>
      <c r="AB5795" s="177" t="str">
        <f t="shared" si="836"/>
        <v/>
      </c>
      <c r="AC5795" s="283" t="str">
        <f t="shared" si="837"/>
        <v/>
      </c>
      <c r="AD5795" s="283" t="str">
        <f t="shared" si="838"/>
        <v/>
      </c>
      <c r="AE5795" s="163"/>
      <c r="AF5795" s="162"/>
    </row>
    <row r="5796" spans="1:32">
      <c r="A5796" s="134">
        <v>5787</v>
      </c>
      <c r="B5796" s="136"/>
      <c r="C5796" s="146">
        <f t="shared" si="831"/>
        <v>0</v>
      </c>
      <c r="D5796" s="146">
        <f t="shared" si="832"/>
        <v>1</v>
      </c>
      <c r="E5796" s="146">
        <f t="shared" si="833"/>
        <v>1900</v>
      </c>
      <c r="F5796" s="137"/>
      <c r="G5796" s="287"/>
      <c r="H5796" s="137"/>
      <c r="I5796" s="134"/>
      <c r="J5796" s="204"/>
      <c r="K5796" s="133"/>
      <c r="L5796" s="134"/>
      <c r="M5796" s="133"/>
      <c r="N5796" s="134"/>
      <c r="O5796" s="134"/>
      <c r="P5796" s="166"/>
      <c r="Q5796" s="164"/>
      <c r="R5796" s="165"/>
      <c r="S5796" s="138"/>
      <c r="T5796" s="138"/>
      <c r="U5796" s="138"/>
      <c r="V5796" s="138"/>
      <c r="W5796" s="166"/>
      <c r="X5796" s="135"/>
      <c r="Y5796" s="418">
        <f t="shared" si="834"/>
        <v>0</v>
      </c>
      <c r="Z5796" s="291">
        <f t="shared" si="835"/>
        <v>0</v>
      </c>
      <c r="AA5796" s="163"/>
      <c r="AB5796" s="177" t="str">
        <f t="shared" si="836"/>
        <v/>
      </c>
      <c r="AC5796" s="283" t="str">
        <f t="shared" si="837"/>
        <v/>
      </c>
      <c r="AD5796" s="283" t="str">
        <f t="shared" si="838"/>
        <v/>
      </c>
      <c r="AE5796" s="163"/>
      <c r="AF5796" s="162"/>
    </row>
    <row r="5797" spans="1:32">
      <c r="A5797" s="134">
        <v>5788</v>
      </c>
      <c r="B5797" s="136"/>
      <c r="C5797" s="146">
        <f t="shared" si="831"/>
        <v>0</v>
      </c>
      <c r="D5797" s="146">
        <f t="shared" si="832"/>
        <v>1</v>
      </c>
      <c r="E5797" s="146">
        <f t="shared" si="833"/>
        <v>1900</v>
      </c>
      <c r="F5797" s="137"/>
      <c r="G5797" s="287"/>
      <c r="H5797" s="137"/>
      <c r="I5797" s="134"/>
      <c r="J5797" s="204"/>
      <c r="K5797" s="133"/>
      <c r="L5797" s="134"/>
      <c r="M5797" s="133"/>
      <c r="N5797" s="134"/>
      <c r="O5797" s="134"/>
      <c r="P5797" s="166"/>
      <c r="Q5797" s="164"/>
      <c r="R5797" s="165"/>
      <c r="S5797" s="138"/>
      <c r="T5797" s="138"/>
      <c r="U5797" s="138"/>
      <c r="V5797" s="138"/>
      <c r="W5797" s="166"/>
      <c r="X5797" s="135"/>
      <c r="Y5797" s="418">
        <f t="shared" si="834"/>
        <v>0</v>
      </c>
      <c r="Z5797" s="291">
        <f t="shared" si="835"/>
        <v>0</v>
      </c>
      <c r="AA5797" s="163"/>
      <c r="AB5797" s="177" t="str">
        <f t="shared" si="836"/>
        <v/>
      </c>
      <c r="AC5797" s="283" t="str">
        <f t="shared" si="837"/>
        <v/>
      </c>
      <c r="AD5797" s="283" t="str">
        <f t="shared" si="838"/>
        <v/>
      </c>
      <c r="AE5797" s="163"/>
      <c r="AF5797" s="162"/>
    </row>
    <row r="5798" spans="1:32">
      <c r="A5798" s="134">
        <v>5789</v>
      </c>
      <c r="B5798" s="136"/>
      <c r="C5798" s="146">
        <f t="shared" si="831"/>
        <v>0</v>
      </c>
      <c r="D5798" s="146">
        <f t="shared" si="832"/>
        <v>1</v>
      </c>
      <c r="E5798" s="146">
        <f t="shared" si="833"/>
        <v>1900</v>
      </c>
      <c r="F5798" s="137"/>
      <c r="G5798" s="287"/>
      <c r="H5798" s="137"/>
      <c r="I5798" s="134"/>
      <c r="J5798" s="204"/>
      <c r="K5798" s="133"/>
      <c r="L5798" s="134"/>
      <c r="M5798" s="133"/>
      <c r="N5798" s="134"/>
      <c r="O5798" s="134"/>
      <c r="P5798" s="166"/>
      <c r="Q5798" s="164"/>
      <c r="R5798" s="165"/>
      <c r="S5798" s="138"/>
      <c r="T5798" s="138"/>
      <c r="U5798" s="138"/>
      <c r="V5798" s="138"/>
      <c r="W5798" s="166"/>
      <c r="X5798" s="135"/>
      <c r="Y5798" s="418">
        <f t="shared" si="834"/>
        <v>0</v>
      </c>
      <c r="Z5798" s="291">
        <f t="shared" si="835"/>
        <v>0</v>
      </c>
      <c r="AA5798" s="163"/>
      <c r="AB5798" s="177" t="str">
        <f t="shared" si="836"/>
        <v/>
      </c>
      <c r="AC5798" s="283" t="str">
        <f t="shared" si="837"/>
        <v/>
      </c>
      <c r="AD5798" s="283" t="str">
        <f t="shared" si="838"/>
        <v/>
      </c>
      <c r="AE5798" s="163"/>
      <c r="AF5798" s="162"/>
    </row>
    <row r="5799" spans="1:32">
      <c r="A5799" s="134">
        <v>5790</v>
      </c>
      <c r="B5799" s="136"/>
      <c r="C5799" s="146">
        <f t="shared" si="831"/>
        <v>0</v>
      </c>
      <c r="D5799" s="146">
        <f t="shared" si="832"/>
        <v>1</v>
      </c>
      <c r="E5799" s="146">
        <f t="shared" si="833"/>
        <v>1900</v>
      </c>
      <c r="F5799" s="137"/>
      <c r="G5799" s="287"/>
      <c r="H5799" s="137"/>
      <c r="I5799" s="134"/>
      <c r="J5799" s="204"/>
      <c r="K5799" s="133"/>
      <c r="L5799" s="134"/>
      <c r="M5799" s="133"/>
      <c r="N5799" s="134"/>
      <c r="O5799" s="134"/>
      <c r="P5799" s="166"/>
      <c r="Q5799" s="164"/>
      <c r="R5799" s="165"/>
      <c r="S5799" s="138"/>
      <c r="T5799" s="138"/>
      <c r="U5799" s="138"/>
      <c r="V5799" s="138"/>
      <c r="W5799" s="166"/>
      <c r="X5799" s="135"/>
      <c r="Y5799" s="418">
        <f t="shared" si="834"/>
        <v>0</v>
      </c>
      <c r="Z5799" s="291">
        <f t="shared" si="835"/>
        <v>0</v>
      </c>
      <c r="AA5799" s="163"/>
      <c r="AB5799" s="177" t="str">
        <f t="shared" si="836"/>
        <v/>
      </c>
      <c r="AC5799" s="283" t="str">
        <f t="shared" si="837"/>
        <v/>
      </c>
      <c r="AD5799" s="283" t="str">
        <f t="shared" si="838"/>
        <v/>
      </c>
      <c r="AE5799" s="163"/>
      <c r="AF5799" s="162"/>
    </row>
    <row r="5800" spans="1:32">
      <c r="A5800" s="134">
        <v>5791</v>
      </c>
      <c r="B5800" s="136"/>
      <c r="C5800" s="146">
        <f t="shared" si="831"/>
        <v>0</v>
      </c>
      <c r="D5800" s="146">
        <f t="shared" si="832"/>
        <v>1</v>
      </c>
      <c r="E5800" s="146">
        <f t="shared" si="833"/>
        <v>1900</v>
      </c>
      <c r="F5800" s="137"/>
      <c r="G5800" s="287"/>
      <c r="H5800" s="137"/>
      <c r="I5800" s="134"/>
      <c r="J5800" s="204"/>
      <c r="K5800" s="133"/>
      <c r="L5800" s="134"/>
      <c r="M5800" s="133"/>
      <c r="N5800" s="134"/>
      <c r="O5800" s="134"/>
      <c r="P5800" s="166"/>
      <c r="Q5800" s="164"/>
      <c r="R5800" s="165"/>
      <c r="S5800" s="138"/>
      <c r="T5800" s="138"/>
      <c r="U5800" s="138"/>
      <c r="V5800" s="138"/>
      <c r="W5800" s="166"/>
      <c r="X5800" s="135"/>
      <c r="Y5800" s="418">
        <f t="shared" si="834"/>
        <v>0</v>
      </c>
      <c r="Z5800" s="291">
        <f t="shared" si="835"/>
        <v>0</v>
      </c>
      <c r="AA5800" s="163"/>
      <c r="AB5800" s="177" t="str">
        <f t="shared" si="836"/>
        <v/>
      </c>
      <c r="AC5800" s="283" t="str">
        <f t="shared" si="837"/>
        <v/>
      </c>
      <c r="AD5800" s="283" t="str">
        <f t="shared" si="838"/>
        <v/>
      </c>
      <c r="AE5800" s="163"/>
      <c r="AF5800" s="162"/>
    </row>
    <row r="5801" spans="1:32">
      <c r="A5801" s="134">
        <v>5792</v>
      </c>
      <c r="B5801" s="136"/>
      <c r="C5801" s="146">
        <f t="shared" si="831"/>
        <v>0</v>
      </c>
      <c r="D5801" s="146">
        <f t="shared" si="832"/>
        <v>1</v>
      </c>
      <c r="E5801" s="146">
        <f t="shared" si="833"/>
        <v>1900</v>
      </c>
      <c r="F5801" s="137"/>
      <c r="G5801" s="287"/>
      <c r="H5801" s="137"/>
      <c r="I5801" s="134"/>
      <c r="J5801" s="204"/>
      <c r="K5801" s="133"/>
      <c r="L5801" s="134"/>
      <c r="M5801" s="133"/>
      <c r="N5801" s="134"/>
      <c r="O5801" s="134"/>
      <c r="P5801" s="166"/>
      <c r="Q5801" s="164"/>
      <c r="R5801" s="165"/>
      <c r="S5801" s="138"/>
      <c r="T5801" s="138"/>
      <c r="U5801" s="138"/>
      <c r="V5801" s="138"/>
      <c r="W5801" s="166"/>
      <c r="X5801" s="135"/>
      <c r="Y5801" s="418">
        <f t="shared" si="834"/>
        <v>0</v>
      </c>
      <c r="Z5801" s="291">
        <f t="shared" si="835"/>
        <v>0</v>
      </c>
      <c r="AA5801" s="163"/>
      <c r="AB5801" s="177" t="str">
        <f t="shared" si="836"/>
        <v/>
      </c>
      <c r="AC5801" s="283" t="str">
        <f t="shared" si="837"/>
        <v/>
      </c>
      <c r="AD5801" s="283" t="str">
        <f t="shared" si="838"/>
        <v/>
      </c>
      <c r="AE5801" s="163"/>
      <c r="AF5801" s="162"/>
    </row>
    <row r="5802" spans="1:32">
      <c r="A5802" s="134">
        <v>5793</v>
      </c>
      <c r="B5802" s="136"/>
      <c r="C5802" s="146">
        <f t="shared" si="831"/>
        <v>0</v>
      </c>
      <c r="D5802" s="146">
        <f t="shared" si="832"/>
        <v>1</v>
      </c>
      <c r="E5802" s="146">
        <f t="shared" si="833"/>
        <v>1900</v>
      </c>
      <c r="F5802" s="137"/>
      <c r="G5802" s="287"/>
      <c r="H5802" s="137"/>
      <c r="I5802" s="134"/>
      <c r="J5802" s="204"/>
      <c r="K5802" s="133"/>
      <c r="L5802" s="134"/>
      <c r="M5802" s="133"/>
      <c r="N5802" s="134"/>
      <c r="O5802" s="134"/>
      <c r="P5802" s="166"/>
      <c r="Q5802" s="164"/>
      <c r="R5802" s="165"/>
      <c r="S5802" s="138"/>
      <c r="T5802" s="138"/>
      <c r="U5802" s="138"/>
      <c r="V5802" s="138"/>
      <c r="W5802" s="166"/>
      <c r="X5802" s="135"/>
      <c r="Y5802" s="418">
        <f t="shared" si="834"/>
        <v>0</v>
      </c>
      <c r="Z5802" s="291">
        <f t="shared" si="835"/>
        <v>0</v>
      </c>
      <c r="AA5802" s="163"/>
      <c r="AB5802" s="177" t="str">
        <f t="shared" si="836"/>
        <v/>
      </c>
      <c r="AC5802" s="283" t="str">
        <f t="shared" si="837"/>
        <v/>
      </c>
      <c r="AD5802" s="283" t="str">
        <f t="shared" si="838"/>
        <v/>
      </c>
      <c r="AE5802" s="163"/>
      <c r="AF5802" s="162"/>
    </row>
    <row r="5803" spans="1:32">
      <c r="A5803" s="134">
        <v>5794</v>
      </c>
      <c r="B5803" s="136"/>
      <c r="C5803" s="146">
        <f t="shared" si="831"/>
        <v>0</v>
      </c>
      <c r="D5803" s="146">
        <f t="shared" si="832"/>
        <v>1</v>
      </c>
      <c r="E5803" s="146">
        <f t="shared" si="833"/>
        <v>1900</v>
      </c>
      <c r="F5803" s="137"/>
      <c r="G5803" s="287"/>
      <c r="H5803" s="137"/>
      <c r="I5803" s="134"/>
      <c r="J5803" s="204"/>
      <c r="K5803" s="133"/>
      <c r="L5803" s="134"/>
      <c r="M5803" s="133"/>
      <c r="N5803" s="134"/>
      <c r="O5803" s="134"/>
      <c r="P5803" s="166"/>
      <c r="Q5803" s="164"/>
      <c r="R5803" s="165"/>
      <c r="S5803" s="138"/>
      <c r="T5803" s="138"/>
      <c r="U5803" s="138"/>
      <c r="V5803" s="138"/>
      <c r="W5803" s="166"/>
      <c r="X5803" s="135"/>
      <c r="Y5803" s="418">
        <f t="shared" si="834"/>
        <v>0</v>
      </c>
      <c r="Z5803" s="291">
        <f t="shared" si="835"/>
        <v>0</v>
      </c>
      <c r="AA5803" s="163"/>
      <c r="AB5803" s="177" t="str">
        <f t="shared" si="836"/>
        <v/>
      </c>
      <c r="AC5803" s="283" t="str">
        <f t="shared" si="837"/>
        <v/>
      </c>
      <c r="AD5803" s="283" t="str">
        <f t="shared" si="838"/>
        <v/>
      </c>
      <c r="AE5803" s="163"/>
      <c r="AF5803" s="162"/>
    </row>
    <row r="5804" spans="1:32">
      <c r="A5804" s="134">
        <v>5795</v>
      </c>
      <c r="B5804" s="136"/>
      <c r="C5804" s="146">
        <f t="shared" si="831"/>
        <v>0</v>
      </c>
      <c r="D5804" s="146">
        <f t="shared" si="832"/>
        <v>1</v>
      </c>
      <c r="E5804" s="146">
        <f t="shared" si="833"/>
        <v>1900</v>
      </c>
      <c r="F5804" s="137"/>
      <c r="G5804" s="287"/>
      <c r="H5804" s="137"/>
      <c r="I5804" s="134"/>
      <c r="J5804" s="204"/>
      <c r="K5804" s="133"/>
      <c r="L5804" s="134"/>
      <c r="M5804" s="133"/>
      <c r="N5804" s="134"/>
      <c r="O5804" s="134"/>
      <c r="P5804" s="166"/>
      <c r="Q5804" s="164"/>
      <c r="R5804" s="165"/>
      <c r="S5804" s="138"/>
      <c r="T5804" s="138"/>
      <c r="U5804" s="138"/>
      <c r="V5804" s="138"/>
      <c r="W5804" s="166"/>
      <c r="X5804" s="135"/>
      <c r="Y5804" s="418">
        <f t="shared" si="834"/>
        <v>0</v>
      </c>
      <c r="Z5804" s="291">
        <f t="shared" si="835"/>
        <v>0</v>
      </c>
      <c r="AA5804" s="163"/>
      <c r="AB5804" s="177" t="str">
        <f t="shared" si="836"/>
        <v/>
      </c>
      <c r="AC5804" s="283" t="str">
        <f t="shared" si="837"/>
        <v/>
      </c>
      <c r="AD5804" s="283" t="str">
        <f t="shared" si="838"/>
        <v/>
      </c>
      <c r="AE5804" s="163"/>
      <c r="AF5804" s="162"/>
    </row>
    <row r="5805" spans="1:32">
      <c r="A5805" s="134">
        <v>5796</v>
      </c>
      <c r="B5805" s="136"/>
      <c r="C5805" s="146">
        <f t="shared" si="831"/>
        <v>0</v>
      </c>
      <c r="D5805" s="146">
        <f t="shared" si="832"/>
        <v>1</v>
      </c>
      <c r="E5805" s="146">
        <f t="shared" si="833"/>
        <v>1900</v>
      </c>
      <c r="F5805" s="137"/>
      <c r="G5805" s="287"/>
      <c r="H5805" s="137"/>
      <c r="I5805" s="134"/>
      <c r="J5805" s="204"/>
      <c r="K5805" s="133"/>
      <c r="L5805" s="134"/>
      <c r="M5805" s="133"/>
      <c r="N5805" s="134"/>
      <c r="O5805" s="134"/>
      <c r="P5805" s="166"/>
      <c r="Q5805" s="164"/>
      <c r="R5805" s="165"/>
      <c r="S5805" s="138"/>
      <c r="T5805" s="138"/>
      <c r="U5805" s="138"/>
      <c r="V5805" s="138"/>
      <c r="W5805" s="166"/>
      <c r="X5805" s="135"/>
      <c r="Y5805" s="418">
        <f t="shared" si="834"/>
        <v>0</v>
      </c>
      <c r="Z5805" s="291">
        <f t="shared" si="835"/>
        <v>0</v>
      </c>
      <c r="AA5805" s="163"/>
      <c r="AB5805" s="177" t="str">
        <f t="shared" si="836"/>
        <v/>
      </c>
      <c r="AC5805" s="283" t="str">
        <f t="shared" si="837"/>
        <v/>
      </c>
      <c r="AD5805" s="283" t="str">
        <f t="shared" si="838"/>
        <v/>
      </c>
      <c r="AE5805" s="163"/>
      <c r="AF5805" s="162"/>
    </row>
    <row r="5806" spans="1:32">
      <c r="A5806" s="134">
        <v>5797</v>
      </c>
      <c r="B5806" s="136"/>
      <c r="C5806" s="146">
        <f t="shared" si="831"/>
        <v>0</v>
      </c>
      <c r="D5806" s="146">
        <f t="shared" si="832"/>
        <v>1</v>
      </c>
      <c r="E5806" s="146">
        <f t="shared" si="833"/>
        <v>1900</v>
      </c>
      <c r="F5806" s="137"/>
      <c r="G5806" s="287"/>
      <c r="H5806" s="137"/>
      <c r="I5806" s="134"/>
      <c r="J5806" s="204"/>
      <c r="K5806" s="133"/>
      <c r="L5806" s="134"/>
      <c r="M5806" s="133"/>
      <c r="N5806" s="134"/>
      <c r="O5806" s="134"/>
      <c r="P5806" s="166"/>
      <c r="Q5806" s="164"/>
      <c r="R5806" s="165"/>
      <c r="S5806" s="138"/>
      <c r="T5806" s="138"/>
      <c r="U5806" s="138"/>
      <c r="V5806" s="138"/>
      <c r="W5806" s="166"/>
      <c r="X5806" s="135"/>
      <c r="Y5806" s="418">
        <f t="shared" si="834"/>
        <v>0</v>
      </c>
      <c r="Z5806" s="291">
        <f t="shared" si="835"/>
        <v>0</v>
      </c>
      <c r="AA5806" s="163"/>
      <c r="AB5806" s="177" t="str">
        <f t="shared" si="836"/>
        <v/>
      </c>
      <c r="AC5806" s="283" t="str">
        <f t="shared" si="837"/>
        <v/>
      </c>
      <c r="AD5806" s="283" t="str">
        <f t="shared" si="838"/>
        <v/>
      </c>
      <c r="AE5806" s="163"/>
      <c r="AF5806" s="162"/>
    </row>
    <row r="5807" spans="1:32">
      <c r="A5807" s="134">
        <v>5798</v>
      </c>
      <c r="B5807" s="136"/>
      <c r="C5807" s="146">
        <f t="shared" si="831"/>
        <v>0</v>
      </c>
      <c r="D5807" s="146">
        <f t="shared" si="832"/>
        <v>1</v>
      </c>
      <c r="E5807" s="146">
        <f t="shared" si="833"/>
        <v>1900</v>
      </c>
      <c r="F5807" s="137"/>
      <c r="G5807" s="287"/>
      <c r="H5807" s="137"/>
      <c r="I5807" s="134"/>
      <c r="J5807" s="204"/>
      <c r="K5807" s="133"/>
      <c r="L5807" s="134"/>
      <c r="M5807" s="133"/>
      <c r="N5807" s="134"/>
      <c r="O5807" s="134"/>
      <c r="P5807" s="166"/>
      <c r="Q5807" s="164"/>
      <c r="R5807" s="165"/>
      <c r="S5807" s="138"/>
      <c r="T5807" s="138"/>
      <c r="U5807" s="138"/>
      <c r="V5807" s="138"/>
      <c r="W5807" s="166"/>
      <c r="X5807" s="135"/>
      <c r="Y5807" s="418">
        <f t="shared" si="834"/>
        <v>0</v>
      </c>
      <c r="Z5807" s="291">
        <f t="shared" si="835"/>
        <v>0</v>
      </c>
      <c r="AA5807" s="163"/>
      <c r="AB5807" s="177" t="str">
        <f t="shared" si="836"/>
        <v/>
      </c>
      <c r="AC5807" s="283" t="str">
        <f t="shared" si="837"/>
        <v/>
      </c>
      <c r="AD5807" s="283" t="str">
        <f t="shared" si="838"/>
        <v/>
      </c>
      <c r="AE5807" s="163"/>
      <c r="AF5807" s="162"/>
    </row>
    <row r="5808" spans="1:32">
      <c r="A5808" s="134">
        <v>5799</v>
      </c>
      <c r="B5808" s="136"/>
      <c r="C5808" s="146">
        <f t="shared" si="831"/>
        <v>0</v>
      </c>
      <c r="D5808" s="146">
        <f t="shared" si="832"/>
        <v>1</v>
      </c>
      <c r="E5808" s="146">
        <f t="shared" si="833"/>
        <v>1900</v>
      </c>
      <c r="F5808" s="137"/>
      <c r="G5808" s="287"/>
      <c r="H5808" s="137"/>
      <c r="I5808" s="134"/>
      <c r="J5808" s="204"/>
      <c r="K5808" s="133"/>
      <c r="L5808" s="134"/>
      <c r="M5808" s="133"/>
      <c r="N5808" s="134"/>
      <c r="O5808" s="134"/>
      <c r="P5808" s="166"/>
      <c r="Q5808" s="164"/>
      <c r="R5808" s="165"/>
      <c r="S5808" s="138"/>
      <c r="T5808" s="138"/>
      <c r="U5808" s="138"/>
      <c r="V5808" s="138"/>
      <c r="W5808" s="166"/>
      <c r="X5808" s="135"/>
      <c r="Y5808" s="418">
        <f t="shared" si="834"/>
        <v>0</v>
      </c>
      <c r="Z5808" s="291">
        <f t="shared" si="835"/>
        <v>0</v>
      </c>
      <c r="AA5808" s="163"/>
      <c r="AB5808" s="177" t="str">
        <f t="shared" si="836"/>
        <v/>
      </c>
      <c r="AC5808" s="283" t="str">
        <f t="shared" si="837"/>
        <v/>
      </c>
      <c r="AD5808" s="283" t="str">
        <f t="shared" si="838"/>
        <v/>
      </c>
      <c r="AE5808" s="163"/>
      <c r="AF5808" s="162"/>
    </row>
    <row r="5809" spans="1:32">
      <c r="A5809" s="134">
        <v>5800</v>
      </c>
      <c r="B5809" s="136"/>
      <c r="C5809" s="146">
        <f t="shared" si="831"/>
        <v>0</v>
      </c>
      <c r="D5809" s="146">
        <f t="shared" si="832"/>
        <v>1</v>
      </c>
      <c r="E5809" s="146">
        <f t="shared" si="833"/>
        <v>1900</v>
      </c>
      <c r="F5809" s="137"/>
      <c r="G5809" s="287"/>
      <c r="H5809" s="137"/>
      <c r="I5809" s="134"/>
      <c r="J5809" s="204"/>
      <c r="K5809" s="133"/>
      <c r="L5809" s="134"/>
      <c r="M5809" s="133"/>
      <c r="N5809" s="134"/>
      <c r="O5809" s="134"/>
      <c r="P5809" s="166"/>
      <c r="Q5809" s="164"/>
      <c r="R5809" s="165"/>
      <c r="S5809" s="138"/>
      <c r="T5809" s="138"/>
      <c r="U5809" s="138"/>
      <c r="V5809" s="138"/>
      <c r="W5809" s="166"/>
      <c r="X5809" s="135"/>
      <c r="Y5809" s="418">
        <f t="shared" si="834"/>
        <v>0</v>
      </c>
      <c r="Z5809" s="291">
        <f t="shared" si="835"/>
        <v>0</v>
      </c>
      <c r="AA5809" s="163"/>
      <c r="AB5809" s="177" t="str">
        <f t="shared" si="836"/>
        <v/>
      </c>
      <c r="AC5809" s="283" t="str">
        <f t="shared" si="837"/>
        <v/>
      </c>
      <c r="AD5809" s="283" t="str">
        <f t="shared" si="838"/>
        <v/>
      </c>
      <c r="AE5809" s="163"/>
      <c r="AF5809" s="162"/>
    </row>
    <row r="5810" spans="1:32">
      <c r="A5810" s="134">
        <v>5801</v>
      </c>
      <c r="B5810" s="136"/>
      <c r="C5810" s="146">
        <f t="shared" si="831"/>
        <v>0</v>
      </c>
      <c r="D5810" s="146">
        <f t="shared" si="832"/>
        <v>1</v>
      </c>
      <c r="E5810" s="146">
        <f t="shared" si="833"/>
        <v>1900</v>
      </c>
      <c r="F5810" s="137"/>
      <c r="G5810" s="287"/>
      <c r="H5810" s="137"/>
      <c r="I5810" s="134"/>
      <c r="J5810" s="204"/>
      <c r="K5810" s="133"/>
      <c r="L5810" s="134"/>
      <c r="M5810" s="133"/>
      <c r="N5810" s="134"/>
      <c r="O5810" s="134"/>
      <c r="P5810" s="166"/>
      <c r="Q5810" s="164"/>
      <c r="R5810" s="165"/>
      <c r="S5810" s="138"/>
      <c r="T5810" s="138"/>
      <c r="U5810" s="138"/>
      <c r="V5810" s="138"/>
      <c r="W5810" s="166"/>
      <c r="X5810" s="135"/>
      <c r="Y5810" s="418">
        <f t="shared" si="834"/>
        <v>0</v>
      </c>
      <c r="Z5810" s="291">
        <f t="shared" si="835"/>
        <v>0</v>
      </c>
      <c r="AA5810" s="163"/>
      <c r="AB5810" s="177" t="str">
        <f t="shared" si="836"/>
        <v/>
      </c>
      <c r="AC5810" s="283" t="str">
        <f t="shared" si="837"/>
        <v/>
      </c>
      <c r="AD5810" s="283" t="str">
        <f t="shared" si="838"/>
        <v/>
      </c>
      <c r="AE5810" s="163"/>
      <c r="AF5810" s="162"/>
    </row>
    <row r="5811" spans="1:32">
      <c r="A5811" s="134">
        <v>5802</v>
      </c>
      <c r="B5811" s="136"/>
      <c r="C5811" s="146">
        <f t="shared" si="831"/>
        <v>0</v>
      </c>
      <c r="D5811" s="146">
        <f t="shared" si="832"/>
        <v>1</v>
      </c>
      <c r="E5811" s="146">
        <f t="shared" si="833"/>
        <v>1900</v>
      </c>
      <c r="F5811" s="137"/>
      <c r="G5811" s="287"/>
      <c r="H5811" s="137"/>
      <c r="I5811" s="134"/>
      <c r="J5811" s="204"/>
      <c r="K5811" s="133"/>
      <c r="L5811" s="134"/>
      <c r="M5811" s="133"/>
      <c r="N5811" s="134"/>
      <c r="O5811" s="134"/>
      <c r="P5811" s="166"/>
      <c r="Q5811" s="164"/>
      <c r="R5811" s="165"/>
      <c r="S5811" s="138"/>
      <c r="T5811" s="138"/>
      <c r="U5811" s="138"/>
      <c r="V5811" s="138"/>
      <c r="W5811" s="166"/>
      <c r="X5811" s="135"/>
      <c r="Y5811" s="418">
        <f t="shared" si="834"/>
        <v>0</v>
      </c>
      <c r="Z5811" s="291">
        <f t="shared" si="835"/>
        <v>0</v>
      </c>
      <c r="AA5811" s="163"/>
      <c r="AB5811" s="177" t="str">
        <f t="shared" si="836"/>
        <v/>
      </c>
      <c r="AC5811" s="283" t="str">
        <f t="shared" si="837"/>
        <v/>
      </c>
      <c r="AD5811" s="283" t="str">
        <f t="shared" si="838"/>
        <v/>
      </c>
      <c r="AE5811" s="163"/>
      <c r="AF5811" s="162"/>
    </row>
    <row r="5812" spans="1:32">
      <c r="A5812" s="134">
        <v>5803</v>
      </c>
      <c r="B5812" s="136"/>
      <c r="C5812" s="146">
        <f t="shared" si="831"/>
        <v>0</v>
      </c>
      <c r="D5812" s="146">
        <f t="shared" si="832"/>
        <v>1</v>
      </c>
      <c r="E5812" s="146">
        <f t="shared" si="833"/>
        <v>1900</v>
      </c>
      <c r="F5812" s="137"/>
      <c r="G5812" s="287"/>
      <c r="H5812" s="137"/>
      <c r="I5812" s="134"/>
      <c r="J5812" s="204"/>
      <c r="K5812" s="133"/>
      <c r="L5812" s="134"/>
      <c r="M5812" s="133"/>
      <c r="N5812" s="134"/>
      <c r="O5812" s="134"/>
      <c r="P5812" s="166"/>
      <c r="Q5812" s="164"/>
      <c r="R5812" s="165"/>
      <c r="S5812" s="138"/>
      <c r="T5812" s="138"/>
      <c r="U5812" s="138"/>
      <c r="V5812" s="138"/>
      <c r="W5812" s="166"/>
      <c r="X5812" s="135"/>
      <c r="Y5812" s="418">
        <f t="shared" si="834"/>
        <v>0</v>
      </c>
      <c r="Z5812" s="291">
        <f t="shared" si="835"/>
        <v>0</v>
      </c>
      <c r="AA5812" s="163"/>
      <c r="AB5812" s="177" t="str">
        <f t="shared" si="836"/>
        <v/>
      </c>
      <c r="AC5812" s="283" t="str">
        <f t="shared" si="837"/>
        <v/>
      </c>
      <c r="AD5812" s="283" t="str">
        <f t="shared" si="838"/>
        <v/>
      </c>
      <c r="AE5812" s="163"/>
      <c r="AF5812" s="162"/>
    </row>
    <row r="5813" spans="1:32">
      <c r="A5813" s="134">
        <v>5804</v>
      </c>
      <c r="B5813" s="136"/>
      <c r="C5813" s="146">
        <f t="shared" si="831"/>
        <v>0</v>
      </c>
      <c r="D5813" s="146">
        <f t="shared" si="832"/>
        <v>1</v>
      </c>
      <c r="E5813" s="146">
        <f t="shared" si="833"/>
        <v>1900</v>
      </c>
      <c r="F5813" s="137"/>
      <c r="G5813" s="287"/>
      <c r="H5813" s="137"/>
      <c r="I5813" s="134"/>
      <c r="J5813" s="204"/>
      <c r="K5813" s="133"/>
      <c r="L5813" s="134"/>
      <c r="M5813" s="133"/>
      <c r="N5813" s="134"/>
      <c r="O5813" s="134"/>
      <c r="P5813" s="166"/>
      <c r="Q5813" s="164"/>
      <c r="R5813" s="165"/>
      <c r="S5813" s="138"/>
      <c r="T5813" s="138"/>
      <c r="U5813" s="138"/>
      <c r="V5813" s="138"/>
      <c r="W5813" s="166"/>
      <c r="X5813" s="135"/>
      <c r="Y5813" s="418">
        <f t="shared" si="834"/>
        <v>0</v>
      </c>
      <c r="Z5813" s="291">
        <f t="shared" si="835"/>
        <v>0</v>
      </c>
      <c r="AA5813" s="163"/>
      <c r="AB5813" s="177" t="str">
        <f t="shared" si="836"/>
        <v/>
      </c>
      <c r="AC5813" s="283" t="str">
        <f t="shared" si="837"/>
        <v/>
      </c>
      <c r="AD5813" s="283" t="str">
        <f t="shared" si="838"/>
        <v/>
      </c>
      <c r="AE5813" s="163"/>
      <c r="AF5813" s="162"/>
    </row>
    <row r="5814" spans="1:32">
      <c r="A5814" s="134">
        <v>5805</v>
      </c>
      <c r="B5814" s="136"/>
      <c r="C5814" s="146">
        <f t="shared" si="831"/>
        <v>0</v>
      </c>
      <c r="D5814" s="146">
        <f t="shared" si="832"/>
        <v>1</v>
      </c>
      <c r="E5814" s="146">
        <f t="shared" si="833"/>
        <v>1900</v>
      </c>
      <c r="F5814" s="137"/>
      <c r="G5814" s="287"/>
      <c r="H5814" s="137"/>
      <c r="I5814" s="134"/>
      <c r="J5814" s="204"/>
      <c r="K5814" s="133"/>
      <c r="L5814" s="134"/>
      <c r="M5814" s="133"/>
      <c r="N5814" s="134"/>
      <c r="O5814" s="134"/>
      <c r="P5814" s="166"/>
      <c r="Q5814" s="164"/>
      <c r="R5814" s="165"/>
      <c r="S5814" s="138"/>
      <c r="T5814" s="138"/>
      <c r="U5814" s="138"/>
      <c r="V5814" s="138"/>
      <c r="W5814" s="166"/>
      <c r="X5814" s="135"/>
      <c r="Y5814" s="418">
        <f t="shared" si="834"/>
        <v>0</v>
      </c>
      <c r="Z5814" s="291">
        <f t="shared" si="835"/>
        <v>0</v>
      </c>
      <c r="AA5814" s="163"/>
      <c r="AB5814" s="177" t="str">
        <f t="shared" si="836"/>
        <v/>
      </c>
      <c r="AC5814" s="283" t="str">
        <f t="shared" si="837"/>
        <v/>
      </c>
      <c r="AD5814" s="283" t="str">
        <f t="shared" si="838"/>
        <v/>
      </c>
      <c r="AE5814" s="163"/>
      <c r="AF5814" s="162"/>
    </row>
    <row r="5815" spans="1:32">
      <c r="A5815" s="134">
        <v>5806</v>
      </c>
      <c r="B5815" s="136"/>
      <c r="C5815" s="146">
        <f t="shared" si="831"/>
        <v>0</v>
      </c>
      <c r="D5815" s="146">
        <f t="shared" si="832"/>
        <v>1</v>
      </c>
      <c r="E5815" s="146">
        <f t="shared" si="833"/>
        <v>1900</v>
      </c>
      <c r="F5815" s="137"/>
      <c r="G5815" s="287"/>
      <c r="H5815" s="137"/>
      <c r="I5815" s="134"/>
      <c r="J5815" s="204"/>
      <c r="K5815" s="133"/>
      <c r="L5815" s="134"/>
      <c r="M5815" s="133"/>
      <c r="N5815" s="134"/>
      <c r="O5815" s="134"/>
      <c r="P5815" s="166"/>
      <c r="Q5815" s="164"/>
      <c r="R5815" s="165"/>
      <c r="S5815" s="138"/>
      <c r="T5815" s="138"/>
      <c r="U5815" s="138"/>
      <c r="V5815" s="138"/>
      <c r="W5815" s="166"/>
      <c r="X5815" s="135"/>
      <c r="Y5815" s="418">
        <f t="shared" si="834"/>
        <v>0</v>
      </c>
      <c r="Z5815" s="291">
        <f t="shared" si="835"/>
        <v>0</v>
      </c>
      <c r="AA5815" s="163"/>
      <c r="AB5815" s="177" t="str">
        <f t="shared" si="836"/>
        <v/>
      </c>
      <c r="AC5815" s="283" t="str">
        <f t="shared" si="837"/>
        <v/>
      </c>
      <c r="AD5815" s="283" t="str">
        <f t="shared" si="838"/>
        <v/>
      </c>
      <c r="AE5815" s="163"/>
      <c r="AF5815" s="162"/>
    </row>
    <row r="5816" spans="1:32">
      <c r="A5816" s="134">
        <v>5807</v>
      </c>
      <c r="B5816" s="136"/>
      <c r="C5816" s="146">
        <f t="shared" si="831"/>
        <v>0</v>
      </c>
      <c r="D5816" s="146">
        <f t="shared" si="832"/>
        <v>1</v>
      </c>
      <c r="E5816" s="146">
        <f t="shared" si="833"/>
        <v>1900</v>
      </c>
      <c r="F5816" s="137"/>
      <c r="G5816" s="287"/>
      <c r="H5816" s="137"/>
      <c r="I5816" s="134"/>
      <c r="J5816" s="204"/>
      <c r="K5816" s="133"/>
      <c r="L5816" s="134"/>
      <c r="M5816" s="133"/>
      <c r="N5816" s="134"/>
      <c r="O5816" s="134"/>
      <c r="P5816" s="166"/>
      <c r="Q5816" s="164"/>
      <c r="R5816" s="165"/>
      <c r="S5816" s="138"/>
      <c r="T5816" s="138"/>
      <c r="U5816" s="138"/>
      <c r="V5816" s="138"/>
      <c r="W5816" s="166"/>
      <c r="X5816" s="135"/>
      <c r="Y5816" s="418">
        <f t="shared" si="834"/>
        <v>0</v>
      </c>
      <c r="Z5816" s="291">
        <f t="shared" si="835"/>
        <v>0</v>
      </c>
      <c r="AA5816" s="163"/>
      <c r="AB5816" s="177" t="str">
        <f t="shared" si="836"/>
        <v/>
      </c>
      <c r="AC5816" s="283" t="str">
        <f t="shared" si="837"/>
        <v/>
      </c>
      <c r="AD5816" s="283" t="str">
        <f t="shared" si="838"/>
        <v/>
      </c>
      <c r="AE5816" s="163"/>
      <c r="AF5816" s="162"/>
    </row>
    <row r="5817" spans="1:32">
      <c r="A5817" s="134">
        <v>5808</v>
      </c>
      <c r="B5817" s="136"/>
      <c r="C5817" s="146">
        <f t="shared" si="831"/>
        <v>0</v>
      </c>
      <c r="D5817" s="146">
        <f t="shared" si="832"/>
        <v>1</v>
      </c>
      <c r="E5817" s="146">
        <f t="shared" si="833"/>
        <v>1900</v>
      </c>
      <c r="F5817" s="137"/>
      <c r="G5817" s="287"/>
      <c r="H5817" s="137"/>
      <c r="I5817" s="134"/>
      <c r="J5817" s="204"/>
      <c r="K5817" s="133"/>
      <c r="L5817" s="134"/>
      <c r="M5817" s="133"/>
      <c r="N5817" s="134"/>
      <c r="O5817" s="134"/>
      <c r="P5817" s="166"/>
      <c r="Q5817" s="164"/>
      <c r="R5817" s="165"/>
      <c r="S5817" s="138"/>
      <c r="T5817" s="138"/>
      <c r="U5817" s="138"/>
      <c r="V5817" s="138"/>
      <c r="W5817" s="166"/>
      <c r="X5817" s="135"/>
      <c r="Y5817" s="418">
        <f t="shared" si="834"/>
        <v>0</v>
      </c>
      <c r="Z5817" s="291">
        <f t="shared" si="835"/>
        <v>0</v>
      </c>
      <c r="AA5817" s="163"/>
      <c r="AB5817" s="177" t="str">
        <f t="shared" si="836"/>
        <v/>
      </c>
      <c r="AC5817" s="283" t="str">
        <f t="shared" si="837"/>
        <v/>
      </c>
      <c r="AD5817" s="283" t="str">
        <f t="shared" si="838"/>
        <v/>
      </c>
      <c r="AE5817" s="163"/>
      <c r="AF5817" s="162"/>
    </row>
    <row r="5818" spans="1:32">
      <c r="A5818" s="134">
        <v>5809</v>
      </c>
      <c r="B5818" s="136"/>
      <c r="C5818" s="146">
        <f t="shared" si="831"/>
        <v>0</v>
      </c>
      <c r="D5818" s="146">
        <f t="shared" si="832"/>
        <v>1</v>
      </c>
      <c r="E5818" s="146">
        <f t="shared" si="833"/>
        <v>1900</v>
      </c>
      <c r="F5818" s="137"/>
      <c r="G5818" s="287"/>
      <c r="H5818" s="137"/>
      <c r="I5818" s="134"/>
      <c r="J5818" s="204"/>
      <c r="K5818" s="133"/>
      <c r="L5818" s="134"/>
      <c r="M5818" s="133"/>
      <c r="N5818" s="134"/>
      <c r="O5818" s="134"/>
      <c r="P5818" s="166"/>
      <c r="Q5818" s="164"/>
      <c r="R5818" s="165"/>
      <c r="S5818" s="138"/>
      <c r="T5818" s="138"/>
      <c r="U5818" s="138"/>
      <c r="V5818" s="138"/>
      <c r="W5818" s="166"/>
      <c r="X5818" s="135"/>
      <c r="Y5818" s="418">
        <f t="shared" si="834"/>
        <v>0</v>
      </c>
      <c r="Z5818" s="291">
        <f t="shared" si="835"/>
        <v>0</v>
      </c>
      <c r="AA5818" s="163"/>
      <c r="AB5818" s="177" t="str">
        <f t="shared" si="836"/>
        <v/>
      </c>
      <c r="AC5818" s="283" t="str">
        <f t="shared" si="837"/>
        <v/>
      </c>
      <c r="AD5818" s="283" t="str">
        <f t="shared" si="838"/>
        <v/>
      </c>
      <c r="AE5818" s="163"/>
      <c r="AF5818" s="162"/>
    </row>
    <row r="5819" spans="1:32">
      <c r="A5819" s="134">
        <v>5810</v>
      </c>
      <c r="B5819" s="136"/>
      <c r="C5819" s="146">
        <f t="shared" si="831"/>
        <v>0</v>
      </c>
      <c r="D5819" s="146">
        <f t="shared" si="832"/>
        <v>1</v>
      </c>
      <c r="E5819" s="146">
        <f t="shared" si="833"/>
        <v>1900</v>
      </c>
      <c r="F5819" s="137"/>
      <c r="G5819" s="287"/>
      <c r="H5819" s="137"/>
      <c r="I5819" s="134"/>
      <c r="J5819" s="204"/>
      <c r="K5819" s="133"/>
      <c r="L5819" s="134"/>
      <c r="M5819" s="133"/>
      <c r="N5819" s="134"/>
      <c r="O5819" s="134"/>
      <c r="P5819" s="166"/>
      <c r="Q5819" s="164"/>
      <c r="R5819" s="165"/>
      <c r="S5819" s="138"/>
      <c r="T5819" s="138"/>
      <c r="U5819" s="138"/>
      <c r="V5819" s="138"/>
      <c r="W5819" s="166"/>
      <c r="X5819" s="135"/>
      <c r="Y5819" s="418">
        <f t="shared" si="834"/>
        <v>0</v>
      </c>
      <c r="Z5819" s="291">
        <f t="shared" si="835"/>
        <v>0</v>
      </c>
      <c r="AA5819" s="163"/>
      <c r="AB5819" s="177" t="str">
        <f t="shared" si="836"/>
        <v/>
      </c>
      <c r="AC5819" s="283" t="str">
        <f t="shared" si="837"/>
        <v/>
      </c>
      <c r="AD5819" s="283" t="str">
        <f t="shared" si="838"/>
        <v/>
      </c>
      <c r="AE5819" s="163"/>
      <c r="AF5819" s="162"/>
    </row>
    <row r="5820" spans="1:32">
      <c r="A5820" s="134">
        <v>5811</v>
      </c>
      <c r="B5820" s="136"/>
      <c r="C5820" s="146">
        <f t="shared" si="831"/>
        <v>0</v>
      </c>
      <c r="D5820" s="146">
        <f t="shared" si="832"/>
        <v>1</v>
      </c>
      <c r="E5820" s="146">
        <f t="shared" si="833"/>
        <v>1900</v>
      </c>
      <c r="F5820" s="137"/>
      <c r="G5820" s="287"/>
      <c r="H5820" s="137"/>
      <c r="I5820" s="134"/>
      <c r="J5820" s="204"/>
      <c r="K5820" s="133"/>
      <c r="L5820" s="134"/>
      <c r="M5820" s="133"/>
      <c r="N5820" s="134"/>
      <c r="O5820" s="134"/>
      <c r="P5820" s="166"/>
      <c r="Q5820" s="164"/>
      <c r="R5820" s="165"/>
      <c r="S5820" s="138"/>
      <c r="T5820" s="138"/>
      <c r="U5820" s="138"/>
      <c r="V5820" s="138"/>
      <c r="W5820" s="166"/>
      <c r="X5820" s="135"/>
      <c r="Y5820" s="418">
        <f t="shared" si="834"/>
        <v>0</v>
      </c>
      <c r="Z5820" s="291">
        <f t="shared" si="835"/>
        <v>0</v>
      </c>
      <c r="AA5820" s="163"/>
      <c r="AB5820" s="177" t="str">
        <f t="shared" si="836"/>
        <v/>
      </c>
      <c r="AC5820" s="283" t="str">
        <f t="shared" si="837"/>
        <v/>
      </c>
      <c r="AD5820" s="283" t="str">
        <f t="shared" si="838"/>
        <v/>
      </c>
      <c r="AE5820" s="163"/>
      <c r="AF5820" s="162"/>
    </row>
    <row r="5821" spans="1:32">
      <c r="A5821" s="134">
        <v>5812</v>
      </c>
      <c r="B5821" s="136"/>
      <c r="C5821" s="146">
        <f t="shared" si="831"/>
        <v>0</v>
      </c>
      <c r="D5821" s="146">
        <f t="shared" si="832"/>
        <v>1</v>
      </c>
      <c r="E5821" s="146">
        <f t="shared" si="833"/>
        <v>1900</v>
      </c>
      <c r="F5821" s="137"/>
      <c r="G5821" s="287"/>
      <c r="H5821" s="137"/>
      <c r="I5821" s="134"/>
      <c r="J5821" s="204"/>
      <c r="K5821" s="133"/>
      <c r="L5821" s="134"/>
      <c r="M5821" s="133"/>
      <c r="N5821" s="134"/>
      <c r="O5821" s="134"/>
      <c r="P5821" s="166"/>
      <c r="Q5821" s="164"/>
      <c r="R5821" s="165"/>
      <c r="S5821" s="138"/>
      <c r="T5821" s="138"/>
      <c r="U5821" s="138"/>
      <c r="V5821" s="138"/>
      <c r="W5821" s="166"/>
      <c r="X5821" s="135"/>
      <c r="Y5821" s="418">
        <f t="shared" si="834"/>
        <v>0</v>
      </c>
      <c r="Z5821" s="291">
        <f t="shared" si="835"/>
        <v>0</v>
      </c>
      <c r="AA5821" s="163"/>
      <c r="AB5821" s="177" t="str">
        <f t="shared" si="836"/>
        <v/>
      </c>
      <c r="AC5821" s="283" t="str">
        <f t="shared" si="837"/>
        <v/>
      </c>
      <c r="AD5821" s="283" t="str">
        <f t="shared" si="838"/>
        <v/>
      </c>
      <c r="AE5821" s="163"/>
      <c r="AF5821" s="162"/>
    </row>
    <row r="5822" spans="1:32">
      <c r="A5822" s="134">
        <v>5813</v>
      </c>
      <c r="B5822" s="136"/>
      <c r="C5822" s="146">
        <f t="shared" si="831"/>
        <v>0</v>
      </c>
      <c r="D5822" s="146">
        <f t="shared" si="832"/>
        <v>1</v>
      </c>
      <c r="E5822" s="146">
        <f t="shared" si="833"/>
        <v>1900</v>
      </c>
      <c r="F5822" s="137"/>
      <c r="G5822" s="287"/>
      <c r="H5822" s="137"/>
      <c r="I5822" s="134"/>
      <c r="J5822" s="204"/>
      <c r="K5822" s="133"/>
      <c r="L5822" s="134"/>
      <c r="M5822" s="133"/>
      <c r="N5822" s="134"/>
      <c r="O5822" s="134"/>
      <c r="P5822" s="166"/>
      <c r="Q5822" s="164"/>
      <c r="R5822" s="165"/>
      <c r="S5822" s="138"/>
      <c r="T5822" s="138"/>
      <c r="U5822" s="138"/>
      <c r="V5822" s="138"/>
      <c r="W5822" s="166"/>
      <c r="X5822" s="135"/>
      <c r="Y5822" s="418">
        <f t="shared" si="834"/>
        <v>0</v>
      </c>
      <c r="Z5822" s="291">
        <f t="shared" si="835"/>
        <v>0</v>
      </c>
      <c r="AA5822" s="163"/>
      <c r="AB5822" s="177" t="str">
        <f t="shared" si="836"/>
        <v/>
      </c>
      <c r="AC5822" s="283" t="str">
        <f t="shared" si="837"/>
        <v/>
      </c>
      <c r="AD5822" s="283" t="str">
        <f t="shared" si="838"/>
        <v/>
      </c>
      <c r="AE5822" s="163"/>
      <c r="AF5822" s="162"/>
    </row>
    <row r="5823" spans="1:32">
      <c r="A5823" s="134">
        <v>5814</v>
      </c>
      <c r="B5823" s="136"/>
      <c r="C5823" s="146">
        <f t="shared" si="831"/>
        <v>0</v>
      </c>
      <c r="D5823" s="146">
        <f t="shared" si="832"/>
        <v>1</v>
      </c>
      <c r="E5823" s="146">
        <f t="shared" si="833"/>
        <v>1900</v>
      </c>
      <c r="F5823" s="137"/>
      <c r="G5823" s="287"/>
      <c r="H5823" s="137"/>
      <c r="I5823" s="134"/>
      <c r="J5823" s="204"/>
      <c r="K5823" s="133"/>
      <c r="L5823" s="134"/>
      <c r="M5823" s="133"/>
      <c r="N5823" s="134"/>
      <c r="O5823" s="134"/>
      <c r="P5823" s="166"/>
      <c r="Q5823" s="164"/>
      <c r="R5823" s="165"/>
      <c r="S5823" s="138"/>
      <c r="T5823" s="138"/>
      <c r="U5823" s="138"/>
      <c r="V5823" s="138"/>
      <c r="W5823" s="166"/>
      <c r="X5823" s="135"/>
      <c r="Y5823" s="418">
        <f t="shared" si="834"/>
        <v>0</v>
      </c>
      <c r="Z5823" s="291">
        <f t="shared" si="835"/>
        <v>0</v>
      </c>
      <c r="AA5823" s="163"/>
      <c r="AB5823" s="177" t="str">
        <f t="shared" si="836"/>
        <v/>
      </c>
      <c r="AC5823" s="283" t="str">
        <f t="shared" si="837"/>
        <v/>
      </c>
      <c r="AD5823" s="283" t="str">
        <f t="shared" si="838"/>
        <v/>
      </c>
      <c r="AE5823" s="163"/>
      <c r="AF5823" s="162"/>
    </row>
    <row r="5824" spans="1:32">
      <c r="A5824" s="134">
        <v>5815</v>
      </c>
      <c r="B5824" s="136"/>
      <c r="C5824" s="146">
        <f t="shared" si="831"/>
        <v>0</v>
      </c>
      <c r="D5824" s="146">
        <f t="shared" si="832"/>
        <v>1</v>
      </c>
      <c r="E5824" s="146">
        <f t="shared" si="833"/>
        <v>1900</v>
      </c>
      <c r="F5824" s="137"/>
      <c r="G5824" s="287"/>
      <c r="H5824" s="137"/>
      <c r="I5824" s="134"/>
      <c r="J5824" s="204"/>
      <c r="K5824" s="133"/>
      <c r="L5824" s="134"/>
      <c r="M5824" s="133"/>
      <c r="N5824" s="134"/>
      <c r="O5824" s="134"/>
      <c r="P5824" s="166"/>
      <c r="Q5824" s="164"/>
      <c r="R5824" s="165"/>
      <c r="S5824" s="138"/>
      <c r="T5824" s="138"/>
      <c r="U5824" s="138"/>
      <c r="V5824" s="138"/>
      <c r="W5824" s="166"/>
      <c r="X5824" s="135"/>
      <c r="Y5824" s="418">
        <f t="shared" si="834"/>
        <v>0</v>
      </c>
      <c r="Z5824" s="291">
        <f t="shared" si="835"/>
        <v>0</v>
      </c>
      <c r="AA5824" s="163"/>
      <c r="AB5824" s="177" t="str">
        <f t="shared" si="836"/>
        <v/>
      </c>
      <c r="AC5824" s="283" t="str">
        <f t="shared" si="837"/>
        <v/>
      </c>
      <c r="AD5824" s="283" t="str">
        <f t="shared" si="838"/>
        <v/>
      </c>
      <c r="AE5824" s="163"/>
      <c r="AF5824" s="162"/>
    </row>
    <row r="5825" spans="1:32">
      <c r="A5825" s="134">
        <v>5816</v>
      </c>
      <c r="B5825" s="136"/>
      <c r="C5825" s="146">
        <f t="shared" si="831"/>
        <v>0</v>
      </c>
      <c r="D5825" s="146">
        <f t="shared" si="832"/>
        <v>1</v>
      </c>
      <c r="E5825" s="146">
        <f t="shared" si="833"/>
        <v>1900</v>
      </c>
      <c r="F5825" s="137"/>
      <c r="G5825" s="287"/>
      <c r="H5825" s="137"/>
      <c r="I5825" s="134"/>
      <c r="J5825" s="204"/>
      <c r="K5825" s="133"/>
      <c r="L5825" s="134"/>
      <c r="M5825" s="133"/>
      <c r="N5825" s="134"/>
      <c r="O5825" s="134"/>
      <c r="P5825" s="166"/>
      <c r="Q5825" s="164"/>
      <c r="R5825" s="165"/>
      <c r="S5825" s="138"/>
      <c r="T5825" s="138"/>
      <c r="U5825" s="138"/>
      <c r="V5825" s="138"/>
      <c r="W5825" s="166"/>
      <c r="X5825" s="135"/>
      <c r="Y5825" s="418">
        <f t="shared" si="834"/>
        <v>0</v>
      </c>
      <c r="Z5825" s="291">
        <f t="shared" si="835"/>
        <v>0</v>
      </c>
      <c r="AA5825" s="163"/>
      <c r="AB5825" s="177" t="str">
        <f t="shared" si="836"/>
        <v/>
      </c>
      <c r="AC5825" s="283" t="str">
        <f t="shared" si="837"/>
        <v/>
      </c>
      <c r="AD5825" s="283" t="str">
        <f t="shared" si="838"/>
        <v/>
      </c>
      <c r="AE5825" s="163"/>
      <c r="AF5825" s="162"/>
    </row>
    <row r="5826" spans="1:32">
      <c r="A5826" s="134">
        <v>5817</v>
      </c>
      <c r="B5826" s="136"/>
      <c r="C5826" s="146">
        <f t="shared" si="831"/>
        <v>0</v>
      </c>
      <c r="D5826" s="146">
        <f t="shared" si="832"/>
        <v>1</v>
      </c>
      <c r="E5826" s="146">
        <f t="shared" si="833"/>
        <v>1900</v>
      </c>
      <c r="F5826" s="137"/>
      <c r="G5826" s="287"/>
      <c r="H5826" s="137"/>
      <c r="I5826" s="134"/>
      <c r="J5826" s="204"/>
      <c r="K5826" s="133"/>
      <c r="L5826" s="134"/>
      <c r="M5826" s="133"/>
      <c r="N5826" s="134"/>
      <c r="O5826" s="134"/>
      <c r="P5826" s="166"/>
      <c r="Q5826" s="164"/>
      <c r="R5826" s="165"/>
      <c r="S5826" s="138"/>
      <c r="T5826" s="138"/>
      <c r="U5826" s="138"/>
      <c r="V5826" s="138"/>
      <c r="W5826" s="166"/>
      <c r="X5826" s="135"/>
      <c r="Y5826" s="418">
        <f t="shared" si="834"/>
        <v>0</v>
      </c>
      <c r="Z5826" s="291">
        <f t="shared" si="835"/>
        <v>0</v>
      </c>
      <c r="AA5826" s="163"/>
      <c r="AB5826" s="177" t="str">
        <f t="shared" si="836"/>
        <v/>
      </c>
      <c r="AC5826" s="283" t="str">
        <f t="shared" si="837"/>
        <v/>
      </c>
      <c r="AD5826" s="283" t="str">
        <f t="shared" si="838"/>
        <v/>
      </c>
      <c r="AE5826" s="163"/>
      <c r="AF5826" s="162"/>
    </row>
    <row r="5827" spans="1:32">
      <c r="A5827" s="134">
        <v>5818</v>
      </c>
      <c r="B5827" s="136"/>
      <c r="C5827" s="146">
        <f t="shared" si="831"/>
        <v>0</v>
      </c>
      <c r="D5827" s="146">
        <f t="shared" si="832"/>
        <v>1</v>
      </c>
      <c r="E5827" s="146">
        <f t="shared" si="833"/>
        <v>1900</v>
      </c>
      <c r="F5827" s="137"/>
      <c r="G5827" s="287"/>
      <c r="H5827" s="137"/>
      <c r="I5827" s="134"/>
      <c r="J5827" s="204"/>
      <c r="K5827" s="133"/>
      <c r="L5827" s="134"/>
      <c r="M5827" s="133"/>
      <c r="N5827" s="134"/>
      <c r="O5827" s="134"/>
      <c r="P5827" s="166"/>
      <c r="Q5827" s="164"/>
      <c r="R5827" s="165"/>
      <c r="S5827" s="138"/>
      <c r="T5827" s="138"/>
      <c r="U5827" s="138"/>
      <c r="V5827" s="138"/>
      <c r="W5827" s="166"/>
      <c r="X5827" s="135"/>
      <c r="Y5827" s="418">
        <f t="shared" si="834"/>
        <v>0</v>
      </c>
      <c r="Z5827" s="291">
        <f t="shared" si="835"/>
        <v>0</v>
      </c>
      <c r="AA5827" s="163"/>
      <c r="AB5827" s="177" t="str">
        <f t="shared" si="836"/>
        <v/>
      </c>
      <c r="AC5827" s="283" t="str">
        <f t="shared" si="837"/>
        <v/>
      </c>
      <c r="AD5827" s="283" t="str">
        <f t="shared" si="838"/>
        <v/>
      </c>
      <c r="AE5827" s="163"/>
      <c r="AF5827" s="162"/>
    </row>
    <row r="5828" spans="1:32">
      <c r="A5828" s="134">
        <v>5819</v>
      </c>
      <c r="B5828" s="136"/>
      <c r="C5828" s="146">
        <f t="shared" si="831"/>
        <v>0</v>
      </c>
      <c r="D5828" s="146">
        <f t="shared" si="832"/>
        <v>1</v>
      </c>
      <c r="E5828" s="146">
        <f t="shared" si="833"/>
        <v>1900</v>
      </c>
      <c r="F5828" s="137"/>
      <c r="G5828" s="287"/>
      <c r="H5828" s="137"/>
      <c r="I5828" s="134"/>
      <c r="J5828" s="204"/>
      <c r="K5828" s="133"/>
      <c r="L5828" s="134"/>
      <c r="M5828" s="133"/>
      <c r="N5828" s="134"/>
      <c r="O5828" s="134"/>
      <c r="P5828" s="166"/>
      <c r="Q5828" s="164"/>
      <c r="R5828" s="165"/>
      <c r="S5828" s="138"/>
      <c r="T5828" s="138"/>
      <c r="U5828" s="138"/>
      <c r="V5828" s="138"/>
      <c r="W5828" s="166"/>
      <c r="X5828" s="135"/>
      <c r="Y5828" s="418">
        <f t="shared" si="834"/>
        <v>0</v>
      </c>
      <c r="Z5828" s="291">
        <f t="shared" si="835"/>
        <v>0</v>
      </c>
      <c r="AA5828" s="163"/>
      <c r="AB5828" s="177" t="str">
        <f t="shared" si="836"/>
        <v/>
      </c>
      <c r="AC5828" s="283" t="str">
        <f t="shared" si="837"/>
        <v/>
      </c>
      <c r="AD5828" s="283" t="str">
        <f t="shared" si="838"/>
        <v/>
      </c>
      <c r="AE5828" s="163"/>
      <c r="AF5828" s="162"/>
    </row>
    <row r="5829" spans="1:32">
      <c r="A5829" s="134">
        <v>5820</v>
      </c>
      <c r="B5829" s="136"/>
      <c r="C5829" s="146">
        <f t="shared" si="831"/>
        <v>0</v>
      </c>
      <c r="D5829" s="146">
        <f t="shared" si="832"/>
        <v>1</v>
      </c>
      <c r="E5829" s="146">
        <f t="shared" si="833"/>
        <v>1900</v>
      </c>
      <c r="F5829" s="137"/>
      <c r="G5829" s="287"/>
      <c r="H5829" s="137"/>
      <c r="I5829" s="134"/>
      <c r="J5829" s="204"/>
      <c r="K5829" s="133"/>
      <c r="L5829" s="134"/>
      <c r="M5829" s="133"/>
      <c r="N5829" s="134"/>
      <c r="O5829" s="134"/>
      <c r="P5829" s="166"/>
      <c r="Q5829" s="164"/>
      <c r="R5829" s="165"/>
      <c r="S5829" s="138"/>
      <c r="T5829" s="138"/>
      <c r="U5829" s="138"/>
      <c r="V5829" s="138"/>
      <c r="W5829" s="166"/>
      <c r="X5829" s="135"/>
      <c r="Y5829" s="418">
        <f t="shared" si="834"/>
        <v>0</v>
      </c>
      <c r="Z5829" s="291">
        <f t="shared" si="835"/>
        <v>0</v>
      </c>
      <c r="AA5829" s="163"/>
      <c r="AB5829" s="177" t="str">
        <f t="shared" si="836"/>
        <v/>
      </c>
      <c r="AC5829" s="283" t="str">
        <f t="shared" si="837"/>
        <v/>
      </c>
      <c r="AD5829" s="283" t="str">
        <f t="shared" si="838"/>
        <v/>
      </c>
      <c r="AE5829" s="163"/>
      <c r="AF5829" s="162"/>
    </row>
    <row r="5830" spans="1:32">
      <c r="A5830" s="134">
        <v>5821</v>
      </c>
      <c r="B5830" s="136"/>
      <c r="C5830" s="146">
        <f t="shared" si="831"/>
        <v>0</v>
      </c>
      <c r="D5830" s="146">
        <f t="shared" si="832"/>
        <v>1</v>
      </c>
      <c r="E5830" s="146">
        <f t="shared" si="833"/>
        <v>1900</v>
      </c>
      <c r="F5830" s="137"/>
      <c r="G5830" s="287"/>
      <c r="H5830" s="137"/>
      <c r="I5830" s="134"/>
      <c r="J5830" s="204"/>
      <c r="K5830" s="133"/>
      <c r="L5830" s="134"/>
      <c r="M5830" s="133"/>
      <c r="N5830" s="134"/>
      <c r="O5830" s="134"/>
      <c r="P5830" s="166"/>
      <c r="Q5830" s="164"/>
      <c r="R5830" s="165"/>
      <c r="S5830" s="138"/>
      <c r="T5830" s="138"/>
      <c r="U5830" s="138"/>
      <c r="V5830" s="138"/>
      <c r="W5830" s="166"/>
      <c r="X5830" s="135"/>
      <c r="Y5830" s="418">
        <f t="shared" si="834"/>
        <v>0</v>
      </c>
      <c r="Z5830" s="291">
        <f t="shared" si="835"/>
        <v>0</v>
      </c>
      <c r="AA5830" s="163"/>
      <c r="AB5830" s="177" t="str">
        <f t="shared" si="836"/>
        <v/>
      </c>
      <c r="AC5830" s="283" t="str">
        <f t="shared" si="837"/>
        <v/>
      </c>
      <c r="AD5830" s="283" t="str">
        <f t="shared" si="838"/>
        <v/>
      </c>
      <c r="AE5830" s="163"/>
      <c r="AF5830" s="162"/>
    </row>
    <row r="5831" spans="1:32">
      <c r="A5831" s="134">
        <v>5822</v>
      </c>
      <c r="B5831" s="136"/>
      <c r="C5831" s="146">
        <f t="shared" si="831"/>
        <v>0</v>
      </c>
      <c r="D5831" s="146">
        <f t="shared" si="832"/>
        <v>1</v>
      </c>
      <c r="E5831" s="146">
        <f t="shared" si="833"/>
        <v>1900</v>
      </c>
      <c r="F5831" s="137"/>
      <c r="G5831" s="287"/>
      <c r="H5831" s="137"/>
      <c r="I5831" s="134"/>
      <c r="J5831" s="204"/>
      <c r="K5831" s="133"/>
      <c r="L5831" s="134"/>
      <c r="M5831" s="133"/>
      <c r="N5831" s="134"/>
      <c r="O5831" s="134"/>
      <c r="P5831" s="166"/>
      <c r="Q5831" s="164"/>
      <c r="R5831" s="165"/>
      <c r="S5831" s="138"/>
      <c r="T5831" s="138"/>
      <c r="U5831" s="138"/>
      <c r="V5831" s="138"/>
      <c r="W5831" s="166"/>
      <c r="X5831" s="135"/>
      <c r="Y5831" s="418">
        <f t="shared" si="834"/>
        <v>0</v>
      </c>
      <c r="Z5831" s="291">
        <f t="shared" si="835"/>
        <v>0</v>
      </c>
      <c r="AA5831" s="163"/>
      <c r="AB5831" s="177" t="str">
        <f t="shared" si="836"/>
        <v/>
      </c>
      <c r="AC5831" s="283" t="str">
        <f t="shared" si="837"/>
        <v/>
      </c>
      <c r="AD5831" s="283" t="str">
        <f t="shared" si="838"/>
        <v/>
      </c>
      <c r="AE5831" s="163"/>
      <c r="AF5831" s="162"/>
    </row>
    <row r="5832" spans="1:32">
      <c r="A5832" s="134">
        <v>5823</v>
      </c>
      <c r="B5832" s="136"/>
      <c r="C5832" s="146">
        <f t="shared" si="831"/>
        <v>0</v>
      </c>
      <c r="D5832" s="146">
        <f t="shared" si="832"/>
        <v>1</v>
      </c>
      <c r="E5832" s="146">
        <f t="shared" si="833"/>
        <v>1900</v>
      </c>
      <c r="F5832" s="137"/>
      <c r="G5832" s="287"/>
      <c r="H5832" s="137"/>
      <c r="I5832" s="134"/>
      <c r="J5832" s="204"/>
      <c r="K5832" s="133"/>
      <c r="L5832" s="134"/>
      <c r="M5832" s="133"/>
      <c r="N5832" s="134"/>
      <c r="O5832" s="134"/>
      <c r="P5832" s="166"/>
      <c r="Q5832" s="164"/>
      <c r="R5832" s="165"/>
      <c r="S5832" s="138"/>
      <c r="T5832" s="138"/>
      <c r="U5832" s="138"/>
      <c r="V5832" s="138"/>
      <c r="W5832" s="166"/>
      <c r="X5832" s="135"/>
      <c r="Y5832" s="418">
        <f t="shared" si="834"/>
        <v>0</v>
      </c>
      <c r="Z5832" s="291">
        <f t="shared" si="835"/>
        <v>0</v>
      </c>
      <c r="AA5832" s="163"/>
      <c r="AB5832" s="177" t="str">
        <f t="shared" si="836"/>
        <v/>
      </c>
      <c r="AC5832" s="283" t="str">
        <f t="shared" si="837"/>
        <v/>
      </c>
      <c r="AD5832" s="283" t="str">
        <f t="shared" si="838"/>
        <v/>
      </c>
      <c r="AE5832" s="163"/>
      <c r="AF5832" s="162"/>
    </row>
    <row r="5833" spans="1:32">
      <c r="A5833" s="134">
        <v>5824</v>
      </c>
      <c r="B5833" s="136"/>
      <c r="C5833" s="146">
        <f t="shared" si="831"/>
        <v>0</v>
      </c>
      <c r="D5833" s="146">
        <f t="shared" si="832"/>
        <v>1</v>
      </c>
      <c r="E5833" s="146">
        <f t="shared" si="833"/>
        <v>1900</v>
      </c>
      <c r="F5833" s="137"/>
      <c r="G5833" s="287"/>
      <c r="H5833" s="137"/>
      <c r="I5833" s="134"/>
      <c r="J5833" s="204"/>
      <c r="K5833" s="133"/>
      <c r="L5833" s="134"/>
      <c r="M5833" s="133"/>
      <c r="N5833" s="134"/>
      <c r="O5833" s="134"/>
      <c r="P5833" s="166"/>
      <c r="Q5833" s="164"/>
      <c r="R5833" s="165"/>
      <c r="S5833" s="138"/>
      <c r="T5833" s="138"/>
      <c r="U5833" s="138"/>
      <c r="V5833" s="138"/>
      <c r="W5833" s="166"/>
      <c r="X5833" s="135"/>
      <c r="Y5833" s="418">
        <f t="shared" si="834"/>
        <v>0</v>
      </c>
      <c r="Z5833" s="291">
        <f t="shared" si="835"/>
        <v>0</v>
      </c>
      <c r="AA5833" s="163"/>
      <c r="AB5833" s="177" t="str">
        <f t="shared" si="836"/>
        <v/>
      </c>
      <c r="AC5833" s="283" t="str">
        <f t="shared" si="837"/>
        <v/>
      </c>
      <c r="AD5833" s="283" t="str">
        <f t="shared" si="838"/>
        <v/>
      </c>
      <c r="AE5833" s="163"/>
      <c r="AF5833" s="162"/>
    </row>
    <row r="5834" spans="1:32">
      <c r="A5834" s="134">
        <v>5825</v>
      </c>
      <c r="B5834" s="136"/>
      <c r="C5834" s="146">
        <f t="shared" si="831"/>
        <v>0</v>
      </c>
      <c r="D5834" s="146">
        <f t="shared" si="832"/>
        <v>1</v>
      </c>
      <c r="E5834" s="146">
        <f t="shared" si="833"/>
        <v>1900</v>
      </c>
      <c r="F5834" s="137"/>
      <c r="G5834" s="287"/>
      <c r="H5834" s="137"/>
      <c r="I5834" s="134"/>
      <c r="J5834" s="204"/>
      <c r="K5834" s="133"/>
      <c r="L5834" s="134"/>
      <c r="M5834" s="133"/>
      <c r="N5834" s="134"/>
      <c r="O5834" s="134"/>
      <c r="P5834" s="166"/>
      <c r="Q5834" s="164"/>
      <c r="R5834" s="165"/>
      <c r="S5834" s="138"/>
      <c r="T5834" s="138"/>
      <c r="U5834" s="138"/>
      <c r="V5834" s="138"/>
      <c r="W5834" s="166"/>
      <c r="X5834" s="135"/>
      <c r="Y5834" s="418">
        <f t="shared" si="834"/>
        <v>0</v>
      </c>
      <c r="Z5834" s="291">
        <f t="shared" si="835"/>
        <v>0</v>
      </c>
      <c r="AA5834" s="163"/>
      <c r="AB5834" s="177" t="str">
        <f t="shared" si="836"/>
        <v/>
      </c>
      <c r="AC5834" s="283" t="str">
        <f t="shared" si="837"/>
        <v/>
      </c>
      <c r="AD5834" s="283" t="str">
        <f t="shared" si="838"/>
        <v/>
      </c>
      <c r="AE5834" s="163"/>
      <c r="AF5834" s="162"/>
    </row>
    <row r="5835" spans="1:32">
      <c r="A5835" s="134">
        <v>5826</v>
      </c>
      <c r="B5835" s="136"/>
      <c r="C5835" s="146">
        <f t="shared" ref="C5835:C5898" si="839">DAY(B5835)</f>
        <v>0</v>
      </c>
      <c r="D5835" s="146">
        <f t="shared" ref="D5835:D5898" si="840">MONTH(B5835)</f>
        <v>1</v>
      </c>
      <c r="E5835" s="146">
        <f t="shared" ref="E5835:E5898" si="841">YEAR(B5835)</f>
        <v>1900</v>
      </c>
      <c r="F5835" s="137"/>
      <c r="G5835" s="287"/>
      <c r="H5835" s="137"/>
      <c r="I5835" s="134"/>
      <c r="J5835" s="204"/>
      <c r="K5835" s="133"/>
      <c r="L5835" s="134"/>
      <c r="M5835" s="133"/>
      <c r="N5835" s="134"/>
      <c r="O5835" s="134"/>
      <c r="P5835" s="166"/>
      <c r="Q5835" s="164"/>
      <c r="R5835" s="165"/>
      <c r="S5835" s="138"/>
      <c r="T5835" s="138"/>
      <c r="U5835" s="138"/>
      <c r="V5835" s="138"/>
      <c r="W5835" s="166"/>
      <c r="X5835" s="135"/>
      <c r="Y5835" s="418">
        <f t="shared" ref="Y5835:Y5898" si="842">X5835*U5835</f>
        <v>0</v>
      </c>
      <c r="Z5835" s="291">
        <f t="shared" ref="Z5835:Z5898" si="843">Y5835*1.1</f>
        <v>0</v>
      </c>
      <c r="AA5835" s="163"/>
      <c r="AB5835" s="177" t="str">
        <f t="shared" ref="AB5835:AB5898" si="844">IF(S5835="","",IF(S5835-U5835=0,"Full","No"))</f>
        <v/>
      </c>
      <c r="AC5835" s="283" t="str">
        <f t="shared" ref="AC5835:AC5898" si="845">IF(AND(S5835&gt;U5835,V5835=0),"Lost",IF(AND(S5835&gt;U5835,V5835&lt;(S5835-U5835)),"Lost",""))</f>
        <v/>
      </c>
      <c r="AD5835" s="283" t="str">
        <f t="shared" ref="AD5835:AD5898" si="846">IF(AND(S5835&gt;U5835,V5835=0),S5835-U5835,IF(AND(S5835&gt;U5835,V5835&lt;(S5835-U5835)),S5835-(U5835+V5835),""))</f>
        <v/>
      </c>
      <c r="AE5835" s="163"/>
      <c r="AF5835" s="162"/>
    </row>
    <row r="5836" spans="1:32">
      <c r="A5836" s="134">
        <v>5827</v>
      </c>
      <c r="B5836" s="136"/>
      <c r="C5836" s="146">
        <f t="shared" si="839"/>
        <v>0</v>
      </c>
      <c r="D5836" s="146">
        <f t="shared" si="840"/>
        <v>1</v>
      </c>
      <c r="E5836" s="146">
        <f t="shared" si="841"/>
        <v>1900</v>
      </c>
      <c r="F5836" s="137"/>
      <c r="G5836" s="287"/>
      <c r="H5836" s="137"/>
      <c r="I5836" s="134"/>
      <c r="J5836" s="204"/>
      <c r="K5836" s="133"/>
      <c r="L5836" s="134"/>
      <c r="M5836" s="133"/>
      <c r="N5836" s="134"/>
      <c r="O5836" s="134"/>
      <c r="P5836" s="166"/>
      <c r="Q5836" s="164"/>
      <c r="R5836" s="165"/>
      <c r="S5836" s="138"/>
      <c r="T5836" s="138"/>
      <c r="U5836" s="138"/>
      <c r="V5836" s="138"/>
      <c r="W5836" s="166"/>
      <c r="X5836" s="135"/>
      <c r="Y5836" s="418">
        <f t="shared" si="842"/>
        <v>0</v>
      </c>
      <c r="Z5836" s="291">
        <f t="shared" si="843"/>
        <v>0</v>
      </c>
      <c r="AA5836" s="163"/>
      <c r="AB5836" s="177" t="str">
        <f t="shared" si="844"/>
        <v/>
      </c>
      <c r="AC5836" s="283" t="str">
        <f t="shared" si="845"/>
        <v/>
      </c>
      <c r="AD5836" s="283" t="str">
        <f t="shared" si="846"/>
        <v/>
      </c>
      <c r="AE5836" s="163"/>
      <c r="AF5836" s="162"/>
    </row>
    <row r="5837" spans="1:32">
      <c r="A5837" s="134">
        <v>5828</v>
      </c>
      <c r="B5837" s="136"/>
      <c r="C5837" s="146">
        <f t="shared" si="839"/>
        <v>0</v>
      </c>
      <c r="D5837" s="146">
        <f t="shared" si="840"/>
        <v>1</v>
      </c>
      <c r="E5837" s="146">
        <f t="shared" si="841"/>
        <v>1900</v>
      </c>
      <c r="F5837" s="137"/>
      <c r="G5837" s="287"/>
      <c r="H5837" s="137"/>
      <c r="I5837" s="134"/>
      <c r="J5837" s="204"/>
      <c r="K5837" s="133"/>
      <c r="L5837" s="134"/>
      <c r="M5837" s="133"/>
      <c r="N5837" s="134"/>
      <c r="O5837" s="134"/>
      <c r="P5837" s="166"/>
      <c r="Q5837" s="164"/>
      <c r="R5837" s="165"/>
      <c r="S5837" s="138"/>
      <c r="T5837" s="138"/>
      <c r="U5837" s="138"/>
      <c r="V5837" s="138"/>
      <c r="W5837" s="166"/>
      <c r="X5837" s="135"/>
      <c r="Y5837" s="418">
        <f t="shared" si="842"/>
        <v>0</v>
      </c>
      <c r="Z5837" s="291">
        <f t="shared" si="843"/>
        <v>0</v>
      </c>
      <c r="AA5837" s="163"/>
      <c r="AB5837" s="177" t="str">
        <f t="shared" si="844"/>
        <v/>
      </c>
      <c r="AC5837" s="283" t="str">
        <f t="shared" si="845"/>
        <v/>
      </c>
      <c r="AD5837" s="283" t="str">
        <f t="shared" si="846"/>
        <v/>
      </c>
      <c r="AE5837" s="163"/>
      <c r="AF5837" s="162"/>
    </row>
    <row r="5838" spans="1:32">
      <c r="A5838" s="134">
        <v>5829</v>
      </c>
      <c r="B5838" s="136"/>
      <c r="C5838" s="146">
        <f t="shared" si="839"/>
        <v>0</v>
      </c>
      <c r="D5838" s="146">
        <f t="shared" si="840"/>
        <v>1</v>
      </c>
      <c r="E5838" s="146">
        <f t="shared" si="841"/>
        <v>1900</v>
      </c>
      <c r="F5838" s="137"/>
      <c r="G5838" s="287"/>
      <c r="H5838" s="137"/>
      <c r="I5838" s="134"/>
      <c r="J5838" s="204"/>
      <c r="K5838" s="133"/>
      <c r="L5838" s="134"/>
      <c r="M5838" s="133"/>
      <c r="N5838" s="134"/>
      <c r="O5838" s="134"/>
      <c r="P5838" s="166"/>
      <c r="Q5838" s="164"/>
      <c r="R5838" s="165"/>
      <c r="S5838" s="138"/>
      <c r="T5838" s="138"/>
      <c r="U5838" s="138"/>
      <c r="V5838" s="138"/>
      <c r="W5838" s="166"/>
      <c r="X5838" s="135"/>
      <c r="Y5838" s="418">
        <f t="shared" si="842"/>
        <v>0</v>
      </c>
      <c r="Z5838" s="291">
        <f t="shared" si="843"/>
        <v>0</v>
      </c>
      <c r="AA5838" s="163"/>
      <c r="AB5838" s="177" t="str">
        <f t="shared" si="844"/>
        <v/>
      </c>
      <c r="AC5838" s="283" t="str">
        <f t="shared" si="845"/>
        <v/>
      </c>
      <c r="AD5838" s="283" t="str">
        <f t="shared" si="846"/>
        <v/>
      </c>
      <c r="AE5838" s="163"/>
      <c r="AF5838" s="162"/>
    </row>
    <row r="5839" spans="1:32">
      <c r="A5839" s="134">
        <v>5830</v>
      </c>
      <c r="B5839" s="136"/>
      <c r="C5839" s="146">
        <f t="shared" si="839"/>
        <v>0</v>
      </c>
      <c r="D5839" s="146">
        <f t="shared" si="840"/>
        <v>1</v>
      </c>
      <c r="E5839" s="146">
        <f t="shared" si="841"/>
        <v>1900</v>
      </c>
      <c r="F5839" s="137"/>
      <c r="G5839" s="287"/>
      <c r="H5839" s="137"/>
      <c r="I5839" s="134"/>
      <c r="J5839" s="204"/>
      <c r="K5839" s="133"/>
      <c r="L5839" s="134"/>
      <c r="M5839" s="133"/>
      <c r="N5839" s="134"/>
      <c r="O5839" s="134"/>
      <c r="P5839" s="166"/>
      <c r="Q5839" s="164"/>
      <c r="R5839" s="165"/>
      <c r="S5839" s="138"/>
      <c r="T5839" s="138"/>
      <c r="U5839" s="138"/>
      <c r="V5839" s="138"/>
      <c r="W5839" s="166"/>
      <c r="X5839" s="135"/>
      <c r="Y5839" s="418">
        <f t="shared" si="842"/>
        <v>0</v>
      </c>
      <c r="Z5839" s="291">
        <f t="shared" si="843"/>
        <v>0</v>
      </c>
      <c r="AA5839" s="163"/>
      <c r="AB5839" s="177" t="str">
        <f t="shared" si="844"/>
        <v/>
      </c>
      <c r="AC5839" s="283" t="str">
        <f t="shared" si="845"/>
        <v/>
      </c>
      <c r="AD5839" s="283" t="str">
        <f t="shared" si="846"/>
        <v/>
      </c>
      <c r="AE5839" s="163"/>
      <c r="AF5839" s="162"/>
    </row>
    <row r="5840" spans="1:32">
      <c r="A5840" s="134">
        <v>5831</v>
      </c>
      <c r="B5840" s="136"/>
      <c r="C5840" s="146">
        <f t="shared" si="839"/>
        <v>0</v>
      </c>
      <c r="D5840" s="146">
        <f t="shared" si="840"/>
        <v>1</v>
      </c>
      <c r="E5840" s="146">
        <f t="shared" si="841"/>
        <v>1900</v>
      </c>
      <c r="F5840" s="137"/>
      <c r="G5840" s="287"/>
      <c r="H5840" s="137"/>
      <c r="I5840" s="134"/>
      <c r="J5840" s="204"/>
      <c r="K5840" s="133"/>
      <c r="L5840" s="134"/>
      <c r="M5840" s="133"/>
      <c r="N5840" s="134"/>
      <c r="O5840" s="134"/>
      <c r="P5840" s="166"/>
      <c r="Q5840" s="164"/>
      <c r="R5840" s="165"/>
      <c r="S5840" s="138"/>
      <c r="T5840" s="138"/>
      <c r="U5840" s="138"/>
      <c r="V5840" s="138"/>
      <c r="W5840" s="166"/>
      <c r="X5840" s="135"/>
      <c r="Y5840" s="418">
        <f t="shared" si="842"/>
        <v>0</v>
      </c>
      <c r="Z5840" s="291">
        <f t="shared" si="843"/>
        <v>0</v>
      </c>
      <c r="AA5840" s="163"/>
      <c r="AB5840" s="177" t="str">
        <f t="shared" si="844"/>
        <v/>
      </c>
      <c r="AC5840" s="283" t="str">
        <f t="shared" si="845"/>
        <v/>
      </c>
      <c r="AD5840" s="283" t="str">
        <f t="shared" si="846"/>
        <v/>
      </c>
      <c r="AE5840" s="163"/>
      <c r="AF5840" s="162"/>
    </row>
    <row r="5841" spans="1:32">
      <c r="A5841" s="134">
        <v>5832</v>
      </c>
      <c r="B5841" s="136"/>
      <c r="C5841" s="146">
        <f t="shared" si="839"/>
        <v>0</v>
      </c>
      <c r="D5841" s="146">
        <f t="shared" si="840"/>
        <v>1</v>
      </c>
      <c r="E5841" s="146">
        <f t="shared" si="841"/>
        <v>1900</v>
      </c>
      <c r="F5841" s="137"/>
      <c r="G5841" s="287"/>
      <c r="H5841" s="137"/>
      <c r="I5841" s="134"/>
      <c r="J5841" s="204"/>
      <c r="K5841" s="133"/>
      <c r="L5841" s="134"/>
      <c r="M5841" s="133"/>
      <c r="N5841" s="134"/>
      <c r="O5841" s="134"/>
      <c r="P5841" s="166"/>
      <c r="Q5841" s="164"/>
      <c r="R5841" s="165"/>
      <c r="S5841" s="138"/>
      <c r="T5841" s="138"/>
      <c r="U5841" s="138"/>
      <c r="V5841" s="138"/>
      <c r="W5841" s="166"/>
      <c r="X5841" s="135"/>
      <c r="Y5841" s="418">
        <f t="shared" si="842"/>
        <v>0</v>
      </c>
      <c r="Z5841" s="291">
        <f t="shared" si="843"/>
        <v>0</v>
      </c>
      <c r="AA5841" s="163"/>
      <c r="AB5841" s="177" t="str">
        <f t="shared" si="844"/>
        <v/>
      </c>
      <c r="AC5841" s="283" t="str">
        <f t="shared" si="845"/>
        <v/>
      </c>
      <c r="AD5841" s="283" t="str">
        <f t="shared" si="846"/>
        <v/>
      </c>
      <c r="AE5841" s="163"/>
      <c r="AF5841" s="162"/>
    </row>
    <row r="5842" spans="1:32">
      <c r="A5842" s="134">
        <v>5833</v>
      </c>
      <c r="B5842" s="136"/>
      <c r="C5842" s="146">
        <f t="shared" si="839"/>
        <v>0</v>
      </c>
      <c r="D5842" s="146">
        <f t="shared" si="840"/>
        <v>1</v>
      </c>
      <c r="E5842" s="146">
        <f t="shared" si="841"/>
        <v>1900</v>
      </c>
      <c r="F5842" s="137"/>
      <c r="G5842" s="287"/>
      <c r="H5842" s="137"/>
      <c r="I5842" s="134"/>
      <c r="J5842" s="204"/>
      <c r="K5842" s="133"/>
      <c r="L5842" s="134"/>
      <c r="M5842" s="133"/>
      <c r="N5842" s="134"/>
      <c r="O5842" s="134"/>
      <c r="P5842" s="166"/>
      <c r="Q5842" s="164"/>
      <c r="R5842" s="165"/>
      <c r="S5842" s="138"/>
      <c r="T5842" s="138"/>
      <c r="U5842" s="138"/>
      <c r="V5842" s="138"/>
      <c r="W5842" s="166"/>
      <c r="X5842" s="135"/>
      <c r="Y5842" s="418">
        <f t="shared" si="842"/>
        <v>0</v>
      </c>
      <c r="Z5842" s="291">
        <f t="shared" si="843"/>
        <v>0</v>
      </c>
      <c r="AA5842" s="163"/>
      <c r="AB5842" s="177" t="str">
        <f t="shared" si="844"/>
        <v/>
      </c>
      <c r="AC5842" s="283" t="str">
        <f t="shared" si="845"/>
        <v/>
      </c>
      <c r="AD5842" s="283" t="str">
        <f t="shared" si="846"/>
        <v/>
      </c>
      <c r="AE5842" s="163"/>
      <c r="AF5842" s="162"/>
    </row>
    <row r="5843" spans="1:32">
      <c r="A5843" s="134">
        <v>5834</v>
      </c>
      <c r="B5843" s="136"/>
      <c r="C5843" s="146">
        <f t="shared" si="839"/>
        <v>0</v>
      </c>
      <c r="D5843" s="146">
        <f t="shared" si="840"/>
        <v>1</v>
      </c>
      <c r="E5843" s="146">
        <f t="shared" si="841"/>
        <v>1900</v>
      </c>
      <c r="F5843" s="137"/>
      <c r="G5843" s="287"/>
      <c r="H5843" s="137"/>
      <c r="I5843" s="134"/>
      <c r="J5843" s="204"/>
      <c r="K5843" s="133"/>
      <c r="L5843" s="134"/>
      <c r="M5843" s="133"/>
      <c r="N5843" s="134"/>
      <c r="O5843" s="134"/>
      <c r="P5843" s="166"/>
      <c r="Q5843" s="164"/>
      <c r="R5843" s="165"/>
      <c r="S5843" s="138"/>
      <c r="T5843" s="138"/>
      <c r="U5843" s="138"/>
      <c r="V5843" s="138"/>
      <c r="W5843" s="166"/>
      <c r="X5843" s="135"/>
      <c r="Y5843" s="418">
        <f t="shared" si="842"/>
        <v>0</v>
      </c>
      <c r="Z5843" s="291">
        <f t="shared" si="843"/>
        <v>0</v>
      </c>
      <c r="AA5843" s="163"/>
      <c r="AB5843" s="177" t="str">
        <f t="shared" si="844"/>
        <v/>
      </c>
      <c r="AC5843" s="283" t="str">
        <f t="shared" si="845"/>
        <v/>
      </c>
      <c r="AD5843" s="283" t="str">
        <f t="shared" si="846"/>
        <v/>
      </c>
      <c r="AE5843" s="163"/>
      <c r="AF5843" s="162"/>
    </row>
    <row r="5844" spans="1:32">
      <c r="A5844" s="134">
        <v>5835</v>
      </c>
      <c r="B5844" s="136"/>
      <c r="C5844" s="146">
        <f t="shared" si="839"/>
        <v>0</v>
      </c>
      <c r="D5844" s="146">
        <f t="shared" si="840"/>
        <v>1</v>
      </c>
      <c r="E5844" s="146">
        <f t="shared" si="841"/>
        <v>1900</v>
      </c>
      <c r="F5844" s="137"/>
      <c r="G5844" s="287"/>
      <c r="H5844" s="137"/>
      <c r="I5844" s="134"/>
      <c r="J5844" s="204"/>
      <c r="K5844" s="133"/>
      <c r="L5844" s="134"/>
      <c r="M5844" s="133"/>
      <c r="N5844" s="134"/>
      <c r="O5844" s="134"/>
      <c r="P5844" s="166"/>
      <c r="Q5844" s="164"/>
      <c r="R5844" s="165"/>
      <c r="S5844" s="138"/>
      <c r="T5844" s="138"/>
      <c r="U5844" s="138"/>
      <c r="V5844" s="138"/>
      <c r="W5844" s="166"/>
      <c r="X5844" s="135"/>
      <c r="Y5844" s="418">
        <f t="shared" si="842"/>
        <v>0</v>
      </c>
      <c r="Z5844" s="291">
        <f t="shared" si="843"/>
        <v>0</v>
      </c>
      <c r="AA5844" s="163"/>
      <c r="AB5844" s="177" t="str">
        <f t="shared" si="844"/>
        <v/>
      </c>
      <c r="AC5844" s="283" t="str">
        <f t="shared" si="845"/>
        <v/>
      </c>
      <c r="AD5844" s="283" t="str">
        <f t="shared" si="846"/>
        <v/>
      </c>
      <c r="AE5844" s="163"/>
      <c r="AF5844" s="162"/>
    </row>
    <row r="5845" spans="1:32">
      <c r="A5845" s="134">
        <v>5836</v>
      </c>
      <c r="B5845" s="136"/>
      <c r="C5845" s="146">
        <f t="shared" si="839"/>
        <v>0</v>
      </c>
      <c r="D5845" s="146">
        <f t="shared" si="840"/>
        <v>1</v>
      </c>
      <c r="E5845" s="146">
        <f t="shared" si="841"/>
        <v>1900</v>
      </c>
      <c r="F5845" s="137"/>
      <c r="G5845" s="287"/>
      <c r="H5845" s="137"/>
      <c r="I5845" s="134"/>
      <c r="J5845" s="204"/>
      <c r="K5845" s="133"/>
      <c r="L5845" s="134"/>
      <c r="M5845" s="133"/>
      <c r="N5845" s="134"/>
      <c r="O5845" s="134"/>
      <c r="P5845" s="166"/>
      <c r="Q5845" s="164"/>
      <c r="R5845" s="165"/>
      <c r="S5845" s="138"/>
      <c r="T5845" s="138"/>
      <c r="U5845" s="138"/>
      <c r="V5845" s="138"/>
      <c r="W5845" s="166"/>
      <c r="X5845" s="135"/>
      <c r="Y5845" s="418">
        <f t="shared" si="842"/>
        <v>0</v>
      </c>
      <c r="Z5845" s="291">
        <f t="shared" si="843"/>
        <v>0</v>
      </c>
      <c r="AA5845" s="163"/>
      <c r="AB5845" s="177" t="str">
        <f t="shared" si="844"/>
        <v/>
      </c>
      <c r="AC5845" s="283" t="str">
        <f t="shared" si="845"/>
        <v/>
      </c>
      <c r="AD5845" s="283" t="str">
        <f t="shared" si="846"/>
        <v/>
      </c>
      <c r="AE5845" s="163"/>
      <c r="AF5845" s="162"/>
    </row>
    <row r="5846" spans="1:32">
      <c r="A5846" s="134">
        <v>5837</v>
      </c>
      <c r="B5846" s="136"/>
      <c r="C5846" s="146">
        <f t="shared" si="839"/>
        <v>0</v>
      </c>
      <c r="D5846" s="146">
        <f t="shared" si="840"/>
        <v>1</v>
      </c>
      <c r="E5846" s="146">
        <f t="shared" si="841"/>
        <v>1900</v>
      </c>
      <c r="F5846" s="137"/>
      <c r="G5846" s="287"/>
      <c r="H5846" s="137"/>
      <c r="I5846" s="134"/>
      <c r="J5846" s="204"/>
      <c r="K5846" s="133"/>
      <c r="L5846" s="134"/>
      <c r="M5846" s="133"/>
      <c r="N5846" s="134"/>
      <c r="O5846" s="134"/>
      <c r="P5846" s="166"/>
      <c r="Q5846" s="164"/>
      <c r="R5846" s="165"/>
      <c r="S5846" s="138"/>
      <c r="T5846" s="138"/>
      <c r="U5846" s="138"/>
      <c r="V5846" s="138"/>
      <c r="W5846" s="166"/>
      <c r="X5846" s="135"/>
      <c r="Y5846" s="418">
        <f t="shared" si="842"/>
        <v>0</v>
      </c>
      <c r="Z5846" s="291">
        <f t="shared" si="843"/>
        <v>0</v>
      </c>
      <c r="AA5846" s="163"/>
      <c r="AB5846" s="177" t="str">
        <f t="shared" si="844"/>
        <v/>
      </c>
      <c r="AC5846" s="283" t="str">
        <f t="shared" si="845"/>
        <v/>
      </c>
      <c r="AD5846" s="283" t="str">
        <f t="shared" si="846"/>
        <v/>
      </c>
      <c r="AE5846" s="163"/>
      <c r="AF5846" s="162"/>
    </row>
    <row r="5847" spans="1:32">
      <c r="A5847" s="134">
        <v>5838</v>
      </c>
      <c r="B5847" s="136"/>
      <c r="C5847" s="146">
        <f t="shared" si="839"/>
        <v>0</v>
      </c>
      <c r="D5847" s="146">
        <f t="shared" si="840"/>
        <v>1</v>
      </c>
      <c r="E5847" s="146">
        <f t="shared" si="841"/>
        <v>1900</v>
      </c>
      <c r="F5847" s="137"/>
      <c r="G5847" s="287"/>
      <c r="H5847" s="137"/>
      <c r="I5847" s="134"/>
      <c r="J5847" s="204"/>
      <c r="K5847" s="133"/>
      <c r="L5847" s="134"/>
      <c r="M5847" s="133"/>
      <c r="N5847" s="134"/>
      <c r="O5847" s="134"/>
      <c r="P5847" s="166"/>
      <c r="Q5847" s="164"/>
      <c r="R5847" s="165"/>
      <c r="S5847" s="138"/>
      <c r="T5847" s="138"/>
      <c r="U5847" s="138"/>
      <c r="V5847" s="138"/>
      <c r="W5847" s="166"/>
      <c r="X5847" s="135"/>
      <c r="Y5847" s="418">
        <f t="shared" si="842"/>
        <v>0</v>
      </c>
      <c r="Z5847" s="291">
        <f t="shared" si="843"/>
        <v>0</v>
      </c>
      <c r="AA5847" s="163"/>
      <c r="AB5847" s="177" t="str">
        <f t="shared" si="844"/>
        <v/>
      </c>
      <c r="AC5847" s="283" t="str">
        <f t="shared" si="845"/>
        <v/>
      </c>
      <c r="AD5847" s="283" t="str">
        <f t="shared" si="846"/>
        <v/>
      </c>
      <c r="AE5847" s="163"/>
      <c r="AF5847" s="162"/>
    </row>
    <row r="5848" spans="1:32">
      <c r="A5848" s="134">
        <v>5839</v>
      </c>
      <c r="B5848" s="136"/>
      <c r="C5848" s="146">
        <f t="shared" si="839"/>
        <v>0</v>
      </c>
      <c r="D5848" s="146">
        <f t="shared" si="840"/>
        <v>1</v>
      </c>
      <c r="E5848" s="146">
        <f t="shared" si="841"/>
        <v>1900</v>
      </c>
      <c r="F5848" s="137"/>
      <c r="G5848" s="287"/>
      <c r="H5848" s="137"/>
      <c r="I5848" s="134"/>
      <c r="J5848" s="204"/>
      <c r="K5848" s="133"/>
      <c r="L5848" s="134"/>
      <c r="M5848" s="133"/>
      <c r="N5848" s="134"/>
      <c r="O5848" s="134"/>
      <c r="P5848" s="166"/>
      <c r="Q5848" s="164"/>
      <c r="R5848" s="165"/>
      <c r="S5848" s="138"/>
      <c r="T5848" s="138"/>
      <c r="U5848" s="138"/>
      <c r="V5848" s="138"/>
      <c r="W5848" s="166"/>
      <c r="X5848" s="135"/>
      <c r="Y5848" s="418">
        <f t="shared" si="842"/>
        <v>0</v>
      </c>
      <c r="Z5848" s="291">
        <f t="shared" si="843"/>
        <v>0</v>
      </c>
      <c r="AA5848" s="163"/>
      <c r="AB5848" s="177" t="str">
        <f t="shared" si="844"/>
        <v/>
      </c>
      <c r="AC5848" s="283" t="str">
        <f t="shared" si="845"/>
        <v/>
      </c>
      <c r="AD5848" s="283" t="str">
        <f t="shared" si="846"/>
        <v/>
      </c>
      <c r="AE5848" s="163"/>
      <c r="AF5848" s="162"/>
    </row>
    <row r="5849" spans="1:32">
      <c r="A5849" s="134">
        <v>5840</v>
      </c>
      <c r="B5849" s="136"/>
      <c r="C5849" s="146">
        <f t="shared" si="839"/>
        <v>0</v>
      </c>
      <c r="D5849" s="146">
        <f t="shared" si="840"/>
        <v>1</v>
      </c>
      <c r="E5849" s="146">
        <f t="shared" si="841"/>
        <v>1900</v>
      </c>
      <c r="F5849" s="137"/>
      <c r="G5849" s="287"/>
      <c r="H5849" s="137"/>
      <c r="I5849" s="134"/>
      <c r="J5849" s="204"/>
      <c r="K5849" s="133"/>
      <c r="L5849" s="134"/>
      <c r="M5849" s="133"/>
      <c r="N5849" s="134"/>
      <c r="O5849" s="134"/>
      <c r="P5849" s="166"/>
      <c r="Q5849" s="164"/>
      <c r="R5849" s="165"/>
      <c r="S5849" s="138"/>
      <c r="T5849" s="138"/>
      <c r="U5849" s="138"/>
      <c r="V5849" s="138"/>
      <c r="W5849" s="166"/>
      <c r="X5849" s="135"/>
      <c r="Y5849" s="418">
        <f t="shared" si="842"/>
        <v>0</v>
      </c>
      <c r="Z5849" s="291">
        <f t="shared" si="843"/>
        <v>0</v>
      </c>
      <c r="AA5849" s="163"/>
      <c r="AB5849" s="177" t="str">
        <f t="shared" si="844"/>
        <v/>
      </c>
      <c r="AC5849" s="283" t="str">
        <f t="shared" si="845"/>
        <v/>
      </c>
      <c r="AD5849" s="283" t="str">
        <f t="shared" si="846"/>
        <v/>
      </c>
      <c r="AE5849" s="163"/>
      <c r="AF5849" s="162"/>
    </row>
    <row r="5850" spans="1:32">
      <c r="A5850" s="134">
        <v>5841</v>
      </c>
      <c r="B5850" s="136"/>
      <c r="C5850" s="146">
        <f t="shared" si="839"/>
        <v>0</v>
      </c>
      <c r="D5850" s="146">
        <f t="shared" si="840"/>
        <v>1</v>
      </c>
      <c r="E5850" s="146">
        <f t="shared" si="841"/>
        <v>1900</v>
      </c>
      <c r="F5850" s="137"/>
      <c r="G5850" s="287"/>
      <c r="H5850" s="137"/>
      <c r="I5850" s="134"/>
      <c r="J5850" s="204"/>
      <c r="K5850" s="133"/>
      <c r="L5850" s="134"/>
      <c r="M5850" s="133"/>
      <c r="N5850" s="134"/>
      <c r="O5850" s="134"/>
      <c r="P5850" s="166"/>
      <c r="Q5850" s="164"/>
      <c r="R5850" s="165"/>
      <c r="S5850" s="138"/>
      <c r="T5850" s="138"/>
      <c r="U5850" s="138"/>
      <c r="V5850" s="138"/>
      <c r="W5850" s="166"/>
      <c r="X5850" s="135"/>
      <c r="Y5850" s="418">
        <f t="shared" si="842"/>
        <v>0</v>
      </c>
      <c r="Z5850" s="291">
        <f t="shared" si="843"/>
        <v>0</v>
      </c>
      <c r="AA5850" s="163"/>
      <c r="AB5850" s="177" t="str">
        <f t="shared" si="844"/>
        <v/>
      </c>
      <c r="AC5850" s="283" t="str">
        <f t="shared" si="845"/>
        <v/>
      </c>
      <c r="AD5850" s="283" t="str">
        <f t="shared" si="846"/>
        <v/>
      </c>
      <c r="AE5850" s="163"/>
      <c r="AF5850" s="162"/>
    </row>
    <row r="5851" spans="1:32">
      <c r="A5851" s="134">
        <v>5842</v>
      </c>
      <c r="B5851" s="136"/>
      <c r="C5851" s="146">
        <f t="shared" si="839"/>
        <v>0</v>
      </c>
      <c r="D5851" s="146">
        <f t="shared" si="840"/>
        <v>1</v>
      </c>
      <c r="E5851" s="146">
        <f t="shared" si="841"/>
        <v>1900</v>
      </c>
      <c r="F5851" s="137"/>
      <c r="G5851" s="287"/>
      <c r="H5851" s="137"/>
      <c r="I5851" s="134"/>
      <c r="J5851" s="204"/>
      <c r="K5851" s="133"/>
      <c r="L5851" s="134"/>
      <c r="M5851" s="133"/>
      <c r="N5851" s="134"/>
      <c r="O5851" s="134"/>
      <c r="P5851" s="166"/>
      <c r="Q5851" s="164"/>
      <c r="R5851" s="165"/>
      <c r="S5851" s="138"/>
      <c r="T5851" s="138"/>
      <c r="U5851" s="138"/>
      <c r="V5851" s="138"/>
      <c r="W5851" s="166"/>
      <c r="X5851" s="135"/>
      <c r="Y5851" s="418">
        <f t="shared" si="842"/>
        <v>0</v>
      </c>
      <c r="Z5851" s="291">
        <f t="shared" si="843"/>
        <v>0</v>
      </c>
      <c r="AA5851" s="163"/>
      <c r="AB5851" s="177" t="str">
        <f t="shared" si="844"/>
        <v/>
      </c>
      <c r="AC5851" s="283" t="str">
        <f t="shared" si="845"/>
        <v/>
      </c>
      <c r="AD5851" s="283" t="str">
        <f t="shared" si="846"/>
        <v/>
      </c>
      <c r="AE5851" s="163"/>
      <c r="AF5851" s="162"/>
    </row>
    <row r="5852" spans="1:32">
      <c r="A5852" s="134">
        <v>5843</v>
      </c>
      <c r="B5852" s="136"/>
      <c r="C5852" s="146">
        <f t="shared" si="839"/>
        <v>0</v>
      </c>
      <c r="D5852" s="146">
        <f t="shared" si="840"/>
        <v>1</v>
      </c>
      <c r="E5852" s="146">
        <f t="shared" si="841"/>
        <v>1900</v>
      </c>
      <c r="F5852" s="137"/>
      <c r="G5852" s="287"/>
      <c r="H5852" s="137"/>
      <c r="I5852" s="134"/>
      <c r="J5852" s="204"/>
      <c r="K5852" s="133"/>
      <c r="L5852" s="134"/>
      <c r="M5852" s="133"/>
      <c r="N5852" s="134"/>
      <c r="O5852" s="134"/>
      <c r="P5852" s="166"/>
      <c r="Q5852" s="164"/>
      <c r="R5852" s="165"/>
      <c r="S5852" s="138"/>
      <c r="T5852" s="138"/>
      <c r="U5852" s="138"/>
      <c r="V5852" s="138"/>
      <c r="W5852" s="166"/>
      <c r="X5852" s="135"/>
      <c r="Y5852" s="418">
        <f t="shared" si="842"/>
        <v>0</v>
      </c>
      <c r="Z5852" s="291">
        <f t="shared" si="843"/>
        <v>0</v>
      </c>
      <c r="AA5852" s="163"/>
      <c r="AB5852" s="177" t="str">
        <f t="shared" si="844"/>
        <v/>
      </c>
      <c r="AC5852" s="283" t="str">
        <f t="shared" si="845"/>
        <v/>
      </c>
      <c r="AD5852" s="283" t="str">
        <f t="shared" si="846"/>
        <v/>
      </c>
      <c r="AE5852" s="163"/>
      <c r="AF5852" s="162"/>
    </row>
    <row r="5853" spans="1:32">
      <c r="A5853" s="134">
        <v>5844</v>
      </c>
      <c r="B5853" s="136"/>
      <c r="C5853" s="146">
        <f t="shared" si="839"/>
        <v>0</v>
      </c>
      <c r="D5853" s="146">
        <f t="shared" si="840"/>
        <v>1</v>
      </c>
      <c r="E5853" s="146">
        <f t="shared" si="841"/>
        <v>1900</v>
      </c>
      <c r="F5853" s="137"/>
      <c r="G5853" s="287"/>
      <c r="H5853" s="137"/>
      <c r="I5853" s="134"/>
      <c r="J5853" s="204"/>
      <c r="K5853" s="133"/>
      <c r="L5853" s="134"/>
      <c r="M5853" s="133"/>
      <c r="N5853" s="134"/>
      <c r="O5853" s="134"/>
      <c r="P5853" s="166"/>
      <c r="Q5853" s="164"/>
      <c r="R5853" s="165"/>
      <c r="S5853" s="138"/>
      <c r="T5853" s="138"/>
      <c r="U5853" s="138"/>
      <c r="V5853" s="138"/>
      <c r="W5853" s="166"/>
      <c r="X5853" s="135"/>
      <c r="Y5853" s="418">
        <f t="shared" si="842"/>
        <v>0</v>
      </c>
      <c r="Z5853" s="291">
        <f t="shared" si="843"/>
        <v>0</v>
      </c>
      <c r="AA5853" s="163"/>
      <c r="AB5853" s="177" t="str">
        <f t="shared" si="844"/>
        <v/>
      </c>
      <c r="AC5853" s="283" t="str">
        <f t="shared" si="845"/>
        <v/>
      </c>
      <c r="AD5853" s="283" t="str">
        <f t="shared" si="846"/>
        <v/>
      </c>
      <c r="AE5853" s="163"/>
      <c r="AF5853" s="162"/>
    </row>
    <row r="5854" spans="1:32">
      <c r="A5854" s="134">
        <v>5845</v>
      </c>
      <c r="B5854" s="136"/>
      <c r="C5854" s="146">
        <f t="shared" si="839"/>
        <v>0</v>
      </c>
      <c r="D5854" s="146">
        <f t="shared" si="840"/>
        <v>1</v>
      </c>
      <c r="E5854" s="146">
        <f t="shared" si="841"/>
        <v>1900</v>
      </c>
      <c r="F5854" s="137"/>
      <c r="G5854" s="287"/>
      <c r="H5854" s="137"/>
      <c r="I5854" s="134"/>
      <c r="J5854" s="204"/>
      <c r="K5854" s="133"/>
      <c r="L5854" s="134"/>
      <c r="M5854" s="133"/>
      <c r="N5854" s="134"/>
      <c r="O5854" s="134"/>
      <c r="P5854" s="166"/>
      <c r="Q5854" s="164"/>
      <c r="R5854" s="165"/>
      <c r="S5854" s="138"/>
      <c r="T5854" s="138"/>
      <c r="U5854" s="138"/>
      <c r="V5854" s="138"/>
      <c r="W5854" s="166"/>
      <c r="X5854" s="135"/>
      <c r="Y5854" s="418">
        <f t="shared" si="842"/>
        <v>0</v>
      </c>
      <c r="Z5854" s="291">
        <f t="shared" si="843"/>
        <v>0</v>
      </c>
      <c r="AA5854" s="163"/>
      <c r="AB5854" s="177" t="str">
        <f t="shared" si="844"/>
        <v/>
      </c>
      <c r="AC5854" s="283" t="str">
        <f t="shared" si="845"/>
        <v/>
      </c>
      <c r="AD5854" s="283" t="str">
        <f t="shared" si="846"/>
        <v/>
      </c>
      <c r="AE5854" s="163"/>
      <c r="AF5854" s="162"/>
    </row>
    <row r="5855" spans="1:32">
      <c r="A5855" s="134">
        <v>5846</v>
      </c>
      <c r="B5855" s="136"/>
      <c r="C5855" s="146">
        <f t="shared" si="839"/>
        <v>0</v>
      </c>
      <c r="D5855" s="146">
        <f t="shared" si="840"/>
        <v>1</v>
      </c>
      <c r="E5855" s="146">
        <f t="shared" si="841"/>
        <v>1900</v>
      </c>
      <c r="F5855" s="137"/>
      <c r="G5855" s="287"/>
      <c r="H5855" s="137"/>
      <c r="I5855" s="134"/>
      <c r="J5855" s="204"/>
      <c r="K5855" s="133"/>
      <c r="L5855" s="134"/>
      <c r="M5855" s="133"/>
      <c r="N5855" s="134"/>
      <c r="O5855" s="134"/>
      <c r="P5855" s="166"/>
      <c r="Q5855" s="164"/>
      <c r="R5855" s="165"/>
      <c r="S5855" s="138"/>
      <c r="T5855" s="138"/>
      <c r="U5855" s="138"/>
      <c r="V5855" s="138"/>
      <c r="W5855" s="166"/>
      <c r="X5855" s="135"/>
      <c r="Y5855" s="418">
        <f t="shared" si="842"/>
        <v>0</v>
      </c>
      <c r="Z5855" s="291">
        <f t="shared" si="843"/>
        <v>0</v>
      </c>
      <c r="AA5855" s="163"/>
      <c r="AB5855" s="177" t="str">
        <f t="shared" si="844"/>
        <v/>
      </c>
      <c r="AC5855" s="283" t="str">
        <f t="shared" si="845"/>
        <v/>
      </c>
      <c r="AD5855" s="283" t="str">
        <f t="shared" si="846"/>
        <v/>
      </c>
      <c r="AE5855" s="163"/>
      <c r="AF5855" s="162"/>
    </row>
    <row r="5856" spans="1:32">
      <c r="A5856" s="134">
        <v>5847</v>
      </c>
      <c r="B5856" s="136"/>
      <c r="C5856" s="146">
        <f t="shared" si="839"/>
        <v>0</v>
      </c>
      <c r="D5856" s="146">
        <f t="shared" si="840"/>
        <v>1</v>
      </c>
      <c r="E5856" s="146">
        <f t="shared" si="841"/>
        <v>1900</v>
      </c>
      <c r="F5856" s="137"/>
      <c r="G5856" s="287"/>
      <c r="H5856" s="137"/>
      <c r="I5856" s="134"/>
      <c r="J5856" s="204"/>
      <c r="K5856" s="133"/>
      <c r="L5856" s="134"/>
      <c r="M5856" s="133"/>
      <c r="N5856" s="134"/>
      <c r="O5856" s="134"/>
      <c r="P5856" s="166"/>
      <c r="Q5856" s="164"/>
      <c r="R5856" s="165"/>
      <c r="S5856" s="138"/>
      <c r="T5856" s="138"/>
      <c r="U5856" s="138"/>
      <c r="V5856" s="138"/>
      <c r="W5856" s="166"/>
      <c r="X5856" s="135"/>
      <c r="Y5856" s="418">
        <f t="shared" si="842"/>
        <v>0</v>
      </c>
      <c r="Z5856" s="291">
        <f t="shared" si="843"/>
        <v>0</v>
      </c>
      <c r="AA5856" s="163"/>
      <c r="AB5856" s="177" t="str">
        <f t="shared" si="844"/>
        <v/>
      </c>
      <c r="AC5856" s="283" t="str">
        <f t="shared" si="845"/>
        <v/>
      </c>
      <c r="AD5856" s="283" t="str">
        <f t="shared" si="846"/>
        <v/>
      </c>
      <c r="AE5856" s="163"/>
      <c r="AF5856" s="162"/>
    </row>
    <row r="5857" spans="1:32">
      <c r="A5857" s="134">
        <v>5848</v>
      </c>
      <c r="B5857" s="136"/>
      <c r="C5857" s="146">
        <f t="shared" si="839"/>
        <v>0</v>
      </c>
      <c r="D5857" s="146">
        <f t="shared" si="840"/>
        <v>1</v>
      </c>
      <c r="E5857" s="146">
        <f t="shared" si="841"/>
        <v>1900</v>
      </c>
      <c r="F5857" s="137"/>
      <c r="G5857" s="287"/>
      <c r="H5857" s="137"/>
      <c r="I5857" s="134"/>
      <c r="J5857" s="204"/>
      <c r="K5857" s="133"/>
      <c r="L5857" s="134"/>
      <c r="M5857" s="133"/>
      <c r="N5857" s="134"/>
      <c r="O5857" s="134"/>
      <c r="P5857" s="166"/>
      <c r="Q5857" s="164"/>
      <c r="R5857" s="165"/>
      <c r="S5857" s="138"/>
      <c r="T5857" s="138"/>
      <c r="U5857" s="138"/>
      <c r="V5857" s="138"/>
      <c r="W5857" s="166"/>
      <c r="X5857" s="135"/>
      <c r="Y5857" s="418">
        <f t="shared" si="842"/>
        <v>0</v>
      </c>
      <c r="Z5857" s="291">
        <f t="shared" si="843"/>
        <v>0</v>
      </c>
      <c r="AA5857" s="163"/>
      <c r="AB5857" s="177" t="str">
        <f t="shared" si="844"/>
        <v/>
      </c>
      <c r="AC5857" s="283" t="str">
        <f t="shared" si="845"/>
        <v/>
      </c>
      <c r="AD5857" s="283" t="str">
        <f t="shared" si="846"/>
        <v/>
      </c>
      <c r="AE5857" s="163"/>
      <c r="AF5857" s="162"/>
    </row>
    <row r="5858" spans="1:32">
      <c r="A5858" s="134">
        <v>5849</v>
      </c>
      <c r="B5858" s="136"/>
      <c r="C5858" s="146">
        <f t="shared" si="839"/>
        <v>0</v>
      </c>
      <c r="D5858" s="146">
        <f t="shared" si="840"/>
        <v>1</v>
      </c>
      <c r="E5858" s="146">
        <f t="shared" si="841"/>
        <v>1900</v>
      </c>
      <c r="F5858" s="137"/>
      <c r="G5858" s="287"/>
      <c r="H5858" s="137"/>
      <c r="I5858" s="134"/>
      <c r="J5858" s="204"/>
      <c r="K5858" s="133"/>
      <c r="L5858" s="134"/>
      <c r="M5858" s="133"/>
      <c r="N5858" s="134"/>
      <c r="O5858" s="134"/>
      <c r="P5858" s="166"/>
      <c r="Q5858" s="164"/>
      <c r="R5858" s="165"/>
      <c r="S5858" s="138"/>
      <c r="T5858" s="138"/>
      <c r="U5858" s="138"/>
      <c r="V5858" s="138"/>
      <c r="W5858" s="166"/>
      <c r="X5858" s="135"/>
      <c r="Y5858" s="418">
        <f t="shared" si="842"/>
        <v>0</v>
      </c>
      <c r="Z5858" s="291">
        <f t="shared" si="843"/>
        <v>0</v>
      </c>
      <c r="AA5858" s="163"/>
      <c r="AB5858" s="177" t="str">
        <f t="shared" si="844"/>
        <v/>
      </c>
      <c r="AC5858" s="283" t="str">
        <f t="shared" si="845"/>
        <v/>
      </c>
      <c r="AD5858" s="283" t="str">
        <f t="shared" si="846"/>
        <v/>
      </c>
      <c r="AE5858" s="163"/>
      <c r="AF5858" s="162"/>
    </row>
    <row r="5859" spans="1:32">
      <c r="A5859" s="134">
        <v>5850</v>
      </c>
      <c r="B5859" s="136"/>
      <c r="C5859" s="146">
        <f t="shared" si="839"/>
        <v>0</v>
      </c>
      <c r="D5859" s="146">
        <f t="shared" si="840"/>
        <v>1</v>
      </c>
      <c r="E5859" s="146">
        <f t="shared" si="841"/>
        <v>1900</v>
      </c>
      <c r="F5859" s="137"/>
      <c r="G5859" s="287"/>
      <c r="H5859" s="137"/>
      <c r="I5859" s="134"/>
      <c r="J5859" s="204"/>
      <c r="K5859" s="133"/>
      <c r="L5859" s="134"/>
      <c r="M5859" s="133"/>
      <c r="N5859" s="134"/>
      <c r="O5859" s="134"/>
      <c r="P5859" s="166"/>
      <c r="Q5859" s="164"/>
      <c r="R5859" s="165"/>
      <c r="S5859" s="138"/>
      <c r="T5859" s="138"/>
      <c r="U5859" s="138"/>
      <c r="V5859" s="138"/>
      <c r="W5859" s="166"/>
      <c r="X5859" s="135"/>
      <c r="Y5859" s="418">
        <f t="shared" si="842"/>
        <v>0</v>
      </c>
      <c r="Z5859" s="291">
        <f t="shared" si="843"/>
        <v>0</v>
      </c>
      <c r="AA5859" s="163"/>
      <c r="AB5859" s="177" t="str">
        <f t="shared" si="844"/>
        <v/>
      </c>
      <c r="AC5859" s="283" t="str">
        <f t="shared" si="845"/>
        <v/>
      </c>
      <c r="AD5859" s="283" t="str">
        <f t="shared" si="846"/>
        <v/>
      </c>
      <c r="AE5859" s="163"/>
      <c r="AF5859" s="162"/>
    </row>
    <row r="5860" spans="1:32">
      <c r="A5860" s="134">
        <v>5851</v>
      </c>
      <c r="B5860" s="136"/>
      <c r="C5860" s="146">
        <f t="shared" si="839"/>
        <v>0</v>
      </c>
      <c r="D5860" s="146">
        <f t="shared" si="840"/>
        <v>1</v>
      </c>
      <c r="E5860" s="146">
        <f t="shared" si="841"/>
        <v>1900</v>
      </c>
      <c r="F5860" s="137"/>
      <c r="G5860" s="287"/>
      <c r="H5860" s="137"/>
      <c r="I5860" s="134"/>
      <c r="J5860" s="204"/>
      <c r="K5860" s="133"/>
      <c r="L5860" s="134"/>
      <c r="M5860" s="133"/>
      <c r="N5860" s="134"/>
      <c r="O5860" s="134"/>
      <c r="P5860" s="166"/>
      <c r="Q5860" s="164"/>
      <c r="R5860" s="165"/>
      <c r="S5860" s="138"/>
      <c r="T5860" s="138"/>
      <c r="U5860" s="138"/>
      <c r="V5860" s="138"/>
      <c r="W5860" s="166"/>
      <c r="X5860" s="135"/>
      <c r="Y5860" s="418">
        <f t="shared" si="842"/>
        <v>0</v>
      </c>
      <c r="Z5860" s="291">
        <f t="shared" si="843"/>
        <v>0</v>
      </c>
      <c r="AA5860" s="163"/>
      <c r="AB5860" s="177" t="str">
        <f t="shared" si="844"/>
        <v/>
      </c>
      <c r="AC5860" s="283" t="str">
        <f t="shared" si="845"/>
        <v/>
      </c>
      <c r="AD5860" s="283" t="str">
        <f t="shared" si="846"/>
        <v/>
      </c>
      <c r="AE5860" s="163"/>
      <c r="AF5860" s="162"/>
    </row>
    <row r="5861" spans="1:32">
      <c r="A5861" s="134">
        <v>5852</v>
      </c>
      <c r="B5861" s="136"/>
      <c r="C5861" s="146">
        <f t="shared" si="839"/>
        <v>0</v>
      </c>
      <c r="D5861" s="146">
        <f t="shared" si="840"/>
        <v>1</v>
      </c>
      <c r="E5861" s="146">
        <f t="shared" si="841"/>
        <v>1900</v>
      </c>
      <c r="F5861" s="137"/>
      <c r="G5861" s="287"/>
      <c r="H5861" s="137"/>
      <c r="I5861" s="134"/>
      <c r="J5861" s="204"/>
      <c r="K5861" s="133"/>
      <c r="L5861" s="134"/>
      <c r="M5861" s="133"/>
      <c r="N5861" s="134"/>
      <c r="O5861" s="134"/>
      <c r="P5861" s="166"/>
      <c r="Q5861" s="164"/>
      <c r="R5861" s="165"/>
      <c r="S5861" s="138"/>
      <c r="T5861" s="138"/>
      <c r="U5861" s="138"/>
      <c r="V5861" s="138"/>
      <c r="W5861" s="166"/>
      <c r="X5861" s="135"/>
      <c r="Y5861" s="418">
        <f t="shared" si="842"/>
        <v>0</v>
      </c>
      <c r="Z5861" s="291">
        <f t="shared" si="843"/>
        <v>0</v>
      </c>
      <c r="AA5861" s="163"/>
      <c r="AB5861" s="177" t="str">
        <f t="shared" si="844"/>
        <v/>
      </c>
      <c r="AC5861" s="283" t="str">
        <f t="shared" si="845"/>
        <v/>
      </c>
      <c r="AD5861" s="283" t="str">
        <f t="shared" si="846"/>
        <v/>
      </c>
      <c r="AE5861" s="163"/>
      <c r="AF5861" s="162"/>
    </row>
    <row r="5862" spans="1:32">
      <c r="A5862" s="134">
        <v>5853</v>
      </c>
      <c r="B5862" s="136"/>
      <c r="C5862" s="146">
        <f t="shared" si="839"/>
        <v>0</v>
      </c>
      <c r="D5862" s="146">
        <f t="shared" si="840"/>
        <v>1</v>
      </c>
      <c r="E5862" s="146">
        <f t="shared" si="841"/>
        <v>1900</v>
      </c>
      <c r="F5862" s="137"/>
      <c r="G5862" s="287"/>
      <c r="H5862" s="137"/>
      <c r="I5862" s="134"/>
      <c r="J5862" s="204"/>
      <c r="K5862" s="133"/>
      <c r="L5862" s="134"/>
      <c r="M5862" s="133"/>
      <c r="N5862" s="134"/>
      <c r="O5862" s="134"/>
      <c r="P5862" s="166"/>
      <c r="Q5862" s="164"/>
      <c r="R5862" s="165"/>
      <c r="S5862" s="138"/>
      <c r="T5862" s="138"/>
      <c r="U5862" s="138"/>
      <c r="V5862" s="138"/>
      <c r="W5862" s="166"/>
      <c r="X5862" s="135"/>
      <c r="Y5862" s="418">
        <f t="shared" si="842"/>
        <v>0</v>
      </c>
      <c r="Z5862" s="291">
        <f t="shared" si="843"/>
        <v>0</v>
      </c>
      <c r="AA5862" s="163"/>
      <c r="AB5862" s="177" t="str">
        <f t="shared" si="844"/>
        <v/>
      </c>
      <c r="AC5862" s="283" t="str">
        <f t="shared" si="845"/>
        <v/>
      </c>
      <c r="AD5862" s="283" t="str">
        <f t="shared" si="846"/>
        <v/>
      </c>
      <c r="AE5862" s="163"/>
      <c r="AF5862" s="162"/>
    </row>
    <row r="5863" spans="1:32">
      <c r="A5863" s="134">
        <v>5854</v>
      </c>
      <c r="B5863" s="136"/>
      <c r="C5863" s="146">
        <f t="shared" si="839"/>
        <v>0</v>
      </c>
      <c r="D5863" s="146">
        <f t="shared" si="840"/>
        <v>1</v>
      </c>
      <c r="E5863" s="146">
        <f t="shared" si="841"/>
        <v>1900</v>
      </c>
      <c r="F5863" s="137"/>
      <c r="G5863" s="287"/>
      <c r="H5863" s="137"/>
      <c r="I5863" s="134"/>
      <c r="J5863" s="204"/>
      <c r="K5863" s="133"/>
      <c r="L5863" s="134"/>
      <c r="M5863" s="133"/>
      <c r="N5863" s="134"/>
      <c r="O5863" s="134"/>
      <c r="P5863" s="166"/>
      <c r="Q5863" s="164"/>
      <c r="R5863" s="165"/>
      <c r="S5863" s="138"/>
      <c r="T5863" s="138"/>
      <c r="U5863" s="138"/>
      <c r="V5863" s="138"/>
      <c r="W5863" s="166"/>
      <c r="X5863" s="135"/>
      <c r="Y5863" s="418">
        <f t="shared" si="842"/>
        <v>0</v>
      </c>
      <c r="Z5863" s="291">
        <f t="shared" si="843"/>
        <v>0</v>
      </c>
      <c r="AA5863" s="163"/>
      <c r="AB5863" s="177" t="str">
        <f t="shared" si="844"/>
        <v/>
      </c>
      <c r="AC5863" s="283" t="str">
        <f t="shared" si="845"/>
        <v/>
      </c>
      <c r="AD5863" s="283" t="str">
        <f t="shared" si="846"/>
        <v/>
      </c>
      <c r="AE5863" s="163"/>
      <c r="AF5863" s="162"/>
    </row>
    <row r="5864" spans="1:32">
      <c r="A5864" s="134">
        <v>5855</v>
      </c>
      <c r="B5864" s="136"/>
      <c r="C5864" s="146">
        <f t="shared" si="839"/>
        <v>0</v>
      </c>
      <c r="D5864" s="146">
        <f t="shared" si="840"/>
        <v>1</v>
      </c>
      <c r="E5864" s="146">
        <f t="shared" si="841"/>
        <v>1900</v>
      </c>
      <c r="F5864" s="137"/>
      <c r="G5864" s="287"/>
      <c r="H5864" s="137"/>
      <c r="I5864" s="134"/>
      <c r="J5864" s="204"/>
      <c r="K5864" s="133"/>
      <c r="L5864" s="134"/>
      <c r="M5864" s="133"/>
      <c r="N5864" s="134"/>
      <c r="O5864" s="134"/>
      <c r="P5864" s="166"/>
      <c r="Q5864" s="164"/>
      <c r="R5864" s="165"/>
      <c r="S5864" s="138"/>
      <c r="T5864" s="138"/>
      <c r="U5864" s="138"/>
      <c r="V5864" s="138"/>
      <c r="W5864" s="166"/>
      <c r="X5864" s="135"/>
      <c r="Y5864" s="418">
        <f t="shared" si="842"/>
        <v>0</v>
      </c>
      <c r="Z5864" s="291">
        <f t="shared" si="843"/>
        <v>0</v>
      </c>
      <c r="AA5864" s="163"/>
      <c r="AB5864" s="177" t="str">
        <f t="shared" si="844"/>
        <v/>
      </c>
      <c r="AC5864" s="283" t="str">
        <f t="shared" si="845"/>
        <v/>
      </c>
      <c r="AD5864" s="283" t="str">
        <f t="shared" si="846"/>
        <v/>
      </c>
      <c r="AE5864" s="163"/>
      <c r="AF5864" s="162"/>
    </row>
    <row r="5865" spans="1:32">
      <c r="A5865" s="134">
        <v>5856</v>
      </c>
      <c r="B5865" s="136"/>
      <c r="C5865" s="146">
        <f t="shared" si="839"/>
        <v>0</v>
      </c>
      <c r="D5865" s="146">
        <f t="shared" si="840"/>
        <v>1</v>
      </c>
      <c r="E5865" s="146">
        <f t="shared" si="841"/>
        <v>1900</v>
      </c>
      <c r="F5865" s="137"/>
      <c r="G5865" s="287"/>
      <c r="H5865" s="137"/>
      <c r="I5865" s="134"/>
      <c r="J5865" s="204"/>
      <c r="K5865" s="133"/>
      <c r="L5865" s="134"/>
      <c r="M5865" s="133"/>
      <c r="N5865" s="134"/>
      <c r="O5865" s="134"/>
      <c r="P5865" s="166"/>
      <c r="Q5865" s="164"/>
      <c r="R5865" s="165"/>
      <c r="S5865" s="138"/>
      <c r="T5865" s="138"/>
      <c r="U5865" s="138"/>
      <c r="V5865" s="138"/>
      <c r="W5865" s="166"/>
      <c r="X5865" s="135"/>
      <c r="Y5865" s="418">
        <f t="shared" si="842"/>
        <v>0</v>
      </c>
      <c r="Z5865" s="291">
        <f t="shared" si="843"/>
        <v>0</v>
      </c>
      <c r="AA5865" s="163"/>
      <c r="AB5865" s="177" t="str">
        <f t="shared" si="844"/>
        <v/>
      </c>
      <c r="AC5865" s="283" t="str">
        <f t="shared" si="845"/>
        <v/>
      </c>
      <c r="AD5865" s="283" t="str">
        <f t="shared" si="846"/>
        <v/>
      </c>
      <c r="AE5865" s="163"/>
      <c r="AF5865" s="162"/>
    </row>
    <row r="5866" spans="1:32">
      <c r="A5866" s="134">
        <v>5857</v>
      </c>
      <c r="B5866" s="136"/>
      <c r="C5866" s="146">
        <f t="shared" si="839"/>
        <v>0</v>
      </c>
      <c r="D5866" s="146">
        <f t="shared" si="840"/>
        <v>1</v>
      </c>
      <c r="E5866" s="146">
        <f t="shared" si="841"/>
        <v>1900</v>
      </c>
      <c r="F5866" s="137"/>
      <c r="G5866" s="287"/>
      <c r="H5866" s="137"/>
      <c r="I5866" s="134"/>
      <c r="J5866" s="204"/>
      <c r="K5866" s="133"/>
      <c r="L5866" s="134"/>
      <c r="M5866" s="133"/>
      <c r="N5866" s="134"/>
      <c r="O5866" s="134"/>
      <c r="P5866" s="166"/>
      <c r="Q5866" s="164"/>
      <c r="R5866" s="165"/>
      <c r="S5866" s="138"/>
      <c r="T5866" s="138"/>
      <c r="U5866" s="138"/>
      <c r="V5866" s="138"/>
      <c r="W5866" s="166"/>
      <c r="X5866" s="135"/>
      <c r="Y5866" s="418">
        <f t="shared" si="842"/>
        <v>0</v>
      </c>
      <c r="Z5866" s="291">
        <f t="shared" si="843"/>
        <v>0</v>
      </c>
      <c r="AA5866" s="163"/>
      <c r="AB5866" s="177" t="str">
        <f t="shared" si="844"/>
        <v/>
      </c>
      <c r="AC5866" s="283" t="str">
        <f t="shared" si="845"/>
        <v/>
      </c>
      <c r="AD5866" s="283" t="str">
        <f t="shared" si="846"/>
        <v/>
      </c>
      <c r="AE5866" s="163"/>
      <c r="AF5866" s="162"/>
    </row>
    <row r="5867" spans="1:32">
      <c r="A5867" s="134">
        <v>5858</v>
      </c>
      <c r="B5867" s="136"/>
      <c r="C5867" s="146">
        <f t="shared" si="839"/>
        <v>0</v>
      </c>
      <c r="D5867" s="146">
        <f t="shared" si="840"/>
        <v>1</v>
      </c>
      <c r="E5867" s="146">
        <f t="shared" si="841"/>
        <v>1900</v>
      </c>
      <c r="F5867" s="137"/>
      <c r="G5867" s="287"/>
      <c r="H5867" s="137"/>
      <c r="I5867" s="134"/>
      <c r="J5867" s="204"/>
      <c r="K5867" s="133"/>
      <c r="L5867" s="134"/>
      <c r="M5867" s="133"/>
      <c r="N5867" s="134"/>
      <c r="O5867" s="134"/>
      <c r="P5867" s="166"/>
      <c r="Q5867" s="164"/>
      <c r="R5867" s="165"/>
      <c r="S5867" s="138"/>
      <c r="T5867" s="138"/>
      <c r="U5867" s="138"/>
      <c r="V5867" s="138"/>
      <c r="W5867" s="166"/>
      <c r="X5867" s="135"/>
      <c r="Y5867" s="418">
        <f t="shared" si="842"/>
        <v>0</v>
      </c>
      <c r="Z5867" s="291">
        <f t="shared" si="843"/>
        <v>0</v>
      </c>
      <c r="AA5867" s="163"/>
      <c r="AB5867" s="177" t="str">
        <f t="shared" si="844"/>
        <v/>
      </c>
      <c r="AC5867" s="283" t="str">
        <f t="shared" si="845"/>
        <v/>
      </c>
      <c r="AD5867" s="283" t="str">
        <f t="shared" si="846"/>
        <v/>
      </c>
      <c r="AE5867" s="163"/>
      <c r="AF5867" s="162"/>
    </row>
    <row r="5868" spans="1:32">
      <c r="A5868" s="134">
        <v>5859</v>
      </c>
      <c r="B5868" s="136"/>
      <c r="C5868" s="146">
        <f t="shared" si="839"/>
        <v>0</v>
      </c>
      <c r="D5868" s="146">
        <f t="shared" si="840"/>
        <v>1</v>
      </c>
      <c r="E5868" s="146">
        <f t="shared" si="841"/>
        <v>1900</v>
      </c>
      <c r="F5868" s="137"/>
      <c r="G5868" s="287"/>
      <c r="H5868" s="137"/>
      <c r="I5868" s="134"/>
      <c r="J5868" s="204"/>
      <c r="K5868" s="133"/>
      <c r="L5868" s="134"/>
      <c r="M5868" s="133"/>
      <c r="N5868" s="134"/>
      <c r="O5868" s="134"/>
      <c r="P5868" s="166"/>
      <c r="Q5868" s="164"/>
      <c r="R5868" s="165"/>
      <c r="S5868" s="138"/>
      <c r="T5868" s="138"/>
      <c r="U5868" s="138"/>
      <c r="V5868" s="138"/>
      <c r="W5868" s="166"/>
      <c r="X5868" s="135"/>
      <c r="Y5868" s="418">
        <f t="shared" si="842"/>
        <v>0</v>
      </c>
      <c r="Z5868" s="291">
        <f t="shared" si="843"/>
        <v>0</v>
      </c>
      <c r="AA5868" s="163"/>
      <c r="AB5868" s="177" t="str">
        <f t="shared" si="844"/>
        <v/>
      </c>
      <c r="AC5868" s="283" t="str">
        <f t="shared" si="845"/>
        <v/>
      </c>
      <c r="AD5868" s="283" t="str">
        <f t="shared" si="846"/>
        <v/>
      </c>
      <c r="AE5868" s="163"/>
      <c r="AF5868" s="162"/>
    </row>
    <row r="5869" spans="1:32">
      <c r="A5869" s="134">
        <v>5860</v>
      </c>
      <c r="B5869" s="136"/>
      <c r="C5869" s="146">
        <f t="shared" si="839"/>
        <v>0</v>
      </c>
      <c r="D5869" s="146">
        <f t="shared" si="840"/>
        <v>1</v>
      </c>
      <c r="E5869" s="146">
        <f t="shared" si="841"/>
        <v>1900</v>
      </c>
      <c r="F5869" s="137"/>
      <c r="G5869" s="287"/>
      <c r="H5869" s="137"/>
      <c r="I5869" s="134"/>
      <c r="J5869" s="204"/>
      <c r="K5869" s="133"/>
      <c r="L5869" s="134"/>
      <c r="M5869" s="133"/>
      <c r="N5869" s="134"/>
      <c r="O5869" s="134"/>
      <c r="P5869" s="166"/>
      <c r="Q5869" s="164"/>
      <c r="R5869" s="165"/>
      <c r="S5869" s="138"/>
      <c r="T5869" s="138"/>
      <c r="U5869" s="138"/>
      <c r="V5869" s="138"/>
      <c r="W5869" s="166"/>
      <c r="X5869" s="135"/>
      <c r="Y5869" s="418">
        <f t="shared" si="842"/>
        <v>0</v>
      </c>
      <c r="Z5869" s="291">
        <f t="shared" si="843"/>
        <v>0</v>
      </c>
      <c r="AA5869" s="163"/>
      <c r="AB5869" s="177" t="str">
        <f t="shared" si="844"/>
        <v/>
      </c>
      <c r="AC5869" s="283" t="str">
        <f t="shared" si="845"/>
        <v/>
      </c>
      <c r="AD5869" s="283" t="str">
        <f t="shared" si="846"/>
        <v/>
      </c>
      <c r="AE5869" s="163"/>
      <c r="AF5869" s="162"/>
    </row>
    <row r="5870" spans="1:32">
      <c r="A5870" s="134">
        <v>5861</v>
      </c>
      <c r="B5870" s="136"/>
      <c r="C5870" s="146">
        <f t="shared" si="839"/>
        <v>0</v>
      </c>
      <c r="D5870" s="146">
        <f t="shared" si="840"/>
        <v>1</v>
      </c>
      <c r="E5870" s="146">
        <f t="shared" si="841"/>
        <v>1900</v>
      </c>
      <c r="F5870" s="137"/>
      <c r="G5870" s="287"/>
      <c r="H5870" s="137"/>
      <c r="I5870" s="134"/>
      <c r="J5870" s="204"/>
      <c r="K5870" s="133"/>
      <c r="L5870" s="134"/>
      <c r="M5870" s="133"/>
      <c r="N5870" s="134"/>
      <c r="O5870" s="134"/>
      <c r="P5870" s="166"/>
      <c r="Q5870" s="164"/>
      <c r="R5870" s="165"/>
      <c r="S5870" s="138"/>
      <c r="T5870" s="138"/>
      <c r="U5870" s="138"/>
      <c r="V5870" s="138"/>
      <c r="W5870" s="166"/>
      <c r="X5870" s="135"/>
      <c r="Y5870" s="418">
        <f t="shared" si="842"/>
        <v>0</v>
      </c>
      <c r="Z5870" s="291">
        <f t="shared" si="843"/>
        <v>0</v>
      </c>
      <c r="AA5870" s="163"/>
      <c r="AB5870" s="177" t="str">
        <f t="shared" si="844"/>
        <v/>
      </c>
      <c r="AC5870" s="283" t="str">
        <f t="shared" si="845"/>
        <v/>
      </c>
      <c r="AD5870" s="283" t="str">
        <f t="shared" si="846"/>
        <v/>
      </c>
      <c r="AE5870" s="163"/>
      <c r="AF5870" s="162"/>
    </row>
    <row r="5871" spans="1:32">
      <c r="A5871" s="134">
        <v>5862</v>
      </c>
      <c r="B5871" s="136"/>
      <c r="C5871" s="146">
        <f t="shared" si="839"/>
        <v>0</v>
      </c>
      <c r="D5871" s="146">
        <f t="shared" si="840"/>
        <v>1</v>
      </c>
      <c r="E5871" s="146">
        <f t="shared" si="841"/>
        <v>1900</v>
      </c>
      <c r="F5871" s="137"/>
      <c r="G5871" s="287"/>
      <c r="H5871" s="137"/>
      <c r="I5871" s="134"/>
      <c r="J5871" s="204"/>
      <c r="K5871" s="133"/>
      <c r="L5871" s="134"/>
      <c r="M5871" s="133"/>
      <c r="N5871" s="134"/>
      <c r="O5871" s="134"/>
      <c r="P5871" s="166"/>
      <c r="Q5871" s="164"/>
      <c r="R5871" s="165"/>
      <c r="S5871" s="138"/>
      <c r="T5871" s="138"/>
      <c r="U5871" s="138"/>
      <c r="V5871" s="138"/>
      <c r="W5871" s="166"/>
      <c r="X5871" s="135"/>
      <c r="Y5871" s="418">
        <f t="shared" si="842"/>
        <v>0</v>
      </c>
      <c r="Z5871" s="291">
        <f t="shared" si="843"/>
        <v>0</v>
      </c>
      <c r="AA5871" s="163"/>
      <c r="AB5871" s="177" t="str">
        <f t="shared" si="844"/>
        <v/>
      </c>
      <c r="AC5871" s="283" t="str">
        <f t="shared" si="845"/>
        <v/>
      </c>
      <c r="AD5871" s="283" t="str">
        <f t="shared" si="846"/>
        <v/>
      </c>
      <c r="AE5871" s="163"/>
      <c r="AF5871" s="162"/>
    </row>
    <row r="5872" spans="1:32">
      <c r="A5872" s="134">
        <v>5863</v>
      </c>
      <c r="B5872" s="136"/>
      <c r="C5872" s="146">
        <f t="shared" si="839"/>
        <v>0</v>
      </c>
      <c r="D5872" s="146">
        <f t="shared" si="840"/>
        <v>1</v>
      </c>
      <c r="E5872" s="146">
        <f t="shared" si="841"/>
        <v>1900</v>
      </c>
      <c r="F5872" s="137"/>
      <c r="G5872" s="287"/>
      <c r="H5872" s="137"/>
      <c r="I5872" s="134"/>
      <c r="J5872" s="204"/>
      <c r="K5872" s="133"/>
      <c r="L5872" s="134"/>
      <c r="M5872" s="133"/>
      <c r="N5872" s="134"/>
      <c r="O5872" s="134"/>
      <c r="P5872" s="166"/>
      <c r="Q5872" s="164"/>
      <c r="R5872" s="165"/>
      <c r="S5872" s="138"/>
      <c r="T5872" s="138"/>
      <c r="U5872" s="138"/>
      <c r="V5872" s="138"/>
      <c r="W5872" s="166"/>
      <c r="X5872" s="135"/>
      <c r="Y5872" s="418">
        <f t="shared" si="842"/>
        <v>0</v>
      </c>
      <c r="Z5872" s="291">
        <f t="shared" si="843"/>
        <v>0</v>
      </c>
      <c r="AA5872" s="163"/>
      <c r="AB5872" s="177" t="str">
        <f t="shared" si="844"/>
        <v/>
      </c>
      <c r="AC5872" s="283" t="str">
        <f t="shared" si="845"/>
        <v/>
      </c>
      <c r="AD5872" s="283" t="str">
        <f t="shared" si="846"/>
        <v/>
      </c>
      <c r="AE5872" s="163"/>
      <c r="AF5872" s="162"/>
    </row>
    <row r="5873" spans="1:32">
      <c r="A5873" s="134">
        <v>5864</v>
      </c>
      <c r="B5873" s="136"/>
      <c r="C5873" s="146">
        <f t="shared" si="839"/>
        <v>0</v>
      </c>
      <c r="D5873" s="146">
        <f t="shared" si="840"/>
        <v>1</v>
      </c>
      <c r="E5873" s="146">
        <f t="shared" si="841"/>
        <v>1900</v>
      </c>
      <c r="F5873" s="137"/>
      <c r="G5873" s="287"/>
      <c r="H5873" s="137"/>
      <c r="I5873" s="134"/>
      <c r="J5873" s="204"/>
      <c r="K5873" s="133"/>
      <c r="L5873" s="134"/>
      <c r="M5873" s="133"/>
      <c r="N5873" s="134"/>
      <c r="O5873" s="134"/>
      <c r="P5873" s="166"/>
      <c r="Q5873" s="164"/>
      <c r="R5873" s="165"/>
      <c r="S5873" s="138"/>
      <c r="T5873" s="138"/>
      <c r="U5873" s="138"/>
      <c r="V5873" s="138"/>
      <c r="W5873" s="166"/>
      <c r="X5873" s="135"/>
      <c r="Y5873" s="418">
        <f t="shared" si="842"/>
        <v>0</v>
      </c>
      <c r="Z5873" s="291">
        <f t="shared" si="843"/>
        <v>0</v>
      </c>
      <c r="AA5873" s="163"/>
      <c r="AB5873" s="177" t="str">
        <f t="shared" si="844"/>
        <v/>
      </c>
      <c r="AC5873" s="283" t="str">
        <f t="shared" si="845"/>
        <v/>
      </c>
      <c r="AD5873" s="283" t="str">
        <f t="shared" si="846"/>
        <v/>
      </c>
      <c r="AE5873" s="163"/>
      <c r="AF5873" s="162"/>
    </row>
    <row r="5874" spans="1:32">
      <c r="A5874" s="134">
        <v>5865</v>
      </c>
      <c r="B5874" s="136"/>
      <c r="C5874" s="146">
        <f t="shared" si="839"/>
        <v>0</v>
      </c>
      <c r="D5874" s="146">
        <f t="shared" si="840"/>
        <v>1</v>
      </c>
      <c r="E5874" s="146">
        <f t="shared" si="841"/>
        <v>1900</v>
      </c>
      <c r="F5874" s="137"/>
      <c r="G5874" s="287"/>
      <c r="H5874" s="137"/>
      <c r="I5874" s="134"/>
      <c r="J5874" s="204"/>
      <c r="K5874" s="133"/>
      <c r="L5874" s="134"/>
      <c r="M5874" s="133"/>
      <c r="N5874" s="134"/>
      <c r="O5874" s="134"/>
      <c r="P5874" s="166"/>
      <c r="Q5874" s="164"/>
      <c r="R5874" s="165"/>
      <c r="S5874" s="138"/>
      <c r="T5874" s="138"/>
      <c r="U5874" s="138"/>
      <c r="V5874" s="138"/>
      <c r="W5874" s="166"/>
      <c r="X5874" s="135"/>
      <c r="Y5874" s="418">
        <f t="shared" si="842"/>
        <v>0</v>
      </c>
      <c r="Z5874" s="291">
        <f t="shared" si="843"/>
        <v>0</v>
      </c>
      <c r="AA5874" s="163"/>
      <c r="AB5874" s="177" t="str">
        <f t="shared" si="844"/>
        <v/>
      </c>
      <c r="AC5874" s="283" t="str">
        <f t="shared" si="845"/>
        <v/>
      </c>
      <c r="AD5874" s="283" t="str">
        <f t="shared" si="846"/>
        <v/>
      </c>
      <c r="AE5874" s="163"/>
      <c r="AF5874" s="162"/>
    </row>
    <row r="5875" spans="1:32">
      <c r="A5875" s="134">
        <v>5866</v>
      </c>
      <c r="B5875" s="136"/>
      <c r="C5875" s="146">
        <f t="shared" si="839"/>
        <v>0</v>
      </c>
      <c r="D5875" s="146">
        <f t="shared" si="840"/>
        <v>1</v>
      </c>
      <c r="E5875" s="146">
        <f t="shared" si="841"/>
        <v>1900</v>
      </c>
      <c r="F5875" s="137"/>
      <c r="G5875" s="287"/>
      <c r="H5875" s="137"/>
      <c r="I5875" s="134"/>
      <c r="J5875" s="204"/>
      <c r="K5875" s="133"/>
      <c r="L5875" s="134"/>
      <c r="M5875" s="133"/>
      <c r="N5875" s="134"/>
      <c r="O5875" s="134"/>
      <c r="P5875" s="166"/>
      <c r="Q5875" s="164"/>
      <c r="R5875" s="165"/>
      <c r="S5875" s="138"/>
      <c r="T5875" s="138"/>
      <c r="U5875" s="138"/>
      <c r="V5875" s="138"/>
      <c r="W5875" s="166"/>
      <c r="X5875" s="135"/>
      <c r="Y5875" s="418">
        <f t="shared" si="842"/>
        <v>0</v>
      </c>
      <c r="Z5875" s="291">
        <f t="shared" si="843"/>
        <v>0</v>
      </c>
      <c r="AA5875" s="163"/>
      <c r="AB5875" s="177" t="str">
        <f t="shared" si="844"/>
        <v/>
      </c>
      <c r="AC5875" s="283" t="str">
        <f t="shared" si="845"/>
        <v/>
      </c>
      <c r="AD5875" s="283" t="str">
        <f t="shared" si="846"/>
        <v/>
      </c>
      <c r="AE5875" s="163"/>
      <c r="AF5875" s="162"/>
    </row>
    <row r="5876" spans="1:32">
      <c r="A5876" s="134">
        <v>5867</v>
      </c>
      <c r="B5876" s="136"/>
      <c r="C5876" s="146">
        <f t="shared" si="839"/>
        <v>0</v>
      </c>
      <c r="D5876" s="146">
        <f t="shared" si="840"/>
        <v>1</v>
      </c>
      <c r="E5876" s="146">
        <f t="shared" si="841"/>
        <v>1900</v>
      </c>
      <c r="F5876" s="137"/>
      <c r="G5876" s="287"/>
      <c r="H5876" s="137"/>
      <c r="I5876" s="134"/>
      <c r="J5876" s="204"/>
      <c r="K5876" s="133"/>
      <c r="L5876" s="134"/>
      <c r="M5876" s="133"/>
      <c r="N5876" s="134"/>
      <c r="O5876" s="134"/>
      <c r="P5876" s="166"/>
      <c r="Q5876" s="164"/>
      <c r="R5876" s="165"/>
      <c r="S5876" s="138"/>
      <c r="T5876" s="138"/>
      <c r="U5876" s="138"/>
      <c r="V5876" s="138"/>
      <c r="W5876" s="166"/>
      <c r="X5876" s="135"/>
      <c r="Y5876" s="418">
        <f t="shared" si="842"/>
        <v>0</v>
      </c>
      <c r="Z5876" s="291">
        <f t="shared" si="843"/>
        <v>0</v>
      </c>
      <c r="AA5876" s="163"/>
      <c r="AB5876" s="177" t="str">
        <f t="shared" si="844"/>
        <v/>
      </c>
      <c r="AC5876" s="283" t="str">
        <f t="shared" si="845"/>
        <v/>
      </c>
      <c r="AD5876" s="283" t="str">
        <f t="shared" si="846"/>
        <v/>
      </c>
      <c r="AE5876" s="163"/>
      <c r="AF5876" s="162"/>
    </row>
    <row r="5877" spans="1:32">
      <c r="A5877" s="134">
        <v>5868</v>
      </c>
      <c r="B5877" s="136"/>
      <c r="C5877" s="146">
        <f t="shared" si="839"/>
        <v>0</v>
      </c>
      <c r="D5877" s="146">
        <f t="shared" si="840"/>
        <v>1</v>
      </c>
      <c r="E5877" s="146">
        <f t="shared" si="841"/>
        <v>1900</v>
      </c>
      <c r="F5877" s="137"/>
      <c r="G5877" s="287"/>
      <c r="H5877" s="137"/>
      <c r="I5877" s="134"/>
      <c r="J5877" s="204"/>
      <c r="K5877" s="133"/>
      <c r="L5877" s="134"/>
      <c r="M5877" s="133"/>
      <c r="N5877" s="134"/>
      <c r="O5877" s="134"/>
      <c r="P5877" s="166"/>
      <c r="Q5877" s="164"/>
      <c r="R5877" s="165"/>
      <c r="S5877" s="138"/>
      <c r="T5877" s="138"/>
      <c r="U5877" s="138"/>
      <c r="V5877" s="138"/>
      <c r="W5877" s="166"/>
      <c r="X5877" s="135"/>
      <c r="Y5877" s="418">
        <f t="shared" si="842"/>
        <v>0</v>
      </c>
      <c r="Z5877" s="291">
        <f t="shared" si="843"/>
        <v>0</v>
      </c>
      <c r="AA5877" s="163"/>
      <c r="AB5877" s="177" t="str">
        <f t="shared" si="844"/>
        <v/>
      </c>
      <c r="AC5877" s="283" t="str">
        <f t="shared" si="845"/>
        <v/>
      </c>
      <c r="AD5877" s="283" t="str">
        <f t="shared" si="846"/>
        <v/>
      </c>
      <c r="AE5877" s="163"/>
      <c r="AF5877" s="162"/>
    </row>
    <row r="5878" spans="1:32">
      <c r="A5878" s="134">
        <v>5869</v>
      </c>
      <c r="B5878" s="136"/>
      <c r="C5878" s="146">
        <f t="shared" si="839"/>
        <v>0</v>
      </c>
      <c r="D5878" s="146">
        <f t="shared" si="840"/>
        <v>1</v>
      </c>
      <c r="E5878" s="146">
        <f t="shared" si="841"/>
        <v>1900</v>
      </c>
      <c r="F5878" s="137"/>
      <c r="G5878" s="287"/>
      <c r="H5878" s="137"/>
      <c r="I5878" s="134"/>
      <c r="J5878" s="204"/>
      <c r="K5878" s="133"/>
      <c r="L5878" s="134"/>
      <c r="M5878" s="133"/>
      <c r="N5878" s="134"/>
      <c r="O5878" s="134"/>
      <c r="P5878" s="166"/>
      <c r="Q5878" s="164"/>
      <c r="R5878" s="165"/>
      <c r="S5878" s="138"/>
      <c r="T5878" s="138"/>
      <c r="U5878" s="138"/>
      <c r="V5878" s="138"/>
      <c r="W5878" s="166"/>
      <c r="X5878" s="135"/>
      <c r="Y5878" s="418">
        <f t="shared" si="842"/>
        <v>0</v>
      </c>
      <c r="Z5878" s="291">
        <f t="shared" si="843"/>
        <v>0</v>
      </c>
      <c r="AA5878" s="163"/>
      <c r="AB5878" s="177" t="str">
        <f t="shared" si="844"/>
        <v/>
      </c>
      <c r="AC5878" s="283" t="str">
        <f t="shared" si="845"/>
        <v/>
      </c>
      <c r="AD5878" s="283" t="str">
        <f t="shared" si="846"/>
        <v/>
      </c>
      <c r="AE5878" s="163"/>
      <c r="AF5878" s="162"/>
    </row>
    <row r="5879" spans="1:32">
      <c r="A5879" s="134">
        <v>5870</v>
      </c>
      <c r="B5879" s="136"/>
      <c r="C5879" s="146">
        <f t="shared" si="839"/>
        <v>0</v>
      </c>
      <c r="D5879" s="146">
        <f t="shared" si="840"/>
        <v>1</v>
      </c>
      <c r="E5879" s="146">
        <f t="shared" si="841"/>
        <v>1900</v>
      </c>
      <c r="F5879" s="137"/>
      <c r="G5879" s="287"/>
      <c r="H5879" s="137"/>
      <c r="I5879" s="134"/>
      <c r="J5879" s="204"/>
      <c r="K5879" s="133"/>
      <c r="L5879" s="134"/>
      <c r="M5879" s="133"/>
      <c r="N5879" s="134"/>
      <c r="O5879" s="134"/>
      <c r="P5879" s="166"/>
      <c r="Q5879" s="164"/>
      <c r="R5879" s="165"/>
      <c r="S5879" s="138"/>
      <c r="T5879" s="138"/>
      <c r="U5879" s="138"/>
      <c r="V5879" s="138"/>
      <c r="W5879" s="166"/>
      <c r="X5879" s="135"/>
      <c r="Y5879" s="418">
        <f t="shared" si="842"/>
        <v>0</v>
      </c>
      <c r="Z5879" s="291">
        <f t="shared" si="843"/>
        <v>0</v>
      </c>
      <c r="AA5879" s="163"/>
      <c r="AB5879" s="177" t="str">
        <f t="shared" si="844"/>
        <v/>
      </c>
      <c r="AC5879" s="283" t="str">
        <f t="shared" si="845"/>
        <v/>
      </c>
      <c r="AD5879" s="283" t="str">
        <f t="shared" si="846"/>
        <v/>
      </c>
      <c r="AE5879" s="163"/>
      <c r="AF5879" s="162"/>
    </row>
    <row r="5880" spans="1:32">
      <c r="A5880" s="134">
        <v>5871</v>
      </c>
      <c r="B5880" s="136"/>
      <c r="C5880" s="146">
        <f t="shared" si="839"/>
        <v>0</v>
      </c>
      <c r="D5880" s="146">
        <f t="shared" si="840"/>
        <v>1</v>
      </c>
      <c r="E5880" s="146">
        <f t="shared" si="841"/>
        <v>1900</v>
      </c>
      <c r="F5880" s="137"/>
      <c r="G5880" s="287"/>
      <c r="H5880" s="137"/>
      <c r="I5880" s="134"/>
      <c r="J5880" s="204"/>
      <c r="K5880" s="133"/>
      <c r="L5880" s="134"/>
      <c r="M5880" s="133"/>
      <c r="N5880" s="134"/>
      <c r="O5880" s="134"/>
      <c r="P5880" s="166"/>
      <c r="Q5880" s="164"/>
      <c r="R5880" s="165"/>
      <c r="S5880" s="138"/>
      <c r="T5880" s="138"/>
      <c r="U5880" s="138"/>
      <c r="V5880" s="138"/>
      <c r="W5880" s="166"/>
      <c r="X5880" s="135"/>
      <c r="Y5880" s="418">
        <f t="shared" si="842"/>
        <v>0</v>
      </c>
      <c r="Z5880" s="291">
        <f t="shared" si="843"/>
        <v>0</v>
      </c>
      <c r="AA5880" s="163"/>
      <c r="AB5880" s="177" t="str">
        <f t="shared" si="844"/>
        <v/>
      </c>
      <c r="AC5880" s="283" t="str">
        <f t="shared" si="845"/>
        <v/>
      </c>
      <c r="AD5880" s="283" t="str">
        <f t="shared" si="846"/>
        <v/>
      </c>
      <c r="AE5880" s="163"/>
      <c r="AF5880" s="162"/>
    </row>
    <row r="5881" spans="1:32">
      <c r="A5881" s="134">
        <v>5872</v>
      </c>
      <c r="B5881" s="136"/>
      <c r="C5881" s="146">
        <f t="shared" si="839"/>
        <v>0</v>
      </c>
      <c r="D5881" s="146">
        <f t="shared" si="840"/>
        <v>1</v>
      </c>
      <c r="E5881" s="146">
        <f t="shared" si="841"/>
        <v>1900</v>
      </c>
      <c r="F5881" s="137"/>
      <c r="G5881" s="287"/>
      <c r="H5881" s="137"/>
      <c r="I5881" s="134"/>
      <c r="J5881" s="204"/>
      <c r="K5881" s="133"/>
      <c r="L5881" s="134"/>
      <c r="M5881" s="133"/>
      <c r="N5881" s="134"/>
      <c r="O5881" s="134"/>
      <c r="P5881" s="166"/>
      <c r="Q5881" s="164"/>
      <c r="R5881" s="165"/>
      <c r="S5881" s="138"/>
      <c r="T5881" s="138"/>
      <c r="U5881" s="138"/>
      <c r="V5881" s="138"/>
      <c r="W5881" s="166"/>
      <c r="X5881" s="135"/>
      <c r="Y5881" s="418">
        <f t="shared" si="842"/>
        <v>0</v>
      </c>
      <c r="Z5881" s="291">
        <f t="shared" si="843"/>
        <v>0</v>
      </c>
      <c r="AA5881" s="163"/>
      <c r="AB5881" s="177" t="str">
        <f t="shared" si="844"/>
        <v/>
      </c>
      <c r="AC5881" s="283" t="str">
        <f t="shared" si="845"/>
        <v/>
      </c>
      <c r="AD5881" s="283" t="str">
        <f t="shared" si="846"/>
        <v/>
      </c>
      <c r="AE5881" s="163"/>
      <c r="AF5881" s="162"/>
    </row>
    <row r="5882" spans="1:32">
      <c r="A5882" s="134">
        <v>5873</v>
      </c>
      <c r="B5882" s="136"/>
      <c r="C5882" s="146">
        <f t="shared" si="839"/>
        <v>0</v>
      </c>
      <c r="D5882" s="146">
        <f t="shared" si="840"/>
        <v>1</v>
      </c>
      <c r="E5882" s="146">
        <f t="shared" si="841"/>
        <v>1900</v>
      </c>
      <c r="F5882" s="137"/>
      <c r="G5882" s="287"/>
      <c r="H5882" s="137"/>
      <c r="I5882" s="134"/>
      <c r="J5882" s="204"/>
      <c r="K5882" s="133"/>
      <c r="L5882" s="134"/>
      <c r="M5882" s="133"/>
      <c r="N5882" s="134"/>
      <c r="O5882" s="134"/>
      <c r="P5882" s="166"/>
      <c r="Q5882" s="164"/>
      <c r="R5882" s="165"/>
      <c r="S5882" s="138"/>
      <c r="T5882" s="138"/>
      <c r="U5882" s="138"/>
      <c r="V5882" s="138"/>
      <c r="W5882" s="166"/>
      <c r="X5882" s="135"/>
      <c r="Y5882" s="418">
        <f t="shared" si="842"/>
        <v>0</v>
      </c>
      <c r="Z5882" s="291">
        <f t="shared" si="843"/>
        <v>0</v>
      </c>
      <c r="AA5882" s="163"/>
      <c r="AB5882" s="177" t="str">
        <f t="shared" si="844"/>
        <v/>
      </c>
      <c r="AC5882" s="283" t="str">
        <f t="shared" si="845"/>
        <v/>
      </c>
      <c r="AD5882" s="283" t="str">
        <f t="shared" si="846"/>
        <v/>
      </c>
      <c r="AE5882" s="163"/>
      <c r="AF5882" s="162"/>
    </row>
    <row r="5883" spans="1:32">
      <c r="A5883" s="134">
        <v>5874</v>
      </c>
      <c r="B5883" s="136"/>
      <c r="C5883" s="146">
        <f t="shared" si="839"/>
        <v>0</v>
      </c>
      <c r="D5883" s="146">
        <f t="shared" si="840"/>
        <v>1</v>
      </c>
      <c r="E5883" s="146">
        <f t="shared" si="841"/>
        <v>1900</v>
      </c>
      <c r="F5883" s="137"/>
      <c r="G5883" s="287"/>
      <c r="H5883" s="137"/>
      <c r="I5883" s="134"/>
      <c r="J5883" s="204"/>
      <c r="K5883" s="133"/>
      <c r="L5883" s="134"/>
      <c r="M5883" s="133"/>
      <c r="N5883" s="134"/>
      <c r="O5883" s="134"/>
      <c r="P5883" s="166"/>
      <c r="Q5883" s="164"/>
      <c r="R5883" s="165"/>
      <c r="S5883" s="138"/>
      <c r="T5883" s="138"/>
      <c r="U5883" s="138"/>
      <c r="V5883" s="138"/>
      <c r="W5883" s="166"/>
      <c r="X5883" s="135"/>
      <c r="Y5883" s="418">
        <f t="shared" si="842"/>
        <v>0</v>
      </c>
      <c r="Z5883" s="291">
        <f t="shared" si="843"/>
        <v>0</v>
      </c>
      <c r="AA5883" s="163"/>
      <c r="AB5883" s="177" t="str">
        <f t="shared" si="844"/>
        <v/>
      </c>
      <c r="AC5883" s="283" t="str">
        <f t="shared" si="845"/>
        <v/>
      </c>
      <c r="AD5883" s="283" t="str">
        <f t="shared" si="846"/>
        <v/>
      </c>
      <c r="AE5883" s="163"/>
      <c r="AF5883" s="162"/>
    </row>
    <row r="5884" spans="1:32">
      <c r="A5884" s="134">
        <v>5875</v>
      </c>
      <c r="B5884" s="136"/>
      <c r="C5884" s="146">
        <f t="shared" si="839"/>
        <v>0</v>
      </c>
      <c r="D5884" s="146">
        <f t="shared" si="840"/>
        <v>1</v>
      </c>
      <c r="E5884" s="146">
        <f t="shared" si="841"/>
        <v>1900</v>
      </c>
      <c r="F5884" s="137"/>
      <c r="G5884" s="287"/>
      <c r="H5884" s="137"/>
      <c r="I5884" s="134"/>
      <c r="J5884" s="204"/>
      <c r="K5884" s="133"/>
      <c r="L5884" s="134"/>
      <c r="M5884" s="133"/>
      <c r="N5884" s="134"/>
      <c r="O5884" s="134"/>
      <c r="P5884" s="166"/>
      <c r="Q5884" s="164"/>
      <c r="R5884" s="165"/>
      <c r="S5884" s="138"/>
      <c r="T5884" s="138"/>
      <c r="U5884" s="138"/>
      <c r="V5884" s="138"/>
      <c r="W5884" s="166"/>
      <c r="X5884" s="135"/>
      <c r="Y5884" s="418">
        <f t="shared" si="842"/>
        <v>0</v>
      </c>
      <c r="Z5884" s="291">
        <f t="shared" si="843"/>
        <v>0</v>
      </c>
      <c r="AA5884" s="163"/>
      <c r="AB5884" s="177" t="str">
        <f t="shared" si="844"/>
        <v/>
      </c>
      <c r="AC5884" s="283" t="str">
        <f t="shared" si="845"/>
        <v/>
      </c>
      <c r="AD5884" s="283" t="str">
        <f t="shared" si="846"/>
        <v/>
      </c>
      <c r="AE5884" s="163"/>
      <c r="AF5884" s="162"/>
    </row>
    <row r="5885" spans="1:32">
      <c r="A5885" s="134">
        <v>5876</v>
      </c>
      <c r="B5885" s="136"/>
      <c r="C5885" s="146">
        <f t="shared" si="839"/>
        <v>0</v>
      </c>
      <c r="D5885" s="146">
        <f t="shared" si="840"/>
        <v>1</v>
      </c>
      <c r="E5885" s="146">
        <f t="shared" si="841"/>
        <v>1900</v>
      </c>
      <c r="F5885" s="137"/>
      <c r="G5885" s="287"/>
      <c r="H5885" s="137"/>
      <c r="I5885" s="134"/>
      <c r="J5885" s="204"/>
      <c r="K5885" s="133"/>
      <c r="L5885" s="134"/>
      <c r="M5885" s="133"/>
      <c r="N5885" s="134"/>
      <c r="O5885" s="134"/>
      <c r="P5885" s="166"/>
      <c r="Q5885" s="164"/>
      <c r="R5885" s="165"/>
      <c r="S5885" s="138"/>
      <c r="T5885" s="138"/>
      <c r="U5885" s="138"/>
      <c r="V5885" s="138"/>
      <c r="W5885" s="166"/>
      <c r="X5885" s="135"/>
      <c r="Y5885" s="418">
        <f t="shared" si="842"/>
        <v>0</v>
      </c>
      <c r="Z5885" s="291">
        <f t="shared" si="843"/>
        <v>0</v>
      </c>
      <c r="AA5885" s="163"/>
      <c r="AB5885" s="177" t="str">
        <f t="shared" si="844"/>
        <v/>
      </c>
      <c r="AC5885" s="283" t="str">
        <f t="shared" si="845"/>
        <v/>
      </c>
      <c r="AD5885" s="283" t="str">
        <f t="shared" si="846"/>
        <v/>
      </c>
      <c r="AE5885" s="163"/>
      <c r="AF5885" s="162"/>
    </row>
    <row r="5886" spans="1:32">
      <c r="A5886" s="134">
        <v>5877</v>
      </c>
      <c r="B5886" s="136"/>
      <c r="C5886" s="146">
        <f t="shared" si="839"/>
        <v>0</v>
      </c>
      <c r="D5886" s="146">
        <f t="shared" si="840"/>
        <v>1</v>
      </c>
      <c r="E5886" s="146">
        <f t="shared" si="841"/>
        <v>1900</v>
      </c>
      <c r="F5886" s="137"/>
      <c r="G5886" s="287"/>
      <c r="H5886" s="137"/>
      <c r="I5886" s="134"/>
      <c r="J5886" s="204"/>
      <c r="K5886" s="133"/>
      <c r="L5886" s="134"/>
      <c r="M5886" s="133"/>
      <c r="N5886" s="134"/>
      <c r="O5886" s="134"/>
      <c r="P5886" s="166"/>
      <c r="Q5886" s="164"/>
      <c r="R5886" s="165"/>
      <c r="S5886" s="138"/>
      <c r="T5886" s="138"/>
      <c r="U5886" s="138"/>
      <c r="V5886" s="138"/>
      <c r="W5886" s="166"/>
      <c r="X5886" s="135"/>
      <c r="Y5886" s="418">
        <f t="shared" si="842"/>
        <v>0</v>
      </c>
      <c r="Z5886" s="291">
        <f t="shared" si="843"/>
        <v>0</v>
      </c>
      <c r="AA5886" s="163"/>
      <c r="AB5886" s="177" t="str">
        <f t="shared" si="844"/>
        <v/>
      </c>
      <c r="AC5886" s="283" t="str">
        <f t="shared" si="845"/>
        <v/>
      </c>
      <c r="AD5886" s="283" t="str">
        <f t="shared" si="846"/>
        <v/>
      </c>
      <c r="AE5886" s="163"/>
      <c r="AF5886" s="162"/>
    </row>
    <row r="5887" spans="1:32">
      <c r="A5887" s="134">
        <v>5878</v>
      </c>
      <c r="B5887" s="136"/>
      <c r="C5887" s="146">
        <f t="shared" si="839"/>
        <v>0</v>
      </c>
      <c r="D5887" s="146">
        <f t="shared" si="840"/>
        <v>1</v>
      </c>
      <c r="E5887" s="146">
        <f t="shared" si="841"/>
        <v>1900</v>
      </c>
      <c r="F5887" s="137"/>
      <c r="G5887" s="287"/>
      <c r="H5887" s="137"/>
      <c r="I5887" s="134"/>
      <c r="J5887" s="204"/>
      <c r="K5887" s="133"/>
      <c r="L5887" s="134"/>
      <c r="M5887" s="133"/>
      <c r="N5887" s="134"/>
      <c r="O5887" s="134"/>
      <c r="P5887" s="166"/>
      <c r="Q5887" s="164"/>
      <c r="R5887" s="165"/>
      <c r="S5887" s="138"/>
      <c r="T5887" s="138"/>
      <c r="U5887" s="138"/>
      <c r="V5887" s="138"/>
      <c r="W5887" s="166"/>
      <c r="X5887" s="135"/>
      <c r="Y5887" s="418">
        <f t="shared" si="842"/>
        <v>0</v>
      </c>
      <c r="Z5887" s="291">
        <f t="shared" si="843"/>
        <v>0</v>
      </c>
      <c r="AA5887" s="163"/>
      <c r="AB5887" s="177" t="str">
        <f t="shared" si="844"/>
        <v/>
      </c>
      <c r="AC5887" s="283" t="str">
        <f t="shared" si="845"/>
        <v/>
      </c>
      <c r="AD5887" s="283" t="str">
        <f t="shared" si="846"/>
        <v/>
      </c>
      <c r="AE5887" s="163"/>
      <c r="AF5887" s="162"/>
    </row>
    <row r="5888" spans="1:32">
      <c r="A5888" s="134">
        <v>5879</v>
      </c>
      <c r="B5888" s="136"/>
      <c r="C5888" s="146">
        <f t="shared" si="839"/>
        <v>0</v>
      </c>
      <c r="D5888" s="146">
        <f t="shared" si="840"/>
        <v>1</v>
      </c>
      <c r="E5888" s="146">
        <f t="shared" si="841"/>
        <v>1900</v>
      </c>
      <c r="F5888" s="137"/>
      <c r="G5888" s="287"/>
      <c r="H5888" s="137"/>
      <c r="I5888" s="134"/>
      <c r="J5888" s="204"/>
      <c r="K5888" s="133"/>
      <c r="L5888" s="134"/>
      <c r="M5888" s="133"/>
      <c r="N5888" s="134"/>
      <c r="O5888" s="134"/>
      <c r="P5888" s="166"/>
      <c r="Q5888" s="164"/>
      <c r="R5888" s="165"/>
      <c r="S5888" s="138"/>
      <c r="T5888" s="138"/>
      <c r="U5888" s="138"/>
      <c r="V5888" s="138"/>
      <c r="W5888" s="166"/>
      <c r="X5888" s="135"/>
      <c r="Y5888" s="418">
        <f t="shared" si="842"/>
        <v>0</v>
      </c>
      <c r="Z5888" s="291">
        <f t="shared" si="843"/>
        <v>0</v>
      </c>
      <c r="AA5888" s="163"/>
      <c r="AB5888" s="177" t="str">
        <f t="shared" si="844"/>
        <v/>
      </c>
      <c r="AC5888" s="283" t="str">
        <f t="shared" si="845"/>
        <v/>
      </c>
      <c r="AD5888" s="283" t="str">
        <f t="shared" si="846"/>
        <v/>
      </c>
      <c r="AE5888" s="163"/>
      <c r="AF5888" s="162"/>
    </row>
    <row r="5889" spans="1:32">
      <c r="A5889" s="134">
        <v>5880</v>
      </c>
      <c r="B5889" s="136"/>
      <c r="C5889" s="146">
        <f t="shared" si="839"/>
        <v>0</v>
      </c>
      <c r="D5889" s="146">
        <f t="shared" si="840"/>
        <v>1</v>
      </c>
      <c r="E5889" s="146">
        <f t="shared" si="841"/>
        <v>1900</v>
      </c>
      <c r="F5889" s="137"/>
      <c r="G5889" s="287"/>
      <c r="H5889" s="137"/>
      <c r="I5889" s="134"/>
      <c r="J5889" s="204"/>
      <c r="K5889" s="133"/>
      <c r="L5889" s="134"/>
      <c r="M5889" s="133"/>
      <c r="N5889" s="134"/>
      <c r="O5889" s="134"/>
      <c r="P5889" s="166"/>
      <c r="Q5889" s="164"/>
      <c r="R5889" s="165"/>
      <c r="S5889" s="138"/>
      <c r="T5889" s="138"/>
      <c r="U5889" s="138"/>
      <c r="V5889" s="138"/>
      <c r="W5889" s="166"/>
      <c r="X5889" s="135"/>
      <c r="Y5889" s="418">
        <f t="shared" si="842"/>
        <v>0</v>
      </c>
      <c r="Z5889" s="291">
        <f t="shared" si="843"/>
        <v>0</v>
      </c>
      <c r="AA5889" s="163"/>
      <c r="AB5889" s="177" t="str">
        <f t="shared" si="844"/>
        <v/>
      </c>
      <c r="AC5889" s="283" t="str">
        <f t="shared" si="845"/>
        <v/>
      </c>
      <c r="AD5889" s="283" t="str">
        <f t="shared" si="846"/>
        <v/>
      </c>
      <c r="AE5889" s="163"/>
      <c r="AF5889" s="162"/>
    </row>
    <row r="5890" spans="1:32">
      <c r="A5890" s="134">
        <v>5881</v>
      </c>
      <c r="B5890" s="136"/>
      <c r="C5890" s="146">
        <f t="shared" si="839"/>
        <v>0</v>
      </c>
      <c r="D5890" s="146">
        <f t="shared" si="840"/>
        <v>1</v>
      </c>
      <c r="E5890" s="146">
        <f t="shared" si="841"/>
        <v>1900</v>
      </c>
      <c r="F5890" s="137"/>
      <c r="G5890" s="287"/>
      <c r="H5890" s="137"/>
      <c r="I5890" s="134"/>
      <c r="J5890" s="204"/>
      <c r="K5890" s="133"/>
      <c r="L5890" s="134"/>
      <c r="M5890" s="133"/>
      <c r="N5890" s="134"/>
      <c r="O5890" s="134"/>
      <c r="P5890" s="166"/>
      <c r="Q5890" s="164"/>
      <c r="R5890" s="165"/>
      <c r="S5890" s="138"/>
      <c r="T5890" s="138"/>
      <c r="U5890" s="138"/>
      <c r="V5890" s="138"/>
      <c r="W5890" s="166"/>
      <c r="X5890" s="135"/>
      <c r="Y5890" s="418">
        <f t="shared" si="842"/>
        <v>0</v>
      </c>
      <c r="Z5890" s="291">
        <f t="shared" si="843"/>
        <v>0</v>
      </c>
      <c r="AA5890" s="163"/>
      <c r="AB5890" s="177" t="str">
        <f t="shared" si="844"/>
        <v/>
      </c>
      <c r="AC5890" s="283" t="str">
        <f t="shared" si="845"/>
        <v/>
      </c>
      <c r="AD5890" s="283" t="str">
        <f t="shared" si="846"/>
        <v/>
      </c>
      <c r="AE5890" s="163"/>
      <c r="AF5890" s="162"/>
    </row>
    <row r="5891" spans="1:32">
      <c r="A5891" s="134">
        <v>5882</v>
      </c>
      <c r="B5891" s="136"/>
      <c r="C5891" s="146">
        <f t="shared" si="839"/>
        <v>0</v>
      </c>
      <c r="D5891" s="146">
        <f t="shared" si="840"/>
        <v>1</v>
      </c>
      <c r="E5891" s="146">
        <f t="shared" si="841"/>
        <v>1900</v>
      </c>
      <c r="F5891" s="137"/>
      <c r="G5891" s="287"/>
      <c r="H5891" s="137"/>
      <c r="I5891" s="134"/>
      <c r="J5891" s="204"/>
      <c r="K5891" s="133"/>
      <c r="L5891" s="134"/>
      <c r="M5891" s="133"/>
      <c r="N5891" s="134"/>
      <c r="O5891" s="134"/>
      <c r="P5891" s="166"/>
      <c r="Q5891" s="164"/>
      <c r="R5891" s="165"/>
      <c r="S5891" s="138"/>
      <c r="T5891" s="138"/>
      <c r="U5891" s="138"/>
      <c r="V5891" s="138"/>
      <c r="W5891" s="166"/>
      <c r="X5891" s="135"/>
      <c r="Y5891" s="418">
        <f t="shared" si="842"/>
        <v>0</v>
      </c>
      <c r="Z5891" s="291">
        <f t="shared" si="843"/>
        <v>0</v>
      </c>
      <c r="AA5891" s="163"/>
      <c r="AB5891" s="177" t="str">
        <f t="shared" si="844"/>
        <v/>
      </c>
      <c r="AC5891" s="283" t="str">
        <f t="shared" si="845"/>
        <v/>
      </c>
      <c r="AD5891" s="283" t="str">
        <f t="shared" si="846"/>
        <v/>
      </c>
      <c r="AE5891" s="163"/>
      <c r="AF5891" s="162"/>
    </row>
    <row r="5892" spans="1:32">
      <c r="A5892" s="134">
        <v>5883</v>
      </c>
      <c r="B5892" s="136"/>
      <c r="C5892" s="146">
        <f t="shared" si="839"/>
        <v>0</v>
      </c>
      <c r="D5892" s="146">
        <f t="shared" si="840"/>
        <v>1</v>
      </c>
      <c r="E5892" s="146">
        <f t="shared" si="841"/>
        <v>1900</v>
      </c>
      <c r="F5892" s="137"/>
      <c r="G5892" s="287"/>
      <c r="H5892" s="137"/>
      <c r="I5892" s="134"/>
      <c r="J5892" s="204"/>
      <c r="K5892" s="133"/>
      <c r="L5892" s="134"/>
      <c r="M5892" s="133"/>
      <c r="N5892" s="134"/>
      <c r="O5892" s="134"/>
      <c r="P5892" s="166"/>
      <c r="Q5892" s="164"/>
      <c r="R5892" s="165"/>
      <c r="S5892" s="138"/>
      <c r="T5892" s="138"/>
      <c r="U5892" s="138"/>
      <c r="V5892" s="138"/>
      <c r="W5892" s="166"/>
      <c r="X5892" s="135"/>
      <c r="Y5892" s="418">
        <f t="shared" si="842"/>
        <v>0</v>
      </c>
      <c r="Z5892" s="291">
        <f t="shared" si="843"/>
        <v>0</v>
      </c>
      <c r="AA5892" s="163"/>
      <c r="AB5892" s="177" t="str">
        <f t="shared" si="844"/>
        <v/>
      </c>
      <c r="AC5892" s="283" t="str">
        <f t="shared" si="845"/>
        <v/>
      </c>
      <c r="AD5892" s="283" t="str">
        <f t="shared" si="846"/>
        <v/>
      </c>
      <c r="AE5892" s="163"/>
      <c r="AF5892" s="162"/>
    </row>
    <row r="5893" spans="1:32">
      <c r="A5893" s="134">
        <v>5884</v>
      </c>
      <c r="B5893" s="136"/>
      <c r="C5893" s="146">
        <f t="shared" si="839"/>
        <v>0</v>
      </c>
      <c r="D5893" s="146">
        <f t="shared" si="840"/>
        <v>1</v>
      </c>
      <c r="E5893" s="146">
        <f t="shared" si="841"/>
        <v>1900</v>
      </c>
      <c r="F5893" s="137"/>
      <c r="G5893" s="287"/>
      <c r="H5893" s="137"/>
      <c r="I5893" s="134"/>
      <c r="J5893" s="204"/>
      <c r="K5893" s="133"/>
      <c r="L5893" s="134"/>
      <c r="M5893" s="133"/>
      <c r="N5893" s="134"/>
      <c r="O5893" s="134"/>
      <c r="P5893" s="166"/>
      <c r="Q5893" s="164"/>
      <c r="R5893" s="165"/>
      <c r="S5893" s="138"/>
      <c r="T5893" s="138"/>
      <c r="U5893" s="138"/>
      <c r="V5893" s="138"/>
      <c r="W5893" s="166"/>
      <c r="X5893" s="135"/>
      <c r="Y5893" s="418">
        <f t="shared" si="842"/>
        <v>0</v>
      </c>
      <c r="Z5893" s="291">
        <f t="shared" si="843"/>
        <v>0</v>
      </c>
      <c r="AA5893" s="163"/>
      <c r="AB5893" s="177" t="str">
        <f t="shared" si="844"/>
        <v/>
      </c>
      <c r="AC5893" s="283" t="str">
        <f t="shared" si="845"/>
        <v/>
      </c>
      <c r="AD5893" s="283" t="str">
        <f t="shared" si="846"/>
        <v/>
      </c>
      <c r="AE5893" s="163"/>
      <c r="AF5893" s="162"/>
    </row>
    <row r="5894" spans="1:32">
      <c r="A5894" s="134">
        <v>5885</v>
      </c>
      <c r="B5894" s="136"/>
      <c r="C5894" s="146">
        <f t="shared" si="839"/>
        <v>0</v>
      </c>
      <c r="D5894" s="146">
        <f t="shared" si="840"/>
        <v>1</v>
      </c>
      <c r="E5894" s="146">
        <f t="shared" si="841"/>
        <v>1900</v>
      </c>
      <c r="F5894" s="137"/>
      <c r="G5894" s="287"/>
      <c r="H5894" s="137"/>
      <c r="I5894" s="134"/>
      <c r="J5894" s="204"/>
      <c r="K5894" s="133"/>
      <c r="L5894" s="134"/>
      <c r="M5894" s="133"/>
      <c r="N5894" s="134"/>
      <c r="O5894" s="134"/>
      <c r="P5894" s="166"/>
      <c r="Q5894" s="164"/>
      <c r="R5894" s="165"/>
      <c r="S5894" s="138"/>
      <c r="T5894" s="138"/>
      <c r="U5894" s="138"/>
      <c r="V5894" s="138"/>
      <c r="W5894" s="166"/>
      <c r="X5894" s="135"/>
      <c r="Y5894" s="418">
        <f t="shared" si="842"/>
        <v>0</v>
      </c>
      <c r="Z5894" s="291">
        <f t="shared" si="843"/>
        <v>0</v>
      </c>
      <c r="AA5894" s="163"/>
      <c r="AB5894" s="177" t="str">
        <f t="shared" si="844"/>
        <v/>
      </c>
      <c r="AC5894" s="283" t="str">
        <f t="shared" si="845"/>
        <v/>
      </c>
      <c r="AD5894" s="283" t="str">
        <f t="shared" si="846"/>
        <v/>
      </c>
      <c r="AE5894" s="163"/>
      <c r="AF5894" s="162"/>
    </row>
    <row r="5895" spans="1:32">
      <c r="A5895" s="134">
        <v>5886</v>
      </c>
      <c r="B5895" s="136"/>
      <c r="C5895" s="146">
        <f t="shared" si="839"/>
        <v>0</v>
      </c>
      <c r="D5895" s="146">
        <f t="shared" si="840"/>
        <v>1</v>
      </c>
      <c r="E5895" s="146">
        <f t="shared" si="841"/>
        <v>1900</v>
      </c>
      <c r="F5895" s="137"/>
      <c r="G5895" s="287"/>
      <c r="H5895" s="137"/>
      <c r="I5895" s="134"/>
      <c r="J5895" s="204"/>
      <c r="K5895" s="133"/>
      <c r="L5895" s="134"/>
      <c r="M5895" s="133"/>
      <c r="N5895" s="134"/>
      <c r="O5895" s="134"/>
      <c r="P5895" s="166"/>
      <c r="Q5895" s="164"/>
      <c r="R5895" s="165"/>
      <c r="S5895" s="138"/>
      <c r="T5895" s="138"/>
      <c r="U5895" s="138"/>
      <c r="V5895" s="138"/>
      <c r="W5895" s="166"/>
      <c r="X5895" s="135"/>
      <c r="Y5895" s="418">
        <f t="shared" si="842"/>
        <v>0</v>
      </c>
      <c r="Z5895" s="291">
        <f t="shared" si="843"/>
        <v>0</v>
      </c>
      <c r="AA5895" s="163"/>
      <c r="AB5895" s="177" t="str">
        <f t="shared" si="844"/>
        <v/>
      </c>
      <c r="AC5895" s="283" t="str">
        <f t="shared" si="845"/>
        <v/>
      </c>
      <c r="AD5895" s="283" t="str">
        <f t="shared" si="846"/>
        <v/>
      </c>
      <c r="AE5895" s="163"/>
      <c r="AF5895" s="162"/>
    </row>
    <row r="5896" spans="1:32">
      <c r="A5896" s="134">
        <v>5887</v>
      </c>
      <c r="B5896" s="136"/>
      <c r="C5896" s="146">
        <f t="shared" si="839"/>
        <v>0</v>
      </c>
      <c r="D5896" s="146">
        <f t="shared" si="840"/>
        <v>1</v>
      </c>
      <c r="E5896" s="146">
        <f t="shared" si="841"/>
        <v>1900</v>
      </c>
      <c r="F5896" s="137"/>
      <c r="G5896" s="287"/>
      <c r="H5896" s="137"/>
      <c r="I5896" s="134"/>
      <c r="J5896" s="204"/>
      <c r="K5896" s="133"/>
      <c r="L5896" s="134"/>
      <c r="M5896" s="133"/>
      <c r="N5896" s="134"/>
      <c r="O5896" s="134"/>
      <c r="P5896" s="166"/>
      <c r="Q5896" s="164"/>
      <c r="R5896" s="165"/>
      <c r="S5896" s="138"/>
      <c r="T5896" s="138"/>
      <c r="U5896" s="138"/>
      <c r="V5896" s="138"/>
      <c r="W5896" s="166"/>
      <c r="X5896" s="135"/>
      <c r="Y5896" s="418">
        <f t="shared" si="842"/>
        <v>0</v>
      </c>
      <c r="Z5896" s="291">
        <f t="shared" si="843"/>
        <v>0</v>
      </c>
      <c r="AA5896" s="163"/>
      <c r="AB5896" s="177" t="str">
        <f t="shared" si="844"/>
        <v/>
      </c>
      <c r="AC5896" s="283" t="str">
        <f t="shared" si="845"/>
        <v/>
      </c>
      <c r="AD5896" s="283" t="str">
        <f t="shared" si="846"/>
        <v/>
      </c>
      <c r="AE5896" s="163"/>
      <c r="AF5896" s="162"/>
    </row>
    <row r="5897" spans="1:32">
      <c r="A5897" s="134">
        <v>5888</v>
      </c>
      <c r="B5897" s="136"/>
      <c r="C5897" s="146">
        <f t="shared" si="839"/>
        <v>0</v>
      </c>
      <c r="D5897" s="146">
        <f t="shared" si="840"/>
        <v>1</v>
      </c>
      <c r="E5897" s="146">
        <f t="shared" si="841"/>
        <v>1900</v>
      </c>
      <c r="F5897" s="137"/>
      <c r="G5897" s="287"/>
      <c r="H5897" s="137"/>
      <c r="I5897" s="134"/>
      <c r="J5897" s="204"/>
      <c r="K5897" s="133"/>
      <c r="L5897" s="134"/>
      <c r="M5897" s="133"/>
      <c r="N5897" s="134"/>
      <c r="O5897" s="134"/>
      <c r="P5897" s="166"/>
      <c r="Q5897" s="164"/>
      <c r="R5897" s="165"/>
      <c r="S5897" s="138"/>
      <c r="T5897" s="138"/>
      <c r="U5897" s="138"/>
      <c r="V5897" s="138"/>
      <c r="W5897" s="166"/>
      <c r="X5897" s="135"/>
      <c r="Y5897" s="418">
        <f t="shared" si="842"/>
        <v>0</v>
      </c>
      <c r="Z5897" s="291">
        <f t="shared" si="843"/>
        <v>0</v>
      </c>
      <c r="AA5897" s="163"/>
      <c r="AB5897" s="177" t="str">
        <f t="shared" si="844"/>
        <v/>
      </c>
      <c r="AC5897" s="283" t="str">
        <f t="shared" si="845"/>
        <v/>
      </c>
      <c r="AD5897" s="283" t="str">
        <f t="shared" si="846"/>
        <v/>
      </c>
      <c r="AE5897" s="163"/>
      <c r="AF5897" s="162"/>
    </row>
    <row r="5898" spans="1:32">
      <c r="A5898" s="134">
        <v>5889</v>
      </c>
      <c r="B5898" s="136"/>
      <c r="C5898" s="146">
        <f t="shared" si="839"/>
        <v>0</v>
      </c>
      <c r="D5898" s="146">
        <f t="shared" si="840"/>
        <v>1</v>
      </c>
      <c r="E5898" s="146">
        <f t="shared" si="841"/>
        <v>1900</v>
      </c>
      <c r="F5898" s="137"/>
      <c r="G5898" s="287"/>
      <c r="H5898" s="137"/>
      <c r="I5898" s="134"/>
      <c r="J5898" s="204"/>
      <c r="K5898" s="133"/>
      <c r="L5898" s="134"/>
      <c r="M5898" s="133"/>
      <c r="N5898" s="134"/>
      <c r="O5898" s="134"/>
      <c r="P5898" s="166"/>
      <c r="Q5898" s="164"/>
      <c r="R5898" s="165"/>
      <c r="S5898" s="138"/>
      <c r="T5898" s="138"/>
      <c r="U5898" s="138"/>
      <c r="V5898" s="138"/>
      <c r="W5898" s="166"/>
      <c r="X5898" s="135"/>
      <c r="Y5898" s="418">
        <f t="shared" si="842"/>
        <v>0</v>
      </c>
      <c r="Z5898" s="291">
        <f t="shared" si="843"/>
        <v>0</v>
      </c>
      <c r="AA5898" s="163"/>
      <c r="AB5898" s="177" t="str">
        <f t="shared" si="844"/>
        <v/>
      </c>
      <c r="AC5898" s="283" t="str">
        <f t="shared" si="845"/>
        <v/>
      </c>
      <c r="AD5898" s="283" t="str">
        <f t="shared" si="846"/>
        <v/>
      </c>
      <c r="AE5898" s="163"/>
      <c r="AF5898" s="162"/>
    </row>
    <row r="5899" spans="1:32">
      <c r="A5899" s="134">
        <v>5890</v>
      </c>
      <c r="B5899" s="136"/>
      <c r="C5899" s="146">
        <f t="shared" ref="C5899:C5962" si="847">DAY(B5899)</f>
        <v>0</v>
      </c>
      <c r="D5899" s="146">
        <f t="shared" ref="D5899:D5962" si="848">MONTH(B5899)</f>
        <v>1</v>
      </c>
      <c r="E5899" s="146">
        <f t="shared" ref="E5899:E5962" si="849">YEAR(B5899)</f>
        <v>1900</v>
      </c>
      <c r="F5899" s="137"/>
      <c r="G5899" s="287"/>
      <c r="H5899" s="137"/>
      <c r="I5899" s="134"/>
      <c r="J5899" s="204"/>
      <c r="K5899" s="133"/>
      <c r="L5899" s="134"/>
      <c r="M5899" s="133"/>
      <c r="N5899" s="134"/>
      <c r="O5899" s="134"/>
      <c r="P5899" s="166"/>
      <c r="Q5899" s="164"/>
      <c r="R5899" s="165"/>
      <c r="S5899" s="138"/>
      <c r="T5899" s="138"/>
      <c r="U5899" s="138"/>
      <c r="V5899" s="138"/>
      <c r="W5899" s="166"/>
      <c r="X5899" s="135"/>
      <c r="Y5899" s="418">
        <f t="shared" ref="Y5899:Y5962" si="850">X5899*U5899</f>
        <v>0</v>
      </c>
      <c r="Z5899" s="291">
        <f t="shared" ref="Z5899:Z5962" si="851">Y5899*1.1</f>
        <v>0</v>
      </c>
      <c r="AA5899" s="163"/>
      <c r="AB5899" s="177" t="str">
        <f t="shared" ref="AB5899:AB5962" si="852">IF(S5899="","",IF(S5899-U5899=0,"Full","No"))</f>
        <v/>
      </c>
      <c r="AC5899" s="283" t="str">
        <f t="shared" ref="AC5899:AC5962" si="853">IF(AND(S5899&gt;U5899,V5899=0),"Lost",IF(AND(S5899&gt;U5899,V5899&lt;(S5899-U5899)),"Lost",""))</f>
        <v/>
      </c>
      <c r="AD5899" s="283" t="str">
        <f t="shared" ref="AD5899:AD5962" si="854">IF(AND(S5899&gt;U5899,V5899=0),S5899-U5899,IF(AND(S5899&gt;U5899,V5899&lt;(S5899-U5899)),S5899-(U5899+V5899),""))</f>
        <v/>
      </c>
      <c r="AE5899" s="163"/>
      <c r="AF5899" s="162"/>
    </row>
    <row r="5900" spans="1:32">
      <c r="A5900" s="134">
        <v>5891</v>
      </c>
      <c r="B5900" s="136"/>
      <c r="C5900" s="146">
        <f t="shared" si="847"/>
        <v>0</v>
      </c>
      <c r="D5900" s="146">
        <f t="shared" si="848"/>
        <v>1</v>
      </c>
      <c r="E5900" s="146">
        <f t="shared" si="849"/>
        <v>1900</v>
      </c>
      <c r="F5900" s="137"/>
      <c r="G5900" s="287"/>
      <c r="H5900" s="137"/>
      <c r="I5900" s="134"/>
      <c r="J5900" s="204"/>
      <c r="K5900" s="133"/>
      <c r="L5900" s="134"/>
      <c r="M5900" s="133"/>
      <c r="N5900" s="134"/>
      <c r="O5900" s="134"/>
      <c r="P5900" s="166"/>
      <c r="Q5900" s="164"/>
      <c r="R5900" s="165"/>
      <c r="S5900" s="138"/>
      <c r="T5900" s="138"/>
      <c r="U5900" s="138"/>
      <c r="V5900" s="138"/>
      <c r="W5900" s="166"/>
      <c r="X5900" s="135"/>
      <c r="Y5900" s="418">
        <f t="shared" si="850"/>
        <v>0</v>
      </c>
      <c r="Z5900" s="291">
        <f t="shared" si="851"/>
        <v>0</v>
      </c>
      <c r="AA5900" s="163"/>
      <c r="AB5900" s="177" t="str">
        <f t="shared" si="852"/>
        <v/>
      </c>
      <c r="AC5900" s="283" t="str">
        <f t="shared" si="853"/>
        <v/>
      </c>
      <c r="AD5900" s="283" t="str">
        <f t="shared" si="854"/>
        <v/>
      </c>
      <c r="AE5900" s="163"/>
      <c r="AF5900" s="162"/>
    </row>
    <row r="5901" spans="1:32">
      <c r="A5901" s="134">
        <v>5892</v>
      </c>
      <c r="B5901" s="136"/>
      <c r="C5901" s="146">
        <f t="shared" si="847"/>
        <v>0</v>
      </c>
      <c r="D5901" s="146">
        <f t="shared" si="848"/>
        <v>1</v>
      </c>
      <c r="E5901" s="146">
        <f t="shared" si="849"/>
        <v>1900</v>
      </c>
      <c r="F5901" s="137"/>
      <c r="G5901" s="287"/>
      <c r="H5901" s="137"/>
      <c r="I5901" s="134"/>
      <c r="J5901" s="204"/>
      <c r="K5901" s="133"/>
      <c r="L5901" s="134"/>
      <c r="M5901" s="133"/>
      <c r="N5901" s="134"/>
      <c r="O5901" s="134"/>
      <c r="P5901" s="166"/>
      <c r="Q5901" s="164"/>
      <c r="R5901" s="165"/>
      <c r="S5901" s="138"/>
      <c r="T5901" s="138"/>
      <c r="U5901" s="138"/>
      <c r="V5901" s="138"/>
      <c r="W5901" s="166"/>
      <c r="X5901" s="135"/>
      <c r="Y5901" s="418">
        <f t="shared" si="850"/>
        <v>0</v>
      </c>
      <c r="Z5901" s="291">
        <f t="shared" si="851"/>
        <v>0</v>
      </c>
      <c r="AA5901" s="163"/>
      <c r="AB5901" s="177" t="str">
        <f t="shared" si="852"/>
        <v/>
      </c>
      <c r="AC5901" s="283" t="str">
        <f t="shared" si="853"/>
        <v/>
      </c>
      <c r="AD5901" s="283" t="str">
        <f t="shared" si="854"/>
        <v/>
      </c>
      <c r="AE5901" s="163"/>
      <c r="AF5901" s="162"/>
    </row>
    <row r="5902" spans="1:32">
      <c r="A5902" s="134">
        <v>5893</v>
      </c>
      <c r="B5902" s="136"/>
      <c r="C5902" s="146">
        <f t="shared" si="847"/>
        <v>0</v>
      </c>
      <c r="D5902" s="146">
        <f t="shared" si="848"/>
        <v>1</v>
      </c>
      <c r="E5902" s="146">
        <f t="shared" si="849"/>
        <v>1900</v>
      </c>
      <c r="F5902" s="137"/>
      <c r="G5902" s="287"/>
      <c r="H5902" s="137"/>
      <c r="I5902" s="134"/>
      <c r="J5902" s="204"/>
      <c r="K5902" s="133"/>
      <c r="L5902" s="134"/>
      <c r="M5902" s="133"/>
      <c r="N5902" s="134"/>
      <c r="O5902" s="134"/>
      <c r="P5902" s="166"/>
      <c r="Q5902" s="164"/>
      <c r="R5902" s="165"/>
      <c r="S5902" s="138"/>
      <c r="T5902" s="138"/>
      <c r="U5902" s="138"/>
      <c r="V5902" s="138"/>
      <c r="W5902" s="166"/>
      <c r="X5902" s="135"/>
      <c r="Y5902" s="418">
        <f t="shared" si="850"/>
        <v>0</v>
      </c>
      <c r="Z5902" s="291">
        <f t="shared" si="851"/>
        <v>0</v>
      </c>
      <c r="AA5902" s="163"/>
      <c r="AB5902" s="177" t="str">
        <f t="shared" si="852"/>
        <v/>
      </c>
      <c r="AC5902" s="283" t="str">
        <f t="shared" si="853"/>
        <v/>
      </c>
      <c r="AD5902" s="283" t="str">
        <f t="shared" si="854"/>
        <v/>
      </c>
      <c r="AE5902" s="163"/>
      <c r="AF5902" s="162"/>
    </row>
    <row r="5903" spans="1:32">
      <c r="A5903" s="134">
        <v>5894</v>
      </c>
      <c r="B5903" s="136"/>
      <c r="C5903" s="146">
        <f t="shared" si="847"/>
        <v>0</v>
      </c>
      <c r="D5903" s="146">
        <f t="shared" si="848"/>
        <v>1</v>
      </c>
      <c r="E5903" s="146">
        <f t="shared" si="849"/>
        <v>1900</v>
      </c>
      <c r="F5903" s="137"/>
      <c r="G5903" s="287"/>
      <c r="H5903" s="137"/>
      <c r="I5903" s="134"/>
      <c r="J5903" s="204"/>
      <c r="K5903" s="133"/>
      <c r="L5903" s="134"/>
      <c r="M5903" s="133"/>
      <c r="N5903" s="134"/>
      <c r="O5903" s="134"/>
      <c r="P5903" s="166"/>
      <c r="Q5903" s="164"/>
      <c r="R5903" s="165"/>
      <c r="S5903" s="138"/>
      <c r="T5903" s="138"/>
      <c r="U5903" s="138"/>
      <c r="V5903" s="138"/>
      <c r="W5903" s="166"/>
      <c r="X5903" s="135"/>
      <c r="Y5903" s="418">
        <f t="shared" si="850"/>
        <v>0</v>
      </c>
      <c r="Z5903" s="291">
        <f t="shared" si="851"/>
        <v>0</v>
      </c>
      <c r="AA5903" s="163"/>
      <c r="AB5903" s="177" t="str">
        <f t="shared" si="852"/>
        <v/>
      </c>
      <c r="AC5903" s="283" t="str">
        <f t="shared" si="853"/>
        <v/>
      </c>
      <c r="AD5903" s="283" t="str">
        <f t="shared" si="854"/>
        <v/>
      </c>
      <c r="AE5903" s="163"/>
      <c r="AF5903" s="162"/>
    </row>
    <row r="5904" spans="1:32">
      <c r="A5904" s="134">
        <v>5895</v>
      </c>
      <c r="B5904" s="136"/>
      <c r="C5904" s="146">
        <f t="shared" si="847"/>
        <v>0</v>
      </c>
      <c r="D5904" s="146">
        <f t="shared" si="848"/>
        <v>1</v>
      </c>
      <c r="E5904" s="146">
        <f t="shared" si="849"/>
        <v>1900</v>
      </c>
      <c r="F5904" s="137"/>
      <c r="G5904" s="287"/>
      <c r="H5904" s="137"/>
      <c r="I5904" s="134"/>
      <c r="J5904" s="204"/>
      <c r="K5904" s="133"/>
      <c r="L5904" s="134"/>
      <c r="M5904" s="133"/>
      <c r="N5904" s="134"/>
      <c r="O5904" s="134"/>
      <c r="P5904" s="166"/>
      <c r="Q5904" s="164"/>
      <c r="R5904" s="165"/>
      <c r="S5904" s="138"/>
      <c r="T5904" s="138"/>
      <c r="U5904" s="138"/>
      <c r="V5904" s="138"/>
      <c r="W5904" s="166"/>
      <c r="X5904" s="135"/>
      <c r="Y5904" s="418">
        <f t="shared" si="850"/>
        <v>0</v>
      </c>
      <c r="Z5904" s="291">
        <f t="shared" si="851"/>
        <v>0</v>
      </c>
      <c r="AA5904" s="163"/>
      <c r="AB5904" s="177" t="str">
        <f t="shared" si="852"/>
        <v/>
      </c>
      <c r="AC5904" s="283" t="str">
        <f t="shared" si="853"/>
        <v/>
      </c>
      <c r="AD5904" s="283" t="str">
        <f t="shared" si="854"/>
        <v/>
      </c>
      <c r="AE5904" s="163"/>
      <c r="AF5904" s="162"/>
    </row>
    <row r="5905" spans="1:32">
      <c r="A5905" s="134">
        <v>5896</v>
      </c>
      <c r="B5905" s="136"/>
      <c r="C5905" s="146">
        <f t="shared" si="847"/>
        <v>0</v>
      </c>
      <c r="D5905" s="146">
        <f t="shared" si="848"/>
        <v>1</v>
      </c>
      <c r="E5905" s="146">
        <f t="shared" si="849"/>
        <v>1900</v>
      </c>
      <c r="F5905" s="137"/>
      <c r="G5905" s="287"/>
      <c r="H5905" s="137"/>
      <c r="I5905" s="134"/>
      <c r="J5905" s="204"/>
      <c r="K5905" s="133"/>
      <c r="L5905" s="134"/>
      <c r="M5905" s="133"/>
      <c r="N5905" s="134"/>
      <c r="O5905" s="134"/>
      <c r="P5905" s="166"/>
      <c r="Q5905" s="164"/>
      <c r="R5905" s="165"/>
      <c r="S5905" s="138"/>
      <c r="T5905" s="138"/>
      <c r="U5905" s="138"/>
      <c r="V5905" s="138"/>
      <c r="W5905" s="166"/>
      <c r="X5905" s="135"/>
      <c r="Y5905" s="418">
        <f t="shared" si="850"/>
        <v>0</v>
      </c>
      <c r="Z5905" s="291">
        <f t="shared" si="851"/>
        <v>0</v>
      </c>
      <c r="AA5905" s="163"/>
      <c r="AB5905" s="177" t="str">
        <f t="shared" si="852"/>
        <v/>
      </c>
      <c r="AC5905" s="283" t="str">
        <f t="shared" si="853"/>
        <v/>
      </c>
      <c r="AD5905" s="283" t="str">
        <f t="shared" si="854"/>
        <v/>
      </c>
      <c r="AE5905" s="163"/>
      <c r="AF5905" s="162"/>
    </row>
    <row r="5906" spans="1:32">
      <c r="A5906" s="134">
        <v>5897</v>
      </c>
      <c r="B5906" s="136"/>
      <c r="C5906" s="146">
        <f t="shared" si="847"/>
        <v>0</v>
      </c>
      <c r="D5906" s="146">
        <f t="shared" si="848"/>
        <v>1</v>
      </c>
      <c r="E5906" s="146">
        <f t="shared" si="849"/>
        <v>1900</v>
      </c>
      <c r="F5906" s="137"/>
      <c r="G5906" s="287"/>
      <c r="H5906" s="137"/>
      <c r="I5906" s="134"/>
      <c r="J5906" s="204"/>
      <c r="K5906" s="133"/>
      <c r="L5906" s="134"/>
      <c r="M5906" s="133"/>
      <c r="N5906" s="134"/>
      <c r="O5906" s="134"/>
      <c r="P5906" s="166"/>
      <c r="Q5906" s="164"/>
      <c r="R5906" s="165"/>
      <c r="S5906" s="138"/>
      <c r="T5906" s="138"/>
      <c r="U5906" s="138"/>
      <c r="V5906" s="138"/>
      <c r="W5906" s="166"/>
      <c r="X5906" s="135"/>
      <c r="Y5906" s="418">
        <f t="shared" si="850"/>
        <v>0</v>
      </c>
      <c r="Z5906" s="291">
        <f t="shared" si="851"/>
        <v>0</v>
      </c>
      <c r="AA5906" s="163"/>
      <c r="AB5906" s="177" t="str">
        <f t="shared" si="852"/>
        <v/>
      </c>
      <c r="AC5906" s="283" t="str">
        <f t="shared" si="853"/>
        <v/>
      </c>
      <c r="AD5906" s="283" t="str">
        <f t="shared" si="854"/>
        <v/>
      </c>
      <c r="AE5906" s="163"/>
      <c r="AF5906" s="162"/>
    </row>
    <row r="5907" spans="1:32">
      <c r="A5907" s="134">
        <v>5898</v>
      </c>
      <c r="B5907" s="136"/>
      <c r="C5907" s="146">
        <f t="shared" si="847"/>
        <v>0</v>
      </c>
      <c r="D5907" s="146">
        <f t="shared" si="848"/>
        <v>1</v>
      </c>
      <c r="E5907" s="146">
        <f t="shared" si="849"/>
        <v>1900</v>
      </c>
      <c r="F5907" s="137"/>
      <c r="G5907" s="287"/>
      <c r="H5907" s="137"/>
      <c r="I5907" s="134"/>
      <c r="J5907" s="204"/>
      <c r="K5907" s="133"/>
      <c r="L5907" s="134"/>
      <c r="M5907" s="133"/>
      <c r="N5907" s="134"/>
      <c r="O5907" s="134"/>
      <c r="P5907" s="166"/>
      <c r="Q5907" s="164"/>
      <c r="R5907" s="165"/>
      <c r="S5907" s="138"/>
      <c r="T5907" s="138"/>
      <c r="U5907" s="138"/>
      <c r="V5907" s="138"/>
      <c r="W5907" s="166"/>
      <c r="X5907" s="135"/>
      <c r="Y5907" s="418">
        <f t="shared" si="850"/>
        <v>0</v>
      </c>
      <c r="Z5907" s="291">
        <f t="shared" si="851"/>
        <v>0</v>
      </c>
      <c r="AA5907" s="163"/>
      <c r="AB5907" s="177" t="str">
        <f t="shared" si="852"/>
        <v/>
      </c>
      <c r="AC5907" s="283" t="str">
        <f t="shared" si="853"/>
        <v/>
      </c>
      <c r="AD5907" s="283" t="str">
        <f t="shared" si="854"/>
        <v/>
      </c>
      <c r="AE5907" s="163"/>
      <c r="AF5907" s="162"/>
    </row>
    <row r="5908" spans="1:32">
      <c r="A5908" s="134">
        <v>5899</v>
      </c>
      <c r="B5908" s="136"/>
      <c r="C5908" s="146">
        <f t="shared" si="847"/>
        <v>0</v>
      </c>
      <c r="D5908" s="146">
        <f t="shared" si="848"/>
        <v>1</v>
      </c>
      <c r="E5908" s="146">
        <f t="shared" si="849"/>
        <v>1900</v>
      </c>
      <c r="F5908" s="137"/>
      <c r="G5908" s="287"/>
      <c r="H5908" s="137"/>
      <c r="I5908" s="134"/>
      <c r="J5908" s="204"/>
      <c r="K5908" s="133"/>
      <c r="L5908" s="134"/>
      <c r="M5908" s="133"/>
      <c r="N5908" s="134"/>
      <c r="O5908" s="134"/>
      <c r="P5908" s="166"/>
      <c r="Q5908" s="164"/>
      <c r="R5908" s="165"/>
      <c r="S5908" s="138"/>
      <c r="T5908" s="138"/>
      <c r="U5908" s="138"/>
      <c r="V5908" s="138"/>
      <c r="W5908" s="166"/>
      <c r="X5908" s="135"/>
      <c r="Y5908" s="418">
        <f t="shared" si="850"/>
        <v>0</v>
      </c>
      <c r="Z5908" s="291">
        <f t="shared" si="851"/>
        <v>0</v>
      </c>
      <c r="AA5908" s="163"/>
      <c r="AB5908" s="177" t="str">
        <f t="shared" si="852"/>
        <v/>
      </c>
      <c r="AC5908" s="283" t="str">
        <f t="shared" si="853"/>
        <v/>
      </c>
      <c r="AD5908" s="283" t="str">
        <f t="shared" si="854"/>
        <v/>
      </c>
      <c r="AE5908" s="163"/>
      <c r="AF5908" s="162"/>
    </row>
    <row r="5909" spans="1:32">
      <c r="A5909" s="134">
        <v>5900</v>
      </c>
      <c r="B5909" s="136"/>
      <c r="C5909" s="146">
        <f t="shared" si="847"/>
        <v>0</v>
      </c>
      <c r="D5909" s="146">
        <f t="shared" si="848"/>
        <v>1</v>
      </c>
      <c r="E5909" s="146">
        <f t="shared" si="849"/>
        <v>1900</v>
      </c>
      <c r="F5909" s="137"/>
      <c r="G5909" s="287"/>
      <c r="H5909" s="137"/>
      <c r="I5909" s="134"/>
      <c r="J5909" s="204"/>
      <c r="K5909" s="133"/>
      <c r="L5909" s="134"/>
      <c r="M5909" s="133"/>
      <c r="N5909" s="134"/>
      <c r="O5909" s="134"/>
      <c r="P5909" s="166"/>
      <c r="Q5909" s="164"/>
      <c r="R5909" s="165"/>
      <c r="S5909" s="138"/>
      <c r="T5909" s="138"/>
      <c r="U5909" s="138"/>
      <c r="V5909" s="138"/>
      <c r="W5909" s="166"/>
      <c r="X5909" s="135"/>
      <c r="Y5909" s="418">
        <f t="shared" si="850"/>
        <v>0</v>
      </c>
      <c r="Z5909" s="291">
        <f t="shared" si="851"/>
        <v>0</v>
      </c>
      <c r="AA5909" s="163"/>
      <c r="AB5909" s="177" t="str">
        <f t="shared" si="852"/>
        <v/>
      </c>
      <c r="AC5909" s="283" t="str">
        <f t="shared" si="853"/>
        <v/>
      </c>
      <c r="AD5909" s="283" t="str">
        <f t="shared" si="854"/>
        <v/>
      </c>
      <c r="AE5909" s="163"/>
      <c r="AF5909" s="162"/>
    </row>
    <row r="5910" spans="1:32">
      <c r="A5910" s="134">
        <v>5901</v>
      </c>
      <c r="B5910" s="136"/>
      <c r="C5910" s="146">
        <f t="shared" si="847"/>
        <v>0</v>
      </c>
      <c r="D5910" s="146">
        <f t="shared" si="848"/>
        <v>1</v>
      </c>
      <c r="E5910" s="146">
        <f t="shared" si="849"/>
        <v>1900</v>
      </c>
      <c r="F5910" s="137"/>
      <c r="G5910" s="287"/>
      <c r="H5910" s="137"/>
      <c r="I5910" s="134"/>
      <c r="J5910" s="204"/>
      <c r="K5910" s="133"/>
      <c r="L5910" s="134"/>
      <c r="M5910" s="133"/>
      <c r="N5910" s="134"/>
      <c r="O5910" s="134"/>
      <c r="P5910" s="166"/>
      <c r="Q5910" s="164"/>
      <c r="R5910" s="165"/>
      <c r="S5910" s="138"/>
      <c r="T5910" s="138"/>
      <c r="U5910" s="138"/>
      <c r="V5910" s="138"/>
      <c r="W5910" s="166"/>
      <c r="X5910" s="135"/>
      <c r="Y5910" s="418">
        <f t="shared" si="850"/>
        <v>0</v>
      </c>
      <c r="Z5910" s="291">
        <f t="shared" si="851"/>
        <v>0</v>
      </c>
      <c r="AA5910" s="163"/>
      <c r="AB5910" s="177" t="str">
        <f t="shared" si="852"/>
        <v/>
      </c>
      <c r="AC5910" s="283" t="str">
        <f t="shared" si="853"/>
        <v/>
      </c>
      <c r="AD5910" s="283" t="str">
        <f t="shared" si="854"/>
        <v/>
      </c>
      <c r="AE5910" s="163"/>
      <c r="AF5910" s="162"/>
    </row>
    <row r="5911" spans="1:32">
      <c r="A5911" s="134">
        <v>5902</v>
      </c>
      <c r="B5911" s="136"/>
      <c r="C5911" s="146">
        <f t="shared" si="847"/>
        <v>0</v>
      </c>
      <c r="D5911" s="146">
        <f t="shared" si="848"/>
        <v>1</v>
      </c>
      <c r="E5911" s="146">
        <f t="shared" si="849"/>
        <v>1900</v>
      </c>
      <c r="F5911" s="137"/>
      <c r="G5911" s="287"/>
      <c r="H5911" s="137"/>
      <c r="I5911" s="134"/>
      <c r="J5911" s="204"/>
      <c r="K5911" s="133"/>
      <c r="L5911" s="134"/>
      <c r="M5911" s="133"/>
      <c r="N5911" s="134"/>
      <c r="O5911" s="134"/>
      <c r="P5911" s="166"/>
      <c r="Q5911" s="164"/>
      <c r="R5911" s="165"/>
      <c r="S5911" s="138"/>
      <c r="T5911" s="138"/>
      <c r="U5911" s="138"/>
      <c r="V5911" s="138"/>
      <c r="W5911" s="166"/>
      <c r="X5911" s="135"/>
      <c r="Y5911" s="418">
        <f t="shared" si="850"/>
        <v>0</v>
      </c>
      <c r="Z5911" s="291">
        <f t="shared" si="851"/>
        <v>0</v>
      </c>
      <c r="AA5911" s="163"/>
      <c r="AB5911" s="177" t="str">
        <f t="shared" si="852"/>
        <v/>
      </c>
      <c r="AC5911" s="283" t="str">
        <f t="shared" si="853"/>
        <v/>
      </c>
      <c r="AD5911" s="283" t="str">
        <f t="shared" si="854"/>
        <v/>
      </c>
      <c r="AE5911" s="163"/>
      <c r="AF5911" s="162"/>
    </row>
    <row r="5912" spans="1:32">
      <c r="A5912" s="134">
        <v>5903</v>
      </c>
      <c r="B5912" s="136"/>
      <c r="C5912" s="146">
        <f t="shared" si="847"/>
        <v>0</v>
      </c>
      <c r="D5912" s="146">
        <f t="shared" si="848"/>
        <v>1</v>
      </c>
      <c r="E5912" s="146">
        <f t="shared" si="849"/>
        <v>1900</v>
      </c>
      <c r="F5912" s="137"/>
      <c r="G5912" s="287"/>
      <c r="H5912" s="137"/>
      <c r="I5912" s="134"/>
      <c r="J5912" s="204"/>
      <c r="K5912" s="133"/>
      <c r="L5912" s="134"/>
      <c r="M5912" s="133"/>
      <c r="N5912" s="134"/>
      <c r="O5912" s="134"/>
      <c r="P5912" s="166"/>
      <c r="Q5912" s="164"/>
      <c r="R5912" s="165"/>
      <c r="S5912" s="138"/>
      <c r="T5912" s="138"/>
      <c r="U5912" s="138"/>
      <c r="V5912" s="138"/>
      <c r="W5912" s="166"/>
      <c r="X5912" s="135"/>
      <c r="Y5912" s="418">
        <f t="shared" si="850"/>
        <v>0</v>
      </c>
      <c r="Z5912" s="291">
        <f t="shared" si="851"/>
        <v>0</v>
      </c>
      <c r="AA5912" s="163"/>
      <c r="AB5912" s="177" t="str">
        <f t="shared" si="852"/>
        <v/>
      </c>
      <c r="AC5912" s="283" t="str">
        <f t="shared" si="853"/>
        <v/>
      </c>
      <c r="AD5912" s="283" t="str">
        <f t="shared" si="854"/>
        <v/>
      </c>
      <c r="AE5912" s="163"/>
      <c r="AF5912" s="162"/>
    </row>
    <row r="5913" spans="1:32">
      <c r="A5913" s="134">
        <v>5904</v>
      </c>
      <c r="B5913" s="136"/>
      <c r="C5913" s="146">
        <f t="shared" si="847"/>
        <v>0</v>
      </c>
      <c r="D5913" s="146">
        <f t="shared" si="848"/>
        <v>1</v>
      </c>
      <c r="E5913" s="146">
        <f t="shared" si="849"/>
        <v>1900</v>
      </c>
      <c r="F5913" s="137"/>
      <c r="G5913" s="287"/>
      <c r="H5913" s="137"/>
      <c r="I5913" s="134"/>
      <c r="J5913" s="204"/>
      <c r="K5913" s="133"/>
      <c r="L5913" s="134"/>
      <c r="M5913" s="133"/>
      <c r="N5913" s="134"/>
      <c r="O5913" s="134"/>
      <c r="P5913" s="166"/>
      <c r="Q5913" s="164"/>
      <c r="R5913" s="165"/>
      <c r="S5913" s="138"/>
      <c r="T5913" s="138"/>
      <c r="U5913" s="138"/>
      <c r="V5913" s="138"/>
      <c r="W5913" s="166"/>
      <c r="X5913" s="135"/>
      <c r="Y5913" s="418">
        <f t="shared" si="850"/>
        <v>0</v>
      </c>
      <c r="Z5913" s="291">
        <f t="shared" si="851"/>
        <v>0</v>
      </c>
      <c r="AA5913" s="163"/>
      <c r="AB5913" s="177" t="str">
        <f t="shared" si="852"/>
        <v/>
      </c>
      <c r="AC5913" s="283" t="str">
        <f t="shared" si="853"/>
        <v/>
      </c>
      <c r="AD5913" s="283" t="str">
        <f t="shared" si="854"/>
        <v/>
      </c>
      <c r="AE5913" s="163"/>
      <c r="AF5913" s="162"/>
    </row>
    <row r="5914" spans="1:32">
      <c r="A5914" s="134">
        <v>5905</v>
      </c>
      <c r="B5914" s="136"/>
      <c r="C5914" s="146">
        <f t="shared" si="847"/>
        <v>0</v>
      </c>
      <c r="D5914" s="146">
        <f t="shared" si="848"/>
        <v>1</v>
      </c>
      <c r="E5914" s="146">
        <f t="shared" si="849"/>
        <v>1900</v>
      </c>
      <c r="F5914" s="137"/>
      <c r="G5914" s="287"/>
      <c r="H5914" s="137"/>
      <c r="I5914" s="134"/>
      <c r="J5914" s="204"/>
      <c r="K5914" s="133"/>
      <c r="L5914" s="134"/>
      <c r="M5914" s="133"/>
      <c r="N5914" s="134"/>
      <c r="O5914" s="134"/>
      <c r="P5914" s="166"/>
      <c r="Q5914" s="164"/>
      <c r="R5914" s="165"/>
      <c r="S5914" s="138"/>
      <c r="T5914" s="138"/>
      <c r="U5914" s="138"/>
      <c r="V5914" s="138"/>
      <c r="W5914" s="166"/>
      <c r="X5914" s="135"/>
      <c r="Y5914" s="418">
        <f t="shared" si="850"/>
        <v>0</v>
      </c>
      <c r="Z5914" s="291">
        <f t="shared" si="851"/>
        <v>0</v>
      </c>
      <c r="AA5914" s="163"/>
      <c r="AB5914" s="177" t="str">
        <f t="shared" si="852"/>
        <v/>
      </c>
      <c r="AC5914" s="283" t="str">
        <f t="shared" si="853"/>
        <v/>
      </c>
      <c r="AD5914" s="283" t="str">
        <f t="shared" si="854"/>
        <v/>
      </c>
      <c r="AE5914" s="163"/>
      <c r="AF5914" s="162"/>
    </row>
    <row r="5915" spans="1:32">
      <c r="A5915" s="134">
        <v>5906</v>
      </c>
      <c r="B5915" s="136"/>
      <c r="C5915" s="146">
        <f t="shared" si="847"/>
        <v>0</v>
      </c>
      <c r="D5915" s="146">
        <f t="shared" si="848"/>
        <v>1</v>
      </c>
      <c r="E5915" s="146">
        <f t="shared" si="849"/>
        <v>1900</v>
      </c>
      <c r="F5915" s="137"/>
      <c r="G5915" s="287"/>
      <c r="H5915" s="137"/>
      <c r="I5915" s="134"/>
      <c r="J5915" s="204"/>
      <c r="K5915" s="133"/>
      <c r="L5915" s="134"/>
      <c r="M5915" s="133"/>
      <c r="N5915" s="134"/>
      <c r="O5915" s="134"/>
      <c r="P5915" s="166"/>
      <c r="Q5915" s="164"/>
      <c r="R5915" s="165"/>
      <c r="S5915" s="138"/>
      <c r="T5915" s="138"/>
      <c r="U5915" s="138"/>
      <c r="V5915" s="138"/>
      <c r="W5915" s="166"/>
      <c r="X5915" s="135"/>
      <c r="Y5915" s="418">
        <f t="shared" si="850"/>
        <v>0</v>
      </c>
      <c r="Z5915" s="291">
        <f t="shared" si="851"/>
        <v>0</v>
      </c>
      <c r="AA5915" s="163"/>
      <c r="AB5915" s="177" t="str">
        <f t="shared" si="852"/>
        <v/>
      </c>
      <c r="AC5915" s="283" t="str">
        <f t="shared" si="853"/>
        <v/>
      </c>
      <c r="AD5915" s="283" t="str">
        <f t="shared" si="854"/>
        <v/>
      </c>
      <c r="AE5915" s="163"/>
      <c r="AF5915" s="162"/>
    </row>
    <row r="5916" spans="1:32">
      <c r="A5916" s="134">
        <v>5907</v>
      </c>
      <c r="B5916" s="136"/>
      <c r="C5916" s="146">
        <f t="shared" si="847"/>
        <v>0</v>
      </c>
      <c r="D5916" s="146">
        <f t="shared" si="848"/>
        <v>1</v>
      </c>
      <c r="E5916" s="146">
        <f t="shared" si="849"/>
        <v>1900</v>
      </c>
      <c r="F5916" s="137"/>
      <c r="G5916" s="287"/>
      <c r="H5916" s="137"/>
      <c r="I5916" s="134"/>
      <c r="J5916" s="204"/>
      <c r="K5916" s="133"/>
      <c r="L5916" s="134"/>
      <c r="M5916" s="133"/>
      <c r="N5916" s="134"/>
      <c r="O5916" s="134"/>
      <c r="P5916" s="166"/>
      <c r="Q5916" s="164"/>
      <c r="R5916" s="165"/>
      <c r="S5916" s="138"/>
      <c r="T5916" s="138"/>
      <c r="U5916" s="138"/>
      <c r="V5916" s="138"/>
      <c r="W5916" s="166"/>
      <c r="X5916" s="135"/>
      <c r="Y5916" s="418">
        <f t="shared" si="850"/>
        <v>0</v>
      </c>
      <c r="Z5916" s="291">
        <f t="shared" si="851"/>
        <v>0</v>
      </c>
      <c r="AA5916" s="163"/>
      <c r="AB5916" s="177" t="str">
        <f t="shared" si="852"/>
        <v/>
      </c>
      <c r="AC5916" s="283" t="str">
        <f t="shared" si="853"/>
        <v/>
      </c>
      <c r="AD5916" s="283" t="str">
        <f t="shared" si="854"/>
        <v/>
      </c>
      <c r="AE5916" s="163"/>
      <c r="AF5916" s="162"/>
    </row>
    <row r="5917" spans="1:32">
      <c r="A5917" s="134">
        <v>5908</v>
      </c>
      <c r="B5917" s="136"/>
      <c r="C5917" s="146">
        <f t="shared" si="847"/>
        <v>0</v>
      </c>
      <c r="D5917" s="146">
        <f t="shared" si="848"/>
        <v>1</v>
      </c>
      <c r="E5917" s="146">
        <f t="shared" si="849"/>
        <v>1900</v>
      </c>
      <c r="F5917" s="137"/>
      <c r="G5917" s="287"/>
      <c r="H5917" s="137"/>
      <c r="I5917" s="134"/>
      <c r="J5917" s="204"/>
      <c r="K5917" s="133"/>
      <c r="L5917" s="134"/>
      <c r="M5917" s="133"/>
      <c r="N5917" s="134"/>
      <c r="O5917" s="134"/>
      <c r="P5917" s="166"/>
      <c r="Q5917" s="164"/>
      <c r="R5917" s="165"/>
      <c r="S5917" s="138"/>
      <c r="T5917" s="138"/>
      <c r="U5917" s="138"/>
      <c r="V5917" s="138"/>
      <c r="W5917" s="166"/>
      <c r="X5917" s="135"/>
      <c r="Y5917" s="418">
        <f t="shared" si="850"/>
        <v>0</v>
      </c>
      <c r="Z5917" s="291">
        <f t="shared" si="851"/>
        <v>0</v>
      </c>
      <c r="AA5917" s="163"/>
      <c r="AB5917" s="177" t="str">
        <f t="shared" si="852"/>
        <v/>
      </c>
      <c r="AC5917" s="283" t="str">
        <f t="shared" si="853"/>
        <v/>
      </c>
      <c r="AD5917" s="283" t="str">
        <f t="shared" si="854"/>
        <v/>
      </c>
      <c r="AE5917" s="163"/>
      <c r="AF5917" s="162"/>
    </row>
    <row r="5918" spans="1:32">
      <c r="A5918" s="134">
        <v>5909</v>
      </c>
      <c r="B5918" s="136"/>
      <c r="C5918" s="146">
        <f t="shared" si="847"/>
        <v>0</v>
      </c>
      <c r="D5918" s="146">
        <f t="shared" si="848"/>
        <v>1</v>
      </c>
      <c r="E5918" s="146">
        <f t="shared" si="849"/>
        <v>1900</v>
      </c>
      <c r="F5918" s="137"/>
      <c r="G5918" s="287"/>
      <c r="H5918" s="137"/>
      <c r="I5918" s="134"/>
      <c r="J5918" s="204"/>
      <c r="K5918" s="133"/>
      <c r="L5918" s="134"/>
      <c r="M5918" s="133"/>
      <c r="N5918" s="134"/>
      <c r="O5918" s="134"/>
      <c r="P5918" s="166"/>
      <c r="Q5918" s="164"/>
      <c r="R5918" s="165"/>
      <c r="S5918" s="138"/>
      <c r="T5918" s="138"/>
      <c r="U5918" s="138"/>
      <c r="V5918" s="138"/>
      <c r="W5918" s="166"/>
      <c r="X5918" s="135"/>
      <c r="Y5918" s="418">
        <f t="shared" si="850"/>
        <v>0</v>
      </c>
      <c r="Z5918" s="291">
        <f t="shared" si="851"/>
        <v>0</v>
      </c>
      <c r="AA5918" s="163"/>
      <c r="AB5918" s="177" t="str">
        <f t="shared" si="852"/>
        <v/>
      </c>
      <c r="AC5918" s="283" t="str">
        <f t="shared" si="853"/>
        <v/>
      </c>
      <c r="AD5918" s="283" t="str">
        <f t="shared" si="854"/>
        <v/>
      </c>
      <c r="AE5918" s="163"/>
      <c r="AF5918" s="162"/>
    </row>
    <row r="5919" spans="1:32">
      <c r="A5919" s="134">
        <v>5910</v>
      </c>
      <c r="B5919" s="136"/>
      <c r="C5919" s="146">
        <f t="shared" si="847"/>
        <v>0</v>
      </c>
      <c r="D5919" s="146">
        <f t="shared" si="848"/>
        <v>1</v>
      </c>
      <c r="E5919" s="146">
        <f t="shared" si="849"/>
        <v>1900</v>
      </c>
      <c r="F5919" s="137"/>
      <c r="G5919" s="287"/>
      <c r="H5919" s="137"/>
      <c r="I5919" s="134"/>
      <c r="J5919" s="204"/>
      <c r="K5919" s="133"/>
      <c r="L5919" s="134"/>
      <c r="M5919" s="133"/>
      <c r="N5919" s="134"/>
      <c r="O5919" s="134"/>
      <c r="P5919" s="166"/>
      <c r="Q5919" s="164"/>
      <c r="R5919" s="165"/>
      <c r="S5919" s="138"/>
      <c r="T5919" s="138"/>
      <c r="U5919" s="138"/>
      <c r="V5919" s="138"/>
      <c r="W5919" s="166"/>
      <c r="X5919" s="135"/>
      <c r="Y5919" s="418">
        <f t="shared" si="850"/>
        <v>0</v>
      </c>
      <c r="Z5919" s="291">
        <f t="shared" si="851"/>
        <v>0</v>
      </c>
      <c r="AA5919" s="163"/>
      <c r="AB5919" s="177" t="str">
        <f t="shared" si="852"/>
        <v/>
      </c>
      <c r="AC5919" s="283" t="str">
        <f t="shared" si="853"/>
        <v/>
      </c>
      <c r="AD5919" s="283" t="str">
        <f t="shared" si="854"/>
        <v/>
      </c>
      <c r="AE5919" s="163"/>
      <c r="AF5919" s="162"/>
    </row>
    <row r="5920" spans="1:32">
      <c r="A5920" s="134">
        <v>5911</v>
      </c>
      <c r="B5920" s="136"/>
      <c r="C5920" s="146">
        <f t="shared" si="847"/>
        <v>0</v>
      </c>
      <c r="D5920" s="146">
        <f t="shared" si="848"/>
        <v>1</v>
      </c>
      <c r="E5920" s="146">
        <f t="shared" si="849"/>
        <v>1900</v>
      </c>
      <c r="F5920" s="137"/>
      <c r="G5920" s="287"/>
      <c r="H5920" s="137"/>
      <c r="I5920" s="134"/>
      <c r="J5920" s="204"/>
      <c r="K5920" s="133"/>
      <c r="L5920" s="134"/>
      <c r="M5920" s="133"/>
      <c r="N5920" s="134"/>
      <c r="O5920" s="134"/>
      <c r="P5920" s="166"/>
      <c r="Q5920" s="164"/>
      <c r="R5920" s="165"/>
      <c r="S5920" s="138"/>
      <c r="T5920" s="138"/>
      <c r="U5920" s="138"/>
      <c r="V5920" s="138"/>
      <c r="W5920" s="166"/>
      <c r="X5920" s="135"/>
      <c r="Y5920" s="418">
        <f t="shared" si="850"/>
        <v>0</v>
      </c>
      <c r="Z5920" s="291">
        <f t="shared" si="851"/>
        <v>0</v>
      </c>
      <c r="AA5920" s="163"/>
      <c r="AB5920" s="177" t="str">
        <f t="shared" si="852"/>
        <v/>
      </c>
      <c r="AC5920" s="283" t="str">
        <f t="shared" si="853"/>
        <v/>
      </c>
      <c r="AD5920" s="283" t="str">
        <f t="shared" si="854"/>
        <v/>
      </c>
      <c r="AE5920" s="163"/>
      <c r="AF5920" s="162"/>
    </row>
    <row r="5921" spans="1:32">
      <c r="A5921" s="134">
        <v>5912</v>
      </c>
      <c r="B5921" s="136"/>
      <c r="C5921" s="146">
        <f t="shared" si="847"/>
        <v>0</v>
      </c>
      <c r="D5921" s="146">
        <f t="shared" si="848"/>
        <v>1</v>
      </c>
      <c r="E5921" s="146">
        <f t="shared" si="849"/>
        <v>1900</v>
      </c>
      <c r="F5921" s="137"/>
      <c r="G5921" s="287"/>
      <c r="H5921" s="137"/>
      <c r="I5921" s="134"/>
      <c r="J5921" s="204"/>
      <c r="K5921" s="133"/>
      <c r="L5921" s="134"/>
      <c r="M5921" s="133"/>
      <c r="N5921" s="134"/>
      <c r="O5921" s="134"/>
      <c r="P5921" s="166"/>
      <c r="Q5921" s="164"/>
      <c r="R5921" s="165"/>
      <c r="S5921" s="138"/>
      <c r="T5921" s="138"/>
      <c r="U5921" s="138"/>
      <c r="V5921" s="138"/>
      <c r="W5921" s="166"/>
      <c r="X5921" s="135"/>
      <c r="Y5921" s="418">
        <f t="shared" si="850"/>
        <v>0</v>
      </c>
      <c r="Z5921" s="291">
        <f t="shared" si="851"/>
        <v>0</v>
      </c>
      <c r="AA5921" s="163"/>
      <c r="AB5921" s="177" t="str">
        <f t="shared" si="852"/>
        <v/>
      </c>
      <c r="AC5921" s="283" t="str">
        <f t="shared" si="853"/>
        <v/>
      </c>
      <c r="AD5921" s="283" t="str">
        <f t="shared" si="854"/>
        <v/>
      </c>
      <c r="AE5921" s="163"/>
      <c r="AF5921" s="162"/>
    </row>
    <row r="5922" spans="1:32">
      <c r="A5922" s="134">
        <v>5913</v>
      </c>
      <c r="B5922" s="136"/>
      <c r="C5922" s="146">
        <f t="shared" si="847"/>
        <v>0</v>
      </c>
      <c r="D5922" s="146">
        <f t="shared" si="848"/>
        <v>1</v>
      </c>
      <c r="E5922" s="146">
        <f t="shared" si="849"/>
        <v>1900</v>
      </c>
      <c r="F5922" s="137"/>
      <c r="G5922" s="287"/>
      <c r="H5922" s="137"/>
      <c r="I5922" s="134"/>
      <c r="J5922" s="204"/>
      <c r="K5922" s="133"/>
      <c r="L5922" s="134"/>
      <c r="M5922" s="133"/>
      <c r="N5922" s="134"/>
      <c r="O5922" s="134"/>
      <c r="P5922" s="166"/>
      <c r="Q5922" s="164"/>
      <c r="R5922" s="165"/>
      <c r="S5922" s="138"/>
      <c r="T5922" s="138"/>
      <c r="U5922" s="138"/>
      <c r="V5922" s="138"/>
      <c r="W5922" s="166"/>
      <c r="X5922" s="135"/>
      <c r="Y5922" s="418">
        <f t="shared" si="850"/>
        <v>0</v>
      </c>
      <c r="Z5922" s="291">
        <f t="shared" si="851"/>
        <v>0</v>
      </c>
      <c r="AA5922" s="163"/>
      <c r="AB5922" s="177" t="str">
        <f t="shared" si="852"/>
        <v/>
      </c>
      <c r="AC5922" s="283" t="str">
        <f t="shared" si="853"/>
        <v/>
      </c>
      <c r="AD5922" s="283" t="str">
        <f t="shared" si="854"/>
        <v/>
      </c>
      <c r="AE5922" s="163"/>
      <c r="AF5922" s="162"/>
    </row>
    <row r="5923" spans="1:32">
      <c r="A5923" s="134">
        <v>5914</v>
      </c>
      <c r="B5923" s="136"/>
      <c r="C5923" s="146">
        <f t="shared" si="847"/>
        <v>0</v>
      </c>
      <c r="D5923" s="146">
        <f t="shared" si="848"/>
        <v>1</v>
      </c>
      <c r="E5923" s="146">
        <f t="shared" si="849"/>
        <v>1900</v>
      </c>
      <c r="F5923" s="137"/>
      <c r="G5923" s="287"/>
      <c r="H5923" s="137"/>
      <c r="I5923" s="134"/>
      <c r="J5923" s="204"/>
      <c r="K5923" s="133"/>
      <c r="L5923" s="134"/>
      <c r="M5923" s="133"/>
      <c r="N5923" s="134"/>
      <c r="O5923" s="134"/>
      <c r="P5923" s="166"/>
      <c r="Q5923" s="164"/>
      <c r="R5923" s="165"/>
      <c r="S5923" s="138"/>
      <c r="T5923" s="138"/>
      <c r="U5923" s="138"/>
      <c r="V5923" s="138"/>
      <c r="W5923" s="166"/>
      <c r="X5923" s="135"/>
      <c r="Y5923" s="418">
        <f t="shared" si="850"/>
        <v>0</v>
      </c>
      <c r="Z5923" s="291">
        <f t="shared" si="851"/>
        <v>0</v>
      </c>
      <c r="AA5923" s="163"/>
      <c r="AB5923" s="177" t="str">
        <f t="shared" si="852"/>
        <v/>
      </c>
      <c r="AC5923" s="283" t="str">
        <f t="shared" si="853"/>
        <v/>
      </c>
      <c r="AD5923" s="283" t="str">
        <f t="shared" si="854"/>
        <v/>
      </c>
      <c r="AE5923" s="163"/>
      <c r="AF5923" s="162"/>
    </row>
    <row r="5924" spans="1:32">
      <c r="A5924" s="134">
        <v>5915</v>
      </c>
      <c r="B5924" s="136"/>
      <c r="C5924" s="146">
        <f t="shared" si="847"/>
        <v>0</v>
      </c>
      <c r="D5924" s="146">
        <f t="shared" si="848"/>
        <v>1</v>
      </c>
      <c r="E5924" s="146">
        <f t="shared" si="849"/>
        <v>1900</v>
      </c>
      <c r="F5924" s="137"/>
      <c r="G5924" s="287"/>
      <c r="H5924" s="137"/>
      <c r="I5924" s="134"/>
      <c r="J5924" s="204"/>
      <c r="K5924" s="133"/>
      <c r="L5924" s="134"/>
      <c r="M5924" s="133"/>
      <c r="N5924" s="134"/>
      <c r="O5924" s="134"/>
      <c r="P5924" s="166"/>
      <c r="Q5924" s="164"/>
      <c r="R5924" s="165"/>
      <c r="S5924" s="138"/>
      <c r="T5924" s="138"/>
      <c r="U5924" s="138"/>
      <c r="V5924" s="138"/>
      <c r="W5924" s="166"/>
      <c r="X5924" s="135"/>
      <c r="Y5924" s="418">
        <f t="shared" si="850"/>
        <v>0</v>
      </c>
      <c r="Z5924" s="291">
        <f t="shared" si="851"/>
        <v>0</v>
      </c>
      <c r="AA5924" s="163"/>
      <c r="AB5924" s="177" t="str">
        <f t="shared" si="852"/>
        <v/>
      </c>
      <c r="AC5924" s="283" t="str">
        <f t="shared" si="853"/>
        <v/>
      </c>
      <c r="AD5924" s="283" t="str">
        <f t="shared" si="854"/>
        <v/>
      </c>
      <c r="AE5924" s="163"/>
      <c r="AF5924" s="162"/>
    </row>
    <row r="5925" spans="1:32">
      <c r="A5925" s="134">
        <v>5916</v>
      </c>
      <c r="B5925" s="136"/>
      <c r="C5925" s="146">
        <f t="shared" si="847"/>
        <v>0</v>
      </c>
      <c r="D5925" s="146">
        <f t="shared" si="848"/>
        <v>1</v>
      </c>
      <c r="E5925" s="146">
        <f t="shared" si="849"/>
        <v>1900</v>
      </c>
      <c r="F5925" s="137"/>
      <c r="G5925" s="287"/>
      <c r="H5925" s="137"/>
      <c r="I5925" s="134"/>
      <c r="J5925" s="204"/>
      <c r="K5925" s="133"/>
      <c r="L5925" s="134"/>
      <c r="M5925" s="133"/>
      <c r="N5925" s="134"/>
      <c r="O5925" s="134"/>
      <c r="P5925" s="166"/>
      <c r="Q5925" s="164"/>
      <c r="R5925" s="165"/>
      <c r="S5925" s="138"/>
      <c r="T5925" s="138"/>
      <c r="U5925" s="138"/>
      <c r="V5925" s="138"/>
      <c r="W5925" s="166"/>
      <c r="X5925" s="135"/>
      <c r="Y5925" s="418">
        <f t="shared" si="850"/>
        <v>0</v>
      </c>
      <c r="Z5925" s="291">
        <f t="shared" si="851"/>
        <v>0</v>
      </c>
      <c r="AA5925" s="163"/>
      <c r="AB5925" s="177" t="str">
        <f t="shared" si="852"/>
        <v/>
      </c>
      <c r="AC5925" s="283" t="str">
        <f t="shared" si="853"/>
        <v/>
      </c>
      <c r="AD5925" s="283" t="str">
        <f t="shared" si="854"/>
        <v/>
      </c>
      <c r="AE5925" s="163"/>
      <c r="AF5925" s="162"/>
    </row>
    <row r="5926" spans="1:32">
      <c r="A5926" s="134">
        <v>5917</v>
      </c>
      <c r="B5926" s="136"/>
      <c r="C5926" s="146">
        <f t="shared" si="847"/>
        <v>0</v>
      </c>
      <c r="D5926" s="146">
        <f t="shared" si="848"/>
        <v>1</v>
      </c>
      <c r="E5926" s="146">
        <f t="shared" si="849"/>
        <v>1900</v>
      </c>
      <c r="F5926" s="137"/>
      <c r="G5926" s="287"/>
      <c r="H5926" s="137"/>
      <c r="I5926" s="134"/>
      <c r="J5926" s="204"/>
      <c r="K5926" s="133"/>
      <c r="L5926" s="134"/>
      <c r="M5926" s="133"/>
      <c r="N5926" s="134"/>
      <c r="O5926" s="134"/>
      <c r="P5926" s="166"/>
      <c r="Q5926" s="164"/>
      <c r="R5926" s="165"/>
      <c r="S5926" s="138"/>
      <c r="T5926" s="138"/>
      <c r="U5926" s="138"/>
      <c r="V5926" s="138"/>
      <c r="W5926" s="166"/>
      <c r="X5926" s="135"/>
      <c r="Y5926" s="418">
        <f t="shared" si="850"/>
        <v>0</v>
      </c>
      <c r="Z5926" s="291">
        <f t="shared" si="851"/>
        <v>0</v>
      </c>
      <c r="AA5926" s="163"/>
      <c r="AB5926" s="177" t="str">
        <f t="shared" si="852"/>
        <v/>
      </c>
      <c r="AC5926" s="283" t="str">
        <f t="shared" si="853"/>
        <v/>
      </c>
      <c r="AD5926" s="283" t="str">
        <f t="shared" si="854"/>
        <v/>
      </c>
      <c r="AE5926" s="163"/>
      <c r="AF5926" s="162"/>
    </row>
    <row r="5927" spans="1:32">
      <c r="A5927" s="134">
        <v>5918</v>
      </c>
      <c r="B5927" s="136"/>
      <c r="C5927" s="146">
        <f t="shared" si="847"/>
        <v>0</v>
      </c>
      <c r="D5927" s="146">
        <f t="shared" si="848"/>
        <v>1</v>
      </c>
      <c r="E5927" s="146">
        <f t="shared" si="849"/>
        <v>1900</v>
      </c>
      <c r="F5927" s="137"/>
      <c r="G5927" s="287"/>
      <c r="H5927" s="137"/>
      <c r="I5927" s="134"/>
      <c r="J5927" s="204"/>
      <c r="K5927" s="133"/>
      <c r="L5927" s="134"/>
      <c r="M5927" s="133"/>
      <c r="N5927" s="134"/>
      <c r="O5927" s="134"/>
      <c r="P5927" s="166"/>
      <c r="Q5927" s="164"/>
      <c r="R5927" s="165"/>
      <c r="S5927" s="138"/>
      <c r="T5927" s="138"/>
      <c r="U5927" s="138"/>
      <c r="V5927" s="138"/>
      <c r="W5927" s="166"/>
      <c r="X5927" s="135"/>
      <c r="Y5927" s="418">
        <f t="shared" si="850"/>
        <v>0</v>
      </c>
      <c r="Z5927" s="291">
        <f t="shared" si="851"/>
        <v>0</v>
      </c>
      <c r="AA5927" s="163"/>
      <c r="AB5927" s="177" t="str">
        <f t="shared" si="852"/>
        <v/>
      </c>
      <c r="AC5927" s="283" t="str">
        <f t="shared" si="853"/>
        <v/>
      </c>
      <c r="AD5927" s="283" t="str">
        <f t="shared" si="854"/>
        <v/>
      </c>
      <c r="AE5927" s="163"/>
      <c r="AF5927" s="162"/>
    </row>
    <row r="5928" spans="1:32">
      <c r="A5928" s="134">
        <v>5919</v>
      </c>
      <c r="B5928" s="136"/>
      <c r="C5928" s="146">
        <f t="shared" si="847"/>
        <v>0</v>
      </c>
      <c r="D5928" s="146">
        <f t="shared" si="848"/>
        <v>1</v>
      </c>
      <c r="E5928" s="146">
        <f t="shared" si="849"/>
        <v>1900</v>
      </c>
      <c r="F5928" s="137"/>
      <c r="G5928" s="287"/>
      <c r="H5928" s="137"/>
      <c r="I5928" s="134"/>
      <c r="J5928" s="204"/>
      <c r="K5928" s="133"/>
      <c r="L5928" s="134"/>
      <c r="M5928" s="133"/>
      <c r="N5928" s="134"/>
      <c r="O5928" s="134"/>
      <c r="P5928" s="166"/>
      <c r="Q5928" s="164"/>
      <c r="R5928" s="165"/>
      <c r="S5928" s="138"/>
      <c r="T5928" s="138"/>
      <c r="U5928" s="138"/>
      <c r="V5928" s="138"/>
      <c r="W5928" s="166"/>
      <c r="X5928" s="135"/>
      <c r="Y5928" s="418">
        <f t="shared" si="850"/>
        <v>0</v>
      </c>
      <c r="Z5928" s="291">
        <f t="shared" si="851"/>
        <v>0</v>
      </c>
      <c r="AA5928" s="163"/>
      <c r="AB5928" s="177" t="str">
        <f t="shared" si="852"/>
        <v/>
      </c>
      <c r="AC5928" s="283" t="str">
        <f t="shared" si="853"/>
        <v/>
      </c>
      <c r="AD5928" s="283" t="str">
        <f t="shared" si="854"/>
        <v/>
      </c>
      <c r="AE5928" s="163"/>
      <c r="AF5928" s="162"/>
    </row>
    <row r="5929" spans="1:32">
      <c r="A5929" s="134">
        <v>5920</v>
      </c>
      <c r="B5929" s="136"/>
      <c r="C5929" s="146">
        <f t="shared" si="847"/>
        <v>0</v>
      </c>
      <c r="D5929" s="146">
        <f t="shared" si="848"/>
        <v>1</v>
      </c>
      <c r="E5929" s="146">
        <f t="shared" si="849"/>
        <v>1900</v>
      </c>
      <c r="F5929" s="137"/>
      <c r="G5929" s="287"/>
      <c r="H5929" s="137"/>
      <c r="I5929" s="134"/>
      <c r="J5929" s="204"/>
      <c r="K5929" s="133"/>
      <c r="L5929" s="134"/>
      <c r="M5929" s="133"/>
      <c r="N5929" s="134"/>
      <c r="O5929" s="134"/>
      <c r="P5929" s="166"/>
      <c r="Q5929" s="164"/>
      <c r="R5929" s="165"/>
      <c r="S5929" s="138"/>
      <c r="T5929" s="138"/>
      <c r="U5929" s="138"/>
      <c r="V5929" s="138"/>
      <c r="W5929" s="166"/>
      <c r="X5929" s="135"/>
      <c r="Y5929" s="418">
        <f t="shared" si="850"/>
        <v>0</v>
      </c>
      <c r="Z5929" s="291">
        <f t="shared" si="851"/>
        <v>0</v>
      </c>
      <c r="AA5929" s="163"/>
      <c r="AB5929" s="177" t="str">
        <f t="shared" si="852"/>
        <v/>
      </c>
      <c r="AC5929" s="283" t="str">
        <f t="shared" si="853"/>
        <v/>
      </c>
      <c r="AD5929" s="283" t="str">
        <f t="shared" si="854"/>
        <v/>
      </c>
      <c r="AE5929" s="163"/>
      <c r="AF5929" s="162"/>
    </row>
    <row r="5930" spans="1:32">
      <c r="A5930" s="134">
        <v>5921</v>
      </c>
      <c r="B5930" s="136"/>
      <c r="C5930" s="146">
        <f t="shared" si="847"/>
        <v>0</v>
      </c>
      <c r="D5930" s="146">
        <f t="shared" si="848"/>
        <v>1</v>
      </c>
      <c r="E5930" s="146">
        <f t="shared" si="849"/>
        <v>1900</v>
      </c>
      <c r="F5930" s="137"/>
      <c r="G5930" s="287"/>
      <c r="H5930" s="137"/>
      <c r="I5930" s="134"/>
      <c r="J5930" s="204"/>
      <c r="K5930" s="133"/>
      <c r="L5930" s="134"/>
      <c r="M5930" s="133"/>
      <c r="N5930" s="134"/>
      <c r="O5930" s="134"/>
      <c r="P5930" s="166"/>
      <c r="Q5930" s="164"/>
      <c r="R5930" s="165"/>
      <c r="S5930" s="138"/>
      <c r="T5930" s="138"/>
      <c r="U5930" s="138"/>
      <c r="V5930" s="138"/>
      <c r="W5930" s="166"/>
      <c r="X5930" s="135"/>
      <c r="Y5930" s="418">
        <f t="shared" si="850"/>
        <v>0</v>
      </c>
      <c r="Z5930" s="291">
        <f t="shared" si="851"/>
        <v>0</v>
      </c>
      <c r="AA5930" s="163"/>
      <c r="AB5930" s="177" t="str">
        <f t="shared" si="852"/>
        <v/>
      </c>
      <c r="AC5930" s="283" t="str">
        <f t="shared" si="853"/>
        <v/>
      </c>
      <c r="AD5930" s="283" t="str">
        <f t="shared" si="854"/>
        <v/>
      </c>
      <c r="AE5930" s="163"/>
      <c r="AF5930" s="162"/>
    </row>
    <row r="5931" spans="1:32">
      <c r="A5931" s="134">
        <v>5922</v>
      </c>
      <c r="B5931" s="136"/>
      <c r="C5931" s="146">
        <f t="shared" si="847"/>
        <v>0</v>
      </c>
      <c r="D5931" s="146">
        <f t="shared" si="848"/>
        <v>1</v>
      </c>
      <c r="E5931" s="146">
        <f t="shared" si="849"/>
        <v>1900</v>
      </c>
      <c r="F5931" s="137"/>
      <c r="G5931" s="287"/>
      <c r="H5931" s="137"/>
      <c r="I5931" s="134"/>
      <c r="J5931" s="204"/>
      <c r="K5931" s="133"/>
      <c r="L5931" s="134"/>
      <c r="M5931" s="133"/>
      <c r="N5931" s="134"/>
      <c r="O5931" s="134"/>
      <c r="P5931" s="166"/>
      <c r="Q5931" s="164"/>
      <c r="R5931" s="165"/>
      <c r="S5931" s="138"/>
      <c r="T5931" s="138"/>
      <c r="U5931" s="138"/>
      <c r="V5931" s="138"/>
      <c r="W5931" s="166"/>
      <c r="X5931" s="135"/>
      <c r="Y5931" s="418">
        <f t="shared" si="850"/>
        <v>0</v>
      </c>
      <c r="Z5931" s="291">
        <f t="shared" si="851"/>
        <v>0</v>
      </c>
      <c r="AA5931" s="163"/>
      <c r="AB5931" s="177" t="str">
        <f t="shared" si="852"/>
        <v/>
      </c>
      <c r="AC5931" s="283" t="str">
        <f t="shared" si="853"/>
        <v/>
      </c>
      <c r="AD5931" s="283" t="str">
        <f t="shared" si="854"/>
        <v/>
      </c>
      <c r="AE5931" s="163"/>
      <c r="AF5931" s="162"/>
    </row>
    <row r="5932" spans="1:32">
      <c r="A5932" s="134">
        <v>5923</v>
      </c>
      <c r="B5932" s="136"/>
      <c r="C5932" s="146">
        <f t="shared" si="847"/>
        <v>0</v>
      </c>
      <c r="D5932" s="146">
        <f t="shared" si="848"/>
        <v>1</v>
      </c>
      <c r="E5932" s="146">
        <f t="shared" si="849"/>
        <v>1900</v>
      </c>
      <c r="F5932" s="137"/>
      <c r="G5932" s="287"/>
      <c r="H5932" s="137"/>
      <c r="I5932" s="134"/>
      <c r="J5932" s="204"/>
      <c r="K5932" s="133"/>
      <c r="L5932" s="134"/>
      <c r="M5932" s="133"/>
      <c r="N5932" s="134"/>
      <c r="O5932" s="134"/>
      <c r="P5932" s="166"/>
      <c r="Q5932" s="164"/>
      <c r="R5932" s="165"/>
      <c r="S5932" s="138"/>
      <c r="T5932" s="138"/>
      <c r="U5932" s="138"/>
      <c r="V5932" s="138"/>
      <c r="W5932" s="166"/>
      <c r="X5932" s="135"/>
      <c r="Y5932" s="418">
        <f t="shared" si="850"/>
        <v>0</v>
      </c>
      <c r="Z5932" s="291">
        <f t="shared" si="851"/>
        <v>0</v>
      </c>
      <c r="AA5932" s="163"/>
      <c r="AB5932" s="177" t="str">
        <f t="shared" si="852"/>
        <v/>
      </c>
      <c r="AC5932" s="283" t="str">
        <f t="shared" si="853"/>
        <v/>
      </c>
      <c r="AD5932" s="283" t="str">
        <f t="shared" si="854"/>
        <v/>
      </c>
      <c r="AE5932" s="163"/>
      <c r="AF5932" s="162"/>
    </row>
    <row r="5933" spans="1:32">
      <c r="A5933" s="134">
        <v>5924</v>
      </c>
      <c r="B5933" s="136"/>
      <c r="C5933" s="146">
        <f t="shared" si="847"/>
        <v>0</v>
      </c>
      <c r="D5933" s="146">
        <f t="shared" si="848"/>
        <v>1</v>
      </c>
      <c r="E5933" s="146">
        <f t="shared" si="849"/>
        <v>1900</v>
      </c>
      <c r="F5933" s="137"/>
      <c r="G5933" s="287"/>
      <c r="H5933" s="137"/>
      <c r="I5933" s="134"/>
      <c r="J5933" s="204"/>
      <c r="K5933" s="133"/>
      <c r="L5933" s="134"/>
      <c r="M5933" s="133"/>
      <c r="N5933" s="134"/>
      <c r="O5933" s="134"/>
      <c r="P5933" s="166"/>
      <c r="Q5933" s="164"/>
      <c r="R5933" s="165"/>
      <c r="S5933" s="138"/>
      <c r="T5933" s="138"/>
      <c r="U5933" s="138"/>
      <c r="V5933" s="138"/>
      <c r="W5933" s="166"/>
      <c r="X5933" s="135"/>
      <c r="Y5933" s="418">
        <f t="shared" si="850"/>
        <v>0</v>
      </c>
      <c r="Z5933" s="291">
        <f t="shared" si="851"/>
        <v>0</v>
      </c>
      <c r="AA5933" s="163"/>
      <c r="AB5933" s="177" t="str">
        <f t="shared" si="852"/>
        <v/>
      </c>
      <c r="AC5933" s="283" t="str">
        <f t="shared" si="853"/>
        <v/>
      </c>
      <c r="AD5933" s="283" t="str">
        <f t="shared" si="854"/>
        <v/>
      </c>
      <c r="AE5933" s="163"/>
      <c r="AF5933" s="162"/>
    </row>
    <row r="5934" spans="1:32">
      <c r="A5934" s="134">
        <v>5925</v>
      </c>
      <c r="B5934" s="136"/>
      <c r="C5934" s="146">
        <f t="shared" si="847"/>
        <v>0</v>
      </c>
      <c r="D5934" s="146">
        <f t="shared" si="848"/>
        <v>1</v>
      </c>
      <c r="E5934" s="146">
        <f t="shared" si="849"/>
        <v>1900</v>
      </c>
      <c r="F5934" s="137"/>
      <c r="G5934" s="287"/>
      <c r="H5934" s="137"/>
      <c r="I5934" s="134"/>
      <c r="J5934" s="204"/>
      <c r="K5934" s="133"/>
      <c r="L5934" s="134"/>
      <c r="M5934" s="133"/>
      <c r="N5934" s="134"/>
      <c r="O5934" s="134"/>
      <c r="P5934" s="166"/>
      <c r="Q5934" s="164"/>
      <c r="R5934" s="165"/>
      <c r="S5934" s="138"/>
      <c r="T5934" s="138"/>
      <c r="U5934" s="138"/>
      <c r="V5934" s="138"/>
      <c r="W5934" s="166"/>
      <c r="X5934" s="135"/>
      <c r="Y5934" s="418">
        <f t="shared" si="850"/>
        <v>0</v>
      </c>
      <c r="Z5934" s="291">
        <f t="shared" si="851"/>
        <v>0</v>
      </c>
      <c r="AA5934" s="163"/>
      <c r="AB5934" s="177" t="str">
        <f t="shared" si="852"/>
        <v/>
      </c>
      <c r="AC5934" s="283" t="str">
        <f t="shared" si="853"/>
        <v/>
      </c>
      <c r="AD5934" s="283" t="str">
        <f t="shared" si="854"/>
        <v/>
      </c>
      <c r="AE5934" s="163"/>
      <c r="AF5934" s="162"/>
    </row>
    <row r="5935" spans="1:32">
      <c r="A5935" s="134">
        <v>5926</v>
      </c>
      <c r="B5935" s="136"/>
      <c r="C5935" s="146">
        <f t="shared" si="847"/>
        <v>0</v>
      </c>
      <c r="D5935" s="146">
        <f t="shared" si="848"/>
        <v>1</v>
      </c>
      <c r="E5935" s="146">
        <f t="shared" si="849"/>
        <v>1900</v>
      </c>
      <c r="F5935" s="137"/>
      <c r="G5935" s="287"/>
      <c r="H5935" s="137"/>
      <c r="I5935" s="134"/>
      <c r="J5935" s="204"/>
      <c r="K5935" s="133"/>
      <c r="L5935" s="134"/>
      <c r="M5935" s="133"/>
      <c r="N5935" s="134"/>
      <c r="O5935" s="134"/>
      <c r="P5935" s="166"/>
      <c r="Q5935" s="164"/>
      <c r="R5935" s="165"/>
      <c r="S5935" s="138"/>
      <c r="T5935" s="138"/>
      <c r="U5935" s="138"/>
      <c r="V5935" s="138"/>
      <c r="W5935" s="166"/>
      <c r="X5935" s="135"/>
      <c r="Y5935" s="418">
        <f t="shared" si="850"/>
        <v>0</v>
      </c>
      <c r="Z5935" s="291">
        <f t="shared" si="851"/>
        <v>0</v>
      </c>
      <c r="AA5935" s="163"/>
      <c r="AB5935" s="177" t="str">
        <f t="shared" si="852"/>
        <v/>
      </c>
      <c r="AC5935" s="283" t="str">
        <f t="shared" si="853"/>
        <v/>
      </c>
      <c r="AD5935" s="283" t="str">
        <f t="shared" si="854"/>
        <v/>
      </c>
      <c r="AE5935" s="163"/>
      <c r="AF5935" s="162"/>
    </row>
    <row r="5936" spans="1:32">
      <c r="A5936" s="134">
        <v>5927</v>
      </c>
      <c r="B5936" s="136"/>
      <c r="C5936" s="146">
        <f t="shared" si="847"/>
        <v>0</v>
      </c>
      <c r="D5936" s="146">
        <f t="shared" si="848"/>
        <v>1</v>
      </c>
      <c r="E5936" s="146">
        <f t="shared" si="849"/>
        <v>1900</v>
      </c>
      <c r="F5936" s="137"/>
      <c r="G5936" s="287"/>
      <c r="H5936" s="137"/>
      <c r="I5936" s="134"/>
      <c r="J5936" s="204"/>
      <c r="K5936" s="133"/>
      <c r="L5936" s="134"/>
      <c r="M5936" s="133"/>
      <c r="N5936" s="134"/>
      <c r="O5936" s="134"/>
      <c r="P5936" s="166"/>
      <c r="Q5936" s="164"/>
      <c r="R5936" s="165"/>
      <c r="S5936" s="138"/>
      <c r="T5936" s="138"/>
      <c r="U5936" s="138"/>
      <c r="V5936" s="138"/>
      <c r="W5936" s="166"/>
      <c r="X5936" s="135"/>
      <c r="Y5936" s="418">
        <f t="shared" si="850"/>
        <v>0</v>
      </c>
      <c r="Z5936" s="291">
        <f t="shared" si="851"/>
        <v>0</v>
      </c>
      <c r="AA5936" s="163"/>
      <c r="AB5936" s="177" t="str">
        <f t="shared" si="852"/>
        <v/>
      </c>
      <c r="AC5936" s="283" t="str">
        <f t="shared" si="853"/>
        <v/>
      </c>
      <c r="AD5936" s="283" t="str">
        <f t="shared" si="854"/>
        <v/>
      </c>
      <c r="AE5936" s="163"/>
      <c r="AF5936" s="162"/>
    </row>
    <row r="5937" spans="1:32">
      <c r="A5937" s="134">
        <v>5928</v>
      </c>
      <c r="B5937" s="136"/>
      <c r="C5937" s="146">
        <f t="shared" si="847"/>
        <v>0</v>
      </c>
      <c r="D5937" s="146">
        <f t="shared" si="848"/>
        <v>1</v>
      </c>
      <c r="E5937" s="146">
        <f t="shared" si="849"/>
        <v>1900</v>
      </c>
      <c r="F5937" s="137"/>
      <c r="G5937" s="287"/>
      <c r="H5937" s="137"/>
      <c r="I5937" s="134"/>
      <c r="J5937" s="204"/>
      <c r="K5937" s="133"/>
      <c r="L5937" s="134"/>
      <c r="M5937" s="133"/>
      <c r="N5937" s="134"/>
      <c r="O5937" s="134"/>
      <c r="P5937" s="166"/>
      <c r="Q5937" s="164"/>
      <c r="R5937" s="165"/>
      <c r="S5937" s="138"/>
      <c r="T5937" s="138"/>
      <c r="U5937" s="138"/>
      <c r="V5937" s="138"/>
      <c r="W5937" s="166"/>
      <c r="X5937" s="135"/>
      <c r="Y5937" s="418">
        <f t="shared" si="850"/>
        <v>0</v>
      </c>
      <c r="Z5937" s="291">
        <f t="shared" si="851"/>
        <v>0</v>
      </c>
      <c r="AA5937" s="163"/>
      <c r="AB5937" s="177" t="str">
        <f t="shared" si="852"/>
        <v/>
      </c>
      <c r="AC5937" s="283" t="str">
        <f t="shared" si="853"/>
        <v/>
      </c>
      <c r="AD5937" s="283" t="str">
        <f t="shared" si="854"/>
        <v/>
      </c>
      <c r="AE5937" s="163"/>
      <c r="AF5937" s="162"/>
    </row>
    <row r="5938" spans="1:32">
      <c r="A5938" s="134">
        <v>5929</v>
      </c>
      <c r="B5938" s="136"/>
      <c r="C5938" s="146">
        <f t="shared" si="847"/>
        <v>0</v>
      </c>
      <c r="D5938" s="146">
        <f t="shared" si="848"/>
        <v>1</v>
      </c>
      <c r="E5938" s="146">
        <f t="shared" si="849"/>
        <v>1900</v>
      </c>
      <c r="F5938" s="137"/>
      <c r="G5938" s="287"/>
      <c r="H5938" s="137"/>
      <c r="I5938" s="134"/>
      <c r="J5938" s="204"/>
      <c r="K5938" s="133"/>
      <c r="L5938" s="134"/>
      <c r="M5938" s="133"/>
      <c r="N5938" s="134"/>
      <c r="O5938" s="134"/>
      <c r="P5938" s="166"/>
      <c r="Q5938" s="164"/>
      <c r="R5938" s="165"/>
      <c r="S5938" s="138"/>
      <c r="T5938" s="138"/>
      <c r="U5938" s="138"/>
      <c r="V5938" s="138"/>
      <c r="W5938" s="166"/>
      <c r="X5938" s="135"/>
      <c r="Y5938" s="418">
        <f t="shared" si="850"/>
        <v>0</v>
      </c>
      <c r="Z5938" s="291">
        <f t="shared" si="851"/>
        <v>0</v>
      </c>
      <c r="AA5938" s="163"/>
      <c r="AB5938" s="177" t="str">
        <f t="shared" si="852"/>
        <v/>
      </c>
      <c r="AC5938" s="283" t="str">
        <f t="shared" si="853"/>
        <v/>
      </c>
      <c r="AD5938" s="283" t="str">
        <f t="shared" si="854"/>
        <v/>
      </c>
      <c r="AE5938" s="163"/>
      <c r="AF5938" s="162"/>
    </row>
    <row r="5939" spans="1:32">
      <c r="A5939" s="134">
        <v>5930</v>
      </c>
      <c r="B5939" s="136"/>
      <c r="C5939" s="146">
        <f t="shared" si="847"/>
        <v>0</v>
      </c>
      <c r="D5939" s="146">
        <f t="shared" si="848"/>
        <v>1</v>
      </c>
      <c r="E5939" s="146">
        <f t="shared" si="849"/>
        <v>1900</v>
      </c>
      <c r="F5939" s="137"/>
      <c r="G5939" s="287"/>
      <c r="H5939" s="137"/>
      <c r="I5939" s="134"/>
      <c r="J5939" s="204"/>
      <c r="K5939" s="133"/>
      <c r="L5939" s="134"/>
      <c r="M5939" s="133"/>
      <c r="N5939" s="134"/>
      <c r="O5939" s="134"/>
      <c r="P5939" s="166"/>
      <c r="Q5939" s="164"/>
      <c r="R5939" s="165"/>
      <c r="S5939" s="138"/>
      <c r="T5939" s="138"/>
      <c r="U5939" s="138"/>
      <c r="V5939" s="138"/>
      <c r="W5939" s="166"/>
      <c r="X5939" s="135"/>
      <c r="Y5939" s="418">
        <f t="shared" si="850"/>
        <v>0</v>
      </c>
      <c r="Z5939" s="291">
        <f t="shared" si="851"/>
        <v>0</v>
      </c>
      <c r="AA5939" s="163"/>
      <c r="AB5939" s="177" t="str">
        <f t="shared" si="852"/>
        <v/>
      </c>
      <c r="AC5939" s="283" t="str">
        <f t="shared" si="853"/>
        <v/>
      </c>
      <c r="AD5939" s="283" t="str">
        <f t="shared" si="854"/>
        <v/>
      </c>
      <c r="AE5939" s="163"/>
      <c r="AF5939" s="162"/>
    </row>
    <row r="5940" spans="1:32">
      <c r="A5940" s="134">
        <v>5931</v>
      </c>
      <c r="B5940" s="136"/>
      <c r="C5940" s="146">
        <f t="shared" si="847"/>
        <v>0</v>
      </c>
      <c r="D5940" s="146">
        <f t="shared" si="848"/>
        <v>1</v>
      </c>
      <c r="E5940" s="146">
        <f t="shared" si="849"/>
        <v>1900</v>
      </c>
      <c r="F5940" s="137"/>
      <c r="G5940" s="287"/>
      <c r="H5940" s="137"/>
      <c r="I5940" s="134"/>
      <c r="J5940" s="204"/>
      <c r="K5940" s="133"/>
      <c r="L5940" s="134"/>
      <c r="M5940" s="133"/>
      <c r="N5940" s="134"/>
      <c r="O5940" s="134"/>
      <c r="P5940" s="166"/>
      <c r="Q5940" s="164"/>
      <c r="R5940" s="165"/>
      <c r="S5940" s="138"/>
      <c r="T5940" s="138"/>
      <c r="U5940" s="138"/>
      <c r="V5940" s="138"/>
      <c r="W5940" s="166"/>
      <c r="X5940" s="135"/>
      <c r="Y5940" s="418">
        <f t="shared" si="850"/>
        <v>0</v>
      </c>
      <c r="Z5940" s="291">
        <f t="shared" si="851"/>
        <v>0</v>
      </c>
      <c r="AA5940" s="163"/>
      <c r="AB5940" s="177" t="str">
        <f t="shared" si="852"/>
        <v/>
      </c>
      <c r="AC5940" s="283" t="str">
        <f t="shared" si="853"/>
        <v/>
      </c>
      <c r="AD5940" s="283" t="str">
        <f t="shared" si="854"/>
        <v/>
      </c>
      <c r="AE5940" s="163"/>
      <c r="AF5940" s="162"/>
    </row>
    <row r="5941" spans="1:32">
      <c r="A5941" s="134">
        <v>5932</v>
      </c>
      <c r="B5941" s="136"/>
      <c r="C5941" s="146">
        <f t="shared" si="847"/>
        <v>0</v>
      </c>
      <c r="D5941" s="146">
        <f t="shared" si="848"/>
        <v>1</v>
      </c>
      <c r="E5941" s="146">
        <f t="shared" si="849"/>
        <v>1900</v>
      </c>
      <c r="F5941" s="137"/>
      <c r="G5941" s="287"/>
      <c r="H5941" s="137"/>
      <c r="I5941" s="134"/>
      <c r="J5941" s="204"/>
      <c r="K5941" s="133"/>
      <c r="L5941" s="134"/>
      <c r="M5941" s="133"/>
      <c r="N5941" s="134"/>
      <c r="O5941" s="134"/>
      <c r="P5941" s="166"/>
      <c r="Q5941" s="164"/>
      <c r="R5941" s="165"/>
      <c r="S5941" s="138"/>
      <c r="T5941" s="138"/>
      <c r="U5941" s="138"/>
      <c r="V5941" s="138"/>
      <c r="W5941" s="166"/>
      <c r="X5941" s="135"/>
      <c r="Y5941" s="418">
        <f t="shared" si="850"/>
        <v>0</v>
      </c>
      <c r="Z5941" s="291">
        <f t="shared" si="851"/>
        <v>0</v>
      </c>
      <c r="AA5941" s="163"/>
      <c r="AB5941" s="177" t="str">
        <f t="shared" si="852"/>
        <v/>
      </c>
      <c r="AC5941" s="283" t="str">
        <f t="shared" si="853"/>
        <v/>
      </c>
      <c r="AD5941" s="283" t="str">
        <f t="shared" si="854"/>
        <v/>
      </c>
      <c r="AE5941" s="163"/>
      <c r="AF5941" s="162"/>
    </row>
    <row r="5942" spans="1:32">
      <c r="A5942" s="134">
        <v>5933</v>
      </c>
      <c r="B5942" s="136"/>
      <c r="C5942" s="146">
        <f t="shared" si="847"/>
        <v>0</v>
      </c>
      <c r="D5942" s="146">
        <f t="shared" si="848"/>
        <v>1</v>
      </c>
      <c r="E5942" s="146">
        <f t="shared" si="849"/>
        <v>1900</v>
      </c>
      <c r="F5942" s="137"/>
      <c r="G5942" s="287"/>
      <c r="H5942" s="137"/>
      <c r="I5942" s="134"/>
      <c r="J5942" s="204"/>
      <c r="K5942" s="133"/>
      <c r="L5942" s="134"/>
      <c r="M5942" s="133"/>
      <c r="N5942" s="134"/>
      <c r="O5942" s="134"/>
      <c r="P5942" s="166"/>
      <c r="Q5942" s="164"/>
      <c r="R5942" s="165"/>
      <c r="S5942" s="138"/>
      <c r="T5942" s="138"/>
      <c r="U5942" s="138"/>
      <c r="V5942" s="138"/>
      <c r="W5942" s="166"/>
      <c r="X5942" s="135"/>
      <c r="Y5942" s="418">
        <f t="shared" si="850"/>
        <v>0</v>
      </c>
      <c r="Z5942" s="291">
        <f t="shared" si="851"/>
        <v>0</v>
      </c>
      <c r="AA5942" s="163"/>
      <c r="AB5942" s="177" t="str">
        <f t="shared" si="852"/>
        <v/>
      </c>
      <c r="AC5942" s="283" t="str">
        <f t="shared" si="853"/>
        <v/>
      </c>
      <c r="AD5942" s="283" t="str">
        <f t="shared" si="854"/>
        <v/>
      </c>
      <c r="AE5942" s="163"/>
      <c r="AF5942" s="162"/>
    </row>
    <row r="5943" spans="1:32">
      <c r="A5943" s="134">
        <v>5934</v>
      </c>
      <c r="B5943" s="136"/>
      <c r="C5943" s="146">
        <f t="shared" si="847"/>
        <v>0</v>
      </c>
      <c r="D5943" s="146">
        <f t="shared" si="848"/>
        <v>1</v>
      </c>
      <c r="E5943" s="146">
        <f t="shared" si="849"/>
        <v>1900</v>
      </c>
      <c r="F5943" s="137"/>
      <c r="G5943" s="287"/>
      <c r="H5943" s="137"/>
      <c r="I5943" s="134"/>
      <c r="J5943" s="204"/>
      <c r="K5943" s="133"/>
      <c r="L5943" s="134"/>
      <c r="M5943" s="133"/>
      <c r="N5943" s="134"/>
      <c r="O5943" s="134"/>
      <c r="P5943" s="166"/>
      <c r="Q5943" s="164"/>
      <c r="R5943" s="165"/>
      <c r="S5943" s="138"/>
      <c r="T5943" s="138"/>
      <c r="U5943" s="138"/>
      <c r="V5943" s="138"/>
      <c r="W5943" s="166"/>
      <c r="X5943" s="135"/>
      <c r="Y5943" s="418">
        <f t="shared" si="850"/>
        <v>0</v>
      </c>
      <c r="Z5943" s="291">
        <f t="shared" si="851"/>
        <v>0</v>
      </c>
      <c r="AA5943" s="163"/>
      <c r="AB5943" s="177" t="str">
        <f t="shared" si="852"/>
        <v/>
      </c>
      <c r="AC5943" s="283" t="str">
        <f t="shared" si="853"/>
        <v/>
      </c>
      <c r="AD5943" s="283" t="str">
        <f t="shared" si="854"/>
        <v/>
      </c>
      <c r="AE5943" s="163"/>
      <c r="AF5943" s="162"/>
    </row>
    <row r="5944" spans="1:32">
      <c r="A5944" s="134">
        <v>5935</v>
      </c>
      <c r="B5944" s="136"/>
      <c r="C5944" s="146">
        <f t="shared" si="847"/>
        <v>0</v>
      </c>
      <c r="D5944" s="146">
        <f t="shared" si="848"/>
        <v>1</v>
      </c>
      <c r="E5944" s="146">
        <f t="shared" si="849"/>
        <v>1900</v>
      </c>
      <c r="F5944" s="137"/>
      <c r="G5944" s="287"/>
      <c r="H5944" s="137"/>
      <c r="I5944" s="134"/>
      <c r="J5944" s="204"/>
      <c r="K5944" s="133"/>
      <c r="L5944" s="134"/>
      <c r="M5944" s="133"/>
      <c r="N5944" s="134"/>
      <c r="O5944" s="134"/>
      <c r="P5944" s="166"/>
      <c r="Q5944" s="164"/>
      <c r="R5944" s="165"/>
      <c r="S5944" s="138"/>
      <c r="T5944" s="138"/>
      <c r="U5944" s="138"/>
      <c r="V5944" s="138"/>
      <c r="W5944" s="166"/>
      <c r="X5944" s="135"/>
      <c r="Y5944" s="418">
        <f t="shared" si="850"/>
        <v>0</v>
      </c>
      <c r="Z5944" s="291">
        <f t="shared" si="851"/>
        <v>0</v>
      </c>
      <c r="AA5944" s="163"/>
      <c r="AB5944" s="177" t="str">
        <f t="shared" si="852"/>
        <v/>
      </c>
      <c r="AC5944" s="283" t="str">
        <f t="shared" si="853"/>
        <v/>
      </c>
      <c r="AD5944" s="283" t="str">
        <f t="shared" si="854"/>
        <v/>
      </c>
      <c r="AE5944" s="163"/>
      <c r="AF5944" s="162"/>
    </row>
    <row r="5945" spans="1:32">
      <c r="A5945" s="134">
        <v>5936</v>
      </c>
      <c r="B5945" s="136"/>
      <c r="C5945" s="146">
        <f t="shared" si="847"/>
        <v>0</v>
      </c>
      <c r="D5945" s="146">
        <f t="shared" si="848"/>
        <v>1</v>
      </c>
      <c r="E5945" s="146">
        <f t="shared" si="849"/>
        <v>1900</v>
      </c>
      <c r="F5945" s="137"/>
      <c r="G5945" s="287"/>
      <c r="H5945" s="137"/>
      <c r="I5945" s="134"/>
      <c r="J5945" s="204"/>
      <c r="K5945" s="133"/>
      <c r="L5945" s="134"/>
      <c r="M5945" s="133"/>
      <c r="N5945" s="134"/>
      <c r="O5945" s="134"/>
      <c r="P5945" s="166"/>
      <c r="Q5945" s="164"/>
      <c r="R5945" s="165"/>
      <c r="S5945" s="138"/>
      <c r="T5945" s="138"/>
      <c r="U5945" s="138"/>
      <c r="V5945" s="138"/>
      <c r="W5945" s="166"/>
      <c r="X5945" s="135"/>
      <c r="Y5945" s="418">
        <f t="shared" si="850"/>
        <v>0</v>
      </c>
      <c r="Z5945" s="291">
        <f t="shared" si="851"/>
        <v>0</v>
      </c>
      <c r="AA5945" s="163"/>
      <c r="AB5945" s="177" t="str">
        <f t="shared" si="852"/>
        <v/>
      </c>
      <c r="AC5945" s="283" t="str">
        <f t="shared" si="853"/>
        <v/>
      </c>
      <c r="AD5945" s="283" t="str">
        <f t="shared" si="854"/>
        <v/>
      </c>
      <c r="AE5945" s="163"/>
      <c r="AF5945" s="162"/>
    </row>
    <row r="5946" spans="1:32">
      <c r="A5946" s="134">
        <v>5937</v>
      </c>
      <c r="B5946" s="136"/>
      <c r="C5946" s="146">
        <f t="shared" si="847"/>
        <v>0</v>
      </c>
      <c r="D5946" s="146">
        <f t="shared" si="848"/>
        <v>1</v>
      </c>
      <c r="E5946" s="146">
        <f t="shared" si="849"/>
        <v>1900</v>
      </c>
      <c r="F5946" s="137"/>
      <c r="G5946" s="287"/>
      <c r="H5946" s="137"/>
      <c r="I5946" s="134"/>
      <c r="J5946" s="204"/>
      <c r="K5946" s="133"/>
      <c r="L5946" s="134"/>
      <c r="M5946" s="133"/>
      <c r="N5946" s="134"/>
      <c r="O5946" s="134"/>
      <c r="P5946" s="166"/>
      <c r="Q5946" s="164"/>
      <c r="R5946" s="165"/>
      <c r="S5946" s="138"/>
      <c r="T5946" s="138"/>
      <c r="U5946" s="138"/>
      <c r="V5946" s="138"/>
      <c r="W5946" s="166"/>
      <c r="X5946" s="135"/>
      <c r="Y5946" s="418">
        <f t="shared" si="850"/>
        <v>0</v>
      </c>
      <c r="Z5946" s="291">
        <f t="shared" si="851"/>
        <v>0</v>
      </c>
      <c r="AA5946" s="163"/>
      <c r="AB5946" s="177" t="str">
        <f t="shared" si="852"/>
        <v/>
      </c>
      <c r="AC5946" s="283" t="str">
        <f t="shared" si="853"/>
        <v/>
      </c>
      <c r="AD5946" s="283" t="str">
        <f t="shared" si="854"/>
        <v/>
      </c>
      <c r="AE5946" s="163"/>
      <c r="AF5946" s="162"/>
    </row>
    <row r="5947" spans="1:32">
      <c r="A5947" s="134">
        <v>5938</v>
      </c>
      <c r="B5947" s="136"/>
      <c r="C5947" s="146">
        <f t="shared" si="847"/>
        <v>0</v>
      </c>
      <c r="D5947" s="146">
        <f t="shared" si="848"/>
        <v>1</v>
      </c>
      <c r="E5947" s="146">
        <f t="shared" si="849"/>
        <v>1900</v>
      </c>
      <c r="F5947" s="137"/>
      <c r="G5947" s="287"/>
      <c r="H5947" s="137"/>
      <c r="I5947" s="134"/>
      <c r="J5947" s="204"/>
      <c r="K5947" s="133"/>
      <c r="L5947" s="134"/>
      <c r="M5947" s="133"/>
      <c r="N5947" s="134"/>
      <c r="O5947" s="134"/>
      <c r="P5947" s="166"/>
      <c r="Q5947" s="164"/>
      <c r="R5947" s="165"/>
      <c r="S5947" s="138"/>
      <c r="T5947" s="138"/>
      <c r="U5947" s="138"/>
      <c r="V5947" s="138"/>
      <c r="W5947" s="166"/>
      <c r="X5947" s="135"/>
      <c r="Y5947" s="418">
        <f t="shared" si="850"/>
        <v>0</v>
      </c>
      <c r="Z5947" s="291">
        <f t="shared" si="851"/>
        <v>0</v>
      </c>
      <c r="AA5947" s="163"/>
      <c r="AB5947" s="177" t="str">
        <f t="shared" si="852"/>
        <v/>
      </c>
      <c r="AC5947" s="283" t="str">
        <f t="shared" si="853"/>
        <v/>
      </c>
      <c r="AD5947" s="283" t="str">
        <f t="shared" si="854"/>
        <v/>
      </c>
      <c r="AE5947" s="163"/>
      <c r="AF5947" s="162"/>
    </row>
    <row r="5948" spans="1:32">
      <c r="A5948" s="134">
        <v>5939</v>
      </c>
      <c r="B5948" s="136"/>
      <c r="C5948" s="146">
        <f t="shared" si="847"/>
        <v>0</v>
      </c>
      <c r="D5948" s="146">
        <f t="shared" si="848"/>
        <v>1</v>
      </c>
      <c r="E5948" s="146">
        <f t="shared" si="849"/>
        <v>1900</v>
      </c>
      <c r="F5948" s="137"/>
      <c r="G5948" s="287"/>
      <c r="H5948" s="137"/>
      <c r="I5948" s="134"/>
      <c r="J5948" s="204"/>
      <c r="K5948" s="133"/>
      <c r="L5948" s="134"/>
      <c r="M5948" s="133"/>
      <c r="N5948" s="134"/>
      <c r="O5948" s="134"/>
      <c r="P5948" s="166"/>
      <c r="Q5948" s="164"/>
      <c r="R5948" s="165"/>
      <c r="S5948" s="138"/>
      <c r="T5948" s="138"/>
      <c r="U5948" s="138"/>
      <c r="V5948" s="138"/>
      <c r="W5948" s="166"/>
      <c r="X5948" s="135"/>
      <c r="Y5948" s="418">
        <f t="shared" si="850"/>
        <v>0</v>
      </c>
      <c r="Z5948" s="291">
        <f t="shared" si="851"/>
        <v>0</v>
      </c>
      <c r="AA5948" s="163"/>
      <c r="AB5948" s="177" t="str">
        <f t="shared" si="852"/>
        <v/>
      </c>
      <c r="AC5948" s="283" t="str">
        <f t="shared" si="853"/>
        <v/>
      </c>
      <c r="AD5948" s="283" t="str">
        <f t="shared" si="854"/>
        <v/>
      </c>
      <c r="AE5948" s="163"/>
      <c r="AF5948" s="162"/>
    </row>
    <row r="5949" spans="1:32">
      <c r="A5949" s="134">
        <v>5940</v>
      </c>
      <c r="B5949" s="136"/>
      <c r="C5949" s="146">
        <f t="shared" si="847"/>
        <v>0</v>
      </c>
      <c r="D5949" s="146">
        <f t="shared" si="848"/>
        <v>1</v>
      </c>
      <c r="E5949" s="146">
        <f t="shared" si="849"/>
        <v>1900</v>
      </c>
      <c r="F5949" s="137"/>
      <c r="G5949" s="287"/>
      <c r="H5949" s="137"/>
      <c r="I5949" s="134"/>
      <c r="J5949" s="204"/>
      <c r="K5949" s="133"/>
      <c r="L5949" s="134"/>
      <c r="M5949" s="133"/>
      <c r="N5949" s="134"/>
      <c r="O5949" s="134"/>
      <c r="P5949" s="166"/>
      <c r="Q5949" s="164"/>
      <c r="R5949" s="165"/>
      <c r="S5949" s="138"/>
      <c r="T5949" s="138"/>
      <c r="U5949" s="138"/>
      <c r="V5949" s="138"/>
      <c r="W5949" s="166"/>
      <c r="X5949" s="135"/>
      <c r="Y5949" s="418">
        <f t="shared" si="850"/>
        <v>0</v>
      </c>
      <c r="Z5949" s="291">
        <f t="shared" si="851"/>
        <v>0</v>
      </c>
      <c r="AA5949" s="163"/>
      <c r="AB5949" s="177" t="str">
        <f t="shared" si="852"/>
        <v/>
      </c>
      <c r="AC5949" s="283" t="str">
        <f t="shared" si="853"/>
        <v/>
      </c>
      <c r="AD5949" s="283" t="str">
        <f t="shared" si="854"/>
        <v/>
      </c>
      <c r="AE5949" s="163"/>
      <c r="AF5949" s="162"/>
    </row>
    <row r="5950" spans="1:32">
      <c r="A5950" s="134">
        <v>5941</v>
      </c>
      <c r="B5950" s="136"/>
      <c r="C5950" s="146">
        <f t="shared" si="847"/>
        <v>0</v>
      </c>
      <c r="D5950" s="146">
        <f t="shared" si="848"/>
        <v>1</v>
      </c>
      <c r="E5950" s="146">
        <f t="shared" si="849"/>
        <v>1900</v>
      </c>
      <c r="F5950" s="137"/>
      <c r="G5950" s="287"/>
      <c r="H5950" s="137"/>
      <c r="I5950" s="134"/>
      <c r="J5950" s="204"/>
      <c r="K5950" s="133"/>
      <c r="L5950" s="134"/>
      <c r="M5950" s="133"/>
      <c r="N5950" s="134"/>
      <c r="O5950" s="134"/>
      <c r="P5950" s="166"/>
      <c r="Q5950" s="164"/>
      <c r="R5950" s="165"/>
      <c r="S5950" s="138"/>
      <c r="T5950" s="138"/>
      <c r="U5950" s="138"/>
      <c r="V5950" s="138"/>
      <c r="W5950" s="166"/>
      <c r="X5950" s="135"/>
      <c r="Y5950" s="418">
        <f t="shared" si="850"/>
        <v>0</v>
      </c>
      <c r="Z5950" s="291">
        <f t="shared" si="851"/>
        <v>0</v>
      </c>
      <c r="AA5950" s="163"/>
      <c r="AB5950" s="177" t="str">
        <f t="shared" si="852"/>
        <v/>
      </c>
      <c r="AC5950" s="283" t="str">
        <f t="shared" si="853"/>
        <v/>
      </c>
      <c r="AD5950" s="283" t="str">
        <f t="shared" si="854"/>
        <v/>
      </c>
      <c r="AE5950" s="163"/>
      <c r="AF5950" s="162"/>
    </row>
    <row r="5951" spans="1:32">
      <c r="A5951" s="134">
        <v>5942</v>
      </c>
      <c r="B5951" s="136"/>
      <c r="C5951" s="146">
        <f t="shared" si="847"/>
        <v>0</v>
      </c>
      <c r="D5951" s="146">
        <f t="shared" si="848"/>
        <v>1</v>
      </c>
      <c r="E5951" s="146">
        <f t="shared" si="849"/>
        <v>1900</v>
      </c>
      <c r="F5951" s="137"/>
      <c r="G5951" s="287"/>
      <c r="H5951" s="137"/>
      <c r="I5951" s="134"/>
      <c r="J5951" s="204"/>
      <c r="K5951" s="133"/>
      <c r="L5951" s="134"/>
      <c r="M5951" s="133"/>
      <c r="N5951" s="134"/>
      <c r="O5951" s="134"/>
      <c r="P5951" s="166"/>
      <c r="Q5951" s="164"/>
      <c r="R5951" s="165"/>
      <c r="S5951" s="138"/>
      <c r="T5951" s="138"/>
      <c r="U5951" s="138"/>
      <c r="V5951" s="138"/>
      <c r="W5951" s="166"/>
      <c r="X5951" s="135"/>
      <c r="Y5951" s="418">
        <f t="shared" si="850"/>
        <v>0</v>
      </c>
      <c r="Z5951" s="291">
        <f t="shared" si="851"/>
        <v>0</v>
      </c>
      <c r="AA5951" s="163"/>
      <c r="AB5951" s="177" t="str">
        <f t="shared" si="852"/>
        <v/>
      </c>
      <c r="AC5951" s="283" t="str">
        <f t="shared" si="853"/>
        <v/>
      </c>
      <c r="AD5951" s="283" t="str">
        <f t="shared" si="854"/>
        <v/>
      </c>
      <c r="AE5951" s="163"/>
      <c r="AF5951" s="162"/>
    </row>
    <row r="5952" spans="1:32">
      <c r="A5952" s="134">
        <v>5943</v>
      </c>
      <c r="B5952" s="136"/>
      <c r="C5952" s="146">
        <f t="shared" si="847"/>
        <v>0</v>
      </c>
      <c r="D5952" s="146">
        <f t="shared" si="848"/>
        <v>1</v>
      </c>
      <c r="E5952" s="146">
        <f t="shared" si="849"/>
        <v>1900</v>
      </c>
      <c r="F5952" s="137"/>
      <c r="G5952" s="287"/>
      <c r="H5952" s="137"/>
      <c r="I5952" s="134"/>
      <c r="J5952" s="204"/>
      <c r="K5952" s="133"/>
      <c r="L5952" s="134"/>
      <c r="M5952" s="133"/>
      <c r="N5952" s="134"/>
      <c r="O5952" s="134"/>
      <c r="P5952" s="166"/>
      <c r="Q5952" s="164"/>
      <c r="R5952" s="165"/>
      <c r="S5952" s="138"/>
      <c r="T5952" s="138"/>
      <c r="U5952" s="138"/>
      <c r="V5952" s="138"/>
      <c r="W5952" s="166"/>
      <c r="X5952" s="135"/>
      <c r="Y5952" s="418">
        <f t="shared" si="850"/>
        <v>0</v>
      </c>
      <c r="Z5952" s="291">
        <f t="shared" si="851"/>
        <v>0</v>
      </c>
      <c r="AA5952" s="163"/>
      <c r="AB5952" s="177" t="str">
        <f t="shared" si="852"/>
        <v/>
      </c>
      <c r="AC5952" s="283" t="str">
        <f t="shared" si="853"/>
        <v/>
      </c>
      <c r="AD5952" s="283" t="str">
        <f t="shared" si="854"/>
        <v/>
      </c>
      <c r="AE5952" s="163"/>
      <c r="AF5952" s="162"/>
    </row>
    <row r="5953" spans="1:32">
      <c r="A5953" s="134">
        <v>5944</v>
      </c>
      <c r="B5953" s="136"/>
      <c r="C5953" s="146">
        <f t="shared" si="847"/>
        <v>0</v>
      </c>
      <c r="D5953" s="146">
        <f t="shared" si="848"/>
        <v>1</v>
      </c>
      <c r="E5953" s="146">
        <f t="shared" si="849"/>
        <v>1900</v>
      </c>
      <c r="F5953" s="137"/>
      <c r="G5953" s="287"/>
      <c r="H5953" s="137"/>
      <c r="I5953" s="134"/>
      <c r="J5953" s="204"/>
      <c r="K5953" s="133"/>
      <c r="L5953" s="134"/>
      <c r="M5953" s="133"/>
      <c r="N5953" s="134"/>
      <c r="O5953" s="134"/>
      <c r="P5953" s="166"/>
      <c r="Q5953" s="164"/>
      <c r="R5953" s="165"/>
      <c r="S5953" s="138"/>
      <c r="T5953" s="138"/>
      <c r="U5953" s="138"/>
      <c r="V5953" s="138"/>
      <c r="W5953" s="166"/>
      <c r="X5953" s="135"/>
      <c r="Y5953" s="418">
        <f t="shared" si="850"/>
        <v>0</v>
      </c>
      <c r="Z5953" s="291">
        <f t="shared" si="851"/>
        <v>0</v>
      </c>
      <c r="AA5953" s="163"/>
      <c r="AB5953" s="177" t="str">
        <f t="shared" si="852"/>
        <v/>
      </c>
      <c r="AC5953" s="283" t="str">
        <f t="shared" si="853"/>
        <v/>
      </c>
      <c r="AD5953" s="283" t="str">
        <f t="shared" si="854"/>
        <v/>
      </c>
      <c r="AE5953" s="163"/>
      <c r="AF5953" s="162"/>
    </row>
    <row r="5954" spans="1:32">
      <c r="A5954" s="134">
        <v>5945</v>
      </c>
      <c r="B5954" s="136"/>
      <c r="C5954" s="146">
        <f t="shared" si="847"/>
        <v>0</v>
      </c>
      <c r="D5954" s="146">
        <f t="shared" si="848"/>
        <v>1</v>
      </c>
      <c r="E5954" s="146">
        <f t="shared" si="849"/>
        <v>1900</v>
      </c>
      <c r="F5954" s="137"/>
      <c r="G5954" s="287"/>
      <c r="H5954" s="137"/>
      <c r="I5954" s="134"/>
      <c r="J5954" s="204"/>
      <c r="K5954" s="133"/>
      <c r="L5954" s="134"/>
      <c r="M5954" s="133"/>
      <c r="N5954" s="134"/>
      <c r="O5954" s="134"/>
      <c r="P5954" s="166"/>
      <c r="Q5954" s="164"/>
      <c r="R5954" s="165"/>
      <c r="S5954" s="138"/>
      <c r="T5954" s="138"/>
      <c r="U5954" s="138"/>
      <c r="V5954" s="138"/>
      <c r="W5954" s="166"/>
      <c r="X5954" s="135"/>
      <c r="Y5954" s="418">
        <f t="shared" si="850"/>
        <v>0</v>
      </c>
      <c r="Z5954" s="291">
        <f t="shared" si="851"/>
        <v>0</v>
      </c>
      <c r="AA5954" s="163"/>
      <c r="AB5954" s="177" t="str">
        <f t="shared" si="852"/>
        <v/>
      </c>
      <c r="AC5954" s="283" t="str">
        <f t="shared" si="853"/>
        <v/>
      </c>
      <c r="AD5954" s="283" t="str">
        <f t="shared" si="854"/>
        <v/>
      </c>
      <c r="AE5954" s="163"/>
      <c r="AF5954" s="162"/>
    </row>
    <row r="5955" spans="1:32">
      <c r="A5955" s="134">
        <v>5946</v>
      </c>
      <c r="B5955" s="136"/>
      <c r="C5955" s="146">
        <f t="shared" si="847"/>
        <v>0</v>
      </c>
      <c r="D5955" s="146">
        <f t="shared" si="848"/>
        <v>1</v>
      </c>
      <c r="E5955" s="146">
        <f t="shared" si="849"/>
        <v>1900</v>
      </c>
      <c r="F5955" s="137"/>
      <c r="G5955" s="287"/>
      <c r="H5955" s="137"/>
      <c r="I5955" s="134"/>
      <c r="J5955" s="204"/>
      <c r="K5955" s="133"/>
      <c r="L5955" s="134"/>
      <c r="M5955" s="133"/>
      <c r="N5955" s="134"/>
      <c r="O5955" s="134"/>
      <c r="P5955" s="166"/>
      <c r="Q5955" s="164"/>
      <c r="R5955" s="165"/>
      <c r="S5955" s="138"/>
      <c r="T5955" s="138"/>
      <c r="U5955" s="138"/>
      <c r="V5955" s="138"/>
      <c r="W5955" s="166"/>
      <c r="X5955" s="135"/>
      <c r="Y5955" s="418">
        <f t="shared" si="850"/>
        <v>0</v>
      </c>
      <c r="Z5955" s="291">
        <f t="shared" si="851"/>
        <v>0</v>
      </c>
      <c r="AA5955" s="163"/>
      <c r="AB5955" s="177" t="str">
        <f t="shared" si="852"/>
        <v/>
      </c>
      <c r="AC5955" s="283" t="str">
        <f t="shared" si="853"/>
        <v/>
      </c>
      <c r="AD5955" s="283" t="str">
        <f t="shared" si="854"/>
        <v/>
      </c>
      <c r="AE5955" s="163"/>
      <c r="AF5955" s="162"/>
    </row>
    <row r="5956" spans="1:32">
      <c r="A5956" s="134">
        <v>5947</v>
      </c>
      <c r="B5956" s="136"/>
      <c r="C5956" s="146">
        <f t="shared" si="847"/>
        <v>0</v>
      </c>
      <c r="D5956" s="146">
        <f t="shared" si="848"/>
        <v>1</v>
      </c>
      <c r="E5956" s="146">
        <f t="shared" si="849"/>
        <v>1900</v>
      </c>
      <c r="F5956" s="137"/>
      <c r="G5956" s="287"/>
      <c r="H5956" s="137"/>
      <c r="I5956" s="134"/>
      <c r="J5956" s="204"/>
      <c r="K5956" s="133"/>
      <c r="L5956" s="134"/>
      <c r="M5956" s="133"/>
      <c r="N5956" s="134"/>
      <c r="O5956" s="134"/>
      <c r="P5956" s="166"/>
      <c r="Q5956" s="164"/>
      <c r="R5956" s="165"/>
      <c r="S5956" s="138"/>
      <c r="T5956" s="138"/>
      <c r="U5956" s="138"/>
      <c r="V5956" s="138"/>
      <c r="W5956" s="166"/>
      <c r="X5956" s="135"/>
      <c r="Y5956" s="418">
        <f t="shared" si="850"/>
        <v>0</v>
      </c>
      <c r="Z5956" s="291">
        <f t="shared" si="851"/>
        <v>0</v>
      </c>
      <c r="AA5956" s="163"/>
      <c r="AB5956" s="177" t="str">
        <f t="shared" si="852"/>
        <v/>
      </c>
      <c r="AC5956" s="283" t="str">
        <f t="shared" si="853"/>
        <v/>
      </c>
      <c r="AD5956" s="283" t="str">
        <f t="shared" si="854"/>
        <v/>
      </c>
      <c r="AE5956" s="163"/>
      <c r="AF5956" s="162"/>
    </row>
    <row r="5957" spans="1:32">
      <c r="A5957" s="134">
        <v>5948</v>
      </c>
      <c r="B5957" s="136"/>
      <c r="C5957" s="146">
        <f t="shared" si="847"/>
        <v>0</v>
      </c>
      <c r="D5957" s="146">
        <f t="shared" si="848"/>
        <v>1</v>
      </c>
      <c r="E5957" s="146">
        <f t="shared" si="849"/>
        <v>1900</v>
      </c>
      <c r="F5957" s="137"/>
      <c r="G5957" s="287"/>
      <c r="H5957" s="137"/>
      <c r="I5957" s="134"/>
      <c r="J5957" s="204"/>
      <c r="K5957" s="133"/>
      <c r="L5957" s="134"/>
      <c r="M5957" s="133"/>
      <c r="N5957" s="134"/>
      <c r="O5957" s="134"/>
      <c r="P5957" s="166"/>
      <c r="Q5957" s="164"/>
      <c r="R5957" s="165"/>
      <c r="S5957" s="138"/>
      <c r="T5957" s="138"/>
      <c r="U5957" s="138"/>
      <c r="V5957" s="138"/>
      <c r="W5957" s="166"/>
      <c r="X5957" s="135"/>
      <c r="Y5957" s="418">
        <f t="shared" si="850"/>
        <v>0</v>
      </c>
      <c r="Z5957" s="291">
        <f t="shared" si="851"/>
        <v>0</v>
      </c>
      <c r="AA5957" s="163"/>
      <c r="AB5957" s="177" t="str">
        <f t="shared" si="852"/>
        <v/>
      </c>
      <c r="AC5957" s="283" t="str">
        <f t="shared" si="853"/>
        <v/>
      </c>
      <c r="AD5957" s="283" t="str">
        <f t="shared" si="854"/>
        <v/>
      </c>
      <c r="AE5957" s="163"/>
      <c r="AF5957" s="162"/>
    </row>
    <row r="5958" spans="1:32">
      <c r="A5958" s="134">
        <v>5949</v>
      </c>
      <c r="B5958" s="136"/>
      <c r="C5958" s="146">
        <f t="shared" si="847"/>
        <v>0</v>
      </c>
      <c r="D5958" s="146">
        <f t="shared" si="848"/>
        <v>1</v>
      </c>
      <c r="E5958" s="146">
        <f t="shared" si="849"/>
        <v>1900</v>
      </c>
      <c r="F5958" s="137"/>
      <c r="G5958" s="287"/>
      <c r="H5958" s="137"/>
      <c r="I5958" s="134"/>
      <c r="J5958" s="204"/>
      <c r="K5958" s="133"/>
      <c r="L5958" s="134"/>
      <c r="M5958" s="133"/>
      <c r="N5958" s="134"/>
      <c r="O5958" s="134"/>
      <c r="P5958" s="166"/>
      <c r="Q5958" s="164"/>
      <c r="R5958" s="165"/>
      <c r="S5958" s="138"/>
      <c r="T5958" s="138"/>
      <c r="U5958" s="138"/>
      <c r="V5958" s="138"/>
      <c r="W5958" s="166"/>
      <c r="X5958" s="135"/>
      <c r="Y5958" s="418">
        <f t="shared" si="850"/>
        <v>0</v>
      </c>
      <c r="Z5958" s="291">
        <f t="shared" si="851"/>
        <v>0</v>
      </c>
      <c r="AA5958" s="163"/>
      <c r="AB5958" s="177" t="str">
        <f t="shared" si="852"/>
        <v/>
      </c>
      <c r="AC5958" s="283" t="str">
        <f t="shared" si="853"/>
        <v/>
      </c>
      <c r="AD5958" s="283" t="str">
        <f t="shared" si="854"/>
        <v/>
      </c>
      <c r="AE5958" s="163"/>
      <c r="AF5958" s="162"/>
    </row>
    <row r="5959" spans="1:32">
      <c r="A5959" s="134">
        <v>5950</v>
      </c>
      <c r="B5959" s="136"/>
      <c r="C5959" s="146">
        <f t="shared" si="847"/>
        <v>0</v>
      </c>
      <c r="D5959" s="146">
        <f t="shared" si="848"/>
        <v>1</v>
      </c>
      <c r="E5959" s="146">
        <f t="shared" si="849"/>
        <v>1900</v>
      </c>
      <c r="F5959" s="137"/>
      <c r="G5959" s="287"/>
      <c r="H5959" s="137"/>
      <c r="I5959" s="134"/>
      <c r="J5959" s="204"/>
      <c r="K5959" s="133"/>
      <c r="L5959" s="134"/>
      <c r="M5959" s="133"/>
      <c r="N5959" s="134"/>
      <c r="O5959" s="134"/>
      <c r="P5959" s="166"/>
      <c r="Q5959" s="164"/>
      <c r="R5959" s="165"/>
      <c r="S5959" s="138"/>
      <c r="T5959" s="138"/>
      <c r="U5959" s="138"/>
      <c r="V5959" s="138"/>
      <c r="W5959" s="166"/>
      <c r="X5959" s="135"/>
      <c r="Y5959" s="418">
        <f t="shared" si="850"/>
        <v>0</v>
      </c>
      <c r="Z5959" s="291">
        <f t="shared" si="851"/>
        <v>0</v>
      </c>
      <c r="AA5959" s="163"/>
      <c r="AB5959" s="177" t="str">
        <f t="shared" si="852"/>
        <v/>
      </c>
      <c r="AC5959" s="283" t="str">
        <f t="shared" si="853"/>
        <v/>
      </c>
      <c r="AD5959" s="283" t="str">
        <f t="shared" si="854"/>
        <v/>
      </c>
      <c r="AE5959" s="163"/>
      <c r="AF5959" s="162"/>
    </row>
    <row r="5960" spans="1:32">
      <c r="A5960" s="134">
        <v>5951</v>
      </c>
      <c r="B5960" s="136"/>
      <c r="C5960" s="146">
        <f t="shared" si="847"/>
        <v>0</v>
      </c>
      <c r="D5960" s="146">
        <f t="shared" si="848"/>
        <v>1</v>
      </c>
      <c r="E5960" s="146">
        <f t="shared" si="849"/>
        <v>1900</v>
      </c>
      <c r="F5960" s="137"/>
      <c r="G5960" s="287"/>
      <c r="H5960" s="137"/>
      <c r="I5960" s="134"/>
      <c r="J5960" s="204"/>
      <c r="K5960" s="133"/>
      <c r="L5960" s="134"/>
      <c r="M5960" s="133"/>
      <c r="N5960" s="134"/>
      <c r="O5960" s="134"/>
      <c r="P5960" s="166"/>
      <c r="Q5960" s="164"/>
      <c r="R5960" s="165"/>
      <c r="S5960" s="138"/>
      <c r="T5960" s="138"/>
      <c r="U5960" s="138"/>
      <c r="V5960" s="138"/>
      <c r="W5960" s="166"/>
      <c r="X5960" s="135"/>
      <c r="Y5960" s="418">
        <f t="shared" si="850"/>
        <v>0</v>
      </c>
      <c r="Z5960" s="291">
        <f t="shared" si="851"/>
        <v>0</v>
      </c>
      <c r="AA5960" s="163"/>
      <c r="AB5960" s="177" t="str">
        <f t="shared" si="852"/>
        <v/>
      </c>
      <c r="AC5960" s="283" t="str">
        <f t="shared" si="853"/>
        <v/>
      </c>
      <c r="AD5960" s="283" t="str">
        <f t="shared" si="854"/>
        <v/>
      </c>
      <c r="AE5960" s="163"/>
      <c r="AF5960" s="162"/>
    </row>
    <row r="5961" spans="1:32">
      <c r="A5961" s="134">
        <v>5952</v>
      </c>
      <c r="B5961" s="136"/>
      <c r="C5961" s="146">
        <f t="shared" si="847"/>
        <v>0</v>
      </c>
      <c r="D5961" s="146">
        <f t="shared" si="848"/>
        <v>1</v>
      </c>
      <c r="E5961" s="146">
        <f t="shared" si="849"/>
        <v>1900</v>
      </c>
      <c r="F5961" s="137"/>
      <c r="G5961" s="287"/>
      <c r="H5961" s="137"/>
      <c r="I5961" s="134"/>
      <c r="J5961" s="204"/>
      <c r="K5961" s="133"/>
      <c r="L5961" s="134"/>
      <c r="M5961" s="133"/>
      <c r="N5961" s="134"/>
      <c r="O5961" s="134"/>
      <c r="P5961" s="166"/>
      <c r="Q5961" s="164"/>
      <c r="R5961" s="165"/>
      <c r="S5961" s="138"/>
      <c r="T5961" s="138"/>
      <c r="U5961" s="138"/>
      <c r="V5961" s="138"/>
      <c r="W5961" s="166"/>
      <c r="X5961" s="135"/>
      <c r="Y5961" s="418">
        <f t="shared" si="850"/>
        <v>0</v>
      </c>
      <c r="Z5961" s="291">
        <f t="shared" si="851"/>
        <v>0</v>
      </c>
      <c r="AA5961" s="163"/>
      <c r="AB5961" s="177" t="str">
        <f t="shared" si="852"/>
        <v/>
      </c>
      <c r="AC5961" s="283" t="str">
        <f t="shared" si="853"/>
        <v/>
      </c>
      <c r="AD5961" s="283" t="str">
        <f t="shared" si="854"/>
        <v/>
      </c>
      <c r="AE5961" s="163"/>
      <c r="AF5961" s="162"/>
    </row>
    <row r="5962" spans="1:32">
      <c r="A5962" s="134">
        <v>5953</v>
      </c>
      <c r="B5962" s="136"/>
      <c r="C5962" s="146">
        <f t="shared" si="847"/>
        <v>0</v>
      </c>
      <c r="D5962" s="146">
        <f t="shared" si="848"/>
        <v>1</v>
      </c>
      <c r="E5962" s="146">
        <f t="shared" si="849"/>
        <v>1900</v>
      </c>
      <c r="F5962" s="137"/>
      <c r="G5962" s="287"/>
      <c r="H5962" s="137"/>
      <c r="I5962" s="134"/>
      <c r="J5962" s="204"/>
      <c r="K5962" s="133"/>
      <c r="L5962" s="134"/>
      <c r="M5962" s="133"/>
      <c r="N5962" s="134"/>
      <c r="O5962" s="134"/>
      <c r="P5962" s="166"/>
      <c r="Q5962" s="164"/>
      <c r="R5962" s="165"/>
      <c r="S5962" s="138"/>
      <c r="T5962" s="138"/>
      <c r="U5962" s="138"/>
      <c r="V5962" s="138"/>
      <c r="W5962" s="166"/>
      <c r="X5962" s="135"/>
      <c r="Y5962" s="418">
        <f t="shared" si="850"/>
        <v>0</v>
      </c>
      <c r="Z5962" s="291">
        <f t="shared" si="851"/>
        <v>0</v>
      </c>
      <c r="AA5962" s="163"/>
      <c r="AB5962" s="177" t="str">
        <f t="shared" si="852"/>
        <v/>
      </c>
      <c r="AC5962" s="283" t="str">
        <f t="shared" si="853"/>
        <v/>
      </c>
      <c r="AD5962" s="283" t="str">
        <f t="shared" si="854"/>
        <v/>
      </c>
      <c r="AE5962" s="163"/>
      <c r="AF5962" s="162"/>
    </row>
    <row r="5963" spans="1:32">
      <c r="A5963" s="134">
        <v>5954</v>
      </c>
      <c r="B5963" s="136"/>
      <c r="C5963" s="146">
        <f t="shared" ref="C5963:C6026" si="855">DAY(B5963)</f>
        <v>0</v>
      </c>
      <c r="D5963" s="146">
        <f t="shared" ref="D5963:D6026" si="856">MONTH(B5963)</f>
        <v>1</v>
      </c>
      <c r="E5963" s="146">
        <f t="shared" ref="E5963:E6026" si="857">YEAR(B5963)</f>
        <v>1900</v>
      </c>
      <c r="F5963" s="137"/>
      <c r="G5963" s="287"/>
      <c r="H5963" s="137"/>
      <c r="I5963" s="134"/>
      <c r="J5963" s="204"/>
      <c r="K5963" s="133"/>
      <c r="L5963" s="134"/>
      <c r="M5963" s="133"/>
      <c r="N5963" s="134"/>
      <c r="O5963" s="134"/>
      <c r="P5963" s="166"/>
      <c r="Q5963" s="164"/>
      <c r="R5963" s="165"/>
      <c r="S5963" s="138"/>
      <c r="T5963" s="138"/>
      <c r="U5963" s="138"/>
      <c r="V5963" s="138"/>
      <c r="W5963" s="166"/>
      <c r="X5963" s="135"/>
      <c r="Y5963" s="418">
        <f t="shared" ref="Y5963:Y6026" si="858">X5963*U5963</f>
        <v>0</v>
      </c>
      <c r="Z5963" s="291">
        <f t="shared" ref="Z5963:Z6026" si="859">Y5963*1.1</f>
        <v>0</v>
      </c>
      <c r="AA5963" s="163"/>
      <c r="AB5963" s="177" t="str">
        <f t="shared" ref="AB5963:AB6026" si="860">IF(S5963="","",IF(S5963-U5963=0,"Full","No"))</f>
        <v/>
      </c>
      <c r="AC5963" s="283" t="str">
        <f t="shared" ref="AC5963:AC6026" si="861">IF(AND(S5963&gt;U5963,V5963=0),"Lost",IF(AND(S5963&gt;U5963,V5963&lt;(S5963-U5963)),"Lost",""))</f>
        <v/>
      </c>
      <c r="AD5963" s="283" t="str">
        <f t="shared" ref="AD5963:AD6026" si="862">IF(AND(S5963&gt;U5963,V5963=0),S5963-U5963,IF(AND(S5963&gt;U5963,V5963&lt;(S5963-U5963)),S5963-(U5963+V5963),""))</f>
        <v/>
      </c>
      <c r="AE5963" s="163"/>
      <c r="AF5963" s="162"/>
    </row>
    <row r="5964" spans="1:32">
      <c r="A5964" s="134">
        <v>5955</v>
      </c>
      <c r="B5964" s="136"/>
      <c r="C5964" s="146">
        <f t="shared" si="855"/>
        <v>0</v>
      </c>
      <c r="D5964" s="146">
        <f t="shared" si="856"/>
        <v>1</v>
      </c>
      <c r="E5964" s="146">
        <f t="shared" si="857"/>
        <v>1900</v>
      </c>
      <c r="F5964" s="137"/>
      <c r="G5964" s="287"/>
      <c r="H5964" s="137"/>
      <c r="I5964" s="134"/>
      <c r="J5964" s="204"/>
      <c r="K5964" s="133"/>
      <c r="L5964" s="134"/>
      <c r="M5964" s="133"/>
      <c r="N5964" s="134"/>
      <c r="O5964" s="134"/>
      <c r="P5964" s="166"/>
      <c r="Q5964" s="164"/>
      <c r="R5964" s="165"/>
      <c r="S5964" s="138"/>
      <c r="T5964" s="138"/>
      <c r="U5964" s="138"/>
      <c r="V5964" s="138"/>
      <c r="W5964" s="166"/>
      <c r="X5964" s="135"/>
      <c r="Y5964" s="418">
        <f t="shared" si="858"/>
        <v>0</v>
      </c>
      <c r="Z5964" s="291">
        <f t="shared" si="859"/>
        <v>0</v>
      </c>
      <c r="AA5964" s="163"/>
      <c r="AB5964" s="177" t="str">
        <f t="shared" si="860"/>
        <v/>
      </c>
      <c r="AC5964" s="283" t="str">
        <f t="shared" si="861"/>
        <v/>
      </c>
      <c r="AD5964" s="283" t="str">
        <f t="shared" si="862"/>
        <v/>
      </c>
      <c r="AE5964" s="163"/>
      <c r="AF5964" s="162"/>
    </row>
    <row r="5965" spans="1:32">
      <c r="A5965" s="134">
        <v>5956</v>
      </c>
      <c r="B5965" s="136"/>
      <c r="C5965" s="146">
        <f t="shared" si="855"/>
        <v>0</v>
      </c>
      <c r="D5965" s="146">
        <f t="shared" si="856"/>
        <v>1</v>
      </c>
      <c r="E5965" s="146">
        <f t="shared" si="857"/>
        <v>1900</v>
      </c>
      <c r="F5965" s="137"/>
      <c r="G5965" s="287"/>
      <c r="H5965" s="137"/>
      <c r="I5965" s="134"/>
      <c r="J5965" s="204"/>
      <c r="K5965" s="133"/>
      <c r="L5965" s="134"/>
      <c r="M5965" s="133"/>
      <c r="N5965" s="134"/>
      <c r="O5965" s="134"/>
      <c r="P5965" s="166"/>
      <c r="Q5965" s="164"/>
      <c r="R5965" s="165"/>
      <c r="S5965" s="138"/>
      <c r="T5965" s="138"/>
      <c r="U5965" s="138"/>
      <c r="V5965" s="138"/>
      <c r="W5965" s="166"/>
      <c r="X5965" s="135"/>
      <c r="Y5965" s="418">
        <f t="shared" si="858"/>
        <v>0</v>
      </c>
      <c r="Z5965" s="291">
        <f t="shared" si="859"/>
        <v>0</v>
      </c>
      <c r="AA5965" s="163"/>
      <c r="AB5965" s="177" t="str">
        <f t="shared" si="860"/>
        <v/>
      </c>
      <c r="AC5965" s="283" t="str">
        <f t="shared" si="861"/>
        <v/>
      </c>
      <c r="AD5965" s="283" t="str">
        <f t="shared" si="862"/>
        <v/>
      </c>
      <c r="AE5965" s="163"/>
      <c r="AF5965" s="162"/>
    </row>
    <row r="5966" spans="1:32">
      <c r="A5966" s="134">
        <v>5957</v>
      </c>
      <c r="B5966" s="136"/>
      <c r="C5966" s="146">
        <f t="shared" si="855"/>
        <v>0</v>
      </c>
      <c r="D5966" s="146">
        <f t="shared" si="856"/>
        <v>1</v>
      </c>
      <c r="E5966" s="146">
        <f t="shared" si="857"/>
        <v>1900</v>
      </c>
      <c r="F5966" s="137"/>
      <c r="G5966" s="287"/>
      <c r="H5966" s="137"/>
      <c r="I5966" s="134"/>
      <c r="J5966" s="204"/>
      <c r="K5966" s="133"/>
      <c r="L5966" s="134"/>
      <c r="M5966" s="133"/>
      <c r="N5966" s="134"/>
      <c r="O5966" s="134"/>
      <c r="P5966" s="166"/>
      <c r="Q5966" s="164"/>
      <c r="R5966" s="165"/>
      <c r="S5966" s="138"/>
      <c r="T5966" s="138"/>
      <c r="U5966" s="138"/>
      <c r="V5966" s="138"/>
      <c r="W5966" s="166"/>
      <c r="X5966" s="135"/>
      <c r="Y5966" s="418">
        <f t="shared" si="858"/>
        <v>0</v>
      </c>
      <c r="Z5966" s="291">
        <f t="shared" si="859"/>
        <v>0</v>
      </c>
      <c r="AA5966" s="163"/>
      <c r="AB5966" s="177" t="str">
        <f t="shared" si="860"/>
        <v/>
      </c>
      <c r="AC5966" s="283" t="str">
        <f t="shared" si="861"/>
        <v/>
      </c>
      <c r="AD5966" s="283" t="str">
        <f t="shared" si="862"/>
        <v/>
      </c>
      <c r="AE5966" s="163"/>
      <c r="AF5966" s="162"/>
    </row>
    <row r="5967" spans="1:32">
      <c r="A5967" s="134">
        <v>5958</v>
      </c>
      <c r="B5967" s="136"/>
      <c r="C5967" s="146">
        <f t="shared" si="855"/>
        <v>0</v>
      </c>
      <c r="D5967" s="146">
        <f t="shared" si="856"/>
        <v>1</v>
      </c>
      <c r="E5967" s="146">
        <f t="shared" si="857"/>
        <v>1900</v>
      </c>
      <c r="F5967" s="137"/>
      <c r="G5967" s="287"/>
      <c r="H5967" s="137"/>
      <c r="I5967" s="134"/>
      <c r="J5967" s="204"/>
      <c r="K5967" s="133"/>
      <c r="L5967" s="134"/>
      <c r="M5967" s="133"/>
      <c r="N5967" s="134"/>
      <c r="O5967" s="134"/>
      <c r="P5967" s="166"/>
      <c r="Q5967" s="164"/>
      <c r="R5967" s="165"/>
      <c r="S5967" s="138"/>
      <c r="T5967" s="138"/>
      <c r="U5967" s="138"/>
      <c r="V5967" s="138"/>
      <c r="W5967" s="166"/>
      <c r="X5967" s="135"/>
      <c r="Y5967" s="418">
        <f t="shared" si="858"/>
        <v>0</v>
      </c>
      <c r="Z5967" s="291">
        <f t="shared" si="859"/>
        <v>0</v>
      </c>
      <c r="AA5967" s="163"/>
      <c r="AB5967" s="177" t="str">
        <f t="shared" si="860"/>
        <v/>
      </c>
      <c r="AC5967" s="283" t="str">
        <f t="shared" si="861"/>
        <v/>
      </c>
      <c r="AD5967" s="283" t="str">
        <f t="shared" si="862"/>
        <v/>
      </c>
      <c r="AE5967" s="163"/>
      <c r="AF5967" s="162"/>
    </row>
    <row r="5968" spans="1:32">
      <c r="A5968" s="134">
        <v>5959</v>
      </c>
      <c r="B5968" s="136"/>
      <c r="C5968" s="146">
        <f t="shared" si="855"/>
        <v>0</v>
      </c>
      <c r="D5968" s="146">
        <f t="shared" si="856"/>
        <v>1</v>
      </c>
      <c r="E5968" s="146">
        <f t="shared" si="857"/>
        <v>1900</v>
      </c>
      <c r="F5968" s="137"/>
      <c r="G5968" s="287"/>
      <c r="H5968" s="137"/>
      <c r="I5968" s="134"/>
      <c r="J5968" s="204"/>
      <c r="K5968" s="133"/>
      <c r="L5968" s="134"/>
      <c r="M5968" s="133"/>
      <c r="N5968" s="134"/>
      <c r="O5968" s="134"/>
      <c r="P5968" s="166"/>
      <c r="Q5968" s="164"/>
      <c r="R5968" s="165"/>
      <c r="S5968" s="138"/>
      <c r="T5968" s="138"/>
      <c r="U5968" s="138"/>
      <c r="V5968" s="138"/>
      <c r="W5968" s="166"/>
      <c r="X5968" s="135"/>
      <c r="Y5968" s="418">
        <f t="shared" si="858"/>
        <v>0</v>
      </c>
      <c r="Z5968" s="291">
        <f t="shared" si="859"/>
        <v>0</v>
      </c>
      <c r="AA5968" s="163"/>
      <c r="AB5968" s="177" t="str">
        <f t="shared" si="860"/>
        <v/>
      </c>
      <c r="AC5968" s="283" t="str">
        <f t="shared" si="861"/>
        <v/>
      </c>
      <c r="AD5968" s="283" t="str">
        <f t="shared" si="862"/>
        <v/>
      </c>
      <c r="AE5968" s="163"/>
      <c r="AF5968" s="162"/>
    </row>
    <row r="5969" spans="1:32">
      <c r="A5969" s="134">
        <v>5960</v>
      </c>
      <c r="B5969" s="136"/>
      <c r="C5969" s="146">
        <f t="shared" si="855"/>
        <v>0</v>
      </c>
      <c r="D5969" s="146">
        <f t="shared" si="856"/>
        <v>1</v>
      </c>
      <c r="E5969" s="146">
        <f t="shared" si="857"/>
        <v>1900</v>
      </c>
      <c r="F5969" s="137"/>
      <c r="G5969" s="287"/>
      <c r="H5969" s="137"/>
      <c r="I5969" s="134"/>
      <c r="J5969" s="204"/>
      <c r="K5969" s="133"/>
      <c r="L5969" s="134"/>
      <c r="M5969" s="133"/>
      <c r="N5969" s="134"/>
      <c r="O5969" s="134"/>
      <c r="P5969" s="166"/>
      <c r="Q5969" s="164"/>
      <c r="R5969" s="165"/>
      <c r="S5969" s="138"/>
      <c r="T5969" s="138"/>
      <c r="U5969" s="138"/>
      <c r="V5969" s="138"/>
      <c r="W5969" s="166"/>
      <c r="X5969" s="135"/>
      <c r="Y5969" s="418">
        <f t="shared" si="858"/>
        <v>0</v>
      </c>
      <c r="Z5969" s="291">
        <f t="shared" si="859"/>
        <v>0</v>
      </c>
      <c r="AA5969" s="163"/>
      <c r="AB5969" s="177" t="str">
        <f t="shared" si="860"/>
        <v/>
      </c>
      <c r="AC5969" s="283" t="str">
        <f t="shared" si="861"/>
        <v/>
      </c>
      <c r="AD5969" s="283" t="str">
        <f t="shared" si="862"/>
        <v/>
      </c>
      <c r="AE5969" s="163"/>
      <c r="AF5969" s="162"/>
    </row>
    <row r="5970" spans="1:32">
      <c r="A5970" s="134">
        <v>5961</v>
      </c>
      <c r="B5970" s="136"/>
      <c r="C5970" s="146">
        <f t="shared" si="855"/>
        <v>0</v>
      </c>
      <c r="D5970" s="146">
        <f t="shared" si="856"/>
        <v>1</v>
      </c>
      <c r="E5970" s="146">
        <f t="shared" si="857"/>
        <v>1900</v>
      </c>
      <c r="F5970" s="137"/>
      <c r="G5970" s="287"/>
      <c r="H5970" s="137"/>
      <c r="I5970" s="134"/>
      <c r="J5970" s="204"/>
      <c r="K5970" s="133"/>
      <c r="L5970" s="134"/>
      <c r="M5970" s="133"/>
      <c r="N5970" s="134"/>
      <c r="O5970" s="134"/>
      <c r="P5970" s="166"/>
      <c r="Q5970" s="164"/>
      <c r="R5970" s="165"/>
      <c r="S5970" s="138"/>
      <c r="T5970" s="138"/>
      <c r="U5970" s="138"/>
      <c r="V5970" s="138"/>
      <c r="W5970" s="166"/>
      <c r="X5970" s="135"/>
      <c r="Y5970" s="418">
        <f t="shared" si="858"/>
        <v>0</v>
      </c>
      <c r="Z5970" s="291">
        <f t="shared" si="859"/>
        <v>0</v>
      </c>
      <c r="AA5970" s="163"/>
      <c r="AB5970" s="177" t="str">
        <f t="shared" si="860"/>
        <v/>
      </c>
      <c r="AC5970" s="283" t="str">
        <f t="shared" si="861"/>
        <v/>
      </c>
      <c r="AD5970" s="283" t="str">
        <f t="shared" si="862"/>
        <v/>
      </c>
      <c r="AE5970" s="163"/>
      <c r="AF5970" s="162"/>
    </row>
    <row r="5971" spans="1:32">
      <c r="A5971" s="134">
        <v>5962</v>
      </c>
      <c r="B5971" s="136"/>
      <c r="C5971" s="146">
        <f t="shared" si="855"/>
        <v>0</v>
      </c>
      <c r="D5971" s="146">
        <f t="shared" si="856"/>
        <v>1</v>
      </c>
      <c r="E5971" s="146">
        <f t="shared" si="857"/>
        <v>1900</v>
      </c>
      <c r="F5971" s="137"/>
      <c r="G5971" s="287"/>
      <c r="H5971" s="137"/>
      <c r="I5971" s="134"/>
      <c r="J5971" s="204"/>
      <c r="K5971" s="133"/>
      <c r="L5971" s="134"/>
      <c r="M5971" s="133"/>
      <c r="N5971" s="134"/>
      <c r="O5971" s="134"/>
      <c r="P5971" s="166"/>
      <c r="Q5971" s="164"/>
      <c r="R5971" s="165"/>
      <c r="S5971" s="138"/>
      <c r="T5971" s="138"/>
      <c r="U5971" s="138"/>
      <c r="V5971" s="138"/>
      <c r="W5971" s="166"/>
      <c r="X5971" s="135"/>
      <c r="Y5971" s="418">
        <f t="shared" si="858"/>
        <v>0</v>
      </c>
      <c r="Z5971" s="291">
        <f t="shared" si="859"/>
        <v>0</v>
      </c>
      <c r="AA5971" s="163"/>
      <c r="AB5971" s="177" t="str">
        <f t="shared" si="860"/>
        <v/>
      </c>
      <c r="AC5971" s="283" t="str">
        <f t="shared" si="861"/>
        <v/>
      </c>
      <c r="AD5971" s="283" t="str">
        <f t="shared" si="862"/>
        <v/>
      </c>
      <c r="AE5971" s="163"/>
      <c r="AF5971" s="162"/>
    </row>
    <row r="5972" spans="1:32">
      <c r="A5972" s="134">
        <v>5963</v>
      </c>
      <c r="B5972" s="136"/>
      <c r="C5972" s="146">
        <f t="shared" si="855"/>
        <v>0</v>
      </c>
      <c r="D5972" s="146">
        <f t="shared" si="856"/>
        <v>1</v>
      </c>
      <c r="E5972" s="146">
        <f t="shared" si="857"/>
        <v>1900</v>
      </c>
      <c r="F5972" s="137"/>
      <c r="G5972" s="287"/>
      <c r="H5972" s="137"/>
      <c r="I5972" s="134"/>
      <c r="J5972" s="204"/>
      <c r="K5972" s="133"/>
      <c r="L5972" s="134"/>
      <c r="M5972" s="133"/>
      <c r="N5972" s="134"/>
      <c r="O5972" s="134"/>
      <c r="P5972" s="166"/>
      <c r="Q5972" s="164"/>
      <c r="R5972" s="165"/>
      <c r="S5972" s="138"/>
      <c r="T5972" s="138"/>
      <c r="U5972" s="138"/>
      <c r="V5972" s="138"/>
      <c r="W5972" s="166"/>
      <c r="X5972" s="135"/>
      <c r="Y5972" s="418">
        <f t="shared" si="858"/>
        <v>0</v>
      </c>
      <c r="Z5972" s="291">
        <f t="shared" si="859"/>
        <v>0</v>
      </c>
      <c r="AA5972" s="163"/>
      <c r="AB5972" s="177" t="str">
        <f t="shared" si="860"/>
        <v/>
      </c>
      <c r="AC5972" s="283" t="str">
        <f t="shared" si="861"/>
        <v/>
      </c>
      <c r="AD5972" s="283" t="str">
        <f t="shared" si="862"/>
        <v/>
      </c>
      <c r="AE5972" s="163"/>
      <c r="AF5972" s="162"/>
    </row>
    <row r="5973" spans="1:32">
      <c r="A5973" s="134">
        <v>5964</v>
      </c>
      <c r="B5973" s="136"/>
      <c r="C5973" s="146">
        <f t="shared" si="855"/>
        <v>0</v>
      </c>
      <c r="D5973" s="146">
        <f t="shared" si="856"/>
        <v>1</v>
      </c>
      <c r="E5973" s="146">
        <f t="shared" si="857"/>
        <v>1900</v>
      </c>
      <c r="F5973" s="137"/>
      <c r="G5973" s="287"/>
      <c r="H5973" s="137"/>
      <c r="I5973" s="134"/>
      <c r="J5973" s="204"/>
      <c r="K5973" s="133"/>
      <c r="L5973" s="134"/>
      <c r="M5973" s="133"/>
      <c r="N5973" s="134"/>
      <c r="O5973" s="134"/>
      <c r="P5973" s="166"/>
      <c r="Q5973" s="164"/>
      <c r="R5973" s="165"/>
      <c r="S5973" s="138"/>
      <c r="T5973" s="138"/>
      <c r="U5973" s="138"/>
      <c r="V5973" s="138"/>
      <c r="W5973" s="166"/>
      <c r="X5973" s="135"/>
      <c r="Y5973" s="418">
        <f t="shared" si="858"/>
        <v>0</v>
      </c>
      <c r="Z5973" s="291">
        <f t="shared" si="859"/>
        <v>0</v>
      </c>
      <c r="AA5973" s="163"/>
      <c r="AB5973" s="177" t="str">
        <f t="shared" si="860"/>
        <v/>
      </c>
      <c r="AC5973" s="283" t="str">
        <f t="shared" si="861"/>
        <v/>
      </c>
      <c r="AD5973" s="283" t="str">
        <f t="shared" si="862"/>
        <v/>
      </c>
      <c r="AE5973" s="163"/>
      <c r="AF5973" s="162"/>
    </row>
    <row r="5974" spans="1:32">
      <c r="A5974" s="134">
        <v>5965</v>
      </c>
      <c r="B5974" s="136"/>
      <c r="C5974" s="146">
        <f t="shared" si="855"/>
        <v>0</v>
      </c>
      <c r="D5974" s="146">
        <f t="shared" si="856"/>
        <v>1</v>
      </c>
      <c r="E5974" s="146">
        <f t="shared" si="857"/>
        <v>1900</v>
      </c>
      <c r="F5974" s="137"/>
      <c r="G5974" s="287"/>
      <c r="H5974" s="137"/>
      <c r="I5974" s="134"/>
      <c r="J5974" s="204"/>
      <c r="K5974" s="133"/>
      <c r="L5974" s="134"/>
      <c r="M5974" s="133"/>
      <c r="N5974" s="134"/>
      <c r="O5974" s="134"/>
      <c r="P5974" s="166"/>
      <c r="Q5974" s="164"/>
      <c r="R5974" s="165"/>
      <c r="S5974" s="138"/>
      <c r="T5974" s="138"/>
      <c r="U5974" s="138"/>
      <c r="V5974" s="138"/>
      <c r="W5974" s="166"/>
      <c r="X5974" s="135"/>
      <c r="Y5974" s="418">
        <f t="shared" si="858"/>
        <v>0</v>
      </c>
      <c r="Z5974" s="291">
        <f t="shared" si="859"/>
        <v>0</v>
      </c>
      <c r="AA5974" s="163"/>
      <c r="AB5974" s="177" t="str">
        <f t="shared" si="860"/>
        <v/>
      </c>
      <c r="AC5974" s="283" t="str">
        <f t="shared" si="861"/>
        <v/>
      </c>
      <c r="AD5974" s="283" t="str">
        <f t="shared" si="862"/>
        <v/>
      </c>
      <c r="AE5974" s="163"/>
      <c r="AF5974" s="162"/>
    </row>
    <row r="5975" spans="1:32">
      <c r="A5975" s="134">
        <v>5966</v>
      </c>
      <c r="B5975" s="136"/>
      <c r="C5975" s="146">
        <f t="shared" si="855"/>
        <v>0</v>
      </c>
      <c r="D5975" s="146">
        <f t="shared" si="856"/>
        <v>1</v>
      </c>
      <c r="E5975" s="146">
        <f t="shared" si="857"/>
        <v>1900</v>
      </c>
      <c r="F5975" s="137"/>
      <c r="G5975" s="287"/>
      <c r="H5975" s="137"/>
      <c r="I5975" s="134"/>
      <c r="J5975" s="204"/>
      <c r="K5975" s="133"/>
      <c r="L5975" s="134"/>
      <c r="M5975" s="133"/>
      <c r="N5975" s="134"/>
      <c r="O5975" s="134"/>
      <c r="P5975" s="166"/>
      <c r="Q5975" s="164"/>
      <c r="R5975" s="165"/>
      <c r="S5975" s="138"/>
      <c r="T5975" s="138"/>
      <c r="U5975" s="138"/>
      <c r="V5975" s="138"/>
      <c r="W5975" s="166"/>
      <c r="X5975" s="135"/>
      <c r="Y5975" s="418">
        <f t="shared" si="858"/>
        <v>0</v>
      </c>
      <c r="Z5975" s="291">
        <f t="shared" si="859"/>
        <v>0</v>
      </c>
      <c r="AA5975" s="163"/>
      <c r="AB5975" s="177" t="str">
        <f t="shared" si="860"/>
        <v/>
      </c>
      <c r="AC5975" s="283" t="str">
        <f t="shared" si="861"/>
        <v/>
      </c>
      <c r="AD5975" s="283" t="str">
        <f t="shared" si="862"/>
        <v/>
      </c>
      <c r="AE5975" s="163"/>
      <c r="AF5975" s="162"/>
    </row>
    <row r="5976" spans="1:32">
      <c r="A5976" s="134">
        <v>5967</v>
      </c>
      <c r="B5976" s="136"/>
      <c r="C5976" s="146">
        <f t="shared" si="855"/>
        <v>0</v>
      </c>
      <c r="D5976" s="146">
        <f t="shared" si="856"/>
        <v>1</v>
      </c>
      <c r="E5976" s="146">
        <f t="shared" si="857"/>
        <v>1900</v>
      </c>
      <c r="F5976" s="137"/>
      <c r="G5976" s="287"/>
      <c r="H5976" s="137"/>
      <c r="I5976" s="134"/>
      <c r="J5976" s="204"/>
      <c r="K5976" s="133"/>
      <c r="L5976" s="134"/>
      <c r="M5976" s="133"/>
      <c r="N5976" s="134"/>
      <c r="O5976" s="134"/>
      <c r="P5976" s="166"/>
      <c r="Q5976" s="164"/>
      <c r="R5976" s="165"/>
      <c r="S5976" s="138"/>
      <c r="T5976" s="138"/>
      <c r="U5976" s="138"/>
      <c r="V5976" s="138"/>
      <c r="W5976" s="166"/>
      <c r="X5976" s="135"/>
      <c r="Y5976" s="418">
        <f t="shared" si="858"/>
        <v>0</v>
      </c>
      <c r="Z5976" s="291">
        <f t="shared" si="859"/>
        <v>0</v>
      </c>
      <c r="AA5976" s="163"/>
      <c r="AB5976" s="177" t="str">
        <f t="shared" si="860"/>
        <v/>
      </c>
      <c r="AC5976" s="283" t="str">
        <f t="shared" si="861"/>
        <v/>
      </c>
      <c r="AD5976" s="283" t="str">
        <f t="shared" si="862"/>
        <v/>
      </c>
      <c r="AE5976" s="163"/>
      <c r="AF5976" s="162"/>
    </row>
    <row r="5977" spans="1:32">
      <c r="A5977" s="134">
        <v>5968</v>
      </c>
      <c r="B5977" s="136"/>
      <c r="C5977" s="146">
        <f t="shared" si="855"/>
        <v>0</v>
      </c>
      <c r="D5977" s="146">
        <f t="shared" si="856"/>
        <v>1</v>
      </c>
      <c r="E5977" s="146">
        <f t="shared" si="857"/>
        <v>1900</v>
      </c>
      <c r="F5977" s="137"/>
      <c r="G5977" s="287"/>
      <c r="H5977" s="137"/>
      <c r="I5977" s="134"/>
      <c r="J5977" s="204"/>
      <c r="K5977" s="133"/>
      <c r="L5977" s="134"/>
      <c r="M5977" s="133"/>
      <c r="N5977" s="134"/>
      <c r="O5977" s="134"/>
      <c r="P5977" s="166"/>
      <c r="Q5977" s="164"/>
      <c r="R5977" s="165"/>
      <c r="S5977" s="138"/>
      <c r="T5977" s="138"/>
      <c r="U5977" s="138"/>
      <c r="V5977" s="138"/>
      <c r="W5977" s="166"/>
      <c r="X5977" s="135"/>
      <c r="Y5977" s="418">
        <f t="shared" si="858"/>
        <v>0</v>
      </c>
      <c r="Z5977" s="291">
        <f t="shared" si="859"/>
        <v>0</v>
      </c>
      <c r="AA5977" s="163"/>
      <c r="AB5977" s="177" t="str">
        <f t="shared" si="860"/>
        <v/>
      </c>
      <c r="AC5977" s="283" t="str">
        <f t="shared" si="861"/>
        <v/>
      </c>
      <c r="AD5977" s="283" t="str">
        <f t="shared" si="862"/>
        <v/>
      </c>
      <c r="AE5977" s="163"/>
      <c r="AF5977" s="162"/>
    </row>
    <row r="5978" spans="1:32">
      <c r="A5978" s="134">
        <v>5969</v>
      </c>
      <c r="B5978" s="136"/>
      <c r="C5978" s="146">
        <f t="shared" si="855"/>
        <v>0</v>
      </c>
      <c r="D5978" s="146">
        <f t="shared" si="856"/>
        <v>1</v>
      </c>
      <c r="E5978" s="146">
        <f t="shared" si="857"/>
        <v>1900</v>
      </c>
      <c r="F5978" s="137"/>
      <c r="G5978" s="287"/>
      <c r="H5978" s="137"/>
      <c r="I5978" s="134"/>
      <c r="J5978" s="204"/>
      <c r="K5978" s="133"/>
      <c r="L5978" s="134"/>
      <c r="M5978" s="133"/>
      <c r="N5978" s="134"/>
      <c r="O5978" s="134"/>
      <c r="P5978" s="166"/>
      <c r="Q5978" s="164"/>
      <c r="R5978" s="165"/>
      <c r="S5978" s="138"/>
      <c r="T5978" s="138"/>
      <c r="U5978" s="138"/>
      <c r="V5978" s="138"/>
      <c r="W5978" s="166"/>
      <c r="X5978" s="135"/>
      <c r="Y5978" s="418">
        <f t="shared" si="858"/>
        <v>0</v>
      </c>
      <c r="Z5978" s="291">
        <f t="shared" si="859"/>
        <v>0</v>
      </c>
      <c r="AA5978" s="163"/>
      <c r="AB5978" s="177" t="str">
        <f t="shared" si="860"/>
        <v/>
      </c>
      <c r="AC5978" s="283" t="str">
        <f t="shared" si="861"/>
        <v/>
      </c>
      <c r="AD5978" s="283" t="str">
        <f t="shared" si="862"/>
        <v/>
      </c>
      <c r="AE5978" s="163"/>
      <c r="AF5978" s="162"/>
    </row>
    <row r="5979" spans="1:32">
      <c r="A5979" s="134">
        <v>5970</v>
      </c>
      <c r="B5979" s="136"/>
      <c r="C5979" s="146">
        <f t="shared" si="855"/>
        <v>0</v>
      </c>
      <c r="D5979" s="146">
        <f t="shared" si="856"/>
        <v>1</v>
      </c>
      <c r="E5979" s="146">
        <f t="shared" si="857"/>
        <v>1900</v>
      </c>
      <c r="F5979" s="137"/>
      <c r="G5979" s="287"/>
      <c r="H5979" s="137"/>
      <c r="I5979" s="134"/>
      <c r="J5979" s="204"/>
      <c r="K5979" s="133"/>
      <c r="L5979" s="134"/>
      <c r="M5979" s="133"/>
      <c r="N5979" s="134"/>
      <c r="O5979" s="134"/>
      <c r="P5979" s="166"/>
      <c r="Q5979" s="164"/>
      <c r="R5979" s="165"/>
      <c r="S5979" s="138"/>
      <c r="T5979" s="138"/>
      <c r="U5979" s="138"/>
      <c r="V5979" s="138"/>
      <c r="W5979" s="166"/>
      <c r="X5979" s="135"/>
      <c r="Y5979" s="418">
        <f t="shared" si="858"/>
        <v>0</v>
      </c>
      <c r="Z5979" s="291">
        <f t="shared" si="859"/>
        <v>0</v>
      </c>
      <c r="AA5979" s="163"/>
      <c r="AB5979" s="177" t="str">
        <f t="shared" si="860"/>
        <v/>
      </c>
      <c r="AC5979" s="283" t="str">
        <f t="shared" si="861"/>
        <v/>
      </c>
      <c r="AD5979" s="283" t="str">
        <f t="shared" si="862"/>
        <v/>
      </c>
      <c r="AE5979" s="163"/>
      <c r="AF5979" s="162"/>
    </row>
    <row r="5980" spans="1:32">
      <c r="A5980" s="134">
        <v>5971</v>
      </c>
      <c r="B5980" s="136"/>
      <c r="C5980" s="146">
        <f t="shared" si="855"/>
        <v>0</v>
      </c>
      <c r="D5980" s="146">
        <f t="shared" si="856"/>
        <v>1</v>
      </c>
      <c r="E5980" s="146">
        <f t="shared" si="857"/>
        <v>1900</v>
      </c>
      <c r="F5980" s="137"/>
      <c r="G5980" s="287"/>
      <c r="H5980" s="137"/>
      <c r="I5980" s="134"/>
      <c r="J5980" s="204"/>
      <c r="K5980" s="133"/>
      <c r="L5980" s="134"/>
      <c r="M5980" s="133"/>
      <c r="N5980" s="134"/>
      <c r="O5980" s="134"/>
      <c r="P5980" s="166"/>
      <c r="Q5980" s="164"/>
      <c r="R5980" s="165"/>
      <c r="S5980" s="138"/>
      <c r="T5980" s="138"/>
      <c r="U5980" s="138"/>
      <c r="V5980" s="138"/>
      <c r="W5980" s="166"/>
      <c r="X5980" s="135"/>
      <c r="Y5980" s="418">
        <f t="shared" si="858"/>
        <v>0</v>
      </c>
      <c r="Z5980" s="291">
        <f t="shared" si="859"/>
        <v>0</v>
      </c>
      <c r="AA5980" s="163"/>
      <c r="AB5980" s="177" t="str">
        <f t="shared" si="860"/>
        <v/>
      </c>
      <c r="AC5980" s="283" t="str">
        <f t="shared" si="861"/>
        <v/>
      </c>
      <c r="AD5980" s="283" t="str">
        <f t="shared" si="862"/>
        <v/>
      </c>
      <c r="AE5980" s="163"/>
      <c r="AF5980" s="162"/>
    </row>
    <row r="5981" spans="1:32">
      <c r="A5981" s="134">
        <v>5972</v>
      </c>
      <c r="B5981" s="136"/>
      <c r="C5981" s="146">
        <f t="shared" si="855"/>
        <v>0</v>
      </c>
      <c r="D5981" s="146">
        <f t="shared" si="856"/>
        <v>1</v>
      </c>
      <c r="E5981" s="146">
        <f t="shared" si="857"/>
        <v>1900</v>
      </c>
      <c r="F5981" s="137"/>
      <c r="G5981" s="287"/>
      <c r="H5981" s="137"/>
      <c r="I5981" s="134"/>
      <c r="J5981" s="204"/>
      <c r="K5981" s="133"/>
      <c r="L5981" s="134"/>
      <c r="M5981" s="133"/>
      <c r="N5981" s="134"/>
      <c r="O5981" s="134"/>
      <c r="P5981" s="166"/>
      <c r="Q5981" s="164"/>
      <c r="R5981" s="165"/>
      <c r="S5981" s="138"/>
      <c r="T5981" s="138"/>
      <c r="U5981" s="138"/>
      <c r="V5981" s="138"/>
      <c r="W5981" s="166"/>
      <c r="X5981" s="135"/>
      <c r="Y5981" s="418">
        <f t="shared" si="858"/>
        <v>0</v>
      </c>
      <c r="Z5981" s="291">
        <f t="shared" si="859"/>
        <v>0</v>
      </c>
      <c r="AA5981" s="163"/>
      <c r="AB5981" s="177" t="str">
        <f t="shared" si="860"/>
        <v/>
      </c>
      <c r="AC5981" s="283" t="str">
        <f t="shared" si="861"/>
        <v/>
      </c>
      <c r="AD5981" s="283" t="str">
        <f t="shared" si="862"/>
        <v/>
      </c>
      <c r="AE5981" s="163"/>
      <c r="AF5981" s="162"/>
    </row>
    <row r="5982" spans="1:32">
      <c r="A5982" s="134">
        <v>5973</v>
      </c>
      <c r="B5982" s="136"/>
      <c r="C5982" s="146">
        <f t="shared" si="855"/>
        <v>0</v>
      </c>
      <c r="D5982" s="146">
        <f t="shared" si="856"/>
        <v>1</v>
      </c>
      <c r="E5982" s="146">
        <f t="shared" si="857"/>
        <v>1900</v>
      </c>
      <c r="F5982" s="137"/>
      <c r="G5982" s="287"/>
      <c r="H5982" s="137"/>
      <c r="I5982" s="134"/>
      <c r="J5982" s="204"/>
      <c r="K5982" s="133"/>
      <c r="L5982" s="134"/>
      <c r="M5982" s="133"/>
      <c r="N5982" s="134"/>
      <c r="O5982" s="134"/>
      <c r="P5982" s="166"/>
      <c r="Q5982" s="164"/>
      <c r="R5982" s="165"/>
      <c r="S5982" s="138"/>
      <c r="T5982" s="138"/>
      <c r="U5982" s="138"/>
      <c r="V5982" s="138"/>
      <c r="W5982" s="166"/>
      <c r="X5982" s="135"/>
      <c r="Y5982" s="418">
        <f t="shared" si="858"/>
        <v>0</v>
      </c>
      <c r="Z5982" s="291">
        <f t="shared" si="859"/>
        <v>0</v>
      </c>
      <c r="AA5982" s="163"/>
      <c r="AB5982" s="177" t="str">
        <f t="shared" si="860"/>
        <v/>
      </c>
      <c r="AC5982" s="283" t="str">
        <f t="shared" si="861"/>
        <v/>
      </c>
      <c r="AD5982" s="283" t="str">
        <f t="shared" si="862"/>
        <v/>
      </c>
      <c r="AE5982" s="163"/>
      <c r="AF5982" s="162"/>
    </row>
    <row r="5983" spans="1:32">
      <c r="A5983" s="134">
        <v>5974</v>
      </c>
      <c r="B5983" s="136"/>
      <c r="C5983" s="146">
        <f t="shared" si="855"/>
        <v>0</v>
      </c>
      <c r="D5983" s="146">
        <f t="shared" si="856"/>
        <v>1</v>
      </c>
      <c r="E5983" s="146">
        <f t="shared" si="857"/>
        <v>1900</v>
      </c>
      <c r="F5983" s="137"/>
      <c r="G5983" s="287"/>
      <c r="H5983" s="137"/>
      <c r="I5983" s="134"/>
      <c r="J5983" s="204"/>
      <c r="K5983" s="133"/>
      <c r="L5983" s="134"/>
      <c r="M5983" s="133"/>
      <c r="N5983" s="134"/>
      <c r="O5983" s="134"/>
      <c r="P5983" s="166"/>
      <c r="Q5983" s="164"/>
      <c r="R5983" s="165"/>
      <c r="S5983" s="138"/>
      <c r="T5983" s="138"/>
      <c r="U5983" s="138"/>
      <c r="V5983" s="138"/>
      <c r="W5983" s="166"/>
      <c r="X5983" s="135"/>
      <c r="Y5983" s="418">
        <f t="shared" si="858"/>
        <v>0</v>
      </c>
      <c r="Z5983" s="291">
        <f t="shared" si="859"/>
        <v>0</v>
      </c>
      <c r="AA5983" s="163"/>
      <c r="AB5983" s="177" t="str">
        <f t="shared" si="860"/>
        <v/>
      </c>
      <c r="AC5983" s="283" t="str">
        <f t="shared" si="861"/>
        <v/>
      </c>
      <c r="AD5983" s="283" t="str">
        <f t="shared" si="862"/>
        <v/>
      </c>
      <c r="AE5983" s="163"/>
      <c r="AF5983" s="162"/>
    </row>
    <row r="5984" spans="1:32">
      <c r="A5984" s="134">
        <v>5975</v>
      </c>
      <c r="B5984" s="136"/>
      <c r="C5984" s="146">
        <f t="shared" si="855"/>
        <v>0</v>
      </c>
      <c r="D5984" s="146">
        <f t="shared" si="856"/>
        <v>1</v>
      </c>
      <c r="E5984" s="146">
        <f t="shared" si="857"/>
        <v>1900</v>
      </c>
      <c r="F5984" s="137"/>
      <c r="G5984" s="287"/>
      <c r="H5984" s="137"/>
      <c r="I5984" s="134"/>
      <c r="J5984" s="204"/>
      <c r="K5984" s="133"/>
      <c r="L5984" s="134"/>
      <c r="M5984" s="133"/>
      <c r="N5984" s="134"/>
      <c r="O5984" s="134"/>
      <c r="P5984" s="166"/>
      <c r="Q5984" s="164"/>
      <c r="R5984" s="165"/>
      <c r="S5984" s="138"/>
      <c r="T5984" s="138"/>
      <c r="U5984" s="138"/>
      <c r="V5984" s="138"/>
      <c r="W5984" s="166"/>
      <c r="X5984" s="135"/>
      <c r="Y5984" s="418">
        <f t="shared" si="858"/>
        <v>0</v>
      </c>
      <c r="Z5984" s="291">
        <f t="shared" si="859"/>
        <v>0</v>
      </c>
      <c r="AA5984" s="163"/>
      <c r="AB5984" s="177" t="str">
        <f t="shared" si="860"/>
        <v/>
      </c>
      <c r="AC5984" s="283" t="str">
        <f t="shared" si="861"/>
        <v/>
      </c>
      <c r="AD5984" s="283" t="str">
        <f t="shared" si="862"/>
        <v/>
      </c>
      <c r="AE5984" s="163"/>
      <c r="AF5984" s="162"/>
    </row>
    <row r="5985" spans="1:32">
      <c r="A5985" s="134">
        <v>5976</v>
      </c>
      <c r="B5985" s="136"/>
      <c r="C5985" s="146">
        <f t="shared" si="855"/>
        <v>0</v>
      </c>
      <c r="D5985" s="146">
        <f t="shared" si="856"/>
        <v>1</v>
      </c>
      <c r="E5985" s="146">
        <f t="shared" si="857"/>
        <v>1900</v>
      </c>
      <c r="F5985" s="137"/>
      <c r="G5985" s="287"/>
      <c r="H5985" s="137"/>
      <c r="I5985" s="134"/>
      <c r="J5985" s="204"/>
      <c r="K5985" s="133"/>
      <c r="L5985" s="134"/>
      <c r="M5985" s="133"/>
      <c r="N5985" s="134"/>
      <c r="O5985" s="134"/>
      <c r="P5985" s="166"/>
      <c r="Q5985" s="164"/>
      <c r="R5985" s="165"/>
      <c r="S5985" s="138"/>
      <c r="T5985" s="138"/>
      <c r="U5985" s="138"/>
      <c r="V5985" s="138"/>
      <c r="W5985" s="166"/>
      <c r="X5985" s="135"/>
      <c r="Y5985" s="418">
        <f t="shared" si="858"/>
        <v>0</v>
      </c>
      <c r="Z5985" s="291">
        <f t="shared" si="859"/>
        <v>0</v>
      </c>
      <c r="AA5985" s="163"/>
      <c r="AB5985" s="177" t="str">
        <f t="shared" si="860"/>
        <v/>
      </c>
      <c r="AC5985" s="283" t="str">
        <f t="shared" si="861"/>
        <v/>
      </c>
      <c r="AD5985" s="283" t="str">
        <f t="shared" si="862"/>
        <v/>
      </c>
      <c r="AE5985" s="163"/>
      <c r="AF5985" s="162"/>
    </row>
    <row r="5986" spans="1:32">
      <c r="A5986" s="134">
        <v>5977</v>
      </c>
      <c r="B5986" s="136"/>
      <c r="C5986" s="146">
        <f t="shared" si="855"/>
        <v>0</v>
      </c>
      <c r="D5986" s="146">
        <f t="shared" si="856"/>
        <v>1</v>
      </c>
      <c r="E5986" s="146">
        <f t="shared" si="857"/>
        <v>1900</v>
      </c>
      <c r="F5986" s="137"/>
      <c r="G5986" s="287"/>
      <c r="H5986" s="137"/>
      <c r="I5986" s="134"/>
      <c r="J5986" s="204"/>
      <c r="K5986" s="133"/>
      <c r="L5986" s="134"/>
      <c r="M5986" s="133"/>
      <c r="N5986" s="134"/>
      <c r="O5986" s="134"/>
      <c r="P5986" s="166"/>
      <c r="Q5986" s="164"/>
      <c r="R5986" s="165"/>
      <c r="S5986" s="138"/>
      <c r="T5986" s="138"/>
      <c r="U5986" s="138"/>
      <c r="V5986" s="138"/>
      <c r="W5986" s="166"/>
      <c r="X5986" s="135"/>
      <c r="Y5986" s="418">
        <f t="shared" si="858"/>
        <v>0</v>
      </c>
      <c r="Z5986" s="291">
        <f t="shared" si="859"/>
        <v>0</v>
      </c>
      <c r="AA5986" s="163"/>
      <c r="AB5986" s="177" t="str">
        <f t="shared" si="860"/>
        <v/>
      </c>
      <c r="AC5986" s="283" t="str">
        <f t="shared" si="861"/>
        <v/>
      </c>
      <c r="AD5986" s="283" t="str">
        <f t="shared" si="862"/>
        <v/>
      </c>
      <c r="AE5986" s="163"/>
      <c r="AF5986" s="162"/>
    </row>
    <row r="5987" spans="1:32">
      <c r="A5987" s="134">
        <v>5978</v>
      </c>
      <c r="B5987" s="136"/>
      <c r="C5987" s="146">
        <f t="shared" si="855"/>
        <v>0</v>
      </c>
      <c r="D5987" s="146">
        <f t="shared" si="856"/>
        <v>1</v>
      </c>
      <c r="E5987" s="146">
        <f t="shared" si="857"/>
        <v>1900</v>
      </c>
      <c r="F5987" s="137"/>
      <c r="G5987" s="287"/>
      <c r="H5987" s="137"/>
      <c r="I5987" s="134"/>
      <c r="J5987" s="204"/>
      <c r="K5987" s="133"/>
      <c r="L5987" s="134"/>
      <c r="M5987" s="133"/>
      <c r="N5987" s="134"/>
      <c r="O5987" s="134"/>
      <c r="P5987" s="166"/>
      <c r="Q5987" s="164"/>
      <c r="R5987" s="165"/>
      <c r="S5987" s="138"/>
      <c r="T5987" s="138"/>
      <c r="U5987" s="138"/>
      <c r="V5987" s="138"/>
      <c r="W5987" s="166"/>
      <c r="X5987" s="135"/>
      <c r="Y5987" s="418">
        <f t="shared" si="858"/>
        <v>0</v>
      </c>
      <c r="Z5987" s="291">
        <f t="shared" si="859"/>
        <v>0</v>
      </c>
      <c r="AA5987" s="163"/>
      <c r="AB5987" s="177" t="str">
        <f t="shared" si="860"/>
        <v/>
      </c>
      <c r="AC5987" s="283" t="str">
        <f t="shared" si="861"/>
        <v/>
      </c>
      <c r="AD5987" s="283" t="str">
        <f t="shared" si="862"/>
        <v/>
      </c>
      <c r="AE5987" s="163"/>
      <c r="AF5987" s="162"/>
    </row>
    <row r="5988" spans="1:32">
      <c r="A5988" s="134">
        <v>5979</v>
      </c>
      <c r="B5988" s="136"/>
      <c r="C5988" s="146">
        <f t="shared" si="855"/>
        <v>0</v>
      </c>
      <c r="D5988" s="146">
        <f t="shared" si="856"/>
        <v>1</v>
      </c>
      <c r="E5988" s="146">
        <f t="shared" si="857"/>
        <v>1900</v>
      </c>
      <c r="F5988" s="137"/>
      <c r="G5988" s="287"/>
      <c r="H5988" s="137"/>
      <c r="I5988" s="134"/>
      <c r="J5988" s="204"/>
      <c r="K5988" s="133"/>
      <c r="L5988" s="134"/>
      <c r="M5988" s="133"/>
      <c r="N5988" s="134"/>
      <c r="O5988" s="134"/>
      <c r="P5988" s="166"/>
      <c r="Q5988" s="164"/>
      <c r="R5988" s="165"/>
      <c r="S5988" s="138"/>
      <c r="T5988" s="138"/>
      <c r="U5988" s="138"/>
      <c r="V5988" s="138"/>
      <c r="W5988" s="166"/>
      <c r="X5988" s="135"/>
      <c r="Y5988" s="418">
        <f t="shared" si="858"/>
        <v>0</v>
      </c>
      <c r="Z5988" s="291">
        <f t="shared" si="859"/>
        <v>0</v>
      </c>
      <c r="AA5988" s="163"/>
      <c r="AB5988" s="177" t="str">
        <f t="shared" si="860"/>
        <v/>
      </c>
      <c r="AC5988" s="283" t="str">
        <f t="shared" si="861"/>
        <v/>
      </c>
      <c r="AD5988" s="283" t="str">
        <f t="shared" si="862"/>
        <v/>
      </c>
      <c r="AE5988" s="163"/>
      <c r="AF5988" s="162"/>
    </row>
    <row r="5989" spans="1:32">
      <c r="A5989" s="134">
        <v>5980</v>
      </c>
      <c r="B5989" s="136"/>
      <c r="C5989" s="146">
        <f t="shared" si="855"/>
        <v>0</v>
      </c>
      <c r="D5989" s="146">
        <f t="shared" si="856"/>
        <v>1</v>
      </c>
      <c r="E5989" s="146">
        <f t="shared" si="857"/>
        <v>1900</v>
      </c>
      <c r="F5989" s="137"/>
      <c r="G5989" s="287"/>
      <c r="H5989" s="137"/>
      <c r="I5989" s="134"/>
      <c r="J5989" s="204"/>
      <c r="K5989" s="133"/>
      <c r="L5989" s="134"/>
      <c r="M5989" s="133"/>
      <c r="N5989" s="134"/>
      <c r="O5989" s="134"/>
      <c r="P5989" s="166"/>
      <c r="Q5989" s="164"/>
      <c r="R5989" s="165"/>
      <c r="S5989" s="138"/>
      <c r="T5989" s="138"/>
      <c r="U5989" s="138"/>
      <c r="V5989" s="138"/>
      <c r="W5989" s="166"/>
      <c r="X5989" s="135"/>
      <c r="Y5989" s="418">
        <f t="shared" si="858"/>
        <v>0</v>
      </c>
      <c r="Z5989" s="291">
        <f t="shared" si="859"/>
        <v>0</v>
      </c>
      <c r="AA5989" s="163"/>
      <c r="AB5989" s="177" t="str">
        <f t="shared" si="860"/>
        <v/>
      </c>
      <c r="AC5989" s="283" t="str">
        <f t="shared" si="861"/>
        <v/>
      </c>
      <c r="AD5989" s="283" t="str">
        <f t="shared" si="862"/>
        <v/>
      </c>
      <c r="AE5989" s="163"/>
      <c r="AF5989" s="162"/>
    </row>
    <row r="5990" spans="1:32">
      <c r="A5990" s="134">
        <v>5981</v>
      </c>
      <c r="B5990" s="136"/>
      <c r="C5990" s="146">
        <f t="shared" si="855"/>
        <v>0</v>
      </c>
      <c r="D5990" s="146">
        <f t="shared" si="856"/>
        <v>1</v>
      </c>
      <c r="E5990" s="146">
        <f t="shared" si="857"/>
        <v>1900</v>
      </c>
      <c r="F5990" s="137"/>
      <c r="G5990" s="287"/>
      <c r="H5990" s="137"/>
      <c r="I5990" s="134"/>
      <c r="J5990" s="204"/>
      <c r="K5990" s="133"/>
      <c r="L5990" s="134"/>
      <c r="M5990" s="133"/>
      <c r="N5990" s="134"/>
      <c r="O5990" s="134"/>
      <c r="P5990" s="166"/>
      <c r="Q5990" s="164"/>
      <c r="R5990" s="165"/>
      <c r="S5990" s="138"/>
      <c r="T5990" s="138"/>
      <c r="U5990" s="138"/>
      <c r="V5990" s="138"/>
      <c r="W5990" s="166"/>
      <c r="X5990" s="135"/>
      <c r="Y5990" s="418">
        <f t="shared" si="858"/>
        <v>0</v>
      </c>
      <c r="Z5990" s="291">
        <f t="shared" si="859"/>
        <v>0</v>
      </c>
      <c r="AA5990" s="163"/>
      <c r="AB5990" s="177" t="str">
        <f t="shared" si="860"/>
        <v/>
      </c>
      <c r="AC5990" s="283" t="str">
        <f t="shared" si="861"/>
        <v/>
      </c>
      <c r="AD5990" s="283" t="str">
        <f t="shared" si="862"/>
        <v/>
      </c>
      <c r="AE5990" s="163"/>
      <c r="AF5990" s="162"/>
    </row>
    <row r="5991" spans="1:32">
      <c r="A5991" s="134">
        <v>5982</v>
      </c>
      <c r="B5991" s="136"/>
      <c r="C5991" s="146">
        <f t="shared" si="855"/>
        <v>0</v>
      </c>
      <c r="D5991" s="146">
        <f t="shared" si="856"/>
        <v>1</v>
      </c>
      <c r="E5991" s="146">
        <f t="shared" si="857"/>
        <v>1900</v>
      </c>
      <c r="F5991" s="137"/>
      <c r="G5991" s="287"/>
      <c r="H5991" s="137"/>
      <c r="I5991" s="134"/>
      <c r="J5991" s="204"/>
      <c r="K5991" s="133"/>
      <c r="L5991" s="134"/>
      <c r="M5991" s="133"/>
      <c r="N5991" s="134"/>
      <c r="O5991" s="134"/>
      <c r="P5991" s="166"/>
      <c r="Q5991" s="164"/>
      <c r="R5991" s="165"/>
      <c r="S5991" s="138"/>
      <c r="T5991" s="138"/>
      <c r="U5991" s="138"/>
      <c r="V5991" s="138"/>
      <c r="W5991" s="166"/>
      <c r="X5991" s="135"/>
      <c r="Y5991" s="418">
        <f t="shared" si="858"/>
        <v>0</v>
      </c>
      <c r="Z5991" s="291">
        <f t="shared" si="859"/>
        <v>0</v>
      </c>
      <c r="AA5991" s="163"/>
      <c r="AB5991" s="177" t="str">
        <f t="shared" si="860"/>
        <v/>
      </c>
      <c r="AC5991" s="283" t="str">
        <f t="shared" si="861"/>
        <v/>
      </c>
      <c r="AD5991" s="283" t="str">
        <f t="shared" si="862"/>
        <v/>
      </c>
      <c r="AE5991" s="163"/>
      <c r="AF5991" s="162"/>
    </row>
    <row r="5992" spans="1:32">
      <c r="A5992" s="134">
        <v>5983</v>
      </c>
      <c r="B5992" s="136"/>
      <c r="C5992" s="146">
        <f t="shared" si="855"/>
        <v>0</v>
      </c>
      <c r="D5992" s="146">
        <f t="shared" si="856"/>
        <v>1</v>
      </c>
      <c r="E5992" s="146">
        <f t="shared" si="857"/>
        <v>1900</v>
      </c>
      <c r="F5992" s="137"/>
      <c r="G5992" s="287"/>
      <c r="H5992" s="137"/>
      <c r="I5992" s="134"/>
      <c r="J5992" s="204"/>
      <c r="K5992" s="133"/>
      <c r="L5992" s="134"/>
      <c r="M5992" s="133"/>
      <c r="N5992" s="134"/>
      <c r="O5992" s="134"/>
      <c r="P5992" s="166"/>
      <c r="Q5992" s="164"/>
      <c r="R5992" s="165"/>
      <c r="S5992" s="138"/>
      <c r="T5992" s="138"/>
      <c r="U5992" s="138"/>
      <c r="V5992" s="138"/>
      <c r="W5992" s="166"/>
      <c r="X5992" s="135"/>
      <c r="Y5992" s="418">
        <f t="shared" si="858"/>
        <v>0</v>
      </c>
      <c r="Z5992" s="291">
        <f t="shared" si="859"/>
        <v>0</v>
      </c>
      <c r="AA5992" s="163"/>
      <c r="AB5992" s="177" t="str">
        <f t="shared" si="860"/>
        <v/>
      </c>
      <c r="AC5992" s="283" t="str">
        <f t="shared" si="861"/>
        <v/>
      </c>
      <c r="AD5992" s="283" t="str">
        <f t="shared" si="862"/>
        <v/>
      </c>
      <c r="AE5992" s="163"/>
      <c r="AF5992" s="162"/>
    </row>
    <row r="5993" spans="1:32">
      <c r="A5993" s="134">
        <v>5984</v>
      </c>
      <c r="B5993" s="136"/>
      <c r="C5993" s="146">
        <f t="shared" si="855"/>
        <v>0</v>
      </c>
      <c r="D5993" s="146">
        <f t="shared" si="856"/>
        <v>1</v>
      </c>
      <c r="E5993" s="146">
        <f t="shared" si="857"/>
        <v>1900</v>
      </c>
      <c r="F5993" s="137"/>
      <c r="G5993" s="287"/>
      <c r="H5993" s="137"/>
      <c r="I5993" s="134"/>
      <c r="J5993" s="204"/>
      <c r="K5993" s="133"/>
      <c r="L5993" s="134"/>
      <c r="M5993" s="133"/>
      <c r="N5993" s="134"/>
      <c r="O5993" s="134"/>
      <c r="P5993" s="166"/>
      <c r="Q5993" s="164"/>
      <c r="R5993" s="165"/>
      <c r="S5993" s="138"/>
      <c r="T5993" s="138"/>
      <c r="U5993" s="138"/>
      <c r="V5993" s="138"/>
      <c r="W5993" s="166"/>
      <c r="X5993" s="135"/>
      <c r="Y5993" s="418">
        <f t="shared" si="858"/>
        <v>0</v>
      </c>
      <c r="Z5993" s="291">
        <f t="shared" si="859"/>
        <v>0</v>
      </c>
      <c r="AA5993" s="163"/>
      <c r="AB5993" s="177" t="str">
        <f t="shared" si="860"/>
        <v/>
      </c>
      <c r="AC5993" s="283" t="str">
        <f t="shared" si="861"/>
        <v/>
      </c>
      <c r="AD5993" s="283" t="str">
        <f t="shared" si="862"/>
        <v/>
      </c>
      <c r="AE5993" s="163"/>
      <c r="AF5993" s="162"/>
    </row>
    <row r="5994" spans="1:32">
      <c r="A5994" s="134">
        <v>5985</v>
      </c>
      <c r="B5994" s="136"/>
      <c r="C5994" s="146">
        <f t="shared" si="855"/>
        <v>0</v>
      </c>
      <c r="D5994" s="146">
        <f t="shared" si="856"/>
        <v>1</v>
      </c>
      <c r="E5994" s="146">
        <f t="shared" si="857"/>
        <v>1900</v>
      </c>
      <c r="F5994" s="137"/>
      <c r="G5994" s="287"/>
      <c r="H5994" s="137"/>
      <c r="I5994" s="134"/>
      <c r="J5994" s="204"/>
      <c r="K5994" s="133"/>
      <c r="L5994" s="134"/>
      <c r="M5994" s="133"/>
      <c r="N5994" s="134"/>
      <c r="O5994" s="134"/>
      <c r="P5994" s="166"/>
      <c r="Q5994" s="164"/>
      <c r="R5994" s="165"/>
      <c r="S5994" s="138"/>
      <c r="T5994" s="138"/>
      <c r="U5994" s="138"/>
      <c r="V5994" s="138"/>
      <c r="W5994" s="166"/>
      <c r="X5994" s="135"/>
      <c r="Y5994" s="418">
        <f t="shared" si="858"/>
        <v>0</v>
      </c>
      <c r="Z5994" s="291">
        <f t="shared" si="859"/>
        <v>0</v>
      </c>
      <c r="AA5994" s="163"/>
      <c r="AB5994" s="177" t="str">
        <f t="shared" si="860"/>
        <v/>
      </c>
      <c r="AC5994" s="283" t="str">
        <f t="shared" si="861"/>
        <v/>
      </c>
      <c r="AD5994" s="283" t="str">
        <f t="shared" si="862"/>
        <v/>
      </c>
      <c r="AE5994" s="163"/>
      <c r="AF5994" s="162"/>
    </row>
    <row r="5995" spans="1:32">
      <c r="A5995" s="134">
        <v>5986</v>
      </c>
      <c r="B5995" s="136"/>
      <c r="C5995" s="146">
        <f t="shared" si="855"/>
        <v>0</v>
      </c>
      <c r="D5995" s="146">
        <f t="shared" si="856"/>
        <v>1</v>
      </c>
      <c r="E5995" s="146">
        <f t="shared" si="857"/>
        <v>1900</v>
      </c>
      <c r="F5995" s="137"/>
      <c r="G5995" s="287"/>
      <c r="H5995" s="137"/>
      <c r="I5995" s="134"/>
      <c r="J5995" s="204"/>
      <c r="K5995" s="133"/>
      <c r="L5995" s="134"/>
      <c r="M5995" s="133"/>
      <c r="N5995" s="134"/>
      <c r="O5995" s="134"/>
      <c r="P5995" s="166"/>
      <c r="Q5995" s="164"/>
      <c r="R5995" s="165"/>
      <c r="S5995" s="138"/>
      <c r="T5995" s="138"/>
      <c r="U5995" s="138"/>
      <c r="V5995" s="138"/>
      <c r="W5995" s="166"/>
      <c r="X5995" s="135"/>
      <c r="Y5995" s="418">
        <f t="shared" si="858"/>
        <v>0</v>
      </c>
      <c r="Z5995" s="291">
        <f t="shared" si="859"/>
        <v>0</v>
      </c>
      <c r="AA5995" s="163"/>
      <c r="AB5995" s="177" t="str">
        <f t="shared" si="860"/>
        <v/>
      </c>
      <c r="AC5995" s="283" t="str">
        <f t="shared" si="861"/>
        <v/>
      </c>
      <c r="AD5995" s="283" t="str">
        <f t="shared" si="862"/>
        <v/>
      </c>
      <c r="AE5995" s="163"/>
      <c r="AF5995" s="162"/>
    </row>
    <row r="5996" spans="1:32">
      <c r="A5996" s="134">
        <v>5987</v>
      </c>
      <c r="B5996" s="136"/>
      <c r="C5996" s="146">
        <f t="shared" si="855"/>
        <v>0</v>
      </c>
      <c r="D5996" s="146">
        <f t="shared" si="856"/>
        <v>1</v>
      </c>
      <c r="E5996" s="146">
        <f t="shared" si="857"/>
        <v>1900</v>
      </c>
      <c r="F5996" s="137"/>
      <c r="G5996" s="287"/>
      <c r="H5996" s="137"/>
      <c r="I5996" s="134"/>
      <c r="J5996" s="204"/>
      <c r="K5996" s="133"/>
      <c r="L5996" s="134"/>
      <c r="M5996" s="133"/>
      <c r="N5996" s="134"/>
      <c r="O5996" s="134"/>
      <c r="P5996" s="166"/>
      <c r="Q5996" s="164"/>
      <c r="R5996" s="165"/>
      <c r="S5996" s="138"/>
      <c r="T5996" s="138"/>
      <c r="U5996" s="138"/>
      <c r="V5996" s="138"/>
      <c r="W5996" s="166"/>
      <c r="X5996" s="135"/>
      <c r="Y5996" s="418">
        <f t="shared" si="858"/>
        <v>0</v>
      </c>
      <c r="Z5996" s="291">
        <f t="shared" si="859"/>
        <v>0</v>
      </c>
      <c r="AA5996" s="163"/>
      <c r="AB5996" s="177" t="str">
        <f t="shared" si="860"/>
        <v/>
      </c>
      <c r="AC5996" s="283" t="str">
        <f t="shared" si="861"/>
        <v/>
      </c>
      <c r="AD5996" s="283" t="str">
        <f t="shared" si="862"/>
        <v/>
      </c>
      <c r="AE5996" s="163"/>
      <c r="AF5996" s="162"/>
    </row>
    <row r="5997" spans="1:32">
      <c r="A5997" s="134">
        <v>5988</v>
      </c>
      <c r="B5997" s="136"/>
      <c r="C5997" s="146">
        <f t="shared" si="855"/>
        <v>0</v>
      </c>
      <c r="D5997" s="146">
        <f t="shared" si="856"/>
        <v>1</v>
      </c>
      <c r="E5997" s="146">
        <f t="shared" si="857"/>
        <v>1900</v>
      </c>
      <c r="F5997" s="137"/>
      <c r="G5997" s="287"/>
      <c r="H5997" s="137"/>
      <c r="I5997" s="134"/>
      <c r="J5997" s="204"/>
      <c r="K5997" s="133"/>
      <c r="L5997" s="134"/>
      <c r="M5997" s="133"/>
      <c r="N5997" s="134"/>
      <c r="O5997" s="134"/>
      <c r="P5997" s="166"/>
      <c r="Q5997" s="164"/>
      <c r="R5997" s="165"/>
      <c r="S5997" s="138"/>
      <c r="T5997" s="138"/>
      <c r="U5997" s="138"/>
      <c r="V5997" s="138"/>
      <c r="W5997" s="166"/>
      <c r="X5997" s="135"/>
      <c r="Y5997" s="418">
        <f t="shared" si="858"/>
        <v>0</v>
      </c>
      <c r="Z5997" s="291">
        <f t="shared" si="859"/>
        <v>0</v>
      </c>
      <c r="AA5997" s="163"/>
      <c r="AB5997" s="177" t="str">
        <f t="shared" si="860"/>
        <v/>
      </c>
      <c r="AC5997" s="283" t="str">
        <f t="shared" si="861"/>
        <v/>
      </c>
      <c r="AD5997" s="283" t="str">
        <f t="shared" si="862"/>
        <v/>
      </c>
      <c r="AE5997" s="163"/>
      <c r="AF5997" s="162"/>
    </row>
    <row r="5998" spans="1:32">
      <c r="A5998" s="134">
        <v>5989</v>
      </c>
      <c r="B5998" s="136"/>
      <c r="C5998" s="146">
        <f t="shared" si="855"/>
        <v>0</v>
      </c>
      <c r="D5998" s="146">
        <f t="shared" si="856"/>
        <v>1</v>
      </c>
      <c r="E5998" s="146">
        <f t="shared" si="857"/>
        <v>1900</v>
      </c>
      <c r="F5998" s="137"/>
      <c r="G5998" s="287"/>
      <c r="H5998" s="137"/>
      <c r="I5998" s="134"/>
      <c r="J5998" s="204"/>
      <c r="K5998" s="133"/>
      <c r="L5998" s="134"/>
      <c r="M5998" s="133"/>
      <c r="N5998" s="134"/>
      <c r="O5998" s="134"/>
      <c r="P5998" s="166"/>
      <c r="Q5998" s="164"/>
      <c r="R5998" s="165"/>
      <c r="S5998" s="138"/>
      <c r="T5998" s="138"/>
      <c r="U5998" s="138"/>
      <c r="V5998" s="138"/>
      <c r="W5998" s="166"/>
      <c r="X5998" s="135"/>
      <c r="Y5998" s="418">
        <f t="shared" si="858"/>
        <v>0</v>
      </c>
      <c r="Z5998" s="291">
        <f t="shared" si="859"/>
        <v>0</v>
      </c>
      <c r="AA5998" s="163"/>
      <c r="AB5998" s="177" t="str">
        <f t="shared" si="860"/>
        <v/>
      </c>
      <c r="AC5998" s="283" t="str">
        <f t="shared" si="861"/>
        <v/>
      </c>
      <c r="AD5998" s="283" t="str">
        <f t="shared" si="862"/>
        <v/>
      </c>
      <c r="AE5998" s="163"/>
      <c r="AF5998" s="162"/>
    </row>
    <row r="5999" spans="1:32">
      <c r="A5999" s="134">
        <v>5990</v>
      </c>
      <c r="B5999" s="136"/>
      <c r="C5999" s="146">
        <f t="shared" si="855"/>
        <v>0</v>
      </c>
      <c r="D5999" s="146">
        <f t="shared" si="856"/>
        <v>1</v>
      </c>
      <c r="E5999" s="146">
        <f t="shared" si="857"/>
        <v>1900</v>
      </c>
      <c r="F5999" s="137"/>
      <c r="G5999" s="287"/>
      <c r="H5999" s="137"/>
      <c r="I5999" s="134"/>
      <c r="J5999" s="204"/>
      <c r="K5999" s="133"/>
      <c r="L5999" s="134"/>
      <c r="M5999" s="133"/>
      <c r="N5999" s="134"/>
      <c r="O5999" s="134"/>
      <c r="P5999" s="166"/>
      <c r="Q5999" s="164"/>
      <c r="R5999" s="165"/>
      <c r="S5999" s="138"/>
      <c r="T5999" s="138"/>
      <c r="U5999" s="138"/>
      <c r="V5999" s="138"/>
      <c r="W5999" s="166"/>
      <c r="X5999" s="135"/>
      <c r="Y5999" s="418">
        <f t="shared" si="858"/>
        <v>0</v>
      </c>
      <c r="Z5999" s="291">
        <f t="shared" si="859"/>
        <v>0</v>
      </c>
      <c r="AA5999" s="163"/>
      <c r="AB5999" s="177" t="str">
        <f t="shared" si="860"/>
        <v/>
      </c>
      <c r="AC5999" s="283" t="str">
        <f t="shared" si="861"/>
        <v/>
      </c>
      <c r="AD5999" s="283" t="str">
        <f t="shared" si="862"/>
        <v/>
      </c>
      <c r="AE5999" s="163"/>
      <c r="AF5999" s="162"/>
    </row>
    <row r="6000" spans="1:32">
      <c r="A6000" s="134">
        <v>5991</v>
      </c>
      <c r="B6000" s="136"/>
      <c r="C6000" s="146">
        <f t="shared" si="855"/>
        <v>0</v>
      </c>
      <c r="D6000" s="146">
        <f t="shared" si="856"/>
        <v>1</v>
      </c>
      <c r="E6000" s="146">
        <f t="shared" si="857"/>
        <v>1900</v>
      </c>
      <c r="F6000" s="137"/>
      <c r="G6000" s="287"/>
      <c r="H6000" s="137"/>
      <c r="I6000" s="134"/>
      <c r="J6000" s="204"/>
      <c r="K6000" s="133"/>
      <c r="L6000" s="134"/>
      <c r="M6000" s="133"/>
      <c r="N6000" s="134"/>
      <c r="O6000" s="134"/>
      <c r="P6000" s="166"/>
      <c r="Q6000" s="164"/>
      <c r="R6000" s="165"/>
      <c r="S6000" s="138"/>
      <c r="T6000" s="138"/>
      <c r="U6000" s="138"/>
      <c r="V6000" s="138"/>
      <c r="W6000" s="166"/>
      <c r="X6000" s="135"/>
      <c r="Y6000" s="418">
        <f t="shared" si="858"/>
        <v>0</v>
      </c>
      <c r="Z6000" s="291">
        <f t="shared" si="859"/>
        <v>0</v>
      </c>
      <c r="AA6000" s="163"/>
      <c r="AB6000" s="177" t="str">
        <f t="shared" si="860"/>
        <v/>
      </c>
      <c r="AC6000" s="283" t="str">
        <f t="shared" si="861"/>
        <v/>
      </c>
      <c r="AD6000" s="283" t="str">
        <f t="shared" si="862"/>
        <v/>
      </c>
      <c r="AE6000" s="163"/>
      <c r="AF6000" s="162"/>
    </row>
    <row r="6001" spans="1:32">
      <c r="A6001" s="134">
        <v>5992</v>
      </c>
      <c r="B6001" s="136"/>
      <c r="C6001" s="146">
        <f t="shared" si="855"/>
        <v>0</v>
      </c>
      <c r="D6001" s="146">
        <f t="shared" si="856"/>
        <v>1</v>
      </c>
      <c r="E6001" s="146">
        <f t="shared" si="857"/>
        <v>1900</v>
      </c>
      <c r="F6001" s="137"/>
      <c r="G6001" s="287"/>
      <c r="H6001" s="137"/>
      <c r="I6001" s="134"/>
      <c r="J6001" s="204"/>
      <c r="K6001" s="133"/>
      <c r="L6001" s="134"/>
      <c r="M6001" s="133"/>
      <c r="N6001" s="134"/>
      <c r="O6001" s="134"/>
      <c r="P6001" s="166"/>
      <c r="Q6001" s="164"/>
      <c r="R6001" s="165"/>
      <c r="S6001" s="138"/>
      <c r="T6001" s="138"/>
      <c r="U6001" s="138"/>
      <c r="V6001" s="138"/>
      <c r="W6001" s="166"/>
      <c r="X6001" s="135"/>
      <c r="Y6001" s="418">
        <f t="shared" si="858"/>
        <v>0</v>
      </c>
      <c r="Z6001" s="291">
        <f t="shared" si="859"/>
        <v>0</v>
      </c>
      <c r="AA6001" s="163"/>
      <c r="AB6001" s="177" t="str">
        <f t="shared" si="860"/>
        <v/>
      </c>
      <c r="AC6001" s="283" t="str">
        <f t="shared" si="861"/>
        <v/>
      </c>
      <c r="AD6001" s="283" t="str">
        <f t="shared" si="862"/>
        <v/>
      </c>
      <c r="AE6001" s="163"/>
      <c r="AF6001" s="162"/>
    </row>
    <row r="6002" spans="1:32">
      <c r="A6002" s="134">
        <v>5993</v>
      </c>
      <c r="B6002" s="136"/>
      <c r="C6002" s="146">
        <f t="shared" si="855"/>
        <v>0</v>
      </c>
      <c r="D6002" s="146">
        <f t="shared" si="856"/>
        <v>1</v>
      </c>
      <c r="E6002" s="146">
        <f t="shared" si="857"/>
        <v>1900</v>
      </c>
      <c r="F6002" s="137"/>
      <c r="G6002" s="287"/>
      <c r="H6002" s="137"/>
      <c r="I6002" s="134"/>
      <c r="J6002" s="204"/>
      <c r="K6002" s="133"/>
      <c r="L6002" s="134"/>
      <c r="M6002" s="133"/>
      <c r="N6002" s="134"/>
      <c r="O6002" s="134"/>
      <c r="P6002" s="166"/>
      <c r="Q6002" s="164"/>
      <c r="R6002" s="165"/>
      <c r="S6002" s="138"/>
      <c r="T6002" s="138"/>
      <c r="U6002" s="138"/>
      <c r="V6002" s="138"/>
      <c r="W6002" s="166"/>
      <c r="X6002" s="135"/>
      <c r="Y6002" s="418">
        <f t="shared" si="858"/>
        <v>0</v>
      </c>
      <c r="Z6002" s="291">
        <f t="shared" si="859"/>
        <v>0</v>
      </c>
      <c r="AA6002" s="163"/>
      <c r="AB6002" s="177" t="str">
        <f t="shared" si="860"/>
        <v/>
      </c>
      <c r="AC6002" s="283" t="str">
        <f t="shared" si="861"/>
        <v/>
      </c>
      <c r="AD6002" s="283" t="str">
        <f t="shared" si="862"/>
        <v/>
      </c>
      <c r="AE6002" s="163"/>
      <c r="AF6002" s="162"/>
    </row>
    <row r="6003" spans="1:32">
      <c r="A6003" s="134">
        <v>5994</v>
      </c>
      <c r="B6003" s="136"/>
      <c r="C6003" s="146">
        <f t="shared" si="855"/>
        <v>0</v>
      </c>
      <c r="D6003" s="146">
        <f t="shared" si="856"/>
        <v>1</v>
      </c>
      <c r="E6003" s="146">
        <f t="shared" si="857"/>
        <v>1900</v>
      </c>
      <c r="F6003" s="137"/>
      <c r="G6003" s="287"/>
      <c r="H6003" s="137"/>
      <c r="I6003" s="134"/>
      <c r="J6003" s="204"/>
      <c r="K6003" s="133"/>
      <c r="L6003" s="134"/>
      <c r="M6003" s="133"/>
      <c r="N6003" s="134"/>
      <c r="O6003" s="134"/>
      <c r="P6003" s="166"/>
      <c r="Q6003" s="164"/>
      <c r="R6003" s="165"/>
      <c r="S6003" s="138"/>
      <c r="T6003" s="138"/>
      <c r="U6003" s="138"/>
      <c r="V6003" s="138"/>
      <c r="W6003" s="166"/>
      <c r="X6003" s="135"/>
      <c r="Y6003" s="418">
        <f t="shared" si="858"/>
        <v>0</v>
      </c>
      <c r="Z6003" s="291">
        <f t="shared" si="859"/>
        <v>0</v>
      </c>
      <c r="AA6003" s="163"/>
      <c r="AB6003" s="177" t="str">
        <f t="shared" si="860"/>
        <v/>
      </c>
      <c r="AC6003" s="283" t="str">
        <f t="shared" si="861"/>
        <v/>
      </c>
      <c r="AD6003" s="283" t="str">
        <f t="shared" si="862"/>
        <v/>
      </c>
      <c r="AE6003" s="163"/>
      <c r="AF6003" s="162"/>
    </row>
    <row r="6004" spans="1:32">
      <c r="A6004" s="134">
        <v>5995</v>
      </c>
      <c r="B6004" s="136"/>
      <c r="C6004" s="146">
        <f t="shared" si="855"/>
        <v>0</v>
      </c>
      <c r="D6004" s="146">
        <f t="shared" si="856"/>
        <v>1</v>
      </c>
      <c r="E6004" s="146">
        <f t="shared" si="857"/>
        <v>1900</v>
      </c>
      <c r="F6004" s="137"/>
      <c r="G6004" s="287"/>
      <c r="H6004" s="137"/>
      <c r="I6004" s="134"/>
      <c r="J6004" s="204"/>
      <c r="K6004" s="133"/>
      <c r="L6004" s="134"/>
      <c r="M6004" s="133"/>
      <c r="N6004" s="134"/>
      <c r="O6004" s="134"/>
      <c r="P6004" s="166"/>
      <c r="Q6004" s="164"/>
      <c r="R6004" s="165"/>
      <c r="S6004" s="138"/>
      <c r="T6004" s="138"/>
      <c r="U6004" s="138"/>
      <c r="V6004" s="138"/>
      <c r="W6004" s="166"/>
      <c r="X6004" s="135"/>
      <c r="Y6004" s="418">
        <f t="shared" si="858"/>
        <v>0</v>
      </c>
      <c r="Z6004" s="291">
        <f t="shared" si="859"/>
        <v>0</v>
      </c>
      <c r="AA6004" s="163"/>
      <c r="AB6004" s="177" t="str">
        <f t="shared" si="860"/>
        <v/>
      </c>
      <c r="AC6004" s="283" t="str">
        <f t="shared" si="861"/>
        <v/>
      </c>
      <c r="AD6004" s="283" t="str">
        <f t="shared" si="862"/>
        <v/>
      </c>
      <c r="AE6004" s="163"/>
      <c r="AF6004" s="162"/>
    </row>
    <row r="6005" spans="1:32">
      <c r="A6005" s="134">
        <v>5996</v>
      </c>
      <c r="B6005" s="136"/>
      <c r="C6005" s="146">
        <f t="shared" si="855"/>
        <v>0</v>
      </c>
      <c r="D6005" s="146">
        <f t="shared" si="856"/>
        <v>1</v>
      </c>
      <c r="E6005" s="146">
        <f t="shared" si="857"/>
        <v>1900</v>
      </c>
      <c r="F6005" s="137"/>
      <c r="G6005" s="287"/>
      <c r="H6005" s="137"/>
      <c r="I6005" s="134"/>
      <c r="J6005" s="204"/>
      <c r="K6005" s="133"/>
      <c r="L6005" s="134"/>
      <c r="M6005" s="133"/>
      <c r="N6005" s="134"/>
      <c r="O6005" s="134"/>
      <c r="P6005" s="166"/>
      <c r="Q6005" s="164"/>
      <c r="R6005" s="165"/>
      <c r="S6005" s="138"/>
      <c r="T6005" s="138"/>
      <c r="U6005" s="138"/>
      <c r="V6005" s="138"/>
      <c r="W6005" s="166"/>
      <c r="X6005" s="135"/>
      <c r="Y6005" s="418">
        <f t="shared" si="858"/>
        <v>0</v>
      </c>
      <c r="Z6005" s="291">
        <f t="shared" si="859"/>
        <v>0</v>
      </c>
      <c r="AA6005" s="163"/>
      <c r="AB6005" s="177" t="str">
        <f t="shared" si="860"/>
        <v/>
      </c>
      <c r="AC6005" s="283" t="str">
        <f t="shared" si="861"/>
        <v/>
      </c>
      <c r="AD6005" s="283" t="str">
        <f t="shared" si="862"/>
        <v/>
      </c>
      <c r="AE6005" s="163"/>
      <c r="AF6005" s="162"/>
    </row>
    <row r="6006" spans="1:32">
      <c r="A6006" s="134">
        <v>5997</v>
      </c>
      <c r="B6006" s="136"/>
      <c r="C6006" s="146">
        <f t="shared" si="855"/>
        <v>0</v>
      </c>
      <c r="D6006" s="146">
        <f t="shared" si="856"/>
        <v>1</v>
      </c>
      <c r="E6006" s="146">
        <f t="shared" si="857"/>
        <v>1900</v>
      </c>
      <c r="F6006" s="137"/>
      <c r="G6006" s="287"/>
      <c r="H6006" s="137"/>
      <c r="I6006" s="134"/>
      <c r="J6006" s="204"/>
      <c r="K6006" s="133"/>
      <c r="L6006" s="134"/>
      <c r="M6006" s="133"/>
      <c r="N6006" s="134"/>
      <c r="O6006" s="134"/>
      <c r="P6006" s="166"/>
      <c r="Q6006" s="164"/>
      <c r="R6006" s="165"/>
      <c r="S6006" s="138"/>
      <c r="T6006" s="138"/>
      <c r="U6006" s="138"/>
      <c r="V6006" s="138"/>
      <c r="W6006" s="166"/>
      <c r="X6006" s="135"/>
      <c r="Y6006" s="418">
        <f t="shared" si="858"/>
        <v>0</v>
      </c>
      <c r="Z6006" s="291">
        <f t="shared" si="859"/>
        <v>0</v>
      </c>
      <c r="AA6006" s="163"/>
      <c r="AB6006" s="177" t="str">
        <f t="shared" si="860"/>
        <v/>
      </c>
      <c r="AC6006" s="283" t="str">
        <f t="shared" si="861"/>
        <v/>
      </c>
      <c r="AD6006" s="283" t="str">
        <f t="shared" si="862"/>
        <v/>
      </c>
      <c r="AE6006" s="163"/>
      <c r="AF6006" s="162"/>
    </row>
    <row r="6007" spans="1:32">
      <c r="A6007" s="134">
        <v>5998</v>
      </c>
      <c r="B6007" s="136"/>
      <c r="C6007" s="146">
        <f t="shared" si="855"/>
        <v>0</v>
      </c>
      <c r="D6007" s="146">
        <f t="shared" si="856"/>
        <v>1</v>
      </c>
      <c r="E6007" s="146">
        <f t="shared" si="857"/>
        <v>1900</v>
      </c>
      <c r="F6007" s="137"/>
      <c r="G6007" s="287"/>
      <c r="H6007" s="137"/>
      <c r="I6007" s="134"/>
      <c r="J6007" s="204"/>
      <c r="K6007" s="133"/>
      <c r="L6007" s="134"/>
      <c r="M6007" s="133"/>
      <c r="N6007" s="134"/>
      <c r="O6007" s="134"/>
      <c r="P6007" s="166"/>
      <c r="Q6007" s="164"/>
      <c r="R6007" s="165"/>
      <c r="S6007" s="138"/>
      <c r="T6007" s="138"/>
      <c r="U6007" s="138"/>
      <c r="V6007" s="138"/>
      <c r="W6007" s="166"/>
      <c r="X6007" s="135"/>
      <c r="Y6007" s="418">
        <f t="shared" si="858"/>
        <v>0</v>
      </c>
      <c r="Z6007" s="291">
        <f t="shared" si="859"/>
        <v>0</v>
      </c>
      <c r="AA6007" s="163"/>
      <c r="AB6007" s="177" t="str">
        <f t="shared" si="860"/>
        <v/>
      </c>
      <c r="AC6007" s="283" t="str">
        <f t="shared" si="861"/>
        <v/>
      </c>
      <c r="AD6007" s="283" t="str">
        <f t="shared" si="862"/>
        <v/>
      </c>
      <c r="AE6007" s="163"/>
      <c r="AF6007" s="162"/>
    </row>
    <row r="6008" spans="1:32">
      <c r="A6008" s="134">
        <v>5999</v>
      </c>
      <c r="B6008" s="136"/>
      <c r="C6008" s="146">
        <f t="shared" si="855"/>
        <v>0</v>
      </c>
      <c r="D6008" s="146">
        <f t="shared" si="856"/>
        <v>1</v>
      </c>
      <c r="E6008" s="146">
        <f t="shared" si="857"/>
        <v>1900</v>
      </c>
      <c r="F6008" s="137"/>
      <c r="G6008" s="287"/>
      <c r="H6008" s="137"/>
      <c r="I6008" s="134"/>
      <c r="J6008" s="204"/>
      <c r="K6008" s="133"/>
      <c r="L6008" s="134"/>
      <c r="M6008" s="133"/>
      <c r="N6008" s="134"/>
      <c r="O6008" s="134"/>
      <c r="P6008" s="166"/>
      <c r="Q6008" s="164"/>
      <c r="R6008" s="165"/>
      <c r="S6008" s="138"/>
      <c r="T6008" s="138"/>
      <c r="U6008" s="138"/>
      <c r="V6008" s="138"/>
      <c r="W6008" s="166"/>
      <c r="X6008" s="135"/>
      <c r="Y6008" s="418">
        <f t="shared" si="858"/>
        <v>0</v>
      </c>
      <c r="Z6008" s="291">
        <f t="shared" si="859"/>
        <v>0</v>
      </c>
      <c r="AA6008" s="163"/>
      <c r="AB6008" s="177" t="str">
        <f t="shared" si="860"/>
        <v/>
      </c>
      <c r="AC6008" s="283" t="str">
        <f t="shared" si="861"/>
        <v/>
      </c>
      <c r="AD6008" s="283" t="str">
        <f t="shared" si="862"/>
        <v/>
      </c>
      <c r="AE6008" s="163"/>
      <c r="AF6008" s="162"/>
    </row>
    <row r="6009" spans="1:32">
      <c r="A6009" s="134">
        <v>6000</v>
      </c>
      <c r="B6009" s="136"/>
      <c r="C6009" s="146">
        <f t="shared" si="855"/>
        <v>0</v>
      </c>
      <c r="D6009" s="146">
        <f t="shared" si="856"/>
        <v>1</v>
      </c>
      <c r="E6009" s="146">
        <f t="shared" si="857"/>
        <v>1900</v>
      </c>
      <c r="F6009" s="137"/>
      <c r="G6009" s="287"/>
      <c r="H6009" s="137"/>
      <c r="I6009" s="134"/>
      <c r="J6009" s="204"/>
      <c r="K6009" s="133"/>
      <c r="L6009" s="134"/>
      <c r="M6009" s="133"/>
      <c r="N6009" s="134"/>
      <c r="O6009" s="134"/>
      <c r="P6009" s="166"/>
      <c r="Q6009" s="164"/>
      <c r="R6009" s="165"/>
      <c r="S6009" s="138"/>
      <c r="T6009" s="138"/>
      <c r="U6009" s="138"/>
      <c r="V6009" s="138"/>
      <c r="W6009" s="166"/>
      <c r="X6009" s="135"/>
      <c r="Y6009" s="418">
        <f t="shared" si="858"/>
        <v>0</v>
      </c>
      <c r="Z6009" s="291">
        <f t="shared" si="859"/>
        <v>0</v>
      </c>
      <c r="AA6009" s="163"/>
      <c r="AB6009" s="177" t="str">
        <f t="shared" si="860"/>
        <v/>
      </c>
      <c r="AC6009" s="283" t="str">
        <f t="shared" si="861"/>
        <v/>
      </c>
      <c r="AD6009" s="283" t="str">
        <f t="shared" si="862"/>
        <v/>
      </c>
      <c r="AE6009" s="163"/>
      <c r="AF6009" s="162"/>
    </row>
    <row r="6010" spans="1:32">
      <c r="A6010" s="134">
        <v>6001</v>
      </c>
      <c r="B6010" s="136"/>
      <c r="C6010" s="146">
        <f t="shared" si="855"/>
        <v>0</v>
      </c>
      <c r="D6010" s="146">
        <f t="shared" si="856"/>
        <v>1</v>
      </c>
      <c r="E6010" s="146">
        <f t="shared" si="857"/>
        <v>1900</v>
      </c>
      <c r="F6010" s="137"/>
      <c r="G6010" s="287"/>
      <c r="H6010" s="137"/>
      <c r="I6010" s="134"/>
      <c r="J6010" s="204"/>
      <c r="K6010" s="133"/>
      <c r="L6010" s="134"/>
      <c r="M6010" s="133"/>
      <c r="N6010" s="134"/>
      <c r="O6010" s="134"/>
      <c r="P6010" s="166"/>
      <c r="Q6010" s="164"/>
      <c r="R6010" s="165"/>
      <c r="S6010" s="138"/>
      <c r="T6010" s="138"/>
      <c r="U6010" s="138"/>
      <c r="V6010" s="138"/>
      <c r="W6010" s="166"/>
      <c r="X6010" s="135"/>
      <c r="Y6010" s="418">
        <f t="shared" si="858"/>
        <v>0</v>
      </c>
      <c r="Z6010" s="291">
        <f t="shared" si="859"/>
        <v>0</v>
      </c>
      <c r="AA6010" s="163"/>
      <c r="AB6010" s="177" t="str">
        <f t="shared" si="860"/>
        <v/>
      </c>
      <c r="AC6010" s="283" t="str">
        <f t="shared" si="861"/>
        <v/>
      </c>
      <c r="AD6010" s="283" t="str">
        <f t="shared" si="862"/>
        <v/>
      </c>
      <c r="AE6010" s="163"/>
      <c r="AF6010" s="162"/>
    </row>
    <row r="6011" spans="1:32">
      <c r="A6011" s="134">
        <v>6002</v>
      </c>
      <c r="B6011" s="136"/>
      <c r="C6011" s="146">
        <f t="shared" si="855"/>
        <v>0</v>
      </c>
      <c r="D6011" s="146">
        <f t="shared" si="856"/>
        <v>1</v>
      </c>
      <c r="E6011" s="146">
        <f t="shared" si="857"/>
        <v>1900</v>
      </c>
      <c r="F6011" s="137"/>
      <c r="G6011" s="287"/>
      <c r="H6011" s="137"/>
      <c r="I6011" s="134"/>
      <c r="J6011" s="204"/>
      <c r="K6011" s="133"/>
      <c r="L6011" s="134"/>
      <c r="M6011" s="133"/>
      <c r="N6011" s="134"/>
      <c r="O6011" s="134"/>
      <c r="P6011" s="166"/>
      <c r="Q6011" s="164"/>
      <c r="R6011" s="165"/>
      <c r="S6011" s="138"/>
      <c r="T6011" s="138"/>
      <c r="U6011" s="138"/>
      <c r="V6011" s="138"/>
      <c r="W6011" s="166"/>
      <c r="X6011" s="135"/>
      <c r="Y6011" s="418">
        <f t="shared" si="858"/>
        <v>0</v>
      </c>
      <c r="Z6011" s="291">
        <f t="shared" si="859"/>
        <v>0</v>
      </c>
      <c r="AA6011" s="163"/>
      <c r="AB6011" s="177" t="str">
        <f t="shared" si="860"/>
        <v/>
      </c>
      <c r="AC6011" s="283" t="str">
        <f t="shared" si="861"/>
        <v/>
      </c>
      <c r="AD6011" s="283" t="str">
        <f t="shared" si="862"/>
        <v/>
      </c>
      <c r="AE6011" s="163"/>
      <c r="AF6011" s="162"/>
    </row>
    <row r="6012" spans="1:32">
      <c r="A6012" s="134">
        <v>6003</v>
      </c>
      <c r="B6012" s="136"/>
      <c r="C6012" s="146">
        <f t="shared" si="855"/>
        <v>0</v>
      </c>
      <c r="D6012" s="146">
        <f t="shared" si="856"/>
        <v>1</v>
      </c>
      <c r="E6012" s="146">
        <f t="shared" si="857"/>
        <v>1900</v>
      </c>
      <c r="F6012" s="137"/>
      <c r="G6012" s="287"/>
      <c r="H6012" s="137"/>
      <c r="I6012" s="134"/>
      <c r="J6012" s="204"/>
      <c r="K6012" s="133"/>
      <c r="L6012" s="134"/>
      <c r="M6012" s="133"/>
      <c r="N6012" s="134"/>
      <c r="O6012" s="134"/>
      <c r="P6012" s="166"/>
      <c r="Q6012" s="164"/>
      <c r="R6012" s="165"/>
      <c r="S6012" s="138"/>
      <c r="T6012" s="138"/>
      <c r="U6012" s="138"/>
      <c r="V6012" s="138"/>
      <c r="W6012" s="166"/>
      <c r="X6012" s="135"/>
      <c r="Y6012" s="418">
        <f t="shared" si="858"/>
        <v>0</v>
      </c>
      <c r="Z6012" s="291">
        <f t="shared" si="859"/>
        <v>0</v>
      </c>
      <c r="AA6012" s="163"/>
      <c r="AB6012" s="177" t="str">
        <f t="shared" si="860"/>
        <v/>
      </c>
      <c r="AC6012" s="283" t="str">
        <f t="shared" si="861"/>
        <v/>
      </c>
      <c r="AD6012" s="283" t="str">
        <f t="shared" si="862"/>
        <v/>
      </c>
      <c r="AE6012" s="163"/>
      <c r="AF6012" s="162"/>
    </row>
    <row r="6013" spans="1:32">
      <c r="A6013" s="134">
        <v>6004</v>
      </c>
      <c r="B6013" s="136"/>
      <c r="C6013" s="146">
        <f t="shared" si="855"/>
        <v>0</v>
      </c>
      <c r="D6013" s="146">
        <f t="shared" si="856"/>
        <v>1</v>
      </c>
      <c r="E6013" s="146">
        <f t="shared" si="857"/>
        <v>1900</v>
      </c>
      <c r="F6013" s="137"/>
      <c r="G6013" s="287"/>
      <c r="H6013" s="137"/>
      <c r="I6013" s="134"/>
      <c r="J6013" s="204"/>
      <c r="K6013" s="133"/>
      <c r="L6013" s="134"/>
      <c r="M6013" s="133"/>
      <c r="N6013" s="134"/>
      <c r="O6013" s="134"/>
      <c r="P6013" s="166"/>
      <c r="Q6013" s="164"/>
      <c r="R6013" s="165"/>
      <c r="S6013" s="138"/>
      <c r="T6013" s="138"/>
      <c r="U6013" s="138"/>
      <c r="V6013" s="138"/>
      <c r="W6013" s="166"/>
      <c r="X6013" s="135"/>
      <c r="Y6013" s="418">
        <f t="shared" si="858"/>
        <v>0</v>
      </c>
      <c r="Z6013" s="291">
        <f t="shared" si="859"/>
        <v>0</v>
      </c>
      <c r="AA6013" s="163"/>
      <c r="AB6013" s="177" t="str">
        <f t="shared" si="860"/>
        <v/>
      </c>
      <c r="AC6013" s="283" t="str">
        <f t="shared" si="861"/>
        <v/>
      </c>
      <c r="AD6013" s="283" t="str">
        <f t="shared" si="862"/>
        <v/>
      </c>
      <c r="AE6013" s="163"/>
      <c r="AF6013" s="162"/>
    </row>
    <row r="6014" spans="1:32">
      <c r="A6014" s="134">
        <v>6005</v>
      </c>
      <c r="B6014" s="136"/>
      <c r="C6014" s="146">
        <f t="shared" si="855"/>
        <v>0</v>
      </c>
      <c r="D6014" s="146">
        <f t="shared" si="856"/>
        <v>1</v>
      </c>
      <c r="E6014" s="146">
        <f t="shared" si="857"/>
        <v>1900</v>
      </c>
      <c r="F6014" s="137"/>
      <c r="G6014" s="287"/>
      <c r="H6014" s="137"/>
      <c r="I6014" s="134"/>
      <c r="J6014" s="204"/>
      <c r="K6014" s="133"/>
      <c r="L6014" s="134"/>
      <c r="M6014" s="133"/>
      <c r="N6014" s="134"/>
      <c r="O6014" s="134"/>
      <c r="P6014" s="166"/>
      <c r="Q6014" s="164"/>
      <c r="R6014" s="165"/>
      <c r="S6014" s="138"/>
      <c r="T6014" s="138"/>
      <c r="U6014" s="138"/>
      <c r="V6014" s="138"/>
      <c r="W6014" s="166"/>
      <c r="X6014" s="135"/>
      <c r="Y6014" s="418">
        <f t="shared" si="858"/>
        <v>0</v>
      </c>
      <c r="Z6014" s="291">
        <f t="shared" si="859"/>
        <v>0</v>
      </c>
      <c r="AA6014" s="163"/>
      <c r="AB6014" s="177" t="str">
        <f t="shared" si="860"/>
        <v/>
      </c>
      <c r="AC6014" s="283" t="str">
        <f t="shared" si="861"/>
        <v/>
      </c>
      <c r="AD6014" s="283" t="str">
        <f t="shared" si="862"/>
        <v/>
      </c>
      <c r="AE6014" s="163"/>
      <c r="AF6014" s="162"/>
    </row>
    <row r="6015" spans="1:32">
      <c r="A6015" s="134">
        <v>6006</v>
      </c>
      <c r="B6015" s="136"/>
      <c r="C6015" s="146">
        <f t="shared" si="855"/>
        <v>0</v>
      </c>
      <c r="D6015" s="146">
        <f t="shared" si="856"/>
        <v>1</v>
      </c>
      <c r="E6015" s="146">
        <f t="shared" si="857"/>
        <v>1900</v>
      </c>
      <c r="F6015" s="137"/>
      <c r="G6015" s="287"/>
      <c r="H6015" s="137"/>
      <c r="I6015" s="134"/>
      <c r="J6015" s="204"/>
      <c r="K6015" s="133"/>
      <c r="L6015" s="134"/>
      <c r="M6015" s="133"/>
      <c r="N6015" s="134"/>
      <c r="O6015" s="134"/>
      <c r="P6015" s="166"/>
      <c r="Q6015" s="164"/>
      <c r="R6015" s="165"/>
      <c r="S6015" s="138"/>
      <c r="T6015" s="138"/>
      <c r="U6015" s="138"/>
      <c r="V6015" s="138"/>
      <c r="W6015" s="166"/>
      <c r="X6015" s="135"/>
      <c r="Y6015" s="418">
        <f t="shared" si="858"/>
        <v>0</v>
      </c>
      <c r="Z6015" s="291">
        <f t="shared" si="859"/>
        <v>0</v>
      </c>
      <c r="AA6015" s="163"/>
      <c r="AB6015" s="177" t="str">
        <f t="shared" si="860"/>
        <v/>
      </c>
      <c r="AC6015" s="283" t="str">
        <f t="shared" si="861"/>
        <v/>
      </c>
      <c r="AD6015" s="283" t="str">
        <f t="shared" si="862"/>
        <v/>
      </c>
      <c r="AE6015" s="163"/>
      <c r="AF6015" s="162"/>
    </row>
    <row r="6016" spans="1:32">
      <c r="A6016" s="134">
        <v>6007</v>
      </c>
      <c r="B6016" s="136"/>
      <c r="C6016" s="146">
        <f t="shared" si="855"/>
        <v>0</v>
      </c>
      <c r="D6016" s="146">
        <f t="shared" si="856"/>
        <v>1</v>
      </c>
      <c r="E6016" s="146">
        <f t="shared" si="857"/>
        <v>1900</v>
      </c>
      <c r="F6016" s="137"/>
      <c r="G6016" s="287"/>
      <c r="H6016" s="137"/>
      <c r="I6016" s="134"/>
      <c r="J6016" s="204"/>
      <c r="K6016" s="133"/>
      <c r="L6016" s="134"/>
      <c r="M6016" s="133"/>
      <c r="N6016" s="134"/>
      <c r="O6016" s="134"/>
      <c r="P6016" s="166"/>
      <c r="Q6016" s="164"/>
      <c r="R6016" s="165"/>
      <c r="S6016" s="138"/>
      <c r="T6016" s="138"/>
      <c r="U6016" s="138"/>
      <c r="V6016" s="138"/>
      <c r="W6016" s="166"/>
      <c r="X6016" s="135"/>
      <c r="Y6016" s="418">
        <f t="shared" si="858"/>
        <v>0</v>
      </c>
      <c r="Z6016" s="291">
        <f t="shared" si="859"/>
        <v>0</v>
      </c>
      <c r="AA6016" s="163"/>
      <c r="AB6016" s="177" t="str">
        <f t="shared" si="860"/>
        <v/>
      </c>
      <c r="AC6016" s="283" t="str">
        <f t="shared" si="861"/>
        <v/>
      </c>
      <c r="AD6016" s="283" t="str">
        <f t="shared" si="862"/>
        <v/>
      </c>
      <c r="AE6016" s="163"/>
      <c r="AF6016" s="162"/>
    </row>
    <row r="6017" spans="1:32">
      <c r="A6017" s="134">
        <v>6008</v>
      </c>
      <c r="B6017" s="136"/>
      <c r="C6017" s="146">
        <f t="shared" si="855"/>
        <v>0</v>
      </c>
      <c r="D6017" s="146">
        <f t="shared" si="856"/>
        <v>1</v>
      </c>
      <c r="E6017" s="146">
        <f t="shared" si="857"/>
        <v>1900</v>
      </c>
      <c r="F6017" s="137"/>
      <c r="G6017" s="287"/>
      <c r="H6017" s="137"/>
      <c r="I6017" s="134"/>
      <c r="J6017" s="204"/>
      <c r="K6017" s="133"/>
      <c r="L6017" s="134"/>
      <c r="M6017" s="133"/>
      <c r="N6017" s="134"/>
      <c r="O6017" s="134"/>
      <c r="P6017" s="166"/>
      <c r="Q6017" s="164"/>
      <c r="R6017" s="165"/>
      <c r="S6017" s="138"/>
      <c r="T6017" s="138"/>
      <c r="U6017" s="138"/>
      <c r="V6017" s="138"/>
      <c r="W6017" s="166"/>
      <c r="X6017" s="135"/>
      <c r="Y6017" s="418">
        <f t="shared" si="858"/>
        <v>0</v>
      </c>
      <c r="Z6017" s="291">
        <f t="shared" si="859"/>
        <v>0</v>
      </c>
      <c r="AA6017" s="163"/>
      <c r="AB6017" s="177" t="str">
        <f t="shared" si="860"/>
        <v/>
      </c>
      <c r="AC6017" s="283" t="str">
        <f t="shared" si="861"/>
        <v/>
      </c>
      <c r="AD6017" s="283" t="str">
        <f t="shared" si="862"/>
        <v/>
      </c>
      <c r="AE6017" s="163"/>
      <c r="AF6017" s="162"/>
    </row>
    <row r="6018" spans="1:32">
      <c r="A6018" s="134">
        <v>6009</v>
      </c>
      <c r="B6018" s="136"/>
      <c r="C6018" s="146">
        <f t="shared" si="855"/>
        <v>0</v>
      </c>
      <c r="D6018" s="146">
        <f t="shared" si="856"/>
        <v>1</v>
      </c>
      <c r="E6018" s="146">
        <f t="shared" si="857"/>
        <v>1900</v>
      </c>
      <c r="F6018" s="137"/>
      <c r="G6018" s="287"/>
      <c r="H6018" s="137"/>
      <c r="I6018" s="134"/>
      <c r="J6018" s="204"/>
      <c r="K6018" s="133"/>
      <c r="L6018" s="134"/>
      <c r="M6018" s="133"/>
      <c r="N6018" s="134"/>
      <c r="O6018" s="134"/>
      <c r="P6018" s="166"/>
      <c r="Q6018" s="164"/>
      <c r="R6018" s="165"/>
      <c r="S6018" s="138"/>
      <c r="T6018" s="138"/>
      <c r="U6018" s="138"/>
      <c r="V6018" s="138"/>
      <c r="W6018" s="166"/>
      <c r="X6018" s="135"/>
      <c r="Y6018" s="418">
        <f t="shared" si="858"/>
        <v>0</v>
      </c>
      <c r="Z6018" s="291">
        <f t="shared" si="859"/>
        <v>0</v>
      </c>
      <c r="AA6018" s="163"/>
      <c r="AB6018" s="177" t="str">
        <f t="shared" si="860"/>
        <v/>
      </c>
      <c r="AC6018" s="283" t="str">
        <f t="shared" si="861"/>
        <v/>
      </c>
      <c r="AD6018" s="283" t="str">
        <f t="shared" si="862"/>
        <v/>
      </c>
      <c r="AE6018" s="163"/>
      <c r="AF6018" s="162"/>
    </row>
    <row r="6019" spans="1:32">
      <c r="A6019" s="134">
        <v>6010</v>
      </c>
      <c r="B6019" s="136"/>
      <c r="C6019" s="146">
        <f t="shared" si="855"/>
        <v>0</v>
      </c>
      <c r="D6019" s="146">
        <f t="shared" si="856"/>
        <v>1</v>
      </c>
      <c r="E6019" s="146">
        <f t="shared" si="857"/>
        <v>1900</v>
      </c>
      <c r="F6019" s="137"/>
      <c r="G6019" s="287"/>
      <c r="H6019" s="137"/>
      <c r="I6019" s="134"/>
      <c r="J6019" s="204"/>
      <c r="K6019" s="133"/>
      <c r="L6019" s="134"/>
      <c r="M6019" s="133"/>
      <c r="N6019" s="134"/>
      <c r="O6019" s="134"/>
      <c r="P6019" s="166"/>
      <c r="Q6019" s="164"/>
      <c r="R6019" s="165"/>
      <c r="S6019" s="138"/>
      <c r="T6019" s="138"/>
      <c r="U6019" s="138"/>
      <c r="V6019" s="138"/>
      <c r="W6019" s="166"/>
      <c r="X6019" s="135"/>
      <c r="Y6019" s="418">
        <f t="shared" si="858"/>
        <v>0</v>
      </c>
      <c r="Z6019" s="291">
        <f t="shared" si="859"/>
        <v>0</v>
      </c>
      <c r="AA6019" s="163"/>
      <c r="AB6019" s="177" t="str">
        <f t="shared" si="860"/>
        <v/>
      </c>
      <c r="AC6019" s="283" t="str">
        <f t="shared" si="861"/>
        <v/>
      </c>
      <c r="AD6019" s="283" t="str">
        <f t="shared" si="862"/>
        <v/>
      </c>
      <c r="AE6019" s="163"/>
      <c r="AF6019" s="162"/>
    </row>
    <row r="6020" spans="1:32">
      <c r="A6020" s="134">
        <v>6011</v>
      </c>
      <c r="B6020" s="136"/>
      <c r="C6020" s="146">
        <f t="shared" si="855"/>
        <v>0</v>
      </c>
      <c r="D6020" s="146">
        <f t="shared" si="856"/>
        <v>1</v>
      </c>
      <c r="E6020" s="146">
        <f t="shared" si="857"/>
        <v>1900</v>
      </c>
      <c r="F6020" s="137"/>
      <c r="G6020" s="287"/>
      <c r="H6020" s="137"/>
      <c r="I6020" s="134"/>
      <c r="J6020" s="204"/>
      <c r="K6020" s="133"/>
      <c r="L6020" s="134"/>
      <c r="M6020" s="133"/>
      <c r="N6020" s="134"/>
      <c r="O6020" s="134"/>
      <c r="P6020" s="166"/>
      <c r="Q6020" s="164"/>
      <c r="R6020" s="165"/>
      <c r="S6020" s="138"/>
      <c r="T6020" s="138"/>
      <c r="U6020" s="138"/>
      <c r="V6020" s="138"/>
      <c r="W6020" s="166"/>
      <c r="X6020" s="135"/>
      <c r="Y6020" s="418">
        <f t="shared" si="858"/>
        <v>0</v>
      </c>
      <c r="Z6020" s="291">
        <f t="shared" si="859"/>
        <v>0</v>
      </c>
      <c r="AA6020" s="163"/>
      <c r="AB6020" s="177" t="str">
        <f t="shared" si="860"/>
        <v/>
      </c>
      <c r="AC6020" s="283" t="str">
        <f t="shared" si="861"/>
        <v/>
      </c>
      <c r="AD6020" s="283" t="str">
        <f t="shared" si="862"/>
        <v/>
      </c>
      <c r="AE6020" s="163"/>
      <c r="AF6020" s="162"/>
    </row>
    <row r="6021" spans="1:32">
      <c r="A6021" s="134">
        <v>6012</v>
      </c>
      <c r="B6021" s="136"/>
      <c r="C6021" s="146">
        <f t="shared" si="855"/>
        <v>0</v>
      </c>
      <c r="D6021" s="146">
        <f t="shared" si="856"/>
        <v>1</v>
      </c>
      <c r="E6021" s="146">
        <f t="shared" si="857"/>
        <v>1900</v>
      </c>
      <c r="F6021" s="137"/>
      <c r="G6021" s="287"/>
      <c r="H6021" s="137"/>
      <c r="I6021" s="134"/>
      <c r="J6021" s="204"/>
      <c r="K6021" s="133"/>
      <c r="L6021" s="134"/>
      <c r="M6021" s="133"/>
      <c r="N6021" s="134"/>
      <c r="O6021" s="134"/>
      <c r="P6021" s="166"/>
      <c r="Q6021" s="164"/>
      <c r="R6021" s="165"/>
      <c r="S6021" s="138"/>
      <c r="T6021" s="138"/>
      <c r="U6021" s="138"/>
      <c r="V6021" s="138"/>
      <c r="W6021" s="166"/>
      <c r="X6021" s="135"/>
      <c r="Y6021" s="418">
        <f t="shared" si="858"/>
        <v>0</v>
      </c>
      <c r="Z6021" s="291">
        <f t="shared" si="859"/>
        <v>0</v>
      </c>
      <c r="AA6021" s="163"/>
      <c r="AB6021" s="177" t="str">
        <f t="shared" si="860"/>
        <v/>
      </c>
      <c r="AC6021" s="283" t="str">
        <f t="shared" si="861"/>
        <v/>
      </c>
      <c r="AD6021" s="283" t="str">
        <f t="shared" si="862"/>
        <v/>
      </c>
      <c r="AE6021" s="163"/>
      <c r="AF6021" s="162"/>
    </row>
    <row r="6022" spans="1:32">
      <c r="A6022" s="134">
        <v>6013</v>
      </c>
      <c r="B6022" s="136"/>
      <c r="C6022" s="146">
        <f t="shared" si="855"/>
        <v>0</v>
      </c>
      <c r="D6022" s="146">
        <f t="shared" si="856"/>
        <v>1</v>
      </c>
      <c r="E6022" s="146">
        <f t="shared" si="857"/>
        <v>1900</v>
      </c>
      <c r="F6022" s="137"/>
      <c r="G6022" s="287"/>
      <c r="H6022" s="137"/>
      <c r="I6022" s="134"/>
      <c r="J6022" s="204"/>
      <c r="K6022" s="133"/>
      <c r="L6022" s="134"/>
      <c r="M6022" s="133"/>
      <c r="N6022" s="134"/>
      <c r="O6022" s="134"/>
      <c r="P6022" s="166"/>
      <c r="Q6022" s="164"/>
      <c r="R6022" s="165"/>
      <c r="S6022" s="138"/>
      <c r="T6022" s="138"/>
      <c r="U6022" s="138"/>
      <c r="V6022" s="138"/>
      <c r="W6022" s="166"/>
      <c r="X6022" s="135"/>
      <c r="Y6022" s="418">
        <f t="shared" si="858"/>
        <v>0</v>
      </c>
      <c r="Z6022" s="291">
        <f t="shared" si="859"/>
        <v>0</v>
      </c>
      <c r="AA6022" s="163"/>
      <c r="AB6022" s="177" t="str">
        <f t="shared" si="860"/>
        <v/>
      </c>
      <c r="AC6022" s="283" t="str">
        <f t="shared" si="861"/>
        <v/>
      </c>
      <c r="AD6022" s="283" t="str">
        <f t="shared" si="862"/>
        <v/>
      </c>
      <c r="AE6022" s="163"/>
      <c r="AF6022" s="162"/>
    </row>
    <row r="6023" spans="1:32">
      <c r="A6023" s="134">
        <v>6014</v>
      </c>
      <c r="B6023" s="136"/>
      <c r="C6023" s="146">
        <f t="shared" si="855"/>
        <v>0</v>
      </c>
      <c r="D6023" s="146">
        <f t="shared" si="856"/>
        <v>1</v>
      </c>
      <c r="E6023" s="146">
        <f t="shared" si="857"/>
        <v>1900</v>
      </c>
      <c r="F6023" s="137"/>
      <c r="G6023" s="287"/>
      <c r="H6023" s="137"/>
      <c r="I6023" s="134"/>
      <c r="J6023" s="204"/>
      <c r="K6023" s="133"/>
      <c r="L6023" s="134"/>
      <c r="M6023" s="133"/>
      <c r="N6023" s="134"/>
      <c r="O6023" s="134"/>
      <c r="P6023" s="166"/>
      <c r="Q6023" s="164"/>
      <c r="R6023" s="165"/>
      <c r="S6023" s="138"/>
      <c r="T6023" s="138"/>
      <c r="U6023" s="138"/>
      <c r="V6023" s="138"/>
      <c r="W6023" s="166"/>
      <c r="X6023" s="135"/>
      <c r="Y6023" s="418">
        <f t="shared" si="858"/>
        <v>0</v>
      </c>
      <c r="Z6023" s="291">
        <f t="shared" si="859"/>
        <v>0</v>
      </c>
      <c r="AA6023" s="163"/>
      <c r="AB6023" s="177" t="str">
        <f t="shared" si="860"/>
        <v/>
      </c>
      <c r="AC6023" s="283" t="str">
        <f t="shared" si="861"/>
        <v/>
      </c>
      <c r="AD6023" s="283" t="str">
        <f t="shared" si="862"/>
        <v/>
      </c>
      <c r="AE6023" s="163"/>
      <c r="AF6023" s="162"/>
    </row>
    <row r="6024" spans="1:32">
      <c r="A6024" s="134">
        <v>6015</v>
      </c>
      <c r="B6024" s="136"/>
      <c r="C6024" s="146">
        <f t="shared" si="855"/>
        <v>0</v>
      </c>
      <c r="D6024" s="146">
        <f t="shared" si="856"/>
        <v>1</v>
      </c>
      <c r="E6024" s="146">
        <f t="shared" si="857"/>
        <v>1900</v>
      </c>
      <c r="F6024" s="137"/>
      <c r="G6024" s="287"/>
      <c r="H6024" s="137"/>
      <c r="I6024" s="134"/>
      <c r="J6024" s="204"/>
      <c r="K6024" s="133"/>
      <c r="L6024" s="134"/>
      <c r="M6024" s="133"/>
      <c r="N6024" s="134"/>
      <c r="O6024" s="134"/>
      <c r="P6024" s="166"/>
      <c r="Q6024" s="164"/>
      <c r="R6024" s="165"/>
      <c r="S6024" s="138"/>
      <c r="T6024" s="138"/>
      <c r="U6024" s="138"/>
      <c r="V6024" s="138"/>
      <c r="W6024" s="166"/>
      <c r="X6024" s="135"/>
      <c r="Y6024" s="418">
        <f t="shared" si="858"/>
        <v>0</v>
      </c>
      <c r="Z6024" s="291">
        <f t="shared" si="859"/>
        <v>0</v>
      </c>
      <c r="AA6024" s="163"/>
      <c r="AB6024" s="177" t="str">
        <f t="shared" si="860"/>
        <v/>
      </c>
      <c r="AC6024" s="283" t="str">
        <f t="shared" si="861"/>
        <v/>
      </c>
      <c r="AD6024" s="283" t="str">
        <f t="shared" si="862"/>
        <v/>
      </c>
      <c r="AE6024" s="163"/>
      <c r="AF6024" s="162"/>
    </row>
    <row r="6025" spans="1:32">
      <c r="A6025" s="134">
        <v>6016</v>
      </c>
      <c r="B6025" s="136"/>
      <c r="C6025" s="146">
        <f t="shared" si="855"/>
        <v>0</v>
      </c>
      <c r="D6025" s="146">
        <f t="shared" si="856"/>
        <v>1</v>
      </c>
      <c r="E6025" s="146">
        <f t="shared" si="857"/>
        <v>1900</v>
      </c>
      <c r="F6025" s="137"/>
      <c r="G6025" s="287"/>
      <c r="H6025" s="137"/>
      <c r="I6025" s="134"/>
      <c r="J6025" s="204"/>
      <c r="K6025" s="133"/>
      <c r="L6025" s="134"/>
      <c r="M6025" s="133"/>
      <c r="N6025" s="134"/>
      <c r="O6025" s="134"/>
      <c r="P6025" s="166"/>
      <c r="Q6025" s="164"/>
      <c r="R6025" s="165"/>
      <c r="S6025" s="138"/>
      <c r="T6025" s="138"/>
      <c r="U6025" s="138"/>
      <c r="V6025" s="138"/>
      <c r="W6025" s="166"/>
      <c r="X6025" s="135"/>
      <c r="Y6025" s="418">
        <f t="shared" si="858"/>
        <v>0</v>
      </c>
      <c r="Z6025" s="291">
        <f t="shared" si="859"/>
        <v>0</v>
      </c>
      <c r="AA6025" s="163"/>
      <c r="AB6025" s="177" t="str">
        <f t="shared" si="860"/>
        <v/>
      </c>
      <c r="AC6025" s="283" t="str">
        <f t="shared" si="861"/>
        <v/>
      </c>
      <c r="AD6025" s="283" t="str">
        <f t="shared" si="862"/>
        <v/>
      </c>
      <c r="AE6025" s="163"/>
      <c r="AF6025" s="162"/>
    </row>
    <row r="6026" spans="1:32">
      <c r="A6026" s="134">
        <v>6017</v>
      </c>
      <c r="B6026" s="136"/>
      <c r="C6026" s="146">
        <f t="shared" si="855"/>
        <v>0</v>
      </c>
      <c r="D6026" s="146">
        <f t="shared" si="856"/>
        <v>1</v>
      </c>
      <c r="E6026" s="146">
        <f t="shared" si="857"/>
        <v>1900</v>
      </c>
      <c r="F6026" s="137"/>
      <c r="G6026" s="287"/>
      <c r="H6026" s="137"/>
      <c r="I6026" s="134"/>
      <c r="J6026" s="204"/>
      <c r="K6026" s="133"/>
      <c r="L6026" s="134"/>
      <c r="M6026" s="133"/>
      <c r="N6026" s="134"/>
      <c r="O6026" s="134"/>
      <c r="P6026" s="166"/>
      <c r="Q6026" s="164"/>
      <c r="R6026" s="165"/>
      <c r="S6026" s="138"/>
      <c r="T6026" s="138"/>
      <c r="U6026" s="138"/>
      <c r="V6026" s="138"/>
      <c r="W6026" s="166"/>
      <c r="X6026" s="135"/>
      <c r="Y6026" s="418">
        <f t="shared" si="858"/>
        <v>0</v>
      </c>
      <c r="Z6026" s="291">
        <f t="shared" si="859"/>
        <v>0</v>
      </c>
      <c r="AA6026" s="163"/>
      <c r="AB6026" s="177" t="str">
        <f t="shared" si="860"/>
        <v/>
      </c>
      <c r="AC6026" s="283" t="str">
        <f t="shared" si="861"/>
        <v/>
      </c>
      <c r="AD6026" s="283" t="str">
        <f t="shared" si="862"/>
        <v/>
      </c>
      <c r="AE6026" s="163"/>
      <c r="AF6026" s="162"/>
    </row>
    <row r="6027" spans="1:32">
      <c r="A6027" s="134">
        <v>6018</v>
      </c>
      <c r="B6027" s="136"/>
      <c r="C6027" s="146">
        <f t="shared" ref="C6027:C6090" si="863">DAY(B6027)</f>
        <v>0</v>
      </c>
      <c r="D6027" s="146">
        <f t="shared" ref="D6027:D6090" si="864">MONTH(B6027)</f>
        <v>1</v>
      </c>
      <c r="E6027" s="146">
        <f t="shared" ref="E6027:E6090" si="865">YEAR(B6027)</f>
        <v>1900</v>
      </c>
      <c r="F6027" s="137"/>
      <c r="G6027" s="287"/>
      <c r="H6027" s="137"/>
      <c r="I6027" s="134"/>
      <c r="J6027" s="204"/>
      <c r="K6027" s="133"/>
      <c r="L6027" s="134"/>
      <c r="M6027" s="133"/>
      <c r="N6027" s="134"/>
      <c r="O6027" s="134"/>
      <c r="P6027" s="166"/>
      <c r="Q6027" s="164"/>
      <c r="R6027" s="165"/>
      <c r="S6027" s="138"/>
      <c r="T6027" s="138"/>
      <c r="U6027" s="138"/>
      <c r="V6027" s="138"/>
      <c r="W6027" s="166"/>
      <c r="X6027" s="135"/>
      <c r="Y6027" s="418">
        <f t="shared" ref="Y6027:Y6090" si="866">X6027*U6027</f>
        <v>0</v>
      </c>
      <c r="Z6027" s="291">
        <f t="shared" ref="Z6027:Z6090" si="867">Y6027*1.1</f>
        <v>0</v>
      </c>
      <c r="AA6027" s="163"/>
      <c r="AB6027" s="177" t="str">
        <f t="shared" ref="AB6027:AB6090" si="868">IF(S6027="","",IF(S6027-U6027=0,"Full","No"))</f>
        <v/>
      </c>
      <c r="AC6027" s="283" t="str">
        <f t="shared" ref="AC6027:AC6090" si="869">IF(AND(S6027&gt;U6027,V6027=0),"Lost",IF(AND(S6027&gt;U6027,V6027&lt;(S6027-U6027)),"Lost",""))</f>
        <v/>
      </c>
      <c r="AD6027" s="283" t="str">
        <f t="shared" ref="AD6027:AD6090" si="870">IF(AND(S6027&gt;U6027,V6027=0),S6027-U6027,IF(AND(S6027&gt;U6027,V6027&lt;(S6027-U6027)),S6027-(U6027+V6027),""))</f>
        <v/>
      </c>
      <c r="AE6027" s="163"/>
      <c r="AF6027" s="162"/>
    </row>
    <row r="6028" spans="1:32">
      <c r="A6028" s="134">
        <v>6019</v>
      </c>
      <c r="B6028" s="136"/>
      <c r="C6028" s="146">
        <f t="shared" si="863"/>
        <v>0</v>
      </c>
      <c r="D6028" s="146">
        <f t="shared" si="864"/>
        <v>1</v>
      </c>
      <c r="E6028" s="146">
        <f t="shared" si="865"/>
        <v>1900</v>
      </c>
      <c r="F6028" s="137"/>
      <c r="G6028" s="287"/>
      <c r="H6028" s="137"/>
      <c r="I6028" s="134"/>
      <c r="J6028" s="204"/>
      <c r="K6028" s="133"/>
      <c r="L6028" s="134"/>
      <c r="M6028" s="133"/>
      <c r="N6028" s="134"/>
      <c r="O6028" s="134"/>
      <c r="P6028" s="166"/>
      <c r="Q6028" s="164"/>
      <c r="R6028" s="165"/>
      <c r="S6028" s="138"/>
      <c r="T6028" s="138"/>
      <c r="U6028" s="138"/>
      <c r="V6028" s="138"/>
      <c r="W6028" s="166"/>
      <c r="X6028" s="135"/>
      <c r="Y6028" s="418">
        <f t="shared" si="866"/>
        <v>0</v>
      </c>
      <c r="Z6028" s="291">
        <f t="shared" si="867"/>
        <v>0</v>
      </c>
      <c r="AA6028" s="163"/>
      <c r="AB6028" s="177" t="str">
        <f t="shared" si="868"/>
        <v/>
      </c>
      <c r="AC6028" s="283" t="str">
        <f t="shared" si="869"/>
        <v/>
      </c>
      <c r="AD6028" s="283" t="str">
        <f t="shared" si="870"/>
        <v/>
      </c>
      <c r="AE6028" s="163"/>
      <c r="AF6028" s="162"/>
    </row>
    <row r="6029" spans="1:32">
      <c r="A6029" s="134">
        <v>6020</v>
      </c>
      <c r="B6029" s="136"/>
      <c r="C6029" s="146">
        <f t="shared" si="863"/>
        <v>0</v>
      </c>
      <c r="D6029" s="146">
        <f t="shared" si="864"/>
        <v>1</v>
      </c>
      <c r="E6029" s="146">
        <f t="shared" si="865"/>
        <v>1900</v>
      </c>
      <c r="F6029" s="137"/>
      <c r="G6029" s="287"/>
      <c r="H6029" s="137"/>
      <c r="I6029" s="134"/>
      <c r="J6029" s="204"/>
      <c r="K6029" s="133"/>
      <c r="L6029" s="134"/>
      <c r="M6029" s="133"/>
      <c r="N6029" s="134"/>
      <c r="O6029" s="134"/>
      <c r="P6029" s="166"/>
      <c r="Q6029" s="164"/>
      <c r="R6029" s="165"/>
      <c r="S6029" s="138"/>
      <c r="T6029" s="138"/>
      <c r="U6029" s="138"/>
      <c r="V6029" s="138"/>
      <c r="W6029" s="166"/>
      <c r="X6029" s="135"/>
      <c r="Y6029" s="418">
        <f t="shared" si="866"/>
        <v>0</v>
      </c>
      <c r="Z6029" s="291">
        <f t="shared" si="867"/>
        <v>0</v>
      </c>
      <c r="AA6029" s="163"/>
      <c r="AB6029" s="177" t="str">
        <f t="shared" si="868"/>
        <v/>
      </c>
      <c r="AC6029" s="283" t="str">
        <f t="shared" si="869"/>
        <v/>
      </c>
      <c r="AD6029" s="283" t="str">
        <f t="shared" si="870"/>
        <v/>
      </c>
      <c r="AE6029" s="163"/>
      <c r="AF6029" s="162"/>
    </row>
    <row r="6030" spans="1:32">
      <c r="A6030" s="134">
        <v>6021</v>
      </c>
      <c r="B6030" s="136"/>
      <c r="C6030" s="146">
        <f t="shared" si="863"/>
        <v>0</v>
      </c>
      <c r="D6030" s="146">
        <f t="shared" si="864"/>
        <v>1</v>
      </c>
      <c r="E6030" s="146">
        <f t="shared" si="865"/>
        <v>1900</v>
      </c>
      <c r="F6030" s="137"/>
      <c r="G6030" s="287"/>
      <c r="H6030" s="137"/>
      <c r="I6030" s="134"/>
      <c r="J6030" s="204"/>
      <c r="K6030" s="133"/>
      <c r="L6030" s="134"/>
      <c r="M6030" s="133"/>
      <c r="N6030" s="134"/>
      <c r="O6030" s="134"/>
      <c r="P6030" s="166"/>
      <c r="Q6030" s="164"/>
      <c r="R6030" s="165"/>
      <c r="S6030" s="138"/>
      <c r="T6030" s="138"/>
      <c r="U6030" s="138"/>
      <c r="V6030" s="138"/>
      <c r="W6030" s="166"/>
      <c r="X6030" s="135"/>
      <c r="Y6030" s="418">
        <f t="shared" si="866"/>
        <v>0</v>
      </c>
      <c r="Z6030" s="291">
        <f t="shared" si="867"/>
        <v>0</v>
      </c>
      <c r="AA6030" s="163"/>
      <c r="AB6030" s="177" t="str">
        <f t="shared" si="868"/>
        <v/>
      </c>
      <c r="AC6030" s="283" t="str">
        <f t="shared" si="869"/>
        <v/>
      </c>
      <c r="AD6030" s="283" t="str">
        <f t="shared" si="870"/>
        <v/>
      </c>
      <c r="AE6030" s="163"/>
      <c r="AF6030" s="162"/>
    </row>
    <row r="6031" spans="1:32">
      <c r="A6031" s="134">
        <v>6022</v>
      </c>
      <c r="B6031" s="136"/>
      <c r="C6031" s="146">
        <f t="shared" si="863"/>
        <v>0</v>
      </c>
      <c r="D6031" s="146">
        <f t="shared" si="864"/>
        <v>1</v>
      </c>
      <c r="E6031" s="146">
        <f t="shared" si="865"/>
        <v>1900</v>
      </c>
      <c r="F6031" s="137"/>
      <c r="G6031" s="287"/>
      <c r="H6031" s="137"/>
      <c r="I6031" s="134"/>
      <c r="J6031" s="204"/>
      <c r="K6031" s="133"/>
      <c r="L6031" s="134"/>
      <c r="M6031" s="133"/>
      <c r="N6031" s="134"/>
      <c r="O6031" s="134"/>
      <c r="P6031" s="166"/>
      <c r="Q6031" s="164"/>
      <c r="R6031" s="165"/>
      <c r="S6031" s="138"/>
      <c r="T6031" s="138"/>
      <c r="U6031" s="138"/>
      <c r="V6031" s="138"/>
      <c r="W6031" s="166"/>
      <c r="X6031" s="135"/>
      <c r="Y6031" s="418">
        <f t="shared" si="866"/>
        <v>0</v>
      </c>
      <c r="Z6031" s="291">
        <f t="shared" si="867"/>
        <v>0</v>
      </c>
      <c r="AA6031" s="163"/>
      <c r="AB6031" s="177" t="str">
        <f t="shared" si="868"/>
        <v/>
      </c>
      <c r="AC6031" s="283" t="str">
        <f t="shared" si="869"/>
        <v/>
      </c>
      <c r="AD6031" s="283" t="str">
        <f t="shared" si="870"/>
        <v/>
      </c>
      <c r="AE6031" s="163"/>
      <c r="AF6031" s="162"/>
    </row>
    <row r="6032" spans="1:32">
      <c r="A6032" s="134">
        <v>6023</v>
      </c>
      <c r="B6032" s="136"/>
      <c r="C6032" s="146">
        <f t="shared" si="863"/>
        <v>0</v>
      </c>
      <c r="D6032" s="146">
        <f t="shared" si="864"/>
        <v>1</v>
      </c>
      <c r="E6032" s="146">
        <f t="shared" si="865"/>
        <v>1900</v>
      </c>
      <c r="F6032" s="137"/>
      <c r="G6032" s="287"/>
      <c r="H6032" s="137"/>
      <c r="I6032" s="134"/>
      <c r="J6032" s="204"/>
      <c r="K6032" s="133"/>
      <c r="L6032" s="134"/>
      <c r="M6032" s="133"/>
      <c r="N6032" s="134"/>
      <c r="O6032" s="134"/>
      <c r="P6032" s="166"/>
      <c r="Q6032" s="164"/>
      <c r="R6032" s="165"/>
      <c r="S6032" s="138"/>
      <c r="T6032" s="138"/>
      <c r="U6032" s="138"/>
      <c r="V6032" s="138"/>
      <c r="W6032" s="166"/>
      <c r="X6032" s="135"/>
      <c r="Y6032" s="418">
        <f t="shared" si="866"/>
        <v>0</v>
      </c>
      <c r="Z6032" s="291">
        <f t="shared" si="867"/>
        <v>0</v>
      </c>
      <c r="AA6032" s="163"/>
      <c r="AB6032" s="177" t="str">
        <f t="shared" si="868"/>
        <v/>
      </c>
      <c r="AC6032" s="283" t="str">
        <f t="shared" si="869"/>
        <v/>
      </c>
      <c r="AD6032" s="283" t="str">
        <f t="shared" si="870"/>
        <v/>
      </c>
      <c r="AE6032" s="163"/>
      <c r="AF6032" s="162"/>
    </row>
    <row r="6033" spans="1:32">
      <c r="A6033" s="134">
        <v>6024</v>
      </c>
      <c r="B6033" s="136"/>
      <c r="C6033" s="146">
        <f t="shared" si="863"/>
        <v>0</v>
      </c>
      <c r="D6033" s="146">
        <f t="shared" si="864"/>
        <v>1</v>
      </c>
      <c r="E6033" s="146">
        <f t="shared" si="865"/>
        <v>1900</v>
      </c>
      <c r="F6033" s="137"/>
      <c r="G6033" s="287"/>
      <c r="H6033" s="137"/>
      <c r="I6033" s="134"/>
      <c r="J6033" s="204"/>
      <c r="K6033" s="133"/>
      <c r="L6033" s="134"/>
      <c r="M6033" s="133"/>
      <c r="N6033" s="134"/>
      <c r="O6033" s="134"/>
      <c r="P6033" s="166"/>
      <c r="Q6033" s="164"/>
      <c r="R6033" s="165"/>
      <c r="S6033" s="138"/>
      <c r="T6033" s="138"/>
      <c r="U6033" s="138"/>
      <c r="V6033" s="138"/>
      <c r="W6033" s="166"/>
      <c r="X6033" s="135"/>
      <c r="Y6033" s="418">
        <f t="shared" si="866"/>
        <v>0</v>
      </c>
      <c r="Z6033" s="291">
        <f t="shared" si="867"/>
        <v>0</v>
      </c>
      <c r="AA6033" s="163"/>
      <c r="AB6033" s="177" t="str">
        <f t="shared" si="868"/>
        <v/>
      </c>
      <c r="AC6033" s="283" t="str">
        <f t="shared" si="869"/>
        <v/>
      </c>
      <c r="AD6033" s="283" t="str">
        <f t="shared" si="870"/>
        <v/>
      </c>
      <c r="AE6033" s="163"/>
      <c r="AF6033" s="162"/>
    </row>
    <row r="6034" spans="1:32">
      <c r="A6034" s="134">
        <v>6025</v>
      </c>
      <c r="B6034" s="136"/>
      <c r="C6034" s="146">
        <f t="shared" si="863"/>
        <v>0</v>
      </c>
      <c r="D6034" s="146">
        <f t="shared" si="864"/>
        <v>1</v>
      </c>
      <c r="E6034" s="146">
        <f t="shared" si="865"/>
        <v>1900</v>
      </c>
      <c r="F6034" s="137"/>
      <c r="G6034" s="287"/>
      <c r="H6034" s="137"/>
      <c r="I6034" s="134"/>
      <c r="J6034" s="204"/>
      <c r="K6034" s="133"/>
      <c r="L6034" s="134"/>
      <c r="M6034" s="133"/>
      <c r="N6034" s="134"/>
      <c r="O6034" s="134"/>
      <c r="P6034" s="166"/>
      <c r="Q6034" s="164"/>
      <c r="R6034" s="165"/>
      <c r="S6034" s="138"/>
      <c r="T6034" s="138"/>
      <c r="U6034" s="138"/>
      <c r="V6034" s="138"/>
      <c r="W6034" s="166"/>
      <c r="X6034" s="135"/>
      <c r="Y6034" s="418">
        <f t="shared" si="866"/>
        <v>0</v>
      </c>
      <c r="Z6034" s="291">
        <f t="shared" si="867"/>
        <v>0</v>
      </c>
      <c r="AA6034" s="163"/>
      <c r="AB6034" s="177" t="str">
        <f t="shared" si="868"/>
        <v/>
      </c>
      <c r="AC6034" s="283" t="str">
        <f t="shared" si="869"/>
        <v/>
      </c>
      <c r="AD6034" s="283" t="str">
        <f t="shared" si="870"/>
        <v/>
      </c>
      <c r="AE6034" s="163"/>
      <c r="AF6034" s="162"/>
    </row>
    <row r="6035" spans="1:32">
      <c r="A6035" s="134">
        <v>6026</v>
      </c>
      <c r="B6035" s="136"/>
      <c r="C6035" s="146">
        <f t="shared" si="863"/>
        <v>0</v>
      </c>
      <c r="D6035" s="146">
        <f t="shared" si="864"/>
        <v>1</v>
      </c>
      <c r="E6035" s="146">
        <f t="shared" si="865"/>
        <v>1900</v>
      </c>
      <c r="F6035" s="137"/>
      <c r="G6035" s="287"/>
      <c r="H6035" s="137"/>
      <c r="I6035" s="134"/>
      <c r="J6035" s="204"/>
      <c r="K6035" s="133"/>
      <c r="L6035" s="134"/>
      <c r="M6035" s="133"/>
      <c r="N6035" s="134"/>
      <c r="O6035" s="134"/>
      <c r="P6035" s="166"/>
      <c r="Q6035" s="164"/>
      <c r="R6035" s="165"/>
      <c r="S6035" s="138"/>
      <c r="T6035" s="138"/>
      <c r="U6035" s="138"/>
      <c r="V6035" s="138"/>
      <c r="W6035" s="166"/>
      <c r="X6035" s="135"/>
      <c r="Y6035" s="418">
        <f t="shared" si="866"/>
        <v>0</v>
      </c>
      <c r="Z6035" s="291">
        <f t="shared" si="867"/>
        <v>0</v>
      </c>
      <c r="AA6035" s="163"/>
      <c r="AB6035" s="177" t="str">
        <f t="shared" si="868"/>
        <v/>
      </c>
      <c r="AC6035" s="283" t="str">
        <f t="shared" si="869"/>
        <v/>
      </c>
      <c r="AD6035" s="283" t="str">
        <f t="shared" si="870"/>
        <v/>
      </c>
      <c r="AE6035" s="163"/>
      <c r="AF6035" s="162"/>
    </row>
    <row r="6036" spans="1:32">
      <c r="A6036" s="134">
        <v>6027</v>
      </c>
      <c r="B6036" s="136"/>
      <c r="C6036" s="146">
        <f t="shared" si="863"/>
        <v>0</v>
      </c>
      <c r="D6036" s="146">
        <f t="shared" si="864"/>
        <v>1</v>
      </c>
      <c r="E6036" s="146">
        <f t="shared" si="865"/>
        <v>1900</v>
      </c>
      <c r="F6036" s="137"/>
      <c r="G6036" s="287"/>
      <c r="H6036" s="137"/>
      <c r="I6036" s="134"/>
      <c r="J6036" s="204"/>
      <c r="K6036" s="133"/>
      <c r="L6036" s="134"/>
      <c r="M6036" s="133"/>
      <c r="N6036" s="134"/>
      <c r="O6036" s="134"/>
      <c r="P6036" s="166"/>
      <c r="Q6036" s="164"/>
      <c r="R6036" s="165"/>
      <c r="S6036" s="138"/>
      <c r="T6036" s="138"/>
      <c r="U6036" s="138"/>
      <c r="V6036" s="138"/>
      <c r="W6036" s="166"/>
      <c r="X6036" s="135"/>
      <c r="Y6036" s="418">
        <f t="shared" si="866"/>
        <v>0</v>
      </c>
      <c r="Z6036" s="291">
        <f t="shared" si="867"/>
        <v>0</v>
      </c>
      <c r="AA6036" s="163"/>
      <c r="AB6036" s="177" t="str">
        <f t="shared" si="868"/>
        <v/>
      </c>
      <c r="AC6036" s="283" t="str">
        <f t="shared" si="869"/>
        <v/>
      </c>
      <c r="AD6036" s="283" t="str">
        <f t="shared" si="870"/>
        <v/>
      </c>
      <c r="AE6036" s="163"/>
      <c r="AF6036" s="162"/>
    </row>
    <row r="6037" spans="1:32">
      <c r="A6037" s="134">
        <v>6028</v>
      </c>
      <c r="B6037" s="136"/>
      <c r="C6037" s="146">
        <f t="shared" si="863"/>
        <v>0</v>
      </c>
      <c r="D6037" s="146">
        <f t="shared" si="864"/>
        <v>1</v>
      </c>
      <c r="E6037" s="146">
        <f t="shared" si="865"/>
        <v>1900</v>
      </c>
      <c r="F6037" s="137"/>
      <c r="G6037" s="287"/>
      <c r="H6037" s="137"/>
      <c r="I6037" s="134"/>
      <c r="J6037" s="204"/>
      <c r="K6037" s="133"/>
      <c r="L6037" s="134"/>
      <c r="M6037" s="133"/>
      <c r="N6037" s="134"/>
      <c r="O6037" s="134"/>
      <c r="P6037" s="166"/>
      <c r="Q6037" s="164"/>
      <c r="R6037" s="165"/>
      <c r="S6037" s="138"/>
      <c r="T6037" s="138"/>
      <c r="U6037" s="138"/>
      <c r="V6037" s="138"/>
      <c r="W6037" s="166"/>
      <c r="X6037" s="135"/>
      <c r="Y6037" s="418">
        <f t="shared" si="866"/>
        <v>0</v>
      </c>
      <c r="Z6037" s="291">
        <f t="shared" si="867"/>
        <v>0</v>
      </c>
      <c r="AA6037" s="163"/>
      <c r="AB6037" s="177" t="str">
        <f t="shared" si="868"/>
        <v/>
      </c>
      <c r="AC6037" s="283" t="str">
        <f t="shared" si="869"/>
        <v/>
      </c>
      <c r="AD6037" s="283" t="str">
        <f t="shared" si="870"/>
        <v/>
      </c>
      <c r="AE6037" s="163"/>
      <c r="AF6037" s="162"/>
    </row>
    <row r="6038" spans="1:32">
      <c r="A6038" s="134">
        <v>6029</v>
      </c>
      <c r="B6038" s="136"/>
      <c r="C6038" s="146">
        <f t="shared" si="863"/>
        <v>0</v>
      </c>
      <c r="D6038" s="146">
        <f t="shared" si="864"/>
        <v>1</v>
      </c>
      <c r="E6038" s="146">
        <f t="shared" si="865"/>
        <v>1900</v>
      </c>
      <c r="F6038" s="137"/>
      <c r="G6038" s="287"/>
      <c r="H6038" s="137"/>
      <c r="I6038" s="134"/>
      <c r="J6038" s="204"/>
      <c r="K6038" s="133"/>
      <c r="L6038" s="134"/>
      <c r="M6038" s="133"/>
      <c r="N6038" s="134"/>
      <c r="O6038" s="134"/>
      <c r="P6038" s="166"/>
      <c r="Q6038" s="164"/>
      <c r="R6038" s="165"/>
      <c r="S6038" s="138"/>
      <c r="T6038" s="138"/>
      <c r="U6038" s="138"/>
      <c r="V6038" s="138"/>
      <c r="W6038" s="166"/>
      <c r="X6038" s="135"/>
      <c r="Y6038" s="418">
        <f t="shared" si="866"/>
        <v>0</v>
      </c>
      <c r="Z6038" s="291">
        <f t="shared" si="867"/>
        <v>0</v>
      </c>
      <c r="AA6038" s="163"/>
      <c r="AB6038" s="177" t="str">
        <f t="shared" si="868"/>
        <v/>
      </c>
      <c r="AC6038" s="283" t="str">
        <f t="shared" si="869"/>
        <v/>
      </c>
      <c r="AD6038" s="283" t="str">
        <f t="shared" si="870"/>
        <v/>
      </c>
      <c r="AE6038" s="163"/>
      <c r="AF6038" s="162"/>
    </row>
    <row r="6039" spans="1:32">
      <c r="A6039" s="134">
        <v>6030</v>
      </c>
      <c r="B6039" s="136"/>
      <c r="C6039" s="146">
        <f t="shared" si="863"/>
        <v>0</v>
      </c>
      <c r="D6039" s="146">
        <f t="shared" si="864"/>
        <v>1</v>
      </c>
      <c r="E6039" s="146">
        <f t="shared" si="865"/>
        <v>1900</v>
      </c>
      <c r="F6039" s="137"/>
      <c r="G6039" s="287"/>
      <c r="H6039" s="137"/>
      <c r="I6039" s="134"/>
      <c r="J6039" s="204"/>
      <c r="K6039" s="133"/>
      <c r="L6039" s="134"/>
      <c r="M6039" s="133"/>
      <c r="N6039" s="134"/>
      <c r="O6039" s="134"/>
      <c r="P6039" s="166"/>
      <c r="Q6039" s="164"/>
      <c r="R6039" s="165"/>
      <c r="S6039" s="138"/>
      <c r="T6039" s="138"/>
      <c r="U6039" s="138"/>
      <c r="V6039" s="138"/>
      <c r="W6039" s="166"/>
      <c r="X6039" s="135"/>
      <c r="Y6039" s="418">
        <f t="shared" si="866"/>
        <v>0</v>
      </c>
      <c r="Z6039" s="291">
        <f t="shared" si="867"/>
        <v>0</v>
      </c>
      <c r="AA6039" s="163"/>
      <c r="AB6039" s="177" t="str">
        <f t="shared" si="868"/>
        <v/>
      </c>
      <c r="AC6039" s="283" t="str">
        <f t="shared" si="869"/>
        <v/>
      </c>
      <c r="AD6039" s="283" t="str">
        <f t="shared" si="870"/>
        <v/>
      </c>
      <c r="AE6039" s="163"/>
      <c r="AF6039" s="162"/>
    </row>
    <row r="6040" spans="1:32">
      <c r="A6040" s="134">
        <v>6031</v>
      </c>
      <c r="B6040" s="136"/>
      <c r="C6040" s="146">
        <f t="shared" si="863"/>
        <v>0</v>
      </c>
      <c r="D6040" s="146">
        <f t="shared" si="864"/>
        <v>1</v>
      </c>
      <c r="E6040" s="146">
        <f t="shared" si="865"/>
        <v>1900</v>
      </c>
      <c r="F6040" s="137"/>
      <c r="G6040" s="287"/>
      <c r="H6040" s="137"/>
      <c r="I6040" s="134"/>
      <c r="J6040" s="204"/>
      <c r="K6040" s="133"/>
      <c r="L6040" s="134"/>
      <c r="M6040" s="133"/>
      <c r="N6040" s="134"/>
      <c r="O6040" s="134"/>
      <c r="P6040" s="166"/>
      <c r="Q6040" s="164"/>
      <c r="R6040" s="165"/>
      <c r="S6040" s="138"/>
      <c r="T6040" s="138"/>
      <c r="U6040" s="138"/>
      <c r="V6040" s="138"/>
      <c r="W6040" s="166"/>
      <c r="X6040" s="135"/>
      <c r="Y6040" s="418">
        <f t="shared" si="866"/>
        <v>0</v>
      </c>
      <c r="Z6040" s="291">
        <f t="shared" si="867"/>
        <v>0</v>
      </c>
      <c r="AA6040" s="163"/>
      <c r="AB6040" s="177" t="str">
        <f t="shared" si="868"/>
        <v/>
      </c>
      <c r="AC6040" s="283" t="str">
        <f t="shared" si="869"/>
        <v/>
      </c>
      <c r="AD6040" s="283" t="str">
        <f t="shared" si="870"/>
        <v/>
      </c>
      <c r="AE6040" s="163"/>
      <c r="AF6040" s="162"/>
    </row>
    <row r="6041" spans="1:32">
      <c r="A6041" s="134">
        <v>6032</v>
      </c>
      <c r="B6041" s="136"/>
      <c r="C6041" s="146">
        <f t="shared" si="863"/>
        <v>0</v>
      </c>
      <c r="D6041" s="146">
        <f t="shared" si="864"/>
        <v>1</v>
      </c>
      <c r="E6041" s="146">
        <f t="shared" si="865"/>
        <v>1900</v>
      </c>
      <c r="F6041" s="137"/>
      <c r="G6041" s="287"/>
      <c r="H6041" s="137"/>
      <c r="I6041" s="134"/>
      <c r="J6041" s="204"/>
      <c r="K6041" s="133"/>
      <c r="L6041" s="134"/>
      <c r="M6041" s="133"/>
      <c r="N6041" s="134"/>
      <c r="O6041" s="134"/>
      <c r="P6041" s="166"/>
      <c r="Q6041" s="164"/>
      <c r="R6041" s="165"/>
      <c r="S6041" s="138"/>
      <c r="T6041" s="138"/>
      <c r="U6041" s="138"/>
      <c r="V6041" s="138"/>
      <c r="W6041" s="166"/>
      <c r="X6041" s="135"/>
      <c r="Y6041" s="418">
        <f t="shared" si="866"/>
        <v>0</v>
      </c>
      <c r="Z6041" s="291">
        <f t="shared" si="867"/>
        <v>0</v>
      </c>
      <c r="AA6041" s="163"/>
      <c r="AB6041" s="177" t="str">
        <f t="shared" si="868"/>
        <v/>
      </c>
      <c r="AC6041" s="283" t="str">
        <f t="shared" si="869"/>
        <v/>
      </c>
      <c r="AD6041" s="283" t="str">
        <f t="shared" si="870"/>
        <v/>
      </c>
      <c r="AE6041" s="163"/>
      <c r="AF6041" s="162"/>
    </row>
    <row r="6042" spans="1:32">
      <c r="A6042" s="134">
        <v>6033</v>
      </c>
      <c r="B6042" s="136"/>
      <c r="C6042" s="146">
        <f t="shared" si="863"/>
        <v>0</v>
      </c>
      <c r="D6042" s="146">
        <f t="shared" si="864"/>
        <v>1</v>
      </c>
      <c r="E6042" s="146">
        <f t="shared" si="865"/>
        <v>1900</v>
      </c>
      <c r="F6042" s="137"/>
      <c r="G6042" s="287"/>
      <c r="H6042" s="137"/>
      <c r="I6042" s="134"/>
      <c r="J6042" s="204"/>
      <c r="K6042" s="133"/>
      <c r="L6042" s="134"/>
      <c r="M6042" s="133"/>
      <c r="N6042" s="134"/>
      <c r="O6042" s="134"/>
      <c r="P6042" s="166"/>
      <c r="Q6042" s="164"/>
      <c r="R6042" s="165"/>
      <c r="S6042" s="138"/>
      <c r="T6042" s="138"/>
      <c r="U6042" s="138"/>
      <c r="V6042" s="138"/>
      <c r="W6042" s="166"/>
      <c r="X6042" s="135"/>
      <c r="Y6042" s="418">
        <f t="shared" si="866"/>
        <v>0</v>
      </c>
      <c r="Z6042" s="291">
        <f t="shared" si="867"/>
        <v>0</v>
      </c>
      <c r="AA6042" s="163"/>
      <c r="AB6042" s="177" t="str">
        <f t="shared" si="868"/>
        <v/>
      </c>
      <c r="AC6042" s="283" t="str">
        <f t="shared" si="869"/>
        <v/>
      </c>
      <c r="AD6042" s="283" t="str">
        <f t="shared" si="870"/>
        <v/>
      </c>
      <c r="AE6042" s="163"/>
      <c r="AF6042" s="162"/>
    </row>
    <row r="6043" spans="1:32">
      <c r="A6043" s="134">
        <v>6034</v>
      </c>
      <c r="B6043" s="136"/>
      <c r="C6043" s="146">
        <f t="shared" si="863"/>
        <v>0</v>
      </c>
      <c r="D6043" s="146">
        <f t="shared" si="864"/>
        <v>1</v>
      </c>
      <c r="E6043" s="146">
        <f t="shared" si="865"/>
        <v>1900</v>
      </c>
      <c r="F6043" s="137"/>
      <c r="G6043" s="287"/>
      <c r="H6043" s="137"/>
      <c r="I6043" s="134"/>
      <c r="J6043" s="204"/>
      <c r="K6043" s="133"/>
      <c r="L6043" s="134"/>
      <c r="M6043" s="133"/>
      <c r="N6043" s="134"/>
      <c r="O6043" s="134"/>
      <c r="P6043" s="166"/>
      <c r="Q6043" s="164"/>
      <c r="R6043" s="165"/>
      <c r="S6043" s="138"/>
      <c r="T6043" s="138"/>
      <c r="U6043" s="138"/>
      <c r="V6043" s="138"/>
      <c r="W6043" s="166"/>
      <c r="X6043" s="135"/>
      <c r="Y6043" s="418">
        <f t="shared" si="866"/>
        <v>0</v>
      </c>
      <c r="Z6043" s="291">
        <f t="shared" si="867"/>
        <v>0</v>
      </c>
      <c r="AA6043" s="163"/>
      <c r="AB6043" s="177" t="str">
        <f t="shared" si="868"/>
        <v/>
      </c>
      <c r="AC6043" s="283" t="str">
        <f t="shared" si="869"/>
        <v/>
      </c>
      <c r="AD6043" s="283" t="str">
        <f t="shared" si="870"/>
        <v/>
      </c>
      <c r="AE6043" s="163"/>
      <c r="AF6043" s="162"/>
    </row>
    <row r="6044" spans="1:32">
      <c r="A6044" s="134">
        <v>6035</v>
      </c>
      <c r="B6044" s="136"/>
      <c r="C6044" s="146">
        <f t="shared" si="863"/>
        <v>0</v>
      </c>
      <c r="D6044" s="146">
        <f t="shared" si="864"/>
        <v>1</v>
      </c>
      <c r="E6044" s="146">
        <f t="shared" si="865"/>
        <v>1900</v>
      </c>
      <c r="F6044" s="137"/>
      <c r="G6044" s="287"/>
      <c r="H6044" s="137"/>
      <c r="I6044" s="134"/>
      <c r="J6044" s="204"/>
      <c r="K6044" s="133"/>
      <c r="L6044" s="134"/>
      <c r="M6044" s="133"/>
      <c r="N6044" s="134"/>
      <c r="O6044" s="134"/>
      <c r="P6044" s="166"/>
      <c r="Q6044" s="164"/>
      <c r="R6044" s="165"/>
      <c r="S6044" s="138"/>
      <c r="T6044" s="138"/>
      <c r="U6044" s="138"/>
      <c r="V6044" s="138"/>
      <c r="W6044" s="166"/>
      <c r="X6044" s="135"/>
      <c r="Y6044" s="418">
        <f t="shared" si="866"/>
        <v>0</v>
      </c>
      <c r="Z6044" s="291">
        <f t="shared" si="867"/>
        <v>0</v>
      </c>
      <c r="AA6044" s="163"/>
      <c r="AB6044" s="177" t="str">
        <f t="shared" si="868"/>
        <v/>
      </c>
      <c r="AC6044" s="283" t="str">
        <f t="shared" si="869"/>
        <v/>
      </c>
      <c r="AD6044" s="283" t="str">
        <f t="shared" si="870"/>
        <v/>
      </c>
      <c r="AE6044" s="163"/>
      <c r="AF6044" s="162"/>
    </row>
    <row r="6045" spans="1:32">
      <c r="A6045" s="134">
        <v>6036</v>
      </c>
      <c r="B6045" s="136"/>
      <c r="C6045" s="146">
        <f t="shared" si="863"/>
        <v>0</v>
      </c>
      <c r="D6045" s="146">
        <f t="shared" si="864"/>
        <v>1</v>
      </c>
      <c r="E6045" s="146">
        <f t="shared" si="865"/>
        <v>1900</v>
      </c>
      <c r="F6045" s="137"/>
      <c r="G6045" s="287"/>
      <c r="H6045" s="137"/>
      <c r="I6045" s="134"/>
      <c r="J6045" s="204"/>
      <c r="K6045" s="133"/>
      <c r="L6045" s="134"/>
      <c r="M6045" s="133"/>
      <c r="N6045" s="134"/>
      <c r="O6045" s="134"/>
      <c r="P6045" s="166"/>
      <c r="Q6045" s="164"/>
      <c r="R6045" s="165"/>
      <c r="S6045" s="138"/>
      <c r="T6045" s="138"/>
      <c r="U6045" s="138"/>
      <c r="V6045" s="138"/>
      <c r="W6045" s="166"/>
      <c r="X6045" s="135"/>
      <c r="Y6045" s="418">
        <f t="shared" si="866"/>
        <v>0</v>
      </c>
      <c r="Z6045" s="291">
        <f t="shared" si="867"/>
        <v>0</v>
      </c>
      <c r="AA6045" s="163"/>
      <c r="AB6045" s="177" t="str">
        <f t="shared" si="868"/>
        <v/>
      </c>
      <c r="AC6045" s="283" t="str">
        <f t="shared" si="869"/>
        <v/>
      </c>
      <c r="AD6045" s="283" t="str">
        <f t="shared" si="870"/>
        <v/>
      </c>
      <c r="AE6045" s="163"/>
      <c r="AF6045" s="162"/>
    </row>
    <row r="6046" spans="1:32">
      <c r="A6046" s="134">
        <v>6037</v>
      </c>
      <c r="B6046" s="136"/>
      <c r="C6046" s="146">
        <f t="shared" si="863"/>
        <v>0</v>
      </c>
      <c r="D6046" s="146">
        <f t="shared" si="864"/>
        <v>1</v>
      </c>
      <c r="E6046" s="146">
        <f t="shared" si="865"/>
        <v>1900</v>
      </c>
      <c r="F6046" s="137"/>
      <c r="G6046" s="287"/>
      <c r="H6046" s="137"/>
      <c r="I6046" s="134"/>
      <c r="J6046" s="204"/>
      <c r="K6046" s="133"/>
      <c r="L6046" s="134"/>
      <c r="M6046" s="133"/>
      <c r="N6046" s="134"/>
      <c r="O6046" s="134"/>
      <c r="P6046" s="166"/>
      <c r="Q6046" s="164"/>
      <c r="R6046" s="165"/>
      <c r="S6046" s="138"/>
      <c r="T6046" s="138"/>
      <c r="U6046" s="138"/>
      <c r="V6046" s="138"/>
      <c r="W6046" s="166"/>
      <c r="X6046" s="135"/>
      <c r="Y6046" s="418">
        <f t="shared" si="866"/>
        <v>0</v>
      </c>
      <c r="Z6046" s="291">
        <f t="shared" si="867"/>
        <v>0</v>
      </c>
      <c r="AA6046" s="163"/>
      <c r="AB6046" s="177" t="str">
        <f t="shared" si="868"/>
        <v/>
      </c>
      <c r="AC6046" s="283" t="str">
        <f t="shared" si="869"/>
        <v/>
      </c>
      <c r="AD6046" s="283" t="str">
        <f t="shared" si="870"/>
        <v/>
      </c>
      <c r="AE6046" s="163"/>
      <c r="AF6046" s="162"/>
    </row>
    <row r="6047" spans="1:32">
      <c r="A6047" s="134">
        <v>6038</v>
      </c>
      <c r="B6047" s="136"/>
      <c r="C6047" s="146">
        <f t="shared" si="863"/>
        <v>0</v>
      </c>
      <c r="D6047" s="146">
        <f t="shared" si="864"/>
        <v>1</v>
      </c>
      <c r="E6047" s="146">
        <f t="shared" si="865"/>
        <v>1900</v>
      </c>
      <c r="F6047" s="137"/>
      <c r="G6047" s="287"/>
      <c r="H6047" s="137"/>
      <c r="I6047" s="134"/>
      <c r="J6047" s="204"/>
      <c r="K6047" s="133"/>
      <c r="L6047" s="134"/>
      <c r="M6047" s="133"/>
      <c r="N6047" s="134"/>
      <c r="O6047" s="134"/>
      <c r="P6047" s="166"/>
      <c r="Q6047" s="164"/>
      <c r="R6047" s="165"/>
      <c r="S6047" s="138"/>
      <c r="T6047" s="138"/>
      <c r="U6047" s="138"/>
      <c r="V6047" s="138"/>
      <c r="W6047" s="166"/>
      <c r="X6047" s="135"/>
      <c r="Y6047" s="418">
        <f t="shared" si="866"/>
        <v>0</v>
      </c>
      <c r="Z6047" s="291">
        <f t="shared" si="867"/>
        <v>0</v>
      </c>
      <c r="AA6047" s="163"/>
      <c r="AB6047" s="177" t="str">
        <f t="shared" si="868"/>
        <v/>
      </c>
      <c r="AC6047" s="283" t="str">
        <f t="shared" si="869"/>
        <v/>
      </c>
      <c r="AD6047" s="283" t="str">
        <f t="shared" si="870"/>
        <v/>
      </c>
      <c r="AE6047" s="163"/>
      <c r="AF6047" s="162"/>
    </row>
    <row r="6048" spans="1:32">
      <c r="A6048" s="134">
        <v>6039</v>
      </c>
      <c r="B6048" s="136"/>
      <c r="C6048" s="146">
        <f t="shared" si="863"/>
        <v>0</v>
      </c>
      <c r="D6048" s="146">
        <f t="shared" si="864"/>
        <v>1</v>
      </c>
      <c r="E6048" s="146">
        <f t="shared" si="865"/>
        <v>1900</v>
      </c>
      <c r="F6048" s="137"/>
      <c r="G6048" s="287"/>
      <c r="H6048" s="137"/>
      <c r="I6048" s="134"/>
      <c r="J6048" s="204"/>
      <c r="K6048" s="133"/>
      <c r="L6048" s="134"/>
      <c r="M6048" s="133"/>
      <c r="N6048" s="134"/>
      <c r="O6048" s="134"/>
      <c r="P6048" s="166"/>
      <c r="Q6048" s="164"/>
      <c r="R6048" s="165"/>
      <c r="S6048" s="138"/>
      <c r="T6048" s="138"/>
      <c r="U6048" s="138"/>
      <c r="V6048" s="138"/>
      <c r="W6048" s="166"/>
      <c r="X6048" s="135"/>
      <c r="Y6048" s="418">
        <f t="shared" si="866"/>
        <v>0</v>
      </c>
      <c r="Z6048" s="291">
        <f t="shared" si="867"/>
        <v>0</v>
      </c>
      <c r="AA6048" s="163"/>
      <c r="AB6048" s="177" t="str">
        <f t="shared" si="868"/>
        <v/>
      </c>
      <c r="AC6048" s="283" t="str">
        <f t="shared" si="869"/>
        <v/>
      </c>
      <c r="AD6048" s="283" t="str">
        <f t="shared" si="870"/>
        <v/>
      </c>
      <c r="AE6048" s="163"/>
      <c r="AF6048" s="162"/>
    </row>
    <row r="6049" spans="1:32">
      <c r="A6049" s="134">
        <v>6040</v>
      </c>
      <c r="B6049" s="136"/>
      <c r="C6049" s="146">
        <f t="shared" si="863"/>
        <v>0</v>
      </c>
      <c r="D6049" s="146">
        <f t="shared" si="864"/>
        <v>1</v>
      </c>
      <c r="E6049" s="146">
        <f t="shared" si="865"/>
        <v>1900</v>
      </c>
      <c r="F6049" s="137"/>
      <c r="G6049" s="287"/>
      <c r="H6049" s="137"/>
      <c r="I6049" s="134"/>
      <c r="J6049" s="204"/>
      <c r="K6049" s="133"/>
      <c r="L6049" s="134"/>
      <c r="M6049" s="133"/>
      <c r="N6049" s="134"/>
      <c r="O6049" s="134"/>
      <c r="P6049" s="166"/>
      <c r="Q6049" s="164"/>
      <c r="R6049" s="165"/>
      <c r="S6049" s="138"/>
      <c r="T6049" s="138"/>
      <c r="U6049" s="138"/>
      <c r="V6049" s="138"/>
      <c r="W6049" s="166"/>
      <c r="X6049" s="135"/>
      <c r="Y6049" s="418">
        <f t="shared" si="866"/>
        <v>0</v>
      </c>
      <c r="Z6049" s="291">
        <f t="shared" si="867"/>
        <v>0</v>
      </c>
      <c r="AA6049" s="163"/>
      <c r="AB6049" s="177" t="str">
        <f t="shared" si="868"/>
        <v/>
      </c>
      <c r="AC6049" s="283" t="str">
        <f t="shared" si="869"/>
        <v/>
      </c>
      <c r="AD6049" s="283" t="str">
        <f t="shared" si="870"/>
        <v/>
      </c>
      <c r="AE6049" s="163"/>
      <c r="AF6049" s="162"/>
    </row>
    <row r="6050" spans="1:32">
      <c r="A6050" s="134">
        <v>6041</v>
      </c>
      <c r="B6050" s="136"/>
      <c r="C6050" s="146">
        <f t="shared" si="863"/>
        <v>0</v>
      </c>
      <c r="D6050" s="146">
        <f t="shared" si="864"/>
        <v>1</v>
      </c>
      <c r="E6050" s="146">
        <f t="shared" si="865"/>
        <v>1900</v>
      </c>
      <c r="F6050" s="137"/>
      <c r="G6050" s="287"/>
      <c r="H6050" s="137"/>
      <c r="I6050" s="134"/>
      <c r="J6050" s="204"/>
      <c r="K6050" s="133"/>
      <c r="L6050" s="134"/>
      <c r="M6050" s="133"/>
      <c r="N6050" s="134"/>
      <c r="O6050" s="134"/>
      <c r="P6050" s="166"/>
      <c r="Q6050" s="164"/>
      <c r="R6050" s="165"/>
      <c r="S6050" s="138"/>
      <c r="T6050" s="138"/>
      <c r="U6050" s="138"/>
      <c r="V6050" s="138"/>
      <c r="W6050" s="166"/>
      <c r="X6050" s="135"/>
      <c r="Y6050" s="418">
        <f t="shared" si="866"/>
        <v>0</v>
      </c>
      <c r="Z6050" s="291">
        <f t="shared" si="867"/>
        <v>0</v>
      </c>
      <c r="AA6050" s="163"/>
      <c r="AB6050" s="177" t="str">
        <f t="shared" si="868"/>
        <v/>
      </c>
      <c r="AC6050" s="283" t="str">
        <f t="shared" si="869"/>
        <v/>
      </c>
      <c r="AD6050" s="283" t="str">
        <f t="shared" si="870"/>
        <v/>
      </c>
      <c r="AE6050" s="163"/>
      <c r="AF6050" s="162"/>
    </row>
    <row r="6051" spans="1:32">
      <c r="A6051" s="134">
        <v>6042</v>
      </c>
      <c r="B6051" s="136"/>
      <c r="C6051" s="146">
        <f t="shared" si="863"/>
        <v>0</v>
      </c>
      <c r="D6051" s="146">
        <f t="shared" si="864"/>
        <v>1</v>
      </c>
      <c r="E6051" s="146">
        <f t="shared" si="865"/>
        <v>1900</v>
      </c>
      <c r="F6051" s="137"/>
      <c r="G6051" s="287"/>
      <c r="H6051" s="137"/>
      <c r="I6051" s="134"/>
      <c r="J6051" s="204"/>
      <c r="K6051" s="133"/>
      <c r="L6051" s="134"/>
      <c r="M6051" s="133"/>
      <c r="N6051" s="134"/>
      <c r="O6051" s="134"/>
      <c r="P6051" s="166"/>
      <c r="Q6051" s="164"/>
      <c r="R6051" s="165"/>
      <c r="S6051" s="138"/>
      <c r="T6051" s="138"/>
      <c r="U6051" s="138"/>
      <c r="V6051" s="138"/>
      <c r="W6051" s="166"/>
      <c r="X6051" s="135"/>
      <c r="Y6051" s="418">
        <f t="shared" si="866"/>
        <v>0</v>
      </c>
      <c r="Z6051" s="291">
        <f t="shared" si="867"/>
        <v>0</v>
      </c>
      <c r="AA6051" s="163"/>
      <c r="AB6051" s="177" t="str">
        <f t="shared" si="868"/>
        <v/>
      </c>
      <c r="AC6051" s="283" t="str">
        <f t="shared" si="869"/>
        <v/>
      </c>
      <c r="AD6051" s="283" t="str">
        <f t="shared" si="870"/>
        <v/>
      </c>
      <c r="AE6051" s="163"/>
      <c r="AF6051" s="162"/>
    </row>
    <row r="6052" spans="1:32">
      <c r="A6052" s="134">
        <v>6043</v>
      </c>
      <c r="B6052" s="136"/>
      <c r="C6052" s="146">
        <f t="shared" si="863"/>
        <v>0</v>
      </c>
      <c r="D6052" s="146">
        <f t="shared" si="864"/>
        <v>1</v>
      </c>
      <c r="E6052" s="146">
        <f t="shared" si="865"/>
        <v>1900</v>
      </c>
      <c r="F6052" s="137"/>
      <c r="G6052" s="287"/>
      <c r="H6052" s="137"/>
      <c r="I6052" s="134"/>
      <c r="J6052" s="204"/>
      <c r="K6052" s="133"/>
      <c r="L6052" s="134"/>
      <c r="M6052" s="133"/>
      <c r="N6052" s="134"/>
      <c r="O6052" s="134"/>
      <c r="P6052" s="166"/>
      <c r="Q6052" s="164"/>
      <c r="R6052" s="165"/>
      <c r="S6052" s="138"/>
      <c r="T6052" s="138"/>
      <c r="U6052" s="138"/>
      <c r="V6052" s="138"/>
      <c r="W6052" s="166"/>
      <c r="X6052" s="135"/>
      <c r="Y6052" s="418">
        <f t="shared" si="866"/>
        <v>0</v>
      </c>
      <c r="Z6052" s="291">
        <f t="shared" si="867"/>
        <v>0</v>
      </c>
      <c r="AA6052" s="163"/>
      <c r="AB6052" s="177" t="str">
        <f t="shared" si="868"/>
        <v/>
      </c>
      <c r="AC6052" s="283" t="str">
        <f t="shared" si="869"/>
        <v/>
      </c>
      <c r="AD6052" s="283" t="str">
        <f t="shared" si="870"/>
        <v/>
      </c>
      <c r="AE6052" s="163"/>
      <c r="AF6052" s="162"/>
    </row>
    <row r="6053" spans="1:32">
      <c r="A6053" s="134">
        <v>6044</v>
      </c>
      <c r="B6053" s="136"/>
      <c r="C6053" s="146">
        <f t="shared" si="863"/>
        <v>0</v>
      </c>
      <c r="D6053" s="146">
        <f t="shared" si="864"/>
        <v>1</v>
      </c>
      <c r="E6053" s="146">
        <f t="shared" si="865"/>
        <v>1900</v>
      </c>
      <c r="F6053" s="137"/>
      <c r="G6053" s="287"/>
      <c r="H6053" s="137"/>
      <c r="I6053" s="134"/>
      <c r="J6053" s="204"/>
      <c r="K6053" s="133"/>
      <c r="L6053" s="134"/>
      <c r="M6053" s="133"/>
      <c r="N6053" s="134"/>
      <c r="O6053" s="134"/>
      <c r="P6053" s="166"/>
      <c r="Q6053" s="164"/>
      <c r="R6053" s="165"/>
      <c r="S6053" s="138"/>
      <c r="T6053" s="138"/>
      <c r="U6053" s="138"/>
      <c r="V6053" s="138"/>
      <c r="W6053" s="166"/>
      <c r="X6053" s="135"/>
      <c r="Y6053" s="418">
        <f t="shared" si="866"/>
        <v>0</v>
      </c>
      <c r="Z6053" s="291">
        <f t="shared" si="867"/>
        <v>0</v>
      </c>
      <c r="AA6053" s="163"/>
      <c r="AB6053" s="177" t="str">
        <f t="shared" si="868"/>
        <v/>
      </c>
      <c r="AC6053" s="283" t="str">
        <f t="shared" si="869"/>
        <v/>
      </c>
      <c r="AD6053" s="283" t="str">
        <f t="shared" si="870"/>
        <v/>
      </c>
      <c r="AE6053" s="163"/>
      <c r="AF6053" s="162"/>
    </row>
    <row r="6054" spans="1:32">
      <c r="A6054" s="134">
        <v>6045</v>
      </c>
      <c r="B6054" s="136"/>
      <c r="C6054" s="146">
        <f t="shared" si="863"/>
        <v>0</v>
      </c>
      <c r="D6054" s="146">
        <f t="shared" si="864"/>
        <v>1</v>
      </c>
      <c r="E6054" s="146">
        <f t="shared" si="865"/>
        <v>1900</v>
      </c>
      <c r="F6054" s="137"/>
      <c r="G6054" s="287"/>
      <c r="H6054" s="137"/>
      <c r="I6054" s="134"/>
      <c r="J6054" s="204"/>
      <c r="K6054" s="133"/>
      <c r="L6054" s="134"/>
      <c r="M6054" s="133"/>
      <c r="N6054" s="134"/>
      <c r="O6054" s="134"/>
      <c r="P6054" s="166"/>
      <c r="Q6054" s="164"/>
      <c r="R6054" s="165"/>
      <c r="S6054" s="138"/>
      <c r="T6054" s="138"/>
      <c r="U6054" s="138"/>
      <c r="V6054" s="138"/>
      <c r="W6054" s="166"/>
      <c r="X6054" s="135"/>
      <c r="Y6054" s="418">
        <f t="shared" si="866"/>
        <v>0</v>
      </c>
      <c r="Z6054" s="291">
        <f t="shared" si="867"/>
        <v>0</v>
      </c>
      <c r="AA6054" s="163"/>
      <c r="AB6054" s="177" t="str">
        <f t="shared" si="868"/>
        <v/>
      </c>
      <c r="AC6054" s="283" t="str">
        <f t="shared" si="869"/>
        <v/>
      </c>
      <c r="AD6054" s="283" t="str">
        <f t="shared" si="870"/>
        <v/>
      </c>
      <c r="AE6054" s="163"/>
      <c r="AF6054" s="162"/>
    </row>
    <row r="6055" spans="1:32">
      <c r="A6055" s="134">
        <v>6046</v>
      </c>
      <c r="B6055" s="136"/>
      <c r="C6055" s="146">
        <f t="shared" si="863"/>
        <v>0</v>
      </c>
      <c r="D6055" s="146">
        <f t="shared" si="864"/>
        <v>1</v>
      </c>
      <c r="E6055" s="146">
        <f t="shared" si="865"/>
        <v>1900</v>
      </c>
      <c r="F6055" s="137"/>
      <c r="G6055" s="287"/>
      <c r="H6055" s="137"/>
      <c r="I6055" s="134"/>
      <c r="J6055" s="204"/>
      <c r="K6055" s="133"/>
      <c r="L6055" s="134"/>
      <c r="M6055" s="133"/>
      <c r="N6055" s="134"/>
      <c r="O6055" s="134"/>
      <c r="P6055" s="166"/>
      <c r="Q6055" s="164"/>
      <c r="R6055" s="165"/>
      <c r="S6055" s="138"/>
      <c r="T6055" s="138"/>
      <c r="U6055" s="138"/>
      <c r="V6055" s="138"/>
      <c r="W6055" s="166"/>
      <c r="X6055" s="135"/>
      <c r="Y6055" s="418">
        <f t="shared" si="866"/>
        <v>0</v>
      </c>
      <c r="Z6055" s="291">
        <f t="shared" si="867"/>
        <v>0</v>
      </c>
      <c r="AA6055" s="163"/>
      <c r="AB6055" s="177" t="str">
        <f t="shared" si="868"/>
        <v/>
      </c>
      <c r="AC6055" s="283" t="str">
        <f t="shared" si="869"/>
        <v/>
      </c>
      <c r="AD6055" s="283" t="str">
        <f t="shared" si="870"/>
        <v/>
      </c>
      <c r="AE6055" s="163"/>
      <c r="AF6055" s="162"/>
    </row>
    <row r="6056" spans="1:32">
      <c r="A6056" s="134">
        <v>6047</v>
      </c>
      <c r="B6056" s="136"/>
      <c r="C6056" s="146">
        <f t="shared" si="863"/>
        <v>0</v>
      </c>
      <c r="D6056" s="146">
        <f t="shared" si="864"/>
        <v>1</v>
      </c>
      <c r="E6056" s="146">
        <f t="shared" si="865"/>
        <v>1900</v>
      </c>
      <c r="F6056" s="137"/>
      <c r="G6056" s="287"/>
      <c r="H6056" s="137"/>
      <c r="I6056" s="134"/>
      <c r="J6056" s="204"/>
      <c r="K6056" s="133"/>
      <c r="L6056" s="134"/>
      <c r="M6056" s="133"/>
      <c r="N6056" s="134"/>
      <c r="O6056" s="134"/>
      <c r="P6056" s="166"/>
      <c r="Q6056" s="164"/>
      <c r="R6056" s="165"/>
      <c r="S6056" s="138"/>
      <c r="T6056" s="138"/>
      <c r="U6056" s="138"/>
      <c r="V6056" s="138"/>
      <c r="W6056" s="166"/>
      <c r="X6056" s="135"/>
      <c r="Y6056" s="418">
        <f t="shared" si="866"/>
        <v>0</v>
      </c>
      <c r="Z6056" s="291">
        <f t="shared" si="867"/>
        <v>0</v>
      </c>
      <c r="AA6056" s="163"/>
      <c r="AB6056" s="177" t="str">
        <f t="shared" si="868"/>
        <v/>
      </c>
      <c r="AC6056" s="283" t="str">
        <f t="shared" si="869"/>
        <v/>
      </c>
      <c r="AD6056" s="283" t="str">
        <f t="shared" si="870"/>
        <v/>
      </c>
      <c r="AE6056" s="163"/>
      <c r="AF6056" s="162"/>
    </row>
    <row r="6057" spans="1:32">
      <c r="A6057" s="134">
        <v>6048</v>
      </c>
      <c r="B6057" s="136"/>
      <c r="C6057" s="146">
        <f t="shared" si="863"/>
        <v>0</v>
      </c>
      <c r="D6057" s="146">
        <f t="shared" si="864"/>
        <v>1</v>
      </c>
      <c r="E6057" s="146">
        <f t="shared" si="865"/>
        <v>1900</v>
      </c>
      <c r="F6057" s="137"/>
      <c r="G6057" s="287"/>
      <c r="H6057" s="137"/>
      <c r="I6057" s="134"/>
      <c r="J6057" s="204"/>
      <c r="K6057" s="133"/>
      <c r="L6057" s="134"/>
      <c r="M6057" s="133"/>
      <c r="N6057" s="134"/>
      <c r="O6057" s="134"/>
      <c r="P6057" s="166"/>
      <c r="Q6057" s="164"/>
      <c r="R6057" s="165"/>
      <c r="S6057" s="138"/>
      <c r="T6057" s="138"/>
      <c r="U6057" s="138"/>
      <c r="V6057" s="138"/>
      <c r="W6057" s="166"/>
      <c r="X6057" s="135"/>
      <c r="Y6057" s="418">
        <f t="shared" si="866"/>
        <v>0</v>
      </c>
      <c r="Z6057" s="291">
        <f t="shared" si="867"/>
        <v>0</v>
      </c>
      <c r="AA6057" s="163"/>
      <c r="AB6057" s="177" t="str">
        <f t="shared" si="868"/>
        <v/>
      </c>
      <c r="AC6057" s="283" t="str">
        <f t="shared" si="869"/>
        <v/>
      </c>
      <c r="AD6057" s="283" t="str">
        <f t="shared" si="870"/>
        <v/>
      </c>
      <c r="AE6057" s="163"/>
      <c r="AF6057" s="162"/>
    </row>
    <row r="6058" spans="1:32">
      <c r="A6058" s="134">
        <v>6049</v>
      </c>
      <c r="B6058" s="136"/>
      <c r="C6058" s="146">
        <f t="shared" si="863"/>
        <v>0</v>
      </c>
      <c r="D6058" s="146">
        <f t="shared" si="864"/>
        <v>1</v>
      </c>
      <c r="E6058" s="146">
        <f t="shared" si="865"/>
        <v>1900</v>
      </c>
      <c r="F6058" s="137"/>
      <c r="G6058" s="287"/>
      <c r="H6058" s="137"/>
      <c r="I6058" s="134"/>
      <c r="J6058" s="204"/>
      <c r="K6058" s="133"/>
      <c r="L6058" s="134"/>
      <c r="M6058" s="133"/>
      <c r="N6058" s="134"/>
      <c r="O6058" s="134"/>
      <c r="P6058" s="166"/>
      <c r="Q6058" s="164"/>
      <c r="R6058" s="165"/>
      <c r="S6058" s="138"/>
      <c r="T6058" s="138"/>
      <c r="U6058" s="138"/>
      <c r="V6058" s="138"/>
      <c r="W6058" s="166"/>
      <c r="X6058" s="135"/>
      <c r="Y6058" s="418">
        <f t="shared" si="866"/>
        <v>0</v>
      </c>
      <c r="Z6058" s="291">
        <f t="shared" si="867"/>
        <v>0</v>
      </c>
      <c r="AA6058" s="163"/>
      <c r="AB6058" s="177" t="str">
        <f t="shared" si="868"/>
        <v/>
      </c>
      <c r="AC6058" s="283" t="str">
        <f t="shared" si="869"/>
        <v/>
      </c>
      <c r="AD6058" s="283" t="str">
        <f t="shared" si="870"/>
        <v/>
      </c>
      <c r="AE6058" s="163"/>
      <c r="AF6058" s="162"/>
    </row>
    <row r="6059" spans="1:32">
      <c r="A6059" s="134">
        <v>6050</v>
      </c>
      <c r="B6059" s="136"/>
      <c r="C6059" s="146">
        <f t="shared" si="863"/>
        <v>0</v>
      </c>
      <c r="D6059" s="146">
        <f t="shared" si="864"/>
        <v>1</v>
      </c>
      <c r="E6059" s="146">
        <f t="shared" si="865"/>
        <v>1900</v>
      </c>
      <c r="F6059" s="137"/>
      <c r="G6059" s="287"/>
      <c r="H6059" s="137"/>
      <c r="I6059" s="134"/>
      <c r="J6059" s="204"/>
      <c r="K6059" s="133"/>
      <c r="L6059" s="134"/>
      <c r="M6059" s="133"/>
      <c r="N6059" s="134"/>
      <c r="O6059" s="134"/>
      <c r="P6059" s="166"/>
      <c r="Q6059" s="164"/>
      <c r="R6059" s="165"/>
      <c r="S6059" s="138"/>
      <c r="T6059" s="138"/>
      <c r="U6059" s="138"/>
      <c r="V6059" s="138"/>
      <c r="W6059" s="166"/>
      <c r="X6059" s="135"/>
      <c r="Y6059" s="418">
        <f t="shared" si="866"/>
        <v>0</v>
      </c>
      <c r="Z6059" s="291">
        <f t="shared" si="867"/>
        <v>0</v>
      </c>
      <c r="AA6059" s="163"/>
      <c r="AB6059" s="177" t="str">
        <f t="shared" si="868"/>
        <v/>
      </c>
      <c r="AC6059" s="283" t="str">
        <f t="shared" si="869"/>
        <v/>
      </c>
      <c r="AD6059" s="283" t="str">
        <f t="shared" si="870"/>
        <v/>
      </c>
      <c r="AE6059" s="163"/>
      <c r="AF6059" s="162"/>
    </row>
    <row r="6060" spans="1:32">
      <c r="A6060" s="134">
        <v>6051</v>
      </c>
      <c r="B6060" s="136"/>
      <c r="C6060" s="146">
        <f t="shared" si="863"/>
        <v>0</v>
      </c>
      <c r="D6060" s="146">
        <f t="shared" si="864"/>
        <v>1</v>
      </c>
      <c r="E6060" s="146">
        <f t="shared" si="865"/>
        <v>1900</v>
      </c>
      <c r="F6060" s="137"/>
      <c r="G6060" s="287"/>
      <c r="H6060" s="137"/>
      <c r="I6060" s="134"/>
      <c r="J6060" s="204"/>
      <c r="K6060" s="133"/>
      <c r="L6060" s="134"/>
      <c r="M6060" s="133"/>
      <c r="N6060" s="134"/>
      <c r="O6060" s="134"/>
      <c r="P6060" s="166"/>
      <c r="Q6060" s="164"/>
      <c r="R6060" s="165"/>
      <c r="S6060" s="138"/>
      <c r="T6060" s="138"/>
      <c r="U6060" s="138"/>
      <c r="V6060" s="138"/>
      <c r="W6060" s="166"/>
      <c r="X6060" s="135"/>
      <c r="Y6060" s="418">
        <f t="shared" si="866"/>
        <v>0</v>
      </c>
      <c r="Z6060" s="291">
        <f t="shared" si="867"/>
        <v>0</v>
      </c>
      <c r="AA6060" s="163"/>
      <c r="AB6060" s="177" t="str">
        <f t="shared" si="868"/>
        <v/>
      </c>
      <c r="AC6060" s="283" t="str">
        <f t="shared" si="869"/>
        <v/>
      </c>
      <c r="AD6060" s="283" t="str">
        <f t="shared" si="870"/>
        <v/>
      </c>
      <c r="AE6060" s="163"/>
      <c r="AF6060" s="162"/>
    </row>
    <row r="6061" spans="1:32">
      <c r="A6061" s="134">
        <v>6052</v>
      </c>
      <c r="B6061" s="136"/>
      <c r="C6061" s="146">
        <f t="shared" si="863"/>
        <v>0</v>
      </c>
      <c r="D6061" s="146">
        <f t="shared" si="864"/>
        <v>1</v>
      </c>
      <c r="E6061" s="146">
        <f t="shared" si="865"/>
        <v>1900</v>
      </c>
      <c r="F6061" s="137"/>
      <c r="G6061" s="287"/>
      <c r="H6061" s="137"/>
      <c r="I6061" s="134"/>
      <c r="J6061" s="204"/>
      <c r="K6061" s="133"/>
      <c r="L6061" s="134"/>
      <c r="M6061" s="133"/>
      <c r="N6061" s="134"/>
      <c r="O6061" s="134"/>
      <c r="P6061" s="166"/>
      <c r="Q6061" s="164"/>
      <c r="R6061" s="165"/>
      <c r="S6061" s="138"/>
      <c r="T6061" s="138"/>
      <c r="U6061" s="138"/>
      <c r="V6061" s="138"/>
      <c r="W6061" s="166"/>
      <c r="X6061" s="135"/>
      <c r="Y6061" s="418">
        <f t="shared" si="866"/>
        <v>0</v>
      </c>
      <c r="Z6061" s="291">
        <f t="shared" si="867"/>
        <v>0</v>
      </c>
      <c r="AA6061" s="163"/>
      <c r="AB6061" s="177" t="str">
        <f t="shared" si="868"/>
        <v/>
      </c>
      <c r="AC6061" s="283" t="str">
        <f t="shared" si="869"/>
        <v/>
      </c>
      <c r="AD6061" s="283" t="str">
        <f t="shared" si="870"/>
        <v/>
      </c>
      <c r="AE6061" s="163"/>
      <c r="AF6061" s="162"/>
    </row>
    <row r="6062" spans="1:32">
      <c r="A6062" s="134">
        <v>6053</v>
      </c>
      <c r="B6062" s="136"/>
      <c r="C6062" s="146">
        <f t="shared" si="863"/>
        <v>0</v>
      </c>
      <c r="D6062" s="146">
        <f t="shared" si="864"/>
        <v>1</v>
      </c>
      <c r="E6062" s="146">
        <f t="shared" si="865"/>
        <v>1900</v>
      </c>
      <c r="F6062" s="137"/>
      <c r="G6062" s="287"/>
      <c r="H6062" s="137"/>
      <c r="I6062" s="134"/>
      <c r="J6062" s="204"/>
      <c r="K6062" s="133"/>
      <c r="L6062" s="134"/>
      <c r="M6062" s="133"/>
      <c r="N6062" s="134"/>
      <c r="O6062" s="134"/>
      <c r="P6062" s="166"/>
      <c r="Q6062" s="164"/>
      <c r="R6062" s="165"/>
      <c r="S6062" s="138"/>
      <c r="T6062" s="138"/>
      <c r="U6062" s="138"/>
      <c r="V6062" s="138"/>
      <c r="W6062" s="166"/>
      <c r="X6062" s="135"/>
      <c r="Y6062" s="418">
        <f t="shared" si="866"/>
        <v>0</v>
      </c>
      <c r="Z6062" s="291">
        <f t="shared" si="867"/>
        <v>0</v>
      </c>
      <c r="AA6062" s="163"/>
      <c r="AB6062" s="177" t="str">
        <f t="shared" si="868"/>
        <v/>
      </c>
      <c r="AC6062" s="283" t="str">
        <f t="shared" si="869"/>
        <v/>
      </c>
      <c r="AD6062" s="283" t="str">
        <f t="shared" si="870"/>
        <v/>
      </c>
      <c r="AE6062" s="163"/>
      <c r="AF6062" s="162"/>
    </row>
    <row r="6063" spans="1:32">
      <c r="A6063" s="134">
        <v>6054</v>
      </c>
      <c r="B6063" s="136"/>
      <c r="C6063" s="146">
        <f t="shared" si="863"/>
        <v>0</v>
      </c>
      <c r="D6063" s="146">
        <f t="shared" si="864"/>
        <v>1</v>
      </c>
      <c r="E6063" s="146">
        <f t="shared" si="865"/>
        <v>1900</v>
      </c>
      <c r="F6063" s="137"/>
      <c r="G6063" s="287"/>
      <c r="H6063" s="137"/>
      <c r="I6063" s="134"/>
      <c r="J6063" s="204"/>
      <c r="K6063" s="133"/>
      <c r="L6063" s="134"/>
      <c r="M6063" s="133"/>
      <c r="N6063" s="134"/>
      <c r="O6063" s="134"/>
      <c r="P6063" s="166"/>
      <c r="Q6063" s="164"/>
      <c r="R6063" s="165"/>
      <c r="S6063" s="138"/>
      <c r="T6063" s="138"/>
      <c r="U6063" s="138"/>
      <c r="V6063" s="138"/>
      <c r="W6063" s="166"/>
      <c r="X6063" s="135"/>
      <c r="Y6063" s="418">
        <f t="shared" si="866"/>
        <v>0</v>
      </c>
      <c r="Z6063" s="291">
        <f t="shared" si="867"/>
        <v>0</v>
      </c>
      <c r="AA6063" s="163"/>
      <c r="AB6063" s="177" t="str">
        <f t="shared" si="868"/>
        <v/>
      </c>
      <c r="AC6063" s="283" t="str">
        <f t="shared" si="869"/>
        <v/>
      </c>
      <c r="AD6063" s="283" t="str">
        <f t="shared" si="870"/>
        <v/>
      </c>
      <c r="AE6063" s="163"/>
      <c r="AF6063" s="162"/>
    </row>
    <row r="6064" spans="1:32">
      <c r="A6064" s="134">
        <v>6055</v>
      </c>
      <c r="B6064" s="136"/>
      <c r="C6064" s="146">
        <f t="shared" si="863"/>
        <v>0</v>
      </c>
      <c r="D6064" s="146">
        <f t="shared" si="864"/>
        <v>1</v>
      </c>
      <c r="E6064" s="146">
        <f t="shared" si="865"/>
        <v>1900</v>
      </c>
      <c r="F6064" s="137"/>
      <c r="G6064" s="287"/>
      <c r="H6064" s="137"/>
      <c r="I6064" s="134"/>
      <c r="J6064" s="204"/>
      <c r="K6064" s="133"/>
      <c r="L6064" s="134"/>
      <c r="M6064" s="133"/>
      <c r="N6064" s="134"/>
      <c r="O6064" s="134"/>
      <c r="P6064" s="166"/>
      <c r="Q6064" s="164"/>
      <c r="R6064" s="165"/>
      <c r="S6064" s="138"/>
      <c r="T6064" s="138"/>
      <c r="U6064" s="138"/>
      <c r="V6064" s="138"/>
      <c r="W6064" s="166"/>
      <c r="X6064" s="135"/>
      <c r="Y6064" s="418">
        <f t="shared" si="866"/>
        <v>0</v>
      </c>
      <c r="Z6064" s="291">
        <f t="shared" si="867"/>
        <v>0</v>
      </c>
      <c r="AA6064" s="163"/>
      <c r="AB6064" s="177" t="str">
        <f t="shared" si="868"/>
        <v/>
      </c>
      <c r="AC6064" s="283" t="str">
        <f t="shared" si="869"/>
        <v/>
      </c>
      <c r="AD6064" s="283" t="str">
        <f t="shared" si="870"/>
        <v/>
      </c>
      <c r="AE6064" s="163"/>
      <c r="AF6064" s="162"/>
    </row>
    <row r="6065" spans="1:32">
      <c r="A6065" s="134">
        <v>6056</v>
      </c>
      <c r="B6065" s="136"/>
      <c r="C6065" s="146">
        <f t="shared" si="863"/>
        <v>0</v>
      </c>
      <c r="D6065" s="146">
        <f t="shared" si="864"/>
        <v>1</v>
      </c>
      <c r="E6065" s="146">
        <f t="shared" si="865"/>
        <v>1900</v>
      </c>
      <c r="F6065" s="137"/>
      <c r="G6065" s="287"/>
      <c r="H6065" s="137"/>
      <c r="I6065" s="134"/>
      <c r="J6065" s="204"/>
      <c r="K6065" s="133"/>
      <c r="L6065" s="134"/>
      <c r="M6065" s="133"/>
      <c r="N6065" s="134"/>
      <c r="O6065" s="134"/>
      <c r="P6065" s="166"/>
      <c r="Q6065" s="164"/>
      <c r="R6065" s="165"/>
      <c r="S6065" s="138"/>
      <c r="T6065" s="138"/>
      <c r="U6065" s="138"/>
      <c r="V6065" s="138"/>
      <c r="W6065" s="166"/>
      <c r="X6065" s="135"/>
      <c r="Y6065" s="418">
        <f t="shared" si="866"/>
        <v>0</v>
      </c>
      <c r="Z6065" s="291">
        <f t="shared" si="867"/>
        <v>0</v>
      </c>
      <c r="AA6065" s="163"/>
      <c r="AB6065" s="177" t="str">
        <f t="shared" si="868"/>
        <v/>
      </c>
      <c r="AC6065" s="283" t="str">
        <f t="shared" si="869"/>
        <v/>
      </c>
      <c r="AD6065" s="283" t="str">
        <f t="shared" si="870"/>
        <v/>
      </c>
      <c r="AE6065" s="163"/>
      <c r="AF6065" s="162"/>
    </row>
    <row r="6066" spans="1:32">
      <c r="A6066" s="134">
        <v>6057</v>
      </c>
      <c r="B6066" s="136"/>
      <c r="C6066" s="146">
        <f t="shared" si="863"/>
        <v>0</v>
      </c>
      <c r="D6066" s="146">
        <f t="shared" si="864"/>
        <v>1</v>
      </c>
      <c r="E6066" s="146">
        <f t="shared" si="865"/>
        <v>1900</v>
      </c>
      <c r="F6066" s="137"/>
      <c r="G6066" s="287"/>
      <c r="H6066" s="137"/>
      <c r="I6066" s="134"/>
      <c r="J6066" s="204"/>
      <c r="K6066" s="133"/>
      <c r="L6066" s="134"/>
      <c r="M6066" s="133"/>
      <c r="N6066" s="134"/>
      <c r="O6066" s="134"/>
      <c r="P6066" s="166"/>
      <c r="Q6066" s="164"/>
      <c r="R6066" s="165"/>
      <c r="S6066" s="138"/>
      <c r="T6066" s="138"/>
      <c r="U6066" s="138"/>
      <c r="V6066" s="138"/>
      <c r="W6066" s="166"/>
      <c r="X6066" s="135"/>
      <c r="Y6066" s="418">
        <f t="shared" si="866"/>
        <v>0</v>
      </c>
      <c r="Z6066" s="291">
        <f t="shared" si="867"/>
        <v>0</v>
      </c>
      <c r="AA6066" s="163"/>
      <c r="AB6066" s="177" t="str">
        <f t="shared" si="868"/>
        <v/>
      </c>
      <c r="AC6066" s="283" t="str">
        <f t="shared" si="869"/>
        <v/>
      </c>
      <c r="AD6066" s="283" t="str">
        <f t="shared" si="870"/>
        <v/>
      </c>
      <c r="AE6066" s="163"/>
      <c r="AF6066" s="162"/>
    </row>
    <row r="6067" spans="1:32">
      <c r="A6067" s="134">
        <v>6058</v>
      </c>
      <c r="B6067" s="136"/>
      <c r="C6067" s="146">
        <f t="shared" si="863"/>
        <v>0</v>
      </c>
      <c r="D6067" s="146">
        <f t="shared" si="864"/>
        <v>1</v>
      </c>
      <c r="E6067" s="146">
        <f t="shared" si="865"/>
        <v>1900</v>
      </c>
      <c r="F6067" s="137"/>
      <c r="G6067" s="287"/>
      <c r="H6067" s="137"/>
      <c r="I6067" s="134"/>
      <c r="J6067" s="204"/>
      <c r="K6067" s="133"/>
      <c r="L6067" s="134"/>
      <c r="M6067" s="133"/>
      <c r="N6067" s="134"/>
      <c r="O6067" s="134"/>
      <c r="P6067" s="166"/>
      <c r="Q6067" s="164"/>
      <c r="R6067" s="165"/>
      <c r="S6067" s="138"/>
      <c r="T6067" s="138"/>
      <c r="U6067" s="138"/>
      <c r="V6067" s="138"/>
      <c r="W6067" s="166"/>
      <c r="X6067" s="135"/>
      <c r="Y6067" s="418">
        <f t="shared" si="866"/>
        <v>0</v>
      </c>
      <c r="Z6067" s="291">
        <f t="shared" si="867"/>
        <v>0</v>
      </c>
      <c r="AA6067" s="163"/>
      <c r="AB6067" s="177" t="str">
        <f t="shared" si="868"/>
        <v/>
      </c>
      <c r="AC6067" s="283" t="str">
        <f t="shared" si="869"/>
        <v/>
      </c>
      <c r="AD6067" s="283" t="str">
        <f t="shared" si="870"/>
        <v/>
      </c>
      <c r="AE6067" s="163"/>
      <c r="AF6067" s="162"/>
    </row>
    <row r="6068" spans="1:32">
      <c r="A6068" s="134">
        <v>6059</v>
      </c>
      <c r="B6068" s="136"/>
      <c r="C6068" s="146">
        <f t="shared" si="863"/>
        <v>0</v>
      </c>
      <c r="D6068" s="146">
        <f t="shared" si="864"/>
        <v>1</v>
      </c>
      <c r="E6068" s="146">
        <f t="shared" si="865"/>
        <v>1900</v>
      </c>
      <c r="F6068" s="137"/>
      <c r="G6068" s="287"/>
      <c r="H6068" s="137"/>
      <c r="I6068" s="134"/>
      <c r="J6068" s="204"/>
      <c r="K6068" s="133"/>
      <c r="L6068" s="134"/>
      <c r="M6068" s="133"/>
      <c r="N6068" s="134"/>
      <c r="O6068" s="134"/>
      <c r="P6068" s="166"/>
      <c r="Q6068" s="164"/>
      <c r="R6068" s="165"/>
      <c r="S6068" s="138"/>
      <c r="T6068" s="138"/>
      <c r="U6068" s="138"/>
      <c r="V6068" s="138"/>
      <c r="W6068" s="166"/>
      <c r="X6068" s="135"/>
      <c r="Y6068" s="418">
        <f t="shared" si="866"/>
        <v>0</v>
      </c>
      <c r="Z6068" s="291">
        <f t="shared" si="867"/>
        <v>0</v>
      </c>
      <c r="AA6068" s="163"/>
      <c r="AB6068" s="177" t="str">
        <f t="shared" si="868"/>
        <v/>
      </c>
      <c r="AC6068" s="283" t="str">
        <f t="shared" si="869"/>
        <v/>
      </c>
      <c r="AD6068" s="283" t="str">
        <f t="shared" si="870"/>
        <v/>
      </c>
      <c r="AE6068" s="163"/>
      <c r="AF6068" s="162"/>
    </row>
    <row r="6069" spans="1:32">
      <c r="A6069" s="134">
        <v>6060</v>
      </c>
      <c r="B6069" s="136"/>
      <c r="C6069" s="146">
        <f t="shared" si="863"/>
        <v>0</v>
      </c>
      <c r="D6069" s="146">
        <f t="shared" si="864"/>
        <v>1</v>
      </c>
      <c r="E6069" s="146">
        <f t="shared" si="865"/>
        <v>1900</v>
      </c>
      <c r="F6069" s="137"/>
      <c r="G6069" s="287"/>
      <c r="H6069" s="137"/>
      <c r="I6069" s="134"/>
      <c r="J6069" s="204"/>
      <c r="K6069" s="133"/>
      <c r="L6069" s="134"/>
      <c r="M6069" s="133"/>
      <c r="N6069" s="134"/>
      <c r="O6069" s="134"/>
      <c r="P6069" s="166"/>
      <c r="Q6069" s="164"/>
      <c r="R6069" s="165"/>
      <c r="S6069" s="138"/>
      <c r="T6069" s="138"/>
      <c r="U6069" s="138"/>
      <c r="V6069" s="138"/>
      <c r="W6069" s="166"/>
      <c r="X6069" s="135"/>
      <c r="Y6069" s="418">
        <f t="shared" si="866"/>
        <v>0</v>
      </c>
      <c r="Z6069" s="291">
        <f t="shared" si="867"/>
        <v>0</v>
      </c>
      <c r="AA6069" s="163"/>
      <c r="AB6069" s="177" t="str">
        <f t="shared" si="868"/>
        <v/>
      </c>
      <c r="AC6069" s="283" t="str">
        <f t="shared" si="869"/>
        <v/>
      </c>
      <c r="AD6069" s="283" t="str">
        <f t="shared" si="870"/>
        <v/>
      </c>
      <c r="AE6069" s="163"/>
      <c r="AF6069" s="162"/>
    </row>
    <row r="6070" spans="1:32">
      <c r="A6070" s="134">
        <v>6061</v>
      </c>
      <c r="B6070" s="136"/>
      <c r="C6070" s="146">
        <f t="shared" si="863"/>
        <v>0</v>
      </c>
      <c r="D6070" s="146">
        <f t="shared" si="864"/>
        <v>1</v>
      </c>
      <c r="E6070" s="146">
        <f t="shared" si="865"/>
        <v>1900</v>
      </c>
      <c r="F6070" s="137"/>
      <c r="G6070" s="287"/>
      <c r="H6070" s="137"/>
      <c r="I6070" s="134"/>
      <c r="J6070" s="204"/>
      <c r="K6070" s="133"/>
      <c r="L6070" s="134"/>
      <c r="M6070" s="133"/>
      <c r="N6070" s="134"/>
      <c r="O6070" s="134"/>
      <c r="P6070" s="166"/>
      <c r="Q6070" s="164"/>
      <c r="R6070" s="165"/>
      <c r="S6070" s="138"/>
      <c r="T6070" s="138"/>
      <c r="U6070" s="138"/>
      <c r="V6070" s="138"/>
      <c r="W6070" s="166"/>
      <c r="X6070" s="135"/>
      <c r="Y6070" s="418">
        <f t="shared" si="866"/>
        <v>0</v>
      </c>
      <c r="Z6070" s="291">
        <f t="shared" si="867"/>
        <v>0</v>
      </c>
      <c r="AA6070" s="163"/>
      <c r="AB6070" s="177" t="str">
        <f t="shared" si="868"/>
        <v/>
      </c>
      <c r="AC6070" s="283" t="str">
        <f t="shared" si="869"/>
        <v/>
      </c>
      <c r="AD6070" s="283" t="str">
        <f t="shared" si="870"/>
        <v/>
      </c>
      <c r="AE6070" s="163"/>
      <c r="AF6070" s="162"/>
    </row>
    <row r="6071" spans="1:32">
      <c r="A6071" s="134">
        <v>6062</v>
      </c>
      <c r="B6071" s="136"/>
      <c r="C6071" s="146">
        <f t="shared" si="863"/>
        <v>0</v>
      </c>
      <c r="D6071" s="146">
        <f t="shared" si="864"/>
        <v>1</v>
      </c>
      <c r="E6071" s="146">
        <f t="shared" si="865"/>
        <v>1900</v>
      </c>
      <c r="F6071" s="137"/>
      <c r="G6071" s="287"/>
      <c r="H6071" s="137"/>
      <c r="I6071" s="134"/>
      <c r="J6071" s="204"/>
      <c r="K6071" s="133"/>
      <c r="L6071" s="134"/>
      <c r="M6071" s="133"/>
      <c r="N6071" s="134"/>
      <c r="O6071" s="134"/>
      <c r="P6071" s="166"/>
      <c r="Q6071" s="164"/>
      <c r="R6071" s="165"/>
      <c r="S6071" s="138"/>
      <c r="T6071" s="138"/>
      <c r="U6071" s="138"/>
      <c r="V6071" s="138"/>
      <c r="W6071" s="166"/>
      <c r="X6071" s="135"/>
      <c r="Y6071" s="418">
        <f t="shared" si="866"/>
        <v>0</v>
      </c>
      <c r="Z6071" s="291">
        <f t="shared" si="867"/>
        <v>0</v>
      </c>
      <c r="AA6071" s="163"/>
      <c r="AB6071" s="177" t="str">
        <f t="shared" si="868"/>
        <v/>
      </c>
      <c r="AC6071" s="283" t="str">
        <f t="shared" si="869"/>
        <v/>
      </c>
      <c r="AD6071" s="283" t="str">
        <f t="shared" si="870"/>
        <v/>
      </c>
      <c r="AE6071" s="163"/>
      <c r="AF6071" s="162"/>
    </row>
    <row r="6072" spans="1:32">
      <c r="A6072" s="134">
        <v>6063</v>
      </c>
      <c r="B6072" s="136"/>
      <c r="C6072" s="146">
        <f t="shared" si="863"/>
        <v>0</v>
      </c>
      <c r="D6072" s="146">
        <f t="shared" si="864"/>
        <v>1</v>
      </c>
      <c r="E6072" s="146">
        <f t="shared" si="865"/>
        <v>1900</v>
      </c>
      <c r="F6072" s="137"/>
      <c r="G6072" s="287"/>
      <c r="H6072" s="137"/>
      <c r="I6072" s="134"/>
      <c r="J6072" s="204"/>
      <c r="K6072" s="133"/>
      <c r="L6072" s="134"/>
      <c r="M6072" s="133"/>
      <c r="N6072" s="134"/>
      <c r="O6072" s="134"/>
      <c r="P6072" s="166"/>
      <c r="Q6072" s="164"/>
      <c r="R6072" s="165"/>
      <c r="S6072" s="138"/>
      <c r="T6072" s="138"/>
      <c r="U6072" s="138"/>
      <c r="V6072" s="138"/>
      <c r="W6072" s="166"/>
      <c r="X6072" s="135"/>
      <c r="Y6072" s="418">
        <f t="shared" si="866"/>
        <v>0</v>
      </c>
      <c r="Z6072" s="291">
        <f t="shared" si="867"/>
        <v>0</v>
      </c>
      <c r="AA6072" s="163"/>
      <c r="AB6072" s="177" t="str">
        <f t="shared" si="868"/>
        <v/>
      </c>
      <c r="AC6072" s="283" t="str">
        <f t="shared" si="869"/>
        <v/>
      </c>
      <c r="AD6072" s="283" t="str">
        <f t="shared" si="870"/>
        <v/>
      </c>
      <c r="AE6072" s="163"/>
      <c r="AF6072" s="162"/>
    </row>
    <row r="6073" spans="1:32">
      <c r="A6073" s="134">
        <v>6064</v>
      </c>
      <c r="B6073" s="136"/>
      <c r="C6073" s="146">
        <f t="shared" si="863"/>
        <v>0</v>
      </c>
      <c r="D6073" s="146">
        <f t="shared" si="864"/>
        <v>1</v>
      </c>
      <c r="E6073" s="146">
        <f t="shared" si="865"/>
        <v>1900</v>
      </c>
      <c r="F6073" s="137"/>
      <c r="G6073" s="287"/>
      <c r="H6073" s="137"/>
      <c r="I6073" s="134"/>
      <c r="J6073" s="204"/>
      <c r="K6073" s="133"/>
      <c r="L6073" s="134"/>
      <c r="M6073" s="133"/>
      <c r="N6073" s="134"/>
      <c r="O6073" s="134"/>
      <c r="P6073" s="166"/>
      <c r="Q6073" s="164"/>
      <c r="R6073" s="165"/>
      <c r="S6073" s="138"/>
      <c r="T6073" s="138"/>
      <c r="U6073" s="138"/>
      <c r="V6073" s="138"/>
      <c r="W6073" s="166"/>
      <c r="X6073" s="135"/>
      <c r="Y6073" s="418">
        <f t="shared" si="866"/>
        <v>0</v>
      </c>
      <c r="Z6073" s="291">
        <f t="shared" si="867"/>
        <v>0</v>
      </c>
      <c r="AA6073" s="163"/>
      <c r="AB6073" s="177" t="str">
        <f t="shared" si="868"/>
        <v/>
      </c>
      <c r="AC6073" s="283" t="str">
        <f t="shared" si="869"/>
        <v/>
      </c>
      <c r="AD6073" s="283" t="str">
        <f t="shared" si="870"/>
        <v/>
      </c>
      <c r="AE6073" s="163"/>
      <c r="AF6073" s="162"/>
    </row>
    <row r="6074" spans="1:32">
      <c r="A6074" s="134">
        <v>6065</v>
      </c>
      <c r="B6074" s="136"/>
      <c r="C6074" s="146">
        <f t="shared" si="863"/>
        <v>0</v>
      </c>
      <c r="D6074" s="146">
        <f t="shared" si="864"/>
        <v>1</v>
      </c>
      <c r="E6074" s="146">
        <f t="shared" si="865"/>
        <v>1900</v>
      </c>
      <c r="F6074" s="137"/>
      <c r="G6074" s="287"/>
      <c r="H6074" s="137"/>
      <c r="I6074" s="134"/>
      <c r="J6074" s="204"/>
      <c r="K6074" s="133"/>
      <c r="L6074" s="134"/>
      <c r="M6074" s="133"/>
      <c r="N6074" s="134"/>
      <c r="O6074" s="134"/>
      <c r="P6074" s="166"/>
      <c r="Q6074" s="164"/>
      <c r="R6074" s="165"/>
      <c r="S6074" s="138"/>
      <c r="T6074" s="138"/>
      <c r="U6074" s="138"/>
      <c r="V6074" s="138"/>
      <c r="W6074" s="166"/>
      <c r="X6074" s="135"/>
      <c r="Y6074" s="418">
        <f t="shared" si="866"/>
        <v>0</v>
      </c>
      <c r="Z6074" s="291">
        <f t="shared" si="867"/>
        <v>0</v>
      </c>
      <c r="AA6074" s="163"/>
      <c r="AB6074" s="177" t="str">
        <f t="shared" si="868"/>
        <v/>
      </c>
      <c r="AC6074" s="283" t="str">
        <f t="shared" si="869"/>
        <v/>
      </c>
      <c r="AD6074" s="283" t="str">
        <f t="shared" si="870"/>
        <v/>
      </c>
      <c r="AE6074" s="163"/>
      <c r="AF6074" s="162"/>
    </row>
    <row r="6075" spans="1:32">
      <c r="A6075" s="134">
        <v>6066</v>
      </c>
      <c r="B6075" s="136"/>
      <c r="C6075" s="146">
        <f t="shared" si="863"/>
        <v>0</v>
      </c>
      <c r="D6075" s="146">
        <f t="shared" si="864"/>
        <v>1</v>
      </c>
      <c r="E6075" s="146">
        <f t="shared" si="865"/>
        <v>1900</v>
      </c>
      <c r="F6075" s="137"/>
      <c r="G6075" s="287"/>
      <c r="H6075" s="137"/>
      <c r="I6075" s="134"/>
      <c r="J6075" s="204"/>
      <c r="K6075" s="133"/>
      <c r="L6075" s="134"/>
      <c r="M6075" s="133"/>
      <c r="N6075" s="134"/>
      <c r="O6075" s="134"/>
      <c r="P6075" s="166"/>
      <c r="Q6075" s="164"/>
      <c r="R6075" s="165"/>
      <c r="S6075" s="138"/>
      <c r="T6075" s="138"/>
      <c r="U6075" s="138"/>
      <c r="V6075" s="138"/>
      <c r="W6075" s="166"/>
      <c r="X6075" s="135"/>
      <c r="Y6075" s="418">
        <f t="shared" si="866"/>
        <v>0</v>
      </c>
      <c r="Z6075" s="291">
        <f t="shared" si="867"/>
        <v>0</v>
      </c>
      <c r="AA6075" s="163"/>
      <c r="AB6075" s="177" t="str">
        <f t="shared" si="868"/>
        <v/>
      </c>
      <c r="AC6075" s="283" t="str">
        <f t="shared" si="869"/>
        <v/>
      </c>
      <c r="AD6075" s="283" t="str">
        <f t="shared" si="870"/>
        <v/>
      </c>
      <c r="AE6075" s="163"/>
      <c r="AF6075" s="162"/>
    </row>
    <row r="6076" spans="1:32">
      <c r="A6076" s="134">
        <v>6067</v>
      </c>
      <c r="B6076" s="136"/>
      <c r="C6076" s="146">
        <f t="shared" si="863"/>
        <v>0</v>
      </c>
      <c r="D6076" s="146">
        <f t="shared" si="864"/>
        <v>1</v>
      </c>
      <c r="E6076" s="146">
        <f t="shared" si="865"/>
        <v>1900</v>
      </c>
      <c r="F6076" s="137"/>
      <c r="G6076" s="287"/>
      <c r="H6076" s="137"/>
      <c r="I6076" s="134"/>
      <c r="J6076" s="204"/>
      <c r="K6076" s="133"/>
      <c r="L6076" s="134"/>
      <c r="M6076" s="133"/>
      <c r="N6076" s="134"/>
      <c r="O6076" s="134"/>
      <c r="P6076" s="166"/>
      <c r="Q6076" s="164"/>
      <c r="R6076" s="165"/>
      <c r="S6076" s="138"/>
      <c r="T6076" s="138"/>
      <c r="U6076" s="138"/>
      <c r="V6076" s="138"/>
      <c r="W6076" s="166"/>
      <c r="X6076" s="135"/>
      <c r="Y6076" s="418">
        <f t="shared" si="866"/>
        <v>0</v>
      </c>
      <c r="Z6076" s="291">
        <f t="shared" si="867"/>
        <v>0</v>
      </c>
      <c r="AA6076" s="163"/>
      <c r="AB6076" s="177" t="str">
        <f t="shared" si="868"/>
        <v/>
      </c>
      <c r="AC6076" s="283" t="str">
        <f t="shared" si="869"/>
        <v/>
      </c>
      <c r="AD6076" s="283" t="str">
        <f t="shared" si="870"/>
        <v/>
      </c>
      <c r="AE6076" s="163"/>
      <c r="AF6076" s="162"/>
    </row>
    <row r="6077" spans="1:32">
      <c r="A6077" s="134">
        <v>6068</v>
      </c>
      <c r="B6077" s="136"/>
      <c r="C6077" s="146">
        <f t="shared" si="863"/>
        <v>0</v>
      </c>
      <c r="D6077" s="146">
        <f t="shared" si="864"/>
        <v>1</v>
      </c>
      <c r="E6077" s="146">
        <f t="shared" si="865"/>
        <v>1900</v>
      </c>
      <c r="F6077" s="137"/>
      <c r="G6077" s="287"/>
      <c r="H6077" s="137"/>
      <c r="I6077" s="134"/>
      <c r="J6077" s="204"/>
      <c r="K6077" s="133"/>
      <c r="L6077" s="134"/>
      <c r="M6077" s="133"/>
      <c r="N6077" s="134"/>
      <c r="O6077" s="134"/>
      <c r="P6077" s="166"/>
      <c r="Q6077" s="164"/>
      <c r="R6077" s="165"/>
      <c r="S6077" s="138"/>
      <c r="T6077" s="138"/>
      <c r="U6077" s="138"/>
      <c r="V6077" s="138"/>
      <c r="W6077" s="166"/>
      <c r="X6077" s="135"/>
      <c r="Y6077" s="418">
        <f t="shared" si="866"/>
        <v>0</v>
      </c>
      <c r="Z6077" s="291">
        <f t="shared" si="867"/>
        <v>0</v>
      </c>
      <c r="AA6077" s="163"/>
      <c r="AB6077" s="177" t="str">
        <f t="shared" si="868"/>
        <v/>
      </c>
      <c r="AC6077" s="283" t="str">
        <f t="shared" si="869"/>
        <v/>
      </c>
      <c r="AD6077" s="283" t="str">
        <f t="shared" si="870"/>
        <v/>
      </c>
      <c r="AE6077" s="163"/>
      <c r="AF6077" s="162"/>
    </row>
    <row r="6078" spans="1:32">
      <c r="A6078" s="134">
        <v>6069</v>
      </c>
      <c r="B6078" s="136"/>
      <c r="C6078" s="146">
        <f t="shared" si="863"/>
        <v>0</v>
      </c>
      <c r="D6078" s="146">
        <f t="shared" si="864"/>
        <v>1</v>
      </c>
      <c r="E6078" s="146">
        <f t="shared" si="865"/>
        <v>1900</v>
      </c>
      <c r="F6078" s="137"/>
      <c r="G6078" s="287"/>
      <c r="H6078" s="137"/>
      <c r="I6078" s="134"/>
      <c r="J6078" s="204"/>
      <c r="K6078" s="133"/>
      <c r="L6078" s="134"/>
      <c r="M6078" s="133"/>
      <c r="N6078" s="134"/>
      <c r="O6078" s="134"/>
      <c r="P6078" s="166"/>
      <c r="Q6078" s="164"/>
      <c r="R6078" s="165"/>
      <c r="S6078" s="138"/>
      <c r="T6078" s="138"/>
      <c r="U6078" s="138"/>
      <c r="V6078" s="138"/>
      <c r="W6078" s="166"/>
      <c r="X6078" s="135"/>
      <c r="Y6078" s="418">
        <f t="shared" si="866"/>
        <v>0</v>
      </c>
      <c r="Z6078" s="291">
        <f t="shared" si="867"/>
        <v>0</v>
      </c>
      <c r="AA6078" s="163"/>
      <c r="AB6078" s="177" t="str">
        <f t="shared" si="868"/>
        <v/>
      </c>
      <c r="AC6078" s="283" t="str">
        <f t="shared" si="869"/>
        <v/>
      </c>
      <c r="AD6078" s="283" t="str">
        <f t="shared" si="870"/>
        <v/>
      </c>
      <c r="AE6078" s="163"/>
      <c r="AF6078" s="162"/>
    </row>
    <row r="6079" spans="1:32">
      <c r="A6079" s="134">
        <v>6070</v>
      </c>
      <c r="B6079" s="136"/>
      <c r="C6079" s="146">
        <f t="shared" si="863"/>
        <v>0</v>
      </c>
      <c r="D6079" s="146">
        <f t="shared" si="864"/>
        <v>1</v>
      </c>
      <c r="E6079" s="146">
        <f t="shared" si="865"/>
        <v>1900</v>
      </c>
      <c r="F6079" s="137"/>
      <c r="G6079" s="287"/>
      <c r="H6079" s="137"/>
      <c r="I6079" s="134"/>
      <c r="J6079" s="204"/>
      <c r="K6079" s="133"/>
      <c r="L6079" s="134"/>
      <c r="M6079" s="133"/>
      <c r="N6079" s="134"/>
      <c r="O6079" s="134"/>
      <c r="P6079" s="166"/>
      <c r="Q6079" s="164"/>
      <c r="R6079" s="165"/>
      <c r="S6079" s="138"/>
      <c r="T6079" s="138"/>
      <c r="U6079" s="138"/>
      <c r="V6079" s="138"/>
      <c r="W6079" s="166"/>
      <c r="X6079" s="135"/>
      <c r="Y6079" s="418">
        <f t="shared" si="866"/>
        <v>0</v>
      </c>
      <c r="Z6079" s="291">
        <f t="shared" si="867"/>
        <v>0</v>
      </c>
      <c r="AA6079" s="163"/>
      <c r="AB6079" s="177" t="str">
        <f t="shared" si="868"/>
        <v/>
      </c>
      <c r="AC6079" s="283" t="str">
        <f t="shared" si="869"/>
        <v/>
      </c>
      <c r="AD6079" s="283" t="str">
        <f t="shared" si="870"/>
        <v/>
      </c>
      <c r="AE6079" s="163"/>
      <c r="AF6079" s="162"/>
    </row>
    <row r="6080" spans="1:32">
      <c r="A6080" s="134">
        <v>6071</v>
      </c>
      <c r="B6080" s="136"/>
      <c r="C6080" s="146">
        <f t="shared" si="863"/>
        <v>0</v>
      </c>
      <c r="D6080" s="146">
        <f t="shared" si="864"/>
        <v>1</v>
      </c>
      <c r="E6080" s="146">
        <f t="shared" si="865"/>
        <v>1900</v>
      </c>
      <c r="F6080" s="137"/>
      <c r="G6080" s="287"/>
      <c r="H6080" s="137"/>
      <c r="I6080" s="134"/>
      <c r="J6080" s="204"/>
      <c r="K6080" s="133"/>
      <c r="L6080" s="134"/>
      <c r="M6080" s="133"/>
      <c r="N6080" s="134"/>
      <c r="O6080" s="134"/>
      <c r="P6080" s="166"/>
      <c r="Q6080" s="164"/>
      <c r="R6080" s="165"/>
      <c r="S6080" s="138"/>
      <c r="T6080" s="138"/>
      <c r="U6080" s="138"/>
      <c r="V6080" s="138"/>
      <c r="W6080" s="166"/>
      <c r="X6080" s="135"/>
      <c r="Y6080" s="418">
        <f t="shared" si="866"/>
        <v>0</v>
      </c>
      <c r="Z6080" s="291">
        <f t="shared" si="867"/>
        <v>0</v>
      </c>
      <c r="AA6080" s="163"/>
      <c r="AB6080" s="177" t="str">
        <f t="shared" si="868"/>
        <v/>
      </c>
      <c r="AC6080" s="283" t="str">
        <f t="shared" si="869"/>
        <v/>
      </c>
      <c r="AD6080" s="283" t="str">
        <f t="shared" si="870"/>
        <v/>
      </c>
      <c r="AE6080" s="163"/>
      <c r="AF6080" s="162"/>
    </row>
    <row r="6081" spans="1:32">
      <c r="A6081" s="134">
        <v>6072</v>
      </c>
      <c r="B6081" s="136"/>
      <c r="C6081" s="146">
        <f t="shared" si="863"/>
        <v>0</v>
      </c>
      <c r="D6081" s="146">
        <f t="shared" si="864"/>
        <v>1</v>
      </c>
      <c r="E6081" s="146">
        <f t="shared" si="865"/>
        <v>1900</v>
      </c>
      <c r="F6081" s="137"/>
      <c r="G6081" s="287"/>
      <c r="H6081" s="137"/>
      <c r="I6081" s="134"/>
      <c r="J6081" s="204"/>
      <c r="K6081" s="133"/>
      <c r="L6081" s="134"/>
      <c r="M6081" s="133"/>
      <c r="N6081" s="134"/>
      <c r="O6081" s="134"/>
      <c r="P6081" s="166"/>
      <c r="Q6081" s="164"/>
      <c r="R6081" s="165"/>
      <c r="S6081" s="138"/>
      <c r="T6081" s="138"/>
      <c r="U6081" s="138"/>
      <c r="V6081" s="138"/>
      <c r="W6081" s="166"/>
      <c r="X6081" s="135"/>
      <c r="Y6081" s="418">
        <f t="shared" si="866"/>
        <v>0</v>
      </c>
      <c r="Z6081" s="291">
        <f t="shared" si="867"/>
        <v>0</v>
      </c>
      <c r="AA6081" s="163"/>
      <c r="AB6081" s="177" t="str">
        <f t="shared" si="868"/>
        <v/>
      </c>
      <c r="AC6081" s="283" t="str">
        <f t="shared" si="869"/>
        <v/>
      </c>
      <c r="AD6081" s="283" t="str">
        <f t="shared" si="870"/>
        <v/>
      </c>
      <c r="AE6081" s="163"/>
      <c r="AF6081" s="162"/>
    </row>
    <row r="6082" spans="1:32">
      <c r="A6082" s="134">
        <v>6073</v>
      </c>
      <c r="B6082" s="136"/>
      <c r="C6082" s="146">
        <f t="shared" si="863"/>
        <v>0</v>
      </c>
      <c r="D6082" s="146">
        <f t="shared" si="864"/>
        <v>1</v>
      </c>
      <c r="E6082" s="146">
        <f t="shared" si="865"/>
        <v>1900</v>
      </c>
      <c r="F6082" s="137"/>
      <c r="G6082" s="287"/>
      <c r="H6082" s="137"/>
      <c r="I6082" s="134"/>
      <c r="J6082" s="204"/>
      <c r="K6082" s="133"/>
      <c r="L6082" s="134"/>
      <c r="M6082" s="133"/>
      <c r="N6082" s="134"/>
      <c r="O6082" s="134"/>
      <c r="P6082" s="166"/>
      <c r="Q6082" s="164"/>
      <c r="R6082" s="165"/>
      <c r="S6082" s="138"/>
      <c r="T6082" s="138"/>
      <c r="U6082" s="138"/>
      <c r="V6082" s="138"/>
      <c r="W6082" s="166"/>
      <c r="X6082" s="135"/>
      <c r="Y6082" s="418">
        <f t="shared" si="866"/>
        <v>0</v>
      </c>
      <c r="Z6082" s="291">
        <f t="shared" si="867"/>
        <v>0</v>
      </c>
      <c r="AA6082" s="163"/>
      <c r="AB6082" s="177" t="str">
        <f t="shared" si="868"/>
        <v/>
      </c>
      <c r="AC6082" s="283" t="str">
        <f t="shared" si="869"/>
        <v/>
      </c>
      <c r="AD6082" s="283" t="str">
        <f t="shared" si="870"/>
        <v/>
      </c>
      <c r="AE6082" s="163"/>
      <c r="AF6082" s="162"/>
    </row>
    <row r="6083" spans="1:32">
      <c r="A6083" s="134">
        <v>6074</v>
      </c>
      <c r="B6083" s="136"/>
      <c r="C6083" s="146">
        <f t="shared" si="863"/>
        <v>0</v>
      </c>
      <c r="D6083" s="146">
        <f t="shared" si="864"/>
        <v>1</v>
      </c>
      <c r="E6083" s="146">
        <f t="shared" si="865"/>
        <v>1900</v>
      </c>
      <c r="F6083" s="137"/>
      <c r="G6083" s="287"/>
      <c r="H6083" s="137"/>
      <c r="I6083" s="134"/>
      <c r="J6083" s="204"/>
      <c r="K6083" s="133"/>
      <c r="L6083" s="134"/>
      <c r="M6083" s="133"/>
      <c r="N6083" s="134"/>
      <c r="O6083" s="134"/>
      <c r="P6083" s="166"/>
      <c r="Q6083" s="164"/>
      <c r="R6083" s="165"/>
      <c r="S6083" s="138"/>
      <c r="T6083" s="138"/>
      <c r="U6083" s="138"/>
      <c r="V6083" s="138"/>
      <c r="W6083" s="166"/>
      <c r="X6083" s="135"/>
      <c r="Y6083" s="418">
        <f t="shared" si="866"/>
        <v>0</v>
      </c>
      <c r="Z6083" s="291">
        <f t="shared" si="867"/>
        <v>0</v>
      </c>
      <c r="AA6083" s="163"/>
      <c r="AB6083" s="177" t="str">
        <f t="shared" si="868"/>
        <v/>
      </c>
      <c r="AC6083" s="283" t="str">
        <f t="shared" si="869"/>
        <v/>
      </c>
      <c r="AD6083" s="283" t="str">
        <f t="shared" si="870"/>
        <v/>
      </c>
      <c r="AE6083" s="163"/>
      <c r="AF6083" s="162"/>
    </row>
    <row r="6084" spans="1:32">
      <c r="A6084" s="134">
        <v>6075</v>
      </c>
      <c r="B6084" s="136"/>
      <c r="C6084" s="146">
        <f t="shared" si="863"/>
        <v>0</v>
      </c>
      <c r="D6084" s="146">
        <f t="shared" si="864"/>
        <v>1</v>
      </c>
      <c r="E6084" s="146">
        <f t="shared" si="865"/>
        <v>1900</v>
      </c>
      <c r="F6084" s="137"/>
      <c r="G6084" s="287"/>
      <c r="H6084" s="137"/>
      <c r="I6084" s="134"/>
      <c r="J6084" s="204"/>
      <c r="K6084" s="133"/>
      <c r="L6084" s="134"/>
      <c r="M6084" s="133"/>
      <c r="N6084" s="134"/>
      <c r="O6084" s="134"/>
      <c r="P6084" s="166"/>
      <c r="Q6084" s="164"/>
      <c r="R6084" s="165"/>
      <c r="S6084" s="138"/>
      <c r="T6084" s="138"/>
      <c r="U6084" s="138"/>
      <c r="V6084" s="138"/>
      <c r="W6084" s="166"/>
      <c r="X6084" s="135"/>
      <c r="Y6084" s="418">
        <f t="shared" si="866"/>
        <v>0</v>
      </c>
      <c r="Z6084" s="291">
        <f t="shared" si="867"/>
        <v>0</v>
      </c>
      <c r="AA6084" s="163"/>
      <c r="AB6084" s="177" t="str">
        <f t="shared" si="868"/>
        <v/>
      </c>
      <c r="AC6084" s="283" t="str">
        <f t="shared" si="869"/>
        <v/>
      </c>
      <c r="AD6084" s="283" t="str">
        <f t="shared" si="870"/>
        <v/>
      </c>
      <c r="AE6084" s="163"/>
      <c r="AF6084" s="162"/>
    </row>
    <row r="6085" spans="1:32">
      <c r="A6085" s="134">
        <v>6076</v>
      </c>
      <c r="B6085" s="136"/>
      <c r="C6085" s="146">
        <f t="shared" si="863"/>
        <v>0</v>
      </c>
      <c r="D6085" s="146">
        <f t="shared" si="864"/>
        <v>1</v>
      </c>
      <c r="E6085" s="146">
        <f t="shared" si="865"/>
        <v>1900</v>
      </c>
      <c r="F6085" s="137"/>
      <c r="G6085" s="287"/>
      <c r="H6085" s="137"/>
      <c r="I6085" s="134"/>
      <c r="J6085" s="204"/>
      <c r="K6085" s="133"/>
      <c r="L6085" s="134"/>
      <c r="M6085" s="133"/>
      <c r="N6085" s="134"/>
      <c r="O6085" s="134"/>
      <c r="P6085" s="166"/>
      <c r="Q6085" s="164"/>
      <c r="R6085" s="165"/>
      <c r="S6085" s="138"/>
      <c r="T6085" s="138"/>
      <c r="U6085" s="138"/>
      <c r="V6085" s="138"/>
      <c r="W6085" s="166"/>
      <c r="X6085" s="135"/>
      <c r="Y6085" s="418">
        <f t="shared" si="866"/>
        <v>0</v>
      </c>
      <c r="Z6085" s="291">
        <f t="shared" si="867"/>
        <v>0</v>
      </c>
      <c r="AA6085" s="163"/>
      <c r="AB6085" s="177" t="str">
        <f t="shared" si="868"/>
        <v/>
      </c>
      <c r="AC6085" s="283" t="str">
        <f t="shared" si="869"/>
        <v/>
      </c>
      <c r="AD6085" s="283" t="str">
        <f t="shared" si="870"/>
        <v/>
      </c>
      <c r="AE6085" s="163"/>
      <c r="AF6085" s="162"/>
    </row>
    <row r="6086" spans="1:32">
      <c r="A6086" s="134">
        <v>6077</v>
      </c>
      <c r="B6086" s="136"/>
      <c r="C6086" s="146">
        <f t="shared" si="863"/>
        <v>0</v>
      </c>
      <c r="D6086" s="146">
        <f t="shared" si="864"/>
        <v>1</v>
      </c>
      <c r="E6086" s="146">
        <f t="shared" si="865"/>
        <v>1900</v>
      </c>
      <c r="F6086" s="137"/>
      <c r="G6086" s="287"/>
      <c r="H6086" s="137"/>
      <c r="I6086" s="134"/>
      <c r="J6086" s="204"/>
      <c r="K6086" s="133"/>
      <c r="L6086" s="134"/>
      <c r="M6086" s="133"/>
      <c r="N6086" s="134"/>
      <c r="O6086" s="134"/>
      <c r="P6086" s="166"/>
      <c r="Q6086" s="164"/>
      <c r="R6086" s="165"/>
      <c r="S6086" s="138"/>
      <c r="T6086" s="138"/>
      <c r="U6086" s="138"/>
      <c r="V6086" s="138"/>
      <c r="W6086" s="166"/>
      <c r="X6086" s="135"/>
      <c r="Y6086" s="418">
        <f t="shared" si="866"/>
        <v>0</v>
      </c>
      <c r="Z6086" s="291">
        <f t="shared" si="867"/>
        <v>0</v>
      </c>
      <c r="AA6086" s="163"/>
      <c r="AB6086" s="177" t="str">
        <f t="shared" si="868"/>
        <v/>
      </c>
      <c r="AC6086" s="283" t="str">
        <f t="shared" si="869"/>
        <v/>
      </c>
      <c r="AD6086" s="283" t="str">
        <f t="shared" si="870"/>
        <v/>
      </c>
      <c r="AE6086" s="163"/>
      <c r="AF6086" s="162"/>
    </row>
    <row r="6087" spans="1:32">
      <c r="A6087" s="134">
        <v>6078</v>
      </c>
      <c r="B6087" s="136"/>
      <c r="C6087" s="146">
        <f t="shared" si="863"/>
        <v>0</v>
      </c>
      <c r="D6087" s="146">
        <f t="shared" si="864"/>
        <v>1</v>
      </c>
      <c r="E6087" s="146">
        <f t="shared" si="865"/>
        <v>1900</v>
      </c>
      <c r="F6087" s="137"/>
      <c r="G6087" s="287"/>
      <c r="H6087" s="137"/>
      <c r="I6087" s="134"/>
      <c r="J6087" s="204"/>
      <c r="K6087" s="133"/>
      <c r="L6087" s="134"/>
      <c r="M6087" s="133"/>
      <c r="N6087" s="134"/>
      <c r="O6087" s="134"/>
      <c r="P6087" s="166"/>
      <c r="Q6087" s="164"/>
      <c r="R6087" s="165"/>
      <c r="S6087" s="138"/>
      <c r="T6087" s="138"/>
      <c r="U6087" s="138"/>
      <c r="V6087" s="138"/>
      <c r="W6087" s="166"/>
      <c r="X6087" s="135"/>
      <c r="Y6087" s="418">
        <f t="shared" si="866"/>
        <v>0</v>
      </c>
      <c r="Z6087" s="291">
        <f t="shared" si="867"/>
        <v>0</v>
      </c>
      <c r="AA6087" s="163"/>
      <c r="AB6087" s="177" t="str">
        <f t="shared" si="868"/>
        <v/>
      </c>
      <c r="AC6087" s="283" t="str">
        <f t="shared" si="869"/>
        <v/>
      </c>
      <c r="AD6087" s="283" t="str">
        <f t="shared" si="870"/>
        <v/>
      </c>
      <c r="AE6087" s="163"/>
      <c r="AF6087" s="162"/>
    </row>
    <row r="6088" spans="1:32">
      <c r="A6088" s="134">
        <v>6079</v>
      </c>
      <c r="B6088" s="136"/>
      <c r="C6088" s="146">
        <f t="shared" si="863"/>
        <v>0</v>
      </c>
      <c r="D6088" s="146">
        <f t="shared" si="864"/>
        <v>1</v>
      </c>
      <c r="E6088" s="146">
        <f t="shared" si="865"/>
        <v>1900</v>
      </c>
      <c r="F6088" s="137"/>
      <c r="G6088" s="287"/>
      <c r="H6088" s="137"/>
      <c r="I6088" s="134"/>
      <c r="J6088" s="204"/>
      <c r="K6088" s="133"/>
      <c r="L6088" s="134"/>
      <c r="M6088" s="133"/>
      <c r="N6088" s="134"/>
      <c r="O6088" s="134"/>
      <c r="P6088" s="166"/>
      <c r="Q6088" s="164"/>
      <c r="R6088" s="165"/>
      <c r="S6088" s="138"/>
      <c r="T6088" s="138"/>
      <c r="U6088" s="138"/>
      <c r="V6088" s="138"/>
      <c r="W6088" s="166"/>
      <c r="X6088" s="135"/>
      <c r="Y6088" s="418">
        <f t="shared" si="866"/>
        <v>0</v>
      </c>
      <c r="Z6088" s="291">
        <f t="shared" si="867"/>
        <v>0</v>
      </c>
      <c r="AA6088" s="163"/>
      <c r="AB6088" s="177" t="str">
        <f t="shared" si="868"/>
        <v/>
      </c>
      <c r="AC6088" s="283" t="str">
        <f t="shared" si="869"/>
        <v/>
      </c>
      <c r="AD6088" s="283" t="str">
        <f t="shared" si="870"/>
        <v/>
      </c>
      <c r="AE6088" s="163"/>
      <c r="AF6088" s="162"/>
    </row>
    <row r="6089" spans="1:32">
      <c r="A6089" s="134">
        <v>6080</v>
      </c>
      <c r="B6089" s="136"/>
      <c r="C6089" s="146">
        <f t="shared" si="863"/>
        <v>0</v>
      </c>
      <c r="D6089" s="146">
        <f t="shared" si="864"/>
        <v>1</v>
      </c>
      <c r="E6089" s="146">
        <f t="shared" si="865"/>
        <v>1900</v>
      </c>
      <c r="F6089" s="137"/>
      <c r="G6089" s="287"/>
      <c r="H6089" s="137"/>
      <c r="I6089" s="134"/>
      <c r="J6089" s="204"/>
      <c r="K6089" s="133"/>
      <c r="L6089" s="134"/>
      <c r="M6089" s="133"/>
      <c r="N6089" s="134"/>
      <c r="O6089" s="134"/>
      <c r="P6089" s="166"/>
      <c r="Q6089" s="164"/>
      <c r="R6089" s="165"/>
      <c r="S6089" s="138"/>
      <c r="T6089" s="138"/>
      <c r="U6089" s="138"/>
      <c r="V6089" s="138"/>
      <c r="W6089" s="166"/>
      <c r="X6089" s="135"/>
      <c r="Y6089" s="418">
        <f t="shared" si="866"/>
        <v>0</v>
      </c>
      <c r="Z6089" s="291">
        <f t="shared" si="867"/>
        <v>0</v>
      </c>
      <c r="AA6089" s="163"/>
      <c r="AB6089" s="177" t="str">
        <f t="shared" si="868"/>
        <v/>
      </c>
      <c r="AC6089" s="283" t="str">
        <f t="shared" si="869"/>
        <v/>
      </c>
      <c r="AD6089" s="283" t="str">
        <f t="shared" si="870"/>
        <v/>
      </c>
      <c r="AE6089" s="163"/>
      <c r="AF6089" s="162"/>
    </row>
    <row r="6090" spans="1:32">
      <c r="A6090" s="134">
        <v>6081</v>
      </c>
      <c r="B6090" s="136"/>
      <c r="C6090" s="146">
        <f t="shared" si="863"/>
        <v>0</v>
      </c>
      <c r="D6090" s="146">
        <f t="shared" si="864"/>
        <v>1</v>
      </c>
      <c r="E6090" s="146">
        <f t="shared" si="865"/>
        <v>1900</v>
      </c>
      <c r="F6090" s="137"/>
      <c r="G6090" s="287"/>
      <c r="H6090" s="137"/>
      <c r="I6090" s="134"/>
      <c r="J6090" s="204"/>
      <c r="K6090" s="133"/>
      <c r="L6090" s="134"/>
      <c r="M6090" s="133"/>
      <c r="N6090" s="134"/>
      <c r="O6090" s="134"/>
      <c r="P6090" s="166"/>
      <c r="Q6090" s="164"/>
      <c r="R6090" s="165"/>
      <c r="S6090" s="138"/>
      <c r="T6090" s="138"/>
      <c r="U6090" s="138"/>
      <c r="V6090" s="138"/>
      <c r="W6090" s="166"/>
      <c r="X6090" s="135"/>
      <c r="Y6090" s="418">
        <f t="shared" si="866"/>
        <v>0</v>
      </c>
      <c r="Z6090" s="291">
        <f t="shared" si="867"/>
        <v>0</v>
      </c>
      <c r="AA6090" s="163"/>
      <c r="AB6090" s="177" t="str">
        <f t="shared" si="868"/>
        <v/>
      </c>
      <c r="AC6090" s="283" t="str">
        <f t="shared" si="869"/>
        <v/>
      </c>
      <c r="AD6090" s="283" t="str">
        <f t="shared" si="870"/>
        <v/>
      </c>
      <c r="AE6090" s="163"/>
      <c r="AF6090" s="162"/>
    </row>
    <row r="6091" spans="1:32">
      <c r="A6091" s="134">
        <v>6082</v>
      </c>
      <c r="B6091" s="136"/>
      <c r="C6091" s="146">
        <f t="shared" ref="C6091:C6154" si="871">DAY(B6091)</f>
        <v>0</v>
      </c>
      <c r="D6091" s="146">
        <f t="shared" ref="D6091:D6154" si="872">MONTH(B6091)</f>
        <v>1</v>
      </c>
      <c r="E6091" s="146">
        <f t="shared" ref="E6091:E6154" si="873">YEAR(B6091)</f>
        <v>1900</v>
      </c>
      <c r="F6091" s="137"/>
      <c r="G6091" s="287"/>
      <c r="H6091" s="137"/>
      <c r="I6091" s="134"/>
      <c r="J6091" s="204"/>
      <c r="K6091" s="133"/>
      <c r="L6091" s="134"/>
      <c r="M6091" s="133"/>
      <c r="N6091" s="134"/>
      <c r="O6091" s="134"/>
      <c r="P6091" s="166"/>
      <c r="Q6091" s="164"/>
      <c r="R6091" s="165"/>
      <c r="S6091" s="138"/>
      <c r="T6091" s="138"/>
      <c r="U6091" s="138"/>
      <c r="V6091" s="138"/>
      <c r="W6091" s="166"/>
      <c r="X6091" s="135"/>
      <c r="Y6091" s="418">
        <f t="shared" ref="Y6091:Y6154" si="874">X6091*U6091</f>
        <v>0</v>
      </c>
      <c r="Z6091" s="291">
        <f t="shared" ref="Z6091:Z6154" si="875">Y6091*1.1</f>
        <v>0</v>
      </c>
      <c r="AA6091" s="163"/>
      <c r="AB6091" s="177" t="str">
        <f t="shared" ref="AB6091:AB6154" si="876">IF(S6091="","",IF(S6091-U6091=0,"Full","No"))</f>
        <v/>
      </c>
      <c r="AC6091" s="283" t="str">
        <f t="shared" ref="AC6091:AC6154" si="877">IF(AND(S6091&gt;U6091,V6091=0),"Lost",IF(AND(S6091&gt;U6091,V6091&lt;(S6091-U6091)),"Lost",""))</f>
        <v/>
      </c>
      <c r="AD6091" s="283" t="str">
        <f t="shared" ref="AD6091:AD6154" si="878">IF(AND(S6091&gt;U6091,V6091=0),S6091-U6091,IF(AND(S6091&gt;U6091,V6091&lt;(S6091-U6091)),S6091-(U6091+V6091),""))</f>
        <v/>
      </c>
      <c r="AE6091" s="163"/>
      <c r="AF6091" s="162"/>
    </row>
    <row r="6092" spans="1:32">
      <c r="A6092" s="134">
        <v>6083</v>
      </c>
      <c r="B6092" s="136"/>
      <c r="C6092" s="146">
        <f t="shared" si="871"/>
        <v>0</v>
      </c>
      <c r="D6092" s="146">
        <f t="shared" si="872"/>
        <v>1</v>
      </c>
      <c r="E6092" s="146">
        <f t="shared" si="873"/>
        <v>1900</v>
      </c>
      <c r="F6092" s="137"/>
      <c r="G6092" s="287"/>
      <c r="H6092" s="137"/>
      <c r="I6092" s="134"/>
      <c r="J6092" s="204"/>
      <c r="K6092" s="133"/>
      <c r="L6092" s="134"/>
      <c r="M6092" s="133"/>
      <c r="N6092" s="134"/>
      <c r="O6092" s="134"/>
      <c r="P6092" s="166"/>
      <c r="Q6092" s="164"/>
      <c r="R6092" s="165"/>
      <c r="S6092" s="138"/>
      <c r="T6092" s="138"/>
      <c r="U6092" s="138"/>
      <c r="V6092" s="138"/>
      <c r="W6092" s="166"/>
      <c r="X6092" s="135"/>
      <c r="Y6092" s="418">
        <f t="shared" si="874"/>
        <v>0</v>
      </c>
      <c r="Z6092" s="291">
        <f t="shared" si="875"/>
        <v>0</v>
      </c>
      <c r="AA6092" s="163"/>
      <c r="AB6092" s="177" t="str">
        <f t="shared" si="876"/>
        <v/>
      </c>
      <c r="AC6092" s="283" t="str">
        <f t="shared" si="877"/>
        <v/>
      </c>
      <c r="AD6092" s="283" t="str">
        <f t="shared" si="878"/>
        <v/>
      </c>
      <c r="AE6092" s="163"/>
      <c r="AF6092" s="162"/>
    </row>
    <row r="6093" spans="1:32">
      <c r="A6093" s="134">
        <v>6084</v>
      </c>
      <c r="B6093" s="136"/>
      <c r="C6093" s="146">
        <f t="shared" si="871"/>
        <v>0</v>
      </c>
      <c r="D6093" s="146">
        <f t="shared" si="872"/>
        <v>1</v>
      </c>
      <c r="E6093" s="146">
        <f t="shared" si="873"/>
        <v>1900</v>
      </c>
      <c r="F6093" s="137"/>
      <c r="G6093" s="287"/>
      <c r="H6093" s="137"/>
      <c r="I6093" s="134"/>
      <c r="J6093" s="204"/>
      <c r="K6093" s="133"/>
      <c r="L6093" s="134"/>
      <c r="M6093" s="133"/>
      <c r="N6093" s="134"/>
      <c r="O6093" s="134"/>
      <c r="P6093" s="166"/>
      <c r="Q6093" s="164"/>
      <c r="R6093" s="165"/>
      <c r="S6093" s="138"/>
      <c r="T6093" s="138"/>
      <c r="U6093" s="138"/>
      <c r="V6093" s="138"/>
      <c r="W6093" s="166"/>
      <c r="X6093" s="135"/>
      <c r="Y6093" s="418">
        <f t="shared" si="874"/>
        <v>0</v>
      </c>
      <c r="Z6093" s="291">
        <f t="shared" si="875"/>
        <v>0</v>
      </c>
      <c r="AA6093" s="163"/>
      <c r="AB6093" s="177" t="str">
        <f t="shared" si="876"/>
        <v/>
      </c>
      <c r="AC6093" s="283" t="str">
        <f t="shared" si="877"/>
        <v/>
      </c>
      <c r="AD6093" s="283" t="str">
        <f t="shared" si="878"/>
        <v/>
      </c>
      <c r="AE6093" s="163"/>
      <c r="AF6093" s="162"/>
    </row>
    <row r="6094" spans="1:32">
      <c r="A6094" s="134">
        <v>6085</v>
      </c>
      <c r="B6094" s="136"/>
      <c r="C6094" s="146">
        <f t="shared" si="871"/>
        <v>0</v>
      </c>
      <c r="D6094" s="146">
        <f t="shared" si="872"/>
        <v>1</v>
      </c>
      <c r="E6094" s="146">
        <f t="shared" si="873"/>
        <v>1900</v>
      </c>
      <c r="F6094" s="137"/>
      <c r="G6094" s="287"/>
      <c r="H6094" s="137"/>
      <c r="I6094" s="134"/>
      <c r="J6094" s="204"/>
      <c r="K6094" s="133"/>
      <c r="L6094" s="134"/>
      <c r="M6094" s="133"/>
      <c r="N6094" s="134"/>
      <c r="O6094" s="134"/>
      <c r="P6094" s="166"/>
      <c r="Q6094" s="164"/>
      <c r="R6094" s="165"/>
      <c r="S6094" s="138"/>
      <c r="T6094" s="138"/>
      <c r="U6094" s="138"/>
      <c r="V6094" s="138"/>
      <c r="W6094" s="166"/>
      <c r="X6094" s="135"/>
      <c r="Y6094" s="418">
        <f t="shared" si="874"/>
        <v>0</v>
      </c>
      <c r="Z6094" s="291">
        <f t="shared" si="875"/>
        <v>0</v>
      </c>
      <c r="AA6094" s="163"/>
      <c r="AB6094" s="177" t="str">
        <f t="shared" si="876"/>
        <v/>
      </c>
      <c r="AC6094" s="283" t="str">
        <f t="shared" si="877"/>
        <v/>
      </c>
      <c r="AD6094" s="283" t="str">
        <f t="shared" si="878"/>
        <v/>
      </c>
      <c r="AE6094" s="163"/>
      <c r="AF6094" s="162"/>
    </row>
    <row r="6095" spans="1:32">
      <c r="A6095" s="134">
        <v>6086</v>
      </c>
      <c r="B6095" s="136"/>
      <c r="C6095" s="146">
        <f t="shared" si="871"/>
        <v>0</v>
      </c>
      <c r="D6095" s="146">
        <f t="shared" si="872"/>
        <v>1</v>
      </c>
      <c r="E6095" s="146">
        <f t="shared" si="873"/>
        <v>1900</v>
      </c>
      <c r="F6095" s="137"/>
      <c r="G6095" s="287"/>
      <c r="H6095" s="137"/>
      <c r="I6095" s="134"/>
      <c r="J6095" s="204"/>
      <c r="K6095" s="133"/>
      <c r="L6095" s="134"/>
      <c r="M6095" s="133"/>
      <c r="N6095" s="134"/>
      <c r="O6095" s="134"/>
      <c r="P6095" s="166"/>
      <c r="Q6095" s="164"/>
      <c r="R6095" s="165"/>
      <c r="S6095" s="138"/>
      <c r="T6095" s="138"/>
      <c r="U6095" s="138"/>
      <c r="V6095" s="138"/>
      <c r="W6095" s="166"/>
      <c r="X6095" s="135"/>
      <c r="Y6095" s="418">
        <f t="shared" si="874"/>
        <v>0</v>
      </c>
      <c r="Z6095" s="291">
        <f t="shared" si="875"/>
        <v>0</v>
      </c>
      <c r="AA6095" s="163"/>
      <c r="AB6095" s="177" t="str">
        <f t="shared" si="876"/>
        <v/>
      </c>
      <c r="AC6095" s="283" t="str">
        <f t="shared" si="877"/>
        <v/>
      </c>
      <c r="AD6095" s="283" t="str">
        <f t="shared" si="878"/>
        <v/>
      </c>
      <c r="AE6095" s="163"/>
      <c r="AF6095" s="162"/>
    </row>
    <row r="6096" spans="1:32">
      <c r="A6096" s="134">
        <v>6087</v>
      </c>
      <c r="B6096" s="136"/>
      <c r="C6096" s="146">
        <f t="shared" si="871"/>
        <v>0</v>
      </c>
      <c r="D6096" s="146">
        <f t="shared" si="872"/>
        <v>1</v>
      </c>
      <c r="E6096" s="146">
        <f t="shared" si="873"/>
        <v>1900</v>
      </c>
      <c r="F6096" s="137"/>
      <c r="G6096" s="287"/>
      <c r="H6096" s="137"/>
      <c r="I6096" s="134"/>
      <c r="J6096" s="204"/>
      <c r="K6096" s="133"/>
      <c r="L6096" s="134"/>
      <c r="M6096" s="133"/>
      <c r="N6096" s="134"/>
      <c r="O6096" s="134"/>
      <c r="P6096" s="166"/>
      <c r="Q6096" s="164"/>
      <c r="R6096" s="165"/>
      <c r="S6096" s="138"/>
      <c r="T6096" s="138"/>
      <c r="U6096" s="138"/>
      <c r="V6096" s="138"/>
      <c r="W6096" s="166"/>
      <c r="X6096" s="135"/>
      <c r="Y6096" s="418">
        <f t="shared" si="874"/>
        <v>0</v>
      </c>
      <c r="Z6096" s="291">
        <f t="shared" si="875"/>
        <v>0</v>
      </c>
      <c r="AA6096" s="163"/>
      <c r="AB6096" s="177" t="str">
        <f t="shared" si="876"/>
        <v/>
      </c>
      <c r="AC6096" s="283" t="str">
        <f t="shared" si="877"/>
        <v/>
      </c>
      <c r="AD6096" s="283" t="str">
        <f t="shared" si="878"/>
        <v/>
      </c>
      <c r="AE6096" s="163"/>
      <c r="AF6096" s="162"/>
    </row>
    <row r="6097" spans="1:32">
      <c r="A6097" s="134">
        <v>6088</v>
      </c>
      <c r="B6097" s="136"/>
      <c r="C6097" s="146">
        <f t="shared" si="871"/>
        <v>0</v>
      </c>
      <c r="D6097" s="146">
        <f t="shared" si="872"/>
        <v>1</v>
      </c>
      <c r="E6097" s="146">
        <f t="shared" si="873"/>
        <v>1900</v>
      </c>
      <c r="F6097" s="137"/>
      <c r="G6097" s="287"/>
      <c r="H6097" s="137"/>
      <c r="I6097" s="134"/>
      <c r="J6097" s="204"/>
      <c r="K6097" s="133"/>
      <c r="L6097" s="134"/>
      <c r="M6097" s="133"/>
      <c r="N6097" s="134"/>
      <c r="O6097" s="134"/>
      <c r="P6097" s="166"/>
      <c r="Q6097" s="164"/>
      <c r="R6097" s="165"/>
      <c r="S6097" s="138"/>
      <c r="T6097" s="138"/>
      <c r="U6097" s="138"/>
      <c r="V6097" s="138"/>
      <c r="W6097" s="166"/>
      <c r="X6097" s="135"/>
      <c r="Y6097" s="418">
        <f t="shared" si="874"/>
        <v>0</v>
      </c>
      <c r="Z6097" s="291">
        <f t="shared" si="875"/>
        <v>0</v>
      </c>
      <c r="AA6097" s="163"/>
      <c r="AB6097" s="177" t="str">
        <f t="shared" si="876"/>
        <v/>
      </c>
      <c r="AC6097" s="283" t="str">
        <f t="shared" si="877"/>
        <v/>
      </c>
      <c r="AD6097" s="283" t="str">
        <f t="shared" si="878"/>
        <v/>
      </c>
      <c r="AE6097" s="163"/>
      <c r="AF6097" s="162"/>
    </row>
    <row r="6098" spans="1:32">
      <c r="A6098" s="134">
        <v>6089</v>
      </c>
      <c r="B6098" s="136"/>
      <c r="C6098" s="146">
        <f t="shared" si="871"/>
        <v>0</v>
      </c>
      <c r="D6098" s="146">
        <f t="shared" si="872"/>
        <v>1</v>
      </c>
      <c r="E6098" s="146">
        <f t="shared" si="873"/>
        <v>1900</v>
      </c>
      <c r="F6098" s="137"/>
      <c r="G6098" s="287"/>
      <c r="H6098" s="137"/>
      <c r="I6098" s="134"/>
      <c r="J6098" s="204"/>
      <c r="K6098" s="133"/>
      <c r="L6098" s="134"/>
      <c r="M6098" s="133"/>
      <c r="N6098" s="134"/>
      <c r="O6098" s="134"/>
      <c r="P6098" s="166"/>
      <c r="Q6098" s="164"/>
      <c r="R6098" s="165"/>
      <c r="S6098" s="138"/>
      <c r="T6098" s="138"/>
      <c r="U6098" s="138"/>
      <c r="V6098" s="138"/>
      <c r="W6098" s="166"/>
      <c r="X6098" s="135"/>
      <c r="Y6098" s="418">
        <f t="shared" si="874"/>
        <v>0</v>
      </c>
      <c r="Z6098" s="291">
        <f t="shared" si="875"/>
        <v>0</v>
      </c>
      <c r="AA6098" s="163"/>
      <c r="AB6098" s="177" t="str">
        <f t="shared" si="876"/>
        <v/>
      </c>
      <c r="AC6098" s="283" t="str">
        <f t="shared" si="877"/>
        <v/>
      </c>
      <c r="AD6098" s="283" t="str">
        <f t="shared" si="878"/>
        <v/>
      </c>
      <c r="AE6098" s="163"/>
      <c r="AF6098" s="162"/>
    </row>
    <row r="6099" spans="1:32">
      <c r="A6099" s="134">
        <v>6090</v>
      </c>
      <c r="B6099" s="136"/>
      <c r="C6099" s="146">
        <f t="shared" si="871"/>
        <v>0</v>
      </c>
      <c r="D6099" s="146">
        <f t="shared" si="872"/>
        <v>1</v>
      </c>
      <c r="E6099" s="146">
        <f t="shared" si="873"/>
        <v>1900</v>
      </c>
      <c r="F6099" s="137"/>
      <c r="G6099" s="287"/>
      <c r="H6099" s="137"/>
      <c r="I6099" s="134"/>
      <c r="J6099" s="204"/>
      <c r="K6099" s="133"/>
      <c r="L6099" s="134"/>
      <c r="M6099" s="133"/>
      <c r="N6099" s="134"/>
      <c r="O6099" s="134"/>
      <c r="P6099" s="166"/>
      <c r="Q6099" s="164"/>
      <c r="R6099" s="165"/>
      <c r="S6099" s="138"/>
      <c r="T6099" s="138"/>
      <c r="U6099" s="138"/>
      <c r="V6099" s="138"/>
      <c r="W6099" s="166"/>
      <c r="X6099" s="135"/>
      <c r="Y6099" s="418">
        <f t="shared" si="874"/>
        <v>0</v>
      </c>
      <c r="Z6099" s="291">
        <f t="shared" si="875"/>
        <v>0</v>
      </c>
      <c r="AA6099" s="163"/>
      <c r="AB6099" s="177" t="str">
        <f t="shared" si="876"/>
        <v/>
      </c>
      <c r="AC6099" s="283" t="str">
        <f t="shared" si="877"/>
        <v/>
      </c>
      <c r="AD6099" s="283" t="str">
        <f t="shared" si="878"/>
        <v/>
      </c>
      <c r="AE6099" s="163"/>
      <c r="AF6099" s="162"/>
    </row>
    <row r="6100" spans="1:32">
      <c r="A6100" s="134">
        <v>6091</v>
      </c>
      <c r="B6100" s="136"/>
      <c r="C6100" s="146">
        <f t="shared" si="871"/>
        <v>0</v>
      </c>
      <c r="D6100" s="146">
        <f t="shared" si="872"/>
        <v>1</v>
      </c>
      <c r="E6100" s="146">
        <f t="shared" si="873"/>
        <v>1900</v>
      </c>
      <c r="F6100" s="137"/>
      <c r="G6100" s="287"/>
      <c r="H6100" s="137"/>
      <c r="I6100" s="134"/>
      <c r="J6100" s="204"/>
      <c r="K6100" s="133"/>
      <c r="L6100" s="134"/>
      <c r="M6100" s="133"/>
      <c r="N6100" s="134"/>
      <c r="O6100" s="134"/>
      <c r="P6100" s="166"/>
      <c r="Q6100" s="164"/>
      <c r="R6100" s="165"/>
      <c r="S6100" s="138"/>
      <c r="T6100" s="138"/>
      <c r="U6100" s="138"/>
      <c r="V6100" s="138"/>
      <c r="W6100" s="166"/>
      <c r="X6100" s="135"/>
      <c r="Y6100" s="418">
        <f t="shared" si="874"/>
        <v>0</v>
      </c>
      <c r="Z6100" s="291">
        <f t="shared" si="875"/>
        <v>0</v>
      </c>
      <c r="AA6100" s="163"/>
      <c r="AB6100" s="177" t="str">
        <f t="shared" si="876"/>
        <v/>
      </c>
      <c r="AC6100" s="283" t="str">
        <f t="shared" si="877"/>
        <v/>
      </c>
      <c r="AD6100" s="283" t="str">
        <f t="shared" si="878"/>
        <v/>
      </c>
      <c r="AE6100" s="163"/>
      <c r="AF6100" s="162"/>
    </row>
    <row r="6101" spans="1:32">
      <c r="A6101" s="134">
        <v>6092</v>
      </c>
      <c r="B6101" s="136"/>
      <c r="C6101" s="146">
        <f t="shared" si="871"/>
        <v>0</v>
      </c>
      <c r="D6101" s="146">
        <f t="shared" si="872"/>
        <v>1</v>
      </c>
      <c r="E6101" s="146">
        <f t="shared" si="873"/>
        <v>1900</v>
      </c>
      <c r="F6101" s="137"/>
      <c r="G6101" s="287"/>
      <c r="H6101" s="137"/>
      <c r="I6101" s="134"/>
      <c r="J6101" s="204"/>
      <c r="K6101" s="133"/>
      <c r="L6101" s="134"/>
      <c r="M6101" s="133"/>
      <c r="N6101" s="134"/>
      <c r="O6101" s="134"/>
      <c r="P6101" s="166"/>
      <c r="Q6101" s="164"/>
      <c r="R6101" s="165"/>
      <c r="S6101" s="138"/>
      <c r="T6101" s="138"/>
      <c r="U6101" s="138"/>
      <c r="V6101" s="138"/>
      <c r="W6101" s="166"/>
      <c r="X6101" s="135"/>
      <c r="Y6101" s="418">
        <f t="shared" si="874"/>
        <v>0</v>
      </c>
      <c r="Z6101" s="291">
        <f t="shared" si="875"/>
        <v>0</v>
      </c>
      <c r="AA6101" s="163"/>
      <c r="AB6101" s="177" t="str">
        <f t="shared" si="876"/>
        <v/>
      </c>
      <c r="AC6101" s="283" t="str">
        <f t="shared" si="877"/>
        <v/>
      </c>
      <c r="AD6101" s="283" t="str">
        <f t="shared" si="878"/>
        <v/>
      </c>
      <c r="AE6101" s="163"/>
      <c r="AF6101" s="162"/>
    </row>
    <row r="6102" spans="1:32">
      <c r="A6102" s="134">
        <v>6093</v>
      </c>
      <c r="B6102" s="136"/>
      <c r="C6102" s="146">
        <f t="shared" si="871"/>
        <v>0</v>
      </c>
      <c r="D6102" s="146">
        <f t="shared" si="872"/>
        <v>1</v>
      </c>
      <c r="E6102" s="146">
        <f t="shared" si="873"/>
        <v>1900</v>
      </c>
      <c r="F6102" s="137"/>
      <c r="G6102" s="287"/>
      <c r="H6102" s="137"/>
      <c r="I6102" s="134"/>
      <c r="J6102" s="204"/>
      <c r="K6102" s="133"/>
      <c r="L6102" s="134"/>
      <c r="M6102" s="133"/>
      <c r="N6102" s="134"/>
      <c r="O6102" s="134"/>
      <c r="P6102" s="166"/>
      <c r="Q6102" s="164"/>
      <c r="R6102" s="165"/>
      <c r="S6102" s="138"/>
      <c r="T6102" s="138"/>
      <c r="U6102" s="138"/>
      <c r="V6102" s="138"/>
      <c r="W6102" s="166"/>
      <c r="X6102" s="135"/>
      <c r="Y6102" s="418">
        <f t="shared" si="874"/>
        <v>0</v>
      </c>
      <c r="Z6102" s="291">
        <f t="shared" si="875"/>
        <v>0</v>
      </c>
      <c r="AA6102" s="163"/>
      <c r="AB6102" s="177" t="str">
        <f t="shared" si="876"/>
        <v/>
      </c>
      <c r="AC6102" s="283" t="str">
        <f t="shared" si="877"/>
        <v/>
      </c>
      <c r="AD6102" s="283" t="str">
        <f t="shared" si="878"/>
        <v/>
      </c>
      <c r="AE6102" s="163"/>
      <c r="AF6102" s="162"/>
    </row>
    <row r="6103" spans="1:32">
      <c r="A6103" s="134">
        <v>6094</v>
      </c>
      <c r="B6103" s="136"/>
      <c r="C6103" s="146">
        <f t="shared" si="871"/>
        <v>0</v>
      </c>
      <c r="D6103" s="146">
        <f t="shared" si="872"/>
        <v>1</v>
      </c>
      <c r="E6103" s="146">
        <f t="shared" si="873"/>
        <v>1900</v>
      </c>
      <c r="F6103" s="137"/>
      <c r="G6103" s="287"/>
      <c r="H6103" s="137"/>
      <c r="I6103" s="134"/>
      <c r="J6103" s="204"/>
      <c r="K6103" s="133"/>
      <c r="L6103" s="134"/>
      <c r="M6103" s="133"/>
      <c r="N6103" s="134"/>
      <c r="O6103" s="134"/>
      <c r="P6103" s="166"/>
      <c r="Q6103" s="164"/>
      <c r="R6103" s="165"/>
      <c r="S6103" s="138"/>
      <c r="T6103" s="138"/>
      <c r="U6103" s="138"/>
      <c r="V6103" s="138"/>
      <c r="W6103" s="166"/>
      <c r="X6103" s="135"/>
      <c r="Y6103" s="418">
        <f t="shared" si="874"/>
        <v>0</v>
      </c>
      <c r="Z6103" s="291">
        <f t="shared" si="875"/>
        <v>0</v>
      </c>
      <c r="AA6103" s="163"/>
      <c r="AB6103" s="177" t="str">
        <f t="shared" si="876"/>
        <v/>
      </c>
      <c r="AC6103" s="283" t="str">
        <f t="shared" si="877"/>
        <v/>
      </c>
      <c r="AD6103" s="283" t="str">
        <f t="shared" si="878"/>
        <v/>
      </c>
      <c r="AE6103" s="163"/>
      <c r="AF6103" s="162"/>
    </row>
    <row r="6104" spans="1:32">
      <c r="A6104" s="134">
        <v>6095</v>
      </c>
      <c r="B6104" s="136"/>
      <c r="C6104" s="146">
        <f t="shared" si="871"/>
        <v>0</v>
      </c>
      <c r="D6104" s="146">
        <f t="shared" si="872"/>
        <v>1</v>
      </c>
      <c r="E6104" s="146">
        <f t="shared" si="873"/>
        <v>1900</v>
      </c>
      <c r="F6104" s="137"/>
      <c r="G6104" s="287"/>
      <c r="H6104" s="137"/>
      <c r="I6104" s="134"/>
      <c r="J6104" s="204"/>
      <c r="K6104" s="133"/>
      <c r="L6104" s="134"/>
      <c r="M6104" s="133"/>
      <c r="N6104" s="134"/>
      <c r="O6104" s="134"/>
      <c r="P6104" s="166"/>
      <c r="Q6104" s="164"/>
      <c r="R6104" s="165"/>
      <c r="S6104" s="138"/>
      <c r="T6104" s="138"/>
      <c r="U6104" s="138"/>
      <c r="V6104" s="138"/>
      <c r="W6104" s="166"/>
      <c r="X6104" s="135"/>
      <c r="Y6104" s="418">
        <f t="shared" si="874"/>
        <v>0</v>
      </c>
      <c r="Z6104" s="291">
        <f t="shared" si="875"/>
        <v>0</v>
      </c>
      <c r="AA6104" s="163"/>
      <c r="AB6104" s="177" t="str">
        <f t="shared" si="876"/>
        <v/>
      </c>
      <c r="AC6104" s="283" t="str">
        <f t="shared" si="877"/>
        <v/>
      </c>
      <c r="AD6104" s="283" t="str">
        <f t="shared" si="878"/>
        <v/>
      </c>
      <c r="AE6104" s="163"/>
      <c r="AF6104" s="162"/>
    </row>
    <row r="6105" spans="1:32">
      <c r="A6105" s="134">
        <v>6096</v>
      </c>
      <c r="B6105" s="136"/>
      <c r="C6105" s="146">
        <f t="shared" si="871"/>
        <v>0</v>
      </c>
      <c r="D6105" s="146">
        <f t="shared" si="872"/>
        <v>1</v>
      </c>
      <c r="E6105" s="146">
        <f t="shared" si="873"/>
        <v>1900</v>
      </c>
      <c r="F6105" s="137"/>
      <c r="G6105" s="287"/>
      <c r="H6105" s="137"/>
      <c r="I6105" s="134"/>
      <c r="J6105" s="204"/>
      <c r="K6105" s="133"/>
      <c r="L6105" s="134"/>
      <c r="M6105" s="133"/>
      <c r="N6105" s="134"/>
      <c r="O6105" s="134"/>
      <c r="P6105" s="166"/>
      <c r="Q6105" s="164"/>
      <c r="R6105" s="165"/>
      <c r="S6105" s="138"/>
      <c r="T6105" s="138"/>
      <c r="U6105" s="138"/>
      <c r="V6105" s="138"/>
      <c r="W6105" s="166"/>
      <c r="X6105" s="135"/>
      <c r="Y6105" s="418">
        <f t="shared" si="874"/>
        <v>0</v>
      </c>
      <c r="Z6105" s="291">
        <f t="shared" si="875"/>
        <v>0</v>
      </c>
      <c r="AA6105" s="163"/>
      <c r="AB6105" s="177" t="str">
        <f t="shared" si="876"/>
        <v/>
      </c>
      <c r="AC6105" s="283" t="str">
        <f t="shared" si="877"/>
        <v/>
      </c>
      <c r="AD6105" s="283" t="str">
        <f t="shared" si="878"/>
        <v/>
      </c>
      <c r="AE6105" s="163"/>
      <c r="AF6105" s="162"/>
    </row>
    <row r="6106" spans="1:32">
      <c r="A6106" s="134">
        <v>6097</v>
      </c>
      <c r="B6106" s="136"/>
      <c r="C6106" s="146">
        <f t="shared" si="871"/>
        <v>0</v>
      </c>
      <c r="D6106" s="146">
        <f t="shared" si="872"/>
        <v>1</v>
      </c>
      <c r="E6106" s="146">
        <f t="shared" si="873"/>
        <v>1900</v>
      </c>
      <c r="F6106" s="137"/>
      <c r="G6106" s="287"/>
      <c r="H6106" s="137"/>
      <c r="I6106" s="134"/>
      <c r="J6106" s="204"/>
      <c r="K6106" s="133"/>
      <c r="L6106" s="134"/>
      <c r="M6106" s="133"/>
      <c r="N6106" s="134"/>
      <c r="O6106" s="134"/>
      <c r="P6106" s="166"/>
      <c r="Q6106" s="164"/>
      <c r="R6106" s="165"/>
      <c r="S6106" s="138"/>
      <c r="T6106" s="138"/>
      <c r="U6106" s="138"/>
      <c r="V6106" s="138"/>
      <c r="W6106" s="166"/>
      <c r="X6106" s="135"/>
      <c r="Y6106" s="418">
        <f t="shared" si="874"/>
        <v>0</v>
      </c>
      <c r="Z6106" s="291">
        <f t="shared" si="875"/>
        <v>0</v>
      </c>
      <c r="AA6106" s="163"/>
      <c r="AB6106" s="177" t="str">
        <f t="shared" si="876"/>
        <v/>
      </c>
      <c r="AC6106" s="283" t="str">
        <f t="shared" si="877"/>
        <v/>
      </c>
      <c r="AD6106" s="283" t="str">
        <f t="shared" si="878"/>
        <v/>
      </c>
      <c r="AE6106" s="163"/>
      <c r="AF6106" s="162"/>
    </row>
    <row r="6107" spans="1:32">
      <c r="A6107" s="134">
        <v>6098</v>
      </c>
      <c r="B6107" s="136"/>
      <c r="C6107" s="146">
        <f t="shared" si="871"/>
        <v>0</v>
      </c>
      <c r="D6107" s="146">
        <f t="shared" si="872"/>
        <v>1</v>
      </c>
      <c r="E6107" s="146">
        <f t="shared" si="873"/>
        <v>1900</v>
      </c>
      <c r="F6107" s="137"/>
      <c r="G6107" s="287"/>
      <c r="H6107" s="137"/>
      <c r="I6107" s="134"/>
      <c r="J6107" s="204"/>
      <c r="K6107" s="133"/>
      <c r="L6107" s="134"/>
      <c r="M6107" s="133"/>
      <c r="N6107" s="134"/>
      <c r="O6107" s="134"/>
      <c r="P6107" s="166"/>
      <c r="Q6107" s="164"/>
      <c r="R6107" s="165"/>
      <c r="S6107" s="138"/>
      <c r="T6107" s="138"/>
      <c r="U6107" s="138"/>
      <c r="V6107" s="138"/>
      <c r="W6107" s="166"/>
      <c r="X6107" s="135"/>
      <c r="Y6107" s="418">
        <f t="shared" si="874"/>
        <v>0</v>
      </c>
      <c r="Z6107" s="291">
        <f t="shared" si="875"/>
        <v>0</v>
      </c>
      <c r="AA6107" s="163"/>
      <c r="AB6107" s="177" t="str">
        <f t="shared" si="876"/>
        <v/>
      </c>
      <c r="AC6107" s="283" t="str">
        <f t="shared" si="877"/>
        <v/>
      </c>
      <c r="AD6107" s="283" t="str">
        <f t="shared" si="878"/>
        <v/>
      </c>
      <c r="AE6107" s="163"/>
      <c r="AF6107" s="162"/>
    </row>
    <row r="6108" spans="1:32">
      <c r="A6108" s="134">
        <v>6099</v>
      </c>
      <c r="B6108" s="136"/>
      <c r="C6108" s="146">
        <f t="shared" si="871"/>
        <v>0</v>
      </c>
      <c r="D6108" s="146">
        <f t="shared" si="872"/>
        <v>1</v>
      </c>
      <c r="E6108" s="146">
        <f t="shared" si="873"/>
        <v>1900</v>
      </c>
      <c r="F6108" s="137"/>
      <c r="G6108" s="287"/>
      <c r="H6108" s="137"/>
      <c r="I6108" s="134"/>
      <c r="J6108" s="204"/>
      <c r="K6108" s="133"/>
      <c r="L6108" s="134"/>
      <c r="M6108" s="133"/>
      <c r="N6108" s="134"/>
      <c r="O6108" s="134"/>
      <c r="P6108" s="166"/>
      <c r="Q6108" s="164"/>
      <c r="R6108" s="165"/>
      <c r="S6108" s="138"/>
      <c r="T6108" s="138"/>
      <c r="U6108" s="138"/>
      <c r="V6108" s="138"/>
      <c r="W6108" s="166"/>
      <c r="X6108" s="135"/>
      <c r="Y6108" s="418">
        <f t="shared" si="874"/>
        <v>0</v>
      </c>
      <c r="Z6108" s="291">
        <f t="shared" si="875"/>
        <v>0</v>
      </c>
      <c r="AA6108" s="163"/>
      <c r="AB6108" s="177" t="str">
        <f t="shared" si="876"/>
        <v/>
      </c>
      <c r="AC6108" s="283" t="str">
        <f t="shared" si="877"/>
        <v/>
      </c>
      <c r="AD6108" s="283" t="str">
        <f t="shared" si="878"/>
        <v/>
      </c>
      <c r="AE6108" s="163"/>
      <c r="AF6108" s="162"/>
    </row>
    <row r="6109" spans="1:32">
      <c r="A6109" s="134">
        <v>6100</v>
      </c>
      <c r="B6109" s="136"/>
      <c r="C6109" s="146">
        <f t="shared" si="871"/>
        <v>0</v>
      </c>
      <c r="D6109" s="146">
        <f t="shared" si="872"/>
        <v>1</v>
      </c>
      <c r="E6109" s="146">
        <f t="shared" si="873"/>
        <v>1900</v>
      </c>
      <c r="F6109" s="137"/>
      <c r="G6109" s="287"/>
      <c r="H6109" s="137"/>
      <c r="I6109" s="134"/>
      <c r="J6109" s="204"/>
      <c r="K6109" s="133"/>
      <c r="L6109" s="134"/>
      <c r="M6109" s="133"/>
      <c r="N6109" s="134"/>
      <c r="O6109" s="134"/>
      <c r="P6109" s="166"/>
      <c r="Q6109" s="164"/>
      <c r="R6109" s="165"/>
      <c r="S6109" s="138"/>
      <c r="T6109" s="138"/>
      <c r="U6109" s="138"/>
      <c r="V6109" s="138"/>
      <c r="W6109" s="166"/>
      <c r="X6109" s="135"/>
      <c r="Y6109" s="418">
        <f t="shared" si="874"/>
        <v>0</v>
      </c>
      <c r="Z6109" s="291">
        <f t="shared" si="875"/>
        <v>0</v>
      </c>
      <c r="AA6109" s="163"/>
      <c r="AB6109" s="177" t="str">
        <f t="shared" si="876"/>
        <v/>
      </c>
      <c r="AC6109" s="283" t="str">
        <f t="shared" si="877"/>
        <v/>
      </c>
      <c r="AD6109" s="283" t="str">
        <f t="shared" si="878"/>
        <v/>
      </c>
      <c r="AE6109" s="163"/>
      <c r="AF6109" s="162"/>
    </row>
    <row r="6110" spans="1:32">
      <c r="A6110" s="134">
        <v>6101</v>
      </c>
      <c r="B6110" s="136"/>
      <c r="C6110" s="146">
        <f t="shared" si="871"/>
        <v>0</v>
      </c>
      <c r="D6110" s="146">
        <f t="shared" si="872"/>
        <v>1</v>
      </c>
      <c r="E6110" s="146">
        <f t="shared" si="873"/>
        <v>1900</v>
      </c>
      <c r="F6110" s="137"/>
      <c r="G6110" s="287"/>
      <c r="H6110" s="137"/>
      <c r="I6110" s="134"/>
      <c r="J6110" s="204"/>
      <c r="K6110" s="133"/>
      <c r="L6110" s="134"/>
      <c r="M6110" s="133"/>
      <c r="N6110" s="134"/>
      <c r="O6110" s="134"/>
      <c r="P6110" s="166"/>
      <c r="Q6110" s="164"/>
      <c r="R6110" s="165"/>
      <c r="S6110" s="138"/>
      <c r="T6110" s="138"/>
      <c r="U6110" s="138"/>
      <c r="V6110" s="138"/>
      <c r="W6110" s="166"/>
      <c r="X6110" s="135"/>
      <c r="Y6110" s="418">
        <f t="shared" si="874"/>
        <v>0</v>
      </c>
      <c r="Z6110" s="291">
        <f t="shared" si="875"/>
        <v>0</v>
      </c>
      <c r="AA6110" s="163"/>
      <c r="AB6110" s="177" t="str">
        <f t="shared" si="876"/>
        <v/>
      </c>
      <c r="AC6110" s="283" t="str">
        <f t="shared" si="877"/>
        <v/>
      </c>
      <c r="AD6110" s="283" t="str">
        <f t="shared" si="878"/>
        <v/>
      </c>
      <c r="AE6110" s="163"/>
      <c r="AF6110" s="162"/>
    </row>
    <row r="6111" spans="1:32">
      <c r="A6111" s="134">
        <v>6102</v>
      </c>
      <c r="B6111" s="136"/>
      <c r="C6111" s="146">
        <f t="shared" si="871"/>
        <v>0</v>
      </c>
      <c r="D6111" s="146">
        <f t="shared" si="872"/>
        <v>1</v>
      </c>
      <c r="E6111" s="146">
        <f t="shared" si="873"/>
        <v>1900</v>
      </c>
      <c r="F6111" s="137"/>
      <c r="G6111" s="287"/>
      <c r="H6111" s="137"/>
      <c r="I6111" s="134"/>
      <c r="J6111" s="204"/>
      <c r="K6111" s="133"/>
      <c r="L6111" s="134"/>
      <c r="M6111" s="133"/>
      <c r="N6111" s="134"/>
      <c r="O6111" s="134"/>
      <c r="P6111" s="166"/>
      <c r="Q6111" s="164"/>
      <c r="R6111" s="165"/>
      <c r="S6111" s="138"/>
      <c r="T6111" s="138"/>
      <c r="U6111" s="138"/>
      <c r="V6111" s="138"/>
      <c r="W6111" s="166"/>
      <c r="X6111" s="135"/>
      <c r="Y6111" s="418">
        <f t="shared" si="874"/>
        <v>0</v>
      </c>
      <c r="Z6111" s="291">
        <f t="shared" si="875"/>
        <v>0</v>
      </c>
      <c r="AA6111" s="163"/>
      <c r="AB6111" s="177" t="str">
        <f t="shared" si="876"/>
        <v/>
      </c>
      <c r="AC6111" s="283" t="str">
        <f t="shared" si="877"/>
        <v/>
      </c>
      <c r="AD6111" s="283" t="str">
        <f t="shared" si="878"/>
        <v/>
      </c>
      <c r="AE6111" s="163"/>
      <c r="AF6111" s="162"/>
    </row>
    <row r="6112" spans="1:32">
      <c r="A6112" s="134">
        <v>6103</v>
      </c>
      <c r="B6112" s="136"/>
      <c r="C6112" s="146">
        <f t="shared" si="871"/>
        <v>0</v>
      </c>
      <c r="D6112" s="146">
        <f t="shared" si="872"/>
        <v>1</v>
      </c>
      <c r="E6112" s="146">
        <f t="shared" si="873"/>
        <v>1900</v>
      </c>
      <c r="F6112" s="137"/>
      <c r="G6112" s="287"/>
      <c r="H6112" s="137"/>
      <c r="I6112" s="134"/>
      <c r="J6112" s="204"/>
      <c r="K6112" s="133"/>
      <c r="L6112" s="134"/>
      <c r="M6112" s="133"/>
      <c r="N6112" s="134"/>
      <c r="O6112" s="134"/>
      <c r="P6112" s="166"/>
      <c r="Q6112" s="164"/>
      <c r="R6112" s="165"/>
      <c r="S6112" s="138"/>
      <c r="T6112" s="138"/>
      <c r="U6112" s="138"/>
      <c r="V6112" s="138"/>
      <c r="W6112" s="166"/>
      <c r="X6112" s="135"/>
      <c r="Y6112" s="418">
        <f t="shared" si="874"/>
        <v>0</v>
      </c>
      <c r="Z6112" s="291">
        <f t="shared" si="875"/>
        <v>0</v>
      </c>
      <c r="AA6112" s="163"/>
      <c r="AB6112" s="177" t="str">
        <f t="shared" si="876"/>
        <v/>
      </c>
      <c r="AC6112" s="283" t="str">
        <f t="shared" si="877"/>
        <v/>
      </c>
      <c r="AD6112" s="283" t="str">
        <f t="shared" si="878"/>
        <v/>
      </c>
      <c r="AE6112" s="163"/>
      <c r="AF6112" s="162"/>
    </row>
    <row r="6113" spans="1:32">
      <c r="A6113" s="134">
        <v>6104</v>
      </c>
      <c r="B6113" s="136"/>
      <c r="C6113" s="146">
        <f t="shared" si="871"/>
        <v>0</v>
      </c>
      <c r="D6113" s="146">
        <f t="shared" si="872"/>
        <v>1</v>
      </c>
      <c r="E6113" s="146">
        <f t="shared" si="873"/>
        <v>1900</v>
      </c>
      <c r="F6113" s="137"/>
      <c r="G6113" s="287"/>
      <c r="H6113" s="137"/>
      <c r="I6113" s="134"/>
      <c r="J6113" s="204"/>
      <c r="K6113" s="133"/>
      <c r="L6113" s="134"/>
      <c r="M6113" s="133"/>
      <c r="N6113" s="134"/>
      <c r="O6113" s="134"/>
      <c r="P6113" s="166"/>
      <c r="Q6113" s="164"/>
      <c r="R6113" s="165"/>
      <c r="S6113" s="138"/>
      <c r="T6113" s="138"/>
      <c r="U6113" s="138"/>
      <c r="V6113" s="138"/>
      <c r="W6113" s="166"/>
      <c r="X6113" s="135"/>
      <c r="Y6113" s="418">
        <f t="shared" si="874"/>
        <v>0</v>
      </c>
      <c r="Z6113" s="291">
        <f t="shared" si="875"/>
        <v>0</v>
      </c>
      <c r="AA6113" s="163"/>
      <c r="AB6113" s="177" t="str">
        <f t="shared" si="876"/>
        <v/>
      </c>
      <c r="AC6113" s="283" t="str">
        <f t="shared" si="877"/>
        <v/>
      </c>
      <c r="AD6113" s="283" t="str">
        <f t="shared" si="878"/>
        <v/>
      </c>
      <c r="AE6113" s="163"/>
      <c r="AF6113" s="162"/>
    </row>
    <row r="6114" spans="1:32">
      <c r="A6114" s="134">
        <v>6105</v>
      </c>
      <c r="B6114" s="136"/>
      <c r="C6114" s="146">
        <f t="shared" si="871"/>
        <v>0</v>
      </c>
      <c r="D6114" s="146">
        <f t="shared" si="872"/>
        <v>1</v>
      </c>
      <c r="E6114" s="146">
        <f t="shared" si="873"/>
        <v>1900</v>
      </c>
      <c r="F6114" s="137"/>
      <c r="G6114" s="287"/>
      <c r="H6114" s="137"/>
      <c r="I6114" s="134"/>
      <c r="J6114" s="204"/>
      <c r="K6114" s="133"/>
      <c r="L6114" s="134"/>
      <c r="M6114" s="133"/>
      <c r="N6114" s="134"/>
      <c r="O6114" s="134"/>
      <c r="P6114" s="166"/>
      <c r="Q6114" s="164"/>
      <c r="R6114" s="165"/>
      <c r="S6114" s="138"/>
      <c r="T6114" s="138"/>
      <c r="U6114" s="138"/>
      <c r="V6114" s="138"/>
      <c r="W6114" s="166"/>
      <c r="X6114" s="135"/>
      <c r="Y6114" s="418">
        <f t="shared" si="874"/>
        <v>0</v>
      </c>
      <c r="Z6114" s="291">
        <f t="shared" si="875"/>
        <v>0</v>
      </c>
      <c r="AA6114" s="163"/>
      <c r="AB6114" s="177" t="str">
        <f t="shared" si="876"/>
        <v/>
      </c>
      <c r="AC6114" s="283" t="str">
        <f t="shared" si="877"/>
        <v/>
      </c>
      <c r="AD6114" s="283" t="str">
        <f t="shared" si="878"/>
        <v/>
      </c>
      <c r="AE6114" s="163"/>
      <c r="AF6114" s="162"/>
    </row>
    <row r="6115" spans="1:32">
      <c r="A6115" s="134">
        <v>6106</v>
      </c>
      <c r="B6115" s="136"/>
      <c r="C6115" s="146">
        <f t="shared" si="871"/>
        <v>0</v>
      </c>
      <c r="D6115" s="146">
        <f t="shared" si="872"/>
        <v>1</v>
      </c>
      <c r="E6115" s="146">
        <f t="shared" si="873"/>
        <v>1900</v>
      </c>
      <c r="F6115" s="137"/>
      <c r="G6115" s="287"/>
      <c r="H6115" s="137"/>
      <c r="I6115" s="134"/>
      <c r="J6115" s="204"/>
      <c r="K6115" s="133"/>
      <c r="L6115" s="134"/>
      <c r="M6115" s="133"/>
      <c r="N6115" s="134"/>
      <c r="O6115" s="134"/>
      <c r="P6115" s="166"/>
      <c r="Q6115" s="164"/>
      <c r="R6115" s="165"/>
      <c r="S6115" s="138"/>
      <c r="T6115" s="138"/>
      <c r="U6115" s="138"/>
      <c r="V6115" s="138"/>
      <c r="W6115" s="166"/>
      <c r="X6115" s="135"/>
      <c r="Y6115" s="418">
        <f t="shared" si="874"/>
        <v>0</v>
      </c>
      <c r="Z6115" s="291">
        <f t="shared" si="875"/>
        <v>0</v>
      </c>
      <c r="AA6115" s="163"/>
      <c r="AB6115" s="177" t="str">
        <f t="shared" si="876"/>
        <v/>
      </c>
      <c r="AC6115" s="283" t="str">
        <f t="shared" si="877"/>
        <v/>
      </c>
      <c r="AD6115" s="283" t="str">
        <f t="shared" si="878"/>
        <v/>
      </c>
      <c r="AE6115" s="163"/>
      <c r="AF6115" s="162"/>
    </row>
    <row r="6116" spans="1:32">
      <c r="A6116" s="134">
        <v>6107</v>
      </c>
      <c r="B6116" s="136"/>
      <c r="C6116" s="146">
        <f t="shared" si="871"/>
        <v>0</v>
      </c>
      <c r="D6116" s="146">
        <f t="shared" si="872"/>
        <v>1</v>
      </c>
      <c r="E6116" s="146">
        <f t="shared" si="873"/>
        <v>1900</v>
      </c>
      <c r="F6116" s="137"/>
      <c r="G6116" s="287"/>
      <c r="H6116" s="137"/>
      <c r="I6116" s="134"/>
      <c r="J6116" s="204"/>
      <c r="K6116" s="133"/>
      <c r="L6116" s="134"/>
      <c r="M6116" s="133"/>
      <c r="N6116" s="134"/>
      <c r="O6116" s="134"/>
      <c r="P6116" s="166"/>
      <c r="Q6116" s="164"/>
      <c r="R6116" s="165"/>
      <c r="S6116" s="138"/>
      <c r="T6116" s="138"/>
      <c r="U6116" s="138"/>
      <c r="V6116" s="138"/>
      <c r="W6116" s="166"/>
      <c r="X6116" s="135"/>
      <c r="Y6116" s="418">
        <f t="shared" si="874"/>
        <v>0</v>
      </c>
      <c r="Z6116" s="291">
        <f t="shared" si="875"/>
        <v>0</v>
      </c>
      <c r="AA6116" s="163"/>
      <c r="AB6116" s="177" t="str">
        <f t="shared" si="876"/>
        <v/>
      </c>
      <c r="AC6116" s="283" t="str">
        <f t="shared" si="877"/>
        <v/>
      </c>
      <c r="AD6116" s="283" t="str">
        <f t="shared" si="878"/>
        <v/>
      </c>
      <c r="AE6116" s="163"/>
      <c r="AF6116" s="162"/>
    </row>
    <row r="6117" spans="1:32">
      <c r="A6117" s="134">
        <v>6108</v>
      </c>
      <c r="B6117" s="136"/>
      <c r="C6117" s="146">
        <f t="shared" si="871"/>
        <v>0</v>
      </c>
      <c r="D6117" s="146">
        <f t="shared" si="872"/>
        <v>1</v>
      </c>
      <c r="E6117" s="146">
        <f t="shared" si="873"/>
        <v>1900</v>
      </c>
      <c r="F6117" s="137"/>
      <c r="G6117" s="287"/>
      <c r="H6117" s="137"/>
      <c r="I6117" s="134"/>
      <c r="J6117" s="204"/>
      <c r="K6117" s="133"/>
      <c r="L6117" s="134"/>
      <c r="M6117" s="133"/>
      <c r="N6117" s="134"/>
      <c r="O6117" s="134"/>
      <c r="P6117" s="166"/>
      <c r="Q6117" s="164"/>
      <c r="R6117" s="165"/>
      <c r="S6117" s="138"/>
      <c r="T6117" s="138"/>
      <c r="U6117" s="138"/>
      <c r="V6117" s="138"/>
      <c r="W6117" s="166"/>
      <c r="X6117" s="135"/>
      <c r="Y6117" s="418">
        <f t="shared" si="874"/>
        <v>0</v>
      </c>
      <c r="Z6117" s="291">
        <f t="shared" si="875"/>
        <v>0</v>
      </c>
      <c r="AA6117" s="163"/>
      <c r="AB6117" s="177" t="str">
        <f t="shared" si="876"/>
        <v/>
      </c>
      <c r="AC6117" s="283" t="str">
        <f t="shared" si="877"/>
        <v/>
      </c>
      <c r="AD6117" s="283" t="str">
        <f t="shared" si="878"/>
        <v/>
      </c>
      <c r="AE6117" s="163"/>
      <c r="AF6117" s="162"/>
    </row>
    <row r="6118" spans="1:32">
      <c r="A6118" s="134">
        <v>6109</v>
      </c>
      <c r="B6118" s="136"/>
      <c r="C6118" s="146">
        <f t="shared" si="871"/>
        <v>0</v>
      </c>
      <c r="D6118" s="146">
        <f t="shared" si="872"/>
        <v>1</v>
      </c>
      <c r="E6118" s="146">
        <f t="shared" si="873"/>
        <v>1900</v>
      </c>
      <c r="F6118" s="137"/>
      <c r="G6118" s="287"/>
      <c r="H6118" s="137"/>
      <c r="I6118" s="134"/>
      <c r="J6118" s="204"/>
      <c r="K6118" s="133"/>
      <c r="L6118" s="134"/>
      <c r="M6118" s="133"/>
      <c r="N6118" s="134"/>
      <c r="O6118" s="134"/>
      <c r="P6118" s="166"/>
      <c r="Q6118" s="164"/>
      <c r="R6118" s="165"/>
      <c r="S6118" s="138"/>
      <c r="T6118" s="138"/>
      <c r="U6118" s="138"/>
      <c r="V6118" s="138"/>
      <c r="W6118" s="166"/>
      <c r="X6118" s="135"/>
      <c r="Y6118" s="418">
        <f t="shared" si="874"/>
        <v>0</v>
      </c>
      <c r="Z6118" s="291">
        <f t="shared" si="875"/>
        <v>0</v>
      </c>
      <c r="AA6118" s="163"/>
      <c r="AB6118" s="177" t="str">
        <f t="shared" si="876"/>
        <v/>
      </c>
      <c r="AC6118" s="283" t="str">
        <f t="shared" si="877"/>
        <v/>
      </c>
      <c r="AD6118" s="283" t="str">
        <f t="shared" si="878"/>
        <v/>
      </c>
      <c r="AE6118" s="163"/>
      <c r="AF6118" s="162"/>
    </row>
    <row r="6119" spans="1:32">
      <c r="A6119" s="134">
        <v>6110</v>
      </c>
      <c r="B6119" s="136"/>
      <c r="C6119" s="146">
        <f t="shared" si="871"/>
        <v>0</v>
      </c>
      <c r="D6119" s="146">
        <f t="shared" si="872"/>
        <v>1</v>
      </c>
      <c r="E6119" s="146">
        <f t="shared" si="873"/>
        <v>1900</v>
      </c>
      <c r="F6119" s="137"/>
      <c r="G6119" s="287"/>
      <c r="H6119" s="137"/>
      <c r="I6119" s="134"/>
      <c r="J6119" s="204"/>
      <c r="K6119" s="133"/>
      <c r="L6119" s="134"/>
      <c r="M6119" s="133"/>
      <c r="N6119" s="134"/>
      <c r="O6119" s="134"/>
      <c r="P6119" s="166"/>
      <c r="Q6119" s="164"/>
      <c r="R6119" s="165"/>
      <c r="S6119" s="138"/>
      <c r="T6119" s="138"/>
      <c r="U6119" s="138"/>
      <c r="V6119" s="138"/>
      <c r="W6119" s="166"/>
      <c r="X6119" s="135"/>
      <c r="Y6119" s="418">
        <f t="shared" si="874"/>
        <v>0</v>
      </c>
      <c r="Z6119" s="291">
        <f t="shared" si="875"/>
        <v>0</v>
      </c>
      <c r="AA6119" s="163"/>
      <c r="AB6119" s="177" t="str">
        <f t="shared" si="876"/>
        <v/>
      </c>
      <c r="AC6119" s="283" t="str">
        <f t="shared" si="877"/>
        <v/>
      </c>
      <c r="AD6119" s="283" t="str">
        <f t="shared" si="878"/>
        <v/>
      </c>
      <c r="AE6119" s="163"/>
      <c r="AF6119" s="162"/>
    </row>
    <row r="6120" spans="1:32">
      <c r="A6120" s="134">
        <v>6111</v>
      </c>
      <c r="B6120" s="136"/>
      <c r="C6120" s="146">
        <f t="shared" si="871"/>
        <v>0</v>
      </c>
      <c r="D6120" s="146">
        <f t="shared" si="872"/>
        <v>1</v>
      </c>
      <c r="E6120" s="146">
        <f t="shared" si="873"/>
        <v>1900</v>
      </c>
      <c r="F6120" s="137"/>
      <c r="G6120" s="287"/>
      <c r="H6120" s="137"/>
      <c r="I6120" s="134"/>
      <c r="J6120" s="204"/>
      <c r="K6120" s="133"/>
      <c r="L6120" s="134"/>
      <c r="M6120" s="133"/>
      <c r="N6120" s="134"/>
      <c r="O6120" s="134"/>
      <c r="P6120" s="166"/>
      <c r="Q6120" s="164"/>
      <c r="R6120" s="165"/>
      <c r="S6120" s="138"/>
      <c r="T6120" s="138"/>
      <c r="U6120" s="138"/>
      <c r="V6120" s="138"/>
      <c r="W6120" s="166"/>
      <c r="X6120" s="135"/>
      <c r="Y6120" s="418">
        <f t="shared" si="874"/>
        <v>0</v>
      </c>
      <c r="Z6120" s="291">
        <f t="shared" si="875"/>
        <v>0</v>
      </c>
      <c r="AA6120" s="163"/>
      <c r="AB6120" s="177" t="str">
        <f t="shared" si="876"/>
        <v/>
      </c>
      <c r="AC6120" s="283" t="str">
        <f t="shared" si="877"/>
        <v/>
      </c>
      <c r="AD6120" s="283" t="str">
        <f t="shared" si="878"/>
        <v/>
      </c>
      <c r="AE6120" s="163"/>
      <c r="AF6120" s="162"/>
    </row>
    <row r="6121" spans="1:32">
      <c r="A6121" s="134">
        <v>6112</v>
      </c>
      <c r="B6121" s="136"/>
      <c r="C6121" s="146">
        <f t="shared" si="871"/>
        <v>0</v>
      </c>
      <c r="D6121" s="146">
        <f t="shared" si="872"/>
        <v>1</v>
      </c>
      <c r="E6121" s="146">
        <f t="shared" si="873"/>
        <v>1900</v>
      </c>
      <c r="F6121" s="137"/>
      <c r="G6121" s="287"/>
      <c r="H6121" s="137"/>
      <c r="I6121" s="134"/>
      <c r="J6121" s="204"/>
      <c r="K6121" s="133"/>
      <c r="L6121" s="134"/>
      <c r="M6121" s="133"/>
      <c r="N6121" s="134"/>
      <c r="O6121" s="134"/>
      <c r="P6121" s="166"/>
      <c r="Q6121" s="164"/>
      <c r="R6121" s="165"/>
      <c r="S6121" s="138"/>
      <c r="T6121" s="138"/>
      <c r="U6121" s="138"/>
      <c r="V6121" s="138"/>
      <c r="W6121" s="166"/>
      <c r="X6121" s="135"/>
      <c r="Y6121" s="418">
        <f t="shared" si="874"/>
        <v>0</v>
      </c>
      <c r="Z6121" s="291">
        <f t="shared" si="875"/>
        <v>0</v>
      </c>
      <c r="AA6121" s="163"/>
      <c r="AB6121" s="177" t="str">
        <f t="shared" si="876"/>
        <v/>
      </c>
      <c r="AC6121" s="283" t="str">
        <f t="shared" si="877"/>
        <v/>
      </c>
      <c r="AD6121" s="283" t="str">
        <f t="shared" si="878"/>
        <v/>
      </c>
      <c r="AE6121" s="163"/>
      <c r="AF6121" s="162"/>
    </row>
    <row r="6122" spans="1:32">
      <c r="A6122" s="134">
        <v>6113</v>
      </c>
      <c r="B6122" s="136"/>
      <c r="C6122" s="146">
        <f t="shared" si="871"/>
        <v>0</v>
      </c>
      <c r="D6122" s="146">
        <f t="shared" si="872"/>
        <v>1</v>
      </c>
      <c r="E6122" s="146">
        <f t="shared" si="873"/>
        <v>1900</v>
      </c>
      <c r="F6122" s="137"/>
      <c r="G6122" s="287"/>
      <c r="H6122" s="137"/>
      <c r="I6122" s="134"/>
      <c r="J6122" s="204"/>
      <c r="K6122" s="133"/>
      <c r="L6122" s="134"/>
      <c r="M6122" s="133"/>
      <c r="N6122" s="134"/>
      <c r="O6122" s="134"/>
      <c r="P6122" s="166"/>
      <c r="Q6122" s="164"/>
      <c r="R6122" s="165"/>
      <c r="S6122" s="138"/>
      <c r="T6122" s="138"/>
      <c r="U6122" s="138"/>
      <c r="V6122" s="138"/>
      <c r="W6122" s="166"/>
      <c r="X6122" s="135"/>
      <c r="Y6122" s="418">
        <f t="shared" si="874"/>
        <v>0</v>
      </c>
      <c r="Z6122" s="291">
        <f t="shared" si="875"/>
        <v>0</v>
      </c>
      <c r="AA6122" s="163"/>
      <c r="AB6122" s="177" t="str">
        <f t="shared" si="876"/>
        <v/>
      </c>
      <c r="AC6122" s="283" t="str">
        <f t="shared" si="877"/>
        <v/>
      </c>
      <c r="AD6122" s="283" t="str">
        <f t="shared" si="878"/>
        <v/>
      </c>
      <c r="AE6122" s="163"/>
      <c r="AF6122" s="162"/>
    </row>
    <row r="6123" spans="1:32">
      <c r="A6123" s="134">
        <v>6114</v>
      </c>
      <c r="B6123" s="136"/>
      <c r="C6123" s="146">
        <f t="shared" si="871"/>
        <v>0</v>
      </c>
      <c r="D6123" s="146">
        <f t="shared" si="872"/>
        <v>1</v>
      </c>
      <c r="E6123" s="146">
        <f t="shared" si="873"/>
        <v>1900</v>
      </c>
      <c r="F6123" s="137"/>
      <c r="G6123" s="287"/>
      <c r="H6123" s="137"/>
      <c r="I6123" s="134"/>
      <c r="J6123" s="204"/>
      <c r="K6123" s="133"/>
      <c r="L6123" s="134"/>
      <c r="M6123" s="133"/>
      <c r="N6123" s="134"/>
      <c r="O6123" s="134"/>
      <c r="P6123" s="166"/>
      <c r="Q6123" s="164"/>
      <c r="R6123" s="165"/>
      <c r="S6123" s="138"/>
      <c r="T6123" s="138"/>
      <c r="U6123" s="138"/>
      <c r="V6123" s="138"/>
      <c r="W6123" s="166"/>
      <c r="X6123" s="135"/>
      <c r="Y6123" s="418">
        <f t="shared" si="874"/>
        <v>0</v>
      </c>
      <c r="Z6123" s="291">
        <f t="shared" si="875"/>
        <v>0</v>
      </c>
      <c r="AA6123" s="163"/>
      <c r="AB6123" s="177" t="str">
        <f t="shared" si="876"/>
        <v/>
      </c>
      <c r="AC6123" s="283" t="str">
        <f t="shared" si="877"/>
        <v/>
      </c>
      <c r="AD6123" s="283" t="str">
        <f t="shared" si="878"/>
        <v/>
      </c>
      <c r="AE6123" s="163"/>
      <c r="AF6123" s="162"/>
    </row>
    <row r="6124" spans="1:32">
      <c r="A6124" s="134">
        <v>6115</v>
      </c>
      <c r="B6124" s="136"/>
      <c r="C6124" s="146">
        <f t="shared" si="871"/>
        <v>0</v>
      </c>
      <c r="D6124" s="146">
        <f t="shared" si="872"/>
        <v>1</v>
      </c>
      <c r="E6124" s="146">
        <f t="shared" si="873"/>
        <v>1900</v>
      </c>
      <c r="F6124" s="137"/>
      <c r="G6124" s="287"/>
      <c r="H6124" s="137"/>
      <c r="I6124" s="134"/>
      <c r="J6124" s="204"/>
      <c r="K6124" s="133"/>
      <c r="L6124" s="134"/>
      <c r="M6124" s="133"/>
      <c r="N6124" s="134"/>
      <c r="O6124" s="134"/>
      <c r="P6124" s="166"/>
      <c r="Q6124" s="164"/>
      <c r="R6124" s="165"/>
      <c r="S6124" s="138"/>
      <c r="T6124" s="138"/>
      <c r="U6124" s="138"/>
      <c r="V6124" s="138"/>
      <c r="W6124" s="166"/>
      <c r="X6124" s="135"/>
      <c r="Y6124" s="418">
        <f t="shared" si="874"/>
        <v>0</v>
      </c>
      <c r="Z6124" s="291">
        <f t="shared" si="875"/>
        <v>0</v>
      </c>
      <c r="AA6124" s="163"/>
      <c r="AB6124" s="177" t="str">
        <f t="shared" si="876"/>
        <v/>
      </c>
      <c r="AC6124" s="283" t="str">
        <f t="shared" si="877"/>
        <v/>
      </c>
      <c r="AD6124" s="283" t="str">
        <f t="shared" si="878"/>
        <v/>
      </c>
      <c r="AE6124" s="163"/>
      <c r="AF6124" s="162"/>
    </row>
    <row r="6125" spans="1:32">
      <c r="A6125" s="134">
        <v>6116</v>
      </c>
      <c r="B6125" s="136"/>
      <c r="C6125" s="146">
        <f t="shared" si="871"/>
        <v>0</v>
      </c>
      <c r="D6125" s="146">
        <f t="shared" si="872"/>
        <v>1</v>
      </c>
      <c r="E6125" s="146">
        <f t="shared" si="873"/>
        <v>1900</v>
      </c>
      <c r="F6125" s="137"/>
      <c r="G6125" s="287"/>
      <c r="H6125" s="137"/>
      <c r="I6125" s="134"/>
      <c r="J6125" s="204"/>
      <c r="K6125" s="133"/>
      <c r="L6125" s="134"/>
      <c r="M6125" s="133"/>
      <c r="N6125" s="134"/>
      <c r="O6125" s="134"/>
      <c r="P6125" s="166"/>
      <c r="Q6125" s="164"/>
      <c r="R6125" s="165"/>
      <c r="S6125" s="138"/>
      <c r="T6125" s="138"/>
      <c r="U6125" s="138"/>
      <c r="V6125" s="138"/>
      <c r="W6125" s="166"/>
      <c r="X6125" s="135"/>
      <c r="Y6125" s="418">
        <f t="shared" si="874"/>
        <v>0</v>
      </c>
      <c r="Z6125" s="291">
        <f t="shared" si="875"/>
        <v>0</v>
      </c>
      <c r="AA6125" s="163"/>
      <c r="AB6125" s="177" t="str">
        <f t="shared" si="876"/>
        <v/>
      </c>
      <c r="AC6125" s="283" t="str">
        <f t="shared" si="877"/>
        <v/>
      </c>
      <c r="AD6125" s="283" t="str">
        <f t="shared" si="878"/>
        <v/>
      </c>
      <c r="AE6125" s="163"/>
      <c r="AF6125" s="162"/>
    </row>
    <row r="6126" spans="1:32">
      <c r="A6126" s="134">
        <v>6117</v>
      </c>
      <c r="B6126" s="136"/>
      <c r="C6126" s="146">
        <f t="shared" si="871"/>
        <v>0</v>
      </c>
      <c r="D6126" s="146">
        <f t="shared" si="872"/>
        <v>1</v>
      </c>
      <c r="E6126" s="146">
        <f t="shared" si="873"/>
        <v>1900</v>
      </c>
      <c r="F6126" s="137"/>
      <c r="G6126" s="287"/>
      <c r="H6126" s="137"/>
      <c r="I6126" s="134"/>
      <c r="J6126" s="204"/>
      <c r="K6126" s="133"/>
      <c r="L6126" s="134"/>
      <c r="M6126" s="133"/>
      <c r="N6126" s="134"/>
      <c r="O6126" s="134"/>
      <c r="P6126" s="166"/>
      <c r="Q6126" s="164"/>
      <c r="R6126" s="165"/>
      <c r="S6126" s="138"/>
      <c r="T6126" s="138"/>
      <c r="U6126" s="138"/>
      <c r="V6126" s="138"/>
      <c r="W6126" s="166"/>
      <c r="X6126" s="135"/>
      <c r="Y6126" s="418">
        <f t="shared" si="874"/>
        <v>0</v>
      </c>
      <c r="Z6126" s="291">
        <f t="shared" si="875"/>
        <v>0</v>
      </c>
      <c r="AA6126" s="163"/>
      <c r="AB6126" s="177" t="str">
        <f t="shared" si="876"/>
        <v/>
      </c>
      <c r="AC6126" s="283" t="str">
        <f t="shared" si="877"/>
        <v/>
      </c>
      <c r="AD6126" s="283" t="str">
        <f t="shared" si="878"/>
        <v/>
      </c>
      <c r="AE6126" s="163"/>
      <c r="AF6126" s="162"/>
    </row>
    <row r="6127" spans="1:32">
      <c r="A6127" s="134">
        <v>6118</v>
      </c>
      <c r="B6127" s="136"/>
      <c r="C6127" s="146">
        <f t="shared" si="871"/>
        <v>0</v>
      </c>
      <c r="D6127" s="146">
        <f t="shared" si="872"/>
        <v>1</v>
      </c>
      <c r="E6127" s="146">
        <f t="shared" si="873"/>
        <v>1900</v>
      </c>
      <c r="F6127" s="137"/>
      <c r="G6127" s="287"/>
      <c r="H6127" s="137"/>
      <c r="I6127" s="134"/>
      <c r="J6127" s="204"/>
      <c r="K6127" s="133"/>
      <c r="L6127" s="134"/>
      <c r="M6127" s="133"/>
      <c r="N6127" s="134"/>
      <c r="O6127" s="134"/>
      <c r="P6127" s="166"/>
      <c r="Q6127" s="164"/>
      <c r="R6127" s="165"/>
      <c r="S6127" s="138"/>
      <c r="T6127" s="138"/>
      <c r="U6127" s="138"/>
      <c r="V6127" s="138"/>
      <c r="W6127" s="166"/>
      <c r="X6127" s="135"/>
      <c r="Y6127" s="418">
        <f t="shared" si="874"/>
        <v>0</v>
      </c>
      <c r="Z6127" s="291">
        <f t="shared" si="875"/>
        <v>0</v>
      </c>
      <c r="AA6127" s="163"/>
      <c r="AB6127" s="177" t="str">
        <f t="shared" si="876"/>
        <v/>
      </c>
      <c r="AC6127" s="283" t="str">
        <f t="shared" si="877"/>
        <v/>
      </c>
      <c r="AD6127" s="283" t="str">
        <f t="shared" si="878"/>
        <v/>
      </c>
      <c r="AE6127" s="163"/>
      <c r="AF6127" s="162"/>
    </row>
    <row r="6128" spans="1:32">
      <c r="A6128" s="134">
        <v>6119</v>
      </c>
      <c r="B6128" s="136"/>
      <c r="C6128" s="146">
        <f t="shared" si="871"/>
        <v>0</v>
      </c>
      <c r="D6128" s="146">
        <f t="shared" si="872"/>
        <v>1</v>
      </c>
      <c r="E6128" s="146">
        <f t="shared" si="873"/>
        <v>1900</v>
      </c>
      <c r="F6128" s="137"/>
      <c r="G6128" s="287"/>
      <c r="H6128" s="137"/>
      <c r="I6128" s="134"/>
      <c r="J6128" s="204"/>
      <c r="K6128" s="133"/>
      <c r="L6128" s="134"/>
      <c r="M6128" s="133"/>
      <c r="N6128" s="134"/>
      <c r="O6128" s="134"/>
      <c r="P6128" s="166"/>
      <c r="Q6128" s="164"/>
      <c r="R6128" s="165"/>
      <c r="S6128" s="138"/>
      <c r="T6128" s="138"/>
      <c r="U6128" s="138"/>
      <c r="V6128" s="138"/>
      <c r="W6128" s="166"/>
      <c r="X6128" s="135"/>
      <c r="Y6128" s="418">
        <f t="shared" si="874"/>
        <v>0</v>
      </c>
      <c r="Z6128" s="291">
        <f t="shared" si="875"/>
        <v>0</v>
      </c>
      <c r="AA6128" s="163"/>
      <c r="AB6128" s="177" t="str">
        <f t="shared" si="876"/>
        <v/>
      </c>
      <c r="AC6128" s="283" t="str">
        <f t="shared" si="877"/>
        <v/>
      </c>
      <c r="AD6128" s="283" t="str">
        <f t="shared" si="878"/>
        <v/>
      </c>
      <c r="AE6128" s="163"/>
      <c r="AF6128" s="162"/>
    </row>
    <row r="6129" spans="1:32">
      <c r="A6129" s="134">
        <v>6120</v>
      </c>
      <c r="B6129" s="136"/>
      <c r="C6129" s="146">
        <f t="shared" si="871"/>
        <v>0</v>
      </c>
      <c r="D6129" s="146">
        <f t="shared" si="872"/>
        <v>1</v>
      </c>
      <c r="E6129" s="146">
        <f t="shared" si="873"/>
        <v>1900</v>
      </c>
      <c r="F6129" s="137"/>
      <c r="G6129" s="287"/>
      <c r="H6129" s="137"/>
      <c r="I6129" s="134"/>
      <c r="J6129" s="204"/>
      <c r="K6129" s="133"/>
      <c r="L6129" s="134"/>
      <c r="M6129" s="133"/>
      <c r="N6129" s="134"/>
      <c r="O6129" s="134"/>
      <c r="P6129" s="166"/>
      <c r="Q6129" s="164"/>
      <c r="R6129" s="165"/>
      <c r="S6129" s="138"/>
      <c r="T6129" s="138"/>
      <c r="U6129" s="138"/>
      <c r="V6129" s="138"/>
      <c r="W6129" s="166"/>
      <c r="X6129" s="135"/>
      <c r="Y6129" s="418">
        <f t="shared" si="874"/>
        <v>0</v>
      </c>
      <c r="Z6129" s="291">
        <f t="shared" si="875"/>
        <v>0</v>
      </c>
      <c r="AA6129" s="163"/>
      <c r="AB6129" s="177" t="str">
        <f t="shared" si="876"/>
        <v/>
      </c>
      <c r="AC6129" s="283" t="str">
        <f t="shared" si="877"/>
        <v/>
      </c>
      <c r="AD6129" s="283" t="str">
        <f t="shared" si="878"/>
        <v/>
      </c>
      <c r="AE6129" s="163"/>
      <c r="AF6129" s="162"/>
    </row>
    <row r="6130" spans="1:32">
      <c r="A6130" s="134">
        <v>6121</v>
      </c>
      <c r="B6130" s="136"/>
      <c r="C6130" s="146">
        <f t="shared" si="871"/>
        <v>0</v>
      </c>
      <c r="D6130" s="146">
        <f t="shared" si="872"/>
        <v>1</v>
      </c>
      <c r="E6130" s="146">
        <f t="shared" si="873"/>
        <v>1900</v>
      </c>
      <c r="F6130" s="137"/>
      <c r="G6130" s="287"/>
      <c r="H6130" s="137"/>
      <c r="I6130" s="134"/>
      <c r="J6130" s="204"/>
      <c r="K6130" s="133"/>
      <c r="L6130" s="134"/>
      <c r="M6130" s="133"/>
      <c r="N6130" s="134"/>
      <c r="O6130" s="134"/>
      <c r="P6130" s="166"/>
      <c r="Q6130" s="164"/>
      <c r="R6130" s="165"/>
      <c r="S6130" s="138"/>
      <c r="T6130" s="138"/>
      <c r="U6130" s="138"/>
      <c r="V6130" s="138"/>
      <c r="W6130" s="166"/>
      <c r="X6130" s="135"/>
      <c r="Y6130" s="418">
        <f t="shared" si="874"/>
        <v>0</v>
      </c>
      <c r="Z6130" s="291">
        <f t="shared" si="875"/>
        <v>0</v>
      </c>
      <c r="AA6130" s="163"/>
      <c r="AB6130" s="177" t="str">
        <f t="shared" si="876"/>
        <v/>
      </c>
      <c r="AC6130" s="283" t="str">
        <f t="shared" si="877"/>
        <v/>
      </c>
      <c r="AD6130" s="283" t="str">
        <f t="shared" si="878"/>
        <v/>
      </c>
      <c r="AE6130" s="163"/>
      <c r="AF6130" s="162"/>
    </row>
    <row r="6131" spans="1:32">
      <c r="A6131" s="134">
        <v>6122</v>
      </c>
      <c r="B6131" s="136"/>
      <c r="C6131" s="146">
        <f t="shared" si="871"/>
        <v>0</v>
      </c>
      <c r="D6131" s="146">
        <f t="shared" si="872"/>
        <v>1</v>
      </c>
      <c r="E6131" s="146">
        <f t="shared" si="873"/>
        <v>1900</v>
      </c>
      <c r="F6131" s="137"/>
      <c r="G6131" s="287"/>
      <c r="H6131" s="137"/>
      <c r="I6131" s="134"/>
      <c r="J6131" s="204"/>
      <c r="K6131" s="133"/>
      <c r="L6131" s="134"/>
      <c r="M6131" s="133"/>
      <c r="N6131" s="134"/>
      <c r="O6131" s="134"/>
      <c r="P6131" s="166"/>
      <c r="Q6131" s="164"/>
      <c r="R6131" s="165"/>
      <c r="S6131" s="138"/>
      <c r="T6131" s="138"/>
      <c r="U6131" s="138"/>
      <c r="V6131" s="138"/>
      <c r="W6131" s="166"/>
      <c r="X6131" s="135"/>
      <c r="Y6131" s="418">
        <f t="shared" si="874"/>
        <v>0</v>
      </c>
      <c r="Z6131" s="291">
        <f t="shared" si="875"/>
        <v>0</v>
      </c>
      <c r="AA6131" s="163"/>
      <c r="AB6131" s="177" t="str">
        <f t="shared" si="876"/>
        <v/>
      </c>
      <c r="AC6131" s="283" t="str">
        <f t="shared" si="877"/>
        <v/>
      </c>
      <c r="AD6131" s="283" t="str">
        <f t="shared" si="878"/>
        <v/>
      </c>
      <c r="AE6131" s="163"/>
      <c r="AF6131" s="162"/>
    </row>
    <row r="6132" spans="1:32">
      <c r="A6132" s="134">
        <v>6123</v>
      </c>
      <c r="B6132" s="136"/>
      <c r="C6132" s="146">
        <f t="shared" si="871"/>
        <v>0</v>
      </c>
      <c r="D6132" s="146">
        <f t="shared" si="872"/>
        <v>1</v>
      </c>
      <c r="E6132" s="146">
        <f t="shared" si="873"/>
        <v>1900</v>
      </c>
      <c r="F6132" s="137"/>
      <c r="G6132" s="287"/>
      <c r="H6132" s="137"/>
      <c r="I6132" s="134"/>
      <c r="J6132" s="204"/>
      <c r="K6132" s="133"/>
      <c r="L6132" s="134"/>
      <c r="M6132" s="133"/>
      <c r="N6132" s="134"/>
      <c r="O6132" s="134"/>
      <c r="P6132" s="166"/>
      <c r="Q6132" s="164"/>
      <c r="R6132" s="165"/>
      <c r="S6132" s="138"/>
      <c r="T6132" s="138"/>
      <c r="U6132" s="138"/>
      <c r="V6132" s="138"/>
      <c r="W6132" s="166"/>
      <c r="X6132" s="135"/>
      <c r="Y6132" s="418">
        <f t="shared" si="874"/>
        <v>0</v>
      </c>
      <c r="Z6132" s="291">
        <f t="shared" si="875"/>
        <v>0</v>
      </c>
      <c r="AA6132" s="163"/>
      <c r="AB6132" s="177" t="str">
        <f t="shared" si="876"/>
        <v/>
      </c>
      <c r="AC6132" s="283" t="str">
        <f t="shared" si="877"/>
        <v/>
      </c>
      <c r="AD6132" s="283" t="str">
        <f t="shared" si="878"/>
        <v/>
      </c>
      <c r="AE6132" s="163"/>
      <c r="AF6132" s="162"/>
    </row>
    <row r="6133" spans="1:32">
      <c r="A6133" s="134">
        <v>6124</v>
      </c>
      <c r="B6133" s="136"/>
      <c r="C6133" s="146">
        <f t="shared" si="871"/>
        <v>0</v>
      </c>
      <c r="D6133" s="146">
        <f t="shared" si="872"/>
        <v>1</v>
      </c>
      <c r="E6133" s="146">
        <f t="shared" si="873"/>
        <v>1900</v>
      </c>
      <c r="F6133" s="137"/>
      <c r="G6133" s="287"/>
      <c r="H6133" s="137"/>
      <c r="I6133" s="134"/>
      <c r="J6133" s="204"/>
      <c r="K6133" s="133"/>
      <c r="L6133" s="134"/>
      <c r="M6133" s="133"/>
      <c r="N6133" s="134"/>
      <c r="O6133" s="134"/>
      <c r="P6133" s="166"/>
      <c r="Q6133" s="164"/>
      <c r="R6133" s="165"/>
      <c r="S6133" s="138"/>
      <c r="T6133" s="138"/>
      <c r="U6133" s="138"/>
      <c r="V6133" s="138"/>
      <c r="W6133" s="166"/>
      <c r="X6133" s="135"/>
      <c r="Y6133" s="418">
        <f t="shared" si="874"/>
        <v>0</v>
      </c>
      <c r="Z6133" s="291">
        <f t="shared" si="875"/>
        <v>0</v>
      </c>
      <c r="AA6133" s="163"/>
      <c r="AB6133" s="177" t="str">
        <f t="shared" si="876"/>
        <v/>
      </c>
      <c r="AC6133" s="283" t="str">
        <f t="shared" si="877"/>
        <v/>
      </c>
      <c r="AD6133" s="283" t="str">
        <f t="shared" si="878"/>
        <v/>
      </c>
      <c r="AE6133" s="163"/>
      <c r="AF6133" s="162"/>
    </row>
    <row r="6134" spans="1:32">
      <c r="A6134" s="134">
        <v>6125</v>
      </c>
      <c r="B6134" s="136"/>
      <c r="C6134" s="146">
        <f t="shared" si="871"/>
        <v>0</v>
      </c>
      <c r="D6134" s="146">
        <f t="shared" si="872"/>
        <v>1</v>
      </c>
      <c r="E6134" s="146">
        <f t="shared" si="873"/>
        <v>1900</v>
      </c>
      <c r="F6134" s="137"/>
      <c r="G6134" s="287"/>
      <c r="H6134" s="137"/>
      <c r="I6134" s="134"/>
      <c r="J6134" s="204"/>
      <c r="K6134" s="133"/>
      <c r="L6134" s="134"/>
      <c r="M6134" s="133"/>
      <c r="N6134" s="134"/>
      <c r="O6134" s="134"/>
      <c r="P6134" s="166"/>
      <c r="Q6134" s="164"/>
      <c r="R6134" s="165"/>
      <c r="S6134" s="138"/>
      <c r="T6134" s="138"/>
      <c r="U6134" s="138"/>
      <c r="V6134" s="138"/>
      <c r="W6134" s="166"/>
      <c r="X6134" s="135"/>
      <c r="Y6134" s="418">
        <f t="shared" si="874"/>
        <v>0</v>
      </c>
      <c r="Z6134" s="291">
        <f t="shared" si="875"/>
        <v>0</v>
      </c>
      <c r="AA6134" s="163"/>
      <c r="AB6134" s="177" t="str">
        <f t="shared" si="876"/>
        <v/>
      </c>
      <c r="AC6134" s="283" t="str">
        <f t="shared" si="877"/>
        <v/>
      </c>
      <c r="AD6134" s="283" t="str">
        <f t="shared" si="878"/>
        <v/>
      </c>
      <c r="AE6134" s="163"/>
      <c r="AF6134" s="162"/>
    </row>
    <row r="6135" spans="1:32">
      <c r="A6135" s="134">
        <v>6126</v>
      </c>
      <c r="B6135" s="136"/>
      <c r="C6135" s="146">
        <f t="shared" si="871"/>
        <v>0</v>
      </c>
      <c r="D6135" s="146">
        <f t="shared" si="872"/>
        <v>1</v>
      </c>
      <c r="E6135" s="146">
        <f t="shared" si="873"/>
        <v>1900</v>
      </c>
      <c r="F6135" s="137"/>
      <c r="G6135" s="287"/>
      <c r="H6135" s="137"/>
      <c r="I6135" s="134"/>
      <c r="J6135" s="204"/>
      <c r="K6135" s="133"/>
      <c r="L6135" s="134"/>
      <c r="M6135" s="133"/>
      <c r="N6135" s="134"/>
      <c r="O6135" s="134"/>
      <c r="P6135" s="166"/>
      <c r="Q6135" s="164"/>
      <c r="R6135" s="165"/>
      <c r="S6135" s="138"/>
      <c r="T6135" s="138"/>
      <c r="U6135" s="138"/>
      <c r="V6135" s="138"/>
      <c r="W6135" s="166"/>
      <c r="X6135" s="135"/>
      <c r="Y6135" s="418">
        <f t="shared" si="874"/>
        <v>0</v>
      </c>
      <c r="Z6135" s="291">
        <f t="shared" si="875"/>
        <v>0</v>
      </c>
      <c r="AA6135" s="163"/>
      <c r="AB6135" s="177" t="str">
        <f t="shared" si="876"/>
        <v/>
      </c>
      <c r="AC6135" s="283" t="str">
        <f t="shared" si="877"/>
        <v/>
      </c>
      <c r="AD6135" s="283" t="str">
        <f t="shared" si="878"/>
        <v/>
      </c>
      <c r="AE6135" s="163"/>
      <c r="AF6135" s="162"/>
    </row>
    <row r="6136" spans="1:32">
      <c r="A6136" s="134">
        <v>6127</v>
      </c>
      <c r="B6136" s="136"/>
      <c r="C6136" s="146">
        <f t="shared" si="871"/>
        <v>0</v>
      </c>
      <c r="D6136" s="146">
        <f t="shared" si="872"/>
        <v>1</v>
      </c>
      <c r="E6136" s="146">
        <f t="shared" si="873"/>
        <v>1900</v>
      </c>
      <c r="F6136" s="137"/>
      <c r="G6136" s="287"/>
      <c r="H6136" s="137"/>
      <c r="I6136" s="134"/>
      <c r="J6136" s="204"/>
      <c r="K6136" s="133"/>
      <c r="L6136" s="134"/>
      <c r="M6136" s="133"/>
      <c r="N6136" s="134"/>
      <c r="O6136" s="134"/>
      <c r="P6136" s="166"/>
      <c r="Q6136" s="164"/>
      <c r="R6136" s="165"/>
      <c r="S6136" s="138"/>
      <c r="T6136" s="138"/>
      <c r="U6136" s="138"/>
      <c r="V6136" s="138"/>
      <c r="W6136" s="166"/>
      <c r="X6136" s="135"/>
      <c r="Y6136" s="418">
        <f t="shared" si="874"/>
        <v>0</v>
      </c>
      <c r="Z6136" s="291">
        <f t="shared" si="875"/>
        <v>0</v>
      </c>
      <c r="AA6136" s="163"/>
      <c r="AB6136" s="177" t="str">
        <f t="shared" si="876"/>
        <v/>
      </c>
      <c r="AC6136" s="283" t="str">
        <f t="shared" si="877"/>
        <v/>
      </c>
      <c r="AD6136" s="283" t="str">
        <f t="shared" si="878"/>
        <v/>
      </c>
      <c r="AE6136" s="163"/>
      <c r="AF6136" s="162"/>
    </row>
    <row r="6137" spans="1:32">
      <c r="A6137" s="134">
        <v>6128</v>
      </c>
      <c r="B6137" s="136"/>
      <c r="C6137" s="146">
        <f t="shared" si="871"/>
        <v>0</v>
      </c>
      <c r="D6137" s="146">
        <f t="shared" si="872"/>
        <v>1</v>
      </c>
      <c r="E6137" s="146">
        <f t="shared" si="873"/>
        <v>1900</v>
      </c>
      <c r="F6137" s="137"/>
      <c r="G6137" s="287"/>
      <c r="H6137" s="137"/>
      <c r="I6137" s="134"/>
      <c r="J6137" s="204"/>
      <c r="K6137" s="133"/>
      <c r="L6137" s="134"/>
      <c r="M6137" s="133"/>
      <c r="N6137" s="134"/>
      <c r="O6137" s="134"/>
      <c r="P6137" s="166"/>
      <c r="Q6137" s="164"/>
      <c r="R6137" s="165"/>
      <c r="S6137" s="138"/>
      <c r="T6137" s="138"/>
      <c r="U6137" s="138"/>
      <c r="V6137" s="138"/>
      <c r="W6137" s="166"/>
      <c r="X6137" s="135"/>
      <c r="Y6137" s="418">
        <f t="shared" si="874"/>
        <v>0</v>
      </c>
      <c r="Z6137" s="291">
        <f t="shared" si="875"/>
        <v>0</v>
      </c>
      <c r="AA6137" s="163"/>
      <c r="AB6137" s="177" t="str">
        <f t="shared" si="876"/>
        <v/>
      </c>
      <c r="AC6137" s="283" t="str">
        <f t="shared" si="877"/>
        <v/>
      </c>
      <c r="AD6137" s="283" t="str">
        <f t="shared" si="878"/>
        <v/>
      </c>
      <c r="AE6137" s="163"/>
      <c r="AF6137" s="162"/>
    </row>
    <row r="6138" spans="1:32">
      <c r="A6138" s="134">
        <v>6129</v>
      </c>
      <c r="B6138" s="136"/>
      <c r="C6138" s="146">
        <f t="shared" si="871"/>
        <v>0</v>
      </c>
      <c r="D6138" s="146">
        <f t="shared" si="872"/>
        <v>1</v>
      </c>
      <c r="E6138" s="146">
        <f t="shared" si="873"/>
        <v>1900</v>
      </c>
      <c r="F6138" s="137"/>
      <c r="G6138" s="287"/>
      <c r="H6138" s="137"/>
      <c r="I6138" s="134"/>
      <c r="J6138" s="204"/>
      <c r="K6138" s="133"/>
      <c r="L6138" s="134"/>
      <c r="M6138" s="133"/>
      <c r="N6138" s="134"/>
      <c r="O6138" s="134"/>
      <c r="P6138" s="166"/>
      <c r="Q6138" s="164"/>
      <c r="R6138" s="165"/>
      <c r="S6138" s="138"/>
      <c r="T6138" s="138"/>
      <c r="U6138" s="138"/>
      <c r="V6138" s="138"/>
      <c r="W6138" s="166"/>
      <c r="X6138" s="135"/>
      <c r="Y6138" s="418">
        <f t="shared" si="874"/>
        <v>0</v>
      </c>
      <c r="Z6138" s="291">
        <f t="shared" si="875"/>
        <v>0</v>
      </c>
      <c r="AA6138" s="163"/>
      <c r="AB6138" s="177" t="str">
        <f t="shared" si="876"/>
        <v/>
      </c>
      <c r="AC6138" s="283" t="str">
        <f t="shared" si="877"/>
        <v/>
      </c>
      <c r="AD6138" s="283" t="str">
        <f t="shared" si="878"/>
        <v/>
      </c>
      <c r="AE6138" s="163"/>
      <c r="AF6138" s="162"/>
    </row>
    <row r="6139" spans="1:32">
      <c r="A6139" s="134">
        <v>6130</v>
      </c>
      <c r="B6139" s="136"/>
      <c r="C6139" s="146">
        <f t="shared" si="871"/>
        <v>0</v>
      </c>
      <c r="D6139" s="146">
        <f t="shared" si="872"/>
        <v>1</v>
      </c>
      <c r="E6139" s="146">
        <f t="shared" si="873"/>
        <v>1900</v>
      </c>
      <c r="F6139" s="137"/>
      <c r="G6139" s="287"/>
      <c r="H6139" s="137"/>
      <c r="I6139" s="134"/>
      <c r="J6139" s="204"/>
      <c r="K6139" s="133"/>
      <c r="L6139" s="134"/>
      <c r="M6139" s="133"/>
      <c r="N6139" s="134"/>
      <c r="O6139" s="134"/>
      <c r="P6139" s="166"/>
      <c r="Q6139" s="164"/>
      <c r="R6139" s="165"/>
      <c r="S6139" s="138"/>
      <c r="T6139" s="138"/>
      <c r="U6139" s="138"/>
      <c r="V6139" s="138"/>
      <c r="W6139" s="166"/>
      <c r="X6139" s="135"/>
      <c r="Y6139" s="418">
        <f t="shared" si="874"/>
        <v>0</v>
      </c>
      <c r="Z6139" s="291">
        <f t="shared" si="875"/>
        <v>0</v>
      </c>
      <c r="AA6139" s="163"/>
      <c r="AB6139" s="177" t="str">
        <f t="shared" si="876"/>
        <v/>
      </c>
      <c r="AC6139" s="283" t="str">
        <f t="shared" si="877"/>
        <v/>
      </c>
      <c r="AD6139" s="283" t="str">
        <f t="shared" si="878"/>
        <v/>
      </c>
      <c r="AE6139" s="163"/>
      <c r="AF6139" s="162"/>
    </row>
    <row r="6140" spans="1:32">
      <c r="A6140" s="134">
        <v>6131</v>
      </c>
      <c r="B6140" s="136"/>
      <c r="C6140" s="146">
        <f t="shared" si="871"/>
        <v>0</v>
      </c>
      <c r="D6140" s="146">
        <f t="shared" si="872"/>
        <v>1</v>
      </c>
      <c r="E6140" s="146">
        <f t="shared" si="873"/>
        <v>1900</v>
      </c>
      <c r="F6140" s="137"/>
      <c r="G6140" s="287"/>
      <c r="H6140" s="137"/>
      <c r="I6140" s="134"/>
      <c r="J6140" s="204"/>
      <c r="K6140" s="133"/>
      <c r="L6140" s="134"/>
      <c r="M6140" s="133"/>
      <c r="N6140" s="134"/>
      <c r="O6140" s="134"/>
      <c r="P6140" s="166"/>
      <c r="Q6140" s="164"/>
      <c r="R6140" s="165"/>
      <c r="S6140" s="138"/>
      <c r="T6140" s="138"/>
      <c r="U6140" s="138"/>
      <c r="V6140" s="138"/>
      <c r="W6140" s="166"/>
      <c r="X6140" s="135"/>
      <c r="Y6140" s="418">
        <f t="shared" si="874"/>
        <v>0</v>
      </c>
      <c r="Z6140" s="291">
        <f t="shared" si="875"/>
        <v>0</v>
      </c>
      <c r="AA6140" s="163"/>
      <c r="AB6140" s="177" t="str">
        <f t="shared" si="876"/>
        <v/>
      </c>
      <c r="AC6140" s="283" t="str">
        <f t="shared" si="877"/>
        <v/>
      </c>
      <c r="AD6140" s="283" t="str">
        <f t="shared" si="878"/>
        <v/>
      </c>
      <c r="AE6140" s="163"/>
      <c r="AF6140" s="162"/>
    </row>
    <row r="6141" spans="1:32">
      <c r="A6141" s="134">
        <v>6132</v>
      </c>
      <c r="B6141" s="136"/>
      <c r="C6141" s="146">
        <f t="shared" si="871"/>
        <v>0</v>
      </c>
      <c r="D6141" s="146">
        <f t="shared" si="872"/>
        <v>1</v>
      </c>
      <c r="E6141" s="146">
        <f t="shared" si="873"/>
        <v>1900</v>
      </c>
      <c r="F6141" s="137"/>
      <c r="G6141" s="287"/>
      <c r="H6141" s="137"/>
      <c r="I6141" s="134"/>
      <c r="J6141" s="204"/>
      <c r="K6141" s="133"/>
      <c r="L6141" s="134"/>
      <c r="M6141" s="133"/>
      <c r="N6141" s="134"/>
      <c r="O6141" s="134"/>
      <c r="P6141" s="166"/>
      <c r="Q6141" s="164"/>
      <c r="R6141" s="165"/>
      <c r="S6141" s="138"/>
      <c r="T6141" s="138"/>
      <c r="U6141" s="138"/>
      <c r="V6141" s="138"/>
      <c r="W6141" s="166"/>
      <c r="X6141" s="135"/>
      <c r="Y6141" s="418">
        <f t="shared" si="874"/>
        <v>0</v>
      </c>
      <c r="Z6141" s="291">
        <f t="shared" si="875"/>
        <v>0</v>
      </c>
      <c r="AA6141" s="163"/>
      <c r="AB6141" s="177" t="str">
        <f t="shared" si="876"/>
        <v/>
      </c>
      <c r="AC6141" s="283" t="str">
        <f t="shared" si="877"/>
        <v/>
      </c>
      <c r="AD6141" s="283" t="str">
        <f t="shared" si="878"/>
        <v/>
      </c>
      <c r="AE6141" s="163"/>
      <c r="AF6141" s="162"/>
    </row>
    <row r="6142" spans="1:32">
      <c r="A6142" s="134">
        <v>6133</v>
      </c>
      <c r="B6142" s="136"/>
      <c r="C6142" s="146">
        <f t="shared" si="871"/>
        <v>0</v>
      </c>
      <c r="D6142" s="146">
        <f t="shared" si="872"/>
        <v>1</v>
      </c>
      <c r="E6142" s="146">
        <f t="shared" si="873"/>
        <v>1900</v>
      </c>
      <c r="F6142" s="137"/>
      <c r="G6142" s="287"/>
      <c r="H6142" s="137"/>
      <c r="I6142" s="134"/>
      <c r="J6142" s="204"/>
      <c r="K6142" s="133"/>
      <c r="L6142" s="134"/>
      <c r="M6142" s="133"/>
      <c r="N6142" s="134"/>
      <c r="O6142" s="134"/>
      <c r="P6142" s="166"/>
      <c r="Q6142" s="164"/>
      <c r="R6142" s="165"/>
      <c r="S6142" s="138"/>
      <c r="T6142" s="138"/>
      <c r="U6142" s="138"/>
      <c r="V6142" s="138"/>
      <c r="W6142" s="166"/>
      <c r="X6142" s="135"/>
      <c r="Y6142" s="418">
        <f t="shared" si="874"/>
        <v>0</v>
      </c>
      <c r="Z6142" s="291">
        <f t="shared" si="875"/>
        <v>0</v>
      </c>
      <c r="AA6142" s="163"/>
      <c r="AB6142" s="177" t="str">
        <f t="shared" si="876"/>
        <v/>
      </c>
      <c r="AC6142" s="283" t="str">
        <f t="shared" si="877"/>
        <v/>
      </c>
      <c r="AD6142" s="283" t="str">
        <f t="shared" si="878"/>
        <v/>
      </c>
      <c r="AE6142" s="163"/>
      <c r="AF6142" s="162"/>
    </row>
    <row r="6143" spans="1:32">
      <c r="A6143" s="134">
        <v>6134</v>
      </c>
      <c r="B6143" s="136"/>
      <c r="C6143" s="146">
        <f t="shared" si="871"/>
        <v>0</v>
      </c>
      <c r="D6143" s="146">
        <f t="shared" si="872"/>
        <v>1</v>
      </c>
      <c r="E6143" s="146">
        <f t="shared" si="873"/>
        <v>1900</v>
      </c>
      <c r="F6143" s="137"/>
      <c r="G6143" s="287"/>
      <c r="H6143" s="137"/>
      <c r="I6143" s="134"/>
      <c r="J6143" s="204"/>
      <c r="K6143" s="133"/>
      <c r="L6143" s="134"/>
      <c r="M6143" s="133"/>
      <c r="N6143" s="134"/>
      <c r="O6143" s="134"/>
      <c r="P6143" s="166"/>
      <c r="Q6143" s="164"/>
      <c r="R6143" s="165"/>
      <c r="S6143" s="138"/>
      <c r="T6143" s="138"/>
      <c r="U6143" s="138"/>
      <c r="V6143" s="138"/>
      <c r="W6143" s="166"/>
      <c r="X6143" s="135"/>
      <c r="Y6143" s="418">
        <f t="shared" si="874"/>
        <v>0</v>
      </c>
      <c r="Z6143" s="291">
        <f t="shared" si="875"/>
        <v>0</v>
      </c>
      <c r="AA6143" s="163"/>
      <c r="AB6143" s="177" t="str">
        <f t="shared" si="876"/>
        <v/>
      </c>
      <c r="AC6143" s="283" t="str">
        <f t="shared" si="877"/>
        <v/>
      </c>
      <c r="AD6143" s="283" t="str">
        <f t="shared" si="878"/>
        <v/>
      </c>
      <c r="AE6143" s="163"/>
      <c r="AF6143" s="162"/>
    </row>
    <row r="6144" spans="1:32">
      <c r="A6144" s="134">
        <v>6135</v>
      </c>
      <c r="B6144" s="136"/>
      <c r="C6144" s="146">
        <f t="shared" si="871"/>
        <v>0</v>
      </c>
      <c r="D6144" s="146">
        <f t="shared" si="872"/>
        <v>1</v>
      </c>
      <c r="E6144" s="146">
        <f t="shared" si="873"/>
        <v>1900</v>
      </c>
      <c r="F6144" s="137"/>
      <c r="G6144" s="287"/>
      <c r="H6144" s="137"/>
      <c r="I6144" s="134"/>
      <c r="J6144" s="204"/>
      <c r="K6144" s="133"/>
      <c r="L6144" s="134"/>
      <c r="M6144" s="133"/>
      <c r="N6144" s="134"/>
      <c r="O6144" s="134"/>
      <c r="P6144" s="166"/>
      <c r="Q6144" s="164"/>
      <c r="R6144" s="165"/>
      <c r="S6144" s="138"/>
      <c r="T6144" s="138"/>
      <c r="U6144" s="138"/>
      <c r="V6144" s="138"/>
      <c r="W6144" s="166"/>
      <c r="X6144" s="135"/>
      <c r="Y6144" s="418">
        <f t="shared" si="874"/>
        <v>0</v>
      </c>
      <c r="Z6144" s="291">
        <f t="shared" si="875"/>
        <v>0</v>
      </c>
      <c r="AA6144" s="163"/>
      <c r="AB6144" s="177" t="str">
        <f t="shared" si="876"/>
        <v/>
      </c>
      <c r="AC6144" s="283" t="str">
        <f t="shared" si="877"/>
        <v/>
      </c>
      <c r="AD6144" s="283" t="str">
        <f t="shared" si="878"/>
        <v/>
      </c>
      <c r="AE6144" s="163"/>
      <c r="AF6144" s="162"/>
    </row>
    <row r="6145" spans="1:32">
      <c r="A6145" s="134">
        <v>6136</v>
      </c>
      <c r="B6145" s="136"/>
      <c r="C6145" s="146">
        <f t="shared" si="871"/>
        <v>0</v>
      </c>
      <c r="D6145" s="146">
        <f t="shared" si="872"/>
        <v>1</v>
      </c>
      <c r="E6145" s="146">
        <f t="shared" si="873"/>
        <v>1900</v>
      </c>
      <c r="F6145" s="137"/>
      <c r="G6145" s="287"/>
      <c r="H6145" s="137"/>
      <c r="I6145" s="134"/>
      <c r="J6145" s="204"/>
      <c r="K6145" s="133"/>
      <c r="L6145" s="134"/>
      <c r="M6145" s="133"/>
      <c r="N6145" s="134"/>
      <c r="O6145" s="134"/>
      <c r="P6145" s="166"/>
      <c r="Q6145" s="164"/>
      <c r="R6145" s="165"/>
      <c r="S6145" s="138"/>
      <c r="T6145" s="138"/>
      <c r="U6145" s="138"/>
      <c r="V6145" s="138"/>
      <c r="W6145" s="166"/>
      <c r="X6145" s="135"/>
      <c r="Y6145" s="418">
        <f t="shared" si="874"/>
        <v>0</v>
      </c>
      <c r="Z6145" s="291">
        <f t="shared" si="875"/>
        <v>0</v>
      </c>
      <c r="AA6145" s="163"/>
      <c r="AB6145" s="177" t="str">
        <f t="shared" si="876"/>
        <v/>
      </c>
      <c r="AC6145" s="283" t="str">
        <f t="shared" si="877"/>
        <v/>
      </c>
      <c r="AD6145" s="283" t="str">
        <f t="shared" si="878"/>
        <v/>
      </c>
      <c r="AE6145" s="163"/>
      <c r="AF6145" s="162"/>
    </row>
    <row r="6146" spans="1:32">
      <c r="A6146" s="134">
        <v>6137</v>
      </c>
      <c r="B6146" s="136"/>
      <c r="C6146" s="146">
        <f t="shared" si="871"/>
        <v>0</v>
      </c>
      <c r="D6146" s="146">
        <f t="shared" si="872"/>
        <v>1</v>
      </c>
      <c r="E6146" s="146">
        <f t="shared" si="873"/>
        <v>1900</v>
      </c>
      <c r="F6146" s="137"/>
      <c r="G6146" s="287"/>
      <c r="H6146" s="137"/>
      <c r="I6146" s="134"/>
      <c r="J6146" s="204"/>
      <c r="K6146" s="133"/>
      <c r="L6146" s="134"/>
      <c r="M6146" s="133"/>
      <c r="N6146" s="134"/>
      <c r="O6146" s="134"/>
      <c r="P6146" s="166"/>
      <c r="Q6146" s="164"/>
      <c r="R6146" s="165"/>
      <c r="S6146" s="138"/>
      <c r="T6146" s="138"/>
      <c r="U6146" s="138"/>
      <c r="V6146" s="138"/>
      <c r="W6146" s="166"/>
      <c r="X6146" s="135"/>
      <c r="Y6146" s="418">
        <f t="shared" si="874"/>
        <v>0</v>
      </c>
      <c r="Z6146" s="291">
        <f t="shared" si="875"/>
        <v>0</v>
      </c>
      <c r="AA6146" s="163"/>
      <c r="AB6146" s="177" t="str">
        <f t="shared" si="876"/>
        <v/>
      </c>
      <c r="AC6146" s="283" t="str">
        <f t="shared" si="877"/>
        <v/>
      </c>
      <c r="AD6146" s="283" t="str">
        <f t="shared" si="878"/>
        <v/>
      </c>
      <c r="AE6146" s="163"/>
      <c r="AF6146" s="162"/>
    </row>
    <row r="6147" spans="1:32">
      <c r="A6147" s="134">
        <v>6138</v>
      </c>
      <c r="B6147" s="136"/>
      <c r="C6147" s="146">
        <f t="shared" si="871"/>
        <v>0</v>
      </c>
      <c r="D6147" s="146">
        <f t="shared" si="872"/>
        <v>1</v>
      </c>
      <c r="E6147" s="146">
        <f t="shared" si="873"/>
        <v>1900</v>
      </c>
      <c r="F6147" s="137"/>
      <c r="G6147" s="287"/>
      <c r="H6147" s="137"/>
      <c r="I6147" s="134"/>
      <c r="J6147" s="204"/>
      <c r="K6147" s="133"/>
      <c r="L6147" s="134"/>
      <c r="M6147" s="133"/>
      <c r="N6147" s="134"/>
      <c r="O6147" s="134"/>
      <c r="P6147" s="166"/>
      <c r="Q6147" s="164"/>
      <c r="R6147" s="165"/>
      <c r="S6147" s="138"/>
      <c r="T6147" s="138"/>
      <c r="U6147" s="138"/>
      <c r="V6147" s="138"/>
      <c r="W6147" s="166"/>
      <c r="X6147" s="135"/>
      <c r="Y6147" s="418">
        <f t="shared" si="874"/>
        <v>0</v>
      </c>
      <c r="Z6147" s="291">
        <f t="shared" si="875"/>
        <v>0</v>
      </c>
      <c r="AA6147" s="163"/>
      <c r="AB6147" s="177" t="str">
        <f t="shared" si="876"/>
        <v/>
      </c>
      <c r="AC6147" s="283" t="str">
        <f t="shared" si="877"/>
        <v/>
      </c>
      <c r="AD6147" s="283" t="str">
        <f t="shared" si="878"/>
        <v/>
      </c>
      <c r="AE6147" s="163"/>
      <c r="AF6147" s="162"/>
    </row>
    <row r="6148" spans="1:32">
      <c r="A6148" s="134">
        <v>6139</v>
      </c>
      <c r="B6148" s="136"/>
      <c r="C6148" s="146">
        <f t="shared" si="871"/>
        <v>0</v>
      </c>
      <c r="D6148" s="146">
        <f t="shared" si="872"/>
        <v>1</v>
      </c>
      <c r="E6148" s="146">
        <f t="shared" si="873"/>
        <v>1900</v>
      </c>
      <c r="F6148" s="137"/>
      <c r="G6148" s="287"/>
      <c r="H6148" s="137"/>
      <c r="I6148" s="134"/>
      <c r="J6148" s="204"/>
      <c r="K6148" s="133"/>
      <c r="L6148" s="134"/>
      <c r="M6148" s="133"/>
      <c r="N6148" s="134"/>
      <c r="O6148" s="134"/>
      <c r="P6148" s="166"/>
      <c r="Q6148" s="164"/>
      <c r="R6148" s="165"/>
      <c r="S6148" s="138"/>
      <c r="T6148" s="138"/>
      <c r="U6148" s="138"/>
      <c r="V6148" s="138"/>
      <c r="W6148" s="166"/>
      <c r="X6148" s="135"/>
      <c r="Y6148" s="418">
        <f t="shared" si="874"/>
        <v>0</v>
      </c>
      <c r="Z6148" s="291">
        <f t="shared" si="875"/>
        <v>0</v>
      </c>
      <c r="AA6148" s="163"/>
      <c r="AB6148" s="177" t="str">
        <f t="shared" si="876"/>
        <v/>
      </c>
      <c r="AC6148" s="283" t="str">
        <f t="shared" si="877"/>
        <v/>
      </c>
      <c r="AD6148" s="283" t="str">
        <f t="shared" si="878"/>
        <v/>
      </c>
      <c r="AE6148" s="163"/>
      <c r="AF6148" s="162"/>
    </row>
    <row r="6149" spans="1:32">
      <c r="A6149" s="134">
        <v>6140</v>
      </c>
      <c r="B6149" s="136"/>
      <c r="C6149" s="146">
        <f t="shared" si="871"/>
        <v>0</v>
      </c>
      <c r="D6149" s="146">
        <f t="shared" si="872"/>
        <v>1</v>
      </c>
      <c r="E6149" s="146">
        <f t="shared" si="873"/>
        <v>1900</v>
      </c>
      <c r="F6149" s="137"/>
      <c r="G6149" s="287"/>
      <c r="H6149" s="137"/>
      <c r="I6149" s="134"/>
      <c r="J6149" s="204"/>
      <c r="K6149" s="133"/>
      <c r="L6149" s="134"/>
      <c r="M6149" s="133"/>
      <c r="N6149" s="134"/>
      <c r="O6149" s="134"/>
      <c r="P6149" s="166"/>
      <c r="Q6149" s="164"/>
      <c r="R6149" s="165"/>
      <c r="S6149" s="138"/>
      <c r="T6149" s="138"/>
      <c r="U6149" s="138"/>
      <c r="V6149" s="138"/>
      <c r="W6149" s="166"/>
      <c r="X6149" s="135"/>
      <c r="Y6149" s="418">
        <f t="shared" si="874"/>
        <v>0</v>
      </c>
      <c r="Z6149" s="291">
        <f t="shared" si="875"/>
        <v>0</v>
      </c>
      <c r="AA6149" s="163"/>
      <c r="AB6149" s="177" t="str">
        <f t="shared" si="876"/>
        <v/>
      </c>
      <c r="AC6149" s="283" t="str">
        <f t="shared" si="877"/>
        <v/>
      </c>
      <c r="AD6149" s="283" t="str">
        <f t="shared" si="878"/>
        <v/>
      </c>
      <c r="AE6149" s="163"/>
      <c r="AF6149" s="162"/>
    </row>
    <row r="6150" spans="1:32">
      <c r="A6150" s="134">
        <v>6141</v>
      </c>
      <c r="B6150" s="136"/>
      <c r="C6150" s="146">
        <f t="shared" si="871"/>
        <v>0</v>
      </c>
      <c r="D6150" s="146">
        <f t="shared" si="872"/>
        <v>1</v>
      </c>
      <c r="E6150" s="146">
        <f t="shared" si="873"/>
        <v>1900</v>
      </c>
      <c r="F6150" s="137"/>
      <c r="G6150" s="287"/>
      <c r="H6150" s="137"/>
      <c r="I6150" s="134"/>
      <c r="J6150" s="204"/>
      <c r="K6150" s="133"/>
      <c r="L6150" s="134"/>
      <c r="M6150" s="133"/>
      <c r="N6150" s="134"/>
      <c r="O6150" s="134"/>
      <c r="P6150" s="166"/>
      <c r="Q6150" s="164"/>
      <c r="R6150" s="165"/>
      <c r="S6150" s="138"/>
      <c r="T6150" s="138"/>
      <c r="U6150" s="138"/>
      <c r="V6150" s="138"/>
      <c r="W6150" s="166"/>
      <c r="X6150" s="135"/>
      <c r="Y6150" s="418">
        <f t="shared" si="874"/>
        <v>0</v>
      </c>
      <c r="Z6150" s="291">
        <f t="shared" si="875"/>
        <v>0</v>
      </c>
      <c r="AA6150" s="163"/>
      <c r="AB6150" s="177" t="str">
        <f t="shared" si="876"/>
        <v/>
      </c>
      <c r="AC6150" s="283" t="str">
        <f t="shared" si="877"/>
        <v/>
      </c>
      <c r="AD6150" s="283" t="str">
        <f t="shared" si="878"/>
        <v/>
      </c>
      <c r="AE6150" s="163"/>
      <c r="AF6150" s="162"/>
    </row>
    <row r="6151" spans="1:32">
      <c r="A6151" s="134">
        <v>6142</v>
      </c>
      <c r="B6151" s="136"/>
      <c r="C6151" s="146">
        <f t="shared" si="871"/>
        <v>0</v>
      </c>
      <c r="D6151" s="146">
        <f t="shared" si="872"/>
        <v>1</v>
      </c>
      <c r="E6151" s="146">
        <f t="shared" si="873"/>
        <v>1900</v>
      </c>
      <c r="F6151" s="137"/>
      <c r="G6151" s="287"/>
      <c r="H6151" s="137"/>
      <c r="I6151" s="134"/>
      <c r="J6151" s="204"/>
      <c r="K6151" s="133"/>
      <c r="L6151" s="134"/>
      <c r="M6151" s="133"/>
      <c r="N6151" s="134"/>
      <c r="O6151" s="134"/>
      <c r="P6151" s="166"/>
      <c r="Q6151" s="164"/>
      <c r="R6151" s="165"/>
      <c r="S6151" s="138"/>
      <c r="T6151" s="138"/>
      <c r="U6151" s="138"/>
      <c r="V6151" s="138"/>
      <c r="W6151" s="166"/>
      <c r="X6151" s="135"/>
      <c r="Y6151" s="418">
        <f t="shared" si="874"/>
        <v>0</v>
      </c>
      <c r="Z6151" s="291">
        <f t="shared" si="875"/>
        <v>0</v>
      </c>
      <c r="AA6151" s="163"/>
      <c r="AB6151" s="177" t="str">
        <f t="shared" si="876"/>
        <v/>
      </c>
      <c r="AC6151" s="283" t="str">
        <f t="shared" si="877"/>
        <v/>
      </c>
      <c r="AD6151" s="283" t="str">
        <f t="shared" si="878"/>
        <v/>
      </c>
      <c r="AE6151" s="163"/>
      <c r="AF6151" s="162"/>
    </row>
    <row r="6152" spans="1:32">
      <c r="A6152" s="134">
        <v>6143</v>
      </c>
      <c r="B6152" s="136"/>
      <c r="C6152" s="146">
        <f t="shared" si="871"/>
        <v>0</v>
      </c>
      <c r="D6152" s="146">
        <f t="shared" si="872"/>
        <v>1</v>
      </c>
      <c r="E6152" s="146">
        <f t="shared" si="873"/>
        <v>1900</v>
      </c>
      <c r="F6152" s="137"/>
      <c r="G6152" s="287"/>
      <c r="H6152" s="137"/>
      <c r="I6152" s="134"/>
      <c r="J6152" s="204"/>
      <c r="K6152" s="133"/>
      <c r="L6152" s="134"/>
      <c r="M6152" s="133"/>
      <c r="N6152" s="134"/>
      <c r="O6152" s="134"/>
      <c r="P6152" s="166"/>
      <c r="Q6152" s="164"/>
      <c r="R6152" s="165"/>
      <c r="S6152" s="138"/>
      <c r="T6152" s="138"/>
      <c r="U6152" s="138"/>
      <c r="V6152" s="138"/>
      <c r="W6152" s="166"/>
      <c r="X6152" s="135"/>
      <c r="Y6152" s="418">
        <f t="shared" si="874"/>
        <v>0</v>
      </c>
      <c r="Z6152" s="291">
        <f t="shared" si="875"/>
        <v>0</v>
      </c>
      <c r="AA6152" s="163"/>
      <c r="AB6152" s="177" t="str">
        <f t="shared" si="876"/>
        <v/>
      </c>
      <c r="AC6152" s="283" t="str">
        <f t="shared" si="877"/>
        <v/>
      </c>
      <c r="AD6152" s="283" t="str">
        <f t="shared" si="878"/>
        <v/>
      </c>
      <c r="AE6152" s="163"/>
      <c r="AF6152" s="162"/>
    </row>
    <row r="6153" spans="1:32">
      <c r="A6153" s="134">
        <v>6144</v>
      </c>
      <c r="B6153" s="136"/>
      <c r="C6153" s="146">
        <f t="shared" si="871"/>
        <v>0</v>
      </c>
      <c r="D6153" s="146">
        <f t="shared" si="872"/>
        <v>1</v>
      </c>
      <c r="E6153" s="146">
        <f t="shared" si="873"/>
        <v>1900</v>
      </c>
      <c r="F6153" s="137"/>
      <c r="G6153" s="287"/>
      <c r="H6153" s="137"/>
      <c r="I6153" s="134"/>
      <c r="J6153" s="204"/>
      <c r="K6153" s="133"/>
      <c r="L6153" s="134"/>
      <c r="M6153" s="133"/>
      <c r="N6153" s="134"/>
      <c r="O6153" s="134"/>
      <c r="P6153" s="166"/>
      <c r="Q6153" s="164"/>
      <c r="R6153" s="165"/>
      <c r="S6153" s="138"/>
      <c r="T6153" s="138"/>
      <c r="U6153" s="138"/>
      <c r="V6153" s="138"/>
      <c r="W6153" s="166"/>
      <c r="X6153" s="135"/>
      <c r="Y6153" s="418">
        <f t="shared" si="874"/>
        <v>0</v>
      </c>
      <c r="Z6153" s="291">
        <f t="shared" si="875"/>
        <v>0</v>
      </c>
      <c r="AA6153" s="163"/>
      <c r="AB6153" s="177" t="str">
        <f t="shared" si="876"/>
        <v/>
      </c>
      <c r="AC6153" s="283" t="str">
        <f t="shared" si="877"/>
        <v/>
      </c>
      <c r="AD6153" s="283" t="str">
        <f t="shared" si="878"/>
        <v/>
      </c>
      <c r="AE6153" s="163"/>
      <c r="AF6153" s="162"/>
    </row>
    <row r="6154" spans="1:32">
      <c r="A6154" s="134">
        <v>6145</v>
      </c>
      <c r="B6154" s="136"/>
      <c r="C6154" s="146">
        <f t="shared" si="871"/>
        <v>0</v>
      </c>
      <c r="D6154" s="146">
        <f t="shared" si="872"/>
        <v>1</v>
      </c>
      <c r="E6154" s="146">
        <f t="shared" si="873"/>
        <v>1900</v>
      </c>
      <c r="F6154" s="137"/>
      <c r="G6154" s="287"/>
      <c r="H6154" s="137"/>
      <c r="I6154" s="134"/>
      <c r="J6154" s="204"/>
      <c r="K6154" s="133"/>
      <c r="L6154" s="134"/>
      <c r="M6154" s="133"/>
      <c r="N6154" s="134"/>
      <c r="O6154" s="134"/>
      <c r="P6154" s="166"/>
      <c r="Q6154" s="164"/>
      <c r="R6154" s="165"/>
      <c r="S6154" s="138"/>
      <c r="T6154" s="138"/>
      <c r="U6154" s="138"/>
      <c r="V6154" s="138"/>
      <c r="W6154" s="166"/>
      <c r="X6154" s="135"/>
      <c r="Y6154" s="418">
        <f t="shared" si="874"/>
        <v>0</v>
      </c>
      <c r="Z6154" s="291">
        <f t="shared" si="875"/>
        <v>0</v>
      </c>
      <c r="AA6154" s="163"/>
      <c r="AB6154" s="177" t="str">
        <f t="shared" si="876"/>
        <v/>
      </c>
      <c r="AC6154" s="283" t="str">
        <f t="shared" si="877"/>
        <v/>
      </c>
      <c r="AD6154" s="283" t="str">
        <f t="shared" si="878"/>
        <v/>
      </c>
      <c r="AE6154" s="163"/>
      <c r="AF6154" s="162"/>
    </row>
    <row r="6155" spans="1:32">
      <c r="A6155" s="134">
        <v>6146</v>
      </c>
      <c r="B6155" s="136"/>
      <c r="C6155" s="146">
        <f t="shared" ref="C6155:C6218" si="879">DAY(B6155)</f>
        <v>0</v>
      </c>
      <c r="D6155" s="146">
        <f t="shared" ref="D6155:D6218" si="880">MONTH(B6155)</f>
        <v>1</v>
      </c>
      <c r="E6155" s="146">
        <f t="shared" ref="E6155:E6218" si="881">YEAR(B6155)</f>
        <v>1900</v>
      </c>
      <c r="F6155" s="137"/>
      <c r="G6155" s="287"/>
      <c r="H6155" s="137"/>
      <c r="I6155" s="134"/>
      <c r="J6155" s="204"/>
      <c r="K6155" s="133"/>
      <c r="L6155" s="134"/>
      <c r="M6155" s="133"/>
      <c r="N6155" s="134"/>
      <c r="O6155" s="134"/>
      <c r="P6155" s="166"/>
      <c r="Q6155" s="164"/>
      <c r="R6155" s="165"/>
      <c r="S6155" s="138"/>
      <c r="T6155" s="138"/>
      <c r="U6155" s="138"/>
      <c r="V6155" s="138"/>
      <c r="W6155" s="166"/>
      <c r="X6155" s="135"/>
      <c r="Y6155" s="418">
        <f t="shared" ref="Y6155:Y6218" si="882">X6155*U6155</f>
        <v>0</v>
      </c>
      <c r="Z6155" s="291">
        <f t="shared" ref="Z6155:Z6218" si="883">Y6155*1.1</f>
        <v>0</v>
      </c>
      <c r="AA6155" s="163"/>
      <c r="AB6155" s="177" t="str">
        <f t="shared" ref="AB6155:AB6218" si="884">IF(S6155="","",IF(S6155-U6155=0,"Full","No"))</f>
        <v/>
      </c>
      <c r="AC6155" s="283" t="str">
        <f t="shared" ref="AC6155:AC6218" si="885">IF(AND(S6155&gt;U6155,V6155=0),"Lost",IF(AND(S6155&gt;U6155,V6155&lt;(S6155-U6155)),"Lost",""))</f>
        <v/>
      </c>
      <c r="AD6155" s="283" t="str">
        <f t="shared" ref="AD6155:AD6218" si="886">IF(AND(S6155&gt;U6155,V6155=0),S6155-U6155,IF(AND(S6155&gt;U6155,V6155&lt;(S6155-U6155)),S6155-(U6155+V6155),""))</f>
        <v/>
      </c>
      <c r="AE6155" s="163"/>
      <c r="AF6155" s="162"/>
    </row>
    <row r="6156" spans="1:32">
      <c r="A6156" s="134">
        <v>6147</v>
      </c>
      <c r="B6156" s="136"/>
      <c r="C6156" s="146">
        <f t="shared" si="879"/>
        <v>0</v>
      </c>
      <c r="D6156" s="146">
        <f t="shared" si="880"/>
        <v>1</v>
      </c>
      <c r="E6156" s="146">
        <f t="shared" si="881"/>
        <v>1900</v>
      </c>
      <c r="F6156" s="137"/>
      <c r="G6156" s="287"/>
      <c r="H6156" s="137"/>
      <c r="I6156" s="134"/>
      <c r="J6156" s="204"/>
      <c r="K6156" s="133"/>
      <c r="L6156" s="134"/>
      <c r="M6156" s="133"/>
      <c r="N6156" s="134"/>
      <c r="O6156" s="134"/>
      <c r="P6156" s="166"/>
      <c r="Q6156" s="164"/>
      <c r="R6156" s="165"/>
      <c r="S6156" s="138"/>
      <c r="T6156" s="138"/>
      <c r="U6156" s="138"/>
      <c r="V6156" s="138"/>
      <c r="W6156" s="166"/>
      <c r="X6156" s="135"/>
      <c r="Y6156" s="418">
        <f t="shared" si="882"/>
        <v>0</v>
      </c>
      <c r="Z6156" s="291">
        <f t="shared" si="883"/>
        <v>0</v>
      </c>
      <c r="AA6156" s="163"/>
      <c r="AB6156" s="177" t="str">
        <f t="shared" si="884"/>
        <v/>
      </c>
      <c r="AC6156" s="283" t="str">
        <f t="shared" si="885"/>
        <v/>
      </c>
      <c r="AD6156" s="283" t="str">
        <f t="shared" si="886"/>
        <v/>
      </c>
      <c r="AE6156" s="163"/>
      <c r="AF6156" s="162"/>
    </row>
    <row r="6157" spans="1:32">
      <c r="A6157" s="134">
        <v>6148</v>
      </c>
      <c r="B6157" s="136"/>
      <c r="C6157" s="146">
        <f t="shared" si="879"/>
        <v>0</v>
      </c>
      <c r="D6157" s="146">
        <f t="shared" si="880"/>
        <v>1</v>
      </c>
      <c r="E6157" s="146">
        <f t="shared" si="881"/>
        <v>1900</v>
      </c>
      <c r="F6157" s="137"/>
      <c r="G6157" s="287"/>
      <c r="H6157" s="137"/>
      <c r="I6157" s="134"/>
      <c r="J6157" s="204"/>
      <c r="K6157" s="133"/>
      <c r="L6157" s="134"/>
      <c r="M6157" s="133"/>
      <c r="N6157" s="134"/>
      <c r="O6157" s="134"/>
      <c r="P6157" s="166"/>
      <c r="Q6157" s="164"/>
      <c r="R6157" s="165"/>
      <c r="S6157" s="138"/>
      <c r="T6157" s="138"/>
      <c r="U6157" s="138"/>
      <c r="V6157" s="138"/>
      <c r="W6157" s="166"/>
      <c r="X6157" s="135"/>
      <c r="Y6157" s="418">
        <f t="shared" si="882"/>
        <v>0</v>
      </c>
      <c r="Z6157" s="291">
        <f t="shared" si="883"/>
        <v>0</v>
      </c>
      <c r="AA6157" s="163"/>
      <c r="AB6157" s="177" t="str">
        <f t="shared" si="884"/>
        <v/>
      </c>
      <c r="AC6157" s="283" t="str">
        <f t="shared" si="885"/>
        <v/>
      </c>
      <c r="AD6157" s="283" t="str">
        <f t="shared" si="886"/>
        <v/>
      </c>
      <c r="AE6157" s="163"/>
      <c r="AF6157" s="162"/>
    </row>
    <row r="6158" spans="1:32">
      <c r="A6158" s="134">
        <v>6149</v>
      </c>
      <c r="B6158" s="136"/>
      <c r="C6158" s="146">
        <f t="shared" si="879"/>
        <v>0</v>
      </c>
      <c r="D6158" s="146">
        <f t="shared" si="880"/>
        <v>1</v>
      </c>
      <c r="E6158" s="146">
        <f t="shared" si="881"/>
        <v>1900</v>
      </c>
      <c r="F6158" s="137"/>
      <c r="G6158" s="287"/>
      <c r="H6158" s="137"/>
      <c r="I6158" s="134"/>
      <c r="J6158" s="204"/>
      <c r="K6158" s="133"/>
      <c r="L6158" s="134"/>
      <c r="M6158" s="133"/>
      <c r="N6158" s="134"/>
      <c r="O6158" s="134"/>
      <c r="P6158" s="166"/>
      <c r="Q6158" s="164"/>
      <c r="R6158" s="165"/>
      <c r="S6158" s="138"/>
      <c r="T6158" s="138"/>
      <c r="U6158" s="138"/>
      <c r="V6158" s="138"/>
      <c r="W6158" s="166"/>
      <c r="X6158" s="135"/>
      <c r="Y6158" s="418">
        <f t="shared" si="882"/>
        <v>0</v>
      </c>
      <c r="Z6158" s="291">
        <f t="shared" si="883"/>
        <v>0</v>
      </c>
      <c r="AA6158" s="163"/>
      <c r="AB6158" s="177" t="str">
        <f t="shared" si="884"/>
        <v/>
      </c>
      <c r="AC6158" s="283" t="str">
        <f t="shared" si="885"/>
        <v/>
      </c>
      <c r="AD6158" s="283" t="str">
        <f t="shared" si="886"/>
        <v/>
      </c>
      <c r="AE6158" s="163"/>
      <c r="AF6158" s="162"/>
    </row>
    <row r="6159" spans="1:32">
      <c r="A6159" s="134">
        <v>6150</v>
      </c>
      <c r="B6159" s="136"/>
      <c r="C6159" s="146">
        <f t="shared" si="879"/>
        <v>0</v>
      </c>
      <c r="D6159" s="146">
        <f t="shared" si="880"/>
        <v>1</v>
      </c>
      <c r="E6159" s="146">
        <f t="shared" si="881"/>
        <v>1900</v>
      </c>
      <c r="F6159" s="137"/>
      <c r="G6159" s="287"/>
      <c r="H6159" s="137"/>
      <c r="I6159" s="134"/>
      <c r="J6159" s="204"/>
      <c r="K6159" s="133"/>
      <c r="L6159" s="134"/>
      <c r="M6159" s="133"/>
      <c r="N6159" s="134"/>
      <c r="O6159" s="134"/>
      <c r="P6159" s="166"/>
      <c r="Q6159" s="164"/>
      <c r="R6159" s="165"/>
      <c r="S6159" s="138"/>
      <c r="T6159" s="138"/>
      <c r="U6159" s="138"/>
      <c r="V6159" s="138"/>
      <c r="W6159" s="166"/>
      <c r="X6159" s="135"/>
      <c r="Y6159" s="418">
        <f t="shared" si="882"/>
        <v>0</v>
      </c>
      <c r="Z6159" s="291">
        <f t="shared" si="883"/>
        <v>0</v>
      </c>
      <c r="AA6159" s="163"/>
      <c r="AB6159" s="177" t="str">
        <f t="shared" si="884"/>
        <v/>
      </c>
      <c r="AC6159" s="283" t="str">
        <f t="shared" si="885"/>
        <v/>
      </c>
      <c r="AD6159" s="283" t="str">
        <f t="shared" si="886"/>
        <v/>
      </c>
      <c r="AE6159" s="163"/>
      <c r="AF6159" s="162"/>
    </row>
    <row r="6160" spans="1:32">
      <c r="A6160" s="134">
        <v>6151</v>
      </c>
      <c r="B6160" s="136"/>
      <c r="C6160" s="146">
        <f t="shared" si="879"/>
        <v>0</v>
      </c>
      <c r="D6160" s="146">
        <f t="shared" si="880"/>
        <v>1</v>
      </c>
      <c r="E6160" s="146">
        <f t="shared" si="881"/>
        <v>1900</v>
      </c>
      <c r="F6160" s="137"/>
      <c r="G6160" s="287"/>
      <c r="H6160" s="137"/>
      <c r="I6160" s="134"/>
      <c r="J6160" s="204"/>
      <c r="K6160" s="133"/>
      <c r="L6160" s="134"/>
      <c r="M6160" s="133"/>
      <c r="N6160" s="134"/>
      <c r="O6160" s="134"/>
      <c r="P6160" s="166"/>
      <c r="Q6160" s="164"/>
      <c r="R6160" s="165"/>
      <c r="S6160" s="138"/>
      <c r="T6160" s="138"/>
      <c r="U6160" s="138"/>
      <c r="V6160" s="138"/>
      <c r="W6160" s="166"/>
      <c r="X6160" s="135"/>
      <c r="Y6160" s="418">
        <f t="shared" si="882"/>
        <v>0</v>
      </c>
      <c r="Z6160" s="291">
        <f t="shared" si="883"/>
        <v>0</v>
      </c>
      <c r="AA6160" s="163"/>
      <c r="AB6160" s="177" t="str">
        <f t="shared" si="884"/>
        <v/>
      </c>
      <c r="AC6160" s="283" t="str">
        <f t="shared" si="885"/>
        <v/>
      </c>
      <c r="AD6160" s="283" t="str">
        <f t="shared" si="886"/>
        <v/>
      </c>
      <c r="AE6160" s="163"/>
      <c r="AF6160" s="162"/>
    </row>
    <row r="6161" spans="1:32">
      <c r="A6161" s="134">
        <v>6152</v>
      </c>
      <c r="B6161" s="136"/>
      <c r="C6161" s="146">
        <f t="shared" si="879"/>
        <v>0</v>
      </c>
      <c r="D6161" s="146">
        <f t="shared" si="880"/>
        <v>1</v>
      </c>
      <c r="E6161" s="146">
        <f t="shared" si="881"/>
        <v>1900</v>
      </c>
      <c r="F6161" s="137"/>
      <c r="G6161" s="287"/>
      <c r="H6161" s="137"/>
      <c r="I6161" s="134"/>
      <c r="J6161" s="204"/>
      <c r="K6161" s="133"/>
      <c r="L6161" s="134"/>
      <c r="M6161" s="133"/>
      <c r="N6161" s="134"/>
      <c r="O6161" s="134"/>
      <c r="P6161" s="166"/>
      <c r="Q6161" s="164"/>
      <c r="R6161" s="165"/>
      <c r="S6161" s="138"/>
      <c r="T6161" s="138"/>
      <c r="U6161" s="138"/>
      <c r="V6161" s="138"/>
      <c r="W6161" s="166"/>
      <c r="X6161" s="135"/>
      <c r="Y6161" s="418">
        <f t="shared" si="882"/>
        <v>0</v>
      </c>
      <c r="Z6161" s="291">
        <f t="shared" si="883"/>
        <v>0</v>
      </c>
      <c r="AA6161" s="163"/>
      <c r="AB6161" s="177" t="str">
        <f t="shared" si="884"/>
        <v/>
      </c>
      <c r="AC6161" s="283" t="str">
        <f t="shared" si="885"/>
        <v/>
      </c>
      <c r="AD6161" s="283" t="str">
        <f t="shared" si="886"/>
        <v/>
      </c>
      <c r="AE6161" s="163"/>
      <c r="AF6161" s="162"/>
    </row>
    <row r="6162" spans="1:32">
      <c r="A6162" s="134">
        <v>6153</v>
      </c>
      <c r="B6162" s="136"/>
      <c r="C6162" s="146">
        <f t="shared" si="879"/>
        <v>0</v>
      </c>
      <c r="D6162" s="146">
        <f t="shared" si="880"/>
        <v>1</v>
      </c>
      <c r="E6162" s="146">
        <f t="shared" si="881"/>
        <v>1900</v>
      </c>
      <c r="F6162" s="137"/>
      <c r="G6162" s="287"/>
      <c r="H6162" s="137"/>
      <c r="I6162" s="134"/>
      <c r="J6162" s="204"/>
      <c r="K6162" s="133"/>
      <c r="L6162" s="134"/>
      <c r="M6162" s="133"/>
      <c r="N6162" s="134"/>
      <c r="O6162" s="134"/>
      <c r="P6162" s="166"/>
      <c r="Q6162" s="164"/>
      <c r="R6162" s="165"/>
      <c r="S6162" s="138"/>
      <c r="T6162" s="138"/>
      <c r="U6162" s="138"/>
      <c r="V6162" s="138"/>
      <c r="W6162" s="166"/>
      <c r="X6162" s="135"/>
      <c r="Y6162" s="418">
        <f t="shared" si="882"/>
        <v>0</v>
      </c>
      <c r="Z6162" s="291">
        <f t="shared" si="883"/>
        <v>0</v>
      </c>
      <c r="AA6162" s="163"/>
      <c r="AB6162" s="177" t="str">
        <f t="shared" si="884"/>
        <v/>
      </c>
      <c r="AC6162" s="283" t="str">
        <f t="shared" si="885"/>
        <v/>
      </c>
      <c r="AD6162" s="283" t="str">
        <f t="shared" si="886"/>
        <v/>
      </c>
      <c r="AE6162" s="163"/>
      <c r="AF6162" s="162"/>
    </row>
    <row r="6163" spans="1:32">
      <c r="A6163" s="134">
        <v>6154</v>
      </c>
      <c r="B6163" s="136"/>
      <c r="C6163" s="146">
        <f t="shared" si="879"/>
        <v>0</v>
      </c>
      <c r="D6163" s="146">
        <f t="shared" si="880"/>
        <v>1</v>
      </c>
      <c r="E6163" s="146">
        <f t="shared" si="881"/>
        <v>1900</v>
      </c>
      <c r="F6163" s="137"/>
      <c r="G6163" s="287"/>
      <c r="H6163" s="137"/>
      <c r="I6163" s="134"/>
      <c r="J6163" s="204"/>
      <c r="K6163" s="133"/>
      <c r="L6163" s="134"/>
      <c r="M6163" s="133"/>
      <c r="N6163" s="134"/>
      <c r="O6163" s="134"/>
      <c r="P6163" s="166"/>
      <c r="Q6163" s="164"/>
      <c r="R6163" s="165"/>
      <c r="S6163" s="138"/>
      <c r="T6163" s="138"/>
      <c r="U6163" s="138"/>
      <c r="V6163" s="138"/>
      <c r="W6163" s="166"/>
      <c r="X6163" s="135"/>
      <c r="Y6163" s="418">
        <f t="shared" si="882"/>
        <v>0</v>
      </c>
      <c r="Z6163" s="291">
        <f t="shared" si="883"/>
        <v>0</v>
      </c>
      <c r="AA6163" s="163"/>
      <c r="AB6163" s="177" t="str">
        <f t="shared" si="884"/>
        <v/>
      </c>
      <c r="AC6163" s="283" t="str">
        <f t="shared" si="885"/>
        <v/>
      </c>
      <c r="AD6163" s="283" t="str">
        <f t="shared" si="886"/>
        <v/>
      </c>
      <c r="AE6163" s="163"/>
      <c r="AF6163" s="162"/>
    </row>
    <row r="6164" spans="1:32">
      <c r="A6164" s="134">
        <v>6155</v>
      </c>
      <c r="B6164" s="136"/>
      <c r="C6164" s="146">
        <f t="shared" si="879"/>
        <v>0</v>
      </c>
      <c r="D6164" s="146">
        <f t="shared" si="880"/>
        <v>1</v>
      </c>
      <c r="E6164" s="146">
        <f t="shared" si="881"/>
        <v>1900</v>
      </c>
      <c r="F6164" s="137"/>
      <c r="G6164" s="287"/>
      <c r="H6164" s="137"/>
      <c r="I6164" s="134"/>
      <c r="J6164" s="204"/>
      <c r="K6164" s="133"/>
      <c r="L6164" s="134"/>
      <c r="M6164" s="133"/>
      <c r="N6164" s="134"/>
      <c r="O6164" s="134"/>
      <c r="P6164" s="166"/>
      <c r="Q6164" s="164"/>
      <c r="R6164" s="165"/>
      <c r="S6164" s="138"/>
      <c r="T6164" s="138"/>
      <c r="U6164" s="138"/>
      <c r="V6164" s="138"/>
      <c r="W6164" s="166"/>
      <c r="X6164" s="135"/>
      <c r="Y6164" s="418">
        <f t="shared" si="882"/>
        <v>0</v>
      </c>
      <c r="Z6164" s="291">
        <f t="shared" si="883"/>
        <v>0</v>
      </c>
      <c r="AA6164" s="163"/>
      <c r="AB6164" s="177" t="str">
        <f t="shared" si="884"/>
        <v/>
      </c>
      <c r="AC6164" s="283" t="str">
        <f t="shared" si="885"/>
        <v/>
      </c>
      <c r="AD6164" s="283" t="str">
        <f t="shared" si="886"/>
        <v/>
      </c>
      <c r="AE6164" s="163"/>
      <c r="AF6164" s="162"/>
    </row>
    <row r="6165" spans="1:32">
      <c r="A6165" s="134">
        <v>6156</v>
      </c>
      <c r="B6165" s="136"/>
      <c r="C6165" s="146">
        <f t="shared" si="879"/>
        <v>0</v>
      </c>
      <c r="D6165" s="146">
        <f t="shared" si="880"/>
        <v>1</v>
      </c>
      <c r="E6165" s="146">
        <f t="shared" si="881"/>
        <v>1900</v>
      </c>
      <c r="F6165" s="137"/>
      <c r="G6165" s="287"/>
      <c r="H6165" s="137"/>
      <c r="I6165" s="134"/>
      <c r="J6165" s="204"/>
      <c r="K6165" s="133"/>
      <c r="L6165" s="134"/>
      <c r="M6165" s="133"/>
      <c r="N6165" s="134"/>
      <c r="O6165" s="134"/>
      <c r="P6165" s="166"/>
      <c r="Q6165" s="164"/>
      <c r="R6165" s="165"/>
      <c r="S6165" s="138"/>
      <c r="T6165" s="138"/>
      <c r="U6165" s="138"/>
      <c r="V6165" s="138"/>
      <c r="W6165" s="166"/>
      <c r="X6165" s="135"/>
      <c r="Y6165" s="418">
        <f t="shared" si="882"/>
        <v>0</v>
      </c>
      <c r="Z6165" s="291">
        <f t="shared" si="883"/>
        <v>0</v>
      </c>
      <c r="AA6165" s="163"/>
      <c r="AB6165" s="177" t="str">
        <f t="shared" si="884"/>
        <v/>
      </c>
      <c r="AC6165" s="283" t="str">
        <f t="shared" si="885"/>
        <v/>
      </c>
      <c r="AD6165" s="283" t="str">
        <f t="shared" si="886"/>
        <v/>
      </c>
      <c r="AE6165" s="163"/>
      <c r="AF6165" s="162"/>
    </row>
    <row r="6166" spans="1:32">
      <c r="A6166" s="134">
        <v>6157</v>
      </c>
      <c r="B6166" s="136"/>
      <c r="C6166" s="146">
        <f t="shared" si="879"/>
        <v>0</v>
      </c>
      <c r="D6166" s="146">
        <f t="shared" si="880"/>
        <v>1</v>
      </c>
      <c r="E6166" s="146">
        <f t="shared" si="881"/>
        <v>1900</v>
      </c>
      <c r="F6166" s="137"/>
      <c r="G6166" s="287"/>
      <c r="H6166" s="137"/>
      <c r="I6166" s="134"/>
      <c r="J6166" s="204"/>
      <c r="K6166" s="133"/>
      <c r="L6166" s="134"/>
      <c r="M6166" s="133"/>
      <c r="N6166" s="134"/>
      <c r="O6166" s="134"/>
      <c r="P6166" s="166"/>
      <c r="Q6166" s="164"/>
      <c r="R6166" s="165"/>
      <c r="S6166" s="138"/>
      <c r="T6166" s="138"/>
      <c r="U6166" s="138"/>
      <c r="V6166" s="138"/>
      <c r="W6166" s="166"/>
      <c r="X6166" s="135"/>
      <c r="Y6166" s="418">
        <f t="shared" si="882"/>
        <v>0</v>
      </c>
      <c r="Z6166" s="291">
        <f t="shared" si="883"/>
        <v>0</v>
      </c>
      <c r="AA6166" s="163"/>
      <c r="AB6166" s="177" t="str">
        <f t="shared" si="884"/>
        <v/>
      </c>
      <c r="AC6166" s="283" t="str">
        <f t="shared" si="885"/>
        <v/>
      </c>
      <c r="AD6166" s="283" t="str">
        <f t="shared" si="886"/>
        <v/>
      </c>
      <c r="AE6166" s="163"/>
      <c r="AF6166" s="162"/>
    </row>
    <row r="6167" spans="1:32">
      <c r="A6167" s="134">
        <v>6158</v>
      </c>
      <c r="B6167" s="136"/>
      <c r="C6167" s="146">
        <f t="shared" si="879"/>
        <v>0</v>
      </c>
      <c r="D6167" s="146">
        <f t="shared" si="880"/>
        <v>1</v>
      </c>
      <c r="E6167" s="146">
        <f t="shared" si="881"/>
        <v>1900</v>
      </c>
      <c r="F6167" s="137"/>
      <c r="G6167" s="287"/>
      <c r="H6167" s="137"/>
      <c r="I6167" s="134"/>
      <c r="J6167" s="204"/>
      <c r="K6167" s="133"/>
      <c r="L6167" s="134"/>
      <c r="M6167" s="133"/>
      <c r="N6167" s="134"/>
      <c r="O6167" s="134"/>
      <c r="P6167" s="166"/>
      <c r="Q6167" s="164"/>
      <c r="R6167" s="165"/>
      <c r="S6167" s="138"/>
      <c r="T6167" s="138"/>
      <c r="U6167" s="138"/>
      <c r="V6167" s="138"/>
      <c r="W6167" s="166"/>
      <c r="X6167" s="135"/>
      <c r="Y6167" s="418">
        <f t="shared" si="882"/>
        <v>0</v>
      </c>
      <c r="Z6167" s="291">
        <f t="shared" si="883"/>
        <v>0</v>
      </c>
      <c r="AA6167" s="163"/>
      <c r="AB6167" s="177" t="str">
        <f t="shared" si="884"/>
        <v/>
      </c>
      <c r="AC6167" s="283" t="str">
        <f t="shared" si="885"/>
        <v/>
      </c>
      <c r="AD6167" s="283" t="str">
        <f t="shared" si="886"/>
        <v/>
      </c>
      <c r="AE6167" s="163"/>
      <c r="AF6167" s="162"/>
    </row>
    <row r="6168" spans="1:32">
      <c r="A6168" s="134">
        <v>6159</v>
      </c>
      <c r="B6168" s="136"/>
      <c r="C6168" s="146">
        <f t="shared" si="879"/>
        <v>0</v>
      </c>
      <c r="D6168" s="146">
        <f t="shared" si="880"/>
        <v>1</v>
      </c>
      <c r="E6168" s="146">
        <f t="shared" si="881"/>
        <v>1900</v>
      </c>
      <c r="F6168" s="137"/>
      <c r="G6168" s="287"/>
      <c r="H6168" s="137"/>
      <c r="I6168" s="134"/>
      <c r="J6168" s="204"/>
      <c r="K6168" s="133"/>
      <c r="L6168" s="134"/>
      <c r="M6168" s="133"/>
      <c r="N6168" s="134"/>
      <c r="O6168" s="134"/>
      <c r="P6168" s="166"/>
      <c r="Q6168" s="164"/>
      <c r="R6168" s="165"/>
      <c r="S6168" s="138"/>
      <c r="T6168" s="138"/>
      <c r="U6168" s="138"/>
      <c r="V6168" s="138"/>
      <c r="W6168" s="166"/>
      <c r="X6168" s="135"/>
      <c r="Y6168" s="418">
        <f t="shared" si="882"/>
        <v>0</v>
      </c>
      <c r="Z6168" s="291">
        <f t="shared" si="883"/>
        <v>0</v>
      </c>
      <c r="AA6168" s="163"/>
      <c r="AB6168" s="177" t="str">
        <f t="shared" si="884"/>
        <v/>
      </c>
      <c r="AC6168" s="283" t="str">
        <f t="shared" si="885"/>
        <v/>
      </c>
      <c r="AD6168" s="283" t="str">
        <f t="shared" si="886"/>
        <v/>
      </c>
      <c r="AE6168" s="163"/>
      <c r="AF6168" s="162"/>
    </row>
    <row r="6169" spans="1:32">
      <c r="A6169" s="134">
        <v>6160</v>
      </c>
      <c r="B6169" s="136"/>
      <c r="C6169" s="146">
        <f t="shared" si="879"/>
        <v>0</v>
      </c>
      <c r="D6169" s="146">
        <f t="shared" si="880"/>
        <v>1</v>
      </c>
      <c r="E6169" s="146">
        <f t="shared" si="881"/>
        <v>1900</v>
      </c>
      <c r="F6169" s="137"/>
      <c r="G6169" s="287"/>
      <c r="H6169" s="137"/>
      <c r="I6169" s="134"/>
      <c r="J6169" s="204"/>
      <c r="K6169" s="133"/>
      <c r="L6169" s="134"/>
      <c r="M6169" s="133"/>
      <c r="N6169" s="134"/>
      <c r="O6169" s="134"/>
      <c r="P6169" s="166"/>
      <c r="Q6169" s="164"/>
      <c r="R6169" s="165"/>
      <c r="S6169" s="138"/>
      <c r="T6169" s="138"/>
      <c r="U6169" s="138"/>
      <c r="V6169" s="138"/>
      <c r="W6169" s="166"/>
      <c r="X6169" s="135"/>
      <c r="Y6169" s="418">
        <f t="shared" si="882"/>
        <v>0</v>
      </c>
      <c r="Z6169" s="291">
        <f t="shared" si="883"/>
        <v>0</v>
      </c>
      <c r="AA6169" s="163"/>
      <c r="AB6169" s="177" t="str">
        <f t="shared" si="884"/>
        <v/>
      </c>
      <c r="AC6169" s="283" t="str">
        <f t="shared" si="885"/>
        <v/>
      </c>
      <c r="AD6169" s="283" t="str">
        <f t="shared" si="886"/>
        <v/>
      </c>
      <c r="AE6169" s="163"/>
      <c r="AF6169" s="162"/>
    </row>
    <row r="6170" spans="1:32">
      <c r="A6170" s="134">
        <v>6161</v>
      </c>
      <c r="B6170" s="136"/>
      <c r="C6170" s="146">
        <f t="shared" si="879"/>
        <v>0</v>
      </c>
      <c r="D6170" s="146">
        <f t="shared" si="880"/>
        <v>1</v>
      </c>
      <c r="E6170" s="146">
        <f t="shared" si="881"/>
        <v>1900</v>
      </c>
      <c r="F6170" s="137"/>
      <c r="G6170" s="287"/>
      <c r="H6170" s="137"/>
      <c r="I6170" s="134"/>
      <c r="J6170" s="204"/>
      <c r="K6170" s="133"/>
      <c r="L6170" s="134"/>
      <c r="M6170" s="133"/>
      <c r="N6170" s="134"/>
      <c r="O6170" s="134"/>
      <c r="P6170" s="166"/>
      <c r="Q6170" s="164"/>
      <c r="R6170" s="165"/>
      <c r="S6170" s="138"/>
      <c r="T6170" s="138"/>
      <c r="U6170" s="138"/>
      <c r="V6170" s="138"/>
      <c r="W6170" s="166"/>
      <c r="X6170" s="135"/>
      <c r="Y6170" s="418">
        <f t="shared" si="882"/>
        <v>0</v>
      </c>
      <c r="Z6170" s="291">
        <f t="shared" si="883"/>
        <v>0</v>
      </c>
      <c r="AA6170" s="163"/>
      <c r="AB6170" s="177" t="str">
        <f t="shared" si="884"/>
        <v/>
      </c>
      <c r="AC6170" s="283" t="str">
        <f t="shared" si="885"/>
        <v/>
      </c>
      <c r="AD6170" s="283" t="str">
        <f t="shared" si="886"/>
        <v/>
      </c>
      <c r="AE6170" s="163"/>
      <c r="AF6170" s="162"/>
    </row>
    <row r="6171" spans="1:32">
      <c r="A6171" s="134">
        <v>6162</v>
      </c>
      <c r="B6171" s="136"/>
      <c r="C6171" s="146">
        <f t="shared" si="879"/>
        <v>0</v>
      </c>
      <c r="D6171" s="146">
        <f t="shared" si="880"/>
        <v>1</v>
      </c>
      <c r="E6171" s="146">
        <f t="shared" si="881"/>
        <v>1900</v>
      </c>
      <c r="F6171" s="137"/>
      <c r="G6171" s="287"/>
      <c r="H6171" s="137"/>
      <c r="I6171" s="134"/>
      <c r="J6171" s="204"/>
      <c r="K6171" s="133"/>
      <c r="L6171" s="134"/>
      <c r="M6171" s="133"/>
      <c r="N6171" s="134"/>
      <c r="O6171" s="134"/>
      <c r="P6171" s="166"/>
      <c r="Q6171" s="164"/>
      <c r="R6171" s="165"/>
      <c r="S6171" s="138"/>
      <c r="T6171" s="138"/>
      <c r="U6171" s="138"/>
      <c r="V6171" s="138"/>
      <c r="W6171" s="166"/>
      <c r="X6171" s="135"/>
      <c r="Y6171" s="418">
        <f t="shared" si="882"/>
        <v>0</v>
      </c>
      <c r="Z6171" s="291">
        <f t="shared" si="883"/>
        <v>0</v>
      </c>
      <c r="AA6171" s="163"/>
      <c r="AB6171" s="177" t="str">
        <f t="shared" si="884"/>
        <v/>
      </c>
      <c r="AC6171" s="283" t="str">
        <f t="shared" si="885"/>
        <v/>
      </c>
      <c r="AD6171" s="283" t="str">
        <f t="shared" si="886"/>
        <v/>
      </c>
      <c r="AE6171" s="163"/>
      <c r="AF6171" s="162"/>
    </row>
    <row r="6172" spans="1:32">
      <c r="A6172" s="134">
        <v>6163</v>
      </c>
      <c r="B6172" s="136"/>
      <c r="C6172" s="146">
        <f t="shared" si="879"/>
        <v>0</v>
      </c>
      <c r="D6172" s="146">
        <f t="shared" si="880"/>
        <v>1</v>
      </c>
      <c r="E6172" s="146">
        <f t="shared" si="881"/>
        <v>1900</v>
      </c>
      <c r="F6172" s="137"/>
      <c r="G6172" s="287"/>
      <c r="H6172" s="137"/>
      <c r="I6172" s="134"/>
      <c r="J6172" s="204"/>
      <c r="K6172" s="133"/>
      <c r="L6172" s="134"/>
      <c r="M6172" s="133"/>
      <c r="N6172" s="134"/>
      <c r="O6172" s="134"/>
      <c r="P6172" s="166"/>
      <c r="Q6172" s="164"/>
      <c r="R6172" s="165"/>
      <c r="S6172" s="138"/>
      <c r="T6172" s="138"/>
      <c r="U6172" s="138"/>
      <c r="V6172" s="138"/>
      <c r="W6172" s="166"/>
      <c r="X6172" s="135"/>
      <c r="Y6172" s="418">
        <f t="shared" si="882"/>
        <v>0</v>
      </c>
      <c r="Z6172" s="291">
        <f t="shared" si="883"/>
        <v>0</v>
      </c>
      <c r="AA6172" s="163"/>
      <c r="AB6172" s="177" t="str">
        <f t="shared" si="884"/>
        <v/>
      </c>
      <c r="AC6172" s="283" t="str">
        <f t="shared" si="885"/>
        <v/>
      </c>
      <c r="AD6172" s="283" t="str">
        <f t="shared" si="886"/>
        <v/>
      </c>
      <c r="AE6172" s="163"/>
      <c r="AF6172" s="162"/>
    </row>
    <row r="6173" spans="1:32">
      <c r="A6173" s="134">
        <v>6164</v>
      </c>
      <c r="B6173" s="136"/>
      <c r="C6173" s="146">
        <f t="shared" si="879"/>
        <v>0</v>
      </c>
      <c r="D6173" s="146">
        <f t="shared" si="880"/>
        <v>1</v>
      </c>
      <c r="E6173" s="146">
        <f t="shared" si="881"/>
        <v>1900</v>
      </c>
      <c r="F6173" s="137"/>
      <c r="G6173" s="287"/>
      <c r="H6173" s="137"/>
      <c r="I6173" s="134"/>
      <c r="J6173" s="204"/>
      <c r="K6173" s="133"/>
      <c r="L6173" s="134"/>
      <c r="M6173" s="133"/>
      <c r="N6173" s="134"/>
      <c r="O6173" s="134"/>
      <c r="P6173" s="166"/>
      <c r="Q6173" s="164"/>
      <c r="R6173" s="165"/>
      <c r="S6173" s="138"/>
      <c r="T6173" s="138"/>
      <c r="U6173" s="138"/>
      <c r="V6173" s="138"/>
      <c r="W6173" s="166"/>
      <c r="X6173" s="135"/>
      <c r="Y6173" s="418">
        <f t="shared" si="882"/>
        <v>0</v>
      </c>
      <c r="Z6173" s="291">
        <f t="shared" si="883"/>
        <v>0</v>
      </c>
      <c r="AA6173" s="163"/>
      <c r="AB6173" s="177" t="str">
        <f t="shared" si="884"/>
        <v/>
      </c>
      <c r="AC6173" s="283" t="str">
        <f t="shared" si="885"/>
        <v/>
      </c>
      <c r="AD6173" s="283" t="str">
        <f t="shared" si="886"/>
        <v/>
      </c>
      <c r="AE6173" s="163"/>
      <c r="AF6173" s="162"/>
    </row>
    <row r="6174" spans="1:32">
      <c r="A6174" s="134">
        <v>6165</v>
      </c>
      <c r="B6174" s="136"/>
      <c r="C6174" s="146">
        <f t="shared" si="879"/>
        <v>0</v>
      </c>
      <c r="D6174" s="146">
        <f t="shared" si="880"/>
        <v>1</v>
      </c>
      <c r="E6174" s="146">
        <f t="shared" si="881"/>
        <v>1900</v>
      </c>
      <c r="F6174" s="137"/>
      <c r="G6174" s="287"/>
      <c r="H6174" s="137"/>
      <c r="I6174" s="134"/>
      <c r="J6174" s="204"/>
      <c r="K6174" s="133"/>
      <c r="L6174" s="134"/>
      <c r="M6174" s="133"/>
      <c r="N6174" s="134"/>
      <c r="O6174" s="134"/>
      <c r="P6174" s="166"/>
      <c r="Q6174" s="164"/>
      <c r="R6174" s="165"/>
      <c r="S6174" s="138"/>
      <c r="T6174" s="138"/>
      <c r="U6174" s="138"/>
      <c r="V6174" s="138"/>
      <c r="W6174" s="166"/>
      <c r="X6174" s="135"/>
      <c r="Y6174" s="418">
        <f t="shared" si="882"/>
        <v>0</v>
      </c>
      <c r="Z6174" s="291">
        <f t="shared" si="883"/>
        <v>0</v>
      </c>
      <c r="AA6174" s="163"/>
      <c r="AB6174" s="177" t="str">
        <f t="shared" si="884"/>
        <v/>
      </c>
      <c r="AC6174" s="283" t="str">
        <f t="shared" si="885"/>
        <v/>
      </c>
      <c r="AD6174" s="283" t="str">
        <f t="shared" si="886"/>
        <v/>
      </c>
      <c r="AE6174" s="163"/>
      <c r="AF6174" s="162"/>
    </row>
    <row r="6175" spans="1:32">
      <c r="A6175" s="134">
        <v>6166</v>
      </c>
      <c r="B6175" s="136"/>
      <c r="C6175" s="146">
        <f t="shared" si="879"/>
        <v>0</v>
      </c>
      <c r="D6175" s="146">
        <f t="shared" si="880"/>
        <v>1</v>
      </c>
      <c r="E6175" s="146">
        <f t="shared" si="881"/>
        <v>1900</v>
      </c>
      <c r="F6175" s="137"/>
      <c r="G6175" s="287"/>
      <c r="H6175" s="137"/>
      <c r="I6175" s="134"/>
      <c r="J6175" s="204"/>
      <c r="K6175" s="133"/>
      <c r="L6175" s="134"/>
      <c r="M6175" s="133"/>
      <c r="N6175" s="134"/>
      <c r="O6175" s="134"/>
      <c r="P6175" s="166"/>
      <c r="Q6175" s="164"/>
      <c r="R6175" s="165"/>
      <c r="S6175" s="138"/>
      <c r="T6175" s="138"/>
      <c r="U6175" s="138"/>
      <c r="V6175" s="138"/>
      <c r="W6175" s="166"/>
      <c r="X6175" s="135"/>
      <c r="Y6175" s="418">
        <f t="shared" si="882"/>
        <v>0</v>
      </c>
      <c r="Z6175" s="291">
        <f t="shared" si="883"/>
        <v>0</v>
      </c>
      <c r="AA6175" s="163"/>
      <c r="AB6175" s="177" t="str">
        <f t="shared" si="884"/>
        <v/>
      </c>
      <c r="AC6175" s="283" t="str">
        <f t="shared" si="885"/>
        <v/>
      </c>
      <c r="AD6175" s="283" t="str">
        <f t="shared" si="886"/>
        <v/>
      </c>
      <c r="AE6175" s="163"/>
      <c r="AF6175" s="162"/>
    </row>
    <row r="6176" spans="1:32">
      <c r="A6176" s="134">
        <v>6167</v>
      </c>
      <c r="B6176" s="136"/>
      <c r="C6176" s="146">
        <f t="shared" si="879"/>
        <v>0</v>
      </c>
      <c r="D6176" s="146">
        <f t="shared" si="880"/>
        <v>1</v>
      </c>
      <c r="E6176" s="146">
        <f t="shared" si="881"/>
        <v>1900</v>
      </c>
      <c r="F6176" s="137"/>
      <c r="G6176" s="287"/>
      <c r="H6176" s="137"/>
      <c r="I6176" s="134"/>
      <c r="J6176" s="204"/>
      <c r="K6176" s="133"/>
      <c r="L6176" s="134"/>
      <c r="M6176" s="133"/>
      <c r="N6176" s="134"/>
      <c r="O6176" s="134"/>
      <c r="P6176" s="166"/>
      <c r="Q6176" s="164"/>
      <c r="R6176" s="165"/>
      <c r="S6176" s="138"/>
      <c r="T6176" s="138"/>
      <c r="U6176" s="138"/>
      <c r="V6176" s="138"/>
      <c r="W6176" s="166"/>
      <c r="X6176" s="135"/>
      <c r="Y6176" s="418">
        <f t="shared" si="882"/>
        <v>0</v>
      </c>
      <c r="Z6176" s="291">
        <f t="shared" si="883"/>
        <v>0</v>
      </c>
      <c r="AA6176" s="163"/>
      <c r="AB6176" s="177" t="str">
        <f t="shared" si="884"/>
        <v/>
      </c>
      <c r="AC6176" s="283" t="str">
        <f t="shared" si="885"/>
        <v/>
      </c>
      <c r="AD6176" s="283" t="str">
        <f t="shared" si="886"/>
        <v/>
      </c>
      <c r="AE6176" s="163"/>
      <c r="AF6176" s="162"/>
    </row>
    <row r="6177" spans="1:32">
      <c r="A6177" s="134">
        <v>6168</v>
      </c>
      <c r="B6177" s="136"/>
      <c r="C6177" s="146">
        <f t="shared" si="879"/>
        <v>0</v>
      </c>
      <c r="D6177" s="146">
        <f t="shared" si="880"/>
        <v>1</v>
      </c>
      <c r="E6177" s="146">
        <f t="shared" si="881"/>
        <v>1900</v>
      </c>
      <c r="F6177" s="137"/>
      <c r="G6177" s="287"/>
      <c r="H6177" s="137"/>
      <c r="I6177" s="134"/>
      <c r="J6177" s="204"/>
      <c r="K6177" s="133"/>
      <c r="L6177" s="134"/>
      <c r="M6177" s="133"/>
      <c r="N6177" s="134"/>
      <c r="O6177" s="134"/>
      <c r="P6177" s="166"/>
      <c r="Q6177" s="164"/>
      <c r="R6177" s="165"/>
      <c r="S6177" s="138"/>
      <c r="T6177" s="138"/>
      <c r="U6177" s="138"/>
      <c r="V6177" s="138"/>
      <c r="W6177" s="166"/>
      <c r="X6177" s="135"/>
      <c r="Y6177" s="418">
        <f t="shared" si="882"/>
        <v>0</v>
      </c>
      <c r="Z6177" s="291">
        <f t="shared" si="883"/>
        <v>0</v>
      </c>
      <c r="AA6177" s="163"/>
      <c r="AB6177" s="177" t="str">
        <f t="shared" si="884"/>
        <v/>
      </c>
      <c r="AC6177" s="283" t="str">
        <f t="shared" si="885"/>
        <v/>
      </c>
      <c r="AD6177" s="283" t="str">
        <f t="shared" si="886"/>
        <v/>
      </c>
      <c r="AE6177" s="163"/>
      <c r="AF6177" s="162"/>
    </row>
    <row r="6178" spans="1:32">
      <c r="A6178" s="134">
        <v>6169</v>
      </c>
      <c r="B6178" s="136"/>
      <c r="C6178" s="146">
        <f t="shared" si="879"/>
        <v>0</v>
      </c>
      <c r="D6178" s="146">
        <f t="shared" si="880"/>
        <v>1</v>
      </c>
      <c r="E6178" s="146">
        <f t="shared" si="881"/>
        <v>1900</v>
      </c>
      <c r="F6178" s="137"/>
      <c r="G6178" s="287"/>
      <c r="H6178" s="137"/>
      <c r="I6178" s="134"/>
      <c r="J6178" s="204"/>
      <c r="K6178" s="133"/>
      <c r="L6178" s="134"/>
      <c r="M6178" s="133"/>
      <c r="N6178" s="134"/>
      <c r="O6178" s="134"/>
      <c r="P6178" s="166"/>
      <c r="Q6178" s="164"/>
      <c r="R6178" s="165"/>
      <c r="S6178" s="138"/>
      <c r="T6178" s="138"/>
      <c r="U6178" s="138"/>
      <c r="V6178" s="138"/>
      <c r="W6178" s="166"/>
      <c r="X6178" s="135"/>
      <c r="Y6178" s="418">
        <f t="shared" si="882"/>
        <v>0</v>
      </c>
      <c r="Z6178" s="291">
        <f t="shared" si="883"/>
        <v>0</v>
      </c>
      <c r="AA6178" s="163"/>
      <c r="AB6178" s="177" t="str">
        <f t="shared" si="884"/>
        <v/>
      </c>
      <c r="AC6178" s="283" t="str">
        <f t="shared" si="885"/>
        <v/>
      </c>
      <c r="AD6178" s="283" t="str">
        <f t="shared" si="886"/>
        <v/>
      </c>
      <c r="AE6178" s="163"/>
      <c r="AF6178" s="162"/>
    </row>
    <row r="6179" spans="1:32">
      <c r="A6179" s="134">
        <v>6170</v>
      </c>
      <c r="B6179" s="136"/>
      <c r="C6179" s="146">
        <f t="shared" si="879"/>
        <v>0</v>
      </c>
      <c r="D6179" s="146">
        <f t="shared" si="880"/>
        <v>1</v>
      </c>
      <c r="E6179" s="146">
        <f t="shared" si="881"/>
        <v>1900</v>
      </c>
      <c r="F6179" s="137"/>
      <c r="G6179" s="287"/>
      <c r="H6179" s="137"/>
      <c r="I6179" s="134"/>
      <c r="J6179" s="204"/>
      <c r="K6179" s="133"/>
      <c r="L6179" s="134"/>
      <c r="M6179" s="133"/>
      <c r="N6179" s="134"/>
      <c r="O6179" s="134"/>
      <c r="P6179" s="166"/>
      <c r="Q6179" s="164"/>
      <c r="R6179" s="165"/>
      <c r="S6179" s="138"/>
      <c r="T6179" s="138"/>
      <c r="U6179" s="138"/>
      <c r="V6179" s="138"/>
      <c r="W6179" s="166"/>
      <c r="X6179" s="135"/>
      <c r="Y6179" s="418">
        <f t="shared" si="882"/>
        <v>0</v>
      </c>
      <c r="Z6179" s="291">
        <f t="shared" si="883"/>
        <v>0</v>
      </c>
      <c r="AA6179" s="163"/>
      <c r="AB6179" s="177" t="str">
        <f t="shared" si="884"/>
        <v/>
      </c>
      <c r="AC6179" s="283" t="str">
        <f t="shared" si="885"/>
        <v/>
      </c>
      <c r="AD6179" s="283" t="str">
        <f t="shared" si="886"/>
        <v/>
      </c>
      <c r="AE6179" s="163"/>
      <c r="AF6179" s="162"/>
    </row>
    <row r="6180" spans="1:32">
      <c r="A6180" s="134">
        <v>6171</v>
      </c>
      <c r="B6180" s="136"/>
      <c r="C6180" s="146">
        <f t="shared" si="879"/>
        <v>0</v>
      </c>
      <c r="D6180" s="146">
        <f t="shared" si="880"/>
        <v>1</v>
      </c>
      <c r="E6180" s="146">
        <f t="shared" si="881"/>
        <v>1900</v>
      </c>
      <c r="F6180" s="137"/>
      <c r="G6180" s="287"/>
      <c r="H6180" s="137"/>
      <c r="I6180" s="134"/>
      <c r="J6180" s="204"/>
      <c r="K6180" s="133"/>
      <c r="L6180" s="134"/>
      <c r="M6180" s="133"/>
      <c r="N6180" s="134"/>
      <c r="O6180" s="134"/>
      <c r="P6180" s="166"/>
      <c r="Q6180" s="164"/>
      <c r="R6180" s="165"/>
      <c r="S6180" s="138"/>
      <c r="T6180" s="138"/>
      <c r="U6180" s="138"/>
      <c r="V6180" s="138"/>
      <c r="W6180" s="166"/>
      <c r="X6180" s="135"/>
      <c r="Y6180" s="418">
        <f t="shared" si="882"/>
        <v>0</v>
      </c>
      <c r="Z6180" s="291">
        <f t="shared" si="883"/>
        <v>0</v>
      </c>
      <c r="AA6180" s="163"/>
      <c r="AB6180" s="177" t="str">
        <f t="shared" si="884"/>
        <v/>
      </c>
      <c r="AC6180" s="283" t="str">
        <f t="shared" si="885"/>
        <v/>
      </c>
      <c r="AD6180" s="283" t="str">
        <f t="shared" si="886"/>
        <v/>
      </c>
      <c r="AE6180" s="163"/>
      <c r="AF6180" s="162"/>
    </row>
    <row r="6181" spans="1:32">
      <c r="A6181" s="134">
        <v>6172</v>
      </c>
      <c r="B6181" s="136"/>
      <c r="C6181" s="146">
        <f t="shared" si="879"/>
        <v>0</v>
      </c>
      <c r="D6181" s="146">
        <f t="shared" si="880"/>
        <v>1</v>
      </c>
      <c r="E6181" s="146">
        <f t="shared" si="881"/>
        <v>1900</v>
      </c>
      <c r="F6181" s="137"/>
      <c r="G6181" s="287"/>
      <c r="H6181" s="137"/>
      <c r="I6181" s="134"/>
      <c r="J6181" s="204"/>
      <c r="K6181" s="133"/>
      <c r="L6181" s="134"/>
      <c r="M6181" s="133"/>
      <c r="N6181" s="134"/>
      <c r="O6181" s="134"/>
      <c r="P6181" s="166"/>
      <c r="Q6181" s="164"/>
      <c r="R6181" s="165"/>
      <c r="S6181" s="138"/>
      <c r="T6181" s="138"/>
      <c r="U6181" s="138"/>
      <c r="V6181" s="138"/>
      <c r="W6181" s="166"/>
      <c r="X6181" s="135"/>
      <c r="Y6181" s="418">
        <f t="shared" si="882"/>
        <v>0</v>
      </c>
      <c r="Z6181" s="291">
        <f t="shared" si="883"/>
        <v>0</v>
      </c>
      <c r="AA6181" s="163"/>
      <c r="AB6181" s="177" t="str">
        <f t="shared" si="884"/>
        <v/>
      </c>
      <c r="AC6181" s="283" t="str">
        <f t="shared" si="885"/>
        <v/>
      </c>
      <c r="AD6181" s="283" t="str">
        <f t="shared" si="886"/>
        <v/>
      </c>
      <c r="AE6181" s="163"/>
      <c r="AF6181" s="162"/>
    </row>
    <row r="6182" spans="1:32">
      <c r="A6182" s="134">
        <v>6173</v>
      </c>
      <c r="B6182" s="136"/>
      <c r="C6182" s="146">
        <f t="shared" si="879"/>
        <v>0</v>
      </c>
      <c r="D6182" s="146">
        <f t="shared" si="880"/>
        <v>1</v>
      </c>
      <c r="E6182" s="146">
        <f t="shared" si="881"/>
        <v>1900</v>
      </c>
      <c r="F6182" s="137"/>
      <c r="G6182" s="287"/>
      <c r="H6182" s="137"/>
      <c r="I6182" s="134"/>
      <c r="J6182" s="204"/>
      <c r="K6182" s="133"/>
      <c r="L6182" s="134"/>
      <c r="M6182" s="133"/>
      <c r="N6182" s="134"/>
      <c r="O6182" s="134"/>
      <c r="P6182" s="166"/>
      <c r="Q6182" s="164"/>
      <c r="R6182" s="165"/>
      <c r="S6182" s="138"/>
      <c r="T6182" s="138"/>
      <c r="U6182" s="138"/>
      <c r="V6182" s="138"/>
      <c r="W6182" s="166"/>
      <c r="X6182" s="135"/>
      <c r="Y6182" s="418">
        <f t="shared" si="882"/>
        <v>0</v>
      </c>
      <c r="Z6182" s="291">
        <f t="shared" si="883"/>
        <v>0</v>
      </c>
      <c r="AA6182" s="163"/>
      <c r="AB6182" s="177" t="str">
        <f t="shared" si="884"/>
        <v/>
      </c>
      <c r="AC6182" s="283" t="str">
        <f t="shared" si="885"/>
        <v/>
      </c>
      <c r="AD6182" s="283" t="str">
        <f t="shared" si="886"/>
        <v/>
      </c>
      <c r="AE6182" s="163"/>
      <c r="AF6182" s="162"/>
    </row>
    <row r="6183" spans="1:32">
      <c r="A6183" s="134">
        <v>6174</v>
      </c>
      <c r="B6183" s="136"/>
      <c r="C6183" s="146">
        <f t="shared" si="879"/>
        <v>0</v>
      </c>
      <c r="D6183" s="146">
        <f t="shared" si="880"/>
        <v>1</v>
      </c>
      <c r="E6183" s="146">
        <f t="shared" si="881"/>
        <v>1900</v>
      </c>
      <c r="F6183" s="137"/>
      <c r="G6183" s="287"/>
      <c r="H6183" s="137"/>
      <c r="I6183" s="134"/>
      <c r="J6183" s="204"/>
      <c r="K6183" s="133"/>
      <c r="L6183" s="134"/>
      <c r="M6183" s="133"/>
      <c r="N6183" s="134"/>
      <c r="O6183" s="134"/>
      <c r="P6183" s="166"/>
      <c r="Q6183" s="164"/>
      <c r="R6183" s="165"/>
      <c r="S6183" s="138"/>
      <c r="T6183" s="138"/>
      <c r="U6183" s="138"/>
      <c r="V6183" s="138"/>
      <c r="W6183" s="166"/>
      <c r="X6183" s="135"/>
      <c r="Y6183" s="418">
        <f t="shared" si="882"/>
        <v>0</v>
      </c>
      <c r="Z6183" s="291">
        <f t="shared" si="883"/>
        <v>0</v>
      </c>
      <c r="AA6183" s="163"/>
      <c r="AB6183" s="177" t="str">
        <f t="shared" si="884"/>
        <v/>
      </c>
      <c r="AC6183" s="283" t="str">
        <f t="shared" si="885"/>
        <v/>
      </c>
      <c r="AD6183" s="283" t="str">
        <f t="shared" si="886"/>
        <v/>
      </c>
      <c r="AE6183" s="163"/>
      <c r="AF6183" s="162"/>
    </row>
    <row r="6184" spans="1:32">
      <c r="A6184" s="134">
        <v>6175</v>
      </c>
      <c r="B6184" s="136"/>
      <c r="C6184" s="146">
        <f t="shared" si="879"/>
        <v>0</v>
      </c>
      <c r="D6184" s="146">
        <f t="shared" si="880"/>
        <v>1</v>
      </c>
      <c r="E6184" s="146">
        <f t="shared" si="881"/>
        <v>1900</v>
      </c>
      <c r="F6184" s="137"/>
      <c r="G6184" s="287"/>
      <c r="H6184" s="137"/>
      <c r="I6184" s="134"/>
      <c r="J6184" s="204"/>
      <c r="K6184" s="133"/>
      <c r="L6184" s="134"/>
      <c r="M6184" s="133"/>
      <c r="N6184" s="134"/>
      <c r="O6184" s="134"/>
      <c r="P6184" s="166"/>
      <c r="Q6184" s="164"/>
      <c r="R6184" s="165"/>
      <c r="S6184" s="138"/>
      <c r="T6184" s="138"/>
      <c r="U6184" s="138"/>
      <c r="V6184" s="138"/>
      <c r="W6184" s="166"/>
      <c r="X6184" s="135"/>
      <c r="Y6184" s="418">
        <f t="shared" si="882"/>
        <v>0</v>
      </c>
      <c r="Z6184" s="291">
        <f t="shared" si="883"/>
        <v>0</v>
      </c>
      <c r="AA6184" s="163"/>
      <c r="AB6184" s="177" t="str">
        <f t="shared" si="884"/>
        <v/>
      </c>
      <c r="AC6184" s="283" t="str">
        <f t="shared" si="885"/>
        <v/>
      </c>
      <c r="AD6184" s="283" t="str">
        <f t="shared" si="886"/>
        <v/>
      </c>
      <c r="AE6184" s="163"/>
      <c r="AF6184" s="162"/>
    </row>
    <row r="6185" spans="1:32">
      <c r="A6185" s="134">
        <v>6176</v>
      </c>
      <c r="B6185" s="136"/>
      <c r="C6185" s="146">
        <f t="shared" si="879"/>
        <v>0</v>
      </c>
      <c r="D6185" s="146">
        <f t="shared" si="880"/>
        <v>1</v>
      </c>
      <c r="E6185" s="146">
        <f t="shared" si="881"/>
        <v>1900</v>
      </c>
      <c r="F6185" s="137"/>
      <c r="G6185" s="287"/>
      <c r="H6185" s="137"/>
      <c r="I6185" s="134"/>
      <c r="J6185" s="204"/>
      <c r="K6185" s="133"/>
      <c r="L6185" s="134"/>
      <c r="M6185" s="133"/>
      <c r="N6185" s="134"/>
      <c r="O6185" s="134"/>
      <c r="P6185" s="166"/>
      <c r="Q6185" s="164"/>
      <c r="R6185" s="165"/>
      <c r="S6185" s="138"/>
      <c r="T6185" s="138"/>
      <c r="U6185" s="138"/>
      <c r="V6185" s="138"/>
      <c r="W6185" s="166"/>
      <c r="X6185" s="135"/>
      <c r="Y6185" s="418">
        <f t="shared" si="882"/>
        <v>0</v>
      </c>
      <c r="Z6185" s="291">
        <f t="shared" si="883"/>
        <v>0</v>
      </c>
      <c r="AA6185" s="163"/>
      <c r="AB6185" s="177" t="str">
        <f t="shared" si="884"/>
        <v/>
      </c>
      <c r="AC6185" s="283" t="str">
        <f t="shared" si="885"/>
        <v/>
      </c>
      <c r="AD6185" s="283" t="str">
        <f t="shared" si="886"/>
        <v/>
      </c>
      <c r="AE6185" s="163"/>
      <c r="AF6185" s="162"/>
    </row>
    <row r="6186" spans="1:32">
      <c r="A6186" s="134">
        <v>6177</v>
      </c>
      <c r="B6186" s="136"/>
      <c r="C6186" s="146">
        <f t="shared" si="879"/>
        <v>0</v>
      </c>
      <c r="D6186" s="146">
        <f t="shared" si="880"/>
        <v>1</v>
      </c>
      <c r="E6186" s="146">
        <f t="shared" si="881"/>
        <v>1900</v>
      </c>
      <c r="F6186" s="137"/>
      <c r="G6186" s="287"/>
      <c r="H6186" s="137"/>
      <c r="I6186" s="134"/>
      <c r="J6186" s="204"/>
      <c r="K6186" s="133"/>
      <c r="L6186" s="134"/>
      <c r="M6186" s="133"/>
      <c r="N6186" s="134"/>
      <c r="O6186" s="134"/>
      <c r="P6186" s="166"/>
      <c r="Q6186" s="164"/>
      <c r="R6186" s="165"/>
      <c r="S6186" s="138"/>
      <c r="T6186" s="138"/>
      <c r="U6186" s="138"/>
      <c r="V6186" s="138"/>
      <c r="W6186" s="166"/>
      <c r="X6186" s="135"/>
      <c r="Y6186" s="418">
        <f t="shared" si="882"/>
        <v>0</v>
      </c>
      <c r="Z6186" s="291">
        <f t="shared" si="883"/>
        <v>0</v>
      </c>
      <c r="AA6186" s="163"/>
      <c r="AB6186" s="177" t="str">
        <f t="shared" si="884"/>
        <v/>
      </c>
      <c r="AC6186" s="283" t="str">
        <f t="shared" si="885"/>
        <v/>
      </c>
      <c r="AD6186" s="283" t="str">
        <f t="shared" si="886"/>
        <v/>
      </c>
      <c r="AE6186" s="163"/>
      <c r="AF6186" s="162"/>
    </row>
    <row r="6187" spans="1:32">
      <c r="A6187" s="134">
        <v>6178</v>
      </c>
      <c r="B6187" s="136"/>
      <c r="C6187" s="146">
        <f t="shared" si="879"/>
        <v>0</v>
      </c>
      <c r="D6187" s="146">
        <f t="shared" si="880"/>
        <v>1</v>
      </c>
      <c r="E6187" s="146">
        <f t="shared" si="881"/>
        <v>1900</v>
      </c>
      <c r="F6187" s="137"/>
      <c r="G6187" s="287"/>
      <c r="H6187" s="137"/>
      <c r="I6187" s="134"/>
      <c r="J6187" s="204"/>
      <c r="K6187" s="133"/>
      <c r="L6187" s="134"/>
      <c r="M6187" s="133"/>
      <c r="N6187" s="134"/>
      <c r="O6187" s="134"/>
      <c r="P6187" s="166"/>
      <c r="Q6187" s="164"/>
      <c r="R6187" s="165"/>
      <c r="S6187" s="138"/>
      <c r="T6187" s="138"/>
      <c r="U6187" s="138"/>
      <c r="V6187" s="138"/>
      <c r="W6187" s="166"/>
      <c r="X6187" s="135"/>
      <c r="Y6187" s="418">
        <f t="shared" si="882"/>
        <v>0</v>
      </c>
      <c r="Z6187" s="291">
        <f t="shared" si="883"/>
        <v>0</v>
      </c>
      <c r="AA6187" s="163"/>
      <c r="AB6187" s="177" t="str">
        <f t="shared" si="884"/>
        <v/>
      </c>
      <c r="AC6187" s="283" t="str">
        <f t="shared" si="885"/>
        <v/>
      </c>
      <c r="AD6187" s="283" t="str">
        <f t="shared" si="886"/>
        <v/>
      </c>
      <c r="AE6187" s="163"/>
      <c r="AF6187" s="162"/>
    </row>
    <row r="6188" spans="1:32">
      <c r="A6188" s="134">
        <v>6179</v>
      </c>
      <c r="B6188" s="136"/>
      <c r="C6188" s="146">
        <f t="shared" si="879"/>
        <v>0</v>
      </c>
      <c r="D6188" s="146">
        <f t="shared" si="880"/>
        <v>1</v>
      </c>
      <c r="E6188" s="146">
        <f t="shared" si="881"/>
        <v>1900</v>
      </c>
      <c r="F6188" s="137"/>
      <c r="G6188" s="287"/>
      <c r="H6188" s="137"/>
      <c r="I6188" s="134"/>
      <c r="J6188" s="204"/>
      <c r="K6188" s="133"/>
      <c r="L6188" s="134"/>
      <c r="M6188" s="133"/>
      <c r="N6188" s="134"/>
      <c r="O6188" s="134"/>
      <c r="P6188" s="166"/>
      <c r="Q6188" s="164"/>
      <c r="R6188" s="165"/>
      <c r="S6188" s="138"/>
      <c r="T6188" s="138"/>
      <c r="U6188" s="138"/>
      <c r="V6188" s="138"/>
      <c r="W6188" s="166"/>
      <c r="X6188" s="135"/>
      <c r="Y6188" s="418">
        <f t="shared" si="882"/>
        <v>0</v>
      </c>
      <c r="Z6188" s="291">
        <f t="shared" si="883"/>
        <v>0</v>
      </c>
      <c r="AA6188" s="163"/>
      <c r="AB6188" s="177" t="str">
        <f t="shared" si="884"/>
        <v/>
      </c>
      <c r="AC6188" s="283" t="str">
        <f t="shared" si="885"/>
        <v/>
      </c>
      <c r="AD6188" s="283" t="str">
        <f t="shared" si="886"/>
        <v/>
      </c>
      <c r="AE6188" s="163"/>
      <c r="AF6188" s="162"/>
    </row>
    <row r="6189" spans="1:32">
      <c r="A6189" s="134">
        <v>6180</v>
      </c>
      <c r="B6189" s="136"/>
      <c r="C6189" s="146">
        <f t="shared" si="879"/>
        <v>0</v>
      </c>
      <c r="D6189" s="146">
        <f t="shared" si="880"/>
        <v>1</v>
      </c>
      <c r="E6189" s="146">
        <f t="shared" si="881"/>
        <v>1900</v>
      </c>
      <c r="F6189" s="137"/>
      <c r="G6189" s="287"/>
      <c r="H6189" s="137"/>
      <c r="I6189" s="134"/>
      <c r="J6189" s="204"/>
      <c r="K6189" s="133"/>
      <c r="L6189" s="134"/>
      <c r="M6189" s="133"/>
      <c r="N6189" s="134"/>
      <c r="O6189" s="134"/>
      <c r="P6189" s="166"/>
      <c r="Q6189" s="164"/>
      <c r="R6189" s="165"/>
      <c r="S6189" s="138"/>
      <c r="T6189" s="138"/>
      <c r="U6189" s="138"/>
      <c r="V6189" s="138"/>
      <c r="W6189" s="166"/>
      <c r="X6189" s="135"/>
      <c r="Y6189" s="418">
        <f t="shared" si="882"/>
        <v>0</v>
      </c>
      <c r="Z6189" s="291">
        <f t="shared" si="883"/>
        <v>0</v>
      </c>
      <c r="AA6189" s="163"/>
      <c r="AB6189" s="177" t="str">
        <f t="shared" si="884"/>
        <v/>
      </c>
      <c r="AC6189" s="283" t="str">
        <f t="shared" si="885"/>
        <v/>
      </c>
      <c r="AD6189" s="283" t="str">
        <f t="shared" si="886"/>
        <v/>
      </c>
      <c r="AE6189" s="163"/>
      <c r="AF6189" s="162"/>
    </row>
    <row r="6190" spans="1:32">
      <c r="A6190" s="134">
        <v>6181</v>
      </c>
      <c r="B6190" s="136"/>
      <c r="C6190" s="146">
        <f t="shared" si="879"/>
        <v>0</v>
      </c>
      <c r="D6190" s="146">
        <f t="shared" si="880"/>
        <v>1</v>
      </c>
      <c r="E6190" s="146">
        <f t="shared" si="881"/>
        <v>1900</v>
      </c>
      <c r="F6190" s="137"/>
      <c r="G6190" s="287"/>
      <c r="H6190" s="137"/>
      <c r="I6190" s="134"/>
      <c r="J6190" s="204"/>
      <c r="K6190" s="133"/>
      <c r="L6190" s="134"/>
      <c r="M6190" s="133"/>
      <c r="N6190" s="134"/>
      <c r="O6190" s="134"/>
      <c r="P6190" s="166"/>
      <c r="Q6190" s="164"/>
      <c r="R6190" s="165"/>
      <c r="S6190" s="138"/>
      <c r="T6190" s="138"/>
      <c r="U6190" s="138"/>
      <c r="V6190" s="138"/>
      <c r="W6190" s="166"/>
      <c r="X6190" s="135"/>
      <c r="Y6190" s="418">
        <f t="shared" si="882"/>
        <v>0</v>
      </c>
      <c r="Z6190" s="291">
        <f t="shared" si="883"/>
        <v>0</v>
      </c>
      <c r="AA6190" s="163"/>
      <c r="AB6190" s="177" t="str">
        <f t="shared" si="884"/>
        <v/>
      </c>
      <c r="AC6190" s="283" t="str">
        <f t="shared" si="885"/>
        <v/>
      </c>
      <c r="AD6190" s="283" t="str">
        <f t="shared" si="886"/>
        <v/>
      </c>
      <c r="AE6190" s="163"/>
      <c r="AF6190" s="162"/>
    </row>
    <row r="6191" spans="1:32">
      <c r="A6191" s="134">
        <v>6182</v>
      </c>
      <c r="B6191" s="136"/>
      <c r="C6191" s="146">
        <f t="shared" si="879"/>
        <v>0</v>
      </c>
      <c r="D6191" s="146">
        <f t="shared" si="880"/>
        <v>1</v>
      </c>
      <c r="E6191" s="146">
        <f t="shared" si="881"/>
        <v>1900</v>
      </c>
      <c r="F6191" s="137"/>
      <c r="G6191" s="287"/>
      <c r="H6191" s="137"/>
      <c r="I6191" s="134"/>
      <c r="J6191" s="204"/>
      <c r="K6191" s="133"/>
      <c r="L6191" s="134"/>
      <c r="M6191" s="133"/>
      <c r="N6191" s="134"/>
      <c r="O6191" s="134"/>
      <c r="P6191" s="166"/>
      <c r="Q6191" s="164"/>
      <c r="R6191" s="165"/>
      <c r="S6191" s="138"/>
      <c r="T6191" s="138"/>
      <c r="U6191" s="138"/>
      <c r="V6191" s="138"/>
      <c r="W6191" s="166"/>
      <c r="X6191" s="135"/>
      <c r="Y6191" s="418">
        <f t="shared" si="882"/>
        <v>0</v>
      </c>
      <c r="Z6191" s="291">
        <f t="shared" si="883"/>
        <v>0</v>
      </c>
      <c r="AA6191" s="163"/>
      <c r="AB6191" s="177" t="str">
        <f t="shared" si="884"/>
        <v/>
      </c>
      <c r="AC6191" s="283" t="str">
        <f t="shared" si="885"/>
        <v/>
      </c>
      <c r="AD6191" s="283" t="str">
        <f t="shared" si="886"/>
        <v/>
      </c>
      <c r="AE6191" s="163"/>
      <c r="AF6191" s="162"/>
    </row>
    <row r="6192" spans="1:32">
      <c r="A6192" s="134">
        <v>6183</v>
      </c>
      <c r="B6192" s="136"/>
      <c r="C6192" s="146">
        <f t="shared" si="879"/>
        <v>0</v>
      </c>
      <c r="D6192" s="146">
        <f t="shared" si="880"/>
        <v>1</v>
      </c>
      <c r="E6192" s="146">
        <f t="shared" si="881"/>
        <v>1900</v>
      </c>
      <c r="F6192" s="137"/>
      <c r="G6192" s="287"/>
      <c r="H6192" s="137"/>
      <c r="I6192" s="134"/>
      <c r="J6192" s="204"/>
      <c r="K6192" s="133"/>
      <c r="L6192" s="134"/>
      <c r="M6192" s="133"/>
      <c r="N6192" s="134"/>
      <c r="O6192" s="134"/>
      <c r="P6192" s="166"/>
      <c r="Q6192" s="164"/>
      <c r="R6192" s="165"/>
      <c r="S6192" s="138"/>
      <c r="T6192" s="138"/>
      <c r="U6192" s="138"/>
      <c r="V6192" s="138"/>
      <c r="W6192" s="166"/>
      <c r="X6192" s="135"/>
      <c r="Y6192" s="418">
        <f t="shared" si="882"/>
        <v>0</v>
      </c>
      <c r="Z6192" s="291">
        <f t="shared" si="883"/>
        <v>0</v>
      </c>
      <c r="AA6192" s="163"/>
      <c r="AB6192" s="177" t="str">
        <f t="shared" si="884"/>
        <v/>
      </c>
      <c r="AC6192" s="283" t="str">
        <f t="shared" si="885"/>
        <v/>
      </c>
      <c r="AD6192" s="283" t="str">
        <f t="shared" si="886"/>
        <v/>
      </c>
      <c r="AE6192" s="163"/>
      <c r="AF6192" s="162"/>
    </row>
    <row r="6193" spans="1:32">
      <c r="A6193" s="134">
        <v>6184</v>
      </c>
      <c r="B6193" s="136"/>
      <c r="C6193" s="146">
        <f t="shared" si="879"/>
        <v>0</v>
      </c>
      <c r="D6193" s="146">
        <f t="shared" si="880"/>
        <v>1</v>
      </c>
      <c r="E6193" s="146">
        <f t="shared" si="881"/>
        <v>1900</v>
      </c>
      <c r="F6193" s="137"/>
      <c r="G6193" s="287"/>
      <c r="H6193" s="137"/>
      <c r="I6193" s="134"/>
      <c r="J6193" s="204"/>
      <c r="K6193" s="133"/>
      <c r="L6193" s="134"/>
      <c r="M6193" s="133"/>
      <c r="N6193" s="134"/>
      <c r="O6193" s="134"/>
      <c r="P6193" s="166"/>
      <c r="Q6193" s="164"/>
      <c r="R6193" s="165"/>
      <c r="S6193" s="138"/>
      <c r="T6193" s="138"/>
      <c r="U6193" s="138"/>
      <c r="V6193" s="138"/>
      <c r="W6193" s="166"/>
      <c r="X6193" s="135"/>
      <c r="Y6193" s="418">
        <f t="shared" si="882"/>
        <v>0</v>
      </c>
      <c r="Z6193" s="291">
        <f t="shared" si="883"/>
        <v>0</v>
      </c>
      <c r="AA6193" s="163"/>
      <c r="AB6193" s="177" t="str">
        <f t="shared" si="884"/>
        <v/>
      </c>
      <c r="AC6193" s="283" t="str">
        <f t="shared" si="885"/>
        <v/>
      </c>
      <c r="AD6193" s="283" t="str">
        <f t="shared" si="886"/>
        <v/>
      </c>
      <c r="AE6193" s="163"/>
      <c r="AF6193" s="162"/>
    </row>
    <row r="6194" spans="1:32">
      <c r="A6194" s="134">
        <v>6185</v>
      </c>
      <c r="B6194" s="136"/>
      <c r="C6194" s="146">
        <f t="shared" si="879"/>
        <v>0</v>
      </c>
      <c r="D6194" s="146">
        <f t="shared" si="880"/>
        <v>1</v>
      </c>
      <c r="E6194" s="146">
        <f t="shared" si="881"/>
        <v>1900</v>
      </c>
      <c r="F6194" s="137"/>
      <c r="G6194" s="287"/>
      <c r="H6194" s="137"/>
      <c r="I6194" s="134"/>
      <c r="J6194" s="204"/>
      <c r="K6194" s="133"/>
      <c r="L6194" s="134"/>
      <c r="M6194" s="133"/>
      <c r="N6194" s="134"/>
      <c r="O6194" s="134"/>
      <c r="P6194" s="166"/>
      <c r="Q6194" s="164"/>
      <c r="R6194" s="165"/>
      <c r="S6194" s="138"/>
      <c r="T6194" s="138"/>
      <c r="U6194" s="138"/>
      <c r="V6194" s="138"/>
      <c r="W6194" s="166"/>
      <c r="X6194" s="135"/>
      <c r="Y6194" s="418">
        <f t="shared" si="882"/>
        <v>0</v>
      </c>
      <c r="Z6194" s="291">
        <f t="shared" si="883"/>
        <v>0</v>
      </c>
      <c r="AA6194" s="163"/>
      <c r="AB6194" s="177" t="str">
        <f t="shared" si="884"/>
        <v/>
      </c>
      <c r="AC6194" s="283" t="str">
        <f t="shared" si="885"/>
        <v/>
      </c>
      <c r="AD6194" s="283" t="str">
        <f t="shared" si="886"/>
        <v/>
      </c>
      <c r="AE6194" s="163"/>
      <c r="AF6194" s="162"/>
    </row>
    <row r="6195" spans="1:32">
      <c r="A6195" s="134">
        <v>6186</v>
      </c>
      <c r="B6195" s="136"/>
      <c r="C6195" s="146">
        <f t="shared" si="879"/>
        <v>0</v>
      </c>
      <c r="D6195" s="146">
        <f t="shared" si="880"/>
        <v>1</v>
      </c>
      <c r="E6195" s="146">
        <f t="shared" si="881"/>
        <v>1900</v>
      </c>
      <c r="F6195" s="137"/>
      <c r="G6195" s="287"/>
      <c r="H6195" s="137"/>
      <c r="I6195" s="134"/>
      <c r="J6195" s="204"/>
      <c r="K6195" s="133"/>
      <c r="L6195" s="134"/>
      <c r="M6195" s="133"/>
      <c r="N6195" s="134"/>
      <c r="O6195" s="134"/>
      <c r="P6195" s="166"/>
      <c r="Q6195" s="164"/>
      <c r="R6195" s="165"/>
      <c r="S6195" s="138"/>
      <c r="T6195" s="138"/>
      <c r="U6195" s="138"/>
      <c r="V6195" s="138"/>
      <c r="W6195" s="166"/>
      <c r="X6195" s="135"/>
      <c r="Y6195" s="418">
        <f t="shared" si="882"/>
        <v>0</v>
      </c>
      <c r="Z6195" s="291">
        <f t="shared" si="883"/>
        <v>0</v>
      </c>
      <c r="AA6195" s="163"/>
      <c r="AB6195" s="177" t="str">
        <f t="shared" si="884"/>
        <v/>
      </c>
      <c r="AC6195" s="283" t="str">
        <f t="shared" si="885"/>
        <v/>
      </c>
      <c r="AD6195" s="283" t="str">
        <f t="shared" si="886"/>
        <v/>
      </c>
      <c r="AE6195" s="163"/>
      <c r="AF6195" s="162"/>
    </row>
    <row r="6196" spans="1:32">
      <c r="A6196" s="134">
        <v>6187</v>
      </c>
      <c r="B6196" s="136"/>
      <c r="C6196" s="146">
        <f t="shared" si="879"/>
        <v>0</v>
      </c>
      <c r="D6196" s="146">
        <f t="shared" si="880"/>
        <v>1</v>
      </c>
      <c r="E6196" s="146">
        <f t="shared" si="881"/>
        <v>1900</v>
      </c>
      <c r="F6196" s="137"/>
      <c r="G6196" s="287"/>
      <c r="H6196" s="137"/>
      <c r="I6196" s="134"/>
      <c r="J6196" s="204"/>
      <c r="K6196" s="133"/>
      <c r="L6196" s="134"/>
      <c r="M6196" s="133"/>
      <c r="N6196" s="134"/>
      <c r="O6196" s="134"/>
      <c r="P6196" s="166"/>
      <c r="Q6196" s="164"/>
      <c r="R6196" s="165"/>
      <c r="S6196" s="138"/>
      <c r="T6196" s="138"/>
      <c r="U6196" s="138"/>
      <c r="V6196" s="138"/>
      <c r="W6196" s="166"/>
      <c r="X6196" s="135"/>
      <c r="Y6196" s="418">
        <f t="shared" si="882"/>
        <v>0</v>
      </c>
      <c r="Z6196" s="291">
        <f t="shared" si="883"/>
        <v>0</v>
      </c>
      <c r="AA6196" s="163"/>
      <c r="AB6196" s="177" t="str">
        <f t="shared" si="884"/>
        <v/>
      </c>
      <c r="AC6196" s="283" t="str">
        <f t="shared" si="885"/>
        <v/>
      </c>
      <c r="AD6196" s="283" t="str">
        <f t="shared" si="886"/>
        <v/>
      </c>
      <c r="AE6196" s="163"/>
      <c r="AF6196" s="162"/>
    </row>
    <row r="6197" spans="1:32">
      <c r="A6197" s="134">
        <v>6188</v>
      </c>
      <c r="B6197" s="136"/>
      <c r="C6197" s="146">
        <f t="shared" si="879"/>
        <v>0</v>
      </c>
      <c r="D6197" s="146">
        <f t="shared" si="880"/>
        <v>1</v>
      </c>
      <c r="E6197" s="146">
        <f t="shared" si="881"/>
        <v>1900</v>
      </c>
      <c r="F6197" s="137"/>
      <c r="G6197" s="287"/>
      <c r="H6197" s="137"/>
      <c r="I6197" s="134"/>
      <c r="J6197" s="204"/>
      <c r="K6197" s="133"/>
      <c r="L6197" s="134"/>
      <c r="M6197" s="133"/>
      <c r="N6197" s="134"/>
      <c r="O6197" s="134"/>
      <c r="P6197" s="166"/>
      <c r="Q6197" s="164"/>
      <c r="R6197" s="165"/>
      <c r="S6197" s="138"/>
      <c r="T6197" s="138"/>
      <c r="U6197" s="138"/>
      <c r="V6197" s="138"/>
      <c r="W6197" s="166"/>
      <c r="X6197" s="135"/>
      <c r="Y6197" s="418">
        <f t="shared" si="882"/>
        <v>0</v>
      </c>
      <c r="Z6197" s="291">
        <f t="shared" si="883"/>
        <v>0</v>
      </c>
      <c r="AA6197" s="163"/>
      <c r="AB6197" s="177" t="str">
        <f t="shared" si="884"/>
        <v/>
      </c>
      <c r="AC6197" s="283" t="str">
        <f t="shared" si="885"/>
        <v/>
      </c>
      <c r="AD6197" s="283" t="str">
        <f t="shared" si="886"/>
        <v/>
      </c>
      <c r="AE6197" s="163"/>
      <c r="AF6197" s="162"/>
    </row>
    <row r="6198" spans="1:32">
      <c r="A6198" s="134">
        <v>6189</v>
      </c>
      <c r="B6198" s="136"/>
      <c r="C6198" s="146">
        <f t="shared" si="879"/>
        <v>0</v>
      </c>
      <c r="D6198" s="146">
        <f t="shared" si="880"/>
        <v>1</v>
      </c>
      <c r="E6198" s="146">
        <f t="shared" si="881"/>
        <v>1900</v>
      </c>
      <c r="F6198" s="137"/>
      <c r="G6198" s="287"/>
      <c r="H6198" s="137"/>
      <c r="I6198" s="134"/>
      <c r="J6198" s="204"/>
      <c r="K6198" s="133"/>
      <c r="L6198" s="134"/>
      <c r="M6198" s="133"/>
      <c r="N6198" s="134"/>
      <c r="O6198" s="134"/>
      <c r="P6198" s="166"/>
      <c r="Q6198" s="164"/>
      <c r="R6198" s="165"/>
      <c r="S6198" s="138"/>
      <c r="T6198" s="138"/>
      <c r="U6198" s="138"/>
      <c r="V6198" s="138"/>
      <c r="W6198" s="166"/>
      <c r="X6198" s="135"/>
      <c r="Y6198" s="418">
        <f t="shared" si="882"/>
        <v>0</v>
      </c>
      <c r="Z6198" s="291">
        <f t="shared" si="883"/>
        <v>0</v>
      </c>
      <c r="AA6198" s="163"/>
      <c r="AB6198" s="177" t="str">
        <f t="shared" si="884"/>
        <v/>
      </c>
      <c r="AC6198" s="283" t="str">
        <f t="shared" si="885"/>
        <v/>
      </c>
      <c r="AD6198" s="283" t="str">
        <f t="shared" si="886"/>
        <v/>
      </c>
      <c r="AE6198" s="163"/>
      <c r="AF6198" s="162"/>
    </row>
    <row r="6199" spans="1:32">
      <c r="A6199" s="134">
        <v>6190</v>
      </c>
      <c r="B6199" s="136"/>
      <c r="C6199" s="146">
        <f t="shared" si="879"/>
        <v>0</v>
      </c>
      <c r="D6199" s="146">
        <f t="shared" si="880"/>
        <v>1</v>
      </c>
      <c r="E6199" s="146">
        <f t="shared" si="881"/>
        <v>1900</v>
      </c>
      <c r="F6199" s="137"/>
      <c r="G6199" s="287"/>
      <c r="H6199" s="137"/>
      <c r="I6199" s="134"/>
      <c r="J6199" s="204"/>
      <c r="K6199" s="133"/>
      <c r="L6199" s="134"/>
      <c r="M6199" s="133"/>
      <c r="N6199" s="134"/>
      <c r="O6199" s="134"/>
      <c r="P6199" s="166"/>
      <c r="Q6199" s="164"/>
      <c r="R6199" s="165"/>
      <c r="S6199" s="138"/>
      <c r="T6199" s="138"/>
      <c r="U6199" s="138"/>
      <c r="V6199" s="138"/>
      <c r="W6199" s="166"/>
      <c r="X6199" s="135"/>
      <c r="Y6199" s="418">
        <f t="shared" si="882"/>
        <v>0</v>
      </c>
      <c r="Z6199" s="291">
        <f t="shared" si="883"/>
        <v>0</v>
      </c>
      <c r="AA6199" s="163"/>
      <c r="AB6199" s="177" t="str">
        <f t="shared" si="884"/>
        <v/>
      </c>
      <c r="AC6199" s="283" t="str">
        <f t="shared" si="885"/>
        <v/>
      </c>
      <c r="AD6199" s="283" t="str">
        <f t="shared" si="886"/>
        <v/>
      </c>
      <c r="AE6199" s="163"/>
      <c r="AF6199" s="162"/>
    </row>
    <row r="6200" spans="1:32">
      <c r="A6200" s="134">
        <v>6191</v>
      </c>
      <c r="B6200" s="136"/>
      <c r="C6200" s="146">
        <f t="shared" si="879"/>
        <v>0</v>
      </c>
      <c r="D6200" s="146">
        <f t="shared" si="880"/>
        <v>1</v>
      </c>
      <c r="E6200" s="146">
        <f t="shared" si="881"/>
        <v>1900</v>
      </c>
      <c r="F6200" s="137"/>
      <c r="G6200" s="287"/>
      <c r="H6200" s="137"/>
      <c r="I6200" s="134"/>
      <c r="J6200" s="204"/>
      <c r="K6200" s="133"/>
      <c r="L6200" s="134"/>
      <c r="M6200" s="133"/>
      <c r="N6200" s="134"/>
      <c r="O6200" s="134"/>
      <c r="P6200" s="166"/>
      <c r="Q6200" s="164"/>
      <c r="R6200" s="165"/>
      <c r="S6200" s="138"/>
      <c r="T6200" s="138"/>
      <c r="U6200" s="138"/>
      <c r="V6200" s="138"/>
      <c r="W6200" s="166"/>
      <c r="X6200" s="135"/>
      <c r="Y6200" s="418">
        <f t="shared" si="882"/>
        <v>0</v>
      </c>
      <c r="Z6200" s="291">
        <f t="shared" si="883"/>
        <v>0</v>
      </c>
      <c r="AA6200" s="163"/>
      <c r="AB6200" s="177" t="str">
        <f t="shared" si="884"/>
        <v/>
      </c>
      <c r="AC6200" s="283" t="str">
        <f t="shared" si="885"/>
        <v/>
      </c>
      <c r="AD6200" s="283" t="str">
        <f t="shared" si="886"/>
        <v/>
      </c>
      <c r="AE6200" s="163"/>
      <c r="AF6200" s="162"/>
    </row>
    <row r="6201" spans="1:32">
      <c r="A6201" s="134">
        <v>6192</v>
      </c>
      <c r="B6201" s="136"/>
      <c r="C6201" s="146">
        <f t="shared" si="879"/>
        <v>0</v>
      </c>
      <c r="D6201" s="146">
        <f t="shared" si="880"/>
        <v>1</v>
      </c>
      <c r="E6201" s="146">
        <f t="shared" si="881"/>
        <v>1900</v>
      </c>
      <c r="F6201" s="137"/>
      <c r="G6201" s="287"/>
      <c r="H6201" s="137"/>
      <c r="I6201" s="134"/>
      <c r="J6201" s="204"/>
      <c r="K6201" s="133"/>
      <c r="L6201" s="134"/>
      <c r="M6201" s="133"/>
      <c r="N6201" s="134"/>
      <c r="O6201" s="134"/>
      <c r="P6201" s="166"/>
      <c r="Q6201" s="164"/>
      <c r="R6201" s="165"/>
      <c r="S6201" s="138"/>
      <c r="T6201" s="138"/>
      <c r="U6201" s="138"/>
      <c r="V6201" s="138"/>
      <c r="W6201" s="166"/>
      <c r="X6201" s="135"/>
      <c r="Y6201" s="418">
        <f t="shared" si="882"/>
        <v>0</v>
      </c>
      <c r="Z6201" s="291">
        <f t="shared" si="883"/>
        <v>0</v>
      </c>
      <c r="AA6201" s="163"/>
      <c r="AB6201" s="177" t="str">
        <f t="shared" si="884"/>
        <v/>
      </c>
      <c r="AC6201" s="283" t="str">
        <f t="shared" si="885"/>
        <v/>
      </c>
      <c r="AD6201" s="283" t="str">
        <f t="shared" si="886"/>
        <v/>
      </c>
      <c r="AE6201" s="163"/>
      <c r="AF6201" s="162"/>
    </row>
    <row r="6202" spans="1:32">
      <c r="A6202" s="134">
        <v>6193</v>
      </c>
      <c r="B6202" s="136"/>
      <c r="C6202" s="146">
        <f t="shared" si="879"/>
        <v>0</v>
      </c>
      <c r="D6202" s="146">
        <f t="shared" si="880"/>
        <v>1</v>
      </c>
      <c r="E6202" s="146">
        <f t="shared" si="881"/>
        <v>1900</v>
      </c>
      <c r="F6202" s="137"/>
      <c r="G6202" s="287"/>
      <c r="H6202" s="137"/>
      <c r="I6202" s="134"/>
      <c r="J6202" s="204"/>
      <c r="K6202" s="133"/>
      <c r="L6202" s="134"/>
      <c r="M6202" s="133"/>
      <c r="N6202" s="134"/>
      <c r="O6202" s="134"/>
      <c r="P6202" s="166"/>
      <c r="Q6202" s="164"/>
      <c r="R6202" s="165"/>
      <c r="S6202" s="138"/>
      <c r="T6202" s="138"/>
      <c r="U6202" s="138"/>
      <c r="V6202" s="138"/>
      <c r="W6202" s="166"/>
      <c r="X6202" s="135"/>
      <c r="Y6202" s="418">
        <f t="shared" si="882"/>
        <v>0</v>
      </c>
      <c r="Z6202" s="291">
        <f t="shared" si="883"/>
        <v>0</v>
      </c>
      <c r="AA6202" s="163"/>
      <c r="AB6202" s="177" t="str">
        <f t="shared" si="884"/>
        <v/>
      </c>
      <c r="AC6202" s="283" t="str">
        <f t="shared" si="885"/>
        <v/>
      </c>
      <c r="AD6202" s="283" t="str">
        <f t="shared" si="886"/>
        <v/>
      </c>
      <c r="AE6202" s="163"/>
      <c r="AF6202" s="162"/>
    </row>
    <row r="6203" spans="1:32">
      <c r="A6203" s="134">
        <v>6194</v>
      </c>
      <c r="B6203" s="136"/>
      <c r="C6203" s="146">
        <f t="shared" si="879"/>
        <v>0</v>
      </c>
      <c r="D6203" s="146">
        <f t="shared" si="880"/>
        <v>1</v>
      </c>
      <c r="E6203" s="146">
        <f t="shared" si="881"/>
        <v>1900</v>
      </c>
      <c r="F6203" s="137"/>
      <c r="G6203" s="287"/>
      <c r="H6203" s="137"/>
      <c r="I6203" s="134"/>
      <c r="J6203" s="204"/>
      <c r="K6203" s="133"/>
      <c r="L6203" s="134"/>
      <c r="M6203" s="133"/>
      <c r="N6203" s="134"/>
      <c r="O6203" s="134"/>
      <c r="P6203" s="166"/>
      <c r="Q6203" s="164"/>
      <c r="R6203" s="165"/>
      <c r="S6203" s="138"/>
      <c r="T6203" s="138"/>
      <c r="U6203" s="138"/>
      <c r="V6203" s="138"/>
      <c r="W6203" s="166"/>
      <c r="X6203" s="135"/>
      <c r="Y6203" s="418">
        <f t="shared" si="882"/>
        <v>0</v>
      </c>
      <c r="Z6203" s="291">
        <f t="shared" si="883"/>
        <v>0</v>
      </c>
      <c r="AA6203" s="163"/>
      <c r="AB6203" s="177" t="str">
        <f t="shared" si="884"/>
        <v/>
      </c>
      <c r="AC6203" s="283" t="str">
        <f t="shared" si="885"/>
        <v/>
      </c>
      <c r="AD6203" s="283" t="str">
        <f t="shared" si="886"/>
        <v/>
      </c>
      <c r="AE6203" s="163"/>
      <c r="AF6203" s="162"/>
    </row>
    <row r="6204" spans="1:32">
      <c r="A6204" s="134">
        <v>6195</v>
      </c>
      <c r="B6204" s="136"/>
      <c r="C6204" s="146">
        <f t="shared" si="879"/>
        <v>0</v>
      </c>
      <c r="D6204" s="146">
        <f t="shared" si="880"/>
        <v>1</v>
      </c>
      <c r="E6204" s="146">
        <f t="shared" si="881"/>
        <v>1900</v>
      </c>
      <c r="F6204" s="137"/>
      <c r="G6204" s="287"/>
      <c r="H6204" s="137"/>
      <c r="I6204" s="134"/>
      <c r="J6204" s="204"/>
      <c r="K6204" s="133"/>
      <c r="L6204" s="134"/>
      <c r="M6204" s="133"/>
      <c r="N6204" s="134"/>
      <c r="O6204" s="134"/>
      <c r="P6204" s="166"/>
      <c r="Q6204" s="164"/>
      <c r="R6204" s="165"/>
      <c r="S6204" s="138"/>
      <c r="T6204" s="138"/>
      <c r="U6204" s="138"/>
      <c r="V6204" s="138"/>
      <c r="W6204" s="166"/>
      <c r="X6204" s="135"/>
      <c r="Y6204" s="418">
        <f t="shared" si="882"/>
        <v>0</v>
      </c>
      <c r="Z6204" s="291">
        <f t="shared" si="883"/>
        <v>0</v>
      </c>
      <c r="AA6204" s="163"/>
      <c r="AB6204" s="177" t="str">
        <f t="shared" si="884"/>
        <v/>
      </c>
      <c r="AC6204" s="283" t="str">
        <f t="shared" si="885"/>
        <v/>
      </c>
      <c r="AD6204" s="283" t="str">
        <f t="shared" si="886"/>
        <v/>
      </c>
      <c r="AE6204" s="163"/>
      <c r="AF6204" s="162"/>
    </row>
    <row r="6205" spans="1:32">
      <c r="A6205" s="134">
        <v>6196</v>
      </c>
      <c r="B6205" s="136"/>
      <c r="C6205" s="146">
        <f t="shared" si="879"/>
        <v>0</v>
      </c>
      <c r="D6205" s="146">
        <f t="shared" si="880"/>
        <v>1</v>
      </c>
      <c r="E6205" s="146">
        <f t="shared" si="881"/>
        <v>1900</v>
      </c>
      <c r="F6205" s="137"/>
      <c r="G6205" s="287"/>
      <c r="H6205" s="137"/>
      <c r="I6205" s="134"/>
      <c r="J6205" s="204"/>
      <c r="K6205" s="133"/>
      <c r="L6205" s="134"/>
      <c r="M6205" s="133"/>
      <c r="N6205" s="134"/>
      <c r="O6205" s="134"/>
      <c r="P6205" s="166"/>
      <c r="Q6205" s="164"/>
      <c r="R6205" s="165"/>
      <c r="S6205" s="138"/>
      <c r="T6205" s="138"/>
      <c r="U6205" s="138"/>
      <c r="V6205" s="138"/>
      <c r="W6205" s="166"/>
      <c r="X6205" s="135"/>
      <c r="Y6205" s="418">
        <f t="shared" si="882"/>
        <v>0</v>
      </c>
      <c r="Z6205" s="291">
        <f t="shared" si="883"/>
        <v>0</v>
      </c>
      <c r="AA6205" s="163"/>
      <c r="AB6205" s="177" t="str">
        <f t="shared" si="884"/>
        <v/>
      </c>
      <c r="AC6205" s="283" t="str">
        <f t="shared" si="885"/>
        <v/>
      </c>
      <c r="AD6205" s="283" t="str">
        <f t="shared" si="886"/>
        <v/>
      </c>
      <c r="AE6205" s="163"/>
      <c r="AF6205" s="162"/>
    </row>
    <row r="6206" spans="1:32">
      <c r="A6206" s="134">
        <v>6197</v>
      </c>
      <c r="B6206" s="136"/>
      <c r="C6206" s="146">
        <f t="shared" si="879"/>
        <v>0</v>
      </c>
      <c r="D6206" s="146">
        <f t="shared" si="880"/>
        <v>1</v>
      </c>
      <c r="E6206" s="146">
        <f t="shared" si="881"/>
        <v>1900</v>
      </c>
      <c r="F6206" s="137"/>
      <c r="G6206" s="287"/>
      <c r="H6206" s="137"/>
      <c r="I6206" s="134"/>
      <c r="J6206" s="204"/>
      <c r="K6206" s="133"/>
      <c r="L6206" s="134"/>
      <c r="M6206" s="133"/>
      <c r="N6206" s="134"/>
      <c r="O6206" s="134"/>
      <c r="P6206" s="166"/>
      <c r="Q6206" s="164"/>
      <c r="R6206" s="165"/>
      <c r="S6206" s="138"/>
      <c r="T6206" s="138"/>
      <c r="U6206" s="138"/>
      <c r="V6206" s="138"/>
      <c r="W6206" s="166"/>
      <c r="X6206" s="135"/>
      <c r="Y6206" s="418">
        <f t="shared" si="882"/>
        <v>0</v>
      </c>
      <c r="Z6206" s="291">
        <f t="shared" si="883"/>
        <v>0</v>
      </c>
      <c r="AA6206" s="163"/>
      <c r="AB6206" s="177" t="str">
        <f t="shared" si="884"/>
        <v/>
      </c>
      <c r="AC6206" s="283" t="str">
        <f t="shared" si="885"/>
        <v/>
      </c>
      <c r="AD6206" s="283" t="str">
        <f t="shared" si="886"/>
        <v/>
      </c>
      <c r="AE6206" s="163"/>
      <c r="AF6206" s="162"/>
    </row>
    <row r="6207" spans="1:32">
      <c r="A6207" s="134">
        <v>6198</v>
      </c>
      <c r="B6207" s="136"/>
      <c r="C6207" s="146">
        <f t="shared" si="879"/>
        <v>0</v>
      </c>
      <c r="D6207" s="146">
        <f t="shared" si="880"/>
        <v>1</v>
      </c>
      <c r="E6207" s="146">
        <f t="shared" si="881"/>
        <v>1900</v>
      </c>
      <c r="F6207" s="137"/>
      <c r="G6207" s="287"/>
      <c r="H6207" s="137"/>
      <c r="I6207" s="134"/>
      <c r="J6207" s="204"/>
      <c r="K6207" s="133"/>
      <c r="L6207" s="134"/>
      <c r="M6207" s="133"/>
      <c r="N6207" s="134"/>
      <c r="O6207" s="134"/>
      <c r="P6207" s="166"/>
      <c r="Q6207" s="164"/>
      <c r="R6207" s="165"/>
      <c r="S6207" s="138"/>
      <c r="T6207" s="138"/>
      <c r="U6207" s="138"/>
      <c r="V6207" s="138"/>
      <c r="W6207" s="166"/>
      <c r="X6207" s="135"/>
      <c r="Y6207" s="418">
        <f t="shared" si="882"/>
        <v>0</v>
      </c>
      <c r="Z6207" s="291">
        <f t="shared" si="883"/>
        <v>0</v>
      </c>
      <c r="AA6207" s="163"/>
      <c r="AB6207" s="177" t="str">
        <f t="shared" si="884"/>
        <v/>
      </c>
      <c r="AC6207" s="283" t="str">
        <f t="shared" si="885"/>
        <v/>
      </c>
      <c r="AD6207" s="283" t="str">
        <f t="shared" si="886"/>
        <v/>
      </c>
      <c r="AE6207" s="163"/>
      <c r="AF6207" s="162"/>
    </row>
    <row r="6208" spans="1:32">
      <c r="A6208" s="134">
        <v>6199</v>
      </c>
      <c r="B6208" s="136"/>
      <c r="C6208" s="146">
        <f t="shared" si="879"/>
        <v>0</v>
      </c>
      <c r="D6208" s="146">
        <f t="shared" si="880"/>
        <v>1</v>
      </c>
      <c r="E6208" s="146">
        <f t="shared" si="881"/>
        <v>1900</v>
      </c>
      <c r="F6208" s="137"/>
      <c r="G6208" s="287"/>
      <c r="H6208" s="137"/>
      <c r="I6208" s="134"/>
      <c r="J6208" s="204"/>
      <c r="K6208" s="133"/>
      <c r="L6208" s="134"/>
      <c r="M6208" s="133"/>
      <c r="N6208" s="134"/>
      <c r="O6208" s="134"/>
      <c r="P6208" s="166"/>
      <c r="Q6208" s="164"/>
      <c r="R6208" s="165"/>
      <c r="S6208" s="138"/>
      <c r="T6208" s="138"/>
      <c r="U6208" s="138"/>
      <c r="V6208" s="138"/>
      <c r="W6208" s="166"/>
      <c r="X6208" s="135"/>
      <c r="Y6208" s="418">
        <f t="shared" si="882"/>
        <v>0</v>
      </c>
      <c r="Z6208" s="291">
        <f t="shared" si="883"/>
        <v>0</v>
      </c>
      <c r="AA6208" s="163"/>
      <c r="AB6208" s="177" t="str">
        <f t="shared" si="884"/>
        <v/>
      </c>
      <c r="AC6208" s="283" t="str">
        <f t="shared" si="885"/>
        <v/>
      </c>
      <c r="AD6208" s="283" t="str">
        <f t="shared" si="886"/>
        <v/>
      </c>
      <c r="AE6208" s="163"/>
      <c r="AF6208" s="162"/>
    </row>
    <row r="6209" spans="1:32">
      <c r="A6209" s="134">
        <v>6200</v>
      </c>
      <c r="B6209" s="136"/>
      <c r="C6209" s="146">
        <f t="shared" si="879"/>
        <v>0</v>
      </c>
      <c r="D6209" s="146">
        <f t="shared" si="880"/>
        <v>1</v>
      </c>
      <c r="E6209" s="146">
        <f t="shared" si="881"/>
        <v>1900</v>
      </c>
      <c r="F6209" s="137"/>
      <c r="G6209" s="287"/>
      <c r="H6209" s="137"/>
      <c r="I6209" s="134"/>
      <c r="J6209" s="204"/>
      <c r="K6209" s="133"/>
      <c r="L6209" s="134"/>
      <c r="M6209" s="133"/>
      <c r="N6209" s="134"/>
      <c r="O6209" s="134"/>
      <c r="P6209" s="166"/>
      <c r="Q6209" s="164"/>
      <c r="R6209" s="165"/>
      <c r="S6209" s="138"/>
      <c r="T6209" s="138"/>
      <c r="U6209" s="138"/>
      <c r="V6209" s="138"/>
      <c r="W6209" s="166"/>
      <c r="X6209" s="135"/>
      <c r="Y6209" s="418">
        <f t="shared" si="882"/>
        <v>0</v>
      </c>
      <c r="Z6209" s="291">
        <f t="shared" si="883"/>
        <v>0</v>
      </c>
      <c r="AA6209" s="163"/>
      <c r="AB6209" s="177" t="str">
        <f t="shared" si="884"/>
        <v/>
      </c>
      <c r="AC6209" s="283" t="str">
        <f t="shared" si="885"/>
        <v/>
      </c>
      <c r="AD6209" s="283" t="str">
        <f t="shared" si="886"/>
        <v/>
      </c>
      <c r="AE6209" s="163"/>
      <c r="AF6209" s="162"/>
    </row>
    <row r="6210" spans="1:32">
      <c r="A6210" s="134">
        <v>6201</v>
      </c>
      <c r="B6210" s="136"/>
      <c r="C6210" s="146">
        <f t="shared" si="879"/>
        <v>0</v>
      </c>
      <c r="D6210" s="146">
        <f t="shared" si="880"/>
        <v>1</v>
      </c>
      <c r="E6210" s="146">
        <f t="shared" si="881"/>
        <v>1900</v>
      </c>
      <c r="F6210" s="137"/>
      <c r="G6210" s="287"/>
      <c r="H6210" s="137"/>
      <c r="I6210" s="134"/>
      <c r="J6210" s="204"/>
      <c r="K6210" s="133"/>
      <c r="L6210" s="134"/>
      <c r="M6210" s="133"/>
      <c r="N6210" s="134"/>
      <c r="O6210" s="134"/>
      <c r="P6210" s="166"/>
      <c r="Q6210" s="164"/>
      <c r="R6210" s="165"/>
      <c r="S6210" s="138"/>
      <c r="T6210" s="138"/>
      <c r="U6210" s="138"/>
      <c r="V6210" s="138"/>
      <c r="W6210" s="166"/>
      <c r="X6210" s="135"/>
      <c r="Y6210" s="418">
        <f t="shared" si="882"/>
        <v>0</v>
      </c>
      <c r="Z6210" s="291">
        <f t="shared" si="883"/>
        <v>0</v>
      </c>
      <c r="AA6210" s="163"/>
      <c r="AB6210" s="177" t="str">
        <f t="shared" si="884"/>
        <v/>
      </c>
      <c r="AC6210" s="283" t="str">
        <f t="shared" si="885"/>
        <v/>
      </c>
      <c r="AD6210" s="283" t="str">
        <f t="shared" si="886"/>
        <v/>
      </c>
      <c r="AE6210" s="163"/>
      <c r="AF6210" s="162"/>
    </row>
    <row r="6211" spans="1:32">
      <c r="A6211" s="134">
        <v>6202</v>
      </c>
      <c r="B6211" s="136"/>
      <c r="C6211" s="146">
        <f t="shared" si="879"/>
        <v>0</v>
      </c>
      <c r="D6211" s="146">
        <f t="shared" si="880"/>
        <v>1</v>
      </c>
      <c r="E6211" s="146">
        <f t="shared" si="881"/>
        <v>1900</v>
      </c>
      <c r="F6211" s="137"/>
      <c r="G6211" s="287"/>
      <c r="H6211" s="137"/>
      <c r="I6211" s="134"/>
      <c r="J6211" s="204"/>
      <c r="K6211" s="133"/>
      <c r="L6211" s="134"/>
      <c r="M6211" s="133"/>
      <c r="N6211" s="134"/>
      <c r="O6211" s="134"/>
      <c r="P6211" s="166"/>
      <c r="Q6211" s="164"/>
      <c r="R6211" s="165"/>
      <c r="S6211" s="138"/>
      <c r="T6211" s="138"/>
      <c r="U6211" s="138"/>
      <c r="V6211" s="138"/>
      <c r="W6211" s="166"/>
      <c r="X6211" s="135"/>
      <c r="Y6211" s="418">
        <f t="shared" si="882"/>
        <v>0</v>
      </c>
      <c r="Z6211" s="291">
        <f t="shared" si="883"/>
        <v>0</v>
      </c>
      <c r="AA6211" s="163"/>
      <c r="AB6211" s="177" t="str">
        <f t="shared" si="884"/>
        <v/>
      </c>
      <c r="AC6211" s="283" t="str">
        <f t="shared" si="885"/>
        <v/>
      </c>
      <c r="AD6211" s="283" t="str">
        <f t="shared" si="886"/>
        <v/>
      </c>
      <c r="AE6211" s="163"/>
      <c r="AF6211" s="162"/>
    </row>
    <row r="6212" spans="1:32">
      <c r="A6212" s="134">
        <v>6203</v>
      </c>
      <c r="B6212" s="136"/>
      <c r="C6212" s="146">
        <f t="shared" si="879"/>
        <v>0</v>
      </c>
      <c r="D6212" s="146">
        <f t="shared" si="880"/>
        <v>1</v>
      </c>
      <c r="E6212" s="146">
        <f t="shared" si="881"/>
        <v>1900</v>
      </c>
      <c r="F6212" s="137"/>
      <c r="G6212" s="287"/>
      <c r="H6212" s="137"/>
      <c r="I6212" s="134"/>
      <c r="J6212" s="204"/>
      <c r="K6212" s="133"/>
      <c r="L6212" s="134"/>
      <c r="M6212" s="133"/>
      <c r="N6212" s="134"/>
      <c r="O6212" s="134"/>
      <c r="P6212" s="166"/>
      <c r="Q6212" s="164"/>
      <c r="R6212" s="165"/>
      <c r="S6212" s="138"/>
      <c r="T6212" s="138"/>
      <c r="U6212" s="138"/>
      <c r="V6212" s="138"/>
      <c r="W6212" s="166"/>
      <c r="X6212" s="135"/>
      <c r="Y6212" s="418">
        <f t="shared" si="882"/>
        <v>0</v>
      </c>
      <c r="Z6212" s="291">
        <f t="shared" si="883"/>
        <v>0</v>
      </c>
      <c r="AA6212" s="163"/>
      <c r="AB6212" s="177" t="str">
        <f t="shared" si="884"/>
        <v/>
      </c>
      <c r="AC6212" s="283" t="str">
        <f t="shared" si="885"/>
        <v/>
      </c>
      <c r="AD6212" s="283" t="str">
        <f t="shared" si="886"/>
        <v/>
      </c>
      <c r="AE6212" s="163"/>
      <c r="AF6212" s="162"/>
    </row>
    <row r="6213" spans="1:32">
      <c r="A6213" s="134">
        <v>6204</v>
      </c>
      <c r="B6213" s="136"/>
      <c r="C6213" s="146">
        <f t="shared" si="879"/>
        <v>0</v>
      </c>
      <c r="D6213" s="146">
        <f t="shared" si="880"/>
        <v>1</v>
      </c>
      <c r="E6213" s="146">
        <f t="shared" si="881"/>
        <v>1900</v>
      </c>
      <c r="F6213" s="137"/>
      <c r="G6213" s="287"/>
      <c r="H6213" s="137"/>
      <c r="I6213" s="134"/>
      <c r="J6213" s="204"/>
      <c r="K6213" s="133"/>
      <c r="L6213" s="134"/>
      <c r="M6213" s="133"/>
      <c r="N6213" s="134"/>
      <c r="O6213" s="134"/>
      <c r="P6213" s="166"/>
      <c r="Q6213" s="164"/>
      <c r="R6213" s="165"/>
      <c r="S6213" s="138"/>
      <c r="T6213" s="138"/>
      <c r="U6213" s="138"/>
      <c r="V6213" s="138"/>
      <c r="W6213" s="166"/>
      <c r="X6213" s="135"/>
      <c r="Y6213" s="418">
        <f t="shared" si="882"/>
        <v>0</v>
      </c>
      <c r="Z6213" s="291">
        <f t="shared" si="883"/>
        <v>0</v>
      </c>
      <c r="AA6213" s="163"/>
      <c r="AB6213" s="177" t="str">
        <f t="shared" si="884"/>
        <v/>
      </c>
      <c r="AC6213" s="283" t="str">
        <f t="shared" si="885"/>
        <v/>
      </c>
      <c r="AD6213" s="283" t="str">
        <f t="shared" si="886"/>
        <v/>
      </c>
      <c r="AE6213" s="163"/>
      <c r="AF6213" s="162"/>
    </row>
    <row r="6214" spans="1:32">
      <c r="A6214" s="134">
        <v>6205</v>
      </c>
      <c r="B6214" s="136"/>
      <c r="C6214" s="146">
        <f t="shared" si="879"/>
        <v>0</v>
      </c>
      <c r="D6214" s="146">
        <f t="shared" si="880"/>
        <v>1</v>
      </c>
      <c r="E6214" s="146">
        <f t="shared" si="881"/>
        <v>1900</v>
      </c>
      <c r="F6214" s="137"/>
      <c r="G6214" s="287"/>
      <c r="H6214" s="137"/>
      <c r="I6214" s="134"/>
      <c r="J6214" s="204"/>
      <c r="K6214" s="133"/>
      <c r="L6214" s="134"/>
      <c r="M6214" s="133"/>
      <c r="N6214" s="134"/>
      <c r="O6214" s="134"/>
      <c r="P6214" s="166"/>
      <c r="Q6214" s="164"/>
      <c r="R6214" s="165"/>
      <c r="S6214" s="138"/>
      <c r="T6214" s="138"/>
      <c r="U6214" s="138"/>
      <c r="V6214" s="138"/>
      <c r="W6214" s="166"/>
      <c r="X6214" s="135"/>
      <c r="Y6214" s="418">
        <f t="shared" si="882"/>
        <v>0</v>
      </c>
      <c r="Z6214" s="291">
        <f t="shared" si="883"/>
        <v>0</v>
      </c>
      <c r="AA6214" s="163"/>
      <c r="AB6214" s="177" t="str">
        <f t="shared" si="884"/>
        <v/>
      </c>
      <c r="AC6214" s="283" t="str">
        <f t="shared" si="885"/>
        <v/>
      </c>
      <c r="AD6214" s="283" t="str">
        <f t="shared" si="886"/>
        <v/>
      </c>
      <c r="AE6214" s="163"/>
      <c r="AF6214" s="162"/>
    </row>
    <row r="6215" spans="1:32">
      <c r="A6215" s="134">
        <v>6206</v>
      </c>
      <c r="B6215" s="136"/>
      <c r="C6215" s="146">
        <f t="shared" si="879"/>
        <v>0</v>
      </c>
      <c r="D6215" s="146">
        <f t="shared" si="880"/>
        <v>1</v>
      </c>
      <c r="E6215" s="146">
        <f t="shared" si="881"/>
        <v>1900</v>
      </c>
      <c r="F6215" s="137"/>
      <c r="G6215" s="287"/>
      <c r="H6215" s="137"/>
      <c r="I6215" s="134"/>
      <c r="J6215" s="204"/>
      <c r="K6215" s="133"/>
      <c r="L6215" s="134"/>
      <c r="M6215" s="133"/>
      <c r="N6215" s="134"/>
      <c r="O6215" s="134"/>
      <c r="P6215" s="166"/>
      <c r="Q6215" s="164"/>
      <c r="R6215" s="165"/>
      <c r="S6215" s="138"/>
      <c r="T6215" s="138"/>
      <c r="U6215" s="138"/>
      <c r="V6215" s="138"/>
      <c r="W6215" s="166"/>
      <c r="X6215" s="135"/>
      <c r="Y6215" s="418">
        <f t="shared" si="882"/>
        <v>0</v>
      </c>
      <c r="Z6215" s="291">
        <f t="shared" si="883"/>
        <v>0</v>
      </c>
      <c r="AA6215" s="163"/>
      <c r="AB6215" s="177" t="str">
        <f t="shared" si="884"/>
        <v/>
      </c>
      <c r="AC6215" s="283" t="str">
        <f t="shared" si="885"/>
        <v/>
      </c>
      <c r="AD6215" s="283" t="str">
        <f t="shared" si="886"/>
        <v/>
      </c>
      <c r="AE6215" s="163"/>
      <c r="AF6215" s="162"/>
    </row>
    <row r="6216" spans="1:32">
      <c r="A6216" s="134">
        <v>6207</v>
      </c>
      <c r="B6216" s="136"/>
      <c r="C6216" s="146">
        <f t="shared" si="879"/>
        <v>0</v>
      </c>
      <c r="D6216" s="146">
        <f t="shared" si="880"/>
        <v>1</v>
      </c>
      <c r="E6216" s="146">
        <f t="shared" si="881"/>
        <v>1900</v>
      </c>
      <c r="F6216" s="137"/>
      <c r="G6216" s="287"/>
      <c r="H6216" s="137"/>
      <c r="I6216" s="134"/>
      <c r="J6216" s="204"/>
      <c r="K6216" s="133"/>
      <c r="L6216" s="134"/>
      <c r="M6216" s="133"/>
      <c r="N6216" s="134"/>
      <c r="O6216" s="134"/>
      <c r="P6216" s="166"/>
      <c r="Q6216" s="164"/>
      <c r="R6216" s="165"/>
      <c r="S6216" s="138"/>
      <c r="T6216" s="138"/>
      <c r="U6216" s="138"/>
      <c r="V6216" s="138"/>
      <c r="W6216" s="166"/>
      <c r="X6216" s="135"/>
      <c r="Y6216" s="418">
        <f t="shared" si="882"/>
        <v>0</v>
      </c>
      <c r="Z6216" s="291">
        <f t="shared" si="883"/>
        <v>0</v>
      </c>
      <c r="AA6216" s="163"/>
      <c r="AB6216" s="177" t="str">
        <f t="shared" si="884"/>
        <v/>
      </c>
      <c r="AC6216" s="283" t="str">
        <f t="shared" si="885"/>
        <v/>
      </c>
      <c r="AD6216" s="283" t="str">
        <f t="shared" si="886"/>
        <v/>
      </c>
      <c r="AE6216" s="163"/>
      <c r="AF6216" s="162"/>
    </row>
    <row r="6217" spans="1:32">
      <c r="A6217" s="134">
        <v>6208</v>
      </c>
      <c r="B6217" s="136"/>
      <c r="C6217" s="146">
        <f t="shared" si="879"/>
        <v>0</v>
      </c>
      <c r="D6217" s="146">
        <f t="shared" si="880"/>
        <v>1</v>
      </c>
      <c r="E6217" s="146">
        <f t="shared" si="881"/>
        <v>1900</v>
      </c>
      <c r="F6217" s="137"/>
      <c r="G6217" s="287"/>
      <c r="H6217" s="137"/>
      <c r="I6217" s="134"/>
      <c r="J6217" s="204"/>
      <c r="K6217" s="133"/>
      <c r="L6217" s="134"/>
      <c r="M6217" s="133"/>
      <c r="N6217" s="134"/>
      <c r="O6217" s="134"/>
      <c r="P6217" s="166"/>
      <c r="Q6217" s="164"/>
      <c r="R6217" s="165"/>
      <c r="S6217" s="138"/>
      <c r="T6217" s="138"/>
      <c r="U6217" s="138"/>
      <c r="V6217" s="138"/>
      <c r="W6217" s="166"/>
      <c r="X6217" s="135"/>
      <c r="Y6217" s="418">
        <f t="shared" si="882"/>
        <v>0</v>
      </c>
      <c r="Z6217" s="291">
        <f t="shared" si="883"/>
        <v>0</v>
      </c>
      <c r="AA6217" s="163"/>
      <c r="AB6217" s="177" t="str">
        <f t="shared" si="884"/>
        <v/>
      </c>
      <c r="AC6217" s="283" t="str">
        <f t="shared" si="885"/>
        <v/>
      </c>
      <c r="AD6217" s="283" t="str">
        <f t="shared" si="886"/>
        <v/>
      </c>
      <c r="AE6217" s="163"/>
      <c r="AF6217" s="162"/>
    </row>
    <row r="6218" spans="1:32">
      <c r="A6218" s="134">
        <v>6209</v>
      </c>
      <c r="B6218" s="136"/>
      <c r="C6218" s="146">
        <f t="shared" si="879"/>
        <v>0</v>
      </c>
      <c r="D6218" s="146">
        <f t="shared" si="880"/>
        <v>1</v>
      </c>
      <c r="E6218" s="146">
        <f t="shared" si="881"/>
        <v>1900</v>
      </c>
      <c r="F6218" s="137"/>
      <c r="G6218" s="287"/>
      <c r="H6218" s="137"/>
      <c r="I6218" s="134"/>
      <c r="J6218" s="204"/>
      <c r="K6218" s="133"/>
      <c r="L6218" s="134"/>
      <c r="M6218" s="133"/>
      <c r="N6218" s="134"/>
      <c r="O6218" s="134"/>
      <c r="P6218" s="166"/>
      <c r="Q6218" s="164"/>
      <c r="R6218" s="165"/>
      <c r="S6218" s="138"/>
      <c r="T6218" s="138"/>
      <c r="U6218" s="138"/>
      <c r="V6218" s="138"/>
      <c r="W6218" s="166"/>
      <c r="X6218" s="135"/>
      <c r="Y6218" s="418">
        <f t="shared" si="882"/>
        <v>0</v>
      </c>
      <c r="Z6218" s="291">
        <f t="shared" si="883"/>
        <v>0</v>
      </c>
      <c r="AA6218" s="163"/>
      <c r="AB6218" s="177" t="str">
        <f t="shared" si="884"/>
        <v/>
      </c>
      <c r="AC6218" s="283" t="str">
        <f t="shared" si="885"/>
        <v/>
      </c>
      <c r="AD6218" s="283" t="str">
        <f t="shared" si="886"/>
        <v/>
      </c>
      <c r="AE6218" s="163"/>
      <c r="AF6218" s="162"/>
    </row>
    <row r="6219" spans="1:32">
      <c r="A6219" s="134">
        <v>6210</v>
      </c>
      <c r="B6219" s="136"/>
      <c r="C6219" s="146">
        <f t="shared" ref="C6219:C6282" si="887">DAY(B6219)</f>
        <v>0</v>
      </c>
      <c r="D6219" s="146">
        <f t="shared" ref="D6219:D6282" si="888">MONTH(B6219)</f>
        <v>1</v>
      </c>
      <c r="E6219" s="146">
        <f t="shared" ref="E6219:E6282" si="889">YEAR(B6219)</f>
        <v>1900</v>
      </c>
      <c r="F6219" s="137"/>
      <c r="G6219" s="287"/>
      <c r="H6219" s="137"/>
      <c r="I6219" s="134"/>
      <c r="J6219" s="204"/>
      <c r="K6219" s="133"/>
      <c r="L6219" s="134"/>
      <c r="M6219" s="133"/>
      <c r="N6219" s="134"/>
      <c r="O6219" s="134"/>
      <c r="P6219" s="166"/>
      <c r="Q6219" s="164"/>
      <c r="R6219" s="165"/>
      <c r="S6219" s="138"/>
      <c r="T6219" s="138"/>
      <c r="U6219" s="138"/>
      <c r="V6219" s="138"/>
      <c r="W6219" s="166"/>
      <c r="X6219" s="135"/>
      <c r="Y6219" s="418">
        <f t="shared" ref="Y6219:Y6282" si="890">X6219*U6219</f>
        <v>0</v>
      </c>
      <c r="Z6219" s="291">
        <f t="shared" ref="Z6219:Z6282" si="891">Y6219*1.1</f>
        <v>0</v>
      </c>
      <c r="AA6219" s="163"/>
      <c r="AB6219" s="177" t="str">
        <f t="shared" ref="AB6219:AB6282" si="892">IF(S6219="","",IF(S6219-U6219=0,"Full","No"))</f>
        <v/>
      </c>
      <c r="AC6219" s="283" t="str">
        <f t="shared" ref="AC6219:AC6282" si="893">IF(AND(S6219&gt;U6219,V6219=0),"Lost",IF(AND(S6219&gt;U6219,V6219&lt;(S6219-U6219)),"Lost",""))</f>
        <v/>
      </c>
      <c r="AD6219" s="283" t="str">
        <f t="shared" ref="AD6219:AD6282" si="894">IF(AND(S6219&gt;U6219,V6219=0),S6219-U6219,IF(AND(S6219&gt;U6219,V6219&lt;(S6219-U6219)),S6219-(U6219+V6219),""))</f>
        <v/>
      </c>
      <c r="AE6219" s="163"/>
      <c r="AF6219" s="162"/>
    </row>
    <row r="6220" spans="1:32">
      <c r="A6220" s="134">
        <v>6211</v>
      </c>
      <c r="B6220" s="136"/>
      <c r="C6220" s="146">
        <f t="shared" si="887"/>
        <v>0</v>
      </c>
      <c r="D6220" s="146">
        <f t="shared" si="888"/>
        <v>1</v>
      </c>
      <c r="E6220" s="146">
        <f t="shared" si="889"/>
        <v>1900</v>
      </c>
      <c r="F6220" s="137"/>
      <c r="G6220" s="287"/>
      <c r="H6220" s="137"/>
      <c r="I6220" s="134"/>
      <c r="J6220" s="204"/>
      <c r="K6220" s="133"/>
      <c r="L6220" s="134"/>
      <c r="M6220" s="133"/>
      <c r="N6220" s="134"/>
      <c r="O6220" s="134"/>
      <c r="P6220" s="166"/>
      <c r="Q6220" s="164"/>
      <c r="R6220" s="165"/>
      <c r="S6220" s="138"/>
      <c r="T6220" s="138"/>
      <c r="U6220" s="138"/>
      <c r="V6220" s="138"/>
      <c r="W6220" s="166"/>
      <c r="X6220" s="135"/>
      <c r="Y6220" s="418">
        <f t="shared" si="890"/>
        <v>0</v>
      </c>
      <c r="Z6220" s="291">
        <f t="shared" si="891"/>
        <v>0</v>
      </c>
      <c r="AA6220" s="163"/>
      <c r="AB6220" s="177" t="str">
        <f t="shared" si="892"/>
        <v/>
      </c>
      <c r="AC6220" s="283" t="str">
        <f t="shared" si="893"/>
        <v/>
      </c>
      <c r="AD6220" s="283" t="str">
        <f t="shared" si="894"/>
        <v/>
      </c>
      <c r="AE6220" s="163"/>
      <c r="AF6220" s="162"/>
    </row>
    <row r="6221" spans="1:32">
      <c r="A6221" s="134">
        <v>6212</v>
      </c>
      <c r="B6221" s="136"/>
      <c r="C6221" s="146">
        <f t="shared" si="887"/>
        <v>0</v>
      </c>
      <c r="D6221" s="146">
        <f t="shared" si="888"/>
        <v>1</v>
      </c>
      <c r="E6221" s="146">
        <f t="shared" si="889"/>
        <v>1900</v>
      </c>
      <c r="F6221" s="137"/>
      <c r="G6221" s="287"/>
      <c r="H6221" s="137"/>
      <c r="I6221" s="134"/>
      <c r="J6221" s="204"/>
      <c r="K6221" s="133"/>
      <c r="L6221" s="134"/>
      <c r="M6221" s="133"/>
      <c r="N6221" s="134"/>
      <c r="O6221" s="134"/>
      <c r="P6221" s="166"/>
      <c r="Q6221" s="164"/>
      <c r="R6221" s="165"/>
      <c r="S6221" s="138"/>
      <c r="T6221" s="138"/>
      <c r="U6221" s="138"/>
      <c r="V6221" s="138"/>
      <c r="W6221" s="166"/>
      <c r="X6221" s="135"/>
      <c r="Y6221" s="418">
        <f t="shared" si="890"/>
        <v>0</v>
      </c>
      <c r="Z6221" s="291">
        <f t="shared" si="891"/>
        <v>0</v>
      </c>
      <c r="AA6221" s="163"/>
      <c r="AB6221" s="177" t="str">
        <f t="shared" si="892"/>
        <v/>
      </c>
      <c r="AC6221" s="283" t="str">
        <f t="shared" si="893"/>
        <v/>
      </c>
      <c r="AD6221" s="283" t="str">
        <f t="shared" si="894"/>
        <v/>
      </c>
      <c r="AE6221" s="163"/>
      <c r="AF6221" s="162"/>
    </row>
    <row r="6222" spans="1:32">
      <c r="A6222" s="134">
        <v>6213</v>
      </c>
      <c r="B6222" s="136"/>
      <c r="C6222" s="146">
        <f t="shared" si="887"/>
        <v>0</v>
      </c>
      <c r="D6222" s="146">
        <f t="shared" si="888"/>
        <v>1</v>
      </c>
      <c r="E6222" s="146">
        <f t="shared" si="889"/>
        <v>1900</v>
      </c>
      <c r="F6222" s="137"/>
      <c r="G6222" s="287"/>
      <c r="H6222" s="137"/>
      <c r="I6222" s="134"/>
      <c r="J6222" s="204"/>
      <c r="K6222" s="133"/>
      <c r="L6222" s="134"/>
      <c r="M6222" s="133"/>
      <c r="N6222" s="134"/>
      <c r="O6222" s="134"/>
      <c r="P6222" s="166"/>
      <c r="Q6222" s="164"/>
      <c r="R6222" s="165"/>
      <c r="S6222" s="138"/>
      <c r="T6222" s="138"/>
      <c r="U6222" s="138"/>
      <c r="V6222" s="138"/>
      <c r="W6222" s="166"/>
      <c r="X6222" s="135"/>
      <c r="Y6222" s="418">
        <f t="shared" si="890"/>
        <v>0</v>
      </c>
      <c r="Z6222" s="291">
        <f t="shared" si="891"/>
        <v>0</v>
      </c>
      <c r="AA6222" s="163"/>
      <c r="AB6222" s="177" t="str">
        <f t="shared" si="892"/>
        <v/>
      </c>
      <c r="AC6222" s="283" t="str">
        <f t="shared" si="893"/>
        <v/>
      </c>
      <c r="AD6222" s="283" t="str">
        <f t="shared" si="894"/>
        <v/>
      </c>
      <c r="AE6222" s="163"/>
      <c r="AF6222" s="162"/>
    </row>
    <row r="6223" spans="1:32">
      <c r="A6223" s="134">
        <v>6214</v>
      </c>
      <c r="B6223" s="136"/>
      <c r="C6223" s="146">
        <f t="shared" si="887"/>
        <v>0</v>
      </c>
      <c r="D6223" s="146">
        <f t="shared" si="888"/>
        <v>1</v>
      </c>
      <c r="E6223" s="146">
        <f t="shared" si="889"/>
        <v>1900</v>
      </c>
      <c r="F6223" s="137"/>
      <c r="G6223" s="287"/>
      <c r="H6223" s="137"/>
      <c r="I6223" s="134"/>
      <c r="J6223" s="204"/>
      <c r="K6223" s="133"/>
      <c r="L6223" s="134"/>
      <c r="M6223" s="133"/>
      <c r="N6223" s="134"/>
      <c r="O6223" s="134"/>
      <c r="P6223" s="166"/>
      <c r="Q6223" s="164"/>
      <c r="R6223" s="165"/>
      <c r="S6223" s="138"/>
      <c r="T6223" s="138"/>
      <c r="U6223" s="138"/>
      <c r="V6223" s="138"/>
      <c r="W6223" s="166"/>
      <c r="X6223" s="135"/>
      <c r="Y6223" s="418">
        <f t="shared" si="890"/>
        <v>0</v>
      </c>
      <c r="Z6223" s="291">
        <f t="shared" si="891"/>
        <v>0</v>
      </c>
      <c r="AA6223" s="163"/>
      <c r="AB6223" s="177" t="str">
        <f t="shared" si="892"/>
        <v/>
      </c>
      <c r="AC6223" s="283" t="str">
        <f t="shared" si="893"/>
        <v/>
      </c>
      <c r="AD6223" s="283" t="str">
        <f t="shared" si="894"/>
        <v/>
      </c>
      <c r="AE6223" s="163"/>
      <c r="AF6223" s="162"/>
    </row>
    <row r="6224" spans="1:32">
      <c r="A6224" s="134">
        <v>6215</v>
      </c>
      <c r="B6224" s="136"/>
      <c r="C6224" s="146">
        <f t="shared" si="887"/>
        <v>0</v>
      </c>
      <c r="D6224" s="146">
        <f t="shared" si="888"/>
        <v>1</v>
      </c>
      <c r="E6224" s="146">
        <f t="shared" si="889"/>
        <v>1900</v>
      </c>
      <c r="F6224" s="137"/>
      <c r="G6224" s="287"/>
      <c r="H6224" s="137"/>
      <c r="I6224" s="134"/>
      <c r="J6224" s="204"/>
      <c r="K6224" s="133"/>
      <c r="L6224" s="134"/>
      <c r="M6224" s="133"/>
      <c r="N6224" s="134"/>
      <c r="O6224" s="134"/>
      <c r="P6224" s="166"/>
      <c r="Q6224" s="164"/>
      <c r="R6224" s="165"/>
      <c r="S6224" s="138"/>
      <c r="T6224" s="138"/>
      <c r="U6224" s="138"/>
      <c r="V6224" s="138"/>
      <c r="W6224" s="166"/>
      <c r="X6224" s="135"/>
      <c r="Y6224" s="418">
        <f t="shared" si="890"/>
        <v>0</v>
      </c>
      <c r="Z6224" s="291">
        <f t="shared" si="891"/>
        <v>0</v>
      </c>
      <c r="AA6224" s="163"/>
      <c r="AB6224" s="177" t="str">
        <f t="shared" si="892"/>
        <v/>
      </c>
      <c r="AC6224" s="283" t="str">
        <f t="shared" si="893"/>
        <v/>
      </c>
      <c r="AD6224" s="283" t="str">
        <f t="shared" si="894"/>
        <v/>
      </c>
      <c r="AE6224" s="163"/>
      <c r="AF6224" s="162"/>
    </row>
    <row r="6225" spans="1:32">
      <c r="A6225" s="134">
        <v>6216</v>
      </c>
      <c r="B6225" s="136"/>
      <c r="C6225" s="146">
        <f t="shared" si="887"/>
        <v>0</v>
      </c>
      <c r="D6225" s="146">
        <f t="shared" si="888"/>
        <v>1</v>
      </c>
      <c r="E6225" s="146">
        <f t="shared" si="889"/>
        <v>1900</v>
      </c>
      <c r="F6225" s="137"/>
      <c r="G6225" s="287"/>
      <c r="H6225" s="137"/>
      <c r="I6225" s="134"/>
      <c r="J6225" s="204"/>
      <c r="K6225" s="133"/>
      <c r="L6225" s="134"/>
      <c r="M6225" s="133"/>
      <c r="N6225" s="134"/>
      <c r="O6225" s="134"/>
      <c r="P6225" s="166"/>
      <c r="Q6225" s="164"/>
      <c r="R6225" s="165"/>
      <c r="S6225" s="138"/>
      <c r="T6225" s="138"/>
      <c r="U6225" s="138"/>
      <c r="V6225" s="138"/>
      <c r="W6225" s="166"/>
      <c r="X6225" s="135"/>
      <c r="Y6225" s="418">
        <f t="shared" si="890"/>
        <v>0</v>
      </c>
      <c r="Z6225" s="291">
        <f t="shared" si="891"/>
        <v>0</v>
      </c>
      <c r="AA6225" s="163"/>
      <c r="AB6225" s="177" t="str">
        <f t="shared" si="892"/>
        <v/>
      </c>
      <c r="AC6225" s="283" t="str">
        <f t="shared" si="893"/>
        <v/>
      </c>
      <c r="AD6225" s="283" t="str">
        <f t="shared" si="894"/>
        <v/>
      </c>
      <c r="AE6225" s="163"/>
      <c r="AF6225" s="162"/>
    </row>
    <row r="6226" spans="1:32">
      <c r="A6226" s="134">
        <v>6217</v>
      </c>
      <c r="B6226" s="136"/>
      <c r="C6226" s="146">
        <f t="shared" si="887"/>
        <v>0</v>
      </c>
      <c r="D6226" s="146">
        <f t="shared" si="888"/>
        <v>1</v>
      </c>
      <c r="E6226" s="146">
        <f t="shared" si="889"/>
        <v>1900</v>
      </c>
      <c r="F6226" s="137"/>
      <c r="G6226" s="287"/>
      <c r="H6226" s="137"/>
      <c r="I6226" s="134"/>
      <c r="J6226" s="204"/>
      <c r="K6226" s="133"/>
      <c r="L6226" s="134"/>
      <c r="M6226" s="133"/>
      <c r="N6226" s="134"/>
      <c r="O6226" s="134"/>
      <c r="P6226" s="166"/>
      <c r="Q6226" s="164"/>
      <c r="R6226" s="165"/>
      <c r="S6226" s="138"/>
      <c r="T6226" s="138"/>
      <c r="U6226" s="138"/>
      <c r="V6226" s="138"/>
      <c r="W6226" s="166"/>
      <c r="X6226" s="135"/>
      <c r="Y6226" s="418">
        <f t="shared" si="890"/>
        <v>0</v>
      </c>
      <c r="Z6226" s="291">
        <f t="shared" si="891"/>
        <v>0</v>
      </c>
      <c r="AA6226" s="163"/>
      <c r="AB6226" s="177" t="str">
        <f t="shared" si="892"/>
        <v/>
      </c>
      <c r="AC6226" s="283" t="str">
        <f t="shared" si="893"/>
        <v/>
      </c>
      <c r="AD6226" s="283" t="str">
        <f t="shared" si="894"/>
        <v/>
      </c>
      <c r="AE6226" s="163"/>
      <c r="AF6226" s="162"/>
    </row>
    <row r="6227" spans="1:32">
      <c r="A6227" s="134">
        <v>6218</v>
      </c>
      <c r="B6227" s="136"/>
      <c r="C6227" s="146">
        <f t="shared" si="887"/>
        <v>0</v>
      </c>
      <c r="D6227" s="146">
        <f t="shared" si="888"/>
        <v>1</v>
      </c>
      <c r="E6227" s="146">
        <f t="shared" si="889"/>
        <v>1900</v>
      </c>
      <c r="F6227" s="137"/>
      <c r="G6227" s="287"/>
      <c r="H6227" s="137"/>
      <c r="I6227" s="134"/>
      <c r="J6227" s="204"/>
      <c r="K6227" s="133"/>
      <c r="L6227" s="134"/>
      <c r="M6227" s="133"/>
      <c r="N6227" s="134"/>
      <c r="O6227" s="134"/>
      <c r="P6227" s="166"/>
      <c r="Q6227" s="164"/>
      <c r="R6227" s="165"/>
      <c r="S6227" s="138"/>
      <c r="T6227" s="138"/>
      <c r="U6227" s="138"/>
      <c r="V6227" s="138"/>
      <c r="W6227" s="166"/>
      <c r="X6227" s="135"/>
      <c r="Y6227" s="418">
        <f t="shared" si="890"/>
        <v>0</v>
      </c>
      <c r="Z6227" s="291">
        <f t="shared" si="891"/>
        <v>0</v>
      </c>
      <c r="AA6227" s="163"/>
      <c r="AB6227" s="177" t="str">
        <f t="shared" si="892"/>
        <v/>
      </c>
      <c r="AC6227" s="283" t="str">
        <f t="shared" si="893"/>
        <v/>
      </c>
      <c r="AD6227" s="283" t="str">
        <f t="shared" si="894"/>
        <v/>
      </c>
      <c r="AE6227" s="163"/>
      <c r="AF6227" s="162"/>
    </row>
    <row r="6228" spans="1:32">
      <c r="A6228" s="134">
        <v>6219</v>
      </c>
      <c r="B6228" s="136"/>
      <c r="C6228" s="146">
        <f t="shared" si="887"/>
        <v>0</v>
      </c>
      <c r="D6228" s="146">
        <f t="shared" si="888"/>
        <v>1</v>
      </c>
      <c r="E6228" s="146">
        <f t="shared" si="889"/>
        <v>1900</v>
      </c>
      <c r="F6228" s="137"/>
      <c r="G6228" s="287"/>
      <c r="H6228" s="137"/>
      <c r="I6228" s="134"/>
      <c r="J6228" s="204"/>
      <c r="K6228" s="133"/>
      <c r="L6228" s="134"/>
      <c r="M6228" s="133"/>
      <c r="N6228" s="134"/>
      <c r="O6228" s="134"/>
      <c r="P6228" s="166"/>
      <c r="Q6228" s="164"/>
      <c r="R6228" s="165"/>
      <c r="S6228" s="138"/>
      <c r="T6228" s="138"/>
      <c r="U6228" s="138"/>
      <c r="V6228" s="138"/>
      <c r="W6228" s="166"/>
      <c r="X6228" s="135"/>
      <c r="Y6228" s="418">
        <f t="shared" si="890"/>
        <v>0</v>
      </c>
      <c r="Z6228" s="291">
        <f t="shared" si="891"/>
        <v>0</v>
      </c>
      <c r="AA6228" s="163"/>
      <c r="AB6228" s="177" t="str">
        <f t="shared" si="892"/>
        <v/>
      </c>
      <c r="AC6228" s="283" t="str">
        <f t="shared" si="893"/>
        <v/>
      </c>
      <c r="AD6228" s="283" t="str">
        <f t="shared" si="894"/>
        <v/>
      </c>
      <c r="AE6228" s="163"/>
      <c r="AF6228" s="162"/>
    </row>
    <row r="6229" spans="1:32">
      <c r="A6229" s="134">
        <v>6220</v>
      </c>
      <c r="B6229" s="136"/>
      <c r="C6229" s="146">
        <f t="shared" si="887"/>
        <v>0</v>
      </c>
      <c r="D6229" s="146">
        <f t="shared" si="888"/>
        <v>1</v>
      </c>
      <c r="E6229" s="146">
        <f t="shared" si="889"/>
        <v>1900</v>
      </c>
      <c r="F6229" s="137"/>
      <c r="G6229" s="287"/>
      <c r="H6229" s="137"/>
      <c r="I6229" s="134"/>
      <c r="J6229" s="204"/>
      <c r="K6229" s="133"/>
      <c r="L6229" s="134"/>
      <c r="M6229" s="133"/>
      <c r="N6229" s="134"/>
      <c r="O6229" s="134"/>
      <c r="P6229" s="166"/>
      <c r="Q6229" s="164"/>
      <c r="R6229" s="165"/>
      <c r="S6229" s="138"/>
      <c r="T6229" s="138"/>
      <c r="U6229" s="138"/>
      <c r="V6229" s="138"/>
      <c r="W6229" s="166"/>
      <c r="X6229" s="135"/>
      <c r="Y6229" s="418">
        <f t="shared" si="890"/>
        <v>0</v>
      </c>
      <c r="Z6229" s="291">
        <f t="shared" si="891"/>
        <v>0</v>
      </c>
      <c r="AA6229" s="163"/>
      <c r="AB6229" s="177" t="str">
        <f t="shared" si="892"/>
        <v/>
      </c>
      <c r="AC6229" s="283" t="str">
        <f t="shared" si="893"/>
        <v/>
      </c>
      <c r="AD6229" s="283" t="str">
        <f t="shared" si="894"/>
        <v/>
      </c>
      <c r="AE6229" s="163"/>
      <c r="AF6229" s="162"/>
    </row>
    <row r="6230" spans="1:32">
      <c r="A6230" s="134">
        <v>6221</v>
      </c>
      <c r="B6230" s="136"/>
      <c r="C6230" s="146">
        <f t="shared" si="887"/>
        <v>0</v>
      </c>
      <c r="D6230" s="146">
        <f t="shared" si="888"/>
        <v>1</v>
      </c>
      <c r="E6230" s="146">
        <f t="shared" si="889"/>
        <v>1900</v>
      </c>
      <c r="F6230" s="137"/>
      <c r="G6230" s="287"/>
      <c r="H6230" s="137"/>
      <c r="I6230" s="134"/>
      <c r="J6230" s="204"/>
      <c r="K6230" s="133"/>
      <c r="L6230" s="134"/>
      <c r="M6230" s="133"/>
      <c r="N6230" s="134"/>
      <c r="O6230" s="134"/>
      <c r="P6230" s="166"/>
      <c r="Q6230" s="164"/>
      <c r="R6230" s="165"/>
      <c r="S6230" s="138"/>
      <c r="T6230" s="138"/>
      <c r="U6230" s="138"/>
      <c r="V6230" s="138"/>
      <c r="W6230" s="166"/>
      <c r="X6230" s="135"/>
      <c r="Y6230" s="418">
        <f t="shared" si="890"/>
        <v>0</v>
      </c>
      <c r="Z6230" s="291">
        <f t="shared" si="891"/>
        <v>0</v>
      </c>
      <c r="AA6230" s="163"/>
      <c r="AB6230" s="177" t="str">
        <f t="shared" si="892"/>
        <v/>
      </c>
      <c r="AC6230" s="283" t="str">
        <f t="shared" si="893"/>
        <v/>
      </c>
      <c r="AD6230" s="283" t="str">
        <f t="shared" si="894"/>
        <v/>
      </c>
      <c r="AE6230" s="163"/>
      <c r="AF6230" s="162"/>
    </row>
    <row r="6231" spans="1:32">
      <c r="A6231" s="134">
        <v>6222</v>
      </c>
      <c r="B6231" s="136"/>
      <c r="C6231" s="146">
        <f t="shared" si="887"/>
        <v>0</v>
      </c>
      <c r="D6231" s="146">
        <f t="shared" si="888"/>
        <v>1</v>
      </c>
      <c r="E6231" s="146">
        <f t="shared" si="889"/>
        <v>1900</v>
      </c>
      <c r="F6231" s="137"/>
      <c r="G6231" s="287"/>
      <c r="H6231" s="137"/>
      <c r="I6231" s="134"/>
      <c r="J6231" s="204"/>
      <c r="K6231" s="133"/>
      <c r="L6231" s="134"/>
      <c r="M6231" s="133"/>
      <c r="N6231" s="134"/>
      <c r="O6231" s="134"/>
      <c r="P6231" s="166"/>
      <c r="Q6231" s="164"/>
      <c r="R6231" s="165"/>
      <c r="S6231" s="138"/>
      <c r="T6231" s="138"/>
      <c r="U6231" s="138"/>
      <c r="V6231" s="138"/>
      <c r="W6231" s="166"/>
      <c r="X6231" s="135"/>
      <c r="Y6231" s="418">
        <f t="shared" si="890"/>
        <v>0</v>
      </c>
      <c r="Z6231" s="291">
        <f t="shared" si="891"/>
        <v>0</v>
      </c>
      <c r="AA6231" s="163"/>
      <c r="AB6231" s="177" t="str">
        <f t="shared" si="892"/>
        <v/>
      </c>
      <c r="AC6231" s="283" t="str">
        <f t="shared" si="893"/>
        <v/>
      </c>
      <c r="AD6231" s="283" t="str">
        <f t="shared" si="894"/>
        <v/>
      </c>
      <c r="AE6231" s="163"/>
      <c r="AF6231" s="162"/>
    </row>
    <row r="6232" spans="1:32">
      <c r="A6232" s="134">
        <v>6223</v>
      </c>
      <c r="B6232" s="136"/>
      <c r="C6232" s="146">
        <f t="shared" si="887"/>
        <v>0</v>
      </c>
      <c r="D6232" s="146">
        <f t="shared" si="888"/>
        <v>1</v>
      </c>
      <c r="E6232" s="146">
        <f t="shared" si="889"/>
        <v>1900</v>
      </c>
      <c r="F6232" s="137"/>
      <c r="G6232" s="287"/>
      <c r="H6232" s="137"/>
      <c r="I6232" s="134"/>
      <c r="J6232" s="204"/>
      <c r="K6232" s="133"/>
      <c r="L6232" s="134"/>
      <c r="M6232" s="133"/>
      <c r="N6232" s="134"/>
      <c r="O6232" s="134"/>
      <c r="P6232" s="166"/>
      <c r="Q6232" s="164"/>
      <c r="R6232" s="165"/>
      <c r="S6232" s="138"/>
      <c r="T6232" s="138"/>
      <c r="U6232" s="138"/>
      <c r="V6232" s="138"/>
      <c r="W6232" s="166"/>
      <c r="X6232" s="135"/>
      <c r="Y6232" s="418">
        <f t="shared" si="890"/>
        <v>0</v>
      </c>
      <c r="Z6232" s="291">
        <f t="shared" si="891"/>
        <v>0</v>
      </c>
      <c r="AA6232" s="163"/>
      <c r="AB6232" s="177" t="str">
        <f t="shared" si="892"/>
        <v/>
      </c>
      <c r="AC6232" s="283" t="str">
        <f t="shared" si="893"/>
        <v/>
      </c>
      <c r="AD6232" s="283" t="str">
        <f t="shared" si="894"/>
        <v/>
      </c>
      <c r="AE6232" s="163"/>
      <c r="AF6232" s="162"/>
    </row>
    <row r="6233" spans="1:32">
      <c r="A6233" s="134">
        <v>6224</v>
      </c>
      <c r="B6233" s="136"/>
      <c r="C6233" s="146">
        <f t="shared" si="887"/>
        <v>0</v>
      </c>
      <c r="D6233" s="146">
        <f t="shared" si="888"/>
        <v>1</v>
      </c>
      <c r="E6233" s="146">
        <f t="shared" si="889"/>
        <v>1900</v>
      </c>
      <c r="F6233" s="137"/>
      <c r="G6233" s="287"/>
      <c r="H6233" s="137"/>
      <c r="I6233" s="134"/>
      <c r="J6233" s="204"/>
      <c r="K6233" s="133"/>
      <c r="L6233" s="134"/>
      <c r="M6233" s="133"/>
      <c r="N6233" s="134"/>
      <c r="O6233" s="134"/>
      <c r="P6233" s="166"/>
      <c r="Q6233" s="164"/>
      <c r="R6233" s="165"/>
      <c r="S6233" s="138"/>
      <c r="T6233" s="138"/>
      <c r="U6233" s="138"/>
      <c r="V6233" s="138"/>
      <c r="W6233" s="166"/>
      <c r="X6233" s="135"/>
      <c r="Y6233" s="418">
        <f t="shared" si="890"/>
        <v>0</v>
      </c>
      <c r="Z6233" s="291">
        <f t="shared" si="891"/>
        <v>0</v>
      </c>
      <c r="AA6233" s="163"/>
      <c r="AB6233" s="177" t="str">
        <f t="shared" si="892"/>
        <v/>
      </c>
      <c r="AC6233" s="283" t="str">
        <f t="shared" si="893"/>
        <v/>
      </c>
      <c r="AD6233" s="283" t="str">
        <f t="shared" si="894"/>
        <v/>
      </c>
      <c r="AE6233" s="163"/>
      <c r="AF6233" s="162"/>
    </row>
    <row r="6234" spans="1:32">
      <c r="A6234" s="134">
        <v>6225</v>
      </c>
      <c r="B6234" s="136"/>
      <c r="C6234" s="146">
        <f t="shared" si="887"/>
        <v>0</v>
      </c>
      <c r="D6234" s="146">
        <f t="shared" si="888"/>
        <v>1</v>
      </c>
      <c r="E6234" s="146">
        <f t="shared" si="889"/>
        <v>1900</v>
      </c>
      <c r="F6234" s="137"/>
      <c r="G6234" s="287"/>
      <c r="H6234" s="137"/>
      <c r="I6234" s="134"/>
      <c r="J6234" s="204"/>
      <c r="K6234" s="133"/>
      <c r="L6234" s="134"/>
      <c r="M6234" s="133"/>
      <c r="N6234" s="134"/>
      <c r="O6234" s="134"/>
      <c r="P6234" s="166"/>
      <c r="Q6234" s="164"/>
      <c r="R6234" s="165"/>
      <c r="S6234" s="138"/>
      <c r="T6234" s="138"/>
      <c r="U6234" s="138"/>
      <c r="V6234" s="138"/>
      <c r="W6234" s="166"/>
      <c r="X6234" s="135"/>
      <c r="Y6234" s="418">
        <f t="shared" si="890"/>
        <v>0</v>
      </c>
      <c r="Z6234" s="291">
        <f t="shared" si="891"/>
        <v>0</v>
      </c>
      <c r="AA6234" s="163"/>
      <c r="AB6234" s="177" t="str">
        <f t="shared" si="892"/>
        <v/>
      </c>
      <c r="AC6234" s="283" t="str">
        <f t="shared" si="893"/>
        <v/>
      </c>
      <c r="AD6234" s="283" t="str">
        <f t="shared" si="894"/>
        <v/>
      </c>
      <c r="AE6234" s="163"/>
      <c r="AF6234" s="162"/>
    </row>
    <row r="6235" spans="1:32">
      <c r="A6235" s="134">
        <v>6226</v>
      </c>
      <c r="B6235" s="136"/>
      <c r="C6235" s="146">
        <f t="shared" si="887"/>
        <v>0</v>
      </c>
      <c r="D6235" s="146">
        <f t="shared" si="888"/>
        <v>1</v>
      </c>
      <c r="E6235" s="146">
        <f t="shared" si="889"/>
        <v>1900</v>
      </c>
      <c r="F6235" s="137"/>
      <c r="G6235" s="287"/>
      <c r="H6235" s="137"/>
      <c r="I6235" s="134"/>
      <c r="J6235" s="204"/>
      <c r="K6235" s="133"/>
      <c r="L6235" s="134"/>
      <c r="M6235" s="133"/>
      <c r="N6235" s="134"/>
      <c r="O6235" s="134"/>
      <c r="P6235" s="166"/>
      <c r="Q6235" s="164"/>
      <c r="R6235" s="165"/>
      <c r="S6235" s="138"/>
      <c r="T6235" s="138"/>
      <c r="U6235" s="138"/>
      <c r="V6235" s="138"/>
      <c r="W6235" s="166"/>
      <c r="X6235" s="135"/>
      <c r="Y6235" s="418">
        <f t="shared" si="890"/>
        <v>0</v>
      </c>
      <c r="Z6235" s="291">
        <f t="shared" si="891"/>
        <v>0</v>
      </c>
      <c r="AA6235" s="163"/>
      <c r="AB6235" s="177" t="str">
        <f t="shared" si="892"/>
        <v/>
      </c>
      <c r="AC6235" s="283" t="str">
        <f t="shared" si="893"/>
        <v/>
      </c>
      <c r="AD6235" s="283" t="str">
        <f t="shared" si="894"/>
        <v/>
      </c>
      <c r="AE6235" s="163"/>
      <c r="AF6235" s="162"/>
    </row>
    <row r="6236" spans="1:32">
      <c r="A6236" s="134">
        <v>6227</v>
      </c>
      <c r="B6236" s="136"/>
      <c r="C6236" s="146">
        <f t="shared" si="887"/>
        <v>0</v>
      </c>
      <c r="D6236" s="146">
        <f t="shared" si="888"/>
        <v>1</v>
      </c>
      <c r="E6236" s="146">
        <f t="shared" si="889"/>
        <v>1900</v>
      </c>
      <c r="F6236" s="137"/>
      <c r="G6236" s="287"/>
      <c r="H6236" s="137"/>
      <c r="I6236" s="134"/>
      <c r="J6236" s="204"/>
      <c r="K6236" s="133"/>
      <c r="L6236" s="134"/>
      <c r="M6236" s="133"/>
      <c r="N6236" s="134"/>
      <c r="O6236" s="134"/>
      <c r="P6236" s="166"/>
      <c r="Q6236" s="164"/>
      <c r="R6236" s="165"/>
      <c r="S6236" s="138"/>
      <c r="T6236" s="138"/>
      <c r="U6236" s="138"/>
      <c r="V6236" s="138"/>
      <c r="W6236" s="166"/>
      <c r="X6236" s="135"/>
      <c r="Y6236" s="418">
        <f t="shared" si="890"/>
        <v>0</v>
      </c>
      <c r="Z6236" s="291">
        <f t="shared" si="891"/>
        <v>0</v>
      </c>
      <c r="AA6236" s="163"/>
      <c r="AB6236" s="177" t="str">
        <f t="shared" si="892"/>
        <v/>
      </c>
      <c r="AC6236" s="283" t="str">
        <f t="shared" si="893"/>
        <v/>
      </c>
      <c r="AD6236" s="283" t="str">
        <f t="shared" si="894"/>
        <v/>
      </c>
      <c r="AE6236" s="163"/>
      <c r="AF6236" s="162"/>
    </row>
    <row r="6237" spans="1:32">
      <c r="A6237" s="134">
        <v>6228</v>
      </c>
      <c r="B6237" s="136"/>
      <c r="C6237" s="146">
        <f t="shared" si="887"/>
        <v>0</v>
      </c>
      <c r="D6237" s="146">
        <f t="shared" si="888"/>
        <v>1</v>
      </c>
      <c r="E6237" s="146">
        <f t="shared" si="889"/>
        <v>1900</v>
      </c>
      <c r="F6237" s="137"/>
      <c r="G6237" s="287"/>
      <c r="H6237" s="137"/>
      <c r="I6237" s="134"/>
      <c r="J6237" s="204"/>
      <c r="K6237" s="133"/>
      <c r="L6237" s="134"/>
      <c r="M6237" s="133"/>
      <c r="N6237" s="134"/>
      <c r="O6237" s="134"/>
      <c r="P6237" s="166"/>
      <c r="Q6237" s="164"/>
      <c r="R6237" s="165"/>
      <c r="S6237" s="138"/>
      <c r="T6237" s="138"/>
      <c r="U6237" s="138"/>
      <c r="V6237" s="138"/>
      <c r="W6237" s="166"/>
      <c r="X6237" s="135"/>
      <c r="Y6237" s="418">
        <f t="shared" si="890"/>
        <v>0</v>
      </c>
      <c r="Z6237" s="291">
        <f t="shared" si="891"/>
        <v>0</v>
      </c>
      <c r="AA6237" s="163"/>
      <c r="AB6237" s="177" t="str">
        <f t="shared" si="892"/>
        <v/>
      </c>
      <c r="AC6237" s="283" t="str">
        <f t="shared" si="893"/>
        <v/>
      </c>
      <c r="AD6237" s="283" t="str">
        <f t="shared" si="894"/>
        <v/>
      </c>
      <c r="AE6237" s="163"/>
      <c r="AF6237" s="162"/>
    </row>
    <row r="6238" spans="1:32">
      <c r="A6238" s="134">
        <v>6229</v>
      </c>
      <c r="B6238" s="136"/>
      <c r="C6238" s="146">
        <f t="shared" si="887"/>
        <v>0</v>
      </c>
      <c r="D6238" s="146">
        <f t="shared" si="888"/>
        <v>1</v>
      </c>
      <c r="E6238" s="146">
        <f t="shared" si="889"/>
        <v>1900</v>
      </c>
      <c r="F6238" s="137"/>
      <c r="G6238" s="287"/>
      <c r="H6238" s="137"/>
      <c r="I6238" s="134"/>
      <c r="J6238" s="204"/>
      <c r="K6238" s="133"/>
      <c r="L6238" s="134"/>
      <c r="M6238" s="133"/>
      <c r="N6238" s="134"/>
      <c r="O6238" s="134"/>
      <c r="P6238" s="166"/>
      <c r="Q6238" s="164"/>
      <c r="R6238" s="165"/>
      <c r="S6238" s="138"/>
      <c r="T6238" s="138"/>
      <c r="U6238" s="138"/>
      <c r="V6238" s="138"/>
      <c r="W6238" s="166"/>
      <c r="X6238" s="135"/>
      <c r="Y6238" s="418">
        <f t="shared" si="890"/>
        <v>0</v>
      </c>
      <c r="Z6238" s="291">
        <f t="shared" si="891"/>
        <v>0</v>
      </c>
      <c r="AA6238" s="163"/>
      <c r="AB6238" s="177" t="str">
        <f t="shared" si="892"/>
        <v/>
      </c>
      <c r="AC6238" s="283" t="str">
        <f t="shared" si="893"/>
        <v/>
      </c>
      <c r="AD6238" s="283" t="str">
        <f t="shared" si="894"/>
        <v/>
      </c>
      <c r="AE6238" s="163"/>
      <c r="AF6238" s="162"/>
    </row>
    <row r="6239" spans="1:32">
      <c r="A6239" s="134">
        <v>6230</v>
      </c>
      <c r="B6239" s="136"/>
      <c r="C6239" s="146">
        <f t="shared" si="887"/>
        <v>0</v>
      </c>
      <c r="D6239" s="146">
        <f t="shared" si="888"/>
        <v>1</v>
      </c>
      <c r="E6239" s="146">
        <f t="shared" si="889"/>
        <v>1900</v>
      </c>
      <c r="F6239" s="137"/>
      <c r="G6239" s="287"/>
      <c r="H6239" s="137"/>
      <c r="I6239" s="134"/>
      <c r="J6239" s="204"/>
      <c r="K6239" s="133"/>
      <c r="L6239" s="134"/>
      <c r="M6239" s="133"/>
      <c r="N6239" s="134"/>
      <c r="O6239" s="134"/>
      <c r="P6239" s="166"/>
      <c r="Q6239" s="164"/>
      <c r="R6239" s="165"/>
      <c r="S6239" s="138"/>
      <c r="T6239" s="138"/>
      <c r="U6239" s="138"/>
      <c r="V6239" s="138"/>
      <c r="W6239" s="166"/>
      <c r="X6239" s="135"/>
      <c r="Y6239" s="418">
        <f t="shared" si="890"/>
        <v>0</v>
      </c>
      <c r="Z6239" s="291">
        <f t="shared" si="891"/>
        <v>0</v>
      </c>
      <c r="AA6239" s="163"/>
      <c r="AB6239" s="177" t="str">
        <f t="shared" si="892"/>
        <v/>
      </c>
      <c r="AC6239" s="283" t="str">
        <f t="shared" si="893"/>
        <v/>
      </c>
      <c r="AD6239" s="283" t="str">
        <f t="shared" si="894"/>
        <v/>
      </c>
      <c r="AE6239" s="163"/>
      <c r="AF6239" s="162"/>
    </row>
    <row r="6240" spans="1:32">
      <c r="A6240" s="134">
        <v>6231</v>
      </c>
      <c r="B6240" s="136"/>
      <c r="C6240" s="146">
        <f t="shared" si="887"/>
        <v>0</v>
      </c>
      <c r="D6240" s="146">
        <f t="shared" si="888"/>
        <v>1</v>
      </c>
      <c r="E6240" s="146">
        <f t="shared" si="889"/>
        <v>1900</v>
      </c>
      <c r="F6240" s="137"/>
      <c r="G6240" s="287"/>
      <c r="H6240" s="137"/>
      <c r="I6240" s="134"/>
      <c r="J6240" s="204"/>
      <c r="K6240" s="133"/>
      <c r="L6240" s="134"/>
      <c r="M6240" s="133"/>
      <c r="N6240" s="134"/>
      <c r="O6240" s="134"/>
      <c r="P6240" s="166"/>
      <c r="Q6240" s="164"/>
      <c r="R6240" s="165"/>
      <c r="S6240" s="138"/>
      <c r="T6240" s="138"/>
      <c r="U6240" s="138"/>
      <c r="V6240" s="138"/>
      <c r="W6240" s="166"/>
      <c r="X6240" s="135"/>
      <c r="Y6240" s="418">
        <f t="shared" si="890"/>
        <v>0</v>
      </c>
      <c r="Z6240" s="291">
        <f t="shared" si="891"/>
        <v>0</v>
      </c>
      <c r="AA6240" s="163"/>
      <c r="AB6240" s="177" t="str">
        <f t="shared" si="892"/>
        <v/>
      </c>
      <c r="AC6240" s="283" t="str">
        <f t="shared" si="893"/>
        <v/>
      </c>
      <c r="AD6240" s="283" t="str">
        <f t="shared" si="894"/>
        <v/>
      </c>
      <c r="AE6240" s="163"/>
      <c r="AF6240" s="162"/>
    </row>
    <row r="6241" spans="1:32">
      <c r="A6241" s="134">
        <v>6232</v>
      </c>
      <c r="B6241" s="136"/>
      <c r="C6241" s="146">
        <f t="shared" si="887"/>
        <v>0</v>
      </c>
      <c r="D6241" s="146">
        <f t="shared" si="888"/>
        <v>1</v>
      </c>
      <c r="E6241" s="146">
        <f t="shared" si="889"/>
        <v>1900</v>
      </c>
      <c r="F6241" s="137"/>
      <c r="G6241" s="287"/>
      <c r="H6241" s="137"/>
      <c r="I6241" s="134"/>
      <c r="J6241" s="204"/>
      <c r="K6241" s="133"/>
      <c r="L6241" s="134"/>
      <c r="M6241" s="133"/>
      <c r="N6241" s="134"/>
      <c r="O6241" s="134"/>
      <c r="P6241" s="166"/>
      <c r="Q6241" s="164"/>
      <c r="R6241" s="165"/>
      <c r="S6241" s="138"/>
      <c r="T6241" s="138"/>
      <c r="U6241" s="138"/>
      <c r="V6241" s="138"/>
      <c r="W6241" s="166"/>
      <c r="X6241" s="135"/>
      <c r="Y6241" s="418">
        <f t="shared" si="890"/>
        <v>0</v>
      </c>
      <c r="Z6241" s="291">
        <f t="shared" si="891"/>
        <v>0</v>
      </c>
      <c r="AA6241" s="163"/>
      <c r="AB6241" s="177" t="str">
        <f t="shared" si="892"/>
        <v/>
      </c>
      <c r="AC6241" s="283" t="str">
        <f t="shared" si="893"/>
        <v/>
      </c>
      <c r="AD6241" s="283" t="str">
        <f t="shared" si="894"/>
        <v/>
      </c>
      <c r="AE6241" s="163"/>
      <c r="AF6241" s="162"/>
    </row>
    <row r="6242" spans="1:32">
      <c r="A6242" s="134">
        <v>6233</v>
      </c>
      <c r="B6242" s="136"/>
      <c r="C6242" s="146">
        <f t="shared" si="887"/>
        <v>0</v>
      </c>
      <c r="D6242" s="146">
        <f t="shared" si="888"/>
        <v>1</v>
      </c>
      <c r="E6242" s="146">
        <f t="shared" si="889"/>
        <v>1900</v>
      </c>
      <c r="F6242" s="137"/>
      <c r="G6242" s="287"/>
      <c r="H6242" s="137"/>
      <c r="I6242" s="134"/>
      <c r="J6242" s="204"/>
      <c r="K6242" s="133"/>
      <c r="L6242" s="134"/>
      <c r="M6242" s="133"/>
      <c r="N6242" s="134"/>
      <c r="O6242" s="134"/>
      <c r="P6242" s="166"/>
      <c r="Q6242" s="164"/>
      <c r="R6242" s="165"/>
      <c r="S6242" s="138"/>
      <c r="T6242" s="138"/>
      <c r="U6242" s="138"/>
      <c r="V6242" s="138"/>
      <c r="W6242" s="166"/>
      <c r="X6242" s="135"/>
      <c r="Y6242" s="418">
        <f t="shared" si="890"/>
        <v>0</v>
      </c>
      <c r="Z6242" s="291">
        <f t="shared" si="891"/>
        <v>0</v>
      </c>
      <c r="AA6242" s="163"/>
      <c r="AB6242" s="177" t="str">
        <f t="shared" si="892"/>
        <v/>
      </c>
      <c r="AC6242" s="283" t="str">
        <f t="shared" si="893"/>
        <v/>
      </c>
      <c r="AD6242" s="283" t="str">
        <f t="shared" si="894"/>
        <v/>
      </c>
      <c r="AE6242" s="163"/>
      <c r="AF6242" s="162"/>
    </row>
    <row r="6243" spans="1:32">
      <c r="A6243" s="134">
        <v>6234</v>
      </c>
      <c r="B6243" s="136"/>
      <c r="C6243" s="146">
        <f t="shared" si="887"/>
        <v>0</v>
      </c>
      <c r="D6243" s="146">
        <f t="shared" si="888"/>
        <v>1</v>
      </c>
      <c r="E6243" s="146">
        <f t="shared" si="889"/>
        <v>1900</v>
      </c>
      <c r="F6243" s="137"/>
      <c r="G6243" s="287"/>
      <c r="H6243" s="137"/>
      <c r="I6243" s="134"/>
      <c r="J6243" s="204"/>
      <c r="K6243" s="133"/>
      <c r="L6243" s="134"/>
      <c r="M6243" s="133"/>
      <c r="N6243" s="134"/>
      <c r="O6243" s="134"/>
      <c r="P6243" s="166"/>
      <c r="Q6243" s="164"/>
      <c r="R6243" s="165"/>
      <c r="S6243" s="138"/>
      <c r="T6243" s="138"/>
      <c r="U6243" s="138"/>
      <c r="V6243" s="138"/>
      <c r="W6243" s="166"/>
      <c r="X6243" s="135"/>
      <c r="Y6243" s="418">
        <f t="shared" si="890"/>
        <v>0</v>
      </c>
      <c r="Z6243" s="291">
        <f t="shared" si="891"/>
        <v>0</v>
      </c>
      <c r="AA6243" s="163"/>
      <c r="AB6243" s="177" t="str">
        <f t="shared" si="892"/>
        <v/>
      </c>
      <c r="AC6243" s="283" t="str">
        <f t="shared" si="893"/>
        <v/>
      </c>
      <c r="AD6243" s="283" t="str">
        <f t="shared" si="894"/>
        <v/>
      </c>
      <c r="AE6243" s="163"/>
      <c r="AF6243" s="162"/>
    </row>
    <row r="6244" spans="1:32">
      <c r="A6244" s="134">
        <v>6235</v>
      </c>
      <c r="B6244" s="136"/>
      <c r="C6244" s="146">
        <f t="shared" si="887"/>
        <v>0</v>
      </c>
      <c r="D6244" s="146">
        <f t="shared" si="888"/>
        <v>1</v>
      </c>
      <c r="E6244" s="146">
        <f t="shared" si="889"/>
        <v>1900</v>
      </c>
      <c r="F6244" s="137"/>
      <c r="G6244" s="287"/>
      <c r="H6244" s="137"/>
      <c r="I6244" s="134"/>
      <c r="J6244" s="204"/>
      <c r="K6244" s="133"/>
      <c r="L6244" s="134"/>
      <c r="M6244" s="133"/>
      <c r="N6244" s="134"/>
      <c r="O6244" s="134"/>
      <c r="P6244" s="166"/>
      <c r="Q6244" s="164"/>
      <c r="R6244" s="165"/>
      <c r="S6244" s="138"/>
      <c r="T6244" s="138"/>
      <c r="U6244" s="138"/>
      <c r="V6244" s="138"/>
      <c r="W6244" s="166"/>
      <c r="X6244" s="135"/>
      <c r="Y6244" s="418">
        <f t="shared" si="890"/>
        <v>0</v>
      </c>
      <c r="Z6244" s="291">
        <f t="shared" si="891"/>
        <v>0</v>
      </c>
      <c r="AA6244" s="163"/>
      <c r="AB6244" s="177" t="str">
        <f t="shared" si="892"/>
        <v/>
      </c>
      <c r="AC6244" s="283" t="str">
        <f t="shared" si="893"/>
        <v/>
      </c>
      <c r="AD6244" s="283" t="str">
        <f t="shared" si="894"/>
        <v/>
      </c>
      <c r="AE6244" s="163"/>
      <c r="AF6244" s="162"/>
    </row>
    <row r="6245" spans="1:32">
      <c r="A6245" s="134">
        <v>6236</v>
      </c>
      <c r="B6245" s="136"/>
      <c r="C6245" s="146">
        <f t="shared" si="887"/>
        <v>0</v>
      </c>
      <c r="D6245" s="146">
        <f t="shared" si="888"/>
        <v>1</v>
      </c>
      <c r="E6245" s="146">
        <f t="shared" si="889"/>
        <v>1900</v>
      </c>
      <c r="F6245" s="137"/>
      <c r="G6245" s="287"/>
      <c r="H6245" s="137"/>
      <c r="I6245" s="134"/>
      <c r="J6245" s="204"/>
      <c r="K6245" s="133"/>
      <c r="L6245" s="134"/>
      <c r="M6245" s="133"/>
      <c r="N6245" s="134"/>
      <c r="O6245" s="134"/>
      <c r="P6245" s="166"/>
      <c r="Q6245" s="164"/>
      <c r="R6245" s="165"/>
      <c r="S6245" s="138"/>
      <c r="T6245" s="138"/>
      <c r="U6245" s="138"/>
      <c r="V6245" s="138"/>
      <c r="W6245" s="166"/>
      <c r="X6245" s="135"/>
      <c r="Y6245" s="418">
        <f t="shared" si="890"/>
        <v>0</v>
      </c>
      <c r="Z6245" s="291">
        <f t="shared" si="891"/>
        <v>0</v>
      </c>
      <c r="AA6245" s="163"/>
      <c r="AB6245" s="177" t="str">
        <f t="shared" si="892"/>
        <v/>
      </c>
      <c r="AC6245" s="283" t="str">
        <f t="shared" si="893"/>
        <v/>
      </c>
      <c r="AD6245" s="283" t="str">
        <f t="shared" si="894"/>
        <v/>
      </c>
      <c r="AE6245" s="163"/>
      <c r="AF6245" s="162"/>
    </row>
    <row r="6246" spans="1:32">
      <c r="A6246" s="134">
        <v>6237</v>
      </c>
      <c r="B6246" s="136"/>
      <c r="C6246" s="146">
        <f t="shared" si="887"/>
        <v>0</v>
      </c>
      <c r="D6246" s="146">
        <f t="shared" si="888"/>
        <v>1</v>
      </c>
      <c r="E6246" s="146">
        <f t="shared" si="889"/>
        <v>1900</v>
      </c>
      <c r="F6246" s="137"/>
      <c r="G6246" s="287"/>
      <c r="H6246" s="137"/>
      <c r="I6246" s="134"/>
      <c r="J6246" s="204"/>
      <c r="K6246" s="133"/>
      <c r="L6246" s="134"/>
      <c r="M6246" s="133"/>
      <c r="N6246" s="134"/>
      <c r="O6246" s="134"/>
      <c r="P6246" s="166"/>
      <c r="Q6246" s="164"/>
      <c r="R6246" s="165"/>
      <c r="S6246" s="138"/>
      <c r="T6246" s="138"/>
      <c r="U6246" s="138"/>
      <c r="V6246" s="138"/>
      <c r="W6246" s="166"/>
      <c r="X6246" s="135"/>
      <c r="Y6246" s="418">
        <f t="shared" si="890"/>
        <v>0</v>
      </c>
      <c r="Z6246" s="291">
        <f t="shared" si="891"/>
        <v>0</v>
      </c>
      <c r="AA6246" s="163"/>
      <c r="AB6246" s="177" t="str">
        <f t="shared" si="892"/>
        <v/>
      </c>
      <c r="AC6246" s="283" t="str">
        <f t="shared" si="893"/>
        <v/>
      </c>
      <c r="AD6246" s="283" t="str">
        <f t="shared" si="894"/>
        <v/>
      </c>
      <c r="AE6246" s="163"/>
      <c r="AF6246" s="162"/>
    </row>
    <row r="6247" spans="1:32">
      <c r="A6247" s="134">
        <v>6238</v>
      </c>
      <c r="B6247" s="136"/>
      <c r="C6247" s="146">
        <f t="shared" si="887"/>
        <v>0</v>
      </c>
      <c r="D6247" s="146">
        <f t="shared" si="888"/>
        <v>1</v>
      </c>
      <c r="E6247" s="146">
        <f t="shared" si="889"/>
        <v>1900</v>
      </c>
      <c r="F6247" s="137"/>
      <c r="G6247" s="287"/>
      <c r="H6247" s="137"/>
      <c r="I6247" s="134"/>
      <c r="J6247" s="204"/>
      <c r="K6247" s="133"/>
      <c r="L6247" s="134"/>
      <c r="M6247" s="133"/>
      <c r="N6247" s="134"/>
      <c r="O6247" s="134"/>
      <c r="P6247" s="166"/>
      <c r="Q6247" s="164"/>
      <c r="R6247" s="165"/>
      <c r="S6247" s="138"/>
      <c r="T6247" s="138"/>
      <c r="U6247" s="138"/>
      <c r="V6247" s="138"/>
      <c r="W6247" s="166"/>
      <c r="X6247" s="135"/>
      <c r="Y6247" s="418">
        <f t="shared" si="890"/>
        <v>0</v>
      </c>
      <c r="Z6247" s="291">
        <f t="shared" si="891"/>
        <v>0</v>
      </c>
      <c r="AA6247" s="163"/>
      <c r="AB6247" s="177" t="str">
        <f t="shared" si="892"/>
        <v/>
      </c>
      <c r="AC6247" s="283" t="str">
        <f t="shared" si="893"/>
        <v/>
      </c>
      <c r="AD6247" s="283" t="str">
        <f t="shared" si="894"/>
        <v/>
      </c>
      <c r="AE6247" s="163"/>
      <c r="AF6247" s="162"/>
    </row>
    <row r="6248" spans="1:32">
      <c r="A6248" s="134">
        <v>6239</v>
      </c>
      <c r="B6248" s="136"/>
      <c r="C6248" s="146">
        <f t="shared" si="887"/>
        <v>0</v>
      </c>
      <c r="D6248" s="146">
        <f t="shared" si="888"/>
        <v>1</v>
      </c>
      <c r="E6248" s="146">
        <f t="shared" si="889"/>
        <v>1900</v>
      </c>
      <c r="F6248" s="137"/>
      <c r="G6248" s="287"/>
      <c r="H6248" s="137"/>
      <c r="I6248" s="134"/>
      <c r="J6248" s="204"/>
      <c r="K6248" s="133"/>
      <c r="L6248" s="134"/>
      <c r="M6248" s="133"/>
      <c r="N6248" s="134"/>
      <c r="O6248" s="134"/>
      <c r="P6248" s="166"/>
      <c r="Q6248" s="164"/>
      <c r="R6248" s="165"/>
      <c r="S6248" s="138"/>
      <c r="T6248" s="138"/>
      <c r="U6248" s="138"/>
      <c r="V6248" s="138"/>
      <c r="W6248" s="166"/>
      <c r="X6248" s="135"/>
      <c r="Y6248" s="418">
        <f t="shared" si="890"/>
        <v>0</v>
      </c>
      <c r="Z6248" s="291">
        <f t="shared" si="891"/>
        <v>0</v>
      </c>
      <c r="AA6248" s="163"/>
      <c r="AB6248" s="177" t="str">
        <f t="shared" si="892"/>
        <v/>
      </c>
      <c r="AC6248" s="283" t="str">
        <f t="shared" si="893"/>
        <v/>
      </c>
      <c r="AD6248" s="283" t="str">
        <f t="shared" si="894"/>
        <v/>
      </c>
      <c r="AE6248" s="163"/>
      <c r="AF6248" s="162"/>
    </row>
    <row r="6249" spans="1:32">
      <c r="A6249" s="134">
        <v>6240</v>
      </c>
      <c r="B6249" s="136"/>
      <c r="C6249" s="146">
        <f t="shared" si="887"/>
        <v>0</v>
      </c>
      <c r="D6249" s="146">
        <f t="shared" si="888"/>
        <v>1</v>
      </c>
      <c r="E6249" s="146">
        <f t="shared" si="889"/>
        <v>1900</v>
      </c>
      <c r="F6249" s="137"/>
      <c r="G6249" s="287"/>
      <c r="H6249" s="137"/>
      <c r="I6249" s="134"/>
      <c r="J6249" s="204"/>
      <c r="K6249" s="133"/>
      <c r="L6249" s="134"/>
      <c r="M6249" s="133"/>
      <c r="N6249" s="134"/>
      <c r="O6249" s="134"/>
      <c r="P6249" s="166"/>
      <c r="Q6249" s="164"/>
      <c r="R6249" s="165"/>
      <c r="S6249" s="138"/>
      <c r="T6249" s="138"/>
      <c r="U6249" s="138"/>
      <c r="V6249" s="138"/>
      <c r="W6249" s="166"/>
      <c r="X6249" s="135"/>
      <c r="Y6249" s="418">
        <f t="shared" si="890"/>
        <v>0</v>
      </c>
      <c r="Z6249" s="291">
        <f t="shared" si="891"/>
        <v>0</v>
      </c>
      <c r="AA6249" s="163"/>
      <c r="AB6249" s="177" t="str">
        <f t="shared" si="892"/>
        <v/>
      </c>
      <c r="AC6249" s="283" t="str">
        <f t="shared" si="893"/>
        <v/>
      </c>
      <c r="AD6249" s="283" t="str">
        <f t="shared" si="894"/>
        <v/>
      </c>
      <c r="AE6249" s="163"/>
      <c r="AF6249" s="162"/>
    </row>
    <row r="6250" spans="1:32">
      <c r="A6250" s="134">
        <v>6241</v>
      </c>
      <c r="B6250" s="136"/>
      <c r="C6250" s="146">
        <f t="shared" si="887"/>
        <v>0</v>
      </c>
      <c r="D6250" s="146">
        <f t="shared" si="888"/>
        <v>1</v>
      </c>
      <c r="E6250" s="146">
        <f t="shared" si="889"/>
        <v>1900</v>
      </c>
      <c r="F6250" s="137"/>
      <c r="G6250" s="287"/>
      <c r="H6250" s="137"/>
      <c r="I6250" s="134"/>
      <c r="J6250" s="204"/>
      <c r="K6250" s="133"/>
      <c r="L6250" s="134"/>
      <c r="M6250" s="133"/>
      <c r="N6250" s="134"/>
      <c r="O6250" s="134"/>
      <c r="P6250" s="166"/>
      <c r="Q6250" s="164"/>
      <c r="R6250" s="165"/>
      <c r="S6250" s="138"/>
      <c r="T6250" s="138"/>
      <c r="U6250" s="138"/>
      <c r="V6250" s="138"/>
      <c r="W6250" s="166"/>
      <c r="X6250" s="135"/>
      <c r="Y6250" s="418">
        <f t="shared" si="890"/>
        <v>0</v>
      </c>
      <c r="Z6250" s="291">
        <f t="shared" si="891"/>
        <v>0</v>
      </c>
      <c r="AA6250" s="163"/>
      <c r="AB6250" s="177" t="str">
        <f t="shared" si="892"/>
        <v/>
      </c>
      <c r="AC6250" s="283" t="str">
        <f t="shared" si="893"/>
        <v/>
      </c>
      <c r="AD6250" s="283" t="str">
        <f t="shared" si="894"/>
        <v/>
      </c>
      <c r="AE6250" s="163"/>
      <c r="AF6250" s="162"/>
    </row>
    <row r="6251" spans="1:32">
      <c r="A6251" s="134">
        <v>6242</v>
      </c>
      <c r="B6251" s="136"/>
      <c r="C6251" s="146">
        <f t="shared" si="887"/>
        <v>0</v>
      </c>
      <c r="D6251" s="146">
        <f t="shared" si="888"/>
        <v>1</v>
      </c>
      <c r="E6251" s="146">
        <f t="shared" si="889"/>
        <v>1900</v>
      </c>
      <c r="F6251" s="137"/>
      <c r="G6251" s="287"/>
      <c r="H6251" s="137"/>
      <c r="I6251" s="134"/>
      <c r="J6251" s="204"/>
      <c r="K6251" s="133"/>
      <c r="L6251" s="134"/>
      <c r="M6251" s="133"/>
      <c r="N6251" s="134"/>
      <c r="O6251" s="134"/>
      <c r="P6251" s="166"/>
      <c r="Q6251" s="164"/>
      <c r="R6251" s="165"/>
      <c r="S6251" s="138"/>
      <c r="T6251" s="138"/>
      <c r="U6251" s="138"/>
      <c r="V6251" s="138"/>
      <c r="W6251" s="166"/>
      <c r="X6251" s="135"/>
      <c r="Y6251" s="418">
        <f t="shared" si="890"/>
        <v>0</v>
      </c>
      <c r="Z6251" s="291">
        <f t="shared" si="891"/>
        <v>0</v>
      </c>
      <c r="AA6251" s="163"/>
      <c r="AB6251" s="177" t="str">
        <f t="shared" si="892"/>
        <v/>
      </c>
      <c r="AC6251" s="283" t="str">
        <f t="shared" si="893"/>
        <v/>
      </c>
      <c r="AD6251" s="283" t="str">
        <f t="shared" si="894"/>
        <v/>
      </c>
      <c r="AE6251" s="163"/>
      <c r="AF6251" s="162"/>
    </row>
    <row r="6252" spans="1:32">
      <c r="A6252" s="134">
        <v>6243</v>
      </c>
      <c r="B6252" s="136"/>
      <c r="C6252" s="146">
        <f t="shared" si="887"/>
        <v>0</v>
      </c>
      <c r="D6252" s="146">
        <f t="shared" si="888"/>
        <v>1</v>
      </c>
      <c r="E6252" s="146">
        <f t="shared" si="889"/>
        <v>1900</v>
      </c>
      <c r="F6252" s="137"/>
      <c r="G6252" s="287"/>
      <c r="H6252" s="137"/>
      <c r="I6252" s="134"/>
      <c r="J6252" s="204"/>
      <c r="K6252" s="133"/>
      <c r="L6252" s="134"/>
      <c r="M6252" s="133"/>
      <c r="N6252" s="134"/>
      <c r="O6252" s="134"/>
      <c r="P6252" s="166"/>
      <c r="Q6252" s="164"/>
      <c r="R6252" s="165"/>
      <c r="S6252" s="138"/>
      <c r="T6252" s="138"/>
      <c r="U6252" s="138"/>
      <c r="V6252" s="138"/>
      <c r="W6252" s="166"/>
      <c r="X6252" s="135"/>
      <c r="Y6252" s="418">
        <f t="shared" si="890"/>
        <v>0</v>
      </c>
      <c r="Z6252" s="291">
        <f t="shared" si="891"/>
        <v>0</v>
      </c>
      <c r="AA6252" s="163"/>
      <c r="AB6252" s="177" t="str">
        <f t="shared" si="892"/>
        <v/>
      </c>
      <c r="AC6252" s="283" t="str">
        <f t="shared" si="893"/>
        <v/>
      </c>
      <c r="AD6252" s="283" t="str">
        <f t="shared" si="894"/>
        <v/>
      </c>
      <c r="AE6252" s="163"/>
      <c r="AF6252" s="162"/>
    </row>
    <row r="6253" spans="1:32">
      <c r="A6253" s="134">
        <v>6244</v>
      </c>
      <c r="B6253" s="136"/>
      <c r="C6253" s="146">
        <f t="shared" si="887"/>
        <v>0</v>
      </c>
      <c r="D6253" s="146">
        <f t="shared" si="888"/>
        <v>1</v>
      </c>
      <c r="E6253" s="146">
        <f t="shared" si="889"/>
        <v>1900</v>
      </c>
      <c r="F6253" s="137"/>
      <c r="G6253" s="287"/>
      <c r="H6253" s="137"/>
      <c r="I6253" s="134"/>
      <c r="J6253" s="204"/>
      <c r="K6253" s="133"/>
      <c r="L6253" s="134"/>
      <c r="M6253" s="133"/>
      <c r="N6253" s="134"/>
      <c r="O6253" s="134"/>
      <c r="P6253" s="166"/>
      <c r="Q6253" s="164"/>
      <c r="R6253" s="165"/>
      <c r="S6253" s="138"/>
      <c r="T6253" s="138"/>
      <c r="U6253" s="138"/>
      <c r="V6253" s="138"/>
      <c r="W6253" s="166"/>
      <c r="X6253" s="135"/>
      <c r="Y6253" s="418">
        <f t="shared" si="890"/>
        <v>0</v>
      </c>
      <c r="Z6253" s="291">
        <f t="shared" si="891"/>
        <v>0</v>
      </c>
      <c r="AA6253" s="163"/>
      <c r="AB6253" s="177" t="str">
        <f t="shared" si="892"/>
        <v/>
      </c>
      <c r="AC6253" s="283" t="str">
        <f t="shared" si="893"/>
        <v/>
      </c>
      <c r="AD6253" s="283" t="str">
        <f t="shared" si="894"/>
        <v/>
      </c>
      <c r="AE6253" s="163"/>
      <c r="AF6253" s="162"/>
    </row>
    <row r="6254" spans="1:32">
      <c r="A6254" s="134">
        <v>6245</v>
      </c>
      <c r="B6254" s="136"/>
      <c r="C6254" s="146">
        <f t="shared" si="887"/>
        <v>0</v>
      </c>
      <c r="D6254" s="146">
        <f t="shared" si="888"/>
        <v>1</v>
      </c>
      <c r="E6254" s="146">
        <f t="shared" si="889"/>
        <v>1900</v>
      </c>
      <c r="F6254" s="137"/>
      <c r="G6254" s="287"/>
      <c r="H6254" s="137"/>
      <c r="I6254" s="134"/>
      <c r="J6254" s="204"/>
      <c r="K6254" s="133"/>
      <c r="L6254" s="134"/>
      <c r="M6254" s="133"/>
      <c r="N6254" s="134"/>
      <c r="O6254" s="134"/>
      <c r="P6254" s="166"/>
      <c r="Q6254" s="164"/>
      <c r="R6254" s="165"/>
      <c r="S6254" s="138"/>
      <c r="T6254" s="138"/>
      <c r="U6254" s="138"/>
      <c r="V6254" s="138"/>
      <c r="W6254" s="166"/>
      <c r="X6254" s="135"/>
      <c r="Y6254" s="418">
        <f t="shared" si="890"/>
        <v>0</v>
      </c>
      <c r="Z6254" s="291">
        <f t="shared" si="891"/>
        <v>0</v>
      </c>
      <c r="AA6254" s="163"/>
      <c r="AB6254" s="177" t="str">
        <f t="shared" si="892"/>
        <v/>
      </c>
      <c r="AC6254" s="283" t="str">
        <f t="shared" si="893"/>
        <v/>
      </c>
      <c r="AD6254" s="283" t="str">
        <f t="shared" si="894"/>
        <v/>
      </c>
      <c r="AE6254" s="163"/>
      <c r="AF6254" s="162"/>
    </row>
    <row r="6255" spans="1:32">
      <c r="A6255" s="134">
        <v>6246</v>
      </c>
      <c r="B6255" s="136"/>
      <c r="C6255" s="146">
        <f t="shared" si="887"/>
        <v>0</v>
      </c>
      <c r="D6255" s="146">
        <f t="shared" si="888"/>
        <v>1</v>
      </c>
      <c r="E6255" s="146">
        <f t="shared" si="889"/>
        <v>1900</v>
      </c>
      <c r="F6255" s="137"/>
      <c r="G6255" s="287"/>
      <c r="H6255" s="137"/>
      <c r="I6255" s="134"/>
      <c r="J6255" s="204"/>
      <c r="K6255" s="133"/>
      <c r="L6255" s="134"/>
      <c r="M6255" s="133"/>
      <c r="N6255" s="134"/>
      <c r="O6255" s="134"/>
      <c r="P6255" s="166"/>
      <c r="Q6255" s="164"/>
      <c r="R6255" s="165"/>
      <c r="S6255" s="138"/>
      <c r="T6255" s="138"/>
      <c r="U6255" s="138"/>
      <c r="V6255" s="138"/>
      <c r="W6255" s="166"/>
      <c r="X6255" s="135"/>
      <c r="Y6255" s="418">
        <f t="shared" si="890"/>
        <v>0</v>
      </c>
      <c r="Z6255" s="291">
        <f t="shared" si="891"/>
        <v>0</v>
      </c>
      <c r="AA6255" s="163"/>
      <c r="AB6255" s="177" t="str">
        <f t="shared" si="892"/>
        <v/>
      </c>
      <c r="AC6255" s="283" t="str">
        <f t="shared" si="893"/>
        <v/>
      </c>
      <c r="AD6255" s="283" t="str">
        <f t="shared" si="894"/>
        <v/>
      </c>
      <c r="AE6255" s="163"/>
      <c r="AF6255" s="162"/>
    </row>
    <row r="6256" spans="1:32">
      <c r="A6256" s="134">
        <v>6247</v>
      </c>
      <c r="B6256" s="136"/>
      <c r="C6256" s="146">
        <f t="shared" si="887"/>
        <v>0</v>
      </c>
      <c r="D6256" s="146">
        <f t="shared" si="888"/>
        <v>1</v>
      </c>
      <c r="E6256" s="146">
        <f t="shared" si="889"/>
        <v>1900</v>
      </c>
      <c r="F6256" s="137"/>
      <c r="G6256" s="287"/>
      <c r="H6256" s="137"/>
      <c r="I6256" s="134"/>
      <c r="J6256" s="204"/>
      <c r="K6256" s="133"/>
      <c r="L6256" s="134"/>
      <c r="M6256" s="133"/>
      <c r="N6256" s="134"/>
      <c r="O6256" s="134"/>
      <c r="P6256" s="166"/>
      <c r="Q6256" s="164"/>
      <c r="R6256" s="165"/>
      <c r="S6256" s="138"/>
      <c r="T6256" s="138"/>
      <c r="U6256" s="138"/>
      <c r="V6256" s="138"/>
      <c r="W6256" s="166"/>
      <c r="X6256" s="135"/>
      <c r="Y6256" s="418">
        <f t="shared" si="890"/>
        <v>0</v>
      </c>
      <c r="Z6256" s="291">
        <f t="shared" si="891"/>
        <v>0</v>
      </c>
      <c r="AA6256" s="163"/>
      <c r="AB6256" s="177" t="str">
        <f t="shared" si="892"/>
        <v/>
      </c>
      <c r="AC6256" s="283" t="str">
        <f t="shared" si="893"/>
        <v/>
      </c>
      <c r="AD6256" s="283" t="str">
        <f t="shared" si="894"/>
        <v/>
      </c>
      <c r="AE6256" s="163"/>
      <c r="AF6256" s="162"/>
    </row>
    <row r="6257" spans="1:32">
      <c r="A6257" s="134">
        <v>6248</v>
      </c>
      <c r="B6257" s="136"/>
      <c r="C6257" s="146">
        <f t="shared" si="887"/>
        <v>0</v>
      </c>
      <c r="D6257" s="146">
        <f t="shared" si="888"/>
        <v>1</v>
      </c>
      <c r="E6257" s="146">
        <f t="shared" si="889"/>
        <v>1900</v>
      </c>
      <c r="F6257" s="137"/>
      <c r="G6257" s="287"/>
      <c r="H6257" s="137"/>
      <c r="I6257" s="134"/>
      <c r="J6257" s="204"/>
      <c r="K6257" s="133"/>
      <c r="L6257" s="134"/>
      <c r="M6257" s="133"/>
      <c r="N6257" s="134"/>
      <c r="O6257" s="134"/>
      <c r="P6257" s="166"/>
      <c r="Q6257" s="164"/>
      <c r="R6257" s="165"/>
      <c r="S6257" s="138"/>
      <c r="T6257" s="138"/>
      <c r="U6257" s="138"/>
      <c r="V6257" s="138"/>
      <c r="W6257" s="166"/>
      <c r="X6257" s="135"/>
      <c r="Y6257" s="418">
        <f t="shared" si="890"/>
        <v>0</v>
      </c>
      <c r="Z6257" s="291">
        <f t="shared" si="891"/>
        <v>0</v>
      </c>
      <c r="AA6257" s="163"/>
      <c r="AB6257" s="177" t="str">
        <f t="shared" si="892"/>
        <v/>
      </c>
      <c r="AC6257" s="283" t="str">
        <f t="shared" si="893"/>
        <v/>
      </c>
      <c r="AD6257" s="283" t="str">
        <f t="shared" si="894"/>
        <v/>
      </c>
      <c r="AE6257" s="163"/>
      <c r="AF6257" s="162"/>
    </row>
    <row r="6258" spans="1:32">
      <c r="A6258" s="134">
        <v>6249</v>
      </c>
      <c r="B6258" s="136"/>
      <c r="C6258" s="146">
        <f t="shared" si="887"/>
        <v>0</v>
      </c>
      <c r="D6258" s="146">
        <f t="shared" si="888"/>
        <v>1</v>
      </c>
      <c r="E6258" s="146">
        <f t="shared" si="889"/>
        <v>1900</v>
      </c>
      <c r="F6258" s="137"/>
      <c r="G6258" s="287"/>
      <c r="H6258" s="137"/>
      <c r="I6258" s="134"/>
      <c r="J6258" s="204"/>
      <c r="K6258" s="133"/>
      <c r="L6258" s="134"/>
      <c r="M6258" s="133"/>
      <c r="N6258" s="134"/>
      <c r="O6258" s="134"/>
      <c r="P6258" s="166"/>
      <c r="Q6258" s="164"/>
      <c r="R6258" s="165"/>
      <c r="S6258" s="138"/>
      <c r="T6258" s="138"/>
      <c r="U6258" s="138"/>
      <c r="V6258" s="138"/>
      <c r="W6258" s="166"/>
      <c r="X6258" s="135"/>
      <c r="Y6258" s="418">
        <f t="shared" si="890"/>
        <v>0</v>
      </c>
      <c r="Z6258" s="291">
        <f t="shared" si="891"/>
        <v>0</v>
      </c>
      <c r="AA6258" s="163"/>
      <c r="AB6258" s="177" t="str">
        <f t="shared" si="892"/>
        <v/>
      </c>
      <c r="AC6258" s="283" t="str">
        <f t="shared" si="893"/>
        <v/>
      </c>
      <c r="AD6258" s="283" t="str">
        <f t="shared" si="894"/>
        <v/>
      </c>
      <c r="AE6258" s="163"/>
      <c r="AF6258" s="162"/>
    </row>
    <row r="6259" spans="1:32">
      <c r="A6259" s="134">
        <v>6250</v>
      </c>
      <c r="B6259" s="136"/>
      <c r="C6259" s="146">
        <f t="shared" si="887"/>
        <v>0</v>
      </c>
      <c r="D6259" s="146">
        <f t="shared" si="888"/>
        <v>1</v>
      </c>
      <c r="E6259" s="146">
        <f t="shared" si="889"/>
        <v>1900</v>
      </c>
      <c r="F6259" s="137"/>
      <c r="G6259" s="287"/>
      <c r="H6259" s="137"/>
      <c r="I6259" s="134"/>
      <c r="J6259" s="204"/>
      <c r="K6259" s="133"/>
      <c r="L6259" s="134"/>
      <c r="M6259" s="133"/>
      <c r="N6259" s="134"/>
      <c r="O6259" s="134"/>
      <c r="P6259" s="166"/>
      <c r="Q6259" s="164"/>
      <c r="R6259" s="165"/>
      <c r="S6259" s="138"/>
      <c r="T6259" s="138"/>
      <c r="U6259" s="138"/>
      <c r="V6259" s="138"/>
      <c r="W6259" s="166"/>
      <c r="X6259" s="135"/>
      <c r="Y6259" s="418">
        <f t="shared" si="890"/>
        <v>0</v>
      </c>
      <c r="Z6259" s="291">
        <f t="shared" si="891"/>
        <v>0</v>
      </c>
      <c r="AA6259" s="163"/>
      <c r="AB6259" s="177" t="str">
        <f t="shared" si="892"/>
        <v/>
      </c>
      <c r="AC6259" s="283" t="str">
        <f t="shared" si="893"/>
        <v/>
      </c>
      <c r="AD6259" s="283" t="str">
        <f t="shared" si="894"/>
        <v/>
      </c>
      <c r="AE6259" s="163"/>
      <c r="AF6259" s="162"/>
    </row>
    <row r="6260" spans="1:32">
      <c r="A6260" s="134">
        <v>6251</v>
      </c>
      <c r="B6260" s="136"/>
      <c r="C6260" s="146">
        <f t="shared" si="887"/>
        <v>0</v>
      </c>
      <c r="D6260" s="146">
        <f t="shared" si="888"/>
        <v>1</v>
      </c>
      <c r="E6260" s="146">
        <f t="shared" si="889"/>
        <v>1900</v>
      </c>
      <c r="F6260" s="137"/>
      <c r="G6260" s="287"/>
      <c r="H6260" s="137"/>
      <c r="I6260" s="134"/>
      <c r="J6260" s="204"/>
      <c r="K6260" s="133"/>
      <c r="L6260" s="134"/>
      <c r="M6260" s="133"/>
      <c r="N6260" s="134"/>
      <c r="O6260" s="134"/>
      <c r="P6260" s="166"/>
      <c r="Q6260" s="164"/>
      <c r="R6260" s="165"/>
      <c r="S6260" s="138"/>
      <c r="T6260" s="138"/>
      <c r="U6260" s="138"/>
      <c r="V6260" s="138"/>
      <c r="W6260" s="166"/>
      <c r="X6260" s="135"/>
      <c r="Y6260" s="418">
        <f t="shared" si="890"/>
        <v>0</v>
      </c>
      <c r="Z6260" s="291">
        <f t="shared" si="891"/>
        <v>0</v>
      </c>
      <c r="AA6260" s="163"/>
      <c r="AB6260" s="177" t="str">
        <f t="shared" si="892"/>
        <v/>
      </c>
      <c r="AC6260" s="283" t="str">
        <f t="shared" si="893"/>
        <v/>
      </c>
      <c r="AD6260" s="283" t="str">
        <f t="shared" si="894"/>
        <v/>
      </c>
      <c r="AE6260" s="163"/>
      <c r="AF6260" s="162"/>
    </row>
    <row r="6261" spans="1:32">
      <c r="A6261" s="134">
        <v>6252</v>
      </c>
      <c r="B6261" s="136"/>
      <c r="C6261" s="146">
        <f t="shared" si="887"/>
        <v>0</v>
      </c>
      <c r="D6261" s="146">
        <f t="shared" si="888"/>
        <v>1</v>
      </c>
      <c r="E6261" s="146">
        <f t="shared" si="889"/>
        <v>1900</v>
      </c>
      <c r="F6261" s="137"/>
      <c r="G6261" s="287"/>
      <c r="H6261" s="137"/>
      <c r="I6261" s="134"/>
      <c r="J6261" s="204"/>
      <c r="K6261" s="133"/>
      <c r="L6261" s="134"/>
      <c r="M6261" s="133"/>
      <c r="N6261" s="134"/>
      <c r="O6261" s="134"/>
      <c r="P6261" s="166"/>
      <c r="Q6261" s="164"/>
      <c r="R6261" s="165"/>
      <c r="S6261" s="138"/>
      <c r="T6261" s="138"/>
      <c r="U6261" s="138"/>
      <c r="V6261" s="138"/>
      <c r="W6261" s="166"/>
      <c r="X6261" s="135"/>
      <c r="Y6261" s="418">
        <f t="shared" si="890"/>
        <v>0</v>
      </c>
      <c r="Z6261" s="291">
        <f t="shared" si="891"/>
        <v>0</v>
      </c>
      <c r="AA6261" s="163"/>
      <c r="AB6261" s="177" t="str">
        <f t="shared" si="892"/>
        <v/>
      </c>
      <c r="AC6261" s="283" t="str">
        <f t="shared" si="893"/>
        <v/>
      </c>
      <c r="AD6261" s="283" t="str">
        <f t="shared" si="894"/>
        <v/>
      </c>
      <c r="AE6261" s="163"/>
      <c r="AF6261" s="162"/>
    </row>
    <row r="6262" spans="1:32">
      <c r="A6262" s="134">
        <v>6253</v>
      </c>
      <c r="B6262" s="136"/>
      <c r="C6262" s="146">
        <f t="shared" si="887"/>
        <v>0</v>
      </c>
      <c r="D6262" s="146">
        <f t="shared" si="888"/>
        <v>1</v>
      </c>
      <c r="E6262" s="146">
        <f t="shared" si="889"/>
        <v>1900</v>
      </c>
      <c r="F6262" s="137"/>
      <c r="G6262" s="287"/>
      <c r="H6262" s="137"/>
      <c r="I6262" s="134"/>
      <c r="J6262" s="204"/>
      <c r="K6262" s="133"/>
      <c r="L6262" s="134"/>
      <c r="M6262" s="133"/>
      <c r="N6262" s="134"/>
      <c r="O6262" s="134"/>
      <c r="P6262" s="166"/>
      <c r="Q6262" s="164"/>
      <c r="R6262" s="165"/>
      <c r="S6262" s="138"/>
      <c r="T6262" s="138"/>
      <c r="U6262" s="138"/>
      <c r="V6262" s="138"/>
      <c r="W6262" s="166"/>
      <c r="X6262" s="135"/>
      <c r="Y6262" s="418">
        <f t="shared" si="890"/>
        <v>0</v>
      </c>
      <c r="Z6262" s="291">
        <f t="shared" si="891"/>
        <v>0</v>
      </c>
      <c r="AA6262" s="163"/>
      <c r="AB6262" s="177" t="str">
        <f t="shared" si="892"/>
        <v/>
      </c>
      <c r="AC6262" s="283" t="str">
        <f t="shared" si="893"/>
        <v/>
      </c>
      <c r="AD6262" s="283" t="str">
        <f t="shared" si="894"/>
        <v/>
      </c>
      <c r="AE6262" s="163"/>
      <c r="AF6262" s="162"/>
    </row>
    <row r="6263" spans="1:32">
      <c r="A6263" s="134">
        <v>6254</v>
      </c>
      <c r="B6263" s="136"/>
      <c r="C6263" s="146">
        <f t="shared" si="887"/>
        <v>0</v>
      </c>
      <c r="D6263" s="146">
        <f t="shared" si="888"/>
        <v>1</v>
      </c>
      <c r="E6263" s="146">
        <f t="shared" si="889"/>
        <v>1900</v>
      </c>
      <c r="F6263" s="137"/>
      <c r="G6263" s="287"/>
      <c r="H6263" s="137"/>
      <c r="I6263" s="134"/>
      <c r="J6263" s="204"/>
      <c r="K6263" s="133"/>
      <c r="L6263" s="134"/>
      <c r="M6263" s="133"/>
      <c r="N6263" s="134"/>
      <c r="O6263" s="134"/>
      <c r="P6263" s="166"/>
      <c r="Q6263" s="164"/>
      <c r="R6263" s="165"/>
      <c r="S6263" s="138"/>
      <c r="T6263" s="138"/>
      <c r="U6263" s="138"/>
      <c r="V6263" s="138"/>
      <c r="W6263" s="166"/>
      <c r="X6263" s="135"/>
      <c r="Y6263" s="418">
        <f t="shared" si="890"/>
        <v>0</v>
      </c>
      <c r="Z6263" s="291">
        <f t="shared" si="891"/>
        <v>0</v>
      </c>
      <c r="AA6263" s="163"/>
      <c r="AB6263" s="177" t="str">
        <f t="shared" si="892"/>
        <v/>
      </c>
      <c r="AC6263" s="283" t="str">
        <f t="shared" si="893"/>
        <v/>
      </c>
      <c r="AD6263" s="283" t="str">
        <f t="shared" si="894"/>
        <v/>
      </c>
      <c r="AE6263" s="163"/>
      <c r="AF6263" s="162"/>
    </row>
    <row r="6264" spans="1:32">
      <c r="A6264" s="134">
        <v>6255</v>
      </c>
      <c r="B6264" s="136"/>
      <c r="C6264" s="146">
        <f t="shared" si="887"/>
        <v>0</v>
      </c>
      <c r="D6264" s="146">
        <f t="shared" si="888"/>
        <v>1</v>
      </c>
      <c r="E6264" s="146">
        <f t="shared" si="889"/>
        <v>1900</v>
      </c>
      <c r="F6264" s="137"/>
      <c r="G6264" s="287"/>
      <c r="H6264" s="137"/>
      <c r="I6264" s="134"/>
      <c r="J6264" s="204"/>
      <c r="K6264" s="133"/>
      <c r="L6264" s="134"/>
      <c r="M6264" s="133"/>
      <c r="N6264" s="134"/>
      <c r="O6264" s="134"/>
      <c r="P6264" s="166"/>
      <c r="Q6264" s="164"/>
      <c r="R6264" s="165"/>
      <c r="S6264" s="138"/>
      <c r="T6264" s="138"/>
      <c r="U6264" s="138"/>
      <c r="V6264" s="138"/>
      <c r="W6264" s="166"/>
      <c r="X6264" s="135"/>
      <c r="Y6264" s="418">
        <f t="shared" si="890"/>
        <v>0</v>
      </c>
      <c r="Z6264" s="291">
        <f t="shared" si="891"/>
        <v>0</v>
      </c>
      <c r="AA6264" s="163"/>
      <c r="AB6264" s="177" t="str">
        <f t="shared" si="892"/>
        <v/>
      </c>
      <c r="AC6264" s="283" t="str">
        <f t="shared" si="893"/>
        <v/>
      </c>
      <c r="AD6264" s="283" t="str">
        <f t="shared" si="894"/>
        <v/>
      </c>
      <c r="AE6264" s="163"/>
      <c r="AF6264" s="162"/>
    </row>
    <row r="6265" spans="1:32">
      <c r="A6265" s="134">
        <v>6256</v>
      </c>
      <c r="B6265" s="136"/>
      <c r="C6265" s="146">
        <f t="shared" si="887"/>
        <v>0</v>
      </c>
      <c r="D6265" s="146">
        <f t="shared" si="888"/>
        <v>1</v>
      </c>
      <c r="E6265" s="146">
        <f t="shared" si="889"/>
        <v>1900</v>
      </c>
      <c r="F6265" s="137"/>
      <c r="G6265" s="287"/>
      <c r="H6265" s="137"/>
      <c r="I6265" s="134"/>
      <c r="J6265" s="204"/>
      <c r="K6265" s="133"/>
      <c r="L6265" s="134"/>
      <c r="M6265" s="133"/>
      <c r="N6265" s="134"/>
      <c r="O6265" s="134"/>
      <c r="P6265" s="166"/>
      <c r="Q6265" s="164"/>
      <c r="R6265" s="165"/>
      <c r="S6265" s="138"/>
      <c r="T6265" s="138"/>
      <c r="U6265" s="138"/>
      <c r="V6265" s="138"/>
      <c r="W6265" s="166"/>
      <c r="X6265" s="135"/>
      <c r="Y6265" s="418">
        <f t="shared" si="890"/>
        <v>0</v>
      </c>
      <c r="Z6265" s="291">
        <f t="shared" si="891"/>
        <v>0</v>
      </c>
      <c r="AA6265" s="163"/>
      <c r="AB6265" s="177" t="str">
        <f t="shared" si="892"/>
        <v/>
      </c>
      <c r="AC6265" s="283" t="str">
        <f t="shared" si="893"/>
        <v/>
      </c>
      <c r="AD6265" s="283" t="str">
        <f t="shared" si="894"/>
        <v/>
      </c>
      <c r="AE6265" s="163"/>
      <c r="AF6265" s="162"/>
    </row>
    <row r="6266" spans="1:32">
      <c r="A6266" s="134">
        <v>6257</v>
      </c>
      <c r="B6266" s="136"/>
      <c r="C6266" s="146">
        <f t="shared" si="887"/>
        <v>0</v>
      </c>
      <c r="D6266" s="146">
        <f t="shared" si="888"/>
        <v>1</v>
      </c>
      <c r="E6266" s="146">
        <f t="shared" si="889"/>
        <v>1900</v>
      </c>
      <c r="F6266" s="137"/>
      <c r="G6266" s="287"/>
      <c r="H6266" s="137"/>
      <c r="I6266" s="134"/>
      <c r="J6266" s="204"/>
      <c r="K6266" s="133"/>
      <c r="L6266" s="134"/>
      <c r="M6266" s="133"/>
      <c r="N6266" s="134"/>
      <c r="O6266" s="134"/>
      <c r="P6266" s="166"/>
      <c r="Q6266" s="164"/>
      <c r="R6266" s="165"/>
      <c r="S6266" s="138"/>
      <c r="T6266" s="138"/>
      <c r="U6266" s="138"/>
      <c r="V6266" s="138"/>
      <c r="W6266" s="166"/>
      <c r="X6266" s="135"/>
      <c r="Y6266" s="418">
        <f t="shared" si="890"/>
        <v>0</v>
      </c>
      <c r="Z6266" s="291">
        <f t="shared" si="891"/>
        <v>0</v>
      </c>
      <c r="AA6266" s="163"/>
      <c r="AB6266" s="177" t="str">
        <f t="shared" si="892"/>
        <v/>
      </c>
      <c r="AC6266" s="283" t="str">
        <f t="shared" si="893"/>
        <v/>
      </c>
      <c r="AD6266" s="283" t="str">
        <f t="shared" si="894"/>
        <v/>
      </c>
      <c r="AE6266" s="163"/>
      <c r="AF6266" s="162"/>
    </row>
    <row r="6267" spans="1:32">
      <c r="A6267" s="134">
        <v>6258</v>
      </c>
      <c r="B6267" s="136"/>
      <c r="C6267" s="146">
        <f t="shared" si="887"/>
        <v>0</v>
      </c>
      <c r="D6267" s="146">
        <f t="shared" si="888"/>
        <v>1</v>
      </c>
      <c r="E6267" s="146">
        <f t="shared" si="889"/>
        <v>1900</v>
      </c>
      <c r="F6267" s="137"/>
      <c r="G6267" s="287"/>
      <c r="H6267" s="137"/>
      <c r="I6267" s="134"/>
      <c r="J6267" s="204"/>
      <c r="K6267" s="133"/>
      <c r="L6267" s="134"/>
      <c r="M6267" s="133"/>
      <c r="N6267" s="134"/>
      <c r="O6267" s="134"/>
      <c r="P6267" s="166"/>
      <c r="Q6267" s="164"/>
      <c r="R6267" s="165"/>
      <c r="S6267" s="138"/>
      <c r="T6267" s="138"/>
      <c r="U6267" s="138"/>
      <c r="V6267" s="138"/>
      <c r="W6267" s="166"/>
      <c r="X6267" s="135"/>
      <c r="Y6267" s="418">
        <f t="shared" si="890"/>
        <v>0</v>
      </c>
      <c r="Z6267" s="291">
        <f t="shared" si="891"/>
        <v>0</v>
      </c>
      <c r="AA6267" s="163"/>
      <c r="AB6267" s="177" t="str">
        <f t="shared" si="892"/>
        <v/>
      </c>
      <c r="AC6267" s="283" t="str">
        <f t="shared" si="893"/>
        <v/>
      </c>
      <c r="AD6267" s="283" t="str">
        <f t="shared" si="894"/>
        <v/>
      </c>
      <c r="AE6267" s="163"/>
      <c r="AF6267" s="162"/>
    </row>
    <row r="6268" spans="1:32">
      <c r="A6268" s="134">
        <v>6259</v>
      </c>
      <c r="B6268" s="136"/>
      <c r="C6268" s="146">
        <f t="shared" si="887"/>
        <v>0</v>
      </c>
      <c r="D6268" s="146">
        <f t="shared" si="888"/>
        <v>1</v>
      </c>
      <c r="E6268" s="146">
        <f t="shared" si="889"/>
        <v>1900</v>
      </c>
      <c r="F6268" s="137"/>
      <c r="G6268" s="287"/>
      <c r="H6268" s="137"/>
      <c r="I6268" s="134"/>
      <c r="J6268" s="204"/>
      <c r="K6268" s="133"/>
      <c r="L6268" s="134"/>
      <c r="M6268" s="133"/>
      <c r="N6268" s="134"/>
      <c r="O6268" s="134"/>
      <c r="P6268" s="166"/>
      <c r="Q6268" s="164"/>
      <c r="R6268" s="165"/>
      <c r="S6268" s="138"/>
      <c r="T6268" s="138"/>
      <c r="U6268" s="138"/>
      <c r="V6268" s="138"/>
      <c r="W6268" s="166"/>
      <c r="X6268" s="135"/>
      <c r="Y6268" s="418">
        <f t="shared" si="890"/>
        <v>0</v>
      </c>
      <c r="Z6268" s="291">
        <f t="shared" si="891"/>
        <v>0</v>
      </c>
      <c r="AA6268" s="163"/>
      <c r="AB6268" s="177" t="str">
        <f t="shared" si="892"/>
        <v/>
      </c>
      <c r="AC6268" s="283" t="str">
        <f t="shared" si="893"/>
        <v/>
      </c>
      <c r="AD6268" s="283" t="str">
        <f t="shared" si="894"/>
        <v/>
      </c>
      <c r="AE6268" s="163"/>
      <c r="AF6268" s="162"/>
    </row>
    <row r="6269" spans="1:32">
      <c r="A6269" s="134">
        <v>6260</v>
      </c>
      <c r="B6269" s="136"/>
      <c r="C6269" s="146">
        <f t="shared" si="887"/>
        <v>0</v>
      </c>
      <c r="D6269" s="146">
        <f t="shared" si="888"/>
        <v>1</v>
      </c>
      <c r="E6269" s="146">
        <f t="shared" si="889"/>
        <v>1900</v>
      </c>
      <c r="F6269" s="137"/>
      <c r="G6269" s="287"/>
      <c r="H6269" s="137"/>
      <c r="I6269" s="134"/>
      <c r="J6269" s="204"/>
      <c r="K6269" s="133"/>
      <c r="L6269" s="134"/>
      <c r="M6269" s="133"/>
      <c r="N6269" s="134"/>
      <c r="O6269" s="134"/>
      <c r="P6269" s="166"/>
      <c r="Q6269" s="164"/>
      <c r="R6269" s="165"/>
      <c r="S6269" s="138"/>
      <c r="T6269" s="138"/>
      <c r="U6269" s="138"/>
      <c r="V6269" s="138"/>
      <c r="W6269" s="166"/>
      <c r="X6269" s="135"/>
      <c r="Y6269" s="418">
        <f t="shared" si="890"/>
        <v>0</v>
      </c>
      <c r="Z6269" s="291">
        <f t="shared" si="891"/>
        <v>0</v>
      </c>
      <c r="AA6269" s="163"/>
      <c r="AB6269" s="177" t="str">
        <f t="shared" si="892"/>
        <v/>
      </c>
      <c r="AC6269" s="283" t="str">
        <f t="shared" si="893"/>
        <v/>
      </c>
      <c r="AD6269" s="283" t="str">
        <f t="shared" si="894"/>
        <v/>
      </c>
      <c r="AE6269" s="163"/>
      <c r="AF6269" s="162"/>
    </row>
    <row r="6270" spans="1:32">
      <c r="A6270" s="134">
        <v>6261</v>
      </c>
      <c r="B6270" s="136"/>
      <c r="C6270" s="146">
        <f t="shared" si="887"/>
        <v>0</v>
      </c>
      <c r="D6270" s="146">
        <f t="shared" si="888"/>
        <v>1</v>
      </c>
      <c r="E6270" s="146">
        <f t="shared" si="889"/>
        <v>1900</v>
      </c>
      <c r="F6270" s="137"/>
      <c r="G6270" s="287"/>
      <c r="H6270" s="137"/>
      <c r="I6270" s="134"/>
      <c r="J6270" s="204"/>
      <c r="K6270" s="133"/>
      <c r="L6270" s="134"/>
      <c r="M6270" s="133"/>
      <c r="N6270" s="134"/>
      <c r="O6270" s="134"/>
      <c r="P6270" s="166"/>
      <c r="Q6270" s="164"/>
      <c r="R6270" s="165"/>
      <c r="S6270" s="138"/>
      <c r="T6270" s="138"/>
      <c r="U6270" s="138"/>
      <c r="V6270" s="138"/>
      <c r="W6270" s="166"/>
      <c r="X6270" s="135"/>
      <c r="Y6270" s="418">
        <f t="shared" si="890"/>
        <v>0</v>
      </c>
      <c r="Z6270" s="291">
        <f t="shared" si="891"/>
        <v>0</v>
      </c>
      <c r="AA6270" s="163"/>
      <c r="AB6270" s="177" t="str">
        <f t="shared" si="892"/>
        <v/>
      </c>
      <c r="AC6270" s="283" t="str">
        <f t="shared" si="893"/>
        <v/>
      </c>
      <c r="AD6270" s="283" t="str">
        <f t="shared" si="894"/>
        <v/>
      </c>
      <c r="AE6270" s="163"/>
      <c r="AF6270" s="162"/>
    </row>
    <row r="6271" spans="1:32">
      <c r="A6271" s="134">
        <v>6262</v>
      </c>
      <c r="B6271" s="136"/>
      <c r="C6271" s="146">
        <f t="shared" si="887"/>
        <v>0</v>
      </c>
      <c r="D6271" s="146">
        <f t="shared" si="888"/>
        <v>1</v>
      </c>
      <c r="E6271" s="146">
        <f t="shared" si="889"/>
        <v>1900</v>
      </c>
      <c r="F6271" s="137"/>
      <c r="G6271" s="287"/>
      <c r="H6271" s="137"/>
      <c r="I6271" s="134"/>
      <c r="J6271" s="204"/>
      <c r="K6271" s="133"/>
      <c r="L6271" s="134"/>
      <c r="M6271" s="133"/>
      <c r="N6271" s="134"/>
      <c r="O6271" s="134"/>
      <c r="P6271" s="166"/>
      <c r="Q6271" s="164"/>
      <c r="R6271" s="165"/>
      <c r="S6271" s="138"/>
      <c r="T6271" s="138"/>
      <c r="U6271" s="138"/>
      <c r="V6271" s="138"/>
      <c r="W6271" s="166"/>
      <c r="X6271" s="135"/>
      <c r="Y6271" s="418">
        <f t="shared" si="890"/>
        <v>0</v>
      </c>
      <c r="Z6271" s="291">
        <f t="shared" si="891"/>
        <v>0</v>
      </c>
      <c r="AA6271" s="163"/>
      <c r="AB6271" s="177" t="str">
        <f t="shared" si="892"/>
        <v/>
      </c>
      <c r="AC6271" s="283" t="str">
        <f t="shared" si="893"/>
        <v/>
      </c>
      <c r="AD6271" s="283" t="str">
        <f t="shared" si="894"/>
        <v/>
      </c>
      <c r="AE6271" s="163"/>
      <c r="AF6271" s="162"/>
    </row>
    <row r="6272" spans="1:32">
      <c r="A6272" s="134">
        <v>6263</v>
      </c>
      <c r="B6272" s="136"/>
      <c r="C6272" s="146">
        <f t="shared" si="887"/>
        <v>0</v>
      </c>
      <c r="D6272" s="146">
        <f t="shared" si="888"/>
        <v>1</v>
      </c>
      <c r="E6272" s="146">
        <f t="shared" si="889"/>
        <v>1900</v>
      </c>
      <c r="F6272" s="137"/>
      <c r="G6272" s="287"/>
      <c r="H6272" s="137"/>
      <c r="I6272" s="134"/>
      <c r="J6272" s="204"/>
      <c r="K6272" s="133"/>
      <c r="L6272" s="134"/>
      <c r="M6272" s="133"/>
      <c r="N6272" s="134"/>
      <c r="O6272" s="134"/>
      <c r="P6272" s="166"/>
      <c r="Q6272" s="164"/>
      <c r="R6272" s="165"/>
      <c r="S6272" s="138"/>
      <c r="T6272" s="138"/>
      <c r="U6272" s="138"/>
      <c r="V6272" s="138"/>
      <c r="W6272" s="166"/>
      <c r="X6272" s="135"/>
      <c r="Y6272" s="418">
        <f t="shared" si="890"/>
        <v>0</v>
      </c>
      <c r="Z6272" s="291">
        <f t="shared" si="891"/>
        <v>0</v>
      </c>
      <c r="AA6272" s="163"/>
      <c r="AB6272" s="177" t="str">
        <f t="shared" si="892"/>
        <v/>
      </c>
      <c r="AC6272" s="283" t="str">
        <f t="shared" si="893"/>
        <v/>
      </c>
      <c r="AD6272" s="283" t="str">
        <f t="shared" si="894"/>
        <v/>
      </c>
      <c r="AE6272" s="163"/>
      <c r="AF6272" s="162"/>
    </row>
    <row r="6273" spans="1:32">
      <c r="A6273" s="134">
        <v>6264</v>
      </c>
      <c r="B6273" s="136"/>
      <c r="C6273" s="146">
        <f t="shared" si="887"/>
        <v>0</v>
      </c>
      <c r="D6273" s="146">
        <f t="shared" si="888"/>
        <v>1</v>
      </c>
      <c r="E6273" s="146">
        <f t="shared" si="889"/>
        <v>1900</v>
      </c>
      <c r="F6273" s="137"/>
      <c r="G6273" s="287"/>
      <c r="H6273" s="137"/>
      <c r="I6273" s="134"/>
      <c r="J6273" s="204"/>
      <c r="K6273" s="133"/>
      <c r="L6273" s="134"/>
      <c r="M6273" s="133"/>
      <c r="N6273" s="134"/>
      <c r="O6273" s="134"/>
      <c r="P6273" s="166"/>
      <c r="Q6273" s="164"/>
      <c r="R6273" s="165"/>
      <c r="S6273" s="138"/>
      <c r="T6273" s="138"/>
      <c r="U6273" s="138"/>
      <c r="V6273" s="138"/>
      <c r="W6273" s="166"/>
      <c r="X6273" s="135"/>
      <c r="Y6273" s="418">
        <f t="shared" si="890"/>
        <v>0</v>
      </c>
      <c r="Z6273" s="291">
        <f t="shared" si="891"/>
        <v>0</v>
      </c>
      <c r="AA6273" s="163"/>
      <c r="AB6273" s="177" t="str">
        <f t="shared" si="892"/>
        <v/>
      </c>
      <c r="AC6273" s="283" t="str">
        <f t="shared" si="893"/>
        <v/>
      </c>
      <c r="AD6273" s="283" t="str">
        <f t="shared" si="894"/>
        <v/>
      </c>
      <c r="AE6273" s="163"/>
      <c r="AF6273" s="162"/>
    </row>
    <row r="6274" spans="1:32">
      <c r="A6274" s="134">
        <v>6265</v>
      </c>
      <c r="B6274" s="136"/>
      <c r="C6274" s="146">
        <f t="shared" si="887"/>
        <v>0</v>
      </c>
      <c r="D6274" s="146">
        <f t="shared" si="888"/>
        <v>1</v>
      </c>
      <c r="E6274" s="146">
        <f t="shared" si="889"/>
        <v>1900</v>
      </c>
      <c r="F6274" s="137"/>
      <c r="G6274" s="287"/>
      <c r="H6274" s="137"/>
      <c r="I6274" s="134"/>
      <c r="J6274" s="204"/>
      <c r="K6274" s="133"/>
      <c r="L6274" s="134"/>
      <c r="M6274" s="133"/>
      <c r="N6274" s="134"/>
      <c r="O6274" s="134"/>
      <c r="P6274" s="166"/>
      <c r="Q6274" s="164"/>
      <c r="R6274" s="165"/>
      <c r="S6274" s="138"/>
      <c r="T6274" s="138"/>
      <c r="U6274" s="138"/>
      <c r="V6274" s="138"/>
      <c r="W6274" s="166"/>
      <c r="X6274" s="135"/>
      <c r="Y6274" s="418">
        <f t="shared" si="890"/>
        <v>0</v>
      </c>
      <c r="Z6274" s="291">
        <f t="shared" si="891"/>
        <v>0</v>
      </c>
      <c r="AA6274" s="163"/>
      <c r="AB6274" s="177" t="str">
        <f t="shared" si="892"/>
        <v/>
      </c>
      <c r="AC6274" s="283" t="str">
        <f t="shared" si="893"/>
        <v/>
      </c>
      <c r="AD6274" s="283" t="str">
        <f t="shared" si="894"/>
        <v/>
      </c>
      <c r="AE6274" s="163"/>
      <c r="AF6274" s="162"/>
    </row>
    <row r="6275" spans="1:32">
      <c r="A6275" s="134">
        <v>6266</v>
      </c>
      <c r="B6275" s="136"/>
      <c r="C6275" s="146">
        <f t="shared" si="887"/>
        <v>0</v>
      </c>
      <c r="D6275" s="146">
        <f t="shared" si="888"/>
        <v>1</v>
      </c>
      <c r="E6275" s="146">
        <f t="shared" si="889"/>
        <v>1900</v>
      </c>
      <c r="F6275" s="137"/>
      <c r="G6275" s="287"/>
      <c r="H6275" s="137"/>
      <c r="I6275" s="134"/>
      <c r="J6275" s="204"/>
      <c r="K6275" s="133"/>
      <c r="L6275" s="134"/>
      <c r="M6275" s="133"/>
      <c r="N6275" s="134"/>
      <c r="O6275" s="134"/>
      <c r="P6275" s="166"/>
      <c r="Q6275" s="164"/>
      <c r="R6275" s="165"/>
      <c r="S6275" s="138"/>
      <c r="T6275" s="138"/>
      <c r="U6275" s="138"/>
      <c r="V6275" s="138"/>
      <c r="W6275" s="166"/>
      <c r="X6275" s="135"/>
      <c r="Y6275" s="418">
        <f t="shared" si="890"/>
        <v>0</v>
      </c>
      <c r="Z6275" s="291">
        <f t="shared" si="891"/>
        <v>0</v>
      </c>
      <c r="AA6275" s="163"/>
      <c r="AB6275" s="177" t="str">
        <f t="shared" si="892"/>
        <v/>
      </c>
      <c r="AC6275" s="283" t="str">
        <f t="shared" si="893"/>
        <v/>
      </c>
      <c r="AD6275" s="283" t="str">
        <f t="shared" si="894"/>
        <v/>
      </c>
      <c r="AE6275" s="163"/>
      <c r="AF6275" s="162"/>
    </row>
    <row r="6276" spans="1:32">
      <c r="A6276" s="134">
        <v>6267</v>
      </c>
      <c r="B6276" s="136"/>
      <c r="C6276" s="146">
        <f t="shared" si="887"/>
        <v>0</v>
      </c>
      <c r="D6276" s="146">
        <f t="shared" si="888"/>
        <v>1</v>
      </c>
      <c r="E6276" s="146">
        <f t="shared" si="889"/>
        <v>1900</v>
      </c>
      <c r="F6276" s="137"/>
      <c r="G6276" s="287"/>
      <c r="H6276" s="137"/>
      <c r="I6276" s="134"/>
      <c r="J6276" s="204"/>
      <c r="K6276" s="133"/>
      <c r="L6276" s="134"/>
      <c r="M6276" s="133"/>
      <c r="N6276" s="134"/>
      <c r="O6276" s="134"/>
      <c r="P6276" s="166"/>
      <c r="Q6276" s="164"/>
      <c r="R6276" s="165"/>
      <c r="S6276" s="138"/>
      <c r="T6276" s="138"/>
      <c r="U6276" s="138"/>
      <c r="V6276" s="138"/>
      <c r="W6276" s="166"/>
      <c r="X6276" s="135"/>
      <c r="Y6276" s="418">
        <f t="shared" si="890"/>
        <v>0</v>
      </c>
      <c r="Z6276" s="291">
        <f t="shared" si="891"/>
        <v>0</v>
      </c>
      <c r="AA6276" s="163"/>
      <c r="AB6276" s="177" t="str">
        <f t="shared" si="892"/>
        <v/>
      </c>
      <c r="AC6276" s="283" t="str">
        <f t="shared" si="893"/>
        <v/>
      </c>
      <c r="AD6276" s="283" t="str">
        <f t="shared" si="894"/>
        <v/>
      </c>
      <c r="AE6276" s="163"/>
      <c r="AF6276" s="162"/>
    </row>
    <row r="6277" spans="1:32">
      <c r="A6277" s="134">
        <v>6268</v>
      </c>
      <c r="B6277" s="136"/>
      <c r="C6277" s="146">
        <f t="shared" si="887"/>
        <v>0</v>
      </c>
      <c r="D6277" s="146">
        <f t="shared" si="888"/>
        <v>1</v>
      </c>
      <c r="E6277" s="146">
        <f t="shared" si="889"/>
        <v>1900</v>
      </c>
      <c r="F6277" s="137"/>
      <c r="G6277" s="287"/>
      <c r="H6277" s="137"/>
      <c r="I6277" s="134"/>
      <c r="J6277" s="204"/>
      <c r="K6277" s="133"/>
      <c r="L6277" s="134"/>
      <c r="M6277" s="133"/>
      <c r="N6277" s="134"/>
      <c r="O6277" s="134"/>
      <c r="P6277" s="166"/>
      <c r="Q6277" s="164"/>
      <c r="R6277" s="165"/>
      <c r="S6277" s="138"/>
      <c r="T6277" s="138"/>
      <c r="U6277" s="138"/>
      <c r="V6277" s="138"/>
      <c r="W6277" s="166"/>
      <c r="X6277" s="135"/>
      <c r="Y6277" s="418">
        <f t="shared" si="890"/>
        <v>0</v>
      </c>
      <c r="Z6277" s="291">
        <f t="shared" si="891"/>
        <v>0</v>
      </c>
      <c r="AA6277" s="163"/>
      <c r="AB6277" s="177" t="str">
        <f t="shared" si="892"/>
        <v/>
      </c>
      <c r="AC6277" s="283" t="str">
        <f t="shared" si="893"/>
        <v/>
      </c>
      <c r="AD6277" s="283" t="str">
        <f t="shared" si="894"/>
        <v/>
      </c>
      <c r="AE6277" s="163"/>
      <c r="AF6277" s="162"/>
    </row>
    <row r="6278" spans="1:32">
      <c r="A6278" s="134">
        <v>6269</v>
      </c>
      <c r="B6278" s="136"/>
      <c r="C6278" s="146">
        <f t="shared" si="887"/>
        <v>0</v>
      </c>
      <c r="D6278" s="146">
        <f t="shared" si="888"/>
        <v>1</v>
      </c>
      <c r="E6278" s="146">
        <f t="shared" si="889"/>
        <v>1900</v>
      </c>
      <c r="F6278" s="137"/>
      <c r="G6278" s="287"/>
      <c r="H6278" s="137"/>
      <c r="I6278" s="134"/>
      <c r="J6278" s="204"/>
      <c r="K6278" s="133"/>
      <c r="L6278" s="134"/>
      <c r="M6278" s="133"/>
      <c r="N6278" s="134"/>
      <c r="O6278" s="134"/>
      <c r="P6278" s="166"/>
      <c r="Q6278" s="164"/>
      <c r="R6278" s="165"/>
      <c r="S6278" s="138"/>
      <c r="T6278" s="138"/>
      <c r="U6278" s="138"/>
      <c r="V6278" s="138"/>
      <c r="W6278" s="166"/>
      <c r="X6278" s="135"/>
      <c r="Y6278" s="418">
        <f t="shared" si="890"/>
        <v>0</v>
      </c>
      <c r="Z6278" s="291">
        <f t="shared" si="891"/>
        <v>0</v>
      </c>
      <c r="AA6278" s="163"/>
      <c r="AB6278" s="177" t="str">
        <f t="shared" si="892"/>
        <v/>
      </c>
      <c r="AC6278" s="283" t="str">
        <f t="shared" si="893"/>
        <v/>
      </c>
      <c r="AD6278" s="283" t="str">
        <f t="shared" si="894"/>
        <v/>
      </c>
      <c r="AE6278" s="163"/>
      <c r="AF6278" s="162"/>
    </row>
    <row r="6279" spans="1:32">
      <c r="A6279" s="134">
        <v>6270</v>
      </c>
      <c r="B6279" s="136"/>
      <c r="C6279" s="146">
        <f t="shared" si="887"/>
        <v>0</v>
      </c>
      <c r="D6279" s="146">
        <f t="shared" si="888"/>
        <v>1</v>
      </c>
      <c r="E6279" s="146">
        <f t="shared" si="889"/>
        <v>1900</v>
      </c>
      <c r="F6279" s="137"/>
      <c r="G6279" s="287"/>
      <c r="H6279" s="137"/>
      <c r="I6279" s="134"/>
      <c r="J6279" s="204"/>
      <c r="K6279" s="133"/>
      <c r="L6279" s="134"/>
      <c r="M6279" s="133"/>
      <c r="N6279" s="134"/>
      <c r="O6279" s="134"/>
      <c r="P6279" s="166"/>
      <c r="Q6279" s="164"/>
      <c r="R6279" s="165"/>
      <c r="S6279" s="138"/>
      <c r="T6279" s="138"/>
      <c r="U6279" s="138"/>
      <c r="V6279" s="138"/>
      <c r="W6279" s="166"/>
      <c r="X6279" s="135"/>
      <c r="Y6279" s="418">
        <f t="shared" si="890"/>
        <v>0</v>
      </c>
      <c r="Z6279" s="291">
        <f t="shared" si="891"/>
        <v>0</v>
      </c>
      <c r="AA6279" s="163"/>
      <c r="AB6279" s="177" t="str">
        <f t="shared" si="892"/>
        <v/>
      </c>
      <c r="AC6279" s="283" t="str">
        <f t="shared" si="893"/>
        <v/>
      </c>
      <c r="AD6279" s="283" t="str">
        <f t="shared" si="894"/>
        <v/>
      </c>
      <c r="AE6279" s="163"/>
      <c r="AF6279" s="162"/>
    </row>
    <row r="6280" spans="1:32">
      <c r="A6280" s="134">
        <v>6271</v>
      </c>
      <c r="B6280" s="136"/>
      <c r="C6280" s="146">
        <f t="shared" si="887"/>
        <v>0</v>
      </c>
      <c r="D6280" s="146">
        <f t="shared" si="888"/>
        <v>1</v>
      </c>
      <c r="E6280" s="146">
        <f t="shared" si="889"/>
        <v>1900</v>
      </c>
      <c r="F6280" s="137"/>
      <c r="G6280" s="287"/>
      <c r="H6280" s="137"/>
      <c r="I6280" s="134"/>
      <c r="J6280" s="204"/>
      <c r="K6280" s="133"/>
      <c r="L6280" s="134"/>
      <c r="M6280" s="133"/>
      <c r="N6280" s="134"/>
      <c r="O6280" s="134"/>
      <c r="P6280" s="166"/>
      <c r="Q6280" s="164"/>
      <c r="R6280" s="165"/>
      <c r="S6280" s="138"/>
      <c r="T6280" s="138"/>
      <c r="U6280" s="138"/>
      <c r="V6280" s="138"/>
      <c r="W6280" s="166"/>
      <c r="X6280" s="135"/>
      <c r="Y6280" s="418">
        <f t="shared" si="890"/>
        <v>0</v>
      </c>
      <c r="Z6280" s="291">
        <f t="shared" si="891"/>
        <v>0</v>
      </c>
      <c r="AA6280" s="163"/>
      <c r="AB6280" s="177" t="str">
        <f t="shared" si="892"/>
        <v/>
      </c>
      <c r="AC6280" s="283" t="str">
        <f t="shared" si="893"/>
        <v/>
      </c>
      <c r="AD6280" s="283" t="str">
        <f t="shared" si="894"/>
        <v/>
      </c>
      <c r="AE6280" s="163"/>
      <c r="AF6280" s="162"/>
    </row>
    <row r="6281" spans="1:32">
      <c r="A6281" s="134">
        <v>6272</v>
      </c>
      <c r="B6281" s="136"/>
      <c r="C6281" s="146">
        <f t="shared" si="887"/>
        <v>0</v>
      </c>
      <c r="D6281" s="146">
        <f t="shared" si="888"/>
        <v>1</v>
      </c>
      <c r="E6281" s="146">
        <f t="shared" si="889"/>
        <v>1900</v>
      </c>
      <c r="F6281" s="137"/>
      <c r="G6281" s="287"/>
      <c r="H6281" s="137"/>
      <c r="I6281" s="134"/>
      <c r="J6281" s="204"/>
      <c r="K6281" s="133"/>
      <c r="L6281" s="134"/>
      <c r="M6281" s="133"/>
      <c r="N6281" s="134"/>
      <c r="O6281" s="134"/>
      <c r="P6281" s="166"/>
      <c r="Q6281" s="164"/>
      <c r="R6281" s="165"/>
      <c r="S6281" s="138"/>
      <c r="T6281" s="138"/>
      <c r="U6281" s="138"/>
      <c r="V6281" s="138"/>
      <c r="W6281" s="166"/>
      <c r="X6281" s="135"/>
      <c r="Y6281" s="418">
        <f t="shared" si="890"/>
        <v>0</v>
      </c>
      <c r="Z6281" s="291">
        <f t="shared" si="891"/>
        <v>0</v>
      </c>
      <c r="AA6281" s="163"/>
      <c r="AB6281" s="177" t="str">
        <f t="shared" si="892"/>
        <v/>
      </c>
      <c r="AC6281" s="283" t="str">
        <f t="shared" si="893"/>
        <v/>
      </c>
      <c r="AD6281" s="283" t="str">
        <f t="shared" si="894"/>
        <v/>
      </c>
      <c r="AE6281" s="163"/>
      <c r="AF6281" s="162"/>
    </row>
    <row r="6282" spans="1:32">
      <c r="A6282" s="134">
        <v>6273</v>
      </c>
      <c r="B6282" s="136"/>
      <c r="C6282" s="146">
        <f t="shared" si="887"/>
        <v>0</v>
      </c>
      <c r="D6282" s="146">
        <f t="shared" si="888"/>
        <v>1</v>
      </c>
      <c r="E6282" s="146">
        <f t="shared" si="889"/>
        <v>1900</v>
      </c>
      <c r="F6282" s="137"/>
      <c r="G6282" s="287"/>
      <c r="H6282" s="137"/>
      <c r="I6282" s="134"/>
      <c r="J6282" s="204"/>
      <c r="K6282" s="133"/>
      <c r="L6282" s="134"/>
      <c r="M6282" s="133"/>
      <c r="N6282" s="134"/>
      <c r="O6282" s="134"/>
      <c r="P6282" s="166"/>
      <c r="Q6282" s="164"/>
      <c r="R6282" s="165"/>
      <c r="S6282" s="138"/>
      <c r="T6282" s="138"/>
      <c r="U6282" s="138"/>
      <c r="V6282" s="138"/>
      <c r="W6282" s="166"/>
      <c r="X6282" s="135"/>
      <c r="Y6282" s="418">
        <f t="shared" si="890"/>
        <v>0</v>
      </c>
      <c r="Z6282" s="291">
        <f t="shared" si="891"/>
        <v>0</v>
      </c>
      <c r="AA6282" s="163"/>
      <c r="AB6282" s="177" t="str">
        <f t="shared" si="892"/>
        <v/>
      </c>
      <c r="AC6282" s="283" t="str">
        <f t="shared" si="893"/>
        <v/>
      </c>
      <c r="AD6282" s="283" t="str">
        <f t="shared" si="894"/>
        <v/>
      </c>
      <c r="AE6282" s="163"/>
      <c r="AF6282" s="162"/>
    </row>
    <row r="6283" spans="1:32">
      <c r="A6283" s="134">
        <v>6274</v>
      </c>
      <c r="B6283" s="136"/>
      <c r="C6283" s="146">
        <f t="shared" ref="C6283:C6346" si="895">DAY(B6283)</f>
        <v>0</v>
      </c>
      <c r="D6283" s="146">
        <f t="shared" ref="D6283:D6346" si="896">MONTH(B6283)</f>
        <v>1</v>
      </c>
      <c r="E6283" s="146">
        <f t="shared" ref="E6283:E6346" si="897">YEAR(B6283)</f>
        <v>1900</v>
      </c>
      <c r="F6283" s="137"/>
      <c r="G6283" s="287"/>
      <c r="H6283" s="137"/>
      <c r="I6283" s="134"/>
      <c r="J6283" s="204"/>
      <c r="K6283" s="133"/>
      <c r="L6283" s="134"/>
      <c r="M6283" s="133"/>
      <c r="N6283" s="134"/>
      <c r="O6283" s="134"/>
      <c r="P6283" s="166"/>
      <c r="Q6283" s="164"/>
      <c r="R6283" s="165"/>
      <c r="S6283" s="138"/>
      <c r="T6283" s="138"/>
      <c r="U6283" s="138"/>
      <c r="V6283" s="138"/>
      <c r="W6283" s="166"/>
      <c r="X6283" s="135"/>
      <c r="Y6283" s="418">
        <f t="shared" ref="Y6283:Y6346" si="898">X6283*U6283</f>
        <v>0</v>
      </c>
      <c r="Z6283" s="291">
        <f t="shared" ref="Z6283:Z6346" si="899">Y6283*1.1</f>
        <v>0</v>
      </c>
      <c r="AA6283" s="163"/>
      <c r="AB6283" s="177" t="str">
        <f t="shared" ref="AB6283:AB6346" si="900">IF(S6283="","",IF(S6283-U6283=0,"Full","No"))</f>
        <v/>
      </c>
      <c r="AC6283" s="283" t="str">
        <f t="shared" ref="AC6283:AC6346" si="901">IF(AND(S6283&gt;U6283,V6283=0),"Lost",IF(AND(S6283&gt;U6283,V6283&lt;(S6283-U6283)),"Lost",""))</f>
        <v/>
      </c>
      <c r="AD6283" s="283" t="str">
        <f t="shared" ref="AD6283:AD6346" si="902">IF(AND(S6283&gt;U6283,V6283=0),S6283-U6283,IF(AND(S6283&gt;U6283,V6283&lt;(S6283-U6283)),S6283-(U6283+V6283),""))</f>
        <v/>
      </c>
      <c r="AE6283" s="163"/>
      <c r="AF6283" s="162"/>
    </row>
    <row r="6284" spans="1:32">
      <c r="A6284" s="134">
        <v>6275</v>
      </c>
      <c r="B6284" s="136"/>
      <c r="C6284" s="146">
        <f t="shared" si="895"/>
        <v>0</v>
      </c>
      <c r="D6284" s="146">
        <f t="shared" si="896"/>
        <v>1</v>
      </c>
      <c r="E6284" s="146">
        <f t="shared" si="897"/>
        <v>1900</v>
      </c>
      <c r="F6284" s="137"/>
      <c r="G6284" s="287"/>
      <c r="H6284" s="137"/>
      <c r="I6284" s="134"/>
      <c r="J6284" s="204"/>
      <c r="K6284" s="133"/>
      <c r="L6284" s="134"/>
      <c r="M6284" s="133"/>
      <c r="N6284" s="134"/>
      <c r="O6284" s="134"/>
      <c r="P6284" s="166"/>
      <c r="Q6284" s="164"/>
      <c r="R6284" s="165"/>
      <c r="S6284" s="138"/>
      <c r="T6284" s="138"/>
      <c r="U6284" s="138"/>
      <c r="V6284" s="138"/>
      <c r="W6284" s="166"/>
      <c r="X6284" s="135"/>
      <c r="Y6284" s="418">
        <f t="shared" si="898"/>
        <v>0</v>
      </c>
      <c r="Z6284" s="291">
        <f t="shared" si="899"/>
        <v>0</v>
      </c>
      <c r="AA6284" s="163"/>
      <c r="AB6284" s="177" t="str">
        <f t="shared" si="900"/>
        <v/>
      </c>
      <c r="AC6284" s="283" t="str">
        <f t="shared" si="901"/>
        <v/>
      </c>
      <c r="AD6284" s="283" t="str">
        <f t="shared" si="902"/>
        <v/>
      </c>
      <c r="AE6284" s="163"/>
      <c r="AF6284" s="162"/>
    </row>
    <row r="6285" spans="1:32">
      <c r="A6285" s="134">
        <v>6276</v>
      </c>
      <c r="B6285" s="136"/>
      <c r="C6285" s="146">
        <f t="shared" si="895"/>
        <v>0</v>
      </c>
      <c r="D6285" s="146">
        <f t="shared" si="896"/>
        <v>1</v>
      </c>
      <c r="E6285" s="146">
        <f t="shared" si="897"/>
        <v>1900</v>
      </c>
      <c r="F6285" s="137"/>
      <c r="G6285" s="287"/>
      <c r="H6285" s="137"/>
      <c r="I6285" s="134"/>
      <c r="J6285" s="204"/>
      <c r="K6285" s="133"/>
      <c r="L6285" s="134"/>
      <c r="M6285" s="133"/>
      <c r="N6285" s="134"/>
      <c r="O6285" s="134"/>
      <c r="P6285" s="166"/>
      <c r="Q6285" s="164"/>
      <c r="R6285" s="165"/>
      <c r="S6285" s="138"/>
      <c r="T6285" s="138"/>
      <c r="U6285" s="138"/>
      <c r="V6285" s="138"/>
      <c r="W6285" s="166"/>
      <c r="X6285" s="135"/>
      <c r="Y6285" s="418">
        <f t="shared" si="898"/>
        <v>0</v>
      </c>
      <c r="Z6285" s="291">
        <f t="shared" si="899"/>
        <v>0</v>
      </c>
      <c r="AA6285" s="163"/>
      <c r="AB6285" s="177" t="str">
        <f t="shared" si="900"/>
        <v/>
      </c>
      <c r="AC6285" s="283" t="str">
        <f t="shared" si="901"/>
        <v/>
      </c>
      <c r="AD6285" s="283" t="str">
        <f t="shared" si="902"/>
        <v/>
      </c>
      <c r="AE6285" s="163"/>
      <c r="AF6285" s="162"/>
    </row>
    <row r="6286" spans="1:32">
      <c r="A6286" s="134">
        <v>6277</v>
      </c>
      <c r="B6286" s="136"/>
      <c r="C6286" s="146">
        <f t="shared" si="895"/>
        <v>0</v>
      </c>
      <c r="D6286" s="146">
        <f t="shared" si="896"/>
        <v>1</v>
      </c>
      <c r="E6286" s="146">
        <f t="shared" si="897"/>
        <v>1900</v>
      </c>
      <c r="F6286" s="137"/>
      <c r="G6286" s="287"/>
      <c r="H6286" s="137"/>
      <c r="I6286" s="134"/>
      <c r="J6286" s="204"/>
      <c r="K6286" s="133"/>
      <c r="L6286" s="134"/>
      <c r="M6286" s="133"/>
      <c r="N6286" s="134"/>
      <c r="O6286" s="134"/>
      <c r="P6286" s="166"/>
      <c r="Q6286" s="164"/>
      <c r="R6286" s="165"/>
      <c r="S6286" s="138"/>
      <c r="T6286" s="138"/>
      <c r="U6286" s="138"/>
      <c r="V6286" s="138"/>
      <c r="W6286" s="166"/>
      <c r="X6286" s="135"/>
      <c r="Y6286" s="418">
        <f t="shared" si="898"/>
        <v>0</v>
      </c>
      <c r="Z6286" s="291">
        <f t="shared" si="899"/>
        <v>0</v>
      </c>
      <c r="AA6286" s="163"/>
      <c r="AB6286" s="177" t="str">
        <f t="shared" si="900"/>
        <v/>
      </c>
      <c r="AC6286" s="283" t="str">
        <f t="shared" si="901"/>
        <v/>
      </c>
      <c r="AD6286" s="283" t="str">
        <f t="shared" si="902"/>
        <v/>
      </c>
      <c r="AE6286" s="163"/>
      <c r="AF6286" s="162"/>
    </row>
    <row r="6287" spans="1:32">
      <c r="A6287" s="134">
        <v>6278</v>
      </c>
      <c r="B6287" s="136"/>
      <c r="C6287" s="146">
        <f t="shared" si="895"/>
        <v>0</v>
      </c>
      <c r="D6287" s="146">
        <f t="shared" si="896"/>
        <v>1</v>
      </c>
      <c r="E6287" s="146">
        <f t="shared" si="897"/>
        <v>1900</v>
      </c>
      <c r="F6287" s="137"/>
      <c r="G6287" s="287"/>
      <c r="H6287" s="137"/>
      <c r="I6287" s="134"/>
      <c r="J6287" s="204"/>
      <c r="K6287" s="133"/>
      <c r="L6287" s="134"/>
      <c r="M6287" s="133"/>
      <c r="N6287" s="134"/>
      <c r="O6287" s="134"/>
      <c r="P6287" s="166"/>
      <c r="Q6287" s="164"/>
      <c r="R6287" s="165"/>
      <c r="S6287" s="138"/>
      <c r="T6287" s="138"/>
      <c r="U6287" s="138"/>
      <c r="V6287" s="138"/>
      <c r="W6287" s="166"/>
      <c r="X6287" s="135"/>
      <c r="Y6287" s="418">
        <f t="shared" si="898"/>
        <v>0</v>
      </c>
      <c r="Z6287" s="291">
        <f t="shared" si="899"/>
        <v>0</v>
      </c>
      <c r="AA6287" s="163"/>
      <c r="AB6287" s="177" t="str">
        <f t="shared" si="900"/>
        <v/>
      </c>
      <c r="AC6287" s="283" t="str">
        <f t="shared" si="901"/>
        <v/>
      </c>
      <c r="AD6287" s="283" t="str">
        <f t="shared" si="902"/>
        <v/>
      </c>
      <c r="AE6287" s="163"/>
      <c r="AF6287" s="162"/>
    </row>
    <row r="6288" spans="1:32">
      <c r="A6288" s="134">
        <v>6279</v>
      </c>
      <c r="B6288" s="136"/>
      <c r="C6288" s="146">
        <f t="shared" si="895"/>
        <v>0</v>
      </c>
      <c r="D6288" s="146">
        <f t="shared" si="896"/>
        <v>1</v>
      </c>
      <c r="E6288" s="146">
        <f t="shared" si="897"/>
        <v>1900</v>
      </c>
      <c r="F6288" s="137"/>
      <c r="G6288" s="287"/>
      <c r="H6288" s="137"/>
      <c r="I6288" s="134"/>
      <c r="J6288" s="204"/>
      <c r="K6288" s="133"/>
      <c r="L6288" s="134"/>
      <c r="M6288" s="133"/>
      <c r="N6288" s="134"/>
      <c r="O6288" s="134"/>
      <c r="P6288" s="166"/>
      <c r="Q6288" s="164"/>
      <c r="R6288" s="165"/>
      <c r="S6288" s="138"/>
      <c r="T6288" s="138"/>
      <c r="U6288" s="138"/>
      <c r="V6288" s="138"/>
      <c r="W6288" s="166"/>
      <c r="X6288" s="135"/>
      <c r="Y6288" s="418">
        <f t="shared" si="898"/>
        <v>0</v>
      </c>
      <c r="Z6288" s="291">
        <f t="shared" si="899"/>
        <v>0</v>
      </c>
      <c r="AA6288" s="163"/>
      <c r="AB6288" s="177" t="str">
        <f t="shared" si="900"/>
        <v/>
      </c>
      <c r="AC6288" s="283" t="str">
        <f t="shared" si="901"/>
        <v/>
      </c>
      <c r="AD6288" s="283" t="str">
        <f t="shared" si="902"/>
        <v/>
      </c>
      <c r="AE6288" s="163"/>
      <c r="AF6288" s="162"/>
    </row>
    <row r="6289" spans="1:32">
      <c r="A6289" s="134">
        <v>6280</v>
      </c>
      <c r="B6289" s="136"/>
      <c r="C6289" s="146">
        <f t="shared" si="895"/>
        <v>0</v>
      </c>
      <c r="D6289" s="146">
        <f t="shared" si="896"/>
        <v>1</v>
      </c>
      <c r="E6289" s="146">
        <f t="shared" si="897"/>
        <v>1900</v>
      </c>
      <c r="F6289" s="137"/>
      <c r="G6289" s="287"/>
      <c r="H6289" s="137"/>
      <c r="I6289" s="134"/>
      <c r="J6289" s="204"/>
      <c r="K6289" s="133"/>
      <c r="L6289" s="134"/>
      <c r="M6289" s="133"/>
      <c r="N6289" s="134"/>
      <c r="O6289" s="134"/>
      <c r="P6289" s="166"/>
      <c r="Q6289" s="164"/>
      <c r="R6289" s="165"/>
      <c r="S6289" s="138"/>
      <c r="T6289" s="138"/>
      <c r="U6289" s="138"/>
      <c r="V6289" s="138"/>
      <c r="W6289" s="166"/>
      <c r="X6289" s="135"/>
      <c r="Y6289" s="418">
        <f t="shared" si="898"/>
        <v>0</v>
      </c>
      <c r="Z6289" s="291">
        <f t="shared" si="899"/>
        <v>0</v>
      </c>
      <c r="AA6289" s="163"/>
      <c r="AB6289" s="177" t="str">
        <f t="shared" si="900"/>
        <v/>
      </c>
      <c r="AC6289" s="283" t="str">
        <f t="shared" si="901"/>
        <v/>
      </c>
      <c r="AD6289" s="283" t="str">
        <f t="shared" si="902"/>
        <v/>
      </c>
      <c r="AE6289" s="163"/>
      <c r="AF6289" s="162"/>
    </row>
    <row r="6290" spans="1:32">
      <c r="A6290" s="134">
        <v>6281</v>
      </c>
      <c r="B6290" s="136"/>
      <c r="C6290" s="146">
        <f t="shared" si="895"/>
        <v>0</v>
      </c>
      <c r="D6290" s="146">
        <f t="shared" si="896"/>
        <v>1</v>
      </c>
      <c r="E6290" s="146">
        <f t="shared" si="897"/>
        <v>1900</v>
      </c>
      <c r="F6290" s="137"/>
      <c r="G6290" s="287"/>
      <c r="H6290" s="137"/>
      <c r="I6290" s="134"/>
      <c r="J6290" s="204"/>
      <c r="K6290" s="133"/>
      <c r="L6290" s="134"/>
      <c r="M6290" s="133"/>
      <c r="N6290" s="134"/>
      <c r="O6290" s="134"/>
      <c r="P6290" s="166"/>
      <c r="Q6290" s="164"/>
      <c r="R6290" s="165"/>
      <c r="S6290" s="138"/>
      <c r="T6290" s="138"/>
      <c r="U6290" s="138"/>
      <c r="V6290" s="138"/>
      <c r="W6290" s="166"/>
      <c r="X6290" s="135"/>
      <c r="Y6290" s="418">
        <f t="shared" si="898"/>
        <v>0</v>
      </c>
      <c r="Z6290" s="291">
        <f t="shared" si="899"/>
        <v>0</v>
      </c>
      <c r="AA6290" s="163"/>
      <c r="AB6290" s="177" t="str">
        <f t="shared" si="900"/>
        <v/>
      </c>
      <c r="AC6290" s="283" t="str">
        <f t="shared" si="901"/>
        <v/>
      </c>
      <c r="AD6290" s="283" t="str">
        <f t="shared" si="902"/>
        <v/>
      </c>
      <c r="AE6290" s="163"/>
      <c r="AF6290" s="162"/>
    </row>
    <row r="6291" spans="1:32">
      <c r="A6291" s="134">
        <v>6282</v>
      </c>
      <c r="B6291" s="136"/>
      <c r="C6291" s="146">
        <f t="shared" si="895"/>
        <v>0</v>
      </c>
      <c r="D6291" s="146">
        <f t="shared" si="896"/>
        <v>1</v>
      </c>
      <c r="E6291" s="146">
        <f t="shared" si="897"/>
        <v>1900</v>
      </c>
      <c r="F6291" s="137"/>
      <c r="G6291" s="287"/>
      <c r="H6291" s="137"/>
      <c r="I6291" s="134"/>
      <c r="J6291" s="204"/>
      <c r="K6291" s="133"/>
      <c r="L6291" s="134"/>
      <c r="M6291" s="133"/>
      <c r="N6291" s="134"/>
      <c r="O6291" s="134"/>
      <c r="P6291" s="166"/>
      <c r="Q6291" s="164"/>
      <c r="R6291" s="165"/>
      <c r="S6291" s="138"/>
      <c r="T6291" s="138"/>
      <c r="U6291" s="138"/>
      <c r="V6291" s="138"/>
      <c r="W6291" s="166"/>
      <c r="X6291" s="135"/>
      <c r="Y6291" s="418">
        <f t="shared" si="898"/>
        <v>0</v>
      </c>
      <c r="Z6291" s="291">
        <f t="shared" si="899"/>
        <v>0</v>
      </c>
      <c r="AA6291" s="163"/>
      <c r="AB6291" s="177" t="str">
        <f t="shared" si="900"/>
        <v/>
      </c>
      <c r="AC6291" s="283" t="str">
        <f t="shared" si="901"/>
        <v/>
      </c>
      <c r="AD6291" s="283" t="str">
        <f t="shared" si="902"/>
        <v/>
      </c>
      <c r="AE6291" s="163"/>
      <c r="AF6291" s="162"/>
    </row>
    <row r="6292" spans="1:32">
      <c r="A6292" s="134">
        <v>6283</v>
      </c>
      <c r="B6292" s="136"/>
      <c r="C6292" s="146">
        <f t="shared" si="895"/>
        <v>0</v>
      </c>
      <c r="D6292" s="146">
        <f t="shared" si="896"/>
        <v>1</v>
      </c>
      <c r="E6292" s="146">
        <f t="shared" si="897"/>
        <v>1900</v>
      </c>
      <c r="F6292" s="137"/>
      <c r="G6292" s="287"/>
      <c r="H6292" s="137"/>
      <c r="I6292" s="134"/>
      <c r="J6292" s="204"/>
      <c r="K6292" s="133"/>
      <c r="L6292" s="134"/>
      <c r="M6292" s="133"/>
      <c r="N6292" s="134"/>
      <c r="O6292" s="134"/>
      <c r="P6292" s="166"/>
      <c r="Q6292" s="164"/>
      <c r="R6292" s="165"/>
      <c r="S6292" s="138"/>
      <c r="T6292" s="138"/>
      <c r="U6292" s="138"/>
      <c r="V6292" s="138"/>
      <c r="W6292" s="166"/>
      <c r="X6292" s="135"/>
      <c r="Y6292" s="418">
        <f t="shared" si="898"/>
        <v>0</v>
      </c>
      <c r="Z6292" s="291">
        <f t="shared" si="899"/>
        <v>0</v>
      </c>
      <c r="AA6292" s="163"/>
      <c r="AB6292" s="177" t="str">
        <f t="shared" si="900"/>
        <v/>
      </c>
      <c r="AC6292" s="283" t="str">
        <f t="shared" si="901"/>
        <v/>
      </c>
      <c r="AD6292" s="283" t="str">
        <f t="shared" si="902"/>
        <v/>
      </c>
      <c r="AE6292" s="163"/>
      <c r="AF6292" s="162"/>
    </row>
    <row r="6293" spans="1:32">
      <c r="A6293" s="134">
        <v>6284</v>
      </c>
      <c r="B6293" s="136"/>
      <c r="C6293" s="146">
        <f t="shared" si="895"/>
        <v>0</v>
      </c>
      <c r="D6293" s="146">
        <f t="shared" si="896"/>
        <v>1</v>
      </c>
      <c r="E6293" s="146">
        <f t="shared" si="897"/>
        <v>1900</v>
      </c>
      <c r="F6293" s="137"/>
      <c r="G6293" s="287"/>
      <c r="H6293" s="137"/>
      <c r="I6293" s="134"/>
      <c r="J6293" s="204"/>
      <c r="K6293" s="133"/>
      <c r="L6293" s="134"/>
      <c r="M6293" s="133"/>
      <c r="N6293" s="134"/>
      <c r="O6293" s="134"/>
      <c r="P6293" s="166"/>
      <c r="Q6293" s="164"/>
      <c r="R6293" s="165"/>
      <c r="S6293" s="138"/>
      <c r="T6293" s="138"/>
      <c r="U6293" s="138"/>
      <c r="V6293" s="138"/>
      <c r="W6293" s="166"/>
      <c r="X6293" s="135"/>
      <c r="Y6293" s="418">
        <f t="shared" si="898"/>
        <v>0</v>
      </c>
      <c r="Z6293" s="291">
        <f t="shared" si="899"/>
        <v>0</v>
      </c>
      <c r="AA6293" s="163"/>
      <c r="AB6293" s="177" t="str">
        <f t="shared" si="900"/>
        <v/>
      </c>
      <c r="AC6293" s="283" t="str">
        <f t="shared" si="901"/>
        <v/>
      </c>
      <c r="AD6293" s="283" t="str">
        <f t="shared" si="902"/>
        <v/>
      </c>
      <c r="AE6293" s="163"/>
      <c r="AF6293" s="162"/>
    </row>
    <row r="6294" spans="1:32">
      <c r="A6294" s="134">
        <v>6285</v>
      </c>
      <c r="B6294" s="136"/>
      <c r="C6294" s="146">
        <f t="shared" si="895"/>
        <v>0</v>
      </c>
      <c r="D6294" s="146">
        <f t="shared" si="896"/>
        <v>1</v>
      </c>
      <c r="E6294" s="146">
        <f t="shared" si="897"/>
        <v>1900</v>
      </c>
      <c r="F6294" s="137"/>
      <c r="G6294" s="287"/>
      <c r="H6294" s="137"/>
      <c r="I6294" s="134"/>
      <c r="J6294" s="204"/>
      <c r="K6294" s="133"/>
      <c r="L6294" s="134"/>
      <c r="M6294" s="133"/>
      <c r="N6294" s="134"/>
      <c r="O6294" s="134"/>
      <c r="P6294" s="166"/>
      <c r="Q6294" s="164"/>
      <c r="R6294" s="165"/>
      <c r="S6294" s="138"/>
      <c r="T6294" s="138"/>
      <c r="U6294" s="138"/>
      <c r="V6294" s="138"/>
      <c r="W6294" s="166"/>
      <c r="X6294" s="135"/>
      <c r="Y6294" s="418">
        <f t="shared" si="898"/>
        <v>0</v>
      </c>
      <c r="Z6294" s="291">
        <f t="shared" si="899"/>
        <v>0</v>
      </c>
      <c r="AA6294" s="163"/>
      <c r="AB6294" s="177" t="str">
        <f t="shared" si="900"/>
        <v/>
      </c>
      <c r="AC6294" s="283" t="str">
        <f t="shared" si="901"/>
        <v/>
      </c>
      <c r="AD6294" s="283" t="str">
        <f t="shared" si="902"/>
        <v/>
      </c>
      <c r="AE6294" s="163"/>
      <c r="AF6294" s="162"/>
    </row>
    <row r="6295" spans="1:32">
      <c r="A6295" s="134">
        <v>6286</v>
      </c>
      <c r="B6295" s="136"/>
      <c r="C6295" s="146">
        <f t="shared" si="895"/>
        <v>0</v>
      </c>
      <c r="D6295" s="146">
        <f t="shared" si="896"/>
        <v>1</v>
      </c>
      <c r="E6295" s="146">
        <f t="shared" si="897"/>
        <v>1900</v>
      </c>
      <c r="F6295" s="137"/>
      <c r="G6295" s="287"/>
      <c r="H6295" s="137"/>
      <c r="I6295" s="134"/>
      <c r="J6295" s="204"/>
      <c r="K6295" s="133"/>
      <c r="L6295" s="134"/>
      <c r="M6295" s="133"/>
      <c r="N6295" s="134"/>
      <c r="O6295" s="134"/>
      <c r="P6295" s="166"/>
      <c r="Q6295" s="164"/>
      <c r="R6295" s="165"/>
      <c r="S6295" s="138"/>
      <c r="T6295" s="138"/>
      <c r="U6295" s="138"/>
      <c r="V6295" s="138"/>
      <c r="W6295" s="166"/>
      <c r="X6295" s="135"/>
      <c r="Y6295" s="418">
        <f t="shared" si="898"/>
        <v>0</v>
      </c>
      <c r="Z6295" s="291">
        <f t="shared" si="899"/>
        <v>0</v>
      </c>
      <c r="AA6295" s="163"/>
      <c r="AB6295" s="177" t="str">
        <f t="shared" si="900"/>
        <v/>
      </c>
      <c r="AC6295" s="283" t="str">
        <f t="shared" si="901"/>
        <v/>
      </c>
      <c r="AD6295" s="283" t="str">
        <f t="shared" si="902"/>
        <v/>
      </c>
      <c r="AE6295" s="163"/>
      <c r="AF6295" s="162"/>
    </row>
    <row r="6296" spans="1:32">
      <c r="A6296" s="134">
        <v>6287</v>
      </c>
      <c r="B6296" s="136"/>
      <c r="C6296" s="146">
        <f t="shared" si="895"/>
        <v>0</v>
      </c>
      <c r="D6296" s="146">
        <f t="shared" si="896"/>
        <v>1</v>
      </c>
      <c r="E6296" s="146">
        <f t="shared" si="897"/>
        <v>1900</v>
      </c>
      <c r="F6296" s="137"/>
      <c r="G6296" s="287"/>
      <c r="H6296" s="137"/>
      <c r="I6296" s="134"/>
      <c r="J6296" s="204"/>
      <c r="K6296" s="133"/>
      <c r="L6296" s="134"/>
      <c r="M6296" s="133"/>
      <c r="N6296" s="134"/>
      <c r="O6296" s="134"/>
      <c r="P6296" s="166"/>
      <c r="Q6296" s="164"/>
      <c r="R6296" s="165"/>
      <c r="S6296" s="138"/>
      <c r="T6296" s="138"/>
      <c r="U6296" s="138"/>
      <c r="V6296" s="138"/>
      <c r="W6296" s="166"/>
      <c r="X6296" s="135"/>
      <c r="Y6296" s="418">
        <f t="shared" si="898"/>
        <v>0</v>
      </c>
      <c r="Z6296" s="291">
        <f t="shared" si="899"/>
        <v>0</v>
      </c>
      <c r="AA6296" s="163"/>
      <c r="AB6296" s="177" t="str">
        <f t="shared" si="900"/>
        <v/>
      </c>
      <c r="AC6296" s="283" t="str">
        <f t="shared" si="901"/>
        <v/>
      </c>
      <c r="AD6296" s="283" t="str">
        <f t="shared" si="902"/>
        <v/>
      </c>
      <c r="AE6296" s="163"/>
      <c r="AF6296" s="162"/>
    </row>
    <row r="6297" spans="1:32">
      <c r="A6297" s="134">
        <v>6288</v>
      </c>
      <c r="B6297" s="136"/>
      <c r="C6297" s="146">
        <f t="shared" si="895"/>
        <v>0</v>
      </c>
      <c r="D6297" s="146">
        <f t="shared" si="896"/>
        <v>1</v>
      </c>
      <c r="E6297" s="146">
        <f t="shared" si="897"/>
        <v>1900</v>
      </c>
      <c r="F6297" s="137"/>
      <c r="G6297" s="287"/>
      <c r="H6297" s="137"/>
      <c r="I6297" s="134"/>
      <c r="J6297" s="204"/>
      <c r="K6297" s="133"/>
      <c r="L6297" s="134"/>
      <c r="M6297" s="133"/>
      <c r="N6297" s="134"/>
      <c r="O6297" s="134"/>
      <c r="P6297" s="166"/>
      <c r="Q6297" s="164"/>
      <c r="R6297" s="165"/>
      <c r="S6297" s="138"/>
      <c r="T6297" s="138"/>
      <c r="U6297" s="138"/>
      <c r="V6297" s="138"/>
      <c r="W6297" s="166"/>
      <c r="X6297" s="135"/>
      <c r="Y6297" s="418">
        <f t="shared" si="898"/>
        <v>0</v>
      </c>
      <c r="Z6297" s="291">
        <f t="shared" si="899"/>
        <v>0</v>
      </c>
      <c r="AA6297" s="163"/>
      <c r="AB6297" s="177" t="str">
        <f t="shared" si="900"/>
        <v/>
      </c>
      <c r="AC6297" s="283" t="str">
        <f t="shared" si="901"/>
        <v/>
      </c>
      <c r="AD6297" s="283" t="str">
        <f t="shared" si="902"/>
        <v/>
      </c>
      <c r="AE6297" s="163"/>
      <c r="AF6297" s="162"/>
    </row>
    <row r="6298" spans="1:32">
      <c r="A6298" s="134">
        <v>6289</v>
      </c>
      <c r="B6298" s="136"/>
      <c r="C6298" s="146">
        <f t="shared" si="895"/>
        <v>0</v>
      </c>
      <c r="D6298" s="146">
        <f t="shared" si="896"/>
        <v>1</v>
      </c>
      <c r="E6298" s="146">
        <f t="shared" si="897"/>
        <v>1900</v>
      </c>
      <c r="F6298" s="137"/>
      <c r="G6298" s="287"/>
      <c r="H6298" s="137"/>
      <c r="I6298" s="134"/>
      <c r="J6298" s="204"/>
      <c r="K6298" s="133"/>
      <c r="L6298" s="134"/>
      <c r="M6298" s="133"/>
      <c r="N6298" s="134"/>
      <c r="O6298" s="134"/>
      <c r="P6298" s="166"/>
      <c r="Q6298" s="164"/>
      <c r="R6298" s="165"/>
      <c r="S6298" s="138"/>
      <c r="T6298" s="138"/>
      <c r="U6298" s="138"/>
      <c r="V6298" s="138"/>
      <c r="W6298" s="166"/>
      <c r="X6298" s="135"/>
      <c r="Y6298" s="418">
        <f t="shared" si="898"/>
        <v>0</v>
      </c>
      <c r="Z6298" s="291">
        <f t="shared" si="899"/>
        <v>0</v>
      </c>
      <c r="AA6298" s="163"/>
      <c r="AB6298" s="177" t="str">
        <f t="shared" si="900"/>
        <v/>
      </c>
      <c r="AC6298" s="283" t="str">
        <f t="shared" si="901"/>
        <v/>
      </c>
      <c r="AD6298" s="283" t="str">
        <f t="shared" si="902"/>
        <v/>
      </c>
      <c r="AE6298" s="163"/>
      <c r="AF6298" s="162"/>
    </row>
    <row r="6299" spans="1:32">
      <c r="A6299" s="134">
        <v>6290</v>
      </c>
      <c r="B6299" s="136"/>
      <c r="C6299" s="146">
        <f t="shared" si="895"/>
        <v>0</v>
      </c>
      <c r="D6299" s="146">
        <f t="shared" si="896"/>
        <v>1</v>
      </c>
      <c r="E6299" s="146">
        <f t="shared" si="897"/>
        <v>1900</v>
      </c>
      <c r="F6299" s="137"/>
      <c r="G6299" s="287"/>
      <c r="H6299" s="137"/>
      <c r="I6299" s="134"/>
      <c r="J6299" s="204"/>
      <c r="K6299" s="133"/>
      <c r="L6299" s="134"/>
      <c r="M6299" s="133"/>
      <c r="N6299" s="134"/>
      <c r="O6299" s="134"/>
      <c r="P6299" s="166"/>
      <c r="Q6299" s="164"/>
      <c r="R6299" s="165"/>
      <c r="S6299" s="138"/>
      <c r="T6299" s="138"/>
      <c r="U6299" s="138"/>
      <c r="V6299" s="138"/>
      <c r="W6299" s="166"/>
      <c r="X6299" s="135"/>
      <c r="Y6299" s="418">
        <f t="shared" si="898"/>
        <v>0</v>
      </c>
      <c r="Z6299" s="291">
        <f t="shared" si="899"/>
        <v>0</v>
      </c>
      <c r="AA6299" s="163"/>
      <c r="AB6299" s="177" t="str">
        <f t="shared" si="900"/>
        <v/>
      </c>
      <c r="AC6299" s="283" t="str">
        <f t="shared" si="901"/>
        <v/>
      </c>
      <c r="AD6299" s="283" t="str">
        <f t="shared" si="902"/>
        <v/>
      </c>
      <c r="AE6299" s="163"/>
      <c r="AF6299" s="162"/>
    </row>
    <row r="6300" spans="1:32">
      <c r="A6300" s="134">
        <v>6291</v>
      </c>
      <c r="B6300" s="136"/>
      <c r="C6300" s="146">
        <f t="shared" si="895"/>
        <v>0</v>
      </c>
      <c r="D6300" s="146">
        <f t="shared" si="896"/>
        <v>1</v>
      </c>
      <c r="E6300" s="146">
        <f t="shared" si="897"/>
        <v>1900</v>
      </c>
      <c r="F6300" s="137"/>
      <c r="G6300" s="287"/>
      <c r="H6300" s="137"/>
      <c r="I6300" s="134"/>
      <c r="J6300" s="204"/>
      <c r="K6300" s="133"/>
      <c r="L6300" s="134"/>
      <c r="M6300" s="133"/>
      <c r="N6300" s="134"/>
      <c r="O6300" s="134"/>
      <c r="P6300" s="166"/>
      <c r="Q6300" s="164"/>
      <c r="R6300" s="165"/>
      <c r="S6300" s="138"/>
      <c r="T6300" s="138"/>
      <c r="U6300" s="138"/>
      <c r="V6300" s="138"/>
      <c r="W6300" s="166"/>
      <c r="X6300" s="135"/>
      <c r="Y6300" s="418">
        <f t="shared" si="898"/>
        <v>0</v>
      </c>
      <c r="Z6300" s="291">
        <f t="shared" si="899"/>
        <v>0</v>
      </c>
      <c r="AA6300" s="163"/>
      <c r="AB6300" s="177" t="str">
        <f t="shared" si="900"/>
        <v/>
      </c>
      <c r="AC6300" s="283" t="str">
        <f t="shared" si="901"/>
        <v/>
      </c>
      <c r="AD6300" s="283" t="str">
        <f t="shared" si="902"/>
        <v/>
      </c>
      <c r="AE6300" s="163"/>
      <c r="AF6300" s="162"/>
    </row>
    <row r="6301" spans="1:32">
      <c r="A6301" s="134">
        <v>6292</v>
      </c>
      <c r="B6301" s="136"/>
      <c r="C6301" s="146">
        <f t="shared" si="895"/>
        <v>0</v>
      </c>
      <c r="D6301" s="146">
        <f t="shared" si="896"/>
        <v>1</v>
      </c>
      <c r="E6301" s="146">
        <f t="shared" si="897"/>
        <v>1900</v>
      </c>
      <c r="F6301" s="137"/>
      <c r="G6301" s="287"/>
      <c r="H6301" s="137"/>
      <c r="I6301" s="134"/>
      <c r="J6301" s="204"/>
      <c r="K6301" s="133"/>
      <c r="L6301" s="134"/>
      <c r="M6301" s="133"/>
      <c r="N6301" s="134"/>
      <c r="O6301" s="134"/>
      <c r="P6301" s="166"/>
      <c r="Q6301" s="164"/>
      <c r="R6301" s="165"/>
      <c r="S6301" s="138"/>
      <c r="T6301" s="138"/>
      <c r="U6301" s="138"/>
      <c r="V6301" s="138"/>
      <c r="W6301" s="166"/>
      <c r="X6301" s="135"/>
      <c r="Y6301" s="418">
        <f t="shared" si="898"/>
        <v>0</v>
      </c>
      <c r="Z6301" s="291">
        <f t="shared" si="899"/>
        <v>0</v>
      </c>
      <c r="AA6301" s="163"/>
      <c r="AB6301" s="177" t="str">
        <f t="shared" si="900"/>
        <v/>
      </c>
      <c r="AC6301" s="283" t="str">
        <f t="shared" si="901"/>
        <v/>
      </c>
      <c r="AD6301" s="283" t="str">
        <f t="shared" si="902"/>
        <v/>
      </c>
      <c r="AE6301" s="163"/>
      <c r="AF6301" s="162"/>
    </row>
    <row r="6302" spans="1:32">
      <c r="A6302" s="134">
        <v>6293</v>
      </c>
      <c r="B6302" s="136"/>
      <c r="C6302" s="146">
        <f t="shared" si="895"/>
        <v>0</v>
      </c>
      <c r="D6302" s="146">
        <f t="shared" si="896"/>
        <v>1</v>
      </c>
      <c r="E6302" s="146">
        <f t="shared" si="897"/>
        <v>1900</v>
      </c>
      <c r="F6302" s="137"/>
      <c r="G6302" s="287"/>
      <c r="H6302" s="137"/>
      <c r="I6302" s="134"/>
      <c r="J6302" s="204"/>
      <c r="K6302" s="133"/>
      <c r="L6302" s="134"/>
      <c r="M6302" s="133"/>
      <c r="N6302" s="134"/>
      <c r="O6302" s="134"/>
      <c r="P6302" s="166"/>
      <c r="Q6302" s="164"/>
      <c r="R6302" s="165"/>
      <c r="S6302" s="138"/>
      <c r="T6302" s="138"/>
      <c r="U6302" s="138"/>
      <c r="V6302" s="138"/>
      <c r="W6302" s="166"/>
      <c r="X6302" s="135"/>
      <c r="Y6302" s="418">
        <f t="shared" si="898"/>
        <v>0</v>
      </c>
      <c r="Z6302" s="291">
        <f t="shared" si="899"/>
        <v>0</v>
      </c>
      <c r="AA6302" s="163"/>
      <c r="AB6302" s="177" t="str">
        <f t="shared" si="900"/>
        <v/>
      </c>
      <c r="AC6302" s="283" t="str">
        <f t="shared" si="901"/>
        <v/>
      </c>
      <c r="AD6302" s="283" t="str">
        <f t="shared" si="902"/>
        <v/>
      </c>
      <c r="AE6302" s="163"/>
      <c r="AF6302" s="162"/>
    </row>
    <row r="6303" spans="1:32">
      <c r="A6303" s="134">
        <v>6294</v>
      </c>
      <c r="B6303" s="136"/>
      <c r="C6303" s="146">
        <f t="shared" si="895"/>
        <v>0</v>
      </c>
      <c r="D6303" s="146">
        <f t="shared" si="896"/>
        <v>1</v>
      </c>
      <c r="E6303" s="146">
        <f t="shared" si="897"/>
        <v>1900</v>
      </c>
      <c r="F6303" s="137"/>
      <c r="G6303" s="287"/>
      <c r="H6303" s="137"/>
      <c r="I6303" s="134"/>
      <c r="J6303" s="204"/>
      <c r="K6303" s="133"/>
      <c r="L6303" s="134"/>
      <c r="M6303" s="133"/>
      <c r="N6303" s="134"/>
      <c r="O6303" s="134"/>
      <c r="P6303" s="166"/>
      <c r="Q6303" s="164"/>
      <c r="R6303" s="165"/>
      <c r="S6303" s="138"/>
      <c r="T6303" s="138"/>
      <c r="U6303" s="138"/>
      <c r="V6303" s="138"/>
      <c r="W6303" s="166"/>
      <c r="X6303" s="135"/>
      <c r="Y6303" s="418">
        <f t="shared" si="898"/>
        <v>0</v>
      </c>
      <c r="Z6303" s="291">
        <f t="shared" si="899"/>
        <v>0</v>
      </c>
      <c r="AA6303" s="163"/>
      <c r="AB6303" s="177" t="str">
        <f t="shared" si="900"/>
        <v/>
      </c>
      <c r="AC6303" s="283" t="str">
        <f t="shared" si="901"/>
        <v/>
      </c>
      <c r="AD6303" s="283" t="str">
        <f t="shared" si="902"/>
        <v/>
      </c>
      <c r="AE6303" s="163"/>
      <c r="AF6303" s="162"/>
    </row>
    <row r="6304" spans="1:32">
      <c r="A6304" s="134">
        <v>6295</v>
      </c>
      <c r="B6304" s="136"/>
      <c r="C6304" s="146">
        <f t="shared" si="895"/>
        <v>0</v>
      </c>
      <c r="D6304" s="146">
        <f t="shared" si="896"/>
        <v>1</v>
      </c>
      <c r="E6304" s="146">
        <f t="shared" si="897"/>
        <v>1900</v>
      </c>
      <c r="F6304" s="137"/>
      <c r="G6304" s="287"/>
      <c r="H6304" s="137"/>
      <c r="I6304" s="134"/>
      <c r="J6304" s="204"/>
      <c r="K6304" s="133"/>
      <c r="L6304" s="134"/>
      <c r="M6304" s="133"/>
      <c r="N6304" s="134"/>
      <c r="O6304" s="134"/>
      <c r="P6304" s="166"/>
      <c r="Q6304" s="164"/>
      <c r="R6304" s="165"/>
      <c r="S6304" s="138"/>
      <c r="T6304" s="138"/>
      <c r="U6304" s="138"/>
      <c r="V6304" s="138"/>
      <c r="W6304" s="166"/>
      <c r="X6304" s="135"/>
      <c r="Y6304" s="418">
        <f t="shared" si="898"/>
        <v>0</v>
      </c>
      <c r="Z6304" s="291">
        <f t="shared" si="899"/>
        <v>0</v>
      </c>
      <c r="AA6304" s="163"/>
      <c r="AB6304" s="177" t="str">
        <f t="shared" si="900"/>
        <v/>
      </c>
      <c r="AC6304" s="283" t="str">
        <f t="shared" si="901"/>
        <v/>
      </c>
      <c r="AD6304" s="283" t="str">
        <f t="shared" si="902"/>
        <v/>
      </c>
      <c r="AE6304" s="163"/>
      <c r="AF6304" s="162"/>
    </row>
    <row r="6305" spans="1:32">
      <c r="A6305" s="134">
        <v>6296</v>
      </c>
      <c r="B6305" s="136"/>
      <c r="C6305" s="146">
        <f t="shared" si="895"/>
        <v>0</v>
      </c>
      <c r="D6305" s="146">
        <f t="shared" si="896"/>
        <v>1</v>
      </c>
      <c r="E6305" s="146">
        <f t="shared" si="897"/>
        <v>1900</v>
      </c>
      <c r="F6305" s="137"/>
      <c r="G6305" s="287"/>
      <c r="H6305" s="137"/>
      <c r="I6305" s="134"/>
      <c r="J6305" s="204"/>
      <c r="K6305" s="133"/>
      <c r="L6305" s="134"/>
      <c r="M6305" s="133"/>
      <c r="N6305" s="134"/>
      <c r="O6305" s="134"/>
      <c r="P6305" s="166"/>
      <c r="Q6305" s="164"/>
      <c r="R6305" s="165"/>
      <c r="S6305" s="138"/>
      <c r="T6305" s="138"/>
      <c r="U6305" s="138"/>
      <c r="V6305" s="138"/>
      <c r="W6305" s="166"/>
      <c r="X6305" s="135"/>
      <c r="Y6305" s="418">
        <f t="shared" si="898"/>
        <v>0</v>
      </c>
      <c r="Z6305" s="291">
        <f t="shared" si="899"/>
        <v>0</v>
      </c>
      <c r="AA6305" s="163"/>
      <c r="AB6305" s="177" t="str">
        <f t="shared" si="900"/>
        <v/>
      </c>
      <c r="AC6305" s="283" t="str">
        <f t="shared" si="901"/>
        <v/>
      </c>
      <c r="AD6305" s="283" t="str">
        <f t="shared" si="902"/>
        <v/>
      </c>
      <c r="AE6305" s="163"/>
      <c r="AF6305" s="162"/>
    </row>
    <row r="6306" spans="1:32">
      <c r="A6306" s="134">
        <v>6297</v>
      </c>
      <c r="B6306" s="136"/>
      <c r="C6306" s="146">
        <f t="shared" si="895"/>
        <v>0</v>
      </c>
      <c r="D6306" s="146">
        <f t="shared" si="896"/>
        <v>1</v>
      </c>
      <c r="E6306" s="146">
        <f t="shared" si="897"/>
        <v>1900</v>
      </c>
      <c r="F6306" s="137"/>
      <c r="G6306" s="287"/>
      <c r="H6306" s="137"/>
      <c r="I6306" s="134"/>
      <c r="J6306" s="204"/>
      <c r="K6306" s="133"/>
      <c r="L6306" s="134"/>
      <c r="M6306" s="133"/>
      <c r="N6306" s="134"/>
      <c r="O6306" s="134"/>
      <c r="P6306" s="166"/>
      <c r="Q6306" s="164"/>
      <c r="R6306" s="165"/>
      <c r="S6306" s="138"/>
      <c r="T6306" s="138"/>
      <c r="U6306" s="138"/>
      <c r="V6306" s="138"/>
      <c r="W6306" s="166"/>
      <c r="X6306" s="135"/>
      <c r="Y6306" s="418">
        <f t="shared" si="898"/>
        <v>0</v>
      </c>
      <c r="Z6306" s="291">
        <f t="shared" si="899"/>
        <v>0</v>
      </c>
      <c r="AA6306" s="163"/>
      <c r="AB6306" s="177" t="str">
        <f t="shared" si="900"/>
        <v/>
      </c>
      <c r="AC6306" s="283" t="str">
        <f t="shared" si="901"/>
        <v/>
      </c>
      <c r="AD6306" s="283" t="str">
        <f t="shared" si="902"/>
        <v/>
      </c>
      <c r="AE6306" s="163"/>
      <c r="AF6306" s="162"/>
    </row>
    <row r="6307" spans="1:32">
      <c r="A6307" s="134">
        <v>6298</v>
      </c>
      <c r="B6307" s="136"/>
      <c r="C6307" s="146">
        <f t="shared" si="895"/>
        <v>0</v>
      </c>
      <c r="D6307" s="146">
        <f t="shared" si="896"/>
        <v>1</v>
      </c>
      <c r="E6307" s="146">
        <f t="shared" si="897"/>
        <v>1900</v>
      </c>
      <c r="F6307" s="137"/>
      <c r="G6307" s="287"/>
      <c r="H6307" s="137"/>
      <c r="I6307" s="134"/>
      <c r="J6307" s="204"/>
      <c r="K6307" s="133"/>
      <c r="L6307" s="134"/>
      <c r="M6307" s="133"/>
      <c r="N6307" s="134"/>
      <c r="O6307" s="134"/>
      <c r="P6307" s="166"/>
      <c r="Q6307" s="164"/>
      <c r="R6307" s="165"/>
      <c r="S6307" s="138"/>
      <c r="T6307" s="138"/>
      <c r="U6307" s="138"/>
      <c r="V6307" s="138"/>
      <c r="W6307" s="166"/>
      <c r="X6307" s="135"/>
      <c r="Y6307" s="418">
        <f t="shared" si="898"/>
        <v>0</v>
      </c>
      <c r="Z6307" s="291">
        <f t="shared" si="899"/>
        <v>0</v>
      </c>
      <c r="AA6307" s="163"/>
      <c r="AB6307" s="177" t="str">
        <f t="shared" si="900"/>
        <v/>
      </c>
      <c r="AC6307" s="283" t="str">
        <f t="shared" si="901"/>
        <v/>
      </c>
      <c r="AD6307" s="283" t="str">
        <f t="shared" si="902"/>
        <v/>
      </c>
      <c r="AE6307" s="163"/>
      <c r="AF6307" s="162"/>
    </row>
    <row r="6308" spans="1:32">
      <c r="A6308" s="134">
        <v>6299</v>
      </c>
      <c r="B6308" s="136"/>
      <c r="C6308" s="146">
        <f t="shared" si="895"/>
        <v>0</v>
      </c>
      <c r="D6308" s="146">
        <f t="shared" si="896"/>
        <v>1</v>
      </c>
      <c r="E6308" s="146">
        <f t="shared" si="897"/>
        <v>1900</v>
      </c>
      <c r="F6308" s="137"/>
      <c r="G6308" s="287"/>
      <c r="H6308" s="137"/>
      <c r="I6308" s="134"/>
      <c r="J6308" s="204"/>
      <c r="K6308" s="133"/>
      <c r="L6308" s="134"/>
      <c r="M6308" s="133"/>
      <c r="N6308" s="134"/>
      <c r="O6308" s="134"/>
      <c r="P6308" s="166"/>
      <c r="Q6308" s="164"/>
      <c r="R6308" s="165"/>
      <c r="S6308" s="138"/>
      <c r="T6308" s="138"/>
      <c r="U6308" s="138"/>
      <c r="V6308" s="138"/>
      <c r="W6308" s="166"/>
      <c r="X6308" s="135"/>
      <c r="Y6308" s="418">
        <f t="shared" si="898"/>
        <v>0</v>
      </c>
      <c r="Z6308" s="291">
        <f t="shared" si="899"/>
        <v>0</v>
      </c>
      <c r="AA6308" s="163"/>
      <c r="AB6308" s="177" t="str">
        <f t="shared" si="900"/>
        <v/>
      </c>
      <c r="AC6308" s="283" t="str">
        <f t="shared" si="901"/>
        <v/>
      </c>
      <c r="AD6308" s="283" t="str">
        <f t="shared" si="902"/>
        <v/>
      </c>
      <c r="AE6308" s="163"/>
      <c r="AF6308" s="162"/>
    </row>
    <row r="6309" spans="1:32">
      <c r="A6309" s="134">
        <v>6300</v>
      </c>
      <c r="B6309" s="136"/>
      <c r="C6309" s="146">
        <f t="shared" si="895"/>
        <v>0</v>
      </c>
      <c r="D6309" s="146">
        <f t="shared" si="896"/>
        <v>1</v>
      </c>
      <c r="E6309" s="146">
        <f t="shared" si="897"/>
        <v>1900</v>
      </c>
      <c r="F6309" s="137"/>
      <c r="G6309" s="287"/>
      <c r="H6309" s="137"/>
      <c r="I6309" s="134"/>
      <c r="J6309" s="204"/>
      <c r="K6309" s="133"/>
      <c r="L6309" s="134"/>
      <c r="M6309" s="133"/>
      <c r="N6309" s="134"/>
      <c r="O6309" s="134"/>
      <c r="P6309" s="166"/>
      <c r="Q6309" s="164"/>
      <c r="R6309" s="165"/>
      <c r="S6309" s="138"/>
      <c r="T6309" s="138"/>
      <c r="U6309" s="138"/>
      <c r="V6309" s="138"/>
      <c r="W6309" s="166"/>
      <c r="X6309" s="135"/>
      <c r="Y6309" s="418">
        <f t="shared" si="898"/>
        <v>0</v>
      </c>
      <c r="Z6309" s="291">
        <f t="shared" si="899"/>
        <v>0</v>
      </c>
      <c r="AA6309" s="163"/>
      <c r="AB6309" s="177" t="str">
        <f t="shared" si="900"/>
        <v/>
      </c>
      <c r="AC6309" s="283" t="str">
        <f t="shared" si="901"/>
        <v/>
      </c>
      <c r="AD6309" s="283" t="str">
        <f t="shared" si="902"/>
        <v/>
      </c>
      <c r="AE6309" s="163"/>
      <c r="AF6309" s="162"/>
    </row>
    <row r="6310" spans="1:32">
      <c r="A6310" s="134">
        <v>6301</v>
      </c>
      <c r="B6310" s="136"/>
      <c r="C6310" s="146">
        <f t="shared" si="895"/>
        <v>0</v>
      </c>
      <c r="D6310" s="146">
        <f t="shared" si="896"/>
        <v>1</v>
      </c>
      <c r="E6310" s="146">
        <f t="shared" si="897"/>
        <v>1900</v>
      </c>
      <c r="F6310" s="137"/>
      <c r="G6310" s="287"/>
      <c r="H6310" s="137"/>
      <c r="I6310" s="134"/>
      <c r="J6310" s="204"/>
      <c r="K6310" s="133"/>
      <c r="L6310" s="134"/>
      <c r="M6310" s="133"/>
      <c r="N6310" s="134"/>
      <c r="O6310" s="134"/>
      <c r="P6310" s="166"/>
      <c r="Q6310" s="164"/>
      <c r="R6310" s="165"/>
      <c r="S6310" s="138"/>
      <c r="T6310" s="138"/>
      <c r="U6310" s="138"/>
      <c r="V6310" s="138"/>
      <c r="W6310" s="166"/>
      <c r="X6310" s="135"/>
      <c r="Y6310" s="418">
        <f t="shared" si="898"/>
        <v>0</v>
      </c>
      <c r="Z6310" s="291">
        <f t="shared" si="899"/>
        <v>0</v>
      </c>
      <c r="AA6310" s="163"/>
      <c r="AB6310" s="177" t="str">
        <f t="shared" si="900"/>
        <v/>
      </c>
      <c r="AC6310" s="283" t="str">
        <f t="shared" si="901"/>
        <v/>
      </c>
      <c r="AD6310" s="283" t="str">
        <f t="shared" si="902"/>
        <v/>
      </c>
      <c r="AE6310" s="163"/>
      <c r="AF6310" s="162"/>
    </row>
    <row r="6311" spans="1:32">
      <c r="A6311" s="134">
        <v>6302</v>
      </c>
      <c r="B6311" s="136"/>
      <c r="C6311" s="146">
        <f t="shared" si="895"/>
        <v>0</v>
      </c>
      <c r="D6311" s="146">
        <f t="shared" si="896"/>
        <v>1</v>
      </c>
      <c r="E6311" s="146">
        <f t="shared" si="897"/>
        <v>1900</v>
      </c>
      <c r="F6311" s="137"/>
      <c r="G6311" s="287"/>
      <c r="H6311" s="137"/>
      <c r="I6311" s="134"/>
      <c r="J6311" s="204"/>
      <c r="K6311" s="133"/>
      <c r="L6311" s="134"/>
      <c r="M6311" s="133"/>
      <c r="N6311" s="134"/>
      <c r="O6311" s="134"/>
      <c r="P6311" s="166"/>
      <c r="Q6311" s="164"/>
      <c r="R6311" s="165"/>
      <c r="S6311" s="138"/>
      <c r="T6311" s="138"/>
      <c r="U6311" s="138"/>
      <c r="V6311" s="138"/>
      <c r="W6311" s="166"/>
      <c r="X6311" s="135"/>
      <c r="Y6311" s="418">
        <f t="shared" si="898"/>
        <v>0</v>
      </c>
      <c r="Z6311" s="291">
        <f t="shared" si="899"/>
        <v>0</v>
      </c>
      <c r="AA6311" s="163"/>
      <c r="AB6311" s="177" t="str">
        <f t="shared" si="900"/>
        <v/>
      </c>
      <c r="AC6311" s="283" t="str">
        <f t="shared" si="901"/>
        <v/>
      </c>
      <c r="AD6311" s="283" t="str">
        <f t="shared" si="902"/>
        <v/>
      </c>
      <c r="AE6311" s="163"/>
      <c r="AF6311" s="162"/>
    </row>
    <row r="6312" spans="1:32">
      <c r="A6312" s="134">
        <v>6303</v>
      </c>
      <c r="B6312" s="136"/>
      <c r="C6312" s="146">
        <f t="shared" si="895"/>
        <v>0</v>
      </c>
      <c r="D6312" s="146">
        <f t="shared" si="896"/>
        <v>1</v>
      </c>
      <c r="E6312" s="146">
        <f t="shared" si="897"/>
        <v>1900</v>
      </c>
      <c r="F6312" s="137"/>
      <c r="G6312" s="287"/>
      <c r="H6312" s="137"/>
      <c r="I6312" s="134"/>
      <c r="J6312" s="204"/>
      <c r="K6312" s="133"/>
      <c r="L6312" s="134"/>
      <c r="M6312" s="133"/>
      <c r="N6312" s="134"/>
      <c r="O6312" s="134"/>
      <c r="P6312" s="166"/>
      <c r="Q6312" s="164"/>
      <c r="R6312" s="165"/>
      <c r="S6312" s="138"/>
      <c r="T6312" s="138"/>
      <c r="U6312" s="138"/>
      <c r="V6312" s="138"/>
      <c r="W6312" s="166"/>
      <c r="X6312" s="135"/>
      <c r="Y6312" s="418">
        <f t="shared" si="898"/>
        <v>0</v>
      </c>
      <c r="Z6312" s="291">
        <f t="shared" si="899"/>
        <v>0</v>
      </c>
      <c r="AA6312" s="163"/>
      <c r="AB6312" s="177" t="str">
        <f t="shared" si="900"/>
        <v/>
      </c>
      <c r="AC6312" s="283" t="str">
        <f t="shared" si="901"/>
        <v/>
      </c>
      <c r="AD6312" s="283" t="str">
        <f t="shared" si="902"/>
        <v/>
      </c>
      <c r="AE6312" s="163"/>
      <c r="AF6312" s="162"/>
    </row>
    <row r="6313" spans="1:32">
      <c r="A6313" s="134">
        <v>6304</v>
      </c>
      <c r="B6313" s="136"/>
      <c r="C6313" s="146">
        <f t="shared" si="895"/>
        <v>0</v>
      </c>
      <c r="D6313" s="146">
        <f t="shared" si="896"/>
        <v>1</v>
      </c>
      <c r="E6313" s="146">
        <f t="shared" si="897"/>
        <v>1900</v>
      </c>
      <c r="F6313" s="137"/>
      <c r="G6313" s="287"/>
      <c r="H6313" s="137"/>
      <c r="I6313" s="134"/>
      <c r="J6313" s="204"/>
      <c r="K6313" s="133"/>
      <c r="L6313" s="134"/>
      <c r="M6313" s="133"/>
      <c r="N6313" s="134"/>
      <c r="O6313" s="134"/>
      <c r="P6313" s="166"/>
      <c r="Q6313" s="164"/>
      <c r="R6313" s="165"/>
      <c r="S6313" s="138"/>
      <c r="T6313" s="138"/>
      <c r="U6313" s="138"/>
      <c r="V6313" s="138"/>
      <c r="W6313" s="166"/>
      <c r="X6313" s="135"/>
      <c r="Y6313" s="418">
        <f t="shared" si="898"/>
        <v>0</v>
      </c>
      <c r="Z6313" s="291">
        <f t="shared" si="899"/>
        <v>0</v>
      </c>
      <c r="AA6313" s="163"/>
      <c r="AB6313" s="177" t="str">
        <f t="shared" si="900"/>
        <v/>
      </c>
      <c r="AC6313" s="283" t="str">
        <f t="shared" si="901"/>
        <v/>
      </c>
      <c r="AD6313" s="283" t="str">
        <f t="shared" si="902"/>
        <v/>
      </c>
      <c r="AE6313" s="163"/>
      <c r="AF6313" s="162"/>
    </row>
    <row r="6314" spans="1:32">
      <c r="A6314" s="134">
        <v>6305</v>
      </c>
      <c r="B6314" s="136"/>
      <c r="C6314" s="146">
        <f t="shared" si="895"/>
        <v>0</v>
      </c>
      <c r="D6314" s="146">
        <f t="shared" si="896"/>
        <v>1</v>
      </c>
      <c r="E6314" s="146">
        <f t="shared" si="897"/>
        <v>1900</v>
      </c>
      <c r="F6314" s="137"/>
      <c r="G6314" s="287"/>
      <c r="H6314" s="137"/>
      <c r="I6314" s="134"/>
      <c r="J6314" s="204"/>
      <c r="K6314" s="133"/>
      <c r="L6314" s="134"/>
      <c r="M6314" s="133"/>
      <c r="N6314" s="134"/>
      <c r="O6314" s="134"/>
      <c r="P6314" s="166"/>
      <c r="Q6314" s="164"/>
      <c r="R6314" s="165"/>
      <c r="S6314" s="138"/>
      <c r="T6314" s="138"/>
      <c r="U6314" s="138"/>
      <c r="V6314" s="138"/>
      <c r="W6314" s="166"/>
      <c r="X6314" s="135"/>
      <c r="Y6314" s="418">
        <f t="shared" si="898"/>
        <v>0</v>
      </c>
      <c r="Z6314" s="291">
        <f t="shared" si="899"/>
        <v>0</v>
      </c>
      <c r="AA6314" s="163"/>
      <c r="AB6314" s="177" t="str">
        <f t="shared" si="900"/>
        <v/>
      </c>
      <c r="AC6314" s="283" t="str">
        <f t="shared" si="901"/>
        <v/>
      </c>
      <c r="AD6314" s="283" t="str">
        <f t="shared" si="902"/>
        <v/>
      </c>
      <c r="AE6314" s="163"/>
      <c r="AF6314" s="162"/>
    </row>
    <row r="6315" spans="1:32">
      <c r="A6315" s="134">
        <v>6306</v>
      </c>
      <c r="B6315" s="136"/>
      <c r="C6315" s="146">
        <f t="shared" si="895"/>
        <v>0</v>
      </c>
      <c r="D6315" s="146">
        <f t="shared" si="896"/>
        <v>1</v>
      </c>
      <c r="E6315" s="146">
        <f t="shared" si="897"/>
        <v>1900</v>
      </c>
      <c r="F6315" s="137"/>
      <c r="G6315" s="287"/>
      <c r="H6315" s="137"/>
      <c r="I6315" s="134"/>
      <c r="J6315" s="204"/>
      <c r="K6315" s="133"/>
      <c r="L6315" s="134"/>
      <c r="M6315" s="133"/>
      <c r="N6315" s="134"/>
      <c r="O6315" s="134"/>
      <c r="P6315" s="166"/>
      <c r="Q6315" s="164"/>
      <c r="R6315" s="165"/>
      <c r="S6315" s="138"/>
      <c r="T6315" s="138"/>
      <c r="U6315" s="138"/>
      <c r="V6315" s="138"/>
      <c r="W6315" s="166"/>
      <c r="X6315" s="135"/>
      <c r="Y6315" s="418">
        <f t="shared" si="898"/>
        <v>0</v>
      </c>
      <c r="Z6315" s="291">
        <f t="shared" si="899"/>
        <v>0</v>
      </c>
      <c r="AA6315" s="163"/>
      <c r="AB6315" s="177" t="str">
        <f t="shared" si="900"/>
        <v/>
      </c>
      <c r="AC6315" s="283" t="str">
        <f t="shared" si="901"/>
        <v/>
      </c>
      <c r="AD6315" s="283" t="str">
        <f t="shared" si="902"/>
        <v/>
      </c>
      <c r="AE6315" s="163"/>
      <c r="AF6315" s="162"/>
    </row>
    <row r="6316" spans="1:32">
      <c r="A6316" s="134">
        <v>6307</v>
      </c>
      <c r="B6316" s="136"/>
      <c r="C6316" s="146">
        <f t="shared" si="895"/>
        <v>0</v>
      </c>
      <c r="D6316" s="146">
        <f t="shared" si="896"/>
        <v>1</v>
      </c>
      <c r="E6316" s="146">
        <f t="shared" si="897"/>
        <v>1900</v>
      </c>
      <c r="F6316" s="137"/>
      <c r="G6316" s="287"/>
      <c r="H6316" s="137"/>
      <c r="I6316" s="134"/>
      <c r="J6316" s="204"/>
      <c r="K6316" s="133"/>
      <c r="L6316" s="134"/>
      <c r="M6316" s="133"/>
      <c r="N6316" s="134"/>
      <c r="O6316" s="134"/>
      <c r="P6316" s="166"/>
      <c r="Q6316" s="164"/>
      <c r="R6316" s="165"/>
      <c r="S6316" s="138"/>
      <c r="T6316" s="138"/>
      <c r="U6316" s="138"/>
      <c r="V6316" s="138"/>
      <c r="W6316" s="166"/>
      <c r="X6316" s="135"/>
      <c r="Y6316" s="418">
        <f t="shared" si="898"/>
        <v>0</v>
      </c>
      <c r="Z6316" s="291">
        <f t="shared" si="899"/>
        <v>0</v>
      </c>
      <c r="AA6316" s="163"/>
      <c r="AB6316" s="177" t="str">
        <f t="shared" si="900"/>
        <v/>
      </c>
      <c r="AC6316" s="283" t="str">
        <f t="shared" si="901"/>
        <v/>
      </c>
      <c r="AD6316" s="283" t="str">
        <f t="shared" si="902"/>
        <v/>
      </c>
      <c r="AE6316" s="163"/>
      <c r="AF6316" s="162"/>
    </row>
    <row r="6317" spans="1:32">
      <c r="A6317" s="134">
        <v>6308</v>
      </c>
      <c r="B6317" s="136"/>
      <c r="C6317" s="146">
        <f t="shared" si="895"/>
        <v>0</v>
      </c>
      <c r="D6317" s="146">
        <f t="shared" si="896"/>
        <v>1</v>
      </c>
      <c r="E6317" s="146">
        <f t="shared" si="897"/>
        <v>1900</v>
      </c>
      <c r="F6317" s="137"/>
      <c r="G6317" s="287"/>
      <c r="H6317" s="137"/>
      <c r="I6317" s="134"/>
      <c r="J6317" s="204"/>
      <c r="K6317" s="133"/>
      <c r="L6317" s="134"/>
      <c r="M6317" s="133"/>
      <c r="N6317" s="134"/>
      <c r="O6317" s="134"/>
      <c r="P6317" s="166"/>
      <c r="Q6317" s="164"/>
      <c r="R6317" s="165"/>
      <c r="S6317" s="138"/>
      <c r="T6317" s="138"/>
      <c r="U6317" s="138"/>
      <c r="V6317" s="138"/>
      <c r="W6317" s="166"/>
      <c r="X6317" s="135"/>
      <c r="Y6317" s="418">
        <f t="shared" si="898"/>
        <v>0</v>
      </c>
      <c r="Z6317" s="291">
        <f t="shared" si="899"/>
        <v>0</v>
      </c>
      <c r="AA6317" s="163"/>
      <c r="AB6317" s="177" t="str">
        <f t="shared" si="900"/>
        <v/>
      </c>
      <c r="AC6317" s="283" t="str">
        <f t="shared" si="901"/>
        <v/>
      </c>
      <c r="AD6317" s="283" t="str">
        <f t="shared" si="902"/>
        <v/>
      </c>
      <c r="AE6317" s="163"/>
      <c r="AF6317" s="162"/>
    </row>
    <row r="6318" spans="1:32">
      <c r="A6318" s="134">
        <v>6309</v>
      </c>
      <c r="B6318" s="136"/>
      <c r="C6318" s="146">
        <f t="shared" si="895"/>
        <v>0</v>
      </c>
      <c r="D6318" s="146">
        <f t="shared" si="896"/>
        <v>1</v>
      </c>
      <c r="E6318" s="146">
        <f t="shared" si="897"/>
        <v>1900</v>
      </c>
      <c r="F6318" s="137"/>
      <c r="G6318" s="287"/>
      <c r="H6318" s="137"/>
      <c r="I6318" s="134"/>
      <c r="J6318" s="204"/>
      <c r="K6318" s="133"/>
      <c r="L6318" s="134"/>
      <c r="M6318" s="133"/>
      <c r="N6318" s="134"/>
      <c r="O6318" s="134"/>
      <c r="P6318" s="166"/>
      <c r="Q6318" s="164"/>
      <c r="R6318" s="165"/>
      <c r="S6318" s="138"/>
      <c r="T6318" s="138"/>
      <c r="U6318" s="138"/>
      <c r="V6318" s="138"/>
      <c r="W6318" s="166"/>
      <c r="X6318" s="135"/>
      <c r="Y6318" s="418">
        <f t="shared" si="898"/>
        <v>0</v>
      </c>
      <c r="Z6318" s="291">
        <f t="shared" si="899"/>
        <v>0</v>
      </c>
      <c r="AA6318" s="163"/>
      <c r="AB6318" s="177" t="str">
        <f t="shared" si="900"/>
        <v/>
      </c>
      <c r="AC6318" s="283" t="str">
        <f t="shared" si="901"/>
        <v/>
      </c>
      <c r="AD6318" s="283" t="str">
        <f t="shared" si="902"/>
        <v/>
      </c>
      <c r="AE6318" s="163"/>
      <c r="AF6318" s="162"/>
    </row>
    <row r="6319" spans="1:32">
      <c r="A6319" s="134">
        <v>6310</v>
      </c>
      <c r="B6319" s="136"/>
      <c r="C6319" s="146">
        <f t="shared" si="895"/>
        <v>0</v>
      </c>
      <c r="D6319" s="146">
        <f t="shared" si="896"/>
        <v>1</v>
      </c>
      <c r="E6319" s="146">
        <f t="shared" si="897"/>
        <v>1900</v>
      </c>
      <c r="F6319" s="137"/>
      <c r="G6319" s="287"/>
      <c r="H6319" s="137"/>
      <c r="I6319" s="134"/>
      <c r="J6319" s="204"/>
      <c r="K6319" s="133"/>
      <c r="L6319" s="134"/>
      <c r="M6319" s="133"/>
      <c r="N6319" s="134"/>
      <c r="O6319" s="134"/>
      <c r="P6319" s="166"/>
      <c r="Q6319" s="164"/>
      <c r="R6319" s="165"/>
      <c r="S6319" s="138"/>
      <c r="T6319" s="138"/>
      <c r="U6319" s="138"/>
      <c r="V6319" s="138"/>
      <c r="W6319" s="166"/>
      <c r="X6319" s="135"/>
      <c r="Y6319" s="418">
        <f t="shared" si="898"/>
        <v>0</v>
      </c>
      <c r="Z6319" s="291">
        <f t="shared" si="899"/>
        <v>0</v>
      </c>
      <c r="AA6319" s="163"/>
      <c r="AB6319" s="177" t="str">
        <f t="shared" si="900"/>
        <v/>
      </c>
      <c r="AC6319" s="283" t="str">
        <f t="shared" si="901"/>
        <v/>
      </c>
      <c r="AD6319" s="283" t="str">
        <f t="shared" si="902"/>
        <v/>
      </c>
      <c r="AE6319" s="163"/>
      <c r="AF6319" s="162"/>
    </row>
    <row r="6320" spans="1:32">
      <c r="A6320" s="134">
        <v>6311</v>
      </c>
      <c r="B6320" s="136"/>
      <c r="C6320" s="146">
        <f t="shared" si="895"/>
        <v>0</v>
      </c>
      <c r="D6320" s="146">
        <f t="shared" si="896"/>
        <v>1</v>
      </c>
      <c r="E6320" s="146">
        <f t="shared" si="897"/>
        <v>1900</v>
      </c>
      <c r="F6320" s="137"/>
      <c r="G6320" s="287"/>
      <c r="H6320" s="137"/>
      <c r="I6320" s="134"/>
      <c r="J6320" s="204"/>
      <c r="K6320" s="133"/>
      <c r="L6320" s="134"/>
      <c r="M6320" s="133"/>
      <c r="N6320" s="134"/>
      <c r="O6320" s="134"/>
      <c r="P6320" s="166"/>
      <c r="Q6320" s="164"/>
      <c r="R6320" s="165"/>
      <c r="S6320" s="138"/>
      <c r="T6320" s="138"/>
      <c r="U6320" s="138"/>
      <c r="V6320" s="138"/>
      <c r="W6320" s="166"/>
      <c r="X6320" s="135"/>
      <c r="Y6320" s="418">
        <f t="shared" si="898"/>
        <v>0</v>
      </c>
      <c r="Z6320" s="291">
        <f t="shared" si="899"/>
        <v>0</v>
      </c>
      <c r="AA6320" s="163"/>
      <c r="AB6320" s="177" t="str">
        <f t="shared" si="900"/>
        <v/>
      </c>
      <c r="AC6320" s="283" t="str">
        <f t="shared" si="901"/>
        <v/>
      </c>
      <c r="AD6320" s="283" t="str">
        <f t="shared" si="902"/>
        <v/>
      </c>
      <c r="AE6320" s="163"/>
      <c r="AF6320" s="162"/>
    </row>
    <row r="6321" spans="1:32">
      <c r="A6321" s="134">
        <v>6312</v>
      </c>
      <c r="B6321" s="136"/>
      <c r="C6321" s="146">
        <f t="shared" si="895"/>
        <v>0</v>
      </c>
      <c r="D6321" s="146">
        <f t="shared" si="896"/>
        <v>1</v>
      </c>
      <c r="E6321" s="146">
        <f t="shared" si="897"/>
        <v>1900</v>
      </c>
      <c r="F6321" s="137"/>
      <c r="G6321" s="287"/>
      <c r="H6321" s="137"/>
      <c r="I6321" s="134"/>
      <c r="J6321" s="204"/>
      <c r="K6321" s="133"/>
      <c r="L6321" s="134"/>
      <c r="M6321" s="133"/>
      <c r="N6321" s="134"/>
      <c r="O6321" s="134"/>
      <c r="P6321" s="166"/>
      <c r="Q6321" s="164"/>
      <c r="R6321" s="165"/>
      <c r="S6321" s="138"/>
      <c r="T6321" s="138"/>
      <c r="U6321" s="138"/>
      <c r="V6321" s="138"/>
      <c r="W6321" s="166"/>
      <c r="X6321" s="135"/>
      <c r="Y6321" s="418">
        <f t="shared" si="898"/>
        <v>0</v>
      </c>
      <c r="Z6321" s="291">
        <f t="shared" si="899"/>
        <v>0</v>
      </c>
      <c r="AA6321" s="163"/>
      <c r="AB6321" s="177" t="str">
        <f t="shared" si="900"/>
        <v/>
      </c>
      <c r="AC6321" s="283" t="str">
        <f t="shared" si="901"/>
        <v/>
      </c>
      <c r="AD6321" s="283" t="str">
        <f t="shared" si="902"/>
        <v/>
      </c>
      <c r="AE6321" s="163"/>
      <c r="AF6321" s="162"/>
    </row>
    <row r="6322" spans="1:32">
      <c r="A6322" s="134">
        <v>6313</v>
      </c>
      <c r="B6322" s="136"/>
      <c r="C6322" s="146">
        <f t="shared" si="895"/>
        <v>0</v>
      </c>
      <c r="D6322" s="146">
        <f t="shared" si="896"/>
        <v>1</v>
      </c>
      <c r="E6322" s="146">
        <f t="shared" si="897"/>
        <v>1900</v>
      </c>
      <c r="F6322" s="137"/>
      <c r="G6322" s="287"/>
      <c r="H6322" s="137"/>
      <c r="I6322" s="134"/>
      <c r="J6322" s="204"/>
      <c r="K6322" s="133"/>
      <c r="L6322" s="134"/>
      <c r="M6322" s="133"/>
      <c r="N6322" s="134"/>
      <c r="O6322" s="134"/>
      <c r="P6322" s="166"/>
      <c r="Q6322" s="164"/>
      <c r="R6322" s="165"/>
      <c r="S6322" s="138"/>
      <c r="T6322" s="138"/>
      <c r="U6322" s="138"/>
      <c r="V6322" s="138"/>
      <c r="W6322" s="166"/>
      <c r="X6322" s="135"/>
      <c r="Y6322" s="418">
        <f t="shared" si="898"/>
        <v>0</v>
      </c>
      <c r="Z6322" s="291">
        <f t="shared" si="899"/>
        <v>0</v>
      </c>
      <c r="AA6322" s="163"/>
      <c r="AB6322" s="177" t="str">
        <f t="shared" si="900"/>
        <v/>
      </c>
      <c r="AC6322" s="283" t="str">
        <f t="shared" si="901"/>
        <v/>
      </c>
      <c r="AD6322" s="283" t="str">
        <f t="shared" si="902"/>
        <v/>
      </c>
      <c r="AE6322" s="163"/>
      <c r="AF6322" s="162"/>
    </row>
    <row r="6323" spans="1:32">
      <c r="A6323" s="134">
        <v>6314</v>
      </c>
      <c r="B6323" s="136"/>
      <c r="C6323" s="146">
        <f t="shared" si="895"/>
        <v>0</v>
      </c>
      <c r="D6323" s="146">
        <f t="shared" si="896"/>
        <v>1</v>
      </c>
      <c r="E6323" s="146">
        <f t="shared" si="897"/>
        <v>1900</v>
      </c>
      <c r="F6323" s="137"/>
      <c r="G6323" s="287"/>
      <c r="H6323" s="137"/>
      <c r="I6323" s="134"/>
      <c r="J6323" s="204"/>
      <c r="K6323" s="133"/>
      <c r="L6323" s="134"/>
      <c r="M6323" s="133"/>
      <c r="N6323" s="134"/>
      <c r="O6323" s="134"/>
      <c r="P6323" s="166"/>
      <c r="Q6323" s="164"/>
      <c r="R6323" s="165"/>
      <c r="S6323" s="138"/>
      <c r="T6323" s="138"/>
      <c r="U6323" s="138"/>
      <c r="V6323" s="138"/>
      <c r="W6323" s="166"/>
      <c r="X6323" s="135"/>
      <c r="Y6323" s="418">
        <f t="shared" si="898"/>
        <v>0</v>
      </c>
      <c r="Z6323" s="291">
        <f t="shared" si="899"/>
        <v>0</v>
      </c>
      <c r="AA6323" s="163"/>
      <c r="AB6323" s="177" t="str">
        <f t="shared" si="900"/>
        <v/>
      </c>
      <c r="AC6323" s="283" t="str">
        <f t="shared" si="901"/>
        <v/>
      </c>
      <c r="AD6323" s="283" t="str">
        <f t="shared" si="902"/>
        <v/>
      </c>
      <c r="AE6323" s="163"/>
      <c r="AF6323" s="162"/>
    </row>
    <row r="6324" spans="1:32">
      <c r="A6324" s="134">
        <v>6315</v>
      </c>
      <c r="B6324" s="136"/>
      <c r="C6324" s="146">
        <f t="shared" si="895"/>
        <v>0</v>
      </c>
      <c r="D6324" s="146">
        <f t="shared" si="896"/>
        <v>1</v>
      </c>
      <c r="E6324" s="146">
        <f t="shared" si="897"/>
        <v>1900</v>
      </c>
      <c r="F6324" s="137"/>
      <c r="G6324" s="287"/>
      <c r="H6324" s="137"/>
      <c r="I6324" s="134"/>
      <c r="J6324" s="204"/>
      <c r="K6324" s="133"/>
      <c r="L6324" s="134"/>
      <c r="M6324" s="133"/>
      <c r="N6324" s="134"/>
      <c r="O6324" s="134"/>
      <c r="P6324" s="166"/>
      <c r="Q6324" s="164"/>
      <c r="R6324" s="165"/>
      <c r="S6324" s="138"/>
      <c r="T6324" s="138"/>
      <c r="U6324" s="138"/>
      <c r="V6324" s="138"/>
      <c r="W6324" s="166"/>
      <c r="X6324" s="135"/>
      <c r="Y6324" s="418">
        <f t="shared" si="898"/>
        <v>0</v>
      </c>
      <c r="Z6324" s="291">
        <f t="shared" si="899"/>
        <v>0</v>
      </c>
      <c r="AA6324" s="163"/>
      <c r="AB6324" s="177" t="str">
        <f t="shared" si="900"/>
        <v/>
      </c>
      <c r="AC6324" s="283" t="str">
        <f t="shared" si="901"/>
        <v/>
      </c>
      <c r="AD6324" s="283" t="str">
        <f t="shared" si="902"/>
        <v/>
      </c>
      <c r="AE6324" s="163"/>
      <c r="AF6324" s="162"/>
    </row>
    <row r="6325" spans="1:32">
      <c r="A6325" s="134">
        <v>6316</v>
      </c>
      <c r="B6325" s="136"/>
      <c r="C6325" s="146">
        <f t="shared" si="895"/>
        <v>0</v>
      </c>
      <c r="D6325" s="146">
        <f t="shared" si="896"/>
        <v>1</v>
      </c>
      <c r="E6325" s="146">
        <f t="shared" si="897"/>
        <v>1900</v>
      </c>
      <c r="F6325" s="137"/>
      <c r="G6325" s="287"/>
      <c r="H6325" s="137"/>
      <c r="I6325" s="134"/>
      <c r="J6325" s="204"/>
      <c r="K6325" s="133"/>
      <c r="L6325" s="134"/>
      <c r="M6325" s="133"/>
      <c r="N6325" s="134"/>
      <c r="O6325" s="134"/>
      <c r="P6325" s="166"/>
      <c r="Q6325" s="164"/>
      <c r="R6325" s="165"/>
      <c r="S6325" s="138"/>
      <c r="T6325" s="138"/>
      <c r="U6325" s="138"/>
      <c r="V6325" s="138"/>
      <c r="W6325" s="166"/>
      <c r="X6325" s="135"/>
      <c r="Y6325" s="418">
        <f t="shared" si="898"/>
        <v>0</v>
      </c>
      <c r="Z6325" s="291">
        <f t="shared" si="899"/>
        <v>0</v>
      </c>
      <c r="AA6325" s="163"/>
      <c r="AB6325" s="177" t="str">
        <f t="shared" si="900"/>
        <v/>
      </c>
      <c r="AC6325" s="283" t="str">
        <f t="shared" si="901"/>
        <v/>
      </c>
      <c r="AD6325" s="283" t="str">
        <f t="shared" si="902"/>
        <v/>
      </c>
      <c r="AE6325" s="163"/>
      <c r="AF6325" s="162"/>
    </row>
    <row r="6326" spans="1:32">
      <c r="A6326" s="134">
        <v>6317</v>
      </c>
      <c r="B6326" s="136"/>
      <c r="C6326" s="146">
        <f t="shared" si="895"/>
        <v>0</v>
      </c>
      <c r="D6326" s="146">
        <f t="shared" si="896"/>
        <v>1</v>
      </c>
      <c r="E6326" s="146">
        <f t="shared" si="897"/>
        <v>1900</v>
      </c>
      <c r="F6326" s="137"/>
      <c r="G6326" s="287"/>
      <c r="H6326" s="137"/>
      <c r="I6326" s="134"/>
      <c r="J6326" s="204"/>
      <c r="K6326" s="133"/>
      <c r="L6326" s="134"/>
      <c r="M6326" s="133"/>
      <c r="N6326" s="134"/>
      <c r="O6326" s="134"/>
      <c r="P6326" s="166"/>
      <c r="Q6326" s="164"/>
      <c r="R6326" s="165"/>
      <c r="S6326" s="138"/>
      <c r="T6326" s="138"/>
      <c r="U6326" s="138"/>
      <c r="V6326" s="138"/>
      <c r="W6326" s="166"/>
      <c r="X6326" s="135"/>
      <c r="Y6326" s="418">
        <f t="shared" si="898"/>
        <v>0</v>
      </c>
      <c r="Z6326" s="291">
        <f t="shared" si="899"/>
        <v>0</v>
      </c>
      <c r="AA6326" s="163"/>
      <c r="AB6326" s="177" t="str">
        <f t="shared" si="900"/>
        <v/>
      </c>
      <c r="AC6326" s="283" t="str">
        <f t="shared" si="901"/>
        <v/>
      </c>
      <c r="AD6326" s="283" t="str">
        <f t="shared" si="902"/>
        <v/>
      </c>
      <c r="AE6326" s="163"/>
      <c r="AF6326" s="162"/>
    </row>
    <row r="6327" spans="1:32">
      <c r="A6327" s="134">
        <v>6318</v>
      </c>
      <c r="B6327" s="136"/>
      <c r="C6327" s="146">
        <f t="shared" si="895"/>
        <v>0</v>
      </c>
      <c r="D6327" s="146">
        <f t="shared" si="896"/>
        <v>1</v>
      </c>
      <c r="E6327" s="146">
        <f t="shared" si="897"/>
        <v>1900</v>
      </c>
      <c r="F6327" s="137"/>
      <c r="G6327" s="287"/>
      <c r="H6327" s="137"/>
      <c r="I6327" s="134"/>
      <c r="J6327" s="204"/>
      <c r="K6327" s="133"/>
      <c r="L6327" s="134"/>
      <c r="M6327" s="133"/>
      <c r="N6327" s="134"/>
      <c r="O6327" s="134"/>
      <c r="P6327" s="166"/>
      <c r="Q6327" s="164"/>
      <c r="R6327" s="165"/>
      <c r="S6327" s="138"/>
      <c r="T6327" s="138"/>
      <c r="U6327" s="138"/>
      <c r="V6327" s="138"/>
      <c r="W6327" s="166"/>
      <c r="X6327" s="135"/>
      <c r="Y6327" s="418">
        <f t="shared" si="898"/>
        <v>0</v>
      </c>
      <c r="Z6327" s="291">
        <f t="shared" si="899"/>
        <v>0</v>
      </c>
      <c r="AA6327" s="163"/>
      <c r="AB6327" s="177" t="str">
        <f t="shared" si="900"/>
        <v/>
      </c>
      <c r="AC6327" s="283" t="str">
        <f t="shared" si="901"/>
        <v/>
      </c>
      <c r="AD6327" s="283" t="str">
        <f t="shared" si="902"/>
        <v/>
      </c>
      <c r="AE6327" s="163"/>
      <c r="AF6327" s="162"/>
    </row>
    <row r="6328" spans="1:32">
      <c r="A6328" s="134">
        <v>6319</v>
      </c>
      <c r="B6328" s="136"/>
      <c r="C6328" s="146">
        <f t="shared" si="895"/>
        <v>0</v>
      </c>
      <c r="D6328" s="146">
        <f t="shared" si="896"/>
        <v>1</v>
      </c>
      <c r="E6328" s="146">
        <f t="shared" si="897"/>
        <v>1900</v>
      </c>
      <c r="F6328" s="137"/>
      <c r="G6328" s="287"/>
      <c r="H6328" s="137"/>
      <c r="I6328" s="134"/>
      <c r="J6328" s="204"/>
      <c r="K6328" s="133"/>
      <c r="L6328" s="134"/>
      <c r="M6328" s="133"/>
      <c r="N6328" s="134"/>
      <c r="O6328" s="134"/>
      <c r="P6328" s="166"/>
      <c r="Q6328" s="164"/>
      <c r="R6328" s="165"/>
      <c r="S6328" s="138"/>
      <c r="T6328" s="138"/>
      <c r="U6328" s="138"/>
      <c r="V6328" s="138"/>
      <c r="W6328" s="166"/>
      <c r="X6328" s="135"/>
      <c r="Y6328" s="418">
        <f t="shared" si="898"/>
        <v>0</v>
      </c>
      <c r="Z6328" s="291">
        <f t="shared" si="899"/>
        <v>0</v>
      </c>
      <c r="AA6328" s="163"/>
      <c r="AB6328" s="177" t="str">
        <f t="shared" si="900"/>
        <v/>
      </c>
      <c r="AC6328" s="283" t="str">
        <f t="shared" si="901"/>
        <v/>
      </c>
      <c r="AD6328" s="283" t="str">
        <f t="shared" si="902"/>
        <v/>
      </c>
      <c r="AE6328" s="163"/>
      <c r="AF6328" s="162"/>
    </row>
    <row r="6329" spans="1:32">
      <c r="A6329" s="134">
        <v>6320</v>
      </c>
      <c r="B6329" s="136"/>
      <c r="C6329" s="146">
        <f t="shared" si="895"/>
        <v>0</v>
      </c>
      <c r="D6329" s="146">
        <f t="shared" si="896"/>
        <v>1</v>
      </c>
      <c r="E6329" s="146">
        <f t="shared" si="897"/>
        <v>1900</v>
      </c>
      <c r="F6329" s="137"/>
      <c r="G6329" s="287"/>
      <c r="H6329" s="137"/>
      <c r="I6329" s="134"/>
      <c r="J6329" s="204"/>
      <c r="K6329" s="133"/>
      <c r="L6329" s="134"/>
      <c r="M6329" s="133"/>
      <c r="N6329" s="134"/>
      <c r="O6329" s="134"/>
      <c r="P6329" s="166"/>
      <c r="Q6329" s="164"/>
      <c r="R6329" s="165"/>
      <c r="S6329" s="138"/>
      <c r="T6329" s="138"/>
      <c r="U6329" s="138"/>
      <c r="V6329" s="138"/>
      <c r="W6329" s="166"/>
      <c r="X6329" s="135"/>
      <c r="Y6329" s="418">
        <f t="shared" si="898"/>
        <v>0</v>
      </c>
      <c r="Z6329" s="291">
        <f t="shared" si="899"/>
        <v>0</v>
      </c>
      <c r="AA6329" s="163"/>
      <c r="AB6329" s="177" t="str">
        <f t="shared" si="900"/>
        <v/>
      </c>
      <c r="AC6329" s="283" t="str">
        <f t="shared" si="901"/>
        <v/>
      </c>
      <c r="AD6329" s="283" t="str">
        <f t="shared" si="902"/>
        <v/>
      </c>
      <c r="AE6329" s="163"/>
      <c r="AF6329" s="162"/>
    </row>
    <row r="6330" spans="1:32">
      <c r="A6330" s="134">
        <v>6321</v>
      </c>
      <c r="B6330" s="136"/>
      <c r="C6330" s="146">
        <f t="shared" si="895"/>
        <v>0</v>
      </c>
      <c r="D6330" s="146">
        <f t="shared" si="896"/>
        <v>1</v>
      </c>
      <c r="E6330" s="146">
        <f t="shared" si="897"/>
        <v>1900</v>
      </c>
      <c r="F6330" s="137"/>
      <c r="G6330" s="287"/>
      <c r="H6330" s="137"/>
      <c r="I6330" s="134"/>
      <c r="J6330" s="204"/>
      <c r="K6330" s="133"/>
      <c r="L6330" s="134"/>
      <c r="M6330" s="133"/>
      <c r="N6330" s="134"/>
      <c r="O6330" s="134"/>
      <c r="P6330" s="166"/>
      <c r="Q6330" s="164"/>
      <c r="R6330" s="165"/>
      <c r="S6330" s="138"/>
      <c r="T6330" s="138"/>
      <c r="U6330" s="138"/>
      <c r="V6330" s="138"/>
      <c r="W6330" s="166"/>
      <c r="X6330" s="135"/>
      <c r="Y6330" s="418">
        <f t="shared" si="898"/>
        <v>0</v>
      </c>
      <c r="Z6330" s="291">
        <f t="shared" si="899"/>
        <v>0</v>
      </c>
      <c r="AA6330" s="163"/>
      <c r="AB6330" s="177" t="str">
        <f t="shared" si="900"/>
        <v/>
      </c>
      <c r="AC6330" s="283" t="str">
        <f t="shared" si="901"/>
        <v/>
      </c>
      <c r="AD6330" s="283" t="str">
        <f t="shared" si="902"/>
        <v/>
      </c>
      <c r="AE6330" s="163"/>
      <c r="AF6330" s="162"/>
    </row>
    <row r="6331" spans="1:32">
      <c r="A6331" s="134">
        <v>6322</v>
      </c>
      <c r="B6331" s="136"/>
      <c r="C6331" s="146">
        <f t="shared" si="895"/>
        <v>0</v>
      </c>
      <c r="D6331" s="146">
        <f t="shared" si="896"/>
        <v>1</v>
      </c>
      <c r="E6331" s="146">
        <f t="shared" si="897"/>
        <v>1900</v>
      </c>
      <c r="F6331" s="137"/>
      <c r="G6331" s="287"/>
      <c r="H6331" s="137"/>
      <c r="I6331" s="134"/>
      <c r="J6331" s="204"/>
      <c r="K6331" s="133"/>
      <c r="L6331" s="134"/>
      <c r="M6331" s="133"/>
      <c r="N6331" s="134"/>
      <c r="O6331" s="134"/>
      <c r="P6331" s="166"/>
      <c r="Q6331" s="164"/>
      <c r="R6331" s="165"/>
      <c r="S6331" s="138"/>
      <c r="T6331" s="138"/>
      <c r="U6331" s="138"/>
      <c r="V6331" s="138"/>
      <c r="W6331" s="166"/>
      <c r="X6331" s="135"/>
      <c r="Y6331" s="418">
        <f t="shared" si="898"/>
        <v>0</v>
      </c>
      <c r="Z6331" s="291">
        <f t="shared" si="899"/>
        <v>0</v>
      </c>
      <c r="AA6331" s="163"/>
      <c r="AB6331" s="177" t="str">
        <f t="shared" si="900"/>
        <v/>
      </c>
      <c r="AC6331" s="283" t="str">
        <f t="shared" si="901"/>
        <v/>
      </c>
      <c r="AD6331" s="283" t="str">
        <f t="shared" si="902"/>
        <v/>
      </c>
      <c r="AE6331" s="163"/>
      <c r="AF6331" s="162"/>
    </row>
    <row r="6332" spans="1:32">
      <c r="A6332" s="134">
        <v>6323</v>
      </c>
      <c r="B6332" s="136"/>
      <c r="C6332" s="146">
        <f t="shared" si="895"/>
        <v>0</v>
      </c>
      <c r="D6332" s="146">
        <f t="shared" si="896"/>
        <v>1</v>
      </c>
      <c r="E6332" s="146">
        <f t="shared" si="897"/>
        <v>1900</v>
      </c>
      <c r="F6332" s="137"/>
      <c r="G6332" s="287"/>
      <c r="H6332" s="137"/>
      <c r="I6332" s="134"/>
      <c r="J6332" s="204"/>
      <c r="K6332" s="133"/>
      <c r="L6332" s="134"/>
      <c r="M6332" s="133"/>
      <c r="N6332" s="134"/>
      <c r="O6332" s="134"/>
      <c r="P6332" s="166"/>
      <c r="Q6332" s="164"/>
      <c r="R6332" s="165"/>
      <c r="S6332" s="138"/>
      <c r="T6332" s="138"/>
      <c r="U6332" s="138"/>
      <c r="V6332" s="138"/>
      <c r="W6332" s="166"/>
      <c r="X6332" s="135"/>
      <c r="Y6332" s="418">
        <f t="shared" si="898"/>
        <v>0</v>
      </c>
      <c r="Z6332" s="291">
        <f t="shared" si="899"/>
        <v>0</v>
      </c>
      <c r="AA6332" s="163"/>
      <c r="AB6332" s="177" t="str">
        <f t="shared" si="900"/>
        <v/>
      </c>
      <c r="AC6332" s="283" t="str">
        <f t="shared" si="901"/>
        <v/>
      </c>
      <c r="AD6332" s="283" t="str">
        <f t="shared" si="902"/>
        <v/>
      </c>
      <c r="AE6332" s="163"/>
      <c r="AF6332" s="162"/>
    </row>
    <row r="6333" spans="1:32">
      <c r="A6333" s="134">
        <v>6324</v>
      </c>
      <c r="B6333" s="136"/>
      <c r="C6333" s="146">
        <f t="shared" si="895"/>
        <v>0</v>
      </c>
      <c r="D6333" s="146">
        <f t="shared" si="896"/>
        <v>1</v>
      </c>
      <c r="E6333" s="146">
        <f t="shared" si="897"/>
        <v>1900</v>
      </c>
      <c r="F6333" s="137"/>
      <c r="G6333" s="287"/>
      <c r="H6333" s="137"/>
      <c r="I6333" s="134"/>
      <c r="J6333" s="204"/>
      <c r="K6333" s="133"/>
      <c r="L6333" s="134"/>
      <c r="M6333" s="133"/>
      <c r="N6333" s="134"/>
      <c r="O6333" s="134"/>
      <c r="P6333" s="166"/>
      <c r="Q6333" s="164"/>
      <c r="R6333" s="165"/>
      <c r="S6333" s="138"/>
      <c r="T6333" s="138"/>
      <c r="U6333" s="138"/>
      <c r="V6333" s="138"/>
      <c r="W6333" s="166"/>
      <c r="X6333" s="135"/>
      <c r="Y6333" s="418">
        <f t="shared" si="898"/>
        <v>0</v>
      </c>
      <c r="Z6333" s="291">
        <f t="shared" si="899"/>
        <v>0</v>
      </c>
      <c r="AA6333" s="163"/>
      <c r="AB6333" s="177" t="str">
        <f t="shared" si="900"/>
        <v/>
      </c>
      <c r="AC6333" s="283" t="str">
        <f t="shared" si="901"/>
        <v/>
      </c>
      <c r="AD6333" s="283" t="str">
        <f t="shared" si="902"/>
        <v/>
      </c>
      <c r="AE6333" s="163"/>
      <c r="AF6333" s="162"/>
    </row>
    <row r="6334" spans="1:32">
      <c r="A6334" s="134">
        <v>6325</v>
      </c>
      <c r="B6334" s="136"/>
      <c r="C6334" s="146">
        <f t="shared" si="895"/>
        <v>0</v>
      </c>
      <c r="D6334" s="146">
        <f t="shared" si="896"/>
        <v>1</v>
      </c>
      <c r="E6334" s="146">
        <f t="shared" si="897"/>
        <v>1900</v>
      </c>
      <c r="F6334" s="137"/>
      <c r="G6334" s="287"/>
      <c r="H6334" s="137"/>
      <c r="I6334" s="134"/>
      <c r="J6334" s="204"/>
      <c r="K6334" s="133"/>
      <c r="L6334" s="134"/>
      <c r="M6334" s="133"/>
      <c r="N6334" s="134"/>
      <c r="O6334" s="134"/>
      <c r="P6334" s="166"/>
      <c r="Q6334" s="164"/>
      <c r="R6334" s="165"/>
      <c r="S6334" s="138"/>
      <c r="T6334" s="138"/>
      <c r="U6334" s="138"/>
      <c r="V6334" s="138"/>
      <c r="W6334" s="166"/>
      <c r="X6334" s="135"/>
      <c r="Y6334" s="418">
        <f t="shared" si="898"/>
        <v>0</v>
      </c>
      <c r="Z6334" s="291">
        <f t="shared" si="899"/>
        <v>0</v>
      </c>
      <c r="AA6334" s="163"/>
      <c r="AB6334" s="177" t="str">
        <f t="shared" si="900"/>
        <v/>
      </c>
      <c r="AC6334" s="283" t="str">
        <f t="shared" si="901"/>
        <v/>
      </c>
      <c r="AD6334" s="283" t="str">
        <f t="shared" si="902"/>
        <v/>
      </c>
      <c r="AE6334" s="163"/>
      <c r="AF6334" s="162"/>
    </row>
    <row r="6335" spans="1:32">
      <c r="A6335" s="134">
        <v>6326</v>
      </c>
      <c r="B6335" s="136"/>
      <c r="C6335" s="146">
        <f t="shared" si="895"/>
        <v>0</v>
      </c>
      <c r="D6335" s="146">
        <f t="shared" si="896"/>
        <v>1</v>
      </c>
      <c r="E6335" s="146">
        <f t="shared" si="897"/>
        <v>1900</v>
      </c>
      <c r="F6335" s="137"/>
      <c r="G6335" s="287"/>
      <c r="H6335" s="137"/>
      <c r="I6335" s="134"/>
      <c r="J6335" s="204"/>
      <c r="K6335" s="133"/>
      <c r="L6335" s="134"/>
      <c r="M6335" s="133"/>
      <c r="N6335" s="134"/>
      <c r="O6335" s="134"/>
      <c r="P6335" s="166"/>
      <c r="Q6335" s="164"/>
      <c r="R6335" s="165"/>
      <c r="S6335" s="138"/>
      <c r="T6335" s="138"/>
      <c r="U6335" s="138"/>
      <c r="V6335" s="138"/>
      <c r="W6335" s="166"/>
      <c r="X6335" s="135"/>
      <c r="Y6335" s="418">
        <f t="shared" si="898"/>
        <v>0</v>
      </c>
      <c r="Z6335" s="291">
        <f t="shared" si="899"/>
        <v>0</v>
      </c>
      <c r="AA6335" s="163"/>
      <c r="AB6335" s="177" t="str">
        <f t="shared" si="900"/>
        <v/>
      </c>
      <c r="AC6335" s="283" t="str">
        <f t="shared" si="901"/>
        <v/>
      </c>
      <c r="AD6335" s="283" t="str">
        <f t="shared" si="902"/>
        <v/>
      </c>
      <c r="AE6335" s="163"/>
      <c r="AF6335" s="162"/>
    </row>
    <row r="6336" spans="1:32">
      <c r="A6336" s="134">
        <v>6327</v>
      </c>
      <c r="B6336" s="136"/>
      <c r="C6336" s="146">
        <f t="shared" si="895"/>
        <v>0</v>
      </c>
      <c r="D6336" s="146">
        <f t="shared" si="896"/>
        <v>1</v>
      </c>
      <c r="E6336" s="146">
        <f t="shared" si="897"/>
        <v>1900</v>
      </c>
      <c r="F6336" s="137"/>
      <c r="G6336" s="287"/>
      <c r="H6336" s="137"/>
      <c r="I6336" s="134"/>
      <c r="J6336" s="204"/>
      <c r="K6336" s="133"/>
      <c r="L6336" s="134"/>
      <c r="M6336" s="133"/>
      <c r="N6336" s="134"/>
      <c r="O6336" s="134"/>
      <c r="P6336" s="166"/>
      <c r="Q6336" s="164"/>
      <c r="R6336" s="165"/>
      <c r="S6336" s="138"/>
      <c r="T6336" s="138"/>
      <c r="U6336" s="138"/>
      <c r="V6336" s="138"/>
      <c r="W6336" s="166"/>
      <c r="X6336" s="135"/>
      <c r="Y6336" s="418">
        <f t="shared" si="898"/>
        <v>0</v>
      </c>
      <c r="Z6336" s="291">
        <f t="shared" si="899"/>
        <v>0</v>
      </c>
      <c r="AA6336" s="163"/>
      <c r="AB6336" s="177" t="str">
        <f t="shared" si="900"/>
        <v/>
      </c>
      <c r="AC6336" s="283" t="str">
        <f t="shared" si="901"/>
        <v/>
      </c>
      <c r="AD6336" s="283" t="str">
        <f t="shared" si="902"/>
        <v/>
      </c>
      <c r="AE6336" s="163"/>
      <c r="AF6336" s="162"/>
    </row>
    <row r="6337" spans="1:32">
      <c r="A6337" s="134">
        <v>6328</v>
      </c>
      <c r="B6337" s="136"/>
      <c r="C6337" s="146">
        <f t="shared" si="895"/>
        <v>0</v>
      </c>
      <c r="D6337" s="146">
        <f t="shared" si="896"/>
        <v>1</v>
      </c>
      <c r="E6337" s="146">
        <f t="shared" si="897"/>
        <v>1900</v>
      </c>
      <c r="F6337" s="137"/>
      <c r="G6337" s="287"/>
      <c r="H6337" s="137"/>
      <c r="I6337" s="134"/>
      <c r="J6337" s="204"/>
      <c r="K6337" s="133"/>
      <c r="L6337" s="134"/>
      <c r="M6337" s="133"/>
      <c r="N6337" s="134"/>
      <c r="O6337" s="134"/>
      <c r="P6337" s="166"/>
      <c r="Q6337" s="164"/>
      <c r="R6337" s="165"/>
      <c r="S6337" s="138"/>
      <c r="T6337" s="138"/>
      <c r="U6337" s="138"/>
      <c r="V6337" s="138"/>
      <c r="W6337" s="166"/>
      <c r="X6337" s="135"/>
      <c r="Y6337" s="418">
        <f t="shared" si="898"/>
        <v>0</v>
      </c>
      <c r="Z6337" s="291">
        <f t="shared" si="899"/>
        <v>0</v>
      </c>
      <c r="AA6337" s="163"/>
      <c r="AB6337" s="177" t="str">
        <f t="shared" si="900"/>
        <v/>
      </c>
      <c r="AC6337" s="283" t="str">
        <f t="shared" si="901"/>
        <v/>
      </c>
      <c r="AD6337" s="283" t="str">
        <f t="shared" si="902"/>
        <v/>
      </c>
      <c r="AE6337" s="163"/>
      <c r="AF6337" s="162"/>
    </row>
    <row r="6338" spans="1:32">
      <c r="A6338" s="134">
        <v>6329</v>
      </c>
      <c r="B6338" s="136"/>
      <c r="C6338" s="146">
        <f t="shared" si="895"/>
        <v>0</v>
      </c>
      <c r="D6338" s="146">
        <f t="shared" si="896"/>
        <v>1</v>
      </c>
      <c r="E6338" s="146">
        <f t="shared" si="897"/>
        <v>1900</v>
      </c>
      <c r="F6338" s="137"/>
      <c r="G6338" s="287"/>
      <c r="H6338" s="137"/>
      <c r="I6338" s="134"/>
      <c r="J6338" s="204"/>
      <c r="K6338" s="133"/>
      <c r="L6338" s="134"/>
      <c r="M6338" s="133"/>
      <c r="N6338" s="134"/>
      <c r="O6338" s="134"/>
      <c r="P6338" s="166"/>
      <c r="Q6338" s="164"/>
      <c r="R6338" s="165"/>
      <c r="S6338" s="138"/>
      <c r="T6338" s="138"/>
      <c r="U6338" s="138"/>
      <c r="V6338" s="138"/>
      <c r="W6338" s="166"/>
      <c r="X6338" s="135"/>
      <c r="Y6338" s="418">
        <f t="shared" si="898"/>
        <v>0</v>
      </c>
      <c r="Z6338" s="291">
        <f t="shared" si="899"/>
        <v>0</v>
      </c>
      <c r="AA6338" s="163"/>
      <c r="AB6338" s="177" t="str">
        <f t="shared" si="900"/>
        <v/>
      </c>
      <c r="AC6338" s="283" t="str">
        <f t="shared" si="901"/>
        <v/>
      </c>
      <c r="AD6338" s="283" t="str">
        <f t="shared" si="902"/>
        <v/>
      </c>
      <c r="AE6338" s="163"/>
      <c r="AF6338" s="162"/>
    </row>
    <row r="6339" spans="1:32">
      <c r="A6339" s="134">
        <v>6330</v>
      </c>
      <c r="B6339" s="136"/>
      <c r="C6339" s="146">
        <f t="shared" si="895"/>
        <v>0</v>
      </c>
      <c r="D6339" s="146">
        <f t="shared" si="896"/>
        <v>1</v>
      </c>
      <c r="E6339" s="146">
        <f t="shared" si="897"/>
        <v>1900</v>
      </c>
      <c r="F6339" s="137"/>
      <c r="G6339" s="287"/>
      <c r="H6339" s="137"/>
      <c r="I6339" s="134"/>
      <c r="J6339" s="204"/>
      <c r="K6339" s="133"/>
      <c r="L6339" s="134"/>
      <c r="M6339" s="133"/>
      <c r="N6339" s="134"/>
      <c r="O6339" s="134"/>
      <c r="P6339" s="166"/>
      <c r="Q6339" s="164"/>
      <c r="R6339" s="165"/>
      <c r="S6339" s="138"/>
      <c r="T6339" s="138"/>
      <c r="U6339" s="138"/>
      <c r="V6339" s="138"/>
      <c r="W6339" s="166"/>
      <c r="X6339" s="135"/>
      <c r="Y6339" s="418">
        <f t="shared" si="898"/>
        <v>0</v>
      </c>
      <c r="Z6339" s="291">
        <f t="shared" si="899"/>
        <v>0</v>
      </c>
      <c r="AA6339" s="163"/>
      <c r="AB6339" s="177" t="str">
        <f t="shared" si="900"/>
        <v/>
      </c>
      <c r="AC6339" s="283" t="str">
        <f t="shared" si="901"/>
        <v/>
      </c>
      <c r="AD6339" s="283" t="str">
        <f t="shared" si="902"/>
        <v/>
      </c>
      <c r="AE6339" s="163"/>
      <c r="AF6339" s="162"/>
    </row>
    <row r="6340" spans="1:32">
      <c r="A6340" s="134">
        <v>6331</v>
      </c>
      <c r="B6340" s="136"/>
      <c r="C6340" s="146">
        <f t="shared" si="895"/>
        <v>0</v>
      </c>
      <c r="D6340" s="146">
        <f t="shared" si="896"/>
        <v>1</v>
      </c>
      <c r="E6340" s="146">
        <f t="shared" si="897"/>
        <v>1900</v>
      </c>
      <c r="F6340" s="137"/>
      <c r="G6340" s="287"/>
      <c r="H6340" s="137"/>
      <c r="I6340" s="134"/>
      <c r="J6340" s="204"/>
      <c r="K6340" s="133"/>
      <c r="L6340" s="134"/>
      <c r="M6340" s="133"/>
      <c r="N6340" s="134"/>
      <c r="O6340" s="134"/>
      <c r="P6340" s="166"/>
      <c r="Q6340" s="164"/>
      <c r="R6340" s="165"/>
      <c r="S6340" s="138"/>
      <c r="T6340" s="138"/>
      <c r="U6340" s="138"/>
      <c r="V6340" s="138"/>
      <c r="W6340" s="166"/>
      <c r="X6340" s="135"/>
      <c r="Y6340" s="418">
        <f t="shared" si="898"/>
        <v>0</v>
      </c>
      <c r="Z6340" s="291">
        <f t="shared" si="899"/>
        <v>0</v>
      </c>
      <c r="AA6340" s="163"/>
      <c r="AB6340" s="177" t="str">
        <f t="shared" si="900"/>
        <v/>
      </c>
      <c r="AC6340" s="283" t="str">
        <f t="shared" si="901"/>
        <v/>
      </c>
      <c r="AD6340" s="283" t="str">
        <f t="shared" si="902"/>
        <v/>
      </c>
      <c r="AE6340" s="163"/>
      <c r="AF6340" s="162"/>
    </row>
    <row r="6341" spans="1:32">
      <c r="A6341" s="134">
        <v>6332</v>
      </c>
      <c r="B6341" s="136"/>
      <c r="C6341" s="146">
        <f t="shared" si="895"/>
        <v>0</v>
      </c>
      <c r="D6341" s="146">
        <f t="shared" si="896"/>
        <v>1</v>
      </c>
      <c r="E6341" s="146">
        <f t="shared" si="897"/>
        <v>1900</v>
      </c>
      <c r="F6341" s="137"/>
      <c r="G6341" s="287"/>
      <c r="H6341" s="137"/>
      <c r="I6341" s="134"/>
      <c r="J6341" s="204"/>
      <c r="K6341" s="133"/>
      <c r="L6341" s="134"/>
      <c r="M6341" s="133"/>
      <c r="N6341" s="134"/>
      <c r="O6341" s="134"/>
      <c r="P6341" s="166"/>
      <c r="Q6341" s="164"/>
      <c r="R6341" s="165"/>
      <c r="S6341" s="138"/>
      <c r="T6341" s="138"/>
      <c r="U6341" s="138"/>
      <c r="V6341" s="138"/>
      <c r="W6341" s="166"/>
      <c r="X6341" s="135"/>
      <c r="Y6341" s="418">
        <f t="shared" si="898"/>
        <v>0</v>
      </c>
      <c r="Z6341" s="291">
        <f t="shared" si="899"/>
        <v>0</v>
      </c>
      <c r="AA6341" s="163"/>
      <c r="AB6341" s="177" t="str">
        <f t="shared" si="900"/>
        <v/>
      </c>
      <c r="AC6341" s="283" t="str">
        <f t="shared" si="901"/>
        <v/>
      </c>
      <c r="AD6341" s="283" t="str">
        <f t="shared" si="902"/>
        <v/>
      </c>
      <c r="AE6341" s="163"/>
      <c r="AF6341" s="162"/>
    </row>
    <row r="6342" spans="1:32">
      <c r="A6342" s="134">
        <v>6333</v>
      </c>
      <c r="B6342" s="136"/>
      <c r="C6342" s="146">
        <f t="shared" si="895"/>
        <v>0</v>
      </c>
      <c r="D6342" s="146">
        <f t="shared" si="896"/>
        <v>1</v>
      </c>
      <c r="E6342" s="146">
        <f t="shared" si="897"/>
        <v>1900</v>
      </c>
      <c r="F6342" s="137"/>
      <c r="G6342" s="287"/>
      <c r="H6342" s="137"/>
      <c r="I6342" s="134"/>
      <c r="J6342" s="204"/>
      <c r="K6342" s="133"/>
      <c r="L6342" s="134"/>
      <c r="M6342" s="133"/>
      <c r="N6342" s="134"/>
      <c r="O6342" s="134"/>
      <c r="P6342" s="166"/>
      <c r="Q6342" s="164"/>
      <c r="R6342" s="165"/>
      <c r="S6342" s="138"/>
      <c r="T6342" s="138"/>
      <c r="U6342" s="138"/>
      <c r="V6342" s="138"/>
      <c r="W6342" s="166"/>
      <c r="X6342" s="135"/>
      <c r="Y6342" s="418">
        <f t="shared" si="898"/>
        <v>0</v>
      </c>
      <c r="Z6342" s="291">
        <f t="shared" si="899"/>
        <v>0</v>
      </c>
      <c r="AA6342" s="163"/>
      <c r="AB6342" s="177" t="str">
        <f t="shared" si="900"/>
        <v/>
      </c>
      <c r="AC6342" s="283" t="str">
        <f t="shared" si="901"/>
        <v/>
      </c>
      <c r="AD6342" s="283" t="str">
        <f t="shared" si="902"/>
        <v/>
      </c>
      <c r="AE6342" s="163"/>
      <c r="AF6342" s="162"/>
    </row>
    <row r="6343" spans="1:32">
      <c r="A6343" s="134">
        <v>6334</v>
      </c>
      <c r="B6343" s="136"/>
      <c r="C6343" s="146">
        <f t="shared" si="895"/>
        <v>0</v>
      </c>
      <c r="D6343" s="146">
        <f t="shared" si="896"/>
        <v>1</v>
      </c>
      <c r="E6343" s="146">
        <f t="shared" si="897"/>
        <v>1900</v>
      </c>
      <c r="F6343" s="137"/>
      <c r="G6343" s="287"/>
      <c r="H6343" s="137"/>
      <c r="I6343" s="134"/>
      <c r="J6343" s="204"/>
      <c r="K6343" s="133"/>
      <c r="L6343" s="134"/>
      <c r="M6343" s="133"/>
      <c r="N6343" s="134"/>
      <c r="O6343" s="134"/>
      <c r="P6343" s="166"/>
      <c r="Q6343" s="164"/>
      <c r="R6343" s="165"/>
      <c r="S6343" s="138"/>
      <c r="T6343" s="138"/>
      <c r="U6343" s="138"/>
      <c r="V6343" s="138"/>
      <c r="W6343" s="166"/>
      <c r="X6343" s="135"/>
      <c r="Y6343" s="418">
        <f t="shared" si="898"/>
        <v>0</v>
      </c>
      <c r="Z6343" s="291">
        <f t="shared" si="899"/>
        <v>0</v>
      </c>
      <c r="AA6343" s="163"/>
      <c r="AB6343" s="177" t="str">
        <f t="shared" si="900"/>
        <v/>
      </c>
      <c r="AC6343" s="283" t="str">
        <f t="shared" si="901"/>
        <v/>
      </c>
      <c r="AD6343" s="283" t="str">
        <f t="shared" si="902"/>
        <v/>
      </c>
      <c r="AE6343" s="163"/>
      <c r="AF6343" s="162"/>
    </row>
    <row r="6344" spans="1:32">
      <c r="A6344" s="134">
        <v>6335</v>
      </c>
      <c r="B6344" s="136"/>
      <c r="C6344" s="146">
        <f t="shared" si="895"/>
        <v>0</v>
      </c>
      <c r="D6344" s="146">
        <f t="shared" si="896"/>
        <v>1</v>
      </c>
      <c r="E6344" s="146">
        <f t="shared" si="897"/>
        <v>1900</v>
      </c>
      <c r="F6344" s="137"/>
      <c r="G6344" s="287"/>
      <c r="H6344" s="137"/>
      <c r="I6344" s="134"/>
      <c r="J6344" s="204"/>
      <c r="K6344" s="133"/>
      <c r="L6344" s="134"/>
      <c r="M6344" s="133"/>
      <c r="N6344" s="134"/>
      <c r="O6344" s="134"/>
      <c r="P6344" s="166"/>
      <c r="Q6344" s="164"/>
      <c r="R6344" s="165"/>
      <c r="S6344" s="138"/>
      <c r="T6344" s="138"/>
      <c r="U6344" s="138"/>
      <c r="V6344" s="138"/>
      <c r="W6344" s="166"/>
      <c r="X6344" s="135"/>
      <c r="Y6344" s="418">
        <f t="shared" si="898"/>
        <v>0</v>
      </c>
      <c r="Z6344" s="291">
        <f t="shared" si="899"/>
        <v>0</v>
      </c>
      <c r="AA6344" s="163"/>
      <c r="AB6344" s="177" t="str">
        <f t="shared" si="900"/>
        <v/>
      </c>
      <c r="AC6344" s="283" t="str">
        <f t="shared" si="901"/>
        <v/>
      </c>
      <c r="AD6344" s="283" t="str">
        <f t="shared" si="902"/>
        <v/>
      </c>
      <c r="AE6344" s="163"/>
      <c r="AF6344" s="162"/>
    </row>
    <row r="6345" spans="1:32">
      <c r="A6345" s="134">
        <v>6336</v>
      </c>
      <c r="B6345" s="136"/>
      <c r="C6345" s="146">
        <f t="shared" si="895"/>
        <v>0</v>
      </c>
      <c r="D6345" s="146">
        <f t="shared" si="896"/>
        <v>1</v>
      </c>
      <c r="E6345" s="146">
        <f t="shared" si="897"/>
        <v>1900</v>
      </c>
      <c r="F6345" s="137"/>
      <c r="G6345" s="287"/>
      <c r="H6345" s="137"/>
      <c r="I6345" s="134"/>
      <c r="J6345" s="204"/>
      <c r="K6345" s="133"/>
      <c r="L6345" s="134"/>
      <c r="M6345" s="133"/>
      <c r="N6345" s="134"/>
      <c r="O6345" s="134"/>
      <c r="P6345" s="166"/>
      <c r="Q6345" s="164"/>
      <c r="R6345" s="165"/>
      <c r="S6345" s="138"/>
      <c r="T6345" s="138"/>
      <c r="U6345" s="138"/>
      <c r="V6345" s="138"/>
      <c r="W6345" s="166"/>
      <c r="X6345" s="135"/>
      <c r="Y6345" s="418">
        <f t="shared" si="898"/>
        <v>0</v>
      </c>
      <c r="Z6345" s="291">
        <f t="shared" si="899"/>
        <v>0</v>
      </c>
      <c r="AA6345" s="163"/>
      <c r="AB6345" s="177" t="str">
        <f t="shared" si="900"/>
        <v/>
      </c>
      <c r="AC6345" s="283" t="str">
        <f t="shared" si="901"/>
        <v/>
      </c>
      <c r="AD6345" s="283" t="str">
        <f t="shared" si="902"/>
        <v/>
      </c>
      <c r="AE6345" s="163"/>
      <c r="AF6345" s="162"/>
    </row>
    <row r="6346" spans="1:32">
      <c r="A6346" s="134">
        <v>6337</v>
      </c>
      <c r="B6346" s="136"/>
      <c r="C6346" s="146">
        <f t="shared" si="895"/>
        <v>0</v>
      </c>
      <c r="D6346" s="146">
        <f t="shared" si="896"/>
        <v>1</v>
      </c>
      <c r="E6346" s="146">
        <f t="shared" si="897"/>
        <v>1900</v>
      </c>
      <c r="F6346" s="137"/>
      <c r="G6346" s="287"/>
      <c r="H6346" s="137"/>
      <c r="I6346" s="134"/>
      <c r="J6346" s="204"/>
      <c r="K6346" s="133"/>
      <c r="L6346" s="134"/>
      <c r="M6346" s="133"/>
      <c r="N6346" s="134"/>
      <c r="O6346" s="134"/>
      <c r="P6346" s="166"/>
      <c r="Q6346" s="164"/>
      <c r="R6346" s="165"/>
      <c r="S6346" s="138"/>
      <c r="T6346" s="138"/>
      <c r="U6346" s="138"/>
      <c r="V6346" s="138"/>
      <c r="W6346" s="166"/>
      <c r="X6346" s="135"/>
      <c r="Y6346" s="418">
        <f t="shared" si="898"/>
        <v>0</v>
      </c>
      <c r="Z6346" s="291">
        <f t="shared" si="899"/>
        <v>0</v>
      </c>
      <c r="AA6346" s="163"/>
      <c r="AB6346" s="177" t="str">
        <f t="shared" si="900"/>
        <v/>
      </c>
      <c r="AC6346" s="283" t="str">
        <f t="shared" si="901"/>
        <v/>
      </c>
      <c r="AD6346" s="283" t="str">
        <f t="shared" si="902"/>
        <v/>
      </c>
      <c r="AE6346" s="163"/>
      <c r="AF6346" s="162"/>
    </row>
    <row r="6347" spans="1:32">
      <c r="A6347" s="134">
        <v>6338</v>
      </c>
      <c r="B6347" s="136"/>
      <c r="C6347" s="146">
        <f t="shared" ref="C6347:C6410" si="903">DAY(B6347)</f>
        <v>0</v>
      </c>
      <c r="D6347" s="146">
        <f t="shared" ref="D6347:D6410" si="904">MONTH(B6347)</f>
        <v>1</v>
      </c>
      <c r="E6347" s="146">
        <f t="shared" ref="E6347:E6410" si="905">YEAR(B6347)</f>
        <v>1900</v>
      </c>
      <c r="F6347" s="137"/>
      <c r="G6347" s="287"/>
      <c r="H6347" s="137"/>
      <c r="I6347" s="134"/>
      <c r="J6347" s="204"/>
      <c r="K6347" s="133"/>
      <c r="L6347" s="134"/>
      <c r="M6347" s="133"/>
      <c r="N6347" s="134"/>
      <c r="O6347" s="134"/>
      <c r="P6347" s="166"/>
      <c r="Q6347" s="164"/>
      <c r="R6347" s="165"/>
      <c r="S6347" s="138"/>
      <c r="T6347" s="138"/>
      <c r="U6347" s="138"/>
      <c r="V6347" s="138"/>
      <c r="W6347" s="166"/>
      <c r="X6347" s="135"/>
      <c r="Y6347" s="418">
        <f t="shared" ref="Y6347:Y6410" si="906">X6347*U6347</f>
        <v>0</v>
      </c>
      <c r="Z6347" s="291">
        <f t="shared" ref="Z6347:Z6410" si="907">Y6347*1.1</f>
        <v>0</v>
      </c>
      <c r="AA6347" s="163"/>
      <c r="AB6347" s="177" t="str">
        <f t="shared" ref="AB6347:AB6410" si="908">IF(S6347="","",IF(S6347-U6347=0,"Full","No"))</f>
        <v/>
      </c>
      <c r="AC6347" s="283" t="str">
        <f t="shared" ref="AC6347:AC6410" si="909">IF(AND(S6347&gt;U6347,V6347=0),"Lost",IF(AND(S6347&gt;U6347,V6347&lt;(S6347-U6347)),"Lost",""))</f>
        <v/>
      </c>
      <c r="AD6347" s="283" t="str">
        <f t="shared" ref="AD6347:AD6410" si="910">IF(AND(S6347&gt;U6347,V6347=0),S6347-U6347,IF(AND(S6347&gt;U6347,V6347&lt;(S6347-U6347)),S6347-(U6347+V6347),""))</f>
        <v/>
      </c>
      <c r="AE6347" s="163"/>
      <c r="AF6347" s="162"/>
    </row>
    <row r="6348" spans="1:32">
      <c r="A6348" s="134">
        <v>6339</v>
      </c>
      <c r="B6348" s="136"/>
      <c r="C6348" s="146">
        <f t="shared" si="903"/>
        <v>0</v>
      </c>
      <c r="D6348" s="146">
        <f t="shared" si="904"/>
        <v>1</v>
      </c>
      <c r="E6348" s="146">
        <f t="shared" si="905"/>
        <v>1900</v>
      </c>
      <c r="F6348" s="137"/>
      <c r="G6348" s="287"/>
      <c r="H6348" s="137"/>
      <c r="I6348" s="134"/>
      <c r="J6348" s="204"/>
      <c r="K6348" s="133"/>
      <c r="L6348" s="134"/>
      <c r="M6348" s="133"/>
      <c r="N6348" s="134"/>
      <c r="O6348" s="134"/>
      <c r="P6348" s="166"/>
      <c r="Q6348" s="164"/>
      <c r="R6348" s="165"/>
      <c r="S6348" s="138"/>
      <c r="T6348" s="138"/>
      <c r="U6348" s="138"/>
      <c r="V6348" s="138"/>
      <c r="W6348" s="166"/>
      <c r="X6348" s="135"/>
      <c r="Y6348" s="418">
        <f t="shared" si="906"/>
        <v>0</v>
      </c>
      <c r="Z6348" s="291">
        <f t="shared" si="907"/>
        <v>0</v>
      </c>
      <c r="AA6348" s="163"/>
      <c r="AB6348" s="177" t="str">
        <f t="shared" si="908"/>
        <v/>
      </c>
      <c r="AC6348" s="283" t="str">
        <f t="shared" si="909"/>
        <v/>
      </c>
      <c r="AD6348" s="283" t="str">
        <f t="shared" si="910"/>
        <v/>
      </c>
      <c r="AE6348" s="163"/>
      <c r="AF6348" s="162"/>
    </row>
    <row r="6349" spans="1:32">
      <c r="A6349" s="134">
        <v>6340</v>
      </c>
      <c r="B6349" s="136"/>
      <c r="C6349" s="146">
        <f t="shared" si="903"/>
        <v>0</v>
      </c>
      <c r="D6349" s="146">
        <f t="shared" si="904"/>
        <v>1</v>
      </c>
      <c r="E6349" s="146">
        <f t="shared" si="905"/>
        <v>1900</v>
      </c>
      <c r="F6349" s="137"/>
      <c r="G6349" s="287"/>
      <c r="H6349" s="137"/>
      <c r="I6349" s="134"/>
      <c r="J6349" s="204"/>
      <c r="K6349" s="133"/>
      <c r="L6349" s="134"/>
      <c r="M6349" s="133"/>
      <c r="N6349" s="134"/>
      <c r="O6349" s="134"/>
      <c r="P6349" s="166"/>
      <c r="Q6349" s="164"/>
      <c r="R6349" s="165"/>
      <c r="S6349" s="138"/>
      <c r="T6349" s="138"/>
      <c r="U6349" s="138"/>
      <c r="V6349" s="138"/>
      <c r="W6349" s="166"/>
      <c r="X6349" s="135"/>
      <c r="Y6349" s="418">
        <f t="shared" si="906"/>
        <v>0</v>
      </c>
      <c r="Z6349" s="291">
        <f t="shared" si="907"/>
        <v>0</v>
      </c>
      <c r="AA6349" s="163"/>
      <c r="AB6349" s="177" t="str">
        <f t="shared" si="908"/>
        <v/>
      </c>
      <c r="AC6349" s="283" t="str">
        <f t="shared" si="909"/>
        <v/>
      </c>
      <c r="AD6349" s="283" t="str">
        <f t="shared" si="910"/>
        <v/>
      </c>
      <c r="AE6349" s="163"/>
      <c r="AF6349" s="162"/>
    </row>
    <row r="6350" spans="1:32">
      <c r="A6350" s="134">
        <v>6341</v>
      </c>
      <c r="B6350" s="136"/>
      <c r="C6350" s="146">
        <f t="shared" si="903"/>
        <v>0</v>
      </c>
      <c r="D6350" s="146">
        <f t="shared" si="904"/>
        <v>1</v>
      </c>
      <c r="E6350" s="146">
        <f t="shared" si="905"/>
        <v>1900</v>
      </c>
      <c r="F6350" s="137"/>
      <c r="G6350" s="287"/>
      <c r="H6350" s="137"/>
      <c r="I6350" s="134"/>
      <c r="J6350" s="204"/>
      <c r="K6350" s="133"/>
      <c r="L6350" s="134"/>
      <c r="M6350" s="133"/>
      <c r="N6350" s="134"/>
      <c r="O6350" s="134"/>
      <c r="P6350" s="166"/>
      <c r="Q6350" s="164"/>
      <c r="R6350" s="165"/>
      <c r="S6350" s="138"/>
      <c r="T6350" s="138"/>
      <c r="U6350" s="138"/>
      <c r="V6350" s="138"/>
      <c r="W6350" s="166"/>
      <c r="X6350" s="135"/>
      <c r="Y6350" s="418">
        <f t="shared" si="906"/>
        <v>0</v>
      </c>
      <c r="Z6350" s="291">
        <f t="shared" si="907"/>
        <v>0</v>
      </c>
      <c r="AA6350" s="163"/>
      <c r="AB6350" s="177" t="str">
        <f t="shared" si="908"/>
        <v/>
      </c>
      <c r="AC6350" s="283" t="str">
        <f t="shared" si="909"/>
        <v/>
      </c>
      <c r="AD6350" s="283" t="str">
        <f t="shared" si="910"/>
        <v/>
      </c>
      <c r="AE6350" s="163"/>
      <c r="AF6350" s="162"/>
    </row>
    <row r="6351" spans="1:32">
      <c r="A6351" s="134">
        <v>6342</v>
      </c>
      <c r="B6351" s="136"/>
      <c r="C6351" s="146">
        <f t="shared" si="903"/>
        <v>0</v>
      </c>
      <c r="D6351" s="146">
        <f t="shared" si="904"/>
        <v>1</v>
      </c>
      <c r="E6351" s="146">
        <f t="shared" si="905"/>
        <v>1900</v>
      </c>
      <c r="F6351" s="137"/>
      <c r="G6351" s="287"/>
      <c r="H6351" s="137"/>
      <c r="I6351" s="134"/>
      <c r="J6351" s="204"/>
      <c r="K6351" s="133"/>
      <c r="L6351" s="134"/>
      <c r="M6351" s="133"/>
      <c r="N6351" s="134"/>
      <c r="O6351" s="134"/>
      <c r="P6351" s="166"/>
      <c r="Q6351" s="164"/>
      <c r="R6351" s="165"/>
      <c r="S6351" s="138"/>
      <c r="T6351" s="138"/>
      <c r="U6351" s="138"/>
      <c r="V6351" s="138"/>
      <c r="W6351" s="166"/>
      <c r="X6351" s="135"/>
      <c r="Y6351" s="418">
        <f t="shared" si="906"/>
        <v>0</v>
      </c>
      <c r="Z6351" s="291">
        <f t="shared" si="907"/>
        <v>0</v>
      </c>
      <c r="AA6351" s="163"/>
      <c r="AB6351" s="177" t="str">
        <f t="shared" si="908"/>
        <v/>
      </c>
      <c r="AC6351" s="283" t="str">
        <f t="shared" si="909"/>
        <v/>
      </c>
      <c r="AD6351" s="283" t="str">
        <f t="shared" si="910"/>
        <v/>
      </c>
      <c r="AE6351" s="163"/>
      <c r="AF6351" s="162"/>
    </row>
    <row r="6352" spans="1:32">
      <c r="A6352" s="134">
        <v>6343</v>
      </c>
      <c r="B6352" s="136"/>
      <c r="C6352" s="146">
        <f t="shared" si="903"/>
        <v>0</v>
      </c>
      <c r="D6352" s="146">
        <f t="shared" si="904"/>
        <v>1</v>
      </c>
      <c r="E6352" s="146">
        <f t="shared" si="905"/>
        <v>1900</v>
      </c>
      <c r="F6352" s="137"/>
      <c r="G6352" s="287"/>
      <c r="H6352" s="137"/>
      <c r="I6352" s="134"/>
      <c r="J6352" s="204"/>
      <c r="K6352" s="133"/>
      <c r="L6352" s="134"/>
      <c r="M6352" s="133"/>
      <c r="N6352" s="134"/>
      <c r="O6352" s="134"/>
      <c r="P6352" s="166"/>
      <c r="Q6352" s="164"/>
      <c r="R6352" s="165"/>
      <c r="S6352" s="138"/>
      <c r="T6352" s="138"/>
      <c r="U6352" s="138"/>
      <c r="V6352" s="138"/>
      <c r="W6352" s="166"/>
      <c r="X6352" s="135"/>
      <c r="Y6352" s="418">
        <f t="shared" si="906"/>
        <v>0</v>
      </c>
      <c r="Z6352" s="291">
        <f t="shared" si="907"/>
        <v>0</v>
      </c>
      <c r="AA6352" s="163"/>
      <c r="AB6352" s="177" t="str">
        <f t="shared" si="908"/>
        <v/>
      </c>
      <c r="AC6352" s="283" t="str">
        <f t="shared" si="909"/>
        <v/>
      </c>
      <c r="AD6352" s="283" t="str">
        <f t="shared" si="910"/>
        <v/>
      </c>
      <c r="AE6352" s="163"/>
      <c r="AF6352" s="162"/>
    </row>
    <row r="6353" spans="1:32">
      <c r="A6353" s="134">
        <v>6344</v>
      </c>
      <c r="B6353" s="136"/>
      <c r="C6353" s="146">
        <f t="shared" si="903"/>
        <v>0</v>
      </c>
      <c r="D6353" s="146">
        <f t="shared" si="904"/>
        <v>1</v>
      </c>
      <c r="E6353" s="146">
        <f t="shared" si="905"/>
        <v>1900</v>
      </c>
      <c r="F6353" s="137"/>
      <c r="G6353" s="287"/>
      <c r="H6353" s="137"/>
      <c r="I6353" s="134"/>
      <c r="J6353" s="204"/>
      <c r="K6353" s="133"/>
      <c r="L6353" s="134"/>
      <c r="M6353" s="133"/>
      <c r="N6353" s="134"/>
      <c r="O6353" s="134"/>
      <c r="P6353" s="166"/>
      <c r="Q6353" s="164"/>
      <c r="R6353" s="165"/>
      <c r="S6353" s="138"/>
      <c r="T6353" s="138"/>
      <c r="U6353" s="138"/>
      <c r="V6353" s="138"/>
      <c r="W6353" s="166"/>
      <c r="X6353" s="135"/>
      <c r="Y6353" s="418">
        <f t="shared" si="906"/>
        <v>0</v>
      </c>
      <c r="Z6353" s="291">
        <f t="shared" si="907"/>
        <v>0</v>
      </c>
      <c r="AA6353" s="163"/>
      <c r="AB6353" s="177" t="str">
        <f t="shared" si="908"/>
        <v/>
      </c>
      <c r="AC6353" s="283" t="str">
        <f t="shared" si="909"/>
        <v/>
      </c>
      <c r="AD6353" s="283" t="str">
        <f t="shared" si="910"/>
        <v/>
      </c>
      <c r="AE6353" s="163"/>
      <c r="AF6353" s="162"/>
    </row>
    <row r="6354" spans="1:32">
      <c r="A6354" s="134">
        <v>6345</v>
      </c>
      <c r="B6354" s="136"/>
      <c r="C6354" s="146">
        <f t="shared" si="903"/>
        <v>0</v>
      </c>
      <c r="D6354" s="146">
        <f t="shared" si="904"/>
        <v>1</v>
      </c>
      <c r="E6354" s="146">
        <f t="shared" si="905"/>
        <v>1900</v>
      </c>
      <c r="F6354" s="137"/>
      <c r="G6354" s="287"/>
      <c r="H6354" s="137"/>
      <c r="I6354" s="134"/>
      <c r="J6354" s="204"/>
      <c r="K6354" s="133"/>
      <c r="L6354" s="134"/>
      <c r="M6354" s="133"/>
      <c r="N6354" s="134"/>
      <c r="O6354" s="134"/>
      <c r="P6354" s="166"/>
      <c r="Q6354" s="164"/>
      <c r="R6354" s="165"/>
      <c r="S6354" s="138"/>
      <c r="T6354" s="138"/>
      <c r="U6354" s="138"/>
      <c r="V6354" s="138"/>
      <c r="W6354" s="166"/>
      <c r="X6354" s="135"/>
      <c r="Y6354" s="418">
        <f t="shared" si="906"/>
        <v>0</v>
      </c>
      <c r="Z6354" s="291">
        <f t="shared" si="907"/>
        <v>0</v>
      </c>
      <c r="AA6354" s="163"/>
      <c r="AB6354" s="177" t="str">
        <f t="shared" si="908"/>
        <v/>
      </c>
      <c r="AC6354" s="283" t="str">
        <f t="shared" si="909"/>
        <v/>
      </c>
      <c r="AD6354" s="283" t="str">
        <f t="shared" si="910"/>
        <v/>
      </c>
      <c r="AE6354" s="163"/>
      <c r="AF6354" s="162"/>
    </row>
    <row r="6355" spans="1:32">
      <c r="A6355" s="134">
        <v>6346</v>
      </c>
      <c r="B6355" s="136"/>
      <c r="C6355" s="146">
        <f t="shared" si="903"/>
        <v>0</v>
      </c>
      <c r="D6355" s="146">
        <f t="shared" si="904"/>
        <v>1</v>
      </c>
      <c r="E6355" s="146">
        <f t="shared" si="905"/>
        <v>1900</v>
      </c>
      <c r="F6355" s="137"/>
      <c r="G6355" s="287"/>
      <c r="H6355" s="137"/>
      <c r="I6355" s="134"/>
      <c r="J6355" s="204"/>
      <c r="K6355" s="133"/>
      <c r="L6355" s="134"/>
      <c r="M6355" s="133"/>
      <c r="N6355" s="134"/>
      <c r="O6355" s="134"/>
      <c r="P6355" s="166"/>
      <c r="Q6355" s="164"/>
      <c r="R6355" s="165"/>
      <c r="S6355" s="138"/>
      <c r="T6355" s="138"/>
      <c r="U6355" s="138"/>
      <c r="V6355" s="138"/>
      <c r="W6355" s="166"/>
      <c r="X6355" s="135"/>
      <c r="Y6355" s="418">
        <f t="shared" si="906"/>
        <v>0</v>
      </c>
      <c r="Z6355" s="291">
        <f t="shared" si="907"/>
        <v>0</v>
      </c>
      <c r="AA6355" s="163"/>
      <c r="AB6355" s="177" t="str">
        <f t="shared" si="908"/>
        <v/>
      </c>
      <c r="AC6355" s="283" t="str">
        <f t="shared" si="909"/>
        <v/>
      </c>
      <c r="AD6355" s="283" t="str">
        <f t="shared" si="910"/>
        <v/>
      </c>
      <c r="AE6355" s="163"/>
      <c r="AF6355" s="162"/>
    </row>
    <row r="6356" spans="1:32">
      <c r="A6356" s="134">
        <v>6347</v>
      </c>
      <c r="B6356" s="136"/>
      <c r="C6356" s="146">
        <f t="shared" si="903"/>
        <v>0</v>
      </c>
      <c r="D6356" s="146">
        <f t="shared" si="904"/>
        <v>1</v>
      </c>
      <c r="E6356" s="146">
        <f t="shared" si="905"/>
        <v>1900</v>
      </c>
      <c r="F6356" s="137"/>
      <c r="G6356" s="287"/>
      <c r="H6356" s="137"/>
      <c r="I6356" s="134"/>
      <c r="J6356" s="204"/>
      <c r="K6356" s="133"/>
      <c r="L6356" s="134"/>
      <c r="M6356" s="133"/>
      <c r="N6356" s="134"/>
      <c r="O6356" s="134"/>
      <c r="P6356" s="166"/>
      <c r="Q6356" s="164"/>
      <c r="R6356" s="165"/>
      <c r="S6356" s="138"/>
      <c r="T6356" s="138"/>
      <c r="U6356" s="138"/>
      <c r="V6356" s="138"/>
      <c r="W6356" s="166"/>
      <c r="X6356" s="135"/>
      <c r="Y6356" s="418">
        <f t="shared" si="906"/>
        <v>0</v>
      </c>
      <c r="Z6356" s="291">
        <f t="shared" si="907"/>
        <v>0</v>
      </c>
      <c r="AA6356" s="163"/>
      <c r="AB6356" s="177" t="str">
        <f t="shared" si="908"/>
        <v/>
      </c>
      <c r="AC6356" s="283" t="str">
        <f t="shared" si="909"/>
        <v/>
      </c>
      <c r="AD6356" s="283" t="str">
        <f t="shared" si="910"/>
        <v/>
      </c>
      <c r="AE6356" s="163"/>
      <c r="AF6356" s="162"/>
    </row>
    <row r="6357" spans="1:32">
      <c r="A6357" s="134">
        <v>6348</v>
      </c>
      <c r="B6357" s="136"/>
      <c r="C6357" s="146">
        <f t="shared" si="903"/>
        <v>0</v>
      </c>
      <c r="D6357" s="146">
        <f t="shared" si="904"/>
        <v>1</v>
      </c>
      <c r="E6357" s="146">
        <f t="shared" si="905"/>
        <v>1900</v>
      </c>
      <c r="F6357" s="137"/>
      <c r="G6357" s="287"/>
      <c r="H6357" s="137"/>
      <c r="I6357" s="134"/>
      <c r="J6357" s="204"/>
      <c r="K6357" s="133"/>
      <c r="L6357" s="134"/>
      <c r="M6357" s="133"/>
      <c r="N6357" s="134"/>
      <c r="O6357" s="134"/>
      <c r="P6357" s="166"/>
      <c r="Q6357" s="164"/>
      <c r="R6357" s="165"/>
      <c r="S6357" s="138"/>
      <c r="T6357" s="138"/>
      <c r="U6357" s="138"/>
      <c r="V6357" s="138"/>
      <c r="W6357" s="166"/>
      <c r="X6357" s="135"/>
      <c r="Y6357" s="418">
        <f t="shared" si="906"/>
        <v>0</v>
      </c>
      <c r="Z6357" s="291">
        <f t="shared" si="907"/>
        <v>0</v>
      </c>
      <c r="AA6357" s="163"/>
      <c r="AB6357" s="177" t="str">
        <f t="shared" si="908"/>
        <v/>
      </c>
      <c r="AC6357" s="283" t="str">
        <f t="shared" si="909"/>
        <v/>
      </c>
      <c r="AD6357" s="283" t="str">
        <f t="shared" si="910"/>
        <v/>
      </c>
      <c r="AE6357" s="163"/>
      <c r="AF6357" s="162"/>
    </row>
    <row r="6358" spans="1:32">
      <c r="A6358" s="134">
        <v>6349</v>
      </c>
      <c r="B6358" s="136"/>
      <c r="C6358" s="146">
        <f t="shared" si="903"/>
        <v>0</v>
      </c>
      <c r="D6358" s="146">
        <f t="shared" si="904"/>
        <v>1</v>
      </c>
      <c r="E6358" s="146">
        <f t="shared" si="905"/>
        <v>1900</v>
      </c>
      <c r="F6358" s="137"/>
      <c r="G6358" s="287"/>
      <c r="H6358" s="137"/>
      <c r="I6358" s="134"/>
      <c r="J6358" s="204"/>
      <c r="K6358" s="133"/>
      <c r="L6358" s="134"/>
      <c r="M6358" s="133"/>
      <c r="N6358" s="134"/>
      <c r="O6358" s="134"/>
      <c r="P6358" s="166"/>
      <c r="Q6358" s="164"/>
      <c r="R6358" s="165"/>
      <c r="S6358" s="138"/>
      <c r="T6358" s="138"/>
      <c r="U6358" s="138"/>
      <c r="V6358" s="138"/>
      <c r="W6358" s="166"/>
      <c r="X6358" s="135"/>
      <c r="Y6358" s="418">
        <f t="shared" si="906"/>
        <v>0</v>
      </c>
      <c r="Z6358" s="291">
        <f t="shared" si="907"/>
        <v>0</v>
      </c>
      <c r="AA6358" s="163"/>
      <c r="AB6358" s="177" t="str">
        <f t="shared" si="908"/>
        <v/>
      </c>
      <c r="AC6358" s="283" t="str">
        <f t="shared" si="909"/>
        <v/>
      </c>
      <c r="AD6358" s="283" t="str">
        <f t="shared" si="910"/>
        <v/>
      </c>
      <c r="AE6358" s="163"/>
      <c r="AF6358" s="162"/>
    </row>
    <row r="6359" spans="1:32">
      <c r="A6359" s="134">
        <v>6350</v>
      </c>
      <c r="B6359" s="136"/>
      <c r="C6359" s="146">
        <f t="shared" si="903"/>
        <v>0</v>
      </c>
      <c r="D6359" s="146">
        <f t="shared" si="904"/>
        <v>1</v>
      </c>
      <c r="E6359" s="146">
        <f t="shared" si="905"/>
        <v>1900</v>
      </c>
      <c r="F6359" s="137"/>
      <c r="G6359" s="287"/>
      <c r="H6359" s="137"/>
      <c r="I6359" s="134"/>
      <c r="J6359" s="204"/>
      <c r="K6359" s="133"/>
      <c r="L6359" s="134"/>
      <c r="M6359" s="133"/>
      <c r="N6359" s="134"/>
      <c r="O6359" s="134"/>
      <c r="P6359" s="166"/>
      <c r="Q6359" s="164"/>
      <c r="R6359" s="165"/>
      <c r="S6359" s="138"/>
      <c r="T6359" s="138"/>
      <c r="U6359" s="138"/>
      <c r="V6359" s="138"/>
      <c r="W6359" s="166"/>
      <c r="X6359" s="135"/>
      <c r="Y6359" s="418">
        <f t="shared" si="906"/>
        <v>0</v>
      </c>
      <c r="Z6359" s="291">
        <f t="shared" si="907"/>
        <v>0</v>
      </c>
      <c r="AA6359" s="163"/>
      <c r="AB6359" s="177" t="str">
        <f t="shared" si="908"/>
        <v/>
      </c>
      <c r="AC6359" s="283" t="str">
        <f t="shared" si="909"/>
        <v/>
      </c>
      <c r="AD6359" s="283" t="str">
        <f t="shared" si="910"/>
        <v/>
      </c>
      <c r="AE6359" s="163"/>
      <c r="AF6359" s="162"/>
    </row>
    <row r="6360" spans="1:32">
      <c r="A6360" s="134">
        <v>6351</v>
      </c>
      <c r="B6360" s="136"/>
      <c r="C6360" s="146">
        <f t="shared" si="903"/>
        <v>0</v>
      </c>
      <c r="D6360" s="146">
        <f t="shared" si="904"/>
        <v>1</v>
      </c>
      <c r="E6360" s="146">
        <f t="shared" si="905"/>
        <v>1900</v>
      </c>
      <c r="F6360" s="137"/>
      <c r="G6360" s="287"/>
      <c r="H6360" s="137"/>
      <c r="I6360" s="134"/>
      <c r="J6360" s="204"/>
      <c r="K6360" s="133"/>
      <c r="L6360" s="134"/>
      <c r="M6360" s="133"/>
      <c r="N6360" s="134"/>
      <c r="O6360" s="134"/>
      <c r="P6360" s="166"/>
      <c r="Q6360" s="164"/>
      <c r="R6360" s="165"/>
      <c r="S6360" s="138"/>
      <c r="T6360" s="138"/>
      <c r="U6360" s="138"/>
      <c r="V6360" s="138"/>
      <c r="W6360" s="166"/>
      <c r="X6360" s="135"/>
      <c r="Y6360" s="418">
        <f t="shared" si="906"/>
        <v>0</v>
      </c>
      <c r="Z6360" s="291">
        <f t="shared" si="907"/>
        <v>0</v>
      </c>
      <c r="AA6360" s="163"/>
      <c r="AB6360" s="177" t="str">
        <f t="shared" si="908"/>
        <v/>
      </c>
      <c r="AC6360" s="283" t="str">
        <f t="shared" si="909"/>
        <v/>
      </c>
      <c r="AD6360" s="283" t="str">
        <f t="shared" si="910"/>
        <v/>
      </c>
      <c r="AE6360" s="163"/>
      <c r="AF6360" s="162"/>
    </row>
    <row r="6361" spans="1:32">
      <c r="A6361" s="134">
        <v>6352</v>
      </c>
      <c r="B6361" s="136"/>
      <c r="C6361" s="146">
        <f t="shared" si="903"/>
        <v>0</v>
      </c>
      <c r="D6361" s="146">
        <f t="shared" si="904"/>
        <v>1</v>
      </c>
      <c r="E6361" s="146">
        <f t="shared" si="905"/>
        <v>1900</v>
      </c>
      <c r="F6361" s="137"/>
      <c r="G6361" s="287"/>
      <c r="H6361" s="137"/>
      <c r="I6361" s="134"/>
      <c r="J6361" s="204"/>
      <c r="K6361" s="133"/>
      <c r="L6361" s="134"/>
      <c r="M6361" s="133"/>
      <c r="N6361" s="134"/>
      <c r="O6361" s="134"/>
      <c r="P6361" s="166"/>
      <c r="Q6361" s="164"/>
      <c r="R6361" s="165"/>
      <c r="S6361" s="138"/>
      <c r="T6361" s="138"/>
      <c r="U6361" s="138"/>
      <c r="V6361" s="138"/>
      <c r="W6361" s="166"/>
      <c r="X6361" s="135"/>
      <c r="Y6361" s="418">
        <f t="shared" si="906"/>
        <v>0</v>
      </c>
      <c r="Z6361" s="291">
        <f t="shared" si="907"/>
        <v>0</v>
      </c>
      <c r="AA6361" s="163"/>
      <c r="AB6361" s="177" t="str">
        <f t="shared" si="908"/>
        <v/>
      </c>
      <c r="AC6361" s="283" t="str">
        <f t="shared" si="909"/>
        <v/>
      </c>
      <c r="AD6361" s="283" t="str">
        <f t="shared" si="910"/>
        <v/>
      </c>
      <c r="AE6361" s="163"/>
      <c r="AF6361" s="162"/>
    </row>
    <row r="6362" spans="1:32">
      <c r="A6362" s="134">
        <v>6353</v>
      </c>
      <c r="B6362" s="136"/>
      <c r="C6362" s="146">
        <f t="shared" si="903"/>
        <v>0</v>
      </c>
      <c r="D6362" s="146">
        <f t="shared" si="904"/>
        <v>1</v>
      </c>
      <c r="E6362" s="146">
        <f t="shared" si="905"/>
        <v>1900</v>
      </c>
      <c r="F6362" s="137"/>
      <c r="G6362" s="287"/>
      <c r="H6362" s="137"/>
      <c r="I6362" s="134"/>
      <c r="J6362" s="204"/>
      <c r="K6362" s="133"/>
      <c r="L6362" s="134"/>
      <c r="M6362" s="133"/>
      <c r="N6362" s="134"/>
      <c r="O6362" s="134"/>
      <c r="P6362" s="166"/>
      <c r="Q6362" s="164"/>
      <c r="R6362" s="165"/>
      <c r="S6362" s="138"/>
      <c r="T6362" s="138"/>
      <c r="U6362" s="138"/>
      <c r="V6362" s="138"/>
      <c r="W6362" s="166"/>
      <c r="X6362" s="135"/>
      <c r="Y6362" s="418">
        <f t="shared" si="906"/>
        <v>0</v>
      </c>
      <c r="Z6362" s="291">
        <f t="shared" si="907"/>
        <v>0</v>
      </c>
      <c r="AA6362" s="163"/>
      <c r="AB6362" s="177" t="str">
        <f t="shared" si="908"/>
        <v/>
      </c>
      <c r="AC6362" s="283" t="str">
        <f t="shared" si="909"/>
        <v/>
      </c>
      <c r="AD6362" s="283" t="str">
        <f t="shared" si="910"/>
        <v/>
      </c>
      <c r="AE6362" s="163"/>
      <c r="AF6362" s="162"/>
    </row>
    <row r="6363" spans="1:32">
      <c r="A6363" s="134">
        <v>6354</v>
      </c>
      <c r="B6363" s="136"/>
      <c r="C6363" s="146">
        <f t="shared" si="903"/>
        <v>0</v>
      </c>
      <c r="D6363" s="146">
        <f t="shared" si="904"/>
        <v>1</v>
      </c>
      <c r="E6363" s="146">
        <f t="shared" si="905"/>
        <v>1900</v>
      </c>
      <c r="F6363" s="137"/>
      <c r="G6363" s="287"/>
      <c r="H6363" s="137"/>
      <c r="I6363" s="134"/>
      <c r="J6363" s="204"/>
      <c r="K6363" s="133"/>
      <c r="L6363" s="134"/>
      <c r="M6363" s="133"/>
      <c r="N6363" s="134"/>
      <c r="O6363" s="134"/>
      <c r="P6363" s="166"/>
      <c r="Q6363" s="164"/>
      <c r="R6363" s="165"/>
      <c r="S6363" s="138"/>
      <c r="T6363" s="138"/>
      <c r="U6363" s="138"/>
      <c r="V6363" s="138"/>
      <c r="W6363" s="166"/>
      <c r="X6363" s="135"/>
      <c r="Y6363" s="418">
        <f t="shared" si="906"/>
        <v>0</v>
      </c>
      <c r="Z6363" s="291">
        <f t="shared" si="907"/>
        <v>0</v>
      </c>
      <c r="AA6363" s="163"/>
      <c r="AB6363" s="177" t="str">
        <f t="shared" si="908"/>
        <v/>
      </c>
      <c r="AC6363" s="283" t="str">
        <f t="shared" si="909"/>
        <v/>
      </c>
      <c r="AD6363" s="283" t="str">
        <f t="shared" si="910"/>
        <v/>
      </c>
      <c r="AE6363" s="163"/>
      <c r="AF6363" s="162"/>
    </row>
    <row r="6364" spans="1:32">
      <c r="A6364" s="134">
        <v>6355</v>
      </c>
      <c r="B6364" s="136"/>
      <c r="C6364" s="146">
        <f t="shared" si="903"/>
        <v>0</v>
      </c>
      <c r="D6364" s="146">
        <f t="shared" si="904"/>
        <v>1</v>
      </c>
      <c r="E6364" s="146">
        <f t="shared" si="905"/>
        <v>1900</v>
      </c>
      <c r="F6364" s="137"/>
      <c r="G6364" s="287"/>
      <c r="H6364" s="137"/>
      <c r="I6364" s="134"/>
      <c r="J6364" s="204"/>
      <c r="K6364" s="133"/>
      <c r="L6364" s="134"/>
      <c r="M6364" s="133"/>
      <c r="N6364" s="134"/>
      <c r="O6364" s="134"/>
      <c r="P6364" s="166"/>
      <c r="Q6364" s="164"/>
      <c r="R6364" s="165"/>
      <c r="S6364" s="138"/>
      <c r="T6364" s="138"/>
      <c r="U6364" s="138"/>
      <c r="V6364" s="138"/>
      <c r="W6364" s="166"/>
      <c r="X6364" s="135"/>
      <c r="Y6364" s="418">
        <f t="shared" si="906"/>
        <v>0</v>
      </c>
      <c r="Z6364" s="291">
        <f t="shared" si="907"/>
        <v>0</v>
      </c>
      <c r="AA6364" s="163"/>
      <c r="AB6364" s="177" t="str">
        <f t="shared" si="908"/>
        <v/>
      </c>
      <c r="AC6364" s="283" t="str">
        <f t="shared" si="909"/>
        <v/>
      </c>
      <c r="AD6364" s="283" t="str">
        <f t="shared" si="910"/>
        <v/>
      </c>
      <c r="AE6364" s="163"/>
      <c r="AF6364" s="162"/>
    </row>
    <row r="6365" spans="1:32">
      <c r="A6365" s="134">
        <v>6356</v>
      </c>
      <c r="B6365" s="136"/>
      <c r="C6365" s="146">
        <f t="shared" si="903"/>
        <v>0</v>
      </c>
      <c r="D6365" s="146">
        <f t="shared" si="904"/>
        <v>1</v>
      </c>
      <c r="E6365" s="146">
        <f t="shared" si="905"/>
        <v>1900</v>
      </c>
      <c r="F6365" s="137"/>
      <c r="G6365" s="287"/>
      <c r="H6365" s="137"/>
      <c r="I6365" s="134"/>
      <c r="J6365" s="204"/>
      <c r="K6365" s="133"/>
      <c r="L6365" s="134"/>
      <c r="M6365" s="133"/>
      <c r="N6365" s="134"/>
      <c r="O6365" s="134"/>
      <c r="P6365" s="166"/>
      <c r="Q6365" s="164"/>
      <c r="R6365" s="165"/>
      <c r="S6365" s="138"/>
      <c r="T6365" s="138"/>
      <c r="U6365" s="138"/>
      <c r="V6365" s="138"/>
      <c r="W6365" s="166"/>
      <c r="X6365" s="135"/>
      <c r="Y6365" s="418">
        <f t="shared" si="906"/>
        <v>0</v>
      </c>
      <c r="Z6365" s="291">
        <f t="shared" si="907"/>
        <v>0</v>
      </c>
      <c r="AA6365" s="163"/>
      <c r="AB6365" s="177" t="str">
        <f t="shared" si="908"/>
        <v/>
      </c>
      <c r="AC6365" s="283" t="str">
        <f t="shared" si="909"/>
        <v/>
      </c>
      <c r="AD6365" s="283" t="str">
        <f t="shared" si="910"/>
        <v/>
      </c>
      <c r="AE6365" s="163"/>
      <c r="AF6365" s="162"/>
    </row>
    <row r="6366" spans="1:32">
      <c r="A6366" s="134">
        <v>6357</v>
      </c>
      <c r="B6366" s="136"/>
      <c r="C6366" s="146">
        <f t="shared" si="903"/>
        <v>0</v>
      </c>
      <c r="D6366" s="146">
        <f t="shared" si="904"/>
        <v>1</v>
      </c>
      <c r="E6366" s="146">
        <f t="shared" si="905"/>
        <v>1900</v>
      </c>
      <c r="F6366" s="137"/>
      <c r="G6366" s="287"/>
      <c r="H6366" s="137"/>
      <c r="I6366" s="134"/>
      <c r="J6366" s="204"/>
      <c r="K6366" s="133"/>
      <c r="L6366" s="134"/>
      <c r="M6366" s="133"/>
      <c r="N6366" s="134"/>
      <c r="O6366" s="134"/>
      <c r="P6366" s="166"/>
      <c r="Q6366" s="164"/>
      <c r="R6366" s="165"/>
      <c r="S6366" s="138"/>
      <c r="T6366" s="138"/>
      <c r="U6366" s="138"/>
      <c r="V6366" s="138"/>
      <c r="W6366" s="166"/>
      <c r="X6366" s="135"/>
      <c r="Y6366" s="418">
        <f t="shared" si="906"/>
        <v>0</v>
      </c>
      <c r="Z6366" s="291">
        <f t="shared" si="907"/>
        <v>0</v>
      </c>
      <c r="AA6366" s="163"/>
      <c r="AB6366" s="177" t="str">
        <f t="shared" si="908"/>
        <v/>
      </c>
      <c r="AC6366" s="283" t="str">
        <f t="shared" si="909"/>
        <v/>
      </c>
      <c r="AD6366" s="283" t="str">
        <f t="shared" si="910"/>
        <v/>
      </c>
      <c r="AE6366" s="163"/>
      <c r="AF6366" s="162"/>
    </row>
    <row r="6367" spans="1:32">
      <c r="A6367" s="134">
        <v>6358</v>
      </c>
      <c r="B6367" s="136"/>
      <c r="C6367" s="146">
        <f t="shared" si="903"/>
        <v>0</v>
      </c>
      <c r="D6367" s="146">
        <f t="shared" si="904"/>
        <v>1</v>
      </c>
      <c r="E6367" s="146">
        <f t="shared" si="905"/>
        <v>1900</v>
      </c>
      <c r="F6367" s="137"/>
      <c r="G6367" s="287"/>
      <c r="H6367" s="137"/>
      <c r="I6367" s="134"/>
      <c r="J6367" s="204"/>
      <c r="K6367" s="133"/>
      <c r="L6367" s="134"/>
      <c r="M6367" s="133"/>
      <c r="N6367" s="134"/>
      <c r="O6367" s="134"/>
      <c r="P6367" s="166"/>
      <c r="Q6367" s="164"/>
      <c r="R6367" s="165"/>
      <c r="S6367" s="138"/>
      <c r="T6367" s="138"/>
      <c r="U6367" s="138"/>
      <c r="V6367" s="138"/>
      <c r="W6367" s="166"/>
      <c r="X6367" s="135"/>
      <c r="Y6367" s="418">
        <f t="shared" si="906"/>
        <v>0</v>
      </c>
      <c r="Z6367" s="291">
        <f t="shared" si="907"/>
        <v>0</v>
      </c>
      <c r="AA6367" s="163"/>
      <c r="AB6367" s="177" t="str">
        <f t="shared" si="908"/>
        <v/>
      </c>
      <c r="AC6367" s="283" t="str">
        <f t="shared" si="909"/>
        <v/>
      </c>
      <c r="AD6367" s="283" t="str">
        <f t="shared" si="910"/>
        <v/>
      </c>
      <c r="AE6367" s="163"/>
      <c r="AF6367" s="162"/>
    </row>
    <row r="6368" spans="1:32">
      <c r="A6368" s="134">
        <v>6359</v>
      </c>
      <c r="B6368" s="136"/>
      <c r="C6368" s="146">
        <f t="shared" si="903"/>
        <v>0</v>
      </c>
      <c r="D6368" s="146">
        <f t="shared" si="904"/>
        <v>1</v>
      </c>
      <c r="E6368" s="146">
        <f t="shared" si="905"/>
        <v>1900</v>
      </c>
      <c r="F6368" s="137"/>
      <c r="G6368" s="287"/>
      <c r="H6368" s="137"/>
      <c r="I6368" s="134"/>
      <c r="J6368" s="204"/>
      <c r="K6368" s="133"/>
      <c r="L6368" s="134"/>
      <c r="M6368" s="133"/>
      <c r="N6368" s="134"/>
      <c r="O6368" s="134"/>
      <c r="P6368" s="166"/>
      <c r="Q6368" s="164"/>
      <c r="R6368" s="165"/>
      <c r="S6368" s="138"/>
      <c r="T6368" s="138"/>
      <c r="U6368" s="138"/>
      <c r="V6368" s="138"/>
      <c r="W6368" s="166"/>
      <c r="X6368" s="135"/>
      <c r="Y6368" s="418">
        <f t="shared" si="906"/>
        <v>0</v>
      </c>
      <c r="Z6368" s="291">
        <f t="shared" si="907"/>
        <v>0</v>
      </c>
      <c r="AA6368" s="163"/>
      <c r="AB6368" s="177" t="str">
        <f t="shared" si="908"/>
        <v/>
      </c>
      <c r="AC6368" s="283" t="str">
        <f t="shared" si="909"/>
        <v/>
      </c>
      <c r="AD6368" s="283" t="str">
        <f t="shared" si="910"/>
        <v/>
      </c>
      <c r="AE6368" s="163"/>
      <c r="AF6368" s="162"/>
    </row>
    <row r="6369" spans="1:32">
      <c r="A6369" s="134">
        <v>6360</v>
      </c>
      <c r="B6369" s="136"/>
      <c r="C6369" s="146">
        <f t="shared" si="903"/>
        <v>0</v>
      </c>
      <c r="D6369" s="146">
        <f t="shared" si="904"/>
        <v>1</v>
      </c>
      <c r="E6369" s="146">
        <f t="shared" si="905"/>
        <v>1900</v>
      </c>
      <c r="F6369" s="137"/>
      <c r="G6369" s="287"/>
      <c r="H6369" s="137"/>
      <c r="I6369" s="134"/>
      <c r="J6369" s="204"/>
      <c r="K6369" s="133"/>
      <c r="L6369" s="134"/>
      <c r="M6369" s="133"/>
      <c r="N6369" s="134"/>
      <c r="O6369" s="134"/>
      <c r="P6369" s="166"/>
      <c r="Q6369" s="164"/>
      <c r="R6369" s="165"/>
      <c r="S6369" s="138"/>
      <c r="T6369" s="138"/>
      <c r="U6369" s="138"/>
      <c r="V6369" s="138"/>
      <c r="W6369" s="166"/>
      <c r="X6369" s="135"/>
      <c r="Y6369" s="418">
        <f t="shared" si="906"/>
        <v>0</v>
      </c>
      <c r="Z6369" s="291">
        <f t="shared" si="907"/>
        <v>0</v>
      </c>
      <c r="AA6369" s="163"/>
      <c r="AB6369" s="177" t="str">
        <f t="shared" si="908"/>
        <v/>
      </c>
      <c r="AC6369" s="283" t="str">
        <f t="shared" si="909"/>
        <v/>
      </c>
      <c r="AD6369" s="283" t="str">
        <f t="shared" si="910"/>
        <v/>
      </c>
      <c r="AE6369" s="163"/>
      <c r="AF6369" s="162"/>
    </row>
    <row r="6370" spans="1:32">
      <c r="A6370" s="134">
        <v>6361</v>
      </c>
      <c r="B6370" s="136"/>
      <c r="C6370" s="146">
        <f t="shared" si="903"/>
        <v>0</v>
      </c>
      <c r="D6370" s="146">
        <f t="shared" si="904"/>
        <v>1</v>
      </c>
      <c r="E6370" s="146">
        <f t="shared" si="905"/>
        <v>1900</v>
      </c>
      <c r="F6370" s="137"/>
      <c r="G6370" s="287"/>
      <c r="H6370" s="137"/>
      <c r="I6370" s="134"/>
      <c r="J6370" s="204"/>
      <c r="K6370" s="133"/>
      <c r="L6370" s="134"/>
      <c r="M6370" s="133"/>
      <c r="N6370" s="134"/>
      <c r="O6370" s="134"/>
      <c r="P6370" s="166"/>
      <c r="Q6370" s="164"/>
      <c r="R6370" s="165"/>
      <c r="S6370" s="138"/>
      <c r="T6370" s="138"/>
      <c r="U6370" s="138"/>
      <c r="V6370" s="138"/>
      <c r="W6370" s="166"/>
      <c r="X6370" s="135"/>
      <c r="Y6370" s="418">
        <f t="shared" si="906"/>
        <v>0</v>
      </c>
      <c r="Z6370" s="291">
        <f t="shared" si="907"/>
        <v>0</v>
      </c>
      <c r="AA6370" s="163"/>
      <c r="AB6370" s="177" t="str">
        <f t="shared" si="908"/>
        <v/>
      </c>
      <c r="AC6370" s="283" t="str">
        <f t="shared" si="909"/>
        <v/>
      </c>
      <c r="AD6370" s="283" t="str">
        <f t="shared" si="910"/>
        <v/>
      </c>
      <c r="AE6370" s="163"/>
      <c r="AF6370" s="162"/>
    </row>
    <row r="6371" spans="1:32">
      <c r="A6371" s="134">
        <v>6362</v>
      </c>
      <c r="B6371" s="136"/>
      <c r="C6371" s="146">
        <f t="shared" si="903"/>
        <v>0</v>
      </c>
      <c r="D6371" s="146">
        <f t="shared" si="904"/>
        <v>1</v>
      </c>
      <c r="E6371" s="146">
        <f t="shared" si="905"/>
        <v>1900</v>
      </c>
      <c r="F6371" s="137"/>
      <c r="G6371" s="287"/>
      <c r="H6371" s="137"/>
      <c r="I6371" s="134"/>
      <c r="J6371" s="204"/>
      <c r="K6371" s="133"/>
      <c r="L6371" s="134"/>
      <c r="M6371" s="133"/>
      <c r="N6371" s="134"/>
      <c r="O6371" s="134"/>
      <c r="P6371" s="166"/>
      <c r="Q6371" s="164"/>
      <c r="R6371" s="165"/>
      <c r="S6371" s="138"/>
      <c r="T6371" s="138"/>
      <c r="U6371" s="138"/>
      <c r="V6371" s="138"/>
      <c r="W6371" s="166"/>
      <c r="X6371" s="135"/>
      <c r="Y6371" s="418">
        <f t="shared" si="906"/>
        <v>0</v>
      </c>
      <c r="Z6371" s="291">
        <f t="shared" si="907"/>
        <v>0</v>
      </c>
      <c r="AA6371" s="163"/>
      <c r="AB6371" s="177" t="str">
        <f t="shared" si="908"/>
        <v/>
      </c>
      <c r="AC6371" s="283" t="str">
        <f t="shared" si="909"/>
        <v/>
      </c>
      <c r="AD6371" s="283" t="str">
        <f t="shared" si="910"/>
        <v/>
      </c>
      <c r="AE6371" s="163"/>
      <c r="AF6371" s="162"/>
    </row>
    <row r="6372" spans="1:32">
      <c r="A6372" s="134">
        <v>6363</v>
      </c>
      <c r="B6372" s="136"/>
      <c r="C6372" s="146">
        <f t="shared" si="903"/>
        <v>0</v>
      </c>
      <c r="D6372" s="146">
        <f t="shared" si="904"/>
        <v>1</v>
      </c>
      <c r="E6372" s="146">
        <f t="shared" si="905"/>
        <v>1900</v>
      </c>
      <c r="F6372" s="137"/>
      <c r="G6372" s="287"/>
      <c r="H6372" s="137"/>
      <c r="I6372" s="134"/>
      <c r="J6372" s="204"/>
      <c r="K6372" s="133"/>
      <c r="L6372" s="134"/>
      <c r="M6372" s="133"/>
      <c r="N6372" s="134"/>
      <c r="O6372" s="134"/>
      <c r="P6372" s="166"/>
      <c r="Q6372" s="164"/>
      <c r="R6372" s="165"/>
      <c r="S6372" s="138"/>
      <c r="T6372" s="138"/>
      <c r="U6372" s="138"/>
      <c r="V6372" s="138"/>
      <c r="W6372" s="166"/>
      <c r="X6372" s="135"/>
      <c r="Y6372" s="418">
        <f t="shared" si="906"/>
        <v>0</v>
      </c>
      <c r="Z6372" s="291">
        <f t="shared" si="907"/>
        <v>0</v>
      </c>
      <c r="AA6372" s="163"/>
      <c r="AB6372" s="177" t="str">
        <f t="shared" si="908"/>
        <v/>
      </c>
      <c r="AC6372" s="283" t="str">
        <f t="shared" si="909"/>
        <v/>
      </c>
      <c r="AD6372" s="283" t="str">
        <f t="shared" si="910"/>
        <v/>
      </c>
      <c r="AE6372" s="163"/>
      <c r="AF6372" s="162"/>
    </row>
    <row r="6373" spans="1:32">
      <c r="A6373" s="134">
        <v>6364</v>
      </c>
      <c r="B6373" s="136"/>
      <c r="C6373" s="146">
        <f t="shared" si="903"/>
        <v>0</v>
      </c>
      <c r="D6373" s="146">
        <f t="shared" si="904"/>
        <v>1</v>
      </c>
      <c r="E6373" s="146">
        <f t="shared" si="905"/>
        <v>1900</v>
      </c>
      <c r="F6373" s="137"/>
      <c r="G6373" s="287"/>
      <c r="H6373" s="137"/>
      <c r="I6373" s="134"/>
      <c r="J6373" s="204"/>
      <c r="K6373" s="133"/>
      <c r="L6373" s="134"/>
      <c r="M6373" s="133"/>
      <c r="N6373" s="134"/>
      <c r="O6373" s="134"/>
      <c r="P6373" s="166"/>
      <c r="Q6373" s="164"/>
      <c r="R6373" s="165"/>
      <c r="S6373" s="138"/>
      <c r="T6373" s="138"/>
      <c r="U6373" s="138"/>
      <c r="V6373" s="138"/>
      <c r="W6373" s="166"/>
      <c r="X6373" s="135"/>
      <c r="Y6373" s="418">
        <f t="shared" si="906"/>
        <v>0</v>
      </c>
      <c r="Z6373" s="291">
        <f t="shared" si="907"/>
        <v>0</v>
      </c>
      <c r="AA6373" s="163"/>
      <c r="AB6373" s="177" t="str">
        <f t="shared" si="908"/>
        <v/>
      </c>
      <c r="AC6373" s="283" t="str">
        <f t="shared" si="909"/>
        <v/>
      </c>
      <c r="AD6373" s="283" t="str">
        <f t="shared" si="910"/>
        <v/>
      </c>
      <c r="AE6373" s="163"/>
      <c r="AF6373" s="162"/>
    </row>
    <row r="6374" spans="1:32">
      <c r="A6374" s="134">
        <v>6365</v>
      </c>
      <c r="B6374" s="136"/>
      <c r="C6374" s="146">
        <f t="shared" si="903"/>
        <v>0</v>
      </c>
      <c r="D6374" s="146">
        <f t="shared" si="904"/>
        <v>1</v>
      </c>
      <c r="E6374" s="146">
        <f t="shared" si="905"/>
        <v>1900</v>
      </c>
      <c r="F6374" s="137"/>
      <c r="G6374" s="287"/>
      <c r="H6374" s="137"/>
      <c r="I6374" s="134"/>
      <c r="J6374" s="204"/>
      <c r="K6374" s="133"/>
      <c r="L6374" s="134"/>
      <c r="M6374" s="133"/>
      <c r="N6374" s="134"/>
      <c r="O6374" s="134"/>
      <c r="P6374" s="166"/>
      <c r="Q6374" s="164"/>
      <c r="R6374" s="165"/>
      <c r="S6374" s="138"/>
      <c r="T6374" s="138"/>
      <c r="U6374" s="138"/>
      <c r="V6374" s="138"/>
      <c r="W6374" s="166"/>
      <c r="X6374" s="135"/>
      <c r="Y6374" s="418">
        <f t="shared" si="906"/>
        <v>0</v>
      </c>
      <c r="Z6374" s="291">
        <f t="shared" si="907"/>
        <v>0</v>
      </c>
      <c r="AA6374" s="163"/>
      <c r="AB6374" s="177" t="str">
        <f t="shared" si="908"/>
        <v/>
      </c>
      <c r="AC6374" s="283" t="str">
        <f t="shared" si="909"/>
        <v/>
      </c>
      <c r="AD6374" s="283" t="str">
        <f t="shared" si="910"/>
        <v/>
      </c>
      <c r="AE6374" s="163"/>
      <c r="AF6374" s="162"/>
    </row>
    <row r="6375" spans="1:32">
      <c r="A6375" s="134">
        <v>6366</v>
      </c>
      <c r="B6375" s="136"/>
      <c r="C6375" s="146">
        <f t="shared" si="903"/>
        <v>0</v>
      </c>
      <c r="D6375" s="146">
        <f t="shared" si="904"/>
        <v>1</v>
      </c>
      <c r="E6375" s="146">
        <f t="shared" si="905"/>
        <v>1900</v>
      </c>
      <c r="F6375" s="137"/>
      <c r="G6375" s="287"/>
      <c r="H6375" s="137"/>
      <c r="I6375" s="134"/>
      <c r="J6375" s="204"/>
      <c r="K6375" s="133"/>
      <c r="L6375" s="134"/>
      <c r="M6375" s="133"/>
      <c r="N6375" s="134"/>
      <c r="O6375" s="134"/>
      <c r="P6375" s="166"/>
      <c r="Q6375" s="164"/>
      <c r="R6375" s="165"/>
      <c r="S6375" s="138"/>
      <c r="T6375" s="138"/>
      <c r="U6375" s="138"/>
      <c r="V6375" s="138"/>
      <c r="W6375" s="166"/>
      <c r="X6375" s="135"/>
      <c r="Y6375" s="418">
        <f t="shared" si="906"/>
        <v>0</v>
      </c>
      <c r="Z6375" s="291">
        <f t="shared" si="907"/>
        <v>0</v>
      </c>
      <c r="AA6375" s="163"/>
      <c r="AB6375" s="177" t="str">
        <f t="shared" si="908"/>
        <v/>
      </c>
      <c r="AC6375" s="283" t="str">
        <f t="shared" si="909"/>
        <v/>
      </c>
      <c r="AD6375" s="283" t="str">
        <f t="shared" si="910"/>
        <v/>
      </c>
      <c r="AE6375" s="163"/>
      <c r="AF6375" s="162"/>
    </row>
    <row r="6376" spans="1:32">
      <c r="A6376" s="134">
        <v>6367</v>
      </c>
      <c r="B6376" s="136"/>
      <c r="C6376" s="146">
        <f t="shared" si="903"/>
        <v>0</v>
      </c>
      <c r="D6376" s="146">
        <f t="shared" si="904"/>
        <v>1</v>
      </c>
      <c r="E6376" s="146">
        <f t="shared" si="905"/>
        <v>1900</v>
      </c>
      <c r="F6376" s="137"/>
      <c r="G6376" s="287"/>
      <c r="H6376" s="137"/>
      <c r="I6376" s="134"/>
      <c r="J6376" s="204"/>
      <c r="K6376" s="133"/>
      <c r="L6376" s="134"/>
      <c r="M6376" s="133"/>
      <c r="N6376" s="134"/>
      <c r="O6376" s="134"/>
      <c r="P6376" s="166"/>
      <c r="Q6376" s="164"/>
      <c r="R6376" s="165"/>
      <c r="S6376" s="138"/>
      <c r="T6376" s="138"/>
      <c r="U6376" s="138"/>
      <c r="V6376" s="138"/>
      <c r="W6376" s="166"/>
      <c r="X6376" s="135"/>
      <c r="Y6376" s="418">
        <f t="shared" si="906"/>
        <v>0</v>
      </c>
      <c r="Z6376" s="291">
        <f t="shared" si="907"/>
        <v>0</v>
      </c>
      <c r="AA6376" s="163"/>
      <c r="AB6376" s="177" t="str">
        <f t="shared" si="908"/>
        <v/>
      </c>
      <c r="AC6376" s="283" t="str">
        <f t="shared" si="909"/>
        <v/>
      </c>
      <c r="AD6376" s="283" t="str">
        <f t="shared" si="910"/>
        <v/>
      </c>
      <c r="AE6376" s="163"/>
      <c r="AF6376" s="162"/>
    </row>
    <row r="6377" spans="1:32">
      <c r="A6377" s="134">
        <v>6368</v>
      </c>
      <c r="B6377" s="136"/>
      <c r="C6377" s="146">
        <f t="shared" si="903"/>
        <v>0</v>
      </c>
      <c r="D6377" s="146">
        <f t="shared" si="904"/>
        <v>1</v>
      </c>
      <c r="E6377" s="146">
        <f t="shared" si="905"/>
        <v>1900</v>
      </c>
      <c r="F6377" s="137"/>
      <c r="G6377" s="287"/>
      <c r="H6377" s="137"/>
      <c r="I6377" s="134"/>
      <c r="J6377" s="204"/>
      <c r="K6377" s="133"/>
      <c r="L6377" s="134"/>
      <c r="M6377" s="133"/>
      <c r="N6377" s="134"/>
      <c r="O6377" s="134"/>
      <c r="P6377" s="166"/>
      <c r="Q6377" s="164"/>
      <c r="R6377" s="165"/>
      <c r="S6377" s="138"/>
      <c r="T6377" s="138"/>
      <c r="U6377" s="138"/>
      <c r="V6377" s="138"/>
      <c r="W6377" s="166"/>
      <c r="X6377" s="135"/>
      <c r="Y6377" s="418">
        <f t="shared" si="906"/>
        <v>0</v>
      </c>
      <c r="Z6377" s="291">
        <f t="shared" si="907"/>
        <v>0</v>
      </c>
      <c r="AA6377" s="163"/>
      <c r="AB6377" s="177" t="str">
        <f t="shared" si="908"/>
        <v/>
      </c>
      <c r="AC6377" s="283" t="str">
        <f t="shared" si="909"/>
        <v/>
      </c>
      <c r="AD6377" s="283" t="str">
        <f t="shared" si="910"/>
        <v/>
      </c>
      <c r="AE6377" s="163"/>
      <c r="AF6377" s="162"/>
    </row>
    <row r="6378" spans="1:32">
      <c r="A6378" s="134">
        <v>6369</v>
      </c>
      <c r="B6378" s="136"/>
      <c r="C6378" s="146">
        <f t="shared" si="903"/>
        <v>0</v>
      </c>
      <c r="D6378" s="146">
        <f t="shared" si="904"/>
        <v>1</v>
      </c>
      <c r="E6378" s="146">
        <f t="shared" si="905"/>
        <v>1900</v>
      </c>
      <c r="F6378" s="137"/>
      <c r="G6378" s="287"/>
      <c r="H6378" s="137"/>
      <c r="I6378" s="134"/>
      <c r="J6378" s="204"/>
      <c r="K6378" s="133"/>
      <c r="L6378" s="134"/>
      <c r="M6378" s="133"/>
      <c r="N6378" s="134"/>
      <c r="O6378" s="134"/>
      <c r="P6378" s="166"/>
      <c r="Q6378" s="164"/>
      <c r="R6378" s="165"/>
      <c r="S6378" s="138"/>
      <c r="T6378" s="138"/>
      <c r="U6378" s="138"/>
      <c r="V6378" s="138"/>
      <c r="W6378" s="166"/>
      <c r="X6378" s="135"/>
      <c r="Y6378" s="418">
        <f t="shared" si="906"/>
        <v>0</v>
      </c>
      <c r="Z6378" s="291">
        <f t="shared" si="907"/>
        <v>0</v>
      </c>
      <c r="AA6378" s="163"/>
      <c r="AB6378" s="177" t="str">
        <f t="shared" si="908"/>
        <v/>
      </c>
      <c r="AC6378" s="283" t="str">
        <f t="shared" si="909"/>
        <v/>
      </c>
      <c r="AD6378" s="283" t="str">
        <f t="shared" si="910"/>
        <v/>
      </c>
      <c r="AE6378" s="163"/>
      <c r="AF6378" s="162"/>
    </row>
    <row r="6379" spans="1:32">
      <c r="A6379" s="134">
        <v>6370</v>
      </c>
      <c r="B6379" s="136"/>
      <c r="C6379" s="146">
        <f t="shared" si="903"/>
        <v>0</v>
      </c>
      <c r="D6379" s="146">
        <f t="shared" si="904"/>
        <v>1</v>
      </c>
      <c r="E6379" s="146">
        <f t="shared" si="905"/>
        <v>1900</v>
      </c>
      <c r="F6379" s="137"/>
      <c r="G6379" s="287"/>
      <c r="H6379" s="137"/>
      <c r="I6379" s="134"/>
      <c r="J6379" s="204"/>
      <c r="K6379" s="133"/>
      <c r="L6379" s="134"/>
      <c r="M6379" s="133"/>
      <c r="N6379" s="134"/>
      <c r="O6379" s="134"/>
      <c r="P6379" s="166"/>
      <c r="Q6379" s="164"/>
      <c r="R6379" s="165"/>
      <c r="S6379" s="138"/>
      <c r="T6379" s="138"/>
      <c r="U6379" s="138"/>
      <c r="V6379" s="138"/>
      <c r="W6379" s="166"/>
      <c r="X6379" s="135"/>
      <c r="Y6379" s="418">
        <f t="shared" si="906"/>
        <v>0</v>
      </c>
      <c r="Z6379" s="291">
        <f t="shared" si="907"/>
        <v>0</v>
      </c>
      <c r="AA6379" s="163"/>
      <c r="AB6379" s="177" t="str">
        <f t="shared" si="908"/>
        <v/>
      </c>
      <c r="AC6379" s="283" t="str">
        <f t="shared" si="909"/>
        <v/>
      </c>
      <c r="AD6379" s="283" t="str">
        <f t="shared" si="910"/>
        <v/>
      </c>
      <c r="AE6379" s="163"/>
      <c r="AF6379" s="162"/>
    </row>
    <row r="6380" spans="1:32">
      <c r="A6380" s="134">
        <v>6371</v>
      </c>
      <c r="B6380" s="136"/>
      <c r="C6380" s="146">
        <f t="shared" si="903"/>
        <v>0</v>
      </c>
      <c r="D6380" s="146">
        <f t="shared" si="904"/>
        <v>1</v>
      </c>
      <c r="E6380" s="146">
        <f t="shared" si="905"/>
        <v>1900</v>
      </c>
      <c r="F6380" s="137"/>
      <c r="G6380" s="287"/>
      <c r="H6380" s="137"/>
      <c r="I6380" s="134"/>
      <c r="J6380" s="204"/>
      <c r="K6380" s="133"/>
      <c r="L6380" s="134"/>
      <c r="M6380" s="133"/>
      <c r="N6380" s="134"/>
      <c r="O6380" s="134"/>
      <c r="P6380" s="166"/>
      <c r="Q6380" s="164"/>
      <c r="R6380" s="165"/>
      <c r="S6380" s="138"/>
      <c r="T6380" s="138"/>
      <c r="U6380" s="138"/>
      <c r="V6380" s="138"/>
      <c r="W6380" s="166"/>
      <c r="X6380" s="135"/>
      <c r="Y6380" s="418">
        <f t="shared" si="906"/>
        <v>0</v>
      </c>
      <c r="Z6380" s="291">
        <f t="shared" si="907"/>
        <v>0</v>
      </c>
      <c r="AA6380" s="163"/>
      <c r="AB6380" s="177" t="str">
        <f t="shared" si="908"/>
        <v/>
      </c>
      <c r="AC6380" s="283" t="str">
        <f t="shared" si="909"/>
        <v/>
      </c>
      <c r="AD6380" s="283" t="str">
        <f t="shared" si="910"/>
        <v/>
      </c>
      <c r="AE6380" s="163"/>
      <c r="AF6380" s="162"/>
    </row>
    <row r="6381" spans="1:32">
      <c r="A6381" s="134">
        <v>6372</v>
      </c>
      <c r="B6381" s="136"/>
      <c r="C6381" s="146">
        <f t="shared" si="903"/>
        <v>0</v>
      </c>
      <c r="D6381" s="146">
        <f t="shared" si="904"/>
        <v>1</v>
      </c>
      <c r="E6381" s="146">
        <f t="shared" si="905"/>
        <v>1900</v>
      </c>
      <c r="F6381" s="137"/>
      <c r="G6381" s="287"/>
      <c r="H6381" s="137"/>
      <c r="I6381" s="134"/>
      <c r="J6381" s="204"/>
      <c r="K6381" s="133"/>
      <c r="L6381" s="134"/>
      <c r="M6381" s="133"/>
      <c r="N6381" s="134"/>
      <c r="O6381" s="134"/>
      <c r="P6381" s="166"/>
      <c r="Q6381" s="164"/>
      <c r="R6381" s="165"/>
      <c r="S6381" s="138"/>
      <c r="T6381" s="138"/>
      <c r="U6381" s="138"/>
      <c r="V6381" s="138"/>
      <c r="W6381" s="166"/>
      <c r="X6381" s="135"/>
      <c r="Y6381" s="418">
        <f t="shared" si="906"/>
        <v>0</v>
      </c>
      <c r="Z6381" s="291">
        <f t="shared" si="907"/>
        <v>0</v>
      </c>
      <c r="AA6381" s="163"/>
      <c r="AB6381" s="177" t="str">
        <f t="shared" si="908"/>
        <v/>
      </c>
      <c r="AC6381" s="283" t="str">
        <f t="shared" si="909"/>
        <v/>
      </c>
      <c r="AD6381" s="283" t="str">
        <f t="shared" si="910"/>
        <v/>
      </c>
      <c r="AE6381" s="163"/>
      <c r="AF6381" s="162"/>
    </row>
    <row r="6382" spans="1:32">
      <c r="A6382" s="134">
        <v>6373</v>
      </c>
      <c r="B6382" s="136"/>
      <c r="C6382" s="146">
        <f t="shared" si="903"/>
        <v>0</v>
      </c>
      <c r="D6382" s="146">
        <f t="shared" si="904"/>
        <v>1</v>
      </c>
      <c r="E6382" s="146">
        <f t="shared" si="905"/>
        <v>1900</v>
      </c>
      <c r="F6382" s="137"/>
      <c r="G6382" s="287"/>
      <c r="H6382" s="137"/>
      <c r="I6382" s="134"/>
      <c r="J6382" s="204"/>
      <c r="K6382" s="133"/>
      <c r="L6382" s="134"/>
      <c r="M6382" s="133"/>
      <c r="N6382" s="134"/>
      <c r="O6382" s="134"/>
      <c r="P6382" s="166"/>
      <c r="Q6382" s="164"/>
      <c r="R6382" s="165"/>
      <c r="S6382" s="138"/>
      <c r="T6382" s="138"/>
      <c r="U6382" s="138"/>
      <c r="V6382" s="138"/>
      <c r="W6382" s="166"/>
      <c r="X6382" s="135"/>
      <c r="Y6382" s="418">
        <f t="shared" si="906"/>
        <v>0</v>
      </c>
      <c r="Z6382" s="291">
        <f t="shared" si="907"/>
        <v>0</v>
      </c>
      <c r="AA6382" s="163"/>
      <c r="AB6382" s="177" t="str">
        <f t="shared" si="908"/>
        <v/>
      </c>
      <c r="AC6382" s="283" t="str">
        <f t="shared" si="909"/>
        <v/>
      </c>
      <c r="AD6382" s="283" t="str">
        <f t="shared" si="910"/>
        <v/>
      </c>
      <c r="AE6382" s="163"/>
      <c r="AF6382" s="162"/>
    </row>
    <row r="6383" spans="1:32">
      <c r="A6383" s="134">
        <v>6374</v>
      </c>
      <c r="B6383" s="136"/>
      <c r="C6383" s="146">
        <f t="shared" si="903"/>
        <v>0</v>
      </c>
      <c r="D6383" s="146">
        <f t="shared" si="904"/>
        <v>1</v>
      </c>
      <c r="E6383" s="146">
        <f t="shared" si="905"/>
        <v>1900</v>
      </c>
      <c r="F6383" s="137"/>
      <c r="G6383" s="287"/>
      <c r="H6383" s="137"/>
      <c r="I6383" s="134"/>
      <c r="J6383" s="204"/>
      <c r="K6383" s="133"/>
      <c r="L6383" s="134"/>
      <c r="M6383" s="133"/>
      <c r="N6383" s="134"/>
      <c r="O6383" s="134"/>
      <c r="P6383" s="166"/>
      <c r="Q6383" s="164"/>
      <c r="R6383" s="165"/>
      <c r="S6383" s="138"/>
      <c r="T6383" s="138"/>
      <c r="U6383" s="138"/>
      <c r="V6383" s="138"/>
      <c r="W6383" s="166"/>
      <c r="X6383" s="135"/>
      <c r="Y6383" s="418">
        <f t="shared" si="906"/>
        <v>0</v>
      </c>
      <c r="Z6383" s="291">
        <f t="shared" si="907"/>
        <v>0</v>
      </c>
      <c r="AA6383" s="163"/>
      <c r="AB6383" s="177" t="str">
        <f t="shared" si="908"/>
        <v/>
      </c>
      <c r="AC6383" s="283" t="str">
        <f t="shared" si="909"/>
        <v/>
      </c>
      <c r="AD6383" s="283" t="str">
        <f t="shared" si="910"/>
        <v/>
      </c>
      <c r="AE6383" s="163"/>
      <c r="AF6383" s="162"/>
    </row>
    <row r="6384" spans="1:32">
      <c r="A6384" s="134">
        <v>6375</v>
      </c>
      <c r="B6384" s="136"/>
      <c r="C6384" s="146">
        <f t="shared" si="903"/>
        <v>0</v>
      </c>
      <c r="D6384" s="146">
        <f t="shared" si="904"/>
        <v>1</v>
      </c>
      <c r="E6384" s="146">
        <f t="shared" si="905"/>
        <v>1900</v>
      </c>
      <c r="F6384" s="137"/>
      <c r="G6384" s="287"/>
      <c r="H6384" s="137"/>
      <c r="I6384" s="134"/>
      <c r="J6384" s="204"/>
      <c r="K6384" s="133"/>
      <c r="L6384" s="134"/>
      <c r="M6384" s="133"/>
      <c r="N6384" s="134"/>
      <c r="O6384" s="134"/>
      <c r="P6384" s="166"/>
      <c r="Q6384" s="164"/>
      <c r="R6384" s="165"/>
      <c r="S6384" s="138"/>
      <c r="T6384" s="138"/>
      <c r="U6384" s="138"/>
      <c r="V6384" s="138"/>
      <c r="W6384" s="166"/>
      <c r="X6384" s="135"/>
      <c r="Y6384" s="418">
        <f t="shared" si="906"/>
        <v>0</v>
      </c>
      <c r="Z6384" s="291">
        <f t="shared" si="907"/>
        <v>0</v>
      </c>
      <c r="AA6384" s="163"/>
      <c r="AB6384" s="177" t="str">
        <f t="shared" si="908"/>
        <v/>
      </c>
      <c r="AC6384" s="283" t="str">
        <f t="shared" si="909"/>
        <v/>
      </c>
      <c r="AD6384" s="283" t="str">
        <f t="shared" si="910"/>
        <v/>
      </c>
      <c r="AE6384" s="163"/>
      <c r="AF6384" s="162"/>
    </row>
    <row r="6385" spans="1:32">
      <c r="A6385" s="134">
        <v>6376</v>
      </c>
      <c r="B6385" s="136"/>
      <c r="C6385" s="146">
        <f t="shared" si="903"/>
        <v>0</v>
      </c>
      <c r="D6385" s="146">
        <f t="shared" si="904"/>
        <v>1</v>
      </c>
      <c r="E6385" s="146">
        <f t="shared" si="905"/>
        <v>1900</v>
      </c>
      <c r="F6385" s="137"/>
      <c r="G6385" s="287"/>
      <c r="H6385" s="137"/>
      <c r="I6385" s="134"/>
      <c r="J6385" s="204"/>
      <c r="K6385" s="133"/>
      <c r="L6385" s="134"/>
      <c r="M6385" s="133"/>
      <c r="N6385" s="134"/>
      <c r="O6385" s="134"/>
      <c r="P6385" s="166"/>
      <c r="Q6385" s="164"/>
      <c r="R6385" s="165"/>
      <c r="S6385" s="138"/>
      <c r="T6385" s="138"/>
      <c r="U6385" s="138"/>
      <c r="V6385" s="138"/>
      <c r="W6385" s="166"/>
      <c r="X6385" s="135"/>
      <c r="Y6385" s="418">
        <f t="shared" si="906"/>
        <v>0</v>
      </c>
      <c r="Z6385" s="291">
        <f t="shared" si="907"/>
        <v>0</v>
      </c>
      <c r="AA6385" s="163"/>
      <c r="AB6385" s="177" t="str">
        <f t="shared" si="908"/>
        <v/>
      </c>
      <c r="AC6385" s="283" t="str">
        <f t="shared" si="909"/>
        <v/>
      </c>
      <c r="AD6385" s="283" t="str">
        <f t="shared" si="910"/>
        <v/>
      </c>
      <c r="AE6385" s="163"/>
      <c r="AF6385" s="162"/>
    </row>
    <row r="6386" spans="1:32">
      <c r="A6386" s="134">
        <v>6377</v>
      </c>
      <c r="B6386" s="136"/>
      <c r="C6386" s="146">
        <f t="shared" si="903"/>
        <v>0</v>
      </c>
      <c r="D6386" s="146">
        <f t="shared" si="904"/>
        <v>1</v>
      </c>
      <c r="E6386" s="146">
        <f t="shared" si="905"/>
        <v>1900</v>
      </c>
      <c r="F6386" s="137"/>
      <c r="G6386" s="287"/>
      <c r="H6386" s="137"/>
      <c r="I6386" s="134"/>
      <c r="J6386" s="204"/>
      <c r="K6386" s="133"/>
      <c r="L6386" s="134"/>
      <c r="M6386" s="133"/>
      <c r="N6386" s="134"/>
      <c r="O6386" s="134"/>
      <c r="P6386" s="166"/>
      <c r="Q6386" s="164"/>
      <c r="R6386" s="165"/>
      <c r="S6386" s="138"/>
      <c r="T6386" s="138"/>
      <c r="U6386" s="138"/>
      <c r="V6386" s="138"/>
      <c r="W6386" s="166"/>
      <c r="X6386" s="135"/>
      <c r="Y6386" s="418">
        <f t="shared" si="906"/>
        <v>0</v>
      </c>
      <c r="Z6386" s="291">
        <f t="shared" si="907"/>
        <v>0</v>
      </c>
      <c r="AA6386" s="163"/>
      <c r="AB6386" s="177" t="str">
        <f t="shared" si="908"/>
        <v/>
      </c>
      <c r="AC6386" s="283" t="str">
        <f t="shared" si="909"/>
        <v/>
      </c>
      <c r="AD6386" s="283" t="str">
        <f t="shared" si="910"/>
        <v/>
      </c>
      <c r="AE6386" s="163"/>
      <c r="AF6386" s="162"/>
    </row>
    <row r="6387" spans="1:32">
      <c r="A6387" s="134">
        <v>6378</v>
      </c>
      <c r="B6387" s="136"/>
      <c r="C6387" s="146">
        <f t="shared" si="903"/>
        <v>0</v>
      </c>
      <c r="D6387" s="146">
        <f t="shared" si="904"/>
        <v>1</v>
      </c>
      <c r="E6387" s="146">
        <f t="shared" si="905"/>
        <v>1900</v>
      </c>
      <c r="F6387" s="137"/>
      <c r="G6387" s="287"/>
      <c r="H6387" s="137"/>
      <c r="I6387" s="134"/>
      <c r="J6387" s="204"/>
      <c r="K6387" s="133"/>
      <c r="L6387" s="134"/>
      <c r="M6387" s="133"/>
      <c r="N6387" s="134"/>
      <c r="O6387" s="134"/>
      <c r="P6387" s="166"/>
      <c r="Q6387" s="164"/>
      <c r="R6387" s="165"/>
      <c r="S6387" s="138"/>
      <c r="T6387" s="138"/>
      <c r="U6387" s="138"/>
      <c r="V6387" s="138"/>
      <c r="W6387" s="166"/>
      <c r="X6387" s="135"/>
      <c r="Y6387" s="418">
        <f t="shared" si="906"/>
        <v>0</v>
      </c>
      <c r="Z6387" s="291">
        <f t="shared" si="907"/>
        <v>0</v>
      </c>
      <c r="AA6387" s="163"/>
      <c r="AB6387" s="177" t="str">
        <f t="shared" si="908"/>
        <v/>
      </c>
      <c r="AC6387" s="283" t="str">
        <f t="shared" si="909"/>
        <v/>
      </c>
      <c r="AD6387" s="283" t="str">
        <f t="shared" si="910"/>
        <v/>
      </c>
      <c r="AE6387" s="163"/>
      <c r="AF6387" s="162"/>
    </row>
    <row r="6388" spans="1:32">
      <c r="A6388" s="134">
        <v>6379</v>
      </c>
      <c r="B6388" s="136"/>
      <c r="C6388" s="146">
        <f t="shared" si="903"/>
        <v>0</v>
      </c>
      <c r="D6388" s="146">
        <f t="shared" si="904"/>
        <v>1</v>
      </c>
      <c r="E6388" s="146">
        <f t="shared" si="905"/>
        <v>1900</v>
      </c>
      <c r="F6388" s="137"/>
      <c r="G6388" s="287"/>
      <c r="H6388" s="137"/>
      <c r="I6388" s="134"/>
      <c r="J6388" s="204"/>
      <c r="K6388" s="133"/>
      <c r="L6388" s="134"/>
      <c r="M6388" s="133"/>
      <c r="N6388" s="134"/>
      <c r="O6388" s="134"/>
      <c r="P6388" s="166"/>
      <c r="Q6388" s="164"/>
      <c r="R6388" s="165"/>
      <c r="S6388" s="138"/>
      <c r="T6388" s="138"/>
      <c r="U6388" s="138"/>
      <c r="V6388" s="138"/>
      <c r="W6388" s="166"/>
      <c r="X6388" s="135"/>
      <c r="Y6388" s="418">
        <f t="shared" si="906"/>
        <v>0</v>
      </c>
      <c r="Z6388" s="291">
        <f t="shared" si="907"/>
        <v>0</v>
      </c>
      <c r="AA6388" s="163"/>
      <c r="AB6388" s="177" t="str">
        <f t="shared" si="908"/>
        <v/>
      </c>
      <c r="AC6388" s="283" t="str">
        <f t="shared" si="909"/>
        <v/>
      </c>
      <c r="AD6388" s="283" t="str">
        <f t="shared" si="910"/>
        <v/>
      </c>
      <c r="AE6388" s="163"/>
      <c r="AF6388" s="162"/>
    </row>
    <row r="6389" spans="1:32">
      <c r="A6389" s="134">
        <v>6380</v>
      </c>
      <c r="B6389" s="136"/>
      <c r="C6389" s="146">
        <f t="shared" si="903"/>
        <v>0</v>
      </c>
      <c r="D6389" s="146">
        <f t="shared" si="904"/>
        <v>1</v>
      </c>
      <c r="E6389" s="146">
        <f t="shared" si="905"/>
        <v>1900</v>
      </c>
      <c r="F6389" s="137"/>
      <c r="G6389" s="287"/>
      <c r="H6389" s="137"/>
      <c r="I6389" s="134"/>
      <c r="J6389" s="204"/>
      <c r="K6389" s="133"/>
      <c r="L6389" s="134"/>
      <c r="M6389" s="133"/>
      <c r="N6389" s="134"/>
      <c r="O6389" s="134"/>
      <c r="P6389" s="166"/>
      <c r="Q6389" s="164"/>
      <c r="R6389" s="165"/>
      <c r="S6389" s="138"/>
      <c r="T6389" s="138"/>
      <c r="U6389" s="138"/>
      <c r="V6389" s="138"/>
      <c r="W6389" s="166"/>
      <c r="X6389" s="135"/>
      <c r="Y6389" s="418">
        <f t="shared" si="906"/>
        <v>0</v>
      </c>
      <c r="Z6389" s="291">
        <f t="shared" si="907"/>
        <v>0</v>
      </c>
      <c r="AA6389" s="163"/>
      <c r="AB6389" s="177" t="str">
        <f t="shared" si="908"/>
        <v/>
      </c>
      <c r="AC6389" s="283" t="str">
        <f t="shared" si="909"/>
        <v/>
      </c>
      <c r="AD6389" s="283" t="str">
        <f t="shared" si="910"/>
        <v/>
      </c>
      <c r="AE6389" s="163"/>
      <c r="AF6389" s="162"/>
    </row>
    <row r="6390" spans="1:32">
      <c r="A6390" s="134">
        <v>6381</v>
      </c>
      <c r="B6390" s="136"/>
      <c r="C6390" s="146">
        <f t="shared" si="903"/>
        <v>0</v>
      </c>
      <c r="D6390" s="146">
        <f t="shared" si="904"/>
        <v>1</v>
      </c>
      <c r="E6390" s="146">
        <f t="shared" si="905"/>
        <v>1900</v>
      </c>
      <c r="F6390" s="137"/>
      <c r="G6390" s="287"/>
      <c r="H6390" s="137"/>
      <c r="I6390" s="134"/>
      <c r="J6390" s="204"/>
      <c r="K6390" s="133"/>
      <c r="L6390" s="134"/>
      <c r="M6390" s="133"/>
      <c r="N6390" s="134"/>
      <c r="O6390" s="134"/>
      <c r="P6390" s="166"/>
      <c r="Q6390" s="164"/>
      <c r="R6390" s="165"/>
      <c r="S6390" s="138"/>
      <c r="T6390" s="138"/>
      <c r="U6390" s="138"/>
      <c r="V6390" s="138"/>
      <c r="W6390" s="166"/>
      <c r="X6390" s="135"/>
      <c r="Y6390" s="418">
        <f t="shared" si="906"/>
        <v>0</v>
      </c>
      <c r="Z6390" s="291">
        <f t="shared" si="907"/>
        <v>0</v>
      </c>
      <c r="AA6390" s="163"/>
      <c r="AB6390" s="177" t="str">
        <f t="shared" si="908"/>
        <v/>
      </c>
      <c r="AC6390" s="283" t="str">
        <f t="shared" si="909"/>
        <v/>
      </c>
      <c r="AD6390" s="283" t="str">
        <f t="shared" si="910"/>
        <v/>
      </c>
      <c r="AE6390" s="163"/>
      <c r="AF6390" s="162"/>
    </row>
    <row r="6391" spans="1:32">
      <c r="A6391" s="134">
        <v>6382</v>
      </c>
      <c r="B6391" s="136"/>
      <c r="C6391" s="146">
        <f t="shared" si="903"/>
        <v>0</v>
      </c>
      <c r="D6391" s="146">
        <f t="shared" si="904"/>
        <v>1</v>
      </c>
      <c r="E6391" s="146">
        <f t="shared" si="905"/>
        <v>1900</v>
      </c>
      <c r="F6391" s="137"/>
      <c r="G6391" s="287"/>
      <c r="H6391" s="137"/>
      <c r="I6391" s="134"/>
      <c r="J6391" s="204"/>
      <c r="K6391" s="133"/>
      <c r="L6391" s="134"/>
      <c r="M6391" s="133"/>
      <c r="N6391" s="134"/>
      <c r="O6391" s="134"/>
      <c r="P6391" s="166"/>
      <c r="Q6391" s="164"/>
      <c r="R6391" s="165"/>
      <c r="S6391" s="138"/>
      <c r="T6391" s="138"/>
      <c r="U6391" s="138"/>
      <c r="V6391" s="138"/>
      <c r="W6391" s="166"/>
      <c r="X6391" s="135"/>
      <c r="Y6391" s="418">
        <f t="shared" si="906"/>
        <v>0</v>
      </c>
      <c r="Z6391" s="291">
        <f t="shared" si="907"/>
        <v>0</v>
      </c>
      <c r="AA6391" s="163"/>
      <c r="AB6391" s="177" t="str">
        <f t="shared" si="908"/>
        <v/>
      </c>
      <c r="AC6391" s="283" t="str">
        <f t="shared" si="909"/>
        <v/>
      </c>
      <c r="AD6391" s="283" t="str">
        <f t="shared" si="910"/>
        <v/>
      </c>
      <c r="AE6391" s="163"/>
      <c r="AF6391" s="162"/>
    </row>
    <row r="6392" spans="1:32">
      <c r="A6392" s="134">
        <v>6383</v>
      </c>
      <c r="B6392" s="136"/>
      <c r="C6392" s="146">
        <f t="shared" si="903"/>
        <v>0</v>
      </c>
      <c r="D6392" s="146">
        <f t="shared" si="904"/>
        <v>1</v>
      </c>
      <c r="E6392" s="146">
        <f t="shared" si="905"/>
        <v>1900</v>
      </c>
      <c r="F6392" s="137"/>
      <c r="G6392" s="287"/>
      <c r="H6392" s="137"/>
      <c r="I6392" s="134"/>
      <c r="J6392" s="204"/>
      <c r="K6392" s="133"/>
      <c r="L6392" s="134"/>
      <c r="M6392" s="133"/>
      <c r="N6392" s="134"/>
      <c r="O6392" s="134"/>
      <c r="P6392" s="166"/>
      <c r="Q6392" s="164"/>
      <c r="R6392" s="165"/>
      <c r="S6392" s="138"/>
      <c r="T6392" s="138"/>
      <c r="U6392" s="138"/>
      <c r="V6392" s="138"/>
      <c r="W6392" s="166"/>
      <c r="X6392" s="135"/>
      <c r="Y6392" s="418">
        <f t="shared" si="906"/>
        <v>0</v>
      </c>
      <c r="Z6392" s="291">
        <f t="shared" si="907"/>
        <v>0</v>
      </c>
      <c r="AA6392" s="163"/>
      <c r="AB6392" s="177" t="str">
        <f t="shared" si="908"/>
        <v/>
      </c>
      <c r="AC6392" s="283" t="str">
        <f t="shared" si="909"/>
        <v/>
      </c>
      <c r="AD6392" s="283" t="str">
        <f t="shared" si="910"/>
        <v/>
      </c>
      <c r="AE6392" s="163"/>
      <c r="AF6392" s="162"/>
    </row>
    <row r="6393" spans="1:32">
      <c r="A6393" s="134">
        <v>6384</v>
      </c>
      <c r="B6393" s="136"/>
      <c r="C6393" s="146">
        <f t="shared" si="903"/>
        <v>0</v>
      </c>
      <c r="D6393" s="146">
        <f t="shared" si="904"/>
        <v>1</v>
      </c>
      <c r="E6393" s="146">
        <f t="shared" si="905"/>
        <v>1900</v>
      </c>
      <c r="F6393" s="137"/>
      <c r="G6393" s="287"/>
      <c r="H6393" s="137"/>
      <c r="I6393" s="134"/>
      <c r="J6393" s="204"/>
      <c r="K6393" s="133"/>
      <c r="L6393" s="134"/>
      <c r="M6393" s="133"/>
      <c r="N6393" s="134"/>
      <c r="O6393" s="134"/>
      <c r="P6393" s="166"/>
      <c r="Q6393" s="164"/>
      <c r="R6393" s="165"/>
      <c r="S6393" s="138"/>
      <c r="T6393" s="138"/>
      <c r="U6393" s="138"/>
      <c r="V6393" s="138"/>
      <c r="W6393" s="166"/>
      <c r="X6393" s="135"/>
      <c r="Y6393" s="418">
        <f t="shared" si="906"/>
        <v>0</v>
      </c>
      <c r="Z6393" s="291">
        <f t="shared" si="907"/>
        <v>0</v>
      </c>
      <c r="AA6393" s="163"/>
      <c r="AB6393" s="177" t="str">
        <f t="shared" si="908"/>
        <v/>
      </c>
      <c r="AC6393" s="283" t="str">
        <f t="shared" si="909"/>
        <v/>
      </c>
      <c r="AD6393" s="283" t="str">
        <f t="shared" si="910"/>
        <v/>
      </c>
      <c r="AE6393" s="163"/>
      <c r="AF6393" s="162"/>
    </row>
    <row r="6394" spans="1:32">
      <c r="A6394" s="134">
        <v>6385</v>
      </c>
      <c r="B6394" s="136"/>
      <c r="C6394" s="146">
        <f t="shared" si="903"/>
        <v>0</v>
      </c>
      <c r="D6394" s="146">
        <f t="shared" si="904"/>
        <v>1</v>
      </c>
      <c r="E6394" s="146">
        <f t="shared" si="905"/>
        <v>1900</v>
      </c>
      <c r="F6394" s="137"/>
      <c r="G6394" s="287"/>
      <c r="H6394" s="137"/>
      <c r="I6394" s="134"/>
      <c r="J6394" s="204"/>
      <c r="K6394" s="133"/>
      <c r="L6394" s="134"/>
      <c r="M6394" s="133"/>
      <c r="N6394" s="134"/>
      <c r="O6394" s="134"/>
      <c r="P6394" s="166"/>
      <c r="Q6394" s="164"/>
      <c r="R6394" s="165"/>
      <c r="S6394" s="138"/>
      <c r="T6394" s="138"/>
      <c r="U6394" s="138"/>
      <c r="V6394" s="138"/>
      <c r="W6394" s="166"/>
      <c r="X6394" s="135"/>
      <c r="Y6394" s="418">
        <f t="shared" si="906"/>
        <v>0</v>
      </c>
      <c r="Z6394" s="291">
        <f t="shared" si="907"/>
        <v>0</v>
      </c>
      <c r="AA6394" s="163"/>
      <c r="AB6394" s="177" t="str">
        <f t="shared" si="908"/>
        <v/>
      </c>
      <c r="AC6394" s="283" t="str">
        <f t="shared" si="909"/>
        <v/>
      </c>
      <c r="AD6394" s="283" t="str">
        <f t="shared" si="910"/>
        <v/>
      </c>
      <c r="AE6394" s="163"/>
      <c r="AF6394" s="162"/>
    </row>
    <row r="6395" spans="1:32">
      <c r="A6395" s="134">
        <v>6386</v>
      </c>
      <c r="B6395" s="136"/>
      <c r="C6395" s="146">
        <f t="shared" si="903"/>
        <v>0</v>
      </c>
      <c r="D6395" s="146">
        <f t="shared" si="904"/>
        <v>1</v>
      </c>
      <c r="E6395" s="146">
        <f t="shared" si="905"/>
        <v>1900</v>
      </c>
      <c r="F6395" s="137"/>
      <c r="G6395" s="287"/>
      <c r="H6395" s="137"/>
      <c r="I6395" s="134"/>
      <c r="J6395" s="204"/>
      <c r="K6395" s="133"/>
      <c r="L6395" s="134"/>
      <c r="M6395" s="133"/>
      <c r="N6395" s="134"/>
      <c r="O6395" s="134"/>
      <c r="P6395" s="166"/>
      <c r="Q6395" s="164"/>
      <c r="R6395" s="165"/>
      <c r="S6395" s="138"/>
      <c r="T6395" s="138"/>
      <c r="U6395" s="138"/>
      <c r="V6395" s="138"/>
      <c r="W6395" s="166"/>
      <c r="X6395" s="135"/>
      <c r="Y6395" s="418">
        <f t="shared" si="906"/>
        <v>0</v>
      </c>
      <c r="Z6395" s="291">
        <f t="shared" si="907"/>
        <v>0</v>
      </c>
      <c r="AA6395" s="163"/>
      <c r="AB6395" s="177" t="str">
        <f t="shared" si="908"/>
        <v/>
      </c>
      <c r="AC6395" s="283" t="str">
        <f t="shared" si="909"/>
        <v/>
      </c>
      <c r="AD6395" s="283" t="str">
        <f t="shared" si="910"/>
        <v/>
      </c>
      <c r="AE6395" s="163"/>
      <c r="AF6395" s="162"/>
    </row>
    <row r="6396" spans="1:32">
      <c r="A6396" s="134">
        <v>6387</v>
      </c>
      <c r="B6396" s="136"/>
      <c r="C6396" s="146">
        <f t="shared" si="903"/>
        <v>0</v>
      </c>
      <c r="D6396" s="146">
        <f t="shared" si="904"/>
        <v>1</v>
      </c>
      <c r="E6396" s="146">
        <f t="shared" si="905"/>
        <v>1900</v>
      </c>
      <c r="F6396" s="137"/>
      <c r="G6396" s="287"/>
      <c r="H6396" s="137"/>
      <c r="I6396" s="134"/>
      <c r="J6396" s="204"/>
      <c r="K6396" s="133"/>
      <c r="L6396" s="134"/>
      <c r="M6396" s="133"/>
      <c r="N6396" s="134"/>
      <c r="O6396" s="134"/>
      <c r="P6396" s="166"/>
      <c r="Q6396" s="164"/>
      <c r="R6396" s="165"/>
      <c r="S6396" s="138"/>
      <c r="T6396" s="138"/>
      <c r="U6396" s="138"/>
      <c r="V6396" s="138"/>
      <c r="W6396" s="166"/>
      <c r="X6396" s="135"/>
      <c r="Y6396" s="418">
        <f t="shared" si="906"/>
        <v>0</v>
      </c>
      <c r="Z6396" s="291">
        <f t="shared" si="907"/>
        <v>0</v>
      </c>
      <c r="AA6396" s="163"/>
      <c r="AB6396" s="177" t="str">
        <f t="shared" si="908"/>
        <v/>
      </c>
      <c r="AC6396" s="283" t="str">
        <f t="shared" si="909"/>
        <v/>
      </c>
      <c r="AD6396" s="283" t="str">
        <f t="shared" si="910"/>
        <v/>
      </c>
      <c r="AE6396" s="163"/>
      <c r="AF6396" s="162"/>
    </row>
    <row r="6397" spans="1:32">
      <c r="A6397" s="134">
        <v>6388</v>
      </c>
      <c r="B6397" s="136"/>
      <c r="C6397" s="146">
        <f t="shared" si="903"/>
        <v>0</v>
      </c>
      <c r="D6397" s="146">
        <f t="shared" si="904"/>
        <v>1</v>
      </c>
      <c r="E6397" s="146">
        <f t="shared" si="905"/>
        <v>1900</v>
      </c>
      <c r="F6397" s="137"/>
      <c r="G6397" s="287"/>
      <c r="H6397" s="137"/>
      <c r="I6397" s="134"/>
      <c r="J6397" s="204"/>
      <c r="K6397" s="133"/>
      <c r="L6397" s="134"/>
      <c r="M6397" s="133"/>
      <c r="N6397" s="134"/>
      <c r="O6397" s="134"/>
      <c r="P6397" s="166"/>
      <c r="Q6397" s="164"/>
      <c r="R6397" s="165"/>
      <c r="S6397" s="138"/>
      <c r="T6397" s="138"/>
      <c r="U6397" s="138"/>
      <c r="V6397" s="138"/>
      <c r="W6397" s="166"/>
      <c r="X6397" s="135"/>
      <c r="Y6397" s="418">
        <f t="shared" si="906"/>
        <v>0</v>
      </c>
      <c r="Z6397" s="291">
        <f t="shared" si="907"/>
        <v>0</v>
      </c>
      <c r="AA6397" s="163"/>
      <c r="AB6397" s="177" t="str">
        <f t="shared" si="908"/>
        <v/>
      </c>
      <c r="AC6397" s="283" t="str">
        <f t="shared" si="909"/>
        <v/>
      </c>
      <c r="AD6397" s="283" t="str">
        <f t="shared" si="910"/>
        <v/>
      </c>
      <c r="AE6397" s="163"/>
      <c r="AF6397" s="162"/>
    </row>
    <row r="6398" spans="1:32">
      <c r="A6398" s="134">
        <v>6389</v>
      </c>
      <c r="B6398" s="136"/>
      <c r="C6398" s="146">
        <f t="shared" si="903"/>
        <v>0</v>
      </c>
      <c r="D6398" s="146">
        <f t="shared" si="904"/>
        <v>1</v>
      </c>
      <c r="E6398" s="146">
        <f t="shared" si="905"/>
        <v>1900</v>
      </c>
      <c r="F6398" s="137"/>
      <c r="G6398" s="287"/>
      <c r="H6398" s="137"/>
      <c r="I6398" s="134"/>
      <c r="J6398" s="204"/>
      <c r="K6398" s="133"/>
      <c r="L6398" s="134"/>
      <c r="M6398" s="133"/>
      <c r="N6398" s="134"/>
      <c r="O6398" s="134"/>
      <c r="P6398" s="166"/>
      <c r="Q6398" s="164"/>
      <c r="R6398" s="165"/>
      <c r="S6398" s="138"/>
      <c r="T6398" s="138"/>
      <c r="U6398" s="138"/>
      <c r="V6398" s="138"/>
      <c r="W6398" s="166"/>
      <c r="X6398" s="135"/>
      <c r="Y6398" s="418">
        <f t="shared" si="906"/>
        <v>0</v>
      </c>
      <c r="Z6398" s="291">
        <f t="shared" si="907"/>
        <v>0</v>
      </c>
      <c r="AA6398" s="163"/>
      <c r="AB6398" s="177" t="str">
        <f t="shared" si="908"/>
        <v/>
      </c>
      <c r="AC6398" s="283" t="str">
        <f t="shared" si="909"/>
        <v/>
      </c>
      <c r="AD6398" s="283" t="str">
        <f t="shared" si="910"/>
        <v/>
      </c>
      <c r="AE6398" s="163"/>
      <c r="AF6398" s="162"/>
    </row>
    <row r="6399" spans="1:32">
      <c r="A6399" s="134">
        <v>6390</v>
      </c>
      <c r="B6399" s="136"/>
      <c r="C6399" s="146">
        <f t="shared" si="903"/>
        <v>0</v>
      </c>
      <c r="D6399" s="146">
        <f t="shared" si="904"/>
        <v>1</v>
      </c>
      <c r="E6399" s="146">
        <f t="shared" si="905"/>
        <v>1900</v>
      </c>
      <c r="F6399" s="137"/>
      <c r="G6399" s="287"/>
      <c r="H6399" s="137"/>
      <c r="I6399" s="134"/>
      <c r="J6399" s="204"/>
      <c r="K6399" s="133"/>
      <c r="L6399" s="134"/>
      <c r="M6399" s="133"/>
      <c r="N6399" s="134"/>
      <c r="O6399" s="134"/>
      <c r="P6399" s="166"/>
      <c r="Q6399" s="164"/>
      <c r="R6399" s="165"/>
      <c r="S6399" s="138"/>
      <c r="T6399" s="138"/>
      <c r="U6399" s="138"/>
      <c r="V6399" s="138"/>
      <c r="W6399" s="166"/>
      <c r="X6399" s="135"/>
      <c r="Y6399" s="418">
        <f t="shared" si="906"/>
        <v>0</v>
      </c>
      <c r="Z6399" s="291">
        <f t="shared" si="907"/>
        <v>0</v>
      </c>
      <c r="AA6399" s="163"/>
      <c r="AB6399" s="177" t="str">
        <f t="shared" si="908"/>
        <v/>
      </c>
      <c r="AC6399" s="283" t="str">
        <f t="shared" si="909"/>
        <v/>
      </c>
      <c r="AD6399" s="283" t="str">
        <f t="shared" si="910"/>
        <v/>
      </c>
      <c r="AE6399" s="163"/>
      <c r="AF6399" s="162"/>
    </row>
    <row r="6400" spans="1:32">
      <c r="A6400" s="134">
        <v>6391</v>
      </c>
      <c r="B6400" s="136"/>
      <c r="C6400" s="146">
        <f t="shared" si="903"/>
        <v>0</v>
      </c>
      <c r="D6400" s="146">
        <f t="shared" si="904"/>
        <v>1</v>
      </c>
      <c r="E6400" s="146">
        <f t="shared" si="905"/>
        <v>1900</v>
      </c>
      <c r="F6400" s="137"/>
      <c r="G6400" s="287"/>
      <c r="H6400" s="137"/>
      <c r="I6400" s="134"/>
      <c r="J6400" s="204"/>
      <c r="K6400" s="133"/>
      <c r="L6400" s="134"/>
      <c r="M6400" s="133"/>
      <c r="N6400" s="134"/>
      <c r="O6400" s="134"/>
      <c r="P6400" s="166"/>
      <c r="Q6400" s="164"/>
      <c r="R6400" s="165"/>
      <c r="S6400" s="138"/>
      <c r="T6400" s="138"/>
      <c r="U6400" s="138"/>
      <c r="V6400" s="138"/>
      <c r="W6400" s="166"/>
      <c r="X6400" s="135"/>
      <c r="Y6400" s="418">
        <f t="shared" si="906"/>
        <v>0</v>
      </c>
      <c r="Z6400" s="291">
        <f t="shared" si="907"/>
        <v>0</v>
      </c>
      <c r="AA6400" s="163"/>
      <c r="AB6400" s="177" t="str">
        <f t="shared" si="908"/>
        <v/>
      </c>
      <c r="AC6400" s="283" t="str">
        <f t="shared" si="909"/>
        <v/>
      </c>
      <c r="AD6400" s="283" t="str">
        <f t="shared" si="910"/>
        <v/>
      </c>
      <c r="AE6400" s="163"/>
      <c r="AF6400" s="162"/>
    </row>
    <row r="6401" spans="1:32">
      <c r="A6401" s="134">
        <v>6392</v>
      </c>
      <c r="B6401" s="136"/>
      <c r="C6401" s="146">
        <f t="shared" si="903"/>
        <v>0</v>
      </c>
      <c r="D6401" s="146">
        <f t="shared" si="904"/>
        <v>1</v>
      </c>
      <c r="E6401" s="146">
        <f t="shared" si="905"/>
        <v>1900</v>
      </c>
      <c r="F6401" s="137"/>
      <c r="G6401" s="287"/>
      <c r="H6401" s="137"/>
      <c r="I6401" s="134"/>
      <c r="J6401" s="204"/>
      <c r="K6401" s="133"/>
      <c r="L6401" s="134"/>
      <c r="M6401" s="133"/>
      <c r="N6401" s="134"/>
      <c r="O6401" s="134"/>
      <c r="P6401" s="166"/>
      <c r="Q6401" s="164"/>
      <c r="R6401" s="165"/>
      <c r="S6401" s="138"/>
      <c r="T6401" s="138"/>
      <c r="U6401" s="138"/>
      <c r="V6401" s="138"/>
      <c r="W6401" s="166"/>
      <c r="X6401" s="135"/>
      <c r="Y6401" s="418">
        <f t="shared" si="906"/>
        <v>0</v>
      </c>
      <c r="Z6401" s="291">
        <f t="shared" si="907"/>
        <v>0</v>
      </c>
      <c r="AA6401" s="163"/>
      <c r="AB6401" s="177" t="str">
        <f t="shared" si="908"/>
        <v/>
      </c>
      <c r="AC6401" s="283" t="str">
        <f t="shared" si="909"/>
        <v/>
      </c>
      <c r="AD6401" s="283" t="str">
        <f t="shared" si="910"/>
        <v/>
      </c>
      <c r="AE6401" s="163"/>
      <c r="AF6401" s="162"/>
    </row>
    <row r="6402" spans="1:32">
      <c r="A6402" s="134">
        <v>6393</v>
      </c>
      <c r="B6402" s="136"/>
      <c r="C6402" s="146">
        <f t="shared" si="903"/>
        <v>0</v>
      </c>
      <c r="D6402" s="146">
        <f t="shared" si="904"/>
        <v>1</v>
      </c>
      <c r="E6402" s="146">
        <f t="shared" si="905"/>
        <v>1900</v>
      </c>
      <c r="F6402" s="137"/>
      <c r="G6402" s="287"/>
      <c r="H6402" s="137"/>
      <c r="I6402" s="134"/>
      <c r="J6402" s="204"/>
      <c r="K6402" s="133"/>
      <c r="L6402" s="134"/>
      <c r="M6402" s="133"/>
      <c r="N6402" s="134"/>
      <c r="O6402" s="134"/>
      <c r="P6402" s="166"/>
      <c r="Q6402" s="164"/>
      <c r="R6402" s="165"/>
      <c r="S6402" s="138"/>
      <c r="T6402" s="138"/>
      <c r="U6402" s="138"/>
      <c r="V6402" s="138"/>
      <c r="W6402" s="166"/>
      <c r="X6402" s="135"/>
      <c r="Y6402" s="418">
        <f t="shared" si="906"/>
        <v>0</v>
      </c>
      <c r="Z6402" s="291">
        <f t="shared" si="907"/>
        <v>0</v>
      </c>
      <c r="AA6402" s="163"/>
      <c r="AB6402" s="177" t="str">
        <f t="shared" si="908"/>
        <v/>
      </c>
      <c r="AC6402" s="283" t="str">
        <f t="shared" si="909"/>
        <v/>
      </c>
      <c r="AD6402" s="283" t="str">
        <f t="shared" si="910"/>
        <v/>
      </c>
      <c r="AE6402" s="163"/>
      <c r="AF6402" s="162"/>
    </row>
    <row r="6403" spans="1:32">
      <c r="A6403" s="134">
        <v>6394</v>
      </c>
      <c r="B6403" s="136"/>
      <c r="C6403" s="146">
        <f t="shared" si="903"/>
        <v>0</v>
      </c>
      <c r="D6403" s="146">
        <f t="shared" si="904"/>
        <v>1</v>
      </c>
      <c r="E6403" s="146">
        <f t="shared" si="905"/>
        <v>1900</v>
      </c>
      <c r="F6403" s="137"/>
      <c r="G6403" s="287"/>
      <c r="H6403" s="137"/>
      <c r="I6403" s="134"/>
      <c r="J6403" s="204"/>
      <c r="K6403" s="133"/>
      <c r="L6403" s="134"/>
      <c r="M6403" s="133"/>
      <c r="N6403" s="134"/>
      <c r="O6403" s="134"/>
      <c r="P6403" s="166"/>
      <c r="Q6403" s="164"/>
      <c r="R6403" s="165"/>
      <c r="S6403" s="138"/>
      <c r="T6403" s="138"/>
      <c r="U6403" s="138"/>
      <c r="V6403" s="138"/>
      <c r="W6403" s="166"/>
      <c r="X6403" s="135"/>
      <c r="Y6403" s="418">
        <f t="shared" si="906"/>
        <v>0</v>
      </c>
      <c r="Z6403" s="291">
        <f t="shared" si="907"/>
        <v>0</v>
      </c>
      <c r="AA6403" s="163"/>
      <c r="AB6403" s="177" t="str">
        <f t="shared" si="908"/>
        <v/>
      </c>
      <c r="AC6403" s="283" t="str">
        <f t="shared" si="909"/>
        <v/>
      </c>
      <c r="AD6403" s="283" t="str">
        <f t="shared" si="910"/>
        <v/>
      </c>
      <c r="AE6403" s="163"/>
      <c r="AF6403" s="162"/>
    </row>
    <row r="6404" spans="1:32">
      <c r="A6404" s="134">
        <v>6395</v>
      </c>
      <c r="B6404" s="136"/>
      <c r="C6404" s="146">
        <f t="shared" si="903"/>
        <v>0</v>
      </c>
      <c r="D6404" s="146">
        <f t="shared" si="904"/>
        <v>1</v>
      </c>
      <c r="E6404" s="146">
        <f t="shared" si="905"/>
        <v>1900</v>
      </c>
      <c r="F6404" s="137"/>
      <c r="G6404" s="287"/>
      <c r="H6404" s="137"/>
      <c r="I6404" s="134"/>
      <c r="J6404" s="204"/>
      <c r="K6404" s="133"/>
      <c r="L6404" s="134"/>
      <c r="M6404" s="133"/>
      <c r="N6404" s="134"/>
      <c r="O6404" s="134"/>
      <c r="P6404" s="166"/>
      <c r="Q6404" s="164"/>
      <c r="R6404" s="165"/>
      <c r="S6404" s="138"/>
      <c r="T6404" s="138"/>
      <c r="U6404" s="138"/>
      <c r="V6404" s="138"/>
      <c r="W6404" s="166"/>
      <c r="X6404" s="135"/>
      <c r="Y6404" s="418">
        <f t="shared" si="906"/>
        <v>0</v>
      </c>
      <c r="Z6404" s="291">
        <f t="shared" si="907"/>
        <v>0</v>
      </c>
      <c r="AA6404" s="163"/>
      <c r="AB6404" s="177" t="str">
        <f t="shared" si="908"/>
        <v/>
      </c>
      <c r="AC6404" s="283" t="str">
        <f t="shared" si="909"/>
        <v/>
      </c>
      <c r="AD6404" s="283" t="str">
        <f t="shared" si="910"/>
        <v/>
      </c>
      <c r="AE6404" s="163"/>
      <c r="AF6404" s="162"/>
    </row>
    <row r="6405" spans="1:32">
      <c r="A6405" s="134">
        <v>6396</v>
      </c>
      <c r="B6405" s="136"/>
      <c r="C6405" s="146">
        <f t="shared" si="903"/>
        <v>0</v>
      </c>
      <c r="D6405" s="146">
        <f t="shared" si="904"/>
        <v>1</v>
      </c>
      <c r="E6405" s="146">
        <f t="shared" si="905"/>
        <v>1900</v>
      </c>
      <c r="F6405" s="137"/>
      <c r="G6405" s="287"/>
      <c r="H6405" s="137"/>
      <c r="I6405" s="134"/>
      <c r="J6405" s="204"/>
      <c r="K6405" s="133"/>
      <c r="L6405" s="134"/>
      <c r="M6405" s="133"/>
      <c r="N6405" s="134"/>
      <c r="O6405" s="134"/>
      <c r="P6405" s="166"/>
      <c r="Q6405" s="164"/>
      <c r="R6405" s="165"/>
      <c r="S6405" s="138"/>
      <c r="T6405" s="138"/>
      <c r="U6405" s="138"/>
      <c r="V6405" s="138"/>
      <c r="W6405" s="166"/>
      <c r="X6405" s="135"/>
      <c r="Y6405" s="418">
        <f t="shared" si="906"/>
        <v>0</v>
      </c>
      <c r="Z6405" s="291">
        <f t="shared" si="907"/>
        <v>0</v>
      </c>
      <c r="AA6405" s="163"/>
      <c r="AB6405" s="177" t="str">
        <f t="shared" si="908"/>
        <v/>
      </c>
      <c r="AC6405" s="283" t="str">
        <f t="shared" si="909"/>
        <v/>
      </c>
      <c r="AD6405" s="283" t="str">
        <f t="shared" si="910"/>
        <v/>
      </c>
      <c r="AE6405" s="163"/>
      <c r="AF6405" s="162"/>
    </row>
    <row r="6406" spans="1:32">
      <c r="A6406" s="134">
        <v>6397</v>
      </c>
      <c r="B6406" s="136"/>
      <c r="C6406" s="146">
        <f t="shared" si="903"/>
        <v>0</v>
      </c>
      <c r="D6406" s="146">
        <f t="shared" si="904"/>
        <v>1</v>
      </c>
      <c r="E6406" s="146">
        <f t="shared" si="905"/>
        <v>1900</v>
      </c>
      <c r="F6406" s="137"/>
      <c r="G6406" s="287"/>
      <c r="H6406" s="137"/>
      <c r="I6406" s="134"/>
      <c r="J6406" s="204"/>
      <c r="K6406" s="133"/>
      <c r="L6406" s="134"/>
      <c r="M6406" s="133"/>
      <c r="N6406" s="134"/>
      <c r="O6406" s="134"/>
      <c r="P6406" s="166"/>
      <c r="Q6406" s="164"/>
      <c r="R6406" s="165"/>
      <c r="S6406" s="138"/>
      <c r="T6406" s="138"/>
      <c r="U6406" s="138"/>
      <c r="V6406" s="138"/>
      <c r="W6406" s="166"/>
      <c r="X6406" s="135"/>
      <c r="Y6406" s="418">
        <f t="shared" si="906"/>
        <v>0</v>
      </c>
      <c r="Z6406" s="291">
        <f t="shared" si="907"/>
        <v>0</v>
      </c>
      <c r="AA6406" s="163"/>
      <c r="AB6406" s="177" t="str">
        <f t="shared" si="908"/>
        <v/>
      </c>
      <c r="AC6406" s="283" t="str">
        <f t="shared" si="909"/>
        <v/>
      </c>
      <c r="AD6406" s="283" t="str">
        <f t="shared" si="910"/>
        <v/>
      </c>
      <c r="AE6406" s="163"/>
      <c r="AF6406" s="162"/>
    </row>
    <row r="6407" spans="1:32">
      <c r="A6407" s="134">
        <v>6398</v>
      </c>
      <c r="B6407" s="136"/>
      <c r="C6407" s="146">
        <f t="shared" si="903"/>
        <v>0</v>
      </c>
      <c r="D6407" s="146">
        <f t="shared" si="904"/>
        <v>1</v>
      </c>
      <c r="E6407" s="146">
        <f t="shared" si="905"/>
        <v>1900</v>
      </c>
      <c r="F6407" s="137"/>
      <c r="G6407" s="287"/>
      <c r="H6407" s="137"/>
      <c r="I6407" s="134"/>
      <c r="J6407" s="204"/>
      <c r="K6407" s="133"/>
      <c r="L6407" s="134"/>
      <c r="M6407" s="133"/>
      <c r="N6407" s="134"/>
      <c r="O6407" s="134"/>
      <c r="P6407" s="166"/>
      <c r="Q6407" s="164"/>
      <c r="R6407" s="165"/>
      <c r="S6407" s="138"/>
      <c r="T6407" s="138"/>
      <c r="U6407" s="138"/>
      <c r="V6407" s="138"/>
      <c r="W6407" s="166"/>
      <c r="X6407" s="135"/>
      <c r="Y6407" s="418">
        <f t="shared" si="906"/>
        <v>0</v>
      </c>
      <c r="Z6407" s="291">
        <f t="shared" si="907"/>
        <v>0</v>
      </c>
      <c r="AA6407" s="163"/>
      <c r="AB6407" s="177" t="str">
        <f t="shared" si="908"/>
        <v/>
      </c>
      <c r="AC6407" s="283" t="str">
        <f t="shared" si="909"/>
        <v/>
      </c>
      <c r="AD6407" s="283" t="str">
        <f t="shared" si="910"/>
        <v/>
      </c>
      <c r="AE6407" s="163"/>
      <c r="AF6407" s="162"/>
    </row>
    <row r="6408" spans="1:32">
      <c r="A6408" s="134">
        <v>6399</v>
      </c>
      <c r="B6408" s="136"/>
      <c r="C6408" s="146">
        <f t="shared" si="903"/>
        <v>0</v>
      </c>
      <c r="D6408" s="146">
        <f t="shared" si="904"/>
        <v>1</v>
      </c>
      <c r="E6408" s="146">
        <f t="shared" si="905"/>
        <v>1900</v>
      </c>
      <c r="F6408" s="137"/>
      <c r="G6408" s="287"/>
      <c r="H6408" s="137"/>
      <c r="I6408" s="134"/>
      <c r="J6408" s="204"/>
      <c r="K6408" s="133"/>
      <c r="L6408" s="134"/>
      <c r="M6408" s="133"/>
      <c r="N6408" s="134"/>
      <c r="O6408" s="134"/>
      <c r="P6408" s="166"/>
      <c r="Q6408" s="164"/>
      <c r="R6408" s="165"/>
      <c r="S6408" s="138"/>
      <c r="T6408" s="138"/>
      <c r="U6408" s="138"/>
      <c r="V6408" s="138"/>
      <c r="W6408" s="166"/>
      <c r="X6408" s="135"/>
      <c r="Y6408" s="418">
        <f t="shared" si="906"/>
        <v>0</v>
      </c>
      <c r="Z6408" s="291">
        <f t="shared" si="907"/>
        <v>0</v>
      </c>
      <c r="AA6408" s="163"/>
      <c r="AB6408" s="177" t="str">
        <f t="shared" si="908"/>
        <v/>
      </c>
      <c r="AC6408" s="283" t="str">
        <f t="shared" si="909"/>
        <v/>
      </c>
      <c r="AD6408" s="283" t="str">
        <f t="shared" si="910"/>
        <v/>
      </c>
      <c r="AE6408" s="163"/>
      <c r="AF6408" s="162"/>
    </row>
    <row r="6409" spans="1:32">
      <c r="A6409" s="134">
        <v>6400</v>
      </c>
      <c r="B6409" s="136"/>
      <c r="C6409" s="146">
        <f t="shared" si="903"/>
        <v>0</v>
      </c>
      <c r="D6409" s="146">
        <f t="shared" si="904"/>
        <v>1</v>
      </c>
      <c r="E6409" s="146">
        <f t="shared" si="905"/>
        <v>1900</v>
      </c>
      <c r="F6409" s="137"/>
      <c r="G6409" s="287"/>
      <c r="H6409" s="137"/>
      <c r="I6409" s="134"/>
      <c r="J6409" s="204"/>
      <c r="K6409" s="133"/>
      <c r="L6409" s="134"/>
      <c r="M6409" s="133"/>
      <c r="N6409" s="134"/>
      <c r="O6409" s="134"/>
      <c r="P6409" s="166"/>
      <c r="Q6409" s="164"/>
      <c r="R6409" s="165"/>
      <c r="S6409" s="138"/>
      <c r="T6409" s="138"/>
      <c r="U6409" s="138"/>
      <c r="V6409" s="138"/>
      <c r="W6409" s="166"/>
      <c r="X6409" s="135"/>
      <c r="Y6409" s="418">
        <f t="shared" si="906"/>
        <v>0</v>
      </c>
      <c r="Z6409" s="291">
        <f t="shared" si="907"/>
        <v>0</v>
      </c>
      <c r="AA6409" s="163"/>
      <c r="AB6409" s="177" t="str">
        <f t="shared" si="908"/>
        <v/>
      </c>
      <c r="AC6409" s="283" t="str">
        <f t="shared" si="909"/>
        <v/>
      </c>
      <c r="AD6409" s="283" t="str">
        <f t="shared" si="910"/>
        <v/>
      </c>
      <c r="AE6409" s="163"/>
      <c r="AF6409" s="162"/>
    </row>
    <row r="6410" spans="1:32">
      <c r="A6410" s="134">
        <v>6401</v>
      </c>
      <c r="B6410" s="136"/>
      <c r="C6410" s="146">
        <f t="shared" si="903"/>
        <v>0</v>
      </c>
      <c r="D6410" s="146">
        <f t="shared" si="904"/>
        <v>1</v>
      </c>
      <c r="E6410" s="146">
        <f t="shared" si="905"/>
        <v>1900</v>
      </c>
      <c r="F6410" s="137"/>
      <c r="G6410" s="287"/>
      <c r="H6410" s="137"/>
      <c r="I6410" s="134"/>
      <c r="J6410" s="204"/>
      <c r="K6410" s="133"/>
      <c r="L6410" s="134"/>
      <c r="M6410" s="133"/>
      <c r="N6410" s="134"/>
      <c r="O6410" s="134"/>
      <c r="P6410" s="166"/>
      <c r="Q6410" s="164"/>
      <c r="R6410" s="165"/>
      <c r="S6410" s="138"/>
      <c r="T6410" s="138"/>
      <c r="U6410" s="138"/>
      <c r="V6410" s="138"/>
      <c r="W6410" s="166"/>
      <c r="X6410" s="135"/>
      <c r="Y6410" s="418">
        <f t="shared" si="906"/>
        <v>0</v>
      </c>
      <c r="Z6410" s="291">
        <f t="shared" si="907"/>
        <v>0</v>
      </c>
      <c r="AA6410" s="163"/>
      <c r="AB6410" s="177" t="str">
        <f t="shared" si="908"/>
        <v/>
      </c>
      <c r="AC6410" s="283" t="str">
        <f t="shared" si="909"/>
        <v/>
      </c>
      <c r="AD6410" s="283" t="str">
        <f t="shared" si="910"/>
        <v/>
      </c>
      <c r="AE6410" s="163"/>
      <c r="AF6410" s="162"/>
    </row>
    <row r="6411" spans="1:32">
      <c r="A6411" s="134">
        <v>6402</v>
      </c>
      <c r="B6411" s="136"/>
      <c r="C6411" s="146">
        <f t="shared" ref="C6411:C6474" si="911">DAY(B6411)</f>
        <v>0</v>
      </c>
      <c r="D6411" s="146">
        <f t="shared" ref="D6411:D6474" si="912">MONTH(B6411)</f>
        <v>1</v>
      </c>
      <c r="E6411" s="146">
        <f t="shared" ref="E6411:E6474" si="913">YEAR(B6411)</f>
        <v>1900</v>
      </c>
      <c r="F6411" s="137"/>
      <c r="G6411" s="287"/>
      <c r="H6411" s="137"/>
      <c r="I6411" s="134"/>
      <c r="J6411" s="204"/>
      <c r="K6411" s="133"/>
      <c r="L6411" s="134"/>
      <c r="M6411" s="133"/>
      <c r="N6411" s="134"/>
      <c r="O6411" s="134"/>
      <c r="P6411" s="166"/>
      <c r="Q6411" s="164"/>
      <c r="R6411" s="165"/>
      <c r="S6411" s="138"/>
      <c r="T6411" s="138"/>
      <c r="U6411" s="138"/>
      <c r="V6411" s="138"/>
      <c r="W6411" s="166"/>
      <c r="X6411" s="135"/>
      <c r="Y6411" s="418">
        <f t="shared" ref="Y6411:Y6474" si="914">X6411*U6411</f>
        <v>0</v>
      </c>
      <c r="Z6411" s="291">
        <f t="shared" ref="Z6411:Z6474" si="915">Y6411*1.1</f>
        <v>0</v>
      </c>
      <c r="AA6411" s="163"/>
      <c r="AB6411" s="177" t="str">
        <f t="shared" ref="AB6411:AB6474" si="916">IF(S6411="","",IF(S6411-U6411=0,"Full","No"))</f>
        <v/>
      </c>
      <c r="AC6411" s="283" t="str">
        <f t="shared" ref="AC6411:AC6474" si="917">IF(AND(S6411&gt;U6411,V6411=0),"Lost",IF(AND(S6411&gt;U6411,V6411&lt;(S6411-U6411)),"Lost",""))</f>
        <v/>
      </c>
      <c r="AD6411" s="283" t="str">
        <f t="shared" ref="AD6411:AD6474" si="918">IF(AND(S6411&gt;U6411,V6411=0),S6411-U6411,IF(AND(S6411&gt;U6411,V6411&lt;(S6411-U6411)),S6411-(U6411+V6411),""))</f>
        <v/>
      </c>
      <c r="AE6411" s="163"/>
      <c r="AF6411" s="162"/>
    </row>
    <row r="6412" spans="1:32">
      <c r="A6412" s="134">
        <v>6403</v>
      </c>
      <c r="B6412" s="136"/>
      <c r="C6412" s="146">
        <f t="shared" si="911"/>
        <v>0</v>
      </c>
      <c r="D6412" s="146">
        <f t="shared" si="912"/>
        <v>1</v>
      </c>
      <c r="E6412" s="146">
        <f t="shared" si="913"/>
        <v>1900</v>
      </c>
      <c r="F6412" s="137"/>
      <c r="G6412" s="287"/>
      <c r="H6412" s="137"/>
      <c r="I6412" s="134"/>
      <c r="J6412" s="204"/>
      <c r="K6412" s="133"/>
      <c r="L6412" s="134"/>
      <c r="M6412" s="133"/>
      <c r="N6412" s="134"/>
      <c r="O6412" s="134"/>
      <c r="P6412" s="166"/>
      <c r="Q6412" s="164"/>
      <c r="R6412" s="165"/>
      <c r="S6412" s="138"/>
      <c r="T6412" s="138"/>
      <c r="U6412" s="138"/>
      <c r="V6412" s="138"/>
      <c r="W6412" s="166"/>
      <c r="X6412" s="135"/>
      <c r="Y6412" s="418">
        <f t="shared" si="914"/>
        <v>0</v>
      </c>
      <c r="Z6412" s="291">
        <f t="shared" si="915"/>
        <v>0</v>
      </c>
      <c r="AA6412" s="163"/>
      <c r="AB6412" s="177" t="str">
        <f t="shared" si="916"/>
        <v/>
      </c>
      <c r="AC6412" s="283" t="str">
        <f t="shared" si="917"/>
        <v/>
      </c>
      <c r="AD6412" s="283" t="str">
        <f t="shared" si="918"/>
        <v/>
      </c>
      <c r="AE6412" s="163"/>
      <c r="AF6412" s="162"/>
    </row>
    <row r="6413" spans="1:32">
      <c r="A6413" s="134">
        <v>6404</v>
      </c>
      <c r="B6413" s="136"/>
      <c r="C6413" s="146">
        <f t="shared" si="911"/>
        <v>0</v>
      </c>
      <c r="D6413" s="146">
        <f t="shared" si="912"/>
        <v>1</v>
      </c>
      <c r="E6413" s="146">
        <f t="shared" si="913"/>
        <v>1900</v>
      </c>
      <c r="F6413" s="137"/>
      <c r="G6413" s="287"/>
      <c r="H6413" s="137"/>
      <c r="I6413" s="134"/>
      <c r="J6413" s="204"/>
      <c r="K6413" s="133"/>
      <c r="L6413" s="134"/>
      <c r="M6413" s="133"/>
      <c r="N6413" s="134"/>
      <c r="O6413" s="134"/>
      <c r="P6413" s="166"/>
      <c r="Q6413" s="164"/>
      <c r="R6413" s="165"/>
      <c r="S6413" s="138"/>
      <c r="T6413" s="138"/>
      <c r="U6413" s="138"/>
      <c r="V6413" s="138"/>
      <c r="W6413" s="166"/>
      <c r="X6413" s="135"/>
      <c r="Y6413" s="418">
        <f t="shared" si="914"/>
        <v>0</v>
      </c>
      <c r="Z6413" s="291">
        <f t="shared" si="915"/>
        <v>0</v>
      </c>
      <c r="AA6413" s="163"/>
      <c r="AB6413" s="177" t="str">
        <f t="shared" si="916"/>
        <v/>
      </c>
      <c r="AC6413" s="283" t="str">
        <f t="shared" si="917"/>
        <v/>
      </c>
      <c r="AD6413" s="283" t="str">
        <f t="shared" si="918"/>
        <v/>
      </c>
      <c r="AE6413" s="163"/>
      <c r="AF6413" s="162"/>
    </row>
    <row r="6414" spans="1:32">
      <c r="A6414" s="134">
        <v>6405</v>
      </c>
      <c r="B6414" s="136"/>
      <c r="C6414" s="146">
        <f t="shared" si="911"/>
        <v>0</v>
      </c>
      <c r="D6414" s="146">
        <f t="shared" si="912"/>
        <v>1</v>
      </c>
      <c r="E6414" s="146">
        <f t="shared" si="913"/>
        <v>1900</v>
      </c>
      <c r="F6414" s="137"/>
      <c r="G6414" s="287"/>
      <c r="H6414" s="137"/>
      <c r="I6414" s="134"/>
      <c r="J6414" s="204"/>
      <c r="K6414" s="133"/>
      <c r="L6414" s="134"/>
      <c r="M6414" s="133"/>
      <c r="N6414" s="134"/>
      <c r="O6414" s="134"/>
      <c r="P6414" s="166"/>
      <c r="Q6414" s="164"/>
      <c r="R6414" s="165"/>
      <c r="S6414" s="138"/>
      <c r="T6414" s="138"/>
      <c r="U6414" s="138"/>
      <c r="V6414" s="138"/>
      <c r="W6414" s="166"/>
      <c r="X6414" s="135"/>
      <c r="Y6414" s="418">
        <f t="shared" si="914"/>
        <v>0</v>
      </c>
      <c r="Z6414" s="291">
        <f t="shared" si="915"/>
        <v>0</v>
      </c>
      <c r="AA6414" s="163"/>
      <c r="AB6414" s="177" t="str">
        <f t="shared" si="916"/>
        <v/>
      </c>
      <c r="AC6414" s="283" t="str">
        <f t="shared" si="917"/>
        <v/>
      </c>
      <c r="AD6414" s="283" t="str">
        <f t="shared" si="918"/>
        <v/>
      </c>
      <c r="AE6414" s="163"/>
      <c r="AF6414" s="162"/>
    </row>
    <row r="6415" spans="1:32">
      <c r="A6415" s="134">
        <v>6406</v>
      </c>
      <c r="B6415" s="136"/>
      <c r="C6415" s="146">
        <f t="shared" si="911"/>
        <v>0</v>
      </c>
      <c r="D6415" s="146">
        <f t="shared" si="912"/>
        <v>1</v>
      </c>
      <c r="E6415" s="146">
        <f t="shared" si="913"/>
        <v>1900</v>
      </c>
      <c r="F6415" s="137"/>
      <c r="G6415" s="287"/>
      <c r="H6415" s="137"/>
      <c r="I6415" s="134"/>
      <c r="J6415" s="204"/>
      <c r="K6415" s="133"/>
      <c r="L6415" s="134"/>
      <c r="M6415" s="133"/>
      <c r="N6415" s="134"/>
      <c r="O6415" s="134"/>
      <c r="P6415" s="166"/>
      <c r="Q6415" s="164"/>
      <c r="R6415" s="165"/>
      <c r="S6415" s="138"/>
      <c r="T6415" s="138"/>
      <c r="U6415" s="138"/>
      <c r="V6415" s="138"/>
      <c r="W6415" s="166"/>
      <c r="X6415" s="135"/>
      <c r="Y6415" s="418">
        <f t="shared" si="914"/>
        <v>0</v>
      </c>
      <c r="Z6415" s="291">
        <f t="shared" si="915"/>
        <v>0</v>
      </c>
      <c r="AA6415" s="163"/>
      <c r="AB6415" s="177" t="str">
        <f t="shared" si="916"/>
        <v/>
      </c>
      <c r="AC6415" s="283" t="str">
        <f t="shared" si="917"/>
        <v/>
      </c>
      <c r="AD6415" s="283" t="str">
        <f t="shared" si="918"/>
        <v/>
      </c>
      <c r="AE6415" s="163"/>
      <c r="AF6415" s="162"/>
    </row>
    <row r="6416" spans="1:32">
      <c r="A6416" s="134">
        <v>6407</v>
      </c>
      <c r="B6416" s="136"/>
      <c r="C6416" s="146">
        <f t="shared" si="911"/>
        <v>0</v>
      </c>
      <c r="D6416" s="146">
        <f t="shared" si="912"/>
        <v>1</v>
      </c>
      <c r="E6416" s="146">
        <f t="shared" si="913"/>
        <v>1900</v>
      </c>
      <c r="F6416" s="137"/>
      <c r="G6416" s="287"/>
      <c r="H6416" s="137"/>
      <c r="I6416" s="134"/>
      <c r="J6416" s="204"/>
      <c r="K6416" s="133"/>
      <c r="L6416" s="134"/>
      <c r="M6416" s="133"/>
      <c r="N6416" s="134"/>
      <c r="O6416" s="134"/>
      <c r="P6416" s="166"/>
      <c r="Q6416" s="164"/>
      <c r="R6416" s="165"/>
      <c r="S6416" s="138"/>
      <c r="T6416" s="138"/>
      <c r="U6416" s="138"/>
      <c r="V6416" s="138"/>
      <c r="W6416" s="166"/>
      <c r="X6416" s="135"/>
      <c r="Y6416" s="418">
        <f t="shared" si="914"/>
        <v>0</v>
      </c>
      <c r="Z6416" s="291">
        <f t="shared" si="915"/>
        <v>0</v>
      </c>
      <c r="AA6416" s="163"/>
      <c r="AB6416" s="177" t="str">
        <f t="shared" si="916"/>
        <v/>
      </c>
      <c r="AC6416" s="283" t="str">
        <f t="shared" si="917"/>
        <v/>
      </c>
      <c r="AD6416" s="283" t="str">
        <f t="shared" si="918"/>
        <v/>
      </c>
      <c r="AE6416" s="163"/>
      <c r="AF6416" s="162"/>
    </row>
    <row r="6417" spans="1:32">
      <c r="A6417" s="134">
        <v>6408</v>
      </c>
      <c r="B6417" s="136"/>
      <c r="C6417" s="146">
        <f t="shared" si="911"/>
        <v>0</v>
      </c>
      <c r="D6417" s="146">
        <f t="shared" si="912"/>
        <v>1</v>
      </c>
      <c r="E6417" s="146">
        <f t="shared" si="913"/>
        <v>1900</v>
      </c>
      <c r="F6417" s="137"/>
      <c r="G6417" s="287"/>
      <c r="H6417" s="137"/>
      <c r="I6417" s="134"/>
      <c r="J6417" s="204"/>
      <c r="K6417" s="133"/>
      <c r="L6417" s="134"/>
      <c r="M6417" s="133"/>
      <c r="N6417" s="134"/>
      <c r="O6417" s="134"/>
      <c r="P6417" s="166"/>
      <c r="Q6417" s="164"/>
      <c r="R6417" s="165"/>
      <c r="S6417" s="138"/>
      <c r="T6417" s="138"/>
      <c r="U6417" s="138"/>
      <c r="V6417" s="138"/>
      <c r="W6417" s="166"/>
      <c r="X6417" s="135"/>
      <c r="Y6417" s="418">
        <f t="shared" si="914"/>
        <v>0</v>
      </c>
      <c r="Z6417" s="291">
        <f t="shared" si="915"/>
        <v>0</v>
      </c>
      <c r="AA6417" s="163"/>
      <c r="AB6417" s="177" t="str">
        <f t="shared" si="916"/>
        <v/>
      </c>
      <c r="AC6417" s="283" t="str">
        <f t="shared" si="917"/>
        <v/>
      </c>
      <c r="AD6417" s="283" t="str">
        <f t="shared" si="918"/>
        <v/>
      </c>
      <c r="AE6417" s="163"/>
      <c r="AF6417" s="162"/>
    </row>
    <row r="6418" spans="1:32">
      <c r="A6418" s="134">
        <v>6409</v>
      </c>
      <c r="B6418" s="136"/>
      <c r="C6418" s="146">
        <f t="shared" si="911"/>
        <v>0</v>
      </c>
      <c r="D6418" s="146">
        <f t="shared" si="912"/>
        <v>1</v>
      </c>
      <c r="E6418" s="146">
        <f t="shared" si="913"/>
        <v>1900</v>
      </c>
      <c r="F6418" s="137"/>
      <c r="G6418" s="287"/>
      <c r="H6418" s="137"/>
      <c r="I6418" s="134"/>
      <c r="J6418" s="204"/>
      <c r="K6418" s="133"/>
      <c r="L6418" s="134"/>
      <c r="M6418" s="133"/>
      <c r="N6418" s="134"/>
      <c r="O6418" s="134"/>
      <c r="P6418" s="166"/>
      <c r="Q6418" s="164"/>
      <c r="R6418" s="165"/>
      <c r="S6418" s="138"/>
      <c r="T6418" s="138"/>
      <c r="U6418" s="138"/>
      <c r="V6418" s="138"/>
      <c r="W6418" s="166"/>
      <c r="X6418" s="135"/>
      <c r="Y6418" s="418">
        <f t="shared" si="914"/>
        <v>0</v>
      </c>
      <c r="Z6418" s="291">
        <f t="shared" si="915"/>
        <v>0</v>
      </c>
      <c r="AA6418" s="163"/>
      <c r="AB6418" s="177" t="str">
        <f t="shared" si="916"/>
        <v/>
      </c>
      <c r="AC6418" s="283" t="str">
        <f t="shared" si="917"/>
        <v/>
      </c>
      <c r="AD6418" s="283" t="str">
        <f t="shared" si="918"/>
        <v/>
      </c>
      <c r="AE6418" s="163"/>
      <c r="AF6418" s="162"/>
    </row>
    <row r="6419" spans="1:32">
      <c r="A6419" s="134">
        <v>6410</v>
      </c>
      <c r="B6419" s="136"/>
      <c r="C6419" s="146">
        <f t="shared" si="911"/>
        <v>0</v>
      </c>
      <c r="D6419" s="146">
        <f t="shared" si="912"/>
        <v>1</v>
      </c>
      <c r="E6419" s="146">
        <f t="shared" si="913"/>
        <v>1900</v>
      </c>
      <c r="F6419" s="137"/>
      <c r="G6419" s="287"/>
      <c r="H6419" s="137"/>
      <c r="I6419" s="134"/>
      <c r="J6419" s="204"/>
      <c r="K6419" s="133"/>
      <c r="L6419" s="134"/>
      <c r="M6419" s="133"/>
      <c r="N6419" s="134"/>
      <c r="O6419" s="134"/>
      <c r="P6419" s="166"/>
      <c r="Q6419" s="164"/>
      <c r="R6419" s="165"/>
      <c r="S6419" s="138"/>
      <c r="T6419" s="138"/>
      <c r="U6419" s="138"/>
      <c r="V6419" s="138"/>
      <c r="W6419" s="166"/>
      <c r="X6419" s="135"/>
      <c r="Y6419" s="418">
        <f t="shared" si="914"/>
        <v>0</v>
      </c>
      <c r="Z6419" s="291">
        <f t="shared" si="915"/>
        <v>0</v>
      </c>
      <c r="AA6419" s="163"/>
      <c r="AB6419" s="177" t="str">
        <f t="shared" si="916"/>
        <v/>
      </c>
      <c r="AC6419" s="283" t="str">
        <f t="shared" si="917"/>
        <v/>
      </c>
      <c r="AD6419" s="283" t="str">
        <f t="shared" si="918"/>
        <v/>
      </c>
      <c r="AE6419" s="163"/>
      <c r="AF6419" s="162"/>
    </row>
    <row r="6420" spans="1:32">
      <c r="A6420" s="134">
        <v>6411</v>
      </c>
      <c r="B6420" s="136"/>
      <c r="C6420" s="146">
        <f t="shared" si="911"/>
        <v>0</v>
      </c>
      <c r="D6420" s="146">
        <f t="shared" si="912"/>
        <v>1</v>
      </c>
      <c r="E6420" s="146">
        <f t="shared" si="913"/>
        <v>1900</v>
      </c>
      <c r="F6420" s="137"/>
      <c r="G6420" s="287"/>
      <c r="H6420" s="137"/>
      <c r="I6420" s="134"/>
      <c r="J6420" s="204"/>
      <c r="K6420" s="133"/>
      <c r="L6420" s="134"/>
      <c r="M6420" s="133"/>
      <c r="N6420" s="134"/>
      <c r="O6420" s="134"/>
      <c r="P6420" s="166"/>
      <c r="Q6420" s="164"/>
      <c r="R6420" s="165"/>
      <c r="S6420" s="138"/>
      <c r="T6420" s="138"/>
      <c r="U6420" s="138"/>
      <c r="V6420" s="138"/>
      <c r="W6420" s="166"/>
      <c r="X6420" s="135"/>
      <c r="Y6420" s="418">
        <f t="shared" si="914"/>
        <v>0</v>
      </c>
      <c r="Z6420" s="291">
        <f t="shared" si="915"/>
        <v>0</v>
      </c>
      <c r="AA6420" s="163"/>
      <c r="AB6420" s="177" t="str">
        <f t="shared" si="916"/>
        <v/>
      </c>
      <c r="AC6420" s="283" t="str">
        <f t="shared" si="917"/>
        <v/>
      </c>
      <c r="AD6420" s="283" t="str">
        <f t="shared" si="918"/>
        <v/>
      </c>
      <c r="AE6420" s="163"/>
      <c r="AF6420" s="162"/>
    </row>
    <row r="6421" spans="1:32">
      <c r="A6421" s="134">
        <v>6412</v>
      </c>
      <c r="B6421" s="136"/>
      <c r="C6421" s="146">
        <f t="shared" si="911"/>
        <v>0</v>
      </c>
      <c r="D6421" s="146">
        <f t="shared" si="912"/>
        <v>1</v>
      </c>
      <c r="E6421" s="146">
        <f t="shared" si="913"/>
        <v>1900</v>
      </c>
      <c r="F6421" s="137"/>
      <c r="G6421" s="287"/>
      <c r="H6421" s="137"/>
      <c r="I6421" s="134"/>
      <c r="J6421" s="204"/>
      <c r="K6421" s="133"/>
      <c r="L6421" s="134"/>
      <c r="M6421" s="133"/>
      <c r="N6421" s="134"/>
      <c r="O6421" s="134"/>
      <c r="P6421" s="166"/>
      <c r="Q6421" s="164"/>
      <c r="R6421" s="165"/>
      <c r="S6421" s="138"/>
      <c r="T6421" s="138"/>
      <c r="U6421" s="138"/>
      <c r="V6421" s="138"/>
      <c r="W6421" s="166"/>
      <c r="X6421" s="135"/>
      <c r="Y6421" s="418">
        <f t="shared" si="914"/>
        <v>0</v>
      </c>
      <c r="Z6421" s="291">
        <f t="shared" si="915"/>
        <v>0</v>
      </c>
      <c r="AA6421" s="163"/>
      <c r="AB6421" s="177" t="str">
        <f t="shared" si="916"/>
        <v/>
      </c>
      <c r="AC6421" s="283" t="str">
        <f t="shared" si="917"/>
        <v/>
      </c>
      <c r="AD6421" s="283" t="str">
        <f t="shared" si="918"/>
        <v/>
      </c>
      <c r="AE6421" s="163"/>
      <c r="AF6421" s="162"/>
    </row>
    <row r="6422" spans="1:32">
      <c r="A6422" s="134">
        <v>6413</v>
      </c>
      <c r="B6422" s="136"/>
      <c r="C6422" s="146">
        <f t="shared" si="911"/>
        <v>0</v>
      </c>
      <c r="D6422" s="146">
        <f t="shared" si="912"/>
        <v>1</v>
      </c>
      <c r="E6422" s="146">
        <f t="shared" si="913"/>
        <v>1900</v>
      </c>
      <c r="F6422" s="137"/>
      <c r="G6422" s="287"/>
      <c r="H6422" s="137"/>
      <c r="I6422" s="134"/>
      <c r="J6422" s="204"/>
      <c r="K6422" s="133"/>
      <c r="L6422" s="134"/>
      <c r="M6422" s="133"/>
      <c r="N6422" s="134"/>
      <c r="O6422" s="134"/>
      <c r="P6422" s="166"/>
      <c r="Q6422" s="164"/>
      <c r="R6422" s="165"/>
      <c r="S6422" s="138"/>
      <c r="T6422" s="138"/>
      <c r="U6422" s="138"/>
      <c r="V6422" s="138"/>
      <c r="W6422" s="166"/>
      <c r="X6422" s="135"/>
      <c r="Y6422" s="418">
        <f t="shared" si="914"/>
        <v>0</v>
      </c>
      <c r="Z6422" s="291">
        <f t="shared" si="915"/>
        <v>0</v>
      </c>
      <c r="AA6422" s="163"/>
      <c r="AB6422" s="177" t="str">
        <f t="shared" si="916"/>
        <v/>
      </c>
      <c r="AC6422" s="283" t="str">
        <f t="shared" si="917"/>
        <v/>
      </c>
      <c r="AD6422" s="283" t="str">
        <f t="shared" si="918"/>
        <v/>
      </c>
      <c r="AE6422" s="163"/>
      <c r="AF6422" s="162"/>
    </row>
    <row r="6423" spans="1:32">
      <c r="A6423" s="134">
        <v>6414</v>
      </c>
      <c r="B6423" s="136"/>
      <c r="C6423" s="146">
        <f t="shared" si="911"/>
        <v>0</v>
      </c>
      <c r="D6423" s="146">
        <f t="shared" si="912"/>
        <v>1</v>
      </c>
      <c r="E6423" s="146">
        <f t="shared" si="913"/>
        <v>1900</v>
      </c>
      <c r="F6423" s="137"/>
      <c r="G6423" s="287"/>
      <c r="H6423" s="137"/>
      <c r="I6423" s="134"/>
      <c r="J6423" s="204"/>
      <c r="K6423" s="133"/>
      <c r="L6423" s="134"/>
      <c r="M6423" s="133"/>
      <c r="N6423" s="134"/>
      <c r="O6423" s="134"/>
      <c r="P6423" s="166"/>
      <c r="Q6423" s="164"/>
      <c r="R6423" s="165"/>
      <c r="S6423" s="138"/>
      <c r="T6423" s="138"/>
      <c r="U6423" s="138"/>
      <c r="V6423" s="138"/>
      <c r="W6423" s="166"/>
      <c r="X6423" s="135"/>
      <c r="Y6423" s="418">
        <f t="shared" si="914"/>
        <v>0</v>
      </c>
      <c r="Z6423" s="291">
        <f t="shared" si="915"/>
        <v>0</v>
      </c>
      <c r="AA6423" s="163"/>
      <c r="AB6423" s="177" t="str">
        <f t="shared" si="916"/>
        <v/>
      </c>
      <c r="AC6423" s="283" t="str">
        <f t="shared" si="917"/>
        <v/>
      </c>
      <c r="AD6423" s="283" t="str">
        <f t="shared" si="918"/>
        <v/>
      </c>
      <c r="AE6423" s="163"/>
      <c r="AF6423" s="162"/>
    </row>
    <row r="6424" spans="1:32">
      <c r="A6424" s="134">
        <v>6415</v>
      </c>
      <c r="B6424" s="136"/>
      <c r="C6424" s="146">
        <f t="shared" si="911"/>
        <v>0</v>
      </c>
      <c r="D6424" s="146">
        <f t="shared" si="912"/>
        <v>1</v>
      </c>
      <c r="E6424" s="146">
        <f t="shared" si="913"/>
        <v>1900</v>
      </c>
      <c r="F6424" s="137"/>
      <c r="G6424" s="287"/>
      <c r="H6424" s="137"/>
      <c r="I6424" s="134"/>
      <c r="J6424" s="204"/>
      <c r="K6424" s="133"/>
      <c r="L6424" s="134"/>
      <c r="M6424" s="133"/>
      <c r="N6424" s="134"/>
      <c r="O6424" s="134"/>
      <c r="P6424" s="166"/>
      <c r="Q6424" s="164"/>
      <c r="R6424" s="165"/>
      <c r="S6424" s="138"/>
      <c r="T6424" s="138"/>
      <c r="U6424" s="138"/>
      <c r="V6424" s="138"/>
      <c r="W6424" s="166"/>
      <c r="X6424" s="135"/>
      <c r="Y6424" s="418">
        <f t="shared" si="914"/>
        <v>0</v>
      </c>
      <c r="Z6424" s="291">
        <f t="shared" si="915"/>
        <v>0</v>
      </c>
      <c r="AA6424" s="163"/>
      <c r="AB6424" s="177" t="str">
        <f t="shared" si="916"/>
        <v/>
      </c>
      <c r="AC6424" s="283" t="str">
        <f t="shared" si="917"/>
        <v/>
      </c>
      <c r="AD6424" s="283" t="str">
        <f t="shared" si="918"/>
        <v/>
      </c>
      <c r="AE6424" s="163"/>
      <c r="AF6424" s="162"/>
    </row>
    <row r="6425" spans="1:32">
      <c r="A6425" s="134">
        <v>6416</v>
      </c>
      <c r="B6425" s="136"/>
      <c r="C6425" s="146">
        <f t="shared" si="911"/>
        <v>0</v>
      </c>
      <c r="D6425" s="146">
        <f t="shared" si="912"/>
        <v>1</v>
      </c>
      <c r="E6425" s="146">
        <f t="shared" si="913"/>
        <v>1900</v>
      </c>
      <c r="F6425" s="137"/>
      <c r="G6425" s="287"/>
      <c r="H6425" s="137"/>
      <c r="I6425" s="134"/>
      <c r="J6425" s="204"/>
      <c r="K6425" s="133"/>
      <c r="L6425" s="134"/>
      <c r="M6425" s="133"/>
      <c r="N6425" s="134"/>
      <c r="O6425" s="134"/>
      <c r="P6425" s="166"/>
      <c r="Q6425" s="164"/>
      <c r="R6425" s="165"/>
      <c r="S6425" s="138"/>
      <c r="T6425" s="138"/>
      <c r="U6425" s="138"/>
      <c r="V6425" s="138"/>
      <c r="W6425" s="166"/>
      <c r="X6425" s="135"/>
      <c r="Y6425" s="418">
        <f t="shared" si="914"/>
        <v>0</v>
      </c>
      <c r="Z6425" s="291">
        <f t="shared" si="915"/>
        <v>0</v>
      </c>
      <c r="AA6425" s="163"/>
      <c r="AB6425" s="177" t="str">
        <f t="shared" si="916"/>
        <v/>
      </c>
      <c r="AC6425" s="283" t="str">
        <f t="shared" si="917"/>
        <v/>
      </c>
      <c r="AD6425" s="283" t="str">
        <f t="shared" si="918"/>
        <v/>
      </c>
      <c r="AE6425" s="163"/>
      <c r="AF6425" s="162"/>
    </row>
    <row r="6426" spans="1:32">
      <c r="A6426" s="134">
        <v>6417</v>
      </c>
      <c r="B6426" s="136"/>
      <c r="C6426" s="146">
        <f t="shared" si="911"/>
        <v>0</v>
      </c>
      <c r="D6426" s="146">
        <f t="shared" si="912"/>
        <v>1</v>
      </c>
      <c r="E6426" s="146">
        <f t="shared" si="913"/>
        <v>1900</v>
      </c>
      <c r="F6426" s="137"/>
      <c r="G6426" s="287"/>
      <c r="H6426" s="137"/>
      <c r="I6426" s="134"/>
      <c r="J6426" s="204"/>
      <c r="K6426" s="133"/>
      <c r="L6426" s="134"/>
      <c r="M6426" s="133"/>
      <c r="N6426" s="134"/>
      <c r="O6426" s="134"/>
      <c r="P6426" s="166"/>
      <c r="Q6426" s="164"/>
      <c r="R6426" s="165"/>
      <c r="S6426" s="138"/>
      <c r="T6426" s="138"/>
      <c r="U6426" s="138"/>
      <c r="V6426" s="138"/>
      <c r="W6426" s="166"/>
      <c r="X6426" s="135"/>
      <c r="Y6426" s="418">
        <f t="shared" si="914"/>
        <v>0</v>
      </c>
      <c r="Z6426" s="291">
        <f t="shared" si="915"/>
        <v>0</v>
      </c>
      <c r="AA6426" s="163"/>
      <c r="AB6426" s="177" t="str">
        <f t="shared" si="916"/>
        <v/>
      </c>
      <c r="AC6426" s="283" t="str">
        <f t="shared" si="917"/>
        <v/>
      </c>
      <c r="AD6426" s="283" t="str">
        <f t="shared" si="918"/>
        <v/>
      </c>
      <c r="AE6426" s="163"/>
      <c r="AF6426" s="162"/>
    </row>
    <row r="6427" spans="1:32">
      <c r="A6427" s="134">
        <v>6418</v>
      </c>
      <c r="B6427" s="136"/>
      <c r="C6427" s="146">
        <f t="shared" si="911"/>
        <v>0</v>
      </c>
      <c r="D6427" s="146">
        <f t="shared" si="912"/>
        <v>1</v>
      </c>
      <c r="E6427" s="146">
        <f t="shared" si="913"/>
        <v>1900</v>
      </c>
      <c r="F6427" s="137"/>
      <c r="G6427" s="287"/>
      <c r="H6427" s="137"/>
      <c r="I6427" s="134"/>
      <c r="J6427" s="204"/>
      <c r="K6427" s="133"/>
      <c r="L6427" s="134"/>
      <c r="M6427" s="133"/>
      <c r="N6427" s="134"/>
      <c r="O6427" s="134"/>
      <c r="P6427" s="166"/>
      <c r="Q6427" s="164"/>
      <c r="R6427" s="165"/>
      <c r="S6427" s="138"/>
      <c r="T6427" s="138"/>
      <c r="U6427" s="138"/>
      <c r="V6427" s="138"/>
      <c r="W6427" s="166"/>
      <c r="X6427" s="135"/>
      <c r="Y6427" s="418">
        <f t="shared" si="914"/>
        <v>0</v>
      </c>
      <c r="Z6427" s="291">
        <f t="shared" si="915"/>
        <v>0</v>
      </c>
      <c r="AA6427" s="163"/>
      <c r="AB6427" s="177" t="str">
        <f t="shared" si="916"/>
        <v/>
      </c>
      <c r="AC6427" s="283" t="str">
        <f t="shared" si="917"/>
        <v/>
      </c>
      <c r="AD6427" s="283" t="str">
        <f t="shared" si="918"/>
        <v/>
      </c>
      <c r="AE6427" s="163"/>
      <c r="AF6427" s="162"/>
    </row>
    <row r="6428" spans="1:32">
      <c r="A6428" s="134">
        <v>6419</v>
      </c>
      <c r="B6428" s="136"/>
      <c r="C6428" s="146">
        <f t="shared" si="911"/>
        <v>0</v>
      </c>
      <c r="D6428" s="146">
        <f t="shared" si="912"/>
        <v>1</v>
      </c>
      <c r="E6428" s="146">
        <f t="shared" si="913"/>
        <v>1900</v>
      </c>
      <c r="F6428" s="137"/>
      <c r="G6428" s="287"/>
      <c r="H6428" s="137"/>
      <c r="I6428" s="134"/>
      <c r="J6428" s="204"/>
      <c r="K6428" s="133"/>
      <c r="L6428" s="134"/>
      <c r="M6428" s="133"/>
      <c r="N6428" s="134"/>
      <c r="O6428" s="134"/>
      <c r="P6428" s="166"/>
      <c r="Q6428" s="164"/>
      <c r="R6428" s="165"/>
      <c r="S6428" s="138"/>
      <c r="T6428" s="138"/>
      <c r="U6428" s="138"/>
      <c r="V6428" s="138"/>
      <c r="W6428" s="166"/>
      <c r="X6428" s="135"/>
      <c r="Y6428" s="418">
        <f t="shared" si="914"/>
        <v>0</v>
      </c>
      <c r="Z6428" s="291">
        <f t="shared" si="915"/>
        <v>0</v>
      </c>
      <c r="AA6428" s="163"/>
      <c r="AB6428" s="177" t="str">
        <f t="shared" si="916"/>
        <v/>
      </c>
      <c r="AC6428" s="283" t="str">
        <f t="shared" si="917"/>
        <v/>
      </c>
      <c r="AD6428" s="283" t="str">
        <f t="shared" si="918"/>
        <v/>
      </c>
      <c r="AE6428" s="163"/>
      <c r="AF6428" s="162"/>
    </row>
    <row r="6429" spans="1:32">
      <c r="A6429" s="134">
        <v>6420</v>
      </c>
      <c r="B6429" s="136"/>
      <c r="C6429" s="146">
        <f t="shared" si="911"/>
        <v>0</v>
      </c>
      <c r="D6429" s="146">
        <f t="shared" si="912"/>
        <v>1</v>
      </c>
      <c r="E6429" s="146">
        <f t="shared" si="913"/>
        <v>1900</v>
      </c>
      <c r="F6429" s="137"/>
      <c r="G6429" s="287"/>
      <c r="H6429" s="137"/>
      <c r="I6429" s="134"/>
      <c r="J6429" s="204"/>
      <c r="K6429" s="133"/>
      <c r="L6429" s="134"/>
      <c r="M6429" s="133"/>
      <c r="N6429" s="134"/>
      <c r="O6429" s="134"/>
      <c r="P6429" s="166"/>
      <c r="Q6429" s="164"/>
      <c r="R6429" s="165"/>
      <c r="S6429" s="138"/>
      <c r="T6429" s="138"/>
      <c r="U6429" s="138"/>
      <c r="V6429" s="138"/>
      <c r="W6429" s="166"/>
      <c r="X6429" s="135"/>
      <c r="Y6429" s="418">
        <f t="shared" si="914"/>
        <v>0</v>
      </c>
      <c r="Z6429" s="291">
        <f t="shared" si="915"/>
        <v>0</v>
      </c>
      <c r="AA6429" s="163"/>
      <c r="AB6429" s="177" t="str">
        <f t="shared" si="916"/>
        <v/>
      </c>
      <c r="AC6429" s="283" t="str">
        <f t="shared" si="917"/>
        <v/>
      </c>
      <c r="AD6429" s="283" t="str">
        <f t="shared" si="918"/>
        <v/>
      </c>
      <c r="AE6429" s="163"/>
      <c r="AF6429" s="162"/>
    </row>
    <row r="6430" spans="1:32">
      <c r="A6430" s="134">
        <v>6421</v>
      </c>
      <c r="B6430" s="136"/>
      <c r="C6430" s="146">
        <f t="shared" si="911"/>
        <v>0</v>
      </c>
      <c r="D6430" s="146">
        <f t="shared" si="912"/>
        <v>1</v>
      </c>
      <c r="E6430" s="146">
        <f t="shared" si="913"/>
        <v>1900</v>
      </c>
      <c r="F6430" s="137"/>
      <c r="G6430" s="287"/>
      <c r="H6430" s="137"/>
      <c r="I6430" s="134"/>
      <c r="J6430" s="204"/>
      <c r="K6430" s="133"/>
      <c r="L6430" s="134"/>
      <c r="M6430" s="133"/>
      <c r="N6430" s="134"/>
      <c r="O6430" s="134"/>
      <c r="P6430" s="166"/>
      <c r="Q6430" s="164"/>
      <c r="R6430" s="165"/>
      <c r="S6430" s="138"/>
      <c r="T6430" s="138"/>
      <c r="U6430" s="138"/>
      <c r="V6430" s="138"/>
      <c r="W6430" s="166"/>
      <c r="X6430" s="135"/>
      <c r="Y6430" s="418">
        <f t="shared" si="914"/>
        <v>0</v>
      </c>
      <c r="Z6430" s="291">
        <f t="shared" si="915"/>
        <v>0</v>
      </c>
      <c r="AA6430" s="163"/>
      <c r="AB6430" s="177" t="str">
        <f t="shared" si="916"/>
        <v/>
      </c>
      <c r="AC6430" s="283" t="str">
        <f t="shared" si="917"/>
        <v/>
      </c>
      <c r="AD6430" s="283" t="str">
        <f t="shared" si="918"/>
        <v/>
      </c>
      <c r="AE6430" s="163"/>
      <c r="AF6430" s="162"/>
    </row>
    <row r="6431" spans="1:32">
      <c r="A6431" s="134">
        <v>6422</v>
      </c>
      <c r="B6431" s="136"/>
      <c r="C6431" s="146">
        <f t="shared" si="911"/>
        <v>0</v>
      </c>
      <c r="D6431" s="146">
        <f t="shared" si="912"/>
        <v>1</v>
      </c>
      <c r="E6431" s="146">
        <f t="shared" si="913"/>
        <v>1900</v>
      </c>
      <c r="F6431" s="137"/>
      <c r="G6431" s="287"/>
      <c r="H6431" s="137"/>
      <c r="I6431" s="134"/>
      <c r="J6431" s="204"/>
      <c r="K6431" s="133"/>
      <c r="L6431" s="134"/>
      <c r="M6431" s="133"/>
      <c r="N6431" s="134"/>
      <c r="O6431" s="134"/>
      <c r="P6431" s="166"/>
      <c r="Q6431" s="164"/>
      <c r="R6431" s="165"/>
      <c r="S6431" s="138"/>
      <c r="T6431" s="138"/>
      <c r="U6431" s="138"/>
      <c r="V6431" s="138"/>
      <c r="W6431" s="166"/>
      <c r="X6431" s="135"/>
      <c r="Y6431" s="418">
        <f t="shared" si="914"/>
        <v>0</v>
      </c>
      <c r="Z6431" s="291">
        <f t="shared" si="915"/>
        <v>0</v>
      </c>
      <c r="AA6431" s="163"/>
      <c r="AB6431" s="177" t="str">
        <f t="shared" si="916"/>
        <v/>
      </c>
      <c r="AC6431" s="283" t="str">
        <f t="shared" si="917"/>
        <v/>
      </c>
      <c r="AD6431" s="283" t="str">
        <f t="shared" si="918"/>
        <v/>
      </c>
      <c r="AE6431" s="163"/>
      <c r="AF6431" s="162"/>
    </row>
    <row r="6432" spans="1:32">
      <c r="A6432" s="134">
        <v>6423</v>
      </c>
      <c r="B6432" s="136"/>
      <c r="C6432" s="146">
        <f t="shared" si="911"/>
        <v>0</v>
      </c>
      <c r="D6432" s="146">
        <f t="shared" si="912"/>
        <v>1</v>
      </c>
      <c r="E6432" s="146">
        <f t="shared" si="913"/>
        <v>1900</v>
      </c>
      <c r="F6432" s="137"/>
      <c r="G6432" s="287"/>
      <c r="H6432" s="137"/>
      <c r="I6432" s="134"/>
      <c r="J6432" s="204"/>
      <c r="K6432" s="133"/>
      <c r="L6432" s="134"/>
      <c r="M6432" s="133"/>
      <c r="N6432" s="134"/>
      <c r="O6432" s="134"/>
      <c r="P6432" s="166"/>
      <c r="Q6432" s="164"/>
      <c r="R6432" s="165"/>
      <c r="S6432" s="138"/>
      <c r="T6432" s="138"/>
      <c r="U6432" s="138"/>
      <c r="V6432" s="138"/>
      <c r="W6432" s="166"/>
      <c r="X6432" s="135"/>
      <c r="Y6432" s="418">
        <f t="shared" si="914"/>
        <v>0</v>
      </c>
      <c r="Z6432" s="291">
        <f t="shared" si="915"/>
        <v>0</v>
      </c>
      <c r="AA6432" s="163"/>
      <c r="AB6432" s="177" t="str">
        <f t="shared" si="916"/>
        <v/>
      </c>
      <c r="AC6432" s="283" t="str">
        <f t="shared" si="917"/>
        <v/>
      </c>
      <c r="AD6432" s="283" t="str">
        <f t="shared" si="918"/>
        <v/>
      </c>
      <c r="AE6432" s="163"/>
      <c r="AF6432" s="162"/>
    </row>
    <row r="6433" spans="1:32">
      <c r="A6433" s="134">
        <v>6424</v>
      </c>
      <c r="B6433" s="136"/>
      <c r="C6433" s="146">
        <f t="shared" si="911"/>
        <v>0</v>
      </c>
      <c r="D6433" s="146">
        <f t="shared" si="912"/>
        <v>1</v>
      </c>
      <c r="E6433" s="146">
        <f t="shared" si="913"/>
        <v>1900</v>
      </c>
      <c r="F6433" s="137"/>
      <c r="G6433" s="287"/>
      <c r="H6433" s="137"/>
      <c r="I6433" s="134"/>
      <c r="J6433" s="204"/>
      <c r="K6433" s="133"/>
      <c r="L6433" s="134"/>
      <c r="M6433" s="133"/>
      <c r="N6433" s="134"/>
      <c r="O6433" s="134"/>
      <c r="P6433" s="166"/>
      <c r="Q6433" s="164"/>
      <c r="R6433" s="165"/>
      <c r="S6433" s="138"/>
      <c r="T6433" s="138"/>
      <c r="U6433" s="138"/>
      <c r="V6433" s="138"/>
      <c r="W6433" s="166"/>
      <c r="X6433" s="135"/>
      <c r="Y6433" s="418">
        <f t="shared" si="914"/>
        <v>0</v>
      </c>
      <c r="Z6433" s="291">
        <f t="shared" si="915"/>
        <v>0</v>
      </c>
      <c r="AA6433" s="163"/>
      <c r="AB6433" s="177" t="str">
        <f t="shared" si="916"/>
        <v/>
      </c>
      <c r="AC6433" s="283" t="str">
        <f t="shared" si="917"/>
        <v/>
      </c>
      <c r="AD6433" s="283" t="str">
        <f t="shared" si="918"/>
        <v/>
      </c>
      <c r="AE6433" s="163"/>
      <c r="AF6433" s="162"/>
    </row>
    <row r="6434" spans="1:32">
      <c r="A6434" s="134">
        <v>6425</v>
      </c>
      <c r="B6434" s="136"/>
      <c r="C6434" s="146">
        <f t="shared" si="911"/>
        <v>0</v>
      </c>
      <c r="D6434" s="146">
        <f t="shared" si="912"/>
        <v>1</v>
      </c>
      <c r="E6434" s="146">
        <f t="shared" si="913"/>
        <v>1900</v>
      </c>
      <c r="F6434" s="137"/>
      <c r="G6434" s="287"/>
      <c r="H6434" s="137"/>
      <c r="I6434" s="134"/>
      <c r="J6434" s="204"/>
      <c r="K6434" s="133"/>
      <c r="L6434" s="134"/>
      <c r="M6434" s="133"/>
      <c r="N6434" s="134"/>
      <c r="O6434" s="134"/>
      <c r="P6434" s="166"/>
      <c r="Q6434" s="164"/>
      <c r="R6434" s="165"/>
      <c r="S6434" s="138"/>
      <c r="T6434" s="138"/>
      <c r="U6434" s="138"/>
      <c r="V6434" s="138"/>
      <c r="W6434" s="166"/>
      <c r="X6434" s="135"/>
      <c r="Y6434" s="418">
        <f t="shared" si="914"/>
        <v>0</v>
      </c>
      <c r="Z6434" s="291">
        <f t="shared" si="915"/>
        <v>0</v>
      </c>
      <c r="AA6434" s="163"/>
      <c r="AB6434" s="177" t="str">
        <f t="shared" si="916"/>
        <v/>
      </c>
      <c r="AC6434" s="283" t="str">
        <f t="shared" si="917"/>
        <v/>
      </c>
      <c r="AD6434" s="283" t="str">
        <f t="shared" si="918"/>
        <v/>
      </c>
      <c r="AE6434" s="163"/>
      <c r="AF6434" s="162"/>
    </row>
    <row r="6435" spans="1:32">
      <c r="A6435" s="134">
        <v>6426</v>
      </c>
      <c r="B6435" s="136"/>
      <c r="C6435" s="146">
        <f t="shared" si="911"/>
        <v>0</v>
      </c>
      <c r="D6435" s="146">
        <f t="shared" si="912"/>
        <v>1</v>
      </c>
      <c r="E6435" s="146">
        <f t="shared" si="913"/>
        <v>1900</v>
      </c>
      <c r="F6435" s="137"/>
      <c r="G6435" s="287"/>
      <c r="H6435" s="137"/>
      <c r="I6435" s="134"/>
      <c r="J6435" s="204"/>
      <c r="K6435" s="133"/>
      <c r="L6435" s="134"/>
      <c r="M6435" s="133"/>
      <c r="N6435" s="134"/>
      <c r="O6435" s="134"/>
      <c r="P6435" s="166"/>
      <c r="Q6435" s="164"/>
      <c r="R6435" s="165"/>
      <c r="S6435" s="138"/>
      <c r="T6435" s="138"/>
      <c r="U6435" s="138"/>
      <c r="V6435" s="138"/>
      <c r="W6435" s="166"/>
      <c r="X6435" s="135"/>
      <c r="Y6435" s="418">
        <f t="shared" si="914"/>
        <v>0</v>
      </c>
      <c r="Z6435" s="291">
        <f t="shared" si="915"/>
        <v>0</v>
      </c>
      <c r="AA6435" s="163"/>
      <c r="AB6435" s="177" t="str">
        <f t="shared" si="916"/>
        <v/>
      </c>
      <c r="AC6435" s="283" t="str">
        <f t="shared" si="917"/>
        <v/>
      </c>
      <c r="AD6435" s="283" t="str">
        <f t="shared" si="918"/>
        <v/>
      </c>
      <c r="AE6435" s="163"/>
      <c r="AF6435" s="162"/>
    </row>
    <row r="6436" spans="1:32">
      <c r="A6436" s="134">
        <v>6427</v>
      </c>
      <c r="B6436" s="136"/>
      <c r="C6436" s="146">
        <f t="shared" si="911"/>
        <v>0</v>
      </c>
      <c r="D6436" s="146">
        <f t="shared" si="912"/>
        <v>1</v>
      </c>
      <c r="E6436" s="146">
        <f t="shared" si="913"/>
        <v>1900</v>
      </c>
      <c r="F6436" s="137"/>
      <c r="G6436" s="287"/>
      <c r="H6436" s="137"/>
      <c r="I6436" s="134"/>
      <c r="J6436" s="204"/>
      <c r="K6436" s="133"/>
      <c r="L6436" s="134"/>
      <c r="M6436" s="133"/>
      <c r="N6436" s="134"/>
      <c r="O6436" s="134"/>
      <c r="P6436" s="166"/>
      <c r="Q6436" s="164"/>
      <c r="R6436" s="165"/>
      <c r="S6436" s="138"/>
      <c r="T6436" s="138"/>
      <c r="U6436" s="138"/>
      <c r="V6436" s="138"/>
      <c r="W6436" s="166"/>
      <c r="X6436" s="135"/>
      <c r="Y6436" s="418">
        <f t="shared" si="914"/>
        <v>0</v>
      </c>
      <c r="Z6436" s="291">
        <f t="shared" si="915"/>
        <v>0</v>
      </c>
      <c r="AA6436" s="163"/>
      <c r="AB6436" s="177" t="str">
        <f t="shared" si="916"/>
        <v/>
      </c>
      <c r="AC6436" s="283" t="str">
        <f t="shared" si="917"/>
        <v/>
      </c>
      <c r="AD6436" s="283" t="str">
        <f t="shared" si="918"/>
        <v/>
      </c>
      <c r="AE6436" s="163"/>
      <c r="AF6436" s="162"/>
    </row>
    <row r="6437" spans="1:32">
      <c r="A6437" s="134">
        <v>6428</v>
      </c>
      <c r="B6437" s="136"/>
      <c r="C6437" s="146">
        <f t="shared" si="911"/>
        <v>0</v>
      </c>
      <c r="D6437" s="146">
        <f t="shared" si="912"/>
        <v>1</v>
      </c>
      <c r="E6437" s="146">
        <f t="shared" si="913"/>
        <v>1900</v>
      </c>
      <c r="F6437" s="137"/>
      <c r="G6437" s="287"/>
      <c r="H6437" s="137"/>
      <c r="I6437" s="134"/>
      <c r="J6437" s="204"/>
      <c r="K6437" s="133"/>
      <c r="L6437" s="134"/>
      <c r="M6437" s="133"/>
      <c r="N6437" s="134"/>
      <c r="O6437" s="134"/>
      <c r="P6437" s="166"/>
      <c r="Q6437" s="164"/>
      <c r="R6437" s="165"/>
      <c r="S6437" s="138"/>
      <c r="T6437" s="138"/>
      <c r="U6437" s="138"/>
      <c r="V6437" s="138"/>
      <c r="W6437" s="166"/>
      <c r="X6437" s="135"/>
      <c r="Y6437" s="418">
        <f t="shared" si="914"/>
        <v>0</v>
      </c>
      <c r="Z6437" s="291">
        <f t="shared" si="915"/>
        <v>0</v>
      </c>
      <c r="AA6437" s="163"/>
      <c r="AB6437" s="177" t="str">
        <f t="shared" si="916"/>
        <v/>
      </c>
      <c r="AC6437" s="283" t="str">
        <f t="shared" si="917"/>
        <v/>
      </c>
      <c r="AD6437" s="283" t="str">
        <f t="shared" si="918"/>
        <v/>
      </c>
      <c r="AE6437" s="163"/>
      <c r="AF6437" s="162"/>
    </row>
    <row r="6438" spans="1:32">
      <c r="A6438" s="134">
        <v>6429</v>
      </c>
      <c r="B6438" s="136"/>
      <c r="C6438" s="146">
        <f t="shared" si="911"/>
        <v>0</v>
      </c>
      <c r="D6438" s="146">
        <f t="shared" si="912"/>
        <v>1</v>
      </c>
      <c r="E6438" s="146">
        <f t="shared" si="913"/>
        <v>1900</v>
      </c>
      <c r="F6438" s="137"/>
      <c r="G6438" s="287"/>
      <c r="H6438" s="137"/>
      <c r="I6438" s="134"/>
      <c r="J6438" s="204"/>
      <c r="K6438" s="133"/>
      <c r="L6438" s="134"/>
      <c r="M6438" s="133"/>
      <c r="N6438" s="134"/>
      <c r="O6438" s="134"/>
      <c r="P6438" s="166"/>
      <c r="Q6438" s="164"/>
      <c r="R6438" s="165"/>
      <c r="S6438" s="138"/>
      <c r="T6438" s="138"/>
      <c r="U6438" s="138"/>
      <c r="V6438" s="138"/>
      <c r="W6438" s="166"/>
      <c r="X6438" s="135"/>
      <c r="Y6438" s="418">
        <f t="shared" si="914"/>
        <v>0</v>
      </c>
      <c r="Z6438" s="291">
        <f t="shared" si="915"/>
        <v>0</v>
      </c>
      <c r="AA6438" s="163"/>
      <c r="AB6438" s="177" t="str">
        <f t="shared" si="916"/>
        <v/>
      </c>
      <c r="AC6438" s="283" t="str">
        <f t="shared" si="917"/>
        <v/>
      </c>
      <c r="AD6438" s="283" t="str">
        <f t="shared" si="918"/>
        <v/>
      </c>
      <c r="AE6438" s="163"/>
      <c r="AF6438" s="162"/>
    </row>
    <row r="6439" spans="1:32">
      <c r="A6439" s="134">
        <v>6430</v>
      </c>
      <c r="B6439" s="136"/>
      <c r="C6439" s="146">
        <f t="shared" si="911"/>
        <v>0</v>
      </c>
      <c r="D6439" s="146">
        <f t="shared" si="912"/>
        <v>1</v>
      </c>
      <c r="E6439" s="146">
        <f t="shared" si="913"/>
        <v>1900</v>
      </c>
      <c r="F6439" s="137"/>
      <c r="G6439" s="287"/>
      <c r="H6439" s="137"/>
      <c r="I6439" s="134"/>
      <c r="J6439" s="204"/>
      <c r="K6439" s="133"/>
      <c r="L6439" s="134"/>
      <c r="M6439" s="133"/>
      <c r="N6439" s="134"/>
      <c r="O6439" s="134"/>
      <c r="P6439" s="166"/>
      <c r="Q6439" s="164"/>
      <c r="R6439" s="165"/>
      <c r="S6439" s="138"/>
      <c r="T6439" s="138"/>
      <c r="U6439" s="138"/>
      <c r="V6439" s="138"/>
      <c r="W6439" s="166"/>
      <c r="X6439" s="135"/>
      <c r="Y6439" s="418">
        <f t="shared" si="914"/>
        <v>0</v>
      </c>
      <c r="Z6439" s="291">
        <f t="shared" si="915"/>
        <v>0</v>
      </c>
      <c r="AA6439" s="163"/>
      <c r="AB6439" s="177" t="str">
        <f t="shared" si="916"/>
        <v/>
      </c>
      <c r="AC6439" s="283" t="str">
        <f t="shared" si="917"/>
        <v/>
      </c>
      <c r="AD6439" s="283" t="str">
        <f t="shared" si="918"/>
        <v/>
      </c>
      <c r="AE6439" s="163"/>
      <c r="AF6439" s="162"/>
    </row>
    <row r="6440" spans="1:32">
      <c r="A6440" s="134">
        <v>6431</v>
      </c>
      <c r="B6440" s="136"/>
      <c r="C6440" s="146">
        <f t="shared" si="911"/>
        <v>0</v>
      </c>
      <c r="D6440" s="146">
        <f t="shared" si="912"/>
        <v>1</v>
      </c>
      <c r="E6440" s="146">
        <f t="shared" si="913"/>
        <v>1900</v>
      </c>
      <c r="F6440" s="137"/>
      <c r="G6440" s="287"/>
      <c r="H6440" s="137"/>
      <c r="I6440" s="134"/>
      <c r="J6440" s="204"/>
      <c r="K6440" s="133"/>
      <c r="L6440" s="134"/>
      <c r="M6440" s="133"/>
      <c r="N6440" s="134"/>
      <c r="O6440" s="134"/>
      <c r="P6440" s="166"/>
      <c r="Q6440" s="164"/>
      <c r="R6440" s="165"/>
      <c r="S6440" s="138"/>
      <c r="T6440" s="138"/>
      <c r="U6440" s="138"/>
      <c r="V6440" s="138"/>
      <c r="W6440" s="166"/>
      <c r="X6440" s="135"/>
      <c r="Y6440" s="418">
        <f t="shared" si="914"/>
        <v>0</v>
      </c>
      <c r="Z6440" s="291">
        <f t="shared" si="915"/>
        <v>0</v>
      </c>
      <c r="AA6440" s="163"/>
      <c r="AB6440" s="177" t="str">
        <f t="shared" si="916"/>
        <v/>
      </c>
      <c r="AC6440" s="283" t="str">
        <f t="shared" si="917"/>
        <v/>
      </c>
      <c r="AD6440" s="283" t="str">
        <f t="shared" si="918"/>
        <v/>
      </c>
      <c r="AE6440" s="163"/>
      <c r="AF6440" s="162"/>
    </row>
    <row r="6441" spans="1:32">
      <c r="A6441" s="134">
        <v>6432</v>
      </c>
      <c r="B6441" s="136"/>
      <c r="C6441" s="146">
        <f t="shared" si="911"/>
        <v>0</v>
      </c>
      <c r="D6441" s="146">
        <f t="shared" si="912"/>
        <v>1</v>
      </c>
      <c r="E6441" s="146">
        <f t="shared" si="913"/>
        <v>1900</v>
      </c>
      <c r="F6441" s="137"/>
      <c r="G6441" s="287"/>
      <c r="H6441" s="137"/>
      <c r="I6441" s="134"/>
      <c r="J6441" s="204"/>
      <c r="K6441" s="133"/>
      <c r="L6441" s="134"/>
      <c r="M6441" s="133"/>
      <c r="N6441" s="134"/>
      <c r="O6441" s="134"/>
      <c r="P6441" s="166"/>
      <c r="Q6441" s="164"/>
      <c r="R6441" s="165"/>
      <c r="S6441" s="138"/>
      <c r="T6441" s="138"/>
      <c r="U6441" s="138"/>
      <c r="V6441" s="138"/>
      <c r="W6441" s="166"/>
      <c r="X6441" s="135"/>
      <c r="Y6441" s="418">
        <f t="shared" si="914"/>
        <v>0</v>
      </c>
      <c r="Z6441" s="291">
        <f t="shared" si="915"/>
        <v>0</v>
      </c>
      <c r="AA6441" s="163"/>
      <c r="AB6441" s="177" t="str">
        <f t="shared" si="916"/>
        <v/>
      </c>
      <c r="AC6441" s="283" t="str">
        <f t="shared" si="917"/>
        <v/>
      </c>
      <c r="AD6441" s="283" t="str">
        <f t="shared" si="918"/>
        <v/>
      </c>
      <c r="AE6441" s="163"/>
      <c r="AF6441" s="162"/>
    </row>
    <row r="6442" spans="1:32">
      <c r="A6442" s="134">
        <v>6433</v>
      </c>
      <c r="B6442" s="136"/>
      <c r="C6442" s="146">
        <f t="shared" si="911"/>
        <v>0</v>
      </c>
      <c r="D6442" s="146">
        <f t="shared" si="912"/>
        <v>1</v>
      </c>
      <c r="E6442" s="146">
        <f t="shared" si="913"/>
        <v>1900</v>
      </c>
      <c r="F6442" s="137"/>
      <c r="G6442" s="287"/>
      <c r="H6442" s="137"/>
      <c r="I6442" s="134"/>
      <c r="J6442" s="204"/>
      <c r="K6442" s="133"/>
      <c r="L6442" s="134"/>
      <c r="M6442" s="133"/>
      <c r="N6442" s="134"/>
      <c r="O6442" s="134"/>
      <c r="P6442" s="166"/>
      <c r="Q6442" s="164"/>
      <c r="R6442" s="165"/>
      <c r="S6442" s="138"/>
      <c r="T6442" s="138"/>
      <c r="U6442" s="138"/>
      <c r="V6442" s="138"/>
      <c r="W6442" s="166"/>
      <c r="X6442" s="135"/>
      <c r="Y6442" s="418">
        <f t="shared" si="914"/>
        <v>0</v>
      </c>
      <c r="Z6442" s="291">
        <f t="shared" si="915"/>
        <v>0</v>
      </c>
      <c r="AA6442" s="163"/>
      <c r="AB6442" s="177" t="str">
        <f t="shared" si="916"/>
        <v/>
      </c>
      <c r="AC6442" s="283" t="str">
        <f t="shared" si="917"/>
        <v/>
      </c>
      <c r="AD6442" s="283" t="str">
        <f t="shared" si="918"/>
        <v/>
      </c>
      <c r="AE6442" s="163"/>
      <c r="AF6442" s="162"/>
    </row>
    <row r="6443" spans="1:32">
      <c r="A6443" s="134">
        <v>6434</v>
      </c>
      <c r="B6443" s="136"/>
      <c r="C6443" s="146">
        <f t="shared" si="911"/>
        <v>0</v>
      </c>
      <c r="D6443" s="146">
        <f t="shared" si="912"/>
        <v>1</v>
      </c>
      <c r="E6443" s="146">
        <f t="shared" si="913"/>
        <v>1900</v>
      </c>
      <c r="F6443" s="137"/>
      <c r="G6443" s="287"/>
      <c r="H6443" s="137"/>
      <c r="I6443" s="134"/>
      <c r="J6443" s="204"/>
      <c r="K6443" s="133"/>
      <c r="L6443" s="134"/>
      <c r="M6443" s="133"/>
      <c r="N6443" s="134"/>
      <c r="O6443" s="134"/>
      <c r="P6443" s="166"/>
      <c r="Q6443" s="164"/>
      <c r="R6443" s="165"/>
      <c r="S6443" s="138"/>
      <c r="T6443" s="138"/>
      <c r="U6443" s="138"/>
      <c r="V6443" s="138"/>
      <c r="W6443" s="166"/>
      <c r="X6443" s="135"/>
      <c r="Y6443" s="418">
        <f t="shared" si="914"/>
        <v>0</v>
      </c>
      <c r="Z6443" s="291">
        <f t="shared" si="915"/>
        <v>0</v>
      </c>
      <c r="AA6443" s="163"/>
      <c r="AB6443" s="177" t="str">
        <f t="shared" si="916"/>
        <v/>
      </c>
      <c r="AC6443" s="283" t="str">
        <f t="shared" si="917"/>
        <v/>
      </c>
      <c r="AD6443" s="283" t="str">
        <f t="shared" si="918"/>
        <v/>
      </c>
      <c r="AE6443" s="163"/>
      <c r="AF6443" s="162"/>
    </row>
    <row r="6444" spans="1:32">
      <c r="A6444" s="134">
        <v>6435</v>
      </c>
      <c r="B6444" s="136"/>
      <c r="C6444" s="146">
        <f t="shared" si="911"/>
        <v>0</v>
      </c>
      <c r="D6444" s="146">
        <f t="shared" si="912"/>
        <v>1</v>
      </c>
      <c r="E6444" s="146">
        <f t="shared" si="913"/>
        <v>1900</v>
      </c>
      <c r="F6444" s="137"/>
      <c r="G6444" s="287"/>
      <c r="H6444" s="137"/>
      <c r="I6444" s="134"/>
      <c r="J6444" s="204"/>
      <c r="K6444" s="133"/>
      <c r="L6444" s="134"/>
      <c r="M6444" s="133"/>
      <c r="N6444" s="134"/>
      <c r="O6444" s="134"/>
      <c r="P6444" s="166"/>
      <c r="Q6444" s="164"/>
      <c r="R6444" s="165"/>
      <c r="S6444" s="138"/>
      <c r="T6444" s="138"/>
      <c r="U6444" s="138"/>
      <c r="V6444" s="138"/>
      <c r="W6444" s="166"/>
      <c r="X6444" s="135"/>
      <c r="Y6444" s="418">
        <f t="shared" si="914"/>
        <v>0</v>
      </c>
      <c r="Z6444" s="291">
        <f t="shared" si="915"/>
        <v>0</v>
      </c>
      <c r="AA6444" s="163"/>
      <c r="AB6444" s="177" t="str">
        <f t="shared" si="916"/>
        <v/>
      </c>
      <c r="AC6444" s="283" t="str">
        <f t="shared" si="917"/>
        <v/>
      </c>
      <c r="AD6444" s="283" t="str">
        <f t="shared" si="918"/>
        <v/>
      </c>
      <c r="AE6444" s="163"/>
      <c r="AF6444" s="162"/>
    </row>
    <row r="6445" spans="1:32">
      <c r="A6445" s="134">
        <v>6436</v>
      </c>
      <c r="B6445" s="136"/>
      <c r="C6445" s="146">
        <f t="shared" si="911"/>
        <v>0</v>
      </c>
      <c r="D6445" s="146">
        <f t="shared" si="912"/>
        <v>1</v>
      </c>
      <c r="E6445" s="146">
        <f t="shared" si="913"/>
        <v>1900</v>
      </c>
      <c r="F6445" s="137"/>
      <c r="G6445" s="287"/>
      <c r="H6445" s="137"/>
      <c r="I6445" s="134"/>
      <c r="J6445" s="204"/>
      <c r="K6445" s="133"/>
      <c r="L6445" s="134"/>
      <c r="M6445" s="133"/>
      <c r="N6445" s="134"/>
      <c r="O6445" s="134"/>
      <c r="P6445" s="166"/>
      <c r="Q6445" s="164"/>
      <c r="R6445" s="165"/>
      <c r="S6445" s="138"/>
      <c r="T6445" s="138"/>
      <c r="U6445" s="138"/>
      <c r="V6445" s="138"/>
      <c r="W6445" s="166"/>
      <c r="X6445" s="135"/>
      <c r="Y6445" s="418">
        <f t="shared" si="914"/>
        <v>0</v>
      </c>
      <c r="Z6445" s="291">
        <f t="shared" si="915"/>
        <v>0</v>
      </c>
      <c r="AA6445" s="163"/>
      <c r="AB6445" s="177" t="str">
        <f t="shared" si="916"/>
        <v/>
      </c>
      <c r="AC6445" s="283" t="str">
        <f t="shared" si="917"/>
        <v/>
      </c>
      <c r="AD6445" s="283" t="str">
        <f t="shared" si="918"/>
        <v/>
      </c>
      <c r="AE6445" s="163"/>
      <c r="AF6445" s="162"/>
    </row>
    <row r="6446" spans="1:32">
      <c r="A6446" s="134">
        <v>6437</v>
      </c>
      <c r="B6446" s="136"/>
      <c r="C6446" s="146">
        <f t="shared" si="911"/>
        <v>0</v>
      </c>
      <c r="D6446" s="146">
        <f t="shared" si="912"/>
        <v>1</v>
      </c>
      <c r="E6446" s="146">
        <f t="shared" si="913"/>
        <v>1900</v>
      </c>
      <c r="F6446" s="137"/>
      <c r="G6446" s="287"/>
      <c r="H6446" s="137"/>
      <c r="I6446" s="134"/>
      <c r="J6446" s="204"/>
      <c r="K6446" s="133"/>
      <c r="L6446" s="134"/>
      <c r="M6446" s="133"/>
      <c r="N6446" s="134"/>
      <c r="O6446" s="134"/>
      <c r="P6446" s="166"/>
      <c r="Q6446" s="164"/>
      <c r="R6446" s="165"/>
      <c r="S6446" s="138"/>
      <c r="T6446" s="138"/>
      <c r="U6446" s="138"/>
      <c r="V6446" s="138"/>
      <c r="W6446" s="166"/>
      <c r="X6446" s="135"/>
      <c r="Y6446" s="418">
        <f t="shared" si="914"/>
        <v>0</v>
      </c>
      <c r="Z6446" s="291">
        <f t="shared" si="915"/>
        <v>0</v>
      </c>
      <c r="AA6446" s="163"/>
      <c r="AB6446" s="177" t="str">
        <f t="shared" si="916"/>
        <v/>
      </c>
      <c r="AC6446" s="283" t="str">
        <f t="shared" si="917"/>
        <v/>
      </c>
      <c r="AD6446" s="283" t="str">
        <f t="shared" si="918"/>
        <v/>
      </c>
      <c r="AE6446" s="163"/>
      <c r="AF6446" s="162"/>
    </row>
    <row r="6447" spans="1:32">
      <c r="A6447" s="134">
        <v>6438</v>
      </c>
      <c r="B6447" s="136"/>
      <c r="C6447" s="146">
        <f t="shared" si="911"/>
        <v>0</v>
      </c>
      <c r="D6447" s="146">
        <f t="shared" si="912"/>
        <v>1</v>
      </c>
      <c r="E6447" s="146">
        <f t="shared" si="913"/>
        <v>1900</v>
      </c>
      <c r="F6447" s="137"/>
      <c r="G6447" s="287"/>
      <c r="H6447" s="137"/>
      <c r="I6447" s="134"/>
      <c r="J6447" s="204"/>
      <c r="K6447" s="133"/>
      <c r="L6447" s="134"/>
      <c r="M6447" s="133"/>
      <c r="N6447" s="134"/>
      <c r="O6447" s="134"/>
      <c r="P6447" s="166"/>
      <c r="Q6447" s="164"/>
      <c r="R6447" s="165"/>
      <c r="S6447" s="138"/>
      <c r="T6447" s="138"/>
      <c r="U6447" s="138"/>
      <c r="V6447" s="138"/>
      <c r="W6447" s="166"/>
      <c r="X6447" s="135"/>
      <c r="Y6447" s="418">
        <f t="shared" si="914"/>
        <v>0</v>
      </c>
      <c r="Z6447" s="291">
        <f t="shared" si="915"/>
        <v>0</v>
      </c>
      <c r="AA6447" s="163"/>
      <c r="AB6447" s="177" t="str">
        <f t="shared" si="916"/>
        <v/>
      </c>
      <c r="AC6447" s="283" t="str">
        <f t="shared" si="917"/>
        <v/>
      </c>
      <c r="AD6447" s="283" t="str">
        <f t="shared" si="918"/>
        <v/>
      </c>
      <c r="AE6447" s="163"/>
      <c r="AF6447" s="162"/>
    </row>
    <row r="6448" spans="1:32">
      <c r="A6448" s="134">
        <v>6439</v>
      </c>
      <c r="B6448" s="136"/>
      <c r="C6448" s="146">
        <f t="shared" si="911"/>
        <v>0</v>
      </c>
      <c r="D6448" s="146">
        <f t="shared" si="912"/>
        <v>1</v>
      </c>
      <c r="E6448" s="146">
        <f t="shared" si="913"/>
        <v>1900</v>
      </c>
      <c r="F6448" s="137"/>
      <c r="G6448" s="287"/>
      <c r="H6448" s="137"/>
      <c r="I6448" s="134"/>
      <c r="J6448" s="204"/>
      <c r="K6448" s="133"/>
      <c r="L6448" s="134"/>
      <c r="M6448" s="133"/>
      <c r="N6448" s="134"/>
      <c r="O6448" s="134"/>
      <c r="P6448" s="166"/>
      <c r="Q6448" s="164"/>
      <c r="R6448" s="165"/>
      <c r="S6448" s="138"/>
      <c r="T6448" s="138"/>
      <c r="U6448" s="138"/>
      <c r="V6448" s="138"/>
      <c r="W6448" s="166"/>
      <c r="X6448" s="135"/>
      <c r="Y6448" s="418">
        <f t="shared" si="914"/>
        <v>0</v>
      </c>
      <c r="Z6448" s="291">
        <f t="shared" si="915"/>
        <v>0</v>
      </c>
      <c r="AA6448" s="163"/>
      <c r="AB6448" s="177" t="str">
        <f t="shared" si="916"/>
        <v/>
      </c>
      <c r="AC6448" s="283" t="str">
        <f t="shared" si="917"/>
        <v/>
      </c>
      <c r="AD6448" s="283" t="str">
        <f t="shared" si="918"/>
        <v/>
      </c>
      <c r="AE6448" s="163"/>
      <c r="AF6448" s="162"/>
    </row>
    <row r="6449" spans="1:32">
      <c r="A6449" s="134">
        <v>6440</v>
      </c>
      <c r="B6449" s="136"/>
      <c r="C6449" s="146">
        <f t="shared" si="911"/>
        <v>0</v>
      </c>
      <c r="D6449" s="146">
        <f t="shared" si="912"/>
        <v>1</v>
      </c>
      <c r="E6449" s="146">
        <f t="shared" si="913"/>
        <v>1900</v>
      </c>
      <c r="F6449" s="137"/>
      <c r="G6449" s="287"/>
      <c r="H6449" s="137"/>
      <c r="I6449" s="134"/>
      <c r="J6449" s="204"/>
      <c r="K6449" s="133"/>
      <c r="L6449" s="134"/>
      <c r="M6449" s="133"/>
      <c r="N6449" s="134"/>
      <c r="O6449" s="134"/>
      <c r="P6449" s="166"/>
      <c r="Q6449" s="164"/>
      <c r="R6449" s="165"/>
      <c r="S6449" s="138"/>
      <c r="T6449" s="138"/>
      <c r="U6449" s="138"/>
      <c r="V6449" s="138"/>
      <c r="W6449" s="166"/>
      <c r="X6449" s="135"/>
      <c r="Y6449" s="418">
        <f t="shared" si="914"/>
        <v>0</v>
      </c>
      <c r="Z6449" s="291">
        <f t="shared" si="915"/>
        <v>0</v>
      </c>
      <c r="AA6449" s="163"/>
      <c r="AB6449" s="177" t="str">
        <f t="shared" si="916"/>
        <v/>
      </c>
      <c r="AC6449" s="283" t="str">
        <f t="shared" si="917"/>
        <v/>
      </c>
      <c r="AD6449" s="283" t="str">
        <f t="shared" si="918"/>
        <v/>
      </c>
      <c r="AE6449" s="163"/>
      <c r="AF6449" s="162"/>
    </row>
    <row r="6450" spans="1:32">
      <c r="A6450" s="134">
        <v>6441</v>
      </c>
      <c r="B6450" s="136"/>
      <c r="C6450" s="146">
        <f t="shared" si="911"/>
        <v>0</v>
      </c>
      <c r="D6450" s="146">
        <f t="shared" si="912"/>
        <v>1</v>
      </c>
      <c r="E6450" s="146">
        <f t="shared" si="913"/>
        <v>1900</v>
      </c>
      <c r="F6450" s="137"/>
      <c r="G6450" s="287"/>
      <c r="H6450" s="137"/>
      <c r="I6450" s="134"/>
      <c r="J6450" s="204"/>
      <c r="K6450" s="133"/>
      <c r="L6450" s="134"/>
      <c r="M6450" s="133"/>
      <c r="N6450" s="134"/>
      <c r="O6450" s="134"/>
      <c r="P6450" s="166"/>
      <c r="Q6450" s="164"/>
      <c r="R6450" s="165"/>
      <c r="S6450" s="138"/>
      <c r="T6450" s="138"/>
      <c r="U6450" s="138"/>
      <c r="V6450" s="138"/>
      <c r="W6450" s="166"/>
      <c r="X6450" s="135"/>
      <c r="Y6450" s="418">
        <f t="shared" si="914"/>
        <v>0</v>
      </c>
      <c r="Z6450" s="291">
        <f t="shared" si="915"/>
        <v>0</v>
      </c>
      <c r="AA6450" s="163"/>
      <c r="AB6450" s="177" t="str">
        <f t="shared" si="916"/>
        <v/>
      </c>
      <c r="AC6450" s="283" t="str">
        <f t="shared" si="917"/>
        <v/>
      </c>
      <c r="AD6450" s="283" t="str">
        <f t="shared" si="918"/>
        <v/>
      </c>
      <c r="AE6450" s="163"/>
      <c r="AF6450" s="162"/>
    </row>
    <row r="6451" spans="1:32">
      <c r="A6451" s="134">
        <v>6442</v>
      </c>
      <c r="B6451" s="136"/>
      <c r="C6451" s="146">
        <f t="shared" si="911"/>
        <v>0</v>
      </c>
      <c r="D6451" s="146">
        <f t="shared" si="912"/>
        <v>1</v>
      </c>
      <c r="E6451" s="146">
        <f t="shared" si="913"/>
        <v>1900</v>
      </c>
      <c r="F6451" s="137"/>
      <c r="G6451" s="287"/>
      <c r="H6451" s="137"/>
      <c r="I6451" s="134"/>
      <c r="J6451" s="204"/>
      <c r="K6451" s="133"/>
      <c r="L6451" s="134"/>
      <c r="M6451" s="133"/>
      <c r="N6451" s="134"/>
      <c r="O6451" s="134"/>
      <c r="P6451" s="166"/>
      <c r="Q6451" s="164"/>
      <c r="R6451" s="165"/>
      <c r="S6451" s="138"/>
      <c r="T6451" s="138"/>
      <c r="U6451" s="138"/>
      <c r="V6451" s="138"/>
      <c r="W6451" s="166"/>
      <c r="X6451" s="135"/>
      <c r="Y6451" s="418">
        <f t="shared" si="914"/>
        <v>0</v>
      </c>
      <c r="Z6451" s="291">
        <f t="shared" si="915"/>
        <v>0</v>
      </c>
      <c r="AA6451" s="163"/>
      <c r="AB6451" s="177" t="str">
        <f t="shared" si="916"/>
        <v/>
      </c>
      <c r="AC6451" s="283" t="str">
        <f t="shared" si="917"/>
        <v/>
      </c>
      <c r="AD6451" s="283" t="str">
        <f t="shared" si="918"/>
        <v/>
      </c>
      <c r="AE6451" s="163"/>
      <c r="AF6451" s="162"/>
    </row>
    <row r="6452" spans="1:32">
      <c r="A6452" s="134">
        <v>6443</v>
      </c>
      <c r="B6452" s="136"/>
      <c r="C6452" s="146">
        <f t="shared" si="911"/>
        <v>0</v>
      </c>
      <c r="D6452" s="146">
        <f t="shared" si="912"/>
        <v>1</v>
      </c>
      <c r="E6452" s="146">
        <f t="shared" si="913"/>
        <v>1900</v>
      </c>
      <c r="F6452" s="137"/>
      <c r="G6452" s="287"/>
      <c r="H6452" s="137"/>
      <c r="I6452" s="134"/>
      <c r="J6452" s="204"/>
      <c r="K6452" s="133"/>
      <c r="L6452" s="134"/>
      <c r="M6452" s="133"/>
      <c r="N6452" s="134"/>
      <c r="O6452" s="134"/>
      <c r="P6452" s="166"/>
      <c r="Q6452" s="164"/>
      <c r="R6452" s="165"/>
      <c r="S6452" s="138"/>
      <c r="T6452" s="138"/>
      <c r="U6452" s="138"/>
      <c r="V6452" s="138"/>
      <c r="W6452" s="166"/>
      <c r="X6452" s="135"/>
      <c r="Y6452" s="418">
        <f t="shared" si="914"/>
        <v>0</v>
      </c>
      <c r="Z6452" s="291">
        <f t="shared" si="915"/>
        <v>0</v>
      </c>
      <c r="AA6452" s="163"/>
      <c r="AB6452" s="177" t="str">
        <f t="shared" si="916"/>
        <v/>
      </c>
      <c r="AC6452" s="283" t="str">
        <f t="shared" si="917"/>
        <v/>
      </c>
      <c r="AD6452" s="283" t="str">
        <f t="shared" si="918"/>
        <v/>
      </c>
      <c r="AE6452" s="163"/>
      <c r="AF6452" s="162"/>
    </row>
    <row r="6453" spans="1:32">
      <c r="A6453" s="134">
        <v>6444</v>
      </c>
      <c r="B6453" s="136"/>
      <c r="C6453" s="146">
        <f t="shared" si="911"/>
        <v>0</v>
      </c>
      <c r="D6453" s="146">
        <f t="shared" si="912"/>
        <v>1</v>
      </c>
      <c r="E6453" s="146">
        <f t="shared" si="913"/>
        <v>1900</v>
      </c>
      <c r="F6453" s="137"/>
      <c r="G6453" s="287"/>
      <c r="H6453" s="137"/>
      <c r="I6453" s="134"/>
      <c r="J6453" s="204"/>
      <c r="K6453" s="133"/>
      <c r="L6453" s="134"/>
      <c r="M6453" s="133"/>
      <c r="N6453" s="134"/>
      <c r="O6453" s="134"/>
      <c r="P6453" s="166"/>
      <c r="Q6453" s="164"/>
      <c r="R6453" s="165"/>
      <c r="S6453" s="138"/>
      <c r="T6453" s="138"/>
      <c r="U6453" s="138"/>
      <c r="V6453" s="138"/>
      <c r="W6453" s="166"/>
      <c r="X6453" s="135"/>
      <c r="Y6453" s="418">
        <f t="shared" si="914"/>
        <v>0</v>
      </c>
      <c r="Z6453" s="291">
        <f t="shared" si="915"/>
        <v>0</v>
      </c>
      <c r="AA6453" s="163"/>
      <c r="AB6453" s="177" t="str">
        <f t="shared" si="916"/>
        <v/>
      </c>
      <c r="AC6453" s="283" t="str">
        <f t="shared" si="917"/>
        <v/>
      </c>
      <c r="AD6453" s="283" t="str">
        <f t="shared" si="918"/>
        <v/>
      </c>
      <c r="AE6453" s="163"/>
      <c r="AF6453" s="162"/>
    </row>
    <row r="6454" spans="1:32">
      <c r="A6454" s="134">
        <v>6445</v>
      </c>
      <c r="B6454" s="136"/>
      <c r="C6454" s="146">
        <f t="shared" si="911"/>
        <v>0</v>
      </c>
      <c r="D6454" s="146">
        <f t="shared" si="912"/>
        <v>1</v>
      </c>
      <c r="E6454" s="146">
        <f t="shared" si="913"/>
        <v>1900</v>
      </c>
      <c r="F6454" s="137"/>
      <c r="G6454" s="287"/>
      <c r="H6454" s="137"/>
      <c r="I6454" s="134"/>
      <c r="J6454" s="204"/>
      <c r="K6454" s="133"/>
      <c r="L6454" s="134"/>
      <c r="M6454" s="133"/>
      <c r="N6454" s="134"/>
      <c r="O6454" s="134"/>
      <c r="P6454" s="166"/>
      <c r="Q6454" s="164"/>
      <c r="R6454" s="165"/>
      <c r="S6454" s="138"/>
      <c r="T6454" s="138"/>
      <c r="U6454" s="138"/>
      <c r="V6454" s="138"/>
      <c r="W6454" s="166"/>
      <c r="X6454" s="135"/>
      <c r="Y6454" s="418">
        <f t="shared" si="914"/>
        <v>0</v>
      </c>
      <c r="Z6454" s="291">
        <f t="shared" si="915"/>
        <v>0</v>
      </c>
      <c r="AA6454" s="163"/>
      <c r="AB6454" s="177" t="str">
        <f t="shared" si="916"/>
        <v/>
      </c>
      <c r="AC6454" s="283" t="str">
        <f t="shared" si="917"/>
        <v/>
      </c>
      <c r="AD6454" s="283" t="str">
        <f t="shared" si="918"/>
        <v/>
      </c>
      <c r="AE6454" s="163"/>
      <c r="AF6454" s="162"/>
    </row>
    <row r="6455" spans="1:32">
      <c r="A6455" s="134">
        <v>6446</v>
      </c>
      <c r="B6455" s="136"/>
      <c r="C6455" s="146">
        <f t="shared" si="911"/>
        <v>0</v>
      </c>
      <c r="D6455" s="146">
        <f t="shared" si="912"/>
        <v>1</v>
      </c>
      <c r="E6455" s="146">
        <f t="shared" si="913"/>
        <v>1900</v>
      </c>
      <c r="F6455" s="137"/>
      <c r="G6455" s="287"/>
      <c r="H6455" s="137"/>
      <c r="I6455" s="134"/>
      <c r="J6455" s="204"/>
      <c r="K6455" s="133"/>
      <c r="L6455" s="134"/>
      <c r="M6455" s="133"/>
      <c r="N6455" s="134"/>
      <c r="O6455" s="134"/>
      <c r="P6455" s="166"/>
      <c r="Q6455" s="164"/>
      <c r="R6455" s="165"/>
      <c r="S6455" s="138"/>
      <c r="T6455" s="138"/>
      <c r="U6455" s="138"/>
      <c r="V6455" s="138"/>
      <c r="W6455" s="166"/>
      <c r="X6455" s="135"/>
      <c r="Y6455" s="418">
        <f t="shared" si="914"/>
        <v>0</v>
      </c>
      <c r="Z6455" s="291">
        <f t="shared" si="915"/>
        <v>0</v>
      </c>
      <c r="AA6455" s="163"/>
      <c r="AB6455" s="177" t="str">
        <f t="shared" si="916"/>
        <v/>
      </c>
      <c r="AC6455" s="283" t="str">
        <f t="shared" si="917"/>
        <v/>
      </c>
      <c r="AD6455" s="283" t="str">
        <f t="shared" si="918"/>
        <v/>
      </c>
      <c r="AE6455" s="163"/>
      <c r="AF6455" s="162"/>
    </row>
    <row r="6456" spans="1:32">
      <c r="A6456" s="134">
        <v>6447</v>
      </c>
      <c r="B6456" s="136"/>
      <c r="C6456" s="146">
        <f t="shared" si="911"/>
        <v>0</v>
      </c>
      <c r="D6456" s="146">
        <f t="shared" si="912"/>
        <v>1</v>
      </c>
      <c r="E6456" s="146">
        <f t="shared" si="913"/>
        <v>1900</v>
      </c>
      <c r="F6456" s="137"/>
      <c r="G6456" s="287"/>
      <c r="H6456" s="137"/>
      <c r="I6456" s="134"/>
      <c r="J6456" s="204"/>
      <c r="K6456" s="133"/>
      <c r="L6456" s="134"/>
      <c r="M6456" s="133"/>
      <c r="N6456" s="134"/>
      <c r="O6456" s="134"/>
      <c r="P6456" s="166"/>
      <c r="Q6456" s="164"/>
      <c r="R6456" s="165"/>
      <c r="S6456" s="138"/>
      <c r="T6456" s="138"/>
      <c r="U6456" s="138"/>
      <c r="V6456" s="138"/>
      <c r="W6456" s="166"/>
      <c r="X6456" s="135"/>
      <c r="Y6456" s="418">
        <f t="shared" si="914"/>
        <v>0</v>
      </c>
      <c r="Z6456" s="291">
        <f t="shared" si="915"/>
        <v>0</v>
      </c>
      <c r="AA6456" s="163"/>
      <c r="AB6456" s="177" t="str">
        <f t="shared" si="916"/>
        <v/>
      </c>
      <c r="AC6456" s="283" t="str">
        <f t="shared" si="917"/>
        <v/>
      </c>
      <c r="AD6456" s="283" t="str">
        <f t="shared" si="918"/>
        <v/>
      </c>
      <c r="AE6456" s="163"/>
      <c r="AF6456" s="162"/>
    </row>
    <row r="6457" spans="1:32">
      <c r="A6457" s="134">
        <v>6448</v>
      </c>
      <c r="B6457" s="136"/>
      <c r="C6457" s="146">
        <f t="shared" si="911"/>
        <v>0</v>
      </c>
      <c r="D6457" s="146">
        <f t="shared" si="912"/>
        <v>1</v>
      </c>
      <c r="E6457" s="146">
        <f t="shared" si="913"/>
        <v>1900</v>
      </c>
      <c r="F6457" s="137"/>
      <c r="G6457" s="287"/>
      <c r="H6457" s="137"/>
      <c r="I6457" s="134"/>
      <c r="J6457" s="204"/>
      <c r="K6457" s="133"/>
      <c r="L6457" s="134"/>
      <c r="M6457" s="133"/>
      <c r="N6457" s="134"/>
      <c r="O6457" s="134"/>
      <c r="P6457" s="166"/>
      <c r="Q6457" s="164"/>
      <c r="R6457" s="165"/>
      <c r="S6457" s="138"/>
      <c r="T6457" s="138"/>
      <c r="U6457" s="138"/>
      <c r="V6457" s="138"/>
      <c r="W6457" s="166"/>
      <c r="X6457" s="135"/>
      <c r="Y6457" s="418">
        <f t="shared" si="914"/>
        <v>0</v>
      </c>
      <c r="Z6457" s="291">
        <f t="shared" si="915"/>
        <v>0</v>
      </c>
      <c r="AA6457" s="163"/>
      <c r="AB6457" s="177" t="str">
        <f t="shared" si="916"/>
        <v/>
      </c>
      <c r="AC6457" s="283" t="str">
        <f t="shared" si="917"/>
        <v/>
      </c>
      <c r="AD6457" s="283" t="str">
        <f t="shared" si="918"/>
        <v/>
      </c>
      <c r="AE6457" s="163"/>
      <c r="AF6457" s="162"/>
    </row>
    <row r="6458" spans="1:32">
      <c r="A6458" s="134">
        <v>6449</v>
      </c>
      <c r="B6458" s="136"/>
      <c r="C6458" s="146">
        <f t="shared" si="911"/>
        <v>0</v>
      </c>
      <c r="D6458" s="146">
        <f t="shared" si="912"/>
        <v>1</v>
      </c>
      <c r="E6458" s="146">
        <f t="shared" si="913"/>
        <v>1900</v>
      </c>
      <c r="F6458" s="137"/>
      <c r="G6458" s="287"/>
      <c r="H6458" s="137"/>
      <c r="I6458" s="134"/>
      <c r="J6458" s="204"/>
      <c r="K6458" s="133"/>
      <c r="L6458" s="134"/>
      <c r="M6458" s="133"/>
      <c r="N6458" s="134"/>
      <c r="O6458" s="134"/>
      <c r="P6458" s="166"/>
      <c r="Q6458" s="164"/>
      <c r="R6458" s="165"/>
      <c r="S6458" s="138"/>
      <c r="T6458" s="138"/>
      <c r="U6458" s="138"/>
      <c r="V6458" s="138"/>
      <c r="W6458" s="166"/>
      <c r="X6458" s="135"/>
      <c r="Y6458" s="418">
        <f t="shared" si="914"/>
        <v>0</v>
      </c>
      <c r="Z6458" s="291">
        <f t="shared" si="915"/>
        <v>0</v>
      </c>
      <c r="AA6458" s="163"/>
      <c r="AB6458" s="177" t="str">
        <f t="shared" si="916"/>
        <v/>
      </c>
      <c r="AC6458" s="283" t="str">
        <f t="shared" si="917"/>
        <v/>
      </c>
      <c r="AD6458" s="283" t="str">
        <f t="shared" si="918"/>
        <v/>
      </c>
      <c r="AE6458" s="163"/>
      <c r="AF6458" s="162"/>
    </row>
    <row r="6459" spans="1:32">
      <c r="A6459" s="134">
        <v>6450</v>
      </c>
      <c r="B6459" s="136"/>
      <c r="C6459" s="146">
        <f t="shared" si="911"/>
        <v>0</v>
      </c>
      <c r="D6459" s="146">
        <f t="shared" si="912"/>
        <v>1</v>
      </c>
      <c r="E6459" s="146">
        <f t="shared" si="913"/>
        <v>1900</v>
      </c>
      <c r="F6459" s="137"/>
      <c r="G6459" s="287"/>
      <c r="H6459" s="137"/>
      <c r="I6459" s="134"/>
      <c r="J6459" s="204"/>
      <c r="K6459" s="133"/>
      <c r="L6459" s="134"/>
      <c r="M6459" s="133"/>
      <c r="N6459" s="134"/>
      <c r="O6459" s="134"/>
      <c r="P6459" s="166"/>
      <c r="Q6459" s="164"/>
      <c r="R6459" s="165"/>
      <c r="S6459" s="138"/>
      <c r="T6459" s="138"/>
      <c r="U6459" s="138"/>
      <c r="V6459" s="138"/>
      <c r="W6459" s="166"/>
      <c r="X6459" s="135"/>
      <c r="Y6459" s="418">
        <f t="shared" si="914"/>
        <v>0</v>
      </c>
      <c r="Z6459" s="291">
        <f t="shared" si="915"/>
        <v>0</v>
      </c>
      <c r="AA6459" s="163"/>
      <c r="AB6459" s="177" t="str">
        <f t="shared" si="916"/>
        <v/>
      </c>
      <c r="AC6459" s="283" t="str">
        <f t="shared" si="917"/>
        <v/>
      </c>
      <c r="AD6459" s="283" t="str">
        <f t="shared" si="918"/>
        <v/>
      </c>
      <c r="AE6459" s="163"/>
      <c r="AF6459" s="162"/>
    </row>
    <row r="6460" spans="1:32">
      <c r="A6460" s="134">
        <v>6451</v>
      </c>
      <c r="B6460" s="136"/>
      <c r="C6460" s="146">
        <f t="shared" si="911"/>
        <v>0</v>
      </c>
      <c r="D6460" s="146">
        <f t="shared" si="912"/>
        <v>1</v>
      </c>
      <c r="E6460" s="146">
        <f t="shared" si="913"/>
        <v>1900</v>
      </c>
      <c r="F6460" s="137"/>
      <c r="G6460" s="287"/>
      <c r="H6460" s="137"/>
      <c r="I6460" s="134"/>
      <c r="J6460" s="204"/>
      <c r="K6460" s="133"/>
      <c r="L6460" s="134"/>
      <c r="M6460" s="133"/>
      <c r="N6460" s="134"/>
      <c r="O6460" s="134"/>
      <c r="P6460" s="166"/>
      <c r="Q6460" s="164"/>
      <c r="R6460" s="165"/>
      <c r="S6460" s="138"/>
      <c r="T6460" s="138"/>
      <c r="U6460" s="138"/>
      <c r="V6460" s="138"/>
      <c r="W6460" s="166"/>
      <c r="X6460" s="135"/>
      <c r="Y6460" s="418">
        <f t="shared" si="914"/>
        <v>0</v>
      </c>
      <c r="Z6460" s="291">
        <f t="shared" si="915"/>
        <v>0</v>
      </c>
      <c r="AA6460" s="163"/>
      <c r="AB6460" s="177" t="str">
        <f t="shared" si="916"/>
        <v/>
      </c>
      <c r="AC6460" s="283" t="str">
        <f t="shared" si="917"/>
        <v/>
      </c>
      <c r="AD6460" s="283" t="str">
        <f t="shared" si="918"/>
        <v/>
      </c>
      <c r="AE6460" s="163"/>
      <c r="AF6460" s="162"/>
    </row>
    <row r="6461" spans="1:32">
      <c r="A6461" s="134">
        <v>6452</v>
      </c>
      <c r="B6461" s="136"/>
      <c r="C6461" s="146">
        <f t="shared" si="911"/>
        <v>0</v>
      </c>
      <c r="D6461" s="146">
        <f t="shared" si="912"/>
        <v>1</v>
      </c>
      <c r="E6461" s="146">
        <f t="shared" si="913"/>
        <v>1900</v>
      </c>
      <c r="F6461" s="137"/>
      <c r="G6461" s="287"/>
      <c r="H6461" s="137"/>
      <c r="I6461" s="134"/>
      <c r="J6461" s="204"/>
      <c r="K6461" s="133"/>
      <c r="L6461" s="134"/>
      <c r="M6461" s="133"/>
      <c r="N6461" s="134"/>
      <c r="O6461" s="134"/>
      <c r="P6461" s="166"/>
      <c r="Q6461" s="164"/>
      <c r="R6461" s="165"/>
      <c r="S6461" s="138"/>
      <c r="T6461" s="138"/>
      <c r="U6461" s="138"/>
      <c r="V6461" s="138"/>
      <c r="W6461" s="166"/>
      <c r="X6461" s="135"/>
      <c r="Y6461" s="418">
        <f t="shared" si="914"/>
        <v>0</v>
      </c>
      <c r="Z6461" s="291">
        <f t="shared" si="915"/>
        <v>0</v>
      </c>
      <c r="AA6461" s="163"/>
      <c r="AB6461" s="177" t="str">
        <f t="shared" si="916"/>
        <v/>
      </c>
      <c r="AC6461" s="283" t="str">
        <f t="shared" si="917"/>
        <v/>
      </c>
      <c r="AD6461" s="283" t="str">
        <f t="shared" si="918"/>
        <v/>
      </c>
      <c r="AE6461" s="163"/>
      <c r="AF6461" s="162"/>
    </row>
    <row r="6462" spans="1:32">
      <c r="A6462" s="134">
        <v>6453</v>
      </c>
      <c r="B6462" s="136"/>
      <c r="C6462" s="146">
        <f t="shared" si="911"/>
        <v>0</v>
      </c>
      <c r="D6462" s="146">
        <f t="shared" si="912"/>
        <v>1</v>
      </c>
      <c r="E6462" s="146">
        <f t="shared" si="913"/>
        <v>1900</v>
      </c>
      <c r="F6462" s="137"/>
      <c r="G6462" s="287"/>
      <c r="H6462" s="137"/>
      <c r="I6462" s="134"/>
      <c r="J6462" s="204"/>
      <c r="K6462" s="133"/>
      <c r="L6462" s="134"/>
      <c r="M6462" s="133"/>
      <c r="N6462" s="134"/>
      <c r="O6462" s="134"/>
      <c r="P6462" s="166"/>
      <c r="Q6462" s="164"/>
      <c r="R6462" s="165"/>
      <c r="S6462" s="138"/>
      <c r="T6462" s="138"/>
      <c r="U6462" s="138"/>
      <c r="V6462" s="138"/>
      <c r="W6462" s="166"/>
      <c r="X6462" s="135"/>
      <c r="Y6462" s="418">
        <f t="shared" si="914"/>
        <v>0</v>
      </c>
      <c r="Z6462" s="291">
        <f t="shared" si="915"/>
        <v>0</v>
      </c>
      <c r="AA6462" s="163"/>
      <c r="AB6462" s="177" t="str">
        <f t="shared" si="916"/>
        <v/>
      </c>
      <c r="AC6462" s="283" t="str">
        <f t="shared" si="917"/>
        <v/>
      </c>
      <c r="AD6462" s="283" t="str">
        <f t="shared" si="918"/>
        <v/>
      </c>
      <c r="AE6462" s="163"/>
      <c r="AF6462" s="162"/>
    </row>
    <row r="6463" spans="1:32">
      <c r="A6463" s="134">
        <v>6454</v>
      </c>
      <c r="B6463" s="136"/>
      <c r="C6463" s="146">
        <f t="shared" si="911"/>
        <v>0</v>
      </c>
      <c r="D6463" s="146">
        <f t="shared" si="912"/>
        <v>1</v>
      </c>
      <c r="E6463" s="146">
        <f t="shared" si="913"/>
        <v>1900</v>
      </c>
      <c r="F6463" s="137"/>
      <c r="G6463" s="287"/>
      <c r="H6463" s="137"/>
      <c r="I6463" s="134"/>
      <c r="J6463" s="204"/>
      <c r="K6463" s="133"/>
      <c r="L6463" s="134"/>
      <c r="M6463" s="133"/>
      <c r="N6463" s="134"/>
      <c r="O6463" s="134"/>
      <c r="P6463" s="166"/>
      <c r="Q6463" s="164"/>
      <c r="R6463" s="165"/>
      <c r="S6463" s="138"/>
      <c r="T6463" s="138"/>
      <c r="U6463" s="138"/>
      <c r="V6463" s="138"/>
      <c r="W6463" s="166"/>
      <c r="X6463" s="135"/>
      <c r="Y6463" s="418">
        <f t="shared" si="914"/>
        <v>0</v>
      </c>
      <c r="Z6463" s="291">
        <f t="shared" si="915"/>
        <v>0</v>
      </c>
      <c r="AA6463" s="163"/>
      <c r="AB6463" s="177" t="str">
        <f t="shared" si="916"/>
        <v/>
      </c>
      <c r="AC6463" s="283" t="str">
        <f t="shared" si="917"/>
        <v/>
      </c>
      <c r="AD6463" s="283" t="str">
        <f t="shared" si="918"/>
        <v/>
      </c>
      <c r="AE6463" s="163"/>
      <c r="AF6463" s="162"/>
    </row>
    <row r="6464" spans="1:32">
      <c r="A6464" s="134">
        <v>6455</v>
      </c>
      <c r="B6464" s="136"/>
      <c r="C6464" s="146">
        <f t="shared" si="911"/>
        <v>0</v>
      </c>
      <c r="D6464" s="146">
        <f t="shared" si="912"/>
        <v>1</v>
      </c>
      <c r="E6464" s="146">
        <f t="shared" si="913"/>
        <v>1900</v>
      </c>
      <c r="F6464" s="137"/>
      <c r="G6464" s="287"/>
      <c r="H6464" s="137"/>
      <c r="I6464" s="134"/>
      <c r="J6464" s="204"/>
      <c r="K6464" s="133"/>
      <c r="L6464" s="134"/>
      <c r="M6464" s="133"/>
      <c r="N6464" s="134"/>
      <c r="O6464" s="134"/>
      <c r="P6464" s="166"/>
      <c r="Q6464" s="164"/>
      <c r="R6464" s="165"/>
      <c r="S6464" s="138"/>
      <c r="T6464" s="138"/>
      <c r="U6464" s="138"/>
      <c r="V6464" s="138"/>
      <c r="W6464" s="166"/>
      <c r="X6464" s="135"/>
      <c r="Y6464" s="418">
        <f t="shared" si="914"/>
        <v>0</v>
      </c>
      <c r="Z6464" s="291">
        <f t="shared" si="915"/>
        <v>0</v>
      </c>
      <c r="AA6464" s="163"/>
      <c r="AB6464" s="177" t="str">
        <f t="shared" si="916"/>
        <v/>
      </c>
      <c r="AC6464" s="283" t="str">
        <f t="shared" si="917"/>
        <v/>
      </c>
      <c r="AD6464" s="283" t="str">
        <f t="shared" si="918"/>
        <v/>
      </c>
      <c r="AE6464" s="163"/>
      <c r="AF6464" s="162"/>
    </row>
    <row r="6465" spans="1:32">
      <c r="A6465" s="134">
        <v>6456</v>
      </c>
      <c r="B6465" s="136"/>
      <c r="C6465" s="146">
        <f t="shared" si="911"/>
        <v>0</v>
      </c>
      <c r="D6465" s="146">
        <f t="shared" si="912"/>
        <v>1</v>
      </c>
      <c r="E6465" s="146">
        <f t="shared" si="913"/>
        <v>1900</v>
      </c>
      <c r="F6465" s="137"/>
      <c r="G6465" s="287"/>
      <c r="H6465" s="137"/>
      <c r="I6465" s="134"/>
      <c r="J6465" s="204"/>
      <c r="K6465" s="133"/>
      <c r="L6465" s="134"/>
      <c r="M6465" s="133"/>
      <c r="N6465" s="134"/>
      <c r="O6465" s="134"/>
      <c r="P6465" s="166"/>
      <c r="Q6465" s="164"/>
      <c r="R6465" s="165"/>
      <c r="S6465" s="138"/>
      <c r="T6465" s="138"/>
      <c r="U6465" s="138"/>
      <c r="V6465" s="138"/>
      <c r="W6465" s="166"/>
      <c r="X6465" s="135"/>
      <c r="Y6465" s="418">
        <f t="shared" si="914"/>
        <v>0</v>
      </c>
      <c r="Z6465" s="291">
        <f t="shared" si="915"/>
        <v>0</v>
      </c>
      <c r="AA6465" s="163"/>
      <c r="AB6465" s="177" t="str">
        <f t="shared" si="916"/>
        <v/>
      </c>
      <c r="AC6465" s="283" t="str">
        <f t="shared" si="917"/>
        <v/>
      </c>
      <c r="AD6465" s="283" t="str">
        <f t="shared" si="918"/>
        <v/>
      </c>
      <c r="AE6465" s="163"/>
      <c r="AF6465" s="162"/>
    </row>
    <row r="6466" spans="1:32">
      <c r="A6466" s="134">
        <v>6457</v>
      </c>
      <c r="B6466" s="136"/>
      <c r="C6466" s="146">
        <f t="shared" si="911"/>
        <v>0</v>
      </c>
      <c r="D6466" s="146">
        <f t="shared" si="912"/>
        <v>1</v>
      </c>
      <c r="E6466" s="146">
        <f t="shared" si="913"/>
        <v>1900</v>
      </c>
      <c r="F6466" s="137"/>
      <c r="G6466" s="287"/>
      <c r="H6466" s="137"/>
      <c r="I6466" s="134"/>
      <c r="J6466" s="204"/>
      <c r="K6466" s="133"/>
      <c r="L6466" s="134"/>
      <c r="M6466" s="133"/>
      <c r="N6466" s="134"/>
      <c r="O6466" s="134"/>
      <c r="P6466" s="166"/>
      <c r="Q6466" s="164"/>
      <c r="R6466" s="165"/>
      <c r="S6466" s="138"/>
      <c r="T6466" s="138"/>
      <c r="U6466" s="138"/>
      <c r="V6466" s="138"/>
      <c r="W6466" s="166"/>
      <c r="X6466" s="135"/>
      <c r="Y6466" s="418">
        <f t="shared" si="914"/>
        <v>0</v>
      </c>
      <c r="Z6466" s="291">
        <f t="shared" si="915"/>
        <v>0</v>
      </c>
      <c r="AA6466" s="163"/>
      <c r="AB6466" s="177" t="str">
        <f t="shared" si="916"/>
        <v/>
      </c>
      <c r="AC6466" s="283" t="str">
        <f t="shared" si="917"/>
        <v/>
      </c>
      <c r="AD6466" s="283" t="str">
        <f t="shared" si="918"/>
        <v/>
      </c>
      <c r="AE6466" s="163"/>
      <c r="AF6466" s="162"/>
    </row>
    <row r="6467" spans="1:32">
      <c r="A6467" s="134">
        <v>6458</v>
      </c>
      <c r="B6467" s="136"/>
      <c r="C6467" s="146">
        <f t="shared" si="911"/>
        <v>0</v>
      </c>
      <c r="D6467" s="146">
        <f t="shared" si="912"/>
        <v>1</v>
      </c>
      <c r="E6467" s="146">
        <f t="shared" si="913"/>
        <v>1900</v>
      </c>
      <c r="F6467" s="137"/>
      <c r="G6467" s="287"/>
      <c r="H6467" s="137"/>
      <c r="I6467" s="134"/>
      <c r="J6467" s="204"/>
      <c r="K6467" s="133"/>
      <c r="L6467" s="134"/>
      <c r="M6467" s="133"/>
      <c r="N6467" s="134"/>
      <c r="O6467" s="134"/>
      <c r="P6467" s="166"/>
      <c r="Q6467" s="164"/>
      <c r="R6467" s="165"/>
      <c r="S6467" s="138"/>
      <c r="T6467" s="138"/>
      <c r="U6467" s="138"/>
      <c r="V6467" s="138"/>
      <c r="W6467" s="166"/>
      <c r="X6467" s="135"/>
      <c r="Y6467" s="418">
        <f t="shared" si="914"/>
        <v>0</v>
      </c>
      <c r="Z6467" s="291">
        <f t="shared" si="915"/>
        <v>0</v>
      </c>
      <c r="AA6467" s="163"/>
      <c r="AB6467" s="177" t="str">
        <f t="shared" si="916"/>
        <v/>
      </c>
      <c r="AC6467" s="283" t="str">
        <f t="shared" si="917"/>
        <v/>
      </c>
      <c r="AD6467" s="283" t="str">
        <f t="shared" si="918"/>
        <v/>
      </c>
      <c r="AE6467" s="163"/>
      <c r="AF6467" s="162"/>
    </row>
    <row r="6468" spans="1:32">
      <c r="A6468" s="134">
        <v>6459</v>
      </c>
      <c r="B6468" s="136"/>
      <c r="C6468" s="146">
        <f t="shared" si="911"/>
        <v>0</v>
      </c>
      <c r="D6468" s="146">
        <f t="shared" si="912"/>
        <v>1</v>
      </c>
      <c r="E6468" s="146">
        <f t="shared" si="913"/>
        <v>1900</v>
      </c>
      <c r="F6468" s="137"/>
      <c r="G6468" s="287"/>
      <c r="H6468" s="137"/>
      <c r="I6468" s="134"/>
      <c r="J6468" s="204"/>
      <c r="K6468" s="133"/>
      <c r="L6468" s="134"/>
      <c r="M6468" s="133"/>
      <c r="N6468" s="134"/>
      <c r="O6468" s="134"/>
      <c r="P6468" s="166"/>
      <c r="Q6468" s="164"/>
      <c r="R6468" s="165"/>
      <c r="S6468" s="138"/>
      <c r="T6468" s="138"/>
      <c r="U6468" s="138"/>
      <c r="V6468" s="138"/>
      <c r="W6468" s="166"/>
      <c r="X6468" s="135"/>
      <c r="Y6468" s="418">
        <f t="shared" si="914"/>
        <v>0</v>
      </c>
      <c r="Z6468" s="291">
        <f t="shared" si="915"/>
        <v>0</v>
      </c>
      <c r="AA6468" s="163"/>
      <c r="AB6468" s="177" t="str">
        <f t="shared" si="916"/>
        <v/>
      </c>
      <c r="AC6468" s="283" t="str">
        <f t="shared" si="917"/>
        <v/>
      </c>
      <c r="AD6468" s="283" t="str">
        <f t="shared" si="918"/>
        <v/>
      </c>
      <c r="AE6468" s="163"/>
      <c r="AF6468" s="162"/>
    </row>
    <row r="6469" spans="1:32">
      <c r="A6469" s="134">
        <v>6460</v>
      </c>
      <c r="B6469" s="136"/>
      <c r="C6469" s="146">
        <f t="shared" si="911"/>
        <v>0</v>
      </c>
      <c r="D6469" s="146">
        <f t="shared" si="912"/>
        <v>1</v>
      </c>
      <c r="E6469" s="146">
        <f t="shared" si="913"/>
        <v>1900</v>
      </c>
      <c r="F6469" s="137"/>
      <c r="G6469" s="287"/>
      <c r="H6469" s="137"/>
      <c r="I6469" s="134"/>
      <c r="J6469" s="204"/>
      <c r="K6469" s="133"/>
      <c r="L6469" s="134"/>
      <c r="M6469" s="133"/>
      <c r="N6469" s="134"/>
      <c r="O6469" s="134"/>
      <c r="P6469" s="166"/>
      <c r="Q6469" s="164"/>
      <c r="R6469" s="165"/>
      <c r="S6469" s="138"/>
      <c r="T6469" s="138"/>
      <c r="U6469" s="138"/>
      <c r="V6469" s="138"/>
      <c r="W6469" s="166"/>
      <c r="X6469" s="135"/>
      <c r="Y6469" s="418">
        <f t="shared" si="914"/>
        <v>0</v>
      </c>
      <c r="Z6469" s="291">
        <f t="shared" si="915"/>
        <v>0</v>
      </c>
      <c r="AA6469" s="163"/>
      <c r="AB6469" s="177" t="str">
        <f t="shared" si="916"/>
        <v/>
      </c>
      <c r="AC6469" s="283" t="str">
        <f t="shared" si="917"/>
        <v/>
      </c>
      <c r="AD6469" s="283" t="str">
        <f t="shared" si="918"/>
        <v/>
      </c>
      <c r="AE6469" s="163"/>
      <c r="AF6469" s="162"/>
    </row>
    <row r="6470" spans="1:32">
      <c r="A6470" s="134">
        <v>6461</v>
      </c>
      <c r="B6470" s="136"/>
      <c r="C6470" s="146">
        <f t="shared" si="911"/>
        <v>0</v>
      </c>
      <c r="D6470" s="146">
        <f t="shared" si="912"/>
        <v>1</v>
      </c>
      <c r="E6470" s="146">
        <f t="shared" si="913"/>
        <v>1900</v>
      </c>
      <c r="F6470" s="137"/>
      <c r="G6470" s="287"/>
      <c r="H6470" s="137"/>
      <c r="I6470" s="134"/>
      <c r="J6470" s="204"/>
      <c r="K6470" s="133"/>
      <c r="L6470" s="134"/>
      <c r="M6470" s="133"/>
      <c r="N6470" s="134"/>
      <c r="O6470" s="134"/>
      <c r="P6470" s="166"/>
      <c r="Q6470" s="164"/>
      <c r="R6470" s="165"/>
      <c r="S6470" s="138"/>
      <c r="T6470" s="138"/>
      <c r="U6470" s="138"/>
      <c r="V6470" s="138"/>
      <c r="W6470" s="166"/>
      <c r="X6470" s="135"/>
      <c r="Y6470" s="418">
        <f t="shared" si="914"/>
        <v>0</v>
      </c>
      <c r="Z6470" s="291">
        <f t="shared" si="915"/>
        <v>0</v>
      </c>
      <c r="AA6470" s="163"/>
      <c r="AB6470" s="177" t="str">
        <f t="shared" si="916"/>
        <v/>
      </c>
      <c r="AC6470" s="283" t="str">
        <f t="shared" si="917"/>
        <v/>
      </c>
      <c r="AD6470" s="283" t="str">
        <f t="shared" si="918"/>
        <v/>
      </c>
      <c r="AE6470" s="163"/>
      <c r="AF6470" s="162"/>
    </row>
    <row r="6471" spans="1:32">
      <c r="A6471" s="134">
        <v>6462</v>
      </c>
      <c r="B6471" s="136"/>
      <c r="C6471" s="146">
        <f t="shared" si="911"/>
        <v>0</v>
      </c>
      <c r="D6471" s="146">
        <f t="shared" si="912"/>
        <v>1</v>
      </c>
      <c r="E6471" s="146">
        <f t="shared" si="913"/>
        <v>1900</v>
      </c>
      <c r="F6471" s="137"/>
      <c r="G6471" s="287"/>
      <c r="H6471" s="137"/>
      <c r="I6471" s="134"/>
      <c r="J6471" s="204"/>
      <c r="K6471" s="133"/>
      <c r="L6471" s="134"/>
      <c r="M6471" s="133"/>
      <c r="N6471" s="134"/>
      <c r="O6471" s="134"/>
      <c r="P6471" s="166"/>
      <c r="Q6471" s="164"/>
      <c r="R6471" s="165"/>
      <c r="S6471" s="138"/>
      <c r="T6471" s="138"/>
      <c r="U6471" s="138"/>
      <c r="V6471" s="138"/>
      <c r="W6471" s="166"/>
      <c r="X6471" s="135"/>
      <c r="Y6471" s="418">
        <f t="shared" si="914"/>
        <v>0</v>
      </c>
      <c r="Z6471" s="291">
        <f t="shared" si="915"/>
        <v>0</v>
      </c>
      <c r="AA6471" s="163"/>
      <c r="AB6471" s="177" t="str">
        <f t="shared" si="916"/>
        <v/>
      </c>
      <c r="AC6471" s="283" t="str">
        <f t="shared" si="917"/>
        <v/>
      </c>
      <c r="AD6471" s="283" t="str">
        <f t="shared" si="918"/>
        <v/>
      </c>
      <c r="AE6471" s="163"/>
      <c r="AF6471" s="162"/>
    </row>
    <row r="6472" spans="1:32">
      <c r="A6472" s="134">
        <v>6463</v>
      </c>
      <c r="B6472" s="136"/>
      <c r="C6472" s="146">
        <f t="shared" si="911"/>
        <v>0</v>
      </c>
      <c r="D6472" s="146">
        <f t="shared" si="912"/>
        <v>1</v>
      </c>
      <c r="E6472" s="146">
        <f t="shared" si="913"/>
        <v>1900</v>
      </c>
      <c r="F6472" s="137"/>
      <c r="G6472" s="287"/>
      <c r="H6472" s="137"/>
      <c r="I6472" s="134"/>
      <c r="J6472" s="204"/>
      <c r="K6472" s="133"/>
      <c r="L6472" s="134"/>
      <c r="M6472" s="133"/>
      <c r="N6472" s="134"/>
      <c r="O6472" s="134"/>
      <c r="P6472" s="166"/>
      <c r="Q6472" s="164"/>
      <c r="R6472" s="165"/>
      <c r="S6472" s="138"/>
      <c r="T6472" s="138"/>
      <c r="U6472" s="138"/>
      <c r="V6472" s="138"/>
      <c r="W6472" s="166"/>
      <c r="X6472" s="135"/>
      <c r="Y6472" s="418">
        <f t="shared" si="914"/>
        <v>0</v>
      </c>
      <c r="Z6472" s="291">
        <f t="shared" si="915"/>
        <v>0</v>
      </c>
      <c r="AA6472" s="163"/>
      <c r="AB6472" s="177" t="str">
        <f t="shared" si="916"/>
        <v/>
      </c>
      <c r="AC6472" s="283" t="str">
        <f t="shared" si="917"/>
        <v/>
      </c>
      <c r="AD6472" s="283" t="str">
        <f t="shared" si="918"/>
        <v/>
      </c>
      <c r="AE6472" s="163"/>
      <c r="AF6472" s="162"/>
    </row>
    <row r="6473" spans="1:32">
      <c r="A6473" s="134">
        <v>6464</v>
      </c>
      <c r="B6473" s="136"/>
      <c r="C6473" s="146">
        <f t="shared" si="911"/>
        <v>0</v>
      </c>
      <c r="D6473" s="146">
        <f t="shared" si="912"/>
        <v>1</v>
      </c>
      <c r="E6473" s="146">
        <f t="shared" si="913"/>
        <v>1900</v>
      </c>
      <c r="F6473" s="137"/>
      <c r="G6473" s="287"/>
      <c r="H6473" s="137"/>
      <c r="I6473" s="134"/>
      <c r="J6473" s="204"/>
      <c r="K6473" s="133"/>
      <c r="L6473" s="134"/>
      <c r="M6473" s="133"/>
      <c r="N6473" s="134"/>
      <c r="O6473" s="134"/>
      <c r="P6473" s="166"/>
      <c r="Q6473" s="164"/>
      <c r="R6473" s="165"/>
      <c r="S6473" s="138"/>
      <c r="T6473" s="138"/>
      <c r="U6473" s="138"/>
      <c r="V6473" s="138"/>
      <c r="W6473" s="166"/>
      <c r="X6473" s="135"/>
      <c r="Y6473" s="418">
        <f t="shared" si="914"/>
        <v>0</v>
      </c>
      <c r="Z6473" s="291">
        <f t="shared" si="915"/>
        <v>0</v>
      </c>
      <c r="AA6473" s="163"/>
      <c r="AB6473" s="177" t="str">
        <f t="shared" si="916"/>
        <v/>
      </c>
      <c r="AC6473" s="283" t="str">
        <f t="shared" si="917"/>
        <v/>
      </c>
      <c r="AD6473" s="283" t="str">
        <f t="shared" si="918"/>
        <v/>
      </c>
      <c r="AE6473" s="163"/>
      <c r="AF6473" s="162"/>
    </row>
    <row r="6474" spans="1:32">
      <c r="A6474" s="134">
        <v>6465</v>
      </c>
      <c r="B6474" s="136"/>
      <c r="C6474" s="146">
        <f t="shared" si="911"/>
        <v>0</v>
      </c>
      <c r="D6474" s="146">
        <f t="shared" si="912"/>
        <v>1</v>
      </c>
      <c r="E6474" s="146">
        <f t="shared" si="913"/>
        <v>1900</v>
      </c>
      <c r="F6474" s="137"/>
      <c r="G6474" s="287"/>
      <c r="H6474" s="137"/>
      <c r="I6474" s="134"/>
      <c r="J6474" s="204"/>
      <c r="K6474" s="133"/>
      <c r="L6474" s="134"/>
      <c r="M6474" s="133"/>
      <c r="N6474" s="134"/>
      <c r="O6474" s="134"/>
      <c r="P6474" s="166"/>
      <c r="Q6474" s="164"/>
      <c r="R6474" s="165"/>
      <c r="S6474" s="138"/>
      <c r="T6474" s="138"/>
      <c r="U6474" s="138"/>
      <c r="V6474" s="138"/>
      <c r="W6474" s="166"/>
      <c r="X6474" s="135"/>
      <c r="Y6474" s="418">
        <f t="shared" si="914"/>
        <v>0</v>
      </c>
      <c r="Z6474" s="291">
        <f t="shared" si="915"/>
        <v>0</v>
      </c>
      <c r="AA6474" s="163"/>
      <c r="AB6474" s="177" t="str">
        <f t="shared" si="916"/>
        <v/>
      </c>
      <c r="AC6474" s="283" t="str">
        <f t="shared" si="917"/>
        <v/>
      </c>
      <c r="AD6474" s="283" t="str">
        <f t="shared" si="918"/>
        <v/>
      </c>
      <c r="AE6474" s="163"/>
      <c r="AF6474" s="162"/>
    </row>
    <row r="6475" spans="1:32">
      <c r="A6475" s="134">
        <v>6466</v>
      </c>
      <c r="B6475" s="136"/>
      <c r="C6475" s="146">
        <f t="shared" ref="C6475:C6538" si="919">DAY(B6475)</f>
        <v>0</v>
      </c>
      <c r="D6475" s="146">
        <f t="shared" ref="D6475:D6538" si="920">MONTH(B6475)</f>
        <v>1</v>
      </c>
      <c r="E6475" s="146">
        <f t="shared" ref="E6475:E6538" si="921">YEAR(B6475)</f>
        <v>1900</v>
      </c>
      <c r="F6475" s="137"/>
      <c r="G6475" s="287"/>
      <c r="H6475" s="137"/>
      <c r="I6475" s="134"/>
      <c r="J6475" s="204"/>
      <c r="K6475" s="133"/>
      <c r="L6475" s="134"/>
      <c r="M6475" s="133"/>
      <c r="N6475" s="134"/>
      <c r="O6475" s="134"/>
      <c r="P6475" s="166"/>
      <c r="Q6475" s="164"/>
      <c r="R6475" s="165"/>
      <c r="S6475" s="138"/>
      <c r="T6475" s="138"/>
      <c r="U6475" s="138"/>
      <c r="V6475" s="138"/>
      <c r="W6475" s="166"/>
      <c r="X6475" s="135"/>
      <c r="Y6475" s="418">
        <f t="shared" ref="Y6475:Y6538" si="922">X6475*U6475</f>
        <v>0</v>
      </c>
      <c r="Z6475" s="291">
        <f t="shared" ref="Z6475:Z6538" si="923">Y6475*1.1</f>
        <v>0</v>
      </c>
      <c r="AA6475" s="163"/>
      <c r="AB6475" s="177" t="str">
        <f t="shared" ref="AB6475:AB6538" si="924">IF(S6475="","",IF(S6475-U6475=0,"Full","No"))</f>
        <v/>
      </c>
      <c r="AC6475" s="283" t="str">
        <f t="shared" ref="AC6475:AC6538" si="925">IF(AND(S6475&gt;U6475,V6475=0),"Lost",IF(AND(S6475&gt;U6475,V6475&lt;(S6475-U6475)),"Lost",""))</f>
        <v/>
      </c>
      <c r="AD6475" s="283" t="str">
        <f t="shared" ref="AD6475:AD6538" si="926">IF(AND(S6475&gt;U6475,V6475=0),S6475-U6475,IF(AND(S6475&gt;U6475,V6475&lt;(S6475-U6475)),S6475-(U6475+V6475),""))</f>
        <v/>
      </c>
      <c r="AE6475" s="163"/>
      <c r="AF6475" s="162"/>
    </row>
    <row r="6476" spans="1:32">
      <c r="A6476" s="134">
        <v>6467</v>
      </c>
      <c r="B6476" s="136"/>
      <c r="C6476" s="146">
        <f t="shared" si="919"/>
        <v>0</v>
      </c>
      <c r="D6476" s="146">
        <f t="shared" si="920"/>
        <v>1</v>
      </c>
      <c r="E6476" s="146">
        <f t="shared" si="921"/>
        <v>1900</v>
      </c>
      <c r="F6476" s="137"/>
      <c r="G6476" s="287"/>
      <c r="H6476" s="137"/>
      <c r="I6476" s="134"/>
      <c r="J6476" s="204"/>
      <c r="K6476" s="133"/>
      <c r="L6476" s="134"/>
      <c r="M6476" s="133"/>
      <c r="N6476" s="134"/>
      <c r="O6476" s="134"/>
      <c r="P6476" s="166"/>
      <c r="Q6476" s="164"/>
      <c r="R6476" s="165"/>
      <c r="S6476" s="138"/>
      <c r="T6476" s="138"/>
      <c r="U6476" s="138"/>
      <c r="V6476" s="138"/>
      <c r="W6476" s="166"/>
      <c r="X6476" s="135"/>
      <c r="Y6476" s="418">
        <f t="shared" si="922"/>
        <v>0</v>
      </c>
      <c r="Z6476" s="291">
        <f t="shared" si="923"/>
        <v>0</v>
      </c>
      <c r="AA6476" s="163"/>
      <c r="AB6476" s="177" t="str">
        <f t="shared" si="924"/>
        <v/>
      </c>
      <c r="AC6476" s="283" t="str">
        <f t="shared" si="925"/>
        <v/>
      </c>
      <c r="AD6476" s="283" t="str">
        <f t="shared" si="926"/>
        <v/>
      </c>
      <c r="AE6476" s="163"/>
      <c r="AF6476" s="162"/>
    </row>
    <row r="6477" spans="1:32">
      <c r="A6477" s="134">
        <v>6468</v>
      </c>
      <c r="B6477" s="136"/>
      <c r="C6477" s="146">
        <f t="shared" si="919"/>
        <v>0</v>
      </c>
      <c r="D6477" s="146">
        <f t="shared" si="920"/>
        <v>1</v>
      </c>
      <c r="E6477" s="146">
        <f t="shared" si="921"/>
        <v>1900</v>
      </c>
      <c r="F6477" s="137"/>
      <c r="G6477" s="287"/>
      <c r="H6477" s="137"/>
      <c r="I6477" s="134"/>
      <c r="J6477" s="204"/>
      <c r="K6477" s="133"/>
      <c r="L6477" s="134"/>
      <c r="M6477" s="133"/>
      <c r="N6477" s="134"/>
      <c r="O6477" s="134"/>
      <c r="P6477" s="166"/>
      <c r="Q6477" s="164"/>
      <c r="R6477" s="165"/>
      <c r="S6477" s="138"/>
      <c r="T6477" s="138"/>
      <c r="U6477" s="138"/>
      <c r="V6477" s="138"/>
      <c r="W6477" s="166"/>
      <c r="X6477" s="135"/>
      <c r="Y6477" s="418">
        <f t="shared" si="922"/>
        <v>0</v>
      </c>
      <c r="Z6477" s="291">
        <f t="shared" si="923"/>
        <v>0</v>
      </c>
      <c r="AA6477" s="163"/>
      <c r="AB6477" s="177" t="str">
        <f t="shared" si="924"/>
        <v/>
      </c>
      <c r="AC6477" s="283" t="str">
        <f t="shared" si="925"/>
        <v/>
      </c>
      <c r="AD6477" s="283" t="str">
        <f t="shared" si="926"/>
        <v/>
      </c>
      <c r="AE6477" s="163"/>
      <c r="AF6477" s="162"/>
    </row>
    <row r="6478" spans="1:32">
      <c r="A6478" s="134">
        <v>6469</v>
      </c>
      <c r="B6478" s="136"/>
      <c r="C6478" s="146">
        <f t="shared" si="919"/>
        <v>0</v>
      </c>
      <c r="D6478" s="146">
        <f t="shared" si="920"/>
        <v>1</v>
      </c>
      <c r="E6478" s="146">
        <f t="shared" si="921"/>
        <v>1900</v>
      </c>
      <c r="F6478" s="137"/>
      <c r="G6478" s="287"/>
      <c r="H6478" s="137"/>
      <c r="I6478" s="134"/>
      <c r="J6478" s="204"/>
      <c r="K6478" s="133"/>
      <c r="L6478" s="134"/>
      <c r="M6478" s="133"/>
      <c r="N6478" s="134"/>
      <c r="O6478" s="134"/>
      <c r="P6478" s="166"/>
      <c r="Q6478" s="164"/>
      <c r="R6478" s="165"/>
      <c r="S6478" s="138"/>
      <c r="T6478" s="138"/>
      <c r="U6478" s="138"/>
      <c r="V6478" s="138"/>
      <c r="W6478" s="166"/>
      <c r="X6478" s="135"/>
      <c r="Y6478" s="418">
        <f t="shared" si="922"/>
        <v>0</v>
      </c>
      <c r="Z6478" s="291">
        <f t="shared" si="923"/>
        <v>0</v>
      </c>
      <c r="AA6478" s="163"/>
      <c r="AB6478" s="177" t="str">
        <f t="shared" si="924"/>
        <v/>
      </c>
      <c r="AC6478" s="283" t="str">
        <f t="shared" si="925"/>
        <v/>
      </c>
      <c r="AD6478" s="283" t="str">
        <f t="shared" si="926"/>
        <v/>
      </c>
      <c r="AE6478" s="163"/>
      <c r="AF6478" s="162"/>
    </row>
    <row r="6479" spans="1:32">
      <c r="A6479" s="134">
        <v>6470</v>
      </c>
      <c r="B6479" s="136"/>
      <c r="C6479" s="146">
        <f t="shared" si="919"/>
        <v>0</v>
      </c>
      <c r="D6479" s="146">
        <f t="shared" si="920"/>
        <v>1</v>
      </c>
      <c r="E6479" s="146">
        <f t="shared" si="921"/>
        <v>1900</v>
      </c>
      <c r="F6479" s="137"/>
      <c r="G6479" s="287"/>
      <c r="H6479" s="137"/>
      <c r="I6479" s="134"/>
      <c r="J6479" s="204"/>
      <c r="K6479" s="133"/>
      <c r="L6479" s="134"/>
      <c r="M6479" s="133"/>
      <c r="N6479" s="134"/>
      <c r="O6479" s="134"/>
      <c r="P6479" s="166"/>
      <c r="Q6479" s="164"/>
      <c r="R6479" s="165"/>
      <c r="S6479" s="138"/>
      <c r="T6479" s="138"/>
      <c r="U6479" s="138"/>
      <c r="V6479" s="138"/>
      <c r="W6479" s="166"/>
      <c r="X6479" s="135"/>
      <c r="Y6479" s="418">
        <f t="shared" si="922"/>
        <v>0</v>
      </c>
      <c r="Z6479" s="291">
        <f t="shared" si="923"/>
        <v>0</v>
      </c>
      <c r="AA6479" s="163"/>
      <c r="AB6479" s="177" t="str">
        <f t="shared" si="924"/>
        <v/>
      </c>
      <c r="AC6479" s="283" t="str">
        <f t="shared" si="925"/>
        <v/>
      </c>
      <c r="AD6479" s="283" t="str">
        <f t="shared" si="926"/>
        <v/>
      </c>
      <c r="AE6479" s="163"/>
      <c r="AF6479" s="162"/>
    </row>
    <row r="6480" spans="1:32">
      <c r="A6480" s="134">
        <v>6471</v>
      </c>
      <c r="B6480" s="136"/>
      <c r="C6480" s="146">
        <f t="shared" si="919"/>
        <v>0</v>
      </c>
      <c r="D6480" s="146">
        <f t="shared" si="920"/>
        <v>1</v>
      </c>
      <c r="E6480" s="146">
        <f t="shared" si="921"/>
        <v>1900</v>
      </c>
      <c r="F6480" s="137"/>
      <c r="G6480" s="287"/>
      <c r="H6480" s="137"/>
      <c r="I6480" s="134"/>
      <c r="J6480" s="204"/>
      <c r="K6480" s="133"/>
      <c r="L6480" s="134"/>
      <c r="M6480" s="133"/>
      <c r="N6480" s="134"/>
      <c r="O6480" s="134"/>
      <c r="P6480" s="166"/>
      <c r="Q6480" s="164"/>
      <c r="R6480" s="165"/>
      <c r="S6480" s="138"/>
      <c r="T6480" s="138"/>
      <c r="U6480" s="138"/>
      <c r="V6480" s="138"/>
      <c r="W6480" s="166"/>
      <c r="X6480" s="135"/>
      <c r="Y6480" s="418">
        <f t="shared" si="922"/>
        <v>0</v>
      </c>
      <c r="Z6480" s="291">
        <f t="shared" si="923"/>
        <v>0</v>
      </c>
      <c r="AA6480" s="163"/>
      <c r="AB6480" s="177" t="str">
        <f t="shared" si="924"/>
        <v/>
      </c>
      <c r="AC6480" s="283" t="str">
        <f t="shared" si="925"/>
        <v/>
      </c>
      <c r="AD6480" s="283" t="str">
        <f t="shared" si="926"/>
        <v/>
      </c>
      <c r="AE6480" s="163"/>
      <c r="AF6480" s="162"/>
    </row>
    <row r="6481" spans="1:32">
      <c r="A6481" s="134">
        <v>6472</v>
      </c>
      <c r="B6481" s="136"/>
      <c r="C6481" s="146">
        <f t="shared" si="919"/>
        <v>0</v>
      </c>
      <c r="D6481" s="146">
        <f t="shared" si="920"/>
        <v>1</v>
      </c>
      <c r="E6481" s="146">
        <f t="shared" si="921"/>
        <v>1900</v>
      </c>
      <c r="F6481" s="137"/>
      <c r="G6481" s="287"/>
      <c r="H6481" s="137"/>
      <c r="I6481" s="134"/>
      <c r="J6481" s="204"/>
      <c r="K6481" s="133"/>
      <c r="L6481" s="134"/>
      <c r="M6481" s="133"/>
      <c r="N6481" s="134"/>
      <c r="O6481" s="134"/>
      <c r="P6481" s="166"/>
      <c r="Q6481" s="164"/>
      <c r="R6481" s="165"/>
      <c r="S6481" s="138"/>
      <c r="T6481" s="138"/>
      <c r="U6481" s="138"/>
      <c r="V6481" s="138"/>
      <c r="W6481" s="166"/>
      <c r="X6481" s="135"/>
      <c r="Y6481" s="418">
        <f t="shared" si="922"/>
        <v>0</v>
      </c>
      <c r="Z6481" s="291">
        <f t="shared" si="923"/>
        <v>0</v>
      </c>
      <c r="AA6481" s="163"/>
      <c r="AB6481" s="177" t="str">
        <f t="shared" si="924"/>
        <v/>
      </c>
      <c r="AC6481" s="283" t="str">
        <f t="shared" si="925"/>
        <v/>
      </c>
      <c r="AD6481" s="283" t="str">
        <f t="shared" si="926"/>
        <v/>
      </c>
      <c r="AE6481" s="163"/>
      <c r="AF6481" s="162"/>
    </row>
    <row r="6482" spans="1:32">
      <c r="A6482" s="134">
        <v>6473</v>
      </c>
      <c r="B6482" s="136"/>
      <c r="C6482" s="146">
        <f t="shared" si="919"/>
        <v>0</v>
      </c>
      <c r="D6482" s="146">
        <f t="shared" si="920"/>
        <v>1</v>
      </c>
      <c r="E6482" s="146">
        <f t="shared" si="921"/>
        <v>1900</v>
      </c>
      <c r="F6482" s="137"/>
      <c r="G6482" s="287"/>
      <c r="H6482" s="137"/>
      <c r="I6482" s="134"/>
      <c r="J6482" s="204"/>
      <c r="K6482" s="133"/>
      <c r="L6482" s="134"/>
      <c r="M6482" s="133"/>
      <c r="N6482" s="134"/>
      <c r="O6482" s="134"/>
      <c r="P6482" s="166"/>
      <c r="Q6482" s="164"/>
      <c r="R6482" s="165"/>
      <c r="S6482" s="138"/>
      <c r="T6482" s="138"/>
      <c r="U6482" s="138"/>
      <c r="V6482" s="138"/>
      <c r="W6482" s="166"/>
      <c r="X6482" s="135"/>
      <c r="Y6482" s="418">
        <f t="shared" si="922"/>
        <v>0</v>
      </c>
      <c r="Z6482" s="291">
        <f t="shared" si="923"/>
        <v>0</v>
      </c>
      <c r="AA6482" s="163"/>
      <c r="AB6482" s="177" t="str">
        <f t="shared" si="924"/>
        <v/>
      </c>
      <c r="AC6482" s="283" t="str">
        <f t="shared" si="925"/>
        <v/>
      </c>
      <c r="AD6482" s="283" t="str">
        <f t="shared" si="926"/>
        <v/>
      </c>
      <c r="AE6482" s="163"/>
      <c r="AF6482" s="162"/>
    </row>
    <row r="6483" spans="1:32">
      <c r="A6483" s="134">
        <v>6474</v>
      </c>
      <c r="B6483" s="136"/>
      <c r="C6483" s="146">
        <f t="shared" si="919"/>
        <v>0</v>
      </c>
      <c r="D6483" s="146">
        <f t="shared" si="920"/>
        <v>1</v>
      </c>
      <c r="E6483" s="146">
        <f t="shared" si="921"/>
        <v>1900</v>
      </c>
      <c r="F6483" s="137"/>
      <c r="G6483" s="287"/>
      <c r="H6483" s="137"/>
      <c r="I6483" s="134"/>
      <c r="J6483" s="204"/>
      <c r="K6483" s="133"/>
      <c r="L6483" s="134"/>
      <c r="M6483" s="133"/>
      <c r="N6483" s="134"/>
      <c r="O6483" s="134"/>
      <c r="P6483" s="166"/>
      <c r="Q6483" s="164"/>
      <c r="R6483" s="165"/>
      <c r="S6483" s="138"/>
      <c r="T6483" s="138"/>
      <c r="U6483" s="138"/>
      <c r="V6483" s="138"/>
      <c r="W6483" s="166"/>
      <c r="X6483" s="135"/>
      <c r="Y6483" s="418">
        <f t="shared" si="922"/>
        <v>0</v>
      </c>
      <c r="Z6483" s="291">
        <f t="shared" si="923"/>
        <v>0</v>
      </c>
      <c r="AA6483" s="163"/>
      <c r="AB6483" s="177" t="str">
        <f t="shared" si="924"/>
        <v/>
      </c>
      <c r="AC6483" s="283" t="str">
        <f t="shared" si="925"/>
        <v/>
      </c>
      <c r="AD6483" s="283" t="str">
        <f t="shared" si="926"/>
        <v/>
      </c>
      <c r="AE6483" s="163"/>
      <c r="AF6483" s="162"/>
    </row>
    <row r="6484" spans="1:32">
      <c r="A6484" s="134">
        <v>6475</v>
      </c>
      <c r="B6484" s="136"/>
      <c r="C6484" s="146">
        <f t="shared" si="919"/>
        <v>0</v>
      </c>
      <c r="D6484" s="146">
        <f t="shared" si="920"/>
        <v>1</v>
      </c>
      <c r="E6484" s="146">
        <f t="shared" si="921"/>
        <v>1900</v>
      </c>
      <c r="F6484" s="137"/>
      <c r="G6484" s="287"/>
      <c r="H6484" s="137"/>
      <c r="I6484" s="134"/>
      <c r="J6484" s="204"/>
      <c r="K6484" s="133"/>
      <c r="L6484" s="134"/>
      <c r="M6484" s="133"/>
      <c r="N6484" s="134"/>
      <c r="O6484" s="134"/>
      <c r="P6484" s="166"/>
      <c r="Q6484" s="164"/>
      <c r="R6484" s="165"/>
      <c r="S6484" s="138"/>
      <c r="T6484" s="138"/>
      <c r="U6484" s="138"/>
      <c r="V6484" s="138"/>
      <c r="W6484" s="166"/>
      <c r="X6484" s="135"/>
      <c r="Y6484" s="418">
        <f t="shared" si="922"/>
        <v>0</v>
      </c>
      <c r="Z6484" s="291">
        <f t="shared" si="923"/>
        <v>0</v>
      </c>
      <c r="AA6484" s="163"/>
      <c r="AB6484" s="177" t="str">
        <f t="shared" si="924"/>
        <v/>
      </c>
      <c r="AC6484" s="283" t="str">
        <f t="shared" si="925"/>
        <v/>
      </c>
      <c r="AD6484" s="283" t="str">
        <f t="shared" si="926"/>
        <v/>
      </c>
      <c r="AE6484" s="163"/>
      <c r="AF6484" s="162"/>
    </row>
    <row r="6485" spans="1:32">
      <c r="A6485" s="134">
        <v>6476</v>
      </c>
      <c r="B6485" s="136"/>
      <c r="C6485" s="146">
        <f t="shared" si="919"/>
        <v>0</v>
      </c>
      <c r="D6485" s="146">
        <f t="shared" si="920"/>
        <v>1</v>
      </c>
      <c r="E6485" s="146">
        <f t="shared" si="921"/>
        <v>1900</v>
      </c>
      <c r="F6485" s="137"/>
      <c r="G6485" s="287"/>
      <c r="H6485" s="137"/>
      <c r="I6485" s="134"/>
      <c r="J6485" s="204"/>
      <c r="K6485" s="133"/>
      <c r="L6485" s="134"/>
      <c r="M6485" s="133"/>
      <c r="N6485" s="134"/>
      <c r="O6485" s="134"/>
      <c r="P6485" s="166"/>
      <c r="Q6485" s="164"/>
      <c r="R6485" s="165"/>
      <c r="S6485" s="138"/>
      <c r="T6485" s="138"/>
      <c r="U6485" s="138"/>
      <c r="V6485" s="138"/>
      <c r="W6485" s="166"/>
      <c r="X6485" s="135"/>
      <c r="Y6485" s="418">
        <f t="shared" si="922"/>
        <v>0</v>
      </c>
      <c r="Z6485" s="291">
        <f t="shared" si="923"/>
        <v>0</v>
      </c>
      <c r="AA6485" s="163"/>
      <c r="AB6485" s="177" t="str">
        <f t="shared" si="924"/>
        <v/>
      </c>
      <c r="AC6485" s="283" t="str">
        <f t="shared" si="925"/>
        <v/>
      </c>
      <c r="AD6485" s="283" t="str">
        <f t="shared" si="926"/>
        <v/>
      </c>
      <c r="AE6485" s="163"/>
      <c r="AF6485" s="162"/>
    </row>
    <row r="6486" spans="1:32">
      <c r="A6486" s="134">
        <v>6477</v>
      </c>
      <c r="B6486" s="136"/>
      <c r="C6486" s="146">
        <f t="shared" si="919"/>
        <v>0</v>
      </c>
      <c r="D6486" s="146">
        <f t="shared" si="920"/>
        <v>1</v>
      </c>
      <c r="E6486" s="146">
        <f t="shared" si="921"/>
        <v>1900</v>
      </c>
      <c r="F6486" s="137"/>
      <c r="G6486" s="287"/>
      <c r="H6486" s="137"/>
      <c r="I6486" s="134"/>
      <c r="J6486" s="204"/>
      <c r="K6486" s="133"/>
      <c r="L6486" s="134"/>
      <c r="M6486" s="133"/>
      <c r="N6486" s="134"/>
      <c r="O6486" s="134"/>
      <c r="P6486" s="166"/>
      <c r="Q6486" s="164"/>
      <c r="R6486" s="165"/>
      <c r="S6486" s="138"/>
      <c r="T6486" s="138"/>
      <c r="U6486" s="138"/>
      <c r="V6486" s="138"/>
      <c r="W6486" s="166"/>
      <c r="X6486" s="135"/>
      <c r="Y6486" s="418">
        <f t="shared" si="922"/>
        <v>0</v>
      </c>
      <c r="Z6486" s="291">
        <f t="shared" si="923"/>
        <v>0</v>
      </c>
      <c r="AA6486" s="163"/>
      <c r="AB6486" s="177" t="str">
        <f t="shared" si="924"/>
        <v/>
      </c>
      <c r="AC6486" s="283" t="str">
        <f t="shared" si="925"/>
        <v/>
      </c>
      <c r="AD6486" s="283" t="str">
        <f t="shared" si="926"/>
        <v/>
      </c>
      <c r="AE6486" s="163"/>
      <c r="AF6486" s="162"/>
    </row>
    <row r="6487" spans="1:32">
      <c r="A6487" s="134">
        <v>6478</v>
      </c>
      <c r="B6487" s="136"/>
      <c r="C6487" s="146">
        <f t="shared" si="919"/>
        <v>0</v>
      </c>
      <c r="D6487" s="146">
        <f t="shared" si="920"/>
        <v>1</v>
      </c>
      <c r="E6487" s="146">
        <f t="shared" si="921"/>
        <v>1900</v>
      </c>
      <c r="F6487" s="137"/>
      <c r="G6487" s="287"/>
      <c r="H6487" s="137"/>
      <c r="I6487" s="134"/>
      <c r="J6487" s="204"/>
      <c r="K6487" s="133"/>
      <c r="L6487" s="134"/>
      <c r="M6487" s="133"/>
      <c r="N6487" s="134"/>
      <c r="O6487" s="134"/>
      <c r="P6487" s="166"/>
      <c r="Q6487" s="164"/>
      <c r="R6487" s="165"/>
      <c r="S6487" s="138"/>
      <c r="T6487" s="138"/>
      <c r="U6487" s="138"/>
      <c r="V6487" s="138"/>
      <c r="W6487" s="166"/>
      <c r="X6487" s="135"/>
      <c r="Y6487" s="418">
        <f t="shared" si="922"/>
        <v>0</v>
      </c>
      <c r="Z6487" s="291">
        <f t="shared" si="923"/>
        <v>0</v>
      </c>
      <c r="AA6487" s="163"/>
      <c r="AB6487" s="177" t="str">
        <f t="shared" si="924"/>
        <v/>
      </c>
      <c r="AC6487" s="283" t="str">
        <f t="shared" si="925"/>
        <v/>
      </c>
      <c r="AD6487" s="283" t="str">
        <f t="shared" si="926"/>
        <v/>
      </c>
      <c r="AE6487" s="163"/>
      <c r="AF6487" s="162"/>
    </row>
    <row r="6488" spans="1:32">
      <c r="A6488" s="134">
        <v>6479</v>
      </c>
      <c r="B6488" s="136"/>
      <c r="C6488" s="146">
        <f t="shared" si="919"/>
        <v>0</v>
      </c>
      <c r="D6488" s="146">
        <f t="shared" si="920"/>
        <v>1</v>
      </c>
      <c r="E6488" s="146">
        <f t="shared" si="921"/>
        <v>1900</v>
      </c>
      <c r="F6488" s="137"/>
      <c r="G6488" s="287"/>
      <c r="H6488" s="137"/>
      <c r="I6488" s="134"/>
      <c r="J6488" s="204"/>
      <c r="K6488" s="133"/>
      <c r="L6488" s="134"/>
      <c r="M6488" s="133"/>
      <c r="N6488" s="134"/>
      <c r="O6488" s="134"/>
      <c r="P6488" s="166"/>
      <c r="Q6488" s="164"/>
      <c r="R6488" s="165"/>
      <c r="S6488" s="138"/>
      <c r="T6488" s="138"/>
      <c r="U6488" s="138"/>
      <c r="V6488" s="138"/>
      <c r="W6488" s="166"/>
      <c r="X6488" s="135"/>
      <c r="Y6488" s="418">
        <f t="shared" si="922"/>
        <v>0</v>
      </c>
      <c r="Z6488" s="291">
        <f t="shared" si="923"/>
        <v>0</v>
      </c>
      <c r="AA6488" s="163"/>
      <c r="AB6488" s="177" t="str">
        <f t="shared" si="924"/>
        <v/>
      </c>
      <c r="AC6488" s="283" t="str">
        <f t="shared" si="925"/>
        <v/>
      </c>
      <c r="AD6488" s="283" t="str">
        <f t="shared" si="926"/>
        <v/>
      </c>
      <c r="AE6488" s="163"/>
      <c r="AF6488" s="162"/>
    </row>
    <row r="6489" spans="1:32">
      <c r="A6489" s="134">
        <v>6480</v>
      </c>
      <c r="B6489" s="136"/>
      <c r="C6489" s="146">
        <f t="shared" si="919"/>
        <v>0</v>
      </c>
      <c r="D6489" s="146">
        <f t="shared" si="920"/>
        <v>1</v>
      </c>
      <c r="E6489" s="146">
        <f t="shared" si="921"/>
        <v>1900</v>
      </c>
      <c r="F6489" s="137"/>
      <c r="G6489" s="287"/>
      <c r="H6489" s="137"/>
      <c r="I6489" s="134"/>
      <c r="J6489" s="204"/>
      <c r="K6489" s="133"/>
      <c r="L6489" s="134"/>
      <c r="M6489" s="133"/>
      <c r="N6489" s="134"/>
      <c r="O6489" s="134"/>
      <c r="P6489" s="166"/>
      <c r="Q6489" s="164"/>
      <c r="R6489" s="165"/>
      <c r="S6489" s="138"/>
      <c r="T6489" s="138"/>
      <c r="U6489" s="138"/>
      <c r="V6489" s="138"/>
      <c r="W6489" s="166"/>
      <c r="X6489" s="135"/>
      <c r="Y6489" s="418">
        <f t="shared" si="922"/>
        <v>0</v>
      </c>
      <c r="Z6489" s="291">
        <f t="shared" si="923"/>
        <v>0</v>
      </c>
      <c r="AA6489" s="163"/>
      <c r="AB6489" s="177" t="str">
        <f t="shared" si="924"/>
        <v/>
      </c>
      <c r="AC6489" s="283" t="str">
        <f t="shared" si="925"/>
        <v/>
      </c>
      <c r="AD6489" s="283" t="str">
        <f t="shared" si="926"/>
        <v/>
      </c>
      <c r="AE6489" s="163"/>
      <c r="AF6489" s="162"/>
    </row>
    <row r="6490" spans="1:32">
      <c r="A6490" s="134">
        <v>6481</v>
      </c>
      <c r="B6490" s="136"/>
      <c r="C6490" s="146">
        <f t="shared" si="919"/>
        <v>0</v>
      </c>
      <c r="D6490" s="146">
        <f t="shared" si="920"/>
        <v>1</v>
      </c>
      <c r="E6490" s="146">
        <f t="shared" si="921"/>
        <v>1900</v>
      </c>
      <c r="F6490" s="137"/>
      <c r="G6490" s="287"/>
      <c r="H6490" s="137"/>
      <c r="I6490" s="134"/>
      <c r="J6490" s="204"/>
      <c r="K6490" s="133"/>
      <c r="L6490" s="134"/>
      <c r="M6490" s="133"/>
      <c r="N6490" s="134"/>
      <c r="O6490" s="134"/>
      <c r="P6490" s="166"/>
      <c r="Q6490" s="164"/>
      <c r="R6490" s="165"/>
      <c r="S6490" s="138"/>
      <c r="T6490" s="138"/>
      <c r="U6490" s="138"/>
      <c r="V6490" s="138"/>
      <c r="W6490" s="166"/>
      <c r="X6490" s="135"/>
      <c r="Y6490" s="418">
        <f t="shared" si="922"/>
        <v>0</v>
      </c>
      <c r="Z6490" s="291">
        <f t="shared" si="923"/>
        <v>0</v>
      </c>
      <c r="AA6490" s="163"/>
      <c r="AB6490" s="177" t="str">
        <f t="shared" si="924"/>
        <v/>
      </c>
      <c r="AC6490" s="283" t="str">
        <f t="shared" si="925"/>
        <v/>
      </c>
      <c r="AD6490" s="283" t="str">
        <f t="shared" si="926"/>
        <v/>
      </c>
      <c r="AE6490" s="163"/>
      <c r="AF6490" s="162"/>
    </row>
    <row r="6491" spans="1:32">
      <c r="A6491" s="134">
        <v>6482</v>
      </c>
      <c r="B6491" s="136"/>
      <c r="C6491" s="146">
        <f t="shared" si="919"/>
        <v>0</v>
      </c>
      <c r="D6491" s="146">
        <f t="shared" si="920"/>
        <v>1</v>
      </c>
      <c r="E6491" s="146">
        <f t="shared" si="921"/>
        <v>1900</v>
      </c>
      <c r="F6491" s="137"/>
      <c r="G6491" s="287"/>
      <c r="H6491" s="137"/>
      <c r="I6491" s="134"/>
      <c r="J6491" s="204"/>
      <c r="K6491" s="133"/>
      <c r="L6491" s="134"/>
      <c r="M6491" s="133"/>
      <c r="N6491" s="134"/>
      <c r="O6491" s="134"/>
      <c r="P6491" s="166"/>
      <c r="Q6491" s="164"/>
      <c r="R6491" s="165"/>
      <c r="S6491" s="138"/>
      <c r="T6491" s="138"/>
      <c r="U6491" s="138"/>
      <c r="V6491" s="138"/>
      <c r="W6491" s="166"/>
      <c r="X6491" s="135"/>
      <c r="Y6491" s="418">
        <f t="shared" si="922"/>
        <v>0</v>
      </c>
      <c r="Z6491" s="291">
        <f t="shared" si="923"/>
        <v>0</v>
      </c>
      <c r="AA6491" s="163"/>
      <c r="AB6491" s="177" t="str">
        <f t="shared" si="924"/>
        <v/>
      </c>
      <c r="AC6491" s="283" t="str">
        <f t="shared" si="925"/>
        <v/>
      </c>
      <c r="AD6491" s="283" t="str">
        <f t="shared" si="926"/>
        <v/>
      </c>
      <c r="AE6491" s="163"/>
      <c r="AF6491" s="162"/>
    </row>
    <row r="6492" spans="1:32">
      <c r="A6492" s="134">
        <v>6483</v>
      </c>
      <c r="B6492" s="136"/>
      <c r="C6492" s="146">
        <f t="shared" si="919"/>
        <v>0</v>
      </c>
      <c r="D6492" s="146">
        <f t="shared" si="920"/>
        <v>1</v>
      </c>
      <c r="E6492" s="146">
        <f t="shared" si="921"/>
        <v>1900</v>
      </c>
      <c r="F6492" s="137"/>
      <c r="G6492" s="287"/>
      <c r="H6492" s="137"/>
      <c r="I6492" s="134"/>
      <c r="J6492" s="204"/>
      <c r="K6492" s="133"/>
      <c r="L6492" s="134"/>
      <c r="M6492" s="133"/>
      <c r="N6492" s="134"/>
      <c r="O6492" s="134"/>
      <c r="P6492" s="166"/>
      <c r="Q6492" s="164"/>
      <c r="R6492" s="165"/>
      <c r="S6492" s="138"/>
      <c r="T6492" s="138"/>
      <c r="U6492" s="138"/>
      <c r="V6492" s="138"/>
      <c r="W6492" s="166"/>
      <c r="X6492" s="135"/>
      <c r="Y6492" s="418">
        <f t="shared" si="922"/>
        <v>0</v>
      </c>
      <c r="Z6492" s="291">
        <f t="shared" si="923"/>
        <v>0</v>
      </c>
      <c r="AA6492" s="163"/>
      <c r="AB6492" s="177" t="str">
        <f t="shared" si="924"/>
        <v/>
      </c>
      <c r="AC6492" s="283" t="str">
        <f t="shared" si="925"/>
        <v/>
      </c>
      <c r="AD6492" s="283" t="str">
        <f t="shared" si="926"/>
        <v/>
      </c>
      <c r="AE6492" s="163"/>
      <c r="AF6492" s="162"/>
    </row>
    <row r="6493" spans="1:32">
      <c r="A6493" s="134">
        <v>6484</v>
      </c>
      <c r="B6493" s="136"/>
      <c r="C6493" s="146">
        <f t="shared" si="919"/>
        <v>0</v>
      </c>
      <c r="D6493" s="146">
        <f t="shared" si="920"/>
        <v>1</v>
      </c>
      <c r="E6493" s="146">
        <f t="shared" si="921"/>
        <v>1900</v>
      </c>
      <c r="F6493" s="137"/>
      <c r="G6493" s="287"/>
      <c r="H6493" s="137"/>
      <c r="I6493" s="134"/>
      <c r="J6493" s="204"/>
      <c r="K6493" s="133"/>
      <c r="L6493" s="134"/>
      <c r="M6493" s="133"/>
      <c r="N6493" s="134"/>
      <c r="O6493" s="134"/>
      <c r="P6493" s="166"/>
      <c r="Q6493" s="164"/>
      <c r="R6493" s="165"/>
      <c r="S6493" s="138"/>
      <c r="T6493" s="138"/>
      <c r="U6493" s="138"/>
      <c r="V6493" s="138"/>
      <c r="W6493" s="166"/>
      <c r="X6493" s="135"/>
      <c r="Y6493" s="418">
        <f t="shared" si="922"/>
        <v>0</v>
      </c>
      <c r="Z6493" s="291">
        <f t="shared" si="923"/>
        <v>0</v>
      </c>
      <c r="AA6493" s="163"/>
      <c r="AB6493" s="177" t="str">
        <f t="shared" si="924"/>
        <v/>
      </c>
      <c r="AC6493" s="283" t="str">
        <f t="shared" si="925"/>
        <v/>
      </c>
      <c r="AD6493" s="283" t="str">
        <f t="shared" si="926"/>
        <v/>
      </c>
      <c r="AE6493" s="163"/>
      <c r="AF6493" s="162"/>
    </row>
    <row r="6494" spans="1:32">
      <c r="A6494" s="134">
        <v>6485</v>
      </c>
      <c r="B6494" s="136"/>
      <c r="C6494" s="146">
        <f t="shared" si="919"/>
        <v>0</v>
      </c>
      <c r="D6494" s="146">
        <f t="shared" si="920"/>
        <v>1</v>
      </c>
      <c r="E6494" s="146">
        <f t="shared" si="921"/>
        <v>1900</v>
      </c>
      <c r="F6494" s="137"/>
      <c r="G6494" s="287"/>
      <c r="H6494" s="137"/>
      <c r="I6494" s="134"/>
      <c r="J6494" s="204"/>
      <c r="K6494" s="133"/>
      <c r="L6494" s="134"/>
      <c r="M6494" s="133"/>
      <c r="N6494" s="134"/>
      <c r="O6494" s="134"/>
      <c r="P6494" s="166"/>
      <c r="Q6494" s="164"/>
      <c r="R6494" s="165"/>
      <c r="S6494" s="138"/>
      <c r="T6494" s="138"/>
      <c r="U6494" s="138"/>
      <c r="V6494" s="138"/>
      <c r="W6494" s="166"/>
      <c r="X6494" s="135"/>
      <c r="Y6494" s="418">
        <f t="shared" si="922"/>
        <v>0</v>
      </c>
      <c r="Z6494" s="291">
        <f t="shared" si="923"/>
        <v>0</v>
      </c>
      <c r="AA6494" s="163"/>
      <c r="AB6494" s="177" t="str">
        <f t="shared" si="924"/>
        <v/>
      </c>
      <c r="AC6494" s="283" t="str">
        <f t="shared" si="925"/>
        <v/>
      </c>
      <c r="AD6494" s="283" t="str">
        <f t="shared" si="926"/>
        <v/>
      </c>
      <c r="AE6494" s="163"/>
      <c r="AF6494" s="162"/>
    </row>
    <row r="6495" spans="1:32">
      <c r="A6495" s="134">
        <v>6486</v>
      </c>
      <c r="B6495" s="136"/>
      <c r="C6495" s="146">
        <f t="shared" si="919"/>
        <v>0</v>
      </c>
      <c r="D6495" s="146">
        <f t="shared" si="920"/>
        <v>1</v>
      </c>
      <c r="E6495" s="146">
        <f t="shared" si="921"/>
        <v>1900</v>
      </c>
      <c r="F6495" s="137"/>
      <c r="G6495" s="287"/>
      <c r="H6495" s="137"/>
      <c r="I6495" s="134"/>
      <c r="J6495" s="204"/>
      <c r="K6495" s="133"/>
      <c r="L6495" s="134"/>
      <c r="M6495" s="133"/>
      <c r="N6495" s="134"/>
      <c r="O6495" s="134"/>
      <c r="P6495" s="166"/>
      <c r="Q6495" s="164"/>
      <c r="R6495" s="165"/>
      <c r="S6495" s="138"/>
      <c r="T6495" s="138"/>
      <c r="U6495" s="138"/>
      <c r="V6495" s="138"/>
      <c r="W6495" s="166"/>
      <c r="X6495" s="135"/>
      <c r="Y6495" s="418">
        <f t="shared" si="922"/>
        <v>0</v>
      </c>
      <c r="Z6495" s="291">
        <f t="shared" si="923"/>
        <v>0</v>
      </c>
      <c r="AA6495" s="163"/>
      <c r="AB6495" s="177" t="str">
        <f t="shared" si="924"/>
        <v/>
      </c>
      <c r="AC6495" s="283" t="str">
        <f t="shared" si="925"/>
        <v/>
      </c>
      <c r="AD6495" s="283" t="str">
        <f t="shared" si="926"/>
        <v/>
      </c>
      <c r="AE6495" s="163"/>
      <c r="AF6495" s="162"/>
    </row>
    <row r="6496" spans="1:32">
      <c r="A6496" s="134">
        <v>6487</v>
      </c>
      <c r="B6496" s="136"/>
      <c r="C6496" s="146">
        <f t="shared" si="919"/>
        <v>0</v>
      </c>
      <c r="D6496" s="146">
        <f t="shared" si="920"/>
        <v>1</v>
      </c>
      <c r="E6496" s="146">
        <f t="shared" si="921"/>
        <v>1900</v>
      </c>
      <c r="F6496" s="137"/>
      <c r="G6496" s="287"/>
      <c r="H6496" s="137"/>
      <c r="I6496" s="134"/>
      <c r="J6496" s="204"/>
      <c r="K6496" s="133"/>
      <c r="L6496" s="134"/>
      <c r="M6496" s="133"/>
      <c r="N6496" s="134"/>
      <c r="O6496" s="134"/>
      <c r="P6496" s="166"/>
      <c r="Q6496" s="164"/>
      <c r="R6496" s="165"/>
      <c r="S6496" s="138"/>
      <c r="T6496" s="138"/>
      <c r="U6496" s="138"/>
      <c r="V6496" s="138"/>
      <c r="W6496" s="166"/>
      <c r="X6496" s="135"/>
      <c r="Y6496" s="418">
        <f t="shared" si="922"/>
        <v>0</v>
      </c>
      <c r="Z6496" s="291">
        <f t="shared" si="923"/>
        <v>0</v>
      </c>
      <c r="AA6496" s="163"/>
      <c r="AB6496" s="177" t="str">
        <f t="shared" si="924"/>
        <v/>
      </c>
      <c r="AC6496" s="283" t="str">
        <f t="shared" si="925"/>
        <v/>
      </c>
      <c r="AD6496" s="283" t="str">
        <f t="shared" si="926"/>
        <v/>
      </c>
      <c r="AE6496" s="163"/>
      <c r="AF6496" s="162"/>
    </row>
    <row r="6497" spans="1:32">
      <c r="A6497" s="134">
        <v>6488</v>
      </c>
      <c r="B6497" s="136"/>
      <c r="C6497" s="146">
        <f t="shared" si="919"/>
        <v>0</v>
      </c>
      <c r="D6497" s="146">
        <f t="shared" si="920"/>
        <v>1</v>
      </c>
      <c r="E6497" s="146">
        <f t="shared" si="921"/>
        <v>1900</v>
      </c>
      <c r="F6497" s="137"/>
      <c r="G6497" s="287"/>
      <c r="H6497" s="137"/>
      <c r="I6497" s="134"/>
      <c r="J6497" s="204"/>
      <c r="K6497" s="133"/>
      <c r="L6497" s="134"/>
      <c r="M6497" s="133"/>
      <c r="N6497" s="134"/>
      <c r="O6497" s="134"/>
      <c r="P6497" s="166"/>
      <c r="Q6497" s="164"/>
      <c r="R6497" s="165"/>
      <c r="S6497" s="138"/>
      <c r="T6497" s="138"/>
      <c r="U6497" s="138"/>
      <c r="V6497" s="138"/>
      <c r="W6497" s="166"/>
      <c r="X6497" s="135"/>
      <c r="Y6497" s="418">
        <f t="shared" si="922"/>
        <v>0</v>
      </c>
      <c r="Z6497" s="291">
        <f t="shared" si="923"/>
        <v>0</v>
      </c>
      <c r="AA6497" s="163"/>
      <c r="AB6497" s="177" t="str">
        <f t="shared" si="924"/>
        <v/>
      </c>
      <c r="AC6497" s="283" t="str">
        <f t="shared" si="925"/>
        <v/>
      </c>
      <c r="AD6497" s="283" t="str">
        <f t="shared" si="926"/>
        <v/>
      </c>
      <c r="AE6497" s="163"/>
      <c r="AF6497" s="162"/>
    </row>
    <row r="6498" spans="1:32">
      <c r="A6498" s="134">
        <v>6489</v>
      </c>
      <c r="B6498" s="136"/>
      <c r="C6498" s="146">
        <f t="shared" si="919"/>
        <v>0</v>
      </c>
      <c r="D6498" s="146">
        <f t="shared" si="920"/>
        <v>1</v>
      </c>
      <c r="E6498" s="146">
        <f t="shared" si="921"/>
        <v>1900</v>
      </c>
      <c r="F6498" s="137"/>
      <c r="G6498" s="287"/>
      <c r="H6498" s="137"/>
      <c r="I6498" s="134"/>
      <c r="J6498" s="204"/>
      <c r="K6498" s="133"/>
      <c r="L6498" s="134"/>
      <c r="M6498" s="133"/>
      <c r="N6498" s="134"/>
      <c r="O6498" s="134"/>
      <c r="P6498" s="166"/>
      <c r="Q6498" s="164"/>
      <c r="R6498" s="165"/>
      <c r="S6498" s="138"/>
      <c r="T6498" s="138"/>
      <c r="U6498" s="138"/>
      <c r="V6498" s="138"/>
      <c r="W6498" s="166"/>
      <c r="X6498" s="135"/>
      <c r="Y6498" s="418">
        <f t="shared" si="922"/>
        <v>0</v>
      </c>
      <c r="Z6498" s="291">
        <f t="shared" si="923"/>
        <v>0</v>
      </c>
      <c r="AA6498" s="163"/>
      <c r="AB6498" s="177" t="str">
        <f t="shared" si="924"/>
        <v/>
      </c>
      <c r="AC6498" s="283" t="str">
        <f t="shared" si="925"/>
        <v/>
      </c>
      <c r="AD6498" s="283" t="str">
        <f t="shared" si="926"/>
        <v/>
      </c>
      <c r="AE6498" s="163"/>
      <c r="AF6498" s="162"/>
    </row>
    <row r="6499" spans="1:32">
      <c r="A6499" s="134">
        <v>6490</v>
      </c>
      <c r="B6499" s="136"/>
      <c r="C6499" s="146">
        <f t="shared" si="919"/>
        <v>0</v>
      </c>
      <c r="D6499" s="146">
        <f t="shared" si="920"/>
        <v>1</v>
      </c>
      <c r="E6499" s="146">
        <f t="shared" si="921"/>
        <v>1900</v>
      </c>
      <c r="F6499" s="137"/>
      <c r="G6499" s="287"/>
      <c r="H6499" s="137"/>
      <c r="I6499" s="134"/>
      <c r="J6499" s="204"/>
      <c r="K6499" s="133"/>
      <c r="L6499" s="134"/>
      <c r="M6499" s="133"/>
      <c r="N6499" s="134"/>
      <c r="O6499" s="134"/>
      <c r="P6499" s="166"/>
      <c r="Q6499" s="164"/>
      <c r="R6499" s="165"/>
      <c r="S6499" s="138"/>
      <c r="T6499" s="138"/>
      <c r="U6499" s="138"/>
      <c r="V6499" s="138"/>
      <c r="W6499" s="166"/>
      <c r="X6499" s="135"/>
      <c r="Y6499" s="418">
        <f t="shared" si="922"/>
        <v>0</v>
      </c>
      <c r="Z6499" s="291">
        <f t="shared" si="923"/>
        <v>0</v>
      </c>
      <c r="AA6499" s="163"/>
      <c r="AB6499" s="177" t="str">
        <f t="shared" si="924"/>
        <v/>
      </c>
      <c r="AC6499" s="283" t="str">
        <f t="shared" si="925"/>
        <v/>
      </c>
      <c r="AD6499" s="283" t="str">
        <f t="shared" si="926"/>
        <v/>
      </c>
      <c r="AE6499" s="163"/>
      <c r="AF6499" s="162"/>
    </row>
    <row r="6500" spans="1:32">
      <c r="A6500" s="134">
        <v>6491</v>
      </c>
      <c r="B6500" s="136"/>
      <c r="C6500" s="146">
        <f t="shared" si="919"/>
        <v>0</v>
      </c>
      <c r="D6500" s="146">
        <f t="shared" si="920"/>
        <v>1</v>
      </c>
      <c r="E6500" s="146">
        <f t="shared" si="921"/>
        <v>1900</v>
      </c>
      <c r="F6500" s="137"/>
      <c r="G6500" s="287"/>
      <c r="H6500" s="137"/>
      <c r="I6500" s="134"/>
      <c r="J6500" s="204"/>
      <c r="K6500" s="133"/>
      <c r="L6500" s="134"/>
      <c r="M6500" s="133"/>
      <c r="N6500" s="134"/>
      <c r="O6500" s="134"/>
      <c r="P6500" s="166"/>
      <c r="Q6500" s="164"/>
      <c r="R6500" s="165"/>
      <c r="S6500" s="138"/>
      <c r="T6500" s="138"/>
      <c r="U6500" s="138"/>
      <c r="V6500" s="138"/>
      <c r="W6500" s="166"/>
      <c r="X6500" s="135"/>
      <c r="Y6500" s="418">
        <f t="shared" si="922"/>
        <v>0</v>
      </c>
      <c r="Z6500" s="291">
        <f t="shared" si="923"/>
        <v>0</v>
      </c>
      <c r="AA6500" s="163"/>
      <c r="AB6500" s="177" t="str">
        <f t="shared" si="924"/>
        <v/>
      </c>
      <c r="AC6500" s="283" t="str">
        <f t="shared" si="925"/>
        <v/>
      </c>
      <c r="AD6500" s="283" t="str">
        <f t="shared" si="926"/>
        <v/>
      </c>
      <c r="AE6500" s="163"/>
      <c r="AF6500" s="162"/>
    </row>
    <row r="6501" spans="1:32">
      <c r="A6501" s="134">
        <v>6492</v>
      </c>
      <c r="B6501" s="136"/>
      <c r="C6501" s="146">
        <f t="shared" si="919"/>
        <v>0</v>
      </c>
      <c r="D6501" s="146">
        <f t="shared" si="920"/>
        <v>1</v>
      </c>
      <c r="E6501" s="146">
        <f t="shared" si="921"/>
        <v>1900</v>
      </c>
      <c r="F6501" s="137"/>
      <c r="G6501" s="287"/>
      <c r="H6501" s="137"/>
      <c r="I6501" s="134"/>
      <c r="J6501" s="204"/>
      <c r="K6501" s="133"/>
      <c r="L6501" s="134"/>
      <c r="M6501" s="133"/>
      <c r="N6501" s="134"/>
      <c r="O6501" s="134"/>
      <c r="P6501" s="166"/>
      <c r="Q6501" s="164"/>
      <c r="R6501" s="165"/>
      <c r="S6501" s="138"/>
      <c r="T6501" s="138"/>
      <c r="U6501" s="138"/>
      <c r="V6501" s="138"/>
      <c r="W6501" s="166"/>
      <c r="X6501" s="135"/>
      <c r="Y6501" s="418">
        <f t="shared" si="922"/>
        <v>0</v>
      </c>
      <c r="Z6501" s="291">
        <f t="shared" si="923"/>
        <v>0</v>
      </c>
      <c r="AA6501" s="163"/>
      <c r="AB6501" s="177" t="str">
        <f t="shared" si="924"/>
        <v/>
      </c>
      <c r="AC6501" s="283" t="str">
        <f t="shared" si="925"/>
        <v/>
      </c>
      <c r="AD6501" s="283" t="str">
        <f t="shared" si="926"/>
        <v/>
      </c>
      <c r="AE6501" s="163"/>
      <c r="AF6501" s="162"/>
    </row>
    <row r="6502" spans="1:32">
      <c r="A6502" s="134">
        <v>6493</v>
      </c>
      <c r="B6502" s="136"/>
      <c r="C6502" s="146">
        <f t="shared" si="919"/>
        <v>0</v>
      </c>
      <c r="D6502" s="146">
        <f t="shared" si="920"/>
        <v>1</v>
      </c>
      <c r="E6502" s="146">
        <f t="shared" si="921"/>
        <v>1900</v>
      </c>
      <c r="F6502" s="137"/>
      <c r="G6502" s="287"/>
      <c r="H6502" s="137"/>
      <c r="I6502" s="134"/>
      <c r="J6502" s="204"/>
      <c r="K6502" s="133"/>
      <c r="L6502" s="134"/>
      <c r="M6502" s="133"/>
      <c r="N6502" s="134"/>
      <c r="O6502" s="134"/>
      <c r="P6502" s="166"/>
      <c r="Q6502" s="164"/>
      <c r="R6502" s="165"/>
      <c r="S6502" s="138"/>
      <c r="T6502" s="138"/>
      <c r="U6502" s="138"/>
      <c r="V6502" s="138"/>
      <c r="W6502" s="166"/>
      <c r="X6502" s="135"/>
      <c r="Y6502" s="418">
        <f t="shared" si="922"/>
        <v>0</v>
      </c>
      <c r="Z6502" s="291">
        <f t="shared" si="923"/>
        <v>0</v>
      </c>
      <c r="AA6502" s="163"/>
      <c r="AB6502" s="177" t="str">
        <f t="shared" si="924"/>
        <v/>
      </c>
      <c r="AC6502" s="283" t="str">
        <f t="shared" si="925"/>
        <v/>
      </c>
      <c r="AD6502" s="283" t="str">
        <f t="shared" si="926"/>
        <v/>
      </c>
      <c r="AE6502" s="163"/>
      <c r="AF6502" s="162"/>
    </row>
    <row r="6503" spans="1:32">
      <c r="A6503" s="134">
        <v>6494</v>
      </c>
      <c r="B6503" s="136"/>
      <c r="C6503" s="146">
        <f t="shared" si="919"/>
        <v>0</v>
      </c>
      <c r="D6503" s="146">
        <f t="shared" si="920"/>
        <v>1</v>
      </c>
      <c r="E6503" s="146">
        <f t="shared" si="921"/>
        <v>1900</v>
      </c>
      <c r="F6503" s="137"/>
      <c r="G6503" s="287"/>
      <c r="H6503" s="137"/>
      <c r="I6503" s="134"/>
      <c r="J6503" s="204"/>
      <c r="K6503" s="133"/>
      <c r="L6503" s="134"/>
      <c r="M6503" s="133"/>
      <c r="N6503" s="134"/>
      <c r="O6503" s="134"/>
      <c r="P6503" s="166"/>
      <c r="Q6503" s="164"/>
      <c r="R6503" s="165"/>
      <c r="S6503" s="138"/>
      <c r="T6503" s="138"/>
      <c r="U6503" s="138"/>
      <c r="V6503" s="138"/>
      <c r="W6503" s="166"/>
      <c r="X6503" s="135"/>
      <c r="Y6503" s="418">
        <f t="shared" si="922"/>
        <v>0</v>
      </c>
      <c r="Z6503" s="291">
        <f t="shared" si="923"/>
        <v>0</v>
      </c>
      <c r="AA6503" s="163"/>
      <c r="AB6503" s="177" t="str">
        <f t="shared" si="924"/>
        <v/>
      </c>
      <c r="AC6503" s="283" t="str">
        <f t="shared" si="925"/>
        <v/>
      </c>
      <c r="AD6503" s="283" t="str">
        <f t="shared" si="926"/>
        <v/>
      </c>
      <c r="AE6503" s="163"/>
      <c r="AF6503" s="162"/>
    </row>
    <row r="6504" spans="1:32">
      <c r="A6504" s="134">
        <v>6495</v>
      </c>
      <c r="B6504" s="136"/>
      <c r="C6504" s="146">
        <f t="shared" si="919"/>
        <v>0</v>
      </c>
      <c r="D6504" s="146">
        <f t="shared" si="920"/>
        <v>1</v>
      </c>
      <c r="E6504" s="146">
        <f t="shared" si="921"/>
        <v>1900</v>
      </c>
      <c r="F6504" s="137"/>
      <c r="G6504" s="287"/>
      <c r="H6504" s="137"/>
      <c r="I6504" s="134"/>
      <c r="J6504" s="204"/>
      <c r="K6504" s="133"/>
      <c r="L6504" s="134"/>
      <c r="M6504" s="133"/>
      <c r="N6504" s="134"/>
      <c r="O6504" s="134"/>
      <c r="P6504" s="166"/>
      <c r="Q6504" s="164"/>
      <c r="R6504" s="165"/>
      <c r="S6504" s="138"/>
      <c r="T6504" s="138"/>
      <c r="U6504" s="138"/>
      <c r="V6504" s="138"/>
      <c r="W6504" s="166"/>
      <c r="X6504" s="135"/>
      <c r="Y6504" s="418">
        <f t="shared" si="922"/>
        <v>0</v>
      </c>
      <c r="Z6504" s="291">
        <f t="shared" si="923"/>
        <v>0</v>
      </c>
      <c r="AA6504" s="163"/>
      <c r="AB6504" s="177" t="str">
        <f t="shared" si="924"/>
        <v/>
      </c>
      <c r="AC6504" s="283" t="str">
        <f t="shared" si="925"/>
        <v/>
      </c>
      <c r="AD6504" s="283" t="str">
        <f t="shared" si="926"/>
        <v/>
      </c>
      <c r="AE6504" s="163"/>
      <c r="AF6504" s="162"/>
    </row>
    <row r="6505" spans="1:32">
      <c r="A6505" s="134">
        <v>6496</v>
      </c>
      <c r="B6505" s="136"/>
      <c r="C6505" s="146">
        <f t="shared" si="919"/>
        <v>0</v>
      </c>
      <c r="D6505" s="146">
        <f t="shared" si="920"/>
        <v>1</v>
      </c>
      <c r="E6505" s="146">
        <f t="shared" si="921"/>
        <v>1900</v>
      </c>
      <c r="F6505" s="137"/>
      <c r="G6505" s="287"/>
      <c r="H6505" s="137"/>
      <c r="I6505" s="134"/>
      <c r="J6505" s="204"/>
      <c r="K6505" s="133"/>
      <c r="L6505" s="134"/>
      <c r="M6505" s="133"/>
      <c r="N6505" s="134"/>
      <c r="O6505" s="134"/>
      <c r="P6505" s="166"/>
      <c r="Q6505" s="164"/>
      <c r="R6505" s="165"/>
      <c r="S6505" s="138"/>
      <c r="T6505" s="138"/>
      <c r="U6505" s="138"/>
      <c r="V6505" s="138"/>
      <c r="W6505" s="166"/>
      <c r="X6505" s="135"/>
      <c r="Y6505" s="418">
        <f t="shared" si="922"/>
        <v>0</v>
      </c>
      <c r="Z6505" s="291">
        <f t="shared" si="923"/>
        <v>0</v>
      </c>
      <c r="AA6505" s="163"/>
      <c r="AB6505" s="177" t="str">
        <f t="shared" si="924"/>
        <v/>
      </c>
      <c r="AC6505" s="283" t="str">
        <f t="shared" si="925"/>
        <v/>
      </c>
      <c r="AD6505" s="283" t="str">
        <f t="shared" si="926"/>
        <v/>
      </c>
      <c r="AE6505" s="163"/>
      <c r="AF6505" s="162"/>
    </row>
    <row r="6506" spans="1:32">
      <c r="A6506" s="134">
        <v>6497</v>
      </c>
      <c r="B6506" s="136"/>
      <c r="C6506" s="146">
        <f t="shared" si="919"/>
        <v>0</v>
      </c>
      <c r="D6506" s="146">
        <f t="shared" si="920"/>
        <v>1</v>
      </c>
      <c r="E6506" s="146">
        <f t="shared" si="921"/>
        <v>1900</v>
      </c>
      <c r="F6506" s="137"/>
      <c r="G6506" s="287"/>
      <c r="H6506" s="137"/>
      <c r="I6506" s="134"/>
      <c r="J6506" s="204"/>
      <c r="K6506" s="133"/>
      <c r="L6506" s="134"/>
      <c r="M6506" s="133"/>
      <c r="N6506" s="134"/>
      <c r="O6506" s="134"/>
      <c r="P6506" s="166"/>
      <c r="Q6506" s="164"/>
      <c r="R6506" s="165"/>
      <c r="S6506" s="138"/>
      <c r="T6506" s="138"/>
      <c r="U6506" s="138"/>
      <c r="V6506" s="138"/>
      <c r="W6506" s="166"/>
      <c r="X6506" s="135"/>
      <c r="Y6506" s="418">
        <f t="shared" si="922"/>
        <v>0</v>
      </c>
      <c r="Z6506" s="291">
        <f t="shared" si="923"/>
        <v>0</v>
      </c>
      <c r="AA6506" s="163"/>
      <c r="AB6506" s="177" t="str">
        <f t="shared" si="924"/>
        <v/>
      </c>
      <c r="AC6506" s="283" t="str">
        <f t="shared" si="925"/>
        <v/>
      </c>
      <c r="AD6506" s="283" t="str">
        <f t="shared" si="926"/>
        <v/>
      </c>
      <c r="AE6506" s="163"/>
      <c r="AF6506" s="162"/>
    </row>
    <row r="6507" spans="1:32">
      <c r="A6507" s="134">
        <v>6498</v>
      </c>
      <c r="B6507" s="136"/>
      <c r="C6507" s="146">
        <f t="shared" si="919"/>
        <v>0</v>
      </c>
      <c r="D6507" s="146">
        <f t="shared" si="920"/>
        <v>1</v>
      </c>
      <c r="E6507" s="146">
        <f t="shared" si="921"/>
        <v>1900</v>
      </c>
      <c r="F6507" s="137"/>
      <c r="G6507" s="287"/>
      <c r="H6507" s="137"/>
      <c r="I6507" s="134"/>
      <c r="J6507" s="204"/>
      <c r="K6507" s="133"/>
      <c r="L6507" s="134"/>
      <c r="M6507" s="133"/>
      <c r="N6507" s="134"/>
      <c r="O6507" s="134"/>
      <c r="P6507" s="166"/>
      <c r="Q6507" s="164"/>
      <c r="R6507" s="165"/>
      <c r="S6507" s="138"/>
      <c r="T6507" s="138"/>
      <c r="U6507" s="138"/>
      <c r="V6507" s="138"/>
      <c r="W6507" s="166"/>
      <c r="X6507" s="135"/>
      <c r="Y6507" s="418">
        <f t="shared" si="922"/>
        <v>0</v>
      </c>
      <c r="Z6507" s="291">
        <f t="shared" si="923"/>
        <v>0</v>
      </c>
      <c r="AA6507" s="163"/>
      <c r="AB6507" s="177" t="str">
        <f t="shared" si="924"/>
        <v/>
      </c>
      <c r="AC6507" s="283" t="str">
        <f t="shared" si="925"/>
        <v/>
      </c>
      <c r="AD6507" s="283" t="str">
        <f t="shared" si="926"/>
        <v/>
      </c>
      <c r="AE6507" s="163"/>
      <c r="AF6507" s="162"/>
    </row>
    <row r="6508" spans="1:32">
      <c r="A6508" s="134">
        <v>6499</v>
      </c>
      <c r="B6508" s="136"/>
      <c r="C6508" s="146">
        <f t="shared" si="919"/>
        <v>0</v>
      </c>
      <c r="D6508" s="146">
        <f t="shared" si="920"/>
        <v>1</v>
      </c>
      <c r="E6508" s="146">
        <f t="shared" si="921"/>
        <v>1900</v>
      </c>
      <c r="F6508" s="137"/>
      <c r="G6508" s="287"/>
      <c r="H6508" s="137"/>
      <c r="I6508" s="134"/>
      <c r="J6508" s="204"/>
      <c r="K6508" s="133"/>
      <c r="L6508" s="134"/>
      <c r="M6508" s="133"/>
      <c r="N6508" s="134"/>
      <c r="O6508" s="134"/>
      <c r="P6508" s="166"/>
      <c r="Q6508" s="164"/>
      <c r="R6508" s="165"/>
      <c r="S6508" s="138"/>
      <c r="T6508" s="138"/>
      <c r="U6508" s="138"/>
      <c r="V6508" s="138"/>
      <c r="W6508" s="166"/>
      <c r="X6508" s="135"/>
      <c r="Y6508" s="418">
        <f t="shared" si="922"/>
        <v>0</v>
      </c>
      <c r="Z6508" s="291">
        <f t="shared" si="923"/>
        <v>0</v>
      </c>
      <c r="AA6508" s="163"/>
      <c r="AB6508" s="177" t="str">
        <f t="shared" si="924"/>
        <v/>
      </c>
      <c r="AC6508" s="283" t="str">
        <f t="shared" si="925"/>
        <v/>
      </c>
      <c r="AD6508" s="283" t="str">
        <f t="shared" si="926"/>
        <v/>
      </c>
      <c r="AE6508" s="163"/>
      <c r="AF6508" s="162"/>
    </row>
    <row r="6509" spans="1:32">
      <c r="A6509" s="134">
        <v>6500</v>
      </c>
      <c r="B6509" s="136"/>
      <c r="C6509" s="146">
        <f t="shared" si="919"/>
        <v>0</v>
      </c>
      <c r="D6509" s="146">
        <f t="shared" si="920"/>
        <v>1</v>
      </c>
      <c r="E6509" s="146">
        <f t="shared" si="921"/>
        <v>1900</v>
      </c>
      <c r="F6509" s="137"/>
      <c r="G6509" s="287"/>
      <c r="H6509" s="137"/>
      <c r="I6509" s="134"/>
      <c r="J6509" s="204"/>
      <c r="K6509" s="133"/>
      <c r="L6509" s="134"/>
      <c r="M6509" s="133"/>
      <c r="N6509" s="134"/>
      <c r="O6509" s="134"/>
      <c r="P6509" s="166"/>
      <c r="Q6509" s="164"/>
      <c r="R6509" s="165"/>
      <c r="S6509" s="138"/>
      <c r="T6509" s="138"/>
      <c r="U6509" s="138"/>
      <c r="V6509" s="138"/>
      <c r="W6509" s="166"/>
      <c r="X6509" s="135"/>
      <c r="Y6509" s="418">
        <f t="shared" si="922"/>
        <v>0</v>
      </c>
      <c r="Z6509" s="291">
        <f t="shared" si="923"/>
        <v>0</v>
      </c>
      <c r="AA6509" s="163"/>
      <c r="AB6509" s="177" t="str">
        <f t="shared" si="924"/>
        <v/>
      </c>
      <c r="AC6509" s="283" t="str">
        <f t="shared" si="925"/>
        <v/>
      </c>
      <c r="AD6509" s="283" t="str">
        <f t="shared" si="926"/>
        <v/>
      </c>
      <c r="AE6509" s="163"/>
      <c r="AF6509" s="162"/>
    </row>
    <row r="6510" spans="1:32">
      <c r="A6510" s="134">
        <v>6501</v>
      </c>
      <c r="B6510" s="136"/>
      <c r="C6510" s="146">
        <f t="shared" si="919"/>
        <v>0</v>
      </c>
      <c r="D6510" s="146">
        <f t="shared" si="920"/>
        <v>1</v>
      </c>
      <c r="E6510" s="146">
        <f t="shared" si="921"/>
        <v>1900</v>
      </c>
      <c r="F6510" s="137"/>
      <c r="G6510" s="287"/>
      <c r="H6510" s="137"/>
      <c r="I6510" s="134"/>
      <c r="J6510" s="204"/>
      <c r="K6510" s="133"/>
      <c r="L6510" s="134"/>
      <c r="M6510" s="133"/>
      <c r="N6510" s="134"/>
      <c r="O6510" s="134"/>
      <c r="P6510" s="166"/>
      <c r="Q6510" s="164"/>
      <c r="R6510" s="165"/>
      <c r="S6510" s="138"/>
      <c r="T6510" s="138"/>
      <c r="U6510" s="138"/>
      <c r="V6510" s="138"/>
      <c r="W6510" s="166"/>
      <c r="X6510" s="135"/>
      <c r="Y6510" s="418">
        <f t="shared" si="922"/>
        <v>0</v>
      </c>
      <c r="Z6510" s="291">
        <f t="shared" si="923"/>
        <v>0</v>
      </c>
      <c r="AA6510" s="163"/>
      <c r="AB6510" s="177" t="str">
        <f t="shared" si="924"/>
        <v/>
      </c>
      <c r="AC6510" s="283" t="str">
        <f t="shared" si="925"/>
        <v/>
      </c>
      <c r="AD6510" s="283" t="str">
        <f t="shared" si="926"/>
        <v/>
      </c>
      <c r="AE6510" s="163"/>
      <c r="AF6510" s="162"/>
    </row>
    <row r="6511" spans="1:32">
      <c r="A6511" s="134">
        <v>6502</v>
      </c>
      <c r="B6511" s="136"/>
      <c r="C6511" s="146">
        <f t="shared" si="919"/>
        <v>0</v>
      </c>
      <c r="D6511" s="146">
        <f t="shared" si="920"/>
        <v>1</v>
      </c>
      <c r="E6511" s="146">
        <f t="shared" si="921"/>
        <v>1900</v>
      </c>
      <c r="F6511" s="137"/>
      <c r="G6511" s="287"/>
      <c r="H6511" s="137"/>
      <c r="I6511" s="134"/>
      <c r="J6511" s="204"/>
      <c r="K6511" s="133"/>
      <c r="L6511" s="134"/>
      <c r="M6511" s="133"/>
      <c r="N6511" s="134"/>
      <c r="O6511" s="134"/>
      <c r="P6511" s="166"/>
      <c r="Q6511" s="164"/>
      <c r="R6511" s="165"/>
      <c r="S6511" s="138"/>
      <c r="T6511" s="138"/>
      <c r="U6511" s="138"/>
      <c r="V6511" s="138"/>
      <c r="W6511" s="166"/>
      <c r="X6511" s="135"/>
      <c r="Y6511" s="418">
        <f t="shared" si="922"/>
        <v>0</v>
      </c>
      <c r="Z6511" s="291">
        <f t="shared" si="923"/>
        <v>0</v>
      </c>
      <c r="AA6511" s="163"/>
      <c r="AB6511" s="177" t="str">
        <f t="shared" si="924"/>
        <v/>
      </c>
      <c r="AC6511" s="283" t="str">
        <f t="shared" si="925"/>
        <v/>
      </c>
      <c r="AD6511" s="283" t="str">
        <f t="shared" si="926"/>
        <v/>
      </c>
      <c r="AE6511" s="163"/>
      <c r="AF6511" s="162"/>
    </row>
    <row r="6512" spans="1:32">
      <c r="A6512" s="134">
        <v>6503</v>
      </c>
      <c r="B6512" s="136"/>
      <c r="C6512" s="146">
        <f t="shared" si="919"/>
        <v>0</v>
      </c>
      <c r="D6512" s="146">
        <f t="shared" si="920"/>
        <v>1</v>
      </c>
      <c r="E6512" s="146">
        <f t="shared" si="921"/>
        <v>1900</v>
      </c>
      <c r="F6512" s="137"/>
      <c r="G6512" s="287"/>
      <c r="H6512" s="137"/>
      <c r="I6512" s="134"/>
      <c r="J6512" s="204"/>
      <c r="K6512" s="133"/>
      <c r="L6512" s="134"/>
      <c r="M6512" s="133"/>
      <c r="N6512" s="134"/>
      <c r="O6512" s="134"/>
      <c r="P6512" s="166"/>
      <c r="Q6512" s="164"/>
      <c r="R6512" s="165"/>
      <c r="S6512" s="138"/>
      <c r="T6512" s="138"/>
      <c r="U6512" s="138"/>
      <c r="V6512" s="138"/>
      <c r="W6512" s="166"/>
      <c r="X6512" s="135"/>
      <c r="Y6512" s="418">
        <f t="shared" si="922"/>
        <v>0</v>
      </c>
      <c r="Z6512" s="291">
        <f t="shared" si="923"/>
        <v>0</v>
      </c>
      <c r="AA6512" s="163"/>
      <c r="AB6512" s="177" t="str">
        <f t="shared" si="924"/>
        <v/>
      </c>
      <c r="AC6512" s="283" t="str">
        <f t="shared" si="925"/>
        <v/>
      </c>
      <c r="AD6512" s="283" t="str">
        <f t="shared" si="926"/>
        <v/>
      </c>
      <c r="AE6512" s="163"/>
      <c r="AF6512" s="162"/>
    </row>
    <row r="6513" spans="1:32">
      <c r="A6513" s="134">
        <v>6504</v>
      </c>
      <c r="B6513" s="136"/>
      <c r="C6513" s="146">
        <f t="shared" si="919"/>
        <v>0</v>
      </c>
      <c r="D6513" s="146">
        <f t="shared" si="920"/>
        <v>1</v>
      </c>
      <c r="E6513" s="146">
        <f t="shared" si="921"/>
        <v>1900</v>
      </c>
      <c r="F6513" s="137"/>
      <c r="G6513" s="287"/>
      <c r="H6513" s="137"/>
      <c r="I6513" s="134"/>
      <c r="J6513" s="204"/>
      <c r="K6513" s="133"/>
      <c r="L6513" s="134"/>
      <c r="M6513" s="133"/>
      <c r="N6513" s="134"/>
      <c r="O6513" s="134"/>
      <c r="P6513" s="166"/>
      <c r="Q6513" s="164"/>
      <c r="R6513" s="165"/>
      <c r="S6513" s="138"/>
      <c r="T6513" s="138"/>
      <c r="U6513" s="138"/>
      <c r="V6513" s="138"/>
      <c r="W6513" s="166"/>
      <c r="X6513" s="135"/>
      <c r="Y6513" s="418">
        <f t="shared" si="922"/>
        <v>0</v>
      </c>
      <c r="Z6513" s="291">
        <f t="shared" si="923"/>
        <v>0</v>
      </c>
      <c r="AA6513" s="163"/>
      <c r="AB6513" s="177" t="str">
        <f t="shared" si="924"/>
        <v/>
      </c>
      <c r="AC6513" s="283" t="str">
        <f t="shared" si="925"/>
        <v/>
      </c>
      <c r="AD6513" s="283" t="str">
        <f t="shared" si="926"/>
        <v/>
      </c>
      <c r="AE6513" s="163"/>
      <c r="AF6513" s="162"/>
    </row>
    <row r="6514" spans="1:32">
      <c r="A6514" s="134">
        <v>6505</v>
      </c>
      <c r="B6514" s="136"/>
      <c r="C6514" s="146">
        <f t="shared" si="919"/>
        <v>0</v>
      </c>
      <c r="D6514" s="146">
        <f t="shared" si="920"/>
        <v>1</v>
      </c>
      <c r="E6514" s="146">
        <f t="shared" si="921"/>
        <v>1900</v>
      </c>
      <c r="F6514" s="137"/>
      <c r="G6514" s="287"/>
      <c r="H6514" s="137"/>
      <c r="I6514" s="134"/>
      <c r="J6514" s="204"/>
      <c r="K6514" s="133"/>
      <c r="L6514" s="134"/>
      <c r="M6514" s="133"/>
      <c r="N6514" s="134"/>
      <c r="O6514" s="134"/>
      <c r="P6514" s="166"/>
      <c r="Q6514" s="164"/>
      <c r="R6514" s="165"/>
      <c r="S6514" s="138"/>
      <c r="T6514" s="138"/>
      <c r="U6514" s="138"/>
      <c r="V6514" s="138"/>
      <c r="W6514" s="166"/>
      <c r="X6514" s="135"/>
      <c r="Y6514" s="418">
        <f t="shared" si="922"/>
        <v>0</v>
      </c>
      <c r="Z6514" s="291">
        <f t="shared" si="923"/>
        <v>0</v>
      </c>
      <c r="AA6514" s="163"/>
      <c r="AB6514" s="177" t="str">
        <f t="shared" si="924"/>
        <v/>
      </c>
      <c r="AC6514" s="283" t="str">
        <f t="shared" si="925"/>
        <v/>
      </c>
      <c r="AD6514" s="283" t="str">
        <f t="shared" si="926"/>
        <v/>
      </c>
      <c r="AE6514" s="163"/>
      <c r="AF6514" s="162"/>
    </row>
    <row r="6515" spans="1:32">
      <c r="A6515" s="134">
        <v>6506</v>
      </c>
      <c r="B6515" s="136"/>
      <c r="C6515" s="146">
        <f t="shared" si="919"/>
        <v>0</v>
      </c>
      <c r="D6515" s="146">
        <f t="shared" si="920"/>
        <v>1</v>
      </c>
      <c r="E6515" s="146">
        <f t="shared" si="921"/>
        <v>1900</v>
      </c>
      <c r="F6515" s="137"/>
      <c r="G6515" s="287"/>
      <c r="H6515" s="137"/>
      <c r="I6515" s="134"/>
      <c r="J6515" s="204"/>
      <c r="K6515" s="133"/>
      <c r="L6515" s="134"/>
      <c r="M6515" s="133"/>
      <c r="N6515" s="134"/>
      <c r="O6515" s="134"/>
      <c r="P6515" s="166"/>
      <c r="Q6515" s="164"/>
      <c r="R6515" s="165"/>
      <c r="S6515" s="138"/>
      <c r="T6515" s="138"/>
      <c r="U6515" s="138"/>
      <c r="V6515" s="138"/>
      <c r="W6515" s="166"/>
      <c r="X6515" s="135"/>
      <c r="Y6515" s="418">
        <f t="shared" si="922"/>
        <v>0</v>
      </c>
      <c r="Z6515" s="291">
        <f t="shared" si="923"/>
        <v>0</v>
      </c>
      <c r="AA6515" s="163"/>
      <c r="AB6515" s="177" t="str">
        <f t="shared" si="924"/>
        <v/>
      </c>
      <c r="AC6515" s="283" t="str">
        <f t="shared" si="925"/>
        <v/>
      </c>
      <c r="AD6515" s="283" t="str">
        <f t="shared" si="926"/>
        <v/>
      </c>
      <c r="AE6515" s="163"/>
      <c r="AF6515" s="162"/>
    </row>
    <row r="6516" spans="1:32">
      <c r="A6516" s="134">
        <v>6507</v>
      </c>
      <c r="B6516" s="136"/>
      <c r="C6516" s="146">
        <f t="shared" si="919"/>
        <v>0</v>
      </c>
      <c r="D6516" s="146">
        <f t="shared" si="920"/>
        <v>1</v>
      </c>
      <c r="E6516" s="146">
        <f t="shared" si="921"/>
        <v>1900</v>
      </c>
      <c r="F6516" s="137"/>
      <c r="G6516" s="287"/>
      <c r="H6516" s="137"/>
      <c r="I6516" s="134"/>
      <c r="J6516" s="204"/>
      <c r="K6516" s="133"/>
      <c r="L6516" s="134"/>
      <c r="M6516" s="133"/>
      <c r="N6516" s="134"/>
      <c r="O6516" s="134"/>
      <c r="P6516" s="166"/>
      <c r="Q6516" s="164"/>
      <c r="R6516" s="165"/>
      <c r="S6516" s="138"/>
      <c r="T6516" s="138"/>
      <c r="U6516" s="138"/>
      <c r="V6516" s="138"/>
      <c r="W6516" s="166"/>
      <c r="X6516" s="135"/>
      <c r="Y6516" s="418">
        <f t="shared" si="922"/>
        <v>0</v>
      </c>
      <c r="Z6516" s="291">
        <f t="shared" si="923"/>
        <v>0</v>
      </c>
      <c r="AA6516" s="163"/>
      <c r="AB6516" s="177" t="str">
        <f t="shared" si="924"/>
        <v/>
      </c>
      <c r="AC6516" s="283" t="str">
        <f t="shared" si="925"/>
        <v/>
      </c>
      <c r="AD6516" s="283" t="str">
        <f t="shared" si="926"/>
        <v/>
      </c>
      <c r="AE6516" s="163"/>
      <c r="AF6516" s="162"/>
    </row>
    <row r="6517" spans="1:32">
      <c r="A6517" s="134">
        <v>6508</v>
      </c>
      <c r="B6517" s="136"/>
      <c r="C6517" s="146">
        <f t="shared" si="919"/>
        <v>0</v>
      </c>
      <c r="D6517" s="146">
        <f t="shared" si="920"/>
        <v>1</v>
      </c>
      <c r="E6517" s="146">
        <f t="shared" si="921"/>
        <v>1900</v>
      </c>
      <c r="F6517" s="137"/>
      <c r="G6517" s="287"/>
      <c r="H6517" s="137"/>
      <c r="I6517" s="134"/>
      <c r="J6517" s="204"/>
      <c r="K6517" s="133"/>
      <c r="L6517" s="134"/>
      <c r="M6517" s="133"/>
      <c r="N6517" s="134"/>
      <c r="O6517" s="134"/>
      <c r="P6517" s="166"/>
      <c r="Q6517" s="164"/>
      <c r="R6517" s="165"/>
      <c r="S6517" s="138"/>
      <c r="T6517" s="138"/>
      <c r="U6517" s="138"/>
      <c r="V6517" s="138"/>
      <c r="W6517" s="166"/>
      <c r="X6517" s="135"/>
      <c r="Y6517" s="418">
        <f t="shared" si="922"/>
        <v>0</v>
      </c>
      <c r="Z6517" s="291">
        <f t="shared" si="923"/>
        <v>0</v>
      </c>
      <c r="AA6517" s="163"/>
      <c r="AB6517" s="177" t="str">
        <f t="shared" si="924"/>
        <v/>
      </c>
      <c r="AC6517" s="283" t="str">
        <f t="shared" si="925"/>
        <v/>
      </c>
      <c r="AD6517" s="283" t="str">
        <f t="shared" si="926"/>
        <v/>
      </c>
      <c r="AE6517" s="163"/>
      <c r="AF6517" s="162"/>
    </row>
    <row r="6518" spans="1:32">
      <c r="A6518" s="134">
        <v>6509</v>
      </c>
      <c r="B6518" s="136"/>
      <c r="C6518" s="146">
        <f t="shared" si="919"/>
        <v>0</v>
      </c>
      <c r="D6518" s="146">
        <f t="shared" si="920"/>
        <v>1</v>
      </c>
      <c r="E6518" s="146">
        <f t="shared" si="921"/>
        <v>1900</v>
      </c>
      <c r="F6518" s="137"/>
      <c r="G6518" s="287"/>
      <c r="H6518" s="137"/>
      <c r="I6518" s="134"/>
      <c r="J6518" s="204"/>
      <c r="K6518" s="133"/>
      <c r="L6518" s="134"/>
      <c r="M6518" s="133"/>
      <c r="N6518" s="134"/>
      <c r="O6518" s="134"/>
      <c r="P6518" s="166"/>
      <c r="Q6518" s="164"/>
      <c r="R6518" s="165"/>
      <c r="S6518" s="138"/>
      <c r="T6518" s="138"/>
      <c r="U6518" s="138"/>
      <c r="V6518" s="138"/>
      <c r="W6518" s="166"/>
      <c r="X6518" s="135"/>
      <c r="Y6518" s="418">
        <f t="shared" si="922"/>
        <v>0</v>
      </c>
      <c r="Z6518" s="291">
        <f t="shared" si="923"/>
        <v>0</v>
      </c>
      <c r="AA6518" s="163"/>
      <c r="AB6518" s="177" t="str">
        <f t="shared" si="924"/>
        <v/>
      </c>
      <c r="AC6518" s="283" t="str">
        <f t="shared" si="925"/>
        <v/>
      </c>
      <c r="AD6518" s="283" t="str">
        <f t="shared" si="926"/>
        <v/>
      </c>
      <c r="AE6518" s="163"/>
      <c r="AF6518" s="162"/>
    </row>
    <row r="6519" spans="1:32">
      <c r="A6519" s="134">
        <v>6510</v>
      </c>
      <c r="B6519" s="136"/>
      <c r="C6519" s="146">
        <f t="shared" si="919"/>
        <v>0</v>
      </c>
      <c r="D6519" s="146">
        <f t="shared" si="920"/>
        <v>1</v>
      </c>
      <c r="E6519" s="146">
        <f t="shared" si="921"/>
        <v>1900</v>
      </c>
      <c r="F6519" s="137"/>
      <c r="G6519" s="287"/>
      <c r="H6519" s="137"/>
      <c r="I6519" s="134"/>
      <c r="J6519" s="204"/>
      <c r="K6519" s="133"/>
      <c r="L6519" s="134"/>
      <c r="M6519" s="133"/>
      <c r="N6519" s="134"/>
      <c r="O6519" s="134"/>
      <c r="P6519" s="166"/>
      <c r="Q6519" s="164"/>
      <c r="R6519" s="165"/>
      <c r="S6519" s="138"/>
      <c r="T6519" s="138"/>
      <c r="U6519" s="138"/>
      <c r="V6519" s="138"/>
      <c r="W6519" s="166"/>
      <c r="X6519" s="135"/>
      <c r="Y6519" s="418">
        <f t="shared" si="922"/>
        <v>0</v>
      </c>
      <c r="Z6519" s="291">
        <f t="shared" si="923"/>
        <v>0</v>
      </c>
      <c r="AA6519" s="163"/>
      <c r="AB6519" s="177" t="str">
        <f t="shared" si="924"/>
        <v/>
      </c>
      <c r="AC6519" s="283" t="str">
        <f t="shared" si="925"/>
        <v/>
      </c>
      <c r="AD6519" s="283" t="str">
        <f t="shared" si="926"/>
        <v/>
      </c>
      <c r="AE6519" s="163"/>
      <c r="AF6519" s="162"/>
    </row>
    <row r="6520" spans="1:32">
      <c r="A6520" s="134">
        <v>6511</v>
      </c>
      <c r="B6520" s="136"/>
      <c r="C6520" s="146">
        <f t="shared" si="919"/>
        <v>0</v>
      </c>
      <c r="D6520" s="146">
        <f t="shared" si="920"/>
        <v>1</v>
      </c>
      <c r="E6520" s="146">
        <f t="shared" si="921"/>
        <v>1900</v>
      </c>
      <c r="F6520" s="137"/>
      <c r="G6520" s="287"/>
      <c r="H6520" s="137"/>
      <c r="I6520" s="134"/>
      <c r="J6520" s="204"/>
      <c r="K6520" s="133"/>
      <c r="L6520" s="134"/>
      <c r="M6520" s="133"/>
      <c r="N6520" s="134"/>
      <c r="O6520" s="134"/>
      <c r="P6520" s="166"/>
      <c r="Q6520" s="164"/>
      <c r="R6520" s="165"/>
      <c r="S6520" s="138"/>
      <c r="T6520" s="138"/>
      <c r="U6520" s="138"/>
      <c r="V6520" s="138"/>
      <c r="W6520" s="166"/>
      <c r="X6520" s="135"/>
      <c r="Y6520" s="418">
        <f t="shared" si="922"/>
        <v>0</v>
      </c>
      <c r="Z6520" s="291">
        <f t="shared" si="923"/>
        <v>0</v>
      </c>
      <c r="AA6520" s="163"/>
      <c r="AB6520" s="177" t="str">
        <f t="shared" si="924"/>
        <v/>
      </c>
      <c r="AC6520" s="283" t="str">
        <f t="shared" si="925"/>
        <v/>
      </c>
      <c r="AD6520" s="283" t="str">
        <f t="shared" si="926"/>
        <v/>
      </c>
      <c r="AE6520" s="163"/>
      <c r="AF6520" s="162"/>
    </row>
    <row r="6521" spans="1:32">
      <c r="A6521" s="134">
        <v>6512</v>
      </c>
      <c r="B6521" s="136"/>
      <c r="C6521" s="146">
        <f t="shared" si="919"/>
        <v>0</v>
      </c>
      <c r="D6521" s="146">
        <f t="shared" si="920"/>
        <v>1</v>
      </c>
      <c r="E6521" s="146">
        <f t="shared" si="921"/>
        <v>1900</v>
      </c>
      <c r="F6521" s="137"/>
      <c r="G6521" s="287"/>
      <c r="H6521" s="137"/>
      <c r="I6521" s="134"/>
      <c r="J6521" s="204"/>
      <c r="K6521" s="133"/>
      <c r="L6521" s="134"/>
      <c r="M6521" s="133"/>
      <c r="N6521" s="134"/>
      <c r="O6521" s="134"/>
      <c r="P6521" s="166"/>
      <c r="Q6521" s="164"/>
      <c r="R6521" s="165"/>
      <c r="S6521" s="138"/>
      <c r="T6521" s="138"/>
      <c r="U6521" s="138"/>
      <c r="V6521" s="138"/>
      <c r="W6521" s="166"/>
      <c r="X6521" s="135"/>
      <c r="Y6521" s="418">
        <f t="shared" si="922"/>
        <v>0</v>
      </c>
      <c r="Z6521" s="291">
        <f t="shared" si="923"/>
        <v>0</v>
      </c>
      <c r="AA6521" s="163"/>
      <c r="AB6521" s="177" t="str">
        <f t="shared" si="924"/>
        <v/>
      </c>
      <c r="AC6521" s="283" t="str">
        <f t="shared" si="925"/>
        <v/>
      </c>
      <c r="AD6521" s="283" t="str">
        <f t="shared" si="926"/>
        <v/>
      </c>
      <c r="AE6521" s="163"/>
      <c r="AF6521" s="162"/>
    </row>
    <row r="6522" spans="1:32">
      <c r="A6522" s="134">
        <v>6513</v>
      </c>
      <c r="B6522" s="136"/>
      <c r="C6522" s="146">
        <f t="shared" si="919"/>
        <v>0</v>
      </c>
      <c r="D6522" s="146">
        <f t="shared" si="920"/>
        <v>1</v>
      </c>
      <c r="E6522" s="146">
        <f t="shared" si="921"/>
        <v>1900</v>
      </c>
      <c r="F6522" s="137"/>
      <c r="G6522" s="287"/>
      <c r="H6522" s="137"/>
      <c r="I6522" s="134"/>
      <c r="J6522" s="204"/>
      <c r="K6522" s="133"/>
      <c r="L6522" s="134"/>
      <c r="M6522" s="133"/>
      <c r="N6522" s="134"/>
      <c r="O6522" s="134"/>
      <c r="P6522" s="166"/>
      <c r="Q6522" s="164"/>
      <c r="R6522" s="165"/>
      <c r="S6522" s="138"/>
      <c r="T6522" s="138"/>
      <c r="U6522" s="138"/>
      <c r="V6522" s="138"/>
      <c r="W6522" s="166"/>
      <c r="X6522" s="135"/>
      <c r="Y6522" s="418">
        <f t="shared" si="922"/>
        <v>0</v>
      </c>
      <c r="Z6522" s="291">
        <f t="shared" si="923"/>
        <v>0</v>
      </c>
      <c r="AA6522" s="163"/>
      <c r="AB6522" s="177" t="str">
        <f t="shared" si="924"/>
        <v/>
      </c>
      <c r="AC6522" s="283" t="str">
        <f t="shared" si="925"/>
        <v/>
      </c>
      <c r="AD6522" s="283" t="str">
        <f t="shared" si="926"/>
        <v/>
      </c>
      <c r="AE6522" s="163"/>
      <c r="AF6522" s="162"/>
    </row>
    <row r="6523" spans="1:32">
      <c r="A6523" s="134">
        <v>6514</v>
      </c>
      <c r="B6523" s="136"/>
      <c r="C6523" s="146">
        <f t="shared" si="919"/>
        <v>0</v>
      </c>
      <c r="D6523" s="146">
        <f t="shared" si="920"/>
        <v>1</v>
      </c>
      <c r="E6523" s="146">
        <f t="shared" si="921"/>
        <v>1900</v>
      </c>
      <c r="F6523" s="137"/>
      <c r="G6523" s="287"/>
      <c r="H6523" s="137"/>
      <c r="I6523" s="134"/>
      <c r="J6523" s="204"/>
      <c r="K6523" s="133"/>
      <c r="L6523" s="134"/>
      <c r="M6523" s="133"/>
      <c r="N6523" s="134"/>
      <c r="O6523" s="134"/>
      <c r="P6523" s="166"/>
      <c r="Q6523" s="164"/>
      <c r="R6523" s="165"/>
      <c r="S6523" s="138"/>
      <c r="T6523" s="138"/>
      <c r="U6523" s="138"/>
      <c r="V6523" s="138"/>
      <c r="W6523" s="166"/>
      <c r="X6523" s="135"/>
      <c r="Y6523" s="418">
        <f t="shared" si="922"/>
        <v>0</v>
      </c>
      <c r="Z6523" s="291">
        <f t="shared" si="923"/>
        <v>0</v>
      </c>
      <c r="AA6523" s="163"/>
      <c r="AB6523" s="177" t="str">
        <f t="shared" si="924"/>
        <v/>
      </c>
      <c r="AC6523" s="283" t="str">
        <f t="shared" si="925"/>
        <v/>
      </c>
      <c r="AD6523" s="283" t="str">
        <f t="shared" si="926"/>
        <v/>
      </c>
      <c r="AE6523" s="163"/>
      <c r="AF6523" s="162"/>
    </row>
    <row r="6524" spans="1:32">
      <c r="A6524" s="134">
        <v>6515</v>
      </c>
      <c r="B6524" s="136"/>
      <c r="C6524" s="146">
        <f t="shared" si="919"/>
        <v>0</v>
      </c>
      <c r="D6524" s="146">
        <f t="shared" si="920"/>
        <v>1</v>
      </c>
      <c r="E6524" s="146">
        <f t="shared" si="921"/>
        <v>1900</v>
      </c>
      <c r="F6524" s="137"/>
      <c r="G6524" s="287"/>
      <c r="H6524" s="137"/>
      <c r="I6524" s="134"/>
      <c r="J6524" s="204"/>
      <c r="K6524" s="133"/>
      <c r="L6524" s="134"/>
      <c r="M6524" s="133"/>
      <c r="N6524" s="134"/>
      <c r="O6524" s="134"/>
      <c r="P6524" s="166"/>
      <c r="Q6524" s="164"/>
      <c r="R6524" s="165"/>
      <c r="S6524" s="138"/>
      <c r="T6524" s="138"/>
      <c r="U6524" s="138"/>
      <c r="V6524" s="138"/>
      <c r="W6524" s="166"/>
      <c r="X6524" s="135"/>
      <c r="Y6524" s="418">
        <f t="shared" si="922"/>
        <v>0</v>
      </c>
      <c r="Z6524" s="291">
        <f t="shared" si="923"/>
        <v>0</v>
      </c>
      <c r="AA6524" s="163"/>
      <c r="AB6524" s="177" t="str">
        <f t="shared" si="924"/>
        <v/>
      </c>
      <c r="AC6524" s="283" t="str">
        <f t="shared" si="925"/>
        <v/>
      </c>
      <c r="AD6524" s="283" t="str">
        <f t="shared" si="926"/>
        <v/>
      </c>
      <c r="AE6524" s="163"/>
      <c r="AF6524" s="162"/>
    </row>
    <row r="6525" spans="1:32">
      <c r="A6525" s="134">
        <v>6516</v>
      </c>
      <c r="B6525" s="136"/>
      <c r="C6525" s="146">
        <f t="shared" si="919"/>
        <v>0</v>
      </c>
      <c r="D6525" s="146">
        <f t="shared" si="920"/>
        <v>1</v>
      </c>
      <c r="E6525" s="146">
        <f t="shared" si="921"/>
        <v>1900</v>
      </c>
      <c r="F6525" s="137"/>
      <c r="G6525" s="287"/>
      <c r="H6525" s="137"/>
      <c r="I6525" s="134"/>
      <c r="J6525" s="204"/>
      <c r="K6525" s="133"/>
      <c r="L6525" s="134"/>
      <c r="M6525" s="133"/>
      <c r="N6525" s="134"/>
      <c r="O6525" s="134"/>
      <c r="P6525" s="166"/>
      <c r="Q6525" s="164"/>
      <c r="R6525" s="165"/>
      <c r="S6525" s="138"/>
      <c r="T6525" s="138"/>
      <c r="U6525" s="138"/>
      <c r="V6525" s="138"/>
      <c r="W6525" s="166"/>
      <c r="X6525" s="135"/>
      <c r="Y6525" s="418">
        <f t="shared" si="922"/>
        <v>0</v>
      </c>
      <c r="Z6525" s="291">
        <f t="shared" si="923"/>
        <v>0</v>
      </c>
      <c r="AA6525" s="163"/>
      <c r="AB6525" s="177" t="str">
        <f t="shared" si="924"/>
        <v/>
      </c>
      <c r="AC6525" s="283" t="str">
        <f t="shared" si="925"/>
        <v/>
      </c>
      <c r="AD6525" s="283" t="str">
        <f t="shared" si="926"/>
        <v/>
      </c>
      <c r="AE6525" s="163"/>
      <c r="AF6525" s="162"/>
    </row>
    <row r="6526" spans="1:32">
      <c r="A6526" s="134">
        <v>6517</v>
      </c>
      <c r="B6526" s="136"/>
      <c r="C6526" s="146">
        <f t="shared" si="919"/>
        <v>0</v>
      </c>
      <c r="D6526" s="146">
        <f t="shared" si="920"/>
        <v>1</v>
      </c>
      <c r="E6526" s="146">
        <f t="shared" si="921"/>
        <v>1900</v>
      </c>
      <c r="F6526" s="137"/>
      <c r="G6526" s="287"/>
      <c r="H6526" s="137"/>
      <c r="I6526" s="134"/>
      <c r="J6526" s="204"/>
      <c r="K6526" s="133"/>
      <c r="L6526" s="134"/>
      <c r="M6526" s="133"/>
      <c r="N6526" s="134"/>
      <c r="O6526" s="134"/>
      <c r="P6526" s="166"/>
      <c r="Q6526" s="164"/>
      <c r="R6526" s="165"/>
      <c r="S6526" s="138"/>
      <c r="T6526" s="138"/>
      <c r="U6526" s="138"/>
      <c r="V6526" s="138"/>
      <c r="W6526" s="166"/>
      <c r="X6526" s="135"/>
      <c r="Y6526" s="418">
        <f t="shared" si="922"/>
        <v>0</v>
      </c>
      <c r="Z6526" s="291">
        <f t="shared" si="923"/>
        <v>0</v>
      </c>
      <c r="AA6526" s="163"/>
      <c r="AB6526" s="177" t="str">
        <f t="shared" si="924"/>
        <v/>
      </c>
      <c r="AC6526" s="283" t="str">
        <f t="shared" si="925"/>
        <v/>
      </c>
      <c r="AD6526" s="283" t="str">
        <f t="shared" si="926"/>
        <v/>
      </c>
      <c r="AE6526" s="163"/>
      <c r="AF6526" s="162"/>
    </row>
    <row r="6527" spans="1:32">
      <c r="A6527" s="134">
        <v>6518</v>
      </c>
      <c r="B6527" s="136"/>
      <c r="C6527" s="146">
        <f t="shared" si="919"/>
        <v>0</v>
      </c>
      <c r="D6527" s="146">
        <f t="shared" si="920"/>
        <v>1</v>
      </c>
      <c r="E6527" s="146">
        <f t="shared" si="921"/>
        <v>1900</v>
      </c>
      <c r="F6527" s="137"/>
      <c r="G6527" s="287"/>
      <c r="H6527" s="137"/>
      <c r="I6527" s="134"/>
      <c r="J6527" s="204"/>
      <c r="K6527" s="133"/>
      <c r="L6527" s="134"/>
      <c r="M6527" s="133"/>
      <c r="N6527" s="134"/>
      <c r="O6527" s="134"/>
      <c r="P6527" s="166"/>
      <c r="Q6527" s="164"/>
      <c r="R6527" s="165"/>
      <c r="S6527" s="138"/>
      <c r="T6527" s="138"/>
      <c r="U6527" s="138"/>
      <c r="V6527" s="138"/>
      <c r="W6527" s="166"/>
      <c r="X6527" s="135"/>
      <c r="Y6527" s="418">
        <f t="shared" si="922"/>
        <v>0</v>
      </c>
      <c r="Z6527" s="291">
        <f t="shared" si="923"/>
        <v>0</v>
      </c>
      <c r="AA6527" s="163"/>
      <c r="AB6527" s="177" t="str">
        <f t="shared" si="924"/>
        <v/>
      </c>
      <c r="AC6527" s="283" t="str">
        <f t="shared" si="925"/>
        <v/>
      </c>
      <c r="AD6527" s="283" t="str">
        <f t="shared" si="926"/>
        <v/>
      </c>
      <c r="AE6527" s="163"/>
      <c r="AF6527" s="162"/>
    </row>
    <row r="6528" spans="1:32">
      <c r="A6528" s="134">
        <v>6519</v>
      </c>
      <c r="B6528" s="136"/>
      <c r="C6528" s="146">
        <f t="shared" si="919"/>
        <v>0</v>
      </c>
      <c r="D6528" s="146">
        <f t="shared" si="920"/>
        <v>1</v>
      </c>
      <c r="E6528" s="146">
        <f t="shared" si="921"/>
        <v>1900</v>
      </c>
      <c r="F6528" s="137"/>
      <c r="G6528" s="287"/>
      <c r="H6528" s="137"/>
      <c r="I6528" s="134"/>
      <c r="J6528" s="204"/>
      <c r="K6528" s="133"/>
      <c r="L6528" s="134"/>
      <c r="M6528" s="133"/>
      <c r="N6528" s="134"/>
      <c r="O6528" s="134"/>
      <c r="P6528" s="166"/>
      <c r="Q6528" s="164"/>
      <c r="R6528" s="165"/>
      <c r="S6528" s="138"/>
      <c r="T6528" s="138"/>
      <c r="U6528" s="138"/>
      <c r="V6528" s="138"/>
      <c r="W6528" s="166"/>
      <c r="X6528" s="135"/>
      <c r="Y6528" s="418">
        <f t="shared" si="922"/>
        <v>0</v>
      </c>
      <c r="Z6528" s="291">
        <f t="shared" si="923"/>
        <v>0</v>
      </c>
      <c r="AA6528" s="163"/>
      <c r="AB6528" s="177" t="str">
        <f t="shared" si="924"/>
        <v/>
      </c>
      <c r="AC6528" s="283" t="str">
        <f t="shared" si="925"/>
        <v/>
      </c>
      <c r="AD6528" s="283" t="str">
        <f t="shared" si="926"/>
        <v/>
      </c>
      <c r="AE6528" s="163"/>
      <c r="AF6528" s="162"/>
    </row>
    <row r="6529" spans="1:32">
      <c r="A6529" s="134">
        <v>6520</v>
      </c>
      <c r="B6529" s="136"/>
      <c r="C6529" s="146">
        <f t="shared" si="919"/>
        <v>0</v>
      </c>
      <c r="D6529" s="146">
        <f t="shared" si="920"/>
        <v>1</v>
      </c>
      <c r="E6529" s="146">
        <f t="shared" si="921"/>
        <v>1900</v>
      </c>
      <c r="F6529" s="137"/>
      <c r="G6529" s="287"/>
      <c r="H6529" s="137"/>
      <c r="I6529" s="134"/>
      <c r="J6529" s="204"/>
      <c r="K6529" s="133"/>
      <c r="L6529" s="134"/>
      <c r="M6529" s="133"/>
      <c r="N6529" s="134"/>
      <c r="O6529" s="134"/>
      <c r="P6529" s="166"/>
      <c r="Q6529" s="164"/>
      <c r="R6529" s="165"/>
      <c r="S6529" s="138"/>
      <c r="T6529" s="138"/>
      <c r="U6529" s="138"/>
      <c r="V6529" s="138"/>
      <c r="W6529" s="166"/>
      <c r="X6529" s="135"/>
      <c r="Y6529" s="418">
        <f t="shared" si="922"/>
        <v>0</v>
      </c>
      <c r="Z6529" s="291">
        <f t="shared" si="923"/>
        <v>0</v>
      </c>
      <c r="AA6529" s="163"/>
      <c r="AB6529" s="177" t="str">
        <f t="shared" si="924"/>
        <v/>
      </c>
      <c r="AC6529" s="283" t="str">
        <f t="shared" si="925"/>
        <v/>
      </c>
      <c r="AD6529" s="283" t="str">
        <f t="shared" si="926"/>
        <v/>
      </c>
      <c r="AE6529" s="163"/>
      <c r="AF6529" s="162"/>
    </row>
    <row r="6530" spans="1:32">
      <c r="A6530" s="134">
        <v>6521</v>
      </c>
      <c r="B6530" s="136"/>
      <c r="C6530" s="146">
        <f t="shared" si="919"/>
        <v>0</v>
      </c>
      <c r="D6530" s="146">
        <f t="shared" si="920"/>
        <v>1</v>
      </c>
      <c r="E6530" s="146">
        <f t="shared" si="921"/>
        <v>1900</v>
      </c>
      <c r="F6530" s="137"/>
      <c r="G6530" s="287"/>
      <c r="H6530" s="137"/>
      <c r="I6530" s="134"/>
      <c r="J6530" s="204"/>
      <c r="K6530" s="133"/>
      <c r="L6530" s="134"/>
      <c r="M6530" s="133"/>
      <c r="N6530" s="134"/>
      <c r="O6530" s="134"/>
      <c r="P6530" s="166"/>
      <c r="Q6530" s="164"/>
      <c r="R6530" s="165"/>
      <c r="S6530" s="138"/>
      <c r="T6530" s="138"/>
      <c r="U6530" s="138"/>
      <c r="V6530" s="138"/>
      <c r="W6530" s="166"/>
      <c r="X6530" s="135"/>
      <c r="Y6530" s="418">
        <f t="shared" si="922"/>
        <v>0</v>
      </c>
      <c r="Z6530" s="291">
        <f t="shared" si="923"/>
        <v>0</v>
      </c>
      <c r="AA6530" s="163"/>
      <c r="AB6530" s="177" t="str">
        <f t="shared" si="924"/>
        <v/>
      </c>
      <c r="AC6530" s="283" t="str">
        <f t="shared" si="925"/>
        <v/>
      </c>
      <c r="AD6530" s="283" t="str">
        <f t="shared" si="926"/>
        <v/>
      </c>
      <c r="AE6530" s="163"/>
      <c r="AF6530" s="162"/>
    </row>
    <row r="6531" spans="1:32">
      <c r="A6531" s="134">
        <v>6522</v>
      </c>
      <c r="B6531" s="136"/>
      <c r="C6531" s="146">
        <f t="shared" si="919"/>
        <v>0</v>
      </c>
      <c r="D6531" s="146">
        <f t="shared" si="920"/>
        <v>1</v>
      </c>
      <c r="E6531" s="146">
        <f t="shared" si="921"/>
        <v>1900</v>
      </c>
      <c r="F6531" s="137"/>
      <c r="G6531" s="287"/>
      <c r="H6531" s="137"/>
      <c r="I6531" s="134"/>
      <c r="J6531" s="204"/>
      <c r="K6531" s="133"/>
      <c r="L6531" s="134"/>
      <c r="M6531" s="133"/>
      <c r="N6531" s="134"/>
      <c r="O6531" s="134"/>
      <c r="P6531" s="166"/>
      <c r="Q6531" s="164"/>
      <c r="R6531" s="165"/>
      <c r="S6531" s="138"/>
      <c r="T6531" s="138"/>
      <c r="U6531" s="138"/>
      <c r="V6531" s="138"/>
      <c r="W6531" s="166"/>
      <c r="X6531" s="135"/>
      <c r="Y6531" s="418">
        <f t="shared" si="922"/>
        <v>0</v>
      </c>
      <c r="Z6531" s="291">
        <f t="shared" si="923"/>
        <v>0</v>
      </c>
      <c r="AA6531" s="163"/>
      <c r="AB6531" s="177" t="str">
        <f t="shared" si="924"/>
        <v/>
      </c>
      <c r="AC6531" s="283" t="str">
        <f t="shared" si="925"/>
        <v/>
      </c>
      <c r="AD6531" s="283" t="str">
        <f t="shared" si="926"/>
        <v/>
      </c>
      <c r="AE6531" s="163"/>
      <c r="AF6531" s="162"/>
    </row>
    <row r="6532" spans="1:32">
      <c r="A6532" s="134">
        <v>6523</v>
      </c>
      <c r="B6532" s="136"/>
      <c r="C6532" s="146">
        <f t="shared" si="919"/>
        <v>0</v>
      </c>
      <c r="D6532" s="146">
        <f t="shared" si="920"/>
        <v>1</v>
      </c>
      <c r="E6532" s="146">
        <f t="shared" si="921"/>
        <v>1900</v>
      </c>
      <c r="F6532" s="137"/>
      <c r="G6532" s="287"/>
      <c r="H6532" s="137"/>
      <c r="I6532" s="134"/>
      <c r="J6532" s="204"/>
      <c r="K6532" s="133"/>
      <c r="L6532" s="134"/>
      <c r="M6532" s="133"/>
      <c r="N6532" s="134"/>
      <c r="O6532" s="134"/>
      <c r="P6532" s="166"/>
      <c r="Q6532" s="164"/>
      <c r="R6532" s="165"/>
      <c r="S6532" s="138"/>
      <c r="T6532" s="138"/>
      <c r="U6532" s="138"/>
      <c r="V6532" s="138"/>
      <c r="W6532" s="166"/>
      <c r="X6532" s="135"/>
      <c r="Y6532" s="418">
        <f t="shared" si="922"/>
        <v>0</v>
      </c>
      <c r="Z6532" s="291">
        <f t="shared" si="923"/>
        <v>0</v>
      </c>
      <c r="AA6532" s="163"/>
      <c r="AB6532" s="177" t="str">
        <f t="shared" si="924"/>
        <v/>
      </c>
      <c r="AC6532" s="283" t="str">
        <f t="shared" si="925"/>
        <v/>
      </c>
      <c r="AD6532" s="283" t="str">
        <f t="shared" si="926"/>
        <v/>
      </c>
      <c r="AE6532" s="163"/>
      <c r="AF6532" s="162"/>
    </row>
    <row r="6533" spans="1:32">
      <c r="A6533" s="134">
        <v>6524</v>
      </c>
      <c r="B6533" s="136"/>
      <c r="C6533" s="146">
        <f t="shared" si="919"/>
        <v>0</v>
      </c>
      <c r="D6533" s="146">
        <f t="shared" si="920"/>
        <v>1</v>
      </c>
      <c r="E6533" s="146">
        <f t="shared" si="921"/>
        <v>1900</v>
      </c>
      <c r="F6533" s="137"/>
      <c r="G6533" s="287"/>
      <c r="H6533" s="137"/>
      <c r="I6533" s="134"/>
      <c r="J6533" s="204"/>
      <c r="K6533" s="133"/>
      <c r="L6533" s="134"/>
      <c r="M6533" s="133"/>
      <c r="N6533" s="134"/>
      <c r="O6533" s="134"/>
      <c r="P6533" s="166"/>
      <c r="Q6533" s="164"/>
      <c r="R6533" s="165"/>
      <c r="S6533" s="138"/>
      <c r="T6533" s="138"/>
      <c r="U6533" s="138"/>
      <c r="V6533" s="138"/>
      <c r="W6533" s="166"/>
      <c r="X6533" s="135"/>
      <c r="Y6533" s="418">
        <f t="shared" si="922"/>
        <v>0</v>
      </c>
      <c r="Z6533" s="291">
        <f t="shared" si="923"/>
        <v>0</v>
      </c>
      <c r="AA6533" s="163"/>
      <c r="AB6533" s="177" t="str">
        <f t="shared" si="924"/>
        <v/>
      </c>
      <c r="AC6533" s="283" t="str">
        <f t="shared" si="925"/>
        <v/>
      </c>
      <c r="AD6533" s="283" t="str">
        <f t="shared" si="926"/>
        <v/>
      </c>
      <c r="AE6533" s="163"/>
      <c r="AF6533" s="162"/>
    </row>
    <row r="6534" spans="1:32">
      <c r="A6534" s="134">
        <v>6525</v>
      </c>
      <c r="B6534" s="136"/>
      <c r="C6534" s="146">
        <f t="shared" si="919"/>
        <v>0</v>
      </c>
      <c r="D6534" s="146">
        <f t="shared" si="920"/>
        <v>1</v>
      </c>
      <c r="E6534" s="146">
        <f t="shared" si="921"/>
        <v>1900</v>
      </c>
      <c r="F6534" s="137"/>
      <c r="G6534" s="287"/>
      <c r="H6534" s="137"/>
      <c r="I6534" s="134"/>
      <c r="J6534" s="204"/>
      <c r="K6534" s="133"/>
      <c r="L6534" s="134"/>
      <c r="M6534" s="133"/>
      <c r="N6534" s="134"/>
      <c r="O6534" s="134"/>
      <c r="P6534" s="166"/>
      <c r="Q6534" s="164"/>
      <c r="R6534" s="165"/>
      <c r="S6534" s="138"/>
      <c r="T6534" s="138"/>
      <c r="U6534" s="138"/>
      <c r="V6534" s="138"/>
      <c r="W6534" s="166"/>
      <c r="X6534" s="135"/>
      <c r="Y6534" s="418">
        <f t="shared" si="922"/>
        <v>0</v>
      </c>
      <c r="Z6534" s="291">
        <f t="shared" si="923"/>
        <v>0</v>
      </c>
      <c r="AA6534" s="163"/>
      <c r="AB6534" s="177" t="str">
        <f t="shared" si="924"/>
        <v/>
      </c>
      <c r="AC6534" s="283" t="str">
        <f t="shared" si="925"/>
        <v/>
      </c>
      <c r="AD6534" s="283" t="str">
        <f t="shared" si="926"/>
        <v/>
      </c>
      <c r="AE6534" s="163"/>
      <c r="AF6534" s="162"/>
    </row>
    <row r="6535" spans="1:32">
      <c r="A6535" s="134">
        <v>6526</v>
      </c>
      <c r="B6535" s="136"/>
      <c r="C6535" s="146">
        <f t="shared" si="919"/>
        <v>0</v>
      </c>
      <c r="D6535" s="146">
        <f t="shared" si="920"/>
        <v>1</v>
      </c>
      <c r="E6535" s="146">
        <f t="shared" si="921"/>
        <v>1900</v>
      </c>
      <c r="F6535" s="137"/>
      <c r="G6535" s="287"/>
      <c r="H6535" s="137"/>
      <c r="I6535" s="134"/>
      <c r="J6535" s="204"/>
      <c r="K6535" s="133"/>
      <c r="L6535" s="134"/>
      <c r="M6535" s="133"/>
      <c r="N6535" s="134"/>
      <c r="O6535" s="134"/>
      <c r="P6535" s="166"/>
      <c r="Q6535" s="164"/>
      <c r="R6535" s="165"/>
      <c r="S6535" s="138"/>
      <c r="T6535" s="138"/>
      <c r="U6535" s="138"/>
      <c r="V6535" s="138"/>
      <c r="W6535" s="166"/>
      <c r="X6535" s="135"/>
      <c r="Y6535" s="418">
        <f t="shared" si="922"/>
        <v>0</v>
      </c>
      <c r="Z6535" s="291">
        <f t="shared" si="923"/>
        <v>0</v>
      </c>
      <c r="AA6535" s="163"/>
      <c r="AB6535" s="177" t="str">
        <f t="shared" si="924"/>
        <v/>
      </c>
      <c r="AC6535" s="283" t="str">
        <f t="shared" si="925"/>
        <v/>
      </c>
      <c r="AD6535" s="283" t="str">
        <f t="shared" si="926"/>
        <v/>
      </c>
      <c r="AE6535" s="163"/>
      <c r="AF6535" s="162"/>
    </row>
    <row r="6536" spans="1:32">
      <c r="A6536" s="134">
        <v>6527</v>
      </c>
      <c r="B6536" s="136"/>
      <c r="C6536" s="146">
        <f t="shared" si="919"/>
        <v>0</v>
      </c>
      <c r="D6536" s="146">
        <f t="shared" si="920"/>
        <v>1</v>
      </c>
      <c r="E6536" s="146">
        <f t="shared" si="921"/>
        <v>1900</v>
      </c>
      <c r="F6536" s="137"/>
      <c r="G6536" s="287"/>
      <c r="H6536" s="137"/>
      <c r="I6536" s="134"/>
      <c r="J6536" s="204"/>
      <c r="K6536" s="133"/>
      <c r="L6536" s="134"/>
      <c r="M6536" s="133"/>
      <c r="N6536" s="134"/>
      <c r="O6536" s="134"/>
      <c r="P6536" s="166"/>
      <c r="Q6536" s="164"/>
      <c r="R6536" s="165"/>
      <c r="S6536" s="138"/>
      <c r="T6536" s="138"/>
      <c r="U6536" s="138"/>
      <c r="V6536" s="138"/>
      <c r="W6536" s="166"/>
      <c r="X6536" s="135"/>
      <c r="Y6536" s="418">
        <f t="shared" si="922"/>
        <v>0</v>
      </c>
      <c r="Z6536" s="291">
        <f t="shared" si="923"/>
        <v>0</v>
      </c>
      <c r="AA6536" s="163"/>
      <c r="AB6536" s="177" t="str">
        <f t="shared" si="924"/>
        <v/>
      </c>
      <c r="AC6536" s="283" t="str">
        <f t="shared" si="925"/>
        <v/>
      </c>
      <c r="AD6536" s="283" t="str">
        <f t="shared" si="926"/>
        <v/>
      </c>
      <c r="AE6536" s="163"/>
      <c r="AF6536" s="162"/>
    </row>
    <row r="6537" spans="1:32">
      <c r="A6537" s="134">
        <v>6528</v>
      </c>
      <c r="B6537" s="136"/>
      <c r="C6537" s="146">
        <f t="shared" si="919"/>
        <v>0</v>
      </c>
      <c r="D6537" s="146">
        <f t="shared" si="920"/>
        <v>1</v>
      </c>
      <c r="E6537" s="146">
        <f t="shared" si="921"/>
        <v>1900</v>
      </c>
      <c r="F6537" s="137"/>
      <c r="G6537" s="287"/>
      <c r="H6537" s="137"/>
      <c r="I6537" s="134"/>
      <c r="J6537" s="204"/>
      <c r="K6537" s="133"/>
      <c r="L6537" s="134"/>
      <c r="M6537" s="133"/>
      <c r="N6537" s="134"/>
      <c r="O6537" s="134"/>
      <c r="P6537" s="166"/>
      <c r="Q6537" s="164"/>
      <c r="R6537" s="165"/>
      <c r="S6537" s="138"/>
      <c r="T6537" s="138"/>
      <c r="U6537" s="138"/>
      <c r="V6537" s="138"/>
      <c r="W6537" s="166"/>
      <c r="X6537" s="135"/>
      <c r="Y6537" s="418">
        <f t="shared" si="922"/>
        <v>0</v>
      </c>
      <c r="Z6537" s="291">
        <f t="shared" si="923"/>
        <v>0</v>
      </c>
      <c r="AA6537" s="163"/>
      <c r="AB6537" s="177" t="str">
        <f t="shared" si="924"/>
        <v/>
      </c>
      <c r="AC6537" s="283" t="str">
        <f t="shared" si="925"/>
        <v/>
      </c>
      <c r="AD6537" s="283" t="str">
        <f t="shared" si="926"/>
        <v/>
      </c>
      <c r="AE6537" s="163"/>
      <c r="AF6537" s="162"/>
    </row>
    <row r="6538" spans="1:32">
      <c r="A6538" s="134">
        <v>6529</v>
      </c>
      <c r="B6538" s="136"/>
      <c r="C6538" s="146">
        <f t="shared" si="919"/>
        <v>0</v>
      </c>
      <c r="D6538" s="146">
        <f t="shared" si="920"/>
        <v>1</v>
      </c>
      <c r="E6538" s="146">
        <f t="shared" si="921"/>
        <v>1900</v>
      </c>
      <c r="F6538" s="137"/>
      <c r="G6538" s="287"/>
      <c r="H6538" s="137"/>
      <c r="I6538" s="134"/>
      <c r="J6538" s="204"/>
      <c r="K6538" s="133"/>
      <c r="L6538" s="134"/>
      <c r="M6538" s="133"/>
      <c r="N6538" s="134"/>
      <c r="O6538" s="134"/>
      <c r="P6538" s="166"/>
      <c r="Q6538" s="164"/>
      <c r="R6538" s="165"/>
      <c r="S6538" s="138"/>
      <c r="T6538" s="138"/>
      <c r="U6538" s="138"/>
      <c r="V6538" s="138"/>
      <c r="W6538" s="166"/>
      <c r="X6538" s="135"/>
      <c r="Y6538" s="418">
        <f t="shared" si="922"/>
        <v>0</v>
      </c>
      <c r="Z6538" s="291">
        <f t="shared" si="923"/>
        <v>0</v>
      </c>
      <c r="AA6538" s="163"/>
      <c r="AB6538" s="177" t="str">
        <f t="shared" si="924"/>
        <v/>
      </c>
      <c r="AC6538" s="283" t="str">
        <f t="shared" si="925"/>
        <v/>
      </c>
      <c r="AD6538" s="283" t="str">
        <f t="shared" si="926"/>
        <v/>
      </c>
      <c r="AE6538" s="163"/>
      <c r="AF6538" s="162"/>
    </row>
    <row r="6539" spans="1:32">
      <c r="A6539" s="134">
        <v>6530</v>
      </c>
      <c r="B6539" s="136"/>
      <c r="C6539" s="146">
        <f t="shared" ref="C6539:C6602" si="927">DAY(B6539)</f>
        <v>0</v>
      </c>
      <c r="D6539" s="146">
        <f t="shared" ref="D6539:D6602" si="928">MONTH(B6539)</f>
        <v>1</v>
      </c>
      <c r="E6539" s="146">
        <f t="shared" ref="E6539:E6602" si="929">YEAR(B6539)</f>
        <v>1900</v>
      </c>
      <c r="F6539" s="137"/>
      <c r="G6539" s="287"/>
      <c r="H6539" s="137"/>
      <c r="I6539" s="134"/>
      <c r="J6539" s="204"/>
      <c r="K6539" s="133"/>
      <c r="L6539" s="134"/>
      <c r="M6539" s="133"/>
      <c r="N6539" s="134"/>
      <c r="O6539" s="134"/>
      <c r="P6539" s="166"/>
      <c r="Q6539" s="164"/>
      <c r="R6539" s="165"/>
      <c r="S6539" s="138"/>
      <c r="T6539" s="138"/>
      <c r="U6539" s="138"/>
      <c r="V6539" s="138"/>
      <c r="W6539" s="166"/>
      <c r="X6539" s="135"/>
      <c r="Y6539" s="418">
        <f t="shared" ref="Y6539:Y6602" si="930">X6539*U6539</f>
        <v>0</v>
      </c>
      <c r="Z6539" s="291">
        <f t="shared" ref="Z6539:Z6602" si="931">Y6539*1.1</f>
        <v>0</v>
      </c>
      <c r="AA6539" s="163"/>
      <c r="AB6539" s="177" t="str">
        <f t="shared" ref="AB6539:AB6602" si="932">IF(S6539="","",IF(S6539-U6539=0,"Full","No"))</f>
        <v/>
      </c>
      <c r="AC6539" s="283" t="str">
        <f t="shared" ref="AC6539:AC6602" si="933">IF(AND(S6539&gt;U6539,V6539=0),"Lost",IF(AND(S6539&gt;U6539,V6539&lt;(S6539-U6539)),"Lost",""))</f>
        <v/>
      </c>
      <c r="AD6539" s="283" t="str">
        <f t="shared" ref="AD6539:AD6602" si="934">IF(AND(S6539&gt;U6539,V6539=0),S6539-U6539,IF(AND(S6539&gt;U6539,V6539&lt;(S6539-U6539)),S6539-(U6539+V6539),""))</f>
        <v/>
      </c>
      <c r="AE6539" s="163"/>
      <c r="AF6539" s="162"/>
    </row>
    <row r="6540" spans="1:32">
      <c r="A6540" s="134">
        <v>6531</v>
      </c>
      <c r="B6540" s="136"/>
      <c r="C6540" s="146">
        <f t="shared" si="927"/>
        <v>0</v>
      </c>
      <c r="D6540" s="146">
        <f t="shared" si="928"/>
        <v>1</v>
      </c>
      <c r="E6540" s="146">
        <f t="shared" si="929"/>
        <v>1900</v>
      </c>
      <c r="F6540" s="137"/>
      <c r="G6540" s="287"/>
      <c r="H6540" s="137"/>
      <c r="I6540" s="134"/>
      <c r="J6540" s="204"/>
      <c r="K6540" s="133"/>
      <c r="L6540" s="134"/>
      <c r="M6540" s="133"/>
      <c r="N6540" s="134"/>
      <c r="O6540" s="134"/>
      <c r="P6540" s="166"/>
      <c r="Q6540" s="164"/>
      <c r="R6540" s="165"/>
      <c r="S6540" s="138"/>
      <c r="T6540" s="138"/>
      <c r="U6540" s="138"/>
      <c r="V6540" s="138"/>
      <c r="W6540" s="166"/>
      <c r="X6540" s="135"/>
      <c r="Y6540" s="418">
        <f t="shared" si="930"/>
        <v>0</v>
      </c>
      <c r="Z6540" s="291">
        <f t="shared" si="931"/>
        <v>0</v>
      </c>
      <c r="AA6540" s="163"/>
      <c r="AB6540" s="177" t="str">
        <f t="shared" si="932"/>
        <v/>
      </c>
      <c r="AC6540" s="283" t="str">
        <f t="shared" si="933"/>
        <v/>
      </c>
      <c r="AD6540" s="283" t="str">
        <f t="shared" si="934"/>
        <v/>
      </c>
      <c r="AE6540" s="163"/>
      <c r="AF6540" s="162"/>
    </row>
    <row r="6541" spans="1:32">
      <c r="A6541" s="134">
        <v>6532</v>
      </c>
      <c r="B6541" s="136"/>
      <c r="C6541" s="146">
        <f t="shared" si="927"/>
        <v>0</v>
      </c>
      <c r="D6541" s="146">
        <f t="shared" si="928"/>
        <v>1</v>
      </c>
      <c r="E6541" s="146">
        <f t="shared" si="929"/>
        <v>1900</v>
      </c>
      <c r="F6541" s="137"/>
      <c r="G6541" s="287"/>
      <c r="H6541" s="137"/>
      <c r="I6541" s="134"/>
      <c r="J6541" s="204"/>
      <c r="K6541" s="133"/>
      <c r="L6541" s="134"/>
      <c r="M6541" s="133"/>
      <c r="N6541" s="134"/>
      <c r="O6541" s="134"/>
      <c r="P6541" s="166"/>
      <c r="Q6541" s="164"/>
      <c r="R6541" s="165"/>
      <c r="S6541" s="138"/>
      <c r="T6541" s="138"/>
      <c r="U6541" s="138"/>
      <c r="V6541" s="138"/>
      <c r="W6541" s="166"/>
      <c r="X6541" s="135"/>
      <c r="Y6541" s="418">
        <f t="shared" si="930"/>
        <v>0</v>
      </c>
      <c r="Z6541" s="291">
        <f t="shared" si="931"/>
        <v>0</v>
      </c>
      <c r="AA6541" s="163"/>
      <c r="AB6541" s="177" t="str">
        <f t="shared" si="932"/>
        <v/>
      </c>
      <c r="AC6541" s="283" t="str">
        <f t="shared" si="933"/>
        <v/>
      </c>
      <c r="AD6541" s="283" t="str">
        <f t="shared" si="934"/>
        <v/>
      </c>
      <c r="AE6541" s="163"/>
      <c r="AF6541" s="162"/>
    </row>
    <row r="6542" spans="1:32">
      <c r="A6542" s="134">
        <v>6533</v>
      </c>
      <c r="B6542" s="136"/>
      <c r="C6542" s="146">
        <f t="shared" si="927"/>
        <v>0</v>
      </c>
      <c r="D6542" s="146">
        <f t="shared" si="928"/>
        <v>1</v>
      </c>
      <c r="E6542" s="146">
        <f t="shared" si="929"/>
        <v>1900</v>
      </c>
      <c r="F6542" s="137"/>
      <c r="G6542" s="287"/>
      <c r="H6542" s="137"/>
      <c r="I6542" s="134"/>
      <c r="J6542" s="204"/>
      <c r="K6542" s="133"/>
      <c r="L6542" s="134"/>
      <c r="M6542" s="133"/>
      <c r="N6542" s="134"/>
      <c r="O6542" s="134"/>
      <c r="P6542" s="166"/>
      <c r="Q6542" s="164"/>
      <c r="R6542" s="165"/>
      <c r="S6542" s="138"/>
      <c r="T6542" s="138"/>
      <c r="U6542" s="138"/>
      <c r="V6542" s="138"/>
      <c r="W6542" s="166"/>
      <c r="X6542" s="135"/>
      <c r="Y6542" s="418">
        <f t="shared" si="930"/>
        <v>0</v>
      </c>
      <c r="Z6542" s="291">
        <f t="shared" si="931"/>
        <v>0</v>
      </c>
      <c r="AA6542" s="163"/>
      <c r="AB6542" s="177" t="str">
        <f t="shared" si="932"/>
        <v/>
      </c>
      <c r="AC6542" s="283" t="str">
        <f t="shared" si="933"/>
        <v/>
      </c>
      <c r="AD6542" s="283" t="str">
        <f t="shared" si="934"/>
        <v/>
      </c>
      <c r="AE6542" s="163"/>
      <c r="AF6542" s="162"/>
    </row>
    <row r="6543" spans="1:32">
      <c r="A6543" s="134">
        <v>6534</v>
      </c>
      <c r="B6543" s="136"/>
      <c r="C6543" s="146">
        <f t="shared" si="927"/>
        <v>0</v>
      </c>
      <c r="D6543" s="146">
        <f t="shared" si="928"/>
        <v>1</v>
      </c>
      <c r="E6543" s="146">
        <f t="shared" si="929"/>
        <v>1900</v>
      </c>
      <c r="F6543" s="137"/>
      <c r="G6543" s="287"/>
      <c r="H6543" s="137"/>
      <c r="I6543" s="134"/>
      <c r="J6543" s="204"/>
      <c r="K6543" s="133"/>
      <c r="L6543" s="134"/>
      <c r="M6543" s="133"/>
      <c r="N6543" s="134"/>
      <c r="O6543" s="134"/>
      <c r="P6543" s="166"/>
      <c r="Q6543" s="164"/>
      <c r="R6543" s="165"/>
      <c r="S6543" s="138"/>
      <c r="T6543" s="138"/>
      <c r="U6543" s="138"/>
      <c r="V6543" s="138"/>
      <c r="W6543" s="166"/>
      <c r="X6543" s="135"/>
      <c r="Y6543" s="418">
        <f t="shared" si="930"/>
        <v>0</v>
      </c>
      <c r="Z6543" s="291">
        <f t="shared" si="931"/>
        <v>0</v>
      </c>
      <c r="AA6543" s="163"/>
      <c r="AB6543" s="177" t="str">
        <f t="shared" si="932"/>
        <v/>
      </c>
      <c r="AC6543" s="283" t="str">
        <f t="shared" si="933"/>
        <v/>
      </c>
      <c r="AD6543" s="283" t="str">
        <f t="shared" si="934"/>
        <v/>
      </c>
      <c r="AE6543" s="163"/>
      <c r="AF6543" s="162"/>
    </row>
    <row r="6544" spans="1:32">
      <c r="A6544" s="134">
        <v>6535</v>
      </c>
      <c r="B6544" s="136"/>
      <c r="C6544" s="146">
        <f t="shared" si="927"/>
        <v>0</v>
      </c>
      <c r="D6544" s="146">
        <f t="shared" si="928"/>
        <v>1</v>
      </c>
      <c r="E6544" s="146">
        <f t="shared" si="929"/>
        <v>1900</v>
      </c>
      <c r="F6544" s="137"/>
      <c r="G6544" s="287"/>
      <c r="H6544" s="137"/>
      <c r="I6544" s="134"/>
      <c r="J6544" s="204"/>
      <c r="K6544" s="133"/>
      <c r="L6544" s="134"/>
      <c r="M6544" s="133"/>
      <c r="N6544" s="134"/>
      <c r="O6544" s="134"/>
      <c r="P6544" s="166"/>
      <c r="Q6544" s="164"/>
      <c r="R6544" s="165"/>
      <c r="S6544" s="138"/>
      <c r="T6544" s="138"/>
      <c r="U6544" s="138"/>
      <c r="V6544" s="138"/>
      <c r="W6544" s="166"/>
      <c r="X6544" s="135"/>
      <c r="Y6544" s="418">
        <f t="shared" si="930"/>
        <v>0</v>
      </c>
      <c r="Z6544" s="291">
        <f t="shared" si="931"/>
        <v>0</v>
      </c>
      <c r="AA6544" s="163"/>
      <c r="AB6544" s="177" t="str">
        <f t="shared" si="932"/>
        <v/>
      </c>
      <c r="AC6544" s="283" t="str">
        <f t="shared" si="933"/>
        <v/>
      </c>
      <c r="AD6544" s="283" t="str">
        <f t="shared" si="934"/>
        <v/>
      </c>
      <c r="AE6544" s="163"/>
      <c r="AF6544" s="162"/>
    </row>
    <row r="6545" spans="1:32">
      <c r="A6545" s="134">
        <v>6536</v>
      </c>
      <c r="B6545" s="136"/>
      <c r="C6545" s="146">
        <f t="shared" si="927"/>
        <v>0</v>
      </c>
      <c r="D6545" s="146">
        <f t="shared" si="928"/>
        <v>1</v>
      </c>
      <c r="E6545" s="146">
        <f t="shared" si="929"/>
        <v>1900</v>
      </c>
      <c r="F6545" s="137"/>
      <c r="G6545" s="287"/>
      <c r="H6545" s="137"/>
      <c r="I6545" s="134"/>
      <c r="J6545" s="204"/>
      <c r="K6545" s="133"/>
      <c r="L6545" s="134"/>
      <c r="M6545" s="133"/>
      <c r="N6545" s="134"/>
      <c r="O6545" s="134"/>
      <c r="P6545" s="166"/>
      <c r="Q6545" s="164"/>
      <c r="R6545" s="165"/>
      <c r="S6545" s="138"/>
      <c r="T6545" s="138"/>
      <c r="U6545" s="138"/>
      <c r="V6545" s="138"/>
      <c r="W6545" s="166"/>
      <c r="X6545" s="135"/>
      <c r="Y6545" s="418">
        <f t="shared" si="930"/>
        <v>0</v>
      </c>
      <c r="Z6545" s="291">
        <f t="shared" si="931"/>
        <v>0</v>
      </c>
      <c r="AA6545" s="163"/>
      <c r="AB6545" s="177" t="str">
        <f t="shared" si="932"/>
        <v/>
      </c>
      <c r="AC6545" s="283" t="str">
        <f t="shared" si="933"/>
        <v/>
      </c>
      <c r="AD6545" s="283" t="str">
        <f t="shared" si="934"/>
        <v/>
      </c>
      <c r="AE6545" s="163"/>
      <c r="AF6545" s="162"/>
    </row>
    <row r="6546" spans="1:32">
      <c r="A6546" s="134">
        <v>6537</v>
      </c>
      <c r="B6546" s="136"/>
      <c r="C6546" s="146">
        <f t="shared" si="927"/>
        <v>0</v>
      </c>
      <c r="D6546" s="146">
        <f t="shared" si="928"/>
        <v>1</v>
      </c>
      <c r="E6546" s="146">
        <f t="shared" si="929"/>
        <v>1900</v>
      </c>
      <c r="F6546" s="137"/>
      <c r="G6546" s="287"/>
      <c r="H6546" s="137"/>
      <c r="I6546" s="134"/>
      <c r="J6546" s="204"/>
      <c r="K6546" s="133"/>
      <c r="L6546" s="134"/>
      <c r="M6546" s="133"/>
      <c r="N6546" s="134"/>
      <c r="O6546" s="134"/>
      <c r="P6546" s="166"/>
      <c r="Q6546" s="164"/>
      <c r="R6546" s="165"/>
      <c r="S6546" s="138"/>
      <c r="T6546" s="138"/>
      <c r="U6546" s="138"/>
      <c r="V6546" s="138"/>
      <c r="W6546" s="166"/>
      <c r="X6546" s="135"/>
      <c r="Y6546" s="418">
        <f t="shared" si="930"/>
        <v>0</v>
      </c>
      <c r="Z6546" s="291">
        <f t="shared" si="931"/>
        <v>0</v>
      </c>
      <c r="AA6546" s="163"/>
      <c r="AB6546" s="177" t="str">
        <f t="shared" si="932"/>
        <v/>
      </c>
      <c r="AC6546" s="283" t="str">
        <f t="shared" si="933"/>
        <v/>
      </c>
      <c r="AD6546" s="283" t="str">
        <f t="shared" si="934"/>
        <v/>
      </c>
      <c r="AE6546" s="163"/>
      <c r="AF6546" s="162"/>
    </row>
    <row r="6547" spans="1:32">
      <c r="A6547" s="134">
        <v>6538</v>
      </c>
      <c r="B6547" s="136"/>
      <c r="C6547" s="146">
        <f t="shared" si="927"/>
        <v>0</v>
      </c>
      <c r="D6547" s="146">
        <f t="shared" si="928"/>
        <v>1</v>
      </c>
      <c r="E6547" s="146">
        <f t="shared" si="929"/>
        <v>1900</v>
      </c>
      <c r="F6547" s="137"/>
      <c r="G6547" s="287"/>
      <c r="H6547" s="137"/>
      <c r="I6547" s="134"/>
      <c r="J6547" s="204"/>
      <c r="K6547" s="133"/>
      <c r="L6547" s="134"/>
      <c r="M6547" s="133"/>
      <c r="N6547" s="134"/>
      <c r="O6547" s="134"/>
      <c r="P6547" s="166"/>
      <c r="Q6547" s="164"/>
      <c r="R6547" s="165"/>
      <c r="S6547" s="138"/>
      <c r="T6547" s="138"/>
      <c r="U6547" s="138"/>
      <c r="V6547" s="138"/>
      <c r="W6547" s="166"/>
      <c r="X6547" s="135"/>
      <c r="Y6547" s="418">
        <f t="shared" si="930"/>
        <v>0</v>
      </c>
      <c r="Z6547" s="291">
        <f t="shared" si="931"/>
        <v>0</v>
      </c>
      <c r="AA6547" s="163"/>
      <c r="AB6547" s="177" t="str">
        <f t="shared" si="932"/>
        <v/>
      </c>
      <c r="AC6547" s="283" t="str">
        <f t="shared" si="933"/>
        <v/>
      </c>
      <c r="AD6547" s="283" t="str">
        <f t="shared" si="934"/>
        <v/>
      </c>
      <c r="AE6547" s="163"/>
      <c r="AF6547" s="162"/>
    </row>
    <row r="6548" spans="1:32">
      <c r="A6548" s="134">
        <v>6539</v>
      </c>
      <c r="B6548" s="136"/>
      <c r="C6548" s="146">
        <f t="shared" si="927"/>
        <v>0</v>
      </c>
      <c r="D6548" s="146">
        <f t="shared" si="928"/>
        <v>1</v>
      </c>
      <c r="E6548" s="146">
        <f t="shared" si="929"/>
        <v>1900</v>
      </c>
      <c r="F6548" s="137"/>
      <c r="G6548" s="287"/>
      <c r="H6548" s="137"/>
      <c r="I6548" s="134"/>
      <c r="J6548" s="204"/>
      <c r="K6548" s="133"/>
      <c r="L6548" s="134"/>
      <c r="M6548" s="133"/>
      <c r="N6548" s="134"/>
      <c r="O6548" s="134"/>
      <c r="P6548" s="166"/>
      <c r="Q6548" s="164"/>
      <c r="R6548" s="165"/>
      <c r="S6548" s="138"/>
      <c r="T6548" s="138"/>
      <c r="U6548" s="138"/>
      <c r="V6548" s="138"/>
      <c r="W6548" s="166"/>
      <c r="X6548" s="135"/>
      <c r="Y6548" s="418">
        <f t="shared" si="930"/>
        <v>0</v>
      </c>
      <c r="Z6548" s="291">
        <f t="shared" si="931"/>
        <v>0</v>
      </c>
      <c r="AA6548" s="163"/>
      <c r="AB6548" s="177" t="str">
        <f t="shared" si="932"/>
        <v/>
      </c>
      <c r="AC6548" s="283" t="str">
        <f t="shared" si="933"/>
        <v/>
      </c>
      <c r="AD6548" s="283" t="str">
        <f t="shared" si="934"/>
        <v/>
      </c>
      <c r="AE6548" s="163"/>
      <c r="AF6548" s="162"/>
    </row>
    <row r="6549" spans="1:32">
      <c r="A6549" s="134">
        <v>6540</v>
      </c>
      <c r="B6549" s="136"/>
      <c r="C6549" s="146">
        <f t="shared" si="927"/>
        <v>0</v>
      </c>
      <c r="D6549" s="146">
        <f t="shared" si="928"/>
        <v>1</v>
      </c>
      <c r="E6549" s="146">
        <f t="shared" si="929"/>
        <v>1900</v>
      </c>
      <c r="F6549" s="137"/>
      <c r="G6549" s="287"/>
      <c r="H6549" s="137"/>
      <c r="I6549" s="134"/>
      <c r="J6549" s="204"/>
      <c r="K6549" s="133"/>
      <c r="L6549" s="134"/>
      <c r="M6549" s="133"/>
      <c r="N6549" s="134"/>
      <c r="O6549" s="134"/>
      <c r="P6549" s="166"/>
      <c r="Q6549" s="164"/>
      <c r="R6549" s="165"/>
      <c r="S6549" s="138"/>
      <c r="T6549" s="138"/>
      <c r="U6549" s="138"/>
      <c r="V6549" s="138"/>
      <c r="W6549" s="166"/>
      <c r="X6549" s="135"/>
      <c r="Y6549" s="418">
        <f t="shared" si="930"/>
        <v>0</v>
      </c>
      <c r="Z6549" s="291">
        <f t="shared" si="931"/>
        <v>0</v>
      </c>
      <c r="AA6549" s="163"/>
      <c r="AB6549" s="177" t="str">
        <f t="shared" si="932"/>
        <v/>
      </c>
      <c r="AC6549" s="283" t="str">
        <f t="shared" si="933"/>
        <v/>
      </c>
      <c r="AD6549" s="283" t="str">
        <f t="shared" si="934"/>
        <v/>
      </c>
      <c r="AE6549" s="163"/>
      <c r="AF6549" s="162"/>
    </row>
    <row r="6550" spans="1:32">
      <c r="A6550" s="134">
        <v>6541</v>
      </c>
      <c r="B6550" s="136"/>
      <c r="C6550" s="146">
        <f t="shared" si="927"/>
        <v>0</v>
      </c>
      <c r="D6550" s="146">
        <f t="shared" si="928"/>
        <v>1</v>
      </c>
      <c r="E6550" s="146">
        <f t="shared" si="929"/>
        <v>1900</v>
      </c>
      <c r="F6550" s="137"/>
      <c r="G6550" s="287"/>
      <c r="H6550" s="137"/>
      <c r="I6550" s="134"/>
      <c r="J6550" s="204"/>
      <c r="K6550" s="133"/>
      <c r="L6550" s="134"/>
      <c r="M6550" s="133"/>
      <c r="N6550" s="134"/>
      <c r="O6550" s="134"/>
      <c r="P6550" s="166"/>
      <c r="Q6550" s="164"/>
      <c r="R6550" s="165"/>
      <c r="S6550" s="138"/>
      <c r="T6550" s="138"/>
      <c r="U6550" s="138"/>
      <c r="V6550" s="138"/>
      <c r="W6550" s="166"/>
      <c r="X6550" s="135"/>
      <c r="Y6550" s="418">
        <f t="shared" si="930"/>
        <v>0</v>
      </c>
      <c r="Z6550" s="291">
        <f t="shared" si="931"/>
        <v>0</v>
      </c>
      <c r="AA6550" s="163"/>
      <c r="AB6550" s="177" t="str">
        <f t="shared" si="932"/>
        <v/>
      </c>
      <c r="AC6550" s="283" t="str">
        <f t="shared" si="933"/>
        <v/>
      </c>
      <c r="AD6550" s="283" t="str">
        <f t="shared" si="934"/>
        <v/>
      </c>
      <c r="AE6550" s="163"/>
      <c r="AF6550" s="162"/>
    </row>
    <row r="6551" spans="1:32">
      <c r="A6551" s="134">
        <v>6542</v>
      </c>
      <c r="B6551" s="136"/>
      <c r="C6551" s="146">
        <f t="shared" si="927"/>
        <v>0</v>
      </c>
      <c r="D6551" s="146">
        <f t="shared" si="928"/>
        <v>1</v>
      </c>
      <c r="E6551" s="146">
        <f t="shared" si="929"/>
        <v>1900</v>
      </c>
      <c r="F6551" s="137"/>
      <c r="G6551" s="287"/>
      <c r="H6551" s="137"/>
      <c r="I6551" s="134"/>
      <c r="J6551" s="204"/>
      <c r="K6551" s="133"/>
      <c r="L6551" s="134"/>
      <c r="M6551" s="133"/>
      <c r="N6551" s="134"/>
      <c r="O6551" s="134"/>
      <c r="P6551" s="166"/>
      <c r="Q6551" s="164"/>
      <c r="R6551" s="165"/>
      <c r="S6551" s="138"/>
      <c r="T6551" s="138"/>
      <c r="U6551" s="138"/>
      <c r="V6551" s="138"/>
      <c r="W6551" s="166"/>
      <c r="X6551" s="135"/>
      <c r="Y6551" s="418">
        <f t="shared" si="930"/>
        <v>0</v>
      </c>
      <c r="Z6551" s="291">
        <f t="shared" si="931"/>
        <v>0</v>
      </c>
      <c r="AA6551" s="163"/>
      <c r="AB6551" s="177" t="str">
        <f t="shared" si="932"/>
        <v/>
      </c>
      <c r="AC6551" s="283" t="str">
        <f t="shared" si="933"/>
        <v/>
      </c>
      <c r="AD6551" s="283" t="str">
        <f t="shared" si="934"/>
        <v/>
      </c>
      <c r="AE6551" s="163"/>
      <c r="AF6551" s="162"/>
    </row>
    <row r="6552" spans="1:32">
      <c r="A6552" s="134">
        <v>6543</v>
      </c>
      <c r="B6552" s="136"/>
      <c r="C6552" s="146">
        <f t="shared" si="927"/>
        <v>0</v>
      </c>
      <c r="D6552" s="146">
        <f t="shared" si="928"/>
        <v>1</v>
      </c>
      <c r="E6552" s="146">
        <f t="shared" si="929"/>
        <v>1900</v>
      </c>
      <c r="F6552" s="137"/>
      <c r="G6552" s="287"/>
      <c r="H6552" s="137"/>
      <c r="I6552" s="134"/>
      <c r="J6552" s="204"/>
      <c r="K6552" s="133"/>
      <c r="L6552" s="134"/>
      <c r="M6552" s="133"/>
      <c r="N6552" s="134"/>
      <c r="O6552" s="134"/>
      <c r="P6552" s="166"/>
      <c r="Q6552" s="164"/>
      <c r="R6552" s="165"/>
      <c r="S6552" s="138"/>
      <c r="T6552" s="138"/>
      <c r="U6552" s="138"/>
      <c r="V6552" s="138"/>
      <c r="W6552" s="166"/>
      <c r="X6552" s="135"/>
      <c r="Y6552" s="418">
        <f t="shared" si="930"/>
        <v>0</v>
      </c>
      <c r="Z6552" s="291">
        <f t="shared" si="931"/>
        <v>0</v>
      </c>
      <c r="AA6552" s="163"/>
      <c r="AB6552" s="177" t="str">
        <f t="shared" si="932"/>
        <v/>
      </c>
      <c r="AC6552" s="283" t="str">
        <f t="shared" si="933"/>
        <v/>
      </c>
      <c r="AD6552" s="283" t="str">
        <f t="shared" si="934"/>
        <v/>
      </c>
      <c r="AE6552" s="163"/>
      <c r="AF6552" s="162"/>
    </row>
    <row r="6553" spans="1:32">
      <c r="A6553" s="134">
        <v>6544</v>
      </c>
      <c r="B6553" s="136"/>
      <c r="C6553" s="146">
        <f t="shared" si="927"/>
        <v>0</v>
      </c>
      <c r="D6553" s="146">
        <f t="shared" si="928"/>
        <v>1</v>
      </c>
      <c r="E6553" s="146">
        <f t="shared" si="929"/>
        <v>1900</v>
      </c>
      <c r="F6553" s="137"/>
      <c r="G6553" s="287"/>
      <c r="H6553" s="137"/>
      <c r="I6553" s="134"/>
      <c r="J6553" s="204"/>
      <c r="K6553" s="133"/>
      <c r="L6553" s="134"/>
      <c r="M6553" s="133"/>
      <c r="N6553" s="134"/>
      <c r="O6553" s="134"/>
      <c r="P6553" s="166"/>
      <c r="Q6553" s="164"/>
      <c r="R6553" s="165"/>
      <c r="S6553" s="138"/>
      <c r="T6553" s="138"/>
      <c r="U6553" s="138"/>
      <c r="V6553" s="138"/>
      <c r="W6553" s="166"/>
      <c r="X6553" s="135"/>
      <c r="Y6553" s="418">
        <f t="shared" si="930"/>
        <v>0</v>
      </c>
      <c r="Z6553" s="291">
        <f t="shared" si="931"/>
        <v>0</v>
      </c>
      <c r="AA6553" s="163"/>
      <c r="AB6553" s="177" t="str">
        <f t="shared" si="932"/>
        <v/>
      </c>
      <c r="AC6553" s="283" t="str">
        <f t="shared" si="933"/>
        <v/>
      </c>
      <c r="AD6553" s="283" t="str">
        <f t="shared" si="934"/>
        <v/>
      </c>
      <c r="AE6553" s="163"/>
      <c r="AF6553" s="162"/>
    </row>
    <row r="6554" spans="1:32">
      <c r="A6554" s="134">
        <v>6545</v>
      </c>
      <c r="B6554" s="136"/>
      <c r="C6554" s="146">
        <f t="shared" si="927"/>
        <v>0</v>
      </c>
      <c r="D6554" s="146">
        <f t="shared" si="928"/>
        <v>1</v>
      </c>
      <c r="E6554" s="146">
        <f t="shared" si="929"/>
        <v>1900</v>
      </c>
      <c r="F6554" s="137"/>
      <c r="G6554" s="287"/>
      <c r="H6554" s="137"/>
      <c r="I6554" s="134"/>
      <c r="J6554" s="204"/>
      <c r="K6554" s="133"/>
      <c r="L6554" s="134"/>
      <c r="M6554" s="133"/>
      <c r="N6554" s="134"/>
      <c r="O6554" s="134"/>
      <c r="P6554" s="166"/>
      <c r="Q6554" s="164"/>
      <c r="R6554" s="165"/>
      <c r="S6554" s="138"/>
      <c r="T6554" s="138"/>
      <c r="U6554" s="138"/>
      <c r="V6554" s="138"/>
      <c r="W6554" s="166"/>
      <c r="X6554" s="135"/>
      <c r="Y6554" s="418">
        <f t="shared" si="930"/>
        <v>0</v>
      </c>
      <c r="Z6554" s="291">
        <f t="shared" si="931"/>
        <v>0</v>
      </c>
      <c r="AA6554" s="163"/>
      <c r="AB6554" s="177" t="str">
        <f t="shared" si="932"/>
        <v/>
      </c>
      <c r="AC6554" s="283" t="str">
        <f t="shared" si="933"/>
        <v/>
      </c>
      <c r="AD6554" s="283" t="str">
        <f t="shared" si="934"/>
        <v/>
      </c>
      <c r="AE6554" s="163"/>
      <c r="AF6554" s="162"/>
    </row>
    <row r="6555" spans="1:32">
      <c r="A6555" s="134">
        <v>6546</v>
      </c>
      <c r="B6555" s="136"/>
      <c r="C6555" s="146">
        <f t="shared" si="927"/>
        <v>0</v>
      </c>
      <c r="D6555" s="146">
        <f t="shared" si="928"/>
        <v>1</v>
      </c>
      <c r="E6555" s="146">
        <f t="shared" si="929"/>
        <v>1900</v>
      </c>
      <c r="F6555" s="137"/>
      <c r="G6555" s="287"/>
      <c r="H6555" s="137"/>
      <c r="I6555" s="134"/>
      <c r="J6555" s="204"/>
      <c r="K6555" s="133"/>
      <c r="L6555" s="134"/>
      <c r="M6555" s="133"/>
      <c r="N6555" s="134"/>
      <c r="O6555" s="134"/>
      <c r="P6555" s="166"/>
      <c r="Q6555" s="164"/>
      <c r="R6555" s="165"/>
      <c r="S6555" s="138"/>
      <c r="T6555" s="138"/>
      <c r="U6555" s="138"/>
      <c r="V6555" s="138"/>
      <c r="W6555" s="166"/>
      <c r="X6555" s="135"/>
      <c r="Y6555" s="418">
        <f t="shared" si="930"/>
        <v>0</v>
      </c>
      <c r="Z6555" s="291">
        <f t="shared" si="931"/>
        <v>0</v>
      </c>
      <c r="AA6555" s="163"/>
      <c r="AB6555" s="177" t="str">
        <f t="shared" si="932"/>
        <v/>
      </c>
      <c r="AC6555" s="283" t="str">
        <f t="shared" si="933"/>
        <v/>
      </c>
      <c r="AD6555" s="283" t="str">
        <f t="shared" si="934"/>
        <v/>
      </c>
      <c r="AE6555" s="163"/>
      <c r="AF6555" s="162"/>
    </row>
    <row r="6556" spans="1:32">
      <c r="A6556" s="134">
        <v>6547</v>
      </c>
      <c r="B6556" s="136"/>
      <c r="C6556" s="146">
        <f t="shared" si="927"/>
        <v>0</v>
      </c>
      <c r="D6556" s="146">
        <f t="shared" si="928"/>
        <v>1</v>
      </c>
      <c r="E6556" s="146">
        <f t="shared" si="929"/>
        <v>1900</v>
      </c>
      <c r="F6556" s="137"/>
      <c r="G6556" s="287"/>
      <c r="H6556" s="137"/>
      <c r="I6556" s="134"/>
      <c r="J6556" s="204"/>
      <c r="K6556" s="133"/>
      <c r="L6556" s="134"/>
      <c r="M6556" s="133"/>
      <c r="N6556" s="134"/>
      <c r="O6556" s="134"/>
      <c r="P6556" s="166"/>
      <c r="Q6556" s="164"/>
      <c r="R6556" s="165"/>
      <c r="S6556" s="138"/>
      <c r="T6556" s="138"/>
      <c r="U6556" s="138"/>
      <c r="V6556" s="138"/>
      <c r="W6556" s="166"/>
      <c r="X6556" s="135"/>
      <c r="Y6556" s="418">
        <f t="shared" si="930"/>
        <v>0</v>
      </c>
      <c r="Z6556" s="291">
        <f t="shared" si="931"/>
        <v>0</v>
      </c>
      <c r="AA6556" s="163"/>
      <c r="AB6556" s="177" t="str">
        <f t="shared" si="932"/>
        <v/>
      </c>
      <c r="AC6556" s="283" t="str">
        <f t="shared" si="933"/>
        <v/>
      </c>
      <c r="AD6556" s="283" t="str">
        <f t="shared" si="934"/>
        <v/>
      </c>
      <c r="AE6556" s="163"/>
      <c r="AF6556" s="162"/>
    </row>
    <row r="6557" spans="1:32">
      <c r="A6557" s="134">
        <v>6548</v>
      </c>
      <c r="B6557" s="136"/>
      <c r="C6557" s="146">
        <f t="shared" si="927"/>
        <v>0</v>
      </c>
      <c r="D6557" s="146">
        <f t="shared" si="928"/>
        <v>1</v>
      </c>
      <c r="E6557" s="146">
        <f t="shared" si="929"/>
        <v>1900</v>
      </c>
      <c r="F6557" s="137"/>
      <c r="G6557" s="287"/>
      <c r="H6557" s="137"/>
      <c r="I6557" s="134"/>
      <c r="J6557" s="204"/>
      <c r="K6557" s="133"/>
      <c r="L6557" s="134"/>
      <c r="M6557" s="133"/>
      <c r="N6557" s="134"/>
      <c r="O6557" s="134"/>
      <c r="P6557" s="166"/>
      <c r="Q6557" s="164"/>
      <c r="R6557" s="165"/>
      <c r="S6557" s="138"/>
      <c r="T6557" s="138"/>
      <c r="U6557" s="138"/>
      <c r="V6557" s="138"/>
      <c r="W6557" s="166"/>
      <c r="X6557" s="135"/>
      <c r="Y6557" s="418">
        <f t="shared" si="930"/>
        <v>0</v>
      </c>
      <c r="Z6557" s="291">
        <f t="shared" si="931"/>
        <v>0</v>
      </c>
      <c r="AA6557" s="163"/>
      <c r="AB6557" s="177" t="str">
        <f t="shared" si="932"/>
        <v/>
      </c>
      <c r="AC6557" s="283" t="str">
        <f t="shared" si="933"/>
        <v/>
      </c>
      <c r="AD6557" s="283" t="str">
        <f t="shared" si="934"/>
        <v/>
      </c>
      <c r="AE6557" s="163"/>
      <c r="AF6557" s="162"/>
    </row>
    <row r="6558" spans="1:32">
      <c r="A6558" s="134">
        <v>6549</v>
      </c>
      <c r="B6558" s="136"/>
      <c r="C6558" s="146">
        <f t="shared" si="927"/>
        <v>0</v>
      </c>
      <c r="D6558" s="146">
        <f t="shared" si="928"/>
        <v>1</v>
      </c>
      <c r="E6558" s="146">
        <f t="shared" si="929"/>
        <v>1900</v>
      </c>
      <c r="F6558" s="137"/>
      <c r="G6558" s="287"/>
      <c r="H6558" s="137"/>
      <c r="I6558" s="134"/>
      <c r="J6558" s="204"/>
      <c r="K6558" s="133"/>
      <c r="L6558" s="134"/>
      <c r="M6558" s="133"/>
      <c r="N6558" s="134"/>
      <c r="O6558" s="134"/>
      <c r="P6558" s="166"/>
      <c r="Q6558" s="164"/>
      <c r="R6558" s="165"/>
      <c r="S6558" s="138"/>
      <c r="T6558" s="138"/>
      <c r="U6558" s="138"/>
      <c r="V6558" s="138"/>
      <c r="W6558" s="166"/>
      <c r="X6558" s="135"/>
      <c r="Y6558" s="418">
        <f t="shared" si="930"/>
        <v>0</v>
      </c>
      <c r="Z6558" s="291">
        <f t="shared" si="931"/>
        <v>0</v>
      </c>
      <c r="AA6558" s="163"/>
      <c r="AB6558" s="177" t="str">
        <f t="shared" si="932"/>
        <v/>
      </c>
      <c r="AC6558" s="283" t="str">
        <f t="shared" si="933"/>
        <v/>
      </c>
      <c r="AD6558" s="283" t="str">
        <f t="shared" si="934"/>
        <v/>
      </c>
      <c r="AE6558" s="163"/>
      <c r="AF6558" s="162"/>
    </row>
    <row r="6559" spans="1:32">
      <c r="A6559" s="134">
        <v>6550</v>
      </c>
      <c r="B6559" s="136"/>
      <c r="C6559" s="146">
        <f t="shared" si="927"/>
        <v>0</v>
      </c>
      <c r="D6559" s="146">
        <f t="shared" si="928"/>
        <v>1</v>
      </c>
      <c r="E6559" s="146">
        <f t="shared" si="929"/>
        <v>1900</v>
      </c>
      <c r="F6559" s="137"/>
      <c r="G6559" s="287"/>
      <c r="H6559" s="137"/>
      <c r="I6559" s="134"/>
      <c r="J6559" s="204"/>
      <c r="K6559" s="133"/>
      <c r="L6559" s="134"/>
      <c r="M6559" s="133"/>
      <c r="N6559" s="134"/>
      <c r="O6559" s="134"/>
      <c r="P6559" s="166"/>
      <c r="Q6559" s="164"/>
      <c r="R6559" s="165"/>
      <c r="S6559" s="138"/>
      <c r="T6559" s="138"/>
      <c r="U6559" s="138"/>
      <c r="V6559" s="138"/>
      <c r="W6559" s="166"/>
      <c r="X6559" s="135"/>
      <c r="Y6559" s="418">
        <f t="shared" si="930"/>
        <v>0</v>
      </c>
      <c r="Z6559" s="291">
        <f t="shared" si="931"/>
        <v>0</v>
      </c>
      <c r="AA6559" s="163"/>
      <c r="AB6559" s="177" t="str">
        <f t="shared" si="932"/>
        <v/>
      </c>
      <c r="AC6559" s="283" t="str">
        <f t="shared" si="933"/>
        <v/>
      </c>
      <c r="AD6559" s="283" t="str">
        <f t="shared" si="934"/>
        <v/>
      </c>
      <c r="AE6559" s="163"/>
      <c r="AF6559" s="162"/>
    </row>
    <row r="6560" spans="1:32">
      <c r="A6560" s="134">
        <v>6551</v>
      </c>
      <c r="B6560" s="136"/>
      <c r="C6560" s="146">
        <f t="shared" si="927"/>
        <v>0</v>
      </c>
      <c r="D6560" s="146">
        <f t="shared" si="928"/>
        <v>1</v>
      </c>
      <c r="E6560" s="146">
        <f t="shared" si="929"/>
        <v>1900</v>
      </c>
      <c r="F6560" s="137"/>
      <c r="G6560" s="287"/>
      <c r="H6560" s="137"/>
      <c r="I6560" s="134"/>
      <c r="J6560" s="204"/>
      <c r="K6560" s="133"/>
      <c r="L6560" s="134"/>
      <c r="M6560" s="133"/>
      <c r="N6560" s="134"/>
      <c r="O6560" s="134"/>
      <c r="P6560" s="166"/>
      <c r="Q6560" s="164"/>
      <c r="R6560" s="165"/>
      <c r="S6560" s="138"/>
      <c r="T6560" s="138"/>
      <c r="U6560" s="138"/>
      <c r="V6560" s="138"/>
      <c r="W6560" s="166"/>
      <c r="X6560" s="135"/>
      <c r="Y6560" s="418">
        <f t="shared" si="930"/>
        <v>0</v>
      </c>
      <c r="Z6560" s="291">
        <f t="shared" si="931"/>
        <v>0</v>
      </c>
      <c r="AA6560" s="163"/>
      <c r="AB6560" s="177" t="str">
        <f t="shared" si="932"/>
        <v/>
      </c>
      <c r="AC6560" s="283" t="str">
        <f t="shared" si="933"/>
        <v/>
      </c>
      <c r="AD6560" s="283" t="str">
        <f t="shared" si="934"/>
        <v/>
      </c>
      <c r="AE6560" s="163"/>
      <c r="AF6560" s="162"/>
    </row>
    <row r="6561" spans="1:32">
      <c r="A6561" s="134">
        <v>6552</v>
      </c>
      <c r="B6561" s="136"/>
      <c r="C6561" s="146">
        <f t="shared" si="927"/>
        <v>0</v>
      </c>
      <c r="D6561" s="146">
        <f t="shared" si="928"/>
        <v>1</v>
      </c>
      <c r="E6561" s="146">
        <f t="shared" si="929"/>
        <v>1900</v>
      </c>
      <c r="F6561" s="137"/>
      <c r="G6561" s="287"/>
      <c r="H6561" s="137"/>
      <c r="I6561" s="134"/>
      <c r="J6561" s="204"/>
      <c r="K6561" s="133"/>
      <c r="L6561" s="134"/>
      <c r="M6561" s="133"/>
      <c r="N6561" s="134"/>
      <c r="O6561" s="134"/>
      <c r="P6561" s="166"/>
      <c r="Q6561" s="164"/>
      <c r="R6561" s="165"/>
      <c r="S6561" s="138"/>
      <c r="T6561" s="138"/>
      <c r="U6561" s="138"/>
      <c r="V6561" s="138"/>
      <c r="W6561" s="166"/>
      <c r="X6561" s="135"/>
      <c r="Y6561" s="418">
        <f t="shared" si="930"/>
        <v>0</v>
      </c>
      <c r="Z6561" s="291">
        <f t="shared" si="931"/>
        <v>0</v>
      </c>
      <c r="AA6561" s="163"/>
      <c r="AB6561" s="177" t="str">
        <f t="shared" si="932"/>
        <v/>
      </c>
      <c r="AC6561" s="283" t="str">
        <f t="shared" si="933"/>
        <v/>
      </c>
      <c r="AD6561" s="283" t="str">
        <f t="shared" si="934"/>
        <v/>
      </c>
      <c r="AE6561" s="163"/>
      <c r="AF6561" s="162"/>
    </row>
    <row r="6562" spans="1:32">
      <c r="A6562" s="134">
        <v>6553</v>
      </c>
      <c r="B6562" s="136"/>
      <c r="C6562" s="146">
        <f t="shared" si="927"/>
        <v>0</v>
      </c>
      <c r="D6562" s="146">
        <f t="shared" si="928"/>
        <v>1</v>
      </c>
      <c r="E6562" s="146">
        <f t="shared" si="929"/>
        <v>1900</v>
      </c>
      <c r="F6562" s="137"/>
      <c r="G6562" s="287"/>
      <c r="H6562" s="137"/>
      <c r="I6562" s="134"/>
      <c r="J6562" s="204"/>
      <c r="K6562" s="133"/>
      <c r="L6562" s="134"/>
      <c r="M6562" s="133"/>
      <c r="N6562" s="134"/>
      <c r="O6562" s="134"/>
      <c r="P6562" s="166"/>
      <c r="Q6562" s="164"/>
      <c r="R6562" s="165"/>
      <c r="S6562" s="138"/>
      <c r="T6562" s="138"/>
      <c r="U6562" s="138"/>
      <c r="V6562" s="138"/>
      <c r="W6562" s="166"/>
      <c r="X6562" s="135"/>
      <c r="Y6562" s="418">
        <f t="shared" si="930"/>
        <v>0</v>
      </c>
      <c r="Z6562" s="291">
        <f t="shared" si="931"/>
        <v>0</v>
      </c>
      <c r="AA6562" s="163"/>
      <c r="AB6562" s="177" t="str">
        <f t="shared" si="932"/>
        <v/>
      </c>
      <c r="AC6562" s="283" t="str">
        <f t="shared" si="933"/>
        <v/>
      </c>
      <c r="AD6562" s="283" t="str">
        <f t="shared" si="934"/>
        <v/>
      </c>
      <c r="AE6562" s="163"/>
      <c r="AF6562" s="162"/>
    </row>
    <row r="6563" spans="1:32">
      <c r="A6563" s="134">
        <v>6554</v>
      </c>
      <c r="B6563" s="136"/>
      <c r="C6563" s="146">
        <f t="shared" si="927"/>
        <v>0</v>
      </c>
      <c r="D6563" s="146">
        <f t="shared" si="928"/>
        <v>1</v>
      </c>
      <c r="E6563" s="146">
        <f t="shared" si="929"/>
        <v>1900</v>
      </c>
      <c r="F6563" s="137"/>
      <c r="G6563" s="287"/>
      <c r="H6563" s="137"/>
      <c r="I6563" s="134"/>
      <c r="J6563" s="204"/>
      <c r="K6563" s="133"/>
      <c r="L6563" s="134"/>
      <c r="M6563" s="133"/>
      <c r="N6563" s="134"/>
      <c r="O6563" s="134"/>
      <c r="P6563" s="166"/>
      <c r="Q6563" s="164"/>
      <c r="R6563" s="165"/>
      <c r="S6563" s="138"/>
      <c r="T6563" s="138"/>
      <c r="U6563" s="138"/>
      <c r="V6563" s="138"/>
      <c r="W6563" s="166"/>
      <c r="X6563" s="135"/>
      <c r="Y6563" s="418">
        <f t="shared" si="930"/>
        <v>0</v>
      </c>
      <c r="Z6563" s="291">
        <f t="shared" si="931"/>
        <v>0</v>
      </c>
      <c r="AA6563" s="163"/>
      <c r="AB6563" s="177" t="str">
        <f t="shared" si="932"/>
        <v/>
      </c>
      <c r="AC6563" s="283" t="str">
        <f t="shared" si="933"/>
        <v/>
      </c>
      <c r="AD6563" s="283" t="str">
        <f t="shared" si="934"/>
        <v/>
      </c>
      <c r="AE6563" s="163"/>
      <c r="AF6563" s="162"/>
    </row>
    <row r="6564" spans="1:32">
      <c r="A6564" s="134">
        <v>6555</v>
      </c>
      <c r="B6564" s="136"/>
      <c r="C6564" s="146">
        <f t="shared" si="927"/>
        <v>0</v>
      </c>
      <c r="D6564" s="146">
        <f t="shared" si="928"/>
        <v>1</v>
      </c>
      <c r="E6564" s="146">
        <f t="shared" si="929"/>
        <v>1900</v>
      </c>
      <c r="F6564" s="137"/>
      <c r="G6564" s="287"/>
      <c r="H6564" s="137"/>
      <c r="I6564" s="134"/>
      <c r="J6564" s="204"/>
      <c r="K6564" s="133"/>
      <c r="L6564" s="134"/>
      <c r="M6564" s="133"/>
      <c r="N6564" s="134"/>
      <c r="O6564" s="134"/>
      <c r="P6564" s="166"/>
      <c r="Q6564" s="164"/>
      <c r="R6564" s="165"/>
      <c r="S6564" s="138"/>
      <c r="T6564" s="138"/>
      <c r="U6564" s="138"/>
      <c r="V6564" s="138"/>
      <c r="W6564" s="166"/>
      <c r="X6564" s="135"/>
      <c r="Y6564" s="418">
        <f t="shared" si="930"/>
        <v>0</v>
      </c>
      <c r="Z6564" s="291">
        <f t="shared" si="931"/>
        <v>0</v>
      </c>
      <c r="AA6564" s="163"/>
      <c r="AB6564" s="177" t="str">
        <f t="shared" si="932"/>
        <v/>
      </c>
      <c r="AC6564" s="283" t="str">
        <f t="shared" si="933"/>
        <v/>
      </c>
      <c r="AD6564" s="283" t="str">
        <f t="shared" si="934"/>
        <v/>
      </c>
      <c r="AE6564" s="163"/>
      <c r="AF6564" s="162"/>
    </row>
    <row r="6565" spans="1:32">
      <c r="A6565" s="134">
        <v>6556</v>
      </c>
      <c r="B6565" s="136"/>
      <c r="C6565" s="146">
        <f t="shared" si="927"/>
        <v>0</v>
      </c>
      <c r="D6565" s="146">
        <f t="shared" si="928"/>
        <v>1</v>
      </c>
      <c r="E6565" s="146">
        <f t="shared" si="929"/>
        <v>1900</v>
      </c>
      <c r="F6565" s="137"/>
      <c r="G6565" s="287"/>
      <c r="H6565" s="137"/>
      <c r="I6565" s="134"/>
      <c r="J6565" s="204"/>
      <c r="K6565" s="133"/>
      <c r="L6565" s="134"/>
      <c r="M6565" s="133"/>
      <c r="N6565" s="134"/>
      <c r="O6565" s="134"/>
      <c r="P6565" s="166"/>
      <c r="Q6565" s="164"/>
      <c r="R6565" s="165"/>
      <c r="S6565" s="138"/>
      <c r="T6565" s="138"/>
      <c r="U6565" s="138"/>
      <c r="V6565" s="138"/>
      <c r="W6565" s="166"/>
      <c r="X6565" s="135"/>
      <c r="Y6565" s="418">
        <f t="shared" si="930"/>
        <v>0</v>
      </c>
      <c r="Z6565" s="291">
        <f t="shared" si="931"/>
        <v>0</v>
      </c>
      <c r="AA6565" s="163"/>
      <c r="AB6565" s="177" t="str">
        <f t="shared" si="932"/>
        <v/>
      </c>
      <c r="AC6565" s="283" t="str">
        <f t="shared" si="933"/>
        <v/>
      </c>
      <c r="AD6565" s="283" t="str">
        <f t="shared" si="934"/>
        <v/>
      </c>
      <c r="AE6565" s="163"/>
      <c r="AF6565" s="162"/>
    </row>
    <row r="6566" spans="1:32">
      <c r="A6566" s="134">
        <v>6557</v>
      </c>
      <c r="B6566" s="136"/>
      <c r="C6566" s="146">
        <f t="shared" si="927"/>
        <v>0</v>
      </c>
      <c r="D6566" s="146">
        <f t="shared" si="928"/>
        <v>1</v>
      </c>
      <c r="E6566" s="146">
        <f t="shared" si="929"/>
        <v>1900</v>
      </c>
      <c r="F6566" s="137"/>
      <c r="G6566" s="287"/>
      <c r="H6566" s="137"/>
      <c r="I6566" s="134"/>
      <c r="J6566" s="204"/>
      <c r="K6566" s="133"/>
      <c r="L6566" s="134"/>
      <c r="M6566" s="133"/>
      <c r="N6566" s="134"/>
      <c r="O6566" s="134"/>
      <c r="P6566" s="166"/>
      <c r="Q6566" s="164"/>
      <c r="R6566" s="165"/>
      <c r="S6566" s="138"/>
      <c r="T6566" s="138"/>
      <c r="U6566" s="138"/>
      <c r="V6566" s="138"/>
      <c r="W6566" s="166"/>
      <c r="X6566" s="135"/>
      <c r="Y6566" s="418">
        <f t="shared" si="930"/>
        <v>0</v>
      </c>
      <c r="Z6566" s="291">
        <f t="shared" si="931"/>
        <v>0</v>
      </c>
      <c r="AA6566" s="163"/>
      <c r="AB6566" s="177" t="str">
        <f t="shared" si="932"/>
        <v/>
      </c>
      <c r="AC6566" s="283" t="str">
        <f t="shared" si="933"/>
        <v/>
      </c>
      <c r="AD6566" s="283" t="str">
        <f t="shared" si="934"/>
        <v/>
      </c>
      <c r="AE6566" s="163"/>
      <c r="AF6566" s="162"/>
    </row>
    <row r="6567" spans="1:32">
      <c r="A6567" s="134">
        <v>6558</v>
      </c>
      <c r="B6567" s="136"/>
      <c r="C6567" s="146">
        <f t="shared" si="927"/>
        <v>0</v>
      </c>
      <c r="D6567" s="146">
        <f t="shared" si="928"/>
        <v>1</v>
      </c>
      <c r="E6567" s="146">
        <f t="shared" si="929"/>
        <v>1900</v>
      </c>
      <c r="F6567" s="137"/>
      <c r="G6567" s="287"/>
      <c r="H6567" s="137"/>
      <c r="I6567" s="134"/>
      <c r="J6567" s="204"/>
      <c r="K6567" s="133"/>
      <c r="L6567" s="134"/>
      <c r="M6567" s="133"/>
      <c r="N6567" s="134"/>
      <c r="O6567" s="134"/>
      <c r="P6567" s="166"/>
      <c r="Q6567" s="164"/>
      <c r="R6567" s="165"/>
      <c r="S6567" s="138"/>
      <c r="T6567" s="138"/>
      <c r="U6567" s="138"/>
      <c r="V6567" s="138"/>
      <c r="W6567" s="166"/>
      <c r="X6567" s="135"/>
      <c r="Y6567" s="418">
        <f t="shared" si="930"/>
        <v>0</v>
      </c>
      <c r="Z6567" s="291">
        <f t="shared" si="931"/>
        <v>0</v>
      </c>
      <c r="AA6567" s="163"/>
      <c r="AB6567" s="177" t="str">
        <f t="shared" si="932"/>
        <v/>
      </c>
      <c r="AC6567" s="283" t="str">
        <f t="shared" si="933"/>
        <v/>
      </c>
      <c r="AD6567" s="283" t="str">
        <f t="shared" si="934"/>
        <v/>
      </c>
      <c r="AE6567" s="163"/>
      <c r="AF6567" s="162"/>
    </row>
    <row r="6568" spans="1:32">
      <c r="A6568" s="134">
        <v>6559</v>
      </c>
      <c r="B6568" s="136"/>
      <c r="C6568" s="146">
        <f t="shared" si="927"/>
        <v>0</v>
      </c>
      <c r="D6568" s="146">
        <f t="shared" si="928"/>
        <v>1</v>
      </c>
      <c r="E6568" s="146">
        <f t="shared" si="929"/>
        <v>1900</v>
      </c>
      <c r="F6568" s="137"/>
      <c r="G6568" s="287"/>
      <c r="H6568" s="137"/>
      <c r="I6568" s="134"/>
      <c r="J6568" s="204"/>
      <c r="K6568" s="133"/>
      <c r="L6568" s="134"/>
      <c r="M6568" s="133"/>
      <c r="N6568" s="134"/>
      <c r="O6568" s="134"/>
      <c r="P6568" s="166"/>
      <c r="Q6568" s="164"/>
      <c r="R6568" s="165"/>
      <c r="S6568" s="138"/>
      <c r="T6568" s="138"/>
      <c r="U6568" s="138"/>
      <c r="V6568" s="138"/>
      <c r="W6568" s="166"/>
      <c r="X6568" s="135"/>
      <c r="Y6568" s="418">
        <f t="shared" si="930"/>
        <v>0</v>
      </c>
      <c r="Z6568" s="291">
        <f t="shared" si="931"/>
        <v>0</v>
      </c>
      <c r="AA6568" s="163"/>
      <c r="AB6568" s="177" t="str">
        <f t="shared" si="932"/>
        <v/>
      </c>
      <c r="AC6568" s="283" t="str">
        <f t="shared" si="933"/>
        <v/>
      </c>
      <c r="AD6568" s="283" t="str">
        <f t="shared" si="934"/>
        <v/>
      </c>
      <c r="AE6568" s="163"/>
      <c r="AF6568" s="162"/>
    </row>
    <row r="6569" spans="1:32">
      <c r="A6569" s="134">
        <v>6560</v>
      </c>
      <c r="B6569" s="136"/>
      <c r="C6569" s="146">
        <f t="shared" si="927"/>
        <v>0</v>
      </c>
      <c r="D6569" s="146">
        <f t="shared" si="928"/>
        <v>1</v>
      </c>
      <c r="E6569" s="146">
        <f t="shared" si="929"/>
        <v>1900</v>
      </c>
      <c r="F6569" s="137"/>
      <c r="G6569" s="287"/>
      <c r="H6569" s="137"/>
      <c r="I6569" s="134"/>
      <c r="J6569" s="204"/>
      <c r="K6569" s="133"/>
      <c r="L6569" s="134"/>
      <c r="M6569" s="133"/>
      <c r="N6569" s="134"/>
      <c r="O6569" s="134"/>
      <c r="P6569" s="166"/>
      <c r="Q6569" s="164"/>
      <c r="R6569" s="165"/>
      <c r="S6569" s="138"/>
      <c r="T6569" s="138"/>
      <c r="U6569" s="138"/>
      <c r="V6569" s="138"/>
      <c r="W6569" s="166"/>
      <c r="X6569" s="135"/>
      <c r="Y6569" s="418">
        <f t="shared" si="930"/>
        <v>0</v>
      </c>
      <c r="Z6569" s="291">
        <f t="shared" si="931"/>
        <v>0</v>
      </c>
      <c r="AA6569" s="163"/>
      <c r="AB6569" s="177" t="str">
        <f t="shared" si="932"/>
        <v/>
      </c>
      <c r="AC6569" s="283" t="str">
        <f t="shared" si="933"/>
        <v/>
      </c>
      <c r="AD6569" s="283" t="str">
        <f t="shared" si="934"/>
        <v/>
      </c>
      <c r="AE6569" s="163"/>
      <c r="AF6569" s="162"/>
    </row>
    <row r="6570" spans="1:32">
      <c r="A6570" s="134">
        <v>6561</v>
      </c>
      <c r="B6570" s="136"/>
      <c r="C6570" s="146">
        <f t="shared" si="927"/>
        <v>0</v>
      </c>
      <c r="D6570" s="146">
        <f t="shared" si="928"/>
        <v>1</v>
      </c>
      <c r="E6570" s="146">
        <f t="shared" si="929"/>
        <v>1900</v>
      </c>
      <c r="F6570" s="137"/>
      <c r="G6570" s="287"/>
      <c r="H6570" s="137"/>
      <c r="I6570" s="134"/>
      <c r="J6570" s="204"/>
      <c r="K6570" s="133"/>
      <c r="L6570" s="134"/>
      <c r="M6570" s="133"/>
      <c r="N6570" s="134"/>
      <c r="O6570" s="134"/>
      <c r="P6570" s="166"/>
      <c r="Q6570" s="164"/>
      <c r="R6570" s="165"/>
      <c r="S6570" s="138"/>
      <c r="T6570" s="138"/>
      <c r="U6570" s="138"/>
      <c r="V6570" s="138"/>
      <c r="W6570" s="166"/>
      <c r="X6570" s="135"/>
      <c r="Y6570" s="418">
        <f t="shared" si="930"/>
        <v>0</v>
      </c>
      <c r="Z6570" s="291">
        <f t="shared" si="931"/>
        <v>0</v>
      </c>
      <c r="AA6570" s="163"/>
      <c r="AB6570" s="177" t="str">
        <f t="shared" si="932"/>
        <v/>
      </c>
      <c r="AC6570" s="283" t="str">
        <f t="shared" si="933"/>
        <v/>
      </c>
      <c r="AD6570" s="283" t="str">
        <f t="shared" si="934"/>
        <v/>
      </c>
      <c r="AE6570" s="163"/>
      <c r="AF6570" s="162"/>
    </row>
    <row r="6571" spans="1:32">
      <c r="A6571" s="134">
        <v>6562</v>
      </c>
      <c r="B6571" s="136"/>
      <c r="C6571" s="146">
        <f t="shared" si="927"/>
        <v>0</v>
      </c>
      <c r="D6571" s="146">
        <f t="shared" si="928"/>
        <v>1</v>
      </c>
      <c r="E6571" s="146">
        <f t="shared" si="929"/>
        <v>1900</v>
      </c>
      <c r="F6571" s="137"/>
      <c r="G6571" s="287"/>
      <c r="H6571" s="137"/>
      <c r="I6571" s="134"/>
      <c r="J6571" s="204"/>
      <c r="K6571" s="133"/>
      <c r="L6571" s="134"/>
      <c r="M6571" s="133"/>
      <c r="N6571" s="134"/>
      <c r="O6571" s="134"/>
      <c r="P6571" s="166"/>
      <c r="Q6571" s="164"/>
      <c r="R6571" s="165"/>
      <c r="S6571" s="138"/>
      <c r="T6571" s="138"/>
      <c r="U6571" s="138"/>
      <c r="V6571" s="138"/>
      <c r="W6571" s="166"/>
      <c r="X6571" s="135"/>
      <c r="Y6571" s="418">
        <f t="shared" si="930"/>
        <v>0</v>
      </c>
      <c r="Z6571" s="291">
        <f t="shared" si="931"/>
        <v>0</v>
      </c>
      <c r="AA6571" s="163"/>
      <c r="AB6571" s="177" t="str">
        <f t="shared" si="932"/>
        <v/>
      </c>
      <c r="AC6571" s="283" t="str">
        <f t="shared" si="933"/>
        <v/>
      </c>
      <c r="AD6571" s="283" t="str">
        <f t="shared" si="934"/>
        <v/>
      </c>
      <c r="AE6571" s="163"/>
      <c r="AF6571" s="162"/>
    </row>
    <row r="6572" spans="1:32">
      <c r="A6572" s="134">
        <v>6563</v>
      </c>
      <c r="B6572" s="136"/>
      <c r="C6572" s="146">
        <f t="shared" si="927"/>
        <v>0</v>
      </c>
      <c r="D6572" s="146">
        <f t="shared" si="928"/>
        <v>1</v>
      </c>
      <c r="E6572" s="146">
        <f t="shared" si="929"/>
        <v>1900</v>
      </c>
      <c r="F6572" s="137"/>
      <c r="G6572" s="287"/>
      <c r="H6572" s="137"/>
      <c r="I6572" s="134"/>
      <c r="J6572" s="204"/>
      <c r="K6572" s="133"/>
      <c r="L6572" s="134"/>
      <c r="M6572" s="133"/>
      <c r="N6572" s="134"/>
      <c r="O6572" s="134"/>
      <c r="P6572" s="166"/>
      <c r="Q6572" s="164"/>
      <c r="R6572" s="165"/>
      <c r="S6572" s="138"/>
      <c r="T6572" s="138"/>
      <c r="U6572" s="138"/>
      <c r="V6572" s="138"/>
      <c r="W6572" s="166"/>
      <c r="X6572" s="135"/>
      <c r="Y6572" s="418">
        <f t="shared" si="930"/>
        <v>0</v>
      </c>
      <c r="Z6572" s="291">
        <f t="shared" si="931"/>
        <v>0</v>
      </c>
      <c r="AA6572" s="163"/>
      <c r="AB6572" s="177" t="str">
        <f t="shared" si="932"/>
        <v/>
      </c>
      <c r="AC6572" s="283" t="str">
        <f t="shared" si="933"/>
        <v/>
      </c>
      <c r="AD6572" s="283" t="str">
        <f t="shared" si="934"/>
        <v/>
      </c>
      <c r="AE6572" s="163"/>
      <c r="AF6572" s="162"/>
    </row>
    <row r="6573" spans="1:32">
      <c r="A6573" s="134">
        <v>6564</v>
      </c>
      <c r="B6573" s="136"/>
      <c r="C6573" s="146">
        <f t="shared" si="927"/>
        <v>0</v>
      </c>
      <c r="D6573" s="146">
        <f t="shared" si="928"/>
        <v>1</v>
      </c>
      <c r="E6573" s="146">
        <f t="shared" si="929"/>
        <v>1900</v>
      </c>
      <c r="F6573" s="137"/>
      <c r="G6573" s="287"/>
      <c r="H6573" s="137"/>
      <c r="I6573" s="134"/>
      <c r="J6573" s="204"/>
      <c r="K6573" s="133"/>
      <c r="L6573" s="134"/>
      <c r="M6573" s="133"/>
      <c r="N6573" s="134"/>
      <c r="O6573" s="134"/>
      <c r="P6573" s="166"/>
      <c r="Q6573" s="164"/>
      <c r="R6573" s="165"/>
      <c r="S6573" s="138"/>
      <c r="T6573" s="138"/>
      <c r="U6573" s="138"/>
      <c r="V6573" s="138"/>
      <c r="W6573" s="166"/>
      <c r="X6573" s="135"/>
      <c r="Y6573" s="418">
        <f t="shared" si="930"/>
        <v>0</v>
      </c>
      <c r="Z6573" s="291">
        <f t="shared" si="931"/>
        <v>0</v>
      </c>
      <c r="AA6573" s="163"/>
      <c r="AB6573" s="177" t="str">
        <f t="shared" si="932"/>
        <v/>
      </c>
      <c r="AC6573" s="283" t="str">
        <f t="shared" si="933"/>
        <v/>
      </c>
      <c r="AD6573" s="283" t="str">
        <f t="shared" si="934"/>
        <v/>
      </c>
      <c r="AE6573" s="163"/>
      <c r="AF6573" s="162"/>
    </row>
    <row r="6574" spans="1:32">
      <c r="A6574" s="134">
        <v>6565</v>
      </c>
      <c r="B6574" s="136"/>
      <c r="C6574" s="146">
        <f t="shared" si="927"/>
        <v>0</v>
      </c>
      <c r="D6574" s="146">
        <f t="shared" si="928"/>
        <v>1</v>
      </c>
      <c r="E6574" s="146">
        <f t="shared" si="929"/>
        <v>1900</v>
      </c>
      <c r="F6574" s="137"/>
      <c r="G6574" s="287"/>
      <c r="H6574" s="137"/>
      <c r="I6574" s="134"/>
      <c r="J6574" s="204"/>
      <c r="K6574" s="133"/>
      <c r="L6574" s="134"/>
      <c r="M6574" s="133"/>
      <c r="N6574" s="134"/>
      <c r="O6574" s="134"/>
      <c r="P6574" s="166"/>
      <c r="Q6574" s="164"/>
      <c r="R6574" s="165"/>
      <c r="S6574" s="138"/>
      <c r="T6574" s="138"/>
      <c r="U6574" s="138"/>
      <c r="V6574" s="138"/>
      <c r="W6574" s="166"/>
      <c r="X6574" s="135"/>
      <c r="Y6574" s="418">
        <f t="shared" si="930"/>
        <v>0</v>
      </c>
      <c r="Z6574" s="291">
        <f t="shared" si="931"/>
        <v>0</v>
      </c>
      <c r="AA6574" s="163"/>
      <c r="AB6574" s="177" t="str">
        <f t="shared" si="932"/>
        <v/>
      </c>
      <c r="AC6574" s="283" t="str">
        <f t="shared" si="933"/>
        <v/>
      </c>
      <c r="AD6574" s="283" t="str">
        <f t="shared" si="934"/>
        <v/>
      </c>
      <c r="AE6574" s="163"/>
      <c r="AF6574" s="162"/>
    </row>
    <row r="6575" spans="1:32">
      <c r="A6575" s="134">
        <v>6566</v>
      </c>
      <c r="B6575" s="136"/>
      <c r="C6575" s="146">
        <f t="shared" si="927"/>
        <v>0</v>
      </c>
      <c r="D6575" s="146">
        <f t="shared" si="928"/>
        <v>1</v>
      </c>
      <c r="E6575" s="146">
        <f t="shared" si="929"/>
        <v>1900</v>
      </c>
      <c r="F6575" s="137"/>
      <c r="G6575" s="287"/>
      <c r="H6575" s="137"/>
      <c r="I6575" s="134"/>
      <c r="J6575" s="204"/>
      <c r="K6575" s="133"/>
      <c r="L6575" s="134"/>
      <c r="M6575" s="133"/>
      <c r="N6575" s="134"/>
      <c r="O6575" s="134"/>
      <c r="P6575" s="166"/>
      <c r="Q6575" s="164"/>
      <c r="R6575" s="165"/>
      <c r="S6575" s="138"/>
      <c r="T6575" s="138"/>
      <c r="U6575" s="138"/>
      <c r="V6575" s="138"/>
      <c r="W6575" s="166"/>
      <c r="X6575" s="135"/>
      <c r="Y6575" s="418">
        <f t="shared" si="930"/>
        <v>0</v>
      </c>
      <c r="Z6575" s="291">
        <f t="shared" si="931"/>
        <v>0</v>
      </c>
      <c r="AA6575" s="163"/>
      <c r="AB6575" s="177" t="str">
        <f t="shared" si="932"/>
        <v/>
      </c>
      <c r="AC6575" s="283" t="str">
        <f t="shared" si="933"/>
        <v/>
      </c>
      <c r="AD6575" s="283" t="str">
        <f t="shared" si="934"/>
        <v/>
      </c>
      <c r="AE6575" s="163"/>
      <c r="AF6575" s="162"/>
    </row>
    <row r="6576" spans="1:32">
      <c r="A6576" s="134">
        <v>6567</v>
      </c>
      <c r="B6576" s="136"/>
      <c r="C6576" s="146">
        <f t="shared" si="927"/>
        <v>0</v>
      </c>
      <c r="D6576" s="146">
        <f t="shared" si="928"/>
        <v>1</v>
      </c>
      <c r="E6576" s="146">
        <f t="shared" si="929"/>
        <v>1900</v>
      </c>
      <c r="F6576" s="137"/>
      <c r="G6576" s="287"/>
      <c r="H6576" s="137"/>
      <c r="I6576" s="134"/>
      <c r="J6576" s="204"/>
      <c r="K6576" s="133"/>
      <c r="L6576" s="134"/>
      <c r="M6576" s="133"/>
      <c r="N6576" s="134"/>
      <c r="O6576" s="134"/>
      <c r="P6576" s="166"/>
      <c r="Q6576" s="164"/>
      <c r="R6576" s="165"/>
      <c r="S6576" s="138"/>
      <c r="T6576" s="138"/>
      <c r="U6576" s="138"/>
      <c r="V6576" s="138"/>
      <c r="W6576" s="166"/>
      <c r="X6576" s="135"/>
      <c r="Y6576" s="418">
        <f t="shared" si="930"/>
        <v>0</v>
      </c>
      <c r="Z6576" s="291">
        <f t="shared" si="931"/>
        <v>0</v>
      </c>
      <c r="AA6576" s="163"/>
      <c r="AB6576" s="177" t="str">
        <f t="shared" si="932"/>
        <v/>
      </c>
      <c r="AC6576" s="283" t="str">
        <f t="shared" si="933"/>
        <v/>
      </c>
      <c r="AD6576" s="283" t="str">
        <f t="shared" si="934"/>
        <v/>
      </c>
      <c r="AE6576" s="163"/>
      <c r="AF6576" s="162"/>
    </row>
    <row r="6577" spans="1:32">
      <c r="A6577" s="134">
        <v>6568</v>
      </c>
      <c r="B6577" s="136"/>
      <c r="C6577" s="146">
        <f t="shared" si="927"/>
        <v>0</v>
      </c>
      <c r="D6577" s="146">
        <f t="shared" si="928"/>
        <v>1</v>
      </c>
      <c r="E6577" s="146">
        <f t="shared" si="929"/>
        <v>1900</v>
      </c>
      <c r="F6577" s="137"/>
      <c r="G6577" s="287"/>
      <c r="H6577" s="137"/>
      <c r="I6577" s="134"/>
      <c r="J6577" s="204"/>
      <c r="K6577" s="133"/>
      <c r="L6577" s="134"/>
      <c r="M6577" s="133"/>
      <c r="N6577" s="134"/>
      <c r="O6577" s="134"/>
      <c r="P6577" s="166"/>
      <c r="Q6577" s="164"/>
      <c r="R6577" s="165"/>
      <c r="S6577" s="138"/>
      <c r="T6577" s="138"/>
      <c r="U6577" s="138"/>
      <c r="V6577" s="138"/>
      <c r="W6577" s="166"/>
      <c r="X6577" s="135"/>
      <c r="Y6577" s="418">
        <f t="shared" si="930"/>
        <v>0</v>
      </c>
      <c r="Z6577" s="291">
        <f t="shared" si="931"/>
        <v>0</v>
      </c>
      <c r="AA6577" s="163"/>
      <c r="AB6577" s="177" t="str">
        <f t="shared" si="932"/>
        <v/>
      </c>
      <c r="AC6577" s="283" t="str">
        <f t="shared" si="933"/>
        <v/>
      </c>
      <c r="AD6577" s="283" t="str">
        <f t="shared" si="934"/>
        <v/>
      </c>
      <c r="AE6577" s="163"/>
      <c r="AF6577" s="162"/>
    </row>
    <row r="6578" spans="1:32">
      <c r="A6578" s="134">
        <v>6569</v>
      </c>
      <c r="B6578" s="136"/>
      <c r="C6578" s="146">
        <f t="shared" si="927"/>
        <v>0</v>
      </c>
      <c r="D6578" s="146">
        <f t="shared" si="928"/>
        <v>1</v>
      </c>
      <c r="E6578" s="146">
        <f t="shared" si="929"/>
        <v>1900</v>
      </c>
      <c r="F6578" s="137"/>
      <c r="G6578" s="287"/>
      <c r="H6578" s="137"/>
      <c r="I6578" s="134"/>
      <c r="J6578" s="204"/>
      <c r="K6578" s="133"/>
      <c r="L6578" s="134"/>
      <c r="M6578" s="133"/>
      <c r="N6578" s="134"/>
      <c r="O6578" s="134"/>
      <c r="P6578" s="166"/>
      <c r="Q6578" s="164"/>
      <c r="R6578" s="165"/>
      <c r="S6578" s="138"/>
      <c r="T6578" s="138"/>
      <c r="U6578" s="138"/>
      <c r="V6578" s="138"/>
      <c r="W6578" s="166"/>
      <c r="X6578" s="135"/>
      <c r="Y6578" s="418">
        <f t="shared" si="930"/>
        <v>0</v>
      </c>
      <c r="Z6578" s="291">
        <f t="shared" si="931"/>
        <v>0</v>
      </c>
      <c r="AA6578" s="163"/>
      <c r="AB6578" s="177" t="str">
        <f t="shared" si="932"/>
        <v/>
      </c>
      <c r="AC6578" s="283" t="str">
        <f t="shared" si="933"/>
        <v/>
      </c>
      <c r="AD6578" s="283" t="str">
        <f t="shared" si="934"/>
        <v/>
      </c>
      <c r="AE6578" s="163"/>
      <c r="AF6578" s="162"/>
    </row>
    <row r="6579" spans="1:32">
      <c r="A6579" s="134">
        <v>6570</v>
      </c>
      <c r="B6579" s="136"/>
      <c r="C6579" s="146">
        <f t="shared" si="927"/>
        <v>0</v>
      </c>
      <c r="D6579" s="146">
        <f t="shared" si="928"/>
        <v>1</v>
      </c>
      <c r="E6579" s="146">
        <f t="shared" si="929"/>
        <v>1900</v>
      </c>
      <c r="F6579" s="137"/>
      <c r="G6579" s="287"/>
      <c r="H6579" s="137"/>
      <c r="I6579" s="134"/>
      <c r="J6579" s="204"/>
      <c r="K6579" s="133"/>
      <c r="L6579" s="134"/>
      <c r="M6579" s="133"/>
      <c r="N6579" s="134"/>
      <c r="O6579" s="134"/>
      <c r="P6579" s="166"/>
      <c r="Q6579" s="164"/>
      <c r="R6579" s="165"/>
      <c r="S6579" s="138"/>
      <c r="T6579" s="138"/>
      <c r="U6579" s="138"/>
      <c r="V6579" s="138"/>
      <c r="W6579" s="166"/>
      <c r="X6579" s="135"/>
      <c r="Y6579" s="418">
        <f t="shared" si="930"/>
        <v>0</v>
      </c>
      <c r="Z6579" s="291">
        <f t="shared" si="931"/>
        <v>0</v>
      </c>
      <c r="AA6579" s="163"/>
      <c r="AB6579" s="177" t="str">
        <f t="shared" si="932"/>
        <v/>
      </c>
      <c r="AC6579" s="283" t="str">
        <f t="shared" si="933"/>
        <v/>
      </c>
      <c r="AD6579" s="283" t="str">
        <f t="shared" si="934"/>
        <v/>
      </c>
      <c r="AE6579" s="163"/>
      <c r="AF6579" s="162"/>
    </row>
    <row r="6580" spans="1:32">
      <c r="A6580" s="134">
        <v>6571</v>
      </c>
      <c r="B6580" s="136"/>
      <c r="C6580" s="146">
        <f t="shared" si="927"/>
        <v>0</v>
      </c>
      <c r="D6580" s="146">
        <f t="shared" si="928"/>
        <v>1</v>
      </c>
      <c r="E6580" s="146">
        <f t="shared" si="929"/>
        <v>1900</v>
      </c>
      <c r="F6580" s="137"/>
      <c r="G6580" s="287"/>
      <c r="H6580" s="137"/>
      <c r="I6580" s="134"/>
      <c r="J6580" s="204"/>
      <c r="K6580" s="133"/>
      <c r="L6580" s="134"/>
      <c r="M6580" s="133"/>
      <c r="N6580" s="134"/>
      <c r="O6580" s="134"/>
      <c r="P6580" s="166"/>
      <c r="Q6580" s="164"/>
      <c r="R6580" s="165"/>
      <c r="S6580" s="138"/>
      <c r="T6580" s="138"/>
      <c r="U6580" s="138"/>
      <c r="V6580" s="138"/>
      <c r="W6580" s="166"/>
      <c r="X6580" s="135"/>
      <c r="Y6580" s="418">
        <f t="shared" si="930"/>
        <v>0</v>
      </c>
      <c r="Z6580" s="291">
        <f t="shared" si="931"/>
        <v>0</v>
      </c>
      <c r="AA6580" s="163"/>
      <c r="AB6580" s="177" t="str">
        <f t="shared" si="932"/>
        <v/>
      </c>
      <c r="AC6580" s="283" t="str">
        <f t="shared" si="933"/>
        <v/>
      </c>
      <c r="AD6580" s="283" t="str">
        <f t="shared" si="934"/>
        <v/>
      </c>
      <c r="AE6580" s="163"/>
      <c r="AF6580" s="162"/>
    </row>
    <row r="6581" spans="1:32">
      <c r="A6581" s="134">
        <v>6572</v>
      </c>
      <c r="B6581" s="136"/>
      <c r="C6581" s="146">
        <f t="shared" si="927"/>
        <v>0</v>
      </c>
      <c r="D6581" s="146">
        <f t="shared" si="928"/>
        <v>1</v>
      </c>
      <c r="E6581" s="146">
        <f t="shared" si="929"/>
        <v>1900</v>
      </c>
      <c r="F6581" s="137"/>
      <c r="G6581" s="287"/>
      <c r="H6581" s="137"/>
      <c r="I6581" s="134"/>
      <c r="J6581" s="204"/>
      <c r="K6581" s="133"/>
      <c r="L6581" s="134"/>
      <c r="M6581" s="133"/>
      <c r="N6581" s="134"/>
      <c r="O6581" s="134"/>
      <c r="P6581" s="166"/>
      <c r="Q6581" s="164"/>
      <c r="R6581" s="165"/>
      <c r="S6581" s="138"/>
      <c r="T6581" s="138"/>
      <c r="U6581" s="138"/>
      <c r="V6581" s="138"/>
      <c r="W6581" s="166"/>
      <c r="X6581" s="135"/>
      <c r="Y6581" s="418">
        <f t="shared" si="930"/>
        <v>0</v>
      </c>
      <c r="Z6581" s="291">
        <f t="shared" si="931"/>
        <v>0</v>
      </c>
      <c r="AA6581" s="163"/>
      <c r="AB6581" s="177" t="str">
        <f t="shared" si="932"/>
        <v/>
      </c>
      <c r="AC6581" s="283" t="str">
        <f t="shared" si="933"/>
        <v/>
      </c>
      <c r="AD6581" s="283" t="str">
        <f t="shared" si="934"/>
        <v/>
      </c>
      <c r="AE6581" s="163"/>
      <c r="AF6581" s="162"/>
    </row>
    <row r="6582" spans="1:32">
      <c r="A6582" s="134">
        <v>6573</v>
      </c>
      <c r="B6582" s="136"/>
      <c r="C6582" s="146">
        <f t="shared" si="927"/>
        <v>0</v>
      </c>
      <c r="D6582" s="146">
        <f t="shared" si="928"/>
        <v>1</v>
      </c>
      <c r="E6582" s="146">
        <f t="shared" si="929"/>
        <v>1900</v>
      </c>
      <c r="F6582" s="137"/>
      <c r="G6582" s="287"/>
      <c r="H6582" s="137"/>
      <c r="I6582" s="134"/>
      <c r="J6582" s="204"/>
      <c r="K6582" s="133"/>
      <c r="L6582" s="134"/>
      <c r="M6582" s="133"/>
      <c r="N6582" s="134"/>
      <c r="O6582" s="134"/>
      <c r="P6582" s="166"/>
      <c r="Q6582" s="164"/>
      <c r="R6582" s="165"/>
      <c r="S6582" s="138"/>
      <c r="T6582" s="138"/>
      <c r="U6582" s="138"/>
      <c r="V6582" s="138"/>
      <c r="W6582" s="166"/>
      <c r="X6582" s="135"/>
      <c r="Y6582" s="418">
        <f t="shared" si="930"/>
        <v>0</v>
      </c>
      <c r="Z6582" s="291">
        <f t="shared" si="931"/>
        <v>0</v>
      </c>
      <c r="AA6582" s="163"/>
      <c r="AB6582" s="177" t="str">
        <f t="shared" si="932"/>
        <v/>
      </c>
      <c r="AC6582" s="283" t="str">
        <f t="shared" si="933"/>
        <v/>
      </c>
      <c r="AD6582" s="283" t="str">
        <f t="shared" si="934"/>
        <v/>
      </c>
      <c r="AE6582" s="163"/>
      <c r="AF6582" s="162"/>
    </row>
    <row r="6583" spans="1:32">
      <c r="A6583" s="134">
        <v>6574</v>
      </c>
      <c r="B6583" s="136"/>
      <c r="C6583" s="146">
        <f t="shared" si="927"/>
        <v>0</v>
      </c>
      <c r="D6583" s="146">
        <f t="shared" si="928"/>
        <v>1</v>
      </c>
      <c r="E6583" s="146">
        <f t="shared" si="929"/>
        <v>1900</v>
      </c>
      <c r="F6583" s="137"/>
      <c r="G6583" s="287"/>
      <c r="H6583" s="137"/>
      <c r="I6583" s="134"/>
      <c r="J6583" s="204"/>
      <c r="K6583" s="133"/>
      <c r="L6583" s="134"/>
      <c r="M6583" s="133"/>
      <c r="N6583" s="134"/>
      <c r="O6583" s="134"/>
      <c r="P6583" s="166"/>
      <c r="Q6583" s="164"/>
      <c r="R6583" s="165"/>
      <c r="S6583" s="138"/>
      <c r="T6583" s="138"/>
      <c r="U6583" s="138"/>
      <c r="V6583" s="138"/>
      <c r="W6583" s="166"/>
      <c r="X6583" s="135"/>
      <c r="Y6583" s="418">
        <f t="shared" si="930"/>
        <v>0</v>
      </c>
      <c r="Z6583" s="291">
        <f t="shared" si="931"/>
        <v>0</v>
      </c>
      <c r="AA6583" s="163"/>
      <c r="AB6583" s="177" t="str">
        <f t="shared" si="932"/>
        <v/>
      </c>
      <c r="AC6583" s="283" t="str">
        <f t="shared" si="933"/>
        <v/>
      </c>
      <c r="AD6583" s="283" t="str">
        <f t="shared" si="934"/>
        <v/>
      </c>
      <c r="AE6583" s="163"/>
      <c r="AF6583" s="162"/>
    </row>
    <row r="6584" spans="1:32">
      <c r="A6584" s="134">
        <v>6575</v>
      </c>
      <c r="B6584" s="136"/>
      <c r="C6584" s="146">
        <f t="shared" si="927"/>
        <v>0</v>
      </c>
      <c r="D6584" s="146">
        <f t="shared" si="928"/>
        <v>1</v>
      </c>
      <c r="E6584" s="146">
        <f t="shared" si="929"/>
        <v>1900</v>
      </c>
      <c r="F6584" s="137"/>
      <c r="G6584" s="287"/>
      <c r="H6584" s="137"/>
      <c r="I6584" s="134"/>
      <c r="J6584" s="204"/>
      <c r="K6584" s="133"/>
      <c r="L6584" s="134"/>
      <c r="M6584" s="133"/>
      <c r="N6584" s="134"/>
      <c r="O6584" s="134"/>
      <c r="P6584" s="166"/>
      <c r="Q6584" s="164"/>
      <c r="R6584" s="165"/>
      <c r="S6584" s="138"/>
      <c r="T6584" s="138"/>
      <c r="U6584" s="138"/>
      <c r="V6584" s="138"/>
      <c r="W6584" s="166"/>
      <c r="X6584" s="135"/>
      <c r="Y6584" s="418">
        <f t="shared" si="930"/>
        <v>0</v>
      </c>
      <c r="Z6584" s="291">
        <f t="shared" si="931"/>
        <v>0</v>
      </c>
      <c r="AA6584" s="163"/>
      <c r="AB6584" s="177" t="str">
        <f t="shared" si="932"/>
        <v/>
      </c>
      <c r="AC6584" s="283" t="str">
        <f t="shared" si="933"/>
        <v/>
      </c>
      <c r="AD6584" s="283" t="str">
        <f t="shared" si="934"/>
        <v/>
      </c>
      <c r="AE6584" s="163"/>
      <c r="AF6584" s="162"/>
    </row>
    <row r="6585" spans="1:32">
      <c r="A6585" s="134">
        <v>6576</v>
      </c>
      <c r="B6585" s="136"/>
      <c r="C6585" s="146">
        <f t="shared" si="927"/>
        <v>0</v>
      </c>
      <c r="D6585" s="146">
        <f t="shared" si="928"/>
        <v>1</v>
      </c>
      <c r="E6585" s="146">
        <f t="shared" si="929"/>
        <v>1900</v>
      </c>
      <c r="F6585" s="137"/>
      <c r="G6585" s="287"/>
      <c r="H6585" s="137"/>
      <c r="I6585" s="134"/>
      <c r="J6585" s="204"/>
      <c r="K6585" s="133"/>
      <c r="L6585" s="134"/>
      <c r="M6585" s="133"/>
      <c r="N6585" s="134"/>
      <c r="O6585" s="134"/>
      <c r="P6585" s="166"/>
      <c r="Q6585" s="164"/>
      <c r="R6585" s="165"/>
      <c r="S6585" s="138"/>
      <c r="T6585" s="138"/>
      <c r="U6585" s="138"/>
      <c r="V6585" s="138"/>
      <c r="W6585" s="166"/>
      <c r="X6585" s="135"/>
      <c r="Y6585" s="418">
        <f t="shared" si="930"/>
        <v>0</v>
      </c>
      <c r="Z6585" s="291">
        <f t="shared" si="931"/>
        <v>0</v>
      </c>
      <c r="AA6585" s="163"/>
      <c r="AB6585" s="177" t="str">
        <f t="shared" si="932"/>
        <v/>
      </c>
      <c r="AC6585" s="283" t="str">
        <f t="shared" si="933"/>
        <v/>
      </c>
      <c r="AD6585" s="283" t="str">
        <f t="shared" si="934"/>
        <v/>
      </c>
      <c r="AE6585" s="163"/>
      <c r="AF6585" s="162"/>
    </row>
    <row r="6586" spans="1:32">
      <c r="A6586" s="134">
        <v>6577</v>
      </c>
      <c r="B6586" s="136"/>
      <c r="C6586" s="146">
        <f t="shared" si="927"/>
        <v>0</v>
      </c>
      <c r="D6586" s="146">
        <f t="shared" si="928"/>
        <v>1</v>
      </c>
      <c r="E6586" s="146">
        <f t="shared" si="929"/>
        <v>1900</v>
      </c>
      <c r="F6586" s="137"/>
      <c r="G6586" s="287"/>
      <c r="H6586" s="137"/>
      <c r="I6586" s="134"/>
      <c r="J6586" s="204"/>
      <c r="K6586" s="133"/>
      <c r="L6586" s="134"/>
      <c r="M6586" s="133"/>
      <c r="N6586" s="134"/>
      <c r="O6586" s="134"/>
      <c r="P6586" s="166"/>
      <c r="Q6586" s="164"/>
      <c r="R6586" s="165"/>
      <c r="S6586" s="138"/>
      <c r="T6586" s="138"/>
      <c r="U6586" s="138"/>
      <c r="V6586" s="138"/>
      <c r="W6586" s="166"/>
      <c r="X6586" s="135"/>
      <c r="Y6586" s="418">
        <f t="shared" si="930"/>
        <v>0</v>
      </c>
      <c r="Z6586" s="291">
        <f t="shared" si="931"/>
        <v>0</v>
      </c>
      <c r="AA6586" s="163"/>
      <c r="AB6586" s="177" t="str">
        <f t="shared" si="932"/>
        <v/>
      </c>
      <c r="AC6586" s="283" t="str">
        <f t="shared" si="933"/>
        <v/>
      </c>
      <c r="AD6586" s="283" t="str">
        <f t="shared" si="934"/>
        <v/>
      </c>
      <c r="AE6586" s="163"/>
      <c r="AF6586" s="162"/>
    </row>
    <row r="6587" spans="1:32">
      <c r="A6587" s="134">
        <v>6578</v>
      </c>
      <c r="B6587" s="136"/>
      <c r="C6587" s="146">
        <f t="shared" si="927"/>
        <v>0</v>
      </c>
      <c r="D6587" s="146">
        <f t="shared" si="928"/>
        <v>1</v>
      </c>
      <c r="E6587" s="146">
        <f t="shared" si="929"/>
        <v>1900</v>
      </c>
      <c r="F6587" s="137"/>
      <c r="G6587" s="287"/>
      <c r="H6587" s="137"/>
      <c r="I6587" s="134"/>
      <c r="J6587" s="204"/>
      <c r="K6587" s="133"/>
      <c r="L6587" s="134"/>
      <c r="M6587" s="133"/>
      <c r="N6587" s="134"/>
      <c r="O6587" s="134"/>
      <c r="P6587" s="166"/>
      <c r="Q6587" s="164"/>
      <c r="R6587" s="165"/>
      <c r="S6587" s="138"/>
      <c r="T6587" s="138"/>
      <c r="U6587" s="138"/>
      <c r="V6587" s="138"/>
      <c r="W6587" s="166"/>
      <c r="X6587" s="135"/>
      <c r="Y6587" s="418">
        <f t="shared" si="930"/>
        <v>0</v>
      </c>
      <c r="Z6587" s="291">
        <f t="shared" si="931"/>
        <v>0</v>
      </c>
      <c r="AA6587" s="163"/>
      <c r="AB6587" s="177" t="str">
        <f t="shared" si="932"/>
        <v/>
      </c>
      <c r="AC6587" s="283" t="str">
        <f t="shared" si="933"/>
        <v/>
      </c>
      <c r="AD6587" s="283" t="str">
        <f t="shared" si="934"/>
        <v/>
      </c>
      <c r="AE6587" s="163"/>
      <c r="AF6587" s="162"/>
    </row>
    <row r="6588" spans="1:32">
      <c r="A6588" s="134">
        <v>6579</v>
      </c>
      <c r="B6588" s="136"/>
      <c r="C6588" s="146">
        <f t="shared" si="927"/>
        <v>0</v>
      </c>
      <c r="D6588" s="146">
        <f t="shared" si="928"/>
        <v>1</v>
      </c>
      <c r="E6588" s="146">
        <f t="shared" si="929"/>
        <v>1900</v>
      </c>
      <c r="F6588" s="137"/>
      <c r="G6588" s="287"/>
      <c r="H6588" s="137"/>
      <c r="I6588" s="134"/>
      <c r="J6588" s="204"/>
      <c r="K6588" s="133"/>
      <c r="L6588" s="134"/>
      <c r="M6588" s="133"/>
      <c r="N6588" s="134"/>
      <c r="O6588" s="134"/>
      <c r="P6588" s="166"/>
      <c r="Q6588" s="164"/>
      <c r="R6588" s="165"/>
      <c r="S6588" s="138"/>
      <c r="T6588" s="138"/>
      <c r="U6588" s="138"/>
      <c r="V6588" s="138"/>
      <c r="W6588" s="166"/>
      <c r="X6588" s="135"/>
      <c r="Y6588" s="418">
        <f t="shared" si="930"/>
        <v>0</v>
      </c>
      <c r="Z6588" s="291">
        <f t="shared" si="931"/>
        <v>0</v>
      </c>
      <c r="AA6588" s="163"/>
      <c r="AB6588" s="177" t="str">
        <f t="shared" si="932"/>
        <v/>
      </c>
      <c r="AC6588" s="283" t="str">
        <f t="shared" si="933"/>
        <v/>
      </c>
      <c r="AD6588" s="283" t="str">
        <f t="shared" si="934"/>
        <v/>
      </c>
      <c r="AE6588" s="163"/>
      <c r="AF6588" s="162"/>
    </row>
    <row r="6589" spans="1:32">
      <c r="A6589" s="134">
        <v>6580</v>
      </c>
      <c r="B6589" s="136"/>
      <c r="C6589" s="146">
        <f t="shared" si="927"/>
        <v>0</v>
      </c>
      <c r="D6589" s="146">
        <f t="shared" si="928"/>
        <v>1</v>
      </c>
      <c r="E6589" s="146">
        <f t="shared" si="929"/>
        <v>1900</v>
      </c>
      <c r="F6589" s="137"/>
      <c r="G6589" s="287"/>
      <c r="H6589" s="137"/>
      <c r="I6589" s="134"/>
      <c r="J6589" s="204"/>
      <c r="K6589" s="133"/>
      <c r="L6589" s="134"/>
      <c r="M6589" s="133"/>
      <c r="N6589" s="134"/>
      <c r="O6589" s="134"/>
      <c r="P6589" s="166"/>
      <c r="Q6589" s="164"/>
      <c r="R6589" s="165"/>
      <c r="S6589" s="138"/>
      <c r="T6589" s="138"/>
      <c r="U6589" s="138"/>
      <c r="V6589" s="138"/>
      <c r="W6589" s="166"/>
      <c r="X6589" s="135"/>
      <c r="Y6589" s="418">
        <f t="shared" si="930"/>
        <v>0</v>
      </c>
      <c r="Z6589" s="291">
        <f t="shared" si="931"/>
        <v>0</v>
      </c>
      <c r="AA6589" s="163"/>
      <c r="AB6589" s="177" t="str">
        <f t="shared" si="932"/>
        <v/>
      </c>
      <c r="AC6589" s="283" t="str">
        <f t="shared" si="933"/>
        <v/>
      </c>
      <c r="AD6589" s="283" t="str">
        <f t="shared" si="934"/>
        <v/>
      </c>
      <c r="AE6589" s="163"/>
      <c r="AF6589" s="162"/>
    </row>
    <row r="6590" spans="1:32">
      <c r="A6590" s="134">
        <v>6581</v>
      </c>
      <c r="B6590" s="136"/>
      <c r="C6590" s="146">
        <f t="shared" si="927"/>
        <v>0</v>
      </c>
      <c r="D6590" s="146">
        <f t="shared" si="928"/>
        <v>1</v>
      </c>
      <c r="E6590" s="146">
        <f t="shared" si="929"/>
        <v>1900</v>
      </c>
      <c r="F6590" s="137"/>
      <c r="G6590" s="287"/>
      <c r="H6590" s="137"/>
      <c r="I6590" s="134"/>
      <c r="J6590" s="204"/>
      <c r="K6590" s="133"/>
      <c r="L6590" s="134"/>
      <c r="M6590" s="133"/>
      <c r="N6590" s="134"/>
      <c r="O6590" s="134"/>
      <c r="P6590" s="166"/>
      <c r="Q6590" s="164"/>
      <c r="R6590" s="165"/>
      <c r="S6590" s="138"/>
      <c r="T6590" s="138"/>
      <c r="U6590" s="138"/>
      <c r="V6590" s="138"/>
      <c r="W6590" s="166"/>
      <c r="X6590" s="135"/>
      <c r="Y6590" s="418">
        <f t="shared" si="930"/>
        <v>0</v>
      </c>
      <c r="Z6590" s="291">
        <f t="shared" si="931"/>
        <v>0</v>
      </c>
      <c r="AA6590" s="163"/>
      <c r="AB6590" s="177" t="str">
        <f t="shared" si="932"/>
        <v/>
      </c>
      <c r="AC6590" s="283" t="str">
        <f t="shared" si="933"/>
        <v/>
      </c>
      <c r="AD6590" s="283" t="str">
        <f t="shared" si="934"/>
        <v/>
      </c>
      <c r="AE6590" s="163"/>
      <c r="AF6590" s="162"/>
    </row>
    <row r="6591" spans="1:32">
      <c r="A6591" s="134">
        <v>6582</v>
      </c>
      <c r="B6591" s="136"/>
      <c r="C6591" s="146">
        <f t="shared" si="927"/>
        <v>0</v>
      </c>
      <c r="D6591" s="146">
        <f t="shared" si="928"/>
        <v>1</v>
      </c>
      <c r="E6591" s="146">
        <f t="shared" si="929"/>
        <v>1900</v>
      </c>
      <c r="F6591" s="137"/>
      <c r="G6591" s="287"/>
      <c r="H6591" s="137"/>
      <c r="I6591" s="134"/>
      <c r="J6591" s="204"/>
      <c r="K6591" s="133"/>
      <c r="L6591" s="134"/>
      <c r="M6591" s="133"/>
      <c r="N6591" s="134"/>
      <c r="O6591" s="134"/>
      <c r="P6591" s="166"/>
      <c r="Q6591" s="164"/>
      <c r="R6591" s="165"/>
      <c r="S6591" s="138"/>
      <c r="T6591" s="138"/>
      <c r="U6591" s="138"/>
      <c r="V6591" s="138"/>
      <c r="W6591" s="166"/>
      <c r="X6591" s="135"/>
      <c r="Y6591" s="418">
        <f t="shared" si="930"/>
        <v>0</v>
      </c>
      <c r="Z6591" s="291">
        <f t="shared" si="931"/>
        <v>0</v>
      </c>
      <c r="AA6591" s="163"/>
      <c r="AB6591" s="177" t="str">
        <f t="shared" si="932"/>
        <v/>
      </c>
      <c r="AC6591" s="283" t="str">
        <f t="shared" si="933"/>
        <v/>
      </c>
      <c r="AD6591" s="283" t="str">
        <f t="shared" si="934"/>
        <v/>
      </c>
      <c r="AE6591" s="163"/>
      <c r="AF6591" s="162"/>
    </row>
    <row r="6592" spans="1:32">
      <c r="A6592" s="134">
        <v>6583</v>
      </c>
      <c r="B6592" s="136"/>
      <c r="C6592" s="146">
        <f t="shared" si="927"/>
        <v>0</v>
      </c>
      <c r="D6592" s="146">
        <f t="shared" si="928"/>
        <v>1</v>
      </c>
      <c r="E6592" s="146">
        <f t="shared" si="929"/>
        <v>1900</v>
      </c>
      <c r="F6592" s="137"/>
      <c r="G6592" s="287"/>
      <c r="H6592" s="137"/>
      <c r="I6592" s="134"/>
      <c r="J6592" s="204"/>
      <c r="K6592" s="133"/>
      <c r="L6592" s="134"/>
      <c r="M6592" s="133"/>
      <c r="N6592" s="134"/>
      <c r="O6592" s="134"/>
      <c r="P6592" s="166"/>
      <c r="Q6592" s="164"/>
      <c r="R6592" s="165"/>
      <c r="S6592" s="138"/>
      <c r="T6592" s="138"/>
      <c r="U6592" s="138"/>
      <c r="V6592" s="138"/>
      <c r="W6592" s="166"/>
      <c r="X6592" s="135"/>
      <c r="Y6592" s="418">
        <f t="shared" si="930"/>
        <v>0</v>
      </c>
      <c r="Z6592" s="291">
        <f t="shared" si="931"/>
        <v>0</v>
      </c>
      <c r="AA6592" s="163"/>
      <c r="AB6592" s="177" t="str">
        <f t="shared" si="932"/>
        <v/>
      </c>
      <c r="AC6592" s="283" t="str">
        <f t="shared" si="933"/>
        <v/>
      </c>
      <c r="AD6592" s="283" t="str">
        <f t="shared" si="934"/>
        <v/>
      </c>
      <c r="AE6592" s="163"/>
      <c r="AF6592" s="162"/>
    </row>
    <row r="6593" spans="1:32">
      <c r="A6593" s="134">
        <v>6584</v>
      </c>
      <c r="B6593" s="136"/>
      <c r="C6593" s="146">
        <f t="shared" si="927"/>
        <v>0</v>
      </c>
      <c r="D6593" s="146">
        <f t="shared" si="928"/>
        <v>1</v>
      </c>
      <c r="E6593" s="146">
        <f t="shared" si="929"/>
        <v>1900</v>
      </c>
      <c r="F6593" s="137"/>
      <c r="G6593" s="287"/>
      <c r="H6593" s="137"/>
      <c r="I6593" s="134"/>
      <c r="J6593" s="204"/>
      <c r="K6593" s="133"/>
      <c r="L6593" s="134"/>
      <c r="M6593" s="133"/>
      <c r="N6593" s="134"/>
      <c r="O6593" s="134"/>
      <c r="P6593" s="166"/>
      <c r="Q6593" s="164"/>
      <c r="R6593" s="165"/>
      <c r="S6593" s="138"/>
      <c r="T6593" s="138"/>
      <c r="U6593" s="138"/>
      <c r="V6593" s="138"/>
      <c r="W6593" s="166"/>
      <c r="X6593" s="135"/>
      <c r="Y6593" s="418">
        <f t="shared" si="930"/>
        <v>0</v>
      </c>
      <c r="Z6593" s="291">
        <f t="shared" si="931"/>
        <v>0</v>
      </c>
      <c r="AA6593" s="163"/>
      <c r="AB6593" s="177" t="str">
        <f t="shared" si="932"/>
        <v/>
      </c>
      <c r="AC6593" s="283" t="str">
        <f t="shared" si="933"/>
        <v/>
      </c>
      <c r="AD6593" s="283" t="str">
        <f t="shared" si="934"/>
        <v/>
      </c>
      <c r="AE6593" s="163"/>
      <c r="AF6593" s="162"/>
    </row>
    <row r="6594" spans="1:32">
      <c r="A6594" s="134">
        <v>6585</v>
      </c>
      <c r="B6594" s="136"/>
      <c r="C6594" s="146">
        <f t="shared" si="927"/>
        <v>0</v>
      </c>
      <c r="D6594" s="146">
        <f t="shared" si="928"/>
        <v>1</v>
      </c>
      <c r="E6594" s="146">
        <f t="shared" si="929"/>
        <v>1900</v>
      </c>
      <c r="F6594" s="137"/>
      <c r="G6594" s="287"/>
      <c r="H6594" s="137"/>
      <c r="I6594" s="134"/>
      <c r="J6594" s="204"/>
      <c r="K6594" s="133"/>
      <c r="L6594" s="134"/>
      <c r="M6594" s="133"/>
      <c r="N6594" s="134"/>
      <c r="O6594" s="134"/>
      <c r="P6594" s="166"/>
      <c r="Q6594" s="164"/>
      <c r="R6594" s="165"/>
      <c r="S6594" s="138"/>
      <c r="T6594" s="138"/>
      <c r="U6594" s="138"/>
      <c r="V6594" s="138"/>
      <c r="W6594" s="166"/>
      <c r="X6594" s="135"/>
      <c r="Y6594" s="418">
        <f t="shared" si="930"/>
        <v>0</v>
      </c>
      <c r="Z6594" s="291">
        <f t="shared" si="931"/>
        <v>0</v>
      </c>
      <c r="AA6594" s="163"/>
      <c r="AB6594" s="177" t="str">
        <f t="shared" si="932"/>
        <v/>
      </c>
      <c r="AC6594" s="283" t="str">
        <f t="shared" si="933"/>
        <v/>
      </c>
      <c r="AD6594" s="283" t="str">
        <f t="shared" si="934"/>
        <v/>
      </c>
      <c r="AE6594" s="163"/>
      <c r="AF6594" s="162"/>
    </row>
    <row r="6595" spans="1:32">
      <c r="A6595" s="134">
        <v>6586</v>
      </c>
      <c r="B6595" s="136"/>
      <c r="C6595" s="146">
        <f t="shared" si="927"/>
        <v>0</v>
      </c>
      <c r="D6595" s="146">
        <f t="shared" si="928"/>
        <v>1</v>
      </c>
      <c r="E6595" s="146">
        <f t="shared" si="929"/>
        <v>1900</v>
      </c>
      <c r="F6595" s="137"/>
      <c r="G6595" s="287"/>
      <c r="H6595" s="137"/>
      <c r="I6595" s="134"/>
      <c r="J6595" s="204"/>
      <c r="K6595" s="133"/>
      <c r="L6595" s="134"/>
      <c r="M6595" s="133"/>
      <c r="N6595" s="134"/>
      <c r="O6595" s="134"/>
      <c r="P6595" s="166"/>
      <c r="Q6595" s="164"/>
      <c r="R6595" s="165"/>
      <c r="S6595" s="138"/>
      <c r="T6595" s="138"/>
      <c r="U6595" s="138"/>
      <c r="V6595" s="138"/>
      <c r="W6595" s="166"/>
      <c r="X6595" s="135"/>
      <c r="Y6595" s="418">
        <f t="shared" si="930"/>
        <v>0</v>
      </c>
      <c r="Z6595" s="291">
        <f t="shared" si="931"/>
        <v>0</v>
      </c>
      <c r="AA6595" s="163"/>
      <c r="AB6595" s="177" t="str">
        <f t="shared" si="932"/>
        <v/>
      </c>
      <c r="AC6595" s="283" t="str">
        <f t="shared" si="933"/>
        <v/>
      </c>
      <c r="AD6595" s="283" t="str">
        <f t="shared" si="934"/>
        <v/>
      </c>
      <c r="AE6595" s="163"/>
      <c r="AF6595" s="162"/>
    </row>
    <row r="6596" spans="1:32">
      <c r="A6596" s="134">
        <v>6587</v>
      </c>
      <c r="B6596" s="136"/>
      <c r="C6596" s="146">
        <f t="shared" si="927"/>
        <v>0</v>
      </c>
      <c r="D6596" s="146">
        <f t="shared" si="928"/>
        <v>1</v>
      </c>
      <c r="E6596" s="146">
        <f t="shared" si="929"/>
        <v>1900</v>
      </c>
      <c r="F6596" s="137"/>
      <c r="G6596" s="287"/>
      <c r="H6596" s="137"/>
      <c r="I6596" s="134"/>
      <c r="J6596" s="204"/>
      <c r="K6596" s="133"/>
      <c r="L6596" s="134"/>
      <c r="M6596" s="133"/>
      <c r="N6596" s="134"/>
      <c r="O6596" s="134"/>
      <c r="P6596" s="166"/>
      <c r="Q6596" s="164"/>
      <c r="R6596" s="165"/>
      <c r="S6596" s="138"/>
      <c r="T6596" s="138"/>
      <c r="U6596" s="138"/>
      <c r="V6596" s="138"/>
      <c r="W6596" s="166"/>
      <c r="X6596" s="135"/>
      <c r="Y6596" s="418">
        <f t="shared" si="930"/>
        <v>0</v>
      </c>
      <c r="Z6596" s="291">
        <f t="shared" si="931"/>
        <v>0</v>
      </c>
      <c r="AA6596" s="163"/>
      <c r="AB6596" s="177" t="str">
        <f t="shared" si="932"/>
        <v/>
      </c>
      <c r="AC6596" s="283" t="str">
        <f t="shared" si="933"/>
        <v/>
      </c>
      <c r="AD6596" s="283" t="str">
        <f t="shared" si="934"/>
        <v/>
      </c>
      <c r="AE6596" s="163"/>
      <c r="AF6596" s="162"/>
    </row>
    <row r="6597" spans="1:32">
      <c r="A6597" s="134">
        <v>6588</v>
      </c>
      <c r="B6597" s="136"/>
      <c r="C6597" s="146">
        <f t="shared" si="927"/>
        <v>0</v>
      </c>
      <c r="D6597" s="146">
        <f t="shared" si="928"/>
        <v>1</v>
      </c>
      <c r="E6597" s="146">
        <f t="shared" si="929"/>
        <v>1900</v>
      </c>
      <c r="F6597" s="137"/>
      <c r="G6597" s="287"/>
      <c r="H6597" s="137"/>
      <c r="I6597" s="134"/>
      <c r="J6597" s="204"/>
      <c r="K6597" s="133"/>
      <c r="L6597" s="134"/>
      <c r="M6597" s="133"/>
      <c r="N6597" s="134"/>
      <c r="O6597" s="134"/>
      <c r="P6597" s="166"/>
      <c r="Q6597" s="164"/>
      <c r="R6597" s="165"/>
      <c r="S6597" s="138"/>
      <c r="T6597" s="138"/>
      <c r="U6597" s="138"/>
      <c r="V6597" s="138"/>
      <c r="W6597" s="166"/>
      <c r="X6597" s="135"/>
      <c r="Y6597" s="418">
        <f t="shared" si="930"/>
        <v>0</v>
      </c>
      <c r="Z6597" s="291">
        <f t="shared" si="931"/>
        <v>0</v>
      </c>
      <c r="AA6597" s="163"/>
      <c r="AB6597" s="177" t="str">
        <f t="shared" si="932"/>
        <v/>
      </c>
      <c r="AC6597" s="283" t="str">
        <f t="shared" si="933"/>
        <v/>
      </c>
      <c r="AD6597" s="283" t="str">
        <f t="shared" si="934"/>
        <v/>
      </c>
      <c r="AE6597" s="163"/>
      <c r="AF6597" s="162"/>
    </row>
    <row r="6598" spans="1:32">
      <c r="A6598" s="134">
        <v>6589</v>
      </c>
      <c r="B6598" s="136"/>
      <c r="C6598" s="146">
        <f t="shared" si="927"/>
        <v>0</v>
      </c>
      <c r="D6598" s="146">
        <f t="shared" si="928"/>
        <v>1</v>
      </c>
      <c r="E6598" s="146">
        <f t="shared" si="929"/>
        <v>1900</v>
      </c>
      <c r="F6598" s="137"/>
      <c r="G6598" s="287"/>
      <c r="H6598" s="137"/>
      <c r="I6598" s="134"/>
      <c r="J6598" s="204"/>
      <c r="K6598" s="133"/>
      <c r="L6598" s="134"/>
      <c r="M6598" s="133"/>
      <c r="N6598" s="134"/>
      <c r="O6598" s="134"/>
      <c r="P6598" s="166"/>
      <c r="Q6598" s="164"/>
      <c r="R6598" s="165"/>
      <c r="S6598" s="138"/>
      <c r="T6598" s="138"/>
      <c r="U6598" s="138"/>
      <c r="V6598" s="138"/>
      <c r="W6598" s="166"/>
      <c r="X6598" s="135"/>
      <c r="Y6598" s="418">
        <f t="shared" si="930"/>
        <v>0</v>
      </c>
      <c r="Z6598" s="291">
        <f t="shared" si="931"/>
        <v>0</v>
      </c>
      <c r="AA6598" s="163"/>
      <c r="AB6598" s="177" t="str">
        <f t="shared" si="932"/>
        <v/>
      </c>
      <c r="AC6598" s="283" t="str">
        <f t="shared" si="933"/>
        <v/>
      </c>
      <c r="AD6598" s="283" t="str">
        <f t="shared" si="934"/>
        <v/>
      </c>
      <c r="AE6598" s="163"/>
      <c r="AF6598" s="162"/>
    </row>
    <row r="6599" spans="1:32">
      <c r="A6599" s="134">
        <v>6590</v>
      </c>
      <c r="B6599" s="136"/>
      <c r="C6599" s="146">
        <f t="shared" si="927"/>
        <v>0</v>
      </c>
      <c r="D6599" s="146">
        <f t="shared" si="928"/>
        <v>1</v>
      </c>
      <c r="E6599" s="146">
        <f t="shared" si="929"/>
        <v>1900</v>
      </c>
      <c r="F6599" s="137"/>
      <c r="G6599" s="287"/>
      <c r="H6599" s="137"/>
      <c r="I6599" s="134"/>
      <c r="J6599" s="204"/>
      <c r="K6599" s="133"/>
      <c r="L6599" s="134"/>
      <c r="M6599" s="133"/>
      <c r="N6599" s="134"/>
      <c r="O6599" s="134"/>
      <c r="P6599" s="166"/>
      <c r="Q6599" s="164"/>
      <c r="R6599" s="165"/>
      <c r="S6599" s="138"/>
      <c r="T6599" s="138"/>
      <c r="U6599" s="138"/>
      <c r="V6599" s="138"/>
      <c r="W6599" s="166"/>
      <c r="X6599" s="135"/>
      <c r="Y6599" s="418">
        <f t="shared" si="930"/>
        <v>0</v>
      </c>
      <c r="Z6599" s="291">
        <f t="shared" si="931"/>
        <v>0</v>
      </c>
      <c r="AA6599" s="163"/>
      <c r="AB6599" s="177" t="str">
        <f t="shared" si="932"/>
        <v/>
      </c>
      <c r="AC6599" s="283" t="str">
        <f t="shared" si="933"/>
        <v/>
      </c>
      <c r="AD6599" s="283" t="str">
        <f t="shared" si="934"/>
        <v/>
      </c>
      <c r="AE6599" s="163"/>
      <c r="AF6599" s="162"/>
    </row>
    <row r="6600" spans="1:32">
      <c r="A6600" s="134">
        <v>6591</v>
      </c>
      <c r="B6600" s="136"/>
      <c r="C6600" s="146">
        <f t="shared" si="927"/>
        <v>0</v>
      </c>
      <c r="D6600" s="146">
        <f t="shared" si="928"/>
        <v>1</v>
      </c>
      <c r="E6600" s="146">
        <f t="shared" si="929"/>
        <v>1900</v>
      </c>
      <c r="F6600" s="137"/>
      <c r="G6600" s="287"/>
      <c r="H6600" s="137"/>
      <c r="I6600" s="134"/>
      <c r="J6600" s="204"/>
      <c r="K6600" s="133"/>
      <c r="L6600" s="134"/>
      <c r="M6600" s="133"/>
      <c r="N6600" s="134"/>
      <c r="O6600" s="134"/>
      <c r="P6600" s="166"/>
      <c r="Q6600" s="164"/>
      <c r="R6600" s="165"/>
      <c r="S6600" s="138"/>
      <c r="T6600" s="138"/>
      <c r="U6600" s="138"/>
      <c r="V6600" s="138"/>
      <c r="W6600" s="166"/>
      <c r="X6600" s="135"/>
      <c r="Y6600" s="418">
        <f t="shared" si="930"/>
        <v>0</v>
      </c>
      <c r="Z6600" s="291">
        <f t="shared" si="931"/>
        <v>0</v>
      </c>
      <c r="AA6600" s="163"/>
      <c r="AB6600" s="177" t="str">
        <f t="shared" si="932"/>
        <v/>
      </c>
      <c r="AC6600" s="283" t="str">
        <f t="shared" si="933"/>
        <v/>
      </c>
      <c r="AD6600" s="283" t="str">
        <f t="shared" si="934"/>
        <v/>
      </c>
      <c r="AE6600" s="163"/>
      <c r="AF6600" s="162"/>
    </row>
    <row r="6601" spans="1:32">
      <c r="A6601" s="134">
        <v>6592</v>
      </c>
      <c r="B6601" s="136"/>
      <c r="C6601" s="146">
        <f t="shared" si="927"/>
        <v>0</v>
      </c>
      <c r="D6601" s="146">
        <f t="shared" si="928"/>
        <v>1</v>
      </c>
      <c r="E6601" s="146">
        <f t="shared" si="929"/>
        <v>1900</v>
      </c>
      <c r="F6601" s="137"/>
      <c r="G6601" s="287"/>
      <c r="H6601" s="137"/>
      <c r="I6601" s="134"/>
      <c r="J6601" s="204"/>
      <c r="K6601" s="133"/>
      <c r="L6601" s="134"/>
      <c r="M6601" s="133"/>
      <c r="N6601" s="134"/>
      <c r="O6601" s="134"/>
      <c r="P6601" s="166"/>
      <c r="Q6601" s="164"/>
      <c r="R6601" s="165"/>
      <c r="S6601" s="138"/>
      <c r="T6601" s="138"/>
      <c r="U6601" s="138"/>
      <c r="V6601" s="138"/>
      <c r="W6601" s="166"/>
      <c r="X6601" s="135"/>
      <c r="Y6601" s="418">
        <f t="shared" si="930"/>
        <v>0</v>
      </c>
      <c r="Z6601" s="291">
        <f t="shared" si="931"/>
        <v>0</v>
      </c>
      <c r="AA6601" s="163"/>
      <c r="AB6601" s="177" t="str">
        <f t="shared" si="932"/>
        <v/>
      </c>
      <c r="AC6601" s="283" t="str">
        <f t="shared" si="933"/>
        <v/>
      </c>
      <c r="AD6601" s="283" t="str">
        <f t="shared" si="934"/>
        <v/>
      </c>
      <c r="AE6601" s="163"/>
      <c r="AF6601" s="162"/>
    </row>
    <row r="6602" spans="1:32">
      <c r="A6602" s="134">
        <v>6593</v>
      </c>
      <c r="B6602" s="136"/>
      <c r="C6602" s="146">
        <f t="shared" si="927"/>
        <v>0</v>
      </c>
      <c r="D6602" s="146">
        <f t="shared" si="928"/>
        <v>1</v>
      </c>
      <c r="E6602" s="146">
        <f t="shared" si="929"/>
        <v>1900</v>
      </c>
      <c r="F6602" s="137"/>
      <c r="G6602" s="287"/>
      <c r="H6602" s="137"/>
      <c r="I6602" s="134"/>
      <c r="J6602" s="204"/>
      <c r="K6602" s="133"/>
      <c r="L6602" s="134"/>
      <c r="M6602" s="133"/>
      <c r="N6602" s="134"/>
      <c r="O6602" s="134"/>
      <c r="P6602" s="166"/>
      <c r="Q6602" s="164"/>
      <c r="R6602" s="165"/>
      <c r="S6602" s="138"/>
      <c r="T6602" s="138"/>
      <c r="U6602" s="138"/>
      <c r="V6602" s="138"/>
      <c r="W6602" s="166"/>
      <c r="X6602" s="135"/>
      <c r="Y6602" s="418">
        <f t="shared" si="930"/>
        <v>0</v>
      </c>
      <c r="Z6602" s="291">
        <f t="shared" si="931"/>
        <v>0</v>
      </c>
      <c r="AA6602" s="163"/>
      <c r="AB6602" s="177" t="str">
        <f t="shared" si="932"/>
        <v/>
      </c>
      <c r="AC6602" s="283" t="str">
        <f t="shared" si="933"/>
        <v/>
      </c>
      <c r="AD6602" s="283" t="str">
        <f t="shared" si="934"/>
        <v/>
      </c>
      <c r="AE6602" s="163"/>
      <c r="AF6602" s="162"/>
    </row>
    <row r="6603" spans="1:32">
      <c r="A6603" s="134">
        <v>6594</v>
      </c>
      <c r="B6603" s="136"/>
      <c r="C6603" s="146">
        <f t="shared" ref="C6603:C6666" si="935">DAY(B6603)</f>
        <v>0</v>
      </c>
      <c r="D6603" s="146">
        <f t="shared" ref="D6603:D6666" si="936">MONTH(B6603)</f>
        <v>1</v>
      </c>
      <c r="E6603" s="146">
        <f t="shared" ref="E6603:E6666" si="937">YEAR(B6603)</f>
        <v>1900</v>
      </c>
      <c r="F6603" s="137"/>
      <c r="G6603" s="287"/>
      <c r="H6603" s="137"/>
      <c r="I6603" s="134"/>
      <c r="J6603" s="204"/>
      <c r="K6603" s="133"/>
      <c r="L6603" s="134"/>
      <c r="M6603" s="133"/>
      <c r="N6603" s="134"/>
      <c r="O6603" s="134"/>
      <c r="P6603" s="166"/>
      <c r="Q6603" s="164"/>
      <c r="R6603" s="165"/>
      <c r="S6603" s="138"/>
      <c r="T6603" s="138"/>
      <c r="U6603" s="138"/>
      <c r="V6603" s="138"/>
      <c r="W6603" s="166"/>
      <c r="X6603" s="135"/>
      <c r="Y6603" s="418">
        <f t="shared" ref="Y6603:Y6666" si="938">X6603*U6603</f>
        <v>0</v>
      </c>
      <c r="Z6603" s="291">
        <f t="shared" ref="Z6603:Z6666" si="939">Y6603*1.1</f>
        <v>0</v>
      </c>
      <c r="AA6603" s="163"/>
      <c r="AB6603" s="177" t="str">
        <f t="shared" ref="AB6603:AB6666" si="940">IF(S6603="","",IF(S6603-U6603=0,"Full","No"))</f>
        <v/>
      </c>
      <c r="AC6603" s="283" t="str">
        <f t="shared" ref="AC6603:AC6666" si="941">IF(AND(S6603&gt;U6603,V6603=0),"Lost",IF(AND(S6603&gt;U6603,V6603&lt;(S6603-U6603)),"Lost",""))</f>
        <v/>
      </c>
      <c r="AD6603" s="283" t="str">
        <f t="shared" ref="AD6603:AD6666" si="942">IF(AND(S6603&gt;U6603,V6603=0),S6603-U6603,IF(AND(S6603&gt;U6603,V6603&lt;(S6603-U6603)),S6603-(U6603+V6603),""))</f>
        <v/>
      </c>
      <c r="AE6603" s="163"/>
      <c r="AF6603" s="162"/>
    </row>
    <row r="6604" spans="1:32">
      <c r="A6604" s="134">
        <v>6595</v>
      </c>
      <c r="B6604" s="136"/>
      <c r="C6604" s="146">
        <f t="shared" si="935"/>
        <v>0</v>
      </c>
      <c r="D6604" s="146">
        <f t="shared" si="936"/>
        <v>1</v>
      </c>
      <c r="E6604" s="146">
        <f t="shared" si="937"/>
        <v>1900</v>
      </c>
      <c r="F6604" s="137"/>
      <c r="G6604" s="287"/>
      <c r="H6604" s="137"/>
      <c r="I6604" s="134"/>
      <c r="J6604" s="204"/>
      <c r="K6604" s="133"/>
      <c r="L6604" s="134"/>
      <c r="M6604" s="133"/>
      <c r="N6604" s="134"/>
      <c r="O6604" s="134"/>
      <c r="P6604" s="166"/>
      <c r="Q6604" s="164"/>
      <c r="R6604" s="165"/>
      <c r="S6604" s="138"/>
      <c r="T6604" s="138"/>
      <c r="U6604" s="138"/>
      <c r="V6604" s="138"/>
      <c r="W6604" s="166"/>
      <c r="X6604" s="135"/>
      <c r="Y6604" s="418">
        <f t="shared" si="938"/>
        <v>0</v>
      </c>
      <c r="Z6604" s="291">
        <f t="shared" si="939"/>
        <v>0</v>
      </c>
      <c r="AA6604" s="163"/>
      <c r="AB6604" s="177" t="str">
        <f t="shared" si="940"/>
        <v/>
      </c>
      <c r="AC6604" s="283" t="str">
        <f t="shared" si="941"/>
        <v/>
      </c>
      <c r="AD6604" s="283" t="str">
        <f t="shared" si="942"/>
        <v/>
      </c>
      <c r="AE6604" s="163"/>
      <c r="AF6604" s="162"/>
    </row>
    <row r="6605" spans="1:32">
      <c r="A6605" s="134">
        <v>6596</v>
      </c>
      <c r="B6605" s="136"/>
      <c r="C6605" s="146">
        <f t="shared" si="935"/>
        <v>0</v>
      </c>
      <c r="D6605" s="146">
        <f t="shared" si="936"/>
        <v>1</v>
      </c>
      <c r="E6605" s="146">
        <f t="shared" si="937"/>
        <v>1900</v>
      </c>
      <c r="F6605" s="137"/>
      <c r="G6605" s="287"/>
      <c r="H6605" s="137"/>
      <c r="I6605" s="134"/>
      <c r="J6605" s="204"/>
      <c r="K6605" s="133"/>
      <c r="L6605" s="134"/>
      <c r="M6605" s="133"/>
      <c r="N6605" s="134"/>
      <c r="O6605" s="134"/>
      <c r="P6605" s="166"/>
      <c r="Q6605" s="164"/>
      <c r="R6605" s="165"/>
      <c r="S6605" s="138"/>
      <c r="T6605" s="138"/>
      <c r="U6605" s="138"/>
      <c r="V6605" s="138"/>
      <c r="W6605" s="166"/>
      <c r="X6605" s="135"/>
      <c r="Y6605" s="418">
        <f t="shared" si="938"/>
        <v>0</v>
      </c>
      <c r="Z6605" s="291">
        <f t="shared" si="939"/>
        <v>0</v>
      </c>
      <c r="AA6605" s="163"/>
      <c r="AB6605" s="177" t="str">
        <f t="shared" si="940"/>
        <v/>
      </c>
      <c r="AC6605" s="283" t="str">
        <f t="shared" si="941"/>
        <v/>
      </c>
      <c r="AD6605" s="283" t="str">
        <f t="shared" si="942"/>
        <v/>
      </c>
      <c r="AE6605" s="163"/>
      <c r="AF6605" s="162"/>
    </row>
    <row r="6606" spans="1:32">
      <c r="A6606" s="134">
        <v>6597</v>
      </c>
      <c r="B6606" s="136"/>
      <c r="C6606" s="146">
        <f t="shared" si="935"/>
        <v>0</v>
      </c>
      <c r="D6606" s="146">
        <f t="shared" si="936"/>
        <v>1</v>
      </c>
      <c r="E6606" s="146">
        <f t="shared" si="937"/>
        <v>1900</v>
      </c>
      <c r="F6606" s="137"/>
      <c r="G6606" s="287"/>
      <c r="H6606" s="137"/>
      <c r="I6606" s="134"/>
      <c r="J6606" s="204"/>
      <c r="K6606" s="133"/>
      <c r="L6606" s="134"/>
      <c r="M6606" s="133"/>
      <c r="N6606" s="134"/>
      <c r="O6606" s="134"/>
      <c r="P6606" s="166"/>
      <c r="Q6606" s="164"/>
      <c r="R6606" s="165"/>
      <c r="S6606" s="138"/>
      <c r="T6606" s="138"/>
      <c r="U6606" s="138"/>
      <c r="V6606" s="138"/>
      <c r="W6606" s="166"/>
      <c r="X6606" s="135"/>
      <c r="Y6606" s="418">
        <f t="shared" si="938"/>
        <v>0</v>
      </c>
      <c r="Z6606" s="291">
        <f t="shared" si="939"/>
        <v>0</v>
      </c>
      <c r="AA6606" s="163"/>
      <c r="AB6606" s="177" t="str">
        <f t="shared" si="940"/>
        <v/>
      </c>
      <c r="AC6606" s="283" t="str">
        <f t="shared" si="941"/>
        <v/>
      </c>
      <c r="AD6606" s="283" t="str">
        <f t="shared" si="942"/>
        <v/>
      </c>
      <c r="AE6606" s="163"/>
      <c r="AF6606" s="162"/>
    </row>
    <row r="6607" spans="1:32">
      <c r="A6607" s="134">
        <v>6598</v>
      </c>
      <c r="B6607" s="136"/>
      <c r="C6607" s="146">
        <f t="shared" si="935"/>
        <v>0</v>
      </c>
      <c r="D6607" s="146">
        <f t="shared" si="936"/>
        <v>1</v>
      </c>
      <c r="E6607" s="146">
        <f t="shared" si="937"/>
        <v>1900</v>
      </c>
      <c r="F6607" s="137"/>
      <c r="G6607" s="287"/>
      <c r="H6607" s="137"/>
      <c r="I6607" s="134"/>
      <c r="J6607" s="204"/>
      <c r="K6607" s="133"/>
      <c r="L6607" s="134"/>
      <c r="M6607" s="133"/>
      <c r="N6607" s="134"/>
      <c r="O6607" s="134"/>
      <c r="P6607" s="166"/>
      <c r="Q6607" s="164"/>
      <c r="R6607" s="165"/>
      <c r="S6607" s="138"/>
      <c r="T6607" s="138"/>
      <c r="U6607" s="138"/>
      <c r="V6607" s="138"/>
      <c r="W6607" s="166"/>
      <c r="X6607" s="135"/>
      <c r="Y6607" s="418">
        <f t="shared" si="938"/>
        <v>0</v>
      </c>
      <c r="Z6607" s="291">
        <f t="shared" si="939"/>
        <v>0</v>
      </c>
      <c r="AA6607" s="163"/>
      <c r="AB6607" s="177" t="str">
        <f t="shared" si="940"/>
        <v/>
      </c>
      <c r="AC6607" s="283" t="str">
        <f t="shared" si="941"/>
        <v/>
      </c>
      <c r="AD6607" s="283" t="str">
        <f t="shared" si="942"/>
        <v/>
      </c>
      <c r="AE6607" s="163"/>
      <c r="AF6607" s="162"/>
    </row>
    <row r="6608" spans="1:32">
      <c r="A6608" s="134">
        <v>6599</v>
      </c>
      <c r="B6608" s="136"/>
      <c r="C6608" s="146">
        <f t="shared" si="935"/>
        <v>0</v>
      </c>
      <c r="D6608" s="146">
        <f t="shared" si="936"/>
        <v>1</v>
      </c>
      <c r="E6608" s="146">
        <f t="shared" si="937"/>
        <v>1900</v>
      </c>
      <c r="F6608" s="137"/>
      <c r="G6608" s="287"/>
      <c r="H6608" s="137"/>
      <c r="I6608" s="134"/>
      <c r="J6608" s="204"/>
      <c r="K6608" s="133"/>
      <c r="L6608" s="134"/>
      <c r="M6608" s="133"/>
      <c r="N6608" s="134"/>
      <c r="O6608" s="134"/>
      <c r="P6608" s="166"/>
      <c r="Q6608" s="164"/>
      <c r="R6608" s="165"/>
      <c r="S6608" s="138"/>
      <c r="T6608" s="138"/>
      <c r="U6608" s="138"/>
      <c r="V6608" s="138"/>
      <c r="W6608" s="166"/>
      <c r="X6608" s="135"/>
      <c r="Y6608" s="418">
        <f t="shared" si="938"/>
        <v>0</v>
      </c>
      <c r="Z6608" s="291">
        <f t="shared" si="939"/>
        <v>0</v>
      </c>
      <c r="AA6608" s="163"/>
      <c r="AB6608" s="177" t="str">
        <f t="shared" si="940"/>
        <v/>
      </c>
      <c r="AC6608" s="283" t="str">
        <f t="shared" si="941"/>
        <v/>
      </c>
      <c r="AD6608" s="283" t="str">
        <f t="shared" si="942"/>
        <v/>
      </c>
      <c r="AE6608" s="163"/>
      <c r="AF6608" s="162"/>
    </row>
    <row r="6609" spans="1:32">
      <c r="A6609" s="134">
        <v>6600</v>
      </c>
      <c r="B6609" s="136"/>
      <c r="C6609" s="146">
        <f t="shared" si="935"/>
        <v>0</v>
      </c>
      <c r="D6609" s="146">
        <f t="shared" si="936"/>
        <v>1</v>
      </c>
      <c r="E6609" s="146">
        <f t="shared" si="937"/>
        <v>1900</v>
      </c>
      <c r="F6609" s="137"/>
      <c r="G6609" s="287"/>
      <c r="H6609" s="137"/>
      <c r="I6609" s="134"/>
      <c r="J6609" s="204"/>
      <c r="K6609" s="133"/>
      <c r="L6609" s="134"/>
      <c r="M6609" s="133"/>
      <c r="N6609" s="134"/>
      <c r="O6609" s="134"/>
      <c r="P6609" s="166"/>
      <c r="Q6609" s="164"/>
      <c r="R6609" s="165"/>
      <c r="S6609" s="138"/>
      <c r="T6609" s="138"/>
      <c r="U6609" s="138"/>
      <c r="V6609" s="138"/>
      <c r="W6609" s="166"/>
      <c r="X6609" s="135"/>
      <c r="Y6609" s="418">
        <f t="shared" si="938"/>
        <v>0</v>
      </c>
      <c r="Z6609" s="291">
        <f t="shared" si="939"/>
        <v>0</v>
      </c>
      <c r="AA6609" s="163"/>
      <c r="AB6609" s="177" t="str">
        <f t="shared" si="940"/>
        <v/>
      </c>
      <c r="AC6609" s="283" t="str">
        <f t="shared" si="941"/>
        <v/>
      </c>
      <c r="AD6609" s="283" t="str">
        <f t="shared" si="942"/>
        <v/>
      </c>
      <c r="AE6609" s="163"/>
      <c r="AF6609" s="162"/>
    </row>
    <row r="6610" spans="1:32">
      <c r="A6610" s="134">
        <v>6601</v>
      </c>
      <c r="B6610" s="136"/>
      <c r="C6610" s="146">
        <f t="shared" si="935"/>
        <v>0</v>
      </c>
      <c r="D6610" s="146">
        <f t="shared" si="936"/>
        <v>1</v>
      </c>
      <c r="E6610" s="146">
        <f t="shared" si="937"/>
        <v>1900</v>
      </c>
      <c r="F6610" s="137"/>
      <c r="G6610" s="287"/>
      <c r="H6610" s="137"/>
      <c r="I6610" s="134"/>
      <c r="J6610" s="204"/>
      <c r="K6610" s="133"/>
      <c r="L6610" s="134"/>
      <c r="M6610" s="133"/>
      <c r="N6610" s="134"/>
      <c r="O6610" s="134"/>
      <c r="P6610" s="166"/>
      <c r="Q6610" s="164"/>
      <c r="R6610" s="165"/>
      <c r="S6610" s="138"/>
      <c r="T6610" s="138"/>
      <c r="U6610" s="138"/>
      <c r="V6610" s="138"/>
      <c r="W6610" s="166"/>
      <c r="X6610" s="135"/>
      <c r="Y6610" s="418">
        <f t="shared" si="938"/>
        <v>0</v>
      </c>
      <c r="Z6610" s="291">
        <f t="shared" si="939"/>
        <v>0</v>
      </c>
      <c r="AA6610" s="163"/>
      <c r="AB6610" s="177" t="str">
        <f t="shared" si="940"/>
        <v/>
      </c>
      <c r="AC6610" s="283" t="str">
        <f t="shared" si="941"/>
        <v/>
      </c>
      <c r="AD6610" s="283" t="str">
        <f t="shared" si="942"/>
        <v/>
      </c>
      <c r="AE6610" s="163"/>
      <c r="AF6610" s="162"/>
    </row>
    <row r="6611" spans="1:32">
      <c r="A6611" s="134">
        <v>6602</v>
      </c>
      <c r="B6611" s="136"/>
      <c r="C6611" s="146">
        <f t="shared" si="935"/>
        <v>0</v>
      </c>
      <c r="D6611" s="146">
        <f t="shared" si="936"/>
        <v>1</v>
      </c>
      <c r="E6611" s="146">
        <f t="shared" si="937"/>
        <v>1900</v>
      </c>
      <c r="F6611" s="137"/>
      <c r="G6611" s="287"/>
      <c r="H6611" s="137"/>
      <c r="I6611" s="134"/>
      <c r="J6611" s="204"/>
      <c r="K6611" s="133"/>
      <c r="L6611" s="134"/>
      <c r="M6611" s="133"/>
      <c r="N6611" s="134"/>
      <c r="O6611" s="134"/>
      <c r="P6611" s="166"/>
      <c r="Q6611" s="164"/>
      <c r="R6611" s="165"/>
      <c r="S6611" s="138"/>
      <c r="T6611" s="138"/>
      <c r="U6611" s="138"/>
      <c r="V6611" s="138"/>
      <c r="W6611" s="166"/>
      <c r="X6611" s="135"/>
      <c r="Y6611" s="418">
        <f t="shared" si="938"/>
        <v>0</v>
      </c>
      <c r="Z6611" s="291">
        <f t="shared" si="939"/>
        <v>0</v>
      </c>
      <c r="AA6611" s="163"/>
      <c r="AB6611" s="177" t="str">
        <f t="shared" si="940"/>
        <v/>
      </c>
      <c r="AC6611" s="283" t="str">
        <f t="shared" si="941"/>
        <v/>
      </c>
      <c r="AD6611" s="283" t="str">
        <f t="shared" si="942"/>
        <v/>
      </c>
      <c r="AE6611" s="163"/>
      <c r="AF6611" s="162"/>
    </row>
    <row r="6612" spans="1:32">
      <c r="A6612" s="134">
        <v>6603</v>
      </c>
      <c r="B6612" s="136"/>
      <c r="C6612" s="146">
        <f t="shared" si="935"/>
        <v>0</v>
      </c>
      <c r="D6612" s="146">
        <f t="shared" si="936"/>
        <v>1</v>
      </c>
      <c r="E6612" s="146">
        <f t="shared" si="937"/>
        <v>1900</v>
      </c>
      <c r="F6612" s="137"/>
      <c r="G6612" s="287"/>
      <c r="H6612" s="137"/>
      <c r="I6612" s="134"/>
      <c r="J6612" s="204"/>
      <c r="K6612" s="133"/>
      <c r="L6612" s="134"/>
      <c r="M6612" s="133"/>
      <c r="N6612" s="134"/>
      <c r="O6612" s="134"/>
      <c r="P6612" s="166"/>
      <c r="Q6612" s="164"/>
      <c r="R6612" s="165"/>
      <c r="S6612" s="138"/>
      <c r="T6612" s="138"/>
      <c r="U6612" s="138"/>
      <c r="V6612" s="138"/>
      <c r="W6612" s="166"/>
      <c r="X6612" s="135"/>
      <c r="Y6612" s="418">
        <f t="shared" si="938"/>
        <v>0</v>
      </c>
      <c r="Z6612" s="291">
        <f t="shared" si="939"/>
        <v>0</v>
      </c>
      <c r="AA6612" s="163"/>
      <c r="AB6612" s="177" t="str">
        <f t="shared" si="940"/>
        <v/>
      </c>
      <c r="AC6612" s="283" t="str">
        <f t="shared" si="941"/>
        <v/>
      </c>
      <c r="AD6612" s="283" t="str">
        <f t="shared" si="942"/>
        <v/>
      </c>
      <c r="AE6612" s="163"/>
      <c r="AF6612" s="162"/>
    </row>
    <row r="6613" spans="1:32">
      <c r="A6613" s="134">
        <v>6604</v>
      </c>
      <c r="B6613" s="136"/>
      <c r="C6613" s="146">
        <f t="shared" si="935"/>
        <v>0</v>
      </c>
      <c r="D6613" s="146">
        <f t="shared" si="936"/>
        <v>1</v>
      </c>
      <c r="E6613" s="146">
        <f t="shared" si="937"/>
        <v>1900</v>
      </c>
      <c r="F6613" s="137"/>
      <c r="G6613" s="287"/>
      <c r="H6613" s="137"/>
      <c r="I6613" s="134"/>
      <c r="J6613" s="204"/>
      <c r="K6613" s="133"/>
      <c r="L6613" s="134"/>
      <c r="M6613" s="133"/>
      <c r="N6613" s="134"/>
      <c r="O6613" s="134"/>
      <c r="P6613" s="166"/>
      <c r="Q6613" s="164"/>
      <c r="R6613" s="165"/>
      <c r="S6613" s="138"/>
      <c r="T6613" s="138"/>
      <c r="U6613" s="138"/>
      <c r="V6613" s="138"/>
      <c r="W6613" s="166"/>
      <c r="X6613" s="135"/>
      <c r="Y6613" s="418">
        <f t="shared" si="938"/>
        <v>0</v>
      </c>
      <c r="Z6613" s="291">
        <f t="shared" si="939"/>
        <v>0</v>
      </c>
      <c r="AA6613" s="163"/>
      <c r="AB6613" s="177" t="str">
        <f t="shared" si="940"/>
        <v/>
      </c>
      <c r="AC6613" s="283" t="str">
        <f t="shared" si="941"/>
        <v/>
      </c>
      <c r="AD6613" s="283" t="str">
        <f t="shared" si="942"/>
        <v/>
      </c>
      <c r="AE6613" s="163"/>
      <c r="AF6613" s="162"/>
    </row>
    <row r="6614" spans="1:32">
      <c r="A6614" s="134">
        <v>6605</v>
      </c>
      <c r="B6614" s="136"/>
      <c r="C6614" s="146">
        <f t="shared" si="935"/>
        <v>0</v>
      </c>
      <c r="D6614" s="146">
        <f t="shared" si="936"/>
        <v>1</v>
      </c>
      <c r="E6614" s="146">
        <f t="shared" si="937"/>
        <v>1900</v>
      </c>
      <c r="F6614" s="137"/>
      <c r="G6614" s="287"/>
      <c r="H6614" s="137"/>
      <c r="I6614" s="134"/>
      <c r="J6614" s="204"/>
      <c r="K6614" s="133"/>
      <c r="L6614" s="134"/>
      <c r="M6614" s="133"/>
      <c r="N6614" s="134"/>
      <c r="O6614" s="134"/>
      <c r="P6614" s="166"/>
      <c r="Q6614" s="164"/>
      <c r="R6614" s="165"/>
      <c r="S6614" s="138"/>
      <c r="T6614" s="138"/>
      <c r="U6614" s="138"/>
      <c r="V6614" s="138"/>
      <c r="W6614" s="166"/>
      <c r="X6614" s="135"/>
      <c r="Y6614" s="418">
        <f t="shared" si="938"/>
        <v>0</v>
      </c>
      <c r="Z6614" s="291">
        <f t="shared" si="939"/>
        <v>0</v>
      </c>
      <c r="AA6614" s="163"/>
      <c r="AB6614" s="177" t="str">
        <f t="shared" si="940"/>
        <v/>
      </c>
      <c r="AC6614" s="283" t="str">
        <f t="shared" si="941"/>
        <v/>
      </c>
      <c r="AD6614" s="283" t="str">
        <f t="shared" si="942"/>
        <v/>
      </c>
      <c r="AE6614" s="163"/>
      <c r="AF6614" s="162"/>
    </row>
    <row r="6615" spans="1:32">
      <c r="A6615" s="134">
        <v>6606</v>
      </c>
      <c r="B6615" s="136"/>
      <c r="C6615" s="146">
        <f t="shared" si="935"/>
        <v>0</v>
      </c>
      <c r="D6615" s="146">
        <f t="shared" si="936"/>
        <v>1</v>
      </c>
      <c r="E6615" s="146">
        <f t="shared" si="937"/>
        <v>1900</v>
      </c>
      <c r="F6615" s="137"/>
      <c r="G6615" s="287"/>
      <c r="H6615" s="137"/>
      <c r="I6615" s="134"/>
      <c r="J6615" s="204"/>
      <c r="K6615" s="133"/>
      <c r="L6615" s="134"/>
      <c r="M6615" s="133"/>
      <c r="N6615" s="134"/>
      <c r="O6615" s="134"/>
      <c r="P6615" s="166"/>
      <c r="Q6615" s="164"/>
      <c r="R6615" s="165"/>
      <c r="S6615" s="138"/>
      <c r="T6615" s="138"/>
      <c r="U6615" s="138"/>
      <c r="V6615" s="138"/>
      <c r="W6615" s="166"/>
      <c r="X6615" s="135"/>
      <c r="Y6615" s="418">
        <f t="shared" si="938"/>
        <v>0</v>
      </c>
      <c r="Z6615" s="291">
        <f t="shared" si="939"/>
        <v>0</v>
      </c>
      <c r="AA6615" s="163"/>
      <c r="AB6615" s="177" t="str">
        <f t="shared" si="940"/>
        <v/>
      </c>
      <c r="AC6615" s="283" t="str">
        <f t="shared" si="941"/>
        <v/>
      </c>
      <c r="AD6615" s="283" t="str">
        <f t="shared" si="942"/>
        <v/>
      </c>
      <c r="AE6615" s="163"/>
      <c r="AF6615" s="162"/>
    </row>
    <row r="6616" spans="1:32">
      <c r="A6616" s="134">
        <v>6607</v>
      </c>
      <c r="B6616" s="136"/>
      <c r="C6616" s="146">
        <f t="shared" si="935"/>
        <v>0</v>
      </c>
      <c r="D6616" s="146">
        <f t="shared" si="936"/>
        <v>1</v>
      </c>
      <c r="E6616" s="146">
        <f t="shared" si="937"/>
        <v>1900</v>
      </c>
      <c r="F6616" s="137"/>
      <c r="G6616" s="287"/>
      <c r="H6616" s="137"/>
      <c r="I6616" s="134"/>
      <c r="J6616" s="204"/>
      <c r="K6616" s="133"/>
      <c r="L6616" s="134"/>
      <c r="M6616" s="133"/>
      <c r="N6616" s="134"/>
      <c r="O6616" s="134"/>
      <c r="P6616" s="166"/>
      <c r="Q6616" s="164"/>
      <c r="R6616" s="165"/>
      <c r="S6616" s="138"/>
      <c r="T6616" s="138"/>
      <c r="U6616" s="138"/>
      <c r="V6616" s="138"/>
      <c r="W6616" s="166"/>
      <c r="X6616" s="135"/>
      <c r="Y6616" s="418">
        <f t="shared" si="938"/>
        <v>0</v>
      </c>
      <c r="Z6616" s="291">
        <f t="shared" si="939"/>
        <v>0</v>
      </c>
      <c r="AA6616" s="163"/>
      <c r="AB6616" s="177" t="str">
        <f t="shared" si="940"/>
        <v/>
      </c>
      <c r="AC6616" s="283" t="str">
        <f t="shared" si="941"/>
        <v/>
      </c>
      <c r="AD6616" s="283" t="str">
        <f t="shared" si="942"/>
        <v/>
      </c>
      <c r="AE6616" s="163"/>
      <c r="AF6616" s="162"/>
    </row>
    <row r="6617" spans="1:32">
      <c r="A6617" s="134">
        <v>6608</v>
      </c>
      <c r="B6617" s="136"/>
      <c r="C6617" s="146">
        <f t="shared" si="935"/>
        <v>0</v>
      </c>
      <c r="D6617" s="146">
        <f t="shared" si="936"/>
        <v>1</v>
      </c>
      <c r="E6617" s="146">
        <f t="shared" si="937"/>
        <v>1900</v>
      </c>
      <c r="F6617" s="137"/>
      <c r="G6617" s="287"/>
      <c r="H6617" s="137"/>
      <c r="I6617" s="134"/>
      <c r="J6617" s="204"/>
      <c r="K6617" s="133"/>
      <c r="L6617" s="134"/>
      <c r="M6617" s="133"/>
      <c r="N6617" s="134"/>
      <c r="O6617" s="134"/>
      <c r="P6617" s="166"/>
      <c r="Q6617" s="164"/>
      <c r="R6617" s="165"/>
      <c r="S6617" s="138"/>
      <c r="T6617" s="138"/>
      <c r="U6617" s="138"/>
      <c r="V6617" s="138"/>
      <c r="W6617" s="166"/>
      <c r="X6617" s="135"/>
      <c r="Y6617" s="418">
        <f t="shared" si="938"/>
        <v>0</v>
      </c>
      <c r="Z6617" s="291">
        <f t="shared" si="939"/>
        <v>0</v>
      </c>
      <c r="AA6617" s="163"/>
      <c r="AB6617" s="177" t="str">
        <f t="shared" si="940"/>
        <v/>
      </c>
      <c r="AC6617" s="283" t="str">
        <f t="shared" si="941"/>
        <v/>
      </c>
      <c r="AD6617" s="283" t="str">
        <f t="shared" si="942"/>
        <v/>
      </c>
      <c r="AE6617" s="163"/>
      <c r="AF6617" s="162"/>
    </row>
    <row r="6618" spans="1:32">
      <c r="A6618" s="134">
        <v>6609</v>
      </c>
      <c r="B6618" s="136"/>
      <c r="C6618" s="146">
        <f t="shared" si="935"/>
        <v>0</v>
      </c>
      <c r="D6618" s="146">
        <f t="shared" si="936"/>
        <v>1</v>
      </c>
      <c r="E6618" s="146">
        <f t="shared" si="937"/>
        <v>1900</v>
      </c>
      <c r="F6618" s="137"/>
      <c r="G6618" s="287"/>
      <c r="H6618" s="137"/>
      <c r="I6618" s="134"/>
      <c r="J6618" s="204"/>
      <c r="K6618" s="133"/>
      <c r="L6618" s="134"/>
      <c r="M6618" s="133"/>
      <c r="N6618" s="134"/>
      <c r="O6618" s="134"/>
      <c r="P6618" s="166"/>
      <c r="Q6618" s="164"/>
      <c r="R6618" s="165"/>
      <c r="S6618" s="138"/>
      <c r="T6618" s="138"/>
      <c r="U6618" s="138"/>
      <c r="V6618" s="138"/>
      <c r="W6618" s="166"/>
      <c r="X6618" s="135"/>
      <c r="Y6618" s="418">
        <f t="shared" si="938"/>
        <v>0</v>
      </c>
      <c r="Z6618" s="291">
        <f t="shared" si="939"/>
        <v>0</v>
      </c>
      <c r="AA6618" s="163"/>
      <c r="AB6618" s="177" t="str">
        <f t="shared" si="940"/>
        <v/>
      </c>
      <c r="AC6618" s="283" t="str">
        <f t="shared" si="941"/>
        <v/>
      </c>
      <c r="AD6618" s="283" t="str">
        <f t="shared" si="942"/>
        <v/>
      </c>
      <c r="AE6618" s="163"/>
      <c r="AF6618" s="162"/>
    </row>
    <row r="6619" spans="1:32">
      <c r="A6619" s="134">
        <v>6610</v>
      </c>
      <c r="B6619" s="136"/>
      <c r="C6619" s="146">
        <f t="shared" si="935"/>
        <v>0</v>
      </c>
      <c r="D6619" s="146">
        <f t="shared" si="936"/>
        <v>1</v>
      </c>
      <c r="E6619" s="146">
        <f t="shared" si="937"/>
        <v>1900</v>
      </c>
      <c r="F6619" s="137"/>
      <c r="G6619" s="287"/>
      <c r="H6619" s="137"/>
      <c r="I6619" s="134"/>
      <c r="J6619" s="204"/>
      <c r="K6619" s="133"/>
      <c r="L6619" s="134"/>
      <c r="M6619" s="133"/>
      <c r="N6619" s="134"/>
      <c r="O6619" s="134"/>
      <c r="P6619" s="166"/>
      <c r="Q6619" s="164"/>
      <c r="R6619" s="165"/>
      <c r="S6619" s="138"/>
      <c r="T6619" s="138"/>
      <c r="U6619" s="138"/>
      <c r="V6619" s="138"/>
      <c r="W6619" s="166"/>
      <c r="X6619" s="135"/>
      <c r="Y6619" s="418">
        <f t="shared" si="938"/>
        <v>0</v>
      </c>
      <c r="Z6619" s="291">
        <f t="shared" si="939"/>
        <v>0</v>
      </c>
      <c r="AA6619" s="163"/>
      <c r="AB6619" s="177" t="str">
        <f t="shared" si="940"/>
        <v/>
      </c>
      <c r="AC6619" s="283" t="str">
        <f t="shared" si="941"/>
        <v/>
      </c>
      <c r="AD6619" s="283" t="str">
        <f t="shared" si="942"/>
        <v/>
      </c>
      <c r="AE6619" s="163"/>
      <c r="AF6619" s="162"/>
    </row>
    <row r="6620" spans="1:32">
      <c r="A6620" s="134">
        <v>6611</v>
      </c>
      <c r="B6620" s="136"/>
      <c r="C6620" s="146">
        <f t="shared" si="935"/>
        <v>0</v>
      </c>
      <c r="D6620" s="146">
        <f t="shared" si="936"/>
        <v>1</v>
      </c>
      <c r="E6620" s="146">
        <f t="shared" si="937"/>
        <v>1900</v>
      </c>
      <c r="F6620" s="137"/>
      <c r="G6620" s="287"/>
      <c r="H6620" s="137"/>
      <c r="I6620" s="134"/>
      <c r="J6620" s="204"/>
      <c r="K6620" s="133"/>
      <c r="L6620" s="134"/>
      <c r="M6620" s="133"/>
      <c r="N6620" s="134"/>
      <c r="O6620" s="134"/>
      <c r="P6620" s="166"/>
      <c r="Q6620" s="164"/>
      <c r="R6620" s="165"/>
      <c r="S6620" s="138"/>
      <c r="T6620" s="138"/>
      <c r="U6620" s="138"/>
      <c r="V6620" s="138"/>
      <c r="W6620" s="166"/>
      <c r="X6620" s="135"/>
      <c r="Y6620" s="418">
        <f t="shared" si="938"/>
        <v>0</v>
      </c>
      <c r="Z6620" s="291">
        <f t="shared" si="939"/>
        <v>0</v>
      </c>
      <c r="AA6620" s="163"/>
      <c r="AB6620" s="177" t="str">
        <f t="shared" si="940"/>
        <v/>
      </c>
      <c r="AC6620" s="283" t="str">
        <f t="shared" si="941"/>
        <v/>
      </c>
      <c r="AD6620" s="283" t="str">
        <f t="shared" si="942"/>
        <v/>
      </c>
      <c r="AE6620" s="163"/>
      <c r="AF6620" s="162"/>
    </row>
    <row r="6621" spans="1:32">
      <c r="A6621" s="134">
        <v>6612</v>
      </c>
      <c r="B6621" s="136"/>
      <c r="C6621" s="146">
        <f t="shared" si="935"/>
        <v>0</v>
      </c>
      <c r="D6621" s="146">
        <f t="shared" si="936"/>
        <v>1</v>
      </c>
      <c r="E6621" s="146">
        <f t="shared" si="937"/>
        <v>1900</v>
      </c>
      <c r="F6621" s="137"/>
      <c r="G6621" s="287"/>
      <c r="H6621" s="137"/>
      <c r="I6621" s="134"/>
      <c r="J6621" s="204"/>
      <c r="K6621" s="133"/>
      <c r="L6621" s="134"/>
      <c r="M6621" s="133"/>
      <c r="N6621" s="134"/>
      <c r="O6621" s="134"/>
      <c r="P6621" s="166"/>
      <c r="Q6621" s="164"/>
      <c r="R6621" s="165"/>
      <c r="S6621" s="138"/>
      <c r="T6621" s="138"/>
      <c r="U6621" s="138"/>
      <c r="V6621" s="138"/>
      <c r="W6621" s="166"/>
      <c r="X6621" s="135"/>
      <c r="Y6621" s="418">
        <f t="shared" si="938"/>
        <v>0</v>
      </c>
      <c r="Z6621" s="291">
        <f t="shared" si="939"/>
        <v>0</v>
      </c>
      <c r="AA6621" s="163"/>
      <c r="AB6621" s="177" t="str">
        <f t="shared" si="940"/>
        <v/>
      </c>
      <c r="AC6621" s="283" t="str">
        <f t="shared" si="941"/>
        <v/>
      </c>
      <c r="AD6621" s="283" t="str">
        <f t="shared" si="942"/>
        <v/>
      </c>
      <c r="AE6621" s="163"/>
      <c r="AF6621" s="162"/>
    </row>
    <row r="6622" spans="1:32">
      <c r="A6622" s="134">
        <v>6613</v>
      </c>
      <c r="B6622" s="136"/>
      <c r="C6622" s="146">
        <f t="shared" si="935"/>
        <v>0</v>
      </c>
      <c r="D6622" s="146">
        <f t="shared" si="936"/>
        <v>1</v>
      </c>
      <c r="E6622" s="146">
        <f t="shared" si="937"/>
        <v>1900</v>
      </c>
      <c r="F6622" s="137"/>
      <c r="G6622" s="287"/>
      <c r="H6622" s="137"/>
      <c r="I6622" s="134"/>
      <c r="J6622" s="204"/>
      <c r="K6622" s="133"/>
      <c r="L6622" s="134"/>
      <c r="M6622" s="133"/>
      <c r="N6622" s="134"/>
      <c r="O6622" s="134"/>
      <c r="P6622" s="166"/>
      <c r="Q6622" s="164"/>
      <c r="R6622" s="165"/>
      <c r="S6622" s="138"/>
      <c r="T6622" s="138"/>
      <c r="U6622" s="138"/>
      <c r="V6622" s="138"/>
      <c r="W6622" s="166"/>
      <c r="X6622" s="135"/>
      <c r="Y6622" s="418">
        <f t="shared" si="938"/>
        <v>0</v>
      </c>
      <c r="Z6622" s="291">
        <f t="shared" si="939"/>
        <v>0</v>
      </c>
      <c r="AA6622" s="163"/>
      <c r="AB6622" s="177" t="str">
        <f t="shared" si="940"/>
        <v/>
      </c>
      <c r="AC6622" s="283" t="str">
        <f t="shared" si="941"/>
        <v/>
      </c>
      <c r="AD6622" s="283" t="str">
        <f t="shared" si="942"/>
        <v/>
      </c>
      <c r="AE6622" s="163"/>
      <c r="AF6622" s="162"/>
    </row>
    <row r="6623" spans="1:32">
      <c r="A6623" s="134">
        <v>6614</v>
      </c>
      <c r="B6623" s="136"/>
      <c r="C6623" s="146">
        <f t="shared" si="935"/>
        <v>0</v>
      </c>
      <c r="D6623" s="146">
        <f t="shared" si="936"/>
        <v>1</v>
      </c>
      <c r="E6623" s="146">
        <f t="shared" si="937"/>
        <v>1900</v>
      </c>
      <c r="F6623" s="137"/>
      <c r="G6623" s="287"/>
      <c r="H6623" s="137"/>
      <c r="I6623" s="134"/>
      <c r="J6623" s="204"/>
      <c r="K6623" s="133"/>
      <c r="L6623" s="134"/>
      <c r="M6623" s="133"/>
      <c r="N6623" s="134"/>
      <c r="O6623" s="134"/>
      <c r="P6623" s="166"/>
      <c r="Q6623" s="164"/>
      <c r="R6623" s="165"/>
      <c r="S6623" s="138"/>
      <c r="T6623" s="138"/>
      <c r="U6623" s="138"/>
      <c r="V6623" s="138"/>
      <c r="W6623" s="166"/>
      <c r="X6623" s="135"/>
      <c r="Y6623" s="418">
        <f t="shared" si="938"/>
        <v>0</v>
      </c>
      <c r="Z6623" s="291">
        <f t="shared" si="939"/>
        <v>0</v>
      </c>
      <c r="AA6623" s="163"/>
      <c r="AB6623" s="177" t="str">
        <f t="shared" si="940"/>
        <v/>
      </c>
      <c r="AC6623" s="283" t="str">
        <f t="shared" si="941"/>
        <v/>
      </c>
      <c r="AD6623" s="283" t="str">
        <f t="shared" si="942"/>
        <v/>
      </c>
      <c r="AE6623" s="163"/>
      <c r="AF6623" s="162"/>
    </row>
    <row r="6624" spans="1:32">
      <c r="A6624" s="134">
        <v>6615</v>
      </c>
      <c r="B6624" s="136"/>
      <c r="C6624" s="146">
        <f t="shared" si="935"/>
        <v>0</v>
      </c>
      <c r="D6624" s="146">
        <f t="shared" si="936"/>
        <v>1</v>
      </c>
      <c r="E6624" s="146">
        <f t="shared" si="937"/>
        <v>1900</v>
      </c>
      <c r="F6624" s="137"/>
      <c r="G6624" s="287"/>
      <c r="H6624" s="137"/>
      <c r="I6624" s="134"/>
      <c r="J6624" s="204"/>
      <c r="K6624" s="133"/>
      <c r="L6624" s="134"/>
      <c r="M6624" s="133"/>
      <c r="N6624" s="134"/>
      <c r="O6624" s="134"/>
      <c r="P6624" s="166"/>
      <c r="Q6624" s="164"/>
      <c r="R6624" s="165"/>
      <c r="S6624" s="138"/>
      <c r="T6624" s="138"/>
      <c r="U6624" s="138"/>
      <c r="V6624" s="138"/>
      <c r="W6624" s="166"/>
      <c r="X6624" s="135"/>
      <c r="Y6624" s="418">
        <f t="shared" si="938"/>
        <v>0</v>
      </c>
      <c r="Z6624" s="291">
        <f t="shared" si="939"/>
        <v>0</v>
      </c>
      <c r="AA6624" s="163"/>
      <c r="AB6624" s="177" t="str">
        <f t="shared" si="940"/>
        <v/>
      </c>
      <c r="AC6624" s="283" t="str">
        <f t="shared" si="941"/>
        <v/>
      </c>
      <c r="AD6624" s="283" t="str">
        <f t="shared" si="942"/>
        <v/>
      </c>
      <c r="AE6624" s="163"/>
      <c r="AF6624" s="162"/>
    </row>
    <row r="6625" spans="1:32">
      <c r="A6625" s="134">
        <v>6616</v>
      </c>
      <c r="B6625" s="136"/>
      <c r="C6625" s="146">
        <f t="shared" si="935"/>
        <v>0</v>
      </c>
      <c r="D6625" s="146">
        <f t="shared" si="936"/>
        <v>1</v>
      </c>
      <c r="E6625" s="146">
        <f t="shared" si="937"/>
        <v>1900</v>
      </c>
      <c r="F6625" s="137"/>
      <c r="G6625" s="287"/>
      <c r="H6625" s="137"/>
      <c r="I6625" s="134"/>
      <c r="J6625" s="204"/>
      <c r="K6625" s="133"/>
      <c r="L6625" s="134"/>
      <c r="M6625" s="133"/>
      <c r="N6625" s="134"/>
      <c r="O6625" s="134"/>
      <c r="P6625" s="166"/>
      <c r="Q6625" s="164"/>
      <c r="R6625" s="165"/>
      <c r="S6625" s="138"/>
      <c r="T6625" s="138"/>
      <c r="U6625" s="138"/>
      <c r="V6625" s="138"/>
      <c r="W6625" s="166"/>
      <c r="X6625" s="135"/>
      <c r="Y6625" s="418">
        <f t="shared" si="938"/>
        <v>0</v>
      </c>
      <c r="Z6625" s="291">
        <f t="shared" si="939"/>
        <v>0</v>
      </c>
      <c r="AA6625" s="163"/>
      <c r="AB6625" s="177" t="str">
        <f t="shared" si="940"/>
        <v/>
      </c>
      <c r="AC6625" s="283" t="str">
        <f t="shared" si="941"/>
        <v/>
      </c>
      <c r="AD6625" s="283" t="str">
        <f t="shared" si="942"/>
        <v/>
      </c>
      <c r="AE6625" s="163"/>
      <c r="AF6625" s="162"/>
    </row>
    <row r="6626" spans="1:32">
      <c r="A6626" s="134">
        <v>6617</v>
      </c>
      <c r="B6626" s="136"/>
      <c r="C6626" s="146">
        <f t="shared" si="935"/>
        <v>0</v>
      </c>
      <c r="D6626" s="146">
        <f t="shared" si="936"/>
        <v>1</v>
      </c>
      <c r="E6626" s="146">
        <f t="shared" si="937"/>
        <v>1900</v>
      </c>
      <c r="F6626" s="137"/>
      <c r="G6626" s="287"/>
      <c r="H6626" s="137"/>
      <c r="I6626" s="134"/>
      <c r="J6626" s="204"/>
      <c r="K6626" s="133"/>
      <c r="L6626" s="134"/>
      <c r="M6626" s="133"/>
      <c r="N6626" s="134"/>
      <c r="O6626" s="134"/>
      <c r="P6626" s="166"/>
      <c r="Q6626" s="164"/>
      <c r="R6626" s="165"/>
      <c r="S6626" s="138"/>
      <c r="T6626" s="138"/>
      <c r="U6626" s="138"/>
      <c r="V6626" s="138"/>
      <c r="W6626" s="166"/>
      <c r="X6626" s="135"/>
      <c r="Y6626" s="418">
        <f t="shared" si="938"/>
        <v>0</v>
      </c>
      <c r="Z6626" s="291">
        <f t="shared" si="939"/>
        <v>0</v>
      </c>
      <c r="AA6626" s="163"/>
      <c r="AB6626" s="177" t="str">
        <f t="shared" si="940"/>
        <v/>
      </c>
      <c r="AC6626" s="283" t="str">
        <f t="shared" si="941"/>
        <v/>
      </c>
      <c r="AD6626" s="283" t="str">
        <f t="shared" si="942"/>
        <v/>
      </c>
      <c r="AE6626" s="163"/>
      <c r="AF6626" s="162"/>
    </row>
    <row r="6627" spans="1:32">
      <c r="A6627" s="134">
        <v>6618</v>
      </c>
      <c r="B6627" s="136"/>
      <c r="C6627" s="146">
        <f t="shared" si="935"/>
        <v>0</v>
      </c>
      <c r="D6627" s="146">
        <f t="shared" si="936"/>
        <v>1</v>
      </c>
      <c r="E6627" s="146">
        <f t="shared" si="937"/>
        <v>1900</v>
      </c>
      <c r="F6627" s="137"/>
      <c r="G6627" s="287"/>
      <c r="H6627" s="137"/>
      <c r="I6627" s="134"/>
      <c r="J6627" s="204"/>
      <c r="K6627" s="133"/>
      <c r="L6627" s="134"/>
      <c r="M6627" s="133"/>
      <c r="N6627" s="134"/>
      <c r="O6627" s="134"/>
      <c r="P6627" s="166"/>
      <c r="Q6627" s="164"/>
      <c r="R6627" s="165"/>
      <c r="S6627" s="138"/>
      <c r="T6627" s="138"/>
      <c r="U6627" s="138"/>
      <c r="V6627" s="138"/>
      <c r="W6627" s="166"/>
      <c r="X6627" s="135"/>
      <c r="Y6627" s="418">
        <f t="shared" si="938"/>
        <v>0</v>
      </c>
      <c r="Z6627" s="291">
        <f t="shared" si="939"/>
        <v>0</v>
      </c>
      <c r="AA6627" s="163"/>
      <c r="AB6627" s="177" t="str">
        <f t="shared" si="940"/>
        <v/>
      </c>
      <c r="AC6627" s="283" t="str">
        <f t="shared" si="941"/>
        <v/>
      </c>
      <c r="AD6627" s="283" t="str">
        <f t="shared" si="942"/>
        <v/>
      </c>
      <c r="AE6627" s="163"/>
      <c r="AF6627" s="162"/>
    </row>
    <row r="6628" spans="1:32">
      <c r="A6628" s="134">
        <v>6619</v>
      </c>
      <c r="B6628" s="136"/>
      <c r="C6628" s="146">
        <f t="shared" si="935"/>
        <v>0</v>
      </c>
      <c r="D6628" s="146">
        <f t="shared" si="936"/>
        <v>1</v>
      </c>
      <c r="E6628" s="146">
        <f t="shared" si="937"/>
        <v>1900</v>
      </c>
      <c r="F6628" s="137"/>
      <c r="G6628" s="287"/>
      <c r="H6628" s="137"/>
      <c r="I6628" s="134"/>
      <c r="J6628" s="204"/>
      <c r="K6628" s="133"/>
      <c r="L6628" s="134"/>
      <c r="M6628" s="133"/>
      <c r="N6628" s="134"/>
      <c r="O6628" s="134"/>
      <c r="P6628" s="166"/>
      <c r="Q6628" s="164"/>
      <c r="R6628" s="165"/>
      <c r="S6628" s="138"/>
      <c r="T6628" s="138"/>
      <c r="U6628" s="138"/>
      <c r="V6628" s="138"/>
      <c r="W6628" s="166"/>
      <c r="X6628" s="135"/>
      <c r="Y6628" s="418">
        <f t="shared" si="938"/>
        <v>0</v>
      </c>
      <c r="Z6628" s="291">
        <f t="shared" si="939"/>
        <v>0</v>
      </c>
      <c r="AA6628" s="163"/>
      <c r="AB6628" s="177" t="str">
        <f t="shared" si="940"/>
        <v/>
      </c>
      <c r="AC6628" s="283" t="str">
        <f t="shared" si="941"/>
        <v/>
      </c>
      <c r="AD6628" s="283" t="str">
        <f t="shared" si="942"/>
        <v/>
      </c>
      <c r="AE6628" s="163"/>
      <c r="AF6628" s="162"/>
    </row>
    <row r="6629" spans="1:32">
      <c r="A6629" s="134">
        <v>6620</v>
      </c>
      <c r="B6629" s="136"/>
      <c r="C6629" s="146">
        <f t="shared" si="935"/>
        <v>0</v>
      </c>
      <c r="D6629" s="146">
        <f t="shared" si="936"/>
        <v>1</v>
      </c>
      <c r="E6629" s="146">
        <f t="shared" si="937"/>
        <v>1900</v>
      </c>
      <c r="F6629" s="137"/>
      <c r="G6629" s="287"/>
      <c r="H6629" s="137"/>
      <c r="I6629" s="134"/>
      <c r="J6629" s="204"/>
      <c r="K6629" s="133"/>
      <c r="L6629" s="134"/>
      <c r="M6629" s="133"/>
      <c r="N6629" s="134"/>
      <c r="O6629" s="134"/>
      <c r="P6629" s="166"/>
      <c r="Q6629" s="164"/>
      <c r="R6629" s="165"/>
      <c r="S6629" s="138"/>
      <c r="T6629" s="138"/>
      <c r="U6629" s="138"/>
      <c r="V6629" s="138"/>
      <c r="W6629" s="166"/>
      <c r="X6629" s="135"/>
      <c r="Y6629" s="418">
        <f t="shared" si="938"/>
        <v>0</v>
      </c>
      <c r="Z6629" s="291">
        <f t="shared" si="939"/>
        <v>0</v>
      </c>
      <c r="AA6629" s="163"/>
      <c r="AB6629" s="177" t="str">
        <f t="shared" si="940"/>
        <v/>
      </c>
      <c r="AC6629" s="283" t="str">
        <f t="shared" si="941"/>
        <v/>
      </c>
      <c r="AD6629" s="283" t="str">
        <f t="shared" si="942"/>
        <v/>
      </c>
      <c r="AE6629" s="163"/>
      <c r="AF6629" s="162"/>
    </row>
    <row r="6630" spans="1:32">
      <c r="A6630" s="134">
        <v>6621</v>
      </c>
      <c r="B6630" s="136"/>
      <c r="C6630" s="146">
        <f t="shared" si="935"/>
        <v>0</v>
      </c>
      <c r="D6630" s="146">
        <f t="shared" si="936"/>
        <v>1</v>
      </c>
      <c r="E6630" s="146">
        <f t="shared" si="937"/>
        <v>1900</v>
      </c>
      <c r="F6630" s="137"/>
      <c r="G6630" s="287"/>
      <c r="H6630" s="137"/>
      <c r="I6630" s="134"/>
      <c r="J6630" s="204"/>
      <c r="K6630" s="133"/>
      <c r="L6630" s="134"/>
      <c r="M6630" s="133"/>
      <c r="N6630" s="134"/>
      <c r="O6630" s="134"/>
      <c r="P6630" s="166"/>
      <c r="Q6630" s="164"/>
      <c r="R6630" s="165"/>
      <c r="S6630" s="138"/>
      <c r="T6630" s="138"/>
      <c r="U6630" s="138"/>
      <c r="V6630" s="138"/>
      <c r="W6630" s="166"/>
      <c r="X6630" s="135"/>
      <c r="Y6630" s="418">
        <f t="shared" si="938"/>
        <v>0</v>
      </c>
      <c r="Z6630" s="291">
        <f t="shared" si="939"/>
        <v>0</v>
      </c>
      <c r="AA6630" s="163"/>
      <c r="AB6630" s="177" t="str">
        <f t="shared" si="940"/>
        <v/>
      </c>
      <c r="AC6630" s="283" t="str">
        <f t="shared" si="941"/>
        <v/>
      </c>
      <c r="AD6630" s="283" t="str">
        <f t="shared" si="942"/>
        <v/>
      </c>
      <c r="AE6630" s="163"/>
      <c r="AF6630" s="162"/>
    </row>
    <row r="6631" spans="1:32">
      <c r="A6631" s="134">
        <v>6622</v>
      </c>
      <c r="B6631" s="136"/>
      <c r="C6631" s="146">
        <f t="shared" si="935"/>
        <v>0</v>
      </c>
      <c r="D6631" s="146">
        <f t="shared" si="936"/>
        <v>1</v>
      </c>
      <c r="E6631" s="146">
        <f t="shared" si="937"/>
        <v>1900</v>
      </c>
      <c r="F6631" s="137"/>
      <c r="G6631" s="287"/>
      <c r="H6631" s="137"/>
      <c r="I6631" s="134"/>
      <c r="J6631" s="204"/>
      <c r="K6631" s="133"/>
      <c r="L6631" s="134"/>
      <c r="M6631" s="133"/>
      <c r="N6631" s="134"/>
      <c r="O6631" s="134"/>
      <c r="P6631" s="166"/>
      <c r="Q6631" s="164"/>
      <c r="R6631" s="165"/>
      <c r="S6631" s="138"/>
      <c r="T6631" s="138"/>
      <c r="U6631" s="138"/>
      <c r="V6631" s="138"/>
      <c r="W6631" s="166"/>
      <c r="X6631" s="135"/>
      <c r="Y6631" s="418">
        <f t="shared" si="938"/>
        <v>0</v>
      </c>
      <c r="Z6631" s="291">
        <f t="shared" si="939"/>
        <v>0</v>
      </c>
      <c r="AA6631" s="163"/>
      <c r="AB6631" s="177" t="str">
        <f t="shared" si="940"/>
        <v/>
      </c>
      <c r="AC6631" s="283" t="str">
        <f t="shared" si="941"/>
        <v/>
      </c>
      <c r="AD6631" s="283" t="str">
        <f t="shared" si="942"/>
        <v/>
      </c>
      <c r="AE6631" s="163"/>
      <c r="AF6631" s="162"/>
    </row>
    <row r="6632" spans="1:32">
      <c r="A6632" s="134">
        <v>6623</v>
      </c>
      <c r="B6632" s="136"/>
      <c r="C6632" s="146">
        <f t="shared" si="935"/>
        <v>0</v>
      </c>
      <c r="D6632" s="146">
        <f t="shared" si="936"/>
        <v>1</v>
      </c>
      <c r="E6632" s="146">
        <f t="shared" si="937"/>
        <v>1900</v>
      </c>
      <c r="F6632" s="137"/>
      <c r="G6632" s="287"/>
      <c r="H6632" s="137"/>
      <c r="I6632" s="134"/>
      <c r="J6632" s="204"/>
      <c r="K6632" s="133"/>
      <c r="L6632" s="134"/>
      <c r="M6632" s="133"/>
      <c r="N6632" s="134"/>
      <c r="O6632" s="134"/>
      <c r="P6632" s="166"/>
      <c r="Q6632" s="164"/>
      <c r="R6632" s="165"/>
      <c r="S6632" s="138"/>
      <c r="T6632" s="138"/>
      <c r="U6632" s="138"/>
      <c r="V6632" s="138"/>
      <c r="W6632" s="166"/>
      <c r="X6632" s="135"/>
      <c r="Y6632" s="418">
        <f t="shared" si="938"/>
        <v>0</v>
      </c>
      <c r="Z6632" s="291">
        <f t="shared" si="939"/>
        <v>0</v>
      </c>
      <c r="AA6632" s="163"/>
      <c r="AB6632" s="177" t="str">
        <f t="shared" si="940"/>
        <v/>
      </c>
      <c r="AC6632" s="283" t="str">
        <f t="shared" si="941"/>
        <v/>
      </c>
      <c r="AD6632" s="283" t="str">
        <f t="shared" si="942"/>
        <v/>
      </c>
      <c r="AE6632" s="163"/>
      <c r="AF6632" s="162"/>
    </row>
    <row r="6633" spans="1:32">
      <c r="A6633" s="134">
        <v>6624</v>
      </c>
      <c r="B6633" s="136"/>
      <c r="C6633" s="146">
        <f t="shared" si="935"/>
        <v>0</v>
      </c>
      <c r="D6633" s="146">
        <f t="shared" si="936"/>
        <v>1</v>
      </c>
      <c r="E6633" s="146">
        <f t="shared" si="937"/>
        <v>1900</v>
      </c>
      <c r="F6633" s="137"/>
      <c r="G6633" s="287"/>
      <c r="H6633" s="137"/>
      <c r="I6633" s="134"/>
      <c r="J6633" s="204"/>
      <c r="K6633" s="133"/>
      <c r="L6633" s="134"/>
      <c r="M6633" s="133"/>
      <c r="N6633" s="134"/>
      <c r="O6633" s="134"/>
      <c r="P6633" s="166"/>
      <c r="Q6633" s="164"/>
      <c r="R6633" s="165"/>
      <c r="S6633" s="138"/>
      <c r="T6633" s="138"/>
      <c r="U6633" s="138"/>
      <c r="V6633" s="138"/>
      <c r="W6633" s="166"/>
      <c r="X6633" s="135"/>
      <c r="Y6633" s="418">
        <f t="shared" si="938"/>
        <v>0</v>
      </c>
      <c r="Z6633" s="291">
        <f t="shared" si="939"/>
        <v>0</v>
      </c>
      <c r="AA6633" s="163"/>
      <c r="AB6633" s="177" t="str">
        <f t="shared" si="940"/>
        <v/>
      </c>
      <c r="AC6633" s="283" t="str">
        <f t="shared" si="941"/>
        <v/>
      </c>
      <c r="AD6633" s="283" t="str">
        <f t="shared" si="942"/>
        <v/>
      </c>
      <c r="AE6633" s="163"/>
      <c r="AF6633" s="162"/>
    </row>
    <row r="6634" spans="1:32">
      <c r="A6634" s="134">
        <v>6625</v>
      </c>
      <c r="B6634" s="136"/>
      <c r="C6634" s="146">
        <f t="shared" si="935"/>
        <v>0</v>
      </c>
      <c r="D6634" s="146">
        <f t="shared" si="936"/>
        <v>1</v>
      </c>
      <c r="E6634" s="146">
        <f t="shared" si="937"/>
        <v>1900</v>
      </c>
      <c r="F6634" s="137"/>
      <c r="G6634" s="287"/>
      <c r="H6634" s="137"/>
      <c r="I6634" s="134"/>
      <c r="J6634" s="204"/>
      <c r="K6634" s="133"/>
      <c r="L6634" s="134"/>
      <c r="M6634" s="133"/>
      <c r="N6634" s="134"/>
      <c r="O6634" s="134"/>
      <c r="P6634" s="166"/>
      <c r="Q6634" s="164"/>
      <c r="R6634" s="165"/>
      <c r="S6634" s="138"/>
      <c r="T6634" s="138"/>
      <c r="U6634" s="138"/>
      <c r="V6634" s="138"/>
      <c r="W6634" s="166"/>
      <c r="X6634" s="135"/>
      <c r="Y6634" s="418">
        <f t="shared" si="938"/>
        <v>0</v>
      </c>
      <c r="Z6634" s="291">
        <f t="shared" si="939"/>
        <v>0</v>
      </c>
      <c r="AA6634" s="163"/>
      <c r="AB6634" s="177" t="str">
        <f t="shared" si="940"/>
        <v/>
      </c>
      <c r="AC6634" s="283" t="str">
        <f t="shared" si="941"/>
        <v/>
      </c>
      <c r="AD6634" s="283" t="str">
        <f t="shared" si="942"/>
        <v/>
      </c>
      <c r="AE6634" s="163"/>
      <c r="AF6634" s="162"/>
    </row>
    <row r="6635" spans="1:32">
      <c r="A6635" s="134">
        <v>6626</v>
      </c>
      <c r="B6635" s="136"/>
      <c r="C6635" s="146">
        <f t="shared" si="935"/>
        <v>0</v>
      </c>
      <c r="D6635" s="146">
        <f t="shared" si="936"/>
        <v>1</v>
      </c>
      <c r="E6635" s="146">
        <f t="shared" si="937"/>
        <v>1900</v>
      </c>
      <c r="F6635" s="137"/>
      <c r="G6635" s="287"/>
      <c r="H6635" s="137"/>
      <c r="I6635" s="134"/>
      <c r="J6635" s="204"/>
      <c r="K6635" s="133"/>
      <c r="L6635" s="134"/>
      <c r="M6635" s="133"/>
      <c r="N6635" s="134"/>
      <c r="O6635" s="134"/>
      <c r="P6635" s="166"/>
      <c r="Q6635" s="164"/>
      <c r="R6635" s="165"/>
      <c r="S6635" s="138"/>
      <c r="T6635" s="138"/>
      <c r="U6635" s="138"/>
      <c r="V6635" s="138"/>
      <c r="W6635" s="166"/>
      <c r="X6635" s="135"/>
      <c r="Y6635" s="418">
        <f t="shared" si="938"/>
        <v>0</v>
      </c>
      <c r="Z6635" s="291">
        <f t="shared" si="939"/>
        <v>0</v>
      </c>
      <c r="AA6635" s="163"/>
      <c r="AB6635" s="177" t="str">
        <f t="shared" si="940"/>
        <v/>
      </c>
      <c r="AC6635" s="283" t="str">
        <f t="shared" si="941"/>
        <v/>
      </c>
      <c r="AD6635" s="283" t="str">
        <f t="shared" si="942"/>
        <v/>
      </c>
      <c r="AE6635" s="163"/>
      <c r="AF6635" s="162"/>
    </row>
    <row r="6636" spans="1:32">
      <c r="A6636" s="134">
        <v>6627</v>
      </c>
      <c r="B6636" s="136"/>
      <c r="C6636" s="146">
        <f t="shared" si="935"/>
        <v>0</v>
      </c>
      <c r="D6636" s="146">
        <f t="shared" si="936"/>
        <v>1</v>
      </c>
      <c r="E6636" s="146">
        <f t="shared" si="937"/>
        <v>1900</v>
      </c>
      <c r="F6636" s="137"/>
      <c r="G6636" s="287"/>
      <c r="H6636" s="137"/>
      <c r="I6636" s="134"/>
      <c r="J6636" s="204"/>
      <c r="K6636" s="133"/>
      <c r="L6636" s="134"/>
      <c r="M6636" s="133"/>
      <c r="N6636" s="134"/>
      <c r="O6636" s="134"/>
      <c r="P6636" s="166"/>
      <c r="Q6636" s="164"/>
      <c r="R6636" s="165"/>
      <c r="S6636" s="138"/>
      <c r="T6636" s="138"/>
      <c r="U6636" s="138"/>
      <c r="V6636" s="138"/>
      <c r="W6636" s="166"/>
      <c r="X6636" s="135"/>
      <c r="Y6636" s="418">
        <f t="shared" si="938"/>
        <v>0</v>
      </c>
      <c r="Z6636" s="291">
        <f t="shared" si="939"/>
        <v>0</v>
      </c>
      <c r="AA6636" s="163"/>
      <c r="AB6636" s="177" t="str">
        <f t="shared" si="940"/>
        <v/>
      </c>
      <c r="AC6636" s="283" t="str">
        <f t="shared" si="941"/>
        <v/>
      </c>
      <c r="AD6636" s="283" t="str">
        <f t="shared" si="942"/>
        <v/>
      </c>
      <c r="AE6636" s="163"/>
      <c r="AF6636" s="162"/>
    </row>
    <row r="6637" spans="1:32">
      <c r="A6637" s="134">
        <v>6628</v>
      </c>
      <c r="B6637" s="136"/>
      <c r="C6637" s="146">
        <f t="shared" si="935"/>
        <v>0</v>
      </c>
      <c r="D6637" s="146">
        <f t="shared" si="936"/>
        <v>1</v>
      </c>
      <c r="E6637" s="146">
        <f t="shared" si="937"/>
        <v>1900</v>
      </c>
      <c r="F6637" s="137"/>
      <c r="G6637" s="287"/>
      <c r="H6637" s="137"/>
      <c r="I6637" s="134"/>
      <c r="J6637" s="204"/>
      <c r="K6637" s="133"/>
      <c r="L6637" s="134"/>
      <c r="M6637" s="133"/>
      <c r="N6637" s="134"/>
      <c r="O6637" s="134"/>
      <c r="P6637" s="166"/>
      <c r="Q6637" s="164"/>
      <c r="R6637" s="165"/>
      <c r="S6637" s="138"/>
      <c r="T6637" s="138"/>
      <c r="U6637" s="138"/>
      <c r="V6637" s="138"/>
      <c r="W6637" s="166"/>
      <c r="X6637" s="135"/>
      <c r="Y6637" s="418">
        <f t="shared" si="938"/>
        <v>0</v>
      </c>
      <c r="Z6637" s="291">
        <f t="shared" si="939"/>
        <v>0</v>
      </c>
      <c r="AA6637" s="163"/>
      <c r="AB6637" s="177" t="str">
        <f t="shared" si="940"/>
        <v/>
      </c>
      <c r="AC6637" s="283" t="str">
        <f t="shared" si="941"/>
        <v/>
      </c>
      <c r="AD6637" s="283" t="str">
        <f t="shared" si="942"/>
        <v/>
      </c>
      <c r="AE6637" s="163"/>
      <c r="AF6637" s="162"/>
    </row>
    <row r="6638" spans="1:32">
      <c r="A6638" s="134">
        <v>6629</v>
      </c>
      <c r="B6638" s="136"/>
      <c r="C6638" s="146">
        <f t="shared" si="935"/>
        <v>0</v>
      </c>
      <c r="D6638" s="146">
        <f t="shared" si="936"/>
        <v>1</v>
      </c>
      <c r="E6638" s="146">
        <f t="shared" si="937"/>
        <v>1900</v>
      </c>
      <c r="F6638" s="137"/>
      <c r="G6638" s="287"/>
      <c r="H6638" s="137"/>
      <c r="I6638" s="134"/>
      <c r="J6638" s="204"/>
      <c r="K6638" s="133"/>
      <c r="L6638" s="134"/>
      <c r="M6638" s="133"/>
      <c r="N6638" s="134"/>
      <c r="O6638" s="134"/>
      <c r="P6638" s="166"/>
      <c r="Q6638" s="164"/>
      <c r="R6638" s="165"/>
      <c r="S6638" s="138"/>
      <c r="T6638" s="138"/>
      <c r="U6638" s="138"/>
      <c r="V6638" s="138"/>
      <c r="W6638" s="166"/>
      <c r="X6638" s="135"/>
      <c r="Y6638" s="418">
        <f t="shared" si="938"/>
        <v>0</v>
      </c>
      <c r="Z6638" s="291">
        <f t="shared" si="939"/>
        <v>0</v>
      </c>
      <c r="AA6638" s="163"/>
      <c r="AB6638" s="177" t="str">
        <f t="shared" si="940"/>
        <v/>
      </c>
      <c r="AC6638" s="283" t="str">
        <f t="shared" si="941"/>
        <v/>
      </c>
      <c r="AD6638" s="283" t="str">
        <f t="shared" si="942"/>
        <v/>
      </c>
      <c r="AE6638" s="163"/>
      <c r="AF6638" s="162"/>
    </row>
    <row r="6639" spans="1:32">
      <c r="A6639" s="134">
        <v>6630</v>
      </c>
      <c r="B6639" s="136"/>
      <c r="C6639" s="146">
        <f t="shared" si="935"/>
        <v>0</v>
      </c>
      <c r="D6639" s="146">
        <f t="shared" si="936"/>
        <v>1</v>
      </c>
      <c r="E6639" s="146">
        <f t="shared" si="937"/>
        <v>1900</v>
      </c>
      <c r="F6639" s="137"/>
      <c r="G6639" s="287"/>
      <c r="H6639" s="137"/>
      <c r="I6639" s="134"/>
      <c r="J6639" s="204"/>
      <c r="K6639" s="133"/>
      <c r="L6639" s="134"/>
      <c r="M6639" s="133"/>
      <c r="N6639" s="134"/>
      <c r="O6639" s="134"/>
      <c r="P6639" s="166"/>
      <c r="Q6639" s="164"/>
      <c r="R6639" s="165"/>
      <c r="S6639" s="138"/>
      <c r="T6639" s="138"/>
      <c r="U6639" s="138"/>
      <c r="V6639" s="138"/>
      <c r="W6639" s="166"/>
      <c r="X6639" s="135"/>
      <c r="Y6639" s="418">
        <f t="shared" si="938"/>
        <v>0</v>
      </c>
      <c r="Z6639" s="291">
        <f t="shared" si="939"/>
        <v>0</v>
      </c>
      <c r="AA6639" s="163"/>
      <c r="AB6639" s="177" t="str">
        <f t="shared" si="940"/>
        <v/>
      </c>
      <c r="AC6639" s="283" t="str">
        <f t="shared" si="941"/>
        <v/>
      </c>
      <c r="AD6639" s="283" t="str">
        <f t="shared" si="942"/>
        <v/>
      </c>
      <c r="AE6639" s="163"/>
      <c r="AF6639" s="162"/>
    </row>
    <row r="6640" spans="1:32">
      <c r="A6640" s="134">
        <v>6631</v>
      </c>
      <c r="B6640" s="136"/>
      <c r="C6640" s="146">
        <f t="shared" si="935"/>
        <v>0</v>
      </c>
      <c r="D6640" s="146">
        <f t="shared" si="936"/>
        <v>1</v>
      </c>
      <c r="E6640" s="146">
        <f t="shared" si="937"/>
        <v>1900</v>
      </c>
      <c r="F6640" s="137"/>
      <c r="G6640" s="287"/>
      <c r="H6640" s="137"/>
      <c r="I6640" s="134"/>
      <c r="J6640" s="204"/>
      <c r="K6640" s="133"/>
      <c r="L6640" s="134"/>
      <c r="M6640" s="133"/>
      <c r="N6640" s="134"/>
      <c r="O6640" s="134"/>
      <c r="P6640" s="166"/>
      <c r="Q6640" s="164"/>
      <c r="R6640" s="165"/>
      <c r="S6640" s="138"/>
      <c r="T6640" s="138"/>
      <c r="U6640" s="138"/>
      <c r="V6640" s="138"/>
      <c r="W6640" s="166"/>
      <c r="X6640" s="135"/>
      <c r="Y6640" s="418">
        <f t="shared" si="938"/>
        <v>0</v>
      </c>
      <c r="Z6640" s="291">
        <f t="shared" si="939"/>
        <v>0</v>
      </c>
      <c r="AA6640" s="163"/>
      <c r="AB6640" s="177" t="str">
        <f t="shared" si="940"/>
        <v/>
      </c>
      <c r="AC6640" s="283" t="str">
        <f t="shared" si="941"/>
        <v/>
      </c>
      <c r="AD6640" s="283" t="str">
        <f t="shared" si="942"/>
        <v/>
      </c>
      <c r="AE6640" s="163"/>
      <c r="AF6640" s="162"/>
    </row>
    <row r="6641" spans="1:32">
      <c r="A6641" s="134">
        <v>6632</v>
      </c>
      <c r="B6641" s="136"/>
      <c r="C6641" s="146">
        <f t="shared" si="935"/>
        <v>0</v>
      </c>
      <c r="D6641" s="146">
        <f t="shared" si="936"/>
        <v>1</v>
      </c>
      <c r="E6641" s="146">
        <f t="shared" si="937"/>
        <v>1900</v>
      </c>
      <c r="F6641" s="137"/>
      <c r="G6641" s="287"/>
      <c r="H6641" s="137"/>
      <c r="I6641" s="134"/>
      <c r="J6641" s="204"/>
      <c r="K6641" s="133"/>
      <c r="L6641" s="134"/>
      <c r="M6641" s="133"/>
      <c r="N6641" s="134"/>
      <c r="O6641" s="134"/>
      <c r="P6641" s="166"/>
      <c r="Q6641" s="164"/>
      <c r="R6641" s="165"/>
      <c r="S6641" s="138"/>
      <c r="T6641" s="138"/>
      <c r="U6641" s="138"/>
      <c r="V6641" s="138"/>
      <c r="W6641" s="166"/>
      <c r="X6641" s="135"/>
      <c r="Y6641" s="418">
        <f t="shared" si="938"/>
        <v>0</v>
      </c>
      <c r="Z6641" s="291">
        <f t="shared" si="939"/>
        <v>0</v>
      </c>
      <c r="AA6641" s="163"/>
      <c r="AB6641" s="177" t="str">
        <f t="shared" si="940"/>
        <v/>
      </c>
      <c r="AC6641" s="283" t="str">
        <f t="shared" si="941"/>
        <v/>
      </c>
      <c r="AD6641" s="283" t="str">
        <f t="shared" si="942"/>
        <v/>
      </c>
      <c r="AE6641" s="163"/>
      <c r="AF6641" s="162"/>
    </row>
    <row r="6642" spans="1:32">
      <c r="A6642" s="134">
        <v>6633</v>
      </c>
      <c r="B6642" s="136"/>
      <c r="C6642" s="146">
        <f t="shared" si="935"/>
        <v>0</v>
      </c>
      <c r="D6642" s="146">
        <f t="shared" si="936"/>
        <v>1</v>
      </c>
      <c r="E6642" s="146">
        <f t="shared" si="937"/>
        <v>1900</v>
      </c>
      <c r="F6642" s="137"/>
      <c r="G6642" s="287"/>
      <c r="H6642" s="137"/>
      <c r="I6642" s="134"/>
      <c r="J6642" s="204"/>
      <c r="K6642" s="133"/>
      <c r="L6642" s="134"/>
      <c r="M6642" s="133"/>
      <c r="N6642" s="134"/>
      <c r="O6642" s="134"/>
      <c r="P6642" s="166"/>
      <c r="Q6642" s="164"/>
      <c r="R6642" s="165"/>
      <c r="S6642" s="138"/>
      <c r="T6642" s="138"/>
      <c r="U6642" s="138"/>
      <c r="V6642" s="138"/>
      <c r="W6642" s="166"/>
      <c r="X6642" s="135"/>
      <c r="Y6642" s="418">
        <f t="shared" si="938"/>
        <v>0</v>
      </c>
      <c r="Z6642" s="291">
        <f t="shared" si="939"/>
        <v>0</v>
      </c>
      <c r="AA6642" s="163"/>
      <c r="AB6642" s="177" t="str">
        <f t="shared" si="940"/>
        <v/>
      </c>
      <c r="AC6642" s="283" t="str">
        <f t="shared" si="941"/>
        <v/>
      </c>
      <c r="AD6642" s="283" t="str">
        <f t="shared" si="942"/>
        <v/>
      </c>
      <c r="AE6642" s="163"/>
      <c r="AF6642" s="162"/>
    </row>
    <row r="6643" spans="1:32">
      <c r="A6643" s="134">
        <v>6634</v>
      </c>
      <c r="B6643" s="136"/>
      <c r="C6643" s="146">
        <f t="shared" si="935"/>
        <v>0</v>
      </c>
      <c r="D6643" s="146">
        <f t="shared" si="936"/>
        <v>1</v>
      </c>
      <c r="E6643" s="146">
        <f t="shared" si="937"/>
        <v>1900</v>
      </c>
      <c r="F6643" s="137"/>
      <c r="G6643" s="287"/>
      <c r="H6643" s="137"/>
      <c r="I6643" s="134"/>
      <c r="J6643" s="204"/>
      <c r="K6643" s="133"/>
      <c r="L6643" s="134"/>
      <c r="M6643" s="133"/>
      <c r="N6643" s="134"/>
      <c r="O6643" s="134"/>
      <c r="P6643" s="166"/>
      <c r="Q6643" s="164"/>
      <c r="R6643" s="165"/>
      <c r="S6643" s="138"/>
      <c r="T6643" s="138"/>
      <c r="U6643" s="138"/>
      <c r="V6643" s="138"/>
      <c r="W6643" s="166"/>
      <c r="X6643" s="135"/>
      <c r="Y6643" s="418">
        <f t="shared" si="938"/>
        <v>0</v>
      </c>
      <c r="Z6643" s="291">
        <f t="shared" si="939"/>
        <v>0</v>
      </c>
      <c r="AA6643" s="163"/>
      <c r="AB6643" s="177" t="str">
        <f t="shared" si="940"/>
        <v/>
      </c>
      <c r="AC6643" s="283" t="str">
        <f t="shared" si="941"/>
        <v/>
      </c>
      <c r="AD6643" s="283" t="str">
        <f t="shared" si="942"/>
        <v/>
      </c>
      <c r="AE6643" s="163"/>
      <c r="AF6643" s="162"/>
    </row>
    <row r="6644" spans="1:32">
      <c r="A6644" s="134">
        <v>6635</v>
      </c>
      <c r="B6644" s="136"/>
      <c r="C6644" s="146">
        <f t="shared" si="935"/>
        <v>0</v>
      </c>
      <c r="D6644" s="146">
        <f t="shared" si="936"/>
        <v>1</v>
      </c>
      <c r="E6644" s="146">
        <f t="shared" si="937"/>
        <v>1900</v>
      </c>
      <c r="F6644" s="137"/>
      <c r="G6644" s="287"/>
      <c r="H6644" s="137"/>
      <c r="I6644" s="134"/>
      <c r="J6644" s="204"/>
      <c r="K6644" s="133"/>
      <c r="L6644" s="134"/>
      <c r="M6644" s="133"/>
      <c r="N6644" s="134"/>
      <c r="O6644" s="134"/>
      <c r="P6644" s="166"/>
      <c r="Q6644" s="164"/>
      <c r="R6644" s="165"/>
      <c r="S6644" s="138"/>
      <c r="T6644" s="138"/>
      <c r="U6644" s="138"/>
      <c r="V6644" s="138"/>
      <c r="W6644" s="166"/>
      <c r="X6644" s="135"/>
      <c r="Y6644" s="418">
        <f t="shared" si="938"/>
        <v>0</v>
      </c>
      <c r="Z6644" s="291">
        <f t="shared" si="939"/>
        <v>0</v>
      </c>
      <c r="AA6644" s="163"/>
      <c r="AB6644" s="177" t="str">
        <f t="shared" si="940"/>
        <v/>
      </c>
      <c r="AC6644" s="283" t="str">
        <f t="shared" si="941"/>
        <v/>
      </c>
      <c r="AD6644" s="283" t="str">
        <f t="shared" si="942"/>
        <v/>
      </c>
      <c r="AE6644" s="163"/>
      <c r="AF6644" s="162"/>
    </row>
    <row r="6645" spans="1:32">
      <c r="A6645" s="134">
        <v>6636</v>
      </c>
      <c r="B6645" s="136"/>
      <c r="C6645" s="146">
        <f t="shared" si="935"/>
        <v>0</v>
      </c>
      <c r="D6645" s="146">
        <f t="shared" si="936"/>
        <v>1</v>
      </c>
      <c r="E6645" s="146">
        <f t="shared" si="937"/>
        <v>1900</v>
      </c>
      <c r="F6645" s="137"/>
      <c r="G6645" s="287"/>
      <c r="H6645" s="137"/>
      <c r="I6645" s="134"/>
      <c r="J6645" s="204"/>
      <c r="K6645" s="133"/>
      <c r="L6645" s="134"/>
      <c r="M6645" s="133"/>
      <c r="N6645" s="134"/>
      <c r="O6645" s="134"/>
      <c r="P6645" s="166"/>
      <c r="Q6645" s="164"/>
      <c r="R6645" s="165"/>
      <c r="S6645" s="138"/>
      <c r="T6645" s="138"/>
      <c r="U6645" s="138"/>
      <c r="V6645" s="138"/>
      <c r="W6645" s="166"/>
      <c r="X6645" s="135"/>
      <c r="Y6645" s="418">
        <f t="shared" si="938"/>
        <v>0</v>
      </c>
      <c r="Z6645" s="291">
        <f t="shared" si="939"/>
        <v>0</v>
      </c>
      <c r="AA6645" s="163"/>
      <c r="AB6645" s="177" t="str">
        <f t="shared" si="940"/>
        <v/>
      </c>
      <c r="AC6645" s="283" t="str">
        <f t="shared" si="941"/>
        <v/>
      </c>
      <c r="AD6645" s="283" t="str">
        <f t="shared" si="942"/>
        <v/>
      </c>
      <c r="AE6645" s="163"/>
      <c r="AF6645" s="162"/>
    </row>
    <row r="6646" spans="1:32">
      <c r="A6646" s="134">
        <v>6637</v>
      </c>
      <c r="B6646" s="136"/>
      <c r="C6646" s="146">
        <f t="shared" si="935"/>
        <v>0</v>
      </c>
      <c r="D6646" s="146">
        <f t="shared" si="936"/>
        <v>1</v>
      </c>
      <c r="E6646" s="146">
        <f t="shared" si="937"/>
        <v>1900</v>
      </c>
      <c r="F6646" s="137"/>
      <c r="G6646" s="287"/>
      <c r="H6646" s="137"/>
      <c r="I6646" s="134"/>
      <c r="J6646" s="204"/>
      <c r="K6646" s="133"/>
      <c r="L6646" s="134"/>
      <c r="M6646" s="133"/>
      <c r="N6646" s="134"/>
      <c r="O6646" s="134"/>
      <c r="P6646" s="166"/>
      <c r="Q6646" s="164"/>
      <c r="R6646" s="165"/>
      <c r="S6646" s="138"/>
      <c r="T6646" s="138"/>
      <c r="U6646" s="138"/>
      <c r="V6646" s="138"/>
      <c r="W6646" s="166"/>
      <c r="X6646" s="135"/>
      <c r="Y6646" s="418">
        <f t="shared" si="938"/>
        <v>0</v>
      </c>
      <c r="Z6646" s="291">
        <f t="shared" si="939"/>
        <v>0</v>
      </c>
      <c r="AA6646" s="163"/>
      <c r="AB6646" s="177" t="str">
        <f t="shared" si="940"/>
        <v/>
      </c>
      <c r="AC6646" s="283" t="str">
        <f t="shared" si="941"/>
        <v/>
      </c>
      <c r="AD6646" s="283" t="str">
        <f t="shared" si="942"/>
        <v/>
      </c>
      <c r="AE6646" s="163"/>
      <c r="AF6646" s="162"/>
    </row>
    <row r="6647" spans="1:32">
      <c r="A6647" s="134">
        <v>6638</v>
      </c>
      <c r="B6647" s="136"/>
      <c r="C6647" s="146">
        <f t="shared" si="935"/>
        <v>0</v>
      </c>
      <c r="D6647" s="146">
        <f t="shared" si="936"/>
        <v>1</v>
      </c>
      <c r="E6647" s="146">
        <f t="shared" si="937"/>
        <v>1900</v>
      </c>
      <c r="F6647" s="137"/>
      <c r="G6647" s="287"/>
      <c r="H6647" s="137"/>
      <c r="I6647" s="134"/>
      <c r="J6647" s="204"/>
      <c r="K6647" s="133"/>
      <c r="L6647" s="134"/>
      <c r="M6647" s="133"/>
      <c r="N6647" s="134"/>
      <c r="O6647" s="134"/>
      <c r="P6647" s="166"/>
      <c r="Q6647" s="164"/>
      <c r="R6647" s="165"/>
      <c r="S6647" s="138"/>
      <c r="T6647" s="138"/>
      <c r="U6647" s="138"/>
      <c r="V6647" s="138"/>
      <c r="W6647" s="166"/>
      <c r="X6647" s="135"/>
      <c r="Y6647" s="418">
        <f t="shared" si="938"/>
        <v>0</v>
      </c>
      <c r="Z6647" s="291">
        <f t="shared" si="939"/>
        <v>0</v>
      </c>
      <c r="AA6647" s="163"/>
      <c r="AB6647" s="177" t="str">
        <f t="shared" si="940"/>
        <v/>
      </c>
      <c r="AC6647" s="283" t="str">
        <f t="shared" si="941"/>
        <v/>
      </c>
      <c r="AD6647" s="283" t="str">
        <f t="shared" si="942"/>
        <v/>
      </c>
      <c r="AE6647" s="163"/>
      <c r="AF6647" s="162"/>
    </row>
    <row r="6648" spans="1:32">
      <c r="A6648" s="134">
        <v>6639</v>
      </c>
      <c r="B6648" s="136"/>
      <c r="C6648" s="146">
        <f t="shared" si="935"/>
        <v>0</v>
      </c>
      <c r="D6648" s="146">
        <f t="shared" si="936"/>
        <v>1</v>
      </c>
      <c r="E6648" s="146">
        <f t="shared" si="937"/>
        <v>1900</v>
      </c>
      <c r="F6648" s="137"/>
      <c r="G6648" s="287"/>
      <c r="H6648" s="137"/>
      <c r="I6648" s="134"/>
      <c r="J6648" s="204"/>
      <c r="K6648" s="133"/>
      <c r="L6648" s="134"/>
      <c r="M6648" s="133"/>
      <c r="N6648" s="134"/>
      <c r="O6648" s="134"/>
      <c r="P6648" s="166"/>
      <c r="Q6648" s="164"/>
      <c r="R6648" s="165"/>
      <c r="S6648" s="138"/>
      <c r="T6648" s="138"/>
      <c r="U6648" s="138"/>
      <c r="V6648" s="138"/>
      <c r="W6648" s="166"/>
      <c r="X6648" s="135"/>
      <c r="Y6648" s="418">
        <f t="shared" si="938"/>
        <v>0</v>
      </c>
      <c r="Z6648" s="291">
        <f t="shared" si="939"/>
        <v>0</v>
      </c>
      <c r="AA6648" s="163"/>
      <c r="AB6648" s="177" t="str">
        <f t="shared" si="940"/>
        <v/>
      </c>
      <c r="AC6648" s="283" t="str">
        <f t="shared" si="941"/>
        <v/>
      </c>
      <c r="AD6648" s="283" t="str">
        <f t="shared" si="942"/>
        <v/>
      </c>
      <c r="AE6648" s="163"/>
      <c r="AF6648" s="162"/>
    </row>
    <row r="6649" spans="1:32">
      <c r="A6649" s="134">
        <v>6640</v>
      </c>
      <c r="B6649" s="136"/>
      <c r="C6649" s="146">
        <f t="shared" si="935"/>
        <v>0</v>
      </c>
      <c r="D6649" s="146">
        <f t="shared" si="936"/>
        <v>1</v>
      </c>
      <c r="E6649" s="146">
        <f t="shared" si="937"/>
        <v>1900</v>
      </c>
      <c r="F6649" s="137"/>
      <c r="G6649" s="287"/>
      <c r="H6649" s="137"/>
      <c r="I6649" s="134"/>
      <c r="J6649" s="204"/>
      <c r="K6649" s="133"/>
      <c r="L6649" s="134"/>
      <c r="M6649" s="133"/>
      <c r="N6649" s="134"/>
      <c r="O6649" s="134"/>
      <c r="P6649" s="166"/>
      <c r="Q6649" s="164"/>
      <c r="R6649" s="165"/>
      <c r="S6649" s="138"/>
      <c r="T6649" s="138"/>
      <c r="U6649" s="138"/>
      <c r="V6649" s="138"/>
      <c r="W6649" s="166"/>
      <c r="X6649" s="135"/>
      <c r="Y6649" s="418">
        <f t="shared" si="938"/>
        <v>0</v>
      </c>
      <c r="Z6649" s="291">
        <f t="shared" si="939"/>
        <v>0</v>
      </c>
      <c r="AA6649" s="163"/>
      <c r="AB6649" s="177" t="str">
        <f t="shared" si="940"/>
        <v/>
      </c>
      <c r="AC6649" s="283" t="str">
        <f t="shared" si="941"/>
        <v/>
      </c>
      <c r="AD6649" s="283" t="str">
        <f t="shared" si="942"/>
        <v/>
      </c>
      <c r="AE6649" s="163"/>
      <c r="AF6649" s="162"/>
    </row>
    <row r="6650" spans="1:32">
      <c r="A6650" s="134">
        <v>6641</v>
      </c>
      <c r="B6650" s="136"/>
      <c r="C6650" s="146">
        <f t="shared" si="935"/>
        <v>0</v>
      </c>
      <c r="D6650" s="146">
        <f t="shared" si="936"/>
        <v>1</v>
      </c>
      <c r="E6650" s="146">
        <f t="shared" si="937"/>
        <v>1900</v>
      </c>
      <c r="F6650" s="137"/>
      <c r="G6650" s="287"/>
      <c r="H6650" s="137"/>
      <c r="I6650" s="134"/>
      <c r="J6650" s="204"/>
      <c r="K6650" s="133"/>
      <c r="L6650" s="134"/>
      <c r="M6650" s="133"/>
      <c r="N6650" s="134"/>
      <c r="O6650" s="134"/>
      <c r="P6650" s="166"/>
      <c r="Q6650" s="164"/>
      <c r="R6650" s="165"/>
      <c r="S6650" s="138"/>
      <c r="T6650" s="138"/>
      <c r="U6650" s="138"/>
      <c r="V6650" s="138"/>
      <c r="W6650" s="166"/>
      <c r="X6650" s="135"/>
      <c r="Y6650" s="418">
        <f t="shared" si="938"/>
        <v>0</v>
      </c>
      <c r="Z6650" s="291">
        <f t="shared" si="939"/>
        <v>0</v>
      </c>
      <c r="AA6650" s="163"/>
      <c r="AB6650" s="177" t="str">
        <f t="shared" si="940"/>
        <v/>
      </c>
      <c r="AC6650" s="283" t="str">
        <f t="shared" si="941"/>
        <v/>
      </c>
      <c r="AD6650" s="283" t="str">
        <f t="shared" si="942"/>
        <v/>
      </c>
      <c r="AE6650" s="163"/>
      <c r="AF6650" s="162"/>
    </row>
    <row r="6651" spans="1:32">
      <c r="A6651" s="134">
        <v>6642</v>
      </c>
      <c r="B6651" s="136"/>
      <c r="C6651" s="146">
        <f t="shared" si="935"/>
        <v>0</v>
      </c>
      <c r="D6651" s="146">
        <f t="shared" si="936"/>
        <v>1</v>
      </c>
      <c r="E6651" s="146">
        <f t="shared" si="937"/>
        <v>1900</v>
      </c>
      <c r="F6651" s="137"/>
      <c r="G6651" s="287"/>
      <c r="H6651" s="137"/>
      <c r="I6651" s="134"/>
      <c r="J6651" s="204"/>
      <c r="K6651" s="133"/>
      <c r="L6651" s="134"/>
      <c r="M6651" s="133"/>
      <c r="N6651" s="134"/>
      <c r="O6651" s="134"/>
      <c r="P6651" s="166"/>
      <c r="Q6651" s="164"/>
      <c r="R6651" s="165"/>
      <c r="S6651" s="138"/>
      <c r="T6651" s="138"/>
      <c r="U6651" s="138"/>
      <c r="V6651" s="138"/>
      <c r="W6651" s="166"/>
      <c r="X6651" s="135"/>
      <c r="Y6651" s="418">
        <f t="shared" si="938"/>
        <v>0</v>
      </c>
      <c r="Z6651" s="291">
        <f t="shared" si="939"/>
        <v>0</v>
      </c>
      <c r="AA6651" s="163"/>
      <c r="AB6651" s="177" t="str">
        <f t="shared" si="940"/>
        <v/>
      </c>
      <c r="AC6651" s="283" t="str">
        <f t="shared" si="941"/>
        <v/>
      </c>
      <c r="AD6651" s="283" t="str">
        <f t="shared" si="942"/>
        <v/>
      </c>
      <c r="AE6651" s="163"/>
      <c r="AF6651" s="162"/>
    </row>
    <row r="6652" spans="1:32">
      <c r="A6652" s="134">
        <v>6643</v>
      </c>
      <c r="B6652" s="136"/>
      <c r="C6652" s="146">
        <f t="shared" si="935"/>
        <v>0</v>
      </c>
      <c r="D6652" s="146">
        <f t="shared" si="936"/>
        <v>1</v>
      </c>
      <c r="E6652" s="146">
        <f t="shared" si="937"/>
        <v>1900</v>
      </c>
      <c r="F6652" s="137"/>
      <c r="G6652" s="287"/>
      <c r="H6652" s="137"/>
      <c r="I6652" s="134"/>
      <c r="J6652" s="204"/>
      <c r="K6652" s="133"/>
      <c r="L6652" s="134"/>
      <c r="M6652" s="133"/>
      <c r="N6652" s="134"/>
      <c r="O6652" s="134"/>
      <c r="P6652" s="166"/>
      <c r="Q6652" s="164"/>
      <c r="R6652" s="165"/>
      <c r="S6652" s="138"/>
      <c r="T6652" s="138"/>
      <c r="U6652" s="138"/>
      <c r="V6652" s="138"/>
      <c r="W6652" s="166"/>
      <c r="X6652" s="135"/>
      <c r="Y6652" s="418">
        <f t="shared" si="938"/>
        <v>0</v>
      </c>
      <c r="Z6652" s="291">
        <f t="shared" si="939"/>
        <v>0</v>
      </c>
      <c r="AA6652" s="163"/>
      <c r="AB6652" s="177" t="str">
        <f t="shared" si="940"/>
        <v/>
      </c>
      <c r="AC6652" s="283" t="str">
        <f t="shared" si="941"/>
        <v/>
      </c>
      <c r="AD6652" s="283" t="str">
        <f t="shared" si="942"/>
        <v/>
      </c>
      <c r="AE6652" s="163"/>
      <c r="AF6652" s="162"/>
    </row>
    <row r="6653" spans="1:32">
      <c r="A6653" s="134">
        <v>6644</v>
      </c>
      <c r="B6653" s="136"/>
      <c r="C6653" s="146">
        <f t="shared" si="935"/>
        <v>0</v>
      </c>
      <c r="D6653" s="146">
        <f t="shared" si="936"/>
        <v>1</v>
      </c>
      <c r="E6653" s="146">
        <f t="shared" si="937"/>
        <v>1900</v>
      </c>
      <c r="F6653" s="137"/>
      <c r="G6653" s="287"/>
      <c r="H6653" s="137"/>
      <c r="I6653" s="134"/>
      <c r="J6653" s="204"/>
      <c r="K6653" s="133"/>
      <c r="L6653" s="134"/>
      <c r="M6653" s="133"/>
      <c r="N6653" s="134"/>
      <c r="O6653" s="134"/>
      <c r="P6653" s="166"/>
      <c r="Q6653" s="164"/>
      <c r="R6653" s="165"/>
      <c r="S6653" s="138"/>
      <c r="T6653" s="138"/>
      <c r="U6653" s="138"/>
      <c r="V6653" s="138"/>
      <c r="W6653" s="166"/>
      <c r="X6653" s="135"/>
      <c r="Y6653" s="418">
        <f t="shared" si="938"/>
        <v>0</v>
      </c>
      <c r="Z6653" s="291">
        <f t="shared" si="939"/>
        <v>0</v>
      </c>
      <c r="AA6653" s="163"/>
      <c r="AB6653" s="177" t="str">
        <f t="shared" si="940"/>
        <v/>
      </c>
      <c r="AC6653" s="283" t="str">
        <f t="shared" si="941"/>
        <v/>
      </c>
      <c r="AD6653" s="283" t="str">
        <f t="shared" si="942"/>
        <v/>
      </c>
      <c r="AE6653" s="163"/>
      <c r="AF6653" s="162"/>
    </row>
    <row r="6654" spans="1:32">
      <c r="A6654" s="134">
        <v>6645</v>
      </c>
      <c r="B6654" s="136"/>
      <c r="C6654" s="146">
        <f t="shared" si="935"/>
        <v>0</v>
      </c>
      <c r="D6654" s="146">
        <f t="shared" si="936"/>
        <v>1</v>
      </c>
      <c r="E6654" s="146">
        <f t="shared" si="937"/>
        <v>1900</v>
      </c>
      <c r="F6654" s="137"/>
      <c r="G6654" s="287"/>
      <c r="H6654" s="137"/>
      <c r="I6654" s="134"/>
      <c r="J6654" s="204"/>
      <c r="K6654" s="133"/>
      <c r="L6654" s="134"/>
      <c r="M6654" s="133"/>
      <c r="N6654" s="134"/>
      <c r="O6654" s="134"/>
      <c r="P6654" s="166"/>
      <c r="Q6654" s="164"/>
      <c r="R6654" s="165"/>
      <c r="S6654" s="138"/>
      <c r="T6654" s="138"/>
      <c r="U6654" s="138"/>
      <c r="V6654" s="138"/>
      <c r="W6654" s="166"/>
      <c r="X6654" s="135"/>
      <c r="Y6654" s="418">
        <f t="shared" si="938"/>
        <v>0</v>
      </c>
      <c r="Z6654" s="291">
        <f t="shared" si="939"/>
        <v>0</v>
      </c>
      <c r="AA6654" s="163"/>
      <c r="AB6654" s="177" t="str">
        <f t="shared" si="940"/>
        <v/>
      </c>
      <c r="AC6654" s="283" t="str">
        <f t="shared" si="941"/>
        <v/>
      </c>
      <c r="AD6654" s="283" t="str">
        <f t="shared" si="942"/>
        <v/>
      </c>
      <c r="AE6654" s="163"/>
      <c r="AF6654" s="162"/>
    </row>
    <row r="6655" spans="1:32">
      <c r="A6655" s="134">
        <v>6646</v>
      </c>
      <c r="B6655" s="136"/>
      <c r="C6655" s="146">
        <f t="shared" si="935"/>
        <v>0</v>
      </c>
      <c r="D6655" s="146">
        <f t="shared" si="936"/>
        <v>1</v>
      </c>
      <c r="E6655" s="146">
        <f t="shared" si="937"/>
        <v>1900</v>
      </c>
      <c r="F6655" s="137"/>
      <c r="G6655" s="287"/>
      <c r="H6655" s="137"/>
      <c r="I6655" s="134"/>
      <c r="J6655" s="204"/>
      <c r="K6655" s="133"/>
      <c r="L6655" s="134"/>
      <c r="M6655" s="133"/>
      <c r="N6655" s="134"/>
      <c r="O6655" s="134"/>
      <c r="P6655" s="166"/>
      <c r="Q6655" s="164"/>
      <c r="R6655" s="165"/>
      <c r="S6655" s="138"/>
      <c r="T6655" s="138"/>
      <c r="U6655" s="138"/>
      <c r="V6655" s="138"/>
      <c r="W6655" s="166"/>
      <c r="X6655" s="135"/>
      <c r="Y6655" s="418">
        <f t="shared" si="938"/>
        <v>0</v>
      </c>
      <c r="Z6655" s="291">
        <f t="shared" si="939"/>
        <v>0</v>
      </c>
      <c r="AA6655" s="163"/>
      <c r="AB6655" s="177" t="str">
        <f t="shared" si="940"/>
        <v/>
      </c>
      <c r="AC6655" s="283" t="str">
        <f t="shared" si="941"/>
        <v/>
      </c>
      <c r="AD6655" s="283" t="str">
        <f t="shared" si="942"/>
        <v/>
      </c>
      <c r="AE6655" s="163"/>
      <c r="AF6655" s="162"/>
    </row>
    <row r="6656" spans="1:32">
      <c r="A6656" s="134">
        <v>6647</v>
      </c>
      <c r="B6656" s="136"/>
      <c r="C6656" s="146">
        <f t="shared" si="935"/>
        <v>0</v>
      </c>
      <c r="D6656" s="146">
        <f t="shared" si="936"/>
        <v>1</v>
      </c>
      <c r="E6656" s="146">
        <f t="shared" si="937"/>
        <v>1900</v>
      </c>
      <c r="F6656" s="137"/>
      <c r="G6656" s="287"/>
      <c r="H6656" s="137"/>
      <c r="I6656" s="134"/>
      <c r="J6656" s="204"/>
      <c r="K6656" s="133"/>
      <c r="L6656" s="134"/>
      <c r="M6656" s="133"/>
      <c r="N6656" s="134"/>
      <c r="O6656" s="134"/>
      <c r="P6656" s="166"/>
      <c r="Q6656" s="164"/>
      <c r="R6656" s="165"/>
      <c r="S6656" s="138"/>
      <c r="T6656" s="138"/>
      <c r="U6656" s="138"/>
      <c r="V6656" s="138"/>
      <c r="W6656" s="166"/>
      <c r="X6656" s="135"/>
      <c r="Y6656" s="418">
        <f t="shared" si="938"/>
        <v>0</v>
      </c>
      <c r="Z6656" s="291">
        <f t="shared" si="939"/>
        <v>0</v>
      </c>
      <c r="AA6656" s="163"/>
      <c r="AB6656" s="177" t="str">
        <f t="shared" si="940"/>
        <v/>
      </c>
      <c r="AC6656" s="283" t="str">
        <f t="shared" si="941"/>
        <v/>
      </c>
      <c r="AD6656" s="283" t="str">
        <f t="shared" si="942"/>
        <v/>
      </c>
      <c r="AE6656" s="163"/>
      <c r="AF6656" s="162"/>
    </row>
    <row r="6657" spans="1:32">
      <c r="A6657" s="134">
        <v>6648</v>
      </c>
      <c r="B6657" s="136"/>
      <c r="C6657" s="146">
        <f t="shared" si="935"/>
        <v>0</v>
      </c>
      <c r="D6657" s="146">
        <f t="shared" si="936"/>
        <v>1</v>
      </c>
      <c r="E6657" s="146">
        <f t="shared" si="937"/>
        <v>1900</v>
      </c>
      <c r="F6657" s="137"/>
      <c r="G6657" s="287"/>
      <c r="H6657" s="137"/>
      <c r="I6657" s="134"/>
      <c r="J6657" s="204"/>
      <c r="K6657" s="133"/>
      <c r="L6657" s="134"/>
      <c r="M6657" s="133"/>
      <c r="N6657" s="134"/>
      <c r="O6657" s="134"/>
      <c r="P6657" s="166"/>
      <c r="Q6657" s="164"/>
      <c r="R6657" s="165"/>
      <c r="S6657" s="138"/>
      <c r="T6657" s="138"/>
      <c r="U6657" s="138"/>
      <c r="V6657" s="138"/>
      <c r="W6657" s="166"/>
      <c r="X6657" s="135"/>
      <c r="Y6657" s="418">
        <f t="shared" si="938"/>
        <v>0</v>
      </c>
      <c r="Z6657" s="291">
        <f t="shared" si="939"/>
        <v>0</v>
      </c>
      <c r="AA6657" s="163"/>
      <c r="AB6657" s="177" t="str">
        <f t="shared" si="940"/>
        <v/>
      </c>
      <c r="AC6657" s="283" t="str">
        <f t="shared" si="941"/>
        <v/>
      </c>
      <c r="AD6657" s="283" t="str">
        <f t="shared" si="942"/>
        <v/>
      </c>
      <c r="AE6657" s="163"/>
      <c r="AF6657" s="162"/>
    </row>
    <row r="6658" spans="1:32">
      <c r="A6658" s="134">
        <v>6649</v>
      </c>
      <c r="B6658" s="136"/>
      <c r="C6658" s="146">
        <f t="shared" si="935"/>
        <v>0</v>
      </c>
      <c r="D6658" s="146">
        <f t="shared" si="936"/>
        <v>1</v>
      </c>
      <c r="E6658" s="146">
        <f t="shared" si="937"/>
        <v>1900</v>
      </c>
      <c r="F6658" s="137"/>
      <c r="G6658" s="287"/>
      <c r="H6658" s="137"/>
      <c r="I6658" s="134"/>
      <c r="J6658" s="204"/>
      <c r="K6658" s="133"/>
      <c r="L6658" s="134"/>
      <c r="M6658" s="133"/>
      <c r="N6658" s="134"/>
      <c r="O6658" s="134"/>
      <c r="P6658" s="166"/>
      <c r="Q6658" s="164"/>
      <c r="R6658" s="165"/>
      <c r="S6658" s="138"/>
      <c r="T6658" s="138"/>
      <c r="U6658" s="138"/>
      <c r="V6658" s="138"/>
      <c r="W6658" s="166"/>
      <c r="X6658" s="135"/>
      <c r="Y6658" s="418">
        <f t="shared" si="938"/>
        <v>0</v>
      </c>
      <c r="Z6658" s="291">
        <f t="shared" si="939"/>
        <v>0</v>
      </c>
      <c r="AA6658" s="163"/>
      <c r="AB6658" s="177" t="str">
        <f t="shared" si="940"/>
        <v/>
      </c>
      <c r="AC6658" s="283" t="str">
        <f t="shared" si="941"/>
        <v/>
      </c>
      <c r="AD6658" s="283" t="str">
        <f t="shared" si="942"/>
        <v/>
      </c>
      <c r="AE6658" s="163"/>
      <c r="AF6658" s="162"/>
    </row>
    <row r="6659" spans="1:32">
      <c r="A6659" s="134">
        <v>6650</v>
      </c>
      <c r="B6659" s="136"/>
      <c r="C6659" s="146">
        <f t="shared" si="935"/>
        <v>0</v>
      </c>
      <c r="D6659" s="146">
        <f t="shared" si="936"/>
        <v>1</v>
      </c>
      <c r="E6659" s="146">
        <f t="shared" si="937"/>
        <v>1900</v>
      </c>
      <c r="F6659" s="137"/>
      <c r="G6659" s="287"/>
      <c r="H6659" s="137"/>
      <c r="I6659" s="134"/>
      <c r="J6659" s="204"/>
      <c r="K6659" s="133"/>
      <c r="L6659" s="134"/>
      <c r="M6659" s="133"/>
      <c r="N6659" s="134"/>
      <c r="O6659" s="134"/>
      <c r="P6659" s="166"/>
      <c r="Q6659" s="164"/>
      <c r="R6659" s="165"/>
      <c r="S6659" s="138"/>
      <c r="T6659" s="138"/>
      <c r="U6659" s="138"/>
      <c r="V6659" s="138"/>
      <c r="W6659" s="166"/>
      <c r="X6659" s="135"/>
      <c r="Y6659" s="418">
        <f t="shared" si="938"/>
        <v>0</v>
      </c>
      <c r="Z6659" s="291">
        <f t="shared" si="939"/>
        <v>0</v>
      </c>
      <c r="AA6659" s="163"/>
      <c r="AB6659" s="177" t="str">
        <f t="shared" si="940"/>
        <v/>
      </c>
      <c r="AC6659" s="283" t="str">
        <f t="shared" si="941"/>
        <v/>
      </c>
      <c r="AD6659" s="283" t="str">
        <f t="shared" si="942"/>
        <v/>
      </c>
      <c r="AE6659" s="163"/>
      <c r="AF6659" s="162"/>
    </row>
    <row r="6660" spans="1:32">
      <c r="A6660" s="134">
        <v>6651</v>
      </c>
      <c r="B6660" s="136"/>
      <c r="C6660" s="146">
        <f t="shared" si="935"/>
        <v>0</v>
      </c>
      <c r="D6660" s="146">
        <f t="shared" si="936"/>
        <v>1</v>
      </c>
      <c r="E6660" s="146">
        <f t="shared" si="937"/>
        <v>1900</v>
      </c>
      <c r="F6660" s="137"/>
      <c r="G6660" s="287"/>
      <c r="H6660" s="137"/>
      <c r="I6660" s="134"/>
      <c r="J6660" s="204"/>
      <c r="K6660" s="133"/>
      <c r="L6660" s="134"/>
      <c r="M6660" s="133"/>
      <c r="N6660" s="134"/>
      <c r="O6660" s="134"/>
      <c r="P6660" s="166"/>
      <c r="Q6660" s="164"/>
      <c r="R6660" s="165"/>
      <c r="S6660" s="138"/>
      <c r="T6660" s="138"/>
      <c r="U6660" s="138"/>
      <c r="V6660" s="138"/>
      <c r="W6660" s="166"/>
      <c r="X6660" s="135"/>
      <c r="Y6660" s="418">
        <f t="shared" si="938"/>
        <v>0</v>
      </c>
      <c r="Z6660" s="291">
        <f t="shared" si="939"/>
        <v>0</v>
      </c>
      <c r="AA6660" s="163"/>
      <c r="AB6660" s="177" t="str">
        <f t="shared" si="940"/>
        <v/>
      </c>
      <c r="AC6660" s="283" t="str">
        <f t="shared" si="941"/>
        <v/>
      </c>
      <c r="AD6660" s="283" t="str">
        <f t="shared" si="942"/>
        <v/>
      </c>
      <c r="AE6660" s="163"/>
      <c r="AF6660" s="162"/>
    </row>
    <row r="6661" spans="1:32">
      <c r="A6661" s="134">
        <v>6652</v>
      </c>
      <c r="B6661" s="136"/>
      <c r="C6661" s="146">
        <f t="shared" si="935"/>
        <v>0</v>
      </c>
      <c r="D6661" s="146">
        <f t="shared" si="936"/>
        <v>1</v>
      </c>
      <c r="E6661" s="146">
        <f t="shared" si="937"/>
        <v>1900</v>
      </c>
      <c r="F6661" s="137"/>
      <c r="G6661" s="287"/>
      <c r="H6661" s="137"/>
      <c r="I6661" s="134"/>
      <c r="J6661" s="204"/>
      <c r="K6661" s="133"/>
      <c r="L6661" s="134"/>
      <c r="M6661" s="133"/>
      <c r="N6661" s="134"/>
      <c r="O6661" s="134"/>
      <c r="P6661" s="166"/>
      <c r="Q6661" s="164"/>
      <c r="R6661" s="165"/>
      <c r="S6661" s="138"/>
      <c r="T6661" s="138"/>
      <c r="U6661" s="138"/>
      <c r="V6661" s="138"/>
      <c r="W6661" s="166"/>
      <c r="X6661" s="135"/>
      <c r="Y6661" s="418">
        <f t="shared" si="938"/>
        <v>0</v>
      </c>
      <c r="Z6661" s="291">
        <f t="shared" si="939"/>
        <v>0</v>
      </c>
      <c r="AA6661" s="163"/>
      <c r="AB6661" s="177" t="str">
        <f t="shared" si="940"/>
        <v/>
      </c>
      <c r="AC6661" s="283" t="str">
        <f t="shared" si="941"/>
        <v/>
      </c>
      <c r="AD6661" s="283" t="str">
        <f t="shared" si="942"/>
        <v/>
      </c>
      <c r="AE6661" s="163"/>
      <c r="AF6661" s="162"/>
    </row>
    <row r="6662" spans="1:32">
      <c r="A6662" s="134">
        <v>6653</v>
      </c>
      <c r="B6662" s="136"/>
      <c r="C6662" s="146">
        <f t="shared" si="935"/>
        <v>0</v>
      </c>
      <c r="D6662" s="146">
        <f t="shared" si="936"/>
        <v>1</v>
      </c>
      <c r="E6662" s="146">
        <f t="shared" si="937"/>
        <v>1900</v>
      </c>
      <c r="F6662" s="137"/>
      <c r="G6662" s="287"/>
      <c r="H6662" s="137"/>
      <c r="I6662" s="134"/>
      <c r="J6662" s="204"/>
      <c r="K6662" s="133"/>
      <c r="L6662" s="134"/>
      <c r="M6662" s="133"/>
      <c r="N6662" s="134"/>
      <c r="O6662" s="134"/>
      <c r="P6662" s="166"/>
      <c r="Q6662" s="164"/>
      <c r="R6662" s="165"/>
      <c r="S6662" s="138"/>
      <c r="T6662" s="138"/>
      <c r="U6662" s="138"/>
      <c r="V6662" s="138"/>
      <c r="W6662" s="166"/>
      <c r="X6662" s="135"/>
      <c r="Y6662" s="418">
        <f t="shared" si="938"/>
        <v>0</v>
      </c>
      <c r="Z6662" s="291">
        <f t="shared" si="939"/>
        <v>0</v>
      </c>
      <c r="AA6662" s="163"/>
      <c r="AB6662" s="177" t="str">
        <f t="shared" si="940"/>
        <v/>
      </c>
      <c r="AC6662" s="283" t="str">
        <f t="shared" si="941"/>
        <v/>
      </c>
      <c r="AD6662" s="283" t="str">
        <f t="shared" si="942"/>
        <v/>
      </c>
      <c r="AE6662" s="163"/>
      <c r="AF6662" s="162"/>
    </row>
    <row r="6663" spans="1:32">
      <c r="A6663" s="134">
        <v>6654</v>
      </c>
      <c r="B6663" s="136"/>
      <c r="C6663" s="146">
        <f t="shared" si="935"/>
        <v>0</v>
      </c>
      <c r="D6663" s="146">
        <f t="shared" si="936"/>
        <v>1</v>
      </c>
      <c r="E6663" s="146">
        <f t="shared" si="937"/>
        <v>1900</v>
      </c>
      <c r="F6663" s="137"/>
      <c r="G6663" s="287"/>
      <c r="H6663" s="137"/>
      <c r="I6663" s="134"/>
      <c r="J6663" s="204"/>
      <c r="K6663" s="133"/>
      <c r="L6663" s="134"/>
      <c r="M6663" s="133"/>
      <c r="N6663" s="134"/>
      <c r="O6663" s="134"/>
      <c r="P6663" s="166"/>
      <c r="Q6663" s="164"/>
      <c r="R6663" s="165"/>
      <c r="S6663" s="138"/>
      <c r="T6663" s="138"/>
      <c r="U6663" s="138"/>
      <c r="V6663" s="138"/>
      <c r="W6663" s="166"/>
      <c r="X6663" s="135"/>
      <c r="Y6663" s="418">
        <f t="shared" si="938"/>
        <v>0</v>
      </c>
      <c r="Z6663" s="291">
        <f t="shared" si="939"/>
        <v>0</v>
      </c>
      <c r="AA6663" s="163"/>
      <c r="AB6663" s="177" t="str">
        <f t="shared" si="940"/>
        <v/>
      </c>
      <c r="AC6663" s="283" t="str">
        <f t="shared" si="941"/>
        <v/>
      </c>
      <c r="AD6663" s="283" t="str">
        <f t="shared" si="942"/>
        <v/>
      </c>
      <c r="AE6663" s="163"/>
      <c r="AF6663" s="162"/>
    </row>
    <row r="6664" spans="1:32">
      <c r="A6664" s="134">
        <v>6655</v>
      </c>
      <c r="B6664" s="136"/>
      <c r="C6664" s="146">
        <f t="shared" si="935"/>
        <v>0</v>
      </c>
      <c r="D6664" s="146">
        <f t="shared" si="936"/>
        <v>1</v>
      </c>
      <c r="E6664" s="146">
        <f t="shared" si="937"/>
        <v>1900</v>
      </c>
      <c r="F6664" s="137"/>
      <c r="G6664" s="287"/>
      <c r="H6664" s="137"/>
      <c r="I6664" s="134"/>
      <c r="J6664" s="204"/>
      <c r="K6664" s="133"/>
      <c r="L6664" s="134"/>
      <c r="M6664" s="133"/>
      <c r="N6664" s="134"/>
      <c r="O6664" s="134"/>
      <c r="P6664" s="166"/>
      <c r="Q6664" s="164"/>
      <c r="R6664" s="165"/>
      <c r="S6664" s="138"/>
      <c r="T6664" s="138"/>
      <c r="U6664" s="138"/>
      <c r="V6664" s="138"/>
      <c r="W6664" s="166"/>
      <c r="X6664" s="135"/>
      <c r="Y6664" s="418">
        <f t="shared" si="938"/>
        <v>0</v>
      </c>
      <c r="Z6664" s="291">
        <f t="shared" si="939"/>
        <v>0</v>
      </c>
      <c r="AA6664" s="163"/>
      <c r="AB6664" s="177" t="str">
        <f t="shared" si="940"/>
        <v/>
      </c>
      <c r="AC6664" s="283" t="str">
        <f t="shared" si="941"/>
        <v/>
      </c>
      <c r="AD6664" s="283" t="str">
        <f t="shared" si="942"/>
        <v/>
      </c>
      <c r="AE6664" s="163"/>
      <c r="AF6664" s="162"/>
    </row>
    <row r="6665" spans="1:32">
      <c r="A6665" s="134">
        <v>6656</v>
      </c>
      <c r="B6665" s="136"/>
      <c r="C6665" s="146">
        <f t="shared" si="935"/>
        <v>0</v>
      </c>
      <c r="D6665" s="146">
        <f t="shared" si="936"/>
        <v>1</v>
      </c>
      <c r="E6665" s="146">
        <f t="shared" si="937"/>
        <v>1900</v>
      </c>
      <c r="F6665" s="137"/>
      <c r="G6665" s="287"/>
      <c r="H6665" s="137"/>
      <c r="I6665" s="134"/>
      <c r="J6665" s="204"/>
      <c r="K6665" s="133"/>
      <c r="L6665" s="134"/>
      <c r="M6665" s="133"/>
      <c r="N6665" s="134"/>
      <c r="O6665" s="134"/>
      <c r="P6665" s="166"/>
      <c r="Q6665" s="164"/>
      <c r="R6665" s="165"/>
      <c r="S6665" s="138"/>
      <c r="T6665" s="138"/>
      <c r="U6665" s="138"/>
      <c r="V6665" s="138"/>
      <c r="W6665" s="166"/>
      <c r="X6665" s="135"/>
      <c r="Y6665" s="418">
        <f t="shared" si="938"/>
        <v>0</v>
      </c>
      <c r="Z6665" s="291">
        <f t="shared" si="939"/>
        <v>0</v>
      </c>
      <c r="AA6665" s="163"/>
      <c r="AB6665" s="177" t="str">
        <f t="shared" si="940"/>
        <v/>
      </c>
      <c r="AC6665" s="283" t="str">
        <f t="shared" si="941"/>
        <v/>
      </c>
      <c r="AD6665" s="283" t="str">
        <f t="shared" si="942"/>
        <v/>
      </c>
      <c r="AE6665" s="163"/>
      <c r="AF6665" s="162"/>
    </row>
    <row r="6666" spans="1:32">
      <c r="A6666" s="134">
        <v>6657</v>
      </c>
      <c r="B6666" s="136"/>
      <c r="C6666" s="146">
        <f t="shared" si="935"/>
        <v>0</v>
      </c>
      <c r="D6666" s="146">
        <f t="shared" si="936"/>
        <v>1</v>
      </c>
      <c r="E6666" s="146">
        <f t="shared" si="937"/>
        <v>1900</v>
      </c>
      <c r="F6666" s="137"/>
      <c r="G6666" s="287"/>
      <c r="H6666" s="137"/>
      <c r="I6666" s="134"/>
      <c r="J6666" s="204"/>
      <c r="K6666" s="133"/>
      <c r="L6666" s="134"/>
      <c r="M6666" s="133"/>
      <c r="N6666" s="134"/>
      <c r="O6666" s="134"/>
      <c r="P6666" s="166"/>
      <c r="Q6666" s="164"/>
      <c r="R6666" s="165"/>
      <c r="S6666" s="138"/>
      <c r="T6666" s="138"/>
      <c r="U6666" s="138"/>
      <c r="V6666" s="138"/>
      <c r="W6666" s="166"/>
      <c r="X6666" s="135"/>
      <c r="Y6666" s="418">
        <f t="shared" si="938"/>
        <v>0</v>
      </c>
      <c r="Z6666" s="291">
        <f t="shared" si="939"/>
        <v>0</v>
      </c>
      <c r="AA6666" s="163"/>
      <c r="AB6666" s="177" t="str">
        <f t="shared" si="940"/>
        <v/>
      </c>
      <c r="AC6666" s="283" t="str">
        <f t="shared" si="941"/>
        <v/>
      </c>
      <c r="AD6666" s="283" t="str">
        <f t="shared" si="942"/>
        <v/>
      </c>
      <c r="AE6666" s="163"/>
      <c r="AF6666" s="162"/>
    </row>
    <row r="6667" spans="1:32">
      <c r="A6667" s="134">
        <v>6658</v>
      </c>
      <c r="B6667" s="136"/>
      <c r="C6667" s="146">
        <f t="shared" ref="C6667:C6730" si="943">DAY(B6667)</f>
        <v>0</v>
      </c>
      <c r="D6667" s="146">
        <f t="shared" ref="D6667:D6730" si="944">MONTH(B6667)</f>
        <v>1</v>
      </c>
      <c r="E6667" s="146">
        <f t="shared" ref="E6667:E6730" si="945">YEAR(B6667)</f>
        <v>1900</v>
      </c>
      <c r="F6667" s="137"/>
      <c r="G6667" s="287"/>
      <c r="H6667" s="137"/>
      <c r="I6667" s="134"/>
      <c r="J6667" s="204"/>
      <c r="K6667" s="133"/>
      <c r="L6667" s="134"/>
      <c r="M6667" s="133"/>
      <c r="N6667" s="134"/>
      <c r="O6667" s="134"/>
      <c r="P6667" s="166"/>
      <c r="Q6667" s="164"/>
      <c r="R6667" s="165"/>
      <c r="S6667" s="138"/>
      <c r="T6667" s="138"/>
      <c r="U6667" s="138"/>
      <c r="V6667" s="138"/>
      <c r="W6667" s="166"/>
      <c r="X6667" s="135"/>
      <c r="Y6667" s="418">
        <f t="shared" ref="Y6667:Y6730" si="946">X6667*U6667</f>
        <v>0</v>
      </c>
      <c r="Z6667" s="291">
        <f t="shared" ref="Z6667:Z6730" si="947">Y6667*1.1</f>
        <v>0</v>
      </c>
      <c r="AA6667" s="163"/>
      <c r="AB6667" s="177" t="str">
        <f t="shared" ref="AB6667:AB6730" si="948">IF(S6667="","",IF(S6667-U6667=0,"Full","No"))</f>
        <v/>
      </c>
      <c r="AC6667" s="283" t="str">
        <f t="shared" ref="AC6667:AC6730" si="949">IF(AND(S6667&gt;U6667,V6667=0),"Lost",IF(AND(S6667&gt;U6667,V6667&lt;(S6667-U6667)),"Lost",""))</f>
        <v/>
      </c>
      <c r="AD6667" s="283" t="str">
        <f t="shared" ref="AD6667:AD6730" si="950">IF(AND(S6667&gt;U6667,V6667=0),S6667-U6667,IF(AND(S6667&gt;U6667,V6667&lt;(S6667-U6667)),S6667-(U6667+V6667),""))</f>
        <v/>
      </c>
      <c r="AE6667" s="163"/>
      <c r="AF6667" s="162"/>
    </row>
    <row r="6668" spans="1:32">
      <c r="A6668" s="134">
        <v>6659</v>
      </c>
      <c r="B6668" s="136"/>
      <c r="C6668" s="146">
        <f t="shared" si="943"/>
        <v>0</v>
      </c>
      <c r="D6668" s="146">
        <f t="shared" si="944"/>
        <v>1</v>
      </c>
      <c r="E6668" s="146">
        <f t="shared" si="945"/>
        <v>1900</v>
      </c>
      <c r="F6668" s="137"/>
      <c r="G6668" s="287"/>
      <c r="H6668" s="137"/>
      <c r="I6668" s="134"/>
      <c r="J6668" s="204"/>
      <c r="K6668" s="133"/>
      <c r="L6668" s="134"/>
      <c r="M6668" s="133"/>
      <c r="N6668" s="134"/>
      <c r="O6668" s="134"/>
      <c r="P6668" s="166"/>
      <c r="Q6668" s="164"/>
      <c r="R6668" s="165"/>
      <c r="S6668" s="138"/>
      <c r="T6668" s="138"/>
      <c r="U6668" s="138"/>
      <c r="V6668" s="138"/>
      <c r="W6668" s="166"/>
      <c r="X6668" s="135"/>
      <c r="Y6668" s="418">
        <f t="shared" si="946"/>
        <v>0</v>
      </c>
      <c r="Z6668" s="291">
        <f t="shared" si="947"/>
        <v>0</v>
      </c>
      <c r="AA6668" s="163"/>
      <c r="AB6668" s="177" t="str">
        <f t="shared" si="948"/>
        <v/>
      </c>
      <c r="AC6668" s="283" t="str">
        <f t="shared" si="949"/>
        <v/>
      </c>
      <c r="AD6668" s="283" t="str">
        <f t="shared" si="950"/>
        <v/>
      </c>
      <c r="AE6668" s="163"/>
      <c r="AF6668" s="162"/>
    </row>
    <row r="6669" spans="1:32">
      <c r="A6669" s="134">
        <v>6660</v>
      </c>
      <c r="B6669" s="136"/>
      <c r="C6669" s="146">
        <f t="shared" si="943"/>
        <v>0</v>
      </c>
      <c r="D6669" s="146">
        <f t="shared" si="944"/>
        <v>1</v>
      </c>
      <c r="E6669" s="146">
        <f t="shared" si="945"/>
        <v>1900</v>
      </c>
      <c r="F6669" s="137"/>
      <c r="G6669" s="287"/>
      <c r="H6669" s="137"/>
      <c r="I6669" s="134"/>
      <c r="J6669" s="204"/>
      <c r="K6669" s="133"/>
      <c r="L6669" s="134"/>
      <c r="M6669" s="133"/>
      <c r="N6669" s="134"/>
      <c r="O6669" s="134"/>
      <c r="P6669" s="166"/>
      <c r="Q6669" s="164"/>
      <c r="R6669" s="165"/>
      <c r="S6669" s="138"/>
      <c r="T6669" s="138"/>
      <c r="U6669" s="138"/>
      <c r="V6669" s="138"/>
      <c r="W6669" s="166"/>
      <c r="X6669" s="135"/>
      <c r="Y6669" s="418">
        <f t="shared" si="946"/>
        <v>0</v>
      </c>
      <c r="Z6669" s="291">
        <f t="shared" si="947"/>
        <v>0</v>
      </c>
      <c r="AA6669" s="163"/>
      <c r="AB6669" s="177" t="str">
        <f t="shared" si="948"/>
        <v/>
      </c>
      <c r="AC6669" s="283" t="str">
        <f t="shared" si="949"/>
        <v/>
      </c>
      <c r="AD6669" s="283" t="str">
        <f t="shared" si="950"/>
        <v/>
      </c>
      <c r="AE6669" s="163"/>
      <c r="AF6669" s="162"/>
    </row>
    <row r="6670" spans="1:32">
      <c r="A6670" s="134">
        <v>6661</v>
      </c>
      <c r="B6670" s="136"/>
      <c r="C6670" s="146">
        <f t="shared" si="943"/>
        <v>0</v>
      </c>
      <c r="D6670" s="146">
        <f t="shared" si="944"/>
        <v>1</v>
      </c>
      <c r="E6670" s="146">
        <f t="shared" si="945"/>
        <v>1900</v>
      </c>
      <c r="F6670" s="137"/>
      <c r="G6670" s="287"/>
      <c r="H6670" s="137"/>
      <c r="I6670" s="134"/>
      <c r="J6670" s="204"/>
      <c r="K6670" s="133"/>
      <c r="L6670" s="134"/>
      <c r="M6670" s="133"/>
      <c r="N6670" s="134"/>
      <c r="O6670" s="134"/>
      <c r="P6670" s="166"/>
      <c r="Q6670" s="164"/>
      <c r="R6670" s="165"/>
      <c r="S6670" s="138"/>
      <c r="T6670" s="138"/>
      <c r="U6670" s="138"/>
      <c r="V6670" s="138"/>
      <c r="W6670" s="166"/>
      <c r="X6670" s="135"/>
      <c r="Y6670" s="418">
        <f t="shared" si="946"/>
        <v>0</v>
      </c>
      <c r="Z6670" s="291">
        <f t="shared" si="947"/>
        <v>0</v>
      </c>
      <c r="AA6670" s="163"/>
      <c r="AB6670" s="177" t="str">
        <f t="shared" si="948"/>
        <v/>
      </c>
      <c r="AC6670" s="283" t="str">
        <f t="shared" si="949"/>
        <v/>
      </c>
      <c r="AD6670" s="283" t="str">
        <f t="shared" si="950"/>
        <v/>
      </c>
      <c r="AE6670" s="163"/>
      <c r="AF6670" s="162"/>
    </row>
    <row r="6671" spans="1:32">
      <c r="A6671" s="134">
        <v>6662</v>
      </c>
      <c r="B6671" s="136"/>
      <c r="C6671" s="146">
        <f t="shared" si="943"/>
        <v>0</v>
      </c>
      <c r="D6671" s="146">
        <f t="shared" si="944"/>
        <v>1</v>
      </c>
      <c r="E6671" s="146">
        <f t="shared" si="945"/>
        <v>1900</v>
      </c>
      <c r="F6671" s="137"/>
      <c r="G6671" s="287"/>
      <c r="H6671" s="137"/>
      <c r="I6671" s="134"/>
      <c r="J6671" s="204"/>
      <c r="K6671" s="133"/>
      <c r="L6671" s="134"/>
      <c r="M6671" s="133"/>
      <c r="N6671" s="134"/>
      <c r="O6671" s="134"/>
      <c r="P6671" s="166"/>
      <c r="Q6671" s="164"/>
      <c r="R6671" s="165"/>
      <c r="S6671" s="138"/>
      <c r="T6671" s="138"/>
      <c r="U6671" s="138"/>
      <c r="V6671" s="138"/>
      <c r="W6671" s="166"/>
      <c r="X6671" s="135"/>
      <c r="Y6671" s="418">
        <f t="shared" si="946"/>
        <v>0</v>
      </c>
      <c r="Z6671" s="291">
        <f t="shared" si="947"/>
        <v>0</v>
      </c>
      <c r="AA6671" s="163"/>
      <c r="AB6671" s="177" t="str">
        <f t="shared" si="948"/>
        <v/>
      </c>
      <c r="AC6671" s="283" t="str">
        <f t="shared" si="949"/>
        <v/>
      </c>
      <c r="AD6671" s="283" t="str">
        <f t="shared" si="950"/>
        <v/>
      </c>
      <c r="AE6671" s="163"/>
      <c r="AF6671" s="162"/>
    </row>
    <row r="6672" spans="1:32">
      <c r="A6672" s="134">
        <v>6663</v>
      </c>
      <c r="B6672" s="136"/>
      <c r="C6672" s="146">
        <f t="shared" si="943"/>
        <v>0</v>
      </c>
      <c r="D6672" s="146">
        <f t="shared" si="944"/>
        <v>1</v>
      </c>
      <c r="E6672" s="146">
        <f t="shared" si="945"/>
        <v>1900</v>
      </c>
      <c r="F6672" s="137"/>
      <c r="G6672" s="287"/>
      <c r="H6672" s="137"/>
      <c r="I6672" s="134"/>
      <c r="J6672" s="204"/>
      <c r="K6672" s="133"/>
      <c r="L6672" s="134"/>
      <c r="M6672" s="133"/>
      <c r="N6672" s="134"/>
      <c r="O6672" s="134"/>
      <c r="P6672" s="166"/>
      <c r="Q6672" s="164"/>
      <c r="R6672" s="165"/>
      <c r="S6672" s="138"/>
      <c r="T6672" s="138"/>
      <c r="U6672" s="138"/>
      <c r="V6672" s="138"/>
      <c r="W6672" s="166"/>
      <c r="X6672" s="135"/>
      <c r="Y6672" s="418">
        <f t="shared" si="946"/>
        <v>0</v>
      </c>
      <c r="Z6672" s="291">
        <f t="shared" si="947"/>
        <v>0</v>
      </c>
      <c r="AA6672" s="163"/>
      <c r="AB6672" s="177" t="str">
        <f t="shared" si="948"/>
        <v/>
      </c>
      <c r="AC6672" s="283" t="str">
        <f t="shared" si="949"/>
        <v/>
      </c>
      <c r="AD6672" s="283" t="str">
        <f t="shared" si="950"/>
        <v/>
      </c>
      <c r="AE6672" s="163"/>
      <c r="AF6672" s="162"/>
    </row>
    <row r="6673" spans="1:32">
      <c r="A6673" s="134">
        <v>6664</v>
      </c>
      <c r="B6673" s="136"/>
      <c r="C6673" s="146">
        <f t="shared" si="943"/>
        <v>0</v>
      </c>
      <c r="D6673" s="146">
        <f t="shared" si="944"/>
        <v>1</v>
      </c>
      <c r="E6673" s="146">
        <f t="shared" si="945"/>
        <v>1900</v>
      </c>
      <c r="F6673" s="137"/>
      <c r="G6673" s="287"/>
      <c r="H6673" s="137"/>
      <c r="I6673" s="134"/>
      <c r="J6673" s="204"/>
      <c r="K6673" s="133"/>
      <c r="L6673" s="134"/>
      <c r="M6673" s="133"/>
      <c r="N6673" s="134"/>
      <c r="O6673" s="134"/>
      <c r="P6673" s="166"/>
      <c r="Q6673" s="164"/>
      <c r="R6673" s="165"/>
      <c r="S6673" s="138"/>
      <c r="T6673" s="138"/>
      <c r="U6673" s="138"/>
      <c r="V6673" s="138"/>
      <c r="W6673" s="166"/>
      <c r="X6673" s="135"/>
      <c r="Y6673" s="418">
        <f t="shared" si="946"/>
        <v>0</v>
      </c>
      <c r="Z6673" s="291">
        <f t="shared" si="947"/>
        <v>0</v>
      </c>
      <c r="AA6673" s="163"/>
      <c r="AB6673" s="177" t="str">
        <f t="shared" si="948"/>
        <v/>
      </c>
      <c r="AC6673" s="283" t="str">
        <f t="shared" si="949"/>
        <v/>
      </c>
      <c r="AD6673" s="283" t="str">
        <f t="shared" si="950"/>
        <v/>
      </c>
      <c r="AE6673" s="163"/>
      <c r="AF6673" s="162"/>
    </row>
    <row r="6674" spans="1:32">
      <c r="A6674" s="134">
        <v>6665</v>
      </c>
      <c r="B6674" s="136"/>
      <c r="C6674" s="146">
        <f t="shared" si="943"/>
        <v>0</v>
      </c>
      <c r="D6674" s="146">
        <f t="shared" si="944"/>
        <v>1</v>
      </c>
      <c r="E6674" s="146">
        <f t="shared" si="945"/>
        <v>1900</v>
      </c>
      <c r="F6674" s="137"/>
      <c r="G6674" s="287"/>
      <c r="H6674" s="137"/>
      <c r="I6674" s="134"/>
      <c r="J6674" s="204"/>
      <c r="K6674" s="133"/>
      <c r="L6674" s="134"/>
      <c r="M6674" s="133"/>
      <c r="N6674" s="134"/>
      <c r="O6674" s="134"/>
      <c r="P6674" s="166"/>
      <c r="Q6674" s="164"/>
      <c r="R6674" s="165"/>
      <c r="S6674" s="138"/>
      <c r="T6674" s="138"/>
      <c r="U6674" s="138"/>
      <c r="V6674" s="138"/>
      <c r="W6674" s="166"/>
      <c r="X6674" s="135"/>
      <c r="Y6674" s="418">
        <f t="shared" si="946"/>
        <v>0</v>
      </c>
      <c r="Z6674" s="291">
        <f t="shared" si="947"/>
        <v>0</v>
      </c>
      <c r="AA6674" s="163"/>
      <c r="AB6674" s="177" t="str">
        <f t="shared" si="948"/>
        <v/>
      </c>
      <c r="AC6674" s="283" t="str">
        <f t="shared" si="949"/>
        <v/>
      </c>
      <c r="AD6674" s="283" t="str">
        <f t="shared" si="950"/>
        <v/>
      </c>
      <c r="AE6674" s="163"/>
      <c r="AF6674" s="162"/>
    </row>
    <row r="6675" spans="1:32">
      <c r="A6675" s="134">
        <v>6666</v>
      </c>
      <c r="B6675" s="136"/>
      <c r="C6675" s="146">
        <f t="shared" si="943"/>
        <v>0</v>
      </c>
      <c r="D6675" s="146">
        <f t="shared" si="944"/>
        <v>1</v>
      </c>
      <c r="E6675" s="146">
        <f t="shared" si="945"/>
        <v>1900</v>
      </c>
      <c r="F6675" s="137"/>
      <c r="G6675" s="287"/>
      <c r="H6675" s="137"/>
      <c r="I6675" s="134"/>
      <c r="J6675" s="204"/>
      <c r="K6675" s="133"/>
      <c r="L6675" s="134"/>
      <c r="M6675" s="133"/>
      <c r="N6675" s="134"/>
      <c r="O6675" s="134"/>
      <c r="P6675" s="166"/>
      <c r="Q6675" s="164"/>
      <c r="R6675" s="165"/>
      <c r="S6675" s="138"/>
      <c r="T6675" s="138"/>
      <c r="U6675" s="138"/>
      <c r="V6675" s="138"/>
      <c r="W6675" s="166"/>
      <c r="X6675" s="135"/>
      <c r="Y6675" s="418">
        <f t="shared" si="946"/>
        <v>0</v>
      </c>
      <c r="Z6675" s="291">
        <f t="shared" si="947"/>
        <v>0</v>
      </c>
      <c r="AA6675" s="163"/>
      <c r="AB6675" s="177" t="str">
        <f t="shared" si="948"/>
        <v/>
      </c>
      <c r="AC6675" s="283" t="str">
        <f t="shared" si="949"/>
        <v/>
      </c>
      <c r="AD6675" s="283" t="str">
        <f t="shared" si="950"/>
        <v/>
      </c>
      <c r="AE6675" s="163"/>
      <c r="AF6675" s="162"/>
    </row>
    <row r="6676" spans="1:32">
      <c r="A6676" s="134">
        <v>6667</v>
      </c>
      <c r="B6676" s="136"/>
      <c r="C6676" s="146">
        <f t="shared" si="943"/>
        <v>0</v>
      </c>
      <c r="D6676" s="146">
        <f t="shared" si="944"/>
        <v>1</v>
      </c>
      <c r="E6676" s="146">
        <f t="shared" si="945"/>
        <v>1900</v>
      </c>
      <c r="F6676" s="137"/>
      <c r="G6676" s="287"/>
      <c r="H6676" s="137"/>
      <c r="I6676" s="134"/>
      <c r="J6676" s="204"/>
      <c r="K6676" s="133"/>
      <c r="L6676" s="134"/>
      <c r="M6676" s="133"/>
      <c r="N6676" s="134"/>
      <c r="O6676" s="134"/>
      <c r="P6676" s="166"/>
      <c r="Q6676" s="164"/>
      <c r="R6676" s="165"/>
      <c r="S6676" s="138"/>
      <c r="T6676" s="138"/>
      <c r="U6676" s="138"/>
      <c r="V6676" s="138"/>
      <c r="W6676" s="166"/>
      <c r="X6676" s="135"/>
      <c r="Y6676" s="418">
        <f t="shared" si="946"/>
        <v>0</v>
      </c>
      <c r="Z6676" s="291">
        <f t="shared" si="947"/>
        <v>0</v>
      </c>
      <c r="AA6676" s="163"/>
      <c r="AB6676" s="177" t="str">
        <f t="shared" si="948"/>
        <v/>
      </c>
      <c r="AC6676" s="283" t="str">
        <f t="shared" si="949"/>
        <v/>
      </c>
      <c r="AD6676" s="283" t="str">
        <f t="shared" si="950"/>
        <v/>
      </c>
      <c r="AE6676" s="163"/>
      <c r="AF6676" s="162"/>
    </row>
    <row r="6677" spans="1:32">
      <c r="A6677" s="134">
        <v>6668</v>
      </c>
      <c r="B6677" s="136"/>
      <c r="C6677" s="146">
        <f t="shared" si="943"/>
        <v>0</v>
      </c>
      <c r="D6677" s="146">
        <f t="shared" si="944"/>
        <v>1</v>
      </c>
      <c r="E6677" s="146">
        <f t="shared" si="945"/>
        <v>1900</v>
      </c>
      <c r="F6677" s="137"/>
      <c r="G6677" s="287"/>
      <c r="H6677" s="137"/>
      <c r="I6677" s="134"/>
      <c r="J6677" s="204"/>
      <c r="K6677" s="133"/>
      <c r="L6677" s="134"/>
      <c r="M6677" s="133"/>
      <c r="N6677" s="134"/>
      <c r="O6677" s="134"/>
      <c r="P6677" s="166"/>
      <c r="Q6677" s="164"/>
      <c r="R6677" s="165"/>
      <c r="S6677" s="138"/>
      <c r="T6677" s="138"/>
      <c r="U6677" s="138"/>
      <c r="V6677" s="138"/>
      <c r="W6677" s="166"/>
      <c r="X6677" s="135"/>
      <c r="Y6677" s="418">
        <f t="shared" si="946"/>
        <v>0</v>
      </c>
      <c r="Z6677" s="291">
        <f t="shared" si="947"/>
        <v>0</v>
      </c>
      <c r="AA6677" s="163"/>
      <c r="AB6677" s="177" t="str">
        <f t="shared" si="948"/>
        <v/>
      </c>
      <c r="AC6677" s="283" t="str">
        <f t="shared" si="949"/>
        <v/>
      </c>
      <c r="AD6677" s="283" t="str">
        <f t="shared" si="950"/>
        <v/>
      </c>
      <c r="AE6677" s="163"/>
      <c r="AF6677" s="162"/>
    </row>
    <row r="6678" spans="1:32">
      <c r="A6678" s="134">
        <v>6669</v>
      </c>
      <c r="B6678" s="136"/>
      <c r="C6678" s="146">
        <f t="shared" si="943"/>
        <v>0</v>
      </c>
      <c r="D6678" s="146">
        <f t="shared" si="944"/>
        <v>1</v>
      </c>
      <c r="E6678" s="146">
        <f t="shared" si="945"/>
        <v>1900</v>
      </c>
      <c r="F6678" s="137"/>
      <c r="G6678" s="287"/>
      <c r="H6678" s="137"/>
      <c r="I6678" s="134"/>
      <c r="J6678" s="204"/>
      <c r="K6678" s="133"/>
      <c r="L6678" s="134"/>
      <c r="M6678" s="133"/>
      <c r="N6678" s="134"/>
      <c r="O6678" s="134"/>
      <c r="P6678" s="166"/>
      <c r="Q6678" s="164"/>
      <c r="R6678" s="165"/>
      <c r="S6678" s="138"/>
      <c r="T6678" s="138"/>
      <c r="U6678" s="138"/>
      <c r="V6678" s="138"/>
      <c r="W6678" s="166"/>
      <c r="X6678" s="135"/>
      <c r="Y6678" s="418">
        <f t="shared" si="946"/>
        <v>0</v>
      </c>
      <c r="Z6678" s="291">
        <f t="shared" si="947"/>
        <v>0</v>
      </c>
      <c r="AA6678" s="163"/>
      <c r="AB6678" s="177" t="str">
        <f t="shared" si="948"/>
        <v/>
      </c>
      <c r="AC6678" s="283" t="str">
        <f t="shared" si="949"/>
        <v/>
      </c>
      <c r="AD6678" s="283" t="str">
        <f t="shared" si="950"/>
        <v/>
      </c>
      <c r="AE6678" s="163"/>
      <c r="AF6678" s="162"/>
    </row>
    <row r="6679" spans="1:32">
      <c r="A6679" s="134">
        <v>6670</v>
      </c>
      <c r="B6679" s="136"/>
      <c r="C6679" s="146">
        <f t="shared" si="943"/>
        <v>0</v>
      </c>
      <c r="D6679" s="146">
        <f t="shared" si="944"/>
        <v>1</v>
      </c>
      <c r="E6679" s="146">
        <f t="shared" si="945"/>
        <v>1900</v>
      </c>
      <c r="F6679" s="137"/>
      <c r="G6679" s="287"/>
      <c r="H6679" s="137"/>
      <c r="I6679" s="134"/>
      <c r="J6679" s="204"/>
      <c r="K6679" s="133"/>
      <c r="L6679" s="134"/>
      <c r="M6679" s="133"/>
      <c r="N6679" s="134"/>
      <c r="O6679" s="134"/>
      <c r="P6679" s="166"/>
      <c r="Q6679" s="164"/>
      <c r="R6679" s="165"/>
      <c r="S6679" s="138"/>
      <c r="T6679" s="138"/>
      <c r="U6679" s="138"/>
      <c r="V6679" s="138"/>
      <c r="W6679" s="166"/>
      <c r="X6679" s="135"/>
      <c r="Y6679" s="418">
        <f t="shared" si="946"/>
        <v>0</v>
      </c>
      <c r="Z6679" s="291">
        <f t="shared" si="947"/>
        <v>0</v>
      </c>
      <c r="AA6679" s="163"/>
      <c r="AB6679" s="177" t="str">
        <f t="shared" si="948"/>
        <v/>
      </c>
      <c r="AC6679" s="283" t="str">
        <f t="shared" si="949"/>
        <v/>
      </c>
      <c r="AD6679" s="283" t="str">
        <f t="shared" si="950"/>
        <v/>
      </c>
      <c r="AE6679" s="163"/>
      <c r="AF6679" s="162"/>
    </row>
    <row r="6680" spans="1:32">
      <c r="A6680" s="134">
        <v>6671</v>
      </c>
      <c r="B6680" s="136"/>
      <c r="C6680" s="146">
        <f t="shared" si="943"/>
        <v>0</v>
      </c>
      <c r="D6680" s="146">
        <f t="shared" si="944"/>
        <v>1</v>
      </c>
      <c r="E6680" s="146">
        <f t="shared" si="945"/>
        <v>1900</v>
      </c>
      <c r="F6680" s="137"/>
      <c r="G6680" s="287"/>
      <c r="H6680" s="137"/>
      <c r="I6680" s="134"/>
      <c r="J6680" s="204"/>
      <c r="K6680" s="133"/>
      <c r="L6680" s="134"/>
      <c r="M6680" s="133"/>
      <c r="N6680" s="134"/>
      <c r="O6680" s="134"/>
      <c r="P6680" s="166"/>
      <c r="Q6680" s="164"/>
      <c r="R6680" s="165"/>
      <c r="S6680" s="138"/>
      <c r="T6680" s="138"/>
      <c r="U6680" s="138"/>
      <c r="V6680" s="138"/>
      <c r="W6680" s="166"/>
      <c r="X6680" s="135"/>
      <c r="Y6680" s="418">
        <f t="shared" si="946"/>
        <v>0</v>
      </c>
      <c r="Z6680" s="291">
        <f t="shared" si="947"/>
        <v>0</v>
      </c>
      <c r="AA6680" s="163"/>
      <c r="AB6680" s="177" t="str">
        <f t="shared" si="948"/>
        <v/>
      </c>
      <c r="AC6680" s="283" t="str">
        <f t="shared" si="949"/>
        <v/>
      </c>
      <c r="AD6680" s="283" t="str">
        <f t="shared" si="950"/>
        <v/>
      </c>
      <c r="AE6680" s="163"/>
      <c r="AF6680" s="162"/>
    </row>
    <row r="6681" spans="1:32">
      <c r="A6681" s="134">
        <v>6672</v>
      </c>
      <c r="B6681" s="136"/>
      <c r="C6681" s="146">
        <f t="shared" si="943"/>
        <v>0</v>
      </c>
      <c r="D6681" s="146">
        <f t="shared" si="944"/>
        <v>1</v>
      </c>
      <c r="E6681" s="146">
        <f t="shared" si="945"/>
        <v>1900</v>
      </c>
      <c r="F6681" s="137"/>
      <c r="G6681" s="287"/>
      <c r="H6681" s="137"/>
      <c r="I6681" s="134"/>
      <c r="J6681" s="204"/>
      <c r="K6681" s="133"/>
      <c r="L6681" s="134"/>
      <c r="M6681" s="133"/>
      <c r="N6681" s="134"/>
      <c r="O6681" s="134"/>
      <c r="P6681" s="166"/>
      <c r="Q6681" s="164"/>
      <c r="R6681" s="165"/>
      <c r="S6681" s="138"/>
      <c r="T6681" s="138"/>
      <c r="U6681" s="138"/>
      <c r="V6681" s="138"/>
      <c r="W6681" s="166"/>
      <c r="X6681" s="135"/>
      <c r="Y6681" s="418">
        <f t="shared" si="946"/>
        <v>0</v>
      </c>
      <c r="Z6681" s="291">
        <f t="shared" si="947"/>
        <v>0</v>
      </c>
      <c r="AA6681" s="163"/>
      <c r="AB6681" s="177" t="str">
        <f t="shared" si="948"/>
        <v/>
      </c>
      <c r="AC6681" s="283" t="str">
        <f t="shared" si="949"/>
        <v/>
      </c>
      <c r="AD6681" s="283" t="str">
        <f t="shared" si="950"/>
        <v/>
      </c>
      <c r="AE6681" s="163"/>
      <c r="AF6681" s="162"/>
    </row>
    <row r="6682" spans="1:32">
      <c r="A6682" s="134">
        <v>6673</v>
      </c>
      <c r="B6682" s="136"/>
      <c r="C6682" s="146">
        <f t="shared" si="943"/>
        <v>0</v>
      </c>
      <c r="D6682" s="146">
        <f t="shared" si="944"/>
        <v>1</v>
      </c>
      <c r="E6682" s="146">
        <f t="shared" si="945"/>
        <v>1900</v>
      </c>
      <c r="F6682" s="137"/>
      <c r="G6682" s="287"/>
      <c r="H6682" s="137"/>
      <c r="I6682" s="134"/>
      <c r="J6682" s="204"/>
      <c r="K6682" s="133"/>
      <c r="L6682" s="134"/>
      <c r="M6682" s="133"/>
      <c r="N6682" s="134"/>
      <c r="O6682" s="134"/>
      <c r="P6682" s="166"/>
      <c r="Q6682" s="164"/>
      <c r="R6682" s="165"/>
      <c r="S6682" s="138"/>
      <c r="T6682" s="138"/>
      <c r="U6682" s="138"/>
      <c r="V6682" s="138"/>
      <c r="W6682" s="166"/>
      <c r="X6682" s="135"/>
      <c r="Y6682" s="418">
        <f t="shared" si="946"/>
        <v>0</v>
      </c>
      <c r="Z6682" s="291">
        <f t="shared" si="947"/>
        <v>0</v>
      </c>
      <c r="AA6682" s="163"/>
      <c r="AB6682" s="177" t="str">
        <f t="shared" si="948"/>
        <v/>
      </c>
      <c r="AC6682" s="283" t="str">
        <f t="shared" si="949"/>
        <v/>
      </c>
      <c r="AD6682" s="283" t="str">
        <f t="shared" si="950"/>
        <v/>
      </c>
      <c r="AE6682" s="163"/>
      <c r="AF6682" s="162"/>
    </row>
    <row r="6683" spans="1:32">
      <c r="A6683" s="134">
        <v>6674</v>
      </c>
      <c r="B6683" s="136"/>
      <c r="C6683" s="146">
        <f t="shared" si="943"/>
        <v>0</v>
      </c>
      <c r="D6683" s="146">
        <f t="shared" si="944"/>
        <v>1</v>
      </c>
      <c r="E6683" s="146">
        <f t="shared" si="945"/>
        <v>1900</v>
      </c>
      <c r="F6683" s="137"/>
      <c r="G6683" s="287"/>
      <c r="H6683" s="137"/>
      <c r="I6683" s="134"/>
      <c r="J6683" s="204"/>
      <c r="K6683" s="133"/>
      <c r="L6683" s="134"/>
      <c r="M6683" s="133"/>
      <c r="N6683" s="134"/>
      <c r="O6683" s="134"/>
      <c r="P6683" s="166"/>
      <c r="Q6683" s="164"/>
      <c r="R6683" s="165"/>
      <c r="S6683" s="138"/>
      <c r="T6683" s="138"/>
      <c r="U6683" s="138"/>
      <c r="V6683" s="138"/>
      <c r="W6683" s="166"/>
      <c r="X6683" s="135"/>
      <c r="Y6683" s="418">
        <f t="shared" si="946"/>
        <v>0</v>
      </c>
      <c r="Z6683" s="291">
        <f t="shared" si="947"/>
        <v>0</v>
      </c>
      <c r="AA6683" s="163"/>
      <c r="AB6683" s="177" t="str">
        <f t="shared" si="948"/>
        <v/>
      </c>
      <c r="AC6683" s="283" t="str">
        <f t="shared" si="949"/>
        <v/>
      </c>
      <c r="AD6683" s="283" t="str">
        <f t="shared" si="950"/>
        <v/>
      </c>
      <c r="AE6683" s="163"/>
      <c r="AF6683" s="162"/>
    </row>
    <row r="6684" spans="1:32">
      <c r="A6684" s="134">
        <v>6675</v>
      </c>
      <c r="B6684" s="136"/>
      <c r="C6684" s="146">
        <f t="shared" si="943"/>
        <v>0</v>
      </c>
      <c r="D6684" s="146">
        <f t="shared" si="944"/>
        <v>1</v>
      </c>
      <c r="E6684" s="146">
        <f t="shared" si="945"/>
        <v>1900</v>
      </c>
      <c r="F6684" s="137"/>
      <c r="G6684" s="287"/>
      <c r="H6684" s="137"/>
      <c r="I6684" s="134"/>
      <c r="J6684" s="204"/>
      <c r="K6684" s="133"/>
      <c r="L6684" s="134"/>
      <c r="M6684" s="133"/>
      <c r="N6684" s="134"/>
      <c r="O6684" s="134"/>
      <c r="P6684" s="166"/>
      <c r="Q6684" s="164"/>
      <c r="R6684" s="165"/>
      <c r="S6684" s="138"/>
      <c r="T6684" s="138"/>
      <c r="U6684" s="138"/>
      <c r="V6684" s="138"/>
      <c r="W6684" s="166"/>
      <c r="X6684" s="135"/>
      <c r="Y6684" s="418">
        <f t="shared" si="946"/>
        <v>0</v>
      </c>
      <c r="Z6684" s="291">
        <f t="shared" si="947"/>
        <v>0</v>
      </c>
      <c r="AA6684" s="163"/>
      <c r="AB6684" s="177" t="str">
        <f t="shared" si="948"/>
        <v/>
      </c>
      <c r="AC6684" s="283" t="str">
        <f t="shared" si="949"/>
        <v/>
      </c>
      <c r="AD6684" s="283" t="str">
        <f t="shared" si="950"/>
        <v/>
      </c>
      <c r="AE6684" s="163"/>
      <c r="AF6684" s="162"/>
    </row>
    <row r="6685" spans="1:32">
      <c r="A6685" s="134">
        <v>6676</v>
      </c>
      <c r="B6685" s="136"/>
      <c r="C6685" s="146">
        <f t="shared" si="943"/>
        <v>0</v>
      </c>
      <c r="D6685" s="146">
        <f t="shared" si="944"/>
        <v>1</v>
      </c>
      <c r="E6685" s="146">
        <f t="shared" si="945"/>
        <v>1900</v>
      </c>
      <c r="F6685" s="137"/>
      <c r="G6685" s="287"/>
      <c r="H6685" s="137"/>
      <c r="I6685" s="134"/>
      <c r="J6685" s="204"/>
      <c r="K6685" s="133"/>
      <c r="L6685" s="134"/>
      <c r="M6685" s="133"/>
      <c r="N6685" s="134"/>
      <c r="O6685" s="134"/>
      <c r="P6685" s="166"/>
      <c r="Q6685" s="164"/>
      <c r="R6685" s="165"/>
      <c r="S6685" s="138"/>
      <c r="T6685" s="138"/>
      <c r="U6685" s="138"/>
      <c r="V6685" s="138"/>
      <c r="W6685" s="166"/>
      <c r="X6685" s="135"/>
      <c r="Y6685" s="418">
        <f t="shared" si="946"/>
        <v>0</v>
      </c>
      <c r="Z6685" s="291">
        <f t="shared" si="947"/>
        <v>0</v>
      </c>
      <c r="AA6685" s="163"/>
      <c r="AB6685" s="177" t="str">
        <f t="shared" si="948"/>
        <v/>
      </c>
      <c r="AC6685" s="283" t="str">
        <f t="shared" si="949"/>
        <v/>
      </c>
      <c r="AD6685" s="283" t="str">
        <f t="shared" si="950"/>
        <v/>
      </c>
      <c r="AE6685" s="163"/>
      <c r="AF6685" s="162"/>
    </row>
    <row r="6686" spans="1:32">
      <c r="A6686" s="134">
        <v>6677</v>
      </c>
      <c r="B6686" s="136"/>
      <c r="C6686" s="146">
        <f t="shared" si="943"/>
        <v>0</v>
      </c>
      <c r="D6686" s="146">
        <f t="shared" si="944"/>
        <v>1</v>
      </c>
      <c r="E6686" s="146">
        <f t="shared" si="945"/>
        <v>1900</v>
      </c>
      <c r="F6686" s="137"/>
      <c r="G6686" s="287"/>
      <c r="H6686" s="137"/>
      <c r="I6686" s="134"/>
      <c r="J6686" s="204"/>
      <c r="K6686" s="133"/>
      <c r="L6686" s="134"/>
      <c r="M6686" s="133"/>
      <c r="N6686" s="134"/>
      <c r="O6686" s="134"/>
      <c r="P6686" s="166"/>
      <c r="Q6686" s="164"/>
      <c r="R6686" s="165"/>
      <c r="S6686" s="138"/>
      <c r="T6686" s="138"/>
      <c r="U6686" s="138"/>
      <c r="V6686" s="138"/>
      <c r="W6686" s="166"/>
      <c r="X6686" s="135"/>
      <c r="Y6686" s="418">
        <f t="shared" si="946"/>
        <v>0</v>
      </c>
      <c r="Z6686" s="291">
        <f t="shared" si="947"/>
        <v>0</v>
      </c>
      <c r="AA6686" s="163"/>
      <c r="AB6686" s="177" t="str">
        <f t="shared" si="948"/>
        <v/>
      </c>
      <c r="AC6686" s="283" t="str">
        <f t="shared" si="949"/>
        <v/>
      </c>
      <c r="AD6686" s="283" t="str">
        <f t="shared" si="950"/>
        <v/>
      </c>
      <c r="AE6686" s="163"/>
      <c r="AF6686" s="162"/>
    </row>
    <row r="6687" spans="1:32">
      <c r="A6687" s="134">
        <v>6678</v>
      </c>
      <c r="B6687" s="136"/>
      <c r="C6687" s="146">
        <f t="shared" si="943"/>
        <v>0</v>
      </c>
      <c r="D6687" s="146">
        <f t="shared" si="944"/>
        <v>1</v>
      </c>
      <c r="E6687" s="146">
        <f t="shared" si="945"/>
        <v>1900</v>
      </c>
      <c r="F6687" s="137"/>
      <c r="G6687" s="287"/>
      <c r="H6687" s="137"/>
      <c r="I6687" s="134"/>
      <c r="J6687" s="204"/>
      <c r="K6687" s="133"/>
      <c r="L6687" s="134"/>
      <c r="M6687" s="133"/>
      <c r="N6687" s="134"/>
      <c r="O6687" s="134"/>
      <c r="P6687" s="166"/>
      <c r="Q6687" s="164"/>
      <c r="R6687" s="165"/>
      <c r="S6687" s="138"/>
      <c r="T6687" s="138"/>
      <c r="U6687" s="138"/>
      <c r="V6687" s="138"/>
      <c r="W6687" s="166"/>
      <c r="X6687" s="135"/>
      <c r="Y6687" s="418">
        <f t="shared" si="946"/>
        <v>0</v>
      </c>
      <c r="Z6687" s="291">
        <f t="shared" si="947"/>
        <v>0</v>
      </c>
      <c r="AA6687" s="163"/>
      <c r="AB6687" s="177" t="str">
        <f t="shared" si="948"/>
        <v/>
      </c>
      <c r="AC6687" s="283" t="str">
        <f t="shared" si="949"/>
        <v/>
      </c>
      <c r="AD6687" s="283" t="str">
        <f t="shared" si="950"/>
        <v/>
      </c>
      <c r="AE6687" s="163"/>
      <c r="AF6687" s="162"/>
    </row>
    <row r="6688" spans="1:32">
      <c r="A6688" s="134">
        <v>6679</v>
      </c>
      <c r="B6688" s="136"/>
      <c r="C6688" s="146">
        <f t="shared" si="943"/>
        <v>0</v>
      </c>
      <c r="D6688" s="146">
        <f t="shared" si="944"/>
        <v>1</v>
      </c>
      <c r="E6688" s="146">
        <f t="shared" si="945"/>
        <v>1900</v>
      </c>
      <c r="F6688" s="137"/>
      <c r="G6688" s="287"/>
      <c r="H6688" s="137"/>
      <c r="I6688" s="134"/>
      <c r="J6688" s="204"/>
      <c r="K6688" s="133"/>
      <c r="L6688" s="134"/>
      <c r="M6688" s="133"/>
      <c r="N6688" s="134"/>
      <c r="O6688" s="134"/>
      <c r="P6688" s="166"/>
      <c r="Q6688" s="164"/>
      <c r="R6688" s="165"/>
      <c r="S6688" s="138"/>
      <c r="T6688" s="138"/>
      <c r="U6688" s="138"/>
      <c r="V6688" s="138"/>
      <c r="W6688" s="166"/>
      <c r="X6688" s="135"/>
      <c r="Y6688" s="418">
        <f t="shared" si="946"/>
        <v>0</v>
      </c>
      <c r="Z6688" s="291">
        <f t="shared" si="947"/>
        <v>0</v>
      </c>
      <c r="AA6688" s="163"/>
      <c r="AB6688" s="177" t="str">
        <f t="shared" si="948"/>
        <v/>
      </c>
      <c r="AC6688" s="283" t="str">
        <f t="shared" si="949"/>
        <v/>
      </c>
      <c r="AD6688" s="283" t="str">
        <f t="shared" si="950"/>
        <v/>
      </c>
      <c r="AE6688" s="163"/>
      <c r="AF6688" s="162"/>
    </row>
    <row r="6689" spans="1:32">
      <c r="A6689" s="134">
        <v>6680</v>
      </c>
      <c r="B6689" s="136"/>
      <c r="C6689" s="146">
        <f t="shared" si="943"/>
        <v>0</v>
      </c>
      <c r="D6689" s="146">
        <f t="shared" si="944"/>
        <v>1</v>
      </c>
      <c r="E6689" s="146">
        <f t="shared" si="945"/>
        <v>1900</v>
      </c>
      <c r="F6689" s="137"/>
      <c r="G6689" s="287"/>
      <c r="H6689" s="137"/>
      <c r="I6689" s="134"/>
      <c r="J6689" s="204"/>
      <c r="K6689" s="133"/>
      <c r="L6689" s="134"/>
      <c r="M6689" s="133"/>
      <c r="N6689" s="134"/>
      <c r="O6689" s="134"/>
      <c r="P6689" s="166"/>
      <c r="Q6689" s="164"/>
      <c r="R6689" s="165"/>
      <c r="S6689" s="138"/>
      <c r="T6689" s="138"/>
      <c r="U6689" s="138"/>
      <c r="V6689" s="138"/>
      <c r="W6689" s="166"/>
      <c r="X6689" s="135"/>
      <c r="Y6689" s="418">
        <f t="shared" si="946"/>
        <v>0</v>
      </c>
      <c r="Z6689" s="291">
        <f t="shared" si="947"/>
        <v>0</v>
      </c>
      <c r="AA6689" s="163"/>
      <c r="AB6689" s="177" t="str">
        <f t="shared" si="948"/>
        <v/>
      </c>
      <c r="AC6689" s="283" t="str">
        <f t="shared" si="949"/>
        <v/>
      </c>
      <c r="AD6689" s="283" t="str">
        <f t="shared" si="950"/>
        <v/>
      </c>
      <c r="AE6689" s="163"/>
      <c r="AF6689" s="162"/>
    </row>
    <row r="6690" spans="1:32">
      <c r="A6690" s="134">
        <v>6681</v>
      </c>
      <c r="B6690" s="136"/>
      <c r="C6690" s="146">
        <f t="shared" si="943"/>
        <v>0</v>
      </c>
      <c r="D6690" s="146">
        <f t="shared" si="944"/>
        <v>1</v>
      </c>
      <c r="E6690" s="146">
        <f t="shared" si="945"/>
        <v>1900</v>
      </c>
      <c r="F6690" s="137"/>
      <c r="G6690" s="287"/>
      <c r="H6690" s="137"/>
      <c r="I6690" s="134"/>
      <c r="J6690" s="204"/>
      <c r="K6690" s="133"/>
      <c r="L6690" s="134"/>
      <c r="M6690" s="133"/>
      <c r="N6690" s="134"/>
      <c r="O6690" s="134"/>
      <c r="P6690" s="166"/>
      <c r="Q6690" s="164"/>
      <c r="R6690" s="165"/>
      <c r="S6690" s="138"/>
      <c r="T6690" s="138"/>
      <c r="U6690" s="138"/>
      <c r="V6690" s="138"/>
      <c r="W6690" s="166"/>
      <c r="X6690" s="135"/>
      <c r="Y6690" s="418">
        <f t="shared" si="946"/>
        <v>0</v>
      </c>
      <c r="Z6690" s="291">
        <f t="shared" si="947"/>
        <v>0</v>
      </c>
      <c r="AA6690" s="163"/>
      <c r="AB6690" s="177" t="str">
        <f t="shared" si="948"/>
        <v/>
      </c>
      <c r="AC6690" s="283" t="str">
        <f t="shared" si="949"/>
        <v/>
      </c>
      <c r="AD6690" s="283" t="str">
        <f t="shared" si="950"/>
        <v/>
      </c>
      <c r="AE6690" s="163"/>
      <c r="AF6690" s="162"/>
    </row>
    <row r="6691" spans="1:32">
      <c r="A6691" s="134">
        <v>6682</v>
      </c>
      <c r="B6691" s="136"/>
      <c r="C6691" s="146">
        <f t="shared" si="943"/>
        <v>0</v>
      </c>
      <c r="D6691" s="146">
        <f t="shared" si="944"/>
        <v>1</v>
      </c>
      <c r="E6691" s="146">
        <f t="shared" si="945"/>
        <v>1900</v>
      </c>
      <c r="F6691" s="137"/>
      <c r="G6691" s="287"/>
      <c r="H6691" s="137"/>
      <c r="I6691" s="134"/>
      <c r="J6691" s="204"/>
      <c r="K6691" s="133"/>
      <c r="L6691" s="134"/>
      <c r="M6691" s="133"/>
      <c r="N6691" s="134"/>
      <c r="O6691" s="134"/>
      <c r="P6691" s="166"/>
      <c r="Q6691" s="164"/>
      <c r="R6691" s="165"/>
      <c r="S6691" s="138"/>
      <c r="T6691" s="138"/>
      <c r="U6691" s="138"/>
      <c r="V6691" s="138"/>
      <c r="W6691" s="166"/>
      <c r="X6691" s="135"/>
      <c r="Y6691" s="418">
        <f t="shared" si="946"/>
        <v>0</v>
      </c>
      <c r="Z6691" s="291">
        <f t="shared" si="947"/>
        <v>0</v>
      </c>
      <c r="AA6691" s="163"/>
      <c r="AB6691" s="177" t="str">
        <f t="shared" si="948"/>
        <v/>
      </c>
      <c r="AC6691" s="283" t="str">
        <f t="shared" si="949"/>
        <v/>
      </c>
      <c r="AD6691" s="283" t="str">
        <f t="shared" si="950"/>
        <v/>
      </c>
      <c r="AE6691" s="163"/>
      <c r="AF6691" s="162"/>
    </row>
    <row r="6692" spans="1:32">
      <c r="A6692" s="134">
        <v>6683</v>
      </c>
      <c r="B6692" s="136"/>
      <c r="C6692" s="146">
        <f t="shared" si="943"/>
        <v>0</v>
      </c>
      <c r="D6692" s="146">
        <f t="shared" si="944"/>
        <v>1</v>
      </c>
      <c r="E6692" s="146">
        <f t="shared" si="945"/>
        <v>1900</v>
      </c>
      <c r="F6692" s="137"/>
      <c r="G6692" s="287"/>
      <c r="H6692" s="137"/>
      <c r="I6692" s="134"/>
      <c r="J6692" s="204"/>
      <c r="K6692" s="133"/>
      <c r="L6692" s="134"/>
      <c r="M6692" s="133"/>
      <c r="N6692" s="134"/>
      <c r="O6692" s="134"/>
      <c r="P6692" s="166"/>
      <c r="Q6692" s="164"/>
      <c r="R6692" s="165"/>
      <c r="S6692" s="138"/>
      <c r="T6692" s="138"/>
      <c r="U6692" s="138"/>
      <c r="V6692" s="138"/>
      <c r="W6692" s="166"/>
      <c r="X6692" s="135"/>
      <c r="Y6692" s="418">
        <f t="shared" si="946"/>
        <v>0</v>
      </c>
      <c r="Z6692" s="291">
        <f t="shared" si="947"/>
        <v>0</v>
      </c>
      <c r="AA6692" s="163"/>
      <c r="AB6692" s="177" t="str">
        <f t="shared" si="948"/>
        <v/>
      </c>
      <c r="AC6692" s="283" t="str">
        <f t="shared" si="949"/>
        <v/>
      </c>
      <c r="AD6692" s="283" t="str">
        <f t="shared" si="950"/>
        <v/>
      </c>
      <c r="AE6692" s="163"/>
      <c r="AF6692" s="162"/>
    </row>
    <row r="6693" spans="1:32">
      <c r="A6693" s="134">
        <v>6684</v>
      </c>
      <c r="B6693" s="136"/>
      <c r="C6693" s="146">
        <f t="shared" si="943"/>
        <v>0</v>
      </c>
      <c r="D6693" s="146">
        <f t="shared" si="944"/>
        <v>1</v>
      </c>
      <c r="E6693" s="146">
        <f t="shared" si="945"/>
        <v>1900</v>
      </c>
      <c r="F6693" s="137"/>
      <c r="G6693" s="287"/>
      <c r="H6693" s="137"/>
      <c r="I6693" s="134"/>
      <c r="J6693" s="204"/>
      <c r="K6693" s="133"/>
      <c r="L6693" s="134"/>
      <c r="M6693" s="133"/>
      <c r="N6693" s="134"/>
      <c r="O6693" s="134"/>
      <c r="P6693" s="166"/>
      <c r="Q6693" s="164"/>
      <c r="R6693" s="165"/>
      <c r="S6693" s="138"/>
      <c r="T6693" s="138"/>
      <c r="U6693" s="138"/>
      <c r="V6693" s="138"/>
      <c r="W6693" s="166"/>
      <c r="X6693" s="135"/>
      <c r="Y6693" s="418">
        <f t="shared" si="946"/>
        <v>0</v>
      </c>
      <c r="Z6693" s="291">
        <f t="shared" si="947"/>
        <v>0</v>
      </c>
      <c r="AA6693" s="163"/>
      <c r="AB6693" s="177" t="str">
        <f t="shared" si="948"/>
        <v/>
      </c>
      <c r="AC6693" s="283" t="str">
        <f t="shared" si="949"/>
        <v/>
      </c>
      <c r="AD6693" s="283" t="str">
        <f t="shared" si="950"/>
        <v/>
      </c>
      <c r="AE6693" s="163"/>
      <c r="AF6693" s="162"/>
    </row>
    <row r="6694" spans="1:32">
      <c r="A6694" s="134">
        <v>6685</v>
      </c>
      <c r="B6694" s="136"/>
      <c r="C6694" s="146">
        <f t="shared" si="943"/>
        <v>0</v>
      </c>
      <c r="D6694" s="146">
        <f t="shared" si="944"/>
        <v>1</v>
      </c>
      <c r="E6694" s="146">
        <f t="shared" si="945"/>
        <v>1900</v>
      </c>
      <c r="F6694" s="137"/>
      <c r="G6694" s="287"/>
      <c r="H6694" s="137"/>
      <c r="I6694" s="134"/>
      <c r="J6694" s="204"/>
      <c r="K6694" s="133"/>
      <c r="L6694" s="134"/>
      <c r="M6694" s="133"/>
      <c r="N6694" s="134"/>
      <c r="O6694" s="134"/>
      <c r="P6694" s="166"/>
      <c r="Q6694" s="164"/>
      <c r="R6694" s="165"/>
      <c r="S6694" s="138"/>
      <c r="T6694" s="138"/>
      <c r="U6694" s="138"/>
      <c r="V6694" s="138"/>
      <c r="W6694" s="166"/>
      <c r="X6694" s="135"/>
      <c r="Y6694" s="418">
        <f t="shared" si="946"/>
        <v>0</v>
      </c>
      <c r="Z6694" s="291">
        <f t="shared" si="947"/>
        <v>0</v>
      </c>
      <c r="AA6694" s="163"/>
      <c r="AB6694" s="177" t="str">
        <f t="shared" si="948"/>
        <v/>
      </c>
      <c r="AC6694" s="283" t="str">
        <f t="shared" si="949"/>
        <v/>
      </c>
      <c r="AD6694" s="283" t="str">
        <f t="shared" si="950"/>
        <v/>
      </c>
      <c r="AE6694" s="163"/>
      <c r="AF6694" s="162"/>
    </row>
    <row r="6695" spans="1:32">
      <c r="A6695" s="134">
        <v>6686</v>
      </c>
      <c r="B6695" s="136"/>
      <c r="C6695" s="146">
        <f t="shared" si="943"/>
        <v>0</v>
      </c>
      <c r="D6695" s="146">
        <f t="shared" si="944"/>
        <v>1</v>
      </c>
      <c r="E6695" s="146">
        <f t="shared" si="945"/>
        <v>1900</v>
      </c>
      <c r="F6695" s="137"/>
      <c r="G6695" s="287"/>
      <c r="H6695" s="137"/>
      <c r="I6695" s="134"/>
      <c r="J6695" s="204"/>
      <c r="K6695" s="133"/>
      <c r="L6695" s="134"/>
      <c r="M6695" s="133"/>
      <c r="N6695" s="134"/>
      <c r="O6695" s="134"/>
      <c r="P6695" s="166"/>
      <c r="Q6695" s="164"/>
      <c r="R6695" s="165"/>
      <c r="S6695" s="138"/>
      <c r="T6695" s="138"/>
      <c r="U6695" s="138"/>
      <c r="V6695" s="138"/>
      <c r="W6695" s="166"/>
      <c r="X6695" s="135"/>
      <c r="Y6695" s="418">
        <f t="shared" si="946"/>
        <v>0</v>
      </c>
      <c r="Z6695" s="291">
        <f t="shared" si="947"/>
        <v>0</v>
      </c>
      <c r="AA6695" s="163"/>
      <c r="AB6695" s="177" t="str">
        <f t="shared" si="948"/>
        <v/>
      </c>
      <c r="AC6695" s="283" t="str">
        <f t="shared" si="949"/>
        <v/>
      </c>
      <c r="AD6695" s="283" t="str">
        <f t="shared" si="950"/>
        <v/>
      </c>
      <c r="AE6695" s="163"/>
      <c r="AF6695" s="162"/>
    </row>
    <row r="6696" spans="1:32">
      <c r="A6696" s="134">
        <v>6687</v>
      </c>
      <c r="B6696" s="136"/>
      <c r="C6696" s="146">
        <f t="shared" si="943"/>
        <v>0</v>
      </c>
      <c r="D6696" s="146">
        <f t="shared" si="944"/>
        <v>1</v>
      </c>
      <c r="E6696" s="146">
        <f t="shared" si="945"/>
        <v>1900</v>
      </c>
      <c r="F6696" s="137"/>
      <c r="G6696" s="287"/>
      <c r="H6696" s="137"/>
      <c r="I6696" s="134"/>
      <c r="J6696" s="204"/>
      <c r="K6696" s="133"/>
      <c r="L6696" s="134"/>
      <c r="M6696" s="133"/>
      <c r="N6696" s="134"/>
      <c r="O6696" s="134"/>
      <c r="P6696" s="166"/>
      <c r="Q6696" s="164"/>
      <c r="R6696" s="165"/>
      <c r="S6696" s="138"/>
      <c r="T6696" s="138"/>
      <c r="U6696" s="138"/>
      <c r="V6696" s="138"/>
      <c r="W6696" s="166"/>
      <c r="X6696" s="135"/>
      <c r="Y6696" s="418">
        <f t="shared" si="946"/>
        <v>0</v>
      </c>
      <c r="Z6696" s="291">
        <f t="shared" si="947"/>
        <v>0</v>
      </c>
      <c r="AA6696" s="163"/>
      <c r="AB6696" s="177" t="str">
        <f t="shared" si="948"/>
        <v/>
      </c>
      <c r="AC6696" s="283" t="str">
        <f t="shared" si="949"/>
        <v/>
      </c>
      <c r="AD6696" s="283" t="str">
        <f t="shared" si="950"/>
        <v/>
      </c>
      <c r="AE6696" s="163"/>
      <c r="AF6696" s="162"/>
    </row>
    <row r="6697" spans="1:32">
      <c r="A6697" s="134">
        <v>6688</v>
      </c>
      <c r="B6697" s="136"/>
      <c r="C6697" s="146">
        <f t="shared" si="943"/>
        <v>0</v>
      </c>
      <c r="D6697" s="146">
        <f t="shared" si="944"/>
        <v>1</v>
      </c>
      <c r="E6697" s="146">
        <f t="shared" si="945"/>
        <v>1900</v>
      </c>
      <c r="F6697" s="137"/>
      <c r="G6697" s="287"/>
      <c r="H6697" s="137"/>
      <c r="I6697" s="134"/>
      <c r="J6697" s="204"/>
      <c r="K6697" s="133"/>
      <c r="L6697" s="134"/>
      <c r="M6697" s="133"/>
      <c r="N6697" s="134"/>
      <c r="O6697" s="134"/>
      <c r="P6697" s="166"/>
      <c r="Q6697" s="164"/>
      <c r="R6697" s="165"/>
      <c r="S6697" s="138"/>
      <c r="T6697" s="138"/>
      <c r="U6697" s="138"/>
      <c r="V6697" s="138"/>
      <c r="W6697" s="166"/>
      <c r="X6697" s="135"/>
      <c r="Y6697" s="418">
        <f t="shared" si="946"/>
        <v>0</v>
      </c>
      <c r="Z6697" s="291">
        <f t="shared" si="947"/>
        <v>0</v>
      </c>
      <c r="AA6697" s="163"/>
      <c r="AB6697" s="177" t="str">
        <f t="shared" si="948"/>
        <v/>
      </c>
      <c r="AC6697" s="283" t="str">
        <f t="shared" si="949"/>
        <v/>
      </c>
      <c r="AD6697" s="283" t="str">
        <f t="shared" si="950"/>
        <v/>
      </c>
      <c r="AE6697" s="163"/>
      <c r="AF6697" s="162"/>
    </row>
    <row r="6698" spans="1:32">
      <c r="A6698" s="134">
        <v>6689</v>
      </c>
      <c r="B6698" s="136"/>
      <c r="C6698" s="146">
        <f t="shared" si="943"/>
        <v>0</v>
      </c>
      <c r="D6698" s="146">
        <f t="shared" si="944"/>
        <v>1</v>
      </c>
      <c r="E6698" s="146">
        <f t="shared" si="945"/>
        <v>1900</v>
      </c>
      <c r="F6698" s="137"/>
      <c r="G6698" s="287"/>
      <c r="H6698" s="137"/>
      <c r="I6698" s="134"/>
      <c r="J6698" s="204"/>
      <c r="K6698" s="133"/>
      <c r="L6698" s="134"/>
      <c r="M6698" s="133"/>
      <c r="N6698" s="134"/>
      <c r="O6698" s="134"/>
      <c r="P6698" s="166"/>
      <c r="Q6698" s="164"/>
      <c r="R6698" s="165"/>
      <c r="S6698" s="138"/>
      <c r="T6698" s="138"/>
      <c r="U6698" s="138"/>
      <c r="V6698" s="138"/>
      <c r="W6698" s="166"/>
      <c r="X6698" s="135"/>
      <c r="Y6698" s="418">
        <f t="shared" si="946"/>
        <v>0</v>
      </c>
      <c r="Z6698" s="291">
        <f t="shared" si="947"/>
        <v>0</v>
      </c>
      <c r="AA6698" s="163"/>
      <c r="AB6698" s="177" t="str">
        <f t="shared" si="948"/>
        <v/>
      </c>
      <c r="AC6698" s="283" t="str">
        <f t="shared" si="949"/>
        <v/>
      </c>
      <c r="AD6698" s="283" t="str">
        <f t="shared" si="950"/>
        <v/>
      </c>
      <c r="AE6698" s="163"/>
      <c r="AF6698" s="162"/>
    </row>
    <row r="6699" spans="1:32">
      <c r="A6699" s="134">
        <v>6690</v>
      </c>
      <c r="B6699" s="136"/>
      <c r="C6699" s="146">
        <f t="shared" si="943"/>
        <v>0</v>
      </c>
      <c r="D6699" s="146">
        <f t="shared" si="944"/>
        <v>1</v>
      </c>
      <c r="E6699" s="146">
        <f t="shared" si="945"/>
        <v>1900</v>
      </c>
      <c r="F6699" s="137"/>
      <c r="G6699" s="287"/>
      <c r="H6699" s="137"/>
      <c r="I6699" s="134"/>
      <c r="J6699" s="204"/>
      <c r="K6699" s="133"/>
      <c r="L6699" s="134"/>
      <c r="M6699" s="133"/>
      <c r="N6699" s="134"/>
      <c r="O6699" s="134"/>
      <c r="P6699" s="166"/>
      <c r="Q6699" s="164"/>
      <c r="R6699" s="165"/>
      <c r="S6699" s="138"/>
      <c r="T6699" s="138"/>
      <c r="U6699" s="138"/>
      <c r="V6699" s="138"/>
      <c r="W6699" s="166"/>
      <c r="X6699" s="135"/>
      <c r="Y6699" s="418">
        <f t="shared" si="946"/>
        <v>0</v>
      </c>
      <c r="Z6699" s="291">
        <f t="shared" si="947"/>
        <v>0</v>
      </c>
      <c r="AA6699" s="163"/>
      <c r="AB6699" s="177" t="str">
        <f t="shared" si="948"/>
        <v/>
      </c>
      <c r="AC6699" s="283" t="str">
        <f t="shared" si="949"/>
        <v/>
      </c>
      <c r="AD6699" s="283" t="str">
        <f t="shared" si="950"/>
        <v/>
      </c>
      <c r="AE6699" s="163"/>
      <c r="AF6699" s="162"/>
    </row>
    <row r="6700" spans="1:32">
      <c r="A6700" s="134">
        <v>6691</v>
      </c>
      <c r="B6700" s="136"/>
      <c r="C6700" s="146">
        <f t="shared" si="943"/>
        <v>0</v>
      </c>
      <c r="D6700" s="146">
        <f t="shared" si="944"/>
        <v>1</v>
      </c>
      <c r="E6700" s="146">
        <f t="shared" si="945"/>
        <v>1900</v>
      </c>
      <c r="F6700" s="137"/>
      <c r="G6700" s="287"/>
      <c r="H6700" s="137"/>
      <c r="I6700" s="134"/>
      <c r="J6700" s="204"/>
      <c r="K6700" s="133"/>
      <c r="L6700" s="134"/>
      <c r="M6700" s="133"/>
      <c r="N6700" s="134"/>
      <c r="O6700" s="134"/>
      <c r="P6700" s="166"/>
      <c r="Q6700" s="164"/>
      <c r="R6700" s="165"/>
      <c r="S6700" s="138"/>
      <c r="T6700" s="138"/>
      <c r="U6700" s="138"/>
      <c r="V6700" s="138"/>
      <c r="W6700" s="166"/>
      <c r="X6700" s="135"/>
      <c r="Y6700" s="418">
        <f t="shared" si="946"/>
        <v>0</v>
      </c>
      <c r="Z6700" s="291">
        <f t="shared" si="947"/>
        <v>0</v>
      </c>
      <c r="AA6700" s="163"/>
      <c r="AB6700" s="177" t="str">
        <f t="shared" si="948"/>
        <v/>
      </c>
      <c r="AC6700" s="283" t="str">
        <f t="shared" si="949"/>
        <v/>
      </c>
      <c r="AD6700" s="283" t="str">
        <f t="shared" si="950"/>
        <v/>
      </c>
      <c r="AE6700" s="163"/>
      <c r="AF6700" s="162"/>
    </row>
    <row r="6701" spans="1:32">
      <c r="A6701" s="134">
        <v>6692</v>
      </c>
      <c r="B6701" s="136"/>
      <c r="C6701" s="146">
        <f t="shared" si="943"/>
        <v>0</v>
      </c>
      <c r="D6701" s="146">
        <f t="shared" si="944"/>
        <v>1</v>
      </c>
      <c r="E6701" s="146">
        <f t="shared" si="945"/>
        <v>1900</v>
      </c>
      <c r="F6701" s="137"/>
      <c r="G6701" s="287"/>
      <c r="H6701" s="137"/>
      <c r="I6701" s="134"/>
      <c r="J6701" s="204"/>
      <c r="K6701" s="133"/>
      <c r="L6701" s="134"/>
      <c r="M6701" s="133"/>
      <c r="N6701" s="134"/>
      <c r="O6701" s="134"/>
      <c r="P6701" s="166"/>
      <c r="Q6701" s="164"/>
      <c r="R6701" s="165"/>
      <c r="S6701" s="138"/>
      <c r="T6701" s="138"/>
      <c r="U6701" s="138"/>
      <c r="V6701" s="138"/>
      <c r="W6701" s="166"/>
      <c r="X6701" s="135"/>
      <c r="Y6701" s="418">
        <f t="shared" si="946"/>
        <v>0</v>
      </c>
      <c r="Z6701" s="291">
        <f t="shared" si="947"/>
        <v>0</v>
      </c>
      <c r="AA6701" s="163"/>
      <c r="AB6701" s="177" t="str">
        <f t="shared" si="948"/>
        <v/>
      </c>
      <c r="AC6701" s="283" t="str">
        <f t="shared" si="949"/>
        <v/>
      </c>
      <c r="AD6701" s="283" t="str">
        <f t="shared" si="950"/>
        <v/>
      </c>
      <c r="AE6701" s="163"/>
      <c r="AF6701" s="162"/>
    </row>
    <row r="6702" spans="1:32">
      <c r="A6702" s="134">
        <v>6693</v>
      </c>
      <c r="B6702" s="136"/>
      <c r="C6702" s="146">
        <f t="shared" si="943"/>
        <v>0</v>
      </c>
      <c r="D6702" s="146">
        <f t="shared" si="944"/>
        <v>1</v>
      </c>
      <c r="E6702" s="146">
        <f t="shared" si="945"/>
        <v>1900</v>
      </c>
      <c r="F6702" s="137"/>
      <c r="G6702" s="287"/>
      <c r="H6702" s="137"/>
      <c r="I6702" s="134"/>
      <c r="J6702" s="204"/>
      <c r="K6702" s="133"/>
      <c r="L6702" s="134"/>
      <c r="M6702" s="133"/>
      <c r="N6702" s="134"/>
      <c r="O6702" s="134"/>
      <c r="P6702" s="166"/>
      <c r="Q6702" s="164"/>
      <c r="R6702" s="165"/>
      <c r="S6702" s="138"/>
      <c r="T6702" s="138"/>
      <c r="U6702" s="138"/>
      <c r="V6702" s="138"/>
      <c r="W6702" s="166"/>
      <c r="X6702" s="135"/>
      <c r="Y6702" s="418">
        <f t="shared" si="946"/>
        <v>0</v>
      </c>
      <c r="Z6702" s="291">
        <f t="shared" si="947"/>
        <v>0</v>
      </c>
      <c r="AA6702" s="163"/>
      <c r="AB6702" s="177" t="str">
        <f t="shared" si="948"/>
        <v/>
      </c>
      <c r="AC6702" s="283" t="str">
        <f t="shared" si="949"/>
        <v/>
      </c>
      <c r="AD6702" s="283" t="str">
        <f t="shared" si="950"/>
        <v/>
      </c>
      <c r="AE6702" s="163"/>
      <c r="AF6702" s="162"/>
    </row>
    <row r="6703" spans="1:32">
      <c r="A6703" s="134">
        <v>6694</v>
      </c>
      <c r="B6703" s="136"/>
      <c r="C6703" s="146">
        <f t="shared" si="943"/>
        <v>0</v>
      </c>
      <c r="D6703" s="146">
        <f t="shared" si="944"/>
        <v>1</v>
      </c>
      <c r="E6703" s="146">
        <f t="shared" si="945"/>
        <v>1900</v>
      </c>
      <c r="F6703" s="137"/>
      <c r="G6703" s="287"/>
      <c r="H6703" s="137"/>
      <c r="I6703" s="134"/>
      <c r="J6703" s="204"/>
      <c r="K6703" s="133"/>
      <c r="L6703" s="134"/>
      <c r="M6703" s="133"/>
      <c r="N6703" s="134"/>
      <c r="O6703" s="134"/>
      <c r="P6703" s="166"/>
      <c r="Q6703" s="164"/>
      <c r="R6703" s="165"/>
      <c r="S6703" s="138"/>
      <c r="T6703" s="138"/>
      <c r="U6703" s="138"/>
      <c r="V6703" s="138"/>
      <c r="W6703" s="166"/>
      <c r="X6703" s="135"/>
      <c r="Y6703" s="418">
        <f t="shared" si="946"/>
        <v>0</v>
      </c>
      <c r="Z6703" s="291">
        <f t="shared" si="947"/>
        <v>0</v>
      </c>
      <c r="AA6703" s="163"/>
      <c r="AB6703" s="177" t="str">
        <f t="shared" si="948"/>
        <v/>
      </c>
      <c r="AC6703" s="283" t="str">
        <f t="shared" si="949"/>
        <v/>
      </c>
      <c r="AD6703" s="283" t="str">
        <f t="shared" si="950"/>
        <v/>
      </c>
      <c r="AE6703" s="163"/>
      <c r="AF6703" s="162"/>
    </row>
    <row r="6704" spans="1:32">
      <c r="A6704" s="134">
        <v>6695</v>
      </c>
      <c r="B6704" s="136"/>
      <c r="C6704" s="146">
        <f t="shared" si="943"/>
        <v>0</v>
      </c>
      <c r="D6704" s="146">
        <f t="shared" si="944"/>
        <v>1</v>
      </c>
      <c r="E6704" s="146">
        <f t="shared" si="945"/>
        <v>1900</v>
      </c>
      <c r="F6704" s="137"/>
      <c r="G6704" s="287"/>
      <c r="H6704" s="137"/>
      <c r="I6704" s="134"/>
      <c r="J6704" s="204"/>
      <c r="K6704" s="133"/>
      <c r="L6704" s="134"/>
      <c r="M6704" s="133"/>
      <c r="N6704" s="134"/>
      <c r="O6704" s="134"/>
      <c r="P6704" s="166"/>
      <c r="Q6704" s="164"/>
      <c r="R6704" s="165"/>
      <c r="S6704" s="138"/>
      <c r="T6704" s="138"/>
      <c r="U6704" s="138"/>
      <c r="V6704" s="138"/>
      <c r="W6704" s="166"/>
      <c r="X6704" s="135"/>
      <c r="Y6704" s="418">
        <f t="shared" si="946"/>
        <v>0</v>
      </c>
      <c r="Z6704" s="291">
        <f t="shared" si="947"/>
        <v>0</v>
      </c>
      <c r="AA6704" s="163"/>
      <c r="AB6704" s="177" t="str">
        <f t="shared" si="948"/>
        <v/>
      </c>
      <c r="AC6704" s="283" t="str">
        <f t="shared" si="949"/>
        <v/>
      </c>
      <c r="AD6704" s="283" t="str">
        <f t="shared" si="950"/>
        <v/>
      </c>
      <c r="AE6704" s="163"/>
      <c r="AF6704" s="162"/>
    </row>
    <row r="6705" spans="1:32">
      <c r="A6705" s="134">
        <v>6696</v>
      </c>
      <c r="B6705" s="136"/>
      <c r="C6705" s="146">
        <f t="shared" si="943"/>
        <v>0</v>
      </c>
      <c r="D6705" s="146">
        <f t="shared" si="944"/>
        <v>1</v>
      </c>
      <c r="E6705" s="146">
        <f t="shared" si="945"/>
        <v>1900</v>
      </c>
      <c r="F6705" s="137"/>
      <c r="G6705" s="287"/>
      <c r="H6705" s="137"/>
      <c r="I6705" s="134"/>
      <c r="J6705" s="204"/>
      <c r="K6705" s="133"/>
      <c r="L6705" s="134"/>
      <c r="M6705" s="133"/>
      <c r="N6705" s="134"/>
      <c r="O6705" s="134"/>
      <c r="P6705" s="166"/>
      <c r="Q6705" s="164"/>
      <c r="R6705" s="165"/>
      <c r="S6705" s="138"/>
      <c r="T6705" s="138"/>
      <c r="U6705" s="138"/>
      <c r="V6705" s="138"/>
      <c r="W6705" s="166"/>
      <c r="X6705" s="135"/>
      <c r="Y6705" s="418">
        <f t="shared" si="946"/>
        <v>0</v>
      </c>
      <c r="Z6705" s="291">
        <f t="shared" si="947"/>
        <v>0</v>
      </c>
      <c r="AA6705" s="163"/>
      <c r="AB6705" s="177" t="str">
        <f t="shared" si="948"/>
        <v/>
      </c>
      <c r="AC6705" s="283" t="str">
        <f t="shared" si="949"/>
        <v/>
      </c>
      <c r="AD6705" s="283" t="str">
        <f t="shared" si="950"/>
        <v/>
      </c>
      <c r="AE6705" s="163"/>
      <c r="AF6705" s="162"/>
    </row>
    <row r="6706" spans="1:32">
      <c r="A6706" s="134">
        <v>6697</v>
      </c>
      <c r="B6706" s="136"/>
      <c r="C6706" s="146">
        <f t="shared" si="943"/>
        <v>0</v>
      </c>
      <c r="D6706" s="146">
        <f t="shared" si="944"/>
        <v>1</v>
      </c>
      <c r="E6706" s="146">
        <f t="shared" si="945"/>
        <v>1900</v>
      </c>
      <c r="F6706" s="137"/>
      <c r="G6706" s="287"/>
      <c r="H6706" s="137"/>
      <c r="I6706" s="134"/>
      <c r="J6706" s="204"/>
      <c r="K6706" s="133"/>
      <c r="L6706" s="134"/>
      <c r="M6706" s="133"/>
      <c r="N6706" s="134"/>
      <c r="O6706" s="134"/>
      <c r="P6706" s="166"/>
      <c r="Q6706" s="164"/>
      <c r="R6706" s="165"/>
      <c r="S6706" s="138"/>
      <c r="T6706" s="138"/>
      <c r="U6706" s="138"/>
      <c r="V6706" s="138"/>
      <c r="W6706" s="166"/>
      <c r="X6706" s="135"/>
      <c r="Y6706" s="418">
        <f t="shared" si="946"/>
        <v>0</v>
      </c>
      <c r="Z6706" s="291">
        <f t="shared" si="947"/>
        <v>0</v>
      </c>
      <c r="AA6706" s="163"/>
      <c r="AB6706" s="177" t="str">
        <f t="shared" si="948"/>
        <v/>
      </c>
      <c r="AC6706" s="283" t="str">
        <f t="shared" si="949"/>
        <v/>
      </c>
      <c r="AD6706" s="283" t="str">
        <f t="shared" si="950"/>
        <v/>
      </c>
      <c r="AE6706" s="163"/>
      <c r="AF6706" s="162"/>
    </row>
    <row r="6707" spans="1:32">
      <c r="A6707" s="134">
        <v>6698</v>
      </c>
      <c r="B6707" s="136"/>
      <c r="C6707" s="146">
        <f t="shared" si="943"/>
        <v>0</v>
      </c>
      <c r="D6707" s="146">
        <f t="shared" si="944"/>
        <v>1</v>
      </c>
      <c r="E6707" s="146">
        <f t="shared" si="945"/>
        <v>1900</v>
      </c>
      <c r="F6707" s="137"/>
      <c r="G6707" s="287"/>
      <c r="H6707" s="137"/>
      <c r="I6707" s="134"/>
      <c r="J6707" s="204"/>
      <c r="K6707" s="133"/>
      <c r="L6707" s="134"/>
      <c r="M6707" s="133"/>
      <c r="N6707" s="134"/>
      <c r="O6707" s="134"/>
      <c r="P6707" s="166"/>
      <c r="Q6707" s="164"/>
      <c r="R6707" s="165"/>
      <c r="S6707" s="138"/>
      <c r="T6707" s="138"/>
      <c r="U6707" s="138"/>
      <c r="V6707" s="138"/>
      <c r="W6707" s="166"/>
      <c r="X6707" s="135"/>
      <c r="Y6707" s="418">
        <f t="shared" si="946"/>
        <v>0</v>
      </c>
      <c r="Z6707" s="291">
        <f t="shared" si="947"/>
        <v>0</v>
      </c>
      <c r="AA6707" s="163"/>
      <c r="AB6707" s="177" t="str">
        <f t="shared" si="948"/>
        <v/>
      </c>
      <c r="AC6707" s="283" t="str">
        <f t="shared" si="949"/>
        <v/>
      </c>
      <c r="AD6707" s="283" t="str">
        <f t="shared" si="950"/>
        <v/>
      </c>
      <c r="AE6707" s="163"/>
      <c r="AF6707" s="162"/>
    </row>
    <row r="6708" spans="1:32">
      <c r="A6708" s="134">
        <v>6699</v>
      </c>
      <c r="B6708" s="136"/>
      <c r="C6708" s="146">
        <f t="shared" si="943"/>
        <v>0</v>
      </c>
      <c r="D6708" s="146">
        <f t="shared" si="944"/>
        <v>1</v>
      </c>
      <c r="E6708" s="146">
        <f t="shared" si="945"/>
        <v>1900</v>
      </c>
      <c r="F6708" s="137"/>
      <c r="G6708" s="287"/>
      <c r="H6708" s="137"/>
      <c r="I6708" s="134"/>
      <c r="J6708" s="204"/>
      <c r="K6708" s="133"/>
      <c r="L6708" s="134"/>
      <c r="M6708" s="133"/>
      <c r="N6708" s="134"/>
      <c r="O6708" s="134"/>
      <c r="P6708" s="166"/>
      <c r="Q6708" s="164"/>
      <c r="R6708" s="165"/>
      <c r="S6708" s="138"/>
      <c r="T6708" s="138"/>
      <c r="U6708" s="138"/>
      <c r="V6708" s="138"/>
      <c r="W6708" s="166"/>
      <c r="X6708" s="135"/>
      <c r="Y6708" s="418">
        <f t="shared" si="946"/>
        <v>0</v>
      </c>
      <c r="Z6708" s="291">
        <f t="shared" si="947"/>
        <v>0</v>
      </c>
      <c r="AA6708" s="163"/>
      <c r="AB6708" s="177" t="str">
        <f t="shared" si="948"/>
        <v/>
      </c>
      <c r="AC6708" s="283" t="str">
        <f t="shared" si="949"/>
        <v/>
      </c>
      <c r="AD6708" s="283" t="str">
        <f t="shared" si="950"/>
        <v/>
      </c>
      <c r="AE6708" s="163"/>
      <c r="AF6708" s="162"/>
    </row>
    <row r="6709" spans="1:32">
      <c r="A6709" s="134">
        <v>6700</v>
      </c>
      <c r="B6709" s="136"/>
      <c r="C6709" s="146">
        <f t="shared" si="943"/>
        <v>0</v>
      </c>
      <c r="D6709" s="146">
        <f t="shared" si="944"/>
        <v>1</v>
      </c>
      <c r="E6709" s="146">
        <f t="shared" si="945"/>
        <v>1900</v>
      </c>
      <c r="F6709" s="137"/>
      <c r="G6709" s="287"/>
      <c r="H6709" s="137"/>
      <c r="I6709" s="134"/>
      <c r="J6709" s="204"/>
      <c r="K6709" s="133"/>
      <c r="L6709" s="134"/>
      <c r="M6709" s="133"/>
      <c r="N6709" s="134"/>
      <c r="O6709" s="134"/>
      <c r="P6709" s="166"/>
      <c r="Q6709" s="164"/>
      <c r="R6709" s="165"/>
      <c r="S6709" s="138"/>
      <c r="T6709" s="138"/>
      <c r="U6709" s="138"/>
      <c r="V6709" s="138"/>
      <c r="W6709" s="166"/>
      <c r="X6709" s="135"/>
      <c r="Y6709" s="418">
        <f t="shared" si="946"/>
        <v>0</v>
      </c>
      <c r="Z6709" s="291">
        <f t="shared" si="947"/>
        <v>0</v>
      </c>
      <c r="AA6709" s="163"/>
      <c r="AB6709" s="177" t="str">
        <f t="shared" si="948"/>
        <v/>
      </c>
      <c r="AC6709" s="283" t="str">
        <f t="shared" si="949"/>
        <v/>
      </c>
      <c r="AD6709" s="283" t="str">
        <f t="shared" si="950"/>
        <v/>
      </c>
      <c r="AE6709" s="163"/>
      <c r="AF6709" s="162"/>
    </row>
    <row r="6710" spans="1:32">
      <c r="A6710" s="134">
        <v>6701</v>
      </c>
      <c r="B6710" s="136"/>
      <c r="C6710" s="146">
        <f t="shared" si="943"/>
        <v>0</v>
      </c>
      <c r="D6710" s="146">
        <f t="shared" si="944"/>
        <v>1</v>
      </c>
      <c r="E6710" s="146">
        <f t="shared" si="945"/>
        <v>1900</v>
      </c>
      <c r="F6710" s="137"/>
      <c r="G6710" s="287"/>
      <c r="H6710" s="137"/>
      <c r="I6710" s="134"/>
      <c r="J6710" s="204"/>
      <c r="K6710" s="133"/>
      <c r="L6710" s="134"/>
      <c r="M6710" s="133"/>
      <c r="N6710" s="134"/>
      <c r="O6710" s="134"/>
      <c r="P6710" s="166"/>
      <c r="Q6710" s="164"/>
      <c r="R6710" s="165"/>
      <c r="S6710" s="138"/>
      <c r="T6710" s="138"/>
      <c r="U6710" s="138"/>
      <c r="V6710" s="138"/>
      <c r="W6710" s="166"/>
      <c r="X6710" s="135"/>
      <c r="Y6710" s="418">
        <f t="shared" si="946"/>
        <v>0</v>
      </c>
      <c r="Z6710" s="291">
        <f t="shared" si="947"/>
        <v>0</v>
      </c>
      <c r="AA6710" s="163"/>
      <c r="AB6710" s="177" t="str">
        <f t="shared" si="948"/>
        <v/>
      </c>
      <c r="AC6710" s="283" t="str">
        <f t="shared" si="949"/>
        <v/>
      </c>
      <c r="AD6710" s="283" t="str">
        <f t="shared" si="950"/>
        <v/>
      </c>
      <c r="AE6710" s="163"/>
      <c r="AF6710" s="162"/>
    </row>
    <row r="6711" spans="1:32">
      <c r="A6711" s="134">
        <v>6702</v>
      </c>
      <c r="B6711" s="136"/>
      <c r="C6711" s="146">
        <f t="shared" si="943"/>
        <v>0</v>
      </c>
      <c r="D6711" s="146">
        <f t="shared" si="944"/>
        <v>1</v>
      </c>
      <c r="E6711" s="146">
        <f t="shared" si="945"/>
        <v>1900</v>
      </c>
      <c r="F6711" s="137"/>
      <c r="G6711" s="287"/>
      <c r="H6711" s="137"/>
      <c r="I6711" s="134"/>
      <c r="J6711" s="204"/>
      <c r="K6711" s="133"/>
      <c r="L6711" s="134"/>
      <c r="M6711" s="133"/>
      <c r="N6711" s="134"/>
      <c r="O6711" s="134"/>
      <c r="P6711" s="166"/>
      <c r="Q6711" s="164"/>
      <c r="R6711" s="165"/>
      <c r="S6711" s="138"/>
      <c r="T6711" s="138"/>
      <c r="U6711" s="138"/>
      <c r="V6711" s="138"/>
      <c r="W6711" s="166"/>
      <c r="X6711" s="135"/>
      <c r="Y6711" s="418">
        <f t="shared" si="946"/>
        <v>0</v>
      </c>
      <c r="Z6711" s="291">
        <f t="shared" si="947"/>
        <v>0</v>
      </c>
      <c r="AA6711" s="163"/>
      <c r="AB6711" s="177" t="str">
        <f t="shared" si="948"/>
        <v/>
      </c>
      <c r="AC6711" s="283" t="str">
        <f t="shared" si="949"/>
        <v/>
      </c>
      <c r="AD6711" s="283" t="str">
        <f t="shared" si="950"/>
        <v/>
      </c>
      <c r="AE6711" s="163"/>
      <c r="AF6711" s="162"/>
    </row>
    <row r="6712" spans="1:32">
      <c r="A6712" s="134">
        <v>6703</v>
      </c>
      <c r="B6712" s="136"/>
      <c r="C6712" s="146">
        <f t="shared" si="943"/>
        <v>0</v>
      </c>
      <c r="D6712" s="146">
        <f t="shared" si="944"/>
        <v>1</v>
      </c>
      <c r="E6712" s="146">
        <f t="shared" si="945"/>
        <v>1900</v>
      </c>
      <c r="F6712" s="137"/>
      <c r="G6712" s="287"/>
      <c r="H6712" s="137"/>
      <c r="I6712" s="134"/>
      <c r="J6712" s="204"/>
      <c r="K6712" s="133"/>
      <c r="L6712" s="134"/>
      <c r="M6712" s="133"/>
      <c r="N6712" s="134"/>
      <c r="O6712" s="134"/>
      <c r="P6712" s="166"/>
      <c r="Q6712" s="164"/>
      <c r="R6712" s="165"/>
      <c r="S6712" s="138"/>
      <c r="T6712" s="138"/>
      <c r="U6712" s="138"/>
      <c r="V6712" s="138"/>
      <c r="W6712" s="166"/>
      <c r="X6712" s="135"/>
      <c r="Y6712" s="418">
        <f t="shared" si="946"/>
        <v>0</v>
      </c>
      <c r="Z6712" s="291">
        <f t="shared" si="947"/>
        <v>0</v>
      </c>
      <c r="AA6712" s="163"/>
      <c r="AB6712" s="177" t="str">
        <f t="shared" si="948"/>
        <v/>
      </c>
      <c r="AC6712" s="283" t="str">
        <f t="shared" si="949"/>
        <v/>
      </c>
      <c r="AD6712" s="283" t="str">
        <f t="shared" si="950"/>
        <v/>
      </c>
      <c r="AE6712" s="163"/>
      <c r="AF6712" s="162"/>
    </row>
    <row r="6713" spans="1:32">
      <c r="A6713" s="134">
        <v>6704</v>
      </c>
      <c r="B6713" s="136"/>
      <c r="C6713" s="146">
        <f t="shared" si="943"/>
        <v>0</v>
      </c>
      <c r="D6713" s="146">
        <f t="shared" si="944"/>
        <v>1</v>
      </c>
      <c r="E6713" s="146">
        <f t="shared" si="945"/>
        <v>1900</v>
      </c>
      <c r="F6713" s="137"/>
      <c r="G6713" s="287"/>
      <c r="H6713" s="137"/>
      <c r="I6713" s="134"/>
      <c r="J6713" s="204"/>
      <c r="K6713" s="133"/>
      <c r="L6713" s="134"/>
      <c r="M6713" s="133"/>
      <c r="N6713" s="134"/>
      <c r="O6713" s="134"/>
      <c r="P6713" s="166"/>
      <c r="Q6713" s="164"/>
      <c r="R6713" s="165"/>
      <c r="S6713" s="138"/>
      <c r="T6713" s="138"/>
      <c r="U6713" s="138"/>
      <c r="V6713" s="138"/>
      <c r="W6713" s="166"/>
      <c r="X6713" s="135"/>
      <c r="Y6713" s="418">
        <f t="shared" si="946"/>
        <v>0</v>
      </c>
      <c r="Z6713" s="291">
        <f t="shared" si="947"/>
        <v>0</v>
      </c>
      <c r="AA6713" s="163"/>
      <c r="AB6713" s="177" t="str">
        <f t="shared" si="948"/>
        <v/>
      </c>
      <c r="AC6713" s="283" t="str">
        <f t="shared" si="949"/>
        <v/>
      </c>
      <c r="AD6713" s="283" t="str">
        <f t="shared" si="950"/>
        <v/>
      </c>
      <c r="AE6713" s="163"/>
      <c r="AF6713" s="162"/>
    </row>
    <row r="6714" spans="1:32">
      <c r="A6714" s="134">
        <v>6705</v>
      </c>
      <c r="B6714" s="136"/>
      <c r="C6714" s="146">
        <f t="shared" si="943"/>
        <v>0</v>
      </c>
      <c r="D6714" s="146">
        <f t="shared" si="944"/>
        <v>1</v>
      </c>
      <c r="E6714" s="146">
        <f t="shared" si="945"/>
        <v>1900</v>
      </c>
      <c r="F6714" s="137"/>
      <c r="G6714" s="287"/>
      <c r="H6714" s="137"/>
      <c r="I6714" s="134"/>
      <c r="J6714" s="204"/>
      <c r="K6714" s="133"/>
      <c r="L6714" s="134"/>
      <c r="M6714" s="133"/>
      <c r="N6714" s="134"/>
      <c r="O6714" s="134"/>
      <c r="P6714" s="166"/>
      <c r="Q6714" s="164"/>
      <c r="R6714" s="165"/>
      <c r="S6714" s="138"/>
      <c r="T6714" s="138"/>
      <c r="U6714" s="138"/>
      <c r="V6714" s="138"/>
      <c r="W6714" s="166"/>
      <c r="X6714" s="135"/>
      <c r="Y6714" s="418">
        <f t="shared" si="946"/>
        <v>0</v>
      </c>
      <c r="Z6714" s="291">
        <f t="shared" si="947"/>
        <v>0</v>
      </c>
      <c r="AA6714" s="163"/>
      <c r="AB6714" s="177" t="str">
        <f t="shared" si="948"/>
        <v/>
      </c>
      <c r="AC6714" s="283" t="str">
        <f t="shared" si="949"/>
        <v/>
      </c>
      <c r="AD6714" s="283" t="str">
        <f t="shared" si="950"/>
        <v/>
      </c>
      <c r="AE6714" s="163"/>
      <c r="AF6714" s="162"/>
    </row>
    <row r="6715" spans="1:32">
      <c r="A6715" s="134">
        <v>6706</v>
      </c>
      <c r="B6715" s="136"/>
      <c r="C6715" s="146">
        <f t="shared" si="943"/>
        <v>0</v>
      </c>
      <c r="D6715" s="146">
        <f t="shared" si="944"/>
        <v>1</v>
      </c>
      <c r="E6715" s="146">
        <f t="shared" si="945"/>
        <v>1900</v>
      </c>
      <c r="F6715" s="137"/>
      <c r="G6715" s="287"/>
      <c r="H6715" s="137"/>
      <c r="I6715" s="134"/>
      <c r="J6715" s="204"/>
      <c r="K6715" s="133"/>
      <c r="L6715" s="134"/>
      <c r="M6715" s="133"/>
      <c r="N6715" s="134"/>
      <c r="O6715" s="134"/>
      <c r="P6715" s="166"/>
      <c r="Q6715" s="164"/>
      <c r="R6715" s="165"/>
      <c r="S6715" s="138"/>
      <c r="T6715" s="138"/>
      <c r="U6715" s="138"/>
      <c r="V6715" s="138"/>
      <c r="W6715" s="166"/>
      <c r="X6715" s="135"/>
      <c r="Y6715" s="418">
        <f t="shared" si="946"/>
        <v>0</v>
      </c>
      <c r="Z6715" s="291">
        <f t="shared" si="947"/>
        <v>0</v>
      </c>
      <c r="AA6715" s="163"/>
      <c r="AB6715" s="177" t="str">
        <f t="shared" si="948"/>
        <v/>
      </c>
      <c r="AC6715" s="283" t="str">
        <f t="shared" si="949"/>
        <v/>
      </c>
      <c r="AD6715" s="283" t="str">
        <f t="shared" si="950"/>
        <v/>
      </c>
      <c r="AE6715" s="163"/>
      <c r="AF6715" s="162"/>
    </row>
    <row r="6716" spans="1:32">
      <c r="A6716" s="134">
        <v>6707</v>
      </c>
      <c r="B6716" s="136"/>
      <c r="C6716" s="146">
        <f t="shared" si="943"/>
        <v>0</v>
      </c>
      <c r="D6716" s="146">
        <f t="shared" si="944"/>
        <v>1</v>
      </c>
      <c r="E6716" s="146">
        <f t="shared" si="945"/>
        <v>1900</v>
      </c>
      <c r="F6716" s="137"/>
      <c r="G6716" s="287"/>
      <c r="H6716" s="137"/>
      <c r="I6716" s="134"/>
      <c r="J6716" s="204"/>
      <c r="K6716" s="133"/>
      <c r="L6716" s="134"/>
      <c r="M6716" s="133"/>
      <c r="N6716" s="134"/>
      <c r="O6716" s="134"/>
      <c r="P6716" s="166"/>
      <c r="Q6716" s="164"/>
      <c r="R6716" s="165"/>
      <c r="S6716" s="138"/>
      <c r="T6716" s="138"/>
      <c r="U6716" s="138"/>
      <c r="V6716" s="138"/>
      <c r="W6716" s="166"/>
      <c r="X6716" s="135"/>
      <c r="Y6716" s="418">
        <f t="shared" si="946"/>
        <v>0</v>
      </c>
      <c r="Z6716" s="291">
        <f t="shared" si="947"/>
        <v>0</v>
      </c>
      <c r="AA6716" s="163"/>
      <c r="AB6716" s="177" t="str">
        <f t="shared" si="948"/>
        <v/>
      </c>
      <c r="AC6716" s="283" t="str">
        <f t="shared" si="949"/>
        <v/>
      </c>
      <c r="AD6716" s="283" t="str">
        <f t="shared" si="950"/>
        <v/>
      </c>
      <c r="AE6716" s="163"/>
      <c r="AF6716" s="162"/>
    </row>
    <row r="6717" spans="1:32">
      <c r="A6717" s="134">
        <v>6708</v>
      </c>
      <c r="B6717" s="136"/>
      <c r="C6717" s="146">
        <f t="shared" si="943"/>
        <v>0</v>
      </c>
      <c r="D6717" s="146">
        <f t="shared" si="944"/>
        <v>1</v>
      </c>
      <c r="E6717" s="146">
        <f t="shared" si="945"/>
        <v>1900</v>
      </c>
      <c r="F6717" s="137"/>
      <c r="G6717" s="287"/>
      <c r="H6717" s="137"/>
      <c r="I6717" s="134"/>
      <c r="J6717" s="204"/>
      <c r="K6717" s="133"/>
      <c r="L6717" s="134"/>
      <c r="M6717" s="133"/>
      <c r="N6717" s="134"/>
      <c r="O6717" s="134"/>
      <c r="P6717" s="166"/>
      <c r="Q6717" s="164"/>
      <c r="R6717" s="165"/>
      <c r="S6717" s="138"/>
      <c r="T6717" s="138"/>
      <c r="U6717" s="138"/>
      <c r="V6717" s="138"/>
      <c r="W6717" s="166"/>
      <c r="X6717" s="135"/>
      <c r="Y6717" s="418">
        <f t="shared" si="946"/>
        <v>0</v>
      </c>
      <c r="Z6717" s="291">
        <f t="shared" si="947"/>
        <v>0</v>
      </c>
      <c r="AA6717" s="163"/>
      <c r="AB6717" s="177" t="str">
        <f t="shared" si="948"/>
        <v/>
      </c>
      <c r="AC6717" s="283" t="str">
        <f t="shared" si="949"/>
        <v/>
      </c>
      <c r="AD6717" s="283" t="str">
        <f t="shared" si="950"/>
        <v/>
      </c>
      <c r="AE6717" s="163"/>
      <c r="AF6717" s="162"/>
    </row>
    <row r="6718" spans="1:32">
      <c r="A6718" s="134">
        <v>6709</v>
      </c>
      <c r="B6718" s="136"/>
      <c r="C6718" s="146">
        <f t="shared" si="943"/>
        <v>0</v>
      </c>
      <c r="D6718" s="146">
        <f t="shared" si="944"/>
        <v>1</v>
      </c>
      <c r="E6718" s="146">
        <f t="shared" si="945"/>
        <v>1900</v>
      </c>
      <c r="F6718" s="137"/>
      <c r="G6718" s="287"/>
      <c r="H6718" s="137"/>
      <c r="I6718" s="134"/>
      <c r="J6718" s="204"/>
      <c r="K6718" s="133"/>
      <c r="L6718" s="134"/>
      <c r="M6718" s="133"/>
      <c r="N6718" s="134"/>
      <c r="O6718" s="134"/>
      <c r="P6718" s="166"/>
      <c r="Q6718" s="164"/>
      <c r="R6718" s="165"/>
      <c r="S6718" s="138"/>
      <c r="T6718" s="138"/>
      <c r="U6718" s="138"/>
      <c r="V6718" s="138"/>
      <c r="W6718" s="166"/>
      <c r="X6718" s="135"/>
      <c r="Y6718" s="418">
        <f t="shared" si="946"/>
        <v>0</v>
      </c>
      <c r="Z6718" s="291">
        <f t="shared" si="947"/>
        <v>0</v>
      </c>
      <c r="AA6718" s="163"/>
      <c r="AB6718" s="177" t="str">
        <f t="shared" si="948"/>
        <v/>
      </c>
      <c r="AC6718" s="283" t="str">
        <f t="shared" si="949"/>
        <v/>
      </c>
      <c r="AD6718" s="283" t="str">
        <f t="shared" si="950"/>
        <v/>
      </c>
      <c r="AE6718" s="163"/>
      <c r="AF6718" s="162"/>
    </row>
    <row r="6719" spans="1:32">
      <c r="A6719" s="134">
        <v>6710</v>
      </c>
      <c r="B6719" s="136"/>
      <c r="C6719" s="146">
        <f t="shared" si="943"/>
        <v>0</v>
      </c>
      <c r="D6719" s="146">
        <f t="shared" si="944"/>
        <v>1</v>
      </c>
      <c r="E6719" s="146">
        <f t="shared" si="945"/>
        <v>1900</v>
      </c>
      <c r="F6719" s="137"/>
      <c r="G6719" s="287"/>
      <c r="H6719" s="137"/>
      <c r="I6719" s="134"/>
      <c r="J6719" s="204"/>
      <c r="K6719" s="133"/>
      <c r="L6719" s="134"/>
      <c r="M6719" s="133"/>
      <c r="N6719" s="134"/>
      <c r="O6719" s="134"/>
      <c r="P6719" s="166"/>
      <c r="Q6719" s="164"/>
      <c r="R6719" s="165"/>
      <c r="S6719" s="138"/>
      <c r="T6719" s="138"/>
      <c r="U6719" s="138"/>
      <c r="V6719" s="138"/>
      <c r="W6719" s="166"/>
      <c r="X6719" s="135"/>
      <c r="Y6719" s="418">
        <f t="shared" si="946"/>
        <v>0</v>
      </c>
      <c r="Z6719" s="291">
        <f t="shared" si="947"/>
        <v>0</v>
      </c>
      <c r="AA6719" s="163"/>
      <c r="AB6719" s="177" t="str">
        <f t="shared" si="948"/>
        <v/>
      </c>
      <c r="AC6719" s="283" t="str">
        <f t="shared" si="949"/>
        <v/>
      </c>
      <c r="AD6719" s="283" t="str">
        <f t="shared" si="950"/>
        <v/>
      </c>
      <c r="AE6719" s="163"/>
      <c r="AF6719" s="162"/>
    </row>
    <row r="6720" spans="1:32">
      <c r="A6720" s="134">
        <v>6711</v>
      </c>
      <c r="B6720" s="136"/>
      <c r="C6720" s="146">
        <f t="shared" si="943"/>
        <v>0</v>
      </c>
      <c r="D6720" s="146">
        <f t="shared" si="944"/>
        <v>1</v>
      </c>
      <c r="E6720" s="146">
        <f t="shared" si="945"/>
        <v>1900</v>
      </c>
      <c r="F6720" s="137"/>
      <c r="G6720" s="287"/>
      <c r="H6720" s="137"/>
      <c r="I6720" s="134"/>
      <c r="J6720" s="204"/>
      <c r="K6720" s="133"/>
      <c r="L6720" s="134"/>
      <c r="M6720" s="133"/>
      <c r="N6720" s="134"/>
      <c r="O6720" s="134"/>
      <c r="P6720" s="166"/>
      <c r="Q6720" s="164"/>
      <c r="R6720" s="165"/>
      <c r="S6720" s="138"/>
      <c r="T6720" s="138"/>
      <c r="U6720" s="138"/>
      <c r="V6720" s="138"/>
      <c r="W6720" s="166"/>
      <c r="X6720" s="135"/>
      <c r="Y6720" s="418">
        <f t="shared" si="946"/>
        <v>0</v>
      </c>
      <c r="Z6720" s="291">
        <f t="shared" si="947"/>
        <v>0</v>
      </c>
      <c r="AA6720" s="163"/>
      <c r="AB6720" s="177" t="str">
        <f t="shared" si="948"/>
        <v/>
      </c>
      <c r="AC6720" s="283" t="str">
        <f t="shared" si="949"/>
        <v/>
      </c>
      <c r="AD6720" s="283" t="str">
        <f t="shared" si="950"/>
        <v/>
      </c>
      <c r="AE6720" s="163"/>
      <c r="AF6720" s="162"/>
    </row>
    <row r="6721" spans="1:32">
      <c r="A6721" s="134">
        <v>6712</v>
      </c>
      <c r="B6721" s="136"/>
      <c r="C6721" s="146">
        <f t="shared" si="943"/>
        <v>0</v>
      </c>
      <c r="D6721" s="146">
        <f t="shared" si="944"/>
        <v>1</v>
      </c>
      <c r="E6721" s="146">
        <f t="shared" si="945"/>
        <v>1900</v>
      </c>
      <c r="F6721" s="137"/>
      <c r="G6721" s="287"/>
      <c r="H6721" s="137"/>
      <c r="I6721" s="134"/>
      <c r="J6721" s="204"/>
      <c r="K6721" s="133"/>
      <c r="L6721" s="134"/>
      <c r="M6721" s="133"/>
      <c r="N6721" s="134"/>
      <c r="O6721" s="134"/>
      <c r="P6721" s="166"/>
      <c r="Q6721" s="164"/>
      <c r="R6721" s="165"/>
      <c r="S6721" s="138"/>
      <c r="T6721" s="138"/>
      <c r="U6721" s="138"/>
      <c r="V6721" s="138"/>
      <c r="W6721" s="166"/>
      <c r="X6721" s="135"/>
      <c r="Y6721" s="418">
        <f t="shared" si="946"/>
        <v>0</v>
      </c>
      <c r="Z6721" s="291">
        <f t="shared" si="947"/>
        <v>0</v>
      </c>
      <c r="AA6721" s="163"/>
      <c r="AB6721" s="177" t="str">
        <f t="shared" si="948"/>
        <v/>
      </c>
      <c r="AC6721" s="283" t="str">
        <f t="shared" si="949"/>
        <v/>
      </c>
      <c r="AD6721" s="283" t="str">
        <f t="shared" si="950"/>
        <v/>
      </c>
      <c r="AE6721" s="163"/>
      <c r="AF6721" s="162"/>
    </row>
    <row r="6722" spans="1:32">
      <c r="A6722" s="134">
        <v>6713</v>
      </c>
      <c r="B6722" s="136"/>
      <c r="C6722" s="146">
        <f t="shared" si="943"/>
        <v>0</v>
      </c>
      <c r="D6722" s="146">
        <f t="shared" si="944"/>
        <v>1</v>
      </c>
      <c r="E6722" s="146">
        <f t="shared" si="945"/>
        <v>1900</v>
      </c>
      <c r="F6722" s="137"/>
      <c r="G6722" s="287"/>
      <c r="H6722" s="137"/>
      <c r="I6722" s="134"/>
      <c r="J6722" s="204"/>
      <c r="K6722" s="133"/>
      <c r="L6722" s="134"/>
      <c r="M6722" s="133"/>
      <c r="N6722" s="134"/>
      <c r="O6722" s="134"/>
      <c r="P6722" s="166"/>
      <c r="Q6722" s="164"/>
      <c r="R6722" s="165"/>
      <c r="S6722" s="138"/>
      <c r="T6722" s="138"/>
      <c r="U6722" s="138"/>
      <c r="V6722" s="138"/>
      <c r="W6722" s="166"/>
      <c r="X6722" s="135"/>
      <c r="Y6722" s="418">
        <f t="shared" si="946"/>
        <v>0</v>
      </c>
      <c r="Z6722" s="291">
        <f t="shared" si="947"/>
        <v>0</v>
      </c>
      <c r="AA6722" s="163"/>
      <c r="AB6722" s="177" t="str">
        <f t="shared" si="948"/>
        <v/>
      </c>
      <c r="AC6722" s="283" t="str">
        <f t="shared" si="949"/>
        <v/>
      </c>
      <c r="AD6722" s="283" t="str">
        <f t="shared" si="950"/>
        <v/>
      </c>
      <c r="AE6722" s="163"/>
      <c r="AF6722" s="162"/>
    </row>
    <row r="6723" spans="1:32">
      <c r="A6723" s="134">
        <v>6714</v>
      </c>
      <c r="B6723" s="136"/>
      <c r="C6723" s="146">
        <f t="shared" si="943"/>
        <v>0</v>
      </c>
      <c r="D6723" s="146">
        <f t="shared" si="944"/>
        <v>1</v>
      </c>
      <c r="E6723" s="146">
        <f t="shared" si="945"/>
        <v>1900</v>
      </c>
      <c r="F6723" s="137"/>
      <c r="G6723" s="287"/>
      <c r="H6723" s="137"/>
      <c r="I6723" s="134"/>
      <c r="J6723" s="204"/>
      <c r="K6723" s="133"/>
      <c r="L6723" s="134"/>
      <c r="M6723" s="133"/>
      <c r="N6723" s="134"/>
      <c r="O6723" s="134"/>
      <c r="P6723" s="166"/>
      <c r="Q6723" s="164"/>
      <c r="R6723" s="165"/>
      <c r="S6723" s="138"/>
      <c r="T6723" s="138"/>
      <c r="U6723" s="138"/>
      <c r="V6723" s="138"/>
      <c r="W6723" s="166"/>
      <c r="X6723" s="135"/>
      <c r="Y6723" s="418">
        <f t="shared" si="946"/>
        <v>0</v>
      </c>
      <c r="Z6723" s="291">
        <f t="shared" si="947"/>
        <v>0</v>
      </c>
      <c r="AA6723" s="163"/>
      <c r="AB6723" s="177" t="str">
        <f t="shared" si="948"/>
        <v/>
      </c>
      <c r="AC6723" s="283" t="str">
        <f t="shared" si="949"/>
        <v/>
      </c>
      <c r="AD6723" s="283" t="str">
        <f t="shared" si="950"/>
        <v/>
      </c>
      <c r="AE6723" s="163"/>
      <c r="AF6723" s="162"/>
    </row>
    <row r="6724" spans="1:32">
      <c r="A6724" s="134">
        <v>6715</v>
      </c>
      <c r="B6724" s="136"/>
      <c r="C6724" s="146">
        <f t="shared" si="943"/>
        <v>0</v>
      </c>
      <c r="D6724" s="146">
        <f t="shared" si="944"/>
        <v>1</v>
      </c>
      <c r="E6724" s="146">
        <f t="shared" si="945"/>
        <v>1900</v>
      </c>
      <c r="F6724" s="137"/>
      <c r="G6724" s="287"/>
      <c r="H6724" s="137"/>
      <c r="I6724" s="134"/>
      <c r="J6724" s="204"/>
      <c r="K6724" s="133"/>
      <c r="L6724" s="134"/>
      <c r="M6724" s="133"/>
      <c r="N6724" s="134"/>
      <c r="O6724" s="134"/>
      <c r="P6724" s="166"/>
      <c r="Q6724" s="164"/>
      <c r="R6724" s="165"/>
      <c r="S6724" s="138"/>
      <c r="T6724" s="138"/>
      <c r="U6724" s="138"/>
      <c r="V6724" s="138"/>
      <c r="W6724" s="166"/>
      <c r="X6724" s="135"/>
      <c r="Y6724" s="418">
        <f t="shared" si="946"/>
        <v>0</v>
      </c>
      <c r="Z6724" s="291">
        <f t="shared" si="947"/>
        <v>0</v>
      </c>
      <c r="AA6724" s="163"/>
      <c r="AB6724" s="177" t="str">
        <f t="shared" si="948"/>
        <v/>
      </c>
      <c r="AC6724" s="283" t="str">
        <f t="shared" si="949"/>
        <v/>
      </c>
      <c r="AD6724" s="283" t="str">
        <f t="shared" si="950"/>
        <v/>
      </c>
      <c r="AE6724" s="163"/>
      <c r="AF6724" s="162"/>
    </row>
    <row r="6725" spans="1:32">
      <c r="A6725" s="134">
        <v>6716</v>
      </c>
      <c r="B6725" s="136"/>
      <c r="C6725" s="146">
        <f t="shared" si="943"/>
        <v>0</v>
      </c>
      <c r="D6725" s="146">
        <f t="shared" si="944"/>
        <v>1</v>
      </c>
      <c r="E6725" s="146">
        <f t="shared" si="945"/>
        <v>1900</v>
      </c>
      <c r="F6725" s="137"/>
      <c r="G6725" s="287"/>
      <c r="H6725" s="137"/>
      <c r="I6725" s="134"/>
      <c r="J6725" s="204"/>
      <c r="K6725" s="133"/>
      <c r="L6725" s="134"/>
      <c r="M6725" s="133"/>
      <c r="N6725" s="134"/>
      <c r="O6725" s="134"/>
      <c r="P6725" s="166"/>
      <c r="Q6725" s="164"/>
      <c r="R6725" s="165"/>
      <c r="S6725" s="138"/>
      <c r="T6725" s="138"/>
      <c r="U6725" s="138"/>
      <c r="V6725" s="138"/>
      <c r="W6725" s="166"/>
      <c r="X6725" s="135"/>
      <c r="Y6725" s="418">
        <f t="shared" si="946"/>
        <v>0</v>
      </c>
      <c r="Z6725" s="291">
        <f t="shared" si="947"/>
        <v>0</v>
      </c>
      <c r="AA6725" s="163"/>
      <c r="AB6725" s="177" t="str">
        <f t="shared" si="948"/>
        <v/>
      </c>
      <c r="AC6725" s="283" t="str">
        <f t="shared" si="949"/>
        <v/>
      </c>
      <c r="AD6725" s="283" t="str">
        <f t="shared" si="950"/>
        <v/>
      </c>
      <c r="AE6725" s="163"/>
      <c r="AF6725" s="162"/>
    </row>
    <row r="6726" spans="1:32">
      <c r="A6726" s="134">
        <v>6717</v>
      </c>
      <c r="B6726" s="136"/>
      <c r="C6726" s="146">
        <f t="shared" si="943"/>
        <v>0</v>
      </c>
      <c r="D6726" s="146">
        <f t="shared" si="944"/>
        <v>1</v>
      </c>
      <c r="E6726" s="146">
        <f t="shared" si="945"/>
        <v>1900</v>
      </c>
      <c r="F6726" s="137"/>
      <c r="G6726" s="287"/>
      <c r="H6726" s="137"/>
      <c r="I6726" s="134"/>
      <c r="J6726" s="204"/>
      <c r="K6726" s="133"/>
      <c r="L6726" s="134"/>
      <c r="M6726" s="133"/>
      <c r="N6726" s="134"/>
      <c r="O6726" s="134"/>
      <c r="P6726" s="166"/>
      <c r="Q6726" s="164"/>
      <c r="R6726" s="165"/>
      <c r="S6726" s="138"/>
      <c r="T6726" s="138"/>
      <c r="U6726" s="138"/>
      <c r="V6726" s="138"/>
      <c r="W6726" s="166"/>
      <c r="X6726" s="135"/>
      <c r="Y6726" s="418">
        <f t="shared" si="946"/>
        <v>0</v>
      </c>
      <c r="Z6726" s="291">
        <f t="shared" si="947"/>
        <v>0</v>
      </c>
      <c r="AA6726" s="163"/>
      <c r="AB6726" s="177" t="str">
        <f t="shared" si="948"/>
        <v/>
      </c>
      <c r="AC6726" s="283" t="str">
        <f t="shared" si="949"/>
        <v/>
      </c>
      <c r="AD6726" s="283" t="str">
        <f t="shared" si="950"/>
        <v/>
      </c>
      <c r="AE6726" s="163"/>
      <c r="AF6726" s="162"/>
    </row>
    <row r="6727" spans="1:32">
      <c r="A6727" s="134">
        <v>6718</v>
      </c>
      <c r="B6727" s="136"/>
      <c r="C6727" s="146">
        <f t="shared" si="943"/>
        <v>0</v>
      </c>
      <c r="D6727" s="146">
        <f t="shared" si="944"/>
        <v>1</v>
      </c>
      <c r="E6727" s="146">
        <f t="shared" si="945"/>
        <v>1900</v>
      </c>
      <c r="F6727" s="137"/>
      <c r="G6727" s="287"/>
      <c r="H6727" s="137"/>
      <c r="I6727" s="134"/>
      <c r="J6727" s="204"/>
      <c r="K6727" s="133"/>
      <c r="L6727" s="134"/>
      <c r="M6727" s="133"/>
      <c r="N6727" s="134"/>
      <c r="O6727" s="134"/>
      <c r="P6727" s="166"/>
      <c r="Q6727" s="164"/>
      <c r="R6727" s="165"/>
      <c r="S6727" s="138"/>
      <c r="T6727" s="138"/>
      <c r="U6727" s="138"/>
      <c r="V6727" s="138"/>
      <c r="W6727" s="166"/>
      <c r="X6727" s="135"/>
      <c r="Y6727" s="418">
        <f t="shared" si="946"/>
        <v>0</v>
      </c>
      <c r="Z6727" s="291">
        <f t="shared" si="947"/>
        <v>0</v>
      </c>
      <c r="AA6727" s="163"/>
      <c r="AB6727" s="177" t="str">
        <f t="shared" si="948"/>
        <v/>
      </c>
      <c r="AC6727" s="283" t="str">
        <f t="shared" si="949"/>
        <v/>
      </c>
      <c r="AD6727" s="283" t="str">
        <f t="shared" si="950"/>
        <v/>
      </c>
      <c r="AE6727" s="163"/>
      <c r="AF6727" s="162"/>
    </row>
    <row r="6728" spans="1:32">
      <c r="A6728" s="134">
        <v>6719</v>
      </c>
      <c r="B6728" s="136"/>
      <c r="C6728" s="146">
        <f t="shared" si="943"/>
        <v>0</v>
      </c>
      <c r="D6728" s="146">
        <f t="shared" si="944"/>
        <v>1</v>
      </c>
      <c r="E6728" s="146">
        <f t="shared" si="945"/>
        <v>1900</v>
      </c>
      <c r="F6728" s="137"/>
      <c r="G6728" s="287"/>
      <c r="H6728" s="137"/>
      <c r="I6728" s="134"/>
      <c r="J6728" s="204"/>
      <c r="K6728" s="133"/>
      <c r="L6728" s="134"/>
      <c r="M6728" s="133"/>
      <c r="N6728" s="134"/>
      <c r="O6728" s="134"/>
      <c r="P6728" s="166"/>
      <c r="Q6728" s="164"/>
      <c r="R6728" s="165"/>
      <c r="S6728" s="138"/>
      <c r="T6728" s="138"/>
      <c r="U6728" s="138"/>
      <c r="V6728" s="138"/>
      <c r="W6728" s="166"/>
      <c r="X6728" s="135"/>
      <c r="Y6728" s="418">
        <f t="shared" si="946"/>
        <v>0</v>
      </c>
      <c r="Z6728" s="291">
        <f t="shared" si="947"/>
        <v>0</v>
      </c>
      <c r="AA6728" s="163"/>
      <c r="AB6728" s="177" t="str">
        <f t="shared" si="948"/>
        <v/>
      </c>
      <c r="AC6728" s="283" t="str">
        <f t="shared" si="949"/>
        <v/>
      </c>
      <c r="AD6728" s="283" t="str">
        <f t="shared" si="950"/>
        <v/>
      </c>
      <c r="AE6728" s="163"/>
      <c r="AF6728" s="162"/>
    </row>
    <row r="6729" spans="1:32">
      <c r="A6729" s="134">
        <v>6720</v>
      </c>
      <c r="B6729" s="136"/>
      <c r="C6729" s="146">
        <f t="shared" si="943"/>
        <v>0</v>
      </c>
      <c r="D6729" s="146">
        <f t="shared" si="944"/>
        <v>1</v>
      </c>
      <c r="E6729" s="146">
        <f t="shared" si="945"/>
        <v>1900</v>
      </c>
      <c r="F6729" s="137"/>
      <c r="G6729" s="287"/>
      <c r="H6729" s="137"/>
      <c r="I6729" s="134"/>
      <c r="J6729" s="204"/>
      <c r="K6729" s="133"/>
      <c r="L6729" s="134"/>
      <c r="M6729" s="133"/>
      <c r="N6729" s="134"/>
      <c r="O6729" s="134"/>
      <c r="P6729" s="166"/>
      <c r="Q6729" s="164"/>
      <c r="R6729" s="165"/>
      <c r="S6729" s="138"/>
      <c r="T6729" s="138"/>
      <c r="U6729" s="138"/>
      <c r="V6729" s="138"/>
      <c r="W6729" s="166"/>
      <c r="X6729" s="135"/>
      <c r="Y6729" s="418">
        <f t="shared" si="946"/>
        <v>0</v>
      </c>
      <c r="Z6729" s="291">
        <f t="shared" si="947"/>
        <v>0</v>
      </c>
      <c r="AA6729" s="163"/>
      <c r="AB6729" s="177" t="str">
        <f t="shared" si="948"/>
        <v/>
      </c>
      <c r="AC6729" s="283" t="str">
        <f t="shared" si="949"/>
        <v/>
      </c>
      <c r="AD6729" s="283" t="str">
        <f t="shared" si="950"/>
        <v/>
      </c>
      <c r="AE6729" s="163"/>
      <c r="AF6729" s="162"/>
    </row>
    <row r="6730" spans="1:32">
      <c r="A6730" s="134">
        <v>6721</v>
      </c>
      <c r="B6730" s="136"/>
      <c r="C6730" s="146">
        <f t="shared" si="943"/>
        <v>0</v>
      </c>
      <c r="D6730" s="146">
        <f t="shared" si="944"/>
        <v>1</v>
      </c>
      <c r="E6730" s="146">
        <f t="shared" si="945"/>
        <v>1900</v>
      </c>
      <c r="F6730" s="137"/>
      <c r="G6730" s="287"/>
      <c r="H6730" s="137"/>
      <c r="I6730" s="134"/>
      <c r="J6730" s="204"/>
      <c r="K6730" s="133"/>
      <c r="L6730" s="134"/>
      <c r="M6730" s="133"/>
      <c r="N6730" s="134"/>
      <c r="O6730" s="134"/>
      <c r="P6730" s="166"/>
      <c r="Q6730" s="164"/>
      <c r="R6730" s="165"/>
      <c r="S6730" s="138"/>
      <c r="T6730" s="138"/>
      <c r="U6730" s="138"/>
      <c r="V6730" s="138"/>
      <c r="W6730" s="166"/>
      <c r="X6730" s="135"/>
      <c r="Y6730" s="418">
        <f t="shared" si="946"/>
        <v>0</v>
      </c>
      <c r="Z6730" s="291">
        <f t="shared" si="947"/>
        <v>0</v>
      </c>
      <c r="AA6730" s="163"/>
      <c r="AB6730" s="177" t="str">
        <f t="shared" si="948"/>
        <v/>
      </c>
      <c r="AC6730" s="283" t="str">
        <f t="shared" si="949"/>
        <v/>
      </c>
      <c r="AD6730" s="283" t="str">
        <f t="shared" si="950"/>
        <v/>
      </c>
      <c r="AE6730" s="163"/>
      <c r="AF6730" s="162"/>
    </row>
    <row r="6731" spans="1:32">
      <c r="A6731" s="134">
        <v>6722</v>
      </c>
      <c r="B6731" s="136"/>
      <c r="C6731" s="146">
        <f t="shared" ref="C6731:C6794" si="951">DAY(B6731)</f>
        <v>0</v>
      </c>
      <c r="D6731" s="146">
        <f t="shared" ref="D6731:D6794" si="952">MONTH(B6731)</f>
        <v>1</v>
      </c>
      <c r="E6731" s="146">
        <f t="shared" ref="E6731:E6794" si="953">YEAR(B6731)</f>
        <v>1900</v>
      </c>
      <c r="F6731" s="137"/>
      <c r="G6731" s="287"/>
      <c r="H6731" s="137"/>
      <c r="I6731" s="134"/>
      <c r="J6731" s="204"/>
      <c r="K6731" s="133"/>
      <c r="L6731" s="134"/>
      <c r="M6731" s="133"/>
      <c r="N6731" s="134"/>
      <c r="O6731" s="134"/>
      <c r="P6731" s="166"/>
      <c r="Q6731" s="164"/>
      <c r="R6731" s="165"/>
      <c r="S6731" s="138"/>
      <c r="T6731" s="138"/>
      <c r="U6731" s="138"/>
      <c r="V6731" s="138"/>
      <c r="W6731" s="166"/>
      <c r="X6731" s="135"/>
      <c r="Y6731" s="418">
        <f t="shared" ref="Y6731:Y6794" si="954">X6731*U6731</f>
        <v>0</v>
      </c>
      <c r="Z6731" s="291">
        <f t="shared" ref="Z6731:Z6794" si="955">Y6731*1.1</f>
        <v>0</v>
      </c>
      <c r="AA6731" s="163"/>
      <c r="AB6731" s="177" t="str">
        <f t="shared" ref="AB6731:AB6794" si="956">IF(S6731="","",IF(S6731-U6731=0,"Full","No"))</f>
        <v/>
      </c>
      <c r="AC6731" s="283" t="str">
        <f t="shared" ref="AC6731:AC6794" si="957">IF(AND(S6731&gt;U6731,V6731=0),"Lost",IF(AND(S6731&gt;U6731,V6731&lt;(S6731-U6731)),"Lost",""))</f>
        <v/>
      </c>
      <c r="AD6731" s="283" t="str">
        <f t="shared" ref="AD6731:AD6794" si="958">IF(AND(S6731&gt;U6731,V6731=0),S6731-U6731,IF(AND(S6731&gt;U6731,V6731&lt;(S6731-U6731)),S6731-(U6731+V6731),""))</f>
        <v/>
      </c>
      <c r="AE6731" s="163"/>
      <c r="AF6731" s="162"/>
    </row>
    <row r="6732" spans="1:32">
      <c r="A6732" s="134">
        <v>6723</v>
      </c>
      <c r="B6732" s="136"/>
      <c r="C6732" s="146">
        <f t="shared" si="951"/>
        <v>0</v>
      </c>
      <c r="D6732" s="146">
        <f t="shared" si="952"/>
        <v>1</v>
      </c>
      <c r="E6732" s="146">
        <f t="shared" si="953"/>
        <v>1900</v>
      </c>
      <c r="F6732" s="137"/>
      <c r="G6732" s="287"/>
      <c r="H6732" s="137"/>
      <c r="I6732" s="134"/>
      <c r="J6732" s="204"/>
      <c r="K6732" s="133"/>
      <c r="L6732" s="134"/>
      <c r="M6732" s="133"/>
      <c r="N6732" s="134"/>
      <c r="O6732" s="134"/>
      <c r="P6732" s="166"/>
      <c r="Q6732" s="164"/>
      <c r="R6732" s="165"/>
      <c r="S6732" s="138"/>
      <c r="T6732" s="138"/>
      <c r="U6732" s="138"/>
      <c r="V6732" s="138"/>
      <c r="W6732" s="166"/>
      <c r="X6732" s="135"/>
      <c r="Y6732" s="418">
        <f t="shared" si="954"/>
        <v>0</v>
      </c>
      <c r="Z6732" s="291">
        <f t="shared" si="955"/>
        <v>0</v>
      </c>
      <c r="AA6732" s="163"/>
      <c r="AB6732" s="177" t="str">
        <f t="shared" si="956"/>
        <v/>
      </c>
      <c r="AC6732" s="283" t="str">
        <f t="shared" si="957"/>
        <v/>
      </c>
      <c r="AD6732" s="283" t="str">
        <f t="shared" si="958"/>
        <v/>
      </c>
      <c r="AE6732" s="163"/>
      <c r="AF6732" s="162"/>
    </row>
    <row r="6733" spans="1:32">
      <c r="A6733" s="134">
        <v>6724</v>
      </c>
      <c r="B6733" s="136"/>
      <c r="C6733" s="146">
        <f t="shared" si="951"/>
        <v>0</v>
      </c>
      <c r="D6733" s="146">
        <f t="shared" si="952"/>
        <v>1</v>
      </c>
      <c r="E6733" s="146">
        <f t="shared" si="953"/>
        <v>1900</v>
      </c>
      <c r="F6733" s="137"/>
      <c r="G6733" s="287"/>
      <c r="H6733" s="137"/>
      <c r="I6733" s="134"/>
      <c r="J6733" s="204"/>
      <c r="K6733" s="133"/>
      <c r="L6733" s="134"/>
      <c r="M6733" s="133"/>
      <c r="N6733" s="134"/>
      <c r="O6733" s="134"/>
      <c r="P6733" s="166"/>
      <c r="Q6733" s="164"/>
      <c r="R6733" s="165"/>
      <c r="S6733" s="138"/>
      <c r="T6733" s="138"/>
      <c r="U6733" s="138"/>
      <c r="V6733" s="138"/>
      <c r="W6733" s="166"/>
      <c r="X6733" s="135"/>
      <c r="Y6733" s="418">
        <f t="shared" si="954"/>
        <v>0</v>
      </c>
      <c r="Z6733" s="291">
        <f t="shared" si="955"/>
        <v>0</v>
      </c>
      <c r="AA6733" s="163"/>
      <c r="AB6733" s="177" t="str">
        <f t="shared" si="956"/>
        <v/>
      </c>
      <c r="AC6733" s="283" t="str">
        <f t="shared" si="957"/>
        <v/>
      </c>
      <c r="AD6733" s="283" t="str">
        <f t="shared" si="958"/>
        <v/>
      </c>
      <c r="AE6733" s="163"/>
      <c r="AF6733" s="162"/>
    </row>
    <row r="6734" spans="1:32">
      <c r="A6734" s="134">
        <v>6725</v>
      </c>
      <c r="B6734" s="136"/>
      <c r="C6734" s="146">
        <f t="shared" si="951"/>
        <v>0</v>
      </c>
      <c r="D6734" s="146">
        <f t="shared" si="952"/>
        <v>1</v>
      </c>
      <c r="E6734" s="146">
        <f t="shared" si="953"/>
        <v>1900</v>
      </c>
      <c r="F6734" s="137"/>
      <c r="G6734" s="287"/>
      <c r="H6734" s="137"/>
      <c r="I6734" s="134"/>
      <c r="J6734" s="204"/>
      <c r="K6734" s="133"/>
      <c r="L6734" s="134"/>
      <c r="M6734" s="133"/>
      <c r="N6734" s="134"/>
      <c r="O6734" s="134"/>
      <c r="P6734" s="166"/>
      <c r="Q6734" s="164"/>
      <c r="R6734" s="165"/>
      <c r="S6734" s="138"/>
      <c r="T6734" s="138"/>
      <c r="U6734" s="138"/>
      <c r="V6734" s="138"/>
      <c r="W6734" s="166"/>
      <c r="X6734" s="135"/>
      <c r="Y6734" s="418">
        <f t="shared" si="954"/>
        <v>0</v>
      </c>
      <c r="Z6734" s="291">
        <f t="shared" si="955"/>
        <v>0</v>
      </c>
      <c r="AA6734" s="163"/>
      <c r="AB6734" s="177" t="str">
        <f t="shared" si="956"/>
        <v/>
      </c>
      <c r="AC6734" s="283" t="str">
        <f t="shared" si="957"/>
        <v/>
      </c>
      <c r="AD6734" s="283" t="str">
        <f t="shared" si="958"/>
        <v/>
      </c>
      <c r="AE6734" s="163"/>
      <c r="AF6734" s="162"/>
    </row>
    <row r="6735" spans="1:32">
      <c r="A6735" s="134">
        <v>6726</v>
      </c>
      <c r="B6735" s="136"/>
      <c r="C6735" s="146">
        <f t="shared" si="951"/>
        <v>0</v>
      </c>
      <c r="D6735" s="146">
        <f t="shared" si="952"/>
        <v>1</v>
      </c>
      <c r="E6735" s="146">
        <f t="shared" si="953"/>
        <v>1900</v>
      </c>
      <c r="F6735" s="137"/>
      <c r="G6735" s="287"/>
      <c r="H6735" s="137"/>
      <c r="I6735" s="134"/>
      <c r="J6735" s="204"/>
      <c r="K6735" s="133"/>
      <c r="L6735" s="134"/>
      <c r="M6735" s="133"/>
      <c r="N6735" s="134"/>
      <c r="O6735" s="134"/>
      <c r="P6735" s="166"/>
      <c r="Q6735" s="164"/>
      <c r="R6735" s="165"/>
      <c r="S6735" s="138"/>
      <c r="T6735" s="138"/>
      <c r="U6735" s="138"/>
      <c r="V6735" s="138"/>
      <c r="W6735" s="166"/>
      <c r="X6735" s="135"/>
      <c r="Y6735" s="418">
        <f t="shared" si="954"/>
        <v>0</v>
      </c>
      <c r="Z6735" s="291">
        <f t="shared" si="955"/>
        <v>0</v>
      </c>
      <c r="AA6735" s="163"/>
      <c r="AB6735" s="177" t="str">
        <f t="shared" si="956"/>
        <v/>
      </c>
      <c r="AC6735" s="283" t="str">
        <f t="shared" si="957"/>
        <v/>
      </c>
      <c r="AD6735" s="283" t="str">
        <f t="shared" si="958"/>
        <v/>
      </c>
      <c r="AE6735" s="163"/>
      <c r="AF6735" s="162"/>
    </row>
    <row r="6736" spans="1:32">
      <c r="A6736" s="134">
        <v>6727</v>
      </c>
      <c r="B6736" s="136"/>
      <c r="C6736" s="146">
        <f t="shared" si="951"/>
        <v>0</v>
      </c>
      <c r="D6736" s="146">
        <f t="shared" si="952"/>
        <v>1</v>
      </c>
      <c r="E6736" s="146">
        <f t="shared" si="953"/>
        <v>1900</v>
      </c>
      <c r="F6736" s="137"/>
      <c r="G6736" s="287"/>
      <c r="H6736" s="137"/>
      <c r="I6736" s="134"/>
      <c r="J6736" s="204"/>
      <c r="K6736" s="133"/>
      <c r="L6736" s="134"/>
      <c r="M6736" s="133"/>
      <c r="N6736" s="134"/>
      <c r="O6736" s="134"/>
      <c r="P6736" s="166"/>
      <c r="Q6736" s="164"/>
      <c r="R6736" s="165"/>
      <c r="S6736" s="138"/>
      <c r="T6736" s="138"/>
      <c r="U6736" s="138"/>
      <c r="V6736" s="138"/>
      <c r="W6736" s="166"/>
      <c r="X6736" s="135"/>
      <c r="Y6736" s="418">
        <f t="shared" si="954"/>
        <v>0</v>
      </c>
      <c r="Z6736" s="291">
        <f t="shared" si="955"/>
        <v>0</v>
      </c>
      <c r="AA6736" s="163"/>
      <c r="AB6736" s="177" t="str">
        <f t="shared" si="956"/>
        <v/>
      </c>
      <c r="AC6736" s="283" t="str">
        <f t="shared" si="957"/>
        <v/>
      </c>
      <c r="AD6736" s="283" t="str">
        <f t="shared" si="958"/>
        <v/>
      </c>
      <c r="AE6736" s="163"/>
      <c r="AF6736" s="162"/>
    </row>
    <row r="6737" spans="1:32">
      <c r="A6737" s="134">
        <v>6728</v>
      </c>
      <c r="B6737" s="136"/>
      <c r="C6737" s="146">
        <f t="shared" si="951"/>
        <v>0</v>
      </c>
      <c r="D6737" s="146">
        <f t="shared" si="952"/>
        <v>1</v>
      </c>
      <c r="E6737" s="146">
        <f t="shared" si="953"/>
        <v>1900</v>
      </c>
      <c r="F6737" s="137"/>
      <c r="G6737" s="287"/>
      <c r="H6737" s="137"/>
      <c r="I6737" s="134"/>
      <c r="J6737" s="204"/>
      <c r="K6737" s="133"/>
      <c r="L6737" s="134"/>
      <c r="M6737" s="133"/>
      <c r="N6737" s="134"/>
      <c r="O6737" s="134"/>
      <c r="P6737" s="166"/>
      <c r="Q6737" s="164"/>
      <c r="R6737" s="165"/>
      <c r="S6737" s="138"/>
      <c r="T6737" s="138"/>
      <c r="U6737" s="138"/>
      <c r="V6737" s="138"/>
      <c r="W6737" s="166"/>
      <c r="X6737" s="135"/>
      <c r="Y6737" s="418">
        <f t="shared" si="954"/>
        <v>0</v>
      </c>
      <c r="Z6737" s="291">
        <f t="shared" si="955"/>
        <v>0</v>
      </c>
      <c r="AA6737" s="163"/>
      <c r="AB6737" s="177" t="str">
        <f t="shared" si="956"/>
        <v/>
      </c>
      <c r="AC6737" s="283" t="str">
        <f t="shared" si="957"/>
        <v/>
      </c>
      <c r="AD6737" s="283" t="str">
        <f t="shared" si="958"/>
        <v/>
      </c>
      <c r="AE6737" s="163"/>
      <c r="AF6737" s="162"/>
    </row>
    <row r="6738" spans="1:32">
      <c r="A6738" s="134">
        <v>6729</v>
      </c>
      <c r="B6738" s="136"/>
      <c r="C6738" s="146">
        <f t="shared" si="951"/>
        <v>0</v>
      </c>
      <c r="D6738" s="146">
        <f t="shared" si="952"/>
        <v>1</v>
      </c>
      <c r="E6738" s="146">
        <f t="shared" si="953"/>
        <v>1900</v>
      </c>
      <c r="F6738" s="137"/>
      <c r="G6738" s="287"/>
      <c r="H6738" s="137"/>
      <c r="I6738" s="134"/>
      <c r="J6738" s="204"/>
      <c r="K6738" s="133"/>
      <c r="L6738" s="134"/>
      <c r="M6738" s="133"/>
      <c r="N6738" s="134"/>
      <c r="O6738" s="134"/>
      <c r="P6738" s="166"/>
      <c r="Q6738" s="164"/>
      <c r="R6738" s="165"/>
      <c r="S6738" s="138"/>
      <c r="T6738" s="138"/>
      <c r="U6738" s="138"/>
      <c r="V6738" s="138"/>
      <c r="W6738" s="166"/>
      <c r="X6738" s="135"/>
      <c r="Y6738" s="418">
        <f t="shared" si="954"/>
        <v>0</v>
      </c>
      <c r="Z6738" s="291">
        <f t="shared" si="955"/>
        <v>0</v>
      </c>
      <c r="AA6738" s="163"/>
      <c r="AB6738" s="177" t="str">
        <f t="shared" si="956"/>
        <v/>
      </c>
      <c r="AC6738" s="283" t="str">
        <f t="shared" si="957"/>
        <v/>
      </c>
      <c r="AD6738" s="283" t="str">
        <f t="shared" si="958"/>
        <v/>
      </c>
      <c r="AE6738" s="163"/>
      <c r="AF6738" s="162"/>
    </row>
    <row r="6739" spans="1:32">
      <c r="A6739" s="134">
        <v>6730</v>
      </c>
      <c r="B6739" s="136"/>
      <c r="C6739" s="146">
        <f t="shared" si="951"/>
        <v>0</v>
      </c>
      <c r="D6739" s="146">
        <f t="shared" si="952"/>
        <v>1</v>
      </c>
      <c r="E6739" s="146">
        <f t="shared" si="953"/>
        <v>1900</v>
      </c>
      <c r="F6739" s="137"/>
      <c r="G6739" s="287"/>
      <c r="H6739" s="137"/>
      <c r="I6739" s="134"/>
      <c r="J6739" s="204"/>
      <c r="K6739" s="133"/>
      <c r="L6739" s="134"/>
      <c r="M6739" s="133"/>
      <c r="N6739" s="134"/>
      <c r="O6739" s="134"/>
      <c r="P6739" s="166"/>
      <c r="Q6739" s="164"/>
      <c r="R6739" s="165"/>
      <c r="S6739" s="138"/>
      <c r="T6739" s="138"/>
      <c r="U6739" s="138"/>
      <c r="V6739" s="138"/>
      <c r="W6739" s="166"/>
      <c r="X6739" s="135"/>
      <c r="Y6739" s="418">
        <f t="shared" si="954"/>
        <v>0</v>
      </c>
      <c r="Z6739" s="291">
        <f t="shared" si="955"/>
        <v>0</v>
      </c>
      <c r="AA6739" s="163"/>
      <c r="AB6739" s="177" t="str">
        <f t="shared" si="956"/>
        <v/>
      </c>
      <c r="AC6739" s="283" t="str">
        <f t="shared" si="957"/>
        <v/>
      </c>
      <c r="AD6739" s="283" t="str">
        <f t="shared" si="958"/>
        <v/>
      </c>
      <c r="AE6739" s="163"/>
      <c r="AF6739" s="162"/>
    </row>
    <row r="6740" spans="1:32">
      <c r="A6740" s="134">
        <v>6731</v>
      </c>
      <c r="B6740" s="136"/>
      <c r="C6740" s="146">
        <f t="shared" si="951"/>
        <v>0</v>
      </c>
      <c r="D6740" s="146">
        <f t="shared" si="952"/>
        <v>1</v>
      </c>
      <c r="E6740" s="146">
        <f t="shared" si="953"/>
        <v>1900</v>
      </c>
      <c r="F6740" s="137"/>
      <c r="G6740" s="287"/>
      <c r="H6740" s="137"/>
      <c r="I6740" s="134"/>
      <c r="J6740" s="204"/>
      <c r="K6740" s="133"/>
      <c r="L6740" s="134"/>
      <c r="M6740" s="133"/>
      <c r="N6740" s="134"/>
      <c r="O6740" s="134"/>
      <c r="P6740" s="166"/>
      <c r="Q6740" s="164"/>
      <c r="R6740" s="165"/>
      <c r="S6740" s="138"/>
      <c r="T6740" s="138"/>
      <c r="U6740" s="138"/>
      <c r="V6740" s="138"/>
      <c r="W6740" s="166"/>
      <c r="X6740" s="135"/>
      <c r="Y6740" s="418">
        <f t="shared" si="954"/>
        <v>0</v>
      </c>
      <c r="Z6740" s="291">
        <f t="shared" si="955"/>
        <v>0</v>
      </c>
      <c r="AA6740" s="163"/>
      <c r="AB6740" s="177" t="str">
        <f t="shared" si="956"/>
        <v/>
      </c>
      <c r="AC6740" s="283" t="str">
        <f t="shared" si="957"/>
        <v/>
      </c>
      <c r="AD6740" s="283" t="str">
        <f t="shared" si="958"/>
        <v/>
      </c>
      <c r="AE6740" s="163"/>
      <c r="AF6740" s="162"/>
    </row>
    <row r="6741" spans="1:32">
      <c r="A6741" s="134">
        <v>6732</v>
      </c>
      <c r="B6741" s="136"/>
      <c r="C6741" s="146">
        <f t="shared" si="951"/>
        <v>0</v>
      </c>
      <c r="D6741" s="146">
        <f t="shared" si="952"/>
        <v>1</v>
      </c>
      <c r="E6741" s="146">
        <f t="shared" si="953"/>
        <v>1900</v>
      </c>
      <c r="F6741" s="137"/>
      <c r="G6741" s="287"/>
      <c r="H6741" s="137"/>
      <c r="I6741" s="134"/>
      <c r="J6741" s="204"/>
      <c r="K6741" s="133"/>
      <c r="L6741" s="134"/>
      <c r="M6741" s="133"/>
      <c r="N6741" s="134"/>
      <c r="O6741" s="134"/>
      <c r="P6741" s="166"/>
      <c r="Q6741" s="164"/>
      <c r="R6741" s="165"/>
      <c r="S6741" s="138"/>
      <c r="T6741" s="138"/>
      <c r="U6741" s="138"/>
      <c r="V6741" s="138"/>
      <c r="W6741" s="166"/>
      <c r="X6741" s="135"/>
      <c r="Y6741" s="418">
        <f t="shared" si="954"/>
        <v>0</v>
      </c>
      <c r="Z6741" s="291">
        <f t="shared" si="955"/>
        <v>0</v>
      </c>
      <c r="AA6741" s="163"/>
      <c r="AB6741" s="177" t="str">
        <f t="shared" si="956"/>
        <v/>
      </c>
      <c r="AC6741" s="283" t="str">
        <f t="shared" si="957"/>
        <v/>
      </c>
      <c r="AD6741" s="283" t="str">
        <f t="shared" si="958"/>
        <v/>
      </c>
      <c r="AE6741" s="163"/>
      <c r="AF6741" s="162"/>
    </row>
    <row r="6742" spans="1:32">
      <c r="A6742" s="134">
        <v>6733</v>
      </c>
      <c r="B6742" s="136"/>
      <c r="C6742" s="146">
        <f t="shared" si="951"/>
        <v>0</v>
      </c>
      <c r="D6742" s="146">
        <f t="shared" si="952"/>
        <v>1</v>
      </c>
      <c r="E6742" s="146">
        <f t="shared" si="953"/>
        <v>1900</v>
      </c>
      <c r="F6742" s="137"/>
      <c r="G6742" s="287"/>
      <c r="H6742" s="137"/>
      <c r="I6742" s="134"/>
      <c r="J6742" s="204"/>
      <c r="K6742" s="133"/>
      <c r="L6742" s="134"/>
      <c r="M6742" s="133"/>
      <c r="N6742" s="134"/>
      <c r="O6742" s="134"/>
      <c r="P6742" s="166"/>
      <c r="Q6742" s="164"/>
      <c r="R6742" s="165"/>
      <c r="S6742" s="138"/>
      <c r="T6742" s="138"/>
      <c r="U6742" s="138"/>
      <c r="V6742" s="138"/>
      <c r="W6742" s="166"/>
      <c r="X6742" s="135"/>
      <c r="Y6742" s="418">
        <f t="shared" si="954"/>
        <v>0</v>
      </c>
      <c r="Z6742" s="291">
        <f t="shared" si="955"/>
        <v>0</v>
      </c>
      <c r="AA6742" s="163"/>
      <c r="AB6742" s="177" t="str">
        <f t="shared" si="956"/>
        <v/>
      </c>
      <c r="AC6742" s="283" t="str">
        <f t="shared" si="957"/>
        <v/>
      </c>
      <c r="AD6742" s="283" t="str">
        <f t="shared" si="958"/>
        <v/>
      </c>
      <c r="AE6742" s="163"/>
      <c r="AF6742" s="162"/>
    </row>
    <row r="6743" spans="1:32">
      <c r="A6743" s="134">
        <v>6734</v>
      </c>
      <c r="B6743" s="136"/>
      <c r="C6743" s="146">
        <f t="shared" si="951"/>
        <v>0</v>
      </c>
      <c r="D6743" s="146">
        <f t="shared" si="952"/>
        <v>1</v>
      </c>
      <c r="E6743" s="146">
        <f t="shared" si="953"/>
        <v>1900</v>
      </c>
      <c r="F6743" s="137"/>
      <c r="G6743" s="287"/>
      <c r="H6743" s="137"/>
      <c r="I6743" s="134"/>
      <c r="J6743" s="204"/>
      <c r="K6743" s="133"/>
      <c r="L6743" s="134"/>
      <c r="M6743" s="133"/>
      <c r="N6743" s="134"/>
      <c r="O6743" s="134"/>
      <c r="P6743" s="166"/>
      <c r="Q6743" s="164"/>
      <c r="R6743" s="165"/>
      <c r="S6743" s="138"/>
      <c r="T6743" s="138"/>
      <c r="U6743" s="138"/>
      <c r="V6743" s="138"/>
      <c r="W6743" s="166"/>
      <c r="X6743" s="135"/>
      <c r="Y6743" s="418">
        <f t="shared" si="954"/>
        <v>0</v>
      </c>
      <c r="Z6743" s="291">
        <f t="shared" si="955"/>
        <v>0</v>
      </c>
      <c r="AA6743" s="163"/>
      <c r="AB6743" s="177" t="str">
        <f t="shared" si="956"/>
        <v/>
      </c>
      <c r="AC6743" s="283" t="str">
        <f t="shared" si="957"/>
        <v/>
      </c>
      <c r="AD6743" s="283" t="str">
        <f t="shared" si="958"/>
        <v/>
      </c>
      <c r="AE6743" s="163"/>
      <c r="AF6743" s="162"/>
    </row>
    <row r="6744" spans="1:32">
      <c r="A6744" s="134">
        <v>6735</v>
      </c>
      <c r="B6744" s="136"/>
      <c r="C6744" s="146">
        <f t="shared" si="951"/>
        <v>0</v>
      </c>
      <c r="D6744" s="146">
        <f t="shared" si="952"/>
        <v>1</v>
      </c>
      <c r="E6744" s="146">
        <f t="shared" si="953"/>
        <v>1900</v>
      </c>
      <c r="F6744" s="137"/>
      <c r="G6744" s="287"/>
      <c r="H6744" s="137"/>
      <c r="I6744" s="134"/>
      <c r="J6744" s="204"/>
      <c r="K6744" s="133"/>
      <c r="L6744" s="134"/>
      <c r="M6744" s="133"/>
      <c r="N6744" s="134"/>
      <c r="O6744" s="134"/>
      <c r="P6744" s="166"/>
      <c r="Q6744" s="164"/>
      <c r="R6744" s="165"/>
      <c r="S6744" s="138"/>
      <c r="T6744" s="138"/>
      <c r="U6744" s="138"/>
      <c r="V6744" s="138"/>
      <c r="W6744" s="166"/>
      <c r="X6744" s="135"/>
      <c r="Y6744" s="418">
        <f t="shared" si="954"/>
        <v>0</v>
      </c>
      <c r="Z6744" s="291">
        <f t="shared" si="955"/>
        <v>0</v>
      </c>
      <c r="AA6744" s="163"/>
      <c r="AB6744" s="177" t="str">
        <f t="shared" si="956"/>
        <v/>
      </c>
      <c r="AC6744" s="283" t="str">
        <f t="shared" si="957"/>
        <v/>
      </c>
      <c r="AD6744" s="283" t="str">
        <f t="shared" si="958"/>
        <v/>
      </c>
      <c r="AE6744" s="163"/>
      <c r="AF6744" s="162"/>
    </row>
    <row r="6745" spans="1:32">
      <c r="A6745" s="134">
        <v>6736</v>
      </c>
      <c r="B6745" s="136"/>
      <c r="C6745" s="146">
        <f t="shared" si="951"/>
        <v>0</v>
      </c>
      <c r="D6745" s="146">
        <f t="shared" si="952"/>
        <v>1</v>
      </c>
      <c r="E6745" s="146">
        <f t="shared" si="953"/>
        <v>1900</v>
      </c>
      <c r="F6745" s="137"/>
      <c r="G6745" s="287"/>
      <c r="H6745" s="137"/>
      <c r="I6745" s="134"/>
      <c r="J6745" s="204"/>
      <c r="K6745" s="133"/>
      <c r="L6745" s="134"/>
      <c r="M6745" s="133"/>
      <c r="N6745" s="134"/>
      <c r="O6745" s="134"/>
      <c r="P6745" s="166"/>
      <c r="Q6745" s="164"/>
      <c r="R6745" s="165"/>
      <c r="S6745" s="138"/>
      <c r="T6745" s="138"/>
      <c r="U6745" s="138"/>
      <c r="V6745" s="138"/>
      <c r="W6745" s="166"/>
      <c r="X6745" s="135"/>
      <c r="Y6745" s="418">
        <f t="shared" si="954"/>
        <v>0</v>
      </c>
      <c r="Z6745" s="291">
        <f t="shared" si="955"/>
        <v>0</v>
      </c>
      <c r="AA6745" s="163"/>
      <c r="AB6745" s="177" t="str">
        <f t="shared" si="956"/>
        <v/>
      </c>
      <c r="AC6745" s="283" t="str">
        <f t="shared" si="957"/>
        <v/>
      </c>
      <c r="AD6745" s="283" t="str">
        <f t="shared" si="958"/>
        <v/>
      </c>
      <c r="AE6745" s="163"/>
      <c r="AF6745" s="162"/>
    </row>
    <row r="6746" spans="1:32">
      <c r="A6746" s="134">
        <v>6737</v>
      </c>
      <c r="B6746" s="136"/>
      <c r="C6746" s="146">
        <f t="shared" si="951"/>
        <v>0</v>
      </c>
      <c r="D6746" s="146">
        <f t="shared" si="952"/>
        <v>1</v>
      </c>
      <c r="E6746" s="146">
        <f t="shared" si="953"/>
        <v>1900</v>
      </c>
      <c r="F6746" s="137"/>
      <c r="G6746" s="287"/>
      <c r="H6746" s="137"/>
      <c r="I6746" s="134"/>
      <c r="J6746" s="204"/>
      <c r="K6746" s="133"/>
      <c r="L6746" s="134"/>
      <c r="M6746" s="133"/>
      <c r="N6746" s="134"/>
      <c r="O6746" s="134"/>
      <c r="P6746" s="166"/>
      <c r="Q6746" s="164"/>
      <c r="R6746" s="165"/>
      <c r="S6746" s="138"/>
      <c r="T6746" s="138"/>
      <c r="U6746" s="138"/>
      <c r="V6746" s="138"/>
      <c r="W6746" s="166"/>
      <c r="X6746" s="135"/>
      <c r="Y6746" s="418">
        <f t="shared" si="954"/>
        <v>0</v>
      </c>
      <c r="Z6746" s="291">
        <f t="shared" si="955"/>
        <v>0</v>
      </c>
      <c r="AA6746" s="163"/>
      <c r="AB6746" s="177" t="str">
        <f t="shared" si="956"/>
        <v/>
      </c>
      <c r="AC6746" s="283" t="str">
        <f t="shared" si="957"/>
        <v/>
      </c>
      <c r="AD6746" s="283" t="str">
        <f t="shared" si="958"/>
        <v/>
      </c>
      <c r="AE6746" s="163"/>
      <c r="AF6746" s="162"/>
    </row>
    <row r="6747" spans="1:32">
      <c r="A6747" s="134">
        <v>6738</v>
      </c>
      <c r="B6747" s="136"/>
      <c r="C6747" s="146">
        <f t="shared" si="951"/>
        <v>0</v>
      </c>
      <c r="D6747" s="146">
        <f t="shared" si="952"/>
        <v>1</v>
      </c>
      <c r="E6747" s="146">
        <f t="shared" si="953"/>
        <v>1900</v>
      </c>
      <c r="F6747" s="137"/>
      <c r="G6747" s="287"/>
      <c r="H6747" s="137"/>
      <c r="I6747" s="134"/>
      <c r="J6747" s="204"/>
      <c r="K6747" s="133"/>
      <c r="L6747" s="134"/>
      <c r="M6747" s="133"/>
      <c r="N6747" s="134"/>
      <c r="O6747" s="134"/>
      <c r="P6747" s="166"/>
      <c r="Q6747" s="164"/>
      <c r="R6747" s="165"/>
      <c r="S6747" s="138"/>
      <c r="T6747" s="138"/>
      <c r="U6747" s="138"/>
      <c r="V6747" s="138"/>
      <c r="W6747" s="166"/>
      <c r="X6747" s="135"/>
      <c r="Y6747" s="418">
        <f t="shared" si="954"/>
        <v>0</v>
      </c>
      <c r="Z6747" s="291">
        <f t="shared" si="955"/>
        <v>0</v>
      </c>
      <c r="AA6747" s="163"/>
      <c r="AB6747" s="177" t="str">
        <f t="shared" si="956"/>
        <v/>
      </c>
      <c r="AC6747" s="283" t="str">
        <f t="shared" si="957"/>
        <v/>
      </c>
      <c r="AD6747" s="283" t="str">
        <f t="shared" si="958"/>
        <v/>
      </c>
      <c r="AE6747" s="163"/>
      <c r="AF6747" s="162"/>
    </row>
    <row r="6748" spans="1:32">
      <c r="A6748" s="134">
        <v>6739</v>
      </c>
      <c r="B6748" s="136"/>
      <c r="C6748" s="146">
        <f t="shared" si="951"/>
        <v>0</v>
      </c>
      <c r="D6748" s="146">
        <f t="shared" si="952"/>
        <v>1</v>
      </c>
      <c r="E6748" s="146">
        <f t="shared" si="953"/>
        <v>1900</v>
      </c>
      <c r="F6748" s="137"/>
      <c r="G6748" s="287"/>
      <c r="H6748" s="137"/>
      <c r="I6748" s="134"/>
      <c r="J6748" s="204"/>
      <c r="K6748" s="133"/>
      <c r="L6748" s="134"/>
      <c r="M6748" s="133"/>
      <c r="N6748" s="134"/>
      <c r="O6748" s="134"/>
      <c r="P6748" s="166"/>
      <c r="Q6748" s="164"/>
      <c r="R6748" s="165"/>
      <c r="S6748" s="138"/>
      <c r="T6748" s="138"/>
      <c r="U6748" s="138"/>
      <c r="V6748" s="138"/>
      <c r="W6748" s="166"/>
      <c r="X6748" s="135"/>
      <c r="Y6748" s="418">
        <f t="shared" si="954"/>
        <v>0</v>
      </c>
      <c r="Z6748" s="291">
        <f t="shared" si="955"/>
        <v>0</v>
      </c>
      <c r="AA6748" s="163"/>
      <c r="AB6748" s="177" t="str">
        <f t="shared" si="956"/>
        <v/>
      </c>
      <c r="AC6748" s="283" t="str">
        <f t="shared" si="957"/>
        <v/>
      </c>
      <c r="AD6748" s="283" t="str">
        <f t="shared" si="958"/>
        <v/>
      </c>
      <c r="AE6748" s="163"/>
      <c r="AF6748" s="162"/>
    </row>
    <row r="6749" spans="1:32">
      <c r="A6749" s="134">
        <v>6740</v>
      </c>
      <c r="B6749" s="136"/>
      <c r="C6749" s="146">
        <f t="shared" si="951"/>
        <v>0</v>
      </c>
      <c r="D6749" s="146">
        <f t="shared" si="952"/>
        <v>1</v>
      </c>
      <c r="E6749" s="146">
        <f t="shared" si="953"/>
        <v>1900</v>
      </c>
      <c r="F6749" s="137"/>
      <c r="G6749" s="287"/>
      <c r="H6749" s="137"/>
      <c r="I6749" s="134"/>
      <c r="J6749" s="204"/>
      <c r="K6749" s="133"/>
      <c r="L6749" s="134"/>
      <c r="M6749" s="133"/>
      <c r="N6749" s="134"/>
      <c r="O6749" s="134"/>
      <c r="P6749" s="166"/>
      <c r="Q6749" s="164"/>
      <c r="R6749" s="165"/>
      <c r="S6749" s="138"/>
      <c r="T6749" s="138"/>
      <c r="U6749" s="138"/>
      <c r="V6749" s="138"/>
      <c r="W6749" s="166"/>
      <c r="X6749" s="135"/>
      <c r="Y6749" s="418">
        <f t="shared" si="954"/>
        <v>0</v>
      </c>
      <c r="Z6749" s="291">
        <f t="shared" si="955"/>
        <v>0</v>
      </c>
      <c r="AA6749" s="163"/>
      <c r="AB6749" s="177" t="str">
        <f t="shared" si="956"/>
        <v/>
      </c>
      <c r="AC6749" s="283" t="str">
        <f t="shared" si="957"/>
        <v/>
      </c>
      <c r="AD6749" s="283" t="str">
        <f t="shared" si="958"/>
        <v/>
      </c>
      <c r="AE6749" s="163"/>
      <c r="AF6749" s="162"/>
    </row>
    <row r="6750" spans="1:32">
      <c r="A6750" s="134">
        <v>6741</v>
      </c>
      <c r="B6750" s="136"/>
      <c r="C6750" s="146">
        <f t="shared" si="951"/>
        <v>0</v>
      </c>
      <c r="D6750" s="146">
        <f t="shared" si="952"/>
        <v>1</v>
      </c>
      <c r="E6750" s="146">
        <f t="shared" si="953"/>
        <v>1900</v>
      </c>
      <c r="F6750" s="137"/>
      <c r="G6750" s="287"/>
      <c r="H6750" s="137"/>
      <c r="I6750" s="134"/>
      <c r="J6750" s="204"/>
      <c r="K6750" s="133"/>
      <c r="L6750" s="134"/>
      <c r="M6750" s="133"/>
      <c r="N6750" s="134"/>
      <c r="O6750" s="134"/>
      <c r="P6750" s="166"/>
      <c r="Q6750" s="164"/>
      <c r="R6750" s="165"/>
      <c r="S6750" s="138"/>
      <c r="T6750" s="138"/>
      <c r="U6750" s="138"/>
      <c r="V6750" s="138"/>
      <c r="W6750" s="166"/>
      <c r="X6750" s="135"/>
      <c r="Y6750" s="418">
        <f t="shared" si="954"/>
        <v>0</v>
      </c>
      <c r="Z6750" s="291">
        <f t="shared" si="955"/>
        <v>0</v>
      </c>
      <c r="AA6750" s="163"/>
      <c r="AB6750" s="177" t="str">
        <f t="shared" si="956"/>
        <v/>
      </c>
      <c r="AC6750" s="283" t="str">
        <f t="shared" si="957"/>
        <v/>
      </c>
      <c r="AD6750" s="283" t="str">
        <f t="shared" si="958"/>
        <v/>
      </c>
      <c r="AE6750" s="163"/>
      <c r="AF6750" s="162"/>
    </row>
    <row r="6751" spans="1:32">
      <c r="A6751" s="134">
        <v>6742</v>
      </c>
      <c r="B6751" s="136"/>
      <c r="C6751" s="146">
        <f t="shared" si="951"/>
        <v>0</v>
      </c>
      <c r="D6751" s="146">
        <f t="shared" si="952"/>
        <v>1</v>
      </c>
      <c r="E6751" s="146">
        <f t="shared" si="953"/>
        <v>1900</v>
      </c>
      <c r="F6751" s="137"/>
      <c r="G6751" s="287"/>
      <c r="H6751" s="137"/>
      <c r="I6751" s="134"/>
      <c r="J6751" s="204"/>
      <c r="K6751" s="133"/>
      <c r="L6751" s="134"/>
      <c r="M6751" s="133"/>
      <c r="N6751" s="134"/>
      <c r="O6751" s="134"/>
      <c r="P6751" s="166"/>
      <c r="Q6751" s="164"/>
      <c r="R6751" s="165"/>
      <c r="S6751" s="138"/>
      <c r="T6751" s="138"/>
      <c r="U6751" s="138"/>
      <c r="V6751" s="138"/>
      <c r="W6751" s="166"/>
      <c r="X6751" s="135"/>
      <c r="Y6751" s="418">
        <f t="shared" si="954"/>
        <v>0</v>
      </c>
      <c r="Z6751" s="291">
        <f t="shared" si="955"/>
        <v>0</v>
      </c>
      <c r="AA6751" s="163"/>
      <c r="AB6751" s="177" t="str">
        <f t="shared" si="956"/>
        <v/>
      </c>
      <c r="AC6751" s="283" t="str">
        <f t="shared" si="957"/>
        <v/>
      </c>
      <c r="AD6751" s="283" t="str">
        <f t="shared" si="958"/>
        <v/>
      </c>
      <c r="AE6751" s="163"/>
      <c r="AF6751" s="162"/>
    </row>
    <row r="6752" spans="1:32">
      <c r="A6752" s="134">
        <v>6743</v>
      </c>
      <c r="B6752" s="136"/>
      <c r="C6752" s="146">
        <f t="shared" si="951"/>
        <v>0</v>
      </c>
      <c r="D6752" s="146">
        <f t="shared" si="952"/>
        <v>1</v>
      </c>
      <c r="E6752" s="146">
        <f t="shared" si="953"/>
        <v>1900</v>
      </c>
      <c r="F6752" s="137"/>
      <c r="G6752" s="287"/>
      <c r="H6752" s="137"/>
      <c r="I6752" s="134"/>
      <c r="J6752" s="204"/>
      <c r="K6752" s="133"/>
      <c r="L6752" s="134"/>
      <c r="M6752" s="133"/>
      <c r="N6752" s="134"/>
      <c r="O6752" s="134"/>
      <c r="P6752" s="166"/>
      <c r="Q6752" s="164"/>
      <c r="R6752" s="165"/>
      <c r="S6752" s="138"/>
      <c r="T6752" s="138"/>
      <c r="U6752" s="138"/>
      <c r="V6752" s="138"/>
      <c r="W6752" s="166"/>
      <c r="X6752" s="135"/>
      <c r="Y6752" s="418">
        <f t="shared" si="954"/>
        <v>0</v>
      </c>
      <c r="Z6752" s="291">
        <f t="shared" si="955"/>
        <v>0</v>
      </c>
      <c r="AA6752" s="163"/>
      <c r="AB6752" s="177" t="str">
        <f t="shared" si="956"/>
        <v/>
      </c>
      <c r="AC6752" s="283" t="str">
        <f t="shared" si="957"/>
        <v/>
      </c>
      <c r="AD6752" s="283" t="str">
        <f t="shared" si="958"/>
        <v/>
      </c>
      <c r="AE6752" s="163"/>
      <c r="AF6752" s="162"/>
    </row>
    <row r="6753" spans="1:32">
      <c r="A6753" s="134">
        <v>6744</v>
      </c>
      <c r="B6753" s="136"/>
      <c r="C6753" s="146">
        <f t="shared" si="951"/>
        <v>0</v>
      </c>
      <c r="D6753" s="146">
        <f t="shared" si="952"/>
        <v>1</v>
      </c>
      <c r="E6753" s="146">
        <f t="shared" si="953"/>
        <v>1900</v>
      </c>
      <c r="F6753" s="137"/>
      <c r="G6753" s="287"/>
      <c r="H6753" s="137"/>
      <c r="I6753" s="134"/>
      <c r="J6753" s="204"/>
      <c r="K6753" s="133"/>
      <c r="L6753" s="134"/>
      <c r="M6753" s="133"/>
      <c r="N6753" s="134"/>
      <c r="O6753" s="134"/>
      <c r="P6753" s="166"/>
      <c r="Q6753" s="164"/>
      <c r="R6753" s="165"/>
      <c r="S6753" s="138"/>
      <c r="T6753" s="138"/>
      <c r="U6753" s="138"/>
      <c r="V6753" s="138"/>
      <c r="W6753" s="166"/>
      <c r="X6753" s="135"/>
      <c r="Y6753" s="418">
        <f t="shared" si="954"/>
        <v>0</v>
      </c>
      <c r="Z6753" s="291">
        <f t="shared" si="955"/>
        <v>0</v>
      </c>
      <c r="AA6753" s="163"/>
      <c r="AB6753" s="177" t="str">
        <f t="shared" si="956"/>
        <v/>
      </c>
      <c r="AC6753" s="283" t="str">
        <f t="shared" si="957"/>
        <v/>
      </c>
      <c r="AD6753" s="283" t="str">
        <f t="shared" si="958"/>
        <v/>
      </c>
      <c r="AE6753" s="163"/>
      <c r="AF6753" s="162"/>
    </row>
    <row r="6754" spans="1:32">
      <c r="A6754" s="134">
        <v>6745</v>
      </c>
      <c r="B6754" s="136"/>
      <c r="C6754" s="146">
        <f t="shared" si="951"/>
        <v>0</v>
      </c>
      <c r="D6754" s="146">
        <f t="shared" si="952"/>
        <v>1</v>
      </c>
      <c r="E6754" s="146">
        <f t="shared" si="953"/>
        <v>1900</v>
      </c>
      <c r="F6754" s="137"/>
      <c r="G6754" s="287"/>
      <c r="H6754" s="137"/>
      <c r="I6754" s="134"/>
      <c r="J6754" s="204"/>
      <c r="K6754" s="133"/>
      <c r="L6754" s="134"/>
      <c r="M6754" s="133"/>
      <c r="N6754" s="134"/>
      <c r="O6754" s="134"/>
      <c r="P6754" s="166"/>
      <c r="Q6754" s="164"/>
      <c r="R6754" s="165"/>
      <c r="S6754" s="138"/>
      <c r="T6754" s="138"/>
      <c r="U6754" s="138"/>
      <c r="V6754" s="138"/>
      <c r="W6754" s="166"/>
      <c r="X6754" s="135"/>
      <c r="Y6754" s="418">
        <f t="shared" si="954"/>
        <v>0</v>
      </c>
      <c r="Z6754" s="291">
        <f t="shared" si="955"/>
        <v>0</v>
      </c>
      <c r="AA6754" s="163"/>
      <c r="AB6754" s="177" t="str">
        <f t="shared" si="956"/>
        <v/>
      </c>
      <c r="AC6754" s="283" t="str">
        <f t="shared" si="957"/>
        <v/>
      </c>
      <c r="AD6754" s="283" t="str">
        <f t="shared" si="958"/>
        <v/>
      </c>
      <c r="AE6754" s="163"/>
      <c r="AF6754" s="162"/>
    </row>
    <row r="6755" spans="1:32">
      <c r="A6755" s="134">
        <v>6746</v>
      </c>
      <c r="B6755" s="136"/>
      <c r="C6755" s="146">
        <f t="shared" si="951"/>
        <v>0</v>
      </c>
      <c r="D6755" s="146">
        <f t="shared" si="952"/>
        <v>1</v>
      </c>
      <c r="E6755" s="146">
        <f t="shared" si="953"/>
        <v>1900</v>
      </c>
      <c r="F6755" s="137"/>
      <c r="G6755" s="287"/>
      <c r="H6755" s="137"/>
      <c r="I6755" s="134"/>
      <c r="J6755" s="204"/>
      <c r="K6755" s="133"/>
      <c r="L6755" s="134"/>
      <c r="M6755" s="133"/>
      <c r="N6755" s="134"/>
      <c r="O6755" s="134"/>
      <c r="P6755" s="166"/>
      <c r="Q6755" s="164"/>
      <c r="R6755" s="165"/>
      <c r="S6755" s="138"/>
      <c r="T6755" s="138"/>
      <c r="U6755" s="138"/>
      <c r="V6755" s="138"/>
      <c r="W6755" s="166"/>
      <c r="X6755" s="135"/>
      <c r="Y6755" s="418">
        <f t="shared" si="954"/>
        <v>0</v>
      </c>
      <c r="Z6755" s="291">
        <f t="shared" si="955"/>
        <v>0</v>
      </c>
      <c r="AA6755" s="163"/>
      <c r="AB6755" s="177" t="str">
        <f t="shared" si="956"/>
        <v/>
      </c>
      <c r="AC6755" s="283" t="str">
        <f t="shared" si="957"/>
        <v/>
      </c>
      <c r="AD6755" s="283" t="str">
        <f t="shared" si="958"/>
        <v/>
      </c>
      <c r="AE6755" s="163"/>
      <c r="AF6755" s="162"/>
    </row>
    <row r="6756" spans="1:32">
      <c r="A6756" s="134">
        <v>6747</v>
      </c>
      <c r="B6756" s="136"/>
      <c r="C6756" s="146">
        <f t="shared" si="951"/>
        <v>0</v>
      </c>
      <c r="D6756" s="146">
        <f t="shared" si="952"/>
        <v>1</v>
      </c>
      <c r="E6756" s="146">
        <f t="shared" si="953"/>
        <v>1900</v>
      </c>
      <c r="F6756" s="137"/>
      <c r="G6756" s="287"/>
      <c r="H6756" s="137"/>
      <c r="I6756" s="134"/>
      <c r="J6756" s="204"/>
      <c r="K6756" s="133"/>
      <c r="L6756" s="134"/>
      <c r="M6756" s="133"/>
      <c r="N6756" s="134"/>
      <c r="O6756" s="134"/>
      <c r="P6756" s="166"/>
      <c r="Q6756" s="164"/>
      <c r="R6756" s="165"/>
      <c r="S6756" s="138"/>
      <c r="T6756" s="138"/>
      <c r="U6756" s="138"/>
      <c r="V6756" s="138"/>
      <c r="W6756" s="166"/>
      <c r="X6756" s="135"/>
      <c r="Y6756" s="418">
        <f t="shared" si="954"/>
        <v>0</v>
      </c>
      <c r="Z6756" s="291">
        <f t="shared" si="955"/>
        <v>0</v>
      </c>
      <c r="AA6756" s="163"/>
      <c r="AB6756" s="177" t="str">
        <f t="shared" si="956"/>
        <v/>
      </c>
      <c r="AC6756" s="283" t="str">
        <f t="shared" si="957"/>
        <v/>
      </c>
      <c r="AD6756" s="283" t="str">
        <f t="shared" si="958"/>
        <v/>
      </c>
      <c r="AE6756" s="163"/>
      <c r="AF6756" s="162"/>
    </row>
    <row r="6757" spans="1:32">
      <c r="A6757" s="134">
        <v>6748</v>
      </c>
      <c r="B6757" s="136"/>
      <c r="C6757" s="146">
        <f t="shared" si="951"/>
        <v>0</v>
      </c>
      <c r="D6757" s="146">
        <f t="shared" si="952"/>
        <v>1</v>
      </c>
      <c r="E6757" s="146">
        <f t="shared" si="953"/>
        <v>1900</v>
      </c>
      <c r="F6757" s="137"/>
      <c r="G6757" s="287"/>
      <c r="H6757" s="137"/>
      <c r="I6757" s="134"/>
      <c r="J6757" s="204"/>
      <c r="K6757" s="133"/>
      <c r="L6757" s="134"/>
      <c r="M6757" s="133"/>
      <c r="N6757" s="134"/>
      <c r="O6757" s="134"/>
      <c r="P6757" s="166"/>
      <c r="Q6757" s="164"/>
      <c r="R6757" s="165"/>
      <c r="S6757" s="138"/>
      <c r="T6757" s="138"/>
      <c r="U6757" s="138"/>
      <c r="V6757" s="138"/>
      <c r="W6757" s="166"/>
      <c r="X6757" s="135"/>
      <c r="Y6757" s="418">
        <f t="shared" si="954"/>
        <v>0</v>
      </c>
      <c r="Z6757" s="291">
        <f t="shared" si="955"/>
        <v>0</v>
      </c>
      <c r="AA6757" s="163"/>
      <c r="AB6757" s="177" t="str">
        <f t="shared" si="956"/>
        <v/>
      </c>
      <c r="AC6757" s="283" t="str">
        <f t="shared" si="957"/>
        <v/>
      </c>
      <c r="AD6757" s="283" t="str">
        <f t="shared" si="958"/>
        <v/>
      </c>
      <c r="AE6757" s="163"/>
      <c r="AF6757" s="162"/>
    </row>
    <row r="6758" spans="1:32">
      <c r="A6758" s="134">
        <v>6749</v>
      </c>
      <c r="B6758" s="136"/>
      <c r="C6758" s="146">
        <f t="shared" si="951"/>
        <v>0</v>
      </c>
      <c r="D6758" s="146">
        <f t="shared" si="952"/>
        <v>1</v>
      </c>
      <c r="E6758" s="146">
        <f t="shared" si="953"/>
        <v>1900</v>
      </c>
      <c r="F6758" s="137"/>
      <c r="G6758" s="287"/>
      <c r="H6758" s="137"/>
      <c r="I6758" s="134"/>
      <c r="J6758" s="204"/>
      <c r="K6758" s="133"/>
      <c r="L6758" s="134"/>
      <c r="M6758" s="133"/>
      <c r="N6758" s="134"/>
      <c r="O6758" s="134"/>
      <c r="P6758" s="166"/>
      <c r="Q6758" s="164"/>
      <c r="R6758" s="165"/>
      <c r="S6758" s="138"/>
      <c r="T6758" s="138"/>
      <c r="U6758" s="138"/>
      <c r="V6758" s="138"/>
      <c r="W6758" s="166"/>
      <c r="X6758" s="135"/>
      <c r="Y6758" s="418">
        <f t="shared" si="954"/>
        <v>0</v>
      </c>
      <c r="Z6758" s="291">
        <f t="shared" si="955"/>
        <v>0</v>
      </c>
      <c r="AA6758" s="163"/>
      <c r="AB6758" s="177" t="str">
        <f t="shared" si="956"/>
        <v/>
      </c>
      <c r="AC6758" s="283" t="str">
        <f t="shared" si="957"/>
        <v/>
      </c>
      <c r="AD6758" s="283" t="str">
        <f t="shared" si="958"/>
        <v/>
      </c>
      <c r="AE6758" s="163"/>
      <c r="AF6758" s="162"/>
    </row>
    <row r="6759" spans="1:32">
      <c r="A6759" s="134">
        <v>6750</v>
      </c>
      <c r="B6759" s="136"/>
      <c r="C6759" s="146">
        <f t="shared" si="951"/>
        <v>0</v>
      </c>
      <c r="D6759" s="146">
        <f t="shared" si="952"/>
        <v>1</v>
      </c>
      <c r="E6759" s="146">
        <f t="shared" si="953"/>
        <v>1900</v>
      </c>
      <c r="F6759" s="137"/>
      <c r="G6759" s="287"/>
      <c r="H6759" s="137"/>
      <c r="I6759" s="134"/>
      <c r="J6759" s="204"/>
      <c r="K6759" s="133"/>
      <c r="L6759" s="134"/>
      <c r="M6759" s="133"/>
      <c r="N6759" s="134"/>
      <c r="O6759" s="134"/>
      <c r="P6759" s="166"/>
      <c r="Q6759" s="164"/>
      <c r="R6759" s="165"/>
      <c r="S6759" s="138"/>
      <c r="T6759" s="138"/>
      <c r="U6759" s="138"/>
      <c r="V6759" s="138"/>
      <c r="W6759" s="166"/>
      <c r="X6759" s="135"/>
      <c r="Y6759" s="418">
        <f t="shared" si="954"/>
        <v>0</v>
      </c>
      <c r="Z6759" s="291">
        <f t="shared" si="955"/>
        <v>0</v>
      </c>
      <c r="AA6759" s="163"/>
      <c r="AB6759" s="177" t="str">
        <f t="shared" si="956"/>
        <v/>
      </c>
      <c r="AC6759" s="283" t="str">
        <f t="shared" si="957"/>
        <v/>
      </c>
      <c r="AD6759" s="283" t="str">
        <f t="shared" si="958"/>
        <v/>
      </c>
      <c r="AE6759" s="163"/>
      <c r="AF6759" s="162"/>
    </row>
    <row r="6760" spans="1:32">
      <c r="A6760" s="134">
        <v>6751</v>
      </c>
      <c r="B6760" s="136"/>
      <c r="C6760" s="146">
        <f t="shared" si="951"/>
        <v>0</v>
      </c>
      <c r="D6760" s="146">
        <f t="shared" si="952"/>
        <v>1</v>
      </c>
      <c r="E6760" s="146">
        <f t="shared" si="953"/>
        <v>1900</v>
      </c>
      <c r="F6760" s="137"/>
      <c r="G6760" s="287"/>
      <c r="H6760" s="137"/>
      <c r="I6760" s="134"/>
      <c r="J6760" s="204"/>
      <c r="K6760" s="133"/>
      <c r="L6760" s="134"/>
      <c r="M6760" s="133"/>
      <c r="N6760" s="134"/>
      <c r="O6760" s="134"/>
      <c r="P6760" s="166"/>
      <c r="Q6760" s="164"/>
      <c r="R6760" s="165"/>
      <c r="S6760" s="138"/>
      <c r="T6760" s="138"/>
      <c r="U6760" s="138"/>
      <c r="V6760" s="138"/>
      <c r="W6760" s="166"/>
      <c r="X6760" s="135"/>
      <c r="Y6760" s="418">
        <f t="shared" si="954"/>
        <v>0</v>
      </c>
      <c r="Z6760" s="291">
        <f t="shared" si="955"/>
        <v>0</v>
      </c>
      <c r="AA6760" s="163"/>
      <c r="AB6760" s="177" t="str">
        <f t="shared" si="956"/>
        <v/>
      </c>
      <c r="AC6760" s="283" t="str">
        <f t="shared" si="957"/>
        <v/>
      </c>
      <c r="AD6760" s="283" t="str">
        <f t="shared" si="958"/>
        <v/>
      </c>
      <c r="AE6760" s="163"/>
      <c r="AF6760" s="162"/>
    </row>
    <row r="6761" spans="1:32">
      <c r="A6761" s="134">
        <v>6752</v>
      </c>
      <c r="B6761" s="136"/>
      <c r="C6761" s="146">
        <f t="shared" si="951"/>
        <v>0</v>
      </c>
      <c r="D6761" s="146">
        <f t="shared" si="952"/>
        <v>1</v>
      </c>
      <c r="E6761" s="146">
        <f t="shared" si="953"/>
        <v>1900</v>
      </c>
      <c r="F6761" s="137"/>
      <c r="G6761" s="287"/>
      <c r="H6761" s="137"/>
      <c r="I6761" s="134"/>
      <c r="J6761" s="204"/>
      <c r="K6761" s="133"/>
      <c r="L6761" s="134"/>
      <c r="M6761" s="133"/>
      <c r="N6761" s="134"/>
      <c r="O6761" s="134"/>
      <c r="P6761" s="166"/>
      <c r="Q6761" s="164"/>
      <c r="R6761" s="165"/>
      <c r="S6761" s="138"/>
      <c r="T6761" s="138"/>
      <c r="U6761" s="138"/>
      <c r="V6761" s="138"/>
      <c r="W6761" s="166"/>
      <c r="X6761" s="135"/>
      <c r="Y6761" s="418">
        <f t="shared" si="954"/>
        <v>0</v>
      </c>
      <c r="Z6761" s="291">
        <f t="shared" si="955"/>
        <v>0</v>
      </c>
      <c r="AA6761" s="163"/>
      <c r="AB6761" s="177" t="str">
        <f t="shared" si="956"/>
        <v/>
      </c>
      <c r="AC6761" s="283" t="str">
        <f t="shared" si="957"/>
        <v/>
      </c>
      <c r="AD6761" s="283" t="str">
        <f t="shared" si="958"/>
        <v/>
      </c>
      <c r="AE6761" s="163"/>
      <c r="AF6761" s="162"/>
    </row>
    <row r="6762" spans="1:32">
      <c r="A6762" s="134">
        <v>6753</v>
      </c>
      <c r="B6762" s="136"/>
      <c r="C6762" s="146">
        <f t="shared" si="951"/>
        <v>0</v>
      </c>
      <c r="D6762" s="146">
        <f t="shared" si="952"/>
        <v>1</v>
      </c>
      <c r="E6762" s="146">
        <f t="shared" si="953"/>
        <v>1900</v>
      </c>
      <c r="F6762" s="137"/>
      <c r="G6762" s="287"/>
      <c r="H6762" s="137"/>
      <c r="I6762" s="134"/>
      <c r="J6762" s="204"/>
      <c r="K6762" s="133"/>
      <c r="L6762" s="134"/>
      <c r="M6762" s="133"/>
      <c r="N6762" s="134"/>
      <c r="O6762" s="134"/>
      <c r="P6762" s="166"/>
      <c r="Q6762" s="164"/>
      <c r="R6762" s="165"/>
      <c r="S6762" s="138"/>
      <c r="T6762" s="138"/>
      <c r="U6762" s="138"/>
      <c r="V6762" s="138"/>
      <c r="W6762" s="166"/>
      <c r="X6762" s="135"/>
      <c r="Y6762" s="418">
        <f t="shared" si="954"/>
        <v>0</v>
      </c>
      <c r="Z6762" s="291">
        <f t="shared" si="955"/>
        <v>0</v>
      </c>
      <c r="AA6762" s="163"/>
      <c r="AB6762" s="177" t="str">
        <f t="shared" si="956"/>
        <v/>
      </c>
      <c r="AC6762" s="283" t="str">
        <f t="shared" si="957"/>
        <v/>
      </c>
      <c r="AD6762" s="283" t="str">
        <f t="shared" si="958"/>
        <v/>
      </c>
      <c r="AE6762" s="163"/>
      <c r="AF6762" s="162"/>
    </row>
    <row r="6763" spans="1:32">
      <c r="A6763" s="134">
        <v>6754</v>
      </c>
      <c r="B6763" s="136"/>
      <c r="C6763" s="146">
        <f t="shared" si="951"/>
        <v>0</v>
      </c>
      <c r="D6763" s="146">
        <f t="shared" si="952"/>
        <v>1</v>
      </c>
      <c r="E6763" s="146">
        <f t="shared" si="953"/>
        <v>1900</v>
      </c>
      <c r="F6763" s="137"/>
      <c r="G6763" s="287"/>
      <c r="H6763" s="137"/>
      <c r="I6763" s="134"/>
      <c r="J6763" s="204"/>
      <c r="K6763" s="133"/>
      <c r="L6763" s="134"/>
      <c r="M6763" s="133"/>
      <c r="N6763" s="134"/>
      <c r="O6763" s="134"/>
      <c r="P6763" s="166"/>
      <c r="Q6763" s="164"/>
      <c r="R6763" s="165"/>
      <c r="S6763" s="138"/>
      <c r="T6763" s="138"/>
      <c r="U6763" s="138"/>
      <c r="V6763" s="138"/>
      <c r="W6763" s="166"/>
      <c r="X6763" s="135"/>
      <c r="Y6763" s="418">
        <f t="shared" si="954"/>
        <v>0</v>
      </c>
      <c r="Z6763" s="291">
        <f t="shared" si="955"/>
        <v>0</v>
      </c>
      <c r="AA6763" s="163"/>
      <c r="AB6763" s="177" t="str">
        <f t="shared" si="956"/>
        <v/>
      </c>
      <c r="AC6763" s="283" t="str">
        <f t="shared" si="957"/>
        <v/>
      </c>
      <c r="AD6763" s="283" t="str">
        <f t="shared" si="958"/>
        <v/>
      </c>
      <c r="AE6763" s="163"/>
      <c r="AF6763" s="162"/>
    </row>
    <row r="6764" spans="1:32">
      <c r="A6764" s="134">
        <v>6755</v>
      </c>
      <c r="B6764" s="136"/>
      <c r="C6764" s="146">
        <f t="shared" si="951"/>
        <v>0</v>
      </c>
      <c r="D6764" s="146">
        <f t="shared" si="952"/>
        <v>1</v>
      </c>
      <c r="E6764" s="146">
        <f t="shared" si="953"/>
        <v>1900</v>
      </c>
      <c r="F6764" s="137"/>
      <c r="G6764" s="287"/>
      <c r="H6764" s="137"/>
      <c r="I6764" s="134"/>
      <c r="J6764" s="204"/>
      <c r="K6764" s="133"/>
      <c r="L6764" s="134"/>
      <c r="M6764" s="133"/>
      <c r="N6764" s="134"/>
      <c r="O6764" s="134"/>
      <c r="P6764" s="166"/>
      <c r="Q6764" s="164"/>
      <c r="R6764" s="165"/>
      <c r="S6764" s="138"/>
      <c r="T6764" s="138"/>
      <c r="U6764" s="138"/>
      <c r="V6764" s="138"/>
      <c r="W6764" s="166"/>
      <c r="X6764" s="135"/>
      <c r="Y6764" s="418">
        <f t="shared" si="954"/>
        <v>0</v>
      </c>
      <c r="Z6764" s="291">
        <f t="shared" si="955"/>
        <v>0</v>
      </c>
      <c r="AA6764" s="163"/>
      <c r="AB6764" s="177" t="str">
        <f t="shared" si="956"/>
        <v/>
      </c>
      <c r="AC6764" s="283" t="str">
        <f t="shared" si="957"/>
        <v/>
      </c>
      <c r="AD6764" s="283" t="str">
        <f t="shared" si="958"/>
        <v/>
      </c>
      <c r="AE6764" s="163"/>
      <c r="AF6764" s="162"/>
    </row>
    <row r="6765" spans="1:32">
      <c r="A6765" s="134">
        <v>6756</v>
      </c>
      <c r="B6765" s="136"/>
      <c r="C6765" s="146">
        <f t="shared" si="951"/>
        <v>0</v>
      </c>
      <c r="D6765" s="146">
        <f t="shared" si="952"/>
        <v>1</v>
      </c>
      <c r="E6765" s="146">
        <f t="shared" si="953"/>
        <v>1900</v>
      </c>
      <c r="F6765" s="137"/>
      <c r="G6765" s="287"/>
      <c r="H6765" s="137"/>
      <c r="I6765" s="134"/>
      <c r="J6765" s="204"/>
      <c r="K6765" s="133"/>
      <c r="L6765" s="134"/>
      <c r="M6765" s="133"/>
      <c r="N6765" s="134"/>
      <c r="O6765" s="134"/>
      <c r="P6765" s="166"/>
      <c r="Q6765" s="164"/>
      <c r="R6765" s="165"/>
      <c r="S6765" s="138"/>
      <c r="T6765" s="138"/>
      <c r="U6765" s="138"/>
      <c r="V6765" s="138"/>
      <c r="W6765" s="166"/>
      <c r="X6765" s="135"/>
      <c r="Y6765" s="418">
        <f t="shared" si="954"/>
        <v>0</v>
      </c>
      <c r="Z6765" s="291">
        <f t="shared" si="955"/>
        <v>0</v>
      </c>
      <c r="AA6765" s="163"/>
      <c r="AB6765" s="177" t="str">
        <f t="shared" si="956"/>
        <v/>
      </c>
      <c r="AC6765" s="283" t="str">
        <f t="shared" si="957"/>
        <v/>
      </c>
      <c r="AD6765" s="283" t="str">
        <f t="shared" si="958"/>
        <v/>
      </c>
      <c r="AE6765" s="163"/>
      <c r="AF6765" s="162"/>
    </row>
    <row r="6766" spans="1:32">
      <c r="A6766" s="134">
        <v>6757</v>
      </c>
      <c r="B6766" s="136"/>
      <c r="C6766" s="146">
        <f t="shared" si="951"/>
        <v>0</v>
      </c>
      <c r="D6766" s="146">
        <f t="shared" si="952"/>
        <v>1</v>
      </c>
      <c r="E6766" s="146">
        <f t="shared" si="953"/>
        <v>1900</v>
      </c>
      <c r="F6766" s="137"/>
      <c r="G6766" s="287"/>
      <c r="H6766" s="137"/>
      <c r="I6766" s="134"/>
      <c r="J6766" s="204"/>
      <c r="K6766" s="133"/>
      <c r="L6766" s="134"/>
      <c r="M6766" s="133"/>
      <c r="N6766" s="134"/>
      <c r="O6766" s="134"/>
      <c r="P6766" s="166"/>
      <c r="Q6766" s="164"/>
      <c r="R6766" s="165"/>
      <c r="S6766" s="138"/>
      <c r="T6766" s="138"/>
      <c r="U6766" s="138"/>
      <c r="V6766" s="138"/>
      <c r="W6766" s="166"/>
      <c r="X6766" s="135"/>
      <c r="Y6766" s="418">
        <f t="shared" si="954"/>
        <v>0</v>
      </c>
      <c r="Z6766" s="291">
        <f t="shared" si="955"/>
        <v>0</v>
      </c>
      <c r="AA6766" s="163"/>
      <c r="AB6766" s="177" t="str">
        <f t="shared" si="956"/>
        <v/>
      </c>
      <c r="AC6766" s="283" t="str">
        <f t="shared" si="957"/>
        <v/>
      </c>
      <c r="AD6766" s="283" t="str">
        <f t="shared" si="958"/>
        <v/>
      </c>
      <c r="AE6766" s="163"/>
      <c r="AF6766" s="162"/>
    </row>
    <row r="6767" spans="1:32">
      <c r="A6767" s="134">
        <v>6758</v>
      </c>
      <c r="B6767" s="136"/>
      <c r="C6767" s="146">
        <f t="shared" si="951"/>
        <v>0</v>
      </c>
      <c r="D6767" s="146">
        <f t="shared" si="952"/>
        <v>1</v>
      </c>
      <c r="E6767" s="146">
        <f t="shared" si="953"/>
        <v>1900</v>
      </c>
      <c r="F6767" s="137"/>
      <c r="G6767" s="287"/>
      <c r="H6767" s="137"/>
      <c r="I6767" s="134"/>
      <c r="J6767" s="204"/>
      <c r="K6767" s="133"/>
      <c r="L6767" s="134"/>
      <c r="M6767" s="133"/>
      <c r="N6767" s="134"/>
      <c r="O6767" s="134"/>
      <c r="P6767" s="166"/>
      <c r="Q6767" s="164"/>
      <c r="R6767" s="165"/>
      <c r="S6767" s="138"/>
      <c r="T6767" s="138"/>
      <c r="U6767" s="138"/>
      <c r="V6767" s="138"/>
      <c r="W6767" s="166"/>
      <c r="X6767" s="135"/>
      <c r="Y6767" s="418">
        <f t="shared" si="954"/>
        <v>0</v>
      </c>
      <c r="Z6767" s="291">
        <f t="shared" si="955"/>
        <v>0</v>
      </c>
      <c r="AA6767" s="163"/>
      <c r="AB6767" s="177" t="str">
        <f t="shared" si="956"/>
        <v/>
      </c>
      <c r="AC6767" s="283" t="str">
        <f t="shared" si="957"/>
        <v/>
      </c>
      <c r="AD6767" s="283" t="str">
        <f t="shared" si="958"/>
        <v/>
      </c>
      <c r="AE6767" s="163"/>
      <c r="AF6767" s="162"/>
    </row>
    <row r="6768" spans="1:32">
      <c r="A6768" s="134">
        <v>6759</v>
      </c>
      <c r="B6768" s="136"/>
      <c r="C6768" s="146">
        <f t="shared" si="951"/>
        <v>0</v>
      </c>
      <c r="D6768" s="146">
        <f t="shared" si="952"/>
        <v>1</v>
      </c>
      <c r="E6768" s="146">
        <f t="shared" si="953"/>
        <v>1900</v>
      </c>
      <c r="F6768" s="137"/>
      <c r="G6768" s="287"/>
      <c r="H6768" s="137"/>
      <c r="I6768" s="134"/>
      <c r="J6768" s="204"/>
      <c r="K6768" s="133"/>
      <c r="L6768" s="134"/>
      <c r="M6768" s="133"/>
      <c r="N6768" s="134"/>
      <c r="O6768" s="134"/>
      <c r="P6768" s="166"/>
      <c r="Q6768" s="164"/>
      <c r="R6768" s="165"/>
      <c r="S6768" s="138"/>
      <c r="T6768" s="138"/>
      <c r="U6768" s="138"/>
      <c r="V6768" s="138"/>
      <c r="W6768" s="166"/>
      <c r="X6768" s="135"/>
      <c r="Y6768" s="418">
        <f t="shared" si="954"/>
        <v>0</v>
      </c>
      <c r="Z6768" s="291">
        <f t="shared" si="955"/>
        <v>0</v>
      </c>
      <c r="AA6768" s="163"/>
      <c r="AB6768" s="177" t="str">
        <f t="shared" si="956"/>
        <v/>
      </c>
      <c r="AC6768" s="283" t="str">
        <f t="shared" si="957"/>
        <v/>
      </c>
      <c r="AD6768" s="283" t="str">
        <f t="shared" si="958"/>
        <v/>
      </c>
      <c r="AE6768" s="163"/>
      <c r="AF6768" s="162"/>
    </row>
    <row r="6769" spans="1:32">
      <c r="A6769" s="134">
        <v>6760</v>
      </c>
      <c r="B6769" s="136"/>
      <c r="C6769" s="146">
        <f t="shared" si="951"/>
        <v>0</v>
      </c>
      <c r="D6769" s="146">
        <f t="shared" si="952"/>
        <v>1</v>
      </c>
      <c r="E6769" s="146">
        <f t="shared" si="953"/>
        <v>1900</v>
      </c>
      <c r="F6769" s="137"/>
      <c r="G6769" s="287"/>
      <c r="H6769" s="137"/>
      <c r="I6769" s="134"/>
      <c r="J6769" s="204"/>
      <c r="K6769" s="133"/>
      <c r="L6769" s="134"/>
      <c r="M6769" s="133"/>
      <c r="N6769" s="134"/>
      <c r="O6769" s="134"/>
      <c r="P6769" s="166"/>
      <c r="Q6769" s="164"/>
      <c r="R6769" s="165"/>
      <c r="S6769" s="138"/>
      <c r="T6769" s="138"/>
      <c r="U6769" s="138"/>
      <c r="V6769" s="138"/>
      <c r="W6769" s="166"/>
      <c r="X6769" s="135"/>
      <c r="Y6769" s="418">
        <f t="shared" si="954"/>
        <v>0</v>
      </c>
      <c r="Z6769" s="291">
        <f t="shared" si="955"/>
        <v>0</v>
      </c>
      <c r="AA6769" s="163"/>
      <c r="AB6769" s="177" t="str">
        <f t="shared" si="956"/>
        <v/>
      </c>
      <c r="AC6769" s="283" t="str">
        <f t="shared" si="957"/>
        <v/>
      </c>
      <c r="AD6769" s="283" t="str">
        <f t="shared" si="958"/>
        <v/>
      </c>
      <c r="AE6769" s="163"/>
      <c r="AF6769" s="162"/>
    </row>
    <row r="6770" spans="1:32">
      <c r="A6770" s="134">
        <v>6761</v>
      </c>
      <c r="B6770" s="136"/>
      <c r="C6770" s="146">
        <f t="shared" si="951"/>
        <v>0</v>
      </c>
      <c r="D6770" s="146">
        <f t="shared" si="952"/>
        <v>1</v>
      </c>
      <c r="E6770" s="146">
        <f t="shared" si="953"/>
        <v>1900</v>
      </c>
      <c r="F6770" s="137"/>
      <c r="G6770" s="287"/>
      <c r="H6770" s="137"/>
      <c r="I6770" s="134"/>
      <c r="J6770" s="204"/>
      <c r="K6770" s="133"/>
      <c r="L6770" s="134"/>
      <c r="M6770" s="133"/>
      <c r="N6770" s="134"/>
      <c r="O6770" s="134"/>
      <c r="P6770" s="166"/>
      <c r="Q6770" s="164"/>
      <c r="R6770" s="165"/>
      <c r="S6770" s="138"/>
      <c r="T6770" s="138"/>
      <c r="U6770" s="138"/>
      <c r="V6770" s="138"/>
      <c r="W6770" s="166"/>
      <c r="X6770" s="135"/>
      <c r="Y6770" s="418">
        <f t="shared" si="954"/>
        <v>0</v>
      </c>
      <c r="Z6770" s="291">
        <f t="shared" si="955"/>
        <v>0</v>
      </c>
      <c r="AA6770" s="163"/>
      <c r="AB6770" s="177" t="str">
        <f t="shared" si="956"/>
        <v/>
      </c>
      <c r="AC6770" s="283" t="str">
        <f t="shared" si="957"/>
        <v/>
      </c>
      <c r="AD6770" s="283" t="str">
        <f t="shared" si="958"/>
        <v/>
      </c>
      <c r="AE6770" s="163"/>
      <c r="AF6770" s="162"/>
    </row>
    <row r="6771" spans="1:32">
      <c r="A6771" s="134">
        <v>6762</v>
      </c>
      <c r="B6771" s="136"/>
      <c r="C6771" s="146">
        <f t="shared" si="951"/>
        <v>0</v>
      </c>
      <c r="D6771" s="146">
        <f t="shared" si="952"/>
        <v>1</v>
      </c>
      <c r="E6771" s="146">
        <f t="shared" si="953"/>
        <v>1900</v>
      </c>
      <c r="F6771" s="137"/>
      <c r="G6771" s="287"/>
      <c r="H6771" s="137"/>
      <c r="I6771" s="134"/>
      <c r="J6771" s="204"/>
      <c r="K6771" s="133"/>
      <c r="L6771" s="134"/>
      <c r="M6771" s="133"/>
      <c r="N6771" s="134"/>
      <c r="O6771" s="134"/>
      <c r="P6771" s="166"/>
      <c r="Q6771" s="164"/>
      <c r="R6771" s="165"/>
      <c r="S6771" s="138"/>
      <c r="T6771" s="138"/>
      <c r="U6771" s="138"/>
      <c r="V6771" s="138"/>
      <c r="W6771" s="166"/>
      <c r="X6771" s="135"/>
      <c r="Y6771" s="418">
        <f t="shared" si="954"/>
        <v>0</v>
      </c>
      <c r="Z6771" s="291">
        <f t="shared" si="955"/>
        <v>0</v>
      </c>
      <c r="AA6771" s="163"/>
      <c r="AB6771" s="177" t="str">
        <f t="shared" si="956"/>
        <v/>
      </c>
      <c r="AC6771" s="283" t="str">
        <f t="shared" si="957"/>
        <v/>
      </c>
      <c r="AD6771" s="283" t="str">
        <f t="shared" si="958"/>
        <v/>
      </c>
      <c r="AE6771" s="163"/>
      <c r="AF6771" s="162"/>
    </row>
    <row r="6772" spans="1:32">
      <c r="A6772" s="134">
        <v>6763</v>
      </c>
      <c r="B6772" s="136"/>
      <c r="C6772" s="146">
        <f t="shared" si="951"/>
        <v>0</v>
      </c>
      <c r="D6772" s="146">
        <f t="shared" si="952"/>
        <v>1</v>
      </c>
      <c r="E6772" s="146">
        <f t="shared" si="953"/>
        <v>1900</v>
      </c>
      <c r="F6772" s="137"/>
      <c r="G6772" s="287"/>
      <c r="H6772" s="137"/>
      <c r="I6772" s="134"/>
      <c r="J6772" s="204"/>
      <c r="K6772" s="133"/>
      <c r="L6772" s="134"/>
      <c r="M6772" s="133"/>
      <c r="N6772" s="134"/>
      <c r="O6772" s="134"/>
      <c r="P6772" s="166"/>
      <c r="Q6772" s="164"/>
      <c r="R6772" s="165"/>
      <c r="S6772" s="138"/>
      <c r="T6772" s="138"/>
      <c r="U6772" s="138"/>
      <c r="V6772" s="138"/>
      <c r="W6772" s="166"/>
      <c r="X6772" s="135"/>
      <c r="Y6772" s="418">
        <f t="shared" si="954"/>
        <v>0</v>
      </c>
      <c r="Z6772" s="291">
        <f t="shared" si="955"/>
        <v>0</v>
      </c>
      <c r="AA6772" s="163"/>
      <c r="AB6772" s="177" t="str">
        <f t="shared" si="956"/>
        <v/>
      </c>
      <c r="AC6772" s="283" t="str">
        <f t="shared" si="957"/>
        <v/>
      </c>
      <c r="AD6772" s="283" t="str">
        <f t="shared" si="958"/>
        <v/>
      </c>
      <c r="AE6772" s="163"/>
      <c r="AF6772" s="162"/>
    </row>
    <row r="6773" spans="1:32">
      <c r="A6773" s="134">
        <v>6764</v>
      </c>
      <c r="B6773" s="136"/>
      <c r="C6773" s="146">
        <f t="shared" si="951"/>
        <v>0</v>
      </c>
      <c r="D6773" s="146">
        <f t="shared" si="952"/>
        <v>1</v>
      </c>
      <c r="E6773" s="146">
        <f t="shared" si="953"/>
        <v>1900</v>
      </c>
      <c r="F6773" s="137"/>
      <c r="G6773" s="287"/>
      <c r="H6773" s="137"/>
      <c r="I6773" s="134"/>
      <c r="J6773" s="204"/>
      <c r="K6773" s="133"/>
      <c r="L6773" s="134"/>
      <c r="M6773" s="133"/>
      <c r="N6773" s="134"/>
      <c r="O6773" s="134"/>
      <c r="P6773" s="166"/>
      <c r="Q6773" s="164"/>
      <c r="R6773" s="165"/>
      <c r="S6773" s="138"/>
      <c r="T6773" s="138"/>
      <c r="U6773" s="138"/>
      <c r="V6773" s="138"/>
      <c r="W6773" s="166"/>
      <c r="X6773" s="135"/>
      <c r="Y6773" s="418">
        <f t="shared" si="954"/>
        <v>0</v>
      </c>
      <c r="Z6773" s="291">
        <f t="shared" si="955"/>
        <v>0</v>
      </c>
      <c r="AA6773" s="163"/>
      <c r="AB6773" s="177" t="str">
        <f t="shared" si="956"/>
        <v/>
      </c>
      <c r="AC6773" s="283" t="str">
        <f t="shared" si="957"/>
        <v/>
      </c>
      <c r="AD6773" s="283" t="str">
        <f t="shared" si="958"/>
        <v/>
      </c>
      <c r="AE6773" s="163"/>
      <c r="AF6773" s="162"/>
    </row>
    <row r="6774" spans="1:32">
      <c r="A6774" s="134">
        <v>6765</v>
      </c>
      <c r="B6774" s="136"/>
      <c r="C6774" s="146">
        <f t="shared" si="951"/>
        <v>0</v>
      </c>
      <c r="D6774" s="146">
        <f t="shared" si="952"/>
        <v>1</v>
      </c>
      <c r="E6774" s="146">
        <f t="shared" si="953"/>
        <v>1900</v>
      </c>
      <c r="F6774" s="137"/>
      <c r="G6774" s="287"/>
      <c r="H6774" s="137"/>
      <c r="I6774" s="134"/>
      <c r="J6774" s="204"/>
      <c r="K6774" s="133"/>
      <c r="L6774" s="134"/>
      <c r="M6774" s="133"/>
      <c r="N6774" s="134"/>
      <c r="O6774" s="134"/>
      <c r="P6774" s="166"/>
      <c r="Q6774" s="164"/>
      <c r="R6774" s="165"/>
      <c r="S6774" s="138"/>
      <c r="T6774" s="138"/>
      <c r="U6774" s="138"/>
      <c r="V6774" s="138"/>
      <c r="W6774" s="166"/>
      <c r="X6774" s="135"/>
      <c r="Y6774" s="418">
        <f t="shared" si="954"/>
        <v>0</v>
      </c>
      <c r="Z6774" s="291">
        <f t="shared" si="955"/>
        <v>0</v>
      </c>
      <c r="AA6774" s="163"/>
      <c r="AB6774" s="177" t="str">
        <f t="shared" si="956"/>
        <v/>
      </c>
      <c r="AC6774" s="283" t="str">
        <f t="shared" si="957"/>
        <v/>
      </c>
      <c r="AD6774" s="283" t="str">
        <f t="shared" si="958"/>
        <v/>
      </c>
      <c r="AE6774" s="163"/>
      <c r="AF6774" s="162"/>
    </row>
    <row r="6775" spans="1:32">
      <c r="A6775" s="134">
        <v>6766</v>
      </c>
      <c r="B6775" s="136"/>
      <c r="C6775" s="146">
        <f t="shared" si="951"/>
        <v>0</v>
      </c>
      <c r="D6775" s="146">
        <f t="shared" si="952"/>
        <v>1</v>
      </c>
      <c r="E6775" s="146">
        <f t="shared" si="953"/>
        <v>1900</v>
      </c>
      <c r="F6775" s="137"/>
      <c r="G6775" s="287"/>
      <c r="H6775" s="137"/>
      <c r="I6775" s="134"/>
      <c r="J6775" s="204"/>
      <c r="K6775" s="133"/>
      <c r="L6775" s="134"/>
      <c r="M6775" s="133"/>
      <c r="N6775" s="134"/>
      <c r="O6775" s="134"/>
      <c r="P6775" s="166"/>
      <c r="Q6775" s="164"/>
      <c r="R6775" s="165"/>
      <c r="S6775" s="138"/>
      <c r="T6775" s="138"/>
      <c r="U6775" s="138"/>
      <c r="V6775" s="138"/>
      <c r="W6775" s="166"/>
      <c r="X6775" s="135"/>
      <c r="Y6775" s="418">
        <f t="shared" si="954"/>
        <v>0</v>
      </c>
      <c r="Z6775" s="291">
        <f t="shared" si="955"/>
        <v>0</v>
      </c>
      <c r="AA6775" s="163"/>
      <c r="AB6775" s="177" t="str">
        <f t="shared" si="956"/>
        <v/>
      </c>
      <c r="AC6775" s="283" t="str">
        <f t="shared" si="957"/>
        <v/>
      </c>
      <c r="AD6775" s="283" t="str">
        <f t="shared" si="958"/>
        <v/>
      </c>
      <c r="AE6775" s="163"/>
      <c r="AF6775" s="162"/>
    </row>
    <row r="6776" spans="1:32">
      <c r="A6776" s="134">
        <v>6767</v>
      </c>
      <c r="B6776" s="136"/>
      <c r="C6776" s="146">
        <f t="shared" si="951"/>
        <v>0</v>
      </c>
      <c r="D6776" s="146">
        <f t="shared" si="952"/>
        <v>1</v>
      </c>
      <c r="E6776" s="146">
        <f t="shared" si="953"/>
        <v>1900</v>
      </c>
      <c r="F6776" s="137"/>
      <c r="G6776" s="287"/>
      <c r="H6776" s="137"/>
      <c r="I6776" s="134"/>
      <c r="J6776" s="204"/>
      <c r="K6776" s="133"/>
      <c r="L6776" s="134"/>
      <c r="M6776" s="133"/>
      <c r="N6776" s="134"/>
      <c r="O6776" s="134"/>
      <c r="P6776" s="166"/>
      <c r="Q6776" s="164"/>
      <c r="R6776" s="165"/>
      <c r="S6776" s="138"/>
      <c r="T6776" s="138"/>
      <c r="U6776" s="138"/>
      <c r="V6776" s="138"/>
      <c r="W6776" s="166"/>
      <c r="X6776" s="135"/>
      <c r="Y6776" s="418">
        <f t="shared" si="954"/>
        <v>0</v>
      </c>
      <c r="Z6776" s="291">
        <f t="shared" si="955"/>
        <v>0</v>
      </c>
      <c r="AA6776" s="163"/>
      <c r="AB6776" s="177" t="str">
        <f t="shared" si="956"/>
        <v/>
      </c>
      <c r="AC6776" s="283" t="str">
        <f t="shared" si="957"/>
        <v/>
      </c>
      <c r="AD6776" s="283" t="str">
        <f t="shared" si="958"/>
        <v/>
      </c>
      <c r="AE6776" s="163"/>
      <c r="AF6776" s="162"/>
    </row>
    <row r="6777" spans="1:32">
      <c r="A6777" s="134">
        <v>6768</v>
      </c>
      <c r="B6777" s="136"/>
      <c r="C6777" s="146">
        <f t="shared" si="951"/>
        <v>0</v>
      </c>
      <c r="D6777" s="146">
        <f t="shared" si="952"/>
        <v>1</v>
      </c>
      <c r="E6777" s="146">
        <f t="shared" si="953"/>
        <v>1900</v>
      </c>
      <c r="F6777" s="137"/>
      <c r="G6777" s="287"/>
      <c r="H6777" s="137"/>
      <c r="I6777" s="134"/>
      <c r="J6777" s="204"/>
      <c r="K6777" s="133"/>
      <c r="L6777" s="134"/>
      <c r="M6777" s="133"/>
      <c r="N6777" s="134"/>
      <c r="O6777" s="134"/>
      <c r="P6777" s="166"/>
      <c r="Q6777" s="164"/>
      <c r="R6777" s="165"/>
      <c r="S6777" s="138"/>
      <c r="T6777" s="138"/>
      <c r="U6777" s="138"/>
      <c r="V6777" s="138"/>
      <c r="W6777" s="166"/>
      <c r="X6777" s="135"/>
      <c r="Y6777" s="418">
        <f t="shared" si="954"/>
        <v>0</v>
      </c>
      <c r="Z6777" s="291">
        <f t="shared" si="955"/>
        <v>0</v>
      </c>
      <c r="AA6777" s="163"/>
      <c r="AB6777" s="177" t="str">
        <f t="shared" si="956"/>
        <v/>
      </c>
      <c r="AC6777" s="283" t="str">
        <f t="shared" si="957"/>
        <v/>
      </c>
      <c r="AD6777" s="283" t="str">
        <f t="shared" si="958"/>
        <v/>
      </c>
      <c r="AE6777" s="163"/>
      <c r="AF6777" s="162"/>
    </row>
    <row r="6778" spans="1:32">
      <c r="A6778" s="134">
        <v>6769</v>
      </c>
      <c r="B6778" s="136"/>
      <c r="C6778" s="146">
        <f t="shared" si="951"/>
        <v>0</v>
      </c>
      <c r="D6778" s="146">
        <f t="shared" si="952"/>
        <v>1</v>
      </c>
      <c r="E6778" s="146">
        <f t="shared" si="953"/>
        <v>1900</v>
      </c>
      <c r="F6778" s="137"/>
      <c r="G6778" s="287"/>
      <c r="H6778" s="137"/>
      <c r="I6778" s="134"/>
      <c r="J6778" s="204"/>
      <c r="K6778" s="133"/>
      <c r="L6778" s="134"/>
      <c r="M6778" s="133"/>
      <c r="N6778" s="134"/>
      <c r="O6778" s="134"/>
      <c r="P6778" s="166"/>
      <c r="Q6778" s="164"/>
      <c r="R6778" s="165"/>
      <c r="S6778" s="138"/>
      <c r="T6778" s="138"/>
      <c r="U6778" s="138"/>
      <c r="V6778" s="138"/>
      <c r="W6778" s="166"/>
      <c r="X6778" s="135"/>
      <c r="Y6778" s="418">
        <f t="shared" si="954"/>
        <v>0</v>
      </c>
      <c r="Z6778" s="291">
        <f t="shared" si="955"/>
        <v>0</v>
      </c>
      <c r="AA6778" s="163"/>
      <c r="AB6778" s="177" t="str">
        <f t="shared" si="956"/>
        <v/>
      </c>
      <c r="AC6778" s="283" t="str">
        <f t="shared" si="957"/>
        <v/>
      </c>
      <c r="AD6778" s="283" t="str">
        <f t="shared" si="958"/>
        <v/>
      </c>
      <c r="AE6778" s="163"/>
      <c r="AF6778" s="162"/>
    </row>
    <row r="6779" spans="1:32">
      <c r="A6779" s="134">
        <v>6770</v>
      </c>
      <c r="B6779" s="136"/>
      <c r="C6779" s="146">
        <f t="shared" si="951"/>
        <v>0</v>
      </c>
      <c r="D6779" s="146">
        <f t="shared" si="952"/>
        <v>1</v>
      </c>
      <c r="E6779" s="146">
        <f t="shared" si="953"/>
        <v>1900</v>
      </c>
      <c r="F6779" s="137"/>
      <c r="G6779" s="287"/>
      <c r="H6779" s="137"/>
      <c r="I6779" s="134"/>
      <c r="J6779" s="204"/>
      <c r="K6779" s="133"/>
      <c r="L6779" s="134"/>
      <c r="M6779" s="133"/>
      <c r="N6779" s="134"/>
      <c r="O6779" s="134"/>
      <c r="P6779" s="166"/>
      <c r="Q6779" s="164"/>
      <c r="R6779" s="165"/>
      <c r="S6779" s="138"/>
      <c r="T6779" s="138"/>
      <c r="U6779" s="138"/>
      <c r="V6779" s="138"/>
      <c r="W6779" s="166"/>
      <c r="X6779" s="135"/>
      <c r="Y6779" s="418">
        <f t="shared" si="954"/>
        <v>0</v>
      </c>
      <c r="Z6779" s="291">
        <f t="shared" si="955"/>
        <v>0</v>
      </c>
      <c r="AA6779" s="163"/>
      <c r="AB6779" s="177" t="str">
        <f t="shared" si="956"/>
        <v/>
      </c>
      <c r="AC6779" s="283" t="str">
        <f t="shared" si="957"/>
        <v/>
      </c>
      <c r="AD6779" s="283" t="str">
        <f t="shared" si="958"/>
        <v/>
      </c>
      <c r="AE6779" s="163"/>
      <c r="AF6779" s="162"/>
    </row>
    <row r="6780" spans="1:32">
      <c r="A6780" s="134">
        <v>6771</v>
      </c>
      <c r="B6780" s="136"/>
      <c r="C6780" s="146">
        <f t="shared" si="951"/>
        <v>0</v>
      </c>
      <c r="D6780" s="146">
        <f t="shared" si="952"/>
        <v>1</v>
      </c>
      <c r="E6780" s="146">
        <f t="shared" si="953"/>
        <v>1900</v>
      </c>
      <c r="F6780" s="137"/>
      <c r="G6780" s="287"/>
      <c r="H6780" s="137"/>
      <c r="I6780" s="134"/>
      <c r="J6780" s="204"/>
      <c r="K6780" s="133"/>
      <c r="L6780" s="134"/>
      <c r="M6780" s="133"/>
      <c r="N6780" s="134"/>
      <c r="O6780" s="134"/>
      <c r="P6780" s="166"/>
      <c r="Q6780" s="164"/>
      <c r="R6780" s="165"/>
      <c r="S6780" s="138"/>
      <c r="T6780" s="138"/>
      <c r="U6780" s="138"/>
      <c r="V6780" s="138"/>
      <c r="W6780" s="166"/>
      <c r="X6780" s="135"/>
      <c r="Y6780" s="418">
        <f t="shared" si="954"/>
        <v>0</v>
      </c>
      <c r="Z6780" s="291">
        <f t="shared" si="955"/>
        <v>0</v>
      </c>
      <c r="AA6780" s="163"/>
      <c r="AB6780" s="177" t="str">
        <f t="shared" si="956"/>
        <v/>
      </c>
      <c r="AC6780" s="283" t="str">
        <f t="shared" si="957"/>
        <v/>
      </c>
      <c r="AD6780" s="283" t="str">
        <f t="shared" si="958"/>
        <v/>
      </c>
      <c r="AE6780" s="163"/>
      <c r="AF6780" s="162"/>
    </row>
    <row r="6781" spans="1:32">
      <c r="A6781" s="134">
        <v>6772</v>
      </c>
      <c r="B6781" s="136"/>
      <c r="C6781" s="146">
        <f t="shared" si="951"/>
        <v>0</v>
      </c>
      <c r="D6781" s="146">
        <f t="shared" si="952"/>
        <v>1</v>
      </c>
      <c r="E6781" s="146">
        <f t="shared" si="953"/>
        <v>1900</v>
      </c>
      <c r="F6781" s="137"/>
      <c r="G6781" s="287"/>
      <c r="H6781" s="137"/>
      <c r="I6781" s="134"/>
      <c r="J6781" s="204"/>
      <c r="K6781" s="133"/>
      <c r="L6781" s="134"/>
      <c r="M6781" s="133"/>
      <c r="N6781" s="134"/>
      <c r="O6781" s="134"/>
      <c r="P6781" s="166"/>
      <c r="Q6781" s="164"/>
      <c r="R6781" s="165"/>
      <c r="S6781" s="138"/>
      <c r="T6781" s="138"/>
      <c r="U6781" s="138"/>
      <c r="V6781" s="138"/>
      <c r="W6781" s="166"/>
      <c r="X6781" s="135"/>
      <c r="Y6781" s="418">
        <f t="shared" si="954"/>
        <v>0</v>
      </c>
      <c r="Z6781" s="291">
        <f t="shared" si="955"/>
        <v>0</v>
      </c>
      <c r="AA6781" s="163"/>
      <c r="AB6781" s="177" t="str">
        <f t="shared" si="956"/>
        <v/>
      </c>
      <c r="AC6781" s="283" t="str">
        <f t="shared" si="957"/>
        <v/>
      </c>
      <c r="AD6781" s="283" t="str">
        <f t="shared" si="958"/>
        <v/>
      </c>
      <c r="AE6781" s="163"/>
      <c r="AF6781" s="162"/>
    </row>
    <row r="6782" spans="1:32">
      <c r="A6782" s="134">
        <v>6773</v>
      </c>
      <c r="B6782" s="136"/>
      <c r="C6782" s="146">
        <f t="shared" si="951"/>
        <v>0</v>
      </c>
      <c r="D6782" s="146">
        <f t="shared" si="952"/>
        <v>1</v>
      </c>
      <c r="E6782" s="146">
        <f t="shared" si="953"/>
        <v>1900</v>
      </c>
      <c r="F6782" s="137"/>
      <c r="G6782" s="287"/>
      <c r="H6782" s="137"/>
      <c r="I6782" s="134"/>
      <c r="J6782" s="204"/>
      <c r="K6782" s="133"/>
      <c r="L6782" s="134"/>
      <c r="M6782" s="133"/>
      <c r="N6782" s="134"/>
      <c r="O6782" s="134"/>
      <c r="P6782" s="166"/>
      <c r="Q6782" s="164"/>
      <c r="R6782" s="165"/>
      <c r="S6782" s="138"/>
      <c r="T6782" s="138"/>
      <c r="U6782" s="138"/>
      <c r="V6782" s="138"/>
      <c r="W6782" s="166"/>
      <c r="X6782" s="135"/>
      <c r="Y6782" s="418">
        <f t="shared" si="954"/>
        <v>0</v>
      </c>
      <c r="Z6782" s="291">
        <f t="shared" si="955"/>
        <v>0</v>
      </c>
      <c r="AA6782" s="163"/>
      <c r="AB6782" s="177" t="str">
        <f t="shared" si="956"/>
        <v/>
      </c>
      <c r="AC6782" s="283" t="str">
        <f t="shared" si="957"/>
        <v/>
      </c>
      <c r="AD6782" s="283" t="str">
        <f t="shared" si="958"/>
        <v/>
      </c>
      <c r="AE6782" s="163"/>
      <c r="AF6782" s="162"/>
    </row>
    <row r="6783" spans="1:32">
      <c r="A6783" s="134">
        <v>6774</v>
      </c>
      <c r="B6783" s="136"/>
      <c r="C6783" s="146">
        <f t="shared" si="951"/>
        <v>0</v>
      </c>
      <c r="D6783" s="146">
        <f t="shared" si="952"/>
        <v>1</v>
      </c>
      <c r="E6783" s="146">
        <f t="shared" si="953"/>
        <v>1900</v>
      </c>
      <c r="F6783" s="137"/>
      <c r="G6783" s="287"/>
      <c r="H6783" s="137"/>
      <c r="I6783" s="134"/>
      <c r="J6783" s="204"/>
      <c r="K6783" s="133"/>
      <c r="L6783" s="134"/>
      <c r="M6783" s="133"/>
      <c r="N6783" s="134"/>
      <c r="O6783" s="134"/>
      <c r="P6783" s="166"/>
      <c r="Q6783" s="164"/>
      <c r="R6783" s="165"/>
      <c r="S6783" s="138"/>
      <c r="T6783" s="138"/>
      <c r="U6783" s="138"/>
      <c r="V6783" s="138"/>
      <c r="W6783" s="166"/>
      <c r="X6783" s="135"/>
      <c r="Y6783" s="418">
        <f t="shared" si="954"/>
        <v>0</v>
      </c>
      <c r="Z6783" s="291">
        <f t="shared" si="955"/>
        <v>0</v>
      </c>
      <c r="AA6783" s="163"/>
      <c r="AB6783" s="177" t="str">
        <f t="shared" si="956"/>
        <v/>
      </c>
      <c r="AC6783" s="283" t="str">
        <f t="shared" si="957"/>
        <v/>
      </c>
      <c r="AD6783" s="283" t="str">
        <f t="shared" si="958"/>
        <v/>
      </c>
      <c r="AE6783" s="163"/>
      <c r="AF6783" s="162"/>
    </row>
    <row r="6784" spans="1:32">
      <c r="A6784" s="134">
        <v>6775</v>
      </c>
      <c r="B6784" s="136"/>
      <c r="C6784" s="146">
        <f t="shared" si="951"/>
        <v>0</v>
      </c>
      <c r="D6784" s="146">
        <f t="shared" si="952"/>
        <v>1</v>
      </c>
      <c r="E6784" s="146">
        <f t="shared" si="953"/>
        <v>1900</v>
      </c>
      <c r="F6784" s="137"/>
      <c r="G6784" s="287"/>
      <c r="H6784" s="137"/>
      <c r="I6784" s="134"/>
      <c r="J6784" s="204"/>
      <c r="K6784" s="133"/>
      <c r="L6784" s="134"/>
      <c r="M6784" s="133"/>
      <c r="N6784" s="134"/>
      <c r="O6784" s="134"/>
      <c r="P6784" s="166"/>
      <c r="Q6784" s="164"/>
      <c r="R6784" s="165"/>
      <c r="S6784" s="138"/>
      <c r="T6784" s="138"/>
      <c r="U6784" s="138"/>
      <c r="V6784" s="138"/>
      <c r="W6784" s="166"/>
      <c r="X6784" s="135"/>
      <c r="Y6784" s="418">
        <f t="shared" si="954"/>
        <v>0</v>
      </c>
      <c r="Z6784" s="291">
        <f t="shared" si="955"/>
        <v>0</v>
      </c>
      <c r="AA6784" s="163"/>
      <c r="AB6784" s="177" t="str">
        <f t="shared" si="956"/>
        <v/>
      </c>
      <c r="AC6784" s="283" t="str">
        <f t="shared" si="957"/>
        <v/>
      </c>
      <c r="AD6784" s="283" t="str">
        <f t="shared" si="958"/>
        <v/>
      </c>
      <c r="AE6784" s="163"/>
      <c r="AF6784" s="162"/>
    </row>
    <row r="6785" spans="1:32">
      <c r="A6785" s="134">
        <v>6776</v>
      </c>
      <c r="B6785" s="136"/>
      <c r="C6785" s="146">
        <f t="shared" si="951"/>
        <v>0</v>
      </c>
      <c r="D6785" s="146">
        <f t="shared" si="952"/>
        <v>1</v>
      </c>
      <c r="E6785" s="146">
        <f t="shared" si="953"/>
        <v>1900</v>
      </c>
      <c r="F6785" s="137"/>
      <c r="G6785" s="287"/>
      <c r="H6785" s="137"/>
      <c r="I6785" s="134"/>
      <c r="J6785" s="204"/>
      <c r="K6785" s="133"/>
      <c r="L6785" s="134"/>
      <c r="M6785" s="133"/>
      <c r="N6785" s="134"/>
      <c r="O6785" s="134"/>
      <c r="P6785" s="166"/>
      <c r="Q6785" s="164"/>
      <c r="R6785" s="165"/>
      <c r="S6785" s="138"/>
      <c r="T6785" s="138"/>
      <c r="U6785" s="138"/>
      <c r="V6785" s="138"/>
      <c r="W6785" s="166"/>
      <c r="X6785" s="135"/>
      <c r="Y6785" s="418">
        <f t="shared" si="954"/>
        <v>0</v>
      </c>
      <c r="Z6785" s="291">
        <f t="shared" si="955"/>
        <v>0</v>
      </c>
      <c r="AA6785" s="163"/>
      <c r="AB6785" s="177" t="str">
        <f t="shared" si="956"/>
        <v/>
      </c>
      <c r="AC6785" s="283" t="str">
        <f t="shared" si="957"/>
        <v/>
      </c>
      <c r="AD6785" s="283" t="str">
        <f t="shared" si="958"/>
        <v/>
      </c>
      <c r="AE6785" s="163"/>
      <c r="AF6785" s="162"/>
    </row>
    <row r="6786" spans="1:32">
      <c r="A6786" s="134">
        <v>6777</v>
      </c>
      <c r="B6786" s="136"/>
      <c r="C6786" s="146">
        <f t="shared" si="951"/>
        <v>0</v>
      </c>
      <c r="D6786" s="146">
        <f t="shared" si="952"/>
        <v>1</v>
      </c>
      <c r="E6786" s="146">
        <f t="shared" si="953"/>
        <v>1900</v>
      </c>
      <c r="F6786" s="137"/>
      <c r="G6786" s="287"/>
      <c r="H6786" s="137"/>
      <c r="I6786" s="134"/>
      <c r="J6786" s="204"/>
      <c r="K6786" s="133"/>
      <c r="L6786" s="134"/>
      <c r="M6786" s="133"/>
      <c r="N6786" s="134"/>
      <c r="O6786" s="134"/>
      <c r="P6786" s="166"/>
      <c r="Q6786" s="164"/>
      <c r="R6786" s="165"/>
      <c r="S6786" s="138"/>
      <c r="T6786" s="138"/>
      <c r="U6786" s="138"/>
      <c r="V6786" s="138"/>
      <c r="W6786" s="166"/>
      <c r="X6786" s="135"/>
      <c r="Y6786" s="418">
        <f t="shared" si="954"/>
        <v>0</v>
      </c>
      <c r="Z6786" s="291">
        <f t="shared" si="955"/>
        <v>0</v>
      </c>
      <c r="AA6786" s="163"/>
      <c r="AB6786" s="177" t="str">
        <f t="shared" si="956"/>
        <v/>
      </c>
      <c r="AC6786" s="283" t="str">
        <f t="shared" si="957"/>
        <v/>
      </c>
      <c r="AD6786" s="283" t="str">
        <f t="shared" si="958"/>
        <v/>
      </c>
      <c r="AE6786" s="163"/>
      <c r="AF6786" s="162"/>
    </row>
    <row r="6787" spans="1:32">
      <c r="A6787" s="134">
        <v>6778</v>
      </c>
      <c r="B6787" s="136"/>
      <c r="C6787" s="146">
        <f t="shared" si="951"/>
        <v>0</v>
      </c>
      <c r="D6787" s="146">
        <f t="shared" si="952"/>
        <v>1</v>
      </c>
      <c r="E6787" s="146">
        <f t="shared" si="953"/>
        <v>1900</v>
      </c>
      <c r="F6787" s="137"/>
      <c r="G6787" s="287"/>
      <c r="H6787" s="137"/>
      <c r="I6787" s="134"/>
      <c r="J6787" s="204"/>
      <c r="K6787" s="133"/>
      <c r="L6787" s="134"/>
      <c r="M6787" s="133"/>
      <c r="N6787" s="134"/>
      <c r="O6787" s="134"/>
      <c r="P6787" s="166"/>
      <c r="Q6787" s="164"/>
      <c r="R6787" s="165"/>
      <c r="S6787" s="138"/>
      <c r="T6787" s="138"/>
      <c r="U6787" s="138"/>
      <c r="V6787" s="138"/>
      <c r="W6787" s="166"/>
      <c r="X6787" s="135"/>
      <c r="Y6787" s="418">
        <f t="shared" si="954"/>
        <v>0</v>
      </c>
      <c r="Z6787" s="291">
        <f t="shared" si="955"/>
        <v>0</v>
      </c>
      <c r="AA6787" s="163"/>
      <c r="AB6787" s="177" t="str">
        <f t="shared" si="956"/>
        <v/>
      </c>
      <c r="AC6787" s="283" t="str">
        <f t="shared" si="957"/>
        <v/>
      </c>
      <c r="AD6787" s="283" t="str">
        <f t="shared" si="958"/>
        <v/>
      </c>
      <c r="AE6787" s="163"/>
      <c r="AF6787" s="162"/>
    </row>
    <row r="6788" spans="1:32">
      <c r="A6788" s="134">
        <v>6779</v>
      </c>
      <c r="B6788" s="136"/>
      <c r="C6788" s="146">
        <f t="shared" si="951"/>
        <v>0</v>
      </c>
      <c r="D6788" s="146">
        <f t="shared" si="952"/>
        <v>1</v>
      </c>
      <c r="E6788" s="146">
        <f t="shared" si="953"/>
        <v>1900</v>
      </c>
      <c r="F6788" s="137"/>
      <c r="G6788" s="287"/>
      <c r="H6788" s="137"/>
      <c r="I6788" s="134"/>
      <c r="J6788" s="204"/>
      <c r="K6788" s="133"/>
      <c r="L6788" s="134"/>
      <c r="M6788" s="133"/>
      <c r="N6788" s="134"/>
      <c r="O6788" s="134"/>
      <c r="P6788" s="166"/>
      <c r="Q6788" s="164"/>
      <c r="R6788" s="165"/>
      <c r="S6788" s="138"/>
      <c r="T6788" s="138"/>
      <c r="U6788" s="138"/>
      <c r="V6788" s="138"/>
      <c r="W6788" s="166"/>
      <c r="X6788" s="135"/>
      <c r="Y6788" s="418">
        <f t="shared" si="954"/>
        <v>0</v>
      </c>
      <c r="Z6788" s="291">
        <f t="shared" si="955"/>
        <v>0</v>
      </c>
      <c r="AA6788" s="163"/>
      <c r="AB6788" s="177" t="str">
        <f t="shared" si="956"/>
        <v/>
      </c>
      <c r="AC6788" s="283" t="str">
        <f t="shared" si="957"/>
        <v/>
      </c>
      <c r="AD6788" s="283" t="str">
        <f t="shared" si="958"/>
        <v/>
      </c>
      <c r="AE6788" s="163"/>
      <c r="AF6788" s="162"/>
    </row>
    <row r="6789" spans="1:32">
      <c r="A6789" s="134">
        <v>6780</v>
      </c>
      <c r="B6789" s="136"/>
      <c r="C6789" s="146">
        <f t="shared" si="951"/>
        <v>0</v>
      </c>
      <c r="D6789" s="146">
        <f t="shared" si="952"/>
        <v>1</v>
      </c>
      <c r="E6789" s="146">
        <f t="shared" si="953"/>
        <v>1900</v>
      </c>
      <c r="F6789" s="137"/>
      <c r="G6789" s="287"/>
      <c r="H6789" s="137"/>
      <c r="I6789" s="134"/>
      <c r="J6789" s="204"/>
      <c r="K6789" s="133"/>
      <c r="L6789" s="134"/>
      <c r="M6789" s="133"/>
      <c r="N6789" s="134"/>
      <c r="O6789" s="134"/>
      <c r="P6789" s="166"/>
      <c r="Q6789" s="164"/>
      <c r="R6789" s="165"/>
      <c r="S6789" s="138"/>
      <c r="T6789" s="138"/>
      <c r="U6789" s="138"/>
      <c r="V6789" s="138"/>
      <c r="W6789" s="166"/>
      <c r="X6789" s="135"/>
      <c r="Y6789" s="418">
        <f t="shared" si="954"/>
        <v>0</v>
      </c>
      <c r="Z6789" s="291">
        <f t="shared" si="955"/>
        <v>0</v>
      </c>
      <c r="AA6789" s="163"/>
      <c r="AB6789" s="177" t="str">
        <f t="shared" si="956"/>
        <v/>
      </c>
      <c r="AC6789" s="283" t="str">
        <f t="shared" si="957"/>
        <v/>
      </c>
      <c r="AD6789" s="283" t="str">
        <f t="shared" si="958"/>
        <v/>
      </c>
      <c r="AE6789" s="163"/>
      <c r="AF6789" s="162"/>
    </row>
    <row r="6790" spans="1:32">
      <c r="A6790" s="134">
        <v>6781</v>
      </c>
      <c r="B6790" s="136"/>
      <c r="C6790" s="146">
        <f t="shared" si="951"/>
        <v>0</v>
      </c>
      <c r="D6790" s="146">
        <f t="shared" si="952"/>
        <v>1</v>
      </c>
      <c r="E6790" s="146">
        <f t="shared" si="953"/>
        <v>1900</v>
      </c>
      <c r="F6790" s="137"/>
      <c r="G6790" s="287"/>
      <c r="H6790" s="137"/>
      <c r="I6790" s="134"/>
      <c r="J6790" s="204"/>
      <c r="K6790" s="133"/>
      <c r="L6790" s="134"/>
      <c r="M6790" s="133"/>
      <c r="N6790" s="134"/>
      <c r="O6790" s="134"/>
      <c r="P6790" s="166"/>
      <c r="Q6790" s="164"/>
      <c r="R6790" s="165"/>
      <c r="S6790" s="138"/>
      <c r="T6790" s="138"/>
      <c r="U6790" s="138"/>
      <c r="V6790" s="138"/>
      <c r="W6790" s="166"/>
      <c r="X6790" s="135"/>
      <c r="Y6790" s="418">
        <f t="shared" si="954"/>
        <v>0</v>
      </c>
      <c r="Z6790" s="291">
        <f t="shared" si="955"/>
        <v>0</v>
      </c>
      <c r="AA6790" s="163"/>
      <c r="AB6790" s="177" t="str">
        <f t="shared" si="956"/>
        <v/>
      </c>
      <c r="AC6790" s="283" t="str">
        <f t="shared" si="957"/>
        <v/>
      </c>
      <c r="AD6790" s="283" t="str">
        <f t="shared" si="958"/>
        <v/>
      </c>
      <c r="AE6790" s="163"/>
      <c r="AF6790" s="162"/>
    </row>
    <row r="6791" spans="1:32">
      <c r="A6791" s="134">
        <v>6782</v>
      </c>
      <c r="B6791" s="136"/>
      <c r="C6791" s="146">
        <f t="shared" si="951"/>
        <v>0</v>
      </c>
      <c r="D6791" s="146">
        <f t="shared" si="952"/>
        <v>1</v>
      </c>
      <c r="E6791" s="146">
        <f t="shared" si="953"/>
        <v>1900</v>
      </c>
      <c r="F6791" s="137"/>
      <c r="G6791" s="287"/>
      <c r="H6791" s="137"/>
      <c r="I6791" s="134"/>
      <c r="J6791" s="204"/>
      <c r="K6791" s="133"/>
      <c r="L6791" s="134"/>
      <c r="M6791" s="133"/>
      <c r="N6791" s="134"/>
      <c r="O6791" s="134"/>
      <c r="P6791" s="166"/>
      <c r="Q6791" s="164"/>
      <c r="R6791" s="165"/>
      <c r="S6791" s="138"/>
      <c r="T6791" s="138"/>
      <c r="U6791" s="138"/>
      <c r="V6791" s="138"/>
      <c r="W6791" s="166"/>
      <c r="X6791" s="135"/>
      <c r="Y6791" s="418">
        <f t="shared" si="954"/>
        <v>0</v>
      </c>
      <c r="Z6791" s="291">
        <f t="shared" si="955"/>
        <v>0</v>
      </c>
      <c r="AA6791" s="163"/>
      <c r="AB6791" s="177" t="str">
        <f t="shared" si="956"/>
        <v/>
      </c>
      <c r="AC6791" s="283" t="str">
        <f t="shared" si="957"/>
        <v/>
      </c>
      <c r="AD6791" s="283" t="str">
        <f t="shared" si="958"/>
        <v/>
      </c>
      <c r="AE6791" s="163"/>
      <c r="AF6791" s="162"/>
    </row>
    <row r="6792" spans="1:32">
      <c r="A6792" s="134">
        <v>6783</v>
      </c>
      <c r="B6792" s="136"/>
      <c r="C6792" s="146">
        <f t="shared" si="951"/>
        <v>0</v>
      </c>
      <c r="D6792" s="146">
        <f t="shared" si="952"/>
        <v>1</v>
      </c>
      <c r="E6792" s="146">
        <f t="shared" si="953"/>
        <v>1900</v>
      </c>
      <c r="F6792" s="137"/>
      <c r="G6792" s="287"/>
      <c r="H6792" s="137"/>
      <c r="I6792" s="134"/>
      <c r="J6792" s="204"/>
      <c r="K6792" s="133"/>
      <c r="L6792" s="134"/>
      <c r="M6792" s="133"/>
      <c r="N6792" s="134"/>
      <c r="O6792" s="134"/>
      <c r="P6792" s="166"/>
      <c r="Q6792" s="164"/>
      <c r="R6792" s="165"/>
      <c r="S6792" s="138"/>
      <c r="T6792" s="138"/>
      <c r="U6792" s="138"/>
      <c r="V6792" s="138"/>
      <c r="W6792" s="166"/>
      <c r="X6792" s="135"/>
      <c r="Y6792" s="418">
        <f t="shared" si="954"/>
        <v>0</v>
      </c>
      <c r="Z6792" s="291">
        <f t="shared" si="955"/>
        <v>0</v>
      </c>
      <c r="AA6792" s="163"/>
      <c r="AB6792" s="177" t="str">
        <f t="shared" si="956"/>
        <v/>
      </c>
      <c r="AC6792" s="283" t="str">
        <f t="shared" si="957"/>
        <v/>
      </c>
      <c r="AD6792" s="283" t="str">
        <f t="shared" si="958"/>
        <v/>
      </c>
      <c r="AE6792" s="163"/>
      <c r="AF6792" s="162"/>
    </row>
    <row r="6793" spans="1:32">
      <c r="A6793" s="134">
        <v>6784</v>
      </c>
      <c r="B6793" s="136"/>
      <c r="C6793" s="146">
        <f t="shared" si="951"/>
        <v>0</v>
      </c>
      <c r="D6793" s="146">
        <f t="shared" si="952"/>
        <v>1</v>
      </c>
      <c r="E6793" s="146">
        <f t="shared" si="953"/>
        <v>1900</v>
      </c>
      <c r="F6793" s="137"/>
      <c r="G6793" s="287"/>
      <c r="H6793" s="137"/>
      <c r="I6793" s="134"/>
      <c r="J6793" s="204"/>
      <c r="K6793" s="133"/>
      <c r="L6793" s="134"/>
      <c r="M6793" s="133"/>
      <c r="N6793" s="134"/>
      <c r="O6793" s="134"/>
      <c r="P6793" s="166"/>
      <c r="Q6793" s="164"/>
      <c r="R6793" s="165"/>
      <c r="S6793" s="138"/>
      <c r="T6793" s="138"/>
      <c r="U6793" s="138"/>
      <c r="V6793" s="138"/>
      <c r="W6793" s="166"/>
      <c r="X6793" s="135"/>
      <c r="Y6793" s="418">
        <f t="shared" si="954"/>
        <v>0</v>
      </c>
      <c r="Z6793" s="291">
        <f t="shared" si="955"/>
        <v>0</v>
      </c>
      <c r="AA6793" s="163"/>
      <c r="AB6793" s="177" t="str">
        <f t="shared" si="956"/>
        <v/>
      </c>
      <c r="AC6793" s="283" t="str">
        <f t="shared" si="957"/>
        <v/>
      </c>
      <c r="AD6793" s="283" t="str">
        <f t="shared" si="958"/>
        <v/>
      </c>
      <c r="AE6793" s="163"/>
      <c r="AF6793" s="162"/>
    </row>
    <row r="6794" spans="1:32">
      <c r="A6794" s="134">
        <v>6785</v>
      </c>
      <c r="B6794" s="136"/>
      <c r="C6794" s="146">
        <f t="shared" si="951"/>
        <v>0</v>
      </c>
      <c r="D6794" s="146">
        <f t="shared" si="952"/>
        <v>1</v>
      </c>
      <c r="E6794" s="146">
        <f t="shared" si="953"/>
        <v>1900</v>
      </c>
      <c r="F6794" s="137"/>
      <c r="G6794" s="287"/>
      <c r="H6794" s="137"/>
      <c r="I6794" s="134"/>
      <c r="J6794" s="204"/>
      <c r="K6794" s="133"/>
      <c r="L6794" s="134"/>
      <c r="M6794" s="133"/>
      <c r="N6794" s="134"/>
      <c r="O6794" s="134"/>
      <c r="P6794" s="166"/>
      <c r="Q6794" s="164"/>
      <c r="R6794" s="165"/>
      <c r="S6794" s="138"/>
      <c r="T6794" s="138"/>
      <c r="U6794" s="138"/>
      <c r="V6794" s="138"/>
      <c r="W6794" s="166"/>
      <c r="X6794" s="135"/>
      <c r="Y6794" s="418">
        <f t="shared" si="954"/>
        <v>0</v>
      </c>
      <c r="Z6794" s="291">
        <f t="shared" si="955"/>
        <v>0</v>
      </c>
      <c r="AA6794" s="163"/>
      <c r="AB6794" s="177" t="str">
        <f t="shared" si="956"/>
        <v/>
      </c>
      <c r="AC6794" s="283" t="str">
        <f t="shared" si="957"/>
        <v/>
      </c>
      <c r="AD6794" s="283" t="str">
        <f t="shared" si="958"/>
        <v/>
      </c>
      <c r="AE6794" s="163"/>
      <c r="AF6794" s="162"/>
    </row>
    <row r="6795" spans="1:32">
      <c r="A6795" s="134">
        <v>6786</v>
      </c>
      <c r="B6795" s="136"/>
      <c r="C6795" s="146">
        <f t="shared" ref="C6795:C6858" si="959">DAY(B6795)</f>
        <v>0</v>
      </c>
      <c r="D6795" s="146">
        <f t="shared" ref="D6795:D6858" si="960">MONTH(B6795)</f>
        <v>1</v>
      </c>
      <c r="E6795" s="146">
        <f t="shared" ref="E6795:E6858" si="961">YEAR(B6795)</f>
        <v>1900</v>
      </c>
      <c r="F6795" s="137"/>
      <c r="G6795" s="287"/>
      <c r="H6795" s="137"/>
      <c r="I6795" s="134"/>
      <c r="J6795" s="204"/>
      <c r="K6795" s="133"/>
      <c r="L6795" s="134"/>
      <c r="M6795" s="133"/>
      <c r="N6795" s="134"/>
      <c r="O6795" s="134"/>
      <c r="P6795" s="166"/>
      <c r="Q6795" s="164"/>
      <c r="R6795" s="165"/>
      <c r="S6795" s="138"/>
      <c r="T6795" s="138"/>
      <c r="U6795" s="138"/>
      <c r="V6795" s="138"/>
      <c r="W6795" s="166"/>
      <c r="X6795" s="135"/>
      <c r="Y6795" s="418">
        <f t="shared" ref="Y6795:Y6858" si="962">X6795*U6795</f>
        <v>0</v>
      </c>
      <c r="Z6795" s="291">
        <f t="shared" ref="Z6795:Z6858" si="963">Y6795*1.1</f>
        <v>0</v>
      </c>
      <c r="AA6795" s="163"/>
      <c r="AB6795" s="177" t="str">
        <f t="shared" ref="AB6795:AB6858" si="964">IF(S6795="","",IF(S6795-U6795=0,"Full","No"))</f>
        <v/>
      </c>
      <c r="AC6795" s="283" t="str">
        <f t="shared" ref="AC6795:AC6858" si="965">IF(AND(S6795&gt;U6795,V6795=0),"Lost",IF(AND(S6795&gt;U6795,V6795&lt;(S6795-U6795)),"Lost",""))</f>
        <v/>
      </c>
      <c r="AD6795" s="283" t="str">
        <f t="shared" ref="AD6795:AD6858" si="966">IF(AND(S6795&gt;U6795,V6795=0),S6795-U6795,IF(AND(S6795&gt;U6795,V6795&lt;(S6795-U6795)),S6795-(U6795+V6795),""))</f>
        <v/>
      </c>
      <c r="AE6795" s="163"/>
      <c r="AF6795" s="162"/>
    </row>
    <row r="6796" spans="1:32">
      <c r="A6796" s="134">
        <v>6787</v>
      </c>
      <c r="B6796" s="136"/>
      <c r="C6796" s="146">
        <f t="shared" si="959"/>
        <v>0</v>
      </c>
      <c r="D6796" s="146">
        <f t="shared" si="960"/>
        <v>1</v>
      </c>
      <c r="E6796" s="146">
        <f t="shared" si="961"/>
        <v>1900</v>
      </c>
      <c r="F6796" s="137"/>
      <c r="G6796" s="287"/>
      <c r="H6796" s="137"/>
      <c r="I6796" s="134"/>
      <c r="J6796" s="204"/>
      <c r="K6796" s="133"/>
      <c r="L6796" s="134"/>
      <c r="M6796" s="133"/>
      <c r="N6796" s="134"/>
      <c r="O6796" s="134"/>
      <c r="P6796" s="166"/>
      <c r="Q6796" s="164"/>
      <c r="R6796" s="165"/>
      <c r="S6796" s="138"/>
      <c r="T6796" s="138"/>
      <c r="U6796" s="138"/>
      <c r="V6796" s="138"/>
      <c r="W6796" s="166"/>
      <c r="X6796" s="135"/>
      <c r="Y6796" s="418">
        <f t="shared" si="962"/>
        <v>0</v>
      </c>
      <c r="Z6796" s="291">
        <f t="shared" si="963"/>
        <v>0</v>
      </c>
      <c r="AA6796" s="163"/>
      <c r="AB6796" s="177" t="str">
        <f t="shared" si="964"/>
        <v/>
      </c>
      <c r="AC6796" s="283" t="str">
        <f t="shared" si="965"/>
        <v/>
      </c>
      <c r="AD6796" s="283" t="str">
        <f t="shared" si="966"/>
        <v/>
      </c>
      <c r="AE6796" s="163"/>
      <c r="AF6796" s="162"/>
    </row>
    <row r="6797" spans="1:32">
      <c r="A6797" s="134">
        <v>6788</v>
      </c>
      <c r="B6797" s="136"/>
      <c r="C6797" s="146">
        <f t="shared" si="959"/>
        <v>0</v>
      </c>
      <c r="D6797" s="146">
        <f t="shared" si="960"/>
        <v>1</v>
      </c>
      <c r="E6797" s="146">
        <f t="shared" si="961"/>
        <v>1900</v>
      </c>
      <c r="F6797" s="137"/>
      <c r="G6797" s="287"/>
      <c r="H6797" s="137"/>
      <c r="I6797" s="134"/>
      <c r="J6797" s="204"/>
      <c r="K6797" s="133"/>
      <c r="L6797" s="134"/>
      <c r="M6797" s="133"/>
      <c r="N6797" s="134"/>
      <c r="O6797" s="134"/>
      <c r="P6797" s="166"/>
      <c r="Q6797" s="164"/>
      <c r="R6797" s="165"/>
      <c r="S6797" s="138"/>
      <c r="T6797" s="138"/>
      <c r="U6797" s="138"/>
      <c r="V6797" s="138"/>
      <c r="W6797" s="166"/>
      <c r="X6797" s="135"/>
      <c r="Y6797" s="418">
        <f t="shared" si="962"/>
        <v>0</v>
      </c>
      <c r="Z6797" s="291">
        <f t="shared" si="963"/>
        <v>0</v>
      </c>
      <c r="AA6797" s="163"/>
      <c r="AB6797" s="177" t="str">
        <f t="shared" si="964"/>
        <v/>
      </c>
      <c r="AC6797" s="283" t="str">
        <f t="shared" si="965"/>
        <v/>
      </c>
      <c r="AD6797" s="283" t="str">
        <f t="shared" si="966"/>
        <v/>
      </c>
      <c r="AE6797" s="163"/>
      <c r="AF6797" s="162"/>
    </row>
    <row r="6798" spans="1:32">
      <c r="A6798" s="134">
        <v>6789</v>
      </c>
      <c r="B6798" s="136"/>
      <c r="C6798" s="146">
        <f t="shared" si="959"/>
        <v>0</v>
      </c>
      <c r="D6798" s="146">
        <f t="shared" si="960"/>
        <v>1</v>
      </c>
      <c r="E6798" s="146">
        <f t="shared" si="961"/>
        <v>1900</v>
      </c>
      <c r="F6798" s="137"/>
      <c r="G6798" s="287"/>
      <c r="H6798" s="137"/>
      <c r="I6798" s="134"/>
      <c r="J6798" s="204"/>
      <c r="K6798" s="133"/>
      <c r="L6798" s="134"/>
      <c r="M6798" s="133"/>
      <c r="N6798" s="134"/>
      <c r="O6798" s="134"/>
      <c r="P6798" s="166"/>
      <c r="Q6798" s="164"/>
      <c r="R6798" s="165"/>
      <c r="S6798" s="138"/>
      <c r="T6798" s="138"/>
      <c r="U6798" s="138"/>
      <c r="V6798" s="138"/>
      <c r="W6798" s="166"/>
      <c r="X6798" s="135"/>
      <c r="Y6798" s="418">
        <f t="shared" si="962"/>
        <v>0</v>
      </c>
      <c r="Z6798" s="291">
        <f t="shared" si="963"/>
        <v>0</v>
      </c>
      <c r="AA6798" s="163"/>
      <c r="AB6798" s="177" t="str">
        <f t="shared" si="964"/>
        <v/>
      </c>
      <c r="AC6798" s="283" t="str">
        <f t="shared" si="965"/>
        <v/>
      </c>
      <c r="AD6798" s="283" t="str">
        <f t="shared" si="966"/>
        <v/>
      </c>
      <c r="AE6798" s="163"/>
      <c r="AF6798" s="162"/>
    </row>
    <row r="6799" spans="1:32">
      <c r="A6799" s="134">
        <v>6790</v>
      </c>
      <c r="B6799" s="136"/>
      <c r="C6799" s="146">
        <f t="shared" si="959"/>
        <v>0</v>
      </c>
      <c r="D6799" s="146">
        <f t="shared" si="960"/>
        <v>1</v>
      </c>
      <c r="E6799" s="146">
        <f t="shared" si="961"/>
        <v>1900</v>
      </c>
      <c r="F6799" s="137"/>
      <c r="G6799" s="287"/>
      <c r="H6799" s="137"/>
      <c r="I6799" s="134"/>
      <c r="J6799" s="204"/>
      <c r="K6799" s="133"/>
      <c r="L6799" s="134"/>
      <c r="M6799" s="133"/>
      <c r="N6799" s="134"/>
      <c r="O6799" s="134"/>
      <c r="P6799" s="166"/>
      <c r="Q6799" s="164"/>
      <c r="R6799" s="165"/>
      <c r="S6799" s="138"/>
      <c r="T6799" s="138"/>
      <c r="U6799" s="138"/>
      <c r="V6799" s="138"/>
      <c r="W6799" s="166"/>
      <c r="X6799" s="135"/>
      <c r="Y6799" s="418">
        <f t="shared" si="962"/>
        <v>0</v>
      </c>
      <c r="Z6799" s="291">
        <f t="shared" si="963"/>
        <v>0</v>
      </c>
      <c r="AA6799" s="163"/>
      <c r="AB6799" s="177" t="str">
        <f t="shared" si="964"/>
        <v/>
      </c>
      <c r="AC6799" s="283" t="str">
        <f t="shared" si="965"/>
        <v/>
      </c>
      <c r="AD6799" s="283" t="str">
        <f t="shared" si="966"/>
        <v/>
      </c>
      <c r="AE6799" s="163"/>
      <c r="AF6799" s="162"/>
    </row>
    <row r="6800" spans="1:32">
      <c r="A6800" s="134">
        <v>6791</v>
      </c>
      <c r="B6800" s="136"/>
      <c r="C6800" s="146">
        <f t="shared" si="959"/>
        <v>0</v>
      </c>
      <c r="D6800" s="146">
        <f t="shared" si="960"/>
        <v>1</v>
      </c>
      <c r="E6800" s="146">
        <f t="shared" si="961"/>
        <v>1900</v>
      </c>
      <c r="F6800" s="137"/>
      <c r="G6800" s="287"/>
      <c r="H6800" s="137"/>
      <c r="I6800" s="134"/>
      <c r="J6800" s="204"/>
      <c r="K6800" s="133"/>
      <c r="L6800" s="134"/>
      <c r="M6800" s="133"/>
      <c r="N6800" s="134"/>
      <c r="O6800" s="134"/>
      <c r="P6800" s="166"/>
      <c r="Q6800" s="164"/>
      <c r="R6800" s="165"/>
      <c r="S6800" s="138"/>
      <c r="T6800" s="138"/>
      <c r="U6800" s="138"/>
      <c r="V6800" s="138"/>
      <c r="W6800" s="166"/>
      <c r="X6800" s="135"/>
      <c r="Y6800" s="418">
        <f t="shared" si="962"/>
        <v>0</v>
      </c>
      <c r="Z6800" s="291">
        <f t="shared" si="963"/>
        <v>0</v>
      </c>
      <c r="AA6800" s="163"/>
      <c r="AB6800" s="177" t="str">
        <f t="shared" si="964"/>
        <v/>
      </c>
      <c r="AC6800" s="283" t="str">
        <f t="shared" si="965"/>
        <v/>
      </c>
      <c r="AD6800" s="283" t="str">
        <f t="shared" si="966"/>
        <v/>
      </c>
      <c r="AE6800" s="163"/>
      <c r="AF6800" s="162"/>
    </row>
    <row r="6801" spans="1:32">
      <c r="A6801" s="134">
        <v>6792</v>
      </c>
      <c r="B6801" s="136"/>
      <c r="C6801" s="146">
        <f t="shared" si="959"/>
        <v>0</v>
      </c>
      <c r="D6801" s="146">
        <f t="shared" si="960"/>
        <v>1</v>
      </c>
      <c r="E6801" s="146">
        <f t="shared" si="961"/>
        <v>1900</v>
      </c>
      <c r="F6801" s="137"/>
      <c r="G6801" s="287"/>
      <c r="H6801" s="137"/>
      <c r="I6801" s="134"/>
      <c r="J6801" s="204"/>
      <c r="K6801" s="133"/>
      <c r="L6801" s="134"/>
      <c r="M6801" s="133"/>
      <c r="N6801" s="134"/>
      <c r="O6801" s="134"/>
      <c r="P6801" s="166"/>
      <c r="Q6801" s="164"/>
      <c r="R6801" s="165"/>
      <c r="S6801" s="138"/>
      <c r="T6801" s="138"/>
      <c r="U6801" s="138"/>
      <c r="V6801" s="138"/>
      <c r="W6801" s="166"/>
      <c r="X6801" s="135"/>
      <c r="Y6801" s="418">
        <f t="shared" si="962"/>
        <v>0</v>
      </c>
      <c r="Z6801" s="291">
        <f t="shared" si="963"/>
        <v>0</v>
      </c>
      <c r="AA6801" s="163"/>
      <c r="AB6801" s="177" t="str">
        <f t="shared" si="964"/>
        <v/>
      </c>
      <c r="AC6801" s="283" t="str">
        <f t="shared" si="965"/>
        <v/>
      </c>
      <c r="AD6801" s="283" t="str">
        <f t="shared" si="966"/>
        <v/>
      </c>
      <c r="AE6801" s="163"/>
      <c r="AF6801" s="162"/>
    </row>
    <row r="6802" spans="1:32">
      <c r="A6802" s="134">
        <v>6793</v>
      </c>
      <c r="B6802" s="136"/>
      <c r="C6802" s="146">
        <f t="shared" si="959"/>
        <v>0</v>
      </c>
      <c r="D6802" s="146">
        <f t="shared" si="960"/>
        <v>1</v>
      </c>
      <c r="E6802" s="146">
        <f t="shared" si="961"/>
        <v>1900</v>
      </c>
      <c r="F6802" s="137"/>
      <c r="G6802" s="287"/>
      <c r="H6802" s="137"/>
      <c r="I6802" s="134"/>
      <c r="J6802" s="204"/>
      <c r="K6802" s="133"/>
      <c r="L6802" s="134"/>
      <c r="M6802" s="133"/>
      <c r="N6802" s="134"/>
      <c r="O6802" s="134"/>
      <c r="P6802" s="166"/>
      <c r="Q6802" s="164"/>
      <c r="R6802" s="165"/>
      <c r="S6802" s="138"/>
      <c r="T6802" s="138"/>
      <c r="U6802" s="138"/>
      <c r="V6802" s="138"/>
      <c r="W6802" s="166"/>
      <c r="X6802" s="135"/>
      <c r="Y6802" s="418">
        <f t="shared" si="962"/>
        <v>0</v>
      </c>
      <c r="Z6802" s="291">
        <f t="shared" si="963"/>
        <v>0</v>
      </c>
      <c r="AA6802" s="163"/>
      <c r="AB6802" s="177" t="str">
        <f t="shared" si="964"/>
        <v/>
      </c>
      <c r="AC6802" s="283" t="str">
        <f t="shared" si="965"/>
        <v/>
      </c>
      <c r="AD6802" s="283" t="str">
        <f t="shared" si="966"/>
        <v/>
      </c>
      <c r="AE6802" s="163"/>
      <c r="AF6802" s="162"/>
    </row>
    <row r="6803" spans="1:32">
      <c r="A6803" s="134">
        <v>6794</v>
      </c>
      <c r="B6803" s="136"/>
      <c r="C6803" s="146">
        <f t="shared" si="959"/>
        <v>0</v>
      </c>
      <c r="D6803" s="146">
        <f t="shared" si="960"/>
        <v>1</v>
      </c>
      <c r="E6803" s="146">
        <f t="shared" si="961"/>
        <v>1900</v>
      </c>
      <c r="F6803" s="137"/>
      <c r="G6803" s="287"/>
      <c r="H6803" s="137"/>
      <c r="I6803" s="134"/>
      <c r="J6803" s="204"/>
      <c r="K6803" s="133"/>
      <c r="L6803" s="134"/>
      <c r="M6803" s="133"/>
      <c r="N6803" s="134"/>
      <c r="O6803" s="134"/>
      <c r="P6803" s="166"/>
      <c r="Q6803" s="164"/>
      <c r="R6803" s="165"/>
      <c r="S6803" s="138"/>
      <c r="T6803" s="138"/>
      <c r="U6803" s="138"/>
      <c r="V6803" s="138"/>
      <c r="W6803" s="166"/>
      <c r="X6803" s="135"/>
      <c r="Y6803" s="418">
        <f t="shared" si="962"/>
        <v>0</v>
      </c>
      <c r="Z6803" s="291">
        <f t="shared" si="963"/>
        <v>0</v>
      </c>
      <c r="AA6803" s="163"/>
      <c r="AB6803" s="177" t="str">
        <f t="shared" si="964"/>
        <v/>
      </c>
      <c r="AC6803" s="283" t="str">
        <f t="shared" si="965"/>
        <v/>
      </c>
      <c r="AD6803" s="283" t="str">
        <f t="shared" si="966"/>
        <v/>
      </c>
      <c r="AE6803" s="163"/>
      <c r="AF6803" s="162"/>
    </row>
    <row r="6804" spans="1:32">
      <c r="A6804" s="134">
        <v>6795</v>
      </c>
      <c r="B6804" s="136"/>
      <c r="C6804" s="146">
        <f t="shared" si="959"/>
        <v>0</v>
      </c>
      <c r="D6804" s="146">
        <f t="shared" si="960"/>
        <v>1</v>
      </c>
      <c r="E6804" s="146">
        <f t="shared" si="961"/>
        <v>1900</v>
      </c>
      <c r="F6804" s="137"/>
      <c r="G6804" s="287"/>
      <c r="H6804" s="137"/>
      <c r="I6804" s="134"/>
      <c r="J6804" s="204"/>
      <c r="K6804" s="133"/>
      <c r="L6804" s="134"/>
      <c r="M6804" s="133"/>
      <c r="N6804" s="134"/>
      <c r="O6804" s="134"/>
      <c r="P6804" s="166"/>
      <c r="Q6804" s="164"/>
      <c r="R6804" s="165"/>
      <c r="S6804" s="138"/>
      <c r="T6804" s="138"/>
      <c r="U6804" s="138"/>
      <c r="V6804" s="138"/>
      <c r="W6804" s="166"/>
      <c r="X6804" s="135"/>
      <c r="Y6804" s="418">
        <f t="shared" si="962"/>
        <v>0</v>
      </c>
      <c r="Z6804" s="291">
        <f t="shared" si="963"/>
        <v>0</v>
      </c>
      <c r="AA6804" s="163"/>
      <c r="AB6804" s="177" t="str">
        <f t="shared" si="964"/>
        <v/>
      </c>
      <c r="AC6804" s="283" t="str">
        <f t="shared" si="965"/>
        <v/>
      </c>
      <c r="AD6804" s="283" t="str">
        <f t="shared" si="966"/>
        <v/>
      </c>
      <c r="AE6804" s="163"/>
      <c r="AF6804" s="162"/>
    </row>
    <row r="6805" spans="1:32">
      <c r="A6805" s="134">
        <v>6796</v>
      </c>
      <c r="B6805" s="136"/>
      <c r="C6805" s="146">
        <f t="shared" si="959"/>
        <v>0</v>
      </c>
      <c r="D6805" s="146">
        <f t="shared" si="960"/>
        <v>1</v>
      </c>
      <c r="E6805" s="146">
        <f t="shared" si="961"/>
        <v>1900</v>
      </c>
      <c r="F6805" s="137"/>
      <c r="G6805" s="287"/>
      <c r="H6805" s="137"/>
      <c r="I6805" s="134"/>
      <c r="J6805" s="204"/>
      <c r="K6805" s="133"/>
      <c r="L6805" s="134"/>
      <c r="M6805" s="133"/>
      <c r="N6805" s="134"/>
      <c r="O6805" s="134"/>
      <c r="P6805" s="166"/>
      <c r="Q6805" s="164"/>
      <c r="R6805" s="165"/>
      <c r="S6805" s="138"/>
      <c r="T6805" s="138"/>
      <c r="U6805" s="138"/>
      <c r="V6805" s="138"/>
      <c r="W6805" s="166"/>
      <c r="X6805" s="135"/>
      <c r="Y6805" s="418">
        <f t="shared" si="962"/>
        <v>0</v>
      </c>
      <c r="Z6805" s="291">
        <f t="shared" si="963"/>
        <v>0</v>
      </c>
      <c r="AA6805" s="163"/>
      <c r="AB6805" s="177" t="str">
        <f t="shared" si="964"/>
        <v/>
      </c>
      <c r="AC6805" s="283" t="str">
        <f t="shared" si="965"/>
        <v/>
      </c>
      <c r="AD6805" s="283" t="str">
        <f t="shared" si="966"/>
        <v/>
      </c>
      <c r="AE6805" s="163"/>
      <c r="AF6805" s="162"/>
    </row>
    <row r="6806" spans="1:32">
      <c r="A6806" s="134">
        <v>6797</v>
      </c>
      <c r="B6806" s="136"/>
      <c r="C6806" s="146">
        <f t="shared" si="959"/>
        <v>0</v>
      </c>
      <c r="D6806" s="146">
        <f t="shared" si="960"/>
        <v>1</v>
      </c>
      <c r="E6806" s="146">
        <f t="shared" si="961"/>
        <v>1900</v>
      </c>
      <c r="F6806" s="137"/>
      <c r="G6806" s="287"/>
      <c r="H6806" s="137"/>
      <c r="I6806" s="134"/>
      <c r="J6806" s="204"/>
      <c r="K6806" s="133"/>
      <c r="L6806" s="134"/>
      <c r="M6806" s="133"/>
      <c r="N6806" s="134"/>
      <c r="O6806" s="134"/>
      <c r="P6806" s="166"/>
      <c r="Q6806" s="164"/>
      <c r="R6806" s="165"/>
      <c r="S6806" s="138"/>
      <c r="T6806" s="138"/>
      <c r="U6806" s="138"/>
      <c r="V6806" s="138"/>
      <c r="W6806" s="166"/>
      <c r="X6806" s="135"/>
      <c r="Y6806" s="418">
        <f t="shared" si="962"/>
        <v>0</v>
      </c>
      <c r="Z6806" s="291">
        <f t="shared" si="963"/>
        <v>0</v>
      </c>
      <c r="AA6806" s="163"/>
      <c r="AB6806" s="177" t="str">
        <f t="shared" si="964"/>
        <v/>
      </c>
      <c r="AC6806" s="283" t="str">
        <f t="shared" si="965"/>
        <v/>
      </c>
      <c r="AD6806" s="283" t="str">
        <f t="shared" si="966"/>
        <v/>
      </c>
      <c r="AE6806" s="163"/>
      <c r="AF6806" s="162"/>
    </row>
    <row r="6807" spans="1:32">
      <c r="A6807" s="134">
        <v>6798</v>
      </c>
      <c r="B6807" s="136"/>
      <c r="C6807" s="146">
        <f t="shared" si="959"/>
        <v>0</v>
      </c>
      <c r="D6807" s="146">
        <f t="shared" si="960"/>
        <v>1</v>
      </c>
      <c r="E6807" s="146">
        <f t="shared" si="961"/>
        <v>1900</v>
      </c>
      <c r="F6807" s="137"/>
      <c r="G6807" s="287"/>
      <c r="H6807" s="137"/>
      <c r="I6807" s="134"/>
      <c r="J6807" s="204"/>
      <c r="K6807" s="133"/>
      <c r="L6807" s="134"/>
      <c r="M6807" s="133"/>
      <c r="N6807" s="134"/>
      <c r="O6807" s="134"/>
      <c r="P6807" s="166"/>
      <c r="Q6807" s="164"/>
      <c r="R6807" s="165"/>
      <c r="S6807" s="138"/>
      <c r="T6807" s="138"/>
      <c r="U6807" s="138"/>
      <c r="V6807" s="138"/>
      <c r="W6807" s="166"/>
      <c r="X6807" s="135"/>
      <c r="Y6807" s="418">
        <f t="shared" si="962"/>
        <v>0</v>
      </c>
      <c r="Z6807" s="291">
        <f t="shared" si="963"/>
        <v>0</v>
      </c>
      <c r="AA6807" s="163"/>
      <c r="AB6807" s="177" t="str">
        <f t="shared" si="964"/>
        <v/>
      </c>
      <c r="AC6807" s="283" t="str">
        <f t="shared" si="965"/>
        <v/>
      </c>
      <c r="AD6807" s="283" t="str">
        <f t="shared" si="966"/>
        <v/>
      </c>
      <c r="AE6807" s="163"/>
      <c r="AF6807" s="162"/>
    </row>
    <row r="6808" spans="1:32">
      <c r="A6808" s="134">
        <v>6799</v>
      </c>
      <c r="B6808" s="136"/>
      <c r="C6808" s="146">
        <f t="shared" si="959"/>
        <v>0</v>
      </c>
      <c r="D6808" s="146">
        <f t="shared" si="960"/>
        <v>1</v>
      </c>
      <c r="E6808" s="146">
        <f t="shared" si="961"/>
        <v>1900</v>
      </c>
      <c r="F6808" s="137"/>
      <c r="G6808" s="287"/>
      <c r="H6808" s="137"/>
      <c r="I6808" s="134"/>
      <c r="J6808" s="204"/>
      <c r="K6808" s="133"/>
      <c r="L6808" s="134"/>
      <c r="M6808" s="133"/>
      <c r="N6808" s="134"/>
      <c r="O6808" s="134"/>
      <c r="P6808" s="166"/>
      <c r="Q6808" s="164"/>
      <c r="R6808" s="165"/>
      <c r="S6808" s="138"/>
      <c r="T6808" s="138"/>
      <c r="U6808" s="138"/>
      <c r="V6808" s="138"/>
      <c r="W6808" s="166"/>
      <c r="X6808" s="135"/>
      <c r="Y6808" s="418">
        <f t="shared" si="962"/>
        <v>0</v>
      </c>
      <c r="Z6808" s="291">
        <f t="shared" si="963"/>
        <v>0</v>
      </c>
      <c r="AA6808" s="163"/>
      <c r="AB6808" s="177" t="str">
        <f t="shared" si="964"/>
        <v/>
      </c>
      <c r="AC6808" s="283" t="str">
        <f t="shared" si="965"/>
        <v/>
      </c>
      <c r="AD6808" s="283" t="str">
        <f t="shared" si="966"/>
        <v/>
      </c>
      <c r="AE6808" s="163"/>
      <c r="AF6808" s="162"/>
    </row>
    <row r="6809" spans="1:32">
      <c r="A6809" s="134">
        <v>6800</v>
      </c>
      <c r="B6809" s="136"/>
      <c r="C6809" s="146">
        <f t="shared" si="959"/>
        <v>0</v>
      </c>
      <c r="D6809" s="146">
        <f t="shared" si="960"/>
        <v>1</v>
      </c>
      <c r="E6809" s="146">
        <f t="shared" si="961"/>
        <v>1900</v>
      </c>
      <c r="F6809" s="137"/>
      <c r="G6809" s="287"/>
      <c r="H6809" s="137"/>
      <c r="I6809" s="134"/>
      <c r="J6809" s="204"/>
      <c r="K6809" s="133"/>
      <c r="L6809" s="134"/>
      <c r="M6809" s="133"/>
      <c r="N6809" s="134"/>
      <c r="O6809" s="134"/>
      <c r="P6809" s="166"/>
      <c r="Q6809" s="164"/>
      <c r="R6809" s="165"/>
      <c r="S6809" s="138"/>
      <c r="T6809" s="138"/>
      <c r="U6809" s="138"/>
      <c r="V6809" s="138"/>
      <c r="W6809" s="166"/>
      <c r="X6809" s="135"/>
      <c r="Y6809" s="418">
        <f t="shared" si="962"/>
        <v>0</v>
      </c>
      <c r="Z6809" s="291">
        <f t="shared" si="963"/>
        <v>0</v>
      </c>
      <c r="AA6809" s="163"/>
      <c r="AB6809" s="177" t="str">
        <f t="shared" si="964"/>
        <v/>
      </c>
      <c r="AC6809" s="283" t="str">
        <f t="shared" si="965"/>
        <v/>
      </c>
      <c r="AD6809" s="283" t="str">
        <f t="shared" si="966"/>
        <v/>
      </c>
      <c r="AE6809" s="163"/>
      <c r="AF6809" s="162"/>
    </row>
    <row r="6810" spans="1:32">
      <c r="A6810" s="134">
        <v>6801</v>
      </c>
      <c r="B6810" s="136"/>
      <c r="C6810" s="146">
        <f t="shared" si="959"/>
        <v>0</v>
      </c>
      <c r="D6810" s="146">
        <f t="shared" si="960"/>
        <v>1</v>
      </c>
      <c r="E6810" s="146">
        <f t="shared" si="961"/>
        <v>1900</v>
      </c>
      <c r="F6810" s="137"/>
      <c r="G6810" s="287"/>
      <c r="H6810" s="137"/>
      <c r="I6810" s="134"/>
      <c r="J6810" s="204"/>
      <c r="K6810" s="133"/>
      <c r="L6810" s="134"/>
      <c r="M6810" s="133"/>
      <c r="N6810" s="134"/>
      <c r="O6810" s="134"/>
      <c r="P6810" s="166"/>
      <c r="Q6810" s="164"/>
      <c r="R6810" s="165"/>
      <c r="S6810" s="138"/>
      <c r="T6810" s="138"/>
      <c r="U6810" s="138"/>
      <c r="V6810" s="138"/>
      <c r="W6810" s="166"/>
      <c r="X6810" s="135"/>
      <c r="Y6810" s="418">
        <f t="shared" si="962"/>
        <v>0</v>
      </c>
      <c r="Z6810" s="291">
        <f t="shared" si="963"/>
        <v>0</v>
      </c>
      <c r="AA6810" s="163"/>
      <c r="AB6810" s="177" t="str">
        <f t="shared" si="964"/>
        <v/>
      </c>
      <c r="AC6810" s="283" t="str">
        <f t="shared" si="965"/>
        <v/>
      </c>
      <c r="AD6810" s="283" t="str">
        <f t="shared" si="966"/>
        <v/>
      </c>
      <c r="AE6810" s="163"/>
      <c r="AF6810" s="162"/>
    </row>
    <row r="6811" spans="1:32">
      <c r="A6811" s="134">
        <v>6802</v>
      </c>
      <c r="B6811" s="136"/>
      <c r="C6811" s="146">
        <f t="shared" si="959"/>
        <v>0</v>
      </c>
      <c r="D6811" s="146">
        <f t="shared" si="960"/>
        <v>1</v>
      </c>
      <c r="E6811" s="146">
        <f t="shared" si="961"/>
        <v>1900</v>
      </c>
      <c r="F6811" s="137"/>
      <c r="G6811" s="287"/>
      <c r="H6811" s="137"/>
      <c r="I6811" s="134"/>
      <c r="J6811" s="204"/>
      <c r="K6811" s="133"/>
      <c r="L6811" s="134"/>
      <c r="M6811" s="133"/>
      <c r="N6811" s="134"/>
      <c r="O6811" s="134"/>
      <c r="P6811" s="166"/>
      <c r="Q6811" s="164"/>
      <c r="R6811" s="165"/>
      <c r="S6811" s="138"/>
      <c r="T6811" s="138"/>
      <c r="U6811" s="138"/>
      <c r="V6811" s="138"/>
      <c r="W6811" s="166"/>
      <c r="X6811" s="135"/>
      <c r="Y6811" s="418">
        <f t="shared" si="962"/>
        <v>0</v>
      </c>
      <c r="Z6811" s="291">
        <f t="shared" si="963"/>
        <v>0</v>
      </c>
      <c r="AA6811" s="163"/>
      <c r="AB6811" s="177" t="str">
        <f t="shared" si="964"/>
        <v/>
      </c>
      <c r="AC6811" s="283" t="str">
        <f t="shared" si="965"/>
        <v/>
      </c>
      <c r="AD6811" s="283" t="str">
        <f t="shared" si="966"/>
        <v/>
      </c>
      <c r="AE6811" s="163"/>
      <c r="AF6811" s="162"/>
    </row>
    <row r="6812" spans="1:32">
      <c r="A6812" s="134">
        <v>6803</v>
      </c>
      <c r="B6812" s="136"/>
      <c r="C6812" s="146">
        <f t="shared" si="959"/>
        <v>0</v>
      </c>
      <c r="D6812" s="146">
        <f t="shared" si="960"/>
        <v>1</v>
      </c>
      <c r="E6812" s="146">
        <f t="shared" si="961"/>
        <v>1900</v>
      </c>
      <c r="F6812" s="137"/>
      <c r="G6812" s="287"/>
      <c r="H6812" s="137"/>
      <c r="I6812" s="134"/>
      <c r="J6812" s="204"/>
      <c r="K6812" s="133"/>
      <c r="L6812" s="134"/>
      <c r="M6812" s="133"/>
      <c r="N6812" s="134"/>
      <c r="O6812" s="134"/>
      <c r="P6812" s="166"/>
      <c r="Q6812" s="164"/>
      <c r="R6812" s="165"/>
      <c r="S6812" s="138"/>
      <c r="T6812" s="138"/>
      <c r="U6812" s="138"/>
      <c r="V6812" s="138"/>
      <c r="W6812" s="166"/>
      <c r="X6812" s="135"/>
      <c r="Y6812" s="418">
        <f t="shared" si="962"/>
        <v>0</v>
      </c>
      <c r="Z6812" s="291">
        <f t="shared" si="963"/>
        <v>0</v>
      </c>
      <c r="AA6812" s="163"/>
      <c r="AB6812" s="177" t="str">
        <f t="shared" si="964"/>
        <v/>
      </c>
      <c r="AC6812" s="283" t="str">
        <f t="shared" si="965"/>
        <v/>
      </c>
      <c r="AD6812" s="283" t="str">
        <f t="shared" si="966"/>
        <v/>
      </c>
      <c r="AE6812" s="163"/>
      <c r="AF6812" s="162"/>
    </row>
    <row r="6813" spans="1:32">
      <c r="A6813" s="134">
        <v>6804</v>
      </c>
      <c r="B6813" s="136"/>
      <c r="C6813" s="146">
        <f t="shared" si="959"/>
        <v>0</v>
      </c>
      <c r="D6813" s="146">
        <f t="shared" si="960"/>
        <v>1</v>
      </c>
      <c r="E6813" s="146">
        <f t="shared" si="961"/>
        <v>1900</v>
      </c>
      <c r="F6813" s="137"/>
      <c r="G6813" s="287"/>
      <c r="H6813" s="137"/>
      <c r="I6813" s="134"/>
      <c r="J6813" s="204"/>
      <c r="K6813" s="133"/>
      <c r="L6813" s="134"/>
      <c r="M6813" s="133"/>
      <c r="N6813" s="134"/>
      <c r="O6813" s="134"/>
      <c r="P6813" s="166"/>
      <c r="Q6813" s="164"/>
      <c r="R6813" s="165"/>
      <c r="S6813" s="138"/>
      <c r="T6813" s="138"/>
      <c r="U6813" s="138"/>
      <c r="V6813" s="138"/>
      <c r="W6813" s="166"/>
      <c r="X6813" s="135"/>
      <c r="Y6813" s="418">
        <f t="shared" si="962"/>
        <v>0</v>
      </c>
      <c r="Z6813" s="291">
        <f t="shared" si="963"/>
        <v>0</v>
      </c>
      <c r="AA6813" s="163"/>
      <c r="AB6813" s="177" t="str">
        <f t="shared" si="964"/>
        <v/>
      </c>
      <c r="AC6813" s="283" t="str">
        <f t="shared" si="965"/>
        <v/>
      </c>
      <c r="AD6813" s="283" t="str">
        <f t="shared" si="966"/>
        <v/>
      </c>
      <c r="AE6813" s="163"/>
      <c r="AF6813" s="162"/>
    </row>
    <row r="6814" spans="1:32">
      <c r="A6814" s="134">
        <v>6805</v>
      </c>
      <c r="B6814" s="136"/>
      <c r="C6814" s="146">
        <f t="shared" si="959"/>
        <v>0</v>
      </c>
      <c r="D6814" s="146">
        <f t="shared" si="960"/>
        <v>1</v>
      </c>
      <c r="E6814" s="146">
        <f t="shared" si="961"/>
        <v>1900</v>
      </c>
      <c r="F6814" s="137"/>
      <c r="G6814" s="287"/>
      <c r="H6814" s="137"/>
      <c r="I6814" s="134"/>
      <c r="J6814" s="204"/>
      <c r="K6814" s="133"/>
      <c r="L6814" s="134"/>
      <c r="M6814" s="133"/>
      <c r="N6814" s="134"/>
      <c r="O6814" s="134"/>
      <c r="P6814" s="166"/>
      <c r="Q6814" s="164"/>
      <c r="R6814" s="165"/>
      <c r="S6814" s="138"/>
      <c r="T6814" s="138"/>
      <c r="U6814" s="138"/>
      <c r="V6814" s="138"/>
      <c r="W6814" s="166"/>
      <c r="X6814" s="135"/>
      <c r="Y6814" s="418">
        <f t="shared" si="962"/>
        <v>0</v>
      </c>
      <c r="Z6814" s="291">
        <f t="shared" si="963"/>
        <v>0</v>
      </c>
      <c r="AA6814" s="163"/>
      <c r="AB6814" s="177" t="str">
        <f t="shared" si="964"/>
        <v/>
      </c>
      <c r="AC6814" s="283" t="str">
        <f t="shared" si="965"/>
        <v/>
      </c>
      <c r="AD6814" s="283" t="str">
        <f t="shared" si="966"/>
        <v/>
      </c>
      <c r="AE6814" s="163"/>
      <c r="AF6814" s="162"/>
    </row>
    <row r="6815" spans="1:32">
      <c r="A6815" s="134">
        <v>6806</v>
      </c>
      <c r="B6815" s="136"/>
      <c r="C6815" s="146">
        <f t="shared" si="959"/>
        <v>0</v>
      </c>
      <c r="D6815" s="146">
        <f t="shared" si="960"/>
        <v>1</v>
      </c>
      <c r="E6815" s="146">
        <f t="shared" si="961"/>
        <v>1900</v>
      </c>
      <c r="F6815" s="137"/>
      <c r="G6815" s="287"/>
      <c r="H6815" s="137"/>
      <c r="I6815" s="134"/>
      <c r="J6815" s="204"/>
      <c r="K6815" s="133"/>
      <c r="L6815" s="134"/>
      <c r="M6815" s="133"/>
      <c r="N6815" s="134"/>
      <c r="O6815" s="134"/>
      <c r="P6815" s="166"/>
      <c r="Q6815" s="164"/>
      <c r="R6815" s="165"/>
      <c r="S6815" s="138"/>
      <c r="T6815" s="138"/>
      <c r="U6815" s="138"/>
      <c r="V6815" s="138"/>
      <c r="W6815" s="166"/>
      <c r="X6815" s="135"/>
      <c r="Y6815" s="418">
        <f t="shared" si="962"/>
        <v>0</v>
      </c>
      <c r="Z6815" s="291">
        <f t="shared" si="963"/>
        <v>0</v>
      </c>
      <c r="AA6815" s="163"/>
      <c r="AB6815" s="177" t="str">
        <f t="shared" si="964"/>
        <v/>
      </c>
      <c r="AC6815" s="283" t="str">
        <f t="shared" si="965"/>
        <v/>
      </c>
      <c r="AD6815" s="283" t="str">
        <f t="shared" si="966"/>
        <v/>
      </c>
      <c r="AE6815" s="163"/>
      <c r="AF6815" s="162"/>
    </row>
    <row r="6816" spans="1:32">
      <c r="A6816" s="134">
        <v>6807</v>
      </c>
      <c r="B6816" s="136"/>
      <c r="C6816" s="146">
        <f t="shared" si="959"/>
        <v>0</v>
      </c>
      <c r="D6816" s="146">
        <f t="shared" si="960"/>
        <v>1</v>
      </c>
      <c r="E6816" s="146">
        <f t="shared" si="961"/>
        <v>1900</v>
      </c>
      <c r="F6816" s="137"/>
      <c r="G6816" s="287"/>
      <c r="H6816" s="137"/>
      <c r="I6816" s="134"/>
      <c r="J6816" s="204"/>
      <c r="K6816" s="133"/>
      <c r="L6816" s="134"/>
      <c r="M6816" s="133"/>
      <c r="N6816" s="134"/>
      <c r="O6816" s="134"/>
      <c r="P6816" s="166"/>
      <c r="Q6816" s="164"/>
      <c r="R6816" s="165"/>
      <c r="S6816" s="138"/>
      <c r="T6816" s="138"/>
      <c r="U6816" s="138"/>
      <c r="V6816" s="138"/>
      <c r="W6816" s="166"/>
      <c r="X6816" s="135"/>
      <c r="Y6816" s="418">
        <f t="shared" si="962"/>
        <v>0</v>
      </c>
      <c r="Z6816" s="291">
        <f t="shared" si="963"/>
        <v>0</v>
      </c>
      <c r="AA6816" s="163"/>
      <c r="AB6816" s="177" t="str">
        <f t="shared" si="964"/>
        <v/>
      </c>
      <c r="AC6816" s="283" t="str">
        <f t="shared" si="965"/>
        <v/>
      </c>
      <c r="AD6816" s="283" t="str">
        <f t="shared" si="966"/>
        <v/>
      </c>
      <c r="AE6816" s="163"/>
      <c r="AF6816" s="162"/>
    </row>
    <row r="6817" spans="1:32">
      <c r="A6817" s="134">
        <v>6808</v>
      </c>
      <c r="B6817" s="136"/>
      <c r="C6817" s="146">
        <f t="shared" si="959"/>
        <v>0</v>
      </c>
      <c r="D6817" s="146">
        <f t="shared" si="960"/>
        <v>1</v>
      </c>
      <c r="E6817" s="146">
        <f t="shared" si="961"/>
        <v>1900</v>
      </c>
      <c r="F6817" s="137"/>
      <c r="G6817" s="287"/>
      <c r="H6817" s="137"/>
      <c r="I6817" s="134"/>
      <c r="J6817" s="204"/>
      <c r="K6817" s="133"/>
      <c r="L6817" s="134"/>
      <c r="M6817" s="133"/>
      <c r="N6817" s="134"/>
      <c r="O6817" s="134"/>
      <c r="P6817" s="166"/>
      <c r="Q6817" s="164"/>
      <c r="R6817" s="165"/>
      <c r="S6817" s="138"/>
      <c r="T6817" s="138"/>
      <c r="U6817" s="138"/>
      <c r="V6817" s="138"/>
      <c r="W6817" s="166"/>
      <c r="X6817" s="135"/>
      <c r="Y6817" s="418">
        <f t="shared" si="962"/>
        <v>0</v>
      </c>
      <c r="Z6817" s="291">
        <f t="shared" si="963"/>
        <v>0</v>
      </c>
      <c r="AA6817" s="163"/>
      <c r="AB6817" s="177" t="str">
        <f t="shared" si="964"/>
        <v/>
      </c>
      <c r="AC6817" s="283" t="str">
        <f t="shared" si="965"/>
        <v/>
      </c>
      <c r="AD6817" s="283" t="str">
        <f t="shared" si="966"/>
        <v/>
      </c>
      <c r="AE6817" s="163"/>
      <c r="AF6817" s="162"/>
    </row>
    <row r="6818" spans="1:32">
      <c r="A6818" s="134">
        <v>6809</v>
      </c>
      <c r="B6818" s="136"/>
      <c r="C6818" s="146">
        <f t="shared" si="959"/>
        <v>0</v>
      </c>
      <c r="D6818" s="146">
        <f t="shared" si="960"/>
        <v>1</v>
      </c>
      <c r="E6818" s="146">
        <f t="shared" si="961"/>
        <v>1900</v>
      </c>
      <c r="F6818" s="137"/>
      <c r="G6818" s="287"/>
      <c r="H6818" s="137"/>
      <c r="I6818" s="134"/>
      <c r="J6818" s="204"/>
      <c r="K6818" s="133"/>
      <c r="L6818" s="134"/>
      <c r="M6818" s="133"/>
      <c r="N6818" s="134"/>
      <c r="O6818" s="134"/>
      <c r="P6818" s="166"/>
      <c r="Q6818" s="164"/>
      <c r="R6818" s="165"/>
      <c r="S6818" s="138"/>
      <c r="T6818" s="138"/>
      <c r="U6818" s="138"/>
      <c r="V6818" s="138"/>
      <c r="W6818" s="166"/>
      <c r="X6818" s="135"/>
      <c r="Y6818" s="418">
        <f t="shared" si="962"/>
        <v>0</v>
      </c>
      <c r="Z6818" s="291">
        <f t="shared" si="963"/>
        <v>0</v>
      </c>
      <c r="AA6818" s="163"/>
      <c r="AB6818" s="177" t="str">
        <f t="shared" si="964"/>
        <v/>
      </c>
      <c r="AC6818" s="283" t="str">
        <f t="shared" si="965"/>
        <v/>
      </c>
      <c r="AD6818" s="283" t="str">
        <f t="shared" si="966"/>
        <v/>
      </c>
      <c r="AE6818" s="163"/>
      <c r="AF6818" s="162"/>
    </row>
    <row r="6819" spans="1:32">
      <c r="A6819" s="134">
        <v>6810</v>
      </c>
      <c r="B6819" s="136"/>
      <c r="C6819" s="146">
        <f t="shared" si="959"/>
        <v>0</v>
      </c>
      <c r="D6819" s="146">
        <f t="shared" si="960"/>
        <v>1</v>
      </c>
      <c r="E6819" s="146">
        <f t="shared" si="961"/>
        <v>1900</v>
      </c>
      <c r="F6819" s="137"/>
      <c r="G6819" s="287"/>
      <c r="H6819" s="137"/>
      <c r="I6819" s="134"/>
      <c r="J6819" s="204"/>
      <c r="K6819" s="133"/>
      <c r="L6819" s="134"/>
      <c r="M6819" s="133"/>
      <c r="N6819" s="134"/>
      <c r="O6819" s="134"/>
      <c r="P6819" s="166"/>
      <c r="Q6819" s="164"/>
      <c r="R6819" s="165"/>
      <c r="S6819" s="138"/>
      <c r="T6819" s="138"/>
      <c r="U6819" s="138"/>
      <c r="V6819" s="138"/>
      <c r="W6819" s="166"/>
      <c r="X6819" s="135"/>
      <c r="Y6819" s="418">
        <f t="shared" si="962"/>
        <v>0</v>
      </c>
      <c r="Z6819" s="291">
        <f t="shared" si="963"/>
        <v>0</v>
      </c>
      <c r="AA6819" s="163"/>
      <c r="AB6819" s="177" t="str">
        <f t="shared" si="964"/>
        <v/>
      </c>
      <c r="AC6819" s="283" t="str">
        <f t="shared" si="965"/>
        <v/>
      </c>
      <c r="AD6819" s="283" t="str">
        <f t="shared" si="966"/>
        <v/>
      </c>
      <c r="AE6819" s="163"/>
      <c r="AF6819" s="162"/>
    </row>
    <row r="6820" spans="1:32">
      <c r="A6820" s="134">
        <v>6811</v>
      </c>
      <c r="B6820" s="136"/>
      <c r="C6820" s="146">
        <f t="shared" si="959"/>
        <v>0</v>
      </c>
      <c r="D6820" s="146">
        <f t="shared" si="960"/>
        <v>1</v>
      </c>
      <c r="E6820" s="146">
        <f t="shared" si="961"/>
        <v>1900</v>
      </c>
      <c r="F6820" s="137"/>
      <c r="G6820" s="287"/>
      <c r="H6820" s="137"/>
      <c r="I6820" s="134"/>
      <c r="J6820" s="204"/>
      <c r="K6820" s="133"/>
      <c r="L6820" s="134"/>
      <c r="M6820" s="133"/>
      <c r="N6820" s="134"/>
      <c r="O6820" s="134"/>
      <c r="P6820" s="166"/>
      <c r="Q6820" s="164"/>
      <c r="R6820" s="165"/>
      <c r="S6820" s="138"/>
      <c r="T6820" s="138"/>
      <c r="U6820" s="138"/>
      <c r="V6820" s="138"/>
      <c r="W6820" s="166"/>
      <c r="X6820" s="135"/>
      <c r="Y6820" s="418">
        <f t="shared" si="962"/>
        <v>0</v>
      </c>
      <c r="Z6820" s="291">
        <f t="shared" si="963"/>
        <v>0</v>
      </c>
      <c r="AA6820" s="163"/>
      <c r="AB6820" s="177" t="str">
        <f t="shared" si="964"/>
        <v/>
      </c>
      <c r="AC6820" s="283" t="str">
        <f t="shared" si="965"/>
        <v/>
      </c>
      <c r="AD6820" s="283" t="str">
        <f t="shared" si="966"/>
        <v/>
      </c>
      <c r="AE6820" s="163"/>
      <c r="AF6820" s="162"/>
    </row>
    <row r="6821" spans="1:32">
      <c r="A6821" s="134">
        <v>6812</v>
      </c>
      <c r="B6821" s="136"/>
      <c r="C6821" s="146">
        <f t="shared" si="959"/>
        <v>0</v>
      </c>
      <c r="D6821" s="146">
        <f t="shared" si="960"/>
        <v>1</v>
      </c>
      <c r="E6821" s="146">
        <f t="shared" si="961"/>
        <v>1900</v>
      </c>
      <c r="F6821" s="137"/>
      <c r="G6821" s="287"/>
      <c r="H6821" s="137"/>
      <c r="I6821" s="134"/>
      <c r="J6821" s="204"/>
      <c r="K6821" s="133"/>
      <c r="L6821" s="134"/>
      <c r="M6821" s="133"/>
      <c r="N6821" s="134"/>
      <c r="O6821" s="134"/>
      <c r="P6821" s="166"/>
      <c r="Q6821" s="164"/>
      <c r="R6821" s="165"/>
      <c r="S6821" s="138"/>
      <c r="T6821" s="138"/>
      <c r="U6821" s="138"/>
      <c r="V6821" s="138"/>
      <c r="W6821" s="166"/>
      <c r="X6821" s="135"/>
      <c r="Y6821" s="418">
        <f t="shared" si="962"/>
        <v>0</v>
      </c>
      <c r="Z6821" s="291">
        <f t="shared" si="963"/>
        <v>0</v>
      </c>
      <c r="AA6821" s="163"/>
      <c r="AB6821" s="177" t="str">
        <f t="shared" si="964"/>
        <v/>
      </c>
      <c r="AC6821" s="283" t="str">
        <f t="shared" si="965"/>
        <v/>
      </c>
      <c r="AD6821" s="283" t="str">
        <f t="shared" si="966"/>
        <v/>
      </c>
      <c r="AE6821" s="163"/>
      <c r="AF6821" s="162"/>
    </row>
    <row r="6822" spans="1:32">
      <c r="A6822" s="134">
        <v>6813</v>
      </c>
      <c r="B6822" s="136"/>
      <c r="C6822" s="146">
        <f t="shared" si="959"/>
        <v>0</v>
      </c>
      <c r="D6822" s="146">
        <f t="shared" si="960"/>
        <v>1</v>
      </c>
      <c r="E6822" s="146">
        <f t="shared" si="961"/>
        <v>1900</v>
      </c>
      <c r="F6822" s="137"/>
      <c r="G6822" s="287"/>
      <c r="H6822" s="137"/>
      <c r="I6822" s="134"/>
      <c r="J6822" s="204"/>
      <c r="K6822" s="133"/>
      <c r="L6822" s="134"/>
      <c r="M6822" s="133"/>
      <c r="N6822" s="134"/>
      <c r="O6822" s="134"/>
      <c r="P6822" s="166"/>
      <c r="Q6822" s="164"/>
      <c r="R6822" s="165"/>
      <c r="S6822" s="138"/>
      <c r="T6822" s="138"/>
      <c r="U6822" s="138"/>
      <c r="V6822" s="138"/>
      <c r="W6822" s="166"/>
      <c r="X6822" s="135"/>
      <c r="Y6822" s="418">
        <f t="shared" si="962"/>
        <v>0</v>
      </c>
      <c r="Z6822" s="291">
        <f t="shared" si="963"/>
        <v>0</v>
      </c>
      <c r="AA6822" s="163"/>
      <c r="AB6822" s="177" t="str">
        <f t="shared" si="964"/>
        <v/>
      </c>
      <c r="AC6822" s="283" t="str">
        <f t="shared" si="965"/>
        <v/>
      </c>
      <c r="AD6822" s="283" t="str">
        <f t="shared" si="966"/>
        <v/>
      </c>
      <c r="AE6822" s="163"/>
      <c r="AF6822" s="162"/>
    </row>
    <row r="6823" spans="1:32">
      <c r="A6823" s="134">
        <v>6814</v>
      </c>
      <c r="B6823" s="136"/>
      <c r="C6823" s="146">
        <f t="shared" si="959"/>
        <v>0</v>
      </c>
      <c r="D6823" s="146">
        <f t="shared" si="960"/>
        <v>1</v>
      </c>
      <c r="E6823" s="146">
        <f t="shared" si="961"/>
        <v>1900</v>
      </c>
      <c r="F6823" s="137"/>
      <c r="G6823" s="287"/>
      <c r="H6823" s="137"/>
      <c r="I6823" s="134"/>
      <c r="J6823" s="204"/>
      <c r="K6823" s="133"/>
      <c r="L6823" s="134"/>
      <c r="M6823" s="133"/>
      <c r="N6823" s="134"/>
      <c r="O6823" s="134"/>
      <c r="P6823" s="166"/>
      <c r="Q6823" s="164"/>
      <c r="R6823" s="165"/>
      <c r="S6823" s="138"/>
      <c r="T6823" s="138"/>
      <c r="U6823" s="138"/>
      <c r="V6823" s="138"/>
      <c r="W6823" s="166"/>
      <c r="X6823" s="135"/>
      <c r="Y6823" s="418">
        <f t="shared" si="962"/>
        <v>0</v>
      </c>
      <c r="Z6823" s="291">
        <f t="shared" si="963"/>
        <v>0</v>
      </c>
      <c r="AA6823" s="163"/>
      <c r="AB6823" s="177" t="str">
        <f t="shared" si="964"/>
        <v/>
      </c>
      <c r="AC6823" s="283" t="str">
        <f t="shared" si="965"/>
        <v/>
      </c>
      <c r="AD6823" s="283" t="str">
        <f t="shared" si="966"/>
        <v/>
      </c>
      <c r="AE6823" s="163"/>
      <c r="AF6823" s="162"/>
    </row>
    <row r="6824" spans="1:32">
      <c r="A6824" s="134">
        <v>6815</v>
      </c>
      <c r="B6824" s="136"/>
      <c r="C6824" s="146">
        <f t="shared" si="959"/>
        <v>0</v>
      </c>
      <c r="D6824" s="146">
        <f t="shared" si="960"/>
        <v>1</v>
      </c>
      <c r="E6824" s="146">
        <f t="shared" si="961"/>
        <v>1900</v>
      </c>
      <c r="F6824" s="137"/>
      <c r="G6824" s="287"/>
      <c r="H6824" s="137"/>
      <c r="I6824" s="134"/>
      <c r="J6824" s="204"/>
      <c r="K6824" s="133"/>
      <c r="L6824" s="134"/>
      <c r="M6824" s="133"/>
      <c r="N6824" s="134"/>
      <c r="O6824" s="134"/>
      <c r="P6824" s="166"/>
      <c r="Q6824" s="164"/>
      <c r="R6824" s="165"/>
      <c r="S6824" s="138"/>
      <c r="T6824" s="138"/>
      <c r="U6824" s="138"/>
      <c r="V6824" s="138"/>
      <c r="W6824" s="166"/>
      <c r="X6824" s="135"/>
      <c r="Y6824" s="418">
        <f t="shared" si="962"/>
        <v>0</v>
      </c>
      <c r="Z6824" s="291">
        <f t="shared" si="963"/>
        <v>0</v>
      </c>
      <c r="AA6824" s="163"/>
      <c r="AB6824" s="177" t="str">
        <f t="shared" si="964"/>
        <v/>
      </c>
      <c r="AC6824" s="283" t="str">
        <f t="shared" si="965"/>
        <v/>
      </c>
      <c r="AD6824" s="283" t="str">
        <f t="shared" si="966"/>
        <v/>
      </c>
      <c r="AE6824" s="163"/>
      <c r="AF6824" s="162"/>
    </row>
    <row r="6825" spans="1:32">
      <c r="A6825" s="134">
        <v>6816</v>
      </c>
      <c r="B6825" s="136"/>
      <c r="C6825" s="146">
        <f t="shared" si="959"/>
        <v>0</v>
      </c>
      <c r="D6825" s="146">
        <f t="shared" si="960"/>
        <v>1</v>
      </c>
      <c r="E6825" s="146">
        <f t="shared" si="961"/>
        <v>1900</v>
      </c>
      <c r="F6825" s="137"/>
      <c r="G6825" s="287"/>
      <c r="H6825" s="137"/>
      <c r="I6825" s="134"/>
      <c r="J6825" s="204"/>
      <c r="K6825" s="133"/>
      <c r="L6825" s="134"/>
      <c r="M6825" s="133"/>
      <c r="N6825" s="134"/>
      <c r="O6825" s="134"/>
      <c r="P6825" s="166"/>
      <c r="Q6825" s="164"/>
      <c r="R6825" s="165"/>
      <c r="S6825" s="138"/>
      <c r="T6825" s="138"/>
      <c r="U6825" s="138"/>
      <c r="V6825" s="138"/>
      <c r="W6825" s="166"/>
      <c r="X6825" s="135"/>
      <c r="Y6825" s="418">
        <f t="shared" si="962"/>
        <v>0</v>
      </c>
      <c r="Z6825" s="291">
        <f t="shared" si="963"/>
        <v>0</v>
      </c>
      <c r="AA6825" s="163"/>
      <c r="AB6825" s="177" t="str">
        <f t="shared" si="964"/>
        <v/>
      </c>
      <c r="AC6825" s="283" t="str">
        <f t="shared" si="965"/>
        <v/>
      </c>
      <c r="AD6825" s="283" t="str">
        <f t="shared" si="966"/>
        <v/>
      </c>
      <c r="AE6825" s="163"/>
      <c r="AF6825" s="162"/>
    </row>
    <row r="6826" spans="1:32">
      <c r="A6826" s="134">
        <v>6817</v>
      </c>
      <c r="B6826" s="136"/>
      <c r="C6826" s="146">
        <f t="shared" si="959"/>
        <v>0</v>
      </c>
      <c r="D6826" s="146">
        <f t="shared" si="960"/>
        <v>1</v>
      </c>
      <c r="E6826" s="146">
        <f t="shared" si="961"/>
        <v>1900</v>
      </c>
      <c r="F6826" s="137"/>
      <c r="G6826" s="287"/>
      <c r="H6826" s="137"/>
      <c r="I6826" s="134"/>
      <c r="J6826" s="204"/>
      <c r="K6826" s="133"/>
      <c r="L6826" s="134"/>
      <c r="M6826" s="133"/>
      <c r="N6826" s="134"/>
      <c r="O6826" s="134"/>
      <c r="P6826" s="166"/>
      <c r="Q6826" s="164"/>
      <c r="R6826" s="165"/>
      <c r="S6826" s="138"/>
      <c r="T6826" s="138"/>
      <c r="U6826" s="138"/>
      <c r="V6826" s="138"/>
      <c r="W6826" s="166"/>
      <c r="X6826" s="135"/>
      <c r="Y6826" s="418">
        <f t="shared" si="962"/>
        <v>0</v>
      </c>
      <c r="Z6826" s="291">
        <f t="shared" si="963"/>
        <v>0</v>
      </c>
      <c r="AA6826" s="163"/>
      <c r="AB6826" s="177" t="str">
        <f t="shared" si="964"/>
        <v/>
      </c>
      <c r="AC6826" s="283" t="str">
        <f t="shared" si="965"/>
        <v/>
      </c>
      <c r="AD6826" s="283" t="str">
        <f t="shared" si="966"/>
        <v/>
      </c>
      <c r="AE6826" s="163"/>
      <c r="AF6826" s="162"/>
    </row>
    <row r="6827" spans="1:32">
      <c r="A6827" s="134">
        <v>6818</v>
      </c>
      <c r="B6827" s="136"/>
      <c r="C6827" s="146">
        <f t="shared" si="959"/>
        <v>0</v>
      </c>
      <c r="D6827" s="146">
        <f t="shared" si="960"/>
        <v>1</v>
      </c>
      <c r="E6827" s="146">
        <f t="shared" si="961"/>
        <v>1900</v>
      </c>
      <c r="F6827" s="137"/>
      <c r="G6827" s="287"/>
      <c r="H6827" s="137"/>
      <c r="I6827" s="134"/>
      <c r="J6827" s="204"/>
      <c r="K6827" s="133"/>
      <c r="L6827" s="134"/>
      <c r="M6827" s="133"/>
      <c r="N6827" s="134"/>
      <c r="O6827" s="134"/>
      <c r="P6827" s="166"/>
      <c r="Q6827" s="164"/>
      <c r="R6827" s="165"/>
      <c r="S6827" s="138"/>
      <c r="T6827" s="138"/>
      <c r="U6827" s="138"/>
      <c r="V6827" s="138"/>
      <c r="W6827" s="166"/>
      <c r="X6827" s="135"/>
      <c r="Y6827" s="418">
        <f t="shared" si="962"/>
        <v>0</v>
      </c>
      <c r="Z6827" s="291">
        <f t="shared" si="963"/>
        <v>0</v>
      </c>
      <c r="AA6827" s="163"/>
      <c r="AB6827" s="177" t="str">
        <f t="shared" si="964"/>
        <v/>
      </c>
      <c r="AC6827" s="283" t="str">
        <f t="shared" si="965"/>
        <v/>
      </c>
      <c r="AD6827" s="283" t="str">
        <f t="shared" si="966"/>
        <v/>
      </c>
      <c r="AE6827" s="163"/>
      <c r="AF6827" s="162"/>
    </row>
    <row r="6828" spans="1:32">
      <c r="A6828" s="134">
        <v>6819</v>
      </c>
      <c r="B6828" s="136"/>
      <c r="C6828" s="146">
        <f t="shared" si="959"/>
        <v>0</v>
      </c>
      <c r="D6828" s="146">
        <f t="shared" si="960"/>
        <v>1</v>
      </c>
      <c r="E6828" s="146">
        <f t="shared" si="961"/>
        <v>1900</v>
      </c>
      <c r="F6828" s="137"/>
      <c r="G6828" s="287"/>
      <c r="H6828" s="137"/>
      <c r="I6828" s="134"/>
      <c r="J6828" s="204"/>
      <c r="K6828" s="133"/>
      <c r="L6828" s="134"/>
      <c r="M6828" s="133"/>
      <c r="N6828" s="134"/>
      <c r="O6828" s="134"/>
      <c r="P6828" s="166"/>
      <c r="Q6828" s="164"/>
      <c r="R6828" s="165"/>
      <c r="S6828" s="138"/>
      <c r="T6828" s="138"/>
      <c r="U6828" s="138"/>
      <c r="V6828" s="138"/>
      <c r="W6828" s="166"/>
      <c r="X6828" s="135"/>
      <c r="Y6828" s="418">
        <f t="shared" si="962"/>
        <v>0</v>
      </c>
      <c r="Z6828" s="291">
        <f t="shared" si="963"/>
        <v>0</v>
      </c>
      <c r="AA6828" s="163"/>
      <c r="AB6828" s="177" t="str">
        <f t="shared" si="964"/>
        <v/>
      </c>
      <c r="AC6828" s="283" t="str">
        <f t="shared" si="965"/>
        <v/>
      </c>
      <c r="AD6828" s="283" t="str">
        <f t="shared" si="966"/>
        <v/>
      </c>
      <c r="AE6828" s="163"/>
      <c r="AF6828" s="162"/>
    </row>
    <row r="6829" spans="1:32">
      <c r="A6829" s="134">
        <v>6820</v>
      </c>
      <c r="B6829" s="136"/>
      <c r="C6829" s="146">
        <f t="shared" si="959"/>
        <v>0</v>
      </c>
      <c r="D6829" s="146">
        <f t="shared" si="960"/>
        <v>1</v>
      </c>
      <c r="E6829" s="146">
        <f t="shared" si="961"/>
        <v>1900</v>
      </c>
      <c r="F6829" s="137"/>
      <c r="G6829" s="287"/>
      <c r="H6829" s="137"/>
      <c r="I6829" s="134"/>
      <c r="J6829" s="204"/>
      <c r="K6829" s="133"/>
      <c r="L6829" s="134"/>
      <c r="M6829" s="133"/>
      <c r="N6829" s="134"/>
      <c r="O6829" s="134"/>
      <c r="P6829" s="166"/>
      <c r="Q6829" s="164"/>
      <c r="R6829" s="165"/>
      <c r="S6829" s="138"/>
      <c r="T6829" s="138"/>
      <c r="U6829" s="138"/>
      <c r="V6829" s="138"/>
      <c r="W6829" s="166"/>
      <c r="X6829" s="135"/>
      <c r="Y6829" s="418">
        <f t="shared" si="962"/>
        <v>0</v>
      </c>
      <c r="Z6829" s="291">
        <f t="shared" si="963"/>
        <v>0</v>
      </c>
      <c r="AA6829" s="163"/>
      <c r="AB6829" s="177" t="str">
        <f t="shared" si="964"/>
        <v/>
      </c>
      <c r="AC6829" s="283" t="str">
        <f t="shared" si="965"/>
        <v/>
      </c>
      <c r="AD6829" s="283" t="str">
        <f t="shared" si="966"/>
        <v/>
      </c>
      <c r="AE6829" s="163"/>
      <c r="AF6829" s="162"/>
    </row>
    <row r="6830" spans="1:32">
      <c r="A6830" s="134">
        <v>6821</v>
      </c>
      <c r="B6830" s="136"/>
      <c r="C6830" s="146">
        <f t="shared" si="959"/>
        <v>0</v>
      </c>
      <c r="D6830" s="146">
        <f t="shared" si="960"/>
        <v>1</v>
      </c>
      <c r="E6830" s="146">
        <f t="shared" si="961"/>
        <v>1900</v>
      </c>
      <c r="F6830" s="137"/>
      <c r="G6830" s="287"/>
      <c r="H6830" s="137"/>
      <c r="I6830" s="134"/>
      <c r="J6830" s="204"/>
      <c r="K6830" s="133"/>
      <c r="L6830" s="134"/>
      <c r="M6830" s="133"/>
      <c r="N6830" s="134"/>
      <c r="O6830" s="134"/>
      <c r="P6830" s="166"/>
      <c r="Q6830" s="164"/>
      <c r="R6830" s="165"/>
      <c r="S6830" s="138"/>
      <c r="T6830" s="138"/>
      <c r="U6830" s="138"/>
      <c r="V6830" s="138"/>
      <c r="W6830" s="166"/>
      <c r="X6830" s="135"/>
      <c r="Y6830" s="418">
        <f t="shared" si="962"/>
        <v>0</v>
      </c>
      <c r="Z6830" s="291">
        <f t="shared" si="963"/>
        <v>0</v>
      </c>
      <c r="AA6830" s="163"/>
      <c r="AB6830" s="177" t="str">
        <f t="shared" si="964"/>
        <v/>
      </c>
      <c r="AC6830" s="283" t="str">
        <f t="shared" si="965"/>
        <v/>
      </c>
      <c r="AD6830" s="283" t="str">
        <f t="shared" si="966"/>
        <v/>
      </c>
      <c r="AE6830" s="163"/>
      <c r="AF6830" s="162"/>
    </row>
    <row r="6831" spans="1:32">
      <c r="A6831" s="134">
        <v>6822</v>
      </c>
      <c r="B6831" s="136"/>
      <c r="C6831" s="146">
        <f t="shared" si="959"/>
        <v>0</v>
      </c>
      <c r="D6831" s="146">
        <f t="shared" si="960"/>
        <v>1</v>
      </c>
      <c r="E6831" s="146">
        <f t="shared" si="961"/>
        <v>1900</v>
      </c>
      <c r="F6831" s="137"/>
      <c r="G6831" s="287"/>
      <c r="H6831" s="137"/>
      <c r="I6831" s="134"/>
      <c r="J6831" s="204"/>
      <c r="K6831" s="133"/>
      <c r="L6831" s="134"/>
      <c r="M6831" s="133"/>
      <c r="N6831" s="134"/>
      <c r="O6831" s="134"/>
      <c r="P6831" s="166"/>
      <c r="Q6831" s="164"/>
      <c r="R6831" s="165"/>
      <c r="S6831" s="138"/>
      <c r="T6831" s="138"/>
      <c r="U6831" s="138"/>
      <c r="V6831" s="138"/>
      <c r="W6831" s="166"/>
      <c r="X6831" s="135"/>
      <c r="Y6831" s="418">
        <f t="shared" si="962"/>
        <v>0</v>
      </c>
      <c r="Z6831" s="291">
        <f t="shared" si="963"/>
        <v>0</v>
      </c>
      <c r="AA6831" s="163"/>
      <c r="AB6831" s="177" t="str">
        <f t="shared" si="964"/>
        <v/>
      </c>
      <c r="AC6831" s="283" t="str">
        <f t="shared" si="965"/>
        <v/>
      </c>
      <c r="AD6831" s="283" t="str">
        <f t="shared" si="966"/>
        <v/>
      </c>
      <c r="AE6831" s="163"/>
      <c r="AF6831" s="162"/>
    </row>
    <row r="6832" spans="1:32">
      <c r="A6832" s="134">
        <v>6823</v>
      </c>
      <c r="B6832" s="136"/>
      <c r="C6832" s="146">
        <f t="shared" si="959"/>
        <v>0</v>
      </c>
      <c r="D6832" s="146">
        <f t="shared" si="960"/>
        <v>1</v>
      </c>
      <c r="E6832" s="146">
        <f t="shared" si="961"/>
        <v>1900</v>
      </c>
      <c r="F6832" s="137"/>
      <c r="G6832" s="287"/>
      <c r="H6832" s="137"/>
      <c r="I6832" s="134"/>
      <c r="J6832" s="204"/>
      <c r="K6832" s="133"/>
      <c r="L6832" s="134"/>
      <c r="M6832" s="133"/>
      <c r="N6832" s="134"/>
      <c r="O6832" s="134"/>
      <c r="P6832" s="166"/>
      <c r="Q6832" s="164"/>
      <c r="R6832" s="165"/>
      <c r="S6832" s="138"/>
      <c r="T6832" s="138"/>
      <c r="U6832" s="138"/>
      <c r="V6832" s="138"/>
      <c r="W6832" s="166"/>
      <c r="X6832" s="135"/>
      <c r="Y6832" s="418">
        <f t="shared" si="962"/>
        <v>0</v>
      </c>
      <c r="Z6832" s="291">
        <f t="shared" si="963"/>
        <v>0</v>
      </c>
      <c r="AA6832" s="163"/>
      <c r="AB6832" s="177" t="str">
        <f t="shared" si="964"/>
        <v/>
      </c>
      <c r="AC6832" s="283" t="str">
        <f t="shared" si="965"/>
        <v/>
      </c>
      <c r="AD6832" s="283" t="str">
        <f t="shared" si="966"/>
        <v/>
      </c>
      <c r="AE6832" s="163"/>
      <c r="AF6832" s="162"/>
    </row>
    <row r="6833" spans="1:32">
      <c r="A6833" s="134">
        <v>6824</v>
      </c>
      <c r="B6833" s="136"/>
      <c r="C6833" s="146">
        <f t="shared" si="959"/>
        <v>0</v>
      </c>
      <c r="D6833" s="146">
        <f t="shared" si="960"/>
        <v>1</v>
      </c>
      <c r="E6833" s="146">
        <f t="shared" si="961"/>
        <v>1900</v>
      </c>
      <c r="F6833" s="137"/>
      <c r="G6833" s="287"/>
      <c r="H6833" s="137"/>
      <c r="I6833" s="134"/>
      <c r="J6833" s="204"/>
      <c r="K6833" s="133"/>
      <c r="L6833" s="134"/>
      <c r="M6833" s="133"/>
      <c r="N6833" s="134"/>
      <c r="O6833" s="134"/>
      <c r="P6833" s="166"/>
      <c r="Q6833" s="164"/>
      <c r="R6833" s="165"/>
      <c r="S6833" s="138"/>
      <c r="T6833" s="138"/>
      <c r="U6833" s="138"/>
      <c r="V6833" s="138"/>
      <c r="W6833" s="166"/>
      <c r="X6833" s="135"/>
      <c r="Y6833" s="418">
        <f t="shared" si="962"/>
        <v>0</v>
      </c>
      <c r="Z6833" s="291">
        <f t="shared" si="963"/>
        <v>0</v>
      </c>
      <c r="AA6833" s="163"/>
      <c r="AB6833" s="177" t="str">
        <f t="shared" si="964"/>
        <v/>
      </c>
      <c r="AC6833" s="283" t="str">
        <f t="shared" si="965"/>
        <v/>
      </c>
      <c r="AD6833" s="283" t="str">
        <f t="shared" si="966"/>
        <v/>
      </c>
      <c r="AE6833" s="163"/>
      <c r="AF6833" s="162"/>
    </row>
    <row r="6834" spans="1:32">
      <c r="A6834" s="134">
        <v>6825</v>
      </c>
      <c r="B6834" s="136"/>
      <c r="C6834" s="146">
        <f t="shared" si="959"/>
        <v>0</v>
      </c>
      <c r="D6834" s="146">
        <f t="shared" si="960"/>
        <v>1</v>
      </c>
      <c r="E6834" s="146">
        <f t="shared" si="961"/>
        <v>1900</v>
      </c>
      <c r="F6834" s="137"/>
      <c r="G6834" s="287"/>
      <c r="H6834" s="137"/>
      <c r="I6834" s="134"/>
      <c r="J6834" s="204"/>
      <c r="K6834" s="133"/>
      <c r="L6834" s="134"/>
      <c r="M6834" s="133"/>
      <c r="N6834" s="134"/>
      <c r="O6834" s="134"/>
      <c r="P6834" s="166"/>
      <c r="Q6834" s="164"/>
      <c r="R6834" s="165"/>
      <c r="S6834" s="138"/>
      <c r="T6834" s="138"/>
      <c r="U6834" s="138"/>
      <c r="V6834" s="138"/>
      <c r="W6834" s="166"/>
      <c r="X6834" s="135"/>
      <c r="Y6834" s="418">
        <f t="shared" si="962"/>
        <v>0</v>
      </c>
      <c r="Z6834" s="291">
        <f t="shared" si="963"/>
        <v>0</v>
      </c>
      <c r="AA6834" s="163"/>
      <c r="AB6834" s="177" t="str">
        <f t="shared" si="964"/>
        <v/>
      </c>
      <c r="AC6834" s="283" t="str">
        <f t="shared" si="965"/>
        <v/>
      </c>
      <c r="AD6834" s="283" t="str">
        <f t="shared" si="966"/>
        <v/>
      </c>
      <c r="AE6834" s="163"/>
      <c r="AF6834" s="162"/>
    </row>
    <row r="6835" spans="1:32">
      <c r="A6835" s="134">
        <v>6826</v>
      </c>
      <c r="B6835" s="136"/>
      <c r="C6835" s="146">
        <f t="shared" si="959"/>
        <v>0</v>
      </c>
      <c r="D6835" s="146">
        <f t="shared" si="960"/>
        <v>1</v>
      </c>
      <c r="E6835" s="146">
        <f t="shared" si="961"/>
        <v>1900</v>
      </c>
      <c r="F6835" s="137"/>
      <c r="G6835" s="287"/>
      <c r="H6835" s="137"/>
      <c r="I6835" s="134"/>
      <c r="J6835" s="204"/>
      <c r="K6835" s="133"/>
      <c r="L6835" s="134"/>
      <c r="M6835" s="133"/>
      <c r="N6835" s="134"/>
      <c r="O6835" s="134"/>
      <c r="P6835" s="166"/>
      <c r="Q6835" s="164"/>
      <c r="R6835" s="165"/>
      <c r="S6835" s="138"/>
      <c r="T6835" s="138"/>
      <c r="U6835" s="138"/>
      <c r="V6835" s="138"/>
      <c r="W6835" s="166"/>
      <c r="X6835" s="135"/>
      <c r="Y6835" s="418">
        <f t="shared" si="962"/>
        <v>0</v>
      </c>
      <c r="Z6835" s="291">
        <f t="shared" si="963"/>
        <v>0</v>
      </c>
      <c r="AA6835" s="163"/>
      <c r="AB6835" s="177" t="str">
        <f t="shared" si="964"/>
        <v/>
      </c>
      <c r="AC6835" s="283" t="str">
        <f t="shared" si="965"/>
        <v/>
      </c>
      <c r="AD6835" s="283" t="str">
        <f t="shared" si="966"/>
        <v/>
      </c>
      <c r="AE6835" s="163"/>
      <c r="AF6835" s="162"/>
    </row>
    <row r="6836" spans="1:32">
      <c r="A6836" s="134">
        <v>6827</v>
      </c>
      <c r="B6836" s="136"/>
      <c r="C6836" s="146">
        <f t="shared" si="959"/>
        <v>0</v>
      </c>
      <c r="D6836" s="146">
        <f t="shared" si="960"/>
        <v>1</v>
      </c>
      <c r="E6836" s="146">
        <f t="shared" si="961"/>
        <v>1900</v>
      </c>
      <c r="F6836" s="137"/>
      <c r="G6836" s="287"/>
      <c r="H6836" s="137"/>
      <c r="I6836" s="134"/>
      <c r="J6836" s="204"/>
      <c r="K6836" s="133"/>
      <c r="L6836" s="134"/>
      <c r="M6836" s="133"/>
      <c r="N6836" s="134"/>
      <c r="O6836" s="134"/>
      <c r="P6836" s="166"/>
      <c r="Q6836" s="164"/>
      <c r="R6836" s="165"/>
      <c r="S6836" s="138"/>
      <c r="T6836" s="138"/>
      <c r="U6836" s="138"/>
      <c r="V6836" s="138"/>
      <c r="W6836" s="166"/>
      <c r="X6836" s="135"/>
      <c r="Y6836" s="418">
        <f t="shared" si="962"/>
        <v>0</v>
      </c>
      <c r="Z6836" s="291">
        <f t="shared" si="963"/>
        <v>0</v>
      </c>
      <c r="AA6836" s="163"/>
      <c r="AB6836" s="177" t="str">
        <f t="shared" si="964"/>
        <v/>
      </c>
      <c r="AC6836" s="283" t="str">
        <f t="shared" si="965"/>
        <v/>
      </c>
      <c r="AD6836" s="283" t="str">
        <f t="shared" si="966"/>
        <v/>
      </c>
      <c r="AE6836" s="163"/>
      <c r="AF6836" s="162"/>
    </row>
    <row r="6837" spans="1:32">
      <c r="A6837" s="134">
        <v>6828</v>
      </c>
      <c r="B6837" s="136"/>
      <c r="C6837" s="146">
        <f t="shared" si="959"/>
        <v>0</v>
      </c>
      <c r="D6837" s="146">
        <f t="shared" si="960"/>
        <v>1</v>
      </c>
      <c r="E6837" s="146">
        <f t="shared" si="961"/>
        <v>1900</v>
      </c>
      <c r="F6837" s="137"/>
      <c r="G6837" s="287"/>
      <c r="H6837" s="137"/>
      <c r="I6837" s="134"/>
      <c r="J6837" s="204"/>
      <c r="K6837" s="133"/>
      <c r="L6837" s="134"/>
      <c r="M6837" s="133"/>
      <c r="N6837" s="134"/>
      <c r="O6837" s="134"/>
      <c r="P6837" s="166"/>
      <c r="Q6837" s="164"/>
      <c r="R6837" s="165"/>
      <c r="S6837" s="138"/>
      <c r="T6837" s="138"/>
      <c r="U6837" s="138"/>
      <c r="V6837" s="138"/>
      <c r="W6837" s="166"/>
      <c r="X6837" s="135"/>
      <c r="Y6837" s="418">
        <f t="shared" si="962"/>
        <v>0</v>
      </c>
      <c r="Z6837" s="291">
        <f t="shared" si="963"/>
        <v>0</v>
      </c>
      <c r="AA6837" s="163"/>
      <c r="AB6837" s="177" t="str">
        <f t="shared" si="964"/>
        <v/>
      </c>
      <c r="AC6837" s="283" t="str">
        <f t="shared" si="965"/>
        <v/>
      </c>
      <c r="AD6837" s="283" t="str">
        <f t="shared" si="966"/>
        <v/>
      </c>
      <c r="AE6837" s="163"/>
      <c r="AF6837" s="162"/>
    </row>
    <row r="6838" spans="1:32">
      <c r="A6838" s="134">
        <v>6829</v>
      </c>
      <c r="B6838" s="136"/>
      <c r="C6838" s="146">
        <f t="shared" si="959"/>
        <v>0</v>
      </c>
      <c r="D6838" s="146">
        <f t="shared" si="960"/>
        <v>1</v>
      </c>
      <c r="E6838" s="146">
        <f t="shared" si="961"/>
        <v>1900</v>
      </c>
      <c r="F6838" s="137"/>
      <c r="G6838" s="287"/>
      <c r="H6838" s="137"/>
      <c r="I6838" s="134"/>
      <c r="J6838" s="204"/>
      <c r="K6838" s="133"/>
      <c r="L6838" s="134"/>
      <c r="M6838" s="133"/>
      <c r="N6838" s="134"/>
      <c r="O6838" s="134"/>
      <c r="P6838" s="166"/>
      <c r="Q6838" s="164"/>
      <c r="R6838" s="165"/>
      <c r="S6838" s="138"/>
      <c r="T6838" s="138"/>
      <c r="U6838" s="138"/>
      <c r="V6838" s="138"/>
      <c r="W6838" s="166"/>
      <c r="X6838" s="135"/>
      <c r="Y6838" s="418">
        <f t="shared" si="962"/>
        <v>0</v>
      </c>
      <c r="Z6838" s="291">
        <f t="shared" si="963"/>
        <v>0</v>
      </c>
      <c r="AA6838" s="163"/>
      <c r="AB6838" s="177" t="str">
        <f t="shared" si="964"/>
        <v/>
      </c>
      <c r="AC6838" s="283" t="str">
        <f t="shared" si="965"/>
        <v/>
      </c>
      <c r="AD6838" s="283" t="str">
        <f t="shared" si="966"/>
        <v/>
      </c>
      <c r="AE6838" s="163"/>
      <c r="AF6838" s="162"/>
    </row>
    <row r="6839" spans="1:32">
      <c r="A6839" s="134">
        <v>6830</v>
      </c>
      <c r="B6839" s="136"/>
      <c r="C6839" s="146">
        <f t="shared" si="959"/>
        <v>0</v>
      </c>
      <c r="D6839" s="146">
        <f t="shared" si="960"/>
        <v>1</v>
      </c>
      <c r="E6839" s="146">
        <f t="shared" si="961"/>
        <v>1900</v>
      </c>
      <c r="F6839" s="137"/>
      <c r="G6839" s="287"/>
      <c r="H6839" s="137"/>
      <c r="I6839" s="134"/>
      <c r="J6839" s="204"/>
      <c r="K6839" s="133"/>
      <c r="L6839" s="134"/>
      <c r="M6839" s="133"/>
      <c r="N6839" s="134"/>
      <c r="O6839" s="134"/>
      <c r="P6839" s="166"/>
      <c r="Q6839" s="164"/>
      <c r="R6839" s="165"/>
      <c r="S6839" s="138"/>
      <c r="T6839" s="138"/>
      <c r="U6839" s="138"/>
      <c r="V6839" s="138"/>
      <c r="W6839" s="166"/>
      <c r="X6839" s="135"/>
      <c r="Y6839" s="418">
        <f t="shared" si="962"/>
        <v>0</v>
      </c>
      <c r="Z6839" s="291">
        <f t="shared" si="963"/>
        <v>0</v>
      </c>
      <c r="AA6839" s="163"/>
      <c r="AB6839" s="177" t="str">
        <f t="shared" si="964"/>
        <v/>
      </c>
      <c r="AC6839" s="283" t="str">
        <f t="shared" si="965"/>
        <v/>
      </c>
      <c r="AD6839" s="283" t="str">
        <f t="shared" si="966"/>
        <v/>
      </c>
      <c r="AE6839" s="163"/>
      <c r="AF6839" s="162"/>
    </row>
    <row r="6840" spans="1:32">
      <c r="A6840" s="134">
        <v>6831</v>
      </c>
      <c r="B6840" s="136"/>
      <c r="C6840" s="146">
        <f t="shared" si="959"/>
        <v>0</v>
      </c>
      <c r="D6840" s="146">
        <f t="shared" si="960"/>
        <v>1</v>
      </c>
      <c r="E6840" s="146">
        <f t="shared" si="961"/>
        <v>1900</v>
      </c>
      <c r="F6840" s="137"/>
      <c r="G6840" s="287"/>
      <c r="H6840" s="137"/>
      <c r="I6840" s="134"/>
      <c r="J6840" s="204"/>
      <c r="K6840" s="133"/>
      <c r="L6840" s="134"/>
      <c r="M6840" s="133"/>
      <c r="N6840" s="134"/>
      <c r="O6840" s="134"/>
      <c r="P6840" s="166"/>
      <c r="Q6840" s="164"/>
      <c r="R6840" s="165"/>
      <c r="S6840" s="138"/>
      <c r="T6840" s="138"/>
      <c r="U6840" s="138"/>
      <c r="V6840" s="138"/>
      <c r="W6840" s="166"/>
      <c r="X6840" s="135"/>
      <c r="Y6840" s="418">
        <f t="shared" si="962"/>
        <v>0</v>
      </c>
      <c r="Z6840" s="291">
        <f t="shared" si="963"/>
        <v>0</v>
      </c>
      <c r="AA6840" s="163"/>
      <c r="AB6840" s="177" t="str">
        <f t="shared" si="964"/>
        <v/>
      </c>
      <c r="AC6840" s="283" t="str">
        <f t="shared" si="965"/>
        <v/>
      </c>
      <c r="AD6840" s="283" t="str">
        <f t="shared" si="966"/>
        <v/>
      </c>
      <c r="AE6840" s="163"/>
      <c r="AF6840" s="162"/>
    </row>
    <row r="6841" spans="1:32">
      <c r="A6841" s="134">
        <v>6832</v>
      </c>
      <c r="B6841" s="136"/>
      <c r="C6841" s="146">
        <f t="shared" si="959"/>
        <v>0</v>
      </c>
      <c r="D6841" s="146">
        <f t="shared" si="960"/>
        <v>1</v>
      </c>
      <c r="E6841" s="146">
        <f t="shared" si="961"/>
        <v>1900</v>
      </c>
      <c r="F6841" s="137"/>
      <c r="G6841" s="287"/>
      <c r="H6841" s="137"/>
      <c r="I6841" s="134"/>
      <c r="J6841" s="204"/>
      <c r="K6841" s="133"/>
      <c r="L6841" s="134"/>
      <c r="M6841" s="133"/>
      <c r="N6841" s="134"/>
      <c r="O6841" s="134"/>
      <c r="P6841" s="166"/>
      <c r="Q6841" s="164"/>
      <c r="R6841" s="165"/>
      <c r="S6841" s="138"/>
      <c r="T6841" s="138"/>
      <c r="U6841" s="138"/>
      <c r="V6841" s="138"/>
      <c r="W6841" s="166"/>
      <c r="X6841" s="135"/>
      <c r="Y6841" s="418">
        <f t="shared" si="962"/>
        <v>0</v>
      </c>
      <c r="Z6841" s="291">
        <f t="shared" si="963"/>
        <v>0</v>
      </c>
      <c r="AA6841" s="163"/>
      <c r="AB6841" s="177" t="str">
        <f t="shared" si="964"/>
        <v/>
      </c>
      <c r="AC6841" s="283" t="str">
        <f t="shared" si="965"/>
        <v/>
      </c>
      <c r="AD6841" s="283" t="str">
        <f t="shared" si="966"/>
        <v/>
      </c>
      <c r="AE6841" s="163"/>
      <c r="AF6841" s="162"/>
    </row>
    <row r="6842" spans="1:32">
      <c r="A6842" s="134">
        <v>6833</v>
      </c>
      <c r="B6842" s="136"/>
      <c r="C6842" s="146">
        <f t="shared" si="959"/>
        <v>0</v>
      </c>
      <c r="D6842" s="146">
        <f t="shared" si="960"/>
        <v>1</v>
      </c>
      <c r="E6842" s="146">
        <f t="shared" si="961"/>
        <v>1900</v>
      </c>
      <c r="F6842" s="137"/>
      <c r="G6842" s="287"/>
      <c r="H6842" s="137"/>
      <c r="I6842" s="134"/>
      <c r="J6842" s="204"/>
      <c r="K6842" s="133"/>
      <c r="L6842" s="134"/>
      <c r="M6842" s="133"/>
      <c r="N6842" s="134"/>
      <c r="O6842" s="134"/>
      <c r="P6842" s="166"/>
      <c r="Q6842" s="164"/>
      <c r="R6842" s="165"/>
      <c r="S6842" s="138"/>
      <c r="T6842" s="138"/>
      <c r="U6842" s="138"/>
      <c r="V6842" s="138"/>
      <c r="W6842" s="166"/>
      <c r="X6842" s="135"/>
      <c r="Y6842" s="418">
        <f t="shared" si="962"/>
        <v>0</v>
      </c>
      <c r="Z6842" s="291">
        <f t="shared" si="963"/>
        <v>0</v>
      </c>
      <c r="AA6842" s="163"/>
      <c r="AB6842" s="177" t="str">
        <f t="shared" si="964"/>
        <v/>
      </c>
      <c r="AC6842" s="283" t="str">
        <f t="shared" si="965"/>
        <v/>
      </c>
      <c r="AD6842" s="283" t="str">
        <f t="shared" si="966"/>
        <v/>
      </c>
      <c r="AE6842" s="163"/>
      <c r="AF6842" s="162"/>
    </row>
    <row r="6843" spans="1:32">
      <c r="A6843" s="134">
        <v>6834</v>
      </c>
      <c r="B6843" s="136"/>
      <c r="C6843" s="146">
        <f t="shared" si="959"/>
        <v>0</v>
      </c>
      <c r="D6843" s="146">
        <f t="shared" si="960"/>
        <v>1</v>
      </c>
      <c r="E6843" s="146">
        <f t="shared" si="961"/>
        <v>1900</v>
      </c>
      <c r="F6843" s="137"/>
      <c r="G6843" s="287"/>
      <c r="H6843" s="137"/>
      <c r="I6843" s="134"/>
      <c r="J6843" s="204"/>
      <c r="K6843" s="133"/>
      <c r="L6843" s="134"/>
      <c r="M6843" s="133"/>
      <c r="N6843" s="134"/>
      <c r="O6843" s="134"/>
      <c r="P6843" s="166"/>
      <c r="Q6843" s="164"/>
      <c r="R6843" s="165"/>
      <c r="S6843" s="138"/>
      <c r="T6843" s="138"/>
      <c r="U6843" s="138"/>
      <c r="V6843" s="138"/>
      <c r="W6843" s="166"/>
      <c r="X6843" s="135"/>
      <c r="Y6843" s="418">
        <f t="shared" si="962"/>
        <v>0</v>
      </c>
      <c r="Z6843" s="291">
        <f t="shared" si="963"/>
        <v>0</v>
      </c>
      <c r="AA6843" s="163"/>
      <c r="AB6843" s="177" t="str">
        <f t="shared" si="964"/>
        <v/>
      </c>
      <c r="AC6843" s="283" t="str">
        <f t="shared" si="965"/>
        <v/>
      </c>
      <c r="AD6843" s="283" t="str">
        <f t="shared" si="966"/>
        <v/>
      </c>
      <c r="AE6843" s="163"/>
      <c r="AF6843" s="162"/>
    </row>
    <row r="6844" spans="1:32">
      <c r="A6844" s="134">
        <v>6835</v>
      </c>
      <c r="B6844" s="136"/>
      <c r="C6844" s="146">
        <f t="shared" si="959"/>
        <v>0</v>
      </c>
      <c r="D6844" s="146">
        <f t="shared" si="960"/>
        <v>1</v>
      </c>
      <c r="E6844" s="146">
        <f t="shared" si="961"/>
        <v>1900</v>
      </c>
      <c r="F6844" s="137"/>
      <c r="G6844" s="287"/>
      <c r="H6844" s="137"/>
      <c r="I6844" s="134"/>
      <c r="J6844" s="204"/>
      <c r="K6844" s="133"/>
      <c r="L6844" s="134"/>
      <c r="M6844" s="133"/>
      <c r="N6844" s="134"/>
      <c r="O6844" s="134"/>
      <c r="P6844" s="166"/>
      <c r="Q6844" s="164"/>
      <c r="R6844" s="165"/>
      <c r="S6844" s="138"/>
      <c r="T6844" s="138"/>
      <c r="U6844" s="138"/>
      <c r="V6844" s="138"/>
      <c r="W6844" s="166"/>
      <c r="X6844" s="135"/>
      <c r="Y6844" s="418">
        <f t="shared" si="962"/>
        <v>0</v>
      </c>
      <c r="Z6844" s="291">
        <f t="shared" si="963"/>
        <v>0</v>
      </c>
      <c r="AA6844" s="163"/>
      <c r="AB6844" s="177" t="str">
        <f t="shared" si="964"/>
        <v/>
      </c>
      <c r="AC6844" s="283" t="str">
        <f t="shared" si="965"/>
        <v/>
      </c>
      <c r="AD6844" s="283" t="str">
        <f t="shared" si="966"/>
        <v/>
      </c>
      <c r="AE6844" s="163"/>
      <c r="AF6844" s="162"/>
    </row>
    <row r="6845" spans="1:32">
      <c r="A6845" s="134">
        <v>6836</v>
      </c>
      <c r="B6845" s="136"/>
      <c r="C6845" s="146">
        <f t="shared" si="959"/>
        <v>0</v>
      </c>
      <c r="D6845" s="146">
        <f t="shared" si="960"/>
        <v>1</v>
      </c>
      <c r="E6845" s="146">
        <f t="shared" si="961"/>
        <v>1900</v>
      </c>
      <c r="F6845" s="137"/>
      <c r="G6845" s="287"/>
      <c r="H6845" s="137"/>
      <c r="I6845" s="134"/>
      <c r="J6845" s="204"/>
      <c r="K6845" s="133"/>
      <c r="L6845" s="134"/>
      <c r="M6845" s="133"/>
      <c r="N6845" s="134"/>
      <c r="O6845" s="134"/>
      <c r="P6845" s="166"/>
      <c r="Q6845" s="164"/>
      <c r="R6845" s="165"/>
      <c r="S6845" s="138"/>
      <c r="T6845" s="138"/>
      <c r="U6845" s="138"/>
      <c r="V6845" s="138"/>
      <c r="W6845" s="166"/>
      <c r="X6845" s="135"/>
      <c r="Y6845" s="418">
        <f t="shared" si="962"/>
        <v>0</v>
      </c>
      <c r="Z6845" s="291">
        <f t="shared" si="963"/>
        <v>0</v>
      </c>
      <c r="AA6845" s="163"/>
      <c r="AB6845" s="177" t="str">
        <f t="shared" si="964"/>
        <v/>
      </c>
      <c r="AC6845" s="283" t="str">
        <f t="shared" si="965"/>
        <v/>
      </c>
      <c r="AD6845" s="283" t="str">
        <f t="shared" si="966"/>
        <v/>
      </c>
      <c r="AE6845" s="163"/>
      <c r="AF6845" s="162"/>
    </row>
    <row r="6846" spans="1:32">
      <c r="A6846" s="134">
        <v>6837</v>
      </c>
      <c r="B6846" s="136"/>
      <c r="C6846" s="146">
        <f t="shared" si="959"/>
        <v>0</v>
      </c>
      <c r="D6846" s="146">
        <f t="shared" si="960"/>
        <v>1</v>
      </c>
      <c r="E6846" s="146">
        <f t="shared" si="961"/>
        <v>1900</v>
      </c>
      <c r="F6846" s="137"/>
      <c r="G6846" s="287"/>
      <c r="H6846" s="137"/>
      <c r="I6846" s="134"/>
      <c r="J6846" s="204"/>
      <c r="K6846" s="133"/>
      <c r="L6846" s="134"/>
      <c r="M6846" s="133"/>
      <c r="N6846" s="134"/>
      <c r="O6846" s="134"/>
      <c r="P6846" s="166"/>
      <c r="Q6846" s="164"/>
      <c r="R6846" s="165"/>
      <c r="S6846" s="138"/>
      <c r="T6846" s="138"/>
      <c r="U6846" s="138"/>
      <c r="V6846" s="138"/>
      <c r="W6846" s="166"/>
      <c r="X6846" s="135"/>
      <c r="Y6846" s="418">
        <f t="shared" si="962"/>
        <v>0</v>
      </c>
      <c r="Z6846" s="291">
        <f t="shared" si="963"/>
        <v>0</v>
      </c>
      <c r="AA6846" s="163"/>
      <c r="AB6846" s="177" t="str">
        <f t="shared" si="964"/>
        <v/>
      </c>
      <c r="AC6846" s="283" t="str">
        <f t="shared" si="965"/>
        <v/>
      </c>
      <c r="AD6846" s="283" t="str">
        <f t="shared" si="966"/>
        <v/>
      </c>
      <c r="AE6846" s="163"/>
      <c r="AF6846" s="162"/>
    </row>
    <row r="6847" spans="1:32">
      <c r="A6847" s="134">
        <v>6838</v>
      </c>
      <c r="B6847" s="136"/>
      <c r="C6847" s="146">
        <f t="shared" si="959"/>
        <v>0</v>
      </c>
      <c r="D6847" s="146">
        <f t="shared" si="960"/>
        <v>1</v>
      </c>
      <c r="E6847" s="146">
        <f t="shared" si="961"/>
        <v>1900</v>
      </c>
      <c r="F6847" s="137"/>
      <c r="G6847" s="287"/>
      <c r="H6847" s="137"/>
      <c r="I6847" s="134"/>
      <c r="J6847" s="204"/>
      <c r="K6847" s="133"/>
      <c r="L6847" s="134"/>
      <c r="M6847" s="133"/>
      <c r="N6847" s="134"/>
      <c r="O6847" s="134"/>
      <c r="P6847" s="166"/>
      <c r="Q6847" s="164"/>
      <c r="R6847" s="165"/>
      <c r="S6847" s="138"/>
      <c r="T6847" s="138"/>
      <c r="U6847" s="138"/>
      <c r="V6847" s="138"/>
      <c r="W6847" s="166"/>
      <c r="X6847" s="135"/>
      <c r="Y6847" s="418">
        <f t="shared" si="962"/>
        <v>0</v>
      </c>
      <c r="Z6847" s="291">
        <f t="shared" si="963"/>
        <v>0</v>
      </c>
      <c r="AA6847" s="163"/>
      <c r="AB6847" s="177" t="str">
        <f t="shared" si="964"/>
        <v/>
      </c>
      <c r="AC6847" s="283" t="str">
        <f t="shared" si="965"/>
        <v/>
      </c>
      <c r="AD6847" s="283" t="str">
        <f t="shared" si="966"/>
        <v/>
      </c>
      <c r="AE6847" s="163"/>
      <c r="AF6847" s="162"/>
    </row>
    <row r="6848" spans="1:32">
      <c r="A6848" s="134">
        <v>6839</v>
      </c>
      <c r="B6848" s="136"/>
      <c r="C6848" s="146">
        <f t="shared" si="959"/>
        <v>0</v>
      </c>
      <c r="D6848" s="146">
        <f t="shared" si="960"/>
        <v>1</v>
      </c>
      <c r="E6848" s="146">
        <f t="shared" si="961"/>
        <v>1900</v>
      </c>
      <c r="F6848" s="137"/>
      <c r="G6848" s="287"/>
      <c r="H6848" s="137"/>
      <c r="I6848" s="134"/>
      <c r="J6848" s="204"/>
      <c r="K6848" s="133"/>
      <c r="L6848" s="134"/>
      <c r="M6848" s="133"/>
      <c r="N6848" s="134"/>
      <c r="O6848" s="134"/>
      <c r="P6848" s="166"/>
      <c r="Q6848" s="164"/>
      <c r="R6848" s="165"/>
      <c r="S6848" s="138"/>
      <c r="T6848" s="138"/>
      <c r="U6848" s="138"/>
      <c r="V6848" s="138"/>
      <c r="W6848" s="166"/>
      <c r="X6848" s="135"/>
      <c r="Y6848" s="418">
        <f t="shared" si="962"/>
        <v>0</v>
      </c>
      <c r="Z6848" s="291">
        <f t="shared" si="963"/>
        <v>0</v>
      </c>
      <c r="AA6848" s="163"/>
      <c r="AB6848" s="177" t="str">
        <f t="shared" si="964"/>
        <v/>
      </c>
      <c r="AC6848" s="283" t="str">
        <f t="shared" si="965"/>
        <v/>
      </c>
      <c r="AD6848" s="283" t="str">
        <f t="shared" si="966"/>
        <v/>
      </c>
      <c r="AE6848" s="163"/>
      <c r="AF6848" s="162"/>
    </row>
    <row r="6849" spans="1:32">
      <c r="A6849" s="134">
        <v>6840</v>
      </c>
      <c r="B6849" s="136"/>
      <c r="C6849" s="146">
        <f t="shared" si="959"/>
        <v>0</v>
      </c>
      <c r="D6849" s="146">
        <f t="shared" si="960"/>
        <v>1</v>
      </c>
      <c r="E6849" s="146">
        <f t="shared" si="961"/>
        <v>1900</v>
      </c>
      <c r="F6849" s="137"/>
      <c r="G6849" s="287"/>
      <c r="H6849" s="137"/>
      <c r="I6849" s="134"/>
      <c r="J6849" s="204"/>
      <c r="K6849" s="133"/>
      <c r="L6849" s="134"/>
      <c r="M6849" s="133"/>
      <c r="N6849" s="134"/>
      <c r="O6849" s="134"/>
      <c r="P6849" s="166"/>
      <c r="Q6849" s="164"/>
      <c r="R6849" s="165"/>
      <c r="S6849" s="138"/>
      <c r="T6849" s="138"/>
      <c r="U6849" s="138"/>
      <c r="V6849" s="138"/>
      <c r="W6849" s="166"/>
      <c r="X6849" s="135"/>
      <c r="Y6849" s="418">
        <f t="shared" si="962"/>
        <v>0</v>
      </c>
      <c r="Z6849" s="291">
        <f t="shared" si="963"/>
        <v>0</v>
      </c>
      <c r="AA6849" s="163"/>
      <c r="AB6849" s="177" t="str">
        <f t="shared" si="964"/>
        <v/>
      </c>
      <c r="AC6849" s="283" t="str">
        <f t="shared" si="965"/>
        <v/>
      </c>
      <c r="AD6849" s="283" t="str">
        <f t="shared" si="966"/>
        <v/>
      </c>
      <c r="AE6849" s="163"/>
      <c r="AF6849" s="162"/>
    </row>
    <row r="6850" spans="1:32">
      <c r="A6850" s="134">
        <v>6841</v>
      </c>
      <c r="B6850" s="136"/>
      <c r="C6850" s="146">
        <f t="shared" si="959"/>
        <v>0</v>
      </c>
      <c r="D6850" s="146">
        <f t="shared" si="960"/>
        <v>1</v>
      </c>
      <c r="E6850" s="146">
        <f t="shared" si="961"/>
        <v>1900</v>
      </c>
      <c r="F6850" s="137"/>
      <c r="G6850" s="287"/>
      <c r="H6850" s="137"/>
      <c r="I6850" s="134"/>
      <c r="J6850" s="204"/>
      <c r="K6850" s="133"/>
      <c r="L6850" s="134"/>
      <c r="M6850" s="133"/>
      <c r="N6850" s="134"/>
      <c r="O6850" s="134"/>
      <c r="P6850" s="166"/>
      <c r="Q6850" s="164"/>
      <c r="R6850" s="165"/>
      <c r="S6850" s="138"/>
      <c r="T6850" s="138"/>
      <c r="U6850" s="138"/>
      <c r="V6850" s="138"/>
      <c r="W6850" s="166"/>
      <c r="X6850" s="135"/>
      <c r="Y6850" s="418">
        <f t="shared" si="962"/>
        <v>0</v>
      </c>
      <c r="Z6850" s="291">
        <f t="shared" si="963"/>
        <v>0</v>
      </c>
      <c r="AA6850" s="163"/>
      <c r="AB6850" s="177" t="str">
        <f t="shared" si="964"/>
        <v/>
      </c>
      <c r="AC6850" s="283" t="str">
        <f t="shared" si="965"/>
        <v/>
      </c>
      <c r="AD6850" s="283" t="str">
        <f t="shared" si="966"/>
        <v/>
      </c>
      <c r="AE6850" s="163"/>
      <c r="AF6850" s="162"/>
    </row>
    <row r="6851" spans="1:32">
      <c r="A6851" s="134">
        <v>6842</v>
      </c>
      <c r="B6851" s="136"/>
      <c r="C6851" s="146">
        <f t="shared" si="959"/>
        <v>0</v>
      </c>
      <c r="D6851" s="146">
        <f t="shared" si="960"/>
        <v>1</v>
      </c>
      <c r="E6851" s="146">
        <f t="shared" si="961"/>
        <v>1900</v>
      </c>
      <c r="F6851" s="137"/>
      <c r="G6851" s="287"/>
      <c r="H6851" s="137"/>
      <c r="I6851" s="134"/>
      <c r="J6851" s="204"/>
      <c r="K6851" s="133"/>
      <c r="L6851" s="134"/>
      <c r="M6851" s="133"/>
      <c r="N6851" s="134"/>
      <c r="O6851" s="134"/>
      <c r="P6851" s="166"/>
      <c r="Q6851" s="164"/>
      <c r="R6851" s="165"/>
      <c r="S6851" s="138"/>
      <c r="T6851" s="138"/>
      <c r="U6851" s="138"/>
      <c r="V6851" s="138"/>
      <c r="W6851" s="166"/>
      <c r="X6851" s="135"/>
      <c r="Y6851" s="418">
        <f t="shared" si="962"/>
        <v>0</v>
      </c>
      <c r="Z6851" s="291">
        <f t="shared" si="963"/>
        <v>0</v>
      </c>
      <c r="AA6851" s="163"/>
      <c r="AB6851" s="177" t="str">
        <f t="shared" si="964"/>
        <v/>
      </c>
      <c r="AC6851" s="283" t="str">
        <f t="shared" si="965"/>
        <v/>
      </c>
      <c r="AD6851" s="283" t="str">
        <f t="shared" si="966"/>
        <v/>
      </c>
      <c r="AE6851" s="163"/>
      <c r="AF6851" s="162"/>
    </row>
    <row r="6852" spans="1:32">
      <c r="A6852" s="134">
        <v>6843</v>
      </c>
      <c r="B6852" s="136"/>
      <c r="C6852" s="146">
        <f t="shared" si="959"/>
        <v>0</v>
      </c>
      <c r="D6852" s="146">
        <f t="shared" si="960"/>
        <v>1</v>
      </c>
      <c r="E6852" s="146">
        <f t="shared" si="961"/>
        <v>1900</v>
      </c>
      <c r="F6852" s="137"/>
      <c r="G6852" s="287"/>
      <c r="H6852" s="137"/>
      <c r="I6852" s="134"/>
      <c r="J6852" s="204"/>
      <c r="K6852" s="133"/>
      <c r="L6852" s="134"/>
      <c r="M6852" s="133"/>
      <c r="N6852" s="134"/>
      <c r="O6852" s="134"/>
      <c r="P6852" s="166"/>
      <c r="Q6852" s="164"/>
      <c r="R6852" s="165"/>
      <c r="S6852" s="138"/>
      <c r="T6852" s="138"/>
      <c r="U6852" s="138"/>
      <c r="V6852" s="138"/>
      <c r="W6852" s="166"/>
      <c r="X6852" s="135"/>
      <c r="Y6852" s="418">
        <f t="shared" si="962"/>
        <v>0</v>
      </c>
      <c r="Z6852" s="291">
        <f t="shared" si="963"/>
        <v>0</v>
      </c>
      <c r="AA6852" s="163"/>
      <c r="AB6852" s="177" t="str">
        <f t="shared" si="964"/>
        <v/>
      </c>
      <c r="AC6852" s="283" t="str">
        <f t="shared" si="965"/>
        <v/>
      </c>
      <c r="AD6852" s="283" t="str">
        <f t="shared" si="966"/>
        <v/>
      </c>
      <c r="AE6852" s="163"/>
      <c r="AF6852" s="162"/>
    </row>
    <row r="6853" spans="1:32">
      <c r="A6853" s="134">
        <v>6844</v>
      </c>
      <c r="B6853" s="136"/>
      <c r="C6853" s="146">
        <f t="shared" si="959"/>
        <v>0</v>
      </c>
      <c r="D6853" s="146">
        <f t="shared" si="960"/>
        <v>1</v>
      </c>
      <c r="E6853" s="146">
        <f t="shared" si="961"/>
        <v>1900</v>
      </c>
      <c r="F6853" s="137"/>
      <c r="G6853" s="287"/>
      <c r="H6853" s="137"/>
      <c r="I6853" s="134"/>
      <c r="J6853" s="204"/>
      <c r="K6853" s="133"/>
      <c r="L6853" s="134"/>
      <c r="M6853" s="133"/>
      <c r="N6853" s="134"/>
      <c r="O6853" s="134"/>
      <c r="P6853" s="166"/>
      <c r="Q6853" s="164"/>
      <c r="R6853" s="165"/>
      <c r="S6853" s="138"/>
      <c r="T6853" s="138"/>
      <c r="U6853" s="138"/>
      <c r="V6853" s="138"/>
      <c r="W6853" s="166"/>
      <c r="X6853" s="135"/>
      <c r="Y6853" s="418">
        <f t="shared" si="962"/>
        <v>0</v>
      </c>
      <c r="Z6853" s="291">
        <f t="shared" si="963"/>
        <v>0</v>
      </c>
      <c r="AA6853" s="163"/>
      <c r="AB6853" s="177" t="str">
        <f t="shared" si="964"/>
        <v/>
      </c>
      <c r="AC6853" s="283" t="str">
        <f t="shared" si="965"/>
        <v/>
      </c>
      <c r="AD6853" s="283" t="str">
        <f t="shared" si="966"/>
        <v/>
      </c>
      <c r="AE6853" s="163"/>
      <c r="AF6853" s="162"/>
    </row>
    <row r="6854" spans="1:32">
      <c r="A6854" s="134">
        <v>6845</v>
      </c>
      <c r="B6854" s="136"/>
      <c r="C6854" s="146">
        <f t="shared" si="959"/>
        <v>0</v>
      </c>
      <c r="D6854" s="146">
        <f t="shared" si="960"/>
        <v>1</v>
      </c>
      <c r="E6854" s="146">
        <f t="shared" si="961"/>
        <v>1900</v>
      </c>
      <c r="F6854" s="137"/>
      <c r="G6854" s="287"/>
      <c r="H6854" s="137"/>
      <c r="I6854" s="134"/>
      <c r="J6854" s="204"/>
      <c r="K6854" s="133"/>
      <c r="L6854" s="134"/>
      <c r="M6854" s="133"/>
      <c r="N6854" s="134"/>
      <c r="O6854" s="134"/>
      <c r="P6854" s="166"/>
      <c r="Q6854" s="164"/>
      <c r="R6854" s="165"/>
      <c r="S6854" s="138"/>
      <c r="T6854" s="138"/>
      <c r="U6854" s="138"/>
      <c r="V6854" s="138"/>
      <c r="W6854" s="166"/>
      <c r="X6854" s="135"/>
      <c r="Y6854" s="418">
        <f t="shared" si="962"/>
        <v>0</v>
      </c>
      <c r="Z6854" s="291">
        <f t="shared" si="963"/>
        <v>0</v>
      </c>
      <c r="AA6854" s="163"/>
      <c r="AB6854" s="177" t="str">
        <f t="shared" si="964"/>
        <v/>
      </c>
      <c r="AC6854" s="283" t="str">
        <f t="shared" si="965"/>
        <v/>
      </c>
      <c r="AD6854" s="283" t="str">
        <f t="shared" si="966"/>
        <v/>
      </c>
      <c r="AE6854" s="163"/>
      <c r="AF6854" s="162"/>
    </row>
    <row r="6855" spans="1:32">
      <c r="A6855" s="134">
        <v>6846</v>
      </c>
      <c r="B6855" s="136"/>
      <c r="C6855" s="146">
        <f t="shared" si="959"/>
        <v>0</v>
      </c>
      <c r="D6855" s="146">
        <f t="shared" si="960"/>
        <v>1</v>
      </c>
      <c r="E6855" s="146">
        <f t="shared" si="961"/>
        <v>1900</v>
      </c>
      <c r="F6855" s="137"/>
      <c r="G6855" s="287"/>
      <c r="H6855" s="137"/>
      <c r="I6855" s="134"/>
      <c r="J6855" s="204"/>
      <c r="K6855" s="133"/>
      <c r="L6855" s="134"/>
      <c r="M6855" s="133"/>
      <c r="N6855" s="134"/>
      <c r="O6855" s="134"/>
      <c r="P6855" s="166"/>
      <c r="Q6855" s="164"/>
      <c r="R6855" s="165"/>
      <c r="S6855" s="138"/>
      <c r="T6855" s="138"/>
      <c r="U6855" s="138"/>
      <c r="V6855" s="138"/>
      <c r="W6855" s="166"/>
      <c r="X6855" s="135"/>
      <c r="Y6855" s="418">
        <f t="shared" si="962"/>
        <v>0</v>
      </c>
      <c r="Z6855" s="291">
        <f t="shared" si="963"/>
        <v>0</v>
      </c>
      <c r="AA6855" s="163"/>
      <c r="AB6855" s="177" t="str">
        <f t="shared" si="964"/>
        <v/>
      </c>
      <c r="AC6855" s="283" t="str">
        <f t="shared" si="965"/>
        <v/>
      </c>
      <c r="AD6855" s="283" t="str">
        <f t="shared" si="966"/>
        <v/>
      </c>
      <c r="AE6855" s="163"/>
      <c r="AF6855" s="162"/>
    </row>
    <row r="6856" spans="1:32">
      <c r="A6856" s="134">
        <v>6847</v>
      </c>
      <c r="B6856" s="136"/>
      <c r="C6856" s="146">
        <f t="shared" si="959"/>
        <v>0</v>
      </c>
      <c r="D6856" s="146">
        <f t="shared" si="960"/>
        <v>1</v>
      </c>
      <c r="E6856" s="146">
        <f t="shared" si="961"/>
        <v>1900</v>
      </c>
      <c r="F6856" s="137"/>
      <c r="G6856" s="287"/>
      <c r="H6856" s="137"/>
      <c r="I6856" s="134"/>
      <c r="J6856" s="204"/>
      <c r="K6856" s="133"/>
      <c r="L6856" s="134"/>
      <c r="M6856" s="133"/>
      <c r="N6856" s="134"/>
      <c r="O6856" s="134"/>
      <c r="P6856" s="166"/>
      <c r="Q6856" s="164"/>
      <c r="R6856" s="165"/>
      <c r="S6856" s="138"/>
      <c r="T6856" s="138"/>
      <c r="U6856" s="138"/>
      <c r="V6856" s="138"/>
      <c r="W6856" s="166"/>
      <c r="X6856" s="135"/>
      <c r="Y6856" s="418">
        <f t="shared" si="962"/>
        <v>0</v>
      </c>
      <c r="Z6856" s="291">
        <f t="shared" si="963"/>
        <v>0</v>
      </c>
      <c r="AA6856" s="163"/>
      <c r="AB6856" s="177" t="str">
        <f t="shared" si="964"/>
        <v/>
      </c>
      <c r="AC6856" s="283" t="str">
        <f t="shared" si="965"/>
        <v/>
      </c>
      <c r="AD6856" s="283" t="str">
        <f t="shared" si="966"/>
        <v/>
      </c>
      <c r="AE6856" s="163"/>
      <c r="AF6856" s="162"/>
    </row>
    <row r="6857" spans="1:32">
      <c r="A6857" s="134">
        <v>6848</v>
      </c>
      <c r="B6857" s="136"/>
      <c r="C6857" s="146">
        <f t="shared" si="959"/>
        <v>0</v>
      </c>
      <c r="D6857" s="146">
        <f t="shared" si="960"/>
        <v>1</v>
      </c>
      <c r="E6857" s="146">
        <f t="shared" si="961"/>
        <v>1900</v>
      </c>
      <c r="F6857" s="137"/>
      <c r="G6857" s="287"/>
      <c r="H6857" s="137"/>
      <c r="I6857" s="134"/>
      <c r="J6857" s="204"/>
      <c r="K6857" s="133"/>
      <c r="L6857" s="134"/>
      <c r="M6857" s="133"/>
      <c r="N6857" s="134"/>
      <c r="O6857" s="134"/>
      <c r="P6857" s="166"/>
      <c r="Q6857" s="164"/>
      <c r="R6857" s="165"/>
      <c r="S6857" s="138"/>
      <c r="T6857" s="138"/>
      <c r="U6857" s="138"/>
      <c r="V6857" s="138"/>
      <c r="W6857" s="166"/>
      <c r="X6857" s="135"/>
      <c r="Y6857" s="418">
        <f t="shared" si="962"/>
        <v>0</v>
      </c>
      <c r="Z6857" s="291">
        <f t="shared" si="963"/>
        <v>0</v>
      </c>
      <c r="AA6857" s="163"/>
      <c r="AB6857" s="177" t="str">
        <f t="shared" si="964"/>
        <v/>
      </c>
      <c r="AC6857" s="283" t="str">
        <f t="shared" si="965"/>
        <v/>
      </c>
      <c r="AD6857" s="283" t="str">
        <f t="shared" si="966"/>
        <v/>
      </c>
      <c r="AE6857" s="163"/>
      <c r="AF6857" s="162"/>
    </row>
    <row r="6858" spans="1:32">
      <c r="A6858" s="134">
        <v>6849</v>
      </c>
      <c r="B6858" s="136"/>
      <c r="C6858" s="146">
        <f t="shared" si="959"/>
        <v>0</v>
      </c>
      <c r="D6858" s="146">
        <f t="shared" si="960"/>
        <v>1</v>
      </c>
      <c r="E6858" s="146">
        <f t="shared" si="961"/>
        <v>1900</v>
      </c>
      <c r="F6858" s="137"/>
      <c r="G6858" s="287"/>
      <c r="H6858" s="137"/>
      <c r="I6858" s="134"/>
      <c r="J6858" s="204"/>
      <c r="K6858" s="133"/>
      <c r="L6858" s="134"/>
      <c r="M6858" s="133"/>
      <c r="N6858" s="134"/>
      <c r="O6858" s="134"/>
      <c r="P6858" s="166"/>
      <c r="Q6858" s="164"/>
      <c r="R6858" s="165"/>
      <c r="S6858" s="138"/>
      <c r="T6858" s="138"/>
      <c r="U6858" s="138"/>
      <c r="V6858" s="138"/>
      <c r="W6858" s="166"/>
      <c r="X6858" s="135"/>
      <c r="Y6858" s="418">
        <f t="shared" si="962"/>
        <v>0</v>
      </c>
      <c r="Z6858" s="291">
        <f t="shared" si="963"/>
        <v>0</v>
      </c>
      <c r="AA6858" s="163"/>
      <c r="AB6858" s="177" t="str">
        <f t="shared" si="964"/>
        <v/>
      </c>
      <c r="AC6858" s="283" t="str">
        <f t="shared" si="965"/>
        <v/>
      </c>
      <c r="AD6858" s="283" t="str">
        <f t="shared" si="966"/>
        <v/>
      </c>
      <c r="AE6858" s="163"/>
      <c r="AF6858" s="162"/>
    </row>
    <row r="6859" spans="1:32">
      <c r="A6859" s="134">
        <v>6850</v>
      </c>
      <c r="B6859" s="136"/>
      <c r="C6859" s="146">
        <f t="shared" ref="C6859:C6922" si="967">DAY(B6859)</f>
        <v>0</v>
      </c>
      <c r="D6859" s="146">
        <f t="shared" ref="D6859:D6922" si="968">MONTH(B6859)</f>
        <v>1</v>
      </c>
      <c r="E6859" s="146">
        <f t="shared" ref="E6859:E6922" si="969">YEAR(B6859)</f>
        <v>1900</v>
      </c>
      <c r="F6859" s="137"/>
      <c r="G6859" s="287"/>
      <c r="H6859" s="137"/>
      <c r="I6859" s="134"/>
      <c r="J6859" s="204"/>
      <c r="K6859" s="133"/>
      <c r="L6859" s="134"/>
      <c r="M6859" s="133"/>
      <c r="N6859" s="134"/>
      <c r="O6859" s="134"/>
      <c r="P6859" s="166"/>
      <c r="Q6859" s="164"/>
      <c r="R6859" s="165"/>
      <c r="S6859" s="138"/>
      <c r="T6859" s="138"/>
      <c r="U6859" s="138"/>
      <c r="V6859" s="138"/>
      <c r="W6859" s="166"/>
      <c r="X6859" s="135"/>
      <c r="Y6859" s="418">
        <f t="shared" ref="Y6859:Y6922" si="970">X6859*U6859</f>
        <v>0</v>
      </c>
      <c r="Z6859" s="291">
        <f t="shared" ref="Z6859:Z6922" si="971">Y6859*1.1</f>
        <v>0</v>
      </c>
      <c r="AA6859" s="163"/>
      <c r="AB6859" s="177" t="str">
        <f t="shared" ref="AB6859:AB6922" si="972">IF(S6859="","",IF(S6859-U6859=0,"Full","No"))</f>
        <v/>
      </c>
      <c r="AC6859" s="283" t="str">
        <f t="shared" ref="AC6859:AC6922" si="973">IF(AND(S6859&gt;U6859,V6859=0),"Lost",IF(AND(S6859&gt;U6859,V6859&lt;(S6859-U6859)),"Lost",""))</f>
        <v/>
      </c>
      <c r="AD6859" s="283" t="str">
        <f t="shared" ref="AD6859:AD6922" si="974">IF(AND(S6859&gt;U6859,V6859=0),S6859-U6859,IF(AND(S6859&gt;U6859,V6859&lt;(S6859-U6859)),S6859-(U6859+V6859),""))</f>
        <v/>
      </c>
      <c r="AE6859" s="163"/>
      <c r="AF6859" s="162"/>
    </row>
    <row r="6860" spans="1:32">
      <c r="A6860" s="134">
        <v>6851</v>
      </c>
      <c r="B6860" s="136"/>
      <c r="C6860" s="146">
        <f t="shared" si="967"/>
        <v>0</v>
      </c>
      <c r="D6860" s="146">
        <f t="shared" si="968"/>
        <v>1</v>
      </c>
      <c r="E6860" s="146">
        <f t="shared" si="969"/>
        <v>1900</v>
      </c>
      <c r="F6860" s="137"/>
      <c r="G6860" s="287"/>
      <c r="H6860" s="137"/>
      <c r="I6860" s="134"/>
      <c r="J6860" s="204"/>
      <c r="K6860" s="133"/>
      <c r="L6860" s="134"/>
      <c r="M6860" s="133"/>
      <c r="N6860" s="134"/>
      <c r="O6860" s="134"/>
      <c r="P6860" s="166"/>
      <c r="Q6860" s="164"/>
      <c r="R6860" s="165"/>
      <c r="S6860" s="138"/>
      <c r="T6860" s="138"/>
      <c r="U6860" s="138"/>
      <c r="V6860" s="138"/>
      <c r="W6860" s="166"/>
      <c r="X6860" s="135"/>
      <c r="Y6860" s="418">
        <f t="shared" si="970"/>
        <v>0</v>
      </c>
      <c r="Z6860" s="291">
        <f t="shared" si="971"/>
        <v>0</v>
      </c>
      <c r="AA6860" s="163"/>
      <c r="AB6860" s="177" t="str">
        <f t="shared" si="972"/>
        <v/>
      </c>
      <c r="AC6860" s="283" t="str">
        <f t="shared" si="973"/>
        <v/>
      </c>
      <c r="AD6860" s="283" t="str">
        <f t="shared" si="974"/>
        <v/>
      </c>
      <c r="AE6860" s="163"/>
      <c r="AF6860" s="162"/>
    </row>
    <row r="6861" spans="1:32">
      <c r="A6861" s="134">
        <v>6852</v>
      </c>
      <c r="B6861" s="136"/>
      <c r="C6861" s="146">
        <f t="shared" si="967"/>
        <v>0</v>
      </c>
      <c r="D6861" s="146">
        <f t="shared" si="968"/>
        <v>1</v>
      </c>
      <c r="E6861" s="146">
        <f t="shared" si="969"/>
        <v>1900</v>
      </c>
      <c r="F6861" s="137"/>
      <c r="G6861" s="287"/>
      <c r="H6861" s="137"/>
      <c r="I6861" s="134"/>
      <c r="J6861" s="204"/>
      <c r="K6861" s="133"/>
      <c r="L6861" s="134"/>
      <c r="M6861" s="133"/>
      <c r="N6861" s="134"/>
      <c r="O6861" s="134"/>
      <c r="P6861" s="166"/>
      <c r="Q6861" s="164"/>
      <c r="R6861" s="165"/>
      <c r="S6861" s="138"/>
      <c r="T6861" s="138"/>
      <c r="U6861" s="138"/>
      <c r="V6861" s="138"/>
      <c r="W6861" s="166"/>
      <c r="X6861" s="135"/>
      <c r="Y6861" s="418">
        <f t="shared" si="970"/>
        <v>0</v>
      </c>
      <c r="Z6861" s="291">
        <f t="shared" si="971"/>
        <v>0</v>
      </c>
      <c r="AA6861" s="163"/>
      <c r="AB6861" s="177" t="str">
        <f t="shared" si="972"/>
        <v/>
      </c>
      <c r="AC6861" s="283" t="str">
        <f t="shared" si="973"/>
        <v/>
      </c>
      <c r="AD6861" s="283" t="str">
        <f t="shared" si="974"/>
        <v/>
      </c>
      <c r="AE6861" s="163"/>
      <c r="AF6861" s="162"/>
    </row>
    <row r="6862" spans="1:32">
      <c r="A6862" s="134">
        <v>6853</v>
      </c>
      <c r="B6862" s="136"/>
      <c r="C6862" s="146">
        <f t="shared" si="967"/>
        <v>0</v>
      </c>
      <c r="D6862" s="146">
        <f t="shared" si="968"/>
        <v>1</v>
      </c>
      <c r="E6862" s="146">
        <f t="shared" si="969"/>
        <v>1900</v>
      </c>
      <c r="F6862" s="137"/>
      <c r="G6862" s="287"/>
      <c r="H6862" s="137"/>
      <c r="I6862" s="134"/>
      <c r="J6862" s="204"/>
      <c r="K6862" s="133"/>
      <c r="L6862" s="134"/>
      <c r="M6862" s="133"/>
      <c r="N6862" s="134"/>
      <c r="O6862" s="134"/>
      <c r="P6862" s="166"/>
      <c r="Q6862" s="164"/>
      <c r="R6862" s="165"/>
      <c r="S6862" s="138"/>
      <c r="T6862" s="138"/>
      <c r="U6862" s="138"/>
      <c r="V6862" s="138"/>
      <c r="W6862" s="166"/>
      <c r="X6862" s="135"/>
      <c r="Y6862" s="418">
        <f t="shared" si="970"/>
        <v>0</v>
      </c>
      <c r="Z6862" s="291">
        <f t="shared" si="971"/>
        <v>0</v>
      </c>
      <c r="AA6862" s="163"/>
      <c r="AB6862" s="177" t="str">
        <f t="shared" si="972"/>
        <v/>
      </c>
      <c r="AC6862" s="283" t="str">
        <f t="shared" si="973"/>
        <v/>
      </c>
      <c r="AD6862" s="283" t="str">
        <f t="shared" si="974"/>
        <v/>
      </c>
      <c r="AE6862" s="163"/>
      <c r="AF6862" s="162"/>
    </row>
    <row r="6863" spans="1:32">
      <c r="A6863" s="134">
        <v>6854</v>
      </c>
      <c r="B6863" s="136"/>
      <c r="C6863" s="146">
        <f t="shared" si="967"/>
        <v>0</v>
      </c>
      <c r="D6863" s="146">
        <f t="shared" si="968"/>
        <v>1</v>
      </c>
      <c r="E6863" s="146">
        <f t="shared" si="969"/>
        <v>1900</v>
      </c>
      <c r="F6863" s="137"/>
      <c r="G6863" s="287"/>
      <c r="H6863" s="137"/>
      <c r="I6863" s="134"/>
      <c r="J6863" s="204"/>
      <c r="K6863" s="133"/>
      <c r="L6863" s="134"/>
      <c r="M6863" s="133"/>
      <c r="N6863" s="134"/>
      <c r="O6863" s="134"/>
      <c r="P6863" s="166"/>
      <c r="Q6863" s="164"/>
      <c r="R6863" s="165"/>
      <c r="S6863" s="138"/>
      <c r="T6863" s="138"/>
      <c r="U6863" s="138"/>
      <c r="V6863" s="138"/>
      <c r="W6863" s="166"/>
      <c r="X6863" s="135"/>
      <c r="Y6863" s="418">
        <f t="shared" si="970"/>
        <v>0</v>
      </c>
      <c r="Z6863" s="291">
        <f t="shared" si="971"/>
        <v>0</v>
      </c>
      <c r="AA6863" s="163"/>
      <c r="AB6863" s="177" t="str">
        <f t="shared" si="972"/>
        <v/>
      </c>
      <c r="AC6863" s="283" t="str">
        <f t="shared" si="973"/>
        <v/>
      </c>
      <c r="AD6863" s="283" t="str">
        <f t="shared" si="974"/>
        <v/>
      </c>
      <c r="AE6863" s="163"/>
      <c r="AF6863" s="162"/>
    </row>
    <row r="6864" spans="1:32">
      <c r="A6864" s="134">
        <v>6855</v>
      </c>
      <c r="B6864" s="136"/>
      <c r="C6864" s="146">
        <f t="shared" si="967"/>
        <v>0</v>
      </c>
      <c r="D6864" s="146">
        <f t="shared" si="968"/>
        <v>1</v>
      </c>
      <c r="E6864" s="146">
        <f t="shared" si="969"/>
        <v>1900</v>
      </c>
      <c r="F6864" s="137"/>
      <c r="G6864" s="287"/>
      <c r="H6864" s="137"/>
      <c r="I6864" s="134"/>
      <c r="J6864" s="204"/>
      <c r="K6864" s="133"/>
      <c r="L6864" s="134"/>
      <c r="M6864" s="133"/>
      <c r="N6864" s="134"/>
      <c r="O6864" s="134"/>
      <c r="P6864" s="166"/>
      <c r="Q6864" s="164"/>
      <c r="R6864" s="165"/>
      <c r="S6864" s="138"/>
      <c r="T6864" s="138"/>
      <c r="U6864" s="138"/>
      <c r="V6864" s="138"/>
      <c r="W6864" s="166"/>
      <c r="X6864" s="135"/>
      <c r="Y6864" s="418">
        <f t="shared" si="970"/>
        <v>0</v>
      </c>
      <c r="Z6864" s="291">
        <f t="shared" si="971"/>
        <v>0</v>
      </c>
      <c r="AA6864" s="163"/>
      <c r="AB6864" s="177" t="str">
        <f t="shared" si="972"/>
        <v/>
      </c>
      <c r="AC6864" s="283" t="str">
        <f t="shared" si="973"/>
        <v/>
      </c>
      <c r="AD6864" s="283" t="str">
        <f t="shared" si="974"/>
        <v/>
      </c>
      <c r="AE6864" s="163"/>
      <c r="AF6864" s="162"/>
    </row>
    <row r="6865" spans="1:32">
      <c r="A6865" s="134">
        <v>6856</v>
      </c>
      <c r="B6865" s="136"/>
      <c r="C6865" s="146">
        <f t="shared" si="967"/>
        <v>0</v>
      </c>
      <c r="D6865" s="146">
        <f t="shared" si="968"/>
        <v>1</v>
      </c>
      <c r="E6865" s="146">
        <f t="shared" si="969"/>
        <v>1900</v>
      </c>
      <c r="F6865" s="137"/>
      <c r="G6865" s="287"/>
      <c r="H6865" s="137"/>
      <c r="I6865" s="134"/>
      <c r="J6865" s="204"/>
      <c r="K6865" s="133"/>
      <c r="L6865" s="134"/>
      <c r="M6865" s="133"/>
      <c r="N6865" s="134"/>
      <c r="O6865" s="134"/>
      <c r="P6865" s="166"/>
      <c r="Q6865" s="164"/>
      <c r="R6865" s="165"/>
      <c r="S6865" s="138"/>
      <c r="T6865" s="138"/>
      <c r="U6865" s="138"/>
      <c r="V6865" s="138"/>
      <c r="W6865" s="166"/>
      <c r="X6865" s="135"/>
      <c r="Y6865" s="418">
        <f t="shared" si="970"/>
        <v>0</v>
      </c>
      <c r="Z6865" s="291">
        <f t="shared" si="971"/>
        <v>0</v>
      </c>
      <c r="AA6865" s="163"/>
      <c r="AB6865" s="177" t="str">
        <f t="shared" si="972"/>
        <v/>
      </c>
      <c r="AC6865" s="283" t="str">
        <f t="shared" si="973"/>
        <v/>
      </c>
      <c r="AD6865" s="283" t="str">
        <f t="shared" si="974"/>
        <v/>
      </c>
      <c r="AE6865" s="163"/>
      <c r="AF6865" s="162"/>
    </row>
    <row r="6866" spans="1:32">
      <c r="A6866" s="134">
        <v>6857</v>
      </c>
      <c r="B6866" s="136"/>
      <c r="C6866" s="146">
        <f t="shared" si="967"/>
        <v>0</v>
      </c>
      <c r="D6866" s="146">
        <f t="shared" si="968"/>
        <v>1</v>
      </c>
      <c r="E6866" s="146">
        <f t="shared" si="969"/>
        <v>1900</v>
      </c>
      <c r="F6866" s="137"/>
      <c r="G6866" s="287"/>
      <c r="H6866" s="137"/>
      <c r="I6866" s="134"/>
      <c r="J6866" s="204"/>
      <c r="K6866" s="133"/>
      <c r="L6866" s="134"/>
      <c r="M6866" s="133"/>
      <c r="N6866" s="134"/>
      <c r="O6866" s="134"/>
      <c r="P6866" s="166"/>
      <c r="Q6866" s="164"/>
      <c r="R6866" s="165"/>
      <c r="S6866" s="138"/>
      <c r="T6866" s="138"/>
      <c r="U6866" s="138"/>
      <c r="V6866" s="138"/>
      <c r="W6866" s="166"/>
      <c r="X6866" s="135"/>
      <c r="Y6866" s="418">
        <f t="shared" si="970"/>
        <v>0</v>
      </c>
      <c r="Z6866" s="291">
        <f t="shared" si="971"/>
        <v>0</v>
      </c>
      <c r="AA6866" s="163"/>
      <c r="AB6866" s="177" t="str">
        <f t="shared" si="972"/>
        <v/>
      </c>
      <c r="AC6866" s="283" t="str">
        <f t="shared" si="973"/>
        <v/>
      </c>
      <c r="AD6866" s="283" t="str">
        <f t="shared" si="974"/>
        <v/>
      </c>
      <c r="AE6866" s="163"/>
      <c r="AF6866" s="162"/>
    </row>
    <row r="6867" spans="1:32">
      <c r="A6867" s="134">
        <v>6858</v>
      </c>
      <c r="B6867" s="136"/>
      <c r="C6867" s="146">
        <f t="shared" si="967"/>
        <v>0</v>
      </c>
      <c r="D6867" s="146">
        <f t="shared" si="968"/>
        <v>1</v>
      </c>
      <c r="E6867" s="146">
        <f t="shared" si="969"/>
        <v>1900</v>
      </c>
      <c r="F6867" s="137"/>
      <c r="G6867" s="287"/>
      <c r="H6867" s="137"/>
      <c r="I6867" s="134"/>
      <c r="J6867" s="204"/>
      <c r="K6867" s="133"/>
      <c r="L6867" s="134"/>
      <c r="M6867" s="133"/>
      <c r="N6867" s="134"/>
      <c r="O6867" s="134"/>
      <c r="P6867" s="166"/>
      <c r="Q6867" s="164"/>
      <c r="R6867" s="165"/>
      <c r="S6867" s="138"/>
      <c r="T6867" s="138"/>
      <c r="U6867" s="138"/>
      <c r="V6867" s="138"/>
      <c r="W6867" s="166"/>
      <c r="X6867" s="135"/>
      <c r="Y6867" s="418">
        <f t="shared" si="970"/>
        <v>0</v>
      </c>
      <c r="Z6867" s="291">
        <f t="shared" si="971"/>
        <v>0</v>
      </c>
      <c r="AA6867" s="163"/>
      <c r="AB6867" s="177" t="str">
        <f t="shared" si="972"/>
        <v/>
      </c>
      <c r="AC6867" s="283" t="str">
        <f t="shared" si="973"/>
        <v/>
      </c>
      <c r="AD6867" s="283" t="str">
        <f t="shared" si="974"/>
        <v/>
      </c>
      <c r="AE6867" s="163"/>
      <c r="AF6867" s="162"/>
    </row>
    <row r="6868" spans="1:32">
      <c r="A6868" s="134">
        <v>6859</v>
      </c>
      <c r="B6868" s="136"/>
      <c r="C6868" s="146">
        <f t="shared" si="967"/>
        <v>0</v>
      </c>
      <c r="D6868" s="146">
        <f t="shared" si="968"/>
        <v>1</v>
      </c>
      <c r="E6868" s="146">
        <f t="shared" si="969"/>
        <v>1900</v>
      </c>
      <c r="F6868" s="137"/>
      <c r="G6868" s="287"/>
      <c r="H6868" s="137"/>
      <c r="I6868" s="134"/>
      <c r="J6868" s="204"/>
      <c r="K6868" s="133"/>
      <c r="L6868" s="134"/>
      <c r="M6868" s="133"/>
      <c r="N6868" s="134"/>
      <c r="O6868" s="134"/>
      <c r="P6868" s="166"/>
      <c r="Q6868" s="164"/>
      <c r="R6868" s="165"/>
      <c r="S6868" s="138"/>
      <c r="T6868" s="138"/>
      <c r="U6868" s="138"/>
      <c r="V6868" s="138"/>
      <c r="W6868" s="166"/>
      <c r="X6868" s="135"/>
      <c r="Y6868" s="418">
        <f t="shared" si="970"/>
        <v>0</v>
      </c>
      <c r="Z6868" s="291">
        <f t="shared" si="971"/>
        <v>0</v>
      </c>
      <c r="AA6868" s="163"/>
      <c r="AB6868" s="177" t="str">
        <f t="shared" si="972"/>
        <v/>
      </c>
      <c r="AC6868" s="283" t="str">
        <f t="shared" si="973"/>
        <v/>
      </c>
      <c r="AD6868" s="283" t="str">
        <f t="shared" si="974"/>
        <v/>
      </c>
      <c r="AE6868" s="163"/>
      <c r="AF6868" s="162"/>
    </row>
    <row r="6869" spans="1:32">
      <c r="A6869" s="134">
        <v>6860</v>
      </c>
      <c r="B6869" s="136"/>
      <c r="C6869" s="146">
        <f t="shared" si="967"/>
        <v>0</v>
      </c>
      <c r="D6869" s="146">
        <f t="shared" si="968"/>
        <v>1</v>
      </c>
      <c r="E6869" s="146">
        <f t="shared" si="969"/>
        <v>1900</v>
      </c>
      <c r="F6869" s="137"/>
      <c r="G6869" s="287"/>
      <c r="H6869" s="137"/>
      <c r="I6869" s="134"/>
      <c r="J6869" s="204"/>
      <c r="K6869" s="133"/>
      <c r="L6869" s="134"/>
      <c r="M6869" s="133"/>
      <c r="N6869" s="134"/>
      <c r="O6869" s="134"/>
      <c r="P6869" s="166"/>
      <c r="Q6869" s="164"/>
      <c r="R6869" s="165"/>
      <c r="S6869" s="138"/>
      <c r="T6869" s="138"/>
      <c r="U6869" s="138"/>
      <c r="V6869" s="138"/>
      <c r="W6869" s="166"/>
      <c r="X6869" s="135"/>
      <c r="Y6869" s="418">
        <f t="shared" si="970"/>
        <v>0</v>
      </c>
      <c r="Z6869" s="291">
        <f t="shared" si="971"/>
        <v>0</v>
      </c>
      <c r="AA6869" s="163"/>
      <c r="AB6869" s="177" t="str">
        <f t="shared" si="972"/>
        <v/>
      </c>
      <c r="AC6869" s="283" t="str">
        <f t="shared" si="973"/>
        <v/>
      </c>
      <c r="AD6869" s="283" t="str">
        <f t="shared" si="974"/>
        <v/>
      </c>
      <c r="AE6869" s="163"/>
      <c r="AF6869" s="162"/>
    </row>
    <row r="6870" spans="1:32">
      <c r="A6870" s="134">
        <v>6861</v>
      </c>
      <c r="B6870" s="136"/>
      <c r="C6870" s="146">
        <f t="shared" si="967"/>
        <v>0</v>
      </c>
      <c r="D6870" s="146">
        <f t="shared" si="968"/>
        <v>1</v>
      </c>
      <c r="E6870" s="146">
        <f t="shared" si="969"/>
        <v>1900</v>
      </c>
      <c r="F6870" s="137"/>
      <c r="G6870" s="287"/>
      <c r="H6870" s="137"/>
      <c r="I6870" s="134"/>
      <c r="J6870" s="204"/>
      <c r="K6870" s="133"/>
      <c r="L6870" s="134"/>
      <c r="M6870" s="133"/>
      <c r="N6870" s="134"/>
      <c r="O6870" s="134"/>
      <c r="P6870" s="166"/>
      <c r="Q6870" s="164"/>
      <c r="R6870" s="165"/>
      <c r="S6870" s="138"/>
      <c r="T6870" s="138"/>
      <c r="U6870" s="138"/>
      <c r="V6870" s="138"/>
      <c r="W6870" s="166"/>
      <c r="X6870" s="135"/>
      <c r="Y6870" s="418">
        <f t="shared" si="970"/>
        <v>0</v>
      </c>
      <c r="Z6870" s="291">
        <f t="shared" si="971"/>
        <v>0</v>
      </c>
      <c r="AA6870" s="163"/>
      <c r="AB6870" s="177" t="str">
        <f t="shared" si="972"/>
        <v/>
      </c>
      <c r="AC6870" s="283" t="str">
        <f t="shared" si="973"/>
        <v/>
      </c>
      <c r="AD6870" s="283" t="str">
        <f t="shared" si="974"/>
        <v/>
      </c>
      <c r="AE6870" s="163"/>
      <c r="AF6870" s="162"/>
    </row>
    <row r="6871" spans="1:32">
      <c r="A6871" s="134">
        <v>6862</v>
      </c>
      <c r="B6871" s="136"/>
      <c r="C6871" s="146">
        <f t="shared" si="967"/>
        <v>0</v>
      </c>
      <c r="D6871" s="146">
        <f t="shared" si="968"/>
        <v>1</v>
      </c>
      <c r="E6871" s="146">
        <f t="shared" si="969"/>
        <v>1900</v>
      </c>
      <c r="F6871" s="137"/>
      <c r="G6871" s="287"/>
      <c r="H6871" s="137"/>
      <c r="I6871" s="134"/>
      <c r="J6871" s="204"/>
      <c r="K6871" s="133"/>
      <c r="L6871" s="134"/>
      <c r="M6871" s="133"/>
      <c r="N6871" s="134"/>
      <c r="O6871" s="134"/>
      <c r="P6871" s="166"/>
      <c r="Q6871" s="164"/>
      <c r="R6871" s="165"/>
      <c r="S6871" s="138"/>
      <c r="T6871" s="138"/>
      <c r="U6871" s="138"/>
      <c r="V6871" s="138"/>
      <c r="W6871" s="166"/>
      <c r="X6871" s="135"/>
      <c r="Y6871" s="418">
        <f t="shared" si="970"/>
        <v>0</v>
      </c>
      <c r="Z6871" s="291">
        <f t="shared" si="971"/>
        <v>0</v>
      </c>
      <c r="AA6871" s="163"/>
      <c r="AB6871" s="177" t="str">
        <f t="shared" si="972"/>
        <v/>
      </c>
      <c r="AC6871" s="283" t="str">
        <f t="shared" si="973"/>
        <v/>
      </c>
      <c r="AD6871" s="283" t="str">
        <f t="shared" si="974"/>
        <v/>
      </c>
      <c r="AE6871" s="163"/>
      <c r="AF6871" s="162"/>
    </row>
    <row r="6872" spans="1:32">
      <c r="A6872" s="134">
        <v>6863</v>
      </c>
      <c r="B6872" s="136"/>
      <c r="C6872" s="146">
        <f t="shared" si="967"/>
        <v>0</v>
      </c>
      <c r="D6872" s="146">
        <f t="shared" si="968"/>
        <v>1</v>
      </c>
      <c r="E6872" s="146">
        <f t="shared" si="969"/>
        <v>1900</v>
      </c>
      <c r="F6872" s="137"/>
      <c r="G6872" s="287"/>
      <c r="H6872" s="137"/>
      <c r="I6872" s="134"/>
      <c r="J6872" s="204"/>
      <c r="K6872" s="133"/>
      <c r="L6872" s="134"/>
      <c r="M6872" s="133"/>
      <c r="N6872" s="134"/>
      <c r="O6872" s="134"/>
      <c r="P6872" s="166"/>
      <c r="Q6872" s="164"/>
      <c r="R6872" s="165"/>
      <c r="S6872" s="138"/>
      <c r="T6872" s="138"/>
      <c r="U6872" s="138"/>
      <c r="V6872" s="138"/>
      <c r="W6872" s="166"/>
      <c r="X6872" s="135"/>
      <c r="Y6872" s="418">
        <f t="shared" si="970"/>
        <v>0</v>
      </c>
      <c r="Z6872" s="291">
        <f t="shared" si="971"/>
        <v>0</v>
      </c>
      <c r="AA6872" s="163"/>
      <c r="AB6872" s="177" t="str">
        <f t="shared" si="972"/>
        <v/>
      </c>
      <c r="AC6872" s="283" t="str">
        <f t="shared" si="973"/>
        <v/>
      </c>
      <c r="AD6872" s="283" t="str">
        <f t="shared" si="974"/>
        <v/>
      </c>
      <c r="AE6872" s="163"/>
      <c r="AF6872" s="162"/>
    </row>
    <row r="6873" spans="1:32">
      <c r="A6873" s="134">
        <v>6864</v>
      </c>
      <c r="B6873" s="136"/>
      <c r="C6873" s="146">
        <f t="shared" si="967"/>
        <v>0</v>
      </c>
      <c r="D6873" s="146">
        <f t="shared" si="968"/>
        <v>1</v>
      </c>
      <c r="E6873" s="146">
        <f t="shared" si="969"/>
        <v>1900</v>
      </c>
      <c r="F6873" s="137"/>
      <c r="G6873" s="287"/>
      <c r="H6873" s="137"/>
      <c r="I6873" s="134"/>
      <c r="J6873" s="204"/>
      <c r="K6873" s="133"/>
      <c r="L6873" s="134"/>
      <c r="M6873" s="133"/>
      <c r="N6873" s="134"/>
      <c r="O6873" s="134"/>
      <c r="P6873" s="166"/>
      <c r="Q6873" s="164"/>
      <c r="R6873" s="165"/>
      <c r="S6873" s="138"/>
      <c r="T6873" s="138"/>
      <c r="U6873" s="138"/>
      <c r="V6873" s="138"/>
      <c r="W6873" s="166"/>
      <c r="X6873" s="135"/>
      <c r="Y6873" s="418">
        <f t="shared" si="970"/>
        <v>0</v>
      </c>
      <c r="Z6873" s="291">
        <f t="shared" si="971"/>
        <v>0</v>
      </c>
      <c r="AA6873" s="163"/>
      <c r="AB6873" s="177" t="str">
        <f t="shared" si="972"/>
        <v/>
      </c>
      <c r="AC6873" s="283" t="str">
        <f t="shared" si="973"/>
        <v/>
      </c>
      <c r="AD6873" s="283" t="str">
        <f t="shared" si="974"/>
        <v/>
      </c>
      <c r="AE6873" s="163"/>
      <c r="AF6873" s="162"/>
    </row>
    <row r="6874" spans="1:32">
      <c r="A6874" s="134">
        <v>6865</v>
      </c>
      <c r="B6874" s="136"/>
      <c r="C6874" s="146">
        <f t="shared" si="967"/>
        <v>0</v>
      </c>
      <c r="D6874" s="146">
        <f t="shared" si="968"/>
        <v>1</v>
      </c>
      <c r="E6874" s="146">
        <f t="shared" si="969"/>
        <v>1900</v>
      </c>
      <c r="F6874" s="137"/>
      <c r="G6874" s="287"/>
      <c r="H6874" s="137"/>
      <c r="I6874" s="134"/>
      <c r="J6874" s="204"/>
      <c r="K6874" s="133"/>
      <c r="L6874" s="134"/>
      <c r="M6874" s="133"/>
      <c r="N6874" s="134"/>
      <c r="O6874" s="134"/>
      <c r="P6874" s="166"/>
      <c r="Q6874" s="164"/>
      <c r="R6874" s="165"/>
      <c r="S6874" s="138"/>
      <c r="T6874" s="138"/>
      <c r="U6874" s="138"/>
      <c r="V6874" s="138"/>
      <c r="W6874" s="166"/>
      <c r="X6874" s="135"/>
      <c r="Y6874" s="418">
        <f t="shared" si="970"/>
        <v>0</v>
      </c>
      <c r="Z6874" s="291">
        <f t="shared" si="971"/>
        <v>0</v>
      </c>
      <c r="AA6874" s="163"/>
      <c r="AB6874" s="177" t="str">
        <f t="shared" si="972"/>
        <v/>
      </c>
      <c r="AC6874" s="283" t="str">
        <f t="shared" si="973"/>
        <v/>
      </c>
      <c r="AD6874" s="283" t="str">
        <f t="shared" si="974"/>
        <v/>
      </c>
      <c r="AE6874" s="163"/>
      <c r="AF6874" s="162"/>
    </row>
    <row r="6875" spans="1:32">
      <c r="A6875" s="134">
        <v>6866</v>
      </c>
      <c r="B6875" s="136"/>
      <c r="C6875" s="146">
        <f t="shared" si="967"/>
        <v>0</v>
      </c>
      <c r="D6875" s="146">
        <f t="shared" si="968"/>
        <v>1</v>
      </c>
      <c r="E6875" s="146">
        <f t="shared" si="969"/>
        <v>1900</v>
      </c>
      <c r="F6875" s="137"/>
      <c r="G6875" s="287"/>
      <c r="H6875" s="137"/>
      <c r="I6875" s="134"/>
      <c r="J6875" s="204"/>
      <c r="K6875" s="133"/>
      <c r="L6875" s="134"/>
      <c r="M6875" s="133"/>
      <c r="N6875" s="134"/>
      <c r="O6875" s="134"/>
      <c r="P6875" s="166"/>
      <c r="Q6875" s="164"/>
      <c r="R6875" s="165"/>
      <c r="S6875" s="138"/>
      <c r="T6875" s="138"/>
      <c r="U6875" s="138"/>
      <c r="V6875" s="138"/>
      <c r="W6875" s="166"/>
      <c r="X6875" s="135"/>
      <c r="Y6875" s="418">
        <f t="shared" si="970"/>
        <v>0</v>
      </c>
      <c r="Z6875" s="291">
        <f t="shared" si="971"/>
        <v>0</v>
      </c>
      <c r="AA6875" s="163"/>
      <c r="AB6875" s="177" t="str">
        <f t="shared" si="972"/>
        <v/>
      </c>
      <c r="AC6875" s="283" t="str">
        <f t="shared" si="973"/>
        <v/>
      </c>
      <c r="AD6875" s="283" t="str">
        <f t="shared" si="974"/>
        <v/>
      </c>
      <c r="AE6875" s="163"/>
      <c r="AF6875" s="162"/>
    </row>
    <row r="6876" spans="1:32">
      <c r="A6876" s="134">
        <v>6867</v>
      </c>
      <c r="B6876" s="136"/>
      <c r="C6876" s="146">
        <f t="shared" si="967"/>
        <v>0</v>
      </c>
      <c r="D6876" s="146">
        <f t="shared" si="968"/>
        <v>1</v>
      </c>
      <c r="E6876" s="146">
        <f t="shared" si="969"/>
        <v>1900</v>
      </c>
      <c r="F6876" s="137"/>
      <c r="G6876" s="287"/>
      <c r="H6876" s="137"/>
      <c r="I6876" s="134"/>
      <c r="J6876" s="204"/>
      <c r="K6876" s="133"/>
      <c r="L6876" s="134"/>
      <c r="M6876" s="133"/>
      <c r="N6876" s="134"/>
      <c r="O6876" s="134"/>
      <c r="P6876" s="166"/>
      <c r="Q6876" s="164"/>
      <c r="R6876" s="165"/>
      <c r="S6876" s="138"/>
      <c r="T6876" s="138"/>
      <c r="U6876" s="138"/>
      <c r="V6876" s="138"/>
      <c r="W6876" s="166"/>
      <c r="X6876" s="135"/>
      <c r="Y6876" s="418">
        <f t="shared" si="970"/>
        <v>0</v>
      </c>
      <c r="Z6876" s="291">
        <f t="shared" si="971"/>
        <v>0</v>
      </c>
      <c r="AA6876" s="163"/>
      <c r="AB6876" s="177" t="str">
        <f t="shared" si="972"/>
        <v/>
      </c>
      <c r="AC6876" s="283" t="str">
        <f t="shared" si="973"/>
        <v/>
      </c>
      <c r="AD6876" s="283" t="str">
        <f t="shared" si="974"/>
        <v/>
      </c>
      <c r="AE6876" s="163"/>
      <c r="AF6876" s="162"/>
    </row>
    <row r="6877" spans="1:32">
      <c r="A6877" s="134">
        <v>6868</v>
      </c>
      <c r="B6877" s="136"/>
      <c r="C6877" s="146">
        <f t="shared" si="967"/>
        <v>0</v>
      </c>
      <c r="D6877" s="146">
        <f t="shared" si="968"/>
        <v>1</v>
      </c>
      <c r="E6877" s="146">
        <f t="shared" si="969"/>
        <v>1900</v>
      </c>
      <c r="F6877" s="137"/>
      <c r="G6877" s="287"/>
      <c r="H6877" s="137"/>
      <c r="I6877" s="134"/>
      <c r="J6877" s="204"/>
      <c r="K6877" s="133"/>
      <c r="L6877" s="134"/>
      <c r="M6877" s="133"/>
      <c r="N6877" s="134"/>
      <c r="O6877" s="134"/>
      <c r="P6877" s="166"/>
      <c r="Q6877" s="164"/>
      <c r="R6877" s="165"/>
      <c r="S6877" s="138"/>
      <c r="T6877" s="138"/>
      <c r="U6877" s="138"/>
      <c r="V6877" s="138"/>
      <c r="W6877" s="166"/>
      <c r="X6877" s="135"/>
      <c r="Y6877" s="418">
        <f t="shared" si="970"/>
        <v>0</v>
      </c>
      <c r="Z6877" s="291">
        <f t="shared" si="971"/>
        <v>0</v>
      </c>
      <c r="AA6877" s="163"/>
      <c r="AB6877" s="177" t="str">
        <f t="shared" si="972"/>
        <v/>
      </c>
      <c r="AC6877" s="283" t="str">
        <f t="shared" si="973"/>
        <v/>
      </c>
      <c r="AD6877" s="283" t="str">
        <f t="shared" si="974"/>
        <v/>
      </c>
      <c r="AE6877" s="163"/>
      <c r="AF6877" s="162"/>
    </row>
    <row r="6878" spans="1:32">
      <c r="A6878" s="134">
        <v>6869</v>
      </c>
      <c r="B6878" s="136"/>
      <c r="C6878" s="146">
        <f t="shared" si="967"/>
        <v>0</v>
      </c>
      <c r="D6878" s="146">
        <f t="shared" si="968"/>
        <v>1</v>
      </c>
      <c r="E6878" s="146">
        <f t="shared" si="969"/>
        <v>1900</v>
      </c>
      <c r="F6878" s="137"/>
      <c r="G6878" s="287"/>
      <c r="H6878" s="137"/>
      <c r="I6878" s="134"/>
      <c r="J6878" s="204"/>
      <c r="K6878" s="133"/>
      <c r="L6878" s="134"/>
      <c r="M6878" s="133"/>
      <c r="N6878" s="134"/>
      <c r="O6878" s="134"/>
      <c r="P6878" s="166"/>
      <c r="Q6878" s="164"/>
      <c r="R6878" s="165"/>
      <c r="S6878" s="138"/>
      <c r="T6878" s="138"/>
      <c r="U6878" s="138"/>
      <c r="V6878" s="138"/>
      <c r="W6878" s="166"/>
      <c r="X6878" s="135"/>
      <c r="Y6878" s="418">
        <f t="shared" si="970"/>
        <v>0</v>
      </c>
      <c r="Z6878" s="291">
        <f t="shared" si="971"/>
        <v>0</v>
      </c>
      <c r="AA6878" s="163"/>
      <c r="AB6878" s="177" t="str">
        <f t="shared" si="972"/>
        <v/>
      </c>
      <c r="AC6878" s="283" t="str">
        <f t="shared" si="973"/>
        <v/>
      </c>
      <c r="AD6878" s="283" t="str">
        <f t="shared" si="974"/>
        <v/>
      </c>
      <c r="AE6878" s="163"/>
      <c r="AF6878" s="162"/>
    </row>
    <row r="6879" spans="1:32">
      <c r="A6879" s="134">
        <v>6870</v>
      </c>
      <c r="B6879" s="136"/>
      <c r="C6879" s="146">
        <f t="shared" si="967"/>
        <v>0</v>
      </c>
      <c r="D6879" s="146">
        <f t="shared" si="968"/>
        <v>1</v>
      </c>
      <c r="E6879" s="146">
        <f t="shared" si="969"/>
        <v>1900</v>
      </c>
      <c r="F6879" s="137"/>
      <c r="G6879" s="287"/>
      <c r="H6879" s="137"/>
      <c r="I6879" s="134"/>
      <c r="J6879" s="204"/>
      <c r="K6879" s="133"/>
      <c r="L6879" s="134"/>
      <c r="M6879" s="133"/>
      <c r="N6879" s="134"/>
      <c r="O6879" s="134"/>
      <c r="P6879" s="166"/>
      <c r="Q6879" s="164"/>
      <c r="R6879" s="165"/>
      <c r="S6879" s="138"/>
      <c r="T6879" s="138"/>
      <c r="U6879" s="138"/>
      <c r="V6879" s="138"/>
      <c r="W6879" s="166"/>
      <c r="X6879" s="135"/>
      <c r="Y6879" s="418">
        <f t="shared" si="970"/>
        <v>0</v>
      </c>
      <c r="Z6879" s="291">
        <f t="shared" si="971"/>
        <v>0</v>
      </c>
      <c r="AA6879" s="163"/>
      <c r="AB6879" s="177" t="str">
        <f t="shared" si="972"/>
        <v/>
      </c>
      <c r="AC6879" s="283" t="str">
        <f t="shared" si="973"/>
        <v/>
      </c>
      <c r="AD6879" s="283" t="str">
        <f t="shared" si="974"/>
        <v/>
      </c>
      <c r="AE6879" s="163"/>
      <c r="AF6879" s="162"/>
    </row>
    <row r="6880" spans="1:32">
      <c r="A6880" s="134">
        <v>6871</v>
      </c>
      <c r="B6880" s="136"/>
      <c r="C6880" s="146">
        <f t="shared" si="967"/>
        <v>0</v>
      </c>
      <c r="D6880" s="146">
        <f t="shared" si="968"/>
        <v>1</v>
      </c>
      <c r="E6880" s="146">
        <f t="shared" si="969"/>
        <v>1900</v>
      </c>
      <c r="F6880" s="137"/>
      <c r="G6880" s="287"/>
      <c r="H6880" s="137"/>
      <c r="I6880" s="134"/>
      <c r="J6880" s="204"/>
      <c r="K6880" s="133"/>
      <c r="L6880" s="134"/>
      <c r="M6880" s="133"/>
      <c r="N6880" s="134"/>
      <c r="O6880" s="134"/>
      <c r="P6880" s="166"/>
      <c r="Q6880" s="164"/>
      <c r="R6880" s="165"/>
      <c r="S6880" s="138"/>
      <c r="T6880" s="138"/>
      <c r="U6880" s="138"/>
      <c r="V6880" s="138"/>
      <c r="W6880" s="166"/>
      <c r="X6880" s="135"/>
      <c r="Y6880" s="418">
        <f t="shared" si="970"/>
        <v>0</v>
      </c>
      <c r="Z6880" s="291">
        <f t="shared" si="971"/>
        <v>0</v>
      </c>
      <c r="AA6880" s="163"/>
      <c r="AB6880" s="177" t="str">
        <f t="shared" si="972"/>
        <v/>
      </c>
      <c r="AC6880" s="283" t="str">
        <f t="shared" si="973"/>
        <v/>
      </c>
      <c r="AD6880" s="283" t="str">
        <f t="shared" si="974"/>
        <v/>
      </c>
      <c r="AE6880" s="163"/>
      <c r="AF6880" s="162"/>
    </row>
    <row r="6881" spans="1:32">
      <c r="A6881" s="134">
        <v>6872</v>
      </c>
      <c r="B6881" s="136"/>
      <c r="C6881" s="146">
        <f t="shared" si="967"/>
        <v>0</v>
      </c>
      <c r="D6881" s="146">
        <f t="shared" si="968"/>
        <v>1</v>
      </c>
      <c r="E6881" s="146">
        <f t="shared" si="969"/>
        <v>1900</v>
      </c>
      <c r="F6881" s="137"/>
      <c r="G6881" s="287"/>
      <c r="H6881" s="137"/>
      <c r="I6881" s="134"/>
      <c r="J6881" s="204"/>
      <c r="K6881" s="133"/>
      <c r="L6881" s="134"/>
      <c r="M6881" s="133"/>
      <c r="N6881" s="134"/>
      <c r="O6881" s="134"/>
      <c r="P6881" s="166"/>
      <c r="Q6881" s="164"/>
      <c r="R6881" s="165"/>
      <c r="S6881" s="138"/>
      <c r="T6881" s="138"/>
      <c r="U6881" s="138"/>
      <c r="V6881" s="138"/>
      <c r="W6881" s="166"/>
      <c r="X6881" s="135"/>
      <c r="Y6881" s="418">
        <f t="shared" si="970"/>
        <v>0</v>
      </c>
      <c r="Z6881" s="291">
        <f t="shared" si="971"/>
        <v>0</v>
      </c>
      <c r="AA6881" s="163"/>
      <c r="AB6881" s="177" t="str">
        <f t="shared" si="972"/>
        <v/>
      </c>
      <c r="AC6881" s="283" t="str">
        <f t="shared" si="973"/>
        <v/>
      </c>
      <c r="AD6881" s="283" t="str">
        <f t="shared" si="974"/>
        <v/>
      </c>
      <c r="AE6881" s="163"/>
      <c r="AF6881" s="162"/>
    </row>
    <row r="6882" spans="1:32">
      <c r="A6882" s="134">
        <v>6873</v>
      </c>
      <c r="B6882" s="136"/>
      <c r="C6882" s="146">
        <f t="shared" si="967"/>
        <v>0</v>
      </c>
      <c r="D6882" s="146">
        <f t="shared" si="968"/>
        <v>1</v>
      </c>
      <c r="E6882" s="146">
        <f t="shared" si="969"/>
        <v>1900</v>
      </c>
      <c r="F6882" s="137"/>
      <c r="G6882" s="287"/>
      <c r="H6882" s="137"/>
      <c r="I6882" s="134"/>
      <c r="J6882" s="204"/>
      <c r="K6882" s="133"/>
      <c r="L6882" s="134"/>
      <c r="M6882" s="133"/>
      <c r="N6882" s="134"/>
      <c r="O6882" s="134"/>
      <c r="P6882" s="166"/>
      <c r="Q6882" s="164"/>
      <c r="R6882" s="165"/>
      <c r="S6882" s="138"/>
      <c r="T6882" s="138"/>
      <c r="U6882" s="138"/>
      <c r="V6882" s="138"/>
      <c r="W6882" s="166"/>
      <c r="X6882" s="135"/>
      <c r="Y6882" s="418">
        <f t="shared" si="970"/>
        <v>0</v>
      </c>
      <c r="Z6882" s="291">
        <f t="shared" si="971"/>
        <v>0</v>
      </c>
      <c r="AA6882" s="163"/>
      <c r="AB6882" s="177" t="str">
        <f t="shared" si="972"/>
        <v/>
      </c>
      <c r="AC6882" s="283" t="str">
        <f t="shared" si="973"/>
        <v/>
      </c>
      <c r="AD6882" s="283" t="str">
        <f t="shared" si="974"/>
        <v/>
      </c>
      <c r="AE6882" s="163"/>
      <c r="AF6882" s="162"/>
    </row>
    <row r="6883" spans="1:32">
      <c r="A6883" s="134">
        <v>6874</v>
      </c>
      <c r="B6883" s="136"/>
      <c r="C6883" s="146">
        <f t="shared" si="967"/>
        <v>0</v>
      </c>
      <c r="D6883" s="146">
        <f t="shared" si="968"/>
        <v>1</v>
      </c>
      <c r="E6883" s="146">
        <f t="shared" si="969"/>
        <v>1900</v>
      </c>
      <c r="F6883" s="137"/>
      <c r="G6883" s="287"/>
      <c r="H6883" s="137"/>
      <c r="I6883" s="134"/>
      <c r="J6883" s="204"/>
      <c r="K6883" s="133"/>
      <c r="L6883" s="134"/>
      <c r="M6883" s="133"/>
      <c r="N6883" s="134"/>
      <c r="O6883" s="134"/>
      <c r="P6883" s="166"/>
      <c r="Q6883" s="164"/>
      <c r="R6883" s="165"/>
      <c r="S6883" s="138"/>
      <c r="T6883" s="138"/>
      <c r="U6883" s="138"/>
      <c r="V6883" s="138"/>
      <c r="W6883" s="166"/>
      <c r="X6883" s="135"/>
      <c r="Y6883" s="418">
        <f t="shared" si="970"/>
        <v>0</v>
      </c>
      <c r="Z6883" s="291">
        <f t="shared" si="971"/>
        <v>0</v>
      </c>
      <c r="AA6883" s="163"/>
      <c r="AB6883" s="177" t="str">
        <f t="shared" si="972"/>
        <v/>
      </c>
      <c r="AC6883" s="283" t="str">
        <f t="shared" si="973"/>
        <v/>
      </c>
      <c r="AD6883" s="283" t="str">
        <f t="shared" si="974"/>
        <v/>
      </c>
      <c r="AE6883" s="163"/>
      <c r="AF6883" s="162"/>
    </row>
    <row r="6884" spans="1:32">
      <c r="A6884" s="134">
        <v>6875</v>
      </c>
      <c r="B6884" s="136"/>
      <c r="C6884" s="146">
        <f t="shared" si="967"/>
        <v>0</v>
      </c>
      <c r="D6884" s="146">
        <f t="shared" si="968"/>
        <v>1</v>
      </c>
      <c r="E6884" s="146">
        <f t="shared" si="969"/>
        <v>1900</v>
      </c>
      <c r="F6884" s="137"/>
      <c r="G6884" s="287"/>
      <c r="H6884" s="137"/>
      <c r="I6884" s="134"/>
      <c r="J6884" s="204"/>
      <c r="K6884" s="133"/>
      <c r="L6884" s="134"/>
      <c r="M6884" s="133"/>
      <c r="N6884" s="134"/>
      <c r="O6884" s="134"/>
      <c r="P6884" s="166"/>
      <c r="Q6884" s="164"/>
      <c r="R6884" s="165"/>
      <c r="S6884" s="138"/>
      <c r="T6884" s="138"/>
      <c r="U6884" s="138"/>
      <c r="V6884" s="138"/>
      <c r="W6884" s="166"/>
      <c r="X6884" s="135"/>
      <c r="Y6884" s="418">
        <f t="shared" si="970"/>
        <v>0</v>
      </c>
      <c r="Z6884" s="291">
        <f t="shared" si="971"/>
        <v>0</v>
      </c>
      <c r="AA6884" s="163"/>
      <c r="AB6884" s="177" t="str">
        <f t="shared" si="972"/>
        <v/>
      </c>
      <c r="AC6884" s="283" t="str">
        <f t="shared" si="973"/>
        <v/>
      </c>
      <c r="AD6884" s="283" t="str">
        <f t="shared" si="974"/>
        <v/>
      </c>
      <c r="AE6884" s="163"/>
      <c r="AF6884" s="162"/>
    </row>
    <row r="6885" spans="1:32">
      <c r="A6885" s="134">
        <v>6876</v>
      </c>
      <c r="B6885" s="136"/>
      <c r="C6885" s="146">
        <f t="shared" si="967"/>
        <v>0</v>
      </c>
      <c r="D6885" s="146">
        <f t="shared" si="968"/>
        <v>1</v>
      </c>
      <c r="E6885" s="146">
        <f t="shared" si="969"/>
        <v>1900</v>
      </c>
      <c r="F6885" s="137"/>
      <c r="G6885" s="287"/>
      <c r="H6885" s="137"/>
      <c r="I6885" s="134"/>
      <c r="J6885" s="204"/>
      <c r="K6885" s="133"/>
      <c r="L6885" s="134"/>
      <c r="M6885" s="133"/>
      <c r="N6885" s="134"/>
      <c r="O6885" s="134"/>
      <c r="P6885" s="166"/>
      <c r="Q6885" s="164"/>
      <c r="R6885" s="165"/>
      <c r="S6885" s="138"/>
      <c r="T6885" s="138"/>
      <c r="U6885" s="138"/>
      <c r="V6885" s="138"/>
      <c r="W6885" s="166"/>
      <c r="X6885" s="135"/>
      <c r="Y6885" s="418">
        <f t="shared" si="970"/>
        <v>0</v>
      </c>
      <c r="Z6885" s="291">
        <f t="shared" si="971"/>
        <v>0</v>
      </c>
      <c r="AA6885" s="163"/>
      <c r="AB6885" s="177" t="str">
        <f t="shared" si="972"/>
        <v/>
      </c>
      <c r="AC6885" s="283" t="str">
        <f t="shared" si="973"/>
        <v/>
      </c>
      <c r="AD6885" s="283" t="str">
        <f t="shared" si="974"/>
        <v/>
      </c>
      <c r="AE6885" s="163"/>
      <c r="AF6885" s="162"/>
    </row>
    <row r="6886" spans="1:32">
      <c r="A6886" s="134">
        <v>6877</v>
      </c>
      <c r="B6886" s="136"/>
      <c r="C6886" s="146">
        <f t="shared" si="967"/>
        <v>0</v>
      </c>
      <c r="D6886" s="146">
        <f t="shared" si="968"/>
        <v>1</v>
      </c>
      <c r="E6886" s="146">
        <f t="shared" si="969"/>
        <v>1900</v>
      </c>
      <c r="F6886" s="137"/>
      <c r="G6886" s="287"/>
      <c r="H6886" s="137"/>
      <c r="I6886" s="134"/>
      <c r="J6886" s="204"/>
      <c r="K6886" s="133"/>
      <c r="L6886" s="134"/>
      <c r="M6886" s="133"/>
      <c r="N6886" s="134"/>
      <c r="O6886" s="134"/>
      <c r="P6886" s="166"/>
      <c r="Q6886" s="164"/>
      <c r="R6886" s="165"/>
      <c r="S6886" s="138"/>
      <c r="T6886" s="138"/>
      <c r="U6886" s="138"/>
      <c r="V6886" s="138"/>
      <c r="W6886" s="166"/>
      <c r="X6886" s="135"/>
      <c r="Y6886" s="418">
        <f t="shared" si="970"/>
        <v>0</v>
      </c>
      <c r="Z6886" s="291">
        <f t="shared" si="971"/>
        <v>0</v>
      </c>
      <c r="AA6886" s="163"/>
      <c r="AB6886" s="177" t="str">
        <f t="shared" si="972"/>
        <v/>
      </c>
      <c r="AC6886" s="283" t="str">
        <f t="shared" si="973"/>
        <v/>
      </c>
      <c r="AD6886" s="283" t="str">
        <f t="shared" si="974"/>
        <v/>
      </c>
      <c r="AE6886" s="163"/>
      <c r="AF6886" s="162"/>
    </row>
    <row r="6887" spans="1:32">
      <c r="A6887" s="134">
        <v>6878</v>
      </c>
      <c r="B6887" s="136"/>
      <c r="C6887" s="146">
        <f t="shared" si="967"/>
        <v>0</v>
      </c>
      <c r="D6887" s="146">
        <f t="shared" si="968"/>
        <v>1</v>
      </c>
      <c r="E6887" s="146">
        <f t="shared" si="969"/>
        <v>1900</v>
      </c>
      <c r="F6887" s="137"/>
      <c r="G6887" s="287"/>
      <c r="H6887" s="137"/>
      <c r="I6887" s="134"/>
      <c r="J6887" s="204"/>
      <c r="K6887" s="133"/>
      <c r="L6887" s="134"/>
      <c r="M6887" s="133"/>
      <c r="N6887" s="134"/>
      <c r="O6887" s="134"/>
      <c r="P6887" s="166"/>
      <c r="Q6887" s="164"/>
      <c r="R6887" s="165"/>
      <c r="S6887" s="138"/>
      <c r="T6887" s="138"/>
      <c r="U6887" s="138"/>
      <c r="V6887" s="138"/>
      <c r="W6887" s="166"/>
      <c r="X6887" s="135"/>
      <c r="Y6887" s="418">
        <f t="shared" si="970"/>
        <v>0</v>
      </c>
      <c r="Z6887" s="291">
        <f t="shared" si="971"/>
        <v>0</v>
      </c>
      <c r="AA6887" s="163"/>
      <c r="AB6887" s="177" t="str">
        <f t="shared" si="972"/>
        <v/>
      </c>
      <c r="AC6887" s="283" t="str">
        <f t="shared" si="973"/>
        <v/>
      </c>
      <c r="AD6887" s="283" t="str">
        <f t="shared" si="974"/>
        <v/>
      </c>
      <c r="AE6887" s="163"/>
      <c r="AF6887" s="162"/>
    </row>
    <row r="6888" spans="1:32">
      <c r="A6888" s="134">
        <v>6879</v>
      </c>
      <c r="B6888" s="136"/>
      <c r="C6888" s="146">
        <f t="shared" si="967"/>
        <v>0</v>
      </c>
      <c r="D6888" s="146">
        <f t="shared" si="968"/>
        <v>1</v>
      </c>
      <c r="E6888" s="146">
        <f t="shared" si="969"/>
        <v>1900</v>
      </c>
      <c r="F6888" s="137"/>
      <c r="G6888" s="287"/>
      <c r="H6888" s="137"/>
      <c r="I6888" s="134"/>
      <c r="J6888" s="204"/>
      <c r="K6888" s="133"/>
      <c r="L6888" s="134"/>
      <c r="M6888" s="133"/>
      <c r="N6888" s="134"/>
      <c r="O6888" s="134"/>
      <c r="P6888" s="166"/>
      <c r="Q6888" s="164"/>
      <c r="R6888" s="165"/>
      <c r="S6888" s="138"/>
      <c r="T6888" s="138"/>
      <c r="U6888" s="138"/>
      <c r="V6888" s="138"/>
      <c r="W6888" s="166"/>
      <c r="X6888" s="135"/>
      <c r="Y6888" s="418">
        <f t="shared" si="970"/>
        <v>0</v>
      </c>
      <c r="Z6888" s="291">
        <f t="shared" si="971"/>
        <v>0</v>
      </c>
      <c r="AA6888" s="163"/>
      <c r="AB6888" s="177" t="str">
        <f t="shared" si="972"/>
        <v/>
      </c>
      <c r="AC6888" s="283" t="str">
        <f t="shared" si="973"/>
        <v/>
      </c>
      <c r="AD6888" s="283" t="str">
        <f t="shared" si="974"/>
        <v/>
      </c>
      <c r="AE6888" s="163"/>
      <c r="AF6888" s="162"/>
    </row>
    <row r="6889" spans="1:32">
      <c r="A6889" s="134">
        <v>6880</v>
      </c>
      <c r="B6889" s="136"/>
      <c r="C6889" s="146">
        <f t="shared" si="967"/>
        <v>0</v>
      </c>
      <c r="D6889" s="146">
        <f t="shared" si="968"/>
        <v>1</v>
      </c>
      <c r="E6889" s="146">
        <f t="shared" si="969"/>
        <v>1900</v>
      </c>
      <c r="F6889" s="137"/>
      <c r="G6889" s="287"/>
      <c r="H6889" s="137"/>
      <c r="I6889" s="134"/>
      <c r="J6889" s="204"/>
      <c r="K6889" s="133"/>
      <c r="L6889" s="134"/>
      <c r="M6889" s="133"/>
      <c r="N6889" s="134"/>
      <c r="O6889" s="134"/>
      <c r="P6889" s="166"/>
      <c r="Q6889" s="164"/>
      <c r="R6889" s="165"/>
      <c r="S6889" s="138"/>
      <c r="T6889" s="138"/>
      <c r="U6889" s="138"/>
      <c r="V6889" s="138"/>
      <c r="W6889" s="166"/>
      <c r="X6889" s="135"/>
      <c r="Y6889" s="418">
        <f t="shared" si="970"/>
        <v>0</v>
      </c>
      <c r="Z6889" s="291">
        <f t="shared" si="971"/>
        <v>0</v>
      </c>
      <c r="AA6889" s="163"/>
      <c r="AB6889" s="177" t="str">
        <f t="shared" si="972"/>
        <v/>
      </c>
      <c r="AC6889" s="283" t="str">
        <f t="shared" si="973"/>
        <v/>
      </c>
      <c r="AD6889" s="283" t="str">
        <f t="shared" si="974"/>
        <v/>
      </c>
      <c r="AE6889" s="163"/>
      <c r="AF6889" s="162"/>
    </row>
    <row r="6890" spans="1:32">
      <c r="A6890" s="134">
        <v>6881</v>
      </c>
      <c r="B6890" s="136"/>
      <c r="C6890" s="146">
        <f t="shared" si="967"/>
        <v>0</v>
      </c>
      <c r="D6890" s="146">
        <f t="shared" si="968"/>
        <v>1</v>
      </c>
      <c r="E6890" s="146">
        <f t="shared" si="969"/>
        <v>1900</v>
      </c>
      <c r="F6890" s="137"/>
      <c r="G6890" s="287"/>
      <c r="H6890" s="137"/>
      <c r="I6890" s="134"/>
      <c r="J6890" s="204"/>
      <c r="K6890" s="133"/>
      <c r="L6890" s="134"/>
      <c r="M6890" s="133"/>
      <c r="N6890" s="134"/>
      <c r="O6890" s="134"/>
      <c r="P6890" s="166"/>
      <c r="Q6890" s="164"/>
      <c r="R6890" s="165"/>
      <c r="S6890" s="138"/>
      <c r="T6890" s="138"/>
      <c r="U6890" s="138"/>
      <c r="V6890" s="138"/>
      <c r="W6890" s="166"/>
      <c r="X6890" s="135"/>
      <c r="Y6890" s="418">
        <f t="shared" si="970"/>
        <v>0</v>
      </c>
      <c r="Z6890" s="291">
        <f t="shared" si="971"/>
        <v>0</v>
      </c>
      <c r="AA6890" s="163"/>
      <c r="AB6890" s="177" t="str">
        <f t="shared" si="972"/>
        <v/>
      </c>
      <c r="AC6890" s="283" t="str">
        <f t="shared" si="973"/>
        <v/>
      </c>
      <c r="AD6890" s="283" t="str">
        <f t="shared" si="974"/>
        <v/>
      </c>
      <c r="AE6890" s="163"/>
      <c r="AF6890" s="162"/>
    </row>
    <row r="6891" spans="1:32">
      <c r="A6891" s="134">
        <v>6882</v>
      </c>
      <c r="B6891" s="136"/>
      <c r="C6891" s="146">
        <f t="shared" si="967"/>
        <v>0</v>
      </c>
      <c r="D6891" s="146">
        <f t="shared" si="968"/>
        <v>1</v>
      </c>
      <c r="E6891" s="146">
        <f t="shared" si="969"/>
        <v>1900</v>
      </c>
      <c r="F6891" s="137"/>
      <c r="G6891" s="287"/>
      <c r="H6891" s="137"/>
      <c r="I6891" s="134"/>
      <c r="J6891" s="204"/>
      <c r="K6891" s="133"/>
      <c r="L6891" s="134"/>
      <c r="M6891" s="133"/>
      <c r="N6891" s="134"/>
      <c r="O6891" s="134"/>
      <c r="P6891" s="166"/>
      <c r="Q6891" s="164"/>
      <c r="R6891" s="165"/>
      <c r="S6891" s="138"/>
      <c r="T6891" s="138"/>
      <c r="U6891" s="138"/>
      <c r="V6891" s="138"/>
      <c r="W6891" s="166"/>
      <c r="X6891" s="135"/>
      <c r="Y6891" s="418">
        <f t="shared" si="970"/>
        <v>0</v>
      </c>
      <c r="Z6891" s="291">
        <f t="shared" si="971"/>
        <v>0</v>
      </c>
      <c r="AA6891" s="163"/>
      <c r="AB6891" s="177" t="str">
        <f t="shared" si="972"/>
        <v/>
      </c>
      <c r="AC6891" s="283" t="str">
        <f t="shared" si="973"/>
        <v/>
      </c>
      <c r="AD6891" s="283" t="str">
        <f t="shared" si="974"/>
        <v/>
      </c>
      <c r="AE6891" s="163"/>
      <c r="AF6891" s="162"/>
    </row>
    <row r="6892" spans="1:32">
      <c r="A6892" s="134">
        <v>6883</v>
      </c>
      <c r="B6892" s="136"/>
      <c r="C6892" s="146">
        <f t="shared" si="967"/>
        <v>0</v>
      </c>
      <c r="D6892" s="146">
        <f t="shared" si="968"/>
        <v>1</v>
      </c>
      <c r="E6892" s="146">
        <f t="shared" si="969"/>
        <v>1900</v>
      </c>
      <c r="F6892" s="137"/>
      <c r="G6892" s="287"/>
      <c r="H6892" s="137"/>
      <c r="I6892" s="134"/>
      <c r="J6892" s="204"/>
      <c r="K6892" s="133"/>
      <c r="L6892" s="134"/>
      <c r="M6892" s="133"/>
      <c r="N6892" s="134"/>
      <c r="O6892" s="134"/>
      <c r="P6892" s="166"/>
      <c r="Q6892" s="164"/>
      <c r="R6892" s="165"/>
      <c r="S6892" s="138"/>
      <c r="T6892" s="138"/>
      <c r="U6892" s="138"/>
      <c r="V6892" s="138"/>
      <c r="W6892" s="166"/>
      <c r="X6892" s="135"/>
      <c r="Y6892" s="418">
        <f t="shared" si="970"/>
        <v>0</v>
      </c>
      <c r="Z6892" s="291">
        <f t="shared" si="971"/>
        <v>0</v>
      </c>
      <c r="AA6892" s="163"/>
      <c r="AB6892" s="177" t="str">
        <f t="shared" si="972"/>
        <v/>
      </c>
      <c r="AC6892" s="283" t="str">
        <f t="shared" si="973"/>
        <v/>
      </c>
      <c r="AD6892" s="283" t="str">
        <f t="shared" si="974"/>
        <v/>
      </c>
      <c r="AE6892" s="163"/>
      <c r="AF6892" s="162"/>
    </row>
    <row r="6893" spans="1:32">
      <c r="A6893" s="134">
        <v>6884</v>
      </c>
      <c r="B6893" s="136"/>
      <c r="C6893" s="146">
        <f t="shared" si="967"/>
        <v>0</v>
      </c>
      <c r="D6893" s="146">
        <f t="shared" si="968"/>
        <v>1</v>
      </c>
      <c r="E6893" s="146">
        <f t="shared" si="969"/>
        <v>1900</v>
      </c>
      <c r="F6893" s="137"/>
      <c r="G6893" s="287"/>
      <c r="H6893" s="137"/>
      <c r="I6893" s="134"/>
      <c r="J6893" s="204"/>
      <c r="K6893" s="133"/>
      <c r="L6893" s="134"/>
      <c r="M6893" s="133"/>
      <c r="N6893" s="134"/>
      <c r="O6893" s="134"/>
      <c r="P6893" s="166"/>
      <c r="Q6893" s="164"/>
      <c r="R6893" s="165"/>
      <c r="S6893" s="138"/>
      <c r="T6893" s="138"/>
      <c r="U6893" s="138"/>
      <c r="V6893" s="138"/>
      <c r="W6893" s="166"/>
      <c r="X6893" s="135"/>
      <c r="Y6893" s="418">
        <f t="shared" si="970"/>
        <v>0</v>
      </c>
      <c r="Z6893" s="291">
        <f t="shared" si="971"/>
        <v>0</v>
      </c>
      <c r="AA6893" s="163"/>
      <c r="AB6893" s="177" t="str">
        <f t="shared" si="972"/>
        <v/>
      </c>
      <c r="AC6893" s="283" t="str">
        <f t="shared" si="973"/>
        <v/>
      </c>
      <c r="AD6893" s="283" t="str">
        <f t="shared" si="974"/>
        <v/>
      </c>
      <c r="AE6893" s="163"/>
      <c r="AF6893" s="162"/>
    </row>
    <row r="6894" spans="1:32">
      <c r="A6894" s="134">
        <v>6885</v>
      </c>
      <c r="B6894" s="136"/>
      <c r="C6894" s="146">
        <f t="shared" si="967"/>
        <v>0</v>
      </c>
      <c r="D6894" s="146">
        <f t="shared" si="968"/>
        <v>1</v>
      </c>
      <c r="E6894" s="146">
        <f t="shared" si="969"/>
        <v>1900</v>
      </c>
      <c r="F6894" s="137"/>
      <c r="G6894" s="287"/>
      <c r="H6894" s="137"/>
      <c r="I6894" s="134"/>
      <c r="J6894" s="204"/>
      <c r="K6894" s="133"/>
      <c r="L6894" s="134"/>
      <c r="M6894" s="133"/>
      <c r="N6894" s="134"/>
      <c r="O6894" s="134"/>
      <c r="P6894" s="166"/>
      <c r="Q6894" s="164"/>
      <c r="R6894" s="165"/>
      <c r="S6894" s="138"/>
      <c r="T6894" s="138"/>
      <c r="U6894" s="138"/>
      <c r="V6894" s="138"/>
      <c r="W6894" s="166"/>
      <c r="X6894" s="135"/>
      <c r="Y6894" s="418">
        <f t="shared" si="970"/>
        <v>0</v>
      </c>
      <c r="Z6894" s="291">
        <f t="shared" si="971"/>
        <v>0</v>
      </c>
      <c r="AA6894" s="163"/>
      <c r="AB6894" s="177" t="str">
        <f t="shared" si="972"/>
        <v/>
      </c>
      <c r="AC6894" s="283" t="str">
        <f t="shared" si="973"/>
        <v/>
      </c>
      <c r="AD6894" s="283" t="str">
        <f t="shared" si="974"/>
        <v/>
      </c>
      <c r="AE6894" s="163"/>
      <c r="AF6894" s="162"/>
    </row>
    <row r="6895" spans="1:32">
      <c r="A6895" s="134">
        <v>6886</v>
      </c>
      <c r="B6895" s="136"/>
      <c r="C6895" s="146">
        <f t="shared" si="967"/>
        <v>0</v>
      </c>
      <c r="D6895" s="146">
        <f t="shared" si="968"/>
        <v>1</v>
      </c>
      <c r="E6895" s="146">
        <f t="shared" si="969"/>
        <v>1900</v>
      </c>
      <c r="F6895" s="137"/>
      <c r="G6895" s="287"/>
      <c r="H6895" s="137"/>
      <c r="I6895" s="134"/>
      <c r="J6895" s="204"/>
      <c r="K6895" s="133"/>
      <c r="L6895" s="134"/>
      <c r="M6895" s="133"/>
      <c r="N6895" s="134"/>
      <c r="O6895" s="134"/>
      <c r="P6895" s="166"/>
      <c r="Q6895" s="164"/>
      <c r="R6895" s="165"/>
      <c r="S6895" s="138"/>
      <c r="T6895" s="138"/>
      <c r="U6895" s="138"/>
      <c r="V6895" s="138"/>
      <c r="W6895" s="166"/>
      <c r="X6895" s="135"/>
      <c r="Y6895" s="418">
        <f t="shared" si="970"/>
        <v>0</v>
      </c>
      <c r="Z6895" s="291">
        <f t="shared" si="971"/>
        <v>0</v>
      </c>
      <c r="AA6895" s="163"/>
      <c r="AB6895" s="177" t="str">
        <f t="shared" si="972"/>
        <v/>
      </c>
      <c r="AC6895" s="283" t="str">
        <f t="shared" si="973"/>
        <v/>
      </c>
      <c r="AD6895" s="283" t="str">
        <f t="shared" si="974"/>
        <v/>
      </c>
      <c r="AE6895" s="163"/>
      <c r="AF6895" s="162"/>
    </row>
    <row r="6896" spans="1:32">
      <c r="A6896" s="134">
        <v>6887</v>
      </c>
      <c r="B6896" s="136"/>
      <c r="C6896" s="146">
        <f t="shared" si="967"/>
        <v>0</v>
      </c>
      <c r="D6896" s="146">
        <f t="shared" si="968"/>
        <v>1</v>
      </c>
      <c r="E6896" s="146">
        <f t="shared" si="969"/>
        <v>1900</v>
      </c>
      <c r="F6896" s="137"/>
      <c r="G6896" s="287"/>
      <c r="H6896" s="137"/>
      <c r="I6896" s="134"/>
      <c r="J6896" s="204"/>
      <c r="K6896" s="133"/>
      <c r="L6896" s="134"/>
      <c r="M6896" s="133"/>
      <c r="N6896" s="134"/>
      <c r="O6896" s="134"/>
      <c r="P6896" s="166"/>
      <c r="Q6896" s="164"/>
      <c r="R6896" s="165"/>
      <c r="S6896" s="138"/>
      <c r="T6896" s="138"/>
      <c r="U6896" s="138"/>
      <c r="V6896" s="138"/>
      <c r="W6896" s="166"/>
      <c r="X6896" s="135"/>
      <c r="Y6896" s="418">
        <f t="shared" si="970"/>
        <v>0</v>
      </c>
      <c r="Z6896" s="291">
        <f t="shared" si="971"/>
        <v>0</v>
      </c>
      <c r="AA6896" s="163"/>
      <c r="AB6896" s="177" t="str">
        <f t="shared" si="972"/>
        <v/>
      </c>
      <c r="AC6896" s="283" t="str">
        <f t="shared" si="973"/>
        <v/>
      </c>
      <c r="AD6896" s="283" t="str">
        <f t="shared" si="974"/>
        <v/>
      </c>
      <c r="AE6896" s="163"/>
      <c r="AF6896" s="162"/>
    </row>
    <row r="6897" spans="1:32">
      <c r="A6897" s="134">
        <v>6888</v>
      </c>
      <c r="B6897" s="136"/>
      <c r="C6897" s="146">
        <f t="shared" si="967"/>
        <v>0</v>
      </c>
      <c r="D6897" s="146">
        <f t="shared" si="968"/>
        <v>1</v>
      </c>
      <c r="E6897" s="146">
        <f t="shared" si="969"/>
        <v>1900</v>
      </c>
      <c r="F6897" s="137"/>
      <c r="G6897" s="287"/>
      <c r="H6897" s="137"/>
      <c r="I6897" s="134"/>
      <c r="J6897" s="204"/>
      <c r="K6897" s="133"/>
      <c r="L6897" s="134"/>
      <c r="M6897" s="133"/>
      <c r="N6897" s="134"/>
      <c r="O6897" s="134"/>
      <c r="P6897" s="166"/>
      <c r="Q6897" s="164"/>
      <c r="R6897" s="165"/>
      <c r="S6897" s="138"/>
      <c r="T6897" s="138"/>
      <c r="U6897" s="138"/>
      <c r="V6897" s="138"/>
      <c r="W6897" s="166"/>
      <c r="X6897" s="135"/>
      <c r="Y6897" s="418">
        <f t="shared" si="970"/>
        <v>0</v>
      </c>
      <c r="Z6897" s="291">
        <f t="shared" si="971"/>
        <v>0</v>
      </c>
      <c r="AA6897" s="163"/>
      <c r="AB6897" s="177" t="str">
        <f t="shared" si="972"/>
        <v/>
      </c>
      <c r="AC6897" s="283" t="str">
        <f t="shared" si="973"/>
        <v/>
      </c>
      <c r="AD6897" s="283" t="str">
        <f t="shared" si="974"/>
        <v/>
      </c>
      <c r="AE6897" s="163"/>
      <c r="AF6897" s="162"/>
    </row>
    <row r="6898" spans="1:32">
      <c r="A6898" s="134">
        <v>6889</v>
      </c>
      <c r="B6898" s="136"/>
      <c r="C6898" s="146">
        <f t="shared" si="967"/>
        <v>0</v>
      </c>
      <c r="D6898" s="146">
        <f t="shared" si="968"/>
        <v>1</v>
      </c>
      <c r="E6898" s="146">
        <f t="shared" si="969"/>
        <v>1900</v>
      </c>
      <c r="F6898" s="137"/>
      <c r="G6898" s="287"/>
      <c r="H6898" s="137"/>
      <c r="I6898" s="134"/>
      <c r="J6898" s="204"/>
      <c r="K6898" s="133"/>
      <c r="L6898" s="134"/>
      <c r="M6898" s="133"/>
      <c r="N6898" s="134"/>
      <c r="O6898" s="134"/>
      <c r="P6898" s="166"/>
      <c r="Q6898" s="164"/>
      <c r="R6898" s="165"/>
      <c r="S6898" s="138"/>
      <c r="T6898" s="138"/>
      <c r="U6898" s="138"/>
      <c r="V6898" s="138"/>
      <c r="W6898" s="166"/>
      <c r="X6898" s="135"/>
      <c r="Y6898" s="418">
        <f t="shared" si="970"/>
        <v>0</v>
      </c>
      <c r="Z6898" s="291">
        <f t="shared" si="971"/>
        <v>0</v>
      </c>
      <c r="AA6898" s="163"/>
      <c r="AB6898" s="177" t="str">
        <f t="shared" si="972"/>
        <v/>
      </c>
      <c r="AC6898" s="283" t="str">
        <f t="shared" si="973"/>
        <v/>
      </c>
      <c r="AD6898" s="283" t="str">
        <f t="shared" si="974"/>
        <v/>
      </c>
      <c r="AE6898" s="163"/>
      <c r="AF6898" s="162"/>
    </row>
    <row r="6899" spans="1:32">
      <c r="A6899" s="134">
        <v>6890</v>
      </c>
      <c r="B6899" s="136"/>
      <c r="C6899" s="146">
        <f t="shared" si="967"/>
        <v>0</v>
      </c>
      <c r="D6899" s="146">
        <f t="shared" si="968"/>
        <v>1</v>
      </c>
      <c r="E6899" s="146">
        <f t="shared" si="969"/>
        <v>1900</v>
      </c>
      <c r="F6899" s="137"/>
      <c r="G6899" s="287"/>
      <c r="H6899" s="137"/>
      <c r="I6899" s="134"/>
      <c r="J6899" s="204"/>
      <c r="K6899" s="133"/>
      <c r="L6899" s="134"/>
      <c r="M6899" s="133"/>
      <c r="N6899" s="134"/>
      <c r="O6899" s="134"/>
      <c r="P6899" s="166"/>
      <c r="Q6899" s="164"/>
      <c r="R6899" s="165"/>
      <c r="S6899" s="138"/>
      <c r="T6899" s="138"/>
      <c r="U6899" s="138"/>
      <c r="V6899" s="138"/>
      <c r="W6899" s="166"/>
      <c r="X6899" s="135"/>
      <c r="Y6899" s="418">
        <f t="shared" si="970"/>
        <v>0</v>
      </c>
      <c r="Z6899" s="291">
        <f t="shared" si="971"/>
        <v>0</v>
      </c>
      <c r="AA6899" s="163"/>
      <c r="AB6899" s="177" t="str">
        <f t="shared" si="972"/>
        <v/>
      </c>
      <c r="AC6899" s="283" t="str">
        <f t="shared" si="973"/>
        <v/>
      </c>
      <c r="AD6899" s="283" t="str">
        <f t="shared" si="974"/>
        <v/>
      </c>
      <c r="AE6899" s="163"/>
      <c r="AF6899" s="162"/>
    </row>
    <row r="6900" spans="1:32">
      <c r="A6900" s="134">
        <v>6891</v>
      </c>
      <c r="B6900" s="136"/>
      <c r="C6900" s="146">
        <f t="shared" si="967"/>
        <v>0</v>
      </c>
      <c r="D6900" s="146">
        <f t="shared" si="968"/>
        <v>1</v>
      </c>
      <c r="E6900" s="146">
        <f t="shared" si="969"/>
        <v>1900</v>
      </c>
      <c r="F6900" s="137"/>
      <c r="G6900" s="287"/>
      <c r="H6900" s="137"/>
      <c r="I6900" s="134"/>
      <c r="J6900" s="204"/>
      <c r="K6900" s="133"/>
      <c r="L6900" s="134"/>
      <c r="M6900" s="133"/>
      <c r="N6900" s="134"/>
      <c r="O6900" s="134"/>
      <c r="P6900" s="166"/>
      <c r="Q6900" s="164"/>
      <c r="R6900" s="165"/>
      <c r="S6900" s="138"/>
      <c r="T6900" s="138"/>
      <c r="U6900" s="138"/>
      <c r="V6900" s="138"/>
      <c r="W6900" s="166"/>
      <c r="X6900" s="135"/>
      <c r="Y6900" s="418">
        <f t="shared" si="970"/>
        <v>0</v>
      </c>
      <c r="Z6900" s="291">
        <f t="shared" si="971"/>
        <v>0</v>
      </c>
      <c r="AA6900" s="163"/>
      <c r="AB6900" s="177" t="str">
        <f t="shared" si="972"/>
        <v/>
      </c>
      <c r="AC6900" s="283" t="str">
        <f t="shared" si="973"/>
        <v/>
      </c>
      <c r="AD6900" s="283" t="str">
        <f t="shared" si="974"/>
        <v/>
      </c>
      <c r="AE6900" s="163"/>
      <c r="AF6900" s="162"/>
    </row>
    <row r="6901" spans="1:32">
      <c r="A6901" s="134">
        <v>6892</v>
      </c>
      <c r="B6901" s="136"/>
      <c r="C6901" s="146">
        <f t="shared" si="967"/>
        <v>0</v>
      </c>
      <c r="D6901" s="146">
        <f t="shared" si="968"/>
        <v>1</v>
      </c>
      <c r="E6901" s="146">
        <f t="shared" si="969"/>
        <v>1900</v>
      </c>
      <c r="F6901" s="137"/>
      <c r="G6901" s="287"/>
      <c r="H6901" s="137"/>
      <c r="I6901" s="134"/>
      <c r="J6901" s="204"/>
      <c r="K6901" s="133"/>
      <c r="L6901" s="134"/>
      <c r="M6901" s="133"/>
      <c r="N6901" s="134"/>
      <c r="O6901" s="134"/>
      <c r="P6901" s="166"/>
      <c r="Q6901" s="164"/>
      <c r="R6901" s="165"/>
      <c r="S6901" s="138"/>
      <c r="T6901" s="138"/>
      <c r="U6901" s="138"/>
      <c r="V6901" s="138"/>
      <c r="W6901" s="166"/>
      <c r="X6901" s="135"/>
      <c r="Y6901" s="418">
        <f t="shared" si="970"/>
        <v>0</v>
      </c>
      <c r="Z6901" s="291">
        <f t="shared" si="971"/>
        <v>0</v>
      </c>
      <c r="AA6901" s="163"/>
      <c r="AB6901" s="177" t="str">
        <f t="shared" si="972"/>
        <v/>
      </c>
      <c r="AC6901" s="283" t="str">
        <f t="shared" si="973"/>
        <v/>
      </c>
      <c r="AD6901" s="283" t="str">
        <f t="shared" si="974"/>
        <v/>
      </c>
      <c r="AE6901" s="163"/>
      <c r="AF6901" s="162"/>
    </row>
    <row r="6902" spans="1:32">
      <c r="A6902" s="134">
        <v>6893</v>
      </c>
      <c r="B6902" s="136"/>
      <c r="C6902" s="146">
        <f t="shared" si="967"/>
        <v>0</v>
      </c>
      <c r="D6902" s="146">
        <f t="shared" si="968"/>
        <v>1</v>
      </c>
      <c r="E6902" s="146">
        <f t="shared" si="969"/>
        <v>1900</v>
      </c>
      <c r="F6902" s="137"/>
      <c r="G6902" s="287"/>
      <c r="H6902" s="137"/>
      <c r="I6902" s="134"/>
      <c r="J6902" s="204"/>
      <c r="K6902" s="133"/>
      <c r="L6902" s="134"/>
      <c r="M6902" s="133"/>
      <c r="N6902" s="134"/>
      <c r="O6902" s="134"/>
      <c r="P6902" s="166"/>
      <c r="Q6902" s="164"/>
      <c r="R6902" s="165"/>
      <c r="S6902" s="138"/>
      <c r="T6902" s="138"/>
      <c r="U6902" s="138"/>
      <c r="V6902" s="138"/>
      <c r="W6902" s="166"/>
      <c r="X6902" s="135"/>
      <c r="Y6902" s="418">
        <f t="shared" si="970"/>
        <v>0</v>
      </c>
      <c r="Z6902" s="291">
        <f t="shared" si="971"/>
        <v>0</v>
      </c>
      <c r="AA6902" s="163"/>
      <c r="AB6902" s="177" t="str">
        <f t="shared" si="972"/>
        <v/>
      </c>
      <c r="AC6902" s="283" t="str">
        <f t="shared" si="973"/>
        <v/>
      </c>
      <c r="AD6902" s="283" t="str">
        <f t="shared" si="974"/>
        <v/>
      </c>
      <c r="AE6902" s="163"/>
      <c r="AF6902" s="162"/>
    </row>
    <row r="6903" spans="1:32">
      <c r="A6903" s="134">
        <v>6894</v>
      </c>
      <c r="B6903" s="136"/>
      <c r="C6903" s="146">
        <f t="shared" si="967"/>
        <v>0</v>
      </c>
      <c r="D6903" s="146">
        <f t="shared" si="968"/>
        <v>1</v>
      </c>
      <c r="E6903" s="146">
        <f t="shared" si="969"/>
        <v>1900</v>
      </c>
      <c r="F6903" s="137"/>
      <c r="G6903" s="287"/>
      <c r="H6903" s="137"/>
      <c r="I6903" s="134"/>
      <c r="J6903" s="204"/>
      <c r="K6903" s="133"/>
      <c r="L6903" s="134"/>
      <c r="M6903" s="133"/>
      <c r="N6903" s="134"/>
      <c r="O6903" s="134"/>
      <c r="P6903" s="166"/>
      <c r="Q6903" s="164"/>
      <c r="R6903" s="165"/>
      <c r="S6903" s="138"/>
      <c r="T6903" s="138"/>
      <c r="U6903" s="138"/>
      <c r="V6903" s="138"/>
      <c r="W6903" s="166"/>
      <c r="X6903" s="135"/>
      <c r="Y6903" s="418">
        <f t="shared" si="970"/>
        <v>0</v>
      </c>
      <c r="Z6903" s="291">
        <f t="shared" si="971"/>
        <v>0</v>
      </c>
      <c r="AA6903" s="163"/>
      <c r="AB6903" s="177" t="str">
        <f t="shared" si="972"/>
        <v/>
      </c>
      <c r="AC6903" s="283" t="str">
        <f t="shared" si="973"/>
        <v/>
      </c>
      <c r="AD6903" s="283" t="str">
        <f t="shared" si="974"/>
        <v/>
      </c>
      <c r="AE6903" s="163"/>
      <c r="AF6903" s="162"/>
    </row>
    <row r="6904" spans="1:32">
      <c r="A6904" s="134">
        <v>6895</v>
      </c>
      <c r="B6904" s="136"/>
      <c r="C6904" s="146">
        <f t="shared" si="967"/>
        <v>0</v>
      </c>
      <c r="D6904" s="146">
        <f t="shared" si="968"/>
        <v>1</v>
      </c>
      <c r="E6904" s="146">
        <f t="shared" si="969"/>
        <v>1900</v>
      </c>
      <c r="F6904" s="137"/>
      <c r="G6904" s="287"/>
      <c r="H6904" s="137"/>
      <c r="I6904" s="134"/>
      <c r="J6904" s="204"/>
      <c r="K6904" s="133"/>
      <c r="L6904" s="134"/>
      <c r="M6904" s="133"/>
      <c r="N6904" s="134"/>
      <c r="O6904" s="134"/>
      <c r="P6904" s="166"/>
      <c r="Q6904" s="164"/>
      <c r="R6904" s="165"/>
      <c r="S6904" s="138"/>
      <c r="T6904" s="138"/>
      <c r="U6904" s="138"/>
      <c r="V6904" s="138"/>
      <c r="W6904" s="166"/>
      <c r="X6904" s="135"/>
      <c r="Y6904" s="418">
        <f t="shared" si="970"/>
        <v>0</v>
      </c>
      <c r="Z6904" s="291">
        <f t="shared" si="971"/>
        <v>0</v>
      </c>
      <c r="AA6904" s="163"/>
      <c r="AB6904" s="177" t="str">
        <f t="shared" si="972"/>
        <v/>
      </c>
      <c r="AC6904" s="283" t="str">
        <f t="shared" si="973"/>
        <v/>
      </c>
      <c r="AD6904" s="283" t="str">
        <f t="shared" si="974"/>
        <v/>
      </c>
      <c r="AE6904" s="163"/>
      <c r="AF6904" s="162"/>
    </row>
    <row r="6905" spans="1:32">
      <c r="A6905" s="134">
        <v>6896</v>
      </c>
      <c r="B6905" s="136"/>
      <c r="C6905" s="146">
        <f t="shared" si="967"/>
        <v>0</v>
      </c>
      <c r="D6905" s="146">
        <f t="shared" si="968"/>
        <v>1</v>
      </c>
      <c r="E6905" s="146">
        <f t="shared" si="969"/>
        <v>1900</v>
      </c>
      <c r="F6905" s="137"/>
      <c r="G6905" s="287"/>
      <c r="H6905" s="137"/>
      <c r="I6905" s="134"/>
      <c r="J6905" s="204"/>
      <c r="K6905" s="133"/>
      <c r="L6905" s="134"/>
      <c r="M6905" s="133"/>
      <c r="N6905" s="134"/>
      <c r="O6905" s="134"/>
      <c r="P6905" s="166"/>
      <c r="Q6905" s="164"/>
      <c r="R6905" s="165"/>
      <c r="S6905" s="138"/>
      <c r="T6905" s="138"/>
      <c r="U6905" s="138"/>
      <c r="V6905" s="138"/>
      <c r="W6905" s="166"/>
      <c r="X6905" s="135"/>
      <c r="Y6905" s="418">
        <f t="shared" si="970"/>
        <v>0</v>
      </c>
      <c r="Z6905" s="291">
        <f t="shared" si="971"/>
        <v>0</v>
      </c>
      <c r="AA6905" s="163"/>
      <c r="AB6905" s="177" t="str">
        <f t="shared" si="972"/>
        <v/>
      </c>
      <c r="AC6905" s="283" t="str">
        <f t="shared" si="973"/>
        <v/>
      </c>
      <c r="AD6905" s="283" t="str">
        <f t="shared" si="974"/>
        <v/>
      </c>
      <c r="AE6905" s="163"/>
      <c r="AF6905" s="162"/>
    </row>
    <row r="6906" spans="1:32">
      <c r="A6906" s="134">
        <v>6897</v>
      </c>
      <c r="B6906" s="136"/>
      <c r="C6906" s="146">
        <f t="shared" si="967"/>
        <v>0</v>
      </c>
      <c r="D6906" s="146">
        <f t="shared" si="968"/>
        <v>1</v>
      </c>
      <c r="E6906" s="146">
        <f t="shared" si="969"/>
        <v>1900</v>
      </c>
      <c r="F6906" s="137"/>
      <c r="G6906" s="287"/>
      <c r="H6906" s="137"/>
      <c r="I6906" s="134"/>
      <c r="J6906" s="204"/>
      <c r="K6906" s="133"/>
      <c r="L6906" s="134"/>
      <c r="M6906" s="133"/>
      <c r="N6906" s="134"/>
      <c r="O6906" s="134"/>
      <c r="P6906" s="166"/>
      <c r="Q6906" s="164"/>
      <c r="R6906" s="165"/>
      <c r="S6906" s="138"/>
      <c r="T6906" s="138"/>
      <c r="U6906" s="138"/>
      <c r="V6906" s="138"/>
      <c r="W6906" s="166"/>
      <c r="X6906" s="135"/>
      <c r="Y6906" s="418">
        <f t="shared" si="970"/>
        <v>0</v>
      </c>
      <c r="Z6906" s="291">
        <f t="shared" si="971"/>
        <v>0</v>
      </c>
      <c r="AA6906" s="163"/>
      <c r="AB6906" s="177" t="str">
        <f t="shared" si="972"/>
        <v/>
      </c>
      <c r="AC6906" s="283" t="str">
        <f t="shared" si="973"/>
        <v/>
      </c>
      <c r="AD6906" s="283" t="str">
        <f t="shared" si="974"/>
        <v/>
      </c>
      <c r="AE6906" s="163"/>
      <c r="AF6906" s="162"/>
    </row>
    <row r="6907" spans="1:32">
      <c r="A6907" s="134">
        <v>6898</v>
      </c>
      <c r="B6907" s="136"/>
      <c r="C6907" s="146">
        <f t="shared" si="967"/>
        <v>0</v>
      </c>
      <c r="D6907" s="146">
        <f t="shared" si="968"/>
        <v>1</v>
      </c>
      <c r="E6907" s="146">
        <f t="shared" si="969"/>
        <v>1900</v>
      </c>
      <c r="F6907" s="137"/>
      <c r="G6907" s="287"/>
      <c r="H6907" s="137"/>
      <c r="I6907" s="134"/>
      <c r="J6907" s="204"/>
      <c r="K6907" s="133"/>
      <c r="L6907" s="134"/>
      <c r="M6907" s="133"/>
      <c r="N6907" s="134"/>
      <c r="O6907" s="134"/>
      <c r="P6907" s="166"/>
      <c r="Q6907" s="164"/>
      <c r="R6907" s="165"/>
      <c r="S6907" s="138"/>
      <c r="T6907" s="138"/>
      <c r="U6907" s="138"/>
      <c r="V6907" s="138"/>
      <c r="W6907" s="166"/>
      <c r="X6907" s="135"/>
      <c r="Y6907" s="418">
        <f t="shared" si="970"/>
        <v>0</v>
      </c>
      <c r="Z6907" s="291">
        <f t="shared" si="971"/>
        <v>0</v>
      </c>
      <c r="AA6907" s="163"/>
      <c r="AB6907" s="177" t="str">
        <f t="shared" si="972"/>
        <v/>
      </c>
      <c r="AC6907" s="283" t="str">
        <f t="shared" si="973"/>
        <v/>
      </c>
      <c r="AD6907" s="283" t="str">
        <f t="shared" si="974"/>
        <v/>
      </c>
      <c r="AE6907" s="163"/>
      <c r="AF6907" s="162"/>
    </row>
    <row r="6908" spans="1:32">
      <c r="A6908" s="134">
        <v>6899</v>
      </c>
      <c r="B6908" s="136"/>
      <c r="C6908" s="146">
        <f t="shared" si="967"/>
        <v>0</v>
      </c>
      <c r="D6908" s="146">
        <f t="shared" si="968"/>
        <v>1</v>
      </c>
      <c r="E6908" s="146">
        <f t="shared" si="969"/>
        <v>1900</v>
      </c>
      <c r="F6908" s="137"/>
      <c r="G6908" s="287"/>
      <c r="H6908" s="137"/>
      <c r="I6908" s="134"/>
      <c r="J6908" s="204"/>
      <c r="K6908" s="133"/>
      <c r="L6908" s="134"/>
      <c r="M6908" s="133"/>
      <c r="N6908" s="134"/>
      <c r="O6908" s="134"/>
      <c r="P6908" s="166"/>
      <c r="Q6908" s="164"/>
      <c r="R6908" s="165"/>
      <c r="S6908" s="138"/>
      <c r="T6908" s="138"/>
      <c r="U6908" s="138"/>
      <c r="V6908" s="138"/>
      <c r="W6908" s="166"/>
      <c r="X6908" s="135"/>
      <c r="Y6908" s="418">
        <f t="shared" si="970"/>
        <v>0</v>
      </c>
      <c r="Z6908" s="291">
        <f t="shared" si="971"/>
        <v>0</v>
      </c>
      <c r="AA6908" s="163"/>
      <c r="AB6908" s="177" t="str">
        <f t="shared" si="972"/>
        <v/>
      </c>
      <c r="AC6908" s="283" t="str">
        <f t="shared" si="973"/>
        <v/>
      </c>
      <c r="AD6908" s="283" t="str">
        <f t="shared" si="974"/>
        <v/>
      </c>
      <c r="AE6908" s="163"/>
      <c r="AF6908" s="162"/>
    </row>
    <row r="6909" spans="1:32">
      <c r="A6909" s="134">
        <v>6900</v>
      </c>
      <c r="B6909" s="136"/>
      <c r="C6909" s="146">
        <f t="shared" si="967"/>
        <v>0</v>
      </c>
      <c r="D6909" s="146">
        <f t="shared" si="968"/>
        <v>1</v>
      </c>
      <c r="E6909" s="146">
        <f t="shared" si="969"/>
        <v>1900</v>
      </c>
      <c r="F6909" s="137"/>
      <c r="G6909" s="287"/>
      <c r="H6909" s="137"/>
      <c r="I6909" s="134"/>
      <c r="J6909" s="204"/>
      <c r="K6909" s="133"/>
      <c r="L6909" s="134"/>
      <c r="M6909" s="133"/>
      <c r="N6909" s="134"/>
      <c r="O6909" s="134"/>
      <c r="P6909" s="166"/>
      <c r="Q6909" s="164"/>
      <c r="R6909" s="165"/>
      <c r="S6909" s="138"/>
      <c r="T6909" s="138"/>
      <c r="U6909" s="138"/>
      <c r="V6909" s="138"/>
      <c r="W6909" s="166"/>
      <c r="X6909" s="135"/>
      <c r="Y6909" s="418">
        <f t="shared" si="970"/>
        <v>0</v>
      </c>
      <c r="Z6909" s="291">
        <f t="shared" si="971"/>
        <v>0</v>
      </c>
      <c r="AA6909" s="163"/>
      <c r="AB6909" s="177" t="str">
        <f t="shared" si="972"/>
        <v/>
      </c>
      <c r="AC6909" s="283" t="str">
        <f t="shared" si="973"/>
        <v/>
      </c>
      <c r="AD6909" s="283" t="str">
        <f t="shared" si="974"/>
        <v/>
      </c>
      <c r="AE6909" s="163"/>
      <c r="AF6909" s="162"/>
    </row>
    <row r="6910" spans="1:32">
      <c r="A6910" s="134">
        <v>6901</v>
      </c>
      <c r="B6910" s="136"/>
      <c r="C6910" s="146">
        <f t="shared" si="967"/>
        <v>0</v>
      </c>
      <c r="D6910" s="146">
        <f t="shared" si="968"/>
        <v>1</v>
      </c>
      <c r="E6910" s="146">
        <f t="shared" si="969"/>
        <v>1900</v>
      </c>
      <c r="F6910" s="137"/>
      <c r="G6910" s="287"/>
      <c r="H6910" s="137"/>
      <c r="I6910" s="134"/>
      <c r="J6910" s="204"/>
      <c r="K6910" s="133"/>
      <c r="L6910" s="134"/>
      <c r="M6910" s="133"/>
      <c r="N6910" s="134"/>
      <c r="O6910" s="134"/>
      <c r="P6910" s="166"/>
      <c r="Q6910" s="164"/>
      <c r="R6910" s="165"/>
      <c r="S6910" s="138"/>
      <c r="T6910" s="138"/>
      <c r="U6910" s="138"/>
      <c r="V6910" s="138"/>
      <c r="W6910" s="166"/>
      <c r="X6910" s="135"/>
      <c r="Y6910" s="418">
        <f t="shared" si="970"/>
        <v>0</v>
      </c>
      <c r="Z6910" s="291">
        <f t="shared" si="971"/>
        <v>0</v>
      </c>
      <c r="AA6910" s="163"/>
      <c r="AB6910" s="177" t="str">
        <f t="shared" si="972"/>
        <v/>
      </c>
      <c r="AC6910" s="283" t="str">
        <f t="shared" si="973"/>
        <v/>
      </c>
      <c r="AD6910" s="283" t="str">
        <f t="shared" si="974"/>
        <v/>
      </c>
      <c r="AE6910" s="163"/>
      <c r="AF6910" s="162"/>
    </row>
    <row r="6911" spans="1:32">
      <c r="A6911" s="134">
        <v>6902</v>
      </c>
      <c r="B6911" s="136"/>
      <c r="C6911" s="146">
        <f t="shared" si="967"/>
        <v>0</v>
      </c>
      <c r="D6911" s="146">
        <f t="shared" si="968"/>
        <v>1</v>
      </c>
      <c r="E6911" s="146">
        <f t="shared" si="969"/>
        <v>1900</v>
      </c>
      <c r="F6911" s="137"/>
      <c r="G6911" s="287"/>
      <c r="H6911" s="137"/>
      <c r="I6911" s="134"/>
      <c r="J6911" s="204"/>
      <c r="K6911" s="133"/>
      <c r="L6911" s="134"/>
      <c r="M6911" s="133"/>
      <c r="N6911" s="134"/>
      <c r="O6911" s="134"/>
      <c r="P6911" s="166"/>
      <c r="Q6911" s="164"/>
      <c r="R6911" s="165"/>
      <c r="S6911" s="138"/>
      <c r="T6911" s="138"/>
      <c r="U6911" s="138"/>
      <c r="V6911" s="138"/>
      <c r="W6911" s="166"/>
      <c r="X6911" s="135"/>
      <c r="Y6911" s="418">
        <f t="shared" si="970"/>
        <v>0</v>
      </c>
      <c r="Z6911" s="291">
        <f t="shared" si="971"/>
        <v>0</v>
      </c>
      <c r="AA6911" s="163"/>
      <c r="AB6911" s="177" t="str">
        <f t="shared" si="972"/>
        <v/>
      </c>
      <c r="AC6911" s="283" t="str">
        <f t="shared" si="973"/>
        <v/>
      </c>
      <c r="AD6911" s="283" t="str">
        <f t="shared" si="974"/>
        <v/>
      </c>
      <c r="AE6911" s="163"/>
      <c r="AF6911" s="162"/>
    </row>
    <row r="6912" spans="1:32">
      <c r="A6912" s="134">
        <v>6903</v>
      </c>
      <c r="B6912" s="136"/>
      <c r="C6912" s="146">
        <f t="shared" si="967"/>
        <v>0</v>
      </c>
      <c r="D6912" s="146">
        <f t="shared" si="968"/>
        <v>1</v>
      </c>
      <c r="E6912" s="146">
        <f t="shared" si="969"/>
        <v>1900</v>
      </c>
      <c r="F6912" s="137"/>
      <c r="G6912" s="287"/>
      <c r="H6912" s="137"/>
      <c r="I6912" s="134"/>
      <c r="J6912" s="204"/>
      <c r="K6912" s="133"/>
      <c r="L6912" s="134"/>
      <c r="M6912" s="133"/>
      <c r="N6912" s="134"/>
      <c r="O6912" s="134"/>
      <c r="P6912" s="166"/>
      <c r="Q6912" s="164"/>
      <c r="R6912" s="165"/>
      <c r="S6912" s="138"/>
      <c r="T6912" s="138"/>
      <c r="U6912" s="138"/>
      <c r="V6912" s="138"/>
      <c r="W6912" s="166"/>
      <c r="X6912" s="135"/>
      <c r="Y6912" s="418">
        <f t="shared" si="970"/>
        <v>0</v>
      </c>
      <c r="Z6912" s="291">
        <f t="shared" si="971"/>
        <v>0</v>
      </c>
      <c r="AA6912" s="163"/>
      <c r="AB6912" s="177" t="str">
        <f t="shared" si="972"/>
        <v/>
      </c>
      <c r="AC6912" s="283" t="str">
        <f t="shared" si="973"/>
        <v/>
      </c>
      <c r="AD6912" s="283" t="str">
        <f t="shared" si="974"/>
        <v/>
      </c>
      <c r="AE6912" s="163"/>
      <c r="AF6912" s="162"/>
    </row>
    <row r="6913" spans="1:32">
      <c r="A6913" s="134">
        <v>6904</v>
      </c>
      <c r="B6913" s="136"/>
      <c r="C6913" s="146">
        <f t="shared" si="967"/>
        <v>0</v>
      </c>
      <c r="D6913" s="146">
        <f t="shared" si="968"/>
        <v>1</v>
      </c>
      <c r="E6913" s="146">
        <f t="shared" si="969"/>
        <v>1900</v>
      </c>
      <c r="F6913" s="137"/>
      <c r="G6913" s="287"/>
      <c r="H6913" s="137"/>
      <c r="I6913" s="134"/>
      <c r="J6913" s="204"/>
      <c r="K6913" s="133"/>
      <c r="L6913" s="134"/>
      <c r="M6913" s="133"/>
      <c r="N6913" s="134"/>
      <c r="O6913" s="134"/>
      <c r="P6913" s="166"/>
      <c r="Q6913" s="164"/>
      <c r="R6913" s="165"/>
      <c r="S6913" s="138"/>
      <c r="T6913" s="138"/>
      <c r="U6913" s="138"/>
      <c r="V6913" s="138"/>
      <c r="W6913" s="166"/>
      <c r="X6913" s="135"/>
      <c r="Y6913" s="418">
        <f t="shared" si="970"/>
        <v>0</v>
      </c>
      <c r="Z6913" s="291">
        <f t="shared" si="971"/>
        <v>0</v>
      </c>
      <c r="AA6913" s="163"/>
      <c r="AB6913" s="177" t="str">
        <f t="shared" si="972"/>
        <v/>
      </c>
      <c r="AC6913" s="283" t="str">
        <f t="shared" si="973"/>
        <v/>
      </c>
      <c r="AD6913" s="283" t="str">
        <f t="shared" si="974"/>
        <v/>
      </c>
      <c r="AE6913" s="163"/>
      <c r="AF6913" s="162"/>
    </row>
    <row r="6914" spans="1:32">
      <c r="A6914" s="134">
        <v>6905</v>
      </c>
      <c r="B6914" s="136"/>
      <c r="C6914" s="146">
        <f t="shared" si="967"/>
        <v>0</v>
      </c>
      <c r="D6914" s="146">
        <f t="shared" si="968"/>
        <v>1</v>
      </c>
      <c r="E6914" s="146">
        <f t="shared" si="969"/>
        <v>1900</v>
      </c>
      <c r="F6914" s="137"/>
      <c r="G6914" s="287"/>
      <c r="H6914" s="137"/>
      <c r="I6914" s="134"/>
      <c r="J6914" s="204"/>
      <c r="K6914" s="133"/>
      <c r="L6914" s="134"/>
      <c r="M6914" s="133"/>
      <c r="N6914" s="134"/>
      <c r="O6914" s="134"/>
      <c r="P6914" s="166"/>
      <c r="Q6914" s="164"/>
      <c r="R6914" s="165"/>
      <c r="S6914" s="138"/>
      <c r="T6914" s="138"/>
      <c r="U6914" s="138"/>
      <c r="V6914" s="138"/>
      <c r="W6914" s="166"/>
      <c r="X6914" s="135"/>
      <c r="Y6914" s="418">
        <f t="shared" si="970"/>
        <v>0</v>
      </c>
      <c r="Z6914" s="291">
        <f t="shared" si="971"/>
        <v>0</v>
      </c>
      <c r="AA6914" s="163"/>
      <c r="AB6914" s="177" t="str">
        <f t="shared" si="972"/>
        <v/>
      </c>
      <c r="AC6914" s="283" t="str">
        <f t="shared" si="973"/>
        <v/>
      </c>
      <c r="AD6914" s="283" t="str">
        <f t="shared" si="974"/>
        <v/>
      </c>
      <c r="AE6914" s="163"/>
      <c r="AF6914" s="162"/>
    </row>
    <row r="6915" spans="1:32">
      <c r="A6915" s="134">
        <v>6906</v>
      </c>
      <c r="B6915" s="136"/>
      <c r="C6915" s="146">
        <f t="shared" si="967"/>
        <v>0</v>
      </c>
      <c r="D6915" s="146">
        <f t="shared" si="968"/>
        <v>1</v>
      </c>
      <c r="E6915" s="146">
        <f t="shared" si="969"/>
        <v>1900</v>
      </c>
      <c r="F6915" s="137"/>
      <c r="G6915" s="287"/>
      <c r="H6915" s="137"/>
      <c r="I6915" s="134"/>
      <c r="J6915" s="204"/>
      <c r="K6915" s="133"/>
      <c r="L6915" s="134"/>
      <c r="M6915" s="133"/>
      <c r="N6915" s="134"/>
      <c r="O6915" s="134"/>
      <c r="P6915" s="166"/>
      <c r="Q6915" s="164"/>
      <c r="R6915" s="165"/>
      <c r="S6915" s="138"/>
      <c r="T6915" s="138"/>
      <c r="U6915" s="138"/>
      <c r="V6915" s="138"/>
      <c r="W6915" s="166"/>
      <c r="X6915" s="135"/>
      <c r="Y6915" s="418">
        <f t="shared" si="970"/>
        <v>0</v>
      </c>
      <c r="Z6915" s="291">
        <f t="shared" si="971"/>
        <v>0</v>
      </c>
      <c r="AA6915" s="163"/>
      <c r="AB6915" s="177" t="str">
        <f t="shared" si="972"/>
        <v/>
      </c>
      <c r="AC6915" s="283" t="str">
        <f t="shared" si="973"/>
        <v/>
      </c>
      <c r="AD6915" s="283" t="str">
        <f t="shared" si="974"/>
        <v/>
      </c>
      <c r="AE6915" s="163"/>
      <c r="AF6915" s="162"/>
    </row>
    <row r="6916" spans="1:32">
      <c r="A6916" s="134">
        <v>6907</v>
      </c>
      <c r="B6916" s="136"/>
      <c r="C6916" s="146">
        <f t="shared" si="967"/>
        <v>0</v>
      </c>
      <c r="D6916" s="146">
        <f t="shared" si="968"/>
        <v>1</v>
      </c>
      <c r="E6916" s="146">
        <f t="shared" si="969"/>
        <v>1900</v>
      </c>
      <c r="F6916" s="137"/>
      <c r="G6916" s="287"/>
      <c r="H6916" s="137"/>
      <c r="I6916" s="134"/>
      <c r="J6916" s="204"/>
      <c r="K6916" s="133"/>
      <c r="L6916" s="134"/>
      <c r="M6916" s="133"/>
      <c r="N6916" s="134"/>
      <c r="O6916" s="134"/>
      <c r="P6916" s="166"/>
      <c r="Q6916" s="164"/>
      <c r="R6916" s="165"/>
      <c r="S6916" s="138"/>
      <c r="T6916" s="138"/>
      <c r="U6916" s="138"/>
      <c r="V6916" s="138"/>
      <c r="W6916" s="166"/>
      <c r="X6916" s="135"/>
      <c r="Y6916" s="418">
        <f t="shared" si="970"/>
        <v>0</v>
      </c>
      <c r="Z6916" s="291">
        <f t="shared" si="971"/>
        <v>0</v>
      </c>
      <c r="AA6916" s="163"/>
      <c r="AB6916" s="177" t="str">
        <f t="shared" si="972"/>
        <v/>
      </c>
      <c r="AC6916" s="283" t="str">
        <f t="shared" si="973"/>
        <v/>
      </c>
      <c r="AD6916" s="283" t="str">
        <f t="shared" si="974"/>
        <v/>
      </c>
      <c r="AE6916" s="163"/>
      <c r="AF6916" s="162"/>
    </row>
    <row r="6917" spans="1:32">
      <c r="A6917" s="134">
        <v>6908</v>
      </c>
      <c r="B6917" s="136"/>
      <c r="C6917" s="146">
        <f t="shared" si="967"/>
        <v>0</v>
      </c>
      <c r="D6917" s="146">
        <f t="shared" si="968"/>
        <v>1</v>
      </c>
      <c r="E6917" s="146">
        <f t="shared" si="969"/>
        <v>1900</v>
      </c>
      <c r="F6917" s="137"/>
      <c r="G6917" s="287"/>
      <c r="H6917" s="137"/>
      <c r="I6917" s="134"/>
      <c r="J6917" s="204"/>
      <c r="K6917" s="133"/>
      <c r="L6917" s="134"/>
      <c r="M6917" s="133"/>
      <c r="N6917" s="134"/>
      <c r="O6917" s="134"/>
      <c r="P6917" s="166"/>
      <c r="Q6917" s="164"/>
      <c r="R6917" s="165"/>
      <c r="S6917" s="138"/>
      <c r="T6917" s="138"/>
      <c r="U6917" s="138"/>
      <c r="V6917" s="138"/>
      <c r="W6917" s="166"/>
      <c r="X6917" s="135"/>
      <c r="Y6917" s="418">
        <f t="shared" si="970"/>
        <v>0</v>
      </c>
      <c r="Z6917" s="291">
        <f t="shared" si="971"/>
        <v>0</v>
      </c>
      <c r="AA6917" s="163"/>
      <c r="AB6917" s="177" t="str">
        <f t="shared" si="972"/>
        <v/>
      </c>
      <c r="AC6917" s="283" t="str">
        <f t="shared" si="973"/>
        <v/>
      </c>
      <c r="AD6917" s="283" t="str">
        <f t="shared" si="974"/>
        <v/>
      </c>
      <c r="AE6917" s="163"/>
      <c r="AF6917" s="162"/>
    </row>
    <row r="6918" spans="1:32">
      <c r="A6918" s="134">
        <v>6909</v>
      </c>
      <c r="B6918" s="136"/>
      <c r="C6918" s="146">
        <f t="shared" si="967"/>
        <v>0</v>
      </c>
      <c r="D6918" s="146">
        <f t="shared" si="968"/>
        <v>1</v>
      </c>
      <c r="E6918" s="146">
        <f t="shared" si="969"/>
        <v>1900</v>
      </c>
      <c r="F6918" s="137"/>
      <c r="G6918" s="287"/>
      <c r="H6918" s="137"/>
      <c r="I6918" s="134"/>
      <c r="J6918" s="204"/>
      <c r="K6918" s="133"/>
      <c r="L6918" s="134"/>
      <c r="M6918" s="133"/>
      <c r="N6918" s="134"/>
      <c r="O6918" s="134"/>
      <c r="P6918" s="166"/>
      <c r="Q6918" s="164"/>
      <c r="R6918" s="165"/>
      <c r="S6918" s="138"/>
      <c r="T6918" s="138"/>
      <c r="U6918" s="138"/>
      <c r="V6918" s="138"/>
      <c r="W6918" s="166"/>
      <c r="X6918" s="135"/>
      <c r="Y6918" s="418">
        <f t="shared" si="970"/>
        <v>0</v>
      </c>
      <c r="Z6918" s="291">
        <f t="shared" si="971"/>
        <v>0</v>
      </c>
      <c r="AA6918" s="163"/>
      <c r="AB6918" s="177" t="str">
        <f t="shared" si="972"/>
        <v/>
      </c>
      <c r="AC6918" s="283" t="str">
        <f t="shared" si="973"/>
        <v/>
      </c>
      <c r="AD6918" s="283" t="str">
        <f t="shared" si="974"/>
        <v/>
      </c>
      <c r="AE6918" s="163"/>
      <c r="AF6918" s="162"/>
    </row>
    <row r="6919" spans="1:32">
      <c r="A6919" s="134">
        <v>6910</v>
      </c>
      <c r="B6919" s="136"/>
      <c r="C6919" s="146">
        <f t="shared" si="967"/>
        <v>0</v>
      </c>
      <c r="D6919" s="146">
        <f t="shared" si="968"/>
        <v>1</v>
      </c>
      <c r="E6919" s="146">
        <f t="shared" si="969"/>
        <v>1900</v>
      </c>
      <c r="F6919" s="137"/>
      <c r="G6919" s="287"/>
      <c r="H6919" s="137"/>
      <c r="I6919" s="134"/>
      <c r="J6919" s="204"/>
      <c r="K6919" s="133"/>
      <c r="L6919" s="134"/>
      <c r="M6919" s="133"/>
      <c r="N6919" s="134"/>
      <c r="O6919" s="134"/>
      <c r="P6919" s="166"/>
      <c r="Q6919" s="164"/>
      <c r="R6919" s="165"/>
      <c r="S6919" s="138"/>
      <c r="T6919" s="138"/>
      <c r="U6919" s="138"/>
      <c r="V6919" s="138"/>
      <c r="W6919" s="166"/>
      <c r="X6919" s="135"/>
      <c r="Y6919" s="418">
        <f t="shared" si="970"/>
        <v>0</v>
      </c>
      <c r="Z6919" s="291">
        <f t="shared" si="971"/>
        <v>0</v>
      </c>
      <c r="AA6919" s="163"/>
      <c r="AB6919" s="177" t="str">
        <f t="shared" si="972"/>
        <v/>
      </c>
      <c r="AC6919" s="283" t="str">
        <f t="shared" si="973"/>
        <v/>
      </c>
      <c r="AD6919" s="283" t="str">
        <f t="shared" si="974"/>
        <v/>
      </c>
      <c r="AE6919" s="163"/>
      <c r="AF6919" s="162"/>
    </row>
    <row r="6920" spans="1:32">
      <c r="A6920" s="134">
        <v>6911</v>
      </c>
      <c r="B6920" s="136"/>
      <c r="C6920" s="146">
        <f t="shared" si="967"/>
        <v>0</v>
      </c>
      <c r="D6920" s="146">
        <f t="shared" si="968"/>
        <v>1</v>
      </c>
      <c r="E6920" s="146">
        <f t="shared" si="969"/>
        <v>1900</v>
      </c>
      <c r="F6920" s="137"/>
      <c r="G6920" s="287"/>
      <c r="H6920" s="137"/>
      <c r="I6920" s="134"/>
      <c r="J6920" s="204"/>
      <c r="K6920" s="133"/>
      <c r="L6920" s="134"/>
      <c r="M6920" s="133"/>
      <c r="N6920" s="134"/>
      <c r="O6920" s="134"/>
      <c r="P6920" s="166"/>
      <c r="Q6920" s="164"/>
      <c r="R6920" s="165"/>
      <c r="S6920" s="138"/>
      <c r="T6920" s="138"/>
      <c r="U6920" s="138"/>
      <c r="V6920" s="138"/>
      <c r="W6920" s="166"/>
      <c r="X6920" s="135"/>
      <c r="Y6920" s="418">
        <f t="shared" si="970"/>
        <v>0</v>
      </c>
      <c r="Z6920" s="291">
        <f t="shared" si="971"/>
        <v>0</v>
      </c>
      <c r="AA6920" s="163"/>
      <c r="AB6920" s="177" t="str">
        <f t="shared" si="972"/>
        <v/>
      </c>
      <c r="AC6920" s="283" t="str">
        <f t="shared" si="973"/>
        <v/>
      </c>
      <c r="AD6920" s="283" t="str">
        <f t="shared" si="974"/>
        <v/>
      </c>
      <c r="AE6920" s="163"/>
      <c r="AF6920" s="162"/>
    </row>
    <row r="6921" spans="1:32">
      <c r="A6921" s="134">
        <v>6912</v>
      </c>
      <c r="B6921" s="136"/>
      <c r="C6921" s="146">
        <f t="shared" si="967"/>
        <v>0</v>
      </c>
      <c r="D6921" s="146">
        <f t="shared" si="968"/>
        <v>1</v>
      </c>
      <c r="E6921" s="146">
        <f t="shared" si="969"/>
        <v>1900</v>
      </c>
      <c r="F6921" s="137"/>
      <c r="G6921" s="287"/>
      <c r="H6921" s="137"/>
      <c r="I6921" s="134"/>
      <c r="J6921" s="204"/>
      <c r="K6921" s="133"/>
      <c r="L6921" s="134"/>
      <c r="M6921" s="133"/>
      <c r="N6921" s="134"/>
      <c r="O6921" s="134"/>
      <c r="P6921" s="166"/>
      <c r="Q6921" s="164"/>
      <c r="R6921" s="165"/>
      <c r="S6921" s="138"/>
      <c r="T6921" s="138"/>
      <c r="U6921" s="138"/>
      <c r="V6921" s="138"/>
      <c r="W6921" s="166"/>
      <c r="X6921" s="135"/>
      <c r="Y6921" s="418">
        <f t="shared" si="970"/>
        <v>0</v>
      </c>
      <c r="Z6921" s="291">
        <f t="shared" si="971"/>
        <v>0</v>
      </c>
      <c r="AA6921" s="163"/>
      <c r="AB6921" s="177" t="str">
        <f t="shared" si="972"/>
        <v/>
      </c>
      <c r="AC6921" s="283" t="str">
        <f t="shared" si="973"/>
        <v/>
      </c>
      <c r="AD6921" s="283" t="str">
        <f t="shared" si="974"/>
        <v/>
      </c>
      <c r="AE6921" s="163"/>
      <c r="AF6921" s="162"/>
    </row>
    <row r="6922" spans="1:32">
      <c r="A6922" s="134">
        <v>6913</v>
      </c>
      <c r="B6922" s="136"/>
      <c r="C6922" s="146">
        <f t="shared" si="967"/>
        <v>0</v>
      </c>
      <c r="D6922" s="146">
        <f t="shared" si="968"/>
        <v>1</v>
      </c>
      <c r="E6922" s="146">
        <f t="shared" si="969"/>
        <v>1900</v>
      </c>
      <c r="F6922" s="137"/>
      <c r="G6922" s="287"/>
      <c r="H6922" s="137"/>
      <c r="I6922" s="134"/>
      <c r="J6922" s="204"/>
      <c r="K6922" s="133"/>
      <c r="L6922" s="134"/>
      <c r="M6922" s="133"/>
      <c r="N6922" s="134"/>
      <c r="O6922" s="134"/>
      <c r="P6922" s="166"/>
      <c r="Q6922" s="164"/>
      <c r="R6922" s="165"/>
      <c r="S6922" s="138"/>
      <c r="T6922" s="138"/>
      <c r="U6922" s="138"/>
      <c r="V6922" s="138"/>
      <c r="W6922" s="166"/>
      <c r="X6922" s="135"/>
      <c r="Y6922" s="418">
        <f t="shared" si="970"/>
        <v>0</v>
      </c>
      <c r="Z6922" s="291">
        <f t="shared" si="971"/>
        <v>0</v>
      </c>
      <c r="AA6922" s="163"/>
      <c r="AB6922" s="177" t="str">
        <f t="shared" si="972"/>
        <v/>
      </c>
      <c r="AC6922" s="283" t="str">
        <f t="shared" si="973"/>
        <v/>
      </c>
      <c r="AD6922" s="283" t="str">
        <f t="shared" si="974"/>
        <v/>
      </c>
      <c r="AE6922" s="163"/>
      <c r="AF6922" s="162"/>
    </row>
    <row r="6923" spans="1:32">
      <c r="A6923" s="134">
        <v>6914</v>
      </c>
      <c r="B6923" s="136"/>
      <c r="C6923" s="146">
        <f t="shared" ref="C6923:C6986" si="975">DAY(B6923)</f>
        <v>0</v>
      </c>
      <c r="D6923" s="146">
        <f t="shared" ref="D6923:D6986" si="976">MONTH(B6923)</f>
        <v>1</v>
      </c>
      <c r="E6923" s="146">
        <f t="shared" ref="E6923:E6986" si="977">YEAR(B6923)</f>
        <v>1900</v>
      </c>
      <c r="F6923" s="137"/>
      <c r="G6923" s="287"/>
      <c r="H6923" s="137"/>
      <c r="I6923" s="134"/>
      <c r="J6923" s="204"/>
      <c r="K6923" s="133"/>
      <c r="L6923" s="134"/>
      <c r="M6923" s="133"/>
      <c r="N6923" s="134"/>
      <c r="O6923" s="134"/>
      <c r="P6923" s="166"/>
      <c r="Q6923" s="164"/>
      <c r="R6923" s="165"/>
      <c r="S6923" s="138"/>
      <c r="T6923" s="138"/>
      <c r="U6923" s="138"/>
      <c r="V6923" s="138"/>
      <c r="W6923" s="166"/>
      <c r="X6923" s="135"/>
      <c r="Y6923" s="418">
        <f t="shared" ref="Y6923:Y6986" si="978">X6923*U6923</f>
        <v>0</v>
      </c>
      <c r="Z6923" s="291">
        <f t="shared" ref="Z6923:Z6986" si="979">Y6923*1.1</f>
        <v>0</v>
      </c>
      <c r="AA6923" s="163"/>
      <c r="AB6923" s="177" t="str">
        <f t="shared" ref="AB6923:AB6986" si="980">IF(S6923="","",IF(S6923-U6923=0,"Full","No"))</f>
        <v/>
      </c>
      <c r="AC6923" s="283" t="str">
        <f t="shared" ref="AC6923:AC6986" si="981">IF(AND(S6923&gt;U6923,V6923=0),"Lost",IF(AND(S6923&gt;U6923,V6923&lt;(S6923-U6923)),"Lost",""))</f>
        <v/>
      </c>
      <c r="AD6923" s="283" t="str">
        <f t="shared" ref="AD6923:AD6986" si="982">IF(AND(S6923&gt;U6923,V6923=0),S6923-U6923,IF(AND(S6923&gt;U6923,V6923&lt;(S6923-U6923)),S6923-(U6923+V6923),""))</f>
        <v/>
      </c>
      <c r="AE6923" s="163"/>
      <c r="AF6923" s="162"/>
    </row>
    <row r="6924" spans="1:32">
      <c r="A6924" s="134">
        <v>6915</v>
      </c>
      <c r="B6924" s="136"/>
      <c r="C6924" s="146">
        <f t="shared" si="975"/>
        <v>0</v>
      </c>
      <c r="D6924" s="146">
        <f t="shared" si="976"/>
        <v>1</v>
      </c>
      <c r="E6924" s="146">
        <f t="shared" si="977"/>
        <v>1900</v>
      </c>
      <c r="F6924" s="137"/>
      <c r="G6924" s="287"/>
      <c r="H6924" s="137"/>
      <c r="I6924" s="134"/>
      <c r="J6924" s="204"/>
      <c r="K6924" s="133"/>
      <c r="L6924" s="134"/>
      <c r="M6924" s="133"/>
      <c r="N6924" s="134"/>
      <c r="O6924" s="134"/>
      <c r="P6924" s="166"/>
      <c r="Q6924" s="164"/>
      <c r="R6924" s="165"/>
      <c r="S6924" s="138"/>
      <c r="T6924" s="138"/>
      <c r="U6924" s="138"/>
      <c r="V6924" s="138"/>
      <c r="W6924" s="166"/>
      <c r="X6924" s="135"/>
      <c r="Y6924" s="418">
        <f t="shared" si="978"/>
        <v>0</v>
      </c>
      <c r="Z6924" s="291">
        <f t="shared" si="979"/>
        <v>0</v>
      </c>
      <c r="AA6924" s="163"/>
      <c r="AB6924" s="177" t="str">
        <f t="shared" si="980"/>
        <v/>
      </c>
      <c r="AC6924" s="283" t="str">
        <f t="shared" si="981"/>
        <v/>
      </c>
      <c r="AD6924" s="283" t="str">
        <f t="shared" si="982"/>
        <v/>
      </c>
      <c r="AE6924" s="163"/>
      <c r="AF6924" s="162"/>
    </row>
    <row r="6925" spans="1:32">
      <c r="A6925" s="134">
        <v>6916</v>
      </c>
      <c r="B6925" s="136"/>
      <c r="C6925" s="146">
        <f t="shared" si="975"/>
        <v>0</v>
      </c>
      <c r="D6925" s="146">
        <f t="shared" si="976"/>
        <v>1</v>
      </c>
      <c r="E6925" s="146">
        <f t="shared" si="977"/>
        <v>1900</v>
      </c>
      <c r="F6925" s="137"/>
      <c r="G6925" s="287"/>
      <c r="H6925" s="137"/>
      <c r="I6925" s="134"/>
      <c r="J6925" s="204"/>
      <c r="K6925" s="133"/>
      <c r="L6925" s="134"/>
      <c r="M6925" s="133"/>
      <c r="N6925" s="134"/>
      <c r="O6925" s="134"/>
      <c r="P6925" s="166"/>
      <c r="Q6925" s="164"/>
      <c r="R6925" s="165"/>
      <c r="S6925" s="138"/>
      <c r="T6925" s="138"/>
      <c r="U6925" s="138"/>
      <c r="V6925" s="138"/>
      <c r="W6925" s="166"/>
      <c r="X6925" s="135"/>
      <c r="Y6925" s="418">
        <f t="shared" si="978"/>
        <v>0</v>
      </c>
      <c r="Z6925" s="291">
        <f t="shared" si="979"/>
        <v>0</v>
      </c>
      <c r="AA6925" s="163"/>
      <c r="AB6925" s="177" t="str">
        <f t="shared" si="980"/>
        <v/>
      </c>
      <c r="AC6925" s="283" t="str">
        <f t="shared" si="981"/>
        <v/>
      </c>
      <c r="AD6925" s="283" t="str">
        <f t="shared" si="982"/>
        <v/>
      </c>
      <c r="AE6925" s="163"/>
      <c r="AF6925" s="162"/>
    </row>
    <row r="6926" spans="1:32">
      <c r="A6926" s="134">
        <v>6917</v>
      </c>
      <c r="B6926" s="136"/>
      <c r="C6926" s="146">
        <f t="shared" si="975"/>
        <v>0</v>
      </c>
      <c r="D6926" s="146">
        <f t="shared" si="976"/>
        <v>1</v>
      </c>
      <c r="E6926" s="146">
        <f t="shared" si="977"/>
        <v>1900</v>
      </c>
      <c r="F6926" s="137"/>
      <c r="G6926" s="287"/>
      <c r="H6926" s="137"/>
      <c r="I6926" s="134"/>
      <c r="J6926" s="204"/>
      <c r="K6926" s="133"/>
      <c r="L6926" s="134"/>
      <c r="M6926" s="133"/>
      <c r="N6926" s="134"/>
      <c r="O6926" s="134"/>
      <c r="P6926" s="166"/>
      <c r="Q6926" s="164"/>
      <c r="R6926" s="165"/>
      <c r="S6926" s="138"/>
      <c r="T6926" s="138"/>
      <c r="U6926" s="138"/>
      <c r="V6926" s="138"/>
      <c r="W6926" s="166"/>
      <c r="X6926" s="135"/>
      <c r="Y6926" s="418">
        <f t="shared" si="978"/>
        <v>0</v>
      </c>
      <c r="Z6926" s="291">
        <f t="shared" si="979"/>
        <v>0</v>
      </c>
      <c r="AA6926" s="163"/>
      <c r="AB6926" s="177" t="str">
        <f t="shared" si="980"/>
        <v/>
      </c>
      <c r="AC6926" s="283" t="str">
        <f t="shared" si="981"/>
        <v/>
      </c>
      <c r="AD6926" s="283" t="str">
        <f t="shared" si="982"/>
        <v/>
      </c>
      <c r="AE6926" s="163"/>
      <c r="AF6926" s="162"/>
    </row>
    <row r="6927" spans="1:32">
      <c r="A6927" s="134">
        <v>6918</v>
      </c>
      <c r="B6927" s="136"/>
      <c r="C6927" s="146">
        <f t="shared" si="975"/>
        <v>0</v>
      </c>
      <c r="D6927" s="146">
        <f t="shared" si="976"/>
        <v>1</v>
      </c>
      <c r="E6927" s="146">
        <f t="shared" si="977"/>
        <v>1900</v>
      </c>
      <c r="F6927" s="137"/>
      <c r="G6927" s="287"/>
      <c r="H6927" s="137"/>
      <c r="I6927" s="134"/>
      <c r="J6927" s="204"/>
      <c r="K6927" s="133"/>
      <c r="L6927" s="134"/>
      <c r="M6927" s="133"/>
      <c r="N6927" s="134"/>
      <c r="O6927" s="134"/>
      <c r="P6927" s="166"/>
      <c r="Q6927" s="164"/>
      <c r="R6927" s="165"/>
      <c r="S6927" s="138"/>
      <c r="T6927" s="138"/>
      <c r="U6927" s="138"/>
      <c r="V6927" s="138"/>
      <c r="W6927" s="166"/>
      <c r="X6927" s="135"/>
      <c r="Y6927" s="418">
        <f t="shared" si="978"/>
        <v>0</v>
      </c>
      <c r="Z6927" s="291">
        <f t="shared" si="979"/>
        <v>0</v>
      </c>
      <c r="AA6927" s="163"/>
      <c r="AB6927" s="177" t="str">
        <f t="shared" si="980"/>
        <v/>
      </c>
      <c r="AC6927" s="283" t="str">
        <f t="shared" si="981"/>
        <v/>
      </c>
      <c r="AD6927" s="283" t="str">
        <f t="shared" si="982"/>
        <v/>
      </c>
      <c r="AE6927" s="163"/>
      <c r="AF6927" s="162"/>
    </row>
    <row r="6928" spans="1:32">
      <c r="A6928" s="134">
        <v>6919</v>
      </c>
      <c r="B6928" s="136"/>
      <c r="C6928" s="146">
        <f t="shared" si="975"/>
        <v>0</v>
      </c>
      <c r="D6928" s="146">
        <f t="shared" si="976"/>
        <v>1</v>
      </c>
      <c r="E6928" s="146">
        <f t="shared" si="977"/>
        <v>1900</v>
      </c>
      <c r="F6928" s="137"/>
      <c r="G6928" s="287"/>
      <c r="H6928" s="137"/>
      <c r="I6928" s="134"/>
      <c r="J6928" s="204"/>
      <c r="K6928" s="133"/>
      <c r="L6928" s="134"/>
      <c r="M6928" s="133"/>
      <c r="N6928" s="134"/>
      <c r="O6928" s="134"/>
      <c r="P6928" s="166"/>
      <c r="Q6928" s="164"/>
      <c r="R6928" s="165"/>
      <c r="S6928" s="138"/>
      <c r="T6928" s="138"/>
      <c r="U6928" s="138"/>
      <c r="V6928" s="138"/>
      <c r="W6928" s="166"/>
      <c r="X6928" s="135"/>
      <c r="Y6928" s="418">
        <f t="shared" si="978"/>
        <v>0</v>
      </c>
      <c r="Z6928" s="291">
        <f t="shared" si="979"/>
        <v>0</v>
      </c>
      <c r="AA6928" s="163"/>
      <c r="AB6928" s="177" t="str">
        <f t="shared" si="980"/>
        <v/>
      </c>
      <c r="AC6928" s="283" t="str">
        <f t="shared" si="981"/>
        <v/>
      </c>
      <c r="AD6928" s="283" t="str">
        <f t="shared" si="982"/>
        <v/>
      </c>
      <c r="AE6928" s="163"/>
      <c r="AF6928" s="162"/>
    </row>
    <row r="6929" spans="1:32">
      <c r="A6929" s="134">
        <v>6920</v>
      </c>
      <c r="B6929" s="136"/>
      <c r="C6929" s="146">
        <f t="shared" si="975"/>
        <v>0</v>
      </c>
      <c r="D6929" s="146">
        <f t="shared" si="976"/>
        <v>1</v>
      </c>
      <c r="E6929" s="146">
        <f t="shared" si="977"/>
        <v>1900</v>
      </c>
      <c r="F6929" s="137"/>
      <c r="G6929" s="287"/>
      <c r="H6929" s="137"/>
      <c r="I6929" s="134"/>
      <c r="J6929" s="204"/>
      <c r="K6929" s="133"/>
      <c r="L6929" s="134"/>
      <c r="M6929" s="133"/>
      <c r="N6929" s="134"/>
      <c r="O6929" s="134"/>
      <c r="P6929" s="166"/>
      <c r="Q6929" s="164"/>
      <c r="R6929" s="165"/>
      <c r="S6929" s="138"/>
      <c r="T6929" s="138"/>
      <c r="U6929" s="138"/>
      <c r="V6929" s="138"/>
      <c r="W6929" s="166"/>
      <c r="X6929" s="135"/>
      <c r="Y6929" s="418">
        <f t="shared" si="978"/>
        <v>0</v>
      </c>
      <c r="Z6929" s="291">
        <f t="shared" si="979"/>
        <v>0</v>
      </c>
      <c r="AA6929" s="163"/>
      <c r="AB6929" s="177" t="str">
        <f t="shared" si="980"/>
        <v/>
      </c>
      <c r="AC6929" s="283" t="str">
        <f t="shared" si="981"/>
        <v/>
      </c>
      <c r="AD6929" s="283" t="str">
        <f t="shared" si="982"/>
        <v/>
      </c>
      <c r="AE6929" s="163"/>
      <c r="AF6929" s="162"/>
    </row>
    <row r="6930" spans="1:32">
      <c r="A6930" s="134">
        <v>6921</v>
      </c>
      <c r="B6930" s="136"/>
      <c r="C6930" s="146">
        <f t="shared" si="975"/>
        <v>0</v>
      </c>
      <c r="D6930" s="146">
        <f t="shared" si="976"/>
        <v>1</v>
      </c>
      <c r="E6930" s="146">
        <f t="shared" si="977"/>
        <v>1900</v>
      </c>
      <c r="F6930" s="137"/>
      <c r="G6930" s="287"/>
      <c r="H6930" s="137"/>
      <c r="I6930" s="134"/>
      <c r="J6930" s="204"/>
      <c r="K6930" s="133"/>
      <c r="L6930" s="134"/>
      <c r="M6930" s="133"/>
      <c r="N6930" s="134"/>
      <c r="O6930" s="134"/>
      <c r="P6930" s="166"/>
      <c r="Q6930" s="164"/>
      <c r="R6930" s="165"/>
      <c r="S6930" s="138"/>
      <c r="T6930" s="138"/>
      <c r="U6930" s="138"/>
      <c r="V6930" s="138"/>
      <c r="W6930" s="166"/>
      <c r="X6930" s="135"/>
      <c r="Y6930" s="418">
        <f t="shared" si="978"/>
        <v>0</v>
      </c>
      <c r="Z6930" s="291">
        <f t="shared" si="979"/>
        <v>0</v>
      </c>
      <c r="AA6930" s="163"/>
      <c r="AB6930" s="177" t="str">
        <f t="shared" si="980"/>
        <v/>
      </c>
      <c r="AC6930" s="283" t="str">
        <f t="shared" si="981"/>
        <v/>
      </c>
      <c r="AD6930" s="283" t="str">
        <f t="shared" si="982"/>
        <v/>
      </c>
      <c r="AE6930" s="163"/>
      <c r="AF6930" s="162"/>
    </row>
    <row r="6931" spans="1:32">
      <c r="A6931" s="134">
        <v>6922</v>
      </c>
      <c r="B6931" s="136"/>
      <c r="C6931" s="146">
        <f t="shared" si="975"/>
        <v>0</v>
      </c>
      <c r="D6931" s="146">
        <f t="shared" si="976"/>
        <v>1</v>
      </c>
      <c r="E6931" s="146">
        <f t="shared" si="977"/>
        <v>1900</v>
      </c>
      <c r="F6931" s="137"/>
      <c r="G6931" s="287"/>
      <c r="H6931" s="137"/>
      <c r="I6931" s="134"/>
      <c r="J6931" s="204"/>
      <c r="K6931" s="133"/>
      <c r="L6931" s="134"/>
      <c r="M6931" s="133"/>
      <c r="N6931" s="134"/>
      <c r="O6931" s="134"/>
      <c r="P6931" s="166"/>
      <c r="Q6931" s="164"/>
      <c r="R6931" s="165"/>
      <c r="S6931" s="138"/>
      <c r="T6931" s="138"/>
      <c r="U6931" s="138"/>
      <c r="V6931" s="138"/>
      <c r="W6931" s="166"/>
      <c r="X6931" s="135"/>
      <c r="Y6931" s="418">
        <f t="shared" si="978"/>
        <v>0</v>
      </c>
      <c r="Z6931" s="291">
        <f t="shared" si="979"/>
        <v>0</v>
      </c>
      <c r="AA6931" s="163"/>
      <c r="AB6931" s="177" t="str">
        <f t="shared" si="980"/>
        <v/>
      </c>
      <c r="AC6931" s="283" t="str">
        <f t="shared" si="981"/>
        <v/>
      </c>
      <c r="AD6931" s="283" t="str">
        <f t="shared" si="982"/>
        <v/>
      </c>
      <c r="AE6931" s="163"/>
      <c r="AF6931" s="162"/>
    </row>
    <row r="6932" spans="1:32">
      <c r="A6932" s="134">
        <v>6923</v>
      </c>
      <c r="B6932" s="136"/>
      <c r="C6932" s="146">
        <f t="shared" si="975"/>
        <v>0</v>
      </c>
      <c r="D6932" s="146">
        <f t="shared" si="976"/>
        <v>1</v>
      </c>
      <c r="E6932" s="146">
        <f t="shared" si="977"/>
        <v>1900</v>
      </c>
      <c r="F6932" s="137"/>
      <c r="G6932" s="287"/>
      <c r="H6932" s="137"/>
      <c r="I6932" s="134"/>
      <c r="J6932" s="204"/>
      <c r="K6932" s="133"/>
      <c r="L6932" s="134"/>
      <c r="M6932" s="133"/>
      <c r="N6932" s="134"/>
      <c r="O6932" s="134"/>
      <c r="P6932" s="166"/>
      <c r="Q6932" s="164"/>
      <c r="R6932" s="165"/>
      <c r="S6932" s="138"/>
      <c r="T6932" s="138"/>
      <c r="U6932" s="138"/>
      <c r="V6932" s="138"/>
      <c r="W6932" s="166"/>
      <c r="X6932" s="135"/>
      <c r="Y6932" s="418">
        <f t="shared" si="978"/>
        <v>0</v>
      </c>
      <c r="Z6932" s="291">
        <f t="shared" si="979"/>
        <v>0</v>
      </c>
      <c r="AA6932" s="163"/>
      <c r="AB6932" s="177" t="str">
        <f t="shared" si="980"/>
        <v/>
      </c>
      <c r="AC6932" s="283" t="str">
        <f t="shared" si="981"/>
        <v/>
      </c>
      <c r="AD6932" s="283" t="str">
        <f t="shared" si="982"/>
        <v/>
      </c>
      <c r="AE6932" s="163"/>
      <c r="AF6932" s="162"/>
    </row>
    <row r="6933" spans="1:32">
      <c r="A6933" s="134">
        <v>6924</v>
      </c>
      <c r="B6933" s="136"/>
      <c r="C6933" s="146">
        <f t="shared" si="975"/>
        <v>0</v>
      </c>
      <c r="D6933" s="146">
        <f t="shared" si="976"/>
        <v>1</v>
      </c>
      <c r="E6933" s="146">
        <f t="shared" si="977"/>
        <v>1900</v>
      </c>
      <c r="F6933" s="137"/>
      <c r="G6933" s="287"/>
      <c r="H6933" s="137"/>
      <c r="I6933" s="134"/>
      <c r="J6933" s="204"/>
      <c r="K6933" s="133"/>
      <c r="L6933" s="134"/>
      <c r="M6933" s="133"/>
      <c r="N6933" s="134"/>
      <c r="O6933" s="134"/>
      <c r="P6933" s="166"/>
      <c r="Q6933" s="164"/>
      <c r="R6933" s="165"/>
      <c r="S6933" s="138"/>
      <c r="T6933" s="138"/>
      <c r="U6933" s="138"/>
      <c r="V6933" s="138"/>
      <c r="W6933" s="166"/>
      <c r="X6933" s="135"/>
      <c r="Y6933" s="418">
        <f t="shared" si="978"/>
        <v>0</v>
      </c>
      <c r="Z6933" s="291">
        <f t="shared" si="979"/>
        <v>0</v>
      </c>
      <c r="AA6933" s="163"/>
      <c r="AB6933" s="177" t="str">
        <f t="shared" si="980"/>
        <v/>
      </c>
      <c r="AC6933" s="283" t="str">
        <f t="shared" si="981"/>
        <v/>
      </c>
      <c r="AD6933" s="283" t="str">
        <f t="shared" si="982"/>
        <v/>
      </c>
      <c r="AE6933" s="163"/>
      <c r="AF6933" s="162"/>
    </row>
    <row r="6934" spans="1:32">
      <c r="A6934" s="134">
        <v>6925</v>
      </c>
      <c r="B6934" s="136"/>
      <c r="C6934" s="146">
        <f t="shared" si="975"/>
        <v>0</v>
      </c>
      <c r="D6934" s="146">
        <f t="shared" si="976"/>
        <v>1</v>
      </c>
      <c r="E6934" s="146">
        <f t="shared" si="977"/>
        <v>1900</v>
      </c>
      <c r="F6934" s="137"/>
      <c r="G6934" s="287"/>
      <c r="H6934" s="137"/>
      <c r="I6934" s="134"/>
      <c r="J6934" s="204"/>
      <c r="K6934" s="133"/>
      <c r="L6934" s="134"/>
      <c r="M6934" s="133"/>
      <c r="N6934" s="134"/>
      <c r="O6934" s="134"/>
      <c r="P6934" s="166"/>
      <c r="Q6934" s="164"/>
      <c r="R6934" s="165"/>
      <c r="S6934" s="138"/>
      <c r="T6934" s="138"/>
      <c r="U6934" s="138"/>
      <c r="V6934" s="138"/>
      <c r="W6934" s="166"/>
      <c r="X6934" s="135"/>
      <c r="Y6934" s="418">
        <f t="shared" si="978"/>
        <v>0</v>
      </c>
      <c r="Z6934" s="291">
        <f t="shared" si="979"/>
        <v>0</v>
      </c>
      <c r="AA6934" s="163"/>
      <c r="AB6934" s="177" t="str">
        <f t="shared" si="980"/>
        <v/>
      </c>
      <c r="AC6934" s="283" t="str">
        <f t="shared" si="981"/>
        <v/>
      </c>
      <c r="AD6934" s="283" t="str">
        <f t="shared" si="982"/>
        <v/>
      </c>
      <c r="AE6934" s="163"/>
      <c r="AF6934" s="162"/>
    </row>
    <row r="6935" spans="1:32">
      <c r="A6935" s="134">
        <v>6926</v>
      </c>
      <c r="B6935" s="136"/>
      <c r="C6935" s="146">
        <f t="shared" si="975"/>
        <v>0</v>
      </c>
      <c r="D6935" s="146">
        <f t="shared" si="976"/>
        <v>1</v>
      </c>
      <c r="E6935" s="146">
        <f t="shared" si="977"/>
        <v>1900</v>
      </c>
      <c r="F6935" s="137"/>
      <c r="G6935" s="287"/>
      <c r="H6935" s="137"/>
      <c r="I6935" s="134"/>
      <c r="J6935" s="204"/>
      <c r="K6935" s="133"/>
      <c r="L6935" s="134"/>
      <c r="M6935" s="133"/>
      <c r="N6935" s="134"/>
      <c r="O6935" s="134"/>
      <c r="P6935" s="166"/>
      <c r="Q6935" s="164"/>
      <c r="R6935" s="165"/>
      <c r="S6935" s="138"/>
      <c r="T6935" s="138"/>
      <c r="U6935" s="138"/>
      <c r="V6935" s="138"/>
      <c r="W6935" s="166"/>
      <c r="X6935" s="135"/>
      <c r="Y6935" s="418">
        <f t="shared" si="978"/>
        <v>0</v>
      </c>
      <c r="Z6935" s="291">
        <f t="shared" si="979"/>
        <v>0</v>
      </c>
      <c r="AA6935" s="163"/>
      <c r="AB6935" s="177" t="str">
        <f t="shared" si="980"/>
        <v/>
      </c>
      <c r="AC6935" s="283" t="str">
        <f t="shared" si="981"/>
        <v/>
      </c>
      <c r="AD6935" s="283" t="str">
        <f t="shared" si="982"/>
        <v/>
      </c>
      <c r="AE6935" s="163"/>
      <c r="AF6935" s="162"/>
    </row>
    <row r="6936" spans="1:32">
      <c r="A6936" s="134">
        <v>6927</v>
      </c>
      <c r="B6936" s="136"/>
      <c r="C6936" s="146">
        <f t="shared" si="975"/>
        <v>0</v>
      </c>
      <c r="D6936" s="146">
        <f t="shared" si="976"/>
        <v>1</v>
      </c>
      <c r="E6936" s="146">
        <f t="shared" si="977"/>
        <v>1900</v>
      </c>
      <c r="F6936" s="137"/>
      <c r="G6936" s="287"/>
      <c r="H6936" s="137"/>
      <c r="I6936" s="134"/>
      <c r="J6936" s="204"/>
      <c r="K6936" s="133"/>
      <c r="L6936" s="134"/>
      <c r="M6936" s="133"/>
      <c r="N6936" s="134"/>
      <c r="O6936" s="134"/>
      <c r="P6936" s="166"/>
      <c r="Q6936" s="164"/>
      <c r="R6936" s="165"/>
      <c r="S6936" s="138"/>
      <c r="T6936" s="138"/>
      <c r="U6936" s="138"/>
      <c r="V6936" s="138"/>
      <c r="W6936" s="166"/>
      <c r="X6936" s="135"/>
      <c r="Y6936" s="418">
        <f t="shared" si="978"/>
        <v>0</v>
      </c>
      <c r="Z6936" s="291">
        <f t="shared" si="979"/>
        <v>0</v>
      </c>
      <c r="AA6936" s="163"/>
      <c r="AB6936" s="177" t="str">
        <f t="shared" si="980"/>
        <v/>
      </c>
      <c r="AC6936" s="283" t="str">
        <f t="shared" si="981"/>
        <v/>
      </c>
      <c r="AD6936" s="283" t="str">
        <f t="shared" si="982"/>
        <v/>
      </c>
      <c r="AE6936" s="163"/>
      <c r="AF6936" s="162"/>
    </row>
    <row r="6937" spans="1:32">
      <c r="A6937" s="134">
        <v>6928</v>
      </c>
      <c r="B6937" s="136"/>
      <c r="C6937" s="146">
        <f t="shared" si="975"/>
        <v>0</v>
      </c>
      <c r="D6937" s="146">
        <f t="shared" si="976"/>
        <v>1</v>
      </c>
      <c r="E6937" s="146">
        <f t="shared" si="977"/>
        <v>1900</v>
      </c>
      <c r="F6937" s="137"/>
      <c r="G6937" s="287"/>
      <c r="H6937" s="137"/>
      <c r="I6937" s="134"/>
      <c r="J6937" s="204"/>
      <c r="K6937" s="133"/>
      <c r="L6937" s="134"/>
      <c r="M6937" s="133"/>
      <c r="N6937" s="134"/>
      <c r="O6937" s="134"/>
      <c r="P6937" s="166"/>
      <c r="Q6937" s="164"/>
      <c r="R6937" s="165"/>
      <c r="S6937" s="138"/>
      <c r="T6937" s="138"/>
      <c r="U6937" s="138"/>
      <c r="V6937" s="138"/>
      <c r="W6937" s="166"/>
      <c r="X6937" s="135"/>
      <c r="Y6937" s="418">
        <f t="shared" si="978"/>
        <v>0</v>
      </c>
      <c r="Z6937" s="291">
        <f t="shared" si="979"/>
        <v>0</v>
      </c>
      <c r="AA6937" s="163"/>
      <c r="AB6937" s="177" t="str">
        <f t="shared" si="980"/>
        <v/>
      </c>
      <c r="AC6937" s="283" t="str">
        <f t="shared" si="981"/>
        <v/>
      </c>
      <c r="AD6937" s="283" t="str">
        <f t="shared" si="982"/>
        <v/>
      </c>
      <c r="AE6937" s="163"/>
      <c r="AF6937" s="162"/>
    </row>
    <row r="6938" spans="1:32">
      <c r="A6938" s="134">
        <v>6929</v>
      </c>
      <c r="B6938" s="136"/>
      <c r="C6938" s="146">
        <f t="shared" si="975"/>
        <v>0</v>
      </c>
      <c r="D6938" s="146">
        <f t="shared" si="976"/>
        <v>1</v>
      </c>
      <c r="E6938" s="146">
        <f t="shared" si="977"/>
        <v>1900</v>
      </c>
      <c r="F6938" s="137"/>
      <c r="G6938" s="287"/>
      <c r="H6938" s="137"/>
      <c r="I6938" s="134"/>
      <c r="J6938" s="204"/>
      <c r="K6938" s="133"/>
      <c r="L6938" s="134"/>
      <c r="M6938" s="133"/>
      <c r="N6938" s="134"/>
      <c r="O6938" s="134"/>
      <c r="P6938" s="166"/>
      <c r="Q6938" s="164"/>
      <c r="R6938" s="165"/>
      <c r="S6938" s="138"/>
      <c r="T6938" s="138"/>
      <c r="U6938" s="138"/>
      <c r="V6938" s="138"/>
      <c r="W6938" s="166"/>
      <c r="X6938" s="135"/>
      <c r="Y6938" s="418">
        <f t="shared" si="978"/>
        <v>0</v>
      </c>
      <c r="Z6938" s="291">
        <f t="shared" si="979"/>
        <v>0</v>
      </c>
      <c r="AA6938" s="163"/>
      <c r="AB6938" s="177" t="str">
        <f t="shared" si="980"/>
        <v/>
      </c>
      <c r="AC6938" s="283" t="str">
        <f t="shared" si="981"/>
        <v/>
      </c>
      <c r="AD6938" s="283" t="str">
        <f t="shared" si="982"/>
        <v/>
      </c>
      <c r="AE6938" s="163"/>
      <c r="AF6938" s="162"/>
    </row>
    <row r="6939" spans="1:32">
      <c r="A6939" s="134">
        <v>6930</v>
      </c>
      <c r="B6939" s="136"/>
      <c r="C6939" s="146">
        <f t="shared" si="975"/>
        <v>0</v>
      </c>
      <c r="D6939" s="146">
        <f t="shared" si="976"/>
        <v>1</v>
      </c>
      <c r="E6939" s="146">
        <f t="shared" si="977"/>
        <v>1900</v>
      </c>
      <c r="F6939" s="137"/>
      <c r="G6939" s="287"/>
      <c r="H6939" s="137"/>
      <c r="I6939" s="134"/>
      <c r="J6939" s="204"/>
      <c r="K6939" s="133"/>
      <c r="L6939" s="134"/>
      <c r="M6939" s="133"/>
      <c r="N6939" s="134"/>
      <c r="O6939" s="134"/>
      <c r="P6939" s="166"/>
      <c r="Q6939" s="164"/>
      <c r="R6939" s="165"/>
      <c r="S6939" s="138"/>
      <c r="T6939" s="138"/>
      <c r="U6939" s="138"/>
      <c r="V6939" s="138"/>
      <c r="W6939" s="166"/>
      <c r="X6939" s="135"/>
      <c r="Y6939" s="418">
        <f t="shared" si="978"/>
        <v>0</v>
      </c>
      <c r="Z6939" s="291">
        <f t="shared" si="979"/>
        <v>0</v>
      </c>
      <c r="AA6939" s="163"/>
      <c r="AB6939" s="177" t="str">
        <f t="shared" si="980"/>
        <v/>
      </c>
      <c r="AC6939" s="283" t="str">
        <f t="shared" si="981"/>
        <v/>
      </c>
      <c r="AD6939" s="283" t="str">
        <f t="shared" si="982"/>
        <v/>
      </c>
      <c r="AE6939" s="163"/>
      <c r="AF6939" s="162"/>
    </row>
    <row r="6940" spans="1:32">
      <c r="A6940" s="134">
        <v>6931</v>
      </c>
      <c r="B6940" s="136"/>
      <c r="C6940" s="146">
        <f t="shared" si="975"/>
        <v>0</v>
      </c>
      <c r="D6940" s="146">
        <f t="shared" si="976"/>
        <v>1</v>
      </c>
      <c r="E6940" s="146">
        <f t="shared" si="977"/>
        <v>1900</v>
      </c>
      <c r="F6940" s="137"/>
      <c r="G6940" s="287"/>
      <c r="H6940" s="137"/>
      <c r="I6940" s="134"/>
      <c r="J6940" s="204"/>
      <c r="K6940" s="133"/>
      <c r="L6940" s="134"/>
      <c r="M6940" s="133"/>
      <c r="N6940" s="134"/>
      <c r="O6940" s="134"/>
      <c r="P6940" s="166"/>
      <c r="Q6940" s="164"/>
      <c r="R6940" s="165"/>
      <c r="S6940" s="138"/>
      <c r="T6940" s="138"/>
      <c r="U6940" s="138"/>
      <c r="V6940" s="138"/>
      <c r="W6940" s="166"/>
      <c r="X6940" s="135"/>
      <c r="Y6940" s="418">
        <f t="shared" si="978"/>
        <v>0</v>
      </c>
      <c r="Z6940" s="291">
        <f t="shared" si="979"/>
        <v>0</v>
      </c>
      <c r="AA6940" s="163"/>
      <c r="AB6940" s="177" t="str">
        <f t="shared" si="980"/>
        <v/>
      </c>
      <c r="AC6940" s="283" t="str">
        <f t="shared" si="981"/>
        <v/>
      </c>
      <c r="AD6940" s="283" t="str">
        <f t="shared" si="982"/>
        <v/>
      </c>
      <c r="AE6940" s="163"/>
      <c r="AF6940" s="162"/>
    </row>
    <row r="6941" spans="1:32">
      <c r="A6941" s="134">
        <v>6932</v>
      </c>
      <c r="B6941" s="136"/>
      <c r="C6941" s="146">
        <f t="shared" si="975"/>
        <v>0</v>
      </c>
      <c r="D6941" s="146">
        <f t="shared" si="976"/>
        <v>1</v>
      </c>
      <c r="E6941" s="146">
        <f t="shared" si="977"/>
        <v>1900</v>
      </c>
      <c r="F6941" s="137"/>
      <c r="G6941" s="287"/>
      <c r="H6941" s="137"/>
      <c r="I6941" s="134"/>
      <c r="J6941" s="204"/>
      <c r="K6941" s="133"/>
      <c r="L6941" s="134"/>
      <c r="M6941" s="133"/>
      <c r="N6941" s="134"/>
      <c r="O6941" s="134"/>
      <c r="P6941" s="166"/>
      <c r="Q6941" s="164"/>
      <c r="R6941" s="165"/>
      <c r="S6941" s="138"/>
      <c r="T6941" s="138"/>
      <c r="U6941" s="138"/>
      <c r="V6941" s="138"/>
      <c r="W6941" s="166"/>
      <c r="X6941" s="135"/>
      <c r="Y6941" s="418">
        <f t="shared" si="978"/>
        <v>0</v>
      </c>
      <c r="Z6941" s="291">
        <f t="shared" si="979"/>
        <v>0</v>
      </c>
      <c r="AA6941" s="163"/>
      <c r="AB6941" s="177" t="str">
        <f t="shared" si="980"/>
        <v/>
      </c>
      <c r="AC6941" s="283" t="str">
        <f t="shared" si="981"/>
        <v/>
      </c>
      <c r="AD6941" s="283" t="str">
        <f t="shared" si="982"/>
        <v/>
      </c>
      <c r="AE6941" s="163"/>
      <c r="AF6941" s="162"/>
    </row>
    <row r="6942" spans="1:32">
      <c r="A6942" s="134">
        <v>6933</v>
      </c>
      <c r="B6942" s="136"/>
      <c r="C6942" s="146">
        <f t="shared" si="975"/>
        <v>0</v>
      </c>
      <c r="D6942" s="146">
        <f t="shared" si="976"/>
        <v>1</v>
      </c>
      <c r="E6942" s="146">
        <f t="shared" si="977"/>
        <v>1900</v>
      </c>
      <c r="F6942" s="137"/>
      <c r="G6942" s="287"/>
      <c r="H6942" s="137"/>
      <c r="I6942" s="134"/>
      <c r="J6942" s="204"/>
      <c r="K6942" s="133"/>
      <c r="L6942" s="134"/>
      <c r="M6942" s="133"/>
      <c r="N6942" s="134"/>
      <c r="O6942" s="134"/>
      <c r="P6942" s="166"/>
      <c r="Q6942" s="164"/>
      <c r="R6942" s="165"/>
      <c r="S6942" s="138"/>
      <c r="T6942" s="138"/>
      <c r="U6942" s="138"/>
      <c r="V6942" s="138"/>
      <c r="W6942" s="166"/>
      <c r="X6942" s="135"/>
      <c r="Y6942" s="418">
        <f t="shared" si="978"/>
        <v>0</v>
      </c>
      <c r="Z6942" s="291">
        <f t="shared" si="979"/>
        <v>0</v>
      </c>
      <c r="AA6942" s="163"/>
      <c r="AB6942" s="177" t="str">
        <f t="shared" si="980"/>
        <v/>
      </c>
      <c r="AC6942" s="283" t="str">
        <f t="shared" si="981"/>
        <v/>
      </c>
      <c r="AD6942" s="283" t="str">
        <f t="shared" si="982"/>
        <v/>
      </c>
      <c r="AE6942" s="163"/>
      <c r="AF6942" s="162"/>
    </row>
    <row r="6943" spans="1:32">
      <c r="A6943" s="134">
        <v>6934</v>
      </c>
      <c r="B6943" s="136"/>
      <c r="C6943" s="146">
        <f t="shared" si="975"/>
        <v>0</v>
      </c>
      <c r="D6943" s="146">
        <f t="shared" si="976"/>
        <v>1</v>
      </c>
      <c r="E6943" s="146">
        <f t="shared" si="977"/>
        <v>1900</v>
      </c>
      <c r="F6943" s="137"/>
      <c r="G6943" s="287"/>
      <c r="H6943" s="137"/>
      <c r="I6943" s="134"/>
      <c r="J6943" s="204"/>
      <c r="K6943" s="133"/>
      <c r="L6943" s="134"/>
      <c r="M6943" s="133"/>
      <c r="N6943" s="134"/>
      <c r="O6943" s="134"/>
      <c r="P6943" s="166"/>
      <c r="Q6943" s="164"/>
      <c r="R6943" s="165"/>
      <c r="S6943" s="138"/>
      <c r="T6943" s="138"/>
      <c r="U6943" s="138"/>
      <c r="V6943" s="138"/>
      <c r="W6943" s="166"/>
      <c r="X6943" s="135"/>
      <c r="Y6943" s="418">
        <f t="shared" si="978"/>
        <v>0</v>
      </c>
      <c r="Z6943" s="291">
        <f t="shared" si="979"/>
        <v>0</v>
      </c>
      <c r="AA6943" s="163"/>
      <c r="AB6943" s="177" t="str">
        <f t="shared" si="980"/>
        <v/>
      </c>
      <c r="AC6943" s="283" t="str">
        <f t="shared" si="981"/>
        <v/>
      </c>
      <c r="AD6943" s="283" t="str">
        <f t="shared" si="982"/>
        <v/>
      </c>
      <c r="AE6943" s="163"/>
      <c r="AF6943" s="162"/>
    </row>
    <row r="6944" spans="1:32">
      <c r="A6944" s="134">
        <v>6935</v>
      </c>
      <c r="B6944" s="136"/>
      <c r="C6944" s="146">
        <f t="shared" si="975"/>
        <v>0</v>
      </c>
      <c r="D6944" s="146">
        <f t="shared" si="976"/>
        <v>1</v>
      </c>
      <c r="E6944" s="146">
        <f t="shared" si="977"/>
        <v>1900</v>
      </c>
      <c r="F6944" s="137"/>
      <c r="G6944" s="287"/>
      <c r="H6944" s="137"/>
      <c r="I6944" s="134"/>
      <c r="J6944" s="204"/>
      <c r="K6944" s="133"/>
      <c r="L6944" s="134"/>
      <c r="M6944" s="133"/>
      <c r="N6944" s="134"/>
      <c r="O6944" s="134"/>
      <c r="P6944" s="166"/>
      <c r="Q6944" s="164"/>
      <c r="R6944" s="165"/>
      <c r="S6944" s="138"/>
      <c r="T6944" s="138"/>
      <c r="U6944" s="138"/>
      <c r="V6944" s="138"/>
      <c r="W6944" s="166"/>
      <c r="X6944" s="135"/>
      <c r="Y6944" s="418">
        <f t="shared" si="978"/>
        <v>0</v>
      </c>
      <c r="Z6944" s="291">
        <f t="shared" si="979"/>
        <v>0</v>
      </c>
      <c r="AA6944" s="163"/>
      <c r="AB6944" s="177" t="str">
        <f t="shared" si="980"/>
        <v/>
      </c>
      <c r="AC6944" s="283" t="str">
        <f t="shared" si="981"/>
        <v/>
      </c>
      <c r="AD6944" s="283" t="str">
        <f t="shared" si="982"/>
        <v/>
      </c>
      <c r="AE6944" s="163"/>
      <c r="AF6944" s="162"/>
    </row>
    <row r="6945" spans="1:32">
      <c r="A6945" s="134">
        <v>6936</v>
      </c>
      <c r="B6945" s="136"/>
      <c r="C6945" s="146">
        <f t="shared" si="975"/>
        <v>0</v>
      </c>
      <c r="D6945" s="146">
        <f t="shared" si="976"/>
        <v>1</v>
      </c>
      <c r="E6945" s="146">
        <f t="shared" si="977"/>
        <v>1900</v>
      </c>
      <c r="F6945" s="137"/>
      <c r="G6945" s="287"/>
      <c r="H6945" s="137"/>
      <c r="I6945" s="134"/>
      <c r="J6945" s="204"/>
      <c r="K6945" s="133"/>
      <c r="L6945" s="134"/>
      <c r="M6945" s="133"/>
      <c r="N6945" s="134"/>
      <c r="O6945" s="134"/>
      <c r="P6945" s="166"/>
      <c r="Q6945" s="164"/>
      <c r="R6945" s="165"/>
      <c r="S6945" s="138"/>
      <c r="T6945" s="138"/>
      <c r="U6945" s="138"/>
      <c r="V6945" s="138"/>
      <c r="W6945" s="166"/>
      <c r="X6945" s="135"/>
      <c r="Y6945" s="418">
        <f t="shared" si="978"/>
        <v>0</v>
      </c>
      <c r="Z6945" s="291">
        <f t="shared" si="979"/>
        <v>0</v>
      </c>
      <c r="AA6945" s="163"/>
      <c r="AB6945" s="177" t="str">
        <f t="shared" si="980"/>
        <v/>
      </c>
      <c r="AC6945" s="283" t="str">
        <f t="shared" si="981"/>
        <v/>
      </c>
      <c r="AD6945" s="283" t="str">
        <f t="shared" si="982"/>
        <v/>
      </c>
      <c r="AE6945" s="163"/>
      <c r="AF6945" s="162"/>
    </row>
    <row r="6946" spans="1:32">
      <c r="A6946" s="134">
        <v>6937</v>
      </c>
      <c r="B6946" s="136"/>
      <c r="C6946" s="146">
        <f t="shared" si="975"/>
        <v>0</v>
      </c>
      <c r="D6946" s="146">
        <f t="shared" si="976"/>
        <v>1</v>
      </c>
      <c r="E6946" s="146">
        <f t="shared" si="977"/>
        <v>1900</v>
      </c>
      <c r="F6946" s="137"/>
      <c r="G6946" s="287"/>
      <c r="H6946" s="137"/>
      <c r="I6946" s="134"/>
      <c r="J6946" s="204"/>
      <c r="K6946" s="133"/>
      <c r="L6946" s="134"/>
      <c r="M6946" s="133"/>
      <c r="N6946" s="134"/>
      <c r="O6946" s="134"/>
      <c r="P6946" s="166"/>
      <c r="Q6946" s="164"/>
      <c r="R6946" s="165"/>
      <c r="S6946" s="138"/>
      <c r="T6946" s="138"/>
      <c r="U6946" s="138"/>
      <c r="V6946" s="138"/>
      <c r="W6946" s="166"/>
      <c r="X6946" s="135"/>
      <c r="Y6946" s="418">
        <f t="shared" si="978"/>
        <v>0</v>
      </c>
      <c r="Z6946" s="291">
        <f t="shared" si="979"/>
        <v>0</v>
      </c>
      <c r="AA6946" s="163"/>
      <c r="AB6946" s="177" t="str">
        <f t="shared" si="980"/>
        <v/>
      </c>
      <c r="AC6946" s="283" t="str">
        <f t="shared" si="981"/>
        <v/>
      </c>
      <c r="AD6946" s="283" t="str">
        <f t="shared" si="982"/>
        <v/>
      </c>
      <c r="AE6946" s="163"/>
      <c r="AF6946" s="162"/>
    </row>
    <row r="6947" spans="1:32">
      <c r="A6947" s="134">
        <v>6938</v>
      </c>
      <c r="B6947" s="136"/>
      <c r="C6947" s="146">
        <f t="shared" si="975"/>
        <v>0</v>
      </c>
      <c r="D6947" s="146">
        <f t="shared" si="976"/>
        <v>1</v>
      </c>
      <c r="E6947" s="146">
        <f t="shared" si="977"/>
        <v>1900</v>
      </c>
      <c r="F6947" s="137"/>
      <c r="G6947" s="287"/>
      <c r="H6947" s="137"/>
      <c r="I6947" s="134"/>
      <c r="J6947" s="204"/>
      <c r="K6947" s="133"/>
      <c r="L6947" s="134"/>
      <c r="M6947" s="133"/>
      <c r="N6947" s="134"/>
      <c r="O6947" s="134"/>
      <c r="P6947" s="166"/>
      <c r="Q6947" s="164"/>
      <c r="R6947" s="165"/>
      <c r="S6947" s="138"/>
      <c r="T6947" s="138"/>
      <c r="U6947" s="138"/>
      <c r="V6947" s="138"/>
      <c r="W6947" s="166"/>
      <c r="X6947" s="135"/>
      <c r="Y6947" s="418">
        <f t="shared" si="978"/>
        <v>0</v>
      </c>
      <c r="Z6947" s="291">
        <f t="shared" si="979"/>
        <v>0</v>
      </c>
      <c r="AA6947" s="163"/>
      <c r="AB6947" s="177" t="str">
        <f t="shared" si="980"/>
        <v/>
      </c>
      <c r="AC6947" s="283" t="str">
        <f t="shared" si="981"/>
        <v/>
      </c>
      <c r="AD6947" s="283" t="str">
        <f t="shared" si="982"/>
        <v/>
      </c>
      <c r="AE6947" s="163"/>
      <c r="AF6947" s="162"/>
    </row>
    <row r="6948" spans="1:32">
      <c r="A6948" s="134">
        <v>6939</v>
      </c>
      <c r="B6948" s="136"/>
      <c r="C6948" s="146">
        <f t="shared" si="975"/>
        <v>0</v>
      </c>
      <c r="D6948" s="146">
        <f t="shared" si="976"/>
        <v>1</v>
      </c>
      <c r="E6948" s="146">
        <f t="shared" si="977"/>
        <v>1900</v>
      </c>
      <c r="F6948" s="137"/>
      <c r="G6948" s="287"/>
      <c r="H6948" s="137"/>
      <c r="I6948" s="134"/>
      <c r="J6948" s="204"/>
      <c r="K6948" s="133"/>
      <c r="L6948" s="134"/>
      <c r="M6948" s="133"/>
      <c r="N6948" s="134"/>
      <c r="O6948" s="134"/>
      <c r="P6948" s="166"/>
      <c r="Q6948" s="164"/>
      <c r="R6948" s="165"/>
      <c r="S6948" s="138"/>
      <c r="T6948" s="138"/>
      <c r="U6948" s="138"/>
      <c r="V6948" s="138"/>
      <c r="W6948" s="166"/>
      <c r="X6948" s="135"/>
      <c r="Y6948" s="418">
        <f t="shared" si="978"/>
        <v>0</v>
      </c>
      <c r="Z6948" s="291">
        <f t="shared" si="979"/>
        <v>0</v>
      </c>
      <c r="AA6948" s="163"/>
      <c r="AB6948" s="177" t="str">
        <f t="shared" si="980"/>
        <v/>
      </c>
      <c r="AC6948" s="283" t="str">
        <f t="shared" si="981"/>
        <v/>
      </c>
      <c r="AD6948" s="283" t="str">
        <f t="shared" si="982"/>
        <v/>
      </c>
      <c r="AE6948" s="163"/>
      <c r="AF6948" s="162"/>
    </row>
    <row r="6949" spans="1:32">
      <c r="A6949" s="134">
        <v>6940</v>
      </c>
      <c r="B6949" s="136"/>
      <c r="C6949" s="146">
        <f t="shared" si="975"/>
        <v>0</v>
      </c>
      <c r="D6949" s="146">
        <f t="shared" si="976"/>
        <v>1</v>
      </c>
      <c r="E6949" s="146">
        <f t="shared" si="977"/>
        <v>1900</v>
      </c>
      <c r="F6949" s="137"/>
      <c r="G6949" s="287"/>
      <c r="H6949" s="137"/>
      <c r="I6949" s="134"/>
      <c r="J6949" s="204"/>
      <c r="K6949" s="133"/>
      <c r="L6949" s="134"/>
      <c r="M6949" s="133"/>
      <c r="N6949" s="134"/>
      <c r="O6949" s="134"/>
      <c r="P6949" s="166"/>
      <c r="Q6949" s="164"/>
      <c r="R6949" s="165"/>
      <c r="S6949" s="138"/>
      <c r="T6949" s="138"/>
      <c r="U6949" s="138"/>
      <c r="V6949" s="138"/>
      <c r="W6949" s="166"/>
      <c r="X6949" s="135"/>
      <c r="Y6949" s="418">
        <f t="shared" si="978"/>
        <v>0</v>
      </c>
      <c r="Z6949" s="291">
        <f t="shared" si="979"/>
        <v>0</v>
      </c>
      <c r="AA6949" s="163"/>
      <c r="AB6949" s="177" t="str">
        <f t="shared" si="980"/>
        <v/>
      </c>
      <c r="AC6949" s="283" t="str">
        <f t="shared" si="981"/>
        <v/>
      </c>
      <c r="AD6949" s="283" t="str">
        <f t="shared" si="982"/>
        <v/>
      </c>
      <c r="AE6949" s="163"/>
      <c r="AF6949" s="162"/>
    </row>
    <row r="6950" spans="1:32">
      <c r="A6950" s="134">
        <v>6941</v>
      </c>
      <c r="B6950" s="136"/>
      <c r="C6950" s="146">
        <f t="shared" si="975"/>
        <v>0</v>
      </c>
      <c r="D6950" s="146">
        <f t="shared" si="976"/>
        <v>1</v>
      </c>
      <c r="E6950" s="146">
        <f t="shared" si="977"/>
        <v>1900</v>
      </c>
      <c r="F6950" s="137"/>
      <c r="G6950" s="287"/>
      <c r="H6950" s="137"/>
      <c r="I6950" s="134"/>
      <c r="J6950" s="204"/>
      <c r="K6950" s="133"/>
      <c r="L6950" s="134"/>
      <c r="M6950" s="133"/>
      <c r="N6950" s="134"/>
      <c r="O6950" s="134"/>
      <c r="P6950" s="166"/>
      <c r="Q6950" s="164"/>
      <c r="R6950" s="165"/>
      <c r="S6950" s="138"/>
      <c r="T6950" s="138"/>
      <c r="U6950" s="138"/>
      <c r="V6950" s="138"/>
      <c r="W6950" s="166"/>
      <c r="X6950" s="135"/>
      <c r="Y6950" s="418">
        <f t="shared" si="978"/>
        <v>0</v>
      </c>
      <c r="Z6950" s="291">
        <f t="shared" si="979"/>
        <v>0</v>
      </c>
      <c r="AA6950" s="163"/>
      <c r="AB6950" s="177" t="str">
        <f t="shared" si="980"/>
        <v/>
      </c>
      <c r="AC6950" s="283" t="str">
        <f t="shared" si="981"/>
        <v/>
      </c>
      <c r="AD6950" s="283" t="str">
        <f t="shared" si="982"/>
        <v/>
      </c>
      <c r="AE6950" s="163"/>
      <c r="AF6950" s="162"/>
    </row>
    <row r="6951" spans="1:32">
      <c r="A6951" s="134">
        <v>6942</v>
      </c>
      <c r="B6951" s="136"/>
      <c r="C6951" s="146">
        <f t="shared" si="975"/>
        <v>0</v>
      </c>
      <c r="D6951" s="146">
        <f t="shared" si="976"/>
        <v>1</v>
      </c>
      <c r="E6951" s="146">
        <f t="shared" si="977"/>
        <v>1900</v>
      </c>
      <c r="F6951" s="137"/>
      <c r="G6951" s="287"/>
      <c r="H6951" s="137"/>
      <c r="I6951" s="134"/>
      <c r="J6951" s="204"/>
      <c r="K6951" s="133"/>
      <c r="L6951" s="134"/>
      <c r="M6951" s="133"/>
      <c r="N6951" s="134"/>
      <c r="O6951" s="134"/>
      <c r="P6951" s="166"/>
      <c r="Q6951" s="164"/>
      <c r="R6951" s="165"/>
      <c r="S6951" s="138"/>
      <c r="T6951" s="138"/>
      <c r="U6951" s="138"/>
      <c r="V6951" s="138"/>
      <c r="W6951" s="166"/>
      <c r="X6951" s="135"/>
      <c r="Y6951" s="418">
        <f t="shared" si="978"/>
        <v>0</v>
      </c>
      <c r="Z6951" s="291">
        <f t="shared" si="979"/>
        <v>0</v>
      </c>
      <c r="AA6951" s="163"/>
      <c r="AB6951" s="177" t="str">
        <f t="shared" si="980"/>
        <v/>
      </c>
      <c r="AC6951" s="283" t="str">
        <f t="shared" si="981"/>
        <v/>
      </c>
      <c r="AD6951" s="283" t="str">
        <f t="shared" si="982"/>
        <v/>
      </c>
      <c r="AE6951" s="163"/>
      <c r="AF6951" s="162"/>
    </row>
    <row r="6952" spans="1:32">
      <c r="A6952" s="134">
        <v>6943</v>
      </c>
      <c r="B6952" s="136"/>
      <c r="C6952" s="146">
        <f t="shared" si="975"/>
        <v>0</v>
      </c>
      <c r="D6952" s="146">
        <f t="shared" si="976"/>
        <v>1</v>
      </c>
      <c r="E6952" s="146">
        <f t="shared" si="977"/>
        <v>1900</v>
      </c>
      <c r="F6952" s="137"/>
      <c r="G6952" s="287"/>
      <c r="H6952" s="137"/>
      <c r="I6952" s="134"/>
      <c r="J6952" s="204"/>
      <c r="K6952" s="133"/>
      <c r="L6952" s="134"/>
      <c r="M6952" s="133"/>
      <c r="N6952" s="134"/>
      <c r="O6952" s="134"/>
      <c r="P6952" s="166"/>
      <c r="Q6952" s="164"/>
      <c r="R6952" s="165"/>
      <c r="S6952" s="138"/>
      <c r="T6952" s="138"/>
      <c r="U6952" s="138"/>
      <c r="V6952" s="138"/>
      <c r="W6952" s="166"/>
      <c r="X6952" s="135"/>
      <c r="Y6952" s="418">
        <f t="shared" si="978"/>
        <v>0</v>
      </c>
      <c r="Z6952" s="291">
        <f t="shared" si="979"/>
        <v>0</v>
      </c>
      <c r="AA6952" s="163"/>
      <c r="AB6952" s="177" t="str">
        <f t="shared" si="980"/>
        <v/>
      </c>
      <c r="AC6952" s="283" t="str">
        <f t="shared" si="981"/>
        <v/>
      </c>
      <c r="AD6952" s="283" t="str">
        <f t="shared" si="982"/>
        <v/>
      </c>
      <c r="AE6952" s="163"/>
      <c r="AF6952" s="162"/>
    </row>
    <row r="6953" spans="1:32">
      <c r="A6953" s="134">
        <v>6944</v>
      </c>
      <c r="B6953" s="136"/>
      <c r="C6953" s="146">
        <f t="shared" si="975"/>
        <v>0</v>
      </c>
      <c r="D6953" s="146">
        <f t="shared" si="976"/>
        <v>1</v>
      </c>
      <c r="E6953" s="146">
        <f t="shared" si="977"/>
        <v>1900</v>
      </c>
      <c r="F6953" s="137"/>
      <c r="G6953" s="287"/>
      <c r="H6953" s="137"/>
      <c r="I6953" s="134"/>
      <c r="J6953" s="204"/>
      <c r="K6953" s="133"/>
      <c r="L6953" s="134"/>
      <c r="M6953" s="133"/>
      <c r="N6953" s="134"/>
      <c r="O6953" s="134"/>
      <c r="P6953" s="166"/>
      <c r="Q6953" s="164"/>
      <c r="R6953" s="165"/>
      <c r="S6953" s="138"/>
      <c r="T6953" s="138"/>
      <c r="U6953" s="138"/>
      <c r="V6953" s="138"/>
      <c r="W6953" s="166"/>
      <c r="X6953" s="135"/>
      <c r="Y6953" s="418">
        <f t="shared" si="978"/>
        <v>0</v>
      </c>
      <c r="Z6953" s="291">
        <f t="shared" si="979"/>
        <v>0</v>
      </c>
      <c r="AA6953" s="163"/>
      <c r="AB6953" s="177" t="str">
        <f t="shared" si="980"/>
        <v/>
      </c>
      <c r="AC6953" s="283" t="str">
        <f t="shared" si="981"/>
        <v/>
      </c>
      <c r="AD6953" s="283" t="str">
        <f t="shared" si="982"/>
        <v/>
      </c>
      <c r="AE6953" s="163"/>
      <c r="AF6953" s="162"/>
    </row>
    <row r="6954" spans="1:32">
      <c r="A6954" s="134">
        <v>6945</v>
      </c>
      <c r="B6954" s="136"/>
      <c r="C6954" s="146">
        <f t="shared" si="975"/>
        <v>0</v>
      </c>
      <c r="D6954" s="146">
        <f t="shared" si="976"/>
        <v>1</v>
      </c>
      <c r="E6954" s="146">
        <f t="shared" si="977"/>
        <v>1900</v>
      </c>
      <c r="F6954" s="137"/>
      <c r="G6954" s="287"/>
      <c r="H6954" s="137"/>
      <c r="I6954" s="134"/>
      <c r="J6954" s="204"/>
      <c r="K6954" s="133"/>
      <c r="L6954" s="134"/>
      <c r="M6954" s="133"/>
      <c r="N6954" s="134"/>
      <c r="O6954" s="134"/>
      <c r="P6954" s="166"/>
      <c r="Q6954" s="164"/>
      <c r="R6954" s="165"/>
      <c r="S6954" s="138"/>
      <c r="T6954" s="138"/>
      <c r="U6954" s="138"/>
      <c r="V6954" s="138"/>
      <c r="W6954" s="166"/>
      <c r="X6954" s="135"/>
      <c r="Y6954" s="418">
        <f t="shared" si="978"/>
        <v>0</v>
      </c>
      <c r="Z6954" s="291">
        <f t="shared" si="979"/>
        <v>0</v>
      </c>
      <c r="AA6954" s="163"/>
      <c r="AB6954" s="177" t="str">
        <f t="shared" si="980"/>
        <v/>
      </c>
      <c r="AC6954" s="283" t="str">
        <f t="shared" si="981"/>
        <v/>
      </c>
      <c r="AD6954" s="283" t="str">
        <f t="shared" si="982"/>
        <v/>
      </c>
      <c r="AE6954" s="163"/>
      <c r="AF6954" s="162"/>
    </row>
    <row r="6955" spans="1:32">
      <c r="A6955" s="134">
        <v>6946</v>
      </c>
      <c r="B6955" s="136"/>
      <c r="C6955" s="146">
        <f t="shared" si="975"/>
        <v>0</v>
      </c>
      <c r="D6955" s="146">
        <f t="shared" si="976"/>
        <v>1</v>
      </c>
      <c r="E6955" s="146">
        <f t="shared" si="977"/>
        <v>1900</v>
      </c>
      <c r="F6955" s="137"/>
      <c r="G6955" s="287"/>
      <c r="H6955" s="137"/>
      <c r="I6955" s="134"/>
      <c r="J6955" s="204"/>
      <c r="K6955" s="133"/>
      <c r="L6955" s="134"/>
      <c r="M6955" s="133"/>
      <c r="N6955" s="134"/>
      <c r="O6955" s="134"/>
      <c r="P6955" s="166"/>
      <c r="Q6955" s="164"/>
      <c r="R6955" s="165"/>
      <c r="S6955" s="138"/>
      <c r="T6955" s="138"/>
      <c r="U6955" s="138"/>
      <c r="V6955" s="138"/>
      <c r="W6955" s="166"/>
      <c r="X6955" s="135"/>
      <c r="Y6955" s="418">
        <f t="shared" si="978"/>
        <v>0</v>
      </c>
      <c r="Z6955" s="291">
        <f t="shared" si="979"/>
        <v>0</v>
      </c>
      <c r="AA6955" s="163"/>
      <c r="AB6955" s="177" t="str">
        <f t="shared" si="980"/>
        <v/>
      </c>
      <c r="AC6955" s="283" t="str">
        <f t="shared" si="981"/>
        <v/>
      </c>
      <c r="AD6955" s="283" t="str">
        <f t="shared" si="982"/>
        <v/>
      </c>
      <c r="AE6955" s="163"/>
      <c r="AF6955" s="162"/>
    </row>
    <row r="6956" spans="1:32">
      <c r="A6956" s="134">
        <v>6947</v>
      </c>
      <c r="B6956" s="136"/>
      <c r="C6956" s="146">
        <f t="shared" si="975"/>
        <v>0</v>
      </c>
      <c r="D6956" s="146">
        <f t="shared" si="976"/>
        <v>1</v>
      </c>
      <c r="E6956" s="146">
        <f t="shared" si="977"/>
        <v>1900</v>
      </c>
      <c r="F6956" s="137"/>
      <c r="G6956" s="287"/>
      <c r="H6956" s="137"/>
      <c r="I6956" s="134"/>
      <c r="J6956" s="204"/>
      <c r="K6956" s="133"/>
      <c r="L6956" s="134"/>
      <c r="M6956" s="133"/>
      <c r="N6956" s="134"/>
      <c r="O6956" s="134"/>
      <c r="P6956" s="166"/>
      <c r="Q6956" s="164"/>
      <c r="R6956" s="165"/>
      <c r="S6956" s="138"/>
      <c r="T6956" s="138"/>
      <c r="U6956" s="138"/>
      <c r="V6956" s="138"/>
      <c r="W6956" s="166"/>
      <c r="X6956" s="135"/>
      <c r="Y6956" s="418">
        <f t="shared" si="978"/>
        <v>0</v>
      </c>
      <c r="Z6956" s="291">
        <f t="shared" si="979"/>
        <v>0</v>
      </c>
      <c r="AA6956" s="163"/>
      <c r="AB6956" s="177" t="str">
        <f t="shared" si="980"/>
        <v/>
      </c>
      <c r="AC6956" s="283" t="str">
        <f t="shared" si="981"/>
        <v/>
      </c>
      <c r="AD6956" s="283" t="str">
        <f t="shared" si="982"/>
        <v/>
      </c>
      <c r="AE6956" s="163"/>
      <c r="AF6956" s="162"/>
    </row>
    <row r="6957" spans="1:32">
      <c r="A6957" s="134">
        <v>6948</v>
      </c>
      <c r="B6957" s="136"/>
      <c r="C6957" s="146">
        <f t="shared" si="975"/>
        <v>0</v>
      </c>
      <c r="D6957" s="146">
        <f t="shared" si="976"/>
        <v>1</v>
      </c>
      <c r="E6957" s="146">
        <f t="shared" si="977"/>
        <v>1900</v>
      </c>
      <c r="F6957" s="137"/>
      <c r="G6957" s="287"/>
      <c r="H6957" s="137"/>
      <c r="I6957" s="134"/>
      <c r="J6957" s="204"/>
      <c r="K6957" s="133"/>
      <c r="L6957" s="134"/>
      <c r="M6957" s="133"/>
      <c r="N6957" s="134"/>
      <c r="O6957" s="134"/>
      <c r="P6957" s="166"/>
      <c r="Q6957" s="164"/>
      <c r="R6957" s="165"/>
      <c r="S6957" s="138"/>
      <c r="T6957" s="138"/>
      <c r="U6957" s="138"/>
      <c r="V6957" s="138"/>
      <c r="W6957" s="166"/>
      <c r="X6957" s="135"/>
      <c r="Y6957" s="418">
        <f t="shared" si="978"/>
        <v>0</v>
      </c>
      <c r="Z6957" s="291">
        <f t="shared" si="979"/>
        <v>0</v>
      </c>
      <c r="AA6957" s="163"/>
      <c r="AB6957" s="177" t="str">
        <f t="shared" si="980"/>
        <v/>
      </c>
      <c r="AC6957" s="283" t="str">
        <f t="shared" si="981"/>
        <v/>
      </c>
      <c r="AD6957" s="283" t="str">
        <f t="shared" si="982"/>
        <v/>
      </c>
      <c r="AE6957" s="163"/>
      <c r="AF6957" s="162"/>
    </row>
    <row r="6958" spans="1:32">
      <c r="A6958" s="134">
        <v>6949</v>
      </c>
      <c r="B6958" s="136"/>
      <c r="C6958" s="146">
        <f t="shared" si="975"/>
        <v>0</v>
      </c>
      <c r="D6958" s="146">
        <f t="shared" si="976"/>
        <v>1</v>
      </c>
      <c r="E6958" s="146">
        <f t="shared" si="977"/>
        <v>1900</v>
      </c>
      <c r="F6958" s="137"/>
      <c r="G6958" s="287"/>
      <c r="H6958" s="137"/>
      <c r="I6958" s="134"/>
      <c r="J6958" s="204"/>
      <c r="K6958" s="133"/>
      <c r="L6958" s="134"/>
      <c r="M6958" s="133"/>
      <c r="N6958" s="134"/>
      <c r="O6958" s="134"/>
      <c r="P6958" s="166"/>
      <c r="Q6958" s="164"/>
      <c r="R6958" s="165"/>
      <c r="S6958" s="138"/>
      <c r="T6958" s="138"/>
      <c r="U6958" s="138"/>
      <c r="V6958" s="138"/>
      <c r="W6958" s="166"/>
      <c r="X6958" s="135"/>
      <c r="Y6958" s="418">
        <f t="shared" si="978"/>
        <v>0</v>
      </c>
      <c r="Z6958" s="291">
        <f t="shared" si="979"/>
        <v>0</v>
      </c>
      <c r="AA6958" s="163"/>
      <c r="AB6958" s="177" t="str">
        <f t="shared" si="980"/>
        <v/>
      </c>
      <c r="AC6958" s="283" t="str">
        <f t="shared" si="981"/>
        <v/>
      </c>
      <c r="AD6958" s="283" t="str">
        <f t="shared" si="982"/>
        <v/>
      </c>
      <c r="AE6958" s="163"/>
      <c r="AF6958" s="162"/>
    </row>
    <row r="6959" spans="1:32">
      <c r="A6959" s="134">
        <v>6950</v>
      </c>
      <c r="B6959" s="136"/>
      <c r="C6959" s="146">
        <f t="shared" si="975"/>
        <v>0</v>
      </c>
      <c r="D6959" s="146">
        <f t="shared" si="976"/>
        <v>1</v>
      </c>
      <c r="E6959" s="146">
        <f t="shared" si="977"/>
        <v>1900</v>
      </c>
      <c r="F6959" s="137"/>
      <c r="G6959" s="287"/>
      <c r="H6959" s="137"/>
      <c r="I6959" s="134"/>
      <c r="J6959" s="204"/>
      <c r="K6959" s="133"/>
      <c r="L6959" s="134"/>
      <c r="M6959" s="133"/>
      <c r="N6959" s="134"/>
      <c r="O6959" s="134"/>
      <c r="P6959" s="166"/>
      <c r="Q6959" s="164"/>
      <c r="R6959" s="165"/>
      <c r="S6959" s="138"/>
      <c r="T6959" s="138"/>
      <c r="U6959" s="138"/>
      <c r="V6959" s="138"/>
      <c r="W6959" s="166"/>
      <c r="X6959" s="135"/>
      <c r="Y6959" s="418">
        <f t="shared" si="978"/>
        <v>0</v>
      </c>
      <c r="Z6959" s="291">
        <f t="shared" si="979"/>
        <v>0</v>
      </c>
      <c r="AA6959" s="163"/>
      <c r="AB6959" s="177" t="str">
        <f t="shared" si="980"/>
        <v/>
      </c>
      <c r="AC6959" s="283" t="str">
        <f t="shared" si="981"/>
        <v/>
      </c>
      <c r="AD6959" s="283" t="str">
        <f t="shared" si="982"/>
        <v/>
      </c>
      <c r="AE6959" s="163"/>
      <c r="AF6959" s="162"/>
    </row>
    <row r="6960" spans="1:32">
      <c r="A6960" s="134">
        <v>6951</v>
      </c>
      <c r="B6960" s="136"/>
      <c r="C6960" s="146">
        <f t="shared" si="975"/>
        <v>0</v>
      </c>
      <c r="D6960" s="146">
        <f t="shared" si="976"/>
        <v>1</v>
      </c>
      <c r="E6960" s="146">
        <f t="shared" si="977"/>
        <v>1900</v>
      </c>
      <c r="F6960" s="137"/>
      <c r="G6960" s="287"/>
      <c r="H6960" s="137"/>
      <c r="I6960" s="134"/>
      <c r="J6960" s="204"/>
      <c r="K6960" s="133"/>
      <c r="L6960" s="134"/>
      <c r="M6960" s="133"/>
      <c r="N6960" s="134"/>
      <c r="O6960" s="134"/>
      <c r="P6960" s="166"/>
      <c r="Q6960" s="164"/>
      <c r="R6960" s="165"/>
      <c r="S6960" s="138"/>
      <c r="T6960" s="138"/>
      <c r="U6960" s="138"/>
      <c r="V6960" s="138"/>
      <c r="W6960" s="166"/>
      <c r="X6960" s="135"/>
      <c r="Y6960" s="418">
        <f t="shared" si="978"/>
        <v>0</v>
      </c>
      <c r="Z6960" s="291">
        <f t="shared" si="979"/>
        <v>0</v>
      </c>
      <c r="AA6960" s="163"/>
      <c r="AB6960" s="177" t="str">
        <f t="shared" si="980"/>
        <v/>
      </c>
      <c r="AC6960" s="283" t="str">
        <f t="shared" si="981"/>
        <v/>
      </c>
      <c r="AD6960" s="283" t="str">
        <f t="shared" si="982"/>
        <v/>
      </c>
      <c r="AE6960" s="163"/>
      <c r="AF6960" s="162"/>
    </row>
    <row r="6961" spans="1:32">
      <c r="A6961" s="134">
        <v>6952</v>
      </c>
      <c r="B6961" s="136"/>
      <c r="C6961" s="146">
        <f t="shared" si="975"/>
        <v>0</v>
      </c>
      <c r="D6961" s="146">
        <f t="shared" si="976"/>
        <v>1</v>
      </c>
      <c r="E6961" s="146">
        <f t="shared" si="977"/>
        <v>1900</v>
      </c>
      <c r="F6961" s="137"/>
      <c r="G6961" s="287"/>
      <c r="H6961" s="137"/>
      <c r="I6961" s="134"/>
      <c r="J6961" s="204"/>
      <c r="K6961" s="133"/>
      <c r="L6961" s="134"/>
      <c r="M6961" s="133"/>
      <c r="N6961" s="134"/>
      <c r="O6961" s="134"/>
      <c r="P6961" s="166"/>
      <c r="Q6961" s="164"/>
      <c r="R6961" s="165"/>
      <c r="S6961" s="138"/>
      <c r="T6961" s="138"/>
      <c r="U6961" s="138"/>
      <c r="V6961" s="138"/>
      <c r="W6961" s="166"/>
      <c r="X6961" s="135"/>
      <c r="Y6961" s="418">
        <f t="shared" si="978"/>
        <v>0</v>
      </c>
      <c r="Z6961" s="291">
        <f t="shared" si="979"/>
        <v>0</v>
      </c>
      <c r="AA6961" s="163"/>
      <c r="AB6961" s="177" t="str">
        <f t="shared" si="980"/>
        <v/>
      </c>
      <c r="AC6961" s="283" t="str">
        <f t="shared" si="981"/>
        <v/>
      </c>
      <c r="AD6961" s="283" t="str">
        <f t="shared" si="982"/>
        <v/>
      </c>
      <c r="AE6961" s="163"/>
      <c r="AF6961" s="162"/>
    </row>
    <row r="6962" spans="1:32">
      <c r="A6962" s="134">
        <v>6953</v>
      </c>
      <c r="B6962" s="136"/>
      <c r="C6962" s="146">
        <f t="shared" si="975"/>
        <v>0</v>
      </c>
      <c r="D6962" s="146">
        <f t="shared" si="976"/>
        <v>1</v>
      </c>
      <c r="E6962" s="146">
        <f t="shared" si="977"/>
        <v>1900</v>
      </c>
      <c r="F6962" s="137"/>
      <c r="G6962" s="287"/>
      <c r="H6962" s="137"/>
      <c r="I6962" s="134"/>
      <c r="J6962" s="204"/>
      <c r="K6962" s="133"/>
      <c r="L6962" s="134"/>
      <c r="M6962" s="133"/>
      <c r="N6962" s="134"/>
      <c r="O6962" s="134"/>
      <c r="P6962" s="166"/>
      <c r="Q6962" s="164"/>
      <c r="R6962" s="165"/>
      <c r="S6962" s="138"/>
      <c r="T6962" s="138"/>
      <c r="U6962" s="138"/>
      <c r="V6962" s="138"/>
      <c r="W6962" s="166"/>
      <c r="X6962" s="135"/>
      <c r="Y6962" s="418">
        <f t="shared" si="978"/>
        <v>0</v>
      </c>
      <c r="Z6962" s="291">
        <f t="shared" si="979"/>
        <v>0</v>
      </c>
      <c r="AA6962" s="163"/>
      <c r="AB6962" s="177" t="str">
        <f t="shared" si="980"/>
        <v/>
      </c>
      <c r="AC6962" s="283" t="str">
        <f t="shared" si="981"/>
        <v/>
      </c>
      <c r="AD6962" s="283" t="str">
        <f t="shared" si="982"/>
        <v/>
      </c>
      <c r="AE6962" s="163"/>
      <c r="AF6962" s="162"/>
    </row>
    <row r="6963" spans="1:32">
      <c r="A6963" s="134">
        <v>6954</v>
      </c>
      <c r="B6963" s="136"/>
      <c r="C6963" s="146">
        <f t="shared" si="975"/>
        <v>0</v>
      </c>
      <c r="D6963" s="146">
        <f t="shared" si="976"/>
        <v>1</v>
      </c>
      <c r="E6963" s="146">
        <f t="shared" si="977"/>
        <v>1900</v>
      </c>
      <c r="F6963" s="137"/>
      <c r="G6963" s="287"/>
      <c r="H6963" s="137"/>
      <c r="I6963" s="134"/>
      <c r="J6963" s="204"/>
      <c r="K6963" s="133"/>
      <c r="L6963" s="134"/>
      <c r="M6963" s="133"/>
      <c r="N6963" s="134"/>
      <c r="O6963" s="134"/>
      <c r="P6963" s="166"/>
      <c r="Q6963" s="164"/>
      <c r="R6963" s="165"/>
      <c r="S6963" s="138"/>
      <c r="T6963" s="138"/>
      <c r="U6963" s="138"/>
      <c r="V6963" s="138"/>
      <c r="W6963" s="166"/>
      <c r="X6963" s="135"/>
      <c r="Y6963" s="418">
        <f t="shared" si="978"/>
        <v>0</v>
      </c>
      <c r="Z6963" s="291">
        <f t="shared" si="979"/>
        <v>0</v>
      </c>
      <c r="AA6963" s="163"/>
      <c r="AB6963" s="177" t="str">
        <f t="shared" si="980"/>
        <v/>
      </c>
      <c r="AC6963" s="283" t="str">
        <f t="shared" si="981"/>
        <v/>
      </c>
      <c r="AD6963" s="283" t="str">
        <f t="shared" si="982"/>
        <v/>
      </c>
      <c r="AE6963" s="163"/>
      <c r="AF6963" s="162"/>
    </row>
    <row r="6964" spans="1:32">
      <c r="A6964" s="134">
        <v>6955</v>
      </c>
      <c r="B6964" s="136"/>
      <c r="C6964" s="146">
        <f t="shared" si="975"/>
        <v>0</v>
      </c>
      <c r="D6964" s="146">
        <f t="shared" si="976"/>
        <v>1</v>
      </c>
      <c r="E6964" s="146">
        <f t="shared" si="977"/>
        <v>1900</v>
      </c>
      <c r="F6964" s="137"/>
      <c r="G6964" s="287"/>
      <c r="H6964" s="137"/>
      <c r="I6964" s="134"/>
      <c r="J6964" s="204"/>
      <c r="K6964" s="133"/>
      <c r="L6964" s="134"/>
      <c r="M6964" s="133"/>
      <c r="N6964" s="134"/>
      <c r="O6964" s="134"/>
      <c r="P6964" s="166"/>
      <c r="Q6964" s="164"/>
      <c r="R6964" s="165"/>
      <c r="S6964" s="138"/>
      <c r="T6964" s="138"/>
      <c r="U6964" s="138"/>
      <c r="V6964" s="138"/>
      <c r="W6964" s="166"/>
      <c r="X6964" s="135"/>
      <c r="Y6964" s="418">
        <f t="shared" si="978"/>
        <v>0</v>
      </c>
      <c r="Z6964" s="291">
        <f t="shared" si="979"/>
        <v>0</v>
      </c>
      <c r="AA6964" s="163"/>
      <c r="AB6964" s="177" t="str">
        <f t="shared" si="980"/>
        <v/>
      </c>
      <c r="AC6964" s="283" t="str">
        <f t="shared" si="981"/>
        <v/>
      </c>
      <c r="AD6964" s="283" t="str">
        <f t="shared" si="982"/>
        <v/>
      </c>
      <c r="AE6964" s="163"/>
      <c r="AF6964" s="162"/>
    </row>
    <row r="6965" spans="1:32">
      <c r="A6965" s="134">
        <v>6956</v>
      </c>
      <c r="B6965" s="136"/>
      <c r="C6965" s="146">
        <f t="shared" si="975"/>
        <v>0</v>
      </c>
      <c r="D6965" s="146">
        <f t="shared" si="976"/>
        <v>1</v>
      </c>
      <c r="E6965" s="146">
        <f t="shared" si="977"/>
        <v>1900</v>
      </c>
      <c r="F6965" s="137"/>
      <c r="G6965" s="287"/>
      <c r="H6965" s="137"/>
      <c r="I6965" s="134"/>
      <c r="J6965" s="204"/>
      <c r="K6965" s="133"/>
      <c r="L6965" s="134"/>
      <c r="M6965" s="133"/>
      <c r="N6965" s="134"/>
      <c r="O6965" s="134"/>
      <c r="P6965" s="166"/>
      <c r="Q6965" s="164"/>
      <c r="R6965" s="165"/>
      <c r="S6965" s="138"/>
      <c r="T6965" s="138"/>
      <c r="U6965" s="138"/>
      <c r="V6965" s="138"/>
      <c r="W6965" s="166"/>
      <c r="X6965" s="135"/>
      <c r="Y6965" s="418">
        <f t="shared" si="978"/>
        <v>0</v>
      </c>
      <c r="Z6965" s="291">
        <f t="shared" si="979"/>
        <v>0</v>
      </c>
      <c r="AA6965" s="163"/>
      <c r="AB6965" s="177" t="str">
        <f t="shared" si="980"/>
        <v/>
      </c>
      <c r="AC6965" s="283" t="str">
        <f t="shared" si="981"/>
        <v/>
      </c>
      <c r="AD6965" s="283" t="str">
        <f t="shared" si="982"/>
        <v/>
      </c>
      <c r="AE6965" s="163"/>
      <c r="AF6965" s="162"/>
    </row>
    <row r="6966" spans="1:32">
      <c r="A6966" s="134">
        <v>6957</v>
      </c>
      <c r="B6966" s="136"/>
      <c r="C6966" s="146">
        <f t="shared" si="975"/>
        <v>0</v>
      </c>
      <c r="D6966" s="146">
        <f t="shared" si="976"/>
        <v>1</v>
      </c>
      <c r="E6966" s="146">
        <f t="shared" si="977"/>
        <v>1900</v>
      </c>
      <c r="F6966" s="137"/>
      <c r="G6966" s="287"/>
      <c r="H6966" s="137"/>
      <c r="I6966" s="134"/>
      <c r="J6966" s="204"/>
      <c r="K6966" s="133"/>
      <c r="L6966" s="134"/>
      <c r="M6966" s="133"/>
      <c r="N6966" s="134"/>
      <c r="O6966" s="134"/>
      <c r="P6966" s="166"/>
      <c r="Q6966" s="164"/>
      <c r="R6966" s="165"/>
      <c r="S6966" s="138"/>
      <c r="T6966" s="138"/>
      <c r="U6966" s="138"/>
      <c r="V6966" s="138"/>
      <c r="W6966" s="166"/>
      <c r="X6966" s="135"/>
      <c r="Y6966" s="418">
        <f t="shared" si="978"/>
        <v>0</v>
      </c>
      <c r="Z6966" s="291">
        <f t="shared" si="979"/>
        <v>0</v>
      </c>
      <c r="AA6966" s="163"/>
      <c r="AB6966" s="177" t="str">
        <f t="shared" si="980"/>
        <v/>
      </c>
      <c r="AC6966" s="283" t="str">
        <f t="shared" si="981"/>
        <v/>
      </c>
      <c r="AD6966" s="283" t="str">
        <f t="shared" si="982"/>
        <v/>
      </c>
      <c r="AE6966" s="163"/>
      <c r="AF6966" s="162"/>
    </row>
    <row r="6967" spans="1:32">
      <c r="A6967" s="134">
        <v>6958</v>
      </c>
      <c r="B6967" s="136"/>
      <c r="C6967" s="146">
        <f t="shared" si="975"/>
        <v>0</v>
      </c>
      <c r="D6967" s="146">
        <f t="shared" si="976"/>
        <v>1</v>
      </c>
      <c r="E6967" s="146">
        <f t="shared" si="977"/>
        <v>1900</v>
      </c>
      <c r="F6967" s="137"/>
      <c r="G6967" s="287"/>
      <c r="H6967" s="137"/>
      <c r="I6967" s="134"/>
      <c r="J6967" s="204"/>
      <c r="K6967" s="133"/>
      <c r="L6967" s="134"/>
      <c r="M6967" s="133"/>
      <c r="N6967" s="134"/>
      <c r="O6967" s="134"/>
      <c r="P6967" s="166"/>
      <c r="Q6967" s="164"/>
      <c r="R6967" s="165"/>
      <c r="S6967" s="138"/>
      <c r="T6967" s="138"/>
      <c r="U6967" s="138"/>
      <c r="V6967" s="138"/>
      <c r="W6967" s="166"/>
      <c r="X6967" s="135"/>
      <c r="Y6967" s="418">
        <f t="shared" si="978"/>
        <v>0</v>
      </c>
      <c r="Z6967" s="291">
        <f t="shared" si="979"/>
        <v>0</v>
      </c>
      <c r="AA6967" s="163"/>
      <c r="AB6967" s="177" t="str">
        <f t="shared" si="980"/>
        <v/>
      </c>
      <c r="AC6967" s="283" t="str">
        <f t="shared" si="981"/>
        <v/>
      </c>
      <c r="AD6967" s="283" t="str">
        <f t="shared" si="982"/>
        <v/>
      </c>
      <c r="AE6967" s="163"/>
      <c r="AF6967" s="162"/>
    </row>
    <row r="6968" spans="1:32">
      <c r="A6968" s="134">
        <v>6959</v>
      </c>
      <c r="B6968" s="136"/>
      <c r="C6968" s="146">
        <f t="shared" si="975"/>
        <v>0</v>
      </c>
      <c r="D6968" s="146">
        <f t="shared" si="976"/>
        <v>1</v>
      </c>
      <c r="E6968" s="146">
        <f t="shared" si="977"/>
        <v>1900</v>
      </c>
      <c r="F6968" s="137"/>
      <c r="G6968" s="287"/>
      <c r="H6968" s="137"/>
      <c r="I6968" s="134"/>
      <c r="J6968" s="204"/>
      <c r="K6968" s="133"/>
      <c r="L6968" s="134"/>
      <c r="M6968" s="133"/>
      <c r="N6968" s="134"/>
      <c r="O6968" s="134"/>
      <c r="P6968" s="166"/>
      <c r="Q6968" s="164"/>
      <c r="R6968" s="165"/>
      <c r="S6968" s="138"/>
      <c r="T6968" s="138"/>
      <c r="U6968" s="138"/>
      <c r="V6968" s="138"/>
      <c r="W6968" s="166"/>
      <c r="X6968" s="135"/>
      <c r="Y6968" s="418">
        <f t="shared" si="978"/>
        <v>0</v>
      </c>
      <c r="Z6968" s="291">
        <f t="shared" si="979"/>
        <v>0</v>
      </c>
      <c r="AA6968" s="163"/>
      <c r="AB6968" s="177" t="str">
        <f t="shared" si="980"/>
        <v/>
      </c>
      <c r="AC6968" s="283" t="str">
        <f t="shared" si="981"/>
        <v/>
      </c>
      <c r="AD6968" s="283" t="str">
        <f t="shared" si="982"/>
        <v/>
      </c>
      <c r="AE6968" s="163"/>
      <c r="AF6968" s="162"/>
    </row>
    <row r="6969" spans="1:32">
      <c r="A6969" s="134">
        <v>6960</v>
      </c>
      <c r="B6969" s="136"/>
      <c r="C6969" s="146">
        <f t="shared" si="975"/>
        <v>0</v>
      </c>
      <c r="D6969" s="146">
        <f t="shared" si="976"/>
        <v>1</v>
      </c>
      <c r="E6969" s="146">
        <f t="shared" si="977"/>
        <v>1900</v>
      </c>
      <c r="F6969" s="137"/>
      <c r="G6969" s="287"/>
      <c r="H6969" s="137"/>
      <c r="I6969" s="134"/>
      <c r="J6969" s="204"/>
      <c r="K6969" s="133"/>
      <c r="L6969" s="134"/>
      <c r="M6969" s="133"/>
      <c r="N6969" s="134"/>
      <c r="O6969" s="134"/>
      <c r="P6969" s="166"/>
      <c r="Q6969" s="164"/>
      <c r="R6969" s="165"/>
      <c r="S6969" s="138"/>
      <c r="T6969" s="138"/>
      <c r="U6969" s="138"/>
      <c r="V6969" s="138"/>
      <c r="W6969" s="166"/>
      <c r="X6969" s="135"/>
      <c r="Y6969" s="418">
        <f t="shared" si="978"/>
        <v>0</v>
      </c>
      <c r="Z6969" s="291">
        <f t="shared" si="979"/>
        <v>0</v>
      </c>
      <c r="AA6969" s="163"/>
      <c r="AB6969" s="177" t="str">
        <f t="shared" si="980"/>
        <v/>
      </c>
      <c r="AC6969" s="283" t="str">
        <f t="shared" si="981"/>
        <v/>
      </c>
      <c r="AD6969" s="283" t="str">
        <f t="shared" si="982"/>
        <v/>
      </c>
      <c r="AE6969" s="163"/>
      <c r="AF6969" s="162"/>
    </row>
    <row r="6970" spans="1:32">
      <c r="A6970" s="134">
        <v>6961</v>
      </c>
      <c r="B6970" s="136"/>
      <c r="C6970" s="146">
        <f t="shared" si="975"/>
        <v>0</v>
      </c>
      <c r="D6970" s="146">
        <f t="shared" si="976"/>
        <v>1</v>
      </c>
      <c r="E6970" s="146">
        <f t="shared" si="977"/>
        <v>1900</v>
      </c>
      <c r="F6970" s="137"/>
      <c r="G6970" s="287"/>
      <c r="H6970" s="137"/>
      <c r="I6970" s="134"/>
      <c r="J6970" s="204"/>
      <c r="K6970" s="133"/>
      <c r="L6970" s="134"/>
      <c r="M6970" s="133"/>
      <c r="N6970" s="134"/>
      <c r="O6970" s="134"/>
      <c r="P6970" s="166"/>
      <c r="Q6970" s="164"/>
      <c r="R6970" s="165"/>
      <c r="S6970" s="138"/>
      <c r="T6970" s="138"/>
      <c r="U6970" s="138"/>
      <c r="V6970" s="138"/>
      <c r="W6970" s="166"/>
      <c r="X6970" s="135"/>
      <c r="Y6970" s="418">
        <f t="shared" si="978"/>
        <v>0</v>
      </c>
      <c r="Z6970" s="291">
        <f t="shared" si="979"/>
        <v>0</v>
      </c>
      <c r="AA6970" s="163"/>
      <c r="AB6970" s="177" t="str">
        <f t="shared" si="980"/>
        <v/>
      </c>
      <c r="AC6970" s="283" t="str">
        <f t="shared" si="981"/>
        <v/>
      </c>
      <c r="AD6970" s="283" t="str">
        <f t="shared" si="982"/>
        <v/>
      </c>
      <c r="AE6970" s="163"/>
      <c r="AF6970" s="162"/>
    </row>
    <row r="6971" spans="1:32">
      <c r="A6971" s="134">
        <v>6962</v>
      </c>
      <c r="B6971" s="136"/>
      <c r="C6971" s="146">
        <f t="shared" si="975"/>
        <v>0</v>
      </c>
      <c r="D6971" s="146">
        <f t="shared" si="976"/>
        <v>1</v>
      </c>
      <c r="E6971" s="146">
        <f t="shared" si="977"/>
        <v>1900</v>
      </c>
      <c r="F6971" s="137"/>
      <c r="G6971" s="287"/>
      <c r="H6971" s="137"/>
      <c r="I6971" s="134"/>
      <c r="J6971" s="204"/>
      <c r="K6971" s="133"/>
      <c r="L6971" s="134"/>
      <c r="M6971" s="133"/>
      <c r="N6971" s="134"/>
      <c r="O6971" s="134"/>
      <c r="P6971" s="166"/>
      <c r="Q6971" s="164"/>
      <c r="R6971" s="165"/>
      <c r="S6971" s="138"/>
      <c r="T6971" s="138"/>
      <c r="U6971" s="138"/>
      <c r="V6971" s="138"/>
      <c r="W6971" s="166"/>
      <c r="X6971" s="135"/>
      <c r="Y6971" s="418">
        <f t="shared" si="978"/>
        <v>0</v>
      </c>
      <c r="Z6971" s="291">
        <f t="shared" si="979"/>
        <v>0</v>
      </c>
      <c r="AA6971" s="163"/>
      <c r="AB6971" s="177" t="str">
        <f t="shared" si="980"/>
        <v/>
      </c>
      <c r="AC6971" s="283" t="str">
        <f t="shared" si="981"/>
        <v/>
      </c>
      <c r="AD6971" s="283" t="str">
        <f t="shared" si="982"/>
        <v/>
      </c>
      <c r="AE6971" s="163"/>
      <c r="AF6971" s="162"/>
    </row>
    <row r="6972" spans="1:32">
      <c r="A6972" s="134">
        <v>6963</v>
      </c>
      <c r="B6972" s="136"/>
      <c r="C6972" s="146">
        <f t="shared" si="975"/>
        <v>0</v>
      </c>
      <c r="D6972" s="146">
        <f t="shared" si="976"/>
        <v>1</v>
      </c>
      <c r="E6972" s="146">
        <f t="shared" si="977"/>
        <v>1900</v>
      </c>
      <c r="F6972" s="137"/>
      <c r="G6972" s="287"/>
      <c r="H6972" s="137"/>
      <c r="I6972" s="134"/>
      <c r="J6972" s="204"/>
      <c r="K6972" s="133"/>
      <c r="L6972" s="134"/>
      <c r="M6972" s="133"/>
      <c r="N6972" s="134"/>
      <c r="O6972" s="134"/>
      <c r="P6972" s="166"/>
      <c r="Q6972" s="164"/>
      <c r="R6972" s="165"/>
      <c r="S6972" s="138"/>
      <c r="T6972" s="138"/>
      <c r="U6972" s="138"/>
      <c r="V6972" s="138"/>
      <c r="W6972" s="166"/>
      <c r="X6972" s="135"/>
      <c r="Y6972" s="418">
        <f t="shared" si="978"/>
        <v>0</v>
      </c>
      <c r="Z6972" s="291">
        <f t="shared" si="979"/>
        <v>0</v>
      </c>
      <c r="AA6972" s="163"/>
      <c r="AB6972" s="177" t="str">
        <f t="shared" si="980"/>
        <v/>
      </c>
      <c r="AC6972" s="283" t="str">
        <f t="shared" si="981"/>
        <v/>
      </c>
      <c r="AD6972" s="283" t="str">
        <f t="shared" si="982"/>
        <v/>
      </c>
      <c r="AE6972" s="163"/>
      <c r="AF6972" s="162"/>
    </row>
    <row r="6973" spans="1:32">
      <c r="A6973" s="134">
        <v>6964</v>
      </c>
      <c r="B6973" s="136"/>
      <c r="C6973" s="146">
        <f t="shared" si="975"/>
        <v>0</v>
      </c>
      <c r="D6973" s="146">
        <f t="shared" si="976"/>
        <v>1</v>
      </c>
      <c r="E6973" s="146">
        <f t="shared" si="977"/>
        <v>1900</v>
      </c>
      <c r="F6973" s="137"/>
      <c r="G6973" s="287"/>
      <c r="H6973" s="137"/>
      <c r="I6973" s="134"/>
      <c r="J6973" s="204"/>
      <c r="K6973" s="133"/>
      <c r="L6973" s="134"/>
      <c r="M6973" s="133"/>
      <c r="N6973" s="134"/>
      <c r="O6973" s="134"/>
      <c r="P6973" s="166"/>
      <c r="Q6973" s="164"/>
      <c r="R6973" s="165"/>
      <c r="S6973" s="138"/>
      <c r="T6973" s="138"/>
      <c r="U6973" s="138"/>
      <c r="V6973" s="138"/>
      <c r="W6973" s="166"/>
      <c r="X6973" s="135"/>
      <c r="Y6973" s="418">
        <f t="shared" si="978"/>
        <v>0</v>
      </c>
      <c r="Z6973" s="291">
        <f t="shared" si="979"/>
        <v>0</v>
      </c>
      <c r="AA6973" s="163"/>
      <c r="AB6973" s="177" t="str">
        <f t="shared" si="980"/>
        <v/>
      </c>
      <c r="AC6973" s="283" t="str">
        <f t="shared" si="981"/>
        <v/>
      </c>
      <c r="AD6973" s="283" t="str">
        <f t="shared" si="982"/>
        <v/>
      </c>
      <c r="AE6973" s="163"/>
      <c r="AF6973" s="162"/>
    </row>
    <row r="6974" spans="1:32">
      <c r="A6974" s="134">
        <v>6965</v>
      </c>
      <c r="B6974" s="136"/>
      <c r="C6974" s="146">
        <f t="shared" si="975"/>
        <v>0</v>
      </c>
      <c r="D6974" s="146">
        <f t="shared" si="976"/>
        <v>1</v>
      </c>
      <c r="E6974" s="146">
        <f t="shared" si="977"/>
        <v>1900</v>
      </c>
      <c r="F6974" s="137"/>
      <c r="G6974" s="287"/>
      <c r="H6974" s="137"/>
      <c r="I6974" s="134"/>
      <c r="J6974" s="204"/>
      <c r="K6974" s="133"/>
      <c r="L6974" s="134"/>
      <c r="M6974" s="133"/>
      <c r="N6974" s="134"/>
      <c r="O6974" s="134"/>
      <c r="P6974" s="166"/>
      <c r="Q6974" s="164"/>
      <c r="R6974" s="165"/>
      <c r="S6974" s="138"/>
      <c r="T6974" s="138"/>
      <c r="U6974" s="138"/>
      <c r="V6974" s="138"/>
      <c r="W6974" s="166"/>
      <c r="X6974" s="135"/>
      <c r="Y6974" s="418">
        <f t="shared" si="978"/>
        <v>0</v>
      </c>
      <c r="Z6974" s="291">
        <f t="shared" si="979"/>
        <v>0</v>
      </c>
      <c r="AA6974" s="163"/>
      <c r="AB6974" s="177" t="str">
        <f t="shared" si="980"/>
        <v/>
      </c>
      <c r="AC6974" s="283" t="str">
        <f t="shared" si="981"/>
        <v/>
      </c>
      <c r="AD6974" s="283" t="str">
        <f t="shared" si="982"/>
        <v/>
      </c>
      <c r="AE6974" s="163"/>
      <c r="AF6974" s="162"/>
    </row>
    <row r="6975" spans="1:32">
      <c r="A6975" s="134">
        <v>6966</v>
      </c>
      <c r="B6975" s="136"/>
      <c r="C6975" s="146">
        <f t="shared" si="975"/>
        <v>0</v>
      </c>
      <c r="D6975" s="146">
        <f t="shared" si="976"/>
        <v>1</v>
      </c>
      <c r="E6975" s="146">
        <f t="shared" si="977"/>
        <v>1900</v>
      </c>
      <c r="F6975" s="137"/>
      <c r="G6975" s="287"/>
      <c r="H6975" s="137"/>
      <c r="I6975" s="134"/>
      <c r="J6975" s="204"/>
      <c r="K6975" s="133"/>
      <c r="L6975" s="134"/>
      <c r="M6975" s="133"/>
      <c r="N6975" s="134"/>
      <c r="O6975" s="134"/>
      <c r="P6975" s="166"/>
      <c r="Q6975" s="164"/>
      <c r="R6975" s="165"/>
      <c r="S6975" s="138"/>
      <c r="T6975" s="138"/>
      <c r="U6975" s="138"/>
      <c r="V6975" s="138"/>
      <c r="W6975" s="166"/>
      <c r="X6975" s="135"/>
      <c r="Y6975" s="418">
        <f t="shared" si="978"/>
        <v>0</v>
      </c>
      <c r="Z6975" s="291">
        <f t="shared" si="979"/>
        <v>0</v>
      </c>
      <c r="AA6975" s="163"/>
      <c r="AB6975" s="177" t="str">
        <f t="shared" si="980"/>
        <v/>
      </c>
      <c r="AC6975" s="283" t="str">
        <f t="shared" si="981"/>
        <v/>
      </c>
      <c r="AD6975" s="283" t="str">
        <f t="shared" si="982"/>
        <v/>
      </c>
      <c r="AE6975" s="163"/>
      <c r="AF6975" s="162"/>
    </row>
    <row r="6976" spans="1:32">
      <c r="A6976" s="134">
        <v>6967</v>
      </c>
      <c r="B6976" s="136"/>
      <c r="C6976" s="146">
        <f t="shared" si="975"/>
        <v>0</v>
      </c>
      <c r="D6976" s="146">
        <f t="shared" si="976"/>
        <v>1</v>
      </c>
      <c r="E6976" s="146">
        <f t="shared" si="977"/>
        <v>1900</v>
      </c>
      <c r="F6976" s="137"/>
      <c r="G6976" s="287"/>
      <c r="H6976" s="137"/>
      <c r="I6976" s="134"/>
      <c r="J6976" s="204"/>
      <c r="K6976" s="133"/>
      <c r="L6976" s="134"/>
      <c r="M6976" s="133"/>
      <c r="N6976" s="134"/>
      <c r="O6976" s="134"/>
      <c r="P6976" s="166"/>
      <c r="Q6976" s="164"/>
      <c r="R6976" s="165"/>
      <c r="S6976" s="138"/>
      <c r="T6976" s="138"/>
      <c r="U6976" s="138"/>
      <c r="V6976" s="138"/>
      <c r="W6976" s="166"/>
      <c r="X6976" s="135"/>
      <c r="Y6976" s="418">
        <f t="shared" si="978"/>
        <v>0</v>
      </c>
      <c r="Z6976" s="291">
        <f t="shared" si="979"/>
        <v>0</v>
      </c>
      <c r="AA6976" s="163"/>
      <c r="AB6976" s="177" t="str">
        <f t="shared" si="980"/>
        <v/>
      </c>
      <c r="AC6976" s="283" t="str">
        <f t="shared" si="981"/>
        <v/>
      </c>
      <c r="AD6976" s="283" t="str">
        <f t="shared" si="982"/>
        <v/>
      </c>
      <c r="AE6976" s="163"/>
      <c r="AF6976" s="162"/>
    </row>
    <row r="6977" spans="1:32">
      <c r="A6977" s="134">
        <v>6968</v>
      </c>
      <c r="B6977" s="136"/>
      <c r="C6977" s="146">
        <f t="shared" si="975"/>
        <v>0</v>
      </c>
      <c r="D6977" s="146">
        <f t="shared" si="976"/>
        <v>1</v>
      </c>
      <c r="E6977" s="146">
        <f t="shared" si="977"/>
        <v>1900</v>
      </c>
      <c r="F6977" s="137"/>
      <c r="G6977" s="287"/>
      <c r="H6977" s="137"/>
      <c r="I6977" s="134"/>
      <c r="J6977" s="204"/>
      <c r="K6977" s="133"/>
      <c r="L6977" s="134"/>
      <c r="M6977" s="133"/>
      <c r="N6977" s="134"/>
      <c r="O6977" s="134"/>
      <c r="P6977" s="166"/>
      <c r="Q6977" s="164"/>
      <c r="R6977" s="165"/>
      <c r="S6977" s="138"/>
      <c r="T6977" s="138"/>
      <c r="U6977" s="138"/>
      <c r="V6977" s="138"/>
      <c r="W6977" s="166"/>
      <c r="X6977" s="135"/>
      <c r="Y6977" s="418">
        <f t="shared" si="978"/>
        <v>0</v>
      </c>
      <c r="Z6977" s="291">
        <f t="shared" si="979"/>
        <v>0</v>
      </c>
      <c r="AA6977" s="163"/>
      <c r="AB6977" s="177" t="str">
        <f t="shared" si="980"/>
        <v/>
      </c>
      <c r="AC6977" s="283" t="str">
        <f t="shared" si="981"/>
        <v/>
      </c>
      <c r="AD6977" s="283" t="str">
        <f t="shared" si="982"/>
        <v/>
      </c>
      <c r="AE6977" s="163"/>
      <c r="AF6977" s="162"/>
    </row>
    <row r="6978" spans="1:32">
      <c r="A6978" s="134">
        <v>6969</v>
      </c>
      <c r="B6978" s="136"/>
      <c r="C6978" s="146">
        <f t="shared" si="975"/>
        <v>0</v>
      </c>
      <c r="D6978" s="146">
        <f t="shared" si="976"/>
        <v>1</v>
      </c>
      <c r="E6978" s="146">
        <f t="shared" si="977"/>
        <v>1900</v>
      </c>
      <c r="F6978" s="137"/>
      <c r="G6978" s="287"/>
      <c r="H6978" s="137"/>
      <c r="I6978" s="134"/>
      <c r="J6978" s="204"/>
      <c r="K6978" s="133"/>
      <c r="L6978" s="134"/>
      <c r="M6978" s="133"/>
      <c r="N6978" s="134"/>
      <c r="O6978" s="134"/>
      <c r="P6978" s="166"/>
      <c r="Q6978" s="164"/>
      <c r="R6978" s="165"/>
      <c r="S6978" s="138"/>
      <c r="T6978" s="138"/>
      <c r="U6978" s="138"/>
      <c r="V6978" s="138"/>
      <c r="W6978" s="166"/>
      <c r="X6978" s="135"/>
      <c r="Y6978" s="418">
        <f t="shared" si="978"/>
        <v>0</v>
      </c>
      <c r="Z6978" s="291">
        <f t="shared" si="979"/>
        <v>0</v>
      </c>
      <c r="AA6978" s="163"/>
      <c r="AB6978" s="177" t="str">
        <f t="shared" si="980"/>
        <v/>
      </c>
      <c r="AC6978" s="283" t="str">
        <f t="shared" si="981"/>
        <v/>
      </c>
      <c r="AD6978" s="283" t="str">
        <f t="shared" si="982"/>
        <v/>
      </c>
      <c r="AE6978" s="163"/>
      <c r="AF6978" s="162"/>
    </row>
    <row r="6979" spans="1:32">
      <c r="A6979" s="134">
        <v>6970</v>
      </c>
      <c r="B6979" s="136"/>
      <c r="C6979" s="146">
        <f t="shared" si="975"/>
        <v>0</v>
      </c>
      <c r="D6979" s="146">
        <f t="shared" si="976"/>
        <v>1</v>
      </c>
      <c r="E6979" s="146">
        <f t="shared" si="977"/>
        <v>1900</v>
      </c>
      <c r="F6979" s="137"/>
      <c r="G6979" s="287"/>
      <c r="H6979" s="137"/>
      <c r="I6979" s="134"/>
      <c r="J6979" s="204"/>
      <c r="K6979" s="133"/>
      <c r="L6979" s="134"/>
      <c r="M6979" s="133"/>
      <c r="N6979" s="134"/>
      <c r="O6979" s="134"/>
      <c r="P6979" s="166"/>
      <c r="Q6979" s="164"/>
      <c r="R6979" s="165"/>
      <c r="S6979" s="138"/>
      <c r="T6979" s="138"/>
      <c r="U6979" s="138"/>
      <c r="V6979" s="138"/>
      <c r="W6979" s="166"/>
      <c r="X6979" s="135"/>
      <c r="Y6979" s="418">
        <f t="shared" si="978"/>
        <v>0</v>
      </c>
      <c r="Z6979" s="291">
        <f t="shared" si="979"/>
        <v>0</v>
      </c>
      <c r="AA6979" s="163"/>
      <c r="AB6979" s="177" t="str">
        <f t="shared" si="980"/>
        <v/>
      </c>
      <c r="AC6979" s="283" t="str">
        <f t="shared" si="981"/>
        <v/>
      </c>
      <c r="AD6979" s="283" t="str">
        <f t="shared" si="982"/>
        <v/>
      </c>
      <c r="AE6979" s="163"/>
      <c r="AF6979" s="162"/>
    </row>
    <row r="6980" spans="1:32">
      <c r="A6980" s="134">
        <v>6971</v>
      </c>
      <c r="B6980" s="136"/>
      <c r="C6980" s="146">
        <f t="shared" si="975"/>
        <v>0</v>
      </c>
      <c r="D6980" s="146">
        <f t="shared" si="976"/>
        <v>1</v>
      </c>
      <c r="E6980" s="146">
        <f t="shared" si="977"/>
        <v>1900</v>
      </c>
      <c r="F6980" s="137"/>
      <c r="G6980" s="287"/>
      <c r="H6980" s="137"/>
      <c r="I6980" s="134"/>
      <c r="J6980" s="204"/>
      <c r="K6980" s="133"/>
      <c r="L6980" s="134"/>
      <c r="M6980" s="133"/>
      <c r="N6980" s="134"/>
      <c r="O6980" s="134"/>
      <c r="P6980" s="166"/>
      <c r="Q6980" s="164"/>
      <c r="R6980" s="165"/>
      <c r="S6980" s="138"/>
      <c r="T6980" s="138"/>
      <c r="U6980" s="138"/>
      <c r="V6980" s="138"/>
      <c r="W6980" s="166"/>
      <c r="X6980" s="135"/>
      <c r="Y6980" s="418">
        <f t="shared" si="978"/>
        <v>0</v>
      </c>
      <c r="Z6980" s="291">
        <f t="shared" si="979"/>
        <v>0</v>
      </c>
      <c r="AA6980" s="163"/>
      <c r="AB6980" s="177" t="str">
        <f t="shared" si="980"/>
        <v/>
      </c>
      <c r="AC6980" s="283" t="str">
        <f t="shared" si="981"/>
        <v/>
      </c>
      <c r="AD6980" s="283" t="str">
        <f t="shared" si="982"/>
        <v/>
      </c>
      <c r="AE6980" s="163"/>
      <c r="AF6980" s="162"/>
    </row>
    <row r="6981" spans="1:32">
      <c r="A6981" s="134">
        <v>6972</v>
      </c>
      <c r="B6981" s="136"/>
      <c r="C6981" s="146">
        <f t="shared" si="975"/>
        <v>0</v>
      </c>
      <c r="D6981" s="146">
        <f t="shared" si="976"/>
        <v>1</v>
      </c>
      <c r="E6981" s="146">
        <f t="shared" si="977"/>
        <v>1900</v>
      </c>
      <c r="F6981" s="137"/>
      <c r="G6981" s="287"/>
      <c r="H6981" s="137"/>
      <c r="I6981" s="134"/>
      <c r="J6981" s="204"/>
      <c r="K6981" s="133"/>
      <c r="L6981" s="134"/>
      <c r="M6981" s="133"/>
      <c r="N6981" s="134"/>
      <c r="O6981" s="134"/>
      <c r="P6981" s="166"/>
      <c r="Q6981" s="164"/>
      <c r="R6981" s="165"/>
      <c r="S6981" s="138"/>
      <c r="T6981" s="138"/>
      <c r="U6981" s="138"/>
      <c r="V6981" s="138"/>
      <c r="W6981" s="166"/>
      <c r="X6981" s="135"/>
      <c r="Y6981" s="418">
        <f t="shared" si="978"/>
        <v>0</v>
      </c>
      <c r="Z6981" s="291">
        <f t="shared" si="979"/>
        <v>0</v>
      </c>
      <c r="AA6981" s="163"/>
      <c r="AB6981" s="177" t="str">
        <f t="shared" si="980"/>
        <v/>
      </c>
      <c r="AC6981" s="283" t="str">
        <f t="shared" si="981"/>
        <v/>
      </c>
      <c r="AD6981" s="283" t="str">
        <f t="shared" si="982"/>
        <v/>
      </c>
      <c r="AE6981" s="163"/>
      <c r="AF6981" s="162"/>
    </row>
    <row r="6982" spans="1:32">
      <c r="A6982" s="134">
        <v>6973</v>
      </c>
      <c r="B6982" s="136"/>
      <c r="C6982" s="146">
        <f t="shared" si="975"/>
        <v>0</v>
      </c>
      <c r="D6982" s="146">
        <f t="shared" si="976"/>
        <v>1</v>
      </c>
      <c r="E6982" s="146">
        <f t="shared" si="977"/>
        <v>1900</v>
      </c>
      <c r="F6982" s="137"/>
      <c r="G6982" s="287"/>
      <c r="H6982" s="137"/>
      <c r="I6982" s="134"/>
      <c r="J6982" s="204"/>
      <c r="K6982" s="133"/>
      <c r="L6982" s="134"/>
      <c r="M6982" s="133"/>
      <c r="N6982" s="134"/>
      <c r="O6982" s="134"/>
      <c r="P6982" s="166"/>
      <c r="Q6982" s="164"/>
      <c r="R6982" s="165"/>
      <c r="S6982" s="138"/>
      <c r="T6982" s="138"/>
      <c r="U6982" s="138"/>
      <c r="V6982" s="138"/>
      <c r="W6982" s="166"/>
      <c r="X6982" s="135"/>
      <c r="Y6982" s="418">
        <f t="shared" si="978"/>
        <v>0</v>
      </c>
      <c r="Z6982" s="291">
        <f t="shared" si="979"/>
        <v>0</v>
      </c>
      <c r="AA6982" s="163"/>
      <c r="AB6982" s="177" t="str">
        <f t="shared" si="980"/>
        <v/>
      </c>
      <c r="AC6982" s="283" t="str">
        <f t="shared" si="981"/>
        <v/>
      </c>
      <c r="AD6982" s="283" t="str">
        <f t="shared" si="982"/>
        <v/>
      </c>
      <c r="AE6982" s="163"/>
      <c r="AF6982" s="162"/>
    </row>
    <row r="6983" spans="1:32">
      <c r="A6983" s="134">
        <v>6974</v>
      </c>
      <c r="B6983" s="136"/>
      <c r="C6983" s="146">
        <f t="shared" si="975"/>
        <v>0</v>
      </c>
      <c r="D6983" s="146">
        <f t="shared" si="976"/>
        <v>1</v>
      </c>
      <c r="E6983" s="146">
        <f t="shared" si="977"/>
        <v>1900</v>
      </c>
      <c r="F6983" s="137"/>
      <c r="G6983" s="287"/>
      <c r="H6983" s="137"/>
      <c r="I6983" s="134"/>
      <c r="J6983" s="204"/>
      <c r="K6983" s="133"/>
      <c r="L6983" s="134"/>
      <c r="M6983" s="133"/>
      <c r="N6983" s="134"/>
      <c r="O6983" s="134"/>
      <c r="P6983" s="166"/>
      <c r="Q6983" s="164"/>
      <c r="R6983" s="165"/>
      <c r="S6983" s="138"/>
      <c r="T6983" s="138"/>
      <c r="U6983" s="138"/>
      <c r="V6983" s="138"/>
      <c r="W6983" s="166"/>
      <c r="X6983" s="135"/>
      <c r="Y6983" s="418">
        <f t="shared" si="978"/>
        <v>0</v>
      </c>
      <c r="Z6983" s="291">
        <f t="shared" si="979"/>
        <v>0</v>
      </c>
      <c r="AA6983" s="163"/>
      <c r="AB6983" s="177" t="str">
        <f t="shared" si="980"/>
        <v/>
      </c>
      <c r="AC6983" s="283" t="str">
        <f t="shared" si="981"/>
        <v/>
      </c>
      <c r="AD6983" s="283" t="str">
        <f t="shared" si="982"/>
        <v/>
      </c>
      <c r="AE6983" s="163"/>
      <c r="AF6983" s="162"/>
    </row>
    <row r="6984" spans="1:32">
      <c r="A6984" s="134">
        <v>6975</v>
      </c>
      <c r="B6984" s="136"/>
      <c r="C6984" s="146">
        <f t="shared" si="975"/>
        <v>0</v>
      </c>
      <c r="D6984" s="146">
        <f t="shared" si="976"/>
        <v>1</v>
      </c>
      <c r="E6984" s="146">
        <f t="shared" si="977"/>
        <v>1900</v>
      </c>
      <c r="F6984" s="137"/>
      <c r="G6984" s="287"/>
      <c r="H6984" s="137"/>
      <c r="I6984" s="134"/>
      <c r="J6984" s="204"/>
      <c r="K6984" s="133"/>
      <c r="L6984" s="134"/>
      <c r="M6984" s="133"/>
      <c r="N6984" s="134"/>
      <c r="O6984" s="134"/>
      <c r="P6984" s="166"/>
      <c r="Q6984" s="164"/>
      <c r="R6984" s="165"/>
      <c r="S6984" s="138"/>
      <c r="T6984" s="138"/>
      <c r="U6984" s="138"/>
      <c r="V6984" s="138"/>
      <c r="W6984" s="166"/>
      <c r="X6984" s="135"/>
      <c r="Y6984" s="418">
        <f t="shared" si="978"/>
        <v>0</v>
      </c>
      <c r="Z6984" s="291">
        <f t="shared" si="979"/>
        <v>0</v>
      </c>
      <c r="AA6984" s="163"/>
      <c r="AB6984" s="177" t="str">
        <f t="shared" si="980"/>
        <v/>
      </c>
      <c r="AC6984" s="283" t="str">
        <f t="shared" si="981"/>
        <v/>
      </c>
      <c r="AD6984" s="283" t="str">
        <f t="shared" si="982"/>
        <v/>
      </c>
      <c r="AE6984" s="163"/>
      <c r="AF6984" s="162"/>
    </row>
    <row r="6985" spans="1:32">
      <c r="A6985" s="134">
        <v>6976</v>
      </c>
      <c r="B6985" s="136"/>
      <c r="C6985" s="146">
        <f t="shared" si="975"/>
        <v>0</v>
      </c>
      <c r="D6985" s="146">
        <f t="shared" si="976"/>
        <v>1</v>
      </c>
      <c r="E6985" s="146">
        <f t="shared" si="977"/>
        <v>1900</v>
      </c>
      <c r="F6985" s="137"/>
      <c r="G6985" s="287"/>
      <c r="H6985" s="137"/>
      <c r="I6985" s="134"/>
      <c r="J6985" s="204"/>
      <c r="K6985" s="133"/>
      <c r="L6985" s="134"/>
      <c r="M6985" s="133"/>
      <c r="N6985" s="134"/>
      <c r="O6985" s="134"/>
      <c r="P6985" s="166"/>
      <c r="Q6985" s="164"/>
      <c r="R6985" s="165"/>
      <c r="S6985" s="138"/>
      <c r="T6985" s="138"/>
      <c r="U6985" s="138"/>
      <c r="V6985" s="138"/>
      <c r="W6985" s="166"/>
      <c r="X6985" s="135"/>
      <c r="Y6985" s="418">
        <f t="shared" si="978"/>
        <v>0</v>
      </c>
      <c r="Z6985" s="291">
        <f t="shared" si="979"/>
        <v>0</v>
      </c>
      <c r="AA6985" s="163"/>
      <c r="AB6985" s="177" t="str">
        <f t="shared" si="980"/>
        <v/>
      </c>
      <c r="AC6985" s="283" t="str">
        <f t="shared" si="981"/>
        <v/>
      </c>
      <c r="AD6985" s="283" t="str">
        <f t="shared" si="982"/>
        <v/>
      </c>
      <c r="AE6985" s="163"/>
      <c r="AF6985" s="162"/>
    </row>
    <row r="6986" spans="1:32">
      <c r="A6986" s="134">
        <v>6977</v>
      </c>
      <c r="B6986" s="136"/>
      <c r="C6986" s="146">
        <f t="shared" si="975"/>
        <v>0</v>
      </c>
      <c r="D6986" s="146">
        <f t="shared" si="976"/>
        <v>1</v>
      </c>
      <c r="E6986" s="146">
        <f t="shared" si="977"/>
        <v>1900</v>
      </c>
      <c r="F6986" s="137"/>
      <c r="G6986" s="287"/>
      <c r="H6986" s="137"/>
      <c r="I6986" s="134"/>
      <c r="J6986" s="204"/>
      <c r="K6986" s="133"/>
      <c r="L6986" s="134"/>
      <c r="M6986" s="133"/>
      <c r="N6986" s="134"/>
      <c r="O6986" s="134"/>
      <c r="P6986" s="166"/>
      <c r="Q6986" s="164"/>
      <c r="R6986" s="165"/>
      <c r="S6986" s="138"/>
      <c r="T6986" s="138"/>
      <c r="U6986" s="138"/>
      <c r="V6986" s="138"/>
      <c r="W6986" s="166"/>
      <c r="X6986" s="135"/>
      <c r="Y6986" s="418">
        <f t="shared" si="978"/>
        <v>0</v>
      </c>
      <c r="Z6986" s="291">
        <f t="shared" si="979"/>
        <v>0</v>
      </c>
      <c r="AA6986" s="163"/>
      <c r="AB6986" s="177" t="str">
        <f t="shared" si="980"/>
        <v/>
      </c>
      <c r="AC6986" s="283" t="str">
        <f t="shared" si="981"/>
        <v/>
      </c>
      <c r="AD6986" s="283" t="str">
        <f t="shared" si="982"/>
        <v/>
      </c>
      <c r="AE6986" s="163"/>
      <c r="AF6986" s="162"/>
    </row>
    <row r="6987" spans="1:32">
      <c r="A6987" s="134">
        <v>6978</v>
      </c>
      <c r="B6987" s="136"/>
      <c r="C6987" s="146">
        <f t="shared" ref="C6987:C7050" si="983">DAY(B6987)</f>
        <v>0</v>
      </c>
      <c r="D6987" s="146">
        <f t="shared" ref="D6987:D7050" si="984">MONTH(B6987)</f>
        <v>1</v>
      </c>
      <c r="E6987" s="146">
        <f t="shared" ref="E6987:E7050" si="985">YEAR(B6987)</f>
        <v>1900</v>
      </c>
      <c r="F6987" s="137"/>
      <c r="G6987" s="287"/>
      <c r="H6987" s="137"/>
      <c r="I6987" s="134"/>
      <c r="J6987" s="204"/>
      <c r="K6987" s="133"/>
      <c r="L6987" s="134"/>
      <c r="M6987" s="133"/>
      <c r="N6987" s="134"/>
      <c r="O6987" s="134"/>
      <c r="P6987" s="166"/>
      <c r="Q6987" s="164"/>
      <c r="R6987" s="165"/>
      <c r="S6987" s="138"/>
      <c r="T6987" s="138"/>
      <c r="U6987" s="138"/>
      <c r="V6987" s="138"/>
      <c r="W6987" s="166"/>
      <c r="X6987" s="135"/>
      <c r="Y6987" s="418">
        <f t="shared" ref="Y6987:Y7050" si="986">X6987*U6987</f>
        <v>0</v>
      </c>
      <c r="Z6987" s="291">
        <f t="shared" ref="Z6987:Z7050" si="987">Y6987*1.1</f>
        <v>0</v>
      </c>
      <c r="AA6987" s="163"/>
      <c r="AB6987" s="177" t="str">
        <f t="shared" ref="AB6987:AB7050" si="988">IF(S6987="","",IF(S6987-U6987=0,"Full","No"))</f>
        <v/>
      </c>
      <c r="AC6987" s="283" t="str">
        <f t="shared" ref="AC6987:AC7050" si="989">IF(AND(S6987&gt;U6987,V6987=0),"Lost",IF(AND(S6987&gt;U6987,V6987&lt;(S6987-U6987)),"Lost",""))</f>
        <v/>
      </c>
      <c r="AD6987" s="283" t="str">
        <f t="shared" ref="AD6987:AD7050" si="990">IF(AND(S6987&gt;U6987,V6987=0),S6987-U6987,IF(AND(S6987&gt;U6987,V6987&lt;(S6987-U6987)),S6987-(U6987+V6987),""))</f>
        <v/>
      </c>
      <c r="AE6987" s="163"/>
      <c r="AF6987" s="162"/>
    </row>
    <row r="6988" spans="1:32">
      <c r="A6988" s="134">
        <v>6979</v>
      </c>
      <c r="B6988" s="136"/>
      <c r="C6988" s="146">
        <f t="shared" si="983"/>
        <v>0</v>
      </c>
      <c r="D6988" s="146">
        <f t="shared" si="984"/>
        <v>1</v>
      </c>
      <c r="E6988" s="146">
        <f t="shared" si="985"/>
        <v>1900</v>
      </c>
      <c r="F6988" s="137"/>
      <c r="G6988" s="287"/>
      <c r="H6988" s="137"/>
      <c r="I6988" s="134"/>
      <c r="J6988" s="204"/>
      <c r="K6988" s="133"/>
      <c r="L6988" s="134"/>
      <c r="M6988" s="133"/>
      <c r="N6988" s="134"/>
      <c r="O6988" s="134"/>
      <c r="P6988" s="166"/>
      <c r="Q6988" s="164"/>
      <c r="R6988" s="165"/>
      <c r="S6988" s="138"/>
      <c r="T6988" s="138"/>
      <c r="U6988" s="138"/>
      <c r="V6988" s="138"/>
      <c r="W6988" s="166"/>
      <c r="X6988" s="135"/>
      <c r="Y6988" s="418">
        <f t="shared" si="986"/>
        <v>0</v>
      </c>
      <c r="Z6988" s="291">
        <f t="shared" si="987"/>
        <v>0</v>
      </c>
      <c r="AA6988" s="163"/>
      <c r="AB6988" s="177" t="str">
        <f t="shared" si="988"/>
        <v/>
      </c>
      <c r="AC6988" s="283" t="str">
        <f t="shared" si="989"/>
        <v/>
      </c>
      <c r="AD6988" s="283" t="str">
        <f t="shared" si="990"/>
        <v/>
      </c>
      <c r="AE6988" s="163"/>
      <c r="AF6988" s="162"/>
    </row>
    <row r="6989" spans="1:32">
      <c r="A6989" s="134">
        <v>6980</v>
      </c>
      <c r="B6989" s="136"/>
      <c r="C6989" s="146">
        <f t="shared" si="983"/>
        <v>0</v>
      </c>
      <c r="D6989" s="146">
        <f t="shared" si="984"/>
        <v>1</v>
      </c>
      <c r="E6989" s="146">
        <f t="shared" si="985"/>
        <v>1900</v>
      </c>
      <c r="F6989" s="137"/>
      <c r="G6989" s="287"/>
      <c r="H6989" s="137"/>
      <c r="I6989" s="134"/>
      <c r="J6989" s="204"/>
      <c r="K6989" s="133"/>
      <c r="L6989" s="134"/>
      <c r="M6989" s="133"/>
      <c r="N6989" s="134"/>
      <c r="O6989" s="134"/>
      <c r="P6989" s="166"/>
      <c r="Q6989" s="164"/>
      <c r="R6989" s="165"/>
      <c r="S6989" s="138"/>
      <c r="T6989" s="138"/>
      <c r="U6989" s="138"/>
      <c r="V6989" s="138"/>
      <c r="W6989" s="166"/>
      <c r="X6989" s="135"/>
      <c r="Y6989" s="418">
        <f t="shared" si="986"/>
        <v>0</v>
      </c>
      <c r="Z6989" s="291">
        <f t="shared" si="987"/>
        <v>0</v>
      </c>
      <c r="AA6989" s="163"/>
      <c r="AB6989" s="177" t="str">
        <f t="shared" si="988"/>
        <v/>
      </c>
      <c r="AC6989" s="283" t="str">
        <f t="shared" si="989"/>
        <v/>
      </c>
      <c r="AD6989" s="283" t="str">
        <f t="shared" si="990"/>
        <v/>
      </c>
      <c r="AE6989" s="163"/>
      <c r="AF6989" s="162"/>
    </row>
    <row r="6990" spans="1:32">
      <c r="A6990" s="134">
        <v>6981</v>
      </c>
      <c r="B6990" s="136"/>
      <c r="C6990" s="146">
        <f t="shared" si="983"/>
        <v>0</v>
      </c>
      <c r="D6990" s="146">
        <f t="shared" si="984"/>
        <v>1</v>
      </c>
      <c r="E6990" s="146">
        <f t="shared" si="985"/>
        <v>1900</v>
      </c>
      <c r="F6990" s="137"/>
      <c r="G6990" s="287"/>
      <c r="H6990" s="137"/>
      <c r="I6990" s="134"/>
      <c r="J6990" s="204"/>
      <c r="K6990" s="133"/>
      <c r="L6990" s="134"/>
      <c r="M6990" s="133"/>
      <c r="N6990" s="134"/>
      <c r="O6990" s="134"/>
      <c r="P6990" s="166"/>
      <c r="Q6990" s="164"/>
      <c r="R6990" s="165"/>
      <c r="S6990" s="138"/>
      <c r="T6990" s="138"/>
      <c r="U6990" s="138"/>
      <c r="V6990" s="138"/>
      <c r="W6990" s="166"/>
      <c r="X6990" s="135"/>
      <c r="Y6990" s="418">
        <f t="shared" si="986"/>
        <v>0</v>
      </c>
      <c r="Z6990" s="291">
        <f t="shared" si="987"/>
        <v>0</v>
      </c>
      <c r="AA6990" s="163"/>
      <c r="AB6990" s="177" t="str">
        <f t="shared" si="988"/>
        <v/>
      </c>
      <c r="AC6990" s="283" t="str">
        <f t="shared" si="989"/>
        <v/>
      </c>
      <c r="AD6990" s="283" t="str">
        <f t="shared" si="990"/>
        <v/>
      </c>
      <c r="AE6990" s="163"/>
      <c r="AF6990" s="162"/>
    </row>
    <row r="6991" spans="1:32">
      <c r="A6991" s="134">
        <v>6982</v>
      </c>
      <c r="B6991" s="136"/>
      <c r="C6991" s="146">
        <f t="shared" si="983"/>
        <v>0</v>
      </c>
      <c r="D6991" s="146">
        <f t="shared" si="984"/>
        <v>1</v>
      </c>
      <c r="E6991" s="146">
        <f t="shared" si="985"/>
        <v>1900</v>
      </c>
      <c r="F6991" s="137"/>
      <c r="G6991" s="287"/>
      <c r="H6991" s="137"/>
      <c r="I6991" s="134"/>
      <c r="J6991" s="204"/>
      <c r="K6991" s="133"/>
      <c r="L6991" s="134"/>
      <c r="M6991" s="133"/>
      <c r="N6991" s="134"/>
      <c r="O6991" s="134"/>
      <c r="P6991" s="166"/>
      <c r="Q6991" s="164"/>
      <c r="R6991" s="165"/>
      <c r="S6991" s="138"/>
      <c r="T6991" s="138"/>
      <c r="U6991" s="138"/>
      <c r="V6991" s="138"/>
      <c r="W6991" s="166"/>
      <c r="X6991" s="135"/>
      <c r="Y6991" s="418">
        <f t="shared" si="986"/>
        <v>0</v>
      </c>
      <c r="Z6991" s="291">
        <f t="shared" si="987"/>
        <v>0</v>
      </c>
      <c r="AA6991" s="163"/>
      <c r="AB6991" s="177" t="str">
        <f t="shared" si="988"/>
        <v/>
      </c>
      <c r="AC6991" s="283" t="str">
        <f t="shared" si="989"/>
        <v/>
      </c>
      <c r="AD6991" s="283" t="str">
        <f t="shared" si="990"/>
        <v/>
      </c>
      <c r="AE6991" s="163"/>
      <c r="AF6991" s="162"/>
    </row>
    <row r="6992" spans="1:32">
      <c r="A6992" s="134">
        <v>6983</v>
      </c>
      <c r="B6992" s="136"/>
      <c r="C6992" s="146">
        <f t="shared" si="983"/>
        <v>0</v>
      </c>
      <c r="D6992" s="146">
        <f t="shared" si="984"/>
        <v>1</v>
      </c>
      <c r="E6992" s="146">
        <f t="shared" si="985"/>
        <v>1900</v>
      </c>
      <c r="F6992" s="137"/>
      <c r="G6992" s="287"/>
      <c r="H6992" s="137"/>
      <c r="I6992" s="134"/>
      <c r="J6992" s="204"/>
      <c r="K6992" s="133"/>
      <c r="L6992" s="134"/>
      <c r="M6992" s="133"/>
      <c r="N6992" s="134"/>
      <c r="O6992" s="134"/>
      <c r="P6992" s="166"/>
      <c r="Q6992" s="164"/>
      <c r="R6992" s="165"/>
      <c r="S6992" s="138"/>
      <c r="T6992" s="138"/>
      <c r="U6992" s="138"/>
      <c r="V6992" s="138"/>
      <c r="W6992" s="166"/>
      <c r="X6992" s="135"/>
      <c r="Y6992" s="418">
        <f t="shared" si="986"/>
        <v>0</v>
      </c>
      <c r="Z6992" s="291">
        <f t="shared" si="987"/>
        <v>0</v>
      </c>
      <c r="AA6992" s="163"/>
      <c r="AB6992" s="177" t="str">
        <f t="shared" si="988"/>
        <v/>
      </c>
      <c r="AC6992" s="283" t="str">
        <f t="shared" si="989"/>
        <v/>
      </c>
      <c r="AD6992" s="283" t="str">
        <f t="shared" si="990"/>
        <v/>
      </c>
      <c r="AE6992" s="163"/>
      <c r="AF6992" s="162"/>
    </row>
    <row r="6993" spans="1:32">
      <c r="A6993" s="134">
        <v>6984</v>
      </c>
      <c r="B6993" s="136"/>
      <c r="C6993" s="146">
        <f t="shared" si="983"/>
        <v>0</v>
      </c>
      <c r="D6993" s="146">
        <f t="shared" si="984"/>
        <v>1</v>
      </c>
      <c r="E6993" s="146">
        <f t="shared" si="985"/>
        <v>1900</v>
      </c>
      <c r="F6993" s="137"/>
      <c r="G6993" s="287"/>
      <c r="H6993" s="137"/>
      <c r="I6993" s="134"/>
      <c r="J6993" s="204"/>
      <c r="K6993" s="133"/>
      <c r="L6993" s="134"/>
      <c r="M6993" s="133"/>
      <c r="N6993" s="134"/>
      <c r="O6993" s="134"/>
      <c r="P6993" s="166"/>
      <c r="Q6993" s="164"/>
      <c r="R6993" s="165"/>
      <c r="S6993" s="138"/>
      <c r="T6993" s="138"/>
      <c r="U6993" s="138"/>
      <c r="V6993" s="138"/>
      <c r="W6993" s="166"/>
      <c r="X6993" s="135"/>
      <c r="Y6993" s="418">
        <f t="shared" si="986"/>
        <v>0</v>
      </c>
      <c r="Z6993" s="291">
        <f t="shared" si="987"/>
        <v>0</v>
      </c>
      <c r="AA6993" s="163"/>
      <c r="AB6993" s="177" t="str">
        <f t="shared" si="988"/>
        <v/>
      </c>
      <c r="AC6993" s="283" t="str">
        <f t="shared" si="989"/>
        <v/>
      </c>
      <c r="AD6993" s="283" t="str">
        <f t="shared" si="990"/>
        <v/>
      </c>
      <c r="AE6993" s="163"/>
      <c r="AF6993" s="162"/>
    </row>
    <row r="6994" spans="1:32">
      <c r="A6994" s="134">
        <v>6985</v>
      </c>
      <c r="B6994" s="136"/>
      <c r="C6994" s="146">
        <f t="shared" si="983"/>
        <v>0</v>
      </c>
      <c r="D6994" s="146">
        <f t="shared" si="984"/>
        <v>1</v>
      </c>
      <c r="E6994" s="146">
        <f t="shared" si="985"/>
        <v>1900</v>
      </c>
      <c r="F6994" s="137"/>
      <c r="G6994" s="287"/>
      <c r="H6994" s="137"/>
      <c r="I6994" s="134"/>
      <c r="J6994" s="204"/>
      <c r="K6994" s="133"/>
      <c r="L6994" s="134"/>
      <c r="M6994" s="133"/>
      <c r="N6994" s="134"/>
      <c r="O6994" s="134"/>
      <c r="P6994" s="166"/>
      <c r="Q6994" s="164"/>
      <c r="R6994" s="165"/>
      <c r="S6994" s="138"/>
      <c r="T6994" s="138"/>
      <c r="U6994" s="138"/>
      <c r="V6994" s="138"/>
      <c r="W6994" s="166"/>
      <c r="X6994" s="135"/>
      <c r="Y6994" s="418">
        <f t="shared" si="986"/>
        <v>0</v>
      </c>
      <c r="Z6994" s="291">
        <f t="shared" si="987"/>
        <v>0</v>
      </c>
      <c r="AA6994" s="163"/>
      <c r="AB6994" s="177" t="str">
        <f t="shared" si="988"/>
        <v/>
      </c>
      <c r="AC6994" s="283" t="str">
        <f t="shared" si="989"/>
        <v/>
      </c>
      <c r="AD6994" s="283" t="str">
        <f t="shared" si="990"/>
        <v/>
      </c>
      <c r="AE6994" s="163"/>
      <c r="AF6994" s="162"/>
    </row>
    <row r="6995" spans="1:32">
      <c r="A6995" s="134">
        <v>6986</v>
      </c>
      <c r="B6995" s="136"/>
      <c r="C6995" s="146">
        <f t="shared" si="983"/>
        <v>0</v>
      </c>
      <c r="D6995" s="146">
        <f t="shared" si="984"/>
        <v>1</v>
      </c>
      <c r="E6995" s="146">
        <f t="shared" si="985"/>
        <v>1900</v>
      </c>
      <c r="F6995" s="137"/>
      <c r="G6995" s="287"/>
      <c r="H6995" s="137"/>
      <c r="I6995" s="134"/>
      <c r="J6995" s="204"/>
      <c r="K6995" s="133"/>
      <c r="L6995" s="134"/>
      <c r="M6995" s="133"/>
      <c r="N6995" s="134"/>
      <c r="O6995" s="134"/>
      <c r="P6995" s="166"/>
      <c r="Q6995" s="164"/>
      <c r="R6995" s="165"/>
      <c r="S6995" s="138"/>
      <c r="T6995" s="138"/>
      <c r="U6995" s="138"/>
      <c r="V6995" s="138"/>
      <c r="W6995" s="166"/>
      <c r="X6995" s="135"/>
      <c r="Y6995" s="418">
        <f t="shared" si="986"/>
        <v>0</v>
      </c>
      <c r="Z6995" s="291">
        <f t="shared" si="987"/>
        <v>0</v>
      </c>
      <c r="AA6995" s="163"/>
      <c r="AB6995" s="177" t="str">
        <f t="shared" si="988"/>
        <v/>
      </c>
      <c r="AC6995" s="283" t="str">
        <f t="shared" si="989"/>
        <v/>
      </c>
      <c r="AD6995" s="283" t="str">
        <f t="shared" si="990"/>
        <v/>
      </c>
      <c r="AE6995" s="163"/>
      <c r="AF6995" s="162"/>
    </row>
    <row r="6996" spans="1:32">
      <c r="A6996" s="134">
        <v>6987</v>
      </c>
      <c r="B6996" s="136"/>
      <c r="C6996" s="146">
        <f t="shared" si="983"/>
        <v>0</v>
      </c>
      <c r="D6996" s="146">
        <f t="shared" si="984"/>
        <v>1</v>
      </c>
      <c r="E6996" s="146">
        <f t="shared" si="985"/>
        <v>1900</v>
      </c>
      <c r="F6996" s="137"/>
      <c r="G6996" s="287"/>
      <c r="H6996" s="137"/>
      <c r="I6996" s="134"/>
      <c r="J6996" s="204"/>
      <c r="K6996" s="133"/>
      <c r="L6996" s="134"/>
      <c r="M6996" s="133"/>
      <c r="N6996" s="134"/>
      <c r="O6996" s="134"/>
      <c r="P6996" s="166"/>
      <c r="Q6996" s="164"/>
      <c r="R6996" s="165"/>
      <c r="S6996" s="138"/>
      <c r="T6996" s="138"/>
      <c r="U6996" s="138"/>
      <c r="V6996" s="138"/>
      <c r="W6996" s="166"/>
      <c r="X6996" s="135"/>
      <c r="Y6996" s="418">
        <f t="shared" si="986"/>
        <v>0</v>
      </c>
      <c r="Z6996" s="291">
        <f t="shared" si="987"/>
        <v>0</v>
      </c>
      <c r="AA6996" s="163"/>
      <c r="AB6996" s="177" t="str">
        <f t="shared" si="988"/>
        <v/>
      </c>
      <c r="AC6996" s="283" t="str">
        <f t="shared" si="989"/>
        <v/>
      </c>
      <c r="AD6996" s="283" t="str">
        <f t="shared" si="990"/>
        <v/>
      </c>
      <c r="AE6996" s="163"/>
      <c r="AF6996" s="162"/>
    </row>
    <row r="6997" spans="1:32">
      <c r="A6997" s="134">
        <v>6988</v>
      </c>
      <c r="B6997" s="136"/>
      <c r="C6997" s="146">
        <f t="shared" si="983"/>
        <v>0</v>
      </c>
      <c r="D6997" s="146">
        <f t="shared" si="984"/>
        <v>1</v>
      </c>
      <c r="E6997" s="146">
        <f t="shared" si="985"/>
        <v>1900</v>
      </c>
      <c r="F6997" s="137"/>
      <c r="G6997" s="287"/>
      <c r="H6997" s="137"/>
      <c r="I6997" s="134"/>
      <c r="J6997" s="204"/>
      <c r="K6997" s="133"/>
      <c r="L6997" s="134"/>
      <c r="M6997" s="133"/>
      <c r="N6997" s="134"/>
      <c r="O6997" s="134"/>
      <c r="P6997" s="166"/>
      <c r="Q6997" s="164"/>
      <c r="R6997" s="165"/>
      <c r="S6997" s="138"/>
      <c r="T6997" s="138"/>
      <c r="U6997" s="138"/>
      <c r="V6997" s="138"/>
      <c r="W6997" s="166"/>
      <c r="X6997" s="135"/>
      <c r="Y6997" s="418">
        <f t="shared" si="986"/>
        <v>0</v>
      </c>
      <c r="Z6997" s="291">
        <f t="shared" si="987"/>
        <v>0</v>
      </c>
      <c r="AA6997" s="163"/>
      <c r="AB6997" s="177" t="str">
        <f t="shared" si="988"/>
        <v/>
      </c>
      <c r="AC6997" s="283" t="str">
        <f t="shared" si="989"/>
        <v/>
      </c>
      <c r="AD6997" s="283" t="str">
        <f t="shared" si="990"/>
        <v/>
      </c>
      <c r="AE6997" s="163"/>
      <c r="AF6997" s="162"/>
    </row>
    <row r="6998" spans="1:32">
      <c r="A6998" s="134">
        <v>6989</v>
      </c>
      <c r="B6998" s="136"/>
      <c r="C6998" s="146">
        <f t="shared" si="983"/>
        <v>0</v>
      </c>
      <c r="D6998" s="146">
        <f t="shared" si="984"/>
        <v>1</v>
      </c>
      <c r="E6998" s="146">
        <f t="shared" si="985"/>
        <v>1900</v>
      </c>
      <c r="F6998" s="137"/>
      <c r="G6998" s="287"/>
      <c r="H6998" s="137"/>
      <c r="I6998" s="134"/>
      <c r="J6998" s="204"/>
      <c r="K6998" s="133"/>
      <c r="L6998" s="134"/>
      <c r="M6998" s="133"/>
      <c r="N6998" s="134"/>
      <c r="O6998" s="134"/>
      <c r="P6998" s="166"/>
      <c r="Q6998" s="164"/>
      <c r="R6998" s="165"/>
      <c r="S6998" s="138"/>
      <c r="T6998" s="138"/>
      <c r="U6998" s="138"/>
      <c r="V6998" s="138"/>
      <c r="W6998" s="166"/>
      <c r="X6998" s="135"/>
      <c r="Y6998" s="418">
        <f t="shared" si="986"/>
        <v>0</v>
      </c>
      <c r="Z6998" s="291">
        <f t="shared" si="987"/>
        <v>0</v>
      </c>
      <c r="AA6998" s="163"/>
      <c r="AB6998" s="177" t="str">
        <f t="shared" si="988"/>
        <v/>
      </c>
      <c r="AC6998" s="283" t="str">
        <f t="shared" si="989"/>
        <v/>
      </c>
      <c r="AD6998" s="283" t="str">
        <f t="shared" si="990"/>
        <v/>
      </c>
      <c r="AE6998" s="163"/>
      <c r="AF6998" s="162"/>
    </row>
    <row r="6999" spans="1:32">
      <c r="A6999" s="134">
        <v>6990</v>
      </c>
      <c r="B6999" s="136"/>
      <c r="C6999" s="146">
        <f t="shared" si="983"/>
        <v>0</v>
      </c>
      <c r="D6999" s="146">
        <f t="shared" si="984"/>
        <v>1</v>
      </c>
      <c r="E6999" s="146">
        <f t="shared" si="985"/>
        <v>1900</v>
      </c>
      <c r="F6999" s="137"/>
      <c r="G6999" s="287"/>
      <c r="H6999" s="137"/>
      <c r="I6999" s="134"/>
      <c r="J6999" s="204"/>
      <c r="K6999" s="133"/>
      <c r="L6999" s="134"/>
      <c r="M6999" s="133"/>
      <c r="N6999" s="134"/>
      <c r="O6999" s="134"/>
      <c r="P6999" s="166"/>
      <c r="Q6999" s="164"/>
      <c r="R6999" s="165"/>
      <c r="S6999" s="138"/>
      <c r="T6999" s="138"/>
      <c r="U6999" s="138"/>
      <c r="V6999" s="138"/>
      <c r="W6999" s="166"/>
      <c r="X6999" s="135"/>
      <c r="Y6999" s="418">
        <f t="shared" si="986"/>
        <v>0</v>
      </c>
      <c r="Z6999" s="291">
        <f t="shared" si="987"/>
        <v>0</v>
      </c>
      <c r="AA6999" s="163"/>
      <c r="AB6999" s="177" t="str">
        <f t="shared" si="988"/>
        <v/>
      </c>
      <c r="AC6999" s="283" t="str">
        <f t="shared" si="989"/>
        <v/>
      </c>
      <c r="AD6999" s="283" t="str">
        <f t="shared" si="990"/>
        <v/>
      </c>
      <c r="AE6999" s="163"/>
      <c r="AF6999" s="162"/>
    </row>
    <row r="7000" spans="1:32">
      <c r="A7000" s="134">
        <v>6991</v>
      </c>
      <c r="B7000" s="136"/>
      <c r="C7000" s="146">
        <f t="shared" si="983"/>
        <v>0</v>
      </c>
      <c r="D7000" s="146">
        <f t="shared" si="984"/>
        <v>1</v>
      </c>
      <c r="E7000" s="146">
        <f t="shared" si="985"/>
        <v>1900</v>
      </c>
      <c r="F7000" s="137"/>
      <c r="G7000" s="287"/>
      <c r="H7000" s="137"/>
      <c r="I7000" s="134"/>
      <c r="J7000" s="204"/>
      <c r="K7000" s="133"/>
      <c r="L7000" s="134"/>
      <c r="M7000" s="133"/>
      <c r="N7000" s="134"/>
      <c r="O7000" s="134"/>
      <c r="P7000" s="166"/>
      <c r="Q7000" s="164"/>
      <c r="R7000" s="165"/>
      <c r="S7000" s="138"/>
      <c r="T7000" s="138"/>
      <c r="U7000" s="138"/>
      <c r="V7000" s="138"/>
      <c r="W7000" s="166"/>
      <c r="X7000" s="135"/>
      <c r="Y7000" s="418">
        <f t="shared" si="986"/>
        <v>0</v>
      </c>
      <c r="Z7000" s="291">
        <f t="shared" si="987"/>
        <v>0</v>
      </c>
      <c r="AA7000" s="163"/>
      <c r="AB7000" s="177" t="str">
        <f t="shared" si="988"/>
        <v/>
      </c>
      <c r="AC7000" s="283" t="str">
        <f t="shared" si="989"/>
        <v/>
      </c>
      <c r="AD7000" s="283" t="str">
        <f t="shared" si="990"/>
        <v/>
      </c>
      <c r="AE7000" s="163"/>
      <c r="AF7000" s="162"/>
    </row>
    <row r="7001" spans="1:32">
      <c r="A7001" s="134">
        <v>6992</v>
      </c>
      <c r="B7001" s="136"/>
      <c r="C7001" s="146">
        <f t="shared" si="983"/>
        <v>0</v>
      </c>
      <c r="D7001" s="146">
        <f t="shared" si="984"/>
        <v>1</v>
      </c>
      <c r="E7001" s="146">
        <f t="shared" si="985"/>
        <v>1900</v>
      </c>
      <c r="F7001" s="137"/>
      <c r="G7001" s="287"/>
      <c r="H7001" s="137"/>
      <c r="I7001" s="134"/>
      <c r="J7001" s="204"/>
      <c r="K7001" s="133"/>
      <c r="L7001" s="134"/>
      <c r="M7001" s="133"/>
      <c r="N7001" s="134"/>
      <c r="O7001" s="134"/>
      <c r="P7001" s="166"/>
      <c r="Q7001" s="164"/>
      <c r="R7001" s="165"/>
      <c r="S7001" s="138"/>
      <c r="T7001" s="138"/>
      <c r="U7001" s="138"/>
      <c r="V7001" s="138"/>
      <c r="W7001" s="166"/>
      <c r="X7001" s="135"/>
      <c r="Y7001" s="418">
        <f t="shared" si="986"/>
        <v>0</v>
      </c>
      <c r="Z7001" s="291">
        <f t="shared" si="987"/>
        <v>0</v>
      </c>
      <c r="AA7001" s="163"/>
      <c r="AB7001" s="177" t="str">
        <f t="shared" si="988"/>
        <v/>
      </c>
      <c r="AC7001" s="283" t="str">
        <f t="shared" si="989"/>
        <v/>
      </c>
      <c r="AD7001" s="283" t="str">
        <f t="shared" si="990"/>
        <v/>
      </c>
      <c r="AE7001" s="163"/>
      <c r="AF7001" s="162"/>
    </row>
    <row r="7002" spans="1:32">
      <c r="A7002" s="134">
        <v>6993</v>
      </c>
      <c r="B7002" s="136"/>
      <c r="C7002" s="146">
        <f t="shared" si="983"/>
        <v>0</v>
      </c>
      <c r="D7002" s="146">
        <f t="shared" si="984"/>
        <v>1</v>
      </c>
      <c r="E7002" s="146">
        <f t="shared" si="985"/>
        <v>1900</v>
      </c>
      <c r="F7002" s="137"/>
      <c r="G7002" s="287"/>
      <c r="H7002" s="137"/>
      <c r="I7002" s="134"/>
      <c r="J7002" s="204"/>
      <c r="K7002" s="133"/>
      <c r="L7002" s="134"/>
      <c r="M7002" s="133"/>
      <c r="N7002" s="134"/>
      <c r="O7002" s="134"/>
      <c r="P7002" s="166"/>
      <c r="Q7002" s="164"/>
      <c r="R7002" s="165"/>
      <c r="S7002" s="138"/>
      <c r="T7002" s="138"/>
      <c r="U7002" s="138"/>
      <c r="V7002" s="138"/>
      <c r="W7002" s="166"/>
      <c r="X7002" s="135"/>
      <c r="Y7002" s="418">
        <f t="shared" si="986"/>
        <v>0</v>
      </c>
      <c r="Z7002" s="291">
        <f t="shared" si="987"/>
        <v>0</v>
      </c>
      <c r="AA7002" s="163"/>
      <c r="AB7002" s="177" t="str">
        <f t="shared" si="988"/>
        <v/>
      </c>
      <c r="AC7002" s="283" t="str">
        <f t="shared" si="989"/>
        <v/>
      </c>
      <c r="AD7002" s="283" t="str">
        <f t="shared" si="990"/>
        <v/>
      </c>
      <c r="AE7002" s="163"/>
      <c r="AF7002" s="162"/>
    </row>
    <row r="7003" spans="1:32">
      <c r="A7003" s="134">
        <v>6994</v>
      </c>
      <c r="B7003" s="136"/>
      <c r="C7003" s="146">
        <f t="shared" si="983"/>
        <v>0</v>
      </c>
      <c r="D7003" s="146">
        <f t="shared" si="984"/>
        <v>1</v>
      </c>
      <c r="E7003" s="146">
        <f t="shared" si="985"/>
        <v>1900</v>
      </c>
      <c r="F7003" s="137"/>
      <c r="G7003" s="287"/>
      <c r="H7003" s="137"/>
      <c r="I7003" s="134"/>
      <c r="J7003" s="204"/>
      <c r="K7003" s="133"/>
      <c r="L7003" s="134"/>
      <c r="M7003" s="133"/>
      <c r="N7003" s="134"/>
      <c r="O7003" s="134"/>
      <c r="P7003" s="166"/>
      <c r="Q7003" s="164"/>
      <c r="R7003" s="165"/>
      <c r="S7003" s="138"/>
      <c r="T7003" s="138"/>
      <c r="U7003" s="138"/>
      <c r="V7003" s="138"/>
      <c r="W7003" s="166"/>
      <c r="X7003" s="135"/>
      <c r="Y7003" s="418">
        <f t="shared" si="986"/>
        <v>0</v>
      </c>
      <c r="Z7003" s="291">
        <f t="shared" si="987"/>
        <v>0</v>
      </c>
      <c r="AA7003" s="163"/>
      <c r="AB7003" s="177" t="str">
        <f t="shared" si="988"/>
        <v/>
      </c>
      <c r="AC7003" s="283" t="str">
        <f t="shared" si="989"/>
        <v/>
      </c>
      <c r="AD7003" s="283" t="str">
        <f t="shared" si="990"/>
        <v/>
      </c>
      <c r="AE7003" s="163"/>
      <c r="AF7003" s="162"/>
    </row>
    <row r="7004" spans="1:32">
      <c r="A7004" s="134">
        <v>6995</v>
      </c>
      <c r="B7004" s="136"/>
      <c r="C7004" s="146">
        <f t="shared" si="983"/>
        <v>0</v>
      </c>
      <c r="D7004" s="146">
        <f t="shared" si="984"/>
        <v>1</v>
      </c>
      <c r="E7004" s="146">
        <f t="shared" si="985"/>
        <v>1900</v>
      </c>
      <c r="F7004" s="137"/>
      <c r="G7004" s="287"/>
      <c r="H7004" s="137"/>
      <c r="I7004" s="134"/>
      <c r="J7004" s="204"/>
      <c r="K7004" s="133"/>
      <c r="L7004" s="134"/>
      <c r="M7004" s="133"/>
      <c r="N7004" s="134"/>
      <c r="O7004" s="134"/>
      <c r="P7004" s="166"/>
      <c r="Q7004" s="164"/>
      <c r="R7004" s="165"/>
      <c r="S7004" s="138"/>
      <c r="T7004" s="138"/>
      <c r="U7004" s="138"/>
      <c r="V7004" s="138"/>
      <c r="W7004" s="166"/>
      <c r="X7004" s="135"/>
      <c r="Y7004" s="418">
        <f t="shared" si="986"/>
        <v>0</v>
      </c>
      <c r="Z7004" s="291">
        <f t="shared" si="987"/>
        <v>0</v>
      </c>
      <c r="AA7004" s="163"/>
      <c r="AB7004" s="177" t="str">
        <f t="shared" si="988"/>
        <v/>
      </c>
      <c r="AC7004" s="283" t="str">
        <f t="shared" si="989"/>
        <v/>
      </c>
      <c r="AD7004" s="283" t="str">
        <f t="shared" si="990"/>
        <v/>
      </c>
      <c r="AE7004" s="163"/>
      <c r="AF7004" s="162"/>
    </row>
    <row r="7005" spans="1:32">
      <c r="A7005" s="134">
        <v>6996</v>
      </c>
      <c r="B7005" s="136"/>
      <c r="C7005" s="146">
        <f t="shared" si="983"/>
        <v>0</v>
      </c>
      <c r="D7005" s="146">
        <f t="shared" si="984"/>
        <v>1</v>
      </c>
      <c r="E7005" s="146">
        <f t="shared" si="985"/>
        <v>1900</v>
      </c>
      <c r="F7005" s="137"/>
      <c r="G7005" s="287"/>
      <c r="H7005" s="137"/>
      <c r="I7005" s="134"/>
      <c r="J7005" s="204"/>
      <c r="K7005" s="133"/>
      <c r="L7005" s="134"/>
      <c r="M7005" s="133"/>
      <c r="N7005" s="134"/>
      <c r="O7005" s="134"/>
      <c r="P7005" s="166"/>
      <c r="Q7005" s="164"/>
      <c r="R7005" s="165"/>
      <c r="S7005" s="138"/>
      <c r="T7005" s="138"/>
      <c r="U7005" s="138"/>
      <c r="V7005" s="138"/>
      <c r="W7005" s="166"/>
      <c r="X7005" s="135"/>
      <c r="Y7005" s="418">
        <f t="shared" si="986"/>
        <v>0</v>
      </c>
      <c r="Z7005" s="291">
        <f t="shared" si="987"/>
        <v>0</v>
      </c>
      <c r="AA7005" s="163"/>
      <c r="AB7005" s="177" t="str">
        <f t="shared" si="988"/>
        <v/>
      </c>
      <c r="AC7005" s="283" t="str">
        <f t="shared" si="989"/>
        <v/>
      </c>
      <c r="AD7005" s="283" t="str">
        <f t="shared" si="990"/>
        <v/>
      </c>
      <c r="AE7005" s="163"/>
      <c r="AF7005" s="162"/>
    </row>
    <row r="7006" spans="1:32">
      <c r="A7006" s="134">
        <v>6997</v>
      </c>
      <c r="B7006" s="136"/>
      <c r="C7006" s="146">
        <f t="shared" si="983"/>
        <v>0</v>
      </c>
      <c r="D7006" s="146">
        <f t="shared" si="984"/>
        <v>1</v>
      </c>
      <c r="E7006" s="146">
        <f t="shared" si="985"/>
        <v>1900</v>
      </c>
      <c r="F7006" s="137"/>
      <c r="G7006" s="287"/>
      <c r="H7006" s="137"/>
      <c r="I7006" s="134"/>
      <c r="J7006" s="204"/>
      <c r="K7006" s="133"/>
      <c r="L7006" s="134"/>
      <c r="M7006" s="133"/>
      <c r="N7006" s="134"/>
      <c r="O7006" s="134"/>
      <c r="P7006" s="166"/>
      <c r="Q7006" s="164"/>
      <c r="R7006" s="165"/>
      <c r="S7006" s="138"/>
      <c r="T7006" s="138"/>
      <c r="U7006" s="138"/>
      <c r="V7006" s="138"/>
      <c r="W7006" s="166"/>
      <c r="X7006" s="135"/>
      <c r="Y7006" s="418">
        <f t="shared" si="986"/>
        <v>0</v>
      </c>
      <c r="Z7006" s="291">
        <f t="shared" si="987"/>
        <v>0</v>
      </c>
      <c r="AA7006" s="163"/>
      <c r="AB7006" s="177" t="str">
        <f t="shared" si="988"/>
        <v/>
      </c>
      <c r="AC7006" s="283" t="str">
        <f t="shared" si="989"/>
        <v/>
      </c>
      <c r="AD7006" s="283" t="str">
        <f t="shared" si="990"/>
        <v/>
      </c>
      <c r="AE7006" s="163"/>
      <c r="AF7006" s="162"/>
    </row>
    <row r="7007" spans="1:32">
      <c r="A7007" s="134">
        <v>6998</v>
      </c>
      <c r="B7007" s="136"/>
      <c r="C7007" s="146">
        <f t="shared" si="983"/>
        <v>0</v>
      </c>
      <c r="D7007" s="146">
        <f t="shared" si="984"/>
        <v>1</v>
      </c>
      <c r="E7007" s="146">
        <f t="shared" si="985"/>
        <v>1900</v>
      </c>
      <c r="F7007" s="137"/>
      <c r="G7007" s="287"/>
      <c r="H7007" s="137"/>
      <c r="I7007" s="134"/>
      <c r="J7007" s="204"/>
      <c r="K7007" s="133"/>
      <c r="L7007" s="134"/>
      <c r="M7007" s="133"/>
      <c r="N7007" s="134"/>
      <c r="O7007" s="134"/>
      <c r="P7007" s="166"/>
      <c r="Q7007" s="164"/>
      <c r="R7007" s="165"/>
      <c r="S7007" s="138"/>
      <c r="T7007" s="138"/>
      <c r="U7007" s="138"/>
      <c r="V7007" s="138"/>
      <c r="W7007" s="166"/>
      <c r="X7007" s="135"/>
      <c r="Y7007" s="418">
        <f t="shared" si="986"/>
        <v>0</v>
      </c>
      <c r="Z7007" s="291">
        <f t="shared" si="987"/>
        <v>0</v>
      </c>
      <c r="AA7007" s="163"/>
      <c r="AB7007" s="177" t="str">
        <f t="shared" si="988"/>
        <v/>
      </c>
      <c r="AC7007" s="283" t="str">
        <f t="shared" si="989"/>
        <v/>
      </c>
      <c r="AD7007" s="283" t="str">
        <f t="shared" si="990"/>
        <v/>
      </c>
      <c r="AE7007" s="163"/>
      <c r="AF7007" s="162"/>
    </row>
    <row r="7008" spans="1:32">
      <c r="A7008" s="134">
        <v>6999</v>
      </c>
      <c r="B7008" s="136"/>
      <c r="C7008" s="146">
        <f t="shared" si="983"/>
        <v>0</v>
      </c>
      <c r="D7008" s="146">
        <f t="shared" si="984"/>
        <v>1</v>
      </c>
      <c r="E7008" s="146">
        <f t="shared" si="985"/>
        <v>1900</v>
      </c>
      <c r="F7008" s="137"/>
      <c r="G7008" s="287"/>
      <c r="H7008" s="137"/>
      <c r="I7008" s="134"/>
      <c r="J7008" s="204"/>
      <c r="K7008" s="133"/>
      <c r="L7008" s="134"/>
      <c r="M7008" s="133"/>
      <c r="N7008" s="134"/>
      <c r="O7008" s="134"/>
      <c r="P7008" s="166"/>
      <c r="Q7008" s="164"/>
      <c r="R7008" s="165"/>
      <c r="S7008" s="138"/>
      <c r="T7008" s="138"/>
      <c r="U7008" s="138"/>
      <c r="V7008" s="138"/>
      <c r="W7008" s="166"/>
      <c r="X7008" s="135"/>
      <c r="Y7008" s="418">
        <f t="shared" si="986"/>
        <v>0</v>
      </c>
      <c r="Z7008" s="291">
        <f t="shared" si="987"/>
        <v>0</v>
      </c>
      <c r="AA7008" s="163"/>
      <c r="AB7008" s="177" t="str">
        <f t="shared" si="988"/>
        <v/>
      </c>
      <c r="AC7008" s="283" t="str">
        <f t="shared" si="989"/>
        <v/>
      </c>
      <c r="AD7008" s="283" t="str">
        <f t="shared" si="990"/>
        <v/>
      </c>
      <c r="AE7008" s="163"/>
      <c r="AF7008" s="162"/>
    </row>
    <row r="7009" spans="1:32">
      <c r="A7009" s="134">
        <v>7000</v>
      </c>
      <c r="B7009" s="136"/>
      <c r="C7009" s="146">
        <f t="shared" si="983"/>
        <v>0</v>
      </c>
      <c r="D7009" s="146">
        <f t="shared" si="984"/>
        <v>1</v>
      </c>
      <c r="E7009" s="146">
        <f t="shared" si="985"/>
        <v>1900</v>
      </c>
      <c r="F7009" s="137"/>
      <c r="G7009" s="287"/>
      <c r="H7009" s="137"/>
      <c r="I7009" s="134"/>
      <c r="J7009" s="204"/>
      <c r="K7009" s="133"/>
      <c r="L7009" s="134"/>
      <c r="M7009" s="133"/>
      <c r="N7009" s="134"/>
      <c r="O7009" s="134"/>
      <c r="P7009" s="166"/>
      <c r="Q7009" s="164"/>
      <c r="R7009" s="165"/>
      <c r="S7009" s="138"/>
      <c r="T7009" s="138"/>
      <c r="U7009" s="138"/>
      <c r="V7009" s="138"/>
      <c r="W7009" s="166"/>
      <c r="X7009" s="135"/>
      <c r="Y7009" s="418">
        <f t="shared" si="986"/>
        <v>0</v>
      </c>
      <c r="Z7009" s="291">
        <f t="shared" si="987"/>
        <v>0</v>
      </c>
      <c r="AA7009" s="163"/>
      <c r="AB7009" s="177" t="str">
        <f t="shared" si="988"/>
        <v/>
      </c>
      <c r="AC7009" s="283" t="str">
        <f t="shared" si="989"/>
        <v/>
      </c>
      <c r="AD7009" s="283" t="str">
        <f t="shared" si="990"/>
        <v/>
      </c>
      <c r="AE7009" s="163"/>
      <c r="AF7009" s="162"/>
    </row>
    <row r="7010" spans="1:32">
      <c r="A7010" s="134">
        <v>7001</v>
      </c>
      <c r="B7010" s="136"/>
      <c r="C7010" s="146">
        <f t="shared" si="983"/>
        <v>0</v>
      </c>
      <c r="D7010" s="146">
        <f t="shared" si="984"/>
        <v>1</v>
      </c>
      <c r="E7010" s="146">
        <f t="shared" si="985"/>
        <v>1900</v>
      </c>
      <c r="F7010" s="137"/>
      <c r="G7010" s="287"/>
      <c r="H7010" s="137"/>
      <c r="I7010" s="134"/>
      <c r="J7010" s="204"/>
      <c r="K7010" s="133"/>
      <c r="L7010" s="134"/>
      <c r="M7010" s="133"/>
      <c r="N7010" s="134"/>
      <c r="O7010" s="134"/>
      <c r="P7010" s="166"/>
      <c r="Q7010" s="164"/>
      <c r="R7010" s="165"/>
      <c r="S7010" s="138"/>
      <c r="T7010" s="138"/>
      <c r="U7010" s="138"/>
      <c r="V7010" s="138"/>
      <c r="W7010" s="166"/>
      <c r="X7010" s="135"/>
      <c r="Y7010" s="418">
        <f t="shared" si="986"/>
        <v>0</v>
      </c>
      <c r="Z7010" s="291">
        <f t="shared" si="987"/>
        <v>0</v>
      </c>
      <c r="AA7010" s="163"/>
      <c r="AB7010" s="177" t="str">
        <f t="shared" si="988"/>
        <v/>
      </c>
      <c r="AC7010" s="283" t="str">
        <f t="shared" si="989"/>
        <v/>
      </c>
      <c r="AD7010" s="283" t="str">
        <f t="shared" si="990"/>
        <v/>
      </c>
      <c r="AE7010" s="163"/>
      <c r="AF7010" s="162"/>
    </row>
    <row r="7011" spans="1:32">
      <c r="A7011" s="134">
        <v>7002</v>
      </c>
      <c r="B7011" s="136"/>
      <c r="C7011" s="146">
        <f t="shared" si="983"/>
        <v>0</v>
      </c>
      <c r="D7011" s="146">
        <f t="shared" si="984"/>
        <v>1</v>
      </c>
      <c r="E7011" s="146">
        <f t="shared" si="985"/>
        <v>1900</v>
      </c>
      <c r="F7011" s="137"/>
      <c r="G7011" s="287"/>
      <c r="H7011" s="137"/>
      <c r="I7011" s="134"/>
      <c r="J7011" s="204"/>
      <c r="K7011" s="133"/>
      <c r="L7011" s="134"/>
      <c r="M7011" s="133"/>
      <c r="N7011" s="134"/>
      <c r="O7011" s="134"/>
      <c r="P7011" s="166"/>
      <c r="Q7011" s="164"/>
      <c r="R7011" s="165"/>
      <c r="S7011" s="138"/>
      <c r="T7011" s="138"/>
      <c r="U7011" s="138"/>
      <c r="V7011" s="138"/>
      <c r="W7011" s="166"/>
      <c r="X7011" s="135"/>
      <c r="Y7011" s="418">
        <f t="shared" si="986"/>
        <v>0</v>
      </c>
      <c r="Z7011" s="291">
        <f t="shared" si="987"/>
        <v>0</v>
      </c>
      <c r="AA7011" s="163"/>
      <c r="AB7011" s="177" t="str">
        <f t="shared" si="988"/>
        <v/>
      </c>
      <c r="AC7011" s="283" t="str">
        <f t="shared" si="989"/>
        <v/>
      </c>
      <c r="AD7011" s="283" t="str">
        <f t="shared" si="990"/>
        <v/>
      </c>
      <c r="AE7011" s="163"/>
      <c r="AF7011" s="162"/>
    </row>
    <row r="7012" spans="1:32">
      <c r="A7012" s="134">
        <v>7003</v>
      </c>
      <c r="B7012" s="136"/>
      <c r="C7012" s="146">
        <f t="shared" si="983"/>
        <v>0</v>
      </c>
      <c r="D7012" s="146">
        <f t="shared" si="984"/>
        <v>1</v>
      </c>
      <c r="E7012" s="146">
        <f t="shared" si="985"/>
        <v>1900</v>
      </c>
      <c r="F7012" s="137"/>
      <c r="G7012" s="287"/>
      <c r="H7012" s="137"/>
      <c r="I7012" s="134"/>
      <c r="J7012" s="204"/>
      <c r="K7012" s="133"/>
      <c r="L7012" s="134"/>
      <c r="M7012" s="133"/>
      <c r="N7012" s="134"/>
      <c r="O7012" s="134"/>
      <c r="P7012" s="166"/>
      <c r="Q7012" s="164"/>
      <c r="R7012" s="165"/>
      <c r="S7012" s="138"/>
      <c r="T7012" s="138"/>
      <c r="U7012" s="138"/>
      <c r="V7012" s="138"/>
      <c r="W7012" s="166"/>
      <c r="X7012" s="135"/>
      <c r="Y7012" s="418">
        <f t="shared" si="986"/>
        <v>0</v>
      </c>
      <c r="Z7012" s="291">
        <f t="shared" si="987"/>
        <v>0</v>
      </c>
      <c r="AA7012" s="163"/>
      <c r="AB7012" s="177" t="str">
        <f t="shared" si="988"/>
        <v/>
      </c>
      <c r="AC7012" s="283" t="str">
        <f t="shared" si="989"/>
        <v/>
      </c>
      <c r="AD7012" s="283" t="str">
        <f t="shared" si="990"/>
        <v/>
      </c>
      <c r="AE7012" s="163"/>
      <c r="AF7012" s="162"/>
    </row>
    <row r="7013" spans="1:32">
      <c r="A7013" s="134">
        <v>7004</v>
      </c>
      <c r="B7013" s="136"/>
      <c r="C7013" s="146">
        <f t="shared" si="983"/>
        <v>0</v>
      </c>
      <c r="D7013" s="146">
        <f t="shared" si="984"/>
        <v>1</v>
      </c>
      <c r="E7013" s="146">
        <f t="shared" si="985"/>
        <v>1900</v>
      </c>
      <c r="F7013" s="137"/>
      <c r="G7013" s="287"/>
      <c r="H7013" s="137"/>
      <c r="I7013" s="134"/>
      <c r="J7013" s="204"/>
      <c r="K7013" s="133"/>
      <c r="L7013" s="134"/>
      <c r="M7013" s="133"/>
      <c r="N7013" s="134"/>
      <c r="O7013" s="134"/>
      <c r="P7013" s="166"/>
      <c r="Q7013" s="164"/>
      <c r="R7013" s="165"/>
      <c r="S7013" s="138"/>
      <c r="T7013" s="138"/>
      <c r="U7013" s="138"/>
      <c r="V7013" s="138"/>
      <c r="W7013" s="166"/>
      <c r="X7013" s="135"/>
      <c r="Y7013" s="418">
        <f t="shared" si="986"/>
        <v>0</v>
      </c>
      <c r="Z7013" s="291">
        <f t="shared" si="987"/>
        <v>0</v>
      </c>
      <c r="AA7013" s="163"/>
      <c r="AB7013" s="177" t="str">
        <f t="shared" si="988"/>
        <v/>
      </c>
      <c r="AC7013" s="283" t="str">
        <f t="shared" si="989"/>
        <v/>
      </c>
      <c r="AD7013" s="283" t="str">
        <f t="shared" si="990"/>
        <v/>
      </c>
      <c r="AE7013" s="163"/>
      <c r="AF7013" s="162"/>
    </row>
    <row r="7014" spans="1:32">
      <c r="A7014" s="134">
        <v>7005</v>
      </c>
      <c r="B7014" s="136"/>
      <c r="C7014" s="146">
        <f t="shared" si="983"/>
        <v>0</v>
      </c>
      <c r="D7014" s="146">
        <f t="shared" si="984"/>
        <v>1</v>
      </c>
      <c r="E7014" s="146">
        <f t="shared" si="985"/>
        <v>1900</v>
      </c>
      <c r="F7014" s="137"/>
      <c r="G7014" s="287"/>
      <c r="H7014" s="137"/>
      <c r="I7014" s="134"/>
      <c r="J7014" s="204"/>
      <c r="K7014" s="133"/>
      <c r="L7014" s="134"/>
      <c r="M7014" s="133"/>
      <c r="N7014" s="134"/>
      <c r="O7014" s="134"/>
      <c r="P7014" s="166"/>
      <c r="Q7014" s="164"/>
      <c r="R7014" s="165"/>
      <c r="S7014" s="138"/>
      <c r="T7014" s="138"/>
      <c r="U7014" s="138"/>
      <c r="V7014" s="138"/>
      <c r="W7014" s="166"/>
      <c r="X7014" s="135"/>
      <c r="Y7014" s="418">
        <f t="shared" si="986"/>
        <v>0</v>
      </c>
      <c r="Z7014" s="291">
        <f t="shared" si="987"/>
        <v>0</v>
      </c>
      <c r="AA7014" s="163"/>
      <c r="AB7014" s="177" t="str">
        <f t="shared" si="988"/>
        <v/>
      </c>
      <c r="AC7014" s="283" t="str">
        <f t="shared" si="989"/>
        <v/>
      </c>
      <c r="AD7014" s="283" t="str">
        <f t="shared" si="990"/>
        <v/>
      </c>
      <c r="AE7014" s="163"/>
      <c r="AF7014" s="162"/>
    </row>
    <row r="7015" spans="1:32">
      <c r="A7015" s="134">
        <v>7006</v>
      </c>
      <c r="B7015" s="136"/>
      <c r="C7015" s="146">
        <f t="shared" si="983"/>
        <v>0</v>
      </c>
      <c r="D7015" s="146">
        <f t="shared" si="984"/>
        <v>1</v>
      </c>
      <c r="E7015" s="146">
        <f t="shared" si="985"/>
        <v>1900</v>
      </c>
      <c r="F7015" s="137"/>
      <c r="G7015" s="287"/>
      <c r="H7015" s="137"/>
      <c r="I7015" s="134"/>
      <c r="J7015" s="204"/>
      <c r="K7015" s="133"/>
      <c r="L7015" s="134"/>
      <c r="M7015" s="133"/>
      <c r="N7015" s="134"/>
      <c r="O7015" s="134"/>
      <c r="P7015" s="166"/>
      <c r="Q7015" s="164"/>
      <c r="R7015" s="165"/>
      <c r="S7015" s="138"/>
      <c r="T7015" s="138"/>
      <c r="U7015" s="138"/>
      <c r="V7015" s="138"/>
      <c r="W7015" s="166"/>
      <c r="X7015" s="135"/>
      <c r="Y7015" s="418">
        <f t="shared" si="986"/>
        <v>0</v>
      </c>
      <c r="Z7015" s="291">
        <f t="shared" si="987"/>
        <v>0</v>
      </c>
      <c r="AA7015" s="163"/>
      <c r="AB7015" s="177" t="str">
        <f t="shared" si="988"/>
        <v/>
      </c>
      <c r="AC7015" s="283" t="str">
        <f t="shared" si="989"/>
        <v/>
      </c>
      <c r="AD7015" s="283" t="str">
        <f t="shared" si="990"/>
        <v/>
      </c>
      <c r="AE7015" s="163"/>
      <c r="AF7015" s="162"/>
    </row>
    <row r="7016" spans="1:32">
      <c r="A7016" s="134">
        <v>7007</v>
      </c>
      <c r="B7016" s="136"/>
      <c r="C7016" s="146">
        <f t="shared" si="983"/>
        <v>0</v>
      </c>
      <c r="D7016" s="146">
        <f t="shared" si="984"/>
        <v>1</v>
      </c>
      <c r="E7016" s="146">
        <f t="shared" si="985"/>
        <v>1900</v>
      </c>
      <c r="F7016" s="137"/>
      <c r="G7016" s="287"/>
      <c r="H7016" s="137"/>
      <c r="I7016" s="134"/>
      <c r="J7016" s="204"/>
      <c r="K7016" s="133"/>
      <c r="L7016" s="134"/>
      <c r="M7016" s="133"/>
      <c r="N7016" s="134"/>
      <c r="O7016" s="134"/>
      <c r="P7016" s="166"/>
      <c r="Q7016" s="164"/>
      <c r="R7016" s="165"/>
      <c r="S7016" s="138"/>
      <c r="T7016" s="138"/>
      <c r="U7016" s="138"/>
      <c r="V7016" s="138"/>
      <c r="W7016" s="166"/>
      <c r="X7016" s="135"/>
      <c r="Y7016" s="418">
        <f t="shared" si="986"/>
        <v>0</v>
      </c>
      <c r="Z7016" s="291">
        <f t="shared" si="987"/>
        <v>0</v>
      </c>
      <c r="AA7016" s="163"/>
      <c r="AB7016" s="177" t="str">
        <f t="shared" si="988"/>
        <v/>
      </c>
      <c r="AC7016" s="283" t="str">
        <f t="shared" si="989"/>
        <v/>
      </c>
      <c r="AD7016" s="283" t="str">
        <f t="shared" si="990"/>
        <v/>
      </c>
      <c r="AE7016" s="163"/>
      <c r="AF7016" s="162"/>
    </row>
    <row r="7017" spans="1:32">
      <c r="A7017" s="134">
        <v>7008</v>
      </c>
      <c r="B7017" s="136"/>
      <c r="C7017" s="146">
        <f t="shared" si="983"/>
        <v>0</v>
      </c>
      <c r="D7017" s="146">
        <f t="shared" si="984"/>
        <v>1</v>
      </c>
      <c r="E7017" s="146">
        <f t="shared" si="985"/>
        <v>1900</v>
      </c>
      <c r="F7017" s="137"/>
      <c r="G7017" s="287"/>
      <c r="H7017" s="137"/>
      <c r="I7017" s="134"/>
      <c r="J7017" s="204"/>
      <c r="K7017" s="133"/>
      <c r="L7017" s="134"/>
      <c r="M7017" s="133"/>
      <c r="N7017" s="134"/>
      <c r="O7017" s="134"/>
      <c r="P7017" s="166"/>
      <c r="Q7017" s="164"/>
      <c r="R7017" s="165"/>
      <c r="S7017" s="138"/>
      <c r="T7017" s="138"/>
      <c r="U7017" s="138"/>
      <c r="V7017" s="138"/>
      <c r="W7017" s="166"/>
      <c r="X7017" s="135"/>
      <c r="Y7017" s="418">
        <f t="shared" si="986"/>
        <v>0</v>
      </c>
      <c r="Z7017" s="291">
        <f t="shared" si="987"/>
        <v>0</v>
      </c>
      <c r="AA7017" s="163"/>
      <c r="AB7017" s="177" t="str">
        <f t="shared" si="988"/>
        <v/>
      </c>
      <c r="AC7017" s="283" t="str">
        <f t="shared" si="989"/>
        <v/>
      </c>
      <c r="AD7017" s="283" t="str">
        <f t="shared" si="990"/>
        <v/>
      </c>
      <c r="AE7017" s="163"/>
      <c r="AF7017" s="162"/>
    </row>
    <row r="7018" spans="1:32">
      <c r="A7018" s="134">
        <v>7009</v>
      </c>
      <c r="B7018" s="136"/>
      <c r="C7018" s="146">
        <f t="shared" si="983"/>
        <v>0</v>
      </c>
      <c r="D7018" s="146">
        <f t="shared" si="984"/>
        <v>1</v>
      </c>
      <c r="E7018" s="146">
        <f t="shared" si="985"/>
        <v>1900</v>
      </c>
      <c r="F7018" s="137"/>
      <c r="G7018" s="287"/>
      <c r="H7018" s="137"/>
      <c r="I7018" s="134"/>
      <c r="J7018" s="204"/>
      <c r="K7018" s="133"/>
      <c r="L7018" s="134"/>
      <c r="M7018" s="133"/>
      <c r="N7018" s="134"/>
      <c r="O7018" s="134"/>
      <c r="P7018" s="166"/>
      <c r="Q7018" s="164"/>
      <c r="R7018" s="165"/>
      <c r="S7018" s="138"/>
      <c r="T7018" s="138"/>
      <c r="U7018" s="138"/>
      <c r="V7018" s="138"/>
      <c r="W7018" s="166"/>
      <c r="X7018" s="135"/>
      <c r="Y7018" s="418">
        <f t="shared" si="986"/>
        <v>0</v>
      </c>
      <c r="Z7018" s="291">
        <f t="shared" si="987"/>
        <v>0</v>
      </c>
      <c r="AA7018" s="163"/>
      <c r="AB7018" s="177" t="str">
        <f t="shared" si="988"/>
        <v/>
      </c>
      <c r="AC7018" s="283" t="str">
        <f t="shared" si="989"/>
        <v/>
      </c>
      <c r="AD7018" s="283" t="str">
        <f t="shared" si="990"/>
        <v/>
      </c>
      <c r="AE7018" s="163"/>
      <c r="AF7018" s="162"/>
    </row>
    <row r="7019" spans="1:32">
      <c r="A7019" s="134">
        <v>7010</v>
      </c>
      <c r="B7019" s="136"/>
      <c r="C7019" s="146">
        <f t="shared" si="983"/>
        <v>0</v>
      </c>
      <c r="D7019" s="146">
        <f t="shared" si="984"/>
        <v>1</v>
      </c>
      <c r="E7019" s="146">
        <f t="shared" si="985"/>
        <v>1900</v>
      </c>
      <c r="F7019" s="137"/>
      <c r="G7019" s="287"/>
      <c r="H7019" s="137"/>
      <c r="I7019" s="134"/>
      <c r="J7019" s="204"/>
      <c r="K7019" s="133"/>
      <c r="L7019" s="134"/>
      <c r="M7019" s="133"/>
      <c r="N7019" s="134"/>
      <c r="O7019" s="134"/>
      <c r="P7019" s="166"/>
      <c r="Q7019" s="164"/>
      <c r="R7019" s="165"/>
      <c r="S7019" s="138"/>
      <c r="T7019" s="138"/>
      <c r="U7019" s="138"/>
      <c r="V7019" s="138"/>
      <c r="W7019" s="166"/>
      <c r="X7019" s="135"/>
      <c r="Y7019" s="418">
        <f t="shared" si="986"/>
        <v>0</v>
      </c>
      <c r="Z7019" s="291">
        <f t="shared" si="987"/>
        <v>0</v>
      </c>
      <c r="AA7019" s="163"/>
      <c r="AB7019" s="177" t="str">
        <f t="shared" si="988"/>
        <v/>
      </c>
      <c r="AC7019" s="283" t="str">
        <f t="shared" si="989"/>
        <v/>
      </c>
      <c r="AD7019" s="283" t="str">
        <f t="shared" si="990"/>
        <v/>
      </c>
      <c r="AE7019" s="163"/>
      <c r="AF7019" s="162"/>
    </row>
    <row r="7020" spans="1:32">
      <c r="A7020" s="134">
        <v>7011</v>
      </c>
      <c r="B7020" s="136"/>
      <c r="C7020" s="146">
        <f t="shared" si="983"/>
        <v>0</v>
      </c>
      <c r="D7020" s="146">
        <f t="shared" si="984"/>
        <v>1</v>
      </c>
      <c r="E7020" s="146">
        <f t="shared" si="985"/>
        <v>1900</v>
      </c>
      <c r="F7020" s="137"/>
      <c r="G7020" s="287"/>
      <c r="H7020" s="137"/>
      <c r="I7020" s="134"/>
      <c r="J7020" s="204"/>
      <c r="K7020" s="133"/>
      <c r="L7020" s="134"/>
      <c r="M7020" s="133"/>
      <c r="N7020" s="134"/>
      <c r="O7020" s="134"/>
      <c r="P7020" s="166"/>
      <c r="Q7020" s="164"/>
      <c r="R7020" s="165"/>
      <c r="S7020" s="138"/>
      <c r="T7020" s="138"/>
      <c r="U7020" s="138"/>
      <c r="V7020" s="138"/>
      <c r="W7020" s="166"/>
      <c r="X7020" s="135"/>
      <c r="Y7020" s="418">
        <f t="shared" si="986"/>
        <v>0</v>
      </c>
      <c r="Z7020" s="291">
        <f t="shared" si="987"/>
        <v>0</v>
      </c>
      <c r="AA7020" s="163"/>
      <c r="AB7020" s="177" t="str">
        <f t="shared" si="988"/>
        <v/>
      </c>
      <c r="AC7020" s="283" t="str">
        <f t="shared" si="989"/>
        <v/>
      </c>
      <c r="AD7020" s="283" t="str">
        <f t="shared" si="990"/>
        <v/>
      </c>
      <c r="AE7020" s="163"/>
      <c r="AF7020" s="162"/>
    </row>
    <row r="7021" spans="1:32">
      <c r="A7021" s="134">
        <v>7012</v>
      </c>
      <c r="B7021" s="136"/>
      <c r="C7021" s="146">
        <f t="shared" si="983"/>
        <v>0</v>
      </c>
      <c r="D7021" s="146">
        <f t="shared" si="984"/>
        <v>1</v>
      </c>
      <c r="E7021" s="146">
        <f t="shared" si="985"/>
        <v>1900</v>
      </c>
      <c r="F7021" s="137"/>
      <c r="G7021" s="287"/>
      <c r="H7021" s="137"/>
      <c r="I7021" s="134"/>
      <c r="J7021" s="204"/>
      <c r="K7021" s="133"/>
      <c r="L7021" s="134"/>
      <c r="M7021" s="133"/>
      <c r="N7021" s="134"/>
      <c r="O7021" s="134"/>
      <c r="P7021" s="166"/>
      <c r="Q7021" s="164"/>
      <c r="R7021" s="165"/>
      <c r="S7021" s="138"/>
      <c r="T7021" s="138"/>
      <c r="U7021" s="138"/>
      <c r="V7021" s="138"/>
      <c r="W7021" s="166"/>
      <c r="X7021" s="135"/>
      <c r="Y7021" s="418">
        <f t="shared" si="986"/>
        <v>0</v>
      </c>
      <c r="Z7021" s="291">
        <f t="shared" si="987"/>
        <v>0</v>
      </c>
      <c r="AA7021" s="163"/>
      <c r="AB7021" s="177" t="str">
        <f t="shared" si="988"/>
        <v/>
      </c>
      <c r="AC7021" s="283" t="str">
        <f t="shared" si="989"/>
        <v/>
      </c>
      <c r="AD7021" s="283" t="str">
        <f t="shared" si="990"/>
        <v/>
      </c>
      <c r="AE7021" s="163"/>
      <c r="AF7021" s="162"/>
    </row>
    <row r="7022" spans="1:32">
      <c r="A7022" s="134">
        <v>7013</v>
      </c>
      <c r="B7022" s="136"/>
      <c r="C7022" s="146">
        <f t="shared" si="983"/>
        <v>0</v>
      </c>
      <c r="D7022" s="146">
        <f t="shared" si="984"/>
        <v>1</v>
      </c>
      <c r="E7022" s="146">
        <f t="shared" si="985"/>
        <v>1900</v>
      </c>
      <c r="F7022" s="137"/>
      <c r="G7022" s="287"/>
      <c r="H7022" s="137"/>
      <c r="I7022" s="134"/>
      <c r="J7022" s="204"/>
      <c r="K7022" s="133"/>
      <c r="L7022" s="134"/>
      <c r="M7022" s="133"/>
      <c r="N7022" s="134"/>
      <c r="O7022" s="134"/>
      <c r="P7022" s="166"/>
      <c r="Q7022" s="164"/>
      <c r="R7022" s="165"/>
      <c r="S7022" s="138"/>
      <c r="T7022" s="138"/>
      <c r="U7022" s="138"/>
      <c r="V7022" s="138"/>
      <c r="W7022" s="166"/>
      <c r="X7022" s="135"/>
      <c r="Y7022" s="418">
        <f t="shared" si="986"/>
        <v>0</v>
      </c>
      <c r="Z7022" s="291">
        <f t="shared" si="987"/>
        <v>0</v>
      </c>
      <c r="AA7022" s="163"/>
      <c r="AB7022" s="177" t="str">
        <f t="shared" si="988"/>
        <v/>
      </c>
      <c r="AC7022" s="283" t="str">
        <f t="shared" si="989"/>
        <v/>
      </c>
      <c r="AD7022" s="283" t="str">
        <f t="shared" si="990"/>
        <v/>
      </c>
      <c r="AE7022" s="163"/>
      <c r="AF7022" s="162"/>
    </row>
    <row r="7023" spans="1:32">
      <c r="A7023" s="134">
        <v>7014</v>
      </c>
      <c r="B7023" s="136"/>
      <c r="C7023" s="146">
        <f t="shared" si="983"/>
        <v>0</v>
      </c>
      <c r="D7023" s="146">
        <f t="shared" si="984"/>
        <v>1</v>
      </c>
      <c r="E7023" s="146">
        <f t="shared" si="985"/>
        <v>1900</v>
      </c>
      <c r="F7023" s="137"/>
      <c r="G7023" s="287"/>
      <c r="H7023" s="137"/>
      <c r="I7023" s="134"/>
      <c r="J7023" s="204"/>
      <c r="K7023" s="133"/>
      <c r="L7023" s="134"/>
      <c r="M7023" s="133"/>
      <c r="N7023" s="134"/>
      <c r="O7023" s="134"/>
      <c r="P7023" s="166"/>
      <c r="Q7023" s="164"/>
      <c r="R7023" s="165"/>
      <c r="S7023" s="138"/>
      <c r="T7023" s="138"/>
      <c r="U7023" s="138"/>
      <c r="V7023" s="138"/>
      <c r="W7023" s="166"/>
      <c r="X7023" s="135"/>
      <c r="Y7023" s="418">
        <f t="shared" si="986"/>
        <v>0</v>
      </c>
      <c r="Z7023" s="291">
        <f t="shared" si="987"/>
        <v>0</v>
      </c>
      <c r="AA7023" s="163"/>
      <c r="AB7023" s="177" t="str">
        <f t="shared" si="988"/>
        <v/>
      </c>
      <c r="AC7023" s="283" t="str">
        <f t="shared" si="989"/>
        <v/>
      </c>
      <c r="AD7023" s="283" t="str">
        <f t="shared" si="990"/>
        <v/>
      </c>
      <c r="AE7023" s="163"/>
      <c r="AF7023" s="162"/>
    </row>
    <row r="7024" spans="1:32">
      <c r="A7024" s="134">
        <v>7015</v>
      </c>
      <c r="B7024" s="136"/>
      <c r="C7024" s="146">
        <f t="shared" si="983"/>
        <v>0</v>
      </c>
      <c r="D7024" s="146">
        <f t="shared" si="984"/>
        <v>1</v>
      </c>
      <c r="E7024" s="146">
        <f t="shared" si="985"/>
        <v>1900</v>
      </c>
      <c r="F7024" s="137"/>
      <c r="G7024" s="287"/>
      <c r="H7024" s="137"/>
      <c r="I7024" s="134"/>
      <c r="J7024" s="204"/>
      <c r="K7024" s="133"/>
      <c r="L7024" s="134"/>
      <c r="M7024" s="133"/>
      <c r="N7024" s="134"/>
      <c r="O7024" s="134"/>
      <c r="P7024" s="166"/>
      <c r="Q7024" s="164"/>
      <c r="R7024" s="165"/>
      <c r="S7024" s="138"/>
      <c r="T7024" s="138"/>
      <c r="U7024" s="138"/>
      <c r="V7024" s="138"/>
      <c r="W7024" s="166"/>
      <c r="X7024" s="135"/>
      <c r="Y7024" s="418">
        <f t="shared" si="986"/>
        <v>0</v>
      </c>
      <c r="Z7024" s="291">
        <f t="shared" si="987"/>
        <v>0</v>
      </c>
      <c r="AA7024" s="163"/>
      <c r="AB7024" s="177" t="str">
        <f t="shared" si="988"/>
        <v/>
      </c>
      <c r="AC7024" s="283" t="str">
        <f t="shared" si="989"/>
        <v/>
      </c>
      <c r="AD7024" s="283" t="str">
        <f t="shared" si="990"/>
        <v/>
      </c>
      <c r="AE7024" s="163"/>
      <c r="AF7024" s="162"/>
    </row>
    <row r="7025" spans="1:32">
      <c r="A7025" s="134">
        <v>7016</v>
      </c>
      <c r="B7025" s="136"/>
      <c r="C7025" s="146">
        <f t="shared" si="983"/>
        <v>0</v>
      </c>
      <c r="D7025" s="146">
        <f t="shared" si="984"/>
        <v>1</v>
      </c>
      <c r="E7025" s="146">
        <f t="shared" si="985"/>
        <v>1900</v>
      </c>
      <c r="F7025" s="137"/>
      <c r="G7025" s="287"/>
      <c r="H7025" s="137"/>
      <c r="I7025" s="134"/>
      <c r="J7025" s="204"/>
      <c r="K7025" s="133"/>
      <c r="L7025" s="134"/>
      <c r="M7025" s="133"/>
      <c r="N7025" s="134"/>
      <c r="O7025" s="134"/>
      <c r="P7025" s="166"/>
      <c r="Q7025" s="164"/>
      <c r="R7025" s="165"/>
      <c r="S7025" s="138"/>
      <c r="T7025" s="138"/>
      <c r="U7025" s="138"/>
      <c r="V7025" s="138"/>
      <c r="W7025" s="166"/>
      <c r="X7025" s="135"/>
      <c r="Y7025" s="418">
        <f t="shared" si="986"/>
        <v>0</v>
      </c>
      <c r="Z7025" s="291">
        <f t="shared" si="987"/>
        <v>0</v>
      </c>
      <c r="AA7025" s="163"/>
      <c r="AB7025" s="177" t="str">
        <f t="shared" si="988"/>
        <v/>
      </c>
      <c r="AC7025" s="283" t="str">
        <f t="shared" si="989"/>
        <v/>
      </c>
      <c r="AD7025" s="283" t="str">
        <f t="shared" si="990"/>
        <v/>
      </c>
      <c r="AE7025" s="163"/>
      <c r="AF7025" s="162"/>
    </row>
    <row r="7026" spans="1:32">
      <c r="A7026" s="134">
        <v>7017</v>
      </c>
      <c r="B7026" s="136"/>
      <c r="C7026" s="146">
        <f t="shared" si="983"/>
        <v>0</v>
      </c>
      <c r="D7026" s="146">
        <f t="shared" si="984"/>
        <v>1</v>
      </c>
      <c r="E7026" s="146">
        <f t="shared" si="985"/>
        <v>1900</v>
      </c>
      <c r="F7026" s="137"/>
      <c r="G7026" s="287"/>
      <c r="H7026" s="137"/>
      <c r="I7026" s="134"/>
      <c r="J7026" s="204"/>
      <c r="K7026" s="133"/>
      <c r="L7026" s="134"/>
      <c r="M7026" s="133"/>
      <c r="N7026" s="134"/>
      <c r="O7026" s="134"/>
      <c r="P7026" s="166"/>
      <c r="Q7026" s="164"/>
      <c r="R7026" s="165"/>
      <c r="S7026" s="138"/>
      <c r="T7026" s="138"/>
      <c r="U7026" s="138"/>
      <c r="V7026" s="138"/>
      <c r="W7026" s="166"/>
      <c r="X7026" s="135"/>
      <c r="Y7026" s="418">
        <f t="shared" si="986"/>
        <v>0</v>
      </c>
      <c r="Z7026" s="291">
        <f t="shared" si="987"/>
        <v>0</v>
      </c>
      <c r="AA7026" s="163"/>
      <c r="AB7026" s="177" t="str">
        <f t="shared" si="988"/>
        <v/>
      </c>
      <c r="AC7026" s="283" t="str">
        <f t="shared" si="989"/>
        <v/>
      </c>
      <c r="AD7026" s="283" t="str">
        <f t="shared" si="990"/>
        <v/>
      </c>
      <c r="AE7026" s="163"/>
      <c r="AF7026" s="162"/>
    </row>
    <row r="7027" spans="1:32">
      <c r="A7027" s="134">
        <v>7018</v>
      </c>
      <c r="B7027" s="136"/>
      <c r="C7027" s="146">
        <f t="shared" si="983"/>
        <v>0</v>
      </c>
      <c r="D7027" s="146">
        <f t="shared" si="984"/>
        <v>1</v>
      </c>
      <c r="E7027" s="146">
        <f t="shared" si="985"/>
        <v>1900</v>
      </c>
      <c r="F7027" s="137"/>
      <c r="G7027" s="287"/>
      <c r="H7027" s="137"/>
      <c r="I7027" s="134"/>
      <c r="J7027" s="204"/>
      <c r="K7027" s="133"/>
      <c r="L7027" s="134"/>
      <c r="M7027" s="133"/>
      <c r="N7027" s="134"/>
      <c r="O7027" s="134"/>
      <c r="P7027" s="166"/>
      <c r="Q7027" s="164"/>
      <c r="R7027" s="165"/>
      <c r="S7027" s="138"/>
      <c r="T7027" s="138"/>
      <c r="U7027" s="138"/>
      <c r="V7027" s="138"/>
      <c r="W7027" s="166"/>
      <c r="X7027" s="135"/>
      <c r="Y7027" s="418">
        <f t="shared" si="986"/>
        <v>0</v>
      </c>
      <c r="Z7027" s="291">
        <f t="shared" si="987"/>
        <v>0</v>
      </c>
      <c r="AA7027" s="163"/>
      <c r="AB7027" s="177" t="str">
        <f t="shared" si="988"/>
        <v/>
      </c>
      <c r="AC7027" s="283" t="str">
        <f t="shared" si="989"/>
        <v/>
      </c>
      <c r="AD7027" s="283" t="str">
        <f t="shared" si="990"/>
        <v/>
      </c>
      <c r="AE7027" s="163"/>
      <c r="AF7027" s="162"/>
    </row>
    <row r="7028" spans="1:32">
      <c r="A7028" s="134">
        <v>7019</v>
      </c>
      <c r="B7028" s="136"/>
      <c r="C7028" s="146">
        <f t="shared" si="983"/>
        <v>0</v>
      </c>
      <c r="D7028" s="146">
        <f t="shared" si="984"/>
        <v>1</v>
      </c>
      <c r="E7028" s="146">
        <f t="shared" si="985"/>
        <v>1900</v>
      </c>
      <c r="F7028" s="137"/>
      <c r="G7028" s="287"/>
      <c r="H7028" s="137"/>
      <c r="I7028" s="134"/>
      <c r="J7028" s="204"/>
      <c r="K7028" s="133"/>
      <c r="L7028" s="134"/>
      <c r="M7028" s="133"/>
      <c r="N7028" s="134"/>
      <c r="O7028" s="134"/>
      <c r="P7028" s="166"/>
      <c r="Q7028" s="164"/>
      <c r="R7028" s="165"/>
      <c r="S7028" s="138"/>
      <c r="T7028" s="138"/>
      <c r="U7028" s="138"/>
      <c r="V7028" s="138"/>
      <c r="W7028" s="166"/>
      <c r="X7028" s="135"/>
      <c r="Y7028" s="418">
        <f t="shared" si="986"/>
        <v>0</v>
      </c>
      <c r="Z7028" s="291">
        <f t="shared" si="987"/>
        <v>0</v>
      </c>
      <c r="AA7028" s="163"/>
      <c r="AB7028" s="177" t="str">
        <f t="shared" si="988"/>
        <v/>
      </c>
      <c r="AC7028" s="283" t="str">
        <f t="shared" si="989"/>
        <v/>
      </c>
      <c r="AD7028" s="283" t="str">
        <f t="shared" si="990"/>
        <v/>
      </c>
      <c r="AE7028" s="163"/>
      <c r="AF7028" s="162"/>
    </row>
    <row r="7029" spans="1:32">
      <c r="A7029" s="134">
        <v>7020</v>
      </c>
      <c r="B7029" s="136"/>
      <c r="C7029" s="146">
        <f t="shared" si="983"/>
        <v>0</v>
      </c>
      <c r="D7029" s="146">
        <f t="shared" si="984"/>
        <v>1</v>
      </c>
      <c r="E7029" s="146">
        <f t="shared" si="985"/>
        <v>1900</v>
      </c>
      <c r="F7029" s="137"/>
      <c r="G7029" s="287"/>
      <c r="H7029" s="137"/>
      <c r="I7029" s="134"/>
      <c r="J7029" s="204"/>
      <c r="K7029" s="133"/>
      <c r="L7029" s="134"/>
      <c r="M7029" s="133"/>
      <c r="N7029" s="134"/>
      <c r="O7029" s="134"/>
      <c r="P7029" s="166"/>
      <c r="Q7029" s="164"/>
      <c r="R7029" s="165"/>
      <c r="S7029" s="138"/>
      <c r="T7029" s="138"/>
      <c r="U7029" s="138"/>
      <c r="V7029" s="138"/>
      <c r="W7029" s="166"/>
      <c r="X7029" s="135"/>
      <c r="Y7029" s="418">
        <f t="shared" si="986"/>
        <v>0</v>
      </c>
      <c r="Z7029" s="291">
        <f t="shared" si="987"/>
        <v>0</v>
      </c>
      <c r="AA7029" s="163"/>
      <c r="AB7029" s="177" t="str">
        <f t="shared" si="988"/>
        <v/>
      </c>
      <c r="AC7029" s="283" t="str">
        <f t="shared" si="989"/>
        <v/>
      </c>
      <c r="AD7029" s="283" t="str">
        <f t="shared" si="990"/>
        <v/>
      </c>
      <c r="AE7029" s="163"/>
      <c r="AF7029" s="162"/>
    </row>
    <row r="7030" spans="1:32">
      <c r="A7030" s="134">
        <v>7021</v>
      </c>
      <c r="B7030" s="136"/>
      <c r="C7030" s="146">
        <f t="shared" si="983"/>
        <v>0</v>
      </c>
      <c r="D7030" s="146">
        <f t="shared" si="984"/>
        <v>1</v>
      </c>
      <c r="E7030" s="146">
        <f t="shared" si="985"/>
        <v>1900</v>
      </c>
      <c r="F7030" s="137"/>
      <c r="G7030" s="287"/>
      <c r="H7030" s="137"/>
      <c r="I7030" s="134"/>
      <c r="J7030" s="204"/>
      <c r="K7030" s="133"/>
      <c r="L7030" s="134"/>
      <c r="M7030" s="133"/>
      <c r="N7030" s="134"/>
      <c r="O7030" s="134"/>
      <c r="P7030" s="166"/>
      <c r="Q7030" s="164"/>
      <c r="R7030" s="165"/>
      <c r="S7030" s="138"/>
      <c r="T7030" s="138"/>
      <c r="U7030" s="138"/>
      <c r="V7030" s="138"/>
      <c r="W7030" s="166"/>
      <c r="X7030" s="135"/>
      <c r="Y7030" s="418">
        <f t="shared" si="986"/>
        <v>0</v>
      </c>
      <c r="Z7030" s="291">
        <f t="shared" si="987"/>
        <v>0</v>
      </c>
      <c r="AA7030" s="163"/>
      <c r="AB7030" s="177" t="str">
        <f t="shared" si="988"/>
        <v/>
      </c>
      <c r="AC7030" s="283" t="str">
        <f t="shared" si="989"/>
        <v/>
      </c>
      <c r="AD7030" s="283" t="str">
        <f t="shared" si="990"/>
        <v/>
      </c>
      <c r="AE7030" s="163"/>
      <c r="AF7030" s="162"/>
    </row>
    <row r="7031" spans="1:32">
      <c r="A7031" s="134">
        <v>7022</v>
      </c>
      <c r="B7031" s="136"/>
      <c r="C7031" s="146">
        <f t="shared" si="983"/>
        <v>0</v>
      </c>
      <c r="D7031" s="146">
        <f t="shared" si="984"/>
        <v>1</v>
      </c>
      <c r="E7031" s="146">
        <f t="shared" si="985"/>
        <v>1900</v>
      </c>
      <c r="F7031" s="137"/>
      <c r="G7031" s="287"/>
      <c r="H7031" s="137"/>
      <c r="I7031" s="134"/>
      <c r="J7031" s="204"/>
      <c r="K7031" s="133"/>
      <c r="L7031" s="134"/>
      <c r="M7031" s="133"/>
      <c r="N7031" s="134"/>
      <c r="O7031" s="134"/>
      <c r="P7031" s="166"/>
      <c r="Q7031" s="164"/>
      <c r="R7031" s="165"/>
      <c r="S7031" s="138"/>
      <c r="T7031" s="138"/>
      <c r="U7031" s="138"/>
      <c r="V7031" s="138"/>
      <c r="W7031" s="166"/>
      <c r="X7031" s="135"/>
      <c r="Y7031" s="418">
        <f t="shared" si="986"/>
        <v>0</v>
      </c>
      <c r="Z7031" s="291">
        <f t="shared" si="987"/>
        <v>0</v>
      </c>
      <c r="AA7031" s="163"/>
      <c r="AB7031" s="177" t="str">
        <f t="shared" si="988"/>
        <v/>
      </c>
      <c r="AC7031" s="283" t="str">
        <f t="shared" si="989"/>
        <v/>
      </c>
      <c r="AD7031" s="283" t="str">
        <f t="shared" si="990"/>
        <v/>
      </c>
      <c r="AE7031" s="163"/>
      <c r="AF7031" s="162"/>
    </row>
    <row r="7032" spans="1:32">
      <c r="A7032" s="134">
        <v>7023</v>
      </c>
      <c r="B7032" s="136"/>
      <c r="C7032" s="146">
        <f t="shared" si="983"/>
        <v>0</v>
      </c>
      <c r="D7032" s="146">
        <f t="shared" si="984"/>
        <v>1</v>
      </c>
      <c r="E7032" s="146">
        <f t="shared" si="985"/>
        <v>1900</v>
      </c>
      <c r="F7032" s="137"/>
      <c r="G7032" s="287"/>
      <c r="H7032" s="137"/>
      <c r="I7032" s="134"/>
      <c r="J7032" s="204"/>
      <c r="K7032" s="133"/>
      <c r="L7032" s="134"/>
      <c r="M7032" s="133"/>
      <c r="N7032" s="134"/>
      <c r="O7032" s="134"/>
      <c r="P7032" s="166"/>
      <c r="Q7032" s="164"/>
      <c r="R7032" s="165"/>
      <c r="S7032" s="138"/>
      <c r="T7032" s="138"/>
      <c r="U7032" s="138"/>
      <c r="V7032" s="138"/>
      <c r="W7032" s="166"/>
      <c r="X7032" s="135"/>
      <c r="Y7032" s="418">
        <f t="shared" si="986"/>
        <v>0</v>
      </c>
      <c r="Z7032" s="291">
        <f t="shared" si="987"/>
        <v>0</v>
      </c>
      <c r="AA7032" s="163"/>
      <c r="AB7032" s="177" t="str">
        <f t="shared" si="988"/>
        <v/>
      </c>
      <c r="AC7032" s="283" t="str">
        <f t="shared" si="989"/>
        <v/>
      </c>
      <c r="AD7032" s="283" t="str">
        <f t="shared" si="990"/>
        <v/>
      </c>
      <c r="AE7032" s="163"/>
      <c r="AF7032" s="162"/>
    </row>
    <row r="7033" spans="1:32">
      <c r="A7033" s="134">
        <v>7024</v>
      </c>
      <c r="B7033" s="136"/>
      <c r="C7033" s="146">
        <f t="shared" si="983"/>
        <v>0</v>
      </c>
      <c r="D7033" s="146">
        <f t="shared" si="984"/>
        <v>1</v>
      </c>
      <c r="E7033" s="146">
        <f t="shared" si="985"/>
        <v>1900</v>
      </c>
      <c r="F7033" s="137"/>
      <c r="G7033" s="287"/>
      <c r="H7033" s="137"/>
      <c r="I7033" s="134"/>
      <c r="J7033" s="204"/>
      <c r="K7033" s="133"/>
      <c r="L7033" s="134"/>
      <c r="M7033" s="133"/>
      <c r="N7033" s="134"/>
      <c r="O7033" s="134"/>
      <c r="P7033" s="166"/>
      <c r="Q7033" s="164"/>
      <c r="R7033" s="165"/>
      <c r="S7033" s="138"/>
      <c r="T7033" s="138"/>
      <c r="U7033" s="138"/>
      <c r="V7033" s="138"/>
      <c r="W7033" s="166"/>
      <c r="X7033" s="135"/>
      <c r="Y7033" s="418">
        <f t="shared" si="986"/>
        <v>0</v>
      </c>
      <c r="Z7033" s="291">
        <f t="shared" si="987"/>
        <v>0</v>
      </c>
      <c r="AA7033" s="163"/>
      <c r="AB7033" s="177" t="str">
        <f t="shared" si="988"/>
        <v/>
      </c>
      <c r="AC7033" s="283" t="str">
        <f t="shared" si="989"/>
        <v/>
      </c>
      <c r="AD7033" s="283" t="str">
        <f t="shared" si="990"/>
        <v/>
      </c>
      <c r="AE7033" s="163"/>
      <c r="AF7033" s="162"/>
    </row>
    <row r="7034" spans="1:32">
      <c r="A7034" s="134">
        <v>7025</v>
      </c>
      <c r="B7034" s="136"/>
      <c r="C7034" s="146">
        <f t="shared" si="983"/>
        <v>0</v>
      </c>
      <c r="D7034" s="146">
        <f t="shared" si="984"/>
        <v>1</v>
      </c>
      <c r="E7034" s="146">
        <f t="shared" si="985"/>
        <v>1900</v>
      </c>
      <c r="F7034" s="137"/>
      <c r="G7034" s="287"/>
      <c r="H7034" s="137"/>
      <c r="I7034" s="134"/>
      <c r="J7034" s="204"/>
      <c r="K7034" s="133"/>
      <c r="L7034" s="134"/>
      <c r="M7034" s="133"/>
      <c r="N7034" s="134"/>
      <c r="O7034" s="134"/>
      <c r="P7034" s="166"/>
      <c r="Q7034" s="164"/>
      <c r="R7034" s="165"/>
      <c r="S7034" s="138"/>
      <c r="T7034" s="138"/>
      <c r="U7034" s="138"/>
      <c r="V7034" s="138"/>
      <c r="W7034" s="166"/>
      <c r="X7034" s="135"/>
      <c r="Y7034" s="418">
        <f t="shared" si="986"/>
        <v>0</v>
      </c>
      <c r="Z7034" s="291">
        <f t="shared" si="987"/>
        <v>0</v>
      </c>
      <c r="AA7034" s="163"/>
      <c r="AB7034" s="177" t="str">
        <f t="shared" si="988"/>
        <v/>
      </c>
      <c r="AC7034" s="283" t="str">
        <f t="shared" si="989"/>
        <v/>
      </c>
      <c r="AD7034" s="283" t="str">
        <f t="shared" si="990"/>
        <v/>
      </c>
      <c r="AE7034" s="163"/>
      <c r="AF7034" s="162"/>
    </row>
    <row r="7035" spans="1:32">
      <c r="A7035" s="134">
        <v>7026</v>
      </c>
      <c r="B7035" s="136"/>
      <c r="C7035" s="146">
        <f t="shared" si="983"/>
        <v>0</v>
      </c>
      <c r="D7035" s="146">
        <f t="shared" si="984"/>
        <v>1</v>
      </c>
      <c r="E7035" s="146">
        <f t="shared" si="985"/>
        <v>1900</v>
      </c>
      <c r="F7035" s="137"/>
      <c r="G7035" s="287"/>
      <c r="H7035" s="137"/>
      <c r="I7035" s="134"/>
      <c r="J7035" s="204"/>
      <c r="K7035" s="133"/>
      <c r="L7035" s="134"/>
      <c r="M7035" s="133"/>
      <c r="N7035" s="134"/>
      <c r="O7035" s="134"/>
      <c r="P7035" s="166"/>
      <c r="Q7035" s="164"/>
      <c r="R7035" s="165"/>
      <c r="S7035" s="138"/>
      <c r="T7035" s="138"/>
      <c r="U7035" s="138"/>
      <c r="V7035" s="138"/>
      <c r="W7035" s="166"/>
      <c r="X7035" s="135"/>
      <c r="Y7035" s="418">
        <f t="shared" si="986"/>
        <v>0</v>
      </c>
      <c r="Z7035" s="291">
        <f t="shared" si="987"/>
        <v>0</v>
      </c>
      <c r="AA7035" s="163"/>
      <c r="AB7035" s="177" t="str">
        <f t="shared" si="988"/>
        <v/>
      </c>
      <c r="AC7035" s="283" t="str">
        <f t="shared" si="989"/>
        <v/>
      </c>
      <c r="AD7035" s="283" t="str">
        <f t="shared" si="990"/>
        <v/>
      </c>
      <c r="AE7035" s="163"/>
      <c r="AF7035" s="162"/>
    </row>
    <row r="7036" spans="1:32">
      <c r="A7036" s="134">
        <v>7027</v>
      </c>
      <c r="B7036" s="136"/>
      <c r="C7036" s="146">
        <f t="shared" si="983"/>
        <v>0</v>
      </c>
      <c r="D7036" s="146">
        <f t="shared" si="984"/>
        <v>1</v>
      </c>
      <c r="E7036" s="146">
        <f t="shared" si="985"/>
        <v>1900</v>
      </c>
      <c r="F7036" s="137"/>
      <c r="G7036" s="287"/>
      <c r="H7036" s="137"/>
      <c r="I7036" s="134"/>
      <c r="J7036" s="204"/>
      <c r="K7036" s="133"/>
      <c r="L7036" s="134"/>
      <c r="M7036" s="133"/>
      <c r="N7036" s="134"/>
      <c r="O7036" s="134"/>
      <c r="P7036" s="166"/>
      <c r="Q7036" s="164"/>
      <c r="R7036" s="165"/>
      <c r="S7036" s="138"/>
      <c r="T7036" s="138"/>
      <c r="U7036" s="138"/>
      <c r="V7036" s="138"/>
      <c r="W7036" s="166"/>
      <c r="X7036" s="135"/>
      <c r="Y7036" s="418">
        <f t="shared" si="986"/>
        <v>0</v>
      </c>
      <c r="Z7036" s="291">
        <f t="shared" si="987"/>
        <v>0</v>
      </c>
      <c r="AA7036" s="163"/>
      <c r="AB7036" s="177" t="str">
        <f t="shared" si="988"/>
        <v/>
      </c>
      <c r="AC7036" s="283" t="str">
        <f t="shared" si="989"/>
        <v/>
      </c>
      <c r="AD7036" s="283" t="str">
        <f t="shared" si="990"/>
        <v/>
      </c>
      <c r="AE7036" s="163"/>
      <c r="AF7036" s="162"/>
    </row>
    <row r="7037" spans="1:32">
      <c r="A7037" s="134">
        <v>7028</v>
      </c>
      <c r="B7037" s="136"/>
      <c r="C7037" s="146">
        <f t="shared" si="983"/>
        <v>0</v>
      </c>
      <c r="D7037" s="146">
        <f t="shared" si="984"/>
        <v>1</v>
      </c>
      <c r="E7037" s="146">
        <f t="shared" si="985"/>
        <v>1900</v>
      </c>
      <c r="F7037" s="137"/>
      <c r="G7037" s="287"/>
      <c r="H7037" s="137"/>
      <c r="I7037" s="134"/>
      <c r="J7037" s="204"/>
      <c r="K7037" s="133"/>
      <c r="L7037" s="134"/>
      <c r="M7037" s="133"/>
      <c r="N7037" s="134"/>
      <c r="O7037" s="134"/>
      <c r="P7037" s="166"/>
      <c r="Q7037" s="164"/>
      <c r="R7037" s="165"/>
      <c r="S7037" s="138"/>
      <c r="T7037" s="138"/>
      <c r="U7037" s="138"/>
      <c r="V7037" s="138"/>
      <c r="W7037" s="166"/>
      <c r="X7037" s="135"/>
      <c r="Y7037" s="418">
        <f t="shared" si="986"/>
        <v>0</v>
      </c>
      <c r="Z7037" s="291">
        <f t="shared" si="987"/>
        <v>0</v>
      </c>
      <c r="AA7037" s="163"/>
      <c r="AB7037" s="177" t="str">
        <f t="shared" si="988"/>
        <v/>
      </c>
      <c r="AC7037" s="283" t="str">
        <f t="shared" si="989"/>
        <v/>
      </c>
      <c r="AD7037" s="283" t="str">
        <f t="shared" si="990"/>
        <v/>
      </c>
      <c r="AE7037" s="163"/>
      <c r="AF7037" s="162"/>
    </row>
    <row r="7038" spans="1:32">
      <c r="A7038" s="134">
        <v>7029</v>
      </c>
      <c r="B7038" s="136"/>
      <c r="C7038" s="146">
        <f t="shared" si="983"/>
        <v>0</v>
      </c>
      <c r="D7038" s="146">
        <f t="shared" si="984"/>
        <v>1</v>
      </c>
      <c r="E7038" s="146">
        <f t="shared" si="985"/>
        <v>1900</v>
      </c>
      <c r="F7038" s="137"/>
      <c r="G7038" s="287"/>
      <c r="H7038" s="137"/>
      <c r="I7038" s="134"/>
      <c r="J7038" s="204"/>
      <c r="K7038" s="133"/>
      <c r="L7038" s="134"/>
      <c r="M7038" s="133"/>
      <c r="N7038" s="134"/>
      <c r="O7038" s="134"/>
      <c r="P7038" s="166"/>
      <c r="Q7038" s="164"/>
      <c r="R7038" s="165"/>
      <c r="S7038" s="138"/>
      <c r="T7038" s="138"/>
      <c r="U7038" s="138"/>
      <c r="V7038" s="138"/>
      <c r="W7038" s="166"/>
      <c r="X7038" s="135"/>
      <c r="Y7038" s="418">
        <f t="shared" si="986"/>
        <v>0</v>
      </c>
      <c r="Z7038" s="291">
        <f t="shared" si="987"/>
        <v>0</v>
      </c>
      <c r="AA7038" s="163"/>
      <c r="AB7038" s="177" t="str">
        <f t="shared" si="988"/>
        <v/>
      </c>
      <c r="AC7038" s="283" t="str">
        <f t="shared" si="989"/>
        <v/>
      </c>
      <c r="AD7038" s="283" t="str">
        <f t="shared" si="990"/>
        <v/>
      </c>
      <c r="AE7038" s="163"/>
      <c r="AF7038" s="162"/>
    </row>
    <row r="7039" spans="1:32">
      <c r="A7039" s="134">
        <v>7030</v>
      </c>
      <c r="B7039" s="136"/>
      <c r="C7039" s="146">
        <f t="shared" si="983"/>
        <v>0</v>
      </c>
      <c r="D7039" s="146">
        <f t="shared" si="984"/>
        <v>1</v>
      </c>
      <c r="E7039" s="146">
        <f t="shared" si="985"/>
        <v>1900</v>
      </c>
      <c r="F7039" s="137"/>
      <c r="G7039" s="287"/>
      <c r="H7039" s="137"/>
      <c r="I7039" s="134"/>
      <c r="J7039" s="204"/>
      <c r="K7039" s="133"/>
      <c r="L7039" s="134"/>
      <c r="M7039" s="133"/>
      <c r="N7039" s="134"/>
      <c r="O7039" s="134"/>
      <c r="P7039" s="166"/>
      <c r="Q7039" s="164"/>
      <c r="R7039" s="165"/>
      <c r="S7039" s="138"/>
      <c r="T7039" s="138"/>
      <c r="U7039" s="138"/>
      <c r="V7039" s="138"/>
      <c r="W7039" s="166"/>
      <c r="X7039" s="135"/>
      <c r="Y7039" s="418">
        <f t="shared" si="986"/>
        <v>0</v>
      </c>
      <c r="Z7039" s="291">
        <f t="shared" si="987"/>
        <v>0</v>
      </c>
      <c r="AA7039" s="163"/>
      <c r="AB7039" s="177" t="str">
        <f t="shared" si="988"/>
        <v/>
      </c>
      <c r="AC7039" s="283" t="str">
        <f t="shared" si="989"/>
        <v/>
      </c>
      <c r="AD7039" s="283" t="str">
        <f t="shared" si="990"/>
        <v/>
      </c>
      <c r="AE7039" s="163"/>
      <c r="AF7039" s="162"/>
    </row>
    <row r="7040" spans="1:32">
      <c r="A7040" s="134">
        <v>7031</v>
      </c>
      <c r="B7040" s="136"/>
      <c r="C7040" s="146">
        <f t="shared" si="983"/>
        <v>0</v>
      </c>
      <c r="D7040" s="146">
        <f t="shared" si="984"/>
        <v>1</v>
      </c>
      <c r="E7040" s="146">
        <f t="shared" si="985"/>
        <v>1900</v>
      </c>
      <c r="F7040" s="137"/>
      <c r="G7040" s="287"/>
      <c r="H7040" s="137"/>
      <c r="I7040" s="134"/>
      <c r="J7040" s="204"/>
      <c r="K7040" s="133"/>
      <c r="L7040" s="134"/>
      <c r="M7040" s="133"/>
      <c r="N7040" s="134"/>
      <c r="O7040" s="134"/>
      <c r="P7040" s="166"/>
      <c r="Q7040" s="164"/>
      <c r="R7040" s="165"/>
      <c r="S7040" s="138"/>
      <c r="T7040" s="138"/>
      <c r="U7040" s="138"/>
      <c r="V7040" s="138"/>
      <c r="W7040" s="166"/>
      <c r="X7040" s="135"/>
      <c r="Y7040" s="418">
        <f t="shared" si="986"/>
        <v>0</v>
      </c>
      <c r="Z7040" s="291">
        <f t="shared" si="987"/>
        <v>0</v>
      </c>
      <c r="AA7040" s="163"/>
      <c r="AB7040" s="177" t="str">
        <f t="shared" si="988"/>
        <v/>
      </c>
      <c r="AC7040" s="283" t="str">
        <f t="shared" si="989"/>
        <v/>
      </c>
      <c r="AD7040" s="283" t="str">
        <f t="shared" si="990"/>
        <v/>
      </c>
      <c r="AE7040" s="163"/>
      <c r="AF7040" s="162"/>
    </row>
    <row r="7041" spans="1:32">
      <c r="A7041" s="134">
        <v>7032</v>
      </c>
      <c r="B7041" s="136"/>
      <c r="C7041" s="146">
        <f t="shared" si="983"/>
        <v>0</v>
      </c>
      <c r="D7041" s="146">
        <f t="shared" si="984"/>
        <v>1</v>
      </c>
      <c r="E7041" s="146">
        <f t="shared" si="985"/>
        <v>1900</v>
      </c>
      <c r="F7041" s="137"/>
      <c r="G7041" s="287"/>
      <c r="H7041" s="137"/>
      <c r="I7041" s="134"/>
      <c r="J7041" s="204"/>
      <c r="K7041" s="133"/>
      <c r="L7041" s="134"/>
      <c r="M7041" s="133"/>
      <c r="N7041" s="134"/>
      <c r="O7041" s="134"/>
      <c r="P7041" s="166"/>
      <c r="Q7041" s="164"/>
      <c r="R7041" s="165"/>
      <c r="S7041" s="138"/>
      <c r="T7041" s="138"/>
      <c r="U7041" s="138"/>
      <c r="V7041" s="138"/>
      <c r="W7041" s="166"/>
      <c r="X7041" s="135"/>
      <c r="Y7041" s="418">
        <f t="shared" si="986"/>
        <v>0</v>
      </c>
      <c r="Z7041" s="291">
        <f t="shared" si="987"/>
        <v>0</v>
      </c>
      <c r="AA7041" s="163"/>
      <c r="AB7041" s="177" t="str">
        <f t="shared" si="988"/>
        <v/>
      </c>
      <c r="AC7041" s="283" t="str">
        <f t="shared" si="989"/>
        <v/>
      </c>
      <c r="AD7041" s="283" t="str">
        <f t="shared" si="990"/>
        <v/>
      </c>
      <c r="AE7041" s="163"/>
      <c r="AF7041" s="162"/>
    </row>
    <row r="7042" spans="1:32">
      <c r="A7042" s="134">
        <v>7033</v>
      </c>
      <c r="B7042" s="136"/>
      <c r="C7042" s="146">
        <f t="shared" si="983"/>
        <v>0</v>
      </c>
      <c r="D7042" s="146">
        <f t="shared" si="984"/>
        <v>1</v>
      </c>
      <c r="E7042" s="146">
        <f t="shared" si="985"/>
        <v>1900</v>
      </c>
      <c r="F7042" s="137"/>
      <c r="G7042" s="287"/>
      <c r="H7042" s="137"/>
      <c r="I7042" s="134"/>
      <c r="J7042" s="204"/>
      <c r="K7042" s="133"/>
      <c r="L7042" s="134"/>
      <c r="M7042" s="133"/>
      <c r="N7042" s="134"/>
      <c r="O7042" s="134"/>
      <c r="P7042" s="166"/>
      <c r="Q7042" s="164"/>
      <c r="R7042" s="165"/>
      <c r="S7042" s="138"/>
      <c r="T7042" s="138"/>
      <c r="U7042" s="138"/>
      <c r="V7042" s="138"/>
      <c r="W7042" s="166"/>
      <c r="X7042" s="135"/>
      <c r="Y7042" s="418">
        <f t="shared" si="986"/>
        <v>0</v>
      </c>
      <c r="Z7042" s="291">
        <f t="shared" si="987"/>
        <v>0</v>
      </c>
      <c r="AA7042" s="163"/>
      <c r="AB7042" s="177" t="str">
        <f t="shared" si="988"/>
        <v/>
      </c>
      <c r="AC7042" s="283" t="str">
        <f t="shared" si="989"/>
        <v/>
      </c>
      <c r="AD7042" s="283" t="str">
        <f t="shared" si="990"/>
        <v/>
      </c>
      <c r="AE7042" s="163"/>
      <c r="AF7042" s="162"/>
    </row>
    <row r="7043" spans="1:32">
      <c r="A7043" s="134">
        <v>7034</v>
      </c>
      <c r="B7043" s="136"/>
      <c r="C7043" s="146">
        <f t="shared" si="983"/>
        <v>0</v>
      </c>
      <c r="D7043" s="146">
        <f t="shared" si="984"/>
        <v>1</v>
      </c>
      <c r="E7043" s="146">
        <f t="shared" si="985"/>
        <v>1900</v>
      </c>
      <c r="F7043" s="137"/>
      <c r="G7043" s="287"/>
      <c r="H7043" s="137"/>
      <c r="I7043" s="134"/>
      <c r="J7043" s="204"/>
      <c r="K7043" s="133"/>
      <c r="L7043" s="134"/>
      <c r="M7043" s="133"/>
      <c r="N7043" s="134"/>
      <c r="O7043" s="134"/>
      <c r="P7043" s="166"/>
      <c r="Q7043" s="164"/>
      <c r="R7043" s="165"/>
      <c r="S7043" s="138"/>
      <c r="T7043" s="138"/>
      <c r="U7043" s="138"/>
      <c r="V7043" s="138"/>
      <c r="W7043" s="166"/>
      <c r="X7043" s="135"/>
      <c r="Y7043" s="418">
        <f t="shared" si="986"/>
        <v>0</v>
      </c>
      <c r="Z7043" s="291">
        <f t="shared" si="987"/>
        <v>0</v>
      </c>
      <c r="AA7043" s="163"/>
      <c r="AB7043" s="177" t="str">
        <f t="shared" si="988"/>
        <v/>
      </c>
      <c r="AC7043" s="283" t="str">
        <f t="shared" si="989"/>
        <v/>
      </c>
      <c r="AD7043" s="283" t="str">
        <f t="shared" si="990"/>
        <v/>
      </c>
      <c r="AE7043" s="163"/>
      <c r="AF7043" s="162"/>
    </row>
    <row r="7044" spans="1:32">
      <c r="A7044" s="134">
        <v>7035</v>
      </c>
      <c r="B7044" s="136"/>
      <c r="C7044" s="146">
        <f t="shared" si="983"/>
        <v>0</v>
      </c>
      <c r="D7044" s="146">
        <f t="shared" si="984"/>
        <v>1</v>
      </c>
      <c r="E7044" s="146">
        <f t="shared" si="985"/>
        <v>1900</v>
      </c>
      <c r="F7044" s="137"/>
      <c r="G7044" s="287"/>
      <c r="H7044" s="137"/>
      <c r="I7044" s="134"/>
      <c r="J7044" s="204"/>
      <c r="K7044" s="133"/>
      <c r="L7044" s="134"/>
      <c r="M7044" s="133"/>
      <c r="N7044" s="134"/>
      <c r="O7044" s="134"/>
      <c r="P7044" s="166"/>
      <c r="Q7044" s="164"/>
      <c r="R7044" s="165"/>
      <c r="S7044" s="138"/>
      <c r="T7044" s="138"/>
      <c r="U7044" s="138"/>
      <c r="V7044" s="138"/>
      <c r="W7044" s="166"/>
      <c r="X7044" s="135"/>
      <c r="Y7044" s="418">
        <f t="shared" si="986"/>
        <v>0</v>
      </c>
      <c r="Z7044" s="291">
        <f t="shared" si="987"/>
        <v>0</v>
      </c>
      <c r="AA7044" s="163"/>
      <c r="AB7044" s="177" t="str">
        <f t="shared" si="988"/>
        <v/>
      </c>
      <c r="AC7044" s="283" t="str">
        <f t="shared" si="989"/>
        <v/>
      </c>
      <c r="AD7044" s="283" t="str">
        <f t="shared" si="990"/>
        <v/>
      </c>
      <c r="AE7044" s="163"/>
      <c r="AF7044" s="162"/>
    </row>
    <row r="7045" spans="1:32">
      <c r="A7045" s="134">
        <v>7036</v>
      </c>
      <c r="B7045" s="136"/>
      <c r="C7045" s="146">
        <f t="shared" si="983"/>
        <v>0</v>
      </c>
      <c r="D7045" s="146">
        <f t="shared" si="984"/>
        <v>1</v>
      </c>
      <c r="E7045" s="146">
        <f t="shared" si="985"/>
        <v>1900</v>
      </c>
      <c r="F7045" s="137"/>
      <c r="G7045" s="287"/>
      <c r="H7045" s="137"/>
      <c r="I7045" s="134"/>
      <c r="J7045" s="204"/>
      <c r="K7045" s="133"/>
      <c r="L7045" s="134"/>
      <c r="M7045" s="133"/>
      <c r="N7045" s="134"/>
      <c r="O7045" s="134"/>
      <c r="P7045" s="166"/>
      <c r="Q7045" s="164"/>
      <c r="R7045" s="165"/>
      <c r="S7045" s="138"/>
      <c r="T7045" s="138"/>
      <c r="U7045" s="138"/>
      <c r="V7045" s="138"/>
      <c r="W7045" s="166"/>
      <c r="X7045" s="135"/>
      <c r="Y7045" s="418">
        <f t="shared" si="986"/>
        <v>0</v>
      </c>
      <c r="Z7045" s="291">
        <f t="shared" si="987"/>
        <v>0</v>
      </c>
      <c r="AA7045" s="163"/>
      <c r="AB7045" s="177" t="str">
        <f t="shared" si="988"/>
        <v/>
      </c>
      <c r="AC7045" s="283" t="str">
        <f t="shared" si="989"/>
        <v/>
      </c>
      <c r="AD7045" s="283" t="str">
        <f t="shared" si="990"/>
        <v/>
      </c>
      <c r="AE7045" s="163"/>
      <c r="AF7045" s="162"/>
    </row>
    <row r="7046" spans="1:32">
      <c r="A7046" s="134">
        <v>7037</v>
      </c>
      <c r="B7046" s="136"/>
      <c r="C7046" s="146">
        <f t="shared" si="983"/>
        <v>0</v>
      </c>
      <c r="D7046" s="146">
        <f t="shared" si="984"/>
        <v>1</v>
      </c>
      <c r="E7046" s="146">
        <f t="shared" si="985"/>
        <v>1900</v>
      </c>
      <c r="F7046" s="137"/>
      <c r="G7046" s="287"/>
      <c r="H7046" s="137"/>
      <c r="I7046" s="134"/>
      <c r="J7046" s="204"/>
      <c r="K7046" s="133"/>
      <c r="L7046" s="134"/>
      <c r="M7046" s="133"/>
      <c r="N7046" s="134"/>
      <c r="O7046" s="134"/>
      <c r="P7046" s="166"/>
      <c r="Q7046" s="164"/>
      <c r="R7046" s="165"/>
      <c r="S7046" s="138"/>
      <c r="T7046" s="138"/>
      <c r="U7046" s="138"/>
      <c r="V7046" s="138"/>
      <c r="W7046" s="166"/>
      <c r="X7046" s="135"/>
      <c r="Y7046" s="418">
        <f t="shared" si="986"/>
        <v>0</v>
      </c>
      <c r="Z7046" s="291">
        <f t="shared" si="987"/>
        <v>0</v>
      </c>
      <c r="AA7046" s="163"/>
      <c r="AB7046" s="177" t="str">
        <f t="shared" si="988"/>
        <v/>
      </c>
      <c r="AC7046" s="283" t="str">
        <f t="shared" si="989"/>
        <v/>
      </c>
      <c r="AD7046" s="283" t="str">
        <f t="shared" si="990"/>
        <v/>
      </c>
      <c r="AE7046" s="163"/>
      <c r="AF7046" s="162"/>
    </row>
    <row r="7047" spans="1:32">
      <c r="A7047" s="134">
        <v>7038</v>
      </c>
      <c r="B7047" s="136"/>
      <c r="C7047" s="146">
        <f t="shared" si="983"/>
        <v>0</v>
      </c>
      <c r="D7047" s="146">
        <f t="shared" si="984"/>
        <v>1</v>
      </c>
      <c r="E7047" s="146">
        <f t="shared" si="985"/>
        <v>1900</v>
      </c>
      <c r="F7047" s="137"/>
      <c r="G7047" s="287"/>
      <c r="H7047" s="137"/>
      <c r="I7047" s="134"/>
      <c r="J7047" s="204"/>
      <c r="K7047" s="133"/>
      <c r="L7047" s="134"/>
      <c r="M7047" s="133"/>
      <c r="N7047" s="134"/>
      <c r="O7047" s="134"/>
      <c r="P7047" s="166"/>
      <c r="Q7047" s="164"/>
      <c r="R7047" s="165"/>
      <c r="S7047" s="138"/>
      <c r="T7047" s="138"/>
      <c r="U7047" s="138"/>
      <c r="V7047" s="138"/>
      <c r="W7047" s="166"/>
      <c r="X7047" s="135"/>
      <c r="Y7047" s="418">
        <f t="shared" si="986"/>
        <v>0</v>
      </c>
      <c r="Z7047" s="291">
        <f t="shared" si="987"/>
        <v>0</v>
      </c>
      <c r="AA7047" s="163"/>
      <c r="AB7047" s="177" t="str">
        <f t="shared" si="988"/>
        <v/>
      </c>
      <c r="AC7047" s="283" t="str">
        <f t="shared" si="989"/>
        <v/>
      </c>
      <c r="AD7047" s="283" t="str">
        <f t="shared" si="990"/>
        <v/>
      </c>
      <c r="AE7047" s="163"/>
      <c r="AF7047" s="162"/>
    </row>
    <row r="7048" spans="1:32">
      <c r="A7048" s="134">
        <v>7039</v>
      </c>
      <c r="B7048" s="136"/>
      <c r="C7048" s="146">
        <f t="shared" si="983"/>
        <v>0</v>
      </c>
      <c r="D7048" s="146">
        <f t="shared" si="984"/>
        <v>1</v>
      </c>
      <c r="E7048" s="146">
        <f t="shared" si="985"/>
        <v>1900</v>
      </c>
      <c r="F7048" s="137"/>
      <c r="G7048" s="287"/>
      <c r="H7048" s="137"/>
      <c r="I7048" s="134"/>
      <c r="J7048" s="204"/>
      <c r="K7048" s="133"/>
      <c r="L7048" s="134"/>
      <c r="M7048" s="133"/>
      <c r="N7048" s="134"/>
      <c r="O7048" s="134"/>
      <c r="P7048" s="166"/>
      <c r="Q7048" s="164"/>
      <c r="R7048" s="165"/>
      <c r="S7048" s="138"/>
      <c r="T7048" s="138"/>
      <c r="U7048" s="138"/>
      <c r="V7048" s="138"/>
      <c r="W7048" s="166"/>
      <c r="X7048" s="135"/>
      <c r="Y7048" s="418">
        <f t="shared" si="986"/>
        <v>0</v>
      </c>
      <c r="Z7048" s="291">
        <f t="shared" si="987"/>
        <v>0</v>
      </c>
      <c r="AA7048" s="163"/>
      <c r="AB7048" s="177" t="str">
        <f t="shared" si="988"/>
        <v/>
      </c>
      <c r="AC7048" s="283" t="str">
        <f t="shared" si="989"/>
        <v/>
      </c>
      <c r="AD7048" s="283" t="str">
        <f t="shared" si="990"/>
        <v/>
      </c>
      <c r="AE7048" s="163"/>
      <c r="AF7048" s="162"/>
    </row>
    <row r="7049" spans="1:32">
      <c r="A7049" s="134">
        <v>7040</v>
      </c>
      <c r="B7049" s="136"/>
      <c r="C7049" s="146">
        <f t="shared" si="983"/>
        <v>0</v>
      </c>
      <c r="D7049" s="146">
        <f t="shared" si="984"/>
        <v>1</v>
      </c>
      <c r="E7049" s="146">
        <f t="shared" si="985"/>
        <v>1900</v>
      </c>
      <c r="F7049" s="137"/>
      <c r="G7049" s="287"/>
      <c r="H7049" s="137"/>
      <c r="I7049" s="134"/>
      <c r="J7049" s="204"/>
      <c r="K7049" s="133"/>
      <c r="L7049" s="134"/>
      <c r="M7049" s="133"/>
      <c r="N7049" s="134"/>
      <c r="O7049" s="134"/>
      <c r="P7049" s="166"/>
      <c r="Q7049" s="164"/>
      <c r="R7049" s="165"/>
      <c r="S7049" s="138"/>
      <c r="T7049" s="138"/>
      <c r="U7049" s="138"/>
      <c r="V7049" s="138"/>
      <c r="W7049" s="166"/>
      <c r="X7049" s="135"/>
      <c r="Y7049" s="418">
        <f t="shared" si="986"/>
        <v>0</v>
      </c>
      <c r="Z7049" s="291">
        <f t="shared" si="987"/>
        <v>0</v>
      </c>
      <c r="AA7049" s="163"/>
      <c r="AB7049" s="177" t="str">
        <f t="shared" si="988"/>
        <v/>
      </c>
      <c r="AC7049" s="283" t="str">
        <f t="shared" si="989"/>
        <v/>
      </c>
      <c r="AD7049" s="283" t="str">
        <f t="shared" si="990"/>
        <v/>
      </c>
      <c r="AE7049" s="163"/>
      <c r="AF7049" s="162"/>
    </row>
    <row r="7050" spans="1:32">
      <c r="A7050" s="134">
        <v>7041</v>
      </c>
      <c r="B7050" s="136"/>
      <c r="C7050" s="146">
        <f t="shared" si="983"/>
        <v>0</v>
      </c>
      <c r="D7050" s="146">
        <f t="shared" si="984"/>
        <v>1</v>
      </c>
      <c r="E7050" s="146">
        <f t="shared" si="985"/>
        <v>1900</v>
      </c>
      <c r="F7050" s="137"/>
      <c r="G7050" s="287"/>
      <c r="H7050" s="137"/>
      <c r="I7050" s="134"/>
      <c r="J7050" s="204"/>
      <c r="K7050" s="133"/>
      <c r="L7050" s="134"/>
      <c r="M7050" s="133"/>
      <c r="N7050" s="134"/>
      <c r="O7050" s="134"/>
      <c r="P7050" s="166"/>
      <c r="Q7050" s="164"/>
      <c r="R7050" s="165"/>
      <c r="S7050" s="138"/>
      <c r="T7050" s="138"/>
      <c r="U7050" s="138"/>
      <c r="V7050" s="138"/>
      <c r="W7050" s="166"/>
      <c r="X7050" s="135"/>
      <c r="Y7050" s="418">
        <f t="shared" si="986"/>
        <v>0</v>
      </c>
      <c r="Z7050" s="291">
        <f t="shared" si="987"/>
        <v>0</v>
      </c>
      <c r="AA7050" s="163"/>
      <c r="AB7050" s="177" t="str">
        <f t="shared" si="988"/>
        <v/>
      </c>
      <c r="AC7050" s="283" t="str">
        <f t="shared" si="989"/>
        <v/>
      </c>
      <c r="AD7050" s="283" t="str">
        <f t="shared" si="990"/>
        <v/>
      </c>
      <c r="AE7050" s="163"/>
      <c r="AF7050" s="162"/>
    </row>
    <row r="7051" spans="1:32">
      <c r="A7051" s="134">
        <v>7042</v>
      </c>
      <c r="B7051" s="136"/>
      <c r="C7051" s="146">
        <f t="shared" ref="C7051:C7114" si="991">DAY(B7051)</f>
        <v>0</v>
      </c>
      <c r="D7051" s="146">
        <f t="shared" ref="D7051:D7114" si="992">MONTH(B7051)</f>
        <v>1</v>
      </c>
      <c r="E7051" s="146">
        <f t="shared" ref="E7051:E7114" si="993">YEAR(B7051)</f>
        <v>1900</v>
      </c>
      <c r="F7051" s="137"/>
      <c r="G7051" s="287"/>
      <c r="H7051" s="137"/>
      <c r="I7051" s="134"/>
      <c r="J7051" s="204"/>
      <c r="K7051" s="133"/>
      <c r="L7051" s="134"/>
      <c r="M7051" s="133"/>
      <c r="N7051" s="134"/>
      <c r="O7051" s="134"/>
      <c r="P7051" s="166"/>
      <c r="Q7051" s="164"/>
      <c r="R7051" s="165"/>
      <c r="S7051" s="138"/>
      <c r="T7051" s="138"/>
      <c r="U7051" s="138"/>
      <c r="V7051" s="138"/>
      <c r="W7051" s="166"/>
      <c r="X7051" s="135"/>
      <c r="Y7051" s="418">
        <f t="shared" ref="Y7051:Y7114" si="994">X7051*U7051</f>
        <v>0</v>
      </c>
      <c r="Z7051" s="291">
        <f t="shared" ref="Z7051:Z7114" si="995">Y7051*1.1</f>
        <v>0</v>
      </c>
      <c r="AA7051" s="163"/>
      <c r="AB7051" s="177" t="str">
        <f t="shared" ref="AB7051:AB7114" si="996">IF(S7051="","",IF(S7051-U7051=0,"Full","No"))</f>
        <v/>
      </c>
      <c r="AC7051" s="283" t="str">
        <f t="shared" ref="AC7051:AC7114" si="997">IF(AND(S7051&gt;U7051,V7051=0),"Lost",IF(AND(S7051&gt;U7051,V7051&lt;(S7051-U7051)),"Lost",""))</f>
        <v/>
      </c>
      <c r="AD7051" s="283" t="str">
        <f t="shared" ref="AD7051:AD7114" si="998">IF(AND(S7051&gt;U7051,V7051=0),S7051-U7051,IF(AND(S7051&gt;U7051,V7051&lt;(S7051-U7051)),S7051-(U7051+V7051),""))</f>
        <v/>
      </c>
      <c r="AE7051" s="163"/>
      <c r="AF7051" s="162"/>
    </row>
    <row r="7052" spans="1:32">
      <c r="A7052" s="134">
        <v>7043</v>
      </c>
      <c r="B7052" s="136"/>
      <c r="C7052" s="146">
        <f t="shared" si="991"/>
        <v>0</v>
      </c>
      <c r="D7052" s="146">
        <f t="shared" si="992"/>
        <v>1</v>
      </c>
      <c r="E7052" s="146">
        <f t="shared" si="993"/>
        <v>1900</v>
      </c>
      <c r="F7052" s="137"/>
      <c r="G7052" s="287"/>
      <c r="H7052" s="137"/>
      <c r="I7052" s="134"/>
      <c r="J7052" s="204"/>
      <c r="K7052" s="133"/>
      <c r="L7052" s="134"/>
      <c r="M7052" s="133"/>
      <c r="N7052" s="134"/>
      <c r="O7052" s="134"/>
      <c r="P7052" s="166"/>
      <c r="Q7052" s="164"/>
      <c r="R7052" s="165"/>
      <c r="S7052" s="138"/>
      <c r="T7052" s="138"/>
      <c r="U7052" s="138"/>
      <c r="V7052" s="138"/>
      <c r="W7052" s="166"/>
      <c r="X7052" s="135"/>
      <c r="Y7052" s="418">
        <f t="shared" si="994"/>
        <v>0</v>
      </c>
      <c r="Z7052" s="291">
        <f t="shared" si="995"/>
        <v>0</v>
      </c>
      <c r="AA7052" s="163"/>
      <c r="AB7052" s="177" t="str">
        <f t="shared" si="996"/>
        <v/>
      </c>
      <c r="AC7052" s="283" t="str">
        <f t="shared" si="997"/>
        <v/>
      </c>
      <c r="AD7052" s="283" t="str">
        <f t="shared" si="998"/>
        <v/>
      </c>
      <c r="AE7052" s="163"/>
      <c r="AF7052" s="162"/>
    </row>
    <row r="7053" spans="1:32">
      <c r="A7053" s="134">
        <v>7044</v>
      </c>
      <c r="B7053" s="136"/>
      <c r="C7053" s="146">
        <f t="shared" si="991"/>
        <v>0</v>
      </c>
      <c r="D7053" s="146">
        <f t="shared" si="992"/>
        <v>1</v>
      </c>
      <c r="E7053" s="146">
        <f t="shared" si="993"/>
        <v>1900</v>
      </c>
      <c r="F7053" s="137"/>
      <c r="G7053" s="287"/>
      <c r="H7053" s="137"/>
      <c r="I7053" s="134"/>
      <c r="J7053" s="204"/>
      <c r="K7053" s="133"/>
      <c r="L7053" s="134"/>
      <c r="M7053" s="133"/>
      <c r="N7053" s="134"/>
      <c r="O7053" s="134"/>
      <c r="P7053" s="166"/>
      <c r="Q7053" s="164"/>
      <c r="R7053" s="165"/>
      <c r="S7053" s="138"/>
      <c r="T7053" s="138"/>
      <c r="U7053" s="138"/>
      <c r="V7053" s="138"/>
      <c r="W7053" s="166"/>
      <c r="X7053" s="135"/>
      <c r="Y7053" s="418">
        <f t="shared" si="994"/>
        <v>0</v>
      </c>
      <c r="Z7053" s="291">
        <f t="shared" si="995"/>
        <v>0</v>
      </c>
      <c r="AA7053" s="163"/>
      <c r="AB7053" s="177" t="str">
        <f t="shared" si="996"/>
        <v/>
      </c>
      <c r="AC7053" s="283" t="str">
        <f t="shared" si="997"/>
        <v/>
      </c>
      <c r="AD7053" s="283" t="str">
        <f t="shared" si="998"/>
        <v/>
      </c>
      <c r="AE7053" s="163"/>
      <c r="AF7053" s="162"/>
    </row>
    <row r="7054" spans="1:32">
      <c r="A7054" s="134">
        <v>7045</v>
      </c>
      <c r="B7054" s="136"/>
      <c r="C7054" s="146">
        <f t="shared" si="991"/>
        <v>0</v>
      </c>
      <c r="D7054" s="146">
        <f t="shared" si="992"/>
        <v>1</v>
      </c>
      <c r="E7054" s="146">
        <f t="shared" si="993"/>
        <v>1900</v>
      </c>
      <c r="F7054" s="137"/>
      <c r="G7054" s="287"/>
      <c r="H7054" s="137"/>
      <c r="I7054" s="134"/>
      <c r="J7054" s="204"/>
      <c r="K7054" s="133"/>
      <c r="L7054" s="134"/>
      <c r="M7054" s="133"/>
      <c r="N7054" s="134"/>
      <c r="O7054" s="134"/>
      <c r="P7054" s="166"/>
      <c r="Q7054" s="164"/>
      <c r="R7054" s="165"/>
      <c r="S7054" s="138"/>
      <c r="T7054" s="138"/>
      <c r="U7054" s="138"/>
      <c r="V7054" s="138"/>
      <c r="W7054" s="166"/>
      <c r="X7054" s="135"/>
      <c r="Y7054" s="418">
        <f t="shared" si="994"/>
        <v>0</v>
      </c>
      <c r="Z7054" s="291">
        <f t="shared" si="995"/>
        <v>0</v>
      </c>
      <c r="AA7054" s="163"/>
      <c r="AB7054" s="177" t="str">
        <f t="shared" si="996"/>
        <v/>
      </c>
      <c r="AC7054" s="283" t="str">
        <f t="shared" si="997"/>
        <v/>
      </c>
      <c r="AD7054" s="283" t="str">
        <f t="shared" si="998"/>
        <v/>
      </c>
      <c r="AE7054" s="163"/>
      <c r="AF7054" s="162"/>
    </row>
    <row r="7055" spans="1:32">
      <c r="A7055" s="134">
        <v>7046</v>
      </c>
      <c r="B7055" s="136"/>
      <c r="C7055" s="146">
        <f t="shared" si="991"/>
        <v>0</v>
      </c>
      <c r="D7055" s="146">
        <f t="shared" si="992"/>
        <v>1</v>
      </c>
      <c r="E7055" s="146">
        <f t="shared" si="993"/>
        <v>1900</v>
      </c>
      <c r="F7055" s="137"/>
      <c r="G7055" s="287"/>
      <c r="H7055" s="137"/>
      <c r="I7055" s="134"/>
      <c r="J7055" s="204"/>
      <c r="K7055" s="133"/>
      <c r="L7055" s="134"/>
      <c r="M7055" s="133"/>
      <c r="N7055" s="134"/>
      <c r="O7055" s="134"/>
      <c r="P7055" s="166"/>
      <c r="Q7055" s="164"/>
      <c r="R7055" s="165"/>
      <c r="S7055" s="138"/>
      <c r="T7055" s="138"/>
      <c r="U7055" s="138"/>
      <c r="V7055" s="138"/>
      <c r="W7055" s="166"/>
      <c r="X7055" s="135"/>
      <c r="Y7055" s="418">
        <f t="shared" si="994"/>
        <v>0</v>
      </c>
      <c r="Z7055" s="291">
        <f t="shared" si="995"/>
        <v>0</v>
      </c>
      <c r="AA7055" s="163"/>
      <c r="AB7055" s="177" t="str">
        <f t="shared" si="996"/>
        <v/>
      </c>
      <c r="AC7055" s="283" t="str">
        <f t="shared" si="997"/>
        <v/>
      </c>
      <c r="AD7055" s="283" t="str">
        <f t="shared" si="998"/>
        <v/>
      </c>
      <c r="AE7055" s="163"/>
      <c r="AF7055" s="162"/>
    </row>
    <row r="7056" spans="1:32">
      <c r="A7056" s="134">
        <v>7047</v>
      </c>
      <c r="B7056" s="136"/>
      <c r="C7056" s="146">
        <f t="shared" si="991"/>
        <v>0</v>
      </c>
      <c r="D7056" s="146">
        <f t="shared" si="992"/>
        <v>1</v>
      </c>
      <c r="E7056" s="146">
        <f t="shared" si="993"/>
        <v>1900</v>
      </c>
      <c r="F7056" s="137"/>
      <c r="G7056" s="287"/>
      <c r="H7056" s="137"/>
      <c r="I7056" s="134"/>
      <c r="J7056" s="204"/>
      <c r="K7056" s="133"/>
      <c r="L7056" s="134"/>
      <c r="M7056" s="133"/>
      <c r="N7056" s="134"/>
      <c r="O7056" s="134"/>
      <c r="P7056" s="166"/>
      <c r="Q7056" s="164"/>
      <c r="R7056" s="165"/>
      <c r="S7056" s="138"/>
      <c r="T7056" s="138"/>
      <c r="U7056" s="138"/>
      <c r="V7056" s="138"/>
      <c r="W7056" s="166"/>
      <c r="X7056" s="135"/>
      <c r="Y7056" s="418">
        <f t="shared" si="994"/>
        <v>0</v>
      </c>
      <c r="Z7056" s="291">
        <f t="shared" si="995"/>
        <v>0</v>
      </c>
      <c r="AA7056" s="163"/>
      <c r="AB7056" s="177" t="str">
        <f t="shared" si="996"/>
        <v/>
      </c>
      <c r="AC7056" s="283" t="str">
        <f t="shared" si="997"/>
        <v/>
      </c>
      <c r="AD7056" s="283" t="str">
        <f t="shared" si="998"/>
        <v/>
      </c>
      <c r="AE7056" s="163"/>
      <c r="AF7056" s="162"/>
    </row>
    <row r="7057" spans="1:32">
      <c r="A7057" s="134">
        <v>7048</v>
      </c>
      <c r="B7057" s="136"/>
      <c r="C7057" s="146">
        <f t="shared" si="991"/>
        <v>0</v>
      </c>
      <c r="D7057" s="146">
        <f t="shared" si="992"/>
        <v>1</v>
      </c>
      <c r="E7057" s="146">
        <f t="shared" si="993"/>
        <v>1900</v>
      </c>
      <c r="F7057" s="137"/>
      <c r="G7057" s="287"/>
      <c r="H7057" s="137"/>
      <c r="I7057" s="134"/>
      <c r="J7057" s="204"/>
      <c r="K7057" s="133"/>
      <c r="L7057" s="134"/>
      <c r="M7057" s="133"/>
      <c r="N7057" s="134"/>
      <c r="O7057" s="134"/>
      <c r="P7057" s="166"/>
      <c r="Q7057" s="164"/>
      <c r="R7057" s="165"/>
      <c r="S7057" s="138"/>
      <c r="T7057" s="138"/>
      <c r="U7057" s="138"/>
      <c r="V7057" s="138"/>
      <c r="W7057" s="166"/>
      <c r="X7057" s="135"/>
      <c r="Y7057" s="418">
        <f t="shared" si="994"/>
        <v>0</v>
      </c>
      <c r="Z7057" s="291">
        <f t="shared" si="995"/>
        <v>0</v>
      </c>
      <c r="AA7057" s="163"/>
      <c r="AB7057" s="177" t="str">
        <f t="shared" si="996"/>
        <v/>
      </c>
      <c r="AC7057" s="283" t="str">
        <f t="shared" si="997"/>
        <v/>
      </c>
      <c r="AD7057" s="283" t="str">
        <f t="shared" si="998"/>
        <v/>
      </c>
      <c r="AE7057" s="163"/>
      <c r="AF7057" s="162"/>
    </row>
    <row r="7058" spans="1:32">
      <c r="A7058" s="134">
        <v>7049</v>
      </c>
      <c r="B7058" s="136"/>
      <c r="C7058" s="146">
        <f t="shared" si="991"/>
        <v>0</v>
      </c>
      <c r="D7058" s="146">
        <f t="shared" si="992"/>
        <v>1</v>
      </c>
      <c r="E7058" s="146">
        <f t="shared" si="993"/>
        <v>1900</v>
      </c>
      <c r="F7058" s="137"/>
      <c r="G7058" s="287"/>
      <c r="H7058" s="137"/>
      <c r="I7058" s="134"/>
      <c r="J7058" s="204"/>
      <c r="K7058" s="133"/>
      <c r="L7058" s="134"/>
      <c r="M7058" s="133"/>
      <c r="N7058" s="134"/>
      <c r="O7058" s="134"/>
      <c r="P7058" s="166"/>
      <c r="Q7058" s="164"/>
      <c r="R7058" s="165"/>
      <c r="S7058" s="138"/>
      <c r="T7058" s="138"/>
      <c r="U7058" s="138"/>
      <c r="V7058" s="138"/>
      <c r="W7058" s="166"/>
      <c r="X7058" s="135"/>
      <c r="Y7058" s="418">
        <f t="shared" si="994"/>
        <v>0</v>
      </c>
      <c r="Z7058" s="291">
        <f t="shared" si="995"/>
        <v>0</v>
      </c>
      <c r="AA7058" s="163"/>
      <c r="AB7058" s="177" t="str">
        <f t="shared" si="996"/>
        <v/>
      </c>
      <c r="AC7058" s="283" t="str">
        <f t="shared" si="997"/>
        <v/>
      </c>
      <c r="AD7058" s="283" t="str">
        <f t="shared" si="998"/>
        <v/>
      </c>
      <c r="AE7058" s="163"/>
      <c r="AF7058" s="162"/>
    </row>
    <row r="7059" spans="1:32">
      <c r="A7059" s="134">
        <v>7050</v>
      </c>
      <c r="B7059" s="136"/>
      <c r="C7059" s="146">
        <f t="shared" si="991"/>
        <v>0</v>
      </c>
      <c r="D7059" s="146">
        <f t="shared" si="992"/>
        <v>1</v>
      </c>
      <c r="E7059" s="146">
        <f t="shared" si="993"/>
        <v>1900</v>
      </c>
      <c r="F7059" s="137"/>
      <c r="G7059" s="287"/>
      <c r="H7059" s="137"/>
      <c r="I7059" s="134"/>
      <c r="J7059" s="204"/>
      <c r="K7059" s="133"/>
      <c r="L7059" s="134"/>
      <c r="M7059" s="133"/>
      <c r="N7059" s="134"/>
      <c r="O7059" s="134"/>
      <c r="P7059" s="166"/>
      <c r="Q7059" s="164"/>
      <c r="R7059" s="165"/>
      <c r="S7059" s="138"/>
      <c r="T7059" s="138"/>
      <c r="U7059" s="138"/>
      <c r="V7059" s="138"/>
      <c r="W7059" s="166"/>
      <c r="X7059" s="135"/>
      <c r="Y7059" s="418">
        <f t="shared" si="994"/>
        <v>0</v>
      </c>
      <c r="Z7059" s="291">
        <f t="shared" si="995"/>
        <v>0</v>
      </c>
      <c r="AA7059" s="163"/>
      <c r="AB7059" s="177" t="str">
        <f t="shared" si="996"/>
        <v/>
      </c>
      <c r="AC7059" s="283" t="str">
        <f t="shared" si="997"/>
        <v/>
      </c>
      <c r="AD7059" s="283" t="str">
        <f t="shared" si="998"/>
        <v/>
      </c>
      <c r="AE7059" s="163"/>
      <c r="AF7059" s="162"/>
    </row>
    <row r="7060" spans="1:32">
      <c r="A7060" s="134">
        <v>7051</v>
      </c>
      <c r="B7060" s="136"/>
      <c r="C7060" s="146">
        <f t="shared" si="991"/>
        <v>0</v>
      </c>
      <c r="D7060" s="146">
        <f t="shared" si="992"/>
        <v>1</v>
      </c>
      <c r="E7060" s="146">
        <f t="shared" si="993"/>
        <v>1900</v>
      </c>
      <c r="F7060" s="137"/>
      <c r="G7060" s="287"/>
      <c r="H7060" s="137"/>
      <c r="I7060" s="134"/>
      <c r="J7060" s="204"/>
      <c r="K7060" s="133"/>
      <c r="L7060" s="134"/>
      <c r="M7060" s="133"/>
      <c r="N7060" s="134"/>
      <c r="O7060" s="134"/>
      <c r="P7060" s="166"/>
      <c r="Q7060" s="164"/>
      <c r="R7060" s="165"/>
      <c r="S7060" s="138"/>
      <c r="T7060" s="138"/>
      <c r="U7060" s="138"/>
      <c r="V7060" s="138"/>
      <c r="W7060" s="166"/>
      <c r="X7060" s="135"/>
      <c r="Y7060" s="418">
        <f t="shared" si="994"/>
        <v>0</v>
      </c>
      <c r="Z7060" s="291">
        <f t="shared" si="995"/>
        <v>0</v>
      </c>
      <c r="AA7060" s="163"/>
      <c r="AB7060" s="177" t="str">
        <f t="shared" si="996"/>
        <v/>
      </c>
      <c r="AC7060" s="283" t="str">
        <f t="shared" si="997"/>
        <v/>
      </c>
      <c r="AD7060" s="283" t="str">
        <f t="shared" si="998"/>
        <v/>
      </c>
      <c r="AE7060" s="163"/>
      <c r="AF7060" s="162"/>
    </row>
    <row r="7061" spans="1:32">
      <c r="A7061" s="134">
        <v>7052</v>
      </c>
      <c r="B7061" s="136"/>
      <c r="C7061" s="146">
        <f t="shared" si="991"/>
        <v>0</v>
      </c>
      <c r="D7061" s="146">
        <f t="shared" si="992"/>
        <v>1</v>
      </c>
      <c r="E7061" s="146">
        <f t="shared" si="993"/>
        <v>1900</v>
      </c>
      <c r="F7061" s="137"/>
      <c r="G7061" s="287"/>
      <c r="H7061" s="137"/>
      <c r="I7061" s="134"/>
      <c r="J7061" s="204"/>
      <c r="K7061" s="133"/>
      <c r="L7061" s="134"/>
      <c r="M7061" s="133"/>
      <c r="N7061" s="134"/>
      <c r="O7061" s="134"/>
      <c r="P7061" s="166"/>
      <c r="Q7061" s="164"/>
      <c r="R7061" s="165"/>
      <c r="S7061" s="138"/>
      <c r="T7061" s="138"/>
      <c r="U7061" s="138"/>
      <c r="V7061" s="138"/>
      <c r="W7061" s="166"/>
      <c r="X7061" s="135"/>
      <c r="Y7061" s="418">
        <f t="shared" si="994"/>
        <v>0</v>
      </c>
      <c r="Z7061" s="291">
        <f t="shared" si="995"/>
        <v>0</v>
      </c>
      <c r="AA7061" s="163"/>
      <c r="AB7061" s="177" t="str">
        <f t="shared" si="996"/>
        <v/>
      </c>
      <c r="AC7061" s="283" t="str">
        <f t="shared" si="997"/>
        <v/>
      </c>
      <c r="AD7061" s="283" t="str">
        <f t="shared" si="998"/>
        <v/>
      </c>
      <c r="AE7061" s="163"/>
      <c r="AF7061" s="162"/>
    </row>
    <row r="7062" spans="1:32">
      <c r="A7062" s="134">
        <v>7053</v>
      </c>
      <c r="B7062" s="136"/>
      <c r="C7062" s="146">
        <f t="shared" si="991"/>
        <v>0</v>
      </c>
      <c r="D7062" s="146">
        <f t="shared" si="992"/>
        <v>1</v>
      </c>
      <c r="E7062" s="146">
        <f t="shared" si="993"/>
        <v>1900</v>
      </c>
      <c r="F7062" s="137"/>
      <c r="G7062" s="287"/>
      <c r="H7062" s="137"/>
      <c r="I7062" s="134"/>
      <c r="J7062" s="204"/>
      <c r="K7062" s="133"/>
      <c r="L7062" s="134"/>
      <c r="M7062" s="133"/>
      <c r="N7062" s="134"/>
      <c r="O7062" s="134"/>
      <c r="P7062" s="166"/>
      <c r="Q7062" s="164"/>
      <c r="R7062" s="165"/>
      <c r="S7062" s="138"/>
      <c r="T7062" s="138"/>
      <c r="U7062" s="138"/>
      <c r="V7062" s="138"/>
      <c r="W7062" s="166"/>
      <c r="X7062" s="135"/>
      <c r="Y7062" s="418">
        <f t="shared" si="994"/>
        <v>0</v>
      </c>
      <c r="Z7062" s="291">
        <f t="shared" si="995"/>
        <v>0</v>
      </c>
      <c r="AA7062" s="163"/>
      <c r="AB7062" s="177" t="str">
        <f t="shared" si="996"/>
        <v/>
      </c>
      <c r="AC7062" s="283" t="str">
        <f t="shared" si="997"/>
        <v/>
      </c>
      <c r="AD7062" s="283" t="str">
        <f t="shared" si="998"/>
        <v/>
      </c>
      <c r="AE7062" s="163"/>
      <c r="AF7062" s="162"/>
    </row>
    <row r="7063" spans="1:32">
      <c r="A7063" s="134">
        <v>7054</v>
      </c>
      <c r="B7063" s="136"/>
      <c r="C7063" s="146">
        <f t="shared" si="991"/>
        <v>0</v>
      </c>
      <c r="D7063" s="146">
        <f t="shared" si="992"/>
        <v>1</v>
      </c>
      <c r="E7063" s="146">
        <f t="shared" si="993"/>
        <v>1900</v>
      </c>
      <c r="F7063" s="137"/>
      <c r="G7063" s="287"/>
      <c r="H7063" s="137"/>
      <c r="I7063" s="134"/>
      <c r="J7063" s="204"/>
      <c r="K7063" s="133"/>
      <c r="L7063" s="134"/>
      <c r="M7063" s="133"/>
      <c r="N7063" s="134"/>
      <c r="O7063" s="134"/>
      <c r="P7063" s="166"/>
      <c r="Q7063" s="164"/>
      <c r="R7063" s="165"/>
      <c r="S7063" s="138"/>
      <c r="T7063" s="138"/>
      <c r="U7063" s="138"/>
      <c r="V7063" s="138"/>
      <c r="W7063" s="166"/>
      <c r="X7063" s="135"/>
      <c r="Y7063" s="418">
        <f t="shared" si="994"/>
        <v>0</v>
      </c>
      <c r="Z7063" s="291">
        <f t="shared" si="995"/>
        <v>0</v>
      </c>
      <c r="AA7063" s="163"/>
      <c r="AB7063" s="177" t="str">
        <f t="shared" si="996"/>
        <v/>
      </c>
      <c r="AC7063" s="283" t="str">
        <f t="shared" si="997"/>
        <v/>
      </c>
      <c r="AD7063" s="283" t="str">
        <f t="shared" si="998"/>
        <v/>
      </c>
      <c r="AE7063" s="163"/>
      <c r="AF7063" s="162"/>
    </row>
    <row r="7064" spans="1:32">
      <c r="A7064" s="134">
        <v>7055</v>
      </c>
      <c r="B7064" s="136"/>
      <c r="C7064" s="146">
        <f t="shared" si="991"/>
        <v>0</v>
      </c>
      <c r="D7064" s="146">
        <f t="shared" si="992"/>
        <v>1</v>
      </c>
      <c r="E7064" s="146">
        <f t="shared" si="993"/>
        <v>1900</v>
      </c>
      <c r="F7064" s="137"/>
      <c r="G7064" s="287"/>
      <c r="H7064" s="137"/>
      <c r="I7064" s="134"/>
      <c r="J7064" s="204"/>
      <c r="K7064" s="133"/>
      <c r="L7064" s="134"/>
      <c r="M7064" s="133"/>
      <c r="N7064" s="134"/>
      <c r="O7064" s="134"/>
      <c r="P7064" s="166"/>
      <c r="Q7064" s="164"/>
      <c r="R7064" s="165"/>
      <c r="S7064" s="138"/>
      <c r="T7064" s="138"/>
      <c r="U7064" s="138"/>
      <c r="V7064" s="138"/>
      <c r="W7064" s="166"/>
      <c r="X7064" s="135"/>
      <c r="Y7064" s="418">
        <f t="shared" si="994"/>
        <v>0</v>
      </c>
      <c r="Z7064" s="291">
        <f t="shared" si="995"/>
        <v>0</v>
      </c>
      <c r="AA7064" s="163"/>
      <c r="AB7064" s="177" t="str">
        <f t="shared" si="996"/>
        <v/>
      </c>
      <c r="AC7064" s="283" t="str">
        <f t="shared" si="997"/>
        <v/>
      </c>
      <c r="AD7064" s="283" t="str">
        <f t="shared" si="998"/>
        <v/>
      </c>
      <c r="AE7064" s="163"/>
      <c r="AF7064" s="162"/>
    </row>
    <row r="7065" spans="1:32">
      <c r="A7065" s="134">
        <v>7056</v>
      </c>
      <c r="B7065" s="136"/>
      <c r="C7065" s="146">
        <f t="shared" si="991"/>
        <v>0</v>
      </c>
      <c r="D7065" s="146">
        <f t="shared" si="992"/>
        <v>1</v>
      </c>
      <c r="E7065" s="146">
        <f t="shared" si="993"/>
        <v>1900</v>
      </c>
      <c r="F7065" s="137"/>
      <c r="G7065" s="287"/>
      <c r="H7065" s="137"/>
      <c r="I7065" s="134"/>
      <c r="J7065" s="204"/>
      <c r="K7065" s="133"/>
      <c r="L7065" s="134"/>
      <c r="M7065" s="133"/>
      <c r="N7065" s="134"/>
      <c r="O7065" s="134"/>
      <c r="P7065" s="166"/>
      <c r="Q7065" s="164"/>
      <c r="R7065" s="165"/>
      <c r="S7065" s="138"/>
      <c r="T7065" s="138"/>
      <c r="U7065" s="138"/>
      <c r="V7065" s="138"/>
      <c r="W7065" s="166"/>
      <c r="X7065" s="135"/>
      <c r="Y7065" s="418">
        <f t="shared" si="994"/>
        <v>0</v>
      </c>
      <c r="Z7065" s="291">
        <f t="shared" si="995"/>
        <v>0</v>
      </c>
      <c r="AA7065" s="163"/>
      <c r="AB7065" s="177" t="str">
        <f t="shared" si="996"/>
        <v/>
      </c>
      <c r="AC7065" s="283" t="str">
        <f t="shared" si="997"/>
        <v/>
      </c>
      <c r="AD7065" s="283" t="str">
        <f t="shared" si="998"/>
        <v/>
      </c>
      <c r="AE7065" s="163"/>
      <c r="AF7065" s="162"/>
    </row>
    <row r="7066" spans="1:32">
      <c r="A7066" s="134">
        <v>7057</v>
      </c>
      <c r="B7066" s="136"/>
      <c r="C7066" s="146">
        <f t="shared" si="991"/>
        <v>0</v>
      </c>
      <c r="D7066" s="146">
        <f t="shared" si="992"/>
        <v>1</v>
      </c>
      <c r="E7066" s="146">
        <f t="shared" si="993"/>
        <v>1900</v>
      </c>
      <c r="F7066" s="137"/>
      <c r="G7066" s="287"/>
      <c r="H7066" s="137"/>
      <c r="I7066" s="134"/>
      <c r="J7066" s="204"/>
      <c r="K7066" s="133"/>
      <c r="L7066" s="134"/>
      <c r="M7066" s="133"/>
      <c r="N7066" s="134"/>
      <c r="O7066" s="134"/>
      <c r="P7066" s="166"/>
      <c r="Q7066" s="164"/>
      <c r="R7066" s="165"/>
      <c r="S7066" s="138"/>
      <c r="T7066" s="138"/>
      <c r="U7066" s="138"/>
      <c r="V7066" s="138"/>
      <c r="W7066" s="166"/>
      <c r="X7066" s="135"/>
      <c r="Y7066" s="418">
        <f t="shared" si="994"/>
        <v>0</v>
      </c>
      <c r="Z7066" s="291">
        <f t="shared" si="995"/>
        <v>0</v>
      </c>
      <c r="AA7066" s="163"/>
      <c r="AB7066" s="177" t="str">
        <f t="shared" si="996"/>
        <v/>
      </c>
      <c r="AC7066" s="283" t="str">
        <f t="shared" si="997"/>
        <v/>
      </c>
      <c r="AD7066" s="283" t="str">
        <f t="shared" si="998"/>
        <v/>
      </c>
      <c r="AE7066" s="163"/>
      <c r="AF7066" s="162"/>
    </row>
    <row r="7067" spans="1:32">
      <c r="A7067" s="134">
        <v>7058</v>
      </c>
      <c r="B7067" s="136"/>
      <c r="C7067" s="146">
        <f t="shared" si="991"/>
        <v>0</v>
      </c>
      <c r="D7067" s="146">
        <f t="shared" si="992"/>
        <v>1</v>
      </c>
      <c r="E7067" s="146">
        <f t="shared" si="993"/>
        <v>1900</v>
      </c>
      <c r="F7067" s="137"/>
      <c r="G7067" s="287"/>
      <c r="H7067" s="137"/>
      <c r="I7067" s="134"/>
      <c r="J7067" s="204"/>
      <c r="K7067" s="133"/>
      <c r="L7067" s="134"/>
      <c r="M7067" s="133"/>
      <c r="N7067" s="134"/>
      <c r="O7067" s="134"/>
      <c r="P7067" s="166"/>
      <c r="Q7067" s="164"/>
      <c r="R7067" s="165"/>
      <c r="S7067" s="138"/>
      <c r="T7067" s="138"/>
      <c r="U7067" s="138"/>
      <c r="V7067" s="138"/>
      <c r="W7067" s="166"/>
      <c r="X7067" s="135"/>
      <c r="Y7067" s="418">
        <f t="shared" si="994"/>
        <v>0</v>
      </c>
      <c r="Z7067" s="291">
        <f t="shared" si="995"/>
        <v>0</v>
      </c>
      <c r="AA7067" s="163"/>
      <c r="AB7067" s="177" t="str">
        <f t="shared" si="996"/>
        <v/>
      </c>
      <c r="AC7067" s="283" t="str">
        <f t="shared" si="997"/>
        <v/>
      </c>
      <c r="AD7067" s="283" t="str">
        <f t="shared" si="998"/>
        <v/>
      </c>
      <c r="AE7067" s="163"/>
      <c r="AF7067" s="162"/>
    </row>
    <row r="7068" spans="1:32">
      <c r="A7068" s="134">
        <v>7059</v>
      </c>
      <c r="B7068" s="136"/>
      <c r="C7068" s="146">
        <f t="shared" si="991"/>
        <v>0</v>
      </c>
      <c r="D7068" s="146">
        <f t="shared" si="992"/>
        <v>1</v>
      </c>
      <c r="E7068" s="146">
        <f t="shared" si="993"/>
        <v>1900</v>
      </c>
      <c r="F7068" s="137"/>
      <c r="G7068" s="287"/>
      <c r="H7068" s="137"/>
      <c r="I7068" s="134"/>
      <c r="J7068" s="204"/>
      <c r="K7068" s="133"/>
      <c r="L7068" s="134"/>
      <c r="M7068" s="133"/>
      <c r="N7068" s="134"/>
      <c r="O7068" s="134"/>
      <c r="P7068" s="166"/>
      <c r="Q7068" s="164"/>
      <c r="R7068" s="165"/>
      <c r="S7068" s="138"/>
      <c r="T7068" s="138"/>
      <c r="U7068" s="138"/>
      <c r="V7068" s="138"/>
      <c r="W7068" s="166"/>
      <c r="X7068" s="135"/>
      <c r="Y7068" s="418">
        <f t="shared" si="994"/>
        <v>0</v>
      </c>
      <c r="Z7068" s="291">
        <f t="shared" si="995"/>
        <v>0</v>
      </c>
      <c r="AA7068" s="163"/>
      <c r="AB7068" s="177" t="str">
        <f t="shared" si="996"/>
        <v/>
      </c>
      <c r="AC7068" s="283" t="str">
        <f t="shared" si="997"/>
        <v/>
      </c>
      <c r="AD7068" s="283" t="str">
        <f t="shared" si="998"/>
        <v/>
      </c>
      <c r="AE7068" s="163"/>
      <c r="AF7068" s="162"/>
    </row>
    <row r="7069" spans="1:32">
      <c r="A7069" s="134">
        <v>7060</v>
      </c>
      <c r="B7069" s="136"/>
      <c r="C7069" s="146">
        <f t="shared" si="991"/>
        <v>0</v>
      </c>
      <c r="D7069" s="146">
        <f t="shared" si="992"/>
        <v>1</v>
      </c>
      <c r="E7069" s="146">
        <f t="shared" si="993"/>
        <v>1900</v>
      </c>
      <c r="F7069" s="137"/>
      <c r="G7069" s="287"/>
      <c r="H7069" s="137"/>
      <c r="I7069" s="134"/>
      <c r="J7069" s="204"/>
      <c r="K7069" s="133"/>
      <c r="L7069" s="134"/>
      <c r="M7069" s="133"/>
      <c r="N7069" s="134"/>
      <c r="O7069" s="134"/>
      <c r="P7069" s="166"/>
      <c r="Q7069" s="164"/>
      <c r="R7069" s="165"/>
      <c r="S7069" s="138"/>
      <c r="T7069" s="138"/>
      <c r="U7069" s="138"/>
      <c r="V7069" s="138"/>
      <c r="W7069" s="166"/>
      <c r="X7069" s="135"/>
      <c r="Y7069" s="418">
        <f t="shared" si="994"/>
        <v>0</v>
      </c>
      <c r="Z7069" s="291">
        <f t="shared" si="995"/>
        <v>0</v>
      </c>
      <c r="AA7069" s="163"/>
      <c r="AB7069" s="177" t="str">
        <f t="shared" si="996"/>
        <v/>
      </c>
      <c r="AC7069" s="283" t="str">
        <f t="shared" si="997"/>
        <v/>
      </c>
      <c r="AD7069" s="283" t="str">
        <f t="shared" si="998"/>
        <v/>
      </c>
      <c r="AE7069" s="163"/>
      <c r="AF7069" s="162"/>
    </row>
    <row r="7070" spans="1:32">
      <c r="A7070" s="134">
        <v>7061</v>
      </c>
      <c r="B7070" s="136"/>
      <c r="C7070" s="146">
        <f t="shared" si="991"/>
        <v>0</v>
      </c>
      <c r="D7070" s="146">
        <f t="shared" si="992"/>
        <v>1</v>
      </c>
      <c r="E7070" s="146">
        <f t="shared" si="993"/>
        <v>1900</v>
      </c>
      <c r="F7070" s="137"/>
      <c r="G7070" s="287"/>
      <c r="H7070" s="137"/>
      <c r="I7070" s="134"/>
      <c r="J7070" s="204"/>
      <c r="K7070" s="133"/>
      <c r="L7070" s="134"/>
      <c r="M7070" s="133"/>
      <c r="N7070" s="134"/>
      <c r="O7070" s="134"/>
      <c r="P7070" s="166"/>
      <c r="Q7070" s="164"/>
      <c r="R7070" s="165"/>
      <c r="S7070" s="138"/>
      <c r="T7070" s="138"/>
      <c r="U7070" s="138"/>
      <c r="V7070" s="138"/>
      <c r="W7070" s="166"/>
      <c r="X7070" s="135"/>
      <c r="Y7070" s="418">
        <f t="shared" si="994"/>
        <v>0</v>
      </c>
      <c r="Z7070" s="291">
        <f t="shared" si="995"/>
        <v>0</v>
      </c>
      <c r="AA7070" s="163"/>
      <c r="AB7070" s="177" t="str">
        <f t="shared" si="996"/>
        <v/>
      </c>
      <c r="AC7070" s="283" t="str">
        <f t="shared" si="997"/>
        <v/>
      </c>
      <c r="AD7070" s="283" t="str">
        <f t="shared" si="998"/>
        <v/>
      </c>
      <c r="AE7070" s="163"/>
      <c r="AF7070" s="162"/>
    </row>
    <row r="7071" spans="1:32">
      <c r="A7071" s="134">
        <v>7062</v>
      </c>
      <c r="B7071" s="136"/>
      <c r="C7071" s="146">
        <f t="shared" si="991"/>
        <v>0</v>
      </c>
      <c r="D7071" s="146">
        <f t="shared" si="992"/>
        <v>1</v>
      </c>
      <c r="E7071" s="146">
        <f t="shared" si="993"/>
        <v>1900</v>
      </c>
      <c r="F7071" s="137"/>
      <c r="G7071" s="287"/>
      <c r="H7071" s="137"/>
      <c r="I7071" s="134"/>
      <c r="J7071" s="204"/>
      <c r="K7071" s="133"/>
      <c r="L7071" s="134"/>
      <c r="M7071" s="133"/>
      <c r="N7071" s="134"/>
      <c r="O7071" s="134"/>
      <c r="P7071" s="166"/>
      <c r="Q7071" s="164"/>
      <c r="R7071" s="165"/>
      <c r="S7071" s="138"/>
      <c r="T7071" s="138"/>
      <c r="U7071" s="138"/>
      <c r="V7071" s="138"/>
      <c r="W7071" s="166"/>
      <c r="X7071" s="135"/>
      <c r="Y7071" s="418">
        <f t="shared" si="994"/>
        <v>0</v>
      </c>
      <c r="Z7071" s="291">
        <f t="shared" si="995"/>
        <v>0</v>
      </c>
      <c r="AA7071" s="163"/>
      <c r="AB7071" s="177" t="str">
        <f t="shared" si="996"/>
        <v/>
      </c>
      <c r="AC7071" s="283" t="str">
        <f t="shared" si="997"/>
        <v/>
      </c>
      <c r="AD7071" s="283" t="str">
        <f t="shared" si="998"/>
        <v/>
      </c>
      <c r="AE7071" s="163"/>
      <c r="AF7071" s="162"/>
    </row>
    <row r="7072" spans="1:32">
      <c r="A7072" s="134">
        <v>7063</v>
      </c>
      <c r="B7072" s="136"/>
      <c r="C7072" s="146">
        <f t="shared" si="991"/>
        <v>0</v>
      </c>
      <c r="D7072" s="146">
        <f t="shared" si="992"/>
        <v>1</v>
      </c>
      <c r="E7072" s="146">
        <f t="shared" si="993"/>
        <v>1900</v>
      </c>
      <c r="F7072" s="137"/>
      <c r="G7072" s="287"/>
      <c r="H7072" s="137"/>
      <c r="I7072" s="134"/>
      <c r="J7072" s="204"/>
      <c r="K7072" s="133"/>
      <c r="L7072" s="134"/>
      <c r="M7072" s="133"/>
      <c r="N7072" s="134"/>
      <c r="O7072" s="134"/>
      <c r="P7072" s="166"/>
      <c r="Q7072" s="164"/>
      <c r="R7072" s="165"/>
      <c r="S7072" s="138"/>
      <c r="T7072" s="138"/>
      <c r="U7072" s="138"/>
      <c r="V7072" s="138"/>
      <c r="W7072" s="166"/>
      <c r="X7072" s="135"/>
      <c r="Y7072" s="418">
        <f t="shared" si="994"/>
        <v>0</v>
      </c>
      <c r="Z7072" s="291">
        <f t="shared" si="995"/>
        <v>0</v>
      </c>
      <c r="AA7072" s="163"/>
      <c r="AB7072" s="177" t="str">
        <f t="shared" si="996"/>
        <v/>
      </c>
      <c r="AC7072" s="283" t="str">
        <f t="shared" si="997"/>
        <v/>
      </c>
      <c r="AD7072" s="283" t="str">
        <f t="shared" si="998"/>
        <v/>
      </c>
      <c r="AE7072" s="163"/>
      <c r="AF7072" s="162"/>
    </row>
    <row r="7073" spans="1:32">
      <c r="A7073" s="134">
        <v>7064</v>
      </c>
      <c r="B7073" s="136"/>
      <c r="C7073" s="146">
        <f t="shared" si="991"/>
        <v>0</v>
      </c>
      <c r="D7073" s="146">
        <f t="shared" si="992"/>
        <v>1</v>
      </c>
      <c r="E7073" s="146">
        <f t="shared" si="993"/>
        <v>1900</v>
      </c>
      <c r="F7073" s="137"/>
      <c r="G7073" s="287"/>
      <c r="H7073" s="137"/>
      <c r="I7073" s="134"/>
      <c r="J7073" s="204"/>
      <c r="K7073" s="133"/>
      <c r="L7073" s="134"/>
      <c r="M7073" s="133"/>
      <c r="N7073" s="134"/>
      <c r="O7073" s="134"/>
      <c r="P7073" s="166"/>
      <c r="Q7073" s="164"/>
      <c r="R7073" s="165"/>
      <c r="S7073" s="138"/>
      <c r="T7073" s="138"/>
      <c r="U7073" s="138"/>
      <c r="V7073" s="138"/>
      <c r="W7073" s="166"/>
      <c r="X7073" s="135"/>
      <c r="Y7073" s="418">
        <f t="shared" si="994"/>
        <v>0</v>
      </c>
      <c r="Z7073" s="291">
        <f t="shared" si="995"/>
        <v>0</v>
      </c>
      <c r="AA7073" s="163"/>
      <c r="AB7073" s="177" t="str">
        <f t="shared" si="996"/>
        <v/>
      </c>
      <c r="AC7073" s="283" t="str">
        <f t="shared" si="997"/>
        <v/>
      </c>
      <c r="AD7073" s="283" t="str">
        <f t="shared" si="998"/>
        <v/>
      </c>
      <c r="AE7073" s="163"/>
      <c r="AF7073" s="162"/>
    </row>
    <row r="7074" spans="1:32">
      <c r="A7074" s="134">
        <v>7065</v>
      </c>
      <c r="B7074" s="136"/>
      <c r="C7074" s="146">
        <f t="shared" si="991"/>
        <v>0</v>
      </c>
      <c r="D7074" s="146">
        <f t="shared" si="992"/>
        <v>1</v>
      </c>
      <c r="E7074" s="146">
        <f t="shared" si="993"/>
        <v>1900</v>
      </c>
      <c r="F7074" s="137"/>
      <c r="G7074" s="287"/>
      <c r="H7074" s="137"/>
      <c r="I7074" s="134"/>
      <c r="J7074" s="204"/>
      <c r="K7074" s="133"/>
      <c r="L7074" s="134"/>
      <c r="M7074" s="133"/>
      <c r="N7074" s="134"/>
      <c r="O7074" s="134"/>
      <c r="P7074" s="166"/>
      <c r="Q7074" s="164"/>
      <c r="R7074" s="165"/>
      <c r="S7074" s="138"/>
      <c r="T7074" s="138"/>
      <c r="U7074" s="138"/>
      <c r="V7074" s="138"/>
      <c r="W7074" s="166"/>
      <c r="X7074" s="135"/>
      <c r="Y7074" s="418">
        <f t="shared" si="994"/>
        <v>0</v>
      </c>
      <c r="Z7074" s="291">
        <f t="shared" si="995"/>
        <v>0</v>
      </c>
      <c r="AA7074" s="163"/>
      <c r="AB7074" s="177" t="str">
        <f t="shared" si="996"/>
        <v/>
      </c>
      <c r="AC7074" s="283" t="str">
        <f t="shared" si="997"/>
        <v/>
      </c>
      <c r="AD7074" s="283" t="str">
        <f t="shared" si="998"/>
        <v/>
      </c>
      <c r="AE7074" s="163"/>
      <c r="AF7074" s="162"/>
    </row>
    <row r="7075" spans="1:32">
      <c r="A7075" s="134">
        <v>7066</v>
      </c>
      <c r="B7075" s="136"/>
      <c r="C7075" s="146">
        <f t="shared" si="991"/>
        <v>0</v>
      </c>
      <c r="D7075" s="146">
        <f t="shared" si="992"/>
        <v>1</v>
      </c>
      <c r="E7075" s="146">
        <f t="shared" si="993"/>
        <v>1900</v>
      </c>
      <c r="F7075" s="137"/>
      <c r="G7075" s="287"/>
      <c r="H7075" s="137"/>
      <c r="I7075" s="134"/>
      <c r="J7075" s="204"/>
      <c r="K7075" s="133"/>
      <c r="L7075" s="134"/>
      <c r="M7075" s="133"/>
      <c r="N7075" s="134"/>
      <c r="O7075" s="134"/>
      <c r="P7075" s="166"/>
      <c r="Q7075" s="164"/>
      <c r="R7075" s="165"/>
      <c r="S7075" s="138"/>
      <c r="T7075" s="138"/>
      <c r="U7075" s="138"/>
      <c r="V7075" s="138"/>
      <c r="W7075" s="166"/>
      <c r="X7075" s="135"/>
      <c r="Y7075" s="418">
        <f t="shared" si="994"/>
        <v>0</v>
      </c>
      <c r="Z7075" s="291">
        <f t="shared" si="995"/>
        <v>0</v>
      </c>
      <c r="AA7075" s="163"/>
      <c r="AB7075" s="177" t="str">
        <f t="shared" si="996"/>
        <v/>
      </c>
      <c r="AC7075" s="283" t="str">
        <f t="shared" si="997"/>
        <v/>
      </c>
      <c r="AD7075" s="283" t="str">
        <f t="shared" si="998"/>
        <v/>
      </c>
      <c r="AE7075" s="163"/>
      <c r="AF7075" s="162"/>
    </row>
    <row r="7076" spans="1:32">
      <c r="A7076" s="134">
        <v>7067</v>
      </c>
      <c r="B7076" s="136"/>
      <c r="C7076" s="146">
        <f t="shared" si="991"/>
        <v>0</v>
      </c>
      <c r="D7076" s="146">
        <f t="shared" si="992"/>
        <v>1</v>
      </c>
      <c r="E7076" s="146">
        <f t="shared" si="993"/>
        <v>1900</v>
      </c>
      <c r="F7076" s="137"/>
      <c r="G7076" s="287"/>
      <c r="H7076" s="137"/>
      <c r="I7076" s="134"/>
      <c r="J7076" s="204"/>
      <c r="K7076" s="133"/>
      <c r="L7076" s="134"/>
      <c r="M7076" s="133"/>
      <c r="N7076" s="134"/>
      <c r="O7076" s="134"/>
      <c r="P7076" s="166"/>
      <c r="Q7076" s="164"/>
      <c r="R7076" s="165"/>
      <c r="S7076" s="138"/>
      <c r="T7076" s="138"/>
      <c r="U7076" s="138"/>
      <c r="V7076" s="138"/>
      <c r="W7076" s="166"/>
      <c r="X7076" s="135"/>
      <c r="Y7076" s="418">
        <f t="shared" si="994"/>
        <v>0</v>
      </c>
      <c r="Z7076" s="291">
        <f t="shared" si="995"/>
        <v>0</v>
      </c>
      <c r="AA7076" s="163"/>
      <c r="AB7076" s="177" t="str">
        <f t="shared" si="996"/>
        <v/>
      </c>
      <c r="AC7076" s="283" t="str">
        <f t="shared" si="997"/>
        <v/>
      </c>
      <c r="AD7076" s="283" t="str">
        <f t="shared" si="998"/>
        <v/>
      </c>
      <c r="AE7076" s="163"/>
      <c r="AF7076" s="162"/>
    </row>
    <row r="7077" spans="1:32">
      <c r="A7077" s="134">
        <v>7068</v>
      </c>
      <c r="B7077" s="136"/>
      <c r="C7077" s="146">
        <f t="shared" si="991"/>
        <v>0</v>
      </c>
      <c r="D7077" s="146">
        <f t="shared" si="992"/>
        <v>1</v>
      </c>
      <c r="E7077" s="146">
        <f t="shared" si="993"/>
        <v>1900</v>
      </c>
      <c r="F7077" s="137"/>
      <c r="G7077" s="287"/>
      <c r="H7077" s="137"/>
      <c r="I7077" s="134"/>
      <c r="J7077" s="204"/>
      <c r="K7077" s="133"/>
      <c r="L7077" s="134"/>
      <c r="M7077" s="133"/>
      <c r="N7077" s="134"/>
      <c r="O7077" s="134"/>
      <c r="P7077" s="166"/>
      <c r="Q7077" s="164"/>
      <c r="R7077" s="165"/>
      <c r="S7077" s="138"/>
      <c r="T7077" s="138"/>
      <c r="U7077" s="138"/>
      <c r="V7077" s="138"/>
      <c r="W7077" s="166"/>
      <c r="X7077" s="135"/>
      <c r="Y7077" s="418">
        <f t="shared" si="994"/>
        <v>0</v>
      </c>
      <c r="Z7077" s="291">
        <f t="shared" si="995"/>
        <v>0</v>
      </c>
      <c r="AA7077" s="163"/>
      <c r="AB7077" s="177" t="str">
        <f t="shared" si="996"/>
        <v/>
      </c>
      <c r="AC7077" s="283" t="str">
        <f t="shared" si="997"/>
        <v/>
      </c>
      <c r="AD7077" s="283" t="str">
        <f t="shared" si="998"/>
        <v/>
      </c>
      <c r="AE7077" s="163"/>
      <c r="AF7077" s="162"/>
    </row>
    <row r="7078" spans="1:32">
      <c r="A7078" s="134">
        <v>7069</v>
      </c>
      <c r="B7078" s="136"/>
      <c r="C7078" s="146">
        <f t="shared" si="991"/>
        <v>0</v>
      </c>
      <c r="D7078" s="146">
        <f t="shared" si="992"/>
        <v>1</v>
      </c>
      <c r="E7078" s="146">
        <f t="shared" si="993"/>
        <v>1900</v>
      </c>
      <c r="F7078" s="137"/>
      <c r="G7078" s="287"/>
      <c r="H7078" s="137"/>
      <c r="I7078" s="134"/>
      <c r="J7078" s="204"/>
      <c r="K7078" s="133"/>
      <c r="L7078" s="134"/>
      <c r="M7078" s="133"/>
      <c r="N7078" s="134"/>
      <c r="O7078" s="134"/>
      <c r="P7078" s="166"/>
      <c r="Q7078" s="164"/>
      <c r="R7078" s="165"/>
      <c r="S7078" s="138"/>
      <c r="T7078" s="138"/>
      <c r="U7078" s="138"/>
      <c r="V7078" s="138"/>
      <c r="W7078" s="166"/>
      <c r="X7078" s="135"/>
      <c r="Y7078" s="418">
        <f t="shared" si="994"/>
        <v>0</v>
      </c>
      <c r="Z7078" s="291">
        <f t="shared" si="995"/>
        <v>0</v>
      </c>
      <c r="AA7078" s="163"/>
      <c r="AB7078" s="177" t="str">
        <f t="shared" si="996"/>
        <v/>
      </c>
      <c r="AC7078" s="283" t="str">
        <f t="shared" si="997"/>
        <v/>
      </c>
      <c r="AD7078" s="283" t="str">
        <f t="shared" si="998"/>
        <v/>
      </c>
      <c r="AE7078" s="163"/>
      <c r="AF7078" s="162"/>
    </row>
    <row r="7079" spans="1:32">
      <c r="A7079" s="134">
        <v>7070</v>
      </c>
      <c r="B7079" s="136"/>
      <c r="C7079" s="146">
        <f t="shared" si="991"/>
        <v>0</v>
      </c>
      <c r="D7079" s="146">
        <f t="shared" si="992"/>
        <v>1</v>
      </c>
      <c r="E7079" s="146">
        <f t="shared" si="993"/>
        <v>1900</v>
      </c>
      <c r="F7079" s="137"/>
      <c r="G7079" s="287"/>
      <c r="H7079" s="137"/>
      <c r="I7079" s="134"/>
      <c r="J7079" s="204"/>
      <c r="K7079" s="133"/>
      <c r="L7079" s="134"/>
      <c r="M7079" s="133"/>
      <c r="N7079" s="134"/>
      <c r="O7079" s="134"/>
      <c r="P7079" s="166"/>
      <c r="Q7079" s="164"/>
      <c r="R7079" s="165"/>
      <c r="S7079" s="138"/>
      <c r="T7079" s="138"/>
      <c r="U7079" s="138"/>
      <c r="V7079" s="138"/>
      <c r="W7079" s="166"/>
      <c r="X7079" s="135"/>
      <c r="Y7079" s="418">
        <f t="shared" si="994"/>
        <v>0</v>
      </c>
      <c r="Z7079" s="291">
        <f t="shared" si="995"/>
        <v>0</v>
      </c>
      <c r="AA7079" s="163"/>
      <c r="AB7079" s="177" t="str">
        <f t="shared" si="996"/>
        <v/>
      </c>
      <c r="AC7079" s="283" t="str">
        <f t="shared" si="997"/>
        <v/>
      </c>
      <c r="AD7079" s="283" t="str">
        <f t="shared" si="998"/>
        <v/>
      </c>
      <c r="AE7079" s="163"/>
      <c r="AF7079" s="162"/>
    </row>
    <row r="7080" spans="1:32">
      <c r="A7080" s="134">
        <v>7071</v>
      </c>
      <c r="B7080" s="136"/>
      <c r="C7080" s="146">
        <f t="shared" si="991"/>
        <v>0</v>
      </c>
      <c r="D7080" s="146">
        <f t="shared" si="992"/>
        <v>1</v>
      </c>
      <c r="E7080" s="146">
        <f t="shared" si="993"/>
        <v>1900</v>
      </c>
      <c r="F7080" s="137"/>
      <c r="G7080" s="287"/>
      <c r="H7080" s="137"/>
      <c r="I7080" s="134"/>
      <c r="J7080" s="204"/>
      <c r="K7080" s="133"/>
      <c r="L7080" s="134"/>
      <c r="M7080" s="133"/>
      <c r="N7080" s="134"/>
      <c r="O7080" s="134"/>
      <c r="P7080" s="166"/>
      <c r="Q7080" s="164"/>
      <c r="R7080" s="165"/>
      <c r="S7080" s="138"/>
      <c r="T7080" s="138"/>
      <c r="U7080" s="138"/>
      <c r="V7080" s="138"/>
      <c r="W7080" s="166"/>
      <c r="X7080" s="135"/>
      <c r="Y7080" s="418">
        <f t="shared" si="994"/>
        <v>0</v>
      </c>
      <c r="Z7080" s="291">
        <f t="shared" si="995"/>
        <v>0</v>
      </c>
      <c r="AA7080" s="163"/>
      <c r="AB7080" s="177" t="str">
        <f t="shared" si="996"/>
        <v/>
      </c>
      <c r="AC7080" s="283" t="str">
        <f t="shared" si="997"/>
        <v/>
      </c>
      <c r="AD7080" s="283" t="str">
        <f t="shared" si="998"/>
        <v/>
      </c>
      <c r="AE7080" s="163"/>
      <c r="AF7080" s="162"/>
    </row>
    <row r="7081" spans="1:32">
      <c r="A7081" s="134">
        <v>7072</v>
      </c>
      <c r="B7081" s="136"/>
      <c r="C7081" s="146">
        <f t="shared" si="991"/>
        <v>0</v>
      </c>
      <c r="D7081" s="146">
        <f t="shared" si="992"/>
        <v>1</v>
      </c>
      <c r="E7081" s="146">
        <f t="shared" si="993"/>
        <v>1900</v>
      </c>
      <c r="F7081" s="137"/>
      <c r="G7081" s="287"/>
      <c r="H7081" s="137"/>
      <c r="I7081" s="134"/>
      <c r="J7081" s="204"/>
      <c r="K7081" s="133"/>
      <c r="L7081" s="134"/>
      <c r="M7081" s="133"/>
      <c r="N7081" s="134"/>
      <c r="O7081" s="134"/>
      <c r="P7081" s="166"/>
      <c r="Q7081" s="164"/>
      <c r="R7081" s="165"/>
      <c r="S7081" s="138"/>
      <c r="T7081" s="138"/>
      <c r="U7081" s="138"/>
      <c r="V7081" s="138"/>
      <c r="W7081" s="166"/>
      <c r="X7081" s="135"/>
      <c r="Y7081" s="418">
        <f t="shared" si="994"/>
        <v>0</v>
      </c>
      <c r="Z7081" s="291">
        <f t="shared" si="995"/>
        <v>0</v>
      </c>
      <c r="AA7081" s="163"/>
      <c r="AB7081" s="177" t="str">
        <f t="shared" si="996"/>
        <v/>
      </c>
      <c r="AC7081" s="283" t="str">
        <f t="shared" si="997"/>
        <v/>
      </c>
      <c r="AD7081" s="283" t="str">
        <f t="shared" si="998"/>
        <v/>
      </c>
      <c r="AE7081" s="163"/>
      <c r="AF7081" s="162"/>
    </row>
    <row r="7082" spans="1:32">
      <c r="A7082" s="134">
        <v>7073</v>
      </c>
      <c r="B7082" s="136"/>
      <c r="C7082" s="146">
        <f t="shared" si="991"/>
        <v>0</v>
      </c>
      <c r="D7082" s="146">
        <f t="shared" si="992"/>
        <v>1</v>
      </c>
      <c r="E7082" s="146">
        <f t="shared" si="993"/>
        <v>1900</v>
      </c>
      <c r="F7082" s="137"/>
      <c r="G7082" s="287"/>
      <c r="H7082" s="137"/>
      <c r="I7082" s="134"/>
      <c r="J7082" s="204"/>
      <c r="K7082" s="133"/>
      <c r="L7082" s="134"/>
      <c r="M7082" s="133"/>
      <c r="N7082" s="134"/>
      <c r="O7082" s="134"/>
      <c r="P7082" s="166"/>
      <c r="Q7082" s="164"/>
      <c r="R7082" s="165"/>
      <c r="S7082" s="138"/>
      <c r="T7082" s="138"/>
      <c r="U7082" s="138"/>
      <c r="V7082" s="138"/>
      <c r="W7082" s="166"/>
      <c r="X7082" s="135"/>
      <c r="Y7082" s="418">
        <f t="shared" si="994"/>
        <v>0</v>
      </c>
      <c r="Z7082" s="291">
        <f t="shared" si="995"/>
        <v>0</v>
      </c>
      <c r="AA7082" s="163"/>
      <c r="AB7082" s="177" t="str">
        <f t="shared" si="996"/>
        <v/>
      </c>
      <c r="AC7082" s="283" t="str">
        <f t="shared" si="997"/>
        <v/>
      </c>
      <c r="AD7082" s="283" t="str">
        <f t="shared" si="998"/>
        <v/>
      </c>
      <c r="AE7082" s="163"/>
      <c r="AF7082" s="162"/>
    </row>
    <row r="7083" spans="1:32">
      <c r="A7083" s="134">
        <v>7074</v>
      </c>
      <c r="B7083" s="136"/>
      <c r="C7083" s="146">
        <f t="shared" si="991"/>
        <v>0</v>
      </c>
      <c r="D7083" s="146">
        <f t="shared" si="992"/>
        <v>1</v>
      </c>
      <c r="E7083" s="146">
        <f t="shared" si="993"/>
        <v>1900</v>
      </c>
      <c r="F7083" s="137"/>
      <c r="G7083" s="287"/>
      <c r="H7083" s="137"/>
      <c r="I7083" s="134"/>
      <c r="J7083" s="204"/>
      <c r="K7083" s="133"/>
      <c r="L7083" s="134"/>
      <c r="M7083" s="133"/>
      <c r="N7083" s="134"/>
      <c r="O7083" s="134"/>
      <c r="P7083" s="166"/>
      <c r="Q7083" s="164"/>
      <c r="R7083" s="165"/>
      <c r="S7083" s="138"/>
      <c r="T7083" s="138"/>
      <c r="U7083" s="138"/>
      <c r="V7083" s="138"/>
      <c r="W7083" s="166"/>
      <c r="X7083" s="135"/>
      <c r="Y7083" s="418">
        <f t="shared" si="994"/>
        <v>0</v>
      </c>
      <c r="Z7083" s="291">
        <f t="shared" si="995"/>
        <v>0</v>
      </c>
      <c r="AA7083" s="163"/>
      <c r="AB7083" s="177" t="str">
        <f t="shared" si="996"/>
        <v/>
      </c>
      <c r="AC7083" s="283" t="str">
        <f t="shared" si="997"/>
        <v/>
      </c>
      <c r="AD7083" s="283" t="str">
        <f t="shared" si="998"/>
        <v/>
      </c>
      <c r="AE7083" s="163"/>
      <c r="AF7083" s="162"/>
    </row>
    <row r="7084" spans="1:32">
      <c r="A7084" s="134">
        <v>7075</v>
      </c>
      <c r="B7084" s="136"/>
      <c r="C7084" s="146">
        <f t="shared" si="991"/>
        <v>0</v>
      </c>
      <c r="D7084" s="146">
        <f t="shared" si="992"/>
        <v>1</v>
      </c>
      <c r="E7084" s="146">
        <f t="shared" si="993"/>
        <v>1900</v>
      </c>
      <c r="F7084" s="137"/>
      <c r="G7084" s="287"/>
      <c r="H7084" s="137"/>
      <c r="I7084" s="134"/>
      <c r="J7084" s="204"/>
      <c r="K7084" s="133"/>
      <c r="L7084" s="134"/>
      <c r="M7084" s="133"/>
      <c r="N7084" s="134"/>
      <c r="O7084" s="134"/>
      <c r="P7084" s="166"/>
      <c r="Q7084" s="164"/>
      <c r="R7084" s="165"/>
      <c r="S7084" s="138"/>
      <c r="T7084" s="138"/>
      <c r="U7084" s="138"/>
      <c r="V7084" s="138"/>
      <c r="W7084" s="166"/>
      <c r="X7084" s="135"/>
      <c r="Y7084" s="418">
        <f t="shared" si="994"/>
        <v>0</v>
      </c>
      <c r="Z7084" s="291">
        <f t="shared" si="995"/>
        <v>0</v>
      </c>
      <c r="AA7084" s="163"/>
      <c r="AB7084" s="177" t="str">
        <f t="shared" si="996"/>
        <v/>
      </c>
      <c r="AC7084" s="283" t="str">
        <f t="shared" si="997"/>
        <v/>
      </c>
      <c r="AD7084" s="283" t="str">
        <f t="shared" si="998"/>
        <v/>
      </c>
      <c r="AE7084" s="163"/>
      <c r="AF7084" s="162"/>
    </row>
    <row r="7085" spans="1:32">
      <c r="A7085" s="134">
        <v>7076</v>
      </c>
      <c r="B7085" s="136"/>
      <c r="C7085" s="146">
        <f t="shared" si="991"/>
        <v>0</v>
      </c>
      <c r="D7085" s="146">
        <f t="shared" si="992"/>
        <v>1</v>
      </c>
      <c r="E7085" s="146">
        <f t="shared" si="993"/>
        <v>1900</v>
      </c>
      <c r="F7085" s="137"/>
      <c r="G7085" s="287"/>
      <c r="H7085" s="137"/>
      <c r="I7085" s="134"/>
      <c r="J7085" s="204"/>
      <c r="K7085" s="133"/>
      <c r="L7085" s="134"/>
      <c r="M7085" s="133"/>
      <c r="N7085" s="134"/>
      <c r="O7085" s="134"/>
      <c r="P7085" s="166"/>
      <c r="Q7085" s="164"/>
      <c r="R7085" s="165"/>
      <c r="S7085" s="138"/>
      <c r="T7085" s="138"/>
      <c r="U7085" s="138"/>
      <c r="V7085" s="138"/>
      <c r="W7085" s="166"/>
      <c r="X7085" s="135"/>
      <c r="Y7085" s="418">
        <f t="shared" si="994"/>
        <v>0</v>
      </c>
      <c r="Z7085" s="291">
        <f t="shared" si="995"/>
        <v>0</v>
      </c>
      <c r="AA7085" s="163"/>
      <c r="AB7085" s="177" t="str">
        <f t="shared" si="996"/>
        <v/>
      </c>
      <c r="AC7085" s="283" t="str">
        <f t="shared" si="997"/>
        <v/>
      </c>
      <c r="AD7085" s="283" t="str">
        <f t="shared" si="998"/>
        <v/>
      </c>
      <c r="AE7085" s="163"/>
      <c r="AF7085" s="162"/>
    </row>
    <row r="7086" spans="1:32">
      <c r="A7086" s="134">
        <v>7077</v>
      </c>
      <c r="B7086" s="136"/>
      <c r="C7086" s="146">
        <f t="shared" si="991"/>
        <v>0</v>
      </c>
      <c r="D7086" s="146">
        <f t="shared" si="992"/>
        <v>1</v>
      </c>
      <c r="E7086" s="146">
        <f t="shared" si="993"/>
        <v>1900</v>
      </c>
      <c r="F7086" s="137"/>
      <c r="G7086" s="287"/>
      <c r="H7086" s="137"/>
      <c r="I7086" s="134"/>
      <c r="J7086" s="204"/>
      <c r="K7086" s="133"/>
      <c r="L7086" s="134"/>
      <c r="M7086" s="133"/>
      <c r="N7086" s="134"/>
      <c r="O7086" s="134"/>
      <c r="P7086" s="166"/>
      <c r="Q7086" s="164"/>
      <c r="R7086" s="165"/>
      <c r="S7086" s="138"/>
      <c r="T7086" s="138"/>
      <c r="U7086" s="138"/>
      <c r="V7086" s="138"/>
      <c r="W7086" s="166"/>
      <c r="X7086" s="135"/>
      <c r="Y7086" s="418">
        <f t="shared" si="994"/>
        <v>0</v>
      </c>
      <c r="Z7086" s="291">
        <f t="shared" si="995"/>
        <v>0</v>
      </c>
      <c r="AA7086" s="163"/>
      <c r="AB7086" s="177" t="str">
        <f t="shared" si="996"/>
        <v/>
      </c>
      <c r="AC7086" s="283" t="str">
        <f t="shared" si="997"/>
        <v/>
      </c>
      <c r="AD7086" s="283" t="str">
        <f t="shared" si="998"/>
        <v/>
      </c>
      <c r="AE7086" s="163"/>
      <c r="AF7086" s="162"/>
    </row>
    <row r="7087" spans="1:32">
      <c r="A7087" s="134">
        <v>7078</v>
      </c>
      <c r="B7087" s="136"/>
      <c r="C7087" s="146">
        <f t="shared" si="991"/>
        <v>0</v>
      </c>
      <c r="D7087" s="146">
        <f t="shared" si="992"/>
        <v>1</v>
      </c>
      <c r="E7087" s="146">
        <f t="shared" si="993"/>
        <v>1900</v>
      </c>
      <c r="F7087" s="137"/>
      <c r="G7087" s="287"/>
      <c r="H7087" s="137"/>
      <c r="I7087" s="134"/>
      <c r="J7087" s="204"/>
      <c r="K7087" s="133"/>
      <c r="L7087" s="134"/>
      <c r="M7087" s="133"/>
      <c r="N7087" s="134"/>
      <c r="O7087" s="134"/>
      <c r="P7087" s="166"/>
      <c r="Q7087" s="164"/>
      <c r="R7087" s="165"/>
      <c r="S7087" s="138"/>
      <c r="T7087" s="138"/>
      <c r="U7087" s="138"/>
      <c r="V7087" s="138"/>
      <c r="W7087" s="166"/>
      <c r="X7087" s="135"/>
      <c r="Y7087" s="418">
        <f t="shared" si="994"/>
        <v>0</v>
      </c>
      <c r="Z7087" s="291">
        <f t="shared" si="995"/>
        <v>0</v>
      </c>
      <c r="AA7087" s="163"/>
      <c r="AB7087" s="177" t="str">
        <f t="shared" si="996"/>
        <v/>
      </c>
      <c r="AC7087" s="283" t="str">
        <f t="shared" si="997"/>
        <v/>
      </c>
      <c r="AD7087" s="283" t="str">
        <f t="shared" si="998"/>
        <v/>
      </c>
      <c r="AE7087" s="163"/>
      <c r="AF7087" s="162"/>
    </row>
    <row r="7088" spans="1:32">
      <c r="A7088" s="134">
        <v>7079</v>
      </c>
      <c r="B7088" s="136"/>
      <c r="C7088" s="146">
        <f t="shared" si="991"/>
        <v>0</v>
      </c>
      <c r="D7088" s="146">
        <f t="shared" si="992"/>
        <v>1</v>
      </c>
      <c r="E7088" s="146">
        <f t="shared" si="993"/>
        <v>1900</v>
      </c>
      <c r="F7088" s="137"/>
      <c r="G7088" s="287"/>
      <c r="H7088" s="137"/>
      <c r="I7088" s="134"/>
      <c r="J7088" s="204"/>
      <c r="K7088" s="133"/>
      <c r="L7088" s="134"/>
      <c r="M7088" s="133"/>
      <c r="N7088" s="134"/>
      <c r="O7088" s="134"/>
      <c r="P7088" s="166"/>
      <c r="Q7088" s="164"/>
      <c r="R7088" s="165"/>
      <c r="S7088" s="138"/>
      <c r="T7088" s="138"/>
      <c r="U7088" s="138"/>
      <c r="V7088" s="138"/>
      <c r="W7088" s="166"/>
      <c r="X7088" s="135"/>
      <c r="Y7088" s="418">
        <f t="shared" si="994"/>
        <v>0</v>
      </c>
      <c r="Z7088" s="291">
        <f t="shared" si="995"/>
        <v>0</v>
      </c>
      <c r="AA7088" s="163"/>
      <c r="AB7088" s="177" t="str">
        <f t="shared" si="996"/>
        <v/>
      </c>
      <c r="AC7088" s="283" t="str">
        <f t="shared" si="997"/>
        <v/>
      </c>
      <c r="AD7088" s="283" t="str">
        <f t="shared" si="998"/>
        <v/>
      </c>
      <c r="AE7088" s="163"/>
      <c r="AF7088" s="162"/>
    </row>
    <row r="7089" spans="1:32">
      <c r="A7089" s="134">
        <v>7080</v>
      </c>
      <c r="B7089" s="136"/>
      <c r="C7089" s="146">
        <f t="shared" si="991"/>
        <v>0</v>
      </c>
      <c r="D7089" s="146">
        <f t="shared" si="992"/>
        <v>1</v>
      </c>
      <c r="E7089" s="146">
        <f t="shared" si="993"/>
        <v>1900</v>
      </c>
      <c r="F7089" s="137"/>
      <c r="G7089" s="287"/>
      <c r="H7089" s="137"/>
      <c r="I7089" s="134"/>
      <c r="J7089" s="204"/>
      <c r="K7089" s="133"/>
      <c r="L7089" s="134"/>
      <c r="M7089" s="133"/>
      <c r="N7089" s="134"/>
      <c r="O7089" s="134"/>
      <c r="P7089" s="166"/>
      <c r="Q7089" s="164"/>
      <c r="R7089" s="165"/>
      <c r="S7089" s="138"/>
      <c r="T7089" s="138"/>
      <c r="U7089" s="138"/>
      <c r="V7089" s="138"/>
      <c r="W7089" s="166"/>
      <c r="X7089" s="135"/>
      <c r="Y7089" s="418">
        <f t="shared" si="994"/>
        <v>0</v>
      </c>
      <c r="Z7089" s="291">
        <f t="shared" si="995"/>
        <v>0</v>
      </c>
      <c r="AA7089" s="163"/>
      <c r="AB7089" s="177" t="str">
        <f t="shared" si="996"/>
        <v/>
      </c>
      <c r="AC7089" s="283" t="str">
        <f t="shared" si="997"/>
        <v/>
      </c>
      <c r="AD7089" s="283" t="str">
        <f t="shared" si="998"/>
        <v/>
      </c>
      <c r="AE7089" s="163"/>
      <c r="AF7089" s="162"/>
    </row>
    <row r="7090" spans="1:32">
      <c r="A7090" s="134">
        <v>7081</v>
      </c>
      <c r="B7090" s="136"/>
      <c r="C7090" s="146">
        <f t="shared" si="991"/>
        <v>0</v>
      </c>
      <c r="D7090" s="146">
        <f t="shared" si="992"/>
        <v>1</v>
      </c>
      <c r="E7090" s="146">
        <f t="shared" si="993"/>
        <v>1900</v>
      </c>
      <c r="F7090" s="137"/>
      <c r="G7090" s="287"/>
      <c r="H7090" s="137"/>
      <c r="I7090" s="134"/>
      <c r="J7090" s="204"/>
      <c r="K7090" s="133"/>
      <c r="L7090" s="134"/>
      <c r="M7090" s="133"/>
      <c r="N7090" s="134"/>
      <c r="O7090" s="134"/>
      <c r="P7090" s="166"/>
      <c r="Q7090" s="164"/>
      <c r="R7090" s="165"/>
      <c r="S7090" s="138"/>
      <c r="T7090" s="138"/>
      <c r="U7090" s="138"/>
      <c r="V7090" s="138"/>
      <c r="W7090" s="166"/>
      <c r="X7090" s="135"/>
      <c r="Y7090" s="418">
        <f t="shared" si="994"/>
        <v>0</v>
      </c>
      <c r="Z7090" s="291">
        <f t="shared" si="995"/>
        <v>0</v>
      </c>
      <c r="AA7090" s="163"/>
      <c r="AB7090" s="177" t="str">
        <f t="shared" si="996"/>
        <v/>
      </c>
      <c r="AC7090" s="283" t="str">
        <f t="shared" si="997"/>
        <v/>
      </c>
      <c r="AD7090" s="283" t="str">
        <f t="shared" si="998"/>
        <v/>
      </c>
      <c r="AE7090" s="163"/>
      <c r="AF7090" s="162"/>
    </row>
    <row r="7091" spans="1:32">
      <c r="A7091" s="134">
        <v>7082</v>
      </c>
      <c r="B7091" s="136"/>
      <c r="C7091" s="146">
        <f t="shared" si="991"/>
        <v>0</v>
      </c>
      <c r="D7091" s="146">
        <f t="shared" si="992"/>
        <v>1</v>
      </c>
      <c r="E7091" s="146">
        <f t="shared" si="993"/>
        <v>1900</v>
      </c>
      <c r="F7091" s="137"/>
      <c r="G7091" s="287"/>
      <c r="H7091" s="137"/>
      <c r="I7091" s="134"/>
      <c r="J7091" s="204"/>
      <c r="K7091" s="133"/>
      <c r="L7091" s="134"/>
      <c r="M7091" s="133"/>
      <c r="N7091" s="134"/>
      <c r="O7091" s="134"/>
      <c r="P7091" s="166"/>
      <c r="Q7091" s="164"/>
      <c r="R7091" s="165"/>
      <c r="S7091" s="138"/>
      <c r="T7091" s="138"/>
      <c r="U7091" s="138"/>
      <c r="V7091" s="138"/>
      <c r="W7091" s="166"/>
      <c r="X7091" s="135"/>
      <c r="Y7091" s="418">
        <f t="shared" si="994"/>
        <v>0</v>
      </c>
      <c r="Z7091" s="291">
        <f t="shared" si="995"/>
        <v>0</v>
      </c>
      <c r="AA7091" s="163"/>
      <c r="AB7091" s="177" t="str">
        <f t="shared" si="996"/>
        <v/>
      </c>
      <c r="AC7091" s="283" t="str">
        <f t="shared" si="997"/>
        <v/>
      </c>
      <c r="AD7091" s="283" t="str">
        <f t="shared" si="998"/>
        <v/>
      </c>
      <c r="AE7091" s="163"/>
      <c r="AF7091" s="162"/>
    </row>
    <row r="7092" spans="1:32">
      <c r="A7092" s="134">
        <v>7083</v>
      </c>
      <c r="B7092" s="136"/>
      <c r="C7092" s="146">
        <f t="shared" si="991"/>
        <v>0</v>
      </c>
      <c r="D7092" s="146">
        <f t="shared" si="992"/>
        <v>1</v>
      </c>
      <c r="E7092" s="146">
        <f t="shared" si="993"/>
        <v>1900</v>
      </c>
      <c r="F7092" s="137"/>
      <c r="G7092" s="287"/>
      <c r="H7092" s="137"/>
      <c r="I7092" s="134"/>
      <c r="J7092" s="204"/>
      <c r="K7092" s="133"/>
      <c r="L7092" s="134"/>
      <c r="M7092" s="133"/>
      <c r="N7092" s="134"/>
      <c r="O7092" s="134"/>
      <c r="P7092" s="166"/>
      <c r="Q7092" s="164"/>
      <c r="R7092" s="165"/>
      <c r="S7092" s="138"/>
      <c r="T7092" s="138"/>
      <c r="U7092" s="138"/>
      <c r="V7092" s="138"/>
      <c r="W7092" s="166"/>
      <c r="X7092" s="135"/>
      <c r="Y7092" s="418">
        <f t="shared" si="994"/>
        <v>0</v>
      </c>
      <c r="Z7092" s="291">
        <f t="shared" si="995"/>
        <v>0</v>
      </c>
      <c r="AA7092" s="163"/>
      <c r="AB7092" s="177" t="str">
        <f t="shared" si="996"/>
        <v/>
      </c>
      <c r="AC7092" s="283" t="str">
        <f t="shared" si="997"/>
        <v/>
      </c>
      <c r="AD7092" s="283" t="str">
        <f t="shared" si="998"/>
        <v/>
      </c>
      <c r="AE7092" s="163"/>
      <c r="AF7092" s="162"/>
    </row>
    <row r="7093" spans="1:32">
      <c r="A7093" s="134">
        <v>7084</v>
      </c>
      <c r="B7093" s="136"/>
      <c r="C7093" s="146">
        <f t="shared" si="991"/>
        <v>0</v>
      </c>
      <c r="D7093" s="146">
        <f t="shared" si="992"/>
        <v>1</v>
      </c>
      <c r="E7093" s="146">
        <f t="shared" si="993"/>
        <v>1900</v>
      </c>
      <c r="F7093" s="137"/>
      <c r="G7093" s="287"/>
      <c r="H7093" s="137"/>
      <c r="I7093" s="134"/>
      <c r="J7093" s="204"/>
      <c r="K7093" s="133"/>
      <c r="L7093" s="134"/>
      <c r="M7093" s="133"/>
      <c r="N7093" s="134"/>
      <c r="O7093" s="134"/>
      <c r="P7093" s="166"/>
      <c r="Q7093" s="164"/>
      <c r="R7093" s="165"/>
      <c r="S7093" s="138"/>
      <c r="T7093" s="138"/>
      <c r="U7093" s="138"/>
      <c r="V7093" s="138"/>
      <c r="W7093" s="166"/>
      <c r="X7093" s="135"/>
      <c r="Y7093" s="418">
        <f t="shared" si="994"/>
        <v>0</v>
      </c>
      <c r="Z7093" s="291">
        <f t="shared" si="995"/>
        <v>0</v>
      </c>
      <c r="AA7093" s="163"/>
      <c r="AB7093" s="177" t="str">
        <f t="shared" si="996"/>
        <v/>
      </c>
      <c r="AC7093" s="283" t="str">
        <f t="shared" si="997"/>
        <v/>
      </c>
      <c r="AD7093" s="283" t="str">
        <f t="shared" si="998"/>
        <v/>
      </c>
      <c r="AE7093" s="163"/>
      <c r="AF7093" s="162"/>
    </row>
    <row r="7094" spans="1:32">
      <c r="A7094" s="134">
        <v>7085</v>
      </c>
      <c r="B7094" s="136"/>
      <c r="C7094" s="146">
        <f t="shared" si="991"/>
        <v>0</v>
      </c>
      <c r="D7094" s="146">
        <f t="shared" si="992"/>
        <v>1</v>
      </c>
      <c r="E7094" s="146">
        <f t="shared" si="993"/>
        <v>1900</v>
      </c>
      <c r="F7094" s="137"/>
      <c r="G7094" s="287"/>
      <c r="H7094" s="137"/>
      <c r="I7094" s="134"/>
      <c r="J7094" s="204"/>
      <c r="K7094" s="133"/>
      <c r="L7094" s="134"/>
      <c r="M7094" s="133"/>
      <c r="N7094" s="134"/>
      <c r="O7094" s="134"/>
      <c r="P7094" s="166"/>
      <c r="Q7094" s="164"/>
      <c r="R7094" s="165"/>
      <c r="S7094" s="138"/>
      <c r="T7094" s="138"/>
      <c r="U7094" s="138"/>
      <c r="V7094" s="138"/>
      <c r="W7094" s="166"/>
      <c r="X7094" s="135"/>
      <c r="Y7094" s="418">
        <f t="shared" si="994"/>
        <v>0</v>
      </c>
      <c r="Z7094" s="291">
        <f t="shared" si="995"/>
        <v>0</v>
      </c>
      <c r="AA7094" s="163"/>
      <c r="AB7094" s="177" t="str">
        <f t="shared" si="996"/>
        <v/>
      </c>
      <c r="AC7094" s="283" t="str">
        <f t="shared" si="997"/>
        <v/>
      </c>
      <c r="AD7094" s="283" t="str">
        <f t="shared" si="998"/>
        <v/>
      </c>
      <c r="AE7094" s="163"/>
      <c r="AF7094" s="162"/>
    </row>
    <row r="7095" spans="1:32">
      <c r="A7095" s="134">
        <v>7086</v>
      </c>
      <c r="B7095" s="136"/>
      <c r="C7095" s="146">
        <f t="shared" si="991"/>
        <v>0</v>
      </c>
      <c r="D7095" s="146">
        <f t="shared" si="992"/>
        <v>1</v>
      </c>
      <c r="E7095" s="146">
        <f t="shared" si="993"/>
        <v>1900</v>
      </c>
      <c r="F7095" s="137"/>
      <c r="G7095" s="287"/>
      <c r="H7095" s="137"/>
      <c r="I7095" s="134"/>
      <c r="J7095" s="204"/>
      <c r="K7095" s="133"/>
      <c r="L7095" s="134"/>
      <c r="M7095" s="133"/>
      <c r="N7095" s="134"/>
      <c r="O7095" s="134"/>
      <c r="P7095" s="166"/>
      <c r="Q7095" s="164"/>
      <c r="R7095" s="165"/>
      <c r="S7095" s="138"/>
      <c r="T7095" s="138"/>
      <c r="U7095" s="138"/>
      <c r="V7095" s="138"/>
      <c r="W7095" s="166"/>
      <c r="X7095" s="135"/>
      <c r="Y7095" s="418">
        <f t="shared" si="994"/>
        <v>0</v>
      </c>
      <c r="Z7095" s="291">
        <f t="shared" si="995"/>
        <v>0</v>
      </c>
      <c r="AA7095" s="163"/>
      <c r="AB7095" s="177" t="str">
        <f t="shared" si="996"/>
        <v/>
      </c>
      <c r="AC7095" s="283" t="str">
        <f t="shared" si="997"/>
        <v/>
      </c>
      <c r="AD7095" s="283" t="str">
        <f t="shared" si="998"/>
        <v/>
      </c>
      <c r="AE7095" s="163"/>
      <c r="AF7095" s="162"/>
    </row>
    <row r="7096" spans="1:32">
      <c r="A7096" s="134">
        <v>7087</v>
      </c>
      <c r="B7096" s="136"/>
      <c r="C7096" s="146">
        <f t="shared" si="991"/>
        <v>0</v>
      </c>
      <c r="D7096" s="146">
        <f t="shared" si="992"/>
        <v>1</v>
      </c>
      <c r="E7096" s="146">
        <f t="shared" si="993"/>
        <v>1900</v>
      </c>
      <c r="F7096" s="137"/>
      <c r="G7096" s="287"/>
      <c r="H7096" s="137"/>
      <c r="I7096" s="134"/>
      <c r="J7096" s="204"/>
      <c r="K7096" s="133"/>
      <c r="L7096" s="134"/>
      <c r="M7096" s="133"/>
      <c r="N7096" s="134"/>
      <c r="O7096" s="134"/>
      <c r="P7096" s="166"/>
      <c r="Q7096" s="164"/>
      <c r="R7096" s="165"/>
      <c r="S7096" s="138"/>
      <c r="T7096" s="138"/>
      <c r="U7096" s="138"/>
      <c r="V7096" s="138"/>
      <c r="W7096" s="166"/>
      <c r="X7096" s="135"/>
      <c r="Y7096" s="418">
        <f t="shared" si="994"/>
        <v>0</v>
      </c>
      <c r="Z7096" s="291">
        <f t="shared" si="995"/>
        <v>0</v>
      </c>
      <c r="AA7096" s="163"/>
      <c r="AB7096" s="177" t="str">
        <f t="shared" si="996"/>
        <v/>
      </c>
      <c r="AC7096" s="283" t="str">
        <f t="shared" si="997"/>
        <v/>
      </c>
      <c r="AD7096" s="283" t="str">
        <f t="shared" si="998"/>
        <v/>
      </c>
      <c r="AE7096" s="163"/>
      <c r="AF7096" s="162"/>
    </row>
    <row r="7097" spans="1:32">
      <c r="A7097" s="134">
        <v>7088</v>
      </c>
      <c r="B7097" s="136"/>
      <c r="C7097" s="146">
        <f t="shared" si="991"/>
        <v>0</v>
      </c>
      <c r="D7097" s="146">
        <f t="shared" si="992"/>
        <v>1</v>
      </c>
      <c r="E7097" s="146">
        <f t="shared" si="993"/>
        <v>1900</v>
      </c>
      <c r="F7097" s="137"/>
      <c r="G7097" s="287"/>
      <c r="H7097" s="137"/>
      <c r="I7097" s="134"/>
      <c r="J7097" s="204"/>
      <c r="K7097" s="133"/>
      <c r="L7097" s="134"/>
      <c r="M7097" s="133"/>
      <c r="N7097" s="134"/>
      <c r="O7097" s="134"/>
      <c r="P7097" s="166"/>
      <c r="Q7097" s="164"/>
      <c r="R7097" s="165"/>
      <c r="S7097" s="138"/>
      <c r="T7097" s="138"/>
      <c r="U7097" s="138"/>
      <c r="V7097" s="138"/>
      <c r="W7097" s="166"/>
      <c r="X7097" s="135"/>
      <c r="Y7097" s="418">
        <f t="shared" si="994"/>
        <v>0</v>
      </c>
      <c r="Z7097" s="291">
        <f t="shared" si="995"/>
        <v>0</v>
      </c>
      <c r="AA7097" s="163"/>
      <c r="AB7097" s="177" t="str">
        <f t="shared" si="996"/>
        <v/>
      </c>
      <c r="AC7097" s="283" t="str">
        <f t="shared" si="997"/>
        <v/>
      </c>
      <c r="AD7097" s="283" t="str">
        <f t="shared" si="998"/>
        <v/>
      </c>
      <c r="AE7097" s="163"/>
      <c r="AF7097" s="162"/>
    </row>
    <row r="7098" spans="1:32">
      <c r="A7098" s="134">
        <v>7089</v>
      </c>
      <c r="B7098" s="136"/>
      <c r="C7098" s="146">
        <f t="shared" si="991"/>
        <v>0</v>
      </c>
      <c r="D7098" s="146">
        <f t="shared" si="992"/>
        <v>1</v>
      </c>
      <c r="E7098" s="146">
        <f t="shared" si="993"/>
        <v>1900</v>
      </c>
      <c r="F7098" s="137"/>
      <c r="G7098" s="287"/>
      <c r="H7098" s="137"/>
      <c r="I7098" s="134"/>
      <c r="J7098" s="204"/>
      <c r="K7098" s="133"/>
      <c r="L7098" s="134"/>
      <c r="M7098" s="133"/>
      <c r="N7098" s="134"/>
      <c r="O7098" s="134"/>
      <c r="P7098" s="166"/>
      <c r="Q7098" s="164"/>
      <c r="R7098" s="165"/>
      <c r="S7098" s="138"/>
      <c r="T7098" s="138"/>
      <c r="U7098" s="138"/>
      <c r="V7098" s="138"/>
      <c r="W7098" s="166"/>
      <c r="X7098" s="135"/>
      <c r="Y7098" s="418">
        <f t="shared" si="994"/>
        <v>0</v>
      </c>
      <c r="Z7098" s="291">
        <f t="shared" si="995"/>
        <v>0</v>
      </c>
      <c r="AA7098" s="163"/>
      <c r="AB7098" s="177" t="str">
        <f t="shared" si="996"/>
        <v/>
      </c>
      <c r="AC7098" s="283" t="str">
        <f t="shared" si="997"/>
        <v/>
      </c>
      <c r="AD7098" s="283" t="str">
        <f t="shared" si="998"/>
        <v/>
      </c>
      <c r="AE7098" s="163"/>
      <c r="AF7098" s="162"/>
    </row>
    <row r="7099" spans="1:32">
      <c r="A7099" s="134">
        <v>7090</v>
      </c>
      <c r="B7099" s="136"/>
      <c r="C7099" s="146">
        <f t="shared" si="991"/>
        <v>0</v>
      </c>
      <c r="D7099" s="146">
        <f t="shared" si="992"/>
        <v>1</v>
      </c>
      <c r="E7099" s="146">
        <f t="shared" si="993"/>
        <v>1900</v>
      </c>
      <c r="F7099" s="137"/>
      <c r="G7099" s="287"/>
      <c r="H7099" s="137"/>
      <c r="I7099" s="134"/>
      <c r="J7099" s="204"/>
      <c r="K7099" s="133"/>
      <c r="L7099" s="134"/>
      <c r="M7099" s="133"/>
      <c r="N7099" s="134"/>
      <c r="O7099" s="134"/>
      <c r="P7099" s="166"/>
      <c r="Q7099" s="164"/>
      <c r="R7099" s="165"/>
      <c r="S7099" s="138"/>
      <c r="T7099" s="138"/>
      <c r="U7099" s="138"/>
      <c r="V7099" s="138"/>
      <c r="W7099" s="166"/>
      <c r="X7099" s="135"/>
      <c r="Y7099" s="418">
        <f t="shared" si="994"/>
        <v>0</v>
      </c>
      <c r="Z7099" s="291">
        <f t="shared" si="995"/>
        <v>0</v>
      </c>
      <c r="AA7099" s="163"/>
      <c r="AB7099" s="177" t="str">
        <f t="shared" si="996"/>
        <v/>
      </c>
      <c r="AC7099" s="283" t="str">
        <f t="shared" si="997"/>
        <v/>
      </c>
      <c r="AD7099" s="283" t="str">
        <f t="shared" si="998"/>
        <v/>
      </c>
      <c r="AE7099" s="163"/>
      <c r="AF7099" s="162"/>
    </row>
    <row r="7100" spans="1:32">
      <c r="A7100" s="134">
        <v>7091</v>
      </c>
      <c r="B7100" s="136"/>
      <c r="C7100" s="146">
        <f t="shared" si="991"/>
        <v>0</v>
      </c>
      <c r="D7100" s="146">
        <f t="shared" si="992"/>
        <v>1</v>
      </c>
      <c r="E7100" s="146">
        <f t="shared" si="993"/>
        <v>1900</v>
      </c>
      <c r="F7100" s="137"/>
      <c r="G7100" s="287"/>
      <c r="H7100" s="137"/>
      <c r="I7100" s="134"/>
      <c r="J7100" s="204"/>
      <c r="K7100" s="133"/>
      <c r="L7100" s="134"/>
      <c r="M7100" s="133"/>
      <c r="N7100" s="134"/>
      <c r="O7100" s="134"/>
      <c r="P7100" s="166"/>
      <c r="Q7100" s="164"/>
      <c r="R7100" s="165"/>
      <c r="S7100" s="138"/>
      <c r="T7100" s="138"/>
      <c r="U7100" s="138"/>
      <c r="V7100" s="138"/>
      <c r="W7100" s="166"/>
      <c r="X7100" s="135"/>
      <c r="Y7100" s="418">
        <f t="shared" si="994"/>
        <v>0</v>
      </c>
      <c r="Z7100" s="291">
        <f t="shared" si="995"/>
        <v>0</v>
      </c>
      <c r="AA7100" s="163"/>
      <c r="AB7100" s="177" t="str">
        <f t="shared" si="996"/>
        <v/>
      </c>
      <c r="AC7100" s="283" t="str">
        <f t="shared" si="997"/>
        <v/>
      </c>
      <c r="AD7100" s="283" t="str">
        <f t="shared" si="998"/>
        <v/>
      </c>
      <c r="AE7100" s="163"/>
      <c r="AF7100" s="162"/>
    </row>
    <row r="7101" spans="1:32">
      <c r="A7101" s="134">
        <v>7092</v>
      </c>
      <c r="B7101" s="136"/>
      <c r="C7101" s="146">
        <f t="shared" si="991"/>
        <v>0</v>
      </c>
      <c r="D7101" s="146">
        <f t="shared" si="992"/>
        <v>1</v>
      </c>
      <c r="E7101" s="146">
        <f t="shared" si="993"/>
        <v>1900</v>
      </c>
      <c r="F7101" s="137"/>
      <c r="G7101" s="287"/>
      <c r="H7101" s="137"/>
      <c r="I7101" s="134"/>
      <c r="J7101" s="204"/>
      <c r="K7101" s="133"/>
      <c r="L7101" s="134"/>
      <c r="M7101" s="133"/>
      <c r="N7101" s="134"/>
      <c r="O7101" s="134"/>
      <c r="P7101" s="166"/>
      <c r="Q7101" s="164"/>
      <c r="R7101" s="165"/>
      <c r="S7101" s="138"/>
      <c r="T7101" s="138"/>
      <c r="U7101" s="138"/>
      <c r="V7101" s="138"/>
      <c r="W7101" s="166"/>
      <c r="X7101" s="135"/>
      <c r="Y7101" s="418">
        <f t="shared" si="994"/>
        <v>0</v>
      </c>
      <c r="Z7101" s="291">
        <f t="shared" si="995"/>
        <v>0</v>
      </c>
      <c r="AA7101" s="163"/>
      <c r="AB7101" s="177" t="str">
        <f t="shared" si="996"/>
        <v/>
      </c>
      <c r="AC7101" s="283" t="str">
        <f t="shared" si="997"/>
        <v/>
      </c>
      <c r="AD7101" s="283" t="str">
        <f t="shared" si="998"/>
        <v/>
      </c>
      <c r="AE7101" s="163"/>
      <c r="AF7101" s="162"/>
    </row>
    <row r="7102" spans="1:32">
      <c r="A7102" s="134">
        <v>7093</v>
      </c>
      <c r="B7102" s="136"/>
      <c r="C7102" s="146">
        <f t="shared" si="991"/>
        <v>0</v>
      </c>
      <c r="D7102" s="146">
        <f t="shared" si="992"/>
        <v>1</v>
      </c>
      <c r="E7102" s="146">
        <f t="shared" si="993"/>
        <v>1900</v>
      </c>
      <c r="F7102" s="137"/>
      <c r="G7102" s="287"/>
      <c r="H7102" s="137"/>
      <c r="I7102" s="134"/>
      <c r="J7102" s="204"/>
      <c r="K7102" s="133"/>
      <c r="L7102" s="134"/>
      <c r="M7102" s="133"/>
      <c r="N7102" s="134"/>
      <c r="O7102" s="134"/>
      <c r="P7102" s="166"/>
      <c r="Q7102" s="164"/>
      <c r="R7102" s="165"/>
      <c r="S7102" s="138"/>
      <c r="T7102" s="138"/>
      <c r="U7102" s="138"/>
      <c r="V7102" s="138"/>
      <c r="W7102" s="166"/>
      <c r="X7102" s="135"/>
      <c r="Y7102" s="418">
        <f t="shared" si="994"/>
        <v>0</v>
      </c>
      <c r="Z7102" s="291">
        <f t="shared" si="995"/>
        <v>0</v>
      </c>
      <c r="AA7102" s="163"/>
      <c r="AB7102" s="177" t="str">
        <f t="shared" si="996"/>
        <v/>
      </c>
      <c r="AC7102" s="283" t="str">
        <f t="shared" si="997"/>
        <v/>
      </c>
      <c r="AD7102" s="283" t="str">
        <f t="shared" si="998"/>
        <v/>
      </c>
      <c r="AE7102" s="163"/>
      <c r="AF7102" s="162"/>
    </row>
    <row r="7103" spans="1:32">
      <c r="A7103" s="134">
        <v>7094</v>
      </c>
      <c r="B7103" s="136"/>
      <c r="C7103" s="146">
        <f t="shared" si="991"/>
        <v>0</v>
      </c>
      <c r="D7103" s="146">
        <f t="shared" si="992"/>
        <v>1</v>
      </c>
      <c r="E7103" s="146">
        <f t="shared" si="993"/>
        <v>1900</v>
      </c>
      <c r="F7103" s="137"/>
      <c r="G7103" s="287"/>
      <c r="H7103" s="137"/>
      <c r="I7103" s="134"/>
      <c r="J7103" s="204"/>
      <c r="K7103" s="133"/>
      <c r="L7103" s="134"/>
      <c r="M7103" s="133"/>
      <c r="N7103" s="134"/>
      <c r="O7103" s="134"/>
      <c r="P7103" s="166"/>
      <c r="Q7103" s="164"/>
      <c r="R7103" s="165"/>
      <c r="S7103" s="138"/>
      <c r="T7103" s="138"/>
      <c r="U7103" s="138"/>
      <c r="V7103" s="138"/>
      <c r="W7103" s="166"/>
      <c r="X7103" s="135"/>
      <c r="Y7103" s="418">
        <f t="shared" si="994"/>
        <v>0</v>
      </c>
      <c r="Z7103" s="291">
        <f t="shared" si="995"/>
        <v>0</v>
      </c>
      <c r="AA7103" s="163"/>
      <c r="AB7103" s="177" t="str">
        <f t="shared" si="996"/>
        <v/>
      </c>
      <c r="AC7103" s="283" t="str">
        <f t="shared" si="997"/>
        <v/>
      </c>
      <c r="AD7103" s="283" t="str">
        <f t="shared" si="998"/>
        <v/>
      </c>
      <c r="AE7103" s="163"/>
      <c r="AF7103" s="162"/>
    </row>
    <row r="7104" spans="1:32">
      <c r="A7104" s="134">
        <v>7095</v>
      </c>
      <c r="B7104" s="136"/>
      <c r="C7104" s="146">
        <f t="shared" si="991"/>
        <v>0</v>
      </c>
      <c r="D7104" s="146">
        <f t="shared" si="992"/>
        <v>1</v>
      </c>
      <c r="E7104" s="146">
        <f t="shared" si="993"/>
        <v>1900</v>
      </c>
      <c r="F7104" s="137"/>
      <c r="G7104" s="287"/>
      <c r="H7104" s="137"/>
      <c r="I7104" s="134"/>
      <c r="J7104" s="204"/>
      <c r="K7104" s="133"/>
      <c r="L7104" s="134"/>
      <c r="M7104" s="133"/>
      <c r="N7104" s="134"/>
      <c r="O7104" s="134"/>
      <c r="P7104" s="166"/>
      <c r="Q7104" s="164"/>
      <c r="R7104" s="165"/>
      <c r="S7104" s="138"/>
      <c r="T7104" s="138"/>
      <c r="U7104" s="138"/>
      <c r="V7104" s="138"/>
      <c r="W7104" s="166"/>
      <c r="X7104" s="135"/>
      <c r="Y7104" s="418">
        <f t="shared" si="994"/>
        <v>0</v>
      </c>
      <c r="Z7104" s="291">
        <f t="shared" si="995"/>
        <v>0</v>
      </c>
      <c r="AA7104" s="163"/>
      <c r="AB7104" s="177" t="str">
        <f t="shared" si="996"/>
        <v/>
      </c>
      <c r="AC7104" s="283" t="str">
        <f t="shared" si="997"/>
        <v/>
      </c>
      <c r="AD7104" s="283" t="str">
        <f t="shared" si="998"/>
        <v/>
      </c>
      <c r="AE7104" s="163"/>
      <c r="AF7104" s="162"/>
    </row>
    <row r="7105" spans="1:32">
      <c r="A7105" s="134">
        <v>7096</v>
      </c>
      <c r="B7105" s="136"/>
      <c r="C7105" s="146">
        <f t="shared" si="991"/>
        <v>0</v>
      </c>
      <c r="D7105" s="146">
        <f t="shared" si="992"/>
        <v>1</v>
      </c>
      <c r="E7105" s="146">
        <f t="shared" si="993"/>
        <v>1900</v>
      </c>
      <c r="F7105" s="137"/>
      <c r="G7105" s="287"/>
      <c r="H7105" s="137"/>
      <c r="I7105" s="134"/>
      <c r="J7105" s="204"/>
      <c r="K7105" s="133"/>
      <c r="L7105" s="134"/>
      <c r="M7105" s="133"/>
      <c r="N7105" s="134"/>
      <c r="O7105" s="134"/>
      <c r="P7105" s="166"/>
      <c r="Q7105" s="164"/>
      <c r="R7105" s="165"/>
      <c r="S7105" s="138"/>
      <c r="T7105" s="138"/>
      <c r="U7105" s="138"/>
      <c r="V7105" s="138"/>
      <c r="W7105" s="166"/>
      <c r="X7105" s="135"/>
      <c r="Y7105" s="418">
        <f t="shared" si="994"/>
        <v>0</v>
      </c>
      <c r="Z7105" s="291">
        <f t="shared" si="995"/>
        <v>0</v>
      </c>
      <c r="AA7105" s="163"/>
      <c r="AB7105" s="177" t="str">
        <f t="shared" si="996"/>
        <v/>
      </c>
      <c r="AC7105" s="283" t="str">
        <f t="shared" si="997"/>
        <v/>
      </c>
      <c r="AD7105" s="283" t="str">
        <f t="shared" si="998"/>
        <v/>
      </c>
      <c r="AE7105" s="163"/>
      <c r="AF7105" s="162"/>
    </row>
    <row r="7106" spans="1:32">
      <c r="A7106" s="134">
        <v>7097</v>
      </c>
      <c r="B7106" s="136"/>
      <c r="C7106" s="146">
        <f t="shared" si="991"/>
        <v>0</v>
      </c>
      <c r="D7106" s="146">
        <f t="shared" si="992"/>
        <v>1</v>
      </c>
      <c r="E7106" s="146">
        <f t="shared" si="993"/>
        <v>1900</v>
      </c>
      <c r="F7106" s="137"/>
      <c r="G7106" s="287"/>
      <c r="H7106" s="137"/>
      <c r="I7106" s="134"/>
      <c r="J7106" s="204"/>
      <c r="K7106" s="133"/>
      <c r="L7106" s="134"/>
      <c r="M7106" s="133"/>
      <c r="N7106" s="134"/>
      <c r="O7106" s="134"/>
      <c r="P7106" s="166"/>
      <c r="Q7106" s="164"/>
      <c r="R7106" s="165"/>
      <c r="S7106" s="138"/>
      <c r="T7106" s="138"/>
      <c r="U7106" s="138"/>
      <c r="V7106" s="138"/>
      <c r="W7106" s="166"/>
      <c r="X7106" s="135"/>
      <c r="Y7106" s="418">
        <f t="shared" si="994"/>
        <v>0</v>
      </c>
      <c r="Z7106" s="291">
        <f t="shared" si="995"/>
        <v>0</v>
      </c>
      <c r="AA7106" s="163"/>
      <c r="AB7106" s="177" t="str">
        <f t="shared" si="996"/>
        <v/>
      </c>
      <c r="AC7106" s="283" t="str">
        <f t="shared" si="997"/>
        <v/>
      </c>
      <c r="AD7106" s="283" t="str">
        <f t="shared" si="998"/>
        <v/>
      </c>
      <c r="AE7106" s="163"/>
      <c r="AF7106" s="162"/>
    </row>
    <row r="7107" spans="1:32">
      <c r="A7107" s="134">
        <v>7098</v>
      </c>
      <c r="B7107" s="136"/>
      <c r="C7107" s="146">
        <f t="shared" si="991"/>
        <v>0</v>
      </c>
      <c r="D7107" s="146">
        <f t="shared" si="992"/>
        <v>1</v>
      </c>
      <c r="E7107" s="146">
        <f t="shared" si="993"/>
        <v>1900</v>
      </c>
      <c r="F7107" s="137"/>
      <c r="G7107" s="287"/>
      <c r="H7107" s="137"/>
      <c r="I7107" s="134"/>
      <c r="J7107" s="204"/>
      <c r="K7107" s="133"/>
      <c r="L7107" s="134"/>
      <c r="M7107" s="133"/>
      <c r="N7107" s="134"/>
      <c r="O7107" s="134"/>
      <c r="P7107" s="166"/>
      <c r="Q7107" s="164"/>
      <c r="R7107" s="165"/>
      <c r="S7107" s="138"/>
      <c r="T7107" s="138"/>
      <c r="U7107" s="138"/>
      <c r="V7107" s="138"/>
      <c r="W7107" s="166"/>
      <c r="X7107" s="135"/>
      <c r="Y7107" s="418">
        <f t="shared" si="994"/>
        <v>0</v>
      </c>
      <c r="Z7107" s="291">
        <f t="shared" si="995"/>
        <v>0</v>
      </c>
      <c r="AA7107" s="163"/>
      <c r="AB7107" s="177" t="str">
        <f t="shared" si="996"/>
        <v/>
      </c>
      <c r="AC7107" s="283" t="str">
        <f t="shared" si="997"/>
        <v/>
      </c>
      <c r="AD7107" s="283" t="str">
        <f t="shared" si="998"/>
        <v/>
      </c>
      <c r="AE7107" s="163"/>
      <c r="AF7107" s="162"/>
    </row>
    <row r="7108" spans="1:32">
      <c r="A7108" s="134">
        <v>7099</v>
      </c>
      <c r="B7108" s="136"/>
      <c r="C7108" s="146">
        <f t="shared" si="991"/>
        <v>0</v>
      </c>
      <c r="D7108" s="146">
        <f t="shared" si="992"/>
        <v>1</v>
      </c>
      <c r="E7108" s="146">
        <f t="shared" si="993"/>
        <v>1900</v>
      </c>
      <c r="F7108" s="137"/>
      <c r="G7108" s="287"/>
      <c r="H7108" s="137"/>
      <c r="I7108" s="134"/>
      <c r="J7108" s="204"/>
      <c r="K7108" s="133"/>
      <c r="L7108" s="134"/>
      <c r="M7108" s="133"/>
      <c r="N7108" s="134"/>
      <c r="O7108" s="134"/>
      <c r="P7108" s="166"/>
      <c r="Q7108" s="164"/>
      <c r="R7108" s="165"/>
      <c r="S7108" s="138"/>
      <c r="T7108" s="138"/>
      <c r="U7108" s="138"/>
      <c r="V7108" s="138"/>
      <c r="W7108" s="166"/>
      <c r="X7108" s="135"/>
      <c r="Y7108" s="418">
        <f t="shared" si="994"/>
        <v>0</v>
      </c>
      <c r="Z7108" s="291">
        <f t="shared" si="995"/>
        <v>0</v>
      </c>
      <c r="AA7108" s="163"/>
      <c r="AB7108" s="177" t="str">
        <f t="shared" si="996"/>
        <v/>
      </c>
      <c r="AC7108" s="283" t="str">
        <f t="shared" si="997"/>
        <v/>
      </c>
      <c r="AD7108" s="283" t="str">
        <f t="shared" si="998"/>
        <v/>
      </c>
      <c r="AE7108" s="163"/>
      <c r="AF7108" s="162"/>
    </row>
    <row r="7109" spans="1:32">
      <c r="A7109" s="134">
        <v>7100</v>
      </c>
      <c r="B7109" s="136"/>
      <c r="C7109" s="146">
        <f t="shared" si="991"/>
        <v>0</v>
      </c>
      <c r="D7109" s="146">
        <f t="shared" si="992"/>
        <v>1</v>
      </c>
      <c r="E7109" s="146">
        <f t="shared" si="993"/>
        <v>1900</v>
      </c>
      <c r="F7109" s="137"/>
      <c r="G7109" s="287"/>
      <c r="H7109" s="137"/>
      <c r="I7109" s="134"/>
      <c r="J7109" s="204"/>
      <c r="K7109" s="133"/>
      <c r="L7109" s="134"/>
      <c r="M7109" s="133"/>
      <c r="N7109" s="134"/>
      <c r="O7109" s="134"/>
      <c r="P7109" s="166"/>
      <c r="Q7109" s="164"/>
      <c r="R7109" s="165"/>
      <c r="S7109" s="138"/>
      <c r="T7109" s="138"/>
      <c r="U7109" s="138"/>
      <c r="V7109" s="138"/>
      <c r="W7109" s="166"/>
      <c r="X7109" s="135"/>
      <c r="Y7109" s="418">
        <f t="shared" si="994"/>
        <v>0</v>
      </c>
      <c r="Z7109" s="291">
        <f t="shared" si="995"/>
        <v>0</v>
      </c>
      <c r="AA7109" s="163"/>
      <c r="AB7109" s="177" t="str">
        <f t="shared" si="996"/>
        <v/>
      </c>
      <c r="AC7109" s="283" t="str">
        <f t="shared" si="997"/>
        <v/>
      </c>
      <c r="AD7109" s="283" t="str">
        <f t="shared" si="998"/>
        <v/>
      </c>
      <c r="AE7109" s="163"/>
      <c r="AF7109" s="162"/>
    </row>
    <row r="7110" spans="1:32">
      <c r="A7110" s="134">
        <v>7101</v>
      </c>
      <c r="B7110" s="136"/>
      <c r="C7110" s="146">
        <f t="shared" si="991"/>
        <v>0</v>
      </c>
      <c r="D7110" s="146">
        <f t="shared" si="992"/>
        <v>1</v>
      </c>
      <c r="E7110" s="146">
        <f t="shared" si="993"/>
        <v>1900</v>
      </c>
      <c r="F7110" s="137"/>
      <c r="G7110" s="287"/>
      <c r="H7110" s="137"/>
      <c r="I7110" s="134"/>
      <c r="J7110" s="204"/>
      <c r="K7110" s="133"/>
      <c r="L7110" s="134"/>
      <c r="M7110" s="133"/>
      <c r="N7110" s="134"/>
      <c r="O7110" s="134"/>
      <c r="P7110" s="166"/>
      <c r="Q7110" s="164"/>
      <c r="R7110" s="165"/>
      <c r="S7110" s="138"/>
      <c r="T7110" s="138"/>
      <c r="U7110" s="138"/>
      <c r="V7110" s="138"/>
      <c r="W7110" s="166"/>
      <c r="X7110" s="135"/>
      <c r="Y7110" s="418">
        <f t="shared" si="994"/>
        <v>0</v>
      </c>
      <c r="Z7110" s="291">
        <f t="shared" si="995"/>
        <v>0</v>
      </c>
      <c r="AA7110" s="163"/>
      <c r="AB7110" s="177" t="str">
        <f t="shared" si="996"/>
        <v/>
      </c>
      <c r="AC7110" s="283" t="str">
        <f t="shared" si="997"/>
        <v/>
      </c>
      <c r="AD7110" s="283" t="str">
        <f t="shared" si="998"/>
        <v/>
      </c>
      <c r="AE7110" s="163"/>
      <c r="AF7110" s="162"/>
    </row>
    <row r="7111" spans="1:32">
      <c r="A7111" s="134">
        <v>7102</v>
      </c>
      <c r="B7111" s="136"/>
      <c r="C7111" s="146">
        <f t="shared" si="991"/>
        <v>0</v>
      </c>
      <c r="D7111" s="146">
        <f t="shared" si="992"/>
        <v>1</v>
      </c>
      <c r="E7111" s="146">
        <f t="shared" si="993"/>
        <v>1900</v>
      </c>
      <c r="F7111" s="137"/>
      <c r="G7111" s="287"/>
      <c r="H7111" s="137"/>
      <c r="I7111" s="134"/>
      <c r="J7111" s="204"/>
      <c r="K7111" s="133"/>
      <c r="L7111" s="134"/>
      <c r="M7111" s="133"/>
      <c r="N7111" s="134"/>
      <c r="O7111" s="134"/>
      <c r="P7111" s="166"/>
      <c r="Q7111" s="164"/>
      <c r="R7111" s="165"/>
      <c r="S7111" s="138"/>
      <c r="T7111" s="138"/>
      <c r="U7111" s="138"/>
      <c r="V7111" s="138"/>
      <c r="W7111" s="166"/>
      <c r="X7111" s="135"/>
      <c r="Y7111" s="418">
        <f t="shared" si="994"/>
        <v>0</v>
      </c>
      <c r="Z7111" s="291">
        <f t="shared" si="995"/>
        <v>0</v>
      </c>
      <c r="AA7111" s="163"/>
      <c r="AB7111" s="177" t="str">
        <f t="shared" si="996"/>
        <v/>
      </c>
      <c r="AC7111" s="283" t="str">
        <f t="shared" si="997"/>
        <v/>
      </c>
      <c r="AD7111" s="283" t="str">
        <f t="shared" si="998"/>
        <v/>
      </c>
      <c r="AE7111" s="163"/>
      <c r="AF7111" s="162"/>
    </row>
    <row r="7112" spans="1:32">
      <c r="A7112" s="134">
        <v>7103</v>
      </c>
      <c r="B7112" s="136"/>
      <c r="C7112" s="146">
        <f t="shared" si="991"/>
        <v>0</v>
      </c>
      <c r="D7112" s="146">
        <f t="shared" si="992"/>
        <v>1</v>
      </c>
      <c r="E7112" s="146">
        <f t="shared" si="993"/>
        <v>1900</v>
      </c>
      <c r="F7112" s="137"/>
      <c r="G7112" s="287"/>
      <c r="H7112" s="137"/>
      <c r="I7112" s="134"/>
      <c r="J7112" s="204"/>
      <c r="K7112" s="133"/>
      <c r="L7112" s="134"/>
      <c r="M7112" s="133"/>
      <c r="N7112" s="134"/>
      <c r="O7112" s="134"/>
      <c r="P7112" s="166"/>
      <c r="Q7112" s="164"/>
      <c r="R7112" s="165"/>
      <c r="S7112" s="138"/>
      <c r="T7112" s="138"/>
      <c r="U7112" s="138"/>
      <c r="V7112" s="138"/>
      <c r="W7112" s="166"/>
      <c r="X7112" s="135"/>
      <c r="Y7112" s="418">
        <f t="shared" si="994"/>
        <v>0</v>
      </c>
      <c r="Z7112" s="291">
        <f t="shared" si="995"/>
        <v>0</v>
      </c>
      <c r="AA7112" s="163"/>
      <c r="AB7112" s="177" t="str">
        <f t="shared" si="996"/>
        <v/>
      </c>
      <c r="AC7112" s="283" t="str">
        <f t="shared" si="997"/>
        <v/>
      </c>
      <c r="AD7112" s="283" t="str">
        <f t="shared" si="998"/>
        <v/>
      </c>
      <c r="AE7112" s="163"/>
      <c r="AF7112" s="162"/>
    </row>
    <row r="7113" spans="1:32">
      <c r="A7113" s="134">
        <v>7104</v>
      </c>
      <c r="B7113" s="136"/>
      <c r="C7113" s="146">
        <f t="shared" si="991"/>
        <v>0</v>
      </c>
      <c r="D7113" s="146">
        <f t="shared" si="992"/>
        <v>1</v>
      </c>
      <c r="E7113" s="146">
        <f t="shared" si="993"/>
        <v>1900</v>
      </c>
      <c r="F7113" s="137"/>
      <c r="G7113" s="287"/>
      <c r="H7113" s="137"/>
      <c r="I7113" s="134"/>
      <c r="J7113" s="204"/>
      <c r="K7113" s="133"/>
      <c r="L7113" s="134"/>
      <c r="M7113" s="133"/>
      <c r="N7113" s="134"/>
      <c r="O7113" s="134"/>
      <c r="P7113" s="166"/>
      <c r="Q7113" s="164"/>
      <c r="R7113" s="165"/>
      <c r="S7113" s="138"/>
      <c r="T7113" s="138"/>
      <c r="U7113" s="138"/>
      <c r="V7113" s="138"/>
      <c r="W7113" s="166"/>
      <c r="X7113" s="135"/>
      <c r="Y7113" s="418">
        <f t="shared" si="994"/>
        <v>0</v>
      </c>
      <c r="Z7113" s="291">
        <f t="shared" si="995"/>
        <v>0</v>
      </c>
      <c r="AA7113" s="163"/>
      <c r="AB7113" s="177" t="str">
        <f t="shared" si="996"/>
        <v/>
      </c>
      <c r="AC7113" s="283" t="str">
        <f t="shared" si="997"/>
        <v/>
      </c>
      <c r="AD7113" s="283" t="str">
        <f t="shared" si="998"/>
        <v/>
      </c>
      <c r="AE7113" s="163"/>
      <c r="AF7113" s="162"/>
    </row>
    <row r="7114" spans="1:32">
      <c r="A7114" s="134">
        <v>7105</v>
      </c>
      <c r="B7114" s="136"/>
      <c r="C7114" s="146">
        <f t="shared" si="991"/>
        <v>0</v>
      </c>
      <c r="D7114" s="146">
        <f t="shared" si="992"/>
        <v>1</v>
      </c>
      <c r="E7114" s="146">
        <f t="shared" si="993"/>
        <v>1900</v>
      </c>
      <c r="F7114" s="137"/>
      <c r="G7114" s="287"/>
      <c r="H7114" s="137"/>
      <c r="I7114" s="134"/>
      <c r="J7114" s="204"/>
      <c r="K7114" s="133"/>
      <c r="L7114" s="134"/>
      <c r="M7114" s="133"/>
      <c r="N7114" s="134"/>
      <c r="O7114" s="134"/>
      <c r="P7114" s="166"/>
      <c r="Q7114" s="164"/>
      <c r="R7114" s="165"/>
      <c r="S7114" s="138"/>
      <c r="T7114" s="138"/>
      <c r="U7114" s="138"/>
      <c r="V7114" s="138"/>
      <c r="W7114" s="166"/>
      <c r="X7114" s="135"/>
      <c r="Y7114" s="418">
        <f t="shared" si="994"/>
        <v>0</v>
      </c>
      <c r="Z7114" s="291">
        <f t="shared" si="995"/>
        <v>0</v>
      </c>
      <c r="AA7114" s="163"/>
      <c r="AB7114" s="177" t="str">
        <f t="shared" si="996"/>
        <v/>
      </c>
      <c r="AC7114" s="283" t="str">
        <f t="shared" si="997"/>
        <v/>
      </c>
      <c r="AD7114" s="283" t="str">
        <f t="shared" si="998"/>
        <v/>
      </c>
      <c r="AE7114" s="163"/>
      <c r="AF7114" s="162"/>
    </row>
    <row r="7115" spans="1:32">
      <c r="A7115" s="134">
        <v>7106</v>
      </c>
      <c r="B7115" s="136"/>
      <c r="C7115" s="146">
        <f t="shared" ref="C7115:C7178" si="999">DAY(B7115)</f>
        <v>0</v>
      </c>
      <c r="D7115" s="146">
        <f t="shared" ref="D7115:D7178" si="1000">MONTH(B7115)</f>
        <v>1</v>
      </c>
      <c r="E7115" s="146">
        <f t="shared" ref="E7115:E7178" si="1001">YEAR(B7115)</f>
        <v>1900</v>
      </c>
      <c r="F7115" s="137"/>
      <c r="G7115" s="287"/>
      <c r="H7115" s="137"/>
      <c r="I7115" s="134"/>
      <c r="J7115" s="204"/>
      <c r="K7115" s="133"/>
      <c r="L7115" s="134"/>
      <c r="M7115" s="133"/>
      <c r="N7115" s="134"/>
      <c r="O7115" s="134"/>
      <c r="P7115" s="166"/>
      <c r="Q7115" s="164"/>
      <c r="R7115" s="165"/>
      <c r="S7115" s="138"/>
      <c r="T7115" s="138"/>
      <c r="U7115" s="138"/>
      <c r="V7115" s="138"/>
      <c r="W7115" s="166"/>
      <c r="X7115" s="135"/>
      <c r="Y7115" s="418">
        <f t="shared" ref="Y7115:Y7178" si="1002">X7115*U7115</f>
        <v>0</v>
      </c>
      <c r="Z7115" s="291">
        <f t="shared" ref="Z7115:Z7178" si="1003">Y7115*1.1</f>
        <v>0</v>
      </c>
      <c r="AA7115" s="163"/>
      <c r="AB7115" s="177" t="str">
        <f t="shared" ref="AB7115:AB7178" si="1004">IF(S7115="","",IF(S7115-U7115=0,"Full","No"))</f>
        <v/>
      </c>
      <c r="AC7115" s="283" t="str">
        <f t="shared" ref="AC7115:AC7178" si="1005">IF(AND(S7115&gt;U7115,V7115=0),"Lost",IF(AND(S7115&gt;U7115,V7115&lt;(S7115-U7115)),"Lost",""))</f>
        <v/>
      </c>
      <c r="AD7115" s="283" t="str">
        <f t="shared" ref="AD7115:AD7178" si="1006">IF(AND(S7115&gt;U7115,V7115=0),S7115-U7115,IF(AND(S7115&gt;U7115,V7115&lt;(S7115-U7115)),S7115-(U7115+V7115),""))</f>
        <v/>
      </c>
      <c r="AE7115" s="163"/>
      <c r="AF7115" s="162"/>
    </row>
    <row r="7116" spans="1:32">
      <c r="A7116" s="134">
        <v>7107</v>
      </c>
      <c r="B7116" s="136"/>
      <c r="C7116" s="146">
        <f t="shared" si="999"/>
        <v>0</v>
      </c>
      <c r="D7116" s="146">
        <f t="shared" si="1000"/>
        <v>1</v>
      </c>
      <c r="E7116" s="146">
        <f t="shared" si="1001"/>
        <v>1900</v>
      </c>
      <c r="F7116" s="137"/>
      <c r="G7116" s="287"/>
      <c r="H7116" s="137"/>
      <c r="I7116" s="134"/>
      <c r="J7116" s="204"/>
      <c r="K7116" s="133"/>
      <c r="L7116" s="134"/>
      <c r="M7116" s="133"/>
      <c r="N7116" s="134"/>
      <c r="O7116" s="134"/>
      <c r="P7116" s="166"/>
      <c r="Q7116" s="164"/>
      <c r="R7116" s="165"/>
      <c r="S7116" s="138"/>
      <c r="T7116" s="138"/>
      <c r="U7116" s="138"/>
      <c r="V7116" s="138"/>
      <c r="W7116" s="166"/>
      <c r="X7116" s="135"/>
      <c r="Y7116" s="418">
        <f t="shared" si="1002"/>
        <v>0</v>
      </c>
      <c r="Z7116" s="291">
        <f t="shared" si="1003"/>
        <v>0</v>
      </c>
      <c r="AA7116" s="163"/>
      <c r="AB7116" s="177" t="str">
        <f t="shared" si="1004"/>
        <v/>
      </c>
      <c r="AC7116" s="283" t="str">
        <f t="shared" si="1005"/>
        <v/>
      </c>
      <c r="AD7116" s="283" t="str">
        <f t="shared" si="1006"/>
        <v/>
      </c>
      <c r="AE7116" s="163"/>
      <c r="AF7116" s="162"/>
    </row>
    <row r="7117" spans="1:32">
      <c r="A7117" s="134">
        <v>7108</v>
      </c>
      <c r="B7117" s="136"/>
      <c r="C7117" s="146">
        <f t="shared" si="999"/>
        <v>0</v>
      </c>
      <c r="D7117" s="146">
        <f t="shared" si="1000"/>
        <v>1</v>
      </c>
      <c r="E7117" s="146">
        <f t="shared" si="1001"/>
        <v>1900</v>
      </c>
      <c r="F7117" s="137"/>
      <c r="G7117" s="287"/>
      <c r="H7117" s="137"/>
      <c r="I7117" s="134"/>
      <c r="J7117" s="204"/>
      <c r="K7117" s="133"/>
      <c r="L7117" s="134"/>
      <c r="M7117" s="133"/>
      <c r="N7117" s="134"/>
      <c r="O7117" s="134"/>
      <c r="P7117" s="166"/>
      <c r="Q7117" s="164"/>
      <c r="R7117" s="165"/>
      <c r="S7117" s="138"/>
      <c r="T7117" s="138"/>
      <c r="U7117" s="138"/>
      <c r="V7117" s="138"/>
      <c r="W7117" s="166"/>
      <c r="X7117" s="135"/>
      <c r="Y7117" s="418">
        <f t="shared" si="1002"/>
        <v>0</v>
      </c>
      <c r="Z7117" s="291">
        <f t="shared" si="1003"/>
        <v>0</v>
      </c>
      <c r="AA7117" s="163"/>
      <c r="AB7117" s="177" t="str">
        <f t="shared" si="1004"/>
        <v/>
      </c>
      <c r="AC7117" s="283" t="str">
        <f t="shared" si="1005"/>
        <v/>
      </c>
      <c r="AD7117" s="283" t="str">
        <f t="shared" si="1006"/>
        <v/>
      </c>
      <c r="AE7117" s="163"/>
      <c r="AF7117" s="162"/>
    </row>
    <row r="7118" spans="1:32">
      <c r="A7118" s="134">
        <v>7109</v>
      </c>
      <c r="B7118" s="136"/>
      <c r="C7118" s="146">
        <f t="shared" si="999"/>
        <v>0</v>
      </c>
      <c r="D7118" s="146">
        <f t="shared" si="1000"/>
        <v>1</v>
      </c>
      <c r="E7118" s="146">
        <f t="shared" si="1001"/>
        <v>1900</v>
      </c>
      <c r="F7118" s="137"/>
      <c r="G7118" s="287"/>
      <c r="H7118" s="137"/>
      <c r="I7118" s="134"/>
      <c r="J7118" s="204"/>
      <c r="K7118" s="133"/>
      <c r="L7118" s="134"/>
      <c r="M7118" s="133"/>
      <c r="N7118" s="134"/>
      <c r="O7118" s="134"/>
      <c r="P7118" s="166"/>
      <c r="Q7118" s="164"/>
      <c r="R7118" s="165"/>
      <c r="S7118" s="138"/>
      <c r="T7118" s="138"/>
      <c r="U7118" s="138"/>
      <c r="V7118" s="138"/>
      <c r="W7118" s="166"/>
      <c r="X7118" s="135"/>
      <c r="Y7118" s="418">
        <f t="shared" si="1002"/>
        <v>0</v>
      </c>
      <c r="Z7118" s="291">
        <f t="shared" si="1003"/>
        <v>0</v>
      </c>
      <c r="AA7118" s="163"/>
      <c r="AB7118" s="177" t="str">
        <f t="shared" si="1004"/>
        <v/>
      </c>
      <c r="AC7118" s="283" t="str">
        <f t="shared" si="1005"/>
        <v/>
      </c>
      <c r="AD7118" s="283" t="str">
        <f t="shared" si="1006"/>
        <v/>
      </c>
      <c r="AE7118" s="163"/>
      <c r="AF7118" s="162"/>
    </row>
    <row r="7119" spans="1:32">
      <c r="A7119" s="134">
        <v>7110</v>
      </c>
      <c r="B7119" s="136"/>
      <c r="C7119" s="146">
        <f t="shared" si="999"/>
        <v>0</v>
      </c>
      <c r="D7119" s="146">
        <f t="shared" si="1000"/>
        <v>1</v>
      </c>
      <c r="E7119" s="146">
        <f t="shared" si="1001"/>
        <v>1900</v>
      </c>
      <c r="F7119" s="137"/>
      <c r="G7119" s="287"/>
      <c r="H7119" s="137"/>
      <c r="I7119" s="134"/>
      <c r="J7119" s="204"/>
      <c r="K7119" s="133"/>
      <c r="L7119" s="134"/>
      <c r="M7119" s="133"/>
      <c r="N7119" s="134"/>
      <c r="O7119" s="134"/>
      <c r="P7119" s="166"/>
      <c r="Q7119" s="164"/>
      <c r="R7119" s="165"/>
      <c r="S7119" s="138"/>
      <c r="T7119" s="138"/>
      <c r="U7119" s="138"/>
      <c r="V7119" s="138"/>
      <c r="W7119" s="166"/>
      <c r="X7119" s="135"/>
      <c r="Y7119" s="418">
        <f t="shared" si="1002"/>
        <v>0</v>
      </c>
      <c r="Z7119" s="291">
        <f t="shared" si="1003"/>
        <v>0</v>
      </c>
      <c r="AA7119" s="163"/>
      <c r="AB7119" s="177" t="str">
        <f t="shared" si="1004"/>
        <v/>
      </c>
      <c r="AC7119" s="283" t="str">
        <f t="shared" si="1005"/>
        <v/>
      </c>
      <c r="AD7119" s="283" t="str">
        <f t="shared" si="1006"/>
        <v/>
      </c>
      <c r="AE7119" s="163"/>
      <c r="AF7119" s="162"/>
    </row>
    <row r="7120" spans="1:32">
      <c r="A7120" s="134">
        <v>7111</v>
      </c>
      <c r="B7120" s="136"/>
      <c r="C7120" s="146">
        <f t="shared" si="999"/>
        <v>0</v>
      </c>
      <c r="D7120" s="146">
        <f t="shared" si="1000"/>
        <v>1</v>
      </c>
      <c r="E7120" s="146">
        <f t="shared" si="1001"/>
        <v>1900</v>
      </c>
      <c r="F7120" s="137"/>
      <c r="G7120" s="287"/>
      <c r="H7120" s="137"/>
      <c r="I7120" s="134"/>
      <c r="J7120" s="204"/>
      <c r="K7120" s="133"/>
      <c r="L7120" s="134"/>
      <c r="M7120" s="133"/>
      <c r="N7120" s="134"/>
      <c r="O7120" s="134"/>
      <c r="P7120" s="166"/>
      <c r="Q7120" s="164"/>
      <c r="R7120" s="165"/>
      <c r="S7120" s="138"/>
      <c r="T7120" s="138"/>
      <c r="U7120" s="138"/>
      <c r="V7120" s="138"/>
      <c r="W7120" s="166"/>
      <c r="X7120" s="135"/>
      <c r="Y7120" s="418">
        <f t="shared" si="1002"/>
        <v>0</v>
      </c>
      <c r="Z7120" s="291">
        <f t="shared" si="1003"/>
        <v>0</v>
      </c>
      <c r="AA7120" s="163"/>
      <c r="AB7120" s="177" t="str">
        <f t="shared" si="1004"/>
        <v/>
      </c>
      <c r="AC7120" s="283" t="str">
        <f t="shared" si="1005"/>
        <v/>
      </c>
      <c r="AD7120" s="283" t="str">
        <f t="shared" si="1006"/>
        <v/>
      </c>
      <c r="AE7120" s="163"/>
      <c r="AF7120" s="162"/>
    </row>
    <row r="7121" spans="1:32">
      <c r="A7121" s="134">
        <v>7112</v>
      </c>
      <c r="B7121" s="136"/>
      <c r="C7121" s="146">
        <f t="shared" si="999"/>
        <v>0</v>
      </c>
      <c r="D7121" s="146">
        <f t="shared" si="1000"/>
        <v>1</v>
      </c>
      <c r="E7121" s="146">
        <f t="shared" si="1001"/>
        <v>1900</v>
      </c>
      <c r="F7121" s="137"/>
      <c r="G7121" s="287"/>
      <c r="H7121" s="137"/>
      <c r="I7121" s="134"/>
      <c r="J7121" s="204"/>
      <c r="K7121" s="133"/>
      <c r="L7121" s="134"/>
      <c r="M7121" s="133"/>
      <c r="N7121" s="134"/>
      <c r="O7121" s="134"/>
      <c r="P7121" s="166"/>
      <c r="Q7121" s="164"/>
      <c r="R7121" s="165"/>
      <c r="S7121" s="138"/>
      <c r="T7121" s="138"/>
      <c r="U7121" s="138"/>
      <c r="V7121" s="138"/>
      <c r="W7121" s="166"/>
      <c r="X7121" s="135"/>
      <c r="Y7121" s="418">
        <f t="shared" si="1002"/>
        <v>0</v>
      </c>
      <c r="Z7121" s="291">
        <f t="shared" si="1003"/>
        <v>0</v>
      </c>
      <c r="AA7121" s="163"/>
      <c r="AB7121" s="177" t="str">
        <f t="shared" si="1004"/>
        <v/>
      </c>
      <c r="AC7121" s="283" t="str">
        <f t="shared" si="1005"/>
        <v/>
      </c>
      <c r="AD7121" s="283" t="str">
        <f t="shared" si="1006"/>
        <v/>
      </c>
      <c r="AE7121" s="163"/>
      <c r="AF7121" s="162"/>
    </row>
    <row r="7122" spans="1:32">
      <c r="A7122" s="134">
        <v>7113</v>
      </c>
      <c r="B7122" s="136"/>
      <c r="C7122" s="146">
        <f t="shared" si="999"/>
        <v>0</v>
      </c>
      <c r="D7122" s="146">
        <f t="shared" si="1000"/>
        <v>1</v>
      </c>
      <c r="E7122" s="146">
        <f t="shared" si="1001"/>
        <v>1900</v>
      </c>
      <c r="F7122" s="137"/>
      <c r="G7122" s="287"/>
      <c r="H7122" s="137"/>
      <c r="I7122" s="134"/>
      <c r="J7122" s="204"/>
      <c r="K7122" s="133"/>
      <c r="L7122" s="134"/>
      <c r="M7122" s="133"/>
      <c r="N7122" s="134"/>
      <c r="O7122" s="134"/>
      <c r="P7122" s="166"/>
      <c r="Q7122" s="164"/>
      <c r="R7122" s="165"/>
      <c r="S7122" s="138"/>
      <c r="T7122" s="138"/>
      <c r="U7122" s="138"/>
      <c r="V7122" s="138"/>
      <c r="W7122" s="166"/>
      <c r="X7122" s="135"/>
      <c r="Y7122" s="418">
        <f t="shared" si="1002"/>
        <v>0</v>
      </c>
      <c r="Z7122" s="291">
        <f t="shared" si="1003"/>
        <v>0</v>
      </c>
      <c r="AA7122" s="163"/>
      <c r="AB7122" s="177" t="str">
        <f t="shared" si="1004"/>
        <v/>
      </c>
      <c r="AC7122" s="283" t="str">
        <f t="shared" si="1005"/>
        <v/>
      </c>
      <c r="AD7122" s="283" t="str">
        <f t="shared" si="1006"/>
        <v/>
      </c>
      <c r="AE7122" s="163"/>
      <c r="AF7122" s="162"/>
    </row>
    <row r="7123" spans="1:32">
      <c r="A7123" s="134">
        <v>7114</v>
      </c>
      <c r="B7123" s="136"/>
      <c r="C7123" s="146">
        <f t="shared" si="999"/>
        <v>0</v>
      </c>
      <c r="D7123" s="146">
        <f t="shared" si="1000"/>
        <v>1</v>
      </c>
      <c r="E7123" s="146">
        <f t="shared" si="1001"/>
        <v>1900</v>
      </c>
      <c r="F7123" s="137"/>
      <c r="G7123" s="287"/>
      <c r="H7123" s="137"/>
      <c r="I7123" s="134"/>
      <c r="J7123" s="204"/>
      <c r="K7123" s="133"/>
      <c r="L7123" s="134"/>
      <c r="M7123" s="133"/>
      <c r="N7123" s="134"/>
      <c r="O7123" s="134"/>
      <c r="P7123" s="166"/>
      <c r="Q7123" s="164"/>
      <c r="R7123" s="165"/>
      <c r="S7123" s="138"/>
      <c r="T7123" s="138"/>
      <c r="U7123" s="138"/>
      <c r="V7123" s="138"/>
      <c r="W7123" s="166"/>
      <c r="X7123" s="135"/>
      <c r="Y7123" s="418">
        <f t="shared" si="1002"/>
        <v>0</v>
      </c>
      <c r="Z7123" s="291">
        <f t="shared" si="1003"/>
        <v>0</v>
      </c>
      <c r="AA7123" s="163"/>
      <c r="AB7123" s="177" t="str">
        <f t="shared" si="1004"/>
        <v/>
      </c>
      <c r="AC7123" s="283" t="str">
        <f t="shared" si="1005"/>
        <v/>
      </c>
      <c r="AD7123" s="283" t="str">
        <f t="shared" si="1006"/>
        <v/>
      </c>
      <c r="AE7123" s="163"/>
      <c r="AF7123" s="162"/>
    </row>
    <row r="7124" spans="1:32">
      <c r="A7124" s="134">
        <v>7115</v>
      </c>
      <c r="B7124" s="136"/>
      <c r="C7124" s="146">
        <f t="shared" si="999"/>
        <v>0</v>
      </c>
      <c r="D7124" s="146">
        <f t="shared" si="1000"/>
        <v>1</v>
      </c>
      <c r="E7124" s="146">
        <f t="shared" si="1001"/>
        <v>1900</v>
      </c>
      <c r="F7124" s="137"/>
      <c r="G7124" s="287"/>
      <c r="H7124" s="137"/>
      <c r="I7124" s="134"/>
      <c r="J7124" s="204"/>
      <c r="K7124" s="133"/>
      <c r="L7124" s="134"/>
      <c r="M7124" s="133"/>
      <c r="N7124" s="134"/>
      <c r="O7124" s="134"/>
      <c r="P7124" s="166"/>
      <c r="Q7124" s="164"/>
      <c r="R7124" s="165"/>
      <c r="S7124" s="138"/>
      <c r="T7124" s="138"/>
      <c r="U7124" s="138"/>
      <c r="V7124" s="138"/>
      <c r="W7124" s="166"/>
      <c r="X7124" s="135"/>
      <c r="Y7124" s="418">
        <f t="shared" si="1002"/>
        <v>0</v>
      </c>
      <c r="Z7124" s="291">
        <f t="shared" si="1003"/>
        <v>0</v>
      </c>
      <c r="AA7124" s="163"/>
      <c r="AB7124" s="177" t="str">
        <f t="shared" si="1004"/>
        <v/>
      </c>
      <c r="AC7124" s="283" t="str">
        <f t="shared" si="1005"/>
        <v/>
      </c>
      <c r="AD7124" s="283" t="str">
        <f t="shared" si="1006"/>
        <v/>
      </c>
      <c r="AE7124" s="163"/>
      <c r="AF7124" s="162"/>
    </row>
    <row r="7125" spans="1:32">
      <c r="A7125" s="134">
        <v>7116</v>
      </c>
      <c r="B7125" s="136"/>
      <c r="C7125" s="146">
        <f t="shared" si="999"/>
        <v>0</v>
      </c>
      <c r="D7125" s="146">
        <f t="shared" si="1000"/>
        <v>1</v>
      </c>
      <c r="E7125" s="146">
        <f t="shared" si="1001"/>
        <v>1900</v>
      </c>
      <c r="F7125" s="137"/>
      <c r="G7125" s="287"/>
      <c r="H7125" s="137"/>
      <c r="I7125" s="134"/>
      <c r="J7125" s="204"/>
      <c r="K7125" s="133"/>
      <c r="L7125" s="134"/>
      <c r="M7125" s="133"/>
      <c r="N7125" s="134"/>
      <c r="O7125" s="134"/>
      <c r="P7125" s="166"/>
      <c r="Q7125" s="164"/>
      <c r="R7125" s="165"/>
      <c r="S7125" s="138"/>
      <c r="T7125" s="138"/>
      <c r="U7125" s="138"/>
      <c r="V7125" s="138"/>
      <c r="W7125" s="166"/>
      <c r="X7125" s="135"/>
      <c r="Y7125" s="418">
        <f t="shared" si="1002"/>
        <v>0</v>
      </c>
      <c r="Z7125" s="291">
        <f t="shared" si="1003"/>
        <v>0</v>
      </c>
      <c r="AA7125" s="163"/>
      <c r="AB7125" s="177" t="str">
        <f t="shared" si="1004"/>
        <v/>
      </c>
      <c r="AC7125" s="283" t="str">
        <f t="shared" si="1005"/>
        <v/>
      </c>
      <c r="AD7125" s="283" t="str">
        <f t="shared" si="1006"/>
        <v/>
      </c>
      <c r="AE7125" s="163"/>
      <c r="AF7125" s="162"/>
    </row>
    <row r="7126" spans="1:32">
      <c r="A7126" s="134">
        <v>7117</v>
      </c>
      <c r="B7126" s="136"/>
      <c r="C7126" s="146">
        <f t="shared" si="999"/>
        <v>0</v>
      </c>
      <c r="D7126" s="146">
        <f t="shared" si="1000"/>
        <v>1</v>
      </c>
      <c r="E7126" s="146">
        <f t="shared" si="1001"/>
        <v>1900</v>
      </c>
      <c r="F7126" s="137"/>
      <c r="G7126" s="287"/>
      <c r="H7126" s="137"/>
      <c r="I7126" s="134"/>
      <c r="J7126" s="204"/>
      <c r="K7126" s="133"/>
      <c r="L7126" s="134"/>
      <c r="M7126" s="133"/>
      <c r="N7126" s="134"/>
      <c r="O7126" s="134"/>
      <c r="P7126" s="166"/>
      <c r="Q7126" s="164"/>
      <c r="R7126" s="165"/>
      <c r="S7126" s="138"/>
      <c r="T7126" s="138"/>
      <c r="U7126" s="138"/>
      <c r="V7126" s="138"/>
      <c r="W7126" s="166"/>
      <c r="X7126" s="135"/>
      <c r="Y7126" s="418">
        <f t="shared" si="1002"/>
        <v>0</v>
      </c>
      <c r="Z7126" s="291">
        <f t="shared" si="1003"/>
        <v>0</v>
      </c>
      <c r="AA7126" s="163"/>
      <c r="AB7126" s="177" t="str">
        <f t="shared" si="1004"/>
        <v/>
      </c>
      <c r="AC7126" s="283" t="str">
        <f t="shared" si="1005"/>
        <v/>
      </c>
      <c r="AD7126" s="283" t="str">
        <f t="shared" si="1006"/>
        <v/>
      </c>
      <c r="AE7126" s="163"/>
      <c r="AF7126" s="162"/>
    </row>
    <row r="7127" spans="1:32">
      <c r="A7127" s="134">
        <v>7118</v>
      </c>
      <c r="B7127" s="136"/>
      <c r="C7127" s="146">
        <f t="shared" si="999"/>
        <v>0</v>
      </c>
      <c r="D7127" s="146">
        <f t="shared" si="1000"/>
        <v>1</v>
      </c>
      <c r="E7127" s="146">
        <f t="shared" si="1001"/>
        <v>1900</v>
      </c>
      <c r="F7127" s="137"/>
      <c r="G7127" s="287"/>
      <c r="H7127" s="137"/>
      <c r="I7127" s="134"/>
      <c r="J7127" s="204"/>
      <c r="K7127" s="133"/>
      <c r="L7127" s="134"/>
      <c r="M7127" s="133"/>
      <c r="N7127" s="134"/>
      <c r="O7127" s="134"/>
      <c r="P7127" s="166"/>
      <c r="Q7127" s="164"/>
      <c r="R7127" s="165"/>
      <c r="S7127" s="138"/>
      <c r="T7127" s="138"/>
      <c r="U7127" s="138"/>
      <c r="V7127" s="138"/>
      <c r="W7127" s="166"/>
      <c r="X7127" s="135"/>
      <c r="Y7127" s="418">
        <f t="shared" si="1002"/>
        <v>0</v>
      </c>
      <c r="Z7127" s="291">
        <f t="shared" si="1003"/>
        <v>0</v>
      </c>
      <c r="AA7127" s="163"/>
      <c r="AB7127" s="177" t="str">
        <f t="shared" si="1004"/>
        <v/>
      </c>
      <c r="AC7127" s="283" t="str">
        <f t="shared" si="1005"/>
        <v/>
      </c>
      <c r="AD7127" s="283" t="str">
        <f t="shared" si="1006"/>
        <v/>
      </c>
      <c r="AE7127" s="163"/>
      <c r="AF7127" s="162"/>
    </row>
    <row r="7128" spans="1:32">
      <c r="A7128" s="134">
        <v>7119</v>
      </c>
      <c r="B7128" s="136"/>
      <c r="C7128" s="146">
        <f t="shared" si="999"/>
        <v>0</v>
      </c>
      <c r="D7128" s="146">
        <f t="shared" si="1000"/>
        <v>1</v>
      </c>
      <c r="E7128" s="146">
        <f t="shared" si="1001"/>
        <v>1900</v>
      </c>
      <c r="F7128" s="137"/>
      <c r="G7128" s="287"/>
      <c r="H7128" s="137"/>
      <c r="I7128" s="134"/>
      <c r="J7128" s="204"/>
      <c r="K7128" s="133"/>
      <c r="L7128" s="134"/>
      <c r="M7128" s="133"/>
      <c r="N7128" s="134"/>
      <c r="O7128" s="134"/>
      <c r="P7128" s="166"/>
      <c r="Q7128" s="164"/>
      <c r="R7128" s="165"/>
      <c r="S7128" s="138"/>
      <c r="T7128" s="138"/>
      <c r="U7128" s="138"/>
      <c r="V7128" s="138"/>
      <c r="W7128" s="166"/>
      <c r="X7128" s="135"/>
      <c r="Y7128" s="418">
        <f t="shared" si="1002"/>
        <v>0</v>
      </c>
      <c r="Z7128" s="291">
        <f t="shared" si="1003"/>
        <v>0</v>
      </c>
      <c r="AA7128" s="163"/>
      <c r="AB7128" s="177" t="str">
        <f t="shared" si="1004"/>
        <v/>
      </c>
      <c r="AC7128" s="283" t="str">
        <f t="shared" si="1005"/>
        <v/>
      </c>
      <c r="AD7128" s="283" t="str">
        <f t="shared" si="1006"/>
        <v/>
      </c>
      <c r="AE7128" s="163"/>
      <c r="AF7128" s="162"/>
    </row>
    <row r="7129" spans="1:32">
      <c r="A7129" s="134">
        <v>7120</v>
      </c>
      <c r="B7129" s="136"/>
      <c r="C7129" s="146">
        <f t="shared" si="999"/>
        <v>0</v>
      </c>
      <c r="D7129" s="146">
        <f t="shared" si="1000"/>
        <v>1</v>
      </c>
      <c r="E7129" s="146">
        <f t="shared" si="1001"/>
        <v>1900</v>
      </c>
      <c r="F7129" s="137"/>
      <c r="G7129" s="287"/>
      <c r="H7129" s="137"/>
      <c r="I7129" s="134"/>
      <c r="J7129" s="204"/>
      <c r="K7129" s="133"/>
      <c r="L7129" s="134"/>
      <c r="M7129" s="133"/>
      <c r="N7129" s="134"/>
      <c r="O7129" s="134"/>
      <c r="P7129" s="166"/>
      <c r="Q7129" s="164"/>
      <c r="R7129" s="165"/>
      <c r="S7129" s="138"/>
      <c r="T7129" s="138"/>
      <c r="U7129" s="138"/>
      <c r="V7129" s="138"/>
      <c r="W7129" s="166"/>
      <c r="X7129" s="135"/>
      <c r="Y7129" s="418">
        <f t="shared" si="1002"/>
        <v>0</v>
      </c>
      <c r="Z7129" s="291">
        <f t="shared" si="1003"/>
        <v>0</v>
      </c>
      <c r="AA7129" s="163"/>
      <c r="AB7129" s="177" t="str">
        <f t="shared" si="1004"/>
        <v/>
      </c>
      <c r="AC7129" s="283" t="str">
        <f t="shared" si="1005"/>
        <v/>
      </c>
      <c r="AD7129" s="283" t="str">
        <f t="shared" si="1006"/>
        <v/>
      </c>
      <c r="AE7129" s="163"/>
      <c r="AF7129" s="162"/>
    </row>
    <row r="7130" spans="1:32">
      <c r="A7130" s="134">
        <v>7121</v>
      </c>
      <c r="B7130" s="136"/>
      <c r="C7130" s="146">
        <f t="shared" si="999"/>
        <v>0</v>
      </c>
      <c r="D7130" s="146">
        <f t="shared" si="1000"/>
        <v>1</v>
      </c>
      <c r="E7130" s="146">
        <f t="shared" si="1001"/>
        <v>1900</v>
      </c>
      <c r="F7130" s="137"/>
      <c r="G7130" s="287"/>
      <c r="H7130" s="137"/>
      <c r="I7130" s="134"/>
      <c r="J7130" s="204"/>
      <c r="K7130" s="133"/>
      <c r="L7130" s="134"/>
      <c r="M7130" s="133"/>
      <c r="N7130" s="134"/>
      <c r="O7130" s="134"/>
      <c r="P7130" s="166"/>
      <c r="Q7130" s="164"/>
      <c r="R7130" s="165"/>
      <c r="S7130" s="138"/>
      <c r="T7130" s="138"/>
      <c r="U7130" s="138"/>
      <c r="V7130" s="138"/>
      <c r="W7130" s="166"/>
      <c r="X7130" s="135"/>
      <c r="Y7130" s="418">
        <f t="shared" si="1002"/>
        <v>0</v>
      </c>
      <c r="Z7130" s="291">
        <f t="shared" si="1003"/>
        <v>0</v>
      </c>
      <c r="AA7130" s="163"/>
      <c r="AB7130" s="177" t="str">
        <f t="shared" si="1004"/>
        <v/>
      </c>
      <c r="AC7130" s="283" t="str">
        <f t="shared" si="1005"/>
        <v/>
      </c>
      <c r="AD7130" s="283" t="str">
        <f t="shared" si="1006"/>
        <v/>
      </c>
      <c r="AE7130" s="163"/>
      <c r="AF7130" s="162"/>
    </row>
    <row r="7131" spans="1:32">
      <c r="A7131" s="134">
        <v>7122</v>
      </c>
      <c r="B7131" s="136"/>
      <c r="C7131" s="146">
        <f t="shared" si="999"/>
        <v>0</v>
      </c>
      <c r="D7131" s="146">
        <f t="shared" si="1000"/>
        <v>1</v>
      </c>
      <c r="E7131" s="146">
        <f t="shared" si="1001"/>
        <v>1900</v>
      </c>
      <c r="F7131" s="137"/>
      <c r="G7131" s="287"/>
      <c r="H7131" s="137"/>
      <c r="I7131" s="134"/>
      <c r="J7131" s="204"/>
      <c r="K7131" s="133"/>
      <c r="L7131" s="134"/>
      <c r="M7131" s="133"/>
      <c r="N7131" s="134"/>
      <c r="O7131" s="134"/>
      <c r="P7131" s="166"/>
      <c r="Q7131" s="164"/>
      <c r="R7131" s="165"/>
      <c r="S7131" s="138"/>
      <c r="T7131" s="138"/>
      <c r="U7131" s="138"/>
      <c r="V7131" s="138"/>
      <c r="W7131" s="166"/>
      <c r="X7131" s="135"/>
      <c r="Y7131" s="418">
        <f t="shared" si="1002"/>
        <v>0</v>
      </c>
      <c r="Z7131" s="291">
        <f t="shared" si="1003"/>
        <v>0</v>
      </c>
      <c r="AA7131" s="163"/>
      <c r="AB7131" s="177" t="str">
        <f t="shared" si="1004"/>
        <v/>
      </c>
      <c r="AC7131" s="283" t="str">
        <f t="shared" si="1005"/>
        <v/>
      </c>
      <c r="AD7131" s="283" t="str">
        <f t="shared" si="1006"/>
        <v/>
      </c>
      <c r="AE7131" s="163"/>
      <c r="AF7131" s="162"/>
    </row>
    <row r="7132" spans="1:32">
      <c r="A7132" s="134">
        <v>7123</v>
      </c>
      <c r="B7132" s="136"/>
      <c r="C7132" s="146">
        <f t="shared" si="999"/>
        <v>0</v>
      </c>
      <c r="D7132" s="146">
        <f t="shared" si="1000"/>
        <v>1</v>
      </c>
      <c r="E7132" s="146">
        <f t="shared" si="1001"/>
        <v>1900</v>
      </c>
      <c r="F7132" s="137"/>
      <c r="G7132" s="287"/>
      <c r="H7132" s="137"/>
      <c r="I7132" s="134"/>
      <c r="J7132" s="204"/>
      <c r="K7132" s="133"/>
      <c r="L7132" s="134"/>
      <c r="M7132" s="133"/>
      <c r="N7132" s="134"/>
      <c r="O7132" s="134"/>
      <c r="P7132" s="166"/>
      <c r="Q7132" s="164"/>
      <c r="R7132" s="165"/>
      <c r="S7132" s="138"/>
      <c r="T7132" s="138"/>
      <c r="U7132" s="138"/>
      <c r="V7132" s="138"/>
      <c r="W7132" s="166"/>
      <c r="X7132" s="135"/>
      <c r="Y7132" s="418">
        <f t="shared" si="1002"/>
        <v>0</v>
      </c>
      <c r="Z7132" s="291">
        <f t="shared" si="1003"/>
        <v>0</v>
      </c>
      <c r="AA7132" s="163"/>
      <c r="AB7132" s="177" t="str">
        <f t="shared" si="1004"/>
        <v/>
      </c>
      <c r="AC7132" s="283" t="str">
        <f t="shared" si="1005"/>
        <v/>
      </c>
      <c r="AD7132" s="283" t="str">
        <f t="shared" si="1006"/>
        <v/>
      </c>
      <c r="AE7132" s="163"/>
      <c r="AF7132" s="162"/>
    </row>
    <row r="7133" spans="1:32">
      <c r="A7133" s="134">
        <v>7124</v>
      </c>
      <c r="B7133" s="136"/>
      <c r="C7133" s="146">
        <f t="shared" si="999"/>
        <v>0</v>
      </c>
      <c r="D7133" s="146">
        <f t="shared" si="1000"/>
        <v>1</v>
      </c>
      <c r="E7133" s="146">
        <f t="shared" si="1001"/>
        <v>1900</v>
      </c>
      <c r="F7133" s="137"/>
      <c r="G7133" s="287"/>
      <c r="H7133" s="137"/>
      <c r="I7133" s="134"/>
      <c r="J7133" s="204"/>
      <c r="K7133" s="133"/>
      <c r="L7133" s="134"/>
      <c r="M7133" s="133"/>
      <c r="N7133" s="134"/>
      <c r="O7133" s="134"/>
      <c r="P7133" s="166"/>
      <c r="Q7133" s="164"/>
      <c r="R7133" s="165"/>
      <c r="S7133" s="138"/>
      <c r="T7133" s="138"/>
      <c r="U7133" s="138"/>
      <c r="V7133" s="138"/>
      <c r="W7133" s="166"/>
      <c r="X7133" s="135"/>
      <c r="Y7133" s="418">
        <f t="shared" si="1002"/>
        <v>0</v>
      </c>
      <c r="Z7133" s="291">
        <f t="shared" si="1003"/>
        <v>0</v>
      </c>
      <c r="AA7133" s="163"/>
      <c r="AB7133" s="177" t="str">
        <f t="shared" si="1004"/>
        <v/>
      </c>
      <c r="AC7133" s="283" t="str">
        <f t="shared" si="1005"/>
        <v/>
      </c>
      <c r="AD7133" s="283" t="str">
        <f t="shared" si="1006"/>
        <v/>
      </c>
      <c r="AE7133" s="163"/>
      <c r="AF7133" s="162"/>
    </row>
    <row r="7134" spans="1:32">
      <c r="A7134" s="134">
        <v>7125</v>
      </c>
      <c r="B7134" s="136"/>
      <c r="C7134" s="146">
        <f t="shared" si="999"/>
        <v>0</v>
      </c>
      <c r="D7134" s="146">
        <f t="shared" si="1000"/>
        <v>1</v>
      </c>
      <c r="E7134" s="146">
        <f t="shared" si="1001"/>
        <v>1900</v>
      </c>
      <c r="F7134" s="137"/>
      <c r="G7134" s="287"/>
      <c r="H7134" s="137"/>
      <c r="I7134" s="134"/>
      <c r="J7134" s="204"/>
      <c r="K7134" s="133"/>
      <c r="L7134" s="134"/>
      <c r="M7134" s="133"/>
      <c r="N7134" s="134"/>
      <c r="O7134" s="134"/>
      <c r="P7134" s="166"/>
      <c r="Q7134" s="164"/>
      <c r="R7134" s="165"/>
      <c r="S7134" s="138"/>
      <c r="T7134" s="138"/>
      <c r="U7134" s="138"/>
      <c r="V7134" s="138"/>
      <c r="W7134" s="166"/>
      <c r="X7134" s="135"/>
      <c r="Y7134" s="418">
        <f t="shared" si="1002"/>
        <v>0</v>
      </c>
      <c r="Z7134" s="291">
        <f t="shared" si="1003"/>
        <v>0</v>
      </c>
      <c r="AA7134" s="163"/>
      <c r="AB7134" s="177" t="str">
        <f t="shared" si="1004"/>
        <v/>
      </c>
      <c r="AC7134" s="283" t="str">
        <f t="shared" si="1005"/>
        <v/>
      </c>
      <c r="AD7134" s="283" t="str">
        <f t="shared" si="1006"/>
        <v/>
      </c>
      <c r="AE7134" s="163"/>
      <c r="AF7134" s="162"/>
    </row>
    <row r="7135" spans="1:32">
      <c r="A7135" s="134">
        <v>7126</v>
      </c>
      <c r="B7135" s="136"/>
      <c r="C7135" s="146">
        <f t="shared" si="999"/>
        <v>0</v>
      </c>
      <c r="D7135" s="146">
        <f t="shared" si="1000"/>
        <v>1</v>
      </c>
      <c r="E7135" s="146">
        <f t="shared" si="1001"/>
        <v>1900</v>
      </c>
      <c r="F7135" s="137"/>
      <c r="G7135" s="287"/>
      <c r="H7135" s="137"/>
      <c r="I7135" s="134"/>
      <c r="J7135" s="204"/>
      <c r="K7135" s="133"/>
      <c r="L7135" s="134"/>
      <c r="M7135" s="133"/>
      <c r="N7135" s="134"/>
      <c r="O7135" s="134"/>
      <c r="P7135" s="166"/>
      <c r="Q7135" s="164"/>
      <c r="R7135" s="165"/>
      <c r="S7135" s="138"/>
      <c r="T7135" s="138"/>
      <c r="U7135" s="138"/>
      <c r="V7135" s="138"/>
      <c r="W7135" s="166"/>
      <c r="X7135" s="135"/>
      <c r="Y7135" s="418">
        <f t="shared" si="1002"/>
        <v>0</v>
      </c>
      <c r="Z7135" s="291">
        <f t="shared" si="1003"/>
        <v>0</v>
      </c>
      <c r="AA7135" s="163"/>
      <c r="AB7135" s="177" t="str">
        <f t="shared" si="1004"/>
        <v/>
      </c>
      <c r="AC7135" s="283" t="str">
        <f t="shared" si="1005"/>
        <v/>
      </c>
      <c r="AD7135" s="283" t="str">
        <f t="shared" si="1006"/>
        <v/>
      </c>
      <c r="AE7135" s="163"/>
      <c r="AF7135" s="162"/>
    </row>
    <row r="7136" spans="1:32">
      <c r="A7136" s="134">
        <v>7127</v>
      </c>
      <c r="B7136" s="136"/>
      <c r="C7136" s="146">
        <f t="shared" si="999"/>
        <v>0</v>
      </c>
      <c r="D7136" s="146">
        <f t="shared" si="1000"/>
        <v>1</v>
      </c>
      <c r="E7136" s="146">
        <f t="shared" si="1001"/>
        <v>1900</v>
      </c>
      <c r="F7136" s="137"/>
      <c r="G7136" s="287"/>
      <c r="H7136" s="137"/>
      <c r="I7136" s="134"/>
      <c r="J7136" s="204"/>
      <c r="K7136" s="133"/>
      <c r="L7136" s="134"/>
      <c r="M7136" s="133"/>
      <c r="N7136" s="134"/>
      <c r="O7136" s="134"/>
      <c r="P7136" s="166"/>
      <c r="Q7136" s="164"/>
      <c r="R7136" s="165"/>
      <c r="S7136" s="138"/>
      <c r="T7136" s="138"/>
      <c r="U7136" s="138"/>
      <c r="V7136" s="138"/>
      <c r="W7136" s="166"/>
      <c r="X7136" s="135"/>
      <c r="Y7136" s="418">
        <f t="shared" si="1002"/>
        <v>0</v>
      </c>
      <c r="Z7136" s="291">
        <f t="shared" si="1003"/>
        <v>0</v>
      </c>
      <c r="AA7136" s="163"/>
      <c r="AB7136" s="177" t="str">
        <f t="shared" si="1004"/>
        <v/>
      </c>
      <c r="AC7136" s="283" t="str">
        <f t="shared" si="1005"/>
        <v/>
      </c>
      <c r="AD7136" s="283" t="str">
        <f t="shared" si="1006"/>
        <v/>
      </c>
      <c r="AE7136" s="163"/>
      <c r="AF7136" s="162"/>
    </row>
    <row r="7137" spans="1:32">
      <c r="A7137" s="134">
        <v>7128</v>
      </c>
      <c r="B7137" s="136"/>
      <c r="C7137" s="146">
        <f t="shared" si="999"/>
        <v>0</v>
      </c>
      <c r="D7137" s="146">
        <f t="shared" si="1000"/>
        <v>1</v>
      </c>
      <c r="E7137" s="146">
        <f t="shared" si="1001"/>
        <v>1900</v>
      </c>
      <c r="F7137" s="137"/>
      <c r="G7137" s="287"/>
      <c r="H7137" s="137"/>
      <c r="I7137" s="134"/>
      <c r="J7137" s="204"/>
      <c r="K7137" s="133"/>
      <c r="L7137" s="134"/>
      <c r="M7137" s="133"/>
      <c r="N7137" s="134"/>
      <c r="O7137" s="134"/>
      <c r="P7137" s="166"/>
      <c r="Q7137" s="164"/>
      <c r="R7137" s="165"/>
      <c r="S7137" s="138"/>
      <c r="T7137" s="138"/>
      <c r="U7137" s="138"/>
      <c r="V7137" s="138"/>
      <c r="W7137" s="166"/>
      <c r="X7137" s="135"/>
      <c r="Y7137" s="418">
        <f t="shared" si="1002"/>
        <v>0</v>
      </c>
      <c r="Z7137" s="291">
        <f t="shared" si="1003"/>
        <v>0</v>
      </c>
      <c r="AA7137" s="163"/>
      <c r="AB7137" s="177" t="str">
        <f t="shared" si="1004"/>
        <v/>
      </c>
      <c r="AC7137" s="283" t="str">
        <f t="shared" si="1005"/>
        <v/>
      </c>
      <c r="AD7137" s="283" t="str">
        <f t="shared" si="1006"/>
        <v/>
      </c>
      <c r="AE7137" s="163"/>
      <c r="AF7137" s="162"/>
    </row>
    <row r="7138" spans="1:32">
      <c r="A7138" s="134">
        <v>7129</v>
      </c>
      <c r="B7138" s="136"/>
      <c r="C7138" s="146">
        <f t="shared" si="999"/>
        <v>0</v>
      </c>
      <c r="D7138" s="146">
        <f t="shared" si="1000"/>
        <v>1</v>
      </c>
      <c r="E7138" s="146">
        <f t="shared" si="1001"/>
        <v>1900</v>
      </c>
      <c r="F7138" s="137"/>
      <c r="G7138" s="287"/>
      <c r="H7138" s="137"/>
      <c r="I7138" s="134"/>
      <c r="J7138" s="204"/>
      <c r="K7138" s="133"/>
      <c r="L7138" s="134"/>
      <c r="M7138" s="133"/>
      <c r="N7138" s="134"/>
      <c r="O7138" s="134"/>
      <c r="P7138" s="166"/>
      <c r="Q7138" s="164"/>
      <c r="R7138" s="165"/>
      <c r="S7138" s="138"/>
      <c r="T7138" s="138"/>
      <c r="U7138" s="138"/>
      <c r="V7138" s="138"/>
      <c r="W7138" s="166"/>
      <c r="X7138" s="135"/>
      <c r="Y7138" s="418">
        <f t="shared" si="1002"/>
        <v>0</v>
      </c>
      <c r="Z7138" s="291">
        <f t="shared" si="1003"/>
        <v>0</v>
      </c>
      <c r="AA7138" s="163"/>
      <c r="AB7138" s="177" t="str">
        <f t="shared" si="1004"/>
        <v/>
      </c>
      <c r="AC7138" s="283" t="str">
        <f t="shared" si="1005"/>
        <v/>
      </c>
      <c r="AD7138" s="283" t="str">
        <f t="shared" si="1006"/>
        <v/>
      </c>
      <c r="AE7138" s="163"/>
      <c r="AF7138" s="162"/>
    </row>
    <row r="7139" spans="1:32">
      <c r="A7139" s="134">
        <v>7130</v>
      </c>
      <c r="B7139" s="136"/>
      <c r="C7139" s="146">
        <f t="shared" si="999"/>
        <v>0</v>
      </c>
      <c r="D7139" s="146">
        <f t="shared" si="1000"/>
        <v>1</v>
      </c>
      <c r="E7139" s="146">
        <f t="shared" si="1001"/>
        <v>1900</v>
      </c>
      <c r="F7139" s="137"/>
      <c r="G7139" s="287"/>
      <c r="H7139" s="137"/>
      <c r="I7139" s="134"/>
      <c r="J7139" s="204"/>
      <c r="K7139" s="133"/>
      <c r="L7139" s="134"/>
      <c r="M7139" s="133"/>
      <c r="N7139" s="134"/>
      <c r="O7139" s="134"/>
      <c r="P7139" s="166"/>
      <c r="Q7139" s="164"/>
      <c r="R7139" s="165"/>
      <c r="S7139" s="138"/>
      <c r="T7139" s="138"/>
      <c r="U7139" s="138"/>
      <c r="V7139" s="138"/>
      <c r="W7139" s="166"/>
      <c r="X7139" s="135"/>
      <c r="Y7139" s="418">
        <f t="shared" si="1002"/>
        <v>0</v>
      </c>
      <c r="Z7139" s="291">
        <f t="shared" si="1003"/>
        <v>0</v>
      </c>
      <c r="AA7139" s="163"/>
      <c r="AB7139" s="177" t="str">
        <f t="shared" si="1004"/>
        <v/>
      </c>
      <c r="AC7139" s="283" t="str">
        <f t="shared" si="1005"/>
        <v/>
      </c>
      <c r="AD7139" s="283" t="str">
        <f t="shared" si="1006"/>
        <v/>
      </c>
      <c r="AE7139" s="163"/>
      <c r="AF7139" s="162"/>
    </row>
    <row r="7140" spans="1:32">
      <c r="A7140" s="134">
        <v>7131</v>
      </c>
      <c r="B7140" s="136"/>
      <c r="C7140" s="146">
        <f t="shared" si="999"/>
        <v>0</v>
      </c>
      <c r="D7140" s="146">
        <f t="shared" si="1000"/>
        <v>1</v>
      </c>
      <c r="E7140" s="146">
        <f t="shared" si="1001"/>
        <v>1900</v>
      </c>
      <c r="F7140" s="137"/>
      <c r="G7140" s="287"/>
      <c r="H7140" s="137"/>
      <c r="I7140" s="134"/>
      <c r="J7140" s="204"/>
      <c r="K7140" s="133"/>
      <c r="L7140" s="134"/>
      <c r="M7140" s="133"/>
      <c r="N7140" s="134"/>
      <c r="O7140" s="134"/>
      <c r="P7140" s="166"/>
      <c r="Q7140" s="164"/>
      <c r="R7140" s="165"/>
      <c r="S7140" s="138"/>
      <c r="T7140" s="138"/>
      <c r="U7140" s="138"/>
      <c r="V7140" s="138"/>
      <c r="W7140" s="166"/>
      <c r="X7140" s="135"/>
      <c r="Y7140" s="418">
        <f t="shared" si="1002"/>
        <v>0</v>
      </c>
      <c r="Z7140" s="291">
        <f t="shared" si="1003"/>
        <v>0</v>
      </c>
      <c r="AA7140" s="163"/>
      <c r="AB7140" s="177" t="str">
        <f t="shared" si="1004"/>
        <v/>
      </c>
      <c r="AC7140" s="283" t="str">
        <f t="shared" si="1005"/>
        <v/>
      </c>
      <c r="AD7140" s="283" t="str">
        <f t="shared" si="1006"/>
        <v/>
      </c>
      <c r="AE7140" s="163"/>
      <c r="AF7140" s="162"/>
    </row>
    <row r="7141" spans="1:32">
      <c r="A7141" s="134">
        <v>7132</v>
      </c>
      <c r="B7141" s="136"/>
      <c r="C7141" s="146">
        <f t="shared" si="999"/>
        <v>0</v>
      </c>
      <c r="D7141" s="146">
        <f t="shared" si="1000"/>
        <v>1</v>
      </c>
      <c r="E7141" s="146">
        <f t="shared" si="1001"/>
        <v>1900</v>
      </c>
      <c r="F7141" s="137"/>
      <c r="G7141" s="287"/>
      <c r="H7141" s="137"/>
      <c r="I7141" s="134"/>
      <c r="J7141" s="204"/>
      <c r="K7141" s="133"/>
      <c r="L7141" s="134"/>
      <c r="M7141" s="133"/>
      <c r="N7141" s="134"/>
      <c r="O7141" s="134"/>
      <c r="P7141" s="166"/>
      <c r="Q7141" s="164"/>
      <c r="R7141" s="165"/>
      <c r="S7141" s="138"/>
      <c r="T7141" s="138"/>
      <c r="U7141" s="138"/>
      <c r="V7141" s="138"/>
      <c r="W7141" s="166"/>
      <c r="X7141" s="135"/>
      <c r="Y7141" s="418">
        <f t="shared" si="1002"/>
        <v>0</v>
      </c>
      <c r="Z7141" s="291">
        <f t="shared" si="1003"/>
        <v>0</v>
      </c>
      <c r="AA7141" s="163"/>
      <c r="AB7141" s="177" t="str">
        <f t="shared" si="1004"/>
        <v/>
      </c>
      <c r="AC7141" s="283" t="str">
        <f t="shared" si="1005"/>
        <v/>
      </c>
      <c r="AD7141" s="283" t="str">
        <f t="shared" si="1006"/>
        <v/>
      </c>
      <c r="AE7141" s="163"/>
      <c r="AF7141" s="162"/>
    </row>
    <row r="7142" spans="1:32">
      <c r="A7142" s="134">
        <v>7133</v>
      </c>
      <c r="B7142" s="136"/>
      <c r="C7142" s="146">
        <f t="shared" si="999"/>
        <v>0</v>
      </c>
      <c r="D7142" s="146">
        <f t="shared" si="1000"/>
        <v>1</v>
      </c>
      <c r="E7142" s="146">
        <f t="shared" si="1001"/>
        <v>1900</v>
      </c>
      <c r="F7142" s="137"/>
      <c r="G7142" s="287"/>
      <c r="H7142" s="137"/>
      <c r="I7142" s="134"/>
      <c r="J7142" s="204"/>
      <c r="K7142" s="133"/>
      <c r="L7142" s="134"/>
      <c r="M7142" s="133"/>
      <c r="N7142" s="134"/>
      <c r="O7142" s="134"/>
      <c r="P7142" s="166"/>
      <c r="Q7142" s="164"/>
      <c r="R7142" s="165"/>
      <c r="S7142" s="138"/>
      <c r="T7142" s="138"/>
      <c r="U7142" s="138"/>
      <c r="V7142" s="138"/>
      <c r="W7142" s="166"/>
      <c r="X7142" s="135"/>
      <c r="Y7142" s="418">
        <f t="shared" si="1002"/>
        <v>0</v>
      </c>
      <c r="Z7142" s="291">
        <f t="shared" si="1003"/>
        <v>0</v>
      </c>
      <c r="AA7142" s="163"/>
      <c r="AB7142" s="177" t="str">
        <f t="shared" si="1004"/>
        <v/>
      </c>
      <c r="AC7142" s="283" t="str">
        <f t="shared" si="1005"/>
        <v/>
      </c>
      <c r="AD7142" s="283" t="str">
        <f t="shared" si="1006"/>
        <v/>
      </c>
      <c r="AE7142" s="163"/>
      <c r="AF7142" s="162"/>
    </row>
    <row r="7143" spans="1:32">
      <c r="A7143" s="134">
        <v>7134</v>
      </c>
      <c r="B7143" s="136"/>
      <c r="C7143" s="146">
        <f t="shared" si="999"/>
        <v>0</v>
      </c>
      <c r="D7143" s="146">
        <f t="shared" si="1000"/>
        <v>1</v>
      </c>
      <c r="E7143" s="146">
        <f t="shared" si="1001"/>
        <v>1900</v>
      </c>
      <c r="F7143" s="137"/>
      <c r="G7143" s="287"/>
      <c r="H7143" s="137"/>
      <c r="I7143" s="134"/>
      <c r="J7143" s="204"/>
      <c r="K7143" s="133"/>
      <c r="L7143" s="134"/>
      <c r="M7143" s="133"/>
      <c r="N7143" s="134"/>
      <c r="O7143" s="134"/>
      <c r="P7143" s="166"/>
      <c r="Q7143" s="164"/>
      <c r="R7143" s="165"/>
      <c r="S7143" s="138"/>
      <c r="T7143" s="138"/>
      <c r="U7143" s="138"/>
      <c r="V7143" s="138"/>
      <c r="W7143" s="166"/>
      <c r="X7143" s="135"/>
      <c r="Y7143" s="418">
        <f t="shared" si="1002"/>
        <v>0</v>
      </c>
      <c r="Z7143" s="291">
        <f t="shared" si="1003"/>
        <v>0</v>
      </c>
      <c r="AA7143" s="163"/>
      <c r="AB7143" s="177" t="str">
        <f t="shared" si="1004"/>
        <v/>
      </c>
      <c r="AC7143" s="283" t="str">
        <f t="shared" si="1005"/>
        <v/>
      </c>
      <c r="AD7143" s="283" t="str">
        <f t="shared" si="1006"/>
        <v/>
      </c>
      <c r="AE7143" s="163"/>
      <c r="AF7143" s="162"/>
    </row>
    <row r="7144" spans="1:32">
      <c r="A7144" s="134">
        <v>7135</v>
      </c>
      <c r="B7144" s="136"/>
      <c r="C7144" s="146">
        <f t="shared" si="999"/>
        <v>0</v>
      </c>
      <c r="D7144" s="146">
        <f t="shared" si="1000"/>
        <v>1</v>
      </c>
      <c r="E7144" s="146">
        <f t="shared" si="1001"/>
        <v>1900</v>
      </c>
      <c r="F7144" s="137"/>
      <c r="G7144" s="287"/>
      <c r="H7144" s="137"/>
      <c r="I7144" s="134"/>
      <c r="J7144" s="204"/>
      <c r="K7144" s="133"/>
      <c r="L7144" s="134"/>
      <c r="M7144" s="133"/>
      <c r="N7144" s="134"/>
      <c r="O7144" s="134"/>
      <c r="P7144" s="166"/>
      <c r="Q7144" s="164"/>
      <c r="R7144" s="165"/>
      <c r="S7144" s="138"/>
      <c r="T7144" s="138"/>
      <c r="U7144" s="138"/>
      <c r="V7144" s="138"/>
      <c r="W7144" s="166"/>
      <c r="X7144" s="135"/>
      <c r="Y7144" s="418">
        <f t="shared" si="1002"/>
        <v>0</v>
      </c>
      <c r="Z7144" s="291">
        <f t="shared" si="1003"/>
        <v>0</v>
      </c>
      <c r="AA7144" s="163"/>
      <c r="AB7144" s="177" t="str">
        <f t="shared" si="1004"/>
        <v/>
      </c>
      <c r="AC7144" s="283" t="str">
        <f t="shared" si="1005"/>
        <v/>
      </c>
      <c r="AD7144" s="283" t="str">
        <f t="shared" si="1006"/>
        <v/>
      </c>
      <c r="AE7144" s="163"/>
      <c r="AF7144" s="162"/>
    </row>
    <row r="7145" spans="1:32">
      <c r="A7145" s="134">
        <v>7136</v>
      </c>
      <c r="B7145" s="136"/>
      <c r="C7145" s="146">
        <f t="shared" si="999"/>
        <v>0</v>
      </c>
      <c r="D7145" s="146">
        <f t="shared" si="1000"/>
        <v>1</v>
      </c>
      <c r="E7145" s="146">
        <f t="shared" si="1001"/>
        <v>1900</v>
      </c>
      <c r="F7145" s="137"/>
      <c r="G7145" s="287"/>
      <c r="H7145" s="137"/>
      <c r="I7145" s="134"/>
      <c r="J7145" s="204"/>
      <c r="K7145" s="133"/>
      <c r="L7145" s="134"/>
      <c r="M7145" s="133"/>
      <c r="N7145" s="134"/>
      <c r="O7145" s="134"/>
      <c r="P7145" s="166"/>
      <c r="Q7145" s="164"/>
      <c r="R7145" s="165"/>
      <c r="S7145" s="138"/>
      <c r="T7145" s="138"/>
      <c r="U7145" s="138"/>
      <c r="V7145" s="138"/>
      <c r="W7145" s="166"/>
      <c r="X7145" s="135"/>
      <c r="Y7145" s="418">
        <f t="shared" si="1002"/>
        <v>0</v>
      </c>
      <c r="Z7145" s="291">
        <f t="shared" si="1003"/>
        <v>0</v>
      </c>
      <c r="AA7145" s="163"/>
      <c r="AB7145" s="177" t="str">
        <f t="shared" si="1004"/>
        <v/>
      </c>
      <c r="AC7145" s="283" t="str">
        <f t="shared" si="1005"/>
        <v/>
      </c>
      <c r="AD7145" s="283" t="str">
        <f t="shared" si="1006"/>
        <v/>
      </c>
      <c r="AE7145" s="163"/>
      <c r="AF7145" s="162"/>
    </row>
    <row r="7146" spans="1:32">
      <c r="A7146" s="134">
        <v>7137</v>
      </c>
      <c r="B7146" s="136"/>
      <c r="C7146" s="146">
        <f t="shared" si="999"/>
        <v>0</v>
      </c>
      <c r="D7146" s="146">
        <f t="shared" si="1000"/>
        <v>1</v>
      </c>
      <c r="E7146" s="146">
        <f t="shared" si="1001"/>
        <v>1900</v>
      </c>
      <c r="F7146" s="137"/>
      <c r="G7146" s="287"/>
      <c r="H7146" s="137"/>
      <c r="I7146" s="134"/>
      <c r="J7146" s="204"/>
      <c r="K7146" s="133"/>
      <c r="L7146" s="134"/>
      <c r="M7146" s="133"/>
      <c r="N7146" s="134"/>
      <c r="O7146" s="134"/>
      <c r="P7146" s="166"/>
      <c r="Q7146" s="164"/>
      <c r="R7146" s="165"/>
      <c r="S7146" s="138"/>
      <c r="T7146" s="138"/>
      <c r="U7146" s="138"/>
      <c r="V7146" s="138"/>
      <c r="W7146" s="166"/>
      <c r="X7146" s="135"/>
      <c r="Y7146" s="418">
        <f t="shared" si="1002"/>
        <v>0</v>
      </c>
      <c r="Z7146" s="291">
        <f t="shared" si="1003"/>
        <v>0</v>
      </c>
      <c r="AA7146" s="163"/>
      <c r="AB7146" s="177" t="str">
        <f t="shared" si="1004"/>
        <v/>
      </c>
      <c r="AC7146" s="283" t="str">
        <f t="shared" si="1005"/>
        <v/>
      </c>
      <c r="AD7146" s="283" t="str">
        <f t="shared" si="1006"/>
        <v/>
      </c>
      <c r="AE7146" s="163"/>
      <c r="AF7146" s="162"/>
    </row>
    <row r="7147" spans="1:32">
      <c r="A7147" s="134">
        <v>7138</v>
      </c>
      <c r="B7147" s="136"/>
      <c r="C7147" s="146">
        <f t="shared" si="999"/>
        <v>0</v>
      </c>
      <c r="D7147" s="146">
        <f t="shared" si="1000"/>
        <v>1</v>
      </c>
      <c r="E7147" s="146">
        <f t="shared" si="1001"/>
        <v>1900</v>
      </c>
      <c r="F7147" s="137"/>
      <c r="G7147" s="287"/>
      <c r="H7147" s="137"/>
      <c r="I7147" s="134"/>
      <c r="J7147" s="204"/>
      <c r="K7147" s="133"/>
      <c r="L7147" s="134"/>
      <c r="M7147" s="133"/>
      <c r="N7147" s="134"/>
      <c r="O7147" s="134"/>
      <c r="P7147" s="166"/>
      <c r="Q7147" s="164"/>
      <c r="R7147" s="165"/>
      <c r="S7147" s="138"/>
      <c r="T7147" s="138"/>
      <c r="U7147" s="138"/>
      <c r="V7147" s="138"/>
      <c r="W7147" s="166"/>
      <c r="X7147" s="135"/>
      <c r="Y7147" s="418">
        <f t="shared" si="1002"/>
        <v>0</v>
      </c>
      <c r="Z7147" s="291">
        <f t="shared" si="1003"/>
        <v>0</v>
      </c>
      <c r="AA7147" s="163"/>
      <c r="AB7147" s="177" t="str">
        <f t="shared" si="1004"/>
        <v/>
      </c>
      <c r="AC7147" s="283" t="str">
        <f t="shared" si="1005"/>
        <v/>
      </c>
      <c r="AD7147" s="283" t="str">
        <f t="shared" si="1006"/>
        <v/>
      </c>
      <c r="AE7147" s="163"/>
      <c r="AF7147" s="162"/>
    </row>
    <row r="7148" spans="1:32">
      <c r="A7148" s="134">
        <v>7139</v>
      </c>
      <c r="B7148" s="136"/>
      <c r="C7148" s="146">
        <f t="shared" si="999"/>
        <v>0</v>
      </c>
      <c r="D7148" s="146">
        <f t="shared" si="1000"/>
        <v>1</v>
      </c>
      <c r="E7148" s="146">
        <f t="shared" si="1001"/>
        <v>1900</v>
      </c>
      <c r="F7148" s="137"/>
      <c r="G7148" s="287"/>
      <c r="H7148" s="137"/>
      <c r="I7148" s="134"/>
      <c r="J7148" s="204"/>
      <c r="K7148" s="133"/>
      <c r="L7148" s="134"/>
      <c r="M7148" s="133"/>
      <c r="N7148" s="134"/>
      <c r="O7148" s="134"/>
      <c r="P7148" s="166"/>
      <c r="Q7148" s="164"/>
      <c r="R7148" s="165"/>
      <c r="S7148" s="138"/>
      <c r="T7148" s="138"/>
      <c r="U7148" s="138"/>
      <c r="V7148" s="138"/>
      <c r="W7148" s="166"/>
      <c r="X7148" s="135"/>
      <c r="Y7148" s="418">
        <f t="shared" si="1002"/>
        <v>0</v>
      </c>
      <c r="Z7148" s="291">
        <f t="shared" si="1003"/>
        <v>0</v>
      </c>
      <c r="AA7148" s="163"/>
      <c r="AB7148" s="177" t="str">
        <f t="shared" si="1004"/>
        <v/>
      </c>
      <c r="AC7148" s="283" t="str">
        <f t="shared" si="1005"/>
        <v/>
      </c>
      <c r="AD7148" s="283" t="str">
        <f t="shared" si="1006"/>
        <v/>
      </c>
      <c r="AE7148" s="163"/>
      <c r="AF7148" s="162"/>
    </row>
    <row r="7149" spans="1:32">
      <c r="A7149" s="134">
        <v>7140</v>
      </c>
      <c r="B7149" s="136"/>
      <c r="C7149" s="146">
        <f t="shared" si="999"/>
        <v>0</v>
      </c>
      <c r="D7149" s="146">
        <f t="shared" si="1000"/>
        <v>1</v>
      </c>
      <c r="E7149" s="146">
        <f t="shared" si="1001"/>
        <v>1900</v>
      </c>
      <c r="F7149" s="137"/>
      <c r="G7149" s="287"/>
      <c r="H7149" s="137"/>
      <c r="I7149" s="134"/>
      <c r="J7149" s="204"/>
      <c r="K7149" s="133"/>
      <c r="L7149" s="134"/>
      <c r="M7149" s="133"/>
      <c r="N7149" s="134"/>
      <c r="O7149" s="134"/>
      <c r="P7149" s="166"/>
      <c r="Q7149" s="164"/>
      <c r="R7149" s="165"/>
      <c r="S7149" s="138"/>
      <c r="T7149" s="138"/>
      <c r="U7149" s="138"/>
      <c r="V7149" s="138"/>
      <c r="W7149" s="166"/>
      <c r="X7149" s="135"/>
      <c r="Y7149" s="418">
        <f t="shared" si="1002"/>
        <v>0</v>
      </c>
      <c r="Z7149" s="291">
        <f t="shared" si="1003"/>
        <v>0</v>
      </c>
      <c r="AA7149" s="163"/>
      <c r="AB7149" s="177" t="str">
        <f t="shared" si="1004"/>
        <v/>
      </c>
      <c r="AC7149" s="283" t="str">
        <f t="shared" si="1005"/>
        <v/>
      </c>
      <c r="AD7149" s="283" t="str">
        <f t="shared" si="1006"/>
        <v/>
      </c>
      <c r="AE7149" s="163"/>
      <c r="AF7149" s="162"/>
    </row>
    <row r="7150" spans="1:32">
      <c r="A7150" s="134">
        <v>7141</v>
      </c>
      <c r="B7150" s="136"/>
      <c r="C7150" s="146">
        <f t="shared" si="999"/>
        <v>0</v>
      </c>
      <c r="D7150" s="146">
        <f t="shared" si="1000"/>
        <v>1</v>
      </c>
      <c r="E7150" s="146">
        <f t="shared" si="1001"/>
        <v>1900</v>
      </c>
      <c r="F7150" s="137"/>
      <c r="G7150" s="287"/>
      <c r="H7150" s="137"/>
      <c r="I7150" s="134"/>
      <c r="J7150" s="204"/>
      <c r="K7150" s="133"/>
      <c r="L7150" s="134"/>
      <c r="M7150" s="133"/>
      <c r="N7150" s="134"/>
      <c r="O7150" s="134"/>
      <c r="P7150" s="166"/>
      <c r="Q7150" s="164"/>
      <c r="R7150" s="165"/>
      <c r="S7150" s="138"/>
      <c r="T7150" s="138"/>
      <c r="U7150" s="138"/>
      <c r="V7150" s="138"/>
      <c r="W7150" s="166"/>
      <c r="X7150" s="135"/>
      <c r="Y7150" s="418">
        <f t="shared" si="1002"/>
        <v>0</v>
      </c>
      <c r="Z7150" s="291">
        <f t="shared" si="1003"/>
        <v>0</v>
      </c>
      <c r="AA7150" s="163"/>
      <c r="AB7150" s="177" t="str">
        <f t="shared" si="1004"/>
        <v/>
      </c>
      <c r="AC7150" s="283" t="str">
        <f t="shared" si="1005"/>
        <v/>
      </c>
      <c r="AD7150" s="283" t="str">
        <f t="shared" si="1006"/>
        <v/>
      </c>
      <c r="AE7150" s="163"/>
      <c r="AF7150" s="162"/>
    </row>
    <row r="7151" spans="1:32">
      <c r="A7151" s="134">
        <v>7142</v>
      </c>
      <c r="B7151" s="136"/>
      <c r="C7151" s="146">
        <f t="shared" si="999"/>
        <v>0</v>
      </c>
      <c r="D7151" s="146">
        <f t="shared" si="1000"/>
        <v>1</v>
      </c>
      <c r="E7151" s="146">
        <f t="shared" si="1001"/>
        <v>1900</v>
      </c>
      <c r="F7151" s="137"/>
      <c r="G7151" s="287"/>
      <c r="H7151" s="137"/>
      <c r="I7151" s="134"/>
      <c r="J7151" s="204"/>
      <c r="K7151" s="133"/>
      <c r="L7151" s="134"/>
      <c r="M7151" s="133"/>
      <c r="N7151" s="134"/>
      <c r="O7151" s="134"/>
      <c r="P7151" s="166"/>
      <c r="Q7151" s="164"/>
      <c r="R7151" s="165"/>
      <c r="S7151" s="138"/>
      <c r="T7151" s="138"/>
      <c r="U7151" s="138"/>
      <c r="V7151" s="138"/>
      <c r="W7151" s="166"/>
      <c r="X7151" s="135"/>
      <c r="Y7151" s="418">
        <f t="shared" si="1002"/>
        <v>0</v>
      </c>
      <c r="Z7151" s="291">
        <f t="shared" si="1003"/>
        <v>0</v>
      </c>
      <c r="AA7151" s="163"/>
      <c r="AB7151" s="177" t="str">
        <f t="shared" si="1004"/>
        <v/>
      </c>
      <c r="AC7151" s="283" t="str">
        <f t="shared" si="1005"/>
        <v/>
      </c>
      <c r="AD7151" s="283" t="str">
        <f t="shared" si="1006"/>
        <v/>
      </c>
      <c r="AE7151" s="163"/>
      <c r="AF7151" s="162"/>
    </row>
    <row r="7152" spans="1:32">
      <c r="A7152" s="134">
        <v>7143</v>
      </c>
      <c r="B7152" s="136"/>
      <c r="C7152" s="146">
        <f t="shared" si="999"/>
        <v>0</v>
      </c>
      <c r="D7152" s="146">
        <f t="shared" si="1000"/>
        <v>1</v>
      </c>
      <c r="E7152" s="146">
        <f t="shared" si="1001"/>
        <v>1900</v>
      </c>
      <c r="F7152" s="137"/>
      <c r="G7152" s="287"/>
      <c r="H7152" s="137"/>
      <c r="I7152" s="134"/>
      <c r="J7152" s="204"/>
      <c r="K7152" s="133"/>
      <c r="L7152" s="134"/>
      <c r="M7152" s="133"/>
      <c r="N7152" s="134"/>
      <c r="O7152" s="134"/>
      <c r="P7152" s="166"/>
      <c r="Q7152" s="164"/>
      <c r="R7152" s="165"/>
      <c r="S7152" s="138"/>
      <c r="T7152" s="138"/>
      <c r="U7152" s="138"/>
      <c r="V7152" s="138"/>
      <c r="W7152" s="166"/>
      <c r="X7152" s="135"/>
      <c r="Y7152" s="418">
        <f t="shared" si="1002"/>
        <v>0</v>
      </c>
      <c r="Z7152" s="291">
        <f t="shared" si="1003"/>
        <v>0</v>
      </c>
      <c r="AA7152" s="163"/>
      <c r="AB7152" s="177" t="str">
        <f t="shared" si="1004"/>
        <v/>
      </c>
      <c r="AC7152" s="283" t="str">
        <f t="shared" si="1005"/>
        <v/>
      </c>
      <c r="AD7152" s="283" t="str">
        <f t="shared" si="1006"/>
        <v/>
      </c>
      <c r="AE7152" s="163"/>
      <c r="AF7152" s="162"/>
    </row>
    <row r="7153" spans="1:32">
      <c r="A7153" s="134">
        <v>7144</v>
      </c>
      <c r="B7153" s="136"/>
      <c r="C7153" s="146">
        <f t="shared" si="999"/>
        <v>0</v>
      </c>
      <c r="D7153" s="146">
        <f t="shared" si="1000"/>
        <v>1</v>
      </c>
      <c r="E7153" s="146">
        <f t="shared" si="1001"/>
        <v>1900</v>
      </c>
      <c r="F7153" s="137"/>
      <c r="G7153" s="287"/>
      <c r="H7153" s="137"/>
      <c r="I7153" s="134"/>
      <c r="J7153" s="204"/>
      <c r="K7153" s="133"/>
      <c r="L7153" s="134"/>
      <c r="M7153" s="133"/>
      <c r="N7153" s="134"/>
      <c r="O7153" s="134"/>
      <c r="P7153" s="166"/>
      <c r="Q7153" s="164"/>
      <c r="R7153" s="165"/>
      <c r="S7153" s="138"/>
      <c r="T7153" s="138"/>
      <c r="U7153" s="138"/>
      <c r="V7153" s="138"/>
      <c r="W7153" s="166"/>
      <c r="X7153" s="135"/>
      <c r="Y7153" s="418">
        <f t="shared" si="1002"/>
        <v>0</v>
      </c>
      <c r="Z7153" s="291">
        <f t="shared" si="1003"/>
        <v>0</v>
      </c>
      <c r="AA7153" s="163"/>
      <c r="AB7153" s="177" t="str">
        <f t="shared" si="1004"/>
        <v/>
      </c>
      <c r="AC7153" s="283" t="str">
        <f t="shared" si="1005"/>
        <v/>
      </c>
      <c r="AD7153" s="283" t="str">
        <f t="shared" si="1006"/>
        <v/>
      </c>
      <c r="AE7153" s="163"/>
      <c r="AF7153" s="162"/>
    </row>
    <row r="7154" spans="1:32">
      <c r="A7154" s="134">
        <v>7145</v>
      </c>
      <c r="B7154" s="136"/>
      <c r="C7154" s="146">
        <f t="shared" si="999"/>
        <v>0</v>
      </c>
      <c r="D7154" s="146">
        <f t="shared" si="1000"/>
        <v>1</v>
      </c>
      <c r="E7154" s="146">
        <f t="shared" si="1001"/>
        <v>1900</v>
      </c>
      <c r="F7154" s="137"/>
      <c r="G7154" s="287"/>
      <c r="H7154" s="137"/>
      <c r="I7154" s="134"/>
      <c r="J7154" s="204"/>
      <c r="K7154" s="133"/>
      <c r="L7154" s="134"/>
      <c r="M7154" s="133"/>
      <c r="N7154" s="134"/>
      <c r="O7154" s="134"/>
      <c r="P7154" s="166"/>
      <c r="Q7154" s="164"/>
      <c r="R7154" s="165"/>
      <c r="S7154" s="138"/>
      <c r="T7154" s="138"/>
      <c r="U7154" s="138"/>
      <c r="V7154" s="138"/>
      <c r="W7154" s="166"/>
      <c r="X7154" s="135"/>
      <c r="Y7154" s="418">
        <f t="shared" si="1002"/>
        <v>0</v>
      </c>
      <c r="Z7154" s="291">
        <f t="shared" si="1003"/>
        <v>0</v>
      </c>
      <c r="AA7154" s="163"/>
      <c r="AB7154" s="177" t="str">
        <f t="shared" si="1004"/>
        <v/>
      </c>
      <c r="AC7154" s="283" t="str">
        <f t="shared" si="1005"/>
        <v/>
      </c>
      <c r="AD7154" s="283" t="str">
        <f t="shared" si="1006"/>
        <v/>
      </c>
      <c r="AE7154" s="163"/>
      <c r="AF7154" s="162"/>
    </row>
    <row r="7155" spans="1:32">
      <c r="A7155" s="134">
        <v>7146</v>
      </c>
      <c r="B7155" s="136"/>
      <c r="C7155" s="146">
        <f t="shared" si="999"/>
        <v>0</v>
      </c>
      <c r="D7155" s="146">
        <f t="shared" si="1000"/>
        <v>1</v>
      </c>
      <c r="E7155" s="146">
        <f t="shared" si="1001"/>
        <v>1900</v>
      </c>
      <c r="F7155" s="137"/>
      <c r="G7155" s="287"/>
      <c r="H7155" s="137"/>
      <c r="I7155" s="134"/>
      <c r="J7155" s="204"/>
      <c r="K7155" s="133"/>
      <c r="L7155" s="134"/>
      <c r="M7155" s="133"/>
      <c r="N7155" s="134"/>
      <c r="O7155" s="134"/>
      <c r="P7155" s="166"/>
      <c r="Q7155" s="164"/>
      <c r="R7155" s="165"/>
      <c r="S7155" s="138"/>
      <c r="T7155" s="138"/>
      <c r="U7155" s="138"/>
      <c r="V7155" s="138"/>
      <c r="W7155" s="166"/>
      <c r="X7155" s="135"/>
      <c r="Y7155" s="418">
        <f t="shared" si="1002"/>
        <v>0</v>
      </c>
      <c r="Z7155" s="291">
        <f t="shared" si="1003"/>
        <v>0</v>
      </c>
      <c r="AA7155" s="163"/>
      <c r="AB7155" s="177" t="str">
        <f t="shared" si="1004"/>
        <v/>
      </c>
      <c r="AC7155" s="283" t="str">
        <f t="shared" si="1005"/>
        <v/>
      </c>
      <c r="AD7155" s="283" t="str">
        <f t="shared" si="1006"/>
        <v/>
      </c>
      <c r="AE7155" s="163"/>
      <c r="AF7155" s="162"/>
    </row>
    <row r="7156" spans="1:32">
      <c r="A7156" s="134">
        <v>7147</v>
      </c>
      <c r="B7156" s="136"/>
      <c r="C7156" s="146">
        <f t="shared" si="999"/>
        <v>0</v>
      </c>
      <c r="D7156" s="146">
        <f t="shared" si="1000"/>
        <v>1</v>
      </c>
      <c r="E7156" s="146">
        <f t="shared" si="1001"/>
        <v>1900</v>
      </c>
      <c r="F7156" s="137"/>
      <c r="G7156" s="287"/>
      <c r="H7156" s="137"/>
      <c r="I7156" s="134"/>
      <c r="J7156" s="204"/>
      <c r="K7156" s="133"/>
      <c r="L7156" s="134"/>
      <c r="M7156" s="133"/>
      <c r="N7156" s="134"/>
      <c r="O7156" s="134"/>
      <c r="P7156" s="166"/>
      <c r="Q7156" s="164"/>
      <c r="R7156" s="165"/>
      <c r="S7156" s="138"/>
      <c r="T7156" s="138"/>
      <c r="U7156" s="138"/>
      <c r="V7156" s="138"/>
      <c r="W7156" s="166"/>
      <c r="X7156" s="135"/>
      <c r="Y7156" s="418">
        <f t="shared" si="1002"/>
        <v>0</v>
      </c>
      <c r="Z7156" s="291">
        <f t="shared" si="1003"/>
        <v>0</v>
      </c>
      <c r="AA7156" s="163"/>
      <c r="AB7156" s="177" t="str">
        <f t="shared" si="1004"/>
        <v/>
      </c>
      <c r="AC7156" s="283" t="str">
        <f t="shared" si="1005"/>
        <v/>
      </c>
      <c r="AD7156" s="283" t="str">
        <f t="shared" si="1006"/>
        <v/>
      </c>
      <c r="AE7156" s="163"/>
      <c r="AF7156" s="162"/>
    </row>
    <row r="7157" spans="1:32">
      <c r="A7157" s="134">
        <v>7148</v>
      </c>
      <c r="B7157" s="136"/>
      <c r="C7157" s="146">
        <f t="shared" si="999"/>
        <v>0</v>
      </c>
      <c r="D7157" s="146">
        <f t="shared" si="1000"/>
        <v>1</v>
      </c>
      <c r="E7157" s="146">
        <f t="shared" si="1001"/>
        <v>1900</v>
      </c>
      <c r="F7157" s="137"/>
      <c r="G7157" s="287"/>
      <c r="H7157" s="137"/>
      <c r="I7157" s="134"/>
      <c r="J7157" s="204"/>
      <c r="K7157" s="133"/>
      <c r="L7157" s="134"/>
      <c r="M7157" s="133"/>
      <c r="N7157" s="134"/>
      <c r="O7157" s="134"/>
      <c r="P7157" s="166"/>
      <c r="Q7157" s="164"/>
      <c r="R7157" s="165"/>
      <c r="S7157" s="138"/>
      <c r="T7157" s="138"/>
      <c r="U7157" s="138"/>
      <c r="V7157" s="138"/>
      <c r="W7157" s="166"/>
      <c r="X7157" s="135"/>
      <c r="Y7157" s="418">
        <f t="shared" si="1002"/>
        <v>0</v>
      </c>
      <c r="Z7157" s="291">
        <f t="shared" si="1003"/>
        <v>0</v>
      </c>
      <c r="AA7157" s="163"/>
      <c r="AB7157" s="177" t="str">
        <f t="shared" si="1004"/>
        <v/>
      </c>
      <c r="AC7157" s="283" t="str">
        <f t="shared" si="1005"/>
        <v/>
      </c>
      <c r="AD7157" s="283" t="str">
        <f t="shared" si="1006"/>
        <v/>
      </c>
      <c r="AE7157" s="163"/>
      <c r="AF7157" s="162"/>
    </row>
    <row r="7158" spans="1:32">
      <c r="A7158" s="134">
        <v>7149</v>
      </c>
      <c r="B7158" s="136"/>
      <c r="C7158" s="146">
        <f t="shared" si="999"/>
        <v>0</v>
      </c>
      <c r="D7158" s="146">
        <f t="shared" si="1000"/>
        <v>1</v>
      </c>
      <c r="E7158" s="146">
        <f t="shared" si="1001"/>
        <v>1900</v>
      </c>
      <c r="F7158" s="137"/>
      <c r="G7158" s="287"/>
      <c r="H7158" s="137"/>
      <c r="I7158" s="134"/>
      <c r="J7158" s="204"/>
      <c r="K7158" s="133"/>
      <c r="L7158" s="134"/>
      <c r="M7158" s="133"/>
      <c r="N7158" s="134"/>
      <c r="O7158" s="134"/>
      <c r="P7158" s="166"/>
      <c r="Q7158" s="164"/>
      <c r="R7158" s="165"/>
      <c r="S7158" s="138"/>
      <c r="T7158" s="138"/>
      <c r="U7158" s="138"/>
      <c r="V7158" s="138"/>
      <c r="W7158" s="166"/>
      <c r="X7158" s="135"/>
      <c r="Y7158" s="418">
        <f t="shared" si="1002"/>
        <v>0</v>
      </c>
      <c r="Z7158" s="291">
        <f t="shared" si="1003"/>
        <v>0</v>
      </c>
      <c r="AA7158" s="163"/>
      <c r="AB7158" s="177" t="str">
        <f t="shared" si="1004"/>
        <v/>
      </c>
      <c r="AC7158" s="283" t="str">
        <f t="shared" si="1005"/>
        <v/>
      </c>
      <c r="AD7158" s="283" t="str">
        <f t="shared" si="1006"/>
        <v/>
      </c>
      <c r="AE7158" s="163"/>
      <c r="AF7158" s="162"/>
    </row>
    <row r="7159" spans="1:32">
      <c r="A7159" s="134">
        <v>7150</v>
      </c>
      <c r="B7159" s="136"/>
      <c r="C7159" s="146">
        <f t="shared" si="999"/>
        <v>0</v>
      </c>
      <c r="D7159" s="146">
        <f t="shared" si="1000"/>
        <v>1</v>
      </c>
      <c r="E7159" s="146">
        <f t="shared" si="1001"/>
        <v>1900</v>
      </c>
      <c r="F7159" s="137"/>
      <c r="G7159" s="287"/>
      <c r="H7159" s="137"/>
      <c r="I7159" s="134"/>
      <c r="J7159" s="204"/>
      <c r="K7159" s="133"/>
      <c r="L7159" s="134"/>
      <c r="M7159" s="133"/>
      <c r="N7159" s="134"/>
      <c r="O7159" s="134"/>
      <c r="P7159" s="166"/>
      <c r="Q7159" s="164"/>
      <c r="R7159" s="165"/>
      <c r="S7159" s="138"/>
      <c r="T7159" s="138"/>
      <c r="U7159" s="138"/>
      <c r="V7159" s="138"/>
      <c r="W7159" s="166"/>
      <c r="X7159" s="135"/>
      <c r="Y7159" s="418">
        <f t="shared" si="1002"/>
        <v>0</v>
      </c>
      <c r="Z7159" s="291">
        <f t="shared" si="1003"/>
        <v>0</v>
      </c>
      <c r="AA7159" s="163"/>
      <c r="AB7159" s="177" t="str">
        <f t="shared" si="1004"/>
        <v/>
      </c>
      <c r="AC7159" s="283" t="str">
        <f t="shared" si="1005"/>
        <v/>
      </c>
      <c r="AD7159" s="283" t="str">
        <f t="shared" si="1006"/>
        <v/>
      </c>
      <c r="AE7159" s="163"/>
      <c r="AF7159" s="162"/>
    </row>
    <row r="7160" spans="1:32">
      <c r="A7160" s="134">
        <v>7151</v>
      </c>
      <c r="B7160" s="136"/>
      <c r="C7160" s="146">
        <f t="shared" si="999"/>
        <v>0</v>
      </c>
      <c r="D7160" s="146">
        <f t="shared" si="1000"/>
        <v>1</v>
      </c>
      <c r="E7160" s="146">
        <f t="shared" si="1001"/>
        <v>1900</v>
      </c>
      <c r="F7160" s="137"/>
      <c r="G7160" s="287"/>
      <c r="H7160" s="137"/>
      <c r="I7160" s="134"/>
      <c r="J7160" s="204"/>
      <c r="K7160" s="133"/>
      <c r="L7160" s="134"/>
      <c r="M7160" s="133"/>
      <c r="N7160" s="134"/>
      <c r="O7160" s="134"/>
      <c r="P7160" s="166"/>
      <c r="Q7160" s="164"/>
      <c r="R7160" s="165"/>
      <c r="S7160" s="138"/>
      <c r="T7160" s="138"/>
      <c r="U7160" s="138"/>
      <c r="V7160" s="138"/>
      <c r="W7160" s="166"/>
      <c r="X7160" s="135"/>
      <c r="Y7160" s="418">
        <f t="shared" si="1002"/>
        <v>0</v>
      </c>
      <c r="Z7160" s="291">
        <f t="shared" si="1003"/>
        <v>0</v>
      </c>
      <c r="AA7160" s="163"/>
      <c r="AB7160" s="177" t="str">
        <f t="shared" si="1004"/>
        <v/>
      </c>
      <c r="AC7160" s="283" t="str">
        <f t="shared" si="1005"/>
        <v/>
      </c>
      <c r="AD7160" s="283" t="str">
        <f t="shared" si="1006"/>
        <v/>
      </c>
      <c r="AE7160" s="163"/>
      <c r="AF7160" s="162"/>
    </row>
    <row r="7161" spans="1:32">
      <c r="A7161" s="134">
        <v>7152</v>
      </c>
      <c r="B7161" s="136"/>
      <c r="C7161" s="146">
        <f t="shared" si="999"/>
        <v>0</v>
      </c>
      <c r="D7161" s="146">
        <f t="shared" si="1000"/>
        <v>1</v>
      </c>
      <c r="E7161" s="146">
        <f t="shared" si="1001"/>
        <v>1900</v>
      </c>
      <c r="F7161" s="137"/>
      <c r="G7161" s="287"/>
      <c r="H7161" s="137"/>
      <c r="I7161" s="134"/>
      <c r="J7161" s="204"/>
      <c r="K7161" s="133"/>
      <c r="L7161" s="134"/>
      <c r="M7161" s="133"/>
      <c r="N7161" s="134"/>
      <c r="O7161" s="134"/>
      <c r="P7161" s="166"/>
      <c r="Q7161" s="164"/>
      <c r="R7161" s="165"/>
      <c r="S7161" s="138"/>
      <c r="T7161" s="138"/>
      <c r="U7161" s="138"/>
      <c r="V7161" s="138"/>
      <c r="W7161" s="166"/>
      <c r="X7161" s="135"/>
      <c r="Y7161" s="418">
        <f t="shared" si="1002"/>
        <v>0</v>
      </c>
      <c r="Z7161" s="291">
        <f t="shared" si="1003"/>
        <v>0</v>
      </c>
      <c r="AA7161" s="163"/>
      <c r="AB7161" s="177" t="str">
        <f t="shared" si="1004"/>
        <v/>
      </c>
      <c r="AC7161" s="283" t="str">
        <f t="shared" si="1005"/>
        <v/>
      </c>
      <c r="AD7161" s="283" t="str">
        <f t="shared" si="1006"/>
        <v/>
      </c>
      <c r="AE7161" s="163"/>
      <c r="AF7161" s="162"/>
    </row>
    <row r="7162" spans="1:32">
      <c r="A7162" s="134">
        <v>7153</v>
      </c>
      <c r="B7162" s="136"/>
      <c r="C7162" s="146">
        <f t="shared" si="999"/>
        <v>0</v>
      </c>
      <c r="D7162" s="146">
        <f t="shared" si="1000"/>
        <v>1</v>
      </c>
      <c r="E7162" s="146">
        <f t="shared" si="1001"/>
        <v>1900</v>
      </c>
      <c r="F7162" s="137"/>
      <c r="G7162" s="287"/>
      <c r="H7162" s="137"/>
      <c r="I7162" s="134"/>
      <c r="J7162" s="204"/>
      <c r="K7162" s="133"/>
      <c r="L7162" s="134"/>
      <c r="M7162" s="133"/>
      <c r="N7162" s="134"/>
      <c r="O7162" s="134"/>
      <c r="P7162" s="166"/>
      <c r="Q7162" s="164"/>
      <c r="R7162" s="165"/>
      <c r="S7162" s="138"/>
      <c r="T7162" s="138"/>
      <c r="U7162" s="138"/>
      <c r="V7162" s="138"/>
      <c r="W7162" s="166"/>
      <c r="X7162" s="135"/>
      <c r="Y7162" s="418">
        <f t="shared" si="1002"/>
        <v>0</v>
      </c>
      <c r="Z7162" s="291">
        <f t="shared" si="1003"/>
        <v>0</v>
      </c>
      <c r="AA7162" s="163"/>
      <c r="AB7162" s="177" t="str">
        <f t="shared" si="1004"/>
        <v/>
      </c>
      <c r="AC7162" s="283" t="str">
        <f t="shared" si="1005"/>
        <v/>
      </c>
      <c r="AD7162" s="283" t="str">
        <f t="shared" si="1006"/>
        <v/>
      </c>
      <c r="AE7162" s="163"/>
      <c r="AF7162" s="162"/>
    </row>
    <row r="7163" spans="1:32">
      <c r="A7163" s="134">
        <v>7154</v>
      </c>
      <c r="B7163" s="136"/>
      <c r="C7163" s="146">
        <f t="shared" si="999"/>
        <v>0</v>
      </c>
      <c r="D7163" s="146">
        <f t="shared" si="1000"/>
        <v>1</v>
      </c>
      <c r="E7163" s="146">
        <f t="shared" si="1001"/>
        <v>1900</v>
      </c>
      <c r="F7163" s="137"/>
      <c r="G7163" s="287"/>
      <c r="H7163" s="137"/>
      <c r="I7163" s="134"/>
      <c r="J7163" s="204"/>
      <c r="K7163" s="133"/>
      <c r="L7163" s="134"/>
      <c r="M7163" s="133"/>
      <c r="N7163" s="134"/>
      <c r="O7163" s="134"/>
      <c r="P7163" s="166"/>
      <c r="Q7163" s="164"/>
      <c r="R7163" s="165"/>
      <c r="S7163" s="138"/>
      <c r="T7163" s="138"/>
      <c r="U7163" s="138"/>
      <c r="V7163" s="138"/>
      <c r="W7163" s="166"/>
      <c r="X7163" s="135"/>
      <c r="Y7163" s="418">
        <f t="shared" si="1002"/>
        <v>0</v>
      </c>
      <c r="Z7163" s="291">
        <f t="shared" si="1003"/>
        <v>0</v>
      </c>
      <c r="AA7163" s="163"/>
      <c r="AB7163" s="177" t="str">
        <f t="shared" si="1004"/>
        <v/>
      </c>
      <c r="AC7163" s="283" t="str">
        <f t="shared" si="1005"/>
        <v/>
      </c>
      <c r="AD7163" s="283" t="str">
        <f t="shared" si="1006"/>
        <v/>
      </c>
      <c r="AE7163" s="163"/>
      <c r="AF7163" s="162"/>
    </row>
    <row r="7164" spans="1:32">
      <c r="A7164" s="134">
        <v>7155</v>
      </c>
      <c r="B7164" s="136"/>
      <c r="C7164" s="146">
        <f t="shared" si="999"/>
        <v>0</v>
      </c>
      <c r="D7164" s="146">
        <f t="shared" si="1000"/>
        <v>1</v>
      </c>
      <c r="E7164" s="146">
        <f t="shared" si="1001"/>
        <v>1900</v>
      </c>
      <c r="F7164" s="137"/>
      <c r="G7164" s="287"/>
      <c r="H7164" s="137"/>
      <c r="I7164" s="134"/>
      <c r="J7164" s="204"/>
      <c r="K7164" s="133"/>
      <c r="L7164" s="134"/>
      <c r="M7164" s="133"/>
      <c r="N7164" s="134"/>
      <c r="O7164" s="134"/>
      <c r="P7164" s="166"/>
      <c r="Q7164" s="164"/>
      <c r="R7164" s="165"/>
      <c r="S7164" s="138"/>
      <c r="T7164" s="138"/>
      <c r="U7164" s="138"/>
      <c r="V7164" s="138"/>
      <c r="W7164" s="166"/>
      <c r="X7164" s="135"/>
      <c r="Y7164" s="418">
        <f t="shared" si="1002"/>
        <v>0</v>
      </c>
      <c r="Z7164" s="291">
        <f t="shared" si="1003"/>
        <v>0</v>
      </c>
      <c r="AA7164" s="163"/>
      <c r="AB7164" s="177" t="str">
        <f t="shared" si="1004"/>
        <v/>
      </c>
      <c r="AC7164" s="283" t="str">
        <f t="shared" si="1005"/>
        <v/>
      </c>
      <c r="AD7164" s="283" t="str">
        <f t="shared" si="1006"/>
        <v/>
      </c>
      <c r="AE7164" s="163"/>
      <c r="AF7164" s="162"/>
    </row>
    <row r="7165" spans="1:32">
      <c r="A7165" s="134">
        <v>7156</v>
      </c>
      <c r="B7165" s="136"/>
      <c r="C7165" s="146">
        <f t="shared" si="999"/>
        <v>0</v>
      </c>
      <c r="D7165" s="146">
        <f t="shared" si="1000"/>
        <v>1</v>
      </c>
      <c r="E7165" s="146">
        <f t="shared" si="1001"/>
        <v>1900</v>
      </c>
      <c r="F7165" s="137"/>
      <c r="G7165" s="287"/>
      <c r="H7165" s="137"/>
      <c r="I7165" s="134"/>
      <c r="J7165" s="204"/>
      <c r="K7165" s="133"/>
      <c r="L7165" s="134"/>
      <c r="M7165" s="133"/>
      <c r="N7165" s="134"/>
      <c r="O7165" s="134"/>
      <c r="P7165" s="166"/>
      <c r="Q7165" s="164"/>
      <c r="R7165" s="165"/>
      <c r="S7165" s="138"/>
      <c r="T7165" s="138"/>
      <c r="U7165" s="138"/>
      <c r="V7165" s="138"/>
      <c r="W7165" s="166"/>
      <c r="X7165" s="135"/>
      <c r="Y7165" s="418">
        <f t="shared" si="1002"/>
        <v>0</v>
      </c>
      <c r="Z7165" s="291">
        <f t="shared" si="1003"/>
        <v>0</v>
      </c>
      <c r="AA7165" s="163"/>
      <c r="AB7165" s="177" t="str">
        <f t="shared" si="1004"/>
        <v/>
      </c>
      <c r="AC7165" s="283" t="str">
        <f t="shared" si="1005"/>
        <v/>
      </c>
      <c r="AD7165" s="283" t="str">
        <f t="shared" si="1006"/>
        <v/>
      </c>
      <c r="AE7165" s="163"/>
      <c r="AF7165" s="162"/>
    </row>
    <row r="7166" spans="1:32">
      <c r="A7166" s="134">
        <v>7157</v>
      </c>
      <c r="B7166" s="136"/>
      <c r="C7166" s="146">
        <f t="shared" si="999"/>
        <v>0</v>
      </c>
      <c r="D7166" s="146">
        <f t="shared" si="1000"/>
        <v>1</v>
      </c>
      <c r="E7166" s="146">
        <f t="shared" si="1001"/>
        <v>1900</v>
      </c>
      <c r="F7166" s="137"/>
      <c r="G7166" s="287"/>
      <c r="H7166" s="137"/>
      <c r="I7166" s="134"/>
      <c r="J7166" s="204"/>
      <c r="K7166" s="133"/>
      <c r="L7166" s="134"/>
      <c r="M7166" s="133"/>
      <c r="N7166" s="134"/>
      <c r="O7166" s="134"/>
      <c r="P7166" s="166"/>
      <c r="Q7166" s="164"/>
      <c r="R7166" s="165"/>
      <c r="S7166" s="138"/>
      <c r="T7166" s="138"/>
      <c r="U7166" s="138"/>
      <c r="V7166" s="138"/>
      <c r="W7166" s="166"/>
      <c r="X7166" s="135"/>
      <c r="Y7166" s="418">
        <f t="shared" si="1002"/>
        <v>0</v>
      </c>
      <c r="Z7166" s="291">
        <f t="shared" si="1003"/>
        <v>0</v>
      </c>
      <c r="AA7166" s="163"/>
      <c r="AB7166" s="177" t="str">
        <f t="shared" si="1004"/>
        <v/>
      </c>
      <c r="AC7166" s="283" t="str">
        <f t="shared" si="1005"/>
        <v/>
      </c>
      <c r="AD7166" s="283" t="str">
        <f t="shared" si="1006"/>
        <v/>
      </c>
      <c r="AE7166" s="163"/>
      <c r="AF7166" s="162"/>
    </row>
    <row r="7167" spans="1:32">
      <c r="A7167" s="134">
        <v>7158</v>
      </c>
      <c r="B7167" s="136"/>
      <c r="C7167" s="146">
        <f t="shared" si="999"/>
        <v>0</v>
      </c>
      <c r="D7167" s="146">
        <f t="shared" si="1000"/>
        <v>1</v>
      </c>
      <c r="E7167" s="146">
        <f t="shared" si="1001"/>
        <v>1900</v>
      </c>
      <c r="F7167" s="137"/>
      <c r="G7167" s="287"/>
      <c r="H7167" s="137"/>
      <c r="I7167" s="134"/>
      <c r="J7167" s="204"/>
      <c r="K7167" s="133"/>
      <c r="L7167" s="134"/>
      <c r="M7167" s="133"/>
      <c r="N7167" s="134"/>
      <c r="O7167" s="134"/>
      <c r="P7167" s="166"/>
      <c r="Q7167" s="164"/>
      <c r="R7167" s="165"/>
      <c r="S7167" s="138"/>
      <c r="T7167" s="138"/>
      <c r="U7167" s="138"/>
      <c r="V7167" s="138"/>
      <c r="W7167" s="166"/>
      <c r="X7167" s="135"/>
      <c r="Y7167" s="418">
        <f t="shared" si="1002"/>
        <v>0</v>
      </c>
      <c r="Z7167" s="291">
        <f t="shared" si="1003"/>
        <v>0</v>
      </c>
      <c r="AA7167" s="163"/>
      <c r="AB7167" s="177" t="str">
        <f t="shared" si="1004"/>
        <v/>
      </c>
      <c r="AC7167" s="283" t="str">
        <f t="shared" si="1005"/>
        <v/>
      </c>
      <c r="AD7167" s="283" t="str">
        <f t="shared" si="1006"/>
        <v/>
      </c>
      <c r="AE7167" s="163"/>
      <c r="AF7167" s="162"/>
    </row>
    <row r="7168" spans="1:32">
      <c r="A7168" s="134">
        <v>7159</v>
      </c>
      <c r="B7168" s="136"/>
      <c r="C7168" s="146">
        <f t="shared" si="999"/>
        <v>0</v>
      </c>
      <c r="D7168" s="146">
        <f t="shared" si="1000"/>
        <v>1</v>
      </c>
      <c r="E7168" s="146">
        <f t="shared" si="1001"/>
        <v>1900</v>
      </c>
      <c r="F7168" s="137"/>
      <c r="G7168" s="287"/>
      <c r="H7168" s="137"/>
      <c r="I7168" s="134"/>
      <c r="J7168" s="204"/>
      <c r="K7168" s="133"/>
      <c r="L7168" s="134"/>
      <c r="M7168" s="133"/>
      <c r="N7168" s="134"/>
      <c r="O7168" s="134"/>
      <c r="P7168" s="166"/>
      <c r="Q7168" s="164"/>
      <c r="R7168" s="165"/>
      <c r="S7168" s="138"/>
      <c r="T7168" s="138"/>
      <c r="U7168" s="138"/>
      <c r="V7168" s="138"/>
      <c r="W7168" s="166"/>
      <c r="X7168" s="135"/>
      <c r="Y7168" s="418">
        <f t="shared" si="1002"/>
        <v>0</v>
      </c>
      <c r="Z7168" s="291">
        <f t="shared" si="1003"/>
        <v>0</v>
      </c>
      <c r="AA7168" s="163"/>
      <c r="AB7168" s="177" t="str">
        <f t="shared" si="1004"/>
        <v/>
      </c>
      <c r="AC7168" s="283" t="str">
        <f t="shared" si="1005"/>
        <v/>
      </c>
      <c r="AD7168" s="283" t="str">
        <f t="shared" si="1006"/>
        <v/>
      </c>
      <c r="AE7168" s="163"/>
      <c r="AF7168" s="162"/>
    </row>
    <row r="7169" spans="1:32">
      <c r="A7169" s="134">
        <v>7160</v>
      </c>
      <c r="B7169" s="136"/>
      <c r="C7169" s="146">
        <f t="shared" si="999"/>
        <v>0</v>
      </c>
      <c r="D7169" s="146">
        <f t="shared" si="1000"/>
        <v>1</v>
      </c>
      <c r="E7169" s="146">
        <f t="shared" si="1001"/>
        <v>1900</v>
      </c>
      <c r="F7169" s="137"/>
      <c r="G7169" s="287"/>
      <c r="H7169" s="137"/>
      <c r="I7169" s="134"/>
      <c r="J7169" s="204"/>
      <c r="K7169" s="133"/>
      <c r="L7169" s="134"/>
      <c r="M7169" s="133"/>
      <c r="N7169" s="134"/>
      <c r="O7169" s="134"/>
      <c r="P7169" s="166"/>
      <c r="Q7169" s="164"/>
      <c r="R7169" s="165"/>
      <c r="S7169" s="138"/>
      <c r="T7169" s="138"/>
      <c r="U7169" s="138"/>
      <c r="V7169" s="138"/>
      <c r="W7169" s="166"/>
      <c r="X7169" s="135"/>
      <c r="Y7169" s="418">
        <f t="shared" si="1002"/>
        <v>0</v>
      </c>
      <c r="Z7169" s="291">
        <f t="shared" si="1003"/>
        <v>0</v>
      </c>
      <c r="AA7169" s="163"/>
      <c r="AB7169" s="177" t="str">
        <f t="shared" si="1004"/>
        <v/>
      </c>
      <c r="AC7169" s="283" t="str">
        <f t="shared" si="1005"/>
        <v/>
      </c>
      <c r="AD7169" s="283" t="str">
        <f t="shared" si="1006"/>
        <v/>
      </c>
      <c r="AE7169" s="163"/>
      <c r="AF7169" s="162"/>
    </row>
    <row r="7170" spans="1:32">
      <c r="A7170" s="134">
        <v>7161</v>
      </c>
      <c r="B7170" s="136"/>
      <c r="C7170" s="146">
        <f t="shared" si="999"/>
        <v>0</v>
      </c>
      <c r="D7170" s="146">
        <f t="shared" si="1000"/>
        <v>1</v>
      </c>
      <c r="E7170" s="146">
        <f t="shared" si="1001"/>
        <v>1900</v>
      </c>
      <c r="F7170" s="137"/>
      <c r="G7170" s="287"/>
      <c r="H7170" s="137"/>
      <c r="I7170" s="134"/>
      <c r="J7170" s="204"/>
      <c r="K7170" s="133"/>
      <c r="L7170" s="134"/>
      <c r="M7170" s="133"/>
      <c r="N7170" s="134"/>
      <c r="O7170" s="134"/>
      <c r="P7170" s="166"/>
      <c r="Q7170" s="164"/>
      <c r="R7170" s="165"/>
      <c r="S7170" s="138"/>
      <c r="T7170" s="138"/>
      <c r="U7170" s="138"/>
      <c r="V7170" s="138"/>
      <c r="W7170" s="166"/>
      <c r="X7170" s="135"/>
      <c r="Y7170" s="418">
        <f t="shared" si="1002"/>
        <v>0</v>
      </c>
      <c r="Z7170" s="291">
        <f t="shared" si="1003"/>
        <v>0</v>
      </c>
      <c r="AA7170" s="163"/>
      <c r="AB7170" s="177" t="str">
        <f t="shared" si="1004"/>
        <v/>
      </c>
      <c r="AC7170" s="283" t="str">
        <f t="shared" si="1005"/>
        <v/>
      </c>
      <c r="AD7170" s="283" t="str">
        <f t="shared" si="1006"/>
        <v/>
      </c>
      <c r="AE7170" s="163"/>
      <c r="AF7170" s="162"/>
    </row>
    <row r="7171" spans="1:32">
      <c r="A7171" s="134">
        <v>7162</v>
      </c>
      <c r="B7171" s="136"/>
      <c r="C7171" s="146">
        <f t="shared" si="999"/>
        <v>0</v>
      </c>
      <c r="D7171" s="146">
        <f t="shared" si="1000"/>
        <v>1</v>
      </c>
      <c r="E7171" s="146">
        <f t="shared" si="1001"/>
        <v>1900</v>
      </c>
      <c r="F7171" s="137"/>
      <c r="G7171" s="287"/>
      <c r="H7171" s="137"/>
      <c r="I7171" s="134"/>
      <c r="J7171" s="204"/>
      <c r="K7171" s="133"/>
      <c r="L7171" s="134"/>
      <c r="M7171" s="133"/>
      <c r="N7171" s="134"/>
      <c r="O7171" s="134"/>
      <c r="P7171" s="166"/>
      <c r="Q7171" s="164"/>
      <c r="R7171" s="165"/>
      <c r="S7171" s="138"/>
      <c r="T7171" s="138"/>
      <c r="U7171" s="138"/>
      <c r="V7171" s="138"/>
      <c r="W7171" s="166"/>
      <c r="X7171" s="135"/>
      <c r="Y7171" s="418">
        <f t="shared" si="1002"/>
        <v>0</v>
      </c>
      <c r="Z7171" s="291">
        <f t="shared" si="1003"/>
        <v>0</v>
      </c>
      <c r="AA7171" s="163"/>
      <c r="AB7171" s="177" t="str">
        <f t="shared" si="1004"/>
        <v/>
      </c>
      <c r="AC7171" s="283" t="str">
        <f t="shared" si="1005"/>
        <v/>
      </c>
      <c r="AD7171" s="283" t="str">
        <f t="shared" si="1006"/>
        <v/>
      </c>
      <c r="AE7171" s="163"/>
      <c r="AF7171" s="162"/>
    </row>
    <row r="7172" spans="1:32">
      <c r="A7172" s="134">
        <v>7163</v>
      </c>
      <c r="B7172" s="136"/>
      <c r="C7172" s="146">
        <f t="shared" si="999"/>
        <v>0</v>
      </c>
      <c r="D7172" s="146">
        <f t="shared" si="1000"/>
        <v>1</v>
      </c>
      <c r="E7172" s="146">
        <f t="shared" si="1001"/>
        <v>1900</v>
      </c>
      <c r="F7172" s="137"/>
      <c r="G7172" s="287"/>
      <c r="H7172" s="137"/>
      <c r="I7172" s="134"/>
      <c r="J7172" s="204"/>
      <c r="K7172" s="133"/>
      <c r="L7172" s="134"/>
      <c r="M7172" s="133"/>
      <c r="N7172" s="134"/>
      <c r="O7172" s="134"/>
      <c r="P7172" s="166"/>
      <c r="Q7172" s="164"/>
      <c r="R7172" s="165"/>
      <c r="S7172" s="138"/>
      <c r="T7172" s="138"/>
      <c r="U7172" s="138"/>
      <c r="V7172" s="138"/>
      <c r="W7172" s="166"/>
      <c r="X7172" s="135"/>
      <c r="Y7172" s="418">
        <f t="shared" si="1002"/>
        <v>0</v>
      </c>
      <c r="Z7172" s="291">
        <f t="shared" si="1003"/>
        <v>0</v>
      </c>
      <c r="AA7172" s="163"/>
      <c r="AB7172" s="177" t="str">
        <f t="shared" si="1004"/>
        <v/>
      </c>
      <c r="AC7172" s="283" t="str">
        <f t="shared" si="1005"/>
        <v/>
      </c>
      <c r="AD7172" s="283" t="str">
        <f t="shared" si="1006"/>
        <v/>
      </c>
      <c r="AE7172" s="163"/>
      <c r="AF7172" s="162"/>
    </row>
    <row r="7173" spans="1:32">
      <c r="A7173" s="134">
        <v>7164</v>
      </c>
      <c r="B7173" s="136"/>
      <c r="C7173" s="146">
        <f t="shared" si="999"/>
        <v>0</v>
      </c>
      <c r="D7173" s="146">
        <f t="shared" si="1000"/>
        <v>1</v>
      </c>
      <c r="E7173" s="146">
        <f t="shared" si="1001"/>
        <v>1900</v>
      </c>
      <c r="F7173" s="137"/>
      <c r="G7173" s="287"/>
      <c r="H7173" s="137"/>
      <c r="I7173" s="134"/>
      <c r="J7173" s="204"/>
      <c r="K7173" s="133"/>
      <c r="L7173" s="134"/>
      <c r="M7173" s="133"/>
      <c r="N7173" s="134"/>
      <c r="O7173" s="134"/>
      <c r="P7173" s="166"/>
      <c r="Q7173" s="164"/>
      <c r="R7173" s="165"/>
      <c r="S7173" s="138"/>
      <c r="T7173" s="138"/>
      <c r="U7173" s="138"/>
      <c r="V7173" s="138"/>
      <c r="W7173" s="166"/>
      <c r="X7173" s="135"/>
      <c r="Y7173" s="418">
        <f t="shared" si="1002"/>
        <v>0</v>
      </c>
      <c r="Z7173" s="291">
        <f t="shared" si="1003"/>
        <v>0</v>
      </c>
      <c r="AA7173" s="163"/>
      <c r="AB7173" s="177" t="str">
        <f t="shared" si="1004"/>
        <v/>
      </c>
      <c r="AC7173" s="283" t="str">
        <f t="shared" si="1005"/>
        <v/>
      </c>
      <c r="AD7173" s="283" t="str">
        <f t="shared" si="1006"/>
        <v/>
      </c>
      <c r="AE7173" s="163"/>
      <c r="AF7173" s="162"/>
    </row>
    <row r="7174" spans="1:32">
      <c r="A7174" s="134">
        <v>7165</v>
      </c>
      <c r="B7174" s="136"/>
      <c r="C7174" s="146">
        <f t="shared" si="999"/>
        <v>0</v>
      </c>
      <c r="D7174" s="146">
        <f t="shared" si="1000"/>
        <v>1</v>
      </c>
      <c r="E7174" s="146">
        <f t="shared" si="1001"/>
        <v>1900</v>
      </c>
      <c r="F7174" s="137"/>
      <c r="G7174" s="287"/>
      <c r="H7174" s="137"/>
      <c r="I7174" s="134"/>
      <c r="J7174" s="204"/>
      <c r="K7174" s="133"/>
      <c r="L7174" s="134"/>
      <c r="M7174" s="133"/>
      <c r="N7174" s="134"/>
      <c r="O7174" s="134"/>
      <c r="P7174" s="166"/>
      <c r="Q7174" s="164"/>
      <c r="R7174" s="165"/>
      <c r="S7174" s="138"/>
      <c r="T7174" s="138"/>
      <c r="U7174" s="138"/>
      <c r="V7174" s="138"/>
      <c r="W7174" s="166"/>
      <c r="X7174" s="135"/>
      <c r="Y7174" s="418">
        <f t="shared" si="1002"/>
        <v>0</v>
      </c>
      <c r="Z7174" s="291">
        <f t="shared" si="1003"/>
        <v>0</v>
      </c>
      <c r="AA7174" s="163"/>
      <c r="AB7174" s="177" t="str">
        <f t="shared" si="1004"/>
        <v/>
      </c>
      <c r="AC7174" s="283" t="str">
        <f t="shared" si="1005"/>
        <v/>
      </c>
      <c r="AD7174" s="283" t="str">
        <f t="shared" si="1006"/>
        <v/>
      </c>
      <c r="AE7174" s="163"/>
      <c r="AF7174" s="162"/>
    </row>
    <row r="7175" spans="1:32">
      <c r="A7175" s="134">
        <v>7166</v>
      </c>
      <c r="B7175" s="136"/>
      <c r="C7175" s="146">
        <f t="shared" si="999"/>
        <v>0</v>
      </c>
      <c r="D7175" s="146">
        <f t="shared" si="1000"/>
        <v>1</v>
      </c>
      <c r="E7175" s="146">
        <f t="shared" si="1001"/>
        <v>1900</v>
      </c>
      <c r="F7175" s="137"/>
      <c r="G7175" s="287"/>
      <c r="H7175" s="137"/>
      <c r="I7175" s="134"/>
      <c r="J7175" s="204"/>
      <c r="K7175" s="133"/>
      <c r="L7175" s="134"/>
      <c r="M7175" s="133"/>
      <c r="N7175" s="134"/>
      <c r="O7175" s="134"/>
      <c r="P7175" s="166"/>
      <c r="Q7175" s="164"/>
      <c r="R7175" s="165"/>
      <c r="S7175" s="138"/>
      <c r="T7175" s="138"/>
      <c r="U7175" s="138"/>
      <c r="V7175" s="138"/>
      <c r="W7175" s="166"/>
      <c r="X7175" s="135"/>
      <c r="Y7175" s="418">
        <f t="shared" si="1002"/>
        <v>0</v>
      </c>
      <c r="Z7175" s="291">
        <f t="shared" si="1003"/>
        <v>0</v>
      </c>
      <c r="AA7175" s="163"/>
      <c r="AB7175" s="177" t="str">
        <f t="shared" si="1004"/>
        <v/>
      </c>
      <c r="AC7175" s="283" t="str">
        <f t="shared" si="1005"/>
        <v/>
      </c>
      <c r="AD7175" s="283" t="str">
        <f t="shared" si="1006"/>
        <v/>
      </c>
      <c r="AE7175" s="163"/>
      <c r="AF7175" s="162"/>
    </row>
    <row r="7176" spans="1:32">
      <c r="A7176" s="134">
        <v>7167</v>
      </c>
      <c r="B7176" s="136"/>
      <c r="C7176" s="146">
        <f t="shared" si="999"/>
        <v>0</v>
      </c>
      <c r="D7176" s="146">
        <f t="shared" si="1000"/>
        <v>1</v>
      </c>
      <c r="E7176" s="146">
        <f t="shared" si="1001"/>
        <v>1900</v>
      </c>
      <c r="F7176" s="137"/>
      <c r="G7176" s="287"/>
      <c r="H7176" s="137"/>
      <c r="I7176" s="134"/>
      <c r="J7176" s="204"/>
      <c r="K7176" s="133"/>
      <c r="L7176" s="134"/>
      <c r="M7176" s="133"/>
      <c r="N7176" s="134"/>
      <c r="O7176" s="134"/>
      <c r="P7176" s="166"/>
      <c r="Q7176" s="164"/>
      <c r="R7176" s="165"/>
      <c r="S7176" s="138"/>
      <c r="T7176" s="138"/>
      <c r="U7176" s="138"/>
      <c r="V7176" s="138"/>
      <c r="W7176" s="166"/>
      <c r="X7176" s="135"/>
      <c r="Y7176" s="418">
        <f t="shared" si="1002"/>
        <v>0</v>
      </c>
      <c r="Z7176" s="291">
        <f t="shared" si="1003"/>
        <v>0</v>
      </c>
      <c r="AA7176" s="163"/>
      <c r="AB7176" s="177" t="str">
        <f t="shared" si="1004"/>
        <v/>
      </c>
      <c r="AC7176" s="283" t="str">
        <f t="shared" si="1005"/>
        <v/>
      </c>
      <c r="AD7176" s="283" t="str">
        <f t="shared" si="1006"/>
        <v/>
      </c>
      <c r="AE7176" s="163"/>
      <c r="AF7176" s="162"/>
    </row>
    <row r="7177" spans="1:32">
      <c r="A7177" s="134">
        <v>7168</v>
      </c>
      <c r="B7177" s="136"/>
      <c r="C7177" s="146">
        <f t="shared" si="999"/>
        <v>0</v>
      </c>
      <c r="D7177" s="146">
        <f t="shared" si="1000"/>
        <v>1</v>
      </c>
      <c r="E7177" s="146">
        <f t="shared" si="1001"/>
        <v>1900</v>
      </c>
      <c r="F7177" s="137"/>
      <c r="G7177" s="287"/>
      <c r="H7177" s="137"/>
      <c r="I7177" s="134"/>
      <c r="J7177" s="204"/>
      <c r="K7177" s="133"/>
      <c r="L7177" s="134"/>
      <c r="M7177" s="133"/>
      <c r="N7177" s="134"/>
      <c r="O7177" s="134"/>
      <c r="P7177" s="166"/>
      <c r="Q7177" s="164"/>
      <c r="R7177" s="165"/>
      <c r="S7177" s="138"/>
      <c r="T7177" s="138"/>
      <c r="U7177" s="138"/>
      <c r="V7177" s="138"/>
      <c r="W7177" s="166"/>
      <c r="X7177" s="135"/>
      <c r="Y7177" s="418">
        <f t="shared" si="1002"/>
        <v>0</v>
      </c>
      <c r="Z7177" s="291">
        <f t="shared" si="1003"/>
        <v>0</v>
      </c>
      <c r="AA7177" s="163"/>
      <c r="AB7177" s="177" t="str">
        <f t="shared" si="1004"/>
        <v/>
      </c>
      <c r="AC7177" s="283" t="str">
        <f t="shared" si="1005"/>
        <v/>
      </c>
      <c r="AD7177" s="283" t="str">
        <f t="shared" si="1006"/>
        <v/>
      </c>
      <c r="AE7177" s="163"/>
      <c r="AF7177" s="162"/>
    </row>
    <row r="7178" spans="1:32">
      <c r="A7178" s="134">
        <v>7169</v>
      </c>
      <c r="B7178" s="136"/>
      <c r="C7178" s="146">
        <f t="shared" si="999"/>
        <v>0</v>
      </c>
      <c r="D7178" s="146">
        <f t="shared" si="1000"/>
        <v>1</v>
      </c>
      <c r="E7178" s="146">
        <f t="shared" si="1001"/>
        <v>1900</v>
      </c>
      <c r="F7178" s="137"/>
      <c r="G7178" s="287"/>
      <c r="H7178" s="137"/>
      <c r="I7178" s="134"/>
      <c r="J7178" s="204"/>
      <c r="K7178" s="133"/>
      <c r="L7178" s="134"/>
      <c r="M7178" s="133"/>
      <c r="N7178" s="134"/>
      <c r="O7178" s="134"/>
      <c r="P7178" s="166"/>
      <c r="Q7178" s="164"/>
      <c r="R7178" s="165"/>
      <c r="S7178" s="138"/>
      <c r="T7178" s="138"/>
      <c r="U7178" s="138"/>
      <c r="V7178" s="138"/>
      <c r="W7178" s="166"/>
      <c r="X7178" s="135"/>
      <c r="Y7178" s="418">
        <f t="shared" si="1002"/>
        <v>0</v>
      </c>
      <c r="Z7178" s="291">
        <f t="shared" si="1003"/>
        <v>0</v>
      </c>
      <c r="AA7178" s="163"/>
      <c r="AB7178" s="177" t="str">
        <f t="shared" si="1004"/>
        <v/>
      </c>
      <c r="AC7178" s="283" t="str">
        <f t="shared" si="1005"/>
        <v/>
      </c>
      <c r="AD7178" s="283" t="str">
        <f t="shared" si="1006"/>
        <v/>
      </c>
      <c r="AE7178" s="163"/>
      <c r="AF7178" s="162"/>
    </row>
    <row r="7179" spans="1:32">
      <c r="A7179" s="134">
        <v>7170</v>
      </c>
      <c r="B7179" s="136"/>
      <c r="C7179" s="146">
        <f t="shared" ref="C7179:C7242" si="1007">DAY(B7179)</f>
        <v>0</v>
      </c>
      <c r="D7179" s="146">
        <f t="shared" ref="D7179:D7242" si="1008">MONTH(B7179)</f>
        <v>1</v>
      </c>
      <c r="E7179" s="146">
        <f t="shared" ref="E7179:E7242" si="1009">YEAR(B7179)</f>
        <v>1900</v>
      </c>
      <c r="F7179" s="137"/>
      <c r="G7179" s="287"/>
      <c r="H7179" s="137"/>
      <c r="I7179" s="134"/>
      <c r="J7179" s="204"/>
      <c r="K7179" s="133"/>
      <c r="L7179" s="134"/>
      <c r="M7179" s="133"/>
      <c r="N7179" s="134"/>
      <c r="O7179" s="134"/>
      <c r="P7179" s="166"/>
      <c r="Q7179" s="164"/>
      <c r="R7179" s="165"/>
      <c r="S7179" s="138"/>
      <c r="T7179" s="138"/>
      <c r="U7179" s="138"/>
      <c r="V7179" s="138"/>
      <c r="W7179" s="166"/>
      <c r="X7179" s="135"/>
      <c r="Y7179" s="418">
        <f t="shared" ref="Y7179:Y7242" si="1010">X7179*U7179</f>
        <v>0</v>
      </c>
      <c r="Z7179" s="291">
        <f t="shared" ref="Z7179:Z7242" si="1011">Y7179*1.1</f>
        <v>0</v>
      </c>
      <c r="AA7179" s="163"/>
      <c r="AB7179" s="177" t="str">
        <f t="shared" ref="AB7179:AB7242" si="1012">IF(S7179="","",IF(S7179-U7179=0,"Full","No"))</f>
        <v/>
      </c>
      <c r="AC7179" s="283" t="str">
        <f t="shared" ref="AC7179:AC7242" si="1013">IF(AND(S7179&gt;U7179,V7179=0),"Lost",IF(AND(S7179&gt;U7179,V7179&lt;(S7179-U7179)),"Lost",""))</f>
        <v/>
      </c>
      <c r="AD7179" s="283" t="str">
        <f t="shared" ref="AD7179:AD7242" si="1014">IF(AND(S7179&gt;U7179,V7179=0),S7179-U7179,IF(AND(S7179&gt;U7179,V7179&lt;(S7179-U7179)),S7179-(U7179+V7179),""))</f>
        <v/>
      </c>
      <c r="AE7179" s="163"/>
      <c r="AF7179" s="162"/>
    </row>
    <row r="7180" spans="1:32">
      <c r="A7180" s="134">
        <v>7171</v>
      </c>
      <c r="B7180" s="136"/>
      <c r="C7180" s="146">
        <f t="shared" si="1007"/>
        <v>0</v>
      </c>
      <c r="D7180" s="146">
        <f t="shared" si="1008"/>
        <v>1</v>
      </c>
      <c r="E7180" s="146">
        <f t="shared" si="1009"/>
        <v>1900</v>
      </c>
      <c r="F7180" s="137"/>
      <c r="G7180" s="287"/>
      <c r="H7180" s="137"/>
      <c r="I7180" s="134"/>
      <c r="J7180" s="204"/>
      <c r="K7180" s="133"/>
      <c r="L7180" s="134"/>
      <c r="M7180" s="133"/>
      <c r="N7180" s="134"/>
      <c r="O7180" s="134"/>
      <c r="P7180" s="166"/>
      <c r="Q7180" s="164"/>
      <c r="R7180" s="165"/>
      <c r="S7180" s="138"/>
      <c r="T7180" s="138"/>
      <c r="U7180" s="138"/>
      <c r="V7180" s="138"/>
      <c r="W7180" s="166"/>
      <c r="X7180" s="135"/>
      <c r="Y7180" s="418">
        <f t="shared" si="1010"/>
        <v>0</v>
      </c>
      <c r="Z7180" s="291">
        <f t="shared" si="1011"/>
        <v>0</v>
      </c>
      <c r="AA7180" s="163"/>
      <c r="AB7180" s="177" t="str">
        <f t="shared" si="1012"/>
        <v/>
      </c>
      <c r="AC7180" s="283" t="str">
        <f t="shared" si="1013"/>
        <v/>
      </c>
      <c r="AD7180" s="283" t="str">
        <f t="shared" si="1014"/>
        <v/>
      </c>
      <c r="AE7180" s="163"/>
      <c r="AF7180" s="162"/>
    </row>
    <row r="7181" spans="1:32">
      <c r="A7181" s="134">
        <v>7172</v>
      </c>
      <c r="B7181" s="136"/>
      <c r="C7181" s="146">
        <f t="shared" si="1007"/>
        <v>0</v>
      </c>
      <c r="D7181" s="146">
        <f t="shared" si="1008"/>
        <v>1</v>
      </c>
      <c r="E7181" s="146">
        <f t="shared" si="1009"/>
        <v>1900</v>
      </c>
      <c r="F7181" s="137"/>
      <c r="G7181" s="287"/>
      <c r="H7181" s="137"/>
      <c r="I7181" s="134"/>
      <c r="J7181" s="204"/>
      <c r="K7181" s="133"/>
      <c r="L7181" s="134"/>
      <c r="M7181" s="133"/>
      <c r="N7181" s="134"/>
      <c r="O7181" s="134"/>
      <c r="P7181" s="166"/>
      <c r="Q7181" s="164"/>
      <c r="R7181" s="165"/>
      <c r="S7181" s="138"/>
      <c r="T7181" s="138"/>
      <c r="U7181" s="138"/>
      <c r="V7181" s="138"/>
      <c r="W7181" s="166"/>
      <c r="X7181" s="135"/>
      <c r="Y7181" s="418">
        <f t="shared" si="1010"/>
        <v>0</v>
      </c>
      <c r="Z7181" s="291">
        <f t="shared" si="1011"/>
        <v>0</v>
      </c>
      <c r="AA7181" s="163"/>
      <c r="AB7181" s="177" t="str">
        <f t="shared" si="1012"/>
        <v/>
      </c>
      <c r="AC7181" s="283" t="str">
        <f t="shared" si="1013"/>
        <v/>
      </c>
      <c r="AD7181" s="283" t="str">
        <f t="shared" si="1014"/>
        <v/>
      </c>
      <c r="AE7181" s="163"/>
      <c r="AF7181" s="162"/>
    </row>
    <row r="7182" spans="1:32">
      <c r="A7182" s="134">
        <v>7173</v>
      </c>
      <c r="B7182" s="136"/>
      <c r="C7182" s="146">
        <f t="shared" si="1007"/>
        <v>0</v>
      </c>
      <c r="D7182" s="146">
        <f t="shared" si="1008"/>
        <v>1</v>
      </c>
      <c r="E7182" s="146">
        <f t="shared" si="1009"/>
        <v>1900</v>
      </c>
      <c r="F7182" s="137"/>
      <c r="G7182" s="287"/>
      <c r="H7182" s="137"/>
      <c r="I7182" s="134"/>
      <c r="J7182" s="204"/>
      <c r="K7182" s="133"/>
      <c r="L7182" s="134"/>
      <c r="M7182" s="133"/>
      <c r="N7182" s="134"/>
      <c r="O7182" s="134"/>
      <c r="P7182" s="166"/>
      <c r="Q7182" s="164"/>
      <c r="R7182" s="165"/>
      <c r="S7182" s="138"/>
      <c r="T7182" s="138"/>
      <c r="U7182" s="138"/>
      <c r="V7182" s="138"/>
      <c r="W7182" s="166"/>
      <c r="X7182" s="135"/>
      <c r="Y7182" s="418">
        <f t="shared" si="1010"/>
        <v>0</v>
      </c>
      <c r="Z7182" s="291">
        <f t="shared" si="1011"/>
        <v>0</v>
      </c>
      <c r="AA7182" s="163"/>
      <c r="AB7182" s="177" t="str">
        <f t="shared" si="1012"/>
        <v/>
      </c>
      <c r="AC7182" s="283" t="str">
        <f t="shared" si="1013"/>
        <v/>
      </c>
      <c r="AD7182" s="283" t="str">
        <f t="shared" si="1014"/>
        <v/>
      </c>
      <c r="AE7182" s="163"/>
      <c r="AF7182" s="162"/>
    </row>
    <row r="7183" spans="1:32">
      <c r="A7183" s="134">
        <v>7174</v>
      </c>
      <c r="B7183" s="136"/>
      <c r="C7183" s="146">
        <f t="shared" si="1007"/>
        <v>0</v>
      </c>
      <c r="D7183" s="146">
        <f t="shared" si="1008"/>
        <v>1</v>
      </c>
      <c r="E7183" s="146">
        <f t="shared" si="1009"/>
        <v>1900</v>
      </c>
      <c r="F7183" s="137"/>
      <c r="G7183" s="287"/>
      <c r="H7183" s="137"/>
      <c r="I7183" s="134"/>
      <c r="J7183" s="204"/>
      <c r="K7183" s="133"/>
      <c r="L7183" s="134"/>
      <c r="M7183" s="133"/>
      <c r="N7183" s="134"/>
      <c r="O7183" s="134"/>
      <c r="P7183" s="166"/>
      <c r="Q7183" s="164"/>
      <c r="R7183" s="165"/>
      <c r="S7183" s="138"/>
      <c r="T7183" s="138"/>
      <c r="U7183" s="138"/>
      <c r="V7183" s="138"/>
      <c r="W7183" s="166"/>
      <c r="X7183" s="135"/>
      <c r="Y7183" s="418">
        <f t="shared" si="1010"/>
        <v>0</v>
      </c>
      <c r="Z7183" s="291">
        <f t="shared" si="1011"/>
        <v>0</v>
      </c>
      <c r="AA7183" s="163"/>
      <c r="AB7183" s="177" t="str">
        <f t="shared" si="1012"/>
        <v/>
      </c>
      <c r="AC7183" s="283" t="str">
        <f t="shared" si="1013"/>
        <v/>
      </c>
      <c r="AD7183" s="283" t="str">
        <f t="shared" si="1014"/>
        <v/>
      </c>
      <c r="AE7183" s="163"/>
      <c r="AF7183" s="162"/>
    </row>
    <row r="7184" spans="1:32">
      <c r="A7184" s="134">
        <v>7175</v>
      </c>
      <c r="B7184" s="136"/>
      <c r="C7184" s="146">
        <f t="shared" si="1007"/>
        <v>0</v>
      </c>
      <c r="D7184" s="146">
        <f t="shared" si="1008"/>
        <v>1</v>
      </c>
      <c r="E7184" s="146">
        <f t="shared" si="1009"/>
        <v>1900</v>
      </c>
      <c r="F7184" s="137"/>
      <c r="G7184" s="287"/>
      <c r="H7184" s="137"/>
      <c r="I7184" s="134"/>
      <c r="J7184" s="204"/>
      <c r="K7184" s="133"/>
      <c r="L7184" s="134"/>
      <c r="M7184" s="133"/>
      <c r="N7184" s="134"/>
      <c r="O7184" s="134"/>
      <c r="P7184" s="166"/>
      <c r="Q7184" s="164"/>
      <c r="R7184" s="165"/>
      <c r="S7184" s="138"/>
      <c r="T7184" s="138"/>
      <c r="U7184" s="138"/>
      <c r="V7184" s="138"/>
      <c r="W7184" s="166"/>
      <c r="X7184" s="135"/>
      <c r="Y7184" s="418">
        <f t="shared" si="1010"/>
        <v>0</v>
      </c>
      <c r="Z7184" s="291">
        <f t="shared" si="1011"/>
        <v>0</v>
      </c>
      <c r="AA7184" s="163"/>
      <c r="AB7184" s="177" t="str">
        <f t="shared" si="1012"/>
        <v/>
      </c>
      <c r="AC7184" s="283" t="str">
        <f t="shared" si="1013"/>
        <v/>
      </c>
      <c r="AD7184" s="283" t="str">
        <f t="shared" si="1014"/>
        <v/>
      </c>
      <c r="AE7184" s="163"/>
      <c r="AF7184" s="162"/>
    </row>
    <row r="7185" spans="1:32">
      <c r="A7185" s="134">
        <v>7176</v>
      </c>
      <c r="B7185" s="136"/>
      <c r="C7185" s="146">
        <f t="shared" si="1007"/>
        <v>0</v>
      </c>
      <c r="D7185" s="146">
        <f t="shared" si="1008"/>
        <v>1</v>
      </c>
      <c r="E7185" s="146">
        <f t="shared" si="1009"/>
        <v>1900</v>
      </c>
      <c r="F7185" s="137"/>
      <c r="G7185" s="287"/>
      <c r="H7185" s="137"/>
      <c r="I7185" s="134"/>
      <c r="J7185" s="204"/>
      <c r="K7185" s="133"/>
      <c r="L7185" s="134"/>
      <c r="M7185" s="133"/>
      <c r="N7185" s="134"/>
      <c r="O7185" s="134"/>
      <c r="P7185" s="166"/>
      <c r="Q7185" s="164"/>
      <c r="R7185" s="165"/>
      <c r="S7185" s="138"/>
      <c r="T7185" s="138"/>
      <c r="U7185" s="138"/>
      <c r="V7185" s="138"/>
      <c r="W7185" s="166"/>
      <c r="X7185" s="135"/>
      <c r="Y7185" s="418">
        <f t="shared" si="1010"/>
        <v>0</v>
      </c>
      <c r="Z7185" s="291">
        <f t="shared" si="1011"/>
        <v>0</v>
      </c>
      <c r="AA7185" s="163"/>
      <c r="AB7185" s="177" t="str">
        <f t="shared" si="1012"/>
        <v/>
      </c>
      <c r="AC7185" s="283" t="str">
        <f t="shared" si="1013"/>
        <v/>
      </c>
      <c r="AD7185" s="283" t="str">
        <f t="shared" si="1014"/>
        <v/>
      </c>
      <c r="AE7185" s="163"/>
      <c r="AF7185" s="162"/>
    </row>
    <row r="7186" spans="1:32">
      <c r="A7186" s="134">
        <v>7177</v>
      </c>
      <c r="B7186" s="136"/>
      <c r="C7186" s="146">
        <f t="shared" si="1007"/>
        <v>0</v>
      </c>
      <c r="D7186" s="146">
        <f t="shared" si="1008"/>
        <v>1</v>
      </c>
      <c r="E7186" s="146">
        <f t="shared" si="1009"/>
        <v>1900</v>
      </c>
      <c r="F7186" s="137"/>
      <c r="G7186" s="287"/>
      <c r="H7186" s="137"/>
      <c r="I7186" s="134"/>
      <c r="J7186" s="204"/>
      <c r="K7186" s="133"/>
      <c r="L7186" s="134"/>
      <c r="M7186" s="133"/>
      <c r="N7186" s="134"/>
      <c r="O7186" s="134"/>
      <c r="P7186" s="166"/>
      <c r="Q7186" s="164"/>
      <c r="R7186" s="165"/>
      <c r="S7186" s="138"/>
      <c r="T7186" s="138"/>
      <c r="U7186" s="138"/>
      <c r="V7186" s="138"/>
      <c r="W7186" s="166"/>
      <c r="X7186" s="135"/>
      <c r="Y7186" s="418">
        <f t="shared" si="1010"/>
        <v>0</v>
      </c>
      <c r="Z7186" s="291">
        <f t="shared" si="1011"/>
        <v>0</v>
      </c>
      <c r="AA7186" s="163"/>
      <c r="AB7186" s="177" t="str">
        <f t="shared" si="1012"/>
        <v/>
      </c>
      <c r="AC7186" s="283" t="str">
        <f t="shared" si="1013"/>
        <v/>
      </c>
      <c r="AD7186" s="283" t="str">
        <f t="shared" si="1014"/>
        <v/>
      </c>
      <c r="AE7186" s="163"/>
      <c r="AF7186" s="162"/>
    </row>
    <row r="7187" spans="1:32">
      <c r="A7187" s="134">
        <v>7178</v>
      </c>
      <c r="B7187" s="136"/>
      <c r="C7187" s="146">
        <f t="shared" si="1007"/>
        <v>0</v>
      </c>
      <c r="D7187" s="146">
        <f t="shared" si="1008"/>
        <v>1</v>
      </c>
      <c r="E7187" s="146">
        <f t="shared" si="1009"/>
        <v>1900</v>
      </c>
      <c r="F7187" s="137"/>
      <c r="G7187" s="287"/>
      <c r="H7187" s="137"/>
      <c r="I7187" s="134"/>
      <c r="J7187" s="204"/>
      <c r="K7187" s="133"/>
      <c r="L7187" s="134"/>
      <c r="M7187" s="133"/>
      <c r="N7187" s="134"/>
      <c r="O7187" s="134"/>
      <c r="P7187" s="166"/>
      <c r="Q7187" s="164"/>
      <c r="R7187" s="165"/>
      <c r="S7187" s="138"/>
      <c r="T7187" s="138"/>
      <c r="U7187" s="138"/>
      <c r="V7187" s="138"/>
      <c r="W7187" s="166"/>
      <c r="X7187" s="135"/>
      <c r="Y7187" s="418">
        <f t="shared" si="1010"/>
        <v>0</v>
      </c>
      <c r="Z7187" s="291">
        <f t="shared" si="1011"/>
        <v>0</v>
      </c>
      <c r="AA7187" s="163"/>
      <c r="AB7187" s="177" t="str">
        <f t="shared" si="1012"/>
        <v/>
      </c>
      <c r="AC7187" s="283" t="str">
        <f t="shared" si="1013"/>
        <v/>
      </c>
      <c r="AD7187" s="283" t="str">
        <f t="shared" si="1014"/>
        <v/>
      </c>
      <c r="AE7187" s="163"/>
      <c r="AF7187" s="162"/>
    </row>
    <row r="7188" spans="1:32">
      <c r="A7188" s="134">
        <v>7179</v>
      </c>
      <c r="B7188" s="136"/>
      <c r="C7188" s="146">
        <f t="shared" si="1007"/>
        <v>0</v>
      </c>
      <c r="D7188" s="146">
        <f t="shared" si="1008"/>
        <v>1</v>
      </c>
      <c r="E7188" s="146">
        <f t="shared" si="1009"/>
        <v>1900</v>
      </c>
      <c r="F7188" s="137"/>
      <c r="G7188" s="287"/>
      <c r="H7188" s="137"/>
      <c r="I7188" s="134"/>
      <c r="J7188" s="204"/>
      <c r="K7188" s="133"/>
      <c r="L7188" s="134"/>
      <c r="M7188" s="133"/>
      <c r="N7188" s="134"/>
      <c r="O7188" s="134"/>
      <c r="P7188" s="166"/>
      <c r="Q7188" s="164"/>
      <c r="R7188" s="165"/>
      <c r="S7188" s="138"/>
      <c r="T7188" s="138"/>
      <c r="U7188" s="138"/>
      <c r="V7188" s="138"/>
      <c r="W7188" s="166"/>
      <c r="X7188" s="135"/>
      <c r="Y7188" s="418">
        <f t="shared" si="1010"/>
        <v>0</v>
      </c>
      <c r="Z7188" s="291">
        <f t="shared" si="1011"/>
        <v>0</v>
      </c>
      <c r="AA7188" s="163"/>
      <c r="AB7188" s="177" t="str">
        <f t="shared" si="1012"/>
        <v/>
      </c>
      <c r="AC7188" s="283" t="str">
        <f t="shared" si="1013"/>
        <v/>
      </c>
      <c r="AD7188" s="283" t="str">
        <f t="shared" si="1014"/>
        <v/>
      </c>
      <c r="AE7188" s="163"/>
      <c r="AF7188" s="162"/>
    </row>
    <row r="7189" spans="1:32">
      <c r="A7189" s="134">
        <v>7180</v>
      </c>
      <c r="B7189" s="136"/>
      <c r="C7189" s="146">
        <f t="shared" si="1007"/>
        <v>0</v>
      </c>
      <c r="D7189" s="146">
        <f t="shared" si="1008"/>
        <v>1</v>
      </c>
      <c r="E7189" s="146">
        <f t="shared" si="1009"/>
        <v>1900</v>
      </c>
      <c r="F7189" s="137"/>
      <c r="G7189" s="287"/>
      <c r="H7189" s="137"/>
      <c r="I7189" s="134"/>
      <c r="J7189" s="204"/>
      <c r="K7189" s="133"/>
      <c r="L7189" s="134"/>
      <c r="M7189" s="133"/>
      <c r="N7189" s="134"/>
      <c r="O7189" s="134"/>
      <c r="P7189" s="166"/>
      <c r="Q7189" s="164"/>
      <c r="R7189" s="165"/>
      <c r="S7189" s="138"/>
      <c r="T7189" s="138"/>
      <c r="U7189" s="138"/>
      <c r="V7189" s="138"/>
      <c r="W7189" s="166"/>
      <c r="X7189" s="135"/>
      <c r="Y7189" s="418">
        <f t="shared" si="1010"/>
        <v>0</v>
      </c>
      <c r="Z7189" s="291">
        <f t="shared" si="1011"/>
        <v>0</v>
      </c>
      <c r="AA7189" s="163"/>
      <c r="AB7189" s="177" t="str">
        <f t="shared" si="1012"/>
        <v/>
      </c>
      <c r="AC7189" s="283" t="str">
        <f t="shared" si="1013"/>
        <v/>
      </c>
      <c r="AD7189" s="283" t="str">
        <f t="shared" si="1014"/>
        <v/>
      </c>
      <c r="AE7189" s="163"/>
      <c r="AF7189" s="162"/>
    </row>
    <row r="7190" spans="1:32">
      <c r="A7190" s="134">
        <v>7181</v>
      </c>
      <c r="B7190" s="136"/>
      <c r="C7190" s="146">
        <f t="shared" si="1007"/>
        <v>0</v>
      </c>
      <c r="D7190" s="146">
        <f t="shared" si="1008"/>
        <v>1</v>
      </c>
      <c r="E7190" s="146">
        <f t="shared" si="1009"/>
        <v>1900</v>
      </c>
      <c r="F7190" s="137"/>
      <c r="G7190" s="287"/>
      <c r="H7190" s="137"/>
      <c r="I7190" s="134"/>
      <c r="J7190" s="204"/>
      <c r="K7190" s="133"/>
      <c r="L7190" s="134"/>
      <c r="M7190" s="133"/>
      <c r="N7190" s="134"/>
      <c r="O7190" s="134"/>
      <c r="P7190" s="166"/>
      <c r="Q7190" s="164"/>
      <c r="R7190" s="165"/>
      <c r="S7190" s="138"/>
      <c r="T7190" s="138"/>
      <c r="U7190" s="138"/>
      <c r="V7190" s="138"/>
      <c r="W7190" s="166"/>
      <c r="X7190" s="135"/>
      <c r="Y7190" s="418">
        <f t="shared" si="1010"/>
        <v>0</v>
      </c>
      <c r="Z7190" s="291">
        <f t="shared" si="1011"/>
        <v>0</v>
      </c>
      <c r="AA7190" s="163"/>
      <c r="AB7190" s="177" t="str">
        <f t="shared" si="1012"/>
        <v/>
      </c>
      <c r="AC7190" s="283" t="str">
        <f t="shared" si="1013"/>
        <v/>
      </c>
      <c r="AD7190" s="283" t="str">
        <f t="shared" si="1014"/>
        <v/>
      </c>
      <c r="AE7190" s="163"/>
      <c r="AF7190" s="162"/>
    </row>
    <row r="7191" spans="1:32">
      <c r="A7191" s="134">
        <v>7182</v>
      </c>
      <c r="B7191" s="136"/>
      <c r="C7191" s="146">
        <f t="shared" si="1007"/>
        <v>0</v>
      </c>
      <c r="D7191" s="146">
        <f t="shared" si="1008"/>
        <v>1</v>
      </c>
      <c r="E7191" s="146">
        <f t="shared" si="1009"/>
        <v>1900</v>
      </c>
      <c r="F7191" s="137"/>
      <c r="G7191" s="287"/>
      <c r="H7191" s="137"/>
      <c r="I7191" s="134"/>
      <c r="J7191" s="204"/>
      <c r="K7191" s="133"/>
      <c r="L7191" s="134"/>
      <c r="M7191" s="133"/>
      <c r="N7191" s="134"/>
      <c r="O7191" s="134"/>
      <c r="P7191" s="166"/>
      <c r="Q7191" s="164"/>
      <c r="R7191" s="165"/>
      <c r="S7191" s="138"/>
      <c r="T7191" s="138"/>
      <c r="U7191" s="138"/>
      <c r="V7191" s="138"/>
      <c r="W7191" s="166"/>
      <c r="X7191" s="135"/>
      <c r="Y7191" s="418">
        <f t="shared" si="1010"/>
        <v>0</v>
      </c>
      <c r="Z7191" s="291">
        <f t="shared" si="1011"/>
        <v>0</v>
      </c>
      <c r="AA7191" s="163"/>
      <c r="AB7191" s="177" t="str">
        <f t="shared" si="1012"/>
        <v/>
      </c>
      <c r="AC7191" s="283" t="str">
        <f t="shared" si="1013"/>
        <v/>
      </c>
      <c r="AD7191" s="283" t="str">
        <f t="shared" si="1014"/>
        <v/>
      </c>
      <c r="AE7191" s="163"/>
      <c r="AF7191" s="162"/>
    </row>
    <row r="7192" spans="1:32">
      <c r="A7192" s="134">
        <v>7183</v>
      </c>
      <c r="B7192" s="136"/>
      <c r="C7192" s="146">
        <f t="shared" si="1007"/>
        <v>0</v>
      </c>
      <c r="D7192" s="146">
        <f t="shared" si="1008"/>
        <v>1</v>
      </c>
      <c r="E7192" s="146">
        <f t="shared" si="1009"/>
        <v>1900</v>
      </c>
      <c r="F7192" s="137"/>
      <c r="G7192" s="287"/>
      <c r="H7192" s="137"/>
      <c r="I7192" s="134"/>
      <c r="J7192" s="204"/>
      <c r="K7192" s="133"/>
      <c r="L7192" s="134"/>
      <c r="M7192" s="133"/>
      <c r="N7192" s="134"/>
      <c r="O7192" s="134"/>
      <c r="P7192" s="166"/>
      <c r="Q7192" s="164"/>
      <c r="R7192" s="165"/>
      <c r="S7192" s="138"/>
      <c r="T7192" s="138"/>
      <c r="U7192" s="138"/>
      <c r="V7192" s="138"/>
      <c r="W7192" s="166"/>
      <c r="X7192" s="135"/>
      <c r="Y7192" s="418">
        <f t="shared" si="1010"/>
        <v>0</v>
      </c>
      <c r="Z7192" s="291">
        <f t="shared" si="1011"/>
        <v>0</v>
      </c>
      <c r="AA7192" s="163"/>
      <c r="AB7192" s="177" t="str">
        <f t="shared" si="1012"/>
        <v/>
      </c>
      <c r="AC7192" s="283" t="str">
        <f t="shared" si="1013"/>
        <v/>
      </c>
      <c r="AD7192" s="283" t="str">
        <f t="shared" si="1014"/>
        <v/>
      </c>
      <c r="AE7192" s="163"/>
      <c r="AF7192" s="162"/>
    </row>
    <row r="7193" spans="1:32">
      <c r="A7193" s="134">
        <v>7184</v>
      </c>
      <c r="B7193" s="136"/>
      <c r="C7193" s="146">
        <f t="shared" si="1007"/>
        <v>0</v>
      </c>
      <c r="D7193" s="146">
        <f t="shared" si="1008"/>
        <v>1</v>
      </c>
      <c r="E7193" s="146">
        <f t="shared" si="1009"/>
        <v>1900</v>
      </c>
      <c r="F7193" s="137"/>
      <c r="G7193" s="287"/>
      <c r="H7193" s="137"/>
      <c r="I7193" s="134"/>
      <c r="J7193" s="204"/>
      <c r="K7193" s="133"/>
      <c r="L7193" s="134"/>
      <c r="M7193" s="133"/>
      <c r="N7193" s="134"/>
      <c r="O7193" s="134"/>
      <c r="P7193" s="166"/>
      <c r="Q7193" s="164"/>
      <c r="R7193" s="165"/>
      <c r="S7193" s="138"/>
      <c r="T7193" s="138"/>
      <c r="U7193" s="138"/>
      <c r="V7193" s="138"/>
      <c r="W7193" s="166"/>
      <c r="X7193" s="135"/>
      <c r="Y7193" s="418">
        <f t="shared" si="1010"/>
        <v>0</v>
      </c>
      <c r="Z7193" s="291">
        <f t="shared" si="1011"/>
        <v>0</v>
      </c>
      <c r="AA7193" s="163"/>
      <c r="AB7193" s="177" t="str">
        <f t="shared" si="1012"/>
        <v/>
      </c>
      <c r="AC7193" s="283" t="str">
        <f t="shared" si="1013"/>
        <v/>
      </c>
      <c r="AD7193" s="283" t="str">
        <f t="shared" si="1014"/>
        <v/>
      </c>
      <c r="AE7193" s="163"/>
      <c r="AF7193" s="162"/>
    </row>
    <row r="7194" spans="1:32">
      <c r="A7194" s="134">
        <v>7185</v>
      </c>
      <c r="B7194" s="136"/>
      <c r="C7194" s="146">
        <f t="shared" si="1007"/>
        <v>0</v>
      </c>
      <c r="D7194" s="146">
        <f t="shared" si="1008"/>
        <v>1</v>
      </c>
      <c r="E7194" s="146">
        <f t="shared" si="1009"/>
        <v>1900</v>
      </c>
      <c r="F7194" s="137"/>
      <c r="G7194" s="287"/>
      <c r="H7194" s="137"/>
      <c r="I7194" s="134"/>
      <c r="J7194" s="204"/>
      <c r="K7194" s="133"/>
      <c r="L7194" s="134"/>
      <c r="M7194" s="133"/>
      <c r="N7194" s="134"/>
      <c r="O7194" s="134"/>
      <c r="P7194" s="166"/>
      <c r="Q7194" s="164"/>
      <c r="R7194" s="165"/>
      <c r="S7194" s="138"/>
      <c r="T7194" s="138"/>
      <c r="U7194" s="138"/>
      <c r="V7194" s="138"/>
      <c r="W7194" s="166"/>
      <c r="X7194" s="135"/>
      <c r="Y7194" s="418">
        <f t="shared" si="1010"/>
        <v>0</v>
      </c>
      <c r="Z7194" s="291">
        <f t="shared" si="1011"/>
        <v>0</v>
      </c>
      <c r="AA7194" s="163"/>
      <c r="AB7194" s="177" t="str">
        <f t="shared" si="1012"/>
        <v/>
      </c>
      <c r="AC7194" s="283" t="str">
        <f t="shared" si="1013"/>
        <v/>
      </c>
      <c r="AD7194" s="283" t="str">
        <f t="shared" si="1014"/>
        <v/>
      </c>
      <c r="AE7194" s="163"/>
      <c r="AF7194" s="162"/>
    </row>
    <row r="7195" spans="1:32">
      <c r="A7195" s="134">
        <v>7186</v>
      </c>
      <c r="B7195" s="136"/>
      <c r="C7195" s="146">
        <f t="shared" si="1007"/>
        <v>0</v>
      </c>
      <c r="D7195" s="146">
        <f t="shared" si="1008"/>
        <v>1</v>
      </c>
      <c r="E7195" s="146">
        <f t="shared" si="1009"/>
        <v>1900</v>
      </c>
      <c r="F7195" s="137"/>
      <c r="G7195" s="287"/>
      <c r="H7195" s="137"/>
      <c r="I7195" s="134"/>
      <c r="J7195" s="204"/>
      <c r="K7195" s="133"/>
      <c r="L7195" s="134"/>
      <c r="M7195" s="133"/>
      <c r="N7195" s="134"/>
      <c r="O7195" s="134"/>
      <c r="P7195" s="166"/>
      <c r="Q7195" s="164"/>
      <c r="R7195" s="165"/>
      <c r="S7195" s="138"/>
      <c r="T7195" s="138"/>
      <c r="U7195" s="138"/>
      <c r="V7195" s="138"/>
      <c r="W7195" s="166"/>
      <c r="X7195" s="135"/>
      <c r="Y7195" s="418">
        <f t="shared" si="1010"/>
        <v>0</v>
      </c>
      <c r="Z7195" s="291">
        <f t="shared" si="1011"/>
        <v>0</v>
      </c>
      <c r="AA7195" s="163"/>
      <c r="AB7195" s="177" t="str">
        <f t="shared" si="1012"/>
        <v/>
      </c>
      <c r="AC7195" s="283" t="str">
        <f t="shared" si="1013"/>
        <v/>
      </c>
      <c r="AD7195" s="283" t="str">
        <f t="shared" si="1014"/>
        <v/>
      </c>
      <c r="AE7195" s="163"/>
      <c r="AF7195" s="162"/>
    </row>
    <row r="7196" spans="1:32">
      <c r="A7196" s="134">
        <v>7187</v>
      </c>
      <c r="B7196" s="136"/>
      <c r="C7196" s="146">
        <f t="shared" si="1007"/>
        <v>0</v>
      </c>
      <c r="D7196" s="146">
        <f t="shared" si="1008"/>
        <v>1</v>
      </c>
      <c r="E7196" s="146">
        <f t="shared" si="1009"/>
        <v>1900</v>
      </c>
      <c r="F7196" s="137"/>
      <c r="G7196" s="287"/>
      <c r="H7196" s="137"/>
      <c r="I7196" s="134"/>
      <c r="J7196" s="204"/>
      <c r="K7196" s="133"/>
      <c r="L7196" s="134"/>
      <c r="M7196" s="133"/>
      <c r="N7196" s="134"/>
      <c r="O7196" s="134"/>
      <c r="P7196" s="166"/>
      <c r="Q7196" s="164"/>
      <c r="R7196" s="165"/>
      <c r="S7196" s="138"/>
      <c r="T7196" s="138"/>
      <c r="U7196" s="138"/>
      <c r="V7196" s="138"/>
      <c r="W7196" s="166"/>
      <c r="X7196" s="135"/>
      <c r="Y7196" s="418">
        <f t="shared" si="1010"/>
        <v>0</v>
      </c>
      <c r="Z7196" s="291">
        <f t="shared" si="1011"/>
        <v>0</v>
      </c>
      <c r="AA7196" s="163"/>
      <c r="AB7196" s="177" t="str">
        <f t="shared" si="1012"/>
        <v/>
      </c>
      <c r="AC7196" s="283" t="str">
        <f t="shared" si="1013"/>
        <v/>
      </c>
      <c r="AD7196" s="283" t="str">
        <f t="shared" si="1014"/>
        <v/>
      </c>
      <c r="AE7196" s="163"/>
      <c r="AF7196" s="162"/>
    </row>
    <row r="7197" spans="1:32">
      <c r="A7197" s="134">
        <v>7188</v>
      </c>
      <c r="B7197" s="136"/>
      <c r="C7197" s="146">
        <f t="shared" si="1007"/>
        <v>0</v>
      </c>
      <c r="D7197" s="146">
        <f t="shared" si="1008"/>
        <v>1</v>
      </c>
      <c r="E7197" s="146">
        <f t="shared" si="1009"/>
        <v>1900</v>
      </c>
      <c r="F7197" s="137"/>
      <c r="G7197" s="287"/>
      <c r="H7197" s="137"/>
      <c r="I7197" s="134"/>
      <c r="J7197" s="204"/>
      <c r="K7197" s="133"/>
      <c r="L7197" s="134"/>
      <c r="M7197" s="133"/>
      <c r="N7197" s="134"/>
      <c r="O7197" s="134"/>
      <c r="P7197" s="166"/>
      <c r="Q7197" s="164"/>
      <c r="R7197" s="165"/>
      <c r="S7197" s="138"/>
      <c r="T7197" s="138"/>
      <c r="U7197" s="138"/>
      <c r="V7197" s="138"/>
      <c r="W7197" s="166"/>
      <c r="X7197" s="135"/>
      <c r="Y7197" s="418">
        <f t="shared" si="1010"/>
        <v>0</v>
      </c>
      <c r="Z7197" s="291">
        <f t="shared" si="1011"/>
        <v>0</v>
      </c>
      <c r="AA7197" s="163"/>
      <c r="AB7197" s="177" t="str">
        <f t="shared" si="1012"/>
        <v/>
      </c>
      <c r="AC7197" s="283" t="str">
        <f t="shared" si="1013"/>
        <v/>
      </c>
      <c r="AD7197" s="283" t="str">
        <f t="shared" si="1014"/>
        <v/>
      </c>
      <c r="AE7197" s="163"/>
      <c r="AF7197" s="162"/>
    </row>
    <row r="7198" spans="1:32">
      <c r="A7198" s="134">
        <v>7189</v>
      </c>
      <c r="B7198" s="136"/>
      <c r="C7198" s="146">
        <f t="shared" si="1007"/>
        <v>0</v>
      </c>
      <c r="D7198" s="146">
        <f t="shared" si="1008"/>
        <v>1</v>
      </c>
      <c r="E7198" s="146">
        <f t="shared" si="1009"/>
        <v>1900</v>
      </c>
      <c r="F7198" s="137"/>
      <c r="G7198" s="287"/>
      <c r="H7198" s="137"/>
      <c r="I7198" s="134"/>
      <c r="J7198" s="204"/>
      <c r="K7198" s="133"/>
      <c r="L7198" s="134"/>
      <c r="M7198" s="133"/>
      <c r="N7198" s="134"/>
      <c r="O7198" s="134"/>
      <c r="P7198" s="166"/>
      <c r="Q7198" s="164"/>
      <c r="R7198" s="165"/>
      <c r="S7198" s="138"/>
      <c r="T7198" s="138"/>
      <c r="U7198" s="138"/>
      <c r="V7198" s="138"/>
      <c r="W7198" s="166"/>
      <c r="X7198" s="135"/>
      <c r="Y7198" s="418">
        <f t="shared" si="1010"/>
        <v>0</v>
      </c>
      <c r="Z7198" s="291">
        <f t="shared" si="1011"/>
        <v>0</v>
      </c>
      <c r="AA7198" s="163"/>
      <c r="AB7198" s="177" t="str">
        <f t="shared" si="1012"/>
        <v/>
      </c>
      <c r="AC7198" s="283" t="str">
        <f t="shared" si="1013"/>
        <v/>
      </c>
      <c r="AD7198" s="283" t="str">
        <f t="shared" si="1014"/>
        <v/>
      </c>
      <c r="AE7198" s="163"/>
      <c r="AF7198" s="162"/>
    </row>
    <row r="7199" spans="1:32">
      <c r="A7199" s="134">
        <v>7190</v>
      </c>
      <c r="B7199" s="136"/>
      <c r="C7199" s="146">
        <f t="shared" si="1007"/>
        <v>0</v>
      </c>
      <c r="D7199" s="146">
        <f t="shared" si="1008"/>
        <v>1</v>
      </c>
      <c r="E7199" s="146">
        <f t="shared" si="1009"/>
        <v>1900</v>
      </c>
      <c r="F7199" s="137"/>
      <c r="G7199" s="287"/>
      <c r="H7199" s="137"/>
      <c r="I7199" s="134"/>
      <c r="J7199" s="204"/>
      <c r="K7199" s="133"/>
      <c r="L7199" s="134"/>
      <c r="M7199" s="133"/>
      <c r="N7199" s="134"/>
      <c r="O7199" s="134"/>
      <c r="P7199" s="166"/>
      <c r="Q7199" s="164"/>
      <c r="R7199" s="165"/>
      <c r="S7199" s="138"/>
      <c r="T7199" s="138"/>
      <c r="U7199" s="138"/>
      <c r="V7199" s="138"/>
      <c r="W7199" s="166"/>
      <c r="X7199" s="135"/>
      <c r="Y7199" s="418">
        <f t="shared" si="1010"/>
        <v>0</v>
      </c>
      <c r="Z7199" s="291">
        <f t="shared" si="1011"/>
        <v>0</v>
      </c>
      <c r="AA7199" s="163"/>
      <c r="AB7199" s="177" t="str">
        <f t="shared" si="1012"/>
        <v/>
      </c>
      <c r="AC7199" s="283" t="str">
        <f t="shared" si="1013"/>
        <v/>
      </c>
      <c r="AD7199" s="283" t="str">
        <f t="shared" si="1014"/>
        <v/>
      </c>
      <c r="AE7199" s="163"/>
      <c r="AF7199" s="162"/>
    </row>
    <row r="7200" spans="1:32">
      <c r="A7200" s="134">
        <v>7191</v>
      </c>
      <c r="B7200" s="136"/>
      <c r="C7200" s="146">
        <f t="shared" si="1007"/>
        <v>0</v>
      </c>
      <c r="D7200" s="146">
        <f t="shared" si="1008"/>
        <v>1</v>
      </c>
      <c r="E7200" s="146">
        <f t="shared" si="1009"/>
        <v>1900</v>
      </c>
      <c r="F7200" s="137"/>
      <c r="G7200" s="287"/>
      <c r="H7200" s="137"/>
      <c r="I7200" s="134"/>
      <c r="J7200" s="204"/>
      <c r="K7200" s="133"/>
      <c r="L7200" s="134"/>
      <c r="M7200" s="133"/>
      <c r="N7200" s="134"/>
      <c r="O7200" s="134"/>
      <c r="P7200" s="166"/>
      <c r="Q7200" s="164"/>
      <c r="R7200" s="165"/>
      <c r="S7200" s="138"/>
      <c r="T7200" s="138"/>
      <c r="U7200" s="138"/>
      <c r="V7200" s="138"/>
      <c r="W7200" s="166"/>
      <c r="X7200" s="135"/>
      <c r="Y7200" s="418">
        <f t="shared" si="1010"/>
        <v>0</v>
      </c>
      <c r="Z7200" s="291">
        <f t="shared" si="1011"/>
        <v>0</v>
      </c>
      <c r="AA7200" s="163"/>
      <c r="AB7200" s="177" t="str">
        <f t="shared" si="1012"/>
        <v/>
      </c>
      <c r="AC7200" s="283" t="str">
        <f t="shared" si="1013"/>
        <v/>
      </c>
      <c r="AD7200" s="283" t="str">
        <f t="shared" si="1014"/>
        <v/>
      </c>
      <c r="AE7200" s="163"/>
      <c r="AF7200" s="162"/>
    </row>
    <row r="7201" spans="1:32">
      <c r="A7201" s="134">
        <v>7192</v>
      </c>
      <c r="B7201" s="136"/>
      <c r="C7201" s="146">
        <f t="shared" si="1007"/>
        <v>0</v>
      </c>
      <c r="D7201" s="146">
        <f t="shared" si="1008"/>
        <v>1</v>
      </c>
      <c r="E7201" s="146">
        <f t="shared" si="1009"/>
        <v>1900</v>
      </c>
      <c r="F7201" s="137"/>
      <c r="G7201" s="287"/>
      <c r="H7201" s="137"/>
      <c r="I7201" s="134"/>
      <c r="J7201" s="204"/>
      <c r="K7201" s="133"/>
      <c r="L7201" s="134"/>
      <c r="M7201" s="133"/>
      <c r="N7201" s="134"/>
      <c r="O7201" s="134"/>
      <c r="P7201" s="166"/>
      <c r="Q7201" s="164"/>
      <c r="R7201" s="165"/>
      <c r="S7201" s="138"/>
      <c r="T7201" s="138"/>
      <c r="U7201" s="138"/>
      <c r="V7201" s="138"/>
      <c r="W7201" s="166"/>
      <c r="X7201" s="135"/>
      <c r="Y7201" s="418">
        <f t="shared" si="1010"/>
        <v>0</v>
      </c>
      <c r="Z7201" s="291">
        <f t="shared" si="1011"/>
        <v>0</v>
      </c>
      <c r="AA7201" s="163"/>
      <c r="AB7201" s="177" t="str">
        <f t="shared" si="1012"/>
        <v/>
      </c>
      <c r="AC7201" s="283" t="str">
        <f t="shared" si="1013"/>
        <v/>
      </c>
      <c r="AD7201" s="283" t="str">
        <f t="shared" si="1014"/>
        <v/>
      </c>
      <c r="AE7201" s="163"/>
      <c r="AF7201" s="162"/>
    </row>
    <row r="7202" spans="1:32">
      <c r="A7202" s="134">
        <v>7193</v>
      </c>
      <c r="B7202" s="136"/>
      <c r="C7202" s="146">
        <f t="shared" si="1007"/>
        <v>0</v>
      </c>
      <c r="D7202" s="146">
        <f t="shared" si="1008"/>
        <v>1</v>
      </c>
      <c r="E7202" s="146">
        <f t="shared" si="1009"/>
        <v>1900</v>
      </c>
      <c r="F7202" s="137"/>
      <c r="G7202" s="287"/>
      <c r="H7202" s="137"/>
      <c r="I7202" s="134"/>
      <c r="J7202" s="204"/>
      <c r="K7202" s="133"/>
      <c r="L7202" s="134"/>
      <c r="M7202" s="133"/>
      <c r="N7202" s="134"/>
      <c r="O7202" s="134"/>
      <c r="P7202" s="166"/>
      <c r="Q7202" s="164"/>
      <c r="R7202" s="165"/>
      <c r="S7202" s="138"/>
      <c r="T7202" s="138"/>
      <c r="U7202" s="138"/>
      <c r="V7202" s="138"/>
      <c r="W7202" s="166"/>
      <c r="X7202" s="135"/>
      <c r="Y7202" s="418">
        <f t="shared" si="1010"/>
        <v>0</v>
      </c>
      <c r="Z7202" s="291">
        <f t="shared" si="1011"/>
        <v>0</v>
      </c>
      <c r="AA7202" s="163"/>
      <c r="AB7202" s="177" t="str">
        <f t="shared" si="1012"/>
        <v/>
      </c>
      <c r="AC7202" s="283" t="str">
        <f t="shared" si="1013"/>
        <v/>
      </c>
      <c r="AD7202" s="283" t="str">
        <f t="shared" si="1014"/>
        <v/>
      </c>
      <c r="AE7202" s="163"/>
      <c r="AF7202" s="162"/>
    </row>
    <row r="7203" spans="1:32">
      <c r="A7203" s="134">
        <v>7194</v>
      </c>
      <c r="B7203" s="136"/>
      <c r="C7203" s="146">
        <f t="shared" si="1007"/>
        <v>0</v>
      </c>
      <c r="D7203" s="146">
        <f t="shared" si="1008"/>
        <v>1</v>
      </c>
      <c r="E7203" s="146">
        <f t="shared" si="1009"/>
        <v>1900</v>
      </c>
      <c r="F7203" s="137"/>
      <c r="G7203" s="287"/>
      <c r="H7203" s="137"/>
      <c r="I7203" s="134"/>
      <c r="J7203" s="204"/>
      <c r="K7203" s="133"/>
      <c r="L7203" s="134"/>
      <c r="M7203" s="133"/>
      <c r="N7203" s="134"/>
      <c r="O7203" s="134"/>
      <c r="P7203" s="166"/>
      <c r="Q7203" s="164"/>
      <c r="R7203" s="165"/>
      <c r="S7203" s="138"/>
      <c r="T7203" s="138"/>
      <c r="U7203" s="138"/>
      <c r="V7203" s="138"/>
      <c r="W7203" s="166"/>
      <c r="X7203" s="135"/>
      <c r="Y7203" s="418">
        <f t="shared" si="1010"/>
        <v>0</v>
      </c>
      <c r="Z7203" s="291">
        <f t="shared" si="1011"/>
        <v>0</v>
      </c>
      <c r="AA7203" s="163"/>
      <c r="AB7203" s="177" t="str">
        <f t="shared" si="1012"/>
        <v/>
      </c>
      <c r="AC7203" s="283" t="str">
        <f t="shared" si="1013"/>
        <v/>
      </c>
      <c r="AD7203" s="283" t="str">
        <f t="shared" si="1014"/>
        <v/>
      </c>
      <c r="AE7203" s="163"/>
      <c r="AF7203" s="162"/>
    </row>
    <row r="7204" spans="1:32">
      <c r="A7204" s="134">
        <v>7195</v>
      </c>
      <c r="B7204" s="136"/>
      <c r="C7204" s="146">
        <f t="shared" si="1007"/>
        <v>0</v>
      </c>
      <c r="D7204" s="146">
        <f t="shared" si="1008"/>
        <v>1</v>
      </c>
      <c r="E7204" s="146">
        <f t="shared" si="1009"/>
        <v>1900</v>
      </c>
      <c r="F7204" s="137"/>
      <c r="G7204" s="287"/>
      <c r="H7204" s="137"/>
      <c r="I7204" s="134"/>
      <c r="J7204" s="204"/>
      <c r="K7204" s="133"/>
      <c r="L7204" s="134"/>
      <c r="M7204" s="133"/>
      <c r="N7204" s="134"/>
      <c r="O7204" s="134"/>
      <c r="P7204" s="166"/>
      <c r="Q7204" s="164"/>
      <c r="R7204" s="165"/>
      <c r="S7204" s="138"/>
      <c r="T7204" s="138"/>
      <c r="U7204" s="138"/>
      <c r="V7204" s="138"/>
      <c r="W7204" s="166"/>
      <c r="X7204" s="135"/>
      <c r="Y7204" s="418">
        <f t="shared" si="1010"/>
        <v>0</v>
      </c>
      <c r="Z7204" s="291">
        <f t="shared" si="1011"/>
        <v>0</v>
      </c>
      <c r="AA7204" s="163"/>
      <c r="AB7204" s="177" t="str">
        <f t="shared" si="1012"/>
        <v/>
      </c>
      <c r="AC7204" s="283" t="str">
        <f t="shared" si="1013"/>
        <v/>
      </c>
      <c r="AD7204" s="283" t="str">
        <f t="shared" si="1014"/>
        <v/>
      </c>
      <c r="AE7204" s="163"/>
      <c r="AF7204" s="162"/>
    </row>
    <row r="7205" spans="1:32">
      <c r="A7205" s="134">
        <v>7196</v>
      </c>
      <c r="B7205" s="136"/>
      <c r="C7205" s="146">
        <f t="shared" si="1007"/>
        <v>0</v>
      </c>
      <c r="D7205" s="146">
        <f t="shared" si="1008"/>
        <v>1</v>
      </c>
      <c r="E7205" s="146">
        <f t="shared" si="1009"/>
        <v>1900</v>
      </c>
      <c r="F7205" s="137"/>
      <c r="G7205" s="287"/>
      <c r="H7205" s="137"/>
      <c r="I7205" s="134"/>
      <c r="J7205" s="204"/>
      <c r="K7205" s="133"/>
      <c r="L7205" s="134"/>
      <c r="M7205" s="133"/>
      <c r="N7205" s="134"/>
      <c r="O7205" s="134"/>
      <c r="P7205" s="166"/>
      <c r="Q7205" s="164"/>
      <c r="R7205" s="165"/>
      <c r="S7205" s="138"/>
      <c r="T7205" s="138"/>
      <c r="U7205" s="138"/>
      <c r="V7205" s="138"/>
      <c r="W7205" s="166"/>
      <c r="X7205" s="135"/>
      <c r="Y7205" s="418">
        <f t="shared" si="1010"/>
        <v>0</v>
      </c>
      <c r="Z7205" s="291">
        <f t="shared" si="1011"/>
        <v>0</v>
      </c>
      <c r="AA7205" s="163"/>
      <c r="AB7205" s="177" t="str">
        <f t="shared" si="1012"/>
        <v/>
      </c>
      <c r="AC7205" s="283" t="str">
        <f t="shared" si="1013"/>
        <v/>
      </c>
      <c r="AD7205" s="283" t="str">
        <f t="shared" si="1014"/>
        <v/>
      </c>
      <c r="AE7205" s="163"/>
      <c r="AF7205" s="162"/>
    </row>
    <row r="7206" spans="1:32">
      <c r="A7206" s="134">
        <v>7197</v>
      </c>
      <c r="B7206" s="136"/>
      <c r="C7206" s="146">
        <f t="shared" si="1007"/>
        <v>0</v>
      </c>
      <c r="D7206" s="146">
        <f t="shared" si="1008"/>
        <v>1</v>
      </c>
      <c r="E7206" s="146">
        <f t="shared" si="1009"/>
        <v>1900</v>
      </c>
      <c r="F7206" s="137"/>
      <c r="G7206" s="287"/>
      <c r="H7206" s="137"/>
      <c r="I7206" s="134"/>
      <c r="J7206" s="204"/>
      <c r="K7206" s="133"/>
      <c r="L7206" s="134"/>
      <c r="M7206" s="133"/>
      <c r="N7206" s="134"/>
      <c r="O7206" s="134"/>
      <c r="P7206" s="166"/>
      <c r="Q7206" s="164"/>
      <c r="R7206" s="165"/>
      <c r="S7206" s="138"/>
      <c r="T7206" s="138"/>
      <c r="U7206" s="138"/>
      <c r="V7206" s="138"/>
      <c r="W7206" s="166"/>
      <c r="X7206" s="135"/>
      <c r="Y7206" s="418">
        <f t="shared" si="1010"/>
        <v>0</v>
      </c>
      <c r="Z7206" s="291">
        <f t="shared" si="1011"/>
        <v>0</v>
      </c>
      <c r="AA7206" s="163"/>
      <c r="AB7206" s="177" t="str">
        <f t="shared" si="1012"/>
        <v/>
      </c>
      <c r="AC7206" s="283" t="str">
        <f t="shared" si="1013"/>
        <v/>
      </c>
      <c r="AD7206" s="283" t="str">
        <f t="shared" si="1014"/>
        <v/>
      </c>
      <c r="AE7206" s="163"/>
      <c r="AF7206" s="162"/>
    </row>
    <row r="7207" spans="1:32">
      <c r="A7207" s="134">
        <v>7198</v>
      </c>
      <c r="B7207" s="136"/>
      <c r="C7207" s="146">
        <f t="shared" si="1007"/>
        <v>0</v>
      </c>
      <c r="D7207" s="146">
        <f t="shared" si="1008"/>
        <v>1</v>
      </c>
      <c r="E7207" s="146">
        <f t="shared" si="1009"/>
        <v>1900</v>
      </c>
      <c r="F7207" s="137"/>
      <c r="G7207" s="287"/>
      <c r="H7207" s="137"/>
      <c r="I7207" s="134"/>
      <c r="J7207" s="204"/>
      <c r="K7207" s="133"/>
      <c r="L7207" s="134"/>
      <c r="M7207" s="133"/>
      <c r="N7207" s="134"/>
      <c r="O7207" s="134"/>
      <c r="P7207" s="166"/>
      <c r="Q7207" s="164"/>
      <c r="R7207" s="165"/>
      <c r="S7207" s="138"/>
      <c r="T7207" s="138"/>
      <c r="U7207" s="138"/>
      <c r="V7207" s="138"/>
      <c r="W7207" s="166"/>
      <c r="X7207" s="135"/>
      <c r="Y7207" s="418">
        <f t="shared" si="1010"/>
        <v>0</v>
      </c>
      <c r="Z7207" s="291">
        <f t="shared" si="1011"/>
        <v>0</v>
      </c>
      <c r="AA7207" s="163"/>
      <c r="AB7207" s="177" t="str">
        <f t="shared" si="1012"/>
        <v/>
      </c>
      <c r="AC7207" s="283" t="str">
        <f t="shared" si="1013"/>
        <v/>
      </c>
      <c r="AD7207" s="283" t="str">
        <f t="shared" si="1014"/>
        <v/>
      </c>
      <c r="AE7207" s="163"/>
      <c r="AF7207" s="162"/>
    </row>
    <row r="7208" spans="1:32">
      <c r="A7208" s="134">
        <v>7199</v>
      </c>
      <c r="B7208" s="136"/>
      <c r="C7208" s="146">
        <f t="shared" si="1007"/>
        <v>0</v>
      </c>
      <c r="D7208" s="146">
        <f t="shared" si="1008"/>
        <v>1</v>
      </c>
      <c r="E7208" s="146">
        <f t="shared" si="1009"/>
        <v>1900</v>
      </c>
      <c r="F7208" s="137"/>
      <c r="G7208" s="287"/>
      <c r="H7208" s="137"/>
      <c r="I7208" s="134"/>
      <c r="J7208" s="204"/>
      <c r="K7208" s="133"/>
      <c r="L7208" s="134"/>
      <c r="M7208" s="133"/>
      <c r="N7208" s="134"/>
      <c r="O7208" s="134"/>
      <c r="P7208" s="166"/>
      <c r="Q7208" s="164"/>
      <c r="R7208" s="165"/>
      <c r="S7208" s="138"/>
      <c r="T7208" s="138"/>
      <c r="U7208" s="138"/>
      <c r="V7208" s="138"/>
      <c r="W7208" s="166"/>
      <c r="X7208" s="135"/>
      <c r="Y7208" s="418">
        <f t="shared" si="1010"/>
        <v>0</v>
      </c>
      <c r="Z7208" s="291">
        <f t="shared" si="1011"/>
        <v>0</v>
      </c>
      <c r="AA7208" s="163"/>
      <c r="AB7208" s="177" t="str">
        <f t="shared" si="1012"/>
        <v/>
      </c>
      <c r="AC7208" s="283" t="str">
        <f t="shared" si="1013"/>
        <v/>
      </c>
      <c r="AD7208" s="283" t="str">
        <f t="shared" si="1014"/>
        <v/>
      </c>
      <c r="AE7208" s="163"/>
      <c r="AF7208" s="162"/>
    </row>
    <row r="7209" spans="1:32">
      <c r="A7209" s="134">
        <v>7200</v>
      </c>
      <c r="B7209" s="136"/>
      <c r="C7209" s="146">
        <f t="shared" si="1007"/>
        <v>0</v>
      </c>
      <c r="D7209" s="146">
        <f t="shared" si="1008"/>
        <v>1</v>
      </c>
      <c r="E7209" s="146">
        <f t="shared" si="1009"/>
        <v>1900</v>
      </c>
      <c r="F7209" s="137"/>
      <c r="G7209" s="287"/>
      <c r="H7209" s="137"/>
      <c r="I7209" s="134"/>
      <c r="J7209" s="204"/>
      <c r="K7209" s="133"/>
      <c r="L7209" s="134"/>
      <c r="M7209" s="133"/>
      <c r="N7209" s="134"/>
      <c r="O7209" s="134"/>
      <c r="P7209" s="166"/>
      <c r="Q7209" s="164"/>
      <c r="R7209" s="165"/>
      <c r="S7209" s="138"/>
      <c r="T7209" s="138"/>
      <c r="U7209" s="138"/>
      <c r="V7209" s="138"/>
      <c r="W7209" s="166"/>
      <c r="X7209" s="135"/>
      <c r="Y7209" s="418">
        <f t="shared" si="1010"/>
        <v>0</v>
      </c>
      <c r="Z7209" s="291">
        <f t="shared" si="1011"/>
        <v>0</v>
      </c>
      <c r="AA7209" s="163"/>
      <c r="AB7209" s="177" t="str">
        <f t="shared" si="1012"/>
        <v/>
      </c>
      <c r="AC7209" s="283" t="str">
        <f t="shared" si="1013"/>
        <v/>
      </c>
      <c r="AD7209" s="283" t="str">
        <f t="shared" si="1014"/>
        <v/>
      </c>
      <c r="AE7209" s="163"/>
      <c r="AF7209" s="162"/>
    </row>
    <row r="7210" spans="1:32">
      <c r="A7210" s="134">
        <v>7201</v>
      </c>
      <c r="B7210" s="136"/>
      <c r="C7210" s="146">
        <f t="shared" si="1007"/>
        <v>0</v>
      </c>
      <c r="D7210" s="146">
        <f t="shared" si="1008"/>
        <v>1</v>
      </c>
      <c r="E7210" s="146">
        <f t="shared" si="1009"/>
        <v>1900</v>
      </c>
      <c r="F7210" s="137"/>
      <c r="G7210" s="287"/>
      <c r="H7210" s="137"/>
      <c r="I7210" s="134"/>
      <c r="J7210" s="204"/>
      <c r="K7210" s="133"/>
      <c r="L7210" s="134"/>
      <c r="M7210" s="133"/>
      <c r="N7210" s="134"/>
      <c r="O7210" s="134"/>
      <c r="P7210" s="166"/>
      <c r="Q7210" s="164"/>
      <c r="R7210" s="165"/>
      <c r="S7210" s="138"/>
      <c r="T7210" s="138"/>
      <c r="U7210" s="138"/>
      <c r="V7210" s="138"/>
      <c r="W7210" s="166"/>
      <c r="X7210" s="135"/>
      <c r="Y7210" s="418">
        <f t="shared" si="1010"/>
        <v>0</v>
      </c>
      <c r="Z7210" s="291">
        <f t="shared" si="1011"/>
        <v>0</v>
      </c>
      <c r="AA7210" s="163"/>
      <c r="AB7210" s="177" t="str">
        <f t="shared" si="1012"/>
        <v/>
      </c>
      <c r="AC7210" s="283" t="str">
        <f t="shared" si="1013"/>
        <v/>
      </c>
      <c r="AD7210" s="283" t="str">
        <f t="shared" si="1014"/>
        <v/>
      </c>
      <c r="AE7210" s="163"/>
      <c r="AF7210" s="162"/>
    </row>
    <row r="7211" spans="1:32">
      <c r="A7211" s="134">
        <v>7202</v>
      </c>
      <c r="B7211" s="136"/>
      <c r="C7211" s="146">
        <f t="shared" si="1007"/>
        <v>0</v>
      </c>
      <c r="D7211" s="146">
        <f t="shared" si="1008"/>
        <v>1</v>
      </c>
      <c r="E7211" s="146">
        <f t="shared" si="1009"/>
        <v>1900</v>
      </c>
      <c r="F7211" s="137"/>
      <c r="G7211" s="287"/>
      <c r="H7211" s="137"/>
      <c r="I7211" s="134"/>
      <c r="J7211" s="204"/>
      <c r="K7211" s="133"/>
      <c r="L7211" s="134"/>
      <c r="M7211" s="133"/>
      <c r="N7211" s="134"/>
      <c r="O7211" s="134"/>
      <c r="P7211" s="166"/>
      <c r="Q7211" s="164"/>
      <c r="R7211" s="165"/>
      <c r="S7211" s="138"/>
      <c r="T7211" s="138"/>
      <c r="U7211" s="138"/>
      <c r="V7211" s="138"/>
      <c r="W7211" s="166"/>
      <c r="X7211" s="135"/>
      <c r="Y7211" s="418">
        <f t="shared" si="1010"/>
        <v>0</v>
      </c>
      <c r="Z7211" s="291">
        <f t="shared" si="1011"/>
        <v>0</v>
      </c>
      <c r="AA7211" s="163"/>
      <c r="AB7211" s="177" t="str">
        <f t="shared" si="1012"/>
        <v/>
      </c>
      <c r="AC7211" s="283" t="str">
        <f t="shared" si="1013"/>
        <v/>
      </c>
      <c r="AD7211" s="283" t="str">
        <f t="shared" si="1014"/>
        <v/>
      </c>
      <c r="AE7211" s="163"/>
      <c r="AF7211" s="162"/>
    </row>
    <row r="7212" spans="1:32">
      <c r="A7212" s="134">
        <v>7203</v>
      </c>
      <c r="B7212" s="136"/>
      <c r="C7212" s="146">
        <f t="shared" si="1007"/>
        <v>0</v>
      </c>
      <c r="D7212" s="146">
        <f t="shared" si="1008"/>
        <v>1</v>
      </c>
      <c r="E7212" s="146">
        <f t="shared" si="1009"/>
        <v>1900</v>
      </c>
      <c r="F7212" s="137"/>
      <c r="G7212" s="287"/>
      <c r="H7212" s="137"/>
      <c r="I7212" s="134"/>
      <c r="J7212" s="204"/>
      <c r="K7212" s="133"/>
      <c r="L7212" s="134"/>
      <c r="M7212" s="133"/>
      <c r="N7212" s="134"/>
      <c r="O7212" s="134"/>
      <c r="P7212" s="166"/>
      <c r="Q7212" s="164"/>
      <c r="R7212" s="165"/>
      <c r="S7212" s="138"/>
      <c r="T7212" s="138"/>
      <c r="U7212" s="138"/>
      <c r="V7212" s="138"/>
      <c r="W7212" s="166"/>
      <c r="X7212" s="135"/>
      <c r="Y7212" s="418">
        <f t="shared" si="1010"/>
        <v>0</v>
      </c>
      <c r="Z7212" s="291">
        <f t="shared" si="1011"/>
        <v>0</v>
      </c>
      <c r="AA7212" s="163"/>
      <c r="AB7212" s="177" t="str">
        <f t="shared" si="1012"/>
        <v/>
      </c>
      <c r="AC7212" s="283" t="str">
        <f t="shared" si="1013"/>
        <v/>
      </c>
      <c r="AD7212" s="283" t="str">
        <f t="shared" si="1014"/>
        <v/>
      </c>
      <c r="AE7212" s="163"/>
      <c r="AF7212" s="162"/>
    </row>
    <row r="7213" spans="1:32">
      <c r="A7213" s="134">
        <v>7204</v>
      </c>
      <c r="B7213" s="136"/>
      <c r="C7213" s="146">
        <f t="shared" si="1007"/>
        <v>0</v>
      </c>
      <c r="D7213" s="146">
        <f t="shared" si="1008"/>
        <v>1</v>
      </c>
      <c r="E7213" s="146">
        <f t="shared" si="1009"/>
        <v>1900</v>
      </c>
      <c r="F7213" s="137"/>
      <c r="G7213" s="287"/>
      <c r="H7213" s="137"/>
      <c r="I7213" s="134"/>
      <c r="J7213" s="204"/>
      <c r="K7213" s="133"/>
      <c r="L7213" s="134"/>
      <c r="M7213" s="133"/>
      <c r="N7213" s="134"/>
      <c r="O7213" s="134"/>
      <c r="P7213" s="166"/>
      <c r="Q7213" s="164"/>
      <c r="R7213" s="165"/>
      <c r="S7213" s="138"/>
      <c r="T7213" s="138"/>
      <c r="U7213" s="138"/>
      <c r="V7213" s="138"/>
      <c r="W7213" s="166"/>
      <c r="X7213" s="135"/>
      <c r="Y7213" s="418">
        <f t="shared" si="1010"/>
        <v>0</v>
      </c>
      <c r="Z7213" s="291">
        <f t="shared" si="1011"/>
        <v>0</v>
      </c>
      <c r="AA7213" s="163"/>
      <c r="AB7213" s="177" t="str">
        <f t="shared" si="1012"/>
        <v/>
      </c>
      <c r="AC7213" s="283" t="str">
        <f t="shared" si="1013"/>
        <v/>
      </c>
      <c r="AD7213" s="283" t="str">
        <f t="shared" si="1014"/>
        <v/>
      </c>
      <c r="AE7213" s="163"/>
      <c r="AF7213" s="162"/>
    </row>
    <row r="7214" spans="1:32">
      <c r="A7214" s="134">
        <v>7205</v>
      </c>
      <c r="B7214" s="136"/>
      <c r="C7214" s="146">
        <f t="shared" si="1007"/>
        <v>0</v>
      </c>
      <c r="D7214" s="146">
        <f t="shared" si="1008"/>
        <v>1</v>
      </c>
      <c r="E7214" s="146">
        <f t="shared" si="1009"/>
        <v>1900</v>
      </c>
      <c r="F7214" s="137"/>
      <c r="G7214" s="287"/>
      <c r="H7214" s="137"/>
      <c r="I7214" s="134"/>
      <c r="J7214" s="204"/>
      <c r="K7214" s="133"/>
      <c r="L7214" s="134"/>
      <c r="M7214" s="133"/>
      <c r="N7214" s="134"/>
      <c r="O7214" s="134"/>
      <c r="P7214" s="166"/>
      <c r="Q7214" s="164"/>
      <c r="R7214" s="165"/>
      <c r="S7214" s="138"/>
      <c r="T7214" s="138"/>
      <c r="U7214" s="138"/>
      <c r="V7214" s="138"/>
      <c r="W7214" s="166"/>
      <c r="X7214" s="135"/>
      <c r="Y7214" s="418">
        <f t="shared" si="1010"/>
        <v>0</v>
      </c>
      <c r="Z7214" s="291">
        <f t="shared" si="1011"/>
        <v>0</v>
      </c>
      <c r="AA7214" s="163"/>
      <c r="AB7214" s="177" t="str">
        <f t="shared" si="1012"/>
        <v/>
      </c>
      <c r="AC7214" s="283" t="str">
        <f t="shared" si="1013"/>
        <v/>
      </c>
      <c r="AD7214" s="283" t="str">
        <f t="shared" si="1014"/>
        <v/>
      </c>
      <c r="AE7214" s="163"/>
      <c r="AF7214" s="162"/>
    </row>
    <row r="7215" spans="1:32">
      <c r="A7215" s="134">
        <v>7206</v>
      </c>
      <c r="B7215" s="136"/>
      <c r="C7215" s="146">
        <f t="shared" si="1007"/>
        <v>0</v>
      </c>
      <c r="D7215" s="146">
        <f t="shared" si="1008"/>
        <v>1</v>
      </c>
      <c r="E7215" s="146">
        <f t="shared" si="1009"/>
        <v>1900</v>
      </c>
      <c r="F7215" s="137"/>
      <c r="G7215" s="287"/>
      <c r="H7215" s="137"/>
      <c r="I7215" s="134"/>
      <c r="J7215" s="204"/>
      <c r="K7215" s="133"/>
      <c r="L7215" s="134"/>
      <c r="M7215" s="133"/>
      <c r="N7215" s="134"/>
      <c r="O7215" s="134"/>
      <c r="P7215" s="166"/>
      <c r="Q7215" s="164"/>
      <c r="R7215" s="165"/>
      <c r="S7215" s="138"/>
      <c r="T7215" s="138"/>
      <c r="U7215" s="138"/>
      <c r="V7215" s="138"/>
      <c r="W7215" s="166"/>
      <c r="X7215" s="135"/>
      <c r="Y7215" s="418">
        <f t="shared" si="1010"/>
        <v>0</v>
      </c>
      <c r="Z7215" s="291">
        <f t="shared" si="1011"/>
        <v>0</v>
      </c>
      <c r="AA7215" s="163"/>
      <c r="AB7215" s="177" t="str">
        <f t="shared" si="1012"/>
        <v/>
      </c>
      <c r="AC7215" s="283" t="str">
        <f t="shared" si="1013"/>
        <v/>
      </c>
      <c r="AD7215" s="283" t="str">
        <f t="shared" si="1014"/>
        <v/>
      </c>
      <c r="AE7215" s="163"/>
      <c r="AF7215" s="162"/>
    </row>
    <row r="7216" spans="1:32">
      <c r="A7216" s="134">
        <v>7207</v>
      </c>
      <c r="B7216" s="136"/>
      <c r="C7216" s="146">
        <f t="shared" si="1007"/>
        <v>0</v>
      </c>
      <c r="D7216" s="146">
        <f t="shared" si="1008"/>
        <v>1</v>
      </c>
      <c r="E7216" s="146">
        <f t="shared" si="1009"/>
        <v>1900</v>
      </c>
      <c r="F7216" s="137"/>
      <c r="G7216" s="287"/>
      <c r="H7216" s="137"/>
      <c r="I7216" s="134"/>
      <c r="J7216" s="204"/>
      <c r="K7216" s="133"/>
      <c r="L7216" s="134"/>
      <c r="M7216" s="133"/>
      <c r="N7216" s="134"/>
      <c r="O7216" s="134"/>
      <c r="P7216" s="166"/>
      <c r="Q7216" s="164"/>
      <c r="R7216" s="165"/>
      <c r="S7216" s="138"/>
      <c r="T7216" s="138"/>
      <c r="U7216" s="138"/>
      <c r="V7216" s="138"/>
      <c r="W7216" s="166"/>
      <c r="X7216" s="135"/>
      <c r="Y7216" s="418">
        <f t="shared" si="1010"/>
        <v>0</v>
      </c>
      <c r="Z7216" s="291">
        <f t="shared" si="1011"/>
        <v>0</v>
      </c>
      <c r="AA7216" s="163"/>
      <c r="AB7216" s="177" t="str">
        <f t="shared" si="1012"/>
        <v/>
      </c>
      <c r="AC7216" s="283" t="str">
        <f t="shared" si="1013"/>
        <v/>
      </c>
      <c r="AD7216" s="283" t="str">
        <f t="shared" si="1014"/>
        <v/>
      </c>
      <c r="AE7216" s="163"/>
      <c r="AF7216" s="162"/>
    </row>
    <row r="7217" spans="1:32">
      <c r="A7217" s="134">
        <v>7208</v>
      </c>
      <c r="B7217" s="136"/>
      <c r="C7217" s="146">
        <f t="shared" si="1007"/>
        <v>0</v>
      </c>
      <c r="D7217" s="146">
        <f t="shared" si="1008"/>
        <v>1</v>
      </c>
      <c r="E7217" s="146">
        <f t="shared" si="1009"/>
        <v>1900</v>
      </c>
      <c r="F7217" s="137"/>
      <c r="G7217" s="287"/>
      <c r="H7217" s="137"/>
      <c r="I7217" s="134"/>
      <c r="J7217" s="204"/>
      <c r="K7217" s="133"/>
      <c r="L7217" s="134"/>
      <c r="M7217" s="133"/>
      <c r="N7217" s="134"/>
      <c r="O7217" s="134"/>
      <c r="P7217" s="166"/>
      <c r="Q7217" s="164"/>
      <c r="R7217" s="165"/>
      <c r="S7217" s="138"/>
      <c r="T7217" s="138"/>
      <c r="U7217" s="138"/>
      <c r="V7217" s="138"/>
      <c r="W7217" s="166"/>
      <c r="X7217" s="135"/>
      <c r="Y7217" s="418">
        <f t="shared" si="1010"/>
        <v>0</v>
      </c>
      <c r="Z7217" s="291">
        <f t="shared" si="1011"/>
        <v>0</v>
      </c>
      <c r="AA7217" s="163"/>
      <c r="AB7217" s="177" t="str">
        <f t="shared" si="1012"/>
        <v/>
      </c>
      <c r="AC7217" s="283" t="str">
        <f t="shared" si="1013"/>
        <v/>
      </c>
      <c r="AD7217" s="283" t="str">
        <f t="shared" si="1014"/>
        <v/>
      </c>
      <c r="AE7217" s="163"/>
      <c r="AF7217" s="162"/>
    </row>
    <row r="7218" spans="1:32">
      <c r="A7218" s="134">
        <v>7209</v>
      </c>
      <c r="B7218" s="136"/>
      <c r="C7218" s="146">
        <f t="shared" si="1007"/>
        <v>0</v>
      </c>
      <c r="D7218" s="146">
        <f t="shared" si="1008"/>
        <v>1</v>
      </c>
      <c r="E7218" s="146">
        <f t="shared" si="1009"/>
        <v>1900</v>
      </c>
      <c r="F7218" s="137"/>
      <c r="G7218" s="287"/>
      <c r="H7218" s="137"/>
      <c r="I7218" s="134"/>
      <c r="J7218" s="204"/>
      <c r="K7218" s="133"/>
      <c r="L7218" s="134"/>
      <c r="M7218" s="133"/>
      <c r="N7218" s="134"/>
      <c r="O7218" s="134"/>
      <c r="P7218" s="166"/>
      <c r="Q7218" s="164"/>
      <c r="R7218" s="165"/>
      <c r="S7218" s="138"/>
      <c r="T7218" s="138"/>
      <c r="U7218" s="138"/>
      <c r="V7218" s="138"/>
      <c r="W7218" s="166"/>
      <c r="X7218" s="135"/>
      <c r="Y7218" s="418">
        <f t="shared" si="1010"/>
        <v>0</v>
      </c>
      <c r="Z7218" s="291">
        <f t="shared" si="1011"/>
        <v>0</v>
      </c>
      <c r="AA7218" s="163"/>
      <c r="AB7218" s="177" t="str">
        <f t="shared" si="1012"/>
        <v/>
      </c>
      <c r="AC7218" s="283" t="str">
        <f t="shared" si="1013"/>
        <v/>
      </c>
      <c r="AD7218" s="283" t="str">
        <f t="shared" si="1014"/>
        <v/>
      </c>
      <c r="AE7218" s="163"/>
      <c r="AF7218" s="162"/>
    </row>
    <row r="7219" spans="1:32">
      <c r="A7219" s="134">
        <v>7210</v>
      </c>
      <c r="B7219" s="136"/>
      <c r="C7219" s="146">
        <f t="shared" si="1007"/>
        <v>0</v>
      </c>
      <c r="D7219" s="146">
        <f t="shared" si="1008"/>
        <v>1</v>
      </c>
      <c r="E7219" s="146">
        <f t="shared" si="1009"/>
        <v>1900</v>
      </c>
      <c r="F7219" s="137"/>
      <c r="G7219" s="287"/>
      <c r="H7219" s="137"/>
      <c r="I7219" s="134"/>
      <c r="J7219" s="204"/>
      <c r="K7219" s="133"/>
      <c r="L7219" s="134"/>
      <c r="M7219" s="133"/>
      <c r="N7219" s="134"/>
      <c r="O7219" s="134"/>
      <c r="P7219" s="166"/>
      <c r="Q7219" s="164"/>
      <c r="R7219" s="165"/>
      <c r="S7219" s="138"/>
      <c r="T7219" s="138"/>
      <c r="U7219" s="138"/>
      <c r="V7219" s="138"/>
      <c r="W7219" s="166"/>
      <c r="X7219" s="135"/>
      <c r="Y7219" s="418">
        <f t="shared" si="1010"/>
        <v>0</v>
      </c>
      <c r="Z7219" s="291">
        <f t="shared" si="1011"/>
        <v>0</v>
      </c>
      <c r="AA7219" s="163"/>
      <c r="AB7219" s="177" t="str">
        <f t="shared" si="1012"/>
        <v/>
      </c>
      <c r="AC7219" s="283" t="str">
        <f t="shared" si="1013"/>
        <v/>
      </c>
      <c r="AD7219" s="283" t="str">
        <f t="shared" si="1014"/>
        <v/>
      </c>
      <c r="AE7219" s="163"/>
      <c r="AF7219" s="162"/>
    </row>
    <row r="7220" spans="1:32">
      <c r="A7220" s="134">
        <v>7211</v>
      </c>
      <c r="B7220" s="136"/>
      <c r="C7220" s="146">
        <f t="shared" si="1007"/>
        <v>0</v>
      </c>
      <c r="D7220" s="146">
        <f t="shared" si="1008"/>
        <v>1</v>
      </c>
      <c r="E7220" s="146">
        <f t="shared" si="1009"/>
        <v>1900</v>
      </c>
      <c r="F7220" s="137"/>
      <c r="G7220" s="287"/>
      <c r="H7220" s="137"/>
      <c r="I7220" s="134"/>
      <c r="J7220" s="204"/>
      <c r="K7220" s="133"/>
      <c r="L7220" s="134"/>
      <c r="M7220" s="133"/>
      <c r="N7220" s="134"/>
      <c r="O7220" s="134"/>
      <c r="P7220" s="166"/>
      <c r="Q7220" s="164"/>
      <c r="R7220" s="165"/>
      <c r="S7220" s="138"/>
      <c r="T7220" s="138"/>
      <c r="U7220" s="138"/>
      <c r="V7220" s="138"/>
      <c r="W7220" s="166"/>
      <c r="X7220" s="135"/>
      <c r="Y7220" s="418">
        <f t="shared" si="1010"/>
        <v>0</v>
      </c>
      <c r="Z7220" s="291">
        <f t="shared" si="1011"/>
        <v>0</v>
      </c>
      <c r="AA7220" s="163"/>
      <c r="AB7220" s="177" t="str">
        <f t="shared" si="1012"/>
        <v/>
      </c>
      <c r="AC7220" s="283" t="str">
        <f t="shared" si="1013"/>
        <v/>
      </c>
      <c r="AD7220" s="283" t="str">
        <f t="shared" si="1014"/>
        <v/>
      </c>
      <c r="AE7220" s="163"/>
      <c r="AF7220" s="162"/>
    </row>
    <row r="7221" spans="1:32">
      <c r="A7221" s="134">
        <v>7212</v>
      </c>
      <c r="B7221" s="136"/>
      <c r="C7221" s="146">
        <f t="shared" si="1007"/>
        <v>0</v>
      </c>
      <c r="D7221" s="146">
        <f t="shared" si="1008"/>
        <v>1</v>
      </c>
      <c r="E7221" s="146">
        <f t="shared" si="1009"/>
        <v>1900</v>
      </c>
      <c r="F7221" s="137"/>
      <c r="G7221" s="287"/>
      <c r="H7221" s="137"/>
      <c r="I7221" s="134"/>
      <c r="J7221" s="204"/>
      <c r="K7221" s="133"/>
      <c r="L7221" s="134"/>
      <c r="M7221" s="133"/>
      <c r="N7221" s="134"/>
      <c r="O7221" s="134"/>
      <c r="P7221" s="166"/>
      <c r="Q7221" s="164"/>
      <c r="R7221" s="165"/>
      <c r="S7221" s="138"/>
      <c r="T7221" s="138"/>
      <c r="U7221" s="138"/>
      <c r="V7221" s="138"/>
      <c r="W7221" s="166"/>
      <c r="X7221" s="135"/>
      <c r="Y7221" s="418">
        <f t="shared" si="1010"/>
        <v>0</v>
      </c>
      <c r="Z7221" s="291">
        <f t="shared" si="1011"/>
        <v>0</v>
      </c>
      <c r="AA7221" s="163"/>
      <c r="AB7221" s="177" t="str">
        <f t="shared" si="1012"/>
        <v/>
      </c>
      <c r="AC7221" s="283" t="str">
        <f t="shared" si="1013"/>
        <v/>
      </c>
      <c r="AD7221" s="283" t="str">
        <f t="shared" si="1014"/>
        <v/>
      </c>
      <c r="AE7221" s="163"/>
      <c r="AF7221" s="162"/>
    </row>
    <row r="7222" spans="1:32">
      <c r="A7222" s="134">
        <v>7213</v>
      </c>
      <c r="B7222" s="136"/>
      <c r="C7222" s="146">
        <f t="shared" si="1007"/>
        <v>0</v>
      </c>
      <c r="D7222" s="146">
        <f t="shared" si="1008"/>
        <v>1</v>
      </c>
      <c r="E7222" s="146">
        <f t="shared" si="1009"/>
        <v>1900</v>
      </c>
      <c r="F7222" s="137"/>
      <c r="G7222" s="287"/>
      <c r="H7222" s="137"/>
      <c r="I7222" s="134"/>
      <c r="J7222" s="204"/>
      <c r="K7222" s="133"/>
      <c r="L7222" s="134"/>
      <c r="M7222" s="133"/>
      <c r="N7222" s="134"/>
      <c r="O7222" s="134"/>
      <c r="P7222" s="166"/>
      <c r="Q7222" s="164"/>
      <c r="R7222" s="165"/>
      <c r="S7222" s="138"/>
      <c r="T7222" s="138"/>
      <c r="U7222" s="138"/>
      <c r="V7222" s="138"/>
      <c r="W7222" s="166"/>
      <c r="X7222" s="135"/>
      <c r="Y7222" s="418">
        <f t="shared" si="1010"/>
        <v>0</v>
      </c>
      <c r="Z7222" s="291">
        <f t="shared" si="1011"/>
        <v>0</v>
      </c>
      <c r="AA7222" s="163"/>
      <c r="AB7222" s="177" t="str">
        <f t="shared" si="1012"/>
        <v/>
      </c>
      <c r="AC7222" s="283" t="str">
        <f t="shared" si="1013"/>
        <v/>
      </c>
      <c r="AD7222" s="283" t="str">
        <f t="shared" si="1014"/>
        <v/>
      </c>
      <c r="AE7222" s="163"/>
      <c r="AF7222" s="162"/>
    </row>
    <row r="7223" spans="1:32">
      <c r="A7223" s="134">
        <v>7214</v>
      </c>
      <c r="B7223" s="136"/>
      <c r="C7223" s="146">
        <f t="shared" si="1007"/>
        <v>0</v>
      </c>
      <c r="D7223" s="146">
        <f t="shared" si="1008"/>
        <v>1</v>
      </c>
      <c r="E7223" s="146">
        <f t="shared" si="1009"/>
        <v>1900</v>
      </c>
      <c r="F7223" s="137"/>
      <c r="G7223" s="287"/>
      <c r="H7223" s="137"/>
      <c r="I7223" s="134"/>
      <c r="J7223" s="204"/>
      <c r="K7223" s="133"/>
      <c r="L7223" s="134"/>
      <c r="M7223" s="133"/>
      <c r="N7223" s="134"/>
      <c r="O7223" s="134"/>
      <c r="P7223" s="166"/>
      <c r="Q7223" s="164"/>
      <c r="R7223" s="165"/>
      <c r="S7223" s="138"/>
      <c r="T7223" s="138"/>
      <c r="U7223" s="138"/>
      <c r="V7223" s="138"/>
      <c r="W7223" s="166"/>
      <c r="X7223" s="135"/>
      <c r="Y7223" s="418">
        <f t="shared" si="1010"/>
        <v>0</v>
      </c>
      <c r="Z7223" s="291">
        <f t="shared" si="1011"/>
        <v>0</v>
      </c>
      <c r="AA7223" s="163"/>
      <c r="AB7223" s="177" t="str">
        <f t="shared" si="1012"/>
        <v/>
      </c>
      <c r="AC7223" s="283" t="str">
        <f t="shared" si="1013"/>
        <v/>
      </c>
      <c r="AD7223" s="283" t="str">
        <f t="shared" si="1014"/>
        <v/>
      </c>
      <c r="AE7223" s="163"/>
      <c r="AF7223" s="162"/>
    </row>
    <row r="7224" spans="1:32">
      <c r="A7224" s="134">
        <v>7215</v>
      </c>
      <c r="B7224" s="136"/>
      <c r="C7224" s="146">
        <f t="shared" si="1007"/>
        <v>0</v>
      </c>
      <c r="D7224" s="146">
        <f t="shared" si="1008"/>
        <v>1</v>
      </c>
      <c r="E7224" s="146">
        <f t="shared" si="1009"/>
        <v>1900</v>
      </c>
      <c r="F7224" s="137"/>
      <c r="G7224" s="287"/>
      <c r="H7224" s="137"/>
      <c r="I7224" s="134"/>
      <c r="J7224" s="204"/>
      <c r="K7224" s="133"/>
      <c r="L7224" s="134"/>
      <c r="M7224" s="133"/>
      <c r="N7224" s="134"/>
      <c r="O7224" s="134"/>
      <c r="P7224" s="166"/>
      <c r="Q7224" s="164"/>
      <c r="R7224" s="165"/>
      <c r="S7224" s="138"/>
      <c r="T7224" s="138"/>
      <c r="U7224" s="138"/>
      <c r="V7224" s="138"/>
      <c r="W7224" s="166"/>
      <c r="X7224" s="135"/>
      <c r="Y7224" s="418">
        <f t="shared" si="1010"/>
        <v>0</v>
      </c>
      <c r="Z7224" s="291">
        <f t="shared" si="1011"/>
        <v>0</v>
      </c>
      <c r="AA7224" s="163"/>
      <c r="AB7224" s="177" t="str">
        <f t="shared" si="1012"/>
        <v/>
      </c>
      <c r="AC7224" s="283" t="str">
        <f t="shared" si="1013"/>
        <v/>
      </c>
      <c r="AD7224" s="283" t="str">
        <f t="shared" si="1014"/>
        <v/>
      </c>
      <c r="AE7224" s="163"/>
      <c r="AF7224" s="162"/>
    </row>
    <row r="7225" spans="1:32">
      <c r="A7225" s="134">
        <v>7216</v>
      </c>
      <c r="B7225" s="136"/>
      <c r="C7225" s="146">
        <f t="shared" si="1007"/>
        <v>0</v>
      </c>
      <c r="D7225" s="146">
        <f t="shared" si="1008"/>
        <v>1</v>
      </c>
      <c r="E7225" s="146">
        <f t="shared" si="1009"/>
        <v>1900</v>
      </c>
      <c r="F7225" s="137"/>
      <c r="G7225" s="287"/>
      <c r="H7225" s="137"/>
      <c r="I7225" s="134"/>
      <c r="J7225" s="204"/>
      <c r="K7225" s="133"/>
      <c r="L7225" s="134"/>
      <c r="M7225" s="133"/>
      <c r="N7225" s="134"/>
      <c r="O7225" s="134"/>
      <c r="P7225" s="166"/>
      <c r="Q7225" s="164"/>
      <c r="R7225" s="165"/>
      <c r="S7225" s="138"/>
      <c r="T7225" s="138"/>
      <c r="U7225" s="138"/>
      <c r="V7225" s="138"/>
      <c r="W7225" s="166"/>
      <c r="X7225" s="135"/>
      <c r="Y7225" s="418">
        <f t="shared" si="1010"/>
        <v>0</v>
      </c>
      <c r="Z7225" s="291">
        <f t="shared" si="1011"/>
        <v>0</v>
      </c>
      <c r="AA7225" s="163"/>
      <c r="AB7225" s="177" t="str">
        <f t="shared" si="1012"/>
        <v/>
      </c>
      <c r="AC7225" s="283" t="str">
        <f t="shared" si="1013"/>
        <v/>
      </c>
      <c r="AD7225" s="283" t="str">
        <f t="shared" si="1014"/>
        <v/>
      </c>
      <c r="AE7225" s="163"/>
      <c r="AF7225" s="162"/>
    </row>
    <row r="7226" spans="1:32">
      <c r="A7226" s="134">
        <v>7217</v>
      </c>
      <c r="B7226" s="136"/>
      <c r="C7226" s="146">
        <f t="shared" si="1007"/>
        <v>0</v>
      </c>
      <c r="D7226" s="146">
        <f t="shared" si="1008"/>
        <v>1</v>
      </c>
      <c r="E7226" s="146">
        <f t="shared" si="1009"/>
        <v>1900</v>
      </c>
      <c r="F7226" s="137"/>
      <c r="G7226" s="287"/>
      <c r="H7226" s="137"/>
      <c r="I7226" s="134"/>
      <c r="J7226" s="204"/>
      <c r="K7226" s="133"/>
      <c r="L7226" s="134"/>
      <c r="M7226" s="133"/>
      <c r="N7226" s="134"/>
      <c r="O7226" s="134"/>
      <c r="P7226" s="166"/>
      <c r="Q7226" s="164"/>
      <c r="R7226" s="165"/>
      <c r="S7226" s="138"/>
      <c r="T7226" s="138"/>
      <c r="U7226" s="138"/>
      <c r="V7226" s="138"/>
      <c r="W7226" s="166"/>
      <c r="X7226" s="135"/>
      <c r="Y7226" s="418">
        <f t="shared" si="1010"/>
        <v>0</v>
      </c>
      <c r="Z7226" s="291">
        <f t="shared" si="1011"/>
        <v>0</v>
      </c>
      <c r="AA7226" s="163"/>
      <c r="AB7226" s="177" t="str">
        <f t="shared" si="1012"/>
        <v/>
      </c>
      <c r="AC7226" s="283" t="str">
        <f t="shared" si="1013"/>
        <v/>
      </c>
      <c r="AD7226" s="283" t="str">
        <f t="shared" si="1014"/>
        <v/>
      </c>
      <c r="AE7226" s="163"/>
      <c r="AF7226" s="162"/>
    </row>
    <row r="7227" spans="1:32">
      <c r="A7227" s="134">
        <v>7218</v>
      </c>
      <c r="B7227" s="136"/>
      <c r="C7227" s="146">
        <f t="shared" si="1007"/>
        <v>0</v>
      </c>
      <c r="D7227" s="146">
        <f t="shared" si="1008"/>
        <v>1</v>
      </c>
      <c r="E7227" s="146">
        <f t="shared" si="1009"/>
        <v>1900</v>
      </c>
      <c r="F7227" s="137"/>
      <c r="G7227" s="287"/>
      <c r="H7227" s="137"/>
      <c r="I7227" s="134"/>
      <c r="J7227" s="204"/>
      <c r="K7227" s="133"/>
      <c r="L7227" s="134"/>
      <c r="M7227" s="133"/>
      <c r="N7227" s="134"/>
      <c r="O7227" s="134"/>
      <c r="P7227" s="166"/>
      <c r="Q7227" s="164"/>
      <c r="R7227" s="165"/>
      <c r="S7227" s="138"/>
      <c r="T7227" s="138"/>
      <c r="U7227" s="138"/>
      <c r="V7227" s="138"/>
      <c r="W7227" s="166"/>
      <c r="X7227" s="135"/>
      <c r="Y7227" s="418">
        <f t="shared" si="1010"/>
        <v>0</v>
      </c>
      <c r="Z7227" s="291">
        <f t="shared" si="1011"/>
        <v>0</v>
      </c>
      <c r="AA7227" s="163"/>
      <c r="AB7227" s="177" t="str">
        <f t="shared" si="1012"/>
        <v/>
      </c>
      <c r="AC7227" s="283" t="str">
        <f t="shared" si="1013"/>
        <v/>
      </c>
      <c r="AD7227" s="283" t="str">
        <f t="shared" si="1014"/>
        <v/>
      </c>
      <c r="AE7227" s="163"/>
      <c r="AF7227" s="162"/>
    </row>
    <row r="7228" spans="1:32">
      <c r="A7228" s="134">
        <v>7219</v>
      </c>
      <c r="B7228" s="136"/>
      <c r="C7228" s="146">
        <f t="shared" si="1007"/>
        <v>0</v>
      </c>
      <c r="D7228" s="146">
        <f t="shared" si="1008"/>
        <v>1</v>
      </c>
      <c r="E7228" s="146">
        <f t="shared" si="1009"/>
        <v>1900</v>
      </c>
      <c r="F7228" s="137"/>
      <c r="G7228" s="287"/>
      <c r="H7228" s="137"/>
      <c r="I7228" s="134"/>
      <c r="J7228" s="204"/>
      <c r="K7228" s="133"/>
      <c r="L7228" s="134"/>
      <c r="M7228" s="133"/>
      <c r="N7228" s="134"/>
      <c r="O7228" s="134"/>
      <c r="P7228" s="166"/>
      <c r="Q7228" s="164"/>
      <c r="R7228" s="165"/>
      <c r="S7228" s="138"/>
      <c r="T7228" s="138"/>
      <c r="U7228" s="138"/>
      <c r="V7228" s="138"/>
      <c r="W7228" s="166"/>
      <c r="X7228" s="135"/>
      <c r="Y7228" s="418">
        <f t="shared" si="1010"/>
        <v>0</v>
      </c>
      <c r="Z7228" s="291">
        <f t="shared" si="1011"/>
        <v>0</v>
      </c>
      <c r="AA7228" s="163"/>
      <c r="AB7228" s="177" t="str">
        <f t="shared" si="1012"/>
        <v/>
      </c>
      <c r="AC7228" s="283" t="str">
        <f t="shared" si="1013"/>
        <v/>
      </c>
      <c r="AD7228" s="283" t="str">
        <f t="shared" si="1014"/>
        <v/>
      </c>
      <c r="AE7228" s="163"/>
      <c r="AF7228" s="162"/>
    </row>
    <row r="7229" spans="1:32">
      <c r="A7229" s="134">
        <v>7220</v>
      </c>
      <c r="B7229" s="136"/>
      <c r="C7229" s="146">
        <f t="shared" si="1007"/>
        <v>0</v>
      </c>
      <c r="D7229" s="146">
        <f t="shared" si="1008"/>
        <v>1</v>
      </c>
      <c r="E7229" s="146">
        <f t="shared" si="1009"/>
        <v>1900</v>
      </c>
      <c r="F7229" s="137"/>
      <c r="G7229" s="287"/>
      <c r="H7229" s="137"/>
      <c r="I7229" s="134"/>
      <c r="J7229" s="204"/>
      <c r="K7229" s="133"/>
      <c r="L7229" s="134"/>
      <c r="M7229" s="133"/>
      <c r="N7229" s="134"/>
      <c r="O7229" s="134"/>
      <c r="P7229" s="166"/>
      <c r="Q7229" s="164"/>
      <c r="R7229" s="165"/>
      <c r="S7229" s="138"/>
      <c r="T7229" s="138"/>
      <c r="U7229" s="138"/>
      <c r="V7229" s="138"/>
      <c r="W7229" s="166"/>
      <c r="X7229" s="135"/>
      <c r="Y7229" s="418">
        <f t="shared" si="1010"/>
        <v>0</v>
      </c>
      <c r="Z7229" s="291">
        <f t="shared" si="1011"/>
        <v>0</v>
      </c>
      <c r="AA7229" s="163"/>
      <c r="AB7229" s="177" t="str">
        <f t="shared" si="1012"/>
        <v/>
      </c>
      <c r="AC7229" s="283" t="str">
        <f t="shared" si="1013"/>
        <v/>
      </c>
      <c r="AD7229" s="283" t="str">
        <f t="shared" si="1014"/>
        <v/>
      </c>
      <c r="AE7229" s="163"/>
      <c r="AF7229" s="162"/>
    </row>
    <row r="7230" spans="1:32">
      <c r="A7230" s="134">
        <v>7221</v>
      </c>
      <c r="B7230" s="136"/>
      <c r="C7230" s="146">
        <f t="shared" si="1007"/>
        <v>0</v>
      </c>
      <c r="D7230" s="146">
        <f t="shared" si="1008"/>
        <v>1</v>
      </c>
      <c r="E7230" s="146">
        <f t="shared" si="1009"/>
        <v>1900</v>
      </c>
      <c r="F7230" s="137"/>
      <c r="G7230" s="287"/>
      <c r="H7230" s="137"/>
      <c r="I7230" s="134"/>
      <c r="J7230" s="204"/>
      <c r="K7230" s="133"/>
      <c r="L7230" s="134"/>
      <c r="M7230" s="133"/>
      <c r="N7230" s="134"/>
      <c r="O7230" s="134"/>
      <c r="P7230" s="166"/>
      <c r="Q7230" s="164"/>
      <c r="R7230" s="165"/>
      <c r="S7230" s="138"/>
      <c r="T7230" s="138"/>
      <c r="U7230" s="138"/>
      <c r="V7230" s="138"/>
      <c r="W7230" s="166"/>
      <c r="X7230" s="135"/>
      <c r="Y7230" s="418">
        <f t="shared" si="1010"/>
        <v>0</v>
      </c>
      <c r="Z7230" s="291">
        <f t="shared" si="1011"/>
        <v>0</v>
      </c>
      <c r="AA7230" s="163"/>
      <c r="AB7230" s="177" t="str">
        <f t="shared" si="1012"/>
        <v/>
      </c>
      <c r="AC7230" s="283" t="str">
        <f t="shared" si="1013"/>
        <v/>
      </c>
      <c r="AD7230" s="283" t="str">
        <f t="shared" si="1014"/>
        <v/>
      </c>
      <c r="AE7230" s="163"/>
      <c r="AF7230" s="162"/>
    </row>
    <row r="7231" spans="1:32">
      <c r="A7231" s="134">
        <v>7222</v>
      </c>
      <c r="B7231" s="136"/>
      <c r="C7231" s="146">
        <f t="shared" si="1007"/>
        <v>0</v>
      </c>
      <c r="D7231" s="146">
        <f t="shared" si="1008"/>
        <v>1</v>
      </c>
      <c r="E7231" s="146">
        <f t="shared" si="1009"/>
        <v>1900</v>
      </c>
      <c r="F7231" s="137"/>
      <c r="G7231" s="287"/>
      <c r="H7231" s="137"/>
      <c r="I7231" s="134"/>
      <c r="J7231" s="204"/>
      <c r="K7231" s="133"/>
      <c r="L7231" s="134"/>
      <c r="M7231" s="133"/>
      <c r="N7231" s="134"/>
      <c r="O7231" s="134"/>
      <c r="P7231" s="166"/>
      <c r="Q7231" s="164"/>
      <c r="R7231" s="165"/>
      <c r="S7231" s="138"/>
      <c r="T7231" s="138"/>
      <c r="U7231" s="138"/>
      <c r="V7231" s="138"/>
      <c r="W7231" s="166"/>
      <c r="X7231" s="135"/>
      <c r="Y7231" s="418">
        <f t="shared" si="1010"/>
        <v>0</v>
      </c>
      <c r="Z7231" s="291">
        <f t="shared" si="1011"/>
        <v>0</v>
      </c>
      <c r="AA7231" s="163"/>
      <c r="AB7231" s="177" t="str">
        <f t="shared" si="1012"/>
        <v/>
      </c>
      <c r="AC7231" s="283" t="str">
        <f t="shared" si="1013"/>
        <v/>
      </c>
      <c r="AD7231" s="283" t="str">
        <f t="shared" si="1014"/>
        <v/>
      </c>
      <c r="AE7231" s="163"/>
      <c r="AF7231" s="162"/>
    </row>
    <row r="7232" spans="1:32">
      <c r="A7232" s="134">
        <v>7223</v>
      </c>
      <c r="B7232" s="136"/>
      <c r="C7232" s="146">
        <f t="shared" si="1007"/>
        <v>0</v>
      </c>
      <c r="D7232" s="146">
        <f t="shared" si="1008"/>
        <v>1</v>
      </c>
      <c r="E7232" s="146">
        <f t="shared" si="1009"/>
        <v>1900</v>
      </c>
      <c r="F7232" s="137"/>
      <c r="G7232" s="287"/>
      <c r="H7232" s="137"/>
      <c r="I7232" s="134"/>
      <c r="J7232" s="204"/>
      <c r="K7232" s="133"/>
      <c r="L7232" s="134"/>
      <c r="M7232" s="133"/>
      <c r="N7232" s="134"/>
      <c r="O7232" s="134"/>
      <c r="P7232" s="166"/>
      <c r="Q7232" s="164"/>
      <c r="R7232" s="165"/>
      <c r="S7232" s="138"/>
      <c r="T7232" s="138"/>
      <c r="U7232" s="138"/>
      <c r="V7232" s="138"/>
      <c r="W7232" s="166"/>
      <c r="X7232" s="135"/>
      <c r="Y7232" s="418">
        <f t="shared" si="1010"/>
        <v>0</v>
      </c>
      <c r="Z7232" s="291">
        <f t="shared" si="1011"/>
        <v>0</v>
      </c>
      <c r="AA7232" s="163"/>
      <c r="AB7232" s="177" t="str">
        <f t="shared" si="1012"/>
        <v/>
      </c>
      <c r="AC7232" s="283" t="str">
        <f t="shared" si="1013"/>
        <v/>
      </c>
      <c r="AD7232" s="283" t="str">
        <f t="shared" si="1014"/>
        <v/>
      </c>
      <c r="AE7232" s="163"/>
      <c r="AF7232" s="162"/>
    </row>
    <row r="7233" spans="1:32">
      <c r="A7233" s="134">
        <v>7224</v>
      </c>
      <c r="B7233" s="136"/>
      <c r="C7233" s="146">
        <f t="shared" si="1007"/>
        <v>0</v>
      </c>
      <c r="D7233" s="146">
        <f t="shared" si="1008"/>
        <v>1</v>
      </c>
      <c r="E7233" s="146">
        <f t="shared" si="1009"/>
        <v>1900</v>
      </c>
      <c r="F7233" s="137"/>
      <c r="G7233" s="287"/>
      <c r="H7233" s="137"/>
      <c r="I7233" s="134"/>
      <c r="J7233" s="204"/>
      <c r="K7233" s="133"/>
      <c r="L7233" s="134"/>
      <c r="M7233" s="133"/>
      <c r="N7233" s="134"/>
      <c r="O7233" s="134"/>
      <c r="P7233" s="166"/>
      <c r="Q7233" s="164"/>
      <c r="R7233" s="165"/>
      <c r="S7233" s="138"/>
      <c r="T7233" s="138"/>
      <c r="U7233" s="138"/>
      <c r="V7233" s="138"/>
      <c r="W7233" s="166"/>
      <c r="X7233" s="135"/>
      <c r="Y7233" s="418">
        <f t="shared" si="1010"/>
        <v>0</v>
      </c>
      <c r="Z7233" s="291">
        <f t="shared" si="1011"/>
        <v>0</v>
      </c>
      <c r="AA7233" s="163"/>
      <c r="AB7233" s="177" t="str">
        <f t="shared" si="1012"/>
        <v/>
      </c>
      <c r="AC7233" s="283" t="str">
        <f t="shared" si="1013"/>
        <v/>
      </c>
      <c r="AD7233" s="283" t="str">
        <f t="shared" si="1014"/>
        <v/>
      </c>
      <c r="AE7233" s="163"/>
      <c r="AF7233" s="162"/>
    </row>
    <row r="7234" spans="1:32">
      <c r="A7234" s="134">
        <v>7225</v>
      </c>
      <c r="B7234" s="136"/>
      <c r="C7234" s="146">
        <f t="shared" si="1007"/>
        <v>0</v>
      </c>
      <c r="D7234" s="146">
        <f t="shared" si="1008"/>
        <v>1</v>
      </c>
      <c r="E7234" s="146">
        <f t="shared" si="1009"/>
        <v>1900</v>
      </c>
      <c r="F7234" s="137"/>
      <c r="G7234" s="287"/>
      <c r="H7234" s="137"/>
      <c r="I7234" s="134"/>
      <c r="J7234" s="204"/>
      <c r="K7234" s="133"/>
      <c r="L7234" s="134"/>
      <c r="M7234" s="133"/>
      <c r="N7234" s="134"/>
      <c r="O7234" s="134"/>
      <c r="P7234" s="166"/>
      <c r="Q7234" s="164"/>
      <c r="R7234" s="165"/>
      <c r="S7234" s="138"/>
      <c r="T7234" s="138"/>
      <c r="U7234" s="138"/>
      <c r="V7234" s="138"/>
      <c r="W7234" s="166"/>
      <c r="X7234" s="135"/>
      <c r="Y7234" s="418">
        <f t="shared" si="1010"/>
        <v>0</v>
      </c>
      <c r="Z7234" s="291">
        <f t="shared" si="1011"/>
        <v>0</v>
      </c>
      <c r="AA7234" s="163"/>
      <c r="AB7234" s="177" t="str">
        <f t="shared" si="1012"/>
        <v/>
      </c>
      <c r="AC7234" s="283" t="str">
        <f t="shared" si="1013"/>
        <v/>
      </c>
      <c r="AD7234" s="283" t="str">
        <f t="shared" si="1014"/>
        <v/>
      </c>
      <c r="AE7234" s="163"/>
      <c r="AF7234" s="162"/>
    </row>
    <row r="7235" spans="1:32">
      <c r="A7235" s="134">
        <v>7226</v>
      </c>
      <c r="B7235" s="136"/>
      <c r="C7235" s="146">
        <f t="shared" si="1007"/>
        <v>0</v>
      </c>
      <c r="D7235" s="146">
        <f t="shared" si="1008"/>
        <v>1</v>
      </c>
      <c r="E7235" s="146">
        <f t="shared" si="1009"/>
        <v>1900</v>
      </c>
      <c r="F7235" s="137"/>
      <c r="G7235" s="287"/>
      <c r="H7235" s="137"/>
      <c r="I7235" s="134"/>
      <c r="J7235" s="204"/>
      <c r="K7235" s="133"/>
      <c r="L7235" s="134"/>
      <c r="M7235" s="133"/>
      <c r="N7235" s="134"/>
      <c r="O7235" s="134"/>
      <c r="P7235" s="166"/>
      <c r="Q7235" s="164"/>
      <c r="R7235" s="165"/>
      <c r="S7235" s="138"/>
      <c r="T7235" s="138"/>
      <c r="U7235" s="138"/>
      <c r="V7235" s="138"/>
      <c r="W7235" s="166"/>
      <c r="X7235" s="135"/>
      <c r="Y7235" s="418">
        <f t="shared" si="1010"/>
        <v>0</v>
      </c>
      <c r="Z7235" s="291">
        <f t="shared" si="1011"/>
        <v>0</v>
      </c>
      <c r="AA7235" s="163"/>
      <c r="AB7235" s="177" t="str">
        <f t="shared" si="1012"/>
        <v/>
      </c>
      <c r="AC7235" s="283" t="str">
        <f t="shared" si="1013"/>
        <v/>
      </c>
      <c r="AD7235" s="283" t="str">
        <f t="shared" si="1014"/>
        <v/>
      </c>
      <c r="AE7235" s="163"/>
      <c r="AF7235" s="162"/>
    </row>
    <row r="7236" spans="1:32">
      <c r="A7236" s="134">
        <v>7227</v>
      </c>
      <c r="B7236" s="136"/>
      <c r="C7236" s="146">
        <f t="shared" si="1007"/>
        <v>0</v>
      </c>
      <c r="D7236" s="146">
        <f t="shared" si="1008"/>
        <v>1</v>
      </c>
      <c r="E7236" s="146">
        <f t="shared" si="1009"/>
        <v>1900</v>
      </c>
      <c r="F7236" s="137"/>
      <c r="G7236" s="287"/>
      <c r="H7236" s="137"/>
      <c r="I7236" s="134"/>
      <c r="J7236" s="204"/>
      <c r="K7236" s="133"/>
      <c r="L7236" s="134"/>
      <c r="M7236" s="133"/>
      <c r="N7236" s="134"/>
      <c r="O7236" s="134"/>
      <c r="P7236" s="166"/>
      <c r="Q7236" s="164"/>
      <c r="R7236" s="165"/>
      <c r="S7236" s="138"/>
      <c r="T7236" s="138"/>
      <c r="U7236" s="138"/>
      <c r="V7236" s="138"/>
      <c r="W7236" s="166"/>
      <c r="X7236" s="135"/>
      <c r="Y7236" s="418">
        <f t="shared" si="1010"/>
        <v>0</v>
      </c>
      <c r="Z7236" s="291">
        <f t="shared" si="1011"/>
        <v>0</v>
      </c>
      <c r="AA7236" s="163"/>
      <c r="AB7236" s="177" t="str">
        <f t="shared" si="1012"/>
        <v/>
      </c>
      <c r="AC7236" s="283" t="str">
        <f t="shared" si="1013"/>
        <v/>
      </c>
      <c r="AD7236" s="283" t="str">
        <f t="shared" si="1014"/>
        <v/>
      </c>
      <c r="AE7236" s="163"/>
      <c r="AF7236" s="162"/>
    </row>
    <row r="7237" spans="1:32">
      <c r="A7237" s="134">
        <v>7228</v>
      </c>
      <c r="B7237" s="136"/>
      <c r="C7237" s="146">
        <f t="shared" si="1007"/>
        <v>0</v>
      </c>
      <c r="D7237" s="146">
        <f t="shared" si="1008"/>
        <v>1</v>
      </c>
      <c r="E7237" s="146">
        <f t="shared" si="1009"/>
        <v>1900</v>
      </c>
      <c r="F7237" s="137"/>
      <c r="G7237" s="287"/>
      <c r="H7237" s="137"/>
      <c r="I7237" s="134"/>
      <c r="J7237" s="204"/>
      <c r="K7237" s="133"/>
      <c r="L7237" s="134"/>
      <c r="M7237" s="133"/>
      <c r="N7237" s="134"/>
      <c r="O7237" s="134"/>
      <c r="P7237" s="166"/>
      <c r="Q7237" s="164"/>
      <c r="R7237" s="165"/>
      <c r="S7237" s="138"/>
      <c r="T7237" s="138"/>
      <c r="U7237" s="138"/>
      <c r="V7237" s="138"/>
      <c r="W7237" s="166"/>
      <c r="X7237" s="135"/>
      <c r="Y7237" s="418">
        <f t="shared" si="1010"/>
        <v>0</v>
      </c>
      <c r="Z7237" s="291">
        <f t="shared" si="1011"/>
        <v>0</v>
      </c>
      <c r="AA7237" s="163"/>
      <c r="AB7237" s="177" t="str">
        <f t="shared" si="1012"/>
        <v/>
      </c>
      <c r="AC7237" s="283" t="str">
        <f t="shared" si="1013"/>
        <v/>
      </c>
      <c r="AD7237" s="283" t="str">
        <f t="shared" si="1014"/>
        <v/>
      </c>
      <c r="AE7237" s="163"/>
      <c r="AF7237" s="162"/>
    </row>
    <row r="7238" spans="1:32">
      <c r="A7238" s="134">
        <v>7229</v>
      </c>
      <c r="B7238" s="136"/>
      <c r="C7238" s="146">
        <f t="shared" si="1007"/>
        <v>0</v>
      </c>
      <c r="D7238" s="146">
        <f t="shared" si="1008"/>
        <v>1</v>
      </c>
      <c r="E7238" s="146">
        <f t="shared" si="1009"/>
        <v>1900</v>
      </c>
      <c r="F7238" s="137"/>
      <c r="G7238" s="287"/>
      <c r="H7238" s="137"/>
      <c r="I7238" s="134"/>
      <c r="J7238" s="204"/>
      <c r="K7238" s="133"/>
      <c r="L7238" s="134"/>
      <c r="M7238" s="133"/>
      <c r="N7238" s="134"/>
      <c r="O7238" s="134"/>
      <c r="P7238" s="166"/>
      <c r="Q7238" s="164"/>
      <c r="R7238" s="165"/>
      <c r="S7238" s="138"/>
      <c r="T7238" s="138"/>
      <c r="U7238" s="138"/>
      <c r="V7238" s="138"/>
      <c r="W7238" s="166"/>
      <c r="X7238" s="135"/>
      <c r="Y7238" s="418">
        <f t="shared" si="1010"/>
        <v>0</v>
      </c>
      <c r="Z7238" s="291">
        <f t="shared" si="1011"/>
        <v>0</v>
      </c>
      <c r="AA7238" s="163"/>
      <c r="AB7238" s="177" t="str">
        <f t="shared" si="1012"/>
        <v/>
      </c>
      <c r="AC7238" s="283" t="str">
        <f t="shared" si="1013"/>
        <v/>
      </c>
      <c r="AD7238" s="283" t="str">
        <f t="shared" si="1014"/>
        <v/>
      </c>
      <c r="AE7238" s="163"/>
      <c r="AF7238" s="162"/>
    </row>
    <row r="7239" spans="1:32">
      <c r="A7239" s="134">
        <v>7230</v>
      </c>
      <c r="B7239" s="136"/>
      <c r="C7239" s="146">
        <f t="shared" si="1007"/>
        <v>0</v>
      </c>
      <c r="D7239" s="146">
        <f t="shared" si="1008"/>
        <v>1</v>
      </c>
      <c r="E7239" s="146">
        <f t="shared" si="1009"/>
        <v>1900</v>
      </c>
      <c r="F7239" s="137"/>
      <c r="G7239" s="287"/>
      <c r="H7239" s="137"/>
      <c r="I7239" s="134"/>
      <c r="J7239" s="204"/>
      <c r="K7239" s="133"/>
      <c r="L7239" s="134"/>
      <c r="M7239" s="133"/>
      <c r="N7239" s="134"/>
      <c r="O7239" s="134"/>
      <c r="P7239" s="166"/>
      <c r="Q7239" s="164"/>
      <c r="R7239" s="165"/>
      <c r="S7239" s="138"/>
      <c r="T7239" s="138"/>
      <c r="U7239" s="138"/>
      <c r="V7239" s="138"/>
      <c r="W7239" s="166"/>
      <c r="X7239" s="135"/>
      <c r="Y7239" s="418">
        <f t="shared" si="1010"/>
        <v>0</v>
      </c>
      <c r="Z7239" s="291">
        <f t="shared" si="1011"/>
        <v>0</v>
      </c>
      <c r="AA7239" s="163"/>
      <c r="AB7239" s="177" t="str">
        <f t="shared" si="1012"/>
        <v/>
      </c>
      <c r="AC7239" s="283" t="str">
        <f t="shared" si="1013"/>
        <v/>
      </c>
      <c r="AD7239" s="283" t="str">
        <f t="shared" si="1014"/>
        <v/>
      </c>
      <c r="AE7239" s="163"/>
      <c r="AF7239" s="162"/>
    </row>
    <row r="7240" spans="1:32">
      <c r="A7240" s="134">
        <v>7231</v>
      </c>
      <c r="B7240" s="136"/>
      <c r="C7240" s="146">
        <f t="shared" si="1007"/>
        <v>0</v>
      </c>
      <c r="D7240" s="146">
        <f t="shared" si="1008"/>
        <v>1</v>
      </c>
      <c r="E7240" s="146">
        <f t="shared" si="1009"/>
        <v>1900</v>
      </c>
      <c r="F7240" s="137"/>
      <c r="G7240" s="287"/>
      <c r="H7240" s="137"/>
      <c r="I7240" s="134"/>
      <c r="J7240" s="204"/>
      <c r="K7240" s="133"/>
      <c r="L7240" s="134"/>
      <c r="M7240" s="133"/>
      <c r="N7240" s="134"/>
      <c r="O7240" s="134"/>
      <c r="P7240" s="166"/>
      <c r="Q7240" s="164"/>
      <c r="R7240" s="165"/>
      <c r="S7240" s="138"/>
      <c r="T7240" s="138"/>
      <c r="U7240" s="138"/>
      <c r="V7240" s="138"/>
      <c r="W7240" s="166"/>
      <c r="X7240" s="135"/>
      <c r="Y7240" s="418">
        <f t="shared" si="1010"/>
        <v>0</v>
      </c>
      <c r="Z7240" s="291">
        <f t="shared" si="1011"/>
        <v>0</v>
      </c>
      <c r="AA7240" s="163"/>
      <c r="AB7240" s="177" t="str">
        <f t="shared" si="1012"/>
        <v/>
      </c>
      <c r="AC7240" s="283" t="str">
        <f t="shared" si="1013"/>
        <v/>
      </c>
      <c r="AD7240" s="283" t="str">
        <f t="shared" si="1014"/>
        <v/>
      </c>
      <c r="AE7240" s="163"/>
      <c r="AF7240" s="162"/>
    </row>
    <row r="7241" spans="1:32">
      <c r="A7241" s="134">
        <v>7232</v>
      </c>
      <c r="B7241" s="136"/>
      <c r="C7241" s="146">
        <f t="shared" si="1007"/>
        <v>0</v>
      </c>
      <c r="D7241" s="146">
        <f t="shared" si="1008"/>
        <v>1</v>
      </c>
      <c r="E7241" s="146">
        <f t="shared" si="1009"/>
        <v>1900</v>
      </c>
      <c r="F7241" s="137"/>
      <c r="G7241" s="287"/>
      <c r="H7241" s="137"/>
      <c r="I7241" s="134"/>
      <c r="J7241" s="204"/>
      <c r="K7241" s="133"/>
      <c r="L7241" s="134"/>
      <c r="M7241" s="133"/>
      <c r="N7241" s="134"/>
      <c r="O7241" s="134"/>
      <c r="P7241" s="166"/>
      <c r="Q7241" s="164"/>
      <c r="R7241" s="165"/>
      <c r="S7241" s="138"/>
      <c r="T7241" s="138"/>
      <c r="U7241" s="138"/>
      <c r="V7241" s="138"/>
      <c r="W7241" s="166"/>
      <c r="X7241" s="135"/>
      <c r="Y7241" s="418">
        <f t="shared" si="1010"/>
        <v>0</v>
      </c>
      <c r="Z7241" s="291">
        <f t="shared" si="1011"/>
        <v>0</v>
      </c>
      <c r="AA7241" s="163"/>
      <c r="AB7241" s="177" t="str">
        <f t="shared" si="1012"/>
        <v/>
      </c>
      <c r="AC7241" s="283" t="str">
        <f t="shared" si="1013"/>
        <v/>
      </c>
      <c r="AD7241" s="283" t="str">
        <f t="shared" si="1014"/>
        <v/>
      </c>
      <c r="AE7241" s="163"/>
      <c r="AF7241" s="162"/>
    </row>
    <row r="7242" spans="1:32">
      <c r="A7242" s="134">
        <v>7233</v>
      </c>
      <c r="B7242" s="136"/>
      <c r="C7242" s="146">
        <f t="shared" si="1007"/>
        <v>0</v>
      </c>
      <c r="D7242" s="146">
        <f t="shared" si="1008"/>
        <v>1</v>
      </c>
      <c r="E7242" s="146">
        <f t="shared" si="1009"/>
        <v>1900</v>
      </c>
      <c r="F7242" s="137"/>
      <c r="G7242" s="287"/>
      <c r="H7242" s="137"/>
      <c r="I7242" s="134"/>
      <c r="J7242" s="204"/>
      <c r="K7242" s="133"/>
      <c r="L7242" s="134"/>
      <c r="M7242" s="133"/>
      <c r="N7242" s="134"/>
      <c r="O7242" s="134"/>
      <c r="P7242" s="166"/>
      <c r="Q7242" s="164"/>
      <c r="R7242" s="165"/>
      <c r="S7242" s="138"/>
      <c r="T7242" s="138"/>
      <c r="U7242" s="138"/>
      <c r="V7242" s="138"/>
      <c r="W7242" s="166"/>
      <c r="X7242" s="135"/>
      <c r="Y7242" s="418">
        <f t="shared" si="1010"/>
        <v>0</v>
      </c>
      <c r="Z7242" s="291">
        <f t="shared" si="1011"/>
        <v>0</v>
      </c>
      <c r="AA7242" s="163"/>
      <c r="AB7242" s="177" t="str">
        <f t="shared" si="1012"/>
        <v/>
      </c>
      <c r="AC7242" s="283" t="str">
        <f t="shared" si="1013"/>
        <v/>
      </c>
      <c r="AD7242" s="283" t="str">
        <f t="shared" si="1014"/>
        <v/>
      </c>
      <c r="AE7242" s="163"/>
      <c r="AF7242" s="162"/>
    </row>
    <row r="7243" spans="1:32">
      <c r="A7243" s="134">
        <v>7234</v>
      </c>
      <c r="B7243" s="136"/>
      <c r="C7243" s="146">
        <f t="shared" ref="C7243:C7306" si="1015">DAY(B7243)</f>
        <v>0</v>
      </c>
      <c r="D7243" s="146">
        <f t="shared" ref="D7243:D7306" si="1016">MONTH(B7243)</f>
        <v>1</v>
      </c>
      <c r="E7243" s="146">
        <f t="shared" ref="E7243:E7306" si="1017">YEAR(B7243)</f>
        <v>1900</v>
      </c>
      <c r="F7243" s="137"/>
      <c r="G7243" s="287"/>
      <c r="H7243" s="137"/>
      <c r="I7243" s="134"/>
      <c r="J7243" s="204"/>
      <c r="K7243" s="133"/>
      <c r="L7243" s="134"/>
      <c r="M7243" s="133"/>
      <c r="N7243" s="134"/>
      <c r="O7243" s="134"/>
      <c r="P7243" s="166"/>
      <c r="Q7243" s="164"/>
      <c r="R7243" s="165"/>
      <c r="S7243" s="138"/>
      <c r="T7243" s="138"/>
      <c r="U7243" s="138"/>
      <c r="V7243" s="138"/>
      <c r="W7243" s="166"/>
      <c r="X7243" s="135"/>
      <c r="Y7243" s="418">
        <f t="shared" ref="Y7243:Y7306" si="1018">X7243*U7243</f>
        <v>0</v>
      </c>
      <c r="Z7243" s="291">
        <f t="shared" ref="Z7243:Z7306" si="1019">Y7243*1.1</f>
        <v>0</v>
      </c>
      <c r="AA7243" s="163"/>
      <c r="AB7243" s="177" t="str">
        <f t="shared" ref="AB7243:AB7306" si="1020">IF(S7243="","",IF(S7243-U7243=0,"Full","No"))</f>
        <v/>
      </c>
      <c r="AC7243" s="283" t="str">
        <f t="shared" ref="AC7243:AC7306" si="1021">IF(AND(S7243&gt;U7243,V7243=0),"Lost",IF(AND(S7243&gt;U7243,V7243&lt;(S7243-U7243)),"Lost",""))</f>
        <v/>
      </c>
      <c r="AD7243" s="283" t="str">
        <f t="shared" ref="AD7243:AD7306" si="1022">IF(AND(S7243&gt;U7243,V7243=0),S7243-U7243,IF(AND(S7243&gt;U7243,V7243&lt;(S7243-U7243)),S7243-(U7243+V7243),""))</f>
        <v/>
      </c>
      <c r="AE7243" s="163"/>
      <c r="AF7243" s="162"/>
    </row>
    <row r="7244" spans="1:32">
      <c r="A7244" s="134">
        <v>7235</v>
      </c>
      <c r="B7244" s="136"/>
      <c r="C7244" s="146">
        <f t="shared" si="1015"/>
        <v>0</v>
      </c>
      <c r="D7244" s="146">
        <f t="shared" si="1016"/>
        <v>1</v>
      </c>
      <c r="E7244" s="146">
        <f t="shared" si="1017"/>
        <v>1900</v>
      </c>
      <c r="F7244" s="137"/>
      <c r="G7244" s="287"/>
      <c r="H7244" s="137"/>
      <c r="I7244" s="134"/>
      <c r="J7244" s="204"/>
      <c r="K7244" s="133"/>
      <c r="L7244" s="134"/>
      <c r="M7244" s="133"/>
      <c r="N7244" s="134"/>
      <c r="O7244" s="134"/>
      <c r="P7244" s="166"/>
      <c r="Q7244" s="164"/>
      <c r="R7244" s="165"/>
      <c r="S7244" s="138"/>
      <c r="T7244" s="138"/>
      <c r="U7244" s="138"/>
      <c r="V7244" s="138"/>
      <c r="W7244" s="166"/>
      <c r="X7244" s="135"/>
      <c r="Y7244" s="418">
        <f t="shared" si="1018"/>
        <v>0</v>
      </c>
      <c r="Z7244" s="291">
        <f t="shared" si="1019"/>
        <v>0</v>
      </c>
      <c r="AA7244" s="163"/>
      <c r="AB7244" s="177" t="str">
        <f t="shared" si="1020"/>
        <v/>
      </c>
      <c r="AC7244" s="283" t="str">
        <f t="shared" si="1021"/>
        <v/>
      </c>
      <c r="AD7244" s="283" t="str">
        <f t="shared" si="1022"/>
        <v/>
      </c>
      <c r="AE7244" s="163"/>
      <c r="AF7244" s="162"/>
    </row>
    <row r="7245" spans="1:32">
      <c r="A7245" s="134">
        <v>7236</v>
      </c>
      <c r="B7245" s="136"/>
      <c r="C7245" s="146">
        <f t="shared" si="1015"/>
        <v>0</v>
      </c>
      <c r="D7245" s="146">
        <f t="shared" si="1016"/>
        <v>1</v>
      </c>
      <c r="E7245" s="146">
        <f t="shared" si="1017"/>
        <v>1900</v>
      </c>
      <c r="F7245" s="137"/>
      <c r="G7245" s="287"/>
      <c r="H7245" s="137"/>
      <c r="I7245" s="134"/>
      <c r="J7245" s="204"/>
      <c r="K7245" s="133"/>
      <c r="L7245" s="134"/>
      <c r="M7245" s="133"/>
      <c r="N7245" s="134"/>
      <c r="O7245" s="134"/>
      <c r="P7245" s="166"/>
      <c r="Q7245" s="164"/>
      <c r="R7245" s="165"/>
      <c r="S7245" s="138"/>
      <c r="T7245" s="138"/>
      <c r="U7245" s="138"/>
      <c r="V7245" s="138"/>
      <c r="W7245" s="166"/>
      <c r="X7245" s="135"/>
      <c r="Y7245" s="418">
        <f t="shared" si="1018"/>
        <v>0</v>
      </c>
      <c r="Z7245" s="291">
        <f t="shared" si="1019"/>
        <v>0</v>
      </c>
      <c r="AA7245" s="163"/>
      <c r="AB7245" s="177" t="str">
        <f t="shared" si="1020"/>
        <v/>
      </c>
      <c r="AC7245" s="283" t="str">
        <f t="shared" si="1021"/>
        <v/>
      </c>
      <c r="AD7245" s="283" t="str">
        <f t="shared" si="1022"/>
        <v/>
      </c>
      <c r="AE7245" s="163"/>
      <c r="AF7245" s="162"/>
    </row>
    <row r="7246" spans="1:32">
      <c r="A7246" s="134">
        <v>7237</v>
      </c>
      <c r="B7246" s="136"/>
      <c r="C7246" s="146">
        <f t="shared" si="1015"/>
        <v>0</v>
      </c>
      <c r="D7246" s="146">
        <f t="shared" si="1016"/>
        <v>1</v>
      </c>
      <c r="E7246" s="146">
        <f t="shared" si="1017"/>
        <v>1900</v>
      </c>
      <c r="F7246" s="137"/>
      <c r="G7246" s="287"/>
      <c r="H7246" s="137"/>
      <c r="I7246" s="134"/>
      <c r="J7246" s="204"/>
      <c r="K7246" s="133"/>
      <c r="L7246" s="134"/>
      <c r="M7246" s="133"/>
      <c r="N7246" s="134"/>
      <c r="O7246" s="134"/>
      <c r="P7246" s="166"/>
      <c r="Q7246" s="164"/>
      <c r="R7246" s="165"/>
      <c r="S7246" s="138"/>
      <c r="T7246" s="138"/>
      <c r="U7246" s="138"/>
      <c r="V7246" s="138"/>
      <c r="W7246" s="166"/>
      <c r="X7246" s="135"/>
      <c r="Y7246" s="418">
        <f t="shared" si="1018"/>
        <v>0</v>
      </c>
      <c r="Z7246" s="291">
        <f t="shared" si="1019"/>
        <v>0</v>
      </c>
      <c r="AA7246" s="163"/>
      <c r="AB7246" s="177" t="str">
        <f t="shared" si="1020"/>
        <v/>
      </c>
      <c r="AC7246" s="283" t="str">
        <f t="shared" si="1021"/>
        <v/>
      </c>
      <c r="AD7246" s="283" t="str">
        <f t="shared" si="1022"/>
        <v/>
      </c>
      <c r="AE7246" s="163"/>
      <c r="AF7246" s="162"/>
    </row>
    <row r="7247" spans="1:32">
      <c r="A7247" s="134">
        <v>7238</v>
      </c>
      <c r="B7247" s="136"/>
      <c r="C7247" s="146">
        <f t="shared" si="1015"/>
        <v>0</v>
      </c>
      <c r="D7247" s="146">
        <f t="shared" si="1016"/>
        <v>1</v>
      </c>
      <c r="E7247" s="146">
        <f t="shared" si="1017"/>
        <v>1900</v>
      </c>
      <c r="F7247" s="137"/>
      <c r="G7247" s="287"/>
      <c r="H7247" s="137"/>
      <c r="I7247" s="134"/>
      <c r="J7247" s="204"/>
      <c r="K7247" s="133"/>
      <c r="L7247" s="134"/>
      <c r="M7247" s="133"/>
      <c r="N7247" s="134"/>
      <c r="O7247" s="134"/>
      <c r="P7247" s="166"/>
      <c r="Q7247" s="164"/>
      <c r="R7247" s="165"/>
      <c r="S7247" s="138"/>
      <c r="T7247" s="138"/>
      <c r="U7247" s="138"/>
      <c r="V7247" s="138"/>
      <c r="W7247" s="166"/>
      <c r="X7247" s="135"/>
      <c r="Y7247" s="418">
        <f t="shared" si="1018"/>
        <v>0</v>
      </c>
      <c r="Z7247" s="291">
        <f t="shared" si="1019"/>
        <v>0</v>
      </c>
      <c r="AA7247" s="163"/>
      <c r="AB7247" s="177" t="str">
        <f t="shared" si="1020"/>
        <v/>
      </c>
      <c r="AC7247" s="283" t="str">
        <f t="shared" si="1021"/>
        <v/>
      </c>
      <c r="AD7247" s="283" t="str">
        <f t="shared" si="1022"/>
        <v/>
      </c>
      <c r="AE7247" s="163"/>
      <c r="AF7247" s="162"/>
    </row>
    <row r="7248" spans="1:32">
      <c r="A7248" s="134">
        <v>7239</v>
      </c>
      <c r="B7248" s="136"/>
      <c r="C7248" s="146">
        <f t="shared" si="1015"/>
        <v>0</v>
      </c>
      <c r="D7248" s="146">
        <f t="shared" si="1016"/>
        <v>1</v>
      </c>
      <c r="E7248" s="146">
        <f t="shared" si="1017"/>
        <v>1900</v>
      </c>
      <c r="F7248" s="137"/>
      <c r="G7248" s="287"/>
      <c r="H7248" s="137"/>
      <c r="I7248" s="134"/>
      <c r="J7248" s="204"/>
      <c r="K7248" s="133"/>
      <c r="L7248" s="134"/>
      <c r="M7248" s="133"/>
      <c r="N7248" s="134"/>
      <c r="O7248" s="134"/>
      <c r="P7248" s="166"/>
      <c r="Q7248" s="164"/>
      <c r="R7248" s="165"/>
      <c r="S7248" s="138"/>
      <c r="T7248" s="138"/>
      <c r="U7248" s="138"/>
      <c r="V7248" s="138"/>
      <c r="W7248" s="166"/>
      <c r="X7248" s="135"/>
      <c r="Y7248" s="418">
        <f t="shared" si="1018"/>
        <v>0</v>
      </c>
      <c r="Z7248" s="291">
        <f t="shared" si="1019"/>
        <v>0</v>
      </c>
      <c r="AA7248" s="163"/>
      <c r="AB7248" s="177" t="str">
        <f t="shared" si="1020"/>
        <v/>
      </c>
      <c r="AC7248" s="283" t="str">
        <f t="shared" si="1021"/>
        <v/>
      </c>
      <c r="AD7248" s="283" t="str">
        <f t="shared" si="1022"/>
        <v/>
      </c>
      <c r="AE7248" s="163"/>
      <c r="AF7248" s="162"/>
    </row>
    <row r="7249" spans="1:32">
      <c r="A7249" s="134">
        <v>7240</v>
      </c>
      <c r="B7249" s="136"/>
      <c r="C7249" s="146">
        <f t="shared" si="1015"/>
        <v>0</v>
      </c>
      <c r="D7249" s="146">
        <f t="shared" si="1016"/>
        <v>1</v>
      </c>
      <c r="E7249" s="146">
        <f t="shared" si="1017"/>
        <v>1900</v>
      </c>
      <c r="F7249" s="137"/>
      <c r="G7249" s="287"/>
      <c r="H7249" s="137"/>
      <c r="I7249" s="134"/>
      <c r="J7249" s="204"/>
      <c r="K7249" s="133"/>
      <c r="L7249" s="134"/>
      <c r="M7249" s="133"/>
      <c r="N7249" s="134"/>
      <c r="O7249" s="134"/>
      <c r="P7249" s="166"/>
      <c r="Q7249" s="164"/>
      <c r="R7249" s="165"/>
      <c r="S7249" s="138"/>
      <c r="T7249" s="138"/>
      <c r="U7249" s="138"/>
      <c r="V7249" s="138"/>
      <c r="W7249" s="166"/>
      <c r="X7249" s="135"/>
      <c r="Y7249" s="418">
        <f t="shared" si="1018"/>
        <v>0</v>
      </c>
      <c r="Z7249" s="291">
        <f t="shared" si="1019"/>
        <v>0</v>
      </c>
      <c r="AA7249" s="163"/>
      <c r="AB7249" s="177" t="str">
        <f t="shared" si="1020"/>
        <v/>
      </c>
      <c r="AC7249" s="283" t="str">
        <f t="shared" si="1021"/>
        <v/>
      </c>
      <c r="AD7249" s="283" t="str">
        <f t="shared" si="1022"/>
        <v/>
      </c>
      <c r="AE7249" s="163"/>
      <c r="AF7249" s="162"/>
    </row>
    <row r="7250" spans="1:32">
      <c r="A7250" s="134">
        <v>7241</v>
      </c>
      <c r="B7250" s="136"/>
      <c r="C7250" s="146">
        <f t="shared" si="1015"/>
        <v>0</v>
      </c>
      <c r="D7250" s="146">
        <f t="shared" si="1016"/>
        <v>1</v>
      </c>
      <c r="E7250" s="146">
        <f t="shared" si="1017"/>
        <v>1900</v>
      </c>
      <c r="F7250" s="137"/>
      <c r="G7250" s="287"/>
      <c r="H7250" s="137"/>
      <c r="I7250" s="134"/>
      <c r="J7250" s="204"/>
      <c r="K7250" s="133"/>
      <c r="L7250" s="134"/>
      <c r="M7250" s="133"/>
      <c r="N7250" s="134"/>
      <c r="O7250" s="134"/>
      <c r="P7250" s="166"/>
      <c r="Q7250" s="164"/>
      <c r="R7250" s="165"/>
      <c r="S7250" s="138"/>
      <c r="T7250" s="138"/>
      <c r="U7250" s="138"/>
      <c r="V7250" s="138"/>
      <c r="W7250" s="166"/>
      <c r="X7250" s="135"/>
      <c r="Y7250" s="418">
        <f t="shared" si="1018"/>
        <v>0</v>
      </c>
      <c r="Z7250" s="291">
        <f t="shared" si="1019"/>
        <v>0</v>
      </c>
      <c r="AA7250" s="163"/>
      <c r="AB7250" s="177" t="str">
        <f t="shared" si="1020"/>
        <v/>
      </c>
      <c r="AC7250" s="283" t="str">
        <f t="shared" si="1021"/>
        <v/>
      </c>
      <c r="AD7250" s="283" t="str">
        <f t="shared" si="1022"/>
        <v/>
      </c>
      <c r="AE7250" s="163"/>
      <c r="AF7250" s="162"/>
    </row>
    <row r="7251" spans="1:32">
      <c r="A7251" s="134">
        <v>7242</v>
      </c>
      <c r="B7251" s="136"/>
      <c r="C7251" s="146">
        <f t="shared" si="1015"/>
        <v>0</v>
      </c>
      <c r="D7251" s="146">
        <f t="shared" si="1016"/>
        <v>1</v>
      </c>
      <c r="E7251" s="146">
        <f t="shared" si="1017"/>
        <v>1900</v>
      </c>
      <c r="F7251" s="137"/>
      <c r="G7251" s="287"/>
      <c r="H7251" s="137"/>
      <c r="I7251" s="134"/>
      <c r="J7251" s="204"/>
      <c r="K7251" s="133"/>
      <c r="L7251" s="134"/>
      <c r="M7251" s="133"/>
      <c r="N7251" s="134"/>
      <c r="O7251" s="134"/>
      <c r="P7251" s="166"/>
      <c r="Q7251" s="164"/>
      <c r="R7251" s="165"/>
      <c r="S7251" s="138"/>
      <c r="T7251" s="138"/>
      <c r="U7251" s="138"/>
      <c r="V7251" s="138"/>
      <c r="W7251" s="166"/>
      <c r="X7251" s="135"/>
      <c r="Y7251" s="418">
        <f t="shared" si="1018"/>
        <v>0</v>
      </c>
      <c r="Z7251" s="291">
        <f t="shared" si="1019"/>
        <v>0</v>
      </c>
      <c r="AA7251" s="163"/>
      <c r="AB7251" s="177" t="str">
        <f t="shared" si="1020"/>
        <v/>
      </c>
      <c r="AC7251" s="283" t="str">
        <f t="shared" si="1021"/>
        <v/>
      </c>
      <c r="AD7251" s="283" t="str">
        <f t="shared" si="1022"/>
        <v/>
      </c>
      <c r="AE7251" s="163"/>
      <c r="AF7251" s="162"/>
    </row>
    <row r="7252" spans="1:32">
      <c r="A7252" s="134">
        <v>7243</v>
      </c>
      <c r="B7252" s="136"/>
      <c r="C7252" s="146">
        <f t="shared" si="1015"/>
        <v>0</v>
      </c>
      <c r="D7252" s="146">
        <f t="shared" si="1016"/>
        <v>1</v>
      </c>
      <c r="E7252" s="146">
        <f t="shared" si="1017"/>
        <v>1900</v>
      </c>
      <c r="F7252" s="137"/>
      <c r="G7252" s="287"/>
      <c r="H7252" s="137"/>
      <c r="I7252" s="134"/>
      <c r="J7252" s="204"/>
      <c r="K7252" s="133"/>
      <c r="L7252" s="134"/>
      <c r="M7252" s="133"/>
      <c r="N7252" s="134"/>
      <c r="O7252" s="134"/>
      <c r="P7252" s="166"/>
      <c r="Q7252" s="164"/>
      <c r="R7252" s="165"/>
      <c r="S7252" s="138"/>
      <c r="T7252" s="138"/>
      <c r="U7252" s="138"/>
      <c r="V7252" s="138"/>
      <c r="W7252" s="166"/>
      <c r="X7252" s="135"/>
      <c r="Y7252" s="418">
        <f t="shared" si="1018"/>
        <v>0</v>
      </c>
      <c r="Z7252" s="291">
        <f t="shared" si="1019"/>
        <v>0</v>
      </c>
      <c r="AA7252" s="163"/>
      <c r="AB7252" s="177" t="str">
        <f t="shared" si="1020"/>
        <v/>
      </c>
      <c r="AC7252" s="283" t="str">
        <f t="shared" si="1021"/>
        <v/>
      </c>
      <c r="AD7252" s="283" t="str">
        <f t="shared" si="1022"/>
        <v/>
      </c>
      <c r="AE7252" s="163"/>
      <c r="AF7252" s="162"/>
    </row>
    <row r="7253" spans="1:32">
      <c r="A7253" s="134">
        <v>7244</v>
      </c>
      <c r="B7253" s="136"/>
      <c r="C7253" s="146">
        <f t="shared" si="1015"/>
        <v>0</v>
      </c>
      <c r="D7253" s="146">
        <f t="shared" si="1016"/>
        <v>1</v>
      </c>
      <c r="E7253" s="146">
        <f t="shared" si="1017"/>
        <v>1900</v>
      </c>
      <c r="F7253" s="137"/>
      <c r="G7253" s="287"/>
      <c r="H7253" s="137"/>
      <c r="I7253" s="134"/>
      <c r="J7253" s="204"/>
      <c r="K7253" s="133"/>
      <c r="L7253" s="134"/>
      <c r="M7253" s="133"/>
      <c r="N7253" s="134"/>
      <c r="O7253" s="134"/>
      <c r="P7253" s="166"/>
      <c r="Q7253" s="164"/>
      <c r="R7253" s="165"/>
      <c r="S7253" s="138"/>
      <c r="T7253" s="138"/>
      <c r="U7253" s="138"/>
      <c r="V7253" s="138"/>
      <c r="W7253" s="166"/>
      <c r="X7253" s="135"/>
      <c r="Y7253" s="418">
        <f t="shared" si="1018"/>
        <v>0</v>
      </c>
      <c r="Z7253" s="291">
        <f t="shared" si="1019"/>
        <v>0</v>
      </c>
      <c r="AA7253" s="163"/>
      <c r="AB7253" s="177" t="str">
        <f t="shared" si="1020"/>
        <v/>
      </c>
      <c r="AC7253" s="283" t="str">
        <f t="shared" si="1021"/>
        <v/>
      </c>
      <c r="AD7253" s="283" t="str">
        <f t="shared" si="1022"/>
        <v/>
      </c>
      <c r="AE7253" s="163"/>
      <c r="AF7253" s="162"/>
    </row>
    <row r="7254" spans="1:32">
      <c r="A7254" s="134">
        <v>7245</v>
      </c>
      <c r="B7254" s="136"/>
      <c r="C7254" s="146">
        <f t="shared" si="1015"/>
        <v>0</v>
      </c>
      <c r="D7254" s="146">
        <f t="shared" si="1016"/>
        <v>1</v>
      </c>
      <c r="E7254" s="146">
        <f t="shared" si="1017"/>
        <v>1900</v>
      </c>
      <c r="F7254" s="137"/>
      <c r="G7254" s="287"/>
      <c r="H7254" s="137"/>
      <c r="I7254" s="134"/>
      <c r="J7254" s="204"/>
      <c r="K7254" s="133"/>
      <c r="L7254" s="134"/>
      <c r="M7254" s="133"/>
      <c r="N7254" s="134"/>
      <c r="O7254" s="134"/>
      <c r="P7254" s="166"/>
      <c r="Q7254" s="164"/>
      <c r="R7254" s="165"/>
      <c r="S7254" s="138"/>
      <c r="T7254" s="138"/>
      <c r="U7254" s="138"/>
      <c r="V7254" s="138"/>
      <c r="W7254" s="166"/>
      <c r="X7254" s="135"/>
      <c r="Y7254" s="418">
        <f t="shared" si="1018"/>
        <v>0</v>
      </c>
      <c r="Z7254" s="291">
        <f t="shared" si="1019"/>
        <v>0</v>
      </c>
      <c r="AA7254" s="163"/>
      <c r="AB7254" s="177" t="str">
        <f t="shared" si="1020"/>
        <v/>
      </c>
      <c r="AC7254" s="283" t="str">
        <f t="shared" si="1021"/>
        <v/>
      </c>
      <c r="AD7254" s="283" t="str">
        <f t="shared" si="1022"/>
        <v/>
      </c>
      <c r="AE7254" s="163"/>
      <c r="AF7254" s="162"/>
    </row>
    <row r="7255" spans="1:32">
      <c r="A7255" s="134">
        <v>7246</v>
      </c>
      <c r="B7255" s="136"/>
      <c r="C7255" s="146">
        <f t="shared" si="1015"/>
        <v>0</v>
      </c>
      <c r="D7255" s="146">
        <f t="shared" si="1016"/>
        <v>1</v>
      </c>
      <c r="E7255" s="146">
        <f t="shared" si="1017"/>
        <v>1900</v>
      </c>
      <c r="F7255" s="137"/>
      <c r="G7255" s="287"/>
      <c r="H7255" s="137"/>
      <c r="I7255" s="134"/>
      <c r="J7255" s="204"/>
      <c r="K7255" s="133"/>
      <c r="L7255" s="134"/>
      <c r="M7255" s="133"/>
      <c r="N7255" s="134"/>
      <c r="O7255" s="134"/>
      <c r="P7255" s="166"/>
      <c r="Q7255" s="164"/>
      <c r="R7255" s="165"/>
      <c r="S7255" s="138"/>
      <c r="T7255" s="138"/>
      <c r="U7255" s="138"/>
      <c r="V7255" s="138"/>
      <c r="W7255" s="166"/>
      <c r="X7255" s="135"/>
      <c r="Y7255" s="418">
        <f t="shared" si="1018"/>
        <v>0</v>
      </c>
      <c r="Z7255" s="291">
        <f t="shared" si="1019"/>
        <v>0</v>
      </c>
      <c r="AA7255" s="163"/>
      <c r="AB7255" s="177" t="str">
        <f t="shared" si="1020"/>
        <v/>
      </c>
      <c r="AC7255" s="283" t="str">
        <f t="shared" si="1021"/>
        <v/>
      </c>
      <c r="AD7255" s="283" t="str">
        <f t="shared" si="1022"/>
        <v/>
      </c>
      <c r="AE7255" s="163"/>
      <c r="AF7255" s="162"/>
    </row>
    <row r="7256" spans="1:32">
      <c r="A7256" s="134">
        <v>7247</v>
      </c>
      <c r="B7256" s="136"/>
      <c r="C7256" s="146">
        <f t="shared" si="1015"/>
        <v>0</v>
      </c>
      <c r="D7256" s="146">
        <f t="shared" si="1016"/>
        <v>1</v>
      </c>
      <c r="E7256" s="146">
        <f t="shared" si="1017"/>
        <v>1900</v>
      </c>
      <c r="F7256" s="137"/>
      <c r="G7256" s="287"/>
      <c r="H7256" s="137"/>
      <c r="I7256" s="134"/>
      <c r="J7256" s="204"/>
      <c r="K7256" s="133"/>
      <c r="L7256" s="134"/>
      <c r="M7256" s="133"/>
      <c r="N7256" s="134"/>
      <c r="O7256" s="134"/>
      <c r="P7256" s="166"/>
      <c r="Q7256" s="164"/>
      <c r="R7256" s="165"/>
      <c r="S7256" s="138"/>
      <c r="T7256" s="138"/>
      <c r="U7256" s="138"/>
      <c r="V7256" s="138"/>
      <c r="W7256" s="166"/>
      <c r="X7256" s="135"/>
      <c r="Y7256" s="418">
        <f t="shared" si="1018"/>
        <v>0</v>
      </c>
      <c r="Z7256" s="291">
        <f t="shared" si="1019"/>
        <v>0</v>
      </c>
      <c r="AA7256" s="163"/>
      <c r="AB7256" s="177" t="str">
        <f t="shared" si="1020"/>
        <v/>
      </c>
      <c r="AC7256" s="283" t="str">
        <f t="shared" si="1021"/>
        <v/>
      </c>
      <c r="AD7256" s="283" t="str">
        <f t="shared" si="1022"/>
        <v/>
      </c>
      <c r="AE7256" s="163"/>
      <c r="AF7256" s="162"/>
    </row>
    <row r="7257" spans="1:32">
      <c r="A7257" s="134">
        <v>7248</v>
      </c>
      <c r="B7257" s="136"/>
      <c r="C7257" s="146">
        <f t="shared" si="1015"/>
        <v>0</v>
      </c>
      <c r="D7257" s="146">
        <f t="shared" si="1016"/>
        <v>1</v>
      </c>
      <c r="E7257" s="146">
        <f t="shared" si="1017"/>
        <v>1900</v>
      </c>
      <c r="F7257" s="137"/>
      <c r="G7257" s="287"/>
      <c r="H7257" s="137"/>
      <c r="I7257" s="134"/>
      <c r="J7257" s="204"/>
      <c r="K7257" s="133"/>
      <c r="L7257" s="134"/>
      <c r="M7257" s="133"/>
      <c r="N7257" s="134"/>
      <c r="O7257" s="134"/>
      <c r="P7257" s="166"/>
      <c r="Q7257" s="164"/>
      <c r="R7257" s="165"/>
      <c r="S7257" s="138"/>
      <c r="T7257" s="138"/>
      <c r="U7257" s="138"/>
      <c r="V7257" s="138"/>
      <c r="W7257" s="166"/>
      <c r="X7257" s="135"/>
      <c r="Y7257" s="418">
        <f t="shared" si="1018"/>
        <v>0</v>
      </c>
      <c r="Z7257" s="291">
        <f t="shared" si="1019"/>
        <v>0</v>
      </c>
      <c r="AA7257" s="163"/>
      <c r="AB7257" s="177" t="str">
        <f t="shared" si="1020"/>
        <v/>
      </c>
      <c r="AC7257" s="283" t="str">
        <f t="shared" si="1021"/>
        <v/>
      </c>
      <c r="AD7257" s="283" t="str">
        <f t="shared" si="1022"/>
        <v/>
      </c>
      <c r="AE7257" s="163"/>
      <c r="AF7257" s="162"/>
    </row>
    <row r="7258" spans="1:32">
      <c r="A7258" s="134">
        <v>7249</v>
      </c>
      <c r="B7258" s="136"/>
      <c r="C7258" s="146">
        <f t="shared" si="1015"/>
        <v>0</v>
      </c>
      <c r="D7258" s="146">
        <f t="shared" si="1016"/>
        <v>1</v>
      </c>
      <c r="E7258" s="146">
        <f t="shared" si="1017"/>
        <v>1900</v>
      </c>
      <c r="F7258" s="137"/>
      <c r="G7258" s="287"/>
      <c r="H7258" s="137"/>
      <c r="I7258" s="134"/>
      <c r="J7258" s="204"/>
      <c r="K7258" s="133"/>
      <c r="L7258" s="134"/>
      <c r="M7258" s="133"/>
      <c r="N7258" s="134"/>
      <c r="O7258" s="134"/>
      <c r="P7258" s="166"/>
      <c r="Q7258" s="164"/>
      <c r="R7258" s="165"/>
      <c r="S7258" s="138"/>
      <c r="T7258" s="138"/>
      <c r="U7258" s="138"/>
      <c r="V7258" s="138"/>
      <c r="W7258" s="166"/>
      <c r="X7258" s="135"/>
      <c r="Y7258" s="418">
        <f t="shared" si="1018"/>
        <v>0</v>
      </c>
      <c r="Z7258" s="291">
        <f t="shared" si="1019"/>
        <v>0</v>
      </c>
      <c r="AA7258" s="163"/>
      <c r="AB7258" s="177" t="str">
        <f t="shared" si="1020"/>
        <v/>
      </c>
      <c r="AC7258" s="283" t="str">
        <f t="shared" si="1021"/>
        <v/>
      </c>
      <c r="AD7258" s="283" t="str">
        <f t="shared" si="1022"/>
        <v/>
      </c>
      <c r="AE7258" s="163"/>
      <c r="AF7258" s="162"/>
    </row>
    <row r="7259" spans="1:32">
      <c r="A7259" s="134">
        <v>7250</v>
      </c>
      <c r="B7259" s="136"/>
      <c r="C7259" s="146">
        <f t="shared" si="1015"/>
        <v>0</v>
      </c>
      <c r="D7259" s="146">
        <f t="shared" si="1016"/>
        <v>1</v>
      </c>
      <c r="E7259" s="146">
        <f t="shared" si="1017"/>
        <v>1900</v>
      </c>
      <c r="F7259" s="137"/>
      <c r="G7259" s="287"/>
      <c r="H7259" s="137"/>
      <c r="I7259" s="134"/>
      <c r="J7259" s="204"/>
      <c r="K7259" s="133"/>
      <c r="L7259" s="134"/>
      <c r="M7259" s="133"/>
      <c r="N7259" s="134"/>
      <c r="O7259" s="134"/>
      <c r="P7259" s="166"/>
      <c r="Q7259" s="164"/>
      <c r="R7259" s="165"/>
      <c r="S7259" s="138"/>
      <c r="T7259" s="138"/>
      <c r="U7259" s="138"/>
      <c r="V7259" s="138"/>
      <c r="W7259" s="166"/>
      <c r="X7259" s="135"/>
      <c r="Y7259" s="418">
        <f t="shared" si="1018"/>
        <v>0</v>
      </c>
      <c r="Z7259" s="291">
        <f t="shared" si="1019"/>
        <v>0</v>
      </c>
      <c r="AA7259" s="163"/>
      <c r="AB7259" s="177" t="str">
        <f t="shared" si="1020"/>
        <v/>
      </c>
      <c r="AC7259" s="283" t="str">
        <f t="shared" si="1021"/>
        <v/>
      </c>
      <c r="AD7259" s="283" t="str">
        <f t="shared" si="1022"/>
        <v/>
      </c>
      <c r="AE7259" s="163"/>
      <c r="AF7259" s="162"/>
    </row>
    <row r="7260" spans="1:32">
      <c r="A7260" s="134">
        <v>7251</v>
      </c>
      <c r="B7260" s="136"/>
      <c r="C7260" s="146">
        <f t="shared" si="1015"/>
        <v>0</v>
      </c>
      <c r="D7260" s="146">
        <f t="shared" si="1016"/>
        <v>1</v>
      </c>
      <c r="E7260" s="146">
        <f t="shared" si="1017"/>
        <v>1900</v>
      </c>
      <c r="F7260" s="137"/>
      <c r="G7260" s="287"/>
      <c r="H7260" s="137"/>
      <c r="I7260" s="134"/>
      <c r="J7260" s="204"/>
      <c r="K7260" s="133"/>
      <c r="L7260" s="134"/>
      <c r="M7260" s="133"/>
      <c r="N7260" s="134"/>
      <c r="O7260" s="134"/>
      <c r="P7260" s="166"/>
      <c r="Q7260" s="164"/>
      <c r="R7260" s="165"/>
      <c r="S7260" s="138"/>
      <c r="T7260" s="138"/>
      <c r="U7260" s="138"/>
      <c r="V7260" s="138"/>
      <c r="W7260" s="166"/>
      <c r="X7260" s="135"/>
      <c r="Y7260" s="418">
        <f t="shared" si="1018"/>
        <v>0</v>
      </c>
      <c r="Z7260" s="291">
        <f t="shared" si="1019"/>
        <v>0</v>
      </c>
      <c r="AA7260" s="163"/>
      <c r="AB7260" s="177" t="str">
        <f t="shared" si="1020"/>
        <v/>
      </c>
      <c r="AC7260" s="283" t="str">
        <f t="shared" si="1021"/>
        <v/>
      </c>
      <c r="AD7260" s="283" t="str">
        <f t="shared" si="1022"/>
        <v/>
      </c>
      <c r="AE7260" s="163"/>
      <c r="AF7260" s="162"/>
    </row>
    <row r="7261" spans="1:32">
      <c r="A7261" s="134">
        <v>7252</v>
      </c>
      <c r="B7261" s="136"/>
      <c r="C7261" s="146">
        <f t="shared" si="1015"/>
        <v>0</v>
      </c>
      <c r="D7261" s="146">
        <f t="shared" si="1016"/>
        <v>1</v>
      </c>
      <c r="E7261" s="146">
        <f t="shared" si="1017"/>
        <v>1900</v>
      </c>
      <c r="F7261" s="137"/>
      <c r="G7261" s="287"/>
      <c r="H7261" s="137"/>
      <c r="I7261" s="134"/>
      <c r="J7261" s="204"/>
      <c r="K7261" s="133"/>
      <c r="L7261" s="134"/>
      <c r="M7261" s="133"/>
      <c r="N7261" s="134"/>
      <c r="O7261" s="134"/>
      <c r="P7261" s="166"/>
      <c r="Q7261" s="164"/>
      <c r="R7261" s="165"/>
      <c r="S7261" s="138"/>
      <c r="T7261" s="138"/>
      <c r="U7261" s="138"/>
      <c r="V7261" s="138"/>
      <c r="W7261" s="166"/>
      <c r="X7261" s="135"/>
      <c r="Y7261" s="418">
        <f t="shared" si="1018"/>
        <v>0</v>
      </c>
      <c r="Z7261" s="291">
        <f t="shared" si="1019"/>
        <v>0</v>
      </c>
      <c r="AA7261" s="163"/>
      <c r="AB7261" s="177" t="str">
        <f t="shared" si="1020"/>
        <v/>
      </c>
      <c r="AC7261" s="283" t="str">
        <f t="shared" si="1021"/>
        <v/>
      </c>
      <c r="AD7261" s="283" t="str">
        <f t="shared" si="1022"/>
        <v/>
      </c>
      <c r="AE7261" s="163"/>
      <c r="AF7261" s="162"/>
    </row>
    <row r="7262" spans="1:32">
      <c r="A7262" s="134">
        <v>7253</v>
      </c>
      <c r="B7262" s="136"/>
      <c r="C7262" s="146">
        <f t="shared" si="1015"/>
        <v>0</v>
      </c>
      <c r="D7262" s="146">
        <f t="shared" si="1016"/>
        <v>1</v>
      </c>
      <c r="E7262" s="146">
        <f t="shared" si="1017"/>
        <v>1900</v>
      </c>
      <c r="F7262" s="137"/>
      <c r="G7262" s="287"/>
      <c r="H7262" s="137"/>
      <c r="I7262" s="134"/>
      <c r="J7262" s="204"/>
      <c r="K7262" s="133"/>
      <c r="L7262" s="134"/>
      <c r="M7262" s="133"/>
      <c r="N7262" s="134"/>
      <c r="O7262" s="134"/>
      <c r="P7262" s="166"/>
      <c r="Q7262" s="164"/>
      <c r="R7262" s="165"/>
      <c r="S7262" s="138"/>
      <c r="T7262" s="138"/>
      <c r="U7262" s="138"/>
      <c r="V7262" s="138"/>
      <c r="W7262" s="166"/>
      <c r="X7262" s="135"/>
      <c r="Y7262" s="418">
        <f t="shared" si="1018"/>
        <v>0</v>
      </c>
      <c r="Z7262" s="291">
        <f t="shared" si="1019"/>
        <v>0</v>
      </c>
      <c r="AA7262" s="163"/>
      <c r="AB7262" s="177" t="str">
        <f t="shared" si="1020"/>
        <v/>
      </c>
      <c r="AC7262" s="283" t="str">
        <f t="shared" si="1021"/>
        <v/>
      </c>
      <c r="AD7262" s="283" t="str">
        <f t="shared" si="1022"/>
        <v/>
      </c>
      <c r="AE7262" s="163"/>
      <c r="AF7262" s="162"/>
    </row>
    <row r="7263" spans="1:32">
      <c r="A7263" s="134">
        <v>7254</v>
      </c>
      <c r="B7263" s="136"/>
      <c r="C7263" s="146">
        <f t="shared" si="1015"/>
        <v>0</v>
      </c>
      <c r="D7263" s="146">
        <f t="shared" si="1016"/>
        <v>1</v>
      </c>
      <c r="E7263" s="146">
        <f t="shared" si="1017"/>
        <v>1900</v>
      </c>
      <c r="F7263" s="137"/>
      <c r="G7263" s="287"/>
      <c r="H7263" s="137"/>
      <c r="I7263" s="134"/>
      <c r="J7263" s="204"/>
      <c r="K7263" s="133"/>
      <c r="L7263" s="134"/>
      <c r="M7263" s="133"/>
      <c r="N7263" s="134"/>
      <c r="O7263" s="134"/>
      <c r="P7263" s="166"/>
      <c r="Q7263" s="164"/>
      <c r="R7263" s="165"/>
      <c r="S7263" s="138"/>
      <c r="T7263" s="138"/>
      <c r="U7263" s="138"/>
      <c r="V7263" s="138"/>
      <c r="W7263" s="166"/>
      <c r="X7263" s="135"/>
      <c r="Y7263" s="418">
        <f t="shared" si="1018"/>
        <v>0</v>
      </c>
      <c r="Z7263" s="291">
        <f t="shared" si="1019"/>
        <v>0</v>
      </c>
      <c r="AA7263" s="163"/>
      <c r="AB7263" s="177" t="str">
        <f t="shared" si="1020"/>
        <v/>
      </c>
      <c r="AC7263" s="283" t="str">
        <f t="shared" si="1021"/>
        <v/>
      </c>
      <c r="AD7263" s="283" t="str">
        <f t="shared" si="1022"/>
        <v/>
      </c>
      <c r="AE7263" s="163"/>
      <c r="AF7263" s="162"/>
    </row>
    <row r="7264" spans="1:32">
      <c r="A7264" s="134">
        <v>7255</v>
      </c>
      <c r="B7264" s="136"/>
      <c r="C7264" s="146">
        <f t="shared" si="1015"/>
        <v>0</v>
      </c>
      <c r="D7264" s="146">
        <f t="shared" si="1016"/>
        <v>1</v>
      </c>
      <c r="E7264" s="146">
        <f t="shared" si="1017"/>
        <v>1900</v>
      </c>
      <c r="F7264" s="137"/>
      <c r="G7264" s="287"/>
      <c r="H7264" s="137"/>
      <c r="I7264" s="134"/>
      <c r="J7264" s="204"/>
      <c r="K7264" s="133"/>
      <c r="L7264" s="134"/>
      <c r="M7264" s="133"/>
      <c r="N7264" s="134"/>
      <c r="O7264" s="134"/>
      <c r="P7264" s="166"/>
      <c r="Q7264" s="164"/>
      <c r="R7264" s="165"/>
      <c r="S7264" s="138"/>
      <c r="T7264" s="138"/>
      <c r="U7264" s="138"/>
      <c r="V7264" s="138"/>
      <c r="W7264" s="166"/>
      <c r="X7264" s="135"/>
      <c r="Y7264" s="418">
        <f t="shared" si="1018"/>
        <v>0</v>
      </c>
      <c r="Z7264" s="291">
        <f t="shared" si="1019"/>
        <v>0</v>
      </c>
      <c r="AA7264" s="163"/>
      <c r="AB7264" s="177" t="str">
        <f t="shared" si="1020"/>
        <v/>
      </c>
      <c r="AC7264" s="283" t="str">
        <f t="shared" si="1021"/>
        <v/>
      </c>
      <c r="AD7264" s="283" t="str">
        <f t="shared" si="1022"/>
        <v/>
      </c>
      <c r="AE7264" s="163"/>
      <c r="AF7264" s="162"/>
    </row>
    <row r="7265" spans="1:32">
      <c r="A7265" s="134">
        <v>7256</v>
      </c>
      <c r="B7265" s="136"/>
      <c r="C7265" s="146">
        <f t="shared" si="1015"/>
        <v>0</v>
      </c>
      <c r="D7265" s="146">
        <f t="shared" si="1016"/>
        <v>1</v>
      </c>
      <c r="E7265" s="146">
        <f t="shared" si="1017"/>
        <v>1900</v>
      </c>
      <c r="F7265" s="137"/>
      <c r="G7265" s="287"/>
      <c r="H7265" s="137"/>
      <c r="I7265" s="134"/>
      <c r="J7265" s="204"/>
      <c r="K7265" s="133"/>
      <c r="L7265" s="134"/>
      <c r="M7265" s="133"/>
      <c r="N7265" s="134"/>
      <c r="O7265" s="134"/>
      <c r="P7265" s="166"/>
      <c r="Q7265" s="164"/>
      <c r="R7265" s="165"/>
      <c r="S7265" s="138"/>
      <c r="T7265" s="138"/>
      <c r="U7265" s="138"/>
      <c r="V7265" s="138"/>
      <c r="W7265" s="166"/>
      <c r="X7265" s="135"/>
      <c r="Y7265" s="418">
        <f t="shared" si="1018"/>
        <v>0</v>
      </c>
      <c r="Z7265" s="291">
        <f t="shared" si="1019"/>
        <v>0</v>
      </c>
      <c r="AA7265" s="163"/>
      <c r="AB7265" s="177" t="str">
        <f t="shared" si="1020"/>
        <v/>
      </c>
      <c r="AC7265" s="283" t="str">
        <f t="shared" si="1021"/>
        <v/>
      </c>
      <c r="AD7265" s="283" t="str">
        <f t="shared" si="1022"/>
        <v/>
      </c>
      <c r="AE7265" s="163"/>
      <c r="AF7265" s="162"/>
    </row>
    <row r="7266" spans="1:32">
      <c r="A7266" s="134">
        <v>7257</v>
      </c>
      <c r="B7266" s="136"/>
      <c r="C7266" s="146">
        <f t="shared" si="1015"/>
        <v>0</v>
      </c>
      <c r="D7266" s="146">
        <f t="shared" si="1016"/>
        <v>1</v>
      </c>
      <c r="E7266" s="146">
        <f t="shared" si="1017"/>
        <v>1900</v>
      </c>
      <c r="F7266" s="137"/>
      <c r="G7266" s="287"/>
      <c r="H7266" s="137"/>
      <c r="I7266" s="134"/>
      <c r="J7266" s="204"/>
      <c r="K7266" s="133"/>
      <c r="L7266" s="134"/>
      <c r="M7266" s="133"/>
      <c r="N7266" s="134"/>
      <c r="O7266" s="134"/>
      <c r="P7266" s="166"/>
      <c r="Q7266" s="164"/>
      <c r="R7266" s="165"/>
      <c r="S7266" s="138"/>
      <c r="T7266" s="138"/>
      <c r="U7266" s="138"/>
      <c r="V7266" s="138"/>
      <c r="W7266" s="166"/>
      <c r="X7266" s="135"/>
      <c r="Y7266" s="418">
        <f t="shared" si="1018"/>
        <v>0</v>
      </c>
      <c r="Z7266" s="291">
        <f t="shared" si="1019"/>
        <v>0</v>
      </c>
      <c r="AA7266" s="163"/>
      <c r="AB7266" s="177" t="str">
        <f t="shared" si="1020"/>
        <v/>
      </c>
      <c r="AC7266" s="283" t="str">
        <f t="shared" si="1021"/>
        <v/>
      </c>
      <c r="AD7266" s="283" t="str">
        <f t="shared" si="1022"/>
        <v/>
      </c>
      <c r="AE7266" s="163"/>
      <c r="AF7266" s="162"/>
    </row>
    <row r="7267" spans="1:32">
      <c r="A7267" s="134">
        <v>7258</v>
      </c>
      <c r="B7267" s="136"/>
      <c r="C7267" s="146">
        <f t="shared" si="1015"/>
        <v>0</v>
      </c>
      <c r="D7267" s="146">
        <f t="shared" si="1016"/>
        <v>1</v>
      </c>
      <c r="E7267" s="146">
        <f t="shared" si="1017"/>
        <v>1900</v>
      </c>
      <c r="F7267" s="137"/>
      <c r="G7267" s="287"/>
      <c r="H7267" s="137"/>
      <c r="I7267" s="134"/>
      <c r="J7267" s="204"/>
      <c r="K7267" s="133"/>
      <c r="L7267" s="134"/>
      <c r="M7267" s="133"/>
      <c r="N7267" s="134"/>
      <c r="O7267" s="134"/>
      <c r="P7267" s="166"/>
      <c r="Q7267" s="164"/>
      <c r="R7267" s="165"/>
      <c r="S7267" s="138"/>
      <c r="T7267" s="138"/>
      <c r="U7267" s="138"/>
      <c r="V7267" s="138"/>
      <c r="W7267" s="166"/>
      <c r="X7267" s="135"/>
      <c r="Y7267" s="418">
        <f t="shared" si="1018"/>
        <v>0</v>
      </c>
      <c r="Z7267" s="291">
        <f t="shared" si="1019"/>
        <v>0</v>
      </c>
      <c r="AA7267" s="163"/>
      <c r="AB7267" s="177" t="str">
        <f t="shared" si="1020"/>
        <v/>
      </c>
      <c r="AC7267" s="283" t="str">
        <f t="shared" si="1021"/>
        <v/>
      </c>
      <c r="AD7267" s="283" t="str">
        <f t="shared" si="1022"/>
        <v/>
      </c>
      <c r="AE7267" s="163"/>
      <c r="AF7267" s="162"/>
    </row>
    <row r="7268" spans="1:32">
      <c r="A7268" s="134">
        <v>7259</v>
      </c>
      <c r="B7268" s="136"/>
      <c r="C7268" s="146">
        <f t="shared" si="1015"/>
        <v>0</v>
      </c>
      <c r="D7268" s="146">
        <f t="shared" si="1016"/>
        <v>1</v>
      </c>
      <c r="E7268" s="146">
        <f t="shared" si="1017"/>
        <v>1900</v>
      </c>
      <c r="F7268" s="137"/>
      <c r="G7268" s="287"/>
      <c r="H7268" s="137"/>
      <c r="I7268" s="134"/>
      <c r="J7268" s="204"/>
      <c r="K7268" s="133"/>
      <c r="L7268" s="134"/>
      <c r="M7268" s="133"/>
      <c r="N7268" s="134"/>
      <c r="O7268" s="134"/>
      <c r="P7268" s="166"/>
      <c r="Q7268" s="164"/>
      <c r="R7268" s="165"/>
      <c r="S7268" s="138"/>
      <c r="T7268" s="138"/>
      <c r="U7268" s="138"/>
      <c r="V7268" s="138"/>
      <c r="W7268" s="166"/>
      <c r="X7268" s="135"/>
      <c r="Y7268" s="418">
        <f t="shared" si="1018"/>
        <v>0</v>
      </c>
      <c r="Z7268" s="291">
        <f t="shared" si="1019"/>
        <v>0</v>
      </c>
      <c r="AA7268" s="163"/>
      <c r="AB7268" s="177" t="str">
        <f t="shared" si="1020"/>
        <v/>
      </c>
      <c r="AC7268" s="283" t="str">
        <f t="shared" si="1021"/>
        <v/>
      </c>
      <c r="AD7268" s="283" t="str">
        <f t="shared" si="1022"/>
        <v/>
      </c>
      <c r="AE7268" s="163"/>
      <c r="AF7268" s="162"/>
    </row>
    <row r="7269" spans="1:32">
      <c r="A7269" s="134">
        <v>7260</v>
      </c>
      <c r="B7269" s="136"/>
      <c r="C7269" s="146">
        <f t="shared" si="1015"/>
        <v>0</v>
      </c>
      <c r="D7269" s="146">
        <f t="shared" si="1016"/>
        <v>1</v>
      </c>
      <c r="E7269" s="146">
        <f t="shared" si="1017"/>
        <v>1900</v>
      </c>
      <c r="F7269" s="137"/>
      <c r="G7269" s="287"/>
      <c r="H7269" s="137"/>
      <c r="I7269" s="134"/>
      <c r="J7269" s="204"/>
      <c r="K7269" s="133"/>
      <c r="L7269" s="134"/>
      <c r="M7269" s="133"/>
      <c r="N7269" s="134"/>
      <c r="O7269" s="134"/>
      <c r="P7269" s="166"/>
      <c r="Q7269" s="164"/>
      <c r="R7269" s="165"/>
      <c r="S7269" s="138"/>
      <c r="T7269" s="138"/>
      <c r="U7269" s="138"/>
      <c r="V7269" s="138"/>
      <c r="W7269" s="166"/>
      <c r="X7269" s="135"/>
      <c r="Y7269" s="418">
        <f t="shared" si="1018"/>
        <v>0</v>
      </c>
      <c r="Z7269" s="291">
        <f t="shared" si="1019"/>
        <v>0</v>
      </c>
      <c r="AA7269" s="163"/>
      <c r="AB7269" s="177" t="str">
        <f t="shared" si="1020"/>
        <v/>
      </c>
      <c r="AC7269" s="283" t="str">
        <f t="shared" si="1021"/>
        <v/>
      </c>
      <c r="AD7269" s="283" t="str">
        <f t="shared" si="1022"/>
        <v/>
      </c>
      <c r="AE7269" s="163"/>
      <c r="AF7269" s="162"/>
    </row>
    <row r="7270" spans="1:32">
      <c r="A7270" s="134">
        <v>7261</v>
      </c>
      <c r="B7270" s="136"/>
      <c r="C7270" s="146">
        <f t="shared" si="1015"/>
        <v>0</v>
      </c>
      <c r="D7270" s="146">
        <f t="shared" si="1016"/>
        <v>1</v>
      </c>
      <c r="E7270" s="146">
        <f t="shared" si="1017"/>
        <v>1900</v>
      </c>
      <c r="F7270" s="137"/>
      <c r="G7270" s="287"/>
      <c r="H7270" s="137"/>
      <c r="I7270" s="134"/>
      <c r="J7270" s="204"/>
      <c r="K7270" s="133"/>
      <c r="L7270" s="134"/>
      <c r="M7270" s="133"/>
      <c r="N7270" s="134"/>
      <c r="O7270" s="134"/>
      <c r="P7270" s="166"/>
      <c r="Q7270" s="164"/>
      <c r="R7270" s="165"/>
      <c r="S7270" s="138"/>
      <c r="T7270" s="138"/>
      <c r="U7270" s="138"/>
      <c r="V7270" s="138"/>
      <c r="W7270" s="166"/>
      <c r="X7270" s="135"/>
      <c r="Y7270" s="418">
        <f t="shared" si="1018"/>
        <v>0</v>
      </c>
      <c r="Z7270" s="291">
        <f t="shared" si="1019"/>
        <v>0</v>
      </c>
      <c r="AA7270" s="163"/>
      <c r="AB7270" s="177" t="str">
        <f t="shared" si="1020"/>
        <v/>
      </c>
      <c r="AC7270" s="283" t="str">
        <f t="shared" si="1021"/>
        <v/>
      </c>
      <c r="AD7270" s="283" t="str">
        <f t="shared" si="1022"/>
        <v/>
      </c>
      <c r="AE7270" s="163"/>
      <c r="AF7270" s="162"/>
    </row>
    <row r="7271" spans="1:32">
      <c r="A7271" s="134">
        <v>7262</v>
      </c>
      <c r="B7271" s="136"/>
      <c r="C7271" s="146">
        <f t="shared" si="1015"/>
        <v>0</v>
      </c>
      <c r="D7271" s="146">
        <f t="shared" si="1016"/>
        <v>1</v>
      </c>
      <c r="E7271" s="146">
        <f t="shared" si="1017"/>
        <v>1900</v>
      </c>
      <c r="F7271" s="137"/>
      <c r="G7271" s="287"/>
      <c r="H7271" s="137"/>
      <c r="I7271" s="134"/>
      <c r="J7271" s="204"/>
      <c r="K7271" s="133"/>
      <c r="L7271" s="134"/>
      <c r="M7271" s="133"/>
      <c r="N7271" s="134"/>
      <c r="O7271" s="134"/>
      <c r="P7271" s="166"/>
      <c r="Q7271" s="164"/>
      <c r="R7271" s="165"/>
      <c r="S7271" s="138"/>
      <c r="T7271" s="138"/>
      <c r="U7271" s="138"/>
      <c r="V7271" s="138"/>
      <c r="W7271" s="166"/>
      <c r="X7271" s="135"/>
      <c r="Y7271" s="418">
        <f t="shared" si="1018"/>
        <v>0</v>
      </c>
      <c r="Z7271" s="291">
        <f t="shared" si="1019"/>
        <v>0</v>
      </c>
      <c r="AA7271" s="163"/>
      <c r="AB7271" s="177" t="str">
        <f t="shared" si="1020"/>
        <v/>
      </c>
      <c r="AC7271" s="283" t="str">
        <f t="shared" si="1021"/>
        <v/>
      </c>
      <c r="AD7271" s="283" t="str">
        <f t="shared" si="1022"/>
        <v/>
      </c>
      <c r="AE7271" s="163"/>
      <c r="AF7271" s="162"/>
    </row>
    <row r="7272" spans="1:32">
      <c r="A7272" s="134">
        <v>7263</v>
      </c>
      <c r="B7272" s="136"/>
      <c r="C7272" s="146">
        <f t="shared" si="1015"/>
        <v>0</v>
      </c>
      <c r="D7272" s="146">
        <f t="shared" si="1016"/>
        <v>1</v>
      </c>
      <c r="E7272" s="146">
        <f t="shared" si="1017"/>
        <v>1900</v>
      </c>
      <c r="F7272" s="137"/>
      <c r="G7272" s="287"/>
      <c r="H7272" s="137"/>
      <c r="I7272" s="134"/>
      <c r="J7272" s="204"/>
      <c r="K7272" s="133"/>
      <c r="L7272" s="134"/>
      <c r="M7272" s="133"/>
      <c r="N7272" s="134"/>
      <c r="O7272" s="134"/>
      <c r="P7272" s="166"/>
      <c r="Q7272" s="164"/>
      <c r="R7272" s="165"/>
      <c r="S7272" s="138"/>
      <c r="T7272" s="138"/>
      <c r="U7272" s="138"/>
      <c r="V7272" s="138"/>
      <c r="W7272" s="166"/>
      <c r="X7272" s="135"/>
      <c r="Y7272" s="418">
        <f t="shared" si="1018"/>
        <v>0</v>
      </c>
      <c r="Z7272" s="291">
        <f t="shared" si="1019"/>
        <v>0</v>
      </c>
      <c r="AA7272" s="163"/>
      <c r="AB7272" s="177" t="str">
        <f t="shared" si="1020"/>
        <v/>
      </c>
      <c r="AC7272" s="283" t="str">
        <f t="shared" si="1021"/>
        <v/>
      </c>
      <c r="AD7272" s="283" t="str">
        <f t="shared" si="1022"/>
        <v/>
      </c>
      <c r="AE7272" s="163"/>
      <c r="AF7272" s="162"/>
    </row>
    <row r="7273" spans="1:32">
      <c r="A7273" s="134">
        <v>7264</v>
      </c>
      <c r="B7273" s="136"/>
      <c r="C7273" s="146">
        <f t="shared" si="1015"/>
        <v>0</v>
      </c>
      <c r="D7273" s="146">
        <f t="shared" si="1016"/>
        <v>1</v>
      </c>
      <c r="E7273" s="146">
        <f t="shared" si="1017"/>
        <v>1900</v>
      </c>
      <c r="F7273" s="137"/>
      <c r="G7273" s="287"/>
      <c r="H7273" s="137"/>
      <c r="I7273" s="134"/>
      <c r="J7273" s="204"/>
      <c r="K7273" s="133"/>
      <c r="L7273" s="134"/>
      <c r="M7273" s="133"/>
      <c r="N7273" s="134"/>
      <c r="O7273" s="134"/>
      <c r="P7273" s="166"/>
      <c r="Q7273" s="164"/>
      <c r="R7273" s="165"/>
      <c r="S7273" s="138"/>
      <c r="T7273" s="138"/>
      <c r="U7273" s="138"/>
      <c r="V7273" s="138"/>
      <c r="W7273" s="166"/>
      <c r="X7273" s="135"/>
      <c r="Y7273" s="418">
        <f t="shared" si="1018"/>
        <v>0</v>
      </c>
      <c r="Z7273" s="291">
        <f t="shared" si="1019"/>
        <v>0</v>
      </c>
      <c r="AA7273" s="163"/>
      <c r="AB7273" s="177" t="str">
        <f t="shared" si="1020"/>
        <v/>
      </c>
      <c r="AC7273" s="283" t="str">
        <f t="shared" si="1021"/>
        <v/>
      </c>
      <c r="AD7273" s="283" t="str">
        <f t="shared" si="1022"/>
        <v/>
      </c>
      <c r="AE7273" s="163"/>
      <c r="AF7273" s="162"/>
    </row>
    <row r="7274" spans="1:32">
      <c r="A7274" s="134">
        <v>7265</v>
      </c>
      <c r="B7274" s="136"/>
      <c r="C7274" s="146">
        <f t="shared" si="1015"/>
        <v>0</v>
      </c>
      <c r="D7274" s="146">
        <f t="shared" si="1016"/>
        <v>1</v>
      </c>
      <c r="E7274" s="146">
        <f t="shared" si="1017"/>
        <v>1900</v>
      </c>
      <c r="F7274" s="137"/>
      <c r="G7274" s="287"/>
      <c r="H7274" s="137"/>
      <c r="I7274" s="134"/>
      <c r="J7274" s="204"/>
      <c r="K7274" s="133"/>
      <c r="L7274" s="134"/>
      <c r="M7274" s="133"/>
      <c r="N7274" s="134"/>
      <c r="O7274" s="134"/>
      <c r="P7274" s="166"/>
      <c r="Q7274" s="164"/>
      <c r="R7274" s="165"/>
      <c r="S7274" s="138"/>
      <c r="T7274" s="138"/>
      <c r="U7274" s="138"/>
      <c r="V7274" s="138"/>
      <c r="W7274" s="166"/>
      <c r="X7274" s="135"/>
      <c r="Y7274" s="418">
        <f t="shared" si="1018"/>
        <v>0</v>
      </c>
      <c r="Z7274" s="291">
        <f t="shared" si="1019"/>
        <v>0</v>
      </c>
      <c r="AA7274" s="163"/>
      <c r="AB7274" s="177" t="str">
        <f t="shared" si="1020"/>
        <v/>
      </c>
      <c r="AC7274" s="283" t="str">
        <f t="shared" si="1021"/>
        <v/>
      </c>
      <c r="AD7274" s="283" t="str">
        <f t="shared" si="1022"/>
        <v/>
      </c>
      <c r="AE7274" s="163"/>
      <c r="AF7274" s="162"/>
    </row>
    <row r="7275" spans="1:32">
      <c r="A7275" s="134">
        <v>7266</v>
      </c>
      <c r="B7275" s="136"/>
      <c r="C7275" s="146">
        <f t="shared" si="1015"/>
        <v>0</v>
      </c>
      <c r="D7275" s="146">
        <f t="shared" si="1016"/>
        <v>1</v>
      </c>
      <c r="E7275" s="146">
        <f t="shared" si="1017"/>
        <v>1900</v>
      </c>
      <c r="F7275" s="137"/>
      <c r="G7275" s="287"/>
      <c r="H7275" s="137"/>
      <c r="I7275" s="134"/>
      <c r="J7275" s="204"/>
      <c r="K7275" s="133"/>
      <c r="L7275" s="134"/>
      <c r="M7275" s="133"/>
      <c r="N7275" s="134"/>
      <c r="O7275" s="134"/>
      <c r="P7275" s="166"/>
      <c r="Q7275" s="164"/>
      <c r="R7275" s="165"/>
      <c r="S7275" s="138"/>
      <c r="T7275" s="138"/>
      <c r="U7275" s="138"/>
      <c r="V7275" s="138"/>
      <c r="W7275" s="166"/>
      <c r="X7275" s="135"/>
      <c r="Y7275" s="418">
        <f t="shared" si="1018"/>
        <v>0</v>
      </c>
      <c r="Z7275" s="291">
        <f t="shared" si="1019"/>
        <v>0</v>
      </c>
      <c r="AA7275" s="163"/>
      <c r="AB7275" s="177" t="str">
        <f t="shared" si="1020"/>
        <v/>
      </c>
      <c r="AC7275" s="283" t="str">
        <f t="shared" si="1021"/>
        <v/>
      </c>
      <c r="AD7275" s="283" t="str">
        <f t="shared" si="1022"/>
        <v/>
      </c>
      <c r="AE7275" s="163"/>
      <c r="AF7275" s="162"/>
    </row>
    <row r="7276" spans="1:32">
      <c r="A7276" s="134">
        <v>7267</v>
      </c>
      <c r="B7276" s="136"/>
      <c r="C7276" s="146">
        <f t="shared" si="1015"/>
        <v>0</v>
      </c>
      <c r="D7276" s="146">
        <f t="shared" si="1016"/>
        <v>1</v>
      </c>
      <c r="E7276" s="146">
        <f t="shared" si="1017"/>
        <v>1900</v>
      </c>
      <c r="F7276" s="137"/>
      <c r="G7276" s="287"/>
      <c r="H7276" s="137"/>
      <c r="I7276" s="134"/>
      <c r="J7276" s="204"/>
      <c r="K7276" s="133"/>
      <c r="L7276" s="134"/>
      <c r="M7276" s="133"/>
      <c r="N7276" s="134"/>
      <c r="O7276" s="134"/>
      <c r="P7276" s="166"/>
      <c r="Q7276" s="164"/>
      <c r="R7276" s="165"/>
      <c r="S7276" s="138"/>
      <c r="T7276" s="138"/>
      <c r="U7276" s="138"/>
      <c r="V7276" s="138"/>
      <c r="W7276" s="166"/>
      <c r="X7276" s="135"/>
      <c r="Y7276" s="418">
        <f t="shared" si="1018"/>
        <v>0</v>
      </c>
      <c r="Z7276" s="291">
        <f t="shared" si="1019"/>
        <v>0</v>
      </c>
      <c r="AA7276" s="163"/>
      <c r="AB7276" s="177" t="str">
        <f t="shared" si="1020"/>
        <v/>
      </c>
      <c r="AC7276" s="283" t="str">
        <f t="shared" si="1021"/>
        <v/>
      </c>
      <c r="AD7276" s="283" t="str">
        <f t="shared" si="1022"/>
        <v/>
      </c>
      <c r="AE7276" s="163"/>
      <c r="AF7276" s="162"/>
    </row>
    <row r="7277" spans="1:32">
      <c r="A7277" s="134">
        <v>7268</v>
      </c>
      <c r="B7277" s="136"/>
      <c r="C7277" s="146">
        <f t="shared" si="1015"/>
        <v>0</v>
      </c>
      <c r="D7277" s="146">
        <f t="shared" si="1016"/>
        <v>1</v>
      </c>
      <c r="E7277" s="146">
        <f t="shared" si="1017"/>
        <v>1900</v>
      </c>
      <c r="F7277" s="137"/>
      <c r="G7277" s="287"/>
      <c r="H7277" s="137"/>
      <c r="I7277" s="134"/>
      <c r="J7277" s="204"/>
      <c r="K7277" s="133"/>
      <c r="L7277" s="134"/>
      <c r="M7277" s="133"/>
      <c r="N7277" s="134"/>
      <c r="O7277" s="134"/>
      <c r="P7277" s="166"/>
      <c r="Q7277" s="164"/>
      <c r="R7277" s="165"/>
      <c r="S7277" s="138"/>
      <c r="T7277" s="138"/>
      <c r="U7277" s="138"/>
      <c r="V7277" s="138"/>
      <c r="W7277" s="166"/>
      <c r="X7277" s="135"/>
      <c r="Y7277" s="418">
        <f t="shared" si="1018"/>
        <v>0</v>
      </c>
      <c r="Z7277" s="291">
        <f t="shared" si="1019"/>
        <v>0</v>
      </c>
      <c r="AA7277" s="163"/>
      <c r="AB7277" s="177" t="str">
        <f t="shared" si="1020"/>
        <v/>
      </c>
      <c r="AC7277" s="283" t="str">
        <f t="shared" si="1021"/>
        <v/>
      </c>
      <c r="AD7277" s="283" t="str">
        <f t="shared" si="1022"/>
        <v/>
      </c>
      <c r="AE7277" s="163"/>
      <c r="AF7277" s="162"/>
    </row>
    <row r="7278" spans="1:32">
      <c r="A7278" s="134">
        <v>7269</v>
      </c>
      <c r="B7278" s="136"/>
      <c r="C7278" s="146">
        <f t="shared" si="1015"/>
        <v>0</v>
      </c>
      <c r="D7278" s="146">
        <f t="shared" si="1016"/>
        <v>1</v>
      </c>
      <c r="E7278" s="146">
        <f t="shared" si="1017"/>
        <v>1900</v>
      </c>
      <c r="F7278" s="137"/>
      <c r="G7278" s="287"/>
      <c r="H7278" s="137"/>
      <c r="I7278" s="134"/>
      <c r="J7278" s="204"/>
      <c r="K7278" s="133"/>
      <c r="L7278" s="134"/>
      <c r="M7278" s="133"/>
      <c r="N7278" s="134"/>
      <c r="O7278" s="134"/>
      <c r="P7278" s="166"/>
      <c r="Q7278" s="164"/>
      <c r="R7278" s="165"/>
      <c r="S7278" s="138"/>
      <c r="T7278" s="138"/>
      <c r="U7278" s="138"/>
      <c r="V7278" s="138"/>
      <c r="W7278" s="166"/>
      <c r="X7278" s="135"/>
      <c r="Y7278" s="418">
        <f t="shared" si="1018"/>
        <v>0</v>
      </c>
      <c r="Z7278" s="291">
        <f t="shared" si="1019"/>
        <v>0</v>
      </c>
      <c r="AA7278" s="163"/>
      <c r="AB7278" s="177" t="str">
        <f t="shared" si="1020"/>
        <v/>
      </c>
      <c r="AC7278" s="283" t="str">
        <f t="shared" si="1021"/>
        <v/>
      </c>
      <c r="AD7278" s="283" t="str">
        <f t="shared" si="1022"/>
        <v/>
      </c>
      <c r="AE7278" s="163"/>
      <c r="AF7278" s="162"/>
    </row>
    <row r="7279" spans="1:32">
      <c r="A7279" s="134">
        <v>7270</v>
      </c>
      <c r="B7279" s="136"/>
      <c r="C7279" s="146">
        <f t="shared" si="1015"/>
        <v>0</v>
      </c>
      <c r="D7279" s="146">
        <f t="shared" si="1016"/>
        <v>1</v>
      </c>
      <c r="E7279" s="146">
        <f t="shared" si="1017"/>
        <v>1900</v>
      </c>
      <c r="F7279" s="137"/>
      <c r="G7279" s="287"/>
      <c r="H7279" s="137"/>
      <c r="I7279" s="134"/>
      <c r="J7279" s="204"/>
      <c r="K7279" s="133"/>
      <c r="L7279" s="134"/>
      <c r="M7279" s="133"/>
      <c r="N7279" s="134"/>
      <c r="O7279" s="134"/>
      <c r="P7279" s="166"/>
      <c r="Q7279" s="164"/>
      <c r="R7279" s="165"/>
      <c r="S7279" s="138"/>
      <c r="T7279" s="138"/>
      <c r="U7279" s="138"/>
      <c r="V7279" s="138"/>
      <c r="W7279" s="166"/>
      <c r="X7279" s="135"/>
      <c r="Y7279" s="418">
        <f t="shared" si="1018"/>
        <v>0</v>
      </c>
      <c r="Z7279" s="291">
        <f t="shared" si="1019"/>
        <v>0</v>
      </c>
      <c r="AA7279" s="163"/>
      <c r="AB7279" s="177" t="str">
        <f t="shared" si="1020"/>
        <v/>
      </c>
      <c r="AC7279" s="283" t="str">
        <f t="shared" si="1021"/>
        <v/>
      </c>
      <c r="AD7279" s="283" t="str">
        <f t="shared" si="1022"/>
        <v/>
      </c>
      <c r="AE7279" s="163"/>
      <c r="AF7279" s="162"/>
    </row>
    <row r="7280" spans="1:32">
      <c r="A7280" s="134">
        <v>7271</v>
      </c>
      <c r="B7280" s="136"/>
      <c r="C7280" s="146">
        <f t="shared" si="1015"/>
        <v>0</v>
      </c>
      <c r="D7280" s="146">
        <f t="shared" si="1016"/>
        <v>1</v>
      </c>
      <c r="E7280" s="146">
        <f t="shared" si="1017"/>
        <v>1900</v>
      </c>
      <c r="F7280" s="137"/>
      <c r="G7280" s="287"/>
      <c r="H7280" s="137"/>
      <c r="I7280" s="134"/>
      <c r="J7280" s="204"/>
      <c r="K7280" s="133"/>
      <c r="L7280" s="134"/>
      <c r="M7280" s="133"/>
      <c r="N7280" s="134"/>
      <c r="O7280" s="134"/>
      <c r="P7280" s="166"/>
      <c r="Q7280" s="164"/>
      <c r="R7280" s="165"/>
      <c r="S7280" s="138"/>
      <c r="T7280" s="138"/>
      <c r="U7280" s="138"/>
      <c r="V7280" s="138"/>
      <c r="W7280" s="166"/>
      <c r="X7280" s="135"/>
      <c r="Y7280" s="418">
        <f t="shared" si="1018"/>
        <v>0</v>
      </c>
      <c r="Z7280" s="291">
        <f t="shared" si="1019"/>
        <v>0</v>
      </c>
      <c r="AA7280" s="163"/>
      <c r="AB7280" s="177" t="str">
        <f t="shared" si="1020"/>
        <v/>
      </c>
      <c r="AC7280" s="283" t="str">
        <f t="shared" si="1021"/>
        <v/>
      </c>
      <c r="AD7280" s="283" t="str">
        <f t="shared" si="1022"/>
        <v/>
      </c>
      <c r="AE7280" s="163"/>
      <c r="AF7280" s="162"/>
    </row>
    <row r="7281" spans="1:32">
      <c r="A7281" s="134">
        <v>7272</v>
      </c>
      <c r="B7281" s="136"/>
      <c r="C7281" s="146">
        <f t="shared" si="1015"/>
        <v>0</v>
      </c>
      <c r="D7281" s="146">
        <f t="shared" si="1016"/>
        <v>1</v>
      </c>
      <c r="E7281" s="146">
        <f t="shared" si="1017"/>
        <v>1900</v>
      </c>
      <c r="F7281" s="137"/>
      <c r="G7281" s="287"/>
      <c r="H7281" s="137"/>
      <c r="I7281" s="134"/>
      <c r="J7281" s="204"/>
      <c r="K7281" s="133"/>
      <c r="L7281" s="134"/>
      <c r="M7281" s="133"/>
      <c r="N7281" s="134"/>
      <c r="O7281" s="134"/>
      <c r="P7281" s="166"/>
      <c r="Q7281" s="164"/>
      <c r="R7281" s="165"/>
      <c r="S7281" s="138"/>
      <c r="T7281" s="138"/>
      <c r="U7281" s="138"/>
      <c r="V7281" s="138"/>
      <c r="W7281" s="166"/>
      <c r="X7281" s="135"/>
      <c r="Y7281" s="418">
        <f t="shared" si="1018"/>
        <v>0</v>
      </c>
      <c r="Z7281" s="291">
        <f t="shared" si="1019"/>
        <v>0</v>
      </c>
      <c r="AA7281" s="163"/>
      <c r="AB7281" s="177" t="str">
        <f t="shared" si="1020"/>
        <v/>
      </c>
      <c r="AC7281" s="283" t="str">
        <f t="shared" si="1021"/>
        <v/>
      </c>
      <c r="AD7281" s="283" t="str">
        <f t="shared" si="1022"/>
        <v/>
      </c>
      <c r="AE7281" s="163"/>
      <c r="AF7281" s="162"/>
    </row>
    <row r="7282" spans="1:32">
      <c r="A7282" s="134">
        <v>7273</v>
      </c>
      <c r="B7282" s="136"/>
      <c r="C7282" s="146">
        <f t="shared" si="1015"/>
        <v>0</v>
      </c>
      <c r="D7282" s="146">
        <f t="shared" si="1016"/>
        <v>1</v>
      </c>
      <c r="E7282" s="146">
        <f t="shared" si="1017"/>
        <v>1900</v>
      </c>
      <c r="F7282" s="137"/>
      <c r="G7282" s="287"/>
      <c r="H7282" s="137"/>
      <c r="I7282" s="134"/>
      <c r="J7282" s="204"/>
      <c r="K7282" s="133"/>
      <c r="L7282" s="134"/>
      <c r="M7282" s="133"/>
      <c r="N7282" s="134"/>
      <c r="O7282" s="134"/>
      <c r="P7282" s="166"/>
      <c r="Q7282" s="164"/>
      <c r="R7282" s="165"/>
      <c r="S7282" s="138"/>
      <c r="T7282" s="138"/>
      <c r="U7282" s="138"/>
      <c r="V7282" s="138"/>
      <c r="W7282" s="166"/>
      <c r="X7282" s="135"/>
      <c r="Y7282" s="418">
        <f t="shared" si="1018"/>
        <v>0</v>
      </c>
      <c r="Z7282" s="291">
        <f t="shared" si="1019"/>
        <v>0</v>
      </c>
      <c r="AA7282" s="163"/>
      <c r="AB7282" s="177" t="str">
        <f t="shared" si="1020"/>
        <v/>
      </c>
      <c r="AC7282" s="283" t="str">
        <f t="shared" si="1021"/>
        <v/>
      </c>
      <c r="AD7282" s="283" t="str">
        <f t="shared" si="1022"/>
        <v/>
      </c>
      <c r="AE7282" s="163"/>
      <c r="AF7282" s="162"/>
    </row>
    <row r="7283" spans="1:32">
      <c r="A7283" s="134">
        <v>7274</v>
      </c>
      <c r="B7283" s="136"/>
      <c r="C7283" s="146">
        <f t="shared" si="1015"/>
        <v>0</v>
      </c>
      <c r="D7283" s="146">
        <f t="shared" si="1016"/>
        <v>1</v>
      </c>
      <c r="E7283" s="146">
        <f t="shared" si="1017"/>
        <v>1900</v>
      </c>
      <c r="F7283" s="137"/>
      <c r="G7283" s="287"/>
      <c r="H7283" s="137"/>
      <c r="I7283" s="134"/>
      <c r="J7283" s="204"/>
      <c r="K7283" s="133"/>
      <c r="L7283" s="134"/>
      <c r="M7283" s="133"/>
      <c r="N7283" s="134"/>
      <c r="O7283" s="134"/>
      <c r="P7283" s="166"/>
      <c r="Q7283" s="164"/>
      <c r="R7283" s="165"/>
      <c r="S7283" s="138"/>
      <c r="T7283" s="138"/>
      <c r="U7283" s="138"/>
      <c r="V7283" s="138"/>
      <c r="W7283" s="166"/>
      <c r="X7283" s="135"/>
      <c r="Y7283" s="418">
        <f t="shared" si="1018"/>
        <v>0</v>
      </c>
      <c r="Z7283" s="291">
        <f t="shared" si="1019"/>
        <v>0</v>
      </c>
      <c r="AA7283" s="163"/>
      <c r="AB7283" s="177" t="str">
        <f t="shared" si="1020"/>
        <v/>
      </c>
      <c r="AC7283" s="283" t="str">
        <f t="shared" si="1021"/>
        <v/>
      </c>
      <c r="AD7283" s="283" t="str">
        <f t="shared" si="1022"/>
        <v/>
      </c>
      <c r="AE7283" s="163"/>
      <c r="AF7283" s="162"/>
    </row>
    <row r="7284" spans="1:32">
      <c r="A7284" s="134">
        <v>7275</v>
      </c>
      <c r="B7284" s="136"/>
      <c r="C7284" s="146">
        <f t="shared" si="1015"/>
        <v>0</v>
      </c>
      <c r="D7284" s="146">
        <f t="shared" si="1016"/>
        <v>1</v>
      </c>
      <c r="E7284" s="146">
        <f t="shared" si="1017"/>
        <v>1900</v>
      </c>
      <c r="F7284" s="137"/>
      <c r="G7284" s="287"/>
      <c r="H7284" s="137"/>
      <c r="I7284" s="134"/>
      <c r="J7284" s="204"/>
      <c r="K7284" s="133"/>
      <c r="L7284" s="134"/>
      <c r="M7284" s="133"/>
      <c r="N7284" s="134"/>
      <c r="O7284" s="134"/>
      <c r="P7284" s="166"/>
      <c r="Q7284" s="164"/>
      <c r="R7284" s="165"/>
      <c r="S7284" s="138"/>
      <c r="T7284" s="138"/>
      <c r="U7284" s="138"/>
      <c r="V7284" s="138"/>
      <c r="W7284" s="166"/>
      <c r="X7284" s="135"/>
      <c r="Y7284" s="418">
        <f t="shared" si="1018"/>
        <v>0</v>
      </c>
      <c r="Z7284" s="291">
        <f t="shared" si="1019"/>
        <v>0</v>
      </c>
      <c r="AA7284" s="163"/>
      <c r="AB7284" s="177" t="str">
        <f t="shared" si="1020"/>
        <v/>
      </c>
      <c r="AC7284" s="283" t="str">
        <f t="shared" si="1021"/>
        <v/>
      </c>
      <c r="AD7284" s="283" t="str">
        <f t="shared" si="1022"/>
        <v/>
      </c>
      <c r="AE7284" s="163"/>
      <c r="AF7284" s="162"/>
    </row>
    <row r="7285" spans="1:32">
      <c r="A7285" s="134">
        <v>7276</v>
      </c>
      <c r="B7285" s="136"/>
      <c r="C7285" s="146">
        <f t="shared" si="1015"/>
        <v>0</v>
      </c>
      <c r="D7285" s="146">
        <f t="shared" si="1016"/>
        <v>1</v>
      </c>
      <c r="E7285" s="146">
        <f t="shared" si="1017"/>
        <v>1900</v>
      </c>
      <c r="F7285" s="137"/>
      <c r="G7285" s="287"/>
      <c r="H7285" s="137"/>
      <c r="I7285" s="134"/>
      <c r="J7285" s="204"/>
      <c r="K7285" s="133"/>
      <c r="L7285" s="134"/>
      <c r="M7285" s="133"/>
      <c r="N7285" s="134"/>
      <c r="O7285" s="134"/>
      <c r="P7285" s="166"/>
      <c r="Q7285" s="164"/>
      <c r="R7285" s="165"/>
      <c r="S7285" s="138"/>
      <c r="T7285" s="138"/>
      <c r="U7285" s="138"/>
      <c r="V7285" s="138"/>
      <c r="W7285" s="166"/>
      <c r="X7285" s="135"/>
      <c r="Y7285" s="418">
        <f t="shared" si="1018"/>
        <v>0</v>
      </c>
      <c r="Z7285" s="291">
        <f t="shared" si="1019"/>
        <v>0</v>
      </c>
      <c r="AA7285" s="163"/>
      <c r="AB7285" s="177" t="str">
        <f t="shared" si="1020"/>
        <v/>
      </c>
      <c r="AC7285" s="283" t="str">
        <f t="shared" si="1021"/>
        <v/>
      </c>
      <c r="AD7285" s="283" t="str">
        <f t="shared" si="1022"/>
        <v/>
      </c>
      <c r="AE7285" s="163"/>
      <c r="AF7285" s="162"/>
    </row>
    <row r="7286" spans="1:32">
      <c r="A7286" s="134">
        <v>7277</v>
      </c>
      <c r="B7286" s="136"/>
      <c r="C7286" s="146">
        <f t="shared" si="1015"/>
        <v>0</v>
      </c>
      <c r="D7286" s="146">
        <f t="shared" si="1016"/>
        <v>1</v>
      </c>
      <c r="E7286" s="146">
        <f t="shared" si="1017"/>
        <v>1900</v>
      </c>
      <c r="F7286" s="137"/>
      <c r="G7286" s="287"/>
      <c r="H7286" s="137"/>
      <c r="I7286" s="134"/>
      <c r="J7286" s="204"/>
      <c r="K7286" s="133"/>
      <c r="L7286" s="134"/>
      <c r="M7286" s="133"/>
      <c r="N7286" s="134"/>
      <c r="O7286" s="134"/>
      <c r="P7286" s="166"/>
      <c r="Q7286" s="164"/>
      <c r="R7286" s="165"/>
      <c r="S7286" s="138"/>
      <c r="T7286" s="138"/>
      <c r="U7286" s="138"/>
      <c r="V7286" s="138"/>
      <c r="W7286" s="166"/>
      <c r="X7286" s="135"/>
      <c r="Y7286" s="418">
        <f t="shared" si="1018"/>
        <v>0</v>
      </c>
      <c r="Z7286" s="291">
        <f t="shared" si="1019"/>
        <v>0</v>
      </c>
      <c r="AA7286" s="163"/>
      <c r="AB7286" s="177" t="str">
        <f t="shared" si="1020"/>
        <v/>
      </c>
      <c r="AC7286" s="283" t="str">
        <f t="shared" si="1021"/>
        <v/>
      </c>
      <c r="AD7286" s="283" t="str">
        <f t="shared" si="1022"/>
        <v/>
      </c>
      <c r="AE7286" s="163"/>
      <c r="AF7286" s="162"/>
    </row>
    <row r="7287" spans="1:32">
      <c r="A7287" s="134">
        <v>7278</v>
      </c>
      <c r="B7287" s="136"/>
      <c r="C7287" s="146">
        <f t="shared" si="1015"/>
        <v>0</v>
      </c>
      <c r="D7287" s="146">
        <f t="shared" si="1016"/>
        <v>1</v>
      </c>
      <c r="E7287" s="146">
        <f t="shared" si="1017"/>
        <v>1900</v>
      </c>
      <c r="F7287" s="137"/>
      <c r="G7287" s="287"/>
      <c r="H7287" s="137"/>
      <c r="I7287" s="134"/>
      <c r="J7287" s="204"/>
      <c r="K7287" s="133"/>
      <c r="L7287" s="134"/>
      <c r="M7287" s="133"/>
      <c r="N7287" s="134"/>
      <c r="O7287" s="134"/>
      <c r="P7287" s="166"/>
      <c r="Q7287" s="164"/>
      <c r="R7287" s="165"/>
      <c r="S7287" s="138"/>
      <c r="T7287" s="138"/>
      <c r="U7287" s="138"/>
      <c r="V7287" s="138"/>
      <c r="W7287" s="166"/>
      <c r="X7287" s="135"/>
      <c r="Y7287" s="418">
        <f t="shared" si="1018"/>
        <v>0</v>
      </c>
      <c r="Z7287" s="291">
        <f t="shared" si="1019"/>
        <v>0</v>
      </c>
      <c r="AA7287" s="163"/>
      <c r="AB7287" s="177" t="str">
        <f t="shared" si="1020"/>
        <v/>
      </c>
      <c r="AC7287" s="283" t="str">
        <f t="shared" si="1021"/>
        <v/>
      </c>
      <c r="AD7287" s="283" t="str">
        <f t="shared" si="1022"/>
        <v/>
      </c>
      <c r="AE7287" s="163"/>
      <c r="AF7287" s="162"/>
    </row>
    <row r="7288" spans="1:32">
      <c r="A7288" s="134">
        <v>7279</v>
      </c>
      <c r="B7288" s="136"/>
      <c r="C7288" s="146">
        <f t="shared" si="1015"/>
        <v>0</v>
      </c>
      <c r="D7288" s="146">
        <f t="shared" si="1016"/>
        <v>1</v>
      </c>
      <c r="E7288" s="146">
        <f t="shared" si="1017"/>
        <v>1900</v>
      </c>
      <c r="F7288" s="137"/>
      <c r="G7288" s="287"/>
      <c r="H7288" s="137"/>
      <c r="I7288" s="134"/>
      <c r="J7288" s="204"/>
      <c r="K7288" s="133"/>
      <c r="L7288" s="134"/>
      <c r="M7288" s="133"/>
      <c r="N7288" s="134"/>
      <c r="O7288" s="134"/>
      <c r="P7288" s="166"/>
      <c r="Q7288" s="164"/>
      <c r="R7288" s="165"/>
      <c r="S7288" s="138"/>
      <c r="T7288" s="138"/>
      <c r="U7288" s="138"/>
      <c r="V7288" s="138"/>
      <c r="W7288" s="166"/>
      <c r="X7288" s="135"/>
      <c r="Y7288" s="418">
        <f t="shared" si="1018"/>
        <v>0</v>
      </c>
      <c r="Z7288" s="291">
        <f t="shared" si="1019"/>
        <v>0</v>
      </c>
      <c r="AA7288" s="163"/>
      <c r="AB7288" s="177" t="str">
        <f t="shared" si="1020"/>
        <v/>
      </c>
      <c r="AC7288" s="283" t="str">
        <f t="shared" si="1021"/>
        <v/>
      </c>
      <c r="AD7288" s="283" t="str">
        <f t="shared" si="1022"/>
        <v/>
      </c>
      <c r="AE7288" s="163"/>
      <c r="AF7288" s="162"/>
    </row>
    <row r="7289" spans="1:32">
      <c r="A7289" s="134">
        <v>7280</v>
      </c>
      <c r="B7289" s="136"/>
      <c r="C7289" s="146">
        <f t="shared" si="1015"/>
        <v>0</v>
      </c>
      <c r="D7289" s="146">
        <f t="shared" si="1016"/>
        <v>1</v>
      </c>
      <c r="E7289" s="146">
        <f t="shared" si="1017"/>
        <v>1900</v>
      </c>
      <c r="F7289" s="137"/>
      <c r="G7289" s="287"/>
      <c r="H7289" s="137"/>
      <c r="I7289" s="134"/>
      <c r="J7289" s="204"/>
      <c r="K7289" s="133"/>
      <c r="L7289" s="134"/>
      <c r="M7289" s="133"/>
      <c r="N7289" s="134"/>
      <c r="O7289" s="134"/>
      <c r="P7289" s="166"/>
      <c r="Q7289" s="164"/>
      <c r="R7289" s="165"/>
      <c r="S7289" s="138"/>
      <c r="T7289" s="138"/>
      <c r="U7289" s="138"/>
      <c r="V7289" s="138"/>
      <c r="W7289" s="166"/>
      <c r="X7289" s="135"/>
      <c r="Y7289" s="418">
        <f t="shared" si="1018"/>
        <v>0</v>
      </c>
      <c r="Z7289" s="291">
        <f t="shared" si="1019"/>
        <v>0</v>
      </c>
      <c r="AA7289" s="163"/>
      <c r="AB7289" s="177" t="str">
        <f t="shared" si="1020"/>
        <v/>
      </c>
      <c r="AC7289" s="283" t="str">
        <f t="shared" si="1021"/>
        <v/>
      </c>
      <c r="AD7289" s="283" t="str">
        <f t="shared" si="1022"/>
        <v/>
      </c>
      <c r="AE7289" s="163"/>
      <c r="AF7289" s="162"/>
    </row>
    <row r="7290" spans="1:32">
      <c r="A7290" s="134">
        <v>7281</v>
      </c>
      <c r="B7290" s="136"/>
      <c r="C7290" s="146">
        <f t="shared" si="1015"/>
        <v>0</v>
      </c>
      <c r="D7290" s="146">
        <f t="shared" si="1016"/>
        <v>1</v>
      </c>
      <c r="E7290" s="146">
        <f t="shared" si="1017"/>
        <v>1900</v>
      </c>
      <c r="F7290" s="137"/>
      <c r="G7290" s="287"/>
      <c r="H7290" s="137"/>
      <c r="I7290" s="134"/>
      <c r="J7290" s="204"/>
      <c r="K7290" s="133"/>
      <c r="L7290" s="134"/>
      <c r="M7290" s="133"/>
      <c r="N7290" s="134"/>
      <c r="O7290" s="134"/>
      <c r="P7290" s="166"/>
      <c r="Q7290" s="164"/>
      <c r="R7290" s="165"/>
      <c r="S7290" s="138"/>
      <c r="T7290" s="138"/>
      <c r="U7290" s="138"/>
      <c r="V7290" s="138"/>
      <c r="W7290" s="166"/>
      <c r="X7290" s="135"/>
      <c r="Y7290" s="418">
        <f t="shared" si="1018"/>
        <v>0</v>
      </c>
      <c r="Z7290" s="291">
        <f t="shared" si="1019"/>
        <v>0</v>
      </c>
      <c r="AA7290" s="163"/>
      <c r="AB7290" s="177" t="str">
        <f t="shared" si="1020"/>
        <v/>
      </c>
      <c r="AC7290" s="283" t="str">
        <f t="shared" si="1021"/>
        <v/>
      </c>
      <c r="AD7290" s="283" t="str">
        <f t="shared" si="1022"/>
        <v/>
      </c>
      <c r="AE7290" s="163"/>
      <c r="AF7290" s="162"/>
    </row>
    <row r="7291" spans="1:32">
      <c r="A7291" s="134">
        <v>7282</v>
      </c>
      <c r="B7291" s="136"/>
      <c r="C7291" s="146">
        <f t="shared" si="1015"/>
        <v>0</v>
      </c>
      <c r="D7291" s="146">
        <f t="shared" si="1016"/>
        <v>1</v>
      </c>
      <c r="E7291" s="146">
        <f t="shared" si="1017"/>
        <v>1900</v>
      </c>
      <c r="F7291" s="137"/>
      <c r="G7291" s="287"/>
      <c r="H7291" s="137"/>
      <c r="I7291" s="134"/>
      <c r="J7291" s="204"/>
      <c r="K7291" s="133"/>
      <c r="L7291" s="134"/>
      <c r="M7291" s="133"/>
      <c r="N7291" s="134"/>
      <c r="O7291" s="134"/>
      <c r="P7291" s="166"/>
      <c r="Q7291" s="164"/>
      <c r="R7291" s="165"/>
      <c r="S7291" s="138"/>
      <c r="T7291" s="138"/>
      <c r="U7291" s="138"/>
      <c r="V7291" s="138"/>
      <c r="W7291" s="166"/>
      <c r="X7291" s="135"/>
      <c r="Y7291" s="418">
        <f t="shared" si="1018"/>
        <v>0</v>
      </c>
      <c r="Z7291" s="291">
        <f t="shared" si="1019"/>
        <v>0</v>
      </c>
      <c r="AA7291" s="163"/>
      <c r="AB7291" s="177" t="str">
        <f t="shared" si="1020"/>
        <v/>
      </c>
      <c r="AC7291" s="283" t="str">
        <f t="shared" si="1021"/>
        <v/>
      </c>
      <c r="AD7291" s="283" t="str">
        <f t="shared" si="1022"/>
        <v/>
      </c>
      <c r="AE7291" s="163"/>
      <c r="AF7291" s="162"/>
    </row>
    <row r="7292" spans="1:32">
      <c r="A7292" s="134">
        <v>7283</v>
      </c>
      <c r="B7292" s="136"/>
      <c r="C7292" s="146">
        <f t="shared" si="1015"/>
        <v>0</v>
      </c>
      <c r="D7292" s="146">
        <f t="shared" si="1016"/>
        <v>1</v>
      </c>
      <c r="E7292" s="146">
        <f t="shared" si="1017"/>
        <v>1900</v>
      </c>
      <c r="F7292" s="137"/>
      <c r="G7292" s="287"/>
      <c r="H7292" s="137"/>
      <c r="I7292" s="134"/>
      <c r="J7292" s="204"/>
      <c r="K7292" s="133"/>
      <c r="L7292" s="134"/>
      <c r="M7292" s="133"/>
      <c r="N7292" s="134"/>
      <c r="O7292" s="134"/>
      <c r="P7292" s="166"/>
      <c r="Q7292" s="164"/>
      <c r="R7292" s="165"/>
      <c r="S7292" s="138"/>
      <c r="T7292" s="138"/>
      <c r="U7292" s="138"/>
      <c r="V7292" s="138"/>
      <c r="W7292" s="166"/>
      <c r="X7292" s="135"/>
      <c r="Y7292" s="418">
        <f t="shared" si="1018"/>
        <v>0</v>
      </c>
      <c r="Z7292" s="291">
        <f t="shared" si="1019"/>
        <v>0</v>
      </c>
      <c r="AA7292" s="163"/>
      <c r="AB7292" s="177" t="str">
        <f t="shared" si="1020"/>
        <v/>
      </c>
      <c r="AC7292" s="283" t="str">
        <f t="shared" si="1021"/>
        <v/>
      </c>
      <c r="AD7292" s="283" t="str">
        <f t="shared" si="1022"/>
        <v/>
      </c>
      <c r="AE7292" s="163"/>
      <c r="AF7292" s="162"/>
    </row>
    <row r="7293" spans="1:32">
      <c r="A7293" s="134">
        <v>7284</v>
      </c>
      <c r="B7293" s="136"/>
      <c r="C7293" s="146">
        <f t="shared" si="1015"/>
        <v>0</v>
      </c>
      <c r="D7293" s="146">
        <f t="shared" si="1016"/>
        <v>1</v>
      </c>
      <c r="E7293" s="146">
        <f t="shared" si="1017"/>
        <v>1900</v>
      </c>
      <c r="F7293" s="137"/>
      <c r="G7293" s="287"/>
      <c r="H7293" s="137"/>
      <c r="I7293" s="134"/>
      <c r="J7293" s="204"/>
      <c r="K7293" s="133"/>
      <c r="L7293" s="134"/>
      <c r="M7293" s="133"/>
      <c r="N7293" s="134"/>
      <c r="O7293" s="134"/>
      <c r="P7293" s="166"/>
      <c r="Q7293" s="164"/>
      <c r="R7293" s="165"/>
      <c r="S7293" s="138"/>
      <c r="T7293" s="138"/>
      <c r="U7293" s="138"/>
      <c r="V7293" s="138"/>
      <c r="W7293" s="166"/>
      <c r="X7293" s="135"/>
      <c r="Y7293" s="418">
        <f t="shared" si="1018"/>
        <v>0</v>
      </c>
      <c r="Z7293" s="291">
        <f t="shared" si="1019"/>
        <v>0</v>
      </c>
      <c r="AA7293" s="163"/>
      <c r="AB7293" s="177" t="str">
        <f t="shared" si="1020"/>
        <v/>
      </c>
      <c r="AC7293" s="283" t="str">
        <f t="shared" si="1021"/>
        <v/>
      </c>
      <c r="AD7293" s="283" t="str">
        <f t="shared" si="1022"/>
        <v/>
      </c>
      <c r="AE7293" s="163"/>
      <c r="AF7293" s="162"/>
    </row>
    <row r="7294" spans="1:32">
      <c r="A7294" s="134">
        <v>7285</v>
      </c>
      <c r="B7294" s="136"/>
      <c r="C7294" s="146">
        <f t="shared" si="1015"/>
        <v>0</v>
      </c>
      <c r="D7294" s="146">
        <f t="shared" si="1016"/>
        <v>1</v>
      </c>
      <c r="E7294" s="146">
        <f t="shared" si="1017"/>
        <v>1900</v>
      </c>
      <c r="F7294" s="137"/>
      <c r="G7294" s="287"/>
      <c r="H7294" s="137"/>
      <c r="I7294" s="134"/>
      <c r="J7294" s="204"/>
      <c r="K7294" s="133"/>
      <c r="L7294" s="134"/>
      <c r="M7294" s="133"/>
      <c r="N7294" s="134"/>
      <c r="O7294" s="134"/>
      <c r="P7294" s="166"/>
      <c r="Q7294" s="164"/>
      <c r="R7294" s="165"/>
      <c r="S7294" s="138"/>
      <c r="T7294" s="138"/>
      <c r="U7294" s="138"/>
      <c r="V7294" s="138"/>
      <c r="W7294" s="166"/>
      <c r="X7294" s="135"/>
      <c r="Y7294" s="418">
        <f t="shared" si="1018"/>
        <v>0</v>
      </c>
      <c r="Z7294" s="291">
        <f t="shared" si="1019"/>
        <v>0</v>
      </c>
      <c r="AA7294" s="163"/>
      <c r="AB7294" s="177" t="str">
        <f t="shared" si="1020"/>
        <v/>
      </c>
      <c r="AC7294" s="283" t="str">
        <f t="shared" si="1021"/>
        <v/>
      </c>
      <c r="AD7294" s="283" t="str">
        <f t="shared" si="1022"/>
        <v/>
      </c>
      <c r="AE7294" s="163"/>
      <c r="AF7294" s="162"/>
    </row>
    <row r="7295" spans="1:32">
      <c r="A7295" s="134">
        <v>7286</v>
      </c>
      <c r="B7295" s="136"/>
      <c r="C7295" s="146">
        <f t="shared" si="1015"/>
        <v>0</v>
      </c>
      <c r="D7295" s="146">
        <f t="shared" si="1016"/>
        <v>1</v>
      </c>
      <c r="E7295" s="146">
        <f t="shared" si="1017"/>
        <v>1900</v>
      </c>
      <c r="F7295" s="137"/>
      <c r="G7295" s="287"/>
      <c r="H7295" s="137"/>
      <c r="I7295" s="134"/>
      <c r="J7295" s="204"/>
      <c r="K7295" s="133"/>
      <c r="L7295" s="134"/>
      <c r="M7295" s="133"/>
      <c r="N7295" s="134"/>
      <c r="O7295" s="134"/>
      <c r="P7295" s="166"/>
      <c r="Q7295" s="164"/>
      <c r="R7295" s="165"/>
      <c r="S7295" s="138"/>
      <c r="T7295" s="138"/>
      <c r="U7295" s="138"/>
      <c r="V7295" s="138"/>
      <c r="W7295" s="166"/>
      <c r="X7295" s="135"/>
      <c r="Y7295" s="418">
        <f t="shared" si="1018"/>
        <v>0</v>
      </c>
      <c r="Z7295" s="291">
        <f t="shared" si="1019"/>
        <v>0</v>
      </c>
      <c r="AA7295" s="163"/>
      <c r="AB7295" s="177" t="str">
        <f t="shared" si="1020"/>
        <v/>
      </c>
      <c r="AC7295" s="283" t="str">
        <f t="shared" si="1021"/>
        <v/>
      </c>
      <c r="AD7295" s="283" t="str">
        <f t="shared" si="1022"/>
        <v/>
      </c>
      <c r="AE7295" s="163"/>
      <c r="AF7295" s="162"/>
    </row>
    <row r="7296" spans="1:32">
      <c r="A7296" s="134">
        <v>7287</v>
      </c>
      <c r="B7296" s="136"/>
      <c r="C7296" s="146">
        <f t="shared" si="1015"/>
        <v>0</v>
      </c>
      <c r="D7296" s="146">
        <f t="shared" si="1016"/>
        <v>1</v>
      </c>
      <c r="E7296" s="146">
        <f t="shared" si="1017"/>
        <v>1900</v>
      </c>
      <c r="F7296" s="137"/>
      <c r="G7296" s="287"/>
      <c r="H7296" s="137"/>
      <c r="I7296" s="134"/>
      <c r="J7296" s="204"/>
      <c r="K7296" s="133"/>
      <c r="L7296" s="134"/>
      <c r="M7296" s="133"/>
      <c r="N7296" s="134"/>
      <c r="O7296" s="134"/>
      <c r="P7296" s="166"/>
      <c r="Q7296" s="164"/>
      <c r="R7296" s="165"/>
      <c r="S7296" s="138"/>
      <c r="T7296" s="138"/>
      <c r="U7296" s="138"/>
      <c r="V7296" s="138"/>
      <c r="W7296" s="166"/>
      <c r="X7296" s="135"/>
      <c r="Y7296" s="418">
        <f t="shared" si="1018"/>
        <v>0</v>
      </c>
      <c r="Z7296" s="291">
        <f t="shared" si="1019"/>
        <v>0</v>
      </c>
      <c r="AA7296" s="163"/>
      <c r="AB7296" s="177" t="str">
        <f t="shared" si="1020"/>
        <v/>
      </c>
      <c r="AC7296" s="283" t="str">
        <f t="shared" si="1021"/>
        <v/>
      </c>
      <c r="AD7296" s="283" t="str">
        <f t="shared" si="1022"/>
        <v/>
      </c>
      <c r="AE7296" s="163"/>
      <c r="AF7296" s="162"/>
    </row>
    <row r="7297" spans="1:32">
      <c r="A7297" s="134">
        <v>7288</v>
      </c>
      <c r="B7297" s="136"/>
      <c r="C7297" s="146">
        <f t="shared" si="1015"/>
        <v>0</v>
      </c>
      <c r="D7297" s="146">
        <f t="shared" si="1016"/>
        <v>1</v>
      </c>
      <c r="E7297" s="146">
        <f t="shared" si="1017"/>
        <v>1900</v>
      </c>
      <c r="F7297" s="137"/>
      <c r="G7297" s="287"/>
      <c r="H7297" s="137"/>
      <c r="I7297" s="134"/>
      <c r="J7297" s="204"/>
      <c r="K7297" s="133"/>
      <c r="L7297" s="134"/>
      <c r="M7297" s="133"/>
      <c r="N7297" s="134"/>
      <c r="O7297" s="134"/>
      <c r="P7297" s="166"/>
      <c r="Q7297" s="164"/>
      <c r="R7297" s="165"/>
      <c r="S7297" s="138"/>
      <c r="T7297" s="138"/>
      <c r="U7297" s="138"/>
      <c r="V7297" s="138"/>
      <c r="W7297" s="166"/>
      <c r="X7297" s="135"/>
      <c r="Y7297" s="418">
        <f t="shared" si="1018"/>
        <v>0</v>
      </c>
      <c r="Z7297" s="291">
        <f t="shared" si="1019"/>
        <v>0</v>
      </c>
      <c r="AA7297" s="163"/>
      <c r="AB7297" s="177" t="str">
        <f t="shared" si="1020"/>
        <v/>
      </c>
      <c r="AC7297" s="283" t="str">
        <f t="shared" si="1021"/>
        <v/>
      </c>
      <c r="AD7297" s="283" t="str">
        <f t="shared" si="1022"/>
        <v/>
      </c>
      <c r="AE7297" s="163"/>
      <c r="AF7297" s="162"/>
    </row>
    <row r="7298" spans="1:32">
      <c r="A7298" s="134">
        <v>7289</v>
      </c>
      <c r="B7298" s="136"/>
      <c r="C7298" s="146">
        <f t="shared" si="1015"/>
        <v>0</v>
      </c>
      <c r="D7298" s="146">
        <f t="shared" si="1016"/>
        <v>1</v>
      </c>
      <c r="E7298" s="146">
        <f t="shared" si="1017"/>
        <v>1900</v>
      </c>
      <c r="F7298" s="137"/>
      <c r="G7298" s="287"/>
      <c r="H7298" s="137"/>
      <c r="I7298" s="134"/>
      <c r="J7298" s="204"/>
      <c r="K7298" s="133"/>
      <c r="L7298" s="134"/>
      <c r="M7298" s="133"/>
      <c r="N7298" s="134"/>
      <c r="O7298" s="134"/>
      <c r="P7298" s="166"/>
      <c r="Q7298" s="164"/>
      <c r="R7298" s="165"/>
      <c r="S7298" s="138"/>
      <c r="T7298" s="138"/>
      <c r="U7298" s="138"/>
      <c r="V7298" s="138"/>
      <c r="W7298" s="166"/>
      <c r="X7298" s="135"/>
      <c r="Y7298" s="418">
        <f t="shared" si="1018"/>
        <v>0</v>
      </c>
      <c r="Z7298" s="291">
        <f t="shared" si="1019"/>
        <v>0</v>
      </c>
      <c r="AA7298" s="163"/>
      <c r="AB7298" s="177" t="str">
        <f t="shared" si="1020"/>
        <v/>
      </c>
      <c r="AC7298" s="283" t="str">
        <f t="shared" si="1021"/>
        <v/>
      </c>
      <c r="AD7298" s="283" t="str">
        <f t="shared" si="1022"/>
        <v/>
      </c>
      <c r="AE7298" s="163"/>
      <c r="AF7298" s="162"/>
    </row>
    <row r="7299" spans="1:32">
      <c r="A7299" s="134">
        <v>7290</v>
      </c>
      <c r="B7299" s="136"/>
      <c r="C7299" s="146">
        <f t="shared" si="1015"/>
        <v>0</v>
      </c>
      <c r="D7299" s="146">
        <f t="shared" si="1016"/>
        <v>1</v>
      </c>
      <c r="E7299" s="146">
        <f t="shared" si="1017"/>
        <v>1900</v>
      </c>
      <c r="F7299" s="137"/>
      <c r="G7299" s="287"/>
      <c r="H7299" s="137"/>
      <c r="I7299" s="134"/>
      <c r="J7299" s="204"/>
      <c r="K7299" s="133"/>
      <c r="L7299" s="134"/>
      <c r="M7299" s="133"/>
      <c r="N7299" s="134"/>
      <c r="O7299" s="134"/>
      <c r="P7299" s="166"/>
      <c r="Q7299" s="164"/>
      <c r="R7299" s="165"/>
      <c r="S7299" s="138"/>
      <c r="T7299" s="138"/>
      <c r="U7299" s="138"/>
      <c r="V7299" s="138"/>
      <c r="W7299" s="166"/>
      <c r="X7299" s="135"/>
      <c r="Y7299" s="418">
        <f t="shared" si="1018"/>
        <v>0</v>
      </c>
      <c r="Z7299" s="291">
        <f t="shared" si="1019"/>
        <v>0</v>
      </c>
      <c r="AA7299" s="163"/>
      <c r="AB7299" s="177" t="str">
        <f t="shared" si="1020"/>
        <v/>
      </c>
      <c r="AC7299" s="283" t="str">
        <f t="shared" si="1021"/>
        <v/>
      </c>
      <c r="AD7299" s="283" t="str">
        <f t="shared" si="1022"/>
        <v/>
      </c>
      <c r="AE7299" s="163"/>
      <c r="AF7299" s="162"/>
    </row>
    <row r="7300" spans="1:32">
      <c r="A7300" s="134">
        <v>7291</v>
      </c>
      <c r="B7300" s="136"/>
      <c r="C7300" s="146">
        <f t="shared" si="1015"/>
        <v>0</v>
      </c>
      <c r="D7300" s="146">
        <f t="shared" si="1016"/>
        <v>1</v>
      </c>
      <c r="E7300" s="146">
        <f t="shared" si="1017"/>
        <v>1900</v>
      </c>
      <c r="F7300" s="137"/>
      <c r="G7300" s="287"/>
      <c r="H7300" s="137"/>
      <c r="I7300" s="134"/>
      <c r="J7300" s="204"/>
      <c r="K7300" s="133"/>
      <c r="L7300" s="134"/>
      <c r="M7300" s="133"/>
      <c r="N7300" s="134"/>
      <c r="O7300" s="134"/>
      <c r="P7300" s="166"/>
      <c r="Q7300" s="164"/>
      <c r="R7300" s="165"/>
      <c r="S7300" s="138"/>
      <c r="T7300" s="138"/>
      <c r="U7300" s="138"/>
      <c r="V7300" s="138"/>
      <c r="W7300" s="166"/>
      <c r="X7300" s="135"/>
      <c r="Y7300" s="418">
        <f t="shared" si="1018"/>
        <v>0</v>
      </c>
      <c r="Z7300" s="291">
        <f t="shared" si="1019"/>
        <v>0</v>
      </c>
      <c r="AA7300" s="163"/>
      <c r="AB7300" s="177" t="str">
        <f t="shared" si="1020"/>
        <v/>
      </c>
      <c r="AC7300" s="283" t="str">
        <f t="shared" si="1021"/>
        <v/>
      </c>
      <c r="AD7300" s="283" t="str">
        <f t="shared" si="1022"/>
        <v/>
      </c>
      <c r="AE7300" s="163"/>
      <c r="AF7300" s="162"/>
    </row>
    <row r="7301" spans="1:32">
      <c r="A7301" s="134">
        <v>7292</v>
      </c>
      <c r="B7301" s="136"/>
      <c r="C7301" s="146">
        <f t="shared" si="1015"/>
        <v>0</v>
      </c>
      <c r="D7301" s="146">
        <f t="shared" si="1016"/>
        <v>1</v>
      </c>
      <c r="E7301" s="146">
        <f t="shared" si="1017"/>
        <v>1900</v>
      </c>
      <c r="F7301" s="137"/>
      <c r="G7301" s="287"/>
      <c r="H7301" s="137"/>
      <c r="I7301" s="134"/>
      <c r="J7301" s="204"/>
      <c r="K7301" s="133"/>
      <c r="L7301" s="134"/>
      <c r="M7301" s="133"/>
      <c r="N7301" s="134"/>
      <c r="O7301" s="134"/>
      <c r="P7301" s="166"/>
      <c r="Q7301" s="164"/>
      <c r="R7301" s="165"/>
      <c r="S7301" s="138"/>
      <c r="T7301" s="138"/>
      <c r="U7301" s="138"/>
      <c r="V7301" s="138"/>
      <c r="W7301" s="166"/>
      <c r="X7301" s="135"/>
      <c r="Y7301" s="418">
        <f t="shared" si="1018"/>
        <v>0</v>
      </c>
      <c r="Z7301" s="291">
        <f t="shared" si="1019"/>
        <v>0</v>
      </c>
      <c r="AA7301" s="163"/>
      <c r="AB7301" s="177" t="str">
        <f t="shared" si="1020"/>
        <v/>
      </c>
      <c r="AC7301" s="283" t="str">
        <f t="shared" si="1021"/>
        <v/>
      </c>
      <c r="AD7301" s="283" t="str">
        <f t="shared" si="1022"/>
        <v/>
      </c>
      <c r="AE7301" s="163"/>
      <c r="AF7301" s="162"/>
    </row>
    <row r="7302" spans="1:32">
      <c r="A7302" s="134">
        <v>7293</v>
      </c>
      <c r="B7302" s="136"/>
      <c r="C7302" s="146">
        <f t="shared" si="1015"/>
        <v>0</v>
      </c>
      <c r="D7302" s="146">
        <f t="shared" si="1016"/>
        <v>1</v>
      </c>
      <c r="E7302" s="146">
        <f t="shared" si="1017"/>
        <v>1900</v>
      </c>
      <c r="F7302" s="137"/>
      <c r="G7302" s="287"/>
      <c r="H7302" s="137"/>
      <c r="I7302" s="134"/>
      <c r="J7302" s="204"/>
      <c r="K7302" s="133"/>
      <c r="L7302" s="134"/>
      <c r="M7302" s="133"/>
      <c r="N7302" s="134"/>
      <c r="O7302" s="134"/>
      <c r="P7302" s="166"/>
      <c r="Q7302" s="164"/>
      <c r="R7302" s="165"/>
      <c r="S7302" s="138"/>
      <c r="T7302" s="138"/>
      <c r="U7302" s="138"/>
      <c r="V7302" s="138"/>
      <c r="W7302" s="166"/>
      <c r="X7302" s="135"/>
      <c r="Y7302" s="418">
        <f t="shared" si="1018"/>
        <v>0</v>
      </c>
      <c r="Z7302" s="291">
        <f t="shared" si="1019"/>
        <v>0</v>
      </c>
      <c r="AA7302" s="163"/>
      <c r="AB7302" s="177" t="str">
        <f t="shared" si="1020"/>
        <v/>
      </c>
      <c r="AC7302" s="283" t="str">
        <f t="shared" si="1021"/>
        <v/>
      </c>
      <c r="AD7302" s="283" t="str">
        <f t="shared" si="1022"/>
        <v/>
      </c>
      <c r="AE7302" s="163"/>
      <c r="AF7302" s="162"/>
    </row>
    <row r="7303" spans="1:32">
      <c r="A7303" s="134">
        <v>7294</v>
      </c>
      <c r="B7303" s="136"/>
      <c r="C7303" s="146">
        <f t="shared" si="1015"/>
        <v>0</v>
      </c>
      <c r="D7303" s="146">
        <f t="shared" si="1016"/>
        <v>1</v>
      </c>
      <c r="E7303" s="146">
        <f t="shared" si="1017"/>
        <v>1900</v>
      </c>
      <c r="F7303" s="137"/>
      <c r="G7303" s="287"/>
      <c r="H7303" s="137"/>
      <c r="I7303" s="134"/>
      <c r="J7303" s="204"/>
      <c r="K7303" s="133"/>
      <c r="L7303" s="134"/>
      <c r="M7303" s="133"/>
      <c r="N7303" s="134"/>
      <c r="O7303" s="134"/>
      <c r="P7303" s="166"/>
      <c r="Q7303" s="164"/>
      <c r="R7303" s="165"/>
      <c r="S7303" s="138"/>
      <c r="T7303" s="138"/>
      <c r="U7303" s="138"/>
      <c r="V7303" s="138"/>
      <c r="W7303" s="166"/>
      <c r="X7303" s="135"/>
      <c r="Y7303" s="418">
        <f t="shared" si="1018"/>
        <v>0</v>
      </c>
      <c r="Z7303" s="291">
        <f t="shared" si="1019"/>
        <v>0</v>
      </c>
      <c r="AA7303" s="163"/>
      <c r="AB7303" s="177" t="str">
        <f t="shared" si="1020"/>
        <v/>
      </c>
      <c r="AC7303" s="283" t="str">
        <f t="shared" si="1021"/>
        <v/>
      </c>
      <c r="AD7303" s="283" t="str">
        <f t="shared" si="1022"/>
        <v/>
      </c>
      <c r="AE7303" s="163"/>
      <c r="AF7303" s="162"/>
    </row>
    <row r="7304" spans="1:32">
      <c r="A7304" s="134">
        <v>7295</v>
      </c>
      <c r="B7304" s="136"/>
      <c r="C7304" s="146">
        <f t="shared" si="1015"/>
        <v>0</v>
      </c>
      <c r="D7304" s="146">
        <f t="shared" si="1016"/>
        <v>1</v>
      </c>
      <c r="E7304" s="146">
        <f t="shared" si="1017"/>
        <v>1900</v>
      </c>
      <c r="F7304" s="137"/>
      <c r="G7304" s="287"/>
      <c r="H7304" s="137"/>
      <c r="I7304" s="134"/>
      <c r="J7304" s="204"/>
      <c r="K7304" s="133"/>
      <c r="L7304" s="134"/>
      <c r="M7304" s="133"/>
      <c r="N7304" s="134"/>
      <c r="O7304" s="134"/>
      <c r="P7304" s="166"/>
      <c r="Q7304" s="164"/>
      <c r="R7304" s="165"/>
      <c r="S7304" s="138"/>
      <c r="T7304" s="138"/>
      <c r="U7304" s="138"/>
      <c r="V7304" s="138"/>
      <c r="W7304" s="166"/>
      <c r="X7304" s="135"/>
      <c r="Y7304" s="418">
        <f t="shared" si="1018"/>
        <v>0</v>
      </c>
      <c r="Z7304" s="291">
        <f t="shared" si="1019"/>
        <v>0</v>
      </c>
      <c r="AA7304" s="163"/>
      <c r="AB7304" s="177" t="str">
        <f t="shared" si="1020"/>
        <v/>
      </c>
      <c r="AC7304" s="283" t="str">
        <f t="shared" si="1021"/>
        <v/>
      </c>
      <c r="AD7304" s="283" t="str">
        <f t="shared" si="1022"/>
        <v/>
      </c>
      <c r="AE7304" s="163"/>
      <c r="AF7304" s="162"/>
    </row>
    <row r="7305" spans="1:32">
      <c r="A7305" s="134">
        <v>7296</v>
      </c>
      <c r="B7305" s="136"/>
      <c r="C7305" s="146">
        <f t="shared" si="1015"/>
        <v>0</v>
      </c>
      <c r="D7305" s="146">
        <f t="shared" si="1016"/>
        <v>1</v>
      </c>
      <c r="E7305" s="146">
        <f t="shared" si="1017"/>
        <v>1900</v>
      </c>
      <c r="F7305" s="137"/>
      <c r="G7305" s="287"/>
      <c r="H7305" s="137"/>
      <c r="I7305" s="134"/>
      <c r="J7305" s="204"/>
      <c r="K7305" s="133"/>
      <c r="L7305" s="134"/>
      <c r="M7305" s="133"/>
      <c r="N7305" s="134"/>
      <c r="O7305" s="134"/>
      <c r="P7305" s="166"/>
      <c r="Q7305" s="164"/>
      <c r="R7305" s="165"/>
      <c r="S7305" s="138"/>
      <c r="T7305" s="138"/>
      <c r="U7305" s="138"/>
      <c r="V7305" s="138"/>
      <c r="W7305" s="166"/>
      <c r="X7305" s="135"/>
      <c r="Y7305" s="418">
        <f t="shared" si="1018"/>
        <v>0</v>
      </c>
      <c r="Z7305" s="291">
        <f t="shared" si="1019"/>
        <v>0</v>
      </c>
      <c r="AA7305" s="163"/>
      <c r="AB7305" s="177" t="str">
        <f t="shared" si="1020"/>
        <v/>
      </c>
      <c r="AC7305" s="283" t="str">
        <f t="shared" si="1021"/>
        <v/>
      </c>
      <c r="AD7305" s="283" t="str">
        <f t="shared" si="1022"/>
        <v/>
      </c>
      <c r="AE7305" s="163"/>
      <c r="AF7305" s="162"/>
    </row>
    <row r="7306" spans="1:32">
      <c r="A7306" s="134">
        <v>7297</v>
      </c>
      <c r="B7306" s="136"/>
      <c r="C7306" s="146">
        <f t="shared" si="1015"/>
        <v>0</v>
      </c>
      <c r="D7306" s="146">
        <f t="shared" si="1016"/>
        <v>1</v>
      </c>
      <c r="E7306" s="146">
        <f t="shared" si="1017"/>
        <v>1900</v>
      </c>
      <c r="F7306" s="137"/>
      <c r="G7306" s="287"/>
      <c r="H7306" s="137"/>
      <c r="I7306" s="134"/>
      <c r="J7306" s="204"/>
      <c r="K7306" s="133"/>
      <c r="L7306" s="134"/>
      <c r="M7306" s="133"/>
      <c r="N7306" s="134"/>
      <c r="O7306" s="134"/>
      <c r="P7306" s="166"/>
      <c r="Q7306" s="164"/>
      <c r="R7306" s="165"/>
      <c r="S7306" s="138"/>
      <c r="T7306" s="138"/>
      <c r="U7306" s="138"/>
      <c r="V7306" s="138"/>
      <c r="W7306" s="166"/>
      <c r="X7306" s="135"/>
      <c r="Y7306" s="418">
        <f t="shared" si="1018"/>
        <v>0</v>
      </c>
      <c r="Z7306" s="291">
        <f t="shared" si="1019"/>
        <v>0</v>
      </c>
      <c r="AA7306" s="163"/>
      <c r="AB7306" s="177" t="str">
        <f t="shared" si="1020"/>
        <v/>
      </c>
      <c r="AC7306" s="283" t="str">
        <f t="shared" si="1021"/>
        <v/>
      </c>
      <c r="AD7306" s="283" t="str">
        <f t="shared" si="1022"/>
        <v/>
      </c>
      <c r="AE7306" s="163"/>
      <c r="AF7306" s="162"/>
    </row>
    <row r="7307" spans="1:32">
      <c r="A7307" s="134">
        <v>7298</v>
      </c>
      <c r="B7307" s="136"/>
      <c r="C7307" s="146">
        <f t="shared" ref="C7307:C7370" si="1023">DAY(B7307)</f>
        <v>0</v>
      </c>
      <c r="D7307" s="146">
        <f t="shared" ref="D7307:D7370" si="1024">MONTH(B7307)</f>
        <v>1</v>
      </c>
      <c r="E7307" s="146">
        <f t="shared" ref="E7307:E7370" si="1025">YEAR(B7307)</f>
        <v>1900</v>
      </c>
      <c r="F7307" s="137"/>
      <c r="G7307" s="287"/>
      <c r="H7307" s="137"/>
      <c r="I7307" s="134"/>
      <c r="J7307" s="204"/>
      <c r="K7307" s="133"/>
      <c r="L7307" s="134"/>
      <c r="M7307" s="133"/>
      <c r="N7307" s="134"/>
      <c r="O7307" s="134"/>
      <c r="P7307" s="166"/>
      <c r="Q7307" s="164"/>
      <c r="R7307" s="165"/>
      <c r="S7307" s="138"/>
      <c r="T7307" s="138"/>
      <c r="U7307" s="138"/>
      <c r="V7307" s="138"/>
      <c r="W7307" s="166"/>
      <c r="X7307" s="135"/>
      <c r="Y7307" s="418">
        <f t="shared" ref="Y7307:Y7370" si="1026">X7307*U7307</f>
        <v>0</v>
      </c>
      <c r="Z7307" s="291">
        <f t="shared" ref="Z7307:Z7370" si="1027">Y7307*1.1</f>
        <v>0</v>
      </c>
      <c r="AA7307" s="163"/>
      <c r="AB7307" s="177" t="str">
        <f t="shared" ref="AB7307:AB7370" si="1028">IF(S7307="","",IF(S7307-U7307=0,"Full","No"))</f>
        <v/>
      </c>
      <c r="AC7307" s="283" t="str">
        <f t="shared" ref="AC7307:AC7370" si="1029">IF(AND(S7307&gt;U7307,V7307=0),"Lost",IF(AND(S7307&gt;U7307,V7307&lt;(S7307-U7307)),"Lost",""))</f>
        <v/>
      </c>
      <c r="AD7307" s="283" t="str">
        <f t="shared" ref="AD7307:AD7370" si="1030">IF(AND(S7307&gt;U7307,V7307=0),S7307-U7307,IF(AND(S7307&gt;U7307,V7307&lt;(S7307-U7307)),S7307-(U7307+V7307),""))</f>
        <v/>
      </c>
      <c r="AE7307" s="163"/>
      <c r="AF7307" s="162"/>
    </row>
    <row r="7308" spans="1:32">
      <c r="A7308" s="134">
        <v>7299</v>
      </c>
      <c r="B7308" s="136"/>
      <c r="C7308" s="146">
        <f t="shared" si="1023"/>
        <v>0</v>
      </c>
      <c r="D7308" s="146">
        <f t="shared" si="1024"/>
        <v>1</v>
      </c>
      <c r="E7308" s="146">
        <f t="shared" si="1025"/>
        <v>1900</v>
      </c>
      <c r="F7308" s="137"/>
      <c r="G7308" s="287"/>
      <c r="H7308" s="137"/>
      <c r="I7308" s="134"/>
      <c r="J7308" s="204"/>
      <c r="K7308" s="133"/>
      <c r="L7308" s="134"/>
      <c r="M7308" s="133"/>
      <c r="N7308" s="134"/>
      <c r="O7308" s="134"/>
      <c r="P7308" s="166"/>
      <c r="Q7308" s="164"/>
      <c r="R7308" s="165"/>
      <c r="S7308" s="138"/>
      <c r="T7308" s="138"/>
      <c r="U7308" s="138"/>
      <c r="V7308" s="138"/>
      <c r="W7308" s="166"/>
      <c r="X7308" s="135"/>
      <c r="Y7308" s="418">
        <f t="shared" si="1026"/>
        <v>0</v>
      </c>
      <c r="Z7308" s="291">
        <f t="shared" si="1027"/>
        <v>0</v>
      </c>
      <c r="AA7308" s="163"/>
      <c r="AB7308" s="177" t="str">
        <f t="shared" si="1028"/>
        <v/>
      </c>
      <c r="AC7308" s="283" t="str">
        <f t="shared" si="1029"/>
        <v/>
      </c>
      <c r="AD7308" s="283" t="str">
        <f t="shared" si="1030"/>
        <v/>
      </c>
      <c r="AE7308" s="163"/>
      <c r="AF7308" s="162"/>
    </row>
    <row r="7309" spans="1:32">
      <c r="A7309" s="134">
        <v>7300</v>
      </c>
      <c r="B7309" s="136"/>
      <c r="C7309" s="146">
        <f t="shared" si="1023"/>
        <v>0</v>
      </c>
      <c r="D7309" s="146">
        <f t="shared" si="1024"/>
        <v>1</v>
      </c>
      <c r="E7309" s="146">
        <f t="shared" si="1025"/>
        <v>1900</v>
      </c>
      <c r="F7309" s="137"/>
      <c r="G7309" s="287"/>
      <c r="H7309" s="137"/>
      <c r="I7309" s="134"/>
      <c r="J7309" s="204"/>
      <c r="K7309" s="133"/>
      <c r="L7309" s="134"/>
      <c r="M7309" s="133"/>
      <c r="N7309" s="134"/>
      <c r="O7309" s="134"/>
      <c r="P7309" s="166"/>
      <c r="Q7309" s="164"/>
      <c r="R7309" s="165"/>
      <c r="S7309" s="138"/>
      <c r="T7309" s="138"/>
      <c r="U7309" s="138"/>
      <c r="V7309" s="138"/>
      <c r="W7309" s="166"/>
      <c r="X7309" s="135"/>
      <c r="Y7309" s="418">
        <f t="shared" si="1026"/>
        <v>0</v>
      </c>
      <c r="Z7309" s="291">
        <f t="shared" si="1027"/>
        <v>0</v>
      </c>
      <c r="AA7309" s="163"/>
      <c r="AB7309" s="177" t="str">
        <f t="shared" si="1028"/>
        <v/>
      </c>
      <c r="AC7309" s="283" t="str">
        <f t="shared" si="1029"/>
        <v/>
      </c>
      <c r="AD7309" s="283" t="str">
        <f t="shared" si="1030"/>
        <v/>
      </c>
      <c r="AE7309" s="163"/>
      <c r="AF7309" s="162"/>
    </row>
    <row r="7310" spans="1:32">
      <c r="A7310" s="134">
        <v>7301</v>
      </c>
      <c r="B7310" s="136"/>
      <c r="C7310" s="146">
        <f t="shared" si="1023"/>
        <v>0</v>
      </c>
      <c r="D7310" s="146">
        <f t="shared" si="1024"/>
        <v>1</v>
      </c>
      <c r="E7310" s="146">
        <f t="shared" si="1025"/>
        <v>1900</v>
      </c>
      <c r="F7310" s="137"/>
      <c r="G7310" s="287"/>
      <c r="H7310" s="137"/>
      <c r="I7310" s="134"/>
      <c r="J7310" s="204"/>
      <c r="K7310" s="133"/>
      <c r="L7310" s="134"/>
      <c r="M7310" s="133"/>
      <c r="N7310" s="134"/>
      <c r="O7310" s="134"/>
      <c r="P7310" s="166"/>
      <c r="Q7310" s="164"/>
      <c r="R7310" s="165"/>
      <c r="S7310" s="138"/>
      <c r="T7310" s="138"/>
      <c r="U7310" s="138"/>
      <c r="V7310" s="138"/>
      <c r="W7310" s="166"/>
      <c r="X7310" s="135"/>
      <c r="Y7310" s="418">
        <f t="shared" si="1026"/>
        <v>0</v>
      </c>
      <c r="Z7310" s="291">
        <f t="shared" si="1027"/>
        <v>0</v>
      </c>
      <c r="AA7310" s="163"/>
      <c r="AB7310" s="177" t="str">
        <f t="shared" si="1028"/>
        <v/>
      </c>
      <c r="AC7310" s="283" t="str">
        <f t="shared" si="1029"/>
        <v/>
      </c>
      <c r="AD7310" s="283" t="str">
        <f t="shared" si="1030"/>
        <v/>
      </c>
      <c r="AE7310" s="163"/>
      <c r="AF7310" s="162"/>
    </row>
    <row r="7311" spans="1:32">
      <c r="A7311" s="134">
        <v>7302</v>
      </c>
      <c r="B7311" s="136"/>
      <c r="C7311" s="146">
        <f t="shared" si="1023"/>
        <v>0</v>
      </c>
      <c r="D7311" s="146">
        <f t="shared" si="1024"/>
        <v>1</v>
      </c>
      <c r="E7311" s="146">
        <f t="shared" si="1025"/>
        <v>1900</v>
      </c>
      <c r="F7311" s="137"/>
      <c r="G7311" s="287"/>
      <c r="H7311" s="137"/>
      <c r="I7311" s="134"/>
      <c r="J7311" s="204"/>
      <c r="K7311" s="133"/>
      <c r="L7311" s="134"/>
      <c r="M7311" s="133"/>
      <c r="N7311" s="134"/>
      <c r="O7311" s="134"/>
      <c r="P7311" s="166"/>
      <c r="Q7311" s="164"/>
      <c r="R7311" s="165"/>
      <c r="S7311" s="138"/>
      <c r="T7311" s="138"/>
      <c r="U7311" s="138"/>
      <c r="V7311" s="138"/>
      <c r="W7311" s="166"/>
      <c r="X7311" s="135"/>
      <c r="Y7311" s="418">
        <f t="shared" si="1026"/>
        <v>0</v>
      </c>
      <c r="Z7311" s="291">
        <f t="shared" si="1027"/>
        <v>0</v>
      </c>
      <c r="AA7311" s="163"/>
      <c r="AB7311" s="177" t="str">
        <f t="shared" si="1028"/>
        <v/>
      </c>
      <c r="AC7311" s="283" t="str">
        <f t="shared" si="1029"/>
        <v/>
      </c>
      <c r="AD7311" s="283" t="str">
        <f t="shared" si="1030"/>
        <v/>
      </c>
      <c r="AE7311" s="163"/>
      <c r="AF7311" s="162"/>
    </row>
    <row r="7312" spans="1:32">
      <c r="A7312" s="134">
        <v>7303</v>
      </c>
      <c r="B7312" s="136"/>
      <c r="C7312" s="146">
        <f t="shared" si="1023"/>
        <v>0</v>
      </c>
      <c r="D7312" s="146">
        <f t="shared" si="1024"/>
        <v>1</v>
      </c>
      <c r="E7312" s="146">
        <f t="shared" si="1025"/>
        <v>1900</v>
      </c>
      <c r="F7312" s="137"/>
      <c r="G7312" s="287"/>
      <c r="H7312" s="137"/>
      <c r="I7312" s="134"/>
      <c r="J7312" s="204"/>
      <c r="K7312" s="133"/>
      <c r="L7312" s="134"/>
      <c r="M7312" s="133"/>
      <c r="N7312" s="134"/>
      <c r="O7312" s="134"/>
      <c r="P7312" s="166"/>
      <c r="Q7312" s="164"/>
      <c r="R7312" s="165"/>
      <c r="S7312" s="138"/>
      <c r="T7312" s="138"/>
      <c r="U7312" s="138"/>
      <c r="V7312" s="138"/>
      <c r="W7312" s="166"/>
      <c r="X7312" s="135"/>
      <c r="Y7312" s="418">
        <f t="shared" si="1026"/>
        <v>0</v>
      </c>
      <c r="Z7312" s="291">
        <f t="shared" si="1027"/>
        <v>0</v>
      </c>
      <c r="AA7312" s="163"/>
      <c r="AB7312" s="177" t="str">
        <f t="shared" si="1028"/>
        <v/>
      </c>
      <c r="AC7312" s="283" t="str">
        <f t="shared" si="1029"/>
        <v/>
      </c>
      <c r="AD7312" s="283" t="str">
        <f t="shared" si="1030"/>
        <v/>
      </c>
      <c r="AE7312" s="163"/>
      <c r="AF7312" s="162"/>
    </row>
    <row r="7313" spans="1:32">
      <c r="A7313" s="134">
        <v>7304</v>
      </c>
      <c r="B7313" s="136"/>
      <c r="C7313" s="146">
        <f t="shared" si="1023"/>
        <v>0</v>
      </c>
      <c r="D7313" s="146">
        <f t="shared" si="1024"/>
        <v>1</v>
      </c>
      <c r="E7313" s="146">
        <f t="shared" si="1025"/>
        <v>1900</v>
      </c>
      <c r="F7313" s="137"/>
      <c r="G7313" s="287"/>
      <c r="H7313" s="137"/>
      <c r="I7313" s="134"/>
      <c r="J7313" s="204"/>
      <c r="K7313" s="133"/>
      <c r="L7313" s="134"/>
      <c r="M7313" s="133"/>
      <c r="N7313" s="134"/>
      <c r="O7313" s="134"/>
      <c r="P7313" s="166"/>
      <c r="Q7313" s="164"/>
      <c r="R7313" s="165"/>
      <c r="S7313" s="138"/>
      <c r="T7313" s="138"/>
      <c r="U7313" s="138"/>
      <c r="V7313" s="138"/>
      <c r="W7313" s="166"/>
      <c r="X7313" s="135"/>
      <c r="Y7313" s="418">
        <f t="shared" si="1026"/>
        <v>0</v>
      </c>
      <c r="Z7313" s="291">
        <f t="shared" si="1027"/>
        <v>0</v>
      </c>
      <c r="AA7313" s="163"/>
      <c r="AB7313" s="177" t="str">
        <f t="shared" si="1028"/>
        <v/>
      </c>
      <c r="AC7313" s="283" t="str">
        <f t="shared" si="1029"/>
        <v/>
      </c>
      <c r="AD7313" s="283" t="str">
        <f t="shared" si="1030"/>
        <v/>
      </c>
      <c r="AE7313" s="163"/>
      <c r="AF7313" s="162"/>
    </row>
    <row r="7314" spans="1:32">
      <c r="A7314" s="134">
        <v>7305</v>
      </c>
      <c r="B7314" s="136"/>
      <c r="C7314" s="146">
        <f t="shared" si="1023"/>
        <v>0</v>
      </c>
      <c r="D7314" s="146">
        <f t="shared" si="1024"/>
        <v>1</v>
      </c>
      <c r="E7314" s="146">
        <f t="shared" si="1025"/>
        <v>1900</v>
      </c>
      <c r="F7314" s="137"/>
      <c r="G7314" s="287"/>
      <c r="H7314" s="137"/>
      <c r="I7314" s="134"/>
      <c r="J7314" s="204"/>
      <c r="K7314" s="133"/>
      <c r="L7314" s="134"/>
      <c r="M7314" s="133"/>
      <c r="N7314" s="134"/>
      <c r="O7314" s="134"/>
      <c r="P7314" s="166"/>
      <c r="Q7314" s="164"/>
      <c r="R7314" s="165"/>
      <c r="S7314" s="138"/>
      <c r="T7314" s="138"/>
      <c r="U7314" s="138"/>
      <c r="V7314" s="138"/>
      <c r="W7314" s="166"/>
      <c r="X7314" s="135"/>
      <c r="Y7314" s="418">
        <f t="shared" si="1026"/>
        <v>0</v>
      </c>
      <c r="Z7314" s="291">
        <f t="shared" si="1027"/>
        <v>0</v>
      </c>
      <c r="AA7314" s="163"/>
      <c r="AB7314" s="177" t="str">
        <f t="shared" si="1028"/>
        <v/>
      </c>
      <c r="AC7314" s="283" t="str">
        <f t="shared" si="1029"/>
        <v/>
      </c>
      <c r="AD7314" s="283" t="str">
        <f t="shared" si="1030"/>
        <v/>
      </c>
      <c r="AE7314" s="163"/>
      <c r="AF7314" s="162"/>
    </row>
    <row r="7315" spans="1:32">
      <c r="A7315" s="134">
        <v>7306</v>
      </c>
      <c r="B7315" s="136"/>
      <c r="C7315" s="146">
        <f t="shared" si="1023"/>
        <v>0</v>
      </c>
      <c r="D7315" s="146">
        <f t="shared" si="1024"/>
        <v>1</v>
      </c>
      <c r="E7315" s="146">
        <f t="shared" si="1025"/>
        <v>1900</v>
      </c>
      <c r="F7315" s="137"/>
      <c r="G7315" s="287"/>
      <c r="H7315" s="137"/>
      <c r="I7315" s="134"/>
      <c r="J7315" s="204"/>
      <c r="K7315" s="133"/>
      <c r="L7315" s="134"/>
      <c r="M7315" s="133"/>
      <c r="N7315" s="134"/>
      <c r="O7315" s="134"/>
      <c r="P7315" s="166"/>
      <c r="Q7315" s="164"/>
      <c r="R7315" s="165"/>
      <c r="S7315" s="138"/>
      <c r="T7315" s="138"/>
      <c r="U7315" s="138"/>
      <c r="V7315" s="138"/>
      <c r="W7315" s="166"/>
      <c r="X7315" s="135"/>
      <c r="Y7315" s="418">
        <f t="shared" si="1026"/>
        <v>0</v>
      </c>
      <c r="Z7315" s="291">
        <f t="shared" si="1027"/>
        <v>0</v>
      </c>
      <c r="AA7315" s="163"/>
      <c r="AB7315" s="177" t="str">
        <f t="shared" si="1028"/>
        <v/>
      </c>
      <c r="AC7315" s="283" t="str">
        <f t="shared" si="1029"/>
        <v/>
      </c>
      <c r="AD7315" s="283" t="str">
        <f t="shared" si="1030"/>
        <v/>
      </c>
      <c r="AE7315" s="163"/>
      <c r="AF7315" s="162"/>
    </row>
    <row r="7316" spans="1:32">
      <c r="A7316" s="134">
        <v>7307</v>
      </c>
      <c r="B7316" s="136"/>
      <c r="C7316" s="146">
        <f t="shared" si="1023"/>
        <v>0</v>
      </c>
      <c r="D7316" s="146">
        <f t="shared" si="1024"/>
        <v>1</v>
      </c>
      <c r="E7316" s="146">
        <f t="shared" si="1025"/>
        <v>1900</v>
      </c>
      <c r="F7316" s="137"/>
      <c r="G7316" s="287"/>
      <c r="H7316" s="137"/>
      <c r="I7316" s="134"/>
      <c r="J7316" s="204"/>
      <c r="K7316" s="133"/>
      <c r="L7316" s="134"/>
      <c r="M7316" s="133"/>
      <c r="N7316" s="134"/>
      <c r="O7316" s="134"/>
      <c r="P7316" s="166"/>
      <c r="Q7316" s="164"/>
      <c r="R7316" s="165"/>
      <c r="S7316" s="138"/>
      <c r="T7316" s="138"/>
      <c r="U7316" s="138"/>
      <c r="V7316" s="138"/>
      <c r="W7316" s="166"/>
      <c r="X7316" s="135"/>
      <c r="Y7316" s="418">
        <f t="shared" si="1026"/>
        <v>0</v>
      </c>
      <c r="Z7316" s="291">
        <f t="shared" si="1027"/>
        <v>0</v>
      </c>
      <c r="AA7316" s="163"/>
      <c r="AB7316" s="177" t="str">
        <f t="shared" si="1028"/>
        <v/>
      </c>
      <c r="AC7316" s="283" t="str">
        <f t="shared" si="1029"/>
        <v/>
      </c>
      <c r="AD7316" s="283" t="str">
        <f t="shared" si="1030"/>
        <v/>
      </c>
      <c r="AE7316" s="163"/>
      <c r="AF7316" s="162"/>
    </row>
    <row r="7317" spans="1:32">
      <c r="A7317" s="134">
        <v>7308</v>
      </c>
      <c r="B7317" s="136"/>
      <c r="C7317" s="146">
        <f t="shared" si="1023"/>
        <v>0</v>
      </c>
      <c r="D7317" s="146">
        <f t="shared" si="1024"/>
        <v>1</v>
      </c>
      <c r="E7317" s="146">
        <f t="shared" si="1025"/>
        <v>1900</v>
      </c>
      <c r="F7317" s="137"/>
      <c r="G7317" s="287"/>
      <c r="H7317" s="137"/>
      <c r="I7317" s="134"/>
      <c r="J7317" s="204"/>
      <c r="K7317" s="133"/>
      <c r="L7317" s="134"/>
      <c r="M7317" s="133"/>
      <c r="N7317" s="134"/>
      <c r="O7317" s="134"/>
      <c r="P7317" s="166"/>
      <c r="Q7317" s="164"/>
      <c r="R7317" s="165"/>
      <c r="S7317" s="138"/>
      <c r="T7317" s="138"/>
      <c r="U7317" s="138"/>
      <c r="V7317" s="138"/>
      <c r="W7317" s="166"/>
      <c r="X7317" s="135"/>
      <c r="Y7317" s="418">
        <f t="shared" si="1026"/>
        <v>0</v>
      </c>
      <c r="Z7317" s="291">
        <f t="shared" si="1027"/>
        <v>0</v>
      </c>
      <c r="AA7317" s="163"/>
      <c r="AB7317" s="177" t="str">
        <f t="shared" si="1028"/>
        <v/>
      </c>
      <c r="AC7317" s="283" t="str">
        <f t="shared" si="1029"/>
        <v/>
      </c>
      <c r="AD7317" s="283" t="str">
        <f t="shared" si="1030"/>
        <v/>
      </c>
      <c r="AE7317" s="163"/>
      <c r="AF7317" s="162"/>
    </row>
    <row r="7318" spans="1:32">
      <c r="A7318" s="134">
        <v>7309</v>
      </c>
      <c r="B7318" s="136"/>
      <c r="C7318" s="146">
        <f t="shared" si="1023"/>
        <v>0</v>
      </c>
      <c r="D7318" s="146">
        <f t="shared" si="1024"/>
        <v>1</v>
      </c>
      <c r="E7318" s="146">
        <f t="shared" si="1025"/>
        <v>1900</v>
      </c>
      <c r="F7318" s="137"/>
      <c r="G7318" s="287"/>
      <c r="H7318" s="137"/>
      <c r="I7318" s="134"/>
      <c r="J7318" s="204"/>
      <c r="K7318" s="133"/>
      <c r="L7318" s="134"/>
      <c r="M7318" s="133"/>
      <c r="N7318" s="134"/>
      <c r="O7318" s="134"/>
      <c r="P7318" s="166"/>
      <c r="Q7318" s="164"/>
      <c r="R7318" s="165"/>
      <c r="S7318" s="138"/>
      <c r="T7318" s="138"/>
      <c r="U7318" s="138"/>
      <c r="V7318" s="138"/>
      <c r="W7318" s="166"/>
      <c r="X7318" s="135"/>
      <c r="Y7318" s="418">
        <f t="shared" si="1026"/>
        <v>0</v>
      </c>
      <c r="Z7318" s="291">
        <f t="shared" si="1027"/>
        <v>0</v>
      </c>
      <c r="AA7318" s="163"/>
      <c r="AB7318" s="177" t="str">
        <f t="shared" si="1028"/>
        <v/>
      </c>
      <c r="AC7318" s="283" t="str">
        <f t="shared" si="1029"/>
        <v/>
      </c>
      <c r="AD7318" s="283" t="str">
        <f t="shared" si="1030"/>
        <v/>
      </c>
      <c r="AE7318" s="163"/>
      <c r="AF7318" s="162"/>
    </row>
    <row r="7319" spans="1:32">
      <c r="A7319" s="134">
        <v>7310</v>
      </c>
      <c r="B7319" s="136"/>
      <c r="C7319" s="146">
        <f t="shared" si="1023"/>
        <v>0</v>
      </c>
      <c r="D7319" s="146">
        <f t="shared" si="1024"/>
        <v>1</v>
      </c>
      <c r="E7319" s="146">
        <f t="shared" si="1025"/>
        <v>1900</v>
      </c>
      <c r="F7319" s="137"/>
      <c r="G7319" s="287"/>
      <c r="H7319" s="137"/>
      <c r="I7319" s="134"/>
      <c r="J7319" s="204"/>
      <c r="K7319" s="133"/>
      <c r="L7319" s="134"/>
      <c r="M7319" s="133"/>
      <c r="N7319" s="134"/>
      <c r="O7319" s="134"/>
      <c r="P7319" s="166"/>
      <c r="Q7319" s="164"/>
      <c r="R7319" s="165"/>
      <c r="S7319" s="138"/>
      <c r="T7319" s="138"/>
      <c r="U7319" s="138"/>
      <c r="V7319" s="138"/>
      <c r="W7319" s="166"/>
      <c r="X7319" s="135"/>
      <c r="Y7319" s="418">
        <f t="shared" si="1026"/>
        <v>0</v>
      </c>
      <c r="Z7319" s="291">
        <f t="shared" si="1027"/>
        <v>0</v>
      </c>
      <c r="AA7319" s="163"/>
      <c r="AB7319" s="177" t="str">
        <f t="shared" si="1028"/>
        <v/>
      </c>
      <c r="AC7319" s="283" t="str">
        <f t="shared" si="1029"/>
        <v/>
      </c>
      <c r="AD7319" s="283" t="str">
        <f t="shared" si="1030"/>
        <v/>
      </c>
      <c r="AE7319" s="163"/>
      <c r="AF7319" s="162"/>
    </row>
    <row r="7320" spans="1:32">
      <c r="A7320" s="134">
        <v>7311</v>
      </c>
      <c r="B7320" s="136"/>
      <c r="C7320" s="146">
        <f t="shared" si="1023"/>
        <v>0</v>
      </c>
      <c r="D7320" s="146">
        <f t="shared" si="1024"/>
        <v>1</v>
      </c>
      <c r="E7320" s="146">
        <f t="shared" si="1025"/>
        <v>1900</v>
      </c>
      <c r="F7320" s="137"/>
      <c r="G7320" s="287"/>
      <c r="H7320" s="137"/>
      <c r="I7320" s="134"/>
      <c r="J7320" s="204"/>
      <c r="K7320" s="133"/>
      <c r="L7320" s="134"/>
      <c r="M7320" s="133"/>
      <c r="N7320" s="134"/>
      <c r="O7320" s="134"/>
      <c r="P7320" s="166"/>
      <c r="Q7320" s="164"/>
      <c r="R7320" s="165"/>
      <c r="S7320" s="138"/>
      <c r="T7320" s="138"/>
      <c r="U7320" s="138"/>
      <c r="V7320" s="138"/>
      <c r="W7320" s="166"/>
      <c r="X7320" s="135"/>
      <c r="Y7320" s="418">
        <f t="shared" si="1026"/>
        <v>0</v>
      </c>
      <c r="Z7320" s="291">
        <f t="shared" si="1027"/>
        <v>0</v>
      </c>
      <c r="AA7320" s="163"/>
      <c r="AB7320" s="177" t="str">
        <f t="shared" si="1028"/>
        <v/>
      </c>
      <c r="AC7320" s="283" t="str">
        <f t="shared" si="1029"/>
        <v/>
      </c>
      <c r="AD7320" s="283" t="str">
        <f t="shared" si="1030"/>
        <v/>
      </c>
      <c r="AE7320" s="163"/>
      <c r="AF7320" s="162"/>
    </row>
    <row r="7321" spans="1:32">
      <c r="A7321" s="134">
        <v>7312</v>
      </c>
      <c r="B7321" s="136"/>
      <c r="C7321" s="146">
        <f t="shared" si="1023"/>
        <v>0</v>
      </c>
      <c r="D7321" s="146">
        <f t="shared" si="1024"/>
        <v>1</v>
      </c>
      <c r="E7321" s="146">
        <f t="shared" si="1025"/>
        <v>1900</v>
      </c>
      <c r="F7321" s="137"/>
      <c r="G7321" s="287"/>
      <c r="H7321" s="137"/>
      <c r="I7321" s="134"/>
      <c r="J7321" s="204"/>
      <c r="K7321" s="133"/>
      <c r="L7321" s="134"/>
      <c r="M7321" s="133"/>
      <c r="N7321" s="134"/>
      <c r="O7321" s="134"/>
      <c r="P7321" s="166"/>
      <c r="Q7321" s="164"/>
      <c r="R7321" s="165"/>
      <c r="S7321" s="138"/>
      <c r="T7321" s="138"/>
      <c r="U7321" s="138"/>
      <c r="V7321" s="138"/>
      <c r="W7321" s="166"/>
      <c r="X7321" s="135"/>
      <c r="Y7321" s="418">
        <f t="shared" si="1026"/>
        <v>0</v>
      </c>
      <c r="Z7321" s="291">
        <f t="shared" si="1027"/>
        <v>0</v>
      </c>
      <c r="AA7321" s="163"/>
      <c r="AB7321" s="177" t="str">
        <f t="shared" si="1028"/>
        <v/>
      </c>
      <c r="AC7321" s="283" t="str">
        <f t="shared" si="1029"/>
        <v/>
      </c>
      <c r="AD7321" s="283" t="str">
        <f t="shared" si="1030"/>
        <v/>
      </c>
      <c r="AE7321" s="163"/>
      <c r="AF7321" s="162"/>
    </row>
    <row r="7322" spans="1:32">
      <c r="A7322" s="134">
        <v>7313</v>
      </c>
      <c r="B7322" s="136"/>
      <c r="C7322" s="146">
        <f t="shared" si="1023"/>
        <v>0</v>
      </c>
      <c r="D7322" s="146">
        <f t="shared" si="1024"/>
        <v>1</v>
      </c>
      <c r="E7322" s="146">
        <f t="shared" si="1025"/>
        <v>1900</v>
      </c>
      <c r="F7322" s="137"/>
      <c r="G7322" s="287"/>
      <c r="H7322" s="137"/>
      <c r="I7322" s="134"/>
      <c r="J7322" s="204"/>
      <c r="K7322" s="133"/>
      <c r="L7322" s="134"/>
      <c r="M7322" s="133"/>
      <c r="N7322" s="134"/>
      <c r="O7322" s="134"/>
      <c r="P7322" s="166"/>
      <c r="Q7322" s="164"/>
      <c r="R7322" s="165"/>
      <c r="S7322" s="138"/>
      <c r="T7322" s="138"/>
      <c r="U7322" s="138"/>
      <c r="V7322" s="138"/>
      <c r="W7322" s="166"/>
      <c r="X7322" s="135"/>
      <c r="Y7322" s="418">
        <f t="shared" si="1026"/>
        <v>0</v>
      </c>
      <c r="Z7322" s="291">
        <f t="shared" si="1027"/>
        <v>0</v>
      </c>
      <c r="AA7322" s="163"/>
      <c r="AB7322" s="177" t="str">
        <f t="shared" si="1028"/>
        <v/>
      </c>
      <c r="AC7322" s="283" t="str">
        <f t="shared" si="1029"/>
        <v/>
      </c>
      <c r="AD7322" s="283" t="str">
        <f t="shared" si="1030"/>
        <v/>
      </c>
      <c r="AE7322" s="163"/>
      <c r="AF7322" s="162"/>
    </row>
    <row r="7323" spans="1:32">
      <c r="A7323" s="134">
        <v>7314</v>
      </c>
      <c r="B7323" s="136"/>
      <c r="C7323" s="146">
        <f t="shared" si="1023"/>
        <v>0</v>
      </c>
      <c r="D7323" s="146">
        <f t="shared" si="1024"/>
        <v>1</v>
      </c>
      <c r="E7323" s="146">
        <f t="shared" si="1025"/>
        <v>1900</v>
      </c>
      <c r="F7323" s="137"/>
      <c r="G7323" s="287"/>
      <c r="H7323" s="137"/>
      <c r="I7323" s="134"/>
      <c r="J7323" s="204"/>
      <c r="K7323" s="133"/>
      <c r="L7323" s="134"/>
      <c r="M7323" s="133"/>
      <c r="N7323" s="134"/>
      <c r="O7323" s="134"/>
      <c r="P7323" s="166"/>
      <c r="Q7323" s="164"/>
      <c r="R7323" s="165"/>
      <c r="S7323" s="138"/>
      <c r="T7323" s="138"/>
      <c r="U7323" s="138"/>
      <c r="V7323" s="138"/>
      <c r="W7323" s="166"/>
      <c r="X7323" s="135"/>
      <c r="Y7323" s="418">
        <f t="shared" si="1026"/>
        <v>0</v>
      </c>
      <c r="Z7323" s="291">
        <f t="shared" si="1027"/>
        <v>0</v>
      </c>
      <c r="AA7323" s="163"/>
      <c r="AB7323" s="177" t="str">
        <f t="shared" si="1028"/>
        <v/>
      </c>
      <c r="AC7323" s="283" t="str">
        <f t="shared" si="1029"/>
        <v/>
      </c>
      <c r="AD7323" s="283" t="str">
        <f t="shared" si="1030"/>
        <v/>
      </c>
      <c r="AE7323" s="163"/>
      <c r="AF7323" s="162"/>
    </row>
    <row r="7324" spans="1:32">
      <c r="A7324" s="134">
        <v>7315</v>
      </c>
      <c r="B7324" s="136"/>
      <c r="C7324" s="146">
        <f t="shared" si="1023"/>
        <v>0</v>
      </c>
      <c r="D7324" s="146">
        <f t="shared" si="1024"/>
        <v>1</v>
      </c>
      <c r="E7324" s="146">
        <f t="shared" si="1025"/>
        <v>1900</v>
      </c>
      <c r="F7324" s="137"/>
      <c r="G7324" s="287"/>
      <c r="H7324" s="137"/>
      <c r="I7324" s="134"/>
      <c r="J7324" s="204"/>
      <c r="K7324" s="133"/>
      <c r="L7324" s="134"/>
      <c r="M7324" s="133"/>
      <c r="N7324" s="134"/>
      <c r="O7324" s="134"/>
      <c r="P7324" s="166"/>
      <c r="Q7324" s="164"/>
      <c r="R7324" s="165"/>
      <c r="S7324" s="138"/>
      <c r="T7324" s="138"/>
      <c r="U7324" s="138"/>
      <c r="V7324" s="138"/>
      <c r="W7324" s="166"/>
      <c r="X7324" s="135"/>
      <c r="Y7324" s="418">
        <f t="shared" si="1026"/>
        <v>0</v>
      </c>
      <c r="Z7324" s="291">
        <f t="shared" si="1027"/>
        <v>0</v>
      </c>
      <c r="AA7324" s="163"/>
      <c r="AB7324" s="177" t="str">
        <f t="shared" si="1028"/>
        <v/>
      </c>
      <c r="AC7324" s="283" t="str">
        <f t="shared" si="1029"/>
        <v/>
      </c>
      <c r="AD7324" s="283" t="str">
        <f t="shared" si="1030"/>
        <v/>
      </c>
      <c r="AE7324" s="163"/>
      <c r="AF7324" s="162"/>
    </row>
    <row r="7325" spans="1:32">
      <c r="A7325" s="134">
        <v>7316</v>
      </c>
      <c r="B7325" s="136"/>
      <c r="C7325" s="146">
        <f t="shared" si="1023"/>
        <v>0</v>
      </c>
      <c r="D7325" s="146">
        <f t="shared" si="1024"/>
        <v>1</v>
      </c>
      <c r="E7325" s="146">
        <f t="shared" si="1025"/>
        <v>1900</v>
      </c>
      <c r="F7325" s="137"/>
      <c r="G7325" s="287"/>
      <c r="H7325" s="137"/>
      <c r="I7325" s="134"/>
      <c r="J7325" s="204"/>
      <c r="K7325" s="133"/>
      <c r="L7325" s="134"/>
      <c r="M7325" s="133"/>
      <c r="N7325" s="134"/>
      <c r="O7325" s="134"/>
      <c r="P7325" s="166"/>
      <c r="Q7325" s="164"/>
      <c r="R7325" s="165"/>
      <c r="S7325" s="138"/>
      <c r="T7325" s="138"/>
      <c r="U7325" s="138"/>
      <c r="V7325" s="138"/>
      <c r="W7325" s="166"/>
      <c r="X7325" s="135"/>
      <c r="Y7325" s="418">
        <f t="shared" si="1026"/>
        <v>0</v>
      </c>
      <c r="Z7325" s="291">
        <f t="shared" si="1027"/>
        <v>0</v>
      </c>
      <c r="AA7325" s="163"/>
      <c r="AB7325" s="177" t="str">
        <f t="shared" si="1028"/>
        <v/>
      </c>
      <c r="AC7325" s="283" t="str">
        <f t="shared" si="1029"/>
        <v/>
      </c>
      <c r="AD7325" s="283" t="str">
        <f t="shared" si="1030"/>
        <v/>
      </c>
      <c r="AE7325" s="163"/>
      <c r="AF7325" s="162"/>
    </row>
    <row r="7326" spans="1:32">
      <c r="A7326" s="134">
        <v>7317</v>
      </c>
      <c r="B7326" s="136"/>
      <c r="C7326" s="146">
        <f t="shared" si="1023"/>
        <v>0</v>
      </c>
      <c r="D7326" s="146">
        <f t="shared" si="1024"/>
        <v>1</v>
      </c>
      <c r="E7326" s="146">
        <f t="shared" si="1025"/>
        <v>1900</v>
      </c>
      <c r="F7326" s="137"/>
      <c r="G7326" s="287"/>
      <c r="H7326" s="137"/>
      <c r="I7326" s="134"/>
      <c r="J7326" s="204"/>
      <c r="K7326" s="133"/>
      <c r="L7326" s="134"/>
      <c r="M7326" s="133"/>
      <c r="N7326" s="134"/>
      <c r="O7326" s="134"/>
      <c r="P7326" s="166"/>
      <c r="Q7326" s="164"/>
      <c r="R7326" s="165"/>
      <c r="S7326" s="138"/>
      <c r="T7326" s="138"/>
      <c r="U7326" s="138"/>
      <c r="V7326" s="138"/>
      <c r="W7326" s="166"/>
      <c r="X7326" s="135"/>
      <c r="Y7326" s="418">
        <f t="shared" si="1026"/>
        <v>0</v>
      </c>
      <c r="Z7326" s="291">
        <f t="shared" si="1027"/>
        <v>0</v>
      </c>
      <c r="AA7326" s="163"/>
      <c r="AB7326" s="177" t="str">
        <f t="shared" si="1028"/>
        <v/>
      </c>
      <c r="AC7326" s="283" t="str">
        <f t="shared" si="1029"/>
        <v/>
      </c>
      <c r="AD7326" s="283" t="str">
        <f t="shared" si="1030"/>
        <v/>
      </c>
      <c r="AE7326" s="163"/>
      <c r="AF7326" s="162"/>
    </row>
    <row r="7327" spans="1:32">
      <c r="A7327" s="134">
        <v>7318</v>
      </c>
      <c r="B7327" s="136"/>
      <c r="C7327" s="146">
        <f t="shared" si="1023"/>
        <v>0</v>
      </c>
      <c r="D7327" s="146">
        <f t="shared" si="1024"/>
        <v>1</v>
      </c>
      <c r="E7327" s="146">
        <f t="shared" si="1025"/>
        <v>1900</v>
      </c>
      <c r="F7327" s="137"/>
      <c r="G7327" s="287"/>
      <c r="H7327" s="137"/>
      <c r="I7327" s="134"/>
      <c r="J7327" s="204"/>
      <c r="K7327" s="133"/>
      <c r="L7327" s="134"/>
      <c r="M7327" s="133"/>
      <c r="N7327" s="134"/>
      <c r="O7327" s="134"/>
      <c r="P7327" s="166"/>
      <c r="Q7327" s="164"/>
      <c r="R7327" s="165"/>
      <c r="S7327" s="138"/>
      <c r="T7327" s="138"/>
      <c r="U7327" s="138"/>
      <c r="V7327" s="138"/>
      <c r="W7327" s="166"/>
      <c r="X7327" s="135"/>
      <c r="Y7327" s="418">
        <f t="shared" si="1026"/>
        <v>0</v>
      </c>
      <c r="Z7327" s="291">
        <f t="shared" si="1027"/>
        <v>0</v>
      </c>
      <c r="AA7327" s="163"/>
      <c r="AB7327" s="177" t="str">
        <f t="shared" si="1028"/>
        <v/>
      </c>
      <c r="AC7327" s="283" t="str">
        <f t="shared" si="1029"/>
        <v/>
      </c>
      <c r="AD7327" s="283" t="str">
        <f t="shared" si="1030"/>
        <v/>
      </c>
      <c r="AE7327" s="163"/>
      <c r="AF7327" s="162"/>
    </row>
    <row r="7328" spans="1:32">
      <c r="A7328" s="134">
        <v>7319</v>
      </c>
      <c r="B7328" s="136"/>
      <c r="C7328" s="146">
        <f t="shared" si="1023"/>
        <v>0</v>
      </c>
      <c r="D7328" s="146">
        <f t="shared" si="1024"/>
        <v>1</v>
      </c>
      <c r="E7328" s="146">
        <f t="shared" si="1025"/>
        <v>1900</v>
      </c>
      <c r="F7328" s="137"/>
      <c r="G7328" s="287"/>
      <c r="H7328" s="137"/>
      <c r="I7328" s="134"/>
      <c r="J7328" s="204"/>
      <c r="K7328" s="133"/>
      <c r="L7328" s="134"/>
      <c r="M7328" s="133"/>
      <c r="N7328" s="134"/>
      <c r="O7328" s="134"/>
      <c r="P7328" s="166"/>
      <c r="Q7328" s="164"/>
      <c r="R7328" s="165"/>
      <c r="S7328" s="138"/>
      <c r="T7328" s="138"/>
      <c r="U7328" s="138"/>
      <c r="V7328" s="138"/>
      <c r="W7328" s="166"/>
      <c r="X7328" s="135"/>
      <c r="Y7328" s="418">
        <f t="shared" si="1026"/>
        <v>0</v>
      </c>
      <c r="Z7328" s="291">
        <f t="shared" si="1027"/>
        <v>0</v>
      </c>
      <c r="AA7328" s="163"/>
      <c r="AB7328" s="177" t="str">
        <f t="shared" si="1028"/>
        <v/>
      </c>
      <c r="AC7328" s="283" t="str">
        <f t="shared" si="1029"/>
        <v/>
      </c>
      <c r="AD7328" s="283" t="str">
        <f t="shared" si="1030"/>
        <v/>
      </c>
      <c r="AE7328" s="163"/>
      <c r="AF7328" s="162"/>
    </row>
    <row r="7329" spans="1:32">
      <c r="A7329" s="134">
        <v>7320</v>
      </c>
      <c r="B7329" s="136"/>
      <c r="C7329" s="146">
        <f t="shared" si="1023"/>
        <v>0</v>
      </c>
      <c r="D7329" s="146">
        <f t="shared" si="1024"/>
        <v>1</v>
      </c>
      <c r="E7329" s="146">
        <f t="shared" si="1025"/>
        <v>1900</v>
      </c>
      <c r="F7329" s="137"/>
      <c r="G7329" s="287"/>
      <c r="H7329" s="137"/>
      <c r="I7329" s="134"/>
      <c r="J7329" s="204"/>
      <c r="K7329" s="133"/>
      <c r="L7329" s="134"/>
      <c r="M7329" s="133"/>
      <c r="N7329" s="134"/>
      <c r="O7329" s="134"/>
      <c r="P7329" s="166"/>
      <c r="Q7329" s="164"/>
      <c r="R7329" s="165"/>
      <c r="S7329" s="138"/>
      <c r="T7329" s="138"/>
      <c r="U7329" s="138"/>
      <c r="V7329" s="138"/>
      <c r="W7329" s="166"/>
      <c r="X7329" s="135"/>
      <c r="Y7329" s="418">
        <f t="shared" si="1026"/>
        <v>0</v>
      </c>
      <c r="Z7329" s="291">
        <f t="shared" si="1027"/>
        <v>0</v>
      </c>
      <c r="AA7329" s="163"/>
      <c r="AB7329" s="177" t="str">
        <f t="shared" si="1028"/>
        <v/>
      </c>
      <c r="AC7329" s="283" t="str">
        <f t="shared" si="1029"/>
        <v/>
      </c>
      <c r="AD7329" s="283" t="str">
        <f t="shared" si="1030"/>
        <v/>
      </c>
      <c r="AE7329" s="163"/>
      <c r="AF7329" s="162"/>
    </row>
    <row r="7330" spans="1:32">
      <c r="A7330" s="134">
        <v>7321</v>
      </c>
      <c r="B7330" s="136"/>
      <c r="C7330" s="146">
        <f t="shared" si="1023"/>
        <v>0</v>
      </c>
      <c r="D7330" s="146">
        <f t="shared" si="1024"/>
        <v>1</v>
      </c>
      <c r="E7330" s="146">
        <f t="shared" si="1025"/>
        <v>1900</v>
      </c>
      <c r="F7330" s="137"/>
      <c r="G7330" s="287"/>
      <c r="H7330" s="137"/>
      <c r="I7330" s="134"/>
      <c r="J7330" s="204"/>
      <c r="K7330" s="133"/>
      <c r="L7330" s="134"/>
      <c r="M7330" s="133"/>
      <c r="N7330" s="134"/>
      <c r="O7330" s="134"/>
      <c r="P7330" s="166"/>
      <c r="Q7330" s="164"/>
      <c r="R7330" s="165"/>
      <c r="S7330" s="138"/>
      <c r="T7330" s="138"/>
      <c r="U7330" s="138"/>
      <c r="V7330" s="138"/>
      <c r="W7330" s="166"/>
      <c r="X7330" s="135"/>
      <c r="Y7330" s="418">
        <f t="shared" si="1026"/>
        <v>0</v>
      </c>
      <c r="Z7330" s="291">
        <f t="shared" si="1027"/>
        <v>0</v>
      </c>
      <c r="AA7330" s="163"/>
      <c r="AB7330" s="177" t="str">
        <f t="shared" si="1028"/>
        <v/>
      </c>
      <c r="AC7330" s="283" t="str">
        <f t="shared" si="1029"/>
        <v/>
      </c>
      <c r="AD7330" s="283" t="str">
        <f t="shared" si="1030"/>
        <v/>
      </c>
      <c r="AE7330" s="163"/>
      <c r="AF7330" s="162"/>
    </row>
    <row r="7331" spans="1:32">
      <c r="A7331" s="134">
        <v>7322</v>
      </c>
      <c r="B7331" s="136"/>
      <c r="C7331" s="146">
        <f t="shared" si="1023"/>
        <v>0</v>
      </c>
      <c r="D7331" s="146">
        <f t="shared" si="1024"/>
        <v>1</v>
      </c>
      <c r="E7331" s="146">
        <f t="shared" si="1025"/>
        <v>1900</v>
      </c>
      <c r="F7331" s="137"/>
      <c r="G7331" s="287"/>
      <c r="H7331" s="137"/>
      <c r="I7331" s="134"/>
      <c r="J7331" s="204"/>
      <c r="K7331" s="133"/>
      <c r="L7331" s="134"/>
      <c r="M7331" s="133"/>
      <c r="N7331" s="134"/>
      <c r="O7331" s="134"/>
      <c r="P7331" s="166"/>
      <c r="Q7331" s="164"/>
      <c r="R7331" s="165"/>
      <c r="S7331" s="138"/>
      <c r="T7331" s="138"/>
      <c r="U7331" s="138"/>
      <c r="V7331" s="138"/>
      <c r="W7331" s="166"/>
      <c r="X7331" s="135"/>
      <c r="Y7331" s="418">
        <f t="shared" si="1026"/>
        <v>0</v>
      </c>
      <c r="Z7331" s="291">
        <f t="shared" si="1027"/>
        <v>0</v>
      </c>
      <c r="AA7331" s="163"/>
      <c r="AB7331" s="177" t="str">
        <f t="shared" si="1028"/>
        <v/>
      </c>
      <c r="AC7331" s="283" t="str">
        <f t="shared" si="1029"/>
        <v/>
      </c>
      <c r="AD7331" s="283" t="str">
        <f t="shared" si="1030"/>
        <v/>
      </c>
      <c r="AE7331" s="163"/>
      <c r="AF7331" s="162"/>
    </row>
    <row r="7332" spans="1:32">
      <c r="A7332" s="134">
        <v>7323</v>
      </c>
      <c r="B7332" s="136"/>
      <c r="C7332" s="146">
        <f t="shared" si="1023"/>
        <v>0</v>
      </c>
      <c r="D7332" s="146">
        <f t="shared" si="1024"/>
        <v>1</v>
      </c>
      <c r="E7332" s="146">
        <f t="shared" si="1025"/>
        <v>1900</v>
      </c>
      <c r="F7332" s="137"/>
      <c r="G7332" s="287"/>
      <c r="H7332" s="137"/>
      <c r="I7332" s="134"/>
      <c r="J7332" s="204"/>
      <c r="K7332" s="133"/>
      <c r="L7332" s="134"/>
      <c r="M7332" s="133"/>
      <c r="N7332" s="134"/>
      <c r="O7332" s="134"/>
      <c r="P7332" s="166"/>
      <c r="Q7332" s="164"/>
      <c r="R7332" s="165"/>
      <c r="S7332" s="138"/>
      <c r="T7332" s="138"/>
      <c r="U7332" s="138"/>
      <c r="V7332" s="138"/>
      <c r="W7332" s="166"/>
      <c r="X7332" s="135"/>
      <c r="Y7332" s="418">
        <f t="shared" si="1026"/>
        <v>0</v>
      </c>
      <c r="Z7332" s="291">
        <f t="shared" si="1027"/>
        <v>0</v>
      </c>
      <c r="AA7332" s="163"/>
      <c r="AB7332" s="177" t="str">
        <f t="shared" si="1028"/>
        <v/>
      </c>
      <c r="AC7332" s="283" t="str">
        <f t="shared" si="1029"/>
        <v/>
      </c>
      <c r="AD7332" s="283" t="str">
        <f t="shared" si="1030"/>
        <v/>
      </c>
      <c r="AE7332" s="163"/>
      <c r="AF7332" s="162"/>
    </row>
    <row r="7333" spans="1:32">
      <c r="A7333" s="134">
        <v>7324</v>
      </c>
      <c r="B7333" s="136"/>
      <c r="C7333" s="146">
        <f t="shared" si="1023"/>
        <v>0</v>
      </c>
      <c r="D7333" s="146">
        <f t="shared" si="1024"/>
        <v>1</v>
      </c>
      <c r="E7333" s="146">
        <f t="shared" si="1025"/>
        <v>1900</v>
      </c>
      <c r="F7333" s="137"/>
      <c r="G7333" s="287"/>
      <c r="H7333" s="137"/>
      <c r="I7333" s="134"/>
      <c r="J7333" s="204"/>
      <c r="K7333" s="133"/>
      <c r="L7333" s="134"/>
      <c r="M7333" s="133"/>
      <c r="N7333" s="134"/>
      <c r="O7333" s="134"/>
      <c r="P7333" s="166"/>
      <c r="Q7333" s="164"/>
      <c r="R7333" s="165"/>
      <c r="S7333" s="138"/>
      <c r="T7333" s="138"/>
      <c r="U7333" s="138"/>
      <c r="V7333" s="138"/>
      <c r="W7333" s="166"/>
      <c r="X7333" s="135"/>
      <c r="Y7333" s="418">
        <f t="shared" si="1026"/>
        <v>0</v>
      </c>
      <c r="Z7333" s="291">
        <f t="shared" si="1027"/>
        <v>0</v>
      </c>
      <c r="AA7333" s="163"/>
      <c r="AB7333" s="177" t="str">
        <f t="shared" si="1028"/>
        <v/>
      </c>
      <c r="AC7333" s="283" t="str">
        <f t="shared" si="1029"/>
        <v/>
      </c>
      <c r="AD7333" s="283" t="str">
        <f t="shared" si="1030"/>
        <v/>
      </c>
      <c r="AE7333" s="163"/>
      <c r="AF7333" s="162"/>
    </row>
    <row r="7334" spans="1:32">
      <c r="A7334" s="134">
        <v>7325</v>
      </c>
      <c r="B7334" s="136"/>
      <c r="C7334" s="146">
        <f t="shared" si="1023"/>
        <v>0</v>
      </c>
      <c r="D7334" s="146">
        <f t="shared" si="1024"/>
        <v>1</v>
      </c>
      <c r="E7334" s="146">
        <f t="shared" si="1025"/>
        <v>1900</v>
      </c>
      <c r="F7334" s="137"/>
      <c r="G7334" s="287"/>
      <c r="H7334" s="137"/>
      <c r="I7334" s="134"/>
      <c r="J7334" s="204"/>
      <c r="K7334" s="133"/>
      <c r="L7334" s="134"/>
      <c r="M7334" s="133"/>
      <c r="N7334" s="134"/>
      <c r="O7334" s="134"/>
      <c r="P7334" s="166"/>
      <c r="Q7334" s="164"/>
      <c r="R7334" s="165"/>
      <c r="S7334" s="138"/>
      <c r="T7334" s="138"/>
      <c r="U7334" s="138"/>
      <c r="V7334" s="138"/>
      <c r="W7334" s="166"/>
      <c r="X7334" s="135"/>
      <c r="Y7334" s="418">
        <f t="shared" si="1026"/>
        <v>0</v>
      </c>
      <c r="Z7334" s="291">
        <f t="shared" si="1027"/>
        <v>0</v>
      </c>
      <c r="AA7334" s="163"/>
      <c r="AB7334" s="177" t="str">
        <f t="shared" si="1028"/>
        <v/>
      </c>
      <c r="AC7334" s="283" t="str">
        <f t="shared" si="1029"/>
        <v/>
      </c>
      <c r="AD7334" s="283" t="str">
        <f t="shared" si="1030"/>
        <v/>
      </c>
      <c r="AE7334" s="163"/>
      <c r="AF7334" s="162"/>
    </row>
    <row r="7335" spans="1:32">
      <c r="A7335" s="134">
        <v>7326</v>
      </c>
      <c r="B7335" s="136"/>
      <c r="C7335" s="146">
        <f t="shared" si="1023"/>
        <v>0</v>
      </c>
      <c r="D7335" s="146">
        <f t="shared" si="1024"/>
        <v>1</v>
      </c>
      <c r="E7335" s="146">
        <f t="shared" si="1025"/>
        <v>1900</v>
      </c>
      <c r="F7335" s="137"/>
      <c r="G7335" s="287"/>
      <c r="H7335" s="137"/>
      <c r="I7335" s="134"/>
      <c r="J7335" s="204"/>
      <c r="K7335" s="133"/>
      <c r="L7335" s="134"/>
      <c r="M7335" s="133"/>
      <c r="N7335" s="134"/>
      <c r="O7335" s="134"/>
      <c r="P7335" s="166"/>
      <c r="Q7335" s="164"/>
      <c r="R7335" s="165"/>
      <c r="S7335" s="138"/>
      <c r="T7335" s="138"/>
      <c r="U7335" s="138"/>
      <c r="V7335" s="138"/>
      <c r="W7335" s="166"/>
      <c r="X7335" s="135"/>
      <c r="Y7335" s="418">
        <f t="shared" si="1026"/>
        <v>0</v>
      </c>
      <c r="Z7335" s="291">
        <f t="shared" si="1027"/>
        <v>0</v>
      </c>
      <c r="AA7335" s="163"/>
      <c r="AB7335" s="177" t="str">
        <f t="shared" si="1028"/>
        <v/>
      </c>
      <c r="AC7335" s="283" t="str">
        <f t="shared" si="1029"/>
        <v/>
      </c>
      <c r="AD7335" s="283" t="str">
        <f t="shared" si="1030"/>
        <v/>
      </c>
      <c r="AE7335" s="163"/>
      <c r="AF7335" s="162"/>
    </row>
    <row r="7336" spans="1:32">
      <c r="A7336" s="134">
        <v>7327</v>
      </c>
      <c r="B7336" s="136"/>
      <c r="C7336" s="146">
        <f t="shared" si="1023"/>
        <v>0</v>
      </c>
      <c r="D7336" s="146">
        <f t="shared" si="1024"/>
        <v>1</v>
      </c>
      <c r="E7336" s="146">
        <f t="shared" si="1025"/>
        <v>1900</v>
      </c>
      <c r="F7336" s="137"/>
      <c r="G7336" s="287"/>
      <c r="H7336" s="137"/>
      <c r="I7336" s="134"/>
      <c r="J7336" s="204"/>
      <c r="K7336" s="133"/>
      <c r="L7336" s="134"/>
      <c r="M7336" s="133"/>
      <c r="N7336" s="134"/>
      <c r="O7336" s="134"/>
      <c r="P7336" s="166"/>
      <c r="Q7336" s="164"/>
      <c r="R7336" s="165"/>
      <c r="S7336" s="138"/>
      <c r="T7336" s="138"/>
      <c r="U7336" s="138"/>
      <c r="V7336" s="138"/>
      <c r="W7336" s="166"/>
      <c r="X7336" s="135"/>
      <c r="Y7336" s="418">
        <f t="shared" si="1026"/>
        <v>0</v>
      </c>
      <c r="Z7336" s="291">
        <f t="shared" si="1027"/>
        <v>0</v>
      </c>
      <c r="AA7336" s="163"/>
      <c r="AB7336" s="177" t="str">
        <f t="shared" si="1028"/>
        <v/>
      </c>
      <c r="AC7336" s="283" t="str">
        <f t="shared" si="1029"/>
        <v/>
      </c>
      <c r="AD7336" s="283" t="str">
        <f t="shared" si="1030"/>
        <v/>
      </c>
      <c r="AE7336" s="163"/>
      <c r="AF7336" s="162"/>
    </row>
    <row r="7337" spans="1:32">
      <c r="A7337" s="134">
        <v>7328</v>
      </c>
      <c r="B7337" s="136"/>
      <c r="C7337" s="146">
        <f t="shared" si="1023"/>
        <v>0</v>
      </c>
      <c r="D7337" s="146">
        <f t="shared" si="1024"/>
        <v>1</v>
      </c>
      <c r="E7337" s="146">
        <f t="shared" si="1025"/>
        <v>1900</v>
      </c>
      <c r="F7337" s="137"/>
      <c r="G7337" s="287"/>
      <c r="H7337" s="137"/>
      <c r="I7337" s="134"/>
      <c r="J7337" s="204"/>
      <c r="K7337" s="133"/>
      <c r="L7337" s="134"/>
      <c r="M7337" s="133"/>
      <c r="N7337" s="134"/>
      <c r="O7337" s="134"/>
      <c r="P7337" s="166"/>
      <c r="Q7337" s="164"/>
      <c r="R7337" s="165"/>
      <c r="S7337" s="138"/>
      <c r="T7337" s="138"/>
      <c r="U7337" s="138"/>
      <c r="V7337" s="138"/>
      <c r="W7337" s="166"/>
      <c r="X7337" s="135"/>
      <c r="Y7337" s="418">
        <f t="shared" si="1026"/>
        <v>0</v>
      </c>
      <c r="Z7337" s="291">
        <f t="shared" si="1027"/>
        <v>0</v>
      </c>
      <c r="AA7337" s="163"/>
      <c r="AB7337" s="177" t="str">
        <f t="shared" si="1028"/>
        <v/>
      </c>
      <c r="AC7337" s="283" t="str">
        <f t="shared" si="1029"/>
        <v/>
      </c>
      <c r="AD7337" s="283" t="str">
        <f t="shared" si="1030"/>
        <v/>
      </c>
      <c r="AE7337" s="163"/>
      <c r="AF7337" s="162"/>
    </row>
    <row r="7338" spans="1:32">
      <c r="A7338" s="134">
        <v>7329</v>
      </c>
      <c r="B7338" s="136"/>
      <c r="C7338" s="146">
        <f t="shared" si="1023"/>
        <v>0</v>
      </c>
      <c r="D7338" s="146">
        <f t="shared" si="1024"/>
        <v>1</v>
      </c>
      <c r="E7338" s="146">
        <f t="shared" si="1025"/>
        <v>1900</v>
      </c>
      <c r="F7338" s="137"/>
      <c r="G7338" s="287"/>
      <c r="H7338" s="137"/>
      <c r="I7338" s="134"/>
      <c r="J7338" s="204"/>
      <c r="K7338" s="133"/>
      <c r="L7338" s="134"/>
      <c r="M7338" s="133"/>
      <c r="N7338" s="134"/>
      <c r="O7338" s="134"/>
      <c r="P7338" s="166"/>
      <c r="Q7338" s="164"/>
      <c r="R7338" s="165"/>
      <c r="S7338" s="138"/>
      <c r="T7338" s="138"/>
      <c r="U7338" s="138"/>
      <c r="V7338" s="138"/>
      <c r="W7338" s="166"/>
      <c r="X7338" s="135"/>
      <c r="Y7338" s="418">
        <f t="shared" si="1026"/>
        <v>0</v>
      </c>
      <c r="Z7338" s="291">
        <f t="shared" si="1027"/>
        <v>0</v>
      </c>
      <c r="AA7338" s="163"/>
      <c r="AB7338" s="177" t="str">
        <f t="shared" si="1028"/>
        <v/>
      </c>
      <c r="AC7338" s="283" t="str">
        <f t="shared" si="1029"/>
        <v/>
      </c>
      <c r="AD7338" s="283" t="str">
        <f t="shared" si="1030"/>
        <v/>
      </c>
      <c r="AE7338" s="163"/>
      <c r="AF7338" s="162"/>
    </row>
    <row r="7339" spans="1:32">
      <c r="A7339" s="134">
        <v>7330</v>
      </c>
      <c r="B7339" s="136"/>
      <c r="C7339" s="146">
        <f t="shared" si="1023"/>
        <v>0</v>
      </c>
      <c r="D7339" s="146">
        <f t="shared" si="1024"/>
        <v>1</v>
      </c>
      <c r="E7339" s="146">
        <f t="shared" si="1025"/>
        <v>1900</v>
      </c>
      <c r="F7339" s="137"/>
      <c r="G7339" s="287"/>
      <c r="H7339" s="137"/>
      <c r="I7339" s="134"/>
      <c r="J7339" s="204"/>
      <c r="K7339" s="133"/>
      <c r="L7339" s="134"/>
      <c r="M7339" s="133"/>
      <c r="N7339" s="134"/>
      <c r="O7339" s="134"/>
      <c r="P7339" s="166"/>
      <c r="Q7339" s="164"/>
      <c r="R7339" s="165"/>
      <c r="S7339" s="138"/>
      <c r="T7339" s="138"/>
      <c r="U7339" s="138"/>
      <c r="V7339" s="138"/>
      <c r="W7339" s="166"/>
      <c r="X7339" s="135"/>
      <c r="Y7339" s="418">
        <f t="shared" si="1026"/>
        <v>0</v>
      </c>
      <c r="Z7339" s="291">
        <f t="shared" si="1027"/>
        <v>0</v>
      </c>
      <c r="AA7339" s="163"/>
      <c r="AB7339" s="177" t="str">
        <f t="shared" si="1028"/>
        <v/>
      </c>
      <c r="AC7339" s="283" t="str">
        <f t="shared" si="1029"/>
        <v/>
      </c>
      <c r="AD7339" s="283" t="str">
        <f t="shared" si="1030"/>
        <v/>
      </c>
      <c r="AE7339" s="163"/>
      <c r="AF7339" s="162"/>
    </row>
    <row r="7340" spans="1:32">
      <c r="A7340" s="134">
        <v>7331</v>
      </c>
      <c r="B7340" s="136"/>
      <c r="C7340" s="146">
        <f t="shared" si="1023"/>
        <v>0</v>
      </c>
      <c r="D7340" s="146">
        <f t="shared" si="1024"/>
        <v>1</v>
      </c>
      <c r="E7340" s="146">
        <f t="shared" si="1025"/>
        <v>1900</v>
      </c>
      <c r="F7340" s="137"/>
      <c r="G7340" s="287"/>
      <c r="H7340" s="137"/>
      <c r="I7340" s="134"/>
      <c r="J7340" s="204"/>
      <c r="K7340" s="133"/>
      <c r="L7340" s="134"/>
      <c r="M7340" s="133"/>
      <c r="N7340" s="134"/>
      <c r="O7340" s="134"/>
      <c r="P7340" s="166"/>
      <c r="Q7340" s="164"/>
      <c r="R7340" s="165"/>
      <c r="S7340" s="138"/>
      <c r="T7340" s="138"/>
      <c r="U7340" s="138"/>
      <c r="V7340" s="138"/>
      <c r="W7340" s="166"/>
      <c r="X7340" s="135"/>
      <c r="Y7340" s="418">
        <f t="shared" si="1026"/>
        <v>0</v>
      </c>
      <c r="Z7340" s="291">
        <f t="shared" si="1027"/>
        <v>0</v>
      </c>
      <c r="AA7340" s="163"/>
      <c r="AB7340" s="177" t="str">
        <f t="shared" si="1028"/>
        <v/>
      </c>
      <c r="AC7340" s="283" t="str">
        <f t="shared" si="1029"/>
        <v/>
      </c>
      <c r="AD7340" s="283" t="str">
        <f t="shared" si="1030"/>
        <v/>
      </c>
      <c r="AE7340" s="163"/>
      <c r="AF7340" s="162"/>
    </row>
    <row r="7341" spans="1:32">
      <c r="A7341" s="134">
        <v>7332</v>
      </c>
      <c r="B7341" s="136"/>
      <c r="C7341" s="146">
        <f t="shared" si="1023"/>
        <v>0</v>
      </c>
      <c r="D7341" s="146">
        <f t="shared" si="1024"/>
        <v>1</v>
      </c>
      <c r="E7341" s="146">
        <f t="shared" si="1025"/>
        <v>1900</v>
      </c>
      <c r="F7341" s="137"/>
      <c r="G7341" s="287"/>
      <c r="H7341" s="137"/>
      <c r="I7341" s="134"/>
      <c r="J7341" s="204"/>
      <c r="K7341" s="133"/>
      <c r="L7341" s="134"/>
      <c r="M7341" s="133"/>
      <c r="N7341" s="134"/>
      <c r="O7341" s="134"/>
      <c r="P7341" s="166"/>
      <c r="Q7341" s="164"/>
      <c r="R7341" s="165"/>
      <c r="S7341" s="138"/>
      <c r="T7341" s="138"/>
      <c r="U7341" s="138"/>
      <c r="V7341" s="138"/>
      <c r="W7341" s="166"/>
      <c r="X7341" s="135"/>
      <c r="Y7341" s="418">
        <f t="shared" si="1026"/>
        <v>0</v>
      </c>
      <c r="Z7341" s="291">
        <f t="shared" si="1027"/>
        <v>0</v>
      </c>
      <c r="AA7341" s="163"/>
      <c r="AB7341" s="177" t="str">
        <f t="shared" si="1028"/>
        <v/>
      </c>
      <c r="AC7341" s="283" t="str">
        <f t="shared" si="1029"/>
        <v/>
      </c>
      <c r="AD7341" s="283" t="str">
        <f t="shared" si="1030"/>
        <v/>
      </c>
      <c r="AE7341" s="163"/>
      <c r="AF7341" s="162"/>
    </row>
    <row r="7342" spans="1:32">
      <c r="A7342" s="134">
        <v>7333</v>
      </c>
      <c r="B7342" s="136"/>
      <c r="C7342" s="146">
        <f t="shared" si="1023"/>
        <v>0</v>
      </c>
      <c r="D7342" s="146">
        <f t="shared" si="1024"/>
        <v>1</v>
      </c>
      <c r="E7342" s="146">
        <f t="shared" si="1025"/>
        <v>1900</v>
      </c>
      <c r="F7342" s="137"/>
      <c r="G7342" s="287"/>
      <c r="H7342" s="137"/>
      <c r="I7342" s="134"/>
      <c r="J7342" s="204"/>
      <c r="K7342" s="133"/>
      <c r="L7342" s="134"/>
      <c r="M7342" s="133"/>
      <c r="N7342" s="134"/>
      <c r="O7342" s="134"/>
      <c r="P7342" s="166"/>
      <c r="Q7342" s="164"/>
      <c r="R7342" s="165"/>
      <c r="S7342" s="138"/>
      <c r="T7342" s="138"/>
      <c r="U7342" s="138"/>
      <c r="V7342" s="138"/>
      <c r="W7342" s="166"/>
      <c r="X7342" s="135"/>
      <c r="Y7342" s="418">
        <f t="shared" si="1026"/>
        <v>0</v>
      </c>
      <c r="Z7342" s="291">
        <f t="shared" si="1027"/>
        <v>0</v>
      </c>
      <c r="AA7342" s="163"/>
      <c r="AB7342" s="177" t="str">
        <f t="shared" si="1028"/>
        <v/>
      </c>
      <c r="AC7342" s="283" t="str">
        <f t="shared" si="1029"/>
        <v/>
      </c>
      <c r="AD7342" s="283" t="str">
        <f t="shared" si="1030"/>
        <v/>
      </c>
      <c r="AE7342" s="163"/>
      <c r="AF7342" s="162"/>
    </row>
    <row r="7343" spans="1:32">
      <c r="A7343" s="134">
        <v>7334</v>
      </c>
      <c r="B7343" s="136"/>
      <c r="C7343" s="146">
        <f t="shared" si="1023"/>
        <v>0</v>
      </c>
      <c r="D7343" s="146">
        <f t="shared" si="1024"/>
        <v>1</v>
      </c>
      <c r="E7343" s="146">
        <f t="shared" si="1025"/>
        <v>1900</v>
      </c>
      <c r="F7343" s="137"/>
      <c r="G7343" s="287"/>
      <c r="H7343" s="137"/>
      <c r="I7343" s="134"/>
      <c r="J7343" s="204"/>
      <c r="K7343" s="133"/>
      <c r="L7343" s="134"/>
      <c r="M7343" s="133"/>
      <c r="N7343" s="134"/>
      <c r="O7343" s="134"/>
      <c r="P7343" s="166"/>
      <c r="Q7343" s="164"/>
      <c r="R7343" s="165"/>
      <c r="S7343" s="138"/>
      <c r="T7343" s="138"/>
      <c r="U7343" s="138"/>
      <c r="V7343" s="138"/>
      <c r="W7343" s="166"/>
      <c r="X7343" s="135"/>
      <c r="Y7343" s="418">
        <f t="shared" si="1026"/>
        <v>0</v>
      </c>
      <c r="Z7343" s="291">
        <f t="shared" si="1027"/>
        <v>0</v>
      </c>
      <c r="AA7343" s="163"/>
      <c r="AB7343" s="177" t="str">
        <f t="shared" si="1028"/>
        <v/>
      </c>
      <c r="AC7343" s="283" t="str">
        <f t="shared" si="1029"/>
        <v/>
      </c>
      <c r="AD7343" s="283" t="str">
        <f t="shared" si="1030"/>
        <v/>
      </c>
      <c r="AE7343" s="163"/>
      <c r="AF7343" s="162"/>
    </row>
    <row r="7344" spans="1:32">
      <c r="A7344" s="134">
        <v>7335</v>
      </c>
      <c r="B7344" s="136"/>
      <c r="C7344" s="146">
        <f t="shared" si="1023"/>
        <v>0</v>
      </c>
      <c r="D7344" s="146">
        <f t="shared" si="1024"/>
        <v>1</v>
      </c>
      <c r="E7344" s="146">
        <f t="shared" si="1025"/>
        <v>1900</v>
      </c>
      <c r="F7344" s="137"/>
      <c r="G7344" s="287"/>
      <c r="H7344" s="137"/>
      <c r="I7344" s="134"/>
      <c r="J7344" s="204"/>
      <c r="K7344" s="133"/>
      <c r="L7344" s="134"/>
      <c r="M7344" s="133"/>
      <c r="N7344" s="134"/>
      <c r="O7344" s="134"/>
      <c r="P7344" s="166"/>
      <c r="Q7344" s="164"/>
      <c r="R7344" s="165"/>
      <c r="S7344" s="138"/>
      <c r="T7344" s="138"/>
      <c r="U7344" s="138"/>
      <c r="V7344" s="138"/>
      <c r="W7344" s="166"/>
      <c r="X7344" s="135"/>
      <c r="Y7344" s="418">
        <f t="shared" si="1026"/>
        <v>0</v>
      </c>
      <c r="Z7344" s="291">
        <f t="shared" si="1027"/>
        <v>0</v>
      </c>
      <c r="AA7344" s="163"/>
      <c r="AB7344" s="177" t="str">
        <f t="shared" si="1028"/>
        <v/>
      </c>
      <c r="AC7344" s="283" t="str">
        <f t="shared" si="1029"/>
        <v/>
      </c>
      <c r="AD7344" s="283" t="str">
        <f t="shared" si="1030"/>
        <v/>
      </c>
      <c r="AE7344" s="163"/>
      <c r="AF7344" s="162"/>
    </row>
    <row r="7345" spans="1:32">
      <c r="A7345" s="134">
        <v>7336</v>
      </c>
      <c r="B7345" s="136"/>
      <c r="C7345" s="146">
        <f t="shared" si="1023"/>
        <v>0</v>
      </c>
      <c r="D7345" s="146">
        <f t="shared" si="1024"/>
        <v>1</v>
      </c>
      <c r="E7345" s="146">
        <f t="shared" si="1025"/>
        <v>1900</v>
      </c>
      <c r="F7345" s="137"/>
      <c r="G7345" s="287"/>
      <c r="H7345" s="137"/>
      <c r="I7345" s="134"/>
      <c r="J7345" s="204"/>
      <c r="K7345" s="133"/>
      <c r="L7345" s="134"/>
      <c r="M7345" s="133"/>
      <c r="N7345" s="134"/>
      <c r="O7345" s="134"/>
      <c r="P7345" s="166"/>
      <c r="Q7345" s="164"/>
      <c r="R7345" s="165"/>
      <c r="S7345" s="138"/>
      <c r="T7345" s="138"/>
      <c r="U7345" s="138"/>
      <c r="V7345" s="138"/>
      <c r="W7345" s="166"/>
      <c r="X7345" s="135"/>
      <c r="Y7345" s="418">
        <f t="shared" si="1026"/>
        <v>0</v>
      </c>
      <c r="Z7345" s="291">
        <f t="shared" si="1027"/>
        <v>0</v>
      </c>
      <c r="AA7345" s="163"/>
      <c r="AB7345" s="177" t="str">
        <f t="shared" si="1028"/>
        <v/>
      </c>
      <c r="AC7345" s="283" t="str">
        <f t="shared" si="1029"/>
        <v/>
      </c>
      <c r="AD7345" s="283" t="str">
        <f t="shared" si="1030"/>
        <v/>
      </c>
      <c r="AE7345" s="163"/>
      <c r="AF7345" s="162"/>
    </row>
    <row r="7346" spans="1:32">
      <c r="A7346" s="134">
        <v>7337</v>
      </c>
      <c r="B7346" s="136"/>
      <c r="C7346" s="146">
        <f t="shared" si="1023"/>
        <v>0</v>
      </c>
      <c r="D7346" s="146">
        <f t="shared" si="1024"/>
        <v>1</v>
      </c>
      <c r="E7346" s="146">
        <f t="shared" si="1025"/>
        <v>1900</v>
      </c>
      <c r="F7346" s="137"/>
      <c r="G7346" s="287"/>
      <c r="H7346" s="137"/>
      <c r="I7346" s="134"/>
      <c r="J7346" s="204"/>
      <c r="K7346" s="133"/>
      <c r="L7346" s="134"/>
      <c r="M7346" s="133"/>
      <c r="N7346" s="134"/>
      <c r="O7346" s="134"/>
      <c r="P7346" s="166"/>
      <c r="Q7346" s="164"/>
      <c r="R7346" s="165"/>
      <c r="S7346" s="138"/>
      <c r="T7346" s="138"/>
      <c r="U7346" s="138"/>
      <c r="V7346" s="138"/>
      <c r="W7346" s="166"/>
      <c r="X7346" s="135"/>
      <c r="Y7346" s="418">
        <f t="shared" si="1026"/>
        <v>0</v>
      </c>
      <c r="Z7346" s="291">
        <f t="shared" si="1027"/>
        <v>0</v>
      </c>
      <c r="AA7346" s="163"/>
      <c r="AB7346" s="177" t="str">
        <f t="shared" si="1028"/>
        <v/>
      </c>
      <c r="AC7346" s="283" t="str">
        <f t="shared" si="1029"/>
        <v/>
      </c>
      <c r="AD7346" s="283" t="str">
        <f t="shared" si="1030"/>
        <v/>
      </c>
      <c r="AE7346" s="163"/>
      <c r="AF7346" s="162"/>
    </row>
    <row r="7347" spans="1:32">
      <c r="A7347" s="134">
        <v>7338</v>
      </c>
      <c r="B7347" s="136"/>
      <c r="C7347" s="146">
        <f t="shared" si="1023"/>
        <v>0</v>
      </c>
      <c r="D7347" s="146">
        <f t="shared" si="1024"/>
        <v>1</v>
      </c>
      <c r="E7347" s="146">
        <f t="shared" si="1025"/>
        <v>1900</v>
      </c>
      <c r="F7347" s="137"/>
      <c r="G7347" s="287"/>
      <c r="H7347" s="137"/>
      <c r="I7347" s="134"/>
      <c r="J7347" s="204"/>
      <c r="K7347" s="133"/>
      <c r="L7347" s="134"/>
      <c r="M7347" s="133"/>
      <c r="N7347" s="134"/>
      <c r="O7347" s="134"/>
      <c r="P7347" s="166"/>
      <c r="Q7347" s="164"/>
      <c r="R7347" s="165"/>
      <c r="S7347" s="138"/>
      <c r="T7347" s="138"/>
      <c r="U7347" s="138"/>
      <c r="V7347" s="138"/>
      <c r="W7347" s="166"/>
      <c r="X7347" s="135"/>
      <c r="Y7347" s="418">
        <f t="shared" si="1026"/>
        <v>0</v>
      </c>
      <c r="Z7347" s="291">
        <f t="shared" si="1027"/>
        <v>0</v>
      </c>
      <c r="AA7347" s="163"/>
      <c r="AB7347" s="177" t="str">
        <f t="shared" si="1028"/>
        <v/>
      </c>
      <c r="AC7347" s="283" t="str">
        <f t="shared" si="1029"/>
        <v/>
      </c>
      <c r="AD7347" s="283" t="str">
        <f t="shared" si="1030"/>
        <v/>
      </c>
      <c r="AE7347" s="163"/>
      <c r="AF7347" s="162"/>
    </row>
    <row r="7348" spans="1:32">
      <c r="A7348" s="134">
        <v>7339</v>
      </c>
      <c r="B7348" s="136"/>
      <c r="C7348" s="146">
        <f t="shared" si="1023"/>
        <v>0</v>
      </c>
      <c r="D7348" s="146">
        <f t="shared" si="1024"/>
        <v>1</v>
      </c>
      <c r="E7348" s="146">
        <f t="shared" si="1025"/>
        <v>1900</v>
      </c>
      <c r="F7348" s="137"/>
      <c r="G7348" s="287"/>
      <c r="H7348" s="137"/>
      <c r="I7348" s="134"/>
      <c r="J7348" s="204"/>
      <c r="K7348" s="133"/>
      <c r="L7348" s="134"/>
      <c r="M7348" s="133"/>
      <c r="N7348" s="134"/>
      <c r="O7348" s="134"/>
      <c r="P7348" s="166"/>
      <c r="Q7348" s="164"/>
      <c r="R7348" s="165"/>
      <c r="S7348" s="138"/>
      <c r="T7348" s="138"/>
      <c r="U7348" s="138"/>
      <c r="V7348" s="138"/>
      <c r="W7348" s="166"/>
      <c r="X7348" s="135"/>
      <c r="Y7348" s="418">
        <f t="shared" si="1026"/>
        <v>0</v>
      </c>
      <c r="Z7348" s="291">
        <f t="shared" si="1027"/>
        <v>0</v>
      </c>
      <c r="AA7348" s="163"/>
      <c r="AB7348" s="177" t="str">
        <f t="shared" si="1028"/>
        <v/>
      </c>
      <c r="AC7348" s="283" t="str">
        <f t="shared" si="1029"/>
        <v/>
      </c>
      <c r="AD7348" s="283" t="str">
        <f t="shared" si="1030"/>
        <v/>
      </c>
      <c r="AE7348" s="163"/>
      <c r="AF7348" s="162"/>
    </row>
    <row r="7349" spans="1:32">
      <c r="A7349" s="134">
        <v>7340</v>
      </c>
      <c r="B7349" s="136"/>
      <c r="C7349" s="146">
        <f t="shared" si="1023"/>
        <v>0</v>
      </c>
      <c r="D7349" s="146">
        <f t="shared" si="1024"/>
        <v>1</v>
      </c>
      <c r="E7349" s="146">
        <f t="shared" si="1025"/>
        <v>1900</v>
      </c>
      <c r="F7349" s="137"/>
      <c r="G7349" s="287"/>
      <c r="H7349" s="137"/>
      <c r="I7349" s="134"/>
      <c r="J7349" s="204"/>
      <c r="K7349" s="133"/>
      <c r="L7349" s="134"/>
      <c r="M7349" s="133"/>
      <c r="N7349" s="134"/>
      <c r="O7349" s="134"/>
      <c r="P7349" s="166"/>
      <c r="Q7349" s="164"/>
      <c r="R7349" s="165"/>
      <c r="S7349" s="138"/>
      <c r="T7349" s="138"/>
      <c r="U7349" s="138"/>
      <c r="V7349" s="138"/>
      <c r="W7349" s="166"/>
      <c r="X7349" s="135"/>
      <c r="Y7349" s="418">
        <f t="shared" si="1026"/>
        <v>0</v>
      </c>
      <c r="Z7349" s="291">
        <f t="shared" si="1027"/>
        <v>0</v>
      </c>
      <c r="AA7349" s="163"/>
      <c r="AB7349" s="177" t="str">
        <f t="shared" si="1028"/>
        <v/>
      </c>
      <c r="AC7349" s="283" t="str">
        <f t="shared" si="1029"/>
        <v/>
      </c>
      <c r="AD7349" s="283" t="str">
        <f t="shared" si="1030"/>
        <v/>
      </c>
      <c r="AE7349" s="163"/>
      <c r="AF7349" s="162"/>
    </row>
    <row r="7350" spans="1:32">
      <c r="A7350" s="134">
        <v>7341</v>
      </c>
      <c r="B7350" s="136"/>
      <c r="C7350" s="146">
        <f t="shared" si="1023"/>
        <v>0</v>
      </c>
      <c r="D7350" s="146">
        <f t="shared" si="1024"/>
        <v>1</v>
      </c>
      <c r="E7350" s="146">
        <f t="shared" si="1025"/>
        <v>1900</v>
      </c>
      <c r="F7350" s="137"/>
      <c r="G7350" s="287"/>
      <c r="H7350" s="137"/>
      <c r="I7350" s="134"/>
      <c r="J7350" s="204"/>
      <c r="K7350" s="133"/>
      <c r="L7350" s="134"/>
      <c r="M7350" s="133"/>
      <c r="N7350" s="134"/>
      <c r="O7350" s="134"/>
      <c r="P7350" s="166"/>
      <c r="Q7350" s="164"/>
      <c r="R7350" s="165"/>
      <c r="S7350" s="138"/>
      <c r="T7350" s="138"/>
      <c r="U7350" s="138"/>
      <c r="V7350" s="138"/>
      <c r="W7350" s="166"/>
      <c r="X7350" s="135"/>
      <c r="Y7350" s="418">
        <f t="shared" si="1026"/>
        <v>0</v>
      </c>
      <c r="Z7350" s="291">
        <f t="shared" si="1027"/>
        <v>0</v>
      </c>
      <c r="AA7350" s="163"/>
      <c r="AB7350" s="177" t="str">
        <f t="shared" si="1028"/>
        <v/>
      </c>
      <c r="AC7350" s="283" t="str">
        <f t="shared" si="1029"/>
        <v/>
      </c>
      <c r="AD7350" s="283" t="str">
        <f t="shared" si="1030"/>
        <v/>
      </c>
      <c r="AE7350" s="163"/>
      <c r="AF7350" s="162"/>
    </row>
    <row r="7351" spans="1:32">
      <c r="A7351" s="134">
        <v>7342</v>
      </c>
      <c r="B7351" s="136"/>
      <c r="C7351" s="146">
        <f t="shared" si="1023"/>
        <v>0</v>
      </c>
      <c r="D7351" s="146">
        <f t="shared" si="1024"/>
        <v>1</v>
      </c>
      <c r="E7351" s="146">
        <f t="shared" si="1025"/>
        <v>1900</v>
      </c>
      <c r="F7351" s="137"/>
      <c r="G7351" s="287"/>
      <c r="H7351" s="137"/>
      <c r="I7351" s="134"/>
      <c r="J7351" s="204"/>
      <c r="K7351" s="133"/>
      <c r="L7351" s="134"/>
      <c r="M7351" s="133"/>
      <c r="N7351" s="134"/>
      <c r="O7351" s="134"/>
      <c r="P7351" s="166"/>
      <c r="Q7351" s="164"/>
      <c r="R7351" s="165"/>
      <c r="S7351" s="138"/>
      <c r="T7351" s="138"/>
      <c r="U7351" s="138"/>
      <c r="V7351" s="138"/>
      <c r="W7351" s="166"/>
      <c r="X7351" s="135"/>
      <c r="Y7351" s="418">
        <f t="shared" si="1026"/>
        <v>0</v>
      </c>
      <c r="Z7351" s="291">
        <f t="shared" si="1027"/>
        <v>0</v>
      </c>
      <c r="AA7351" s="163"/>
      <c r="AB7351" s="177" t="str">
        <f t="shared" si="1028"/>
        <v/>
      </c>
      <c r="AC7351" s="283" t="str">
        <f t="shared" si="1029"/>
        <v/>
      </c>
      <c r="AD7351" s="283" t="str">
        <f t="shared" si="1030"/>
        <v/>
      </c>
      <c r="AE7351" s="163"/>
      <c r="AF7351" s="162"/>
    </row>
    <row r="7352" spans="1:32">
      <c r="A7352" s="134">
        <v>7343</v>
      </c>
      <c r="B7352" s="136"/>
      <c r="C7352" s="146">
        <f t="shared" si="1023"/>
        <v>0</v>
      </c>
      <c r="D7352" s="146">
        <f t="shared" si="1024"/>
        <v>1</v>
      </c>
      <c r="E7352" s="146">
        <f t="shared" si="1025"/>
        <v>1900</v>
      </c>
      <c r="F7352" s="137"/>
      <c r="G7352" s="287"/>
      <c r="H7352" s="137"/>
      <c r="I7352" s="134"/>
      <c r="J7352" s="204"/>
      <c r="K7352" s="133"/>
      <c r="L7352" s="134"/>
      <c r="M7352" s="133"/>
      <c r="N7352" s="134"/>
      <c r="O7352" s="134"/>
      <c r="P7352" s="166"/>
      <c r="Q7352" s="164"/>
      <c r="R7352" s="165"/>
      <c r="S7352" s="138"/>
      <c r="T7352" s="138"/>
      <c r="U7352" s="138"/>
      <c r="V7352" s="138"/>
      <c r="W7352" s="166"/>
      <c r="X7352" s="135"/>
      <c r="Y7352" s="418">
        <f t="shared" si="1026"/>
        <v>0</v>
      </c>
      <c r="Z7352" s="291">
        <f t="shared" si="1027"/>
        <v>0</v>
      </c>
      <c r="AA7352" s="163"/>
      <c r="AB7352" s="177" t="str">
        <f t="shared" si="1028"/>
        <v/>
      </c>
      <c r="AC7352" s="283" t="str">
        <f t="shared" si="1029"/>
        <v/>
      </c>
      <c r="AD7352" s="283" t="str">
        <f t="shared" si="1030"/>
        <v/>
      </c>
      <c r="AE7352" s="163"/>
      <c r="AF7352" s="162"/>
    </row>
    <row r="7353" spans="1:32">
      <c r="A7353" s="134">
        <v>7344</v>
      </c>
      <c r="B7353" s="136"/>
      <c r="C7353" s="146">
        <f t="shared" si="1023"/>
        <v>0</v>
      </c>
      <c r="D7353" s="146">
        <f t="shared" si="1024"/>
        <v>1</v>
      </c>
      <c r="E7353" s="146">
        <f t="shared" si="1025"/>
        <v>1900</v>
      </c>
      <c r="F7353" s="137"/>
      <c r="G7353" s="287"/>
      <c r="H7353" s="137"/>
      <c r="I7353" s="134"/>
      <c r="J7353" s="204"/>
      <c r="K7353" s="133"/>
      <c r="L7353" s="134"/>
      <c r="M7353" s="133"/>
      <c r="N7353" s="134"/>
      <c r="O7353" s="134"/>
      <c r="P7353" s="166"/>
      <c r="Q7353" s="164"/>
      <c r="R7353" s="165"/>
      <c r="S7353" s="138"/>
      <c r="T7353" s="138"/>
      <c r="U7353" s="138"/>
      <c r="V7353" s="138"/>
      <c r="W7353" s="166"/>
      <c r="X7353" s="135"/>
      <c r="Y7353" s="418">
        <f t="shared" si="1026"/>
        <v>0</v>
      </c>
      <c r="Z7353" s="291">
        <f t="shared" si="1027"/>
        <v>0</v>
      </c>
      <c r="AA7353" s="163"/>
      <c r="AB7353" s="177" t="str">
        <f t="shared" si="1028"/>
        <v/>
      </c>
      <c r="AC7353" s="283" t="str">
        <f t="shared" si="1029"/>
        <v/>
      </c>
      <c r="AD7353" s="283" t="str">
        <f t="shared" si="1030"/>
        <v/>
      </c>
      <c r="AE7353" s="163"/>
      <c r="AF7353" s="162"/>
    </row>
    <row r="7354" spans="1:32">
      <c r="A7354" s="134">
        <v>7345</v>
      </c>
      <c r="B7354" s="136"/>
      <c r="C7354" s="146">
        <f t="shared" si="1023"/>
        <v>0</v>
      </c>
      <c r="D7354" s="146">
        <f t="shared" si="1024"/>
        <v>1</v>
      </c>
      <c r="E7354" s="146">
        <f t="shared" si="1025"/>
        <v>1900</v>
      </c>
      <c r="F7354" s="137"/>
      <c r="G7354" s="287"/>
      <c r="H7354" s="137"/>
      <c r="I7354" s="134"/>
      <c r="J7354" s="204"/>
      <c r="K7354" s="133"/>
      <c r="L7354" s="134"/>
      <c r="M7354" s="133"/>
      <c r="N7354" s="134"/>
      <c r="O7354" s="134"/>
      <c r="P7354" s="166"/>
      <c r="Q7354" s="164"/>
      <c r="R7354" s="165"/>
      <c r="S7354" s="138"/>
      <c r="T7354" s="138"/>
      <c r="U7354" s="138"/>
      <c r="V7354" s="138"/>
      <c r="W7354" s="166"/>
      <c r="X7354" s="135"/>
      <c r="Y7354" s="418">
        <f t="shared" si="1026"/>
        <v>0</v>
      </c>
      <c r="Z7354" s="291">
        <f t="shared" si="1027"/>
        <v>0</v>
      </c>
      <c r="AA7354" s="163"/>
      <c r="AB7354" s="177" t="str">
        <f t="shared" si="1028"/>
        <v/>
      </c>
      <c r="AC7354" s="283" t="str">
        <f t="shared" si="1029"/>
        <v/>
      </c>
      <c r="AD7354" s="283" t="str">
        <f t="shared" si="1030"/>
        <v/>
      </c>
      <c r="AE7354" s="163"/>
      <c r="AF7354" s="162"/>
    </row>
    <row r="7355" spans="1:32">
      <c r="A7355" s="134">
        <v>7346</v>
      </c>
      <c r="B7355" s="136"/>
      <c r="C7355" s="146">
        <f t="shared" si="1023"/>
        <v>0</v>
      </c>
      <c r="D7355" s="146">
        <f t="shared" si="1024"/>
        <v>1</v>
      </c>
      <c r="E7355" s="146">
        <f t="shared" si="1025"/>
        <v>1900</v>
      </c>
      <c r="F7355" s="137"/>
      <c r="G7355" s="287"/>
      <c r="H7355" s="137"/>
      <c r="I7355" s="134"/>
      <c r="J7355" s="204"/>
      <c r="K7355" s="133"/>
      <c r="L7355" s="134"/>
      <c r="M7355" s="133"/>
      <c r="N7355" s="134"/>
      <c r="O7355" s="134"/>
      <c r="P7355" s="166"/>
      <c r="Q7355" s="164"/>
      <c r="R7355" s="165"/>
      <c r="S7355" s="138"/>
      <c r="T7355" s="138"/>
      <c r="U7355" s="138"/>
      <c r="V7355" s="138"/>
      <c r="W7355" s="166"/>
      <c r="X7355" s="135"/>
      <c r="Y7355" s="418">
        <f t="shared" si="1026"/>
        <v>0</v>
      </c>
      <c r="Z7355" s="291">
        <f t="shared" si="1027"/>
        <v>0</v>
      </c>
      <c r="AA7355" s="163"/>
      <c r="AB7355" s="177" t="str">
        <f t="shared" si="1028"/>
        <v/>
      </c>
      <c r="AC7355" s="283" t="str">
        <f t="shared" si="1029"/>
        <v/>
      </c>
      <c r="AD7355" s="283" t="str">
        <f t="shared" si="1030"/>
        <v/>
      </c>
      <c r="AE7355" s="163"/>
      <c r="AF7355" s="162"/>
    </row>
    <row r="7356" spans="1:32">
      <c r="A7356" s="134">
        <v>7347</v>
      </c>
      <c r="B7356" s="136"/>
      <c r="C7356" s="146">
        <f t="shared" si="1023"/>
        <v>0</v>
      </c>
      <c r="D7356" s="146">
        <f t="shared" si="1024"/>
        <v>1</v>
      </c>
      <c r="E7356" s="146">
        <f t="shared" si="1025"/>
        <v>1900</v>
      </c>
      <c r="F7356" s="137"/>
      <c r="G7356" s="287"/>
      <c r="H7356" s="137"/>
      <c r="I7356" s="134"/>
      <c r="J7356" s="204"/>
      <c r="K7356" s="133"/>
      <c r="L7356" s="134"/>
      <c r="M7356" s="133"/>
      <c r="N7356" s="134"/>
      <c r="O7356" s="134"/>
      <c r="P7356" s="166"/>
      <c r="Q7356" s="164"/>
      <c r="R7356" s="165"/>
      <c r="S7356" s="138"/>
      <c r="T7356" s="138"/>
      <c r="U7356" s="138"/>
      <c r="V7356" s="138"/>
      <c r="W7356" s="166"/>
      <c r="X7356" s="135"/>
      <c r="Y7356" s="418">
        <f t="shared" si="1026"/>
        <v>0</v>
      </c>
      <c r="Z7356" s="291">
        <f t="shared" si="1027"/>
        <v>0</v>
      </c>
      <c r="AA7356" s="163"/>
      <c r="AB7356" s="177" t="str">
        <f t="shared" si="1028"/>
        <v/>
      </c>
      <c r="AC7356" s="283" t="str">
        <f t="shared" si="1029"/>
        <v/>
      </c>
      <c r="AD7356" s="283" t="str">
        <f t="shared" si="1030"/>
        <v/>
      </c>
      <c r="AE7356" s="163"/>
      <c r="AF7356" s="162"/>
    </row>
    <row r="7357" spans="1:32">
      <c r="A7357" s="134">
        <v>7348</v>
      </c>
      <c r="B7357" s="136"/>
      <c r="C7357" s="146">
        <f t="shared" si="1023"/>
        <v>0</v>
      </c>
      <c r="D7357" s="146">
        <f t="shared" si="1024"/>
        <v>1</v>
      </c>
      <c r="E7357" s="146">
        <f t="shared" si="1025"/>
        <v>1900</v>
      </c>
      <c r="F7357" s="137"/>
      <c r="G7357" s="287"/>
      <c r="H7357" s="137"/>
      <c r="I7357" s="134"/>
      <c r="J7357" s="204"/>
      <c r="K7357" s="133"/>
      <c r="L7357" s="134"/>
      <c r="M7357" s="133"/>
      <c r="N7357" s="134"/>
      <c r="O7357" s="134"/>
      <c r="P7357" s="166"/>
      <c r="Q7357" s="164"/>
      <c r="R7357" s="165"/>
      <c r="S7357" s="138"/>
      <c r="T7357" s="138"/>
      <c r="U7357" s="138"/>
      <c r="V7357" s="138"/>
      <c r="W7357" s="166"/>
      <c r="X7357" s="135"/>
      <c r="Y7357" s="418">
        <f t="shared" si="1026"/>
        <v>0</v>
      </c>
      <c r="Z7357" s="291">
        <f t="shared" si="1027"/>
        <v>0</v>
      </c>
      <c r="AA7357" s="163"/>
      <c r="AB7357" s="177" t="str">
        <f t="shared" si="1028"/>
        <v/>
      </c>
      <c r="AC7357" s="283" t="str">
        <f t="shared" si="1029"/>
        <v/>
      </c>
      <c r="AD7357" s="283" t="str">
        <f t="shared" si="1030"/>
        <v/>
      </c>
      <c r="AE7357" s="163"/>
      <c r="AF7357" s="162"/>
    </row>
    <row r="7358" spans="1:32">
      <c r="A7358" s="134">
        <v>7349</v>
      </c>
      <c r="B7358" s="136"/>
      <c r="C7358" s="146">
        <f t="shared" si="1023"/>
        <v>0</v>
      </c>
      <c r="D7358" s="146">
        <f t="shared" si="1024"/>
        <v>1</v>
      </c>
      <c r="E7358" s="146">
        <f t="shared" si="1025"/>
        <v>1900</v>
      </c>
      <c r="F7358" s="137"/>
      <c r="G7358" s="287"/>
      <c r="H7358" s="137"/>
      <c r="I7358" s="134"/>
      <c r="J7358" s="204"/>
      <c r="K7358" s="133"/>
      <c r="L7358" s="134"/>
      <c r="M7358" s="133"/>
      <c r="N7358" s="134"/>
      <c r="O7358" s="134"/>
      <c r="P7358" s="166"/>
      <c r="Q7358" s="164"/>
      <c r="R7358" s="165"/>
      <c r="S7358" s="138"/>
      <c r="T7358" s="138"/>
      <c r="U7358" s="138"/>
      <c r="V7358" s="138"/>
      <c r="W7358" s="166"/>
      <c r="X7358" s="135"/>
      <c r="Y7358" s="418">
        <f t="shared" si="1026"/>
        <v>0</v>
      </c>
      <c r="Z7358" s="291">
        <f t="shared" si="1027"/>
        <v>0</v>
      </c>
      <c r="AA7358" s="163"/>
      <c r="AB7358" s="177" t="str">
        <f t="shared" si="1028"/>
        <v/>
      </c>
      <c r="AC7358" s="283" t="str">
        <f t="shared" si="1029"/>
        <v/>
      </c>
      <c r="AD7358" s="283" t="str">
        <f t="shared" si="1030"/>
        <v/>
      </c>
      <c r="AE7358" s="163"/>
      <c r="AF7358" s="162"/>
    </row>
    <row r="7359" spans="1:32">
      <c r="A7359" s="134">
        <v>7350</v>
      </c>
      <c r="B7359" s="136"/>
      <c r="C7359" s="146">
        <f t="shared" si="1023"/>
        <v>0</v>
      </c>
      <c r="D7359" s="146">
        <f t="shared" si="1024"/>
        <v>1</v>
      </c>
      <c r="E7359" s="146">
        <f t="shared" si="1025"/>
        <v>1900</v>
      </c>
      <c r="F7359" s="137"/>
      <c r="G7359" s="287"/>
      <c r="H7359" s="137"/>
      <c r="I7359" s="134"/>
      <c r="J7359" s="204"/>
      <c r="K7359" s="133"/>
      <c r="L7359" s="134"/>
      <c r="M7359" s="133"/>
      <c r="N7359" s="134"/>
      <c r="O7359" s="134"/>
      <c r="P7359" s="166"/>
      <c r="Q7359" s="164"/>
      <c r="R7359" s="165"/>
      <c r="S7359" s="138"/>
      <c r="T7359" s="138"/>
      <c r="U7359" s="138"/>
      <c r="V7359" s="138"/>
      <c r="W7359" s="166"/>
      <c r="X7359" s="135"/>
      <c r="Y7359" s="418">
        <f t="shared" si="1026"/>
        <v>0</v>
      </c>
      <c r="Z7359" s="291">
        <f t="shared" si="1027"/>
        <v>0</v>
      </c>
      <c r="AA7359" s="163"/>
      <c r="AB7359" s="177" t="str">
        <f t="shared" si="1028"/>
        <v/>
      </c>
      <c r="AC7359" s="283" t="str">
        <f t="shared" si="1029"/>
        <v/>
      </c>
      <c r="AD7359" s="283" t="str">
        <f t="shared" si="1030"/>
        <v/>
      </c>
      <c r="AE7359" s="163"/>
      <c r="AF7359" s="162"/>
    </row>
    <row r="7360" spans="1:32">
      <c r="A7360" s="134">
        <v>7351</v>
      </c>
      <c r="B7360" s="136"/>
      <c r="C7360" s="146">
        <f t="shared" si="1023"/>
        <v>0</v>
      </c>
      <c r="D7360" s="146">
        <f t="shared" si="1024"/>
        <v>1</v>
      </c>
      <c r="E7360" s="146">
        <f t="shared" si="1025"/>
        <v>1900</v>
      </c>
      <c r="F7360" s="137"/>
      <c r="G7360" s="287"/>
      <c r="H7360" s="137"/>
      <c r="I7360" s="134"/>
      <c r="J7360" s="204"/>
      <c r="K7360" s="133"/>
      <c r="L7360" s="134"/>
      <c r="M7360" s="133"/>
      <c r="N7360" s="134"/>
      <c r="O7360" s="134"/>
      <c r="P7360" s="166"/>
      <c r="Q7360" s="164"/>
      <c r="R7360" s="165"/>
      <c r="S7360" s="138"/>
      <c r="T7360" s="138"/>
      <c r="U7360" s="138"/>
      <c r="V7360" s="138"/>
      <c r="W7360" s="166"/>
      <c r="X7360" s="135"/>
      <c r="Y7360" s="418">
        <f t="shared" si="1026"/>
        <v>0</v>
      </c>
      <c r="Z7360" s="291">
        <f t="shared" si="1027"/>
        <v>0</v>
      </c>
      <c r="AA7360" s="163"/>
      <c r="AB7360" s="177" t="str">
        <f t="shared" si="1028"/>
        <v/>
      </c>
      <c r="AC7360" s="283" t="str">
        <f t="shared" si="1029"/>
        <v/>
      </c>
      <c r="AD7360" s="283" t="str">
        <f t="shared" si="1030"/>
        <v/>
      </c>
      <c r="AE7360" s="163"/>
      <c r="AF7360" s="162"/>
    </row>
    <row r="7361" spans="1:32">
      <c r="A7361" s="134">
        <v>7352</v>
      </c>
      <c r="B7361" s="136"/>
      <c r="C7361" s="146">
        <f t="shared" si="1023"/>
        <v>0</v>
      </c>
      <c r="D7361" s="146">
        <f t="shared" si="1024"/>
        <v>1</v>
      </c>
      <c r="E7361" s="146">
        <f t="shared" si="1025"/>
        <v>1900</v>
      </c>
      <c r="F7361" s="137"/>
      <c r="G7361" s="287"/>
      <c r="H7361" s="137"/>
      <c r="I7361" s="134"/>
      <c r="J7361" s="204"/>
      <c r="K7361" s="133"/>
      <c r="L7361" s="134"/>
      <c r="M7361" s="133"/>
      <c r="N7361" s="134"/>
      <c r="O7361" s="134"/>
      <c r="P7361" s="166"/>
      <c r="Q7361" s="164"/>
      <c r="R7361" s="165"/>
      <c r="S7361" s="138"/>
      <c r="T7361" s="138"/>
      <c r="U7361" s="138"/>
      <c r="V7361" s="138"/>
      <c r="W7361" s="166"/>
      <c r="X7361" s="135"/>
      <c r="Y7361" s="418">
        <f t="shared" si="1026"/>
        <v>0</v>
      </c>
      <c r="Z7361" s="291">
        <f t="shared" si="1027"/>
        <v>0</v>
      </c>
      <c r="AA7361" s="163"/>
      <c r="AB7361" s="177" t="str">
        <f t="shared" si="1028"/>
        <v/>
      </c>
      <c r="AC7361" s="283" t="str">
        <f t="shared" si="1029"/>
        <v/>
      </c>
      <c r="AD7361" s="283" t="str">
        <f t="shared" si="1030"/>
        <v/>
      </c>
      <c r="AE7361" s="163"/>
      <c r="AF7361" s="162"/>
    </row>
    <row r="7362" spans="1:32">
      <c r="A7362" s="134">
        <v>7353</v>
      </c>
      <c r="B7362" s="136"/>
      <c r="C7362" s="146">
        <f t="shared" si="1023"/>
        <v>0</v>
      </c>
      <c r="D7362" s="146">
        <f t="shared" si="1024"/>
        <v>1</v>
      </c>
      <c r="E7362" s="146">
        <f t="shared" si="1025"/>
        <v>1900</v>
      </c>
      <c r="F7362" s="137"/>
      <c r="G7362" s="287"/>
      <c r="H7362" s="137"/>
      <c r="I7362" s="134"/>
      <c r="J7362" s="204"/>
      <c r="K7362" s="133"/>
      <c r="L7362" s="134"/>
      <c r="M7362" s="133"/>
      <c r="N7362" s="134"/>
      <c r="O7362" s="134"/>
      <c r="P7362" s="166"/>
      <c r="Q7362" s="164"/>
      <c r="R7362" s="165"/>
      <c r="S7362" s="138"/>
      <c r="T7362" s="138"/>
      <c r="U7362" s="138"/>
      <c r="V7362" s="138"/>
      <c r="W7362" s="166"/>
      <c r="X7362" s="135"/>
      <c r="Y7362" s="418">
        <f t="shared" si="1026"/>
        <v>0</v>
      </c>
      <c r="Z7362" s="291">
        <f t="shared" si="1027"/>
        <v>0</v>
      </c>
      <c r="AA7362" s="163"/>
      <c r="AB7362" s="177" t="str">
        <f t="shared" si="1028"/>
        <v/>
      </c>
      <c r="AC7362" s="283" t="str">
        <f t="shared" si="1029"/>
        <v/>
      </c>
      <c r="AD7362" s="283" t="str">
        <f t="shared" si="1030"/>
        <v/>
      </c>
      <c r="AE7362" s="163"/>
      <c r="AF7362" s="162"/>
    </row>
    <row r="7363" spans="1:32">
      <c r="A7363" s="134">
        <v>7354</v>
      </c>
      <c r="B7363" s="136"/>
      <c r="C7363" s="146">
        <f t="shared" si="1023"/>
        <v>0</v>
      </c>
      <c r="D7363" s="146">
        <f t="shared" si="1024"/>
        <v>1</v>
      </c>
      <c r="E7363" s="146">
        <f t="shared" si="1025"/>
        <v>1900</v>
      </c>
      <c r="F7363" s="137"/>
      <c r="G7363" s="287"/>
      <c r="H7363" s="137"/>
      <c r="I7363" s="134"/>
      <c r="J7363" s="204"/>
      <c r="K7363" s="133"/>
      <c r="L7363" s="134"/>
      <c r="M7363" s="133"/>
      <c r="N7363" s="134"/>
      <c r="O7363" s="134"/>
      <c r="P7363" s="166"/>
      <c r="Q7363" s="164"/>
      <c r="R7363" s="165"/>
      <c r="S7363" s="138"/>
      <c r="T7363" s="138"/>
      <c r="U7363" s="138"/>
      <c r="V7363" s="138"/>
      <c r="W7363" s="166"/>
      <c r="X7363" s="135"/>
      <c r="Y7363" s="418">
        <f t="shared" si="1026"/>
        <v>0</v>
      </c>
      <c r="Z7363" s="291">
        <f t="shared" si="1027"/>
        <v>0</v>
      </c>
      <c r="AA7363" s="163"/>
      <c r="AB7363" s="177" t="str">
        <f t="shared" si="1028"/>
        <v/>
      </c>
      <c r="AC7363" s="283" t="str">
        <f t="shared" si="1029"/>
        <v/>
      </c>
      <c r="AD7363" s="283" t="str">
        <f t="shared" si="1030"/>
        <v/>
      </c>
      <c r="AE7363" s="163"/>
      <c r="AF7363" s="162"/>
    </row>
    <row r="7364" spans="1:32">
      <c r="A7364" s="134">
        <v>7355</v>
      </c>
      <c r="B7364" s="136"/>
      <c r="C7364" s="146">
        <f t="shared" si="1023"/>
        <v>0</v>
      </c>
      <c r="D7364" s="146">
        <f t="shared" si="1024"/>
        <v>1</v>
      </c>
      <c r="E7364" s="146">
        <f t="shared" si="1025"/>
        <v>1900</v>
      </c>
      <c r="F7364" s="137"/>
      <c r="G7364" s="287"/>
      <c r="H7364" s="137"/>
      <c r="I7364" s="134"/>
      <c r="J7364" s="204"/>
      <c r="K7364" s="133"/>
      <c r="L7364" s="134"/>
      <c r="M7364" s="133"/>
      <c r="N7364" s="134"/>
      <c r="O7364" s="134"/>
      <c r="P7364" s="166"/>
      <c r="Q7364" s="164"/>
      <c r="R7364" s="165"/>
      <c r="S7364" s="138"/>
      <c r="T7364" s="138"/>
      <c r="U7364" s="138"/>
      <c r="V7364" s="138"/>
      <c r="W7364" s="166"/>
      <c r="X7364" s="135"/>
      <c r="Y7364" s="418">
        <f t="shared" si="1026"/>
        <v>0</v>
      </c>
      <c r="Z7364" s="291">
        <f t="shared" si="1027"/>
        <v>0</v>
      </c>
      <c r="AA7364" s="163"/>
      <c r="AB7364" s="177" t="str">
        <f t="shared" si="1028"/>
        <v/>
      </c>
      <c r="AC7364" s="283" t="str">
        <f t="shared" si="1029"/>
        <v/>
      </c>
      <c r="AD7364" s="283" t="str">
        <f t="shared" si="1030"/>
        <v/>
      </c>
      <c r="AE7364" s="163"/>
      <c r="AF7364" s="162"/>
    </row>
    <row r="7365" spans="1:32">
      <c r="A7365" s="134">
        <v>7356</v>
      </c>
      <c r="B7365" s="136"/>
      <c r="C7365" s="146">
        <f t="shared" si="1023"/>
        <v>0</v>
      </c>
      <c r="D7365" s="146">
        <f t="shared" si="1024"/>
        <v>1</v>
      </c>
      <c r="E7365" s="146">
        <f t="shared" si="1025"/>
        <v>1900</v>
      </c>
      <c r="F7365" s="137"/>
      <c r="G7365" s="287"/>
      <c r="H7365" s="137"/>
      <c r="I7365" s="134"/>
      <c r="J7365" s="204"/>
      <c r="K7365" s="133"/>
      <c r="L7365" s="134"/>
      <c r="M7365" s="133"/>
      <c r="N7365" s="134"/>
      <c r="O7365" s="134"/>
      <c r="P7365" s="166"/>
      <c r="Q7365" s="164"/>
      <c r="R7365" s="165"/>
      <c r="S7365" s="138"/>
      <c r="T7365" s="138"/>
      <c r="U7365" s="138"/>
      <c r="V7365" s="138"/>
      <c r="W7365" s="166"/>
      <c r="X7365" s="135"/>
      <c r="Y7365" s="418">
        <f t="shared" si="1026"/>
        <v>0</v>
      </c>
      <c r="Z7365" s="291">
        <f t="shared" si="1027"/>
        <v>0</v>
      </c>
      <c r="AA7365" s="163"/>
      <c r="AB7365" s="177" t="str">
        <f t="shared" si="1028"/>
        <v/>
      </c>
      <c r="AC7365" s="283" t="str">
        <f t="shared" si="1029"/>
        <v/>
      </c>
      <c r="AD7365" s="283" t="str">
        <f t="shared" si="1030"/>
        <v/>
      </c>
      <c r="AE7365" s="163"/>
      <c r="AF7365" s="162"/>
    </row>
    <row r="7366" spans="1:32">
      <c r="A7366" s="134">
        <v>7357</v>
      </c>
      <c r="B7366" s="136"/>
      <c r="C7366" s="146">
        <f t="shared" si="1023"/>
        <v>0</v>
      </c>
      <c r="D7366" s="146">
        <f t="shared" si="1024"/>
        <v>1</v>
      </c>
      <c r="E7366" s="146">
        <f t="shared" si="1025"/>
        <v>1900</v>
      </c>
      <c r="F7366" s="137"/>
      <c r="G7366" s="287"/>
      <c r="H7366" s="137"/>
      <c r="I7366" s="134"/>
      <c r="J7366" s="204"/>
      <c r="K7366" s="133"/>
      <c r="L7366" s="134"/>
      <c r="M7366" s="133"/>
      <c r="N7366" s="134"/>
      <c r="O7366" s="134"/>
      <c r="P7366" s="166"/>
      <c r="Q7366" s="164"/>
      <c r="R7366" s="165"/>
      <c r="S7366" s="138"/>
      <c r="T7366" s="138"/>
      <c r="U7366" s="138"/>
      <c r="V7366" s="138"/>
      <c r="W7366" s="166"/>
      <c r="X7366" s="135"/>
      <c r="Y7366" s="418">
        <f t="shared" si="1026"/>
        <v>0</v>
      </c>
      <c r="Z7366" s="291">
        <f t="shared" si="1027"/>
        <v>0</v>
      </c>
      <c r="AA7366" s="163"/>
      <c r="AB7366" s="177" t="str">
        <f t="shared" si="1028"/>
        <v/>
      </c>
      <c r="AC7366" s="283" t="str">
        <f t="shared" si="1029"/>
        <v/>
      </c>
      <c r="AD7366" s="283" t="str">
        <f t="shared" si="1030"/>
        <v/>
      </c>
      <c r="AE7366" s="163"/>
      <c r="AF7366" s="162"/>
    </row>
    <row r="7367" spans="1:32">
      <c r="A7367" s="134">
        <v>7358</v>
      </c>
      <c r="B7367" s="136"/>
      <c r="C7367" s="146">
        <f t="shared" si="1023"/>
        <v>0</v>
      </c>
      <c r="D7367" s="146">
        <f t="shared" si="1024"/>
        <v>1</v>
      </c>
      <c r="E7367" s="146">
        <f t="shared" si="1025"/>
        <v>1900</v>
      </c>
      <c r="F7367" s="137"/>
      <c r="G7367" s="287"/>
      <c r="H7367" s="137"/>
      <c r="I7367" s="134"/>
      <c r="J7367" s="204"/>
      <c r="K7367" s="133"/>
      <c r="L7367" s="134"/>
      <c r="M7367" s="133"/>
      <c r="N7367" s="134"/>
      <c r="O7367" s="134"/>
      <c r="P7367" s="166"/>
      <c r="Q7367" s="164"/>
      <c r="R7367" s="165"/>
      <c r="S7367" s="138"/>
      <c r="T7367" s="138"/>
      <c r="U7367" s="138"/>
      <c r="V7367" s="138"/>
      <c r="W7367" s="166"/>
      <c r="X7367" s="135"/>
      <c r="Y7367" s="418">
        <f t="shared" si="1026"/>
        <v>0</v>
      </c>
      <c r="Z7367" s="291">
        <f t="shared" si="1027"/>
        <v>0</v>
      </c>
      <c r="AA7367" s="163"/>
      <c r="AB7367" s="177" t="str">
        <f t="shared" si="1028"/>
        <v/>
      </c>
      <c r="AC7367" s="283" t="str">
        <f t="shared" si="1029"/>
        <v/>
      </c>
      <c r="AD7367" s="283" t="str">
        <f t="shared" si="1030"/>
        <v/>
      </c>
      <c r="AE7367" s="163"/>
      <c r="AF7367" s="162"/>
    </row>
    <row r="7368" spans="1:32">
      <c r="A7368" s="134">
        <v>7359</v>
      </c>
      <c r="B7368" s="136"/>
      <c r="C7368" s="146">
        <f t="shared" si="1023"/>
        <v>0</v>
      </c>
      <c r="D7368" s="146">
        <f t="shared" si="1024"/>
        <v>1</v>
      </c>
      <c r="E7368" s="146">
        <f t="shared" si="1025"/>
        <v>1900</v>
      </c>
      <c r="F7368" s="137"/>
      <c r="G7368" s="287"/>
      <c r="H7368" s="137"/>
      <c r="I7368" s="134"/>
      <c r="J7368" s="204"/>
      <c r="K7368" s="133"/>
      <c r="L7368" s="134"/>
      <c r="M7368" s="133"/>
      <c r="N7368" s="134"/>
      <c r="O7368" s="134"/>
      <c r="P7368" s="166"/>
      <c r="Q7368" s="164"/>
      <c r="R7368" s="165"/>
      <c r="S7368" s="138"/>
      <c r="T7368" s="138"/>
      <c r="U7368" s="138"/>
      <c r="V7368" s="138"/>
      <c r="W7368" s="166"/>
      <c r="X7368" s="135"/>
      <c r="Y7368" s="418">
        <f t="shared" si="1026"/>
        <v>0</v>
      </c>
      <c r="Z7368" s="291">
        <f t="shared" si="1027"/>
        <v>0</v>
      </c>
      <c r="AA7368" s="163"/>
      <c r="AB7368" s="177" t="str">
        <f t="shared" si="1028"/>
        <v/>
      </c>
      <c r="AC7368" s="283" t="str">
        <f t="shared" si="1029"/>
        <v/>
      </c>
      <c r="AD7368" s="283" t="str">
        <f t="shared" si="1030"/>
        <v/>
      </c>
      <c r="AE7368" s="163"/>
      <c r="AF7368" s="162"/>
    </row>
    <row r="7369" spans="1:32">
      <c r="A7369" s="134">
        <v>7360</v>
      </c>
      <c r="B7369" s="136"/>
      <c r="C7369" s="146">
        <f t="shared" si="1023"/>
        <v>0</v>
      </c>
      <c r="D7369" s="146">
        <f t="shared" si="1024"/>
        <v>1</v>
      </c>
      <c r="E7369" s="146">
        <f t="shared" si="1025"/>
        <v>1900</v>
      </c>
      <c r="F7369" s="137"/>
      <c r="G7369" s="287"/>
      <c r="H7369" s="137"/>
      <c r="I7369" s="134"/>
      <c r="J7369" s="204"/>
      <c r="K7369" s="133"/>
      <c r="L7369" s="134"/>
      <c r="M7369" s="133"/>
      <c r="N7369" s="134"/>
      <c r="O7369" s="134"/>
      <c r="P7369" s="166"/>
      <c r="Q7369" s="164"/>
      <c r="R7369" s="165"/>
      <c r="S7369" s="138"/>
      <c r="T7369" s="138"/>
      <c r="U7369" s="138"/>
      <c r="V7369" s="138"/>
      <c r="W7369" s="166"/>
      <c r="X7369" s="135"/>
      <c r="Y7369" s="418">
        <f t="shared" si="1026"/>
        <v>0</v>
      </c>
      <c r="Z7369" s="291">
        <f t="shared" si="1027"/>
        <v>0</v>
      </c>
      <c r="AA7369" s="163"/>
      <c r="AB7369" s="177" t="str">
        <f t="shared" si="1028"/>
        <v/>
      </c>
      <c r="AC7369" s="283" t="str">
        <f t="shared" si="1029"/>
        <v/>
      </c>
      <c r="AD7369" s="283" t="str">
        <f t="shared" si="1030"/>
        <v/>
      </c>
      <c r="AE7369" s="163"/>
      <c r="AF7369" s="162"/>
    </row>
    <row r="7370" spans="1:32">
      <c r="A7370" s="134">
        <v>7361</v>
      </c>
      <c r="B7370" s="136"/>
      <c r="C7370" s="146">
        <f t="shared" si="1023"/>
        <v>0</v>
      </c>
      <c r="D7370" s="146">
        <f t="shared" si="1024"/>
        <v>1</v>
      </c>
      <c r="E7370" s="146">
        <f t="shared" si="1025"/>
        <v>1900</v>
      </c>
      <c r="F7370" s="137"/>
      <c r="G7370" s="287"/>
      <c r="H7370" s="137"/>
      <c r="I7370" s="134"/>
      <c r="J7370" s="204"/>
      <c r="K7370" s="133"/>
      <c r="L7370" s="134"/>
      <c r="M7370" s="133"/>
      <c r="N7370" s="134"/>
      <c r="O7370" s="134"/>
      <c r="P7370" s="166"/>
      <c r="Q7370" s="164"/>
      <c r="R7370" s="165"/>
      <c r="S7370" s="138"/>
      <c r="T7370" s="138"/>
      <c r="U7370" s="138"/>
      <c r="V7370" s="138"/>
      <c r="W7370" s="166"/>
      <c r="X7370" s="135"/>
      <c r="Y7370" s="418">
        <f t="shared" si="1026"/>
        <v>0</v>
      </c>
      <c r="Z7370" s="291">
        <f t="shared" si="1027"/>
        <v>0</v>
      </c>
      <c r="AA7370" s="163"/>
      <c r="AB7370" s="177" t="str">
        <f t="shared" si="1028"/>
        <v/>
      </c>
      <c r="AC7370" s="283" t="str">
        <f t="shared" si="1029"/>
        <v/>
      </c>
      <c r="AD7370" s="283" t="str">
        <f t="shared" si="1030"/>
        <v/>
      </c>
      <c r="AE7370" s="163"/>
      <c r="AF7370" s="162"/>
    </row>
    <row r="7371" spans="1:32">
      <c r="A7371" s="134">
        <v>7362</v>
      </c>
      <c r="B7371" s="136"/>
      <c r="C7371" s="146">
        <f t="shared" ref="C7371:C7434" si="1031">DAY(B7371)</f>
        <v>0</v>
      </c>
      <c r="D7371" s="146">
        <f t="shared" ref="D7371:D7434" si="1032">MONTH(B7371)</f>
        <v>1</v>
      </c>
      <c r="E7371" s="146">
        <f t="shared" ref="E7371:E7434" si="1033">YEAR(B7371)</f>
        <v>1900</v>
      </c>
      <c r="F7371" s="137"/>
      <c r="G7371" s="287"/>
      <c r="H7371" s="137"/>
      <c r="I7371" s="134"/>
      <c r="J7371" s="204"/>
      <c r="K7371" s="133"/>
      <c r="L7371" s="134"/>
      <c r="M7371" s="133"/>
      <c r="N7371" s="134"/>
      <c r="O7371" s="134"/>
      <c r="P7371" s="166"/>
      <c r="Q7371" s="164"/>
      <c r="R7371" s="165"/>
      <c r="S7371" s="138"/>
      <c r="T7371" s="138"/>
      <c r="U7371" s="138"/>
      <c r="V7371" s="138"/>
      <c r="W7371" s="166"/>
      <c r="X7371" s="135"/>
      <c r="Y7371" s="418">
        <f t="shared" ref="Y7371:Y7434" si="1034">X7371*U7371</f>
        <v>0</v>
      </c>
      <c r="Z7371" s="291">
        <f t="shared" ref="Z7371:Z7434" si="1035">Y7371*1.1</f>
        <v>0</v>
      </c>
      <c r="AA7371" s="163"/>
      <c r="AB7371" s="177" t="str">
        <f t="shared" ref="AB7371:AB7434" si="1036">IF(S7371="","",IF(S7371-U7371=0,"Full","No"))</f>
        <v/>
      </c>
      <c r="AC7371" s="283" t="str">
        <f t="shared" ref="AC7371:AC7434" si="1037">IF(AND(S7371&gt;U7371,V7371=0),"Lost",IF(AND(S7371&gt;U7371,V7371&lt;(S7371-U7371)),"Lost",""))</f>
        <v/>
      </c>
      <c r="AD7371" s="283" t="str">
        <f t="shared" ref="AD7371:AD7434" si="1038">IF(AND(S7371&gt;U7371,V7371=0),S7371-U7371,IF(AND(S7371&gt;U7371,V7371&lt;(S7371-U7371)),S7371-(U7371+V7371),""))</f>
        <v/>
      </c>
      <c r="AE7371" s="163"/>
      <c r="AF7371" s="162"/>
    </row>
    <row r="7372" spans="1:32">
      <c r="A7372" s="134">
        <v>7363</v>
      </c>
      <c r="B7372" s="136"/>
      <c r="C7372" s="146">
        <f t="shared" si="1031"/>
        <v>0</v>
      </c>
      <c r="D7372" s="146">
        <f t="shared" si="1032"/>
        <v>1</v>
      </c>
      <c r="E7372" s="146">
        <f t="shared" si="1033"/>
        <v>1900</v>
      </c>
      <c r="F7372" s="137"/>
      <c r="G7372" s="287"/>
      <c r="H7372" s="137"/>
      <c r="I7372" s="134"/>
      <c r="J7372" s="204"/>
      <c r="K7372" s="133"/>
      <c r="L7372" s="134"/>
      <c r="M7372" s="133"/>
      <c r="N7372" s="134"/>
      <c r="O7372" s="134"/>
      <c r="P7372" s="166"/>
      <c r="Q7372" s="164"/>
      <c r="R7372" s="165"/>
      <c r="S7372" s="138"/>
      <c r="T7372" s="138"/>
      <c r="U7372" s="138"/>
      <c r="V7372" s="138"/>
      <c r="W7372" s="166"/>
      <c r="X7372" s="135"/>
      <c r="Y7372" s="418">
        <f t="shared" si="1034"/>
        <v>0</v>
      </c>
      <c r="Z7372" s="291">
        <f t="shared" si="1035"/>
        <v>0</v>
      </c>
      <c r="AA7372" s="163"/>
      <c r="AB7372" s="177" t="str">
        <f t="shared" si="1036"/>
        <v/>
      </c>
      <c r="AC7372" s="283" t="str">
        <f t="shared" si="1037"/>
        <v/>
      </c>
      <c r="AD7372" s="283" t="str">
        <f t="shared" si="1038"/>
        <v/>
      </c>
      <c r="AE7372" s="163"/>
      <c r="AF7372" s="162"/>
    </row>
    <row r="7373" spans="1:32">
      <c r="A7373" s="134">
        <v>7364</v>
      </c>
      <c r="B7373" s="136"/>
      <c r="C7373" s="146">
        <f t="shared" si="1031"/>
        <v>0</v>
      </c>
      <c r="D7373" s="146">
        <f t="shared" si="1032"/>
        <v>1</v>
      </c>
      <c r="E7373" s="146">
        <f t="shared" si="1033"/>
        <v>1900</v>
      </c>
      <c r="F7373" s="137"/>
      <c r="G7373" s="287"/>
      <c r="H7373" s="137"/>
      <c r="I7373" s="134"/>
      <c r="J7373" s="204"/>
      <c r="K7373" s="133"/>
      <c r="L7373" s="134"/>
      <c r="M7373" s="133"/>
      <c r="N7373" s="134"/>
      <c r="O7373" s="134"/>
      <c r="P7373" s="166"/>
      <c r="Q7373" s="164"/>
      <c r="R7373" s="165"/>
      <c r="S7373" s="138"/>
      <c r="T7373" s="138"/>
      <c r="U7373" s="138"/>
      <c r="V7373" s="138"/>
      <c r="W7373" s="166"/>
      <c r="X7373" s="135"/>
      <c r="Y7373" s="418">
        <f t="shared" si="1034"/>
        <v>0</v>
      </c>
      <c r="Z7373" s="291">
        <f t="shared" si="1035"/>
        <v>0</v>
      </c>
      <c r="AA7373" s="163"/>
      <c r="AB7373" s="177" t="str">
        <f t="shared" si="1036"/>
        <v/>
      </c>
      <c r="AC7373" s="283" t="str">
        <f t="shared" si="1037"/>
        <v/>
      </c>
      <c r="AD7373" s="283" t="str">
        <f t="shared" si="1038"/>
        <v/>
      </c>
      <c r="AE7373" s="163"/>
      <c r="AF7373" s="162"/>
    </row>
    <row r="7374" spans="1:32">
      <c r="A7374" s="134">
        <v>7365</v>
      </c>
      <c r="B7374" s="136"/>
      <c r="C7374" s="146">
        <f t="shared" si="1031"/>
        <v>0</v>
      </c>
      <c r="D7374" s="146">
        <f t="shared" si="1032"/>
        <v>1</v>
      </c>
      <c r="E7374" s="146">
        <f t="shared" si="1033"/>
        <v>1900</v>
      </c>
      <c r="F7374" s="137"/>
      <c r="G7374" s="287"/>
      <c r="H7374" s="137"/>
      <c r="I7374" s="134"/>
      <c r="J7374" s="204"/>
      <c r="K7374" s="133"/>
      <c r="L7374" s="134"/>
      <c r="M7374" s="133"/>
      <c r="N7374" s="134"/>
      <c r="O7374" s="134"/>
      <c r="P7374" s="166"/>
      <c r="Q7374" s="164"/>
      <c r="R7374" s="165"/>
      <c r="S7374" s="138"/>
      <c r="T7374" s="138"/>
      <c r="U7374" s="138"/>
      <c r="V7374" s="138"/>
      <c r="W7374" s="166"/>
      <c r="X7374" s="135"/>
      <c r="Y7374" s="418">
        <f t="shared" si="1034"/>
        <v>0</v>
      </c>
      <c r="Z7374" s="291">
        <f t="shared" si="1035"/>
        <v>0</v>
      </c>
      <c r="AA7374" s="163"/>
      <c r="AB7374" s="177" t="str">
        <f t="shared" si="1036"/>
        <v/>
      </c>
      <c r="AC7374" s="283" t="str">
        <f t="shared" si="1037"/>
        <v/>
      </c>
      <c r="AD7374" s="283" t="str">
        <f t="shared" si="1038"/>
        <v/>
      </c>
      <c r="AE7374" s="163"/>
      <c r="AF7374" s="162"/>
    </row>
    <row r="7375" spans="1:32">
      <c r="A7375" s="134">
        <v>7366</v>
      </c>
      <c r="B7375" s="136"/>
      <c r="C7375" s="146">
        <f t="shared" si="1031"/>
        <v>0</v>
      </c>
      <c r="D7375" s="146">
        <f t="shared" si="1032"/>
        <v>1</v>
      </c>
      <c r="E7375" s="146">
        <f t="shared" si="1033"/>
        <v>1900</v>
      </c>
      <c r="F7375" s="137"/>
      <c r="G7375" s="287"/>
      <c r="H7375" s="137"/>
      <c r="I7375" s="134"/>
      <c r="J7375" s="204"/>
      <c r="K7375" s="133"/>
      <c r="L7375" s="134"/>
      <c r="M7375" s="133"/>
      <c r="N7375" s="134"/>
      <c r="O7375" s="134"/>
      <c r="P7375" s="166"/>
      <c r="Q7375" s="164"/>
      <c r="R7375" s="165"/>
      <c r="S7375" s="138"/>
      <c r="T7375" s="138"/>
      <c r="U7375" s="138"/>
      <c r="V7375" s="138"/>
      <c r="W7375" s="166"/>
      <c r="X7375" s="135"/>
      <c r="Y7375" s="418">
        <f t="shared" si="1034"/>
        <v>0</v>
      </c>
      <c r="Z7375" s="291">
        <f t="shared" si="1035"/>
        <v>0</v>
      </c>
      <c r="AA7375" s="163"/>
      <c r="AB7375" s="177" t="str">
        <f t="shared" si="1036"/>
        <v/>
      </c>
      <c r="AC7375" s="283" t="str">
        <f t="shared" si="1037"/>
        <v/>
      </c>
      <c r="AD7375" s="283" t="str">
        <f t="shared" si="1038"/>
        <v/>
      </c>
      <c r="AE7375" s="163"/>
      <c r="AF7375" s="162"/>
    </row>
    <row r="7376" spans="1:32">
      <c r="A7376" s="134">
        <v>7367</v>
      </c>
      <c r="B7376" s="136"/>
      <c r="C7376" s="146">
        <f t="shared" si="1031"/>
        <v>0</v>
      </c>
      <c r="D7376" s="146">
        <f t="shared" si="1032"/>
        <v>1</v>
      </c>
      <c r="E7376" s="146">
        <f t="shared" si="1033"/>
        <v>1900</v>
      </c>
      <c r="F7376" s="137"/>
      <c r="G7376" s="287"/>
      <c r="H7376" s="137"/>
      <c r="I7376" s="134"/>
      <c r="J7376" s="204"/>
      <c r="K7376" s="133"/>
      <c r="L7376" s="134"/>
      <c r="M7376" s="133"/>
      <c r="N7376" s="134"/>
      <c r="O7376" s="134"/>
      <c r="P7376" s="166"/>
      <c r="Q7376" s="164"/>
      <c r="R7376" s="165"/>
      <c r="S7376" s="138"/>
      <c r="T7376" s="138"/>
      <c r="U7376" s="138"/>
      <c r="V7376" s="138"/>
      <c r="W7376" s="166"/>
      <c r="X7376" s="135"/>
      <c r="Y7376" s="418">
        <f t="shared" si="1034"/>
        <v>0</v>
      </c>
      <c r="Z7376" s="291">
        <f t="shared" si="1035"/>
        <v>0</v>
      </c>
      <c r="AA7376" s="163"/>
      <c r="AB7376" s="177" t="str">
        <f t="shared" si="1036"/>
        <v/>
      </c>
      <c r="AC7376" s="283" t="str">
        <f t="shared" si="1037"/>
        <v/>
      </c>
      <c r="AD7376" s="283" t="str">
        <f t="shared" si="1038"/>
        <v/>
      </c>
      <c r="AE7376" s="163"/>
      <c r="AF7376" s="162"/>
    </row>
    <row r="7377" spans="1:32">
      <c r="A7377" s="134">
        <v>7368</v>
      </c>
      <c r="B7377" s="136"/>
      <c r="C7377" s="146">
        <f t="shared" si="1031"/>
        <v>0</v>
      </c>
      <c r="D7377" s="146">
        <f t="shared" si="1032"/>
        <v>1</v>
      </c>
      <c r="E7377" s="146">
        <f t="shared" si="1033"/>
        <v>1900</v>
      </c>
      <c r="F7377" s="137"/>
      <c r="G7377" s="287"/>
      <c r="H7377" s="137"/>
      <c r="I7377" s="134"/>
      <c r="J7377" s="204"/>
      <c r="K7377" s="133"/>
      <c r="L7377" s="134"/>
      <c r="M7377" s="133"/>
      <c r="N7377" s="134"/>
      <c r="O7377" s="134"/>
      <c r="P7377" s="166"/>
      <c r="Q7377" s="164"/>
      <c r="R7377" s="165"/>
      <c r="S7377" s="138"/>
      <c r="T7377" s="138"/>
      <c r="U7377" s="138"/>
      <c r="V7377" s="138"/>
      <c r="W7377" s="166"/>
      <c r="X7377" s="135"/>
      <c r="Y7377" s="418">
        <f t="shared" si="1034"/>
        <v>0</v>
      </c>
      <c r="Z7377" s="291">
        <f t="shared" si="1035"/>
        <v>0</v>
      </c>
      <c r="AA7377" s="163"/>
      <c r="AB7377" s="177" t="str">
        <f t="shared" si="1036"/>
        <v/>
      </c>
      <c r="AC7377" s="283" t="str">
        <f t="shared" si="1037"/>
        <v/>
      </c>
      <c r="AD7377" s="283" t="str">
        <f t="shared" si="1038"/>
        <v/>
      </c>
      <c r="AE7377" s="163"/>
      <c r="AF7377" s="162"/>
    </row>
    <row r="7378" spans="1:32">
      <c r="A7378" s="134">
        <v>7369</v>
      </c>
      <c r="B7378" s="136"/>
      <c r="C7378" s="146">
        <f t="shared" si="1031"/>
        <v>0</v>
      </c>
      <c r="D7378" s="146">
        <f t="shared" si="1032"/>
        <v>1</v>
      </c>
      <c r="E7378" s="146">
        <f t="shared" si="1033"/>
        <v>1900</v>
      </c>
      <c r="F7378" s="137"/>
      <c r="G7378" s="287"/>
      <c r="H7378" s="137"/>
      <c r="I7378" s="134"/>
      <c r="J7378" s="204"/>
      <c r="K7378" s="133"/>
      <c r="L7378" s="134"/>
      <c r="M7378" s="133"/>
      <c r="N7378" s="134"/>
      <c r="O7378" s="134"/>
      <c r="P7378" s="166"/>
      <c r="Q7378" s="164"/>
      <c r="R7378" s="165"/>
      <c r="S7378" s="138"/>
      <c r="T7378" s="138"/>
      <c r="U7378" s="138"/>
      <c r="V7378" s="138"/>
      <c r="W7378" s="166"/>
      <c r="X7378" s="135"/>
      <c r="Y7378" s="418">
        <f t="shared" si="1034"/>
        <v>0</v>
      </c>
      <c r="Z7378" s="291">
        <f t="shared" si="1035"/>
        <v>0</v>
      </c>
      <c r="AA7378" s="163"/>
      <c r="AB7378" s="177" t="str">
        <f t="shared" si="1036"/>
        <v/>
      </c>
      <c r="AC7378" s="283" t="str">
        <f t="shared" si="1037"/>
        <v/>
      </c>
      <c r="AD7378" s="283" t="str">
        <f t="shared" si="1038"/>
        <v/>
      </c>
      <c r="AE7378" s="163"/>
      <c r="AF7378" s="162"/>
    </row>
    <row r="7379" spans="1:32">
      <c r="A7379" s="134">
        <v>7370</v>
      </c>
      <c r="B7379" s="136"/>
      <c r="C7379" s="146">
        <f t="shared" si="1031"/>
        <v>0</v>
      </c>
      <c r="D7379" s="146">
        <f t="shared" si="1032"/>
        <v>1</v>
      </c>
      <c r="E7379" s="146">
        <f t="shared" si="1033"/>
        <v>1900</v>
      </c>
      <c r="F7379" s="137"/>
      <c r="G7379" s="287"/>
      <c r="H7379" s="137"/>
      <c r="I7379" s="134"/>
      <c r="J7379" s="204"/>
      <c r="K7379" s="133"/>
      <c r="L7379" s="134"/>
      <c r="M7379" s="133"/>
      <c r="N7379" s="134"/>
      <c r="O7379" s="134"/>
      <c r="P7379" s="166"/>
      <c r="Q7379" s="164"/>
      <c r="R7379" s="165"/>
      <c r="S7379" s="138"/>
      <c r="T7379" s="138"/>
      <c r="U7379" s="138"/>
      <c r="V7379" s="138"/>
      <c r="W7379" s="166"/>
      <c r="X7379" s="135"/>
      <c r="Y7379" s="418">
        <f t="shared" si="1034"/>
        <v>0</v>
      </c>
      <c r="Z7379" s="291">
        <f t="shared" si="1035"/>
        <v>0</v>
      </c>
      <c r="AA7379" s="163"/>
      <c r="AB7379" s="177" t="str">
        <f t="shared" si="1036"/>
        <v/>
      </c>
      <c r="AC7379" s="283" t="str">
        <f t="shared" si="1037"/>
        <v/>
      </c>
      <c r="AD7379" s="283" t="str">
        <f t="shared" si="1038"/>
        <v/>
      </c>
      <c r="AE7379" s="163"/>
      <c r="AF7379" s="162"/>
    </row>
    <row r="7380" spans="1:32">
      <c r="A7380" s="134">
        <v>7371</v>
      </c>
      <c r="B7380" s="136"/>
      <c r="C7380" s="146">
        <f t="shared" si="1031"/>
        <v>0</v>
      </c>
      <c r="D7380" s="146">
        <f t="shared" si="1032"/>
        <v>1</v>
      </c>
      <c r="E7380" s="146">
        <f t="shared" si="1033"/>
        <v>1900</v>
      </c>
      <c r="F7380" s="137"/>
      <c r="G7380" s="287"/>
      <c r="H7380" s="137"/>
      <c r="I7380" s="134"/>
      <c r="J7380" s="204"/>
      <c r="K7380" s="133"/>
      <c r="L7380" s="134"/>
      <c r="M7380" s="133"/>
      <c r="N7380" s="134"/>
      <c r="O7380" s="134"/>
      <c r="P7380" s="166"/>
      <c r="Q7380" s="164"/>
      <c r="R7380" s="165"/>
      <c r="S7380" s="138"/>
      <c r="T7380" s="138"/>
      <c r="U7380" s="138"/>
      <c r="V7380" s="138"/>
      <c r="W7380" s="166"/>
      <c r="X7380" s="135"/>
      <c r="Y7380" s="418">
        <f t="shared" si="1034"/>
        <v>0</v>
      </c>
      <c r="Z7380" s="291">
        <f t="shared" si="1035"/>
        <v>0</v>
      </c>
      <c r="AA7380" s="163"/>
      <c r="AB7380" s="177" t="str">
        <f t="shared" si="1036"/>
        <v/>
      </c>
      <c r="AC7380" s="283" t="str">
        <f t="shared" si="1037"/>
        <v/>
      </c>
      <c r="AD7380" s="283" t="str">
        <f t="shared" si="1038"/>
        <v/>
      </c>
      <c r="AE7380" s="163"/>
      <c r="AF7380" s="162"/>
    </row>
    <row r="7381" spans="1:32">
      <c r="A7381" s="134">
        <v>7372</v>
      </c>
      <c r="B7381" s="136"/>
      <c r="C7381" s="146">
        <f t="shared" si="1031"/>
        <v>0</v>
      </c>
      <c r="D7381" s="146">
        <f t="shared" si="1032"/>
        <v>1</v>
      </c>
      <c r="E7381" s="146">
        <f t="shared" si="1033"/>
        <v>1900</v>
      </c>
      <c r="F7381" s="137"/>
      <c r="G7381" s="287"/>
      <c r="H7381" s="137"/>
      <c r="I7381" s="134"/>
      <c r="J7381" s="204"/>
      <c r="K7381" s="133"/>
      <c r="L7381" s="134"/>
      <c r="M7381" s="133"/>
      <c r="N7381" s="134"/>
      <c r="O7381" s="134"/>
      <c r="P7381" s="166"/>
      <c r="Q7381" s="164"/>
      <c r="R7381" s="165"/>
      <c r="S7381" s="138"/>
      <c r="T7381" s="138"/>
      <c r="U7381" s="138"/>
      <c r="V7381" s="138"/>
      <c r="W7381" s="166"/>
      <c r="X7381" s="135"/>
      <c r="Y7381" s="418">
        <f t="shared" si="1034"/>
        <v>0</v>
      </c>
      <c r="Z7381" s="291">
        <f t="shared" si="1035"/>
        <v>0</v>
      </c>
      <c r="AA7381" s="163"/>
      <c r="AB7381" s="177" t="str">
        <f t="shared" si="1036"/>
        <v/>
      </c>
      <c r="AC7381" s="283" t="str">
        <f t="shared" si="1037"/>
        <v/>
      </c>
      <c r="AD7381" s="283" t="str">
        <f t="shared" si="1038"/>
        <v/>
      </c>
      <c r="AE7381" s="163"/>
      <c r="AF7381" s="162"/>
    </row>
    <row r="7382" spans="1:32">
      <c r="A7382" s="134">
        <v>7373</v>
      </c>
      <c r="B7382" s="136"/>
      <c r="C7382" s="146">
        <f t="shared" si="1031"/>
        <v>0</v>
      </c>
      <c r="D7382" s="146">
        <f t="shared" si="1032"/>
        <v>1</v>
      </c>
      <c r="E7382" s="146">
        <f t="shared" si="1033"/>
        <v>1900</v>
      </c>
      <c r="F7382" s="137"/>
      <c r="G7382" s="287"/>
      <c r="H7382" s="137"/>
      <c r="I7382" s="134"/>
      <c r="J7382" s="204"/>
      <c r="K7382" s="133"/>
      <c r="L7382" s="134"/>
      <c r="M7382" s="133"/>
      <c r="N7382" s="134"/>
      <c r="O7382" s="134"/>
      <c r="P7382" s="166"/>
      <c r="Q7382" s="164"/>
      <c r="R7382" s="165"/>
      <c r="S7382" s="138"/>
      <c r="T7382" s="138"/>
      <c r="U7382" s="138"/>
      <c r="V7382" s="138"/>
      <c r="W7382" s="166"/>
      <c r="X7382" s="135"/>
      <c r="Y7382" s="418">
        <f t="shared" si="1034"/>
        <v>0</v>
      </c>
      <c r="Z7382" s="291">
        <f t="shared" si="1035"/>
        <v>0</v>
      </c>
      <c r="AA7382" s="163"/>
      <c r="AB7382" s="177" t="str">
        <f t="shared" si="1036"/>
        <v/>
      </c>
      <c r="AC7382" s="283" t="str">
        <f t="shared" si="1037"/>
        <v/>
      </c>
      <c r="AD7382" s="283" t="str">
        <f t="shared" si="1038"/>
        <v/>
      </c>
      <c r="AE7382" s="163"/>
      <c r="AF7382" s="162"/>
    </row>
    <row r="7383" spans="1:32">
      <c r="A7383" s="134">
        <v>7374</v>
      </c>
      <c r="B7383" s="136"/>
      <c r="C7383" s="146">
        <f t="shared" si="1031"/>
        <v>0</v>
      </c>
      <c r="D7383" s="146">
        <f t="shared" si="1032"/>
        <v>1</v>
      </c>
      <c r="E7383" s="146">
        <f t="shared" si="1033"/>
        <v>1900</v>
      </c>
      <c r="F7383" s="137"/>
      <c r="G7383" s="287"/>
      <c r="H7383" s="137"/>
      <c r="I7383" s="134"/>
      <c r="J7383" s="204"/>
      <c r="K7383" s="133"/>
      <c r="L7383" s="134"/>
      <c r="M7383" s="133"/>
      <c r="N7383" s="134"/>
      <c r="O7383" s="134"/>
      <c r="P7383" s="166"/>
      <c r="Q7383" s="164"/>
      <c r="R7383" s="165"/>
      <c r="S7383" s="138"/>
      <c r="T7383" s="138"/>
      <c r="U7383" s="138"/>
      <c r="V7383" s="138"/>
      <c r="W7383" s="166"/>
      <c r="X7383" s="135"/>
      <c r="Y7383" s="418">
        <f t="shared" si="1034"/>
        <v>0</v>
      </c>
      <c r="Z7383" s="291">
        <f t="shared" si="1035"/>
        <v>0</v>
      </c>
      <c r="AA7383" s="163"/>
      <c r="AB7383" s="177" t="str">
        <f t="shared" si="1036"/>
        <v/>
      </c>
      <c r="AC7383" s="283" t="str">
        <f t="shared" si="1037"/>
        <v/>
      </c>
      <c r="AD7383" s="283" t="str">
        <f t="shared" si="1038"/>
        <v/>
      </c>
      <c r="AE7383" s="163"/>
      <c r="AF7383" s="162"/>
    </row>
    <row r="7384" spans="1:32">
      <c r="A7384" s="134">
        <v>7375</v>
      </c>
      <c r="B7384" s="136"/>
      <c r="C7384" s="146">
        <f t="shared" si="1031"/>
        <v>0</v>
      </c>
      <c r="D7384" s="146">
        <f t="shared" si="1032"/>
        <v>1</v>
      </c>
      <c r="E7384" s="146">
        <f t="shared" si="1033"/>
        <v>1900</v>
      </c>
      <c r="F7384" s="137"/>
      <c r="G7384" s="287"/>
      <c r="H7384" s="137"/>
      <c r="I7384" s="134"/>
      <c r="J7384" s="204"/>
      <c r="K7384" s="133"/>
      <c r="L7384" s="134"/>
      <c r="M7384" s="133"/>
      <c r="N7384" s="134"/>
      <c r="O7384" s="134"/>
      <c r="P7384" s="166"/>
      <c r="Q7384" s="164"/>
      <c r="R7384" s="165"/>
      <c r="S7384" s="138"/>
      <c r="T7384" s="138"/>
      <c r="U7384" s="138"/>
      <c r="V7384" s="138"/>
      <c r="W7384" s="166"/>
      <c r="X7384" s="135"/>
      <c r="Y7384" s="418">
        <f t="shared" si="1034"/>
        <v>0</v>
      </c>
      <c r="Z7384" s="291">
        <f t="shared" si="1035"/>
        <v>0</v>
      </c>
      <c r="AA7384" s="163"/>
      <c r="AB7384" s="177" t="str">
        <f t="shared" si="1036"/>
        <v/>
      </c>
      <c r="AC7384" s="283" t="str">
        <f t="shared" si="1037"/>
        <v/>
      </c>
      <c r="AD7384" s="283" t="str">
        <f t="shared" si="1038"/>
        <v/>
      </c>
      <c r="AE7384" s="163"/>
      <c r="AF7384" s="162"/>
    </row>
    <row r="7385" spans="1:32">
      <c r="A7385" s="134">
        <v>7376</v>
      </c>
      <c r="B7385" s="136"/>
      <c r="C7385" s="146">
        <f t="shared" si="1031"/>
        <v>0</v>
      </c>
      <c r="D7385" s="146">
        <f t="shared" si="1032"/>
        <v>1</v>
      </c>
      <c r="E7385" s="146">
        <f t="shared" si="1033"/>
        <v>1900</v>
      </c>
      <c r="F7385" s="137"/>
      <c r="G7385" s="287"/>
      <c r="H7385" s="137"/>
      <c r="I7385" s="134"/>
      <c r="J7385" s="204"/>
      <c r="K7385" s="133"/>
      <c r="L7385" s="134"/>
      <c r="M7385" s="133"/>
      <c r="N7385" s="134"/>
      <c r="O7385" s="134"/>
      <c r="P7385" s="166"/>
      <c r="Q7385" s="164"/>
      <c r="R7385" s="165"/>
      <c r="S7385" s="138"/>
      <c r="T7385" s="138"/>
      <c r="U7385" s="138"/>
      <c r="V7385" s="138"/>
      <c r="W7385" s="166"/>
      <c r="X7385" s="135"/>
      <c r="Y7385" s="418">
        <f t="shared" si="1034"/>
        <v>0</v>
      </c>
      <c r="Z7385" s="291">
        <f t="shared" si="1035"/>
        <v>0</v>
      </c>
      <c r="AA7385" s="163"/>
      <c r="AB7385" s="177" t="str">
        <f t="shared" si="1036"/>
        <v/>
      </c>
      <c r="AC7385" s="283" t="str">
        <f t="shared" si="1037"/>
        <v/>
      </c>
      <c r="AD7385" s="283" t="str">
        <f t="shared" si="1038"/>
        <v/>
      </c>
      <c r="AE7385" s="163"/>
      <c r="AF7385" s="162"/>
    </row>
    <row r="7386" spans="1:32">
      <c r="A7386" s="134">
        <v>7377</v>
      </c>
      <c r="B7386" s="136"/>
      <c r="C7386" s="146">
        <f t="shared" si="1031"/>
        <v>0</v>
      </c>
      <c r="D7386" s="146">
        <f t="shared" si="1032"/>
        <v>1</v>
      </c>
      <c r="E7386" s="146">
        <f t="shared" si="1033"/>
        <v>1900</v>
      </c>
      <c r="F7386" s="137"/>
      <c r="G7386" s="287"/>
      <c r="H7386" s="137"/>
      <c r="I7386" s="134"/>
      <c r="J7386" s="204"/>
      <c r="K7386" s="133"/>
      <c r="L7386" s="134"/>
      <c r="M7386" s="133"/>
      <c r="N7386" s="134"/>
      <c r="O7386" s="134"/>
      <c r="P7386" s="166"/>
      <c r="Q7386" s="164"/>
      <c r="R7386" s="165"/>
      <c r="S7386" s="138"/>
      <c r="T7386" s="138"/>
      <c r="U7386" s="138"/>
      <c r="V7386" s="138"/>
      <c r="W7386" s="166"/>
      <c r="X7386" s="135"/>
      <c r="Y7386" s="418">
        <f t="shared" si="1034"/>
        <v>0</v>
      </c>
      <c r="Z7386" s="291">
        <f t="shared" si="1035"/>
        <v>0</v>
      </c>
      <c r="AA7386" s="163"/>
      <c r="AB7386" s="177" t="str">
        <f t="shared" si="1036"/>
        <v/>
      </c>
      <c r="AC7386" s="283" t="str">
        <f t="shared" si="1037"/>
        <v/>
      </c>
      <c r="AD7386" s="283" t="str">
        <f t="shared" si="1038"/>
        <v/>
      </c>
      <c r="AE7386" s="163"/>
      <c r="AF7386" s="162"/>
    </row>
    <row r="7387" spans="1:32">
      <c r="A7387" s="134">
        <v>7378</v>
      </c>
      <c r="B7387" s="136"/>
      <c r="C7387" s="146">
        <f t="shared" si="1031"/>
        <v>0</v>
      </c>
      <c r="D7387" s="146">
        <f t="shared" si="1032"/>
        <v>1</v>
      </c>
      <c r="E7387" s="146">
        <f t="shared" si="1033"/>
        <v>1900</v>
      </c>
      <c r="F7387" s="137"/>
      <c r="G7387" s="287"/>
      <c r="H7387" s="137"/>
      <c r="I7387" s="134"/>
      <c r="J7387" s="204"/>
      <c r="K7387" s="133"/>
      <c r="L7387" s="134"/>
      <c r="M7387" s="133"/>
      <c r="N7387" s="134"/>
      <c r="O7387" s="134"/>
      <c r="P7387" s="166"/>
      <c r="Q7387" s="164"/>
      <c r="R7387" s="165"/>
      <c r="S7387" s="138"/>
      <c r="T7387" s="138"/>
      <c r="U7387" s="138"/>
      <c r="V7387" s="138"/>
      <c r="W7387" s="166"/>
      <c r="X7387" s="135"/>
      <c r="Y7387" s="418">
        <f t="shared" si="1034"/>
        <v>0</v>
      </c>
      <c r="Z7387" s="291">
        <f t="shared" si="1035"/>
        <v>0</v>
      </c>
      <c r="AA7387" s="163"/>
      <c r="AB7387" s="177" t="str">
        <f t="shared" si="1036"/>
        <v/>
      </c>
      <c r="AC7387" s="283" t="str">
        <f t="shared" si="1037"/>
        <v/>
      </c>
      <c r="AD7387" s="283" t="str">
        <f t="shared" si="1038"/>
        <v/>
      </c>
      <c r="AE7387" s="163"/>
      <c r="AF7387" s="162"/>
    </row>
    <row r="7388" spans="1:32">
      <c r="A7388" s="134">
        <v>7379</v>
      </c>
      <c r="B7388" s="136"/>
      <c r="C7388" s="146">
        <f t="shared" si="1031"/>
        <v>0</v>
      </c>
      <c r="D7388" s="146">
        <f t="shared" si="1032"/>
        <v>1</v>
      </c>
      <c r="E7388" s="146">
        <f t="shared" si="1033"/>
        <v>1900</v>
      </c>
      <c r="F7388" s="137"/>
      <c r="G7388" s="287"/>
      <c r="H7388" s="137"/>
      <c r="I7388" s="134"/>
      <c r="J7388" s="204"/>
      <c r="K7388" s="133"/>
      <c r="L7388" s="134"/>
      <c r="M7388" s="133"/>
      <c r="N7388" s="134"/>
      <c r="O7388" s="134"/>
      <c r="P7388" s="166"/>
      <c r="Q7388" s="164"/>
      <c r="R7388" s="165"/>
      <c r="S7388" s="138"/>
      <c r="T7388" s="138"/>
      <c r="U7388" s="138"/>
      <c r="V7388" s="138"/>
      <c r="W7388" s="166"/>
      <c r="X7388" s="135"/>
      <c r="Y7388" s="418">
        <f t="shared" si="1034"/>
        <v>0</v>
      </c>
      <c r="Z7388" s="291">
        <f t="shared" si="1035"/>
        <v>0</v>
      </c>
      <c r="AA7388" s="163"/>
      <c r="AB7388" s="177" t="str">
        <f t="shared" si="1036"/>
        <v/>
      </c>
      <c r="AC7388" s="283" t="str">
        <f t="shared" si="1037"/>
        <v/>
      </c>
      <c r="AD7388" s="283" t="str">
        <f t="shared" si="1038"/>
        <v/>
      </c>
      <c r="AE7388" s="163"/>
      <c r="AF7388" s="162"/>
    </row>
    <row r="7389" spans="1:32">
      <c r="A7389" s="134">
        <v>7380</v>
      </c>
      <c r="B7389" s="136"/>
      <c r="C7389" s="146">
        <f t="shared" si="1031"/>
        <v>0</v>
      </c>
      <c r="D7389" s="146">
        <f t="shared" si="1032"/>
        <v>1</v>
      </c>
      <c r="E7389" s="146">
        <f t="shared" si="1033"/>
        <v>1900</v>
      </c>
      <c r="F7389" s="137"/>
      <c r="G7389" s="287"/>
      <c r="H7389" s="137"/>
      <c r="I7389" s="134"/>
      <c r="J7389" s="204"/>
      <c r="K7389" s="133"/>
      <c r="L7389" s="134"/>
      <c r="M7389" s="133"/>
      <c r="N7389" s="134"/>
      <c r="O7389" s="134"/>
      <c r="P7389" s="166"/>
      <c r="Q7389" s="164"/>
      <c r="R7389" s="165"/>
      <c r="S7389" s="138"/>
      <c r="T7389" s="138"/>
      <c r="U7389" s="138"/>
      <c r="V7389" s="138"/>
      <c r="W7389" s="166"/>
      <c r="X7389" s="135"/>
      <c r="Y7389" s="418">
        <f t="shared" si="1034"/>
        <v>0</v>
      </c>
      <c r="Z7389" s="291">
        <f t="shared" si="1035"/>
        <v>0</v>
      </c>
      <c r="AA7389" s="163"/>
      <c r="AB7389" s="177" t="str">
        <f t="shared" si="1036"/>
        <v/>
      </c>
      <c r="AC7389" s="283" t="str">
        <f t="shared" si="1037"/>
        <v/>
      </c>
      <c r="AD7389" s="283" t="str">
        <f t="shared" si="1038"/>
        <v/>
      </c>
      <c r="AE7389" s="163"/>
      <c r="AF7389" s="162"/>
    </row>
    <row r="7390" spans="1:32">
      <c r="A7390" s="134">
        <v>7381</v>
      </c>
      <c r="B7390" s="136"/>
      <c r="C7390" s="146">
        <f t="shared" si="1031"/>
        <v>0</v>
      </c>
      <c r="D7390" s="146">
        <f t="shared" si="1032"/>
        <v>1</v>
      </c>
      <c r="E7390" s="146">
        <f t="shared" si="1033"/>
        <v>1900</v>
      </c>
      <c r="F7390" s="137"/>
      <c r="G7390" s="287"/>
      <c r="H7390" s="137"/>
      <c r="I7390" s="134"/>
      <c r="J7390" s="204"/>
      <c r="K7390" s="133"/>
      <c r="L7390" s="134"/>
      <c r="M7390" s="133"/>
      <c r="N7390" s="134"/>
      <c r="O7390" s="134"/>
      <c r="P7390" s="166"/>
      <c r="Q7390" s="164"/>
      <c r="R7390" s="165"/>
      <c r="S7390" s="138"/>
      <c r="T7390" s="138"/>
      <c r="U7390" s="138"/>
      <c r="V7390" s="138"/>
      <c r="W7390" s="166"/>
      <c r="X7390" s="135"/>
      <c r="Y7390" s="418">
        <f t="shared" si="1034"/>
        <v>0</v>
      </c>
      <c r="Z7390" s="291">
        <f t="shared" si="1035"/>
        <v>0</v>
      </c>
      <c r="AA7390" s="163"/>
      <c r="AB7390" s="177" t="str">
        <f t="shared" si="1036"/>
        <v/>
      </c>
      <c r="AC7390" s="283" t="str">
        <f t="shared" si="1037"/>
        <v/>
      </c>
      <c r="AD7390" s="283" t="str">
        <f t="shared" si="1038"/>
        <v/>
      </c>
      <c r="AE7390" s="163"/>
      <c r="AF7390" s="162"/>
    </row>
    <row r="7391" spans="1:32">
      <c r="A7391" s="134">
        <v>7382</v>
      </c>
      <c r="B7391" s="136"/>
      <c r="C7391" s="146">
        <f t="shared" si="1031"/>
        <v>0</v>
      </c>
      <c r="D7391" s="146">
        <f t="shared" si="1032"/>
        <v>1</v>
      </c>
      <c r="E7391" s="146">
        <f t="shared" si="1033"/>
        <v>1900</v>
      </c>
      <c r="F7391" s="137"/>
      <c r="G7391" s="287"/>
      <c r="H7391" s="137"/>
      <c r="I7391" s="134"/>
      <c r="J7391" s="204"/>
      <c r="K7391" s="133"/>
      <c r="L7391" s="134"/>
      <c r="M7391" s="133"/>
      <c r="N7391" s="134"/>
      <c r="O7391" s="134"/>
      <c r="P7391" s="166"/>
      <c r="Q7391" s="164"/>
      <c r="R7391" s="165"/>
      <c r="S7391" s="138"/>
      <c r="T7391" s="138"/>
      <c r="U7391" s="138"/>
      <c r="V7391" s="138"/>
      <c r="W7391" s="166"/>
      <c r="X7391" s="135"/>
      <c r="Y7391" s="418">
        <f t="shared" si="1034"/>
        <v>0</v>
      </c>
      <c r="Z7391" s="291">
        <f t="shared" si="1035"/>
        <v>0</v>
      </c>
      <c r="AA7391" s="163"/>
      <c r="AB7391" s="177" t="str">
        <f t="shared" si="1036"/>
        <v/>
      </c>
      <c r="AC7391" s="283" t="str">
        <f t="shared" si="1037"/>
        <v/>
      </c>
      <c r="AD7391" s="283" t="str">
        <f t="shared" si="1038"/>
        <v/>
      </c>
      <c r="AE7391" s="163"/>
      <c r="AF7391" s="162"/>
    </row>
    <row r="7392" spans="1:32">
      <c r="A7392" s="134">
        <v>7383</v>
      </c>
      <c r="B7392" s="136"/>
      <c r="C7392" s="146">
        <f t="shared" si="1031"/>
        <v>0</v>
      </c>
      <c r="D7392" s="146">
        <f t="shared" si="1032"/>
        <v>1</v>
      </c>
      <c r="E7392" s="146">
        <f t="shared" si="1033"/>
        <v>1900</v>
      </c>
      <c r="F7392" s="137"/>
      <c r="G7392" s="287"/>
      <c r="H7392" s="137"/>
      <c r="I7392" s="134"/>
      <c r="J7392" s="204"/>
      <c r="K7392" s="133"/>
      <c r="L7392" s="134"/>
      <c r="M7392" s="133"/>
      <c r="N7392" s="134"/>
      <c r="O7392" s="134"/>
      <c r="P7392" s="166"/>
      <c r="Q7392" s="164"/>
      <c r="R7392" s="165"/>
      <c r="S7392" s="138"/>
      <c r="T7392" s="138"/>
      <c r="U7392" s="138"/>
      <c r="V7392" s="138"/>
      <c r="W7392" s="166"/>
      <c r="X7392" s="135"/>
      <c r="Y7392" s="418">
        <f t="shared" si="1034"/>
        <v>0</v>
      </c>
      <c r="Z7392" s="291">
        <f t="shared" si="1035"/>
        <v>0</v>
      </c>
      <c r="AA7392" s="163"/>
      <c r="AB7392" s="177" t="str">
        <f t="shared" si="1036"/>
        <v/>
      </c>
      <c r="AC7392" s="283" t="str">
        <f t="shared" si="1037"/>
        <v/>
      </c>
      <c r="AD7392" s="283" t="str">
        <f t="shared" si="1038"/>
        <v/>
      </c>
      <c r="AE7392" s="163"/>
      <c r="AF7392" s="162"/>
    </row>
    <row r="7393" spans="1:32">
      <c r="A7393" s="134">
        <v>7384</v>
      </c>
      <c r="B7393" s="136"/>
      <c r="C7393" s="146">
        <f t="shared" si="1031"/>
        <v>0</v>
      </c>
      <c r="D7393" s="146">
        <f t="shared" si="1032"/>
        <v>1</v>
      </c>
      <c r="E7393" s="146">
        <f t="shared" si="1033"/>
        <v>1900</v>
      </c>
      <c r="F7393" s="137"/>
      <c r="G7393" s="287"/>
      <c r="H7393" s="137"/>
      <c r="I7393" s="134"/>
      <c r="J7393" s="204"/>
      <c r="K7393" s="133"/>
      <c r="L7393" s="134"/>
      <c r="M7393" s="133"/>
      <c r="N7393" s="134"/>
      <c r="O7393" s="134"/>
      <c r="P7393" s="166"/>
      <c r="Q7393" s="164"/>
      <c r="R7393" s="165"/>
      <c r="S7393" s="138"/>
      <c r="T7393" s="138"/>
      <c r="U7393" s="138"/>
      <c r="V7393" s="138"/>
      <c r="W7393" s="166"/>
      <c r="X7393" s="135"/>
      <c r="Y7393" s="418">
        <f t="shared" si="1034"/>
        <v>0</v>
      </c>
      <c r="Z7393" s="291">
        <f t="shared" si="1035"/>
        <v>0</v>
      </c>
      <c r="AA7393" s="163"/>
      <c r="AB7393" s="177" t="str">
        <f t="shared" si="1036"/>
        <v/>
      </c>
      <c r="AC7393" s="283" t="str">
        <f t="shared" si="1037"/>
        <v/>
      </c>
      <c r="AD7393" s="283" t="str">
        <f t="shared" si="1038"/>
        <v/>
      </c>
      <c r="AE7393" s="163"/>
      <c r="AF7393" s="162"/>
    </row>
    <row r="7394" spans="1:32">
      <c r="A7394" s="134">
        <v>7385</v>
      </c>
      <c r="B7394" s="136"/>
      <c r="C7394" s="146">
        <f t="shared" si="1031"/>
        <v>0</v>
      </c>
      <c r="D7394" s="146">
        <f t="shared" si="1032"/>
        <v>1</v>
      </c>
      <c r="E7394" s="146">
        <f t="shared" si="1033"/>
        <v>1900</v>
      </c>
      <c r="F7394" s="137"/>
      <c r="G7394" s="287"/>
      <c r="H7394" s="137"/>
      <c r="I7394" s="134"/>
      <c r="J7394" s="204"/>
      <c r="K7394" s="133"/>
      <c r="L7394" s="134"/>
      <c r="M7394" s="133"/>
      <c r="N7394" s="134"/>
      <c r="O7394" s="134"/>
      <c r="P7394" s="166"/>
      <c r="Q7394" s="164"/>
      <c r="R7394" s="165"/>
      <c r="S7394" s="138"/>
      <c r="T7394" s="138"/>
      <c r="U7394" s="138"/>
      <c r="V7394" s="138"/>
      <c r="W7394" s="166"/>
      <c r="X7394" s="135"/>
      <c r="Y7394" s="418">
        <f t="shared" si="1034"/>
        <v>0</v>
      </c>
      <c r="Z7394" s="291">
        <f t="shared" si="1035"/>
        <v>0</v>
      </c>
      <c r="AA7394" s="163"/>
      <c r="AB7394" s="177" t="str">
        <f t="shared" si="1036"/>
        <v/>
      </c>
      <c r="AC7394" s="283" t="str">
        <f t="shared" si="1037"/>
        <v/>
      </c>
      <c r="AD7394" s="283" t="str">
        <f t="shared" si="1038"/>
        <v/>
      </c>
      <c r="AE7394" s="163"/>
      <c r="AF7394" s="162"/>
    </row>
    <row r="7395" spans="1:32">
      <c r="A7395" s="134">
        <v>7386</v>
      </c>
      <c r="B7395" s="136"/>
      <c r="C7395" s="146">
        <f t="shared" si="1031"/>
        <v>0</v>
      </c>
      <c r="D7395" s="146">
        <f t="shared" si="1032"/>
        <v>1</v>
      </c>
      <c r="E7395" s="146">
        <f t="shared" si="1033"/>
        <v>1900</v>
      </c>
      <c r="F7395" s="137"/>
      <c r="G7395" s="287"/>
      <c r="H7395" s="137"/>
      <c r="I7395" s="134"/>
      <c r="J7395" s="204"/>
      <c r="K7395" s="133"/>
      <c r="L7395" s="134"/>
      <c r="M7395" s="133"/>
      <c r="N7395" s="134"/>
      <c r="O7395" s="134"/>
      <c r="P7395" s="166"/>
      <c r="Q7395" s="164"/>
      <c r="R7395" s="165"/>
      <c r="S7395" s="138"/>
      <c r="T7395" s="138"/>
      <c r="U7395" s="138"/>
      <c r="V7395" s="138"/>
      <c r="W7395" s="166"/>
      <c r="X7395" s="135"/>
      <c r="Y7395" s="418">
        <f t="shared" si="1034"/>
        <v>0</v>
      </c>
      <c r="Z7395" s="291">
        <f t="shared" si="1035"/>
        <v>0</v>
      </c>
      <c r="AA7395" s="163"/>
      <c r="AB7395" s="177" t="str">
        <f t="shared" si="1036"/>
        <v/>
      </c>
      <c r="AC7395" s="283" t="str">
        <f t="shared" si="1037"/>
        <v/>
      </c>
      <c r="AD7395" s="283" t="str">
        <f t="shared" si="1038"/>
        <v/>
      </c>
      <c r="AE7395" s="163"/>
      <c r="AF7395" s="162"/>
    </row>
    <row r="7396" spans="1:32">
      <c r="A7396" s="134">
        <v>7387</v>
      </c>
      <c r="B7396" s="136"/>
      <c r="C7396" s="146">
        <f t="shared" si="1031"/>
        <v>0</v>
      </c>
      <c r="D7396" s="146">
        <f t="shared" si="1032"/>
        <v>1</v>
      </c>
      <c r="E7396" s="146">
        <f t="shared" si="1033"/>
        <v>1900</v>
      </c>
      <c r="F7396" s="137"/>
      <c r="G7396" s="287"/>
      <c r="H7396" s="137"/>
      <c r="I7396" s="134"/>
      <c r="J7396" s="204"/>
      <c r="K7396" s="133"/>
      <c r="L7396" s="134"/>
      <c r="M7396" s="133"/>
      <c r="N7396" s="134"/>
      <c r="O7396" s="134"/>
      <c r="P7396" s="166"/>
      <c r="Q7396" s="164"/>
      <c r="R7396" s="165"/>
      <c r="S7396" s="138"/>
      <c r="T7396" s="138"/>
      <c r="U7396" s="138"/>
      <c r="V7396" s="138"/>
      <c r="W7396" s="166"/>
      <c r="X7396" s="135"/>
      <c r="Y7396" s="418">
        <f t="shared" si="1034"/>
        <v>0</v>
      </c>
      <c r="Z7396" s="291">
        <f t="shared" si="1035"/>
        <v>0</v>
      </c>
      <c r="AA7396" s="163"/>
      <c r="AB7396" s="177" t="str">
        <f t="shared" si="1036"/>
        <v/>
      </c>
      <c r="AC7396" s="283" t="str">
        <f t="shared" si="1037"/>
        <v/>
      </c>
      <c r="AD7396" s="283" t="str">
        <f t="shared" si="1038"/>
        <v/>
      </c>
      <c r="AE7396" s="163"/>
      <c r="AF7396" s="162"/>
    </row>
    <row r="7397" spans="1:32">
      <c r="A7397" s="134">
        <v>7388</v>
      </c>
      <c r="B7397" s="136"/>
      <c r="C7397" s="146">
        <f t="shared" si="1031"/>
        <v>0</v>
      </c>
      <c r="D7397" s="146">
        <f t="shared" si="1032"/>
        <v>1</v>
      </c>
      <c r="E7397" s="146">
        <f t="shared" si="1033"/>
        <v>1900</v>
      </c>
      <c r="F7397" s="137"/>
      <c r="G7397" s="287"/>
      <c r="H7397" s="137"/>
      <c r="I7397" s="134"/>
      <c r="J7397" s="204"/>
      <c r="K7397" s="133"/>
      <c r="L7397" s="134"/>
      <c r="M7397" s="133"/>
      <c r="N7397" s="134"/>
      <c r="O7397" s="134"/>
      <c r="P7397" s="166"/>
      <c r="Q7397" s="164"/>
      <c r="R7397" s="165"/>
      <c r="S7397" s="138"/>
      <c r="T7397" s="138"/>
      <c r="U7397" s="138"/>
      <c r="V7397" s="138"/>
      <c r="W7397" s="166"/>
      <c r="X7397" s="135"/>
      <c r="Y7397" s="418">
        <f t="shared" si="1034"/>
        <v>0</v>
      </c>
      <c r="Z7397" s="291">
        <f t="shared" si="1035"/>
        <v>0</v>
      </c>
      <c r="AA7397" s="163"/>
      <c r="AB7397" s="177" t="str">
        <f t="shared" si="1036"/>
        <v/>
      </c>
      <c r="AC7397" s="283" t="str">
        <f t="shared" si="1037"/>
        <v/>
      </c>
      <c r="AD7397" s="283" t="str">
        <f t="shared" si="1038"/>
        <v/>
      </c>
      <c r="AE7397" s="163"/>
      <c r="AF7397" s="162"/>
    </row>
    <row r="7398" spans="1:32">
      <c r="A7398" s="134">
        <v>7389</v>
      </c>
      <c r="B7398" s="136"/>
      <c r="C7398" s="146">
        <f t="shared" si="1031"/>
        <v>0</v>
      </c>
      <c r="D7398" s="146">
        <f t="shared" si="1032"/>
        <v>1</v>
      </c>
      <c r="E7398" s="146">
        <f t="shared" si="1033"/>
        <v>1900</v>
      </c>
      <c r="F7398" s="137"/>
      <c r="G7398" s="287"/>
      <c r="H7398" s="137"/>
      <c r="I7398" s="134"/>
      <c r="J7398" s="204"/>
      <c r="K7398" s="133"/>
      <c r="L7398" s="134"/>
      <c r="M7398" s="133"/>
      <c r="N7398" s="134"/>
      <c r="O7398" s="134"/>
      <c r="P7398" s="166"/>
      <c r="Q7398" s="164"/>
      <c r="R7398" s="165"/>
      <c r="S7398" s="138"/>
      <c r="T7398" s="138"/>
      <c r="U7398" s="138"/>
      <c r="V7398" s="138"/>
      <c r="W7398" s="166"/>
      <c r="X7398" s="135"/>
      <c r="Y7398" s="418">
        <f t="shared" si="1034"/>
        <v>0</v>
      </c>
      <c r="Z7398" s="291">
        <f t="shared" si="1035"/>
        <v>0</v>
      </c>
      <c r="AA7398" s="163"/>
      <c r="AB7398" s="177" t="str">
        <f t="shared" si="1036"/>
        <v/>
      </c>
      <c r="AC7398" s="283" t="str">
        <f t="shared" si="1037"/>
        <v/>
      </c>
      <c r="AD7398" s="283" t="str">
        <f t="shared" si="1038"/>
        <v/>
      </c>
      <c r="AE7398" s="163"/>
      <c r="AF7398" s="162"/>
    </row>
    <row r="7399" spans="1:32">
      <c r="A7399" s="134">
        <v>7390</v>
      </c>
      <c r="B7399" s="136"/>
      <c r="C7399" s="146">
        <f t="shared" si="1031"/>
        <v>0</v>
      </c>
      <c r="D7399" s="146">
        <f t="shared" si="1032"/>
        <v>1</v>
      </c>
      <c r="E7399" s="146">
        <f t="shared" si="1033"/>
        <v>1900</v>
      </c>
      <c r="F7399" s="137"/>
      <c r="G7399" s="287"/>
      <c r="H7399" s="137"/>
      <c r="I7399" s="134"/>
      <c r="J7399" s="204"/>
      <c r="K7399" s="133"/>
      <c r="L7399" s="134"/>
      <c r="M7399" s="133"/>
      <c r="N7399" s="134"/>
      <c r="O7399" s="134"/>
      <c r="P7399" s="166"/>
      <c r="Q7399" s="164"/>
      <c r="R7399" s="165"/>
      <c r="S7399" s="138"/>
      <c r="T7399" s="138"/>
      <c r="U7399" s="138"/>
      <c r="V7399" s="138"/>
      <c r="W7399" s="166"/>
      <c r="X7399" s="135"/>
      <c r="Y7399" s="418">
        <f t="shared" si="1034"/>
        <v>0</v>
      </c>
      <c r="Z7399" s="291">
        <f t="shared" si="1035"/>
        <v>0</v>
      </c>
      <c r="AA7399" s="163"/>
      <c r="AB7399" s="177" t="str">
        <f t="shared" si="1036"/>
        <v/>
      </c>
      <c r="AC7399" s="283" t="str">
        <f t="shared" si="1037"/>
        <v/>
      </c>
      <c r="AD7399" s="283" t="str">
        <f t="shared" si="1038"/>
        <v/>
      </c>
      <c r="AE7399" s="163"/>
      <c r="AF7399" s="162"/>
    </row>
    <row r="7400" spans="1:32">
      <c r="A7400" s="134">
        <v>7391</v>
      </c>
      <c r="B7400" s="136"/>
      <c r="C7400" s="146">
        <f t="shared" si="1031"/>
        <v>0</v>
      </c>
      <c r="D7400" s="146">
        <f t="shared" si="1032"/>
        <v>1</v>
      </c>
      <c r="E7400" s="146">
        <f t="shared" si="1033"/>
        <v>1900</v>
      </c>
      <c r="F7400" s="137"/>
      <c r="G7400" s="287"/>
      <c r="H7400" s="137"/>
      <c r="I7400" s="134"/>
      <c r="J7400" s="204"/>
      <c r="K7400" s="133"/>
      <c r="L7400" s="134"/>
      <c r="M7400" s="133"/>
      <c r="N7400" s="134"/>
      <c r="O7400" s="134"/>
      <c r="P7400" s="166"/>
      <c r="Q7400" s="164"/>
      <c r="R7400" s="165"/>
      <c r="S7400" s="138"/>
      <c r="T7400" s="138"/>
      <c r="U7400" s="138"/>
      <c r="V7400" s="138"/>
      <c r="W7400" s="166"/>
      <c r="X7400" s="135"/>
      <c r="Y7400" s="418">
        <f t="shared" si="1034"/>
        <v>0</v>
      </c>
      <c r="Z7400" s="291">
        <f t="shared" si="1035"/>
        <v>0</v>
      </c>
      <c r="AA7400" s="163"/>
      <c r="AB7400" s="177" t="str">
        <f t="shared" si="1036"/>
        <v/>
      </c>
      <c r="AC7400" s="283" t="str">
        <f t="shared" si="1037"/>
        <v/>
      </c>
      <c r="AD7400" s="283" t="str">
        <f t="shared" si="1038"/>
        <v/>
      </c>
      <c r="AE7400" s="163"/>
      <c r="AF7400" s="162"/>
    </row>
    <row r="7401" spans="1:32">
      <c r="A7401" s="134">
        <v>7392</v>
      </c>
      <c r="B7401" s="136"/>
      <c r="C7401" s="146">
        <f t="shared" si="1031"/>
        <v>0</v>
      </c>
      <c r="D7401" s="146">
        <f t="shared" si="1032"/>
        <v>1</v>
      </c>
      <c r="E7401" s="146">
        <f t="shared" si="1033"/>
        <v>1900</v>
      </c>
      <c r="F7401" s="137"/>
      <c r="G7401" s="287"/>
      <c r="H7401" s="137"/>
      <c r="I7401" s="134"/>
      <c r="J7401" s="204"/>
      <c r="K7401" s="133"/>
      <c r="L7401" s="134"/>
      <c r="M7401" s="133"/>
      <c r="N7401" s="134"/>
      <c r="O7401" s="134"/>
      <c r="P7401" s="166"/>
      <c r="Q7401" s="164"/>
      <c r="R7401" s="165"/>
      <c r="S7401" s="138"/>
      <c r="T7401" s="138"/>
      <c r="U7401" s="138"/>
      <c r="V7401" s="138"/>
      <c r="W7401" s="166"/>
      <c r="X7401" s="135"/>
      <c r="Y7401" s="418">
        <f t="shared" si="1034"/>
        <v>0</v>
      </c>
      <c r="Z7401" s="291">
        <f t="shared" si="1035"/>
        <v>0</v>
      </c>
      <c r="AA7401" s="163"/>
      <c r="AB7401" s="177" t="str">
        <f t="shared" si="1036"/>
        <v/>
      </c>
      <c r="AC7401" s="283" t="str">
        <f t="shared" si="1037"/>
        <v/>
      </c>
      <c r="AD7401" s="283" t="str">
        <f t="shared" si="1038"/>
        <v/>
      </c>
      <c r="AE7401" s="163"/>
      <c r="AF7401" s="162"/>
    </row>
    <row r="7402" spans="1:32">
      <c r="A7402" s="134">
        <v>7393</v>
      </c>
      <c r="B7402" s="136"/>
      <c r="C7402" s="146">
        <f t="shared" si="1031"/>
        <v>0</v>
      </c>
      <c r="D7402" s="146">
        <f t="shared" si="1032"/>
        <v>1</v>
      </c>
      <c r="E7402" s="146">
        <f t="shared" si="1033"/>
        <v>1900</v>
      </c>
      <c r="F7402" s="137"/>
      <c r="G7402" s="287"/>
      <c r="H7402" s="137"/>
      <c r="I7402" s="134"/>
      <c r="J7402" s="204"/>
      <c r="K7402" s="133"/>
      <c r="L7402" s="134"/>
      <c r="M7402" s="133"/>
      <c r="N7402" s="134"/>
      <c r="O7402" s="134"/>
      <c r="P7402" s="166"/>
      <c r="Q7402" s="164"/>
      <c r="R7402" s="165"/>
      <c r="S7402" s="138"/>
      <c r="T7402" s="138"/>
      <c r="U7402" s="138"/>
      <c r="V7402" s="138"/>
      <c r="W7402" s="166"/>
      <c r="X7402" s="135"/>
      <c r="Y7402" s="418">
        <f t="shared" si="1034"/>
        <v>0</v>
      </c>
      <c r="Z7402" s="291">
        <f t="shared" si="1035"/>
        <v>0</v>
      </c>
      <c r="AA7402" s="163"/>
      <c r="AB7402" s="177" t="str">
        <f t="shared" si="1036"/>
        <v/>
      </c>
      <c r="AC7402" s="283" t="str">
        <f t="shared" si="1037"/>
        <v/>
      </c>
      <c r="AD7402" s="283" t="str">
        <f t="shared" si="1038"/>
        <v/>
      </c>
      <c r="AE7402" s="163"/>
      <c r="AF7402" s="162"/>
    </row>
    <row r="7403" spans="1:32">
      <c r="A7403" s="134">
        <v>7394</v>
      </c>
      <c r="B7403" s="136"/>
      <c r="C7403" s="146">
        <f t="shared" si="1031"/>
        <v>0</v>
      </c>
      <c r="D7403" s="146">
        <f t="shared" si="1032"/>
        <v>1</v>
      </c>
      <c r="E7403" s="146">
        <f t="shared" si="1033"/>
        <v>1900</v>
      </c>
      <c r="F7403" s="137"/>
      <c r="G7403" s="287"/>
      <c r="H7403" s="137"/>
      <c r="I7403" s="134"/>
      <c r="J7403" s="204"/>
      <c r="K7403" s="133"/>
      <c r="L7403" s="134"/>
      <c r="M7403" s="133"/>
      <c r="N7403" s="134"/>
      <c r="O7403" s="134"/>
      <c r="P7403" s="166"/>
      <c r="Q7403" s="164"/>
      <c r="R7403" s="165"/>
      <c r="S7403" s="138"/>
      <c r="T7403" s="138"/>
      <c r="U7403" s="138"/>
      <c r="V7403" s="138"/>
      <c r="W7403" s="166"/>
      <c r="X7403" s="135"/>
      <c r="Y7403" s="418">
        <f t="shared" si="1034"/>
        <v>0</v>
      </c>
      <c r="Z7403" s="291">
        <f t="shared" si="1035"/>
        <v>0</v>
      </c>
      <c r="AA7403" s="163"/>
      <c r="AB7403" s="177" t="str">
        <f t="shared" si="1036"/>
        <v/>
      </c>
      <c r="AC7403" s="283" t="str">
        <f t="shared" si="1037"/>
        <v/>
      </c>
      <c r="AD7403" s="283" t="str">
        <f t="shared" si="1038"/>
        <v/>
      </c>
      <c r="AE7403" s="163"/>
      <c r="AF7403" s="162"/>
    </row>
    <row r="7404" spans="1:32">
      <c r="A7404" s="134">
        <v>7395</v>
      </c>
      <c r="B7404" s="136"/>
      <c r="C7404" s="146">
        <f t="shared" si="1031"/>
        <v>0</v>
      </c>
      <c r="D7404" s="146">
        <f t="shared" si="1032"/>
        <v>1</v>
      </c>
      <c r="E7404" s="146">
        <f t="shared" si="1033"/>
        <v>1900</v>
      </c>
      <c r="F7404" s="137"/>
      <c r="G7404" s="287"/>
      <c r="H7404" s="137"/>
      <c r="I7404" s="134"/>
      <c r="J7404" s="204"/>
      <c r="K7404" s="133"/>
      <c r="L7404" s="134"/>
      <c r="M7404" s="133"/>
      <c r="N7404" s="134"/>
      <c r="O7404" s="134"/>
      <c r="P7404" s="166"/>
      <c r="Q7404" s="164"/>
      <c r="R7404" s="165"/>
      <c r="S7404" s="138"/>
      <c r="T7404" s="138"/>
      <c r="U7404" s="138"/>
      <c r="V7404" s="138"/>
      <c r="W7404" s="166"/>
      <c r="X7404" s="135"/>
      <c r="Y7404" s="418">
        <f t="shared" si="1034"/>
        <v>0</v>
      </c>
      <c r="Z7404" s="291">
        <f t="shared" si="1035"/>
        <v>0</v>
      </c>
      <c r="AA7404" s="163"/>
      <c r="AB7404" s="177" t="str">
        <f t="shared" si="1036"/>
        <v/>
      </c>
      <c r="AC7404" s="283" t="str">
        <f t="shared" si="1037"/>
        <v/>
      </c>
      <c r="AD7404" s="283" t="str">
        <f t="shared" si="1038"/>
        <v/>
      </c>
      <c r="AE7404" s="163"/>
      <c r="AF7404" s="162"/>
    </row>
    <row r="7405" spans="1:32">
      <c r="A7405" s="134">
        <v>7396</v>
      </c>
      <c r="B7405" s="136"/>
      <c r="C7405" s="146">
        <f t="shared" si="1031"/>
        <v>0</v>
      </c>
      <c r="D7405" s="146">
        <f t="shared" si="1032"/>
        <v>1</v>
      </c>
      <c r="E7405" s="146">
        <f t="shared" si="1033"/>
        <v>1900</v>
      </c>
      <c r="F7405" s="137"/>
      <c r="G7405" s="287"/>
      <c r="H7405" s="137"/>
      <c r="I7405" s="134"/>
      <c r="J7405" s="204"/>
      <c r="K7405" s="133"/>
      <c r="L7405" s="134"/>
      <c r="M7405" s="133"/>
      <c r="N7405" s="134"/>
      <c r="O7405" s="134"/>
      <c r="P7405" s="166"/>
      <c r="Q7405" s="164"/>
      <c r="R7405" s="165"/>
      <c r="S7405" s="138"/>
      <c r="T7405" s="138"/>
      <c r="U7405" s="138"/>
      <c r="V7405" s="138"/>
      <c r="W7405" s="166"/>
      <c r="X7405" s="135"/>
      <c r="Y7405" s="418">
        <f t="shared" si="1034"/>
        <v>0</v>
      </c>
      <c r="Z7405" s="291">
        <f t="shared" si="1035"/>
        <v>0</v>
      </c>
      <c r="AA7405" s="163"/>
      <c r="AB7405" s="177" t="str">
        <f t="shared" si="1036"/>
        <v/>
      </c>
      <c r="AC7405" s="283" t="str">
        <f t="shared" si="1037"/>
        <v/>
      </c>
      <c r="AD7405" s="283" t="str">
        <f t="shared" si="1038"/>
        <v/>
      </c>
      <c r="AE7405" s="163"/>
      <c r="AF7405" s="162"/>
    </row>
    <row r="7406" spans="1:32">
      <c r="A7406" s="134">
        <v>7397</v>
      </c>
      <c r="B7406" s="136"/>
      <c r="C7406" s="146">
        <f t="shared" si="1031"/>
        <v>0</v>
      </c>
      <c r="D7406" s="146">
        <f t="shared" si="1032"/>
        <v>1</v>
      </c>
      <c r="E7406" s="146">
        <f t="shared" si="1033"/>
        <v>1900</v>
      </c>
      <c r="F7406" s="137"/>
      <c r="G7406" s="287"/>
      <c r="H7406" s="137"/>
      <c r="I7406" s="134"/>
      <c r="J7406" s="204"/>
      <c r="K7406" s="133"/>
      <c r="L7406" s="134"/>
      <c r="M7406" s="133"/>
      <c r="N7406" s="134"/>
      <c r="O7406" s="134"/>
      <c r="P7406" s="166"/>
      <c r="Q7406" s="164"/>
      <c r="R7406" s="165"/>
      <c r="S7406" s="138"/>
      <c r="T7406" s="138"/>
      <c r="U7406" s="138"/>
      <c r="V7406" s="138"/>
      <c r="W7406" s="166"/>
      <c r="X7406" s="135"/>
      <c r="Y7406" s="418">
        <f t="shared" si="1034"/>
        <v>0</v>
      </c>
      <c r="Z7406" s="291">
        <f t="shared" si="1035"/>
        <v>0</v>
      </c>
      <c r="AA7406" s="163"/>
      <c r="AB7406" s="177" t="str">
        <f t="shared" si="1036"/>
        <v/>
      </c>
      <c r="AC7406" s="283" t="str">
        <f t="shared" si="1037"/>
        <v/>
      </c>
      <c r="AD7406" s="283" t="str">
        <f t="shared" si="1038"/>
        <v/>
      </c>
      <c r="AE7406" s="163"/>
      <c r="AF7406" s="162"/>
    </row>
    <row r="7407" spans="1:32">
      <c r="A7407" s="134">
        <v>7398</v>
      </c>
      <c r="B7407" s="136"/>
      <c r="C7407" s="146">
        <f t="shared" si="1031"/>
        <v>0</v>
      </c>
      <c r="D7407" s="146">
        <f t="shared" si="1032"/>
        <v>1</v>
      </c>
      <c r="E7407" s="146">
        <f t="shared" si="1033"/>
        <v>1900</v>
      </c>
      <c r="F7407" s="137"/>
      <c r="G7407" s="287"/>
      <c r="H7407" s="137"/>
      <c r="I7407" s="134"/>
      <c r="J7407" s="204"/>
      <c r="K7407" s="133"/>
      <c r="L7407" s="134"/>
      <c r="M7407" s="133"/>
      <c r="N7407" s="134"/>
      <c r="O7407" s="134"/>
      <c r="P7407" s="166"/>
      <c r="Q7407" s="164"/>
      <c r="R7407" s="165"/>
      <c r="S7407" s="138"/>
      <c r="T7407" s="138"/>
      <c r="U7407" s="138"/>
      <c r="V7407" s="138"/>
      <c r="W7407" s="166"/>
      <c r="X7407" s="135"/>
      <c r="Y7407" s="418">
        <f t="shared" si="1034"/>
        <v>0</v>
      </c>
      <c r="Z7407" s="291">
        <f t="shared" si="1035"/>
        <v>0</v>
      </c>
      <c r="AA7407" s="163"/>
      <c r="AB7407" s="177" t="str">
        <f t="shared" si="1036"/>
        <v/>
      </c>
      <c r="AC7407" s="283" t="str">
        <f t="shared" si="1037"/>
        <v/>
      </c>
      <c r="AD7407" s="283" t="str">
        <f t="shared" si="1038"/>
        <v/>
      </c>
      <c r="AE7407" s="163"/>
      <c r="AF7407" s="162"/>
    </row>
    <row r="7408" spans="1:32">
      <c r="A7408" s="134">
        <v>7399</v>
      </c>
      <c r="B7408" s="136"/>
      <c r="C7408" s="146">
        <f t="shared" si="1031"/>
        <v>0</v>
      </c>
      <c r="D7408" s="146">
        <f t="shared" si="1032"/>
        <v>1</v>
      </c>
      <c r="E7408" s="146">
        <f t="shared" si="1033"/>
        <v>1900</v>
      </c>
      <c r="F7408" s="137"/>
      <c r="G7408" s="287"/>
      <c r="H7408" s="137"/>
      <c r="I7408" s="134"/>
      <c r="J7408" s="204"/>
      <c r="K7408" s="133"/>
      <c r="L7408" s="134"/>
      <c r="M7408" s="133"/>
      <c r="N7408" s="134"/>
      <c r="O7408" s="134"/>
      <c r="P7408" s="166"/>
      <c r="Q7408" s="164"/>
      <c r="R7408" s="165"/>
      <c r="S7408" s="138"/>
      <c r="T7408" s="138"/>
      <c r="U7408" s="138"/>
      <c r="V7408" s="138"/>
      <c r="W7408" s="166"/>
      <c r="X7408" s="135"/>
      <c r="Y7408" s="418">
        <f t="shared" si="1034"/>
        <v>0</v>
      </c>
      <c r="Z7408" s="291">
        <f t="shared" si="1035"/>
        <v>0</v>
      </c>
      <c r="AA7408" s="163"/>
      <c r="AB7408" s="177" t="str">
        <f t="shared" si="1036"/>
        <v/>
      </c>
      <c r="AC7408" s="283" t="str">
        <f t="shared" si="1037"/>
        <v/>
      </c>
      <c r="AD7408" s="283" t="str">
        <f t="shared" si="1038"/>
        <v/>
      </c>
      <c r="AE7408" s="163"/>
      <c r="AF7408" s="162"/>
    </row>
    <row r="7409" spans="1:32">
      <c r="A7409" s="134">
        <v>7400</v>
      </c>
      <c r="B7409" s="136"/>
      <c r="C7409" s="146">
        <f t="shared" si="1031"/>
        <v>0</v>
      </c>
      <c r="D7409" s="146">
        <f t="shared" si="1032"/>
        <v>1</v>
      </c>
      <c r="E7409" s="146">
        <f t="shared" si="1033"/>
        <v>1900</v>
      </c>
      <c r="F7409" s="137"/>
      <c r="G7409" s="287"/>
      <c r="H7409" s="137"/>
      <c r="I7409" s="134"/>
      <c r="J7409" s="204"/>
      <c r="K7409" s="133"/>
      <c r="L7409" s="134"/>
      <c r="M7409" s="133"/>
      <c r="N7409" s="134"/>
      <c r="O7409" s="134"/>
      <c r="P7409" s="166"/>
      <c r="Q7409" s="164"/>
      <c r="R7409" s="165"/>
      <c r="S7409" s="138"/>
      <c r="T7409" s="138"/>
      <c r="U7409" s="138"/>
      <c r="V7409" s="138"/>
      <c r="W7409" s="166"/>
      <c r="X7409" s="135"/>
      <c r="Y7409" s="418">
        <f t="shared" si="1034"/>
        <v>0</v>
      </c>
      <c r="Z7409" s="291">
        <f t="shared" si="1035"/>
        <v>0</v>
      </c>
      <c r="AA7409" s="163"/>
      <c r="AB7409" s="177" t="str">
        <f t="shared" si="1036"/>
        <v/>
      </c>
      <c r="AC7409" s="283" t="str">
        <f t="shared" si="1037"/>
        <v/>
      </c>
      <c r="AD7409" s="283" t="str">
        <f t="shared" si="1038"/>
        <v/>
      </c>
      <c r="AE7409" s="163"/>
      <c r="AF7409" s="162"/>
    </row>
    <row r="7410" spans="1:32">
      <c r="A7410" s="134">
        <v>7401</v>
      </c>
      <c r="B7410" s="136"/>
      <c r="C7410" s="146">
        <f t="shared" si="1031"/>
        <v>0</v>
      </c>
      <c r="D7410" s="146">
        <f t="shared" si="1032"/>
        <v>1</v>
      </c>
      <c r="E7410" s="146">
        <f t="shared" si="1033"/>
        <v>1900</v>
      </c>
      <c r="F7410" s="137"/>
      <c r="G7410" s="287"/>
      <c r="H7410" s="137"/>
      <c r="I7410" s="134"/>
      <c r="J7410" s="204"/>
      <c r="K7410" s="133"/>
      <c r="L7410" s="134"/>
      <c r="M7410" s="133"/>
      <c r="N7410" s="134"/>
      <c r="O7410" s="134"/>
      <c r="P7410" s="166"/>
      <c r="Q7410" s="164"/>
      <c r="R7410" s="165"/>
      <c r="S7410" s="138"/>
      <c r="T7410" s="138"/>
      <c r="U7410" s="138"/>
      <c r="V7410" s="138"/>
      <c r="W7410" s="166"/>
      <c r="X7410" s="135"/>
      <c r="Y7410" s="418">
        <f t="shared" si="1034"/>
        <v>0</v>
      </c>
      <c r="Z7410" s="291">
        <f t="shared" si="1035"/>
        <v>0</v>
      </c>
      <c r="AA7410" s="163"/>
      <c r="AB7410" s="177" t="str">
        <f t="shared" si="1036"/>
        <v/>
      </c>
      <c r="AC7410" s="283" t="str">
        <f t="shared" si="1037"/>
        <v/>
      </c>
      <c r="AD7410" s="283" t="str">
        <f t="shared" si="1038"/>
        <v/>
      </c>
      <c r="AE7410" s="163"/>
      <c r="AF7410" s="162"/>
    </row>
    <row r="7411" spans="1:32">
      <c r="A7411" s="134">
        <v>7402</v>
      </c>
      <c r="B7411" s="136"/>
      <c r="C7411" s="146">
        <f t="shared" si="1031"/>
        <v>0</v>
      </c>
      <c r="D7411" s="146">
        <f t="shared" si="1032"/>
        <v>1</v>
      </c>
      <c r="E7411" s="146">
        <f t="shared" si="1033"/>
        <v>1900</v>
      </c>
      <c r="F7411" s="137"/>
      <c r="G7411" s="287"/>
      <c r="H7411" s="137"/>
      <c r="I7411" s="134"/>
      <c r="J7411" s="204"/>
      <c r="K7411" s="133"/>
      <c r="L7411" s="134"/>
      <c r="M7411" s="133"/>
      <c r="N7411" s="134"/>
      <c r="O7411" s="134"/>
      <c r="P7411" s="166"/>
      <c r="Q7411" s="164"/>
      <c r="R7411" s="165"/>
      <c r="S7411" s="138"/>
      <c r="T7411" s="138"/>
      <c r="U7411" s="138"/>
      <c r="V7411" s="138"/>
      <c r="W7411" s="166"/>
      <c r="X7411" s="135"/>
      <c r="Y7411" s="418">
        <f t="shared" si="1034"/>
        <v>0</v>
      </c>
      <c r="Z7411" s="291">
        <f t="shared" si="1035"/>
        <v>0</v>
      </c>
      <c r="AA7411" s="163"/>
      <c r="AB7411" s="177" t="str">
        <f t="shared" si="1036"/>
        <v/>
      </c>
      <c r="AC7411" s="283" t="str">
        <f t="shared" si="1037"/>
        <v/>
      </c>
      <c r="AD7411" s="283" t="str">
        <f t="shared" si="1038"/>
        <v/>
      </c>
      <c r="AE7411" s="163"/>
      <c r="AF7411" s="162"/>
    </row>
    <row r="7412" spans="1:32">
      <c r="A7412" s="134">
        <v>7403</v>
      </c>
      <c r="B7412" s="136"/>
      <c r="C7412" s="146">
        <f t="shared" si="1031"/>
        <v>0</v>
      </c>
      <c r="D7412" s="146">
        <f t="shared" si="1032"/>
        <v>1</v>
      </c>
      <c r="E7412" s="146">
        <f t="shared" si="1033"/>
        <v>1900</v>
      </c>
      <c r="F7412" s="137"/>
      <c r="G7412" s="287"/>
      <c r="H7412" s="137"/>
      <c r="I7412" s="134"/>
      <c r="J7412" s="204"/>
      <c r="K7412" s="133"/>
      <c r="L7412" s="134"/>
      <c r="M7412" s="133"/>
      <c r="N7412" s="134"/>
      <c r="O7412" s="134"/>
      <c r="P7412" s="166"/>
      <c r="Q7412" s="164"/>
      <c r="R7412" s="165"/>
      <c r="S7412" s="138"/>
      <c r="T7412" s="138"/>
      <c r="U7412" s="138"/>
      <c r="V7412" s="138"/>
      <c r="W7412" s="166"/>
      <c r="X7412" s="135"/>
      <c r="Y7412" s="418">
        <f t="shared" si="1034"/>
        <v>0</v>
      </c>
      <c r="Z7412" s="291">
        <f t="shared" si="1035"/>
        <v>0</v>
      </c>
      <c r="AA7412" s="163"/>
      <c r="AB7412" s="177" t="str">
        <f t="shared" si="1036"/>
        <v/>
      </c>
      <c r="AC7412" s="283" t="str">
        <f t="shared" si="1037"/>
        <v/>
      </c>
      <c r="AD7412" s="283" t="str">
        <f t="shared" si="1038"/>
        <v/>
      </c>
      <c r="AE7412" s="163"/>
      <c r="AF7412" s="162"/>
    </row>
    <row r="7413" spans="1:32">
      <c r="A7413" s="134">
        <v>7404</v>
      </c>
      <c r="B7413" s="136"/>
      <c r="C7413" s="146">
        <f t="shared" si="1031"/>
        <v>0</v>
      </c>
      <c r="D7413" s="146">
        <f t="shared" si="1032"/>
        <v>1</v>
      </c>
      <c r="E7413" s="146">
        <f t="shared" si="1033"/>
        <v>1900</v>
      </c>
      <c r="F7413" s="137"/>
      <c r="G7413" s="287"/>
      <c r="H7413" s="137"/>
      <c r="I7413" s="134"/>
      <c r="J7413" s="204"/>
      <c r="K7413" s="133"/>
      <c r="L7413" s="134"/>
      <c r="M7413" s="133"/>
      <c r="N7413" s="134"/>
      <c r="O7413" s="134"/>
      <c r="P7413" s="166"/>
      <c r="Q7413" s="164"/>
      <c r="R7413" s="165"/>
      <c r="S7413" s="138"/>
      <c r="T7413" s="138"/>
      <c r="U7413" s="138"/>
      <c r="V7413" s="138"/>
      <c r="W7413" s="166"/>
      <c r="X7413" s="135"/>
      <c r="Y7413" s="418">
        <f t="shared" si="1034"/>
        <v>0</v>
      </c>
      <c r="Z7413" s="291">
        <f t="shared" si="1035"/>
        <v>0</v>
      </c>
      <c r="AA7413" s="163"/>
      <c r="AB7413" s="177" t="str">
        <f t="shared" si="1036"/>
        <v/>
      </c>
      <c r="AC7413" s="283" t="str">
        <f t="shared" si="1037"/>
        <v/>
      </c>
      <c r="AD7413" s="283" t="str">
        <f t="shared" si="1038"/>
        <v/>
      </c>
      <c r="AE7413" s="163"/>
      <c r="AF7413" s="162"/>
    </row>
    <row r="7414" spans="1:32">
      <c r="A7414" s="134">
        <v>7405</v>
      </c>
      <c r="B7414" s="136"/>
      <c r="C7414" s="146">
        <f t="shared" si="1031"/>
        <v>0</v>
      </c>
      <c r="D7414" s="146">
        <f t="shared" si="1032"/>
        <v>1</v>
      </c>
      <c r="E7414" s="146">
        <f t="shared" si="1033"/>
        <v>1900</v>
      </c>
      <c r="F7414" s="137"/>
      <c r="G7414" s="287"/>
      <c r="H7414" s="137"/>
      <c r="I7414" s="134"/>
      <c r="J7414" s="204"/>
      <c r="K7414" s="133"/>
      <c r="L7414" s="134"/>
      <c r="M7414" s="133"/>
      <c r="N7414" s="134"/>
      <c r="O7414" s="134"/>
      <c r="P7414" s="166"/>
      <c r="Q7414" s="164"/>
      <c r="R7414" s="165"/>
      <c r="S7414" s="138"/>
      <c r="T7414" s="138"/>
      <c r="U7414" s="138"/>
      <c r="V7414" s="138"/>
      <c r="W7414" s="166"/>
      <c r="X7414" s="135"/>
      <c r="Y7414" s="418">
        <f t="shared" si="1034"/>
        <v>0</v>
      </c>
      <c r="Z7414" s="291">
        <f t="shared" si="1035"/>
        <v>0</v>
      </c>
      <c r="AA7414" s="163"/>
      <c r="AB7414" s="177" t="str">
        <f t="shared" si="1036"/>
        <v/>
      </c>
      <c r="AC7414" s="283" t="str">
        <f t="shared" si="1037"/>
        <v/>
      </c>
      <c r="AD7414" s="283" t="str">
        <f t="shared" si="1038"/>
        <v/>
      </c>
      <c r="AE7414" s="163"/>
      <c r="AF7414" s="162"/>
    </row>
    <row r="7415" spans="1:32">
      <c r="A7415" s="134">
        <v>7406</v>
      </c>
      <c r="B7415" s="136"/>
      <c r="C7415" s="146">
        <f t="shared" si="1031"/>
        <v>0</v>
      </c>
      <c r="D7415" s="146">
        <f t="shared" si="1032"/>
        <v>1</v>
      </c>
      <c r="E7415" s="146">
        <f t="shared" si="1033"/>
        <v>1900</v>
      </c>
      <c r="F7415" s="137"/>
      <c r="G7415" s="287"/>
      <c r="H7415" s="137"/>
      <c r="I7415" s="134"/>
      <c r="J7415" s="204"/>
      <c r="K7415" s="133"/>
      <c r="L7415" s="134"/>
      <c r="M7415" s="133"/>
      <c r="N7415" s="134"/>
      <c r="O7415" s="134"/>
      <c r="P7415" s="166"/>
      <c r="Q7415" s="164"/>
      <c r="R7415" s="165"/>
      <c r="S7415" s="138"/>
      <c r="T7415" s="138"/>
      <c r="U7415" s="138"/>
      <c r="V7415" s="138"/>
      <c r="W7415" s="166"/>
      <c r="X7415" s="135"/>
      <c r="Y7415" s="418">
        <f t="shared" si="1034"/>
        <v>0</v>
      </c>
      <c r="Z7415" s="291">
        <f t="shared" si="1035"/>
        <v>0</v>
      </c>
      <c r="AA7415" s="163"/>
      <c r="AB7415" s="177" t="str">
        <f t="shared" si="1036"/>
        <v/>
      </c>
      <c r="AC7415" s="283" t="str">
        <f t="shared" si="1037"/>
        <v/>
      </c>
      <c r="AD7415" s="283" t="str">
        <f t="shared" si="1038"/>
        <v/>
      </c>
      <c r="AE7415" s="163"/>
      <c r="AF7415" s="162"/>
    </row>
    <row r="7416" spans="1:32">
      <c r="A7416" s="134">
        <v>7407</v>
      </c>
      <c r="B7416" s="136"/>
      <c r="C7416" s="146">
        <f t="shared" si="1031"/>
        <v>0</v>
      </c>
      <c r="D7416" s="146">
        <f t="shared" si="1032"/>
        <v>1</v>
      </c>
      <c r="E7416" s="146">
        <f t="shared" si="1033"/>
        <v>1900</v>
      </c>
      <c r="F7416" s="137"/>
      <c r="G7416" s="287"/>
      <c r="H7416" s="137"/>
      <c r="I7416" s="134"/>
      <c r="J7416" s="204"/>
      <c r="K7416" s="133"/>
      <c r="L7416" s="134"/>
      <c r="M7416" s="133"/>
      <c r="N7416" s="134"/>
      <c r="O7416" s="134"/>
      <c r="P7416" s="166"/>
      <c r="Q7416" s="164"/>
      <c r="R7416" s="165"/>
      <c r="S7416" s="138"/>
      <c r="T7416" s="138"/>
      <c r="U7416" s="138"/>
      <c r="V7416" s="138"/>
      <c r="W7416" s="166"/>
      <c r="X7416" s="135"/>
      <c r="Y7416" s="418">
        <f t="shared" si="1034"/>
        <v>0</v>
      </c>
      <c r="Z7416" s="291">
        <f t="shared" si="1035"/>
        <v>0</v>
      </c>
      <c r="AA7416" s="163"/>
      <c r="AB7416" s="177" t="str">
        <f t="shared" si="1036"/>
        <v/>
      </c>
      <c r="AC7416" s="283" t="str">
        <f t="shared" si="1037"/>
        <v/>
      </c>
      <c r="AD7416" s="283" t="str">
        <f t="shared" si="1038"/>
        <v/>
      </c>
      <c r="AE7416" s="163"/>
      <c r="AF7416" s="162"/>
    </row>
    <row r="7417" spans="1:32">
      <c r="A7417" s="134">
        <v>7408</v>
      </c>
      <c r="B7417" s="136"/>
      <c r="C7417" s="146">
        <f t="shared" si="1031"/>
        <v>0</v>
      </c>
      <c r="D7417" s="146">
        <f t="shared" si="1032"/>
        <v>1</v>
      </c>
      <c r="E7417" s="146">
        <f t="shared" si="1033"/>
        <v>1900</v>
      </c>
      <c r="F7417" s="137"/>
      <c r="G7417" s="287"/>
      <c r="H7417" s="137"/>
      <c r="I7417" s="134"/>
      <c r="J7417" s="204"/>
      <c r="K7417" s="133"/>
      <c r="L7417" s="134"/>
      <c r="M7417" s="133"/>
      <c r="N7417" s="134"/>
      <c r="O7417" s="134"/>
      <c r="P7417" s="166"/>
      <c r="Q7417" s="164"/>
      <c r="R7417" s="165"/>
      <c r="S7417" s="138"/>
      <c r="T7417" s="138"/>
      <c r="U7417" s="138"/>
      <c r="V7417" s="138"/>
      <c r="W7417" s="166"/>
      <c r="X7417" s="135"/>
      <c r="Y7417" s="418">
        <f t="shared" si="1034"/>
        <v>0</v>
      </c>
      <c r="Z7417" s="291">
        <f t="shared" si="1035"/>
        <v>0</v>
      </c>
      <c r="AA7417" s="163"/>
      <c r="AB7417" s="177" t="str">
        <f t="shared" si="1036"/>
        <v/>
      </c>
      <c r="AC7417" s="283" t="str">
        <f t="shared" si="1037"/>
        <v/>
      </c>
      <c r="AD7417" s="283" t="str">
        <f t="shared" si="1038"/>
        <v/>
      </c>
      <c r="AE7417" s="163"/>
      <c r="AF7417" s="162"/>
    </row>
    <row r="7418" spans="1:32">
      <c r="A7418" s="134">
        <v>7409</v>
      </c>
      <c r="B7418" s="136"/>
      <c r="C7418" s="146">
        <f t="shared" si="1031"/>
        <v>0</v>
      </c>
      <c r="D7418" s="146">
        <f t="shared" si="1032"/>
        <v>1</v>
      </c>
      <c r="E7418" s="146">
        <f t="shared" si="1033"/>
        <v>1900</v>
      </c>
      <c r="F7418" s="137"/>
      <c r="G7418" s="287"/>
      <c r="H7418" s="137"/>
      <c r="I7418" s="134"/>
      <c r="J7418" s="204"/>
      <c r="K7418" s="133"/>
      <c r="L7418" s="134"/>
      <c r="M7418" s="133"/>
      <c r="N7418" s="134"/>
      <c r="O7418" s="134"/>
      <c r="P7418" s="166"/>
      <c r="Q7418" s="164"/>
      <c r="R7418" s="165"/>
      <c r="S7418" s="138"/>
      <c r="T7418" s="138"/>
      <c r="U7418" s="138"/>
      <c r="V7418" s="138"/>
      <c r="W7418" s="166"/>
      <c r="X7418" s="135"/>
      <c r="Y7418" s="418">
        <f t="shared" si="1034"/>
        <v>0</v>
      </c>
      <c r="Z7418" s="291">
        <f t="shared" si="1035"/>
        <v>0</v>
      </c>
      <c r="AA7418" s="163"/>
      <c r="AB7418" s="177" t="str">
        <f t="shared" si="1036"/>
        <v/>
      </c>
      <c r="AC7418" s="283" t="str">
        <f t="shared" si="1037"/>
        <v/>
      </c>
      <c r="AD7418" s="283" t="str">
        <f t="shared" si="1038"/>
        <v/>
      </c>
      <c r="AE7418" s="163"/>
      <c r="AF7418" s="162"/>
    </row>
    <row r="7419" spans="1:32">
      <c r="A7419" s="134">
        <v>7410</v>
      </c>
      <c r="B7419" s="136"/>
      <c r="C7419" s="146">
        <f t="shared" si="1031"/>
        <v>0</v>
      </c>
      <c r="D7419" s="146">
        <f t="shared" si="1032"/>
        <v>1</v>
      </c>
      <c r="E7419" s="146">
        <f t="shared" si="1033"/>
        <v>1900</v>
      </c>
      <c r="F7419" s="137"/>
      <c r="G7419" s="287"/>
      <c r="H7419" s="137"/>
      <c r="I7419" s="134"/>
      <c r="J7419" s="204"/>
      <c r="K7419" s="133"/>
      <c r="L7419" s="134"/>
      <c r="M7419" s="133"/>
      <c r="N7419" s="134"/>
      <c r="O7419" s="134"/>
      <c r="P7419" s="166"/>
      <c r="Q7419" s="164"/>
      <c r="R7419" s="165"/>
      <c r="S7419" s="138"/>
      <c r="T7419" s="138"/>
      <c r="U7419" s="138"/>
      <c r="V7419" s="138"/>
      <c r="W7419" s="166"/>
      <c r="X7419" s="135"/>
      <c r="Y7419" s="418">
        <f t="shared" si="1034"/>
        <v>0</v>
      </c>
      <c r="Z7419" s="291">
        <f t="shared" si="1035"/>
        <v>0</v>
      </c>
      <c r="AA7419" s="163"/>
      <c r="AB7419" s="177" t="str">
        <f t="shared" si="1036"/>
        <v/>
      </c>
      <c r="AC7419" s="283" t="str">
        <f t="shared" si="1037"/>
        <v/>
      </c>
      <c r="AD7419" s="283" t="str">
        <f t="shared" si="1038"/>
        <v/>
      </c>
      <c r="AE7419" s="163"/>
      <c r="AF7419" s="162"/>
    </row>
    <row r="7420" spans="1:32">
      <c r="A7420" s="134">
        <v>7411</v>
      </c>
      <c r="B7420" s="136"/>
      <c r="C7420" s="146">
        <f t="shared" si="1031"/>
        <v>0</v>
      </c>
      <c r="D7420" s="146">
        <f t="shared" si="1032"/>
        <v>1</v>
      </c>
      <c r="E7420" s="146">
        <f t="shared" si="1033"/>
        <v>1900</v>
      </c>
      <c r="F7420" s="137"/>
      <c r="G7420" s="287"/>
      <c r="H7420" s="137"/>
      <c r="I7420" s="134"/>
      <c r="J7420" s="204"/>
      <c r="K7420" s="133"/>
      <c r="L7420" s="134"/>
      <c r="M7420" s="133"/>
      <c r="N7420" s="134"/>
      <c r="O7420" s="134"/>
      <c r="P7420" s="166"/>
      <c r="Q7420" s="164"/>
      <c r="R7420" s="165"/>
      <c r="S7420" s="138"/>
      <c r="T7420" s="138"/>
      <c r="U7420" s="138"/>
      <c r="V7420" s="138"/>
      <c r="W7420" s="166"/>
      <c r="X7420" s="135"/>
      <c r="Y7420" s="418">
        <f t="shared" si="1034"/>
        <v>0</v>
      </c>
      <c r="Z7420" s="291">
        <f t="shared" si="1035"/>
        <v>0</v>
      </c>
      <c r="AA7420" s="163"/>
      <c r="AB7420" s="177" t="str">
        <f t="shared" si="1036"/>
        <v/>
      </c>
      <c r="AC7420" s="283" t="str">
        <f t="shared" si="1037"/>
        <v/>
      </c>
      <c r="AD7420" s="283" t="str">
        <f t="shared" si="1038"/>
        <v/>
      </c>
      <c r="AE7420" s="163"/>
      <c r="AF7420" s="162"/>
    </row>
    <row r="7421" spans="1:32">
      <c r="A7421" s="134">
        <v>7412</v>
      </c>
      <c r="B7421" s="136"/>
      <c r="C7421" s="146">
        <f t="shared" si="1031"/>
        <v>0</v>
      </c>
      <c r="D7421" s="146">
        <f t="shared" si="1032"/>
        <v>1</v>
      </c>
      <c r="E7421" s="146">
        <f t="shared" si="1033"/>
        <v>1900</v>
      </c>
      <c r="F7421" s="137"/>
      <c r="G7421" s="287"/>
      <c r="H7421" s="137"/>
      <c r="I7421" s="134"/>
      <c r="J7421" s="204"/>
      <c r="K7421" s="133"/>
      <c r="L7421" s="134"/>
      <c r="M7421" s="133"/>
      <c r="N7421" s="134"/>
      <c r="O7421" s="134"/>
      <c r="P7421" s="166"/>
      <c r="Q7421" s="164"/>
      <c r="R7421" s="165"/>
      <c r="S7421" s="138"/>
      <c r="T7421" s="138"/>
      <c r="U7421" s="138"/>
      <c r="V7421" s="138"/>
      <c r="W7421" s="166"/>
      <c r="X7421" s="135"/>
      <c r="Y7421" s="418">
        <f t="shared" si="1034"/>
        <v>0</v>
      </c>
      <c r="Z7421" s="291">
        <f t="shared" si="1035"/>
        <v>0</v>
      </c>
      <c r="AA7421" s="163"/>
      <c r="AB7421" s="177" t="str">
        <f t="shared" si="1036"/>
        <v/>
      </c>
      <c r="AC7421" s="283" t="str">
        <f t="shared" si="1037"/>
        <v/>
      </c>
      <c r="AD7421" s="283" t="str">
        <f t="shared" si="1038"/>
        <v/>
      </c>
      <c r="AE7421" s="163"/>
      <c r="AF7421" s="162"/>
    </row>
    <row r="7422" spans="1:32">
      <c r="A7422" s="134">
        <v>7413</v>
      </c>
      <c r="B7422" s="136"/>
      <c r="C7422" s="146">
        <f t="shared" si="1031"/>
        <v>0</v>
      </c>
      <c r="D7422" s="146">
        <f t="shared" si="1032"/>
        <v>1</v>
      </c>
      <c r="E7422" s="146">
        <f t="shared" si="1033"/>
        <v>1900</v>
      </c>
      <c r="F7422" s="137"/>
      <c r="G7422" s="287"/>
      <c r="H7422" s="137"/>
      <c r="I7422" s="134"/>
      <c r="J7422" s="204"/>
      <c r="K7422" s="133"/>
      <c r="L7422" s="134"/>
      <c r="M7422" s="133"/>
      <c r="N7422" s="134"/>
      <c r="O7422" s="134"/>
      <c r="P7422" s="166"/>
      <c r="Q7422" s="164"/>
      <c r="R7422" s="165"/>
      <c r="S7422" s="138"/>
      <c r="T7422" s="138"/>
      <c r="U7422" s="138"/>
      <c r="V7422" s="138"/>
      <c r="W7422" s="166"/>
      <c r="X7422" s="135"/>
      <c r="Y7422" s="418">
        <f t="shared" si="1034"/>
        <v>0</v>
      </c>
      <c r="Z7422" s="291">
        <f t="shared" si="1035"/>
        <v>0</v>
      </c>
      <c r="AA7422" s="163"/>
      <c r="AB7422" s="177" t="str">
        <f t="shared" si="1036"/>
        <v/>
      </c>
      <c r="AC7422" s="283" t="str">
        <f t="shared" si="1037"/>
        <v/>
      </c>
      <c r="AD7422" s="283" t="str">
        <f t="shared" si="1038"/>
        <v/>
      </c>
      <c r="AE7422" s="163"/>
      <c r="AF7422" s="162"/>
    </row>
    <row r="7423" spans="1:32">
      <c r="A7423" s="134">
        <v>7414</v>
      </c>
      <c r="B7423" s="136"/>
      <c r="C7423" s="146">
        <f t="shared" si="1031"/>
        <v>0</v>
      </c>
      <c r="D7423" s="146">
        <f t="shared" si="1032"/>
        <v>1</v>
      </c>
      <c r="E7423" s="146">
        <f t="shared" si="1033"/>
        <v>1900</v>
      </c>
      <c r="F7423" s="137"/>
      <c r="G7423" s="287"/>
      <c r="H7423" s="137"/>
      <c r="I7423" s="134"/>
      <c r="J7423" s="204"/>
      <c r="K7423" s="133"/>
      <c r="L7423" s="134"/>
      <c r="M7423" s="133"/>
      <c r="N7423" s="134"/>
      <c r="O7423" s="134"/>
      <c r="P7423" s="166"/>
      <c r="Q7423" s="164"/>
      <c r="R7423" s="165"/>
      <c r="S7423" s="138"/>
      <c r="T7423" s="138"/>
      <c r="U7423" s="138"/>
      <c r="V7423" s="138"/>
      <c r="W7423" s="166"/>
      <c r="X7423" s="135"/>
      <c r="Y7423" s="418">
        <f t="shared" si="1034"/>
        <v>0</v>
      </c>
      <c r="Z7423" s="291">
        <f t="shared" si="1035"/>
        <v>0</v>
      </c>
      <c r="AA7423" s="163"/>
      <c r="AB7423" s="177" t="str">
        <f t="shared" si="1036"/>
        <v/>
      </c>
      <c r="AC7423" s="283" t="str">
        <f t="shared" si="1037"/>
        <v/>
      </c>
      <c r="AD7423" s="283" t="str">
        <f t="shared" si="1038"/>
        <v/>
      </c>
      <c r="AE7423" s="163"/>
      <c r="AF7423" s="162"/>
    </row>
    <row r="7424" spans="1:32">
      <c r="A7424" s="134">
        <v>7415</v>
      </c>
      <c r="B7424" s="136"/>
      <c r="C7424" s="146">
        <f t="shared" si="1031"/>
        <v>0</v>
      </c>
      <c r="D7424" s="146">
        <f t="shared" si="1032"/>
        <v>1</v>
      </c>
      <c r="E7424" s="146">
        <f t="shared" si="1033"/>
        <v>1900</v>
      </c>
      <c r="F7424" s="137"/>
      <c r="G7424" s="287"/>
      <c r="H7424" s="137"/>
      <c r="I7424" s="134"/>
      <c r="J7424" s="204"/>
      <c r="K7424" s="133"/>
      <c r="L7424" s="134"/>
      <c r="M7424" s="133"/>
      <c r="N7424" s="134"/>
      <c r="O7424" s="134"/>
      <c r="P7424" s="166"/>
      <c r="Q7424" s="164"/>
      <c r="R7424" s="165"/>
      <c r="S7424" s="138"/>
      <c r="T7424" s="138"/>
      <c r="U7424" s="138"/>
      <c r="V7424" s="138"/>
      <c r="W7424" s="166"/>
      <c r="X7424" s="135"/>
      <c r="Y7424" s="418">
        <f t="shared" si="1034"/>
        <v>0</v>
      </c>
      <c r="Z7424" s="291">
        <f t="shared" si="1035"/>
        <v>0</v>
      </c>
      <c r="AA7424" s="163"/>
      <c r="AB7424" s="177" t="str">
        <f t="shared" si="1036"/>
        <v/>
      </c>
      <c r="AC7424" s="283" t="str">
        <f t="shared" si="1037"/>
        <v/>
      </c>
      <c r="AD7424" s="283" t="str">
        <f t="shared" si="1038"/>
        <v/>
      </c>
      <c r="AE7424" s="163"/>
      <c r="AF7424" s="162"/>
    </row>
    <row r="7425" spans="1:32">
      <c r="A7425" s="134">
        <v>7416</v>
      </c>
      <c r="B7425" s="136"/>
      <c r="C7425" s="146">
        <f t="shared" si="1031"/>
        <v>0</v>
      </c>
      <c r="D7425" s="146">
        <f t="shared" si="1032"/>
        <v>1</v>
      </c>
      <c r="E7425" s="146">
        <f t="shared" si="1033"/>
        <v>1900</v>
      </c>
      <c r="F7425" s="137"/>
      <c r="G7425" s="287"/>
      <c r="H7425" s="137"/>
      <c r="I7425" s="134"/>
      <c r="J7425" s="204"/>
      <c r="K7425" s="133"/>
      <c r="L7425" s="134"/>
      <c r="M7425" s="133"/>
      <c r="N7425" s="134"/>
      <c r="O7425" s="134"/>
      <c r="P7425" s="166"/>
      <c r="Q7425" s="164"/>
      <c r="R7425" s="165"/>
      <c r="S7425" s="138"/>
      <c r="T7425" s="138"/>
      <c r="U7425" s="138"/>
      <c r="V7425" s="138"/>
      <c r="W7425" s="166"/>
      <c r="X7425" s="135"/>
      <c r="Y7425" s="418">
        <f t="shared" si="1034"/>
        <v>0</v>
      </c>
      <c r="Z7425" s="291">
        <f t="shared" si="1035"/>
        <v>0</v>
      </c>
      <c r="AA7425" s="163"/>
      <c r="AB7425" s="177" t="str">
        <f t="shared" si="1036"/>
        <v/>
      </c>
      <c r="AC7425" s="283" t="str">
        <f t="shared" si="1037"/>
        <v/>
      </c>
      <c r="AD7425" s="283" t="str">
        <f t="shared" si="1038"/>
        <v/>
      </c>
      <c r="AE7425" s="163"/>
      <c r="AF7425" s="162"/>
    </row>
    <row r="7426" spans="1:32">
      <c r="A7426" s="134">
        <v>7417</v>
      </c>
      <c r="B7426" s="136"/>
      <c r="C7426" s="146">
        <f t="shared" si="1031"/>
        <v>0</v>
      </c>
      <c r="D7426" s="146">
        <f t="shared" si="1032"/>
        <v>1</v>
      </c>
      <c r="E7426" s="146">
        <f t="shared" si="1033"/>
        <v>1900</v>
      </c>
      <c r="F7426" s="137"/>
      <c r="G7426" s="287"/>
      <c r="H7426" s="137"/>
      <c r="I7426" s="134"/>
      <c r="J7426" s="204"/>
      <c r="K7426" s="133"/>
      <c r="L7426" s="134"/>
      <c r="M7426" s="133"/>
      <c r="N7426" s="134"/>
      <c r="O7426" s="134"/>
      <c r="P7426" s="166"/>
      <c r="Q7426" s="164"/>
      <c r="R7426" s="165"/>
      <c r="S7426" s="138"/>
      <c r="T7426" s="138"/>
      <c r="U7426" s="138"/>
      <c r="V7426" s="138"/>
      <c r="W7426" s="166"/>
      <c r="X7426" s="135"/>
      <c r="Y7426" s="418">
        <f t="shared" si="1034"/>
        <v>0</v>
      </c>
      <c r="Z7426" s="291">
        <f t="shared" si="1035"/>
        <v>0</v>
      </c>
      <c r="AA7426" s="163"/>
      <c r="AB7426" s="177" t="str">
        <f t="shared" si="1036"/>
        <v/>
      </c>
      <c r="AC7426" s="283" t="str">
        <f t="shared" si="1037"/>
        <v/>
      </c>
      <c r="AD7426" s="283" t="str">
        <f t="shared" si="1038"/>
        <v/>
      </c>
      <c r="AE7426" s="163"/>
      <c r="AF7426" s="162"/>
    </row>
    <row r="7427" spans="1:32">
      <c r="A7427" s="134">
        <v>7418</v>
      </c>
      <c r="B7427" s="136"/>
      <c r="C7427" s="146">
        <f t="shared" si="1031"/>
        <v>0</v>
      </c>
      <c r="D7427" s="146">
        <f t="shared" si="1032"/>
        <v>1</v>
      </c>
      <c r="E7427" s="146">
        <f t="shared" si="1033"/>
        <v>1900</v>
      </c>
      <c r="F7427" s="137"/>
      <c r="G7427" s="287"/>
      <c r="H7427" s="137"/>
      <c r="I7427" s="134"/>
      <c r="J7427" s="204"/>
      <c r="K7427" s="133"/>
      <c r="L7427" s="134"/>
      <c r="M7427" s="133"/>
      <c r="N7427" s="134"/>
      <c r="O7427" s="134"/>
      <c r="P7427" s="166"/>
      <c r="Q7427" s="164"/>
      <c r="R7427" s="165"/>
      <c r="S7427" s="138"/>
      <c r="T7427" s="138"/>
      <c r="U7427" s="138"/>
      <c r="V7427" s="138"/>
      <c r="W7427" s="166"/>
      <c r="X7427" s="135"/>
      <c r="Y7427" s="418">
        <f t="shared" si="1034"/>
        <v>0</v>
      </c>
      <c r="Z7427" s="291">
        <f t="shared" si="1035"/>
        <v>0</v>
      </c>
      <c r="AA7427" s="163"/>
      <c r="AB7427" s="177" t="str">
        <f t="shared" si="1036"/>
        <v/>
      </c>
      <c r="AC7427" s="283" t="str">
        <f t="shared" si="1037"/>
        <v/>
      </c>
      <c r="AD7427" s="283" t="str">
        <f t="shared" si="1038"/>
        <v/>
      </c>
      <c r="AE7427" s="163"/>
      <c r="AF7427" s="162"/>
    </row>
    <row r="7428" spans="1:32">
      <c r="A7428" s="134">
        <v>7419</v>
      </c>
      <c r="B7428" s="136"/>
      <c r="C7428" s="146">
        <f t="shared" si="1031"/>
        <v>0</v>
      </c>
      <c r="D7428" s="146">
        <f t="shared" si="1032"/>
        <v>1</v>
      </c>
      <c r="E7428" s="146">
        <f t="shared" si="1033"/>
        <v>1900</v>
      </c>
      <c r="F7428" s="137"/>
      <c r="G7428" s="287"/>
      <c r="H7428" s="137"/>
      <c r="I7428" s="134"/>
      <c r="J7428" s="204"/>
      <c r="K7428" s="133"/>
      <c r="L7428" s="134"/>
      <c r="M7428" s="133"/>
      <c r="N7428" s="134"/>
      <c r="O7428" s="134"/>
      <c r="P7428" s="166"/>
      <c r="Q7428" s="164"/>
      <c r="R7428" s="165"/>
      <c r="S7428" s="138"/>
      <c r="T7428" s="138"/>
      <c r="U7428" s="138"/>
      <c r="V7428" s="138"/>
      <c r="W7428" s="166"/>
      <c r="X7428" s="135"/>
      <c r="Y7428" s="418">
        <f t="shared" si="1034"/>
        <v>0</v>
      </c>
      <c r="Z7428" s="291">
        <f t="shared" si="1035"/>
        <v>0</v>
      </c>
      <c r="AA7428" s="163"/>
      <c r="AB7428" s="177" t="str">
        <f t="shared" si="1036"/>
        <v/>
      </c>
      <c r="AC7428" s="283" t="str">
        <f t="shared" si="1037"/>
        <v/>
      </c>
      <c r="AD7428" s="283" t="str">
        <f t="shared" si="1038"/>
        <v/>
      </c>
      <c r="AE7428" s="163"/>
      <c r="AF7428" s="162"/>
    </row>
    <row r="7429" spans="1:32">
      <c r="A7429" s="134">
        <v>7420</v>
      </c>
      <c r="B7429" s="136"/>
      <c r="C7429" s="146">
        <f t="shared" si="1031"/>
        <v>0</v>
      </c>
      <c r="D7429" s="146">
        <f t="shared" si="1032"/>
        <v>1</v>
      </c>
      <c r="E7429" s="146">
        <f t="shared" si="1033"/>
        <v>1900</v>
      </c>
      <c r="F7429" s="137"/>
      <c r="G7429" s="287"/>
      <c r="H7429" s="137"/>
      <c r="I7429" s="134"/>
      <c r="J7429" s="204"/>
      <c r="K7429" s="133"/>
      <c r="L7429" s="134"/>
      <c r="M7429" s="133"/>
      <c r="N7429" s="134"/>
      <c r="O7429" s="134"/>
      <c r="P7429" s="166"/>
      <c r="Q7429" s="164"/>
      <c r="R7429" s="165"/>
      <c r="S7429" s="138"/>
      <c r="T7429" s="138"/>
      <c r="U7429" s="138"/>
      <c r="V7429" s="138"/>
      <c r="W7429" s="166"/>
      <c r="X7429" s="135"/>
      <c r="Y7429" s="418">
        <f t="shared" si="1034"/>
        <v>0</v>
      </c>
      <c r="Z7429" s="291">
        <f t="shared" si="1035"/>
        <v>0</v>
      </c>
      <c r="AA7429" s="163"/>
      <c r="AB7429" s="177" t="str">
        <f t="shared" si="1036"/>
        <v/>
      </c>
      <c r="AC7429" s="283" t="str">
        <f t="shared" si="1037"/>
        <v/>
      </c>
      <c r="AD7429" s="283" t="str">
        <f t="shared" si="1038"/>
        <v/>
      </c>
      <c r="AE7429" s="163"/>
      <c r="AF7429" s="162"/>
    </row>
    <row r="7430" spans="1:32">
      <c r="A7430" s="134">
        <v>7421</v>
      </c>
      <c r="B7430" s="136"/>
      <c r="C7430" s="146">
        <f t="shared" si="1031"/>
        <v>0</v>
      </c>
      <c r="D7430" s="146">
        <f t="shared" si="1032"/>
        <v>1</v>
      </c>
      <c r="E7430" s="146">
        <f t="shared" si="1033"/>
        <v>1900</v>
      </c>
      <c r="F7430" s="137"/>
      <c r="G7430" s="287"/>
      <c r="H7430" s="137"/>
      <c r="I7430" s="134"/>
      <c r="J7430" s="204"/>
      <c r="K7430" s="133"/>
      <c r="L7430" s="134"/>
      <c r="M7430" s="133"/>
      <c r="N7430" s="134"/>
      <c r="O7430" s="134"/>
      <c r="P7430" s="166"/>
      <c r="Q7430" s="164"/>
      <c r="R7430" s="165"/>
      <c r="S7430" s="138"/>
      <c r="T7430" s="138"/>
      <c r="U7430" s="138"/>
      <c r="V7430" s="138"/>
      <c r="W7430" s="166"/>
      <c r="X7430" s="135"/>
      <c r="Y7430" s="418">
        <f t="shared" si="1034"/>
        <v>0</v>
      </c>
      <c r="Z7430" s="291">
        <f t="shared" si="1035"/>
        <v>0</v>
      </c>
      <c r="AA7430" s="163"/>
      <c r="AB7430" s="177" t="str">
        <f t="shared" si="1036"/>
        <v/>
      </c>
      <c r="AC7430" s="283" t="str">
        <f t="shared" si="1037"/>
        <v/>
      </c>
      <c r="AD7430" s="283" t="str">
        <f t="shared" si="1038"/>
        <v/>
      </c>
      <c r="AE7430" s="163"/>
      <c r="AF7430" s="162"/>
    </row>
    <row r="7431" spans="1:32">
      <c r="A7431" s="134">
        <v>7422</v>
      </c>
      <c r="B7431" s="136"/>
      <c r="C7431" s="146">
        <f t="shared" si="1031"/>
        <v>0</v>
      </c>
      <c r="D7431" s="146">
        <f t="shared" si="1032"/>
        <v>1</v>
      </c>
      <c r="E7431" s="146">
        <f t="shared" si="1033"/>
        <v>1900</v>
      </c>
      <c r="F7431" s="137"/>
      <c r="G7431" s="287"/>
      <c r="H7431" s="137"/>
      <c r="I7431" s="134"/>
      <c r="J7431" s="204"/>
      <c r="K7431" s="133"/>
      <c r="L7431" s="134"/>
      <c r="M7431" s="133"/>
      <c r="N7431" s="134"/>
      <c r="O7431" s="134"/>
      <c r="P7431" s="166"/>
      <c r="Q7431" s="164"/>
      <c r="R7431" s="165"/>
      <c r="S7431" s="138"/>
      <c r="T7431" s="138"/>
      <c r="U7431" s="138"/>
      <c r="V7431" s="138"/>
      <c r="W7431" s="166"/>
      <c r="X7431" s="135"/>
      <c r="Y7431" s="418">
        <f t="shared" si="1034"/>
        <v>0</v>
      </c>
      <c r="Z7431" s="291">
        <f t="shared" si="1035"/>
        <v>0</v>
      </c>
      <c r="AA7431" s="163"/>
      <c r="AB7431" s="177" t="str">
        <f t="shared" si="1036"/>
        <v/>
      </c>
      <c r="AC7431" s="283" t="str">
        <f t="shared" si="1037"/>
        <v/>
      </c>
      <c r="AD7431" s="283" t="str">
        <f t="shared" si="1038"/>
        <v/>
      </c>
      <c r="AE7431" s="163"/>
      <c r="AF7431" s="162"/>
    </row>
    <row r="7432" spans="1:32">
      <c r="A7432" s="134">
        <v>7423</v>
      </c>
      <c r="B7432" s="136"/>
      <c r="C7432" s="146">
        <f t="shared" si="1031"/>
        <v>0</v>
      </c>
      <c r="D7432" s="146">
        <f t="shared" si="1032"/>
        <v>1</v>
      </c>
      <c r="E7432" s="146">
        <f t="shared" si="1033"/>
        <v>1900</v>
      </c>
      <c r="F7432" s="137"/>
      <c r="G7432" s="287"/>
      <c r="H7432" s="137"/>
      <c r="I7432" s="134"/>
      <c r="J7432" s="204"/>
      <c r="K7432" s="133"/>
      <c r="L7432" s="134"/>
      <c r="M7432" s="133"/>
      <c r="N7432" s="134"/>
      <c r="O7432" s="134"/>
      <c r="P7432" s="166"/>
      <c r="Q7432" s="164"/>
      <c r="R7432" s="165"/>
      <c r="S7432" s="138"/>
      <c r="T7432" s="138"/>
      <c r="U7432" s="138"/>
      <c r="V7432" s="138"/>
      <c r="W7432" s="166"/>
      <c r="X7432" s="135"/>
      <c r="Y7432" s="418">
        <f t="shared" si="1034"/>
        <v>0</v>
      </c>
      <c r="Z7432" s="291">
        <f t="shared" si="1035"/>
        <v>0</v>
      </c>
      <c r="AA7432" s="163"/>
      <c r="AB7432" s="177" t="str">
        <f t="shared" si="1036"/>
        <v/>
      </c>
      <c r="AC7432" s="283" t="str">
        <f t="shared" si="1037"/>
        <v/>
      </c>
      <c r="AD7432" s="283" t="str">
        <f t="shared" si="1038"/>
        <v/>
      </c>
      <c r="AE7432" s="163"/>
      <c r="AF7432" s="162"/>
    </row>
    <row r="7433" spans="1:32">
      <c r="A7433" s="134">
        <v>7424</v>
      </c>
      <c r="B7433" s="136"/>
      <c r="C7433" s="146">
        <f t="shared" si="1031"/>
        <v>0</v>
      </c>
      <c r="D7433" s="146">
        <f t="shared" si="1032"/>
        <v>1</v>
      </c>
      <c r="E7433" s="146">
        <f t="shared" si="1033"/>
        <v>1900</v>
      </c>
      <c r="F7433" s="137"/>
      <c r="G7433" s="287"/>
      <c r="H7433" s="137"/>
      <c r="I7433" s="134"/>
      <c r="J7433" s="204"/>
      <c r="K7433" s="133"/>
      <c r="L7433" s="134"/>
      <c r="M7433" s="133"/>
      <c r="N7433" s="134"/>
      <c r="O7433" s="134"/>
      <c r="P7433" s="166"/>
      <c r="Q7433" s="164"/>
      <c r="R7433" s="165"/>
      <c r="S7433" s="138"/>
      <c r="T7433" s="138"/>
      <c r="U7433" s="138"/>
      <c r="V7433" s="138"/>
      <c r="W7433" s="166"/>
      <c r="X7433" s="135"/>
      <c r="Y7433" s="418">
        <f t="shared" si="1034"/>
        <v>0</v>
      </c>
      <c r="Z7433" s="291">
        <f t="shared" si="1035"/>
        <v>0</v>
      </c>
      <c r="AA7433" s="163"/>
      <c r="AB7433" s="177" t="str">
        <f t="shared" si="1036"/>
        <v/>
      </c>
      <c r="AC7433" s="283" t="str">
        <f t="shared" si="1037"/>
        <v/>
      </c>
      <c r="AD7433" s="283" t="str">
        <f t="shared" si="1038"/>
        <v/>
      </c>
      <c r="AE7433" s="163"/>
      <c r="AF7433" s="162"/>
    </row>
    <row r="7434" spans="1:32">
      <c r="A7434" s="134">
        <v>7425</v>
      </c>
      <c r="B7434" s="136"/>
      <c r="C7434" s="146">
        <f t="shared" si="1031"/>
        <v>0</v>
      </c>
      <c r="D7434" s="146">
        <f t="shared" si="1032"/>
        <v>1</v>
      </c>
      <c r="E7434" s="146">
        <f t="shared" si="1033"/>
        <v>1900</v>
      </c>
      <c r="F7434" s="137"/>
      <c r="G7434" s="287"/>
      <c r="H7434" s="137"/>
      <c r="I7434" s="134"/>
      <c r="J7434" s="204"/>
      <c r="K7434" s="133"/>
      <c r="L7434" s="134"/>
      <c r="M7434" s="133"/>
      <c r="N7434" s="134"/>
      <c r="O7434" s="134"/>
      <c r="P7434" s="166"/>
      <c r="Q7434" s="164"/>
      <c r="R7434" s="165"/>
      <c r="S7434" s="138"/>
      <c r="T7434" s="138"/>
      <c r="U7434" s="138"/>
      <c r="V7434" s="138"/>
      <c r="W7434" s="166"/>
      <c r="X7434" s="135"/>
      <c r="Y7434" s="418">
        <f t="shared" si="1034"/>
        <v>0</v>
      </c>
      <c r="Z7434" s="291">
        <f t="shared" si="1035"/>
        <v>0</v>
      </c>
      <c r="AA7434" s="163"/>
      <c r="AB7434" s="177" t="str">
        <f t="shared" si="1036"/>
        <v/>
      </c>
      <c r="AC7434" s="283" t="str">
        <f t="shared" si="1037"/>
        <v/>
      </c>
      <c r="AD7434" s="283" t="str">
        <f t="shared" si="1038"/>
        <v/>
      </c>
      <c r="AE7434" s="163"/>
      <c r="AF7434" s="162"/>
    </row>
    <row r="7435" spans="1:32">
      <c r="A7435" s="134">
        <v>7426</v>
      </c>
      <c r="B7435" s="136"/>
      <c r="C7435" s="146">
        <f t="shared" ref="C7435:C7498" si="1039">DAY(B7435)</f>
        <v>0</v>
      </c>
      <c r="D7435" s="146">
        <f t="shared" ref="D7435:D7498" si="1040">MONTH(B7435)</f>
        <v>1</v>
      </c>
      <c r="E7435" s="146">
        <f t="shared" ref="E7435:E7498" si="1041">YEAR(B7435)</f>
        <v>1900</v>
      </c>
      <c r="F7435" s="137"/>
      <c r="G7435" s="287"/>
      <c r="H7435" s="137"/>
      <c r="I7435" s="134"/>
      <c r="J7435" s="204"/>
      <c r="K7435" s="133"/>
      <c r="L7435" s="134"/>
      <c r="M7435" s="133"/>
      <c r="N7435" s="134"/>
      <c r="O7435" s="134"/>
      <c r="P7435" s="166"/>
      <c r="Q7435" s="164"/>
      <c r="R7435" s="165"/>
      <c r="S7435" s="138"/>
      <c r="T7435" s="138"/>
      <c r="U7435" s="138"/>
      <c r="V7435" s="138"/>
      <c r="W7435" s="166"/>
      <c r="X7435" s="135"/>
      <c r="Y7435" s="418">
        <f t="shared" ref="Y7435:Y7498" si="1042">X7435*U7435</f>
        <v>0</v>
      </c>
      <c r="Z7435" s="291">
        <f t="shared" ref="Z7435:Z7498" si="1043">Y7435*1.1</f>
        <v>0</v>
      </c>
      <c r="AA7435" s="163"/>
      <c r="AB7435" s="177" t="str">
        <f t="shared" ref="AB7435:AB7498" si="1044">IF(S7435="","",IF(S7435-U7435=0,"Full","No"))</f>
        <v/>
      </c>
      <c r="AC7435" s="283" t="str">
        <f t="shared" ref="AC7435:AC7498" si="1045">IF(AND(S7435&gt;U7435,V7435=0),"Lost",IF(AND(S7435&gt;U7435,V7435&lt;(S7435-U7435)),"Lost",""))</f>
        <v/>
      </c>
      <c r="AD7435" s="283" t="str">
        <f t="shared" ref="AD7435:AD7498" si="1046">IF(AND(S7435&gt;U7435,V7435=0),S7435-U7435,IF(AND(S7435&gt;U7435,V7435&lt;(S7435-U7435)),S7435-(U7435+V7435),""))</f>
        <v/>
      </c>
      <c r="AE7435" s="163"/>
      <c r="AF7435" s="162"/>
    </row>
    <row r="7436" spans="1:32">
      <c r="A7436" s="134">
        <v>7427</v>
      </c>
      <c r="B7436" s="136"/>
      <c r="C7436" s="146">
        <f t="shared" si="1039"/>
        <v>0</v>
      </c>
      <c r="D7436" s="146">
        <f t="shared" si="1040"/>
        <v>1</v>
      </c>
      <c r="E7436" s="146">
        <f t="shared" si="1041"/>
        <v>1900</v>
      </c>
      <c r="F7436" s="137"/>
      <c r="G7436" s="287"/>
      <c r="H7436" s="137"/>
      <c r="I7436" s="134"/>
      <c r="J7436" s="204"/>
      <c r="K7436" s="133"/>
      <c r="L7436" s="134"/>
      <c r="M7436" s="133"/>
      <c r="N7436" s="134"/>
      <c r="O7436" s="134"/>
      <c r="P7436" s="166"/>
      <c r="Q7436" s="164"/>
      <c r="R7436" s="165"/>
      <c r="S7436" s="138"/>
      <c r="T7436" s="138"/>
      <c r="U7436" s="138"/>
      <c r="V7436" s="138"/>
      <c r="W7436" s="166"/>
      <c r="X7436" s="135"/>
      <c r="Y7436" s="418">
        <f t="shared" si="1042"/>
        <v>0</v>
      </c>
      <c r="Z7436" s="291">
        <f t="shared" si="1043"/>
        <v>0</v>
      </c>
      <c r="AA7436" s="163"/>
      <c r="AB7436" s="177" t="str">
        <f t="shared" si="1044"/>
        <v/>
      </c>
      <c r="AC7436" s="283" t="str">
        <f t="shared" si="1045"/>
        <v/>
      </c>
      <c r="AD7436" s="283" t="str">
        <f t="shared" si="1046"/>
        <v/>
      </c>
      <c r="AE7436" s="163"/>
      <c r="AF7436" s="162"/>
    </row>
    <row r="7437" spans="1:32">
      <c r="A7437" s="134">
        <v>7428</v>
      </c>
      <c r="B7437" s="136"/>
      <c r="C7437" s="146">
        <f t="shared" si="1039"/>
        <v>0</v>
      </c>
      <c r="D7437" s="146">
        <f t="shared" si="1040"/>
        <v>1</v>
      </c>
      <c r="E7437" s="146">
        <f t="shared" si="1041"/>
        <v>1900</v>
      </c>
      <c r="F7437" s="137"/>
      <c r="G7437" s="287"/>
      <c r="H7437" s="137"/>
      <c r="I7437" s="134"/>
      <c r="J7437" s="204"/>
      <c r="K7437" s="133"/>
      <c r="L7437" s="134"/>
      <c r="M7437" s="133"/>
      <c r="N7437" s="134"/>
      <c r="O7437" s="134"/>
      <c r="P7437" s="166"/>
      <c r="Q7437" s="164"/>
      <c r="R7437" s="165"/>
      <c r="S7437" s="138"/>
      <c r="T7437" s="138"/>
      <c r="U7437" s="138"/>
      <c r="V7437" s="138"/>
      <c r="W7437" s="166"/>
      <c r="X7437" s="135"/>
      <c r="Y7437" s="418">
        <f t="shared" si="1042"/>
        <v>0</v>
      </c>
      <c r="Z7437" s="291">
        <f t="shared" si="1043"/>
        <v>0</v>
      </c>
      <c r="AA7437" s="163"/>
      <c r="AB7437" s="177" t="str">
        <f t="shared" si="1044"/>
        <v/>
      </c>
      <c r="AC7437" s="283" t="str">
        <f t="shared" si="1045"/>
        <v/>
      </c>
      <c r="AD7437" s="283" t="str">
        <f t="shared" si="1046"/>
        <v/>
      </c>
      <c r="AE7437" s="163"/>
      <c r="AF7437" s="162"/>
    </row>
    <row r="7438" spans="1:32">
      <c r="A7438" s="134">
        <v>7429</v>
      </c>
      <c r="B7438" s="136"/>
      <c r="C7438" s="146">
        <f t="shared" si="1039"/>
        <v>0</v>
      </c>
      <c r="D7438" s="146">
        <f t="shared" si="1040"/>
        <v>1</v>
      </c>
      <c r="E7438" s="146">
        <f t="shared" si="1041"/>
        <v>1900</v>
      </c>
      <c r="F7438" s="137"/>
      <c r="G7438" s="287"/>
      <c r="H7438" s="137"/>
      <c r="I7438" s="134"/>
      <c r="J7438" s="204"/>
      <c r="K7438" s="133"/>
      <c r="L7438" s="134"/>
      <c r="M7438" s="133"/>
      <c r="N7438" s="134"/>
      <c r="O7438" s="134"/>
      <c r="P7438" s="166"/>
      <c r="Q7438" s="164"/>
      <c r="R7438" s="165"/>
      <c r="S7438" s="138"/>
      <c r="T7438" s="138"/>
      <c r="U7438" s="138"/>
      <c r="V7438" s="138"/>
      <c r="W7438" s="166"/>
      <c r="X7438" s="135"/>
      <c r="Y7438" s="418">
        <f t="shared" si="1042"/>
        <v>0</v>
      </c>
      <c r="Z7438" s="291">
        <f t="shared" si="1043"/>
        <v>0</v>
      </c>
      <c r="AA7438" s="163"/>
      <c r="AB7438" s="177" t="str">
        <f t="shared" si="1044"/>
        <v/>
      </c>
      <c r="AC7438" s="283" t="str">
        <f t="shared" si="1045"/>
        <v/>
      </c>
      <c r="AD7438" s="283" t="str">
        <f t="shared" si="1046"/>
        <v/>
      </c>
      <c r="AE7438" s="163"/>
      <c r="AF7438" s="162"/>
    </row>
    <row r="7439" spans="1:32">
      <c r="A7439" s="134">
        <v>7430</v>
      </c>
      <c r="B7439" s="136"/>
      <c r="C7439" s="146">
        <f t="shared" si="1039"/>
        <v>0</v>
      </c>
      <c r="D7439" s="146">
        <f t="shared" si="1040"/>
        <v>1</v>
      </c>
      <c r="E7439" s="146">
        <f t="shared" si="1041"/>
        <v>1900</v>
      </c>
      <c r="F7439" s="137"/>
      <c r="G7439" s="287"/>
      <c r="H7439" s="137"/>
      <c r="I7439" s="134"/>
      <c r="J7439" s="204"/>
      <c r="K7439" s="133"/>
      <c r="L7439" s="134"/>
      <c r="M7439" s="133"/>
      <c r="N7439" s="134"/>
      <c r="O7439" s="134"/>
      <c r="P7439" s="166"/>
      <c r="Q7439" s="164"/>
      <c r="R7439" s="165"/>
      <c r="S7439" s="138"/>
      <c r="T7439" s="138"/>
      <c r="U7439" s="138"/>
      <c r="V7439" s="138"/>
      <c r="W7439" s="166"/>
      <c r="X7439" s="135"/>
      <c r="Y7439" s="418">
        <f t="shared" si="1042"/>
        <v>0</v>
      </c>
      <c r="Z7439" s="291">
        <f t="shared" si="1043"/>
        <v>0</v>
      </c>
      <c r="AA7439" s="163"/>
      <c r="AB7439" s="177" t="str">
        <f t="shared" si="1044"/>
        <v/>
      </c>
      <c r="AC7439" s="283" t="str">
        <f t="shared" si="1045"/>
        <v/>
      </c>
      <c r="AD7439" s="283" t="str">
        <f t="shared" si="1046"/>
        <v/>
      </c>
      <c r="AE7439" s="163"/>
      <c r="AF7439" s="162"/>
    </row>
    <row r="7440" spans="1:32">
      <c r="A7440" s="134">
        <v>7431</v>
      </c>
      <c r="B7440" s="136"/>
      <c r="C7440" s="146">
        <f t="shared" si="1039"/>
        <v>0</v>
      </c>
      <c r="D7440" s="146">
        <f t="shared" si="1040"/>
        <v>1</v>
      </c>
      <c r="E7440" s="146">
        <f t="shared" si="1041"/>
        <v>1900</v>
      </c>
      <c r="F7440" s="137"/>
      <c r="G7440" s="287"/>
      <c r="H7440" s="137"/>
      <c r="I7440" s="134"/>
      <c r="J7440" s="204"/>
      <c r="K7440" s="133"/>
      <c r="L7440" s="134"/>
      <c r="M7440" s="133"/>
      <c r="N7440" s="134"/>
      <c r="O7440" s="134"/>
      <c r="P7440" s="166"/>
      <c r="Q7440" s="164"/>
      <c r="R7440" s="165"/>
      <c r="S7440" s="138"/>
      <c r="T7440" s="138"/>
      <c r="U7440" s="138"/>
      <c r="V7440" s="138"/>
      <c r="W7440" s="166"/>
      <c r="X7440" s="135"/>
      <c r="Y7440" s="418">
        <f t="shared" si="1042"/>
        <v>0</v>
      </c>
      <c r="Z7440" s="291">
        <f t="shared" si="1043"/>
        <v>0</v>
      </c>
      <c r="AA7440" s="163"/>
      <c r="AB7440" s="177" t="str">
        <f t="shared" si="1044"/>
        <v/>
      </c>
      <c r="AC7440" s="283" t="str">
        <f t="shared" si="1045"/>
        <v/>
      </c>
      <c r="AD7440" s="283" t="str">
        <f t="shared" si="1046"/>
        <v/>
      </c>
      <c r="AE7440" s="163"/>
      <c r="AF7440" s="162"/>
    </row>
    <row r="7441" spans="1:32">
      <c r="A7441" s="134">
        <v>7432</v>
      </c>
      <c r="B7441" s="136"/>
      <c r="C7441" s="146">
        <f t="shared" si="1039"/>
        <v>0</v>
      </c>
      <c r="D7441" s="146">
        <f t="shared" si="1040"/>
        <v>1</v>
      </c>
      <c r="E7441" s="146">
        <f t="shared" si="1041"/>
        <v>1900</v>
      </c>
      <c r="F7441" s="137"/>
      <c r="G7441" s="287"/>
      <c r="H7441" s="137"/>
      <c r="I7441" s="134"/>
      <c r="J7441" s="204"/>
      <c r="K7441" s="133"/>
      <c r="L7441" s="134"/>
      <c r="M7441" s="133"/>
      <c r="N7441" s="134"/>
      <c r="O7441" s="134"/>
      <c r="P7441" s="166"/>
      <c r="Q7441" s="164"/>
      <c r="R7441" s="165"/>
      <c r="S7441" s="138"/>
      <c r="T7441" s="138"/>
      <c r="U7441" s="138"/>
      <c r="V7441" s="138"/>
      <c r="W7441" s="166"/>
      <c r="X7441" s="135"/>
      <c r="Y7441" s="418">
        <f t="shared" si="1042"/>
        <v>0</v>
      </c>
      <c r="Z7441" s="291">
        <f t="shared" si="1043"/>
        <v>0</v>
      </c>
      <c r="AA7441" s="163"/>
      <c r="AB7441" s="177" t="str">
        <f t="shared" si="1044"/>
        <v/>
      </c>
      <c r="AC7441" s="283" t="str">
        <f t="shared" si="1045"/>
        <v/>
      </c>
      <c r="AD7441" s="283" t="str">
        <f t="shared" si="1046"/>
        <v/>
      </c>
      <c r="AE7441" s="163"/>
      <c r="AF7441" s="162"/>
    </row>
    <row r="7442" spans="1:32">
      <c r="A7442" s="134">
        <v>7433</v>
      </c>
      <c r="B7442" s="136"/>
      <c r="C7442" s="146">
        <f t="shared" si="1039"/>
        <v>0</v>
      </c>
      <c r="D7442" s="146">
        <f t="shared" si="1040"/>
        <v>1</v>
      </c>
      <c r="E7442" s="146">
        <f t="shared" si="1041"/>
        <v>1900</v>
      </c>
      <c r="F7442" s="137"/>
      <c r="G7442" s="287"/>
      <c r="H7442" s="137"/>
      <c r="I7442" s="134"/>
      <c r="J7442" s="204"/>
      <c r="K7442" s="133"/>
      <c r="L7442" s="134"/>
      <c r="M7442" s="133"/>
      <c r="N7442" s="134"/>
      <c r="O7442" s="134"/>
      <c r="P7442" s="166"/>
      <c r="Q7442" s="164"/>
      <c r="R7442" s="165"/>
      <c r="S7442" s="138"/>
      <c r="T7442" s="138"/>
      <c r="U7442" s="138"/>
      <c r="V7442" s="138"/>
      <c r="W7442" s="166"/>
      <c r="X7442" s="135"/>
      <c r="Y7442" s="418">
        <f t="shared" si="1042"/>
        <v>0</v>
      </c>
      <c r="Z7442" s="291">
        <f t="shared" si="1043"/>
        <v>0</v>
      </c>
      <c r="AA7442" s="163"/>
      <c r="AB7442" s="177" t="str">
        <f t="shared" si="1044"/>
        <v/>
      </c>
      <c r="AC7442" s="283" t="str">
        <f t="shared" si="1045"/>
        <v/>
      </c>
      <c r="AD7442" s="283" t="str">
        <f t="shared" si="1046"/>
        <v/>
      </c>
      <c r="AE7442" s="163"/>
      <c r="AF7442" s="162"/>
    </row>
    <row r="7443" spans="1:32">
      <c r="A7443" s="134">
        <v>7434</v>
      </c>
      <c r="B7443" s="136"/>
      <c r="C7443" s="146">
        <f t="shared" si="1039"/>
        <v>0</v>
      </c>
      <c r="D7443" s="146">
        <f t="shared" si="1040"/>
        <v>1</v>
      </c>
      <c r="E7443" s="146">
        <f t="shared" si="1041"/>
        <v>1900</v>
      </c>
      <c r="F7443" s="137"/>
      <c r="G7443" s="287"/>
      <c r="H7443" s="137"/>
      <c r="I7443" s="134"/>
      <c r="J7443" s="204"/>
      <c r="K7443" s="133"/>
      <c r="L7443" s="134"/>
      <c r="M7443" s="133"/>
      <c r="N7443" s="134"/>
      <c r="O7443" s="134"/>
      <c r="P7443" s="166"/>
      <c r="Q7443" s="164"/>
      <c r="R7443" s="165"/>
      <c r="S7443" s="138"/>
      <c r="T7443" s="138"/>
      <c r="U7443" s="138"/>
      <c r="V7443" s="138"/>
      <c r="W7443" s="166"/>
      <c r="X7443" s="135"/>
      <c r="Y7443" s="418">
        <f t="shared" si="1042"/>
        <v>0</v>
      </c>
      <c r="Z7443" s="291">
        <f t="shared" si="1043"/>
        <v>0</v>
      </c>
      <c r="AA7443" s="163"/>
      <c r="AB7443" s="177" t="str">
        <f t="shared" si="1044"/>
        <v/>
      </c>
      <c r="AC7443" s="283" t="str">
        <f t="shared" si="1045"/>
        <v/>
      </c>
      <c r="AD7443" s="283" t="str">
        <f t="shared" si="1046"/>
        <v/>
      </c>
      <c r="AE7443" s="163"/>
      <c r="AF7443" s="162"/>
    </row>
    <row r="7444" spans="1:32">
      <c r="A7444" s="134">
        <v>7435</v>
      </c>
      <c r="B7444" s="136"/>
      <c r="C7444" s="146">
        <f t="shared" si="1039"/>
        <v>0</v>
      </c>
      <c r="D7444" s="146">
        <f t="shared" si="1040"/>
        <v>1</v>
      </c>
      <c r="E7444" s="146">
        <f t="shared" si="1041"/>
        <v>1900</v>
      </c>
      <c r="F7444" s="137"/>
      <c r="G7444" s="287"/>
      <c r="H7444" s="137"/>
      <c r="I7444" s="134"/>
      <c r="J7444" s="204"/>
      <c r="K7444" s="133"/>
      <c r="L7444" s="134"/>
      <c r="M7444" s="133"/>
      <c r="N7444" s="134"/>
      <c r="O7444" s="134"/>
      <c r="P7444" s="166"/>
      <c r="Q7444" s="164"/>
      <c r="R7444" s="165"/>
      <c r="S7444" s="138"/>
      <c r="T7444" s="138"/>
      <c r="U7444" s="138"/>
      <c r="V7444" s="138"/>
      <c r="W7444" s="166"/>
      <c r="X7444" s="135"/>
      <c r="Y7444" s="418">
        <f t="shared" si="1042"/>
        <v>0</v>
      </c>
      <c r="Z7444" s="291">
        <f t="shared" si="1043"/>
        <v>0</v>
      </c>
      <c r="AA7444" s="163"/>
      <c r="AB7444" s="177" t="str">
        <f t="shared" si="1044"/>
        <v/>
      </c>
      <c r="AC7444" s="283" t="str">
        <f t="shared" si="1045"/>
        <v/>
      </c>
      <c r="AD7444" s="283" t="str">
        <f t="shared" si="1046"/>
        <v/>
      </c>
      <c r="AE7444" s="163"/>
      <c r="AF7444" s="162"/>
    </row>
    <row r="7445" spans="1:32">
      <c r="A7445" s="134">
        <v>7436</v>
      </c>
      <c r="B7445" s="136"/>
      <c r="C7445" s="146">
        <f t="shared" si="1039"/>
        <v>0</v>
      </c>
      <c r="D7445" s="146">
        <f t="shared" si="1040"/>
        <v>1</v>
      </c>
      <c r="E7445" s="146">
        <f t="shared" si="1041"/>
        <v>1900</v>
      </c>
      <c r="F7445" s="137"/>
      <c r="G7445" s="287"/>
      <c r="H7445" s="137"/>
      <c r="I7445" s="134"/>
      <c r="J7445" s="204"/>
      <c r="K7445" s="133"/>
      <c r="L7445" s="134"/>
      <c r="M7445" s="133"/>
      <c r="N7445" s="134"/>
      <c r="O7445" s="134"/>
      <c r="P7445" s="166"/>
      <c r="Q7445" s="164"/>
      <c r="R7445" s="165"/>
      <c r="S7445" s="138"/>
      <c r="T7445" s="138"/>
      <c r="U7445" s="138"/>
      <c r="V7445" s="138"/>
      <c r="W7445" s="166"/>
      <c r="X7445" s="135"/>
      <c r="Y7445" s="418">
        <f t="shared" si="1042"/>
        <v>0</v>
      </c>
      <c r="Z7445" s="291">
        <f t="shared" si="1043"/>
        <v>0</v>
      </c>
      <c r="AA7445" s="163"/>
      <c r="AB7445" s="177" t="str">
        <f t="shared" si="1044"/>
        <v/>
      </c>
      <c r="AC7445" s="283" t="str">
        <f t="shared" si="1045"/>
        <v/>
      </c>
      <c r="AD7445" s="283" t="str">
        <f t="shared" si="1046"/>
        <v/>
      </c>
      <c r="AE7445" s="163"/>
      <c r="AF7445" s="162"/>
    </row>
    <row r="7446" spans="1:32">
      <c r="A7446" s="134">
        <v>7437</v>
      </c>
      <c r="B7446" s="136"/>
      <c r="C7446" s="146">
        <f t="shared" si="1039"/>
        <v>0</v>
      </c>
      <c r="D7446" s="146">
        <f t="shared" si="1040"/>
        <v>1</v>
      </c>
      <c r="E7446" s="146">
        <f t="shared" si="1041"/>
        <v>1900</v>
      </c>
      <c r="F7446" s="137"/>
      <c r="G7446" s="287"/>
      <c r="H7446" s="137"/>
      <c r="I7446" s="134"/>
      <c r="J7446" s="204"/>
      <c r="K7446" s="133"/>
      <c r="L7446" s="134"/>
      <c r="M7446" s="133"/>
      <c r="N7446" s="134"/>
      <c r="O7446" s="134"/>
      <c r="P7446" s="166"/>
      <c r="Q7446" s="164"/>
      <c r="R7446" s="165"/>
      <c r="S7446" s="138"/>
      <c r="T7446" s="138"/>
      <c r="U7446" s="138"/>
      <c r="V7446" s="138"/>
      <c r="W7446" s="166"/>
      <c r="X7446" s="135"/>
      <c r="Y7446" s="418">
        <f t="shared" si="1042"/>
        <v>0</v>
      </c>
      <c r="Z7446" s="291">
        <f t="shared" si="1043"/>
        <v>0</v>
      </c>
      <c r="AA7446" s="163"/>
      <c r="AB7446" s="177" t="str">
        <f t="shared" si="1044"/>
        <v/>
      </c>
      <c r="AC7446" s="283" t="str">
        <f t="shared" si="1045"/>
        <v/>
      </c>
      <c r="AD7446" s="283" t="str">
        <f t="shared" si="1046"/>
        <v/>
      </c>
      <c r="AE7446" s="163"/>
      <c r="AF7446" s="162"/>
    </row>
    <row r="7447" spans="1:32">
      <c r="A7447" s="134">
        <v>7438</v>
      </c>
      <c r="B7447" s="136"/>
      <c r="C7447" s="146">
        <f t="shared" si="1039"/>
        <v>0</v>
      </c>
      <c r="D7447" s="146">
        <f t="shared" si="1040"/>
        <v>1</v>
      </c>
      <c r="E7447" s="146">
        <f t="shared" si="1041"/>
        <v>1900</v>
      </c>
      <c r="F7447" s="137"/>
      <c r="G7447" s="287"/>
      <c r="H7447" s="137"/>
      <c r="I7447" s="134"/>
      <c r="J7447" s="204"/>
      <c r="K7447" s="133"/>
      <c r="L7447" s="134"/>
      <c r="M7447" s="133"/>
      <c r="N7447" s="134"/>
      <c r="O7447" s="134"/>
      <c r="P7447" s="166"/>
      <c r="Q7447" s="164"/>
      <c r="R7447" s="165"/>
      <c r="S7447" s="138"/>
      <c r="T7447" s="138"/>
      <c r="U7447" s="138"/>
      <c r="V7447" s="138"/>
      <c r="W7447" s="166"/>
      <c r="X7447" s="135"/>
      <c r="Y7447" s="418">
        <f t="shared" si="1042"/>
        <v>0</v>
      </c>
      <c r="Z7447" s="291">
        <f t="shared" si="1043"/>
        <v>0</v>
      </c>
      <c r="AA7447" s="163"/>
      <c r="AB7447" s="177" t="str">
        <f t="shared" si="1044"/>
        <v/>
      </c>
      <c r="AC7447" s="283" t="str">
        <f t="shared" si="1045"/>
        <v/>
      </c>
      <c r="AD7447" s="283" t="str">
        <f t="shared" si="1046"/>
        <v/>
      </c>
      <c r="AE7447" s="163"/>
      <c r="AF7447" s="162"/>
    </row>
    <row r="7448" spans="1:32">
      <c r="A7448" s="134">
        <v>7439</v>
      </c>
      <c r="B7448" s="136"/>
      <c r="C7448" s="146">
        <f t="shared" si="1039"/>
        <v>0</v>
      </c>
      <c r="D7448" s="146">
        <f t="shared" si="1040"/>
        <v>1</v>
      </c>
      <c r="E7448" s="146">
        <f t="shared" si="1041"/>
        <v>1900</v>
      </c>
      <c r="F7448" s="137"/>
      <c r="G7448" s="287"/>
      <c r="H7448" s="137"/>
      <c r="I7448" s="134"/>
      <c r="J7448" s="204"/>
      <c r="K7448" s="133"/>
      <c r="L7448" s="134"/>
      <c r="M7448" s="133"/>
      <c r="N7448" s="134"/>
      <c r="O7448" s="134"/>
      <c r="P7448" s="166"/>
      <c r="Q7448" s="164"/>
      <c r="R7448" s="165"/>
      <c r="S7448" s="138"/>
      <c r="T7448" s="138"/>
      <c r="U7448" s="138"/>
      <c r="V7448" s="138"/>
      <c r="W7448" s="166"/>
      <c r="X7448" s="135"/>
      <c r="Y7448" s="418">
        <f t="shared" si="1042"/>
        <v>0</v>
      </c>
      <c r="Z7448" s="291">
        <f t="shared" si="1043"/>
        <v>0</v>
      </c>
      <c r="AA7448" s="163"/>
      <c r="AB7448" s="177" t="str">
        <f t="shared" si="1044"/>
        <v/>
      </c>
      <c r="AC7448" s="283" t="str">
        <f t="shared" si="1045"/>
        <v/>
      </c>
      <c r="AD7448" s="283" t="str">
        <f t="shared" si="1046"/>
        <v/>
      </c>
      <c r="AE7448" s="163"/>
      <c r="AF7448" s="162"/>
    </row>
    <row r="7449" spans="1:32">
      <c r="A7449" s="134">
        <v>7440</v>
      </c>
      <c r="B7449" s="136"/>
      <c r="C7449" s="146">
        <f t="shared" si="1039"/>
        <v>0</v>
      </c>
      <c r="D7449" s="146">
        <f t="shared" si="1040"/>
        <v>1</v>
      </c>
      <c r="E7449" s="146">
        <f t="shared" si="1041"/>
        <v>1900</v>
      </c>
      <c r="F7449" s="137"/>
      <c r="G7449" s="287"/>
      <c r="H7449" s="137"/>
      <c r="I7449" s="134"/>
      <c r="J7449" s="204"/>
      <c r="K7449" s="133"/>
      <c r="L7449" s="134"/>
      <c r="M7449" s="133"/>
      <c r="N7449" s="134"/>
      <c r="O7449" s="134"/>
      <c r="P7449" s="166"/>
      <c r="Q7449" s="164"/>
      <c r="R7449" s="165"/>
      <c r="S7449" s="138"/>
      <c r="T7449" s="138"/>
      <c r="U7449" s="138"/>
      <c r="V7449" s="138"/>
      <c r="W7449" s="166"/>
      <c r="X7449" s="135"/>
      <c r="Y7449" s="418">
        <f t="shared" si="1042"/>
        <v>0</v>
      </c>
      <c r="Z7449" s="291">
        <f t="shared" si="1043"/>
        <v>0</v>
      </c>
      <c r="AA7449" s="163"/>
      <c r="AB7449" s="177" t="str">
        <f t="shared" si="1044"/>
        <v/>
      </c>
      <c r="AC7449" s="283" t="str">
        <f t="shared" si="1045"/>
        <v/>
      </c>
      <c r="AD7449" s="283" t="str">
        <f t="shared" si="1046"/>
        <v/>
      </c>
      <c r="AE7449" s="163"/>
      <c r="AF7449" s="162"/>
    </row>
    <row r="7450" spans="1:32">
      <c r="A7450" s="134">
        <v>7441</v>
      </c>
      <c r="B7450" s="136"/>
      <c r="C7450" s="146">
        <f t="shared" si="1039"/>
        <v>0</v>
      </c>
      <c r="D7450" s="146">
        <f t="shared" si="1040"/>
        <v>1</v>
      </c>
      <c r="E7450" s="146">
        <f t="shared" si="1041"/>
        <v>1900</v>
      </c>
      <c r="F7450" s="137"/>
      <c r="G7450" s="287"/>
      <c r="H7450" s="137"/>
      <c r="I7450" s="134"/>
      <c r="J7450" s="204"/>
      <c r="K7450" s="133"/>
      <c r="L7450" s="134"/>
      <c r="M7450" s="133"/>
      <c r="N7450" s="134"/>
      <c r="O7450" s="134"/>
      <c r="P7450" s="166"/>
      <c r="Q7450" s="164"/>
      <c r="R7450" s="165"/>
      <c r="S7450" s="138"/>
      <c r="T7450" s="138"/>
      <c r="U7450" s="138"/>
      <c r="V7450" s="138"/>
      <c r="W7450" s="166"/>
      <c r="X7450" s="135"/>
      <c r="Y7450" s="418">
        <f t="shared" si="1042"/>
        <v>0</v>
      </c>
      <c r="Z7450" s="291">
        <f t="shared" si="1043"/>
        <v>0</v>
      </c>
      <c r="AA7450" s="163"/>
      <c r="AB7450" s="177" t="str">
        <f t="shared" si="1044"/>
        <v/>
      </c>
      <c r="AC7450" s="283" t="str">
        <f t="shared" si="1045"/>
        <v/>
      </c>
      <c r="AD7450" s="283" t="str">
        <f t="shared" si="1046"/>
        <v/>
      </c>
      <c r="AE7450" s="163"/>
      <c r="AF7450" s="162"/>
    </row>
    <row r="7451" spans="1:32">
      <c r="A7451" s="134">
        <v>7442</v>
      </c>
      <c r="B7451" s="136"/>
      <c r="C7451" s="146">
        <f t="shared" si="1039"/>
        <v>0</v>
      </c>
      <c r="D7451" s="146">
        <f t="shared" si="1040"/>
        <v>1</v>
      </c>
      <c r="E7451" s="146">
        <f t="shared" si="1041"/>
        <v>1900</v>
      </c>
      <c r="F7451" s="137"/>
      <c r="G7451" s="287"/>
      <c r="H7451" s="137"/>
      <c r="I7451" s="134"/>
      <c r="J7451" s="204"/>
      <c r="K7451" s="133"/>
      <c r="L7451" s="134"/>
      <c r="M7451" s="133"/>
      <c r="N7451" s="134"/>
      <c r="O7451" s="134"/>
      <c r="P7451" s="166"/>
      <c r="Q7451" s="164"/>
      <c r="R7451" s="165"/>
      <c r="S7451" s="138"/>
      <c r="T7451" s="138"/>
      <c r="U7451" s="138"/>
      <c r="V7451" s="138"/>
      <c r="W7451" s="166"/>
      <c r="X7451" s="135"/>
      <c r="Y7451" s="418">
        <f t="shared" si="1042"/>
        <v>0</v>
      </c>
      <c r="Z7451" s="291">
        <f t="shared" si="1043"/>
        <v>0</v>
      </c>
      <c r="AA7451" s="163"/>
      <c r="AB7451" s="177" t="str">
        <f t="shared" si="1044"/>
        <v/>
      </c>
      <c r="AC7451" s="283" t="str">
        <f t="shared" si="1045"/>
        <v/>
      </c>
      <c r="AD7451" s="283" t="str">
        <f t="shared" si="1046"/>
        <v/>
      </c>
      <c r="AE7451" s="163"/>
      <c r="AF7451" s="162"/>
    </row>
    <row r="7452" spans="1:32">
      <c r="A7452" s="134">
        <v>7443</v>
      </c>
      <c r="B7452" s="136"/>
      <c r="C7452" s="146">
        <f t="shared" si="1039"/>
        <v>0</v>
      </c>
      <c r="D7452" s="146">
        <f t="shared" si="1040"/>
        <v>1</v>
      </c>
      <c r="E7452" s="146">
        <f t="shared" si="1041"/>
        <v>1900</v>
      </c>
      <c r="F7452" s="137"/>
      <c r="G7452" s="287"/>
      <c r="H7452" s="137"/>
      <c r="I7452" s="134"/>
      <c r="J7452" s="204"/>
      <c r="K7452" s="133"/>
      <c r="L7452" s="134"/>
      <c r="M7452" s="133"/>
      <c r="N7452" s="134"/>
      <c r="O7452" s="134"/>
      <c r="P7452" s="166"/>
      <c r="Q7452" s="164"/>
      <c r="R7452" s="165"/>
      <c r="S7452" s="138"/>
      <c r="T7452" s="138"/>
      <c r="U7452" s="138"/>
      <c r="V7452" s="138"/>
      <c r="W7452" s="166"/>
      <c r="X7452" s="135"/>
      <c r="Y7452" s="418">
        <f t="shared" si="1042"/>
        <v>0</v>
      </c>
      <c r="Z7452" s="291">
        <f t="shared" si="1043"/>
        <v>0</v>
      </c>
      <c r="AA7452" s="163"/>
      <c r="AB7452" s="177" t="str">
        <f t="shared" si="1044"/>
        <v/>
      </c>
      <c r="AC7452" s="283" t="str">
        <f t="shared" si="1045"/>
        <v/>
      </c>
      <c r="AD7452" s="283" t="str">
        <f t="shared" si="1046"/>
        <v/>
      </c>
      <c r="AE7452" s="163"/>
      <c r="AF7452" s="162"/>
    </row>
    <row r="7453" spans="1:32">
      <c r="A7453" s="134">
        <v>7444</v>
      </c>
      <c r="B7453" s="136"/>
      <c r="C7453" s="146">
        <f t="shared" si="1039"/>
        <v>0</v>
      </c>
      <c r="D7453" s="146">
        <f t="shared" si="1040"/>
        <v>1</v>
      </c>
      <c r="E7453" s="146">
        <f t="shared" si="1041"/>
        <v>1900</v>
      </c>
      <c r="F7453" s="137"/>
      <c r="G7453" s="287"/>
      <c r="H7453" s="137"/>
      <c r="I7453" s="134"/>
      <c r="J7453" s="204"/>
      <c r="K7453" s="133"/>
      <c r="L7453" s="134"/>
      <c r="M7453" s="133"/>
      <c r="N7453" s="134"/>
      <c r="O7453" s="134"/>
      <c r="P7453" s="166"/>
      <c r="Q7453" s="164"/>
      <c r="R7453" s="165"/>
      <c r="S7453" s="138"/>
      <c r="T7453" s="138"/>
      <c r="U7453" s="138"/>
      <c r="V7453" s="138"/>
      <c r="W7453" s="166"/>
      <c r="X7453" s="135"/>
      <c r="Y7453" s="418">
        <f t="shared" si="1042"/>
        <v>0</v>
      </c>
      <c r="Z7453" s="291">
        <f t="shared" si="1043"/>
        <v>0</v>
      </c>
      <c r="AA7453" s="163"/>
      <c r="AB7453" s="177" t="str">
        <f t="shared" si="1044"/>
        <v/>
      </c>
      <c r="AC7453" s="283" t="str">
        <f t="shared" si="1045"/>
        <v/>
      </c>
      <c r="AD7453" s="283" t="str">
        <f t="shared" si="1046"/>
        <v/>
      </c>
      <c r="AE7453" s="163"/>
      <c r="AF7453" s="162"/>
    </row>
    <row r="7454" spans="1:32">
      <c r="A7454" s="134">
        <v>7445</v>
      </c>
      <c r="B7454" s="136"/>
      <c r="C7454" s="146">
        <f t="shared" si="1039"/>
        <v>0</v>
      </c>
      <c r="D7454" s="146">
        <f t="shared" si="1040"/>
        <v>1</v>
      </c>
      <c r="E7454" s="146">
        <f t="shared" si="1041"/>
        <v>1900</v>
      </c>
      <c r="F7454" s="137"/>
      <c r="G7454" s="287"/>
      <c r="H7454" s="137"/>
      <c r="I7454" s="134"/>
      <c r="J7454" s="204"/>
      <c r="K7454" s="133"/>
      <c r="L7454" s="134"/>
      <c r="M7454" s="133"/>
      <c r="N7454" s="134"/>
      <c r="O7454" s="134"/>
      <c r="P7454" s="166"/>
      <c r="Q7454" s="164"/>
      <c r="R7454" s="165"/>
      <c r="S7454" s="138"/>
      <c r="T7454" s="138"/>
      <c r="U7454" s="138"/>
      <c r="V7454" s="138"/>
      <c r="W7454" s="166"/>
      <c r="X7454" s="135"/>
      <c r="Y7454" s="418">
        <f t="shared" si="1042"/>
        <v>0</v>
      </c>
      <c r="Z7454" s="291">
        <f t="shared" si="1043"/>
        <v>0</v>
      </c>
      <c r="AA7454" s="163"/>
      <c r="AB7454" s="177" t="str">
        <f t="shared" si="1044"/>
        <v/>
      </c>
      <c r="AC7454" s="283" t="str">
        <f t="shared" si="1045"/>
        <v/>
      </c>
      <c r="AD7454" s="283" t="str">
        <f t="shared" si="1046"/>
        <v/>
      </c>
      <c r="AE7454" s="163"/>
      <c r="AF7454" s="162"/>
    </row>
    <row r="7455" spans="1:32">
      <c r="A7455" s="134">
        <v>7446</v>
      </c>
      <c r="B7455" s="136"/>
      <c r="C7455" s="146">
        <f t="shared" si="1039"/>
        <v>0</v>
      </c>
      <c r="D7455" s="146">
        <f t="shared" si="1040"/>
        <v>1</v>
      </c>
      <c r="E7455" s="146">
        <f t="shared" si="1041"/>
        <v>1900</v>
      </c>
      <c r="F7455" s="137"/>
      <c r="G7455" s="287"/>
      <c r="H7455" s="137"/>
      <c r="I7455" s="134"/>
      <c r="J7455" s="204"/>
      <c r="K7455" s="133"/>
      <c r="L7455" s="134"/>
      <c r="M7455" s="133"/>
      <c r="N7455" s="134"/>
      <c r="O7455" s="134"/>
      <c r="P7455" s="166"/>
      <c r="Q7455" s="164"/>
      <c r="R7455" s="165"/>
      <c r="S7455" s="138"/>
      <c r="T7455" s="138"/>
      <c r="U7455" s="138"/>
      <c r="V7455" s="138"/>
      <c r="W7455" s="166"/>
      <c r="X7455" s="135"/>
      <c r="Y7455" s="418">
        <f t="shared" si="1042"/>
        <v>0</v>
      </c>
      <c r="Z7455" s="291">
        <f t="shared" si="1043"/>
        <v>0</v>
      </c>
      <c r="AA7455" s="163"/>
      <c r="AB7455" s="177" t="str">
        <f t="shared" si="1044"/>
        <v/>
      </c>
      <c r="AC7455" s="283" t="str">
        <f t="shared" si="1045"/>
        <v/>
      </c>
      <c r="AD7455" s="283" t="str">
        <f t="shared" si="1046"/>
        <v/>
      </c>
      <c r="AE7455" s="163"/>
      <c r="AF7455" s="162"/>
    </row>
    <row r="7456" spans="1:32">
      <c r="A7456" s="134">
        <v>7447</v>
      </c>
      <c r="B7456" s="136"/>
      <c r="C7456" s="146">
        <f t="shared" si="1039"/>
        <v>0</v>
      </c>
      <c r="D7456" s="146">
        <f t="shared" si="1040"/>
        <v>1</v>
      </c>
      <c r="E7456" s="146">
        <f t="shared" si="1041"/>
        <v>1900</v>
      </c>
      <c r="F7456" s="137"/>
      <c r="G7456" s="287"/>
      <c r="H7456" s="137"/>
      <c r="I7456" s="134"/>
      <c r="J7456" s="204"/>
      <c r="K7456" s="133"/>
      <c r="L7456" s="134"/>
      <c r="M7456" s="133"/>
      <c r="N7456" s="134"/>
      <c r="O7456" s="134"/>
      <c r="P7456" s="166"/>
      <c r="Q7456" s="164"/>
      <c r="R7456" s="165"/>
      <c r="S7456" s="138"/>
      <c r="T7456" s="138"/>
      <c r="U7456" s="138"/>
      <c r="V7456" s="138"/>
      <c r="W7456" s="166"/>
      <c r="X7456" s="135"/>
      <c r="Y7456" s="418">
        <f t="shared" si="1042"/>
        <v>0</v>
      </c>
      <c r="Z7456" s="291">
        <f t="shared" si="1043"/>
        <v>0</v>
      </c>
      <c r="AA7456" s="163"/>
      <c r="AB7456" s="177" t="str">
        <f t="shared" si="1044"/>
        <v/>
      </c>
      <c r="AC7456" s="283" t="str">
        <f t="shared" si="1045"/>
        <v/>
      </c>
      <c r="AD7456" s="283" t="str">
        <f t="shared" si="1046"/>
        <v/>
      </c>
      <c r="AE7456" s="163"/>
      <c r="AF7456" s="162"/>
    </row>
    <row r="7457" spans="1:32">
      <c r="A7457" s="134">
        <v>7448</v>
      </c>
      <c r="B7457" s="136"/>
      <c r="C7457" s="146">
        <f t="shared" si="1039"/>
        <v>0</v>
      </c>
      <c r="D7457" s="146">
        <f t="shared" si="1040"/>
        <v>1</v>
      </c>
      <c r="E7457" s="146">
        <f t="shared" si="1041"/>
        <v>1900</v>
      </c>
      <c r="F7457" s="137"/>
      <c r="G7457" s="287"/>
      <c r="H7457" s="137"/>
      <c r="I7457" s="134"/>
      <c r="J7457" s="204"/>
      <c r="K7457" s="133"/>
      <c r="L7457" s="134"/>
      <c r="M7457" s="133"/>
      <c r="N7457" s="134"/>
      <c r="O7457" s="134"/>
      <c r="P7457" s="166"/>
      <c r="Q7457" s="164"/>
      <c r="R7457" s="165"/>
      <c r="S7457" s="138"/>
      <c r="T7457" s="138"/>
      <c r="U7457" s="138"/>
      <c r="V7457" s="138"/>
      <c r="W7457" s="166"/>
      <c r="X7457" s="135"/>
      <c r="Y7457" s="418">
        <f t="shared" si="1042"/>
        <v>0</v>
      </c>
      <c r="Z7457" s="291">
        <f t="shared" si="1043"/>
        <v>0</v>
      </c>
      <c r="AA7457" s="163"/>
      <c r="AB7457" s="177" t="str">
        <f t="shared" si="1044"/>
        <v/>
      </c>
      <c r="AC7457" s="283" t="str">
        <f t="shared" si="1045"/>
        <v/>
      </c>
      <c r="AD7457" s="283" t="str">
        <f t="shared" si="1046"/>
        <v/>
      </c>
      <c r="AE7457" s="163"/>
      <c r="AF7457" s="162"/>
    </row>
    <row r="7458" spans="1:32">
      <c r="A7458" s="134">
        <v>7449</v>
      </c>
      <c r="B7458" s="136"/>
      <c r="C7458" s="146">
        <f t="shared" si="1039"/>
        <v>0</v>
      </c>
      <c r="D7458" s="146">
        <f t="shared" si="1040"/>
        <v>1</v>
      </c>
      <c r="E7458" s="146">
        <f t="shared" si="1041"/>
        <v>1900</v>
      </c>
      <c r="F7458" s="137"/>
      <c r="G7458" s="287"/>
      <c r="H7458" s="137"/>
      <c r="I7458" s="134"/>
      <c r="J7458" s="204"/>
      <c r="K7458" s="133"/>
      <c r="L7458" s="134"/>
      <c r="M7458" s="133"/>
      <c r="N7458" s="134"/>
      <c r="O7458" s="134"/>
      <c r="P7458" s="166"/>
      <c r="Q7458" s="164"/>
      <c r="R7458" s="165"/>
      <c r="S7458" s="138"/>
      <c r="T7458" s="138"/>
      <c r="U7458" s="138"/>
      <c r="V7458" s="138"/>
      <c r="W7458" s="166"/>
      <c r="X7458" s="135"/>
      <c r="Y7458" s="418">
        <f t="shared" si="1042"/>
        <v>0</v>
      </c>
      <c r="Z7458" s="291">
        <f t="shared" si="1043"/>
        <v>0</v>
      </c>
      <c r="AA7458" s="163"/>
      <c r="AB7458" s="177" t="str">
        <f t="shared" si="1044"/>
        <v/>
      </c>
      <c r="AC7458" s="283" t="str">
        <f t="shared" si="1045"/>
        <v/>
      </c>
      <c r="AD7458" s="283" t="str">
        <f t="shared" si="1046"/>
        <v/>
      </c>
      <c r="AE7458" s="163"/>
      <c r="AF7458" s="162"/>
    </row>
    <row r="7459" spans="1:32">
      <c r="A7459" s="134">
        <v>7450</v>
      </c>
      <c r="B7459" s="136"/>
      <c r="C7459" s="146">
        <f t="shared" si="1039"/>
        <v>0</v>
      </c>
      <c r="D7459" s="146">
        <f t="shared" si="1040"/>
        <v>1</v>
      </c>
      <c r="E7459" s="146">
        <f t="shared" si="1041"/>
        <v>1900</v>
      </c>
      <c r="F7459" s="137"/>
      <c r="G7459" s="287"/>
      <c r="H7459" s="137"/>
      <c r="I7459" s="134"/>
      <c r="J7459" s="204"/>
      <c r="K7459" s="133"/>
      <c r="L7459" s="134"/>
      <c r="M7459" s="133"/>
      <c r="N7459" s="134"/>
      <c r="O7459" s="134"/>
      <c r="P7459" s="166"/>
      <c r="Q7459" s="164"/>
      <c r="R7459" s="165"/>
      <c r="S7459" s="138"/>
      <c r="T7459" s="138"/>
      <c r="U7459" s="138"/>
      <c r="V7459" s="138"/>
      <c r="W7459" s="166"/>
      <c r="X7459" s="135"/>
      <c r="Y7459" s="418">
        <f t="shared" si="1042"/>
        <v>0</v>
      </c>
      <c r="Z7459" s="291">
        <f t="shared" si="1043"/>
        <v>0</v>
      </c>
      <c r="AA7459" s="163"/>
      <c r="AB7459" s="177" t="str">
        <f t="shared" si="1044"/>
        <v/>
      </c>
      <c r="AC7459" s="283" t="str">
        <f t="shared" si="1045"/>
        <v/>
      </c>
      <c r="AD7459" s="283" t="str">
        <f t="shared" si="1046"/>
        <v/>
      </c>
      <c r="AE7459" s="163"/>
      <c r="AF7459" s="162"/>
    </row>
    <row r="7460" spans="1:32">
      <c r="A7460" s="134">
        <v>7451</v>
      </c>
      <c r="B7460" s="136"/>
      <c r="C7460" s="146">
        <f t="shared" si="1039"/>
        <v>0</v>
      </c>
      <c r="D7460" s="146">
        <f t="shared" si="1040"/>
        <v>1</v>
      </c>
      <c r="E7460" s="146">
        <f t="shared" si="1041"/>
        <v>1900</v>
      </c>
      <c r="F7460" s="137"/>
      <c r="G7460" s="287"/>
      <c r="H7460" s="137"/>
      <c r="I7460" s="134"/>
      <c r="J7460" s="204"/>
      <c r="K7460" s="133"/>
      <c r="L7460" s="134"/>
      <c r="M7460" s="133"/>
      <c r="N7460" s="134"/>
      <c r="O7460" s="134"/>
      <c r="P7460" s="166"/>
      <c r="Q7460" s="164"/>
      <c r="R7460" s="165"/>
      <c r="S7460" s="138"/>
      <c r="T7460" s="138"/>
      <c r="U7460" s="138"/>
      <c r="V7460" s="138"/>
      <c r="W7460" s="166"/>
      <c r="X7460" s="135"/>
      <c r="Y7460" s="418">
        <f t="shared" si="1042"/>
        <v>0</v>
      </c>
      <c r="Z7460" s="291">
        <f t="shared" si="1043"/>
        <v>0</v>
      </c>
      <c r="AA7460" s="163"/>
      <c r="AB7460" s="177" t="str">
        <f t="shared" si="1044"/>
        <v/>
      </c>
      <c r="AC7460" s="283" t="str">
        <f t="shared" si="1045"/>
        <v/>
      </c>
      <c r="AD7460" s="283" t="str">
        <f t="shared" si="1046"/>
        <v/>
      </c>
      <c r="AE7460" s="163"/>
      <c r="AF7460" s="162"/>
    </row>
    <row r="7461" spans="1:32">
      <c r="A7461" s="134">
        <v>7452</v>
      </c>
      <c r="B7461" s="136"/>
      <c r="C7461" s="146">
        <f t="shared" si="1039"/>
        <v>0</v>
      </c>
      <c r="D7461" s="146">
        <f t="shared" si="1040"/>
        <v>1</v>
      </c>
      <c r="E7461" s="146">
        <f t="shared" si="1041"/>
        <v>1900</v>
      </c>
      <c r="F7461" s="137"/>
      <c r="G7461" s="287"/>
      <c r="H7461" s="137"/>
      <c r="I7461" s="134"/>
      <c r="J7461" s="204"/>
      <c r="K7461" s="133"/>
      <c r="L7461" s="134"/>
      <c r="M7461" s="133"/>
      <c r="N7461" s="134"/>
      <c r="O7461" s="134"/>
      <c r="P7461" s="166"/>
      <c r="Q7461" s="164"/>
      <c r="R7461" s="165"/>
      <c r="S7461" s="138"/>
      <c r="T7461" s="138"/>
      <c r="U7461" s="138"/>
      <c r="V7461" s="138"/>
      <c r="W7461" s="166"/>
      <c r="X7461" s="135"/>
      <c r="Y7461" s="418">
        <f t="shared" si="1042"/>
        <v>0</v>
      </c>
      <c r="Z7461" s="291">
        <f t="shared" si="1043"/>
        <v>0</v>
      </c>
      <c r="AA7461" s="163"/>
      <c r="AB7461" s="177" t="str">
        <f t="shared" si="1044"/>
        <v/>
      </c>
      <c r="AC7461" s="283" t="str">
        <f t="shared" si="1045"/>
        <v/>
      </c>
      <c r="AD7461" s="283" t="str">
        <f t="shared" si="1046"/>
        <v/>
      </c>
      <c r="AE7461" s="163"/>
      <c r="AF7461" s="162"/>
    </row>
    <row r="7462" spans="1:32">
      <c r="A7462" s="134">
        <v>7453</v>
      </c>
      <c r="B7462" s="136"/>
      <c r="C7462" s="146">
        <f t="shared" si="1039"/>
        <v>0</v>
      </c>
      <c r="D7462" s="146">
        <f t="shared" si="1040"/>
        <v>1</v>
      </c>
      <c r="E7462" s="146">
        <f t="shared" si="1041"/>
        <v>1900</v>
      </c>
      <c r="F7462" s="137"/>
      <c r="G7462" s="287"/>
      <c r="H7462" s="137"/>
      <c r="I7462" s="134"/>
      <c r="J7462" s="204"/>
      <c r="K7462" s="133"/>
      <c r="L7462" s="134"/>
      <c r="M7462" s="133"/>
      <c r="N7462" s="134"/>
      <c r="O7462" s="134"/>
      <c r="P7462" s="166"/>
      <c r="Q7462" s="164"/>
      <c r="R7462" s="165"/>
      <c r="S7462" s="138"/>
      <c r="T7462" s="138"/>
      <c r="U7462" s="138"/>
      <c r="V7462" s="138"/>
      <c r="W7462" s="166"/>
      <c r="X7462" s="135"/>
      <c r="Y7462" s="418">
        <f t="shared" si="1042"/>
        <v>0</v>
      </c>
      <c r="Z7462" s="291">
        <f t="shared" si="1043"/>
        <v>0</v>
      </c>
      <c r="AA7462" s="163"/>
      <c r="AB7462" s="177" t="str">
        <f t="shared" si="1044"/>
        <v/>
      </c>
      <c r="AC7462" s="283" t="str">
        <f t="shared" si="1045"/>
        <v/>
      </c>
      <c r="AD7462" s="283" t="str">
        <f t="shared" si="1046"/>
        <v/>
      </c>
      <c r="AE7462" s="163"/>
      <c r="AF7462" s="162"/>
    </row>
    <row r="7463" spans="1:32">
      <c r="A7463" s="134">
        <v>7454</v>
      </c>
      <c r="B7463" s="136"/>
      <c r="C7463" s="146">
        <f t="shared" si="1039"/>
        <v>0</v>
      </c>
      <c r="D7463" s="146">
        <f t="shared" si="1040"/>
        <v>1</v>
      </c>
      <c r="E7463" s="146">
        <f t="shared" si="1041"/>
        <v>1900</v>
      </c>
      <c r="F7463" s="137"/>
      <c r="G7463" s="287"/>
      <c r="H7463" s="137"/>
      <c r="I7463" s="134"/>
      <c r="J7463" s="204"/>
      <c r="K7463" s="133"/>
      <c r="L7463" s="134"/>
      <c r="M7463" s="133"/>
      <c r="N7463" s="134"/>
      <c r="O7463" s="134"/>
      <c r="P7463" s="166"/>
      <c r="Q7463" s="164"/>
      <c r="R7463" s="165"/>
      <c r="S7463" s="138"/>
      <c r="T7463" s="138"/>
      <c r="U7463" s="138"/>
      <c r="V7463" s="138"/>
      <c r="W7463" s="166"/>
      <c r="X7463" s="135"/>
      <c r="Y7463" s="418">
        <f t="shared" si="1042"/>
        <v>0</v>
      </c>
      <c r="Z7463" s="291">
        <f t="shared" si="1043"/>
        <v>0</v>
      </c>
      <c r="AA7463" s="163"/>
      <c r="AB7463" s="177" t="str">
        <f t="shared" si="1044"/>
        <v/>
      </c>
      <c r="AC7463" s="283" t="str">
        <f t="shared" si="1045"/>
        <v/>
      </c>
      <c r="AD7463" s="283" t="str">
        <f t="shared" si="1046"/>
        <v/>
      </c>
      <c r="AE7463" s="163"/>
      <c r="AF7463" s="162"/>
    </row>
    <row r="7464" spans="1:32">
      <c r="A7464" s="134">
        <v>7455</v>
      </c>
      <c r="B7464" s="136"/>
      <c r="C7464" s="146">
        <f t="shared" si="1039"/>
        <v>0</v>
      </c>
      <c r="D7464" s="146">
        <f t="shared" si="1040"/>
        <v>1</v>
      </c>
      <c r="E7464" s="146">
        <f t="shared" si="1041"/>
        <v>1900</v>
      </c>
      <c r="F7464" s="137"/>
      <c r="G7464" s="287"/>
      <c r="H7464" s="137"/>
      <c r="I7464" s="134"/>
      <c r="J7464" s="204"/>
      <c r="K7464" s="133"/>
      <c r="L7464" s="134"/>
      <c r="M7464" s="133"/>
      <c r="N7464" s="134"/>
      <c r="O7464" s="134"/>
      <c r="P7464" s="166"/>
      <c r="Q7464" s="164"/>
      <c r="R7464" s="165"/>
      <c r="S7464" s="138"/>
      <c r="T7464" s="138"/>
      <c r="U7464" s="138"/>
      <c r="V7464" s="138"/>
      <c r="W7464" s="166"/>
      <c r="X7464" s="135"/>
      <c r="Y7464" s="418">
        <f t="shared" si="1042"/>
        <v>0</v>
      </c>
      <c r="Z7464" s="291">
        <f t="shared" si="1043"/>
        <v>0</v>
      </c>
      <c r="AA7464" s="163"/>
      <c r="AB7464" s="177" t="str">
        <f t="shared" si="1044"/>
        <v/>
      </c>
      <c r="AC7464" s="283" t="str">
        <f t="shared" si="1045"/>
        <v/>
      </c>
      <c r="AD7464" s="283" t="str">
        <f t="shared" si="1046"/>
        <v/>
      </c>
      <c r="AE7464" s="163"/>
      <c r="AF7464" s="162"/>
    </row>
    <row r="7465" spans="1:32">
      <c r="A7465" s="134">
        <v>7456</v>
      </c>
      <c r="B7465" s="136"/>
      <c r="C7465" s="146">
        <f t="shared" si="1039"/>
        <v>0</v>
      </c>
      <c r="D7465" s="146">
        <f t="shared" si="1040"/>
        <v>1</v>
      </c>
      <c r="E7465" s="146">
        <f t="shared" si="1041"/>
        <v>1900</v>
      </c>
      <c r="F7465" s="137"/>
      <c r="G7465" s="287"/>
      <c r="H7465" s="137"/>
      <c r="I7465" s="134"/>
      <c r="J7465" s="204"/>
      <c r="K7465" s="133"/>
      <c r="L7465" s="134"/>
      <c r="M7465" s="133"/>
      <c r="N7465" s="134"/>
      <c r="O7465" s="134"/>
      <c r="P7465" s="166"/>
      <c r="Q7465" s="164"/>
      <c r="R7465" s="165"/>
      <c r="S7465" s="138"/>
      <c r="T7465" s="138"/>
      <c r="U7465" s="138"/>
      <c r="V7465" s="138"/>
      <c r="W7465" s="166"/>
      <c r="X7465" s="135"/>
      <c r="Y7465" s="418">
        <f t="shared" si="1042"/>
        <v>0</v>
      </c>
      <c r="Z7465" s="291">
        <f t="shared" si="1043"/>
        <v>0</v>
      </c>
      <c r="AA7465" s="163"/>
      <c r="AB7465" s="177" t="str">
        <f t="shared" si="1044"/>
        <v/>
      </c>
      <c r="AC7465" s="283" t="str">
        <f t="shared" si="1045"/>
        <v/>
      </c>
      <c r="AD7465" s="283" t="str">
        <f t="shared" si="1046"/>
        <v/>
      </c>
      <c r="AE7465" s="163"/>
      <c r="AF7465" s="162"/>
    </row>
    <row r="7466" spans="1:32">
      <c r="A7466" s="134">
        <v>7457</v>
      </c>
      <c r="B7466" s="136"/>
      <c r="C7466" s="146">
        <f t="shared" si="1039"/>
        <v>0</v>
      </c>
      <c r="D7466" s="146">
        <f t="shared" si="1040"/>
        <v>1</v>
      </c>
      <c r="E7466" s="146">
        <f t="shared" si="1041"/>
        <v>1900</v>
      </c>
      <c r="F7466" s="137"/>
      <c r="G7466" s="287"/>
      <c r="H7466" s="137"/>
      <c r="I7466" s="134"/>
      <c r="J7466" s="204"/>
      <c r="K7466" s="133"/>
      <c r="L7466" s="134"/>
      <c r="M7466" s="133"/>
      <c r="N7466" s="134"/>
      <c r="O7466" s="134"/>
      <c r="P7466" s="166"/>
      <c r="Q7466" s="164"/>
      <c r="R7466" s="165"/>
      <c r="S7466" s="138"/>
      <c r="T7466" s="138"/>
      <c r="U7466" s="138"/>
      <c r="V7466" s="138"/>
      <c r="W7466" s="166"/>
      <c r="X7466" s="135"/>
      <c r="Y7466" s="418">
        <f t="shared" si="1042"/>
        <v>0</v>
      </c>
      <c r="Z7466" s="291">
        <f t="shared" si="1043"/>
        <v>0</v>
      </c>
      <c r="AA7466" s="163"/>
      <c r="AB7466" s="177" t="str">
        <f t="shared" si="1044"/>
        <v/>
      </c>
      <c r="AC7466" s="283" t="str">
        <f t="shared" si="1045"/>
        <v/>
      </c>
      <c r="AD7466" s="283" t="str">
        <f t="shared" si="1046"/>
        <v/>
      </c>
      <c r="AE7466" s="163"/>
      <c r="AF7466" s="162"/>
    </row>
    <row r="7467" spans="1:32">
      <c r="A7467" s="134">
        <v>7458</v>
      </c>
      <c r="B7467" s="136"/>
      <c r="C7467" s="146">
        <f t="shared" si="1039"/>
        <v>0</v>
      </c>
      <c r="D7467" s="146">
        <f t="shared" si="1040"/>
        <v>1</v>
      </c>
      <c r="E7467" s="146">
        <f t="shared" si="1041"/>
        <v>1900</v>
      </c>
      <c r="F7467" s="137"/>
      <c r="G7467" s="287"/>
      <c r="H7467" s="137"/>
      <c r="I7467" s="134"/>
      <c r="J7467" s="204"/>
      <c r="K7467" s="133"/>
      <c r="L7467" s="134"/>
      <c r="M7467" s="133"/>
      <c r="N7467" s="134"/>
      <c r="O7467" s="134"/>
      <c r="P7467" s="166"/>
      <c r="Q7467" s="164"/>
      <c r="R7467" s="165"/>
      <c r="S7467" s="138"/>
      <c r="T7467" s="138"/>
      <c r="U7467" s="138"/>
      <c r="V7467" s="138"/>
      <c r="W7467" s="166"/>
      <c r="X7467" s="135"/>
      <c r="Y7467" s="418">
        <f t="shared" si="1042"/>
        <v>0</v>
      </c>
      <c r="Z7467" s="291">
        <f t="shared" si="1043"/>
        <v>0</v>
      </c>
      <c r="AA7467" s="163"/>
      <c r="AB7467" s="177" t="str">
        <f t="shared" si="1044"/>
        <v/>
      </c>
      <c r="AC7467" s="283" t="str">
        <f t="shared" si="1045"/>
        <v/>
      </c>
      <c r="AD7467" s="283" t="str">
        <f t="shared" si="1046"/>
        <v/>
      </c>
      <c r="AE7467" s="163"/>
      <c r="AF7467" s="162"/>
    </row>
    <row r="7468" spans="1:32">
      <c r="A7468" s="134">
        <v>7459</v>
      </c>
      <c r="B7468" s="136"/>
      <c r="C7468" s="146">
        <f t="shared" si="1039"/>
        <v>0</v>
      </c>
      <c r="D7468" s="146">
        <f t="shared" si="1040"/>
        <v>1</v>
      </c>
      <c r="E7468" s="146">
        <f t="shared" si="1041"/>
        <v>1900</v>
      </c>
      <c r="F7468" s="137"/>
      <c r="G7468" s="287"/>
      <c r="H7468" s="137"/>
      <c r="I7468" s="134"/>
      <c r="J7468" s="204"/>
      <c r="K7468" s="133"/>
      <c r="L7468" s="134"/>
      <c r="M7468" s="133"/>
      <c r="N7468" s="134"/>
      <c r="O7468" s="134"/>
      <c r="P7468" s="166"/>
      <c r="Q7468" s="164"/>
      <c r="R7468" s="165"/>
      <c r="S7468" s="138"/>
      <c r="T7468" s="138"/>
      <c r="U7468" s="138"/>
      <c r="V7468" s="138"/>
      <c r="W7468" s="166"/>
      <c r="X7468" s="135"/>
      <c r="Y7468" s="418">
        <f t="shared" si="1042"/>
        <v>0</v>
      </c>
      <c r="Z7468" s="291">
        <f t="shared" si="1043"/>
        <v>0</v>
      </c>
      <c r="AA7468" s="163"/>
      <c r="AB7468" s="177" t="str">
        <f t="shared" si="1044"/>
        <v/>
      </c>
      <c r="AC7468" s="283" t="str">
        <f t="shared" si="1045"/>
        <v/>
      </c>
      <c r="AD7468" s="283" t="str">
        <f t="shared" si="1046"/>
        <v/>
      </c>
      <c r="AE7468" s="163"/>
      <c r="AF7468" s="162"/>
    </row>
    <row r="7469" spans="1:32">
      <c r="A7469" s="134">
        <v>7460</v>
      </c>
      <c r="B7469" s="136"/>
      <c r="C7469" s="146">
        <f t="shared" si="1039"/>
        <v>0</v>
      </c>
      <c r="D7469" s="146">
        <f t="shared" si="1040"/>
        <v>1</v>
      </c>
      <c r="E7469" s="146">
        <f t="shared" si="1041"/>
        <v>1900</v>
      </c>
      <c r="F7469" s="137"/>
      <c r="G7469" s="287"/>
      <c r="H7469" s="137"/>
      <c r="I7469" s="134"/>
      <c r="J7469" s="204"/>
      <c r="K7469" s="133"/>
      <c r="L7469" s="134"/>
      <c r="M7469" s="133"/>
      <c r="N7469" s="134"/>
      <c r="O7469" s="134"/>
      <c r="P7469" s="166"/>
      <c r="Q7469" s="164"/>
      <c r="R7469" s="165"/>
      <c r="S7469" s="138"/>
      <c r="T7469" s="138"/>
      <c r="U7469" s="138"/>
      <c r="V7469" s="138"/>
      <c r="W7469" s="166"/>
      <c r="X7469" s="135"/>
      <c r="Y7469" s="418">
        <f t="shared" si="1042"/>
        <v>0</v>
      </c>
      <c r="Z7469" s="291">
        <f t="shared" si="1043"/>
        <v>0</v>
      </c>
      <c r="AA7469" s="163"/>
      <c r="AB7469" s="177" t="str">
        <f t="shared" si="1044"/>
        <v/>
      </c>
      <c r="AC7469" s="283" t="str">
        <f t="shared" si="1045"/>
        <v/>
      </c>
      <c r="AD7469" s="283" t="str">
        <f t="shared" si="1046"/>
        <v/>
      </c>
      <c r="AE7469" s="163"/>
      <c r="AF7469" s="162"/>
    </row>
    <row r="7470" spans="1:32">
      <c r="A7470" s="134">
        <v>7461</v>
      </c>
      <c r="B7470" s="136"/>
      <c r="C7470" s="146">
        <f t="shared" si="1039"/>
        <v>0</v>
      </c>
      <c r="D7470" s="146">
        <f t="shared" si="1040"/>
        <v>1</v>
      </c>
      <c r="E7470" s="146">
        <f t="shared" si="1041"/>
        <v>1900</v>
      </c>
      <c r="F7470" s="137"/>
      <c r="G7470" s="287"/>
      <c r="H7470" s="137"/>
      <c r="I7470" s="134"/>
      <c r="J7470" s="204"/>
      <c r="K7470" s="133"/>
      <c r="L7470" s="134"/>
      <c r="M7470" s="133"/>
      <c r="N7470" s="134"/>
      <c r="O7470" s="134"/>
      <c r="P7470" s="166"/>
      <c r="Q7470" s="164"/>
      <c r="R7470" s="165"/>
      <c r="S7470" s="138"/>
      <c r="T7470" s="138"/>
      <c r="U7470" s="138"/>
      <c r="V7470" s="138"/>
      <c r="W7470" s="166"/>
      <c r="X7470" s="135"/>
      <c r="Y7470" s="418">
        <f t="shared" si="1042"/>
        <v>0</v>
      </c>
      <c r="Z7470" s="291">
        <f t="shared" si="1043"/>
        <v>0</v>
      </c>
      <c r="AA7470" s="163"/>
      <c r="AB7470" s="177" t="str">
        <f t="shared" si="1044"/>
        <v/>
      </c>
      <c r="AC7470" s="283" t="str">
        <f t="shared" si="1045"/>
        <v/>
      </c>
      <c r="AD7470" s="283" t="str">
        <f t="shared" si="1046"/>
        <v/>
      </c>
      <c r="AE7470" s="163"/>
      <c r="AF7470" s="162"/>
    </row>
    <row r="7471" spans="1:32">
      <c r="A7471" s="134">
        <v>7462</v>
      </c>
      <c r="B7471" s="136"/>
      <c r="C7471" s="146">
        <f t="shared" si="1039"/>
        <v>0</v>
      </c>
      <c r="D7471" s="146">
        <f t="shared" si="1040"/>
        <v>1</v>
      </c>
      <c r="E7471" s="146">
        <f t="shared" si="1041"/>
        <v>1900</v>
      </c>
      <c r="F7471" s="137"/>
      <c r="G7471" s="287"/>
      <c r="H7471" s="137"/>
      <c r="I7471" s="134"/>
      <c r="J7471" s="204"/>
      <c r="K7471" s="133"/>
      <c r="L7471" s="134"/>
      <c r="M7471" s="133"/>
      <c r="N7471" s="134"/>
      <c r="O7471" s="134"/>
      <c r="P7471" s="166"/>
      <c r="Q7471" s="164"/>
      <c r="R7471" s="165"/>
      <c r="S7471" s="138"/>
      <c r="T7471" s="138"/>
      <c r="U7471" s="138"/>
      <c r="V7471" s="138"/>
      <c r="W7471" s="166"/>
      <c r="X7471" s="135"/>
      <c r="Y7471" s="418">
        <f t="shared" si="1042"/>
        <v>0</v>
      </c>
      <c r="Z7471" s="291">
        <f t="shared" si="1043"/>
        <v>0</v>
      </c>
      <c r="AA7471" s="163"/>
      <c r="AB7471" s="177" t="str">
        <f t="shared" si="1044"/>
        <v/>
      </c>
      <c r="AC7471" s="283" t="str">
        <f t="shared" si="1045"/>
        <v/>
      </c>
      <c r="AD7471" s="283" t="str">
        <f t="shared" si="1046"/>
        <v/>
      </c>
      <c r="AE7471" s="163"/>
      <c r="AF7471" s="162"/>
    </row>
    <row r="7472" spans="1:32">
      <c r="A7472" s="134">
        <v>7463</v>
      </c>
      <c r="B7472" s="136"/>
      <c r="C7472" s="146">
        <f t="shared" si="1039"/>
        <v>0</v>
      </c>
      <c r="D7472" s="146">
        <f t="shared" si="1040"/>
        <v>1</v>
      </c>
      <c r="E7472" s="146">
        <f t="shared" si="1041"/>
        <v>1900</v>
      </c>
      <c r="F7472" s="137"/>
      <c r="G7472" s="287"/>
      <c r="H7472" s="137"/>
      <c r="I7472" s="134"/>
      <c r="J7472" s="204"/>
      <c r="K7472" s="133"/>
      <c r="L7472" s="134"/>
      <c r="M7472" s="133"/>
      <c r="N7472" s="134"/>
      <c r="O7472" s="134"/>
      <c r="P7472" s="166"/>
      <c r="Q7472" s="164"/>
      <c r="R7472" s="165"/>
      <c r="S7472" s="138"/>
      <c r="T7472" s="138"/>
      <c r="U7472" s="138"/>
      <c r="V7472" s="138"/>
      <c r="W7472" s="166"/>
      <c r="X7472" s="135"/>
      <c r="Y7472" s="418">
        <f t="shared" si="1042"/>
        <v>0</v>
      </c>
      <c r="Z7472" s="291">
        <f t="shared" si="1043"/>
        <v>0</v>
      </c>
      <c r="AA7472" s="163"/>
      <c r="AB7472" s="177" t="str">
        <f t="shared" si="1044"/>
        <v/>
      </c>
      <c r="AC7472" s="283" t="str">
        <f t="shared" si="1045"/>
        <v/>
      </c>
      <c r="AD7472" s="283" t="str">
        <f t="shared" si="1046"/>
        <v/>
      </c>
      <c r="AE7472" s="163"/>
      <c r="AF7472" s="162"/>
    </row>
    <row r="7473" spans="1:32">
      <c r="A7473" s="134">
        <v>7464</v>
      </c>
      <c r="B7473" s="136"/>
      <c r="C7473" s="146">
        <f t="shared" si="1039"/>
        <v>0</v>
      </c>
      <c r="D7473" s="146">
        <f t="shared" si="1040"/>
        <v>1</v>
      </c>
      <c r="E7473" s="146">
        <f t="shared" si="1041"/>
        <v>1900</v>
      </c>
      <c r="F7473" s="137"/>
      <c r="G7473" s="287"/>
      <c r="H7473" s="137"/>
      <c r="I7473" s="134"/>
      <c r="J7473" s="204"/>
      <c r="K7473" s="133"/>
      <c r="L7473" s="134"/>
      <c r="M7473" s="133"/>
      <c r="N7473" s="134"/>
      <c r="O7473" s="134"/>
      <c r="P7473" s="166"/>
      <c r="Q7473" s="164"/>
      <c r="R7473" s="165"/>
      <c r="S7473" s="138"/>
      <c r="T7473" s="138"/>
      <c r="U7473" s="138"/>
      <c r="V7473" s="138"/>
      <c r="W7473" s="166"/>
      <c r="X7473" s="135"/>
      <c r="Y7473" s="418">
        <f t="shared" si="1042"/>
        <v>0</v>
      </c>
      <c r="Z7473" s="291">
        <f t="shared" si="1043"/>
        <v>0</v>
      </c>
      <c r="AA7473" s="163"/>
      <c r="AB7473" s="177" t="str">
        <f t="shared" si="1044"/>
        <v/>
      </c>
      <c r="AC7473" s="283" t="str">
        <f t="shared" si="1045"/>
        <v/>
      </c>
      <c r="AD7473" s="283" t="str">
        <f t="shared" si="1046"/>
        <v/>
      </c>
      <c r="AE7473" s="163"/>
      <c r="AF7473" s="162"/>
    </row>
    <row r="7474" spans="1:32">
      <c r="A7474" s="134">
        <v>7465</v>
      </c>
      <c r="B7474" s="136"/>
      <c r="C7474" s="146">
        <f t="shared" si="1039"/>
        <v>0</v>
      </c>
      <c r="D7474" s="146">
        <f t="shared" si="1040"/>
        <v>1</v>
      </c>
      <c r="E7474" s="146">
        <f t="shared" si="1041"/>
        <v>1900</v>
      </c>
      <c r="F7474" s="137"/>
      <c r="G7474" s="287"/>
      <c r="H7474" s="137"/>
      <c r="I7474" s="134"/>
      <c r="J7474" s="204"/>
      <c r="K7474" s="133"/>
      <c r="L7474" s="134"/>
      <c r="M7474" s="133"/>
      <c r="N7474" s="134"/>
      <c r="O7474" s="134"/>
      <c r="P7474" s="166"/>
      <c r="Q7474" s="164"/>
      <c r="R7474" s="165"/>
      <c r="S7474" s="138"/>
      <c r="T7474" s="138"/>
      <c r="U7474" s="138"/>
      <c r="V7474" s="138"/>
      <c r="W7474" s="166"/>
      <c r="X7474" s="135"/>
      <c r="Y7474" s="418">
        <f t="shared" si="1042"/>
        <v>0</v>
      </c>
      <c r="Z7474" s="291">
        <f t="shared" si="1043"/>
        <v>0</v>
      </c>
      <c r="AA7474" s="163"/>
      <c r="AB7474" s="177" t="str">
        <f t="shared" si="1044"/>
        <v/>
      </c>
      <c r="AC7474" s="283" t="str">
        <f t="shared" si="1045"/>
        <v/>
      </c>
      <c r="AD7474" s="283" t="str">
        <f t="shared" si="1046"/>
        <v/>
      </c>
      <c r="AE7474" s="163"/>
      <c r="AF7474" s="162"/>
    </row>
    <row r="7475" spans="1:32">
      <c r="A7475" s="134">
        <v>7466</v>
      </c>
      <c r="B7475" s="136"/>
      <c r="C7475" s="146">
        <f t="shared" si="1039"/>
        <v>0</v>
      </c>
      <c r="D7475" s="146">
        <f t="shared" si="1040"/>
        <v>1</v>
      </c>
      <c r="E7475" s="146">
        <f t="shared" si="1041"/>
        <v>1900</v>
      </c>
      <c r="F7475" s="137"/>
      <c r="G7475" s="287"/>
      <c r="H7475" s="137"/>
      <c r="I7475" s="134"/>
      <c r="J7475" s="204"/>
      <c r="K7475" s="133"/>
      <c r="L7475" s="134"/>
      <c r="M7475" s="133"/>
      <c r="N7475" s="134"/>
      <c r="O7475" s="134"/>
      <c r="P7475" s="166"/>
      <c r="Q7475" s="164"/>
      <c r="R7475" s="165"/>
      <c r="S7475" s="138"/>
      <c r="T7475" s="138"/>
      <c r="U7475" s="138"/>
      <c r="V7475" s="138"/>
      <c r="W7475" s="166"/>
      <c r="X7475" s="135"/>
      <c r="Y7475" s="418">
        <f t="shared" si="1042"/>
        <v>0</v>
      </c>
      <c r="Z7475" s="291">
        <f t="shared" si="1043"/>
        <v>0</v>
      </c>
      <c r="AA7475" s="163"/>
      <c r="AB7475" s="177" t="str">
        <f t="shared" si="1044"/>
        <v/>
      </c>
      <c r="AC7475" s="283" t="str">
        <f t="shared" si="1045"/>
        <v/>
      </c>
      <c r="AD7475" s="283" t="str">
        <f t="shared" si="1046"/>
        <v/>
      </c>
      <c r="AE7475" s="163"/>
      <c r="AF7475" s="162"/>
    </row>
    <row r="7476" spans="1:32">
      <c r="A7476" s="134">
        <v>7467</v>
      </c>
      <c r="B7476" s="136"/>
      <c r="C7476" s="146">
        <f t="shared" si="1039"/>
        <v>0</v>
      </c>
      <c r="D7476" s="146">
        <f t="shared" si="1040"/>
        <v>1</v>
      </c>
      <c r="E7476" s="146">
        <f t="shared" si="1041"/>
        <v>1900</v>
      </c>
      <c r="F7476" s="137"/>
      <c r="G7476" s="287"/>
      <c r="H7476" s="137"/>
      <c r="I7476" s="134"/>
      <c r="J7476" s="204"/>
      <c r="K7476" s="133"/>
      <c r="L7476" s="134"/>
      <c r="M7476" s="133"/>
      <c r="N7476" s="134"/>
      <c r="O7476" s="134"/>
      <c r="P7476" s="166"/>
      <c r="Q7476" s="164"/>
      <c r="R7476" s="165"/>
      <c r="S7476" s="138"/>
      <c r="T7476" s="138"/>
      <c r="U7476" s="138"/>
      <c r="V7476" s="138"/>
      <c r="W7476" s="166"/>
      <c r="X7476" s="135"/>
      <c r="Y7476" s="418">
        <f t="shared" si="1042"/>
        <v>0</v>
      </c>
      <c r="Z7476" s="291">
        <f t="shared" si="1043"/>
        <v>0</v>
      </c>
      <c r="AA7476" s="163"/>
      <c r="AB7476" s="177" t="str">
        <f t="shared" si="1044"/>
        <v/>
      </c>
      <c r="AC7476" s="283" t="str">
        <f t="shared" si="1045"/>
        <v/>
      </c>
      <c r="AD7476" s="283" t="str">
        <f t="shared" si="1046"/>
        <v/>
      </c>
      <c r="AE7476" s="163"/>
      <c r="AF7476" s="162"/>
    </row>
    <row r="7477" spans="1:32">
      <c r="A7477" s="134">
        <v>7468</v>
      </c>
      <c r="B7477" s="136"/>
      <c r="C7477" s="146">
        <f t="shared" si="1039"/>
        <v>0</v>
      </c>
      <c r="D7477" s="146">
        <f t="shared" si="1040"/>
        <v>1</v>
      </c>
      <c r="E7477" s="146">
        <f t="shared" si="1041"/>
        <v>1900</v>
      </c>
      <c r="F7477" s="137"/>
      <c r="G7477" s="287"/>
      <c r="H7477" s="137"/>
      <c r="I7477" s="134"/>
      <c r="J7477" s="204"/>
      <c r="K7477" s="133"/>
      <c r="L7477" s="134"/>
      <c r="M7477" s="133"/>
      <c r="N7477" s="134"/>
      <c r="O7477" s="134"/>
      <c r="P7477" s="166"/>
      <c r="Q7477" s="164"/>
      <c r="R7477" s="165"/>
      <c r="S7477" s="138"/>
      <c r="T7477" s="138"/>
      <c r="U7477" s="138"/>
      <c r="V7477" s="138"/>
      <c r="W7477" s="166"/>
      <c r="X7477" s="135"/>
      <c r="Y7477" s="418">
        <f t="shared" si="1042"/>
        <v>0</v>
      </c>
      <c r="Z7477" s="291">
        <f t="shared" si="1043"/>
        <v>0</v>
      </c>
      <c r="AA7477" s="163"/>
      <c r="AB7477" s="177" t="str">
        <f t="shared" si="1044"/>
        <v/>
      </c>
      <c r="AC7477" s="283" t="str">
        <f t="shared" si="1045"/>
        <v/>
      </c>
      <c r="AD7477" s="283" t="str">
        <f t="shared" si="1046"/>
        <v/>
      </c>
      <c r="AE7477" s="163"/>
      <c r="AF7477" s="162"/>
    </row>
    <row r="7478" spans="1:32">
      <c r="A7478" s="134">
        <v>7469</v>
      </c>
      <c r="B7478" s="136"/>
      <c r="C7478" s="146">
        <f t="shared" si="1039"/>
        <v>0</v>
      </c>
      <c r="D7478" s="146">
        <f t="shared" si="1040"/>
        <v>1</v>
      </c>
      <c r="E7478" s="146">
        <f t="shared" si="1041"/>
        <v>1900</v>
      </c>
      <c r="F7478" s="137"/>
      <c r="G7478" s="287"/>
      <c r="H7478" s="137"/>
      <c r="I7478" s="134"/>
      <c r="J7478" s="204"/>
      <c r="K7478" s="133"/>
      <c r="L7478" s="134"/>
      <c r="M7478" s="133"/>
      <c r="N7478" s="134"/>
      <c r="O7478" s="134"/>
      <c r="P7478" s="166"/>
      <c r="Q7478" s="164"/>
      <c r="R7478" s="165"/>
      <c r="S7478" s="138"/>
      <c r="T7478" s="138"/>
      <c r="U7478" s="138"/>
      <c r="V7478" s="138"/>
      <c r="W7478" s="166"/>
      <c r="X7478" s="135"/>
      <c r="Y7478" s="418">
        <f t="shared" si="1042"/>
        <v>0</v>
      </c>
      <c r="Z7478" s="291">
        <f t="shared" si="1043"/>
        <v>0</v>
      </c>
      <c r="AA7478" s="163"/>
      <c r="AB7478" s="177" t="str">
        <f t="shared" si="1044"/>
        <v/>
      </c>
      <c r="AC7478" s="283" t="str">
        <f t="shared" si="1045"/>
        <v/>
      </c>
      <c r="AD7478" s="283" t="str">
        <f t="shared" si="1046"/>
        <v/>
      </c>
      <c r="AE7478" s="163"/>
      <c r="AF7478" s="162"/>
    </row>
    <row r="7479" spans="1:32">
      <c r="A7479" s="134">
        <v>7470</v>
      </c>
      <c r="B7479" s="136"/>
      <c r="C7479" s="146">
        <f t="shared" si="1039"/>
        <v>0</v>
      </c>
      <c r="D7479" s="146">
        <f t="shared" si="1040"/>
        <v>1</v>
      </c>
      <c r="E7479" s="146">
        <f t="shared" si="1041"/>
        <v>1900</v>
      </c>
      <c r="F7479" s="137"/>
      <c r="G7479" s="287"/>
      <c r="H7479" s="137"/>
      <c r="I7479" s="134"/>
      <c r="J7479" s="204"/>
      <c r="K7479" s="133"/>
      <c r="L7479" s="134"/>
      <c r="M7479" s="133"/>
      <c r="N7479" s="134"/>
      <c r="O7479" s="134"/>
      <c r="P7479" s="166"/>
      <c r="Q7479" s="164"/>
      <c r="R7479" s="165"/>
      <c r="S7479" s="138"/>
      <c r="T7479" s="138"/>
      <c r="U7479" s="138"/>
      <c r="V7479" s="138"/>
      <c r="W7479" s="166"/>
      <c r="X7479" s="135"/>
      <c r="Y7479" s="418">
        <f t="shared" si="1042"/>
        <v>0</v>
      </c>
      <c r="Z7479" s="291">
        <f t="shared" si="1043"/>
        <v>0</v>
      </c>
      <c r="AA7479" s="163"/>
      <c r="AB7479" s="177" t="str">
        <f t="shared" si="1044"/>
        <v/>
      </c>
      <c r="AC7479" s="283" t="str">
        <f t="shared" si="1045"/>
        <v/>
      </c>
      <c r="AD7479" s="283" t="str">
        <f t="shared" si="1046"/>
        <v/>
      </c>
      <c r="AE7479" s="163"/>
      <c r="AF7479" s="162"/>
    </row>
    <row r="7480" spans="1:32">
      <c r="A7480" s="134">
        <v>7471</v>
      </c>
      <c r="B7480" s="136"/>
      <c r="C7480" s="146">
        <f t="shared" si="1039"/>
        <v>0</v>
      </c>
      <c r="D7480" s="146">
        <f t="shared" si="1040"/>
        <v>1</v>
      </c>
      <c r="E7480" s="146">
        <f t="shared" si="1041"/>
        <v>1900</v>
      </c>
      <c r="F7480" s="137"/>
      <c r="G7480" s="287"/>
      <c r="H7480" s="137"/>
      <c r="I7480" s="134"/>
      <c r="J7480" s="204"/>
      <c r="K7480" s="133"/>
      <c r="L7480" s="134"/>
      <c r="M7480" s="133"/>
      <c r="N7480" s="134"/>
      <c r="O7480" s="134"/>
      <c r="P7480" s="166"/>
      <c r="Q7480" s="164"/>
      <c r="R7480" s="165"/>
      <c r="S7480" s="138"/>
      <c r="T7480" s="138"/>
      <c r="U7480" s="138"/>
      <c r="V7480" s="138"/>
      <c r="W7480" s="166"/>
      <c r="X7480" s="135"/>
      <c r="Y7480" s="418">
        <f t="shared" si="1042"/>
        <v>0</v>
      </c>
      <c r="Z7480" s="291">
        <f t="shared" si="1043"/>
        <v>0</v>
      </c>
      <c r="AA7480" s="163"/>
      <c r="AB7480" s="177" t="str">
        <f t="shared" si="1044"/>
        <v/>
      </c>
      <c r="AC7480" s="283" t="str">
        <f t="shared" si="1045"/>
        <v/>
      </c>
      <c r="AD7480" s="283" t="str">
        <f t="shared" si="1046"/>
        <v/>
      </c>
      <c r="AE7480" s="163"/>
      <c r="AF7480" s="162"/>
    </row>
    <row r="7481" spans="1:32">
      <c r="A7481" s="134">
        <v>7472</v>
      </c>
      <c r="B7481" s="136"/>
      <c r="C7481" s="146">
        <f t="shared" si="1039"/>
        <v>0</v>
      </c>
      <c r="D7481" s="146">
        <f t="shared" si="1040"/>
        <v>1</v>
      </c>
      <c r="E7481" s="146">
        <f t="shared" si="1041"/>
        <v>1900</v>
      </c>
      <c r="F7481" s="137"/>
      <c r="G7481" s="287"/>
      <c r="H7481" s="137"/>
      <c r="I7481" s="134"/>
      <c r="J7481" s="204"/>
      <c r="K7481" s="133"/>
      <c r="L7481" s="134"/>
      <c r="M7481" s="133"/>
      <c r="N7481" s="134"/>
      <c r="O7481" s="134"/>
      <c r="P7481" s="166"/>
      <c r="Q7481" s="164"/>
      <c r="R7481" s="165"/>
      <c r="S7481" s="138"/>
      <c r="T7481" s="138"/>
      <c r="U7481" s="138"/>
      <c r="V7481" s="138"/>
      <c r="W7481" s="166"/>
      <c r="X7481" s="135"/>
      <c r="Y7481" s="418">
        <f t="shared" si="1042"/>
        <v>0</v>
      </c>
      <c r="Z7481" s="291">
        <f t="shared" si="1043"/>
        <v>0</v>
      </c>
      <c r="AA7481" s="163"/>
      <c r="AB7481" s="177" t="str">
        <f t="shared" si="1044"/>
        <v/>
      </c>
      <c r="AC7481" s="283" t="str">
        <f t="shared" si="1045"/>
        <v/>
      </c>
      <c r="AD7481" s="283" t="str">
        <f t="shared" si="1046"/>
        <v/>
      </c>
      <c r="AE7481" s="163"/>
      <c r="AF7481" s="162"/>
    </row>
    <row r="7482" spans="1:32">
      <c r="A7482" s="134">
        <v>7473</v>
      </c>
      <c r="B7482" s="136"/>
      <c r="C7482" s="146">
        <f t="shared" si="1039"/>
        <v>0</v>
      </c>
      <c r="D7482" s="146">
        <f t="shared" si="1040"/>
        <v>1</v>
      </c>
      <c r="E7482" s="146">
        <f t="shared" si="1041"/>
        <v>1900</v>
      </c>
      <c r="F7482" s="137"/>
      <c r="G7482" s="287"/>
      <c r="H7482" s="137"/>
      <c r="I7482" s="134"/>
      <c r="J7482" s="204"/>
      <c r="K7482" s="133"/>
      <c r="L7482" s="134"/>
      <c r="M7482" s="133"/>
      <c r="N7482" s="134"/>
      <c r="O7482" s="134"/>
      <c r="P7482" s="166"/>
      <c r="Q7482" s="164"/>
      <c r="R7482" s="165"/>
      <c r="S7482" s="138"/>
      <c r="T7482" s="138"/>
      <c r="U7482" s="138"/>
      <c r="V7482" s="138"/>
      <c r="W7482" s="166"/>
      <c r="X7482" s="135"/>
      <c r="Y7482" s="418">
        <f t="shared" si="1042"/>
        <v>0</v>
      </c>
      <c r="Z7482" s="291">
        <f t="shared" si="1043"/>
        <v>0</v>
      </c>
      <c r="AA7482" s="163"/>
      <c r="AB7482" s="177" t="str">
        <f t="shared" si="1044"/>
        <v/>
      </c>
      <c r="AC7482" s="283" t="str">
        <f t="shared" si="1045"/>
        <v/>
      </c>
      <c r="AD7482" s="283" t="str">
        <f t="shared" si="1046"/>
        <v/>
      </c>
      <c r="AE7482" s="163"/>
      <c r="AF7482" s="162"/>
    </row>
    <row r="7483" spans="1:32">
      <c r="A7483" s="134">
        <v>7474</v>
      </c>
      <c r="B7483" s="136"/>
      <c r="C7483" s="146">
        <f t="shared" si="1039"/>
        <v>0</v>
      </c>
      <c r="D7483" s="146">
        <f t="shared" si="1040"/>
        <v>1</v>
      </c>
      <c r="E7483" s="146">
        <f t="shared" si="1041"/>
        <v>1900</v>
      </c>
      <c r="F7483" s="137"/>
      <c r="G7483" s="287"/>
      <c r="H7483" s="137"/>
      <c r="I7483" s="134"/>
      <c r="J7483" s="204"/>
      <c r="K7483" s="133"/>
      <c r="L7483" s="134"/>
      <c r="M7483" s="133"/>
      <c r="N7483" s="134"/>
      <c r="O7483" s="134"/>
      <c r="P7483" s="166"/>
      <c r="Q7483" s="164"/>
      <c r="R7483" s="165"/>
      <c r="S7483" s="138"/>
      <c r="T7483" s="138"/>
      <c r="U7483" s="138"/>
      <c r="V7483" s="138"/>
      <c r="W7483" s="166"/>
      <c r="X7483" s="135"/>
      <c r="Y7483" s="418">
        <f t="shared" si="1042"/>
        <v>0</v>
      </c>
      <c r="Z7483" s="291">
        <f t="shared" si="1043"/>
        <v>0</v>
      </c>
      <c r="AA7483" s="163"/>
      <c r="AB7483" s="177" t="str">
        <f t="shared" si="1044"/>
        <v/>
      </c>
      <c r="AC7483" s="283" t="str">
        <f t="shared" si="1045"/>
        <v/>
      </c>
      <c r="AD7483" s="283" t="str">
        <f t="shared" si="1046"/>
        <v/>
      </c>
      <c r="AE7483" s="163"/>
      <c r="AF7483" s="162"/>
    </row>
    <row r="7484" spans="1:32">
      <c r="A7484" s="134">
        <v>7475</v>
      </c>
      <c r="B7484" s="136"/>
      <c r="C7484" s="146">
        <f t="shared" si="1039"/>
        <v>0</v>
      </c>
      <c r="D7484" s="146">
        <f t="shared" si="1040"/>
        <v>1</v>
      </c>
      <c r="E7484" s="146">
        <f t="shared" si="1041"/>
        <v>1900</v>
      </c>
      <c r="F7484" s="137"/>
      <c r="G7484" s="287"/>
      <c r="H7484" s="137"/>
      <c r="I7484" s="134"/>
      <c r="J7484" s="204"/>
      <c r="K7484" s="133"/>
      <c r="L7484" s="134"/>
      <c r="M7484" s="133"/>
      <c r="N7484" s="134"/>
      <c r="O7484" s="134"/>
      <c r="P7484" s="166"/>
      <c r="Q7484" s="164"/>
      <c r="R7484" s="165"/>
      <c r="S7484" s="138"/>
      <c r="T7484" s="138"/>
      <c r="U7484" s="138"/>
      <c r="V7484" s="138"/>
      <c r="W7484" s="166"/>
      <c r="X7484" s="135"/>
      <c r="Y7484" s="418">
        <f t="shared" si="1042"/>
        <v>0</v>
      </c>
      <c r="Z7484" s="291">
        <f t="shared" si="1043"/>
        <v>0</v>
      </c>
      <c r="AA7484" s="163"/>
      <c r="AB7484" s="177" t="str">
        <f t="shared" si="1044"/>
        <v/>
      </c>
      <c r="AC7484" s="283" t="str">
        <f t="shared" si="1045"/>
        <v/>
      </c>
      <c r="AD7484" s="283" t="str">
        <f t="shared" si="1046"/>
        <v/>
      </c>
      <c r="AE7484" s="163"/>
      <c r="AF7484" s="162"/>
    </row>
    <row r="7485" spans="1:32">
      <c r="A7485" s="134">
        <v>7476</v>
      </c>
      <c r="B7485" s="136"/>
      <c r="C7485" s="146">
        <f t="shared" si="1039"/>
        <v>0</v>
      </c>
      <c r="D7485" s="146">
        <f t="shared" si="1040"/>
        <v>1</v>
      </c>
      <c r="E7485" s="146">
        <f t="shared" si="1041"/>
        <v>1900</v>
      </c>
      <c r="F7485" s="137"/>
      <c r="G7485" s="287"/>
      <c r="H7485" s="137"/>
      <c r="I7485" s="134"/>
      <c r="J7485" s="204"/>
      <c r="K7485" s="133"/>
      <c r="L7485" s="134"/>
      <c r="M7485" s="133"/>
      <c r="N7485" s="134"/>
      <c r="O7485" s="134"/>
      <c r="P7485" s="166"/>
      <c r="Q7485" s="164"/>
      <c r="R7485" s="165"/>
      <c r="S7485" s="138"/>
      <c r="T7485" s="138"/>
      <c r="U7485" s="138"/>
      <c r="V7485" s="138"/>
      <c r="W7485" s="166"/>
      <c r="X7485" s="135"/>
      <c r="Y7485" s="418">
        <f t="shared" si="1042"/>
        <v>0</v>
      </c>
      <c r="Z7485" s="291">
        <f t="shared" si="1043"/>
        <v>0</v>
      </c>
      <c r="AA7485" s="163"/>
      <c r="AB7485" s="177" t="str">
        <f t="shared" si="1044"/>
        <v/>
      </c>
      <c r="AC7485" s="283" t="str">
        <f t="shared" si="1045"/>
        <v/>
      </c>
      <c r="AD7485" s="283" t="str">
        <f t="shared" si="1046"/>
        <v/>
      </c>
      <c r="AE7485" s="163"/>
      <c r="AF7485" s="162"/>
    </row>
    <row r="7486" spans="1:32">
      <c r="A7486" s="134">
        <v>7477</v>
      </c>
      <c r="B7486" s="136"/>
      <c r="C7486" s="146">
        <f t="shared" si="1039"/>
        <v>0</v>
      </c>
      <c r="D7486" s="146">
        <f t="shared" si="1040"/>
        <v>1</v>
      </c>
      <c r="E7486" s="146">
        <f t="shared" si="1041"/>
        <v>1900</v>
      </c>
      <c r="F7486" s="137"/>
      <c r="G7486" s="287"/>
      <c r="H7486" s="137"/>
      <c r="I7486" s="134"/>
      <c r="J7486" s="204"/>
      <c r="K7486" s="133"/>
      <c r="L7486" s="134"/>
      <c r="M7486" s="133"/>
      <c r="N7486" s="134"/>
      <c r="O7486" s="134"/>
      <c r="P7486" s="166"/>
      <c r="Q7486" s="164"/>
      <c r="R7486" s="165"/>
      <c r="S7486" s="138"/>
      <c r="T7486" s="138"/>
      <c r="U7486" s="138"/>
      <c r="V7486" s="138"/>
      <c r="W7486" s="166"/>
      <c r="X7486" s="135"/>
      <c r="Y7486" s="418">
        <f t="shared" si="1042"/>
        <v>0</v>
      </c>
      <c r="Z7486" s="291">
        <f t="shared" si="1043"/>
        <v>0</v>
      </c>
      <c r="AA7486" s="163"/>
      <c r="AB7486" s="177" t="str">
        <f t="shared" si="1044"/>
        <v/>
      </c>
      <c r="AC7486" s="283" t="str">
        <f t="shared" si="1045"/>
        <v/>
      </c>
      <c r="AD7486" s="283" t="str">
        <f t="shared" si="1046"/>
        <v/>
      </c>
      <c r="AE7486" s="163"/>
      <c r="AF7486" s="162"/>
    </row>
    <row r="7487" spans="1:32">
      <c r="A7487" s="134">
        <v>7478</v>
      </c>
      <c r="B7487" s="136"/>
      <c r="C7487" s="146">
        <f t="shared" si="1039"/>
        <v>0</v>
      </c>
      <c r="D7487" s="146">
        <f t="shared" si="1040"/>
        <v>1</v>
      </c>
      <c r="E7487" s="146">
        <f t="shared" si="1041"/>
        <v>1900</v>
      </c>
      <c r="F7487" s="137"/>
      <c r="G7487" s="287"/>
      <c r="H7487" s="137"/>
      <c r="I7487" s="134"/>
      <c r="J7487" s="204"/>
      <c r="K7487" s="133"/>
      <c r="L7487" s="134"/>
      <c r="M7487" s="133"/>
      <c r="N7487" s="134"/>
      <c r="O7487" s="134"/>
      <c r="P7487" s="166"/>
      <c r="Q7487" s="164"/>
      <c r="R7487" s="165"/>
      <c r="S7487" s="138"/>
      <c r="T7487" s="138"/>
      <c r="U7487" s="138"/>
      <c r="V7487" s="138"/>
      <c r="W7487" s="166"/>
      <c r="X7487" s="135"/>
      <c r="Y7487" s="418">
        <f t="shared" si="1042"/>
        <v>0</v>
      </c>
      <c r="Z7487" s="291">
        <f t="shared" si="1043"/>
        <v>0</v>
      </c>
      <c r="AA7487" s="163"/>
      <c r="AB7487" s="177" t="str">
        <f t="shared" si="1044"/>
        <v/>
      </c>
      <c r="AC7487" s="283" t="str">
        <f t="shared" si="1045"/>
        <v/>
      </c>
      <c r="AD7487" s="283" t="str">
        <f t="shared" si="1046"/>
        <v/>
      </c>
      <c r="AE7487" s="163"/>
      <c r="AF7487" s="162"/>
    </row>
    <row r="7488" spans="1:32">
      <c r="A7488" s="134">
        <v>7479</v>
      </c>
      <c r="B7488" s="136"/>
      <c r="C7488" s="146">
        <f t="shared" si="1039"/>
        <v>0</v>
      </c>
      <c r="D7488" s="146">
        <f t="shared" si="1040"/>
        <v>1</v>
      </c>
      <c r="E7488" s="146">
        <f t="shared" si="1041"/>
        <v>1900</v>
      </c>
      <c r="F7488" s="137"/>
      <c r="G7488" s="287"/>
      <c r="H7488" s="137"/>
      <c r="I7488" s="134"/>
      <c r="J7488" s="204"/>
      <c r="K7488" s="133"/>
      <c r="L7488" s="134"/>
      <c r="M7488" s="133"/>
      <c r="N7488" s="134"/>
      <c r="O7488" s="134"/>
      <c r="P7488" s="166"/>
      <c r="Q7488" s="164"/>
      <c r="R7488" s="165"/>
      <c r="S7488" s="138"/>
      <c r="T7488" s="138"/>
      <c r="U7488" s="138"/>
      <c r="V7488" s="138"/>
      <c r="W7488" s="166"/>
      <c r="X7488" s="135"/>
      <c r="Y7488" s="418">
        <f t="shared" si="1042"/>
        <v>0</v>
      </c>
      <c r="Z7488" s="291">
        <f t="shared" si="1043"/>
        <v>0</v>
      </c>
      <c r="AA7488" s="163"/>
      <c r="AB7488" s="177" t="str">
        <f t="shared" si="1044"/>
        <v/>
      </c>
      <c r="AC7488" s="283" t="str">
        <f t="shared" si="1045"/>
        <v/>
      </c>
      <c r="AD7488" s="283" t="str">
        <f t="shared" si="1046"/>
        <v/>
      </c>
      <c r="AE7488" s="163"/>
      <c r="AF7488" s="162"/>
    </row>
    <row r="7489" spans="1:32">
      <c r="A7489" s="134">
        <v>7480</v>
      </c>
      <c r="B7489" s="136"/>
      <c r="C7489" s="146">
        <f t="shared" si="1039"/>
        <v>0</v>
      </c>
      <c r="D7489" s="146">
        <f t="shared" si="1040"/>
        <v>1</v>
      </c>
      <c r="E7489" s="146">
        <f t="shared" si="1041"/>
        <v>1900</v>
      </c>
      <c r="F7489" s="137"/>
      <c r="G7489" s="287"/>
      <c r="H7489" s="137"/>
      <c r="I7489" s="134"/>
      <c r="J7489" s="204"/>
      <c r="K7489" s="133"/>
      <c r="L7489" s="134"/>
      <c r="M7489" s="133"/>
      <c r="N7489" s="134"/>
      <c r="O7489" s="134"/>
      <c r="P7489" s="166"/>
      <c r="Q7489" s="164"/>
      <c r="R7489" s="165"/>
      <c r="S7489" s="138"/>
      <c r="T7489" s="138"/>
      <c r="U7489" s="138"/>
      <c r="V7489" s="138"/>
      <c r="W7489" s="166"/>
      <c r="X7489" s="135"/>
      <c r="Y7489" s="418">
        <f t="shared" si="1042"/>
        <v>0</v>
      </c>
      <c r="Z7489" s="291">
        <f t="shared" si="1043"/>
        <v>0</v>
      </c>
      <c r="AA7489" s="163"/>
      <c r="AB7489" s="177" t="str">
        <f t="shared" si="1044"/>
        <v/>
      </c>
      <c r="AC7489" s="283" t="str">
        <f t="shared" si="1045"/>
        <v/>
      </c>
      <c r="AD7489" s="283" t="str">
        <f t="shared" si="1046"/>
        <v/>
      </c>
      <c r="AE7489" s="163"/>
      <c r="AF7489" s="162"/>
    </row>
    <row r="7490" spans="1:32">
      <c r="A7490" s="134">
        <v>7481</v>
      </c>
      <c r="B7490" s="136"/>
      <c r="C7490" s="146">
        <f t="shared" si="1039"/>
        <v>0</v>
      </c>
      <c r="D7490" s="146">
        <f t="shared" si="1040"/>
        <v>1</v>
      </c>
      <c r="E7490" s="146">
        <f t="shared" si="1041"/>
        <v>1900</v>
      </c>
      <c r="F7490" s="137"/>
      <c r="G7490" s="287"/>
      <c r="H7490" s="137"/>
      <c r="I7490" s="134"/>
      <c r="J7490" s="204"/>
      <c r="K7490" s="133"/>
      <c r="L7490" s="134"/>
      <c r="M7490" s="133"/>
      <c r="N7490" s="134"/>
      <c r="O7490" s="134"/>
      <c r="P7490" s="166"/>
      <c r="Q7490" s="164"/>
      <c r="R7490" s="165"/>
      <c r="S7490" s="138"/>
      <c r="T7490" s="138"/>
      <c r="U7490" s="138"/>
      <c r="V7490" s="138"/>
      <c r="W7490" s="166"/>
      <c r="X7490" s="135"/>
      <c r="Y7490" s="418">
        <f t="shared" si="1042"/>
        <v>0</v>
      </c>
      <c r="Z7490" s="291">
        <f t="shared" si="1043"/>
        <v>0</v>
      </c>
      <c r="AA7490" s="163"/>
      <c r="AB7490" s="177" t="str">
        <f t="shared" si="1044"/>
        <v/>
      </c>
      <c r="AC7490" s="283" t="str">
        <f t="shared" si="1045"/>
        <v/>
      </c>
      <c r="AD7490" s="283" t="str">
        <f t="shared" si="1046"/>
        <v/>
      </c>
      <c r="AE7490" s="163"/>
      <c r="AF7490" s="162"/>
    </row>
    <row r="7491" spans="1:32">
      <c r="A7491" s="134">
        <v>7482</v>
      </c>
      <c r="B7491" s="136"/>
      <c r="C7491" s="146">
        <f t="shared" si="1039"/>
        <v>0</v>
      </c>
      <c r="D7491" s="146">
        <f t="shared" si="1040"/>
        <v>1</v>
      </c>
      <c r="E7491" s="146">
        <f t="shared" si="1041"/>
        <v>1900</v>
      </c>
      <c r="F7491" s="137"/>
      <c r="G7491" s="287"/>
      <c r="H7491" s="137"/>
      <c r="I7491" s="134"/>
      <c r="J7491" s="204"/>
      <c r="K7491" s="133"/>
      <c r="L7491" s="134"/>
      <c r="M7491" s="133"/>
      <c r="N7491" s="134"/>
      <c r="O7491" s="134"/>
      <c r="P7491" s="166"/>
      <c r="Q7491" s="164"/>
      <c r="R7491" s="165"/>
      <c r="S7491" s="138"/>
      <c r="T7491" s="138"/>
      <c r="U7491" s="138"/>
      <c r="V7491" s="138"/>
      <c r="W7491" s="166"/>
      <c r="X7491" s="135"/>
      <c r="Y7491" s="418">
        <f t="shared" si="1042"/>
        <v>0</v>
      </c>
      <c r="Z7491" s="291">
        <f t="shared" si="1043"/>
        <v>0</v>
      </c>
      <c r="AA7491" s="163"/>
      <c r="AB7491" s="177" t="str">
        <f t="shared" si="1044"/>
        <v/>
      </c>
      <c r="AC7491" s="283" t="str">
        <f t="shared" si="1045"/>
        <v/>
      </c>
      <c r="AD7491" s="283" t="str">
        <f t="shared" si="1046"/>
        <v/>
      </c>
      <c r="AE7491" s="163"/>
      <c r="AF7491" s="162"/>
    </row>
    <row r="7492" spans="1:32">
      <c r="A7492" s="134">
        <v>7483</v>
      </c>
      <c r="B7492" s="136"/>
      <c r="C7492" s="146">
        <f t="shared" si="1039"/>
        <v>0</v>
      </c>
      <c r="D7492" s="146">
        <f t="shared" si="1040"/>
        <v>1</v>
      </c>
      <c r="E7492" s="146">
        <f t="shared" si="1041"/>
        <v>1900</v>
      </c>
      <c r="F7492" s="137"/>
      <c r="G7492" s="287"/>
      <c r="H7492" s="137"/>
      <c r="I7492" s="134"/>
      <c r="J7492" s="204"/>
      <c r="K7492" s="133"/>
      <c r="L7492" s="134"/>
      <c r="M7492" s="133"/>
      <c r="N7492" s="134"/>
      <c r="O7492" s="134"/>
      <c r="P7492" s="166"/>
      <c r="Q7492" s="164"/>
      <c r="R7492" s="165"/>
      <c r="S7492" s="138"/>
      <c r="T7492" s="138"/>
      <c r="U7492" s="138"/>
      <c r="V7492" s="138"/>
      <c r="W7492" s="166"/>
      <c r="X7492" s="135"/>
      <c r="Y7492" s="418">
        <f t="shared" si="1042"/>
        <v>0</v>
      </c>
      <c r="Z7492" s="291">
        <f t="shared" si="1043"/>
        <v>0</v>
      </c>
      <c r="AA7492" s="163"/>
      <c r="AB7492" s="177" t="str">
        <f t="shared" si="1044"/>
        <v/>
      </c>
      <c r="AC7492" s="283" t="str">
        <f t="shared" si="1045"/>
        <v/>
      </c>
      <c r="AD7492" s="283" t="str">
        <f t="shared" si="1046"/>
        <v/>
      </c>
      <c r="AE7492" s="163"/>
      <c r="AF7492" s="162"/>
    </row>
    <row r="7493" spans="1:32">
      <c r="A7493" s="134">
        <v>7484</v>
      </c>
      <c r="B7493" s="136"/>
      <c r="C7493" s="146">
        <f t="shared" si="1039"/>
        <v>0</v>
      </c>
      <c r="D7493" s="146">
        <f t="shared" si="1040"/>
        <v>1</v>
      </c>
      <c r="E7493" s="146">
        <f t="shared" si="1041"/>
        <v>1900</v>
      </c>
      <c r="F7493" s="137"/>
      <c r="G7493" s="287"/>
      <c r="H7493" s="137"/>
      <c r="I7493" s="134"/>
      <c r="J7493" s="204"/>
      <c r="K7493" s="133"/>
      <c r="L7493" s="134"/>
      <c r="M7493" s="133"/>
      <c r="N7493" s="134"/>
      <c r="O7493" s="134"/>
      <c r="P7493" s="166"/>
      <c r="Q7493" s="164"/>
      <c r="R7493" s="165"/>
      <c r="S7493" s="138"/>
      <c r="T7493" s="138"/>
      <c r="U7493" s="138"/>
      <c r="V7493" s="138"/>
      <c r="W7493" s="166"/>
      <c r="X7493" s="135"/>
      <c r="Y7493" s="418">
        <f t="shared" si="1042"/>
        <v>0</v>
      </c>
      <c r="Z7493" s="291">
        <f t="shared" si="1043"/>
        <v>0</v>
      </c>
      <c r="AA7493" s="163"/>
      <c r="AB7493" s="177" t="str">
        <f t="shared" si="1044"/>
        <v/>
      </c>
      <c r="AC7493" s="283" t="str">
        <f t="shared" si="1045"/>
        <v/>
      </c>
      <c r="AD7493" s="283" t="str">
        <f t="shared" si="1046"/>
        <v/>
      </c>
      <c r="AE7493" s="163"/>
      <c r="AF7493" s="162"/>
    </row>
    <row r="7494" spans="1:32">
      <c r="A7494" s="134">
        <v>7485</v>
      </c>
      <c r="B7494" s="136"/>
      <c r="C7494" s="146">
        <f t="shared" si="1039"/>
        <v>0</v>
      </c>
      <c r="D7494" s="146">
        <f t="shared" si="1040"/>
        <v>1</v>
      </c>
      <c r="E7494" s="146">
        <f t="shared" si="1041"/>
        <v>1900</v>
      </c>
      <c r="F7494" s="137"/>
      <c r="G7494" s="287"/>
      <c r="H7494" s="137"/>
      <c r="I7494" s="134"/>
      <c r="J7494" s="204"/>
      <c r="K7494" s="133"/>
      <c r="L7494" s="134"/>
      <c r="M7494" s="133"/>
      <c r="N7494" s="134"/>
      <c r="O7494" s="134"/>
      <c r="P7494" s="166"/>
      <c r="Q7494" s="164"/>
      <c r="R7494" s="165"/>
      <c r="S7494" s="138"/>
      <c r="T7494" s="138"/>
      <c r="U7494" s="138"/>
      <c r="V7494" s="138"/>
      <c r="W7494" s="166"/>
      <c r="X7494" s="135"/>
      <c r="Y7494" s="418">
        <f t="shared" si="1042"/>
        <v>0</v>
      </c>
      <c r="Z7494" s="291">
        <f t="shared" si="1043"/>
        <v>0</v>
      </c>
      <c r="AA7494" s="163"/>
      <c r="AB7494" s="177" t="str">
        <f t="shared" si="1044"/>
        <v/>
      </c>
      <c r="AC7494" s="283" t="str">
        <f t="shared" si="1045"/>
        <v/>
      </c>
      <c r="AD7494" s="283" t="str">
        <f t="shared" si="1046"/>
        <v/>
      </c>
      <c r="AE7494" s="163"/>
      <c r="AF7494" s="162"/>
    </row>
    <row r="7495" spans="1:32">
      <c r="A7495" s="134">
        <v>7486</v>
      </c>
      <c r="B7495" s="136"/>
      <c r="C7495" s="146">
        <f t="shared" si="1039"/>
        <v>0</v>
      </c>
      <c r="D7495" s="146">
        <f t="shared" si="1040"/>
        <v>1</v>
      </c>
      <c r="E7495" s="146">
        <f t="shared" si="1041"/>
        <v>1900</v>
      </c>
      <c r="F7495" s="137"/>
      <c r="G7495" s="287"/>
      <c r="H7495" s="137"/>
      <c r="I7495" s="134"/>
      <c r="J7495" s="204"/>
      <c r="K7495" s="133"/>
      <c r="L7495" s="134"/>
      <c r="M7495" s="133"/>
      <c r="N7495" s="134"/>
      <c r="O7495" s="134"/>
      <c r="P7495" s="166"/>
      <c r="Q7495" s="164"/>
      <c r="R7495" s="165"/>
      <c r="S7495" s="138"/>
      <c r="T7495" s="138"/>
      <c r="U7495" s="138"/>
      <c r="V7495" s="138"/>
      <c r="W7495" s="166"/>
      <c r="X7495" s="135"/>
      <c r="Y7495" s="418">
        <f t="shared" si="1042"/>
        <v>0</v>
      </c>
      <c r="Z7495" s="291">
        <f t="shared" si="1043"/>
        <v>0</v>
      </c>
      <c r="AA7495" s="163"/>
      <c r="AB7495" s="177" t="str">
        <f t="shared" si="1044"/>
        <v/>
      </c>
      <c r="AC7495" s="283" t="str">
        <f t="shared" si="1045"/>
        <v/>
      </c>
      <c r="AD7495" s="283" t="str">
        <f t="shared" si="1046"/>
        <v/>
      </c>
      <c r="AE7495" s="163"/>
      <c r="AF7495" s="162"/>
    </row>
    <row r="7496" spans="1:32">
      <c r="A7496" s="134">
        <v>7487</v>
      </c>
      <c r="B7496" s="136"/>
      <c r="C7496" s="146">
        <f t="shared" si="1039"/>
        <v>0</v>
      </c>
      <c r="D7496" s="146">
        <f t="shared" si="1040"/>
        <v>1</v>
      </c>
      <c r="E7496" s="146">
        <f t="shared" si="1041"/>
        <v>1900</v>
      </c>
      <c r="F7496" s="137"/>
      <c r="G7496" s="287"/>
      <c r="H7496" s="137"/>
      <c r="I7496" s="134"/>
      <c r="J7496" s="204"/>
      <c r="K7496" s="133"/>
      <c r="L7496" s="134"/>
      <c r="M7496" s="133"/>
      <c r="N7496" s="134"/>
      <c r="O7496" s="134"/>
      <c r="P7496" s="166"/>
      <c r="Q7496" s="164"/>
      <c r="R7496" s="165"/>
      <c r="S7496" s="138"/>
      <c r="T7496" s="138"/>
      <c r="U7496" s="138"/>
      <c r="V7496" s="138"/>
      <c r="W7496" s="166"/>
      <c r="X7496" s="135"/>
      <c r="Y7496" s="418">
        <f t="shared" si="1042"/>
        <v>0</v>
      </c>
      <c r="Z7496" s="291">
        <f t="shared" si="1043"/>
        <v>0</v>
      </c>
      <c r="AA7496" s="163"/>
      <c r="AB7496" s="177" t="str">
        <f t="shared" si="1044"/>
        <v/>
      </c>
      <c r="AC7496" s="283" t="str">
        <f t="shared" si="1045"/>
        <v/>
      </c>
      <c r="AD7496" s="283" t="str">
        <f t="shared" si="1046"/>
        <v/>
      </c>
      <c r="AE7496" s="163"/>
      <c r="AF7496" s="162"/>
    </row>
    <row r="7497" spans="1:32">
      <c r="A7497" s="134">
        <v>7488</v>
      </c>
      <c r="B7497" s="136"/>
      <c r="C7497" s="146">
        <f t="shared" si="1039"/>
        <v>0</v>
      </c>
      <c r="D7497" s="146">
        <f t="shared" si="1040"/>
        <v>1</v>
      </c>
      <c r="E7497" s="146">
        <f t="shared" si="1041"/>
        <v>1900</v>
      </c>
      <c r="F7497" s="137"/>
      <c r="G7497" s="287"/>
      <c r="H7497" s="137"/>
      <c r="I7497" s="134"/>
      <c r="J7497" s="204"/>
      <c r="K7497" s="133"/>
      <c r="L7497" s="134"/>
      <c r="M7497" s="133"/>
      <c r="N7497" s="134"/>
      <c r="O7497" s="134"/>
      <c r="P7497" s="166"/>
      <c r="Q7497" s="164"/>
      <c r="R7497" s="165"/>
      <c r="S7497" s="138"/>
      <c r="T7497" s="138"/>
      <c r="U7497" s="138"/>
      <c r="V7497" s="138"/>
      <c r="W7497" s="166"/>
      <c r="X7497" s="135"/>
      <c r="Y7497" s="418">
        <f t="shared" si="1042"/>
        <v>0</v>
      </c>
      <c r="Z7497" s="291">
        <f t="shared" si="1043"/>
        <v>0</v>
      </c>
      <c r="AA7497" s="163"/>
      <c r="AB7497" s="177" t="str">
        <f t="shared" si="1044"/>
        <v/>
      </c>
      <c r="AC7497" s="283" t="str">
        <f t="shared" si="1045"/>
        <v/>
      </c>
      <c r="AD7497" s="283" t="str">
        <f t="shared" si="1046"/>
        <v/>
      </c>
      <c r="AE7497" s="163"/>
      <c r="AF7497" s="162"/>
    </row>
    <row r="7498" spans="1:32">
      <c r="A7498" s="134">
        <v>7489</v>
      </c>
      <c r="B7498" s="136"/>
      <c r="C7498" s="146">
        <f t="shared" si="1039"/>
        <v>0</v>
      </c>
      <c r="D7498" s="146">
        <f t="shared" si="1040"/>
        <v>1</v>
      </c>
      <c r="E7498" s="146">
        <f t="shared" si="1041"/>
        <v>1900</v>
      </c>
      <c r="F7498" s="137"/>
      <c r="G7498" s="287"/>
      <c r="H7498" s="137"/>
      <c r="I7498" s="134"/>
      <c r="J7498" s="204"/>
      <c r="K7498" s="133"/>
      <c r="L7498" s="134"/>
      <c r="M7498" s="133"/>
      <c r="N7498" s="134"/>
      <c r="O7498" s="134"/>
      <c r="P7498" s="166"/>
      <c r="Q7498" s="164"/>
      <c r="R7498" s="165"/>
      <c r="S7498" s="138"/>
      <c r="T7498" s="138"/>
      <c r="U7498" s="138"/>
      <c r="V7498" s="138"/>
      <c r="W7498" s="166"/>
      <c r="X7498" s="135"/>
      <c r="Y7498" s="418">
        <f t="shared" si="1042"/>
        <v>0</v>
      </c>
      <c r="Z7498" s="291">
        <f t="shared" si="1043"/>
        <v>0</v>
      </c>
      <c r="AA7498" s="163"/>
      <c r="AB7498" s="177" t="str">
        <f t="shared" si="1044"/>
        <v/>
      </c>
      <c r="AC7498" s="283" t="str">
        <f t="shared" si="1045"/>
        <v/>
      </c>
      <c r="AD7498" s="283" t="str">
        <f t="shared" si="1046"/>
        <v/>
      </c>
      <c r="AE7498" s="163"/>
      <c r="AF7498" s="162"/>
    </row>
    <row r="7499" spans="1:32">
      <c r="A7499" s="134">
        <v>7490</v>
      </c>
      <c r="B7499" s="136"/>
      <c r="C7499" s="146">
        <f t="shared" ref="C7499:C7501" si="1047">DAY(B7499)</f>
        <v>0</v>
      </c>
      <c r="D7499" s="146">
        <f t="shared" ref="D7499:D7501" si="1048">MONTH(B7499)</f>
        <v>1</v>
      </c>
      <c r="E7499" s="146">
        <f t="shared" ref="E7499:E7501" si="1049">YEAR(B7499)</f>
        <v>1900</v>
      </c>
      <c r="F7499" s="137"/>
      <c r="G7499" s="287"/>
      <c r="H7499" s="137"/>
      <c r="I7499" s="134"/>
      <c r="J7499" s="204"/>
      <c r="K7499" s="133"/>
      <c r="L7499" s="134"/>
      <c r="M7499" s="133"/>
      <c r="N7499" s="134"/>
      <c r="O7499" s="134"/>
      <c r="P7499" s="166"/>
      <c r="Q7499" s="164"/>
      <c r="R7499" s="165"/>
      <c r="S7499" s="138"/>
      <c r="T7499" s="138"/>
      <c r="U7499" s="138"/>
      <c r="V7499" s="138"/>
      <c r="W7499" s="166"/>
      <c r="X7499" s="135"/>
      <c r="Y7499" s="418">
        <f t="shared" ref="Y7499:Y7501" si="1050">X7499*U7499</f>
        <v>0</v>
      </c>
      <c r="Z7499" s="291">
        <f t="shared" ref="Z7499:Z7501" si="1051">Y7499*1.1</f>
        <v>0</v>
      </c>
      <c r="AA7499" s="163"/>
      <c r="AB7499" s="177" t="str">
        <f t="shared" ref="AB7499:AB7501" si="1052">IF(S7499="","",IF(S7499-U7499=0,"Full","No"))</f>
        <v/>
      </c>
      <c r="AC7499" s="283" t="str">
        <f t="shared" ref="AC7499:AC7501" si="1053">IF(AND(S7499&gt;U7499,V7499=0),"Lost",IF(AND(S7499&gt;U7499,V7499&lt;(S7499-U7499)),"Lost",""))</f>
        <v/>
      </c>
      <c r="AD7499" s="283" t="str">
        <f t="shared" ref="AD7499:AD7500" si="1054">IF(AND(S7499&gt;U7499,V7499=0),S7499-U7499,IF(AND(S7499&gt;U7499,V7499&lt;(S7499-U7499)),S7499-(U7499+V7499),""))</f>
        <v/>
      </c>
      <c r="AE7499" s="163"/>
      <c r="AF7499" s="162"/>
    </row>
    <row r="7500" spans="1:32">
      <c r="A7500" s="134">
        <v>7491</v>
      </c>
      <c r="B7500" s="136"/>
      <c r="C7500" s="146">
        <f t="shared" si="1047"/>
        <v>0</v>
      </c>
      <c r="D7500" s="146">
        <f t="shared" si="1048"/>
        <v>1</v>
      </c>
      <c r="E7500" s="146">
        <f t="shared" si="1049"/>
        <v>1900</v>
      </c>
      <c r="F7500" s="137"/>
      <c r="G7500" s="287"/>
      <c r="H7500" s="137"/>
      <c r="I7500" s="134"/>
      <c r="J7500" s="204"/>
      <c r="K7500" s="133"/>
      <c r="L7500" s="134"/>
      <c r="M7500" s="133"/>
      <c r="N7500" s="134"/>
      <c r="O7500" s="134"/>
      <c r="P7500" s="166"/>
      <c r="Q7500" s="164"/>
      <c r="R7500" s="165"/>
      <c r="S7500" s="138"/>
      <c r="T7500" s="138"/>
      <c r="U7500" s="138"/>
      <c r="V7500" s="138"/>
      <c r="W7500" s="166"/>
      <c r="X7500" s="135"/>
      <c r="Y7500" s="418">
        <f t="shared" si="1050"/>
        <v>0</v>
      </c>
      <c r="Z7500" s="291">
        <f t="shared" si="1051"/>
        <v>0</v>
      </c>
      <c r="AA7500" s="163"/>
      <c r="AB7500" s="177" t="str">
        <f t="shared" si="1052"/>
        <v/>
      </c>
      <c r="AC7500" s="283" t="str">
        <f t="shared" si="1053"/>
        <v/>
      </c>
      <c r="AD7500" s="283" t="str">
        <f t="shared" si="1054"/>
        <v/>
      </c>
      <c r="AE7500" s="163"/>
      <c r="AF7500" s="162"/>
    </row>
    <row r="7501" spans="1:32">
      <c r="A7501" s="134">
        <v>7492</v>
      </c>
      <c r="B7501" s="136"/>
      <c r="C7501" s="146">
        <f t="shared" si="1047"/>
        <v>0</v>
      </c>
      <c r="D7501" s="146">
        <f t="shared" si="1048"/>
        <v>1</v>
      </c>
      <c r="E7501" s="146">
        <f t="shared" si="1049"/>
        <v>1900</v>
      </c>
      <c r="F7501" s="137"/>
      <c r="G7501" s="287"/>
      <c r="H7501" s="137"/>
      <c r="I7501" s="134"/>
      <c r="J7501" s="204"/>
      <c r="K7501" s="133"/>
      <c r="L7501" s="134"/>
      <c r="M7501" s="133"/>
      <c r="N7501" s="134"/>
      <c r="O7501" s="134"/>
      <c r="P7501" s="166"/>
      <c r="Q7501" s="164"/>
      <c r="R7501" s="165"/>
      <c r="S7501" s="138"/>
      <c r="T7501" s="138"/>
      <c r="U7501" s="138"/>
      <c r="V7501" s="138"/>
      <c r="W7501" s="166"/>
      <c r="X7501" s="135"/>
      <c r="Y7501" s="418">
        <f t="shared" si="1050"/>
        <v>0</v>
      </c>
      <c r="Z7501" s="291">
        <f t="shared" si="1051"/>
        <v>0</v>
      </c>
      <c r="AA7501" s="163"/>
      <c r="AB7501" s="177" t="str">
        <f t="shared" si="1052"/>
        <v/>
      </c>
      <c r="AC7501" s="283" t="str">
        <f t="shared" si="1053"/>
        <v/>
      </c>
      <c r="AD7501" s="283" t="str">
        <f>IF(AND(S7501&gt;U7501,V7501=0),S7501-U7501,IF(AND(S7501&gt;U7501,V7501&lt;(S7501-U7501)),S7501-(U7501+V7501),""))</f>
        <v/>
      </c>
      <c r="AE7501" s="163"/>
      <c r="AF7501" s="162"/>
    </row>
    <row r="7502" spans="1:32">
      <c r="B7502" s="139">
        <v>0</v>
      </c>
      <c r="C7502" s="147">
        <v>0</v>
      </c>
      <c r="D7502" s="147">
        <v>0</v>
      </c>
      <c r="E7502" s="147">
        <v>0</v>
      </c>
      <c r="F7502" s="140">
        <v>0</v>
      </c>
      <c r="G7502" s="140">
        <v>0</v>
      </c>
      <c r="H7502" s="140">
        <v>0</v>
      </c>
      <c r="I7502" s="123">
        <v>0</v>
      </c>
      <c r="J7502" s="123">
        <v>0</v>
      </c>
      <c r="K7502" s="123">
        <v>0</v>
      </c>
      <c r="L7502" s="123">
        <v>0</v>
      </c>
      <c r="M7502" s="123">
        <v>0</v>
      </c>
      <c r="N7502" s="123">
        <v>0</v>
      </c>
      <c r="O7502" s="123">
        <v>0</v>
      </c>
      <c r="P7502" s="120">
        <v>0</v>
      </c>
      <c r="Q7502" s="120">
        <v>0</v>
      </c>
      <c r="R7502" s="120">
        <v>0</v>
      </c>
      <c r="S7502" s="120">
        <v>0</v>
      </c>
      <c r="T7502" s="120">
        <v>0</v>
      </c>
      <c r="U7502" s="120">
        <v>0</v>
      </c>
      <c r="V7502" s="120">
        <v>0</v>
      </c>
      <c r="W7502" s="119">
        <v>0</v>
      </c>
      <c r="X7502" s="119">
        <v>0</v>
      </c>
      <c r="Y7502" s="119">
        <v>0</v>
      </c>
      <c r="Z7502" s="120">
        <v>0</v>
      </c>
      <c r="AA7502" s="120">
        <v>0</v>
      </c>
      <c r="AB7502" s="120">
        <v>0</v>
      </c>
      <c r="AC7502" s="120">
        <v>0</v>
      </c>
      <c r="AD7502" s="120">
        <v>0</v>
      </c>
      <c r="AE7502" s="120">
        <v>0</v>
      </c>
      <c r="AF7502" s="120">
        <v>0</v>
      </c>
    </row>
  </sheetData>
  <sheetProtection sort="0" autoFilter="0" pivotTables="0"/>
  <autoFilter ref="A9:AF7502" xr:uid="{00000000-0009-0000-0000-000001000000}"/>
  <mergeCells count="62">
    <mergeCell ref="BJ188:BK188"/>
    <mergeCell ref="BJ189:BK189"/>
    <mergeCell ref="DU10:DV10"/>
    <mergeCell ref="DW10:DZ10"/>
    <mergeCell ref="BD12:BD50"/>
    <mergeCell ref="BD51:BD157"/>
    <mergeCell ref="BD158:BD187"/>
    <mergeCell ref="DK10:DL10"/>
    <mergeCell ref="DM10:DN10"/>
    <mergeCell ref="DO10:DP10"/>
    <mergeCell ref="DQ10:DR10"/>
    <mergeCell ref="DS10:DT10"/>
    <mergeCell ref="DA10:DB10"/>
    <mergeCell ref="DC10:DD10"/>
    <mergeCell ref="DE10:DF10"/>
    <mergeCell ref="DG10:DH10"/>
    <mergeCell ref="DI10:DJ10"/>
    <mergeCell ref="CQ10:CR10"/>
    <mergeCell ref="CS10:CT10"/>
    <mergeCell ref="CU10:CV10"/>
    <mergeCell ref="CW10:CX10"/>
    <mergeCell ref="CY10:CZ10"/>
    <mergeCell ref="BM9:DZ9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CK10:CL10"/>
    <mergeCell ref="CM10:CN10"/>
    <mergeCell ref="CO10:CP10"/>
    <mergeCell ref="BH9:BH11"/>
    <mergeCell ref="BI9:BI11"/>
    <mergeCell ref="BJ9:BJ11"/>
    <mergeCell ref="BK9:BK11"/>
    <mergeCell ref="BL9:BL11"/>
    <mergeCell ref="BD9:BD11"/>
    <mergeCell ref="BE9:BE11"/>
    <mergeCell ref="BF9:BF11"/>
    <mergeCell ref="BG9:BG11"/>
    <mergeCell ref="Y4:Z4"/>
    <mergeCell ref="Y5:Z5"/>
    <mergeCell ref="Y6:Z6"/>
    <mergeCell ref="R2:R3"/>
    <mergeCell ref="Y2:Z3"/>
    <mergeCell ref="AD2:AD3"/>
    <mergeCell ref="AC2:AC3"/>
    <mergeCell ref="AE2:AE3"/>
    <mergeCell ref="AA2:AA3"/>
    <mergeCell ref="AB2:AB3"/>
    <mergeCell ref="S2:S3"/>
    <mergeCell ref="T2:T3"/>
    <mergeCell ref="U2:U3"/>
    <mergeCell ref="V2:V3"/>
    <mergeCell ref="W2:W3"/>
  </mergeCells>
  <dataValidations count="8">
    <dataValidation type="list" allowBlank="1" showInputMessage="1" showErrorMessage="1" sqref="AE10:AE7501" xr:uid="{00000000-0002-0000-0100-000000000000}">
      <formula1>"Stock, Harga"</formula1>
    </dataValidation>
    <dataValidation type="list" allowBlank="1" showInputMessage="1" showErrorMessage="1" sqref="M10:M7501" xr:uid="{00000000-0002-0000-0100-000001000000}">
      <formula1>"NEW,CONTINUE"</formula1>
    </dataValidation>
    <dataValidation type="list" allowBlank="1" showInputMessage="1" showErrorMessage="1" sqref="N4683:N7501" xr:uid="{00000000-0002-0000-0100-000002000000}">
      <formula1>"End User, Workshop, Partshop"</formula1>
    </dataValidation>
    <dataValidation type="list" allowBlank="1" showInputMessage="1" showErrorMessage="1" sqref="N10:N4682" xr:uid="{00000000-0002-0000-0100-000003000000}">
      <formula1>$AK$2:$AK$4</formula1>
    </dataValidation>
    <dataValidation type="list" allowBlank="1" showInputMessage="1" showErrorMessage="1" sqref="F3" xr:uid="{00000000-0002-0000-0100-000004000000}">
      <formula1>"Dealer Cabang Surabaya, Dealer Pasar Minggu"</formula1>
    </dataValidation>
    <dataValidation type="list" allowBlank="1" showInputMessage="1" showErrorMessage="1" sqref="F4" xr:uid="{00000000-0002-0000-0100-000005000000}">
      <formula1>"Jan 2026, Feb 2026, Mar 2026, Apr 2026, Mei 2026, Jun 2026, Jul 2026, Agst 2026, Sept 2026, Okt 2026, Nov 2026, Des 2026"</formula1>
    </dataValidation>
    <dataValidation type="list" showInputMessage="1" showErrorMessage="1" sqref="G10:G7501" xr:uid="{00000000-0002-0000-0100-000006000000}">
      <formula1>$AK$12:$AK$31</formula1>
    </dataValidation>
    <dataValidation type="list" allowBlank="1" showInputMessage="1" showErrorMessage="1" sqref="AA10:AA7501" xr:uid="{00000000-0002-0000-0100-000007000000}">
      <formula1>"Consignment, NPPC, PPC, Non Program"</formula1>
    </dataValidation>
  </dataValidations>
  <printOptions horizontalCentered="1"/>
  <pageMargins left="0" right="0" top="0.25" bottom="0" header="0" footer="0"/>
  <pageSetup paperSize="8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F43574"/>
  <sheetViews>
    <sheetView showGridLines="0" view="pageBreakPreview" topLeftCell="A76" zoomScale="55" zoomScaleNormal="70" zoomScaleSheetLayoutView="55" workbookViewId="0">
      <selection activeCell="Z8" sqref="Z8:AG10"/>
    </sheetView>
  </sheetViews>
  <sheetFormatPr defaultColWidth="6" defaultRowHeight="14.5"/>
  <cols>
    <col min="1" max="2" width="6" style="1"/>
    <col min="3" max="3" width="6.7265625" style="1" customWidth="1"/>
    <col min="4" max="4" width="8.453125" style="1" customWidth="1"/>
    <col min="5" max="5" width="7.453125" style="1" customWidth="1"/>
    <col min="6" max="6" width="6" style="1"/>
    <col min="7" max="19" width="7.7265625" style="1" customWidth="1"/>
    <col min="20" max="20" width="9.1796875" style="1" customWidth="1"/>
    <col min="21" max="26" width="7.7265625" style="1" customWidth="1"/>
    <col min="27" max="27" width="8.453125" style="1" customWidth="1"/>
    <col min="28" max="31" width="7.7265625" style="1" customWidth="1"/>
    <col min="32" max="32" width="6" style="1"/>
    <col min="33" max="33" width="5.81640625" style="1" customWidth="1"/>
    <col min="34" max="34" width="3.81640625" style="1" customWidth="1"/>
    <col min="35" max="35" width="0.453125" style="1" customWidth="1"/>
    <col min="36" max="39" width="6" style="1"/>
    <col min="40" max="40" width="12.7265625" style="1" customWidth="1"/>
    <col min="41" max="16384" width="6" style="1"/>
  </cols>
  <sheetData>
    <row r="1" spans="1:34" ht="24.5">
      <c r="A1" s="812" t="s">
        <v>198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4"/>
    </row>
    <row r="2" spans="1:34" ht="24.5">
      <c r="A2" s="815" t="s">
        <v>199</v>
      </c>
      <c r="B2" s="816"/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  <c r="U2" s="816"/>
      <c r="V2" s="816"/>
      <c r="W2" s="816"/>
      <c r="X2" s="816"/>
      <c r="Y2" s="816"/>
      <c r="Z2" s="816"/>
      <c r="AA2" s="816"/>
      <c r="AB2" s="816"/>
      <c r="AC2" s="816"/>
      <c r="AD2" s="816"/>
      <c r="AE2" s="816"/>
      <c r="AF2" s="816"/>
      <c r="AG2" s="816"/>
      <c r="AH2" s="817"/>
    </row>
    <row r="3" spans="1:34" ht="8.25" customHeight="1" thickBo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</row>
    <row r="4" spans="1:34" ht="8.25" customHeight="1">
      <c r="A4" s="818" t="s">
        <v>5</v>
      </c>
      <c r="B4" s="819"/>
      <c r="C4" s="819"/>
      <c r="D4" s="819"/>
      <c r="E4" s="822" t="s">
        <v>13</v>
      </c>
      <c r="F4" s="819"/>
      <c r="G4" s="819"/>
      <c r="H4" s="819"/>
      <c r="I4" s="819"/>
      <c r="J4" s="819"/>
      <c r="K4" s="819"/>
      <c r="L4" s="819"/>
      <c r="M4" s="819"/>
      <c r="N4" s="819"/>
      <c r="O4" s="819"/>
      <c r="P4" s="5"/>
      <c r="Q4" s="5"/>
      <c r="R4" s="5"/>
      <c r="S4" s="5"/>
      <c r="T4" s="5"/>
      <c r="U4" s="819" t="s">
        <v>200</v>
      </c>
      <c r="V4" s="819"/>
      <c r="W4" s="819"/>
      <c r="X4" s="819"/>
      <c r="Y4" s="822" t="s">
        <v>13</v>
      </c>
      <c r="Z4" s="824">
        <v>46266</v>
      </c>
      <c r="AA4" s="822"/>
      <c r="AB4" s="822"/>
      <c r="AC4" s="822"/>
      <c r="AD4" s="822"/>
      <c r="AE4" s="822"/>
      <c r="AF4" s="822"/>
      <c r="AG4" s="822"/>
      <c r="AH4" s="6"/>
    </row>
    <row r="5" spans="1:34" ht="8.25" customHeight="1">
      <c r="A5" s="820"/>
      <c r="B5" s="821"/>
      <c r="C5" s="821"/>
      <c r="D5" s="821"/>
      <c r="E5" s="823"/>
      <c r="F5" s="821"/>
      <c r="G5" s="821"/>
      <c r="H5" s="821"/>
      <c r="I5" s="821"/>
      <c r="J5" s="821"/>
      <c r="K5" s="821"/>
      <c r="L5" s="821"/>
      <c r="M5" s="821"/>
      <c r="N5" s="821"/>
      <c r="O5" s="821"/>
      <c r="P5" s="7"/>
      <c r="Q5" s="7"/>
      <c r="R5" s="7"/>
      <c r="S5" s="7"/>
      <c r="T5" s="7"/>
      <c r="U5" s="821"/>
      <c r="V5" s="821"/>
      <c r="W5" s="821"/>
      <c r="X5" s="821"/>
      <c r="Y5" s="823"/>
      <c r="Z5" s="823"/>
      <c r="AA5" s="823"/>
      <c r="AB5" s="823"/>
      <c r="AC5" s="823"/>
      <c r="AD5" s="823"/>
      <c r="AE5" s="823"/>
      <c r="AF5" s="823"/>
      <c r="AG5" s="823"/>
      <c r="AH5" s="8"/>
    </row>
    <row r="6" spans="1:34" ht="8.25" customHeight="1">
      <c r="A6" s="820"/>
      <c r="B6" s="821"/>
      <c r="C6" s="821"/>
      <c r="D6" s="821"/>
      <c r="E6" s="823"/>
      <c r="F6" s="821"/>
      <c r="G6" s="821"/>
      <c r="H6" s="821"/>
      <c r="I6" s="821"/>
      <c r="J6" s="821"/>
      <c r="K6" s="821"/>
      <c r="L6" s="821"/>
      <c r="M6" s="821"/>
      <c r="N6" s="821"/>
      <c r="O6" s="821"/>
      <c r="P6" s="7"/>
      <c r="Q6" s="7"/>
      <c r="R6" s="7"/>
      <c r="S6" s="7"/>
      <c r="T6" s="7"/>
      <c r="U6" s="821"/>
      <c r="V6" s="821"/>
      <c r="W6" s="821"/>
      <c r="X6" s="821"/>
      <c r="Y6" s="823"/>
      <c r="Z6" s="825"/>
      <c r="AA6" s="825"/>
      <c r="AB6" s="825"/>
      <c r="AC6" s="825"/>
      <c r="AD6" s="825"/>
      <c r="AE6" s="825"/>
      <c r="AF6" s="825"/>
      <c r="AG6" s="825"/>
      <c r="AH6" s="8"/>
    </row>
    <row r="7" spans="1:34" ht="8.25" customHeight="1">
      <c r="A7" s="9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10"/>
      <c r="Q7" s="10"/>
      <c r="R7" s="7"/>
      <c r="S7" s="7"/>
      <c r="T7" s="7"/>
      <c r="U7" s="7"/>
      <c r="V7" s="7"/>
      <c r="W7" s="11"/>
      <c r="X7" s="11"/>
      <c r="Y7" s="11"/>
      <c r="Z7" s="11"/>
      <c r="AA7" s="11"/>
      <c r="AB7" s="10"/>
      <c r="AC7" s="10"/>
      <c r="AD7" s="10"/>
      <c r="AE7" s="10"/>
      <c r="AF7" s="10"/>
      <c r="AG7" s="10"/>
      <c r="AH7" s="8"/>
    </row>
    <row r="8" spans="1:34" ht="8.25" customHeight="1">
      <c r="A8" s="820" t="s">
        <v>201</v>
      </c>
      <c r="B8" s="821"/>
      <c r="C8" s="821"/>
      <c r="D8" s="821"/>
      <c r="E8" s="823" t="s">
        <v>13</v>
      </c>
      <c r="F8" s="826" t="s">
        <v>482</v>
      </c>
      <c r="G8" s="827" t="s">
        <v>202</v>
      </c>
      <c r="H8" s="828"/>
      <c r="I8" s="828"/>
      <c r="J8" s="828"/>
      <c r="K8" s="826"/>
      <c r="L8" s="827" t="s">
        <v>203</v>
      </c>
      <c r="M8" s="828"/>
      <c r="N8" s="828"/>
      <c r="O8" s="828"/>
      <c r="P8" s="826"/>
      <c r="Q8" s="827" t="s">
        <v>204</v>
      </c>
      <c r="R8" s="828"/>
      <c r="S8" s="828"/>
      <c r="T8" s="828"/>
      <c r="U8" s="821" t="s">
        <v>205</v>
      </c>
      <c r="V8" s="821"/>
      <c r="W8" s="821"/>
      <c r="X8" s="821"/>
      <c r="Y8" s="823" t="s">
        <v>13</v>
      </c>
      <c r="Z8" s="823" t="s">
        <v>878</v>
      </c>
      <c r="AA8" s="823"/>
      <c r="AB8" s="823"/>
      <c r="AC8" s="823"/>
      <c r="AD8" s="823"/>
      <c r="AE8" s="823"/>
      <c r="AF8" s="823"/>
      <c r="AG8" s="823"/>
      <c r="AH8" s="8"/>
    </row>
    <row r="9" spans="1:34" ht="8.25" customHeight="1">
      <c r="A9" s="820"/>
      <c r="B9" s="821"/>
      <c r="C9" s="821"/>
      <c r="D9" s="821"/>
      <c r="E9" s="823"/>
      <c r="F9" s="826"/>
      <c r="G9" s="827"/>
      <c r="H9" s="828"/>
      <c r="I9" s="828"/>
      <c r="J9" s="828"/>
      <c r="K9" s="826"/>
      <c r="L9" s="827"/>
      <c r="M9" s="828"/>
      <c r="N9" s="828"/>
      <c r="O9" s="828"/>
      <c r="P9" s="826"/>
      <c r="Q9" s="827"/>
      <c r="R9" s="828"/>
      <c r="S9" s="828"/>
      <c r="T9" s="828"/>
      <c r="U9" s="821"/>
      <c r="V9" s="821"/>
      <c r="W9" s="821"/>
      <c r="X9" s="821"/>
      <c r="Y9" s="823"/>
      <c r="Z9" s="823"/>
      <c r="AA9" s="823"/>
      <c r="AB9" s="823"/>
      <c r="AC9" s="823"/>
      <c r="AD9" s="823"/>
      <c r="AE9" s="823"/>
      <c r="AF9" s="823"/>
      <c r="AG9" s="823"/>
      <c r="AH9" s="8"/>
    </row>
    <row r="10" spans="1:34" ht="8.25" customHeight="1">
      <c r="A10" s="184"/>
      <c r="B10" s="185"/>
      <c r="C10" s="185"/>
      <c r="D10" s="185"/>
      <c r="E10" s="186"/>
      <c r="F10" s="826"/>
      <c r="G10" s="827"/>
      <c r="H10" s="828"/>
      <c r="I10" s="828"/>
      <c r="J10" s="828"/>
      <c r="K10" s="826"/>
      <c r="L10" s="827"/>
      <c r="M10" s="828"/>
      <c r="N10" s="828"/>
      <c r="O10" s="828"/>
      <c r="P10" s="826"/>
      <c r="Q10" s="827"/>
      <c r="R10" s="828"/>
      <c r="S10" s="828"/>
      <c r="T10" s="828"/>
      <c r="U10" s="821"/>
      <c r="V10" s="821"/>
      <c r="W10" s="821"/>
      <c r="X10" s="821"/>
      <c r="Y10" s="823"/>
      <c r="Z10" s="825"/>
      <c r="AA10" s="825"/>
      <c r="AB10" s="825"/>
      <c r="AC10" s="825"/>
      <c r="AD10" s="825"/>
      <c r="AE10" s="825"/>
      <c r="AF10" s="825"/>
      <c r="AG10" s="825"/>
      <c r="AH10" s="8"/>
    </row>
    <row r="11" spans="1:34" ht="6.75" customHeight="1" thickBot="1">
      <c r="A11" s="829"/>
      <c r="B11" s="830"/>
      <c r="C11" s="830"/>
      <c r="D11" s="830"/>
      <c r="E11" s="18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2"/>
      <c r="S11" s="12"/>
      <c r="T11" s="12"/>
      <c r="U11" s="12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3"/>
    </row>
    <row r="12" spans="1:34" ht="18.75" customHeight="1" thickTop="1" thickBot="1">
      <c r="A12" s="14" t="s">
        <v>206</v>
      </c>
      <c r="B12" s="15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</row>
    <row r="13" spans="1:34" ht="16.899999999999999" customHeight="1" thickBot="1">
      <c r="A13" s="831" t="s">
        <v>15</v>
      </c>
      <c r="B13" s="832" t="s">
        <v>16</v>
      </c>
      <c r="C13" s="832"/>
      <c r="D13" s="832"/>
      <c r="E13" s="832"/>
      <c r="F13" s="19"/>
      <c r="G13" s="833" t="s">
        <v>207</v>
      </c>
      <c r="H13" s="834"/>
      <c r="I13" s="834"/>
      <c r="J13" s="834"/>
      <c r="K13" s="834"/>
      <c r="L13" s="834"/>
      <c r="M13" s="834"/>
      <c r="N13" s="834"/>
      <c r="O13" s="834"/>
      <c r="P13" s="834"/>
      <c r="Q13" s="834"/>
      <c r="R13" s="834"/>
      <c r="S13" s="834"/>
      <c r="T13" s="834"/>
      <c r="U13" s="834"/>
      <c r="V13" s="834"/>
      <c r="W13" s="834"/>
      <c r="X13" s="834"/>
      <c r="Y13" s="834"/>
      <c r="Z13" s="834"/>
      <c r="AA13" s="834"/>
      <c r="AB13" s="834"/>
      <c r="AC13" s="834"/>
      <c r="AD13" s="834"/>
      <c r="AE13" s="835"/>
      <c r="AF13" s="836" t="s">
        <v>17</v>
      </c>
      <c r="AG13" s="837"/>
      <c r="AH13" s="20"/>
    </row>
    <row r="14" spans="1:34" ht="16.899999999999999" customHeight="1" thickBot="1">
      <c r="A14" s="831"/>
      <c r="B14" s="832"/>
      <c r="C14" s="832"/>
      <c r="D14" s="832"/>
      <c r="E14" s="832"/>
      <c r="F14" s="19"/>
      <c r="G14" s="840" t="s">
        <v>898</v>
      </c>
      <c r="H14" s="841"/>
      <c r="I14" s="841"/>
      <c r="J14" s="841"/>
      <c r="K14" s="841"/>
      <c r="L14" s="841" t="s">
        <v>899</v>
      </c>
      <c r="M14" s="841"/>
      <c r="N14" s="841"/>
      <c r="O14" s="841"/>
      <c r="P14" s="841"/>
      <c r="Q14" s="841" t="s">
        <v>900</v>
      </c>
      <c r="R14" s="841"/>
      <c r="S14" s="841"/>
      <c r="T14" s="841"/>
      <c r="U14" s="841"/>
      <c r="V14" s="841" t="s">
        <v>451</v>
      </c>
      <c r="W14" s="841"/>
      <c r="X14" s="841"/>
      <c r="Y14" s="841"/>
      <c r="Z14" s="841"/>
      <c r="AA14" s="841" t="s">
        <v>18</v>
      </c>
      <c r="AB14" s="841"/>
      <c r="AC14" s="841"/>
      <c r="AD14" s="841"/>
      <c r="AE14" s="842"/>
      <c r="AF14" s="838"/>
      <c r="AG14" s="839"/>
      <c r="AH14" s="20"/>
    </row>
    <row r="15" spans="1:34" ht="30" customHeight="1" thickTop="1">
      <c r="A15" s="21"/>
      <c r="B15" s="22" t="s">
        <v>19</v>
      </c>
      <c r="C15" s="23" t="s">
        <v>0</v>
      </c>
      <c r="D15" s="23"/>
      <c r="E15" s="175"/>
      <c r="F15" s="22" t="s">
        <v>13</v>
      </c>
      <c r="G15" s="843"/>
      <c r="H15" s="844"/>
      <c r="I15" s="844"/>
      <c r="J15" s="844"/>
      <c r="K15" s="844"/>
      <c r="L15" s="844"/>
      <c r="M15" s="844"/>
      <c r="N15" s="844"/>
      <c r="O15" s="844"/>
      <c r="P15" s="844"/>
      <c r="Q15" s="844"/>
      <c r="R15" s="844"/>
      <c r="S15" s="844"/>
      <c r="T15" s="844"/>
      <c r="U15" s="844"/>
      <c r="V15" s="844"/>
      <c r="W15" s="844"/>
      <c r="X15" s="844"/>
      <c r="Y15" s="844"/>
      <c r="Z15" s="844"/>
      <c r="AA15" s="845">
        <f>SUM(G15:Z15)</f>
        <v>0</v>
      </c>
      <c r="AB15" s="845"/>
      <c r="AC15" s="845"/>
      <c r="AD15" s="845"/>
      <c r="AE15" s="846"/>
      <c r="AF15" s="849" t="e">
        <f>AA15/AA18</f>
        <v>#DIV/0!</v>
      </c>
      <c r="AG15" s="850"/>
      <c r="AH15" s="24"/>
    </row>
    <row r="16" spans="1:34" ht="30" customHeight="1">
      <c r="A16" s="21"/>
      <c r="B16" s="22" t="s">
        <v>20</v>
      </c>
      <c r="C16" s="23" t="s">
        <v>1</v>
      </c>
      <c r="D16" s="23"/>
      <c r="E16" s="175"/>
      <c r="F16" s="22" t="s">
        <v>13</v>
      </c>
      <c r="G16" s="843"/>
      <c r="H16" s="844"/>
      <c r="I16" s="844"/>
      <c r="J16" s="844"/>
      <c r="K16" s="844"/>
      <c r="L16" s="844"/>
      <c r="M16" s="844"/>
      <c r="N16" s="844"/>
      <c r="O16" s="844"/>
      <c r="P16" s="844"/>
      <c r="Q16" s="844"/>
      <c r="R16" s="844"/>
      <c r="S16" s="844"/>
      <c r="T16" s="844"/>
      <c r="U16" s="844"/>
      <c r="V16" s="844"/>
      <c r="W16" s="844"/>
      <c r="X16" s="844"/>
      <c r="Y16" s="844"/>
      <c r="Z16" s="844"/>
      <c r="AA16" s="845">
        <f t="shared" ref="AA16:AA17" si="0">SUM(G16:Z16)</f>
        <v>0</v>
      </c>
      <c r="AB16" s="845"/>
      <c r="AC16" s="845"/>
      <c r="AD16" s="845"/>
      <c r="AE16" s="846"/>
      <c r="AF16" s="847" t="e">
        <f>AA16/AA18</f>
        <v>#DIV/0!</v>
      </c>
      <c r="AG16" s="848"/>
      <c r="AH16" s="24"/>
    </row>
    <row r="17" spans="1:37" ht="30" customHeight="1" thickBot="1">
      <c r="A17" s="21"/>
      <c r="B17" s="22" t="s">
        <v>21</v>
      </c>
      <c r="C17" s="23" t="s">
        <v>25</v>
      </c>
      <c r="D17" s="23"/>
      <c r="E17" s="175"/>
      <c r="F17" s="22" t="s">
        <v>13</v>
      </c>
      <c r="G17" s="860"/>
      <c r="H17" s="861"/>
      <c r="I17" s="861"/>
      <c r="J17" s="861"/>
      <c r="K17" s="861"/>
      <c r="L17" s="861"/>
      <c r="M17" s="861"/>
      <c r="N17" s="861"/>
      <c r="O17" s="861"/>
      <c r="P17" s="861"/>
      <c r="Q17" s="861"/>
      <c r="R17" s="861"/>
      <c r="S17" s="861"/>
      <c r="T17" s="861"/>
      <c r="U17" s="861"/>
      <c r="V17" s="861"/>
      <c r="W17" s="861"/>
      <c r="X17" s="861"/>
      <c r="Y17" s="861"/>
      <c r="Z17" s="861"/>
      <c r="AA17" s="845">
        <f t="shared" si="0"/>
        <v>0</v>
      </c>
      <c r="AB17" s="845"/>
      <c r="AC17" s="845"/>
      <c r="AD17" s="845"/>
      <c r="AE17" s="846"/>
      <c r="AF17" s="862" t="e">
        <f>AA17/AA18</f>
        <v>#DIV/0!</v>
      </c>
      <c r="AG17" s="863"/>
      <c r="AH17" s="24"/>
    </row>
    <row r="18" spans="1:37" ht="23.25" customHeight="1" thickBot="1">
      <c r="A18" s="21"/>
      <c r="B18" s="25" t="s">
        <v>22</v>
      </c>
      <c r="C18" s="26"/>
      <c r="D18" s="26"/>
      <c r="E18" s="26"/>
      <c r="F18" s="26"/>
      <c r="G18" s="851">
        <f>SUM(G15:K17)</f>
        <v>0</v>
      </c>
      <c r="H18" s="852"/>
      <c r="I18" s="852"/>
      <c r="J18" s="852"/>
      <c r="K18" s="852"/>
      <c r="L18" s="853">
        <f>SUM(L15:P17)</f>
        <v>0</v>
      </c>
      <c r="M18" s="853"/>
      <c r="N18" s="853"/>
      <c r="O18" s="853"/>
      <c r="P18" s="853"/>
      <c r="Q18" s="854">
        <f>SUM(Q15:U17)</f>
        <v>0</v>
      </c>
      <c r="R18" s="854"/>
      <c r="S18" s="854"/>
      <c r="T18" s="854"/>
      <c r="U18" s="854"/>
      <c r="V18" s="855">
        <f>SUM(V15:Z17)</f>
        <v>0</v>
      </c>
      <c r="W18" s="855"/>
      <c r="X18" s="855"/>
      <c r="Y18" s="855"/>
      <c r="Z18" s="855"/>
      <c r="AA18" s="856">
        <f>SUM(AA15:AE17)</f>
        <v>0</v>
      </c>
      <c r="AB18" s="856"/>
      <c r="AC18" s="856"/>
      <c r="AD18" s="856"/>
      <c r="AE18" s="857"/>
      <c r="AF18" s="858" t="e">
        <f>SUM(AF15:AG17)</f>
        <v>#DIV/0!</v>
      </c>
      <c r="AG18" s="859"/>
      <c r="AH18" s="24"/>
      <c r="AK18" s="27"/>
    </row>
    <row r="19" spans="1:37" ht="5.25" customHeight="1" thickBot="1">
      <c r="A19" s="28"/>
      <c r="B19" s="23"/>
      <c r="C19" s="29"/>
      <c r="D19" s="23"/>
      <c r="E19" s="22"/>
      <c r="F19" s="22"/>
      <c r="G19" s="178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24"/>
    </row>
    <row r="20" spans="1:37" ht="16.899999999999999" customHeight="1" thickBot="1">
      <c r="A20" s="831" t="s">
        <v>23</v>
      </c>
      <c r="B20" s="869" t="s">
        <v>24</v>
      </c>
      <c r="C20" s="869"/>
      <c r="D20" s="869"/>
      <c r="E20" s="869"/>
      <c r="F20" s="869"/>
      <c r="G20" s="833" t="s">
        <v>207</v>
      </c>
      <c r="H20" s="834"/>
      <c r="I20" s="834"/>
      <c r="J20" s="834"/>
      <c r="K20" s="834"/>
      <c r="L20" s="834"/>
      <c r="M20" s="834"/>
      <c r="N20" s="834"/>
      <c r="O20" s="834"/>
      <c r="P20" s="834"/>
      <c r="Q20" s="834"/>
      <c r="R20" s="834"/>
      <c r="S20" s="834"/>
      <c r="T20" s="834"/>
      <c r="U20" s="834"/>
      <c r="V20" s="834"/>
      <c r="W20" s="834"/>
      <c r="X20" s="834"/>
      <c r="Y20" s="834"/>
      <c r="Z20" s="834"/>
      <c r="AA20" s="834"/>
      <c r="AB20" s="834"/>
      <c r="AC20" s="834"/>
      <c r="AD20" s="834"/>
      <c r="AE20" s="835"/>
      <c r="AF20" s="31" t="s">
        <v>17</v>
      </c>
      <c r="AG20" s="32"/>
      <c r="AH20" s="20"/>
    </row>
    <row r="21" spans="1:37" ht="16.899999999999999" customHeight="1" thickBot="1">
      <c r="A21" s="831"/>
      <c r="B21" s="869"/>
      <c r="C21" s="869"/>
      <c r="D21" s="869"/>
      <c r="E21" s="869"/>
      <c r="F21" s="869"/>
      <c r="G21" s="840" t="s">
        <v>898</v>
      </c>
      <c r="H21" s="841"/>
      <c r="I21" s="841"/>
      <c r="J21" s="841"/>
      <c r="K21" s="841"/>
      <c r="L21" s="841" t="s">
        <v>899</v>
      </c>
      <c r="M21" s="841"/>
      <c r="N21" s="841"/>
      <c r="O21" s="841"/>
      <c r="P21" s="841"/>
      <c r="Q21" s="841" t="s">
        <v>900</v>
      </c>
      <c r="R21" s="841"/>
      <c r="S21" s="841"/>
      <c r="T21" s="841"/>
      <c r="U21" s="841"/>
      <c r="V21" s="841" t="s">
        <v>451</v>
      </c>
      <c r="W21" s="841"/>
      <c r="X21" s="841"/>
      <c r="Y21" s="841"/>
      <c r="Z21" s="841"/>
      <c r="AA21" s="841" t="s">
        <v>18</v>
      </c>
      <c r="AB21" s="841"/>
      <c r="AC21" s="841"/>
      <c r="AD21" s="841"/>
      <c r="AE21" s="842"/>
      <c r="AF21" s="33"/>
      <c r="AG21" s="34"/>
      <c r="AH21" s="20"/>
    </row>
    <row r="22" spans="1:37" ht="30" customHeight="1" thickTop="1">
      <c r="A22" s="21"/>
      <c r="B22" s="22" t="s">
        <v>19</v>
      </c>
      <c r="C22" s="23" t="s">
        <v>0</v>
      </c>
      <c r="D22" s="23"/>
      <c r="E22" s="175"/>
      <c r="F22" s="22" t="s">
        <v>13</v>
      </c>
      <c r="G22" s="864">
        <f>'DETAIL SALES'!K3</f>
        <v>0</v>
      </c>
      <c r="H22" s="865"/>
      <c r="I22" s="865"/>
      <c r="J22" s="865"/>
      <c r="K22" s="865"/>
      <c r="L22" s="865">
        <f>'DETAIL SALES'!L3</f>
        <v>0</v>
      </c>
      <c r="M22" s="865"/>
      <c r="N22" s="865"/>
      <c r="O22" s="865"/>
      <c r="P22" s="865"/>
      <c r="Q22" s="866">
        <f>'DETAIL SALES'!M3</f>
        <v>0</v>
      </c>
      <c r="R22" s="867"/>
      <c r="S22" s="867"/>
      <c r="T22" s="867"/>
      <c r="U22" s="868"/>
      <c r="V22" s="866">
        <f>'DETAIL SALES'!N3</f>
        <v>0</v>
      </c>
      <c r="W22" s="867"/>
      <c r="X22" s="867"/>
      <c r="Y22" s="867"/>
      <c r="Z22" s="868"/>
      <c r="AA22" s="845">
        <f>SUM(G22:Z22)</f>
        <v>0</v>
      </c>
      <c r="AB22" s="845"/>
      <c r="AC22" s="845"/>
      <c r="AD22" s="845"/>
      <c r="AE22" s="846"/>
      <c r="AF22" s="849" t="e">
        <f>AA22/AA25</f>
        <v>#DIV/0!</v>
      </c>
      <c r="AG22" s="850"/>
      <c r="AH22" s="24"/>
    </row>
    <row r="23" spans="1:37" ht="30" customHeight="1">
      <c r="A23" s="21"/>
      <c r="B23" s="22" t="s">
        <v>20</v>
      </c>
      <c r="C23" s="23" t="s">
        <v>1</v>
      </c>
      <c r="D23" s="23"/>
      <c r="E23" s="175"/>
      <c r="F23" s="22" t="s">
        <v>13</v>
      </c>
      <c r="G23" s="875">
        <f>'DETAIL SALES'!K4</f>
        <v>0</v>
      </c>
      <c r="H23" s="876"/>
      <c r="I23" s="876"/>
      <c r="J23" s="876"/>
      <c r="K23" s="876"/>
      <c r="L23" s="877">
        <f>'DETAIL SALES'!L4</f>
        <v>0</v>
      </c>
      <c r="M23" s="877"/>
      <c r="N23" s="877"/>
      <c r="O23" s="877"/>
      <c r="P23" s="877"/>
      <c r="Q23" s="878">
        <f>'DETAIL SALES'!M4</f>
        <v>0</v>
      </c>
      <c r="R23" s="879"/>
      <c r="S23" s="879"/>
      <c r="T23" s="879"/>
      <c r="U23" s="880"/>
      <c r="V23" s="878">
        <f>'DETAIL SALES'!N4</f>
        <v>0</v>
      </c>
      <c r="W23" s="879"/>
      <c r="X23" s="879"/>
      <c r="Y23" s="879"/>
      <c r="Z23" s="880"/>
      <c r="AA23" s="845">
        <f t="shared" ref="AA23:AA24" si="1">SUM(G23:Z23)</f>
        <v>0</v>
      </c>
      <c r="AB23" s="845"/>
      <c r="AC23" s="845"/>
      <c r="AD23" s="845"/>
      <c r="AE23" s="846"/>
      <c r="AF23" s="847" t="e">
        <f>AA23/AA25</f>
        <v>#DIV/0!</v>
      </c>
      <c r="AG23" s="848"/>
      <c r="AH23" s="24"/>
    </row>
    <row r="24" spans="1:37" ht="30" customHeight="1" thickBot="1">
      <c r="A24" s="21"/>
      <c r="B24" s="22" t="s">
        <v>21</v>
      </c>
      <c r="C24" s="23" t="s">
        <v>25</v>
      </c>
      <c r="D24" s="23"/>
      <c r="E24" s="175"/>
      <c r="F24" s="22" t="s">
        <v>13</v>
      </c>
      <c r="G24" s="870">
        <f>'DETAIL SALES'!K5</f>
        <v>0</v>
      </c>
      <c r="H24" s="871"/>
      <c r="I24" s="871"/>
      <c r="J24" s="871"/>
      <c r="K24" s="871"/>
      <c r="L24" s="871">
        <f>'DETAIL SALES'!L5</f>
        <v>0</v>
      </c>
      <c r="M24" s="871"/>
      <c r="N24" s="871"/>
      <c r="O24" s="871"/>
      <c r="P24" s="871"/>
      <c r="Q24" s="872">
        <f>'DETAIL SALES'!M5</f>
        <v>0</v>
      </c>
      <c r="R24" s="873"/>
      <c r="S24" s="873"/>
      <c r="T24" s="873"/>
      <c r="U24" s="874"/>
      <c r="V24" s="872">
        <f>'DETAIL SALES'!N5</f>
        <v>0</v>
      </c>
      <c r="W24" s="873"/>
      <c r="X24" s="873"/>
      <c r="Y24" s="873"/>
      <c r="Z24" s="874"/>
      <c r="AA24" s="845">
        <f t="shared" si="1"/>
        <v>0</v>
      </c>
      <c r="AB24" s="845"/>
      <c r="AC24" s="845"/>
      <c r="AD24" s="845"/>
      <c r="AE24" s="846"/>
      <c r="AF24" s="862" t="e">
        <f>AA24/AA25</f>
        <v>#DIV/0!</v>
      </c>
      <c r="AG24" s="863"/>
      <c r="AH24" s="24"/>
    </row>
    <row r="25" spans="1:37" ht="23.25" customHeight="1" thickBot="1">
      <c r="A25" s="21"/>
      <c r="B25" s="25" t="s">
        <v>22</v>
      </c>
      <c r="C25" s="26"/>
      <c r="D25" s="26"/>
      <c r="E25" s="26"/>
      <c r="F25" s="26"/>
      <c r="G25" s="883">
        <f>SUM(G22:K24)</f>
        <v>0</v>
      </c>
      <c r="H25" s="884"/>
      <c r="I25" s="884"/>
      <c r="J25" s="884"/>
      <c r="K25" s="884"/>
      <c r="L25" s="885">
        <f>SUM(L22:P24)</f>
        <v>0</v>
      </c>
      <c r="M25" s="885"/>
      <c r="N25" s="885"/>
      <c r="O25" s="885"/>
      <c r="P25" s="885"/>
      <c r="Q25" s="886">
        <f>SUM(Q22:U24)</f>
        <v>0</v>
      </c>
      <c r="R25" s="886"/>
      <c r="S25" s="886"/>
      <c r="T25" s="886"/>
      <c r="U25" s="886"/>
      <c r="V25" s="887">
        <f>SUM(V22:Z24)</f>
        <v>0</v>
      </c>
      <c r="W25" s="887"/>
      <c r="X25" s="887"/>
      <c r="Y25" s="887"/>
      <c r="Z25" s="887"/>
      <c r="AA25" s="888">
        <f>SUM(AA22:AE24)</f>
        <v>0</v>
      </c>
      <c r="AB25" s="888"/>
      <c r="AC25" s="888"/>
      <c r="AD25" s="888"/>
      <c r="AE25" s="889"/>
      <c r="AF25" s="858" t="e">
        <f>SUM(AF22:AG24)</f>
        <v>#DIV/0!</v>
      </c>
      <c r="AG25" s="859"/>
      <c r="AH25" s="24"/>
    </row>
    <row r="26" spans="1:37" ht="4.5" customHeight="1" thickBot="1">
      <c r="A26" s="21"/>
      <c r="B26" s="23"/>
      <c r="C26" s="23"/>
      <c r="D26" s="23"/>
      <c r="E26" s="23"/>
      <c r="F26" s="22"/>
      <c r="G26" s="178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4"/>
    </row>
    <row r="27" spans="1:37" ht="16.899999999999999" customHeight="1" thickBot="1">
      <c r="A27" s="831" t="s">
        <v>26</v>
      </c>
      <c r="B27" s="869" t="s">
        <v>27</v>
      </c>
      <c r="C27" s="869"/>
      <c r="D27" s="869"/>
      <c r="E27" s="869"/>
      <c r="F27" s="869"/>
      <c r="G27" s="833" t="s">
        <v>17</v>
      </c>
      <c r="H27" s="834"/>
      <c r="I27" s="834"/>
      <c r="J27" s="834"/>
      <c r="K27" s="834"/>
      <c r="L27" s="834"/>
      <c r="M27" s="834"/>
      <c r="N27" s="834"/>
      <c r="O27" s="834"/>
      <c r="P27" s="834"/>
      <c r="Q27" s="834"/>
      <c r="R27" s="834"/>
      <c r="S27" s="834"/>
      <c r="T27" s="834"/>
      <c r="U27" s="834"/>
      <c r="V27" s="834"/>
      <c r="W27" s="834"/>
      <c r="X27" s="834"/>
      <c r="Y27" s="834"/>
      <c r="Z27" s="834"/>
      <c r="AA27" s="834"/>
      <c r="AB27" s="834"/>
      <c r="AC27" s="834"/>
      <c r="AD27" s="834"/>
      <c r="AE27" s="835"/>
      <c r="AF27" s="30"/>
      <c r="AG27" s="30"/>
      <c r="AH27" s="24"/>
    </row>
    <row r="28" spans="1:37" s="36" customFormat="1" ht="27" customHeight="1" thickBot="1">
      <c r="A28" s="831"/>
      <c r="B28" s="869"/>
      <c r="C28" s="869"/>
      <c r="D28" s="869"/>
      <c r="E28" s="869"/>
      <c r="F28" s="869"/>
      <c r="G28" s="840" t="s">
        <v>898</v>
      </c>
      <c r="H28" s="841"/>
      <c r="I28" s="841"/>
      <c r="J28" s="841"/>
      <c r="K28" s="881"/>
      <c r="L28" s="841" t="s">
        <v>899</v>
      </c>
      <c r="M28" s="841"/>
      <c r="N28" s="841"/>
      <c r="O28" s="841"/>
      <c r="P28" s="841"/>
      <c r="Q28" s="841" t="s">
        <v>900</v>
      </c>
      <c r="R28" s="841"/>
      <c r="S28" s="841"/>
      <c r="T28" s="841"/>
      <c r="U28" s="841"/>
      <c r="V28" s="841" t="s">
        <v>451</v>
      </c>
      <c r="W28" s="841"/>
      <c r="X28" s="841"/>
      <c r="Y28" s="841"/>
      <c r="Z28" s="841"/>
      <c r="AA28" s="882" t="s">
        <v>18</v>
      </c>
      <c r="AB28" s="841"/>
      <c r="AC28" s="841"/>
      <c r="AD28" s="841"/>
      <c r="AE28" s="842"/>
      <c r="AF28" s="19"/>
      <c r="AG28" s="19"/>
      <c r="AH28" s="35"/>
    </row>
    <row r="29" spans="1:37" s="36" customFormat="1" ht="30" customHeight="1" thickTop="1">
      <c r="A29" s="21"/>
      <c r="B29" s="22" t="s">
        <v>19</v>
      </c>
      <c r="C29" s="23" t="s">
        <v>0</v>
      </c>
      <c r="D29" s="23"/>
      <c r="E29" s="175"/>
      <c r="F29" s="22" t="s">
        <v>13</v>
      </c>
      <c r="G29" s="890">
        <f>IFERROR(G22/G15,0)</f>
        <v>0</v>
      </c>
      <c r="H29" s="891"/>
      <c r="I29" s="891"/>
      <c r="J29" s="891"/>
      <c r="K29" s="892"/>
      <c r="L29" s="891">
        <f>IFERROR(L22/L15,0)</f>
        <v>0</v>
      </c>
      <c r="M29" s="891"/>
      <c r="N29" s="891"/>
      <c r="O29" s="891"/>
      <c r="P29" s="891"/>
      <c r="Q29" s="891">
        <f>IFERROR(Q22/Q15,0)</f>
        <v>0</v>
      </c>
      <c r="R29" s="891"/>
      <c r="S29" s="891"/>
      <c r="T29" s="891"/>
      <c r="U29" s="891"/>
      <c r="V29" s="891">
        <f>IFERROR(V22/V15,0)</f>
        <v>0</v>
      </c>
      <c r="W29" s="891"/>
      <c r="X29" s="891"/>
      <c r="Y29" s="891"/>
      <c r="Z29" s="891"/>
      <c r="AA29" s="893">
        <f>IFERROR(AA22/AA15,0)</f>
        <v>0</v>
      </c>
      <c r="AB29" s="891"/>
      <c r="AC29" s="891"/>
      <c r="AD29" s="891"/>
      <c r="AE29" s="894"/>
      <c r="AF29" s="19"/>
      <c r="AG29" s="19"/>
      <c r="AH29" s="35"/>
    </row>
    <row r="30" spans="1:37" ht="30" customHeight="1">
      <c r="A30" s="21"/>
      <c r="B30" s="22" t="s">
        <v>20</v>
      </c>
      <c r="C30" s="23" t="s">
        <v>1</v>
      </c>
      <c r="D30" s="23"/>
      <c r="E30" s="175"/>
      <c r="F30" s="22" t="s">
        <v>13</v>
      </c>
      <c r="G30" s="890">
        <f>IFERROR(G23/G16,0)</f>
        <v>0</v>
      </c>
      <c r="H30" s="891"/>
      <c r="I30" s="891"/>
      <c r="J30" s="891"/>
      <c r="K30" s="892"/>
      <c r="L30" s="891">
        <f>IFERROR(L23/L16,0)</f>
        <v>0</v>
      </c>
      <c r="M30" s="891"/>
      <c r="N30" s="891"/>
      <c r="O30" s="891"/>
      <c r="P30" s="891"/>
      <c r="Q30" s="891">
        <f>IFERROR(Q23/Q16,0)</f>
        <v>0</v>
      </c>
      <c r="R30" s="891"/>
      <c r="S30" s="891"/>
      <c r="T30" s="891"/>
      <c r="U30" s="891"/>
      <c r="V30" s="891">
        <f>IFERROR(V23/V16,0)</f>
        <v>0</v>
      </c>
      <c r="W30" s="891"/>
      <c r="X30" s="891"/>
      <c r="Y30" s="891"/>
      <c r="Z30" s="891"/>
      <c r="AA30" s="893">
        <f>IFERROR(AA23/AA16,0)</f>
        <v>0</v>
      </c>
      <c r="AB30" s="891"/>
      <c r="AC30" s="891"/>
      <c r="AD30" s="891"/>
      <c r="AE30" s="894"/>
      <c r="AF30" s="30"/>
      <c r="AG30" s="30"/>
      <c r="AH30" s="24"/>
    </row>
    <row r="31" spans="1:37" ht="30" customHeight="1" thickBot="1">
      <c r="A31" s="21"/>
      <c r="B31" s="22" t="s">
        <v>21</v>
      </c>
      <c r="C31" s="23" t="s">
        <v>25</v>
      </c>
      <c r="D31" s="23"/>
      <c r="E31" s="175"/>
      <c r="F31" s="22" t="s">
        <v>13</v>
      </c>
      <c r="G31" s="890">
        <f>IFERROR(G24/G17,0)</f>
        <v>0</v>
      </c>
      <c r="H31" s="891"/>
      <c r="I31" s="891"/>
      <c r="J31" s="891"/>
      <c r="K31" s="892"/>
      <c r="L31" s="891">
        <f>IFERROR(L24/L17,0)</f>
        <v>0</v>
      </c>
      <c r="M31" s="891"/>
      <c r="N31" s="891"/>
      <c r="O31" s="891"/>
      <c r="P31" s="891"/>
      <c r="Q31" s="891">
        <f>IFERROR(Q24/Q17,0)</f>
        <v>0</v>
      </c>
      <c r="R31" s="891"/>
      <c r="S31" s="891"/>
      <c r="T31" s="891"/>
      <c r="U31" s="891"/>
      <c r="V31" s="891">
        <f>IFERROR(V24/V17,0)</f>
        <v>0</v>
      </c>
      <c r="W31" s="891"/>
      <c r="X31" s="891"/>
      <c r="Y31" s="891"/>
      <c r="Z31" s="891"/>
      <c r="AA31" s="893">
        <f>IFERROR(AA24/AA17,0)</f>
        <v>0</v>
      </c>
      <c r="AB31" s="891"/>
      <c r="AC31" s="891"/>
      <c r="AD31" s="891"/>
      <c r="AE31" s="894"/>
      <c r="AF31" s="30"/>
      <c r="AG31" s="30"/>
      <c r="AH31" s="24"/>
    </row>
    <row r="32" spans="1:37" ht="30" customHeight="1" thickBot="1">
      <c r="A32" s="21"/>
      <c r="B32" s="25" t="s">
        <v>22</v>
      </c>
      <c r="C32" s="26"/>
      <c r="D32" s="26"/>
      <c r="E32" s="26"/>
      <c r="F32" s="26"/>
      <c r="G32" s="895">
        <f>IFERROR(G25/G18,0)</f>
        <v>0</v>
      </c>
      <c r="H32" s="896"/>
      <c r="I32" s="896"/>
      <c r="J32" s="896"/>
      <c r="K32" s="896"/>
      <c r="L32" s="897">
        <f>IFERROR(L25/L18,0)</f>
        <v>0</v>
      </c>
      <c r="M32" s="897"/>
      <c r="N32" s="897"/>
      <c r="O32" s="897"/>
      <c r="P32" s="897"/>
      <c r="Q32" s="898">
        <f>IFERROR(Q25/Q18,0)</f>
        <v>0</v>
      </c>
      <c r="R32" s="898"/>
      <c r="S32" s="898"/>
      <c r="T32" s="898"/>
      <c r="U32" s="898"/>
      <c r="V32" s="899">
        <f>IFERROR(V25/V18,0)</f>
        <v>0</v>
      </c>
      <c r="W32" s="899"/>
      <c r="X32" s="899"/>
      <c r="Y32" s="899"/>
      <c r="Z32" s="899"/>
      <c r="AA32" s="900">
        <f>IFERROR(AA25/AA18,0)</f>
        <v>0</v>
      </c>
      <c r="AB32" s="900"/>
      <c r="AC32" s="900"/>
      <c r="AD32" s="900"/>
      <c r="AE32" s="901"/>
      <c r="AF32" s="30"/>
      <c r="AG32" s="30"/>
      <c r="AH32" s="24"/>
    </row>
    <row r="33" spans="1:58" ht="23.25" customHeight="1">
      <c r="A33" s="21"/>
      <c r="B33" s="905"/>
      <c r="C33" s="905"/>
      <c r="D33" s="905"/>
      <c r="E33" s="906"/>
      <c r="F33" s="906"/>
      <c r="G33" s="906"/>
      <c r="H33" s="906"/>
      <c r="I33" s="906"/>
      <c r="J33" s="906"/>
      <c r="K33" s="906"/>
      <c r="L33" s="906"/>
      <c r="M33" s="906"/>
      <c r="N33" s="907"/>
      <c r="O33" s="907"/>
      <c r="P33" s="907"/>
      <c r="Q33" s="907"/>
      <c r="R33" s="907"/>
      <c r="S33" s="37"/>
      <c r="AH33" s="24"/>
    </row>
    <row r="34" spans="1:58" ht="21" customHeight="1" thickBot="1">
      <c r="A34" s="28" t="s">
        <v>28</v>
      </c>
      <c r="B34" s="37" t="s">
        <v>208</v>
      </c>
      <c r="C34" s="37"/>
      <c r="D34" s="37"/>
      <c r="E34" s="37"/>
      <c r="F34" s="37"/>
      <c r="G34" s="37"/>
      <c r="H34" s="38"/>
      <c r="I34" s="38"/>
      <c r="J34" s="38"/>
      <c r="K34" s="38"/>
      <c r="L34" s="38"/>
      <c r="M34" s="38"/>
      <c r="N34" s="38"/>
      <c r="O34" s="38"/>
      <c r="P34" s="19"/>
      <c r="Q34" s="19"/>
      <c r="S34" s="19"/>
      <c r="T34" s="19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19"/>
      <c r="AG34" s="19"/>
      <c r="AH34" s="24"/>
    </row>
    <row r="35" spans="1:58" ht="27" customHeight="1" thickBot="1">
      <c r="A35" s="39"/>
      <c r="B35" s="23"/>
      <c r="C35" s="23"/>
      <c r="D35" s="40"/>
      <c r="E35" s="40"/>
      <c r="F35" s="40"/>
      <c r="G35" s="1246" t="s">
        <v>910</v>
      </c>
      <c r="H35" s="909"/>
      <c r="I35" s="909"/>
      <c r="J35" s="909"/>
      <c r="K35" s="910"/>
      <c r="L35" s="1245" t="s">
        <v>909</v>
      </c>
      <c r="M35" s="911"/>
      <c r="N35" s="911"/>
      <c r="O35" s="911"/>
      <c r="P35" s="912"/>
      <c r="Q35" s="908" t="s">
        <v>209</v>
      </c>
      <c r="R35" s="909"/>
      <c r="S35" s="909"/>
      <c r="T35" s="909"/>
      <c r="U35" s="91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1"/>
      <c r="AG35" s="41"/>
      <c r="AH35" s="35"/>
    </row>
    <row r="36" spans="1:58" ht="27" customHeight="1" thickTop="1">
      <c r="A36" s="39"/>
      <c r="B36" s="22" t="s">
        <v>19</v>
      </c>
      <c r="C36" s="23" t="s">
        <v>0</v>
      </c>
      <c r="D36" s="23"/>
      <c r="E36" s="175"/>
      <c r="F36" s="22" t="s">
        <v>13</v>
      </c>
      <c r="G36" s="890"/>
      <c r="H36" s="891"/>
      <c r="I36" s="891"/>
      <c r="J36" s="891"/>
      <c r="K36" s="892"/>
      <c r="L36" s="902"/>
      <c r="M36" s="903"/>
      <c r="N36" s="903"/>
      <c r="O36" s="903"/>
      <c r="P36" s="904"/>
      <c r="Q36" s="893" t="e">
        <f>AF22</f>
        <v>#DIV/0!</v>
      </c>
      <c r="R36" s="891"/>
      <c r="S36" s="891"/>
      <c r="T36" s="891"/>
      <c r="U36" s="894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1"/>
      <c r="AG36" s="41"/>
      <c r="AH36" s="24"/>
    </row>
    <row r="37" spans="1:58" ht="27" customHeight="1">
      <c r="A37" s="39"/>
      <c r="B37" s="22" t="s">
        <v>20</v>
      </c>
      <c r="C37" s="23" t="s">
        <v>1</v>
      </c>
      <c r="D37" s="23"/>
      <c r="E37" s="175"/>
      <c r="F37" s="22" t="s">
        <v>13</v>
      </c>
      <c r="G37" s="890"/>
      <c r="H37" s="891"/>
      <c r="I37" s="891"/>
      <c r="J37" s="891"/>
      <c r="K37" s="892"/>
      <c r="L37" s="902"/>
      <c r="M37" s="903"/>
      <c r="N37" s="903"/>
      <c r="O37" s="903"/>
      <c r="P37" s="904"/>
      <c r="Q37" s="893" t="e">
        <f>AF23</f>
        <v>#DIV/0!</v>
      </c>
      <c r="R37" s="891"/>
      <c r="S37" s="891"/>
      <c r="T37" s="891"/>
      <c r="U37" s="894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1"/>
      <c r="AG37" s="41"/>
      <c r="AH37" s="24"/>
    </row>
    <row r="38" spans="1:58" ht="27" customHeight="1" thickBot="1">
      <c r="A38" s="39"/>
      <c r="B38" s="22" t="s">
        <v>21</v>
      </c>
      <c r="C38" s="23" t="s">
        <v>25</v>
      </c>
      <c r="D38" s="23"/>
      <c r="E38" s="175"/>
      <c r="F38" s="22" t="s">
        <v>13</v>
      </c>
      <c r="G38" s="890"/>
      <c r="H38" s="891"/>
      <c r="I38" s="891"/>
      <c r="J38" s="891"/>
      <c r="K38" s="892"/>
      <c r="L38" s="902"/>
      <c r="M38" s="903"/>
      <c r="N38" s="903"/>
      <c r="O38" s="903"/>
      <c r="P38" s="904"/>
      <c r="Q38" s="893" t="e">
        <f>AF24</f>
        <v>#DIV/0!</v>
      </c>
      <c r="R38" s="891"/>
      <c r="S38" s="891"/>
      <c r="T38" s="891"/>
      <c r="U38" s="894"/>
      <c r="V38" s="42"/>
      <c r="W38" s="42"/>
      <c r="X38" s="42"/>
      <c r="Y38" s="42"/>
      <c r="Z38" s="42"/>
      <c r="AA38" s="22"/>
      <c r="AB38" s="22"/>
      <c r="AC38" s="30"/>
      <c r="AD38" s="30"/>
      <c r="AE38" s="30"/>
      <c r="AF38" s="30"/>
      <c r="AG38" s="43"/>
      <c r="AH38" s="24"/>
    </row>
    <row r="39" spans="1:58" ht="27" customHeight="1" thickBot="1">
      <c r="A39" s="39"/>
      <c r="B39" s="25" t="s">
        <v>22</v>
      </c>
      <c r="C39" s="26"/>
      <c r="D39" s="26"/>
      <c r="E39" s="26"/>
      <c r="F39" s="26"/>
      <c r="G39" s="895">
        <f>SUM(G36:K38)</f>
        <v>0</v>
      </c>
      <c r="H39" s="896"/>
      <c r="I39" s="896"/>
      <c r="J39" s="896"/>
      <c r="K39" s="896"/>
      <c r="L39" s="915">
        <f t="shared" ref="L39" si="2">SUM(L36:P38)</f>
        <v>0</v>
      </c>
      <c r="M39" s="916"/>
      <c r="N39" s="916"/>
      <c r="O39" s="916"/>
      <c r="P39" s="917"/>
      <c r="Q39" s="918" t="e">
        <f t="shared" ref="Q39" si="3">SUM(Q36:U38)</f>
        <v>#DIV/0!</v>
      </c>
      <c r="R39" s="918"/>
      <c r="S39" s="918"/>
      <c r="T39" s="918"/>
      <c r="U39" s="919"/>
      <c r="V39" s="42"/>
      <c r="W39" s="42"/>
      <c r="X39" s="42"/>
      <c r="Y39" s="42"/>
      <c r="Z39" s="42"/>
      <c r="AA39" s="22"/>
      <c r="AB39" s="22"/>
      <c r="AC39" s="30"/>
      <c r="AD39" s="30"/>
      <c r="AE39" s="30"/>
      <c r="AF39" s="30"/>
      <c r="AG39" s="43"/>
      <c r="AH39" s="24"/>
      <c r="AJ39" s="176"/>
      <c r="AK39" s="176"/>
      <c r="AL39" s="44"/>
      <c r="AM39" s="44"/>
      <c r="AN39" s="44"/>
      <c r="AO39" s="44"/>
      <c r="AP39" s="44"/>
      <c r="AQ39" s="44"/>
      <c r="AR39" s="45"/>
      <c r="AS39" s="45"/>
      <c r="AT39" s="30"/>
      <c r="AU39" s="30"/>
      <c r="AV39" s="46"/>
      <c r="AW39" s="46"/>
      <c r="AX39" s="30"/>
      <c r="AY39" s="30"/>
      <c r="AZ39" s="30"/>
      <c r="BA39" s="30"/>
      <c r="BB39" s="30"/>
      <c r="BC39" s="30"/>
      <c r="BD39" s="43"/>
    </row>
    <row r="40" spans="1:58" ht="21" customHeight="1">
      <c r="A40" s="831" t="s">
        <v>210</v>
      </c>
      <c r="B40" s="869" t="s">
        <v>211</v>
      </c>
      <c r="C40" s="869"/>
      <c r="D40" s="869"/>
      <c r="E40" s="869"/>
      <c r="F40" s="869"/>
      <c r="G40" s="37"/>
      <c r="H40" s="38"/>
      <c r="I40" s="38"/>
      <c r="J40" s="38"/>
      <c r="K40" s="38"/>
      <c r="L40" s="38"/>
      <c r="M40" s="38"/>
      <c r="N40" s="38"/>
      <c r="O40" s="38"/>
      <c r="P40" s="19"/>
      <c r="Q40" s="19"/>
      <c r="S40" s="19"/>
      <c r="T40" s="19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19"/>
      <c r="AG40" s="19"/>
      <c r="AH40" s="24"/>
    </row>
    <row r="41" spans="1:58" ht="21" customHeight="1" thickBot="1">
      <c r="A41" s="831"/>
      <c r="B41" s="869"/>
      <c r="C41" s="869"/>
      <c r="D41" s="869"/>
      <c r="E41" s="869"/>
      <c r="F41" s="869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1"/>
      <c r="AG41" s="41"/>
      <c r="AH41" s="35"/>
    </row>
    <row r="42" spans="1:58" ht="18.75" customHeight="1" thickBot="1">
      <c r="A42" s="570"/>
      <c r="B42" s="922" t="s">
        <v>34</v>
      </c>
      <c r="C42" s="923"/>
      <c r="D42" s="923"/>
      <c r="E42" s="923"/>
      <c r="F42" s="924"/>
      <c r="G42" s="928" t="s">
        <v>35</v>
      </c>
      <c r="H42" s="929"/>
      <c r="I42" s="929"/>
      <c r="J42" s="929"/>
      <c r="K42" s="929"/>
      <c r="L42" s="929"/>
      <c r="M42" s="930" t="s">
        <v>822</v>
      </c>
      <c r="N42" s="931"/>
      <c r="O42" s="931"/>
      <c r="P42" s="931"/>
      <c r="Q42" s="922" t="s">
        <v>207</v>
      </c>
      <c r="R42" s="923"/>
      <c r="S42" s="923"/>
      <c r="T42" s="923"/>
      <c r="U42" s="923"/>
      <c r="V42" s="800" t="s">
        <v>824</v>
      </c>
      <c r="W42" s="801"/>
      <c r="X42" s="801"/>
      <c r="Y42" s="801"/>
      <c r="Z42" s="802"/>
      <c r="AA42" s="40"/>
      <c r="AB42" s="40"/>
      <c r="AC42" s="40"/>
      <c r="AD42" s="40"/>
      <c r="AE42" s="40"/>
      <c r="AF42" s="41"/>
      <c r="AG42" s="41"/>
      <c r="AH42" s="35"/>
    </row>
    <row r="43" spans="1:58" ht="18.75" customHeight="1" thickBot="1">
      <c r="A43" s="39"/>
      <c r="B43" s="925"/>
      <c r="C43" s="926"/>
      <c r="D43" s="926"/>
      <c r="E43" s="926"/>
      <c r="F43" s="927"/>
      <c r="G43" s="840" t="s">
        <v>8</v>
      </c>
      <c r="H43" s="841"/>
      <c r="I43" s="841" t="s">
        <v>29</v>
      </c>
      <c r="J43" s="841"/>
      <c r="K43" s="913" t="s">
        <v>212</v>
      </c>
      <c r="L43" s="914"/>
      <c r="M43" s="920" t="s">
        <v>18</v>
      </c>
      <c r="N43" s="921"/>
      <c r="O43" s="881" t="s">
        <v>823</v>
      </c>
      <c r="P43" s="909"/>
      <c r="Q43" s="925"/>
      <c r="R43" s="926"/>
      <c r="S43" s="926"/>
      <c r="T43" s="926"/>
      <c r="U43" s="926"/>
      <c r="V43" s="803"/>
      <c r="W43" s="804"/>
      <c r="X43" s="804"/>
      <c r="Y43" s="804"/>
      <c r="Z43" s="805"/>
      <c r="AA43" s="40"/>
      <c r="AB43" s="40"/>
      <c r="AC43" s="40"/>
      <c r="AD43" s="40"/>
      <c r="AE43" s="40"/>
      <c r="AF43" s="40"/>
      <c r="AG43" s="40"/>
      <c r="AH43" s="48"/>
      <c r="AI43" s="41"/>
      <c r="AJ43" s="39"/>
    </row>
    <row r="44" spans="1:58" ht="24.75" customHeight="1" thickTop="1">
      <c r="A44" s="39"/>
      <c r="B44" s="932" t="s">
        <v>213</v>
      </c>
      <c r="C44" s="933"/>
      <c r="D44" s="933"/>
      <c r="E44" s="933"/>
      <c r="F44" s="934"/>
      <c r="G44" s="935"/>
      <c r="H44" s="936"/>
      <c r="I44" s="936"/>
      <c r="J44" s="936"/>
      <c r="K44" s="936"/>
      <c r="L44" s="937"/>
      <c r="M44" s="938"/>
      <c r="N44" s="939"/>
      <c r="O44" s="794"/>
      <c r="P44" s="795"/>
      <c r="Q44" s="786"/>
      <c r="R44" s="787"/>
      <c r="S44" s="787"/>
      <c r="T44" s="787"/>
      <c r="U44" s="787"/>
      <c r="V44" s="786" t="e">
        <f>Q44/AA22</f>
        <v>#DIV/0!</v>
      </c>
      <c r="W44" s="787"/>
      <c r="X44" s="787"/>
      <c r="Y44" s="787"/>
      <c r="Z44" s="806"/>
      <c r="AA44" s="40"/>
      <c r="AB44" s="40"/>
      <c r="AC44" s="40"/>
      <c r="AD44" s="40"/>
      <c r="AE44" s="40"/>
      <c r="AF44" s="40"/>
      <c r="AG44" s="40"/>
      <c r="AH44" s="48"/>
      <c r="AI44" s="41"/>
      <c r="AJ44" s="39"/>
    </row>
    <row r="45" spans="1:58" ht="24.75" customHeight="1">
      <c r="A45" s="39"/>
      <c r="B45" s="946" t="s">
        <v>36</v>
      </c>
      <c r="C45" s="947"/>
      <c r="D45" s="947"/>
      <c r="E45" s="947"/>
      <c r="F45" s="948"/>
      <c r="G45" s="949"/>
      <c r="H45" s="950"/>
      <c r="I45" s="950"/>
      <c r="J45" s="950"/>
      <c r="K45" s="950"/>
      <c r="L45" s="951"/>
      <c r="M45" s="949"/>
      <c r="N45" s="950"/>
      <c r="O45" s="796"/>
      <c r="P45" s="797"/>
      <c r="Q45" s="788"/>
      <c r="R45" s="789"/>
      <c r="S45" s="789"/>
      <c r="T45" s="789"/>
      <c r="U45" s="789"/>
      <c r="V45" s="788" t="e">
        <f>Q45/AA22</f>
        <v>#DIV/0!</v>
      </c>
      <c r="W45" s="789"/>
      <c r="X45" s="789"/>
      <c r="Y45" s="789"/>
      <c r="Z45" s="807"/>
      <c r="AA45" s="42"/>
      <c r="AB45" s="42"/>
      <c r="AC45" s="22"/>
      <c r="AD45" s="22"/>
      <c r="AE45" s="30"/>
      <c r="AF45" s="30"/>
      <c r="AG45" s="30"/>
      <c r="AH45" s="24"/>
      <c r="AI45" s="43"/>
      <c r="AJ45" s="39"/>
    </row>
    <row r="46" spans="1:58" ht="24.75" customHeight="1" thickBot="1">
      <c r="A46" s="39"/>
      <c r="B46" s="940" t="s">
        <v>37</v>
      </c>
      <c r="C46" s="941"/>
      <c r="D46" s="941"/>
      <c r="E46" s="941"/>
      <c r="F46" s="942"/>
      <c r="G46" s="943"/>
      <c r="H46" s="944"/>
      <c r="I46" s="944"/>
      <c r="J46" s="944"/>
      <c r="K46" s="944"/>
      <c r="L46" s="945"/>
      <c r="M46" s="943"/>
      <c r="N46" s="944"/>
      <c r="O46" s="571"/>
      <c r="P46" s="465"/>
      <c r="Q46" s="790"/>
      <c r="R46" s="791"/>
      <c r="S46" s="791"/>
      <c r="T46" s="791"/>
      <c r="U46" s="791"/>
      <c r="V46" s="790" t="e">
        <f>Q46/AA22</f>
        <v>#DIV/0!</v>
      </c>
      <c r="W46" s="791"/>
      <c r="X46" s="791"/>
      <c r="Y46" s="791"/>
      <c r="Z46" s="808"/>
      <c r="AA46" s="42"/>
      <c r="AB46" s="42"/>
      <c r="AC46" s="22"/>
      <c r="AD46" s="22"/>
      <c r="AE46" s="30"/>
      <c r="AF46" s="30"/>
      <c r="AG46" s="30"/>
      <c r="AH46" s="24"/>
      <c r="AI46" s="43"/>
      <c r="AJ46" s="39"/>
      <c r="AL46" s="176"/>
      <c r="AM46" s="176"/>
      <c r="AN46" s="44"/>
      <c r="AO46" s="44"/>
      <c r="AP46" s="44"/>
      <c r="AQ46" s="44"/>
      <c r="AR46" s="44"/>
      <c r="AS46" s="44"/>
      <c r="AT46" s="45"/>
      <c r="AU46" s="45"/>
      <c r="AV46" s="30"/>
      <c r="AW46" s="30"/>
      <c r="AX46" s="46"/>
      <c r="AY46" s="46"/>
      <c r="AZ46" s="30"/>
      <c r="BA46" s="30"/>
      <c r="BB46" s="30"/>
      <c r="BC46" s="30"/>
      <c r="BD46" s="30"/>
      <c r="BE46" s="30"/>
      <c r="BF46" s="43"/>
    </row>
    <row r="47" spans="1:58" ht="24.75" customHeight="1" thickBot="1">
      <c r="A47" s="21"/>
      <c r="B47" s="953" t="s">
        <v>18</v>
      </c>
      <c r="C47" s="954"/>
      <c r="D47" s="954"/>
      <c r="E47" s="954"/>
      <c r="F47" s="955"/>
      <c r="G47" s="956">
        <f>SUM(G44:H46)</f>
        <v>0</v>
      </c>
      <c r="H47" s="798"/>
      <c r="I47" s="798">
        <f t="shared" ref="I47" si="4">SUM(I44:J46)</f>
        <v>0</v>
      </c>
      <c r="J47" s="798"/>
      <c r="K47" s="798">
        <f t="shared" ref="K47:O47" si="5">SUM(K44:L46)</f>
        <v>0</v>
      </c>
      <c r="L47" s="799"/>
      <c r="M47" s="956">
        <f t="shared" si="5"/>
        <v>0</v>
      </c>
      <c r="N47" s="798"/>
      <c r="O47" s="798">
        <f t="shared" si="5"/>
        <v>0</v>
      </c>
      <c r="P47" s="799"/>
      <c r="Q47" s="792">
        <f>SUM(Q44:U46)</f>
        <v>0</v>
      </c>
      <c r="R47" s="793"/>
      <c r="S47" s="793"/>
      <c r="T47" s="793"/>
      <c r="U47" s="793"/>
      <c r="V47" s="809" t="e">
        <f>Q47/AA22</f>
        <v>#DIV/0!</v>
      </c>
      <c r="W47" s="810"/>
      <c r="X47" s="810"/>
      <c r="Y47" s="810"/>
      <c r="Z47" s="811"/>
      <c r="AH47" s="49"/>
      <c r="AJ47" s="39"/>
    </row>
    <row r="48" spans="1:58" ht="11.25" customHeight="1" thickBot="1">
      <c r="A48" s="21"/>
      <c r="B48" s="180"/>
      <c r="C48" s="180"/>
      <c r="D48" s="180"/>
      <c r="E48" s="181"/>
      <c r="F48" s="181"/>
      <c r="G48" s="181"/>
      <c r="H48" s="181"/>
      <c r="I48" s="181"/>
      <c r="J48" s="181"/>
      <c r="K48" s="181"/>
      <c r="L48" s="181"/>
      <c r="M48" s="181"/>
      <c r="N48" s="182"/>
      <c r="O48" s="182"/>
      <c r="P48" s="182"/>
      <c r="Q48" s="182"/>
      <c r="R48" s="182"/>
      <c r="S48" s="37"/>
      <c r="AH48" s="24"/>
    </row>
    <row r="49" spans="1:35" ht="4.5" customHeight="1">
      <c r="A49" s="54"/>
      <c r="B49" s="55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7"/>
    </row>
    <row r="50" spans="1:35" ht="16.899999999999999" customHeight="1">
      <c r="A50" s="952" t="s">
        <v>747</v>
      </c>
      <c r="B50" s="905"/>
      <c r="C50" s="905"/>
      <c r="D50" s="905"/>
      <c r="E50" s="905"/>
      <c r="F50" s="905"/>
      <c r="G50" s="905"/>
      <c r="H50" s="178"/>
      <c r="I50" s="178"/>
      <c r="J50" s="178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24"/>
    </row>
    <row r="51" spans="1:35" ht="16.899999999999999" customHeight="1" thickBot="1">
      <c r="A51" s="484"/>
      <c r="B51" s="180" t="s">
        <v>748</v>
      </c>
      <c r="C51" s="180"/>
      <c r="D51" s="180"/>
      <c r="E51" s="180"/>
      <c r="F51" s="180"/>
      <c r="G51" s="180"/>
      <c r="H51" s="178"/>
      <c r="I51" s="178"/>
      <c r="J51" s="178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24"/>
    </row>
    <row r="52" spans="1:35" ht="21" customHeight="1" thickBot="1">
      <c r="A52" s="58"/>
      <c r="B52" s="869"/>
      <c r="C52" s="869"/>
      <c r="D52" s="869"/>
      <c r="E52" s="869"/>
      <c r="F52" s="869"/>
      <c r="G52" s="840" t="s">
        <v>898</v>
      </c>
      <c r="H52" s="841"/>
      <c r="I52" s="841"/>
      <c r="J52" s="841"/>
      <c r="K52" s="841"/>
      <c r="L52" s="841" t="s">
        <v>899</v>
      </c>
      <c r="M52" s="841"/>
      <c r="N52" s="841"/>
      <c r="O52" s="841"/>
      <c r="P52" s="841"/>
      <c r="Q52" s="841" t="s">
        <v>900</v>
      </c>
      <c r="R52" s="841"/>
      <c r="S52" s="841"/>
      <c r="T52" s="841"/>
      <c r="U52" s="841"/>
      <c r="V52" s="841" t="s">
        <v>451</v>
      </c>
      <c r="W52" s="841"/>
      <c r="X52" s="841"/>
      <c r="Y52" s="841"/>
      <c r="Z52" s="842"/>
      <c r="AA52" s="882" t="s">
        <v>18</v>
      </c>
      <c r="AB52" s="841"/>
      <c r="AC52" s="841"/>
      <c r="AD52" s="841"/>
      <c r="AE52" s="842"/>
      <c r="AF52" s="19"/>
      <c r="AG52" s="19"/>
      <c r="AH52" s="49"/>
      <c r="AI52" s="30"/>
    </row>
    <row r="53" spans="1:35" ht="21" customHeight="1" thickTop="1">
      <c r="A53" s="39"/>
      <c r="B53" s="22" t="s">
        <v>19</v>
      </c>
      <c r="C53" s="23" t="s">
        <v>471</v>
      </c>
      <c r="D53" s="23"/>
      <c r="E53" s="175"/>
      <c r="F53" s="22" t="s">
        <v>13</v>
      </c>
      <c r="G53" s="959">
        <f>'DETAIL SALES'!S4</f>
        <v>0</v>
      </c>
      <c r="H53" s="960"/>
      <c r="I53" s="960"/>
      <c r="J53" s="960"/>
      <c r="K53" s="960"/>
      <c r="L53" s="960">
        <f>'DETAIL SALES'!T4</f>
        <v>0</v>
      </c>
      <c r="M53" s="960"/>
      <c r="N53" s="960"/>
      <c r="O53" s="960"/>
      <c r="P53" s="960"/>
      <c r="Q53" s="960">
        <f>'DETAIL SALES'!U4</f>
        <v>0</v>
      </c>
      <c r="R53" s="960"/>
      <c r="S53" s="960"/>
      <c r="T53" s="960"/>
      <c r="U53" s="960"/>
      <c r="V53" s="960">
        <f>'DETAIL SALES'!V4</f>
        <v>0</v>
      </c>
      <c r="W53" s="960"/>
      <c r="X53" s="960"/>
      <c r="Y53" s="960"/>
      <c r="Z53" s="961"/>
      <c r="AA53" s="962">
        <f>G53+L53+V53</f>
        <v>0</v>
      </c>
      <c r="AB53" s="960"/>
      <c r="AC53" s="960"/>
      <c r="AD53" s="960"/>
      <c r="AE53" s="961"/>
      <c r="AF53" s="41"/>
      <c r="AG53" s="41"/>
      <c r="AH53" s="49"/>
      <c r="AI53" s="30"/>
    </row>
    <row r="54" spans="1:35" ht="21" customHeight="1" thickBot="1">
      <c r="A54" s="39"/>
      <c r="B54" s="22" t="s">
        <v>20</v>
      </c>
      <c r="C54" s="23" t="s">
        <v>470</v>
      </c>
      <c r="D54" s="23"/>
      <c r="E54" s="175"/>
      <c r="F54" s="22" t="s">
        <v>13</v>
      </c>
      <c r="G54" s="959">
        <f>'DETAIL SALES'!S5</f>
        <v>0</v>
      </c>
      <c r="H54" s="960"/>
      <c r="I54" s="960"/>
      <c r="J54" s="960"/>
      <c r="K54" s="960"/>
      <c r="L54" s="960">
        <f>'DETAIL SALES'!T5</f>
        <v>0</v>
      </c>
      <c r="M54" s="960"/>
      <c r="N54" s="960"/>
      <c r="O54" s="960"/>
      <c r="P54" s="960"/>
      <c r="Q54" s="960">
        <f>'DETAIL SALES'!U5</f>
        <v>0</v>
      </c>
      <c r="R54" s="960"/>
      <c r="S54" s="960"/>
      <c r="T54" s="960"/>
      <c r="U54" s="960"/>
      <c r="V54" s="960">
        <f>'DETAIL SALES'!V5</f>
        <v>0</v>
      </c>
      <c r="W54" s="960"/>
      <c r="X54" s="960"/>
      <c r="Y54" s="960"/>
      <c r="Z54" s="961"/>
      <c r="AA54" s="962">
        <f>G54+L54+V54</f>
        <v>0</v>
      </c>
      <c r="AB54" s="960"/>
      <c r="AC54" s="960"/>
      <c r="AD54" s="960"/>
      <c r="AE54" s="961"/>
      <c r="AF54" s="41"/>
      <c r="AG54" s="41"/>
      <c r="AH54" s="49"/>
      <c r="AI54" s="30"/>
    </row>
    <row r="55" spans="1:35" ht="30" customHeight="1" thickBot="1">
      <c r="A55" s="21"/>
      <c r="B55" s="25" t="s">
        <v>480</v>
      </c>
      <c r="C55" s="26"/>
      <c r="D55" s="26"/>
      <c r="E55" s="26"/>
      <c r="F55" s="26"/>
      <c r="G55" s="963">
        <f>IFERROR(G54/G53,0)</f>
        <v>0</v>
      </c>
      <c r="H55" s="964"/>
      <c r="I55" s="964"/>
      <c r="J55" s="964"/>
      <c r="K55" s="964"/>
      <c r="L55" s="965">
        <f>IFERROR(L54/L53,0)</f>
        <v>0</v>
      </c>
      <c r="M55" s="965"/>
      <c r="N55" s="965"/>
      <c r="O55" s="965"/>
      <c r="P55" s="965"/>
      <c r="Q55" s="966">
        <f>IFERROR(Q54/Q53,0)</f>
        <v>0</v>
      </c>
      <c r="R55" s="966"/>
      <c r="S55" s="966"/>
      <c r="T55" s="966"/>
      <c r="U55" s="966"/>
      <c r="V55" s="967">
        <f>IFERROR(V54/V53,0)</f>
        <v>0</v>
      </c>
      <c r="W55" s="967"/>
      <c r="X55" s="967"/>
      <c r="Y55" s="967"/>
      <c r="Z55" s="968"/>
      <c r="AA55" s="957">
        <f>IFERROR(AA54/AA53,0)</f>
        <v>0</v>
      </c>
      <c r="AB55" s="957"/>
      <c r="AC55" s="957"/>
      <c r="AD55" s="957"/>
      <c r="AE55" s="958"/>
      <c r="AG55" s="176"/>
      <c r="AH55" s="59"/>
    </row>
    <row r="56" spans="1:35" ht="30" customHeight="1">
      <c r="A56" s="21"/>
      <c r="B56" s="19"/>
      <c r="C56" s="19"/>
      <c r="D56" s="19"/>
      <c r="E56" s="19"/>
      <c r="F56" s="19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G56" s="176"/>
      <c r="AH56" s="59"/>
    </row>
    <row r="57" spans="1:35" ht="16.899999999999999" customHeight="1" thickBot="1">
      <c r="A57" s="952"/>
      <c r="B57" s="905"/>
      <c r="C57" s="905"/>
      <c r="D57" s="905"/>
      <c r="E57" s="905"/>
      <c r="F57" s="905"/>
      <c r="G57" s="905"/>
      <c r="H57" s="178"/>
      <c r="I57" s="178"/>
      <c r="J57" s="178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24"/>
    </row>
    <row r="58" spans="1:35" ht="21" customHeight="1" thickBot="1">
      <c r="A58" s="58"/>
      <c r="B58" s="869"/>
      <c r="C58" s="869"/>
      <c r="D58" s="869"/>
      <c r="E58" s="869"/>
      <c r="F58" s="869"/>
      <c r="G58" s="840" t="s">
        <v>465</v>
      </c>
      <c r="H58" s="841"/>
      <c r="I58" s="841"/>
      <c r="J58" s="841"/>
      <c r="K58" s="841"/>
      <c r="L58" s="841" t="s">
        <v>33</v>
      </c>
      <c r="M58" s="841"/>
      <c r="N58" s="841"/>
      <c r="O58" s="841"/>
      <c r="P58" s="841"/>
      <c r="Q58" s="841" t="s">
        <v>49</v>
      </c>
      <c r="R58" s="841"/>
      <c r="S58" s="841"/>
      <c r="T58" s="841"/>
      <c r="U58" s="842"/>
      <c r="V58" s="840" t="s">
        <v>18</v>
      </c>
      <c r="W58" s="841"/>
      <c r="X58" s="841"/>
      <c r="Y58" s="841"/>
      <c r="Z58" s="842"/>
      <c r="AA58" s="19"/>
      <c r="AB58" s="19"/>
      <c r="AD58" s="30"/>
      <c r="AH58" s="49"/>
    </row>
    <row r="59" spans="1:35" ht="21" customHeight="1" thickTop="1">
      <c r="A59" s="39"/>
      <c r="B59" s="22" t="s">
        <v>19</v>
      </c>
      <c r="C59" s="23" t="s">
        <v>471</v>
      </c>
      <c r="D59" s="23"/>
      <c r="E59" s="175"/>
      <c r="F59" s="22" t="s">
        <v>13</v>
      </c>
      <c r="G59" s="969">
        <f>'DETAIL SALES'!AA4</f>
        <v>0</v>
      </c>
      <c r="H59" s="970"/>
      <c r="I59" s="970"/>
      <c r="J59" s="970"/>
      <c r="K59" s="970"/>
      <c r="L59" s="970">
        <f>'DETAIL SALES'!AB4</f>
        <v>0</v>
      </c>
      <c r="M59" s="970"/>
      <c r="N59" s="970"/>
      <c r="O59" s="970"/>
      <c r="P59" s="970"/>
      <c r="Q59" s="960">
        <f>'DETAIL SALES'!AC4</f>
        <v>0</v>
      </c>
      <c r="R59" s="960"/>
      <c r="S59" s="960"/>
      <c r="T59" s="960"/>
      <c r="U59" s="961"/>
      <c r="V59" s="959">
        <f>G59+L59+Q59</f>
        <v>0</v>
      </c>
      <c r="W59" s="970"/>
      <c r="X59" s="970"/>
      <c r="Y59" s="970"/>
      <c r="Z59" s="971"/>
      <c r="AA59" s="41"/>
      <c r="AB59" s="41"/>
      <c r="AD59" s="30"/>
      <c r="AH59" s="49"/>
    </row>
    <row r="60" spans="1:35" ht="21" customHeight="1" thickBot="1">
      <c r="A60" s="39"/>
      <c r="B60" s="22" t="s">
        <v>20</v>
      </c>
      <c r="C60" s="23" t="s">
        <v>470</v>
      </c>
      <c r="D60" s="23"/>
      <c r="E60" s="175"/>
      <c r="F60" s="22" t="s">
        <v>13</v>
      </c>
      <c r="G60" s="969">
        <f>'DETAIL SALES'!AA5</f>
        <v>0</v>
      </c>
      <c r="H60" s="970"/>
      <c r="I60" s="970"/>
      <c r="J60" s="970"/>
      <c r="K60" s="970"/>
      <c r="L60" s="970">
        <f>'DETAIL SALES'!AB5</f>
        <v>0</v>
      </c>
      <c r="M60" s="970"/>
      <c r="N60" s="970"/>
      <c r="O60" s="970"/>
      <c r="P60" s="970"/>
      <c r="Q60" s="960">
        <f>'DETAIL SALES'!AC5</f>
        <v>0</v>
      </c>
      <c r="R60" s="960"/>
      <c r="S60" s="960"/>
      <c r="T60" s="960"/>
      <c r="U60" s="961"/>
      <c r="V60" s="959">
        <f>G60+L60+Q60</f>
        <v>0</v>
      </c>
      <c r="W60" s="970"/>
      <c r="X60" s="970"/>
      <c r="Y60" s="970"/>
      <c r="Z60" s="971"/>
      <c r="AA60" s="41"/>
      <c r="AB60" s="41"/>
      <c r="AD60" s="30"/>
      <c r="AH60" s="49"/>
    </row>
    <row r="61" spans="1:35" ht="30" customHeight="1" thickBot="1">
      <c r="A61" s="21"/>
      <c r="B61" s="25" t="s">
        <v>480</v>
      </c>
      <c r="C61" s="26"/>
      <c r="D61" s="26"/>
      <c r="E61" s="26"/>
      <c r="F61" s="26"/>
      <c r="G61" s="972">
        <f>IFERROR(G60/G59,0)</f>
        <v>0</v>
      </c>
      <c r="H61" s="973"/>
      <c r="I61" s="973"/>
      <c r="J61" s="973"/>
      <c r="K61" s="973"/>
      <c r="L61" s="974">
        <f>IFERROR(L60/L59,0)</f>
        <v>0</v>
      </c>
      <c r="M61" s="974"/>
      <c r="N61" s="974"/>
      <c r="O61" s="974"/>
      <c r="P61" s="974"/>
      <c r="Q61" s="975">
        <f>IFERROR(Q60/Q59,0)</f>
        <v>0</v>
      </c>
      <c r="R61" s="975"/>
      <c r="S61" s="975"/>
      <c r="T61" s="975"/>
      <c r="U61" s="976"/>
      <c r="V61" s="977">
        <f>IFERROR(V60/V59,0)</f>
        <v>0</v>
      </c>
      <c r="W61" s="978"/>
      <c r="X61" s="978"/>
      <c r="Y61" s="978"/>
      <c r="Z61" s="979"/>
      <c r="AB61" s="176"/>
      <c r="AC61" s="176"/>
      <c r="AH61" s="49"/>
    </row>
    <row r="62" spans="1:35" ht="30" customHeight="1">
      <c r="A62" s="21"/>
      <c r="B62" s="19"/>
      <c r="C62" s="19"/>
      <c r="D62" s="19"/>
      <c r="E62" s="19"/>
      <c r="F62" s="19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G62" s="176"/>
      <c r="AH62" s="59"/>
    </row>
    <row r="63" spans="1:35" ht="16.899999999999999" customHeight="1" thickBot="1">
      <c r="A63" s="384"/>
      <c r="B63" s="37" t="s">
        <v>749</v>
      </c>
      <c r="C63" s="37"/>
      <c r="D63" s="37"/>
      <c r="E63" s="37"/>
      <c r="F63" s="37"/>
      <c r="G63" s="37"/>
      <c r="H63" s="178"/>
      <c r="I63" s="178"/>
      <c r="J63" s="178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24"/>
    </row>
    <row r="64" spans="1:35" ht="21" customHeight="1" thickBot="1">
      <c r="A64" s="58"/>
      <c r="B64" s="869"/>
      <c r="C64" s="869"/>
      <c r="D64" s="869"/>
      <c r="E64" s="869"/>
      <c r="F64" s="869"/>
      <c r="G64" s="840" t="s">
        <v>898</v>
      </c>
      <c r="H64" s="841"/>
      <c r="I64" s="841"/>
      <c r="J64" s="841"/>
      <c r="K64" s="841"/>
      <c r="L64" s="841" t="s">
        <v>899</v>
      </c>
      <c r="M64" s="841"/>
      <c r="N64" s="841"/>
      <c r="O64" s="841"/>
      <c r="P64" s="841"/>
      <c r="Q64" s="841" t="s">
        <v>900</v>
      </c>
      <c r="R64" s="841"/>
      <c r="S64" s="841"/>
      <c r="T64" s="841"/>
      <c r="U64" s="841"/>
      <c r="V64" s="841" t="s">
        <v>451</v>
      </c>
      <c r="W64" s="841"/>
      <c r="X64" s="841"/>
      <c r="Y64" s="841"/>
      <c r="Z64" s="842"/>
      <c r="AA64" s="882" t="s">
        <v>18</v>
      </c>
      <c r="AB64" s="841"/>
      <c r="AC64" s="841"/>
      <c r="AD64" s="841"/>
      <c r="AE64" s="842"/>
      <c r="AF64" s="19"/>
      <c r="AG64" s="19"/>
      <c r="AH64" s="49"/>
      <c r="AI64" s="30"/>
    </row>
    <row r="65" spans="1:35" ht="21" customHeight="1" thickTop="1">
      <c r="A65" s="39"/>
      <c r="B65" s="22" t="s">
        <v>19</v>
      </c>
      <c r="C65" s="23" t="s">
        <v>31</v>
      </c>
      <c r="D65" s="23"/>
      <c r="E65" s="175"/>
      <c r="F65" s="22" t="s">
        <v>13</v>
      </c>
      <c r="G65" s="959">
        <f>SUMIF('FILL RATE MANDATORY STOCK'!$F$10:$F$185,"CAT.2",'FILL RATE MANDATORY STOCK'!$BV$10:$BV$185)</f>
        <v>0</v>
      </c>
      <c r="H65" s="960"/>
      <c r="I65" s="960"/>
      <c r="J65" s="960"/>
      <c r="K65" s="960"/>
      <c r="L65" s="960">
        <f>'FILL RATE MANDATORY STOCK'!L3:M3</f>
        <v>0</v>
      </c>
      <c r="M65" s="960"/>
      <c r="N65" s="960"/>
      <c r="O65" s="960"/>
      <c r="P65" s="960"/>
      <c r="Q65" s="960">
        <f>SUMIF('FILL RATE MANDATORY STOCK'!$F$10:$F$185,"CAT.5",'FILL RATE MANDATORY STOCK'!$BV$10:$BV$185)</f>
        <v>0</v>
      </c>
      <c r="R65" s="960"/>
      <c r="S65" s="960"/>
      <c r="T65" s="960"/>
      <c r="U65" s="960"/>
      <c r="V65" s="960">
        <f>SUMIF('FILL RATE MANDATORY STOCK'!$F$10:$F$185,"OIL &amp; ACC",'FILL RATE MANDATORY STOCK'!$BV$10:$BV$185)</f>
        <v>0</v>
      </c>
      <c r="W65" s="960"/>
      <c r="X65" s="960"/>
      <c r="Y65" s="960"/>
      <c r="Z65" s="961"/>
      <c r="AA65" s="962">
        <f>G65+L65+V65</f>
        <v>0</v>
      </c>
      <c r="AB65" s="960"/>
      <c r="AC65" s="960"/>
      <c r="AD65" s="960"/>
      <c r="AE65" s="961"/>
      <c r="AF65" s="41"/>
      <c r="AG65" s="41"/>
      <c r="AH65" s="49"/>
      <c r="AI65" s="30"/>
    </row>
    <row r="66" spans="1:35" ht="21" customHeight="1" thickBot="1">
      <c r="A66" s="39"/>
      <c r="B66" s="22" t="s">
        <v>20</v>
      </c>
      <c r="C66" s="23" t="s">
        <v>214</v>
      </c>
      <c r="D66" s="23"/>
      <c r="E66" s="175"/>
      <c r="F66" s="22" t="s">
        <v>13</v>
      </c>
      <c r="G66" s="959">
        <f>SUMIF('FILL RATE MANDATORY STOCK'!$F$10:$F$185,"CAT.2",'FILL RATE MANDATORY STOCK'!$BT$10:$BT$185)</f>
        <v>0</v>
      </c>
      <c r="H66" s="960"/>
      <c r="I66" s="960"/>
      <c r="J66" s="960"/>
      <c r="K66" s="960"/>
      <c r="L66" s="960">
        <f>'FILL RATE MANDATORY STOCK'!L4:M4</f>
        <v>0</v>
      </c>
      <c r="M66" s="960"/>
      <c r="N66" s="960"/>
      <c r="O66" s="960"/>
      <c r="P66" s="960"/>
      <c r="Q66" s="960">
        <f>SUMIF('FILL RATE MANDATORY STOCK'!$F$10:$F$185,"CAT.5",'FILL RATE MANDATORY STOCK'!$BT$10:$BT$185)</f>
        <v>0</v>
      </c>
      <c r="R66" s="960"/>
      <c r="S66" s="960"/>
      <c r="T66" s="960"/>
      <c r="U66" s="960"/>
      <c r="V66" s="960">
        <f>SUMIF('FILL RATE MANDATORY STOCK'!$F$10:$F$185,"OIL &amp; ACC",'FILL RATE MANDATORY STOCK'!$BT$10:$BT$185)</f>
        <v>0</v>
      </c>
      <c r="W66" s="960"/>
      <c r="X66" s="960"/>
      <c r="Y66" s="960"/>
      <c r="Z66" s="961"/>
      <c r="AA66" s="962">
        <f>G66+L66+V66</f>
        <v>0</v>
      </c>
      <c r="AB66" s="960"/>
      <c r="AC66" s="960"/>
      <c r="AD66" s="960"/>
      <c r="AE66" s="961"/>
      <c r="AF66" s="41"/>
      <c r="AG66" s="41"/>
      <c r="AH66" s="49"/>
      <c r="AI66" s="30"/>
    </row>
    <row r="67" spans="1:35" ht="30" customHeight="1" thickBot="1">
      <c r="A67" s="21"/>
      <c r="B67" s="25" t="s">
        <v>480</v>
      </c>
      <c r="C67" s="26"/>
      <c r="D67" s="26"/>
      <c r="E67" s="26"/>
      <c r="F67" s="26"/>
      <c r="G67" s="972">
        <f>IFERROR(G66/G65,0)</f>
        <v>0</v>
      </c>
      <c r="H67" s="973"/>
      <c r="I67" s="973"/>
      <c r="J67" s="973"/>
      <c r="K67" s="973"/>
      <c r="L67" s="974">
        <f>IFERROR(L66/L65,0)</f>
        <v>0</v>
      </c>
      <c r="M67" s="974"/>
      <c r="N67" s="974"/>
      <c r="O67" s="974"/>
      <c r="P67" s="974"/>
      <c r="Q67" s="975">
        <f>IFERROR(Q66/Q65,0)</f>
        <v>0</v>
      </c>
      <c r="R67" s="975"/>
      <c r="S67" s="975"/>
      <c r="T67" s="975"/>
      <c r="U67" s="975"/>
      <c r="V67" s="980">
        <f>IFERROR(V66/V65,0)</f>
        <v>0</v>
      </c>
      <c r="W67" s="980"/>
      <c r="X67" s="980"/>
      <c r="Y67" s="980"/>
      <c r="Z67" s="981"/>
      <c r="AA67" s="982">
        <f>IFERROR(AA66/AA65,0)</f>
        <v>0</v>
      </c>
      <c r="AB67" s="982"/>
      <c r="AC67" s="982"/>
      <c r="AD67" s="982"/>
      <c r="AE67" s="983"/>
      <c r="AG67" s="176"/>
      <c r="AH67" s="59"/>
    </row>
    <row r="68" spans="1:35" ht="30" customHeight="1">
      <c r="A68" s="384"/>
      <c r="B68" s="19"/>
      <c r="C68" s="19"/>
      <c r="D68" s="19"/>
      <c r="E68" s="19"/>
      <c r="F68" s="19"/>
      <c r="G68" s="452"/>
      <c r="H68" s="452"/>
      <c r="I68" s="452"/>
      <c r="J68" s="452"/>
      <c r="K68" s="452"/>
      <c r="L68" s="452"/>
      <c r="M68" s="452"/>
      <c r="N68" s="452"/>
      <c r="O68" s="452"/>
      <c r="P68" s="452"/>
      <c r="Q68" s="452"/>
      <c r="R68" s="452"/>
      <c r="S68" s="452"/>
      <c r="T68" s="452"/>
      <c r="U68" s="452"/>
      <c r="V68" s="452"/>
      <c r="W68" s="452"/>
      <c r="X68" s="452"/>
      <c r="Y68" s="452"/>
      <c r="Z68" s="452"/>
      <c r="AA68" s="452"/>
      <c r="AB68" s="452"/>
      <c r="AC68" s="452"/>
      <c r="AD68" s="452"/>
      <c r="AE68" s="452"/>
      <c r="AG68" s="176"/>
      <c r="AH68" s="59"/>
    </row>
    <row r="69" spans="1:35" ht="19.5" customHeight="1" thickBot="1">
      <c r="A69" s="952" t="s">
        <v>750</v>
      </c>
      <c r="B69" s="905"/>
      <c r="C69" s="905"/>
      <c r="D69" s="905"/>
      <c r="E69" s="905"/>
      <c r="F69" s="905"/>
      <c r="G69" s="905"/>
      <c r="H69" s="452"/>
      <c r="I69" s="452"/>
      <c r="J69" s="452"/>
      <c r="K69" s="452"/>
      <c r="L69" s="452"/>
      <c r="M69" s="452"/>
      <c r="N69" s="452"/>
      <c r="O69" s="452"/>
      <c r="P69" s="452"/>
      <c r="Q69" s="452"/>
      <c r="R69" s="452"/>
      <c r="S69" s="452"/>
      <c r="T69" s="452"/>
      <c r="U69" s="452"/>
      <c r="V69" s="452"/>
      <c r="W69" s="452"/>
      <c r="X69" s="452"/>
      <c r="Y69" s="452"/>
      <c r="Z69" s="452"/>
      <c r="AA69" s="452"/>
      <c r="AB69" s="452"/>
      <c r="AC69" s="452"/>
      <c r="AD69" s="452"/>
      <c r="AE69" s="452"/>
      <c r="AG69" s="176"/>
      <c r="AH69" s="59"/>
    </row>
    <row r="70" spans="1:35" ht="21" customHeight="1" thickBot="1">
      <c r="A70" s="58"/>
      <c r="B70" s="869"/>
      <c r="C70" s="869"/>
      <c r="D70" s="869"/>
      <c r="E70" s="869"/>
      <c r="F70" s="869"/>
      <c r="G70" s="840" t="s">
        <v>898</v>
      </c>
      <c r="H70" s="841"/>
      <c r="I70" s="841"/>
      <c r="J70" s="841"/>
      <c r="K70" s="841"/>
      <c r="L70" s="841" t="s">
        <v>899</v>
      </c>
      <c r="M70" s="841"/>
      <c r="N70" s="841"/>
      <c r="O70" s="841"/>
      <c r="P70" s="841"/>
      <c r="Q70" s="841" t="s">
        <v>900</v>
      </c>
      <c r="R70" s="841"/>
      <c r="S70" s="841"/>
      <c r="T70" s="841"/>
      <c r="U70" s="841"/>
      <c r="V70" s="841" t="s">
        <v>451</v>
      </c>
      <c r="W70" s="841"/>
      <c r="X70" s="841"/>
      <c r="Y70" s="841"/>
      <c r="Z70" s="842"/>
      <c r="AA70" s="882" t="s">
        <v>18</v>
      </c>
      <c r="AB70" s="841"/>
      <c r="AC70" s="841"/>
      <c r="AD70" s="841"/>
      <c r="AE70" s="842"/>
      <c r="AF70" s="19"/>
      <c r="AG70" s="19"/>
      <c r="AH70" s="49"/>
      <c r="AI70" s="30"/>
    </row>
    <row r="71" spans="1:35" ht="21" customHeight="1" thickTop="1">
      <c r="A71" s="39"/>
      <c r="B71" s="461" t="s">
        <v>669</v>
      </c>
      <c r="C71" s="456"/>
      <c r="D71" s="456"/>
      <c r="E71" s="457"/>
      <c r="F71" s="458"/>
      <c r="G71" s="959"/>
      <c r="H71" s="960"/>
      <c r="I71" s="960"/>
      <c r="J71" s="960"/>
      <c r="K71" s="960"/>
      <c r="L71" s="960"/>
      <c r="M71" s="960"/>
      <c r="N71" s="960"/>
      <c r="O71" s="960"/>
      <c r="P71" s="960"/>
      <c r="Q71" s="960"/>
      <c r="R71" s="960"/>
      <c r="S71" s="960"/>
      <c r="T71" s="960"/>
      <c r="U71" s="960"/>
      <c r="V71" s="960"/>
      <c r="W71" s="960"/>
      <c r="X71" s="960"/>
      <c r="Y71" s="960"/>
      <c r="Z71" s="961"/>
      <c r="AA71" s="962">
        <f>G71+L71+V71</f>
        <v>0</v>
      </c>
      <c r="AB71" s="960"/>
      <c r="AC71" s="960"/>
      <c r="AD71" s="960"/>
      <c r="AE71" s="961"/>
      <c r="AF71" s="41"/>
      <c r="AG71" s="41"/>
      <c r="AH71" s="49"/>
      <c r="AI71" s="30"/>
    </row>
    <row r="72" spans="1:35" ht="21" customHeight="1">
      <c r="A72" s="39"/>
      <c r="B72" s="462" t="s">
        <v>670</v>
      </c>
      <c r="C72" s="453"/>
      <c r="D72" s="453"/>
      <c r="E72" s="454"/>
      <c r="F72" s="459"/>
      <c r="G72" s="1048"/>
      <c r="H72" s="1049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50"/>
      <c r="AA72" s="1051">
        <f>G72+L72+V72</f>
        <v>0</v>
      </c>
      <c r="AB72" s="1049"/>
      <c r="AC72" s="1049"/>
      <c r="AD72" s="1049"/>
      <c r="AE72" s="1050"/>
      <c r="AF72" s="41"/>
      <c r="AG72" s="41"/>
      <c r="AH72" s="49"/>
      <c r="AI72" s="30"/>
    </row>
    <row r="73" spans="1:35" ht="21" customHeight="1" thickBot="1">
      <c r="A73" s="21"/>
      <c r="B73" s="463" t="s">
        <v>671</v>
      </c>
      <c r="C73" s="455"/>
      <c r="D73" s="455"/>
      <c r="E73" s="455"/>
      <c r="F73" s="460"/>
      <c r="G73" s="1052"/>
      <c r="H73" s="1053"/>
      <c r="I73" s="1053"/>
      <c r="J73" s="1053"/>
      <c r="K73" s="1053"/>
      <c r="L73" s="1054"/>
      <c r="M73" s="1054"/>
      <c r="N73" s="1054"/>
      <c r="O73" s="1054"/>
      <c r="P73" s="1054"/>
      <c r="Q73" s="1055"/>
      <c r="R73" s="1055"/>
      <c r="S73" s="1055"/>
      <c r="T73" s="1055"/>
      <c r="U73" s="1055"/>
      <c r="V73" s="1056"/>
      <c r="W73" s="1056"/>
      <c r="X73" s="1056"/>
      <c r="Y73" s="1056"/>
      <c r="Z73" s="1057"/>
      <c r="AA73" s="1058">
        <f>G73+L73+V73</f>
        <v>0</v>
      </c>
      <c r="AB73" s="1059"/>
      <c r="AC73" s="1059"/>
      <c r="AD73" s="1059"/>
      <c r="AE73" s="1060"/>
      <c r="AG73" s="176"/>
      <c r="AH73" s="59"/>
    </row>
    <row r="74" spans="1:35" ht="30" customHeight="1">
      <c r="A74" s="21"/>
      <c r="B74" s="19"/>
      <c r="C74" s="19"/>
      <c r="D74" s="19"/>
      <c r="E74" s="19"/>
      <c r="F74" s="19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G74" s="176"/>
      <c r="AH74" s="59"/>
    </row>
    <row r="75" spans="1:35" ht="16.899999999999999" customHeight="1" thickBot="1">
      <c r="A75" s="952"/>
      <c r="B75" s="905"/>
      <c r="C75" s="905"/>
      <c r="D75" s="905"/>
      <c r="E75" s="905"/>
      <c r="F75" s="905"/>
      <c r="G75" s="905"/>
      <c r="H75" s="178"/>
      <c r="I75" s="178"/>
      <c r="J75" s="178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24"/>
    </row>
    <row r="76" spans="1:35" ht="21" customHeight="1" thickBot="1">
      <c r="A76" s="58"/>
      <c r="B76" s="869"/>
      <c r="C76" s="869"/>
      <c r="D76" s="869"/>
      <c r="E76" s="869"/>
      <c r="F76" s="869"/>
      <c r="G76" s="840" t="s">
        <v>465</v>
      </c>
      <c r="H76" s="841"/>
      <c r="I76" s="841"/>
      <c r="J76" s="841"/>
      <c r="K76" s="841"/>
      <c r="L76" s="841" t="s">
        <v>33</v>
      </c>
      <c r="M76" s="841"/>
      <c r="N76" s="841"/>
      <c r="O76" s="841"/>
      <c r="P76" s="841"/>
      <c r="Q76" s="841" t="s">
        <v>49</v>
      </c>
      <c r="R76" s="841"/>
      <c r="S76" s="841"/>
      <c r="T76" s="841"/>
      <c r="U76" s="842"/>
      <c r="V76" s="840" t="s">
        <v>18</v>
      </c>
      <c r="W76" s="841"/>
      <c r="X76" s="841"/>
      <c r="Y76" s="841"/>
      <c r="Z76" s="842"/>
      <c r="AA76" s="19"/>
      <c r="AB76" s="19"/>
      <c r="AD76" s="30"/>
      <c r="AH76" s="49"/>
    </row>
    <row r="77" spans="1:35" ht="21" customHeight="1" thickTop="1">
      <c r="A77" s="39"/>
      <c r="B77" s="461" t="s">
        <v>669</v>
      </c>
      <c r="C77" s="456"/>
      <c r="D77" s="456"/>
      <c r="E77" s="457"/>
      <c r="F77" s="458"/>
      <c r="G77" s="959"/>
      <c r="H77" s="960"/>
      <c r="I77" s="960"/>
      <c r="J77" s="960"/>
      <c r="K77" s="960"/>
      <c r="L77" s="960"/>
      <c r="M77" s="960"/>
      <c r="N77" s="960"/>
      <c r="O77" s="960"/>
      <c r="P77" s="960"/>
      <c r="Q77" s="960"/>
      <c r="R77" s="960"/>
      <c r="S77" s="960"/>
      <c r="T77" s="960"/>
      <c r="U77" s="961"/>
      <c r="V77" s="959">
        <f>G77+L77+Q77</f>
        <v>0</v>
      </c>
      <c r="W77" s="960"/>
      <c r="X77" s="960"/>
      <c r="Y77" s="960"/>
      <c r="Z77" s="961"/>
      <c r="AA77" s="41"/>
      <c r="AB77" s="41"/>
      <c r="AD77" s="30"/>
      <c r="AH77" s="49"/>
    </row>
    <row r="78" spans="1:35" ht="21" customHeight="1">
      <c r="A78" s="39"/>
      <c r="B78" s="462" t="s">
        <v>670</v>
      </c>
      <c r="C78" s="453"/>
      <c r="D78" s="453"/>
      <c r="E78" s="454"/>
      <c r="F78" s="459"/>
      <c r="G78" s="1048"/>
      <c r="H78" s="1049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50"/>
      <c r="V78" s="959">
        <f t="shared" ref="V78:V79" si="6">G78+L78+Q78</f>
        <v>0</v>
      </c>
      <c r="W78" s="960"/>
      <c r="X78" s="960"/>
      <c r="Y78" s="960"/>
      <c r="Z78" s="961"/>
      <c r="AA78" s="41"/>
      <c r="AB78" s="41"/>
      <c r="AD78" s="30"/>
      <c r="AH78" s="49"/>
    </row>
    <row r="79" spans="1:35" ht="21" customHeight="1" thickBot="1">
      <c r="A79" s="21"/>
      <c r="B79" s="463" t="s">
        <v>671</v>
      </c>
      <c r="C79" s="455"/>
      <c r="D79" s="455"/>
      <c r="E79" s="455"/>
      <c r="F79" s="460"/>
      <c r="G79" s="1052"/>
      <c r="H79" s="1053"/>
      <c r="I79" s="1053"/>
      <c r="J79" s="1053"/>
      <c r="K79" s="1053"/>
      <c r="L79" s="1054"/>
      <c r="M79" s="1054"/>
      <c r="N79" s="1054"/>
      <c r="O79" s="1054"/>
      <c r="P79" s="1054"/>
      <c r="Q79" s="1055"/>
      <c r="R79" s="1055"/>
      <c r="S79" s="1055"/>
      <c r="T79" s="1055"/>
      <c r="U79" s="1061"/>
      <c r="V79" s="1062">
        <f t="shared" si="6"/>
        <v>0</v>
      </c>
      <c r="W79" s="1063"/>
      <c r="X79" s="1063"/>
      <c r="Y79" s="1063"/>
      <c r="Z79" s="1064"/>
      <c r="AB79" s="176"/>
      <c r="AC79" s="176"/>
      <c r="AH79" s="49"/>
    </row>
    <row r="80" spans="1:35" ht="18.75" customHeight="1" thickBot="1">
      <c r="A80" s="60"/>
      <c r="B80" s="61"/>
      <c r="C80" s="61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1"/>
      <c r="Q80" s="61"/>
      <c r="R80" s="51"/>
      <c r="S80" s="61"/>
      <c r="T80" s="61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1"/>
      <c r="AG80" s="61"/>
      <c r="AH80" s="63"/>
    </row>
    <row r="81" spans="1:50" ht="6.75" customHeight="1">
      <c r="A81" s="54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6"/>
      <c r="N81" s="56"/>
      <c r="O81" s="56"/>
      <c r="P81" s="56"/>
      <c r="Q81" s="56"/>
      <c r="R81" s="56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57"/>
    </row>
    <row r="82" spans="1:50" ht="20.25" customHeight="1" thickBot="1">
      <c r="A82" s="21" t="s">
        <v>466</v>
      </c>
      <c r="B82" s="37"/>
      <c r="C82" s="37"/>
      <c r="D82" s="37"/>
      <c r="E82" s="178"/>
      <c r="F82" s="30"/>
      <c r="G82" s="30"/>
      <c r="H82" s="30"/>
      <c r="I82" s="30"/>
      <c r="J82" s="30"/>
      <c r="K82" s="30"/>
      <c r="L82" s="30"/>
      <c r="M82" s="30"/>
      <c r="N82" s="37"/>
      <c r="O82" s="30"/>
      <c r="P82" s="30"/>
      <c r="Q82" s="30"/>
      <c r="R82" s="37"/>
      <c r="S82" s="30"/>
      <c r="T82" s="30"/>
      <c r="U82" s="37"/>
      <c r="V82" s="37"/>
      <c r="W82" s="37"/>
      <c r="X82" s="30"/>
      <c r="Y82" s="30"/>
      <c r="AH82" s="35"/>
    </row>
    <row r="83" spans="1:50" ht="24" customHeight="1" thickBot="1">
      <c r="A83" s="21"/>
      <c r="B83" s="800" t="s">
        <v>215</v>
      </c>
      <c r="C83" s="801"/>
      <c r="D83" s="802"/>
      <c r="E83" s="178"/>
      <c r="F83" s="30"/>
      <c r="G83" s="990" t="s">
        <v>216</v>
      </c>
      <c r="H83" s="991"/>
      <c r="I83" s="991"/>
      <c r="J83" s="991"/>
      <c r="K83" s="991"/>
      <c r="L83" s="990" t="s">
        <v>217</v>
      </c>
      <c r="M83" s="991"/>
      <c r="N83" s="991"/>
      <c r="O83" s="991"/>
      <c r="P83" s="992"/>
      <c r="Q83" s="990" t="s">
        <v>218</v>
      </c>
      <c r="R83" s="991"/>
      <c r="S83" s="991"/>
      <c r="T83" s="991"/>
      <c r="U83" s="992"/>
      <c r="V83" s="990" t="s">
        <v>673</v>
      </c>
      <c r="W83" s="991"/>
      <c r="X83" s="991"/>
      <c r="Y83" s="991"/>
      <c r="Z83" s="992"/>
      <c r="AA83" s="993" t="s">
        <v>48</v>
      </c>
      <c r="AB83" s="994"/>
      <c r="AC83" s="994"/>
      <c r="AD83" s="994"/>
      <c r="AE83" s="995"/>
      <c r="AH83" s="35"/>
    </row>
    <row r="84" spans="1:50" ht="25.5" customHeight="1" thickBot="1">
      <c r="A84" s="21"/>
      <c r="B84" s="987"/>
      <c r="C84" s="988"/>
      <c r="D84" s="989"/>
      <c r="E84" s="19"/>
      <c r="F84" s="64"/>
      <c r="G84" s="984"/>
      <c r="H84" s="985"/>
      <c r="I84" s="985"/>
      <c r="J84" s="985"/>
      <c r="K84" s="985"/>
      <c r="L84" s="984"/>
      <c r="M84" s="985"/>
      <c r="N84" s="985"/>
      <c r="O84" s="985"/>
      <c r="P84" s="986"/>
      <c r="Q84" s="984"/>
      <c r="R84" s="985"/>
      <c r="S84" s="985"/>
      <c r="T84" s="985"/>
      <c r="U84" s="986"/>
      <c r="V84" s="984"/>
      <c r="W84" s="985"/>
      <c r="X84" s="985"/>
      <c r="Y84" s="985"/>
      <c r="Z84" s="986"/>
      <c r="AA84" s="984">
        <f>SUM(G84:Z84)</f>
        <v>0</v>
      </c>
      <c r="AB84" s="985"/>
      <c r="AC84" s="985"/>
      <c r="AD84" s="985"/>
      <c r="AE84" s="986"/>
      <c r="AH84" s="35"/>
    </row>
    <row r="85" spans="1:50" ht="25.5" customHeight="1" thickBot="1">
      <c r="A85" s="21"/>
      <c r="B85" s="37" t="s">
        <v>219</v>
      </c>
      <c r="C85" s="37"/>
      <c r="D85" s="37"/>
      <c r="E85" s="61"/>
      <c r="F85" s="61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H85" s="35"/>
    </row>
    <row r="86" spans="1:50" ht="16.899999999999999" customHeight="1" thickBot="1">
      <c r="A86" s="21"/>
      <c r="B86" s="840" t="s">
        <v>30</v>
      </c>
      <c r="C86" s="841"/>
      <c r="D86" s="881"/>
      <c r="E86" s="65" t="s">
        <v>220</v>
      </c>
      <c r="F86" s="66"/>
      <c r="G86" s="840" t="s">
        <v>906</v>
      </c>
      <c r="H86" s="841"/>
      <c r="I86" s="841"/>
      <c r="J86" s="841"/>
      <c r="K86" s="881"/>
      <c r="L86" s="840" t="s">
        <v>899</v>
      </c>
      <c r="M86" s="841"/>
      <c r="N86" s="841"/>
      <c r="O86" s="841"/>
      <c r="P86" s="842"/>
      <c r="Q86" s="840" t="s">
        <v>900</v>
      </c>
      <c r="R86" s="841"/>
      <c r="S86" s="841"/>
      <c r="T86" s="841"/>
      <c r="U86" s="842"/>
      <c r="V86" s="840" t="s">
        <v>451</v>
      </c>
      <c r="W86" s="841"/>
      <c r="X86" s="841"/>
      <c r="Y86" s="841"/>
      <c r="Z86" s="842"/>
      <c r="AA86" s="840" t="s">
        <v>18</v>
      </c>
      <c r="AB86" s="841"/>
      <c r="AC86" s="841"/>
      <c r="AD86" s="841"/>
      <c r="AE86" s="842"/>
      <c r="AF86" s="19"/>
      <c r="AG86" s="19"/>
      <c r="AH86" s="24"/>
      <c r="AM86" s="832"/>
      <c r="AN86" s="832"/>
      <c r="AO86" s="832"/>
      <c r="AP86" s="832"/>
      <c r="AQ86" s="832"/>
      <c r="AR86" s="832"/>
      <c r="AS86" s="832"/>
      <c r="AT86" s="832"/>
      <c r="AU86" s="832"/>
      <c r="AV86" s="832"/>
      <c r="AW86" s="832"/>
      <c r="AX86" s="832"/>
    </row>
    <row r="87" spans="1:50" ht="23.25" customHeight="1" thickTop="1">
      <c r="A87" s="39"/>
      <c r="B87" s="1000" t="s">
        <v>221</v>
      </c>
      <c r="C87" s="1001"/>
      <c r="D87" s="1001"/>
      <c r="E87" s="1002" t="s">
        <v>222</v>
      </c>
      <c r="F87" s="1002"/>
      <c r="G87" s="996"/>
      <c r="H87" s="997"/>
      <c r="I87" s="997"/>
      <c r="J87" s="997"/>
      <c r="K87" s="1003"/>
      <c r="L87" s="996"/>
      <c r="M87" s="997"/>
      <c r="N87" s="997"/>
      <c r="O87" s="997"/>
      <c r="P87" s="998"/>
      <c r="Q87" s="996"/>
      <c r="R87" s="997"/>
      <c r="S87" s="997"/>
      <c r="T87" s="997"/>
      <c r="U87" s="998"/>
      <c r="V87" s="996"/>
      <c r="W87" s="997"/>
      <c r="X87" s="997"/>
      <c r="Y87" s="997"/>
      <c r="Z87" s="998"/>
      <c r="AA87" s="996">
        <f>SUM(G87:Z87)</f>
        <v>0</v>
      </c>
      <c r="AB87" s="997"/>
      <c r="AC87" s="997"/>
      <c r="AD87" s="997"/>
      <c r="AE87" s="998"/>
      <c r="AF87" s="67"/>
      <c r="AG87" s="67"/>
      <c r="AH87" s="24"/>
      <c r="AM87" s="1004"/>
      <c r="AN87" s="1004"/>
      <c r="AO87" s="1004"/>
      <c r="AP87" s="1004"/>
      <c r="AQ87" s="1004"/>
      <c r="AR87" s="1004"/>
      <c r="AS87" s="1004"/>
      <c r="AT87" s="1004"/>
      <c r="AU87" s="1004"/>
      <c r="AV87" s="1004"/>
      <c r="AW87" s="1004"/>
      <c r="AX87" s="1004"/>
    </row>
    <row r="88" spans="1:50" ht="23.25" customHeight="1">
      <c r="A88" s="39"/>
      <c r="B88" s="1017" t="s">
        <v>223</v>
      </c>
      <c r="C88" s="1018"/>
      <c r="D88" s="1018"/>
      <c r="E88" s="1019" t="s">
        <v>32</v>
      </c>
      <c r="F88" s="1019"/>
      <c r="G88" s="1020"/>
      <c r="H88" s="1021"/>
      <c r="I88" s="1021"/>
      <c r="J88" s="1021"/>
      <c r="K88" s="1022"/>
      <c r="L88" s="1020"/>
      <c r="M88" s="1021"/>
      <c r="N88" s="1021"/>
      <c r="O88" s="1021"/>
      <c r="P88" s="1023"/>
      <c r="Q88" s="1020"/>
      <c r="R88" s="1021"/>
      <c r="S88" s="1021"/>
      <c r="T88" s="1021"/>
      <c r="U88" s="1023"/>
      <c r="V88" s="1020"/>
      <c r="W88" s="1021"/>
      <c r="X88" s="1021"/>
      <c r="Y88" s="1021"/>
      <c r="Z88" s="1023"/>
      <c r="AA88" s="996">
        <f t="shared" ref="AA88:AA89" si="7">SUM(G88:Z88)</f>
        <v>0</v>
      </c>
      <c r="AB88" s="997"/>
      <c r="AC88" s="997"/>
      <c r="AD88" s="997"/>
      <c r="AE88" s="998"/>
      <c r="AF88" s="67"/>
      <c r="AG88" s="67"/>
      <c r="AH88" s="24"/>
      <c r="AM88" s="999"/>
      <c r="AN88" s="999"/>
      <c r="AO88" s="999"/>
      <c r="AP88" s="999"/>
      <c r="AQ88" s="999"/>
      <c r="AR88" s="999"/>
      <c r="AS88" s="999"/>
      <c r="AT88" s="999"/>
      <c r="AU88" s="999"/>
      <c r="AV88" s="999"/>
      <c r="AW88" s="999"/>
      <c r="AX88" s="999"/>
    </row>
    <row r="89" spans="1:50" ht="23.25" customHeight="1" thickBot="1">
      <c r="A89" s="39"/>
      <c r="B89" s="1010" t="s">
        <v>224</v>
      </c>
      <c r="C89" s="1011"/>
      <c r="D89" s="1011"/>
      <c r="E89" s="1012" t="s">
        <v>225</v>
      </c>
      <c r="F89" s="1012"/>
      <c r="G89" s="1013"/>
      <c r="H89" s="1014"/>
      <c r="I89" s="1014"/>
      <c r="J89" s="1014"/>
      <c r="K89" s="1015"/>
      <c r="L89" s="1013"/>
      <c r="M89" s="1014"/>
      <c r="N89" s="1014"/>
      <c r="O89" s="1014"/>
      <c r="P89" s="1016"/>
      <c r="Q89" s="1013"/>
      <c r="R89" s="1014"/>
      <c r="S89" s="1014"/>
      <c r="T89" s="1014"/>
      <c r="U89" s="1016"/>
      <c r="V89" s="1013"/>
      <c r="W89" s="1014"/>
      <c r="X89" s="1014"/>
      <c r="Y89" s="1014"/>
      <c r="Z89" s="1016"/>
      <c r="AA89" s="996">
        <f t="shared" si="7"/>
        <v>0</v>
      </c>
      <c r="AB89" s="997"/>
      <c r="AC89" s="997"/>
      <c r="AD89" s="997"/>
      <c r="AE89" s="998"/>
      <c r="AF89" s="67"/>
      <c r="AG89" s="67"/>
      <c r="AH89" s="24"/>
      <c r="AM89" s="1009"/>
      <c r="AN89" s="1009"/>
      <c r="AO89" s="1009"/>
      <c r="AP89" s="1009"/>
      <c r="AQ89" s="1009"/>
      <c r="AR89" s="1009"/>
      <c r="AS89" s="1009"/>
      <c r="AT89" s="1009"/>
      <c r="AU89" s="1009"/>
      <c r="AV89" s="1009"/>
      <c r="AW89" s="1009"/>
      <c r="AX89" s="1009"/>
    </row>
    <row r="90" spans="1:50" ht="23.25" customHeight="1" thickBot="1">
      <c r="A90" s="39"/>
      <c r="B90" s="1033" t="s">
        <v>226</v>
      </c>
      <c r="C90" s="1034"/>
      <c r="D90" s="1034"/>
      <c r="E90" s="1035" t="s">
        <v>197</v>
      </c>
      <c r="F90" s="1035"/>
      <c r="G90" s="1005" t="e">
        <f>G87/G25</f>
        <v>#DIV/0!</v>
      </c>
      <c r="H90" s="1006"/>
      <c r="I90" s="1006"/>
      <c r="J90" s="1006"/>
      <c r="K90" s="1007"/>
      <c r="L90" s="1005" t="e">
        <f>L87/L25</f>
        <v>#DIV/0!</v>
      </c>
      <c r="M90" s="1006"/>
      <c r="N90" s="1006"/>
      <c r="O90" s="1006"/>
      <c r="P90" s="1008"/>
      <c r="Q90" s="1005">
        <f t="shared" ref="Q90" si="8">IFERROR(Q87/Q84,0)</f>
        <v>0</v>
      </c>
      <c r="R90" s="1006"/>
      <c r="S90" s="1006"/>
      <c r="T90" s="1006"/>
      <c r="U90" s="1008"/>
      <c r="V90" s="1005" t="e">
        <f>V87/V25</f>
        <v>#DIV/0!</v>
      </c>
      <c r="W90" s="1006"/>
      <c r="X90" s="1006"/>
      <c r="Y90" s="1006"/>
      <c r="Z90" s="1008"/>
      <c r="AA90" s="1005" t="e">
        <f>AA87/AA25</f>
        <v>#DIV/0!</v>
      </c>
      <c r="AB90" s="1006"/>
      <c r="AC90" s="1006"/>
      <c r="AD90" s="1006"/>
      <c r="AE90" s="1008"/>
      <c r="AF90" s="67"/>
      <c r="AG90" s="67"/>
      <c r="AH90" s="24"/>
      <c r="AM90" s="1009"/>
      <c r="AN90" s="1009"/>
      <c r="AO90" s="1009"/>
      <c r="AP90" s="1009"/>
      <c r="AQ90" s="1009"/>
      <c r="AR90" s="1009"/>
      <c r="AS90" s="1009"/>
      <c r="AT90" s="1009"/>
      <c r="AU90" s="1009"/>
      <c r="AV90" s="1009"/>
      <c r="AW90" s="1009"/>
      <c r="AX90" s="1009"/>
    </row>
    <row r="91" spans="1:50" ht="16.5" customHeight="1" thickBot="1">
      <c r="A91" s="60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3"/>
    </row>
    <row r="92" spans="1:50" ht="4.5" customHeight="1">
      <c r="A92" s="54"/>
      <c r="B92" s="55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7"/>
    </row>
    <row r="93" spans="1:50" ht="16.899999999999999" customHeight="1" thickBot="1">
      <c r="A93" s="21" t="s">
        <v>467</v>
      </c>
      <c r="B93" s="37"/>
      <c r="C93" s="37"/>
      <c r="D93" s="37"/>
      <c r="E93" s="37"/>
      <c r="F93" s="68"/>
      <c r="G93" s="68"/>
      <c r="H93" s="178"/>
      <c r="I93" s="178"/>
      <c r="J93" s="178"/>
      <c r="K93" s="178"/>
      <c r="L93" s="178"/>
      <c r="M93" s="30"/>
      <c r="N93" s="30"/>
      <c r="O93" s="30"/>
      <c r="P93" s="30"/>
      <c r="Q93" s="30"/>
      <c r="R93" s="37"/>
      <c r="S93" s="37"/>
      <c r="T93" s="37"/>
      <c r="U93" s="37"/>
      <c r="V93" s="37"/>
      <c r="W93" s="37"/>
      <c r="X93" s="37"/>
      <c r="Y93" s="178"/>
      <c r="Z93" s="178"/>
      <c r="AA93" s="178"/>
      <c r="AB93" s="178"/>
      <c r="AC93" s="178"/>
      <c r="AD93" s="30"/>
      <c r="AE93" s="30"/>
      <c r="AF93" s="30"/>
      <c r="AG93" s="30"/>
      <c r="AH93" s="24"/>
    </row>
    <row r="94" spans="1:50" ht="35.25" customHeight="1" thickBot="1">
      <c r="A94" s="9"/>
      <c r="B94" s="840" t="s">
        <v>34</v>
      </c>
      <c r="C94" s="841"/>
      <c r="D94" s="841"/>
      <c r="E94" s="841"/>
      <c r="F94" s="841"/>
      <c r="G94" s="841" t="s">
        <v>8</v>
      </c>
      <c r="H94" s="841"/>
      <c r="I94" s="841" t="s">
        <v>29</v>
      </c>
      <c r="J94" s="841"/>
      <c r="K94" s="913" t="s">
        <v>212</v>
      </c>
      <c r="L94" s="921"/>
      <c r="M94" s="841" t="s">
        <v>35</v>
      </c>
      <c r="N94" s="841"/>
      <c r="O94" s="841"/>
      <c r="P94" s="841"/>
      <c r="Q94" s="842"/>
      <c r="R94" s="841" t="s">
        <v>7</v>
      </c>
      <c r="S94" s="841"/>
      <c r="T94" s="841"/>
      <c r="U94" s="841"/>
      <c r="V94" s="842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49"/>
    </row>
    <row r="95" spans="1:50" ht="23.25" customHeight="1" thickTop="1">
      <c r="A95" s="9"/>
      <c r="B95" s="946" t="s">
        <v>672</v>
      </c>
      <c r="C95" s="947"/>
      <c r="D95" s="947"/>
      <c r="E95" s="947"/>
      <c r="F95" s="947"/>
      <c r="G95" s="1031"/>
      <c r="H95" s="1031"/>
      <c r="I95" s="1031"/>
      <c r="J95" s="1031"/>
      <c r="K95" s="1031"/>
      <c r="L95" s="1031"/>
      <c r="M95" s="947" t="s">
        <v>196</v>
      </c>
      <c r="N95" s="947"/>
      <c r="O95" s="947"/>
      <c r="P95" s="947"/>
      <c r="Q95" s="1032"/>
      <c r="R95" s="947" t="s">
        <v>196</v>
      </c>
      <c r="S95" s="947"/>
      <c r="T95" s="947"/>
      <c r="U95" s="947"/>
      <c r="V95" s="1032"/>
      <c r="AH95" s="49"/>
      <c r="AM95" s="30"/>
      <c r="AN95" s="30"/>
      <c r="AO95" s="1024"/>
      <c r="AP95" s="1024"/>
      <c r="AQ95" s="1024"/>
      <c r="AR95" s="1024"/>
      <c r="AS95" s="1024"/>
      <c r="AT95" s="1024"/>
      <c r="AU95" s="1024"/>
      <c r="AV95" s="1024"/>
    </row>
    <row r="96" spans="1:50" ht="23.25" customHeight="1" thickBot="1">
      <c r="A96" s="9"/>
      <c r="B96" s="1025" t="s">
        <v>38</v>
      </c>
      <c r="C96" s="1026"/>
      <c r="D96" s="1026"/>
      <c r="E96" s="1026"/>
      <c r="F96" s="1026"/>
      <c r="G96" s="1027"/>
      <c r="H96" s="1027"/>
      <c r="I96" s="1027"/>
      <c r="J96" s="1027"/>
      <c r="K96" s="1027"/>
      <c r="L96" s="1027"/>
      <c r="M96" s="1026" t="s">
        <v>196</v>
      </c>
      <c r="N96" s="1026"/>
      <c r="O96" s="1026"/>
      <c r="P96" s="1026"/>
      <c r="Q96" s="1028"/>
      <c r="R96" s="1026" t="s">
        <v>196</v>
      </c>
      <c r="S96" s="1026"/>
      <c r="T96" s="1026"/>
      <c r="U96" s="1026"/>
      <c r="V96" s="1028"/>
      <c r="AB96" s="178"/>
      <c r="AC96" s="1029"/>
      <c r="AD96" s="1029"/>
      <c r="AE96" s="1029"/>
      <c r="AF96" s="1029"/>
      <c r="AG96" s="1029"/>
      <c r="AH96" s="24"/>
      <c r="AM96" s="46"/>
      <c r="AN96" s="46"/>
      <c r="AO96" s="1030"/>
      <c r="AP96" s="1030"/>
      <c r="AQ96" s="1030"/>
      <c r="AR96" s="1030"/>
      <c r="AS96" s="1030"/>
      <c r="AT96" s="1030"/>
      <c r="AU96" s="1030"/>
      <c r="AV96" s="1030"/>
    </row>
    <row r="97" spans="1:34" ht="15.75" customHeight="1" thickBot="1">
      <c r="A97" s="60"/>
      <c r="B97" s="30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30"/>
      <c r="N97" s="30"/>
      <c r="O97" s="30"/>
      <c r="P97" s="30"/>
      <c r="Q97" s="30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30"/>
      <c r="AE97" s="30"/>
      <c r="AF97" s="30"/>
      <c r="AG97" s="30"/>
      <c r="AH97" s="24"/>
    </row>
    <row r="98" spans="1:34" ht="6" customHeight="1">
      <c r="A98" s="70"/>
      <c r="B98" s="71"/>
      <c r="C98" s="56"/>
      <c r="D98" s="56"/>
      <c r="E98" s="72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57"/>
    </row>
    <row r="99" spans="1:34" ht="16.899999999999999" customHeight="1" thickBot="1">
      <c r="A99" s="21" t="s">
        <v>468</v>
      </c>
      <c r="B99" s="37"/>
      <c r="C99" s="37"/>
      <c r="D99" s="30"/>
      <c r="E99" s="178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178"/>
      <c r="T99" s="178"/>
      <c r="U99" s="178"/>
      <c r="V99" s="178"/>
      <c r="W99" s="178"/>
      <c r="X99" s="50"/>
      <c r="Y99" s="50"/>
      <c r="Z99" s="178"/>
      <c r="AA99" s="178"/>
      <c r="AB99" s="178"/>
      <c r="AC99" s="178"/>
      <c r="AD99" s="178"/>
      <c r="AE99" s="178"/>
      <c r="AF99" s="178"/>
      <c r="AG99" s="178"/>
      <c r="AH99" s="24"/>
    </row>
    <row r="100" spans="1:34" ht="16.899999999999999" customHeight="1">
      <c r="A100" s="21"/>
      <c r="B100" s="73" t="s">
        <v>41</v>
      </c>
      <c r="C100" s="74"/>
      <c r="D100" s="74"/>
      <c r="E100" s="74"/>
      <c r="F100" s="1036" t="s">
        <v>42</v>
      </c>
      <c r="G100" s="1036"/>
      <c r="H100" s="1036"/>
      <c r="I100" s="1036"/>
      <c r="J100" s="1036"/>
      <c r="K100" s="1036"/>
      <c r="L100" s="1036"/>
      <c r="M100" s="1036"/>
      <c r="N100" s="1036" t="s">
        <v>43</v>
      </c>
      <c r="O100" s="1036"/>
      <c r="P100" s="1036"/>
      <c r="Q100" s="1036"/>
      <c r="R100" s="1036"/>
      <c r="S100" s="1036"/>
      <c r="T100" s="1036"/>
      <c r="U100" s="1036" t="s">
        <v>44</v>
      </c>
      <c r="V100" s="1036"/>
      <c r="W100" s="1036"/>
      <c r="X100" s="1036"/>
      <c r="Y100" s="1036"/>
      <c r="Z100" s="1036"/>
      <c r="AA100" s="1036"/>
      <c r="AB100" s="1037" t="s">
        <v>227</v>
      </c>
      <c r="AC100" s="1037"/>
      <c r="AD100" s="1037"/>
      <c r="AE100" s="1037"/>
      <c r="AF100" s="1037"/>
      <c r="AG100" s="1038"/>
      <c r="AH100" s="49"/>
    </row>
    <row r="101" spans="1:34" ht="16.899999999999999" customHeight="1" thickBot="1">
      <c r="A101" s="21"/>
      <c r="B101" s="75"/>
      <c r="C101" s="76"/>
      <c r="D101" s="76"/>
      <c r="E101" s="76"/>
      <c r="F101" s="1041" t="s">
        <v>45</v>
      </c>
      <c r="G101" s="1041"/>
      <c r="H101" s="1041"/>
      <c r="I101" s="1041"/>
      <c r="J101" s="1041" t="s">
        <v>46</v>
      </c>
      <c r="K101" s="1041"/>
      <c r="L101" s="1041"/>
      <c r="M101" s="1041"/>
      <c r="N101" s="1041" t="s">
        <v>8</v>
      </c>
      <c r="O101" s="1041"/>
      <c r="P101" s="1041"/>
      <c r="Q101" s="1041" t="s">
        <v>29</v>
      </c>
      <c r="R101" s="1041"/>
      <c r="S101" s="1041"/>
      <c r="T101" s="350" t="s">
        <v>17</v>
      </c>
      <c r="U101" s="1041" t="s">
        <v>8</v>
      </c>
      <c r="V101" s="1041"/>
      <c r="W101" s="1041"/>
      <c r="X101" s="1041" t="s">
        <v>29</v>
      </c>
      <c r="Y101" s="1041"/>
      <c r="Z101" s="1041"/>
      <c r="AA101" s="350" t="s">
        <v>17</v>
      </c>
      <c r="AB101" s="1039"/>
      <c r="AC101" s="1039"/>
      <c r="AD101" s="1039"/>
      <c r="AE101" s="1039"/>
      <c r="AF101" s="1039"/>
      <c r="AG101" s="1040"/>
      <c r="AH101" s="49"/>
    </row>
    <row r="102" spans="1:34" ht="23.25" customHeight="1" thickTop="1">
      <c r="A102" s="21"/>
      <c r="B102" s="77" t="s">
        <v>47</v>
      </c>
      <c r="C102" s="456"/>
      <c r="D102" s="456"/>
      <c r="E102" s="456"/>
      <c r="F102" s="939"/>
      <c r="G102" s="939"/>
      <c r="H102" s="939"/>
      <c r="I102" s="939"/>
      <c r="J102" s="939"/>
      <c r="K102" s="939"/>
      <c r="L102" s="939"/>
      <c r="M102" s="939"/>
      <c r="N102" s="939"/>
      <c r="O102" s="939"/>
      <c r="P102" s="939"/>
      <c r="Q102" s="939"/>
      <c r="R102" s="939"/>
      <c r="S102" s="939"/>
      <c r="T102" s="464">
        <f>IFERROR(Q102/N102,0)</f>
        <v>0</v>
      </c>
      <c r="U102" s="939"/>
      <c r="V102" s="939"/>
      <c r="W102" s="939"/>
      <c r="X102" s="939"/>
      <c r="Y102" s="939"/>
      <c r="Z102" s="939"/>
      <c r="AA102" s="464">
        <f>IFERROR(X102/U102,0)</f>
        <v>0</v>
      </c>
      <c r="AB102" s="1044"/>
      <c r="AC102" s="1044"/>
      <c r="AD102" s="1044"/>
      <c r="AE102" s="1044"/>
      <c r="AF102" s="1044"/>
      <c r="AG102" s="1045"/>
      <c r="AH102" s="49"/>
    </row>
    <row r="103" spans="1:34" ht="23.25" customHeight="1">
      <c r="A103" s="21"/>
      <c r="B103" s="207" t="s">
        <v>25</v>
      </c>
      <c r="C103" s="453"/>
      <c r="D103" s="453"/>
      <c r="E103" s="453"/>
      <c r="F103" s="1031"/>
      <c r="G103" s="1031"/>
      <c r="H103" s="1031"/>
      <c r="I103" s="1031"/>
      <c r="J103" s="1031"/>
      <c r="K103" s="1031"/>
      <c r="L103" s="1031"/>
      <c r="M103" s="1031"/>
      <c r="N103" s="1031"/>
      <c r="O103" s="1031"/>
      <c r="P103" s="1031"/>
      <c r="Q103" s="1031"/>
      <c r="R103" s="1031"/>
      <c r="S103" s="1031"/>
      <c r="T103" s="464">
        <f>IFERROR(Q103/N103,0)</f>
        <v>0</v>
      </c>
      <c r="U103" s="1031"/>
      <c r="V103" s="1031"/>
      <c r="W103" s="1031"/>
      <c r="X103" s="1031"/>
      <c r="Y103" s="1031"/>
      <c r="Z103" s="1031"/>
      <c r="AA103" s="464">
        <f>IFERROR(X103/U103,0)</f>
        <v>0</v>
      </c>
      <c r="AB103" s="1046"/>
      <c r="AC103" s="1046"/>
      <c r="AD103" s="1046"/>
      <c r="AE103" s="1046"/>
      <c r="AF103" s="1046"/>
      <c r="AG103" s="1047"/>
      <c r="AH103" s="49"/>
    </row>
    <row r="104" spans="1:34" ht="23.25" customHeight="1" thickBot="1">
      <c r="A104" s="21"/>
      <c r="B104" s="208" t="s">
        <v>40</v>
      </c>
      <c r="C104" s="465"/>
      <c r="D104" s="465"/>
      <c r="E104" s="465"/>
      <c r="F104" s="1027"/>
      <c r="G104" s="1027"/>
      <c r="H104" s="1027"/>
      <c r="I104" s="1027"/>
      <c r="J104" s="1027"/>
      <c r="K104" s="1027"/>
      <c r="L104" s="1027"/>
      <c r="M104" s="1027"/>
      <c r="N104" s="1027"/>
      <c r="O104" s="1027"/>
      <c r="P104" s="1027"/>
      <c r="Q104" s="1027"/>
      <c r="R104" s="1027"/>
      <c r="S104" s="1027"/>
      <c r="T104" s="466">
        <f>IFERROR(Q104/N104,0)</f>
        <v>0</v>
      </c>
      <c r="U104" s="1027"/>
      <c r="V104" s="1027"/>
      <c r="W104" s="1027"/>
      <c r="X104" s="1027"/>
      <c r="Y104" s="1027"/>
      <c r="Z104" s="1027"/>
      <c r="AA104" s="466">
        <f>IFERROR(X104/U104,0)</f>
        <v>0</v>
      </c>
      <c r="AB104" s="1042"/>
      <c r="AC104" s="1042"/>
      <c r="AD104" s="1042"/>
      <c r="AE104" s="1042"/>
      <c r="AF104" s="1042"/>
      <c r="AG104" s="1043"/>
      <c r="AH104" s="49"/>
    </row>
    <row r="105" spans="1:34" ht="17.25" customHeight="1" thickBot="1">
      <c r="A105" s="60"/>
      <c r="B105" s="52"/>
      <c r="C105" s="52"/>
      <c r="D105" s="52"/>
      <c r="E105" s="78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>
        <v>0</v>
      </c>
      <c r="Z105" s="52"/>
      <c r="AA105" s="52"/>
      <c r="AB105" s="52"/>
      <c r="AC105" s="52"/>
      <c r="AD105" s="52"/>
      <c r="AE105" s="52"/>
      <c r="AF105" s="52"/>
      <c r="AG105" s="52"/>
      <c r="AH105" s="53"/>
    </row>
    <row r="106" spans="1:34" ht="16.899999999999999" customHeight="1">
      <c r="A106" s="79"/>
      <c r="B106" s="56"/>
      <c r="C106" s="56"/>
      <c r="D106" s="56"/>
      <c r="E106" s="72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7"/>
    </row>
    <row r="107" spans="1:34" ht="16.899999999999999" customHeight="1">
      <c r="A107" s="80"/>
      <c r="B107" s="37" t="s">
        <v>228</v>
      </c>
      <c r="C107" s="37"/>
      <c r="D107" s="37"/>
      <c r="E107" s="37"/>
      <c r="F107" s="37"/>
      <c r="G107" s="37"/>
      <c r="H107" s="37"/>
      <c r="I107" s="37"/>
      <c r="J107" s="81"/>
      <c r="K107" s="37"/>
      <c r="L107" s="37"/>
      <c r="M107" s="37"/>
      <c r="N107" s="37"/>
      <c r="O107" s="37" t="s">
        <v>229</v>
      </c>
      <c r="P107" s="37"/>
      <c r="Q107" s="37"/>
      <c r="R107" s="37"/>
      <c r="S107" s="37"/>
      <c r="T107" s="37"/>
      <c r="U107" s="30"/>
      <c r="V107" s="30"/>
      <c r="W107" s="30"/>
      <c r="X107" s="30"/>
      <c r="Y107" s="30"/>
      <c r="Z107" s="30"/>
      <c r="AA107" s="30"/>
      <c r="AB107" s="30"/>
      <c r="AC107" s="37" t="s">
        <v>230</v>
      </c>
      <c r="AD107" s="30"/>
      <c r="AE107" s="30"/>
      <c r="AF107" s="30"/>
      <c r="AG107" s="30"/>
      <c r="AH107" s="24"/>
    </row>
    <row r="108" spans="1:34" ht="16.899999999999999" customHeight="1">
      <c r="A108" s="80"/>
      <c r="B108" s="37"/>
      <c r="C108" s="37"/>
      <c r="D108" s="37"/>
      <c r="E108" s="37"/>
      <c r="F108" s="37"/>
      <c r="G108" s="37"/>
      <c r="H108" s="37"/>
      <c r="I108" s="37"/>
      <c r="J108" s="81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0"/>
      <c r="V108" s="30"/>
      <c r="W108" s="30"/>
      <c r="X108" s="30"/>
      <c r="Y108" s="30"/>
      <c r="Z108" s="30"/>
      <c r="AA108" s="30"/>
      <c r="AB108" s="30"/>
      <c r="AC108" s="37"/>
      <c r="AD108" s="30"/>
      <c r="AE108" s="30"/>
      <c r="AF108" s="30"/>
      <c r="AG108" s="30"/>
      <c r="AH108" s="24"/>
    </row>
    <row r="109" spans="1:34" ht="16.899999999999999" customHeight="1">
      <c r="A109" s="80"/>
      <c r="B109" s="37"/>
      <c r="C109" s="37"/>
      <c r="D109" s="37"/>
      <c r="E109" s="37"/>
      <c r="F109" s="37"/>
      <c r="G109" s="37"/>
      <c r="H109" s="37"/>
      <c r="I109" s="37"/>
      <c r="J109" s="81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0"/>
      <c r="V109" s="30"/>
      <c r="W109" s="30"/>
      <c r="X109" s="30"/>
      <c r="Y109" s="30"/>
      <c r="Z109" s="30"/>
      <c r="AA109" s="30"/>
      <c r="AB109" s="30"/>
      <c r="AC109" s="37"/>
      <c r="AD109" s="30"/>
      <c r="AE109" s="30"/>
      <c r="AF109" s="30"/>
      <c r="AG109" s="30"/>
      <c r="AH109" s="24"/>
    </row>
    <row r="110" spans="1:34" ht="19.5" customHeight="1">
      <c r="A110" s="21"/>
      <c r="B110" s="30"/>
      <c r="C110" s="30"/>
      <c r="D110" s="30"/>
      <c r="E110" s="178"/>
      <c r="F110" s="30"/>
      <c r="G110" s="30"/>
      <c r="H110" s="30"/>
      <c r="I110" s="30"/>
      <c r="J110" s="30"/>
      <c r="K110" s="37"/>
      <c r="L110" s="37"/>
      <c r="M110" s="37"/>
      <c r="N110" s="37"/>
      <c r="O110" s="37"/>
      <c r="P110" s="37"/>
      <c r="Q110" s="37"/>
      <c r="R110" s="37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24"/>
    </row>
    <row r="111" spans="1:34" ht="16.899999999999999" customHeight="1">
      <c r="A111" s="379"/>
      <c r="B111" s="30" t="s">
        <v>231</v>
      </c>
      <c r="C111" s="30"/>
      <c r="D111" s="30"/>
      <c r="E111" s="178"/>
      <c r="F111" s="30"/>
      <c r="G111" s="30"/>
      <c r="H111" s="30"/>
      <c r="I111" s="30"/>
      <c r="J111" s="30"/>
      <c r="K111" s="30"/>
      <c r="L111" s="30"/>
      <c r="M111" s="30"/>
      <c r="N111" s="30" t="s">
        <v>232</v>
      </c>
      <c r="O111" s="30"/>
      <c r="P111" s="30"/>
      <c r="Q111" s="30"/>
      <c r="R111" s="30"/>
      <c r="S111" s="37"/>
      <c r="T111" s="37"/>
      <c r="U111" s="37"/>
      <c r="V111" s="37"/>
      <c r="W111" s="30"/>
      <c r="X111" s="30"/>
      <c r="Y111" s="30"/>
      <c r="Z111" s="30"/>
      <c r="AA111" s="30"/>
      <c r="AB111" s="30" t="s">
        <v>233</v>
      </c>
      <c r="AC111" s="30"/>
      <c r="AD111" s="30"/>
      <c r="AE111" s="30"/>
      <c r="AF111" s="30"/>
      <c r="AG111" s="30"/>
      <c r="AH111" s="24"/>
    </row>
    <row r="112" spans="1:34" ht="16" thickBot="1">
      <c r="A112" s="281"/>
      <c r="B112" s="380"/>
      <c r="C112" s="381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382"/>
      <c r="AD112" s="382"/>
      <c r="AE112" s="382"/>
      <c r="AF112" s="382"/>
      <c r="AG112" s="382"/>
      <c r="AH112" s="383"/>
    </row>
    <row r="118" spans="21:34" ht="15"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69"/>
      <c r="AF118" s="69"/>
      <c r="AG118" s="69"/>
      <c r="AH118" s="69"/>
    </row>
    <row r="119" spans="21:34" ht="15">
      <c r="U119" s="19"/>
      <c r="V119" s="19"/>
      <c r="W119" s="19"/>
      <c r="X119" s="19"/>
      <c r="Y119" s="175"/>
      <c r="Z119" s="19"/>
      <c r="AA119" s="19"/>
      <c r="AB119" s="19"/>
      <c r="AC119" s="19"/>
      <c r="AD119" s="175"/>
      <c r="AE119" s="69"/>
      <c r="AF119" s="69"/>
      <c r="AG119" s="69"/>
      <c r="AH119" s="69"/>
    </row>
    <row r="120" spans="21:34" ht="15.5">
      <c r="U120" s="30"/>
      <c r="V120" s="30"/>
      <c r="W120" s="82"/>
      <c r="X120" s="82"/>
      <c r="Y120" s="83"/>
      <c r="Z120" s="84"/>
      <c r="AA120" s="84"/>
      <c r="AB120" s="30"/>
      <c r="AC120" s="30"/>
      <c r="AD120" s="83"/>
      <c r="AE120" s="85"/>
      <c r="AF120" s="85"/>
      <c r="AG120" s="85"/>
      <c r="AH120" s="85"/>
    </row>
    <row r="121" spans="21:34" ht="15.5">
      <c r="U121" s="30"/>
      <c r="V121" s="30"/>
      <c r="W121" s="30"/>
      <c r="X121" s="30"/>
      <c r="Y121" s="83"/>
      <c r="Z121" s="84"/>
      <c r="AA121" s="84"/>
      <c r="AB121" s="30"/>
      <c r="AC121" s="30"/>
      <c r="AD121" s="83"/>
      <c r="AE121" s="86"/>
      <c r="AF121" s="86"/>
      <c r="AG121" s="86"/>
      <c r="AH121" s="86"/>
    </row>
    <row r="122" spans="21:34" ht="15.5">
      <c r="U122" s="30"/>
      <c r="V122" s="30"/>
      <c r="W122" s="30"/>
      <c r="X122" s="30"/>
      <c r="Y122" s="83"/>
      <c r="Z122" s="84"/>
      <c r="AA122" s="84"/>
      <c r="AB122" s="30"/>
      <c r="AC122" s="30"/>
      <c r="AD122" s="83"/>
      <c r="AE122" s="86"/>
      <c r="AF122" s="86"/>
      <c r="AG122" s="86"/>
      <c r="AH122" s="86"/>
    </row>
    <row r="6967" spans="6:6">
      <c r="F6967" s="1" t="s">
        <v>3</v>
      </c>
    </row>
    <row r="6968" spans="6:6">
      <c r="F6968" s="1" t="s">
        <v>3</v>
      </c>
    </row>
    <row r="6969" spans="6:6">
      <c r="F6969" s="1" t="s">
        <v>3</v>
      </c>
    </row>
    <row r="6970" spans="6:6">
      <c r="F6970" s="1" t="s">
        <v>3</v>
      </c>
    </row>
    <row r="6971" spans="6:6">
      <c r="F6971" s="1" t="s">
        <v>3</v>
      </c>
    </row>
    <row r="6972" spans="6:6">
      <c r="F6972" s="1" t="s">
        <v>3</v>
      </c>
    </row>
    <row r="6973" spans="6:6">
      <c r="F6973" s="1" t="s">
        <v>3</v>
      </c>
    </row>
    <row r="6974" spans="6:6">
      <c r="F6974" s="1" t="s">
        <v>3</v>
      </c>
    </row>
    <row r="6975" spans="6:6">
      <c r="F6975" s="1" t="s">
        <v>3</v>
      </c>
    </row>
    <row r="6976" spans="6:6">
      <c r="F6976" s="1" t="s">
        <v>3</v>
      </c>
    </row>
    <row r="6977" spans="6:6">
      <c r="F6977" s="1" t="s">
        <v>3</v>
      </c>
    </row>
    <row r="6978" spans="6:6">
      <c r="F6978" s="1" t="s">
        <v>3</v>
      </c>
    </row>
    <row r="6979" spans="6:6">
      <c r="F6979" s="1" t="s">
        <v>3</v>
      </c>
    </row>
    <row r="6980" spans="6:6">
      <c r="F6980" s="1" t="s">
        <v>3</v>
      </c>
    </row>
    <row r="6981" spans="6:6">
      <c r="F6981" s="1" t="s">
        <v>3</v>
      </c>
    </row>
    <row r="6982" spans="6:6">
      <c r="F6982" s="1" t="s">
        <v>3</v>
      </c>
    </row>
    <row r="6983" spans="6:6">
      <c r="F6983" s="1" t="s">
        <v>3</v>
      </c>
    </row>
    <row r="6984" spans="6:6">
      <c r="F6984" s="1" t="s">
        <v>3</v>
      </c>
    </row>
    <row r="6985" spans="6:6">
      <c r="F6985" s="1" t="s">
        <v>3</v>
      </c>
    </row>
    <row r="6986" spans="6:6">
      <c r="F6986" s="1" t="s">
        <v>3</v>
      </c>
    </row>
    <row r="6987" spans="6:6">
      <c r="F6987" s="1" t="s">
        <v>3</v>
      </c>
    </row>
    <row r="6988" spans="6:6">
      <c r="F6988" s="1" t="s">
        <v>3</v>
      </c>
    </row>
    <row r="6989" spans="6:6">
      <c r="F6989" s="1" t="s">
        <v>3</v>
      </c>
    </row>
    <row r="6990" spans="6:6">
      <c r="F6990" s="1" t="s">
        <v>3</v>
      </c>
    </row>
    <row r="6991" spans="6:6">
      <c r="F6991" s="1" t="s">
        <v>3</v>
      </c>
    </row>
    <row r="6992" spans="6:6">
      <c r="F6992" s="1" t="s">
        <v>3</v>
      </c>
    </row>
    <row r="6993" spans="6:6">
      <c r="F6993" s="1" t="s">
        <v>3</v>
      </c>
    </row>
    <row r="6994" spans="6:6">
      <c r="F6994" s="1" t="s">
        <v>3</v>
      </c>
    </row>
    <row r="6995" spans="6:6">
      <c r="F6995" s="1" t="s">
        <v>3</v>
      </c>
    </row>
    <row r="6996" spans="6:6">
      <c r="F6996" s="1" t="s">
        <v>3</v>
      </c>
    </row>
    <row r="6997" spans="6:6">
      <c r="F6997" s="1" t="s">
        <v>3</v>
      </c>
    </row>
    <row r="6998" spans="6:6">
      <c r="F6998" s="1" t="s">
        <v>3</v>
      </c>
    </row>
    <row r="6999" spans="6:6">
      <c r="F6999" s="1" t="s">
        <v>3</v>
      </c>
    </row>
    <row r="7000" spans="6:6">
      <c r="F7000" s="1" t="s">
        <v>3</v>
      </c>
    </row>
    <row r="7001" spans="6:6">
      <c r="F7001" s="1" t="s">
        <v>3</v>
      </c>
    </row>
    <row r="7002" spans="6:6">
      <c r="F7002" s="1" t="s">
        <v>3</v>
      </c>
    </row>
    <row r="7003" spans="6:6">
      <c r="F7003" s="1" t="s">
        <v>3</v>
      </c>
    </row>
    <row r="7004" spans="6:6">
      <c r="F7004" s="1" t="s">
        <v>3</v>
      </c>
    </row>
    <row r="7005" spans="6:6">
      <c r="F7005" s="1" t="s">
        <v>3</v>
      </c>
    </row>
    <row r="7006" spans="6:6">
      <c r="F7006" s="1" t="s">
        <v>3</v>
      </c>
    </row>
    <row r="7007" spans="6:6">
      <c r="F7007" s="1" t="s">
        <v>3</v>
      </c>
    </row>
    <row r="7008" spans="6:6">
      <c r="F7008" s="1" t="s">
        <v>3</v>
      </c>
    </row>
    <row r="7009" spans="6:6">
      <c r="F7009" s="1" t="s">
        <v>3</v>
      </c>
    </row>
    <row r="7010" spans="6:6">
      <c r="F7010" s="1" t="s">
        <v>3</v>
      </c>
    </row>
    <row r="7011" spans="6:6">
      <c r="F7011" s="1" t="s">
        <v>3</v>
      </c>
    </row>
    <row r="7012" spans="6:6">
      <c r="F7012" s="1" t="s">
        <v>3</v>
      </c>
    </row>
    <row r="7013" spans="6:6">
      <c r="F7013" s="1" t="s">
        <v>3</v>
      </c>
    </row>
    <row r="7014" spans="6:6">
      <c r="F7014" s="1" t="s">
        <v>3</v>
      </c>
    </row>
    <row r="7015" spans="6:6">
      <c r="F7015" s="1" t="s">
        <v>3</v>
      </c>
    </row>
    <row r="7016" spans="6:6">
      <c r="F7016" s="1" t="s">
        <v>3</v>
      </c>
    </row>
    <row r="7017" spans="6:6">
      <c r="F7017" s="1" t="s">
        <v>3</v>
      </c>
    </row>
    <row r="7018" spans="6:6">
      <c r="F7018" s="1" t="s">
        <v>3</v>
      </c>
    </row>
    <row r="7019" spans="6:6">
      <c r="F7019" s="1" t="s">
        <v>3</v>
      </c>
    </row>
    <row r="7020" spans="6:6">
      <c r="F7020" s="1" t="s">
        <v>3</v>
      </c>
    </row>
    <row r="7021" spans="6:6">
      <c r="F7021" s="1" t="s">
        <v>3</v>
      </c>
    </row>
    <row r="7022" spans="6:6">
      <c r="F7022" s="1" t="s">
        <v>3</v>
      </c>
    </row>
    <row r="7023" spans="6:6">
      <c r="F7023" s="1" t="s">
        <v>3</v>
      </c>
    </row>
    <row r="7024" spans="6:6">
      <c r="F7024" s="1" t="s">
        <v>3</v>
      </c>
    </row>
    <row r="7025" spans="6:6">
      <c r="F7025" s="1" t="s">
        <v>3</v>
      </c>
    </row>
    <row r="7026" spans="6:6">
      <c r="F7026" s="1" t="s">
        <v>3</v>
      </c>
    </row>
    <row r="7027" spans="6:6">
      <c r="F7027" s="1" t="s">
        <v>3</v>
      </c>
    </row>
    <row r="7028" spans="6:6">
      <c r="F7028" s="1" t="s">
        <v>3</v>
      </c>
    </row>
    <row r="7029" spans="6:6">
      <c r="F7029" s="1" t="s">
        <v>3</v>
      </c>
    </row>
    <row r="7030" spans="6:6">
      <c r="F7030" s="1" t="s">
        <v>3</v>
      </c>
    </row>
    <row r="7031" spans="6:6">
      <c r="F7031" s="1" t="s">
        <v>3</v>
      </c>
    </row>
    <row r="7032" spans="6:6">
      <c r="F7032" s="1" t="s">
        <v>3</v>
      </c>
    </row>
    <row r="7033" spans="6:6">
      <c r="F7033" s="1" t="s">
        <v>3</v>
      </c>
    </row>
    <row r="7034" spans="6:6">
      <c r="F7034" s="1" t="s">
        <v>3</v>
      </c>
    </row>
    <row r="7035" spans="6:6">
      <c r="F7035" s="1" t="s">
        <v>3</v>
      </c>
    </row>
    <row r="7036" spans="6:6">
      <c r="F7036" s="1" t="s">
        <v>3</v>
      </c>
    </row>
    <row r="7037" spans="6:6">
      <c r="F7037" s="1" t="s">
        <v>3</v>
      </c>
    </row>
    <row r="7038" spans="6:6">
      <c r="F7038" s="1" t="s">
        <v>3</v>
      </c>
    </row>
    <row r="7039" spans="6:6">
      <c r="F7039" s="1" t="s">
        <v>3</v>
      </c>
    </row>
    <row r="7040" spans="6:6">
      <c r="F7040" s="1" t="s">
        <v>3</v>
      </c>
    </row>
    <row r="7041" spans="6:6">
      <c r="F7041" s="1" t="s">
        <v>3</v>
      </c>
    </row>
    <row r="7042" spans="6:6">
      <c r="F7042" s="1" t="s">
        <v>3</v>
      </c>
    </row>
    <row r="7043" spans="6:6">
      <c r="F7043" s="1" t="s">
        <v>3</v>
      </c>
    </row>
    <row r="7044" spans="6:6">
      <c r="F7044" s="1" t="s">
        <v>3</v>
      </c>
    </row>
    <row r="7045" spans="6:6">
      <c r="F7045" s="1" t="s">
        <v>3</v>
      </c>
    </row>
    <row r="7046" spans="6:6">
      <c r="F7046" s="1" t="s">
        <v>3</v>
      </c>
    </row>
    <row r="7047" spans="6:6">
      <c r="F7047" s="1" t="s">
        <v>3</v>
      </c>
    </row>
    <row r="7048" spans="6:6">
      <c r="F7048" s="1" t="s">
        <v>3</v>
      </c>
    </row>
    <row r="7049" spans="6:6">
      <c r="F7049" s="1" t="s">
        <v>3</v>
      </c>
    </row>
    <row r="7050" spans="6:6">
      <c r="F7050" s="1" t="s">
        <v>3</v>
      </c>
    </row>
    <row r="7051" spans="6:6">
      <c r="F7051" s="1" t="s">
        <v>3</v>
      </c>
    </row>
    <row r="7052" spans="6:6">
      <c r="F7052" s="1" t="s">
        <v>3</v>
      </c>
    </row>
    <row r="7053" spans="6:6">
      <c r="F7053" s="1" t="s">
        <v>3</v>
      </c>
    </row>
    <row r="7054" spans="6:6">
      <c r="F7054" s="1" t="s">
        <v>3</v>
      </c>
    </row>
    <row r="7055" spans="6:6">
      <c r="F7055" s="1" t="s">
        <v>3</v>
      </c>
    </row>
    <row r="7056" spans="6:6">
      <c r="F7056" s="1" t="s">
        <v>3</v>
      </c>
    </row>
    <row r="7057" spans="6:6">
      <c r="F7057" s="1" t="s">
        <v>3</v>
      </c>
    </row>
    <row r="7058" spans="6:6">
      <c r="F7058" s="1" t="s">
        <v>3</v>
      </c>
    </row>
    <row r="7059" spans="6:6">
      <c r="F7059" s="1" t="s">
        <v>3</v>
      </c>
    </row>
    <row r="7060" spans="6:6">
      <c r="F7060" s="1" t="s">
        <v>3</v>
      </c>
    </row>
    <row r="7061" spans="6:6">
      <c r="F7061" s="1" t="s">
        <v>3</v>
      </c>
    </row>
    <row r="7062" spans="6:6">
      <c r="F7062" s="1" t="s">
        <v>3</v>
      </c>
    </row>
    <row r="7063" spans="6:6">
      <c r="F7063" s="1" t="s">
        <v>3</v>
      </c>
    </row>
    <row r="7064" spans="6:6">
      <c r="F7064" s="1" t="s">
        <v>3</v>
      </c>
    </row>
    <row r="7065" spans="6:6">
      <c r="F7065" s="1" t="s">
        <v>3</v>
      </c>
    </row>
    <row r="7066" spans="6:6">
      <c r="F7066" s="1" t="s">
        <v>3</v>
      </c>
    </row>
    <row r="7067" spans="6:6">
      <c r="F7067" s="1" t="s">
        <v>3</v>
      </c>
    </row>
    <row r="7068" spans="6:6">
      <c r="F7068" s="1" t="s">
        <v>3</v>
      </c>
    </row>
    <row r="7069" spans="6:6">
      <c r="F7069" s="1" t="s">
        <v>3</v>
      </c>
    </row>
    <row r="7070" spans="6:6">
      <c r="F7070" s="1" t="s">
        <v>3</v>
      </c>
    </row>
    <row r="7071" spans="6:6">
      <c r="F7071" s="1" t="s">
        <v>3</v>
      </c>
    </row>
    <row r="7072" spans="6:6">
      <c r="F7072" s="1" t="s">
        <v>3</v>
      </c>
    </row>
    <row r="7073" spans="6:6">
      <c r="F7073" s="1" t="s">
        <v>3</v>
      </c>
    </row>
    <row r="7074" spans="6:6">
      <c r="F7074" s="1" t="s">
        <v>3</v>
      </c>
    </row>
    <row r="7075" spans="6:6">
      <c r="F7075" s="1" t="s">
        <v>3</v>
      </c>
    </row>
    <row r="7076" spans="6:6">
      <c r="F7076" s="1" t="s">
        <v>3</v>
      </c>
    </row>
    <row r="7077" spans="6:6">
      <c r="F7077" s="1" t="s">
        <v>3</v>
      </c>
    </row>
    <row r="7078" spans="6:6">
      <c r="F7078" s="1" t="s">
        <v>3</v>
      </c>
    </row>
    <row r="7079" spans="6:6">
      <c r="F7079" s="1" t="s">
        <v>3</v>
      </c>
    </row>
    <row r="7080" spans="6:6">
      <c r="F7080" s="1" t="s">
        <v>3</v>
      </c>
    </row>
    <row r="7081" spans="6:6">
      <c r="F7081" s="1" t="s">
        <v>3</v>
      </c>
    </row>
    <row r="7082" spans="6:6">
      <c r="F7082" s="1" t="s">
        <v>3</v>
      </c>
    </row>
    <row r="7083" spans="6:6">
      <c r="F7083" s="1" t="s">
        <v>3</v>
      </c>
    </row>
    <row r="7084" spans="6:6">
      <c r="F7084" s="1" t="s">
        <v>3</v>
      </c>
    </row>
    <row r="7085" spans="6:6">
      <c r="F7085" s="1" t="s">
        <v>3</v>
      </c>
    </row>
    <row r="7086" spans="6:6">
      <c r="F7086" s="1" t="s">
        <v>3</v>
      </c>
    </row>
    <row r="7087" spans="6:6">
      <c r="F7087" s="1" t="s">
        <v>3</v>
      </c>
    </row>
    <row r="7088" spans="6:6">
      <c r="F7088" s="1" t="s">
        <v>3</v>
      </c>
    </row>
    <row r="7089" spans="6:6">
      <c r="F7089" s="1" t="s">
        <v>3</v>
      </c>
    </row>
    <row r="7090" spans="6:6">
      <c r="F7090" s="1" t="s">
        <v>3</v>
      </c>
    </row>
    <row r="7091" spans="6:6">
      <c r="F7091" s="1" t="s">
        <v>3</v>
      </c>
    </row>
    <row r="7092" spans="6:6">
      <c r="F7092" s="1" t="s">
        <v>3</v>
      </c>
    </row>
    <row r="7093" spans="6:6">
      <c r="F7093" s="1" t="s">
        <v>3</v>
      </c>
    </row>
    <row r="7094" spans="6:6">
      <c r="F7094" s="1" t="s">
        <v>3</v>
      </c>
    </row>
    <row r="7095" spans="6:6">
      <c r="F7095" s="1" t="s">
        <v>3</v>
      </c>
    </row>
    <row r="7096" spans="6:6">
      <c r="F7096" s="1" t="s">
        <v>3</v>
      </c>
    </row>
    <row r="7097" spans="6:6">
      <c r="F7097" s="1" t="s">
        <v>3</v>
      </c>
    </row>
    <row r="7098" spans="6:6">
      <c r="F7098" s="1" t="s">
        <v>3</v>
      </c>
    </row>
    <row r="7099" spans="6:6">
      <c r="F7099" s="1" t="s">
        <v>3</v>
      </c>
    </row>
    <row r="7100" spans="6:6">
      <c r="F7100" s="1" t="s">
        <v>3</v>
      </c>
    </row>
    <row r="7101" spans="6:6">
      <c r="F7101" s="1" t="s">
        <v>3</v>
      </c>
    </row>
    <row r="7102" spans="6:6">
      <c r="F7102" s="1" t="s">
        <v>3</v>
      </c>
    </row>
    <row r="7103" spans="6:6">
      <c r="F7103" s="1" t="s">
        <v>3</v>
      </c>
    </row>
    <row r="7104" spans="6:6">
      <c r="F7104" s="1" t="s">
        <v>3</v>
      </c>
    </row>
    <row r="7105" spans="6:6">
      <c r="F7105" s="1" t="s">
        <v>3</v>
      </c>
    </row>
    <row r="7106" spans="6:6">
      <c r="F7106" s="1" t="s">
        <v>3</v>
      </c>
    </row>
    <row r="7107" spans="6:6">
      <c r="F7107" s="1" t="s">
        <v>3</v>
      </c>
    </row>
    <row r="7108" spans="6:6">
      <c r="F7108" s="1" t="s">
        <v>3</v>
      </c>
    </row>
    <row r="7109" spans="6:6">
      <c r="F7109" s="1" t="s">
        <v>3</v>
      </c>
    </row>
    <row r="7110" spans="6:6">
      <c r="F7110" s="1" t="s">
        <v>3</v>
      </c>
    </row>
    <row r="7111" spans="6:6">
      <c r="F7111" s="1" t="s">
        <v>3</v>
      </c>
    </row>
    <row r="7112" spans="6:6">
      <c r="F7112" s="1" t="s">
        <v>3</v>
      </c>
    </row>
    <row r="7113" spans="6:6">
      <c r="F7113" s="1" t="s">
        <v>3</v>
      </c>
    </row>
    <row r="7114" spans="6:6">
      <c r="F7114" s="1" t="s">
        <v>3</v>
      </c>
    </row>
    <row r="7115" spans="6:6">
      <c r="F7115" s="1" t="s">
        <v>3</v>
      </c>
    </row>
    <row r="7116" spans="6:6">
      <c r="F7116" s="1" t="s">
        <v>3</v>
      </c>
    </row>
    <row r="7117" spans="6:6">
      <c r="F7117" s="1" t="s">
        <v>3</v>
      </c>
    </row>
    <row r="7118" spans="6:6">
      <c r="F7118" s="1" t="s">
        <v>3</v>
      </c>
    </row>
    <row r="7119" spans="6:6">
      <c r="F7119" s="1" t="s">
        <v>3</v>
      </c>
    </row>
    <row r="7120" spans="6:6">
      <c r="F7120" s="1" t="s">
        <v>3</v>
      </c>
    </row>
    <row r="7121" spans="6:6">
      <c r="F7121" s="1" t="s">
        <v>3</v>
      </c>
    </row>
    <row r="7122" spans="6:6">
      <c r="F7122" s="1" t="s">
        <v>3</v>
      </c>
    </row>
    <row r="7123" spans="6:6">
      <c r="F7123" s="1" t="s">
        <v>3</v>
      </c>
    </row>
    <row r="7124" spans="6:6">
      <c r="F7124" s="1" t="s">
        <v>3</v>
      </c>
    </row>
    <row r="7125" spans="6:6">
      <c r="F7125" s="1" t="s">
        <v>3</v>
      </c>
    </row>
    <row r="7126" spans="6:6">
      <c r="F7126" s="1" t="s">
        <v>3</v>
      </c>
    </row>
    <row r="7127" spans="6:6">
      <c r="F7127" s="1" t="s">
        <v>3</v>
      </c>
    </row>
    <row r="7128" spans="6:6">
      <c r="F7128" s="1" t="s">
        <v>3</v>
      </c>
    </row>
    <row r="7129" spans="6:6">
      <c r="F7129" s="1" t="s">
        <v>3</v>
      </c>
    </row>
    <row r="7130" spans="6:6">
      <c r="F7130" s="1" t="s">
        <v>3</v>
      </c>
    </row>
    <row r="7131" spans="6:6">
      <c r="F7131" s="1" t="s">
        <v>3</v>
      </c>
    </row>
    <row r="7132" spans="6:6">
      <c r="F7132" s="1" t="s">
        <v>3</v>
      </c>
    </row>
    <row r="7133" spans="6:6">
      <c r="F7133" s="1" t="s">
        <v>3</v>
      </c>
    </row>
    <row r="7134" spans="6:6">
      <c r="F7134" s="1" t="s">
        <v>3</v>
      </c>
    </row>
    <row r="7135" spans="6:6">
      <c r="F7135" s="1" t="s">
        <v>3</v>
      </c>
    </row>
    <row r="7136" spans="6:6">
      <c r="F7136" s="1" t="s">
        <v>3</v>
      </c>
    </row>
    <row r="7137" spans="6:6">
      <c r="F7137" s="1" t="s">
        <v>3</v>
      </c>
    </row>
    <row r="7138" spans="6:6">
      <c r="F7138" s="1" t="s">
        <v>3</v>
      </c>
    </row>
    <row r="7139" spans="6:6">
      <c r="F7139" s="1" t="s">
        <v>3</v>
      </c>
    </row>
    <row r="7140" spans="6:6">
      <c r="F7140" s="1" t="s">
        <v>3</v>
      </c>
    </row>
    <row r="7141" spans="6:6">
      <c r="F7141" s="1" t="s">
        <v>3</v>
      </c>
    </row>
    <row r="7142" spans="6:6">
      <c r="F7142" s="1" t="s">
        <v>3</v>
      </c>
    </row>
    <row r="7143" spans="6:6">
      <c r="F7143" s="1" t="s">
        <v>3</v>
      </c>
    </row>
    <row r="7144" spans="6:6">
      <c r="F7144" s="1" t="s">
        <v>3</v>
      </c>
    </row>
    <row r="7145" spans="6:6">
      <c r="F7145" s="1" t="s">
        <v>3</v>
      </c>
    </row>
    <row r="7146" spans="6:6">
      <c r="F7146" s="1" t="s">
        <v>3</v>
      </c>
    </row>
    <row r="7147" spans="6:6">
      <c r="F7147" s="1" t="s">
        <v>3</v>
      </c>
    </row>
    <row r="7148" spans="6:6">
      <c r="F7148" s="1" t="s">
        <v>3</v>
      </c>
    </row>
    <row r="7149" spans="6:6">
      <c r="F7149" s="1" t="s">
        <v>3</v>
      </c>
    </row>
    <row r="7150" spans="6:6">
      <c r="F7150" s="1" t="s">
        <v>3</v>
      </c>
    </row>
    <row r="7151" spans="6:6">
      <c r="F7151" s="1" t="s">
        <v>3</v>
      </c>
    </row>
    <row r="7152" spans="6:6">
      <c r="F7152" s="1" t="s">
        <v>3</v>
      </c>
    </row>
    <row r="7153" spans="6:6">
      <c r="F7153" s="1" t="s">
        <v>3</v>
      </c>
    </row>
    <row r="7154" spans="6:6">
      <c r="F7154" s="1" t="s">
        <v>3</v>
      </c>
    </row>
    <row r="7155" spans="6:6">
      <c r="F7155" s="1" t="s">
        <v>3</v>
      </c>
    </row>
    <row r="7156" spans="6:6">
      <c r="F7156" s="1" t="s">
        <v>3</v>
      </c>
    </row>
    <row r="7157" spans="6:6">
      <c r="F7157" s="1" t="s">
        <v>3</v>
      </c>
    </row>
    <row r="7158" spans="6:6">
      <c r="F7158" s="1" t="s">
        <v>3</v>
      </c>
    </row>
    <row r="7159" spans="6:6">
      <c r="F7159" s="1" t="s">
        <v>3</v>
      </c>
    </row>
    <row r="7160" spans="6:6">
      <c r="F7160" s="1" t="s">
        <v>3</v>
      </c>
    </row>
    <row r="7161" spans="6:6">
      <c r="F7161" s="1" t="s">
        <v>3</v>
      </c>
    </row>
    <row r="7162" spans="6:6">
      <c r="F7162" s="1" t="s">
        <v>3</v>
      </c>
    </row>
    <row r="7163" spans="6:6">
      <c r="F7163" s="1" t="s">
        <v>3</v>
      </c>
    </row>
    <row r="7164" spans="6:6">
      <c r="F7164" s="1" t="s">
        <v>3</v>
      </c>
    </row>
    <row r="7165" spans="6:6">
      <c r="F7165" s="1" t="s">
        <v>3</v>
      </c>
    </row>
    <row r="7166" spans="6:6">
      <c r="F7166" s="1" t="s">
        <v>3</v>
      </c>
    </row>
    <row r="7167" spans="6:6">
      <c r="F7167" s="1" t="s">
        <v>3</v>
      </c>
    </row>
    <row r="7168" spans="6:6">
      <c r="F7168" s="1" t="s">
        <v>3</v>
      </c>
    </row>
    <row r="7169" spans="6:6">
      <c r="F7169" s="1" t="s">
        <v>3</v>
      </c>
    </row>
    <row r="7170" spans="6:6">
      <c r="F7170" s="1" t="s">
        <v>3</v>
      </c>
    </row>
    <row r="7171" spans="6:6">
      <c r="F7171" s="1" t="s">
        <v>3</v>
      </c>
    </row>
    <row r="7172" spans="6:6">
      <c r="F7172" s="1" t="s">
        <v>3</v>
      </c>
    </row>
    <row r="7173" spans="6:6">
      <c r="F7173" s="1" t="s">
        <v>3</v>
      </c>
    </row>
    <row r="7174" spans="6:6">
      <c r="F7174" s="1" t="s">
        <v>3</v>
      </c>
    </row>
    <row r="7175" spans="6:6">
      <c r="F7175" s="1" t="s">
        <v>3</v>
      </c>
    </row>
    <row r="7176" spans="6:6">
      <c r="F7176" s="1" t="s">
        <v>3</v>
      </c>
    </row>
    <row r="7177" spans="6:6">
      <c r="F7177" s="1" t="s">
        <v>3</v>
      </c>
    </row>
    <row r="7178" spans="6:6">
      <c r="F7178" s="1" t="s">
        <v>3</v>
      </c>
    </row>
    <row r="7179" spans="6:6">
      <c r="F7179" s="1" t="s">
        <v>3</v>
      </c>
    </row>
    <row r="7180" spans="6:6">
      <c r="F7180" s="1" t="s">
        <v>3</v>
      </c>
    </row>
    <row r="7181" spans="6:6">
      <c r="F7181" s="1" t="s">
        <v>3</v>
      </c>
    </row>
    <row r="7182" spans="6:6">
      <c r="F7182" s="1" t="s">
        <v>3</v>
      </c>
    </row>
    <row r="7183" spans="6:6">
      <c r="F7183" s="1" t="s">
        <v>3</v>
      </c>
    </row>
    <row r="7184" spans="6:6">
      <c r="F7184" s="1" t="s">
        <v>3</v>
      </c>
    </row>
    <row r="7185" spans="6:6">
      <c r="F7185" s="1" t="s">
        <v>3</v>
      </c>
    </row>
    <row r="7186" spans="6:6">
      <c r="F7186" s="1" t="s">
        <v>3</v>
      </c>
    </row>
    <row r="7187" spans="6:6">
      <c r="F7187" s="1" t="s">
        <v>3</v>
      </c>
    </row>
    <row r="7188" spans="6:6">
      <c r="F7188" s="1" t="s">
        <v>3</v>
      </c>
    </row>
    <row r="7189" spans="6:6">
      <c r="F7189" s="1" t="s">
        <v>3</v>
      </c>
    </row>
    <row r="7190" spans="6:6">
      <c r="F7190" s="1" t="s">
        <v>3</v>
      </c>
    </row>
    <row r="7191" spans="6:6">
      <c r="F7191" s="1" t="s">
        <v>3</v>
      </c>
    </row>
    <row r="7192" spans="6:6">
      <c r="F7192" s="1" t="s">
        <v>3</v>
      </c>
    </row>
    <row r="7193" spans="6:6">
      <c r="F7193" s="1" t="s">
        <v>3</v>
      </c>
    </row>
    <row r="7194" spans="6:6">
      <c r="F7194" s="1" t="s">
        <v>3</v>
      </c>
    </row>
    <row r="7195" spans="6:6">
      <c r="F7195" s="1" t="s">
        <v>3</v>
      </c>
    </row>
    <row r="7196" spans="6:6">
      <c r="F7196" s="1" t="s">
        <v>3</v>
      </c>
    </row>
    <row r="7197" spans="6:6">
      <c r="F7197" s="1" t="s">
        <v>3</v>
      </c>
    </row>
    <row r="7198" spans="6:6">
      <c r="F7198" s="1" t="s">
        <v>3</v>
      </c>
    </row>
    <row r="7199" spans="6:6">
      <c r="F7199" s="1" t="s">
        <v>3</v>
      </c>
    </row>
    <row r="7200" spans="6:6">
      <c r="F7200" s="1" t="s">
        <v>3</v>
      </c>
    </row>
    <row r="7201" spans="6:6">
      <c r="F7201" s="1" t="s">
        <v>3</v>
      </c>
    </row>
    <row r="7202" spans="6:6">
      <c r="F7202" s="1" t="s">
        <v>3</v>
      </c>
    </row>
    <row r="7203" spans="6:6">
      <c r="F7203" s="1" t="s">
        <v>3</v>
      </c>
    </row>
    <row r="7204" spans="6:6">
      <c r="F7204" s="1" t="s">
        <v>3</v>
      </c>
    </row>
    <row r="7205" spans="6:6">
      <c r="F7205" s="1" t="s">
        <v>3</v>
      </c>
    </row>
    <row r="7206" spans="6:6">
      <c r="F7206" s="1" t="s">
        <v>3</v>
      </c>
    </row>
    <row r="7207" spans="6:6">
      <c r="F7207" s="1" t="s">
        <v>3</v>
      </c>
    </row>
    <row r="7208" spans="6:6">
      <c r="F7208" s="1" t="s">
        <v>3</v>
      </c>
    </row>
    <row r="7209" spans="6:6">
      <c r="F7209" s="1" t="s">
        <v>3</v>
      </c>
    </row>
    <row r="7210" spans="6:6">
      <c r="F7210" s="1" t="s">
        <v>3</v>
      </c>
    </row>
    <row r="7211" spans="6:6">
      <c r="F7211" s="1" t="s">
        <v>3</v>
      </c>
    </row>
    <row r="7212" spans="6:6">
      <c r="F7212" s="1" t="s">
        <v>3</v>
      </c>
    </row>
    <row r="7213" spans="6:6">
      <c r="F7213" s="1" t="s">
        <v>3</v>
      </c>
    </row>
    <row r="7214" spans="6:6">
      <c r="F7214" s="1" t="s">
        <v>3</v>
      </c>
    </row>
    <row r="7215" spans="6:6">
      <c r="F7215" s="1" t="s">
        <v>3</v>
      </c>
    </row>
    <row r="7216" spans="6:6">
      <c r="F7216" s="1" t="s">
        <v>3</v>
      </c>
    </row>
    <row r="7217" spans="6:6">
      <c r="F7217" s="1" t="s">
        <v>3</v>
      </c>
    </row>
    <row r="7218" spans="6:6">
      <c r="F7218" s="1" t="s">
        <v>3</v>
      </c>
    </row>
    <row r="7219" spans="6:6">
      <c r="F7219" s="1" t="s">
        <v>3</v>
      </c>
    </row>
    <row r="7220" spans="6:6">
      <c r="F7220" s="1" t="s">
        <v>3</v>
      </c>
    </row>
    <row r="7221" spans="6:6">
      <c r="F7221" s="1" t="s">
        <v>3</v>
      </c>
    </row>
    <row r="7222" spans="6:6">
      <c r="F7222" s="1" t="s">
        <v>3</v>
      </c>
    </row>
    <row r="7223" spans="6:6">
      <c r="F7223" s="1" t="s">
        <v>3</v>
      </c>
    </row>
    <row r="7224" spans="6:6">
      <c r="F7224" s="1" t="s">
        <v>3</v>
      </c>
    </row>
    <row r="7225" spans="6:6">
      <c r="F7225" s="1" t="s">
        <v>3</v>
      </c>
    </row>
    <row r="7226" spans="6:6">
      <c r="F7226" s="1" t="s">
        <v>3</v>
      </c>
    </row>
    <row r="7227" spans="6:6">
      <c r="F7227" s="1" t="s">
        <v>3</v>
      </c>
    </row>
    <row r="7228" spans="6:6">
      <c r="F7228" s="1" t="s">
        <v>3</v>
      </c>
    </row>
    <row r="7229" spans="6:6">
      <c r="F7229" s="1" t="s">
        <v>3</v>
      </c>
    </row>
    <row r="7230" spans="6:6">
      <c r="F7230" s="1" t="s">
        <v>3</v>
      </c>
    </row>
    <row r="7231" spans="6:6">
      <c r="F7231" s="1" t="s">
        <v>3</v>
      </c>
    </row>
    <row r="7232" spans="6:6">
      <c r="F7232" s="1" t="s">
        <v>3</v>
      </c>
    </row>
    <row r="7233" spans="6:6">
      <c r="F7233" s="1" t="s">
        <v>3</v>
      </c>
    </row>
    <row r="7234" spans="6:6">
      <c r="F7234" s="1" t="s">
        <v>3</v>
      </c>
    </row>
    <row r="7235" spans="6:6">
      <c r="F7235" s="1" t="s">
        <v>3</v>
      </c>
    </row>
    <row r="7236" spans="6:6">
      <c r="F7236" s="1" t="s">
        <v>3</v>
      </c>
    </row>
    <row r="7237" spans="6:6">
      <c r="F7237" s="1" t="s">
        <v>3</v>
      </c>
    </row>
    <row r="7238" spans="6:6">
      <c r="F7238" s="1" t="s">
        <v>3</v>
      </c>
    </row>
    <row r="7239" spans="6:6">
      <c r="F7239" s="1" t="s">
        <v>3</v>
      </c>
    </row>
    <row r="7240" spans="6:6">
      <c r="F7240" s="1" t="s">
        <v>3</v>
      </c>
    </row>
    <row r="7241" spans="6:6">
      <c r="F7241" s="1" t="s">
        <v>3</v>
      </c>
    </row>
    <row r="7242" spans="6:6">
      <c r="F7242" s="1" t="s">
        <v>3</v>
      </c>
    </row>
    <row r="7243" spans="6:6">
      <c r="F7243" s="1" t="s">
        <v>3</v>
      </c>
    </row>
    <row r="7244" spans="6:6">
      <c r="F7244" s="1" t="s">
        <v>3</v>
      </c>
    </row>
    <row r="7245" spans="6:6">
      <c r="F7245" s="1" t="s">
        <v>3</v>
      </c>
    </row>
    <row r="7246" spans="6:6">
      <c r="F7246" s="1" t="s">
        <v>3</v>
      </c>
    </row>
    <row r="7247" spans="6:6">
      <c r="F7247" s="1" t="s">
        <v>3</v>
      </c>
    </row>
    <row r="7248" spans="6:6">
      <c r="F7248" s="1" t="s">
        <v>3</v>
      </c>
    </row>
    <row r="7249" spans="6:6">
      <c r="F7249" s="1" t="s">
        <v>3</v>
      </c>
    </row>
    <row r="7250" spans="6:6">
      <c r="F7250" s="1" t="s">
        <v>3</v>
      </c>
    </row>
    <row r="7251" spans="6:6">
      <c r="F7251" s="1" t="s">
        <v>3</v>
      </c>
    </row>
    <row r="7252" spans="6:6">
      <c r="F7252" s="1" t="s">
        <v>3</v>
      </c>
    </row>
    <row r="7253" spans="6:6">
      <c r="F7253" s="1" t="s">
        <v>3</v>
      </c>
    </row>
    <row r="7254" spans="6:6">
      <c r="F7254" s="1" t="s">
        <v>3</v>
      </c>
    </row>
    <row r="7255" spans="6:6">
      <c r="F7255" s="1" t="s">
        <v>3</v>
      </c>
    </row>
    <row r="7256" spans="6:6">
      <c r="F7256" s="1" t="s">
        <v>3</v>
      </c>
    </row>
    <row r="7257" spans="6:6">
      <c r="F7257" s="1" t="s">
        <v>3</v>
      </c>
    </row>
    <row r="7258" spans="6:6">
      <c r="F7258" s="1" t="s">
        <v>3</v>
      </c>
    </row>
    <row r="7259" spans="6:6">
      <c r="F7259" s="1" t="s">
        <v>3</v>
      </c>
    </row>
    <row r="7260" spans="6:6">
      <c r="F7260" s="1" t="s">
        <v>3</v>
      </c>
    </row>
    <row r="7261" spans="6:6">
      <c r="F7261" s="1" t="s">
        <v>3</v>
      </c>
    </row>
    <row r="7262" spans="6:6">
      <c r="F7262" s="1" t="s">
        <v>3</v>
      </c>
    </row>
    <row r="7263" spans="6:6">
      <c r="F7263" s="1" t="s">
        <v>3</v>
      </c>
    </row>
    <row r="7264" spans="6:6">
      <c r="F7264" s="1" t="s">
        <v>3</v>
      </c>
    </row>
    <row r="7265" spans="6:6">
      <c r="F7265" s="1" t="s">
        <v>3</v>
      </c>
    </row>
    <row r="7266" spans="6:6">
      <c r="F7266" s="1" t="s">
        <v>3</v>
      </c>
    </row>
    <row r="7267" spans="6:6">
      <c r="F7267" s="1" t="s">
        <v>3</v>
      </c>
    </row>
    <row r="7268" spans="6:6">
      <c r="F7268" s="1" t="s">
        <v>3</v>
      </c>
    </row>
    <row r="7269" spans="6:6">
      <c r="F7269" s="1" t="s">
        <v>3</v>
      </c>
    </row>
    <row r="7270" spans="6:6">
      <c r="F7270" s="1" t="s">
        <v>3</v>
      </c>
    </row>
    <row r="7271" spans="6:6">
      <c r="F7271" s="1" t="s">
        <v>3</v>
      </c>
    </row>
    <row r="7272" spans="6:6">
      <c r="F7272" s="1" t="s">
        <v>3</v>
      </c>
    </row>
    <row r="7273" spans="6:6">
      <c r="F7273" s="1" t="s">
        <v>3</v>
      </c>
    </row>
    <row r="7274" spans="6:6">
      <c r="F7274" s="1" t="s">
        <v>3</v>
      </c>
    </row>
    <row r="7275" spans="6:6">
      <c r="F7275" s="1" t="s">
        <v>3</v>
      </c>
    </row>
    <row r="7276" spans="6:6">
      <c r="F7276" s="1" t="s">
        <v>3</v>
      </c>
    </row>
    <row r="7277" spans="6:6">
      <c r="F7277" s="1" t="s">
        <v>3</v>
      </c>
    </row>
    <row r="7278" spans="6:6">
      <c r="F7278" s="1" t="s">
        <v>3</v>
      </c>
    </row>
    <row r="7279" spans="6:6">
      <c r="F7279" s="1" t="s">
        <v>3</v>
      </c>
    </row>
    <row r="7280" spans="6:6">
      <c r="F7280" s="1" t="s">
        <v>3</v>
      </c>
    </row>
    <row r="7281" spans="6:6">
      <c r="F7281" s="1" t="s">
        <v>3</v>
      </c>
    </row>
    <row r="7282" spans="6:6">
      <c r="F7282" s="1" t="s">
        <v>3</v>
      </c>
    </row>
    <row r="7283" spans="6:6">
      <c r="F7283" s="1" t="s">
        <v>3</v>
      </c>
    </row>
    <row r="7284" spans="6:6">
      <c r="F7284" s="1" t="s">
        <v>3</v>
      </c>
    </row>
    <row r="7285" spans="6:6">
      <c r="F7285" s="1" t="s">
        <v>3</v>
      </c>
    </row>
    <row r="7286" spans="6:6">
      <c r="F7286" s="1" t="s">
        <v>3</v>
      </c>
    </row>
    <row r="7287" spans="6:6">
      <c r="F7287" s="1" t="s">
        <v>3</v>
      </c>
    </row>
    <row r="7288" spans="6:6">
      <c r="F7288" s="1" t="s">
        <v>3</v>
      </c>
    </row>
    <row r="7289" spans="6:6">
      <c r="F7289" s="1" t="s">
        <v>3</v>
      </c>
    </row>
    <row r="7290" spans="6:6">
      <c r="F7290" s="1" t="s">
        <v>3</v>
      </c>
    </row>
    <row r="7291" spans="6:6">
      <c r="F7291" s="1" t="s">
        <v>3</v>
      </c>
    </row>
    <row r="7292" spans="6:6">
      <c r="F7292" s="1" t="s">
        <v>3</v>
      </c>
    </row>
    <row r="7293" spans="6:6">
      <c r="F7293" s="1" t="s">
        <v>3</v>
      </c>
    </row>
    <row r="7294" spans="6:6">
      <c r="F7294" s="1" t="s">
        <v>3</v>
      </c>
    </row>
    <row r="7295" spans="6:6">
      <c r="F7295" s="1" t="s">
        <v>3</v>
      </c>
    </row>
    <row r="7296" spans="6:6">
      <c r="F7296" s="1" t="s">
        <v>3</v>
      </c>
    </row>
    <row r="7297" spans="6:6">
      <c r="F7297" s="1" t="s">
        <v>3</v>
      </c>
    </row>
    <row r="7298" spans="6:6">
      <c r="F7298" s="1" t="s">
        <v>3</v>
      </c>
    </row>
    <row r="7299" spans="6:6">
      <c r="F7299" s="1" t="s">
        <v>3</v>
      </c>
    </row>
    <row r="7300" spans="6:6">
      <c r="F7300" s="1" t="s">
        <v>3</v>
      </c>
    </row>
    <row r="7301" spans="6:6">
      <c r="F7301" s="1" t="s">
        <v>3</v>
      </c>
    </row>
    <row r="7302" spans="6:6">
      <c r="F7302" s="1" t="s">
        <v>3</v>
      </c>
    </row>
    <row r="7303" spans="6:6">
      <c r="F7303" s="1" t="s">
        <v>3</v>
      </c>
    </row>
    <row r="7304" spans="6:6">
      <c r="F7304" s="1" t="s">
        <v>3</v>
      </c>
    </row>
    <row r="7305" spans="6:6">
      <c r="F7305" s="1" t="s">
        <v>3</v>
      </c>
    </row>
    <row r="7306" spans="6:6">
      <c r="F7306" s="1" t="s">
        <v>3</v>
      </c>
    </row>
    <row r="7307" spans="6:6">
      <c r="F7307" s="1" t="s">
        <v>3</v>
      </c>
    </row>
    <row r="7308" spans="6:6">
      <c r="F7308" s="1" t="s">
        <v>3</v>
      </c>
    </row>
    <row r="7309" spans="6:6">
      <c r="F7309" s="1" t="s">
        <v>3</v>
      </c>
    </row>
    <row r="7310" spans="6:6">
      <c r="F7310" s="1" t="s">
        <v>3</v>
      </c>
    </row>
    <row r="7311" spans="6:6">
      <c r="F7311" s="1" t="s">
        <v>3</v>
      </c>
    </row>
    <row r="7312" spans="6:6">
      <c r="F7312" s="1" t="s">
        <v>3</v>
      </c>
    </row>
    <row r="7313" spans="6:6">
      <c r="F7313" s="1" t="s">
        <v>3</v>
      </c>
    </row>
    <row r="7314" spans="6:6">
      <c r="F7314" s="1" t="s">
        <v>3</v>
      </c>
    </row>
    <row r="7315" spans="6:6">
      <c r="F7315" s="1" t="s">
        <v>3</v>
      </c>
    </row>
    <row r="7316" spans="6:6">
      <c r="F7316" s="1" t="s">
        <v>3</v>
      </c>
    </row>
    <row r="7317" spans="6:6">
      <c r="F7317" s="1" t="s">
        <v>3</v>
      </c>
    </row>
    <row r="7318" spans="6:6">
      <c r="F7318" s="1" t="s">
        <v>3</v>
      </c>
    </row>
    <row r="7319" spans="6:6">
      <c r="F7319" s="1" t="s">
        <v>3</v>
      </c>
    </row>
    <row r="7320" spans="6:6">
      <c r="F7320" s="1" t="s">
        <v>3</v>
      </c>
    </row>
    <row r="7321" spans="6:6">
      <c r="F7321" s="1" t="s">
        <v>3</v>
      </c>
    </row>
    <row r="7322" spans="6:6">
      <c r="F7322" s="1" t="s">
        <v>3</v>
      </c>
    </row>
    <row r="7323" spans="6:6">
      <c r="F7323" s="1" t="s">
        <v>3</v>
      </c>
    </row>
    <row r="7324" spans="6:6">
      <c r="F7324" s="1" t="s">
        <v>3</v>
      </c>
    </row>
    <row r="7325" spans="6:6">
      <c r="F7325" s="1" t="s">
        <v>3</v>
      </c>
    </row>
    <row r="7326" spans="6:6">
      <c r="F7326" s="1" t="s">
        <v>3</v>
      </c>
    </row>
    <row r="7327" spans="6:6">
      <c r="F7327" s="1" t="s">
        <v>3</v>
      </c>
    </row>
    <row r="7328" spans="6:6">
      <c r="F7328" s="1" t="s">
        <v>3</v>
      </c>
    </row>
    <row r="7329" spans="6:6">
      <c r="F7329" s="1" t="s">
        <v>3</v>
      </c>
    </row>
    <row r="7330" spans="6:6">
      <c r="F7330" s="1" t="s">
        <v>3</v>
      </c>
    </row>
    <row r="7331" spans="6:6">
      <c r="F7331" s="1" t="s">
        <v>3</v>
      </c>
    </row>
    <row r="7332" spans="6:6">
      <c r="F7332" s="1" t="s">
        <v>3</v>
      </c>
    </row>
    <row r="7333" spans="6:6">
      <c r="F7333" s="1" t="s">
        <v>3</v>
      </c>
    </row>
    <row r="7334" spans="6:6">
      <c r="F7334" s="1" t="s">
        <v>3</v>
      </c>
    </row>
    <row r="7335" spans="6:6">
      <c r="F7335" s="1" t="s">
        <v>3</v>
      </c>
    </row>
    <row r="7336" spans="6:6">
      <c r="F7336" s="1" t="s">
        <v>3</v>
      </c>
    </row>
    <row r="7337" spans="6:6">
      <c r="F7337" s="1" t="s">
        <v>3</v>
      </c>
    </row>
    <row r="7338" spans="6:6">
      <c r="F7338" s="1" t="s">
        <v>3</v>
      </c>
    </row>
    <row r="7339" spans="6:6">
      <c r="F7339" s="1" t="s">
        <v>3</v>
      </c>
    </row>
    <row r="7340" spans="6:6">
      <c r="F7340" s="1" t="s">
        <v>3</v>
      </c>
    </row>
    <row r="7341" spans="6:6">
      <c r="F7341" s="1" t="s">
        <v>3</v>
      </c>
    </row>
    <row r="7342" spans="6:6">
      <c r="F7342" s="1" t="s">
        <v>3</v>
      </c>
    </row>
    <row r="7343" spans="6:6">
      <c r="F7343" s="1" t="s">
        <v>3</v>
      </c>
    </row>
    <row r="7344" spans="6:6">
      <c r="F7344" s="1" t="s">
        <v>3</v>
      </c>
    </row>
    <row r="7345" spans="6:6">
      <c r="F7345" s="1" t="s">
        <v>3</v>
      </c>
    </row>
    <row r="7346" spans="6:6">
      <c r="F7346" s="1" t="s">
        <v>3</v>
      </c>
    </row>
    <row r="7347" spans="6:6">
      <c r="F7347" s="1" t="s">
        <v>3</v>
      </c>
    </row>
    <row r="7348" spans="6:6">
      <c r="F7348" s="1" t="s">
        <v>3</v>
      </c>
    </row>
    <row r="7349" spans="6:6">
      <c r="F7349" s="1" t="s">
        <v>3</v>
      </c>
    </row>
    <row r="7350" spans="6:6">
      <c r="F7350" s="1" t="s">
        <v>3</v>
      </c>
    </row>
    <row r="7351" spans="6:6">
      <c r="F7351" s="1" t="s">
        <v>3</v>
      </c>
    </row>
    <row r="7352" spans="6:6">
      <c r="F7352" s="1" t="s">
        <v>3</v>
      </c>
    </row>
    <row r="7353" spans="6:6">
      <c r="F7353" s="1" t="s">
        <v>3</v>
      </c>
    </row>
    <row r="7354" spans="6:6">
      <c r="F7354" s="1" t="s">
        <v>3</v>
      </c>
    </row>
    <row r="7355" spans="6:6">
      <c r="F7355" s="1" t="s">
        <v>3</v>
      </c>
    </row>
    <row r="7356" spans="6:6">
      <c r="F7356" s="1" t="s">
        <v>3</v>
      </c>
    </row>
    <row r="7357" spans="6:6">
      <c r="F7357" s="1" t="s">
        <v>3</v>
      </c>
    </row>
    <row r="7358" spans="6:6">
      <c r="F7358" s="1" t="s">
        <v>3</v>
      </c>
    </row>
    <row r="7359" spans="6:6">
      <c r="F7359" s="1" t="s">
        <v>3</v>
      </c>
    </row>
    <row r="7360" spans="6:6">
      <c r="F7360" s="1" t="s">
        <v>3</v>
      </c>
    </row>
    <row r="7361" spans="6:6">
      <c r="F7361" s="1" t="s">
        <v>3</v>
      </c>
    </row>
    <row r="7362" spans="6:6">
      <c r="F7362" s="1" t="s">
        <v>3</v>
      </c>
    </row>
    <row r="7363" spans="6:6">
      <c r="F7363" s="1" t="s">
        <v>3</v>
      </c>
    </row>
    <row r="7364" spans="6:6">
      <c r="F7364" s="1" t="s">
        <v>3</v>
      </c>
    </row>
    <row r="7365" spans="6:6">
      <c r="F7365" s="1" t="s">
        <v>3</v>
      </c>
    </row>
    <row r="7366" spans="6:6">
      <c r="F7366" s="1" t="s">
        <v>3</v>
      </c>
    </row>
    <row r="7367" spans="6:6">
      <c r="F7367" s="1" t="s">
        <v>3</v>
      </c>
    </row>
    <row r="7368" spans="6:6">
      <c r="F7368" s="1" t="s">
        <v>3</v>
      </c>
    </row>
    <row r="7369" spans="6:6">
      <c r="F7369" s="1" t="s">
        <v>3</v>
      </c>
    </row>
    <row r="7370" spans="6:6">
      <c r="F7370" s="1" t="s">
        <v>3</v>
      </c>
    </row>
    <row r="7371" spans="6:6">
      <c r="F7371" s="1" t="s">
        <v>3</v>
      </c>
    </row>
    <row r="7372" spans="6:6">
      <c r="F7372" s="1" t="s">
        <v>3</v>
      </c>
    </row>
    <row r="7373" spans="6:6">
      <c r="F7373" s="1" t="s">
        <v>3</v>
      </c>
    </row>
    <row r="7374" spans="6:6">
      <c r="F7374" s="1" t="s">
        <v>3</v>
      </c>
    </row>
    <row r="7375" spans="6:6">
      <c r="F7375" s="1" t="s">
        <v>3</v>
      </c>
    </row>
    <row r="7376" spans="6:6">
      <c r="F7376" s="1" t="s">
        <v>3</v>
      </c>
    </row>
    <row r="7377" spans="6:6">
      <c r="F7377" s="1" t="s">
        <v>3</v>
      </c>
    </row>
    <row r="7378" spans="6:6">
      <c r="F7378" s="1" t="s">
        <v>3</v>
      </c>
    </row>
    <row r="7379" spans="6:6">
      <c r="F7379" s="1" t="s">
        <v>3</v>
      </c>
    </row>
    <row r="7380" spans="6:6">
      <c r="F7380" s="1" t="s">
        <v>3</v>
      </c>
    </row>
    <row r="7381" spans="6:6">
      <c r="F7381" s="1" t="s">
        <v>3</v>
      </c>
    </row>
    <row r="7382" spans="6:6">
      <c r="F7382" s="1" t="s">
        <v>3</v>
      </c>
    </row>
    <row r="7383" spans="6:6">
      <c r="F7383" s="1" t="s">
        <v>3</v>
      </c>
    </row>
    <row r="7384" spans="6:6">
      <c r="F7384" s="1" t="s">
        <v>3</v>
      </c>
    </row>
    <row r="7385" spans="6:6">
      <c r="F7385" s="1" t="s">
        <v>3</v>
      </c>
    </row>
    <row r="7386" spans="6:6">
      <c r="F7386" s="1" t="s">
        <v>3</v>
      </c>
    </row>
    <row r="7387" spans="6:6">
      <c r="F7387" s="1" t="s">
        <v>3</v>
      </c>
    </row>
    <row r="7388" spans="6:6">
      <c r="F7388" s="1" t="s">
        <v>3</v>
      </c>
    </row>
    <row r="7389" spans="6:6">
      <c r="F7389" s="1" t="s">
        <v>3</v>
      </c>
    </row>
    <row r="7390" spans="6:6">
      <c r="F7390" s="1" t="s">
        <v>3</v>
      </c>
    </row>
    <row r="7391" spans="6:6">
      <c r="F7391" s="1" t="s">
        <v>3</v>
      </c>
    </row>
    <row r="7392" spans="6:6">
      <c r="F7392" s="1" t="s">
        <v>3</v>
      </c>
    </row>
    <row r="7393" spans="6:6">
      <c r="F7393" s="1" t="s">
        <v>3</v>
      </c>
    </row>
    <row r="7394" spans="6:6">
      <c r="F7394" s="1" t="s">
        <v>3</v>
      </c>
    </row>
    <row r="7395" spans="6:6">
      <c r="F7395" s="1" t="s">
        <v>3</v>
      </c>
    </row>
    <row r="7396" spans="6:6">
      <c r="F7396" s="1" t="s">
        <v>3</v>
      </c>
    </row>
    <row r="7397" spans="6:6">
      <c r="F7397" s="1" t="s">
        <v>3</v>
      </c>
    </row>
    <row r="7398" spans="6:6">
      <c r="F7398" s="1" t="s">
        <v>3</v>
      </c>
    </row>
    <row r="7399" spans="6:6">
      <c r="F7399" s="1" t="s">
        <v>3</v>
      </c>
    </row>
    <row r="7400" spans="6:6">
      <c r="F7400" s="1" t="s">
        <v>3</v>
      </c>
    </row>
    <row r="7401" spans="6:6">
      <c r="F7401" s="1" t="s">
        <v>3</v>
      </c>
    </row>
    <row r="7402" spans="6:6">
      <c r="F7402" s="1" t="s">
        <v>3</v>
      </c>
    </row>
    <row r="7403" spans="6:6">
      <c r="F7403" s="1" t="s">
        <v>3</v>
      </c>
    </row>
    <row r="7404" spans="6:6">
      <c r="F7404" s="1" t="s">
        <v>3</v>
      </c>
    </row>
    <row r="7405" spans="6:6">
      <c r="F7405" s="1" t="s">
        <v>3</v>
      </c>
    </row>
    <row r="7406" spans="6:6">
      <c r="F7406" s="1" t="s">
        <v>3</v>
      </c>
    </row>
    <row r="7407" spans="6:6">
      <c r="F7407" s="1" t="s">
        <v>3</v>
      </c>
    </row>
    <row r="7408" spans="6:6">
      <c r="F7408" s="1" t="s">
        <v>3</v>
      </c>
    </row>
    <row r="7409" spans="6:6">
      <c r="F7409" s="1" t="s">
        <v>3</v>
      </c>
    </row>
    <row r="7410" spans="6:6">
      <c r="F7410" s="1" t="s">
        <v>3</v>
      </c>
    </row>
    <row r="7411" spans="6:6">
      <c r="F7411" s="1" t="s">
        <v>3</v>
      </c>
    </row>
    <row r="7412" spans="6:6">
      <c r="F7412" s="1" t="s">
        <v>3</v>
      </c>
    </row>
    <row r="7413" spans="6:6">
      <c r="F7413" s="1" t="s">
        <v>3</v>
      </c>
    </row>
    <row r="7414" spans="6:6">
      <c r="F7414" s="1" t="s">
        <v>3</v>
      </c>
    </row>
    <row r="7415" spans="6:6">
      <c r="F7415" s="1" t="s">
        <v>3</v>
      </c>
    </row>
    <row r="7416" spans="6:6">
      <c r="F7416" s="1" t="s">
        <v>3</v>
      </c>
    </row>
    <row r="7417" spans="6:6">
      <c r="F7417" s="1" t="s">
        <v>3</v>
      </c>
    </row>
    <row r="7418" spans="6:6">
      <c r="F7418" s="1" t="s">
        <v>3</v>
      </c>
    </row>
    <row r="7419" spans="6:6">
      <c r="F7419" s="1" t="s">
        <v>3</v>
      </c>
    </row>
    <row r="7420" spans="6:6">
      <c r="F7420" s="1" t="s">
        <v>3</v>
      </c>
    </row>
    <row r="7421" spans="6:6">
      <c r="F7421" s="1" t="s">
        <v>3</v>
      </c>
    </row>
    <row r="7422" spans="6:6">
      <c r="F7422" s="1" t="s">
        <v>3</v>
      </c>
    </row>
    <row r="7423" spans="6:6">
      <c r="F7423" s="1" t="s">
        <v>3</v>
      </c>
    </row>
    <row r="7424" spans="6:6">
      <c r="F7424" s="1" t="s">
        <v>3</v>
      </c>
    </row>
    <row r="7425" spans="6:6">
      <c r="F7425" s="1" t="s">
        <v>3</v>
      </c>
    </row>
    <row r="7426" spans="6:6">
      <c r="F7426" s="1" t="s">
        <v>3</v>
      </c>
    </row>
    <row r="7427" spans="6:6">
      <c r="F7427" s="1" t="s">
        <v>3</v>
      </c>
    </row>
    <row r="7428" spans="6:6">
      <c r="F7428" s="1" t="s">
        <v>3</v>
      </c>
    </row>
    <row r="7429" spans="6:6">
      <c r="F7429" s="1" t="s">
        <v>3</v>
      </c>
    </row>
    <row r="7430" spans="6:6">
      <c r="F7430" s="1" t="s">
        <v>3</v>
      </c>
    </row>
    <row r="7431" spans="6:6">
      <c r="F7431" s="1" t="s">
        <v>3</v>
      </c>
    </row>
    <row r="7432" spans="6:6">
      <c r="F7432" s="1" t="s">
        <v>3</v>
      </c>
    </row>
    <row r="7433" spans="6:6">
      <c r="F7433" s="1" t="s">
        <v>3</v>
      </c>
    </row>
    <row r="7434" spans="6:6">
      <c r="F7434" s="1" t="s">
        <v>3</v>
      </c>
    </row>
    <row r="7435" spans="6:6">
      <c r="F7435" s="1" t="s">
        <v>3</v>
      </c>
    </row>
    <row r="7436" spans="6:6">
      <c r="F7436" s="1" t="s">
        <v>3</v>
      </c>
    </row>
    <row r="7437" spans="6:6">
      <c r="F7437" s="1" t="s">
        <v>3</v>
      </c>
    </row>
    <row r="7438" spans="6:6">
      <c r="F7438" s="1" t="s">
        <v>3</v>
      </c>
    </row>
    <row r="7439" spans="6:6">
      <c r="F7439" s="1" t="s">
        <v>3</v>
      </c>
    </row>
    <row r="7440" spans="6:6">
      <c r="F7440" s="1" t="s">
        <v>3</v>
      </c>
    </row>
    <row r="7441" spans="6:6">
      <c r="F7441" s="1" t="s">
        <v>3</v>
      </c>
    </row>
    <row r="7442" spans="6:6">
      <c r="F7442" s="1" t="s">
        <v>3</v>
      </c>
    </row>
    <row r="7443" spans="6:6">
      <c r="F7443" s="1" t="s">
        <v>3</v>
      </c>
    </row>
    <row r="7444" spans="6:6">
      <c r="F7444" s="1" t="s">
        <v>3</v>
      </c>
    </row>
    <row r="7445" spans="6:6">
      <c r="F7445" s="1" t="s">
        <v>3</v>
      </c>
    </row>
    <row r="7446" spans="6:6">
      <c r="F7446" s="1" t="s">
        <v>3</v>
      </c>
    </row>
    <row r="7447" spans="6:6">
      <c r="F7447" s="1" t="s">
        <v>3</v>
      </c>
    </row>
    <row r="7448" spans="6:6">
      <c r="F7448" s="1" t="s">
        <v>3</v>
      </c>
    </row>
    <row r="7449" spans="6:6">
      <c r="F7449" s="1" t="s">
        <v>3</v>
      </c>
    </row>
    <row r="7450" spans="6:6">
      <c r="F7450" s="1" t="s">
        <v>3</v>
      </c>
    </row>
    <row r="7451" spans="6:6">
      <c r="F7451" s="1" t="s">
        <v>3</v>
      </c>
    </row>
    <row r="7452" spans="6:6">
      <c r="F7452" s="1" t="s">
        <v>3</v>
      </c>
    </row>
    <row r="7453" spans="6:6">
      <c r="F7453" s="1" t="s">
        <v>3</v>
      </c>
    </row>
    <row r="7454" spans="6:6">
      <c r="F7454" s="1" t="s">
        <v>3</v>
      </c>
    </row>
    <row r="7455" spans="6:6">
      <c r="F7455" s="1" t="s">
        <v>3</v>
      </c>
    </row>
    <row r="7456" spans="6:6">
      <c r="F7456" s="1" t="s">
        <v>3</v>
      </c>
    </row>
    <row r="7457" spans="6:6">
      <c r="F7457" s="1" t="s">
        <v>3</v>
      </c>
    </row>
    <row r="7458" spans="6:6">
      <c r="F7458" s="1" t="s">
        <v>3</v>
      </c>
    </row>
    <row r="7459" spans="6:6">
      <c r="F7459" s="1" t="s">
        <v>3</v>
      </c>
    </row>
    <row r="7460" spans="6:6">
      <c r="F7460" s="1" t="s">
        <v>3</v>
      </c>
    </row>
    <row r="7461" spans="6:6">
      <c r="F7461" s="1" t="s">
        <v>3</v>
      </c>
    </row>
    <row r="7462" spans="6:6">
      <c r="F7462" s="1" t="s">
        <v>3</v>
      </c>
    </row>
    <row r="7463" spans="6:6">
      <c r="F7463" s="1" t="s">
        <v>3</v>
      </c>
    </row>
    <row r="7464" spans="6:6">
      <c r="F7464" s="1" t="s">
        <v>3</v>
      </c>
    </row>
    <row r="7465" spans="6:6">
      <c r="F7465" s="1" t="s">
        <v>3</v>
      </c>
    </row>
    <row r="7466" spans="6:6">
      <c r="F7466" s="1" t="s">
        <v>3</v>
      </c>
    </row>
    <row r="7467" spans="6:6">
      <c r="F7467" s="1" t="s">
        <v>3</v>
      </c>
    </row>
    <row r="7468" spans="6:6">
      <c r="F7468" s="1" t="s">
        <v>3</v>
      </c>
    </row>
    <row r="7469" spans="6:6">
      <c r="F7469" s="1" t="s">
        <v>3</v>
      </c>
    </row>
    <row r="7470" spans="6:6">
      <c r="F7470" s="1" t="s">
        <v>3</v>
      </c>
    </row>
    <row r="7471" spans="6:6">
      <c r="F7471" s="1" t="s">
        <v>3</v>
      </c>
    </row>
    <row r="7472" spans="6:6">
      <c r="F7472" s="1" t="s">
        <v>3</v>
      </c>
    </row>
    <row r="7473" spans="6:6">
      <c r="F7473" s="1" t="s">
        <v>3</v>
      </c>
    </row>
    <row r="7474" spans="6:6">
      <c r="F7474" s="1" t="s">
        <v>3</v>
      </c>
    </row>
    <row r="7475" spans="6:6">
      <c r="F7475" s="1" t="s">
        <v>3</v>
      </c>
    </row>
    <row r="7476" spans="6:6">
      <c r="F7476" s="1" t="s">
        <v>3</v>
      </c>
    </row>
    <row r="7477" spans="6:6">
      <c r="F7477" s="1" t="s">
        <v>3</v>
      </c>
    </row>
    <row r="7478" spans="6:6">
      <c r="F7478" s="1" t="s">
        <v>3</v>
      </c>
    </row>
    <row r="7479" spans="6:6">
      <c r="F7479" s="1" t="s">
        <v>3</v>
      </c>
    </row>
    <row r="7480" spans="6:6">
      <c r="F7480" s="1" t="s">
        <v>3</v>
      </c>
    </row>
    <row r="7481" spans="6:6">
      <c r="F7481" s="1" t="s">
        <v>3</v>
      </c>
    </row>
    <row r="7482" spans="6:6">
      <c r="F7482" s="1" t="s">
        <v>3</v>
      </c>
    </row>
    <row r="7483" spans="6:6">
      <c r="F7483" s="1" t="s">
        <v>3</v>
      </c>
    </row>
    <row r="7484" spans="6:6">
      <c r="F7484" s="1" t="s">
        <v>3</v>
      </c>
    </row>
    <row r="7485" spans="6:6">
      <c r="F7485" s="1" t="s">
        <v>3</v>
      </c>
    </row>
    <row r="7486" spans="6:6">
      <c r="F7486" s="1" t="s">
        <v>3</v>
      </c>
    </row>
    <row r="7487" spans="6:6">
      <c r="F7487" s="1" t="s">
        <v>3</v>
      </c>
    </row>
    <row r="7488" spans="6:6">
      <c r="F7488" s="1" t="s">
        <v>3</v>
      </c>
    </row>
    <row r="7489" spans="6:6">
      <c r="F7489" s="1" t="s">
        <v>3</v>
      </c>
    </row>
    <row r="7490" spans="6:6">
      <c r="F7490" s="1" t="s">
        <v>3</v>
      </c>
    </row>
    <row r="7491" spans="6:6">
      <c r="F7491" s="1" t="s">
        <v>3</v>
      </c>
    </row>
    <row r="7492" spans="6:6">
      <c r="F7492" s="1" t="s">
        <v>3</v>
      </c>
    </row>
    <row r="7493" spans="6:6">
      <c r="F7493" s="1" t="s">
        <v>3</v>
      </c>
    </row>
    <row r="7494" spans="6:6">
      <c r="F7494" s="1" t="s">
        <v>3</v>
      </c>
    </row>
    <row r="7495" spans="6:6">
      <c r="F7495" s="1" t="s">
        <v>3</v>
      </c>
    </row>
    <row r="7496" spans="6:6">
      <c r="F7496" s="1" t="s">
        <v>3</v>
      </c>
    </row>
    <row r="7497" spans="6:6">
      <c r="F7497" s="1" t="s">
        <v>3</v>
      </c>
    </row>
    <row r="7498" spans="6:6">
      <c r="F7498" s="1" t="s">
        <v>3</v>
      </c>
    </row>
    <row r="7499" spans="6:6">
      <c r="F7499" s="1" t="s">
        <v>3</v>
      </c>
    </row>
    <row r="7500" spans="6:6">
      <c r="F7500" s="1" t="s">
        <v>3</v>
      </c>
    </row>
    <row r="7501" spans="6:6">
      <c r="F7501" s="1" t="s">
        <v>3</v>
      </c>
    </row>
    <row r="7502" spans="6:6">
      <c r="F7502" s="1" t="s">
        <v>3</v>
      </c>
    </row>
    <row r="7503" spans="6:6">
      <c r="F7503" s="1" t="s">
        <v>3</v>
      </c>
    </row>
    <row r="7504" spans="6:6">
      <c r="F7504" s="1" t="s">
        <v>3</v>
      </c>
    </row>
    <row r="7505" spans="6:6">
      <c r="F7505" s="1" t="s">
        <v>3</v>
      </c>
    </row>
    <row r="7506" spans="6:6">
      <c r="F7506" s="1" t="s">
        <v>3</v>
      </c>
    </row>
    <row r="7507" spans="6:6">
      <c r="F7507" s="1" t="s">
        <v>3</v>
      </c>
    </row>
    <row r="7508" spans="6:6">
      <c r="F7508" s="1" t="s">
        <v>3</v>
      </c>
    </row>
    <row r="7509" spans="6:6">
      <c r="F7509" s="1" t="s">
        <v>3</v>
      </c>
    </row>
    <row r="7510" spans="6:6">
      <c r="F7510" s="1" t="s">
        <v>3</v>
      </c>
    </row>
    <row r="7511" spans="6:6">
      <c r="F7511" s="1" t="s">
        <v>3</v>
      </c>
    </row>
    <row r="7512" spans="6:6">
      <c r="F7512" s="1" t="s">
        <v>3</v>
      </c>
    </row>
    <row r="7513" spans="6:6">
      <c r="F7513" s="1" t="s">
        <v>3</v>
      </c>
    </row>
    <row r="7514" spans="6:6">
      <c r="F7514" s="1" t="s">
        <v>3</v>
      </c>
    </row>
    <row r="7515" spans="6:6">
      <c r="F7515" s="1" t="s">
        <v>3</v>
      </c>
    </row>
    <row r="7516" spans="6:6">
      <c r="F7516" s="1" t="s">
        <v>3</v>
      </c>
    </row>
    <row r="7517" spans="6:6">
      <c r="F7517" s="1" t="s">
        <v>3</v>
      </c>
    </row>
    <row r="7518" spans="6:6">
      <c r="F7518" s="1" t="s">
        <v>3</v>
      </c>
    </row>
    <row r="7519" spans="6:6">
      <c r="F7519" s="1" t="s">
        <v>3</v>
      </c>
    </row>
    <row r="7520" spans="6:6">
      <c r="F7520" s="1" t="s">
        <v>3</v>
      </c>
    </row>
    <row r="7521" spans="6:6">
      <c r="F7521" s="1" t="s">
        <v>3</v>
      </c>
    </row>
    <row r="7522" spans="6:6">
      <c r="F7522" s="1" t="s">
        <v>3</v>
      </c>
    </row>
    <row r="7523" spans="6:6">
      <c r="F7523" s="1" t="s">
        <v>3</v>
      </c>
    </row>
    <row r="7524" spans="6:6">
      <c r="F7524" s="1" t="s">
        <v>3</v>
      </c>
    </row>
    <row r="7525" spans="6:6">
      <c r="F7525" s="1" t="s">
        <v>3</v>
      </c>
    </row>
    <row r="7526" spans="6:6">
      <c r="F7526" s="1" t="s">
        <v>3</v>
      </c>
    </row>
    <row r="7527" spans="6:6">
      <c r="F7527" s="1" t="s">
        <v>3</v>
      </c>
    </row>
    <row r="7528" spans="6:6">
      <c r="F7528" s="1" t="s">
        <v>3</v>
      </c>
    </row>
    <row r="7529" spans="6:6">
      <c r="F7529" s="1" t="s">
        <v>3</v>
      </c>
    </row>
    <row r="7530" spans="6:6">
      <c r="F7530" s="1" t="s">
        <v>3</v>
      </c>
    </row>
    <row r="7531" spans="6:6">
      <c r="F7531" s="1" t="s">
        <v>3</v>
      </c>
    </row>
    <row r="7532" spans="6:6">
      <c r="F7532" s="1" t="s">
        <v>3</v>
      </c>
    </row>
    <row r="7533" spans="6:6">
      <c r="F7533" s="1" t="s">
        <v>3</v>
      </c>
    </row>
    <row r="7534" spans="6:6">
      <c r="F7534" s="1" t="s">
        <v>3</v>
      </c>
    </row>
    <row r="7535" spans="6:6">
      <c r="F7535" s="1" t="s">
        <v>3</v>
      </c>
    </row>
    <row r="7536" spans="6:6">
      <c r="F7536" s="1" t="s">
        <v>3</v>
      </c>
    </row>
    <row r="7537" spans="6:6">
      <c r="F7537" s="1" t="s">
        <v>3</v>
      </c>
    </row>
    <row r="7538" spans="6:6">
      <c r="F7538" s="1" t="s">
        <v>3</v>
      </c>
    </row>
    <row r="7539" spans="6:6">
      <c r="F7539" s="1" t="s">
        <v>3</v>
      </c>
    </row>
    <row r="7540" spans="6:6">
      <c r="F7540" s="1" t="s">
        <v>3</v>
      </c>
    </row>
    <row r="7541" spans="6:6">
      <c r="F7541" s="1" t="s">
        <v>3</v>
      </c>
    </row>
    <row r="7542" spans="6:6">
      <c r="F7542" s="1" t="s">
        <v>3</v>
      </c>
    </row>
    <row r="7543" spans="6:6">
      <c r="F7543" s="1" t="s">
        <v>3</v>
      </c>
    </row>
    <row r="7544" spans="6:6">
      <c r="F7544" s="1" t="s">
        <v>3</v>
      </c>
    </row>
    <row r="7545" spans="6:6">
      <c r="F7545" s="1" t="s">
        <v>3</v>
      </c>
    </row>
    <row r="7546" spans="6:6">
      <c r="F7546" s="1" t="s">
        <v>3</v>
      </c>
    </row>
    <row r="7547" spans="6:6">
      <c r="F7547" s="1" t="s">
        <v>3</v>
      </c>
    </row>
    <row r="7548" spans="6:6">
      <c r="F7548" s="1" t="s">
        <v>3</v>
      </c>
    </row>
    <row r="7549" spans="6:6">
      <c r="F7549" s="1" t="s">
        <v>3</v>
      </c>
    </row>
    <row r="7550" spans="6:6">
      <c r="F7550" s="1" t="s">
        <v>3</v>
      </c>
    </row>
    <row r="7551" spans="6:6">
      <c r="F7551" s="1" t="s">
        <v>3</v>
      </c>
    </row>
    <row r="7552" spans="6:6">
      <c r="F7552" s="1" t="s">
        <v>3</v>
      </c>
    </row>
    <row r="7553" spans="6:6">
      <c r="F7553" s="1" t="s">
        <v>3</v>
      </c>
    </row>
    <row r="7554" spans="6:6">
      <c r="F7554" s="1" t="s">
        <v>3</v>
      </c>
    </row>
    <row r="7555" spans="6:6">
      <c r="F7555" s="1" t="s">
        <v>3</v>
      </c>
    </row>
    <row r="7556" spans="6:6">
      <c r="F7556" s="1" t="s">
        <v>3</v>
      </c>
    </row>
    <row r="7557" spans="6:6">
      <c r="F7557" s="1" t="s">
        <v>3</v>
      </c>
    </row>
    <row r="7558" spans="6:6">
      <c r="F7558" s="1" t="s">
        <v>3</v>
      </c>
    </row>
    <row r="7559" spans="6:6">
      <c r="F7559" s="1" t="s">
        <v>3</v>
      </c>
    </row>
    <row r="7560" spans="6:6">
      <c r="F7560" s="1" t="s">
        <v>3</v>
      </c>
    </row>
    <row r="7561" spans="6:6">
      <c r="F7561" s="1" t="s">
        <v>3</v>
      </c>
    </row>
    <row r="7562" spans="6:6">
      <c r="F7562" s="1" t="s">
        <v>3</v>
      </c>
    </row>
    <row r="7563" spans="6:6">
      <c r="F7563" s="1" t="s">
        <v>3</v>
      </c>
    </row>
    <row r="7564" spans="6:6">
      <c r="F7564" s="1" t="s">
        <v>3</v>
      </c>
    </row>
    <row r="7565" spans="6:6">
      <c r="F7565" s="1" t="s">
        <v>3</v>
      </c>
    </row>
    <row r="7566" spans="6:6">
      <c r="F7566" s="1" t="s">
        <v>3</v>
      </c>
    </row>
    <row r="7567" spans="6:6">
      <c r="F7567" s="1" t="s">
        <v>3</v>
      </c>
    </row>
    <row r="7568" spans="6:6">
      <c r="F7568" s="1" t="s">
        <v>3</v>
      </c>
    </row>
    <row r="7569" spans="6:6">
      <c r="F7569" s="1" t="s">
        <v>3</v>
      </c>
    </row>
    <row r="7570" spans="6:6">
      <c r="F7570" s="1" t="s">
        <v>3</v>
      </c>
    </row>
    <row r="7571" spans="6:6">
      <c r="F7571" s="1" t="s">
        <v>3</v>
      </c>
    </row>
    <row r="7572" spans="6:6">
      <c r="F7572" s="1" t="s">
        <v>3</v>
      </c>
    </row>
    <row r="7573" spans="6:6">
      <c r="F7573" s="1" t="s">
        <v>3</v>
      </c>
    </row>
    <row r="7574" spans="6:6">
      <c r="F7574" s="1" t="s">
        <v>3</v>
      </c>
    </row>
    <row r="7575" spans="6:6">
      <c r="F7575" s="1" t="s">
        <v>3</v>
      </c>
    </row>
    <row r="7576" spans="6:6">
      <c r="F7576" s="1" t="s">
        <v>3</v>
      </c>
    </row>
    <row r="7577" spans="6:6">
      <c r="F7577" s="1" t="s">
        <v>3</v>
      </c>
    </row>
    <row r="7578" spans="6:6">
      <c r="F7578" s="1" t="s">
        <v>3</v>
      </c>
    </row>
    <row r="7579" spans="6:6">
      <c r="F7579" s="1" t="s">
        <v>3</v>
      </c>
    </row>
    <row r="7580" spans="6:6">
      <c r="F7580" s="1" t="s">
        <v>3</v>
      </c>
    </row>
    <row r="7581" spans="6:6">
      <c r="F7581" s="1" t="s">
        <v>3</v>
      </c>
    </row>
    <row r="7582" spans="6:6">
      <c r="F7582" s="1" t="s">
        <v>3</v>
      </c>
    </row>
    <row r="7583" spans="6:6">
      <c r="F7583" s="1" t="s">
        <v>3</v>
      </c>
    </row>
    <row r="7584" spans="6:6">
      <c r="F7584" s="1" t="s">
        <v>3</v>
      </c>
    </row>
    <row r="7585" spans="6:6">
      <c r="F7585" s="1" t="s">
        <v>3</v>
      </c>
    </row>
    <row r="7586" spans="6:6">
      <c r="F7586" s="1" t="s">
        <v>3</v>
      </c>
    </row>
    <row r="7587" spans="6:6">
      <c r="F7587" s="1" t="s">
        <v>3</v>
      </c>
    </row>
    <row r="7588" spans="6:6">
      <c r="F7588" s="1" t="s">
        <v>3</v>
      </c>
    </row>
    <row r="7589" spans="6:6">
      <c r="F7589" s="1" t="s">
        <v>3</v>
      </c>
    </row>
    <row r="7590" spans="6:6">
      <c r="F7590" s="1" t="s">
        <v>3</v>
      </c>
    </row>
    <row r="7591" spans="6:6">
      <c r="F7591" s="1" t="s">
        <v>3</v>
      </c>
    </row>
    <row r="7592" spans="6:6">
      <c r="F7592" s="1" t="s">
        <v>3</v>
      </c>
    </row>
    <row r="7593" spans="6:6">
      <c r="F7593" s="1" t="s">
        <v>3</v>
      </c>
    </row>
    <row r="7594" spans="6:6">
      <c r="F7594" s="1" t="s">
        <v>3</v>
      </c>
    </row>
    <row r="7595" spans="6:6">
      <c r="F7595" s="1" t="s">
        <v>3</v>
      </c>
    </row>
    <row r="7596" spans="6:6">
      <c r="F7596" s="1" t="s">
        <v>3</v>
      </c>
    </row>
    <row r="7597" spans="6:6">
      <c r="F7597" s="1" t="s">
        <v>3</v>
      </c>
    </row>
    <row r="7598" spans="6:6">
      <c r="F7598" s="1" t="s">
        <v>3</v>
      </c>
    </row>
    <row r="7599" spans="6:6">
      <c r="F7599" s="1" t="s">
        <v>3</v>
      </c>
    </row>
    <row r="7600" spans="6:6">
      <c r="F7600" s="1" t="s">
        <v>3</v>
      </c>
    </row>
    <row r="7601" spans="6:6">
      <c r="F7601" s="1" t="s">
        <v>3</v>
      </c>
    </row>
    <row r="7602" spans="6:6">
      <c r="F7602" s="1" t="s">
        <v>3</v>
      </c>
    </row>
    <row r="7603" spans="6:6">
      <c r="F7603" s="1" t="s">
        <v>3</v>
      </c>
    </row>
    <row r="7604" spans="6:6">
      <c r="F7604" s="1" t="s">
        <v>3</v>
      </c>
    </row>
    <row r="7605" spans="6:6">
      <c r="F7605" s="1" t="s">
        <v>3</v>
      </c>
    </row>
    <row r="7606" spans="6:6">
      <c r="F7606" s="1" t="s">
        <v>3</v>
      </c>
    </row>
    <row r="7607" spans="6:6">
      <c r="F7607" s="1" t="s">
        <v>3</v>
      </c>
    </row>
    <row r="7608" spans="6:6">
      <c r="F7608" s="1" t="s">
        <v>3</v>
      </c>
    </row>
    <row r="7609" spans="6:6">
      <c r="F7609" s="1" t="s">
        <v>3</v>
      </c>
    </row>
    <row r="7610" spans="6:6">
      <c r="F7610" s="1" t="s">
        <v>3</v>
      </c>
    </row>
    <row r="7611" spans="6:6">
      <c r="F7611" s="1" t="s">
        <v>3</v>
      </c>
    </row>
    <row r="7612" spans="6:6">
      <c r="F7612" s="1" t="s">
        <v>3</v>
      </c>
    </row>
    <row r="7613" spans="6:6">
      <c r="F7613" s="1" t="s">
        <v>3</v>
      </c>
    </row>
    <row r="7614" spans="6:6">
      <c r="F7614" s="1" t="s">
        <v>3</v>
      </c>
    </row>
    <row r="7615" spans="6:6">
      <c r="F7615" s="1" t="s">
        <v>3</v>
      </c>
    </row>
    <row r="7616" spans="6:6">
      <c r="F7616" s="1" t="s">
        <v>3</v>
      </c>
    </row>
    <row r="7617" spans="6:6">
      <c r="F7617" s="1" t="s">
        <v>3</v>
      </c>
    </row>
    <row r="7618" spans="6:6">
      <c r="F7618" s="1" t="s">
        <v>3</v>
      </c>
    </row>
    <row r="7619" spans="6:6">
      <c r="F7619" s="1" t="s">
        <v>3</v>
      </c>
    </row>
    <row r="7620" spans="6:6">
      <c r="F7620" s="1" t="s">
        <v>3</v>
      </c>
    </row>
    <row r="7621" spans="6:6">
      <c r="F7621" s="1" t="s">
        <v>3</v>
      </c>
    </row>
    <row r="7622" spans="6:6">
      <c r="F7622" s="1" t="s">
        <v>3</v>
      </c>
    </row>
    <row r="7623" spans="6:6">
      <c r="F7623" s="1" t="s">
        <v>3</v>
      </c>
    </row>
    <row r="7624" spans="6:6">
      <c r="F7624" s="1" t="s">
        <v>3</v>
      </c>
    </row>
    <row r="7625" spans="6:6">
      <c r="F7625" s="1" t="s">
        <v>3</v>
      </c>
    </row>
    <row r="7626" spans="6:6">
      <c r="F7626" s="1" t="s">
        <v>3</v>
      </c>
    </row>
    <row r="7627" spans="6:6">
      <c r="F7627" s="1" t="s">
        <v>3</v>
      </c>
    </row>
    <row r="7628" spans="6:6">
      <c r="F7628" s="1" t="s">
        <v>3</v>
      </c>
    </row>
    <row r="7629" spans="6:6">
      <c r="F7629" s="1" t="s">
        <v>3</v>
      </c>
    </row>
    <row r="7630" spans="6:6">
      <c r="F7630" s="1" t="s">
        <v>3</v>
      </c>
    </row>
    <row r="7631" spans="6:6">
      <c r="F7631" s="1" t="s">
        <v>3</v>
      </c>
    </row>
    <row r="7632" spans="6:6">
      <c r="F7632" s="1" t="s">
        <v>3</v>
      </c>
    </row>
    <row r="7633" spans="6:6">
      <c r="F7633" s="1" t="s">
        <v>3</v>
      </c>
    </row>
    <row r="7634" spans="6:6">
      <c r="F7634" s="1" t="s">
        <v>3</v>
      </c>
    </row>
    <row r="7635" spans="6:6">
      <c r="F7635" s="1" t="s">
        <v>3</v>
      </c>
    </row>
    <row r="7636" spans="6:6">
      <c r="F7636" s="1" t="s">
        <v>3</v>
      </c>
    </row>
    <row r="7637" spans="6:6">
      <c r="F7637" s="1" t="s">
        <v>3</v>
      </c>
    </row>
    <row r="7638" spans="6:6">
      <c r="F7638" s="1" t="s">
        <v>3</v>
      </c>
    </row>
    <row r="7639" spans="6:6">
      <c r="F7639" s="1" t="s">
        <v>3</v>
      </c>
    </row>
    <row r="7640" spans="6:6">
      <c r="F7640" s="1" t="s">
        <v>3</v>
      </c>
    </row>
    <row r="7641" spans="6:6">
      <c r="F7641" s="1" t="s">
        <v>3</v>
      </c>
    </row>
    <row r="7642" spans="6:6">
      <c r="F7642" s="1" t="s">
        <v>3</v>
      </c>
    </row>
    <row r="7643" spans="6:6">
      <c r="F7643" s="1" t="s">
        <v>3</v>
      </c>
    </row>
    <row r="7644" spans="6:6">
      <c r="F7644" s="1" t="s">
        <v>3</v>
      </c>
    </row>
    <row r="7645" spans="6:6">
      <c r="F7645" s="1" t="s">
        <v>3</v>
      </c>
    </row>
    <row r="7646" spans="6:6">
      <c r="F7646" s="1" t="s">
        <v>3</v>
      </c>
    </row>
    <row r="7647" spans="6:6">
      <c r="F7647" s="1" t="s">
        <v>3</v>
      </c>
    </row>
    <row r="7648" spans="6:6">
      <c r="F7648" s="1" t="s">
        <v>3</v>
      </c>
    </row>
    <row r="7649" spans="6:6">
      <c r="F7649" s="1" t="s">
        <v>3</v>
      </c>
    </row>
    <row r="7650" spans="6:6">
      <c r="F7650" s="1" t="s">
        <v>3</v>
      </c>
    </row>
    <row r="7651" spans="6:6">
      <c r="F7651" s="1" t="s">
        <v>3</v>
      </c>
    </row>
    <row r="7652" spans="6:6">
      <c r="F7652" s="1" t="s">
        <v>3</v>
      </c>
    </row>
    <row r="7653" spans="6:6">
      <c r="F7653" s="1" t="s">
        <v>3</v>
      </c>
    </row>
    <row r="7654" spans="6:6">
      <c r="F7654" s="1" t="s">
        <v>3</v>
      </c>
    </row>
    <row r="7655" spans="6:6">
      <c r="F7655" s="1" t="s">
        <v>3</v>
      </c>
    </row>
    <row r="7656" spans="6:6">
      <c r="F7656" s="1" t="s">
        <v>3</v>
      </c>
    </row>
    <row r="7657" spans="6:6">
      <c r="F7657" s="1" t="s">
        <v>3</v>
      </c>
    </row>
    <row r="7658" spans="6:6">
      <c r="F7658" s="1" t="s">
        <v>3</v>
      </c>
    </row>
    <row r="7659" spans="6:6">
      <c r="F7659" s="1" t="s">
        <v>3</v>
      </c>
    </row>
    <row r="7660" spans="6:6">
      <c r="F7660" s="1" t="s">
        <v>3</v>
      </c>
    </row>
    <row r="7661" spans="6:6">
      <c r="F7661" s="1" t="s">
        <v>3</v>
      </c>
    </row>
    <row r="7662" spans="6:6">
      <c r="F7662" s="1" t="s">
        <v>3</v>
      </c>
    </row>
    <row r="7663" spans="6:6">
      <c r="F7663" s="1" t="s">
        <v>3</v>
      </c>
    </row>
    <row r="7664" spans="6:6">
      <c r="F7664" s="1" t="s">
        <v>3</v>
      </c>
    </row>
    <row r="7665" spans="6:6">
      <c r="F7665" s="1" t="s">
        <v>3</v>
      </c>
    </row>
    <row r="7666" spans="6:6">
      <c r="F7666" s="1" t="s">
        <v>3</v>
      </c>
    </row>
    <row r="7667" spans="6:6">
      <c r="F7667" s="1" t="s">
        <v>3</v>
      </c>
    </row>
    <row r="7668" spans="6:6">
      <c r="F7668" s="1" t="s">
        <v>3</v>
      </c>
    </row>
    <row r="7669" spans="6:6">
      <c r="F7669" s="1" t="s">
        <v>3</v>
      </c>
    </row>
    <row r="7670" spans="6:6">
      <c r="F7670" s="1" t="s">
        <v>3</v>
      </c>
    </row>
    <row r="7671" spans="6:6">
      <c r="F7671" s="1" t="s">
        <v>3</v>
      </c>
    </row>
    <row r="7672" spans="6:6">
      <c r="F7672" s="1" t="s">
        <v>3</v>
      </c>
    </row>
    <row r="7673" spans="6:6">
      <c r="F7673" s="1" t="s">
        <v>3</v>
      </c>
    </row>
    <row r="7674" spans="6:6">
      <c r="F7674" s="1" t="s">
        <v>3</v>
      </c>
    </row>
    <row r="7675" spans="6:6">
      <c r="F7675" s="1" t="s">
        <v>3</v>
      </c>
    </row>
    <row r="7676" spans="6:6">
      <c r="F7676" s="1" t="s">
        <v>3</v>
      </c>
    </row>
    <row r="7677" spans="6:6">
      <c r="F7677" s="1" t="s">
        <v>3</v>
      </c>
    </row>
    <row r="7678" spans="6:6">
      <c r="F7678" s="1" t="s">
        <v>3</v>
      </c>
    </row>
    <row r="7679" spans="6:6">
      <c r="F7679" s="1" t="s">
        <v>3</v>
      </c>
    </row>
    <row r="7680" spans="6:6">
      <c r="F7680" s="1" t="s">
        <v>3</v>
      </c>
    </row>
    <row r="7681" spans="6:6">
      <c r="F7681" s="1" t="s">
        <v>3</v>
      </c>
    </row>
    <row r="7682" spans="6:6">
      <c r="F7682" s="1" t="s">
        <v>3</v>
      </c>
    </row>
    <row r="7683" spans="6:6">
      <c r="F7683" s="1" t="s">
        <v>3</v>
      </c>
    </row>
    <row r="7684" spans="6:6">
      <c r="F7684" s="1" t="s">
        <v>3</v>
      </c>
    </row>
    <row r="7685" spans="6:6">
      <c r="F7685" s="1" t="s">
        <v>3</v>
      </c>
    </row>
    <row r="7686" spans="6:6">
      <c r="F7686" s="1" t="s">
        <v>3</v>
      </c>
    </row>
    <row r="7687" spans="6:6">
      <c r="F7687" s="1" t="s">
        <v>3</v>
      </c>
    </row>
    <row r="7688" spans="6:6">
      <c r="F7688" s="1" t="s">
        <v>3</v>
      </c>
    </row>
    <row r="7689" spans="6:6">
      <c r="F7689" s="1" t="s">
        <v>3</v>
      </c>
    </row>
    <row r="7690" spans="6:6">
      <c r="F7690" s="1" t="s">
        <v>3</v>
      </c>
    </row>
    <row r="7691" spans="6:6">
      <c r="F7691" s="1" t="s">
        <v>3</v>
      </c>
    </row>
    <row r="7692" spans="6:6">
      <c r="F7692" s="1" t="s">
        <v>3</v>
      </c>
    </row>
    <row r="7693" spans="6:6">
      <c r="F7693" s="1" t="s">
        <v>3</v>
      </c>
    </row>
    <row r="7694" spans="6:6">
      <c r="F7694" s="1" t="s">
        <v>3</v>
      </c>
    </row>
    <row r="7695" spans="6:6">
      <c r="F7695" s="1" t="s">
        <v>3</v>
      </c>
    </row>
    <row r="7696" spans="6:6">
      <c r="F7696" s="1" t="s">
        <v>3</v>
      </c>
    </row>
    <row r="7697" spans="6:6">
      <c r="F7697" s="1" t="s">
        <v>3</v>
      </c>
    </row>
    <row r="7698" spans="6:6">
      <c r="F7698" s="1" t="s">
        <v>3</v>
      </c>
    </row>
    <row r="7699" spans="6:6">
      <c r="F7699" s="1" t="s">
        <v>3</v>
      </c>
    </row>
    <row r="7700" spans="6:6">
      <c r="F7700" s="1" t="s">
        <v>3</v>
      </c>
    </row>
    <row r="7701" spans="6:6">
      <c r="F7701" s="1" t="s">
        <v>3</v>
      </c>
    </row>
    <row r="7702" spans="6:6">
      <c r="F7702" s="1" t="s">
        <v>3</v>
      </c>
    </row>
    <row r="7703" spans="6:6">
      <c r="F7703" s="1" t="s">
        <v>3</v>
      </c>
    </row>
    <row r="7704" spans="6:6">
      <c r="F7704" s="1" t="s">
        <v>3</v>
      </c>
    </row>
    <row r="7705" spans="6:6">
      <c r="F7705" s="1" t="s">
        <v>3</v>
      </c>
    </row>
    <row r="7706" spans="6:6">
      <c r="F7706" s="1" t="s">
        <v>3</v>
      </c>
    </row>
    <row r="7707" spans="6:6">
      <c r="F7707" s="1" t="s">
        <v>3</v>
      </c>
    </row>
    <row r="7708" spans="6:6">
      <c r="F7708" s="1" t="s">
        <v>3</v>
      </c>
    </row>
    <row r="7709" spans="6:6">
      <c r="F7709" s="1" t="s">
        <v>3</v>
      </c>
    </row>
    <row r="7710" spans="6:6">
      <c r="F7710" s="1" t="s">
        <v>3</v>
      </c>
    </row>
    <row r="7711" spans="6:6">
      <c r="F7711" s="1" t="s">
        <v>3</v>
      </c>
    </row>
    <row r="7712" spans="6:6">
      <c r="F7712" s="1" t="s">
        <v>3</v>
      </c>
    </row>
    <row r="7713" spans="6:6">
      <c r="F7713" s="1" t="s">
        <v>3</v>
      </c>
    </row>
    <row r="7714" spans="6:6">
      <c r="F7714" s="1" t="s">
        <v>3</v>
      </c>
    </row>
    <row r="7715" spans="6:6">
      <c r="F7715" s="1" t="s">
        <v>3</v>
      </c>
    </row>
    <row r="7716" spans="6:6">
      <c r="F7716" s="1" t="s">
        <v>3</v>
      </c>
    </row>
    <row r="7717" spans="6:6">
      <c r="F7717" s="1" t="s">
        <v>3</v>
      </c>
    </row>
    <row r="7718" spans="6:6">
      <c r="F7718" s="1" t="s">
        <v>3</v>
      </c>
    </row>
    <row r="7719" spans="6:6">
      <c r="F7719" s="1" t="s">
        <v>3</v>
      </c>
    </row>
    <row r="7720" spans="6:6">
      <c r="F7720" s="1" t="s">
        <v>3</v>
      </c>
    </row>
    <row r="7721" spans="6:6">
      <c r="F7721" s="1" t="s">
        <v>3</v>
      </c>
    </row>
    <row r="7722" spans="6:6">
      <c r="F7722" s="1" t="s">
        <v>3</v>
      </c>
    </row>
    <row r="7723" spans="6:6">
      <c r="F7723" s="1" t="s">
        <v>3</v>
      </c>
    </row>
    <row r="7724" spans="6:6">
      <c r="F7724" s="1" t="s">
        <v>3</v>
      </c>
    </row>
    <row r="7725" spans="6:6">
      <c r="F7725" s="1" t="s">
        <v>3</v>
      </c>
    </row>
    <row r="7726" spans="6:6">
      <c r="F7726" s="1" t="s">
        <v>3</v>
      </c>
    </row>
    <row r="7727" spans="6:6">
      <c r="F7727" s="1" t="s">
        <v>3</v>
      </c>
    </row>
    <row r="7728" spans="6:6">
      <c r="F7728" s="1" t="s">
        <v>3</v>
      </c>
    </row>
    <row r="7729" spans="6:6">
      <c r="F7729" s="1" t="s">
        <v>3</v>
      </c>
    </row>
    <row r="7730" spans="6:6">
      <c r="F7730" s="1" t="s">
        <v>3</v>
      </c>
    </row>
    <row r="7731" spans="6:6">
      <c r="F7731" s="1" t="s">
        <v>3</v>
      </c>
    </row>
    <row r="7732" spans="6:6">
      <c r="F7732" s="1" t="s">
        <v>3</v>
      </c>
    </row>
    <row r="7733" spans="6:6">
      <c r="F7733" s="1" t="s">
        <v>3</v>
      </c>
    </row>
    <row r="7734" spans="6:6">
      <c r="F7734" s="1" t="s">
        <v>3</v>
      </c>
    </row>
    <row r="7735" spans="6:6">
      <c r="F7735" s="1" t="s">
        <v>3</v>
      </c>
    </row>
    <row r="7736" spans="6:6">
      <c r="F7736" s="1" t="s">
        <v>3</v>
      </c>
    </row>
    <row r="7737" spans="6:6">
      <c r="F7737" s="1" t="s">
        <v>3</v>
      </c>
    </row>
    <row r="7738" spans="6:6">
      <c r="F7738" s="1" t="s">
        <v>3</v>
      </c>
    </row>
    <row r="7739" spans="6:6">
      <c r="F7739" s="1" t="s">
        <v>3</v>
      </c>
    </row>
    <row r="7740" spans="6:6">
      <c r="F7740" s="1" t="s">
        <v>3</v>
      </c>
    </row>
    <row r="7741" spans="6:6">
      <c r="F7741" s="1" t="s">
        <v>3</v>
      </c>
    </row>
    <row r="7742" spans="6:6">
      <c r="F7742" s="1" t="s">
        <v>3</v>
      </c>
    </row>
    <row r="7743" spans="6:6">
      <c r="F7743" s="1" t="s">
        <v>3</v>
      </c>
    </row>
    <row r="7744" spans="6:6">
      <c r="F7744" s="1" t="s">
        <v>3</v>
      </c>
    </row>
    <row r="7745" spans="6:6">
      <c r="F7745" s="1" t="s">
        <v>3</v>
      </c>
    </row>
    <row r="7746" spans="6:6">
      <c r="F7746" s="1" t="s">
        <v>3</v>
      </c>
    </row>
    <row r="7747" spans="6:6">
      <c r="F7747" s="1" t="s">
        <v>3</v>
      </c>
    </row>
    <row r="7748" spans="6:6">
      <c r="F7748" s="1" t="s">
        <v>3</v>
      </c>
    </row>
    <row r="7749" spans="6:6">
      <c r="F7749" s="1" t="s">
        <v>3</v>
      </c>
    </row>
    <row r="7750" spans="6:6">
      <c r="F7750" s="1" t="s">
        <v>3</v>
      </c>
    </row>
    <row r="7751" spans="6:6">
      <c r="F7751" s="1" t="s">
        <v>3</v>
      </c>
    </row>
    <row r="7752" spans="6:6">
      <c r="F7752" s="1" t="s">
        <v>3</v>
      </c>
    </row>
    <row r="7753" spans="6:6">
      <c r="F7753" s="1" t="s">
        <v>3</v>
      </c>
    </row>
    <row r="7754" spans="6:6">
      <c r="F7754" s="1" t="s">
        <v>3</v>
      </c>
    </row>
    <row r="7755" spans="6:6">
      <c r="F7755" s="1" t="s">
        <v>3</v>
      </c>
    </row>
    <row r="7756" spans="6:6">
      <c r="F7756" s="1" t="s">
        <v>3</v>
      </c>
    </row>
    <row r="7757" spans="6:6">
      <c r="F7757" s="1" t="s">
        <v>3</v>
      </c>
    </row>
    <row r="7758" spans="6:6">
      <c r="F7758" s="1" t="s">
        <v>3</v>
      </c>
    </row>
    <row r="7759" spans="6:6">
      <c r="F7759" s="1" t="s">
        <v>3</v>
      </c>
    </row>
    <row r="7760" spans="6:6">
      <c r="F7760" s="1" t="s">
        <v>3</v>
      </c>
    </row>
    <row r="7761" spans="6:6">
      <c r="F7761" s="1" t="s">
        <v>3</v>
      </c>
    </row>
    <row r="7762" spans="6:6">
      <c r="F7762" s="1" t="s">
        <v>3</v>
      </c>
    </row>
    <row r="7763" spans="6:6">
      <c r="F7763" s="1" t="s">
        <v>3</v>
      </c>
    </row>
    <row r="7764" spans="6:6">
      <c r="F7764" s="1" t="s">
        <v>3</v>
      </c>
    </row>
    <row r="7765" spans="6:6">
      <c r="F7765" s="1" t="s">
        <v>3</v>
      </c>
    </row>
    <row r="7766" spans="6:6">
      <c r="F7766" s="1" t="s">
        <v>3</v>
      </c>
    </row>
    <row r="7767" spans="6:6">
      <c r="F7767" s="1" t="s">
        <v>3</v>
      </c>
    </row>
    <row r="7768" spans="6:6">
      <c r="F7768" s="1" t="s">
        <v>3</v>
      </c>
    </row>
    <row r="7769" spans="6:6">
      <c r="F7769" s="1" t="s">
        <v>3</v>
      </c>
    </row>
    <row r="7770" spans="6:6">
      <c r="F7770" s="1" t="s">
        <v>3</v>
      </c>
    </row>
    <row r="7771" spans="6:6">
      <c r="F7771" s="1" t="s">
        <v>3</v>
      </c>
    </row>
    <row r="7772" spans="6:6">
      <c r="F7772" s="1" t="s">
        <v>3</v>
      </c>
    </row>
    <row r="7773" spans="6:6">
      <c r="F7773" s="1" t="s">
        <v>3</v>
      </c>
    </row>
    <row r="7774" spans="6:6">
      <c r="F7774" s="1" t="s">
        <v>3</v>
      </c>
    </row>
    <row r="7775" spans="6:6">
      <c r="F7775" s="1" t="s">
        <v>3</v>
      </c>
    </row>
    <row r="7776" spans="6:6">
      <c r="F7776" s="1" t="s">
        <v>3</v>
      </c>
    </row>
    <row r="7777" spans="6:6">
      <c r="F7777" s="1" t="s">
        <v>3</v>
      </c>
    </row>
    <row r="7778" spans="6:6">
      <c r="F7778" s="1" t="s">
        <v>3</v>
      </c>
    </row>
    <row r="7779" spans="6:6">
      <c r="F7779" s="1" t="s">
        <v>3</v>
      </c>
    </row>
    <row r="7780" spans="6:6">
      <c r="F7780" s="1" t="s">
        <v>3</v>
      </c>
    </row>
    <row r="7781" spans="6:6">
      <c r="F7781" s="1" t="s">
        <v>3</v>
      </c>
    </row>
    <row r="7782" spans="6:6">
      <c r="F7782" s="1" t="s">
        <v>3</v>
      </c>
    </row>
    <row r="7783" spans="6:6">
      <c r="F7783" s="1" t="s">
        <v>3</v>
      </c>
    </row>
    <row r="7784" spans="6:6">
      <c r="F7784" s="1" t="s">
        <v>3</v>
      </c>
    </row>
    <row r="7785" spans="6:6">
      <c r="F7785" s="1" t="s">
        <v>3</v>
      </c>
    </row>
    <row r="7786" spans="6:6">
      <c r="F7786" s="1" t="s">
        <v>3</v>
      </c>
    </row>
    <row r="7787" spans="6:6">
      <c r="F7787" s="1" t="s">
        <v>3</v>
      </c>
    </row>
    <row r="7788" spans="6:6">
      <c r="F7788" s="1" t="s">
        <v>3</v>
      </c>
    </row>
    <row r="7789" spans="6:6">
      <c r="F7789" s="1" t="s">
        <v>3</v>
      </c>
    </row>
    <row r="7790" spans="6:6">
      <c r="F7790" s="1" t="s">
        <v>3</v>
      </c>
    </row>
    <row r="7791" spans="6:6">
      <c r="F7791" s="1" t="s">
        <v>3</v>
      </c>
    </row>
    <row r="7792" spans="6:6">
      <c r="F7792" s="1" t="s">
        <v>3</v>
      </c>
    </row>
    <row r="7793" spans="6:6">
      <c r="F7793" s="1" t="s">
        <v>3</v>
      </c>
    </row>
    <row r="7794" spans="6:6">
      <c r="F7794" s="1" t="s">
        <v>3</v>
      </c>
    </row>
    <row r="7795" spans="6:6">
      <c r="F7795" s="1" t="s">
        <v>3</v>
      </c>
    </row>
    <row r="7796" spans="6:6">
      <c r="F7796" s="1" t="s">
        <v>3</v>
      </c>
    </row>
    <row r="7797" spans="6:6">
      <c r="F7797" s="1" t="s">
        <v>3</v>
      </c>
    </row>
    <row r="7798" spans="6:6">
      <c r="F7798" s="1" t="s">
        <v>3</v>
      </c>
    </row>
    <row r="7799" spans="6:6">
      <c r="F7799" s="1" t="s">
        <v>3</v>
      </c>
    </row>
    <row r="7800" spans="6:6">
      <c r="F7800" s="1" t="s">
        <v>3</v>
      </c>
    </row>
    <row r="7801" spans="6:6">
      <c r="F7801" s="1" t="s">
        <v>3</v>
      </c>
    </row>
    <row r="7802" spans="6:6">
      <c r="F7802" s="1" t="s">
        <v>3</v>
      </c>
    </row>
    <row r="7803" spans="6:6">
      <c r="F7803" s="1" t="s">
        <v>3</v>
      </c>
    </row>
    <row r="7804" spans="6:6">
      <c r="F7804" s="1" t="s">
        <v>3</v>
      </c>
    </row>
    <row r="7805" spans="6:6">
      <c r="F7805" s="1" t="s">
        <v>3</v>
      </c>
    </row>
    <row r="7806" spans="6:6">
      <c r="F7806" s="1" t="s">
        <v>3</v>
      </c>
    </row>
    <row r="7807" spans="6:6">
      <c r="F7807" s="1" t="s">
        <v>3</v>
      </c>
    </row>
    <row r="7808" spans="6:6">
      <c r="F7808" s="1" t="s">
        <v>3</v>
      </c>
    </row>
    <row r="7809" spans="6:6">
      <c r="F7809" s="1" t="s">
        <v>3</v>
      </c>
    </row>
    <row r="7810" spans="6:6">
      <c r="F7810" s="1" t="s">
        <v>3</v>
      </c>
    </row>
    <row r="7811" spans="6:6">
      <c r="F7811" s="1" t="s">
        <v>3</v>
      </c>
    </row>
    <row r="7812" spans="6:6">
      <c r="F7812" s="1" t="s">
        <v>3</v>
      </c>
    </row>
    <row r="7813" spans="6:6">
      <c r="F7813" s="1" t="s">
        <v>3</v>
      </c>
    </row>
    <row r="7814" spans="6:6">
      <c r="F7814" s="1" t="s">
        <v>3</v>
      </c>
    </row>
    <row r="7815" spans="6:6">
      <c r="F7815" s="1" t="s">
        <v>3</v>
      </c>
    </row>
    <row r="7816" spans="6:6">
      <c r="F7816" s="1" t="s">
        <v>3</v>
      </c>
    </row>
    <row r="7817" spans="6:6">
      <c r="F7817" s="1" t="s">
        <v>3</v>
      </c>
    </row>
    <row r="7818" spans="6:6">
      <c r="F7818" s="1" t="s">
        <v>3</v>
      </c>
    </row>
    <row r="7819" spans="6:6">
      <c r="F7819" s="1" t="s">
        <v>3</v>
      </c>
    </row>
    <row r="7820" spans="6:6">
      <c r="F7820" s="1" t="s">
        <v>3</v>
      </c>
    </row>
    <row r="7821" spans="6:6">
      <c r="F7821" s="1" t="s">
        <v>3</v>
      </c>
    </row>
    <row r="7822" spans="6:6">
      <c r="F7822" s="1" t="s">
        <v>3</v>
      </c>
    </row>
    <row r="7823" spans="6:6">
      <c r="F7823" s="1" t="s">
        <v>3</v>
      </c>
    </row>
    <row r="7824" spans="6:6">
      <c r="F7824" s="1" t="s">
        <v>3</v>
      </c>
    </row>
    <row r="7825" spans="6:6">
      <c r="F7825" s="1" t="s">
        <v>3</v>
      </c>
    </row>
    <row r="7826" spans="6:6">
      <c r="F7826" s="1" t="s">
        <v>3</v>
      </c>
    </row>
    <row r="7827" spans="6:6">
      <c r="F7827" s="1" t="s">
        <v>3</v>
      </c>
    </row>
    <row r="7828" spans="6:6">
      <c r="F7828" s="1" t="s">
        <v>3</v>
      </c>
    </row>
    <row r="7829" spans="6:6">
      <c r="F7829" s="1" t="s">
        <v>3</v>
      </c>
    </row>
    <row r="7830" spans="6:6">
      <c r="F7830" s="1" t="s">
        <v>3</v>
      </c>
    </row>
    <row r="7831" spans="6:6">
      <c r="F7831" s="1" t="s">
        <v>3</v>
      </c>
    </row>
    <row r="7832" spans="6:6">
      <c r="F7832" s="1" t="s">
        <v>3</v>
      </c>
    </row>
    <row r="7833" spans="6:6">
      <c r="F7833" s="1" t="s">
        <v>3</v>
      </c>
    </row>
    <row r="7834" spans="6:6">
      <c r="F7834" s="1" t="s">
        <v>3</v>
      </c>
    </row>
    <row r="7835" spans="6:6">
      <c r="F7835" s="1" t="s">
        <v>3</v>
      </c>
    </row>
    <row r="7836" spans="6:6">
      <c r="F7836" s="1" t="s">
        <v>3</v>
      </c>
    </row>
    <row r="7837" spans="6:6">
      <c r="F7837" s="1" t="s">
        <v>3</v>
      </c>
    </row>
    <row r="7838" spans="6:6">
      <c r="F7838" s="1" t="s">
        <v>3</v>
      </c>
    </row>
    <row r="7839" spans="6:6">
      <c r="F7839" s="1" t="s">
        <v>3</v>
      </c>
    </row>
    <row r="7840" spans="6:6">
      <c r="F7840" s="1" t="s">
        <v>3</v>
      </c>
    </row>
    <row r="7841" spans="6:6">
      <c r="F7841" s="1" t="s">
        <v>3</v>
      </c>
    </row>
    <row r="7842" spans="6:6">
      <c r="F7842" s="1" t="s">
        <v>3</v>
      </c>
    </row>
    <row r="7843" spans="6:6">
      <c r="F7843" s="1" t="s">
        <v>3</v>
      </c>
    </row>
    <row r="7844" spans="6:6">
      <c r="F7844" s="1" t="s">
        <v>3</v>
      </c>
    </row>
    <row r="7845" spans="6:6">
      <c r="F7845" s="1" t="s">
        <v>3</v>
      </c>
    </row>
    <row r="7846" spans="6:6">
      <c r="F7846" s="1" t="s">
        <v>3</v>
      </c>
    </row>
    <row r="7847" spans="6:6">
      <c r="F7847" s="1" t="s">
        <v>3</v>
      </c>
    </row>
    <row r="7848" spans="6:6">
      <c r="F7848" s="1" t="s">
        <v>3</v>
      </c>
    </row>
    <row r="7849" spans="6:6">
      <c r="F7849" s="1" t="s">
        <v>3</v>
      </c>
    </row>
    <row r="7850" spans="6:6">
      <c r="F7850" s="1" t="s">
        <v>3</v>
      </c>
    </row>
    <row r="7851" spans="6:6">
      <c r="F7851" s="1" t="s">
        <v>3</v>
      </c>
    </row>
    <row r="7852" spans="6:6">
      <c r="F7852" s="1" t="s">
        <v>3</v>
      </c>
    </row>
    <row r="7853" spans="6:6">
      <c r="F7853" s="1" t="s">
        <v>3</v>
      </c>
    </row>
    <row r="7854" spans="6:6">
      <c r="F7854" s="1" t="s">
        <v>3</v>
      </c>
    </row>
    <row r="7855" spans="6:6">
      <c r="F7855" s="1" t="s">
        <v>3</v>
      </c>
    </row>
    <row r="7856" spans="6:6">
      <c r="F7856" s="1" t="s">
        <v>3</v>
      </c>
    </row>
    <row r="7857" spans="6:6">
      <c r="F7857" s="1" t="s">
        <v>3</v>
      </c>
    </row>
    <row r="7858" spans="6:6">
      <c r="F7858" s="1" t="s">
        <v>3</v>
      </c>
    </row>
    <row r="7859" spans="6:6">
      <c r="F7859" s="1" t="s">
        <v>3</v>
      </c>
    </row>
    <row r="7860" spans="6:6">
      <c r="F7860" s="1" t="s">
        <v>3</v>
      </c>
    </row>
    <row r="7861" spans="6:6">
      <c r="F7861" s="1" t="s">
        <v>3</v>
      </c>
    </row>
    <row r="7862" spans="6:6">
      <c r="F7862" s="1" t="s">
        <v>3</v>
      </c>
    </row>
    <row r="7863" spans="6:6">
      <c r="F7863" s="1" t="s">
        <v>3</v>
      </c>
    </row>
    <row r="7864" spans="6:6">
      <c r="F7864" s="1" t="s">
        <v>3</v>
      </c>
    </row>
    <row r="7865" spans="6:6">
      <c r="F7865" s="1" t="s">
        <v>3</v>
      </c>
    </row>
    <row r="7866" spans="6:6">
      <c r="F7866" s="1" t="s">
        <v>3</v>
      </c>
    </row>
    <row r="7867" spans="6:6">
      <c r="F7867" s="1" t="s">
        <v>3</v>
      </c>
    </row>
    <row r="7868" spans="6:6">
      <c r="F7868" s="1" t="s">
        <v>3</v>
      </c>
    </row>
    <row r="7869" spans="6:6">
      <c r="F7869" s="1" t="s">
        <v>3</v>
      </c>
    </row>
    <row r="7870" spans="6:6">
      <c r="F7870" s="1" t="s">
        <v>3</v>
      </c>
    </row>
    <row r="7871" spans="6:6">
      <c r="F7871" s="1" t="s">
        <v>3</v>
      </c>
    </row>
    <row r="7872" spans="6:6">
      <c r="F7872" s="1" t="s">
        <v>3</v>
      </c>
    </row>
    <row r="7873" spans="6:6">
      <c r="F7873" s="1" t="s">
        <v>3</v>
      </c>
    </row>
    <row r="7874" spans="6:6">
      <c r="F7874" s="1" t="s">
        <v>3</v>
      </c>
    </row>
    <row r="7875" spans="6:6">
      <c r="F7875" s="1" t="s">
        <v>3</v>
      </c>
    </row>
    <row r="7876" spans="6:6">
      <c r="F7876" s="1" t="s">
        <v>3</v>
      </c>
    </row>
    <row r="7877" spans="6:6">
      <c r="F7877" s="1" t="s">
        <v>3</v>
      </c>
    </row>
    <row r="7878" spans="6:6">
      <c r="F7878" s="1" t="s">
        <v>3</v>
      </c>
    </row>
    <row r="7879" spans="6:6">
      <c r="F7879" s="1" t="s">
        <v>3</v>
      </c>
    </row>
    <row r="7880" spans="6:6">
      <c r="F7880" s="1" t="s">
        <v>3</v>
      </c>
    </row>
    <row r="7881" spans="6:6">
      <c r="F7881" s="1" t="s">
        <v>3</v>
      </c>
    </row>
    <row r="7882" spans="6:6">
      <c r="F7882" s="1" t="s">
        <v>3</v>
      </c>
    </row>
    <row r="7883" spans="6:6">
      <c r="F7883" s="1" t="s">
        <v>3</v>
      </c>
    </row>
    <row r="7884" spans="6:6">
      <c r="F7884" s="1" t="s">
        <v>3</v>
      </c>
    </row>
    <row r="7885" spans="6:6">
      <c r="F7885" s="1" t="s">
        <v>3</v>
      </c>
    </row>
    <row r="7886" spans="6:6">
      <c r="F7886" s="1" t="s">
        <v>3</v>
      </c>
    </row>
    <row r="7887" spans="6:6">
      <c r="F7887" s="1" t="s">
        <v>3</v>
      </c>
    </row>
    <row r="7888" spans="6:6">
      <c r="F7888" s="1" t="s">
        <v>3</v>
      </c>
    </row>
    <row r="7889" spans="6:6">
      <c r="F7889" s="1" t="s">
        <v>3</v>
      </c>
    </row>
    <row r="7890" spans="6:6">
      <c r="F7890" s="1" t="s">
        <v>3</v>
      </c>
    </row>
    <row r="7891" spans="6:6">
      <c r="F7891" s="1" t="s">
        <v>3</v>
      </c>
    </row>
    <row r="7892" spans="6:6">
      <c r="F7892" s="1" t="s">
        <v>3</v>
      </c>
    </row>
    <row r="7893" spans="6:6">
      <c r="F7893" s="1" t="s">
        <v>3</v>
      </c>
    </row>
    <row r="7894" spans="6:6">
      <c r="F7894" s="1" t="s">
        <v>3</v>
      </c>
    </row>
    <row r="7895" spans="6:6">
      <c r="F7895" s="1" t="s">
        <v>3</v>
      </c>
    </row>
    <row r="7896" spans="6:6">
      <c r="F7896" s="1" t="s">
        <v>3</v>
      </c>
    </row>
    <row r="7897" spans="6:6">
      <c r="F7897" s="1" t="s">
        <v>3</v>
      </c>
    </row>
    <row r="7898" spans="6:6">
      <c r="F7898" s="1" t="s">
        <v>3</v>
      </c>
    </row>
    <row r="7899" spans="6:6">
      <c r="F7899" s="1" t="s">
        <v>3</v>
      </c>
    </row>
    <row r="7900" spans="6:6">
      <c r="F7900" s="1" t="s">
        <v>3</v>
      </c>
    </row>
    <row r="7901" spans="6:6">
      <c r="F7901" s="1" t="s">
        <v>3</v>
      </c>
    </row>
    <row r="7902" spans="6:6">
      <c r="F7902" s="1" t="s">
        <v>3</v>
      </c>
    </row>
    <row r="7903" spans="6:6">
      <c r="F7903" s="1" t="s">
        <v>3</v>
      </c>
    </row>
    <row r="7904" spans="6:6">
      <c r="F7904" s="1" t="s">
        <v>3</v>
      </c>
    </row>
    <row r="7905" spans="6:6">
      <c r="F7905" s="1" t="s">
        <v>3</v>
      </c>
    </row>
    <row r="7906" spans="6:6">
      <c r="F7906" s="1" t="s">
        <v>3</v>
      </c>
    </row>
    <row r="7907" spans="6:6">
      <c r="F7907" s="1" t="s">
        <v>3</v>
      </c>
    </row>
    <row r="7908" spans="6:6">
      <c r="F7908" s="1" t="s">
        <v>3</v>
      </c>
    </row>
    <row r="7909" spans="6:6">
      <c r="F7909" s="1" t="s">
        <v>3</v>
      </c>
    </row>
    <row r="7910" spans="6:6">
      <c r="F7910" s="1" t="s">
        <v>3</v>
      </c>
    </row>
    <row r="7911" spans="6:6">
      <c r="F7911" s="1" t="s">
        <v>3</v>
      </c>
    </row>
    <row r="7912" spans="6:6">
      <c r="F7912" s="1" t="s">
        <v>3</v>
      </c>
    </row>
    <row r="7913" spans="6:6">
      <c r="F7913" s="1" t="s">
        <v>3</v>
      </c>
    </row>
    <row r="7914" spans="6:6">
      <c r="F7914" s="1" t="s">
        <v>3</v>
      </c>
    </row>
    <row r="7915" spans="6:6">
      <c r="F7915" s="1" t="s">
        <v>3</v>
      </c>
    </row>
    <row r="7916" spans="6:6">
      <c r="F7916" s="1" t="s">
        <v>3</v>
      </c>
    </row>
    <row r="7917" spans="6:6">
      <c r="F7917" s="1" t="s">
        <v>3</v>
      </c>
    </row>
    <row r="7918" spans="6:6">
      <c r="F7918" s="1" t="s">
        <v>3</v>
      </c>
    </row>
    <row r="7919" spans="6:6">
      <c r="F7919" s="1" t="s">
        <v>3</v>
      </c>
    </row>
    <row r="7920" spans="6:6">
      <c r="F7920" s="1" t="s">
        <v>3</v>
      </c>
    </row>
    <row r="7921" spans="6:6">
      <c r="F7921" s="1" t="s">
        <v>3</v>
      </c>
    </row>
    <row r="7922" spans="6:6">
      <c r="F7922" s="1" t="s">
        <v>3</v>
      </c>
    </row>
    <row r="7923" spans="6:6">
      <c r="F7923" s="1" t="s">
        <v>3</v>
      </c>
    </row>
    <row r="7924" spans="6:6">
      <c r="F7924" s="1" t="s">
        <v>3</v>
      </c>
    </row>
    <row r="7925" spans="6:6">
      <c r="F7925" s="1" t="s">
        <v>3</v>
      </c>
    </row>
    <row r="7926" spans="6:6">
      <c r="F7926" s="1" t="s">
        <v>3</v>
      </c>
    </row>
    <row r="7927" spans="6:6">
      <c r="F7927" s="1" t="s">
        <v>3</v>
      </c>
    </row>
    <row r="7928" spans="6:6">
      <c r="F7928" s="1" t="s">
        <v>3</v>
      </c>
    </row>
    <row r="7929" spans="6:6">
      <c r="F7929" s="1" t="s">
        <v>3</v>
      </c>
    </row>
    <row r="7930" spans="6:6">
      <c r="F7930" s="1" t="s">
        <v>3</v>
      </c>
    </row>
    <row r="7931" spans="6:6">
      <c r="F7931" s="1" t="s">
        <v>3</v>
      </c>
    </row>
    <row r="7932" spans="6:6">
      <c r="F7932" s="1" t="s">
        <v>3</v>
      </c>
    </row>
    <row r="7933" spans="6:6">
      <c r="F7933" s="1" t="s">
        <v>3</v>
      </c>
    </row>
    <row r="7934" spans="6:6">
      <c r="F7934" s="1" t="s">
        <v>3</v>
      </c>
    </row>
    <row r="7935" spans="6:6">
      <c r="F7935" s="1" t="s">
        <v>3</v>
      </c>
    </row>
    <row r="7936" spans="6:6">
      <c r="F7936" s="1" t="s">
        <v>3</v>
      </c>
    </row>
    <row r="7937" spans="6:6">
      <c r="F7937" s="1" t="s">
        <v>3</v>
      </c>
    </row>
    <row r="7938" spans="6:6">
      <c r="F7938" s="1" t="s">
        <v>3</v>
      </c>
    </row>
    <row r="7939" spans="6:6">
      <c r="F7939" s="1" t="s">
        <v>3</v>
      </c>
    </row>
    <row r="7940" spans="6:6">
      <c r="F7940" s="1" t="s">
        <v>3</v>
      </c>
    </row>
    <row r="7941" spans="6:6">
      <c r="F7941" s="1" t="s">
        <v>3</v>
      </c>
    </row>
    <row r="7942" spans="6:6">
      <c r="F7942" s="1" t="s">
        <v>3</v>
      </c>
    </row>
    <row r="7943" spans="6:6">
      <c r="F7943" s="1" t="s">
        <v>3</v>
      </c>
    </row>
    <row r="7944" spans="6:6">
      <c r="F7944" s="1" t="s">
        <v>3</v>
      </c>
    </row>
    <row r="7945" spans="6:6">
      <c r="F7945" s="1" t="s">
        <v>3</v>
      </c>
    </row>
    <row r="7946" spans="6:6">
      <c r="F7946" s="1" t="s">
        <v>3</v>
      </c>
    </row>
    <row r="7947" spans="6:6">
      <c r="F7947" s="1" t="s">
        <v>3</v>
      </c>
    </row>
    <row r="7948" spans="6:6">
      <c r="F7948" s="1" t="s">
        <v>3</v>
      </c>
    </row>
    <row r="7949" spans="6:6">
      <c r="F7949" s="1" t="s">
        <v>3</v>
      </c>
    </row>
    <row r="7950" spans="6:6">
      <c r="F7950" s="1" t="s">
        <v>3</v>
      </c>
    </row>
    <row r="7951" spans="6:6">
      <c r="F7951" s="1" t="s">
        <v>3</v>
      </c>
    </row>
    <row r="7952" spans="6:6">
      <c r="F7952" s="1" t="s">
        <v>3</v>
      </c>
    </row>
    <row r="7953" spans="6:6">
      <c r="F7953" s="1" t="s">
        <v>3</v>
      </c>
    </row>
    <row r="7954" spans="6:6">
      <c r="F7954" s="1" t="s">
        <v>3</v>
      </c>
    </row>
    <row r="7955" spans="6:6">
      <c r="F7955" s="1" t="s">
        <v>3</v>
      </c>
    </row>
    <row r="7956" spans="6:6">
      <c r="F7956" s="1" t="s">
        <v>3</v>
      </c>
    </row>
    <row r="7957" spans="6:6">
      <c r="F7957" s="1" t="s">
        <v>3</v>
      </c>
    </row>
    <row r="7958" spans="6:6">
      <c r="F7958" s="1" t="s">
        <v>3</v>
      </c>
    </row>
    <row r="7959" spans="6:6">
      <c r="F7959" s="1" t="s">
        <v>3</v>
      </c>
    </row>
    <row r="7960" spans="6:6">
      <c r="F7960" s="1" t="s">
        <v>3</v>
      </c>
    </row>
    <row r="7961" spans="6:6">
      <c r="F7961" s="1" t="s">
        <v>3</v>
      </c>
    </row>
    <row r="7962" spans="6:6">
      <c r="F7962" s="1" t="s">
        <v>3</v>
      </c>
    </row>
    <row r="7963" spans="6:6">
      <c r="F7963" s="1" t="s">
        <v>3</v>
      </c>
    </row>
    <row r="7964" spans="6:6">
      <c r="F7964" s="1" t="s">
        <v>3</v>
      </c>
    </row>
    <row r="7965" spans="6:6">
      <c r="F7965" s="1" t="s">
        <v>3</v>
      </c>
    </row>
    <row r="7966" spans="6:6">
      <c r="F7966" s="1" t="s">
        <v>3</v>
      </c>
    </row>
    <row r="7967" spans="6:6">
      <c r="F7967" s="1" t="s">
        <v>3</v>
      </c>
    </row>
    <row r="7968" spans="6:6">
      <c r="F7968" s="1" t="s">
        <v>3</v>
      </c>
    </row>
    <row r="7969" spans="6:6">
      <c r="F7969" s="1" t="s">
        <v>3</v>
      </c>
    </row>
    <row r="7970" spans="6:6">
      <c r="F7970" s="1" t="s">
        <v>3</v>
      </c>
    </row>
    <row r="7971" spans="6:6">
      <c r="F7971" s="1" t="s">
        <v>3</v>
      </c>
    </row>
    <row r="7972" spans="6:6">
      <c r="F7972" s="1" t="s">
        <v>3</v>
      </c>
    </row>
    <row r="7973" spans="6:6">
      <c r="F7973" s="1" t="s">
        <v>3</v>
      </c>
    </row>
    <row r="7974" spans="6:6">
      <c r="F7974" s="1" t="s">
        <v>3</v>
      </c>
    </row>
    <row r="7975" spans="6:6">
      <c r="F7975" s="1" t="s">
        <v>3</v>
      </c>
    </row>
    <row r="7976" spans="6:6">
      <c r="F7976" s="1" t="s">
        <v>3</v>
      </c>
    </row>
    <row r="7977" spans="6:6">
      <c r="F7977" s="1" t="s">
        <v>3</v>
      </c>
    </row>
    <row r="7978" spans="6:6">
      <c r="F7978" s="1" t="s">
        <v>3</v>
      </c>
    </row>
    <row r="7979" spans="6:6">
      <c r="F7979" s="1" t="s">
        <v>3</v>
      </c>
    </row>
    <row r="7980" spans="6:6">
      <c r="F7980" s="1" t="s">
        <v>3</v>
      </c>
    </row>
    <row r="7981" spans="6:6">
      <c r="F7981" s="1" t="s">
        <v>3</v>
      </c>
    </row>
    <row r="7982" spans="6:6">
      <c r="F7982" s="1" t="s">
        <v>3</v>
      </c>
    </row>
    <row r="7983" spans="6:6">
      <c r="F7983" s="1" t="s">
        <v>3</v>
      </c>
    </row>
    <row r="7984" spans="6:6">
      <c r="F7984" s="1" t="s">
        <v>3</v>
      </c>
    </row>
    <row r="7985" spans="6:6">
      <c r="F7985" s="1" t="s">
        <v>3</v>
      </c>
    </row>
    <row r="7986" spans="6:6">
      <c r="F7986" s="1" t="s">
        <v>3</v>
      </c>
    </row>
    <row r="7987" spans="6:6">
      <c r="F7987" s="1" t="s">
        <v>3</v>
      </c>
    </row>
    <row r="7988" spans="6:6">
      <c r="F7988" s="1" t="s">
        <v>3</v>
      </c>
    </row>
    <row r="7989" spans="6:6">
      <c r="F7989" s="1" t="s">
        <v>3</v>
      </c>
    </row>
    <row r="7990" spans="6:6">
      <c r="F7990" s="1" t="s">
        <v>3</v>
      </c>
    </row>
    <row r="7991" spans="6:6">
      <c r="F7991" s="1" t="s">
        <v>3</v>
      </c>
    </row>
    <row r="7992" spans="6:6">
      <c r="F7992" s="1" t="s">
        <v>3</v>
      </c>
    </row>
    <row r="7993" spans="6:6">
      <c r="F7993" s="1" t="s">
        <v>3</v>
      </c>
    </row>
    <row r="7994" spans="6:6">
      <c r="F7994" s="1" t="s">
        <v>3</v>
      </c>
    </row>
    <row r="7995" spans="6:6">
      <c r="F7995" s="1" t="s">
        <v>3</v>
      </c>
    </row>
    <row r="7996" spans="6:6">
      <c r="F7996" s="1" t="s">
        <v>3</v>
      </c>
    </row>
    <row r="7997" spans="6:6">
      <c r="F7997" s="1" t="s">
        <v>3</v>
      </c>
    </row>
    <row r="7998" spans="6:6">
      <c r="F7998" s="1" t="s">
        <v>3</v>
      </c>
    </row>
    <row r="7999" spans="6:6">
      <c r="F7999" s="1" t="s">
        <v>3</v>
      </c>
    </row>
    <row r="8000" spans="6:6">
      <c r="F8000" s="1" t="s">
        <v>3</v>
      </c>
    </row>
    <row r="8001" spans="6:6">
      <c r="F8001" s="1" t="s">
        <v>3</v>
      </c>
    </row>
    <row r="8002" spans="6:6">
      <c r="F8002" s="1" t="s">
        <v>3</v>
      </c>
    </row>
    <row r="8003" spans="6:6">
      <c r="F8003" s="1" t="s">
        <v>3</v>
      </c>
    </row>
    <row r="8004" spans="6:6">
      <c r="F8004" s="1" t="s">
        <v>3</v>
      </c>
    </row>
    <row r="8005" spans="6:6">
      <c r="F8005" s="1" t="s">
        <v>3</v>
      </c>
    </row>
    <row r="8006" spans="6:6">
      <c r="F8006" s="1" t="s">
        <v>3</v>
      </c>
    </row>
    <row r="8007" spans="6:6">
      <c r="F8007" s="1" t="s">
        <v>3</v>
      </c>
    </row>
    <row r="8008" spans="6:6">
      <c r="F8008" s="1" t="s">
        <v>3</v>
      </c>
    </row>
    <row r="8009" spans="6:6">
      <c r="F8009" s="1" t="s">
        <v>3</v>
      </c>
    </row>
    <row r="8010" spans="6:6">
      <c r="F8010" s="1" t="s">
        <v>3</v>
      </c>
    </row>
    <row r="8011" spans="6:6">
      <c r="F8011" s="1" t="s">
        <v>3</v>
      </c>
    </row>
    <row r="8012" spans="6:6">
      <c r="F8012" s="1" t="s">
        <v>3</v>
      </c>
    </row>
    <row r="8013" spans="6:6">
      <c r="F8013" s="1" t="s">
        <v>3</v>
      </c>
    </row>
    <row r="8014" spans="6:6">
      <c r="F8014" s="1" t="s">
        <v>3</v>
      </c>
    </row>
    <row r="8015" spans="6:6">
      <c r="F8015" s="1" t="s">
        <v>3</v>
      </c>
    </row>
    <row r="8016" spans="6:6">
      <c r="F8016" s="1" t="s">
        <v>3</v>
      </c>
    </row>
    <row r="8017" spans="6:6">
      <c r="F8017" s="1" t="s">
        <v>3</v>
      </c>
    </row>
    <row r="8018" spans="6:6">
      <c r="F8018" s="1" t="s">
        <v>3</v>
      </c>
    </row>
    <row r="8019" spans="6:6">
      <c r="F8019" s="1" t="s">
        <v>3</v>
      </c>
    </row>
    <row r="8020" spans="6:6">
      <c r="F8020" s="1" t="s">
        <v>3</v>
      </c>
    </row>
    <row r="8021" spans="6:6">
      <c r="F8021" s="1" t="s">
        <v>3</v>
      </c>
    </row>
    <row r="8022" spans="6:6">
      <c r="F8022" s="1" t="s">
        <v>3</v>
      </c>
    </row>
    <row r="8023" spans="6:6">
      <c r="F8023" s="1" t="s">
        <v>3</v>
      </c>
    </row>
    <row r="8024" spans="6:6">
      <c r="F8024" s="1" t="s">
        <v>3</v>
      </c>
    </row>
    <row r="8025" spans="6:6">
      <c r="F8025" s="1" t="s">
        <v>3</v>
      </c>
    </row>
    <row r="8026" spans="6:6">
      <c r="F8026" s="1" t="s">
        <v>3</v>
      </c>
    </row>
    <row r="8027" spans="6:6">
      <c r="F8027" s="1" t="s">
        <v>3</v>
      </c>
    </row>
    <row r="8028" spans="6:6">
      <c r="F8028" s="1" t="s">
        <v>3</v>
      </c>
    </row>
    <row r="8029" spans="6:6">
      <c r="F8029" s="1" t="s">
        <v>3</v>
      </c>
    </row>
    <row r="8030" spans="6:6">
      <c r="F8030" s="1" t="s">
        <v>3</v>
      </c>
    </row>
    <row r="8031" spans="6:6">
      <c r="F8031" s="1" t="s">
        <v>3</v>
      </c>
    </row>
    <row r="8032" spans="6:6">
      <c r="F8032" s="1" t="s">
        <v>3</v>
      </c>
    </row>
    <row r="8033" spans="6:6">
      <c r="F8033" s="1" t="s">
        <v>3</v>
      </c>
    </row>
    <row r="8034" spans="6:6">
      <c r="F8034" s="1" t="s">
        <v>3</v>
      </c>
    </row>
    <row r="8035" spans="6:6">
      <c r="F8035" s="1" t="s">
        <v>3</v>
      </c>
    </row>
    <row r="8036" spans="6:6">
      <c r="F8036" s="1" t="s">
        <v>3</v>
      </c>
    </row>
    <row r="8037" spans="6:6">
      <c r="F8037" s="1" t="s">
        <v>3</v>
      </c>
    </row>
    <row r="8038" spans="6:6">
      <c r="F8038" s="1" t="s">
        <v>3</v>
      </c>
    </row>
    <row r="8039" spans="6:6">
      <c r="F8039" s="1" t="s">
        <v>3</v>
      </c>
    </row>
    <row r="8040" spans="6:6">
      <c r="F8040" s="1" t="s">
        <v>3</v>
      </c>
    </row>
    <row r="8041" spans="6:6">
      <c r="F8041" s="1" t="s">
        <v>3</v>
      </c>
    </row>
    <row r="8042" spans="6:6">
      <c r="F8042" s="1" t="s">
        <v>3</v>
      </c>
    </row>
    <row r="8043" spans="6:6">
      <c r="F8043" s="1" t="s">
        <v>3</v>
      </c>
    </row>
    <row r="8044" spans="6:6">
      <c r="F8044" s="1" t="s">
        <v>3</v>
      </c>
    </row>
    <row r="8045" spans="6:6">
      <c r="F8045" s="1" t="s">
        <v>3</v>
      </c>
    </row>
    <row r="8046" spans="6:6">
      <c r="F8046" s="1" t="s">
        <v>3</v>
      </c>
    </row>
    <row r="8047" spans="6:6">
      <c r="F8047" s="1" t="s">
        <v>3</v>
      </c>
    </row>
    <row r="8048" spans="6:6">
      <c r="F8048" s="1" t="s">
        <v>3</v>
      </c>
    </row>
    <row r="8049" spans="6:6">
      <c r="F8049" s="1" t="s">
        <v>3</v>
      </c>
    </row>
    <row r="8050" spans="6:6">
      <c r="F8050" s="1" t="s">
        <v>3</v>
      </c>
    </row>
    <row r="8051" spans="6:6">
      <c r="F8051" s="1" t="s">
        <v>3</v>
      </c>
    </row>
    <row r="8052" spans="6:6">
      <c r="F8052" s="1" t="s">
        <v>3</v>
      </c>
    </row>
    <row r="8053" spans="6:6">
      <c r="F8053" s="1" t="s">
        <v>3</v>
      </c>
    </row>
    <row r="8054" spans="6:6">
      <c r="F8054" s="1" t="s">
        <v>3</v>
      </c>
    </row>
    <row r="8055" spans="6:6">
      <c r="F8055" s="1" t="s">
        <v>3</v>
      </c>
    </row>
    <row r="8056" spans="6:6">
      <c r="F8056" s="1" t="s">
        <v>3</v>
      </c>
    </row>
    <row r="8057" spans="6:6">
      <c r="F8057" s="1" t="s">
        <v>3</v>
      </c>
    </row>
    <row r="8058" spans="6:6">
      <c r="F8058" s="1" t="s">
        <v>3</v>
      </c>
    </row>
    <row r="8059" spans="6:6">
      <c r="F8059" s="1" t="s">
        <v>3</v>
      </c>
    </row>
    <row r="8060" spans="6:6">
      <c r="F8060" s="1" t="s">
        <v>3</v>
      </c>
    </row>
    <row r="8061" spans="6:6">
      <c r="F8061" s="1" t="s">
        <v>3</v>
      </c>
    </row>
    <row r="8062" spans="6:6">
      <c r="F8062" s="1" t="s">
        <v>3</v>
      </c>
    </row>
    <row r="8063" spans="6:6">
      <c r="F8063" s="1" t="s">
        <v>3</v>
      </c>
    </row>
    <row r="8064" spans="6:6">
      <c r="F8064" s="1" t="s">
        <v>3</v>
      </c>
    </row>
    <row r="8065" spans="6:6">
      <c r="F8065" s="1" t="s">
        <v>3</v>
      </c>
    </row>
    <row r="8066" spans="6:6">
      <c r="F8066" s="1" t="s">
        <v>3</v>
      </c>
    </row>
    <row r="8067" spans="6:6">
      <c r="F8067" s="1" t="s">
        <v>3</v>
      </c>
    </row>
    <row r="8068" spans="6:6">
      <c r="F8068" s="1" t="s">
        <v>3</v>
      </c>
    </row>
    <row r="8069" spans="6:6">
      <c r="F8069" s="1" t="s">
        <v>3</v>
      </c>
    </row>
    <row r="8070" spans="6:6">
      <c r="F8070" s="1" t="s">
        <v>3</v>
      </c>
    </row>
    <row r="8071" spans="6:6">
      <c r="F8071" s="1" t="s">
        <v>3</v>
      </c>
    </row>
    <row r="8072" spans="6:6">
      <c r="F8072" s="1" t="s">
        <v>3</v>
      </c>
    </row>
    <row r="8073" spans="6:6">
      <c r="F8073" s="1" t="s">
        <v>3</v>
      </c>
    </row>
    <row r="8074" spans="6:6">
      <c r="F8074" s="1" t="s">
        <v>3</v>
      </c>
    </row>
    <row r="8075" spans="6:6">
      <c r="F8075" s="1" t="s">
        <v>3</v>
      </c>
    </row>
    <row r="8076" spans="6:6">
      <c r="F8076" s="1" t="s">
        <v>3</v>
      </c>
    </row>
    <row r="8077" spans="6:6">
      <c r="F8077" s="1" t="s">
        <v>3</v>
      </c>
    </row>
    <row r="8078" spans="6:6">
      <c r="F8078" s="1" t="s">
        <v>3</v>
      </c>
    </row>
    <row r="8079" spans="6:6">
      <c r="F8079" s="1" t="s">
        <v>3</v>
      </c>
    </row>
    <row r="8080" spans="6:6">
      <c r="F8080" s="1" t="s">
        <v>3</v>
      </c>
    </row>
    <row r="8081" spans="6:6">
      <c r="F8081" s="1" t="s">
        <v>3</v>
      </c>
    </row>
    <row r="8082" spans="6:6">
      <c r="F8082" s="1" t="s">
        <v>3</v>
      </c>
    </row>
    <row r="8083" spans="6:6">
      <c r="F8083" s="1" t="s">
        <v>3</v>
      </c>
    </row>
    <row r="8084" spans="6:6">
      <c r="F8084" s="1" t="s">
        <v>3</v>
      </c>
    </row>
    <row r="8085" spans="6:6">
      <c r="F8085" s="1" t="s">
        <v>3</v>
      </c>
    </row>
    <row r="8086" spans="6:6">
      <c r="F8086" s="1" t="s">
        <v>3</v>
      </c>
    </row>
    <row r="8087" spans="6:6">
      <c r="F8087" s="1" t="s">
        <v>3</v>
      </c>
    </row>
    <row r="8088" spans="6:6">
      <c r="F8088" s="1" t="s">
        <v>3</v>
      </c>
    </row>
    <row r="8089" spans="6:6">
      <c r="F8089" s="1" t="s">
        <v>3</v>
      </c>
    </row>
    <row r="8090" spans="6:6">
      <c r="F8090" s="1" t="s">
        <v>3</v>
      </c>
    </row>
    <row r="8091" spans="6:6">
      <c r="F8091" s="1" t="s">
        <v>3</v>
      </c>
    </row>
    <row r="8092" spans="6:6">
      <c r="F8092" s="1" t="s">
        <v>3</v>
      </c>
    </row>
    <row r="8093" spans="6:6">
      <c r="F8093" s="1" t="s">
        <v>3</v>
      </c>
    </row>
    <row r="8094" spans="6:6">
      <c r="F8094" s="1" t="s">
        <v>3</v>
      </c>
    </row>
    <row r="8095" spans="6:6">
      <c r="F8095" s="1" t="s">
        <v>3</v>
      </c>
    </row>
    <row r="8096" spans="6:6">
      <c r="F8096" s="1" t="s">
        <v>3</v>
      </c>
    </row>
    <row r="8097" spans="6:6">
      <c r="F8097" s="1" t="s">
        <v>3</v>
      </c>
    </row>
    <row r="8098" spans="6:6">
      <c r="F8098" s="1" t="s">
        <v>3</v>
      </c>
    </row>
    <row r="8099" spans="6:6">
      <c r="F8099" s="1" t="s">
        <v>3</v>
      </c>
    </row>
    <row r="8100" spans="6:6">
      <c r="F8100" s="1" t="s">
        <v>3</v>
      </c>
    </row>
    <row r="8101" spans="6:6">
      <c r="F8101" s="1" t="s">
        <v>3</v>
      </c>
    </row>
    <row r="8102" spans="6:6">
      <c r="F8102" s="1" t="s">
        <v>3</v>
      </c>
    </row>
    <row r="8103" spans="6:6">
      <c r="F8103" s="1" t="s">
        <v>3</v>
      </c>
    </row>
    <row r="8104" spans="6:6">
      <c r="F8104" s="1" t="s">
        <v>3</v>
      </c>
    </row>
    <row r="8105" spans="6:6">
      <c r="F8105" s="1" t="s">
        <v>3</v>
      </c>
    </row>
    <row r="8106" spans="6:6">
      <c r="F8106" s="1" t="s">
        <v>3</v>
      </c>
    </row>
    <row r="8107" spans="6:6">
      <c r="F8107" s="1" t="s">
        <v>3</v>
      </c>
    </row>
    <row r="8108" spans="6:6">
      <c r="F8108" s="1" t="s">
        <v>3</v>
      </c>
    </row>
    <row r="8109" spans="6:6">
      <c r="F8109" s="1" t="s">
        <v>3</v>
      </c>
    </row>
    <row r="8110" spans="6:6">
      <c r="F8110" s="1" t="s">
        <v>3</v>
      </c>
    </row>
    <row r="8111" spans="6:6">
      <c r="F8111" s="1" t="s">
        <v>3</v>
      </c>
    </row>
    <row r="8112" spans="6:6">
      <c r="F8112" s="1" t="s">
        <v>3</v>
      </c>
    </row>
    <row r="8113" spans="6:6">
      <c r="F8113" s="1" t="s">
        <v>3</v>
      </c>
    </row>
    <row r="8114" spans="6:6">
      <c r="F8114" s="1" t="s">
        <v>3</v>
      </c>
    </row>
    <row r="8115" spans="6:6">
      <c r="F8115" s="1" t="s">
        <v>3</v>
      </c>
    </row>
    <row r="8116" spans="6:6">
      <c r="F8116" s="1" t="s">
        <v>3</v>
      </c>
    </row>
    <row r="8117" spans="6:6">
      <c r="F8117" s="1" t="s">
        <v>3</v>
      </c>
    </row>
    <row r="8118" spans="6:6">
      <c r="F8118" s="1" t="s">
        <v>3</v>
      </c>
    </row>
    <row r="8119" spans="6:6">
      <c r="F8119" s="1" t="s">
        <v>3</v>
      </c>
    </row>
    <row r="8120" spans="6:6">
      <c r="F8120" s="1" t="s">
        <v>3</v>
      </c>
    </row>
    <row r="8121" spans="6:6">
      <c r="F8121" s="1" t="s">
        <v>3</v>
      </c>
    </row>
    <row r="8122" spans="6:6">
      <c r="F8122" s="1" t="s">
        <v>3</v>
      </c>
    </row>
    <row r="8123" spans="6:6">
      <c r="F8123" s="1" t="s">
        <v>3</v>
      </c>
    </row>
    <row r="8124" spans="6:6">
      <c r="F8124" s="1" t="s">
        <v>3</v>
      </c>
    </row>
    <row r="8125" spans="6:6">
      <c r="F8125" s="1" t="s">
        <v>3</v>
      </c>
    </row>
    <row r="8126" spans="6:6">
      <c r="F8126" s="1" t="s">
        <v>3</v>
      </c>
    </row>
    <row r="8127" spans="6:6">
      <c r="F8127" s="1" t="s">
        <v>3</v>
      </c>
    </row>
    <row r="8128" spans="6:6">
      <c r="F8128" s="1" t="s">
        <v>3</v>
      </c>
    </row>
    <row r="8129" spans="6:6">
      <c r="F8129" s="1" t="s">
        <v>3</v>
      </c>
    </row>
    <row r="8130" spans="6:6">
      <c r="F8130" s="1" t="s">
        <v>3</v>
      </c>
    </row>
    <row r="8131" spans="6:6">
      <c r="F8131" s="1" t="s">
        <v>3</v>
      </c>
    </row>
    <row r="8132" spans="6:6">
      <c r="F8132" s="1" t="s">
        <v>3</v>
      </c>
    </row>
    <row r="8133" spans="6:6">
      <c r="F8133" s="1" t="s">
        <v>3</v>
      </c>
    </row>
    <row r="8134" spans="6:6">
      <c r="F8134" s="1" t="s">
        <v>3</v>
      </c>
    </row>
    <row r="8135" spans="6:6">
      <c r="F8135" s="1" t="s">
        <v>3</v>
      </c>
    </row>
    <row r="8136" spans="6:6">
      <c r="F8136" s="1" t="s">
        <v>3</v>
      </c>
    </row>
    <row r="8137" spans="6:6">
      <c r="F8137" s="1" t="s">
        <v>3</v>
      </c>
    </row>
    <row r="8138" spans="6:6">
      <c r="F8138" s="1" t="s">
        <v>3</v>
      </c>
    </row>
    <row r="8139" spans="6:6">
      <c r="F8139" s="1" t="s">
        <v>3</v>
      </c>
    </row>
    <row r="8140" spans="6:6">
      <c r="F8140" s="1" t="s">
        <v>3</v>
      </c>
    </row>
    <row r="8141" spans="6:6">
      <c r="F8141" s="1" t="s">
        <v>3</v>
      </c>
    </row>
    <row r="8142" spans="6:6">
      <c r="F8142" s="1" t="s">
        <v>3</v>
      </c>
    </row>
    <row r="8143" spans="6:6">
      <c r="F8143" s="1" t="s">
        <v>3</v>
      </c>
    </row>
    <row r="8144" spans="6:6">
      <c r="F8144" s="1" t="s">
        <v>3</v>
      </c>
    </row>
    <row r="8145" spans="6:6">
      <c r="F8145" s="1" t="s">
        <v>3</v>
      </c>
    </row>
    <row r="8146" spans="6:6">
      <c r="F8146" s="1" t="s">
        <v>3</v>
      </c>
    </row>
    <row r="8147" spans="6:6">
      <c r="F8147" s="1" t="s">
        <v>3</v>
      </c>
    </row>
    <row r="8148" spans="6:6">
      <c r="F8148" s="1" t="s">
        <v>3</v>
      </c>
    </row>
    <row r="8149" spans="6:6">
      <c r="F8149" s="1" t="s">
        <v>3</v>
      </c>
    </row>
    <row r="8150" spans="6:6">
      <c r="F8150" s="1" t="s">
        <v>3</v>
      </c>
    </row>
    <row r="8151" spans="6:6">
      <c r="F8151" s="1" t="s">
        <v>3</v>
      </c>
    </row>
    <row r="8152" spans="6:6">
      <c r="F8152" s="1" t="s">
        <v>3</v>
      </c>
    </row>
    <row r="8153" spans="6:6">
      <c r="F8153" s="1" t="s">
        <v>3</v>
      </c>
    </row>
    <row r="8154" spans="6:6">
      <c r="F8154" s="1" t="s">
        <v>3</v>
      </c>
    </row>
    <row r="8155" spans="6:6">
      <c r="F8155" s="1" t="s">
        <v>3</v>
      </c>
    </row>
    <row r="8156" spans="6:6">
      <c r="F8156" s="1" t="s">
        <v>3</v>
      </c>
    </row>
    <row r="8157" spans="6:6">
      <c r="F8157" s="1" t="s">
        <v>3</v>
      </c>
    </row>
    <row r="8158" spans="6:6">
      <c r="F8158" s="1" t="s">
        <v>3</v>
      </c>
    </row>
    <row r="8159" spans="6:6">
      <c r="F8159" s="1" t="s">
        <v>3</v>
      </c>
    </row>
    <row r="8160" spans="6:6">
      <c r="F8160" s="1" t="s">
        <v>3</v>
      </c>
    </row>
    <row r="8161" spans="6:6">
      <c r="F8161" s="1" t="s">
        <v>3</v>
      </c>
    </row>
    <row r="8162" spans="6:6">
      <c r="F8162" s="1" t="s">
        <v>3</v>
      </c>
    </row>
    <row r="8163" spans="6:6">
      <c r="F8163" s="1" t="s">
        <v>3</v>
      </c>
    </row>
    <row r="8164" spans="6:6">
      <c r="F8164" s="1" t="s">
        <v>3</v>
      </c>
    </row>
    <row r="8165" spans="6:6">
      <c r="F8165" s="1" t="s">
        <v>3</v>
      </c>
    </row>
    <row r="8166" spans="6:6">
      <c r="F8166" s="1" t="s">
        <v>3</v>
      </c>
    </row>
    <row r="8167" spans="6:6">
      <c r="F8167" s="1" t="s">
        <v>3</v>
      </c>
    </row>
    <row r="8168" spans="6:6">
      <c r="F8168" s="1" t="s">
        <v>3</v>
      </c>
    </row>
    <row r="8169" spans="6:6">
      <c r="F8169" s="1" t="s">
        <v>3</v>
      </c>
    </row>
    <row r="8170" spans="6:6">
      <c r="F8170" s="1" t="s">
        <v>3</v>
      </c>
    </row>
    <row r="8171" spans="6:6">
      <c r="F8171" s="1" t="s">
        <v>3</v>
      </c>
    </row>
    <row r="8172" spans="6:6">
      <c r="F8172" s="1" t="s">
        <v>3</v>
      </c>
    </row>
    <row r="8173" spans="6:6">
      <c r="F8173" s="1" t="s">
        <v>3</v>
      </c>
    </row>
    <row r="8174" spans="6:6">
      <c r="F8174" s="1" t="s">
        <v>3</v>
      </c>
    </row>
    <row r="8175" spans="6:6">
      <c r="F8175" s="1" t="s">
        <v>3</v>
      </c>
    </row>
    <row r="8176" spans="6:6">
      <c r="F8176" s="1" t="s">
        <v>3</v>
      </c>
    </row>
    <row r="8177" spans="6:6">
      <c r="F8177" s="1" t="s">
        <v>3</v>
      </c>
    </row>
    <row r="8178" spans="6:6">
      <c r="F8178" s="1" t="s">
        <v>3</v>
      </c>
    </row>
    <row r="8179" spans="6:6">
      <c r="F8179" s="1" t="s">
        <v>3</v>
      </c>
    </row>
    <row r="8180" spans="6:6">
      <c r="F8180" s="1" t="s">
        <v>3</v>
      </c>
    </row>
    <row r="8181" spans="6:6">
      <c r="F8181" s="1" t="s">
        <v>3</v>
      </c>
    </row>
    <row r="8182" spans="6:6">
      <c r="F8182" s="1" t="s">
        <v>3</v>
      </c>
    </row>
    <row r="8183" spans="6:6">
      <c r="F8183" s="1" t="s">
        <v>3</v>
      </c>
    </row>
    <row r="8184" spans="6:6">
      <c r="F8184" s="1" t="s">
        <v>3</v>
      </c>
    </row>
    <row r="8185" spans="6:6">
      <c r="F8185" s="1" t="s">
        <v>3</v>
      </c>
    </row>
    <row r="8186" spans="6:6">
      <c r="F8186" s="1" t="s">
        <v>3</v>
      </c>
    </row>
    <row r="8187" spans="6:6">
      <c r="F8187" s="1" t="s">
        <v>3</v>
      </c>
    </row>
    <row r="8188" spans="6:6">
      <c r="F8188" s="1" t="s">
        <v>3</v>
      </c>
    </row>
    <row r="8189" spans="6:6">
      <c r="F8189" s="1" t="s">
        <v>3</v>
      </c>
    </row>
    <row r="8190" spans="6:6">
      <c r="F8190" s="1" t="s">
        <v>3</v>
      </c>
    </row>
    <row r="8191" spans="6:6">
      <c r="F8191" s="1" t="s">
        <v>3</v>
      </c>
    </row>
    <row r="8192" spans="6:6">
      <c r="F8192" s="1" t="s">
        <v>3</v>
      </c>
    </row>
    <row r="8193" spans="6:6">
      <c r="F8193" s="1" t="s">
        <v>3</v>
      </c>
    </row>
    <row r="8194" spans="6:6">
      <c r="F8194" s="1" t="s">
        <v>3</v>
      </c>
    </row>
    <row r="8195" spans="6:6">
      <c r="F8195" s="1" t="s">
        <v>3</v>
      </c>
    </row>
    <row r="8196" spans="6:6">
      <c r="F8196" s="1" t="s">
        <v>3</v>
      </c>
    </row>
    <row r="8197" spans="6:6">
      <c r="F8197" s="1" t="s">
        <v>3</v>
      </c>
    </row>
    <row r="8198" spans="6:6">
      <c r="F8198" s="1" t="s">
        <v>3</v>
      </c>
    </row>
    <row r="8199" spans="6:6">
      <c r="F8199" s="1" t="s">
        <v>3</v>
      </c>
    </row>
    <row r="8200" spans="6:6">
      <c r="F8200" s="1" t="s">
        <v>3</v>
      </c>
    </row>
    <row r="8201" spans="6:6">
      <c r="F8201" s="1" t="s">
        <v>3</v>
      </c>
    </row>
    <row r="8202" spans="6:6">
      <c r="F8202" s="1" t="s">
        <v>3</v>
      </c>
    </row>
    <row r="8203" spans="6:6">
      <c r="F8203" s="1" t="s">
        <v>3</v>
      </c>
    </row>
    <row r="8204" spans="6:6">
      <c r="F8204" s="1" t="s">
        <v>3</v>
      </c>
    </row>
    <row r="8205" spans="6:6">
      <c r="F8205" s="1" t="s">
        <v>3</v>
      </c>
    </row>
    <row r="8206" spans="6:6">
      <c r="F8206" s="1" t="s">
        <v>3</v>
      </c>
    </row>
    <row r="8207" spans="6:6">
      <c r="F8207" s="1" t="s">
        <v>3</v>
      </c>
    </row>
    <row r="8208" spans="6:6">
      <c r="F8208" s="1" t="s">
        <v>3</v>
      </c>
    </row>
    <row r="8209" spans="6:6">
      <c r="F8209" s="1" t="s">
        <v>3</v>
      </c>
    </row>
    <row r="8210" spans="6:6">
      <c r="F8210" s="1" t="s">
        <v>3</v>
      </c>
    </row>
    <row r="8211" spans="6:6">
      <c r="F8211" s="1" t="s">
        <v>3</v>
      </c>
    </row>
    <row r="8212" spans="6:6">
      <c r="F8212" s="1" t="s">
        <v>3</v>
      </c>
    </row>
    <row r="8213" spans="6:6">
      <c r="F8213" s="1" t="s">
        <v>3</v>
      </c>
    </row>
    <row r="8214" spans="6:6">
      <c r="F8214" s="1" t="s">
        <v>3</v>
      </c>
    </row>
    <row r="8215" spans="6:6">
      <c r="F8215" s="1" t="s">
        <v>3</v>
      </c>
    </row>
    <row r="8216" spans="6:6">
      <c r="F8216" s="1" t="s">
        <v>3</v>
      </c>
    </row>
    <row r="8217" spans="6:6">
      <c r="F8217" s="1" t="s">
        <v>3</v>
      </c>
    </row>
    <row r="8218" spans="6:6">
      <c r="F8218" s="1" t="s">
        <v>3</v>
      </c>
    </row>
    <row r="8219" spans="6:6">
      <c r="F8219" s="1" t="s">
        <v>3</v>
      </c>
    </row>
    <row r="8220" spans="6:6">
      <c r="F8220" s="1" t="s">
        <v>3</v>
      </c>
    </row>
    <row r="8221" spans="6:6">
      <c r="F8221" s="1" t="s">
        <v>3</v>
      </c>
    </row>
    <row r="8222" spans="6:6">
      <c r="F8222" s="1" t="s">
        <v>3</v>
      </c>
    </row>
    <row r="8223" spans="6:6">
      <c r="F8223" s="1" t="s">
        <v>3</v>
      </c>
    </row>
    <row r="8224" spans="6:6">
      <c r="F8224" s="1" t="s">
        <v>3</v>
      </c>
    </row>
    <row r="8225" spans="6:6">
      <c r="F8225" s="1" t="s">
        <v>3</v>
      </c>
    </row>
    <row r="8226" spans="6:6">
      <c r="F8226" s="1" t="s">
        <v>3</v>
      </c>
    </row>
    <row r="8227" spans="6:6">
      <c r="F8227" s="1" t="s">
        <v>3</v>
      </c>
    </row>
    <row r="8228" spans="6:6">
      <c r="F8228" s="1" t="s">
        <v>3</v>
      </c>
    </row>
    <row r="8229" spans="6:6">
      <c r="F8229" s="1" t="s">
        <v>3</v>
      </c>
    </row>
    <row r="8230" spans="6:6">
      <c r="F8230" s="1" t="s">
        <v>3</v>
      </c>
    </row>
    <row r="8231" spans="6:6">
      <c r="F8231" s="1" t="s">
        <v>3</v>
      </c>
    </row>
    <row r="8232" spans="6:6">
      <c r="F8232" s="1" t="s">
        <v>3</v>
      </c>
    </row>
    <row r="8233" spans="6:6">
      <c r="F8233" s="1" t="s">
        <v>3</v>
      </c>
    </row>
    <row r="8234" spans="6:6">
      <c r="F8234" s="1" t="s">
        <v>3</v>
      </c>
    </row>
    <row r="8235" spans="6:6">
      <c r="F8235" s="1" t="s">
        <v>3</v>
      </c>
    </row>
    <row r="8236" spans="6:6">
      <c r="F8236" s="1" t="s">
        <v>3</v>
      </c>
    </row>
    <row r="8237" spans="6:6">
      <c r="F8237" s="1" t="s">
        <v>3</v>
      </c>
    </row>
    <row r="8238" spans="6:6">
      <c r="F8238" s="1" t="s">
        <v>3</v>
      </c>
    </row>
    <row r="8239" spans="6:6">
      <c r="F8239" s="1" t="s">
        <v>3</v>
      </c>
    </row>
    <row r="8240" spans="6:6">
      <c r="F8240" s="1" t="s">
        <v>3</v>
      </c>
    </row>
    <row r="8241" spans="6:6">
      <c r="F8241" s="1" t="s">
        <v>3</v>
      </c>
    </row>
    <row r="8242" spans="6:6">
      <c r="F8242" s="1" t="s">
        <v>3</v>
      </c>
    </row>
    <row r="8243" spans="6:6">
      <c r="F8243" s="1" t="s">
        <v>3</v>
      </c>
    </row>
    <row r="8244" spans="6:6">
      <c r="F8244" s="1" t="s">
        <v>3</v>
      </c>
    </row>
    <row r="8245" spans="6:6">
      <c r="F8245" s="1" t="s">
        <v>3</v>
      </c>
    </row>
    <row r="8246" spans="6:6">
      <c r="F8246" s="1" t="s">
        <v>3</v>
      </c>
    </row>
    <row r="8247" spans="6:6">
      <c r="F8247" s="1" t="s">
        <v>3</v>
      </c>
    </row>
    <row r="8248" spans="6:6">
      <c r="F8248" s="1" t="s">
        <v>3</v>
      </c>
    </row>
    <row r="8249" spans="6:6">
      <c r="F8249" s="1" t="s">
        <v>3</v>
      </c>
    </row>
    <row r="8250" spans="6:6">
      <c r="F8250" s="1" t="s">
        <v>3</v>
      </c>
    </row>
    <row r="8251" spans="6:6">
      <c r="F8251" s="1" t="s">
        <v>3</v>
      </c>
    </row>
    <row r="8252" spans="6:6">
      <c r="F8252" s="1" t="s">
        <v>3</v>
      </c>
    </row>
    <row r="8253" spans="6:6">
      <c r="F8253" s="1" t="s">
        <v>3</v>
      </c>
    </row>
    <row r="8254" spans="6:6">
      <c r="F8254" s="1" t="s">
        <v>3</v>
      </c>
    </row>
    <row r="8255" spans="6:6">
      <c r="F8255" s="1" t="s">
        <v>3</v>
      </c>
    </row>
    <row r="8256" spans="6:6">
      <c r="F8256" s="1" t="s">
        <v>3</v>
      </c>
    </row>
    <row r="8257" spans="6:6">
      <c r="F8257" s="1" t="s">
        <v>3</v>
      </c>
    </row>
    <row r="8258" spans="6:6">
      <c r="F8258" s="1" t="s">
        <v>3</v>
      </c>
    </row>
    <row r="8259" spans="6:6">
      <c r="F8259" s="1" t="s">
        <v>3</v>
      </c>
    </row>
    <row r="8260" spans="6:6">
      <c r="F8260" s="1" t="s">
        <v>3</v>
      </c>
    </row>
    <row r="8261" spans="6:6">
      <c r="F8261" s="1" t="s">
        <v>3</v>
      </c>
    </row>
    <row r="8262" spans="6:6">
      <c r="F8262" s="1" t="s">
        <v>3</v>
      </c>
    </row>
    <row r="8263" spans="6:6">
      <c r="F8263" s="1" t="s">
        <v>3</v>
      </c>
    </row>
    <row r="8264" spans="6:6">
      <c r="F8264" s="1" t="s">
        <v>3</v>
      </c>
    </row>
    <row r="8265" spans="6:6">
      <c r="F8265" s="1" t="s">
        <v>3</v>
      </c>
    </row>
    <row r="8266" spans="6:6">
      <c r="F8266" s="1" t="s">
        <v>3</v>
      </c>
    </row>
    <row r="8267" spans="6:6">
      <c r="F8267" s="1" t="s">
        <v>3</v>
      </c>
    </row>
    <row r="8268" spans="6:6">
      <c r="F8268" s="1" t="s">
        <v>3</v>
      </c>
    </row>
    <row r="8269" spans="6:6">
      <c r="F8269" s="1" t="s">
        <v>3</v>
      </c>
    </row>
    <row r="8270" spans="6:6">
      <c r="F8270" s="1" t="s">
        <v>3</v>
      </c>
    </row>
    <row r="8271" spans="6:6">
      <c r="F8271" s="1" t="s">
        <v>3</v>
      </c>
    </row>
    <row r="8272" spans="6:6">
      <c r="F8272" s="1" t="s">
        <v>3</v>
      </c>
    </row>
    <row r="8273" spans="6:6">
      <c r="F8273" s="1" t="s">
        <v>3</v>
      </c>
    </row>
    <row r="8274" spans="6:6">
      <c r="F8274" s="1" t="s">
        <v>3</v>
      </c>
    </row>
    <row r="8275" spans="6:6">
      <c r="F8275" s="1" t="s">
        <v>3</v>
      </c>
    </row>
    <row r="8276" spans="6:6">
      <c r="F8276" s="1" t="s">
        <v>3</v>
      </c>
    </row>
    <row r="8277" spans="6:6">
      <c r="F8277" s="1" t="s">
        <v>3</v>
      </c>
    </row>
    <row r="8278" spans="6:6">
      <c r="F8278" s="1" t="s">
        <v>3</v>
      </c>
    </row>
    <row r="8279" spans="6:6">
      <c r="F8279" s="1" t="s">
        <v>3</v>
      </c>
    </row>
    <row r="8280" spans="6:6">
      <c r="F8280" s="1" t="s">
        <v>3</v>
      </c>
    </row>
    <row r="8281" spans="6:6">
      <c r="F8281" s="1" t="s">
        <v>3</v>
      </c>
    </row>
    <row r="8282" spans="6:6">
      <c r="F8282" s="1" t="s">
        <v>3</v>
      </c>
    </row>
    <row r="8283" spans="6:6">
      <c r="F8283" s="1" t="s">
        <v>3</v>
      </c>
    </row>
    <row r="8284" spans="6:6">
      <c r="F8284" s="1" t="s">
        <v>3</v>
      </c>
    </row>
    <row r="8285" spans="6:6">
      <c r="F8285" s="1" t="s">
        <v>3</v>
      </c>
    </row>
    <row r="8286" spans="6:6">
      <c r="F8286" s="1" t="s">
        <v>3</v>
      </c>
    </row>
    <row r="8287" spans="6:6">
      <c r="F8287" s="1" t="s">
        <v>3</v>
      </c>
    </row>
    <row r="8288" spans="6:6">
      <c r="F8288" s="1" t="s">
        <v>3</v>
      </c>
    </row>
    <row r="8289" spans="6:6">
      <c r="F8289" s="1" t="s">
        <v>3</v>
      </c>
    </row>
    <row r="8290" spans="6:6">
      <c r="F8290" s="1" t="s">
        <v>3</v>
      </c>
    </row>
    <row r="8291" spans="6:6">
      <c r="F8291" s="1" t="s">
        <v>3</v>
      </c>
    </row>
    <row r="8292" spans="6:6">
      <c r="F8292" s="1" t="s">
        <v>3</v>
      </c>
    </row>
    <row r="8293" spans="6:6">
      <c r="F8293" s="1" t="s">
        <v>3</v>
      </c>
    </row>
    <row r="8294" spans="6:6">
      <c r="F8294" s="1" t="s">
        <v>3</v>
      </c>
    </row>
    <row r="8295" spans="6:6">
      <c r="F8295" s="1" t="s">
        <v>3</v>
      </c>
    </row>
    <row r="8296" spans="6:6">
      <c r="F8296" s="1" t="s">
        <v>3</v>
      </c>
    </row>
    <row r="8297" spans="6:6">
      <c r="F8297" s="1" t="s">
        <v>3</v>
      </c>
    </row>
    <row r="8298" spans="6:6">
      <c r="F8298" s="1" t="s">
        <v>3</v>
      </c>
    </row>
    <row r="8299" spans="6:6">
      <c r="F8299" s="1" t="s">
        <v>3</v>
      </c>
    </row>
    <row r="8300" spans="6:6">
      <c r="F8300" s="1" t="s">
        <v>3</v>
      </c>
    </row>
    <row r="8301" spans="6:6">
      <c r="F8301" s="1" t="s">
        <v>3</v>
      </c>
    </row>
    <row r="8302" spans="6:6">
      <c r="F8302" s="1" t="s">
        <v>3</v>
      </c>
    </row>
    <row r="8303" spans="6:6">
      <c r="F8303" s="1" t="s">
        <v>3</v>
      </c>
    </row>
    <row r="8304" spans="6:6">
      <c r="F8304" s="1" t="s">
        <v>3</v>
      </c>
    </row>
    <row r="8305" spans="6:6">
      <c r="F8305" s="1" t="s">
        <v>3</v>
      </c>
    </row>
    <row r="8306" spans="6:6">
      <c r="F8306" s="1" t="s">
        <v>3</v>
      </c>
    </row>
    <row r="8307" spans="6:6">
      <c r="F8307" s="1" t="s">
        <v>3</v>
      </c>
    </row>
    <row r="8308" spans="6:6">
      <c r="F8308" s="1" t="s">
        <v>3</v>
      </c>
    </row>
    <row r="8309" spans="6:6">
      <c r="F8309" s="1" t="s">
        <v>3</v>
      </c>
    </row>
    <row r="8310" spans="6:6">
      <c r="F8310" s="1" t="s">
        <v>3</v>
      </c>
    </row>
    <row r="8311" spans="6:6">
      <c r="F8311" s="1" t="s">
        <v>3</v>
      </c>
    </row>
    <row r="8312" spans="6:6">
      <c r="F8312" s="1" t="s">
        <v>3</v>
      </c>
    </row>
    <row r="8313" spans="6:6">
      <c r="F8313" s="1" t="s">
        <v>3</v>
      </c>
    </row>
    <row r="8314" spans="6:6">
      <c r="F8314" s="1" t="s">
        <v>3</v>
      </c>
    </row>
    <row r="8315" spans="6:6">
      <c r="F8315" s="1" t="s">
        <v>3</v>
      </c>
    </row>
    <row r="8316" spans="6:6">
      <c r="F8316" s="1" t="s">
        <v>3</v>
      </c>
    </row>
    <row r="8317" spans="6:6">
      <c r="F8317" s="1" t="s">
        <v>3</v>
      </c>
    </row>
    <row r="8318" spans="6:6">
      <c r="F8318" s="1" t="s">
        <v>3</v>
      </c>
    </row>
    <row r="8319" spans="6:6">
      <c r="F8319" s="1" t="s">
        <v>3</v>
      </c>
    </row>
    <row r="8320" spans="6:6">
      <c r="F8320" s="1" t="s">
        <v>3</v>
      </c>
    </row>
    <row r="8321" spans="6:6">
      <c r="F8321" s="1" t="s">
        <v>3</v>
      </c>
    </row>
    <row r="8322" spans="6:6">
      <c r="F8322" s="1" t="s">
        <v>3</v>
      </c>
    </row>
    <row r="8323" spans="6:6">
      <c r="F8323" s="1" t="s">
        <v>3</v>
      </c>
    </row>
    <row r="8324" spans="6:6">
      <c r="F8324" s="1" t="s">
        <v>3</v>
      </c>
    </row>
    <row r="8325" spans="6:6">
      <c r="F8325" s="1" t="s">
        <v>3</v>
      </c>
    </row>
    <row r="8326" spans="6:6">
      <c r="F8326" s="1" t="s">
        <v>3</v>
      </c>
    </row>
    <row r="8327" spans="6:6">
      <c r="F8327" s="1" t="s">
        <v>3</v>
      </c>
    </row>
    <row r="8328" spans="6:6">
      <c r="F8328" s="1" t="s">
        <v>3</v>
      </c>
    </row>
    <row r="8329" spans="6:6">
      <c r="F8329" s="1" t="s">
        <v>3</v>
      </c>
    </row>
    <row r="8330" spans="6:6">
      <c r="F8330" s="1" t="s">
        <v>3</v>
      </c>
    </row>
    <row r="8331" spans="6:6">
      <c r="F8331" s="1" t="s">
        <v>3</v>
      </c>
    </row>
    <row r="8332" spans="6:6">
      <c r="F8332" s="1" t="s">
        <v>3</v>
      </c>
    </row>
    <row r="8333" spans="6:6">
      <c r="F8333" s="1" t="s">
        <v>3</v>
      </c>
    </row>
    <row r="8334" spans="6:6">
      <c r="F8334" s="1" t="s">
        <v>3</v>
      </c>
    </row>
    <row r="8335" spans="6:6">
      <c r="F8335" s="1" t="s">
        <v>3</v>
      </c>
    </row>
    <row r="8336" spans="6:6">
      <c r="F8336" s="1" t="s">
        <v>3</v>
      </c>
    </row>
    <row r="8337" spans="6:6">
      <c r="F8337" s="1" t="s">
        <v>3</v>
      </c>
    </row>
    <row r="8338" spans="6:6">
      <c r="F8338" s="1" t="s">
        <v>3</v>
      </c>
    </row>
    <row r="8339" spans="6:6">
      <c r="F8339" s="1" t="s">
        <v>3</v>
      </c>
    </row>
    <row r="8340" spans="6:6">
      <c r="F8340" s="1" t="s">
        <v>3</v>
      </c>
    </row>
    <row r="8341" spans="6:6">
      <c r="F8341" s="1" t="s">
        <v>3</v>
      </c>
    </row>
    <row r="8342" spans="6:6">
      <c r="F8342" s="1" t="s">
        <v>3</v>
      </c>
    </row>
    <row r="8343" spans="6:6">
      <c r="F8343" s="1" t="s">
        <v>3</v>
      </c>
    </row>
    <row r="8344" spans="6:6">
      <c r="F8344" s="1" t="s">
        <v>3</v>
      </c>
    </row>
    <row r="8345" spans="6:6">
      <c r="F8345" s="1" t="s">
        <v>3</v>
      </c>
    </row>
    <row r="8346" spans="6:6">
      <c r="F8346" s="1" t="s">
        <v>3</v>
      </c>
    </row>
    <row r="8347" spans="6:6">
      <c r="F8347" s="1" t="s">
        <v>3</v>
      </c>
    </row>
    <row r="8348" spans="6:6">
      <c r="F8348" s="1" t="s">
        <v>3</v>
      </c>
    </row>
    <row r="8349" spans="6:6">
      <c r="F8349" s="1" t="s">
        <v>3</v>
      </c>
    </row>
    <row r="8350" spans="6:6">
      <c r="F8350" s="1" t="s">
        <v>3</v>
      </c>
    </row>
    <row r="8351" spans="6:6">
      <c r="F8351" s="1" t="s">
        <v>3</v>
      </c>
    </row>
    <row r="8352" spans="6:6">
      <c r="F8352" s="1" t="s">
        <v>3</v>
      </c>
    </row>
    <row r="8353" spans="6:6">
      <c r="F8353" s="1" t="s">
        <v>3</v>
      </c>
    </row>
    <row r="8354" spans="6:6">
      <c r="F8354" s="1" t="s">
        <v>3</v>
      </c>
    </row>
    <row r="8355" spans="6:6">
      <c r="F8355" s="1" t="s">
        <v>3</v>
      </c>
    </row>
    <row r="8356" spans="6:6">
      <c r="F8356" s="1" t="s">
        <v>3</v>
      </c>
    </row>
    <row r="8357" spans="6:6">
      <c r="F8357" s="1" t="s">
        <v>3</v>
      </c>
    </row>
    <row r="8358" spans="6:6">
      <c r="F8358" s="1" t="s">
        <v>3</v>
      </c>
    </row>
    <row r="8359" spans="6:6">
      <c r="F8359" s="1" t="s">
        <v>3</v>
      </c>
    </row>
    <row r="8360" spans="6:6">
      <c r="F8360" s="1" t="s">
        <v>3</v>
      </c>
    </row>
    <row r="8361" spans="6:6">
      <c r="F8361" s="1" t="s">
        <v>3</v>
      </c>
    </row>
    <row r="8362" spans="6:6">
      <c r="F8362" s="1" t="s">
        <v>3</v>
      </c>
    </row>
    <row r="8363" spans="6:6">
      <c r="F8363" s="1" t="s">
        <v>3</v>
      </c>
    </row>
    <row r="8364" spans="6:6">
      <c r="F8364" s="1" t="s">
        <v>3</v>
      </c>
    </row>
    <row r="8365" spans="6:6">
      <c r="F8365" s="1" t="s">
        <v>3</v>
      </c>
    </row>
    <row r="8366" spans="6:6">
      <c r="F8366" s="1" t="s">
        <v>3</v>
      </c>
    </row>
    <row r="8367" spans="6:6">
      <c r="F8367" s="1" t="s">
        <v>3</v>
      </c>
    </row>
    <row r="8368" spans="6:6">
      <c r="F8368" s="1" t="s">
        <v>3</v>
      </c>
    </row>
    <row r="8369" spans="6:6">
      <c r="F8369" s="1" t="s">
        <v>3</v>
      </c>
    </row>
    <row r="8370" spans="6:6">
      <c r="F8370" s="1" t="s">
        <v>3</v>
      </c>
    </row>
    <row r="8371" spans="6:6">
      <c r="F8371" s="1" t="s">
        <v>3</v>
      </c>
    </row>
    <row r="8372" spans="6:6">
      <c r="F8372" s="1" t="s">
        <v>3</v>
      </c>
    </row>
    <row r="8373" spans="6:6">
      <c r="F8373" s="1" t="s">
        <v>3</v>
      </c>
    </row>
    <row r="8374" spans="6:6">
      <c r="F8374" s="1" t="s">
        <v>3</v>
      </c>
    </row>
    <row r="8375" spans="6:6">
      <c r="F8375" s="1" t="s">
        <v>3</v>
      </c>
    </row>
    <row r="8376" spans="6:6">
      <c r="F8376" s="1" t="s">
        <v>3</v>
      </c>
    </row>
    <row r="8377" spans="6:6">
      <c r="F8377" s="1" t="s">
        <v>3</v>
      </c>
    </row>
    <row r="8378" spans="6:6">
      <c r="F8378" s="1" t="s">
        <v>3</v>
      </c>
    </row>
    <row r="8379" spans="6:6">
      <c r="F8379" s="1" t="s">
        <v>3</v>
      </c>
    </row>
    <row r="8380" spans="6:6">
      <c r="F8380" s="1" t="s">
        <v>3</v>
      </c>
    </row>
    <row r="8381" spans="6:6">
      <c r="F8381" s="1" t="s">
        <v>3</v>
      </c>
    </row>
    <row r="8382" spans="6:6">
      <c r="F8382" s="1" t="s">
        <v>3</v>
      </c>
    </row>
    <row r="8383" spans="6:6">
      <c r="F8383" s="1" t="s">
        <v>3</v>
      </c>
    </row>
    <row r="8384" spans="6:6">
      <c r="F8384" s="1" t="s">
        <v>3</v>
      </c>
    </row>
    <row r="8385" spans="6:6">
      <c r="F8385" s="1" t="s">
        <v>3</v>
      </c>
    </row>
    <row r="8386" spans="6:6">
      <c r="F8386" s="1" t="s">
        <v>3</v>
      </c>
    </row>
    <row r="8387" spans="6:6">
      <c r="F8387" s="1" t="s">
        <v>3</v>
      </c>
    </row>
    <row r="8388" spans="6:6">
      <c r="F8388" s="1" t="s">
        <v>3</v>
      </c>
    </row>
    <row r="8389" spans="6:6">
      <c r="F8389" s="1" t="s">
        <v>3</v>
      </c>
    </row>
    <row r="8390" spans="6:6">
      <c r="F8390" s="1" t="s">
        <v>3</v>
      </c>
    </row>
    <row r="8391" spans="6:6">
      <c r="F8391" s="1" t="s">
        <v>3</v>
      </c>
    </row>
    <row r="8392" spans="6:6">
      <c r="F8392" s="1" t="s">
        <v>3</v>
      </c>
    </row>
    <row r="8393" spans="6:6">
      <c r="F8393" s="1" t="s">
        <v>3</v>
      </c>
    </row>
    <row r="8394" spans="6:6">
      <c r="F8394" s="1" t="s">
        <v>3</v>
      </c>
    </row>
    <row r="8395" spans="6:6">
      <c r="F8395" s="1" t="s">
        <v>3</v>
      </c>
    </row>
    <row r="8396" spans="6:6">
      <c r="F8396" s="1" t="s">
        <v>3</v>
      </c>
    </row>
    <row r="8397" spans="6:6">
      <c r="F8397" s="1" t="s">
        <v>3</v>
      </c>
    </row>
    <row r="8398" spans="6:6">
      <c r="F8398" s="1" t="s">
        <v>3</v>
      </c>
    </row>
    <row r="8399" spans="6:6">
      <c r="F8399" s="1" t="s">
        <v>3</v>
      </c>
    </row>
    <row r="8400" spans="6:6">
      <c r="F8400" s="1" t="s">
        <v>3</v>
      </c>
    </row>
    <row r="8401" spans="6:6">
      <c r="F8401" s="1" t="s">
        <v>3</v>
      </c>
    </row>
    <row r="8402" spans="6:6">
      <c r="F8402" s="1" t="s">
        <v>3</v>
      </c>
    </row>
    <row r="8403" spans="6:6">
      <c r="F8403" s="1" t="s">
        <v>3</v>
      </c>
    </row>
    <row r="8404" spans="6:6">
      <c r="F8404" s="1" t="s">
        <v>3</v>
      </c>
    </row>
    <row r="8405" spans="6:6">
      <c r="F8405" s="1" t="s">
        <v>3</v>
      </c>
    </row>
    <row r="8406" spans="6:6">
      <c r="F8406" s="1" t="s">
        <v>3</v>
      </c>
    </row>
    <row r="8407" spans="6:6">
      <c r="F8407" s="1" t="s">
        <v>3</v>
      </c>
    </row>
    <row r="8408" spans="6:6">
      <c r="F8408" s="1" t="s">
        <v>3</v>
      </c>
    </row>
    <row r="8409" spans="6:6">
      <c r="F8409" s="1" t="s">
        <v>3</v>
      </c>
    </row>
    <row r="8410" spans="6:6">
      <c r="F8410" s="1" t="s">
        <v>3</v>
      </c>
    </row>
    <row r="8411" spans="6:6">
      <c r="F8411" s="1" t="s">
        <v>3</v>
      </c>
    </row>
    <row r="8412" spans="6:6">
      <c r="F8412" s="1" t="s">
        <v>3</v>
      </c>
    </row>
    <row r="8413" spans="6:6">
      <c r="F8413" s="1" t="s">
        <v>3</v>
      </c>
    </row>
    <row r="8414" spans="6:6">
      <c r="F8414" s="1" t="s">
        <v>3</v>
      </c>
    </row>
    <row r="8415" spans="6:6">
      <c r="F8415" s="1" t="s">
        <v>3</v>
      </c>
    </row>
    <row r="8416" spans="6:6">
      <c r="F8416" s="1" t="s">
        <v>3</v>
      </c>
    </row>
    <row r="8417" spans="6:6">
      <c r="F8417" s="1" t="s">
        <v>3</v>
      </c>
    </row>
    <row r="8418" spans="6:6">
      <c r="F8418" s="1" t="s">
        <v>3</v>
      </c>
    </row>
    <row r="8419" spans="6:6">
      <c r="F8419" s="1" t="s">
        <v>3</v>
      </c>
    </row>
    <row r="8420" spans="6:6">
      <c r="F8420" s="1" t="s">
        <v>3</v>
      </c>
    </row>
    <row r="8421" spans="6:6">
      <c r="F8421" s="1" t="s">
        <v>3</v>
      </c>
    </row>
    <row r="8422" spans="6:6">
      <c r="F8422" s="1" t="s">
        <v>3</v>
      </c>
    </row>
    <row r="8423" spans="6:6">
      <c r="F8423" s="1" t="s">
        <v>3</v>
      </c>
    </row>
    <row r="8424" spans="6:6">
      <c r="F8424" s="1" t="s">
        <v>3</v>
      </c>
    </row>
    <row r="8425" spans="6:6">
      <c r="F8425" s="1" t="s">
        <v>3</v>
      </c>
    </row>
    <row r="8426" spans="6:6">
      <c r="F8426" s="1" t="s">
        <v>3</v>
      </c>
    </row>
    <row r="8427" spans="6:6">
      <c r="F8427" s="1" t="s">
        <v>3</v>
      </c>
    </row>
    <row r="8428" spans="6:6">
      <c r="F8428" s="1" t="s">
        <v>3</v>
      </c>
    </row>
    <row r="8429" spans="6:6">
      <c r="F8429" s="1" t="s">
        <v>3</v>
      </c>
    </row>
    <row r="8430" spans="6:6">
      <c r="F8430" s="1" t="s">
        <v>3</v>
      </c>
    </row>
    <row r="8431" spans="6:6">
      <c r="F8431" s="1" t="s">
        <v>3</v>
      </c>
    </row>
    <row r="8432" spans="6:6">
      <c r="F8432" s="1" t="s">
        <v>3</v>
      </c>
    </row>
    <row r="8433" spans="6:6">
      <c r="F8433" s="1" t="s">
        <v>3</v>
      </c>
    </row>
    <row r="8434" spans="6:6">
      <c r="F8434" s="1" t="s">
        <v>3</v>
      </c>
    </row>
    <row r="8435" spans="6:6">
      <c r="F8435" s="1" t="s">
        <v>3</v>
      </c>
    </row>
    <row r="8436" spans="6:6">
      <c r="F8436" s="1" t="s">
        <v>3</v>
      </c>
    </row>
    <row r="8437" spans="6:6">
      <c r="F8437" s="1" t="s">
        <v>3</v>
      </c>
    </row>
    <row r="8438" spans="6:6">
      <c r="F8438" s="1" t="s">
        <v>3</v>
      </c>
    </row>
    <row r="8439" spans="6:6">
      <c r="F8439" s="1" t="s">
        <v>3</v>
      </c>
    </row>
    <row r="8440" spans="6:6">
      <c r="F8440" s="1" t="s">
        <v>3</v>
      </c>
    </row>
    <row r="8441" spans="6:6">
      <c r="F8441" s="1" t="s">
        <v>3</v>
      </c>
    </row>
    <row r="8442" spans="6:6">
      <c r="F8442" s="1" t="s">
        <v>3</v>
      </c>
    </row>
    <row r="8443" spans="6:6">
      <c r="F8443" s="1" t="s">
        <v>3</v>
      </c>
    </row>
    <row r="8444" spans="6:6">
      <c r="F8444" s="1" t="s">
        <v>3</v>
      </c>
    </row>
    <row r="8445" spans="6:6">
      <c r="F8445" s="1" t="s">
        <v>3</v>
      </c>
    </row>
    <row r="8446" spans="6:6">
      <c r="F8446" s="1" t="s">
        <v>3</v>
      </c>
    </row>
    <row r="8447" spans="6:6">
      <c r="F8447" s="1" t="s">
        <v>3</v>
      </c>
    </row>
    <row r="8448" spans="6:6">
      <c r="F8448" s="1" t="s">
        <v>3</v>
      </c>
    </row>
    <row r="8449" spans="6:6">
      <c r="F8449" s="1" t="s">
        <v>3</v>
      </c>
    </row>
    <row r="8450" spans="6:6">
      <c r="F8450" s="1" t="s">
        <v>3</v>
      </c>
    </row>
    <row r="8451" spans="6:6">
      <c r="F8451" s="1" t="s">
        <v>3</v>
      </c>
    </row>
    <row r="8452" spans="6:6">
      <c r="F8452" s="1" t="s">
        <v>3</v>
      </c>
    </row>
    <row r="8453" spans="6:6">
      <c r="F8453" s="1" t="s">
        <v>3</v>
      </c>
    </row>
    <row r="8454" spans="6:6">
      <c r="F8454" s="1" t="s">
        <v>3</v>
      </c>
    </row>
    <row r="8455" spans="6:6">
      <c r="F8455" s="1" t="s">
        <v>3</v>
      </c>
    </row>
    <row r="8456" spans="6:6">
      <c r="F8456" s="1" t="s">
        <v>3</v>
      </c>
    </row>
    <row r="8457" spans="6:6">
      <c r="F8457" s="1" t="s">
        <v>3</v>
      </c>
    </row>
    <row r="8458" spans="6:6">
      <c r="F8458" s="1" t="s">
        <v>3</v>
      </c>
    </row>
    <row r="8459" spans="6:6">
      <c r="F8459" s="1" t="s">
        <v>3</v>
      </c>
    </row>
    <row r="8460" spans="6:6">
      <c r="F8460" s="1" t="s">
        <v>3</v>
      </c>
    </row>
    <row r="8461" spans="6:6">
      <c r="F8461" s="1" t="s">
        <v>3</v>
      </c>
    </row>
    <row r="8462" spans="6:6">
      <c r="F8462" s="1" t="s">
        <v>3</v>
      </c>
    </row>
    <row r="8463" spans="6:6">
      <c r="F8463" s="1" t="s">
        <v>3</v>
      </c>
    </row>
    <row r="8464" spans="6:6">
      <c r="F8464" s="1" t="s">
        <v>3</v>
      </c>
    </row>
    <row r="8465" spans="6:6">
      <c r="F8465" s="1" t="s">
        <v>3</v>
      </c>
    </row>
    <row r="8466" spans="6:6">
      <c r="F8466" s="1" t="s">
        <v>3</v>
      </c>
    </row>
    <row r="8467" spans="6:6">
      <c r="F8467" s="1" t="s">
        <v>3</v>
      </c>
    </row>
    <row r="8468" spans="6:6">
      <c r="F8468" s="1" t="s">
        <v>3</v>
      </c>
    </row>
    <row r="8469" spans="6:6">
      <c r="F8469" s="1" t="s">
        <v>3</v>
      </c>
    </row>
    <row r="8470" spans="6:6">
      <c r="F8470" s="1" t="s">
        <v>3</v>
      </c>
    </row>
    <row r="8471" spans="6:6">
      <c r="F8471" s="1" t="s">
        <v>3</v>
      </c>
    </row>
    <row r="8472" spans="6:6">
      <c r="F8472" s="1" t="s">
        <v>3</v>
      </c>
    </row>
    <row r="8473" spans="6:6">
      <c r="F8473" s="1" t="s">
        <v>3</v>
      </c>
    </row>
    <row r="8474" spans="6:6">
      <c r="F8474" s="1" t="s">
        <v>3</v>
      </c>
    </row>
    <row r="8475" spans="6:6">
      <c r="F8475" s="1" t="s">
        <v>3</v>
      </c>
    </row>
    <row r="8476" spans="6:6">
      <c r="F8476" s="1" t="s">
        <v>3</v>
      </c>
    </row>
    <row r="8477" spans="6:6">
      <c r="F8477" s="1" t="s">
        <v>3</v>
      </c>
    </row>
    <row r="8478" spans="6:6">
      <c r="F8478" s="1" t="s">
        <v>3</v>
      </c>
    </row>
    <row r="8479" spans="6:6">
      <c r="F8479" s="1" t="s">
        <v>3</v>
      </c>
    </row>
    <row r="8480" spans="6:6">
      <c r="F8480" s="1" t="s">
        <v>3</v>
      </c>
    </row>
    <row r="8481" spans="6:6">
      <c r="F8481" s="1" t="s">
        <v>3</v>
      </c>
    </row>
    <row r="8482" spans="6:6">
      <c r="F8482" s="1" t="s">
        <v>3</v>
      </c>
    </row>
    <row r="8483" spans="6:6">
      <c r="F8483" s="1" t="s">
        <v>3</v>
      </c>
    </row>
    <row r="8484" spans="6:6">
      <c r="F8484" s="1" t="s">
        <v>3</v>
      </c>
    </row>
    <row r="8485" spans="6:6">
      <c r="F8485" s="1" t="s">
        <v>3</v>
      </c>
    </row>
    <row r="8486" spans="6:6">
      <c r="F8486" s="1" t="s">
        <v>3</v>
      </c>
    </row>
    <row r="8487" spans="6:6">
      <c r="F8487" s="1" t="s">
        <v>3</v>
      </c>
    </row>
    <row r="8488" spans="6:6">
      <c r="F8488" s="1" t="s">
        <v>3</v>
      </c>
    </row>
    <row r="8489" spans="6:6">
      <c r="F8489" s="1" t="s">
        <v>3</v>
      </c>
    </row>
    <row r="8490" spans="6:6">
      <c r="F8490" s="1" t="s">
        <v>3</v>
      </c>
    </row>
    <row r="8491" spans="6:6">
      <c r="F8491" s="1" t="s">
        <v>3</v>
      </c>
    </row>
    <row r="8492" spans="6:6">
      <c r="F8492" s="1" t="s">
        <v>3</v>
      </c>
    </row>
    <row r="8493" spans="6:6">
      <c r="F8493" s="1" t="s">
        <v>3</v>
      </c>
    </row>
    <row r="8494" spans="6:6">
      <c r="F8494" s="1" t="s">
        <v>3</v>
      </c>
    </row>
    <row r="8495" spans="6:6">
      <c r="F8495" s="1" t="s">
        <v>3</v>
      </c>
    </row>
    <row r="8496" spans="6:6">
      <c r="F8496" s="1" t="s">
        <v>3</v>
      </c>
    </row>
    <row r="8497" spans="6:6">
      <c r="F8497" s="1" t="s">
        <v>3</v>
      </c>
    </row>
    <row r="8498" spans="6:6">
      <c r="F8498" s="1" t="s">
        <v>3</v>
      </c>
    </row>
    <row r="8499" spans="6:6">
      <c r="F8499" s="1" t="s">
        <v>3</v>
      </c>
    </row>
    <row r="8500" spans="6:6">
      <c r="F8500" s="1" t="s">
        <v>3</v>
      </c>
    </row>
    <row r="8501" spans="6:6">
      <c r="F8501" s="1" t="s">
        <v>3</v>
      </c>
    </row>
    <row r="8502" spans="6:6">
      <c r="F8502" s="1" t="s">
        <v>3</v>
      </c>
    </row>
    <row r="8503" spans="6:6">
      <c r="F8503" s="1" t="s">
        <v>3</v>
      </c>
    </row>
    <row r="8504" spans="6:6">
      <c r="F8504" s="1" t="s">
        <v>3</v>
      </c>
    </row>
    <row r="8505" spans="6:6">
      <c r="F8505" s="1" t="s">
        <v>3</v>
      </c>
    </row>
    <row r="8506" spans="6:6">
      <c r="F8506" s="1" t="s">
        <v>3</v>
      </c>
    </row>
    <row r="8507" spans="6:6">
      <c r="F8507" s="1" t="s">
        <v>3</v>
      </c>
    </row>
    <row r="8508" spans="6:6">
      <c r="F8508" s="1" t="s">
        <v>3</v>
      </c>
    </row>
    <row r="8509" spans="6:6">
      <c r="F8509" s="1" t="s">
        <v>3</v>
      </c>
    </row>
    <row r="8510" spans="6:6">
      <c r="F8510" s="1" t="s">
        <v>3</v>
      </c>
    </row>
    <row r="8511" spans="6:6">
      <c r="F8511" s="1" t="s">
        <v>3</v>
      </c>
    </row>
    <row r="8512" spans="6:6">
      <c r="F8512" s="1" t="s">
        <v>3</v>
      </c>
    </row>
    <row r="8513" spans="6:6">
      <c r="F8513" s="1" t="s">
        <v>3</v>
      </c>
    </row>
    <row r="8514" spans="6:6">
      <c r="F8514" s="1" t="s">
        <v>3</v>
      </c>
    </row>
    <row r="8515" spans="6:6">
      <c r="F8515" s="1" t="s">
        <v>3</v>
      </c>
    </row>
    <row r="8516" spans="6:6">
      <c r="F8516" s="1" t="s">
        <v>3</v>
      </c>
    </row>
    <row r="8517" spans="6:6">
      <c r="F8517" s="1" t="s">
        <v>3</v>
      </c>
    </row>
    <row r="8518" spans="6:6">
      <c r="F8518" s="1" t="s">
        <v>3</v>
      </c>
    </row>
    <row r="8519" spans="6:6">
      <c r="F8519" s="1" t="s">
        <v>3</v>
      </c>
    </row>
    <row r="8520" spans="6:6">
      <c r="F8520" s="1" t="s">
        <v>3</v>
      </c>
    </row>
    <row r="8521" spans="6:6">
      <c r="F8521" s="1" t="s">
        <v>3</v>
      </c>
    </row>
    <row r="8522" spans="6:6">
      <c r="F8522" s="1" t="s">
        <v>3</v>
      </c>
    </row>
    <row r="8523" spans="6:6">
      <c r="F8523" s="1" t="s">
        <v>3</v>
      </c>
    </row>
    <row r="8524" spans="6:6">
      <c r="F8524" s="1" t="s">
        <v>3</v>
      </c>
    </row>
    <row r="8525" spans="6:6">
      <c r="F8525" s="1" t="s">
        <v>3</v>
      </c>
    </row>
    <row r="8526" spans="6:6">
      <c r="F8526" s="1" t="s">
        <v>3</v>
      </c>
    </row>
    <row r="8527" spans="6:6">
      <c r="F8527" s="1" t="s">
        <v>3</v>
      </c>
    </row>
    <row r="8528" spans="6:6">
      <c r="F8528" s="1" t="s">
        <v>3</v>
      </c>
    </row>
    <row r="8529" spans="6:6">
      <c r="F8529" s="1" t="s">
        <v>3</v>
      </c>
    </row>
    <row r="8530" spans="6:6">
      <c r="F8530" s="1" t="s">
        <v>3</v>
      </c>
    </row>
    <row r="8531" spans="6:6">
      <c r="F8531" s="1" t="s">
        <v>3</v>
      </c>
    </row>
    <row r="8532" spans="6:6">
      <c r="F8532" s="1" t="s">
        <v>3</v>
      </c>
    </row>
    <row r="8533" spans="6:6">
      <c r="F8533" s="1" t="s">
        <v>3</v>
      </c>
    </row>
    <row r="8534" spans="6:6">
      <c r="F8534" s="1" t="s">
        <v>3</v>
      </c>
    </row>
    <row r="8535" spans="6:6">
      <c r="F8535" s="1" t="s">
        <v>3</v>
      </c>
    </row>
    <row r="8536" spans="6:6">
      <c r="F8536" s="1" t="s">
        <v>3</v>
      </c>
    </row>
    <row r="8537" spans="6:6">
      <c r="F8537" s="1" t="s">
        <v>3</v>
      </c>
    </row>
    <row r="8538" spans="6:6">
      <c r="F8538" s="1" t="s">
        <v>3</v>
      </c>
    </row>
    <row r="8539" spans="6:6">
      <c r="F8539" s="1" t="s">
        <v>3</v>
      </c>
    </row>
    <row r="8540" spans="6:6">
      <c r="F8540" s="1" t="s">
        <v>3</v>
      </c>
    </row>
    <row r="8541" spans="6:6">
      <c r="F8541" s="1" t="s">
        <v>3</v>
      </c>
    </row>
    <row r="8542" spans="6:6">
      <c r="F8542" s="1" t="s">
        <v>3</v>
      </c>
    </row>
    <row r="8543" spans="6:6">
      <c r="F8543" s="1" t="s">
        <v>3</v>
      </c>
    </row>
    <row r="8544" spans="6:6">
      <c r="F8544" s="1" t="s">
        <v>3</v>
      </c>
    </row>
    <row r="8545" spans="6:6">
      <c r="F8545" s="1" t="s">
        <v>3</v>
      </c>
    </row>
    <row r="8546" spans="6:6">
      <c r="F8546" s="1" t="s">
        <v>3</v>
      </c>
    </row>
    <row r="8547" spans="6:6">
      <c r="F8547" s="1" t="s">
        <v>3</v>
      </c>
    </row>
    <row r="8548" spans="6:6">
      <c r="F8548" s="1" t="s">
        <v>3</v>
      </c>
    </row>
    <row r="8549" spans="6:6">
      <c r="F8549" s="1" t="s">
        <v>3</v>
      </c>
    </row>
    <row r="8550" spans="6:6">
      <c r="F8550" s="1" t="s">
        <v>3</v>
      </c>
    </row>
    <row r="8551" spans="6:6">
      <c r="F8551" s="1" t="s">
        <v>3</v>
      </c>
    </row>
    <row r="8552" spans="6:6">
      <c r="F8552" s="1" t="s">
        <v>3</v>
      </c>
    </row>
    <row r="8553" spans="6:6">
      <c r="F8553" s="1" t="s">
        <v>3</v>
      </c>
    </row>
    <row r="8554" spans="6:6">
      <c r="F8554" s="1" t="s">
        <v>3</v>
      </c>
    </row>
    <row r="8555" spans="6:6">
      <c r="F8555" s="1" t="s">
        <v>3</v>
      </c>
    </row>
    <row r="8556" spans="6:6">
      <c r="F8556" s="1" t="s">
        <v>3</v>
      </c>
    </row>
    <row r="8557" spans="6:6">
      <c r="F8557" s="1" t="s">
        <v>3</v>
      </c>
    </row>
    <row r="8558" spans="6:6">
      <c r="F8558" s="1" t="s">
        <v>3</v>
      </c>
    </row>
    <row r="8559" spans="6:6">
      <c r="F8559" s="1" t="s">
        <v>3</v>
      </c>
    </row>
    <row r="8560" spans="6:6">
      <c r="F8560" s="1" t="s">
        <v>3</v>
      </c>
    </row>
    <row r="8561" spans="6:6">
      <c r="F8561" s="1" t="s">
        <v>3</v>
      </c>
    </row>
    <row r="8562" spans="6:6">
      <c r="F8562" s="1" t="s">
        <v>3</v>
      </c>
    </row>
    <row r="8563" spans="6:6">
      <c r="F8563" s="1" t="s">
        <v>3</v>
      </c>
    </row>
    <row r="8564" spans="6:6">
      <c r="F8564" s="1" t="s">
        <v>3</v>
      </c>
    </row>
    <row r="8565" spans="6:6">
      <c r="F8565" s="1" t="s">
        <v>3</v>
      </c>
    </row>
    <row r="8566" spans="6:6">
      <c r="F8566" s="1" t="s">
        <v>3</v>
      </c>
    </row>
    <row r="8567" spans="6:6">
      <c r="F8567" s="1" t="s">
        <v>3</v>
      </c>
    </row>
    <row r="8568" spans="6:6">
      <c r="F8568" s="1" t="s">
        <v>3</v>
      </c>
    </row>
    <row r="8569" spans="6:6">
      <c r="F8569" s="1" t="s">
        <v>3</v>
      </c>
    </row>
    <row r="8570" spans="6:6">
      <c r="F8570" s="1" t="s">
        <v>3</v>
      </c>
    </row>
    <row r="8571" spans="6:6">
      <c r="F8571" s="1" t="s">
        <v>3</v>
      </c>
    </row>
    <row r="8572" spans="6:6">
      <c r="F8572" s="1" t="s">
        <v>3</v>
      </c>
    </row>
    <row r="8573" spans="6:6">
      <c r="F8573" s="1" t="s">
        <v>3</v>
      </c>
    </row>
    <row r="8574" spans="6:6">
      <c r="F8574" s="1" t="s">
        <v>3</v>
      </c>
    </row>
    <row r="8575" spans="6:6">
      <c r="F8575" s="1" t="s">
        <v>3</v>
      </c>
    </row>
    <row r="8576" spans="6:6">
      <c r="F8576" s="1" t="s">
        <v>3</v>
      </c>
    </row>
    <row r="8577" spans="6:6">
      <c r="F8577" s="1" t="s">
        <v>3</v>
      </c>
    </row>
    <row r="8578" spans="6:6">
      <c r="F8578" s="1" t="s">
        <v>3</v>
      </c>
    </row>
    <row r="8579" spans="6:6">
      <c r="F8579" s="1" t="s">
        <v>3</v>
      </c>
    </row>
    <row r="8580" spans="6:6">
      <c r="F8580" s="1" t="s">
        <v>3</v>
      </c>
    </row>
    <row r="8581" spans="6:6">
      <c r="F8581" s="1" t="s">
        <v>3</v>
      </c>
    </row>
    <row r="8582" spans="6:6">
      <c r="F8582" s="1" t="s">
        <v>3</v>
      </c>
    </row>
    <row r="8583" spans="6:6">
      <c r="F8583" s="1" t="s">
        <v>3</v>
      </c>
    </row>
    <row r="8584" spans="6:6">
      <c r="F8584" s="1" t="s">
        <v>3</v>
      </c>
    </row>
    <row r="8585" spans="6:6">
      <c r="F8585" s="1" t="s">
        <v>3</v>
      </c>
    </row>
    <row r="8586" spans="6:6">
      <c r="F8586" s="1" t="s">
        <v>3</v>
      </c>
    </row>
    <row r="8587" spans="6:6">
      <c r="F8587" s="1" t="s">
        <v>3</v>
      </c>
    </row>
    <row r="8588" spans="6:6">
      <c r="F8588" s="1" t="s">
        <v>3</v>
      </c>
    </row>
    <row r="8589" spans="6:6">
      <c r="F8589" s="1" t="s">
        <v>3</v>
      </c>
    </row>
    <row r="8590" spans="6:6">
      <c r="F8590" s="1" t="s">
        <v>3</v>
      </c>
    </row>
    <row r="8591" spans="6:6">
      <c r="F8591" s="1" t="s">
        <v>3</v>
      </c>
    </row>
    <row r="8592" spans="6:6">
      <c r="F8592" s="1" t="s">
        <v>3</v>
      </c>
    </row>
    <row r="8593" spans="6:6">
      <c r="F8593" s="1" t="s">
        <v>3</v>
      </c>
    </row>
    <row r="8594" spans="6:6">
      <c r="F8594" s="1" t="s">
        <v>3</v>
      </c>
    </row>
    <row r="8595" spans="6:6">
      <c r="F8595" s="1" t="s">
        <v>3</v>
      </c>
    </row>
    <row r="8596" spans="6:6">
      <c r="F8596" s="1" t="s">
        <v>3</v>
      </c>
    </row>
    <row r="8597" spans="6:6">
      <c r="F8597" s="1" t="s">
        <v>3</v>
      </c>
    </row>
    <row r="8598" spans="6:6">
      <c r="F8598" s="1" t="s">
        <v>3</v>
      </c>
    </row>
    <row r="8599" spans="6:6">
      <c r="F8599" s="1" t="s">
        <v>3</v>
      </c>
    </row>
    <row r="8600" spans="6:6">
      <c r="F8600" s="1" t="s">
        <v>3</v>
      </c>
    </row>
    <row r="8601" spans="6:6">
      <c r="F8601" s="1" t="s">
        <v>3</v>
      </c>
    </row>
    <row r="8602" spans="6:6">
      <c r="F8602" s="1" t="s">
        <v>3</v>
      </c>
    </row>
    <row r="8603" spans="6:6">
      <c r="F8603" s="1" t="s">
        <v>3</v>
      </c>
    </row>
    <row r="8604" spans="6:6">
      <c r="F8604" s="1" t="s">
        <v>3</v>
      </c>
    </row>
    <row r="8605" spans="6:6">
      <c r="F8605" s="1" t="s">
        <v>3</v>
      </c>
    </row>
    <row r="8606" spans="6:6">
      <c r="F8606" s="1" t="s">
        <v>3</v>
      </c>
    </row>
    <row r="8607" spans="6:6">
      <c r="F8607" s="1" t="s">
        <v>3</v>
      </c>
    </row>
    <row r="8608" spans="6:6">
      <c r="F8608" s="1" t="s">
        <v>3</v>
      </c>
    </row>
    <row r="8609" spans="6:6">
      <c r="F8609" s="1" t="s">
        <v>3</v>
      </c>
    </row>
    <row r="8610" spans="6:6">
      <c r="F8610" s="1" t="s">
        <v>3</v>
      </c>
    </row>
    <row r="8611" spans="6:6">
      <c r="F8611" s="1" t="s">
        <v>3</v>
      </c>
    </row>
    <row r="8612" spans="6:6">
      <c r="F8612" s="1" t="s">
        <v>3</v>
      </c>
    </row>
    <row r="8613" spans="6:6">
      <c r="F8613" s="1" t="s">
        <v>3</v>
      </c>
    </row>
    <row r="8614" spans="6:6">
      <c r="F8614" s="1" t="s">
        <v>3</v>
      </c>
    </row>
    <row r="8615" spans="6:6">
      <c r="F8615" s="1" t="s">
        <v>3</v>
      </c>
    </row>
    <row r="8616" spans="6:6">
      <c r="F8616" s="1" t="s">
        <v>3</v>
      </c>
    </row>
    <row r="8617" spans="6:6">
      <c r="F8617" s="1" t="s">
        <v>3</v>
      </c>
    </row>
    <row r="8618" spans="6:6">
      <c r="F8618" s="1" t="s">
        <v>3</v>
      </c>
    </row>
    <row r="8619" spans="6:6">
      <c r="F8619" s="1" t="s">
        <v>3</v>
      </c>
    </row>
    <row r="8620" spans="6:6">
      <c r="F8620" s="1" t="s">
        <v>3</v>
      </c>
    </row>
    <row r="8621" spans="6:6">
      <c r="F8621" s="1" t="s">
        <v>3</v>
      </c>
    </row>
    <row r="8622" spans="6:6">
      <c r="F8622" s="1" t="s">
        <v>3</v>
      </c>
    </row>
    <row r="8623" spans="6:6">
      <c r="F8623" s="1" t="s">
        <v>3</v>
      </c>
    </row>
    <row r="8624" spans="6:6">
      <c r="F8624" s="1" t="s">
        <v>3</v>
      </c>
    </row>
    <row r="8625" spans="6:6">
      <c r="F8625" s="1" t="s">
        <v>3</v>
      </c>
    </row>
    <row r="8626" spans="6:6">
      <c r="F8626" s="1" t="s">
        <v>3</v>
      </c>
    </row>
    <row r="8627" spans="6:6">
      <c r="F8627" s="1" t="s">
        <v>3</v>
      </c>
    </row>
    <row r="8628" spans="6:6">
      <c r="F8628" s="1" t="s">
        <v>3</v>
      </c>
    </row>
    <row r="8629" spans="6:6">
      <c r="F8629" s="1" t="s">
        <v>3</v>
      </c>
    </row>
    <row r="8630" spans="6:6">
      <c r="F8630" s="1" t="s">
        <v>3</v>
      </c>
    </row>
    <row r="8631" spans="6:6">
      <c r="F8631" s="1" t="s">
        <v>3</v>
      </c>
    </row>
    <row r="8632" spans="6:6">
      <c r="F8632" s="1" t="s">
        <v>3</v>
      </c>
    </row>
    <row r="8633" spans="6:6">
      <c r="F8633" s="1" t="s">
        <v>3</v>
      </c>
    </row>
    <row r="8634" spans="6:6">
      <c r="F8634" s="1" t="s">
        <v>3</v>
      </c>
    </row>
    <row r="8635" spans="6:6">
      <c r="F8635" s="1" t="s">
        <v>3</v>
      </c>
    </row>
    <row r="8636" spans="6:6">
      <c r="F8636" s="1" t="s">
        <v>3</v>
      </c>
    </row>
    <row r="8637" spans="6:6">
      <c r="F8637" s="1" t="s">
        <v>3</v>
      </c>
    </row>
    <row r="8638" spans="6:6">
      <c r="F8638" s="1" t="s">
        <v>3</v>
      </c>
    </row>
    <row r="8639" spans="6:6">
      <c r="F8639" s="1" t="s">
        <v>3</v>
      </c>
    </row>
    <row r="8640" spans="6:6">
      <c r="F8640" s="1" t="s">
        <v>3</v>
      </c>
    </row>
    <row r="8641" spans="6:6">
      <c r="F8641" s="1" t="s">
        <v>3</v>
      </c>
    </row>
    <row r="8642" spans="6:6">
      <c r="F8642" s="1" t="s">
        <v>3</v>
      </c>
    </row>
    <row r="8643" spans="6:6">
      <c r="F8643" s="1" t="s">
        <v>3</v>
      </c>
    </row>
    <row r="8644" spans="6:6">
      <c r="F8644" s="1" t="s">
        <v>3</v>
      </c>
    </row>
    <row r="8645" spans="6:6">
      <c r="F8645" s="1" t="s">
        <v>3</v>
      </c>
    </row>
    <row r="8646" spans="6:6">
      <c r="F8646" s="1" t="s">
        <v>3</v>
      </c>
    </row>
    <row r="8647" spans="6:6">
      <c r="F8647" s="1" t="s">
        <v>3</v>
      </c>
    </row>
    <row r="8648" spans="6:6">
      <c r="F8648" s="1" t="s">
        <v>3</v>
      </c>
    </row>
    <row r="8649" spans="6:6">
      <c r="F8649" s="1" t="s">
        <v>3</v>
      </c>
    </row>
    <row r="8650" spans="6:6">
      <c r="F8650" s="1" t="s">
        <v>3</v>
      </c>
    </row>
    <row r="8651" spans="6:6">
      <c r="F8651" s="1" t="s">
        <v>3</v>
      </c>
    </row>
    <row r="8652" spans="6:6">
      <c r="F8652" s="1" t="s">
        <v>3</v>
      </c>
    </row>
    <row r="8653" spans="6:6">
      <c r="F8653" s="1" t="s">
        <v>3</v>
      </c>
    </row>
    <row r="8654" spans="6:6">
      <c r="F8654" s="1" t="s">
        <v>3</v>
      </c>
    </row>
    <row r="8655" spans="6:6">
      <c r="F8655" s="1" t="s">
        <v>3</v>
      </c>
    </row>
    <row r="8656" spans="6:6">
      <c r="F8656" s="1" t="s">
        <v>3</v>
      </c>
    </row>
    <row r="8657" spans="6:6">
      <c r="F8657" s="1" t="s">
        <v>3</v>
      </c>
    </row>
    <row r="8658" spans="6:6">
      <c r="F8658" s="1" t="s">
        <v>3</v>
      </c>
    </row>
    <row r="8659" spans="6:6">
      <c r="F8659" s="1" t="s">
        <v>3</v>
      </c>
    </row>
    <row r="8660" spans="6:6">
      <c r="F8660" s="1" t="s">
        <v>3</v>
      </c>
    </row>
    <row r="8661" spans="6:6">
      <c r="F8661" s="1" t="s">
        <v>3</v>
      </c>
    </row>
    <row r="8662" spans="6:6">
      <c r="F8662" s="1" t="s">
        <v>3</v>
      </c>
    </row>
    <row r="8663" spans="6:6">
      <c r="F8663" s="1" t="s">
        <v>3</v>
      </c>
    </row>
    <row r="8664" spans="6:6">
      <c r="F8664" s="1" t="s">
        <v>3</v>
      </c>
    </row>
    <row r="8665" spans="6:6">
      <c r="F8665" s="1" t="s">
        <v>3</v>
      </c>
    </row>
    <row r="8666" spans="6:6">
      <c r="F8666" s="1" t="s">
        <v>3</v>
      </c>
    </row>
    <row r="8667" spans="6:6">
      <c r="F8667" s="1" t="s">
        <v>3</v>
      </c>
    </row>
    <row r="8668" spans="6:6">
      <c r="F8668" s="1" t="s">
        <v>3</v>
      </c>
    </row>
    <row r="8669" spans="6:6">
      <c r="F8669" s="1" t="s">
        <v>3</v>
      </c>
    </row>
    <row r="8670" spans="6:6">
      <c r="F8670" s="1" t="s">
        <v>3</v>
      </c>
    </row>
    <row r="8671" spans="6:6">
      <c r="F8671" s="1" t="s">
        <v>3</v>
      </c>
    </row>
    <row r="8672" spans="6:6">
      <c r="F8672" s="1" t="s">
        <v>3</v>
      </c>
    </row>
    <row r="8673" spans="6:6">
      <c r="F8673" s="1" t="s">
        <v>3</v>
      </c>
    </row>
    <row r="8674" spans="6:6">
      <c r="F8674" s="1" t="s">
        <v>3</v>
      </c>
    </row>
    <row r="8675" spans="6:6">
      <c r="F8675" s="1" t="s">
        <v>3</v>
      </c>
    </row>
    <row r="8676" spans="6:6">
      <c r="F8676" s="1" t="s">
        <v>3</v>
      </c>
    </row>
    <row r="8677" spans="6:6">
      <c r="F8677" s="1" t="s">
        <v>3</v>
      </c>
    </row>
    <row r="8678" spans="6:6">
      <c r="F8678" s="1" t="s">
        <v>3</v>
      </c>
    </row>
    <row r="8679" spans="6:6">
      <c r="F8679" s="1" t="s">
        <v>3</v>
      </c>
    </row>
    <row r="8680" spans="6:6">
      <c r="F8680" s="1" t="s">
        <v>3</v>
      </c>
    </row>
    <row r="8681" spans="6:6">
      <c r="F8681" s="1" t="s">
        <v>3</v>
      </c>
    </row>
    <row r="8682" spans="6:6">
      <c r="F8682" s="1" t="s">
        <v>3</v>
      </c>
    </row>
    <row r="8683" spans="6:6">
      <c r="F8683" s="1" t="s">
        <v>3</v>
      </c>
    </row>
    <row r="8684" spans="6:6">
      <c r="F8684" s="1" t="s">
        <v>3</v>
      </c>
    </row>
    <row r="8685" spans="6:6">
      <c r="F8685" s="1" t="s">
        <v>3</v>
      </c>
    </row>
    <row r="8686" spans="6:6">
      <c r="F8686" s="1" t="s">
        <v>3</v>
      </c>
    </row>
    <row r="8687" spans="6:6">
      <c r="F8687" s="1" t="s">
        <v>3</v>
      </c>
    </row>
    <row r="8688" spans="6:6">
      <c r="F8688" s="1" t="s">
        <v>3</v>
      </c>
    </row>
    <row r="8689" spans="6:6">
      <c r="F8689" s="1" t="s">
        <v>3</v>
      </c>
    </row>
    <row r="8690" spans="6:6">
      <c r="F8690" s="1" t="s">
        <v>3</v>
      </c>
    </row>
    <row r="8691" spans="6:6">
      <c r="F8691" s="1" t="s">
        <v>3</v>
      </c>
    </row>
    <row r="8692" spans="6:6">
      <c r="F8692" s="1" t="s">
        <v>3</v>
      </c>
    </row>
    <row r="8693" spans="6:6">
      <c r="F8693" s="1" t="s">
        <v>3</v>
      </c>
    </row>
    <row r="8694" spans="6:6">
      <c r="F8694" s="1" t="s">
        <v>3</v>
      </c>
    </row>
    <row r="8695" spans="6:6">
      <c r="F8695" s="1" t="s">
        <v>3</v>
      </c>
    </row>
    <row r="8696" spans="6:6">
      <c r="F8696" s="1" t="s">
        <v>3</v>
      </c>
    </row>
    <row r="8697" spans="6:6">
      <c r="F8697" s="1" t="s">
        <v>3</v>
      </c>
    </row>
    <row r="8698" spans="6:6">
      <c r="F8698" s="1" t="s">
        <v>3</v>
      </c>
    </row>
    <row r="8699" spans="6:6">
      <c r="F8699" s="1" t="s">
        <v>3</v>
      </c>
    </row>
    <row r="8700" spans="6:6">
      <c r="F8700" s="1" t="s">
        <v>3</v>
      </c>
    </row>
    <row r="8701" spans="6:6">
      <c r="F8701" s="1" t="s">
        <v>3</v>
      </c>
    </row>
    <row r="8702" spans="6:6">
      <c r="F8702" s="1" t="s">
        <v>3</v>
      </c>
    </row>
    <row r="8703" spans="6:6">
      <c r="F8703" s="1" t="s">
        <v>3</v>
      </c>
    </row>
    <row r="8704" spans="6:6">
      <c r="F8704" s="1" t="s">
        <v>3</v>
      </c>
    </row>
    <row r="8705" spans="6:6">
      <c r="F8705" s="1" t="s">
        <v>3</v>
      </c>
    </row>
    <row r="8706" spans="6:6">
      <c r="F8706" s="1" t="s">
        <v>3</v>
      </c>
    </row>
    <row r="8707" spans="6:6">
      <c r="F8707" s="1" t="s">
        <v>3</v>
      </c>
    </row>
    <row r="8708" spans="6:6">
      <c r="F8708" s="1" t="s">
        <v>3</v>
      </c>
    </row>
    <row r="8709" spans="6:6">
      <c r="F8709" s="1" t="s">
        <v>3</v>
      </c>
    </row>
    <row r="8710" spans="6:6">
      <c r="F8710" s="1" t="s">
        <v>3</v>
      </c>
    </row>
    <row r="8711" spans="6:6">
      <c r="F8711" s="1" t="s">
        <v>3</v>
      </c>
    </row>
    <row r="8712" spans="6:6">
      <c r="F8712" s="1" t="s">
        <v>3</v>
      </c>
    </row>
    <row r="8713" spans="6:6">
      <c r="F8713" s="1" t="s">
        <v>3</v>
      </c>
    </row>
    <row r="8714" spans="6:6">
      <c r="F8714" s="1" t="s">
        <v>3</v>
      </c>
    </row>
    <row r="8715" spans="6:6">
      <c r="F8715" s="1" t="s">
        <v>3</v>
      </c>
    </row>
    <row r="8716" spans="6:6">
      <c r="F8716" s="1" t="s">
        <v>3</v>
      </c>
    </row>
    <row r="8717" spans="6:6">
      <c r="F8717" s="1" t="s">
        <v>3</v>
      </c>
    </row>
    <row r="8718" spans="6:6">
      <c r="F8718" s="1" t="s">
        <v>3</v>
      </c>
    </row>
    <row r="8719" spans="6:6">
      <c r="F8719" s="1" t="s">
        <v>3</v>
      </c>
    </row>
    <row r="8720" spans="6:6">
      <c r="F8720" s="1" t="s">
        <v>3</v>
      </c>
    </row>
    <row r="8721" spans="6:6">
      <c r="F8721" s="1" t="s">
        <v>3</v>
      </c>
    </row>
    <row r="8722" spans="6:6">
      <c r="F8722" s="1" t="s">
        <v>3</v>
      </c>
    </row>
    <row r="8723" spans="6:6">
      <c r="F8723" s="1" t="s">
        <v>3</v>
      </c>
    </row>
    <row r="8724" spans="6:6">
      <c r="F8724" s="1" t="s">
        <v>3</v>
      </c>
    </row>
    <row r="8725" spans="6:6">
      <c r="F8725" s="1" t="s">
        <v>3</v>
      </c>
    </row>
    <row r="8726" spans="6:6">
      <c r="F8726" s="1" t="s">
        <v>3</v>
      </c>
    </row>
    <row r="8727" spans="6:6">
      <c r="F8727" s="1" t="s">
        <v>3</v>
      </c>
    </row>
    <row r="8728" spans="6:6">
      <c r="F8728" s="1" t="s">
        <v>3</v>
      </c>
    </row>
    <row r="8729" spans="6:6">
      <c r="F8729" s="1" t="s">
        <v>3</v>
      </c>
    </row>
    <row r="8730" spans="6:6">
      <c r="F8730" s="1" t="s">
        <v>3</v>
      </c>
    </row>
    <row r="8731" spans="6:6">
      <c r="F8731" s="1" t="s">
        <v>3</v>
      </c>
    </row>
    <row r="8732" spans="6:6">
      <c r="F8732" s="1" t="s">
        <v>3</v>
      </c>
    </row>
    <row r="8733" spans="6:6">
      <c r="F8733" s="1" t="s">
        <v>3</v>
      </c>
    </row>
    <row r="8734" spans="6:6">
      <c r="F8734" s="1" t="s">
        <v>3</v>
      </c>
    </row>
    <row r="8735" spans="6:6">
      <c r="F8735" s="1" t="s">
        <v>3</v>
      </c>
    </row>
    <row r="8736" spans="6:6">
      <c r="F8736" s="1" t="s">
        <v>3</v>
      </c>
    </row>
    <row r="8737" spans="6:6">
      <c r="F8737" s="1" t="s">
        <v>3</v>
      </c>
    </row>
    <row r="8738" spans="6:6">
      <c r="F8738" s="1" t="s">
        <v>3</v>
      </c>
    </row>
    <row r="8739" spans="6:6">
      <c r="F8739" s="1" t="s">
        <v>3</v>
      </c>
    </row>
    <row r="8740" spans="6:6">
      <c r="F8740" s="1" t="s">
        <v>3</v>
      </c>
    </row>
    <row r="8741" spans="6:6">
      <c r="F8741" s="1" t="s">
        <v>3</v>
      </c>
    </row>
    <row r="8742" spans="6:6">
      <c r="F8742" s="1" t="s">
        <v>3</v>
      </c>
    </row>
    <row r="8743" spans="6:6">
      <c r="F8743" s="1" t="s">
        <v>3</v>
      </c>
    </row>
    <row r="8744" spans="6:6">
      <c r="F8744" s="1" t="s">
        <v>3</v>
      </c>
    </row>
    <row r="8745" spans="6:6">
      <c r="F8745" s="1" t="s">
        <v>3</v>
      </c>
    </row>
    <row r="8746" spans="6:6">
      <c r="F8746" s="1" t="s">
        <v>3</v>
      </c>
    </row>
    <row r="8747" spans="6:6">
      <c r="F8747" s="1" t="s">
        <v>3</v>
      </c>
    </row>
    <row r="8748" spans="6:6">
      <c r="F8748" s="1" t="s">
        <v>3</v>
      </c>
    </row>
    <row r="8749" spans="6:6">
      <c r="F8749" s="1" t="s">
        <v>3</v>
      </c>
    </row>
    <row r="8750" spans="6:6">
      <c r="F8750" s="1" t="s">
        <v>3</v>
      </c>
    </row>
    <row r="8751" spans="6:6">
      <c r="F8751" s="1" t="s">
        <v>3</v>
      </c>
    </row>
    <row r="8752" spans="6:6">
      <c r="F8752" s="1" t="s">
        <v>3</v>
      </c>
    </row>
    <row r="8753" spans="6:6">
      <c r="F8753" s="1" t="s">
        <v>3</v>
      </c>
    </row>
    <row r="8754" spans="6:6">
      <c r="F8754" s="1" t="s">
        <v>3</v>
      </c>
    </row>
    <row r="8755" spans="6:6">
      <c r="F8755" s="1" t="s">
        <v>3</v>
      </c>
    </row>
    <row r="8756" spans="6:6">
      <c r="F8756" s="1" t="s">
        <v>3</v>
      </c>
    </row>
    <row r="8757" spans="6:6">
      <c r="F8757" s="1" t="s">
        <v>3</v>
      </c>
    </row>
    <row r="8758" spans="6:6">
      <c r="F8758" s="1" t="s">
        <v>3</v>
      </c>
    </row>
    <row r="8759" spans="6:6">
      <c r="F8759" s="1" t="s">
        <v>3</v>
      </c>
    </row>
    <row r="8760" spans="6:6">
      <c r="F8760" s="1" t="s">
        <v>3</v>
      </c>
    </row>
    <row r="8761" spans="6:6">
      <c r="F8761" s="1" t="s">
        <v>3</v>
      </c>
    </row>
    <row r="8762" spans="6:6">
      <c r="F8762" s="1" t="s">
        <v>3</v>
      </c>
    </row>
    <row r="8763" spans="6:6">
      <c r="F8763" s="1" t="s">
        <v>3</v>
      </c>
    </row>
    <row r="8764" spans="6:6">
      <c r="F8764" s="1" t="s">
        <v>3</v>
      </c>
    </row>
    <row r="8765" spans="6:6">
      <c r="F8765" s="1" t="s">
        <v>3</v>
      </c>
    </row>
    <row r="8766" spans="6:6">
      <c r="F8766" s="1" t="s">
        <v>3</v>
      </c>
    </row>
    <row r="8767" spans="6:6">
      <c r="F8767" s="1" t="s">
        <v>3</v>
      </c>
    </row>
    <row r="8768" spans="6:6">
      <c r="F8768" s="1" t="s">
        <v>3</v>
      </c>
    </row>
    <row r="8769" spans="6:6">
      <c r="F8769" s="1" t="s">
        <v>3</v>
      </c>
    </row>
    <row r="8770" spans="6:6">
      <c r="F8770" s="1" t="s">
        <v>3</v>
      </c>
    </row>
    <row r="8771" spans="6:6">
      <c r="F8771" s="1" t="s">
        <v>3</v>
      </c>
    </row>
    <row r="8772" spans="6:6">
      <c r="F8772" s="1" t="s">
        <v>3</v>
      </c>
    </row>
    <row r="8773" spans="6:6">
      <c r="F8773" s="1" t="s">
        <v>3</v>
      </c>
    </row>
    <row r="8774" spans="6:6">
      <c r="F8774" s="1" t="s">
        <v>3</v>
      </c>
    </row>
    <row r="8775" spans="6:6">
      <c r="F8775" s="1" t="s">
        <v>3</v>
      </c>
    </row>
    <row r="8776" spans="6:6">
      <c r="F8776" s="1" t="s">
        <v>3</v>
      </c>
    </row>
    <row r="8777" spans="6:6">
      <c r="F8777" s="1" t="s">
        <v>3</v>
      </c>
    </row>
    <row r="8778" spans="6:6">
      <c r="F8778" s="1" t="s">
        <v>3</v>
      </c>
    </row>
    <row r="8779" spans="6:6">
      <c r="F8779" s="1" t="s">
        <v>3</v>
      </c>
    </row>
    <row r="8780" spans="6:6">
      <c r="F8780" s="1" t="s">
        <v>3</v>
      </c>
    </row>
    <row r="8781" spans="6:6">
      <c r="F8781" s="1" t="s">
        <v>3</v>
      </c>
    </row>
    <row r="8782" spans="6:6">
      <c r="F8782" s="1" t="s">
        <v>3</v>
      </c>
    </row>
    <row r="8783" spans="6:6">
      <c r="F8783" s="1" t="s">
        <v>3</v>
      </c>
    </row>
    <row r="8784" spans="6:6">
      <c r="F8784" s="1" t="s">
        <v>3</v>
      </c>
    </row>
    <row r="8785" spans="6:6">
      <c r="F8785" s="1" t="s">
        <v>3</v>
      </c>
    </row>
    <row r="8786" spans="6:6">
      <c r="F8786" s="1" t="s">
        <v>3</v>
      </c>
    </row>
    <row r="8787" spans="6:6">
      <c r="F8787" s="1" t="s">
        <v>3</v>
      </c>
    </row>
    <row r="8788" spans="6:6">
      <c r="F8788" s="1" t="s">
        <v>3</v>
      </c>
    </row>
    <row r="8789" spans="6:6">
      <c r="F8789" s="1" t="s">
        <v>3</v>
      </c>
    </row>
    <row r="8790" spans="6:6">
      <c r="F8790" s="1" t="s">
        <v>3</v>
      </c>
    </row>
    <row r="8791" spans="6:6">
      <c r="F8791" s="1" t="s">
        <v>3</v>
      </c>
    </row>
    <row r="8792" spans="6:6">
      <c r="F8792" s="1" t="s">
        <v>3</v>
      </c>
    </row>
    <row r="8793" spans="6:6">
      <c r="F8793" s="1" t="s">
        <v>3</v>
      </c>
    </row>
    <row r="8794" spans="6:6">
      <c r="F8794" s="1" t="s">
        <v>3</v>
      </c>
    </row>
    <row r="8795" spans="6:6">
      <c r="F8795" s="1" t="s">
        <v>3</v>
      </c>
    </row>
    <row r="8796" spans="6:6">
      <c r="F8796" s="1" t="s">
        <v>3</v>
      </c>
    </row>
    <row r="8797" spans="6:6">
      <c r="F8797" s="1" t="s">
        <v>3</v>
      </c>
    </row>
    <row r="8798" spans="6:6">
      <c r="F8798" s="1" t="s">
        <v>3</v>
      </c>
    </row>
    <row r="8799" spans="6:6">
      <c r="F8799" s="1" t="s">
        <v>3</v>
      </c>
    </row>
    <row r="8800" spans="6:6">
      <c r="F8800" s="1" t="s">
        <v>3</v>
      </c>
    </row>
    <row r="8801" spans="6:6">
      <c r="F8801" s="1" t="s">
        <v>3</v>
      </c>
    </row>
    <row r="8802" spans="6:6">
      <c r="F8802" s="1" t="s">
        <v>3</v>
      </c>
    </row>
    <row r="8803" spans="6:6">
      <c r="F8803" s="1" t="s">
        <v>3</v>
      </c>
    </row>
    <row r="8804" spans="6:6">
      <c r="F8804" s="1" t="s">
        <v>3</v>
      </c>
    </row>
    <row r="8805" spans="6:6">
      <c r="F8805" s="1" t="s">
        <v>3</v>
      </c>
    </row>
    <row r="8806" spans="6:6">
      <c r="F8806" s="1" t="s">
        <v>3</v>
      </c>
    </row>
    <row r="8807" spans="6:6">
      <c r="F8807" s="1" t="s">
        <v>3</v>
      </c>
    </row>
    <row r="8808" spans="6:6">
      <c r="F8808" s="1" t="s">
        <v>3</v>
      </c>
    </row>
    <row r="8809" spans="6:6">
      <c r="F8809" s="1" t="s">
        <v>3</v>
      </c>
    </row>
    <row r="8810" spans="6:6">
      <c r="F8810" s="1" t="s">
        <v>3</v>
      </c>
    </row>
    <row r="8811" spans="6:6">
      <c r="F8811" s="1" t="s">
        <v>3</v>
      </c>
    </row>
    <row r="8812" spans="6:6">
      <c r="F8812" s="1" t="s">
        <v>3</v>
      </c>
    </row>
    <row r="8813" spans="6:6">
      <c r="F8813" s="1" t="s">
        <v>3</v>
      </c>
    </row>
    <row r="8814" spans="6:6">
      <c r="F8814" s="1" t="s">
        <v>3</v>
      </c>
    </row>
    <row r="8815" spans="6:6">
      <c r="F8815" s="1" t="s">
        <v>3</v>
      </c>
    </row>
    <row r="8816" spans="6:6">
      <c r="F8816" s="1" t="s">
        <v>3</v>
      </c>
    </row>
    <row r="8817" spans="6:6">
      <c r="F8817" s="1" t="s">
        <v>3</v>
      </c>
    </row>
    <row r="8818" spans="6:6">
      <c r="F8818" s="1" t="s">
        <v>3</v>
      </c>
    </row>
    <row r="8819" spans="6:6">
      <c r="F8819" s="1" t="s">
        <v>3</v>
      </c>
    </row>
    <row r="8820" spans="6:6">
      <c r="F8820" s="1" t="s">
        <v>3</v>
      </c>
    </row>
    <row r="8821" spans="6:6">
      <c r="F8821" s="1" t="s">
        <v>3</v>
      </c>
    </row>
    <row r="8822" spans="6:6">
      <c r="F8822" s="1" t="s">
        <v>3</v>
      </c>
    </row>
    <row r="8823" spans="6:6">
      <c r="F8823" s="1" t="s">
        <v>3</v>
      </c>
    </row>
    <row r="8824" spans="6:6">
      <c r="F8824" s="1" t="s">
        <v>3</v>
      </c>
    </row>
    <row r="8825" spans="6:6">
      <c r="F8825" s="1" t="s">
        <v>3</v>
      </c>
    </row>
    <row r="8826" spans="6:6">
      <c r="F8826" s="1" t="s">
        <v>3</v>
      </c>
    </row>
    <row r="8827" spans="6:6">
      <c r="F8827" s="1" t="s">
        <v>3</v>
      </c>
    </row>
    <row r="8828" spans="6:6">
      <c r="F8828" s="1" t="s">
        <v>3</v>
      </c>
    </row>
    <row r="8829" spans="6:6">
      <c r="F8829" s="1" t="s">
        <v>3</v>
      </c>
    </row>
    <row r="8830" spans="6:6">
      <c r="F8830" s="1" t="s">
        <v>3</v>
      </c>
    </row>
    <row r="8831" spans="6:6">
      <c r="F8831" s="1" t="s">
        <v>3</v>
      </c>
    </row>
    <row r="8832" spans="6:6">
      <c r="F8832" s="1" t="s">
        <v>3</v>
      </c>
    </row>
    <row r="8833" spans="6:6">
      <c r="F8833" s="1" t="s">
        <v>3</v>
      </c>
    </row>
    <row r="8834" spans="6:6">
      <c r="F8834" s="1" t="s">
        <v>3</v>
      </c>
    </row>
    <row r="8835" spans="6:6">
      <c r="F8835" s="1" t="s">
        <v>3</v>
      </c>
    </row>
    <row r="8836" spans="6:6">
      <c r="F8836" s="1" t="s">
        <v>3</v>
      </c>
    </row>
    <row r="8837" spans="6:6">
      <c r="F8837" s="1" t="s">
        <v>3</v>
      </c>
    </row>
    <row r="8838" spans="6:6">
      <c r="F8838" s="1" t="s">
        <v>3</v>
      </c>
    </row>
    <row r="8839" spans="6:6">
      <c r="F8839" s="1" t="s">
        <v>3</v>
      </c>
    </row>
    <row r="8840" spans="6:6">
      <c r="F8840" s="1" t="s">
        <v>3</v>
      </c>
    </row>
    <row r="8841" spans="6:6">
      <c r="F8841" s="1" t="s">
        <v>3</v>
      </c>
    </row>
    <row r="8842" spans="6:6">
      <c r="F8842" s="1" t="s">
        <v>3</v>
      </c>
    </row>
    <row r="8843" spans="6:6">
      <c r="F8843" s="1" t="s">
        <v>3</v>
      </c>
    </row>
    <row r="8844" spans="6:6">
      <c r="F8844" s="1" t="s">
        <v>3</v>
      </c>
    </row>
    <row r="8845" spans="6:6">
      <c r="F8845" s="1" t="s">
        <v>3</v>
      </c>
    </row>
    <row r="8846" spans="6:6">
      <c r="F8846" s="1" t="s">
        <v>3</v>
      </c>
    </row>
    <row r="8847" spans="6:6">
      <c r="F8847" s="1" t="s">
        <v>3</v>
      </c>
    </row>
    <row r="8848" spans="6:6">
      <c r="F8848" s="1" t="s">
        <v>3</v>
      </c>
    </row>
    <row r="8849" spans="6:6">
      <c r="F8849" s="1" t="s">
        <v>3</v>
      </c>
    </row>
    <row r="8850" spans="6:6">
      <c r="F8850" s="1" t="s">
        <v>3</v>
      </c>
    </row>
    <row r="8851" spans="6:6">
      <c r="F8851" s="1" t="s">
        <v>3</v>
      </c>
    </row>
    <row r="8852" spans="6:6">
      <c r="F8852" s="1" t="s">
        <v>3</v>
      </c>
    </row>
    <row r="8853" spans="6:6">
      <c r="F8853" s="1" t="s">
        <v>3</v>
      </c>
    </row>
    <row r="8854" spans="6:6">
      <c r="F8854" s="1" t="s">
        <v>3</v>
      </c>
    </row>
    <row r="8855" spans="6:6">
      <c r="F8855" s="1" t="s">
        <v>3</v>
      </c>
    </row>
    <row r="8856" spans="6:6">
      <c r="F8856" s="1" t="s">
        <v>3</v>
      </c>
    </row>
    <row r="8857" spans="6:6">
      <c r="F8857" s="1" t="s">
        <v>3</v>
      </c>
    </row>
    <row r="8858" spans="6:6">
      <c r="F8858" s="1" t="s">
        <v>3</v>
      </c>
    </row>
    <row r="8859" spans="6:6">
      <c r="F8859" s="1" t="s">
        <v>3</v>
      </c>
    </row>
    <row r="8860" spans="6:6">
      <c r="F8860" s="1" t="s">
        <v>3</v>
      </c>
    </row>
    <row r="8861" spans="6:6">
      <c r="F8861" s="1" t="s">
        <v>3</v>
      </c>
    </row>
    <row r="8862" spans="6:6">
      <c r="F8862" s="1" t="s">
        <v>3</v>
      </c>
    </row>
    <row r="8863" spans="6:6">
      <c r="F8863" s="1" t="s">
        <v>3</v>
      </c>
    </row>
    <row r="8864" spans="6:6">
      <c r="F8864" s="1" t="s">
        <v>3</v>
      </c>
    </row>
    <row r="8865" spans="6:6">
      <c r="F8865" s="1" t="s">
        <v>3</v>
      </c>
    </row>
    <row r="8866" spans="6:6">
      <c r="F8866" s="1" t="s">
        <v>3</v>
      </c>
    </row>
    <row r="8867" spans="6:6">
      <c r="F8867" s="1" t="s">
        <v>3</v>
      </c>
    </row>
    <row r="8868" spans="6:6">
      <c r="F8868" s="1" t="s">
        <v>3</v>
      </c>
    </row>
    <row r="8869" spans="6:6">
      <c r="F8869" s="1" t="s">
        <v>3</v>
      </c>
    </row>
    <row r="8870" spans="6:6">
      <c r="F8870" s="1" t="s">
        <v>3</v>
      </c>
    </row>
    <row r="8871" spans="6:6">
      <c r="F8871" s="1" t="s">
        <v>3</v>
      </c>
    </row>
    <row r="8872" spans="6:6">
      <c r="F8872" s="1" t="s">
        <v>3</v>
      </c>
    </row>
    <row r="8873" spans="6:6">
      <c r="F8873" s="1" t="s">
        <v>3</v>
      </c>
    </row>
    <row r="8874" spans="6:6">
      <c r="F8874" s="1" t="s">
        <v>3</v>
      </c>
    </row>
    <row r="8875" spans="6:6">
      <c r="F8875" s="1" t="s">
        <v>3</v>
      </c>
    </row>
    <row r="8876" spans="6:6">
      <c r="F8876" s="1" t="s">
        <v>3</v>
      </c>
    </row>
    <row r="8877" spans="6:6">
      <c r="F8877" s="1" t="s">
        <v>3</v>
      </c>
    </row>
    <row r="8878" spans="6:6">
      <c r="F8878" s="1" t="s">
        <v>3</v>
      </c>
    </row>
    <row r="8879" spans="6:6">
      <c r="F8879" s="1" t="s">
        <v>3</v>
      </c>
    </row>
    <row r="8880" spans="6:6">
      <c r="F8880" s="1" t="s">
        <v>3</v>
      </c>
    </row>
    <row r="8881" spans="6:6">
      <c r="F8881" s="1" t="s">
        <v>3</v>
      </c>
    </row>
    <row r="8882" spans="6:6">
      <c r="F8882" s="1" t="s">
        <v>3</v>
      </c>
    </row>
    <row r="8883" spans="6:6">
      <c r="F8883" s="1" t="s">
        <v>3</v>
      </c>
    </row>
    <row r="8884" spans="6:6">
      <c r="F8884" s="1" t="s">
        <v>3</v>
      </c>
    </row>
    <row r="8885" spans="6:6">
      <c r="F8885" s="1" t="s">
        <v>3</v>
      </c>
    </row>
    <row r="8886" spans="6:6">
      <c r="F8886" s="1" t="s">
        <v>3</v>
      </c>
    </row>
    <row r="8887" spans="6:6">
      <c r="F8887" s="1" t="s">
        <v>3</v>
      </c>
    </row>
    <row r="8888" spans="6:6">
      <c r="F8888" s="1" t="s">
        <v>3</v>
      </c>
    </row>
    <row r="8889" spans="6:6">
      <c r="F8889" s="1" t="s">
        <v>3</v>
      </c>
    </row>
    <row r="8890" spans="6:6">
      <c r="F8890" s="1" t="s">
        <v>3</v>
      </c>
    </row>
    <row r="8891" spans="6:6">
      <c r="F8891" s="1" t="s">
        <v>3</v>
      </c>
    </row>
    <row r="8892" spans="6:6">
      <c r="F8892" s="1" t="s">
        <v>3</v>
      </c>
    </row>
    <row r="8893" spans="6:6">
      <c r="F8893" s="1" t="s">
        <v>3</v>
      </c>
    </row>
    <row r="8894" spans="6:6">
      <c r="F8894" s="1" t="s">
        <v>3</v>
      </c>
    </row>
    <row r="8895" spans="6:6">
      <c r="F8895" s="1" t="s">
        <v>3</v>
      </c>
    </row>
    <row r="8896" spans="6:6">
      <c r="F8896" s="1" t="s">
        <v>3</v>
      </c>
    </row>
    <row r="8897" spans="6:6">
      <c r="F8897" s="1" t="s">
        <v>3</v>
      </c>
    </row>
    <row r="8898" spans="6:6">
      <c r="F8898" s="1" t="s">
        <v>3</v>
      </c>
    </row>
    <row r="8899" spans="6:6">
      <c r="F8899" s="1" t="s">
        <v>3</v>
      </c>
    </row>
    <row r="8900" spans="6:6">
      <c r="F8900" s="1" t="s">
        <v>3</v>
      </c>
    </row>
    <row r="8901" spans="6:6">
      <c r="F8901" s="1" t="s">
        <v>3</v>
      </c>
    </row>
    <row r="8902" spans="6:6">
      <c r="F8902" s="1" t="s">
        <v>3</v>
      </c>
    </row>
    <row r="8903" spans="6:6">
      <c r="F8903" s="1" t="s">
        <v>3</v>
      </c>
    </row>
    <row r="8904" spans="6:6">
      <c r="F8904" s="1" t="s">
        <v>3</v>
      </c>
    </row>
    <row r="8905" spans="6:6">
      <c r="F8905" s="1" t="s">
        <v>3</v>
      </c>
    </row>
    <row r="8906" spans="6:6">
      <c r="F8906" s="1" t="s">
        <v>3</v>
      </c>
    </row>
    <row r="8907" spans="6:6">
      <c r="F8907" s="1" t="s">
        <v>3</v>
      </c>
    </row>
    <row r="8908" spans="6:6">
      <c r="F8908" s="1" t="s">
        <v>3</v>
      </c>
    </row>
    <row r="8909" spans="6:6">
      <c r="F8909" s="1" t="s">
        <v>3</v>
      </c>
    </row>
    <row r="8910" spans="6:6">
      <c r="F8910" s="1" t="s">
        <v>3</v>
      </c>
    </row>
    <row r="8911" spans="6:6">
      <c r="F8911" s="1" t="s">
        <v>3</v>
      </c>
    </row>
    <row r="8912" spans="6:6">
      <c r="F8912" s="1" t="s">
        <v>3</v>
      </c>
    </row>
    <row r="8913" spans="6:6">
      <c r="F8913" s="1" t="s">
        <v>3</v>
      </c>
    </row>
    <row r="8914" spans="6:6">
      <c r="F8914" s="1" t="s">
        <v>3</v>
      </c>
    </row>
    <row r="8915" spans="6:6">
      <c r="F8915" s="1" t="s">
        <v>3</v>
      </c>
    </row>
    <row r="8916" spans="6:6">
      <c r="F8916" s="1" t="s">
        <v>3</v>
      </c>
    </row>
    <row r="8917" spans="6:6">
      <c r="F8917" s="1" t="s">
        <v>3</v>
      </c>
    </row>
    <row r="8918" spans="6:6">
      <c r="F8918" s="1" t="s">
        <v>3</v>
      </c>
    </row>
    <row r="8919" spans="6:6">
      <c r="F8919" s="1" t="s">
        <v>3</v>
      </c>
    </row>
    <row r="8920" spans="6:6">
      <c r="F8920" s="1" t="s">
        <v>3</v>
      </c>
    </row>
    <row r="8921" spans="6:6">
      <c r="F8921" s="1" t="s">
        <v>3</v>
      </c>
    </row>
    <row r="8922" spans="6:6">
      <c r="F8922" s="1" t="s">
        <v>3</v>
      </c>
    </row>
    <row r="8923" spans="6:6">
      <c r="F8923" s="1" t="s">
        <v>3</v>
      </c>
    </row>
    <row r="8924" spans="6:6">
      <c r="F8924" s="1" t="s">
        <v>3</v>
      </c>
    </row>
    <row r="8925" spans="6:6">
      <c r="F8925" s="1" t="s">
        <v>3</v>
      </c>
    </row>
    <row r="8926" spans="6:6">
      <c r="F8926" s="1" t="s">
        <v>3</v>
      </c>
    </row>
    <row r="8927" spans="6:6">
      <c r="F8927" s="1" t="s">
        <v>3</v>
      </c>
    </row>
    <row r="8928" spans="6:6">
      <c r="F8928" s="1" t="s">
        <v>3</v>
      </c>
    </row>
    <row r="8929" spans="6:6">
      <c r="F8929" s="1" t="s">
        <v>3</v>
      </c>
    </row>
    <row r="8930" spans="6:6">
      <c r="F8930" s="1" t="s">
        <v>3</v>
      </c>
    </row>
    <row r="8931" spans="6:6">
      <c r="F8931" s="1" t="s">
        <v>3</v>
      </c>
    </row>
    <row r="8932" spans="6:6">
      <c r="F8932" s="1" t="s">
        <v>3</v>
      </c>
    </row>
    <row r="8933" spans="6:6">
      <c r="F8933" s="1" t="s">
        <v>3</v>
      </c>
    </row>
    <row r="8934" spans="6:6">
      <c r="F8934" s="1" t="s">
        <v>3</v>
      </c>
    </row>
    <row r="8935" spans="6:6">
      <c r="F8935" s="1" t="s">
        <v>3</v>
      </c>
    </row>
    <row r="8936" spans="6:6">
      <c r="F8936" s="1" t="s">
        <v>3</v>
      </c>
    </row>
    <row r="8937" spans="6:6">
      <c r="F8937" s="1" t="s">
        <v>3</v>
      </c>
    </row>
    <row r="8938" spans="6:6">
      <c r="F8938" s="1" t="s">
        <v>3</v>
      </c>
    </row>
    <row r="8939" spans="6:6">
      <c r="F8939" s="1" t="s">
        <v>3</v>
      </c>
    </row>
    <row r="8940" spans="6:6">
      <c r="F8940" s="1" t="s">
        <v>3</v>
      </c>
    </row>
    <row r="8941" spans="6:6">
      <c r="F8941" s="1" t="s">
        <v>3</v>
      </c>
    </row>
    <row r="8942" spans="6:6">
      <c r="F8942" s="1" t="s">
        <v>3</v>
      </c>
    </row>
    <row r="8943" spans="6:6">
      <c r="F8943" s="1" t="s">
        <v>3</v>
      </c>
    </row>
    <row r="8944" spans="6:6">
      <c r="F8944" s="1" t="s">
        <v>3</v>
      </c>
    </row>
    <row r="8945" spans="6:6">
      <c r="F8945" s="1" t="s">
        <v>3</v>
      </c>
    </row>
    <row r="8946" spans="6:6">
      <c r="F8946" s="1" t="s">
        <v>3</v>
      </c>
    </row>
    <row r="8947" spans="6:6">
      <c r="F8947" s="1" t="s">
        <v>3</v>
      </c>
    </row>
    <row r="8948" spans="6:6">
      <c r="F8948" s="1" t="s">
        <v>3</v>
      </c>
    </row>
    <row r="8949" spans="6:6">
      <c r="F8949" s="1" t="s">
        <v>3</v>
      </c>
    </row>
    <row r="8950" spans="6:6">
      <c r="F8950" s="1" t="s">
        <v>3</v>
      </c>
    </row>
    <row r="8951" spans="6:6">
      <c r="F8951" s="1" t="s">
        <v>3</v>
      </c>
    </row>
    <row r="8952" spans="6:6">
      <c r="F8952" s="1" t="s">
        <v>3</v>
      </c>
    </row>
    <row r="8953" spans="6:6">
      <c r="F8953" s="1" t="s">
        <v>3</v>
      </c>
    </row>
    <row r="8954" spans="6:6">
      <c r="F8954" s="1" t="s">
        <v>3</v>
      </c>
    </row>
    <row r="8955" spans="6:6">
      <c r="F8955" s="1" t="s">
        <v>3</v>
      </c>
    </row>
    <row r="8956" spans="6:6">
      <c r="F8956" s="1" t="s">
        <v>3</v>
      </c>
    </row>
    <row r="8957" spans="6:6">
      <c r="F8957" s="1" t="s">
        <v>3</v>
      </c>
    </row>
    <row r="8958" spans="6:6">
      <c r="F8958" s="1" t="s">
        <v>3</v>
      </c>
    </row>
    <row r="8959" spans="6:6">
      <c r="F8959" s="1" t="s">
        <v>3</v>
      </c>
    </row>
    <row r="8960" spans="6:6">
      <c r="F8960" s="1" t="s">
        <v>3</v>
      </c>
    </row>
    <row r="8961" spans="6:6">
      <c r="F8961" s="1" t="s">
        <v>3</v>
      </c>
    </row>
    <row r="8962" spans="6:6">
      <c r="F8962" s="1" t="s">
        <v>3</v>
      </c>
    </row>
    <row r="8963" spans="6:6">
      <c r="F8963" s="1" t="s">
        <v>3</v>
      </c>
    </row>
    <row r="8964" spans="6:6">
      <c r="F8964" s="1" t="s">
        <v>3</v>
      </c>
    </row>
    <row r="8965" spans="6:6">
      <c r="F8965" s="1" t="s">
        <v>3</v>
      </c>
    </row>
    <row r="8966" spans="6:6">
      <c r="F8966" s="1" t="s">
        <v>3</v>
      </c>
    </row>
    <row r="8967" spans="6:6">
      <c r="F8967" s="1" t="s">
        <v>3</v>
      </c>
    </row>
    <row r="8968" spans="6:6">
      <c r="F8968" s="1" t="s">
        <v>3</v>
      </c>
    </row>
    <row r="8969" spans="6:6">
      <c r="F8969" s="1" t="s">
        <v>3</v>
      </c>
    </row>
    <row r="8970" spans="6:6">
      <c r="F8970" s="1" t="s">
        <v>3</v>
      </c>
    </row>
    <row r="8971" spans="6:6">
      <c r="F8971" s="1" t="s">
        <v>3</v>
      </c>
    </row>
    <row r="8972" spans="6:6">
      <c r="F8972" s="1" t="s">
        <v>3</v>
      </c>
    </row>
    <row r="8973" spans="6:6">
      <c r="F8973" s="1" t="s">
        <v>3</v>
      </c>
    </row>
    <row r="8974" spans="6:6">
      <c r="F8974" s="1" t="s">
        <v>3</v>
      </c>
    </row>
    <row r="8975" spans="6:6">
      <c r="F8975" s="1" t="s">
        <v>3</v>
      </c>
    </row>
    <row r="8976" spans="6:6">
      <c r="F8976" s="1" t="s">
        <v>3</v>
      </c>
    </row>
    <row r="8977" spans="6:6">
      <c r="F8977" s="1" t="s">
        <v>3</v>
      </c>
    </row>
    <row r="8978" spans="6:6">
      <c r="F8978" s="1" t="s">
        <v>3</v>
      </c>
    </row>
    <row r="8979" spans="6:6">
      <c r="F8979" s="1" t="s">
        <v>3</v>
      </c>
    </row>
    <row r="8980" spans="6:6">
      <c r="F8980" s="1" t="s">
        <v>3</v>
      </c>
    </row>
    <row r="8981" spans="6:6">
      <c r="F8981" s="1" t="s">
        <v>3</v>
      </c>
    </row>
    <row r="8982" spans="6:6">
      <c r="F8982" s="1" t="s">
        <v>3</v>
      </c>
    </row>
    <row r="8983" spans="6:6">
      <c r="F8983" s="1" t="s">
        <v>3</v>
      </c>
    </row>
    <row r="8984" spans="6:6">
      <c r="F8984" s="1" t="s">
        <v>3</v>
      </c>
    </row>
    <row r="8985" spans="6:6">
      <c r="F8985" s="1" t="s">
        <v>3</v>
      </c>
    </row>
    <row r="8986" spans="6:6">
      <c r="F8986" s="1" t="s">
        <v>3</v>
      </c>
    </row>
    <row r="8987" spans="6:6">
      <c r="F8987" s="1" t="s">
        <v>3</v>
      </c>
    </row>
    <row r="8988" spans="6:6">
      <c r="F8988" s="1" t="s">
        <v>3</v>
      </c>
    </row>
    <row r="8989" spans="6:6">
      <c r="F8989" s="1" t="s">
        <v>3</v>
      </c>
    </row>
    <row r="8990" spans="6:6">
      <c r="F8990" s="1" t="s">
        <v>3</v>
      </c>
    </row>
    <row r="8991" spans="6:6">
      <c r="F8991" s="1" t="s">
        <v>3</v>
      </c>
    </row>
    <row r="8992" spans="6:6">
      <c r="F8992" s="1" t="s">
        <v>3</v>
      </c>
    </row>
    <row r="8993" spans="6:6">
      <c r="F8993" s="1" t="s">
        <v>3</v>
      </c>
    </row>
    <row r="8994" spans="6:6">
      <c r="F8994" s="1" t="s">
        <v>3</v>
      </c>
    </row>
    <row r="8995" spans="6:6">
      <c r="F8995" s="1" t="s">
        <v>3</v>
      </c>
    </row>
    <row r="8996" spans="6:6">
      <c r="F8996" s="1" t="s">
        <v>3</v>
      </c>
    </row>
    <row r="8997" spans="6:6">
      <c r="F8997" s="1" t="s">
        <v>3</v>
      </c>
    </row>
    <row r="8998" spans="6:6">
      <c r="F8998" s="1" t="s">
        <v>3</v>
      </c>
    </row>
    <row r="8999" spans="6:6">
      <c r="F8999" s="1" t="s">
        <v>3</v>
      </c>
    </row>
    <row r="9000" spans="6:6">
      <c r="F9000" s="1" t="s">
        <v>3</v>
      </c>
    </row>
    <row r="9001" spans="6:6">
      <c r="F9001" s="1" t="s">
        <v>3</v>
      </c>
    </row>
    <row r="9002" spans="6:6">
      <c r="F9002" s="1" t="s">
        <v>3</v>
      </c>
    </row>
    <row r="9003" spans="6:6">
      <c r="F9003" s="1" t="s">
        <v>3</v>
      </c>
    </row>
    <row r="9004" spans="6:6">
      <c r="F9004" s="1" t="s">
        <v>3</v>
      </c>
    </row>
    <row r="9005" spans="6:6">
      <c r="F9005" s="1" t="s">
        <v>3</v>
      </c>
    </row>
    <row r="9006" spans="6:6">
      <c r="F9006" s="1" t="s">
        <v>3</v>
      </c>
    </row>
    <row r="9007" spans="6:6">
      <c r="F9007" s="1" t="s">
        <v>3</v>
      </c>
    </row>
    <row r="9008" spans="6:6">
      <c r="F9008" s="1" t="s">
        <v>3</v>
      </c>
    </row>
    <row r="9009" spans="6:6">
      <c r="F9009" s="1" t="s">
        <v>3</v>
      </c>
    </row>
    <row r="9010" spans="6:6">
      <c r="F9010" s="1" t="s">
        <v>3</v>
      </c>
    </row>
    <row r="9011" spans="6:6">
      <c r="F9011" s="1" t="s">
        <v>3</v>
      </c>
    </row>
    <row r="9012" spans="6:6">
      <c r="F9012" s="1" t="s">
        <v>3</v>
      </c>
    </row>
    <row r="9013" spans="6:6">
      <c r="F9013" s="1" t="s">
        <v>3</v>
      </c>
    </row>
    <row r="9014" spans="6:6">
      <c r="F9014" s="1" t="s">
        <v>3</v>
      </c>
    </row>
    <row r="9015" spans="6:6">
      <c r="F9015" s="1" t="s">
        <v>3</v>
      </c>
    </row>
    <row r="9016" spans="6:6">
      <c r="F9016" s="1" t="s">
        <v>3</v>
      </c>
    </row>
    <row r="9017" spans="6:6">
      <c r="F9017" s="1" t="s">
        <v>3</v>
      </c>
    </row>
    <row r="9018" spans="6:6">
      <c r="F9018" s="1" t="s">
        <v>3</v>
      </c>
    </row>
    <row r="9019" spans="6:6">
      <c r="F9019" s="1" t="s">
        <v>3</v>
      </c>
    </row>
    <row r="9020" spans="6:6">
      <c r="F9020" s="1" t="s">
        <v>3</v>
      </c>
    </row>
    <row r="9021" spans="6:6">
      <c r="F9021" s="1" t="s">
        <v>3</v>
      </c>
    </row>
    <row r="9022" spans="6:6">
      <c r="F9022" s="1" t="s">
        <v>3</v>
      </c>
    </row>
    <row r="9023" spans="6:6">
      <c r="F9023" s="1" t="s">
        <v>3</v>
      </c>
    </row>
    <row r="9024" spans="6:6">
      <c r="F9024" s="1" t="s">
        <v>3</v>
      </c>
    </row>
    <row r="9025" spans="6:6">
      <c r="F9025" s="1" t="s">
        <v>3</v>
      </c>
    </row>
    <row r="9026" spans="6:6">
      <c r="F9026" s="1" t="s">
        <v>3</v>
      </c>
    </row>
    <row r="9027" spans="6:6">
      <c r="F9027" s="1" t="s">
        <v>3</v>
      </c>
    </row>
    <row r="9028" spans="6:6">
      <c r="F9028" s="1" t="s">
        <v>3</v>
      </c>
    </row>
    <row r="9029" spans="6:6">
      <c r="F9029" s="1" t="s">
        <v>3</v>
      </c>
    </row>
    <row r="9030" spans="6:6">
      <c r="F9030" s="1" t="s">
        <v>3</v>
      </c>
    </row>
    <row r="9031" spans="6:6">
      <c r="F9031" s="1" t="s">
        <v>3</v>
      </c>
    </row>
    <row r="9032" spans="6:6">
      <c r="F9032" s="1" t="s">
        <v>3</v>
      </c>
    </row>
    <row r="9033" spans="6:6">
      <c r="F9033" s="1" t="s">
        <v>3</v>
      </c>
    </row>
    <row r="9034" spans="6:6">
      <c r="F9034" s="1" t="s">
        <v>3</v>
      </c>
    </row>
    <row r="9035" spans="6:6">
      <c r="F9035" s="1" t="s">
        <v>3</v>
      </c>
    </row>
    <row r="9036" spans="6:6">
      <c r="F9036" s="1" t="s">
        <v>3</v>
      </c>
    </row>
    <row r="9037" spans="6:6">
      <c r="F9037" s="1" t="s">
        <v>3</v>
      </c>
    </row>
    <row r="9038" spans="6:6">
      <c r="F9038" s="1" t="s">
        <v>3</v>
      </c>
    </row>
    <row r="9039" spans="6:6">
      <c r="F9039" s="1" t="s">
        <v>3</v>
      </c>
    </row>
    <row r="9040" spans="6:6">
      <c r="F9040" s="1" t="s">
        <v>3</v>
      </c>
    </row>
    <row r="9041" spans="6:6">
      <c r="F9041" s="1" t="s">
        <v>3</v>
      </c>
    </row>
    <row r="9042" spans="6:6">
      <c r="F9042" s="1" t="s">
        <v>3</v>
      </c>
    </row>
    <row r="9043" spans="6:6">
      <c r="F9043" s="1" t="s">
        <v>3</v>
      </c>
    </row>
    <row r="9044" spans="6:6">
      <c r="F9044" s="1" t="s">
        <v>3</v>
      </c>
    </row>
    <row r="9045" spans="6:6">
      <c r="F9045" s="1" t="s">
        <v>3</v>
      </c>
    </row>
    <row r="9046" spans="6:6">
      <c r="F9046" s="1" t="s">
        <v>3</v>
      </c>
    </row>
    <row r="9047" spans="6:6">
      <c r="F9047" s="1" t="s">
        <v>3</v>
      </c>
    </row>
    <row r="9048" spans="6:6">
      <c r="F9048" s="1" t="s">
        <v>3</v>
      </c>
    </row>
    <row r="9049" spans="6:6">
      <c r="F9049" s="1" t="s">
        <v>3</v>
      </c>
    </row>
    <row r="9050" spans="6:6">
      <c r="F9050" s="1" t="s">
        <v>3</v>
      </c>
    </row>
    <row r="9051" spans="6:6">
      <c r="F9051" s="1" t="s">
        <v>3</v>
      </c>
    </row>
    <row r="9052" spans="6:6">
      <c r="F9052" s="1" t="s">
        <v>3</v>
      </c>
    </row>
    <row r="9053" spans="6:6">
      <c r="F9053" s="1" t="s">
        <v>3</v>
      </c>
    </row>
    <row r="9054" spans="6:6">
      <c r="F9054" s="1" t="s">
        <v>3</v>
      </c>
    </row>
    <row r="9055" spans="6:6">
      <c r="F9055" s="1" t="s">
        <v>3</v>
      </c>
    </row>
    <row r="9056" spans="6:6">
      <c r="F9056" s="1" t="s">
        <v>3</v>
      </c>
    </row>
    <row r="9057" spans="6:6">
      <c r="F9057" s="1" t="s">
        <v>3</v>
      </c>
    </row>
    <row r="9058" spans="6:6">
      <c r="F9058" s="1" t="s">
        <v>3</v>
      </c>
    </row>
    <row r="9059" spans="6:6">
      <c r="F9059" s="1" t="s">
        <v>3</v>
      </c>
    </row>
    <row r="9060" spans="6:6">
      <c r="F9060" s="1" t="s">
        <v>3</v>
      </c>
    </row>
    <row r="9061" spans="6:6">
      <c r="F9061" s="1" t="s">
        <v>3</v>
      </c>
    </row>
    <row r="9062" spans="6:6">
      <c r="F9062" s="1" t="s">
        <v>3</v>
      </c>
    </row>
    <row r="9063" spans="6:6">
      <c r="F9063" s="1" t="s">
        <v>3</v>
      </c>
    </row>
    <row r="9064" spans="6:6">
      <c r="F9064" s="1" t="s">
        <v>3</v>
      </c>
    </row>
    <row r="9065" spans="6:6">
      <c r="F9065" s="1" t="s">
        <v>3</v>
      </c>
    </row>
    <row r="9066" spans="6:6">
      <c r="F9066" s="1" t="s">
        <v>3</v>
      </c>
    </row>
    <row r="9067" spans="6:6">
      <c r="F9067" s="1" t="s">
        <v>3</v>
      </c>
    </row>
    <row r="9068" spans="6:6">
      <c r="F9068" s="1" t="s">
        <v>3</v>
      </c>
    </row>
    <row r="9069" spans="6:6">
      <c r="F9069" s="1" t="s">
        <v>3</v>
      </c>
    </row>
    <row r="9070" spans="6:6">
      <c r="F9070" s="1" t="s">
        <v>3</v>
      </c>
    </row>
    <row r="9071" spans="6:6">
      <c r="F9071" s="1" t="s">
        <v>3</v>
      </c>
    </row>
    <row r="9072" spans="6:6">
      <c r="F9072" s="1" t="s">
        <v>3</v>
      </c>
    </row>
    <row r="9073" spans="6:6">
      <c r="F9073" s="1" t="s">
        <v>3</v>
      </c>
    </row>
    <row r="9074" spans="6:6">
      <c r="F9074" s="1" t="s">
        <v>3</v>
      </c>
    </row>
    <row r="9075" spans="6:6">
      <c r="F9075" s="1" t="s">
        <v>3</v>
      </c>
    </row>
    <row r="9076" spans="6:6">
      <c r="F9076" s="1" t="s">
        <v>3</v>
      </c>
    </row>
    <row r="9077" spans="6:6">
      <c r="F9077" s="1" t="s">
        <v>3</v>
      </c>
    </row>
    <row r="9078" spans="6:6">
      <c r="F9078" s="1" t="s">
        <v>3</v>
      </c>
    </row>
    <row r="9079" spans="6:6">
      <c r="F9079" s="1" t="s">
        <v>3</v>
      </c>
    </row>
    <row r="9080" spans="6:6">
      <c r="F9080" s="1" t="s">
        <v>3</v>
      </c>
    </row>
    <row r="9081" spans="6:6">
      <c r="F9081" s="1" t="s">
        <v>3</v>
      </c>
    </row>
    <row r="9082" spans="6:6">
      <c r="F9082" s="1" t="s">
        <v>3</v>
      </c>
    </row>
    <row r="9083" spans="6:6">
      <c r="F9083" s="1" t="s">
        <v>3</v>
      </c>
    </row>
    <row r="9084" spans="6:6">
      <c r="F9084" s="1" t="s">
        <v>3</v>
      </c>
    </row>
    <row r="9085" spans="6:6">
      <c r="F9085" s="1" t="s">
        <v>3</v>
      </c>
    </row>
    <row r="9086" spans="6:6">
      <c r="F9086" s="1" t="s">
        <v>3</v>
      </c>
    </row>
    <row r="9087" spans="6:6">
      <c r="F9087" s="1" t="s">
        <v>3</v>
      </c>
    </row>
    <row r="9088" spans="6:6">
      <c r="F9088" s="1" t="s">
        <v>3</v>
      </c>
    </row>
    <row r="9089" spans="6:6">
      <c r="F9089" s="1" t="s">
        <v>3</v>
      </c>
    </row>
    <row r="9090" spans="6:6">
      <c r="F9090" s="1" t="s">
        <v>3</v>
      </c>
    </row>
    <row r="9091" spans="6:6">
      <c r="F9091" s="1" t="s">
        <v>3</v>
      </c>
    </row>
    <row r="9092" spans="6:6">
      <c r="F9092" s="1" t="s">
        <v>3</v>
      </c>
    </row>
    <row r="9093" spans="6:6">
      <c r="F9093" s="1" t="s">
        <v>3</v>
      </c>
    </row>
    <row r="9094" spans="6:6">
      <c r="F9094" s="1" t="s">
        <v>3</v>
      </c>
    </row>
    <row r="9095" spans="6:6">
      <c r="F9095" s="1" t="s">
        <v>3</v>
      </c>
    </row>
    <row r="9096" spans="6:6">
      <c r="F9096" s="1" t="s">
        <v>3</v>
      </c>
    </row>
    <row r="9097" spans="6:6">
      <c r="F9097" s="1" t="s">
        <v>3</v>
      </c>
    </row>
    <row r="9098" spans="6:6">
      <c r="F9098" s="1" t="s">
        <v>3</v>
      </c>
    </row>
    <row r="9099" spans="6:6">
      <c r="F9099" s="1" t="s">
        <v>3</v>
      </c>
    </row>
    <row r="9100" spans="6:6">
      <c r="F9100" s="1" t="s">
        <v>3</v>
      </c>
    </row>
    <row r="9101" spans="6:6">
      <c r="F9101" s="1" t="s">
        <v>3</v>
      </c>
    </row>
    <row r="9102" spans="6:6">
      <c r="F9102" s="1" t="s">
        <v>3</v>
      </c>
    </row>
    <row r="9103" spans="6:6">
      <c r="F9103" s="1" t="s">
        <v>3</v>
      </c>
    </row>
    <row r="9104" spans="6:6">
      <c r="F9104" s="1" t="s">
        <v>3</v>
      </c>
    </row>
    <row r="9105" spans="6:6">
      <c r="F9105" s="1" t="s">
        <v>3</v>
      </c>
    </row>
    <row r="9106" spans="6:6">
      <c r="F9106" s="1" t="s">
        <v>3</v>
      </c>
    </row>
    <row r="9107" spans="6:6">
      <c r="F9107" s="1" t="s">
        <v>3</v>
      </c>
    </row>
    <row r="9108" spans="6:6">
      <c r="F9108" s="1" t="s">
        <v>3</v>
      </c>
    </row>
    <row r="9109" spans="6:6">
      <c r="F9109" s="1" t="s">
        <v>3</v>
      </c>
    </row>
    <row r="9110" spans="6:6">
      <c r="F9110" s="1" t="s">
        <v>3</v>
      </c>
    </row>
    <row r="9111" spans="6:6">
      <c r="F9111" s="1" t="s">
        <v>3</v>
      </c>
    </row>
    <row r="9112" spans="6:6">
      <c r="F9112" s="1" t="s">
        <v>3</v>
      </c>
    </row>
    <row r="9113" spans="6:6">
      <c r="F9113" s="1" t="s">
        <v>3</v>
      </c>
    </row>
    <row r="9114" spans="6:6">
      <c r="F9114" s="1" t="s">
        <v>3</v>
      </c>
    </row>
    <row r="9115" spans="6:6">
      <c r="F9115" s="1" t="s">
        <v>3</v>
      </c>
    </row>
    <row r="9116" spans="6:6">
      <c r="F9116" s="1" t="s">
        <v>3</v>
      </c>
    </row>
    <row r="9117" spans="6:6">
      <c r="F9117" s="1" t="s">
        <v>3</v>
      </c>
    </row>
    <row r="9118" spans="6:6">
      <c r="F9118" s="1" t="s">
        <v>3</v>
      </c>
    </row>
    <row r="9119" spans="6:6">
      <c r="F9119" s="1" t="s">
        <v>3</v>
      </c>
    </row>
    <row r="9120" spans="6:6">
      <c r="F9120" s="1" t="s">
        <v>3</v>
      </c>
    </row>
    <row r="9121" spans="6:6">
      <c r="F9121" s="1" t="s">
        <v>3</v>
      </c>
    </row>
    <row r="9122" spans="6:6">
      <c r="F9122" s="1" t="s">
        <v>3</v>
      </c>
    </row>
    <row r="9123" spans="6:6">
      <c r="F9123" s="1" t="s">
        <v>3</v>
      </c>
    </row>
    <row r="9124" spans="6:6">
      <c r="F9124" s="1" t="s">
        <v>3</v>
      </c>
    </row>
    <row r="9125" spans="6:6">
      <c r="F9125" s="1" t="s">
        <v>3</v>
      </c>
    </row>
    <row r="9126" spans="6:6">
      <c r="F9126" s="1" t="s">
        <v>3</v>
      </c>
    </row>
    <row r="9127" spans="6:6">
      <c r="F9127" s="1" t="s">
        <v>3</v>
      </c>
    </row>
    <row r="9128" spans="6:6">
      <c r="F9128" s="1" t="s">
        <v>3</v>
      </c>
    </row>
    <row r="9129" spans="6:6">
      <c r="F9129" s="1" t="s">
        <v>3</v>
      </c>
    </row>
    <row r="9130" spans="6:6">
      <c r="F9130" s="1" t="s">
        <v>3</v>
      </c>
    </row>
    <row r="9131" spans="6:6">
      <c r="F9131" s="1" t="s">
        <v>3</v>
      </c>
    </row>
    <row r="9132" spans="6:6">
      <c r="F9132" s="1" t="s">
        <v>3</v>
      </c>
    </row>
    <row r="9133" spans="6:6">
      <c r="F9133" s="1" t="s">
        <v>3</v>
      </c>
    </row>
    <row r="9134" spans="6:6">
      <c r="F9134" s="1" t="s">
        <v>3</v>
      </c>
    </row>
    <row r="9135" spans="6:6">
      <c r="F9135" s="1" t="s">
        <v>3</v>
      </c>
    </row>
    <row r="9136" spans="6:6">
      <c r="F9136" s="1" t="s">
        <v>3</v>
      </c>
    </row>
    <row r="9137" spans="6:6">
      <c r="F9137" s="1" t="s">
        <v>3</v>
      </c>
    </row>
    <row r="9138" spans="6:6">
      <c r="F9138" s="1" t="s">
        <v>3</v>
      </c>
    </row>
    <row r="9139" spans="6:6">
      <c r="F9139" s="1" t="s">
        <v>3</v>
      </c>
    </row>
    <row r="9140" spans="6:6">
      <c r="F9140" s="1" t="s">
        <v>3</v>
      </c>
    </row>
    <row r="9141" spans="6:6">
      <c r="F9141" s="1" t="s">
        <v>3</v>
      </c>
    </row>
    <row r="9142" spans="6:6">
      <c r="F9142" s="1" t="s">
        <v>3</v>
      </c>
    </row>
    <row r="9143" spans="6:6">
      <c r="F9143" s="1" t="s">
        <v>3</v>
      </c>
    </row>
    <row r="9144" spans="6:6">
      <c r="F9144" s="1" t="s">
        <v>3</v>
      </c>
    </row>
    <row r="9145" spans="6:6">
      <c r="F9145" s="1" t="s">
        <v>3</v>
      </c>
    </row>
    <row r="9146" spans="6:6">
      <c r="F9146" s="1" t="s">
        <v>3</v>
      </c>
    </row>
    <row r="9147" spans="6:6">
      <c r="F9147" s="1" t="s">
        <v>3</v>
      </c>
    </row>
    <row r="9148" spans="6:6">
      <c r="F9148" s="1" t="s">
        <v>3</v>
      </c>
    </row>
    <row r="9149" spans="6:6">
      <c r="F9149" s="1" t="s">
        <v>3</v>
      </c>
    </row>
    <row r="9150" spans="6:6">
      <c r="F9150" s="1" t="s">
        <v>3</v>
      </c>
    </row>
    <row r="9151" spans="6:6">
      <c r="F9151" s="1" t="s">
        <v>3</v>
      </c>
    </row>
    <row r="9152" spans="6:6">
      <c r="F9152" s="1" t="s">
        <v>3</v>
      </c>
    </row>
    <row r="9153" spans="6:6">
      <c r="F9153" s="1" t="s">
        <v>3</v>
      </c>
    </row>
    <row r="9154" spans="6:6">
      <c r="F9154" s="1" t="s">
        <v>3</v>
      </c>
    </row>
    <row r="9155" spans="6:6">
      <c r="F9155" s="1" t="s">
        <v>3</v>
      </c>
    </row>
    <row r="9156" spans="6:6">
      <c r="F9156" s="1" t="s">
        <v>3</v>
      </c>
    </row>
    <row r="9157" spans="6:6">
      <c r="F9157" s="1" t="s">
        <v>3</v>
      </c>
    </row>
    <row r="9158" spans="6:6">
      <c r="F9158" s="1" t="s">
        <v>3</v>
      </c>
    </row>
    <row r="9159" spans="6:6">
      <c r="F9159" s="1" t="s">
        <v>3</v>
      </c>
    </row>
    <row r="9160" spans="6:6">
      <c r="F9160" s="1" t="s">
        <v>3</v>
      </c>
    </row>
    <row r="9161" spans="6:6">
      <c r="F9161" s="1" t="s">
        <v>3</v>
      </c>
    </row>
    <row r="9162" spans="6:6">
      <c r="F9162" s="1" t="s">
        <v>3</v>
      </c>
    </row>
    <row r="9163" spans="6:6">
      <c r="F9163" s="1" t="s">
        <v>3</v>
      </c>
    </row>
    <row r="9164" spans="6:6">
      <c r="F9164" s="1" t="s">
        <v>3</v>
      </c>
    </row>
    <row r="9165" spans="6:6">
      <c r="F9165" s="1" t="s">
        <v>3</v>
      </c>
    </row>
    <row r="9166" spans="6:6">
      <c r="F9166" s="1" t="s">
        <v>3</v>
      </c>
    </row>
    <row r="9167" spans="6:6">
      <c r="F9167" s="1" t="s">
        <v>3</v>
      </c>
    </row>
    <row r="9168" spans="6:6">
      <c r="F9168" s="1" t="s">
        <v>3</v>
      </c>
    </row>
    <row r="9169" spans="6:6">
      <c r="F9169" s="1" t="s">
        <v>3</v>
      </c>
    </row>
    <row r="9170" spans="6:6">
      <c r="F9170" s="1" t="s">
        <v>3</v>
      </c>
    </row>
    <row r="9171" spans="6:6">
      <c r="F9171" s="1" t="s">
        <v>3</v>
      </c>
    </row>
    <row r="9172" spans="6:6">
      <c r="F9172" s="1" t="s">
        <v>3</v>
      </c>
    </row>
    <row r="9173" spans="6:6">
      <c r="F9173" s="1" t="s">
        <v>3</v>
      </c>
    </row>
    <row r="9174" spans="6:6">
      <c r="F9174" s="1" t="s">
        <v>3</v>
      </c>
    </row>
    <row r="9175" spans="6:6">
      <c r="F9175" s="1" t="s">
        <v>3</v>
      </c>
    </row>
    <row r="9176" spans="6:6">
      <c r="F9176" s="1" t="s">
        <v>3</v>
      </c>
    </row>
    <row r="9177" spans="6:6">
      <c r="F9177" s="1" t="s">
        <v>3</v>
      </c>
    </row>
    <row r="9178" spans="6:6">
      <c r="F9178" s="1" t="s">
        <v>3</v>
      </c>
    </row>
    <row r="9179" spans="6:6">
      <c r="F9179" s="1" t="s">
        <v>3</v>
      </c>
    </row>
    <row r="9180" spans="6:6">
      <c r="F9180" s="1" t="s">
        <v>3</v>
      </c>
    </row>
    <row r="9181" spans="6:6">
      <c r="F9181" s="1" t="s">
        <v>3</v>
      </c>
    </row>
    <row r="9182" spans="6:6">
      <c r="F9182" s="1" t="s">
        <v>3</v>
      </c>
    </row>
    <row r="9183" spans="6:6">
      <c r="F9183" s="1" t="s">
        <v>3</v>
      </c>
    </row>
    <row r="9184" spans="6:6">
      <c r="F9184" s="1" t="s">
        <v>3</v>
      </c>
    </row>
    <row r="9185" spans="6:6">
      <c r="F9185" s="1" t="s">
        <v>3</v>
      </c>
    </row>
    <row r="9186" spans="6:6">
      <c r="F9186" s="1" t="s">
        <v>3</v>
      </c>
    </row>
    <row r="9187" spans="6:6">
      <c r="F9187" s="1" t="s">
        <v>3</v>
      </c>
    </row>
    <row r="9188" spans="6:6">
      <c r="F9188" s="1" t="s">
        <v>3</v>
      </c>
    </row>
    <row r="9189" spans="6:6">
      <c r="F9189" s="1" t="s">
        <v>3</v>
      </c>
    </row>
    <row r="9190" spans="6:6">
      <c r="F9190" s="1" t="s">
        <v>3</v>
      </c>
    </row>
    <row r="9191" spans="6:6">
      <c r="F9191" s="1" t="s">
        <v>3</v>
      </c>
    </row>
    <row r="9192" spans="6:6">
      <c r="F9192" s="1" t="s">
        <v>3</v>
      </c>
    </row>
    <row r="9193" spans="6:6">
      <c r="F9193" s="1" t="s">
        <v>3</v>
      </c>
    </row>
    <row r="9194" spans="6:6">
      <c r="F9194" s="1" t="s">
        <v>3</v>
      </c>
    </row>
    <row r="9195" spans="6:6">
      <c r="F9195" s="1" t="s">
        <v>3</v>
      </c>
    </row>
    <row r="9196" spans="6:6">
      <c r="F9196" s="1" t="s">
        <v>3</v>
      </c>
    </row>
    <row r="9197" spans="6:6">
      <c r="F9197" s="1" t="s">
        <v>3</v>
      </c>
    </row>
    <row r="9198" spans="6:6">
      <c r="F9198" s="1" t="s">
        <v>3</v>
      </c>
    </row>
    <row r="9199" spans="6:6">
      <c r="F9199" s="1" t="s">
        <v>3</v>
      </c>
    </row>
    <row r="9200" spans="6:6">
      <c r="F9200" s="1" t="s">
        <v>3</v>
      </c>
    </row>
    <row r="9201" spans="6:6">
      <c r="F9201" s="1" t="s">
        <v>3</v>
      </c>
    </row>
    <row r="9202" spans="6:6">
      <c r="F9202" s="1" t="s">
        <v>3</v>
      </c>
    </row>
    <row r="9203" spans="6:6">
      <c r="F9203" s="1" t="s">
        <v>3</v>
      </c>
    </row>
    <row r="9204" spans="6:6">
      <c r="F9204" s="1" t="s">
        <v>3</v>
      </c>
    </row>
    <row r="9205" spans="6:6">
      <c r="F9205" s="1" t="s">
        <v>3</v>
      </c>
    </row>
    <row r="9206" spans="6:6">
      <c r="F9206" s="1" t="s">
        <v>3</v>
      </c>
    </row>
    <row r="9207" spans="6:6">
      <c r="F9207" s="1" t="s">
        <v>3</v>
      </c>
    </row>
    <row r="9208" spans="6:6">
      <c r="F9208" s="1" t="s">
        <v>3</v>
      </c>
    </row>
    <row r="9209" spans="6:6">
      <c r="F9209" s="1" t="s">
        <v>3</v>
      </c>
    </row>
    <row r="9210" spans="6:6">
      <c r="F9210" s="1" t="s">
        <v>3</v>
      </c>
    </row>
    <row r="9211" spans="6:6">
      <c r="F9211" s="1" t="s">
        <v>3</v>
      </c>
    </row>
    <row r="9212" spans="6:6">
      <c r="F9212" s="1" t="s">
        <v>3</v>
      </c>
    </row>
    <row r="9213" spans="6:6">
      <c r="F9213" s="1" t="s">
        <v>3</v>
      </c>
    </row>
    <row r="9214" spans="6:6">
      <c r="F9214" s="1" t="s">
        <v>3</v>
      </c>
    </row>
    <row r="9215" spans="6:6">
      <c r="F9215" s="1" t="s">
        <v>3</v>
      </c>
    </row>
    <row r="9216" spans="6:6">
      <c r="F9216" s="1" t="s">
        <v>3</v>
      </c>
    </row>
    <row r="9217" spans="6:6">
      <c r="F9217" s="1" t="s">
        <v>3</v>
      </c>
    </row>
    <row r="9218" spans="6:6">
      <c r="F9218" s="1" t="s">
        <v>3</v>
      </c>
    </row>
    <row r="9219" spans="6:6">
      <c r="F9219" s="1" t="s">
        <v>3</v>
      </c>
    </row>
    <row r="9220" spans="6:6">
      <c r="F9220" s="1" t="s">
        <v>3</v>
      </c>
    </row>
    <row r="9221" spans="6:6">
      <c r="F9221" s="1" t="s">
        <v>3</v>
      </c>
    </row>
    <row r="9222" spans="6:6">
      <c r="F9222" s="1" t="s">
        <v>3</v>
      </c>
    </row>
    <row r="9223" spans="6:6">
      <c r="F9223" s="1" t="s">
        <v>3</v>
      </c>
    </row>
    <row r="9224" spans="6:6">
      <c r="F9224" s="1" t="s">
        <v>3</v>
      </c>
    </row>
    <row r="9225" spans="6:6">
      <c r="F9225" s="1" t="s">
        <v>3</v>
      </c>
    </row>
    <row r="9226" spans="6:6">
      <c r="F9226" s="1" t="s">
        <v>3</v>
      </c>
    </row>
    <row r="9227" spans="6:6">
      <c r="F9227" s="1" t="s">
        <v>3</v>
      </c>
    </row>
    <row r="9228" spans="6:6">
      <c r="F9228" s="1" t="s">
        <v>3</v>
      </c>
    </row>
    <row r="9229" spans="6:6">
      <c r="F9229" s="1" t="s">
        <v>3</v>
      </c>
    </row>
    <row r="9230" spans="6:6">
      <c r="F9230" s="1" t="s">
        <v>3</v>
      </c>
    </row>
    <row r="9231" spans="6:6">
      <c r="F9231" s="1" t="s">
        <v>3</v>
      </c>
    </row>
    <row r="9232" spans="6:6">
      <c r="F9232" s="1" t="s">
        <v>3</v>
      </c>
    </row>
    <row r="9233" spans="6:6">
      <c r="F9233" s="1" t="s">
        <v>3</v>
      </c>
    </row>
    <row r="9234" spans="6:6">
      <c r="F9234" s="1" t="s">
        <v>3</v>
      </c>
    </row>
    <row r="9235" spans="6:6">
      <c r="F9235" s="1" t="s">
        <v>3</v>
      </c>
    </row>
    <row r="9236" spans="6:6">
      <c r="F9236" s="1" t="s">
        <v>3</v>
      </c>
    </row>
    <row r="9237" spans="6:6">
      <c r="F9237" s="1" t="s">
        <v>3</v>
      </c>
    </row>
    <row r="9238" spans="6:6">
      <c r="F9238" s="1" t="s">
        <v>3</v>
      </c>
    </row>
    <row r="9239" spans="6:6">
      <c r="F9239" s="1" t="s">
        <v>3</v>
      </c>
    </row>
    <row r="9240" spans="6:6">
      <c r="F9240" s="1" t="s">
        <v>3</v>
      </c>
    </row>
    <row r="9241" spans="6:6">
      <c r="F9241" s="1" t="s">
        <v>3</v>
      </c>
    </row>
    <row r="9242" spans="6:6">
      <c r="F9242" s="1" t="s">
        <v>3</v>
      </c>
    </row>
    <row r="9243" spans="6:6">
      <c r="F9243" s="1" t="s">
        <v>3</v>
      </c>
    </row>
    <row r="9244" spans="6:6">
      <c r="F9244" s="1" t="s">
        <v>3</v>
      </c>
    </row>
    <row r="9245" spans="6:6">
      <c r="F9245" s="1" t="s">
        <v>3</v>
      </c>
    </row>
    <row r="9246" spans="6:6">
      <c r="F9246" s="1" t="s">
        <v>3</v>
      </c>
    </row>
    <row r="9247" spans="6:6">
      <c r="F9247" s="1" t="s">
        <v>3</v>
      </c>
    </row>
    <row r="9248" spans="6:6">
      <c r="F9248" s="1" t="s">
        <v>3</v>
      </c>
    </row>
    <row r="9249" spans="6:6">
      <c r="F9249" s="1" t="s">
        <v>3</v>
      </c>
    </row>
    <row r="9250" spans="6:6">
      <c r="F9250" s="1" t="s">
        <v>3</v>
      </c>
    </row>
    <row r="9251" spans="6:6">
      <c r="F9251" s="1" t="s">
        <v>3</v>
      </c>
    </row>
    <row r="9252" spans="6:6">
      <c r="F9252" s="1" t="s">
        <v>3</v>
      </c>
    </row>
    <row r="9253" spans="6:6">
      <c r="F9253" s="1" t="s">
        <v>3</v>
      </c>
    </row>
    <row r="9254" spans="6:6">
      <c r="F9254" s="1" t="s">
        <v>3</v>
      </c>
    </row>
    <row r="9255" spans="6:6">
      <c r="F9255" s="1" t="s">
        <v>3</v>
      </c>
    </row>
    <row r="9256" spans="6:6">
      <c r="F9256" s="1" t="s">
        <v>3</v>
      </c>
    </row>
    <row r="9257" spans="6:6">
      <c r="F9257" s="1" t="s">
        <v>3</v>
      </c>
    </row>
    <row r="9258" spans="6:6">
      <c r="F9258" s="1" t="s">
        <v>3</v>
      </c>
    </row>
    <row r="9259" spans="6:6">
      <c r="F9259" s="1" t="s">
        <v>3</v>
      </c>
    </row>
    <row r="9260" spans="6:6">
      <c r="F9260" s="1" t="s">
        <v>3</v>
      </c>
    </row>
    <row r="9261" spans="6:6">
      <c r="F9261" s="1" t="s">
        <v>3</v>
      </c>
    </row>
    <row r="9262" spans="6:6">
      <c r="F9262" s="1" t="s">
        <v>3</v>
      </c>
    </row>
    <row r="9263" spans="6:6">
      <c r="F9263" s="1" t="s">
        <v>3</v>
      </c>
    </row>
    <row r="9264" spans="6:6">
      <c r="F9264" s="1" t="s">
        <v>3</v>
      </c>
    </row>
    <row r="9265" spans="6:6">
      <c r="F9265" s="1" t="s">
        <v>3</v>
      </c>
    </row>
    <row r="9266" spans="6:6">
      <c r="F9266" s="1" t="s">
        <v>3</v>
      </c>
    </row>
    <row r="9267" spans="6:6">
      <c r="F9267" s="1" t="s">
        <v>3</v>
      </c>
    </row>
    <row r="9268" spans="6:6">
      <c r="F9268" s="1" t="s">
        <v>3</v>
      </c>
    </row>
    <row r="9269" spans="6:6">
      <c r="F9269" s="1" t="s">
        <v>3</v>
      </c>
    </row>
    <row r="9270" spans="6:6">
      <c r="F9270" s="1" t="s">
        <v>3</v>
      </c>
    </row>
    <row r="9271" spans="6:6">
      <c r="F9271" s="1" t="s">
        <v>3</v>
      </c>
    </row>
    <row r="9272" spans="6:6">
      <c r="F9272" s="1" t="s">
        <v>3</v>
      </c>
    </row>
    <row r="9273" spans="6:6">
      <c r="F9273" s="1" t="s">
        <v>3</v>
      </c>
    </row>
    <row r="9274" spans="6:6">
      <c r="F9274" s="1" t="s">
        <v>3</v>
      </c>
    </row>
    <row r="9275" spans="6:6">
      <c r="F9275" s="1" t="s">
        <v>3</v>
      </c>
    </row>
    <row r="9276" spans="6:6">
      <c r="F9276" s="1" t="s">
        <v>3</v>
      </c>
    </row>
    <row r="9277" spans="6:6">
      <c r="F9277" s="1" t="s">
        <v>3</v>
      </c>
    </row>
    <row r="9278" spans="6:6">
      <c r="F9278" s="1" t="s">
        <v>3</v>
      </c>
    </row>
    <row r="9279" spans="6:6">
      <c r="F9279" s="1" t="s">
        <v>3</v>
      </c>
    </row>
    <row r="9280" spans="6:6">
      <c r="F9280" s="1" t="s">
        <v>3</v>
      </c>
    </row>
    <row r="9281" spans="6:6">
      <c r="F9281" s="1" t="s">
        <v>3</v>
      </c>
    </row>
    <row r="9282" spans="6:6">
      <c r="F9282" s="1" t="s">
        <v>3</v>
      </c>
    </row>
    <row r="9283" spans="6:6">
      <c r="F9283" s="1" t="s">
        <v>3</v>
      </c>
    </row>
    <row r="9284" spans="6:6">
      <c r="F9284" s="1" t="s">
        <v>3</v>
      </c>
    </row>
    <row r="9285" spans="6:6">
      <c r="F9285" s="1" t="s">
        <v>3</v>
      </c>
    </row>
    <row r="9286" spans="6:6">
      <c r="F9286" s="1" t="s">
        <v>3</v>
      </c>
    </row>
    <row r="9287" spans="6:6">
      <c r="F9287" s="1" t="s">
        <v>3</v>
      </c>
    </row>
    <row r="9288" spans="6:6">
      <c r="F9288" s="1" t="s">
        <v>3</v>
      </c>
    </row>
    <row r="9289" spans="6:6">
      <c r="F9289" s="1" t="s">
        <v>3</v>
      </c>
    </row>
    <row r="9290" spans="6:6">
      <c r="F9290" s="1" t="s">
        <v>3</v>
      </c>
    </row>
    <row r="9291" spans="6:6">
      <c r="F9291" s="1" t="s">
        <v>3</v>
      </c>
    </row>
    <row r="9292" spans="6:6">
      <c r="F9292" s="1" t="s">
        <v>3</v>
      </c>
    </row>
    <row r="9293" spans="6:6">
      <c r="F9293" s="1" t="s">
        <v>3</v>
      </c>
    </row>
    <row r="9294" spans="6:6">
      <c r="F9294" s="1" t="s">
        <v>3</v>
      </c>
    </row>
    <row r="9295" spans="6:6">
      <c r="F9295" s="1" t="s">
        <v>3</v>
      </c>
    </row>
    <row r="9296" spans="6:6">
      <c r="F9296" s="1" t="s">
        <v>3</v>
      </c>
    </row>
    <row r="9297" spans="6:6">
      <c r="F9297" s="1" t="s">
        <v>3</v>
      </c>
    </row>
    <row r="9298" spans="6:6">
      <c r="F9298" s="1" t="s">
        <v>3</v>
      </c>
    </row>
    <row r="9299" spans="6:6">
      <c r="F9299" s="1" t="s">
        <v>3</v>
      </c>
    </row>
    <row r="9300" spans="6:6">
      <c r="F9300" s="1" t="s">
        <v>3</v>
      </c>
    </row>
    <row r="9301" spans="6:6">
      <c r="F9301" s="1" t="s">
        <v>3</v>
      </c>
    </row>
    <row r="9302" spans="6:6">
      <c r="F9302" s="1" t="s">
        <v>3</v>
      </c>
    </row>
    <row r="9303" spans="6:6">
      <c r="F9303" s="1" t="s">
        <v>3</v>
      </c>
    </row>
    <row r="9304" spans="6:6">
      <c r="F9304" s="1" t="s">
        <v>3</v>
      </c>
    </row>
    <row r="9305" spans="6:6">
      <c r="F9305" s="1" t="s">
        <v>3</v>
      </c>
    </row>
    <row r="9306" spans="6:6">
      <c r="F9306" s="1" t="s">
        <v>3</v>
      </c>
    </row>
    <row r="9307" spans="6:6">
      <c r="F9307" s="1" t="s">
        <v>3</v>
      </c>
    </row>
    <row r="9308" spans="6:6">
      <c r="F9308" s="1" t="s">
        <v>3</v>
      </c>
    </row>
    <row r="9309" spans="6:6">
      <c r="F9309" s="1" t="s">
        <v>3</v>
      </c>
    </row>
    <row r="9310" spans="6:6">
      <c r="F9310" s="1" t="s">
        <v>3</v>
      </c>
    </row>
    <row r="9311" spans="6:6">
      <c r="F9311" s="1" t="s">
        <v>3</v>
      </c>
    </row>
    <row r="9312" spans="6:6">
      <c r="F9312" s="1" t="s">
        <v>3</v>
      </c>
    </row>
    <row r="9313" spans="6:6">
      <c r="F9313" s="1" t="s">
        <v>3</v>
      </c>
    </row>
    <row r="9314" spans="6:6">
      <c r="F9314" s="1" t="s">
        <v>3</v>
      </c>
    </row>
    <row r="9315" spans="6:6">
      <c r="F9315" s="1" t="s">
        <v>3</v>
      </c>
    </row>
    <row r="9316" spans="6:6">
      <c r="F9316" s="1" t="s">
        <v>3</v>
      </c>
    </row>
    <row r="9317" spans="6:6">
      <c r="F9317" s="1" t="s">
        <v>3</v>
      </c>
    </row>
    <row r="9318" spans="6:6">
      <c r="F9318" s="1" t="s">
        <v>3</v>
      </c>
    </row>
    <row r="9319" spans="6:6">
      <c r="F9319" s="1" t="s">
        <v>3</v>
      </c>
    </row>
    <row r="9320" spans="6:6">
      <c r="F9320" s="1" t="s">
        <v>3</v>
      </c>
    </row>
    <row r="9321" spans="6:6">
      <c r="F9321" s="1" t="s">
        <v>3</v>
      </c>
    </row>
    <row r="9322" spans="6:6">
      <c r="F9322" s="1" t="s">
        <v>3</v>
      </c>
    </row>
    <row r="9323" spans="6:6">
      <c r="F9323" s="1" t="s">
        <v>3</v>
      </c>
    </row>
    <row r="9324" spans="6:6">
      <c r="F9324" s="1" t="s">
        <v>3</v>
      </c>
    </row>
    <row r="9325" spans="6:6">
      <c r="F9325" s="1" t="s">
        <v>3</v>
      </c>
    </row>
    <row r="9326" spans="6:6">
      <c r="F9326" s="1" t="s">
        <v>3</v>
      </c>
    </row>
    <row r="9327" spans="6:6">
      <c r="F9327" s="1" t="s">
        <v>3</v>
      </c>
    </row>
    <row r="9328" spans="6:6">
      <c r="F9328" s="1" t="s">
        <v>3</v>
      </c>
    </row>
    <row r="9329" spans="6:6">
      <c r="F9329" s="1" t="s">
        <v>3</v>
      </c>
    </row>
    <row r="9330" spans="6:6">
      <c r="F9330" s="1" t="s">
        <v>3</v>
      </c>
    </row>
    <row r="9331" spans="6:6">
      <c r="F9331" s="1" t="s">
        <v>3</v>
      </c>
    </row>
    <row r="9332" spans="6:6">
      <c r="F9332" s="1" t="s">
        <v>3</v>
      </c>
    </row>
    <row r="9333" spans="6:6">
      <c r="F9333" s="1" t="s">
        <v>3</v>
      </c>
    </row>
    <row r="9334" spans="6:6">
      <c r="F9334" s="1" t="s">
        <v>3</v>
      </c>
    </row>
    <row r="9335" spans="6:6">
      <c r="F9335" s="1" t="s">
        <v>3</v>
      </c>
    </row>
    <row r="9336" spans="6:6">
      <c r="F9336" s="1" t="s">
        <v>3</v>
      </c>
    </row>
    <row r="9337" spans="6:6">
      <c r="F9337" s="1" t="s">
        <v>3</v>
      </c>
    </row>
    <row r="9338" spans="6:6">
      <c r="F9338" s="1" t="s">
        <v>3</v>
      </c>
    </row>
    <row r="9339" spans="6:6">
      <c r="F9339" s="1" t="s">
        <v>3</v>
      </c>
    </row>
    <row r="9340" spans="6:6">
      <c r="F9340" s="1" t="s">
        <v>3</v>
      </c>
    </row>
    <row r="9341" spans="6:6">
      <c r="F9341" s="1" t="s">
        <v>3</v>
      </c>
    </row>
    <row r="9342" spans="6:6">
      <c r="F9342" s="1" t="s">
        <v>3</v>
      </c>
    </row>
    <row r="9343" spans="6:6">
      <c r="F9343" s="1" t="s">
        <v>3</v>
      </c>
    </row>
    <row r="9344" spans="6:6">
      <c r="F9344" s="1" t="s">
        <v>3</v>
      </c>
    </row>
    <row r="9345" spans="6:6">
      <c r="F9345" s="1" t="s">
        <v>3</v>
      </c>
    </row>
    <row r="9346" spans="6:6">
      <c r="F9346" s="1" t="s">
        <v>3</v>
      </c>
    </row>
    <row r="9347" spans="6:6">
      <c r="F9347" s="1" t="s">
        <v>3</v>
      </c>
    </row>
    <row r="9348" spans="6:6">
      <c r="F9348" s="1" t="s">
        <v>3</v>
      </c>
    </row>
    <row r="9349" spans="6:6">
      <c r="F9349" s="1" t="s">
        <v>3</v>
      </c>
    </row>
    <row r="9350" spans="6:6">
      <c r="F9350" s="1" t="s">
        <v>3</v>
      </c>
    </row>
    <row r="9351" spans="6:6">
      <c r="F9351" s="1" t="s">
        <v>3</v>
      </c>
    </row>
    <row r="9352" spans="6:6">
      <c r="F9352" s="1" t="s">
        <v>3</v>
      </c>
    </row>
    <row r="9353" spans="6:6">
      <c r="F9353" s="1" t="s">
        <v>3</v>
      </c>
    </row>
    <row r="9354" spans="6:6">
      <c r="F9354" s="1" t="s">
        <v>3</v>
      </c>
    </row>
    <row r="9355" spans="6:6">
      <c r="F9355" s="1" t="s">
        <v>3</v>
      </c>
    </row>
    <row r="9356" spans="6:6">
      <c r="F9356" s="1" t="s">
        <v>3</v>
      </c>
    </row>
    <row r="9357" spans="6:6">
      <c r="F9357" s="1" t="s">
        <v>3</v>
      </c>
    </row>
    <row r="9358" spans="6:6">
      <c r="F9358" s="1" t="s">
        <v>3</v>
      </c>
    </row>
    <row r="9359" spans="6:6">
      <c r="F9359" s="1" t="s">
        <v>3</v>
      </c>
    </row>
    <row r="9360" spans="6:6">
      <c r="F9360" s="1" t="s">
        <v>3</v>
      </c>
    </row>
    <row r="9361" spans="6:6">
      <c r="F9361" s="1" t="s">
        <v>3</v>
      </c>
    </row>
    <row r="9362" spans="6:6">
      <c r="F9362" s="1" t="s">
        <v>3</v>
      </c>
    </row>
    <row r="9363" spans="6:6">
      <c r="F9363" s="1" t="s">
        <v>3</v>
      </c>
    </row>
    <row r="9364" spans="6:6">
      <c r="F9364" s="1" t="s">
        <v>3</v>
      </c>
    </row>
    <row r="9365" spans="6:6">
      <c r="F9365" s="1" t="s">
        <v>3</v>
      </c>
    </row>
    <row r="9366" spans="6:6">
      <c r="F9366" s="1" t="s">
        <v>3</v>
      </c>
    </row>
    <row r="9367" spans="6:6">
      <c r="F9367" s="1" t="s">
        <v>3</v>
      </c>
    </row>
    <row r="9368" spans="6:6">
      <c r="F9368" s="1" t="s">
        <v>3</v>
      </c>
    </row>
    <row r="9369" spans="6:6">
      <c r="F9369" s="1" t="s">
        <v>3</v>
      </c>
    </row>
    <row r="9370" spans="6:6">
      <c r="F9370" s="1" t="s">
        <v>3</v>
      </c>
    </row>
    <row r="9371" spans="6:6">
      <c r="F9371" s="1" t="s">
        <v>3</v>
      </c>
    </row>
    <row r="9372" spans="6:6">
      <c r="F9372" s="1" t="s">
        <v>3</v>
      </c>
    </row>
    <row r="9373" spans="6:6">
      <c r="F9373" s="1" t="s">
        <v>3</v>
      </c>
    </row>
    <row r="9374" spans="6:6">
      <c r="F9374" s="1" t="s">
        <v>3</v>
      </c>
    </row>
    <row r="9375" spans="6:6">
      <c r="F9375" s="1" t="s">
        <v>3</v>
      </c>
    </row>
    <row r="9376" spans="6:6">
      <c r="F9376" s="1" t="s">
        <v>3</v>
      </c>
    </row>
    <row r="9377" spans="6:6">
      <c r="F9377" s="1" t="s">
        <v>3</v>
      </c>
    </row>
    <row r="9378" spans="6:6">
      <c r="F9378" s="1" t="s">
        <v>3</v>
      </c>
    </row>
    <row r="9379" spans="6:6">
      <c r="F9379" s="1" t="s">
        <v>3</v>
      </c>
    </row>
    <row r="9380" spans="6:6">
      <c r="F9380" s="1" t="s">
        <v>3</v>
      </c>
    </row>
    <row r="9381" spans="6:6">
      <c r="F9381" s="1" t="s">
        <v>3</v>
      </c>
    </row>
    <row r="9382" spans="6:6">
      <c r="F9382" s="1" t="s">
        <v>3</v>
      </c>
    </row>
    <row r="9383" spans="6:6">
      <c r="F9383" s="1" t="s">
        <v>3</v>
      </c>
    </row>
    <row r="9384" spans="6:6">
      <c r="F9384" s="1" t="s">
        <v>3</v>
      </c>
    </row>
    <row r="9385" spans="6:6">
      <c r="F9385" s="1" t="s">
        <v>3</v>
      </c>
    </row>
    <row r="9386" spans="6:6">
      <c r="F9386" s="1" t="s">
        <v>3</v>
      </c>
    </row>
    <row r="9387" spans="6:6">
      <c r="F9387" s="1" t="s">
        <v>3</v>
      </c>
    </row>
    <row r="9388" spans="6:6">
      <c r="F9388" s="1" t="s">
        <v>3</v>
      </c>
    </row>
    <row r="9389" spans="6:6">
      <c r="F9389" s="1" t="s">
        <v>3</v>
      </c>
    </row>
    <row r="9390" spans="6:6">
      <c r="F9390" s="1" t="s">
        <v>3</v>
      </c>
    </row>
    <row r="9391" spans="6:6">
      <c r="F9391" s="1" t="s">
        <v>3</v>
      </c>
    </row>
    <row r="9392" spans="6:6">
      <c r="F9392" s="1" t="s">
        <v>3</v>
      </c>
    </row>
    <row r="9393" spans="6:6">
      <c r="F9393" s="1" t="s">
        <v>3</v>
      </c>
    </row>
    <row r="9394" spans="6:6">
      <c r="F9394" s="1" t="s">
        <v>3</v>
      </c>
    </row>
    <row r="9395" spans="6:6">
      <c r="F9395" s="1" t="s">
        <v>3</v>
      </c>
    </row>
    <row r="9396" spans="6:6">
      <c r="F9396" s="1" t="s">
        <v>3</v>
      </c>
    </row>
    <row r="9397" spans="6:6">
      <c r="F9397" s="1" t="s">
        <v>3</v>
      </c>
    </row>
    <row r="9398" spans="6:6">
      <c r="F9398" s="1" t="s">
        <v>3</v>
      </c>
    </row>
    <row r="9399" spans="6:6">
      <c r="F9399" s="1" t="s">
        <v>3</v>
      </c>
    </row>
    <row r="9400" spans="6:6">
      <c r="F9400" s="1" t="s">
        <v>3</v>
      </c>
    </row>
    <row r="9401" spans="6:6">
      <c r="F9401" s="1" t="s">
        <v>3</v>
      </c>
    </row>
    <row r="9402" spans="6:6">
      <c r="F9402" s="1" t="s">
        <v>3</v>
      </c>
    </row>
    <row r="9403" spans="6:6">
      <c r="F9403" s="1" t="s">
        <v>3</v>
      </c>
    </row>
    <row r="9404" spans="6:6">
      <c r="F9404" s="1" t="s">
        <v>3</v>
      </c>
    </row>
    <row r="9405" spans="6:6">
      <c r="F9405" s="1" t="s">
        <v>3</v>
      </c>
    </row>
    <row r="9406" spans="6:6">
      <c r="F9406" s="1" t="s">
        <v>3</v>
      </c>
    </row>
    <row r="9407" spans="6:6">
      <c r="F9407" s="1" t="s">
        <v>3</v>
      </c>
    </row>
    <row r="9408" spans="6:6">
      <c r="F9408" s="1" t="s">
        <v>3</v>
      </c>
    </row>
    <row r="9409" spans="6:6">
      <c r="F9409" s="1" t="s">
        <v>3</v>
      </c>
    </row>
    <row r="9410" spans="6:6">
      <c r="F9410" s="1" t="s">
        <v>3</v>
      </c>
    </row>
    <row r="9411" spans="6:6">
      <c r="F9411" s="1" t="s">
        <v>3</v>
      </c>
    </row>
    <row r="9412" spans="6:6">
      <c r="F9412" s="1" t="s">
        <v>3</v>
      </c>
    </row>
    <row r="9413" spans="6:6">
      <c r="F9413" s="1" t="s">
        <v>3</v>
      </c>
    </row>
    <row r="9414" spans="6:6">
      <c r="F9414" s="1" t="s">
        <v>3</v>
      </c>
    </row>
    <row r="9415" spans="6:6">
      <c r="F9415" s="1" t="s">
        <v>3</v>
      </c>
    </row>
    <row r="9416" spans="6:6">
      <c r="F9416" s="1" t="s">
        <v>3</v>
      </c>
    </row>
    <row r="9417" spans="6:6">
      <c r="F9417" s="1" t="s">
        <v>3</v>
      </c>
    </row>
    <row r="9418" spans="6:6">
      <c r="F9418" s="1" t="s">
        <v>3</v>
      </c>
    </row>
    <row r="9419" spans="6:6">
      <c r="F9419" s="1" t="s">
        <v>3</v>
      </c>
    </row>
    <row r="9420" spans="6:6">
      <c r="F9420" s="1" t="s">
        <v>3</v>
      </c>
    </row>
    <row r="9421" spans="6:6">
      <c r="F9421" s="1" t="s">
        <v>3</v>
      </c>
    </row>
    <row r="9422" spans="6:6">
      <c r="F9422" s="1" t="s">
        <v>3</v>
      </c>
    </row>
    <row r="9423" spans="6:6">
      <c r="F9423" s="1" t="s">
        <v>3</v>
      </c>
    </row>
    <row r="9424" spans="6:6">
      <c r="F9424" s="1" t="s">
        <v>3</v>
      </c>
    </row>
    <row r="9425" spans="6:6">
      <c r="F9425" s="1" t="s">
        <v>3</v>
      </c>
    </row>
    <row r="9426" spans="6:6">
      <c r="F9426" s="1" t="s">
        <v>3</v>
      </c>
    </row>
    <row r="9427" spans="6:6">
      <c r="F9427" s="1" t="s">
        <v>3</v>
      </c>
    </row>
    <row r="9428" spans="6:6">
      <c r="F9428" s="1" t="s">
        <v>3</v>
      </c>
    </row>
    <row r="9429" spans="6:6">
      <c r="F9429" s="1" t="s">
        <v>3</v>
      </c>
    </row>
    <row r="9430" spans="6:6">
      <c r="F9430" s="1" t="s">
        <v>3</v>
      </c>
    </row>
    <row r="9431" spans="6:6">
      <c r="F9431" s="1" t="s">
        <v>3</v>
      </c>
    </row>
    <row r="9432" spans="6:6">
      <c r="F9432" s="1" t="s">
        <v>3</v>
      </c>
    </row>
    <row r="9433" spans="6:6">
      <c r="F9433" s="1" t="s">
        <v>3</v>
      </c>
    </row>
    <row r="9434" spans="6:6">
      <c r="F9434" s="1" t="s">
        <v>3</v>
      </c>
    </row>
    <row r="9435" spans="6:6">
      <c r="F9435" s="1" t="s">
        <v>3</v>
      </c>
    </row>
    <row r="9436" spans="6:6">
      <c r="F9436" s="1" t="s">
        <v>3</v>
      </c>
    </row>
    <row r="9437" spans="6:6">
      <c r="F9437" s="1" t="s">
        <v>3</v>
      </c>
    </row>
    <row r="9438" spans="6:6">
      <c r="F9438" s="1" t="s">
        <v>3</v>
      </c>
    </row>
    <row r="9439" spans="6:6">
      <c r="F9439" s="1" t="s">
        <v>3</v>
      </c>
    </row>
    <row r="9440" spans="6:6">
      <c r="F9440" s="1" t="s">
        <v>3</v>
      </c>
    </row>
    <row r="9441" spans="6:6">
      <c r="F9441" s="1" t="s">
        <v>3</v>
      </c>
    </row>
    <row r="9442" spans="6:6">
      <c r="F9442" s="1" t="s">
        <v>3</v>
      </c>
    </row>
    <row r="9443" spans="6:6">
      <c r="F9443" s="1" t="s">
        <v>3</v>
      </c>
    </row>
    <row r="9444" spans="6:6">
      <c r="F9444" s="1" t="s">
        <v>3</v>
      </c>
    </row>
    <row r="9445" spans="6:6">
      <c r="F9445" s="1" t="s">
        <v>3</v>
      </c>
    </row>
    <row r="9446" spans="6:6">
      <c r="F9446" s="1" t="s">
        <v>3</v>
      </c>
    </row>
    <row r="9447" spans="6:6">
      <c r="F9447" s="1" t="s">
        <v>3</v>
      </c>
    </row>
    <row r="9448" spans="6:6">
      <c r="F9448" s="1" t="s">
        <v>3</v>
      </c>
    </row>
    <row r="9449" spans="6:6">
      <c r="F9449" s="1" t="s">
        <v>3</v>
      </c>
    </row>
    <row r="9450" spans="6:6">
      <c r="F9450" s="1" t="s">
        <v>3</v>
      </c>
    </row>
    <row r="9451" spans="6:6">
      <c r="F9451" s="1" t="s">
        <v>3</v>
      </c>
    </row>
    <row r="9452" spans="6:6">
      <c r="F9452" s="1" t="s">
        <v>3</v>
      </c>
    </row>
    <row r="9453" spans="6:6">
      <c r="F9453" s="1" t="s">
        <v>3</v>
      </c>
    </row>
    <row r="9454" spans="6:6">
      <c r="F9454" s="1" t="s">
        <v>3</v>
      </c>
    </row>
    <row r="9455" spans="6:6">
      <c r="F9455" s="1" t="s">
        <v>3</v>
      </c>
    </row>
    <row r="9456" spans="6:6">
      <c r="F9456" s="1" t="s">
        <v>3</v>
      </c>
    </row>
    <row r="9457" spans="6:6">
      <c r="F9457" s="1" t="s">
        <v>3</v>
      </c>
    </row>
    <row r="9458" spans="6:6">
      <c r="F9458" s="1" t="s">
        <v>3</v>
      </c>
    </row>
    <row r="9459" spans="6:6">
      <c r="F9459" s="1" t="s">
        <v>3</v>
      </c>
    </row>
    <row r="9460" spans="6:6">
      <c r="F9460" s="1" t="s">
        <v>3</v>
      </c>
    </row>
    <row r="9461" spans="6:6">
      <c r="F9461" s="1" t="s">
        <v>3</v>
      </c>
    </row>
    <row r="9462" spans="6:6">
      <c r="F9462" s="1" t="s">
        <v>3</v>
      </c>
    </row>
    <row r="9463" spans="6:6">
      <c r="F9463" s="1" t="s">
        <v>3</v>
      </c>
    </row>
    <row r="9464" spans="6:6">
      <c r="F9464" s="1" t="s">
        <v>3</v>
      </c>
    </row>
    <row r="9465" spans="6:6">
      <c r="F9465" s="1" t="s">
        <v>3</v>
      </c>
    </row>
    <row r="9466" spans="6:6">
      <c r="F9466" s="1" t="s">
        <v>3</v>
      </c>
    </row>
    <row r="9467" spans="6:6">
      <c r="F9467" s="1" t="s">
        <v>3</v>
      </c>
    </row>
    <row r="9468" spans="6:6">
      <c r="F9468" s="1" t="s">
        <v>3</v>
      </c>
    </row>
    <row r="9469" spans="6:6">
      <c r="F9469" s="1" t="s">
        <v>3</v>
      </c>
    </row>
    <row r="9470" spans="6:6">
      <c r="F9470" s="1" t="s">
        <v>3</v>
      </c>
    </row>
    <row r="9471" spans="6:6">
      <c r="F9471" s="1" t="s">
        <v>3</v>
      </c>
    </row>
    <row r="9472" spans="6:6">
      <c r="F9472" s="1" t="s">
        <v>3</v>
      </c>
    </row>
    <row r="9473" spans="6:6">
      <c r="F9473" s="1" t="s">
        <v>3</v>
      </c>
    </row>
    <row r="9474" spans="6:6">
      <c r="F9474" s="1" t="s">
        <v>3</v>
      </c>
    </row>
    <row r="9475" spans="6:6">
      <c r="F9475" s="1" t="s">
        <v>3</v>
      </c>
    </row>
    <row r="9476" spans="6:6">
      <c r="F9476" s="1" t="s">
        <v>3</v>
      </c>
    </row>
    <row r="9477" spans="6:6">
      <c r="F9477" s="1" t="s">
        <v>3</v>
      </c>
    </row>
    <row r="9478" spans="6:6">
      <c r="F9478" s="1" t="s">
        <v>3</v>
      </c>
    </row>
    <row r="9479" spans="6:6">
      <c r="F9479" s="1" t="s">
        <v>3</v>
      </c>
    </row>
    <row r="9480" spans="6:6">
      <c r="F9480" s="1" t="s">
        <v>3</v>
      </c>
    </row>
    <row r="9481" spans="6:6">
      <c r="F9481" s="1" t="s">
        <v>3</v>
      </c>
    </row>
    <row r="9482" spans="6:6">
      <c r="F9482" s="1" t="s">
        <v>3</v>
      </c>
    </row>
    <row r="9483" spans="6:6">
      <c r="F9483" s="1" t="s">
        <v>3</v>
      </c>
    </row>
    <row r="9484" spans="6:6">
      <c r="F9484" s="1" t="s">
        <v>3</v>
      </c>
    </row>
    <row r="9485" spans="6:6">
      <c r="F9485" s="1" t="s">
        <v>3</v>
      </c>
    </row>
    <row r="9486" spans="6:6">
      <c r="F9486" s="1" t="s">
        <v>3</v>
      </c>
    </row>
    <row r="9487" spans="6:6">
      <c r="F9487" s="1" t="s">
        <v>3</v>
      </c>
    </row>
    <row r="9488" spans="6:6">
      <c r="F9488" s="1" t="s">
        <v>3</v>
      </c>
    </row>
    <row r="9489" spans="6:6">
      <c r="F9489" s="1" t="s">
        <v>3</v>
      </c>
    </row>
    <row r="9490" spans="6:6">
      <c r="F9490" s="1" t="s">
        <v>3</v>
      </c>
    </row>
    <row r="9491" spans="6:6">
      <c r="F9491" s="1" t="s">
        <v>3</v>
      </c>
    </row>
    <row r="9492" spans="6:6">
      <c r="F9492" s="1" t="s">
        <v>3</v>
      </c>
    </row>
    <row r="9493" spans="6:6">
      <c r="F9493" s="1" t="s">
        <v>3</v>
      </c>
    </row>
    <row r="9494" spans="6:6">
      <c r="F9494" s="1" t="s">
        <v>3</v>
      </c>
    </row>
    <row r="9495" spans="6:6">
      <c r="F9495" s="1" t="s">
        <v>3</v>
      </c>
    </row>
    <row r="9496" spans="6:6">
      <c r="F9496" s="1" t="s">
        <v>3</v>
      </c>
    </row>
    <row r="9497" spans="6:6">
      <c r="F9497" s="1" t="s">
        <v>3</v>
      </c>
    </row>
    <row r="9498" spans="6:6">
      <c r="F9498" s="1" t="s">
        <v>3</v>
      </c>
    </row>
    <row r="9499" spans="6:6">
      <c r="F9499" s="1" t="s">
        <v>3</v>
      </c>
    </row>
    <row r="9500" spans="6:6">
      <c r="F9500" s="1" t="s">
        <v>3</v>
      </c>
    </row>
    <row r="9501" spans="6:6">
      <c r="F9501" s="1" t="s">
        <v>3</v>
      </c>
    </row>
    <row r="9502" spans="6:6">
      <c r="F9502" s="1" t="s">
        <v>3</v>
      </c>
    </row>
    <row r="9503" spans="6:6">
      <c r="F9503" s="1" t="s">
        <v>3</v>
      </c>
    </row>
    <row r="9504" spans="6:6">
      <c r="F9504" s="1" t="s">
        <v>3</v>
      </c>
    </row>
    <row r="9505" spans="6:6">
      <c r="F9505" s="1" t="s">
        <v>3</v>
      </c>
    </row>
    <row r="9506" spans="6:6">
      <c r="F9506" s="1" t="s">
        <v>3</v>
      </c>
    </row>
    <row r="9507" spans="6:6">
      <c r="F9507" s="1" t="s">
        <v>3</v>
      </c>
    </row>
    <row r="9508" spans="6:6">
      <c r="F9508" s="1" t="s">
        <v>3</v>
      </c>
    </row>
    <row r="9509" spans="6:6">
      <c r="F9509" s="1" t="s">
        <v>3</v>
      </c>
    </row>
    <row r="9510" spans="6:6">
      <c r="F9510" s="1" t="s">
        <v>3</v>
      </c>
    </row>
    <row r="9511" spans="6:6">
      <c r="F9511" s="1" t="s">
        <v>3</v>
      </c>
    </row>
    <row r="9512" spans="6:6">
      <c r="F9512" s="1" t="s">
        <v>3</v>
      </c>
    </row>
    <row r="9513" spans="6:6">
      <c r="F9513" s="1" t="s">
        <v>3</v>
      </c>
    </row>
    <row r="9514" spans="6:6">
      <c r="F9514" s="1" t="s">
        <v>3</v>
      </c>
    </row>
    <row r="9515" spans="6:6">
      <c r="F9515" s="1" t="s">
        <v>3</v>
      </c>
    </row>
    <row r="9516" spans="6:6">
      <c r="F9516" s="1" t="s">
        <v>3</v>
      </c>
    </row>
    <row r="9517" spans="6:6">
      <c r="F9517" s="1" t="s">
        <v>3</v>
      </c>
    </row>
    <row r="9518" spans="6:6">
      <c r="F9518" s="1" t="s">
        <v>3</v>
      </c>
    </row>
    <row r="9519" spans="6:6">
      <c r="F9519" s="1" t="s">
        <v>3</v>
      </c>
    </row>
    <row r="9520" spans="6:6">
      <c r="F9520" s="1" t="s">
        <v>3</v>
      </c>
    </row>
    <row r="9521" spans="6:6">
      <c r="F9521" s="1" t="s">
        <v>3</v>
      </c>
    </row>
    <row r="9522" spans="6:6">
      <c r="F9522" s="1" t="s">
        <v>3</v>
      </c>
    </row>
    <row r="9523" spans="6:6">
      <c r="F9523" s="1" t="s">
        <v>3</v>
      </c>
    </row>
    <row r="9524" spans="6:6">
      <c r="F9524" s="1" t="s">
        <v>3</v>
      </c>
    </row>
    <row r="9525" spans="6:6">
      <c r="F9525" s="1" t="s">
        <v>3</v>
      </c>
    </row>
    <row r="9526" spans="6:6">
      <c r="F9526" s="1" t="s">
        <v>3</v>
      </c>
    </row>
    <row r="9527" spans="6:6">
      <c r="F9527" s="1" t="s">
        <v>3</v>
      </c>
    </row>
    <row r="9528" spans="6:6">
      <c r="F9528" s="1" t="s">
        <v>3</v>
      </c>
    </row>
    <row r="9529" spans="6:6">
      <c r="F9529" s="1" t="s">
        <v>3</v>
      </c>
    </row>
    <row r="9530" spans="6:6">
      <c r="F9530" s="1" t="s">
        <v>3</v>
      </c>
    </row>
    <row r="9531" spans="6:6">
      <c r="F9531" s="1" t="s">
        <v>3</v>
      </c>
    </row>
    <row r="9532" spans="6:6">
      <c r="F9532" s="1" t="s">
        <v>3</v>
      </c>
    </row>
    <row r="9533" spans="6:6">
      <c r="F9533" s="1" t="s">
        <v>3</v>
      </c>
    </row>
    <row r="9534" spans="6:6">
      <c r="F9534" s="1" t="s">
        <v>3</v>
      </c>
    </row>
    <row r="9535" spans="6:6">
      <c r="F9535" s="1" t="s">
        <v>3</v>
      </c>
    </row>
    <row r="9536" spans="6:6">
      <c r="F9536" s="1" t="s">
        <v>3</v>
      </c>
    </row>
    <row r="9537" spans="6:6">
      <c r="F9537" s="1" t="s">
        <v>3</v>
      </c>
    </row>
    <row r="9538" spans="6:6">
      <c r="F9538" s="1" t="s">
        <v>3</v>
      </c>
    </row>
    <row r="9539" spans="6:6">
      <c r="F9539" s="1" t="s">
        <v>3</v>
      </c>
    </row>
    <row r="9540" spans="6:6">
      <c r="F9540" s="1" t="s">
        <v>3</v>
      </c>
    </row>
    <row r="9541" spans="6:6">
      <c r="F9541" s="1" t="s">
        <v>3</v>
      </c>
    </row>
    <row r="9542" spans="6:6">
      <c r="F9542" s="1" t="s">
        <v>3</v>
      </c>
    </row>
    <row r="9543" spans="6:6">
      <c r="F9543" s="1" t="s">
        <v>3</v>
      </c>
    </row>
    <row r="9544" spans="6:6">
      <c r="F9544" s="1" t="s">
        <v>3</v>
      </c>
    </row>
    <row r="9545" spans="6:6">
      <c r="F9545" s="1" t="s">
        <v>3</v>
      </c>
    </row>
    <row r="9546" spans="6:6">
      <c r="F9546" s="1" t="s">
        <v>3</v>
      </c>
    </row>
    <row r="9547" spans="6:6">
      <c r="F9547" s="1" t="s">
        <v>3</v>
      </c>
    </row>
    <row r="9548" spans="6:6">
      <c r="F9548" s="1" t="s">
        <v>3</v>
      </c>
    </row>
    <row r="9549" spans="6:6">
      <c r="F9549" s="1" t="s">
        <v>3</v>
      </c>
    </row>
    <row r="9550" spans="6:6">
      <c r="F9550" s="1" t="s">
        <v>3</v>
      </c>
    </row>
    <row r="9551" spans="6:6">
      <c r="F9551" s="1" t="s">
        <v>3</v>
      </c>
    </row>
    <row r="9552" spans="6:6">
      <c r="F9552" s="1" t="s">
        <v>3</v>
      </c>
    </row>
    <row r="9553" spans="6:6">
      <c r="F9553" s="1" t="s">
        <v>3</v>
      </c>
    </row>
    <row r="9554" spans="6:6">
      <c r="F9554" s="1" t="s">
        <v>3</v>
      </c>
    </row>
    <row r="9555" spans="6:6">
      <c r="F9555" s="1" t="s">
        <v>3</v>
      </c>
    </row>
    <row r="9556" spans="6:6">
      <c r="F9556" s="1" t="s">
        <v>3</v>
      </c>
    </row>
    <row r="9557" spans="6:6">
      <c r="F9557" s="1" t="s">
        <v>3</v>
      </c>
    </row>
    <row r="9558" spans="6:6">
      <c r="F9558" s="1" t="s">
        <v>3</v>
      </c>
    </row>
    <row r="9559" spans="6:6">
      <c r="F9559" s="1" t="s">
        <v>3</v>
      </c>
    </row>
    <row r="9560" spans="6:6">
      <c r="F9560" s="1" t="s">
        <v>3</v>
      </c>
    </row>
    <row r="9561" spans="6:6">
      <c r="F9561" s="1" t="s">
        <v>3</v>
      </c>
    </row>
    <row r="9562" spans="6:6">
      <c r="F9562" s="1" t="s">
        <v>3</v>
      </c>
    </row>
    <row r="9563" spans="6:6">
      <c r="F9563" s="1" t="s">
        <v>3</v>
      </c>
    </row>
    <row r="9564" spans="6:6">
      <c r="F9564" s="1" t="s">
        <v>3</v>
      </c>
    </row>
    <row r="9565" spans="6:6">
      <c r="F9565" s="1" t="s">
        <v>3</v>
      </c>
    </row>
    <row r="9566" spans="6:6">
      <c r="F9566" s="1" t="s">
        <v>3</v>
      </c>
    </row>
    <row r="9567" spans="6:6">
      <c r="F9567" s="1" t="s">
        <v>3</v>
      </c>
    </row>
    <row r="9568" spans="6:6">
      <c r="F9568" s="1" t="s">
        <v>3</v>
      </c>
    </row>
    <row r="9569" spans="6:6">
      <c r="F9569" s="1" t="s">
        <v>3</v>
      </c>
    </row>
    <row r="9570" spans="6:6">
      <c r="F9570" s="1" t="s">
        <v>3</v>
      </c>
    </row>
    <row r="9571" spans="6:6">
      <c r="F9571" s="1" t="s">
        <v>3</v>
      </c>
    </row>
    <row r="9572" spans="6:6">
      <c r="F9572" s="1" t="s">
        <v>3</v>
      </c>
    </row>
    <row r="9573" spans="6:6">
      <c r="F9573" s="1" t="s">
        <v>3</v>
      </c>
    </row>
    <row r="9574" spans="6:6">
      <c r="F9574" s="1" t="s">
        <v>3</v>
      </c>
    </row>
    <row r="9575" spans="6:6">
      <c r="F9575" s="1" t="s">
        <v>3</v>
      </c>
    </row>
    <row r="9576" spans="6:6">
      <c r="F9576" s="1" t="s">
        <v>3</v>
      </c>
    </row>
    <row r="9577" spans="6:6">
      <c r="F9577" s="1" t="s">
        <v>3</v>
      </c>
    </row>
    <row r="9578" spans="6:6">
      <c r="F9578" s="1" t="s">
        <v>3</v>
      </c>
    </row>
    <row r="9579" spans="6:6">
      <c r="F9579" s="1" t="s">
        <v>3</v>
      </c>
    </row>
    <row r="9580" spans="6:6">
      <c r="F9580" s="1" t="s">
        <v>3</v>
      </c>
    </row>
    <row r="9581" spans="6:6">
      <c r="F9581" s="1" t="s">
        <v>3</v>
      </c>
    </row>
    <row r="9582" spans="6:6">
      <c r="F9582" s="1" t="s">
        <v>3</v>
      </c>
    </row>
    <row r="9583" spans="6:6">
      <c r="F9583" s="1" t="s">
        <v>3</v>
      </c>
    </row>
    <row r="9584" spans="6:6">
      <c r="F9584" s="1" t="s">
        <v>3</v>
      </c>
    </row>
    <row r="9585" spans="6:6">
      <c r="F9585" s="1" t="s">
        <v>3</v>
      </c>
    </row>
    <row r="9586" spans="6:6">
      <c r="F9586" s="1" t="s">
        <v>3</v>
      </c>
    </row>
    <row r="9587" spans="6:6">
      <c r="F9587" s="1" t="s">
        <v>3</v>
      </c>
    </row>
    <row r="9588" spans="6:6">
      <c r="F9588" s="1" t="s">
        <v>3</v>
      </c>
    </row>
    <row r="9589" spans="6:6">
      <c r="F9589" s="1" t="s">
        <v>3</v>
      </c>
    </row>
    <row r="9590" spans="6:6">
      <c r="F9590" s="1" t="s">
        <v>3</v>
      </c>
    </row>
    <row r="9591" spans="6:6">
      <c r="F9591" s="1" t="s">
        <v>3</v>
      </c>
    </row>
    <row r="9592" spans="6:6">
      <c r="F9592" s="1" t="s">
        <v>3</v>
      </c>
    </row>
    <row r="9593" spans="6:6">
      <c r="F9593" s="1" t="s">
        <v>3</v>
      </c>
    </row>
    <row r="9594" spans="6:6">
      <c r="F9594" s="1" t="s">
        <v>3</v>
      </c>
    </row>
    <row r="9595" spans="6:6">
      <c r="F9595" s="1" t="s">
        <v>3</v>
      </c>
    </row>
    <row r="9596" spans="6:6">
      <c r="F9596" s="1" t="s">
        <v>3</v>
      </c>
    </row>
    <row r="9597" spans="6:6">
      <c r="F9597" s="1" t="s">
        <v>3</v>
      </c>
    </row>
    <row r="9598" spans="6:6">
      <c r="F9598" s="1" t="s">
        <v>3</v>
      </c>
    </row>
    <row r="9599" spans="6:6">
      <c r="F9599" s="1" t="s">
        <v>3</v>
      </c>
    </row>
    <row r="9600" spans="6:6">
      <c r="F9600" s="1" t="s">
        <v>3</v>
      </c>
    </row>
    <row r="9601" spans="6:6">
      <c r="F9601" s="1" t="s">
        <v>3</v>
      </c>
    </row>
    <row r="9602" spans="6:6">
      <c r="F9602" s="1" t="s">
        <v>3</v>
      </c>
    </row>
    <row r="9603" spans="6:6">
      <c r="F9603" s="1" t="s">
        <v>3</v>
      </c>
    </row>
    <row r="9604" spans="6:6">
      <c r="F9604" s="1" t="s">
        <v>3</v>
      </c>
    </row>
    <row r="9605" spans="6:6">
      <c r="F9605" s="1" t="s">
        <v>3</v>
      </c>
    </row>
    <row r="9606" spans="6:6">
      <c r="F9606" s="1" t="s">
        <v>3</v>
      </c>
    </row>
    <row r="9607" spans="6:6">
      <c r="F9607" s="1" t="s">
        <v>3</v>
      </c>
    </row>
    <row r="9608" spans="6:6">
      <c r="F9608" s="1" t="s">
        <v>3</v>
      </c>
    </row>
    <row r="9609" spans="6:6">
      <c r="F9609" s="1" t="s">
        <v>3</v>
      </c>
    </row>
    <row r="9610" spans="6:6">
      <c r="F9610" s="1" t="s">
        <v>3</v>
      </c>
    </row>
    <row r="9611" spans="6:6">
      <c r="F9611" s="1" t="s">
        <v>3</v>
      </c>
    </row>
    <row r="9612" spans="6:6">
      <c r="F9612" s="1" t="s">
        <v>3</v>
      </c>
    </row>
    <row r="9613" spans="6:6">
      <c r="F9613" s="1" t="s">
        <v>3</v>
      </c>
    </row>
    <row r="9614" spans="6:6">
      <c r="F9614" s="1" t="s">
        <v>3</v>
      </c>
    </row>
    <row r="9615" spans="6:6">
      <c r="F9615" s="1" t="s">
        <v>3</v>
      </c>
    </row>
    <row r="9616" spans="6:6">
      <c r="F9616" s="1" t="s">
        <v>3</v>
      </c>
    </row>
    <row r="9617" spans="6:6">
      <c r="F9617" s="1" t="s">
        <v>3</v>
      </c>
    </row>
    <row r="9618" spans="6:6">
      <c r="F9618" s="1" t="s">
        <v>3</v>
      </c>
    </row>
    <row r="9619" spans="6:6">
      <c r="F9619" s="1" t="s">
        <v>3</v>
      </c>
    </row>
    <row r="9620" spans="6:6">
      <c r="F9620" s="1" t="s">
        <v>3</v>
      </c>
    </row>
    <row r="9621" spans="6:6">
      <c r="F9621" s="1" t="s">
        <v>3</v>
      </c>
    </row>
    <row r="9622" spans="6:6">
      <c r="F9622" s="1" t="s">
        <v>3</v>
      </c>
    </row>
    <row r="9623" spans="6:6">
      <c r="F9623" s="1" t="s">
        <v>3</v>
      </c>
    </row>
    <row r="9624" spans="6:6">
      <c r="F9624" s="1" t="s">
        <v>3</v>
      </c>
    </row>
    <row r="9625" spans="6:6">
      <c r="F9625" s="1" t="s">
        <v>3</v>
      </c>
    </row>
    <row r="9626" spans="6:6">
      <c r="F9626" s="1" t="s">
        <v>3</v>
      </c>
    </row>
    <row r="9627" spans="6:6">
      <c r="F9627" s="1" t="s">
        <v>3</v>
      </c>
    </row>
    <row r="9628" spans="6:6">
      <c r="F9628" s="1" t="s">
        <v>3</v>
      </c>
    </row>
    <row r="9629" spans="6:6">
      <c r="F9629" s="1" t="s">
        <v>3</v>
      </c>
    </row>
    <row r="9630" spans="6:6">
      <c r="F9630" s="1" t="s">
        <v>3</v>
      </c>
    </row>
    <row r="9631" spans="6:6">
      <c r="F9631" s="1" t="s">
        <v>3</v>
      </c>
    </row>
    <row r="9632" spans="6:6">
      <c r="F9632" s="1" t="s">
        <v>3</v>
      </c>
    </row>
    <row r="9633" spans="6:6">
      <c r="F9633" s="1" t="s">
        <v>3</v>
      </c>
    </row>
    <row r="9634" spans="6:6">
      <c r="F9634" s="1" t="s">
        <v>3</v>
      </c>
    </row>
    <row r="9635" spans="6:6">
      <c r="F9635" s="1" t="s">
        <v>3</v>
      </c>
    </row>
    <row r="9636" spans="6:6">
      <c r="F9636" s="1" t="s">
        <v>3</v>
      </c>
    </row>
    <row r="9637" spans="6:6">
      <c r="F9637" s="1" t="s">
        <v>3</v>
      </c>
    </row>
    <row r="9638" spans="6:6">
      <c r="F9638" s="1" t="s">
        <v>3</v>
      </c>
    </row>
    <row r="9639" spans="6:6">
      <c r="F9639" s="1" t="s">
        <v>3</v>
      </c>
    </row>
    <row r="9640" spans="6:6">
      <c r="F9640" s="1" t="s">
        <v>3</v>
      </c>
    </row>
    <row r="9641" spans="6:6">
      <c r="F9641" s="1" t="s">
        <v>3</v>
      </c>
    </row>
    <row r="9642" spans="6:6">
      <c r="F9642" s="1" t="s">
        <v>3</v>
      </c>
    </row>
    <row r="9643" spans="6:6">
      <c r="F9643" s="1" t="s">
        <v>3</v>
      </c>
    </row>
    <row r="9644" spans="6:6">
      <c r="F9644" s="1" t="s">
        <v>3</v>
      </c>
    </row>
    <row r="9645" spans="6:6">
      <c r="F9645" s="1" t="s">
        <v>3</v>
      </c>
    </row>
    <row r="9646" spans="6:6">
      <c r="F9646" s="1" t="s">
        <v>3</v>
      </c>
    </row>
    <row r="9647" spans="6:6">
      <c r="F9647" s="1" t="s">
        <v>3</v>
      </c>
    </row>
    <row r="9648" spans="6:6">
      <c r="F9648" s="1" t="s">
        <v>3</v>
      </c>
    </row>
    <row r="9649" spans="6:6">
      <c r="F9649" s="1" t="s">
        <v>3</v>
      </c>
    </row>
    <row r="9650" spans="6:6">
      <c r="F9650" s="1" t="s">
        <v>3</v>
      </c>
    </row>
    <row r="9651" spans="6:6">
      <c r="F9651" s="1" t="s">
        <v>3</v>
      </c>
    </row>
    <row r="9652" spans="6:6">
      <c r="F9652" s="1" t="s">
        <v>3</v>
      </c>
    </row>
    <row r="9653" spans="6:6">
      <c r="F9653" s="1" t="s">
        <v>3</v>
      </c>
    </row>
    <row r="9654" spans="6:6">
      <c r="F9654" s="1" t="s">
        <v>3</v>
      </c>
    </row>
    <row r="9655" spans="6:6">
      <c r="F9655" s="1" t="s">
        <v>3</v>
      </c>
    </row>
    <row r="9656" spans="6:6">
      <c r="F9656" s="1" t="s">
        <v>3</v>
      </c>
    </row>
    <row r="9657" spans="6:6">
      <c r="F9657" s="1" t="s">
        <v>3</v>
      </c>
    </row>
    <row r="9658" spans="6:6">
      <c r="F9658" s="1" t="s">
        <v>3</v>
      </c>
    </row>
    <row r="9659" spans="6:6">
      <c r="F9659" s="1" t="s">
        <v>3</v>
      </c>
    </row>
    <row r="9660" spans="6:6">
      <c r="F9660" s="1" t="s">
        <v>3</v>
      </c>
    </row>
    <row r="9661" spans="6:6">
      <c r="F9661" s="1" t="s">
        <v>3</v>
      </c>
    </row>
    <row r="9662" spans="6:6">
      <c r="F9662" s="1" t="s">
        <v>3</v>
      </c>
    </row>
    <row r="9663" spans="6:6">
      <c r="F9663" s="1" t="s">
        <v>3</v>
      </c>
    </row>
    <row r="9664" spans="6:6">
      <c r="F9664" s="1" t="s">
        <v>3</v>
      </c>
    </row>
    <row r="9665" spans="6:6">
      <c r="F9665" s="1" t="s">
        <v>3</v>
      </c>
    </row>
    <row r="9666" spans="6:6">
      <c r="F9666" s="1" t="s">
        <v>3</v>
      </c>
    </row>
    <row r="9667" spans="6:6">
      <c r="F9667" s="1" t="s">
        <v>3</v>
      </c>
    </row>
    <row r="9668" spans="6:6">
      <c r="F9668" s="1" t="s">
        <v>3</v>
      </c>
    </row>
    <row r="9669" spans="6:6">
      <c r="F9669" s="1" t="s">
        <v>3</v>
      </c>
    </row>
    <row r="9670" spans="6:6">
      <c r="F9670" s="1" t="s">
        <v>3</v>
      </c>
    </row>
    <row r="9671" spans="6:6">
      <c r="F9671" s="1" t="s">
        <v>3</v>
      </c>
    </row>
    <row r="9672" spans="6:6">
      <c r="F9672" s="1" t="s">
        <v>3</v>
      </c>
    </row>
    <row r="9673" spans="6:6">
      <c r="F9673" s="1" t="s">
        <v>3</v>
      </c>
    </row>
    <row r="9674" spans="6:6">
      <c r="F9674" s="1" t="s">
        <v>3</v>
      </c>
    </row>
    <row r="9675" spans="6:6">
      <c r="F9675" s="1" t="s">
        <v>3</v>
      </c>
    </row>
    <row r="9676" spans="6:6">
      <c r="F9676" s="1" t="s">
        <v>3</v>
      </c>
    </row>
    <row r="9677" spans="6:6">
      <c r="F9677" s="1" t="s">
        <v>3</v>
      </c>
    </row>
    <row r="9678" spans="6:6">
      <c r="F9678" s="1" t="s">
        <v>3</v>
      </c>
    </row>
    <row r="9679" spans="6:6">
      <c r="F9679" s="1" t="s">
        <v>3</v>
      </c>
    </row>
    <row r="9680" spans="6:6">
      <c r="F9680" s="1" t="s">
        <v>3</v>
      </c>
    </row>
    <row r="9681" spans="6:6">
      <c r="F9681" s="1" t="s">
        <v>3</v>
      </c>
    </row>
    <row r="9682" spans="6:6">
      <c r="F9682" s="1" t="s">
        <v>3</v>
      </c>
    </row>
    <row r="9683" spans="6:6">
      <c r="F9683" s="1" t="s">
        <v>3</v>
      </c>
    </row>
    <row r="9684" spans="6:6">
      <c r="F9684" s="1" t="s">
        <v>3</v>
      </c>
    </row>
    <row r="9685" spans="6:6">
      <c r="F9685" s="1" t="s">
        <v>3</v>
      </c>
    </row>
    <row r="9686" spans="6:6">
      <c r="F9686" s="1" t="s">
        <v>3</v>
      </c>
    </row>
    <row r="9687" spans="6:6">
      <c r="F9687" s="1" t="s">
        <v>3</v>
      </c>
    </row>
    <row r="9688" spans="6:6">
      <c r="F9688" s="1" t="s">
        <v>3</v>
      </c>
    </row>
    <row r="9689" spans="6:6">
      <c r="F9689" s="1" t="s">
        <v>3</v>
      </c>
    </row>
    <row r="9690" spans="6:6">
      <c r="F9690" s="1" t="s">
        <v>3</v>
      </c>
    </row>
    <row r="9691" spans="6:6">
      <c r="F9691" s="1" t="s">
        <v>3</v>
      </c>
    </row>
    <row r="9692" spans="6:6">
      <c r="F9692" s="1" t="s">
        <v>3</v>
      </c>
    </row>
    <row r="9693" spans="6:6">
      <c r="F9693" s="1" t="s">
        <v>3</v>
      </c>
    </row>
    <row r="9694" spans="6:6">
      <c r="F9694" s="1" t="s">
        <v>3</v>
      </c>
    </row>
    <row r="9695" spans="6:6">
      <c r="F9695" s="1" t="s">
        <v>3</v>
      </c>
    </row>
    <row r="9696" spans="6:6">
      <c r="F9696" s="1" t="s">
        <v>3</v>
      </c>
    </row>
    <row r="9697" spans="6:6">
      <c r="F9697" s="1" t="s">
        <v>3</v>
      </c>
    </row>
    <row r="9698" spans="6:6">
      <c r="F9698" s="1" t="s">
        <v>3</v>
      </c>
    </row>
    <row r="9699" spans="6:6">
      <c r="F9699" s="1" t="s">
        <v>3</v>
      </c>
    </row>
    <row r="9700" spans="6:6">
      <c r="F9700" s="1" t="s">
        <v>3</v>
      </c>
    </row>
    <row r="9701" spans="6:6">
      <c r="F9701" s="1" t="s">
        <v>3</v>
      </c>
    </row>
    <row r="9702" spans="6:6">
      <c r="F9702" s="1" t="s">
        <v>3</v>
      </c>
    </row>
    <row r="9703" spans="6:6">
      <c r="F9703" s="1" t="s">
        <v>3</v>
      </c>
    </row>
    <row r="9704" spans="6:6">
      <c r="F9704" s="1" t="s">
        <v>3</v>
      </c>
    </row>
    <row r="9705" spans="6:6">
      <c r="F9705" s="1" t="s">
        <v>3</v>
      </c>
    </row>
    <row r="9706" spans="6:6">
      <c r="F9706" s="1" t="s">
        <v>3</v>
      </c>
    </row>
    <row r="9707" spans="6:6">
      <c r="F9707" s="1" t="s">
        <v>3</v>
      </c>
    </row>
    <row r="9708" spans="6:6">
      <c r="F9708" s="1" t="s">
        <v>3</v>
      </c>
    </row>
    <row r="9709" spans="6:6">
      <c r="F9709" s="1" t="s">
        <v>3</v>
      </c>
    </row>
    <row r="9710" spans="6:6">
      <c r="F9710" s="1" t="s">
        <v>3</v>
      </c>
    </row>
    <row r="9711" spans="6:6">
      <c r="F9711" s="1" t="s">
        <v>3</v>
      </c>
    </row>
    <row r="9712" spans="6:6">
      <c r="F9712" s="1" t="s">
        <v>3</v>
      </c>
    </row>
    <row r="9713" spans="6:6">
      <c r="F9713" s="1" t="s">
        <v>3</v>
      </c>
    </row>
    <row r="9714" spans="6:6">
      <c r="F9714" s="1" t="s">
        <v>3</v>
      </c>
    </row>
    <row r="9715" spans="6:6">
      <c r="F9715" s="1" t="s">
        <v>3</v>
      </c>
    </row>
    <row r="9716" spans="6:6">
      <c r="F9716" s="1" t="s">
        <v>3</v>
      </c>
    </row>
    <row r="9717" spans="6:6">
      <c r="F9717" s="1" t="s">
        <v>3</v>
      </c>
    </row>
    <row r="9718" spans="6:6">
      <c r="F9718" s="1" t="s">
        <v>3</v>
      </c>
    </row>
    <row r="9719" spans="6:6">
      <c r="F9719" s="1" t="s">
        <v>3</v>
      </c>
    </row>
    <row r="9720" spans="6:6">
      <c r="F9720" s="1" t="s">
        <v>3</v>
      </c>
    </row>
    <row r="9721" spans="6:6">
      <c r="F9721" s="1" t="s">
        <v>3</v>
      </c>
    </row>
    <row r="9722" spans="6:6">
      <c r="F9722" s="1" t="s">
        <v>3</v>
      </c>
    </row>
    <row r="9723" spans="6:6">
      <c r="F9723" s="1" t="s">
        <v>3</v>
      </c>
    </row>
    <row r="9724" spans="6:6">
      <c r="F9724" s="1" t="s">
        <v>3</v>
      </c>
    </row>
    <row r="9725" spans="6:6">
      <c r="F9725" s="1" t="s">
        <v>3</v>
      </c>
    </row>
    <row r="9726" spans="6:6">
      <c r="F9726" s="1" t="s">
        <v>3</v>
      </c>
    </row>
    <row r="9727" spans="6:6">
      <c r="F9727" s="1" t="s">
        <v>3</v>
      </c>
    </row>
    <row r="9728" spans="6:6">
      <c r="F9728" s="1" t="s">
        <v>3</v>
      </c>
    </row>
    <row r="9729" spans="6:6">
      <c r="F9729" s="1" t="s">
        <v>3</v>
      </c>
    </row>
    <row r="9730" spans="6:6">
      <c r="F9730" s="1" t="s">
        <v>3</v>
      </c>
    </row>
    <row r="9731" spans="6:6">
      <c r="F9731" s="1" t="s">
        <v>3</v>
      </c>
    </row>
    <row r="9732" spans="6:6">
      <c r="F9732" s="1" t="s">
        <v>3</v>
      </c>
    </row>
    <row r="9733" spans="6:6">
      <c r="F9733" s="1" t="s">
        <v>3</v>
      </c>
    </row>
    <row r="9734" spans="6:6">
      <c r="F9734" s="1" t="s">
        <v>3</v>
      </c>
    </row>
    <row r="9735" spans="6:6">
      <c r="F9735" s="1" t="s">
        <v>3</v>
      </c>
    </row>
    <row r="9736" spans="6:6">
      <c r="F9736" s="1" t="s">
        <v>3</v>
      </c>
    </row>
    <row r="9737" spans="6:6">
      <c r="F9737" s="1" t="s">
        <v>3</v>
      </c>
    </row>
    <row r="9738" spans="6:6">
      <c r="F9738" s="1" t="s">
        <v>3</v>
      </c>
    </row>
    <row r="9739" spans="6:6">
      <c r="F9739" s="1" t="s">
        <v>3</v>
      </c>
    </row>
    <row r="9740" spans="6:6">
      <c r="F9740" s="1" t="s">
        <v>3</v>
      </c>
    </row>
    <row r="9741" spans="6:6">
      <c r="F9741" s="1" t="s">
        <v>3</v>
      </c>
    </row>
    <row r="9742" spans="6:6">
      <c r="F9742" s="1" t="s">
        <v>3</v>
      </c>
    </row>
    <row r="9743" spans="6:6">
      <c r="F9743" s="1" t="s">
        <v>3</v>
      </c>
    </row>
    <row r="9744" spans="6:6">
      <c r="F9744" s="1" t="s">
        <v>3</v>
      </c>
    </row>
    <row r="9745" spans="6:6">
      <c r="F9745" s="1" t="s">
        <v>3</v>
      </c>
    </row>
    <row r="9746" spans="6:6">
      <c r="F9746" s="1" t="s">
        <v>3</v>
      </c>
    </row>
    <row r="9747" spans="6:6">
      <c r="F9747" s="1" t="s">
        <v>3</v>
      </c>
    </row>
    <row r="9748" spans="6:6">
      <c r="F9748" s="1" t="s">
        <v>3</v>
      </c>
    </row>
    <row r="9749" spans="6:6">
      <c r="F9749" s="1" t="s">
        <v>3</v>
      </c>
    </row>
    <row r="9750" spans="6:6">
      <c r="F9750" s="1" t="s">
        <v>3</v>
      </c>
    </row>
    <row r="9751" spans="6:6">
      <c r="F9751" s="1" t="s">
        <v>3</v>
      </c>
    </row>
    <row r="9752" spans="6:6">
      <c r="F9752" s="1" t="s">
        <v>3</v>
      </c>
    </row>
    <row r="9753" spans="6:6">
      <c r="F9753" s="1" t="s">
        <v>3</v>
      </c>
    </row>
    <row r="9754" spans="6:6">
      <c r="F9754" s="1" t="s">
        <v>3</v>
      </c>
    </row>
    <row r="9755" spans="6:6">
      <c r="F9755" s="1" t="s">
        <v>3</v>
      </c>
    </row>
    <row r="9756" spans="6:6">
      <c r="F9756" s="1" t="s">
        <v>3</v>
      </c>
    </row>
    <row r="9757" spans="6:6">
      <c r="F9757" s="1" t="s">
        <v>3</v>
      </c>
    </row>
    <row r="9758" spans="6:6">
      <c r="F9758" s="1" t="s">
        <v>3</v>
      </c>
    </row>
    <row r="9759" spans="6:6">
      <c r="F9759" s="1" t="s">
        <v>3</v>
      </c>
    </row>
    <row r="9760" spans="6:6">
      <c r="F9760" s="1" t="s">
        <v>3</v>
      </c>
    </row>
    <row r="9761" spans="6:6">
      <c r="F9761" s="1" t="s">
        <v>3</v>
      </c>
    </row>
    <row r="9762" spans="6:6">
      <c r="F9762" s="1" t="s">
        <v>3</v>
      </c>
    </row>
    <row r="9763" spans="6:6">
      <c r="F9763" s="1" t="s">
        <v>3</v>
      </c>
    </row>
    <row r="9764" spans="6:6">
      <c r="F9764" s="1" t="s">
        <v>3</v>
      </c>
    </row>
    <row r="9765" spans="6:6">
      <c r="F9765" s="1" t="s">
        <v>3</v>
      </c>
    </row>
    <row r="9766" spans="6:6">
      <c r="F9766" s="1" t="s">
        <v>3</v>
      </c>
    </row>
    <row r="9767" spans="6:6">
      <c r="F9767" s="1" t="s">
        <v>3</v>
      </c>
    </row>
    <row r="9768" spans="6:6">
      <c r="F9768" s="1" t="s">
        <v>3</v>
      </c>
    </row>
    <row r="9769" spans="6:6">
      <c r="F9769" s="1" t="s">
        <v>3</v>
      </c>
    </row>
    <row r="9770" spans="6:6">
      <c r="F9770" s="1" t="s">
        <v>3</v>
      </c>
    </row>
    <row r="9771" spans="6:6">
      <c r="F9771" s="1" t="s">
        <v>3</v>
      </c>
    </row>
    <row r="9772" spans="6:6">
      <c r="F9772" s="1" t="s">
        <v>3</v>
      </c>
    </row>
    <row r="9773" spans="6:6">
      <c r="F9773" s="1" t="s">
        <v>3</v>
      </c>
    </row>
    <row r="9774" spans="6:6">
      <c r="F9774" s="1" t="s">
        <v>3</v>
      </c>
    </row>
    <row r="9775" spans="6:6">
      <c r="F9775" s="1" t="s">
        <v>3</v>
      </c>
    </row>
    <row r="9776" spans="6:6">
      <c r="F9776" s="1" t="s">
        <v>3</v>
      </c>
    </row>
    <row r="9777" spans="6:6">
      <c r="F9777" s="1" t="s">
        <v>3</v>
      </c>
    </row>
    <row r="9778" spans="6:6">
      <c r="F9778" s="1" t="s">
        <v>3</v>
      </c>
    </row>
    <row r="9779" spans="6:6">
      <c r="F9779" s="1" t="s">
        <v>3</v>
      </c>
    </row>
    <row r="9780" spans="6:6">
      <c r="F9780" s="1" t="s">
        <v>3</v>
      </c>
    </row>
    <row r="9781" spans="6:6">
      <c r="F9781" s="1" t="s">
        <v>3</v>
      </c>
    </row>
    <row r="9782" spans="6:6">
      <c r="F9782" s="1" t="s">
        <v>3</v>
      </c>
    </row>
    <row r="9783" spans="6:6">
      <c r="F9783" s="1" t="s">
        <v>3</v>
      </c>
    </row>
    <row r="9784" spans="6:6">
      <c r="F9784" s="1" t="s">
        <v>3</v>
      </c>
    </row>
    <row r="9785" spans="6:6">
      <c r="F9785" s="1" t="s">
        <v>3</v>
      </c>
    </row>
    <row r="9786" spans="6:6">
      <c r="F9786" s="1" t="s">
        <v>3</v>
      </c>
    </row>
    <row r="9787" spans="6:6">
      <c r="F9787" s="1" t="s">
        <v>3</v>
      </c>
    </row>
    <row r="9788" spans="6:6">
      <c r="F9788" s="1" t="s">
        <v>3</v>
      </c>
    </row>
    <row r="9789" spans="6:6">
      <c r="F9789" s="1" t="s">
        <v>3</v>
      </c>
    </row>
    <row r="9790" spans="6:6">
      <c r="F9790" s="1" t="s">
        <v>3</v>
      </c>
    </row>
    <row r="9791" spans="6:6">
      <c r="F9791" s="1" t="s">
        <v>3</v>
      </c>
    </row>
    <row r="9792" spans="6:6">
      <c r="F9792" s="1" t="s">
        <v>3</v>
      </c>
    </row>
    <row r="9793" spans="6:6">
      <c r="F9793" s="1" t="s">
        <v>3</v>
      </c>
    </row>
    <row r="9794" spans="6:6">
      <c r="F9794" s="1" t="s">
        <v>3</v>
      </c>
    </row>
    <row r="9795" spans="6:6">
      <c r="F9795" s="1" t="s">
        <v>3</v>
      </c>
    </row>
    <row r="9796" spans="6:6">
      <c r="F9796" s="1" t="s">
        <v>3</v>
      </c>
    </row>
    <row r="9797" spans="6:6">
      <c r="F9797" s="1" t="s">
        <v>3</v>
      </c>
    </row>
    <row r="9798" spans="6:6">
      <c r="F9798" s="1" t="s">
        <v>3</v>
      </c>
    </row>
    <row r="9799" spans="6:6">
      <c r="F9799" s="1" t="s">
        <v>3</v>
      </c>
    </row>
    <row r="9800" spans="6:6">
      <c r="F9800" s="1" t="s">
        <v>3</v>
      </c>
    </row>
    <row r="9801" spans="6:6">
      <c r="F9801" s="1" t="s">
        <v>3</v>
      </c>
    </row>
    <row r="9802" spans="6:6">
      <c r="F9802" s="1" t="s">
        <v>3</v>
      </c>
    </row>
    <row r="9803" spans="6:6">
      <c r="F9803" s="1" t="s">
        <v>3</v>
      </c>
    </row>
    <row r="9804" spans="6:6">
      <c r="F9804" s="1" t="s">
        <v>3</v>
      </c>
    </row>
    <row r="9805" spans="6:6">
      <c r="F9805" s="1" t="s">
        <v>3</v>
      </c>
    </row>
    <row r="9806" spans="6:6">
      <c r="F9806" s="1" t="s">
        <v>3</v>
      </c>
    </row>
    <row r="9807" spans="6:6">
      <c r="F9807" s="1" t="s">
        <v>3</v>
      </c>
    </row>
    <row r="9808" spans="6:6">
      <c r="F9808" s="1" t="s">
        <v>3</v>
      </c>
    </row>
    <row r="9809" spans="6:6">
      <c r="F9809" s="1" t="s">
        <v>3</v>
      </c>
    </row>
    <row r="9810" spans="6:6">
      <c r="F9810" s="1" t="s">
        <v>3</v>
      </c>
    </row>
    <row r="9811" spans="6:6">
      <c r="F9811" s="1" t="s">
        <v>3</v>
      </c>
    </row>
    <row r="9812" spans="6:6">
      <c r="F9812" s="1" t="s">
        <v>3</v>
      </c>
    </row>
    <row r="9813" spans="6:6">
      <c r="F9813" s="1" t="s">
        <v>3</v>
      </c>
    </row>
    <row r="9814" spans="6:6">
      <c r="F9814" s="1" t="s">
        <v>3</v>
      </c>
    </row>
    <row r="9815" spans="6:6">
      <c r="F9815" s="1" t="s">
        <v>3</v>
      </c>
    </row>
    <row r="9816" spans="6:6">
      <c r="F9816" s="1" t="s">
        <v>3</v>
      </c>
    </row>
    <row r="9817" spans="6:6">
      <c r="F9817" s="1" t="s">
        <v>3</v>
      </c>
    </row>
    <row r="9818" spans="6:6">
      <c r="F9818" s="1" t="s">
        <v>3</v>
      </c>
    </row>
    <row r="9819" spans="6:6">
      <c r="F9819" s="1" t="s">
        <v>3</v>
      </c>
    </row>
    <row r="9820" spans="6:6">
      <c r="F9820" s="1" t="s">
        <v>3</v>
      </c>
    </row>
    <row r="9821" spans="6:6">
      <c r="F9821" s="1" t="s">
        <v>3</v>
      </c>
    </row>
    <row r="9822" spans="6:6">
      <c r="F9822" s="1" t="s">
        <v>3</v>
      </c>
    </row>
    <row r="9823" spans="6:6">
      <c r="F9823" s="1" t="s">
        <v>3</v>
      </c>
    </row>
    <row r="9824" spans="6:6">
      <c r="F9824" s="1" t="s">
        <v>3</v>
      </c>
    </row>
    <row r="9825" spans="6:6">
      <c r="F9825" s="1" t="s">
        <v>3</v>
      </c>
    </row>
    <row r="9826" spans="6:6">
      <c r="F9826" s="1" t="s">
        <v>3</v>
      </c>
    </row>
    <row r="9827" spans="6:6">
      <c r="F9827" s="1" t="s">
        <v>3</v>
      </c>
    </row>
    <row r="9828" spans="6:6">
      <c r="F9828" s="1" t="s">
        <v>3</v>
      </c>
    </row>
    <row r="9829" spans="6:6">
      <c r="F9829" s="1" t="s">
        <v>3</v>
      </c>
    </row>
    <row r="9830" spans="6:6">
      <c r="F9830" s="1" t="s">
        <v>3</v>
      </c>
    </row>
    <row r="9831" spans="6:6">
      <c r="F9831" s="1" t="s">
        <v>3</v>
      </c>
    </row>
    <row r="9832" spans="6:6">
      <c r="F9832" s="1" t="s">
        <v>3</v>
      </c>
    </row>
    <row r="9833" spans="6:6">
      <c r="F9833" s="1" t="s">
        <v>3</v>
      </c>
    </row>
    <row r="9834" spans="6:6">
      <c r="F9834" s="1" t="s">
        <v>3</v>
      </c>
    </row>
    <row r="9835" spans="6:6">
      <c r="F9835" s="1" t="s">
        <v>3</v>
      </c>
    </row>
    <row r="9836" spans="6:6">
      <c r="F9836" s="1" t="s">
        <v>3</v>
      </c>
    </row>
    <row r="9837" spans="6:6">
      <c r="F9837" s="1" t="s">
        <v>3</v>
      </c>
    </row>
    <row r="9838" spans="6:6">
      <c r="F9838" s="1" t="s">
        <v>3</v>
      </c>
    </row>
    <row r="9839" spans="6:6">
      <c r="F9839" s="1" t="s">
        <v>3</v>
      </c>
    </row>
    <row r="9840" spans="6:6">
      <c r="F9840" s="1" t="s">
        <v>3</v>
      </c>
    </row>
    <row r="9841" spans="6:6">
      <c r="F9841" s="1" t="s">
        <v>3</v>
      </c>
    </row>
    <row r="9842" spans="6:6">
      <c r="F9842" s="1" t="s">
        <v>3</v>
      </c>
    </row>
    <row r="9843" spans="6:6">
      <c r="F9843" s="1" t="s">
        <v>3</v>
      </c>
    </row>
    <row r="9844" spans="6:6">
      <c r="F9844" s="1" t="s">
        <v>3</v>
      </c>
    </row>
    <row r="9845" spans="6:6">
      <c r="F9845" s="1" t="s">
        <v>3</v>
      </c>
    </row>
    <row r="9846" spans="6:6">
      <c r="F9846" s="1" t="s">
        <v>3</v>
      </c>
    </row>
    <row r="9847" spans="6:6">
      <c r="F9847" s="1" t="s">
        <v>3</v>
      </c>
    </row>
    <row r="9848" spans="6:6">
      <c r="F9848" s="1" t="s">
        <v>3</v>
      </c>
    </row>
    <row r="9849" spans="6:6">
      <c r="F9849" s="1" t="s">
        <v>3</v>
      </c>
    </row>
    <row r="9850" spans="6:6">
      <c r="F9850" s="1" t="s">
        <v>3</v>
      </c>
    </row>
    <row r="9851" spans="6:6">
      <c r="F9851" s="1" t="s">
        <v>3</v>
      </c>
    </row>
    <row r="9852" spans="6:6">
      <c r="F9852" s="1" t="s">
        <v>3</v>
      </c>
    </row>
    <row r="9853" spans="6:6">
      <c r="F9853" s="1" t="s">
        <v>3</v>
      </c>
    </row>
    <row r="9854" spans="6:6">
      <c r="F9854" s="1" t="s">
        <v>3</v>
      </c>
    </row>
    <row r="9855" spans="6:6">
      <c r="F9855" s="1" t="s">
        <v>3</v>
      </c>
    </row>
    <row r="9856" spans="6:6">
      <c r="F9856" s="1" t="s">
        <v>3</v>
      </c>
    </row>
    <row r="9857" spans="6:6">
      <c r="F9857" s="1" t="s">
        <v>3</v>
      </c>
    </row>
    <row r="9858" spans="6:6">
      <c r="F9858" s="1" t="s">
        <v>3</v>
      </c>
    </row>
    <row r="9859" spans="6:6">
      <c r="F9859" s="1" t="s">
        <v>3</v>
      </c>
    </row>
    <row r="9860" spans="6:6">
      <c r="F9860" s="1" t="s">
        <v>3</v>
      </c>
    </row>
    <row r="9861" spans="6:6">
      <c r="F9861" s="1" t="s">
        <v>3</v>
      </c>
    </row>
    <row r="9862" spans="6:6">
      <c r="F9862" s="1" t="s">
        <v>3</v>
      </c>
    </row>
    <row r="9863" spans="6:6">
      <c r="F9863" s="1" t="s">
        <v>3</v>
      </c>
    </row>
    <row r="9864" spans="6:6">
      <c r="F9864" s="1" t="s">
        <v>3</v>
      </c>
    </row>
    <row r="9865" spans="6:6">
      <c r="F9865" s="1" t="s">
        <v>3</v>
      </c>
    </row>
    <row r="9866" spans="6:6">
      <c r="F9866" s="1" t="s">
        <v>3</v>
      </c>
    </row>
    <row r="9867" spans="6:6">
      <c r="F9867" s="1" t="s">
        <v>3</v>
      </c>
    </row>
    <row r="9868" spans="6:6">
      <c r="F9868" s="1" t="s">
        <v>3</v>
      </c>
    </row>
    <row r="9869" spans="6:6">
      <c r="F9869" s="1" t="s">
        <v>3</v>
      </c>
    </row>
    <row r="9870" spans="6:6">
      <c r="F9870" s="1" t="s">
        <v>3</v>
      </c>
    </row>
    <row r="9871" spans="6:6">
      <c r="F9871" s="1" t="s">
        <v>3</v>
      </c>
    </row>
    <row r="9872" spans="6:6">
      <c r="F9872" s="1" t="s">
        <v>3</v>
      </c>
    </row>
    <row r="9873" spans="6:6">
      <c r="F9873" s="1" t="s">
        <v>3</v>
      </c>
    </row>
    <row r="9874" spans="6:6">
      <c r="F9874" s="1" t="s">
        <v>3</v>
      </c>
    </row>
    <row r="9875" spans="6:6">
      <c r="F9875" s="1" t="s">
        <v>3</v>
      </c>
    </row>
    <row r="9876" spans="6:6">
      <c r="F9876" s="1" t="s">
        <v>3</v>
      </c>
    </row>
    <row r="9877" spans="6:6">
      <c r="F9877" s="1" t="s">
        <v>3</v>
      </c>
    </row>
    <row r="9878" spans="6:6">
      <c r="F9878" s="1" t="s">
        <v>3</v>
      </c>
    </row>
    <row r="9879" spans="6:6">
      <c r="F9879" s="1" t="s">
        <v>3</v>
      </c>
    </row>
    <row r="9880" spans="6:6">
      <c r="F9880" s="1" t="s">
        <v>3</v>
      </c>
    </row>
    <row r="9881" spans="6:6">
      <c r="F9881" s="1" t="s">
        <v>3</v>
      </c>
    </row>
    <row r="9882" spans="6:6">
      <c r="F9882" s="1" t="s">
        <v>3</v>
      </c>
    </row>
    <row r="9883" spans="6:6">
      <c r="F9883" s="1" t="s">
        <v>3</v>
      </c>
    </row>
    <row r="9884" spans="6:6">
      <c r="F9884" s="1" t="s">
        <v>3</v>
      </c>
    </row>
    <row r="9885" spans="6:6">
      <c r="F9885" s="1" t="s">
        <v>3</v>
      </c>
    </row>
    <row r="9886" spans="6:6">
      <c r="F9886" s="1" t="s">
        <v>3</v>
      </c>
    </row>
    <row r="9887" spans="6:6">
      <c r="F9887" s="1" t="s">
        <v>3</v>
      </c>
    </row>
    <row r="9888" spans="6:6">
      <c r="F9888" s="1" t="s">
        <v>3</v>
      </c>
    </row>
    <row r="9889" spans="6:6">
      <c r="F9889" s="1" t="s">
        <v>3</v>
      </c>
    </row>
    <row r="9890" spans="6:6">
      <c r="F9890" s="1" t="s">
        <v>3</v>
      </c>
    </row>
    <row r="9891" spans="6:6">
      <c r="F9891" s="1" t="s">
        <v>3</v>
      </c>
    </row>
    <row r="9892" spans="6:6">
      <c r="F9892" s="1" t="s">
        <v>3</v>
      </c>
    </row>
    <row r="9893" spans="6:6">
      <c r="F9893" s="1" t="s">
        <v>3</v>
      </c>
    </row>
    <row r="9894" spans="6:6">
      <c r="F9894" s="1" t="s">
        <v>3</v>
      </c>
    </row>
    <row r="9895" spans="6:6">
      <c r="F9895" s="1" t="s">
        <v>3</v>
      </c>
    </row>
    <row r="9896" spans="6:6">
      <c r="F9896" s="1" t="s">
        <v>3</v>
      </c>
    </row>
    <row r="9897" spans="6:6">
      <c r="F9897" s="1" t="s">
        <v>3</v>
      </c>
    </row>
    <row r="9898" spans="6:6">
      <c r="F9898" s="1" t="s">
        <v>3</v>
      </c>
    </row>
    <row r="9899" spans="6:6">
      <c r="F9899" s="1" t="s">
        <v>3</v>
      </c>
    </row>
    <row r="9900" spans="6:6">
      <c r="F9900" s="1" t="s">
        <v>3</v>
      </c>
    </row>
    <row r="9901" spans="6:6">
      <c r="F9901" s="1" t="s">
        <v>3</v>
      </c>
    </row>
    <row r="9902" spans="6:6">
      <c r="F9902" s="1" t="s">
        <v>3</v>
      </c>
    </row>
    <row r="9903" spans="6:6">
      <c r="F9903" s="1" t="s">
        <v>3</v>
      </c>
    </row>
    <row r="9904" spans="6:6">
      <c r="F9904" s="1" t="s">
        <v>3</v>
      </c>
    </row>
    <row r="9905" spans="6:6">
      <c r="F9905" s="1" t="s">
        <v>3</v>
      </c>
    </row>
    <row r="9906" spans="6:6">
      <c r="F9906" s="1" t="s">
        <v>3</v>
      </c>
    </row>
    <row r="9907" spans="6:6">
      <c r="F9907" s="1" t="s">
        <v>3</v>
      </c>
    </row>
    <row r="9908" spans="6:6">
      <c r="F9908" s="1" t="s">
        <v>3</v>
      </c>
    </row>
    <row r="9909" spans="6:6">
      <c r="F9909" s="1" t="s">
        <v>3</v>
      </c>
    </row>
    <row r="9910" spans="6:6">
      <c r="F9910" s="1" t="s">
        <v>3</v>
      </c>
    </row>
    <row r="9911" spans="6:6">
      <c r="F9911" s="1" t="s">
        <v>3</v>
      </c>
    </row>
    <row r="9912" spans="6:6">
      <c r="F9912" s="1" t="s">
        <v>3</v>
      </c>
    </row>
    <row r="9913" spans="6:6">
      <c r="F9913" s="1" t="s">
        <v>3</v>
      </c>
    </row>
    <row r="9914" spans="6:6">
      <c r="F9914" s="1" t="s">
        <v>3</v>
      </c>
    </row>
    <row r="9915" spans="6:6">
      <c r="F9915" s="1" t="s">
        <v>3</v>
      </c>
    </row>
    <row r="9916" spans="6:6">
      <c r="F9916" s="1" t="s">
        <v>3</v>
      </c>
    </row>
    <row r="9917" spans="6:6">
      <c r="F9917" s="1" t="s">
        <v>3</v>
      </c>
    </row>
    <row r="9918" spans="6:6">
      <c r="F9918" s="1" t="s">
        <v>3</v>
      </c>
    </row>
    <row r="9919" spans="6:6">
      <c r="F9919" s="1" t="s">
        <v>3</v>
      </c>
    </row>
    <row r="9920" spans="6:6">
      <c r="F9920" s="1" t="s">
        <v>3</v>
      </c>
    </row>
    <row r="9921" spans="6:6">
      <c r="F9921" s="1" t="s">
        <v>3</v>
      </c>
    </row>
    <row r="9922" spans="6:6">
      <c r="F9922" s="1" t="s">
        <v>3</v>
      </c>
    </row>
    <row r="9923" spans="6:6">
      <c r="F9923" s="1" t="s">
        <v>3</v>
      </c>
    </row>
    <row r="9924" spans="6:6">
      <c r="F9924" s="1" t="s">
        <v>3</v>
      </c>
    </row>
    <row r="9925" spans="6:6">
      <c r="F9925" s="1" t="s">
        <v>3</v>
      </c>
    </row>
    <row r="9926" spans="6:6">
      <c r="F9926" s="1" t="s">
        <v>3</v>
      </c>
    </row>
    <row r="9927" spans="6:6">
      <c r="F9927" s="1" t="s">
        <v>3</v>
      </c>
    </row>
    <row r="9928" spans="6:6">
      <c r="F9928" s="1" t="s">
        <v>3</v>
      </c>
    </row>
    <row r="9929" spans="6:6">
      <c r="F9929" s="1" t="s">
        <v>3</v>
      </c>
    </row>
    <row r="9930" spans="6:6">
      <c r="F9930" s="1" t="s">
        <v>3</v>
      </c>
    </row>
    <row r="9931" spans="6:6">
      <c r="F9931" s="1" t="s">
        <v>3</v>
      </c>
    </row>
    <row r="9932" spans="6:6">
      <c r="F9932" s="1" t="s">
        <v>3</v>
      </c>
    </row>
    <row r="9933" spans="6:6">
      <c r="F9933" s="1" t="s">
        <v>3</v>
      </c>
    </row>
    <row r="9934" spans="6:6">
      <c r="F9934" s="1" t="s">
        <v>3</v>
      </c>
    </row>
    <row r="9935" spans="6:6">
      <c r="F9935" s="1" t="s">
        <v>3</v>
      </c>
    </row>
    <row r="9936" spans="6:6">
      <c r="F9936" s="1" t="s">
        <v>3</v>
      </c>
    </row>
    <row r="9937" spans="6:6">
      <c r="F9937" s="1" t="s">
        <v>3</v>
      </c>
    </row>
    <row r="9938" spans="6:6">
      <c r="F9938" s="1" t="s">
        <v>3</v>
      </c>
    </row>
    <row r="9939" spans="6:6">
      <c r="F9939" s="1" t="s">
        <v>3</v>
      </c>
    </row>
    <row r="9940" spans="6:6">
      <c r="F9940" s="1" t="s">
        <v>3</v>
      </c>
    </row>
    <row r="9941" spans="6:6">
      <c r="F9941" s="1" t="s">
        <v>3</v>
      </c>
    </row>
    <row r="9942" spans="6:6">
      <c r="F9942" s="1" t="s">
        <v>3</v>
      </c>
    </row>
    <row r="9943" spans="6:6">
      <c r="F9943" s="1" t="s">
        <v>3</v>
      </c>
    </row>
    <row r="9944" spans="6:6">
      <c r="F9944" s="1" t="s">
        <v>3</v>
      </c>
    </row>
    <row r="9945" spans="6:6">
      <c r="F9945" s="1" t="s">
        <v>3</v>
      </c>
    </row>
    <row r="9946" spans="6:6">
      <c r="F9946" s="1" t="s">
        <v>3</v>
      </c>
    </row>
    <row r="9947" spans="6:6">
      <c r="F9947" s="1" t="s">
        <v>3</v>
      </c>
    </row>
    <row r="9948" spans="6:6">
      <c r="F9948" s="1" t="s">
        <v>3</v>
      </c>
    </row>
    <row r="9949" spans="6:6">
      <c r="F9949" s="1" t="s">
        <v>3</v>
      </c>
    </row>
    <row r="9950" spans="6:6">
      <c r="F9950" s="1" t="s">
        <v>3</v>
      </c>
    </row>
    <row r="9951" spans="6:6">
      <c r="F9951" s="1" t="s">
        <v>3</v>
      </c>
    </row>
    <row r="9952" spans="6:6">
      <c r="F9952" s="1" t="s">
        <v>3</v>
      </c>
    </row>
    <row r="9953" spans="6:6">
      <c r="F9953" s="1" t="s">
        <v>3</v>
      </c>
    </row>
    <row r="9954" spans="6:6">
      <c r="F9954" s="1" t="s">
        <v>3</v>
      </c>
    </row>
    <row r="9955" spans="6:6">
      <c r="F9955" s="1" t="s">
        <v>3</v>
      </c>
    </row>
    <row r="9956" spans="6:6">
      <c r="F9956" s="1" t="s">
        <v>3</v>
      </c>
    </row>
    <row r="9957" spans="6:6">
      <c r="F9957" s="1" t="s">
        <v>3</v>
      </c>
    </row>
    <row r="9958" spans="6:6">
      <c r="F9958" s="1" t="s">
        <v>3</v>
      </c>
    </row>
    <row r="9959" spans="6:6">
      <c r="F9959" s="1" t="s">
        <v>3</v>
      </c>
    </row>
    <row r="9960" spans="6:6">
      <c r="F9960" s="1" t="s">
        <v>3</v>
      </c>
    </row>
    <row r="9961" spans="6:6">
      <c r="F9961" s="1" t="s">
        <v>3</v>
      </c>
    </row>
    <row r="9962" spans="6:6">
      <c r="F9962" s="1" t="s">
        <v>3</v>
      </c>
    </row>
    <row r="9963" spans="6:6">
      <c r="F9963" s="1" t="s">
        <v>3</v>
      </c>
    </row>
    <row r="9964" spans="6:6">
      <c r="F9964" s="1" t="s">
        <v>3</v>
      </c>
    </row>
    <row r="9965" spans="6:6">
      <c r="F9965" s="1" t="s">
        <v>3</v>
      </c>
    </row>
    <row r="9966" spans="6:6">
      <c r="F9966" s="1" t="s">
        <v>3</v>
      </c>
    </row>
    <row r="9967" spans="6:6">
      <c r="F9967" s="1" t="s">
        <v>3</v>
      </c>
    </row>
    <row r="9968" spans="6:6">
      <c r="F9968" s="1" t="s">
        <v>3</v>
      </c>
    </row>
    <row r="9969" spans="6:6">
      <c r="F9969" s="1" t="s">
        <v>3</v>
      </c>
    </row>
    <row r="9970" spans="6:6">
      <c r="F9970" s="1" t="s">
        <v>3</v>
      </c>
    </row>
    <row r="9971" spans="6:6">
      <c r="F9971" s="1" t="s">
        <v>3</v>
      </c>
    </row>
    <row r="9972" spans="6:6">
      <c r="F9972" s="1" t="s">
        <v>3</v>
      </c>
    </row>
    <row r="9973" spans="6:6">
      <c r="F9973" s="1" t="s">
        <v>3</v>
      </c>
    </row>
    <row r="9974" spans="6:6">
      <c r="F9974" s="1" t="s">
        <v>3</v>
      </c>
    </row>
    <row r="9975" spans="6:6">
      <c r="F9975" s="1" t="s">
        <v>3</v>
      </c>
    </row>
    <row r="9976" spans="6:6">
      <c r="F9976" s="1" t="s">
        <v>3</v>
      </c>
    </row>
    <row r="9977" spans="6:6">
      <c r="F9977" s="1" t="s">
        <v>3</v>
      </c>
    </row>
    <row r="9978" spans="6:6">
      <c r="F9978" s="1" t="s">
        <v>3</v>
      </c>
    </row>
    <row r="9979" spans="6:6">
      <c r="F9979" s="1" t="s">
        <v>3</v>
      </c>
    </row>
    <row r="9980" spans="6:6">
      <c r="F9980" s="1" t="s">
        <v>3</v>
      </c>
    </row>
    <row r="9981" spans="6:6">
      <c r="F9981" s="1" t="s">
        <v>3</v>
      </c>
    </row>
    <row r="9982" spans="6:6">
      <c r="F9982" s="1" t="s">
        <v>3</v>
      </c>
    </row>
    <row r="9983" spans="6:6">
      <c r="F9983" s="1" t="s">
        <v>3</v>
      </c>
    </row>
    <row r="9984" spans="6:6">
      <c r="F9984" s="1" t="s">
        <v>3</v>
      </c>
    </row>
    <row r="9985" spans="6:6">
      <c r="F9985" s="1" t="s">
        <v>3</v>
      </c>
    </row>
    <row r="9986" spans="6:6">
      <c r="F9986" s="1" t="s">
        <v>3</v>
      </c>
    </row>
    <row r="9987" spans="6:6">
      <c r="F9987" s="1" t="s">
        <v>3</v>
      </c>
    </row>
    <row r="9988" spans="6:6">
      <c r="F9988" s="1" t="s">
        <v>3</v>
      </c>
    </row>
    <row r="9989" spans="6:6">
      <c r="F9989" s="1" t="s">
        <v>3</v>
      </c>
    </row>
    <row r="9990" spans="6:6">
      <c r="F9990" s="1" t="s">
        <v>3</v>
      </c>
    </row>
    <row r="9991" spans="6:6">
      <c r="F9991" s="1" t="s">
        <v>3</v>
      </c>
    </row>
    <row r="9992" spans="6:6">
      <c r="F9992" s="1" t="s">
        <v>3</v>
      </c>
    </row>
    <row r="9993" spans="6:6">
      <c r="F9993" s="1" t="s">
        <v>3</v>
      </c>
    </row>
    <row r="9994" spans="6:6">
      <c r="F9994" s="1" t="s">
        <v>3</v>
      </c>
    </row>
    <row r="9995" spans="6:6">
      <c r="F9995" s="1" t="s">
        <v>3</v>
      </c>
    </row>
    <row r="9996" spans="6:6">
      <c r="F9996" s="1" t="s">
        <v>3</v>
      </c>
    </row>
    <row r="9997" spans="6:6">
      <c r="F9997" s="1" t="s">
        <v>3</v>
      </c>
    </row>
    <row r="9998" spans="6:6">
      <c r="F9998" s="1" t="s">
        <v>3</v>
      </c>
    </row>
    <row r="9999" spans="6:6">
      <c r="F9999" s="1" t="s">
        <v>3</v>
      </c>
    </row>
    <row r="10000" spans="6:6">
      <c r="F10000" s="1" t="s">
        <v>3</v>
      </c>
    </row>
    <row r="10001" spans="6:6">
      <c r="F10001" s="1" t="s">
        <v>3</v>
      </c>
    </row>
    <row r="10002" spans="6:6">
      <c r="F10002" s="1" t="s">
        <v>3</v>
      </c>
    </row>
    <row r="10003" spans="6:6">
      <c r="F10003" s="1" t="s">
        <v>3</v>
      </c>
    </row>
    <row r="10004" spans="6:6">
      <c r="F10004" s="1" t="s">
        <v>3</v>
      </c>
    </row>
    <row r="10005" spans="6:6">
      <c r="F10005" s="1" t="s">
        <v>3</v>
      </c>
    </row>
    <row r="10006" spans="6:6">
      <c r="F10006" s="1" t="s">
        <v>3</v>
      </c>
    </row>
    <row r="10007" spans="6:6">
      <c r="F10007" s="1" t="s">
        <v>3</v>
      </c>
    </row>
    <row r="10008" spans="6:6">
      <c r="F10008" s="1" t="s">
        <v>3</v>
      </c>
    </row>
    <row r="10009" spans="6:6">
      <c r="F10009" s="1" t="s">
        <v>3</v>
      </c>
    </row>
    <row r="10010" spans="6:6">
      <c r="F10010" s="1" t="s">
        <v>3</v>
      </c>
    </row>
    <row r="10011" spans="6:6">
      <c r="F10011" s="1" t="s">
        <v>3</v>
      </c>
    </row>
    <row r="10012" spans="6:6">
      <c r="F10012" s="1" t="s">
        <v>3</v>
      </c>
    </row>
    <row r="10013" spans="6:6">
      <c r="F10013" s="1" t="s">
        <v>3</v>
      </c>
    </row>
    <row r="10014" spans="6:6">
      <c r="F10014" s="1" t="s">
        <v>3</v>
      </c>
    </row>
    <row r="10015" spans="6:6">
      <c r="F10015" s="1" t="s">
        <v>3</v>
      </c>
    </row>
    <row r="10016" spans="6:6">
      <c r="F10016" s="1" t="s">
        <v>3</v>
      </c>
    </row>
    <row r="10017" spans="6:6">
      <c r="F10017" s="1" t="s">
        <v>3</v>
      </c>
    </row>
    <row r="10018" spans="6:6">
      <c r="F10018" s="1" t="s">
        <v>3</v>
      </c>
    </row>
    <row r="10019" spans="6:6">
      <c r="F10019" s="1" t="s">
        <v>3</v>
      </c>
    </row>
    <row r="10020" spans="6:6">
      <c r="F10020" s="1" t="s">
        <v>3</v>
      </c>
    </row>
    <row r="10021" spans="6:6">
      <c r="F10021" s="1" t="s">
        <v>3</v>
      </c>
    </row>
    <row r="10022" spans="6:6">
      <c r="F10022" s="1" t="s">
        <v>3</v>
      </c>
    </row>
    <row r="10023" spans="6:6">
      <c r="F10023" s="1" t="s">
        <v>3</v>
      </c>
    </row>
    <row r="10024" spans="6:6">
      <c r="F10024" s="1" t="s">
        <v>3</v>
      </c>
    </row>
    <row r="10025" spans="6:6">
      <c r="F10025" s="1" t="s">
        <v>3</v>
      </c>
    </row>
    <row r="10026" spans="6:6">
      <c r="F10026" s="1" t="s">
        <v>3</v>
      </c>
    </row>
    <row r="10027" spans="6:6">
      <c r="F10027" s="1" t="s">
        <v>3</v>
      </c>
    </row>
    <row r="10028" spans="6:6">
      <c r="F10028" s="1" t="s">
        <v>3</v>
      </c>
    </row>
    <row r="10029" spans="6:6">
      <c r="F10029" s="1" t="s">
        <v>3</v>
      </c>
    </row>
    <row r="10030" spans="6:6">
      <c r="F10030" s="1" t="s">
        <v>3</v>
      </c>
    </row>
    <row r="10031" spans="6:6">
      <c r="F10031" s="1" t="s">
        <v>3</v>
      </c>
    </row>
    <row r="10032" spans="6:6">
      <c r="F10032" s="1" t="s">
        <v>3</v>
      </c>
    </row>
    <row r="10033" spans="6:6">
      <c r="F10033" s="1" t="s">
        <v>3</v>
      </c>
    </row>
    <row r="10034" spans="6:6">
      <c r="F10034" s="1" t="s">
        <v>3</v>
      </c>
    </row>
    <row r="10035" spans="6:6">
      <c r="F10035" s="1" t="s">
        <v>3</v>
      </c>
    </row>
    <row r="10036" spans="6:6">
      <c r="F10036" s="1" t="s">
        <v>3</v>
      </c>
    </row>
    <row r="10037" spans="6:6">
      <c r="F10037" s="1" t="s">
        <v>3</v>
      </c>
    </row>
    <row r="10038" spans="6:6">
      <c r="F10038" s="1" t="s">
        <v>3</v>
      </c>
    </row>
    <row r="10039" spans="6:6">
      <c r="F10039" s="1" t="s">
        <v>3</v>
      </c>
    </row>
    <row r="10040" spans="6:6">
      <c r="F10040" s="1" t="s">
        <v>3</v>
      </c>
    </row>
    <row r="10041" spans="6:6">
      <c r="F10041" s="1" t="s">
        <v>3</v>
      </c>
    </row>
    <row r="10042" spans="6:6">
      <c r="F10042" s="1" t="s">
        <v>3</v>
      </c>
    </row>
    <row r="10043" spans="6:6">
      <c r="F10043" s="1" t="s">
        <v>3</v>
      </c>
    </row>
    <row r="10044" spans="6:6">
      <c r="F10044" s="1" t="s">
        <v>3</v>
      </c>
    </row>
    <row r="10045" spans="6:6">
      <c r="F10045" s="1" t="s">
        <v>3</v>
      </c>
    </row>
    <row r="10046" spans="6:6">
      <c r="F10046" s="1" t="s">
        <v>3</v>
      </c>
    </row>
    <row r="10047" spans="6:6">
      <c r="F10047" s="1" t="s">
        <v>3</v>
      </c>
    </row>
    <row r="10048" spans="6:6">
      <c r="F10048" s="1" t="s">
        <v>3</v>
      </c>
    </row>
    <row r="10049" spans="6:6">
      <c r="F10049" s="1" t="s">
        <v>3</v>
      </c>
    </row>
    <row r="10050" spans="6:6">
      <c r="F10050" s="1" t="s">
        <v>3</v>
      </c>
    </row>
    <row r="10051" spans="6:6">
      <c r="F10051" s="1" t="s">
        <v>3</v>
      </c>
    </row>
    <row r="10052" spans="6:6">
      <c r="F10052" s="1" t="s">
        <v>3</v>
      </c>
    </row>
    <row r="10053" spans="6:6">
      <c r="F10053" s="1" t="s">
        <v>3</v>
      </c>
    </row>
    <row r="10054" spans="6:6">
      <c r="F10054" s="1" t="s">
        <v>3</v>
      </c>
    </row>
    <row r="10055" spans="6:6">
      <c r="F10055" s="1" t="s">
        <v>3</v>
      </c>
    </row>
    <row r="10056" spans="6:6">
      <c r="F10056" s="1" t="s">
        <v>3</v>
      </c>
    </row>
    <row r="10057" spans="6:6">
      <c r="F10057" s="1" t="s">
        <v>3</v>
      </c>
    </row>
    <row r="10058" spans="6:6">
      <c r="F10058" s="1" t="s">
        <v>3</v>
      </c>
    </row>
    <row r="10059" spans="6:6">
      <c r="F10059" s="1" t="s">
        <v>3</v>
      </c>
    </row>
    <row r="10060" spans="6:6">
      <c r="F10060" s="1" t="s">
        <v>3</v>
      </c>
    </row>
    <row r="10061" spans="6:6">
      <c r="F10061" s="1" t="s">
        <v>3</v>
      </c>
    </row>
    <row r="10062" spans="6:6">
      <c r="F10062" s="1" t="s">
        <v>3</v>
      </c>
    </row>
    <row r="10063" spans="6:6">
      <c r="F10063" s="1" t="s">
        <v>3</v>
      </c>
    </row>
    <row r="10064" spans="6:6">
      <c r="F10064" s="1" t="s">
        <v>3</v>
      </c>
    </row>
    <row r="10065" spans="6:6">
      <c r="F10065" s="1" t="s">
        <v>3</v>
      </c>
    </row>
    <row r="10066" spans="6:6">
      <c r="F10066" s="1" t="s">
        <v>3</v>
      </c>
    </row>
    <row r="10067" spans="6:6">
      <c r="F10067" s="1" t="s">
        <v>3</v>
      </c>
    </row>
    <row r="10068" spans="6:6">
      <c r="F10068" s="1" t="s">
        <v>3</v>
      </c>
    </row>
    <row r="10069" spans="6:6">
      <c r="F10069" s="1" t="s">
        <v>3</v>
      </c>
    </row>
    <row r="10070" spans="6:6">
      <c r="F10070" s="1" t="s">
        <v>3</v>
      </c>
    </row>
    <row r="10071" spans="6:6">
      <c r="F10071" s="1" t="s">
        <v>3</v>
      </c>
    </row>
    <row r="10072" spans="6:6">
      <c r="F10072" s="1" t="s">
        <v>3</v>
      </c>
    </row>
    <row r="10073" spans="6:6">
      <c r="F10073" s="1" t="s">
        <v>3</v>
      </c>
    </row>
    <row r="10074" spans="6:6">
      <c r="F10074" s="1" t="s">
        <v>3</v>
      </c>
    </row>
    <row r="10075" spans="6:6">
      <c r="F10075" s="1" t="s">
        <v>3</v>
      </c>
    </row>
    <row r="10076" spans="6:6">
      <c r="F10076" s="1" t="s">
        <v>3</v>
      </c>
    </row>
    <row r="10077" spans="6:6">
      <c r="F10077" s="1" t="s">
        <v>3</v>
      </c>
    </row>
    <row r="10078" spans="6:6">
      <c r="F10078" s="1" t="s">
        <v>3</v>
      </c>
    </row>
    <row r="10079" spans="6:6">
      <c r="F10079" s="1" t="s">
        <v>3</v>
      </c>
    </row>
    <row r="10080" spans="6:6">
      <c r="F10080" s="1" t="s">
        <v>3</v>
      </c>
    </row>
    <row r="10081" spans="6:6">
      <c r="F10081" s="1" t="s">
        <v>3</v>
      </c>
    </row>
    <row r="10082" spans="6:6">
      <c r="F10082" s="1" t="s">
        <v>3</v>
      </c>
    </row>
    <row r="10083" spans="6:6">
      <c r="F10083" s="1" t="s">
        <v>3</v>
      </c>
    </row>
    <row r="10084" spans="6:6">
      <c r="F10084" s="1" t="s">
        <v>3</v>
      </c>
    </row>
    <row r="10085" spans="6:6">
      <c r="F10085" s="1" t="s">
        <v>3</v>
      </c>
    </row>
    <row r="10086" spans="6:6">
      <c r="F10086" s="1" t="s">
        <v>3</v>
      </c>
    </row>
    <row r="10087" spans="6:6">
      <c r="F10087" s="1" t="s">
        <v>3</v>
      </c>
    </row>
    <row r="10088" spans="6:6">
      <c r="F10088" s="1" t="s">
        <v>3</v>
      </c>
    </row>
    <row r="10089" spans="6:6">
      <c r="F10089" s="1" t="s">
        <v>3</v>
      </c>
    </row>
    <row r="10090" spans="6:6">
      <c r="F10090" s="1" t="s">
        <v>3</v>
      </c>
    </row>
    <row r="10091" spans="6:6">
      <c r="F10091" s="1" t="s">
        <v>3</v>
      </c>
    </row>
    <row r="10092" spans="6:6">
      <c r="F10092" s="1" t="s">
        <v>3</v>
      </c>
    </row>
    <row r="10093" spans="6:6">
      <c r="F10093" s="1" t="s">
        <v>3</v>
      </c>
    </row>
    <row r="10094" spans="6:6">
      <c r="F10094" s="1" t="s">
        <v>3</v>
      </c>
    </row>
    <row r="10095" spans="6:6">
      <c r="F10095" s="1" t="s">
        <v>3</v>
      </c>
    </row>
    <row r="10096" spans="6:6">
      <c r="F10096" s="1" t="s">
        <v>3</v>
      </c>
    </row>
    <row r="10097" spans="6:6">
      <c r="F10097" s="1" t="s">
        <v>3</v>
      </c>
    </row>
    <row r="10098" spans="6:6">
      <c r="F10098" s="1" t="s">
        <v>3</v>
      </c>
    </row>
    <row r="10099" spans="6:6">
      <c r="F10099" s="1" t="s">
        <v>3</v>
      </c>
    </row>
    <row r="10100" spans="6:6">
      <c r="F10100" s="1" t="s">
        <v>3</v>
      </c>
    </row>
    <row r="10101" spans="6:6">
      <c r="F10101" s="1" t="s">
        <v>3</v>
      </c>
    </row>
    <row r="10102" spans="6:6">
      <c r="F10102" s="1" t="s">
        <v>3</v>
      </c>
    </row>
    <row r="10103" spans="6:6">
      <c r="F10103" s="1" t="s">
        <v>3</v>
      </c>
    </row>
    <row r="10104" spans="6:6">
      <c r="F10104" s="1" t="s">
        <v>3</v>
      </c>
    </row>
    <row r="10105" spans="6:6">
      <c r="F10105" s="1" t="s">
        <v>3</v>
      </c>
    </row>
    <row r="10106" spans="6:6">
      <c r="F10106" s="1" t="s">
        <v>3</v>
      </c>
    </row>
    <row r="10107" spans="6:6">
      <c r="F10107" s="1" t="s">
        <v>3</v>
      </c>
    </row>
    <row r="10108" spans="6:6">
      <c r="F10108" s="1" t="s">
        <v>3</v>
      </c>
    </row>
    <row r="10109" spans="6:6">
      <c r="F10109" s="1" t="s">
        <v>3</v>
      </c>
    </row>
    <row r="10110" spans="6:6">
      <c r="F10110" s="1" t="s">
        <v>3</v>
      </c>
    </row>
    <row r="10111" spans="6:6">
      <c r="F10111" s="1" t="s">
        <v>3</v>
      </c>
    </row>
    <row r="10112" spans="6:6">
      <c r="F10112" s="1" t="s">
        <v>3</v>
      </c>
    </row>
    <row r="10113" spans="6:6">
      <c r="F10113" s="1" t="s">
        <v>3</v>
      </c>
    </row>
    <row r="10114" spans="6:6">
      <c r="F10114" s="1" t="s">
        <v>3</v>
      </c>
    </row>
    <row r="10115" spans="6:6">
      <c r="F10115" s="1" t="s">
        <v>3</v>
      </c>
    </row>
    <row r="10116" spans="6:6">
      <c r="F10116" s="1" t="s">
        <v>3</v>
      </c>
    </row>
    <row r="10117" spans="6:6">
      <c r="F10117" s="1" t="s">
        <v>3</v>
      </c>
    </row>
    <row r="10118" spans="6:6">
      <c r="F10118" s="1" t="s">
        <v>3</v>
      </c>
    </row>
    <row r="10119" spans="6:6">
      <c r="F10119" s="1" t="s">
        <v>3</v>
      </c>
    </row>
    <row r="10120" spans="6:6">
      <c r="F10120" s="1" t="s">
        <v>3</v>
      </c>
    </row>
    <row r="10121" spans="6:6">
      <c r="F10121" s="1" t="s">
        <v>3</v>
      </c>
    </row>
    <row r="10122" spans="6:6">
      <c r="F10122" s="1" t="s">
        <v>3</v>
      </c>
    </row>
    <row r="10123" spans="6:6">
      <c r="F10123" s="1" t="s">
        <v>3</v>
      </c>
    </row>
    <row r="10124" spans="6:6">
      <c r="F10124" s="1" t="s">
        <v>3</v>
      </c>
    </row>
    <row r="10125" spans="6:6">
      <c r="F10125" s="1" t="s">
        <v>3</v>
      </c>
    </row>
    <row r="10126" spans="6:6">
      <c r="F10126" s="1" t="s">
        <v>3</v>
      </c>
    </row>
    <row r="10127" spans="6:6">
      <c r="F10127" s="1" t="s">
        <v>3</v>
      </c>
    </row>
    <row r="10128" spans="6:6">
      <c r="F10128" s="1" t="s">
        <v>3</v>
      </c>
    </row>
    <row r="10129" spans="6:6">
      <c r="F10129" s="1" t="s">
        <v>3</v>
      </c>
    </row>
    <row r="10130" spans="6:6">
      <c r="F10130" s="1" t="s">
        <v>3</v>
      </c>
    </row>
    <row r="10131" spans="6:6">
      <c r="F10131" s="1" t="s">
        <v>3</v>
      </c>
    </row>
    <row r="10132" spans="6:6">
      <c r="F10132" s="1" t="s">
        <v>3</v>
      </c>
    </row>
    <row r="10133" spans="6:6">
      <c r="F10133" s="1" t="s">
        <v>3</v>
      </c>
    </row>
    <row r="10134" spans="6:6">
      <c r="F10134" s="1" t="s">
        <v>3</v>
      </c>
    </row>
    <row r="10135" spans="6:6">
      <c r="F10135" s="1" t="s">
        <v>3</v>
      </c>
    </row>
    <row r="10136" spans="6:6">
      <c r="F10136" s="1" t="s">
        <v>3</v>
      </c>
    </row>
    <row r="10137" spans="6:6">
      <c r="F10137" s="1" t="s">
        <v>3</v>
      </c>
    </row>
    <row r="10138" spans="6:6">
      <c r="F10138" s="1" t="s">
        <v>3</v>
      </c>
    </row>
    <row r="10139" spans="6:6">
      <c r="F10139" s="1" t="s">
        <v>3</v>
      </c>
    </row>
    <row r="10140" spans="6:6">
      <c r="F10140" s="1" t="s">
        <v>3</v>
      </c>
    </row>
    <row r="10141" spans="6:6">
      <c r="F10141" s="1" t="s">
        <v>3</v>
      </c>
    </row>
    <row r="10142" spans="6:6">
      <c r="F10142" s="1" t="s">
        <v>3</v>
      </c>
    </row>
    <row r="10143" spans="6:6">
      <c r="F10143" s="1" t="s">
        <v>3</v>
      </c>
    </row>
    <row r="10144" spans="6:6">
      <c r="F10144" s="1" t="s">
        <v>3</v>
      </c>
    </row>
    <row r="10145" spans="6:6">
      <c r="F10145" s="1" t="s">
        <v>3</v>
      </c>
    </row>
    <row r="10146" spans="6:6">
      <c r="F10146" s="1" t="s">
        <v>3</v>
      </c>
    </row>
    <row r="10147" spans="6:6">
      <c r="F10147" s="1" t="s">
        <v>3</v>
      </c>
    </row>
    <row r="10148" spans="6:6">
      <c r="F10148" s="1" t="s">
        <v>3</v>
      </c>
    </row>
    <row r="10149" spans="6:6">
      <c r="F10149" s="1" t="s">
        <v>3</v>
      </c>
    </row>
    <row r="10150" spans="6:6">
      <c r="F10150" s="1" t="s">
        <v>3</v>
      </c>
    </row>
    <row r="10151" spans="6:6">
      <c r="F10151" s="1" t="s">
        <v>3</v>
      </c>
    </row>
    <row r="10152" spans="6:6">
      <c r="F10152" s="1" t="s">
        <v>3</v>
      </c>
    </row>
    <row r="10153" spans="6:6">
      <c r="F10153" s="1" t="s">
        <v>3</v>
      </c>
    </row>
    <row r="10154" spans="6:6">
      <c r="F10154" s="1" t="s">
        <v>3</v>
      </c>
    </row>
    <row r="10155" spans="6:6">
      <c r="F10155" s="1" t="s">
        <v>3</v>
      </c>
    </row>
    <row r="10156" spans="6:6">
      <c r="F10156" s="1" t="s">
        <v>3</v>
      </c>
    </row>
    <row r="10157" spans="6:6">
      <c r="F10157" s="1" t="s">
        <v>3</v>
      </c>
    </row>
    <row r="10158" spans="6:6">
      <c r="F10158" s="1" t="s">
        <v>3</v>
      </c>
    </row>
    <row r="10159" spans="6:6">
      <c r="F10159" s="1" t="s">
        <v>3</v>
      </c>
    </row>
    <row r="10160" spans="6:6">
      <c r="F10160" s="1" t="s">
        <v>3</v>
      </c>
    </row>
    <row r="10161" spans="6:6">
      <c r="F10161" s="1" t="s">
        <v>3</v>
      </c>
    </row>
    <row r="10162" spans="6:6">
      <c r="F10162" s="1" t="s">
        <v>3</v>
      </c>
    </row>
    <row r="10163" spans="6:6">
      <c r="F10163" s="1" t="s">
        <v>3</v>
      </c>
    </row>
    <row r="10164" spans="6:6">
      <c r="F10164" s="1" t="s">
        <v>3</v>
      </c>
    </row>
    <row r="10165" spans="6:6">
      <c r="F10165" s="1" t="s">
        <v>3</v>
      </c>
    </row>
    <row r="10166" spans="6:6">
      <c r="F10166" s="1" t="s">
        <v>3</v>
      </c>
    </row>
    <row r="10167" spans="6:6">
      <c r="F10167" s="1" t="s">
        <v>3</v>
      </c>
    </row>
    <row r="10168" spans="6:6">
      <c r="F10168" s="1" t="s">
        <v>3</v>
      </c>
    </row>
    <row r="10169" spans="6:6">
      <c r="F10169" s="1" t="s">
        <v>3</v>
      </c>
    </row>
    <row r="10170" spans="6:6">
      <c r="F10170" s="1" t="s">
        <v>3</v>
      </c>
    </row>
    <row r="10171" spans="6:6">
      <c r="F10171" s="1" t="s">
        <v>3</v>
      </c>
    </row>
    <row r="10172" spans="6:6">
      <c r="F10172" s="1" t="s">
        <v>3</v>
      </c>
    </row>
    <row r="10173" spans="6:6">
      <c r="F10173" s="1" t="s">
        <v>3</v>
      </c>
    </row>
    <row r="10174" spans="6:6">
      <c r="F10174" s="1" t="s">
        <v>3</v>
      </c>
    </row>
    <row r="10175" spans="6:6">
      <c r="F10175" s="1" t="s">
        <v>3</v>
      </c>
    </row>
    <row r="10176" spans="6:6">
      <c r="F10176" s="1" t="s">
        <v>3</v>
      </c>
    </row>
    <row r="10177" spans="6:6">
      <c r="F10177" s="1" t="s">
        <v>3</v>
      </c>
    </row>
    <row r="10178" spans="6:6">
      <c r="F10178" s="1" t="s">
        <v>3</v>
      </c>
    </row>
    <row r="10179" spans="6:6">
      <c r="F10179" s="1" t="s">
        <v>3</v>
      </c>
    </row>
    <row r="10180" spans="6:6">
      <c r="F10180" s="1" t="s">
        <v>3</v>
      </c>
    </row>
    <row r="10181" spans="6:6">
      <c r="F10181" s="1" t="s">
        <v>3</v>
      </c>
    </row>
    <row r="10182" spans="6:6">
      <c r="F10182" s="1" t="s">
        <v>3</v>
      </c>
    </row>
    <row r="10183" spans="6:6">
      <c r="F10183" s="1" t="s">
        <v>3</v>
      </c>
    </row>
    <row r="10184" spans="6:6">
      <c r="F10184" s="1" t="s">
        <v>3</v>
      </c>
    </row>
    <row r="10185" spans="6:6">
      <c r="F10185" s="1" t="s">
        <v>3</v>
      </c>
    </row>
    <row r="10186" spans="6:6">
      <c r="F10186" s="1" t="s">
        <v>3</v>
      </c>
    </row>
    <row r="10187" spans="6:6">
      <c r="F10187" s="1" t="s">
        <v>3</v>
      </c>
    </row>
    <row r="10188" spans="6:6">
      <c r="F10188" s="1" t="s">
        <v>3</v>
      </c>
    </row>
    <row r="10189" spans="6:6">
      <c r="F10189" s="1" t="s">
        <v>3</v>
      </c>
    </row>
    <row r="10190" spans="6:6">
      <c r="F10190" s="1" t="s">
        <v>3</v>
      </c>
    </row>
    <row r="10191" spans="6:6">
      <c r="F10191" s="1" t="s">
        <v>3</v>
      </c>
    </row>
    <row r="10192" spans="6:6">
      <c r="F10192" s="1" t="s">
        <v>3</v>
      </c>
    </row>
    <row r="10193" spans="6:6">
      <c r="F10193" s="1" t="s">
        <v>3</v>
      </c>
    </row>
    <row r="10194" spans="6:6">
      <c r="F10194" s="1" t="s">
        <v>3</v>
      </c>
    </row>
    <row r="10195" spans="6:6">
      <c r="F10195" s="1" t="s">
        <v>3</v>
      </c>
    </row>
    <row r="10196" spans="6:6">
      <c r="F10196" s="1" t="s">
        <v>3</v>
      </c>
    </row>
    <row r="10197" spans="6:6">
      <c r="F10197" s="1" t="s">
        <v>3</v>
      </c>
    </row>
    <row r="10198" spans="6:6">
      <c r="F10198" s="1" t="s">
        <v>3</v>
      </c>
    </row>
    <row r="10199" spans="6:6">
      <c r="F10199" s="1" t="s">
        <v>3</v>
      </c>
    </row>
    <row r="10200" spans="6:6">
      <c r="F10200" s="1" t="s">
        <v>3</v>
      </c>
    </row>
    <row r="10201" spans="6:6">
      <c r="F10201" s="1" t="s">
        <v>3</v>
      </c>
    </row>
    <row r="10202" spans="6:6">
      <c r="F10202" s="1" t="s">
        <v>3</v>
      </c>
    </row>
    <row r="10203" spans="6:6">
      <c r="F10203" s="1" t="s">
        <v>3</v>
      </c>
    </row>
    <row r="10204" spans="6:6">
      <c r="F10204" s="1" t="s">
        <v>3</v>
      </c>
    </row>
    <row r="10205" spans="6:6">
      <c r="F10205" s="1" t="s">
        <v>3</v>
      </c>
    </row>
    <row r="10206" spans="6:6">
      <c r="F10206" s="1" t="s">
        <v>3</v>
      </c>
    </row>
    <row r="10207" spans="6:6">
      <c r="F10207" s="1" t="s">
        <v>3</v>
      </c>
    </row>
    <row r="10208" spans="6:6">
      <c r="F10208" s="1" t="s">
        <v>3</v>
      </c>
    </row>
    <row r="10209" spans="6:6">
      <c r="F10209" s="1" t="s">
        <v>3</v>
      </c>
    </row>
    <row r="10210" spans="6:6">
      <c r="F10210" s="1" t="s">
        <v>3</v>
      </c>
    </row>
    <row r="10211" spans="6:6">
      <c r="F10211" s="1" t="s">
        <v>3</v>
      </c>
    </row>
    <row r="10212" spans="6:6">
      <c r="F10212" s="1" t="s">
        <v>3</v>
      </c>
    </row>
    <row r="10213" spans="6:6">
      <c r="F10213" s="1" t="s">
        <v>3</v>
      </c>
    </row>
    <row r="10214" spans="6:6">
      <c r="F10214" s="1" t="s">
        <v>3</v>
      </c>
    </row>
    <row r="10215" spans="6:6">
      <c r="F10215" s="1" t="s">
        <v>3</v>
      </c>
    </row>
    <row r="10216" spans="6:6">
      <c r="F10216" s="1" t="s">
        <v>3</v>
      </c>
    </row>
    <row r="10217" spans="6:6">
      <c r="F10217" s="1" t="s">
        <v>3</v>
      </c>
    </row>
    <row r="10218" spans="6:6">
      <c r="F10218" s="1" t="s">
        <v>3</v>
      </c>
    </row>
    <row r="10219" spans="6:6">
      <c r="F10219" s="1" t="s">
        <v>3</v>
      </c>
    </row>
    <row r="10220" spans="6:6">
      <c r="F10220" s="1" t="s">
        <v>3</v>
      </c>
    </row>
    <row r="10221" spans="6:6">
      <c r="F10221" s="1" t="s">
        <v>3</v>
      </c>
    </row>
    <row r="10222" spans="6:6">
      <c r="F10222" s="1" t="s">
        <v>3</v>
      </c>
    </row>
    <row r="10223" spans="6:6">
      <c r="F10223" s="1" t="s">
        <v>3</v>
      </c>
    </row>
    <row r="10224" spans="6:6">
      <c r="F10224" s="1" t="s">
        <v>3</v>
      </c>
    </row>
    <row r="10225" spans="6:6">
      <c r="F10225" s="1" t="s">
        <v>3</v>
      </c>
    </row>
    <row r="10226" spans="6:6">
      <c r="F10226" s="1" t="s">
        <v>3</v>
      </c>
    </row>
    <row r="10227" spans="6:6">
      <c r="F10227" s="1" t="s">
        <v>3</v>
      </c>
    </row>
    <row r="10228" spans="6:6">
      <c r="F10228" s="1" t="s">
        <v>3</v>
      </c>
    </row>
    <row r="10229" spans="6:6">
      <c r="F10229" s="1" t="s">
        <v>3</v>
      </c>
    </row>
    <row r="10230" spans="6:6">
      <c r="F10230" s="1" t="s">
        <v>3</v>
      </c>
    </row>
    <row r="10231" spans="6:6">
      <c r="F10231" s="1" t="s">
        <v>3</v>
      </c>
    </row>
    <row r="10232" spans="6:6">
      <c r="F10232" s="1" t="s">
        <v>3</v>
      </c>
    </row>
    <row r="10233" spans="6:6">
      <c r="F10233" s="1" t="s">
        <v>3</v>
      </c>
    </row>
    <row r="10234" spans="6:6">
      <c r="F10234" s="1" t="s">
        <v>3</v>
      </c>
    </row>
    <row r="10235" spans="6:6">
      <c r="F10235" s="1" t="s">
        <v>3</v>
      </c>
    </row>
    <row r="10236" spans="6:6">
      <c r="F10236" s="1" t="s">
        <v>3</v>
      </c>
    </row>
    <row r="10237" spans="6:6">
      <c r="F10237" s="1" t="s">
        <v>3</v>
      </c>
    </row>
    <row r="10238" spans="6:6">
      <c r="F10238" s="1" t="s">
        <v>3</v>
      </c>
    </row>
    <row r="10239" spans="6:6">
      <c r="F10239" s="1" t="s">
        <v>3</v>
      </c>
    </row>
    <row r="10240" spans="6:6">
      <c r="F10240" s="1" t="s">
        <v>3</v>
      </c>
    </row>
    <row r="10241" spans="6:6">
      <c r="F10241" s="1" t="s">
        <v>3</v>
      </c>
    </row>
    <row r="10242" spans="6:6">
      <c r="F10242" s="1" t="s">
        <v>3</v>
      </c>
    </row>
    <row r="10243" spans="6:6">
      <c r="F10243" s="1" t="s">
        <v>3</v>
      </c>
    </row>
    <row r="10244" spans="6:6">
      <c r="F10244" s="1" t="s">
        <v>3</v>
      </c>
    </row>
    <row r="10245" spans="6:6">
      <c r="F10245" s="1" t="s">
        <v>3</v>
      </c>
    </row>
    <row r="10246" spans="6:6">
      <c r="F10246" s="1" t="s">
        <v>3</v>
      </c>
    </row>
    <row r="10247" spans="6:6">
      <c r="F10247" s="1" t="s">
        <v>3</v>
      </c>
    </row>
    <row r="10248" spans="6:6">
      <c r="F10248" s="1" t="s">
        <v>3</v>
      </c>
    </row>
    <row r="10249" spans="6:6">
      <c r="F10249" s="1" t="s">
        <v>3</v>
      </c>
    </row>
    <row r="10250" spans="6:6">
      <c r="F10250" s="1" t="s">
        <v>3</v>
      </c>
    </row>
    <row r="10251" spans="6:6">
      <c r="F10251" s="1" t="s">
        <v>3</v>
      </c>
    </row>
    <row r="10252" spans="6:6">
      <c r="F10252" s="1" t="s">
        <v>3</v>
      </c>
    </row>
    <row r="10253" spans="6:6">
      <c r="F10253" s="1" t="s">
        <v>3</v>
      </c>
    </row>
    <row r="10254" spans="6:6">
      <c r="F10254" s="1" t="s">
        <v>3</v>
      </c>
    </row>
    <row r="10255" spans="6:6">
      <c r="F10255" s="1" t="s">
        <v>3</v>
      </c>
    </row>
    <row r="10256" spans="6:6">
      <c r="F10256" s="1" t="s">
        <v>3</v>
      </c>
    </row>
    <row r="10257" spans="6:6">
      <c r="F10257" s="1" t="s">
        <v>3</v>
      </c>
    </row>
    <row r="10258" spans="6:6">
      <c r="F10258" s="1" t="s">
        <v>3</v>
      </c>
    </row>
    <row r="10259" spans="6:6">
      <c r="F10259" s="1" t="s">
        <v>3</v>
      </c>
    </row>
    <row r="10260" spans="6:6">
      <c r="F10260" s="1" t="s">
        <v>3</v>
      </c>
    </row>
    <row r="10261" spans="6:6">
      <c r="F10261" s="1" t="s">
        <v>3</v>
      </c>
    </row>
    <row r="10262" spans="6:6">
      <c r="F10262" s="1" t="s">
        <v>3</v>
      </c>
    </row>
    <row r="10263" spans="6:6">
      <c r="F10263" s="1" t="s">
        <v>3</v>
      </c>
    </row>
    <row r="10264" spans="6:6">
      <c r="F10264" s="1" t="s">
        <v>3</v>
      </c>
    </row>
    <row r="10265" spans="6:6">
      <c r="F10265" s="1" t="s">
        <v>3</v>
      </c>
    </row>
    <row r="10266" spans="6:6">
      <c r="F10266" s="1" t="s">
        <v>3</v>
      </c>
    </row>
    <row r="10267" spans="6:6">
      <c r="F10267" s="1" t="s">
        <v>3</v>
      </c>
    </row>
    <row r="10268" spans="6:6">
      <c r="F10268" s="1" t="s">
        <v>3</v>
      </c>
    </row>
    <row r="10269" spans="6:6">
      <c r="F10269" s="1" t="s">
        <v>3</v>
      </c>
    </row>
    <row r="10270" spans="6:6">
      <c r="F10270" s="1" t="s">
        <v>3</v>
      </c>
    </row>
    <row r="10271" spans="6:6">
      <c r="F10271" s="1" t="s">
        <v>3</v>
      </c>
    </row>
    <row r="10272" spans="6:6">
      <c r="F10272" s="1" t="s">
        <v>3</v>
      </c>
    </row>
    <row r="10273" spans="6:6">
      <c r="F10273" s="1" t="s">
        <v>3</v>
      </c>
    </row>
    <row r="10274" spans="6:6">
      <c r="F10274" s="1" t="s">
        <v>3</v>
      </c>
    </row>
    <row r="10275" spans="6:6">
      <c r="F10275" s="1" t="s">
        <v>3</v>
      </c>
    </row>
    <row r="10276" spans="6:6">
      <c r="F10276" s="1" t="s">
        <v>3</v>
      </c>
    </row>
    <row r="10277" spans="6:6">
      <c r="F10277" s="1" t="s">
        <v>3</v>
      </c>
    </row>
    <row r="10278" spans="6:6">
      <c r="F10278" s="1" t="s">
        <v>3</v>
      </c>
    </row>
    <row r="10279" spans="6:6">
      <c r="F10279" s="1" t="s">
        <v>3</v>
      </c>
    </row>
    <row r="10280" spans="6:6">
      <c r="F10280" s="1" t="s">
        <v>3</v>
      </c>
    </row>
    <row r="10281" spans="6:6">
      <c r="F10281" s="1" t="s">
        <v>3</v>
      </c>
    </row>
    <row r="10282" spans="6:6">
      <c r="F10282" s="1" t="s">
        <v>3</v>
      </c>
    </row>
    <row r="10283" spans="6:6">
      <c r="F10283" s="1" t="s">
        <v>3</v>
      </c>
    </row>
    <row r="10284" spans="6:6">
      <c r="F10284" s="1" t="s">
        <v>3</v>
      </c>
    </row>
    <row r="10285" spans="6:6">
      <c r="F10285" s="1" t="s">
        <v>3</v>
      </c>
    </row>
    <row r="10286" spans="6:6">
      <c r="F10286" s="1" t="s">
        <v>3</v>
      </c>
    </row>
    <row r="10287" spans="6:6">
      <c r="F10287" s="1" t="s">
        <v>3</v>
      </c>
    </row>
    <row r="10288" spans="6:6">
      <c r="F10288" s="1" t="s">
        <v>3</v>
      </c>
    </row>
    <row r="10289" spans="6:6">
      <c r="F10289" s="1" t="s">
        <v>3</v>
      </c>
    </row>
    <row r="10290" spans="6:6">
      <c r="F10290" s="1" t="s">
        <v>3</v>
      </c>
    </row>
    <row r="10291" spans="6:6">
      <c r="F10291" s="1" t="s">
        <v>3</v>
      </c>
    </row>
    <row r="10292" spans="6:6">
      <c r="F10292" s="1" t="s">
        <v>3</v>
      </c>
    </row>
    <row r="10293" spans="6:6">
      <c r="F10293" s="1" t="s">
        <v>3</v>
      </c>
    </row>
    <row r="10294" spans="6:6">
      <c r="F10294" s="1" t="s">
        <v>3</v>
      </c>
    </row>
    <row r="10295" spans="6:6">
      <c r="F10295" s="1" t="s">
        <v>3</v>
      </c>
    </row>
    <row r="10296" spans="6:6">
      <c r="F10296" s="1" t="s">
        <v>3</v>
      </c>
    </row>
    <row r="10297" spans="6:6">
      <c r="F10297" s="1" t="s">
        <v>3</v>
      </c>
    </row>
    <row r="10298" spans="6:6">
      <c r="F10298" s="1" t="s">
        <v>3</v>
      </c>
    </row>
    <row r="10299" spans="6:6">
      <c r="F10299" s="1" t="s">
        <v>3</v>
      </c>
    </row>
    <row r="10300" spans="6:6">
      <c r="F10300" s="1" t="s">
        <v>3</v>
      </c>
    </row>
    <row r="10301" spans="6:6">
      <c r="F10301" s="1" t="s">
        <v>3</v>
      </c>
    </row>
    <row r="10302" spans="6:6">
      <c r="F10302" s="1" t="s">
        <v>3</v>
      </c>
    </row>
    <row r="10303" spans="6:6">
      <c r="F10303" s="1" t="s">
        <v>3</v>
      </c>
    </row>
    <row r="10304" spans="6:6">
      <c r="F10304" s="1" t="s">
        <v>3</v>
      </c>
    </row>
    <row r="10305" spans="6:6">
      <c r="F10305" s="1" t="s">
        <v>3</v>
      </c>
    </row>
    <row r="10306" spans="6:6">
      <c r="F10306" s="1" t="s">
        <v>3</v>
      </c>
    </row>
    <row r="10307" spans="6:6">
      <c r="F10307" s="1" t="s">
        <v>3</v>
      </c>
    </row>
    <row r="10308" spans="6:6">
      <c r="F10308" s="1" t="s">
        <v>3</v>
      </c>
    </row>
    <row r="10309" spans="6:6">
      <c r="F10309" s="1" t="s">
        <v>3</v>
      </c>
    </row>
    <row r="10310" spans="6:6">
      <c r="F10310" s="1" t="s">
        <v>3</v>
      </c>
    </row>
    <row r="10311" spans="6:6">
      <c r="F10311" s="1" t="s">
        <v>3</v>
      </c>
    </row>
    <row r="10312" spans="6:6">
      <c r="F10312" s="1" t="s">
        <v>3</v>
      </c>
    </row>
    <row r="10313" spans="6:6">
      <c r="F10313" s="1" t="s">
        <v>3</v>
      </c>
    </row>
    <row r="10314" spans="6:6">
      <c r="F10314" s="1" t="s">
        <v>3</v>
      </c>
    </row>
    <row r="10315" spans="6:6">
      <c r="F10315" s="1" t="s">
        <v>3</v>
      </c>
    </row>
    <row r="10316" spans="6:6">
      <c r="F10316" s="1" t="s">
        <v>3</v>
      </c>
    </row>
    <row r="10317" spans="6:6">
      <c r="F10317" s="1" t="s">
        <v>3</v>
      </c>
    </row>
    <row r="10318" spans="6:6">
      <c r="F10318" s="1" t="s">
        <v>3</v>
      </c>
    </row>
    <row r="10319" spans="6:6">
      <c r="F10319" s="1" t="s">
        <v>3</v>
      </c>
    </row>
    <row r="10320" spans="6:6">
      <c r="F10320" s="1" t="s">
        <v>3</v>
      </c>
    </row>
    <row r="10321" spans="6:6">
      <c r="F10321" s="1" t="s">
        <v>3</v>
      </c>
    </row>
    <row r="10322" spans="6:6">
      <c r="F10322" s="1" t="s">
        <v>3</v>
      </c>
    </row>
    <row r="10323" spans="6:6">
      <c r="F10323" s="1" t="s">
        <v>3</v>
      </c>
    </row>
    <row r="10324" spans="6:6">
      <c r="F10324" s="1" t="s">
        <v>3</v>
      </c>
    </row>
    <row r="10325" spans="6:6">
      <c r="F10325" s="1" t="s">
        <v>3</v>
      </c>
    </row>
    <row r="10326" spans="6:6">
      <c r="F10326" s="1" t="s">
        <v>3</v>
      </c>
    </row>
    <row r="10327" spans="6:6">
      <c r="F10327" s="1" t="s">
        <v>3</v>
      </c>
    </row>
    <row r="10328" spans="6:6">
      <c r="F10328" s="1" t="s">
        <v>3</v>
      </c>
    </row>
    <row r="10329" spans="6:6">
      <c r="F10329" s="1" t="s">
        <v>3</v>
      </c>
    </row>
    <row r="10330" spans="6:6">
      <c r="F10330" s="1" t="s">
        <v>3</v>
      </c>
    </row>
    <row r="10331" spans="6:6">
      <c r="F10331" s="1" t="s">
        <v>3</v>
      </c>
    </row>
    <row r="10332" spans="6:6">
      <c r="F10332" s="1" t="s">
        <v>3</v>
      </c>
    </row>
    <row r="10333" spans="6:6">
      <c r="F10333" s="1" t="s">
        <v>3</v>
      </c>
    </row>
    <row r="10334" spans="6:6">
      <c r="F10334" s="1" t="s">
        <v>3</v>
      </c>
    </row>
    <row r="10335" spans="6:6">
      <c r="F10335" s="1" t="s">
        <v>3</v>
      </c>
    </row>
    <row r="10336" spans="6:6">
      <c r="F10336" s="1" t="s">
        <v>3</v>
      </c>
    </row>
    <row r="10337" spans="6:6">
      <c r="F10337" s="1" t="s">
        <v>3</v>
      </c>
    </row>
    <row r="10338" spans="6:6">
      <c r="F10338" s="1" t="s">
        <v>3</v>
      </c>
    </row>
    <row r="10339" spans="6:6">
      <c r="F10339" s="1" t="s">
        <v>3</v>
      </c>
    </row>
    <row r="10340" spans="6:6">
      <c r="F10340" s="1" t="s">
        <v>3</v>
      </c>
    </row>
    <row r="10341" spans="6:6">
      <c r="F10341" s="1" t="s">
        <v>3</v>
      </c>
    </row>
    <row r="10342" spans="6:6">
      <c r="F10342" s="1" t="s">
        <v>3</v>
      </c>
    </row>
    <row r="10343" spans="6:6">
      <c r="F10343" s="1" t="s">
        <v>3</v>
      </c>
    </row>
    <row r="10344" spans="6:6">
      <c r="F10344" s="1" t="s">
        <v>3</v>
      </c>
    </row>
    <row r="10345" spans="6:6">
      <c r="F10345" s="1" t="s">
        <v>3</v>
      </c>
    </row>
    <row r="10346" spans="6:6">
      <c r="F10346" s="1" t="s">
        <v>3</v>
      </c>
    </row>
    <row r="10347" spans="6:6">
      <c r="F10347" s="1" t="s">
        <v>3</v>
      </c>
    </row>
    <row r="10348" spans="6:6">
      <c r="F10348" s="1" t="s">
        <v>3</v>
      </c>
    </row>
    <row r="10349" spans="6:6">
      <c r="F10349" s="1" t="s">
        <v>3</v>
      </c>
    </row>
    <row r="10350" spans="6:6">
      <c r="F10350" s="1" t="s">
        <v>3</v>
      </c>
    </row>
    <row r="10351" spans="6:6">
      <c r="F10351" s="1" t="s">
        <v>3</v>
      </c>
    </row>
    <row r="10352" spans="6:6">
      <c r="F10352" s="1" t="s">
        <v>3</v>
      </c>
    </row>
    <row r="10353" spans="6:6">
      <c r="F10353" s="1" t="s">
        <v>3</v>
      </c>
    </row>
    <row r="10354" spans="6:6">
      <c r="F10354" s="1" t="s">
        <v>3</v>
      </c>
    </row>
    <row r="10355" spans="6:6">
      <c r="F10355" s="1" t="s">
        <v>3</v>
      </c>
    </row>
    <row r="10356" spans="6:6">
      <c r="F10356" s="1" t="s">
        <v>3</v>
      </c>
    </row>
    <row r="10357" spans="6:6">
      <c r="F10357" s="1" t="s">
        <v>3</v>
      </c>
    </row>
    <row r="10358" spans="6:6">
      <c r="F10358" s="1" t="s">
        <v>3</v>
      </c>
    </row>
    <row r="10359" spans="6:6">
      <c r="F10359" s="1" t="s">
        <v>3</v>
      </c>
    </row>
    <row r="10360" spans="6:6">
      <c r="F10360" s="1" t="s">
        <v>3</v>
      </c>
    </row>
    <row r="10361" spans="6:6">
      <c r="F10361" s="1" t="s">
        <v>3</v>
      </c>
    </row>
    <row r="10362" spans="6:6">
      <c r="F10362" s="1" t="s">
        <v>3</v>
      </c>
    </row>
    <row r="10363" spans="6:6">
      <c r="F10363" s="1" t="s">
        <v>3</v>
      </c>
    </row>
    <row r="10364" spans="6:6">
      <c r="F10364" s="1" t="s">
        <v>3</v>
      </c>
    </row>
    <row r="10365" spans="6:6">
      <c r="F10365" s="1" t="s">
        <v>3</v>
      </c>
    </row>
    <row r="10366" spans="6:6">
      <c r="F10366" s="1" t="s">
        <v>3</v>
      </c>
    </row>
    <row r="10367" spans="6:6">
      <c r="F10367" s="1" t="s">
        <v>3</v>
      </c>
    </row>
    <row r="10368" spans="6:6">
      <c r="F10368" s="1" t="s">
        <v>3</v>
      </c>
    </row>
    <row r="10369" spans="6:6">
      <c r="F10369" s="1" t="s">
        <v>3</v>
      </c>
    </row>
    <row r="10370" spans="6:6">
      <c r="F10370" s="1" t="s">
        <v>3</v>
      </c>
    </row>
    <row r="10371" spans="6:6">
      <c r="F10371" s="1" t="s">
        <v>3</v>
      </c>
    </row>
    <row r="10372" spans="6:6">
      <c r="F10372" s="1" t="s">
        <v>3</v>
      </c>
    </row>
    <row r="10373" spans="6:6">
      <c r="F10373" s="1" t="s">
        <v>3</v>
      </c>
    </row>
    <row r="10374" spans="6:6">
      <c r="F10374" s="1" t="s">
        <v>3</v>
      </c>
    </row>
    <row r="10375" spans="6:6">
      <c r="F10375" s="1" t="s">
        <v>3</v>
      </c>
    </row>
    <row r="10376" spans="6:6">
      <c r="F10376" s="1" t="s">
        <v>3</v>
      </c>
    </row>
    <row r="10377" spans="6:6">
      <c r="F10377" s="1" t="s">
        <v>3</v>
      </c>
    </row>
    <row r="10378" spans="6:6">
      <c r="F10378" s="1" t="s">
        <v>3</v>
      </c>
    </row>
    <row r="10379" spans="6:6">
      <c r="F10379" s="1" t="s">
        <v>3</v>
      </c>
    </row>
    <row r="10380" spans="6:6">
      <c r="F10380" s="1" t="s">
        <v>3</v>
      </c>
    </row>
    <row r="10381" spans="6:6">
      <c r="F10381" s="1" t="s">
        <v>3</v>
      </c>
    </row>
    <row r="10382" spans="6:6">
      <c r="F10382" s="1" t="s">
        <v>3</v>
      </c>
    </row>
    <row r="10383" spans="6:6">
      <c r="F10383" s="1" t="s">
        <v>3</v>
      </c>
    </row>
    <row r="10384" spans="6:6">
      <c r="F10384" s="1" t="s">
        <v>3</v>
      </c>
    </row>
    <row r="10385" spans="6:6">
      <c r="F10385" s="1" t="s">
        <v>3</v>
      </c>
    </row>
    <row r="10386" spans="6:6">
      <c r="F10386" s="1" t="s">
        <v>3</v>
      </c>
    </row>
    <row r="10387" spans="6:6">
      <c r="F10387" s="1" t="s">
        <v>3</v>
      </c>
    </row>
    <row r="10388" spans="6:6">
      <c r="F10388" s="1" t="s">
        <v>3</v>
      </c>
    </row>
    <row r="10389" spans="6:6">
      <c r="F10389" s="1" t="s">
        <v>3</v>
      </c>
    </row>
    <row r="10390" spans="6:6">
      <c r="F10390" s="1" t="s">
        <v>3</v>
      </c>
    </row>
    <row r="10391" spans="6:6">
      <c r="F10391" s="1" t="s">
        <v>3</v>
      </c>
    </row>
    <row r="10392" spans="6:6">
      <c r="F10392" s="1" t="s">
        <v>3</v>
      </c>
    </row>
    <row r="10393" spans="6:6">
      <c r="F10393" s="1" t="s">
        <v>3</v>
      </c>
    </row>
    <row r="10394" spans="6:6">
      <c r="F10394" s="1" t="s">
        <v>3</v>
      </c>
    </row>
    <row r="10395" spans="6:6">
      <c r="F10395" s="1" t="s">
        <v>3</v>
      </c>
    </row>
    <row r="10396" spans="6:6">
      <c r="F10396" s="1" t="s">
        <v>3</v>
      </c>
    </row>
    <row r="10397" spans="6:6">
      <c r="F10397" s="1" t="s">
        <v>3</v>
      </c>
    </row>
    <row r="10398" spans="6:6">
      <c r="F10398" s="1" t="s">
        <v>3</v>
      </c>
    </row>
    <row r="10399" spans="6:6">
      <c r="F10399" s="1" t="s">
        <v>3</v>
      </c>
    </row>
    <row r="10400" spans="6:6">
      <c r="F10400" s="1" t="s">
        <v>3</v>
      </c>
    </row>
    <row r="10401" spans="6:6">
      <c r="F10401" s="1" t="s">
        <v>3</v>
      </c>
    </row>
    <row r="10402" spans="6:6">
      <c r="F10402" s="1" t="s">
        <v>3</v>
      </c>
    </row>
    <row r="10403" spans="6:6">
      <c r="F10403" s="1" t="s">
        <v>3</v>
      </c>
    </row>
    <row r="10404" spans="6:6">
      <c r="F10404" s="1" t="s">
        <v>3</v>
      </c>
    </row>
    <row r="10405" spans="6:6">
      <c r="F10405" s="1" t="s">
        <v>3</v>
      </c>
    </row>
    <row r="10406" spans="6:6">
      <c r="F10406" s="1" t="s">
        <v>3</v>
      </c>
    </row>
    <row r="10407" spans="6:6">
      <c r="F10407" s="1" t="s">
        <v>3</v>
      </c>
    </row>
    <row r="10408" spans="6:6">
      <c r="F10408" s="1" t="s">
        <v>3</v>
      </c>
    </row>
    <row r="10409" spans="6:6">
      <c r="F10409" s="1" t="s">
        <v>3</v>
      </c>
    </row>
    <row r="10410" spans="6:6">
      <c r="F10410" s="1" t="s">
        <v>3</v>
      </c>
    </row>
    <row r="10411" spans="6:6">
      <c r="F10411" s="1" t="s">
        <v>3</v>
      </c>
    </row>
    <row r="10412" spans="6:6">
      <c r="F10412" s="1" t="s">
        <v>3</v>
      </c>
    </row>
    <row r="10413" spans="6:6">
      <c r="F10413" s="1" t="s">
        <v>3</v>
      </c>
    </row>
    <row r="10414" spans="6:6">
      <c r="F10414" s="1" t="s">
        <v>3</v>
      </c>
    </row>
    <row r="10415" spans="6:6">
      <c r="F10415" s="1" t="s">
        <v>3</v>
      </c>
    </row>
    <row r="10416" spans="6:6">
      <c r="F10416" s="1" t="s">
        <v>3</v>
      </c>
    </row>
    <row r="10417" spans="6:6">
      <c r="F10417" s="1" t="s">
        <v>3</v>
      </c>
    </row>
    <row r="10418" spans="6:6">
      <c r="F10418" s="1" t="s">
        <v>3</v>
      </c>
    </row>
    <row r="10419" spans="6:6">
      <c r="F10419" s="1" t="s">
        <v>3</v>
      </c>
    </row>
    <row r="10420" spans="6:6">
      <c r="F10420" s="1" t="s">
        <v>3</v>
      </c>
    </row>
    <row r="10421" spans="6:6">
      <c r="F10421" s="1" t="s">
        <v>3</v>
      </c>
    </row>
    <row r="10422" spans="6:6">
      <c r="F10422" s="1" t="s">
        <v>3</v>
      </c>
    </row>
    <row r="10423" spans="6:6">
      <c r="F10423" s="1" t="s">
        <v>3</v>
      </c>
    </row>
    <row r="10424" spans="6:6">
      <c r="F10424" s="1" t="s">
        <v>3</v>
      </c>
    </row>
    <row r="10425" spans="6:6">
      <c r="F10425" s="1" t="s">
        <v>3</v>
      </c>
    </row>
    <row r="10426" spans="6:6">
      <c r="F10426" s="1" t="s">
        <v>3</v>
      </c>
    </row>
    <row r="10427" spans="6:6">
      <c r="F10427" s="1" t="s">
        <v>3</v>
      </c>
    </row>
    <row r="10428" spans="6:6">
      <c r="F10428" s="1" t="s">
        <v>3</v>
      </c>
    </row>
    <row r="10429" spans="6:6">
      <c r="F10429" s="1" t="s">
        <v>3</v>
      </c>
    </row>
    <row r="10430" spans="6:6">
      <c r="F10430" s="1" t="s">
        <v>3</v>
      </c>
    </row>
    <row r="10431" spans="6:6">
      <c r="F10431" s="1" t="s">
        <v>3</v>
      </c>
    </row>
    <row r="10432" spans="6:6">
      <c r="F10432" s="1" t="s">
        <v>3</v>
      </c>
    </row>
    <row r="10433" spans="6:6">
      <c r="F10433" s="1" t="s">
        <v>3</v>
      </c>
    </row>
    <row r="10434" spans="6:6">
      <c r="F10434" s="1" t="s">
        <v>3</v>
      </c>
    </row>
    <row r="10435" spans="6:6">
      <c r="F10435" s="1" t="s">
        <v>3</v>
      </c>
    </row>
    <row r="10436" spans="6:6">
      <c r="F10436" s="1" t="s">
        <v>3</v>
      </c>
    </row>
    <row r="10437" spans="6:6">
      <c r="F10437" s="1" t="s">
        <v>3</v>
      </c>
    </row>
    <row r="10438" spans="6:6">
      <c r="F10438" s="1" t="s">
        <v>3</v>
      </c>
    </row>
    <row r="10439" spans="6:6">
      <c r="F10439" s="1" t="s">
        <v>3</v>
      </c>
    </row>
    <row r="10440" spans="6:6">
      <c r="F10440" s="1" t="s">
        <v>3</v>
      </c>
    </row>
    <row r="10441" spans="6:6">
      <c r="F10441" s="1" t="s">
        <v>3</v>
      </c>
    </row>
    <row r="10442" spans="6:6">
      <c r="F10442" s="1" t="s">
        <v>3</v>
      </c>
    </row>
    <row r="10443" spans="6:6">
      <c r="F10443" s="1" t="s">
        <v>3</v>
      </c>
    </row>
    <row r="10444" spans="6:6">
      <c r="F10444" s="1" t="s">
        <v>3</v>
      </c>
    </row>
    <row r="10445" spans="6:6">
      <c r="F10445" s="1" t="s">
        <v>3</v>
      </c>
    </row>
    <row r="10446" spans="6:6">
      <c r="F10446" s="1" t="s">
        <v>3</v>
      </c>
    </row>
    <row r="10447" spans="6:6">
      <c r="F10447" s="1" t="s">
        <v>3</v>
      </c>
    </row>
    <row r="10448" spans="6:6">
      <c r="F10448" s="1" t="s">
        <v>3</v>
      </c>
    </row>
    <row r="10449" spans="6:6">
      <c r="F10449" s="1" t="s">
        <v>3</v>
      </c>
    </row>
    <row r="10450" spans="6:6">
      <c r="F10450" s="1" t="s">
        <v>3</v>
      </c>
    </row>
    <row r="10451" spans="6:6">
      <c r="F10451" s="1" t="s">
        <v>3</v>
      </c>
    </row>
    <row r="10452" spans="6:6">
      <c r="F10452" s="1" t="s">
        <v>3</v>
      </c>
    </row>
    <row r="10453" spans="6:6">
      <c r="F10453" s="1" t="s">
        <v>3</v>
      </c>
    </row>
    <row r="10454" spans="6:6">
      <c r="F10454" s="1" t="s">
        <v>3</v>
      </c>
    </row>
    <row r="10455" spans="6:6">
      <c r="F10455" s="1" t="s">
        <v>3</v>
      </c>
    </row>
    <row r="10456" spans="6:6">
      <c r="F10456" s="1" t="s">
        <v>3</v>
      </c>
    </row>
    <row r="10457" spans="6:6">
      <c r="F10457" s="1" t="s">
        <v>3</v>
      </c>
    </row>
    <row r="10458" spans="6:6">
      <c r="F10458" s="1" t="s">
        <v>3</v>
      </c>
    </row>
    <row r="10459" spans="6:6">
      <c r="F10459" s="1" t="s">
        <v>3</v>
      </c>
    </row>
    <row r="10460" spans="6:6">
      <c r="F10460" s="1" t="s">
        <v>3</v>
      </c>
    </row>
    <row r="10461" spans="6:6">
      <c r="F10461" s="1" t="s">
        <v>3</v>
      </c>
    </row>
    <row r="10462" spans="6:6">
      <c r="F10462" s="1" t="s">
        <v>3</v>
      </c>
    </row>
    <row r="10463" spans="6:6">
      <c r="F10463" s="1" t="s">
        <v>3</v>
      </c>
    </row>
    <row r="10464" spans="6:6">
      <c r="F10464" s="1" t="s">
        <v>3</v>
      </c>
    </row>
    <row r="10465" spans="6:6">
      <c r="F10465" s="1" t="s">
        <v>3</v>
      </c>
    </row>
    <row r="10466" spans="6:6">
      <c r="F10466" s="1" t="s">
        <v>3</v>
      </c>
    </row>
    <row r="10467" spans="6:6">
      <c r="F10467" s="1" t="s">
        <v>3</v>
      </c>
    </row>
    <row r="10468" spans="6:6">
      <c r="F10468" s="1" t="s">
        <v>3</v>
      </c>
    </row>
    <row r="10469" spans="6:6">
      <c r="F10469" s="1" t="s">
        <v>3</v>
      </c>
    </row>
    <row r="10470" spans="6:6">
      <c r="F10470" s="1" t="s">
        <v>3</v>
      </c>
    </row>
    <row r="10471" spans="6:6">
      <c r="F10471" s="1" t="s">
        <v>3</v>
      </c>
    </row>
    <row r="10472" spans="6:6">
      <c r="F10472" s="1" t="s">
        <v>3</v>
      </c>
    </row>
    <row r="10473" spans="6:6">
      <c r="F10473" s="1" t="s">
        <v>3</v>
      </c>
    </row>
    <row r="10474" spans="6:6">
      <c r="F10474" s="1" t="s">
        <v>3</v>
      </c>
    </row>
    <row r="10475" spans="6:6">
      <c r="F10475" s="1" t="s">
        <v>3</v>
      </c>
    </row>
    <row r="10476" spans="6:6">
      <c r="F10476" s="1" t="s">
        <v>3</v>
      </c>
    </row>
    <row r="10477" spans="6:6">
      <c r="F10477" s="1" t="s">
        <v>3</v>
      </c>
    </row>
    <row r="10478" spans="6:6">
      <c r="F10478" s="1" t="s">
        <v>3</v>
      </c>
    </row>
    <row r="10479" spans="6:6">
      <c r="F10479" s="1" t="s">
        <v>3</v>
      </c>
    </row>
    <row r="10480" spans="6:6">
      <c r="F10480" s="1" t="s">
        <v>3</v>
      </c>
    </row>
    <row r="10481" spans="6:6">
      <c r="F10481" s="1" t="s">
        <v>3</v>
      </c>
    </row>
    <row r="10482" spans="6:6">
      <c r="F10482" s="1" t="s">
        <v>3</v>
      </c>
    </row>
    <row r="10483" spans="6:6">
      <c r="F10483" s="1" t="s">
        <v>3</v>
      </c>
    </row>
    <row r="10484" spans="6:6">
      <c r="F10484" s="1" t="s">
        <v>3</v>
      </c>
    </row>
    <row r="10485" spans="6:6">
      <c r="F10485" s="1" t="s">
        <v>3</v>
      </c>
    </row>
    <row r="10486" spans="6:6">
      <c r="F10486" s="1" t="s">
        <v>3</v>
      </c>
    </row>
    <row r="10487" spans="6:6">
      <c r="F10487" s="1" t="s">
        <v>3</v>
      </c>
    </row>
    <row r="10488" spans="6:6">
      <c r="F10488" s="1" t="s">
        <v>3</v>
      </c>
    </row>
    <row r="10489" spans="6:6">
      <c r="F10489" s="1" t="s">
        <v>3</v>
      </c>
    </row>
    <row r="10490" spans="6:6">
      <c r="F10490" s="1" t="s">
        <v>3</v>
      </c>
    </row>
    <row r="10491" spans="6:6">
      <c r="F10491" s="1" t="s">
        <v>3</v>
      </c>
    </row>
    <row r="10492" spans="6:6">
      <c r="F10492" s="1" t="s">
        <v>3</v>
      </c>
    </row>
    <row r="10493" spans="6:6">
      <c r="F10493" s="1" t="s">
        <v>3</v>
      </c>
    </row>
    <row r="10494" spans="6:6">
      <c r="F10494" s="1" t="s">
        <v>3</v>
      </c>
    </row>
    <row r="10495" spans="6:6">
      <c r="F10495" s="1" t="s">
        <v>3</v>
      </c>
    </row>
    <row r="10496" spans="6:6">
      <c r="F10496" s="1" t="s">
        <v>3</v>
      </c>
    </row>
    <row r="10497" spans="6:6">
      <c r="F10497" s="1" t="s">
        <v>3</v>
      </c>
    </row>
    <row r="10498" spans="6:6">
      <c r="F10498" s="1" t="s">
        <v>3</v>
      </c>
    </row>
    <row r="10499" spans="6:6">
      <c r="F10499" s="1" t="s">
        <v>3</v>
      </c>
    </row>
    <row r="10500" spans="6:6">
      <c r="F10500" s="1" t="s">
        <v>3</v>
      </c>
    </row>
    <row r="10501" spans="6:6">
      <c r="F10501" s="1" t="s">
        <v>3</v>
      </c>
    </row>
    <row r="10502" spans="6:6">
      <c r="F10502" s="1" t="s">
        <v>3</v>
      </c>
    </row>
    <row r="10503" spans="6:6">
      <c r="F10503" s="1" t="s">
        <v>3</v>
      </c>
    </row>
    <row r="10504" spans="6:6">
      <c r="F10504" s="1" t="s">
        <v>3</v>
      </c>
    </row>
    <row r="10505" spans="6:6">
      <c r="F10505" s="1" t="s">
        <v>3</v>
      </c>
    </row>
    <row r="10506" spans="6:6">
      <c r="F10506" s="1" t="s">
        <v>3</v>
      </c>
    </row>
    <row r="10507" spans="6:6">
      <c r="F10507" s="1" t="s">
        <v>3</v>
      </c>
    </row>
    <row r="10508" spans="6:6">
      <c r="F10508" s="1" t="s">
        <v>3</v>
      </c>
    </row>
    <row r="10509" spans="6:6">
      <c r="F10509" s="1" t="s">
        <v>3</v>
      </c>
    </row>
    <row r="10510" spans="6:6">
      <c r="F10510" s="1" t="s">
        <v>3</v>
      </c>
    </row>
    <row r="10511" spans="6:6">
      <c r="F10511" s="1" t="s">
        <v>3</v>
      </c>
    </row>
    <row r="10512" spans="6:6">
      <c r="F10512" s="1" t="s">
        <v>3</v>
      </c>
    </row>
    <row r="10513" spans="6:6">
      <c r="F10513" s="1" t="s">
        <v>3</v>
      </c>
    </row>
    <row r="10514" spans="6:6">
      <c r="F10514" s="1" t="s">
        <v>3</v>
      </c>
    </row>
    <row r="10515" spans="6:6">
      <c r="F10515" s="1" t="s">
        <v>3</v>
      </c>
    </row>
    <row r="10516" spans="6:6">
      <c r="F10516" s="1" t="s">
        <v>3</v>
      </c>
    </row>
    <row r="10517" spans="6:6">
      <c r="F10517" s="1" t="s">
        <v>3</v>
      </c>
    </row>
    <row r="10518" spans="6:6">
      <c r="F10518" s="1" t="s">
        <v>3</v>
      </c>
    </row>
    <row r="10519" spans="6:6">
      <c r="F10519" s="1" t="s">
        <v>3</v>
      </c>
    </row>
    <row r="10520" spans="6:6">
      <c r="F10520" s="1" t="s">
        <v>3</v>
      </c>
    </row>
    <row r="10521" spans="6:6">
      <c r="F10521" s="1" t="s">
        <v>3</v>
      </c>
    </row>
    <row r="10522" spans="6:6">
      <c r="F10522" s="1" t="s">
        <v>3</v>
      </c>
    </row>
    <row r="10523" spans="6:6">
      <c r="F10523" s="1" t="s">
        <v>3</v>
      </c>
    </row>
    <row r="10524" spans="6:6">
      <c r="F10524" s="1" t="s">
        <v>3</v>
      </c>
    </row>
    <row r="10525" spans="6:6">
      <c r="F10525" s="1" t="s">
        <v>3</v>
      </c>
    </row>
    <row r="10526" spans="6:6">
      <c r="F10526" s="1" t="s">
        <v>3</v>
      </c>
    </row>
    <row r="10527" spans="6:6">
      <c r="F10527" s="1" t="s">
        <v>3</v>
      </c>
    </row>
    <row r="10528" spans="6:6">
      <c r="F10528" s="1" t="s">
        <v>3</v>
      </c>
    </row>
    <row r="10529" spans="6:6">
      <c r="F10529" s="1" t="s">
        <v>3</v>
      </c>
    </row>
    <row r="10530" spans="6:6">
      <c r="F10530" s="1" t="s">
        <v>3</v>
      </c>
    </row>
    <row r="10531" spans="6:6">
      <c r="F10531" s="1" t="s">
        <v>3</v>
      </c>
    </row>
    <row r="10532" spans="6:6">
      <c r="F10532" s="1" t="s">
        <v>3</v>
      </c>
    </row>
    <row r="10533" spans="6:6">
      <c r="F10533" s="1" t="s">
        <v>3</v>
      </c>
    </row>
    <row r="10534" spans="6:6">
      <c r="F10534" s="1" t="s">
        <v>3</v>
      </c>
    </row>
    <row r="10535" spans="6:6">
      <c r="F10535" s="1" t="s">
        <v>3</v>
      </c>
    </row>
    <row r="10536" spans="6:6">
      <c r="F10536" s="1" t="s">
        <v>3</v>
      </c>
    </row>
    <row r="10537" spans="6:6">
      <c r="F10537" s="1" t="s">
        <v>3</v>
      </c>
    </row>
    <row r="10538" spans="6:6">
      <c r="F10538" s="1" t="s">
        <v>3</v>
      </c>
    </row>
    <row r="10539" spans="6:6">
      <c r="F10539" s="1" t="s">
        <v>3</v>
      </c>
    </row>
    <row r="10540" spans="6:6">
      <c r="F10540" s="1" t="s">
        <v>3</v>
      </c>
    </row>
    <row r="10541" spans="6:6">
      <c r="F10541" s="1" t="s">
        <v>3</v>
      </c>
    </row>
    <row r="10542" spans="6:6">
      <c r="F10542" s="1" t="s">
        <v>3</v>
      </c>
    </row>
    <row r="10543" spans="6:6">
      <c r="F10543" s="1" t="s">
        <v>3</v>
      </c>
    </row>
    <row r="10544" spans="6:6">
      <c r="F10544" s="1" t="s">
        <v>3</v>
      </c>
    </row>
    <row r="10545" spans="6:6">
      <c r="F10545" s="1" t="s">
        <v>3</v>
      </c>
    </row>
    <row r="10546" spans="6:6">
      <c r="F10546" s="1" t="s">
        <v>3</v>
      </c>
    </row>
    <row r="10547" spans="6:6">
      <c r="F10547" s="1" t="s">
        <v>3</v>
      </c>
    </row>
    <row r="10548" spans="6:6">
      <c r="F10548" s="1" t="s">
        <v>3</v>
      </c>
    </row>
    <row r="10549" spans="6:6">
      <c r="F10549" s="1" t="s">
        <v>3</v>
      </c>
    </row>
    <row r="10550" spans="6:6">
      <c r="F10550" s="1" t="s">
        <v>3</v>
      </c>
    </row>
    <row r="10551" spans="6:6">
      <c r="F10551" s="1" t="s">
        <v>3</v>
      </c>
    </row>
    <row r="10552" spans="6:6">
      <c r="F10552" s="1" t="s">
        <v>3</v>
      </c>
    </row>
    <row r="10553" spans="6:6">
      <c r="F10553" s="1" t="s">
        <v>3</v>
      </c>
    </row>
    <row r="10554" spans="6:6">
      <c r="F10554" s="1" t="s">
        <v>3</v>
      </c>
    </row>
    <row r="10555" spans="6:6">
      <c r="F10555" s="1" t="s">
        <v>3</v>
      </c>
    </row>
    <row r="10556" spans="6:6">
      <c r="F10556" s="1" t="s">
        <v>3</v>
      </c>
    </row>
    <row r="10557" spans="6:6">
      <c r="F10557" s="1" t="s">
        <v>3</v>
      </c>
    </row>
    <row r="10558" spans="6:6">
      <c r="F10558" s="1" t="s">
        <v>3</v>
      </c>
    </row>
    <row r="10559" spans="6:6">
      <c r="F10559" s="1" t="s">
        <v>3</v>
      </c>
    </row>
    <row r="10560" spans="6:6">
      <c r="F10560" s="1" t="s">
        <v>3</v>
      </c>
    </row>
    <row r="10561" spans="6:6">
      <c r="F10561" s="1" t="s">
        <v>3</v>
      </c>
    </row>
    <row r="10562" spans="6:6">
      <c r="F10562" s="1" t="s">
        <v>3</v>
      </c>
    </row>
    <row r="10563" spans="6:6">
      <c r="F10563" s="1" t="s">
        <v>3</v>
      </c>
    </row>
    <row r="10564" spans="6:6">
      <c r="F10564" s="1" t="s">
        <v>3</v>
      </c>
    </row>
    <row r="10565" spans="6:6">
      <c r="F10565" s="1" t="s">
        <v>3</v>
      </c>
    </row>
    <row r="10566" spans="6:6">
      <c r="F10566" s="1" t="s">
        <v>3</v>
      </c>
    </row>
    <row r="10567" spans="6:6">
      <c r="F10567" s="1" t="s">
        <v>3</v>
      </c>
    </row>
    <row r="10568" spans="6:6">
      <c r="F10568" s="1" t="s">
        <v>3</v>
      </c>
    </row>
    <row r="10569" spans="6:6">
      <c r="F10569" s="1" t="s">
        <v>3</v>
      </c>
    </row>
    <row r="10570" spans="6:6">
      <c r="F10570" s="1" t="s">
        <v>3</v>
      </c>
    </row>
    <row r="10571" spans="6:6">
      <c r="F10571" s="1" t="s">
        <v>3</v>
      </c>
    </row>
    <row r="10572" spans="6:6">
      <c r="F10572" s="1" t="s">
        <v>3</v>
      </c>
    </row>
    <row r="10573" spans="6:6">
      <c r="F10573" s="1" t="s">
        <v>3</v>
      </c>
    </row>
    <row r="10574" spans="6:6">
      <c r="F10574" s="1" t="s">
        <v>3</v>
      </c>
    </row>
    <row r="10575" spans="6:6">
      <c r="F10575" s="1" t="s">
        <v>3</v>
      </c>
    </row>
    <row r="10576" spans="6:6">
      <c r="F10576" s="1" t="s">
        <v>3</v>
      </c>
    </row>
    <row r="10577" spans="6:6">
      <c r="F10577" s="1" t="s">
        <v>3</v>
      </c>
    </row>
    <row r="10578" spans="6:6">
      <c r="F10578" s="1" t="s">
        <v>3</v>
      </c>
    </row>
    <row r="10579" spans="6:6">
      <c r="F10579" s="1" t="s">
        <v>3</v>
      </c>
    </row>
    <row r="10580" spans="6:6">
      <c r="F10580" s="1" t="s">
        <v>3</v>
      </c>
    </row>
    <row r="10581" spans="6:6">
      <c r="F10581" s="1" t="s">
        <v>3</v>
      </c>
    </row>
    <row r="10582" spans="6:6">
      <c r="F10582" s="1" t="s">
        <v>3</v>
      </c>
    </row>
    <row r="10583" spans="6:6">
      <c r="F10583" s="1" t="s">
        <v>3</v>
      </c>
    </row>
    <row r="10584" spans="6:6">
      <c r="F10584" s="1" t="s">
        <v>3</v>
      </c>
    </row>
    <row r="10585" spans="6:6">
      <c r="F10585" s="1" t="s">
        <v>3</v>
      </c>
    </row>
    <row r="10586" spans="6:6">
      <c r="F10586" s="1" t="s">
        <v>3</v>
      </c>
    </row>
    <row r="10587" spans="6:6">
      <c r="F10587" s="1" t="s">
        <v>3</v>
      </c>
    </row>
    <row r="10588" spans="6:6">
      <c r="F10588" s="1" t="s">
        <v>3</v>
      </c>
    </row>
    <row r="10589" spans="6:6">
      <c r="F10589" s="1" t="s">
        <v>3</v>
      </c>
    </row>
    <row r="10590" spans="6:6">
      <c r="F10590" s="1" t="s">
        <v>3</v>
      </c>
    </row>
    <row r="10591" spans="6:6">
      <c r="F10591" s="1" t="s">
        <v>3</v>
      </c>
    </row>
    <row r="10592" spans="6:6">
      <c r="F10592" s="1" t="s">
        <v>3</v>
      </c>
    </row>
    <row r="10593" spans="6:6">
      <c r="F10593" s="1" t="s">
        <v>3</v>
      </c>
    </row>
    <row r="10594" spans="6:6">
      <c r="F10594" s="1" t="s">
        <v>3</v>
      </c>
    </row>
    <row r="10595" spans="6:6">
      <c r="F10595" s="1" t="s">
        <v>3</v>
      </c>
    </row>
    <row r="10596" spans="6:6">
      <c r="F10596" s="1" t="s">
        <v>3</v>
      </c>
    </row>
    <row r="10597" spans="6:6">
      <c r="F10597" s="1" t="s">
        <v>3</v>
      </c>
    </row>
    <row r="10598" spans="6:6">
      <c r="F10598" s="1" t="s">
        <v>3</v>
      </c>
    </row>
    <row r="10599" spans="6:6">
      <c r="F10599" s="1" t="s">
        <v>3</v>
      </c>
    </row>
    <row r="10600" spans="6:6">
      <c r="F10600" s="1" t="s">
        <v>3</v>
      </c>
    </row>
    <row r="10601" spans="6:6">
      <c r="F10601" s="1" t="s">
        <v>3</v>
      </c>
    </row>
    <row r="10602" spans="6:6">
      <c r="F10602" s="1" t="s">
        <v>3</v>
      </c>
    </row>
    <row r="10603" spans="6:6">
      <c r="F10603" s="1" t="s">
        <v>3</v>
      </c>
    </row>
    <row r="10604" spans="6:6">
      <c r="F10604" s="1" t="s">
        <v>3</v>
      </c>
    </row>
    <row r="10605" spans="6:6">
      <c r="F10605" s="1" t="s">
        <v>3</v>
      </c>
    </row>
    <row r="10606" spans="6:6">
      <c r="F10606" s="1" t="s">
        <v>3</v>
      </c>
    </row>
    <row r="10607" spans="6:6">
      <c r="F10607" s="1" t="s">
        <v>3</v>
      </c>
    </row>
    <row r="10608" spans="6:6">
      <c r="F10608" s="1" t="s">
        <v>3</v>
      </c>
    </row>
    <row r="10609" spans="6:6">
      <c r="F10609" s="1" t="s">
        <v>3</v>
      </c>
    </row>
    <row r="10610" spans="6:6">
      <c r="F10610" s="1" t="s">
        <v>3</v>
      </c>
    </row>
    <row r="10611" spans="6:6">
      <c r="F10611" s="1" t="s">
        <v>3</v>
      </c>
    </row>
    <row r="10612" spans="6:6">
      <c r="F10612" s="1" t="s">
        <v>3</v>
      </c>
    </row>
    <row r="10613" spans="6:6">
      <c r="F10613" s="1" t="s">
        <v>3</v>
      </c>
    </row>
    <row r="10614" spans="6:6">
      <c r="F10614" s="1" t="s">
        <v>3</v>
      </c>
    </row>
    <row r="10615" spans="6:6">
      <c r="F10615" s="1" t="s">
        <v>3</v>
      </c>
    </row>
    <row r="10616" spans="6:6">
      <c r="F10616" s="1" t="s">
        <v>3</v>
      </c>
    </row>
    <row r="10617" spans="6:6">
      <c r="F10617" s="1" t="s">
        <v>3</v>
      </c>
    </row>
    <row r="10618" spans="6:6">
      <c r="F10618" s="1" t="s">
        <v>3</v>
      </c>
    </row>
    <row r="10619" spans="6:6">
      <c r="F10619" s="1" t="s">
        <v>3</v>
      </c>
    </row>
    <row r="10620" spans="6:6">
      <c r="F10620" s="1" t="s">
        <v>3</v>
      </c>
    </row>
    <row r="10621" spans="6:6">
      <c r="F10621" s="1" t="s">
        <v>3</v>
      </c>
    </row>
    <row r="10622" spans="6:6">
      <c r="F10622" s="1" t="s">
        <v>3</v>
      </c>
    </row>
    <row r="10623" spans="6:6">
      <c r="F10623" s="1" t="s">
        <v>3</v>
      </c>
    </row>
    <row r="10624" spans="6:6">
      <c r="F10624" s="1" t="s">
        <v>3</v>
      </c>
    </row>
    <row r="10625" spans="6:6">
      <c r="F10625" s="1" t="s">
        <v>3</v>
      </c>
    </row>
    <row r="10626" spans="6:6">
      <c r="F10626" s="1" t="s">
        <v>3</v>
      </c>
    </row>
    <row r="10627" spans="6:6">
      <c r="F10627" s="1" t="s">
        <v>3</v>
      </c>
    </row>
    <row r="10628" spans="6:6">
      <c r="F10628" s="1" t="s">
        <v>3</v>
      </c>
    </row>
    <row r="10629" spans="6:6">
      <c r="F10629" s="1" t="s">
        <v>3</v>
      </c>
    </row>
    <row r="10630" spans="6:6">
      <c r="F10630" s="1" t="s">
        <v>3</v>
      </c>
    </row>
    <row r="10631" spans="6:6">
      <c r="F10631" s="1" t="s">
        <v>3</v>
      </c>
    </row>
    <row r="10632" spans="6:6">
      <c r="F10632" s="1" t="s">
        <v>3</v>
      </c>
    </row>
    <row r="10633" spans="6:6">
      <c r="F10633" s="1" t="s">
        <v>3</v>
      </c>
    </row>
    <row r="10634" spans="6:6">
      <c r="F10634" s="1" t="s">
        <v>3</v>
      </c>
    </row>
    <row r="10635" spans="6:6">
      <c r="F10635" s="1" t="s">
        <v>3</v>
      </c>
    </row>
    <row r="10636" spans="6:6">
      <c r="F10636" s="1" t="s">
        <v>3</v>
      </c>
    </row>
    <row r="10637" spans="6:6">
      <c r="F10637" s="1" t="s">
        <v>3</v>
      </c>
    </row>
    <row r="10638" spans="6:6">
      <c r="F10638" s="1" t="s">
        <v>3</v>
      </c>
    </row>
    <row r="10639" spans="6:6">
      <c r="F10639" s="1" t="s">
        <v>3</v>
      </c>
    </row>
    <row r="10640" spans="6:6">
      <c r="F10640" s="1" t="s">
        <v>3</v>
      </c>
    </row>
    <row r="10641" spans="6:6">
      <c r="F10641" s="1" t="s">
        <v>3</v>
      </c>
    </row>
    <row r="10642" spans="6:6">
      <c r="F10642" s="1" t="s">
        <v>3</v>
      </c>
    </row>
    <row r="10643" spans="6:6">
      <c r="F10643" s="1" t="s">
        <v>3</v>
      </c>
    </row>
    <row r="10644" spans="6:6">
      <c r="F10644" s="1" t="s">
        <v>3</v>
      </c>
    </row>
    <row r="10645" spans="6:6">
      <c r="F10645" s="1" t="s">
        <v>3</v>
      </c>
    </row>
    <row r="10646" spans="6:6">
      <c r="F10646" s="1" t="s">
        <v>3</v>
      </c>
    </row>
    <row r="10647" spans="6:6">
      <c r="F10647" s="1" t="s">
        <v>3</v>
      </c>
    </row>
    <row r="10648" spans="6:6">
      <c r="F10648" s="1" t="s">
        <v>3</v>
      </c>
    </row>
    <row r="10649" spans="6:6">
      <c r="F10649" s="1" t="s">
        <v>3</v>
      </c>
    </row>
    <row r="10650" spans="6:6">
      <c r="F10650" s="1" t="s">
        <v>3</v>
      </c>
    </row>
    <row r="10651" spans="6:6">
      <c r="F10651" s="1" t="s">
        <v>3</v>
      </c>
    </row>
    <row r="10652" spans="6:6">
      <c r="F10652" s="1" t="s">
        <v>3</v>
      </c>
    </row>
    <row r="10653" spans="6:6">
      <c r="F10653" s="1" t="s">
        <v>3</v>
      </c>
    </row>
    <row r="10654" spans="6:6">
      <c r="F10654" s="1" t="s">
        <v>3</v>
      </c>
    </row>
    <row r="10655" spans="6:6">
      <c r="F10655" s="1" t="s">
        <v>3</v>
      </c>
    </row>
    <row r="10656" spans="6:6">
      <c r="F10656" s="1" t="s">
        <v>3</v>
      </c>
    </row>
    <row r="10657" spans="6:6">
      <c r="F10657" s="1" t="s">
        <v>3</v>
      </c>
    </row>
    <row r="10658" spans="6:6">
      <c r="F10658" s="1" t="s">
        <v>3</v>
      </c>
    </row>
    <row r="10659" spans="6:6">
      <c r="F10659" s="1" t="s">
        <v>3</v>
      </c>
    </row>
    <row r="10660" spans="6:6">
      <c r="F10660" s="1" t="s">
        <v>3</v>
      </c>
    </row>
    <row r="10661" spans="6:6">
      <c r="F10661" s="1" t="s">
        <v>3</v>
      </c>
    </row>
    <row r="10662" spans="6:6">
      <c r="F10662" s="1" t="s">
        <v>3</v>
      </c>
    </row>
    <row r="10663" spans="6:6">
      <c r="F10663" s="1" t="s">
        <v>3</v>
      </c>
    </row>
    <row r="10664" spans="6:6">
      <c r="F10664" s="1" t="s">
        <v>3</v>
      </c>
    </row>
    <row r="10665" spans="6:6">
      <c r="F10665" s="1" t="s">
        <v>3</v>
      </c>
    </row>
    <row r="10666" spans="6:6">
      <c r="F10666" s="1" t="s">
        <v>3</v>
      </c>
    </row>
    <row r="10667" spans="6:6">
      <c r="F10667" s="1" t="s">
        <v>3</v>
      </c>
    </row>
    <row r="10668" spans="6:6">
      <c r="F10668" s="1" t="s">
        <v>3</v>
      </c>
    </row>
    <row r="10669" spans="6:6">
      <c r="F10669" s="1" t="s">
        <v>3</v>
      </c>
    </row>
    <row r="10670" spans="6:6">
      <c r="F10670" s="1" t="s">
        <v>3</v>
      </c>
    </row>
    <row r="10671" spans="6:6">
      <c r="F10671" s="1" t="s">
        <v>3</v>
      </c>
    </row>
    <row r="10672" spans="6:6">
      <c r="F10672" s="1" t="s">
        <v>3</v>
      </c>
    </row>
    <row r="10673" spans="6:6">
      <c r="F10673" s="1" t="s">
        <v>3</v>
      </c>
    </row>
    <row r="10674" spans="6:6">
      <c r="F10674" s="1" t="s">
        <v>3</v>
      </c>
    </row>
    <row r="10675" spans="6:6">
      <c r="F10675" s="1" t="s">
        <v>3</v>
      </c>
    </row>
    <row r="10676" spans="6:6">
      <c r="F10676" s="1" t="s">
        <v>3</v>
      </c>
    </row>
    <row r="10677" spans="6:6">
      <c r="F10677" s="1" t="s">
        <v>3</v>
      </c>
    </row>
    <row r="10678" spans="6:6">
      <c r="F10678" s="1" t="s">
        <v>3</v>
      </c>
    </row>
    <row r="10679" spans="6:6">
      <c r="F10679" s="1" t="s">
        <v>3</v>
      </c>
    </row>
    <row r="10680" spans="6:6">
      <c r="F10680" s="1" t="s">
        <v>3</v>
      </c>
    </row>
    <row r="10681" spans="6:6">
      <c r="F10681" s="1" t="s">
        <v>3</v>
      </c>
    </row>
    <row r="10682" spans="6:6">
      <c r="F10682" s="1" t="s">
        <v>3</v>
      </c>
    </row>
    <row r="10683" spans="6:6">
      <c r="F10683" s="1" t="s">
        <v>3</v>
      </c>
    </row>
    <row r="10684" spans="6:6">
      <c r="F10684" s="1" t="s">
        <v>3</v>
      </c>
    </row>
    <row r="10685" spans="6:6">
      <c r="F10685" s="1" t="s">
        <v>3</v>
      </c>
    </row>
    <row r="10686" spans="6:6">
      <c r="F10686" s="1" t="s">
        <v>3</v>
      </c>
    </row>
    <row r="10687" spans="6:6">
      <c r="F10687" s="1" t="s">
        <v>3</v>
      </c>
    </row>
    <row r="10688" spans="6:6">
      <c r="F10688" s="1" t="s">
        <v>3</v>
      </c>
    </row>
    <row r="10689" spans="6:6">
      <c r="F10689" s="1" t="s">
        <v>3</v>
      </c>
    </row>
    <row r="10690" spans="6:6">
      <c r="F10690" s="1" t="s">
        <v>3</v>
      </c>
    </row>
    <row r="10691" spans="6:6">
      <c r="F10691" s="1" t="s">
        <v>3</v>
      </c>
    </row>
    <row r="10692" spans="6:6">
      <c r="F10692" s="1" t="s">
        <v>3</v>
      </c>
    </row>
    <row r="10693" spans="6:6">
      <c r="F10693" s="1" t="s">
        <v>3</v>
      </c>
    </row>
    <row r="10694" spans="6:6">
      <c r="F10694" s="1" t="s">
        <v>3</v>
      </c>
    </row>
    <row r="10695" spans="6:6">
      <c r="F10695" s="1" t="s">
        <v>3</v>
      </c>
    </row>
    <row r="10696" spans="6:6">
      <c r="F10696" s="1" t="s">
        <v>3</v>
      </c>
    </row>
    <row r="10697" spans="6:6">
      <c r="F10697" s="1" t="s">
        <v>3</v>
      </c>
    </row>
    <row r="10698" spans="6:6">
      <c r="F10698" s="1" t="s">
        <v>3</v>
      </c>
    </row>
    <row r="10699" spans="6:6">
      <c r="F10699" s="1" t="s">
        <v>3</v>
      </c>
    </row>
    <row r="10700" spans="6:6">
      <c r="F10700" s="1" t="s">
        <v>3</v>
      </c>
    </row>
    <row r="10701" spans="6:6">
      <c r="F10701" s="1" t="s">
        <v>3</v>
      </c>
    </row>
    <row r="10702" spans="6:6">
      <c r="F10702" s="1" t="s">
        <v>3</v>
      </c>
    </row>
    <row r="10703" spans="6:6">
      <c r="F10703" s="1" t="s">
        <v>3</v>
      </c>
    </row>
    <row r="10704" spans="6:6">
      <c r="F10704" s="1" t="s">
        <v>3</v>
      </c>
    </row>
    <row r="10705" spans="6:6">
      <c r="F10705" s="1" t="s">
        <v>3</v>
      </c>
    </row>
    <row r="10706" spans="6:6">
      <c r="F10706" s="1" t="s">
        <v>3</v>
      </c>
    </row>
    <row r="10707" spans="6:6">
      <c r="F10707" s="1" t="s">
        <v>3</v>
      </c>
    </row>
    <row r="10708" spans="6:6">
      <c r="F10708" s="1" t="s">
        <v>3</v>
      </c>
    </row>
    <row r="10709" spans="6:6">
      <c r="F10709" s="1" t="s">
        <v>3</v>
      </c>
    </row>
    <row r="10710" spans="6:6">
      <c r="F10710" s="1" t="s">
        <v>3</v>
      </c>
    </row>
    <row r="10711" spans="6:6">
      <c r="F10711" s="1" t="s">
        <v>3</v>
      </c>
    </row>
    <row r="10712" spans="6:6">
      <c r="F10712" s="1" t="s">
        <v>3</v>
      </c>
    </row>
    <row r="10713" spans="6:6">
      <c r="F10713" s="1" t="s">
        <v>3</v>
      </c>
    </row>
    <row r="10714" spans="6:6">
      <c r="F10714" s="1" t="s">
        <v>3</v>
      </c>
    </row>
    <row r="10715" spans="6:6">
      <c r="F10715" s="1" t="s">
        <v>3</v>
      </c>
    </row>
    <row r="10716" spans="6:6">
      <c r="F10716" s="1" t="s">
        <v>3</v>
      </c>
    </row>
    <row r="10717" spans="6:6">
      <c r="F10717" s="1" t="s">
        <v>3</v>
      </c>
    </row>
    <row r="10718" spans="6:6">
      <c r="F10718" s="1" t="s">
        <v>3</v>
      </c>
    </row>
    <row r="10719" spans="6:6">
      <c r="F10719" s="1" t="s">
        <v>3</v>
      </c>
    </row>
    <row r="10720" spans="6:6">
      <c r="F10720" s="1" t="s">
        <v>3</v>
      </c>
    </row>
    <row r="10721" spans="6:6">
      <c r="F10721" s="1" t="s">
        <v>3</v>
      </c>
    </row>
    <row r="10722" spans="6:6">
      <c r="F10722" s="1" t="s">
        <v>3</v>
      </c>
    </row>
    <row r="10723" spans="6:6">
      <c r="F10723" s="1" t="s">
        <v>3</v>
      </c>
    </row>
    <row r="10724" spans="6:6">
      <c r="F10724" s="1" t="s">
        <v>3</v>
      </c>
    </row>
    <row r="10725" spans="6:6">
      <c r="F10725" s="1" t="s">
        <v>3</v>
      </c>
    </row>
    <row r="10726" spans="6:6">
      <c r="F10726" s="1" t="s">
        <v>3</v>
      </c>
    </row>
    <row r="10727" spans="6:6">
      <c r="F10727" s="1" t="s">
        <v>3</v>
      </c>
    </row>
    <row r="10728" spans="6:6">
      <c r="F10728" s="1" t="s">
        <v>3</v>
      </c>
    </row>
    <row r="10729" spans="6:6">
      <c r="F10729" s="1" t="s">
        <v>3</v>
      </c>
    </row>
    <row r="10730" spans="6:6">
      <c r="F10730" s="1" t="s">
        <v>3</v>
      </c>
    </row>
    <row r="10731" spans="6:6">
      <c r="F10731" s="1" t="s">
        <v>3</v>
      </c>
    </row>
    <row r="10732" spans="6:6">
      <c r="F10732" s="1" t="s">
        <v>3</v>
      </c>
    </row>
    <row r="10733" spans="6:6">
      <c r="F10733" s="1" t="s">
        <v>3</v>
      </c>
    </row>
    <row r="10734" spans="6:6">
      <c r="F10734" s="1" t="s">
        <v>3</v>
      </c>
    </row>
    <row r="10735" spans="6:6">
      <c r="F10735" s="1" t="s">
        <v>3</v>
      </c>
    </row>
    <row r="10736" spans="6:6">
      <c r="F10736" s="1" t="s">
        <v>3</v>
      </c>
    </row>
    <row r="10737" spans="6:6">
      <c r="F10737" s="1" t="s">
        <v>3</v>
      </c>
    </row>
    <row r="10738" spans="6:6">
      <c r="F10738" s="1" t="s">
        <v>3</v>
      </c>
    </row>
    <row r="10739" spans="6:6">
      <c r="F10739" s="1" t="s">
        <v>3</v>
      </c>
    </row>
    <row r="10740" spans="6:6">
      <c r="F10740" s="1" t="s">
        <v>3</v>
      </c>
    </row>
    <row r="10741" spans="6:6">
      <c r="F10741" s="1" t="s">
        <v>3</v>
      </c>
    </row>
    <row r="10742" spans="6:6">
      <c r="F10742" s="1" t="s">
        <v>3</v>
      </c>
    </row>
    <row r="10743" spans="6:6">
      <c r="F10743" s="1" t="s">
        <v>3</v>
      </c>
    </row>
    <row r="10744" spans="6:6">
      <c r="F10744" s="1" t="s">
        <v>3</v>
      </c>
    </row>
    <row r="10745" spans="6:6">
      <c r="F10745" s="1" t="s">
        <v>3</v>
      </c>
    </row>
    <row r="10746" spans="6:6">
      <c r="F10746" s="1" t="s">
        <v>3</v>
      </c>
    </row>
    <row r="10747" spans="6:6">
      <c r="F10747" s="1" t="s">
        <v>3</v>
      </c>
    </row>
    <row r="10748" spans="6:6">
      <c r="F10748" s="1" t="s">
        <v>3</v>
      </c>
    </row>
    <row r="10749" spans="6:6">
      <c r="F10749" s="1" t="s">
        <v>3</v>
      </c>
    </row>
    <row r="10750" spans="6:6">
      <c r="F10750" s="1" t="s">
        <v>3</v>
      </c>
    </row>
    <row r="10751" spans="6:6">
      <c r="F10751" s="1" t="s">
        <v>3</v>
      </c>
    </row>
    <row r="10752" spans="6:6">
      <c r="F10752" s="1" t="s">
        <v>3</v>
      </c>
    </row>
    <row r="10753" spans="6:6">
      <c r="F10753" s="1" t="s">
        <v>3</v>
      </c>
    </row>
    <row r="10754" spans="6:6">
      <c r="F10754" s="1" t="s">
        <v>3</v>
      </c>
    </row>
    <row r="10755" spans="6:6">
      <c r="F10755" s="1" t="s">
        <v>3</v>
      </c>
    </row>
    <row r="10756" spans="6:6">
      <c r="F10756" s="1" t="s">
        <v>3</v>
      </c>
    </row>
    <row r="10757" spans="6:6">
      <c r="F10757" s="1" t="s">
        <v>3</v>
      </c>
    </row>
    <row r="10758" spans="6:6">
      <c r="F10758" s="1" t="s">
        <v>3</v>
      </c>
    </row>
    <row r="10759" spans="6:6">
      <c r="F10759" s="1" t="s">
        <v>3</v>
      </c>
    </row>
    <row r="10760" spans="6:6">
      <c r="F10760" s="1" t="s">
        <v>3</v>
      </c>
    </row>
    <row r="10761" spans="6:6">
      <c r="F10761" s="1" t="s">
        <v>3</v>
      </c>
    </row>
    <row r="10762" spans="6:6">
      <c r="F10762" s="1" t="s">
        <v>3</v>
      </c>
    </row>
    <row r="10763" spans="6:6">
      <c r="F10763" s="1" t="s">
        <v>3</v>
      </c>
    </row>
    <row r="10764" spans="6:6">
      <c r="F10764" s="1" t="s">
        <v>3</v>
      </c>
    </row>
    <row r="10765" spans="6:6">
      <c r="F10765" s="1" t="s">
        <v>3</v>
      </c>
    </row>
    <row r="10766" spans="6:6">
      <c r="F10766" s="1" t="s">
        <v>3</v>
      </c>
    </row>
    <row r="10767" spans="6:6">
      <c r="F10767" s="1" t="s">
        <v>3</v>
      </c>
    </row>
    <row r="10768" spans="6:6">
      <c r="F10768" s="1" t="s">
        <v>3</v>
      </c>
    </row>
    <row r="10769" spans="6:6">
      <c r="F10769" s="1" t="s">
        <v>3</v>
      </c>
    </row>
    <row r="10770" spans="6:6">
      <c r="F10770" s="1" t="s">
        <v>3</v>
      </c>
    </row>
    <row r="10771" spans="6:6">
      <c r="F10771" s="1" t="s">
        <v>3</v>
      </c>
    </row>
    <row r="10772" spans="6:6">
      <c r="F10772" s="1" t="s">
        <v>3</v>
      </c>
    </row>
    <row r="10773" spans="6:6">
      <c r="F10773" s="1" t="s">
        <v>3</v>
      </c>
    </row>
    <row r="10774" spans="6:6">
      <c r="F10774" s="1" t="s">
        <v>3</v>
      </c>
    </row>
    <row r="10775" spans="6:6">
      <c r="F10775" s="1" t="s">
        <v>3</v>
      </c>
    </row>
    <row r="10776" spans="6:6">
      <c r="F10776" s="1" t="s">
        <v>3</v>
      </c>
    </row>
    <row r="10777" spans="6:6">
      <c r="F10777" s="1" t="s">
        <v>3</v>
      </c>
    </row>
    <row r="10778" spans="6:6">
      <c r="F10778" s="1" t="s">
        <v>3</v>
      </c>
    </row>
    <row r="10779" spans="6:6">
      <c r="F10779" s="1" t="s">
        <v>3</v>
      </c>
    </row>
    <row r="10780" spans="6:6">
      <c r="F10780" s="1" t="s">
        <v>3</v>
      </c>
    </row>
    <row r="10781" spans="6:6">
      <c r="F10781" s="1" t="s">
        <v>3</v>
      </c>
    </row>
    <row r="10782" spans="6:6">
      <c r="F10782" s="1" t="s">
        <v>3</v>
      </c>
    </row>
    <row r="10783" spans="6:6">
      <c r="F10783" s="1" t="s">
        <v>3</v>
      </c>
    </row>
    <row r="10784" spans="6:6">
      <c r="F10784" s="1" t="s">
        <v>3</v>
      </c>
    </row>
    <row r="10785" spans="6:6">
      <c r="F10785" s="1" t="s">
        <v>3</v>
      </c>
    </row>
    <row r="10786" spans="6:6">
      <c r="F10786" s="1" t="s">
        <v>3</v>
      </c>
    </row>
    <row r="10787" spans="6:6">
      <c r="F10787" s="1" t="s">
        <v>3</v>
      </c>
    </row>
    <row r="10788" spans="6:6">
      <c r="F10788" s="1" t="s">
        <v>3</v>
      </c>
    </row>
    <row r="10789" spans="6:6">
      <c r="F10789" s="1" t="s">
        <v>3</v>
      </c>
    </row>
    <row r="10790" spans="6:6">
      <c r="F10790" s="1" t="s">
        <v>3</v>
      </c>
    </row>
    <row r="10791" spans="6:6">
      <c r="F10791" s="1" t="s">
        <v>3</v>
      </c>
    </row>
    <row r="10792" spans="6:6">
      <c r="F10792" s="1" t="s">
        <v>3</v>
      </c>
    </row>
    <row r="10793" spans="6:6">
      <c r="F10793" s="1" t="s">
        <v>3</v>
      </c>
    </row>
    <row r="10794" spans="6:6">
      <c r="F10794" s="1" t="s">
        <v>3</v>
      </c>
    </row>
    <row r="10795" spans="6:6">
      <c r="F10795" s="1" t="s">
        <v>3</v>
      </c>
    </row>
    <row r="10796" spans="6:6">
      <c r="F10796" s="1" t="s">
        <v>3</v>
      </c>
    </row>
    <row r="10797" spans="6:6">
      <c r="F10797" s="1" t="s">
        <v>3</v>
      </c>
    </row>
    <row r="10798" spans="6:6">
      <c r="F10798" s="1" t="s">
        <v>3</v>
      </c>
    </row>
    <row r="10799" spans="6:6">
      <c r="F10799" s="1" t="s">
        <v>3</v>
      </c>
    </row>
    <row r="10800" spans="6:6">
      <c r="F10800" s="1" t="s">
        <v>3</v>
      </c>
    </row>
    <row r="10801" spans="6:6">
      <c r="F10801" s="1" t="s">
        <v>3</v>
      </c>
    </row>
    <row r="10802" spans="6:6">
      <c r="F10802" s="1" t="s">
        <v>3</v>
      </c>
    </row>
    <row r="10803" spans="6:6">
      <c r="F10803" s="1" t="s">
        <v>3</v>
      </c>
    </row>
    <row r="10804" spans="6:6">
      <c r="F10804" s="1" t="s">
        <v>3</v>
      </c>
    </row>
    <row r="10805" spans="6:6">
      <c r="F10805" s="1" t="s">
        <v>3</v>
      </c>
    </row>
    <row r="10806" spans="6:6">
      <c r="F10806" s="1" t="s">
        <v>3</v>
      </c>
    </row>
    <row r="10807" spans="6:6">
      <c r="F10807" s="1" t="s">
        <v>3</v>
      </c>
    </row>
    <row r="10808" spans="6:6">
      <c r="F10808" s="1" t="s">
        <v>3</v>
      </c>
    </row>
    <row r="10809" spans="6:6">
      <c r="F10809" s="1" t="s">
        <v>3</v>
      </c>
    </row>
    <row r="10810" spans="6:6">
      <c r="F10810" s="1" t="s">
        <v>3</v>
      </c>
    </row>
    <row r="10811" spans="6:6">
      <c r="F10811" s="1" t="s">
        <v>3</v>
      </c>
    </row>
    <row r="10812" spans="6:6">
      <c r="F10812" s="1" t="s">
        <v>3</v>
      </c>
    </row>
    <row r="10813" spans="6:6">
      <c r="F10813" s="1" t="s">
        <v>3</v>
      </c>
    </row>
    <row r="10814" spans="6:6">
      <c r="F10814" s="1" t="s">
        <v>3</v>
      </c>
    </row>
    <row r="10815" spans="6:6">
      <c r="F10815" s="1" t="s">
        <v>3</v>
      </c>
    </row>
    <row r="10816" spans="6:6">
      <c r="F10816" s="1" t="s">
        <v>3</v>
      </c>
    </row>
    <row r="10817" spans="6:6">
      <c r="F10817" s="1" t="s">
        <v>3</v>
      </c>
    </row>
    <row r="10818" spans="6:6">
      <c r="F10818" s="1" t="s">
        <v>3</v>
      </c>
    </row>
    <row r="10819" spans="6:6">
      <c r="F10819" s="1" t="s">
        <v>3</v>
      </c>
    </row>
    <row r="10820" spans="6:6">
      <c r="F10820" s="1" t="s">
        <v>3</v>
      </c>
    </row>
    <row r="10821" spans="6:6">
      <c r="F10821" s="1" t="s">
        <v>3</v>
      </c>
    </row>
    <row r="10822" spans="6:6">
      <c r="F10822" s="1" t="s">
        <v>3</v>
      </c>
    </row>
    <row r="10823" spans="6:6">
      <c r="F10823" s="1" t="s">
        <v>3</v>
      </c>
    </row>
    <row r="10824" spans="6:6">
      <c r="F10824" s="1" t="s">
        <v>3</v>
      </c>
    </row>
    <row r="10825" spans="6:6">
      <c r="F10825" s="1" t="s">
        <v>3</v>
      </c>
    </row>
    <row r="10826" spans="6:6">
      <c r="F10826" s="1" t="s">
        <v>3</v>
      </c>
    </row>
    <row r="10827" spans="6:6">
      <c r="F10827" s="1" t="s">
        <v>3</v>
      </c>
    </row>
    <row r="10828" spans="6:6">
      <c r="F10828" s="1" t="s">
        <v>3</v>
      </c>
    </row>
    <row r="10829" spans="6:6">
      <c r="F10829" s="1" t="s">
        <v>3</v>
      </c>
    </row>
    <row r="10830" spans="6:6">
      <c r="F10830" s="1" t="s">
        <v>3</v>
      </c>
    </row>
    <row r="10831" spans="6:6">
      <c r="F10831" s="1" t="s">
        <v>3</v>
      </c>
    </row>
    <row r="10832" spans="6:6">
      <c r="F10832" s="1" t="s">
        <v>3</v>
      </c>
    </row>
    <row r="10833" spans="6:6">
      <c r="F10833" s="1" t="s">
        <v>3</v>
      </c>
    </row>
    <row r="10834" spans="6:6">
      <c r="F10834" s="1" t="s">
        <v>3</v>
      </c>
    </row>
    <row r="10835" spans="6:6">
      <c r="F10835" s="1" t="s">
        <v>3</v>
      </c>
    </row>
    <row r="10836" spans="6:6">
      <c r="F10836" s="1" t="s">
        <v>3</v>
      </c>
    </row>
    <row r="10837" spans="6:6">
      <c r="F10837" s="1" t="s">
        <v>3</v>
      </c>
    </row>
    <row r="10838" spans="6:6">
      <c r="F10838" s="1" t="s">
        <v>3</v>
      </c>
    </row>
    <row r="10839" spans="6:6">
      <c r="F10839" s="1" t="s">
        <v>3</v>
      </c>
    </row>
    <row r="10840" spans="6:6">
      <c r="F10840" s="1" t="s">
        <v>3</v>
      </c>
    </row>
    <row r="10841" spans="6:6">
      <c r="F10841" s="1" t="s">
        <v>3</v>
      </c>
    </row>
    <row r="10842" spans="6:6">
      <c r="F10842" s="1" t="s">
        <v>3</v>
      </c>
    </row>
    <row r="10843" spans="6:6">
      <c r="F10843" s="1" t="s">
        <v>3</v>
      </c>
    </row>
    <row r="10844" spans="6:6">
      <c r="F10844" s="1" t="s">
        <v>3</v>
      </c>
    </row>
    <row r="10845" spans="6:6">
      <c r="F10845" s="1" t="s">
        <v>3</v>
      </c>
    </row>
    <row r="10846" spans="6:6">
      <c r="F10846" s="1" t="s">
        <v>3</v>
      </c>
    </row>
    <row r="10847" spans="6:6">
      <c r="F10847" s="1" t="s">
        <v>3</v>
      </c>
    </row>
    <row r="10848" spans="6:6">
      <c r="F10848" s="1" t="s">
        <v>3</v>
      </c>
    </row>
    <row r="10849" spans="6:6">
      <c r="F10849" s="1" t="s">
        <v>3</v>
      </c>
    </row>
    <row r="10850" spans="6:6">
      <c r="F10850" s="1" t="s">
        <v>3</v>
      </c>
    </row>
    <row r="10851" spans="6:6">
      <c r="F10851" s="1" t="s">
        <v>3</v>
      </c>
    </row>
    <row r="10852" spans="6:6">
      <c r="F10852" s="1" t="s">
        <v>3</v>
      </c>
    </row>
    <row r="10853" spans="6:6">
      <c r="F10853" s="1" t="s">
        <v>3</v>
      </c>
    </row>
    <row r="10854" spans="6:6">
      <c r="F10854" s="1" t="s">
        <v>3</v>
      </c>
    </row>
    <row r="10855" spans="6:6">
      <c r="F10855" s="1" t="s">
        <v>3</v>
      </c>
    </row>
    <row r="10856" spans="6:6">
      <c r="F10856" s="1" t="s">
        <v>3</v>
      </c>
    </row>
    <row r="10857" spans="6:6">
      <c r="F10857" s="1" t="s">
        <v>3</v>
      </c>
    </row>
    <row r="10858" spans="6:6">
      <c r="F10858" s="1" t="s">
        <v>3</v>
      </c>
    </row>
    <row r="10859" spans="6:6">
      <c r="F10859" s="1" t="s">
        <v>3</v>
      </c>
    </row>
    <row r="10860" spans="6:6">
      <c r="F10860" s="1" t="s">
        <v>3</v>
      </c>
    </row>
    <row r="10861" spans="6:6">
      <c r="F10861" s="1" t="s">
        <v>3</v>
      </c>
    </row>
    <row r="10862" spans="6:6">
      <c r="F10862" s="1" t="s">
        <v>3</v>
      </c>
    </row>
    <row r="10863" spans="6:6">
      <c r="F10863" s="1" t="s">
        <v>3</v>
      </c>
    </row>
    <row r="10864" spans="6:6">
      <c r="F10864" s="1" t="s">
        <v>3</v>
      </c>
    </row>
    <row r="10865" spans="6:6">
      <c r="F10865" s="1" t="s">
        <v>3</v>
      </c>
    </row>
    <row r="10866" spans="6:6">
      <c r="F10866" s="1" t="s">
        <v>3</v>
      </c>
    </row>
    <row r="10867" spans="6:6">
      <c r="F10867" s="1" t="s">
        <v>3</v>
      </c>
    </row>
    <row r="10868" spans="6:6">
      <c r="F10868" s="1" t="s">
        <v>3</v>
      </c>
    </row>
    <row r="10869" spans="6:6">
      <c r="F10869" s="1" t="s">
        <v>3</v>
      </c>
    </row>
    <row r="10870" spans="6:6">
      <c r="F10870" s="1" t="s">
        <v>3</v>
      </c>
    </row>
    <row r="10871" spans="6:6">
      <c r="F10871" s="1" t="s">
        <v>3</v>
      </c>
    </row>
    <row r="10872" spans="6:6">
      <c r="F10872" s="1" t="s">
        <v>3</v>
      </c>
    </row>
    <row r="10873" spans="6:6">
      <c r="F10873" s="1" t="s">
        <v>3</v>
      </c>
    </row>
    <row r="10874" spans="6:6">
      <c r="F10874" s="1" t="s">
        <v>3</v>
      </c>
    </row>
    <row r="10875" spans="6:6">
      <c r="F10875" s="1" t="s">
        <v>3</v>
      </c>
    </row>
    <row r="10876" spans="6:6">
      <c r="F10876" s="1" t="s">
        <v>3</v>
      </c>
    </row>
    <row r="10877" spans="6:6">
      <c r="F10877" s="1" t="s">
        <v>3</v>
      </c>
    </row>
    <row r="10878" spans="6:6">
      <c r="F10878" s="1" t="s">
        <v>3</v>
      </c>
    </row>
    <row r="10879" spans="6:6">
      <c r="F10879" s="1" t="s">
        <v>3</v>
      </c>
    </row>
    <row r="10880" spans="6:6">
      <c r="F10880" s="1" t="s">
        <v>3</v>
      </c>
    </row>
    <row r="10881" spans="6:6">
      <c r="F10881" s="1" t="s">
        <v>3</v>
      </c>
    </row>
    <row r="10882" spans="6:6">
      <c r="F10882" s="1" t="s">
        <v>3</v>
      </c>
    </row>
    <row r="10883" spans="6:6">
      <c r="F10883" s="1" t="s">
        <v>3</v>
      </c>
    </row>
    <row r="10884" spans="6:6">
      <c r="F10884" s="1" t="s">
        <v>3</v>
      </c>
    </row>
    <row r="10885" spans="6:6">
      <c r="F10885" s="1" t="s">
        <v>3</v>
      </c>
    </row>
    <row r="10886" spans="6:6">
      <c r="F10886" s="1" t="s">
        <v>3</v>
      </c>
    </row>
    <row r="10887" spans="6:6">
      <c r="F10887" s="1" t="s">
        <v>3</v>
      </c>
    </row>
    <row r="10888" spans="6:6">
      <c r="F10888" s="1" t="s">
        <v>3</v>
      </c>
    </row>
    <row r="10889" spans="6:6">
      <c r="F10889" s="1" t="s">
        <v>3</v>
      </c>
    </row>
    <row r="10890" spans="6:6">
      <c r="F10890" s="1" t="s">
        <v>3</v>
      </c>
    </row>
    <row r="10891" spans="6:6">
      <c r="F10891" s="1" t="s">
        <v>3</v>
      </c>
    </row>
    <row r="10892" spans="6:6">
      <c r="F10892" s="1" t="s">
        <v>3</v>
      </c>
    </row>
    <row r="10893" spans="6:6">
      <c r="F10893" s="1" t="s">
        <v>3</v>
      </c>
    </row>
    <row r="10894" spans="6:6">
      <c r="F10894" s="1" t="s">
        <v>3</v>
      </c>
    </row>
    <row r="10895" spans="6:6">
      <c r="F10895" s="1" t="s">
        <v>3</v>
      </c>
    </row>
    <row r="10896" spans="6:6">
      <c r="F10896" s="1" t="s">
        <v>3</v>
      </c>
    </row>
    <row r="10897" spans="6:6">
      <c r="F10897" s="1" t="s">
        <v>3</v>
      </c>
    </row>
    <row r="10898" spans="6:6">
      <c r="F10898" s="1" t="s">
        <v>3</v>
      </c>
    </row>
    <row r="10899" spans="6:6">
      <c r="F10899" s="1" t="s">
        <v>3</v>
      </c>
    </row>
    <row r="10900" spans="6:6">
      <c r="F10900" s="1" t="s">
        <v>3</v>
      </c>
    </row>
    <row r="10901" spans="6:6">
      <c r="F10901" s="1" t="s">
        <v>3</v>
      </c>
    </row>
    <row r="10902" spans="6:6">
      <c r="F10902" s="1" t="s">
        <v>3</v>
      </c>
    </row>
    <row r="10903" spans="6:6">
      <c r="F10903" s="1" t="s">
        <v>3</v>
      </c>
    </row>
    <row r="10904" spans="6:6">
      <c r="F10904" s="1" t="s">
        <v>3</v>
      </c>
    </row>
    <row r="10905" spans="6:6">
      <c r="F10905" s="1" t="s">
        <v>3</v>
      </c>
    </row>
    <row r="10906" spans="6:6">
      <c r="F10906" s="1" t="s">
        <v>3</v>
      </c>
    </row>
    <row r="10907" spans="6:6">
      <c r="F10907" s="1" t="s">
        <v>3</v>
      </c>
    </row>
    <row r="10908" spans="6:6">
      <c r="F10908" s="1" t="s">
        <v>3</v>
      </c>
    </row>
    <row r="10909" spans="6:6">
      <c r="F10909" s="1" t="s">
        <v>3</v>
      </c>
    </row>
    <row r="10910" spans="6:6">
      <c r="F10910" s="1" t="s">
        <v>3</v>
      </c>
    </row>
    <row r="10911" spans="6:6">
      <c r="F10911" s="1" t="s">
        <v>3</v>
      </c>
    </row>
    <row r="10912" spans="6:6">
      <c r="F10912" s="1" t="s">
        <v>3</v>
      </c>
    </row>
    <row r="10913" spans="6:6">
      <c r="F10913" s="1" t="s">
        <v>3</v>
      </c>
    </row>
    <row r="10914" spans="6:6">
      <c r="F10914" s="1" t="s">
        <v>3</v>
      </c>
    </row>
    <row r="10915" spans="6:6">
      <c r="F10915" s="1" t="s">
        <v>3</v>
      </c>
    </row>
    <row r="10916" spans="6:6">
      <c r="F10916" s="1" t="s">
        <v>3</v>
      </c>
    </row>
    <row r="10917" spans="6:6">
      <c r="F10917" s="1" t="s">
        <v>3</v>
      </c>
    </row>
    <row r="10918" spans="6:6">
      <c r="F10918" s="1" t="s">
        <v>3</v>
      </c>
    </row>
    <row r="10919" spans="6:6">
      <c r="F10919" s="1" t="s">
        <v>3</v>
      </c>
    </row>
    <row r="10920" spans="6:6">
      <c r="F10920" s="1" t="s">
        <v>3</v>
      </c>
    </row>
    <row r="10921" spans="6:6">
      <c r="F10921" s="1" t="s">
        <v>3</v>
      </c>
    </row>
    <row r="10922" spans="6:6">
      <c r="F10922" s="1" t="s">
        <v>3</v>
      </c>
    </row>
    <row r="10923" spans="6:6">
      <c r="F10923" s="1" t="s">
        <v>3</v>
      </c>
    </row>
    <row r="10924" spans="6:6">
      <c r="F10924" s="1" t="s">
        <v>3</v>
      </c>
    </row>
    <row r="10925" spans="6:6">
      <c r="F10925" s="1" t="s">
        <v>3</v>
      </c>
    </row>
    <row r="10926" spans="6:6">
      <c r="F10926" s="1" t="s">
        <v>3</v>
      </c>
    </row>
    <row r="10927" spans="6:6">
      <c r="F10927" s="1" t="s">
        <v>3</v>
      </c>
    </row>
    <row r="10928" spans="6:6">
      <c r="F10928" s="1" t="s">
        <v>3</v>
      </c>
    </row>
    <row r="10929" spans="6:6">
      <c r="F10929" s="1" t="s">
        <v>3</v>
      </c>
    </row>
    <row r="10930" spans="6:6">
      <c r="F10930" s="1" t="s">
        <v>3</v>
      </c>
    </row>
    <row r="10931" spans="6:6">
      <c r="F10931" s="1" t="s">
        <v>3</v>
      </c>
    </row>
    <row r="10932" spans="6:6">
      <c r="F10932" s="1" t="s">
        <v>3</v>
      </c>
    </row>
    <row r="10933" spans="6:6">
      <c r="F10933" s="1" t="s">
        <v>3</v>
      </c>
    </row>
    <row r="10934" spans="6:6">
      <c r="F10934" s="1" t="s">
        <v>3</v>
      </c>
    </row>
    <row r="10935" spans="6:6">
      <c r="F10935" s="1" t="s">
        <v>3</v>
      </c>
    </row>
    <row r="10936" spans="6:6">
      <c r="F10936" s="1" t="s">
        <v>3</v>
      </c>
    </row>
    <row r="10937" spans="6:6">
      <c r="F10937" s="1" t="s">
        <v>3</v>
      </c>
    </row>
    <row r="10938" spans="6:6">
      <c r="F10938" s="1" t="s">
        <v>3</v>
      </c>
    </row>
    <row r="10939" spans="6:6">
      <c r="F10939" s="1" t="s">
        <v>3</v>
      </c>
    </row>
    <row r="10940" spans="6:6">
      <c r="F10940" s="1" t="s">
        <v>3</v>
      </c>
    </row>
    <row r="10941" spans="6:6">
      <c r="F10941" s="1" t="s">
        <v>3</v>
      </c>
    </row>
    <row r="10942" spans="6:6">
      <c r="F10942" s="1" t="s">
        <v>3</v>
      </c>
    </row>
    <row r="10943" spans="6:6">
      <c r="F10943" s="1" t="s">
        <v>3</v>
      </c>
    </row>
    <row r="10944" spans="6:6">
      <c r="F10944" s="1" t="s">
        <v>3</v>
      </c>
    </row>
    <row r="10945" spans="6:6">
      <c r="F10945" s="1" t="s">
        <v>3</v>
      </c>
    </row>
    <row r="10946" spans="6:6">
      <c r="F10946" s="1" t="s">
        <v>3</v>
      </c>
    </row>
    <row r="10947" spans="6:6">
      <c r="F10947" s="1" t="s">
        <v>3</v>
      </c>
    </row>
    <row r="10948" spans="6:6">
      <c r="F10948" s="1" t="s">
        <v>3</v>
      </c>
    </row>
    <row r="10949" spans="6:6">
      <c r="F10949" s="1" t="s">
        <v>3</v>
      </c>
    </row>
    <row r="10950" spans="6:6">
      <c r="F10950" s="1" t="s">
        <v>3</v>
      </c>
    </row>
    <row r="10951" spans="6:6">
      <c r="F10951" s="1" t="s">
        <v>3</v>
      </c>
    </row>
    <row r="10952" spans="6:6">
      <c r="F10952" s="1" t="s">
        <v>3</v>
      </c>
    </row>
    <row r="10953" spans="6:6">
      <c r="F10953" s="1" t="s">
        <v>3</v>
      </c>
    </row>
    <row r="10954" spans="6:6">
      <c r="F10954" s="1" t="s">
        <v>3</v>
      </c>
    </row>
    <row r="10955" spans="6:6">
      <c r="F10955" s="1" t="s">
        <v>3</v>
      </c>
    </row>
    <row r="10956" spans="6:6">
      <c r="F10956" s="1" t="s">
        <v>3</v>
      </c>
    </row>
    <row r="10957" spans="6:6">
      <c r="F10957" s="1" t="s">
        <v>3</v>
      </c>
    </row>
    <row r="10958" spans="6:6">
      <c r="F10958" s="1" t="s">
        <v>3</v>
      </c>
    </row>
    <row r="10959" spans="6:6">
      <c r="F10959" s="1" t="s">
        <v>3</v>
      </c>
    </row>
    <row r="10960" spans="6:6">
      <c r="F10960" s="1" t="s">
        <v>3</v>
      </c>
    </row>
    <row r="10961" spans="6:6">
      <c r="F10961" s="1" t="s">
        <v>3</v>
      </c>
    </row>
    <row r="10962" spans="6:6">
      <c r="F10962" s="1" t="s">
        <v>3</v>
      </c>
    </row>
    <row r="10963" spans="6:6">
      <c r="F10963" s="1" t="s">
        <v>3</v>
      </c>
    </row>
    <row r="10964" spans="6:6">
      <c r="F10964" s="1" t="s">
        <v>3</v>
      </c>
    </row>
    <row r="10965" spans="6:6">
      <c r="F10965" s="1" t="s">
        <v>3</v>
      </c>
    </row>
    <row r="10966" spans="6:6">
      <c r="F10966" s="1" t="s">
        <v>3</v>
      </c>
    </row>
    <row r="10967" spans="6:6">
      <c r="F10967" s="1" t="s">
        <v>3</v>
      </c>
    </row>
    <row r="10968" spans="6:6">
      <c r="F10968" s="1" t="s">
        <v>3</v>
      </c>
    </row>
    <row r="10969" spans="6:6">
      <c r="F10969" s="1" t="s">
        <v>3</v>
      </c>
    </row>
    <row r="10970" spans="6:6">
      <c r="F10970" s="1" t="s">
        <v>3</v>
      </c>
    </row>
    <row r="10971" spans="6:6">
      <c r="F10971" s="1" t="s">
        <v>3</v>
      </c>
    </row>
    <row r="10972" spans="6:6">
      <c r="F10972" s="1" t="s">
        <v>3</v>
      </c>
    </row>
    <row r="10973" spans="6:6">
      <c r="F10973" s="1" t="s">
        <v>3</v>
      </c>
    </row>
    <row r="10974" spans="6:6">
      <c r="F10974" s="1" t="s">
        <v>3</v>
      </c>
    </row>
    <row r="10975" spans="6:6">
      <c r="F10975" s="1" t="s">
        <v>3</v>
      </c>
    </row>
    <row r="10976" spans="6:6">
      <c r="F10976" s="1" t="s">
        <v>3</v>
      </c>
    </row>
    <row r="10977" spans="6:6">
      <c r="F10977" s="1" t="s">
        <v>3</v>
      </c>
    </row>
    <row r="10978" spans="6:6">
      <c r="F10978" s="1" t="s">
        <v>3</v>
      </c>
    </row>
    <row r="10979" spans="6:6">
      <c r="F10979" s="1" t="s">
        <v>3</v>
      </c>
    </row>
    <row r="10980" spans="6:6">
      <c r="F10980" s="1" t="s">
        <v>3</v>
      </c>
    </row>
    <row r="10981" spans="6:6">
      <c r="F10981" s="1" t="s">
        <v>3</v>
      </c>
    </row>
    <row r="10982" spans="6:6">
      <c r="F10982" s="1" t="s">
        <v>3</v>
      </c>
    </row>
    <row r="10983" spans="6:6">
      <c r="F10983" s="1" t="s">
        <v>3</v>
      </c>
    </row>
    <row r="10984" spans="6:6">
      <c r="F10984" s="1" t="s">
        <v>3</v>
      </c>
    </row>
    <row r="10985" spans="6:6">
      <c r="F10985" s="1" t="s">
        <v>3</v>
      </c>
    </row>
    <row r="10986" spans="6:6">
      <c r="F10986" s="1" t="s">
        <v>3</v>
      </c>
    </row>
    <row r="10987" spans="6:6">
      <c r="F10987" s="1" t="s">
        <v>3</v>
      </c>
    </row>
    <row r="10988" spans="6:6">
      <c r="F10988" s="1" t="s">
        <v>3</v>
      </c>
    </row>
    <row r="10989" spans="6:6">
      <c r="F10989" s="1" t="s">
        <v>3</v>
      </c>
    </row>
    <row r="10990" spans="6:6">
      <c r="F10990" s="1" t="s">
        <v>3</v>
      </c>
    </row>
    <row r="10991" spans="6:6">
      <c r="F10991" s="1" t="s">
        <v>3</v>
      </c>
    </row>
    <row r="10992" spans="6:6">
      <c r="F10992" s="1" t="s">
        <v>3</v>
      </c>
    </row>
    <row r="10993" spans="6:6">
      <c r="F10993" s="1" t="s">
        <v>3</v>
      </c>
    </row>
    <row r="10994" spans="6:6">
      <c r="F10994" s="1" t="s">
        <v>3</v>
      </c>
    </row>
    <row r="10995" spans="6:6">
      <c r="F10995" s="1" t="s">
        <v>3</v>
      </c>
    </row>
    <row r="10996" spans="6:6">
      <c r="F10996" s="1" t="s">
        <v>3</v>
      </c>
    </row>
    <row r="10997" spans="6:6">
      <c r="F10997" s="1" t="s">
        <v>3</v>
      </c>
    </row>
    <row r="10998" spans="6:6">
      <c r="F10998" s="1" t="s">
        <v>3</v>
      </c>
    </row>
    <row r="10999" spans="6:6">
      <c r="F10999" s="1" t="s">
        <v>3</v>
      </c>
    </row>
    <row r="11000" spans="6:6">
      <c r="F11000" s="1" t="s">
        <v>3</v>
      </c>
    </row>
    <row r="11001" spans="6:6">
      <c r="F11001" s="1" t="s">
        <v>3</v>
      </c>
    </row>
    <row r="11002" spans="6:6">
      <c r="F11002" s="1" t="s">
        <v>3</v>
      </c>
    </row>
    <row r="11003" spans="6:6">
      <c r="F11003" s="1" t="s">
        <v>3</v>
      </c>
    </row>
    <row r="11004" spans="6:6">
      <c r="F11004" s="1" t="s">
        <v>3</v>
      </c>
    </row>
    <row r="11005" spans="6:6">
      <c r="F11005" s="1" t="s">
        <v>3</v>
      </c>
    </row>
    <row r="11006" spans="6:6">
      <c r="F11006" s="1" t="s">
        <v>3</v>
      </c>
    </row>
    <row r="11007" spans="6:6">
      <c r="F11007" s="1" t="s">
        <v>3</v>
      </c>
    </row>
    <row r="11008" spans="6:6">
      <c r="F11008" s="1" t="s">
        <v>3</v>
      </c>
    </row>
    <row r="11009" spans="6:6">
      <c r="F11009" s="1" t="s">
        <v>3</v>
      </c>
    </row>
    <row r="11010" spans="6:6">
      <c r="F11010" s="1" t="s">
        <v>3</v>
      </c>
    </row>
    <row r="11011" spans="6:6">
      <c r="F11011" s="1" t="s">
        <v>3</v>
      </c>
    </row>
    <row r="11012" spans="6:6">
      <c r="F11012" s="1" t="s">
        <v>3</v>
      </c>
    </row>
    <row r="11013" spans="6:6">
      <c r="F11013" s="1" t="s">
        <v>3</v>
      </c>
    </row>
    <row r="11014" spans="6:6">
      <c r="F11014" s="1" t="s">
        <v>3</v>
      </c>
    </row>
    <row r="11015" spans="6:6">
      <c r="F11015" s="1" t="s">
        <v>3</v>
      </c>
    </row>
    <row r="11016" spans="6:6">
      <c r="F11016" s="1" t="s">
        <v>3</v>
      </c>
    </row>
    <row r="11017" spans="6:6">
      <c r="F11017" s="1" t="s">
        <v>3</v>
      </c>
    </row>
    <row r="11018" spans="6:6">
      <c r="F11018" s="1" t="s">
        <v>3</v>
      </c>
    </row>
    <row r="11019" spans="6:6">
      <c r="F11019" s="1" t="s">
        <v>3</v>
      </c>
    </row>
    <row r="11020" spans="6:6">
      <c r="F11020" s="1" t="s">
        <v>3</v>
      </c>
    </row>
    <row r="11021" spans="6:6">
      <c r="F11021" s="1" t="s">
        <v>3</v>
      </c>
    </row>
    <row r="11022" spans="6:6">
      <c r="F11022" s="1" t="s">
        <v>3</v>
      </c>
    </row>
    <row r="11023" spans="6:6">
      <c r="F11023" s="1" t="s">
        <v>3</v>
      </c>
    </row>
    <row r="11024" spans="6:6">
      <c r="F11024" s="1" t="s">
        <v>3</v>
      </c>
    </row>
    <row r="11025" spans="6:6">
      <c r="F11025" s="1" t="s">
        <v>3</v>
      </c>
    </row>
    <row r="11026" spans="6:6">
      <c r="F11026" s="1" t="s">
        <v>3</v>
      </c>
    </row>
    <row r="11027" spans="6:6">
      <c r="F11027" s="1" t="s">
        <v>3</v>
      </c>
    </row>
    <row r="11028" spans="6:6">
      <c r="F11028" s="1" t="s">
        <v>3</v>
      </c>
    </row>
    <row r="11029" spans="6:6">
      <c r="F11029" s="1" t="s">
        <v>3</v>
      </c>
    </row>
    <row r="11030" spans="6:6">
      <c r="F11030" s="1" t="s">
        <v>3</v>
      </c>
    </row>
    <row r="11031" spans="6:6">
      <c r="F11031" s="1" t="s">
        <v>3</v>
      </c>
    </row>
    <row r="11032" spans="6:6">
      <c r="F11032" s="1" t="s">
        <v>3</v>
      </c>
    </row>
    <row r="11033" spans="6:6">
      <c r="F11033" s="1" t="s">
        <v>3</v>
      </c>
    </row>
    <row r="11034" spans="6:6">
      <c r="F11034" s="1" t="s">
        <v>3</v>
      </c>
    </row>
    <row r="11035" spans="6:6">
      <c r="F11035" s="1" t="s">
        <v>3</v>
      </c>
    </row>
    <row r="11036" spans="6:6">
      <c r="F11036" s="1" t="s">
        <v>3</v>
      </c>
    </row>
    <row r="11037" spans="6:6">
      <c r="F11037" s="1" t="s">
        <v>3</v>
      </c>
    </row>
    <row r="11038" spans="6:6">
      <c r="F11038" s="1" t="s">
        <v>3</v>
      </c>
    </row>
    <row r="11039" spans="6:6">
      <c r="F11039" s="1" t="s">
        <v>3</v>
      </c>
    </row>
    <row r="11040" spans="6:6">
      <c r="F11040" s="1" t="s">
        <v>3</v>
      </c>
    </row>
    <row r="11041" spans="6:6">
      <c r="F11041" s="1" t="s">
        <v>3</v>
      </c>
    </row>
    <row r="11042" spans="6:6">
      <c r="F11042" s="1" t="s">
        <v>3</v>
      </c>
    </row>
    <row r="11043" spans="6:6">
      <c r="F11043" s="1" t="s">
        <v>3</v>
      </c>
    </row>
    <row r="11044" spans="6:6">
      <c r="F11044" s="1" t="s">
        <v>3</v>
      </c>
    </row>
    <row r="11045" spans="6:6">
      <c r="F11045" s="1" t="s">
        <v>3</v>
      </c>
    </row>
    <row r="11046" spans="6:6">
      <c r="F11046" s="1" t="s">
        <v>3</v>
      </c>
    </row>
    <row r="11047" spans="6:6">
      <c r="F11047" s="1" t="s">
        <v>3</v>
      </c>
    </row>
    <row r="11048" spans="6:6">
      <c r="F11048" s="1" t="s">
        <v>3</v>
      </c>
    </row>
    <row r="11049" spans="6:6">
      <c r="F11049" s="1" t="s">
        <v>3</v>
      </c>
    </row>
    <row r="11050" spans="6:6">
      <c r="F11050" s="1" t="s">
        <v>3</v>
      </c>
    </row>
    <row r="11051" spans="6:6">
      <c r="F11051" s="1" t="s">
        <v>3</v>
      </c>
    </row>
    <row r="11052" spans="6:6">
      <c r="F11052" s="1" t="s">
        <v>3</v>
      </c>
    </row>
    <row r="11053" spans="6:6">
      <c r="F11053" s="1" t="s">
        <v>3</v>
      </c>
    </row>
    <row r="11054" spans="6:6">
      <c r="F11054" s="1" t="s">
        <v>3</v>
      </c>
    </row>
    <row r="11055" spans="6:6">
      <c r="F11055" s="1" t="s">
        <v>3</v>
      </c>
    </row>
    <row r="11056" spans="6:6">
      <c r="F11056" s="1" t="s">
        <v>3</v>
      </c>
    </row>
    <row r="11057" spans="6:6">
      <c r="F11057" s="1" t="s">
        <v>3</v>
      </c>
    </row>
    <row r="11058" spans="6:6">
      <c r="F11058" s="1" t="s">
        <v>3</v>
      </c>
    </row>
    <row r="11059" spans="6:6">
      <c r="F11059" s="1" t="s">
        <v>3</v>
      </c>
    </row>
    <row r="11060" spans="6:6">
      <c r="F11060" s="1" t="s">
        <v>3</v>
      </c>
    </row>
    <row r="11061" spans="6:6">
      <c r="F11061" s="1" t="s">
        <v>3</v>
      </c>
    </row>
    <row r="11062" spans="6:6">
      <c r="F11062" s="1" t="s">
        <v>3</v>
      </c>
    </row>
    <row r="11063" spans="6:6">
      <c r="F11063" s="1" t="s">
        <v>3</v>
      </c>
    </row>
    <row r="11064" spans="6:6">
      <c r="F11064" s="1" t="s">
        <v>3</v>
      </c>
    </row>
    <row r="11065" spans="6:6">
      <c r="F11065" s="1" t="s">
        <v>3</v>
      </c>
    </row>
    <row r="11066" spans="6:6">
      <c r="F11066" s="1" t="s">
        <v>3</v>
      </c>
    </row>
    <row r="11067" spans="6:6">
      <c r="F11067" s="1" t="s">
        <v>3</v>
      </c>
    </row>
    <row r="11068" spans="6:6">
      <c r="F11068" s="1" t="s">
        <v>3</v>
      </c>
    </row>
    <row r="11069" spans="6:6">
      <c r="F11069" s="1" t="s">
        <v>3</v>
      </c>
    </row>
    <row r="11070" spans="6:6">
      <c r="F11070" s="1" t="s">
        <v>3</v>
      </c>
    </row>
    <row r="11071" spans="6:6">
      <c r="F11071" s="1" t="s">
        <v>3</v>
      </c>
    </row>
    <row r="11072" spans="6:6">
      <c r="F11072" s="1" t="s">
        <v>3</v>
      </c>
    </row>
    <row r="11073" spans="6:6">
      <c r="F11073" s="1" t="s">
        <v>3</v>
      </c>
    </row>
    <row r="11074" spans="6:6">
      <c r="F11074" s="1" t="s">
        <v>3</v>
      </c>
    </row>
    <row r="11075" spans="6:6">
      <c r="F11075" s="1" t="s">
        <v>3</v>
      </c>
    </row>
    <row r="11076" spans="6:6">
      <c r="F11076" s="1" t="s">
        <v>3</v>
      </c>
    </row>
    <row r="11077" spans="6:6">
      <c r="F11077" s="1" t="s">
        <v>3</v>
      </c>
    </row>
    <row r="11078" spans="6:6">
      <c r="F11078" s="1" t="s">
        <v>3</v>
      </c>
    </row>
    <row r="11079" spans="6:6">
      <c r="F11079" s="1" t="s">
        <v>3</v>
      </c>
    </row>
    <row r="11080" spans="6:6">
      <c r="F11080" s="1" t="s">
        <v>3</v>
      </c>
    </row>
    <row r="11081" spans="6:6">
      <c r="F11081" s="1" t="s">
        <v>3</v>
      </c>
    </row>
    <row r="11082" spans="6:6">
      <c r="F11082" s="1" t="s">
        <v>3</v>
      </c>
    </row>
    <row r="11083" spans="6:6">
      <c r="F11083" s="1" t="s">
        <v>3</v>
      </c>
    </row>
    <row r="11084" spans="6:6">
      <c r="F11084" s="1" t="s">
        <v>3</v>
      </c>
    </row>
    <row r="11085" spans="6:6">
      <c r="F11085" s="1" t="s">
        <v>3</v>
      </c>
    </row>
    <row r="11086" spans="6:6">
      <c r="F11086" s="1" t="s">
        <v>3</v>
      </c>
    </row>
    <row r="11087" spans="6:6">
      <c r="F11087" s="1" t="s">
        <v>3</v>
      </c>
    </row>
    <row r="11088" spans="6:6">
      <c r="F11088" s="1" t="s">
        <v>3</v>
      </c>
    </row>
    <row r="11089" spans="6:6">
      <c r="F11089" s="1" t="s">
        <v>3</v>
      </c>
    </row>
    <row r="11090" spans="6:6">
      <c r="F11090" s="1" t="s">
        <v>3</v>
      </c>
    </row>
    <row r="11091" spans="6:6">
      <c r="F11091" s="1" t="s">
        <v>3</v>
      </c>
    </row>
    <row r="11092" spans="6:6">
      <c r="F11092" s="1" t="s">
        <v>3</v>
      </c>
    </row>
    <row r="11093" spans="6:6">
      <c r="F11093" s="1" t="s">
        <v>3</v>
      </c>
    </row>
    <row r="11094" spans="6:6">
      <c r="F11094" s="1" t="s">
        <v>3</v>
      </c>
    </row>
    <row r="11095" spans="6:6">
      <c r="F11095" s="1" t="s">
        <v>3</v>
      </c>
    </row>
    <row r="11096" spans="6:6">
      <c r="F11096" s="1" t="s">
        <v>3</v>
      </c>
    </row>
    <row r="11097" spans="6:6">
      <c r="F11097" s="1" t="s">
        <v>3</v>
      </c>
    </row>
    <row r="11098" spans="6:6">
      <c r="F11098" s="1" t="s">
        <v>3</v>
      </c>
    </row>
    <row r="11099" spans="6:6">
      <c r="F11099" s="1" t="s">
        <v>3</v>
      </c>
    </row>
    <row r="11100" spans="6:6">
      <c r="F11100" s="1" t="s">
        <v>3</v>
      </c>
    </row>
    <row r="11101" spans="6:6">
      <c r="F11101" s="1" t="s">
        <v>3</v>
      </c>
    </row>
    <row r="11102" spans="6:6">
      <c r="F11102" s="1" t="s">
        <v>3</v>
      </c>
    </row>
    <row r="11103" spans="6:6">
      <c r="F11103" s="1" t="s">
        <v>3</v>
      </c>
    </row>
    <row r="11104" spans="6:6">
      <c r="F11104" s="1" t="s">
        <v>3</v>
      </c>
    </row>
    <row r="11105" spans="6:6">
      <c r="F11105" s="1" t="s">
        <v>3</v>
      </c>
    </row>
    <row r="11106" spans="6:6">
      <c r="F11106" s="1" t="s">
        <v>3</v>
      </c>
    </row>
    <row r="11107" spans="6:6">
      <c r="F11107" s="1" t="s">
        <v>3</v>
      </c>
    </row>
    <row r="11108" spans="6:6">
      <c r="F11108" s="1" t="s">
        <v>3</v>
      </c>
    </row>
    <row r="11109" spans="6:6">
      <c r="F11109" s="1" t="s">
        <v>3</v>
      </c>
    </row>
    <row r="11110" spans="6:6">
      <c r="F11110" s="1" t="s">
        <v>3</v>
      </c>
    </row>
    <row r="11111" spans="6:6">
      <c r="F11111" s="1" t="s">
        <v>3</v>
      </c>
    </row>
    <row r="11112" spans="6:6">
      <c r="F11112" s="1" t="s">
        <v>3</v>
      </c>
    </row>
    <row r="11113" spans="6:6">
      <c r="F11113" s="1" t="s">
        <v>3</v>
      </c>
    </row>
    <row r="11114" spans="6:6">
      <c r="F11114" s="1" t="s">
        <v>3</v>
      </c>
    </row>
    <row r="11115" spans="6:6">
      <c r="F11115" s="1" t="s">
        <v>3</v>
      </c>
    </row>
    <row r="11116" spans="6:6">
      <c r="F11116" s="1" t="s">
        <v>3</v>
      </c>
    </row>
    <row r="11117" spans="6:6">
      <c r="F11117" s="1" t="s">
        <v>3</v>
      </c>
    </row>
    <row r="11118" spans="6:6">
      <c r="F11118" s="1" t="s">
        <v>3</v>
      </c>
    </row>
    <row r="11119" spans="6:6">
      <c r="F11119" s="1" t="s">
        <v>3</v>
      </c>
    </row>
    <row r="11120" spans="6:6">
      <c r="F11120" s="1" t="s">
        <v>3</v>
      </c>
    </row>
    <row r="11121" spans="6:6">
      <c r="F11121" s="1" t="s">
        <v>3</v>
      </c>
    </row>
    <row r="11122" spans="6:6">
      <c r="F11122" s="1" t="s">
        <v>3</v>
      </c>
    </row>
    <row r="11123" spans="6:6">
      <c r="F11123" s="1" t="s">
        <v>3</v>
      </c>
    </row>
    <row r="11124" spans="6:6">
      <c r="F11124" s="1" t="s">
        <v>3</v>
      </c>
    </row>
    <row r="11125" spans="6:6">
      <c r="F11125" s="1" t="s">
        <v>3</v>
      </c>
    </row>
    <row r="11126" spans="6:6">
      <c r="F11126" s="1" t="s">
        <v>3</v>
      </c>
    </row>
    <row r="11127" spans="6:6">
      <c r="F11127" s="1" t="s">
        <v>3</v>
      </c>
    </row>
    <row r="11128" spans="6:6">
      <c r="F11128" s="1" t="s">
        <v>3</v>
      </c>
    </row>
    <row r="11129" spans="6:6">
      <c r="F11129" s="1" t="s">
        <v>3</v>
      </c>
    </row>
    <row r="11130" spans="6:6">
      <c r="F11130" s="1" t="s">
        <v>3</v>
      </c>
    </row>
    <row r="11131" spans="6:6">
      <c r="F11131" s="1" t="s">
        <v>3</v>
      </c>
    </row>
    <row r="11132" spans="6:6">
      <c r="F11132" s="1" t="s">
        <v>3</v>
      </c>
    </row>
    <row r="11133" spans="6:6">
      <c r="F11133" s="1" t="s">
        <v>3</v>
      </c>
    </row>
    <row r="11134" spans="6:6">
      <c r="F11134" s="1" t="s">
        <v>3</v>
      </c>
    </row>
    <row r="11135" spans="6:6">
      <c r="F11135" s="1" t="s">
        <v>3</v>
      </c>
    </row>
    <row r="11136" spans="6:6">
      <c r="F11136" s="1" t="s">
        <v>3</v>
      </c>
    </row>
    <row r="11137" spans="6:6">
      <c r="F11137" s="1" t="s">
        <v>3</v>
      </c>
    </row>
    <row r="11138" spans="6:6">
      <c r="F11138" s="1" t="s">
        <v>3</v>
      </c>
    </row>
    <row r="11139" spans="6:6">
      <c r="F11139" s="1" t="s">
        <v>3</v>
      </c>
    </row>
    <row r="11140" spans="6:6">
      <c r="F11140" s="1" t="s">
        <v>3</v>
      </c>
    </row>
    <row r="11141" spans="6:6">
      <c r="F11141" s="1" t="s">
        <v>3</v>
      </c>
    </row>
    <row r="11142" spans="6:6">
      <c r="F11142" s="1" t="s">
        <v>3</v>
      </c>
    </row>
    <row r="11143" spans="6:6">
      <c r="F11143" s="1" t="s">
        <v>3</v>
      </c>
    </row>
    <row r="11144" spans="6:6">
      <c r="F11144" s="1" t="s">
        <v>3</v>
      </c>
    </row>
    <row r="11145" spans="6:6">
      <c r="F11145" s="1" t="s">
        <v>3</v>
      </c>
    </row>
    <row r="11146" spans="6:6">
      <c r="F11146" s="1" t="s">
        <v>3</v>
      </c>
    </row>
    <row r="11147" spans="6:6">
      <c r="F11147" s="1" t="s">
        <v>3</v>
      </c>
    </row>
    <row r="11148" spans="6:6">
      <c r="F11148" s="1" t="s">
        <v>3</v>
      </c>
    </row>
    <row r="11149" spans="6:6">
      <c r="F11149" s="1" t="s">
        <v>3</v>
      </c>
    </row>
    <row r="11150" spans="6:6">
      <c r="F11150" s="1" t="s">
        <v>3</v>
      </c>
    </row>
    <row r="11151" spans="6:6">
      <c r="F11151" s="1" t="s">
        <v>3</v>
      </c>
    </row>
    <row r="11152" spans="6:6">
      <c r="F11152" s="1" t="s">
        <v>3</v>
      </c>
    </row>
    <row r="11153" spans="6:6">
      <c r="F11153" s="1" t="s">
        <v>3</v>
      </c>
    </row>
    <row r="11154" spans="6:6">
      <c r="F11154" s="1" t="s">
        <v>3</v>
      </c>
    </row>
    <row r="11155" spans="6:6">
      <c r="F11155" s="1" t="s">
        <v>3</v>
      </c>
    </row>
    <row r="11156" spans="6:6">
      <c r="F11156" s="1" t="s">
        <v>3</v>
      </c>
    </row>
    <row r="11157" spans="6:6">
      <c r="F11157" s="1" t="s">
        <v>3</v>
      </c>
    </row>
    <row r="11158" spans="6:6">
      <c r="F11158" s="1" t="s">
        <v>3</v>
      </c>
    </row>
    <row r="11159" spans="6:6">
      <c r="F11159" s="1" t="s">
        <v>3</v>
      </c>
    </row>
    <row r="11160" spans="6:6">
      <c r="F11160" s="1" t="s">
        <v>3</v>
      </c>
    </row>
    <row r="11161" spans="6:6">
      <c r="F11161" s="1" t="s">
        <v>3</v>
      </c>
    </row>
    <row r="11162" spans="6:6">
      <c r="F11162" s="1" t="s">
        <v>3</v>
      </c>
    </row>
    <row r="11163" spans="6:6">
      <c r="F11163" s="1" t="s">
        <v>3</v>
      </c>
    </row>
    <row r="11164" spans="6:6">
      <c r="F11164" s="1" t="s">
        <v>3</v>
      </c>
    </row>
    <row r="11165" spans="6:6">
      <c r="F11165" s="1" t="s">
        <v>3</v>
      </c>
    </row>
    <row r="11166" spans="6:6">
      <c r="F11166" s="1" t="s">
        <v>3</v>
      </c>
    </row>
    <row r="11167" spans="6:6">
      <c r="F11167" s="1" t="s">
        <v>3</v>
      </c>
    </row>
    <row r="11168" spans="6:6">
      <c r="F11168" s="1" t="s">
        <v>3</v>
      </c>
    </row>
    <row r="11169" spans="6:6">
      <c r="F11169" s="1" t="s">
        <v>3</v>
      </c>
    </row>
    <row r="11170" spans="6:6">
      <c r="F11170" s="1" t="s">
        <v>3</v>
      </c>
    </row>
    <row r="11171" spans="6:6">
      <c r="F11171" s="1" t="s">
        <v>3</v>
      </c>
    </row>
    <row r="11172" spans="6:6">
      <c r="F11172" s="1" t="s">
        <v>3</v>
      </c>
    </row>
    <row r="11173" spans="6:6">
      <c r="F11173" s="1" t="s">
        <v>3</v>
      </c>
    </row>
    <row r="11174" spans="6:6">
      <c r="F11174" s="1" t="s">
        <v>3</v>
      </c>
    </row>
    <row r="11175" spans="6:6">
      <c r="F11175" s="1" t="s">
        <v>3</v>
      </c>
    </row>
    <row r="11176" spans="6:6">
      <c r="F11176" s="1" t="s">
        <v>3</v>
      </c>
    </row>
    <row r="11177" spans="6:6">
      <c r="F11177" s="1" t="s">
        <v>3</v>
      </c>
    </row>
    <row r="11178" spans="6:6">
      <c r="F11178" s="1" t="s">
        <v>3</v>
      </c>
    </row>
    <row r="11179" spans="6:6">
      <c r="F11179" s="1" t="s">
        <v>3</v>
      </c>
    </row>
    <row r="11180" spans="6:6">
      <c r="F11180" s="1" t="s">
        <v>3</v>
      </c>
    </row>
    <row r="11181" spans="6:6">
      <c r="F11181" s="1" t="s">
        <v>3</v>
      </c>
    </row>
    <row r="11182" spans="6:6">
      <c r="F11182" s="1" t="s">
        <v>3</v>
      </c>
    </row>
    <row r="11183" spans="6:6">
      <c r="F11183" s="1" t="s">
        <v>3</v>
      </c>
    </row>
    <row r="11184" spans="6:6">
      <c r="F11184" s="1" t="s">
        <v>3</v>
      </c>
    </row>
    <row r="11185" spans="6:6">
      <c r="F11185" s="1" t="s">
        <v>3</v>
      </c>
    </row>
    <row r="11186" spans="6:6">
      <c r="F11186" s="1" t="s">
        <v>3</v>
      </c>
    </row>
    <row r="11187" spans="6:6">
      <c r="F11187" s="1" t="s">
        <v>3</v>
      </c>
    </row>
    <row r="11188" spans="6:6">
      <c r="F11188" s="1" t="s">
        <v>3</v>
      </c>
    </row>
    <row r="11189" spans="6:6">
      <c r="F11189" s="1" t="s">
        <v>3</v>
      </c>
    </row>
    <row r="11190" spans="6:6">
      <c r="F11190" s="1" t="s">
        <v>3</v>
      </c>
    </row>
    <row r="11191" spans="6:6">
      <c r="F11191" s="1" t="s">
        <v>3</v>
      </c>
    </row>
    <row r="11192" spans="6:6">
      <c r="F11192" s="1" t="s">
        <v>3</v>
      </c>
    </row>
    <row r="11193" spans="6:6">
      <c r="F11193" s="1" t="s">
        <v>3</v>
      </c>
    </row>
    <row r="11194" spans="6:6">
      <c r="F11194" s="1" t="s">
        <v>3</v>
      </c>
    </row>
    <row r="11195" spans="6:6">
      <c r="F11195" s="1" t="s">
        <v>3</v>
      </c>
    </row>
    <row r="11196" spans="6:6">
      <c r="F11196" s="1" t="s">
        <v>3</v>
      </c>
    </row>
    <row r="11197" spans="6:6">
      <c r="F11197" s="1" t="s">
        <v>3</v>
      </c>
    </row>
    <row r="11198" spans="6:6">
      <c r="F11198" s="1" t="s">
        <v>3</v>
      </c>
    </row>
    <row r="11199" spans="6:6">
      <c r="F11199" s="1" t="s">
        <v>3</v>
      </c>
    </row>
    <row r="11200" spans="6:6">
      <c r="F11200" s="1" t="s">
        <v>3</v>
      </c>
    </row>
    <row r="11201" spans="6:6">
      <c r="F11201" s="1" t="s">
        <v>3</v>
      </c>
    </row>
    <row r="11202" spans="6:6">
      <c r="F11202" s="1" t="s">
        <v>3</v>
      </c>
    </row>
    <row r="11203" spans="6:6">
      <c r="F11203" s="1" t="s">
        <v>3</v>
      </c>
    </row>
    <row r="11204" spans="6:6">
      <c r="F11204" s="1" t="s">
        <v>3</v>
      </c>
    </row>
    <row r="11205" spans="6:6">
      <c r="F11205" s="1" t="s">
        <v>3</v>
      </c>
    </row>
    <row r="11206" spans="6:6">
      <c r="F11206" s="1" t="s">
        <v>3</v>
      </c>
    </row>
    <row r="11207" spans="6:6">
      <c r="F11207" s="1" t="s">
        <v>3</v>
      </c>
    </row>
    <row r="11208" spans="6:6">
      <c r="F11208" s="1" t="s">
        <v>3</v>
      </c>
    </row>
    <row r="11209" spans="6:6">
      <c r="F11209" s="1" t="s">
        <v>3</v>
      </c>
    </row>
    <row r="11210" spans="6:6">
      <c r="F11210" s="1" t="s">
        <v>3</v>
      </c>
    </row>
    <row r="11211" spans="6:6">
      <c r="F11211" s="1" t="s">
        <v>3</v>
      </c>
    </row>
    <row r="11212" spans="6:6">
      <c r="F11212" s="1" t="s">
        <v>3</v>
      </c>
    </row>
    <row r="11213" spans="6:6">
      <c r="F11213" s="1" t="s">
        <v>3</v>
      </c>
    </row>
    <row r="11214" spans="6:6">
      <c r="F11214" s="1" t="s">
        <v>3</v>
      </c>
    </row>
    <row r="11215" spans="6:6">
      <c r="F11215" s="1" t="s">
        <v>3</v>
      </c>
    </row>
    <row r="11216" spans="6:6">
      <c r="F11216" s="1" t="s">
        <v>3</v>
      </c>
    </row>
    <row r="11217" spans="6:6">
      <c r="F11217" s="1" t="s">
        <v>3</v>
      </c>
    </row>
    <row r="11218" spans="6:6">
      <c r="F11218" s="1" t="s">
        <v>3</v>
      </c>
    </row>
    <row r="11219" spans="6:6">
      <c r="F11219" s="1" t="s">
        <v>3</v>
      </c>
    </row>
    <row r="11220" spans="6:6">
      <c r="F11220" s="1" t="s">
        <v>3</v>
      </c>
    </row>
    <row r="11221" spans="6:6">
      <c r="F11221" s="1" t="s">
        <v>3</v>
      </c>
    </row>
    <row r="11222" spans="6:6">
      <c r="F11222" s="1" t="s">
        <v>3</v>
      </c>
    </row>
    <row r="11223" spans="6:6">
      <c r="F11223" s="1" t="s">
        <v>3</v>
      </c>
    </row>
    <row r="11224" spans="6:6">
      <c r="F11224" s="1" t="s">
        <v>3</v>
      </c>
    </row>
    <row r="11225" spans="6:6">
      <c r="F11225" s="1" t="s">
        <v>3</v>
      </c>
    </row>
    <row r="11226" spans="6:6">
      <c r="F11226" s="1" t="s">
        <v>3</v>
      </c>
    </row>
    <row r="11227" spans="6:6">
      <c r="F11227" s="1" t="s">
        <v>3</v>
      </c>
    </row>
    <row r="11228" spans="6:6">
      <c r="F11228" s="1" t="s">
        <v>3</v>
      </c>
    </row>
    <row r="11229" spans="6:6">
      <c r="F11229" s="1" t="s">
        <v>3</v>
      </c>
    </row>
    <row r="11230" spans="6:6">
      <c r="F11230" s="1" t="s">
        <v>3</v>
      </c>
    </row>
    <row r="11231" spans="6:6">
      <c r="F11231" s="1" t="s">
        <v>3</v>
      </c>
    </row>
    <row r="11232" spans="6:6">
      <c r="F11232" s="1" t="s">
        <v>3</v>
      </c>
    </row>
    <row r="11233" spans="6:6">
      <c r="F11233" s="1" t="s">
        <v>3</v>
      </c>
    </row>
    <row r="11234" spans="6:6">
      <c r="F11234" s="1" t="s">
        <v>3</v>
      </c>
    </row>
    <row r="11235" spans="6:6">
      <c r="F11235" s="1" t="s">
        <v>3</v>
      </c>
    </row>
    <row r="11236" spans="6:6">
      <c r="F11236" s="1" t="s">
        <v>3</v>
      </c>
    </row>
    <row r="11237" spans="6:6">
      <c r="F11237" s="1" t="s">
        <v>3</v>
      </c>
    </row>
    <row r="11238" spans="6:6">
      <c r="F11238" s="1" t="s">
        <v>3</v>
      </c>
    </row>
    <row r="11239" spans="6:6">
      <c r="F11239" s="1" t="s">
        <v>3</v>
      </c>
    </row>
    <row r="11240" spans="6:6">
      <c r="F11240" s="1" t="s">
        <v>3</v>
      </c>
    </row>
    <row r="11241" spans="6:6">
      <c r="F11241" s="1" t="s">
        <v>3</v>
      </c>
    </row>
    <row r="11242" spans="6:6">
      <c r="F11242" s="1" t="s">
        <v>3</v>
      </c>
    </row>
    <row r="11243" spans="6:6">
      <c r="F11243" s="1" t="s">
        <v>3</v>
      </c>
    </row>
    <row r="11244" spans="6:6">
      <c r="F11244" s="1" t="s">
        <v>3</v>
      </c>
    </row>
    <row r="11245" spans="6:6">
      <c r="F11245" s="1" t="s">
        <v>3</v>
      </c>
    </row>
    <row r="11246" spans="6:6">
      <c r="F11246" s="1" t="s">
        <v>3</v>
      </c>
    </row>
    <row r="11247" spans="6:6">
      <c r="F11247" s="1" t="s">
        <v>3</v>
      </c>
    </row>
    <row r="11248" spans="6:6">
      <c r="F11248" s="1" t="s">
        <v>3</v>
      </c>
    </row>
    <row r="11249" spans="6:6">
      <c r="F11249" s="1" t="s">
        <v>3</v>
      </c>
    </row>
    <row r="11250" spans="6:6">
      <c r="F11250" s="1" t="s">
        <v>3</v>
      </c>
    </row>
    <row r="11251" spans="6:6">
      <c r="F11251" s="1" t="s">
        <v>3</v>
      </c>
    </row>
    <row r="11252" spans="6:6">
      <c r="F11252" s="1" t="s">
        <v>3</v>
      </c>
    </row>
    <row r="11253" spans="6:6">
      <c r="F11253" s="1" t="s">
        <v>3</v>
      </c>
    </row>
    <row r="11254" spans="6:6">
      <c r="F11254" s="1" t="s">
        <v>3</v>
      </c>
    </row>
    <row r="11255" spans="6:6">
      <c r="F11255" s="1" t="s">
        <v>3</v>
      </c>
    </row>
    <row r="11256" spans="6:6">
      <c r="F11256" s="1" t="s">
        <v>3</v>
      </c>
    </row>
    <row r="11257" spans="6:6">
      <c r="F11257" s="1" t="s">
        <v>3</v>
      </c>
    </row>
    <row r="11258" spans="6:6">
      <c r="F11258" s="1" t="s">
        <v>3</v>
      </c>
    </row>
    <row r="11259" spans="6:6">
      <c r="F11259" s="1" t="s">
        <v>3</v>
      </c>
    </row>
    <row r="11260" spans="6:6">
      <c r="F11260" s="1" t="s">
        <v>3</v>
      </c>
    </row>
    <row r="11261" spans="6:6">
      <c r="F11261" s="1" t="s">
        <v>3</v>
      </c>
    </row>
    <row r="11262" spans="6:6">
      <c r="F11262" s="1" t="s">
        <v>3</v>
      </c>
    </row>
    <row r="11263" spans="6:6">
      <c r="F11263" s="1" t="s">
        <v>3</v>
      </c>
    </row>
    <row r="11264" spans="6:6">
      <c r="F11264" s="1" t="s">
        <v>3</v>
      </c>
    </row>
    <row r="11265" spans="6:6">
      <c r="F11265" s="1" t="s">
        <v>3</v>
      </c>
    </row>
    <row r="11266" spans="6:6">
      <c r="F11266" s="1" t="s">
        <v>3</v>
      </c>
    </row>
    <row r="11267" spans="6:6">
      <c r="F11267" s="1" t="s">
        <v>3</v>
      </c>
    </row>
    <row r="11268" spans="6:6">
      <c r="F11268" s="1" t="s">
        <v>3</v>
      </c>
    </row>
    <row r="11269" spans="6:6">
      <c r="F11269" s="1" t="s">
        <v>3</v>
      </c>
    </row>
    <row r="11270" spans="6:6">
      <c r="F11270" s="1" t="s">
        <v>3</v>
      </c>
    </row>
    <row r="11271" spans="6:6">
      <c r="F11271" s="1" t="s">
        <v>3</v>
      </c>
    </row>
    <row r="11272" spans="6:6">
      <c r="F11272" s="1" t="s">
        <v>3</v>
      </c>
    </row>
    <row r="11273" spans="6:6">
      <c r="F11273" s="1" t="s">
        <v>3</v>
      </c>
    </row>
    <row r="11274" spans="6:6">
      <c r="F11274" s="1" t="s">
        <v>3</v>
      </c>
    </row>
    <row r="11275" spans="6:6">
      <c r="F11275" s="1" t="s">
        <v>3</v>
      </c>
    </row>
    <row r="11276" spans="6:6">
      <c r="F11276" s="1" t="s">
        <v>3</v>
      </c>
    </row>
    <row r="11277" spans="6:6">
      <c r="F11277" s="1" t="s">
        <v>3</v>
      </c>
    </row>
    <row r="11278" spans="6:6">
      <c r="F11278" s="1" t="s">
        <v>3</v>
      </c>
    </row>
    <row r="11279" spans="6:6">
      <c r="F11279" s="1" t="s">
        <v>3</v>
      </c>
    </row>
    <row r="11280" spans="6:6">
      <c r="F11280" s="1" t="s">
        <v>3</v>
      </c>
    </row>
    <row r="11281" spans="6:6">
      <c r="F11281" s="1" t="s">
        <v>3</v>
      </c>
    </row>
    <row r="11282" spans="6:6">
      <c r="F11282" s="1" t="s">
        <v>3</v>
      </c>
    </row>
    <row r="11283" spans="6:6">
      <c r="F11283" s="1" t="s">
        <v>3</v>
      </c>
    </row>
    <row r="11284" spans="6:6">
      <c r="F11284" s="1" t="s">
        <v>3</v>
      </c>
    </row>
    <row r="11285" spans="6:6">
      <c r="F11285" s="1" t="s">
        <v>3</v>
      </c>
    </row>
    <row r="11286" spans="6:6">
      <c r="F11286" s="1" t="s">
        <v>3</v>
      </c>
    </row>
    <row r="11287" spans="6:6">
      <c r="F11287" s="1" t="s">
        <v>3</v>
      </c>
    </row>
    <row r="11288" spans="6:6">
      <c r="F11288" s="1" t="s">
        <v>3</v>
      </c>
    </row>
    <row r="11289" spans="6:6">
      <c r="F11289" s="1" t="s">
        <v>3</v>
      </c>
    </row>
    <row r="11290" spans="6:6">
      <c r="F11290" s="1" t="s">
        <v>3</v>
      </c>
    </row>
    <row r="11291" spans="6:6">
      <c r="F11291" s="1" t="s">
        <v>3</v>
      </c>
    </row>
    <row r="11292" spans="6:6">
      <c r="F11292" s="1" t="s">
        <v>3</v>
      </c>
    </row>
    <row r="11293" spans="6:6">
      <c r="F11293" s="1" t="s">
        <v>3</v>
      </c>
    </row>
    <row r="11294" spans="6:6">
      <c r="F11294" s="1" t="s">
        <v>3</v>
      </c>
    </row>
    <row r="11295" spans="6:6">
      <c r="F11295" s="1" t="s">
        <v>3</v>
      </c>
    </row>
    <row r="11296" spans="6:6">
      <c r="F11296" s="1" t="s">
        <v>3</v>
      </c>
    </row>
    <row r="11297" spans="6:6">
      <c r="F11297" s="1" t="s">
        <v>3</v>
      </c>
    </row>
    <row r="11298" spans="6:6">
      <c r="F11298" s="1" t="s">
        <v>3</v>
      </c>
    </row>
    <row r="11299" spans="6:6">
      <c r="F11299" s="1" t="s">
        <v>3</v>
      </c>
    </row>
    <row r="11300" spans="6:6">
      <c r="F11300" s="1" t="s">
        <v>3</v>
      </c>
    </row>
    <row r="11301" spans="6:6">
      <c r="F11301" s="1" t="s">
        <v>3</v>
      </c>
    </row>
    <row r="11302" spans="6:6">
      <c r="F11302" s="1" t="s">
        <v>3</v>
      </c>
    </row>
    <row r="11303" spans="6:6">
      <c r="F11303" s="1" t="s">
        <v>3</v>
      </c>
    </row>
    <row r="11304" spans="6:6">
      <c r="F11304" s="1" t="s">
        <v>3</v>
      </c>
    </row>
    <row r="11305" spans="6:6">
      <c r="F11305" s="1" t="s">
        <v>3</v>
      </c>
    </row>
    <row r="11306" spans="6:6">
      <c r="F11306" s="1" t="s">
        <v>3</v>
      </c>
    </row>
    <row r="11307" spans="6:6">
      <c r="F11307" s="1" t="s">
        <v>3</v>
      </c>
    </row>
    <row r="11308" spans="6:6">
      <c r="F11308" s="1" t="s">
        <v>3</v>
      </c>
    </row>
    <row r="11309" spans="6:6">
      <c r="F11309" s="1" t="s">
        <v>3</v>
      </c>
    </row>
    <row r="11310" spans="6:6">
      <c r="F11310" s="1" t="s">
        <v>3</v>
      </c>
    </row>
    <row r="11311" spans="6:6">
      <c r="F11311" s="1" t="s">
        <v>3</v>
      </c>
    </row>
    <row r="11312" spans="6:6">
      <c r="F11312" s="1" t="s">
        <v>3</v>
      </c>
    </row>
    <row r="11313" spans="6:6">
      <c r="F11313" s="1" t="s">
        <v>3</v>
      </c>
    </row>
    <row r="11314" spans="6:6">
      <c r="F11314" s="1" t="s">
        <v>3</v>
      </c>
    </row>
    <row r="11315" spans="6:6">
      <c r="F11315" s="1" t="s">
        <v>3</v>
      </c>
    </row>
    <row r="11316" spans="6:6">
      <c r="F11316" s="1" t="s">
        <v>3</v>
      </c>
    </row>
    <row r="11317" spans="6:6">
      <c r="F11317" s="1" t="s">
        <v>3</v>
      </c>
    </row>
    <row r="11318" spans="6:6">
      <c r="F11318" s="1" t="s">
        <v>3</v>
      </c>
    </row>
    <row r="11319" spans="6:6">
      <c r="F11319" s="1" t="s">
        <v>3</v>
      </c>
    </row>
    <row r="11320" spans="6:6">
      <c r="F11320" s="1" t="s">
        <v>3</v>
      </c>
    </row>
    <row r="11321" spans="6:6">
      <c r="F11321" s="1" t="s">
        <v>3</v>
      </c>
    </row>
    <row r="11322" spans="6:6">
      <c r="F11322" s="1" t="s">
        <v>3</v>
      </c>
    </row>
    <row r="11323" spans="6:6">
      <c r="F11323" s="1" t="s">
        <v>3</v>
      </c>
    </row>
    <row r="11324" spans="6:6">
      <c r="F11324" s="1" t="s">
        <v>3</v>
      </c>
    </row>
    <row r="11325" spans="6:6">
      <c r="F11325" s="1" t="s">
        <v>3</v>
      </c>
    </row>
    <row r="11326" spans="6:6">
      <c r="F11326" s="1" t="s">
        <v>3</v>
      </c>
    </row>
    <row r="11327" spans="6:6">
      <c r="F11327" s="1" t="s">
        <v>3</v>
      </c>
    </row>
    <row r="11328" spans="6:6">
      <c r="F11328" s="1" t="s">
        <v>3</v>
      </c>
    </row>
    <row r="11329" spans="6:6">
      <c r="F11329" s="1" t="s">
        <v>3</v>
      </c>
    </row>
    <row r="11330" spans="6:6">
      <c r="F11330" s="1" t="s">
        <v>3</v>
      </c>
    </row>
    <row r="11331" spans="6:6">
      <c r="F11331" s="1" t="s">
        <v>3</v>
      </c>
    </row>
    <row r="11332" spans="6:6">
      <c r="F11332" s="1" t="s">
        <v>3</v>
      </c>
    </row>
    <row r="11333" spans="6:6">
      <c r="F11333" s="1" t="s">
        <v>3</v>
      </c>
    </row>
    <row r="11334" spans="6:6">
      <c r="F11334" s="1" t="s">
        <v>3</v>
      </c>
    </row>
    <row r="11335" spans="6:6">
      <c r="F11335" s="1" t="s">
        <v>3</v>
      </c>
    </row>
    <row r="11336" spans="6:6">
      <c r="F11336" s="1" t="s">
        <v>3</v>
      </c>
    </row>
    <row r="11337" spans="6:6">
      <c r="F11337" s="1" t="s">
        <v>3</v>
      </c>
    </row>
    <row r="11338" spans="6:6">
      <c r="F11338" s="1" t="s">
        <v>3</v>
      </c>
    </row>
    <row r="11339" spans="6:6">
      <c r="F11339" s="1" t="s">
        <v>3</v>
      </c>
    </row>
    <row r="11340" spans="6:6">
      <c r="F11340" s="1" t="s">
        <v>3</v>
      </c>
    </row>
    <row r="11341" spans="6:6">
      <c r="F11341" s="1" t="s">
        <v>3</v>
      </c>
    </row>
    <row r="11342" spans="6:6">
      <c r="F11342" s="1" t="s">
        <v>3</v>
      </c>
    </row>
    <row r="11343" spans="6:6">
      <c r="F11343" s="1" t="s">
        <v>3</v>
      </c>
    </row>
    <row r="11344" spans="6:6">
      <c r="F11344" s="1" t="s">
        <v>3</v>
      </c>
    </row>
    <row r="11345" spans="6:6">
      <c r="F11345" s="1" t="s">
        <v>3</v>
      </c>
    </row>
    <row r="11346" spans="6:6">
      <c r="F11346" s="1" t="s">
        <v>3</v>
      </c>
    </row>
    <row r="11347" spans="6:6">
      <c r="F11347" s="1" t="s">
        <v>3</v>
      </c>
    </row>
    <row r="11348" spans="6:6">
      <c r="F11348" s="1" t="s">
        <v>3</v>
      </c>
    </row>
    <row r="11349" spans="6:6">
      <c r="F11349" s="1" t="s">
        <v>3</v>
      </c>
    </row>
    <row r="11350" spans="6:6">
      <c r="F11350" s="1" t="s">
        <v>3</v>
      </c>
    </row>
    <row r="11351" spans="6:6">
      <c r="F11351" s="1" t="s">
        <v>3</v>
      </c>
    </row>
    <row r="11352" spans="6:6">
      <c r="F11352" s="1" t="s">
        <v>3</v>
      </c>
    </row>
    <row r="11353" spans="6:6">
      <c r="F11353" s="1" t="s">
        <v>3</v>
      </c>
    </row>
    <row r="11354" spans="6:6">
      <c r="F11354" s="1" t="s">
        <v>3</v>
      </c>
    </row>
    <row r="11355" spans="6:6">
      <c r="F11355" s="1" t="s">
        <v>3</v>
      </c>
    </row>
    <row r="11356" spans="6:6">
      <c r="F11356" s="1" t="s">
        <v>3</v>
      </c>
    </row>
    <row r="11357" spans="6:6">
      <c r="F11357" s="1" t="s">
        <v>3</v>
      </c>
    </row>
    <row r="11358" spans="6:6">
      <c r="F11358" s="1" t="s">
        <v>3</v>
      </c>
    </row>
    <row r="11359" spans="6:6">
      <c r="F11359" s="1" t="s">
        <v>3</v>
      </c>
    </row>
    <row r="11360" spans="6:6">
      <c r="F11360" s="1" t="s">
        <v>3</v>
      </c>
    </row>
    <row r="11361" spans="6:6">
      <c r="F11361" s="1" t="s">
        <v>3</v>
      </c>
    </row>
    <row r="11362" spans="6:6">
      <c r="F11362" s="1" t="s">
        <v>3</v>
      </c>
    </row>
    <row r="11363" spans="6:6">
      <c r="F11363" s="1" t="s">
        <v>3</v>
      </c>
    </row>
    <row r="11364" spans="6:6">
      <c r="F11364" s="1" t="s">
        <v>3</v>
      </c>
    </row>
    <row r="11365" spans="6:6">
      <c r="F11365" s="1" t="s">
        <v>3</v>
      </c>
    </row>
    <row r="11366" spans="6:6">
      <c r="F11366" s="1" t="s">
        <v>3</v>
      </c>
    </row>
    <row r="11367" spans="6:6">
      <c r="F11367" s="1" t="s">
        <v>3</v>
      </c>
    </row>
    <row r="11368" spans="6:6">
      <c r="F11368" s="1" t="s">
        <v>3</v>
      </c>
    </row>
    <row r="11369" spans="6:6">
      <c r="F11369" s="1" t="s">
        <v>3</v>
      </c>
    </row>
    <row r="11370" spans="6:6">
      <c r="F11370" s="1" t="s">
        <v>3</v>
      </c>
    </row>
    <row r="11371" spans="6:6">
      <c r="F11371" s="1" t="s">
        <v>3</v>
      </c>
    </row>
    <row r="11372" spans="6:6">
      <c r="F11372" s="1" t="s">
        <v>3</v>
      </c>
    </row>
    <row r="11373" spans="6:6">
      <c r="F11373" s="1" t="s">
        <v>3</v>
      </c>
    </row>
    <row r="11374" spans="6:6">
      <c r="F11374" s="1" t="s">
        <v>3</v>
      </c>
    </row>
    <row r="11375" spans="6:6">
      <c r="F11375" s="1" t="s">
        <v>3</v>
      </c>
    </row>
    <row r="11376" spans="6:6">
      <c r="F11376" s="1" t="s">
        <v>3</v>
      </c>
    </row>
    <row r="11377" spans="6:6">
      <c r="F11377" s="1" t="s">
        <v>3</v>
      </c>
    </row>
    <row r="11378" spans="6:6">
      <c r="F11378" s="1" t="s">
        <v>3</v>
      </c>
    </row>
    <row r="11379" spans="6:6">
      <c r="F11379" s="1" t="s">
        <v>3</v>
      </c>
    </row>
    <row r="11380" spans="6:6">
      <c r="F11380" s="1" t="s">
        <v>3</v>
      </c>
    </row>
    <row r="11381" spans="6:6">
      <c r="F11381" s="1" t="s">
        <v>3</v>
      </c>
    </row>
    <row r="11382" spans="6:6">
      <c r="F11382" s="1" t="s">
        <v>3</v>
      </c>
    </row>
    <row r="11383" spans="6:6">
      <c r="F11383" s="1" t="s">
        <v>3</v>
      </c>
    </row>
    <row r="11384" spans="6:6">
      <c r="F11384" s="1" t="s">
        <v>3</v>
      </c>
    </row>
    <row r="11385" spans="6:6">
      <c r="F11385" s="1" t="s">
        <v>3</v>
      </c>
    </row>
    <row r="11386" spans="6:6">
      <c r="F11386" s="1" t="s">
        <v>3</v>
      </c>
    </row>
    <row r="11387" spans="6:6">
      <c r="F11387" s="1" t="s">
        <v>3</v>
      </c>
    </row>
    <row r="11388" spans="6:6">
      <c r="F11388" s="1" t="s">
        <v>3</v>
      </c>
    </row>
    <row r="11389" spans="6:6">
      <c r="F11389" s="1" t="s">
        <v>3</v>
      </c>
    </row>
    <row r="11390" spans="6:6">
      <c r="F11390" s="1" t="s">
        <v>3</v>
      </c>
    </row>
    <row r="11391" spans="6:6">
      <c r="F11391" s="1" t="s">
        <v>3</v>
      </c>
    </row>
    <row r="11392" spans="6:6">
      <c r="F11392" s="1" t="s">
        <v>3</v>
      </c>
    </row>
    <row r="11393" spans="6:6">
      <c r="F11393" s="1" t="s">
        <v>3</v>
      </c>
    </row>
    <row r="11394" spans="6:6">
      <c r="F11394" s="1" t="s">
        <v>3</v>
      </c>
    </row>
    <row r="11395" spans="6:6">
      <c r="F11395" s="1" t="s">
        <v>3</v>
      </c>
    </row>
    <row r="11396" spans="6:6">
      <c r="F11396" s="1" t="s">
        <v>3</v>
      </c>
    </row>
    <row r="11397" spans="6:6">
      <c r="F11397" s="1" t="s">
        <v>3</v>
      </c>
    </row>
    <row r="11398" spans="6:6">
      <c r="F11398" s="1" t="s">
        <v>3</v>
      </c>
    </row>
    <row r="11399" spans="6:6">
      <c r="F11399" s="1" t="s">
        <v>3</v>
      </c>
    </row>
    <row r="11400" spans="6:6">
      <c r="F11400" s="1" t="s">
        <v>3</v>
      </c>
    </row>
    <row r="11401" spans="6:6">
      <c r="F11401" s="1" t="s">
        <v>3</v>
      </c>
    </row>
    <row r="11402" spans="6:6">
      <c r="F11402" s="1" t="s">
        <v>3</v>
      </c>
    </row>
    <row r="11403" spans="6:6">
      <c r="F11403" s="1" t="s">
        <v>3</v>
      </c>
    </row>
    <row r="11404" spans="6:6">
      <c r="F11404" s="1" t="s">
        <v>3</v>
      </c>
    </row>
    <row r="11405" spans="6:6">
      <c r="F11405" s="1" t="s">
        <v>3</v>
      </c>
    </row>
    <row r="11406" spans="6:6">
      <c r="F11406" s="1" t="s">
        <v>3</v>
      </c>
    </row>
    <row r="11407" spans="6:6">
      <c r="F11407" s="1" t="s">
        <v>3</v>
      </c>
    </row>
    <row r="11408" spans="6:6">
      <c r="F11408" s="1" t="s">
        <v>3</v>
      </c>
    </row>
    <row r="11409" spans="6:6">
      <c r="F11409" s="1" t="s">
        <v>3</v>
      </c>
    </row>
    <row r="11410" spans="6:6">
      <c r="F11410" s="1" t="s">
        <v>3</v>
      </c>
    </row>
    <row r="11411" spans="6:6">
      <c r="F11411" s="1" t="s">
        <v>3</v>
      </c>
    </row>
    <row r="11412" spans="6:6">
      <c r="F11412" s="1" t="s">
        <v>3</v>
      </c>
    </row>
    <row r="11413" spans="6:6">
      <c r="F11413" s="1" t="s">
        <v>3</v>
      </c>
    </row>
    <row r="11414" spans="6:6">
      <c r="F11414" s="1" t="s">
        <v>3</v>
      </c>
    </row>
    <row r="11415" spans="6:6">
      <c r="F11415" s="1" t="s">
        <v>3</v>
      </c>
    </row>
    <row r="11416" spans="6:6">
      <c r="F11416" s="1" t="s">
        <v>3</v>
      </c>
    </row>
    <row r="11417" spans="6:6">
      <c r="F11417" s="1" t="s">
        <v>3</v>
      </c>
    </row>
    <row r="11418" spans="6:6">
      <c r="F11418" s="1" t="s">
        <v>3</v>
      </c>
    </row>
    <row r="11419" spans="6:6">
      <c r="F11419" s="1" t="s">
        <v>3</v>
      </c>
    </row>
    <row r="11420" spans="6:6">
      <c r="F11420" s="1" t="s">
        <v>3</v>
      </c>
    </row>
    <row r="11421" spans="6:6">
      <c r="F11421" s="1" t="s">
        <v>3</v>
      </c>
    </row>
    <row r="11422" spans="6:6">
      <c r="F11422" s="1" t="s">
        <v>3</v>
      </c>
    </row>
    <row r="11423" spans="6:6">
      <c r="F11423" s="1" t="s">
        <v>3</v>
      </c>
    </row>
    <row r="11424" spans="6:6">
      <c r="F11424" s="1" t="s">
        <v>3</v>
      </c>
    </row>
    <row r="11425" spans="6:6">
      <c r="F11425" s="1" t="s">
        <v>3</v>
      </c>
    </row>
    <row r="11426" spans="6:6">
      <c r="F11426" s="1" t="s">
        <v>3</v>
      </c>
    </row>
    <row r="11427" spans="6:6">
      <c r="F11427" s="1" t="s">
        <v>3</v>
      </c>
    </row>
    <row r="11428" spans="6:6">
      <c r="F11428" s="1" t="s">
        <v>3</v>
      </c>
    </row>
    <row r="11429" spans="6:6">
      <c r="F11429" s="1" t="s">
        <v>3</v>
      </c>
    </row>
    <row r="11430" spans="6:6">
      <c r="F11430" s="1" t="s">
        <v>3</v>
      </c>
    </row>
    <row r="11431" spans="6:6">
      <c r="F11431" s="1" t="s">
        <v>3</v>
      </c>
    </row>
    <row r="11432" spans="6:6">
      <c r="F11432" s="1" t="s">
        <v>3</v>
      </c>
    </row>
    <row r="11433" spans="6:6">
      <c r="F11433" s="1" t="s">
        <v>3</v>
      </c>
    </row>
    <row r="11434" spans="6:6">
      <c r="F11434" s="1" t="s">
        <v>3</v>
      </c>
    </row>
    <row r="11435" spans="6:6">
      <c r="F11435" s="1" t="s">
        <v>3</v>
      </c>
    </row>
    <row r="11436" spans="6:6">
      <c r="F11436" s="1" t="s">
        <v>3</v>
      </c>
    </row>
    <row r="11437" spans="6:6">
      <c r="F11437" s="1" t="s">
        <v>3</v>
      </c>
    </row>
    <row r="11438" spans="6:6">
      <c r="F11438" s="1" t="s">
        <v>3</v>
      </c>
    </row>
    <row r="11439" spans="6:6">
      <c r="F11439" s="1" t="s">
        <v>3</v>
      </c>
    </row>
    <row r="11440" spans="6:6">
      <c r="F11440" s="1" t="s">
        <v>3</v>
      </c>
    </row>
    <row r="11441" spans="6:6">
      <c r="F11441" s="1" t="s">
        <v>3</v>
      </c>
    </row>
    <row r="11442" spans="6:6">
      <c r="F11442" s="1" t="s">
        <v>3</v>
      </c>
    </row>
    <row r="11443" spans="6:6">
      <c r="F11443" s="1" t="s">
        <v>3</v>
      </c>
    </row>
    <row r="11444" spans="6:6">
      <c r="F11444" s="1" t="s">
        <v>3</v>
      </c>
    </row>
    <row r="11445" spans="6:6">
      <c r="F11445" s="1" t="s">
        <v>3</v>
      </c>
    </row>
    <row r="11446" spans="6:6">
      <c r="F11446" s="1" t="s">
        <v>3</v>
      </c>
    </row>
    <row r="11447" spans="6:6">
      <c r="F11447" s="1" t="s">
        <v>3</v>
      </c>
    </row>
    <row r="11448" spans="6:6">
      <c r="F11448" s="1" t="s">
        <v>3</v>
      </c>
    </row>
    <row r="11449" spans="6:6">
      <c r="F11449" s="1" t="s">
        <v>3</v>
      </c>
    </row>
    <row r="11450" spans="6:6">
      <c r="F11450" s="1" t="s">
        <v>3</v>
      </c>
    </row>
    <row r="11451" spans="6:6">
      <c r="F11451" s="1" t="s">
        <v>3</v>
      </c>
    </row>
    <row r="11452" spans="6:6">
      <c r="F11452" s="1" t="s">
        <v>3</v>
      </c>
    </row>
    <row r="11453" spans="6:6">
      <c r="F11453" s="1" t="s">
        <v>3</v>
      </c>
    </row>
    <row r="11454" spans="6:6">
      <c r="F11454" s="1" t="s">
        <v>3</v>
      </c>
    </row>
    <row r="11455" spans="6:6">
      <c r="F11455" s="1" t="s">
        <v>3</v>
      </c>
    </row>
    <row r="11456" spans="6:6">
      <c r="F11456" s="1" t="s">
        <v>3</v>
      </c>
    </row>
    <row r="11457" spans="6:6">
      <c r="F11457" s="1" t="s">
        <v>3</v>
      </c>
    </row>
    <row r="11458" spans="6:6">
      <c r="F11458" s="1" t="s">
        <v>3</v>
      </c>
    </row>
    <row r="11459" spans="6:6">
      <c r="F11459" s="1" t="s">
        <v>3</v>
      </c>
    </row>
    <row r="11460" spans="6:6">
      <c r="F11460" s="1" t="s">
        <v>3</v>
      </c>
    </row>
    <row r="11461" spans="6:6">
      <c r="F11461" s="1" t="s">
        <v>3</v>
      </c>
    </row>
    <row r="11462" spans="6:6">
      <c r="F11462" s="1" t="s">
        <v>3</v>
      </c>
    </row>
    <row r="11463" spans="6:6">
      <c r="F11463" s="1" t="s">
        <v>3</v>
      </c>
    </row>
    <row r="11464" spans="6:6">
      <c r="F11464" s="1" t="s">
        <v>3</v>
      </c>
    </row>
    <row r="11465" spans="6:6">
      <c r="F11465" s="1" t="s">
        <v>3</v>
      </c>
    </row>
    <row r="11466" spans="6:6">
      <c r="F11466" s="1" t="s">
        <v>3</v>
      </c>
    </row>
    <row r="11467" spans="6:6">
      <c r="F11467" s="1" t="s">
        <v>3</v>
      </c>
    </row>
    <row r="11468" spans="6:6">
      <c r="F11468" s="1" t="s">
        <v>3</v>
      </c>
    </row>
    <row r="11469" spans="6:6">
      <c r="F11469" s="1" t="s">
        <v>3</v>
      </c>
    </row>
    <row r="11470" spans="6:6">
      <c r="F11470" s="1" t="s">
        <v>3</v>
      </c>
    </row>
    <row r="11471" spans="6:6">
      <c r="F11471" s="1" t="s">
        <v>3</v>
      </c>
    </row>
    <row r="11472" spans="6:6">
      <c r="F11472" s="1" t="s">
        <v>3</v>
      </c>
    </row>
    <row r="11473" spans="6:6">
      <c r="F11473" s="1" t="s">
        <v>3</v>
      </c>
    </row>
    <row r="11474" spans="6:6">
      <c r="F11474" s="1" t="s">
        <v>3</v>
      </c>
    </row>
    <row r="11475" spans="6:6">
      <c r="F11475" s="1" t="s">
        <v>3</v>
      </c>
    </row>
    <row r="11476" spans="6:6">
      <c r="F11476" s="1" t="s">
        <v>3</v>
      </c>
    </row>
    <row r="11477" spans="6:6">
      <c r="F11477" s="1" t="s">
        <v>3</v>
      </c>
    </row>
    <row r="11478" spans="6:6">
      <c r="F11478" s="1" t="s">
        <v>3</v>
      </c>
    </row>
    <row r="11479" spans="6:6">
      <c r="F11479" s="1" t="s">
        <v>3</v>
      </c>
    </row>
    <row r="11480" spans="6:6">
      <c r="F11480" s="1" t="s">
        <v>3</v>
      </c>
    </row>
    <row r="11481" spans="6:6">
      <c r="F11481" s="1" t="s">
        <v>3</v>
      </c>
    </row>
    <row r="11482" spans="6:6">
      <c r="F11482" s="1" t="s">
        <v>3</v>
      </c>
    </row>
    <row r="11483" spans="6:6">
      <c r="F11483" s="1" t="s">
        <v>3</v>
      </c>
    </row>
    <row r="11484" spans="6:6">
      <c r="F11484" s="1" t="s">
        <v>3</v>
      </c>
    </row>
    <row r="11485" spans="6:6">
      <c r="F11485" s="1" t="s">
        <v>3</v>
      </c>
    </row>
    <row r="11486" spans="6:6">
      <c r="F11486" s="1" t="s">
        <v>3</v>
      </c>
    </row>
    <row r="11487" spans="6:6">
      <c r="F11487" s="1" t="s">
        <v>3</v>
      </c>
    </row>
    <row r="11488" spans="6:6">
      <c r="F11488" s="1" t="s">
        <v>3</v>
      </c>
    </row>
    <row r="11489" spans="6:6">
      <c r="F11489" s="1" t="s">
        <v>3</v>
      </c>
    </row>
    <row r="11490" spans="6:6">
      <c r="F11490" s="1" t="s">
        <v>3</v>
      </c>
    </row>
    <row r="11491" spans="6:6">
      <c r="F11491" s="1" t="s">
        <v>3</v>
      </c>
    </row>
    <row r="11492" spans="6:6">
      <c r="F11492" s="1" t="s">
        <v>3</v>
      </c>
    </row>
    <row r="11493" spans="6:6">
      <c r="F11493" s="1" t="s">
        <v>3</v>
      </c>
    </row>
    <row r="11494" spans="6:6">
      <c r="F11494" s="1" t="s">
        <v>3</v>
      </c>
    </row>
    <row r="11495" spans="6:6">
      <c r="F11495" s="1" t="s">
        <v>3</v>
      </c>
    </row>
    <row r="11496" spans="6:6">
      <c r="F11496" s="1" t="s">
        <v>3</v>
      </c>
    </row>
    <row r="11497" spans="6:6">
      <c r="F11497" s="1" t="s">
        <v>3</v>
      </c>
    </row>
    <row r="11498" spans="6:6">
      <c r="F11498" s="1" t="s">
        <v>3</v>
      </c>
    </row>
    <row r="11499" spans="6:6">
      <c r="F11499" s="1" t="s">
        <v>3</v>
      </c>
    </row>
    <row r="11500" spans="6:6">
      <c r="F11500" s="1" t="s">
        <v>3</v>
      </c>
    </row>
    <row r="11501" spans="6:6">
      <c r="F11501" s="1" t="s">
        <v>3</v>
      </c>
    </row>
    <row r="11502" spans="6:6">
      <c r="F11502" s="1" t="s">
        <v>3</v>
      </c>
    </row>
    <row r="11503" spans="6:6">
      <c r="F11503" s="1" t="s">
        <v>3</v>
      </c>
    </row>
    <row r="11504" spans="6:6">
      <c r="F11504" s="1" t="s">
        <v>3</v>
      </c>
    </row>
    <row r="11505" spans="6:6">
      <c r="F11505" s="1" t="s">
        <v>3</v>
      </c>
    </row>
    <row r="11506" spans="6:6">
      <c r="F11506" s="1" t="s">
        <v>3</v>
      </c>
    </row>
    <row r="11507" spans="6:6">
      <c r="F11507" s="1" t="s">
        <v>3</v>
      </c>
    </row>
    <row r="11508" spans="6:6">
      <c r="F11508" s="1" t="s">
        <v>3</v>
      </c>
    </row>
    <row r="11509" spans="6:6">
      <c r="F11509" s="1" t="s">
        <v>3</v>
      </c>
    </row>
    <row r="11510" spans="6:6">
      <c r="F11510" s="1" t="s">
        <v>3</v>
      </c>
    </row>
    <row r="11511" spans="6:6">
      <c r="F11511" s="1" t="s">
        <v>3</v>
      </c>
    </row>
    <row r="11512" spans="6:6">
      <c r="F11512" s="1" t="s">
        <v>3</v>
      </c>
    </row>
    <row r="11513" spans="6:6">
      <c r="F11513" s="1" t="s">
        <v>3</v>
      </c>
    </row>
    <row r="11514" spans="6:6">
      <c r="F11514" s="1" t="s">
        <v>3</v>
      </c>
    </row>
    <row r="11515" spans="6:6">
      <c r="F11515" s="1" t="s">
        <v>3</v>
      </c>
    </row>
    <row r="11516" spans="6:6">
      <c r="F11516" s="1" t="s">
        <v>3</v>
      </c>
    </row>
    <row r="11517" spans="6:6">
      <c r="F11517" s="1" t="s">
        <v>3</v>
      </c>
    </row>
    <row r="11518" spans="6:6">
      <c r="F11518" s="1" t="s">
        <v>3</v>
      </c>
    </row>
    <row r="11519" spans="6:6">
      <c r="F11519" s="1" t="s">
        <v>3</v>
      </c>
    </row>
    <row r="11520" spans="6:6">
      <c r="F11520" s="1" t="s">
        <v>3</v>
      </c>
    </row>
    <row r="11521" spans="6:6">
      <c r="F11521" s="1" t="s">
        <v>3</v>
      </c>
    </row>
    <row r="11522" spans="6:6">
      <c r="F11522" s="1" t="s">
        <v>3</v>
      </c>
    </row>
    <row r="11523" spans="6:6">
      <c r="F11523" s="1" t="s">
        <v>3</v>
      </c>
    </row>
    <row r="11524" spans="6:6">
      <c r="F11524" s="1" t="s">
        <v>3</v>
      </c>
    </row>
    <row r="11525" spans="6:6">
      <c r="F11525" s="1" t="s">
        <v>3</v>
      </c>
    </row>
    <row r="11526" spans="6:6">
      <c r="F11526" s="1" t="s">
        <v>3</v>
      </c>
    </row>
    <row r="11527" spans="6:6">
      <c r="F11527" s="1" t="s">
        <v>3</v>
      </c>
    </row>
    <row r="11528" spans="6:6">
      <c r="F11528" s="1" t="s">
        <v>3</v>
      </c>
    </row>
    <row r="11529" spans="6:6">
      <c r="F11529" s="1" t="s">
        <v>3</v>
      </c>
    </row>
    <row r="11530" spans="6:6">
      <c r="F11530" s="1" t="s">
        <v>3</v>
      </c>
    </row>
    <row r="11531" spans="6:6">
      <c r="F11531" s="1" t="s">
        <v>3</v>
      </c>
    </row>
    <row r="11532" spans="6:6">
      <c r="F11532" s="1" t="s">
        <v>3</v>
      </c>
    </row>
    <row r="11533" spans="6:6">
      <c r="F11533" s="1" t="s">
        <v>3</v>
      </c>
    </row>
    <row r="11534" spans="6:6">
      <c r="F11534" s="1" t="s">
        <v>3</v>
      </c>
    </row>
    <row r="11535" spans="6:6">
      <c r="F11535" s="1" t="s">
        <v>3</v>
      </c>
    </row>
    <row r="11536" spans="6:6">
      <c r="F11536" s="1" t="s">
        <v>3</v>
      </c>
    </row>
    <row r="11537" spans="6:6">
      <c r="F11537" s="1" t="s">
        <v>3</v>
      </c>
    </row>
    <row r="11538" spans="6:6">
      <c r="F11538" s="1" t="s">
        <v>3</v>
      </c>
    </row>
    <row r="11539" spans="6:6">
      <c r="F11539" s="1" t="s">
        <v>3</v>
      </c>
    </row>
    <row r="11540" spans="6:6">
      <c r="F11540" s="1" t="s">
        <v>3</v>
      </c>
    </row>
    <row r="11541" spans="6:6">
      <c r="F11541" s="1" t="s">
        <v>3</v>
      </c>
    </row>
    <row r="11542" spans="6:6">
      <c r="F11542" s="1" t="s">
        <v>3</v>
      </c>
    </row>
    <row r="11543" spans="6:6">
      <c r="F11543" s="1" t="s">
        <v>3</v>
      </c>
    </row>
    <row r="11544" spans="6:6">
      <c r="F11544" s="1" t="s">
        <v>3</v>
      </c>
    </row>
    <row r="11545" spans="6:6">
      <c r="F11545" s="1" t="s">
        <v>3</v>
      </c>
    </row>
    <row r="11546" spans="6:6">
      <c r="F11546" s="1" t="s">
        <v>3</v>
      </c>
    </row>
    <row r="11547" spans="6:6">
      <c r="F11547" s="1" t="s">
        <v>3</v>
      </c>
    </row>
    <row r="11548" spans="6:6">
      <c r="F11548" s="1" t="s">
        <v>3</v>
      </c>
    </row>
    <row r="11549" spans="6:6">
      <c r="F11549" s="1" t="s">
        <v>3</v>
      </c>
    </row>
    <row r="11550" spans="6:6">
      <c r="F11550" s="1" t="s">
        <v>3</v>
      </c>
    </row>
    <row r="11551" spans="6:6">
      <c r="F11551" s="1" t="s">
        <v>3</v>
      </c>
    </row>
    <row r="11552" spans="6:6">
      <c r="F11552" s="1" t="s">
        <v>3</v>
      </c>
    </row>
    <row r="11553" spans="6:6">
      <c r="F11553" s="1" t="s">
        <v>3</v>
      </c>
    </row>
    <row r="11554" spans="6:6">
      <c r="F11554" s="1" t="s">
        <v>3</v>
      </c>
    </row>
    <row r="11555" spans="6:6">
      <c r="F11555" s="1" t="s">
        <v>3</v>
      </c>
    </row>
    <row r="11556" spans="6:6">
      <c r="F11556" s="1" t="s">
        <v>3</v>
      </c>
    </row>
    <row r="11557" spans="6:6">
      <c r="F11557" s="1" t="s">
        <v>3</v>
      </c>
    </row>
    <row r="11558" spans="6:6">
      <c r="F11558" s="1" t="s">
        <v>3</v>
      </c>
    </row>
    <row r="11559" spans="6:6">
      <c r="F11559" s="1" t="s">
        <v>3</v>
      </c>
    </row>
    <row r="11560" spans="6:6">
      <c r="F11560" s="1" t="s">
        <v>3</v>
      </c>
    </row>
    <row r="11561" spans="6:6">
      <c r="F11561" s="1" t="s">
        <v>3</v>
      </c>
    </row>
    <row r="11562" spans="6:6">
      <c r="F11562" s="1" t="s">
        <v>3</v>
      </c>
    </row>
    <row r="11563" spans="6:6">
      <c r="F11563" s="1" t="s">
        <v>3</v>
      </c>
    </row>
    <row r="11564" spans="6:6">
      <c r="F11564" s="1" t="s">
        <v>3</v>
      </c>
    </row>
    <row r="11565" spans="6:6">
      <c r="F11565" s="1" t="s">
        <v>3</v>
      </c>
    </row>
    <row r="11566" spans="6:6">
      <c r="F11566" s="1" t="s">
        <v>3</v>
      </c>
    </row>
    <row r="11567" spans="6:6">
      <c r="F11567" s="1" t="s">
        <v>3</v>
      </c>
    </row>
    <row r="11568" spans="6:6">
      <c r="F11568" s="1" t="s">
        <v>3</v>
      </c>
    </row>
    <row r="11569" spans="6:6">
      <c r="F11569" s="1" t="s">
        <v>3</v>
      </c>
    </row>
    <row r="11570" spans="6:6">
      <c r="F11570" s="1" t="s">
        <v>3</v>
      </c>
    </row>
    <row r="11571" spans="6:6">
      <c r="F11571" s="1" t="s">
        <v>3</v>
      </c>
    </row>
    <row r="11572" spans="6:6">
      <c r="F11572" s="1" t="s">
        <v>3</v>
      </c>
    </row>
    <row r="11573" spans="6:6">
      <c r="F11573" s="1" t="s">
        <v>3</v>
      </c>
    </row>
    <row r="11574" spans="6:6">
      <c r="F11574" s="1" t="s">
        <v>3</v>
      </c>
    </row>
    <row r="11575" spans="6:6">
      <c r="F11575" s="1" t="s">
        <v>3</v>
      </c>
    </row>
    <row r="11576" spans="6:6">
      <c r="F11576" s="1" t="s">
        <v>3</v>
      </c>
    </row>
    <row r="11577" spans="6:6">
      <c r="F11577" s="1" t="s">
        <v>3</v>
      </c>
    </row>
    <row r="11578" spans="6:6">
      <c r="F11578" s="1" t="s">
        <v>3</v>
      </c>
    </row>
    <row r="11579" spans="6:6">
      <c r="F11579" s="1" t="s">
        <v>3</v>
      </c>
    </row>
    <row r="11580" spans="6:6">
      <c r="F11580" s="1" t="s">
        <v>3</v>
      </c>
    </row>
    <row r="11581" spans="6:6">
      <c r="F11581" s="1" t="s">
        <v>3</v>
      </c>
    </row>
    <row r="11582" spans="6:6">
      <c r="F11582" s="1" t="s">
        <v>3</v>
      </c>
    </row>
    <row r="11583" spans="6:6">
      <c r="F11583" s="1" t="s">
        <v>3</v>
      </c>
    </row>
    <row r="11584" spans="6:6">
      <c r="F11584" s="1" t="s">
        <v>3</v>
      </c>
    </row>
    <row r="11585" spans="6:6">
      <c r="F11585" s="1" t="s">
        <v>3</v>
      </c>
    </row>
    <row r="11586" spans="6:6">
      <c r="F11586" s="1" t="s">
        <v>3</v>
      </c>
    </row>
    <row r="11587" spans="6:6">
      <c r="F11587" s="1" t="s">
        <v>3</v>
      </c>
    </row>
    <row r="11588" spans="6:6">
      <c r="F11588" s="1" t="s">
        <v>3</v>
      </c>
    </row>
    <row r="11589" spans="6:6">
      <c r="F11589" s="1" t="s">
        <v>3</v>
      </c>
    </row>
    <row r="11590" spans="6:6">
      <c r="F11590" s="1" t="s">
        <v>3</v>
      </c>
    </row>
    <row r="11591" spans="6:6">
      <c r="F11591" s="1" t="s">
        <v>3</v>
      </c>
    </row>
    <row r="11592" spans="6:6">
      <c r="F11592" s="1" t="s">
        <v>3</v>
      </c>
    </row>
    <row r="11593" spans="6:6">
      <c r="F11593" s="1" t="s">
        <v>3</v>
      </c>
    </row>
    <row r="11594" spans="6:6">
      <c r="F11594" s="1" t="s">
        <v>3</v>
      </c>
    </row>
    <row r="11595" spans="6:6">
      <c r="F11595" s="1" t="s">
        <v>3</v>
      </c>
    </row>
    <row r="11596" spans="6:6">
      <c r="F11596" s="1" t="s">
        <v>3</v>
      </c>
    </row>
    <row r="11597" spans="6:6">
      <c r="F11597" s="1" t="s">
        <v>3</v>
      </c>
    </row>
    <row r="11598" spans="6:6">
      <c r="F11598" s="1" t="s">
        <v>3</v>
      </c>
    </row>
    <row r="11599" spans="6:6">
      <c r="F11599" s="1" t="s">
        <v>3</v>
      </c>
    </row>
    <row r="11600" spans="6:6">
      <c r="F11600" s="1" t="s">
        <v>3</v>
      </c>
    </row>
    <row r="11601" spans="6:6">
      <c r="F11601" s="1" t="s">
        <v>3</v>
      </c>
    </row>
    <row r="11602" spans="6:6">
      <c r="F11602" s="1" t="s">
        <v>3</v>
      </c>
    </row>
    <row r="11603" spans="6:6">
      <c r="F11603" s="1" t="s">
        <v>3</v>
      </c>
    </row>
    <row r="11604" spans="6:6">
      <c r="F11604" s="1" t="s">
        <v>3</v>
      </c>
    </row>
    <row r="11605" spans="6:6">
      <c r="F11605" s="1" t="s">
        <v>3</v>
      </c>
    </row>
    <row r="11606" spans="6:6">
      <c r="F11606" s="1" t="s">
        <v>3</v>
      </c>
    </row>
    <row r="11607" spans="6:6">
      <c r="F11607" s="1" t="s">
        <v>3</v>
      </c>
    </row>
    <row r="11608" spans="6:6">
      <c r="F11608" s="1" t="s">
        <v>3</v>
      </c>
    </row>
    <row r="11609" spans="6:6">
      <c r="F11609" s="1" t="s">
        <v>3</v>
      </c>
    </row>
    <row r="11610" spans="6:6">
      <c r="F11610" s="1" t="s">
        <v>3</v>
      </c>
    </row>
    <row r="11611" spans="6:6">
      <c r="F11611" s="1" t="s">
        <v>3</v>
      </c>
    </row>
    <row r="11612" spans="6:6">
      <c r="F11612" s="1" t="s">
        <v>3</v>
      </c>
    </row>
    <row r="11613" spans="6:6">
      <c r="F11613" s="1" t="s">
        <v>3</v>
      </c>
    </row>
    <row r="11614" spans="6:6">
      <c r="F11614" s="1" t="s">
        <v>3</v>
      </c>
    </row>
    <row r="11615" spans="6:6">
      <c r="F11615" s="1" t="s">
        <v>3</v>
      </c>
    </row>
    <row r="11616" spans="6:6">
      <c r="F11616" s="1" t="s">
        <v>3</v>
      </c>
    </row>
    <row r="11617" spans="6:6">
      <c r="F11617" s="1" t="s">
        <v>3</v>
      </c>
    </row>
    <row r="11618" spans="6:6">
      <c r="F11618" s="1" t="s">
        <v>3</v>
      </c>
    </row>
    <row r="11619" spans="6:6">
      <c r="F11619" s="1" t="s">
        <v>3</v>
      </c>
    </row>
    <row r="11620" spans="6:6">
      <c r="F11620" s="1" t="s">
        <v>3</v>
      </c>
    </row>
    <row r="11621" spans="6:6">
      <c r="F11621" s="1" t="s">
        <v>3</v>
      </c>
    </row>
    <row r="11622" spans="6:6">
      <c r="F11622" s="1" t="s">
        <v>3</v>
      </c>
    </row>
    <row r="11623" spans="6:6">
      <c r="F11623" s="1" t="s">
        <v>3</v>
      </c>
    </row>
    <row r="11624" spans="6:6">
      <c r="F11624" s="1" t="s">
        <v>3</v>
      </c>
    </row>
    <row r="11625" spans="6:6">
      <c r="F11625" s="1" t="s">
        <v>3</v>
      </c>
    </row>
    <row r="11626" spans="6:6">
      <c r="F11626" s="1" t="s">
        <v>3</v>
      </c>
    </row>
    <row r="11627" spans="6:6">
      <c r="F11627" s="1" t="s">
        <v>3</v>
      </c>
    </row>
    <row r="11628" spans="6:6">
      <c r="F11628" s="1" t="s">
        <v>3</v>
      </c>
    </row>
    <row r="11629" spans="6:6">
      <c r="F11629" s="1" t="s">
        <v>3</v>
      </c>
    </row>
    <row r="11630" spans="6:6">
      <c r="F11630" s="1" t="s">
        <v>3</v>
      </c>
    </row>
    <row r="11631" spans="6:6">
      <c r="F11631" s="1" t="s">
        <v>3</v>
      </c>
    </row>
    <row r="11632" spans="6:6">
      <c r="F11632" s="1" t="s">
        <v>3</v>
      </c>
    </row>
    <row r="11633" spans="6:6">
      <c r="F11633" s="1" t="s">
        <v>3</v>
      </c>
    </row>
    <row r="11634" spans="6:6">
      <c r="F11634" s="1" t="s">
        <v>3</v>
      </c>
    </row>
    <row r="11635" spans="6:6">
      <c r="F11635" s="1" t="s">
        <v>3</v>
      </c>
    </row>
    <row r="11636" spans="6:6">
      <c r="F11636" s="1" t="s">
        <v>3</v>
      </c>
    </row>
    <row r="11637" spans="6:6">
      <c r="F11637" s="1" t="s">
        <v>3</v>
      </c>
    </row>
    <row r="11638" spans="6:6">
      <c r="F11638" s="1" t="s">
        <v>3</v>
      </c>
    </row>
    <row r="11639" spans="6:6">
      <c r="F11639" s="1" t="s">
        <v>3</v>
      </c>
    </row>
    <row r="11640" spans="6:6">
      <c r="F11640" s="1" t="s">
        <v>3</v>
      </c>
    </row>
    <row r="11641" spans="6:6">
      <c r="F11641" s="1" t="s">
        <v>3</v>
      </c>
    </row>
    <row r="11642" spans="6:6">
      <c r="F11642" s="1" t="s">
        <v>3</v>
      </c>
    </row>
    <row r="11643" spans="6:6">
      <c r="F11643" s="1" t="s">
        <v>3</v>
      </c>
    </row>
    <row r="11644" spans="6:6">
      <c r="F11644" s="1" t="s">
        <v>3</v>
      </c>
    </row>
    <row r="11645" spans="6:6">
      <c r="F11645" s="1" t="s">
        <v>3</v>
      </c>
    </row>
    <row r="11646" spans="6:6">
      <c r="F11646" s="1" t="s">
        <v>3</v>
      </c>
    </row>
    <row r="11647" spans="6:6">
      <c r="F11647" s="1" t="s">
        <v>3</v>
      </c>
    </row>
    <row r="11648" spans="6:6">
      <c r="F11648" s="1" t="s">
        <v>3</v>
      </c>
    </row>
    <row r="11649" spans="6:6">
      <c r="F11649" s="1" t="s">
        <v>3</v>
      </c>
    </row>
    <row r="11650" spans="6:6">
      <c r="F11650" s="1" t="s">
        <v>3</v>
      </c>
    </row>
    <row r="11651" spans="6:6">
      <c r="F11651" s="1" t="s">
        <v>3</v>
      </c>
    </row>
    <row r="11652" spans="6:6">
      <c r="F11652" s="1" t="s">
        <v>3</v>
      </c>
    </row>
    <row r="11653" spans="6:6">
      <c r="F11653" s="1" t="s">
        <v>3</v>
      </c>
    </row>
    <row r="11654" spans="6:6">
      <c r="F11654" s="1" t="s">
        <v>3</v>
      </c>
    </row>
    <row r="11655" spans="6:6">
      <c r="F11655" s="1" t="s">
        <v>3</v>
      </c>
    </row>
    <row r="11656" spans="6:6">
      <c r="F11656" s="1" t="s">
        <v>3</v>
      </c>
    </row>
    <row r="11657" spans="6:6">
      <c r="F11657" s="1" t="s">
        <v>3</v>
      </c>
    </row>
    <row r="11658" spans="6:6">
      <c r="F11658" s="1" t="s">
        <v>3</v>
      </c>
    </row>
    <row r="11659" spans="6:6">
      <c r="F11659" s="1" t="s">
        <v>3</v>
      </c>
    </row>
    <row r="11660" spans="6:6">
      <c r="F11660" s="1" t="s">
        <v>3</v>
      </c>
    </row>
    <row r="11661" spans="6:6">
      <c r="F11661" s="1" t="s">
        <v>3</v>
      </c>
    </row>
    <row r="11662" spans="6:6">
      <c r="F11662" s="1" t="s">
        <v>3</v>
      </c>
    </row>
    <row r="11663" spans="6:6">
      <c r="F11663" s="1" t="s">
        <v>3</v>
      </c>
    </row>
    <row r="11664" spans="6:6">
      <c r="F11664" s="1" t="s">
        <v>3</v>
      </c>
    </row>
    <row r="11665" spans="6:6">
      <c r="F11665" s="1" t="s">
        <v>3</v>
      </c>
    </row>
    <row r="11666" spans="6:6">
      <c r="F11666" s="1" t="s">
        <v>3</v>
      </c>
    </row>
    <row r="11667" spans="6:6">
      <c r="F11667" s="1" t="s">
        <v>3</v>
      </c>
    </row>
    <row r="11668" spans="6:6">
      <c r="F11668" s="1" t="s">
        <v>3</v>
      </c>
    </row>
    <row r="11669" spans="6:6">
      <c r="F11669" s="1" t="s">
        <v>3</v>
      </c>
    </row>
    <row r="11670" spans="6:6">
      <c r="F11670" s="1" t="s">
        <v>3</v>
      </c>
    </row>
    <row r="11671" spans="6:6">
      <c r="F11671" s="1" t="s">
        <v>3</v>
      </c>
    </row>
    <row r="11672" spans="6:6">
      <c r="F11672" s="1" t="s">
        <v>3</v>
      </c>
    </row>
    <row r="11673" spans="6:6">
      <c r="F11673" s="1" t="s">
        <v>3</v>
      </c>
    </row>
    <row r="11674" spans="6:6">
      <c r="F11674" s="1" t="s">
        <v>3</v>
      </c>
    </row>
    <row r="11675" spans="6:6">
      <c r="F11675" s="1" t="s">
        <v>3</v>
      </c>
    </row>
    <row r="11676" spans="6:6">
      <c r="F11676" s="1" t="s">
        <v>3</v>
      </c>
    </row>
    <row r="11677" spans="6:6">
      <c r="F11677" s="1" t="s">
        <v>3</v>
      </c>
    </row>
    <row r="11678" spans="6:6">
      <c r="F11678" s="1" t="s">
        <v>3</v>
      </c>
    </row>
    <row r="11679" spans="6:6">
      <c r="F11679" s="1" t="s">
        <v>3</v>
      </c>
    </row>
    <row r="11680" spans="6:6">
      <c r="F11680" s="1" t="s">
        <v>3</v>
      </c>
    </row>
    <row r="11681" spans="6:6">
      <c r="F11681" s="1" t="s">
        <v>3</v>
      </c>
    </row>
    <row r="11682" spans="6:6">
      <c r="F11682" s="1" t="s">
        <v>3</v>
      </c>
    </row>
    <row r="11683" spans="6:6">
      <c r="F11683" s="1" t="s">
        <v>3</v>
      </c>
    </row>
    <row r="11684" spans="6:6">
      <c r="F11684" s="1" t="s">
        <v>3</v>
      </c>
    </row>
    <row r="11685" spans="6:6">
      <c r="F11685" s="1" t="s">
        <v>3</v>
      </c>
    </row>
    <row r="11686" spans="6:6">
      <c r="F11686" s="1" t="s">
        <v>3</v>
      </c>
    </row>
    <row r="11687" spans="6:6">
      <c r="F11687" s="1" t="s">
        <v>3</v>
      </c>
    </row>
    <row r="11688" spans="6:6">
      <c r="F11688" s="1" t="s">
        <v>3</v>
      </c>
    </row>
    <row r="11689" spans="6:6">
      <c r="F11689" s="1" t="s">
        <v>3</v>
      </c>
    </row>
    <row r="11690" spans="6:6">
      <c r="F11690" s="1" t="s">
        <v>3</v>
      </c>
    </row>
    <row r="11691" spans="6:6">
      <c r="F11691" s="1" t="s">
        <v>3</v>
      </c>
    </row>
    <row r="11692" spans="6:6">
      <c r="F11692" s="1" t="s">
        <v>3</v>
      </c>
    </row>
    <row r="11693" spans="6:6">
      <c r="F11693" s="1" t="s">
        <v>3</v>
      </c>
    </row>
    <row r="11694" spans="6:6">
      <c r="F11694" s="1" t="s">
        <v>3</v>
      </c>
    </row>
    <row r="11695" spans="6:6">
      <c r="F11695" s="1" t="s">
        <v>3</v>
      </c>
    </row>
    <row r="11696" spans="6:6">
      <c r="F11696" s="1" t="s">
        <v>3</v>
      </c>
    </row>
    <row r="11697" spans="6:6">
      <c r="F11697" s="1" t="s">
        <v>3</v>
      </c>
    </row>
    <row r="11698" spans="6:6">
      <c r="F11698" s="1" t="s">
        <v>3</v>
      </c>
    </row>
    <row r="11699" spans="6:6">
      <c r="F11699" s="1" t="s">
        <v>3</v>
      </c>
    </row>
    <row r="11700" spans="6:6">
      <c r="F11700" s="1" t="s">
        <v>3</v>
      </c>
    </row>
    <row r="11701" spans="6:6">
      <c r="F11701" s="1" t="s">
        <v>3</v>
      </c>
    </row>
    <row r="11702" spans="6:6">
      <c r="F11702" s="1" t="s">
        <v>3</v>
      </c>
    </row>
    <row r="11703" spans="6:6">
      <c r="F11703" s="1" t="s">
        <v>3</v>
      </c>
    </row>
    <row r="11704" spans="6:6">
      <c r="F11704" s="1" t="s">
        <v>3</v>
      </c>
    </row>
    <row r="11705" spans="6:6">
      <c r="F11705" s="1" t="s">
        <v>3</v>
      </c>
    </row>
    <row r="11706" spans="6:6">
      <c r="F11706" s="1" t="s">
        <v>3</v>
      </c>
    </row>
    <row r="11707" spans="6:6">
      <c r="F11707" s="1" t="s">
        <v>3</v>
      </c>
    </row>
    <row r="11708" spans="6:6">
      <c r="F11708" s="1" t="s">
        <v>3</v>
      </c>
    </row>
    <row r="11709" spans="6:6">
      <c r="F11709" s="1" t="s">
        <v>3</v>
      </c>
    </row>
    <row r="11710" spans="6:6">
      <c r="F11710" s="1" t="s">
        <v>3</v>
      </c>
    </row>
    <row r="11711" spans="6:6">
      <c r="F11711" s="1" t="s">
        <v>3</v>
      </c>
    </row>
    <row r="11712" spans="6:6">
      <c r="F11712" s="1" t="s">
        <v>3</v>
      </c>
    </row>
    <row r="11713" spans="6:6">
      <c r="F11713" s="1" t="s">
        <v>3</v>
      </c>
    </row>
    <row r="11714" spans="6:6">
      <c r="F11714" s="1" t="s">
        <v>3</v>
      </c>
    </row>
    <row r="11715" spans="6:6">
      <c r="F11715" s="1" t="s">
        <v>3</v>
      </c>
    </row>
    <row r="11716" spans="6:6">
      <c r="F11716" s="1" t="s">
        <v>3</v>
      </c>
    </row>
    <row r="11717" spans="6:6">
      <c r="F11717" s="1" t="s">
        <v>3</v>
      </c>
    </row>
    <row r="11718" spans="6:6">
      <c r="F11718" s="1" t="s">
        <v>3</v>
      </c>
    </row>
    <row r="11719" spans="6:6">
      <c r="F11719" s="1" t="s">
        <v>3</v>
      </c>
    </row>
    <row r="11720" spans="6:6">
      <c r="F11720" s="1" t="s">
        <v>3</v>
      </c>
    </row>
    <row r="11721" spans="6:6">
      <c r="F11721" s="1" t="s">
        <v>3</v>
      </c>
    </row>
    <row r="11722" spans="6:6">
      <c r="F11722" s="1" t="s">
        <v>3</v>
      </c>
    </row>
    <row r="11723" spans="6:6">
      <c r="F11723" s="1" t="s">
        <v>3</v>
      </c>
    </row>
    <row r="11724" spans="6:6">
      <c r="F11724" s="1" t="s">
        <v>3</v>
      </c>
    </row>
    <row r="11725" spans="6:6">
      <c r="F11725" s="1" t="s">
        <v>3</v>
      </c>
    </row>
    <row r="11726" spans="6:6">
      <c r="F11726" s="1" t="s">
        <v>3</v>
      </c>
    </row>
    <row r="11727" spans="6:6">
      <c r="F11727" s="1" t="s">
        <v>3</v>
      </c>
    </row>
    <row r="11728" spans="6:6">
      <c r="F11728" s="1" t="s">
        <v>3</v>
      </c>
    </row>
    <row r="11729" spans="6:6">
      <c r="F11729" s="1" t="s">
        <v>3</v>
      </c>
    </row>
    <row r="11730" spans="6:6">
      <c r="F11730" s="1" t="s">
        <v>3</v>
      </c>
    </row>
    <row r="11731" spans="6:6">
      <c r="F11731" s="1" t="s">
        <v>3</v>
      </c>
    </row>
    <row r="11732" spans="6:6">
      <c r="F11732" s="1" t="s">
        <v>3</v>
      </c>
    </row>
    <row r="11733" spans="6:6">
      <c r="F11733" s="1" t="s">
        <v>3</v>
      </c>
    </row>
    <row r="11734" spans="6:6">
      <c r="F11734" s="1" t="s">
        <v>3</v>
      </c>
    </row>
    <row r="11735" spans="6:6">
      <c r="F11735" s="1" t="s">
        <v>3</v>
      </c>
    </row>
    <row r="11736" spans="6:6">
      <c r="F11736" s="1" t="s">
        <v>3</v>
      </c>
    </row>
    <row r="11737" spans="6:6">
      <c r="F11737" s="1" t="s">
        <v>3</v>
      </c>
    </row>
    <row r="11738" spans="6:6">
      <c r="F11738" s="1" t="s">
        <v>3</v>
      </c>
    </row>
    <row r="11739" spans="6:6">
      <c r="F11739" s="1" t="s">
        <v>3</v>
      </c>
    </row>
    <row r="11740" spans="6:6">
      <c r="F11740" s="1" t="s">
        <v>3</v>
      </c>
    </row>
    <row r="11741" spans="6:6">
      <c r="F11741" s="1" t="s">
        <v>3</v>
      </c>
    </row>
    <row r="11742" spans="6:6">
      <c r="F11742" s="1" t="s">
        <v>3</v>
      </c>
    </row>
    <row r="11743" spans="6:6">
      <c r="F11743" s="1" t="s">
        <v>3</v>
      </c>
    </row>
    <row r="11744" spans="6:6">
      <c r="F11744" s="1" t="s">
        <v>3</v>
      </c>
    </row>
    <row r="11745" spans="6:6">
      <c r="F11745" s="1" t="s">
        <v>3</v>
      </c>
    </row>
    <row r="11746" spans="6:6">
      <c r="F11746" s="1" t="s">
        <v>3</v>
      </c>
    </row>
    <row r="11747" spans="6:6">
      <c r="F11747" s="1" t="s">
        <v>3</v>
      </c>
    </row>
    <row r="11748" spans="6:6">
      <c r="F11748" s="1" t="s">
        <v>3</v>
      </c>
    </row>
    <row r="11749" spans="6:6">
      <c r="F11749" s="1" t="s">
        <v>3</v>
      </c>
    </row>
    <row r="11750" spans="6:6">
      <c r="F11750" s="1" t="s">
        <v>3</v>
      </c>
    </row>
    <row r="11751" spans="6:6">
      <c r="F11751" s="1" t="s">
        <v>3</v>
      </c>
    </row>
    <row r="11752" spans="6:6">
      <c r="F11752" s="1" t="s">
        <v>3</v>
      </c>
    </row>
    <row r="11753" spans="6:6">
      <c r="F11753" s="1" t="s">
        <v>3</v>
      </c>
    </row>
    <row r="11754" spans="6:6">
      <c r="F11754" s="1" t="s">
        <v>3</v>
      </c>
    </row>
    <row r="11755" spans="6:6">
      <c r="F11755" s="1" t="s">
        <v>3</v>
      </c>
    </row>
    <row r="11756" spans="6:6">
      <c r="F11756" s="1" t="s">
        <v>3</v>
      </c>
    </row>
    <row r="11757" spans="6:6">
      <c r="F11757" s="1" t="s">
        <v>3</v>
      </c>
    </row>
    <row r="11758" spans="6:6">
      <c r="F11758" s="1" t="s">
        <v>3</v>
      </c>
    </row>
    <row r="11759" spans="6:6">
      <c r="F11759" s="1" t="s">
        <v>3</v>
      </c>
    </row>
    <row r="11760" spans="6:6">
      <c r="F11760" s="1" t="s">
        <v>3</v>
      </c>
    </row>
    <row r="11761" spans="6:6">
      <c r="F11761" s="1" t="s">
        <v>3</v>
      </c>
    </row>
    <row r="11762" spans="6:6">
      <c r="F11762" s="1" t="s">
        <v>3</v>
      </c>
    </row>
    <row r="11763" spans="6:6">
      <c r="F11763" s="1" t="s">
        <v>3</v>
      </c>
    </row>
    <row r="11764" spans="6:6">
      <c r="F11764" s="1" t="s">
        <v>3</v>
      </c>
    </row>
    <row r="11765" spans="6:6">
      <c r="F11765" s="1" t="s">
        <v>3</v>
      </c>
    </row>
    <row r="11766" spans="6:6">
      <c r="F11766" s="1" t="s">
        <v>3</v>
      </c>
    </row>
    <row r="11767" spans="6:6">
      <c r="F11767" s="1" t="s">
        <v>3</v>
      </c>
    </row>
    <row r="11768" spans="6:6">
      <c r="F11768" s="1" t="s">
        <v>3</v>
      </c>
    </row>
    <row r="11769" spans="6:6">
      <c r="F11769" s="1" t="s">
        <v>3</v>
      </c>
    </row>
    <row r="11770" spans="6:6">
      <c r="F11770" s="1" t="s">
        <v>3</v>
      </c>
    </row>
    <row r="11771" spans="6:6">
      <c r="F11771" s="1" t="s">
        <v>3</v>
      </c>
    </row>
    <row r="11772" spans="6:6">
      <c r="F11772" s="1" t="s">
        <v>3</v>
      </c>
    </row>
    <row r="11773" spans="6:6">
      <c r="F11773" s="1" t="s">
        <v>3</v>
      </c>
    </row>
    <row r="11774" spans="6:6">
      <c r="F11774" s="1" t="s">
        <v>3</v>
      </c>
    </row>
    <row r="11775" spans="6:6">
      <c r="F11775" s="1" t="s">
        <v>3</v>
      </c>
    </row>
    <row r="11776" spans="6:6">
      <c r="F11776" s="1" t="s">
        <v>3</v>
      </c>
    </row>
    <row r="11777" spans="6:6">
      <c r="F11777" s="1" t="s">
        <v>3</v>
      </c>
    </row>
    <row r="11778" spans="6:6">
      <c r="F11778" s="1" t="s">
        <v>3</v>
      </c>
    </row>
    <row r="11779" spans="6:6">
      <c r="F11779" s="1" t="s">
        <v>3</v>
      </c>
    </row>
    <row r="11780" spans="6:6">
      <c r="F11780" s="1" t="s">
        <v>3</v>
      </c>
    </row>
    <row r="11781" spans="6:6">
      <c r="F11781" s="1" t="s">
        <v>3</v>
      </c>
    </row>
    <row r="11782" spans="6:6">
      <c r="F11782" s="1" t="s">
        <v>3</v>
      </c>
    </row>
    <row r="11783" spans="6:6">
      <c r="F11783" s="1" t="s">
        <v>3</v>
      </c>
    </row>
    <row r="11784" spans="6:6">
      <c r="F11784" s="1" t="s">
        <v>3</v>
      </c>
    </row>
    <row r="11785" spans="6:6">
      <c r="F11785" s="1" t="s">
        <v>3</v>
      </c>
    </row>
    <row r="11786" spans="6:6">
      <c r="F11786" s="1" t="s">
        <v>3</v>
      </c>
    </row>
    <row r="11787" spans="6:6">
      <c r="F11787" s="1" t="s">
        <v>3</v>
      </c>
    </row>
    <row r="11788" spans="6:6">
      <c r="F11788" s="1" t="s">
        <v>3</v>
      </c>
    </row>
    <row r="11789" spans="6:6">
      <c r="F11789" s="1" t="s">
        <v>3</v>
      </c>
    </row>
    <row r="11790" spans="6:6">
      <c r="F11790" s="1" t="s">
        <v>3</v>
      </c>
    </row>
    <row r="11791" spans="6:6">
      <c r="F11791" s="1" t="s">
        <v>3</v>
      </c>
    </row>
    <row r="11792" spans="6:6">
      <c r="F11792" s="1" t="s">
        <v>3</v>
      </c>
    </row>
    <row r="11793" spans="6:6">
      <c r="F11793" s="1" t="s">
        <v>3</v>
      </c>
    </row>
    <row r="11794" spans="6:6">
      <c r="F11794" s="1" t="s">
        <v>3</v>
      </c>
    </row>
    <row r="11795" spans="6:6">
      <c r="F11795" s="1" t="s">
        <v>3</v>
      </c>
    </row>
    <row r="11796" spans="6:6">
      <c r="F11796" s="1" t="s">
        <v>3</v>
      </c>
    </row>
    <row r="11797" spans="6:6">
      <c r="F11797" s="1" t="s">
        <v>3</v>
      </c>
    </row>
    <row r="11798" spans="6:6">
      <c r="F11798" s="1" t="s">
        <v>3</v>
      </c>
    </row>
    <row r="11799" spans="6:6">
      <c r="F11799" s="1" t="s">
        <v>3</v>
      </c>
    </row>
    <row r="11800" spans="6:6">
      <c r="F11800" s="1" t="s">
        <v>3</v>
      </c>
    </row>
    <row r="11801" spans="6:6">
      <c r="F11801" s="1" t="s">
        <v>3</v>
      </c>
    </row>
    <row r="11802" spans="6:6">
      <c r="F11802" s="1" t="s">
        <v>3</v>
      </c>
    </row>
    <row r="11803" spans="6:6">
      <c r="F11803" s="1" t="s">
        <v>3</v>
      </c>
    </row>
    <row r="11804" spans="6:6">
      <c r="F11804" s="1" t="s">
        <v>3</v>
      </c>
    </row>
    <row r="11805" spans="6:6">
      <c r="F11805" s="1" t="s">
        <v>3</v>
      </c>
    </row>
    <row r="11806" spans="6:6">
      <c r="F11806" s="1" t="s">
        <v>3</v>
      </c>
    </row>
    <row r="11807" spans="6:6">
      <c r="F11807" s="1" t="s">
        <v>3</v>
      </c>
    </row>
    <row r="11808" spans="6:6">
      <c r="F11808" s="1" t="s">
        <v>3</v>
      </c>
    </row>
    <row r="11809" spans="6:6">
      <c r="F11809" s="1" t="s">
        <v>3</v>
      </c>
    </row>
    <row r="11810" spans="6:6">
      <c r="F11810" s="1" t="s">
        <v>3</v>
      </c>
    </row>
    <row r="11811" spans="6:6">
      <c r="F11811" s="1" t="s">
        <v>3</v>
      </c>
    </row>
    <row r="11812" spans="6:6">
      <c r="F11812" s="1" t="s">
        <v>3</v>
      </c>
    </row>
    <row r="11813" spans="6:6">
      <c r="F11813" s="1" t="s">
        <v>3</v>
      </c>
    </row>
    <row r="11814" spans="6:6">
      <c r="F11814" s="1" t="s">
        <v>3</v>
      </c>
    </row>
    <row r="11815" spans="6:6">
      <c r="F11815" s="1" t="s">
        <v>3</v>
      </c>
    </row>
    <row r="11816" spans="6:6">
      <c r="F11816" s="1" t="s">
        <v>3</v>
      </c>
    </row>
    <row r="11817" spans="6:6">
      <c r="F11817" s="1" t="s">
        <v>3</v>
      </c>
    </row>
    <row r="11818" spans="6:6">
      <c r="F11818" s="1" t="s">
        <v>3</v>
      </c>
    </row>
    <row r="11819" spans="6:6">
      <c r="F11819" s="1" t="s">
        <v>3</v>
      </c>
    </row>
    <row r="11820" spans="6:6">
      <c r="F11820" s="1" t="s">
        <v>3</v>
      </c>
    </row>
    <row r="11821" spans="6:6">
      <c r="F11821" s="1" t="s">
        <v>3</v>
      </c>
    </row>
    <row r="11822" spans="6:6">
      <c r="F11822" s="1" t="s">
        <v>3</v>
      </c>
    </row>
    <row r="11823" spans="6:6">
      <c r="F11823" s="1" t="s">
        <v>3</v>
      </c>
    </row>
    <row r="11824" spans="6:6">
      <c r="F11824" s="1" t="s">
        <v>3</v>
      </c>
    </row>
    <row r="11825" spans="6:6">
      <c r="F11825" s="1" t="s">
        <v>3</v>
      </c>
    </row>
    <row r="11826" spans="6:6">
      <c r="F11826" s="1" t="s">
        <v>3</v>
      </c>
    </row>
    <row r="11827" spans="6:6">
      <c r="F11827" s="1" t="s">
        <v>3</v>
      </c>
    </row>
    <row r="11828" spans="6:6">
      <c r="F11828" s="1" t="s">
        <v>3</v>
      </c>
    </row>
    <row r="11829" spans="6:6">
      <c r="F11829" s="1" t="s">
        <v>3</v>
      </c>
    </row>
    <row r="11830" spans="6:6">
      <c r="F11830" s="1" t="s">
        <v>3</v>
      </c>
    </row>
    <row r="11831" spans="6:6">
      <c r="F11831" s="1" t="s">
        <v>3</v>
      </c>
    </row>
    <row r="11832" spans="6:6">
      <c r="F11832" s="1" t="s">
        <v>3</v>
      </c>
    </row>
    <row r="11833" spans="6:6">
      <c r="F11833" s="1" t="s">
        <v>3</v>
      </c>
    </row>
    <row r="11834" spans="6:6">
      <c r="F11834" s="1" t="s">
        <v>3</v>
      </c>
    </row>
    <row r="11835" spans="6:6">
      <c r="F11835" s="1" t="s">
        <v>3</v>
      </c>
    </row>
    <row r="11836" spans="6:6">
      <c r="F11836" s="1" t="s">
        <v>3</v>
      </c>
    </row>
    <row r="11837" spans="6:6">
      <c r="F11837" s="1" t="s">
        <v>3</v>
      </c>
    </row>
    <row r="11838" spans="6:6">
      <c r="F11838" s="1" t="s">
        <v>3</v>
      </c>
    </row>
    <row r="11839" spans="6:6">
      <c r="F11839" s="1" t="s">
        <v>3</v>
      </c>
    </row>
    <row r="11840" spans="6:6">
      <c r="F11840" s="1" t="s">
        <v>3</v>
      </c>
    </row>
    <row r="11841" spans="6:6">
      <c r="F11841" s="1" t="s">
        <v>3</v>
      </c>
    </row>
    <row r="11842" spans="6:6">
      <c r="F11842" s="1" t="s">
        <v>3</v>
      </c>
    </row>
    <row r="11843" spans="6:6">
      <c r="F11843" s="1" t="s">
        <v>3</v>
      </c>
    </row>
    <row r="11844" spans="6:6">
      <c r="F11844" s="1" t="s">
        <v>3</v>
      </c>
    </row>
    <row r="11845" spans="6:6">
      <c r="F11845" s="1" t="s">
        <v>3</v>
      </c>
    </row>
    <row r="11846" spans="6:6">
      <c r="F11846" s="1" t="s">
        <v>3</v>
      </c>
    </row>
    <row r="11847" spans="6:6">
      <c r="F11847" s="1" t="s">
        <v>3</v>
      </c>
    </row>
    <row r="11848" spans="6:6">
      <c r="F11848" s="1" t="s">
        <v>3</v>
      </c>
    </row>
    <row r="11849" spans="6:6">
      <c r="F11849" s="1" t="s">
        <v>3</v>
      </c>
    </row>
    <row r="11850" spans="6:6">
      <c r="F11850" s="1" t="s">
        <v>3</v>
      </c>
    </row>
    <row r="11851" spans="6:6">
      <c r="F11851" s="1" t="s">
        <v>3</v>
      </c>
    </row>
    <row r="11852" spans="6:6">
      <c r="F11852" s="1" t="s">
        <v>3</v>
      </c>
    </row>
    <row r="11853" spans="6:6">
      <c r="F11853" s="1" t="s">
        <v>3</v>
      </c>
    </row>
    <row r="11854" spans="6:6">
      <c r="F11854" s="1" t="s">
        <v>3</v>
      </c>
    </row>
    <row r="11855" spans="6:6">
      <c r="F11855" s="1" t="s">
        <v>3</v>
      </c>
    </row>
    <row r="11856" spans="6:6">
      <c r="F11856" s="1" t="s">
        <v>3</v>
      </c>
    </row>
    <row r="11857" spans="6:6">
      <c r="F11857" s="1" t="s">
        <v>3</v>
      </c>
    </row>
    <row r="11858" spans="6:6">
      <c r="F11858" s="1" t="s">
        <v>3</v>
      </c>
    </row>
    <row r="11859" spans="6:6">
      <c r="F11859" s="1" t="s">
        <v>3</v>
      </c>
    </row>
    <row r="11860" spans="6:6">
      <c r="F11860" s="1" t="s">
        <v>3</v>
      </c>
    </row>
    <row r="11861" spans="6:6">
      <c r="F11861" s="1" t="s">
        <v>3</v>
      </c>
    </row>
    <row r="11862" spans="6:6">
      <c r="F11862" s="1" t="s">
        <v>3</v>
      </c>
    </row>
    <row r="11863" spans="6:6">
      <c r="F11863" s="1" t="s">
        <v>3</v>
      </c>
    </row>
    <row r="11864" spans="6:6">
      <c r="F11864" s="1" t="s">
        <v>3</v>
      </c>
    </row>
    <row r="11865" spans="6:6">
      <c r="F11865" s="1" t="s">
        <v>3</v>
      </c>
    </row>
    <row r="11866" spans="6:6">
      <c r="F11866" s="1" t="s">
        <v>3</v>
      </c>
    </row>
    <row r="11867" spans="6:6">
      <c r="F11867" s="1" t="s">
        <v>3</v>
      </c>
    </row>
    <row r="11868" spans="6:6">
      <c r="F11868" s="1" t="s">
        <v>3</v>
      </c>
    </row>
    <row r="11869" spans="6:6">
      <c r="F11869" s="1" t="s">
        <v>3</v>
      </c>
    </row>
    <row r="11870" spans="6:6">
      <c r="F11870" s="1" t="s">
        <v>3</v>
      </c>
    </row>
    <row r="11871" spans="6:6">
      <c r="F11871" s="1" t="s">
        <v>3</v>
      </c>
    </row>
    <row r="11872" spans="6:6">
      <c r="F11872" s="1" t="s">
        <v>3</v>
      </c>
    </row>
    <row r="11873" spans="6:6">
      <c r="F11873" s="1" t="s">
        <v>3</v>
      </c>
    </row>
    <row r="11874" spans="6:6">
      <c r="F11874" s="1" t="s">
        <v>3</v>
      </c>
    </row>
    <row r="11875" spans="6:6">
      <c r="F11875" s="1" t="s">
        <v>3</v>
      </c>
    </row>
    <row r="11876" spans="6:6">
      <c r="F11876" s="1" t="s">
        <v>3</v>
      </c>
    </row>
    <row r="11877" spans="6:6">
      <c r="F11877" s="1" t="s">
        <v>3</v>
      </c>
    </row>
    <row r="11878" spans="6:6">
      <c r="F11878" s="1" t="s">
        <v>3</v>
      </c>
    </row>
    <row r="11879" spans="6:6">
      <c r="F11879" s="1" t="s">
        <v>3</v>
      </c>
    </row>
    <row r="11880" spans="6:6">
      <c r="F11880" s="1" t="s">
        <v>3</v>
      </c>
    </row>
    <row r="11881" spans="6:6">
      <c r="F11881" s="1" t="s">
        <v>3</v>
      </c>
    </row>
    <row r="11882" spans="6:6">
      <c r="F11882" s="1" t="s">
        <v>3</v>
      </c>
    </row>
    <row r="11883" spans="6:6">
      <c r="F11883" s="1" t="s">
        <v>3</v>
      </c>
    </row>
    <row r="11884" spans="6:6">
      <c r="F11884" s="1" t="s">
        <v>3</v>
      </c>
    </row>
    <row r="11885" spans="6:6">
      <c r="F11885" s="1" t="s">
        <v>3</v>
      </c>
    </row>
    <row r="11886" spans="6:6">
      <c r="F11886" s="1" t="s">
        <v>3</v>
      </c>
    </row>
    <row r="11887" spans="6:6">
      <c r="F11887" s="1" t="s">
        <v>3</v>
      </c>
    </row>
    <row r="11888" spans="6:6">
      <c r="F11888" s="1" t="s">
        <v>3</v>
      </c>
    </row>
    <row r="11889" spans="6:6">
      <c r="F11889" s="1" t="s">
        <v>3</v>
      </c>
    </row>
    <row r="11890" spans="6:6">
      <c r="F11890" s="1" t="s">
        <v>3</v>
      </c>
    </row>
    <row r="11891" spans="6:6">
      <c r="F11891" s="1" t="s">
        <v>3</v>
      </c>
    </row>
    <row r="11892" spans="6:6">
      <c r="F11892" s="1" t="s">
        <v>3</v>
      </c>
    </row>
    <row r="11893" spans="6:6">
      <c r="F11893" s="1" t="s">
        <v>3</v>
      </c>
    </row>
    <row r="11894" spans="6:6">
      <c r="F11894" s="1" t="s">
        <v>3</v>
      </c>
    </row>
    <row r="11895" spans="6:6">
      <c r="F11895" s="1" t="s">
        <v>3</v>
      </c>
    </row>
    <row r="11896" spans="6:6">
      <c r="F11896" s="1" t="s">
        <v>3</v>
      </c>
    </row>
    <row r="11897" spans="6:6">
      <c r="F11897" s="1" t="s">
        <v>3</v>
      </c>
    </row>
    <row r="11898" spans="6:6">
      <c r="F11898" s="1" t="s">
        <v>3</v>
      </c>
    </row>
    <row r="11899" spans="6:6">
      <c r="F11899" s="1" t="s">
        <v>3</v>
      </c>
    </row>
    <row r="11900" spans="6:6">
      <c r="F11900" s="1" t="s">
        <v>3</v>
      </c>
    </row>
    <row r="11901" spans="6:6">
      <c r="F11901" s="1" t="s">
        <v>3</v>
      </c>
    </row>
    <row r="11902" spans="6:6">
      <c r="F11902" s="1" t="s">
        <v>3</v>
      </c>
    </row>
    <row r="11903" spans="6:6">
      <c r="F11903" s="1" t="s">
        <v>3</v>
      </c>
    </row>
    <row r="11904" spans="6:6">
      <c r="F11904" s="1" t="s">
        <v>3</v>
      </c>
    </row>
    <row r="11905" spans="6:6">
      <c r="F11905" s="1" t="s">
        <v>3</v>
      </c>
    </row>
    <row r="11906" spans="6:6">
      <c r="F11906" s="1" t="s">
        <v>3</v>
      </c>
    </row>
    <row r="11907" spans="6:6">
      <c r="F11907" s="1" t="s">
        <v>3</v>
      </c>
    </row>
    <row r="11908" spans="6:6">
      <c r="F11908" s="1" t="s">
        <v>3</v>
      </c>
    </row>
    <row r="11909" spans="6:6">
      <c r="F11909" s="1" t="s">
        <v>3</v>
      </c>
    </row>
    <row r="11910" spans="6:6">
      <c r="F11910" s="1" t="s">
        <v>3</v>
      </c>
    </row>
    <row r="11911" spans="6:6">
      <c r="F11911" s="1" t="s">
        <v>3</v>
      </c>
    </row>
    <row r="11912" spans="6:6">
      <c r="F11912" s="1" t="s">
        <v>3</v>
      </c>
    </row>
    <row r="11913" spans="6:6">
      <c r="F11913" s="1" t="s">
        <v>3</v>
      </c>
    </row>
    <row r="11914" spans="6:6">
      <c r="F11914" s="1" t="s">
        <v>3</v>
      </c>
    </row>
    <row r="11915" spans="6:6">
      <c r="F11915" s="1" t="s">
        <v>3</v>
      </c>
    </row>
    <row r="11916" spans="6:6">
      <c r="F11916" s="1" t="s">
        <v>3</v>
      </c>
    </row>
    <row r="11917" spans="6:6">
      <c r="F11917" s="1" t="s">
        <v>3</v>
      </c>
    </row>
    <row r="11918" spans="6:6">
      <c r="F11918" s="1" t="s">
        <v>3</v>
      </c>
    </row>
    <row r="11919" spans="6:6">
      <c r="F11919" s="1" t="s">
        <v>3</v>
      </c>
    </row>
    <row r="11920" spans="6:6">
      <c r="F11920" s="1" t="s">
        <v>3</v>
      </c>
    </row>
    <row r="11921" spans="6:6">
      <c r="F11921" s="1" t="s">
        <v>3</v>
      </c>
    </row>
    <row r="11922" spans="6:6">
      <c r="F11922" s="1" t="s">
        <v>3</v>
      </c>
    </row>
    <row r="11923" spans="6:6">
      <c r="F11923" s="1" t="s">
        <v>3</v>
      </c>
    </row>
    <row r="11924" spans="6:6">
      <c r="F11924" s="1" t="s">
        <v>3</v>
      </c>
    </row>
    <row r="11925" spans="6:6">
      <c r="F11925" s="1" t="s">
        <v>3</v>
      </c>
    </row>
    <row r="11926" spans="6:6">
      <c r="F11926" s="1" t="s">
        <v>3</v>
      </c>
    </row>
    <row r="11927" spans="6:6">
      <c r="F11927" s="1" t="s">
        <v>3</v>
      </c>
    </row>
    <row r="11928" spans="6:6">
      <c r="F11928" s="1" t="s">
        <v>3</v>
      </c>
    </row>
    <row r="11929" spans="6:6">
      <c r="F11929" s="1" t="s">
        <v>3</v>
      </c>
    </row>
    <row r="11930" spans="6:6">
      <c r="F11930" s="1" t="s">
        <v>3</v>
      </c>
    </row>
    <row r="11931" spans="6:6">
      <c r="F11931" s="1" t="s">
        <v>3</v>
      </c>
    </row>
    <row r="11932" spans="6:6">
      <c r="F11932" s="1" t="s">
        <v>3</v>
      </c>
    </row>
    <row r="11933" spans="6:6">
      <c r="F11933" s="1" t="s">
        <v>3</v>
      </c>
    </row>
    <row r="11934" spans="6:6">
      <c r="F11934" s="1" t="s">
        <v>3</v>
      </c>
    </row>
    <row r="11935" spans="6:6">
      <c r="F11935" s="1" t="s">
        <v>3</v>
      </c>
    </row>
    <row r="11936" spans="6:6">
      <c r="F11936" s="1" t="s">
        <v>3</v>
      </c>
    </row>
    <row r="11937" spans="6:6">
      <c r="F11937" s="1" t="s">
        <v>3</v>
      </c>
    </row>
    <row r="11938" spans="6:6">
      <c r="F11938" s="1" t="s">
        <v>3</v>
      </c>
    </row>
    <row r="11939" spans="6:6">
      <c r="F11939" s="1" t="s">
        <v>3</v>
      </c>
    </row>
    <row r="11940" spans="6:6">
      <c r="F11940" s="1" t="s">
        <v>3</v>
      </c>
    </row>
    <row r="11941" spans="6:6">
      <c r="F11941" s="1" t="s">
        <v>3</v>
      </c>
    </row>
    <row r="11942" spans="6:6">
      <c r="F11942" s="1" t="s">
        <v>3</v>
      </c>
    </row>
    <row r="11943" spans="6:6">
      <c r="F11943" s="1" t="s">
        <v>3</v>
      </c>
    </row>
    <row r="11944" spans="6:6">
      <c r="F11944" s="1" t="s">
        <v>3</v>
      </c>
    </row>
    <row r="11945" spans="6:6">
      <c r="F11945" s="1" t="s">
        <v>3</v>
      </c>
    </row>
    <row r="11946" spans="6:6">
      <c r="F11946" s="1" t="s">
        <v>3</v>
      </c>
    </row>
    <row r="11947" spans="6:6">
      <c r="F11947" s="1" t="s">
        <v>3</v>
      </c>
    </row>
    <row r="11948" spans="6:6">
      <c r="F11948" s="1" t="s">
        <v>3</v>
      </c>
    </row>
    <row r="11949" spans="6:6">
      <c r="F11949" s="1" t="s">
        <v>3</v>
      </c>
    </row>
    <row r="11950" spans="6:6">
      <c r="F11950" s="1" t="s">
        <v>3</v>
      </c>
    </row>
    <row r="11951" spans="6:6">
      <c r="F11951" s="1" t="s">
        <v>3</v>
      </c>
    </row>
    <row r="11952" spans="6:6">
      <c r="F11952" s="1" t="s">
        <v>3</v>
      </c>
    </row>
    <row r="11953" spans="6:6">
      <c r="F11953" s="1" t="s">
        <v>3</v>
      </c>
    </row>
    <row r="11954" spans="6:6">
      <c r="F11954" s="1" t="s">
        <v>3</v>
      </c>
    </row>
    <row r="11955" spans="6:6">
      <c r="F11955" s="1" t="s">
        <v>3</v>
      </c>
    </row>
    <row r="11956" spans="6:6">
      <c r="F11956" s="1" t="s">
        <v>3</v>
      </c>
    </row>
    <row r="11957" spans="6:6">
      <c r="F11957" s="1" t="s">
        <v>3</v>
      </c>
    </row>
    <row r="11958" spans="6:6">
      <c r="F11958" s="1" t="s">
        <v>3</v>
      </c>
    </row>
    <row r="11959" spans="6:6">
      <c r="F11959" s="1" t="s">
        <v>3</v>
      </c>
    </row>
    <row r="11960" spans="6:6">
      <c r="F11960" s="1" t="s">
        <v>3</v>
      </c>
    </row>
    <row r="11961" spans="6:6">
      <c r="F11961" s="1" t="s">
        <v>3</v>
      </c>
    </row>
    <row r="11962" spans="6:6">
      <c r="F11962" s="1" t="s">
        <v>3</v>
      </c>
    </row>
    <row r="11963" spans="6:6">
      <c r="F11963" s="1" t="s">
        <v>3</v>
      </c>
    </row>
    <row r="11964" spans="6:6">
      <c r="F11964" s="1" t="s">
        <v>3</v>
      </c>
    </row>
    <row r="11965" spans="6:6">
      <c r="F11965" s="1" t="s">
        <v>3</v>
      </c>
    </row>
    <row r="11966" spans="6:6">
      <c r="F11966" s="1" t="s">
        <v>3</v>
      </c>
    </row>
    <row r="11967" spans="6:6">
      <c r="F11967" s="1" t="s">
        <v>3</v>
      </c>
    </row>
    <row r="11968" spans="6:6">
      <c r="F11968" s="1" t="s">
        <v>3</v>
      </c>
    </row>
    <row r="11969" spans="6:6">
      <c r="F11969" s="1" t="s">
        <v>3</v>
      </c>
    </row>
    <row r="11970" spans="6:6">
      <c r="F11970" s="1" t="s">
        <v>3</v>
      </c>
    </row>
    <row r="11971" spans="6:6">
      <c r="F11971" s="1" t="s">
        <v>3</v>
      </c>
    </row>
    <row r="11972" spans="6:6">
      <c r="F11972" s="1" t="s">
        <v>3</v>
      </c>
    </row>
    <row r="11973" spans="6:6">
      <c r="F11973" s="1" t="s">
        <v>3</v>
      </c>
    </row>
    <row r="11974" spans="6:6">
      <c r="F11974" s="1" t="s">
        <v>3</v>
      </c>
    </row>
    <row r="11975" spans="6:6">
      <c r="F11975" s="1" t="s">
        <v>3</v>
      </c>
    </row>
    <row r="11976" spans="6:6">
      <c r="F11976" s="1" t="s">
        <v>3</v>
      </c>
    </row>
    <row r="11977" spans="6:6">
      <c r="F11977" s="1" t="s">
        <v>3</v>
      </c>
    </row>
    <row r="11978" spans="6:6">
      <c r="F11978" s="1" t="s">
        <v>3</v>
      </c>
    </row>
    <row r="11979" spans="6:6">
      <c r="F11979" s="1" t="s">
        <v>3</v>
      </c>
    </row>
    <row r="11980" spans="6:6">
      <c r="F11980" s="1" t="s">
        <v>3</v>
      </c>
    </row>
    <row r="11981" spans="6:6">
      <c r="F11981" s="1" t="s">
        <v>3</v>
      </c>
    </row>
    <row r="11982" spans="6:6">
      <c r="F11982" s="1" t="s">
        <v>3</v>
      </c>
    </row>
    <row r="11983" spans="6:6">
      <c r="F11983" s="1" t="s">
        <v>3</v>
      </c>
    </row>
    <row r="11984" spans="6:6">
      <c r="F11984" s="1" t="s">
        <v>3</v>
      </c>
    </row>
    <row r="11985" spans="6:6">
      <c r="F11985" s="1" t="s">
        <v>3</v>
      </c>
    </row>
    <row r="11986" spans="6:6">
      <c r="F11986" s="1" t="s">
        <v>3</v>
      </c>
    </row>
    <row r="11987" spans="6:6">
      <c r="F11987" s="1" t="s">
        <v>3</v>
      </c>
    </row>
    <row r="11988" spans="6:6">
      <c r="F11988" s="1" t="s">
        <v>3</v>
      </c>
    </row>
    <row r="11989" spans="6:6">
      <c r="F11989" s="1" t="s">
        <v>3</v>
      </c>
    </row>
    <row r="11990" spans="6:6">
      <c r="F11990" s="1" t="s">
        <v>3</v>
      </c>
    </row>
    <row r="11991" spans="6:6">
      <c r="F11991" s="1" t="s">
        <v>3</v>
      </c>
    </row>
    <row r="11992" spans="6:6">
      <c r="F11992" s="1" t="s">
        <v>3</v>
      </c>
    </row>
    <row r="11993" spans="6:6">
      <c r="F11993" s="1" t="s">
        <v>3</v>
      </c>
    </row>
    <row r="11994" spans="6:6">
      <c r="F11994" s="1" t="s">
        <v>3</v>
      </c>
    </row>
    <row r="11995" spans="6:6">
      <c r="F11995" s="1" t="s">
        <v>3</v>
      </c>
    </row>
    <row r="11996" spans="6:6">
      <c r="F11996" s="1" t="s">
        <v>3</v>
      </c>
    </row>
    <row r="11997" spans="6:6">
      <c r="F11997" s="1" t="s">
        <v>3</v>
      </c>
    </row>
    <row r="11998" spans="6:6">
      <c r="F11998" s="1" t="s">
        <v>3</v>
      </c>
    </row>
    <row r="11999" spans="6:6">
      <c r="F11999" s="1" t="s">
        <v>3</v>
      </c>
    </row>
    <row r="12000" spans="6:6">
      <c r="F12000" s="1" t="s">
        <v>3</v>
      </c>
    </row>
    <row r="12001" spans="6:6">
      <c r="F12001" s="1" t="s">
        <v>3</v>
      </c>
    </row>
    <row r="12002" spans="6:6">
      <c r="F12002" s="1" t="s">
        <v>3</v>
      </c>
    </row>
    <row r="12003" spans="6:6">
      <c r="F12003" s="1" t="s">
        <v>3</v>
      </c>
    </row>
    <row r="12004" spans="6:6">
      <c r="F12004" s="1" t="s">
        <v>3</v>
      </c>
    </row>
    <row r="12005" spans="6:6">
      <c r="F12005" s="1" t="s">
        <v>3</v>
      </c>
    </row>
    <row r="12006" spans="6:6">
      <c r="F12006" s="1" t="s">
        <v>3</v>
      </c>
    </row>
    <row r="12007" spans="6:6">
      <c r="F12007" s="1" t="s">
        <v>3</v>
      </c>
    </row>
    <row r="12008" spans="6:6">
      <c r="F12008" s="1" t="s">
        <v>3</v>
      </c>
    </row>
    <row r="12009" spans="6:6">
      <c r="F12009" s="1" t="s">
        <v>3</v>
      </c>
    </row>
    <row r="12010" spans="6:6">
      <c r="F12010" s="1" t="s">
        <v>3</v>
      </c>
    </row>
    <row r="12011" spans="6:6">
      <c r="F12011" s="1" t="s">
        <v>3</v>
      </c>
    </row>
    <row r="12012" spans="6:6">
      <c r="F12012" s="1" t="s">
        <v>3</v>
      </c>
    </row>
    <row r="12013" spans="6:6">
      <c r="F12013" s="1" t="s">
        <v>3</v>
      </c>
    </row>
    <row r="12014" spans="6:6">
      <c r="F12014" s="1" t="s">
        <v>3</v>
      </c>
    </row>
    <row r="12015" spans="6:6">
      <c r="F12015" s="1" t="s">
        <v>3</v>
      </c>
    </row>
    <row r="12016" spans="6:6">
      <c r="F12016" s="1" t="s">
        <v>3</v>
      </c>
    </row>
    <row r="12017" spans="6:6">
      <c r="F12017" s="1" t="s">
        <v>3</v>
      </c>
    </row>
    <row r="12018" spans="6:6">
      <c r="F12018" s="1" t="s">
        <v>3</v>
      </c>
    </row>
    <row r="12019" spans="6:6">
      <c r="F12019" s="1" t="s">
        <v>3</v>
      </c>
    </row>
    <row r="12020" spans="6:6">
      <c r="F12020" s="1" t="s">
        <v>3</v>
      </c>
    </row>
    <row r="12021" spans="6:6">
      <c r="F12021" s="1" t="s">
        <v>3</v>
      </c>
    </row>
    <row r="12022" spans="6:6">
      <c r="F12022" s="1" t="s">
        <v>3</v>
      </c>
    </row>
    <row r="12023" spans="6:6">
      <c r="F12023" s="1" t="s">
        <v>3</v>
      </c>
    </row>
    <row r="12024" spans="6:6">
      <c r="F12024" s="1" t="s">
        <v>3</v>
      </c>
    </row>
    <row r="12025" spans="6:6">
      <c r="F12025" s="1" t="s">
        <v>3</v>
      </c>
    </row>
    <row r="12026" spans="6:6">
      <c r="F12026" s="1" t="s">
        <v>3</v>
      </c>
    </row>
    <row r="12027" spans="6:6">
      <c r="F12027" s="1" t="s">
        <v>3</v>
      </c>
    </row>
    <row r="12028" spans="6:6">
      <c r="F12028" s="1" t="s">
        <v>3</v>
      </c>
    </row>
    <row r="12029" spans="6:6">
      <c r="F12029" s="1" t="s">
        <v>3</v>
      </c>
    </row>
    <row r="12030" spans="6:6">
      <c r="F12030" s="1" t="s">
        <v>3</v>
      </c>
    </row>
    <row r="12031" spans="6:6">
      <c r="F12031" s="1" t="s">
        <v>3</v>
      </c>
    </row>
    <row r="12032" spans="6:6">
      <c r="F12032" s="1" t="s">
        <v>3</v>
      </c>
    </row>
    <row r="12033" spans="6:6">
      <c r="F12033" s="1" t="s">
        <v>3</v>
      </c>
    </row>
    <row r="12034" spans="6:6">
      <c r="F12034" s="1" t="s">
        <v>3</v>
      </c>
    </row>
    <row r="12035" spans="6:6">
      <c r="F12035" s="1" t="s">
        <v>3</v>
      </c>
    </row>
    <row r="12036" spans="6:6">
      <c r="F12036" s="1" t="s">
        <v>3</v>
      </c>
    </row>
    <row r="12037" spans="6:6">
      <c r="F12037" s="1" t="s">
        <v>3</v>
      </c>
    </row>
    <row r="12038" spans="6:6">
      <c r="F12038" s="1" t="s">
        <v>3</v>
      </c>
    </row>
    <row r="12039" spans="6:6">
      <c r="F12039" s="1" t="s">
        <v>3</v>
      </c>
    </row>
    <row r="12040" spans="6:6">
      <c r="F12040" s="1" t="s">
        <v>3</v>
      </c>
    </row>
    <row r="12041" spans="6:6">
      <c r="F12041" s="1" t="s">
        <v>3</v>
      </c>
    </row>
    <row r="12042" spans="6:6">
      <c r="F12042" s="1" t="s">
        <v>3</v>
      </c>
    </row>
    <row r="12043" spans="6:6">
      <c r="F12043" s="1" t="s">
        <v>3</v>
      </c>
    </row>
    <row r="12044" spans="6:6">
      <c r="F12044" s="1" t="s">
        <v>3</v>
      </c>
    </row>
    <row r="12045" spans="6:6">
      <c r="F12045" s="1" t="s">
        <v>3</v>
      </c>
    </row>
    <row r="12046" spans="6:6">
      <c r="F12046" s="1" t="s">
        <v>3</v>
      </c>
    </row>
    <row r="12047" spans="6:6">
      <c r="F12047" s="1" t="s">
        <v>3</v>
      </c>
    </row>
    <row r="12048" spans="6:6">
      <c r="F12048" s="1" t="s">
        <v>3</v>
      </c>
    </row>
    <row r="12049" spans="6:6">
      <c r="F12049" s="1" t="s">
        <v>3</v>
      </c>
    </row>
    <row r="12050" spans="6:6">
      <c r="F12050" s="1" t="s">
        <v>3</v>
      </c>
    </row>
    <row r="12051" spans="6:6">
      <c r="F12051" s="1" t="s">
        <v>3</v>
      </c>
    </row>
    <row r="12052" spans="6:6">
      <c r="F12052" s="1" t="s">
        <v>3</v>
      </c>
    </row>
    <row r="12053" spans="6:6">
      <c r="F12053" s="1" t="s">
        <v>3</v>
      </c>
    </row>
    <row r="12054" spans="6:6">
      <c r="F12054" s="1" t="s">
        <v>3</v>
      </c>
    </row>
    <row r="12055" spans="6:6">
      <c r="F12055" s="1" t="s">
        <v>3</v>
      </c>
    </row>
    <row r="12056" spans="6:6">
      <c r="F12056" s="1" t="s">
        <v>3</v>
      </c>
    </row>
    <row r="12057" spans="6:6">
      <c r="F12057" s="1" t="s">
        <v>3</v>
      </c>
    </row>
    <row r="12058" spans="6:6">
      <c r="F12058" s="1" t="s">
        <v>3</v>
      </c>
    </row>
    <row r="12059" spans="6:6">
      <c r="F12059" s="1" t="s">
        <v>3</v>
      </c>
    </row>
    <row r="12060" spans="6:6">
      <c r="F12060" s="1" t="s">
        <v>3</v>
      </c>
    </row>
    <row r="12061" spans="6:6">
      <c r="F12061" s="1" t="s">
        <v>3</v>
      </c>
    </row>
    <row r="12062" spans="6:6">
      <c r="F12062" s="1" t="s">
        <v>3</v>
      </c>
    </row>
    <row r="12063" spans="6:6">
      <c r="F12063" s="1" t="s">
        <v>3</v>
      </c>
    </row>
    <row r="12064" spans="6:6">
      <c r="F12064" s="1" t="s">
        <v>3</v>
      </c>
    </row>
    <row r="12065" spans="6:6">
      <c r="F12065" s="1" t="s">
        <v>3</v>
      </c>
    </row>
    <row r="12066" spans="6:6">
      <c r="F12066" s="1" t="s">
        <v>3</v>
      </c>
    </row>
    <row r="12067" spans="6:6">
      <c r="F12067" s="1" t="s">
        <v>3</v>
      </c>
    </row>
    <row r="12068" spans="6:6">
      <c r="F12068" s="1" t="s">
        <v>3</v>
      </c>
    </row>
    <row r="12069" spans="6:6">
      <c r="F12069" s="1" t="s">
        <v>3</v>
      </c>
    </row>
    <row r="12070" spans="6:6">
      <c r="F12070" s="1" t="s">
        <v>3</v>
      </c>
    </row>
    <row r="12071" spans="6:6">
      <c r="F12071" s="1" t="s">
        <v>3</v>
      </c>
    </row>
    <row r="12072" spans="6:6">
      <c r="F12072" s="1" t="s">
        <v>3</v>
      </c>
    </row>
    <row r="12073" spans="6:6">
      <c r="F12073" s="1" t="s">
        <v>3</v>
      </c>
    </row>
    <row r="12074" spans="6:6">
      <c r="F12074" s="1" t="s">
        <v>3</v>
      </c>
    </row>
    <row r="12075" spans="6:6">
      <c r="F12075" s="1" t="s">
        <v>3</v>
      </c>
    </row>
    <row r="12076" spans="6:6">
      <c r="F12076" s="1" t="s">
        <v>3</v>
      </c>
    </row>
    <row r="12077" spans="6:6">
      <c r="F12077" s="1" t="s">
        <v>3</v>
      </c>
    </row>
    <row r="12078" spans="6:6">
      <c r="F12078" s="1" t="s">
        <v>3</v>
      </c>
    </row>
    <row r="12079" spans="6:6">
      <c r="F12079" s="1" t="s">
        <v>3</v>
      </c>
    </row>
    <row r="12080" spans="6:6">
      <c r="F12080" s="1" t="s">
        <v>3</v>
      </c>
    </row>
    <row r="12081" spans="6:6">
      <c r="F12081" s="1" t="s">
        <v>3</v>
      </c>
    </row>
    <row r="12082" spans="6:6">
      <c r="F12082" s="1" t="s">
        <v>3</v>
      </c>
    </row>
    <row r="12083" spans="6:6">
      <c r="F12083" s="1" t="s">
        <v>3</v>
      </c>
    </row>
    <row r="12084" spans="6:6">
      <c r="F12084" s="1" t="s">
        <v>3</v>
      </c>
    </row>
    <row r="12085" spans="6:6">
      <c r="F12085" s="1" t="s">
        <v>3</v>
      </c>
    </row>
    <row r="12086" spans="6:6">
      <c r="F12086" s="1" t="s">
        <v>3</v>
      </c>
    </row>
    <row r="12087" spans="6:6">
      <c r="F12087" s="1" t="s">
        <v>3</v>
      </c>
    </row>
    <row r="12088" spans="6:6">
      <c r="F12088" s="1" t="s">
        <v>3</v>
      </c>
    </row>
    <row r="12089" spans="6:6">
      <c r="F12089" s="1" t="s">
        <v>3</v>
      </c>
    </row>
    <row r="12090" spans="6:6">
      <c r="F12090" s="1" t="s">
        <v>3</v>
      </c>
    </row>
    <row r="12091" spans="6:6">
      <c r="F12091" s="1" t="s">
        <v>3</v>
      </c>
    </row>
    <row r="12092" spans="6:6">
      <c r="F12092" s="1" t="s">
        <v>3</v>
      </c>
    </row>
    <row r="12093" spans="6:6">
      <c r="F12093" s="1" t="s">
        <v>3</v>
      </c>
    </row>
    <row r="12094" spans="6:6">
      <c r="F12094" s="1" t="s">
        <v>3</v>
      </c>
    </row>
    <row r="12095" spans="6:6">
      <c r="F12095" s="1" t="s">
        <v>3</v>
      </c>
    </row>
    <row r="12096" spans="6:6">
      <c r="F12096" s="1" t="s">
        <v>3</v>
      </c>
    </row>
    <row r="12097" spans="6:6">
      <c r="F12097" s="1" t="s">
        <v>3</v>
      </c>
    </row>
    <row r="12098" spans="6:6">
      <c r="F12098" s="1" t="s">
        <v>3</v>
      </c>
    </row>
    <row r="12099" spans="6:6">
      <c r="F12099" s="1" t="s">
        <v>3</v>
      </c>
    </row>
    <row r="12100" spans="6:6">
      <c r="F12100" s="1" t="s">
        <v>3</v>
      </c>
    </row>
    <row r="12101" spans="6:6">
      <c r="F12101" s="1" t="s">
        <v>3</v>
      </c>
    </row>
    <row r="12102" spans="6:6">
      <c r="F12102" s="1" t="s">
        <v>3</v>
      </c>
    </row>
    <row r="12103" spans="6:6">
      <c r="F12103" s="1" t="s">
        <v>3</v>
      </c>
    </row>
    <row r="12104" spans="6:6">
      <c r="F12104" s="1" t="s">
        <v>3</v>
      </c>
    </row>
    <row r="12105" spans="6:6">
      <c r="F12105" s="1" t="s">
        <v>3</v>
      </c>
    </row>
    <row r="12106" spans="6:6">
      <c r="F12106" s="1" t="s">
        <v>3</v>
      </c>
    </row>
    <row r="12107" spans="6:6">
      <c r="F12107" s="1" t="s">
        <v>3</v>
      </c>
    </row>
    <row r="12108" spans="6:6">
      <c r="F12108" s="1" t="s">
        <v>3</v>
      </c>
    </row>
    <row r="12109" spans="6:6">
      <c r="F12109" s="1" t="s">
        <v>3</v>
      </c>
    </row>
    <row r="12110" spans="6:6">
      <c r="F12110" s="1" t="s">
        <v>3</v>
      </c>
    </row>
    <row r="12111" spans="6:6">
      <c r="F12111" s="1" t="s">
        <v>3</v>
      </c>
    </row>
    <row r="12112" spans="6:6">
      <c r="F12112" s="1" t="s">
        <v>3</v>
      </c>
    </row>
    <row r="12113" spans="6:6">
      <c r="F12113" s="1" t="s">
        <v>3</v>
      </c>
    </row>
    <row r="12114" spans="6:6">
      <c r="F12114" s="1" t="s">
        <v>3</v>
      </c>
    </row>
    <row r="12115" spans="6:6">
      <c r="F12115" s="1" t="s">
        <v>3</v>
      </c>
    </row>
    <row r="12116" spans="6:6">
      <c r="F12116" s="1" t="s">
        <v>3</v>
      </c>
    </row>
    <row r="12117" spans="6:6">
      <c r="F12117" s="1" t="s">
        <v>3</v>
      </c>
    </row>
    <row r="12118" spans="6:6">
      <c r="F12118" s="1" t="s">
        <v>3</v>
      </c>
    </row>
    <row r="12119" spans="6:6">
      <c r="F12119" s="1" t="s">
        <v>3</v>
      </c>
    </row>
    <row r="12120" spans="6:6">
      <c r="F12120" s="1" t="s">
        <v>3</v>
      </c>
    </row>
    <row r="12121" spans="6:6">
      <c r="F12121" s="1" t="s">
        <v>3</v>
      </c>
    </row>
    <row r="12122" spans="6:6">
      <c r="F12122" s="1" t="s">
        <v>3</v>
      </c>
    </row>
    <row r="12123" spans="6:6">
      <c r="F12123" s="1" t="s">
        <v>3</v>
      </c>
    </row>
    <row r="12124" spans="6:6">
      <c r="F12124" s="1" t="s">
        <v>3</v>
      </c>
    </row>
    <row r="12125" spans="6:6">
      <c r="F12125" s="1" t="s">
        <v>3</v>
      </c>
    </row>
    <row r="12126" spans="6:6">
      <c r="F12126" s="1" t="s">
        <v>3</v>
      </c>
    </row>
    <row r="12127" spans="6:6">
      <c r="F12127" s="1" t="s">
        <v>3</v>
      </c>
    </row>
    <row r="12128" spans="6:6">
      <c r="F12128" s="1" t="s">
        <v>3</v>
      </c>
    </row>
    <row r="12129" spans="6:6">
      <c r="F12129" s="1" t="s">
        <v>3</v>
      </c>
    </row>
    <row r="12130" spans="6:6">
      <c r="F12130" s="1" t="s">
        <v>3</v>
      </c>
    </row>
    <row r="12131" spans="6:6">
      <c r="F12131" s="1" t="s">
        <v>3</v>
      </c>
    </row>
    <row r="12132" spans="6:6">
      <c r="F12132" s="1" t="s">
        <v>3</v>
      </c>
    </row>
    <row r="12133" spans="6:6">
      <c r="F12133" s="1" t="s">
        <v>3</v>
      </c>
    </row>
    <row r="12134" spans="6:6">
      <c r="F12134" s="1" t="s">
        <v>3</v>
      </c>
    </row>
    <row r="12135" spans="6:6">
      <c r="F12135" s="1" t="s">
        <v>3</v>
      </c>
    </row>
    <row r="12136" spans="6:6">
      <c r="F12136" s="1" t="s">
        <v>3</v>
      </c>
    </row>
    <row r="12137" spans="6:6">
      <c r="F12137" s="1" t="s">
        <v>3</v>
      </c>
    </row>
    <row r="12138" spans="6:6">
      <c r="F12138" s="1" t="s">
        <v>3</v>
      </c>
    </row>
    <row r="12139" spans="6:6">
      <c r="F12139" s="1" t="s">
        <v>3</v>
      </c>
    </row>
    <row r="12140" spans="6:6">
      <c r="F12140" s="1" t="s">
        <v>3</v>
      </c>
    </row>
    <row r="12141" spans="6:6">
      <c r="F12141" s="1" t="s">
        <v>3</v>
      </c>
    </row>
    <row r="12142" spans="6:6">
      <c r="F12142" s="1" t="s">
        <v>3</v>
      </c>
    </row>
    <row r="12143" spans="6:6">
      <c r="F12143" s="1" t="s">
        <v>3</v>
      </c>
    </row>
    <row r="12144" spans="6:6">
      <c r="F12144" s="1" t="s">
        <v>3</v>
      </c>
    </row>
    <row r="12145" spans="6:6">
      <c r="F12145" s="1" t="s">
        <v>3</v>
      </c>
    </row>
    <row r="12146" spans="6:6">
      <c r="F12146" s="1" t="s">
        <v>3</v>
      </c>
    </row>
    <row r="12147" spans="6:6">
      <c r="F12147" s="1" t="s">
        <v>3</v>
      </c>
    </row>
    <row r="12148" spans="6:6">
      <c r="F12148" s="1" t="s">
        <v>3</v>
      </c>
    </row>
    <row r="12149" spans="6:6">
      <c r="F12149" s="1" t="s">
        <v>3</v>
      </c>
    </row>
    <row r="12150" spans="6:6">
      <c r="F12150" s="1" t="s">
        <v>3</v>
      </c>
    </row>
    <row r="12151" spans="6:6">
      <c r="F12151" s="1" t="s">
        <v>3</v>
      </c>
    </row>
    <row r="12152" spans="6:6">
      <c r="F12152" s="1" t="s">
        <v>3</v>
      </c>
    </row>
    <row r="12153" spans="6:6">
      <c r="F12153" s="1" t="s">
        <v>3</v>
      </c>
    </row>
    <row r="12154" spans="6:6">
      <c r="F12154" s="1" t="s">
        <v>3</v>
      </c>
    </row>
    <row r="12155" spans="6:6">
      <c r="F12155" s="1" t="s">
        <v>3</v>
      </c>
    </row>
    <row r="12156" spans="6:6">
      <c r="F12156" s="1" t="s">
        <v>3</v>
      </c>
    </row>
    <row r="12157" spans="6:6">
      <c r="F12157" s="1" t="s">
        <v>3</v>
      </c>
    </row>
    <row r="12158" spans="6:6">
      <c r="F12158" s="1" t="s">
        <v>3</v>
      </c>
    </row>
    <row r="12159" spans="6:6">
      <c r="F12159" s="1" t="s">
        <v>3</v>
      </c>
    </row>
    <row r="12160" spans="6:6">
      <c r="F12160" s="1" t="s">
        <v>3</v>
      </c>
    </row>
    <row r="12161" spans="6:6">
      <c r="F12161" s="1" t="s">
        <v>3</v>
      </c>
    </row>
    <row r="12162" spans="6:6">
      <c r="F12162" s="1" t="s">
        <v>3</v>
      </c>
    </row>
    <row r="12163" spans="6:6">
      <c r="F12163" s="1" t="s">
        <v>3</v>
      </c>
    </row>
    <row r="12164" spans="6:6">
      <c r="F12164" s="1" t="s">
        <v>3</v>
      </c>
    </row>
    <row r="12165" spans="6:6">
      <c r="F12165" s="1" t="s">
        <v>3</v>
      </c>
    </row>
    <row r="12166" spans="6:6">
      <c r="F12166" s="1" t="s">
        <v>3</v>
      </c>
    </row>
    <row r="12167" spans="6:6">
      <c r="F12167" s="1" t="s">
        <v>3</v>
      </c>
    </row>
    <row r="12168" spans="6:6">
      <c r="F12168" s="1" t="s">
        <v>3</v>
      </c>
    </row>
    <row r="12169" spans="6:6">
      <c r="F12169" s="1" t="s">
        <v>3</v>
      </c>
    </row>
    <row r="12170" spans="6:6">
      <c r="F12170" s="1" t="s">
        <v>3</v>
      </c>
    </row>
    <row r="12171" spans="6:6">
      <c r="F12171" s="1" t="s">
        <v>3</v>
      </c>
    </row>
    <row r="12172" spans="6:6">
      <c r="F12172" s="1" t="s">
        <v>3</v>
      </c>
    </row>
    <row r="12173" spans="6:6">
      <c r="F12173" s="1" t="s">
        <v>3</v>
      </c>
    </row>
    <row r="12174" spans="6:6">
      <c r="F12174" s="1" t="s">
        <v>3</v>
      </c>
    </row>
    <row r="12175" spans="6:6">
      <c r="F12175" s="1" t="s">
        <v>3</v>
      </c>
    </row>
    <row r="12176" spans="6:6">
      <c r="F12176" s="1" t="s">
        <v>3</v>
      </c>
    </row>
    <row r="12177" spans="6:6">
      <c r="F12177" s="1" t="s">
        <v>3</v>
      </c>
    </row>
    <row r="12178" spans="6:6">
      <c r="F12178" s="1" t="s">
        <v>3</v>
      </c>
    </row>
    <row r="12179" spans="6:6">
      <c r="F12179" s="1" t="s">
        <v>3</v>
      </c>
    </row>
    <row r="12180" spans="6:6">
      <c r="F12180" s="1" t="s">
        <v>3</v>
      </c>
    </row>
    <row r="12181" spans="6:6">
      <c r="F12181" s="1" t="s">
        <v>3</v>
      </c>
    </row>
    <row r="12182" spans="6:6">
      <c r="F12182" s="1" t="s">
        <v>3</v>
      </c>
    </row>
    <row r="12183" spans="6:6">
      <c r="F12183" s="1" t="s">
        <v>3</v>
      </c>
    </row>
    <row r="12184" spans="6:6">
      <c r="F12184" s="1" t="s">
        <v>3</v>
      </c>
    </row>
    <row r="12185" spans="6:6">
      <c r="F12185" s="1" t="s">
        <v>3</v>
      </c>
    </row>
    <row r="12186" spans="6:6">
      <c r="F12186" s="1" t="s">
        <v>3</v>
      </c>
    </row>
    <row r="12187" spans="6:6">
      <c r="F12187" s="1" t="s">
        <v>3</v>
      </c>
    </row>
    <row r="12188" spans="6:6">
      <c r="F12188" s="1" t="s">
        <v>3</v>
      </c>
    </row>
    <row r="12189" spans="6:6">
      <c r="F12189" s="1" t="s">
        <v>3</v>
      </c>
    </row>
    <row r="12190" spans="6:6">
      <c r="F12190" s="1" t="s">
        <v>3</v>
      </c>
    </row>
    <row r="12191" spans="6:6">
      <c r="F12191" s="1" t="s">
        <v>3</v>
      </c>
    </row>
    <row r="12192" spans="6:6">
      <c r="F12192" s="1" t="s">
        <v>3</v>
      </c>
    </row>
    <row r="12193" spans="6:6">
      <c r="F12193" s="1" t="s">
        <v>3</v>
      </c>
    </row>
    <row r="12194" spans="6:6">
      <c r="F12194" s="1" t="s">
        <v>3</v>
      </c>
    </row>
    <row r="12195" spans="6:6">
      <c r="F12195" s="1" t="s">
        <v>3</v>
      </c>
    </row>
    <row r="12196" spans="6:6">
      <c r="F12196" s="1" t="s">
        <v>3</v>
      </c>
    </row>
    <row r="12197" spans="6:6">
      <c r="F12197" s="1" t="s">
        <v>3</v>
      </c>
    </row>
    <row r="12198" spans="6:6">
      <c r="F12198" s="1" t="s">
        <v>3</v>
      </c>
    </row>
    <row r="12199" spans="6:6">
      <c r="F12199" s="1" t="s">
        <v>3</v>
      </c>
    </row>
    <row r="12200" spans="6:6">
      <c r="F12200" s="1" t="s">
        <v>3</v>
      </c>
    </row>
    <row r="12201" spans="6:6">
      <c r="F12201" s="1" t="s">
        <v>3</v>
      </c>
    </row>
    <row r="12202" spans="6:6">
      <c r="F12202" s="1" t="s">
        <v>3</v>
      </c>
    </row>
    <row r="12203" spans="6:6">
      <c r="F12203" s="1" t="s">
        <v>3</v>
      </c>
    </row>
    <row r="12204" spans="6:6">
      <c r="F12204" s="1" t="s">
        <v>3</v>
      </c>
    </row>
    <row r="12205" spans="6:6">
      <c r="F12205" s="1" t="s">
        <v>3</v>
      </c>
    </row>
    <row r="12206" spans="6:6">
      <c r="F12206" s="1" t="s">
        <v>3</v>
      </c>
    </row>
    <row r="12207" spans="6:6">
      <c r="F12207" s="1" t="s">
        <v>3</v>
      </c>
    </row>
    <row r="12208" spans="6:6">
      <c r="F12208" s="1" t="s">
        <v>3</v>
      </c>
    </row>
    <row r="12209" spans="6:6">
      <c r="F12209" s="1" t="s">
        <v>3</v>
      </c>
    </row>
    <row r="12210" spans="6:6">
      <c r="F12210" s="1" t="s">
        <v>3</v>
      </c>
    </row>
    <row r="12211" spans="6:6">
      <c r="F12211" s="1" t="s">
        <v>3</v>
      </c>
    </row>
    <row r="12212" spans="6:6">
      <c r="F12212" s="1" t="s">
        <v>3</v>
      </c>
    </row>
    <row r="12213" spans="6:6">
      <c r="F12213" s="1" t="s">
        <v>3</v>
      </c>
    </row>
    <row r="12214" spans="6:6">
      <c r="F12214" s="1" t="s">
        <v>3</v>
      </c>
    </row>
    <row r="12215" spans="6:6">
      <c r="F12215" s="1" t="s">
        <v>3</v>
      </c>
    </row>
    <row r="12216" spans="6:6">
      <c r="F12216" s="1" t="s">
        <v>3</v>
      </c>
    </row>
    <row r="12217" spans="6:6">
      <c r="F12217" s="1" t="s">
        <v>3</v>
      </c>
    </row>
    <row r="12218" spans="6:6">
      <c r="F12218" s="1" t="s">
        <v>3</v>
      </c>
    </row>
    <row r="12219" spans="6:6">
      <c r="F12219" s="1" t="s">
        <v>3</v>
      </c>
    </row>
    <row r="12220" spans="6:6">
      <c r="F12220" s="1" t="s">
        <v>3</v>
      </c>
    </row>
    <row r="12221" spans="6:6">
      <c r="F12221" s="1" t="s">
        <v>3</v>
      </c>
    </row>
    <row r="12222" spans="6:6">
      <c r="F12222" s="1" t="s">
        <v>3</v>
      </c>
    </row>
    <row r="12223" spans="6:6">
      <c r="F12223" s="1" t="s">
        <v>3</v>
      </c>
    </row>
    <row r="12224" spans="6:6">
      <c r="F12224" s="1" t="s">
        <v>3</v>
      </c>
    </row>
    <row r="12225" spans="6:6">
      <c r="F12225" s="1" t="s">
        <v>3</v>
      </c>
    </row>
    <row r="12226" spans="6:6">
      <c r="F12226" s="1" t="s">
        <v>3</v>
      </c>
    </row>
    <row r="12227" spans="6:6">
      <c r="F12227" s="1" t="s">
        <v>3</v>
      </c>
    </row>
    <row r="12228" spans="6:6">
      <c r="F12228" s="1" t="s">
        <v>3</v>
      </c>
    </row>
    <row r="12229" spans="6:6">
      <c r="F12229" s="1" t="s">
        <v>3</v>
      </c>
    </row>
    <row r="12230" spans="6:6">
      <c r="F12230" s="1" t="s">
        <v>3</v>
      </c>
    </row>
    <row r="12231" spans="6:6">
      <c r="F12231" s="1" t="s">
        <v>3</v>
      </c>
    </row>
    <row r="12232" spans="6:6">
      <c r="F12232" s="1" t="s">
        <v>3</v>
      </c>
    </row>
    <row r="12233" spans="6:6">
      <c r="F12233" s="1" t="s">
        <v>3</v>
      </c>
    </row>
    <row r="12234" spans="6:6">
      <c r="F12234" s="1" t="s">
        <v>3</v>
      </c>
    </row>
    <row r="12235" spans="6:6">
      <c r="F12235" s="1" t="s">
        <v>3</v>
      </c>
    </row>
    <row r="12236" spans="6:6">
      <c r="F12236" s="1" t="s">
        <v>3</v>
      </c>
    </row>
    <row r="12237" spans="6:6">
      <c r="F12237" s="1" t="s">
        <v>3</v>
      </c>
    </row>
    <row r="12238" spans="6:6">
      <c r="F12238" s="1" t="s">
        <v>3</v>
      </c>
    </row>
    <row r="12239" spans="6:6">
      <c r="F12239" s="1" t="s">
        <v>3</v>
      </c>
    </row>
    <row r="12240" spans="6:6">
      <c r="F12240" s="1" t="s">
        <v>3</v>
      </c>
    </row>
    <row r="12241" spans="6:6">
      <c r="F12241" s="1" t="s">
        <v>3</v>
      </c>
    </row>
    <row r="12242" spans="6:6">
      <c r="F12242" s="1" t="s">
        <v>3</v>
      </c>
    </row>
    <row r="12243" spans="6:6">
      <c r="F12243" s="1" t="s">
        <v>3</v>
      </c>
    </row>
    <row r="12244" spans="6:6">
      <c r="F12244" s="1" t="s">
        <v>3</v>
      </c>
    </row>
    <row r="12245" spans="6:6">
      <c r="F12245" s="1" t="s">
        <v>3</v>
      </c>
    </row>
    <row r="12246" spans="6:6">
      <c r="F12246" s="1" t="s">
        <v>3</v>
      </c>
    </row>
    <row r="12247" spans="6:6">
      <c r="F12247" s="1" t="s">
        <v>3</v>
      </c>
    </row>
    <row r="12248" spans="6:6">
      <c r="F12248" s="1" t="s">
        <v>3</v>
      </c>
    </row>
    <row r="12249" spans="6:6">
      <c r="F12249" s="1" t="s">
        <v>3</v>
      </c>
    </row>
    <row r="12250" spans="6:6">
      <c r="F12250" s="1" t="s">
        <v>3</v>
      </c>
    </row>
    <row r="12251" spans="6:6">
      <c r="F12251" s="1" t="s">
        <v>3</v>
      </c>
    </row>
    <row r="12252" spans="6:6">
      <c r="F12252" s="1" t="s">
        <v>3</v>
      </c>
    </row>
    <row r="12253" spans="6:6">
      <c r="F12253" s="1" t="s">
        <v>3</v>
      </c>
    </row>
    <row r="12254" spans="6:6">
      <c r="F12254" s="1" t="s">
        <v>3</v>
      </c>
    </row>
    <row r="12255" spans="6:6">
      <c r="F12255" s="1" t="s">
        <v>3</v>
      </c>
    </row>
    <row r="12256" spans="6:6">
      <c r="F12256" s="1" t="s">
        <v>3</v>
      </c>
    </row>
    <row r="12257" spans="6:6">
      <c r="F12257" s="1" t="s">
        <v>3</v>
      </c>
    </row>
    <row r="12258" spans="6:6">
      <c r="F12258" s="1" t="s">
        <v>3</v>
      </c>
    </row>
    <row r="12259" spans="6:6">
      <c r="F12259" s="1" t="s">
        <v>3</v>
      </c>
    </row>
    <row r="12260" spans="6:6">
      <c r="F12260" s="1" t="s">
        <v>3</v>
      </c>
    </row>
    <row r="12261" spans="6:6">
      <c r="F12261" s="1" t="s">
        <v>3</v>
      </c>
    </row>
    <row r="12262" spans="6:6">
      <c r="F12262" s="1" t="s">
        <v>3</v>
      </c>
    </row>
    <row r="12263" spans="6:6">
      <c r="F12263" s="1" t="s">
        <v>3</v>
      </c>
    </row>
    <row r="12264" spans="6:6">
      <c r="F12264" s="1" t="s">
        <v>3</v>
      </c>
    </row>
    <row r="12265" spans="6:6">
      <c r="F12265" s="1" t="s">
        <v>3</v>
      </c>
    </row>
    <row r="12266" spans="6:6">
      <c r="F12266" s="1" t="s">
        <v>3</v>
      </c>
    </row>
    <row r="12267" spans="6:6">
      <c r="F12267" s="1" t="s">
        <v>3</v>
      </c>
    </row>
    <row r="12268" spans="6:6">
      <c r="F12268" s="1" t="s">
        <v>3</v>
      </c>
    </row>
    <row r="12269" spans="6:6">
      <c r="F12269" s="1" t="s">
        <v>3</v>
      </c>
    </row>
    <row r="12270" spans="6:6">
      <c r="F12270" s="1" t="s">
        <v>3</v>
      </c>
    </row>
    <row r="12271" spans="6:6">
      <c r="F12271" s="1" t="s">
        <v>3</v>
      </c>
    </row>
    <row r="12272" spans="6:6">
      <c r="F12272" s="1" t="s">
        <v>3</v>
      </c>
    </row>
    <row r="12273" spans="6:6">
      <c r="F12273" s="1" t="s">
        <v>3</v>
      </c>
    </row>
    <row r="12274" spans="6:6">
      <c r="F12274" s="1" t="s">
        <v>3</v>
      </c>
    </row>
    <row r="12275" spans="6:6">
      <c r="F12275" s="1" t="s">
        <v>3</v>
      </c>
    </row>
    <row r="12276" spans="6:6">
      <c r="F12276" s="1" t="s">
        <v>3</v>
      </c>
    </row>
    <row r="12277" spans="6:6">
      <c r="F12277" s="1" t="s">
        <v>3</v>
      </c>
    </row>
    <row r="12278" spans="6:6">
      <c r="F12278" s="1" t="s">
        <v>3</v>
      </c>
    </row>
    <row r="12279" spans="6:6">
      <c r="F12279" s="1" t="s">
        <v>3</v>
      </c>
    </row>
    <row r="12280" spans="6:6">
      <c r="F12280" s="1" t="s">
        <v>3</v>
      </c>
    </row>
    <row r="12281" spans="6:6">
      <c r="F12281" s="1" t="s">
        <v>3</v>
      </c>
    </row>
    <row r="12282" spans="6:6">
      <c r="F12282" s="1" t="s">
        <v>3</v>
      </c>
    </row>
    <row r="12283" spans="6:6">
      <c r="F12283" s="1" t="s">
        <v>3</v>
      </c>
    </row>
    <row r="12284" spans="6:6">
      <c r="F12284" s="1" t="s">
        <v>3</v>
      </c>
    </row>
    <row r="12285" spans="6:6">
      <c r="F12285" s="1" t="s">
        <v>3</v>
      </c>
    </row>
    <row r="12286" spans="6:6">
      <c r="F12286" s="1" t="s">
        <v>3</v>
      </c>
    </row>
    <row r="12287" spans="6:6">
      <c r="F12287" s="1" t="s">
        <v>3</v>
      </c>
    </row>
    <row r="12288" spans="6:6">
      <c r="F12288" s="1" t="s">
        <v>3</v>
      </c>
    </row>
    <row r="12289" spans="6:6">
      <c r="F12289" s="1" t="s">
        <v>3</v>
      </c>
    </row>
    <row r="12290" spans="6:6">
      <c r="F12290" s="1" t="s">
        <v>3</v>
      </c>
    </row>
    <row r="12291" spans="6:6">
      <c r="F12291" s="1" t="s">
        <v>3</v>
      </c>
    </row>
    <row r="12292" spans="6:6">
      <c r="F12292" s="1" t="s">
        <v>3</v>
      </c>
    </row>
    <row r="12293" spans="6:6">
      <c r="F12293" s="1" t="s">
        <v>3</v>
      </c>
    </row>
    <row r="12294" spans="6:6">
      <c r="F12294" s="1" t="s">
        <v>3</v>
      </c>
    </row>
    <row r="12295" spans="6:6">
      <c r="F12295" s="1" t="s">
        <v>3</v>
      </c>
    </row>
    <row r="12296" spans="6:6">
      <c r="F12296" s="1" t="s">
        <v>3</v>
      </c>
    </row>
    <row r="12297" spans="6:6">
      <c r="F12297" s="1" t="s">
        <v>3</v>
      </c>
    </row>
    <row r="12298" spans="6:6">
      <c r="F12298" s="1" t="s">
        <v>3</v>
      </c>
    </row>
    <row r="12299" spans="6:6">
      <c r="F12299" s="1" t="s">
        <v>3</v>
      </c>
    </row>
    <row r="12300" spans="6:6">
      <c r="F12300" s="1" t="s">
        <v>3</v>
      </c>
    </row>
    <row r="12301" spans="6:6">
      <c r="F12301" s="1" t="s">
        <v>3</v>
      </c>
    </row>
    <row r="12302" spans="6:6">
      <c r="F12302" s="1" t="s">
        <v>3</v>
      </c>
    </row>
    <row r="12303" spans="6:6">
      <c r="F12303" s="1" t="s">
        <v>3</v>
      </c>
    </row>
    <row r="12304" spans="6:6">
      <c r="F12304" s="1" t="s">
        <v>3</v>
      </c>
    </row>
    <row r="12305" spans="6:6">
      <c r="F12305" s="1" t="s">
        <v>3</v>
      </c>
    </row>
    <row r="12306" spans="6:6">
      <c r="F12306" s="1" t="s">
        <v>3</v>
      </c>
    </row>
    <row r="12307" spans="6:6">
      <c r="F12307" s="1" t="s">
        <v>3</v>
      </c>
    </row>
    <row r="12308" spans="6:6">
      <c r="F12308" s="1" t="s">
        <v>3</v>
      </c>
    </row>
    <row r="12309" spans="6:6">
      <c r="F12309" s="1" t="s">
        <v>3</v>
      </c>
    </row>
    <row r="12310" spans="6:6">
      <c r="F12310" s="1" t="s">
        <v>3</v>
      </c>
    </row>
    <row r="12311" spans="6:6">
      <c r="F12311" s="1" t="s">
        <v>3</v>
      </c>
    </row>
    <row r="12312" spans="6:6">
      <c r="F12312" s="1" t="s">
        <v>3</v>
      </c>
    </row>
    <row r="12313" spans="6:6">
      <c r="F12313" s="1" t="s">
        <v>3</v>
      </c>
    </row>
    <row r="12314" spans="6:6">
      <c r="F12314" s="1" t="s">
        <v>3</v>
      </c>
    </row>
    <row r="12315" spans="6:6">
      <c r="F12315" s="1" t="s">
        <v>3</v>
      </c>
    </row>
    <row r="12316" spans="6:6">
      <c r="F12316" s="1" t="s">
        <v>3</v>
      </c>
    </row>
    <row r="12317" spans="6:6">
      <c r="F12317" s="1" t="s">
        <v>3</v>
      </c>
    </row>
    <row r="12318" spans="6:6">
      <c r="F12318" s="1" t="s">
        <v>3</v>
      </c>
    </row>
    <row r="12319" spans="6:6">
      <c r="F12319" s="1" t="s">
        <v>3</v>
      </c>
    </row>
    <row r="12320" spans="6:6">
      <c r="F12320" s="1" t="s">
        <v>3</v>
      </c>
    </row>
    <row r="12321" spans="6:6">
      <c r="F12321" s="1" t="s">
        <v>3</v>
      </c>
    </row>
    <row r="12322" spans="6:6">
      <c r="F12322" s="1" t="s">
        <v>3</v>
      </c>
    </row>
    <row r="12323" spans="6:6">
      <c r="F12323" s="1" t="s">
        <v>3</v>
      </c>
    </row>
    <row r="12324" spans="6:6">
      <c r="F12324" s="1" t="s">
        <v>3</v>
      </c>
    </row>
    <row r="12325" spans="6:6">
      <c r="F12325" s="1" t="s">
        <v>3</v>
      </c>
    </row>
    <row r="12326" spans="6:6">
      <c r="F12326" s="1" t="s">
        <v>3</v>
      </c>
    </row>
    <row r="12327" spans="6:6">
      <c r="F12327" s="1" t="s">
        <v>3</v>
      </c>
    </row>
    <row r="12328" spans="6:6">
      <c r="F12328" s="1" t="s">
        <v>3</v>
      </c>
    </row>
    <row r="12329" spans="6:6">
      <c r="F12329" s="1" t="s">
        <v>3</v>
      </c>
    </row>
    <row r="12330" spans="6:6">
      <c r="F12330" s="1" t="s">
        <v>3</v>
      </c>
    </row>
    <row r="12331" spans="6:6">
      <c r="F12331" s="1" t="s">
        <v>3</v>
      </c>
    </row>
    <row r="12332" spans="6:6">
      <c r="F12332" s="1" t="s">
        <v>3</v>
      </c>
    </row>
    <row r="12333" spans="6:6">
      <c r="F12333" s="1" t="s">
        <v>3</v>
      </c>
    </row>
    <row r="12334" spans="6:6">
      <c r="F12334" s="1" t="s">
        <v>3</v>
      </c>
    </row>
    <row r="12335" spans="6:6">
      <c r="F12335" s="1" t="s">
        <v>3</v>
      </c>
    </row>
    <row r="12336" spans="6:6">
      <c r="F12336" s="1" t="s">
        <v>3</v>
      </c>
    </row>
    <row r="12337" spans="6:6">
      <c r="F12337" s="1" t="s">
        <v>3</v>
      </c>
    </row>
    <row r="12338" spans="6:6">
      <c r="F12338" s="1" t="s">
        <v>3</v>
      </c>
    </row>
    <row r="12339" spans="6:6">
      <c r="F12339" s="1" t="s">
        <v>3</v>
      </c>
    </row>
    <row r="12340" spans="6:6">
      <c r="F12340" s="1" t="s">
        <v>3</v>
      </c>
    </row>
    <row r="12341" spans="6:6">
      <c r="F12341" s="1" t="s">
        <v>3</v>
      </c>
    </row>
    <row r="12342" spans="6:6">
      <c r="F12342" s="1" t="s">
        <v>3</v>
      </c>
    </row>
    <row r="12343" spans="6:6">
      <c r="F12343" s="1" t="s">
        <v>3</v>
      </c>
    </row>
    <row r="12344" spans="6:6">
      <c r="F12344" s="1" t="s">
        <v>3</v>
      </c>
    </row>
    <row r="12345" spans="6:6">
      <c r="F12345" s="1" t="s">
        <v>3</v>
      </c>
    </row>
    <row r="12346" spans="6:6">
      <c r="F12346" s="1" t="s">
        <v>3</v>
      </c>
    </row>
    <row r="12347" spans="6:6">
      <c r="F12347" s="1" t="s">
        <v>3</v>
      </c>
    </row>
    <row r="12348" spans="6:6">
      <c r="F12348" s="1" t="s">
        <v>3</v>
      </c>
    </row>
    <row r="12349" spans="6:6">
      <c r="F12349" s="1" t="s">
        <v>3</v>
      </c>
    </row>
    <row r="12350" spans="6:6">
      <c r="F12350" s="1" t="s">
        <v>3</v>
      </c>
    </row>
    <row r="12351" spans="6:6">
      <c r="F12351" s="1" t="s">
        <v>3</v>
      </c>
    </row>
    <row r="12352" spans="6:6">
      <c r="F12352" s="1" t="s">
        <v>3</v>
      </c>
    </row>
    <row r="12353" spans="6:6">
      <c r="F12353" s="1" t="s">
        <v>3</v>
      </c>
    </row>
    <row r="12354" spans="6:6">
      <c r="F12354" s="1" t="s">
        <v>3</v>
      </c>
    </row>
    <row r="12355" spans="6:6">
      <c r="F12355" s="1" t="s">
        <v>3</v>
      </c>
    </row>
    <row r="12356" spans="6:6">
      <c r="F12356" s="1" t="s">
        <v>3</v>
      </c>
    </row>
    <row r="12357" spans="6:6">
      <c r="F12357" s="1" t="s">
        <v>3</v>
      </c>
    </row>
    <row r="12358" spans="6:6">
      <c r="F12358" s="1" t="s">
        <v>3</v>
      </c>
    </row>
    <row r="12359" spans="6:6">
      <c r="F12359" s="1" t="s">
        <v>3</v>
      </c>
    </row>
    <row r="12360" spans="6:6">
      <c r="F12360" s="1" t="s">
        <v>3</v>
      </c>
    </row>
    <row r="12361" spans="6:6">
      <c r="F12361" s="1" t="s">
        <v>3</v>
      </c>
    </row>
    <row r="12362" spans="6:6">
      <c r="F12362" s="1" t="s">
        <v>3</v>
      </c>
    </row>
    <row r="12363" spans="6:6">
      <c r="F12363" s="1" t="s">
        <v>3</v>
      </c>
    </row>
    <row r="12364" spans="6:6">
      <c r="F12364" s="1" t="s">
        <v>3</v>
      </c>
    </row>
    <row r="12365" spans="6:6">
      <c r="F12365" s="1" t="s">
        <v>3</v>
      </c>
    </row>
    <row r="12366" spans="6:6">
      <c r="F12366" s="1" t="s">
        <v>3</v>
      </c>
    </row>
    <row r="12367" spans="6:6">
      <c r="F12367" s="1" t="s">
        <v>3</v>
      </c>
    </row>
    <row r="12368" spans="6:6">
      <c r="F12368" s="1" t="s">
        <v>3</v>
      </c>
    </row>
    <row r="12369" spans="6:6">
      <c r="F12369" s="1" t="s">
        <v>3</v>
      </c>
    </row>
    <row r="12370" spans="6:6">
      <c r="F12370" s="1" t="s">
        <v>3</v>
      </c>
    </row>
    <row r="12371" spans="6:6">
      <c r="F12371" s="1" t="s">
        <v>3</v>
      </c>
    </row>
    <row r="12372" spans="6:6">
      <c r="F12372" s="1" t="s">
        <v>3</v>
      </c>
    </row>
    <row r="12373" spans="6:6">
      <c r="F12373" s="1" t="s">
        <v>3</v>
      </c>
    </row>
    <row r="12374" spans="6:6">
      <c r="F12374" s="1" t="s">
        <v>3</v>
      </c>
    </row>
    <row r="12375" spans="6:6">
      <c r="F12375" s="1" t="s">
        <v>3</v>
      </c>
    </row>
    <row r="12376" spans="6:6">
      <c r="F12376" s="1" t="s">
        <v>3</v>
      </c>
    </row>
    <row r="12377" spans="6:6">
      <c r="F12377" s="1" t="s">
        <v>3</v>
      </c>
    </row>
    <row r="12378" spans="6:6">
      <c r="F12378" s="1" t="s">
        <v>3</v>
      </c>
    </row>
    <row r="12379" spans="6:6">
      <c r="F12379" s="1" t="s">
        <v>3</v>
      </c>
    </row>
    <row r="12380" spans="6:6">
      <c r="F12380" s="1" t="s">
        <v>3</v>
      </c>
    </row>
    <row r="12381" spans="6:6">
      <c r="F12381" s="1" t="s">
        <v>3</v>
      </c>
    </row>
    <row r="12382" spans="6:6">
      <c r="F12382" s="1" t="s">
        <v>3</v>
      </c>
    </row>
    <row r="12383" spans="6:6">
      <c r="F12383" s="1" t="s">
        <v>3</v>
      </c>
    </row>
    <row r="12384" spans="6:6">
      <c r="F12384" s="1" t="s">
        <v>3</v>
      </c>
    </row>
    <row r="12385" spans="6:6">
      <c r="F12385" s="1" t="s">
        <v>3</v>
      </c>
    </row>
    <row r="12386" spans="6:6">
      <c r="F12386" s="1" t="s">
        <v>3</v>
      </c>
    </row>
    <row r="12387" spans="6:6">
      <c r="F12387" s="1" t="s">
        <v>3</v>
      </c>
    </row>
    <row r="12388" spans="6:6">
      <c r="F12388" s="1" t="s">
        <v>3</v>
      </c>
    </row>
    <row r="12389" spans="6:6">
      <c r="F12389" s="1" t="s">
        <v>3</v>
      </c>
    </row>
    <row r="12390" spans="6:6">
      <c r="F12390" s="1" t="s">
        <v>3</v>
      </c>
    </row>
    <row r="12391" spans="6:6">
      <c r="F12391" s="1" t="s">
        <v>3</v>
      </c>
    </row>
    <row r="12392" spans="6:6">
      <c r="F12392" s="1" t="s">
        <v>3</v>
      </c>
    </row>
    <row r="12393" spans="6:6">
      <c r="F12393" s="1" t="s">
        <v>3</v>
      </c>
    </row>
    <row r="12394" spans="6:6">
      <c r="F12394" s="1" t="s">
        <v>3</v>
      </c>
    </row>
    <row r="12395" spans="6:6">
      <c r="F12395" s="1" t="s">
        <v>3</v>
      </c>
    </row>
    <row r="12396" spans="6:6">
      <c r="F12396" s="1" t="s">
        <v>3</v>
      </c>
    </row>
    <row r="12397" spans="6:6">
      <c r="F12397" s="1" t="s">
        <v>3</v>
      </c>
    </row>
    <row r="12398" spans="6:6">
      <c r="F12398" s="1" t="s">
        <v>3</v>
      </c>
    </row>
    <row r="12399" spans="6:6">
      <c r="F12399" s="1" t="s">
        <v>3</v>
      </c>
    </row>
    <row r="12400" spans="6:6">
      <c r="F12400" s="1" t="s">
        <v>3</v>
      </c>
    </row>
    <row r="12401" spans="6:6">
      <c r="F12401" s="1" t="s">
        <v>3</v>
      </c>
    </row>
    <row r="12402" spans="6:6">
      <c r="F12402" s="1" t="s">
        <v>3</v>
      </c>
    </row>
    <row r="12403" spans="6:6">
      <c r="F12403" s="1" t="s">
        <v>3</v>
      </c>
    </row>
    <row r="12404" spans="6:6">
      <c r="F12404" s="1" t="s">
        <v>3</v>
      </c>
    </row>
    <row r="12405" spans="6:6">
      <c r="F12405" s="1" t="s">
        <v>3</v>
      </c>
    </row>
    <row r="12406" spans="6:6">
      <c r="F12406" s="1" t="s">
        <v>3</v>
      </c>
    </row>
    <row r="12407" spans="6:6">
      <c r="F12407" s="1" t="s">
        <v>3</v>
      </c>
    </row>
    <row r="12408" spans="6:6">
      <c r="F12408" s="1" t="s">
        <v>3</v>
      </c>
    </row>
    <row r="12409" spans="6:6">
      <c r="F12409" s="1" t="s">
        <v>3</v>
      </c>
    </row>
    <row r="12410" spans="6:6">
      <c r="F12410" s="1" t="s">
        <v>3</v>
      </c>
    </row>
    <row r="12411" spans="6:6">
      <c r="F12411" s="1" t="s">
        <v>3</v>
      </c>
    </row>
    <row r="12412" spans="6:6">
      <c r="F12412" s="1" t="s">
        <v>3</v>
      </c>
    </row>
    <row r="12413" spans="6:6">
      <c r="F12413" s="1" t="s">
        <v>3</v>
      </c>
    </row>
    <row r="12414" spans="6:6">
      <c r="F12414" s="1" t="s">
        <v>3</v>
      </c>
    </row>
    <row r="12415" spans="6:6">
      <c r="F12415" s="1" t="s">
        <v>3</v>
      </c>
    </row>
    <row r="12416" spans="6:6">
      <c r="F12416" s="1" t="s">
        <v>3</v>
      </c>
    </row>
    <row r="12417" spans="6:6">
      <c r="F12417" s="1" t="s">
        <v>3</v>
      </c>
    </row>
    <row r="12418" spans="6:6">
      <c r="F12418" s="1" t="s">
        <v>3</v>
      </c>
    </row>
    <row r="12419" spans="6:6">
      <c r="F12419" s="1" t="s">
        <v>3</v>
      </c>
    </row>
    <row r="12420" spans="6:6">
      <c r="F12420" s="1" t="s">
        <v>3</v>
      </c>
    </row>
    <row r="12421" spans="6:6">
      <c r="F12421" s="1" t="s">
        <v>3</v>
      </c>
    </row>
    <row r="12422" spans="6:6">
      <c r="F12422" s="1" t="s">
        <v>3</v>
      </c>
    </row>
    <row r="12423" spans="6:6">
      <c r="F12423" s="1" t="s">
        <v>3</v>
      </c>
    </row>
    <row r="12424" spans="6:6">
      <c r="F12424" s="1" t="s">
        <v>3</v>
      </c>
    </row>
    <row r="12425" spans="6:6">
      <c r="F12425" s="1" t="s">
        <v>3</v>
      </c>
    </row>
    <row r="12426" spans="6:6">
      <c r="F12426" s="1" t="s">
        <v>3</v>
      </c>
    </row>
    <row r="12427" spans="6:6">
      <c r="F12427" s="1" t="s">
        <v>3</v>
      </c>
    </row>
    <row r="12428" spans="6:6">
      <c r="F12428" s="1" t="s">
        <v>3</v>
      </c>
    </row>
    <row r="12429" spans="6:6">
      <c r="F12429" s="1" t="s">
        <v>3</v>
      </c>
    </row>
    <row r="12430" spans="6:6">
      <c r="F12430" s="1" t="s">
        <v>3</v>
      </c>
    </row>
    <row r="12431" spans="6:6">
      <c r="F12431" s="1" t="s">
        <v>3</v>
      </c>
    </row>
    <row r="12432" spans="6:6">
      <c r="F12432" s="1" t="s">
        <v>3</v>
      </c>
    </row>
    <row r="12433" spans="6:6">
      <c r="F12433" s="1" t="s">
        <v>3</v>
      </c>
    </row>
    <row r="12434" spans="6:6">
      <c r="F12434" s="1" t="s">
        <v>3</v>
      </c>
    </row>
    <row r="12435" spans="6:6">
      <c r="F12435" s="1" t="s">
        <v>3</v>
      </c>
    </row>
    <row r="12436" spans="6:6">
      <c r="F12436" s="1" t="s">
        <v>3</v>
      </c>
    </row>
    <row r="12437" spans="6:6">
      <c r="F12437" s="1" t="s">
        <v>3</v>
      </c>
    </row>
    <row r="12438" spans="6:6">
      <c r="F12438" s="1" t="s">
        <v>3</v>
      </c>
    </row>
    <row r="12439" spans="6:6">
      <c r="F12439" s="1" t="s">
        <v>3</v>
      </c>
    </row>
    <row r="12440" spans="6:6">
      <c r="F12440" s="1" t="s">
        <v>3</v>
      </c>
    </row>
    <row r="12441" spans="6:6">
      <c r="F12441" s="1" t="s">
        <v>3</v>
      </c>
    </row>
    <row r="12442" spans="6:6">
      <c r="F12442" s="1" t="s">
        <v>3</v>
      </c>
    </row>
    <row r="12443" spans="6:6">
      <c r="F12443" s="1" t="s">
        <v>3</v>
      </c>
    </row>
    <row r="12444" spans="6:6">
      <c r="F12444" s="1" t="s">
        <v>3</v>
      </c>
    </row>
    <row r="12445" spans="6:6">
      <c r="F12445" s="1" t="s">
        <v>3</v>
      </c>
    </row>
    <row r="12446" spans="6:6">
      <c r="F12446" s="1" t="s">
        <v>3</v>
      </c>
    </row>
    <row r="12447" spans="6:6">
      <c r="F12447" s="1" t="s">
        <v>3</v>
      </c>
    </row>
    <row r="12448" spans="6:6">
      <c r="F12448" s="1" t="s">
        <v>3</v>
      </c>
    </row>
    <row r="12449" spans="6:6">
      <c r="F12449" s="1" t="s">
        <v>3</v>
      </c>
    </row>
    <row r="12450" spans="6:6">
      <c r="F12450" s="1" t="s">
        <v>3</v>
      </c>
    </row>
    <row r="12451" spans="6:6">
      <c r="F12451" s="1" t="s">
        <v>3</v>
      </c>
    </row>
    <row r="12452" spans="6:6">
      <c r="F12452" s="1" t="s">
        <v>3</v>
      </c>
    </row>
    <row r="12453" spans="6:6">
      <c r="F12453" s="1" t="s">
        <v>3</v>
      </c>
    </row>
    <row r="12454" spans="6:6">
      <c r="F12454" s="1" t="s">
        <v>3</v>
      </c>
    </row>
    <row r="12455" spans="6:6">
      <c r="F12455" s="1" t="s">
        <v>3</v>
      </c>
    </row>
    <row r="12456" spans="6:6">
      <c r="F12456" s="1" t="s">
        <v>3</v>
      </c>
    </row>
    <row r="12457" spans="6:6">
      <c r="F12457" s="1" t="s">
        <v>3</v>
      </c>
    </row>
    <row r="12458" spans="6:6">
      <c r="F12458" s="1" t="s">
        <v>3</v>
      </c>
    </row>
    <row r="12459" spans="6:6">
      <c r="F12459" s="1" t="s">
        <v>3</v>
      </c>
    </row>
    <row r="12460" spans="6:6">
      <c r="F12460" s="1" t="s">
        <v>3</v>
      </c>
    </row>
    <row r="12461" spans="6:6">
      <c r="F12461" s="1" t="s">
        <v>3</v>
      </c>
    </row>
    <row r="12462" spans="6:6">
      <c r="F12462" s="1" t="s">
        <v>3</v>
      </c>
    </row>
    <row r="12463" spans="6:6">
      <c r="F12463" s="1" t="s">
        <v>3</v>
      </c>
    </row>
    <row r="12464" spans="6:6">
      <c r="F12464" s="1" t="s">
        <v>3</v>
      </c>
    </row>
    <row r="12465" spans="6:6">
      <c r="F12465" s="1" t="s">
        <v>3</v>
      </c>
    </row>
    <row r="12466" spans="6:6">
      <c r="F12466" s="1" t="s">
        <v>3</v>
      </c>
    </row>
    <row r="12467" spans="6:6">
      <c r="F12467" s="1" t="s">
        <v>3</v>
      </c>
    </row>
    <row r="12468" spans="6:6">
      <c r="F12468" s="1" t="s">
        <v>3</v>
      </c>
    </row>
    <row r="12469" spans="6:6">
      <c r="F12469" s="1" t="s">
        <v>3</v>
      </c>
    </row>
    <row r="12470" spans="6:6">
      <c r="F12470" s="1" t="s">
        <v>3</v>
      </c>
    </row>
    <row r="12471" spans="6:6">
      <c r="F12471" s="1" t="s">
        <v>3</v>
      </c>
    </row>
    <row r="12472" spans="6:6">
      <c r="F12472" s="1" t="s">
        <v>3</v>
      </c>
    </row>
    <row r="12473" spans="6:6">
      <c r="F12473" s="1" t="s">
        <v>3</v>
      </c>
    </row>
    <row r="12474" spans="6:6">
      <c r="F12474" s="1" t="s">
        <v>3</v>
      </c>
    </row>
    <row r="12475" spans="6:6">
      <c r="F12475" s="1" t="s">
        <v>3</v>
      </c>
    </row>
    <row r="12476" spans="6:6">
      <c r="F12476" s="1" t="s">
        <v>3</v>
      </c>
    </row>
    <row r="12477" spans="6:6">
      <c r="F12477" s="1" t="s">
        <v>3</v>
      </c>
    </row>
    <row r="12478" spans="6:6">
      <c r="F12478" s="1" t="s">
        <v>3</v>
      </c>
    </row>
    <row r="12479" spans="6:6">
      <c r="F12479" s="1" t="s">
        <v>3</v>
      </c>
    </row>
    <row r="12480" spans="6:6">
      <c r="F12480" s="1" t="s">
        <v>3</v>
      </c>
    </row>
    <row r="12481" spans="6:6">
      <c r="F12481" s="1" t="s">
        <v>3</v>
      </c>
    </row>
    <row r="12482" spans="6:6">
      <c r="F12482" s="1" t="s">
        <v>3</v>
      </c>
    </row>
    <row r="12483" spans="6:6">
      <c r="F12483" s="1" t="s">
        <v>3</v>
      </c>
    </row>
    <row r="12484" spans="6:6">
      <c r="F12484" s="1" t="s">
        <v>3</v>
      </c>
    </row>
    <row r="12485" spans="6:6">
      <c r="F12485" s="1" t="s">
        <v>3</v>
      </c>
    </row>
    <row r="12486" spans="6:6">
      <c r="F12486" s="1" t="s">
        <v>3</v>
      </c>
    </row>
    <row r="12487" spans="6:6">
      <c r="F12487" s="1" t="s">
        <v>3</v>
      </c>
    </row>
    <row r="12488" spans="6:6">
      <c r="F12488" s="1" t="s">
        <v>3</v>
      </c>
    </row>
    <row r="12489" spans="6:6">
      <c r="F12489" s="1" t="s">
        <v>3</v>
      </c>
    </row>
    <row r="12490" spans="6:6">
      <c r="F12490" s="1" t="s">
        <v>3</v>
      </c>
    </row>
    <row r="12491" spans="6:6">
      <c r="F12491" s="1" t="s">
        <v>3</v>
      </c>
    </row>
    <row r="12492" spans="6:6">
      <c r="F12492" s="1" t="s">
        <v>3</v>
      </c>
    </row>
    <row r="12493" spans="6:6">
      <c r="F12493" s="1" t="s">
        <v>3</v>
      </c>
    </row>
    <row r="12494" spans="6:6">
      <c r="F12494" s="1" t="s">
        <v>3</v>
      </c>
    </row>
    <row r="12495" spans="6:6">
      <c r="F12495" s="1" t="s">
        <v>3</v>
      </c>
    </row>
    <row r="12496" spans="6:6">
      <c r="F12496" s="1" t="s">
        <v>3</v>
      </c>
    </row>
    <row r="12497" spans="6:6">
      <c r="F12497" s="1" t="s">
        <v>3</v>
      </c>
    </row>
    <row r="12498" spans="6:6">
      <c r="F12498" s="1" t="s">
        <v>3</v>
      </c>
    </row>
    <row r="12499" spans="6:6">
      <c r="F12499" s="1" t="s">
        <v>3</v>
      </c>
    </row>
    <row r="12500" spans="6:6">
      <c r="F12500" s="1" t="s">
        <v>3</v>
      </c>
    </row>
    <row r="12501" spans="6:6">
      <c r="F12501" s="1" t="s">
        <v>3</v>
      </c>
    </row>
    <row r="12502" spans="6:6">
      <c r="F12502" s="1" t="s">
        <v>3</v>
      </c>
    </row>
    <row r="12503" spans="6:6">
      <c r="F12503" s="1" t="s">
        <v>3</v>
      </c>
    </row>
    <row r="12504" spans="6:6">
      <c r="F12504" s="1" t="s">
        <v>3</v>
      </c>
    </row>
    <row r="12505" spans="6:6">
      <c r="F12505" s="1" t="s">
        <v>3</v>
      </c>
    </row>
    <row r="12506" spans="6:6">
      <c r="F12506" s="1" t="s">
        <v>3</v>
      </c>
    </row>
    <row r="12507" spans="6:6">
      <c r="F12507" s="1" t="s">
        <v>3</v>
      </c>
    </row>
    <row r="12508" spans="6:6">
      <c r="F12508" s="1" t="s">
        <v>3</v>
      </c>
    </row>
    <row r="12509" spans="6:6">
      <c r="F12509" s="1" t="s">
        <v>3</v>
      </c>
    </row>
    <row r="12510" spans="6:6">
      <c r="F12510" s="1" t="s">
        <v>3</v>
      </c>
    </row>
    <row r="12511" spans="6:6">
      <c r="F12511" s="1" t="s">
        <v>3</v>
      </c>
    </row>
    <row r="12512" spans="6:6">
      <c r="F12512" s="1" t="s">
        <v>3</v>
      </c>
    </row>
    <row r="12513" spans="6:6">
      <c r="F12513" s="1" t="s">
        <v>3</v>
      </c>
    </row>
    <row r="12514" spans="6:6">
      <c r="F12514" s="1" t="s">
        <v>3</v>
      </c>
    </row>
    <row r="12515" spans="6:6">
      <c r="F12515" s="1" t="s">
        <v>3</v>
      </c>
    </row>
    <row r="12516" spans="6:6">
      <c r="F12516" s="1" t="s">
        <v>3</v>
      </c>
    </row>
    <row r="12517" spans="6:6">
      <c r="F12517" s="1" t="s">
        <v>3</v>
      </c>
    </row>
    <row r="12518" spans="6:6">
      <c r="F12518" s="1" t="s">
        <v>3</v>
      </c>
    </row>
    <row r="12519" spans="6:6">
      <c r="F12519" s="1" t="s">
        <v>3</v>
      </c>
    </row>
    <row r="12520" spans="6:6">
      <c r="F12520" s="1" t="s">
        <v>3</v>
      </c>
    </row>
    <row r="12521" spans="6:6">
      <c r="F12521" s="1" t="s">
        <v>3</v>
      </c>
    </row>
    <row r="12522" spans="6:6">
      <c r="F12522" s="1" t="s">
        <v>3</v>
      </c>
    </row>
    <row r="12523" spans="6:6">
      <c r="F12523" s="1" t="s">
        <v>3</v>
      </c>
    </row>
    <row r="12524" spans="6:6">
      <c r="F12524" s="1" t="s">
        <v>3</v>
      </c>
    </row>
    <row r="12525" spans="6:6">
      <c r="F12525" s="1" t="s">
        <v>3</v>
      </c>
    </row>
    <row r="12526" spans="6:6">
      <c r="F12526" s="1" t="s">
        <v>3</v>
      </c>
    </row>
    <row r="12527" spans="6:6">
      <c r="F12527" s="1" t="s">
        <v>3</v>
      </c>
    </row>
    <row r="12528" spans="6:6">
      <c r="F12528" s="1" t="s">
        <v>3</v>
      </c>
    </row>
    <row r="12529" spans="6:6">
      <c r="F12529" s="1" t="s">
        <v>3</v>
      </c>
    </row>
    <row r="12530" spans="6:6">
      <c r="F12530" s="1" t="s">
        <v>3</v>
      </c>
    </row>
    <row r="12531" spans="6:6">
      <c r="F12531" s="1" t="s">
        <v>3</v>
      </c>
    </row>
    <row r="12532" spans="6:6">
      <c r="F12532" s="1" t="s">
        <v>3</v>
      </c>
    </row>
    <row r="12533" spans="6:6">
      <c r="F12533" s="1" t="s">
        <v>3</v>
      </c>
    </row>
    <row r="12534" spans="6:6">
      <c r="F12534" s="1" t="s">
        <v>3</v>
      </c>
    </row>
    <row r="12535" spans="6:6">
      <c r="F12535" s="1" t="s">
        <v>3</v>
      </c>
    </row>
    <row r="12536" spans="6:6">
      <c r="F12536" s="1" t="s">
        <v>3</v>
      </c>
    </row>
    <row r="12537" spans="6:6">
      <c r="F12537" s="1" t="s">
        <v>3</v>
      </c>
    </row>
    <row r="12538" spans="6:6">
      <c r="F12538" s="1" t="s">
        <v>3</v>
      </c>
    </row>
    <row r="12539" spans="6:6">
      <c r="F12539" s="1" t="s">
        <v>3</v>
      </c>
    </row>
    <row r="12540" spans="6:6">
      <c r="F12540" s="1" t="s">
        <v>3</v>
      </c>
    </row>
    <row r="12541" spans="6:6">
      <c r="F12541" s="1" t="s">
        <v>3</v>
      </c>
    </row>
    <row r="12542" spans="6:6">
      <c r="F12542" s="1" t="s">
        <v>3</v>
      </c>
    </row>
    <row r="12543" spans="6:6">
      <c r="F12543" s="1" t="s">
        <v>3</v>
      </c>
    </row>
    <row r="12544" spans="6:6">
      <c r="F12544" s="1" t="s">
        <v>3</v>
      </c>
    </row>
    <row r="12545" spans="6:6">
      <c r="F12545" s="1" t="s">
        <v>3</v>
      </c>
    </row>
    <row r="12546" spans="6:6">
      <c r="F12546" s="1" t="s">
        <v>3</v>
      </c>
    </row>
    <row r="12547" spans="6:6">
      <c r="F12547" s="1" t="s">
        <v>3</v>
      </c>
    </row>
    <row r="12548" spans="6:6">
      <c r="F12548" s="1" t="s">
        <v>3</v>
      </c>
    </row>
    <row r="12549" spans="6:6">
      <c r="F12549" s="1" t="s">
        <v>3</v>
      </c>
    </row>
    <row r="12550" spans="6:6">
      <c r="F12550" s="1" t="s">
        <v>3</v>
      </c>
    </row>
    <row r="12551" spans="6:6">
      <c r="F12551" s="1" t="s">
        <v>3</v>
      </c>
    </row>
    <row r="12552" spans="6:6">
      <c r="F12552" s="1" t="s">
        <v>3</v>
      </c>
    </row>
    <row r="12553" spans="6:6">
      <c r="F12553" s="1" t="s">
        <v>3</v>
      </c>
    </row>
    <row r="12554" spans="6:6">
      <c r="F12554" s="1" t="s">
        <v>3</v>
      </c>
    </row>
    <row r="12555" spans="6:6">
      <c r="F12555" s="1" t="s">
        <v>3</v>
      </c>
    </row>
    <row r="12556" spans="6:6">
      <c r="F12556" s="1" t="s">
        <v>3</v>
      </c>
    </row>
    <row r="12557" spans="6:6">
      <c r="F12557" s="1" t="s">
        <v>3</v>
      </c>
    </row>
    <row r="12558" spans="6:6">
      <c r="F12558" s="1" t="s">
        <v>3</v>
      </c>
    </row>
    <row r="12559" spans="6:6">
      <c r="F12559" s="1" t="s">
        <v>3</v>
      </c>
    </row>
    <row r="12560" spans="6:6">
      <c r="F12560" s="1" t="s">
        <v>3</v>
      </c>
    </row>
    <row r="12561" spans="6:6">
      <c r="F12561" s="1" t="s">
        <v>3</v>
      </c>
    </row>
    <row r="12562" spans="6:6">
      <c r="F12562" s="1" t="s">
        <v>3</v>
      </c>
    </row>
    <row r="12563" spans="6:6">
      <c r="F12563" s="1" t="s">
        <v>3</v>
      </c>
    </row>
    <row r="12564" spans="6:6">
      <c r="F12564" s="1" t="s">
        <v>3</v>
      </c>
    </row>
    <row r="12565" spans="6:6">
      <c r="F12565" s="1" t="s">
        <v>3</v>
      </c>
    </row>
    <row r="12566" spans="6:6">
      <c r="F12566" s="1" t="s">
        <v>3</v>
      </c>
    </row>
    <row r="12567" spans="6:6">
      <c r="F12567" s="1" t="s">
        <v>3</v>
      </c>
    </row>
    <row r="12568" spans="6:6">
      <c r="F12568" s="1" t="s">
        <v>3</v>
      </c>
    </row>
    <row r="12569" spans="6:6">
      <c r="F12569" s="1" t="s">
        <v>3</v>
      </c>
    </row>
    <row r="12570" spans="6:6">
      <c r="F12570" s="1" t="s">
        <v>3</v>
      </c>
    </row>
    <row r="12571" spans="6:6">
      <c r="F12571" s="1" t="s">
        <v>3</v>
      </c>
    </row>
    <row r="12572" spans="6:6">
      <c r="F12572" s="1" t="s">
        <v>3</v>
      </c>
    </row>
    <row r="12573" spans="6:6">
      <c r="F12573" s="1" t="s">
        <v>3</v>
      </c>
    </row>
    <row r="12574" spans="6:6">
      <c r="F12574" s="1" t="s">
        <v>3</v>
      </c>
    </row>
    <row r="12575" spans="6:6">
      <c r="F12575" s="1" t="s">
        <v>3</v>
      </c>
    </row>
    <row r="12576" spans="6:6">
      <c r="F12576" s="1" t="s">
        <v>3</v>
      </c>
    </row>
    <row r="12577" spans="6:6">
      <c r="F12577" s="1" t="s">
        <v>3</v>
      </c>
    </row>
    <row r="12578" spans="6:6">
      <c r="F12578" s="1" t="s">
        <v>3</v>
      </c>
    </row>
    <row r="12579" spans="6:6">
      <c r="F12579" s="1" t="s">
        <v>3</v>
      </c>
    </row>
    <row r="12580" spans="6:6">
      <c r="F12580" s="1" t="s">
        <v>3</v>
      </c>
    </row>
    <row r="12581" spans="6:6">
      <c r="F12581" s="1" t="s">
        <v>3</v>
      </c>
    </row>
    <row r="12582" spans="6:6">
      <c r="F12582" s="1" t="s">
        <v>3</v>
      </c>
    </row>
    <row r="12583" spans="6:6">
      <c r="F12583" s="1" t="s">
        <v>3</v>
      </c>
    </row>
    <row r="12584" spans="6:6">
      <c r="F12584" s="1" t="s">
        <v>3</v>
      </c>
    </row>
    <row r="12585" spans="6:6">
      <c r="F12585" s="1" t="s">
        <v>3</v>
      </c>
    </row>
    <row r="12586" spans="6:6">
      <c r="F12586" s="1" t="s">
        <v>3</v>
      </c>
    </row>
    <row r="12587" spans="6:6">
      <c r="F12587" s="1" t="s">
        <v>3</v>
      </c>
    </row>
    <row r="12588" spans="6:6">
      <c r="F12588" s="1" t="s">
        <v>3</v>
      </c>
    </row>
    <row r="12589" spans="6:6">
      <c r="F12589" s="1" t="s">
        <v>3</v>
      </c>
    </row>
    <row r="12590" spans="6:6">
      <c r="F12590" s="1" t="s">
        <v>3</v>
      </c>
    </row>
    <row r="12591" spans="6:6">
      <c r="F12591" s="1" t="s">
        <v>3</v>
      </c>
    </row>
    <row r="12592" spans="6:6">
      <c r="F12592" s="1" t="s">
        <v>3</v>
      </c>
    </row>
    <row r="12593" spans="6:6">
      <c r="F12593" s="1" t="s">
        <v>3</v>
      </c>
    </row>
    <row r="12594" spans="6:6">
      <c r="F12594" s="1" t="s">
        <v>3</v>
      </c>
    </row>
    <row r="12595" spans="6:6">
      <c r="F12595" s="1" t="s">
        <v>3</v>
      </c>
    </row>
    <row r="12596" spans="6:6">
      <c r="F12596" s="1" t="s">
        <v>3</v>
      </c>
    </row>
    <row r="12597" spans="6:6">
      <c r="F12597" s="1" t="s">
        <v>3</v>
      </c>
    </row>
    <row r="12598" spans="6:6">
      <c r="F12598" s="1" t="s">
        <v>3</v>
      </c>
    </row>
    <row r="12599" spans="6:6">
      <c r="F12599" s="1" t="s">
        <v>3</v>
      </c>
    </row>
    <row r="12600" spans="6:6">
      <c r="F12600" s="1" t="s">
        <v>3</v>
      </c>
    </row>
    <row r="12601" spans="6:6">
      <c r="F12601" s="1" t="s">
        <v>3</v>
      </c>
    </row>
    <row r="12602" spans="6:6">
      <c r="F12602" s="1" t="s">
        <v>3</v>
      </c>
    </row>
    <row r="12603" spans="6:6">
      <c r="F12603" s="1" t="s">
        <v>3</v>
      </c>
    </row>
    <row r="12604" spans="6:6">
      <c r="F12604" s="1" t="s">
        <v>3</v>
      </c>
    </row>
    <row r="12605" spans="6:6">
      <c r="F12605" s="1" t="s">
        <v>3</v>
      </c>
    </row>
    <row r="12606" spans="6:6">
      <c r="F12606" s="1" t="s">
        <v>3</v>
      </c>
    </row>
    <row r="12607" spans="6:6">
      <c r="F12607" s="1" t="s">
        <v>3</v>
      </c>
    </row>
    <row r="12608" spans="6:6">
      <c r="F12608" s="1" t="s">
        <v>3</v>
      </c>
    </row>
    <row r="12609" spans="6:6">
      <c r="F12609" s="1" t="s">
        <v>3</v>
      </c>
    </row>
    <row r="12610" spans="6:6">
      <c r="F12610" s="1" t="s">
        <v>3</v>
      </c>
    </row>
    <row r="12611" spans="6:6">
      <c r="F12611" s="1" t="s">
        <v>3</v>
      </c>
    </row>
    <row r="12612" spans="6:6">
      <c r="F12612" s="1" t="s">
        <v>3</v>
      </c>
    </row>
    <row r="12613" spans="6:6">
      <c r="F12613" s="1" t="s">
        <v>3</v>
      </c>
    </row>
    <row r="12614" spans="6:6">
      <c r="F12614" s="1" t="s">
        <v>3</v>
      </c>
    </row>
    <row r="12615" spans="6:6">
      <c r="F12615" s="1" t="s">
        <v>3</v>
      </c>
    </row>
    <row r="12616" spans="6:6">
      <c r="F12616" s="1" t="s">
        <v>3</v>
      </c>
    </row>
    <row r="12617" spans="6:6">
      <c r="F12617" s="1" t="s">
        <v>3</v>
      </c>
    </row>
    <row r="12618" spans="6:6">
      <c r="F12618" s="1" t="s">
        <v>3</v>
      </c>
    </row>
    <row r="12619" spans="6:6">
      <c r="F12619" s="1" t="s">
        <v>3</v>
      </c>
    </row>
    <row r="12620" spans="6:6">
      <c r="F12620" s="1" t="s">
        <v>3</v>
      </c>
    </row>
    <row r="12621" spans="6:6">
      <c r="F12621" s="1" t="s">
        <v>3</v>
      </c>
    </row>
    <row r="12622" spans="6:6">
      <c r="F12622" s="1" t="s">
        <v>3</v>
      </c>
    </row>
    <row r="12623" spans="6:6">
      <c r="F12623" s="1" t="s">
        <v>3</v>
      </c>
    </row>
    <row r="12624" spans="6:6">
      <c r="F12624" s="1" t="s">
        <v>3</v>
      </c>
    </row>
    <row r="12625" spans="6:6">
      <c r="F12625" s="1" t="s">
        <v>3</v>
      </c>
    </row>
    <row r="12626" spans="6:6">
      <c r="F12626" s="1" t="s">
        <v>3</v>
      </c>
    </row>
    <row r="12627" spans="6:6">
      <c r="F12627" s="1" t="s">
        <v>3</v>
      </c>
    </row>
    <row r="12628" spans="6:6">
      <c r="F12628" s="1" t="s">
        <v>3</v>
      </c>
    </row>
    <row r="12629" spans="6:6">
      <c r="F12629" s="1" t="s">
        <v>3</v>
      </c>
    </row>
    <row r="12630" spans="6:6">
      <c r="F12630" s="1" t="s">
        <v>3</v>
      </c>
    </row>
    <row r="12631" spans="6:6">
      <c r="F12631" s="1" t="s">
        <v>3</v>
      </c>
    </row>
    <row r="12632" spans="6:6">
      <c r="F12632" s="1" t="s">
        <v>3</v>
      </c>
    </row>
    <row r="12633" spans="6:6">
      <c r="F12633" s="1" t="s">
        <v>3</v>
      </c>
    </row>
    <row r="12634" spans="6:6">
      <c r="F12634" s="1" t="s">
        <v>3</v>
      </c>
    </row>
    <row r="12635" spans="6:6">
      <c r="F12635" s="1" t="s">
        <v>3</v>
      </c>
    </row>
    <row r="12636" spans="6:6">
      <c r="F12636" s="1" t="s">
        <v>3</v>
      </c>
    </row>
    <row r="12637" spans="6:6">
      <c r="F12637" s="1" t="s">
        <v>3</v>
      </c>
    </row>
    <row r="12638" spans="6:6">
      <c r="F12638" s="1" t="s">
        <v>3</v>
      </c>
    </row>
    <row r="12639" spans="6:6">
      <c r="F12639" s="1" t="s">
        <v>3</v>
      </c>
    </row>
    <row r="12640" spans="6:6">
      <c r="F12640" s="1" t="s">
        <v>3</v>
      </c>
    </row>
    <row r="12641" spans="6:6">
      <c r="F12641" s="1" t="s">
        <v>3</v>
      </c>
    </row>
    <row r="12642" spans="6:6">
      <c r="F12642" s="1" t="s">
        <v>3</v>
      </c>
    </row>
    <row r="12643" spans="6:6">
      <c r="F12643" s="1" t="s">
        <v>3</v>
      </c>
    </row>
    <row r="12644" spans="6:6">
      <c r="F12644" s="1" t="s">
        <v>3</v>
      </c>
    </row>
    <row r="12645" spans="6:6">
      <c r="F12645" s="1" t="s">
        <v>3</v>
      </c>
    </row>
    <row r="12646" spans="6:6">
      <c r="F12646" s="1" t="s">
        <v>3</v>
      </c>
    </row>
    <row r="12647" spans="6:6">
      <c r="F12647" s="1" t="s">
        <v>3</v>
      </c>
    </row>
    <row r="12648" spans="6:6">
      <c r="F12648" s="1" t="s">
        <v>3</v>
      </c>
    </row>
    <row r="12649" spans="6:6">
      <c r="F12649" s="1" t="s">
        <v>3</v>
      </c>
    </row>
    <row r="12650" spans="6:6">
      <c r="F12650" s="1" t="s">
        <v>3</v>
      </c>
    </row>
    <row r="12651" spans="6:6">
      <c r="F12651" s="1" t="s">
        <v>3</v>
      </c>
    </row>
    <row r="12652" spans="6:6">
      <c r="F12652" s="1" t="s">
        <v>3</v>
      </c>
    </row>
    <row r="12653" spans="6:6">
      <c r="F12653" s="1" t="s">
        <v>3</v>
      </c>
    </row>
    <row r="12654" spans="6:6">
      <c r="F12654" s="1" t="s">
        <v>3</v>
      </c>
    </row>
    <row r="12655" spans="6:6">
      <c r="F12655" s="1" t="s">
        <v>3</v>
      </c>
    </row>
    <row r="12656" spans="6:6">
      <c r="F12656" s="1" t="s">
        <v>3</v>
      </c>
    </row>
    <row r="12657" spans="6:6">
      <c r="F12657" s="1" t="s">
        <v>3</v>
      </c>
    </row>
    <row r="12658" spans="6:6">
      <c r="F12658" s="1" t="s">
        <v>3</v>
      </c>
    </row>
    <row r="12659" spans="6:6">
      <c r="F12659" s="1" t="s">
        <v>3</v>
      </c>
    </row>
    <row r="12660" spans="6:6">
      <c r="F12660" s="1" t="s">
        <v>3</v>
      </c>
    </row>
    <row r="12661" spans="6:6">
      <c r="F12661" s="1" t="s">
        <v>3</v>
      </c>
    </row>
    <row r="12662" spans="6:6">
      <c r="F12662" s="1" t="s">
        <v>3</v>
      </c>
    </row>
    <row r="12663" spans="6:6">
      <c r="F12663" s="1" t="s">
        <v>3</v>
      </c>
    </row>
    <row r="12664" spans="6:6">
      <c r="F12664" s="1" t="s">
        <v>3</v>
      </c>
    </row>
    <row r="12665" spans="6:6">
      <c r="F12665" s="1" t="s">
        <v>3</v>
      </c>
    </row>
    <row r="12666" spans="6:6">
      <c r="F12666" s="1" t="s">
        <v>3</v>
      </c>
    </row>
    <row r="12667" spans="6:6">
      <c r="F12667" s="1" t="s">
        <v>3</v>
      </c>
    </row>
    <row r="12668" spans="6:6">
      <c r="F12668" s="1" t="s">
        <v>3</v>
      </c>
    </row>
    <row r="12669" spans="6:6">
      <c r="F12669" s="1" t="s">
        <v>3</v>
      </c>
    </row>
    <row r="12670" spans="6:6">
      <c r="F12670" s="1" t="s">
        <v>3</v>
      </c>
    </row>
    <row r="12671" spans="6:6">
      <c r="F12671" s="1" t="s">
        <v>3</v>
      </c>
    </row>
    <row r="12672" spans="6:6">
      <c r="F12672" s="1" t="s">
        <v>3</v>
      </c>
    </row>
    <row r="12673" spans="6:6">
      <c r="F12673" s="1" t="s">
        <v>3</v>
      </c>
    </row>
    <row r="12674" spans="6:6">
      <c r="F12674" s="1" t="s">
        <v>3</v>
      </c>
    </row>
    <row r="12675" spans="6:6">
      <c r="F12675" s="1" t="s">
        <v>3</v>
      </c>
    </row>
    <row r="12676" spans="6:6">
      <c r="F12676" s="1" t="s">
        <v>3</v>
      </c>
    </row>
    <row r="12677" spans="6:6">
      <c r="F12677" s="1" t="s">
        <v>3</v>
      </c>
    </row>
    <row r="12678" spans="6:6">
      <c r="F12678" s="1" t="s">
        <v>3</v>
      </c>
    </row>
    <row r="12679" spans="6:6">
      <c r="F12679" s="1" t="s">
        <v>3</v>
      </c>
    </row>
    <row r="12680" spans="6:6">
      <c r="F12680" s="1" t="s">
        <v>3</v>
      </c>
    </row>
    <row r="12681" spans="6:6">
      <c r="F12681" s="1" t="s">
        <v>3</v>
      </c>
    </row>
    <row r="12682" spans="6:6">
      <c r="F12682" s="1" t="s">
        <v>3</v>
      </c>
    </row>
    <row r="12683" spans="6:6">
      <c r="F12683" s="1" t="s">
        <v>3</v>
      </c>
    </row>
    <row r="12684" spans="6:6">
      <c r="F12684" s="1" t="s">
        <v>3</v>
      </c>
    </row>
    <row r="12685" spans="6:6">
      <c r="F12685" s="1" t="s">
        <v>3</v>
      </c>
    </row>
    <row r="12686" spans="6:6">
      <c r="F12686" s="1" t="s">
        <v>3</v>
      </c>
    </row>
    <row r="12687" spans="6:6">
      <c r="F12687" s="1" t="s">
        <v>3</v>
      </c>
    </row>
    <row r="12688" spans="6:6">
      <c r="F12688" s="1" t="s">
        <v>3</v>
      </c>
    </row>
    <row r="12689" spans="6:6">
      <c r="F12689" s="1" t="s">
        <v>3</v>
      </c>
    </row>
    <row r="12690" spans="6:6">
      <c r="F12690" s="1" t="s">
        <v>3</v>
      </c>
    </row>
    <row r="12691" spans="6:6">
      <c r="F12691" s="1" t="s">
        <v>3</v>
      </c>
    </row>
    <row r="12692" spans="6:6">
      <c r="F12692" s="1" t="s">
        <v>3</v>
      </c>
    </row>
    <row r="12693" spans="6:6">
      <c r="F12693" s="1" t="s">
        <v>3</v>
      </c>
    </row>
    <row r="12694" spans="6:6">
      <c r="F12694" s="1" t="s">
        <v>3</v>
      </c>
    </row>
    <row r="12695" spans="6:6">
      <c r="F12695" s="1" t="s">
        <v>3</v>
      </c>
    </row>
    <row r="12696" spans="6:6">
      <c r="F12696" s="1" t="s">
        <v>3</v>
      </c>
    </row>
    <row r="12697" spans="6:6">
      <c r="F12697" s="1" t="s">
        <v>3</v>
      </c>
    </row>
    <row r="12698" spans="6:6">
      <c r="F12698" s="1" t="s">
        <v>3</v>
      </c>
    </row>
    <row r="12699" spans="6:6">
      <c r="F12699" s="1" t="s">
        <v>3</v>
      </c>
    </row>
    <row r="12700" spans="6:6">
      <c r="F12700" s="1" t="s">
        <v>3</v>
      </c>
    </row>
    <row r="12701" spans="6:6">
      <c r="F12701" s="1" t="s">
        <v>3</v>
      </c>
    </row>
    <row r="12702" spans="6:6">
      <c r="F12702" s="1" t="s">
        <v>3</v>
      </c>
    </row>
    <row r="12703" spans="6:6">
      <c r="F12703" s="1" t="s">
        <v>3</v>
      </c>
    </row>
    <row r="12704" spans="6:6">
      <c r="F12704" s="1" t="s">
        <v>3</v>
      </c>
    </row>
    <row r="12705" spans="6:6">
      <c r="F12705" s="1" t="s">
        <v>3</v>
      </c>
    </row>
    <row r="12706" spans="6:6">
      <c r="F12706" s="1" t="s">
        <v>3</v>
      </c>
    </row>
    <row r="12707" spans="6:6">
      <c r="F12707" s="1" t="s">
        <v>3</v>
      </c>
    </row>
    <row r="12708" spans="6:6">
      <c r="F12708" s="1" t="s">
        <v>3</v>
      </c>
    </row>
    <row r="12709" spans="6:6">
      <c r="F12709" s="1" t="s">
        <v>3</v>
      </c>
    </row>
    <row r="12710" spans="6:6">
      <c r="F12710" s="1" t="s">
        <v>3</v>
      </c>
    </row>
    <row r="12711" spans="6:6">
      <c r="F12711" s="1" t="s">
        <v>3</v>
      </c>
    </row>
    <row r="12712" spans="6:6">
      <c r="F12712" s="1" t="s">
        <v>3</v>
      </c>
    </row>
    <row r="12713" spans="6:6">
      <c r="F12713" s="1" t="s">
        <v>3</v>
      </c>
    </row>
    <row r="12714" spans="6:6">
      <c r="F12714" s="1" t="s">
        <v>3</v>
      </c>
    </row>
    <row r="12715" spans="6:6">
      <c r="F12715" s="1" t="s">
        <v>3</v>
      </c>
    </row>
    <row r="12716" spans="6:6">
      <c r="F12716" s="1" t="s">
        <v>3</v>
      </c>
    </row>
    <row r="12717" spans="6:6">
      <c r="F12717" s="1" t="s">
        <v>3</v>
      </c>
    </row>
    <row r="12718" spans="6:6">
      <c r="F12718" s="1" t="s">
        <v>3</v>
      </c>
    </row>
    <row r="12719" spans="6:6">
      <c r="F12719" s="1" t="s">
        <v>3</v>
      </c>
    </row>
    <row r="12720" spans="6:6">
      <c r="F12720" s="1" t="s">
        <v>3</v>
      </c>
    </row>
    <row r="12721" spans="6:6">
      <c r="F12721" s="1" t="s">
        <v>3</v>
      </c>
    </row>
    <row r="12722" spans="6:6">
      <c r="F12722" s="1" t="s">
        <v>3</v>
      </c>
    </row>
    <row r="12723" spans="6:6">
      <c r="F12723" s="1" t="s">
        <v>3</v>
      </c>
    </row>
    <row r="12724" spans="6:6">
      <c r="F12724" s="1" t="s">
        <v>3</v>
      </c>
    </row>
    <row r="12725" spans="6:6">
      <c r="F12725" s="1" t="s">
        <v>3</v>
      </c>
    </row>
    <row r="12726" spans="6:6">
      <c r="F12726" s="1" t="s">
        <v>3</v>
      </c>
    </row>
    <row r="12727" spans="6:6">
      <c r="F12727" s="1" t="s">
        <v>3</v>
      </c>
    </row>
    <row r="12728" spans="6:6">
      <c r="F12728" s="1" t="s">
        <v>3</v>
      </c>
    </row>
    <row r="12729" spans="6:6">
      <c r="F12729" s="1" t="s">
        <v>3</v>
      </c>
    </row>
    <row r="12730" spans="6:6">
      <c r="F12730" s="1" t="s">
        <v>3</v>
      </c>
    </row>
    <row r="12731" spans="6:6">
      <c r="F12731" s="1" t="s">
        <v>3</v>
      </c>
    </row>
    <row r="12732" spans="6:6">
      <c r="F12732" s="1" t="s">
        <v>3</v>
      </c>
    </row>
    <row r="12733" spans="6:6">
      <c r="F12733" s="1" t="s">
        <v>3</v>
      </c>
    </row>
    <row r="12734" spans="6:6">
      <c r="F12734" s="1" t="s">
        <v>3</v>
      </c>
    </row>
    <row r="12735" spans="6:6">
      <c r="F12735" s="1" t="s">
        <v>3</v>
      </c>
    </row>
    <row r="12736" spans="6:6">
      <c r="F12736" s="1" t="s">
        <v>3</v>
      </c>
    </row>
    <row r="12737" spans="6:6">
      <c r="F12737" s="1" t="s">
        <v>3</v>
      </c>
    </row>
    <row r="12738" spans="6:6">
      <c r="F12738" s="1" t="s">
        <v>3</v>
      </c>
    </row>
    <row r="12739" spans="6:6">
      <c r="F12739" s="1" t="s">
        <v>3</v>
      </c>
    </row>
    <row r="12740" spans="6:6">
      <c r="F12740" s="1" t="s">
        <v>3</v>
      </c>
    </row>
    <row r="12741" spans="6:6">
      <c r="F12741" s="1" t="s">
        <v>3</v>
      </c>
    </row>
    <row r="12742" spans="6:6">
      <c r="F12742" s="1" t="s">
        <v>3</v>
      </c>
    </row>
    <row r="12743" spans="6:6">
      <c r="F12743" s="1" t="s">
        <v>3</v>
      </c>
    </row>
    <row r="12744" spans="6:6">
      <c r="F12744" s="1" t="s">
        <v>3</v>
      </c>
    </row>
    <row r="12745" spans="6:6">
      <c r="F12745" s="1" t="s">
        <v>3</v>
      </c>
    </row>
    <row r="12746" spans="6:6">
      <c r="F12746" s="1" t="s">
        <v>3</v>
      </c>
    </row>
    <row r="12747" spans="6:6">
      <c r="F12747" s="1" t="s">
        <v>3</v>
      </c>
    </row>
    <row r="12748" spans="6:6">
      <c r="F12748" s="1" t="s">
        <v>3</v>
      </c>
    </row>
    <row r="12749" spans="6:6">
      <c r="F12749" s="1" t="s">
        <v>3</v>
      </c>
    </row>
    <row r="12750" spans="6:6">
      <c r="F12750" s="1" t="s">
        <v>3</v>
      </c>
    </row>
    <row r="12751" spans="6:6">
      <c r="F12751" s="1" t="s">
        <v>3</v>
      </c>
    </row>
    <row r="12752" spans="6:6">
      <c r="F12752" s="1" t="s">
        <v>3</v>
      </c>
    </row>
    <row r="12753" spans="6:6">
      <c r="F12753" s="1" t="s">
        <v>3</v>
      </c>
    </row>
    <row r="12754" spans="6:6">
      <c r="F12754" s="1" t="s">
        <v>3</v>
      </c>
    </row>
    <row r="12755" spans="6:6">
      <c r="F12755" s="1" t="s">
        <v>3</v>
      </c>
    </row>
    <row r="12756" spans="6:6">
      <c r="F12756" s="1" t="s">
        <v>3</v>
      </c>
    </row>
    <row r="12757" spans="6:6">
      <c r="F12757" s="1" t="s">
        <v>3</v>
      </c>
    </row>
    <row r="12758" spans="6:6">
      <c r="F12758" s="1" t="s">
        <v>3</v>
      </c>
    </row>
    <row r="12759" spans="6:6">
      <c r="F12759" s="1" t="s">
        <v>3</v>
      </c>
    </row>
    <row r="12760" spans="6:6">
      <c r="F12760" s="1" t="s">
        <v>3</v>
      </c>
    </row>
    <row r="12761" spans="6:6">
      <c r="F12761" s="1" t="s">
        <v>3</v>
      </c>
    </row>
    <row r="12762" spans="6:6">
      <c r="F12762" s="1" t="s">
        <v>3</v>
      </c>
    </row>
    <row r="12763" spans="6:6">
      <c r="F12763" s="1" t="s">
        <v>3</v>
      </c>
    </row>
    <row r="12764" spans="6:6">
      <c r="F12764" s="1" t="s">
        <v>3</v>
      </c>
    </row>
    <row r="12765" spans="6:6">
      <c r="F12765" s="1" t="s">
        <v>3</v>
      </c>
    </row>
    <row r="12766" spans="6:6">
      <c r="F12766" s="1" t="s">
        <v>3</v>
      </c>
    </row>
    <row r="12767" spans="6:6">
      <c r="F12767" s="1" t="s">
        <v>3</v>
      </c>
    </row>
    <row r="12768" spans="6:6">
      <c r="F12768" s="1" t="s">
        <v>3</v>
      </c>
    </row>
    <row r="12769" spans="6:6">
      <c r="F12769" s="1" t="s">
        <v>3</v>
      </c>
    </row>
    <row r="12770" spans="6:6">
      <c r="F12770" s="1" t="s">
        <v>3</v>
      </c>
    </row>
    <row r="12771" spans="6:6">
      <c r="F12771" s="1" t="s">
        <v>3</v>
      </c>
    </row>
    <row r="12772" spans="6:6">
      <c r="F12772" s="1" t="s">
        <v>3</v>
      </c>
    </row>
    <row r="12773" spans="6:6">
      <c r="F12773" s="1" t="s">
        <v>3</v>
      </c>
    </row>
    <row r="12774" spans="6:6">
      <c r="F12774" s="1" t="s">
        <v>3</v>
      </c>
    </row>
    <row r="12775" spans="6:6">
      <c r="F12775" s="1" t="s">
        <v>3</v>
      </c>
    </row>
    <row r="12776" spans="6:6">
      <c r="F12776" s="1" t="s">
        <v>3</v>
      </c>
    </row>
    <row r="12777" spans="6:6">
      <c r="F12777" s="1" t="s">
        <v>3</v>
      </c>
    </row>
    <row r="12778" spans="6:6">
      <c r="F12778" s="1" t="s">
        <v>3</v>
      </c>
    </row>
    <row r="12779" spans="6:6">
      <c r="F12779" s="1" t="s">
        <v>3</v>
      </c>
    </row>
    <row r="12780" spans="6:6">
      <c r="F12780" s="1" t="s">
        <v>3</v>
      </c>
    </row>
    <row r="12781" spans="6:6">
      <c r="F12781" s="1" t="s">
        <v>3</v>
      </c>
    </row>
    <row r="12782" spans="6:6">
      <c r="F12782" s="1" t="s">
        <v>3</v>
      </c>
    </row>
    <row r="12783" spans="6:6">
      <c r="F12783" s="1" t="s">
        <v>3</v>
      </c>
    </row>
    <row r="12784" spans="6:6">
      <c r="F12784" s="1" t="s">
        <v>3</v>
      </c>
    </row>
    <row r="12785" spans="6:6">
      <c r="F12785" s="1" t="s">
        <v>3</v>
      </c>
    </row>
    <row r="12786" spans="6:6">
      <c r="F12786" s="1" t="s">
        <v>3</v>
      </c>
    </row>
    <row r="12787" spans="6:6">
      <c r="F12787" s="1" t="s">
        <v>3</v>
      </c>
    </row>
    <row r="12788" spans="6:6">
      <c r="F12788" s="1" t="s">
        <v>3</v>
      </c>
    </row>
    <row r="12789" spans="6:6">
      <c r="F12789" s="1" t="s">
        <v>3</v>
      </c>
    </row>
    <row r="12790" spans="6:6">
      <c r="F12790" s="1" t="s">
        <v>3</v>
      </c>
    </row>
    <row r="12791" spans="6:6">
      <c r="F12791" s="1" t="s">
        <v>3</v>
      </c>
    </row>
    <row r="12792" spans="6:6">
      <c r="F12792" s="1" t="s">
        <v>3</v>
      </c>
    </row>
    <row r="12793" spans="6:6">
      <c r="F12793" s="1" t="s">
        <v>3</v>
      </c>
    </row>
    <row r="12794" spans="6:6">
      <c r="F12794" s="1" t="s">
        <v>3</v>
      </c>
    </row>
    <row r="12795" spans="6:6">
      <c r="F12795" s="1" t="s">
        <v>3</v>
      </c>
    </row>
    <row r="12796" spans="6:6">
      <c r="F12796" s="1" t="s">
        <v>3</v>
      </c>
    </row>
    <row r="12797" spans="6:6">
      <c r="F12797" s="1" t="s">
        <v>3</v>
      </c>
    </row>
    <row r="12798" spans="6:6">
      <c r="F12798" s="1" t="s">
        <v>3</v>
      </c>
    </row>
    <row r="12799" spans="6:6">
      <c r="F12799" s="1" t="s">
        <v>3</v>
      </c>
    </row>
    <row r="12800" spans="6:6">
      <c r="F12800" s="1" t="s">
        <v>3</v>
      </c>
    </row>
    <row r="12801" spans="6:6">
      <c r="F12801" s="1" t="s">
        <v>3</v>
      </c>
    </row>
    <row r="12802" spans="6:6">
      <c r="F12802" s="1" t="s">
        <v>3</v>
      </c>
    </row>
    <row r="12803" spans="6:6">
      <c r="F12803" s="1" t="s">
        <v>3</v>
      </c>
    </row>
    <row r="12804" spans="6:6">
      <c r="F12804" s="1" t="s">
        <v>3</v>
      </c>
    </row>
    <row r="12805" spans="6:6">
      <c r="F12805" s="1" t="s">
        <v>3</v>
      </c>
    </row>
    <row r="12806" spans="6:6">
      <c r="F12806" s="1" t="s">
        <v>3</v>
      </c>
    </row>
    <row r="12807" spans="6:6">
      <c r="F12807" s="1" t="s">
        <v>3</v>
      </c>
    </row>
    <row r="12808" spans="6:6">
      <c r="F12808" s="1" t="s">
        <v>3</v>
      </c>
    </row>
    <row r="12809" spans="6:6">
      <c r="F12809" s="1" t="s">
        <v>3</v>
      </c>
    </row>
    <row r="12810" spans="6:6">
      <c r="F12810" s="1" t="s">
        <v>3</v>
      </c>
    </row>
    <row r="12811" spans="6:6">
      <c r="F12811" s="1" t="s">
        <v>3</v>
      </c>
    </row>
    <row r="12812" spans="6:6">
      <c r="F12812" s="1" t="s">
        <v>3</v>
      </c>
    </row>
    <row r="12813" spans="6:6">
      <c r="F12813" s="1" t="s">
        <v>3</v>
      </c>
    </row>
    <row r="12814" spans="6:6">
      <c r="F12814" s="1" t="s">
        <v>3</v>
      </c>
    </row>
    <row r="12815" spans="6:6">
      <c r="F12815" s="1" t="s">
        <v>3</v>
      </c>
    </row>
    <row r="12816" spans="6:6">
      <c r="F12816" s="1" t="s">
        <v>3</v>
      </c>
    </row>
    <row r="12817" spans="6:6">
      <c r="F12817" s="1" t="s">
        <v>3</v>
      </c>
    </row>
    <row r="12818" spans="6:6">
      <c r="F12818" s="1" t="s">
        <v>3</v>
      </c>
    </row>
    <row r="12819" spans="6:6">
      <c r="F12819" s="1" t="s">
        <v>3</v>
      </c>
    </row>
    <row r="12820" spans="6:6">
      <c r="F12820" s="1" t="s">
        <v>3</v>
      </c>
    </row>
    <row r="12821" spans="6:6">
      <c r="F12821" s="1" t="s">
        <v>3</v>
      </c>
    </row>
    <row r="12822" spans="6:6">
      <c r="F12822" s="1" t="s">
        <v>3</v>
      </c>
    </row>
    <row r="12823" spans="6:6">
      <c r="F12823" s="1" t="s">
        <v>3</v>
      </c>
    </row>
    <row r="12824" spans="6:6">
      <c r="F12824" s="1" t="s">
        <v>3</v>
      </c>
    </row>
    <row r="12825" spans="6:6">
      <c r="F12825" s="1" t="s">
        <v>3</v>
      </c>
    </row>
    <row r="12826" spans="6:6">
      <c r="F12826" s="1" t="s">
        <v>3</v>
      </c>
    </row>
    <row r="12827" spans="6:6">
      <c r="F12827" s="1" t="s">
        <v>3</v>
      </c>
    </row>
    <row r="12828" spans="6:6">
      <c r="F12828" s="1" t="s">
        <v>3</v>
      </c>
    </row>
    <row r="12829" spans="6:6">
      <c r="F12829" s="1" t="s">
        <v>3</v>
      </c>
    </row>
    <row r="12830" spans="6:6">
      <c r="F12830" s="1" t="s">
        <v>3</v>
      </c>
    </row>
    <row r="12831" spans="6:6">
      <c r="F12831" s="1" t="s">
        <v>3</v>
      </c>
    </row>
    <row r="12832" spans="6:6">
      <c r="F12832" s="1" t="s">
        <v>3</v>
      </c>
    </row>
    <row r="12833" spans="6:6">
      <c r="F12833" s="1" t="s">
        <v>3</v>
      </c>
    </row>
    <row r="12834" spans="6:6">
      <c r="F12834" s="1" t="s">
        <v>3</v>
      </c>
    </row>
    <row r="12835" spans="6:6">
      <c r="F12835" s="1" t="s">
        <v>3</v>
      </c>
    </row>
    <row r="12836" spans="6:6">
      <c r="F12836" s="1" t="s">
        <v>3</v>
      </c>
    </row>
    <row r="12837" spans="6:6">
      <c r="F12837" s="1" t="s">
        <v>3</v>
      </c>
    </row>
    <row r="12838" spans="6:6">
      <c r="F12838" s="1" t="s">
        <v>3</v>
      </c>
    </row>
    <row r="12839" spans="6:6">
      <c r="F12839" s="1" t="s">
        <v>3</v>
      </c>
    </row>
    <row r="12840" spans="6:6">
      <c r="F12840" s="1" t="s">
        <v>3</v>
      </c>
    </row>
    <row r="12841" spans="6:6">
      <c r="F12841" s="1" t="s">
        <v>3</v>
      </c>
    </row>
    <row r="12842" spans="6:6">
      <c r="F12842" s="1" t="s">
        <v>3</v>
      </c>
    </row>
    <row r="12843" spans="6:6">
      <c r="F12843" s="1" t="s">
        <v>3</v>
      </c>
    </row>
    <row r="12844" spans="6:6">
      <c r="F12844" s="1" t="s">
        <v>3</v>
      </c>
    </row>
    <row r="12845" spans="6:6">
      <c r="F12845" s="1" t="s">
        <v>3</v>
      </c>
    </row>
    <row r="12846" spans="6:6">
      <c r="F12846" s="1" t="s">
        <v>3</v>
      </c>
    </row>
    <row r="12847" spans="6:6">
      <c r="F12847" s="1" t="s">
        <v>3</v>
      </c>
    </row>
    <row r="12848" spans="6:6">
      <c r="F12848" s="1" t="s">
        <v>3</v>
      </c>
    </row>
    <row r="12849" spans="6:6">
      <c r="F12849" s="1" t="s">
        <v>3</v>
      </c>
    </row>
    <row r="12850" spans="6:6">
      <c r="F12850" s="1" t="s">
        <v>3</v>
      </c>
    </row>
    <row r="12851" spans="6:6">
      <c r="F12851" s="1" t="s">
        <v>3</v>
      </c>
    </row>
    <row r="12852" spans="6:6">
      <c r="F12852" s="1" t="s">
        <v>3</v>
      </c>
    </row>
    <row r="12853" spans="6:6">
      <c r="F12853" s="1" t="s">
        <v>3</v>
      </c>
    </row>
    <row r="12854" spans="6:6">
      <c r="F12854" s="1" t="s">
        <v>3</v>
      </c>
    </row>
    <row r="12855" spans="6:6">
      <c r="F12855" s="1" t="s">
        <v>3</v>
      </c>
    </row>
    <row r="12856" spans="6:6">
      <c r="F12856" s="1" t="s">
        <v>3</v>
      </c>
    </row>
    <row r="12857" spans="6:6">
      <c r="F12857" s="1" t="s">
        <v>3</v>
      </c>
    </row>
    <row r="12858" spans="6:6">
      <c r="F12858" s="1" t="s">
        <v>3</v>
      </c>
    </row>
    <row r="12859" spans="6:6">
      <c r="F12859" s="1" t="s">
        <v>3</v>
      </c>
    </row>
    <row r="12860" spans="6:6">
      <c r="F12860" s="1" t="s">
        <v>3</v>
      </c>
    </row>
    <row r="12861" spans="6:6">
      <c r="F12861" s="1" t="s">
        <v>3</v>
      </c>
    </row>
    <row r="12862" spans="6:6">
      <c r="F12862" s="1" t="s">
        <v>3</v>
      </c>
    </row>
    <row r="12863" spans="6:6">
      <c r="F12863" s="1" t="s">
        <v>3</v>
      </c>
    </row>
    <row r="12864" spans="6:6">
      <c r="F12864" s="1" t="s">
        <v>3</v>
      </c>
    </row>
    <row r="12865" spans="6:6">
      <c r="F12865" s="1" t="s">
        <v>3</v>
      </c>
    </row>
    <row r="12866" spans="6:6">
      <c r="F12866" s="1" t="s">
        <v>3</v>
      </c>
    </row>
    <row r="12867" spans="6:6">
      <c r="F12867" s="1" t="s">
        <v>3</v>
      </c>
    </row>
    <row r="12868" spans="6:6">
      <c r="F12868" s="1" t="s">
        <v>3</v>
      </c>
    </row>
    <row r="12869" spans="6:6">
      <c r="F12869" s="1" t="s">
        <v>3</v>
      </c>
    </row>
    <row r="12870" spans="6:6">
      <c r="F12870" s="1" t="s">
        <v>3</v>
      </c>
    </row>
    <row r="12871" spans="6:6">
      <c r="F12871" s="1" t="s">
        <v>3</v>
      </c>
    </row>
    <row r="12872" spans="6:6">
      <c r="F12872" s="1" t="s">
        <v>3</v>
      </c>
    </row>
    <row r="12873" spans="6:6">
      <c r="F12873" s="1" t="s">
        <v>3</v>
      </c>
    </row>
    <row r="12874" spans="6:6">
      <c r="F12874" s="1" t="s">
        <v>3</v>
      </c>
    </row>
    <row r="12875" spans="6:6">
      <c r="F12875" s="1" t="s">
        <v>3</v>
      </c>
    </row>
    <row r="12876" spans="6:6">
      <c r="F12876" s="1" t="s">
        <v>3</v>
      </c>
    </row>
    <row r="12877" spans="6:6">
      <c r="F12877" s="1" t="s">
        <v>3</v>
      </c>
    </row>
    <row r="12878" spans="6:6">
      <c r="F12878" s="1" t="s">
        <v>3</v>
      </c>
    </row>
    <row r="12879" spans="6:6">
      <c r="F12879" s="1" t="s">
        <v>3</v>
      </c>
    </row>
    <row r="12880" spans="6:6">
      <c r="F12880" s="1" t="s">
        <v>3</v>
      </c>
    </row>
    <row r="12881" spans="6:6">
      <c r="F12881" s="1" t="s">
        <v>3</v>
      </c>
    </row>
    <row r="12882" spans="6:6">
      <c r="F12882" s="1" t="s">
        <v>3</v>
      </c>
    </row>
    <row r="12883" spans="6:6">
      <c r="F12883" s="1" t="s">
        <v>3</v>
      </c>
    </row>
    <row r="12884" spans="6:6">
      <c r="F12884" s="1" t="s">
        <v>3</v>
      </c>
    </row>
    <row r="12885" spans="6:6">
      <c r="F12885" s="1" t="s">
        <v>3</v>
      </c>
    </row>
    <row r="12886" spans="6:6">
      <c r="F12886" s="1" t="s">
        <v>3</v>
      </c>
    </row>
    <row r="12887" spans="6:6">
      <c r="F12887" s="1" t="s">
        <v>3</v>
      </c>
    </row>
    <row r="12888" spans="6:6">
      <c r="F12888" s="1" t="s">
        <v>3</v>
      </c>
    </row>
    <row r="12889" spans="6:6">
      <c r="F12889" s="1" t="s">
        <v>3</v>
      </c>
    </row>
    <row r="12890" spans="6:6">
      <c r="F12890" s="1" t="s">
        <v>3</v>
      </c>
    </row>
    <row r="12891" spans="6:6">
      <c r="F12891" s="1" t="s">
        <v>3</v>
      </c>
    </row>
    <row r="12892" spans="6:6">
      <c r="F12892" s="1" t="s">
        <v>3</v>
      </c>
    </row>
    <row r="12893" spans="6:6">
      <c r="F12893" s="1" t="s">
        <v>3</v>
      </c>
    </row>
    <row r="12894" spans="6:6">
      <c r="F12894" s="1" t="s">
        <v>3</v>
      </c>
    </row>
    <row r="12895" spans="6:6">
      <c r="F12895" s="1" t="s">
        <v>3</v>
      </c>
    </row>
    <row r="12896" spans="6:6">
      <c r="F12896" s="1" t="s">
        <v>3</v>
      </c>
    </row>
    <row r="12897" spans="6:6">
      <c r="F12897" s="1" t="s">
        <v>3</v>
      </c>
    </row>
    <row r="12898" spans="6:6">
      <c r="F12898" s="1" t="s">
        <v>3</v>
      </c>
    </row>
    <row r="12899" spans="6:6">
      <c r="F12899" s="1" t="s">
        <v>3</v>
      </c>
    </row>
    <row r="12900" spans="6:6">
      <c r="F12900" s="1" t="s">
        <v>3</v>
      </c>
    </row>
    <row r="12901" spans="6:6">
      <c r="F12901" s="1" t="s">
        <v>3</v>
      </c>
    </row>
    <row r="12902" spans="6:6">
      <c r="F12902" s="1" t="s">
        <v>3</v>
      </c>
    </row>
    <row r="12903" spans="6:6">
      <c r="F12903" s="1" t="s">
        <v>3</v>
      </c>
    </row>
    <row r="12904" spans="6:6">
      <c r="F12904" s="1" t="s">
        <v>3</v>
      </c>
    </row>
    <row r="12905" spans="6:6">
      <c r="F12905" s="1" t="s">
        <v>3</v>
      </c>
    </row>
    <row r="12906" spans="6:6">
      <c r="F12906" s="1" t="s">
        <v>3</v>
      </c>
    </row>
    <row r="12907" spans="6:6">
      <c r="F12907" s="1" t="s">
        <v>3</v>
      </c>
    </row>
    <row r="12908" spans="6:6">
      <c r="F12908" s="1" t="s">
        <v>3</v>
      </c>
    </row>
    <row r="12909" spans="6:6">
      <c r="F12909" s="1" t="s">
        <v>3</v>
      </c>
    </row>
    <row r="12910" spans="6:6">
      <c r="F12910" s="1" t="s">
        <v>3</v>
      </c>
    </row>
    <row r="12911" spans="6:6">
      <c r="F12911" s="1" t="s">
        <v>3</v>
      </c>
    </row>
    <row r="12912" spans="6:6">
      <c r="F12912" s="1" t="s">
        <v>3</v>
      </c>
    </row>
    <row r="12913" spans="6:6">
      <c r="F12913" s="1" t="s">
        <v>3</v>
      </c>
    </row>
    <row r="12914" spans="6:6">
      <c r="F12914" s="1" t="s">
        <v>3</v>
      </c>
    </row>
    <row r="12915" spans="6:6">
      <c r="F12915" s="1" t="s">
        <v>3</v>
      </c>
    </row>
    <row r="12916" spans="6:6">
      <c r="F12916" s="1" t="s">
        <v>3</v>
      </c>
    </row>
    <row r="12917" spans="6:6">
      <c r="F12917" s="1" t="s">
        <v>3</v>
      </c>
    </row>
    <row r="12918" spans="6:6">
      <c r="F12918" s="1" t="s">
        <v>3</v>
      </c>
    </row>
    <row r="12919" spans="6:6">
      <c r="F12919" s="1" t="s">
        <v>3</v>
      </c>
    </row>
    <row r="12920" spans="6:6">
      <c r="F12920" s="1" t="s">
        <v>3</v>
      </c>
    </row>
    <row r="12921" spans="6:6">
      <c r="F12921" s="1" t="s">
        <v>3</v>
      </c>
    </row>
    <row r="12922" spans="6:6">
      <c r="F12922" s="1" t="s">
        <v>3</v>
      </c>
    </row>
    <row r="12923" spans="6:6">
      <c r="F12923" s="1" t="s">
        <v>3</v>
      </c>
    </row>
    <row r="12924" spans="6:6">
      <c r="F12924" s="1" t="s">
        <v>3</v>
      </c>
    </row>
    <row r="12925" spans="6:6">
      <c r="F12925" s="1" t="s">
        <v>3</v>
      </c>
    </row>
    <row r="12926" spans="6:6">
      <c r="F12926" s="1" t="s">
        <v>3</v>
      </c>
    </row>
    <row r="12927" spans="6:6">
      <c r="F12927" s="1" t="s">
        <v>3</v>
      </c>
    </row>
    <row r="12928" spans="6:6">
      <c r="F12928" s="1" t="s">
        <v>3</v>
      </c>
    </row>
    <row r="12929" spans="6:6">
      <c r="F12929" s="1" t="s">
        <v>3</v>
      </c>
    </row>
    <row r="12930" spans="6:6">
      <c r="F12930" s="1" t="s">
        <v>3</v>
      </c>
    </row>
    <row r="12931" spans="6:6">
      <c r="F12931" s="1" t="s">
        <v>3</v>
      </c>
    </row>
    <row r="12932" spans="6:6">
      <c r="F12932" s="1" t="s">
        <v>3</v>
      </c>
    </row>
    <row r="12933" spans="6:6">
      <c r="F12933" s="1" t="s">
        <v>3</v>
      </c>
    </row>
    <row r="12934" spans="6:6">
      <c r="F12934" s="1" t="s">
        <v>3</v>
      </c>
    </row>
    <row r="12935" spans="6:6">
      <c r="F12935" s="1" t="s">
        <v>3</v>
      </c>
    </row>
    <row r="12936" spans="6:6">
      <c r="F12936" s="1" t="s">
        <v>3</v>
      </c>
    </row>
    <row r="12937" spans="6:6">
      <c r="F12937" s="1" t="s">
        <v>3</v>
      </c>
    </row>
    <row r="12938" spans="6:6">
      <c r="F12938" s="1" t="s">
        <v>3</v>
      </c>
    </row>
    <row r="12939" spans="6:6">
      <c r="F12939" s="1" t="s">
        <v>3</v>
      </c>
    </row>
    <row r="12940" spans="6:6">
      <c r="F12940" s="1" t="s">
        <v>3</v>
      </c>
    </row>
    <row r="12941" spans="6:6">
      <c r="F12941" s="1" t="s">
        <v>3</v>
      </c>
    </row>
    <row r="12942" spans="6:6">
      <c r="F12942" s="1" t="s">
        <v>3</v>
      </c>
    </row>
    <row r="12943" spans="6:6">
      <c r="F12943" s="1" t="s">
        <v>3</v>
      </c>
    </row>
    <row r="12944" spans="6:6">
      <c r="F12944" s="1" t="s">
        <v>3</v>
      </c>
    </row>
    <row r="12945" spans="6:6">
      <c r="F12945" s="1" t="s">
        <v>3</v>
      </c>
    </row>
    <row r="12946" spans="6:6">
      <c r="F12946" s="1" t="s">
        <v>3</v>
      </c>
    </row>
    <row r="12947" spans="6:6">
      <c r="F12947" s="1" t="s">
        <v>3</v>
      </c>
    </row>
    <row r="12948" spans="6:6">
      <c r="F12948" s="1" t="s">
        <v>3</v>
      </c>
    </row>
    <row r="12949" spans="6:6">
      <c r="F12949" s="1" t="s">
        <v>3</v>
      </c>
    </row>
    <row r="12950" spans="6:6">
      <c r="F12950" s="1" t="s">
        <v>3</v>
      </c>
    </row>
    <row r="12951" spans="6:6">
      <c r="F12951" s="1" t="s">
        <v>3</v>
      </c>
    </row>
    <row r="12952" spans="6:6">
      <c r="F12952" s="1" t="s">
        <v>3</v>
      </c>
    </row>
    <row r="12953" spans="6:6">
      <c r="F12953" s="1" t="s">
        <v>3</v>
      </c>
    </row>
    <row r="12954" spans="6:6">
      <c r="F12954" s="1" t="s">
        <v>3</v>
      </c>
    </row>
    <row r="12955" spans="6:6">
      <c r="F12955" s="1" t="s">
        <v>3</v>
      </c>
    </row>
    <row r="12956" spans="6:6">
      <c r="F12956" s="1" t="s">
        <v>3</v>
      </c>
    </row>
    <row r="12957" spans="6:6">
      <c r="F12957" s="1" t="s">
        <v>3</v>
      </c>
    </row>
    <row r="12958" spans="6:6">
      <c r="F12958" s="1" t="s">
        <v>3</v>
      </c>
    </row>
    <row r="12959" spans="6:6">
      <c r="F12959" s="1" t="s">
        <v>3</v>
      </c>
    </row>
    <row r="12960" spans="6:6">
      <c r="F12960" s="1" t="s">
        <v>3</v>
      </c>
    </row>
    <row r="12961" spans="6:6">
      <c r="F12961" s="1" t="s">
        <v>3</v>
      </c>
    </row>
    <row r="12962" spans="6:6">
      <c r="F12962" s="1" t="s">
        <v>3</v>
      </c>
    </row>
    <row r="12963" spans="6:6">
      <c r="F12963" s="1" t="s">
        <v>3</v>
      </c>
    </row>
    <row r="12964" spans="6:6">
      <c r="F12964" s="1" t="s">
        <v>3</v>
      </c>
    </row>
    <row r="12965" spans="6:6">
      <c r="F12965" s="1" t="s">
        <v>3</v>
      </c>
    </row>
    <row r="12966" spans="6:6">
      <c r="F12966" s="1" t="s">
        <v>3</v>
      </c>
    </row>
    <row r="12967" spans="6:6">
      <c r="F12967" s="1" t="s">
        <v>3</v>
      </c>
    </row>
    <row r="12968" spans="6:6">
      <c r="F12968" s="1" t="s">
        <v>3</v>
      </c>
    </row>
    <row r="12969" spans="6:6">
      <c r="F12969" s="1" t="s">
        <v>3</v>
      </c>
    </row>
    <row r="12970" spans="6:6">
      <c r="F12970" s="1" t="s">
        <v>3</v>
      </c>
    </row>
    <row r="12971" spans="6:6">
      <c r="F12971" s="1" t="s">
        <v>3</v>
      </c>
    </row>
    <row r="12972" spans="6:6">
      <c r="F12972" s="1" t="s">
        <v>3</v>
      </c>
    </row>
    <row r="12973" spans="6:6">
      <c r="F12973" s="1" t="s">
        <v>3</v>
      </c>
    </row>
    <row r="12974" spans="6:6">
      <c r="F12974" s="1" t="s">
        <v>3</v>
      </c>
    </row>
    <row r="12975" spans="6:6">
      <c r="F12975" s="1" t="s">
        <v>3</v>
      </c>
    </row>
    <row r="12976" spans="6:6">
      <c r="F12976" s="1" t="s">
        <v>3</v>
      </c>
    </row>
    <row r="12977" spans="6:6">
      <c r="F12977" s="1" t="s">
        <v>3</v>
      </c>
    </row>
    <row r="12978" spans="6:6">
      <c r="F12978" s="1" t="s">
        <v>3</v>
      </c>
    </row>
    <row r="12979" spans="6:6">
      <c r="F12979" s="1" t="s">
        <v>3</v>
      </c>
    </row>
    <row r="12980" spans="6:6">
      <c r="F12980" s="1" t="s">
        <v>3</v>
      </c>
    </row>
    <row r="12981" spans="6:6">
      <c r="F12981" s="1" t="s">
        <v>3</v>
      </c>
    </row>
    <row r="12982" spans="6:6">
      <c r="F12982" s="1" t="s">
        <v>3</v>
      </c>
    </row>
    <row r="12983" spans="6:6">
      <c r="F12983" s="1" t="s">
        <v>3</v>
      </c>
    </row>
    <row r="12984" spans="6:6">
      <c r="F12984" s="1" t="s">
        <v>3</v>
      </c>
    </row>
    <row r="12985" spans="6:6">
      <c r="F12985" s="1" t="s">
        <v>3</v>
      </c>
    </row>
    <row r="12986" spans="6:6">
      <c r="F12986" s="1" t="s">
        <v>3</v>
      </c>
    </row>
    <row r="12987" spans="6:6">
      <c r="F12987" s="1" t="s">
        <v>3</v>
      </c>
    </row>
    <row r="12988" spans="6:6">
      <c r="F12988" s="1" t="s">
        <v>3</v>
      </c>
    </row>
    <row r="12989" spans="6:6">
      <c r="F12989" s="1" t="s">
        <v>3</v>
      </c>
    </row>
    <row r="12990" spans="6:6">
      <c r="F12990" s="1" t="s">
        <v>3</v>
      </c>
    </row>
    <row r="12991" spans="6:6">
      <c r="F12991" s="1" t="s">
        <v>3</v>
      </c>
    </row>
    <row r="12992" spans="6:6">
      <c r="F12992" s="1" t="s">
        <v>3</v>
      </c>
    </row>
    <row r="12993" spans="6:6">
      <c r="F12993" s="1" t="s">
        <v>3</v>
      </c>
    </row>
    <row r="12994" spans="6:6">
      <c r="F12994" s="1" t="s">
        <v>3</v>
      </c>
    </row>
    <row r="12995" spans="6:6">
      <c r="F12995" s="1" t="s">
        <v>3</v>
      </c>
    </row>
    <row r="12996" spans="6:6">
      <c r="F12996" s="1" t="s">
        <v>3</v>
      </c>
    </row>
    <row r="12997" spans="6:6">
      <c r="F12997" s="1" t="s">
        <v>3</v>
      </c>
    </row>
    <row r="12998" spans="6:6">
      <c r="F12998" s="1" t="s">
        <v>3</v>
      </c>
    </row>
    <row r="12999" spans="6:6">
      <c r="F12999" s="1" t="s">
        <v>3</v>
      </c>
    </row>
    <row r="13000" spans="6:6">
      <c r="F13000" s="1" t="s">
        <v>3</v>
      </c>
    </row>
    <row r="13001" spans="6:6">
      <c r="F13001" s="1" t="s">
        <v>3</v>
      </c>
    </row>
    <row r="13002" spans="6:6">
      <c r="F13002" s="1" t="s">
        <v>3</v>
      </c>
    </row>
    <row r="13003" spans="6:6">
      <c r="F13003" s="1" t="s">
        <v>3</v>
      </c>
    </row>
    <row r="13004" spans="6:6">
      <c r="F13004" s="1" t="s">
        <v>3</v>
      </c>
    </row>
    <row r="13005" spans="6:6">
      <c r="F13005" s="1" t="s">
        <v>3</v>
      </c>
    </row>
    <row r="13006" spans="6:6">
      <c r="F13006" s="1" t="s">
        <v>3</v>
      </c>
    </row>
    <row r="13007" spans="6:6">
      <c r="F13007" s="1" t="s">
        <v>3</v>
      </c>
    </row>
    <row r="13008" spans="6:6">
      <c r="F13008" s="1" t="s">
        <v>3</v>
      </c>
    </row>
    <row r="13009" spans="6:6">
      <c r="F13009" s="1" t="s">
        <v>3</v>
      </c>
    </row>
    <row r="13010" spans="6:6">
      <c r="F13010" s="1" t="s">
        <v>3</v>
      </c>
    </row>
    <row r="13011" spans="6:6">
      <c r="F13011" s="1" t="s">
        <v>3</v>
      </c>
    </row>
    <row r="13012" spans="6:6">
      <c r="F13012" s="1" t="s">
        <v>3</v>
      </c>
    </row>
    <row r="13013" spans="6:6">
      <c r="F13013" s="1" t="s">
        <v>3</v>
      </c>
    </row>
    <row r="13014" spans="6:6">
      <c r="F13014" s="1" t="s">
        <v>3</v>
      </c>
    </row>
    <row r="13015" spans="6:6">
      <c r="F13015" s="1" t="s">
        <v>3</v>
      </c>
    </row>
    <row r="13016" spans="6:6">
      <c r="F13016" s="1" t="s">
        <v>3</v>
      </c>
    </row>
    <row r="13017" spans="6:6">
      <c r="F13017" s="1" t="s">
        <v>3</v>
      </c>
    </row>
    <row r="13018" spans="6:6">
      <c r="F13018" s="1" t="s">
        <v>3</v>
      </c>
    </row>
    <row r="13019" spans="6:6">
      <c r="F13019" s="1" t="s">
        <v>3</v>
      </c>
    </row>
    <row r="13020" spans="6:6">
      <c r="F13020" s="1" t="s">
        <v>3</v>
      </c>
    </row>
    <row r="13021" spans="6:6">
      <c r="F13021" s="1" t="s">
        <v>3</v>
      </c>
    </row>
    <row r="13022" spans="6:6">
      <c r="F13022" s="1" t="s">
        <v>3</v>
      </c>
    </row>
    <row r="13023" spans="6:6">
      <c r="F13023" s="1" t="s">
        <v>3</v>
      </c>
    </row>
    <row r="13024" spans="6:6">
      <c r="F13024" s="1" t="s">
        <v>3</v>
      </c>
    </row>
    <row r="13025" spans="6:6">
      <c r="F13025" s="1" t="s">
        <v>3</v>
      </c>
    </row>
    <row r="13026" spans="6:6">
      <c r="F13026" s="1" t="s">
        <v>3</v>
      </c>
    </row>
    <row r="13027" spans="6:6">
      <c r="F13027" s="1" t="s">
        <v>3</v>
      </c>
    </row>
    <row r="13028" spans="6:6">
      <c r="F13028" s="1" t="s">
        <v>3</v>
      </c>
    </row>
    <row r="13029" spans="6:6">
      <c r="F13029" s="1" t="s">
        <v>3</v>
      </c>
    </row>
    <row r="13030" spans="6:6">
      <c r="F13030" s="1" t="s">
        <v>3</v>
      </c>
    </row>
    <row r="13031" spans="6:6">
      <c r="F13031" s="1" t="s">
        <v>3</v>
      </c>
    </row>
    <row r="13032" spans="6:6">
      <c r="F13032" s="1" t="s">
        <v>3</v>
      </c>
    </row>
    <row r="13033" spans="6:6">
      <c r="F13033" s="1" t="s">
        <v>3</v>
      </c>
    </row>
    <row r="13034" spans="6:6">
      <c r="F13034" s="1" t="s">
        <v>3</v>
      </c>
    </row>
    <row r="13035" spans="6:6">
      <c r="F13035" s="1" t="s">
        <v>3</v>
      </c>
    </row>
    <row r="13036" spans="6:6">
      <c r="F13036" s="1" t="s">
        <v>3</v>
      </c>
    </row>
    <row r="13037" spans="6:6">
      <c r="F13037" s="1" t="s">
        <v>3</v>
      </c>
    </row>
    <row r="13038" spans="6:6">
      <c r="F13038" s="1" t="s">
        <v>3</v>
      </c>
    </row>
    <row r="13039" spans="6:6">
      <c r="F13039" s="1" t="s">
        <v>3</v>
      </c>
    </row>
    <row r="13040" spans="6:6">
      <c r="F13040" s="1" t="s">
        <v>3</v>
      </c>
    </row>
    <row r="13041" spans="6:6">
      <c r="F13041" s="1" t="s">
        <v>3</v>
      </c>
    </row>
    <row r="13042" spans="6:6">
      <c r="F13042" s="1" t="s">
        <v>3</v>
      </c>
    </row>
    <row r="13043" spans="6:6">
      <c r="F13043" s="1" t="s">
        <v>3</v>
      </c>
    </row>
    <row r="13044" spans="6:6">
      <c r="F13044" s="1" t="s">
        <v>3</v>
      </c>
    </row>
    <row r="13045" spans="6:6">
      <c r="F13045" s="1" t="s">
        <v>3</v>
      </c>
    </row>
    <row r="13046" spans="6:6">
      <c r="F13046" s="1" t="s">
        <v>3</v>
      </c>
    </row>
    <row r="13047" spans="6:6">
      <c r="F13047" s="1" t="s">
        <v>3</v>
      </c>
    </row>
    <row r="13048" spans="6:6">
      <c r="F13048" s="1" t="s">
        <v>3</v>
      </c>
    </row>
    <row r="13049" spans="6:6">
      <c r="F13049" s="1" t="s">
        <v>3</v>
      </c>
    </row>
    <row r="13050" spans="6:6">
      <c r="F13050" s="1" t="s">
        <v>3</v>
      </c>
    </row>
    <row r="13051" spans="6:6">
      <c r="F13051" s="1" t="s">
        <v>3</v>
      </c>
    </row>
    <row r="13052" spans="6:6">
      <c r="F13052" s="1" t="s">
        <v>3</v>
      </c>
    </row>
    <row r="13053" spans="6:6">
      <c r="F13053" s="1" t="s">
        <v>3</v>
      </c>
    </row>
    <row r="13054" spans="6:6">
      <c r="F13054" s="1" t="s">
        <v>3</v>
      </c>
    </row>
    <row r="13055" spans="6:6">
      <c r="F13055" s="1" t="s">
        <v>3</v>
      </c>
    </row>
    <row r="13056" spans="6:6">
      <c r="F13056" s="1" t="s">
        <v>3</v>
      </c>
    </row>
    <row r="13057" spans="6:6">
      <c r="F13057" s="1" t="s">
        <v>3</v>
      </c>
    </row>
    <row r="13058" spans="6:6">
      <c r="F13058" s="1" t="s">
        <v>3</v>
      </c>
    </row>
    <row r="13059" spans="6:6">
      <c r="F13059" s="1" t="s">
        <v>3</v>
      </c>
    </row>
    <row r="13060" spans="6:6">
      <c r="F13060" s="1" t="s">
        <v>3</v>
      </c>
    </row>
    <row r="13061" spans="6:6">
      <c r="F13061" s="1" t="s">
        <v>3</v>
      </c>
    </row>
    <row r="13062" spans="6:6">
      <c r="F13062" s="1" t="s">
        <v>3</v>
      </c>
    </row>
    <row r="13063" spans="6:6">
      <c r="F13063" s="1" t="s">
        <v>3</v>
      </c>
    </row>
    <row r="13064" spans="6:6">
      <c r="F13064" s="1" t="s">
        <v>3</v>
      </c>
    </row>
    <row r="13065" spans="6:6">
      <c r="F13065" s="1" t="s">
        <v>3</v>
      </c>
    </row>
    <row r="13066" spans="6:6">
      <c r="F13066" s="1" t="s">
        <v>3</v>
      </c>
    </row>
    <row r="13067" spans="6:6">
      <c r="F13067" s="1" t="s">
        <v>3</v>
      </c>
    </row>
    <row r="13068" spans="6:6">
      <c r="F13068" s="1" t="s">
        <v>3</v>
      </c>
    </row>
    <row r="13069" spans="6:6">
      <c r="F13069" s="1" t="s">
        <v>3</v>
      </c>
    </row>
    <row r="13070" spans="6:6">
      <c r="F13070" s="1" t="s">
        <v>3</v>
      </c>
    </row>
    <row r="13071" spans="6:6">
      <c r="F13071" s="1" t="s">
        <v>3</v>
      </c>
    </row>
    <row r="13072" spans="6:6">
      <c r="F13072" s="1" t="s">
        <v>3</v>
      </c>
    </row>
    <row r="13073" spans="6:6">
      <c r="F13073" s="1" t="s">
        <v>3</v>
      </c>
    </row>
    <row r="13074" spans="6:6">
      <c r="F13074" s="1" t="s">
        <v>3</v>
      </c>
    </row>
    <row r="13075" spans="6:6">
      <c r="F13075" s="1" t="s">
        <v>3</v>
      </c>
    </row>
    <row r="13076" spans="6:6">
      <c r="F13076" s="1" t="s">
        <v>3</v>
      </c>
    </row>
    <row r="13077" spans="6:6">
      <c r="F13077" s="1" t="s">
        <v>3</v>
      </c>
    </row>
    <row r="13078" spans="6:6">
      <c r="F13078" s="1" t="s">
        <v>3</v>
      </c>
    </row>
    <row r="13079" spans="6:6">
      <c r="F13079" s="1" t="s">
        <v>3</v>
      </c>
    </row>
    <row r="13080" spans="6:6">
      <c r="F13080" s="1" t="s">
        <v>3</v>
      </c>
    </row>
    <row r="13081" spans="6:6">
      <c r="F13081" s="1" t="s">
        <v>3</v>
      </c>
    </row>
    <row r="13082" spans="6:6">
      <c r="F13082" s="1" t="s">
        <v>3</v>
      </c>
    </row>
    <row r="13083" spans="6:6">
      <c r="F13083" s="1" t="s">
        <v>3</v>
      </c>
    </row>
    <row r="13084" spans="6:6">
      <c r="F13084" s="1" t="s">
        <v>3</v>
      </c>
    </row>
    <row r="13085" spans="6:6">
      <c r="F13085" s="1" t="s">
        <v>3</v>
      </c>
    </row>
    <row r="13086" spans="6:6">
      <c r="F13086" s="1" t="s">
        <v>3</v>
      </c>
    </row>
    <row r="13087" spans="6:6">
      <c r="F13087" s="1" t="s">
        <v>3</v>
      </c>
    </row>
    <row r="13088" spans="6:6">
      <c r="F13088" s="1" t="s">
        <v>3</v>
      </c>
    </row>
    <row r="13089" spans="6:6">
      <c r="F13089" s="1" t="s">
        <v>3</v>
      </c>
    </row>
    <row r="13090" spans="6:6">
      <c r="F13090" s="1" t="s">
        <v>3</v>
      </c>
    </row>
    <row r="13091" spans="6:6">
      <c r="F13091" s="1" t="s">
        <v>3</v>
      </c>
    </row>
    <row r="13092" spans="6:6">
      <c r="F13092" s="1" t="s">
        <v>3</v>
      </c>
    </row>
    <row r="13093" spans="6:6">
      <c r="F13093" s="1" t="s">
        <v>3</v>
      </c>
    </row>
    <row r="13094" spans="6:6">
      <c r="F13094" s="1" t="s">
        <v>3</v>
      </c>
    </row>
    <row r="13095" spans="6:6">
      <c r="F13095" s="1" t="s">
        <v>3</v>
      </c>
    </row>
    <row r="13096" spans="6:6">
      <c r="F13096" s="1" t="s">
        <v>3</v>
      </c>
    </row>
    <row r="13097" spans="6:6">
      <c r="F13097" s="1" t="s">
        <v>3</v>
      </c>
    </row>
    <row r="13098" spans="6:6">
      <c r="F13098" s="1" t="s">
        <v>3</v>
      </c>
    </row>
    <row r="13099" spans="6:6">
      <c r="F13099" s="1" t="s">
        <v>3</v>
      </c>
    </row>
    <row r="13100" spans="6:6">
      <c r="F13100" s="1" t="s">
        <v>3</v>
      </c>
    </row>
    <row r="13101" spans="6:6">
      <c r="F13101" s="1" t="s">
        <v>3</v>
      </c>
    </row>
    <row r="13102" spans="6:6">
      <c r="F13102" s="1" t="s">
        <v>3</v>
      </c>
    </row>
    <row r="13103" spans="6:6">
      <c r="F13103" s="1" t="s">
        <v>3</v>
      </c>
    </row>
    <row r="13104" spans="6:6">
      <c r="F13104" s="1" t="s">
        <v>3</v>
      </c>
    </row>
    <row r="13105" spans="6:6">
      <c r="F13105" s="1" t="s">
        <v>3</v>
      </c>
    </row>
    <row r="13106" spans="6:6">
      <c r="F13106" s="1" t="s">
        <v>3</v>
      </c>
    </row>
    <row r="13107" spans="6:6">
      <c r="F13107" s="1" t="s">
        <v>3</v>
      </c>
    </row>
    <row r="13108" spans="6:6">
      <c r="F13108" s="1" t="s">
        <v>3</v>
      </c>
    </row>
    <row r="13109" spans="6:6">
      <c r="F13109" s="1" t="s">
        <v>3</v>
      </c>
    </row>
    <row r="13110" spans="6:6">
      <c r="F13110" s="1" t="s">
        <v>3</v>
      </c>
    </row>
    <row r="13111" spans="6:6">
      <c r="F13111" s="1" t="s">
        <v>3</v>
      </c>
    </row>
    <row r="13112" spans="6:6">
      <c r="F13112" s="1" t="s">
        <v>3</v>
      </c>
    </row>
    <row r="13113" spans="6:6">
      <c r="F13113" s="1" t="s">
        <v>3</v>
      </c>
    </row>
    <row r="13114" spans="6:6">
      <c r="F13114" s="1" t="s">
        <v>3</v>
      </c>
    </row>
    <row r="13115" spans="6:6">
      <c r="F13115" s="1" t="s">
        <v>3</v>
      </c>
    </row>
    <row r="13116" spans="6:6">
      <c r="F13116" s="1" t="s">
        <v>3</v>
      </c>
    </row>
    <row r="13117" spans="6:6">
      <c r="F13117" s="1" t="s">
        <v>3</v>
      </c>
    </row>
    <row r="13118" spans="6:6">
      <c r="F13118" s="1" t="s">
        <v>3</v>
      </c>
    </row>
    <row r="13119" spans="6:6">
      <c r="F13119" s="1" t="s">
        <v>3</v>
      </c>
    </row>
    <row r="13120" spans="6:6">
      <c r="F13120" s="1" t="s">
        <v>3</v>
      </c>
    </row>
    <row r="13121" spans="6:6">
      <c r="F13121" s="1" t="s">
        <v>3</v>
      </c>
    </row>
    <row r="13122" spans="6:6">
      <c r="F13122" s="1" t="s">
        <v>3</v>
      </c>
    </row>
    <row r="13123" spans="6:6">
      <c r="F13123" s="1" t="s">
        <v>3</v>
      </c>
    </row>
    <row r="13124" spans="6:6">
      <c r="F13124" s="1" t="s">
        <v>3</v>
      </c>
    </row>
    <row r="13125" spans="6:6">
      <c r="F13125" s="1" t="s">
        <v>3</v>
      </c>
    </row>
    <row r="13126" spans="6:6">
      <c r="F13126" s="1" t="s">
        <v>3</v>
      </c>
    </row>
    <row r="13127" spans="6:6">
      <c r="F13127" s="1" t="s">
        <v>3</v>
      </c>
    </row>
    <row r="13128" spans="6:6">
      <c r="F13128" s="1" t="s">
        <v>3</v>
      </c>
    </row>
    <row r="13129" spans="6:6">
      <c r="F13129" s="1" t="s">
        <v>3</v>
      </c>
    </row>
    <row r="13130" spans="6:6">
      <c r="F13130" s="1" t="s">
        <v>3</v>
      </c>
    </row>
    <row r="13131" spans="6:6">
      <c r="F13131" s="1" t="s">
        <v>3</v>
      </c>
    </row>
    <row r="13132" spans="6:6">
      <c r="F13132" s="1" t="s">
        <v>3</v>
      </c>
    </row>
    <row r="13133" spans="6:6">
      <c r="F13133" s="1" t="s">
        <v>3</v>
      </c>
    </row>
    <row r="13134" spans="6:6">
      <c r="F13134" s="1" t="s">
        <v>3</v>
      </c>
    </row>
    <row r="13135" spans="6:6">
      <c r="F13135" s="1" t="s">
        <v>3</v>
      </c>
    </row>
    <row r="13136" spans="6:6">
      <c r="F13136" s="1" t="s">
        <v>3</v>
      </c>
    </row>
    <row r="13137" spans="6:6">
      <c r="F13137" s="1" t="s">
        <v>3</v>
      </c>
    </row>
    <row r="13138" spans="6:6">
      <c r="F13138" s="1" t="s">
        <v>3</v>
      </c>
    </row>
    <row r="13139" spans="6:6">
      <c r="F13139" s="1" t="s">
        <v>3</v>
      </c>
    </row>
    <row r="13140" spans="6:6">
      <c r="F13140" s="1" t="s">
        <v>3</v>
      </c>
    </row>
    <row r="13141" spans="6:6">
      <c r="F13141" s="1" t="s">
        <v>3</v>
      </c>
    </row>
    <row r="13142" spans="6:6">
      <c r="F13142" s="1" t="s">
        <v>3</v>
      </c>
    </row>
    <row r="13143" spans="6:6">
      <c r="F13143" s="1" t="s">
        <v>3</v>
      </c>
    </row>
    <row r="13144" spans="6:6">
      <c r="F13144" s="1" t="s">
        <v>3</v>
      </c>
    </row>
    <row r="13145" spans="6:6">
      <c r="F13145" s="1" t="s">
        <v>3</v>
      </c>
    </row>
    <row r="13146" spans="6:6">
      <c r="F13146" s="1" t="s">
        <v>3</v>
      </c>
    </row>
    <row r="13147" spans="6:6">
      <c r="F13147" s="1" t="s">
        <v>3</v>
      </c>
    </row>
    <row r="13148" spans="6:6">
      <c r="F13148" s="1" t="s">
        <v>3</v>
      </c>
    </row>
    <row r="13149" spans="6:6">
      <c r="F13149" s="1" t="s">
        <v>3</v>
      </c>
    </row>
    <row r="13150" spans="6:6">
      <c r="F13150" s="1" t="s">
        <v>3</v>
      </c>
    </row>
    <row r="13151" spans="6:6">
      <c r="F13151" s="1" t="s">
        <v>3</v>
      </c>
    </row>
    <row r="13152" spans="6:6">
      <c r="F13152" s="1" t="s">
        <v>3</v>
      </c>
    </row>
    <row r="13153" spans="6:6">
      <c r="F13153" s="1" t="s">
        <v>3</v>
      </c>
    </row>
    <row r="13154" spans="6:6">
      <c r="F13154" s="1" t="s">
        <v>3</v>
      </c>
    </row>
    <row r="13155" spans="6:6">
      <c r="F13155" s="1" t="s">
        <v>3</v>
      </c>
    </row>
    <row r="13156" spans="6:6">
      <c r="F13156" s="1" t="s">
        <v>3</v>
      </c>
    </row>
    <row r="13157" spans="6:6">
      <c r="F13157" s="1" t="s">
        <v>3</v>
      </c>
    </row>
    <row r="13158" spans="6:6">
      <c r="F13158" s="1" t="s">
        <v>3</v>
      </c>
    </row>
    <row r="13159" spans="6:6">
      <c r="F13159" s="1" t="s">
        <v>3</v>
      </c>
    </row>
    <row r="13160" spans="6:6">
      <c r="F13160" s="1" t="s">
        <v>3</v>
      </c>
    </row>
    <row r="13161" spans="6:6">
      <c r="F13161" s="1" t="s">
        <v>3</v>
      </c>
    </row>
    <row r="13162" spans="6:6">
      <c r="F13162" s="1" t="s">
        <v>3</v>
      </c>
    </row>
    <row r="13163" spans="6:6">
      <c r="F13163" s="1" t="s">
        <v>3</v>
      </c>
    </row>
    <row r="13164" spans="6:6">
      <c r="F13164" s="1" t="s">
        <v>3</v>
      </c>
    </row>
    <row r="13165" spans="6:6">
      <c r="F13165" s="1" t="s">
        <v>3</v>
      </c>
    </row>
    <row r="13166" spans="6:6">
      <c r="F13166" s="1" t="s">
        <v>3</v>
      </c>
    </row>
    <row r="13167" spans="6:6">
      <c r="F13167" s="1" t="s">
        <v>3</v>
      </c>
    </row>
    <row r="13168" spans="6:6">
      <c r="F13168" s="1" t="s">
        <v>3</v>
      </c>
    </row>
    <row r="13169" spans="6:6">
      <c r="F13169" s="1" t="s">
        <v>3</v>
      </c>
    </row>
    <row r="13170" spans="6:6">
      <c r="F13170" s="1" t="s">
        <v>3</v>
      </c>
    </row>
    <row r="13171" spans="6:6">
      <c r="F13171" s="1" t="s">
        <v>3</v>
      </c>
    </row>
    <row r="13172" spans="6:6">
      <c r="F13172" s="1" t="s">
        <v>3</v>
      </c>
    </row>
    <row r="13173" spans="6:6">
      <c r="F13173" s="1" t="s">
        <v>3</v>
      </c>
    </row>
    <row r="13174" spans="6:6">
      <c r="F13174" s="1" t="s">
        <v>3</v>
      </c>
    </row>
    <row r="13175" spans="6:6">
      <c r="F13175" s="1" t="s">
        <v>3</v>
      </c>
    </row>
    <row r="13176" spans="6:6">
      <c r="F13176" s="1" t="s">
        <v>3</v>
      </c>
    </row>
    <row r="13177" spans="6:6">
      <c r="F13177" s="1" t="s">
        <v>3</v>
      </c>
    </row>
    <row r="13178" spans="6:6">
      <c r="F13178" s="1" t="s">
        <v>3</v>
      </c>
    </row>
    <row r="13179" spans="6:6">
      <c r="F13179" s="1" t="s">
        <v>3</v>
      </c>
    </row>
    <row r="13180" spans="6:6">
      <c r="F13180" s="1" t="s">
        <v>3</v>
      </c>
    </row>
    <row r="13181" spans="6:6">
      <c r="F13181" s="1" t="s">
        <v>3</v>
      </c>
    </row>
    <row r="13182" spans="6:6">
      <c r="F13182" s="1" t="s">
        <v>3</v>
      </c>
    </row>
    <row r="13183" spans="6:6">
      <c r="F13183" s="1" t="s">
        <v>3</v>
      </c>
    </row>
    <row r="13184" spans="6:6">
      <c r="F13184" s="1" t="s">
        <v>3</v>
      </c>
    </row>
    <row r="13185" spans="6:6">
      <c r="F13185" s="1" t="s">
        <v>3</v>
      </c>
    </row>
    <row r="13186" spans="6:6">
      <c r="F13186" s="1" t="s">
        <v>3</v>
      </c>
    </row>
    <row r="13187" spans="6:6">
      <c r="F13187" s="1" t="s">
        <v>3</v>
      </c>
    </row>
    <row r="13188" spans="6:6">
      <c r="F13188" s="1" t="s">
        <v>3</v>
      </c>
    </row>
    <row r="13189" spans="6:6">
      <c r="F13189" s="1" t="s">
        <v>3</v>
      </c>
    </row>
    <row r="13190" spans="6:6">
      <c r="F13190" s="1" t="s">
        <v>3</v>
      </c>
    </row>
    <row r="13191" spans="6:6">
      <c r="F13191" s="1" t="s">
        <v>3</v>
      </c>
    </row>
    <row r="13192" spans="6:6">
      <c r="F13192" s="1" t="s">
        <v>3</v>
      </c>
    </row>
    <row r="13193" spans="6:6">
      <c r="F13193" s="1" t="s">
        <v>3</v>
      </c>
    </row>
    <row r="13194" spans="6:6">
      <c r="F13194" s="1" t="s">
        <v>3</v>
      </c>
    </row>
    <row r="13195" spans="6:6">
      <c r="F13195" s="1" t="s">
        <v>3</v>
      </c>
    </row>
    <row r="13196" spans="6:6">
      <c r="F13196" s="1" t="s">
        <v>3</v>
      </c>
    </row>
    <row r="13197" spans="6:6">
      <c r="F13197" s="1" t="s">
        <v>3</v>
      </c>
    </row>
    <row r="13198" spans="6:6">
      <c r="F13198" s="1" t="s">
        <v>3</v>
      </c>
    </row>
    <row r="13199" spans="6:6">
      <c r="F13199" s="1" t="s">
        <v>3</v>
      </c>
    </row>
    <row r="13200" spans="6:6">
      <c r="F13200" s="1" t="s">
        <v>3</v>
      </c>
    </row>
    <row r="13201" spans="6:6">
      <c r="F13201" s="1" t="s">
        <v>3</v>
      </c>
    </row>
    <row r="13202" spans="6:6">
      <c r="F13202" s="1" t="s">
        <v>3</v>
      </c>
    </row>
    <row r="13203" spans="6:6">
      <c r="F13203" s="1" t="s">
        <v>3</v>
      </c>
    </row>
    <row r="13204" spans="6:6">
      <c r="F13204" s="1" t="s">
        <v>3</v>
      </c>
    </row>
    <row r="13205" spans="6:6">
      <c r="F13205" s="1" t="s">
        <v>3</v>
      </c>
    </row>
    <row r="13206" spans="6:6">
      <c r="F13206" s="1" t="s">
        <v>3</v>
      </c>
    </row>
    <row r="13207" spans="6:6">
      <c r="F13207" s="1" t="s">
        <v>3</v>
      </c>
    </row>
    <row r="13208" spans="6:6">
      <c r="F13208" s="1" t="s">
        <v>3</v>
      </c>
    </row>
    <row r="13209" spans="6:6">
      <c r="F13209" s="1" t="s">
        <v>3</v>
      </c>
    </row>
    <row r="13210" spans="6:6">
      <c r="F13210" s="1" t="s">
        <v>3</v>
      </c>
    </row>
    <row r="13211" spans="6:6">
      <c r="F13211" s="1" t="s">
        <v>3</v>
      </c>
    </row>
    <row r="13212" spans="6:6">
      <c r="F13212" s="1" t="s">
        <v>3</v>
      </c>
    </row>
    <row r="13213" spans="6:6">
      <c r="F13213" s="1" t="s">
        <v>3</v>
      </c>
    </row>
    <row r="13214" spans="6:6">
      <c r="F13214" s="1" t="s">
        <v>3</v>
      </c>
    </row>
    <row r="13215" spans="6:6">
      <c r="F13215" s="1" t="s">
        <v>3</v>
      </c>
    </row>
    <row r="13216" spans="6:6">
      <c r="F13216" s="1" t="s">
        <v>3</v>
      </c>
    </row>
    <row r="13217" spans="6:6">
      <c r="F13217" s="1" t="s">
        <v>3</v>
      </c>
    </row>
    <row r="13218" spans="6:6">
      <c r="F13218" s="1" t="s">
        <v>3</v>
      </c>
    </row>
    <row r="13219" spans="6:6">
      <c r="F13219" s="1" t="s">
        <v>3</v>
      </c>
    </row>
    <row r="13220" spans="6:6">
      <c r="F13220" s="1" t="s">
        <v>3</v>
      </c>
    </row>
    <row r="13221" spans="6:6">
      <c r="F13221" s="1" t="s">
        <v>3</v>
      </c>
    </row>
    <row r="13222" spans="6:6">
      <c r="F13222" s="1" t="s">
        <v>3</v>
      </c>
    </row>
    <row r="13223" spans="6:6">
      <c r="F13223" s="1" t="s">
        <v>3</v>
      </c>
    </row>
    <row r="13224" spans="6:6">
      <c r="F13224" s="1" t="s">
        <v>3</v>
      </c>
    </row>
    <row r="13225" spans="6:6">
      <c r="F13225" s="1" t="s">
        <v>3</v>
      </c>
    </row>
    <row r="13226" spans="6:6">
      <c r="F13226" s="1" t="s">
        <v>3</v>
      </c>
    </row>
    <row r="13227" spans="6:6">
      <c r="F13227" s="1" t="s">
        <v>3</v>
      </c>
    </row>
    <row r="13228" spans="6:6">
      <c r="F13228" s="1" t="s">
        <v>3</v>
      </c>
    </row>
    <row r="13229" spans="6:6">
      <c r="F13229" s="1" t="s">
        <v>3</v>
      </c>
    </row>
    <row r="13230" spans="6:6">
      <c r="F13230" s="1" t="s">
        <v>3</v>
      </c>
    </row>
    <row r="13231" spans="6:6">
      <c r="F13231" s="1" t="s">
        <v>3</v>
      </c>
    </row>
    <row r="13232" spans="6:6">
      <c r="F13232" s="1" t="s">
        <v>3</v>
      </c>
    </row>
    <row r="13233" spans="6:6">
      <c r="F13233" s="1" t="s">
        <v>3</v>
      </c>
    </row>
    <row r="13234" spans="6:6">
      <c r="F13234" s="1" t="s">
        <v>3</v>
      </c>
    </row>
    <row r="13235" spans="6:6">
      <c r="F13235" s="1" t="s">
        <v>3</v>
      </c>
    </row>
    <row r="13236" spans="6:6">
      <c r="F13236" s="1" t="s">
        <v>3</v>
      </c>
    </row>
    <row r="13237" spans="6:6">
      <c r="F13237" s="1" t="s">
        <v>3</v>
      </c>
    </row>
    <row r="13238" spans="6:6">
      <c r="F13238" s="1" t="s">
        <v>3</v>
      </c>
    </row>
    <row r="13239" spans="6:6">
      <c r="F13239" s="1" t="s">
        <v>3</v>
      </c>
    </row>
    <row r="13240" spans="6:6">
      <c r="F13240" s="1" t="s">
        <v>3</v>
      </c>
    </row>
    <row r="13241" spans="6:6">
      <c r="F13241" s="1" t="s">
        <v>3</v>
      </c>
    </row>
    <row r="13242" spans="6:6">
      <c r="F13242" s="1" t="s">
        <v>3</v>
      </c>
    </row>
    <row r="13243" spans="6:6">
      <c r="F13243" s="1" t="s">
        <v>3</v>
      </c>
    </row>
    <row r="13244" spans="6:6">
      <c r="F13244" s="1" t="s">
        <v>3</v>
      </c>
    </row>
    <row r="13245" spans="6:6">
      <c r="F13245" s="1" t="s">
        <v>3</v>
      </c>
    </row>
    <row r="13246" spans="6:6">
      <c r="F13246" s="1" t="s">
        <v>3</v>
      </c>
    </row>
    <row r="13247" spans="6:6">
      <c r="F13247" s="1" t="s">
        <v>3</v>
      </c>
    </row>
    <row r="13248" spans="6:6">
      <c r="F13248" s="1" t="s">
        <v>3</v>
      </c>
    </row>
    <row r="13249" spans="6:6">
      <c r="F13249" s="1" t="s">
        <v>3</v>
      </c>
    </row>
    <row r="13250" spans="6:6">
      <c r="F13250" s="1" t="s">
        <v>3</v>
      </c>
    </row>
    <row r="13251" spans="6:6">
      <c r="F13251" s="1" t="s">
        <v>3</v>
      </c>
    </row>
    <row r="13252" spans="6:6">
      <c r="F13252" s="1" t="s">
        <v>3</v>
      </c>
    </row>
    <row r="13253" spans="6:6">
      <c r="F13253" s="1" t="s">
        <v>3</v>
      </c>
    </row>
    <row r="13254" spans="6:6">
      <c r="F13254" s="1" t="s">
        <v>3</v>
      </c>
    </row>
    <row r="13255" spans="6:6">
      <c r="F13255" s="1" t="s">
        <v>3</v>
      </c>
    </row>
    <row r="13256" spans="6:6">
      <c r="F13256" s="1" t="s">
        <v>3</v>
      </c>
    </row>
    <row r="13257" spans="6:6">
      <c r="F13257" s="1" t="s">
        <v>3</v>
      </c>
    </row>
    <row r="13258" spans="6:6">
      <c r="F13258" s="1" t="s">
        <v>3</v>
      </c>
    </row>
    <row r="13259" spans="6:6">
      <c r="F13259" s="1" t="s">
        <v>3</v>
      </c>
    </row>
    <row r="13260" spans="6:6">
      <c r="F13260" s="1" t="s">
        <v>3</v>
      </c>
    </row>
    <row r="13261" spans="6:6">
      <c r="F13261" s="1" t="s">
        <v>3</v>
      </c>
    </row>
    <row r="13262" spans="6:6">
      <c r="F13262" s="1" t="s">
        <v>3</v>
      </c>
    </row>
    <row r="13263" spans="6:6">
      <c r="F13263" s="1" t="s">
        <v>3</v>
      </c>
    </row>
    <row r="13264" spans="6:6">
      <c r="F13264" s="1" t="s">
        <v>3</v>
      </c>
    </row>
    <row r="13265" spans="6:6">
      <c r="F13265" s="1" t="s">
        <v>3</v>
      </c>
    </row>
    <row r="13266" spans="6:6">
      <c r="F13266" s="1" t="s">
        <v>3</v>
      </c>
    </row>
    <row r="13267" spans="6:6">
      <c r="F13267" s="1" t="s">
        <v>3</v>
      </c>
    </row>
    <row r="13268" spans="6:6">
      <c r="F13268" s="1" t="s">
        <v>3</v>
      </c>
    </row>
    <row r="13269" spans="6:6">
      <c r="F13269" s="1" t="s">
        <v>3</v>
      </c>
    </row>
    <row r="13270" spans="6:6">
      <c r="F13270" s="1" t="s">
        <v>3</v>
      </c>
    </row>
    <row r="13271" spans="6:6">
      <c r="F13271" s="1" t="s">
        <v>3</v>
      </c>
    </row>
    <row r="13272" spans="6:6">
      <c r="F13272" s="1" t="s">
        <v>3</v>
      </c>
    </row>
    <row r="13273" spans="6:6">
      <c r="F13273" s="1" t="s">
        <v>3</v>
      </c>
    </row>
    <row r="13274" spans="6:6">
      <c r="F13274" s="1" t="s">
        <v>3</v>
      </c>
    </row>
    <row r="13275" spans="6:6">
      <c r="F13275" s="1" t="s">
        <v>3</v>
      </c>
    </row>
    <row r="13276" spans="6:6">
      <c r="F13276" s="1" t="s">
        <v>3</v>
      </c>
    </row>
    <row r="13277" spans="6:6">
      <c r="F13277" s="1" t="s">
        <v>3</v>
      </c>
    </row>
    <row r="13278" spans="6:6">
      <c r="F13278" s="1" t="s">
        <v>3</v>
      </c>
    </row>
    <row r="13279" spans="6:6">
      <c r="F13279" s="1" t="s">
        <v>3</v>
      </c>
    </row>
    <row r="13280" spans="6:6">
      <c r="F13280" s="1" t="s">
        <v>3</v>
      </c>
    </row>
    <row r="13281" spans="6:6">
      <c r="F13281" s="1" t="s">
        <v>3</v>
      </c>
    </row>
    <row r="13282" spans="6:6">
      <c r="F13282" s="1" t="s">
        <v>3</v>
      </c>
    </row>
    <row r="13283" spans="6:6">
      <c r="F13283" s="1" t="s">
        <v>3</v>
      </c>
    </row>
    <row r="13284" spans="6:6">
      <c r="F13284" s="1" t="s">
        <v>3</v>
      </c>
    </row>
    <row r="13285" spans="6:6">
      <c r="F13285" s="1" t="s">
        <v>3</v>
      </c>
    </row>
    <row r="13286" spans="6:6">
      <c r="F13286" s="1" t="s">
        <v>3</v>
      </c>
    </row>
    <row r="13287" spans="6:6">
      <c r="F13287" s="1" t="s">
        <v>3</v>
      </c>
    </row>
    <row r="13288" spans="6:6">
      <c r="F13288" s="1" t="s">
        <v>3</v>
      </c>
    </row>
    <row r="13289" spans="6:6">
      <c r="F13289" s="1" t="s">
        <v>3</v>
      </c>
    </row>
    <row r="13290" spans="6:6">
      <c r="F13290" s="1" t="s">
        <v>3</v>
      </c>
    </row>
    <row r="13291" spans="6:6">
      <c r="F13291" s="1" t="s">
        <v>3</v>
      </c>
    </row>
    <row r="13292" spans="6:6">
      <c r="F13292" s="1" t="s">
        <v>3</v>
      </c>
    </row>
    <row r="13293" spans="6:6">
      <c r="F13293" s="1" t="s">
        <v>3</v>
      </c>
    </row>
    <row r="13294" spans="6:6">
      <c r="F13294" s="1" t="s">
        <v>3</v>
      </c>
    </row>
    <row r="13295" spans="6:6">
      <c r="F13295" s="1" t="s">
        <v>3</v>
      </c>
    </row>
    <row r="13296" spans="6:6">
      <c r="F13296" s="1" t="s">
        <v>3</v>
      </c>
    </row>
    <row r="13297" spans="6:6">
      <c r="F13297" s="1" t="s">
        <v>3</v>
      </c>
    </row>
    <row r="13298" spans="6:6">
      <c r="F13298" s="1" t="s">
        <v>3</v>
      </c>
    </row>
    <row r="13299" spans="6:6">
      <c r="F13299" s="1" t="s">
        <v>3</v>
      </c>
    </row>
    <row r="13300" spans="6:6">
      <c r="F13300" s="1" t="s">
        <v>3</v>
      </c>
    </row>
    <row r="13301" spans="6:6">
      <c r="F13301" s="1" t="s">
        <v>3</v>
      </c>
    </row>
    <row r="13302" spans="6:6">
      <c r="F13302" s="1" t="s">
        <v>3</v>
      </c>
    </row>
    <row r="13303" spans="6:6">
      <c r="F13303" s="1" t="s">
        <v>3</v>
      </c>
    </row>
    <row r="13304" spans="6:6">
      <c r="F13304" s="1" t="s">
        <v>3</v>
      </c>
    </row>
    <row r="13305" spans="6:6">
      <c r="F13305" s="1" t="s">
        <v>3</v>
      </c>
    </row>
    <row r="13306" spans="6:6">
      <c r="F13306" s="1" t="s">
        <v>3</v>
      </c>
    </row>
    <row r="13307" spans="6:6">
      <c r="F13307" s="1" t="s">
        <v>3</v>
      </c>
    </row>
    <row r="13308" spans="6:6">
      <c r="F13308" s="1" t="s">
        <v>3</v>
      </c>
    </row>
    <row r="13309" spans="6:6">
      <c r="F13309" s="1" t="s">
        <v>3</v>
      </c>
    </row>
    <row r="13310" spans="6:6">
      <c r="F13310" s="1" t="s">
        <v>3</v>
      </c>
    </row>
    <row r="13311" spans="6:6">
      <c r="F13311" s="1" t="s">
        <v>3</v>
      </c>
    </row>
    <row r="13312" spans="6:6">
      <c r="F13312" s="1" t="s">
        <v>3</v>
      </c>
    </row>
    <row r="13313" spans="6:6">
      <c r="F13313" s="1" t="s">
        <v>3</v>
      </c>
    </row>
    <row r="13314" spans="6:6">
      <c r="F13314" s="1" t="s">
        <v>3</v>
      </c>
    </row>
    <row r="13315" spans="6:6">
      <c r="F13315" s="1" t="s">
        <v>3</v>
      </c>
    </row>
    <row r="13316" spans="6:6">
      <c r="F13316" s="1" t="s">
        <v>3</v>
      </c>
    </row>
    <row r="13317" spans="6:6">
      <c r="F13317" s="1" t="s">
        <v>3</v>
      </c>
    </row>
    <row r="13318" spans="6:6">
      <c r="F13318" s="1" t="s">
        <v>3</v>
      </c>
    </row>
    <row r="13319" spans="6:6">
      <c r="F13319" s="1" t="s">
        <v>3</v>
      </c>
    </row>
    <row r="13320" spans="6:6">
      <c r="F13320" s="1" t="s">
        <v>3</v>
      </c>
    </row>
    <row r="13321" spans="6:6">
      <c r="F13321" s="1" t="s">
        <v>3</v>
      </c>
    </row>
    <row r="13322" spans="6:6">
      <c r="F13322" s="1" t="s">
        <v>3</v>
      </c>
    </row>
    <row r="13323" spans="6:6">
      <c r="F13323" s="1" t="s">
        <v>3</v>
      </c>
    </row>
    <row r="13324" spans="6:6">
      <c r="F13324" s="1" t="s">
        <v>3</v>
      </c>
    </row>
    <row r="13325" spans="6:6">
      <c r="F13325" s="1" t="s">
        <v>3</v>
      </c>
    </row>
    <row r="13326" spans="6:6">
      <c r="F13326" s="1" t="s">
        <v>3</v>
      </c>
    </row>
    <row r="13327" spans="6:6">
      <c r="F13327" s="1" t="s">
        <v>3</v>
      </c>
    </row>
    <row r="13328" spans="6:6">
      <c r="F13328" s="1" t="s">
        <v>3</v>
      </c>
    </row>
    <row r="13329" spans="6:6">
      <c r="F13329" s="1" t="s">
        <v>3</v>
      </c>
    </row>
    <row r="13330" spans="6:6">
      <c r="F13330" s="1" t="s">
        <v>3</v>
      </c>
    </row>
    <row r="13331" spans="6:6">
      <c r="F13331" s="1" t="s">
        <v>3</v>
      </c>
    </row>
    <row r="13332" spans="6:6">
      <c r="F13332" s="1" t="s">
        <v>3</v>
      </c>
    </row>
    <row r="13333" spans="6:6">
      <c r="F13333" s="1" t="s">
        <v>3</v>
      </c>
    </row>
    <row r="13334" spans="6:6">
      <c r="F13334" s="1" t="s">
        <v>3</v>
      </c>
    </row>
    <row r="13335" spans="6:6">
      <c r="F13335" s="1" t="s">
        <v>3</v>
      </c>
    </row>
    <row r="13336" spans="6:6">
      <c r="F13336" s="1" t="s">
        <v>3</v>
      </c>
    </row>
    <row r="13337" spans="6:6">
      <c r="F13337" s="1" t="s">
        <v>3</v>
      </c>
    </row>
    <row r="13338" spans="6:6">
      <c r="F13338" s="1" t="s">
        <v>3</v>
      </c>
    </row>
    <row r="13339" spans="6:6">
      <c r="F13339" s="1" t="s">
        <v>3</v>
      </c>
    </row>
    <row r="13340" spans="6:6">
      <c r="F13340" s="1" t="s">
        <v>3</v>
      </c>
    </row>
    <row r="13341" spans="6:6">
      <c r="F13341" s="1" t="s">
        <v>3</v>
      </c>
    </row>
    <row r="13342" spans="6:6">
      <c r="F13342" s="1" t="s">
        <v>3</v>
      </c>
    </row>
    <row r="13343" spans="6:6">
      <c r="F13343" s="1" t="s">
        <v>3</v>
      </c>
    </row>
    <row r="13344" spans="6:6">
      <c r="F13344" s="1" t="s">
        <v>3</v>
      </c>
    </row>
    <row r="13345" spans="6:6">
      <c r="F13345" s="1" t="s">
        <v>3</v>
      </c>
    </row>
    <row r="13346" spans="6:6">
      <c r="F13346" s="1" t="s">
        <v>3</v>
      </c>
    </row>
    <row r="13347" spans="6:6">
      <c r="F13347" s="1" t="s">
        <v>3</v>
      </c>
    </row>
    <row r="13348" spans="6:6">
      <c r="F13348" s="1" t="s">
        <v>3</v>
      </c>
    </row>
    <row r="13349" spans="6:6">
      <c r="F13349" s="1" t="s">
        <v>3</v>
      </c>
    </row>
    <row r="13350" spans="6:6">
      <c r="F13350" s="1" t="s">
        <v>3</v>
      </c>
    </row>
    <row r="13351" spans="6:6">
      <c r="F13351" s="1" t="s">
        <v>3</v>
      </c>
    </row>
    <row r="13352" spans="6:6">
      <c r="F13352" s="1" t="s">
        <v>3</v>
      </c>
    </row>
    <row r="13353" spans="6:6">
      <c r="F13353" s="1" t="s">
        <v>3</v>
      </c>
    </row>
    <row r="13354" spans="6:6">
      <c r="F13354" s="1" t="s">
        <v>3</v>
      </c>
    </row>
    <row r="13355" spans="6:6">
      <c r="F13355" s="1" t="s">
        <v>3</v>
      </c>
    </row>
    <row r="13356" spans="6:6">
      <c r="F13356" s="1" t="s">
        <v>3</v>
      </c>
    </row>
    <row r="13357" spans="6:6">
      <c r="F13357" s="1" t="s">
        <v>3</v>
      </c>
    </row>
    <row r="13358" spans="6:6">
      <c r="F13358" s="1" t="s">
        <v>3</v>
      </c>
    </row>
    <row r="13359" spans="6:6">
      <c r="F13359" s="1" t="s">
        <v>3</v>
      </c>
    </row>
    <row r="13360" spans="6:6">
      <c r="F13360" s="1" t="s">
        <v>3</v>
      </c>
    </row>
    <row r="13361" spans="6:6">
      <c r="F13361" s="1" t="s">
        <v>3</v>
      </c>
    </row>
    <row r="13362" spans="6:6">
      <c r="F13362" s="1" t="s">
        <v>3</v>
      </c>
    </row>
    <row r="13363" spans="6:6">
      <c r="F13363" s="1" t="s">
        <v>3</v>
      </c>
    </row>
    <row r="13364" spans="6:6">
      <c r="F13364" s="1" t="s">
        <v>3</v>
      </c>
    </row>
    <row r="13365" spans="6:6">
      <c r="F13365" s="1" t="s">
        <v>3</v>
      </c>
    </row>
    <row r="13366" spans="6:6">
      <c r="F13366" s="1" t="s">
        <v>3</v>
      </c>
    </row>
    <row r="13367" spans="6:6">
      <c r="F13367" s="1" t="s">
        <v>3</v>
      </c>
    </row>
    <row r="13368" spans="6:6">
      <c r="F13368" s="1" t="s">
        <v>3</v>
      </c>
    </row>
    <row r="13369" spans="6:6">
      <c r="F13369" s="1" t="s">
        <v>3</v>
      </c>
    </row>
    <row r="13370" spans="6:6">
      <c r="F13370" s="1" t="s">
        <v>3</v>
      </c>
    </row>
    <row r="13371" spans="6:6">
      <c r="F13371" s="1" t="s">
        <v>3</v>
      </c>
    </row>
    <row r="13372" spans="6:6">
      <c r="F13372" s="1" t="s">
        <v>3</v>
      </c>
    </row>
    <row r="13373" spans="6:6">
      <c r="F13373" s="1" t="s">
        <v>3</v>
      </c>
    </row>
    <row r="13374" spans="6:6">
      <c r="F13374" s="1" t="s">
        <v>3</v>
      </c>
    </row>
    <row r="13375" spans="6:6">
      <c r="F13375" s="1" t="s">
        <v>3</v>
      </c>
    </row>
    <row r="13376" spans="6:6">
      <c r="F13376" s="1" t="s">
        <v>3</v>
      </c>
    </row>
    <row r="13377" spans="6:6">
      <c r="F13377" s="1" t="s">
        <v>3</v>
      </c>
    </row>
    <row r="13378" spans="6:6">
      <c r="F13378" s="1" t="s">
        <v>3</v>
      </c>
    </row>
    <row r="13379" spans="6:6">
      <c r="F13379" s="1" t="s">
        <v>3</v>
      </c>
    </row>
    <row r="13380" spans="6:6">
      <c r="F13380" s="1" t="s">
        <v>3</v>
      </c>
    </row>
    <row r="13381" spans="6:6">
      <c r="F13381" s="1" t="s">
        <v>3</v>
      </c>
    </row>
    <row r="13382" spans="6:6">
      <c r="F13382" s="1" t="s">
        <v>3</v>
      </c>
    </row>
    <row r="13383" spans="6:6">
      <c r="F13383" s="1" t="s">
        <v>3</v>
      </c>
    </row>
    <row r="13384" spans="6:6">
      <c r="F13384" s="1" t="s">
        <v>3</v>
      </c>
    </row>
    <row r="13385" spans="6:6">
      <c r="F13385" s="1" t="s">
        <v>3</v>
      </c>
    </row>
    <row r="13386" spans="6:6">
      <c r="F13386" s="1" t="s">
        <v>3</v>
      </c>
    </row>
    <row r="13387" spans="6:6">
      <c r="F13387" s="1" t="s">
        <v>3</v>
      </c>
    </row>
    <row r="13388" spans="6:6">
      <c r="F13388" s="1" t="s">
        <v>3</v>
      </c>
    </row>
    <row r="13389" spans="6:6">
      <c r="F13389" s="1" t="s">
        <v>3</v>
      </c>
    </row>
    <row r="13390" spans="6:6">
      <c r="F13390" s="1" t="s">
        <v>3</v>
      </c>
    </row>
    <row r="13391" spans="6:6">
      <c r="F13391" s="1" t="s">
        <v>3</v>
      </c>
    </row>
    <row r="13392" spans="6:6">
      <c r="F13392" s="1" t="s">
        <v>3</v>
      </c>
    </row>
    <row r="13393" spans="6:6">
      <c r="F13393" s="1" t="s">
        <v>3</v>
      </c>
    </row>
    <row r="13394" spans="6:6">
      <c r="F13394" s="1" t="s">
        <v>3</v>
      </c>
    </row>
    <row r="13395" spans="6:6">
      <c r="F13395" s="1" t="s">
        <v>3</v>
      </c>
    </row>
    <row r="13396" spans="6:6">
      <c r="F13396" s="1" t="s">
        <v>3</v>
      </c>
    </row>
    <row r="13397" spans="6:6">
      <c r="F13397" s="1" t="s">
        <v>3</v>
      </c>
    </row>
    <row r="13398" spans="6:6">
      <c r="F13398" s="1" t="s">
        <v>3</v>
      </c>
    </row>
    <row r="13399" spans="6:6">
      <c r="F13399" s="1" t="s">
        <v>3</v>
      </c>
    </row>
    <row r="13400" spans="6:6">
      <c r="F13400" s="1" t="s">
        <v>3</v>
      </c>
    </row>
    <row r="13401" spans="6:6">
      <c r="F13401" s="1" t="s">
        <v>3</v>
      </c>
    </row>
    <row r="13402" spans="6:6">
      <c r="F13402" s="1" t="s">
        <v>3</v>
      </c>
    </row>
    <row r="13403" spans="6:6">
      <c r="F13403" s="1" t="s">
        <v>3</v>
      </c>
    </row>
    <row r="13404" spans="6:6">
      <c r="F13404" s="1" t="s">
        <v>3</v>
      </c>
    </row>
    <row r="13405" spans="6:6">
      <c r="F13405" s="1" t="s">
        <v>3</v>
      </c>
    </row>
    <row r="13406" spans="6:6">
      <c r="F13406" s="1" t="s">
        <v>3</v>
      </c>
    </row>
    <row r="13407" spans="6:6">
      <c r="F13407" s="1" t="s">
        <v>3</v>
      </c>
    </row>
    <row r="13408" spans="6:6">
      <c r="F13408" s="1" t="s">
        <v>3</v>
      </c>
    </row>
    <row r="13409" spans="6:6">
      <c r="F13409" s="1" t="s">
        <v>3</v>
      </c>
    </row>
    <row r="13410" spans="6:6">
      <c r="F13410" s="1" t="s">
        <v>3</v>
      </c>
    </row>
    <row r="13411" spans="6:6">
      <c r="F13411" s="1" t="s">
        <v>3</v>
      </c>
    </row>
    <row r="13412" spans="6:6">
      <c r="F13412" s="1" t="s">
        <v>3</v>
      </c>
    </row>
    <row r="13413" spans="6:6">
      <c r="F13413" s="1" t="s">
        <v>3</v>
      </c>
    </row>
    <row r="13414" spans="6:6">
      <c r="F13414" s="1" t="s">
        <v>3</v>
      </c>
    </row>
    <row r="13415" spans="6:6">
      <c r="F13415" s="1" t="s">
        <v>3</v>
      </c>
    </row>
    <row r="13416" spans="6:6">
      <c r="F13416" s="1" t="s">
        <v>3</v>
      </c>
    </row>
    <row r="13417" spans="6:6">
      <c r="F13417" s="1" t="s">
        <v>3</v>
      </c>
    </row>
    <row r="13418" spans="6:6">
      <c r="F13418" s="1" t="s">
        <v>3</v>
      </c>
    </row>
    <row r="13419" spans="6:6">
      <c r="F13419" s="1" t="s">
        <v>3</v>
      </c>
    </row>
    <row r="13420" spans="6:6">
      <c r="F13420" s="1" t="s">
        <v>3</v>
      </c>
    </row>
    <row r="13421" spans="6:6">
      <c r="F13421" s="1" t="s">
        <v>3</v>
      </c>
    </row>
    <row r="13422" spans="6:6">
      <c r="F13422" s="1" t="s">
        <v>3</v>
      </c>
    </row>
    <row r="13423" spans="6:6">
      <c r="F13423" s="1" t="s">
        <v>3</v>
      </c>
    </row>
    <row r="13424" spans="6:6">
      <c r="F13424" s="1" t="s">
        <v>3</v>
      </c>
    </row>
    <row r="13425" spans="6:6">
      <c r="F13425" s="1" t="s">
        <v>3</v>
      </c>
    </row>
    <row r="13426" spans="6:6">
      <c r="F13426" s="1" t="s">
        <v>3</v>
      </c>
    </row>
    <row r="13427" spans="6:6">
      <c r="F13427" s="1" t="s">
        <v>3</v>
      </c>
    </row>
    <row r="13428" spans="6:6">
      <c r="F13428" s="1" t="s">
        <v>3</v>
      </c>
    </row>
    <row r="13429" spans="6:6">
      <c r="F13429" s="1" t="s">
        <v>3</v>
      </c>
    </row>
    <row r="13430" spans="6:6">
      <c r="F13430" s="1" t="s">
        <v>3</v>
      </c>
    </row>
    <row r="13431" spans="6:6">
      <c r="F13431" s="1" t="s">
        <v>3</v>
      </c>
    </row>
    <row r="13432" spans="6:6">
      <c r="F13432" s="1" t="s">
        <v>3</v>
      </c>
    </row>
    <row r="13433" spans="6:6">
      <c r="F13433" s="1" t="s">
        <v>3</v>
      </c>
    </row>
    <row r="13434" spans="6:6">
      <c r="F13434" s="1" t="s">
        <v>3</v>
      </c>
    </row>
    <row r="13435" spans="6:6">
      <c r="F13435" s="1" t="s">
        <v>3</v>
      </c>
    </row>
    <row r="13436" spans="6:6">
      <c r="F13436" s="1" t="s">
        <v>3</v>
      </c>
    </row>
    <row r="13437" spans="6:6">
      <c r="F13437" s="1" t="s">
        <v>3</v>
      </c>
    </row>
    <row r="13438" spans="6:6">
      <c r="F13438" s="1" t="s">
        <v>3</v>
      </c>
    </row>
    <row r="13439" spans="6:6">
      <c r="F13439" s="1" t="s">
        <v>3</v>
      </c>
    </row>
    <row r="13440" spans="6:6">
      <c r="F13440" s="1" t="s">
        <v>3</v>
      </c>
    </row>
    <row r="13441" spans="6:6">
      <c r="F13441" s="1" t="s">
        <v>3</v>
      </c>
    </row>
    <row r="13442" spans="6:6">
      <c r="F13442" s="1" t="s">
        <v>3</v>
      </c>
    </row>
    <row r="13443" spans="6:6">
      <c r="F13443" s="1" t="s">
        <v>3</v>
      </c>
    </row>
    <row r="13444" spans="6:6">
      <c r="F13444" s="1" t="s">
        <v>3</v>
      </c>
    </row>
    <row r="13445" spans="6:6">
      <c r="F13445" s="1" t="s">
        <v>3</v>
      </c>
    </row>
    <row r="13446" spans="6:6">
      <c r="F13446" s="1" t="s">
        <v>3</v>
      </c>
    </row>
    <row r="13447" spans="6:6">
      <c r="F13447" s="1" t="s">
        <v>3</v>
      </c>
    </row>
    <row r="13448" spans="6:6">
      <c r="F13448" s="1" t="s">
        <v>3</v>
      </c>
    </row>
    <row r="13449" spans="6:6">
      <c r="F13449" s="1" t="s">
        <v>3</v>
      </c>
    </row>
    <row r="13450" spans="6:6">
      <c r="F13450" s="1" t="s">
        <v>3</v>
      </c>
    </row>
    <row r="13451" spans="6:6">
      <c r="F13451" s="1" t="s">
        <v>3</v>
      </c>
    </row>
    <row r="13452" spans="6:6">
      <c r="F13452" s="1" t="s">
        <v>3</v>
      </c>
    </row>
    <row r="13453" spans="6:6">
      <c r="F13453" s="1" t="s">
        <v>3</v>
      </c>
    </row>
    <row r="13454" spans="6:6">
      <c r="F13454" s="1" t="s">
        <v>3</v>
      </c>
    </row>
    <row r="13455" spans="6:6">
      <c r="F13455" s="1" t="s">
        <v>3</v>
      </c>
    </row>
    <row r="13456" spans="6:6">
      <c r="F13456" s="1" t="s">
        <v>3</v>
      </c>
    </row>
    <row r="13457" spans="6:6">
      <c r="F13457" s="1" t="s">
        <v>3</v>
      </c>
    </row>
    <row r="13458" spans="6:6">
      <c r="F13458" s="1" t="s">
        <v>3</v>
      </c>
    </row>
    <row r="13459" spans="6:6">
      <c r="F13459" s="1" t="s">
        <v>3</v>
      </c>
    </row>
    <row r="13460" spans="6:6">
      <c r="F13460" s="1" t="s">
        <v>3</v>
      </c>
    </row>
    <row r="13461" spans="6:6">
      <c r="F13461" s="1" t="s">
        <v>3</v>
      </c>
    </row>
    <row r="13462" spans="6:6">
      <c r="F13462" s="1" t="s">
        <v>3</v>
      </c>
    </row>
    <row r="13463" spans="6:6">
      <c r="F13463" s="1" t="s">
        <v>3</v>
      </c>
    </row>
    <row r="13464" spans="6:6">
      <c r="F13464" s="1" t="s">
        <v>3</v>
      </c>
    </row>
    <row r="13465" spans="6:6">
      <c r="F13465" s="1" t="s">
        <v>3</v>
      </c>
    </row>
    <row r="13466" spans="6:6">
      <c r="F13466" s="1" t="s">
        <v>3</v>
      </c>
    </row>
    <row r="13467" spans="6:6">
      <c r="F13467" s="1" t="s">
        <v>3</v>
      </c>
    </row>
    <row r="13468" spans="6:6">
      <c r="F13468" s="1" t="s">
        <v>3</v>
      </c>
    </row>
    <row r="13469" spans="6:6">
      <c r="F13469" s="1" t="s">
        <v>3</v>
      </c>
    </row>
    <row r="13470" spans="6:6">
      <c r="F13470" s="1" t="s">
        <v>3</v>
      </c>
    </row>
    <row r="13471" spans="6:6">
      <c r="F13471" s="1" t="s">
        <v>3</v>
      </c>
    </row>
    <row r="13472" spans="6:6">
      <c r="F13472" s="1" t="s">
        <v>3</v>
      </c>
    </row>
    <row r="13473" spans="6:6">
      <c r="F13473" s="1" t="s">
        <v>3</v>
      </c>
    </row>
    <row r="13474" spans="6:6">
      <c r="F13474" s="1" t="s">
        <v>3</v>
      </c>
    </row>
    <row r="13475" spans="6:6">
      <c r="F13475" s="1" t="s">
        <v>3</v>
      </c>
    </row>
    <row r="13476" spans="6:6">
      <c r="F13476" s="1" t="s">
        <v>3</v>
      </c>
    </row>
    <row r="13477" spans="6:6">
      <c r="F13477" s="1" t="s">
        <v>3</v>
      </c>
    </row>
    <row r="13478" spans="6:6">
      <c r="F13478" s="1" t="s">
        <v>3</v>
      </c>
    </row>
    <row r="13479" spans="6:6">
      <c r="F13479" s="1" t="s">
        <v>3</v>
      </c>
    </row>
    <row r="13480" spans="6:6">
      <c r="F13480" s="1" t="s">
        <v>3</v>
      </c>
    </row>
    <row r="13481" spans="6:6">
      <c r="F13481" s="1" t="s">
        <v>3</v>
      </c>
    </row>
    <row r="13482" spans="6:6">
      <c r="F13482" s="1" t="s">
        <v>3</v>
      </c>
    </row>
    <row r="13483" spans="6:6">
      <c r="F13483" s="1" t="s">
        <v>3</v>
      </c>
    </row>
    <row r="13484" spans="6:6">
      <c r="F13484" s="1" t="s">
        <v>3</v>
      </c>
    </row>
    <row r="13485" spans="6:6">
      <c r="F13485" s="1" t="s">
        <v>3</v>
      </c>
    </row>
    <row r="13486" spans="6:6">
      <c r="F13486" s="1" t="s">
        <v>3</v>
      </c>
    </row>
    <row r="13487" spans="6:6">
      <c r="F13487" s="1" t="s">
        <v>3</v>
      </c>
    </row>
    <row r="13488" spans="6:6">
      <c r="F13488" s="1" t="s">
        <v>3</v>
      </c>
    </row>
    <row r="13489" spans="6:6">
      <c r="F13489" s="1" t="s">
        <v>3</v>
      </c>
    </row>
    <row r="13490" spans="6:6">
      <c r="F13490" s="1" t="s">
        <v>3</v>
      </c>
    </row>
    <row r="13491" spans="6:6">
      <c r="F13491" s="1" t="s">
        <v>3</v>
      </c>
    </row>
    <row r="13492" spans="6:6">
      <c r="F13492" s="1" t="s">
        <v>3</v>
      </c>
    </row>
    <row r="13493" spans="6:6">
      <c r="F13493" s="1" t="s">
        <v>3</v>
      </c>
    </row>
    <row r="13494" spans="6:6">
      <c r="F13494" s="1" t="s">
        <v>3</v>
      </c>
    </row>
    <row r="13495" spans="6:6">
      <c r="F13495" s="1" t="s">
        <v>3</v>
      </c>
    </row>
    <row r="13496" spans="6:6">
      <c r="F13496" s="1" t="s">
        <v>3</v>
      </c>
    </row>
    <row r="13497" spans="6:6">
      <c r="F13497" s="1" t="s">
        <v>3</v>
      </c>
    </row>
    <row r="13498" spans="6:6">
      <c r="F13498" s="1" t="s">
        <v>3</v>
      </c>
    </row>
    <row r="13499" spans="6:6">
      <c r="F13499" s="1" t="s">
        <v>3</v>
      </c>
    </row>
    <row r="13500" spans="6:6">
      <c r="F13500" s="1" t="s">
        <v>3</v>
      </c>
    </row>
    <row r="13501" spans="6:6">
      <c r="F13501" s="1" t="s">
        <v>3</v>
      </c>
    </row>
    <row r="13502" spans="6:6">
      <c r="F13502" s="1" t="s">
        <v>3</v>
      </c>
    </row>
    <row r="13503" spans="6:6">
      <c r="F13503" s="1" t="s">
        <v>3</v>
      </c>
    </row>
    <row r="13504" spans="6:6">
      <c r="F13504" s="1" t="s">
        <v>3</v>
      </c>
    </row>
    <row r="13505" spans="6:6">
      <c r="F13505" s="1" t="s">
        <v>3</v>
      </c>
    </row>
    <row r="13506" spans="6:6">
      <c r="F13506" s="1" t="s">
        <v>3</v>
      </c>
    </row>
    <row r="13507" spans="6:6">
      <c r="F13507" s="1" t="s">
        <v>3</v>
      </c>
    </row>
    <row r="13508" spans="6:6">
      <c r="F13508" s="1" t="s">
        <v>3</v>
      </c>
    </row>
    <row r="13509" spans="6:6">
      <c r="F13509" s="1" t="s">
        <v>3</v>
      </c>
    </row>
    <row r="13510" spans="6:6">
      <c r="F13510" s="1" t="s">
        <v>3</v>
      </c>
    </row>
    <row r="13511" spans="6:6">
      <c r="F13511" s="1" t="s">
        <v>3</v>
      </c>
    </row>
    <row r="13512" spans="6:6">
      <c r="F13512" s="1" t="s">
        <v>3</v>
      </c>
    </row>
    <row r="13513" spans="6:6">
      <c r="F13513" s="1" t="s">
        <v>3</v>
      </c>
    </row>
    <row r="13514" spans="6:6">
      <c r="F13514" s="1" t="s">
        <v>3</v>
      </c>
    </row>
    <row r="13515" spans="6:6">
      <c r="F13515" s="1" t="s">
        <v>3</v>
      </c>
    </row>
    <row r="13516" spans="6:6">
      <c r="F13516" s="1" t="s">
        <v>3</v>
      </c>
    </row>
    <row r="13517" spans="6:6">
      <c r="F13517" s="1" t="s">
        <v>3</v>
      </c>
    </row>
    <row r="13518" spans="6:6">
      <c r="F13518" s="1" t="s">
        <v>3</v>
      </c>
    </row>
    <row r="13519" spans="6:6">
      <c r="F13519" s="1" t="s">
        <v>3</v>
      </c>
    </row>
    <row r="13520" spans="6:6">
      <c r="F13520" s="1" t="s">
        <v>3</v>
      </c>
    </row>
    <row r="13521" spans="6:6">
      <c r="F13521" s="1" t="s">
        <v>3</v>
      </c>
    </row>
    <row r="13522" spans="6:6">
      <c r="F13522" s="1" t="s">
        <v>3</v>
      </c>
    </row>
    <row r="13523" spans="6:6">
      <c r="F13523" s="1" t="s">
        <v>3</v>
      </c>
    </row>
    <row r="13524" spans="6:6">
      <c r="F13524" s="1" t="s">
        <v>3</v>
      </c>
    </row>
    <row r="13525" spans="6:6">
      <c r="F13525" s="1" t="s">
        <v>3</v>
      </c>
    </row>
    <row r="13526" spans="6:6">
      <c r="F13526" s="1" t="s">
        <v>3</v>
      </c>
    </row>
    <row r="13527" spans="6:6">
      <c r="F13527" s="1" t="s">
        <v>3</v>
      </c>
    </row>
    <row r="13528" spans="6:6">
      <c r="F13528" s="1" t="s">
        <v>3</v>
      </c>
    </row>
    <row r="13529" spans="6:6">
      <c r="F13529" s="1" t="s">
        <v>3</v>
      </c>
    </row>
    <row r="13530" spans="6:6">
      <c r="F13530" s="1" t="s">
        <v>3</v>
      </c>
    </row>
    <row r="13531" spans="6:6">
      <c r="F13531" s="1" t="s">
        <v>3</v>
      </c>
    </row>
    <row r="13532" spans="6:6">
      <c r="F13532" s="1" t="s">
        <v>3</v>
      </c>
    </row>
    <row r="13533" spans="6:6">
      <c r="F13533" s="1" t="s">
        <v>3</v>
      </c>
    </row>
    <row r="13534" spans="6:6">
      <c r="F13534" s="1" t="s">
        <v>3</v>
      </c>
    </row>
    <row r="13535" spans="6:6">
      <c r="F13535" s="1" t="s">
        <v>3</v>
      </c>
    </row>
    <row r="13536" spans="6:6">
      <c r="F13536" s="1" t="s">
        <v>3</v>
      </c>
    </row>
    <row r="13537" spans="6:6">
      <c r="F13537" s="1" t="s">
        <v>3</v>
      </c>
    </row>
    <row r="13538" spans="6:6">
      <c r="F13538" s="1" t="s">
        <v>3</v>
      </c>
    </row>
    <row r="13539" spans="6:6">
      <c r="F13539" s="1" t="s">
        <v>3</v>
      </c>
    </row>
    <row r="13540" spans="6:6">
      <c r="F13540" s="1" t="s">
        <v>3</v>
      </c>
    </row>
    <row r="13541" spans="6:6">
      <c r="F13541" s="1" t="s">
        <v>3</v>
      </c>
    </row>
    <row r="13542" spans="6:6">
      <c r="F13542" s="1" t="s">
        <v>3</v>
      </c>
    </row>
    <row r="13543" spans="6:6">
      <c r="F13543" s="1" t="s">
        <v>3</v>
      </c>
    </row>
    <row r="13544" spans="6:6">
      <c r="F13544" s="1" t="s">
        <v>3</v>
      </c>
    </row>
    <row r="13545" spans="6:6">
      <c r="F13545" s="1" t="s">
        <v>3</v>
      </c>
    </row>
    <row r="13546" spans="6:6">
      <c r="F13546" s="1" t="s">
        <v>3</v>
      </c>
    </row>
    <row r="13547" spans="6:6">
      <c r="F13547" s="1" t="s">
        <v>3</v>
      </c>
    </row>
    <row r="13548" spans="6:6">
      <c r="F13548" s="1" t="s">
        <v>3</v>
      </c>
    </row>
    <row r="13549" spans="6:6">
      <c r="F13549" s="1" t="s">
        <v>3</v>
      </c>
    </row>
    <row r="13550" spans="6:6">
      <c r="F13550" s="1" t="s">
        <v>3</v>
      </c>
    </row>
    <row r="13551" spans="6:6">
      <c r="F13551" s="1" t="s">
        <v>3</v>
      </c>
    </row>
    <row r="13552" spans="6:6">
      <c r="F13552" s="1" t="s">
        <v>3</v>
      </c>
    </row>
    <row r="13553" spans="6:6">
      <c r="F13553" s="1" t="s">
        <v>3</v>
      </c>
    </row>
    <row r="13554" spans="6:6">
      <c r="F13554" s="1" t="s">
        <v>3</v>
      </c>
    </row>
    <row r="13555" spans="6:6">
      <c r="F13555" s="1" t="s">
        <v>3</v>
      </c>
    </row>
    <row r="13556" spans="6:6">
      <c r="F13556" s="1" t="s">
        <v>3</v>
      </c>
    </row>
    <row r="13557" spans="6:6">
      <c r="F13557" s="1" t="s">
        <v>3</v>
      </c>
    </row>
    <row r="13558" spans="6:6">
      <c r="F13558" s="1" t="s">
        <v>3</v>
      </c>
    </row>
    <row r="13559" spans="6:6">
      <c r="F13559" s="1" t="s">
        <v>3</v>
      </c>
    </row>
    <row r="13560" spans="6:6">
      <c r="F13560" s="1" t="s">
        <v>3</v>
      </c>
    </row>
    <row r="13561" spans="6:6">
      <c r="F13561" s="1" t="s">
        <v>3</v>
      </c>
    </row>
    <row r="13562" spans="6:6">
      <c r="F13562" s="1" t="s">
        <v>3</v>
      </c>
    </row>
    <row r="13563" spans="6:6">
      <c r="F13563" s="1" t="s">
        <v>3</v>
      </c>
    </row>
    <row r="13564" spans="6:6">
      <c r="F13564" s="1" t="s">
        <v>3</v>
      </c>
    </row>
    <row r="13565" spans="6:6">
      <c r="F13565" s="1" t="s">
        <v>3</v>
      </c>
    </row>
    <row r="13566" spans="6:6">
      <c r="F13566" s="1" t="s">
        <v>3</v>
      </c>
    </row>
    <row r="13567" spans="6:6">
      <c r="F13567" s="1" t="s">
        <v>3</v>
      </c>
    </row>
    <row r="13568" spans="6:6">
      <c r="F13568" s="1" t="s">
        <v>3</v>
      </c>
    </row>
    <row r="13569" spans="6:6">
      <c r="F13569" s="1" t="s">
        <v>3</v>
      </c>
    </row>
    <row r="13570" spans="6:6">
      <c r="F13570" s="1" t="s">
        <v>3</v>
      </c>
    </row>
    <row r="13571" spans="6:6">
      <c r="F13571" s="1" t="s">
        <v>3</v>
      </c>
    </row>
    <row r="13572" spans="6:6">
      <c r="F13572" s="1" t="s">
        <v>3</v>
      </c>
    </row>
    <row r="13573" spans="6:6">
      <c r="F13573" s="1" t="s">
        <v>3</v>
      </c>
    </row>
    <row r="13574" spans="6:6">
      <c r="F13574" s="1" t="s">
        <v>3</v>
      </c>
    </row>
    <row r="13575" spans="6:6">
      <c r="F13575" s="1" t="s">
        <v>3</v>
      </c>
    </row>
    <row r="13576" spans="6:6">
      <c r="F13576" s="1" t="s">
        <v>3</v>
      </c>
    </row>
    <row r="13577" spans="6:6">
      <c r="F13577" s="1" t="s">
        <v>3</v>
      </c>
    </row>
    <row r="13578" spans="6:6">
      <c r="F13578" s="1" t="s">
        <v>3</v>
      </c>
    </row>
    <row r="13579" spans="6:6">
      <c r="F13579" s="1" t="s">
        <v>3</v>
      </c>
    </row>
    <row r="13580" spans="6:6">
      <c r="F13580" s="1" t="s">
        <v>3</v>
      </c>
    </row>
    <row r="13581" spans="6:6">
      <c r="F13581" s="1" t="s">
        <v>3</v>
      </c>
    </row>
    <row r="13582" spans="6:6">
      <c r="F13582" s="1" t="s">
        <v>3</v>
      </c>
    </row>
    <row r="13583" spans="6:6">
      <c r="F13583" s="1" t="s">
        <v>3</v>
      </c>
    </row>
    <row r="13584" spans="6:6">
      <c r="F13584" s="1" t="s">
        <v>3</v>
      </c>
    </row>
    <row r="13585" spans="6:6">
      <c r="F13585" s="1" t="s">
        <v>3</v>
      </c>
    </row>
    <row r="13586" spans="6:6">
      <c r="F13586" s="1" t="s">
        <v>3</v>
      </c>
    </row>
    <row r="13587" spans="6:6">
      <c r="F13587" s="1" t="s">
        <v>3</v>
      </c>
    </row>
    <row r="13588" spans="6:6">
      <c r="F13588" s="1" t="s">
        <v>3</v>
      </c>
    </row>
    <row r="13589" spans="6:6">
      <c r="F13589" s="1" t="s">
        <v>3</v>
      </c>
    </row>
    <row r="13590" spans="6:6">
      <c r="F13590" s="1" t="s">
        <v>3</v>
      </c>
    </row>
    <row r="13591" spans="6:6">
      <c r="F13591" s="1" t="s">
        <v>3</v>
      </c>
    </row>
    <row r="13592" spans="6:6">
      <c r="F13592" s="1" t="s">
        <v>3</v>
      </c>
    </row>
    <row r="13593" spans="6:6">
      <c r="F13593" s="1" t="s">
        <v>3</v>
      </c>
    </row>
    <row r="13594" spans="6:6">
      <c r="F13594" s="1" t="s">
        <v>3</v>
      </c>
    </row>
    <row r="13595" spans="6:6">
      <c r="F13595" s="1" t="s">
        <v>3</v>
      </c>
    </row>
    <row r="13596" spans="6:6">
      <c r="F13596" s="1" t="s">
        <v>3</v>
      </c>
    </row>
    <row r="13597" spans="6:6">
      <c r="F13597" s="1" t="s">
        <v>3</v>
      </c>
    </row>
    <row r="13598" spans="6:6">
      <c r="F13598" s="1" t="s">
        <v>3</v>
      </c>
    </row>
    <row r="13599" spans="6:6">
      <c r="F13599" s="1" t="s">
        <v>3</v>
      </c>
    </row>
    <row r="13600" spans="6:6">
      <c r="F13600" s="1" t="s">
        <v>3</v>
      </c>
    </row>
    <row r="13601" spans="6:6">
      <c r="F13601" s="1" t="s">
        <v>3</v>
      </c>
    </row>
    <row r="13602" spans="6:6">
      <c r="F13602" s="1" t="s">
        <v>3</v>
      </c>
    </row>
    <row r="13603" spans="6:6">
      <c r="F13603" s="1" t="s">
        <v>3</v>
      </c>
    </row>
    <row r="13604" spans="6:6">
      <c r="F13604" s="1" t="s">
        <v>3</v>
      </c>
    </row>
    <row r="13605" spans="6:6">
      <c r="F13605" s="1" t="s">
        <v>3</v>
      </c>
    </row>
    <row r="13606" spans="6:6">
      <c r="F13606" s="1" t="s">
        <v>3</v>
      </c>
    </row>
    <row r="13607" spans="6:6">
      <c r="F13607" s="1" t="s">
        <v>3</v>
      </c>
    </row>
    <row r="13608" spans="6:6">
      <c r="F13608" s="1" t="s">
        <v>3</v>
      </c>
    </row>
    <row r="13609" spans="6:6">
      <c r="F13609" s="1" t="s">
        <v>3</v>
      </c>
    </row>
    <row r="13610" spans="6:6">
      <c r="F13610" s="1" t="s">
        <v>3</v>
      </c>
    </row>
    <row r="13611" spans="6:6">
      <c r="F13611" s="1" t="s">
        <v>3</v>
      </c>
    </row>
    <row r="13612" spans="6:6">
      <c r="F13612" s="1" t="s">
        <v>3</v>
      </c>
    </row>
    <row r="13613" spans="6:6">
      <c r="F13613" s="1" t="s">
        <v>3</v>
      </c>
    </row>
    <row r="13614" spans="6:6">
      <c r="F13614" s="1" t="s">
        <v>3</v>
      </c>
    </row>
    <row r="13615" spans="6:6">
      <c r="F13615" s="1" t="s">
        <v>3</v>
      </c>
    </row>
    <row r="13616" spans="6:6">
      <c r="F13616" s="1" t="s">
        <v>3</v>
      </c>
    </row>
    <row r="13617" spans="6:6">
      <c r="F13617" s="1" t="s">
        <v>3</v>
      </c>
    </row>
    <row r="13618" spans="6:6">
      <c r="F13618" s="1" t="s">
        <v>3</v>
      </c>
    </row>
    <row r="13619" spans="6:6">
      <c r="F13619" s="1" t="s">
        <v>3</v>
      </c>
    </row>
    <row r="13620" spans="6:6">
      <c r="F13620" s="1" t="s">
        <v>3</v>
      </c>
    </row>
    <row r="13621" spans="6:6">
      <c r="F13621" s="1" t="s">
        <v>3</v>
      </c>
    </row>
    <row r="13622" spans="6:6">
      <c r="F13622" s="1" t="s">
        <v>3</v>
      </c>
    </row>
    <row r="13623" spans="6:6">
      <c r="F13623" s="1" t="s">
        <v>3</v>
      </c>
    </row>
    <row r="13624" spans="6:6">
      <c r="F13624" s="1" t="s">
        <v>3</v>
      </c>
    </row>
    <row r="13625" spans="6:6">
      <c r="F13625" s="1" t="s">
        <v>3</v>
      </c>
    </row>
    <row r="13626" spans="6:6">
      <c r="F13626" s="1" t="s">
        <v>3</v>
      </c>
    </row>
    <row r="13627" spans="6:6">
      <c r="F13627" s="1" t="s">
        <v>3</v>
      </c>
    </row>
    <row r="13628" spans="6:6">
      <c r="F13628" s="1" t="s">
        <v>3</v>
      </c>
    </row>
    <row r="13629" spans="6:6">
      <c r="F13629" s="1" t="s">
        <v>3</v>
      </c>
    </row>
    <row r="13630" spans="6:6">
      <c r="F13630" s="1" t="s">
        <v>3</v>
      </c>
    </row>
    <row r="13631" spans="6:6">
      <c r="F13631" s="1" t="s">
        <v>3</v>
      </c>
    </row>
    <row r="13632" spans="6:6">
      <c r="F13632" s="1" t="s">
        <v>3</v>
      </c>
    </row>
    <row r="13633" spans="6:6">
      <c r="F13633" s="1" t="s">
        <v>3</v>
      </c>
    </row>
    <row r="13634" spans="6:6">
      <c r="F13634" s="1" t="s">
        <v>3</v>
      </c>
    </row>
    <row r="13635" spans="6:6">
      <c r="F13635" s="1" t="s">
        <v>3</v>
      </c>
    </row>
    <row r="13636" spans="6:6">
      <c r="F13636" s="1" t="s">
        <v>3</v>
      </c>
    </row>
    <row r="13637" spans="6:6">
      <c r="F13637" s="1" t="s">
        <v>3</v>
      </c>
    </row>
    <row r="13638" spans="6:6">
      <c r="F13638" s="1" t="s">
        <v>3</v>
      </c>
    </row>
    <row r="13639" spans="6:6">
      <c r="F13639" s="1" t="s">
        <v>3</v>
      </c>
    </row>
    <row r="13640" spans="6:6">
      <c r="F13640" s="1" t="s">
        <v>3</v>
      </c>
    </row>
    <row r="13641" spans="6:6">
      <c r="F13641" s="1" t="s">
        <v>3</v>
      </c>
    </row>
    <row r="13642" spans="6:6">
      <c r="F13642" s="1" t="s">
        <v>3</v>
      </c>
    </row>
    <row r="13643" spans="6:6">
      <c r="F13643" s="1" t="s">
        <v>3</v>
      </c>
    </row>
    <row r="13644" spans="6:6">
      <c r="F13644" s="1" t="s">
        <v>3</v>
      </c>
    </row>
    <row r="13645" spans="6:6">
      <c r="F13645" s="1" t="s">
        <v>3</v>
      </c>
    </row>
    <row r="13646" spans="6:6">
      <c r="F13646" s="1" t="s">
        <v>3</v>
      </c>
    </row>
    <row r="13647" spans="6:6">
      <c r="F13647" s="1" t="s">
        <v>3</v>
      </c>
    </row>
    <row r="13648" spans="6:6">
      <c r="F13648" s="1" t="s">
        <v>3</v>
      </c>
    </row>
    <row r="13649" spans="6:6">
      <c r="F13649" s="1" t="s">
        <v>3</v>
      </c>
    </row>
    <row r="13650" spans="6:6">
      <c r="F13650" s="1" t="s">
        <v>3</v>
      </c>
    </row>
    <row r="13651" spans="6:6">
      <c r="F13651" s="1" t="s">
        <v>3</v>
      </c>
    </row>
    <row r="13652" spans="6:6">
      <c r="F13652" s="1" t="s">
        <v>3</v>
      </c>
    </row>
    <row r="13653" spans="6:6">
      <c r="F13653" s="1" t="s">
        <v>3</v>
      </c>
    </row>
    <row r="13654" spans="6:6">
      <c r="F13654" s="1" t="s">
        <v>3</v>
      </c>
    </row>
    <row r="13655" spans="6:6">
      <c r="F13655" s="1" t="s">
        <v>3</v>
      </c>
    </row>
    <row r="13656" spans="6:6">
      <c r="F13656" s="1" t="s">
        <v>3</v>
      </c>
    </row>
    <row r="13657" spans="6:6">
      <c r="F13657" s="1" t="s">
        <v>3</v>
      </c>
    </row>
    <row r="13658" spans="6:6">
      <c r="F13658" s="1" t="s">
        <v>3</v>
      </c>
    </row>
    <row r="13659" spans="6:6">
      <c r="F13659" s="1" t="s">
        <v>3</v>
      </c>
    </row>
    <row r="13660" spans="6:6">
      <c r="F13660" s="1" t="s">
        <v>3</v>
      </c>
    </row>
    <row r="13661" spans="6:6">
      <c r="F13661" s="1" t="s">
        <v>3</v>
      </c>
    </row>
    <row r="13662" spans="6:6">
      <c r="F13662" s="1" t="s">
        <v>3</v>
      </c>
    </row>
    <row r="13663" spans="6:6">
      <c r="F13663" s="1" t="s">
        <v>3</v>
      </c>
    </row>
    <row r="13664" spans="6:6">
      <c r="F13664" s="1" t="s">
        <v>3</v>
      </c>
    </row>
    <row r="13665" spans="6:6">
      <c r="F13665" s="1" t="s">
        <v>3</v>
      </c>
    </row>
    <row r="13666" spans="6:6">
      <c r="F13666" s="1" t="s">
        <v>3</v>
      </c>
    </row>
    <row r="13667" spans="6:6">
      <c r="F13667" s="1" t="s">
        <v>3</v>
      </c>
    </row>
    <row r="13668" spans="6:6">
      <c r="F13668" s="1" t="s">
        <v>3</v>
      </c>
    </row>
    <row r="13669" spans="6:6">
      <c r="F13669" s="1" t="s">
        <v>3</v>
      </c>
    </row>
    <row r="13670" spans="6:6">
      <c r="F13670" s="1" t="s">
        <v>3</v>
      </c>
    </row>
    <row r="13671" spans="6:6">
      <c r="F13671" s="1" t="s">
        <v>3</v>
      </c>
    </row>
    <row r="13672" spans="6:6">
      <c r="F13672" s="1" t="s">
        <v>3</v>
      </c>
    </row>
    <row r="13673" spans="6:6">
      <c r="F13673" s="1" t="s">
        <v>3</v>
      </c>
    </row>
    <row r="13674" spans="6:6">
      <c r="F13674" s="1" t="s">
        <v>3</v>
      </c>
    </row>
    <row r="13675" spans="6:6">
      <c r="F13675" s="1" t="s">
        <v>3</v>
      </c>
    </row>
    <row r="13676" spans="6:6">
      <c r="F13676" s="1" t="s">
        <v>3</v>
      </c>
    </row>
    <row r="13677" spans="6:6">
      <c r="F13677" s="1" t="s">
        <v>3</v>
      </c>
    </row>
    <row r="13678" spans="6:6">
      <c r="F13678" s="1" t="s">
        <v>3</v>
      </c>
    </row>
    <row r="13679" spans="6:6">
      <c r="F13679" s="1" t="s">
        <v>3</v>
      </c>
    </row>
    <row r="13680" spans="6:6">
      <c r="F13680" s="1" t="s">
        <v>3</v>
      </c>
    </row>
    <row r="13681" spans="6:6">
      <c r="F13681" s="1" t="s">
        <v>3</v>
      </c>
    </row>
    <row r="13682" spans="6:6">
      <c r="F13682" s="1" t="s">
        <v>3</v>
      </c>
    </row>
    <row r="13683" spans="6:6">
      <c r="F13683" s="1" t="s">
        <v>3</v>
      </c>
    </row>
    <row r="13684" spans="6:6">
      <c r="F13684" s="1" t="s">
        <v>3</v>
      </c>
    </row>
    <row r="13685" spans="6:6">
      <c r="F13685" s="1" t="s">
        <v>3</v>
      </c>
    </row>
    <row r="13686" spans="6:6">
      <c r="F13686" s="1" t="s">
        <v>3</v>
      </c>
    </row>
    <row r="13687" spans="6:6">
      <c r="F13687" s="1" t="s">
        <v>3</v>
      </c>
    </row>
    <row r="13688" spans="6:6">
      <c r="F13688" s="1" t="s">
        <v>3</v>
      </c>
    </row>
    <row r="13689" spans="6:6">
      <c r="F13689" s="1" t="s">
        <v>3</v>
      </c>
    </row>
    <row r="13690" spans="6:6">
      <c r="F13690" s="1" t="s">
        <v>3</v>
      </c>
    </row>
    <row r="13691" spans="6:6">
      <c r="F13691" s="1" t="s">
        <v>3</v>
      </c>
    </row>
    <row r="13692" spans="6:6">
      <c r="F13692" s="1" t="s">
        <v>3</v>
      </c>
    </row>
    <row r="13693" spans="6:6">
      <c r="F13693" s="1" t="s">
        <v>3</v>
      </c>
    </row>
    <row r="13694" spans="6:6">
      <c r="F13694" s="1" t="s">
        <v>3</v>
      </c>
    </row>
    <row r="13695" spans="6:6">
      <c r="F13695" s="1" t="s">
        <v>3</v>
      </c>
    </row>
    <row r="13696" spans="6:6">
      <c r="F13696" s="1" t="s">
        <v>3</v>
      </c>
    </row>
    <row r="13697" spans="6:6">
      <c r="F13697" s="1" t="s">
        <v>3</v>
      </c>
    </row>
    <row r="13698" spans="6:6">
      <c r="F13698" s="1" t="s">
        <v>3</v>
      </c>
    </row>
    <row r="13699" spans="6:6">
      <c r="F13699" s="1" t="s">
        <v>3</v>
      </c>
    </row>
    <row r="13700" spans="6:6">
      <c r="F13700" s="1" t="s">
        <v>3</v>
      </c>
    </row>
    <row r="13701" spans="6:6">
      <c r="F13701" s="1" t="s">
        <v>3</v>
      </c>
    </row>
    <row r="13702" spans="6:6">
      <c r="F13702" s="1" t="s">
        <v>3</v>
      </c>
    </row>
    <row r="13703" spans="6:6">
      <c r="F13703" s="1" t="s">
        <v>3</v>
      </c>
    </row>
    <row r="13704" spans="6:6">
      <c r="F13704" s="1" t="s">
        <v>3</v>
      </c>
    </row>
    <row r="13705" spans="6:6">
      <c r="F13705" s="1" t="s">
        <v>3</v>
      </c>
    </row>
    <row r="13706" spans="6:6">
      <c r="F13706" s="1" t="s">
        <v>3</v>
      </c>
    </row>
    <row r="13707" spans="6:6">
      <c r="F13707" s="1" t="s">
        <v>3</v>
      </c>
    </row>
    <row r="13708" spans="6:6">
      <c r="F13708" s="1" t="s">
        <v>3</v>
      </c>
    </row>
    <row r="13709" spans="6:6">
      <c r="F13709" s="1" t="s">
        <v>3</v>
      </c>
    </row>
    <row r="13710" spans="6:6">
      <c r="F13710" s="1" t="s">
        <v>3</v>
      </c>
    </row>
    <row r="13711" spans="6:6">
      <c r="F13711" s="1" t="s">
        <v>3</v>
      </c>
    </row>
    <row r="13712" spans="6:6">
      <c r="F13712" s="1" t="s">
        <v>3</v>
      </c>
    </row>
    <row r="13713" spans="6:6">
      <c r="F13713" s="1" t="s">
        <v>3</v>
      </c>
    </row>
    <row r="13714" spans="6:6">
      <c r="F13714" s="1" t="s">
        <v>3</v>
      </c>
    </row>
    <row r="13715" spans="6:6">
      <c r="F13715" s="1" t="s">
        <v>3</v>
      </c>
    </row>
    <row r="13716" spans="6:6">
      <c r="F13716" s="1" t="s">
        <v>3</v>
      </c>
    </row>
    <row r="13717" spans="6:6">
      <c r="F13717" s="1" t="s">
        <v>3</v>
      </c>
    </row>
    <row r="13718" spans="6:6">
      <c r="F13718" s="1" t="s">
        <v>3</v>
      </c>
    </row>
    <row r="13719" spans="6:6">
      <c r="F13719" s="1" t="s">
        <v>3</v>
      </c>
    </row>
    <row r="13720" spans="6:6">
      <c r="F13720" s="1" t="s">
        <v>3</v>
      </c>
    </row>
    <row r="13721" spans="6:6">
      <c r="F13721" s="1" t="s">
        <v>3</v>
      </c>
    </row>
    <row r="13722" spans="6:6">
      <c r="F13722" s="1" t="s">
        <v>3</v>
      </c>
    </row>
    <row r="13723" spans="6:6">
      <c r="F13723" s="1" t="s">
        <v>3</v>
      </c>
    </row>
    <row r="13724" spans="6:6">
      <c r="F13724" s="1" t="s">
        <v>3</v>
      </c>
    </row>
    <row r="13725" spans="6:6">
      <c r="F13725" s="1" t="s">
        <v>3</v>
      </c>
    </row>
    <row r="13726" spans="6:6">
      <c r="F13726" s="1" t="s">
        <v>3</v>
      </c>
    </row>
    <row r="13727" spans="6:6">
      <c r="F13727" s="1" t="s">
        <v>3</v>
      </c>
    </row>
    <row r="13728" spans="6:6">
      <c r="F13728" s="1" t="s">
        <v>3</v>
      </c>
    </row>
    <row r="13729" spans="6:6">
      <c r="F13729" s="1" t="s">
        <v>3</v>
      </c>
    </row>
    <row r="13730" spans="6:6">
      <c r="F13730" s="1" t="s">
        <v>3</v>
      </c>
    </row>
    <row r="13731" spans="6:6">
      <c r="F13731" s="1" t="s">
        <v>3</v>
      </c>
    </row>
    <row r="13732" spans="6:6">
      <c r="F13732" s="1" t="s">
        <v>3</v>
      </c>
    </row>
    <row r="13733" spans="6:6">
      <c r="F13733" s="1" t="s">
        <v>3</v>
      </c>
    </row>
    <row r="13734" spans="6:6">
      <c r="F13734" s="1" t="s">
        <v>3</v>
      </c>
    </row>
    <row r="13735" spans="6:6">
      <c r="F13735" s="1" t="s">
        <v>3</v>
      </c>
    </row>
    <row r="13736" spans="6:6">
      <c r="F13736" s="1" t="s">
        <v>3</v>
      </c>
    </row>
    <row r="13737" spans="6:6">
      <c r="F13737" s="1" t="s">
        <v>3</v>
      </c>
    </row>
    <row r="13738" spans="6:6">
      <c r="F13738" s="1" t="s">
        <v>3</v>
      </c>
    </row>
    <row r="13739" spans="6:6">
      <c r="F13739" s="1" t="s">
        <v>3</v>
      </c>
    </row>
    <row r="13740" spans="6:6">
      <c r="F13740" s="1" t="s">
        <v>3</v>
      </c>
    </row>
    <row r="13741" spans="6:6">
      <c r="F13741" s="1" t="s">
        <v>3</v>
      </c>
    </row>
    <row r="13742" spans="6:6">
      <c r="F13742" s="1" t="s">
        <v>3</v>
      </c>
    </row>
    <row r="13743" spans="6:6">
      <c r="F13743" s="1" t="s">
        <v>3</v>
      </c>
    </row>
    <row r="13744" spans="6:6">
      <c r="F13744" s="1" t="s">
        <v>3</v>
      </c>
    </row>
    <row r="13745" spans="6:6">
      <c r="F13745" s="1" t="s">
        <v>3</v>
      </c>
    </row>
    <row r="13746" spans="6:6">
      <c r="F13746" s="1" t="s">
        <v>3</v>
      </c>
    </row>
    <row r="13747" spans="6:6">
      <c r="F13747" s="1" t="s">
        <v>3</v>
      </c>
    </row>
    <row r="13748" spans="6:6">
      <c r="F13748" s="1" t="s">
        <v>3</v>
      </c>
    </row>
    <row r="13749" spans="6:6">
      <c r="F13749" s="1" t="s">
        <v>3</v>
      </c>
    </row>
    <row r="13750" spans="6:6">
      <c r="F13750" s="1" t="s">
        <v>3</v>
      </c>
    </row>
    <row r="13751" spans="6:6">
      <c r="F13751" s="1" t="s">
        <v>3</v>
      </c>
    </row>
    <row r="13752" spans="6:6">
      <c r="F13752" s="1" t="s">
        <v>3</v>
      </c>
    </row>
    <row r="13753" spans="6:6">
      <c r="F13753" s="1" t="s">
        <v>3</v>
      </c>
    </row>
    <row r="13754" spans="6:6">
      <c r="F13754" s="1" t="s">
        <v>3</v>
      </c>
    </row>
    <row r="13755" spans="6:6">
      <c r="F13755" s="1" t="s">
        <v>3</v>
      </c>
    </row>
    <row r="13756" spans="6:6">
      <c r="F13756" s="1" t="s">
        <v>3</v>
      </c>
    </row>
    <row r="13757" spans="6:6">
      <c r="F13757" s="1" t="s">
        <v>3</v>
      </c>
    </row>
    <row r="13758" spans="6:6">
      <c r="F13758" s="1" t="s">
        <v>3</v>
      </c>
    </row>
    <row r="13759" spans="6:6">
      <c r="F13759" s="1" t="s">
        <v>3</v>
      </c>
    </row>
    <row r="13760" spans="6:6">
      <c r="F13760" s="1" t="s">
        <v>3</v>
      </c>
    </row>
    <row r="13761" spans="6:6">
      <c r="F13761" s="1" t="s">
        <v>3</v>
      </c>
    </row>
    <row r="13762" spans="6:6">
      <c r="F13762" s="1" t="s">
        <v>3</v>
      </c>
    </row>
    <row r="13763" spans="6:6">
      <c r="F13763" s="1" t="s">
        <v>3</v>
      </c>
    </row>
    <row r="13764" spans="6:6">
      <c r="F13764" s="1" t="s">
        <v>3</v>
      </c>
    </row>
    <row r="13765" spans="6:6">
      <c r="F13765" s="1" t="s">
        <v>3</v>
      </c>
    </row>
    <row r="13766" spans="6:6">
      <c r="F13766" s="1" t="s">
        <v>3</v>
      </c>
    </row>
    <row r="13767" spans="6:6">
      <c r="F13767" s="1" t="s">
        <v>3</v>
      </c>
    </row>
    <row r="13768" spans="6:6">
      <c r="F13768" s="1" t="s">
        <v>3</v>
      </c>
    </row>
    <row r="13769" spans="6:6">
      <c r="F13769" s="1" t="s">
        <v>3</v>
      </c>
    </row>
    <row r="13770" spans="6:6">
      <c r="F13770" s="1" t="s">
        <v>3</v>
      </c>
    </row>
    <row r="13771" spans="6:6">
      <c r="F13771" s="1" t="s">
        <v>3</v>
      </c>
    </row>
    <row r="13772" spans="6:6">
      <c r="F13772" s="1" t="s">
        <v>3</v>
      </c>
    </row>
    <row r="13773" spans="6:6">
      <c r="F13773" s="1" t="s">
        <v>3</v>
      </c>
    </row>
    <row r="13774" spans="6:6">
      <c r="F13774" s="1" t="s">
        <v>3</v>
      </c>
    </row>
    <row r="13775" spans="6:6">
      <c r="F13775" s="1" t="s">
        <v>3</v>
      </c>
    </row>
    <row r="13776" spans="6:6">
      <c r="F13776" s="1" t="s">
        <v>3</v>
      </c>
    </row>
    <row r="13777" spans="6:6">
      <c r="F13777" s="1" t="s">
        <v>3</v>
      </c>
    </row>
    <row r="13778" spans="6:6">
      <c r="F13778" s="1" t="s">
        <v>3</v>
      </c>
    </row>
    <row r="13779" spans="6:6">
      <c r="F13779" s="1" t="s">
        <v>3</v>
      </c>
    </row>
    <row r="13780" spans="6:6">
      <c r="F13780" s="1" t="s">
        <v>3</v>
      </c>
    </row>
    <row r="13781" spans="6:6">
      <c r="F13781" s="1" t="s">
        <v>3</v>
      </c>
    </row>
    <row r="13782" spans="6:6">
      <c r="F13782" s="1" t="s">
        <v>3</v>
      </c>
    </row>
    <row r="13783" spans="6:6">
      <c r="F13783" s="1" t="s">
        <v>3</v>
      </c>
    </row>
    <row r="13784" spans="6:6">
      <c r="F13784" s="1" t="s">
        <v>3</v>
      </c>
    </row>
    <row r="13785" spans="6:6">
      <c r="F13785" s="1" t="s">
        <v>3</v>
      </c>
    </row>
    <row r="13786" spans="6:6">
      <c r="F13786" s="1" t="s">
        <v>3</v>
      </c>
    </row>
    <row r="13787" spans="6:6">
      <c r="F13787" s="1" t="s">
        <v>3</v>
      </c>
    </row>
    <row r="13788" spans="6:6">
      <c r="F13788" s="1" t="s">
        <v>3</v>
      </c>
    </row>
    <row r="13789" spans="6:6">
      <c r="F13789" s="1" t="s">
        <v>3</v>
      </c>
    </row>
    <row r="13790" spans="6:6">
      <c r="F13790" s="1" t="s">
        <v>3</v>
      </c>
    </row>
    <row r="13791" spans="6:6">
      <c r="F13791" s="1" t="s">
        <v>3</v>
      </c>
    </row>
    <row r="13792" spans="6:6">
      <c r="F13792" s="1" t="s">
        <v>3</v>
      </c>
    </row>
    <row r="13793" spans="6:6">
      <c r="F13793" s="1" t="s">
        <v>3</v>
      </c>
    </row>
    <row r="13794" spans="6:6">
      <c r="F13794" s="1" t="s">
        <v>3</v>
      </c>
    </row>
    <row r="13795" spans="6:6">
      <c r="F13795" s="1" t="s">
        <v>3</v>
      </c>
    </row>
    <row r="13796" spans="6:6">
      <c r="F13796" s="1" t="s">
        <v>3</v>
      </c>
    </row>
    <row r="13797" spans="6:6">
      <c r="F13797" s="1" t="s">
        <v>3</v>
      </c>
    </row>
    <row r="13798" spans="6:6">
      <c r="F13798" s="1" t="s">
        <v>3</v>
      </c>
    </row>
    <row r="13799" spans="6:6">
      <c r="F13799" s="1" t="s">
        <v>3</v>
      </c>
    </row>
    <row r="13800" spans="6:6">
      <c r="F13800" s="1" t="s">
        <v>3</v>
      </c>
    </row>
    <row r="13801" spans="6:6">
      <c r="F13801" s="1" t="s">
        <v>3</v>
      </c>
    </row>
    <row r="13802" spans="6:6">
      <c r="F13802" s="1" t="s">
        <v>3</v>
      </c>
    </row>
    <row r="13803" spans="6:6">
      <c r="F13803" s="1" t="s">
        <v>3</v>
      </c>
    </row>
    <row r="13804" spans="6:6">
      <c r="F13804" s="1" t="s">
        <v>3</v>
      </c>
    </row>
    <row r="13805" spans="6:6">
      <c r="F13805" s="1" t="s">
        <v>3</v>
      </c>
    </row>
    <row r="13806" spans="6:6">
      <c r="F13806" s="1" t="s">
        <v>3</v>
      </c>
    </row>
    <row r="13807" spans="6:6">
      <c r="F13807" s="1" t="s">
        <v>3</v>
      </c>
    </row>
    <row r="13808" spans="6:6">
      <c r="F13808" s="1" t="s">
        <v>3</v>
      </c>
    </row>
    <row r="13809" spans="6:6">
      <c r="F13809" s="1" t="s">
        <v>3</v>
      </c>
    </row>
    <row r="13810" spans="6:6">
      <c r="F13810" s="1" t="s">
        <v>3</v>
      </c>
    </row>
    <row r="13811" spans="6:6">
      <c r="F13811" s="1" t="s">
        <v>3</v>
      </c>
    </row>
    <row r="13812" spans="6:6">
      <c r="F13812" s="1" t="s">
        <v>3</v>
      </c>
    </row>
    <row r="13813" spans="6:6">
      <c r="F13813" s="1" t="s">
        <v>3</v>
      </c>
    </row>
    <row r="13814" spans="6:6">
      <c r="F13814" s="1" t="s">
        <v>3</v>
      </c>
    </row>
    <row r="13815" spans="6:6">
      <c r="F13815" s="1" t="s">
        <v>3</v>
      </c>
    </row>
    <row r="13816" spans="6:6">
      <c r="F13816" s="1" t="s">
        <v>3</v>
      </c>
    </row>
    <row r="13817" spans="6:6">
      <c r="F13817" s="1" t="s">
        <v>3</v>
      </c>
    </row>
    <row r="13818" spans="6:6">
      <c r="F13818" s="1" t="s">
        <v>3</v>
      </c>
    </row>
    <row r="13819" spans="6:6">
      <c r="F13819" s="1" t="s">
        <v>3</v>
      </c>
    </row>
    <row r="13820" spans="6:6">
      <c r="F13820" s="1" t="s">
        <v>3</v>
      </c>
    </row>
    <row r="13821" spans="6:6">
      <c r="F13821" s="1" t="s">
        <v>3</v>
      </c>
    </row>
    <row r="13822" spans="6:6">
      <c r="F13822" s="1" t="s">
        <v>3</v>
      </c>
    </row>
    <row r="13823" spans="6:6">
      <c r="F13823" s="1" t="s">
        <v>3</v>
      </c>
    </row>
    <row r="13824" spans="6:6">
      <c r="F13824" s="1" t="s">
        <v>3</v>
      </c>
    </row>
    <row r="13825" spans="6:6">
      <c r="F13825" s="1" t="s">
        <v>3</v>
      </c>
    </row>
    <row r="13826" spans="6:6">
      <c r="F13826" s="1" t="s">
        <v>3</v>
      </c>
    </row>
    <row r="13827" spans="6:6">
      <c r="F13827" s="1" t="s">
        <v>3</v>
      </c>
    </row>
    <row r="13828" spans="6:6">
      <c r="F13828" s="1" t="s">
        <v>3</v>
      </c>
    </row>
    <row r="13829" spans="6:6">
      <c r="F13829" s="1" t="s">
        <v>3</v>
      </c>
    </row>
    <row r="13830" spans="6:6">
      <c r="F13830" s="1" t="s">
        <v>3</v>
      </c>
    </row>
    <row r="13831" spans="6:6">
      <c r="F13831" s="1" t="s">
        <v>3</v>
      </c>
    </row>
    <row r="13832" spans="6:6">
      <c r="F13832" s="1" t="s">
        <v>3</v>
      </c>
    </row>
    <row r="13833" spans="6:6">
      <c r="F13833" s="1" t="s">
        <v>3</v>
      </c>
    </row>
    <row r="13834" spans="6:6">
      <c r="F13834" s="1" t="s">
        <v>3</v>
      </c>
    </row>
    <row r="13835" spans="6:6">
      <c r="F13835" s="1" t="s">
        <v>3</v>
      </c>
    </row>
    <row r="13836" spans="6:6">
      <c r="F13836" s="1" t="s">
        <v>3</v>
      </c>
    </row>
    <row r="13837" spans="6:6">
      <c r="F13837" s="1" t="s">
        <v>3</v>
      </c>
    </row>
    <row r="13838" spans="6:6">
      <c r="F13838" s="1" t="s">
        <v>3</v>
      </c>
    </row>
    <row r="13839" spans="6:6">
      <c r="F13839" s="1" t="s">
        <v>3</v>
      </c>
    </row>
    <row r="13840" spans="6:6">
      <c r="F13840" s="1" t="s">
        <v>3</v>
      </c>
    </row>
    <row r="13841" spans="6:6">
      <c r="F13841" s="1" t="s">
        <v>3</v>
      </c>
    </row>
    <row r="13842" spans="6:6">
      <c r="F13842" s="1" t="s">
        <v>3</v>
      </c>
    </row>
    <row r="13843" spans="6:6">
      <c r="F13843" s="1" t="s">
        <v>3</v>
      </c>
    </row>
    <row r="13844" spans="6:6">
      <c r="F13844" s="1" t="s">
        <v>3</v>
      </c>
    </row>
    <row r="13845" spans="6:6">
      <c r="F13845" s="1" t="s">
        <v>3</v>
      </c>
    </row>
    <row r="13846" spans="6:6">
      <c r="F13846" s="1" t="s">
        <v>3</v>
      </c>
    </row>
    <row r="13847" spans="6:6">
      <c r="F13847" s="1" t="s">
        <v>3</v>
      </c>
    </row>
    <row r="13848" spans="6:6">
      <c r="F13848" s="1" t="s">
        <v>3</v>
      </c>
    </row>
    <row r="13849" spans="6:6">
      <c r="F13849" s="1" t="s">
        <v>3</v>
      </c>
    </row>
    <row r="13850" spans="6:6">
      <c r="F13850" s="1" t="s">
        <v>3</v>
      </c>
    </row>
    <row r="13851" spans="6:6">
      <c r="F13851" s="1" t="s">
        <v>3</v>
      </c>
    </row>
    <row r="13852" spans="6:6">
      <c r="F13852" s="1" t="s">
        <v>3</v>
      </c>
    </row>
    <row r="13853" spans="6:6">
      <c r="F13853" s="1" t="s">
        <v>3</v>
      </c>
    </row>
    <row r="13854" spans="6:6">
      <c r="F13854" s="1" t="s">
        <v>3</v>
      </c>
    </row>
    <row r="13855" spans="6:6">
      <c r="F13855" s="1" t="s">
        <v>3</v>
      </c>
    </row>
    <row r="13856" spans="6:6">
      <c r="F13856" s="1" t="s">
        <v>3</v>
      </c>
    </row>
    <row r="13857" spans="6:6">
      <c r="F13857" s="1" t="s">
        <v>3</v>
      </c>
    </row>
    <row r="13858" spans="6:6">
      <c r="F13858" s="1" t="s">
        <v>3</v>
      </c>
    </row>
    <row r="13859" spans="6:6">
      <c r="F13859" s="1" t="s">
        <v>3</v>
      </c>
    </row>
    <row r="13860" spans="6:6">
      <c r="F13860" s="1" t="s">
        <v>3</v>
      </c>
    </row>
    <row r="13861" spans="6:6">
      <c r="F13861" s="1" t="s">
        <v>3</v>
      </c>
    </row>
    <row r="13862" spans="6:6">
      <c r="F13862" s="1" t="s">
        <v>3</v>
      </c>
    </row>
    <row r="13863" spans="6:6">
      <c r="F13863" s="1" t="s">
        <v>3</v>
      </c>
    </row>
    <row r="13864" spans="6:6">
      <c r="F13864" s="1" t="s">
        <v>3</v>
      </c>
    </row>
    <row r="13865" spans="6:6">
      <c r="F13865" s="1" t="s">
        <v>3</v>
      </c>
    </row>
    <row r="13866" spans="6:6">
      <c r="F13866" s="1" t="s">
        <v>3</v>
      </c>
    </row>
    <row r="13867" spans="6:6">
      <c r="F13867" s="1" t="s">
        <v>3</v>
      </c>
    </row>
    <row r="13868" spans="6:6">
      <c r="F13868" s="1" t="s">
        <v>3</v>
      </c>
    </row>
    <row r="13869" spans="6:6">
      <c r="F13869" s="1" t="s">
        <v>3</v>
      </c>
    </row>
    <row r="13870" spans="6:6">
      <c r="F13870" s="1" t="s">
        <v>3</v>
      </c>
    </row>
    <row r="13871" spans="6:6">
      <c r="F13871" s="1" t="s">
        <v>3</v>
      </c>
    </row>
    <row r="13872" spans="6:6">
      <c r="F13872" s="1" t="s">
        <v>3</v>
      </c>
    </row>
    <row r="13873" spans="6:6">
      <c r="F13873" s="1" t="s">
        <v>3</v>
      </c>
    </row>
    <row r="13874" spans="6:6">
      <c r="F13874" s="1" t="s">
        <v>3</v>
      </c>
    </row>
    <row r="13875" spans="6:6">
      <c r="F13875" s="1" t="s">
        <v>3</v>
      </c>
    </row>
    <row r="13876" spans="6:6">
      <c r="F13876" s="1" t="s">
        <v>3</v>
      </c>
    </row>
    <row r="13877" spans="6:6">
      <c r="F13877" s="1" t="s">
        <v>3</v>
      </c>
    </row>
    <row r="13878" spans="6:6">
      <c r="F13878" s="1" t="s">
        <v>3</v>
      </c>
    </row>
    <row r="13879" spans="6:6">
      <c r="F13879" s="1" t="s">
        <v>3</v>
      </c>
    </row>
    <row r="13880" spans="6:6">
      <c r="F13880" s="1" t="s">
        <v>3</v>
      </c>
    </row>
    <row r="13881" spans="6:6">
      <c r="F13881" s="1" t="s">
        <v>3</v>
      </c>
    </row>
    <row r="13882" spans="6:6">
      <c r="F13882" s="1" t="s">
        <v>3</v>
      </c>
    </row>
    <row r="13883" spans="6:6">
      <c r="F13883" s="1" t="s">
        <v>3</v>
      </c>
    </row>
    <row r="13884" spans="6:6">
      <c r="F13884" s="1" t="s">
        <v>3</v>
      </c>
    </row>
    <row r="13885" spans="6:6">
      <c r="F13885" s="1" t="s">
        <v>3</v>
      </c>
    </row>
    <row r="13886" spans="6:6">
      <c r="F13886" s="1" t="s">
        <v>3</v>
      </c>
    </row>
    <row r="13887" spans="6:6">
      <c r="F13887" s="1" t="s">
        <v>3</v>
      </c>
    </row>
    <row r="13888" spans="6:6">
      <c r="F13888" s="1" t="s">
        <v>3</v>
      </c>
    </row>
    <row r="13889" spans="6:6">
      <c r="F13889" s="1" t="s">
        <v>3</v>
      </c>
    </row>
    <row r="13890" spans="6:6">
      <c r="F13890" s="1" t="s">
        <v>3</v>
      </c>
    </row>
    <row r="13891" spans="6:6">
      <c r="F13891" s="1" t="s">
        <v>3</v>
      </c>
    </row>
    <row r="13892" spans="6:6">
      <c r="F13892" s="1" t="s">
        <v>3</v>
      </c>
    </row>
    <row r="13893" spans="6:6">
      <c r="F13893" s="1" t="s">
        <v>3</v>
      </c>
    </row>
    <row r="13894" spans="6:6">
      <c r="F13894" s="1" t="s">
        <v>3</v>
      </c>
    </row>
    <row r="13895" spans="6:6">
      <c r="F13895" s="1" t="s">
        <v>3</v>
      </c>
    </row>
    <row r="13896" spans="6:6">
      <c r="F13896" s="1" t="s">
        <v>3</v>
      </c>
    </row>
    <row r="13897" spans="6:6">
      <c r="F13897" s="1" t="s">
        <v>3</v>
      </c>
    </row>
    <row r="13898" spans="6:6">
      <c r="F13898" s="1" t="s">
        <v>3</v>
      </c>
    </row>
    <row r="13899" spans="6:6">
      <c r="F13899" s="1" t="s">
        <v>3</v>
      </c>
    </row>
    <row r="13900" spans="6:6">
      <c r="F13900" s="1" t="s">
        <v>3</v>
      </c>
    </row>
    <row r="13901" spans="6:6">
      <c r="F13901" s="1" t="s">
        <v>3</v>
      </c>
    </row>
    <row r="13902" spans="6:6">
      <c r="F13902" s="1" t="s">
        <v>3</v>
      </c>
    </row>
    <row r="13903" spans="6:6">
      <c r="F13903" s="1" t="s">
        <v>3</v>
      </c>
    </row>
    <row r="13904" spans="6:6">
      <c r="F13904" s="1" t="s">
        <v>3</v>
      </c>
    </row>
    <row r="13905" spans="6:6">
      <c r="F13905" s="1" t="s">
        <v>3</v>
      </c>
    </row>
    <row r="13906" spans="6:6">
      <c r="F13906" s="1" t="s">
        <v>3</v>
      </c>
    </row>
    <row r="13907" spans="6:6">
      <c r="F13907" s="1" t="s">
        <v>3</v>
      </c>
    </row>
    <row r="13908" spans="6:6">
      <c r="F13908" s="1" t="s">
        <v>3</v>
      </c>
    </row>
    <row r="13909" spans="6:6">
      <c r="F13909" s="1" t="s">
        <v>3</v>
      </c>
    </row>
    <row r="13910" spans="6:6">
      <c r="F13910" s="1" t="s">
        <v>3</v>
      </c>
    </row>
    <row r="13911" spans="6:6">
      <c r="F13911" s="1" t="s">
        <v>3</v>
      </c>
    </row>
    <row r="13912" spans="6:6">
      <c r="F13912" s="1" t="s">
        <v>3</v>
      </c>
    </row>
    <row r="13913" spans="6:6">
      <c r="F13913" s="1" t="s">
        <v>3</v>
      </c>
    </row>
    <row r="13914" spans="6:6">
      <c r="F13914" s="1" t="s">
        <v>3</v>
      </c>
    </row>
    <row r="13915" spans="6:6">
      <c r="F13915" s="1" t="s">
        <v>3</v>
      </c>
    </row>
    <row r="13916" spans="6:6">
      <c r="F13916" s="1" t="s">
        <v>3</v>
      </c>
    </row>
    <row r="13917" spans="6:6">
      <c r="F13917" s="1" t="s">
        <v>3</v>
      </c>
    </row>
    <row r="13918" spans="6:6">
      <c r="F13918" s="1" t="s">
        <v>3</v>
      </c>
    </row>
    <row r="13919" spans="6:6">
      <c r="F13919" s="1" t="s">
        <v>3</v>
      </c>
    </row>
    <row r="13920" spans="6:6">
      <c r="F13920" s="1" t="s">
        <v>3</v>
      </c>
    </row>
    <row r="13921" spans="6:6">
      <c r="F13921" s="1" t="s">
        <v>3</v>
      </c>
    </row>
    <row r="13922" spans="6:6">
      <c r="F13922" s="1" t="s">
        <v>3</v>
      </c>
    </row>
    <row r="13923" spans="6:6">
      <c r="F13923" s="1" t="s">
        <v>3</v>
      </c>
    </row>
    <row r="13924" spans="6:6">
      <c r="F13924" s="1" t="s">
        <v>3</v>
      </c>
    </row>
    <row r="13925" spans="6:6">
      <c r="F13925" s="1" t="s">
        <v>3</v>
      </c>
    </row>
    <row r="13926" spans="6:6">
      <c r="F13926" s="1" t="s">
        <v>3</v>
      </c>
    </row>
    <row r="13927" spans="6:6">
      <c r="F13927" s="1" t="s">
        <v>3</v>
      </c>
    </row>
    <row r="13928" spans="6:6">
      <c r="F13928" s="1" t="s">
        <v>3</v>
      </c>
    </row>
    <row r="13929" spans="6:6">
      <c r="F13929" s="1" t="s">
        <v>3</v>
      </c>
    </row>
    <row r="13930" spans="6:6">
      <c r="F13930" s="1" t="s">
        <v>3</v>
      </c>
    </row>
    <row r="13931" spans="6:6">
      <c r="F13931" s="1" t="s">
        <v>3</v>
      </c>
    </row>
    <row r="13932" spans="6:6">
      <c r="F13932" s="1" t="s">
        <v>3</v>
      </c>
    </row>
    <row r="13933" spans="6:6">
      <c r="F13933" s="1" t="s">
        <v>3</v>
      </c>
    </row>
    <row r="13934" spans="6:6">
      <c r="F13934" s="1" t="s">
        <v>3</v>
      </c>
    </row>
    <row r="13935" spans="6:6">
      <c r="F13935" s="1" t="s">
        <v>3</v>
      </c>
    </row>
    <row r="13936" spans="6:6">
      <c r="F13936" s="1" t="s">
        <v>3</v>
      </c>
    </row>
    <row r="13937" spans="6:6">
      <c r="F13937" s="1" t="s">
        <v>3</v>
      </c>
    </row>
    <row r="13938" spans="6:6">
      <c r="F13938" s="1" t="s">
        <v>3</v>
      </c>
    </row>
    <row r="13939" spans="6:6">
      <c r="F13939" s="1" t="s">
        <v>3</v>
      </c>
    </row>
    <row r="13940" spans="6:6">
      <c r="F13940" s="1" t="s">
        <v>3</v>
      </c>
    </row>
    <row r="13941" spans="6:6">
      <c r="F13941" s="1" t="s">
        <v>3</v>
      </c>
    </row>
    <row r="13942" spans="6:6">
      <c r="F13942" s="1" t="s">
        <v>3</v>
      </c>
    </row>
    <row r="13943" spans="6:6">
      <c r="F13943" s="1" t="s">
        <v>3</v>
      </c>
    </row>
    <row r="13944" spans="6:6">
      <c r="F13944" s="1" t="s">
        <v>3</v>
      </c>
    </row>
    <row r="13945" spans="6:6">
      <c r="F13945" s="1" t="s">
        <v>3</v>
      </c>
    </row>
    <row r="13946" spans="6:6">
      <c r="F13946" s="1" t="s">
        <v>3</v>
      </c>
    </row>
    <row r="13947" spans="6:6">
      <c r="F13947" s="1" t="s">
        <v>3</v>
      </c>
    </row>
    <row r="13948" spans="6:6">
      <c r="F13948" s="1" t="s">
        <v>3</v>
      </c>
    </row>
    <row r="13949" spans="6:6">
      <c r="F13949" s="1" t="s">
        <v>3</v>
      </c>
    </row>
    <row r="13950" spans="6:6">
      <c r="F13950" s="1" t="s">
        <v>3</v>
      </c>
    </row>
    <row r="13951" spans="6:6">
      <c r="F13951" s="1" t="s">
        <v>3</v>
      </c>
    </row>
    <row r="13952" spans="6:6">
      <c r="F13952" s="1" t="s">
        <v>3</v>
      </c>
    </row>
    <row r="13953" spans="6:6">
      <c r="F13953" s="1" t="s">
        <v>3</v>
      </c>
    </row>
    <row r="13954" spans="6:6">
      <c r="F13954" s="1" t="s">
        <v>3</v>
      </c>
    </row>
    <row r="13955" spans="6:6">
      <c r="F13955" s="1" t="s">
        <v>3</v>
      </c>
    </row>
    <row r="13956" spans="6:6">
      <c r="F13956" s="1" t="s">
        <v>3</v>
      </c>
    </row>
    <row r="13957" spans="6:6">
      <c r="F13957" s="1" t="s">
        <v>3</v>
      </c>
    </row>
    <row r="13958" spans="6:6">
      <c r="F13958" s="1" t="s">
        <v>3</v>
      </c>
    </row>
    <row r="13959" spans="6:6">
      <c r="F13959" s="1" t="s">
        <v>3</v>
      </c>
    </row>
    <row r="13960" spans="6:6">
      <c r="F13960" s="1" t="s">
        <v>3</v>
      </c>
    </row>
    <row r="13961" spans="6:6">
      <c r="F13961" s="1" t="s">
        <v>3</v>
      </c>
    </row>
    <row r="13962" spans="6:6">
      <c r="F13962" s="1" t="s">
        <v>3</v>
      </c>
    </row>
    <row r="13963" spans="6:6">
      <c r="F13963" s="1" t="s">
        <v>3</v>
      </c>
    </row>
    <row r="13964" spans="6:6">
      <c r="F13964" s="1" t="s">
        <v>3</v>
      </c>
    </row>
    <row r="13965" spans="6:6">
      <c r="F13965" s="1" t="s">
        <v>3</v>
      </c>
    </row>
    <row r="13966" spans="6:6">
      <c r="F13966" s="1" t="s">
        <v>3</v>
      </c>
    </row>
    <row r="13967" spans="6:6">
      <c r="F13967" s="1" t="s">
        <v>3</v>
      </c>
    </row>
    <row r="13968" spans="6:6">
      <c r="F13968" s="1" t="s">
        <v>3</v>
      </c>
    </row>
    <row r="13969" spans="6:6">
      <c r="F13969" s="1" t="s">
        <v>3</v>
      </c>
    </row>
    <row r="13970" spans="6:6">
      <c r="F13970" s="1" t="s">
        <v>3</v>
      </c>
    </row>
    <row r="13971" spans="6:6">
      <c r="F13971" s="1" t="s">
        <v>3</v>
      </c>
    </row>
    <row r="13972" spans="6:6">
      <c r="F13972" s="1" t="s">
        <v>3</v>
      </c>
    </row>
    <row r="13973" spans="6:6">
      <c r="F13973" s="1" t="s">
        <v>3</v>
      </c>
    </row>
    <row r="13974" spans="6:6">
      <c r="F13974" s="1" t="s">
        <v>3</v>
      </c>
    </row>
    <row r="13975" spans="6:6">
      <c r="F13975" s="1" t="s">
        <v>3</v>
      </c>
    </row>
    <row r="13976" spans="6:6">
      <c r="F13976" s="1" t="s">
        <v>3</v>
      </c>
    </row>
    <row r="13977" spans="6:6">
      <c r="F13977" s="1" t="s">
        <v>3</v>
      </c>
    </row>
    <row r="13978" spans="6:6">
      <c r="F13978" s="1" t="s">
        <v>3</v>
      </c>
    </row>
    <row r="13979" spans="6:6">
      <c r="F13979" s="1" t="s">
        <v>3</v>
      </c>
    </row>
    <row r="13980" spans="6:6">
      <c r="F13980" s="1" t="s">
        <v>3</v>
      </c>
    </row>
    <row r="13981" spans="6:6">
      <c r="F13981" s="1" t="s">
        <v>3</v>
      </c>
    </row>
    <row r="13982" spans="6:6">
      <c r="F13982" s="1" t="s">
        <v>3</v>
      </c>
    </row>
    <row r="13983" spans="6:6">
      <c r="F13983" s="1" t="s">
        <v>3</v>
      </c>
    </row>
    <row r="13984" spans="6:6">
      <c r="F13984" s="1" t="s">
        <v>3</v>
      </c>
    </row>
    <row r="13985" spans="6:6">
      <c r="F13985" s="1" t="s">
        <v>3</v>
      </c>
    </row>
    <row r="13986" spans="6:6">
      <c r="F13986" s="1" t="s">
        <v>3</v>
      </c>
    </row>
    <row r="13987" spans="6:6">
      <c r="F13987" s="1" t="s">
        <v>3</v>
      </c>
    </row>
    <row r="13988" spans="6:6">
      <c r="F13988" s="1" t="s">
        <v>3</v>
      </c>
    </row>
    <row r="13989" spans="6:6">
      <c r="F13989" s="1" t="s">
        <v>3</v>
      </c>
    </row>
    <row r="13990" spans="6:6">
      <c r="F13990" s="1" t="s">
        <v>3</v>
      </c>
    </row>
    <row r="13991" spans="6:6">
      <c r="F13991" s="1" t="s">
        <v>3</v>
      </c>
    </row>
    <row r="13992" spans="6:6">
      <c r="F13992" s="1" t="s">
        <v>3</v>
      </c>
    </row>
    <row r="13993" spans="6:6">
      <c r="F13993" s="1" t="s">
        <v>3</v>
      </c>
    </row>
    <row r="13994" spans="6:6">
      <c r="F13994" s="1" t="s">
        <v>3</v>
      </c>
    </row>
    <row r="13995" spans="6:6">
      <c r="F13995" s="1" t="s">
        <v>3</v>
      </c>
    </row>
    <row r="13996" spans="6:6">
      <c r="F13996" s="1" t="s">
        <v>3</v>
      </c>
    </row>
    <row r="13997" spans="6:6">
      <c r="F13997" s="1" t="s">
        <v>3</v>
      </c>
    </row>
    <row r="13998" spans="6:6">
      <c r="F13998" s="1" t="s">
        <v>3</v>
      </c>
    </row>
    <row r="13999" spans="6:6">
      <c r="F13999" s="1" t="s">
        <v>3</v>
      </c>
    </row>
    <row r="14000" spans="6:6">
      <c r="F14000" s="1" t="s">
        <v>3</v>
      </c>
    </row>
    <row r="14001" spans="6:6">
      <c r="F14001" s="1" t="s">
        <v>3</v>
      </c>
    </row>
    <row r="14002" spans="6:6">
      <c r="F14002" s="1" t="s">
        <v>3</v>
      </c>
    </row>
    <row r="14003" spans="6:6">
      <c r="F14003" s="1" t="s">
        <v>3</v>
      </c>
    </row>
    <row r="14004" spans="6:6">
      <c r="F14004" s="1" t="s">
        <v>3</v>
      </c>
    </row>
    <row r="14005" spans="6:6">
      <c r="F14005" s="1" t="s">
        <v>3</v>
      </c>
    </row>
    <row r="14006" spans="6:6">
      <c r="F14006" s="1" t="s">
        <v>3</v>
      </c>
    </row>
    <row r="14007" spans="6:6">
      <c r="F14007" s="1" t="s">
        <v>3</v>
      </c>
    </row>
    <row r="14008" spans="6:6">
      <c r="F14008" s="1" t="s">
        <v>3</v>
      </c>
    </row>
    <row r="14009" spans="6:6">
      <c r="F14009" s="1" t="s">
        <v>3</v>
      </c>
    </row>
    <row r="14010" spans="6:6">
      <c r="F14010" s="1" t="s">
        <v>3</v>
      </c>
    </row>
    <row r="14011" spans="6:6">
      <c r="F14011" s="1" t="s">
        <v>3</v>
      </c>
    </row>
    <row r="14012" spans="6:6">
      <c r="F14012" s="1" t="s">
        <v>3</v>
      </c>
    </row>
    <row r="14013" spans="6:6">
      <c r="F14013" s="1" t="s">
        <v>3</v>
      </c>
    </row>
    <row r="14014" spans="6:6">
      <c r="F14014" s="1" t="s">
        <v>3</v>
      </c>
    </row>
    <row r="14015" spans="6:6">
      <c r="F14015" s="1" t="s">
        <v>3</v>
      </c>
    </row>
    <row r="14016" spans="6:6">
      <c r="F14016" s="1" t="s">
        <v>3</v>
      </c>
    </row>
    <row r="14017" spans="6:6">
      <c r="F14017" s="1" t="s">
        <v>3</v>
      </c>
    </row>
    <row r="14018" spans="6:6">
      <c r="F14018" s="1" t="s">
        <v>3</v>
      </c>
    </row>
    <row r="14019" spans="6:6">
      <c r="F14019" s="1" t="s">
        <v>3</v>
      </c>
    </row>
    <row r="14020" spans="6:6">
      <c r="F14020" s="1" t="s">
        <v>3</v>
      </c>
    </row>
    <row r="14021" spans="6:6">
      <c r="F14021" s="1" t="s">
        <v>3</v>
      </c>
    </row>
    <row r="14022" spans="6:6">
      <c r="F14022" s="1" t="s">
        <v>3</v>
      </c>
    </row>
    <row r="14023" spans="6:6">
      <c r="F14023" s="1" t="s">
        <v>3</v>
      </c>
    </row>
    <row r="14024" spans="6:6">
      <c r="F14024" s="1" t="s">
        <v>3</v>
      </c>
    </row>
    <row r="14025" spans="6:6">
      <c r="F14025" s="1" t="s">
        <v>3</v>
      </c>
    </row>
    <row r="14026" spans="6:6">
      <c r="F14026" s="1" t="s">
        <v>3</v>
      </c>
    </row>
    <row r="14027" spans="6:6">
      <c r="F14027" s="1" t="s">
        <v>3</v>
      </c>
    </row>
    <row r="14028" spans="6:6">
      <c r="F14028" s="1" t="s">
        <v>3</v>
      </c>
    </row>
    <row r="14029" spans="6:6">
      <c r="F14029" s="1" t="s">
        <v>3</v>
      </c>
    </row>
    <row r="14030" spans="6:6">
      <c r="F14030" s="1" t="s">
        <v>3</v>
      </c>
    </row>
    <row r="14031" spans="6:6">
      <c r="F14031" s="1" t="s">
        <v>3</v>
      </c>
    </row>
    <row r="14032" spans="6:6">
      <c r="F14032" s="1" t="s">
        <v>3</v>
      </c>
    </row>
    <row r="14033" spans="6:6">
      <c r="F14033" s="1" t="s">
        <v>3</v>
      </c>
    </row>
    <row r="14034" spans="6:6">
      <c r="F14034" s="1" t="s">
        <v>3</v>
      </c>
    </row>
    <row r="14035" spans="6:6">
      <c r="F14035" s="1" t="s">
        <v>3</v>
      </c>
    </row>
    <row r="14036" spans="6:6">
      <c r="F14036" s="1" t="s">
        <v>3</v>
      </c>
    </row>
    <row r="14037" spans="6:6">
      <c r="F14037" s="1" t="s">
        <v>3</v>
      </c>
    </row>
    <row r="14038" spans="6:6">
      <c r="F14038" s="1" t="s">
        <v>3</v>
      </c>
    </row>
    <row r="14039" spans="6:6">
      <c r="F14039" s="1" t="s">
        <v>3</v>
      </c>
    </row>
    <row r="14040" spans="6:6">
      <c r="F14040" s="1" t="s">
        <v>3</v>
      </c>
    </row>
    <row r="14041" spans="6:6">
      <c r="F14041" s="1" t="s">
        <v>3</v>
      </c>
    </row>
    <row r="14042" spans="6:6">
      <c r="F14042" s="1" t="s">
        <v>3</v>
      </c>
    </row>
    <row r="14043" spans="6:6">
      <c r="F14043" s="1" t="s">
        <v>3</v>
      </c>
    </row>
    <row r="14044" spans="6:6">
      <c r="F14044" s="1" t="s">
        <v>3</v>
      </c>
    </row>
    <row r="14045" spans="6:6">
      <c r="F14045" s="1" t="s">
        <v>3</v>
      </c>
    </row>
    <row r="14046" spans="6:6">
      <c r="F14046" s="1" t="s">
        <v>3</v>
      </c>
    </row>
    <row r="14047" spans="6:6">
      <c r="F14047" s="1" t="s">
        <v>3</v>
      </c>
    </row>
    <row r="14048" spans="6:6">
      <c r="F14048" s="1" t="s">
        <v>3</v>
      </c>
    </row>
    <row r="14049" spans="6:6">
      <c r="F14049" s="1" t="s">
        <v>3</v>
      </c>
    </row>
    <row r="14050" spans="6:6">
      <c r="F14050" s="1" t="s">
        <v>3</v>
      </c>
    </row>
    <row r="14051" spans="6:6">
      <c r="F14051" s="1" t="s">
        <v>3</v>
      </c>
    </row>
    <row r="14052" spans="6:6">
      <c r="F14052" s="1" t="s">
        <v>3</v>
      </c>
    </row>
    <row r="14053" spans="6:6">
      <c r="F14053" s="1" t="s">
        <v>3</v>
      </c>
    </row>
    <row r="14054" spans="6:6">
      <c r="F14054" s="1" t="s">
        <v>3</v>
      </c>
    </row>
    <row r="14055" spans="6:6">
      <c r="F14055" s="1" t="s">
        <v>3</v>
      </c>
    </row>
    <row r="14056" spans="6:6">
      <c r="F14056" s="1" t="s">
        <v>3</v>
      </c>
    </row>
    <row r="14057" spans="6:6">
      <c r="F14057" s="1" t="s">
        <v>3</v>
      </c>
    </row>
    <row r="14058" spans="6:6">
      <c r="F14058" s="1" t="s">
        <v>3</v>
      </c>
    </row>
    <row r="14059" spans="6:6">
      <c r="F14059" s="1" t="s">
        <v>3</v>
      </c>
    </row>
    <row r="14060" spans="6:6">
      <c r="F14060" s="1" t="s">
        <v>3</v>
      </c>
    </row>
    <row r="14061" spans="6:6">
      <c r="F14061" s="1" t="s">
        <v>3</v>
      </c>
    </row>
    <row r="14062" spans="6:6">
      <c r="F14062" s="1" t="s">
        <v>3</v>
      </c>
    </row>
    <row r="14063" spans="6:6">
      <c r="F14063" s="1" t="s">
        <v>3</v>
      </c>
    </row>
    <row r="14064" spans="6:6">
      <c r="F14064" s="1" t="s">
        <v>3</v>
      </c>
    </row>
    <row r="14065" spans="6:6">
      <c r="F14065" s="1" t="s">
        <v>3</v>
      </c>
    </row>
    <row r="14066" spans="6:6">
      <c r="F14066" s="1" t="s">
        <v>3</v>
      </c>
    </row>
    <row r="14067" spans="6:6">
      <c r="F14067" s="1" t="s">
        <v>3</v>
      </c>
    </row>
    <row r="14068" spans="6:6">
      <c r="F14068" s="1" t="s">
        <v>3</v>
      </c>
    </row>
    <row r="14069" spans="6:6">
      <c r="F14069" s="1" t="s">
        <v>3</v>
      </c>
    </row>
    <row r="14070" spans="6:6">
      <c r="F14070" s="1" t="s">
        <v>3</v>
      </c>
    </row>
    <row r="14071" spans="6:6">
      <c r="F14071" s="1" t="s">
        <v>3</v>
      </c>
    </row>
    <row r="14072" spans="6:6">
      <c r="F14072" s="1" t="s">
        <v>3</v>
      </c>
    </row>
    <row r="14073" spans="6:6">
      <c r="F14073" s="1" t="s">
        <v>3</v>
      </c>
    </row>
    <row r="14074" spans="6:6">
      <c r="F14074" s="1" t="s">
        <v>3</v>
      </c>
    </row>
    <row r="14075" spans="6:6">
      <c r="F14075" s="1" t="s">
        <v>3</v>
      </c>
    </row>
    <row r="14076" spans="6:6">
      <c r="F14076" s="1" t="s">
        <v>3</v>
      </c>
    </row>
    <row r="14077" spans="6:6">
      <c r="F14077" s="1" t="s">
        <v>3</v>
      </c>
    </row>
    <row r="14078" spans="6:6">
      <c r="F14078" s="1" t="s">
        <v>3</v>
      </c>
    </row>
    <row r="14079" spans="6:6">
      <c r="F14079" s="1" t="s">
        <v>3</v>
      </c>
    </row>
    <row r="14080" spans="6:6">
      <c r="F14080" s="1" t="s">
        <v>3</v>
      </c>
    </row>
    <row r="14081" spans="6:6">
      <c r="F14081" s="1" t="s">
        <v>3</v>
      </c>
    </row>
    <row r="14082" spans="6:6">
      <c r="F14082" s="1" t="s">
        <v>3</v>
      </c>
    </row>
    <row r="14083" spans="6:6">
      <c r="F14083" s="1" t="s">
        <v>3</v>
      </c>
    </row>
    <row r="14084" spans="6:6">
      <c r="F14084" s="1" t="s">
        <v>3</v>
      </c>
    </row>
    <row r="14085" spans="6:6">
      <c r="F14085" s="1" t="s">
        <v>3</v>
      </c>
    </row>
    <row r="14086" spans="6:6">
      <c r="F14086" s="1" t="s">
        <v>3</v>
      </c>
    </row>
    <row r="14087" spans="6:6">
      <c r="F14087" s="1" t="s">
        <v>3</v>
      </c>
    </row>
    <row r="14088" spans="6:6">
      <c r="F14088" s="1" t="s">
        <v>3</v>
      </c>
    </row>
    <row r="14089" spans="6:6">
      <c r="F14089" s="1" t="s">
        <v>3</v>
      </c>
    </row>
    <row r="14090" spans="6:6">
      <c r="F14090" s="1" t="s">
        <v>3</v>
      </c>
    </row>
    <row r="14091" spans="6:6">
      <c r="F14091" s="1" t="s">
        <v>3</v>
      </c>
    </row>
    <row r="14092" spans="6:6">
      <c r="F14092" s="1" t="s">
        <v>3</v>
      </c>
    </row>
    <row r="14093" spans="6:6">
      <c r="F14093" s="1" t="s">
        <v>3</v>
      </c>
    </row>
    <row r="14094" spans="6:6">
      <c r="F14094" s="1" t="s">
        <v>3</v>
      </c>
    </row>
    <row r="14095" spans="6:6">
      <c r="F14095" s="1" t="s">
        <v>3</v>
      </c>
    </row>
    <row r="14096" spans="6:6">
      <c r="F14096" s="1" t="s">
        <v>3</v>
      </c>
    </row>
    <row r="14097" spans="6:6">
      <c r="F14097" s="1" t="s">
        <v>3</v>
      </c>
    </row>
    <row r="14098" spans="6:6">
      <c r="F14098" s="1" t="s">
        <v>3</v>
      </c>
    </row>
    <row r="14099" spans="6:6">
      <c r="F14099" s="1" t="s">
        <v>3</v>
      </c>
    </row>
    <row r="14100" spans="6:6">
      <c r="F14100" s="1" t="s">
        <v>3</v>
      </c>
    </row>
    <row r="14101" spans="6:6">
      <c r="F14101" s="1" t="s">
        <v>3</v>
      </c>
    </row>
    <row r="14102" spans="6:6">
      <c r="F14102" s="1" t="s">
        <v>3</v>
      </c>
    </row>
    <row r="14103" spans="6:6">
      <c r="F14103" s="1" t="s">
        <v>3</v>
      </c>
    </row>
    <row r="14104" spans="6:6">
      <c r="F14104" s="1" t="s">
        <v>3</v>
      </c>
    </row>
    <row r="14105" spans="6:6">
      <c r="F14105" s="1" t="s">
        <v>3</v>
      </c>
    </row>
    <row r="14106" spans="6:6">
      <c r="F14106" s="1" t="s">
        <v>3</v>
      </c>
    </row>
    <row r="14107" spans="6:6">
      <c r="F14107" s="1" t="s">
        <v>3</v>
      </c>
    </row>
    <row r="14108" spans="6:6">
      <c r="F14108" s="1" t="s">
        <v>3</v>
      </c>
    </row>
    <row r="14109" spans="6:6">
      <c r="F14109" s="1" t="s">
        <v>3</v>
      </c>
    </row>
    <row r="14110" spans="6:6">
      <c r="F14110" s="1" t="s">
        <v>3</v>
      </c>
    </row>
    <row r="14111" spans="6:6">
      <c r="F14111" s="1" t="s">
        <v>3</v>
      </c>
    </row>
    <row r="14112" spans="6:6">
      <c r="F14112" s="1" t="s">
        <v>3</v>
      </c>
    </row>
    <row r="14113" spans="6:6">
      <c r="F14113" s="1" t="s">
        <v>3</v>
      </c>
    </row>
    <row r="14114" spans="6:6">
      <c r="F14114" s="1" t="s">
        <v>3</v>
      </c>
    </row>
    <row r="14115" spans="6:6">
      <c r="F14115" s="1" t="s">
        <v>3</v>
      </c>
    </row>
    <row r="14116" spans="6:6">
      <c r="F14116" s="1" t="s">
        <v>3</v>
      </c>
    </row>
    <row r="14117" spans="6:6">
      <c r="F14117" s="1" t="s">
        <v>3</v>
      </c>
    </row>
    <row r="14118" spans="6:6">
      <c r="F14118" s="1" t="s">
        <v>3</v>
      </c>
    </row>
    <row r="14119" spans="6:6">
      <c r="F14119" s="1" t="s">
        <v>3</v>
      </c>
    </row>
    <row r="14120" spans="6:6">
      <c r="F14120" s="1" t="s">
        <v>3</v>
      </c>
    </row>
    <row r="14121" spans="6:6">
      <c r="F14121" s="1" t="s">
        <v>3</v>
      </c>
    </row>
    <row r="14122" spans="6:6">
      <c r="F14122" s="1" t="s">
        <v>3</v>
      </c>
    </row>
    <row r="14123" spans="6:6">
      <c r="F14123" s="1" t="s">
        <v>3</v>
      </c>
    </row>
    <row r="14124" spans="6:6">
      <c r="F14124" s="1" t="s">
        <v>3</v>
      </c>
    </row>
    <row r="14125" spans="6:6">
      <c r="F14125" s="1" t="s">
        <v>3</v>
      </c>
    </row>
    <row r="14126" spans="6:6">
      <c r="F14126" s="1" t="s">
        <v>3</v>
      </c>
    </row>
    <row r="14127" spans="6:6">
      <c r="F14127" s="1" t="s">
        <v>3</v>
      </c>
    </row>
    <row r="14128" spans="6:6">
      <c r="F14128" s="1" t="s">
        <v>3</v>
      </c>
    </row>
    <row r="14129" spans="6:6">
      <c r="F14129" s="1" t="s">
        <v>3</v>
      </c>
    </row>
    <row r="14130" spans="6:6">
      <c r="F14130" s="1" t="s">
        <v>3</v>
      </c>
    </row>
    <row r="14131" spans="6:6">
      <c r="F14131" s="1" t="s">
        <v>3</v>
      </c>
    </row>
    <row r="14132" spans="6:6">
      <c r="F14132" s="1" t="s">
        <v>3</v>
      </c>
    </row>
    <row r="14133" spans="6:6">
      <c r="F14133" s="1" t="s">
        <v>3</v>
      </c>
    </row>
    <row r="14134" spans="6:6">
      <c r="F14134" s="1" t="s">
        <v>3</v>
      </c>
    </row>
    <row r="14135" spans="6:6">
      <c r="F14135" s="1" t="s">
        <v>3</v>
      </c>
    </row>
    <row r="14136" spans="6:6">
      <c r="F14136" s="1" t="s">
        <v>3</v>
      </c>
    </row>
    <row r="14137" spans="6:6">
      <c r="F14137" s="1" t="s">
        <v>3</v>
      </c>
    </row>
    <row r="14138" spans="6:6">
      <c r="F14138" s="1" t="s">
        <v>3</v>
      </c>
    </row>
    <row r="14139" spans="6:6">
      <c r="F14139" s="1" t="s">
        <v>3</v>
      </c>
    </row>
    <row r="14140" spans="6:6">
      <c r="F14140" s="1" t="s">
        <v>3</v>
      </c>
    </row>
    <row r="14141" spans="6:6">
      <c r="F14141" s="1" t="s">
        <v>3</v>
      </c>
    </row>
    <row r="14142" spans="6:6">
      <c r="F14142" s="1" t="s">
        <v>3</v>
      </c>
    </row>
    <row r="14143" spans="6:6">
      <c r="F14143" s="1" t="s">
        <v>3</v>
      </c>
    </row>
    <row r="14144" spans="6:6">
      <c r="F14144" s="1" t="s">
        <v>3</v>
      </c>
    </row>
    <row r="14145" spans="6:6">
      <c r="F14145" s="1" t="s">
        <v>3</v>
      </c>
    </row>
    <row r="14146" spans="6:6">
      <c r="F14146" s="1" t="s">
        <v>3</v>
      </c>
    </row>
    <row r="14147" spans="6:6">
      <c r="F14147" s="1" t="s">
        <v>3</v>
      </c>
    </row>
    <row r="14148" spans="6:6">
      <c r="F14148" s="1" t="s">
        <v>3</v>
      </c>
    </row>
    <row r="14149" spans="6:6">
      <c r="F14149" s="1" t="s">
        <v>3</v>
      </c>
    </row>
    <row r="14150" spans="6:6">
      <c r="F14150" s="1" t="s">
        <v>3</v>
      </c>
    </row>
    <row r="14151" spans="6:6">
      <c r="F14151" s="1" t="s">
        <v>3</v>
      </c>
    </row>
    <row r="14152" spans="6:6">
      <c r="F14152" s="1" t="s">
        <v>3</v>
      </c>
    </row>
    <row r="14153" spans="6:6">
      <c r="F14153" s="1" t="s">
        <v>3</v>
      </c>
    </row>
    <row r="14154" spans="6:6">
      <c r="F14154" s="1" t="s">
        <v>3</v>
      </c>
    </row>
    <row r="14155" spans="6:6">
      <c r="F14155" s="1" t="s">
        <v>3</v>
      </c>
    </row>
    <row r="14156" spans="6:6">
      <c r="F14156" s="1" t="s">
        <v>3</v>
      </c>
    </row>
    <row r="14157" spans="6:6">
      <c r="F14157" s="1" t="s">
        <v>3</v>
      </c>
    </row>
    <row r="14158" spans="6:6">
      <c r="F14158" s="1" t="s">
        <v>3</v>
      </c>
    </row>
    <row r="14159" spans="6:6">
      <c r="F14159" s="1" t="s">
        <v>3</v>
      </c>
    </row>
    <row r="14160" spans="6:6">
      <c r="F14160" s="1" t="s">
        <v>3</v>
      </c>
    </row>
    <row r="14161" spans="6:6">
      <c r="F14161" s="1" t="s">
        <v>3</v>
      </c>
    </row>
    <row r="14162" spans="6:6">
      <c r="F14162" s="1" t="s">
        <v>3</v>
      </c>
    </row>
    <row r="14163" spans="6:6">
      <c r="F14163" s="1" t="s">
        <v>3</v>
      </c>
    </row>
    <row r="14164" spans="6:6">
      <c r="F14164" s="1" t="s">
        <v>3</v>
      </c>
    </row>
    <row r="14165" spans="6:6">
      <c r="F14165" s="1" t="s">
        <v>3</v>
      </c>
    </row>
    <row r="14166" spans="6:6">
      <c r="F14166" s="1" t="s">
        <v>3</v>
      </c>
    </row>
    <row r="14167" spans="6:6">
      <c r="F14167" s="1" t="s">
        <v>3</v>
      </c>
    </row>
    <row r="14168" spans="6:6">
      <c r="F14168" s="1" t="s">
        <v>3</v>
      </c>
    </row>
    <row r="14169" spans="6:6">
      <c r="F14169" s="1" t="s">
        <v>3</v>
      </c>
    </row>
    <row r="14170" spans="6:6">
      <c r="F14170" s="1" t="s">
        <v>3</v>
      </c>
    </row>
    <row r="14171" spans="6:6">
      <c r="F14171" s="1" t="s">
        <v>3</v>
      </c>
    </row>
    <row r="14172" spans="6:6">
      <c r="F14172" s="1" t="s">
        <v>3</v>
      </c>
    </row>
    <row r="14173" spans="6:6">
      <c r="F14173" s="1" t="s">
        <v>3</v>
      </c>
    </row>
    <row r="14174" spans="6:6">
      <c r="F14174" s="1" t="s">
        <v>3</v>
      </c>
    </row>
    <row r="14175" spans="6:6">
      <c r="F14175" s="1" t="s">
        <v>3</v>
      </c>
    </row>
    <row r="14176" spans="6:6">
      <c r="F14176" s="1" t="s">
        <v>3</v>
      </c>
    </row>
    <row r="14177" spans="6:6">
      <c r="F14177" s="1" t="s">
        <v>3</v>
      </c>
    </row>
    <row r="14178" spans="6:6">
      <c r="F14178" s="1" t="s">
        <v>3</v>
      </c>
    </row>
    <row r="14179" spans="6:6">
      <c r="F14179" s="1" t="s">
        <v>3</v>
      </c>
    </row>
    <row r="14180" spans="6:6">
      <c r="F14180" s="1" t="s">
        <v>3</v>
      </c>
    </row>
    <row r="14181" spans="6:6">
      <c r="F14181" s="1" t="s">
        <v>3</v>
      </c>
    </row>
    <row r="14182" spans="6:6">
      <c r="F14182" s="1" t="s">
        <v>3</v>
      </c>
    </row>
    <row r="14183" spans="6:6">
      <c r="F14183" s="1" t="s">
        <v>3</v>
      </c>
    </row>
    <row r="14184" spans="6:6">
      <c r="F14184" s="1" t="s">
        <v>3</v>
      </c>
    </row>
    <row r="14185" spans="6:6">
      <c r="F14185" s="1" t="s">
        <v>3</v>
      </c>
    </row>
    <row r="14186" spans="6:6">
      <c r="F14186" s="1" t="s">
        <v>3</v>
      </c>
    </row>
    <row r="14187" spans="6:6">
      <c r="F14187" s="1" t="s">
        <v>3</v>
      </c>
    </row>
    <row r="14188" spans="6:6">
      <c r="F14188" s="1" t="s">
        <v>3</v>
      </c>
    </row>
    <row r="14189" spans="6:6">
      <c r="F14189" s="1" t="s">
        <v>3</v>
      </c>
    </row>
    <row r="14190" spans="6:6">
      <c r="F14190" s="1" t="s">
        <v>3</v>
      </c>
    </row>
    <row r="14191" spans="6:6">
      <c r="F14191" s="1" t="s">
        <v>3</v>
      </c>
    </row>
    <row r="14192" spans="6:6">
      <c r="F14192" s="1" t="s">
        <v>3</v>
      </c>
    </row>
    <row r="14193" spans="6:6">
      <c r="F14193" s="1" t="s">
        <v>3</v>
      </c>
    </row>
    <row r="14194" spans="6:6">
      <c r="F14194" s="1" t="s">
        <v>3</v>
      </c>
    </row>
    <row r="14195" spans="6:6">
      <c r="F14195" s="1" t="s">
        <v>3</v>
      </c>
    </row>
    <row r="14196" spans="6:6">
      <c r="F14196" s="1" t="s">
        <v>3</v>
      </c>
    </row>
    <row r="14197" spans="6:6">
      <c r="F14197" s="1" t="s">
        <v>3</v>
      </c>
    </row>
    <row r="14198" spans="6:6">
      <c r="F14198" s="1" t="s">
        <v>3</v>
      </c>
    </row>
    <row r="14199" spans="6:6">
      <c r="F14199" s="1" t="s">
        <v>3</v>
      </c>
    </row>
    <row r="14200" spans="6:6">
      <c r="F14200" s="1" t="s">
        <v>3</v>
      </c>
    </row>
    <row r="14201" spans="6:6">
      <c r="F14201" s="1" t="s">
        <v>3</v>
      </c>
    </row>
    <row r="14202" spans="6:6">
      <c r="F14202" s="1" t="s">
        <v>3</v>
      </c>
    </row>
    <row r="14203" spans="6:6">
      <c r="F14203" s="1" t="s">
        <v>3</v>
      </c>
    </row>
    <row r="14204" spans="6:6">
      <c r="F14204" s="1" t="s">
        <v>3</v>
      </c>
    </row>
    <row r="14205" spans="6:6">
      <c r="F14205" s="1" t="s">
        <v>3</v>
      </c>
    </row>
    <row r="14206" spans="6:6">
      <c r="F14206" s="1" t="s">
        <v>3</v>
      </c>
    </row>
    <row r="14207" spans="6:6">
      <c r="F14207" s="1" t="s">
        <v>3</v>
      </c>
    </row>
    <row r="14208" spans="6:6">
      <c r="F14208" s="1" t="s">
        <v>3</v>
      </c>
    </row>
    <row r="14209" spans="6:6">
      <c r="F14209" s="1" t="s">
        <v>3</v>
      </c>
    </row>
    <row r="14210" spans="6:6">
      <c r="F14210" s="1" t="s">
        <v>3</v>
      </c>
    </row>
    <row r="14211" spans="6:6">
      <c r="F14211" s="1" t="s">
        <v>3</v>
      </c>
    </row>
    <row r="14212" spans="6:6">
      <c r="F14212" s="1" t="s">
        <v>3</v>
      </c>
    </row>
    <row r="14213" spans="6:6">
      <c r="F14213" s="1" t="s">
        <v>3</v>
      </c>
    </row>
    <row r="14214" spans="6:6">
      <c r="F14214" s="1" t="s">
        <v>3</v>
      </c>
    </row>
    <row r="14215" spans="6:6">
      <c r="F14215" s="1" t="s">
        <v>3</v>
      </c>
    </row>
    <row r="14216" spans="6:6">
      <c r="F14216" s="1" t="s">
        <v>3</v>
      </c>
    </row>
    <row r="14217" spans="6:6">
      <c r="F14217" s="1" t="s">
        <v>3</v>
      </c>
    </row>
    <row r="14218" spans="6:6">
      <c r="F14218" s="1" t="s">
        <v>3</v>
      </c>
    </row>
    <row r="14219" spans="6:6">
      <c r="F14219" s="1" t="s">
        <v>3</v>
      </c>
    </row>
    <row r="14220" spans="6:6">
      <c r="F14220" s="1" t="s">
        <v>3</v>
      </c>
    </row>
    <row r="14221" spans="6:6">
      <c r="F14221" s="1" t="s">
        <v>3</v>
      </c>
    </row>
    <row r="14222" spans="6:6">
      <c r="F14222" s="1" t="s">
        <v>3</v>
      </c>
    </row>
    <row r="14223" spans="6:6">
      <c r="F14223" s="1" t="s">
        <v>3</v>
      </c>
    </row>
    <row r="14224" spans="6:6">
      <c r="F14224" s="1" t="s">
        <v>3</v>
      </c>
    </row>
    <row r="14225" spans="6:6">
      <c r="F14225" s="1" t="s">
        <v>3</v>
      </c>
    </row>
    <row r="14226" spans="6:6">
      <c r="F14226" s="1" t="s">
        <v>3</v>
      </c>
    </row>
    <row r="14227" spans="6:6">
      <c r="F14227" s="1" t="s">
        <v>3</v>
      </c>
    </row>
    <row r="14228" spans="6:6">
      <c r="F14228" s="1" t="s">
        <v>3</v>
      </c>
    </row>
    <row r="14229" spans="6:6">
      <c r="F14229" s="1" t="s">
        <v>3</v>
      </c>
    </row>
    <row r="14230" spans="6:6">
      <c r="F14230" s="1" t="s">
        <v>3</v>
      </c>
    </row>
    <row r="14231" spans="6:6">
      <c r="F14231" s="1" t="s">
        <v>3</v>
      </c>
    </row>
    <row r="14232" spans="6:6">
      <c r="F14232" s="1" t="s">
        <v>3</v>
      </c>
    </row>
    <row r="14233" spans="6:6">
      <c r="F14233" s="1" t="s">
        <v>3</v>
      </c>
    </row>
    <row r="14234" spans="6:6">
      <c r="F14234" s="1" t="s">
        <v>3</v>
      </c>
    </row>
    <row r="14235" spans="6:6">
      <c r="F14235" s="1" t="s">
        <v>3</v>
      </c>
    </row>
    <row r="14236" spans="6:6">
      <c r="F14236" s="1" t="s">
        <v>3</v>
      </c>
    </row>
    <row r="14237" spans="6:6">
      <c r="F14237" s="1" t="s">
        <v>3</v>
      </c>
    </row>
    <row r="14238" spans="6:6">
      <c r="F14238" s="1" t="s">
        <v>3</v>
      </c>
    </row>
    <row r="14239" spans="6:6">
      <c r="F14239" s="1" t="s">
        <v>3</v>
      </c>
    </row>
    <row r="14240" spans="6:6">
      <c r="F14240" s="1" t="s">
        <v>3</v>
      </c>
    </row>
    <row r="14241" spans="6:6">
      <c r="F14241" s="1" t="s">
        <v>3</v>
      </c>
    </row>
    <row r="14242" spans="6:6">
      <c r="F14242" s="1" t="s">
        <v>3</v>
      </c>
    </row>
    <row r="14243" spans="6:6">
      <c r="F14243" s="1" t="s">
        <v>3</v>
      </c>
    </row>
    <row r="14244" spans="6:6">
      <c r="F14244" s="1" t="s">
        <v>3</v>
      </c>
    </row>
    <row r="14245" spans="6:6">
      <c r="F14245" s="1" t="s">
        <v>3</v>
      </c>
    </row>
    <row r="14246" spans="6:6">
      <c r="F14246" s="1" t="s">
        <v>3</v>
      </c>
    </row>
    <row r="14247" spans="6:6">
      <c r="F14247" s="1" t="s">
        <v>3</v>
      </c>
    </row>
    <row r="14248" spans="6:6">
      <c r="F14248" s="1" t="s">
        <v>3</v>
      </c>
    </row>
    <row r="14249" spans="6:6">
      <c r="F14249" s="1" t="s">
        <v>3</v>
      </c>
    </row>
    <row r="14250" spans="6:6">
      <c r="F14250" s="1" t="s">
        <v>3</v>
      </c>
    </row>
    <row r="14251" spans="6:6">
      <c r="F14251" s="1" t="s">
        <v>3</v>
      </c>
    </row>
    <row r="14252" spans="6:6">
      <c r="F14252" s="1" t="s">
        <v>3</v>
      </c>
    </row>
    <row r="14253" spans="6:6">
      <c r="F14253" s="1" t="s">
        <v>3</v>
      </c>
    </row>
    <row r="14254" spans="6:6">
      <c r="F14254" s="1" t="s">
        <v>3</v>
      </c>
    </row>
    <row r="14255" spans="6:6">
      <c r="F14255" s="1" t="s">
        <v>3</v>
      </c>
    </row>
    <row r="14256" spans="6:6">
      <c r="F14256" s="1" t="s">
        <v>3</v>
      </c>
    </row>
    <row r="14257" spans="6:6">
      <c r="F14257" s="1" t="s">
        <v>3</v>
      </c>
    </row>
    <row r="14258" spans="6:6">
      <c r="F14258" s="1" t="s">
        <v>3</v>
      </c>
    </row>
    <row r="14259" spans="6:6">
      <c r="F14259" s="1" t="s">
        <v>3</v>
      </c>
    </row>
    <row r="14260" spans="6:6">
      <c r="F14260" s="1" t="s">
        <v>3</v>
      </c>
    </row>
    <row r="14261" spans="6:6">
      <c r="F14261" s="1" t="s">
        <v>3</v>
      </c>
    </row>
    <row r="14262" spans="6:6">
      <c r="F14262" s="1" t="s">
        <v>3</v>
      </c>
    </row>
    <row r="14263" spans="6:6">
      <c r="F14263" s="1" t="s">
        <v>3</v>
      </c>
    </row>
    <row r="14264" spans="6:6">
      <c r="F14264" s="1" t="s">
        <v>3</v>
      </c>
    </row>
    <row r="14265" spans="6:6">
      <c r="F14265" s="1" t="s">
        <v>3</v>
      </c>
    </row>
    <row r="14266" spans="6:6">
      <c r="F14266" s="1" t="s">
        <v>3</v>
      </c>
    </row>
    <row r="14267" spans="6:6">
      <c r="F14267" s="1" t="s">
        <v>3</v>
      </c>
    </row>
    <row r="14268" spans="6:6">
      <c r="F14268" s="1" t="s">
        <v>3</v>
      </c>
    </row>
    <row r="14269" spans="6:6">
      <c r="F14269" s="1" t="s">
        <v>3</v>
      </c>
    </row>
    <row r="14270" spans="6:6">
      <c r="F14270" s="1" t="s">
        <v>3</v>
      </c>
    </row>
    <row r="14271" spans="6:6">
      <c r="F14271" s="1" t="s">
        <v>3</v>
      </c>
    </row>
    <row r="14272" spans="6:6">
      <c r="F14272" s="1" t="s">
        <v>3</v>
      </c>
    </row>
    <row r="14273" spans="6:6">
      <c r="F14273" s="1" t="s">
        <v>3</v>
      </c>
    </row>
    <row r="14274" spans="6:6">
      <c r="F14274" s="1" t="s">
        <v>3</v>
      </c>
    </row>
    <row r="14275" spans="6:6">
      <c r="F14275" s="1" t="s">
        <v>3</v>
      </c>
    </row>
    <row r="14276" spans="6:6">
      <c r="F14276" s="1" t="s">
        <v>3</v>
      </c>
    </row>
    <row r="14277" spans="6:6">
      <c r="F14277" s="1" t="s">
        <v>3</v>
      </c>
    </row>
    <row r="14278" spans="6:6">
      <c r="F14278" s="1" t="s">
        <v>3</v>
      </c>
    </row>
    <row r="14279" spans="6:6">
      <c r="F14279" s="1" t="s">
        <v>3</v>
      </c>
    </row>
    <row r="14280" spans="6:6">
      <c r="F14280" s="1" t="s">
        <v>3</v>
      </c>
    </row>
    <row r="14281" spans="6:6">
      <c r="F14281" s="1" t="s">
        <v>3</v>
      </c>
    </row>
    <row r="14282" spans="6:6">
      <c r="F14282" s="1" t="s">
        <v>3</v>
      </c>
    </row>
    <row r="14283" spans="6:6">
      <c r="F14283" s="1" t="s">
        <v>3</v>
      </c>
    </row>
    <row r="14284" spans="6:6">
      <c r="F14284" s="1" t="s">
        <v>3</v>
      </c>
    </row>
    <row r="14285" spans="6:6">
      <c r="F14285" s="1" t="s">
        <v>3</v>
      </c>
    </row>
    <row r="14286" spans="6:6">
      <c r="F14286" s="1" t="s">
        <v>3</v>
      </c>
    </row>
    <row r="14287" spans="6:6">
      <c r="F14287" s="1" t="s">
        <v>3</v>
      </c>
    </row>
    <row r="14288" spans="6:6">
      <c r="F14288" s="1" t="s">
        <v>3</v>
      </c>
    </row>
    <row r="14289" spans="6:6">
      <c r="F14289" s="1" t="s">
        <v>3</v>
      </c>
    </row>
    <row r="14290" spans="6:6">
      <c r="F14290" s="1" t="s">
        <v>3</v>
      </c>
    </row>
    <row r="14291" spans="6:6">
      <c r="F14291" s="1" t="s">
        <v>3</v>
      </c>
    </row>
    <row r="14292" spans="6:6">
      <c r="F14292" s="1" t="s">
        <v>3</v>
      </c>
    </row>
    <row r="14293" spans="6:6">
      <c r="F14293" s="1" t="s">
        <v>3</v>
      </c>
    </row>
    <row r="14294" spans="6:6">
      <c r="F14294" s="1" t="s">
        <v>3</v>
      </c>
    </row>
    <row r="14295" spans="6:6">
      <c r="F14295" s="1" t="s">
        <v>3</v>
      </c>
    </row>
    <row r="14296" spans="6:6">
      <c r="F14296" s="1" t="s">
        <v>3</v>
      </c>
    </row>
    <row r="14297" spans="6:6">
      <c r="F14297" s="1" t="s">
        <v>3</v>
      </c>
    </row>
    <row r="14298" spans="6:6">
      <c r="F14298" s="1" t="s">
        <v>3</v>
      </c>
    </row>
    <row r="14299" spans="6:6">
      <c r="F14299" s="1" t="s">
        <v>3</v>
      </c>
    </row>
    <row r="14300" spans="6:6">
      <c r="F14300" s="1" t="s">
        <v>3</v>
      </c>
    </row>
    <row r="14301" spans="6:6">
      <c r="F14301" s="1" t="s">
        <v>3</v>
      </c>
    </row>
    <row r="14302" spans="6:6">
      <c r="F14302" s="1" t="s">
        <v>3</v>
      </c>
    </row>
    <row r="14303" spans="6:6">
      <c r="F14303" s="1" t="s">
        <v>3</v>
      </c>
    </row>
    <row r="14304" spans="6:6">
      <c r="F14304" s="1" t="s">
        <v>3</v>
      </c>
    </row>
    <row r="14305" spans="6:6">
      <c r="F14305" s="1" t="s">
        <v>3</v>
      </c>
    </row>
    <row r="14306" spans="6:6">
      <c r="F14306" s="1" t="s">
        <v>3</v>
      </c>
    </row>
    <row r="14307" spans="6:6">
      <c r="F14307" s="1" t="s">
        <v>3</v>
      </c>
    </row>
    <row r="14308" spans="6:6">
      <c r="F14308" s="1" t="s">
        <v>3</v>
      </c>
    </row>
    <row r="14309" spans="6:6">
      <c r="F14309" s="1" t="s">
        <v>3</v>
      </c>
    </row>
    <row r="14310" spans="6:6">
      <c r="F14310" s="1" t="s">
        <v>3</v>
      </c>
    </row>
    <row r="14311" spans="6:6">
      <c r="F14311" s="1" t="s">
        <v>3</v>
      </c>
    </row>
    <row r="14312" spans="6:6">
      <c r="F14312" s="1" t="s">
        <v>3</v>
      </c>
    </row>
    <row r="14313" spans="6:6">
      <c r="F14313" s="1" t="s">
        <v>3</v>
      </c>
    </row>
    <row r="14314" spans="6:6">
      <c r="F14314" s="1" t="s">
        <v>3</v>
      </c>
    </row>
    <row r="14315" spans="6:6">
      <c r="F14315" s="1" t="s">
        <v>3</v>
      </c>
    </row>
    <row r="14316" spans="6:6">
      <c r="F14316" s="1" t="s">
        <v>3</v>
      </c>
    </row>
    <row r="14317" spans="6:6">
      <c r="F14317" s="1" t="s">
        <v>3</v>
      </c>
    </row>
    <row r="14318" spans="6:6">
      <c r="F14318" s="1" t="s">
        <v>3</v>
      </c>
    </row>
    <row r="14319" spans="6:6">
      <c r="F14319" s="1" t="s">
        <v>3</v>
      </c>
    </row>
    <row r="14320" spans="6:6">
      <c r="F14320" s="1" t="s">
        <v>3</v>
      </c>
    </row>
    <row r="14321" spans="6:6">
      <c r="F14321" s="1" t="s">
        <v>3</v>
      </c>
    </row>
    <row r="14322" spans="6:6">
      <c r="F14322" s="1" t="s">
        <v>3</v>
      </c>
    </row>
    <row r="14323" spans="6:6">
      <c r="F14323" s="1" t="s">
        <v>3</v>
      </c>
    </row>
    <row r="14324" spans="6:6">
      <c r="F14324" s="1" t="s">
        <v>3</v>
      </c>
    </row>
    <row r="14325" spans="6:6">
      <c r="F14325" s="1" t="s">
        <v>3</v>
      </c>
    </row>
    <row r="14326" spans="6:6">
      <c r="F14326" s="1" t="s">
        <v>3</v>
      </c>
    </row>
    <row r="14327" spans="6:6">
      <c r="F14327" s="1" t="s">
        <v>3</v>
      </c>
    </row>
    <row r="14328" spans="6:6">
      <c r="F14328" s="1" t="s">
        <v>3</v>
      </c>
    </row>
    <row r="14329" spans="6:6">
      <c r="F14329" s="1" t="s">
        <v>3</v>
      </c>
    </row>
    <row r="14330" spans="6:6">
      <c r="F14330" s="1" t="s">
        <v>3</v>
      </c>
    </row>
    <row r="14331" spans="6:6">
      <c r="F14331" s="1" t="s">
        <v>3</v>
      </c>
    </row>
    <row r="14332" spans="6:6">
      <c r="F14332" s="1" t="s">
        <v>3</v>
      </c>
    </row>
    <row r="14333" spans="6:6">
      <c r="F14333" s="1" t="s">
        <v>3</v>
      </c>
    </row>
    <row r="14334" spans="6:6">
      <c r="F14334" s="1" t="s">
        <v>3</v>
      </c>
    </row>
    <row r="14335" spans="6:6">
      <c r="F14335" s="1" t="s">
        <v>3</v>
      </c>
    </row>
    <row r="14336" spans="6:6">
      <c r="F14336" s="1" t="s">
        <v>3</v>
      </c>
    </row>
    <row r="14337" spans="6:6">
      <c r="F14337" s="1" t="s">
        <v>3</v>
      </c>
    </row>
    <row r="14338" spans="6:6">
      <c r="F14338" s="1" t="s">
        <v>3</v>
      </c>
    </row>
    <row r="14339" spans="6:6">
      <c r="F14339" s="1" t="s">
        <v>3</v>
      </c>
    </row>
    <row r="14340" spans="6:6">
      <c r="F14340" s="1" t="s">
        <v>3</v>
      </c>
    </row>
    <row r="14341" spans="6:6">
      <c r="F14341" s="1" t="s">
        <v>3</v>
      </c>
    </row>
    <row r="14342" spans="6:6">
      <c r="F14342" s="1" t="s">
        <v>3</v>
      </c>
    </row>
    <row r="14343" spans="6:6">
      <c r="F14343" s="1" t="s">
        <v>3</v>
      </c>
    </row>
    <row r="14344" spans="6:6">
      <c r="F14344" s="1" t="s">
        <v>3</v>
      </c>
    </row>
    <row r="14345" spans="6:6">
      <c r="F14345" s="1" t="s">
        <v>3</v>
      </c>
    </row>
    <row r="14346" spans="6:6">
      <c r="F14346" s="1" t="s">
        <v>3</v>
      </c>
    </row>
    <row r="14347" spans="6:6">
      <c r="F14347" s="1" t="s">
        <v>3</v>
      </c>
    </row>
    <row r="14348" spans="6:6">
      <c r="F14348" s="1" t="s">
        <v>3</v>
      </c>
    </row>
    <row r="14349" spans="6:6">
      <c r="F14349" s="1" t="s">
        <v>3</v>
      </c>
    </row>
    <row r="14350" spans="6:6">
      <c r="F14350" s="1" t="s">
        <v>3</v>
      </c>
    </row>
    <row r="14351" spans="6:6">
      <c r="F14351" s="1" t="s">
        <v>3</v>
      </c>
    </row>
    <row r="14352" spans="6:6">
      <c r="F14352" s="1" t="s">
        <v>3</v>
      </c>
    </row>
    <row r="14353" spans="6:6">
      <c r="F14353" s="1" t="s">
        <v>3</v>
      </c>
    </row>
    <row r="14354" spans="6:6">
      <c r="F14354" s="1" t="s">
        <v>3</v>
      </c>
    </row>
    <row r="14355" spans="6:6">
      <c r="F14355" s="1" t="s">
        <v>3</v>
      </c>
    </row>
    <row r="14356" spans="6:6">
      <c r="F14356" s="1" t="s">
        <v>3</v>
      </c>
    </row>
    <row r="14357" spans="6:6">
      <c r="F14357" s="1" t="s">
        <v>3</v>
      </c>
    </row>
    <row r="14358" spans="6:6">
      <c r="F14358" s="1" t="s">
        <v>3</v>
      </c>
    </row>
    <row r="14359" spans="6:6">
      <c r="F14359" s="1" t="s">
        <v>3</v>
      </c>
    </row>
    <row r="14360" spans="6:6">
      <c r="F14360" s="1" t="s">
        <v>3</v>
      </c>
    </row>
    <row r="14361" spans="6:6">
      <c r="F14361" s="1" t="s">
        <v>3</v>
      </c>
    </row>
    <row r="14362" spans="6:6">
      <c r="F14362" s="1" t="s">
        <v>3</v>
      </c>
    </row>
    <row r="14363" spans="6:6">
      <c r="F14363" s="1" t="s">
        <v>3</v>
      </c>
    </row>
    <row r="14364" spans="6:6">
      <c r="F14364" s="1" t="s">
        <v>3</v>
      </c>
    </row>
    <row r="14365" spans="6:6">
      <c r="F14365" s="1" t="s">
        <v>3</v>
      </c>
    </row>
    <row r="14366" spans="6:6">
      <c r="F14366" s="1" t="s">
        <v>3</v>
      </c>
    </row>
    <row r="14367" spans="6:6">
      <c r="F14367" s="1" t="s">
        <v>3</v>
      </c>
    </row>
    <row r="14368" spans="6:6">
      <c r="F14368" s="1" t="s">
        <v>3</v>
      </c>
    </row>
    <row r="14369" spans="6:6">
      <c r="F14369" s="1" t="s">
        <v>3</v>
      </c>
    </row>
    <row r="14370" spans="6:6">
      <c r="F14370" s="1" t="s">
        <v>3</v>
      </c>
    </row>
    <row r="14371" spans="6:6">
      <c r="F14371" s="1" t="s">
        <v>3</v>
      </c>
    </row>
    <row r="14372" spans="6:6">
      <c r="F14372" s="1" t="s">
        <v>3</v>
      </c>
    </row>
    <row r="14373" spans="6:6">
      <c r="F14373" s="1" t="s">
        <v>3</v>
      </c>
    </row>
    <row r="14374" spans="6:6">
      <c r="F14374" s="1" t="s">
        <v>3</v>
      </c>
    </row>
    <row r="14375" spans="6:6">
      <c r="F14375" s="1" t="s">
        <v>3</v>
      </c>
    </row>
    <row r="14376" spans="6:6">
      <c r="F14376" s="1" t="s">
        <v>3</v>
      </c>
    </row>
    <row r="14377" spans="6:6">
      <c r="F14377" s="1" t="s">
        <v>3</v>
      </c>
    </row>
    <row r="14378" spans="6:6">
      <c r="F14378" s="1" t="s">
        <v>3</v>
      </c>
    </row>
    <row r="14379" spans="6:6">
      <c r="F14379" s="1" t="s">
        <v>3</v>
      </c>
    </row>
    <row r="14380" spans="6:6">
      <c r="F14380" s="1" t="s">
        <v>3</v>
      </c>
    </row>
    <row r="14381" spans="6:6">
      <c r="F14381" s="1" t="s">
        <v>3</v>
      </c>
    </row>
    <row r="14382" spans="6:6">
      <c r="F14382" s="1" t="s">
        <v>3</v>
      </c>
    </row>
    <row r="14383" spans="6:6">
      <c r="F14383" s="1" t="s">
        <v>3</v>
      </c>
    </row>
    <row r="14384" spans="6:6">
      <c r="F14384" s="1" t="s">
        <v>3</v>
      </c>
    </row>
    <row r="14385" spans="6:6">
      <c r="F14385" s="1" t="s">
        <v>3</v>
      </c>
    </row>
    <row r="14386" spans="6:6">
      <c r="F14386" s="1" t="s">
        <v>3</v>
      </c>
    </row>
    <row r="14387" spans="6:6">
      <c r="F14387" s="1" t="s">
        <v>3</v>
      </c>
    </row>
    <row r="14388" spans="6:6">
      <c r="F14388" s="1" t="s">
        <v>3</v>
      </c>
    </row>
    <row r="14389" spans="6:6">
      <c r="F14389" s="1" t="s">
        <v>3</v>
      </c>
    </row>
    <row r="14390" spans="6:6">
      <c r="F14390" s="1" t="s">
        <v>3</v>
      </c>
    </row>
    <row r="14391" spans="6:6">
      <c r="F14391" s="1" t="s">
        <v>3</v>
      </c>
    </row>
    <row r="14392" spans="6:6">
      <c r="F14392" s="1" t="s">
        <v>3</v>
      </c>
    </row>
    <row r="14393" spans="6:6">
      <c r="F14393" s="1" t="s">
        <v>3</v>
      </c>
    </row>
    <row r="14394" spans="6:6">
      <c r="F14394" s="1" t="s">
        <v>3</v>
      </c>
    </row>
    <row r="14395" spans="6:6">
      <c r="F14395" s="1" t="s">
        <v>3</v>
      </c>
    </row>
    <row r="14396" spans="6:6">
      <c r="F14396" s="1" t="s">
        <v>3</v>
      </c>
    </row>
    <row r="14397" spans="6:6">
      <c r="F14397" s="1" t="s">
        <v>3</v>
      </c>
    </row>
    <row r="14398" spans="6:6">
      <c r="F14398" s="1" t="s">
        <v>3</v>
      </c>
    </row>
    <row r="14399" spans="6:6">
      <c r="F14399" s="1" t="s">
        <v>3</v>
      </c>
    </row>
    <row r="14400" spans="6:6">
      <c r="F14400" s="1" t="s">
        <v>3</v>
      </c>
    </row>
    <row r="14401" spans="6:6">
      <c r="F14401" s="1" t="s">
        <v>3</v>
      </c>
    </row>
    <row r="14402" spans="6:6">
      <c r="F14402" s="1" t="s">
        <v>3</v>
      </c>
    </row>
    <row r="14403" spans="6:6">
      <c r="F14403" s="1" t="s">
        <v>3</v>
      </c>
    </row>
    <row r="14404" spans="6:6">
      <c r="F14404" s="1" t="s">
        <v>3</v>
      </c>
    </row>
    <row r="14405" spans="6:6">
      <c r="F14405" s="1" t="s">
        <v>3</v>
      </c>
    </row>
    <row r="14406" spans="6:6">
      <c r="F14406" s="1" t="s">
        <v>3</v>
      </c>
    </row>
    <row r="14407" spans="6:6">
      <c r="F14407" s="1" t="s">
        <v>3</v>
      </c>
    </row>
    <row r="14408" spans="6:6">
      <c r="F14408" s="1" t="s">
        <v>3</v>
      </c>
    </row>
    <row r="14409" spans="6:6">
      <c r="F14409" s="1" t="s">
        <v>3</v>
      </c>
    </row>
    <row r="14410" spans="6:6">
      <c r="F14410" s="1" t="s">
        <v>3</v>
      </c>
    </row>
    <row r="14411" spans="6:6">
      <c r="F14411" s="1" t="s">
        <v>3</v>
      </c>
    </row>
    <row r="14412" spans="6:6">
      <c r="F14412" s="1" t="s">
        <v>3</v>
      </c>
    </row>
    <row r="14413" spans="6:6">
      <c r="F14413" s="1" t="s">
        <v>3</v>
      </c>
    </row>
    <row r="14414" spans="6:6">
      <c r="F14414" s="1" t="s">
        <v>3</v>
      </c>
    </row>
    <row r="14415" spans="6:6">
      <c r="F14415" s="1" t="s">
        <v>3</v>
      </c>
    </row>
    <row r="14416" spans="6:6">
      <c r="F14416" s="1" t="s">
        <v>3</v>
      </c>
    </row>
    <row r="14417" spans="6:6">
      <c r="F14417" s="1" t="s">
        <v>3</v>
      </c>
    </row>
    <row r="14418" spans="6:6">
      <c r="F14418" s="1" t="s">
        <v>3</v>
      </c>
    </row>
    <row r="14419" spans="6:6">
      <c r="F14419" s="1" t="s">
        <v>3</v>
      </c>
    </row>
    <row r="14420" spans="6:6">
      <c r="F14420" s="1" t="s">
        <v>3</v>
      </c>
    </row>
    <row r="14421" spans="6:6">
      <c r="F14421" s="1" t="s">
        <v>3</v>
      </c>
    </row>
    <row r="14422" spans="6:6">
      <c r="F14422" s="1" t="s">
        <v>3</v>
      </c>
    </row>
    <row r="14423" spans="6:6">
      <c r="F14423" s="1" t="s">
        <v>3</v>
      </c>
    </row>
    <row r="14424" spans="6:6">
      <c r="F14424" s="1" t="s">
        <v>3</v>
      </c>
    </row>
    <row r="14425" spans="6:6">
      <c r="F14425" s="1" t="s">
        <v>3</v>
      </c>
    </row>
    <row r="14426" spans="6:6">
      <c r="F14426" s="1" t="s">
        <v>3</v>
      </c>
    </row>
    <row r="14427" spans="6:6">
      <c r="F14427" s="1" t="s">
        <v>3</v>
      </c>
    </row>
    <row r="14428" spans="6:6">
      <c r="F14428" s="1" t="s">
        <v>3</v>
      </c>
    </row>
    <row r="14429" spans="6:6">
      <c r="F14429" s="1" t="s">
        <v>3</v>
      </c>
    </row>
    <row r="14430" spans="6:6">
      <c r="F14430" s="1" t="s">
        <v>3</v>
      </c>
    </row>
    <row r="14431" spans="6:6">
      <c r="F14431" s="1" t="s">
        <v>3</v>
      </c>
    </row>
    <row r="14432" spans="6:6">
      <c r="F14432" s="1" t="s">
        <v>3</v>
      </c>
    </row>
    <row r="14433" spans="6:6">
      <c r="F14433" s="1" t="s">
        <v>3</v>
      </c>
    </row>
    <row r="14434" spans="6:6">
      <c r="F14434" s="1" t="s">
        <v>3</v>
      </c>
    </row>
    <row r="14435" spans="6:6">
      <c r="F14435" s="1" t="s">
        <v>3</v>
      </c>
    </row>
    <row r="14436" spans="6:6">
      <c r="F14436" s="1" t="s">
        <v>3</v>
      </c>
    </row>
    <row r="14437" spans="6:6">
      <c r="F14437" s="1" t="s">
        <v>3</v>
      </c>
    </row>
    <row r="14438" spans="6:6">
      <c r="F14438" s="1" t="s">
        <v>3</v>
      </c>
    </row>
    <row r="14439" spans="6:6">
      <c r="F14439" s="1" t="s">
        <v>3</v>
      </c>
    </row>
    <row r="14440" spans="6:6">
      <c r="F14440" s="1" t="s">
        <v>3</v>
      </c>
    </row>
    <row r="14441" spans="6:6">
      <c r="F14441" s="1" t="s">
        <v>3</v>
      </c>
    </row>
    <row r="14442" spans="6:6">
      <c r="F14442" s="1" t="s">
        <v>3</v>
      </c>
    </row>
    <row r="14443" spans="6:6">
      <c r="F14443" s="1" t="s">
        <v>3</v>
      </c>
    </row>
    <row r="14444" spans="6:6">
      <c r="F14444" s="1" t="s">
        <v>3</v>
      </c>
    </row>
    <row r="14445" spans="6:6">
      <c r="F14445" s="1" t="s">
        <v>3</v>
      </c>
    </row>
    <row r="14446" spans="6:6">
      <c r="F14446" s="1" t="s">
        <v>3</v>
      </c>
    </row>
    <row r="14447" spans="6:6">
      <c r="F14447" s="1" t="s">
        <v>3</v>
      </c>
    </row>
    <row r="14448" spans="6:6">
      <c r="F14448" s="1" t="s">
        <v>3</v>
      </c>
    </row>
    <row r="14449" spans="6:6">
      <c r="F14449" s="1" t="s">
        <v>3</v>
      </c>
    </row>
    <row r="14450" spans="6:6">
      <c r="F14450" s="1" t="s">
        <v>3</v>
      </c>
    </row>
    <row r="14451" spans="6:6">
      <c r="F14451" s="1" t="s">
        <v>3</v>
      </c>
    </row>
    <row r="14452" spans="6:6">
      <c r="F14452" s="1" t="s">
        <v>3</v>
      </c>
    </row>
    <row r="14453" spans="6:6">
      <c r="F14453" s="1" t="s">
        <v>3</v>
      </c>
    </row>
    <row r="14454" spans="6:6">
      <c r="F14454" s="1" t="s">
        <v>3</v>
      </c>
    </row>
    <row r="14455" spans="6:6">
      <c r="F14455" s="1" t="s">
        <v>3</v>
      </c>
    </row>
    <row r="14456" spans="6:6">
      <c r="F14456" s="1" t="s">
        <v>3</v>
      </c>
    </row>
    <row r="14457" spans="6:6">
      <c r="F14457" s="1" t="s">
        <v>3</v>
      </c>
    </row>
    <row r="14458" spans="6:6">
      <c r="F14458" s="1" t="s">
        <v>3</v>
      </c>
    </row>
    <row r="14459" spans="6:6">
      <c r="F14459" s="1" t="s">
        <v>3</v>
      </c>
    </row>
    <row r="14460" spans="6:6">
      <c r="F14460" s="1" t="s">
        <v>3</v>
      </c>
    </row>
    <row r="14461" spans="6:6">
      <c r="F14461" s="1" t="s">
        <v>3</v>
      </c>
    </row>
    <row r="14462" spans="6:6">
      <c r="F14462" s="1" t="s">
        <v>3</v>
      </c>
    </row>
    <row r="14463" spans="6:6">
      <c r="F14463" s="1" t="s">
        <v>3</v>
      </c>
    </row>
    <row r="14464" spans="6:6">
      <c r="F14464" s="1" t="s">
        <v>3</v>
      </c>
    </row>
    <row r="14465" spans="6:6">
      <c r="F14465" s="1" t="s">
        <v>3</v>
      </c>
    </row>
    <row r="14466" spans="6:6">
      <c r="F14466" s="1" t="s">
        <v>3</v>
      </c>
    </row>
    <row r="14467" spans="6:6">
      <c r="F14467" s="1" t="s">
        <v>3</v>
      </c>
    </row>
    <row r="14468" spans="6:6">
      <c r="F14468" s="1" t="s">
        <v>3</v>
      </c>
    </row>
    <row r="14469" spans="6:6">
      <c r="F14469" s="1" t="s">
        <v>3</v>
      </c>
    </row>
    <row r="14470" spans="6:6">
      <c r="F14470" s="1" t="s">
        <v>3</v>
      </c>
    </row>
    <row r="14471" spans="6:6">
      <c r="F14471" s="1" t="s">
        <v>3</v>
      </c>
    </row>
    <row r="14472" spans="6:6">
      <c r="F14472" s="1" t="s">
        <v>3</v>
      </c>
    </row>
    <row r="14473" spans="6:6">
      <c r="F14473" s="1" t="s">
        <v>3</v>
      </c>
    </row>
    <row r="14474" spans="6:6">
      <c r="F14474" s="1" t="s">
        <v>3</v>
      </c>
    </row>
    <row r="14475" spans="6:6">
      <c r="F14475" s="1" t="s">
        <v>3</v>
      </c>
    </row>
    <row r="14476" spans="6:6">
      <c r="F14476" s="1" t="s">
        <v>3</v>
      </c>
    </row>
    <row r="14477" spans="6:6">
      <c r="F14477" s="1" t="s">
        <v>3</v>
      </c>
    </row>
    <row r="14478" spans="6:6">
      <c r="F14478" s="1" t="s">
        <v>3</v>
      </c>
    </row>
    <row r="14479" spans="6:6">
      <c r="F14479" s="1" t="s">
        <v>3</v>
      </c>
    </row>
    <row r="14480" spans="6:6">
      <c r="F14480" s="1" t="s">
        <v>3</v>
      </c>
    </row>
    <row r="14481" spans="6:6">
      <c r="F14481" s="1" t="s">
        <v>3</v>
      </c>
    </row>
    <row r="14482" spans="6:6">
      <c r="F14482" s="1" t="s">
        <v>3</v>
      </c>
    </row>
    <row r="14483" spans="6:6">
      <c r="F14483" s="1" t="s">
        <v>3</v>
      </c>
    </row>
    <row r="14484" spans="6:6">
      <c r="F14484" s="1" t="s">
        <v>3</v>
      </c>
    </row>
    <row r="14485" spans="6:6">
      <c r="F14485" s="1" t="s">
        <v>3</v>
      </c>
    </row>
    <row r="14486" spans="6:6">
      <c r="F14486" s="1" t="s">
        <v>3</v>
      </c>
    </row>
    <row r="14487" spans="6:6">
      <c r="F14487" s="1" t="s">
        <v>3</v>
      </c>
    </row>
    <row r="14488" spans="6:6">
      <c r="F14488" s="1" t="s">
        <v>3</v>
      </c>
    </row>
    <row r="14489" spans="6:6">
      <c r="F14489" s="1" t="s">
        <v>3</v>
      </c>
    </row>
    <row r="14490" spans="6:6">
      <c r="F14490" s="1" t="s">
        <v>3</v>
      </c>
    </row>
    <row r="14491" spans="6:6">
      <c r="F14491" s="1" t="s">
        <v>3</v>
      </c>
    </row>
    <row r="14492" spans="6:6">
      <c r="F14492" s="1" t="s">
        <v>3</v>
      </c>
    </row>
    <row r="14493" spans="6:6">
      <c r="F14493" s="1" t="s">
        <v>3</v>
      </c>
    </row>
    <row r="14494" spans="6:6">
      <c r="F14494" s="1" t="s">
        <v>3</v>
      </c>
    </row>
    <row r="14495" spans="6:6">
      <c r="F14495" s="1" t="s">
        <v>3</v>
      </c>
    </row>
    <row r="14496" spans="6:6">
      <c r="F14496" s="1" t="s">
        <v>3</v>
      </c>
    </row>
    <row r="14497" spans="6:6">
      <c r="F14497" s="1" t="s">
        <v>3</v>
      </c>
    </row>
    <row r="14498" spans="6:6">
      <c r="F14498" s="1" t="s">
        <v>3</v>
      </c>
    </row>
    <row r="14499" spans="6:6">
      <c r="F14499" s="1" t="s">
        <v>3</v>
      </c>
    </row>
    <row r="14500" spans="6:6">
      <c r="F14500" s="1" t="s">
        <v>3</v>
      </c>
    </row>
    <row r="14501" spans="6:6">
      <c r="F14501" s="1" t="s">
        <v>3</v>
      </c>
    </row>
    <row r="14502" spans="6:6">
      <c r="F14502" s="1" t="s">
        <v>3</v>
      </c>
    </row>
    <row r="14503" spans="6:6">
      <c r="F14503" s="1" t="s">
        <v>3</v>
      </c>
    </row>
    <row r="14504" spans="6:6">
      <c r="F14504" s="1" t="s">
        <v>3</v>
      </c>
    </row>
    <row r="14505" spans="6:6">
      <c r="F14505" s="1" t="s">
        <v>3</v>
      </c>
    </row>
    <row r="14506" spans="6:6">
      <c r="F14506" s="1" t="s">
        <v>3</v>
      </c>
    </row>
    <row r="14507" spans="6:6">
      <c r="F14507" s="1" t="s">
        <v>3</v>
      </c>
    </row>
    <row r="14508" spans="6:6">
      <c r="F14508" s="1" t="s">
        <v>3</v>
      </c>
    </row>
    <row r="14509" spans="6:6">
      <c r="F14509" s="1" t="s">
        <v>3</v>
      </c>
    </row>
    <row r="14510" spans="6:6">
      <c r="F14510" s="1" t="s">
        <v>3</v>
      </c>
    </row>
    <row r="14511" spans="6:6">
      <c r="F14511" s="1" t="s">
        <v>3</v>
      </c>
    </row>
    <row r="14512" spans="6:6">
      <c r="F14512" s="1" t="s">
        <v>3</v>
      </c>
    </row>
    <row r="14513" spans="6:6">
      <c r="F14513" s="1" t="s">
        <v>3</v>
      </c>
    </row>
    <row r="14514" spans="6:6">
      <c r="F14514" s="1" t="s">
        <v>3</v>
      </c>
    </row>
    <row r="14515" spans="6:6">
      <c r="F14515" s="1" t="s">
        <v>3</v>
      </c>
    </row>
    <row r="14516" spans="6:6">
      <c r="F14516" s="1" t="s">
        <v>3</v>
      </c>
    </row>
    <row r="14517" spans="6:6">
      <c r="F14517" s="1" t="s">
        <v>3</v>
      </c>
    </row>
    <row r="14518" spans="6:6">
      <c r="F14518" s="1" t="s">
        <v>3</v>
      </c>
    </row>
    <row r="14519" spans="6:6">
      <c r="F14519" s="1" t="s">
        <v>3</v>
      </c>
    </row>
    <row r="14520" spans="6:6">
      <c r="F14520" s="1" t="s">
        <v>3</v>
      </c>
    </row>
    <row r="14521" spans="6:6">
      <c r="F14521" s="1" t="s">
        <v>3</v>
      </c>
    </row>
    <row r="14522" spans="6:6">
      <c r="F14522" s="1" t="s">
        <v>3</v>
      </c>
    </row>
    <row r="14523" spans="6:6">
      <c r="F14523" s="1" t="s">
        <v>3</v>
      </c>
    </row>
    <row r="14524" spans="6:6">
      <c r="F14524" s="1" t="s">
        <v>3</v>
      </c>
    </row>
    <row r="14525" spans="6:6">
      <c r="F14525" s="1" t="s">
        <v>3</v>
      </c>
    </row>
    <row r="14526" spans="6:6">
      <c r="F14526" s="1" t="s">
        <v>3</v>
      </c>
    </row>
    <row r="14527" spans="6:6">
      <c r="F14527" s="1" t="s">
        <v>3</v>
      </c>
    </row>
    <row r="14528" spans="6:6">
      <c r="F14528" s="1" t="s">
        <v>3</v>
      </c>
    </row>
    <row r="14529" spans="6:6">
      <c r="F14529" s="1" t="s">
        <v>3</v>
      </c>
    </row>
    <row r="14530" spans="6:6">
      <c r="F14530" s="1" t="s">
        <v>3</v>
      </c>
    </row>
    <row r="14531" spans="6:6">
      <c r="F14531" s="1" t="s">
        <v>3</v>
      </c>
    </row>
    <row r="14532" spans="6:6">
      <c r="F14532" s="1" t="s">
        <v>3</v>
      </c>
    </row>
    <row r="14533" spans="6:6">
      <c r="F14533" s="1" t="s">
        <v>3</v>
      </c>
    </row>
    <row r="14534" spans="6:6">
      <c r="F14534" s="1" t="s">
        <v>3</v>
      </c>
    </row>
    <row r="14535" spans="6:6">
      <c r="F14535" s="1" t="s">
        <v>3</v>
      </c>
    </row>
    <row r="14536" spans="6:6">
      <c r="F14536" s="1" t="s">
        <v>3</v>
      </c>
    </row>
    <row r="14537" spans="6:6">
      <c r="F14537" s="1" t="s">
        <v>3</v>
      </c>
    </row>
    <row r="14538" spans="6:6">
      <c r="F14538" s="1" t="s">
        <v>3</v>
      </c>
    </row>
    <row r="14539" spans="6:6">
      <c r="F14539" s="1" t="s">
        <v>3</v>
      </c>
    </row>
    <row r="14540" spans="6:6">
      <c r="F14540" s="1" t="s">
        <v>3</v>
      </c>
    </row>
    <row r="14541" spans="6:6">
      <c r="F14541" s="1" t="s">
        <v>3</v>
      </c>
    </row>
    <row r="14542" spans="6:6">
      <c r="F14542" s="1" t="s">
        <v>3</v>
      </c>
    </row>
    <row r="14543" spans="6:6">
      <c r="F14543" s="1" t="s">
        <v>3</v>
      </c>
    </row>
    <row r="14544" spans="6:6">
      <c r="F14544" s="1" t="s">
        <v>3</v>
      </c>
    </row>
    <row r="14545" spans="6:6">
      <c r="F14545" s="1" t="s">
        <v>3</v>
      </c>
    </row>
    <row r="14546" spans="6:6">
      <c r="F14546" s="1" t="s">
        <v>3</v>
      </c>
    </row>
    <row r="14547" spans="6:6">
      <c r="F14547" s="1" t="s">
        <v>3</v>
      </c>
    </row>
    <row r="14548" spans="6:6">
      <c r="F14548" s="1" t="s">
        <v>3</v>
      </c>
    </row>
    <row r="14549" spans="6:6">
      <c r="F14549" s="1" t="s">
        <v>3</v>
      </c>
    </row>
    <row r="14550" spans="6:6">
      <c r="F14550" s="1" t="s">
        <v>3</v>
      </c>
    </row>
    <row r="14551" spans="6:6">
      <c r="F14551" s="1" t="s">
        <v>3</v>
      </c>
    </row>
    <row r="14552" spans="6:6">
      <c r="F14552" s="1" t="s">
        <v>3</v>
      </c>
    </row>
    <row r="14553" spans="6:6">
      <c r="F14553" s="1" t="s">
        <v>3</v>
      </c>
    </row>
    <row r="14554" spans="6:6">
      <c r="F14554" s="1" t="s">
        <v>3</v>
      </c>
    </row>
    <row r="14555" spans="6:6">
      <c r="F14555" s="1" t="s">
        <v>3</v>
      </c>
    </row>
    <row r="14556" spans="6:6">
      <c r="F14556" s="1" t="s">
        <v>3</v>
      </c>
    </row>
    <row r="14557" spans="6:6">
      <c r="F14557" s="1" t="s">
        <v>3</v>
      </c>
    </row>
    <row r="14558" spans="6:6">
      <c r="F14558" s="1" t="s">
        <v>3</v>
      </c>
    </row>
    <row r="14559" spans="6:6">
      <c r="F14559" s="1" t="s">
        <v>3</v>
      </c>
    </row>
    <row r="14560" spans="6:6">
      <c r="F14560" s="1" t="s">
        <v>3</v>
      </c>
    </row>
    <row r="14561" spans="6:6">
      <c r="F14561" s="1" t="s">
        <v>3</v>
      </c>
    </row>
    <row r="14562" spans="6:6">
      <c r="F14562" s="1" t="s">
        <v>3</v>
      </c>
    </row>
    <row r="14563" spans="6:6">
      <c r="F14563" s="1" t="s">
        <v>3</v>
      </c>
    </row>
    <row r="14564" spans="6:6">
      <c r="F14564" s="1" t="s">
        <v>3</v>
      </c>
    </row>
    <row r="14565" spans="6:6">
      <c r="F14565" s="1" t="s">
        <v>3</v>
      </c>
    </row>
    <row r="14566" spans="6:6">
      <c r="F14566" s="1" t="s">
        <v>3</v>
      </c>
    </row>
    <row r="14567" spans="6:6">
      <c r="F14567" s="1" t="s">
        <v>3</v>
      </c>
    </row>
    <row r="14568" spans="6:6">
      <c r="F14568" s="1" t="s">
        <v>3</v>
      </c>
    </row>
    <row r="14569" spans="6:6">
      <c r="F14569" s="1" t="s">
        <v>3</v>
      </c>
    </row>
    <row r="14570" spans="6:6">
      <c r="F14570" s="1" t="s">
        <v>3</v>
      </c>
    </row>
    <row r="14571" spans="6:6">
      <c r="F14571" s="1" t="s">
        <v>3</v>
      </c>
    </row>
    <row r="14572" spans="6:6">
      <c r="F14572" s="1" t="s">
        <v>3</v>
      </c>
    </row>
    <row r="14573" spans="6:6">
      <c r="F14573" s="1" t="s">
        <v>3</v>
      </c>
    </row>
    <row r="14574" spans="6:6">
      <c r="F14574" s="1" t="s">
        <v>3</v>
      </c>
    </row>
    <row r="14575" spans="6:6">
      <c r="F14575" s="1" t="s">
        <v>3</v>
      </c>
    </row>
    <row r="14576" spans="6:6">
      <c r="F14576" s="1" t="s">
        <v>3</v>
      </c>
    </row>
    <row r="14577" spans="6:6">
      <c r="F14577" s="1" t="s">
        <v>3</v>
      </c>
    </row>
    <row r="14578" spans="6:6">
      <c r="F14578" s="1" t="s">
        <v>3</v>
      </c>
    </row>
    <row r="14579" spans="6:6">
      <c r="F14579" s="1" t="s">
        <v>3</v>
      </c>
    </row>
    <row r="14580" spans="6:6">
      <c r="F14580" s="1" t="s">
        <v>3</v>
      </c>
    </row>
    <row r="14581" spans="6:6">
      <c r="F14581" s="1" t="s">
        <v>3</v>
      </c>
    </row>
    <row r="14582" spans="6:6">
      <c r="F14582" s="1" t="s">
        <v>3</v>
      </c>
    </row>
    <row r="14583" spans="6:6">
      <c r="F14583" s="1" t="s">
        <v>3</v>
      </c>
    </row>
    <row r="14584" spans="6:6">
      <c r="F14584" s="1" t="s">
        <v>3</v>
      </c>
    </row>
    <row r="14585" spans="6:6">
      <c r="F14585" s="1" t="s">
        <v>3</v>
      </c>
    </row>
    <row r="14586" spans="6:6">
      <c r="F14586" s="1" t="s">
        <v>3</v>
      </c>
    </row>
    <row r="14587" spans="6:6">
      <c r="F14587" s="1" t="s">
        <v>3</v>
      </c>
    </row>
    <row r="14588" spans="6:6">
      <c r="F14588" s="1" t="s">
        <v>3</v>
      </c>
    </row>
    <row r="14589" spans="6:6">
      <c r="F14589" s="1" t="s">
        <v>3</v>
      </c>
    </row>
    <row r="14590" spans="6:6">
      <c r="F14590" s="1" t="s">
        <v>3</v>
      </c>
    </row>
    <row r="14591" spans="6:6">
      <c r="F14591" s="1" t="s">
        <v>3</v>
      </c>
    </row>
    <row r="14592" spans="6:6">
      <c r="F14592" s="1" t="s">
        <v>3</v>
      </c>
    </row>
    <row r="14593" spans="6:6">
      <c r="F14593" s="1" t="s">
        <v>3</v>
      </c>
    </row>
    <row r="14594" spans="6:6">
      <c r="F14594" s="1" t="s">
        <v>3</v>
      </c>
    </row>
    <row r="14595" spans="6:6">
      <c r="F14595" s="1" t="s">
        <v>3</v>
      </c>
    </row>
    <row r="14596" spans="6:6">
      <c r="F14596" s="1" t="s">
        <v>3</v>
      </c>
    </row>
    <row r="14597" spans="6:6">
      <c r="F14597" s="1" t="s">
        <v>3</v>
      </c>
    </row>
    <row r="14598" spans="6:6">
      <c r="F14598" s="1" t="s">
        <v>3</v>
      </c>
    </row>
    <row r="14599" spans="6:6">
      <c r="F14599" s="1" t="s">
        <v>3</v>
      </c>
    </row>
    <row r="14600" spans="6:6">
      <c r="F14600" s="1" t="s">
        <v>3</v>
      </c>
    </row>
    <row r="14601" spans="6:6">
      <c r="F14601" s="1" t="s">
        <v>3</v>
      </c>
    </row>
    <row r="14602" spans="6:6">
      <c r="F14602" s="1" t="s">
        <v>3</v>
      </c>
    </row>
    <row r="14603" spans="6:6">
      <c r="F14603" s="1" t="s">
        <v>3</v>
      </c>
    </row>
    <row r="14604" spans="6:6">
      <c r="F14604" s="1" t="s">
        <v>3</v>
      </c>
    </row>
    <row r="14605" spans="6:6">
      <c r="F14605" s="1" t="s">
        <v>3</v>
      </c>
    </row>
    <row r="14606" spans="6:6">
      <c r="F14606" s="1" t="s">
        <v>3</v>
      </c>
    </row>
    <row r="14607" spans="6:6">
      <c r="F14607" s="1" t="s">
        <v>3</v>
      </c>
    </row>
    <row r="14608" spans="6:6">
      <c r="F14608" s="1" t="s">
        <v>3</v>
      </c>
    </row>
    <row r="14609" spans="6:6">
      <c r="F14609" s="1" t="s">
        <v>3</v>
      </c>
    </row>
    <row r="14610" spans="6:6">
      <c r="F14610" s="1" t="s">
        <v>3</v>
      </c>
    </row>
    <row r="14611" spans="6:6">
      <c r="F14611" s="1" t="s">
        <v>3</v>
      </c>
    </row>
    <row r="14612" spans="6:6">
      <c r="F14612" s="1" t="s">
        <v>3</v>
      </c>
    </row>
    <row r="14613" spans="6:6">
      <c r="F14613" s="1" t="s">
        <v>3</v>
      </c>
    </row>
    <row r="14614" spans="6:6">
      <c r="F14614" s="1" t="s">
        <v>3</v>
      </c>
    </row>
    <row r="14615" spans="6:6">
      <c r="F14615" s="1" t="s">
        <v>3</v>
      </c>
    </row>
    <row r="14616" spans="6:6">
      <c r="F14616" s="1" t="s">
        <v>3</v>
      </c>
    </row>
    <row r="14617" spans="6:6">
      <c r="F14617" s="1" t="s">
        <v>3</v>
      </c>
    </row>
    <row r="14618" spans="6:6">
      <c r="F14618" s="1" t="s">
        <v>3</v>
      </c>
    </row>
    <row r="14619" spans="6:6">
      <c r="F14619" s="1" t="s">
        <v>3</v>
      </c>
    </row>
    <row r="14620" spans="6:6">
      <c r="F14620" s="1" t="s">
        <v>3</v>
      </c>
    </row>
    <row r="14621" spans="6:6">
      <c r="F14621" s="1" t="s">
        <v>3</v>
      </c>
    </row>
    <row r="14622" spans="6:6">
      <c r="F14622" s="1" t="s">
        <v>3</v>
      </c>
    </row>
    <row r="14623" spans="6:6">
      <c r="F14623" s="1" t="s">
        <v>3</v>
      </c>
    </row>
    <row r="14624" spans="6:6">
      <c r="F14624" s="1" t="s">
        <v>3</v>
      </c>
    </row>
    <row r="14625" spans="6:6">
      <c r="F14625" s="1" t="s">
        <v>3</v>
      </c>
    </row>
    <row r="14626" spans="6:6">
      <c r="F14626" s="1" t="s">
        <v>3</v>
      </c>
    </row>
    <row r="14627" spans="6:6">
      <c r="F14627" s="1" t="s">
        <v>3</v>
      </c>
    </row>
    <row r="14628" spans="6:6">
      <c r="F14628" s="1" t="s">
        <v>3</v>
      </c>
    </row>
    <row r="14629" spans="6:6">
      <c r="F14629" s="1" t="s">
        <v>3</v>
      </c>
    </row>
    <row r="14630" spans="6:6">
      <c r="F14630" s="1" t="s">
        <v>3</v>
      </c>
    </row>
    <row r="14631" spans="6:6">
      <c r="F14631" s="1" t="s">
        <v>3</v>
      </c>
    </row>
    <row r="14632" spans="6:6">
      <c r="F14632" s="1" t="s">
        <v>3</v>
      </c>
    </row>
    <row r="14633" spans="6:6">
      <c r="F14633" s="1" t="s">
        <v>3</v>
      </c>
    </row>
    <row r="14634" spans="6:6">
      <c r="F14634" s="1" t="s">
        <v>3</v>
      </c>
    </row>
    <row r="14635" spans="6:6">
      <c r="F14635" s="1" t="s">
        <v>3</v>
      </c>
    </row>
    <row r="14636" spans="6:6">
      <c r="F14636" s="1" t="s">
        <v>3</v>
      </c>
    </row>
    <row r="14637" spans="6:6">
      <c r="F14637" s="1" t="s">
        <v>3</v>
      </c>
    </row>
    <row r="14638" spans="6:6">
      <c r="F14638" s="1" t="s">
        <v>3</v>
      </c>
    </row>
    <row r="14639" spans="6:6">
      <c r="F14639" s="1" t="s">
        <v>3</v>
      </c>
    </row>
    <row r="14640" spans="6:6">
      <c r="F14640" s="1" t="s">
        <v>3</v>
      </c>
    </row>
    <row r="14641" spans="6:6">
      <c r="F14641" s="1" t="s">
        <v>3</v>
      </c>
    </row>
    <row r="14642" spans="6:6">
      <c r="F14642" s="1" t="s">
        <v>3</v>
      </c>
    </row>
    <row r="14643" spans="6:6">
      <c r="F14643" s="1" t="s">
        <v>3</v>
      </c>
    </row>
    <row r="14644" spans="6:6">
      <c r="F14644" s="1" t="s">
        <v>3</v>
      </c>
    </row>
    <row r="14645" spans="6:6">
      <c r="F14645" s="1" t="s">
        <v>3</v>
      </c>
    </row>
    <row r="14646" spans="6:6">
      <c r="F14646" s="1" t="s">
        <v>3</v>
      </c>
    </row>
    <row r="14647" spans="6:6">
      <c r="F14647" s="1" t="s">
        <v>3</v>
      </c>
    </row>
    <row r="14648" spans="6:6">
      <c r="F14648" s="1" t="s">
        <v>3</v>
      </c>
    </row>
    <row r="14649" spans="6:6">
      <c r="F14649" s="1" t="s">
        <v>3</v>
      </c>
    </row>
    <row r="14650" spans="6:6">
      <c r="F14650" s="1" t="s">
        <v>3</v>
      </c>
    </row>
    <row r="14651" spans="6:6">
      <c r="F14651" s="1" t="s">
        <v>3</v>
      </c>
    </row>
    <row r="14652" spans="6:6">
      <c r="F14652" s="1" t="s">
        <v>3</v>
      </c>
    </row>
    <row r="14653" spans="6:6">
      <c r="F14653" s="1" t="s">
        <v>3</v>
      </c>
    </row>
    <row r="14654" spans="6:6">
      <c r="F14654" s="1" t="s">
        <v>3</v>
      </c>
    </row>
    <row r="14655" spans="6:6">
      <c r="F14655" s="1" t="s">
        <v>3</v>
      </c>
    </row>
    <row r="14656" spans="6:6">
      <c r="F14656" s="1" t="s">
        <v>3</v>
      </c>
    </row>
    <row r="14657" spans="6:6">
      <c r="F14657" s="1" t="s">
        <v>3</v>
      </c>
    </row>
    <row r="14658" spans="6:6">
      <c r="F14658" s="1" t="s">
        <v>3</v>
      </c>
    </row>
    <row r="14659" spans="6:6">
      <c r="F14659" s="1" t="s">
        <v>3</v>
      </c>
    </row>
    <row r="14660" spans="6:6">
      <c r="F14660" s="1" t="s">
        <v>3</v>
      </c>
    </row>
    <row r="14661" spans="6:6">
      <c r="F14661" s="1" t="s">
        <v>3</v>
      </c>
    </row>
    <row r="14662" spans="6:6">
      <c r="F14662" s="1" t="s">
        <v>3</v>
      </c>
    </row>
    <row r="14663" spans="6:6">
      <c r="F14663" s="1" t="s">
        <v>3</v>
      </c>
    </row>
    <row r="14664" spans="6:6">
      <c r="F14664" s="1" t="s">
        <v>3</v>
      </c>
    </row>
    <row r="14665" spans="6:6">
      <c r="F14665" s="1" t="s">
        <v>3</v>
      </c>
    </row>
    <row r="14666" spans="6:6">
      <c r="F14666" s="1" t="s">
        <v>3</v>
      </c>
    </row>
    <row r="14667" spans="6:6">
      <c r="F14667" s="1" t="s">
        <v>3</v>
      </c>
    </row>
    <row r="14668" spans="6:6">
      <c r="F14668" s="1" t="s">
        <v>3</v>
      </c>
    </row>
    <row r="14669" spans="6:6">
      <c r="F14669" s="1" t="s">
        <v>3</v>
      </c>
    </row>
    <row r="14670" spans="6:6">
      <c r="F14670" s="1" t="s">
        <v>3</v>
      </c>
    </row>
    <row r="14671" spans="6:6">
      <c r="F14671" s="1" t="s">
        <v>3</v>
      </c>
    </row>
    <row r="14672" spans="6:6">
      <c r="F14672" s="1" t="s">
        <v>3</v>
      </c>
    </row>
    <row r="14673" spans="6:6">
      <c r="F14673" s="1" t="s">
        <v>3</v>
      </c>
    </row>
    <row r="14674" spans="6:6">
      <c r="F14674" s="1" t="s">
        <v>3</v>
      </c>
    </row>
    <row r="14675" spans="6:6">
      <c r="F14675" s="1" t="s">
        <v>3</v>
      </c>
    </row>
    <row r="14676" spans="6:6">
      <c r="F14676" s="1" t="s">
        <v>3</v>
      </c>
    </row>
    <row r="14677" spans="6:6">
      <c r="F14677" s="1" t="s">
        <v>3</v>
      </c>
    </row>
    <row r="14678" spans="6:6">
      <c r="F14678" s="1" t="s">
        <v>3</v>
      </c>
    </row>
    <row r="14679" spans="6:6">
      <c r="F14679" s="1" t="s">
        <v>3</v>
      </c>
    </row>
    <row r="14680" spans="6:6">
      <c r="F14680" s="1" t="s">
        <v>3</v>
      </c>
    </row>
    <row r="14681" spans="6:6">
      <c r="F14681" s="1" t="s">
        <v>3</v>
      </c>
    </row>
    <row r="14682" spans="6:6">
      <c r="F14682" s="1" t="s">
        <v>3</v>
      </c>
    </row>
    <row r="14683" spans="6:6">
      <c r="F14683" s="1" t="s">
        <v>3</v>
      </c>
    </row>
    <row r="14684" spans="6:6">
      <c r="F14684" s="1" t="s">
        <v>3</v>
      </c>
    </row>
    <row r="14685" spans="6:6">
      <c r="F14685" s="1" t="s">
        <v>3</v>
      </c>
    </row>
    <row r="14686" spans="6:6">
      <c r="F14686" s="1" t="s">
        <v>3</v>
      </c>
    </row>
    <row r="14687" spans="6:6">
      <c r="F14687" s="1" t="s">
        <v>3</v>
      </c>
    </row>
    <row r="14688" spans="6:6">
      <c r="F14688" s="1" t="s">
        <v>3</v>
      </c>
    </row>
    <row r="14689" spans="6:6">
      <c r="F14689" s="1" t="s">
        <v>3</v>
      </c>
    </row>
    <row r="14690" spans="6:6">
      <c r="F14690" s="1" t="s">
        <v>3</v>
      </c>
    </row>
    <row r="14691" spans="6:6">
      <c r="F14691" s="1" t="s">
        <v>3</v>
      </c>
    </row>
    <row r="14692" spans="6:6">
      <c r="F14692" s="1" t="s">
        <v>3</v>
      </c>
    </row>
    <row r="14693" spans="6:6">
      <c r="F14693" s="1" t="s">
        <v>3</v>
      </c>
    </row>
    <row r="14694" spans="6:6">
      <c r="F14694" s="1" t="s">
        <v>3</v>
      </c>
    </row>
    <row r="14695" spans="6:6">
      <c r="F14695" s="1" t="s">
        <v>3</v>
      </c>
    </row>
    <row r="14696" spans="6:6">
      <c r="F14696" s="1" t="s">
        <v>3</v>
      </c>
    </row>
    <row r="14697" spans="6:6">
      <c r="F14697" s="1" t="s">
        <v>3</v>
      </c>
    </row>
    <row r="14698" spans="6:6">
      <c r="F14698" s="1" t="s">
        <v>3</v>
      </c>
    </row>
    <row r="14699" spans="6:6">
      <c r="F14699" s="1" t="s">
        <v>3</v>
      </c>
    </row>
    <row r="14700" spans="6:6">
      <c r="F14700" s="1" t="s">
        <v>3</v>
      </c>
    </row>
    <row r="14701" spans="6:6">
      <c r="F14701" s="1" t="s">
        <v>3</v>
      </c>
    </row>
    <row r="14702" spans="6:6">
      <c r="F14702" s="1" t="s">
        <v>3</v>
      </c>
    </row>
    <row r="14703" spans="6:6">
      <c r="F14703" s="1" t="s">
        <v>3</v>
      </c>
    </row>
    <row r="14704" spans="6:6">
      <c r="F14704" s="1" t="s">
        <v>3</v>
      </c>
    </row>
    <row r="14705" spans="6:6">
      <c r="F14705" s="1" t="s">
        <v>3</v>
      </c>
    </row>
    <row r="14706" spans="6:6">
      <c r="F14706" s="1" t="s">
        <v>3</v>
      </c>
    </row>
    <row r="14707" spans="6:6">
      <c r="F14707" s="1" t="s">
        <v>3</v>
      </c>
    </row>
    <row r="14708" spans="6:6">
      <c r="F14708" s="1" t="s">
        <v>3</v>
      </c>
    </row>
    <row r="14709" spans="6:6">
      <c r="F14709" s="1" t="s">
        <v>3</v>
      </c>
    </row>
    <row r="14710" spans="6:6">
      <c r="F14710" s="1" t="s">
        <v>3</v>
      </c>
    </row>
    <row r="14711" spans="6:6">
      <c r="F14711" s="1" t="s">
        <v>3</v>
      </c>
    </row>
    <row r="14712" spans="6:6">
      <c r="F14712" s="1" t="s">
        <v>3</v>
      </c>
    </row>
    <row r="14713" spans="6:6">
      <c r="F14713" s="1" t="s">
        <v>3</v>
      </c>
    </row>
    <row r="14714" spans="6:6">
      <c r="F14714" s="1" t="s">
        <v>3</v>
      </c>
    </row>
    <row r="14715" spans="6:6">
      <c r="F14715" s="1" t="s">
        <v>3</v>
      </c>
    </row>
    <row r="14716" spans="6:6">
      <c r="F14716" s="1" t="s">
        <v>3</v>
      </c>
    </row>
    <row r="14717" spans="6:6">
      <c r="F14717" s="1" t="s">
        <v>3</v>
      </c>
    </row>
    <row r="14718" spans="6:6">
      <c r="F14718" s="1" t="s">
        <v>3</v>
      </c>
    </row>
    <row r="14719" spans="6:6">
      <c r="F14719" s="1" t="s">
        <v>3</v>
      </c>
    </row>
    <row r="14720" spans="6:6">
      <c r="F14720" s="1" t="s">
        <v>3</v>
      </c>
    </row>
    <row r="14721" spans="6:6">
      <c r="F14721" s="1" t="s">
        <v>3</v>
      </c>
    </row>
    <row r="14722" spans="6:6">
      <c r="F14722" s="1" t="s">
        <v>3</v>
      </c>
    </row>
    <row r="14723" spans="6:6">
      <c r="F14723" s="1" t="s">
        <v>3</v>
      </c>
    </row>
    <row r="14724" spans="6:6">
      <c r="F14724" s="1" t="s">
        <v>3</v>
      </c>
    </row>
    <row r="14725" spans="6:6">
      <c r="F14725" s="1" t="s">
        <v>3</v>
      </c>
    </row>
    <row r="14726" spans="6:6">
      <c r="F14726" s="1" t="s">
        <v>3</v>
      </c>
    </row>
    <row r="14727" spans="6:6">
      <c r="F14727" s="1" t="s">
        <v>3</v>
      </c>
    </row>
    <row r="14728" spans="6:6">
      <c r="F14728" s="1" t="s">
        <v>3</v>
      </c>
    </row>
    <row r="14729" spans="6:6">
      <c r="F14729" s="1" t="s">
        <v>3</v>
      </c>
    </row>
    <row r="14730" spans="6:6">
      <c r="F14730" s="1" t="s">
        <v>3</v>
      </c>
    </row>
    <row r="14731" spans="6:6">
      <c r="F14731" s="1" t="s">
        <v>3</v>
      </c>
    </row>
    <row r="14732" spans="6:6">
      <c r="F14732" s="1" t="s">
        <v>3</v>
      </c>
    </row>
    <row r="14733" spans="6:6">
      <c r="F14733" s="1" t="s">
        <v>3</v>
      </c>
    </row>
    <row r="14734" spans="6:6">
      <c r="F14734" s="1" t="s">
        <v>3</v>
      </c>
    </row>
    <row r="14735" spans="6:6">
      <c r="F14735" s="1" t="s">
        <v>3</v>
      </c>
    </row>
    <row r="14736" spans="6:6">
      <c r="F14736" s="1" t="s">
        <v>3</v>
      </c>
    </row>
    <row r="14737" spans="6:6">
      <c r="F14737" s="1" t="s">
        <v>3</v>
      </c>
    </row>
    <row r="14738" spans="6:6">
      <c r="F14738" s="1" t="s">
        <v>3</v>
      </c>
    </row>
    <row r="14739" spans="6:6">
      <c r="F14739" s="1" t="s">
        <v>3</v>
      </c>
    </row>
    <row r="14740" spans="6:6">
      <c r="F14740" s="1" t="s">
        <v>3</v>
      </c>
    </row>
    <row r="14741" spans="6:6">
      <c r="F14741" s="1" t="s">
        <v>3</v>
      </c>
    </row>
    <row r="14742" spans="6:6">
      <c r="F14742" s="1" t="s">
        <v>3</v>
      </c>
    </row>
    <row r="14743" spans="6:6">
      <c r="F14743" s="1" t="s">
        <v>3</v>
      </c>
    </row>
    <row r="14744" spans="6:6">
      <c r="F14744" s="1" t="s">
        <v>3</v>
      </c>
    </row>
    <row r="14745" spans="6:6">
      <c r="F14745" s="1" t="s">
        <v>3</v>
      </c>
    </row>
    <row r="14746" spans="6:6">
      <c r="F14746" s="1" t="s">
        <v>3</v>
      </c>
    </row>
    <row r="14747" spans="6:6">
      <c r="F14747" s="1" t="s">
        <v>3</v>
      </c>
    </row>
    <row r="14748" spans="6:6">
      <c r="F14748" s="1" t="s">
        <v>3</v>
      </c>
    </row>
    <row r="14749" spans="6:6">
      <c r="F14749" s="1" t="s">
        <v>3</v>
      </c>
    </row>
    <row r="14750" spans="6:6">
      <c r="F14750" s="1" t="s">
        <v>3</v>
      </c>
    </row>
    <row r="14751" spans="6:6">
      <c r="F14751" s="1" t="s">
        <v>3</v>
      </c>
    </row>
    <row r="14752" spans="6:6">
      <c r="F14752" s="1" t="s">
        <v>3</v>
      </c>
    </row>
    <row r="14753" spans="6:6">
      <c r="F14753" s="1" t="s">
        <v>3</v>
      </c>
    </row>
    <row r="14754" spans="6:6">
      <c r="F14754" s="1" t="s">
        <v>3</v>
      </c>
    </row>
    <row r="14755" spans="6:6">
      <c r="F14755" s="1" t="s">
        <v>3</v>
      </c>
    </row>
    <row r="14756" spans="6:6">
      <c r="F14756" s="1" t="s">
        <v>3</v>
      </c>
    </row>
    <row r="14757" spans="6:6">
      <c r="F14757" s="1" t="s">
        <v>3</v>
      </c>
    </row>
    <row r="14758" spans="6:6">
      <c r="F14758" s="1" t="s">
        <v>3</v>
      </c>
    </row>
    <row r="14759" spans="6:6">
      <c r="F14759" s="1" t="s">
        <v>3</v>
      </c>
    </row>
    <row r="14760" spans="6:6">
      <c r="F14760" s="1" t="s">
        <v>3</v>
      </c>
    </row>
    <row r="14761" spans="6:6">
      <c r="F14761" s="1" t="s">
        <v>3</v>
      </c>
    </row>
    <row r="14762" spans="6:6">
      <c r="F14762" s="1" t="s">
        <v>3</v>
      </c>
    </row>
    <row r="14763" spans="6:6">
      <c r="F14763" s="1" t="s">
        <v>3</v>
      </c>
    </row>
    <row r="14764" spans="6:6">
      <c r="F14764" s="1" t="s">
        <v>3</v>
      </c>
    </row>
    <row r="14765" spans="6:6">
      <c r="F14765" s="1" t="s">
        <v>3</v>
      </c>
    </row>
    <row r="14766" spans="6:6">
      <c r="F14766" s="1" t="s">
        <v>3</v>
      </c>
    </row>
    <row r="14767" spans="6:6">
      <c r="F14767" s="1" t="s">
        <v>3</v>
      </c>
    </row>
    <row r="14768" spans="6:6">
      <c r="F14768" s="1" t="s">
        <v>3</v>
      </c>
    </row>
    <row r="14769" spans="6:6">
      <c r="F14769" s="1" t="s">
        <v>3</v>
      </c>
    </row>
    <row r="14770" spans="6:6">
      <c r="F14770" s="1" t="s">
        <v>3</v>
      </c>
    </row>
    <row r="14771" spans="6:6">
      <c r="F14771" s="1" t="s">
        <v>3</v>
      </c>
    </row>
    <row r="14772" spans="6:6">
      <c r="F14772" s="1" t="s">
        <v>3</v>
      </c>
    </row>
    <row r="14773" spans="6:6">
      <c r="F14773" s="1" t="s">
        <v>3</v>
      </c>
    </row>
    <row r="14774" spans="6:6">
      <c r="F14774" s="1" t="s">
        <v>3</v>
      </c>
    </row>
    <row r="14775" spans="6:6">
      <c r="F14775" s="1" t="s">
        <v>3</v>
      </c>
    </row>
    <row r="14776" spans="6:6">
      <c r="F14776" s="1" t="s">
        <v>3</v>
      </c>
    </row>
    <row r="14777" spans="6:6">
      <c r="F14777" s="1" t="s">
        <v>3</v>
      </c>
    </row>
    <row r="14778" spans="6:6">
      <c r="F14778" s="1" t="s">
        <v>3</v>
      </c>
    </row>
    <row r="14779" spans="6:6">
      <c r="F14779" s="1" t="s">
        <v>3</v>
      </c>
    </row>
    <row r="14780" spans="6:6">
      <c r="F14780" s="1" t="s">
        <v>3</v>
      </c>
    </row>
    <row r="14781" spans="6:6">
      <c r="F14781" s="1" t="s">
        <v>3</v>
      </c>
    </row>
    <row r="14782" spans="6:6">
      <c r="F14782" s="1" t="s">
        <v>3</v>
      </c>
    </row>
    <row r="14783" spans="6:6">
      <c r="F14783" s="1" t="s">
        <v>3</v>
      </c>
    </row>
    <row r="14784" spans="6:6">
      <c r="F14784" s="1" t="s">
        <v>3</v>
      </c>
    </row>
    <row r="14785" spans="6:6">
      <c r="F14785" s="1" t="s">
        <v>3</v>
      </c>
    </row>
    <row r="14786" spans="6:6">
      <c r="F14786" s="1" t="s">
        <v>3</v>
      </c>
    </row>
    <row r="14787" spans="6:6">
      <c r="F14787" s="1" t="s">
        <v>3</v>
      </c>
    </row>
    <row r="14788" spans="6:6">
      <c r="F14788" s="1" t="s">
        <v>3</v>
      </c>
    </row>
    <row r="14789" spans="6:6">
      <c r="F14789" s="1" t="s">
        <v>3</v>
      </c>
    </row>
    <row r="14790" spans="6:6">
      <c r="F14790" s="1" t="s">
        <v>3</v>
      </c>
    </row>
    <row r="14791" spans="6:6">
      <c r="F14791" s="1" t="s">
        <v>3</v>
      </c>
    </row>
    <row r="14792" spans="6:6">
      <c r="F14792" s="1" t="s">
        <v>3</v>
      </c>
    </row>
    <row r="14793" spans="6:6">
      <c r="F14793" s="1" t="s">
        <v>3</v>
      </c>
    </row>
    <row r="14794" spans="6:6">
      <c r="F14794" s="1" t="s">
        <v>3</v>
      </c>
    </row>
    <row r="14795" spans="6:6">
      <c r="F14795" s="1" t="s">
        <v>3</v>
      </c>
    </row>
    <row r="14796" spans="6:6">
      <c r="F14796" s="1" t="s">
        <v>3</v>
      </c>
    </row>
    <row r="14797" spans="6:6">
      <c r="F14797" s="1" t="s">
        <v>3</v>
      </c>
    </row>
    <row r="14798" spans="6:6">
      <c r="F14798" s="1" t="s">
        <v>3</v>
      </c>
    </row>
    <row r="14799" spans="6:6">
      <c r="F14799" s="1" t="s">
        <v>3</v>
      </c>
    </row>
    <row r="14800" spans="6:6">
      <c r="F14800" s="1" t="s">
        <v>3</v>
      </c>
    </row>
    <row r="14801" spans="6:6">
      <c r="F14801" s="1" t="s">
        <v>3</v>
      </c>
    </row>
    <row r="14802" spans="6:6">
      <c r="F14802" s="1" t="s">
        <v>3</v>
      </c>
    </row>
    <row r="14803" spans="6:6">
      <c r="F14803" s="1" t="s">
        <v>3</v>
      </c>
    </row>
    <row r="14804" spans="6:6">
      <c r="F14804" s="1" t="s">
        <v>3</v>
      </c>
    </row>
    <row r="14805" spans="6:6">
      <c r="F14805" s="1" t="s">
        <v>3</v>
      </c>
    </row>
    <row r="14806" spans="6:6">
      <c r="F14806" s="1" t="s">
        <v>3</v>
      </c>
    </row>
    <row r="14807" spans="6:6">
      <c r="F14807" s="1" t="s">
        <v>3</v>
      </c>
    </row>
    <row r="14808" spans="6:6">
      <c r="F14808" s="1" t="s">
        <v>3</v>
      </c>
    </row>
    <row r="14809" spans="6:6">
      <c r="F14809" s="1" t="s">
        <v>3</v>
      </c>
    </row>
    <row r="14810" spans="6:6">
      <c r="F14810" s="1" t="s">
        <v>3</v>
      </c>
    </row>
    <row r="14811" spans="6:6">
      <c r="F14811" s="1" t="s">
        <v>3</v>
      </c>
    </row>
    <row r="14812" spans="6:6">
      <c r="F14812" s="1" t="s">
        <v>3</v>
      </c>
    </row>
    <row r="14813" spans="6:6">
      <c r="F14813" s="1" t="s">
        <v>3</v>
      </c>
    </row>
    <row r="14814" spans="6:6">
      <c r="F14814" s="1" t="s">
        <v>3</v>
      </c>
    </row>
    <row r="14815" spans="6:6">
      <c r="F14815" s="1" t="s">
        <v>3</v>
      </c>
    </row>
    <row r="14816" spans="6:6">
      <c r="F14816" s="1" t="s">
        <v>3</v>
      </c>
    </row>
    <row r="14817" spans="6:6">
      <c r="F14817" s="1" t="s">
        <v>3</v>
      </c>
    </row>
    <row r="14818" spans="6:6">
      <c r="F14818" s="1" t="s">
        <v>3</v>
      </c>
    </row>
    <row r="14819" spans="6:6">
      <c r="F14819" s="1" t="s">
        <v>3</v>
      </c>
    </row>
    <row r="14820" spans="6:6">
      <c r="F14820" s="1" t="s">
        <v>3</v>
      </c>
    </row>
    <row r="14821" spans="6:6">
      <c r="F14821" s="1" t="s">
        <v>3</v>
      </c>
    </row>
    <row r="14822" spans="6:6">
      <c r="F14822" s="1" t="s">
        <v>3</v>
      </c>
    </row>
    <row r="14823" spans="6:6">
      <c r="F14823" s="1" t="s">
        <v>3</v>
      </c>
    </row>
    <row r="14824" spans="6:6">
      <c r="F14824" s="1" t="s">
        <v>3</v>
      </c>
    </row>
    <row r="14825" spans="6:6">
      <c r="F14825" s="1" t="s">
        <v>3</v>
      </c>
    </row>
    <row r="14826" spans="6:6">
      <c r="F14826" s="1" t="s">
        <v>3</v>
      </c>
    </row>
    <row r="14827" spans="6:6">
      <c r="F14827" s="1" t="s">
        <v>3</v>
      </c>
    </row>
    <row r="14828" spans="6:6">
      <c r="F14828" s="1" t="s">
        <v>3</v>
      </c>
    </row>
    <row r="14829" spans="6:6">
      <c r="F14829" s="1" t="s">
        <v>3</v>
      </c>
    </row>
    <row r="14830" spans="6:6">
      <c r="F14830" s="1" t="s">
        <v>3</v>
      </c>
    </row>
    <row r="14831" spans="6:6">
      <c r="F14831" s="1" t="s">
        <v>3</v>
      </c>
    </row>
    <row r="14832" spans="6:6">
      <c r="F14832" s="1" t="s">
        <v>3</v>
      </c>
    </row>
    <row r="14833" spans="6:6">
      <c r="F14833" s="1" t="s">
        <v>3</v>
      </c>
    </row>
    <row r="14834" spans="6:6">
      <c r="F14834" s="1" t="s">
        <v>3</v>
      </c>
    </row>
    <row r="14835" spans="6:6">
      <c r="F14835" s="1" t="s">
        <v>3</v>
      </c>
    </row>
    <row r="14836" spans="6:6">
      <c r="F14836" s="1" t="s">
        <v>3</v>
      </c>
    </row>
    <row r="14837" spans="6:6">
      <c r="F14837" s="1" t="s">
        <v>3</v>
      </c>
    </row>
    <row r="14838" spans="6:6">
      <c r="F14838" s="1" t="s">
        <v>3</v>
      </c>
    </row>
    <row r="14839" spans="6:6">
      <c r="F14839" s="1" t="s">
        <v>3</v>
      </c>
    </row>
    <row r="14840" spans="6:6">
      <c r="F14840" s="1" t="s">
        <v>3</v>
      </c>
    </row>
    <row r="14841" spans="6:6">
      <c r="F14841" s="1" t="s">
        <v>3</v>
      </c>
    </row>
    <row r="14842" spans="6:6">
      <c r="F14842" s="1" t="s">
        <v>3</v>
      </c>
    </row>
    <row r="14843" spans="6:6">
      <c r="F14843" s="1" t="s">
        <v>3</v>
      </c>
    </row>
    <row r="14844" spans="6:6">
      <c r="F14844" s="1" t="s">
        <v>3</v>
      </c>
    </row>
    <row r="14845" spans="6:6">
      <c r="F14845" s="1" t="s">
        <v>3</v>
      </c>
    </row>
    <row r="14846" spans="6:6">
      <c r="F14846" s="1" t="s">
        <v>3</v>
      </c>
    </row>
    <row r="14847" spans="6:6">
      <c r="F14847" s="1" t="s">
        <v>3</v>
      </c>
    </row>
    <row r="14848" spans="6:6">
      <c r="F14848" s="1" t="s">
        <v>3</v>
      </c>
    </row>
    <row r="14849" spans="6:6">
      <c r="F14849" s="1" t="s">
        <v>3</v>
      </c>
    </row>
    <row r="14850" spans="6:6">
      <c r="F14850" s="1" t="s">
        <v>3</v>
      </c>
    </row>
    <row r="14851" spans="6:6">
      <c r="F14851" s="1" t="s">
        <v>3</v>
      </c>
    </row>
    <row r="14852" spans="6:6">
      <c r="F14852" s="1" t="s">
        <v>3</v>
      </c>
    </row>
    <row r="14853" spans="6:6">
      <c r="F14853" s="1" t="s">
        <v>3</v>
      </c>
    </row>
    <row r="14854" spans="6:6">
      <c r="F14854" s="1" t="s">
        <v>3</v>
      </c>
    </row>
    <row r="14855" spans="6:6">
      <c r="F14855" s="1" t="s">
        <v>3</v>
      </c>
    </row>
    <row r="14856" spans="6:6">
      <c r="F14856" s="1" t="s">
        <v>3</v>
      </c>
    </row>
    <row r="14857" spans="6:6">
      <c r="F14857" s="1" t="s">
        <v>3</v>
      </c>
    </row>
    <row r="14858" spans="6:6">
      <c r="F14858" s="1" t="s">
        <v>3</v>
      </c>
    </row>
    <row r="14859" spans="6:6">
      <c r="F14859" s="1" t="s">
        <v>3</v>
      </c>
    </row>
    <row r="14860" spans="6:6">
      <c r="F14860" s="1" t="s">
        <v>3</v>
      </c>
    </row>
    <row r="14861" spans="6:6">
      <c r="F14861" s="1" t="s">
        <v>3</v>
      </c>
    </row>
    <row r="14862" spans="6:6">
      <c r="F14862" s="1" t="s">
        <v>3</v>
      </c>
    </row>
    <row r="14863" spans="6:6">
      <c r="F14863" s="1" t="s">
        <v>3</v>
      </c>
    </row>
    <row r="14864" spans="6:6">
      <c r="F14864" s="1" t="s">
        <v>3</v>
      </c>
    </row>
    <row r="14865" spans="6:6">
      <c r="F14865" s="1" t="s">
        <v>3</v>
      </c>
    </row>
    <row r="14866" spans="6:6">
      <c r="F14866" s="1" t="s">
        <v>3</v>
      </c>
    </row>
    <row r="14867" spans="6:6">
      <c r="F14867" s="1" t="s">
        <v>3</v>
      </c>
    </row>
    <row r="14868" spans="6:6">
      <c r="F14868" s="1" t="s">
        <v>3</v>
      </c>
    </row>
    <row r="14869" spans="6:6">
      <c r="F14869" s="1" t="s">
        <v>3</v>
      </c>
    </row>
    <row r="14870" spans="6:6">
      <c r="F14870" s="1" t="s">
        <v>3</v>
      </c>
    </row>
    <row r="14871" spans="6:6">
      <c r="F14871" s="1" t="s">
        <v>3</v>
      </c>
    </row>
    <row r="14872" spans="6:6">
      <c r="F14872" s="1" t="s">
        <v>3</v>
      </c>
    </row>
    <row r="14873" spans="6:6">
      <c r="F14873" s="1" t="s">
        <v>3</v>
      </c>
    </row>
    <row r="14874" spans="6:6">
      <c r="F14874" s="1" t="s">
        <v>3</v>
      </c>
    </row>
    <row r="14875" spans="6:6">
      <c r="F14875" s="1" t="s">
        <v>3</v>
      </c>
    </row>
    <row r="14876" spans="6:6">
      <c r="F14876" s="1" t="s">
        <v>3</v>
      </c>
    </row>
    <row r="14877" spans="6:6">
      <c r="F14877" s="1" t="s">
        <v>3</v>
      </c>
    </row>
    <row r="14878" spans="6:6">
      <c r="F14878" s="1" t="s">
        <v>3</v>
      </c>
    </row>
    <row r="14879" spans="6:6">
      <c r="F14879" s="1" t="s">
        <v>3</v>
      </c>
    </row>
    <row r="14880" spans="6:6">
      <c r="F14880" s="1" t="s">
        <v>3</v>
      </c>
    </row>
    <row r="14881" spans="6:6">
      <c r="F14881" s="1" t="s">
        <v>3</v>
      </c>
    </row>
    <row r="14882" spans="6:6">
      <c r="F14882" s="1" t="s">
        <v>3</v>
      </c>
    </row>
    <row r="14883" spans="6:6">
      <c r="F14883" s="1" t="s">
        <v>3</v>
      </c>
    </row>
    <row r="14884" spans="6:6">
      <c r="F14884" s="1" t="s">
        <v>3</v>
      </c>
    </row>
    <row r="14885" spans="6:6">
      <c r="F14885" s="1" t="s">
        <v>3</v>
      </c>
    </row>
    <row r="14886" spans="6:6">
      <c r="F14886" s="1" t="s">
        <v>3</v>
      </c>
    </row>
    <row r="14887" spans="6:6">
      <c r="F14887" s="1" t="s">
        <v>3</v>
      </c>
    </row>
    <row r="14888" spans="6:6">
      <c r="F14888" s="1" t="s">
        <v>3</v>
      </c>
    </row>
    <row r="14889" spans="6:6">
      <c r="F14889" s="1" t="s">
        <v>3</v>
      </c>
    </row>
    <row r="14890" spans="6:6">
      <c r="F14890" s="1" t="s">
        <v>3</v>
      </c>
    </row>
    <row r="14891" spans="6:6">
      <c r="F14891" s="1" t="s">
        <v>3</v>
      </c>
    </row>
    <row r="14892" spans="6:6">
      <c r="F14892" s="1" t="s">
        <v>3</v>
      </c>
    </row>
    <row r="14893" spans="6:6">
      <c r="F14893" s="1" t="s">
        <v>3</v>
      </c>
    </row>
    <row r="14894" spans="6:6">
      <c r="F14894" s="1" t="s">
        <v>3</v>
      </c>
    </row>
    <row r="14895" spans="6:6">
      <c r="F14895" s="1" t="s">
        <v>3</v>
      </c>
    </row>
    <row r="14896" spans="6:6">
      <c r="F14896" s="1" t="s">
        <v>3</v>
      </c>
    </row>
    <row r="14897" spans="6:6">
      <c r="F14897" s="1" t="s">
        <v>3</v>
      </c>
    </row>
    <row r="14898" spans="6:6">
      <c r="F14898" s="1" t="s">
        <v>3</v>
      </c>
    </row>
    <row r="14899" spans="6:6">
      <c r="F14899" s="1" t="s">
        <v>3</v>
      </c>
    </row>
    <row r="14900" spans="6:6">
      <c r="F14900" s="1" t="s">
        <v>3</v>
      </c>
    </row>
    <row r="14901" spans="6:6">
      <c r="F14901" s="1" t="s">
        <v>3</v>
      </c>
    </row>
    <row r="14902" spans="6:6">
      <c r="F14902" s="1" t="s">
        <v>3</v>
      </c>
    </row>
    <row r="14903" spans="6:6">
      <c r="F14903" s="1" t="s">
        <v>3</v>
      </c>
    </row>
    <row r="14904" spans="6:6">
      <c r="F14904" s="1" t="s">
        <v>3</v>
      </c>
    </row>
    <row r="14905" spans="6:6">
      <c r="F14905" s="1" t="s">
        <v>3</v>
      </c>
    </row>
    <row r="14906" spans="6:6">
      <c r="F14906" s="1" t="s">
        <v>3</v>
      </c>
    </row>
    <row r="14907" spans="6:6">
      <c r="F14907" s="1" t="s">
        <v>3</v>
      </c>
    </row>
    <row r="14908" spans="6:6">
      <c r="F14908" s="1" t="s">
        <v>3</v>
      </c>
    </row>
    <row r="14909" spans="6:6">
      <c r="F14909" s="1" t="s">
        <v>3</v>
      </c>
    </row>
    <row r="14910" spans="6:6">
      <c r="F14910" s="1" t="s">
        <v>3</v>
      </c>
    </row>
    <row r="14911" spans="6:6">
      <c r="F14911" s="1" t="s">
        <v>3</v>
      </c>
    </row>
    <row r="14912" spans="6:6">
      <c r="F14912" s="1" t="s">
        <v>3</v>
      </c>
    </row>
    <row r="14913" spans="6:6">
      <c r="F14913" s="1" t="s">
        <v>3</v>
      </c>
    </row>
    <row r="14914" spans="6:6">
      <c r="F14914" s="1" t="s">
        <v>3</v>
      </c>
    </row>
    <row r="14915" spans="6:6">
      <c r="F14915" s="1" t="s">
        <v>3</v>
      </c>
    </row>
    <row r="14916" spans="6:6">
      <c r="F14916" s="1" t="s">
        <v>3</v>
      </c>
    </row>
    <row r="14917" spans="6:6">
      <c r="F14917" s="1" t="s">
        <v>3</v>
      </c>
    </row>
    <row r="14918" spans="6:6">
      <c r="F14918" s="1" t="s">
        <v>3</v>
      </c>
    </row>
    <row r="14919" spans="6:6">
      <c r="F14919" s="1" t="s">
        <v>3</v>
      </c>
    </row>
    <row r="14920" spans="6:6">
      <c r="F14920" s="1" t="s">
        <v>3</v>
      </c>
    </row>
    <row r="14921" spans="6:6">
      <c r="F14921" s="1" t="s">
        <v>3</v>
      </c>
    </row>
    <row r="14922" spans="6:6">
      <c r="F14922" s="1" t="s">
        <v>3</v>
      </c>
    </row>
    <row r="14923" spans="6:6">
      <c r="F14923" s="1" t="s">
        <v>3</v>
      </c>
    </row>
    <row r="14924" spans="6:6">
      <c r="F14924" s="1" t="s">
        <v>3</v>
      </c>
    </row>
    <row r="14925" spans="6:6">
      <c r="F14925" s="1" t="s">
        <v>3</v>
      </c>
    </row>
    <row r="14926" spans="6:6">
      <c r="F14926" s="1" t="s">
        <v>3</v>
      </c>
    </row>
    <row r="14927" spans="6:6">
      <c r="F14927" s="1" t="s">
        <v>3</v>
      </c>
    </row>
    <row r="14928" spans="6:6">
      <c r="F14928" s="1" t="s">
        <v>3</v>
      </c>
    </row>
    <row r="14929" spans="6:6">
      <c r="F14929" s="1" t="s">
        <v>3</v>
      </c>
    </row>
    <row r="14930" spans="6:6">
      <c r="F14930" s="1" t="s">
        <v>3</v>
      </c>
    </row>
    <row r="14931" spans="6:6">
      <c r="F14931" s="1" t="s">
        <v>3</v>
      </c>
    </row>
    <row r="14932" spans="6:6">
      <c r="F14932" s="1" t="s">
        <v>3</v>
      </c>
    </row>
    <row r="14933" spans="6:6">
      <c r="F14933" s="1" t="s">
        <v>3</v>
      </c>
    </row>
    <row r="14934" spans="6:6">
      <c r="F14934" s="1" t="s">
        <v>3</v>
      </c>
    </row>
    <row r="14935" spans="6:6">
      <c r="F14935" s="1" t="s">
        <v>3</v>
      </c>
    </row>
    <row r="14936" spans="6:6">
      <c r="F14936" s="1" t="s">
        <v>3</v>
      </c>
    </row>
    <row r="14937" spans="6:6">
      <c r="F14937" s="1" t="s">
        <v>3</v>
      </c>
    </row>
    <row r="14938" spans="6:6">
      <c r="F14938" s="1" t="s">
        <v>3</v>
      </c>
    </row>
    <row r="14939" spans="6:6">
      <c r="F14939" s="1" t="s">
        <v>3</v>
      </c>
    </row>
    <row r="14940" spans="6:6">
      <c r="F14940" s="1" t="s">
        <v>3</v>
      </c>
    </row>
    <row r="14941" spans="6:6">
      <c r="F14941" s="1" t="s">
        <v>3</v>
      </c>
    </row>
    <row r="14942" spans="6:6">
      <c r="F14942" s="1" t="s">
        <v>3</v>
      </c>
    </row>
    <row r="14943" spans="6:6">
      <c r="F14943" s="1" t="s">
        <v>3</v>
      </c>
    </row>
    <row r="14944" spans="6:6">
      <c r="F14944" s="1" t="s">
        <v>3</v>
      </c>
    </row>
    <row r="14945" spans="6:6">
      <c r="F14945" s="1" t="s">
        <v>3</v>
      </c>
    </row>
    <row r="14946" spans="6:6">
      <c r="F14946" s="1" t="s">
        <v>3</v>
      </c>
    </row>
    <row r="14947" spans="6:6">
      <c r="F14947" s="1" t="s">
        <v>3</v>
      </c>
    </row>
    <row r="14948" spans="6:6">
      <c r="F14948" s="1" t="s">
        <v>3</v>
      </c>
    </row>
    <row r="14949" spans="6:6">
      <c r="F14949" s="1" t="s">
        <v>3</v>
      </c>
    </row>
    <row r="14950" spans="6:6">
      <c r="F14950" s="1" t="s">
        <v>3</v>
      </c>
    </row>
    <row r="14951" spans="6:6">
      <c r="F14951" s="1" t="s">
        <v>3</v>
      </c>
    </row>
    <row r="14952" spans="6:6">
      <c r="F14952" s="1" t="s">
        <v>3</v>
      </c>
    </row>
    <row r="14953" spans="6:6">
      <c r="F14953" s="1" t="s">
        <v>3</v>
      </c>
    </row>
    <row r="14954" spans="6:6">
      <c r="F14954" s="1" t="s">
        <v>3</v>
      </c>
    </row>
    <row r="14955" spans="6:6">
      <c r="F14955" s="1" t="s">
        <v>3</v>
      </c>
    </row>
    <row r="14956" spans="6:6">
      <c r="F14956" s="1" t="s">
        <v>3</v>
      </c>
    </row>
    <row r="14957" spans="6:6">
      <c r="F14957" s="1" t="s">
        <v>3</v>
      </c>
    </row>
    <row r="14958" spans="6:6">
      <c r="F14958" s="1" t="s">
        <v>3</v>
      </c>
    </row>
    <row r="14959" spans="6:6">
      <c r="F14959" s="1" t="s">
        <v>3</v>
      </c>
    </row>
    <row r="14960" spans="6:6">
      <c r="F14960" s="1" t="s">
        <v>3</v>
      </c>
    </row>
    <row r="14961" spans="6:6">
      <c r="F14961" s="1" t="s">
        <v>3</v>
      </c>
    </row>
    <row r="14962" spans="6:6">
      <c r="F14962" s="1" t="s">
        <v>3</v>
      </c>
    </row>
    <row r="14963" spans="6:6">
      <c r="F14963" s="1" t="s">
        <v>3</v>
      </c>
    </row>
    <row r="14964" spans="6:6">
      <c r="F14964" s="1" t="s">
        <v>3</v>
      </c>
    </row>
    <row r="14965" spans="6:6">
      <c r="F14965" s="1" t="s">
        <v>3</v>
      </c>
    </row>
    <row r="14966" spans="6:6">
      <c r="F14966" s="1" t="s">
        <v>3</v>
      </c>
    </row>
    <row r="14967" spans="6:6">
      <c r="F14967" s="1" t="s">
        <v>3</v>
      </c>
    </row>
    <row r="14968" spans="6:6">
      <c r="F14968" s="1" t="s">
        <v>3</v>
      </c>
    </row>
    <row r="14969" spans="6:6">
      <c r="F14969" s="1" t="s">
        <v>3</v>
      </c>
    </row>
    <row r="14970" spans="6:6">
      <c r="F14970" s="1" t="s">
        <v>3</v>
      </c>
    </row>
    <row r="14971" spans="6:6">
      <c r="F14971" s="1" t="s">
        <v>3</v>
      </c>
    </row>
    <row r="14972" spans="6:6">
      <c r="F14972" s="1" t="s">
        <v>3</v>
      </c>
    </row>
    <row r="14973" spans="6:6">
      <c r="F14973" s="1" t="s">
        <v>3</v>
      </c>
    </row>
    <row r="14974" spans="6:6">
      <c r="F14974" s="1" t="s">
        <v>3</v>
      </c>
    </row>
    <row r="14975" spans="6:6">
      <c r="F14975" s="1" t="s">
        <v>3</v>
      </c>
    </row>
    <row r="14976" spans="6:6">
      <c r="F14976" s="1" t="s">
        <v>3</v>
      </c>
    </row>
    <row r="14977" spans="6:6">
      <c r="F14977" s="1" t="s">
        <v>3</v>
      </c>
    </row>
    <row r="14978" spans="6:6">
      <c r="F14978" s="1" t="s">
        <v>3</v>
      </c>
    </row>
    <row r="14979" spans="6:6">
      <c r="F14979" s="1" t="s">
        <v>3</v>
      </c>
    </row>
    <row r="14980" spans="6:6">
      <c r="F14980" s="1" t="s">
        <v>3</v>
      </c>
    </row>
    <row r="14981" spans="6:6">
      <c r="F14981" s="1" t="s">
        <v>3</v>
      </c>
    </row>
    <row r="14982" spans="6:6">
      <c r="F14982" s="1" t="s">
        <v>3</v>
      </c>
    </row>
    <row r="14983" spans="6:6">
      <c r="F14983" s="1" t="s">
        <v>3</v>
      </c>
    </row>
    <row r="14984" spans="6:6">
      <c r="F14984" s="1" t="s">
        <v>3</v>
      </c>
    </row>
    <row r="14985" spans="6:6">
      <c r="F14985" s="1" t="s">
        <v>3</v>
      </c>
    </row>
    <row r="14986" spans="6:6">
      <c r="F14986" s="1" t="s">
        <v>3</v>
      </c>
    </row>
    <row r="14987" spans="6:6">
      <c r="F14987" s="1" t="s">
        <v>3</v>
      </c>
    </row>
    <row r="14988" spans="6:6">
      <c r="F14988" s="1" t="s">
        <v>3</v>
      </c>
    </row>
    <row r="14989" spans="6:6">
      <c r="F14989" s="1" t="s">
        <v>3</v>
      </c>
    </row>
    <row r="14990" spans="6:6">
      <c r="F14990" s="1" t="s">
        <v>3</v>
      </c>
    </row>
    <row r="14991" spans="6:6">
      <c r="F14991" s="1" t="s">
        <v>3</v>
      </c>
    </row>
    <row r="14992" spans="6:6">
      <c r="F14992" s="1" t="s">
        <v>3</v>
      </c>
    </row>
    <row r="14993" spans="6:6">
      <c r="F14993" s="1" t="s">
        <v>3</v>
      </c>
    </row>
    <row r="14994" spans="6:6">
      <c r="F14994" s="1" t="s">
        <v>3</v>
      </c>
    </row>
    <row r="14995" spans="6:6">
      <c r="F14995" s="1" t="s">
        <v>3</v>
      </c>
    </row>
    <row r="14996" spans="6:6">
      <c r="F14996" s="1" t="s">
        <v>3</v>
      </c>
    </row>
    <row r="14997" spans="6:6">
      <c r="F14997" s="1" t="s">
        <v>3</v>
      </c>
    </row>
    <row r="14998" spans="6:6">
      <c r="F14998" s="1" t="s">
        <v>3</v>
      </c>
    </row>
    <row r="14999" spans="6:6">
      <c r="F14999" s="1" t="s">
        <v>3</v>
      </c>
    </row>
    <row r="15000" spans="6:6">
      <c r="F15000" s="1" t="s">
        <v>3</v>
      </c>
    </row>
    <row r="15001" spans="6:6">
      <c r="F15001" s="1" t="s">
        <v>3</v>
      </c>
    </row>
    <row r="15002" spans="6:6">
      <c r="F15002" s="1" t="s">
        <v>3</v>
      </c>
    </row>
    <row r="15003" spans="6:6">
      <c r="F15003" s="1" t="s">
        <v>3</v>
      </c>
    </row>
    <row r="15004" spans="6:6">
      <c r="F15004" s="1" t="s">
        <v>3</v>
      </c>
    </row>
    <row r="15005" spans="6:6">
      <c r="F15005" s="1" t="s">
        <v>3</v>
      </c>
    </row>
    <row r="15006" spans="6:6">
      <c r="F15006" s="1" t="s">
        <v>3</v>
      </c>
    </row>
    <row r="15007" spans="6:6">
      <c r="F15007" s="1" t="s">
        <v>3</v>
      </c>
    </row>
    <row r="15008" spans="6:6">
      <c r="F15008" s="1" t="s">
        <v>3</v>
      </c>
    </row>
    <row r="15009" spans="6:6">
      <c r="F15009" s="1" t="s">
        <v>3</v>
      </c>
    </row>
    <row r="15010" spans="6:6">
      <c r="F15010" s="1" t="s">
        <v>3</v>
      </c>
    </row>
    <row r="15011" spans="6:6">
      <c r="F15011" s="1" t="s">
        <v>3</v>
      </c>
    </row>
    <row r="15012" spans="6:6">
      <c r="F15012" s="1" t="s">
        <v>3</v>
      </c>
    </row>
    <row r="15013" spans="6:6">
      <c r="F15013" s="1" t="s">
        <v>3</v>
      </c>
    </row>
    <row r="15014" spans="6:6">
      <c r="F15014" s="1" t="s">
        <v>3</v>
      </c>
    </row>
    <row r="15015" spans="6:6">
      <c r="F15015" s="1" t="s">
        <v>3</v>
      </c>
    </row>
    <row r="15016" spans="6:6">
      <c r="F15016" s="1" t="s">
        <v>3</v>
      </c>
    </row>
    <row r="15017" spans="6:6">
      <c r="F15017" s="1" t="s">
        <v>3</v>
      </c>
    </row>
    <row r="15018" spans="6:6">
      <c r="F15018" s="1" t="s">
        <v>3</v>
      </c>
    </row>
    <row r="15019" spans="6:6">
      <c r="F15019" s="1" t="s">
        <v>3</v>
      </c>
    </row>
    <row r="15020" spans="6:6">
      <c r="F15020" s="1" t="s">
        <v>3</v>
      </c>
    </row>
    <row r="15021" spans="6:6">
      <c r="F15021" s="1" t="s">
        <v>3</v>
      </c>
    </row>
    <row r="15022" spans="6:6">
      <c r="F15022" s="1" t="s">
        <v>3</v>
      </c>
    </row>
    <row r="15023" spans="6:6">
      <c r="F15023" s="1" t="s">
        <v>3</v>
      </c>
    </row>
    <row r="15024" spans="6:6">
      <c r="F15024" s="1" t="s">
        <v>3</v>
      </c>
    </row>
    <row r="15025" spans="6:6">
      <c r="F15025" s="1" t="s">
        <v>3</v>
      </c>
    </row>
    <row r="15026" spans="6:6">
      <c r="F15026" s="1" t="s">
        <v>3</v>
      </c>
    </row>
    <row r="15027" spans="6:6">
      <c r="F15027" s="1" t="s">
        <v>3</v>
      </c>
    </row>
    <row r="15028" spans="6:6">
      <c r="F15028" s="1" t="s">
        <v>3</v>
      </c>
    </row>
    <row r="15029" spans="6:6">
      <c r="F15029" s="1" t="s">
        <v>3</v>
      </c>
    </row>
    <row r="15030" spans="6:6">
      <c r="F15030" s="1" t="s">
        <v>3</v>
      </c>
    </row>
    <row r="15031" spans="6:6">
      <c r="F15031" s="1" t="s">
        <v>3</v>
      </c>
    </row>
    <row r="15032" spans="6:6">
      <c r="F15032" s="1" t="s">
        <v>3</v>
      </c>
    </row>
    <row r="15033" spans="6:6">
      <c r="F15033" s="1" t="s">
        <v>3</v>
      </c>
    </row>
    <row r="15034" spans="6:6">
      <c r="F15034" s="1" t="s">
        <v>3</v>
      </c>
    </row>
    <row r="15035" spans="6:6">
      <c r="F15035" s="1" t="s">
        <v>3</v>
      </c>
    </row>
    <row r="15036" spans="6:6">
      <c r="F15036" s="1" t="s">
        <v>3</v>
      </c>
    </row>
    <row r="15037" spans="6:6">
      <c r="F15037" s="1" t="s">
        <v>3</v>
      </c>
    </row>
    <row r="15038" spans="6:6">
      <c r="F15038" s="1" t="s">
        <v>3</v>
      </c>
    </row>
    <row r="15039" spans="6:6">
      <c r="F15039" s="1" t="s">
        <v>3</v>
      </c>
    </row>
    <row r="15040" spans="6:6">
      <c r="F15040" s="1" t="s">
        <v>3</v>
      </c>
    </row>
    <row r="15041" spans="6:6">
      <c r="F15041" s="1" t="s">
        <v>3</v>
      </c>
    </row>
    <row r="15042" spans="6:6">
      <c r="F15042" s="1" t="s">
        <v>3</v>
      </c>
    </row>
    <row r="15043" spans="6:6">
      <c r="F15043" s="1" t="s">
        <v>3</v>
      </c>
    </row>
    <row r="15044" spans="6:6">
      <c r="F15044" s="1" t="s">
        <v>3</v>
      </c>
    </row>
    <row r="15045" spans="6:6">
      <c r="F15045" s="1" t="s">
        <v>3</v>
      </c>
    </row>
    <row r="15046" spans="6:6">
      <c r="F15046" s="1" t="s">
        <v>3</v>
      </c>
    </row>
    <row r="15047" spans="6:6">
      <c r="F15047" s="1" t="s">
        <v>3</v>
      </c>
    </row>
    <row r="15048" spans="6:6">
      <c r="F15048" s="1" t="s">
        <v>3</v>
      </c>
    </row>
    <row r="15049" spans="6:6">
      <c r="F15049" s="1" t="s">
        <v>3</v>
      </c>
    </row>
    <row r="15050" spans="6:6">
      <c r="F15050" s="1" t="s">
        <v>3</v>
      </c>
    </row>
    <row r="15051" spans="6:6">
      <c r="F15051" s="1" t="s">
        <v>3</v>
      </c>
    </row>
    <row r="15052" spans="6:6">
      <c r="F15052" s="1" t="s">
        <v>3</v>
      </c>
    </row>
    <row r="15053" spans="6:6">
      <c r="F15053" s="1" t="s">
        <v>3</v>
      </c>
    </row>
    <row r="15054" spans="6:6">
      <c r="F15054" s="1" t="s">
        <v>3</v>
      </c>
    </row>
    <row r="15055" spans="6:6">
      <c r="F15055" s="1" t="s">
        <v>3</v>
      </c>
    </row>
    <row r="15056" spans="6:6">
      <c r="F15056" s="1" t="s">
        <v>3</v>
      </c>
    </row>
    <row r="15057" spans="6:6">
      <c r="F15057" s="1" t="s">
        <v>3</v>
      </c>
    </row>
    <row r="15058" spans="6:6">
      <c r="F15058" s="1" t="s">
        <v>3</v>
      </c>
    </row>
    <row r="15059" spans="6:6">
      <c r="F15059" s="1" t="s">
        <v>3</v>
      </c>
    </row>
    <row r="15060" spans="6:6">
      <c r="F15060" s="1" t="s">
        <v>3</v>
      </c>
    </row>
    <row r="15061" spans="6:6">
      <c r="F15061" s="1" t="s">
        <v>3</v>
      </c>
    </row>
    <row r="15062" spans="6:6">
      <c r="F15062" s="1" t="s">
        <v>3</v>
      </c>
    </row>
    <row r="15063" spans="6:6">
      <c r="F15063" s="1" t="s">
        <v>3</v>
      </c>
    </row>
    <row r="15064" spans="6:6">
      <c r="F15064" s="1" t="s">
        <v>3</v>
      </c>
    </row>
    <row r="15065" spans="6:6">
      <c r="F15065" s="1" t="s">
        <v>3</v>
      </c>
    </row>
    <row r="15066" spans="6:6">
      <c r="F15066" s="1" t="s">
        <v>3</v>
      </c>
    </row>
    <row r="15067" spans="6:6">
      <c r="F15067" s="1" t="s">
        <v>3</v>
      </c>
    </row>
    <row r="15068" spans="6:6">
      <c r="F15068" s="1" t="s">
        <v>3</v>
      </c>
    </row>
    <row r="15069" spans="6:6">
      <c r="F15069" s="1" t="s">
        <v>3</v>
      </c>
    </row>
    <row r="15070" spans="6:6">
      <c r="F15070" s="1" t="s">
        <v>3</v>
      </c>
    </row>
    <row r="15071" spans="6:6">
      <c r="F15071" s="1" t="s">
        <v>3</v>
      </c>
    </row>
    <row r="15072" spans="6:6">
      <c r="F15072" s="1" t="s">
        <v>3</v>
      </c>
    </row>
    <row r="15073" spans="6:6">
      <c r="F15073" s="1" t="s">
        <v>3</v>
      </c>
    </row>
    <row r="15074" spans="6:6">
      <c r="F15074" s="1" t="s">
        <v>3</v>
      </c>
    </row>
    <row r="15075" spans="6:6">
      <c r="F15075" s="1" t="s">
        <v>3</v>
      </c>
    </row>
    <row r="15076" spans="6:6">
      <c r="F15076" s="1" t="s">
        <v>3</v>
      </c>
    </row>
    <row r="15077" spans="6:6">
      <c r="F15077" s="1" t="s">
        <v>3</v>
      </c>
    </row>
    <row r="15078" spans="6:6">
      <c r="F15078" s="1" t="s">
        <v>3</v>
      </c>
    </row>
    <row r="15079" spans="6:6">
      <c r="F15079" s="1" t="s">
        <v>3</v>
      </c>
    </row>
    <row r="15080" spans="6:6">
      <c r="F15080" s="1" t="s">
        <v>3</v>
      </c>
    </row>
    <row r="15081" spans="6:6">
      <c r="F15081" s="1" t="s">
        <v>3</v>
      </c>
    </row>
    <row r="15082" spans="6:6">
      <c r="F15082" s="1" t="s">
        <v>3</v>
      </c>
    </row>
    <row r="15083" spans="6:6">
      <c r="F15083" s="1" t="s">
        <v>3</v>
      </c>
    </row>
    <row r="15084" spans="6:6">
      <c r="F15084" s="1" t="s">
        <v>3</v>
      </c>
    </row>
    <row r="15085" spans="6:6">
      <c r="F15085" s="1" t="s">
        <v>3</v>
      </c>
    </row>
    <row r="15086" spans="6:6">
      <c r="F15086" s="1" t="s">
        <v>3</v>
      </c>
    </row>
    <row r="15087" spans="6:6">
      <c r="F15087" s="1" t="s">
        <v>3</v>
      </c>
    </row>
    <row r="15088" spans="6:6">
      <c r="F15088" s="1" t="s">
        <v>3</v>
      </c>
    </row>
    <row r="15089" spans="6:6">
      <c r="F15089" s="1" t="s">
        <v>3</v>
      </c>
    </row>
    <row r="15090" spans="6:6">
      <c r="F15090" s="1" t="s">
        <v>3</v>
      </c>
    </row>
    <row r="15091" spans="6:6">
      <c r="F15091" s="1" t="s">
        <v>3</v>
      </c>
    </row>
    <row r="15092" spans="6:6">
      <c r="F15092" s="1" t="s">
        <v>3</v>
      </c>
    </row>
    <row r="15093" spans="6:6">
      <c r="F15093" s="1" t="s">
        <v>3</v>
      </c>
    </row>
    <row r="15094" spans="6:6">
      <c r="F15094" s="1" t="s">
        <v>3</v>
      </c>
    </row>
    <row r="15095" spans="6:6">
      <c r="F15095" s="1" t="s">
        <v>3</v>
      </c>
    </row>
    <row r="15096" spans="6:6">
      <c r="F15096" s="1" t="s">
        <v>3</v>
      </c>
    </row>
    <row r="15097" spans="6:6">
      <c r="F15097" s="1" t="s">
        <v>3</v>
      </c>
    </row>
    <row r="15098" spans="6:6">
      <c r="F15098" s="1" t="s">
        <v>3</v>
      </c>
    </row>
    <row r="15099" spans="6:6">
      <c r="F15099" s="1" t="s">
        <v>3</v>
      </c>
    </row>
    <row r="15100" spans="6:6">
      <c r="F15100" s="1" t="s">
        <v>3</v>
      </c>
    </row>
    <row r="15101" spans="6:6">
      <c r="F15101" s="1" t="s">
        <v>3</v>
      </c>
    </row>
    <row r="15102" spans="6:6">
      <c r="F15102" s="1" t="s">
        <v>3</v>
      </c>
    </row>
    <row r="15103" spans="6:6">
      <c r="F15103" s="1" t="s">
        <v>3</v>
      </c>
    </row>
    <row r="15104" spans="6:6">
      <c r="F15104" s="1" t="s">
        <v>3</v>
      </c>
    </row>
    <row r="15105" spans="6:6">
      <c r="F15105" s="1" t="s">
        <v>3</v>
      </c>
    </row>
    <row r="15106" spans="6:6">
      <c r="F15106" s="1" t="s">
        <v>3</v>
      </c>
    </row>
    <row r="15107" spans="6:6">
      <c r="F15107" s="1" t="s">
        <v>3</v>
      </c>
    </row>
    <row r="15108" spans="6:6">
      <c r="F15108" s="1" t="s">
        <v>3</v>
      </c>
    </row>
    <row r="15109" spans="6:6">
      <c r="F15109" s="1" t="s">
        <v>3</v>
      </c>
    </row>
    <row r="15110" spans="6:6">
      <c r="F15110" s="1" t="s">
        <v>3</v>
      </c>
    </row>
    <row r="15111" spans="6:6">
      <c r="F15111" s="1" t="s">
        <v>3</v>
      </c>
    </row>
    <row r="15112" spans="6:6">
      <c r="F15112" s="1" t="s">
        <v>3</v>
      </c>
    </row>
    <row r="15113" spans="6:6">
      <c r="F15113" s="1" t="s">
        <v>3</v>
      </c>
    </row>
    <row r="15114" spans="6:6">
      <c r="F15114" s="1" t="s">
        <v>3</v>
      </c>
    </row>
    <row r="15115" spans="6:6">
      <c r="F15115" s="1" t="s">
        <v>3</v>
      </c>
    </row>
    <row r="15116" spans="6:6">
      <c r="F15116" s="1" t="s">
        <v>3</v>
      </c>
    </row>
    <row r="15117" spans="6:6">
      <c r="F15117" s="1" t="s">
        <v>3</v>
      </c>
    </row>
    <row r="15118" spans="6:6">
      <c r="F15118" s="1" t="s">
        <v>3</v>
      </c>
    </row>
    <row r="15119" spans="6:6">
      <c r="F15119" s="1" t="s">
        <v>3</v>
      </c>
    </row>
    <row r="15120" spans="6:6">
      <c r="F15120" s="1" t="s">
        <v>3</v>
      </c>
    </row>
    <row r="15121" spans="6:6">
      <c r="F15121" s="1" t="s">
        <v>3</v>
      </c>
    </row>
    <row r="15122" spans="6:6">
      <c r="F15122" s="1" t="s">
        <v>3</v>
      </c>
    </row>
    <row r="15123" spans="6:6">
      <c r="F15123" s="1" t="s">
        <v>3</v>
      </c>
    </row>
    <row r="15124" spans="6:6">
      <c r="F15124" s="1" t="s">
        <v>3</v>
      </c>
    </row>
    <row r="15125" spans="6:6">
      <c r="F15125" s="1" t="s">
        <v>3</v>
      </c>
    </row>
    <row r="15126" spans="6:6">
      <c r="F15126" s="1" t="s">
        <v>3</v>
      </c>
    </row>
    <row r="15127" spans="6:6">
      <c r="F15127" s="1" t="s">
        <v>3</v>
      </c>
    </row>
    <row r="15128" spans="6:6">
      <c r="F15128" s="1" t="s">
        <v>3</v>
      </c>
    </row>
    <row r="15129" spans="6:6">
      <c r="F15129" s="1" t="s">
        <v>3</v>
      </c>
    </row>
    <row r="15130" spans="6:6">
      <c r="F15130" s="1" t="s">
        <v>3</v>
      </c>
    </row>
    <row r="15131" spans="6:6">
      <c r="F15131" s="1" t="s">
        <v>3</v>
      </c>
    </row>
    <row r="15132" spans="6:6">
      <c r="F15132" s="1" t="s">
        <v>3</v>
      </c>
    </row>
    <row r="15133" spans="6:6">
      <c r="F15133" s="1" t="s">
        <v>3</v>
      </c>
    </row>
    <row r="15134" spans="6:6">
      <c r="F15134" s="1" t="s">
        <v>3</v>
      </c>
    </row>
    <row r="15135" spans="6:6">
      <c r="F15135" s="1" t="s">
        <v>3</v>
      </c>
    </row>
    <row r="15136" spans="6:6">
      <c r="F15136" s="1" t="s">
        <v>3</v>
      </c>
    </row>
    <row r="15137" spans="6:6">
      <c r="F15137" s="1" t="s">
        <v>3</v>
      </c>
    </row>
    <row r="15138" spans="6:6">
      <c r="F15138" s="1" t="s">
        <v>3</v>
      </c>
    </row>
    <row r="15139" spans="6:6">
      <c r="F15139" s="1" t="s">
        <v>3</v>
      </c>
    </row>
    <row r="15140" spans="6:6">
      <c r="F15140" s="1" t="s">
        <v>3</v>
      </c>
    </row>
    <row r="15141" spans="6:6">
      <c r="F15141" s="1" t="s">
        <v>3</v>
      </c>
    </row>
    <row r="15142" spans="6:6">
      <c r="F15142" s="1" t="s">
        <v>3</v>
      </c>
    </row>
    <row r="15143" spans="6:6">
      <c r="F15143" s="1" t="s">
        <v>3</v>
      </c>
    </row>
    <row r="15144" spans="6:6">
      <c r="F15144" s="1" t="s">
        <v>3</v>
      </c>
    </row>
    <row r="15145" spans="6:6">
      <c r="F15145" s="1" t="s">
        <v>3</v>
      </c>
    </row>
    <row r="15146" spans="6:6">
      <c r="F15146" s="1" t="s">
        <v>3</v>
      </c>
    </row>
    <row r="15147" spans="6:6">
      <c r="F15147" s="1" t="s">
        <v>3</v>
      </c>
    </row>
    <row r="15148" spans="6:6">
      <c r="F15148" s="1" t="s">
        <v>3</v>
      </c>
    </row>
    <row r="15149" spans="6:6">
      <c r="F15149" s="1" t="s">
        <v>3</v>
      </c>
    </row>
    <row r="15150" spans="6:6">
      <c r="F15150" s="1" t="s">
        <v>3</v>
      </c>
    </row>
    <row r="15151" spans="6:6">
      <c r="F15151" s="1" t="s">
        <v>3</v>
      </c>
    </row>
    <row r="15152" spans="6:6">
      <c r="F15152" s="1" t="s">
        <v>3</v>
      </c>
    </row>
    <row r="15153" spans="6:6">
      <c r="F15153" s="1" t="s">
        <v>3</v>
      </c>
    </row>
    <row r="15154" spans="6:6">
      <c r="F15154" s="1" t="s">
        <v>3</v>
      </c>
    </row>
    <row r="15155" spans="6:6">
      <c r="F15155" s="1" t="s">
        <v>3</v>
      </c>
    </row>
    <row r="15156" spans="6:6">
      <c r="F15156" s="1" t="s">
        <v>3</v>
      </c>
    </row>
    <row r="15157" spans="6:6">
      <c r="F15157" s="1" t="s">
        <v>3</v>
      </c>
    </row>
    <row r="15158" spans="6:6">
      <c r="F15158" s="1" t="s">
        <v>3</v>
      </c>
    </row>
    <row r="15159" spans="6:6">
      <c r="F15159" s="1" t="s">
        <v>3</v>
      </c>
    </row>
    <row r="15160" spans="6:6">
      <c r="F15160" s="1" t="s">
        <v>3</v>
      </c>
    </row>
    <row r="15161" spans="6:6">
      <c r="F15161" s="1" t="s">
        <v>3</v>
      </c>
    </row>
    <row r="15162" spans="6:6">
      <c r="F15162" s="1" t="s">
        <v>3</v>
      </c>
    </row>
    <row r="15163" spans="6:6">
      <c r="F15163" s="1" t="s">
        <v>3</v>
      </c>
    </row>
    <row r="15164" spans="6:6">
      <c r="F15164" s="1" t="s">
        <v>3</v>
      </c>
    </row>
    <row r="15165" spans="6:6">
      <c r="F15165" s="1" t="s">
        <v>3</v>
      </c>
    </row>
    <row r="15166" spans="6:6">
      <c r="F15166" s="1" t="s">
        <v>3</v>
      </c>
    </row>
    <row r="15167" spans="6:6">
      <c r="F15167" s="1" t="s">
        <v>3</v>
      </c>
    </row>
    <row r="15168" spans="6:6">
      <c r="F15168" s="1" t="s">
        <v>3</v>
      </c>
    </row>
    <row r="15169" spans="6:6">
      <c r="F15169" s="1" t="s">
        <v>3</v>
      </c>
    </row>
    <row r="15170" spans="6:6">
      <c r="F15170" s="1" t="s">
        <v>3</v>
      </c>
    </row>
    <row r="15171" spans="6:6">
      <c r="F15171" s="1" t="s">
        <v>3</v>
      </c>
    </row>
    <row r="15172" spans="6:6">
      <c r="F15172" s="1" t="s">
        <v>3</v>
      </c>
    </row>
    <row r="15173" spans="6:6">
      <c r="F15173" s="1" t="s">
        <v>3</v>
      </c>
    </row>
    <row r="15174" spans="6:6">
      <c r="F15174" s="1" t="s">
        <v>3</v>
      </c>
    </row>
    <row r="15175" spans="6:6">
      <c r="F15175" s="1" t="s">
        <v>3</v>
      </c>
    </row>
    <row r="15176" spans="6:6">
      <c r="F15176" s="1" t="s">
        <v>3</v>
      </c>
    </row>
    <row r="15177" spans="6:6">
      <c r="F15177" s="1" t="s">
        <v>3</v>
      </c>
    </row>
    <row r="15178" spans="6:6">
      <c r="F15178" s="1" t="s">
        <v>3</v>
      </c>
    </row>
    <row r="15179" spans="6:6">
      <c r="F15179" s="1" t="s">
        <v>3</v>
      </c>
    </row>
    <row r="15180" spans="6:6">
      <c r="F15180" s="1" t="s">
        <v>3</v>
      </c>
    </row>
    <row r="15181" spans="6:6">
      <c r="F15181" s="1" t="s">
        <v>3</v>
      </c>
    </row>
    <row r="15182" spans="6:6">
      <c r="F15182" s="1" t="s">
        <v>3</v>
      </c>
    </row>
    <row r="15183" spans="6:6">
      <c r="F15183" s="1" t="s">
        <v>3</v>
      </c>
    </row>
    <row r="15184" spans="6:6">
      <c r="F15184" s="1" t="s">
        <v>3</v>
      </c>
    </row>
    <row r="15185" spans="6:6">
      <c r="F15185" s="1" t="s">
        <v>3</v>
      </c>
    </row>
    <row r="15186" spans="6:6">
      <c r="F15186" s="1" t="s">
        <v>3</v>
      </c>
    </row>
    <row r="15187" spans="6:6">
      <c r="F15187" s="1" t="s">
        <v>3</v>
      </c>
    </row>
    <row r="15188" spans="6:6">
      <c r="F15188" s="1" t="s">
        <v>3</v>
      </c>
    </row>
    <row r="15189" spans="6:6">
      <c r="F15189" s="1" t="s">
        <v>3</v>
      </c>
    </row>
    <row r="15190" spans="6:6">
      <c r="F15190" s="1" t="s">
        <v>3</v>
      </c>
    </row>
    <row r="15191" spans="6:6">
      <c r="F15191" s="1" t="s">
        <v>3</v>
      </c>
    </row>
    <row r="15192" spans="6:6">
      <c r="F15192" s="1" t="s">
        <v>3</v>
      </c>
    </row>
    <row r="15193" spans="6:6">
      <c r="F15193" s="1" t="s">
        <v>3</v>
      </c>
    </row>
    <row r="15194" spans="6:6">
      <c r="F15194" s="1" t="s">
        <v>3</v>
      </c>
    </row>
    <row r="15195" spans="6:6">
      <c r="F15195" s="1" t="s">
        <v>3</v>
      </c>
    </row>
    <row r="15196" spans="6:6">
      <c r="F15196" s="1" t="s">
        <v>3</v>
      </c>
    </row>
    <row r="15197" spans="6:6">
      <c r="F15197" s="1" t="s">
        <v>3</v>
      </c>
    </row>
    <row r="15198" spans="6:6">
      <c r="F15198" s="1" t="s">
        <v>3</v>
      </c>
    </row>
    <row r="15199" spans="6:6">
      <c r="F15199" s="1" t="s">
        <v>3</v>
      </c>
    </row>
    <row r="15200" spans="6:6">
      <c r="F15200" s="1" t="s">
        <v>3</v>
      </c>
    </row>
    <row r="15201" spans="6:6">
      <c r="F15201" s="1" t="s">
        <v>3</v>
      </c>
    </row>
    <row r="15202" spans="6:6">
      <c r="F15202" s="1" t="s">
        <v>3</v>
      </c>
    </row>
    <row r="15203" spans="6:6">
      <c r="F15203" s="1" t="s">
        <v>3</v>
      </c>
    </row>
    <row r="15204" spans="6:6">
      <c r="F15204" s="1" t="s">
        <v>3</v>
      </c>
    </row>
    <row r="15205" spans="6:6">
      <c r="F15205" s="1" t="s">
        <v>3</v>
      </c>
    </row>
    <row r="15206" spans="6:6">
      <c r="F15206" s="1" t="s">
        <v>3</v>
      </c>
    </row>
    <row r="15207" spans="6:6">
      <c r="F15207" s="1" t="s">
        <v>3</v>
      </c>
    </row>
    <row r="15208" spans="6:6">
      <c r="F15208" s="1" t="s">
        <v>3</v>
      </c>
    </row>
    <row r="15209" spans="6:6">
      <c r="F15209" s="1" t="s">
        <v>3</v>
      </c>
    </row>
    <row r="15210" spans="6:6">
      <c r="F15210" s="1" t="s">
        <v>3</v>
      </c>
    </row>
    <row r="15211" spans="6:6">
      <c r="F15211" s="1" t="s">
        <v>3</v>
      </c>
    </row>
    <row r="15212" spans="6:6">
      <c r="F15212" s="1" t="s">
        <v>3</v>
      </c>
    </row>
    <row r="15213" spans="6:6">
      <c r="F15213" s="1" t="s">
        <v>3</v>
      </c>
    </row>
    <row r="15214" spans="6:6">
      <c r="F15214" s="1" t="s">
        <v>3</v>
      </c>
    </row>
    <row r="15215" spans="6:6">
      <c r="F15215" s="1" t="s">
        <v>3</v>
      </c>
    </row>
    <row r="15216" spans="6:6">
      <c r="F15216" s="1" t="s">
        <v>3</v>
      </c>
    </row>
    <row r="15217" spans="6:6">
      <c r="F15217" s="1" t="s">
        <v>3</v>
      </c>
    </row>
    <row r="15218" spans="6:6">
      <c r="F15218" s="1" t="s">
        <v>3</v>
      </c>
    </row>
    <row r="15219" spans="6:6">
      <c r="F15219" s="1" t="s">
        <v>3</v>
      </c>
    </row>
    <row r="15220" spans="6:6">
      <c r="F15220" s="1" t="s">
        <v>3</v>
      </c>
    </row>
    <row r="15221" spans="6:6">
      <c r="F15221" s="1" t="s">
        <v>3</v>
      </c>
    </row>
    <row r="15222" spans="6:6">
      <c r="F15222" s="1" t="s">
        <v>3</v>
      </c>
    </row>
    <row r="15223" spans="6:6">
      <c r="F15223" s="1" t="s">
        <v>3</v>
      </c>
    </row>
    <row r="15224" spans="6:6">
      <c r="F15224" s="1" t="s">
        <v>3</v>
      </c>
    </row>
    <row r="15225" spans="6:6">
      <c r="F15225" s="1" t="s">
        <v>3</v>
      </c>
    </row>
    <row r="15226" spans="6:6">
      <c r="F15226" s="1" t="s">
        <v>3</v>
      </c>
    </row>
    <row r="15227" spans="6:6">
      <c r="F15227" s="1" t="s">
        <v>3</v>
      </c>
    </row>
    <row r="15228" spans="6:6">
      <c r="F15228" s="1" t="s">
        <v>3</v>
      </c>
    </row>
    <row r="15229" spans="6:6">
      <c r="F15229" s="1" t="s">
        <v>3</v>
      </c>
    </row>
    <row r="15230" spans="6:6">
      <c r="F15230" s="1" t="s">
        <v>3</v>
      </c>
    </row>
    <row r="15231" spans="6:6">
      <c r="F15231" s="1" t="s">
        <v>3</v>
      </c>
    </row>
    <row r="15232" spans="6:6">
      <c r="F15232" s="1" t="s">
        <v>3</v>
      </c>
    </row>
    <row r="15233" spans="6:6">
      <c r="F15233" s="1" t="s">
        <v>3</v>
      </c>
    </row>
    <row r="15234" spans="6:6">
      <c r="F15234" s="1" t="s">
        <v>3</v>
      </c>
    </row>
    <row r="15235" spans="6:6">
      <c r="F15235" s="1" t="s">
        <v>3</v>
      </c>
    </row>
    <row r="15236" spans="6:6">
      <c r="F15236" s="1" t="s">
        <v>3</v>
      </c>
    </row>
    <row r="15237" spans="6:6">
      <c r="F15237" s="1" t="s">
        <v>3</v>
      </c>
    </row>
    <row r="15238" spans="6:6">
      <c r="F15238" s="1" t="s">
        <v>3</v>
      </c>
    </row>
    <row r="15239" spans="6:6">
      <c r="F15239" s="1" t="s">
        <v>3</v>
      </c>
    </row>
    <row r="15240" spans="6:6">
      <c r="F15240" s="1" t="s">
        <v>3</v>
      </c>
    </row>
    <row r="15241" spans="6:6">
      <c r="F15241" s="1" t="s">
        <v>3</v>
      </c>
    </row>
    <row r="15242" spans="6:6">
      <c r="F15242" s="1" t="s">
        <v>3</v>
      </c>
    </row>
    <row r="15243" spans="6:6">
      <c r="F15243" s="1" t="s">
        <v>3</v>
      </c>
    </row>
    <row r="15244" spans="6:6">
      <c r="F15244" s="1" t="s">
        <v>3</v>
      </c>
    </row>
    <row r="15245" spans="6:6">
      <c r="F15245" s="1" t="s">
        <v>3</v>
      </c>
    </row>
    <row r="15246" spans="6:6">
      <c r="F15246" s="1" t="s">
        <v>3</v>
      </c>
    </row>
    <row r="15247" spans="6:6">
      <c r="F15247" s="1" t="s">
        <v>3</v>
      </c>
    </row>
    <row r="15248" spans="6:6">
      <c r="F15248" s="1" t="s">
        <v>3</v>
      </c>
    </row>
    <row r="15249" spans="6:6">
      <c r="F15249" s="1" t="s">
        <v>3</v>
      </c>
    </row>
    <row r="15250" spans="6:6">
      <c r="F15250" s="1" t="s">
        <v>3</v>
      </c>
    </row>
    <row r="15251" spans="6:6">
      <c r="F15251" s="1" t="s">
        <v>3</v>
      </c>
    </row>
    <row r="15252" spans="6:6">
      <c r="F15252" s="1" t="s">
        <v>3</v>
      </c>
    </row>
    <row r="15253" spans="6:6">
      <c r="F15253" s="1" t="s">
        <v>3</v>
      </c>
    </row>
    <row r="15254" spans="6:6">
      <c r="F15254" s="1" t="s">
        <v>3</v>
      </c>
    </row>
    <row r="15255" spans="6:6">
      <c r="F15255" s="1" t="s">
        <v>3</v>
      </c>
    </row>
    <row r="15256" spans="6:6">
      <c r="F15256" s="1" t="s">
        <v>3</v>
      </c>
    </row>
    <row r="15257" spans="6:6">
      <c r="F15257" s="1" t="s">
        <v>3</v>
      </c>
    </row>
    <row r="15258" spans="6:6">
      <c r="F15258" s="1" t="s">
        <v>3</v>
      </c>
    </row>
    <row r="15259" spans="6:6">
      <c r="F15259" s="1" t="s">
        <v>3</v>
      </c>
    </row>
    <row r="15260" spans="6:6">
      <c r="F15260" s="1" t="s">
        <v>3</v>
      </c>
    </row>
    <row r="15261" spans="6:6">
      <c r="F15261" s="1" t="s">
        <v>3</v>
      </c>
    </row>
    <row r="15262" spans="6:6">
      <c r="F15262" s="1" t="s">
        <v>3</v>
      </c>
    </row>
    <row r="15263" spans="6:6">
      <c r="F15263" s="1" t="s">
        <v>3</v>
      </c>
    </row>
    <row r="15264" spans="6:6">
      <c r="F15264" s="1" t="s">
        <v>3</v>
      </c>
    </row>
    <row r="15265" spans="6:6">
      <c r="F15265" s="1" t="s">
        <v>3</v>
      </c>
    </row>
    <row r="15266" spans="6:6">
      <c r="F15266" s="1" t="s">
        <v>3</v>
      </c>
    </row>
    <row r="15267" spans="6:6">
      <c r="F15267" s="1" t="s">
        <v>3</v>
      </c>
    </row>
    <row r="15268" spans="6:6">
      <c r="F15268" s="1" t="s">
        <v>3</v>
      </c>
    </row>
    <row r="15269" spans="6:6">
      <c r="F15269" s="1" t="s">
        <v>3</v>
      </c>
    </row>
    <row r="15270" spans="6:6">
      <c r="F15270" s="1" t="s">
        <v>3</v>
      </c>
    </row>
    <row r="15271" spans="6:6">
      <c r="F15271" s="1" t="s">
        <v>3</v>
      </c>
    </row>
    <row r="15272" spans="6:6">
      <c r="F15272" s="1" t="s">
        <v>3</v>
      </c>
    </row>
    <row r="15273" spans="6:6">
      <c r="F15273" s="1" t="s">
        <v>3</v>
      </c>
    </row>
    <row r="15274" spans="6:6">
      <c r="F15274" s="1" t="s">
        <v>3</v>
      </c>
    </row>
    <row r="15275" spans="6:6">
      <c r="F15275" s="1" t="s">
        <v>3</v>
      </c>
    </row>
    <row r="15276" spans="6:6">
      <c r="F15276" s="1" t="s">
        <v>3</v>
      </c>
    </row>
    <row r="15277" spans="6:6">
      <c r="F15277" s="1" t="s">
        <v>3</v>
      </c>
    </row>
    <row r="15278" spans="6:6">
      <c r="F15278" s="1" t="s">
        <v>3</v>
      </c>
    </row>
    <row r="15279" spans="6:6">
      <c r="F15279" s="1" t="s">
        <v>3</v>
      </c>
    </row>
    <row r="15280" spans="6:6">
      <c r="F15280" s="1" t="s">
        <v>3</v>
      </c>
    </row>
    <row r="15281" spans="6:6">
      <c r="F15281" s="1" t="s">
        <v>3</v>
      </c>
    </row>
    <row r="15282" spans="6:6">
      <c r="F15282" s="1" t="s">
        <v>3</v>
      </c>
    </row>
    <row r="15283" spans="6:6">
      <c r="F15283" s="1" t="s">
        <v>3</v>
      </c>
    </row>
    <row r="15284" spans="6:6">
      <c r="F15284" s="1" t="s">
        <v>3</v>
      </c>
    </row>
    <row r="15285" spans="6:6">
      <c r="F15285" s="1" t="s">
        <v>3</v>
      </c>
    </row>
    <row r="15286" spans="6:6">
      <c r="F15286" s="1" t="s">
        <v>3</v>
      </c>
    </row>
    <row r="15287" spans="6:6">
      <c r="F15287" s="1" t="s">
        <v>3</v>
      </c>
    </row>
    <row r="15288" spans="6:6">
      <c r="F15288" s="1" t="s">
        <v>3</v>
      </c>
    </row>
    <row r="15289" spans="6:6">
      <c r="F15289" s="1" t="s">
        <v>3</v>
      </c>
    </row>
    <row r="15290" spans="6:6">
      <c r="F15290" s="1" t="s">
        <v>3</v>
      </c>
    </row>
    <row r="15291" spans="6:6">
      <c r="F15291" s="1" t="s">
        <v>3</v>
      </c>
    </row>
    <row r="15292" spans="6:6">
      <c r="F15292" s="1" t="s">
        <v>3</v>
      </c>
    </row>
    <row r="15293" spans="6:6">
      <c r="F15293" s="1" t="s">
        <v>3</v>
      </c>
    </row>
    <row r="15294" spans="6:6">
      <c r="F15294" s="1" t="s">
        <v>3</v>
      </c>
    </row>
    <row r="15295" spans="6:6">
      <c r="F15295" s="1" t="s">
        <v>3</v>
      </c>
    </row>
    <row r="15296" spans="6:6">
      <c r="F15296" s="1" t="s">
        <v>3</v>
      </c>
    </row>
    <row r="15297" spans="6:6">
      <c r="F15297" s="1" t="s">
        <v>3</v>
      </c>
    </row>
    <row r="15298" spans="6:6">
      <c r="F15298" s="1" t="s">
        <v>3</v>
      </c>
    </row>
    <row r="15299" spans="6:6">
      <c r="F15299" s="1" t="s">
        <v>3</v>
      </c>
    </row>
    <row r="15300" spans="6:6">
      <c r="F15300" s="1" t="s">
        <v>3</v>
      </c>
    </row>
    <row r="15301" spans="6:6">
      <c r="F15301" s="1" t="s">
        <v>3</v>
      </c>
    </row>
    <row r="15302" spans="6:6">
      <c r="F15302" s="1" t="s">
        <v>3</v>
      </c>
    </row>
    <row r="15303" spans="6:6">
      <c r="F15303" s="1" t="s">
        <v>3</v>
      </c>
    </row>
    <row r="15304" spans="6:6">
      <c r="F15304" s="1" t="s">
        <v>3</v>
      </c>
    </row>
    <row r="15305" spans="6:6">
      <c r="F15305" s="1" t="s">
        <v>3</v>
      </c>
    </row>
    <row r="15306" spans="6:6">
      <c r="F15306" s="1" t="s">
        <v>3</v>
      </c>
    </row>
    <row r="15307" spans="6:6">
      <c r="F15307" s="1" t="s">
        <v>3</v>
      </c>
    </row>
    <row r="15308" spans="6:6">
      <c r="F15308" s="1" t="s">
        <v>3</v>
      </c>
    </row>
    <row r="15309" spans="6:6">
      <c r="F15309" s="1" t="s">
        <v>3</v>
      </c>
    </row>
    <row r="15310" spans="6:6">
      <c r="F15310" s="1" t="s">
        <v>3</v>
      </c>
    </row>
    <row r="15311" spans="6:6">
      <c r="F15311" s="1" t="s">
        <v>3</v>
      </c>
    </row>
    <row r="15312" spans="6:6">
      <c r="F15312" s="1" t="s">
        <v>3</v>
      </c>
    </row>
    <row r="15313" spans="6:6">
      <c r="F15313" s="1" t="s">
        <v>3</v>
      </c>
    </row>
    <row r="15314" spans="6:6">
      <c r="F15314" s="1" t="s">
        <v>3</v>
      </c>
    </row>
    <row r="15315" spans="6:6">
      <c r="F15315" s="1" t="s">
        <v>3</v>
      </c>
    </row>
    <row r="15316" spans="6:6">
      <c r="F15316" s="1" t="s">
        <v>3</v>
      </c>
    </row>
    <row r="15317" spans="6:6">
      <c r="F15317" s="1" t="s">
        <v>3</v>
      </c>
    </row>
    <row r="15318" spans="6:6">
      <c r="F15318" s="1" t="s">
        <v>3</v>
      </c>
    </row>
    <row r="15319" spans="6:6">
      <c r="F15319" s="1" t="s">
        <v>3</v>
      </c>
    </row>
    <row r="15320" spans="6:6">
      <c r="F15320" s="1" t="s">
        <v>3</v>
      </c>
    </row>
    <row r="15321" spans="6:6">
      <c r="F15321" s="1" t="s">
        <v>3</v>
      </c>
    </row>
    <row r="15322" spans="6:6">
      <c r="F15322" s="1" t="s">
        <v>3</v>
      </c>
    </row>
    <row r="15323" spans="6:6">
      <c r="F15323" s="1" t="s">
        <v>3</v>
      </c>
    </row>
    <row r="15324" spans="6:6">
      <c r="F15324" s="1" t="s">
        <v>3</v>
      </c>
    </row>
    <row r="15325" spans="6:6">
      <c r="F15325" s="1" t="s">
        <v>3</v>
      </c>
    </row>
    <row r="15326" spans="6:6">
      <c r="F15326" s="1" t="s">
        <v>3</v>
      </c>
    </row>
    <row r="15327" spans="6:6">
      <c r="F15327" s="1" t="s">
        <v>3</v>
      </c>
    </row>
    <row r="15328" spans="6:6">
      <c r="F15328" s="1" t="s">
        <v>3</v>
      </c>
    </row>
    <row r="15329" spans="6:6">
      <c r="F15329" s="1" t="s">
        <v>3</v>
      </c>
    </row>
    <row r="15330" spans="6:6">
      <c r="F15330" s="1" t="s">
        <v>3</v>
      </c>
    </row>
    <row r="15331" spans="6:6">
      <c r="F15331" s="1" t="s">
        <v>3</v>
      </c>
    </row>
    <row r="15332" spans="6:6">
      <c r="F15332" s="1" t="s">
        <v>3</v>
      </c>
    </row>
    <row r="15333" spans="6:6">
      <c r="F15333" s="1" t="s">
        <v>3</v>
      </c>
    </row>
    <row r="15334" spans="6:6">
      <c r="F15334" s="1" t="s">
        <v>3</v>
      </c>
    </row>
    <row r="15335" spans="6:6">
      <c r="F15335" s="1" t="s">
        <v>3</v>
      </c>
    </row>
    <row r="15336" spans="6:6">
      <c r="F15336" s="1" t="s">
        <v>3</v>
      </c>
    </row>
    <row r="15337" spans="6:6">
      <c r="F15337" s="1" t="s">
        <v>3</v>
      </c>
    </row>
    <row r="15338" spans="6:6">
      <c r="F15338" s="1" t="s">
        <v>3</v>
      </c>
    </row>
    <row r="15339" spans="6:6">
      <c r="F15339" s="1" t="s">
        <v>3</v>
      </c>
    </row>
    <row r="15340" spans="6:6">
      <c r="F15340" s="1" t="s">
        <v>3</v>
      </c>
    </row>
    <row r="15341" spans="6:6">
      <c r="F15341" s="1" t="s">
        <v>3</v>
      </c>
    </row>
    <row r="15342" spans="6:6">
      <c r="F15342" s="1" t="s">
        <v>3</v>
      </c>
    </row>
    <row r="15343" spans="6:6">
      <c r="F15343" s="1" t="s">
        <v>3</v>
      </c>
    </row>
    <row r="15344" spans="6:6">
      <c r="F15344" s="1" t="s">
        <v>3</v>
      </c>
    </row>
    <row r="15345" spans="6:6">
      <c r="F15345" s="1" t="s">
        <v>3</v>
      </c>
    </row>
    <row r="15346" spans="6:6">
      <c r="F15346" s="1" t="s">
        <v>3</v>
      </c>
    </row>
    <row r="15347" spans="6:6">
      <c r="F15347" s="1" t="s">
        <v>3</v>
      </c>
    </row>
    <row r="15348" spans="6:6">
      <c r="F15348" s="1" t="s">
        <v>3</v>
      </c>
    </row>
    <row r="15349" spans="6:6">
      <c r="F15349" s="1" t="s">
        <v>3</v>
      </c>
    </row>
    <row r="15350" spans="6:6">
      <c r="F15350" s="1" t="s">
        <v>3</v>
      </c>
    </row>
    <row r="15351" spans="6:6">
      <c r="F15351" s="1" t="s">
        <v>3</v>
      </c>
    </row>
    <row r="15352" spans="6:6">
      <c r="F15352" s="1" t="s">
        <v>3</v>
      </c>
    </row>
    <row r="15353" spans="6:6">
      <c r="F15353" s="1" t="s">
        <v>3</v>
      </c>
    </row>
    <row r="15354" spans="6:6">
      <c r="F15354" s="1" t="s">
        <v>3</v>
      </c>
    </row>
    <row r="15355" spans="6:6">
      <c r="F15355" s="1" t="s">
        <v>3</v>
      </c>
    </row>
    <row r="15356" spans="6:6">
      <c r="F15356" s="1" t="s">
        <v>3</v>
      </c>
    </row>
    <row r="15357" spans="6:6">
      <c r="F15357" s="1" t="s">
        <v>3</v>
      </c>
    </row>
    <row r="15358" spans="6:6">
      <c r="F15358" s="1" t="s">
        <v>3</v>
      </c>
    </row>
    <row r="15359" spans="6:6">
      <c r="F15359" s="1" t="s">
        <v>3</v>
      </c>
    </row>
    <row r="15360" spans="6:6">
      <c r="F15360" s="1" t="s">
        <v>3</v>
      </c>
    </row>
    <row r="15361" spans="6:6">
      <c r="F15361" s="1" t="s">
        <v>3</v>
      </c>
    </row>
    <row r="15362" spans="6:6">
      <c r="F15362" s="1" t="s">
        <v>3</v>
      </c>
    </row>
    <row r="15363" spans="6:6">
      <c r="F15363" s="1" t="s">
        <v>3</v>
      </c>
    </row>
    <row r="15364" spans="6:6">
      <c r="F15364" s="1" t="s">
        <v>3</v>
      </c>
    </row>
    <row r="15365" spans="6:6">
      <c r="F15365" s="1" t="s">
        <v>3</v>
      </c>
    </row>
    <row r="15366" spans="6:6">
      <c r="F15366" s="1" t="s">
        <v>3</v>
      </c>
    </row>
    <row r="15367" spans="6:6">
      <c r="F15367" s="1" t="s">
        <v>3</v>
      </c>
    </row>
    <row r="15368" spans="6:6">
      <c r="F15368" s="1" t="s">
        <v>3</v>
      </c>
    </row>
    <row r="15369" spans="6:6">
      <c r="F15369" s="1" t="s">
        <v>3</v>
      </c>
    </row>
    <row r="15370" spans="6:6">
      <c r="F15370" s="1" t="s">
        <v>3</v>
      </c>
    </row>
    <row r="15371" spans="6:6">
      <c r="F15371" s="1" t="s">
        <v>3</v>
      </c>
    </row>
    <row r="15372" spans="6:6">
      <c r="F15372" s="1" t="s">
        <v>3</v>
      </c>
    </row>
    <row r="15373" spans="6:6">
      <c r="F15373" s="1" t="s">
        <v>3</v>
      </c>
    </row>
    <row r="15374" spans="6:6">
      <c r="F15374" s="1" t="s">
        <v>3</v>
      </c>
    </row>
    <row r="15375" spans="6:6">
      <c r="F15375" s="1" t="s">
        <v>3</v>
      </c>
    </row>
    <row r="15376" spans="6:6">
      <c r="F15376" s="1" t="s">
        <v>3</v>
      </c>
    </row>
    <row r="15377" spans="6:6">
      <c r="F15377" s="1" t="s">
        <v>3</v>
      </c>
    </row>
    <row r="15378" spans="6:6">
      <c r="F15378" s="1" t="s">
        <v>3</v>
      </c>
    </row>
    <row r="15379" spans="6:6">
      <c r="F15379" s="1" t="s">
        <v>3</v>
      </c>
    </row>
    <row r="15380" spans="6:6">
      <c r="F15380" s="1" t="s">
        <v>3</v>
      </c>
    </row>
    <row r="15381" spans="6:6">
      <c r="F15381" s="1" t="s">
        <v>3</v>
      </c>
    </row>
    <row r="15382" spans="6:6">
      <c r="F15382" s="1" t="s">
        <v>3</v>
      </c>
    </row>
    <row r="15383" spans="6:6">
      <c r="F15383" s="1" t="s">
        <v>3</v>
      </c>
    </row>
    <row r="15384" spans="6:6">
      <c r="F15384" s="1" t="s">
        <v>3</v>
      </c>
    </row>
    <row r="15385" spans="6:6">
      <c r="F15385" s="1" t="s">
        <v>3</v>
      </c>
    </row>
    <row r="15386" spans="6:6">
      <c r="F15386" s="1" t="s">
        <v>3</v>
      </c>
    </row>
    <row r="15387" spans="6:6">
      <c r="F15387" s="1" t="s">
        <v>3</v>
      </c>
    </row>
    <row r="15388" spans="6:6">
      <c r="F15388" s="1" t="s">
        <v>3</v>
      </c>
    </row>
    <row r="15389" spans="6:6">
      <c r="F15389" s="1" t="s">
        <v>3</v>
      </c>
    </row>
    <row r="15390" spans="6:6">
      <c r="F15390" s="1" t="s">
        <v>3</v>
      </c>
    </row>
    <row r="15391" spans="6:6">
      <c r="F15391" s="1" t="s">
        <v>3</v>
      </c>
    </row>
    <row r="15392" spans="6:6">
      <c r="F15392" s="1" t="s">
        <v>3</v>
      </c>
    </row>
    <row r="15393" spans="6:6">
      <c r="F15393" s="1" t="s">
        <v>3</v>
      </c>
    </row>
    <row r="15394" spans="6:6">
      <c r="F15394" s="1" t="s">
        <v>3</v>
      </c>
    </row>
    <row r="15395" spans="6:6">
      <c r="F15395" s="1" t="s">
        <v>3</v>
      </c>
    </row>
    <row r="15396" spans="6:6">
      <c r="F15396" s="1" t="s">
        <v>3</v>
      </c>
    </row>
    <row r="15397" spans="6:6">
      <c r="F15397" s="1" t="s">
        <v>3</v>
      </c>
    </row>
    <row r="15398" spans="6:6">
      <c r="F15398" s="1" t="s">
        <v>3</v>
      </c>
    </row>
    <row r="15399" spans="6:6">
      <c r="F15399" s="1" t="s">
        <v>3</v>
      </c>
    </row>
    <row r="15400" spans="6:6">
      <c r="F15400" s="1" t="s">
        <v>3</v>
      </c>
    </row>
    <row r="15401" spans="6:6">
      <c r="F15401" s="1" t="s">
        <v>3</v>
      </c>
    </row>
    <row r="15402" spans="6:6">
      <c r="F15402" s="1" t="s">
        <v>3</v>
      </c>
    </row>
    <row r="15403" spans="6:6">
      <c r="F15403" s="1" t="s">
        <v>3</v>
      </c>
    </row>
    <row r="15404" spans="6:6">
      <c r="F15404" s="1" t="s">
        <v>3</v>
      </c>
    </row>
    <row r="15405" spans="6:6">
      <c r="F15405" s="1" t="s">
        <v>3</v>
      </c>
    </row>
    <row r="15406" spans="6:6">
      <c r="F15406" s="1" t="s">
        <v>3</v>
      </c>
    </row>
    <row r="15407" spans="6:6">
      <c r="F15407" s="1" t="s">
        <v>3</v>
      </c>
    </row>
    <row r="15408" spans="6:6">
      <c r="F15408" s="1" t="s">
        <v>3</v>
      </c>
    </row>
    <row r="15409" spans="6:6">
      <c r="F15409" s="1" t="s">
        <v>3</v>
      </c>
    </row>
    <row r="15410" spans="6:6">
      <c r="F15410" s="1" t="s">
        <v>3</v>
      </c>
    </row>
    <row r="15411" spans="6:6">
      <c r="F15411" s="1" t="s">
        <v>3</v>
      </c>
    </row>
    <row r="15412" spans="6:6">
      <c r="F15412" s="1" t="s">
        <v>3</v>
      </c>
    </row>
    <row r="15413" spans="6:6">
      <c r="F15413" s="1" t="s">
        <v>3</v>
      </c>
    </row>
    <row r="15414" spans="6:6">
      <c r="F15414" s="1" t="s">
        <v>3</v>
      </c>
    </row>
    <row r="15415" spans="6:6">
      <c r="F15415" s="1" t="s">
        <v>3</v>
      </c>
    </row>
    <row r="15416" spans="6:6">
      <c r="F15416" s="1" t="s">
        <v>3</v>
      </c>
    </row>
    <row r="15417" spans="6:6">
      <c r="F15417" s="1" t="s">
        <v>3</v>
      </c>
    </row>
    <row r="15418" spans="6:6">
      <c r="F15418" s="1" t="s">
        <v>3</v>
      </c>
    </row>
    <row r="15419" spans="6:6">
      <c r="F15419" s="1" t="s">
        <v>3</v>
      </c>
    </row>
    <row r="15420" spans="6:6">
      <c r="F15420" s="1" t="s">
        <v>3</v>
      </c>
    </row>
    <row r="15421" spans="6:6">
      <c r="F15421" s="1" t="s">
        <v>3</v>
      </c>
    </row>
    <row r="15422" spans="6:6">
      <c r="F15422" s="1" t="s">
        <v>3</v>
      </c>
    </row>
    <row r="15423" spans="6:6">
      <c r="F15423" s="1" t="s">
        <v>3</v>
      </c>
    </row>
    <row r="15424" spans="6:6">
      <c r="F15424" s="1" t="s">
        <v>3</v>
      </c>
    </row>
    <row r="15425" spans="6:6">
      <c r="F15425" s="1" t="s">
        <v>3</v>
      </c>
    </row>
    <row r="15426" spans="6:6">
      <c r="F15426" s="1" t="s">
        <v>3</v>
      </c>
    </row>
    <row r="15427" spans="6:6">
      <c r="F15427" s="1" t="s">
        <v>3</v>
      </c>
    </row>
    <row r="15428" spans="6:6">
      <c r="F15428" s="1" t="s">
        <v>3</v>
      </c>
    </row>
    <row r="15429" spans="6:6">
      <c r="F15429" s="1" t="s">
        <v>3</v>
      </c>
    </row>
    <row r="15430" spans="6:6">
      <c r="F15430" s="1" t="s">
        <v>3</v>
      </c>
    </row>
    <row r="15431" spans="6:6">
      <c r="F15431" s="1" t="s">
        <v>3</v>
      </c>
    </row>
    <row r="15432" spans="6:6">
      <c r="F15432" s="1" t="s">
        <v>3</v>
      </c>
    </row>
    <row r="15433" spans="6:6">
      <c r="F15433" s="1" t="s">
        <v>3</v>
      </c>
    </row>
    <row r="15434" spans="6:6">
      <c r="F15434" s="1" t="s">
        <v>3</v>
      </c>
    </row>
    <row r="15435" spans="6:6">
      <c r="F15435" s="1" t="s">
        <v>3</v>
      </c>
    </row>
    <row r="15436" spans="6:6">
      <c r="F15436" s="1" t="s">
        <v>3</v>
      </c>
    </row>
    <row r="15437" spans="6:6">
      <c r="F15437" s="1" t="s">
        <v>3</v>
      </c>
    </row>
    <row r="15438" spans="6:6">
      <c r="F15438" s="1" t="s">
        <v>3</v>
      </c>
    </row>
    <row r="15439" spans="6:6">
      <c r="F15439" s="1" t="s">
        <v>3</v>
      </c>
    </row>
    <row r="15440" spans="6:6">
      <c r="F15440" s="1" t="s">
        <v>3</v>
      </c>
    </row>
    <row r="15441" spans="6:6">
      <c r="F15441" s="1" t="s">
        <v>3</v>
      </c>
    </row>
    <row r="15442" spans="6:6">
      <c r="F15442" s="1" t="s">
        <v>3</v>
      </c>
    </row>
    <row r="15443" spans="6:6">
      <c r="F15443" s="1" t="s">
        <v>3</v>
      </c>
    </row>
    <row r="15444" spans="6:6">
      <c r="F15444" s="1" t="s">
        <v>3</v>
      </c>
    </row>
    <row r="15445" spans="6:6">
      <c r="F15445" s="1" t="s">
        <v>3</v>
      </c>
    </row>
    <row r="15446" spans="6:6">
      <c r="F15446" s="1" t="s">
        <v>3</v>
      </c>
    </row>
    <row r="15447" spans="6:6">
      <c r="F15447" s="1" t="s">
        <v>3</v>
      </c>
    </row>
    <row r="15448" spans="6:6">
      <c r="F15448" s="1" t="s">
        <v>3</v>
      </c>
    </row>
    <row r="15449" spans="6:6">
      <c r="F15449" s="1" t="s">
        <v>3</v>
      </c>
    </row>
    <row r="15450" spans="6:6">
      <c r="F15450" s="1" t="s">
        <v>3</v>
      </c>
    </row>
    <row r="15451" spans="6:6">
      <c r="F15451" s="1" t="s">
        <v>3</v>
      </c>
    </row>
    <row r="15452" spans="6:6">
      <c r="F15452" s="1" t="s">
        <v>3</v>
      </c>
    </row>
    <row r="15453" spans="6:6">
      <c r="F15453" s="1" t="s">
        <v>3</v>
      </c>
    </row>
    <row r="15454" spans="6:6">
      <c r="F15454" s="1" t="s">
        <v>3</v>
      </c>
    </row>
    <row r="15455" spans="6:6">
      <c r="F15455" s="1" t="s">
        <v>3</v>
      </c>
    </row>
    <row r="15456" spans="6:6">
      <c r="F15456" s="1" t="s">
        <v>3</v>
      </c>
    </row>
    <row r="15457" spans="6:6">
      <c r="F15457" s="1" t="s">
        <v>3</v>
      </c>
    </row>
    <row r="15458" spans="6:6">
      <c r="F15458" s="1" t="s">
        <v>3</v>
      </c>
    </row>
    <row r="15459" spans="6:6">
      <c r="F15459" s="1" t="s">
        <v>3</v>
      </c>
    </row>
    <row r="15460" spans="6:6">
      <c r="F15460" s="1" t="s">
        <v>3</v>
      </c>
    </row>
    <row r="15461" spans="6:6">
      <c r="F15461" s="1" t="s">
        <v>3</v>
      </c>
    </row>
    <row r="15462" spans="6:6">
      <c r="F15462" s="1" t="s">
        <v>3</v>
      </c>
    </row>
    <row r="15463" spans="6:6">
      <c r="F15463" s="1" t="s">
        <v>3</v>
      </c>
    </row>
    <row r="15464" spans="6:6">
      <c r="F15464" s="1" t="s">
        <v>3</v>
      </c>
    </row>
    <row r="15465" spans="6:6">
      <c r="F15465" s="1" t="s">
        <v>3</v>
      </c>
    </row>
    <row r="15466" spans="6:6">
      <c r="F15466" s="1" t="s">
        <v>3</v>
      </c>
    </row>
    <row r="15467" spans="6:6">
      <c r="F15467" s="1" t="s">
        <v>3</v>
      </c>
    </row>
    <row r="15468" spans="6:6">
      <c r="F15468" s="1" t="s">
        <v>3</v>
      </c>
    </row>
    <row r="15469" spans="6:6">
      <c r="F15469" s="1" t="s">
        <v>3</v>
      </c>
    </row>
    <row r="15470" spans="6:6">
      <c r="F15470" s="1" t="s">
        <v>3</v>
      </c>
    </row>
    <row r="15471" spans="6:6">
      <c r="F15471" s="1" t="s">
        <v>3</v>
      </c>
    </row>
    <row r="15472" spans="6:6">
      <c r="F15472" s="1" t="s">
        <v>3</v>
      </c>
    </row>
    <row r="15473" spans="6:6">
      <c r="F15473" s="1" t="s">
        <v>3</v>
      </c>
    </row>
    <row r="15474" spans="6:6">
      <c r="F15474" s="1" t="s">
        <v>3</v>
      </c>
    </row>
    <row r="15475" spans="6:6">
      <c r="F15475" s="1" t="s">
        <v>3</v>
      </c>
    </row>
    <row r="15476" spans="6:6">
      <c r="F15476" s="1" t="s">
        <v>3</v>
      </c>
    </row>
    <row r="15477" spans="6:6">
      <c r="F15477" s="1" t="s">
        <v>3</v>
      </c>
    </row>
    <row r="15478" spans="6:6">
      <c r="F15478" s="1" t="s">
        <v>3</v>
      </c>
    </row>
    <row r="15479" spans="6:6">
      <c r="F15479" s="1" t="s">
        <v>3</v>
      </c>
    </row>
    <row r="15480" spans="6:6">
      <c r="F15480" s="1" t="s">
        <v>3</v>
      </c>
    </row>
    <row r="15481" spans="6:6">
      <c r="F15481" s="1" t="s">
        <v>3</v>
      </c>
    </row>
    <row r="15482" spans="6:6">
      <c r="F15482" s="1" t="s">
        <v>3</v>
      </c>
    </row>
    <row r="15483" spans="6:6">
      <c r="F15483" s="1" t="s">
        <v>3</v>
      </c>
    </row>
    <row r="15484" spans="6:6">
      <c r="F15484" s="1" t="s">
        <v>3</v>
      </c>
    </row>
    <row r="15485" spans="6:6">
      <c r="F15485" s="1" t="s">
        <v>3</v>
      </c>
    </row>
    <row r="15486" spans="6:6">
      <c r="F15486" s="1" t="s">
        <v>3</v>
      </c>
    </row>
    <row r="15487" spans="6:6">
      <c r="F15487" s="1" t="s">
        <v>3</v>
      </c>
    </row>
    <row r="15488" spans="6:6">
      <c r="F15488" s="1" t="s">
        <v>3</v>
      </c>
    </row>
    <row r="15489" spans="6:6">
      <c r="F15489" s="1" t="s">
        <v>3</v>
      </c>
    </row>
    <row r="15490" spans="6:6">
      <c r="F15490" s="1" t="s">
        <v>3</v>
      </c>
    </row>
    <row r="15491" spans="6:6">
      <c r="F15491" s="1" t="s">
        <v>3</v>
      </c>
    </row>
    <row r="15492" spans="6:6">
      <c r="F15492" s="1" t="s">
        <v>3</v>
      </c>
    </row>
    <row r="15493" spans="6:6">
      <c r="F15493" s="1" t="s">
        <v>3</v>
      </c>
    </row>
    <row r="15494" spans="6:6">
      <c r="F15494" s="1" t="s">
        <v>3</v>
      </c>
    </row>
    <row r="15495" spans="6:6">
      <c r="F15495" s="1" t="s">
        <v>3</v>
      </c>
    </row>
    <row r="15496" spans="6:6">
      <c r="F15496" s="1" t="s">
        <v>3</v>
      </c>
    </row>
    <row r="15497" spans="6:6">
      <c r="F15497" s="1" t="s">
        <v>3</v>
      </c>
    </row>
    <row r="15498" spans="6:6">
      <c r="F15498" s="1" t="s">
        <v>3</v>
      </c>
    </row>
    <row r="15499" spans="6:6">
      <c r="F15499" s="1" t="s">
        <v>3</v>
      </c>
    </row>
    <row r="15500" spans="6:6">
      <c r="F15500" s="1" t="s">
        <v>3</v>
      </c>
    </row>
    <row r="15501" spans="6:6">
      <c r="F15501" s="1" t="s">
        <v>3</v>
      </c>
    </row>
    <row r="15502" spans="6:6">
      <c r="F15502" s="1" t="s">
        <v>3</v>
      </c>
    </row>
    <row r="15503" spans="6:6">
      <c r="F15503" s="1" t="s">
        <v>3</v>
      </c>
    </row>
    <row r="15504" spans="6:6">
      <c r="F15504" s="1" t="s">
        <v>3</v>
      </c>
    </row>
    <row r="15505" spans="6:6">
      <c r="F15505" s="1" t="s">
        <v>3</v>
      </c>
    </row>
    <row r="15506" spans="6:6">
      <c r="F15506" s="1" t="s">
        <v>3</v>
      </c>
    </row>
    <row r="15507" spans="6:6">
      <c r="F15507" s="1" t="s">
        <v>3</v>
      </c>
    </row>
    <row r="15508" spans="6:6">
      <c r="F15508" s="1" t="s">
        <v>3</v>
      </c>
    </row>
    <row r="15509" spans="6:6">
      <c r="F15509" s="1" t="s">
        <v>3</v>
      </c>
    </row>
    <row r="15510" spans="6:6">
      <c r="F15510" s="1" t="s">
        <v>3</v>
      </c>
    </row>
    <row r="15511" spans="6:6">
      <c r="F15511" s="1" t="s">
        <v>3</v>
      </c>
    </row>
    <row r="15512" spans="6:6">
      <c r="F15512" s="1" t="s">
        <v>3</v>
      </c>
    </row>
    <row r="15513" spans="6:6">
      <c r="F15513" s="1" t="s">
        <v>3</v>
      </c>
    </row>
    <row r="15514" spans="6:6">
      <c r="F15514" s="1" t="s">
        <v>3</v>
      </c>
    </row>
    <row r="15515" spans="6:6">
      <c r="F15515" s="1" t="s">
        <v>3</v>
      </c>
    </row>
    <row r="15516" spans="6:6">
      <c r="F15516" s="1" t="s">
        <v>3</v>
      </c>
    </row>
    <row r="15517" spans="6:6">
      <c r="F15517" s="1" t="s">
        <v>3</v>
      </c>
    </row>
    <row r="15518" spans="6:6">
      <c r="F15518" s="1" t="s">
        <v>3</v>
      </c>
    </row>
    <row r="15519" spans="6:6">
      <c r="F15519" s="1" t="s">
        <v>3</v>
      </c>
    </row>
    <row r="15520" spans="6:6">
      <c r="F15520" s="1" t="s">
        <v>3</v>
      </c>
    </row>
    <row r="15521" spans="6:6">
      <c r="F15521" s="1" t="s">
        <v>3</v>
      </c>
    </row>
    <row r="15522" spans="6:6">
      <c r="F15522" s="1" t="s">
        <v>3</v>
      </c>
    </row>
    <row r="15523" spans="6:6">
      <c r="F15523" s="1" t="s">
        <v>3</v>
      </c>
    </row>
    <row r="15524" spans="6:6">
      <c r="F15524" s="1" t="s">
        <v>3</v>
      </c>
    </row>
    <row r="15525" spans="6:6">
      <c r="F15525" s="1" t="s">
        <v>3</v>
      </c>
    </row>
    <row r="15526" spans="6:6">
      <c r="F15526" s="1" t="s">
        <v>3</v>
      </c>
    </row>
    <row r="15527" spans="6:6">
      <c r="F15527" s="1" t="s">
        <v>3</v>
      </c>
    </row>
    <row r="15528" spans="6:6">
      <c r="F15528" s="1" t="s">
        <v>3</v>
      </c>
    </row>
    <row r="15529" spans="6:6">
      <c r="F15529" s="1" t="s">
        <v>3</v>
      </c>
    </row>
    <row r="15530" spans="6:6">
      <c r="F15530" s="1" t="s">
        <v>3</v>
      </c>
    </row>
    <row r="15531" spans="6:6">
      <c r="F15531" s="1" t="s">
        <v>3</v>
      </c>
    </row>
    <row r="15532" spans="6:6">
      <c r="F15532" s="1" t="s">
        <v>3</v>
      </c>
    </row>
    <row r="15533" spans="6:6">
      <c r="F15533" s="1" t="s">
        <v>3</v>
      </c>
    </row>
    <row r="15534" spans="6:6">
      <c r="F15534" s="1" t="s">
        <v>3</v>
      </c>
    </row>
    <row r="15535" spans="6:6">
      <c r="F15535" s="1" t="s">
        <v>3</v>
      </c>
    </row>
    <row r="15536" spans="6:6">
      <c r="F15536" s="1" t="s">
        <v>3</v>
      </c>
    </row>
    <row r="15537" spans="6:6">
      <c r="F15537" s="1" t="s">
        <v>3</v>
      </c>
    </row>
    <row r="15538" spans="6:6">
      <c r="F15538" s="1" t="s">
        <v>3</v>
      </c>
    </row>
    <row r="15539" spans="6:6">
      <c r="F15539" s="1" t="s">
        <v>3</v>
      </c>
    </row>
    <row r="15540" spans="6:6">
      <c r="F15540" s="1" t="s">
        <v>3</v>
      </c>
    </row>
    <row r="15541" spans="6:6">
      <c r="F15541" s="1" t="s">
        <v>3</v>
      </c>
    </row>
    <row r="15542" spans="6:6">
      <c r="F15542" s="1" t="s">
        <v>3</v>
      </c>
    </row>
    <row r="15543" spans="6:6">
      <c r="F15543" s="1" t="s">
        <v>3</v>
      </c>
    </row>
    <row r="15544" spans="6:6">
      <c r="F15544" s="1" t="s">
        <v>3</v>
      </c>
    </row>
    <row r="15545" spans="6:6">
      <c r="F15545" s="1" t="s">
        <v>3</v>
      </c>
    </row>
    <row r="15546" spans="6:6">
      <c r="F15546" s="1" t="s">
        <v>3</v>
      </c>
    </row>
    <row r="15547" spans="6:6">
      <c r="F15547" s="1" t="s">
        <v>3</v>
      </c>
    </row>
    <row r="15548" spans="6:6">
      <c r="F15548" s="1" t="s">
        <v>3</v>
      </c>
    </row>
    <row r="15549" spans="6:6">
      <c r="F15549" s="1" t="s">
        <v>3</v>
      </c>
    </row>
    <row r="15550" spans="6:6">
      <c r="F15550" s="1" t="s">
        <v>3</v>
      </c>
    </row>
    <row r="15551" spans="6:6">
      <c r="F15551" s="1" t="s">
        <v>3</v>
      </c>
    </row>
    <row r="15552" spans="6:6">
      <c r="F15552" s="1" t="s">
        <v>3</v>
      </c>
    </row>
    <row r="15553" spans="6:6">
      <c r="F15553" s="1" t="s">
        <v>3</v>
      </c>
    </row>
    <row r="15554" spans="6:6">
      <c r="F15554" s="1" t="s">
        <v>3</v>
      </c>
    </row>
    <row r="15555" spans="6:6">
      <c r="F15555" s="1" t="s">
        <v>3</v>
      </c>
    </row>
    <row r="15556" spans="6:6">
      <c r="F15556" s="1" t="s">
        <v>3</v>
      </c>
    </row>
    <row r="15557" spans="6:6">
      <c r="F15557" s="1" t="s">
        <v>3</v>
      </c>
    </row>
    <row r="15558" spans="6:6">
      <c r="F15558" s="1" t="s">
        <v>3</v>
      </c>
    </row>
    <row r="15559" spans="6:6">
      <c r="F15559" s="1" t="s">
        <v>3</v>
      </c>
    </row>
    <row r="15560" spans="6:6">
      <c r="F15560" s="1" t="s">
        <v>3</v>
      </c>
    </row>
    <row r="15561" spans="6:6">
      <c r="F15561" s="1" t="s">
        <v>3</v>
      </c>
    </row>
    <row r="15562" spans="6:6">
      <c r="F15562" s="1" t="s">
        <v>3</v>
      </c>
    </row>
    <row r="15563" spans="6:6">
      <c r="F15563" s="1" t="s">
        <v>3</v>
      </c>
    </row>
    <row r="15564" spans="6:6">
      <c r="F15564" s="1" t="s">
        <v>3</v>
      </c>
    </row>
    <row r="15565" spans="6:6">
      <c r="F15565" s="1" t="s">
        <v>3</v>
      </c>
    </row>
    <row r="15566" spans="6:6">
      <c r="F15566" s="1" t="s">
        <v>3</v>
      </c>
    </row>
    <row r="15567" spans="6:6">
      <c r="F15567" s="1" t="s">
        <v>3</v>
      </c>
    </row>
    <row r="15568" spans="6:6">
      <c r="F15568" s="1" t="s">
        <v>3</v>
      </c>
    </row>
    <row r="15569" spans="6:6">
      <c r="F15569" s="1" t="s">
        <v>3</v>
      </c>
    </row>
    <row r="15570" spans="6:6">
      <c r="F15570" s="1" t="s">
        <v>3</v>
      </c>
    </row>
    <row r="15571" spans="6:6">
      <c r="F15571" s="1" t="s">
        <v>3</v>
      </c>
    </row>
    <row r="15572" spans="6:6">
      <c r="F15572" s="1" t="s">
        <v>3</v>
      </c>
    </row>
    <row r="15573" spans="6:6">
      <c r="F15573" s="1" t="s">
        <v>3</v>
      </c>
    </row>
    <row r="15574" spans="6:6">
      <c r="F15574" s="1" t="s">
        <v>3</v>
      </c>
    </row>
    <row r="15575" spans="6:6">
      <c r="F15575" s="1" t="s">
        <v>3</v>
      </c>
    </row>
    <row r="15576" spans="6:6">
      <c r="F15576" s="1" t="s">
        <v>3</v>
      </c>
    </row>
    <row r="15577" spans="6:6">
      <c r="F15577" s="1" t="s">
        <v>3</v>
      </c>
    </row>
    <row r="15578" spans="6:6">
      <c r="F15578" s="1" t="s">
        <v>3</v>
      </c>
    </row>
    <row r="15579" spans="6:6">
      <c r="F15579" s="1" t="s">
        <v>3</v>
      </c>
    </row>
    <row r="15580" spans="6:6">
      <c r="F15580" s="1" t="s">
        <v>3</v>
      </c>
    </row>
    <row r="15581" spans="6:6">
      <c r="F15581" s="1" t="s">
        <v>3</v>
      </c>
    </row>
    <row r="15582" spans="6:6">
      <c r="F15582" s="1" t="s">
        <v>3</v>
      </c>
    </row>
    <row r="15583" spans="6:6">
      <c r="F15583" s="1" t="s">
        <v>3</v>
      </c>
    </row>
    <row r="15584" spans="6:6">
      <c r="F15584" s="1" t="s">
        <v>3</v>
      </c>
    </row>
    <row r="15585" spans="6:6">
      <c r="F15585" s="1" t="s">
        <v>3</v>
      </c>
    </row>
    <row r="15586" spans="6:6">
      <c r="F15586" s="1" t="s">
        <v>3</v>
      </c>
    </row>
    <row r="15587" spans="6:6">
      <c r="F15587" s="1" t="s">
        <v>3</v>
      </c>
    </row>
    <row r="15588" spans="6:6">
      <c r="F15588" s="1" t="s">
        <v>3</v>
      </c>
    </row>
    <row r="15589" spans="6:6">
      <c r="F15589" s="1" t="s">
        <v>3</v>
      </c>
    </row>
    <row r="15590" spans="6:6">
      <c r="F15590" s="1" t="s">
        <v>3</v>
      </c>
    </row>
    <row r="15591" spans="6:6">
      <c r="F15591" s="1" t="s">
        <v>3</v>
      </c>
    </row>
    <row r="15592" spans="6:6">
      <c r="F15592" s="1" t="s">
        <v>3</v>
      </c>
    </row>
    <row r="15593" spans="6:6">
      <c r="F15593" s="1" t="s">
        <v>3</v>
      </c>
    </row>
    <row r="15594" spans="6:6">
      <c r="F15594" s="1" t="s">
        <v>3</v>
      </c>
    </row>
    <row r="15595" spans="6:6">
      <c r="F15595" s="1" t="s">
        <v>3</v>
      </c>
    </row>
    <row r="15596" spans="6:6">
      <c r="F15596" s="1" t="s">
        <v>3</v>
      </c>
    </row>
    <row r="15597" spans="6:6">
      <c r="F15597" s="1" t="s">
        <v>3</v>
      </c>
    </row>
    <row r="15598" spans="6:6">
      <c r="F15598" s="1" t="s">
        <v>3</v>
      </c>
    </row>
    <row r="15599" spans="6:6">
      <c r="F15599" s="1" t="s">
        <v>3</v>
      </c>
    </row>
    <row r="15600" spans="6:6">
      <c r="F15600" s="1" t="s">
        <v>3</v>
      </c>
    </row>
    <row r="15601" spans="6:6">
      <c r="F15601" s="1" t="s">
        <v>3</v>
      </c>
    </row>
    <row r="15602" spans="6:6">
      <c r="F15602" s="1" t="s">
        <v>3</v>
      </c>
    </row>
    <row r="15603" spans="6:6">
      <c r="F15603" s="1" t="s">
        <v>3</v>
      </c>
    </row>
    <row r="15604" spans="6:6">
      <c r="F15604" s="1" t="s">
        <v>3</v>
      </c>
    </row>
    <row r="15605" spans="6:6">
      <c r="F15605" s="1" t="s">
        <v>3</v>
      </c>
    </row>
    <row r="15606" spans="6:6">
      <c r="F15606" s="1" t="s">
        <v>3</v>
      </c>
    </row>
    <row r="15607" spans="6:6">
      <c r="F15607" s="1" t="s">
        <v>3</v>
      </c>
    </row>
    <row r="15608" spans="6:6">
      <c r="F15608" s="1" t="s">
        <v>3</v>
      </c>
    </row>
    <row r="15609" spans="6:6">
      <c r="F15609" s="1" t="s">
        <v>3</v>
      </c>
    </row>
    <row r="15610" spans="6:6">
      <c r="F15610" s="1" t="s">
        <v>3</v>
      </c>
    </row>
    <row r="15611" spans="6:6">
      <c r="F15611" s="1" t="s">
        <v>3</v>
      </c>
    </row>
    <row r="15612" spans="6:6">
      <c r="F15612" s="1" t="s">
        <v>3</v>
      </c>
    </row>
    <row r="15613" spans="6:6">
      <c r="F15613" s="1" t="s">
        <v>3</v>
      </c>
    </row>
    <row r="15614" spans="6:6">
      <c r="F15614" s="1" t="s">
        <v>3</v>
      </c>
    </row>
    <row r="15615" spans="6:6">
      <c r="F15615" s="1" t="s">
        <v>3</v>
      </c>
    </row>
    <row r="15616" spans="6:6">
      <c r="F15616" s="1" t="s">
        <v>3</v>
      </c>
    </row>
    <row r="15617" spans="6:6">
      <c r="F15617" s="1" t="s">
        <v>3</v>
      </c>
    </row>
    <row r="15618" spans="6:6">
      <c r="F15618" s="1" t="s">
        <v>3</v>
      </c>
    </row>
    <row r="15619" spans="6:6">
      <c r="F15619" s="1" t="s">
        <v>3</v>
      </c>
    </row>
    <row r="15620" spans="6:6">
      <c r="F15620" s="1" t="s">
        <v>3</v>
      </c>
    </row>
    <row r="15621" spans="6:6">
      <c r="F15621" s="1" t="s">
        <v>3</v>
      </c>
    </row>
    <row r="15622" spans="6:6">
      <c r="F15622" s="1" t="s">
        <v>3</v>
      </c>
    </row>
    <row r="15623" spans="6:6">
      <c r="F15623" s="1" t="s">
        <v>3</v>
      </c>
    </row>
    <row r="15624" spans="6:6">
      <c r="F15624" s="1" t="s">
        <v>3</v>
      </c>
    </row>
    <row r="15625" spans="6:6">
      <c r="F15625" s="1" t="s">
        <v>3</v>
      </c>
    </row>
    <row r="15626" spans="6:6">
      <c r="F15626" s="1" t="s">
        <v>3</v>
      </c>
    </row>
    <row r="15627" spans="6:6">
      <c r="F15627" s="1" t="s">
        <v>3</v>
      </c>
    </row>
    <row r="15628" spans="6:6">
      <c r="F15628" s="1" t="s">
        <v>3</v>
      </c>
    </row>
    <row r="15629" spans="6:6">
      <c r="F15629" s="1" t="s">
        <v>3</v>
      </c>
    </row>
    <row r="15630" spans="6:6">
      <c r="F15630" s="1" t="s">
        <v>3</v>
      </c>
    </row>
    <row r="15631" spans="6:6">
      <c r="F15631" s="1" t="s">
        <v>3</v>
      </c>
    </row>
    <row r="15632" spans="6:6">
      <c r="F15632" s="1" t="s">
        <v>3</v>
      </c>
    </row>
    <row r="15633" spans="6:6">
      <c r="F15633" s="1" t="s">
        <v>3</v>
      </c>
    </row>
    <row r="15634" spans="6:6">
      <c r="F15634" s="1" t="s">
        <v>3</v>
      </c>
    </row>
    <row r="15635" spans="6:6">
      <c r="F15635" s="1" t="s">
        <v>3</v>
      </c>
    </row>
    <row r="15636" spans="6:6">
      <c r="F15636" s="1" t="s">
        <v>3</v>
      </c>
    </row>
    <row r="15637" spans="6:6">
      <c r="F15637" s="1" t="s">
        <v>3</v>
      </c>
    </row>
    <row r="15638" spans="6:6">
      <c r="F15638" s="1" t="s">
        <v>3</v>
      </c>
    </row>
    <row r="15639" spans="6:6">
      <c r="F15639" s="1" t="s">
        <v>3</v>
      </c>
    </row>
    <row r="15640" spans="6:6">
      <c r="F15640" s="1" t="s">
        <v>3</v>
      </c>
    </row>
    <row r="15641" spans="6:6">
      <c r="F15641" s="1" t="s">
        <v>3</v>
      </c>
    </row>
    <row r="15642" spans="6:6">
      <c r="F15642" s="1" t="s">
        <v>3</v>
      </c>
    </row>
    <row r="15643" spans="6:6">
      <c r="F15643" s="1" t="s">
        <v>3</v>
      </c>
    </row>
    <row r="15644" spans="6:6">
      <c r="F15644" s="1" t="s">
        <v>3</v>
      </c>
    </row>
    <row r="15645" spans="6:6">
      <c r="F15645" s="1" t="s">
        <v>3</v>
      </c>
    </row>
    <row r="15646" spans="6:6">
      <c r="F15646" s="1" t="s">
        <v>3</v>
      </c>
    </row>
    <row r="15647" spans="6:6">
      <c r="F15647" s="1" t="s">
        <v>3</v>
      </c>
    </row>
    <row r="15648" spans="6:6">
      <c r="F15648" s="1" t="s">
        <v>3</v>
      </c>
    </row>
    <row r="15649" spans="6:6">
      <c r="F15649" s="1" t="s">
        <v>3</v>
      </c>
    </row>
    <row r="15650" spans="6:6">
      <c r="F15650" s="1" t="s">
        <v>3</v>
      </c>
    </row>
    <row r="15651" spans="6:6">
      <c r="F15651" s="1" t="s">
        <v>3</v>
      </c>
    </row>
    <row r="15652" spans="6:6">
      <c r="F15652" s="1" t="s">
        <v>3</v>
      </c>
    </row>
    <row r="15653" spans="6:6">
      <c r="F15653" s="1" t="s">
        <v>3</v>
      </c>
    </row>
    <row r="15654" spans="6:6">
      <c r="F15654" s="1" t="s">
        <v>3</v>
      </c>
    </row>
    <row r="15655" spans="6:6">
      <c r="F15655" s="1" t="s">
        <v>3</v>
      </c>
    </row>
    <row r="15656" spans="6:6">
      <c r="F15656" s="1" t="s">
        <v>3</v>
      </c>
    </row>
    <row r="15657" spans="6:6">
      <c r="F15657" s="1" t="s">
        <v>3</v>
      </c>
    </row>
    <row r="15658" spans="6:6">
      <c r="F15658" s="1" t="s">
        <v>3</v>
      </c>
    </row>
    <row r="15659" spans="6:6">
      <c r="F15659" s="1" t="s">
        <v>3</v>
      </c>
    </row>
    <row r="15660" spans="6:6">
      <c r="F15660" s="1" t="s">
        <v>3</v>
      </c>
    </row>
    <row r="15661" spans="6:6">
      <c r="F15661" s="1" t="s">
        <v>3</v>
      </c>
    </row>
    <row r="15662" spans="6:6">
      <c r="F15662" s="1" t="s">
        <v>3</v>
      </c>
    </row>
    <row r="15663" spans="6:6">
      <c r="F15663" s="1" t="s">
        <v>3</v>
      </c>
    </row>
    <row r="15664" spans="6:6">
      <c r="F15664" s="1" t="s">
        <v>3</v>
      </c>
    </row>
    <row r="15665" spans="6:6">
      <c r="F15665" s="1" t="s">
        <v>3</v>
      </c>
    </row>
    <row r="15666" spans="6:6">
      <c r="F15666" s="1" t="s">
        <v>3</v>
      </c>
    </row>
    <row r="15667" spans="6:6">
      <c r="F15667" s="1" t="s">
        <v>3</v>
      </c>
    </row>
    <row r="15668" spans="6:6">
      <c r="F15668" s="1" t="s">
        <v>3</v>
      </c>
    </row>
    <row r="15669" spans="6:6">
      <c r="F15669" s="1" t="s">
        <v>3</v>
      </c>
    </row>
    <row r="15670" spans="6:6">
      <c r="F15670" s="1" t="s">
        <v>3</v>
      </c>
    </row>
    <row r="15671" spans="6:6">
      <c r="F15671" s="1" t="s">
        <v>3</v>
      </c>
    </row>
    <row r="15672" spans="6:6">
      <c r="F15672" s="1" t="s">
        <v>3</v>
      </c>
    </row>
    <row r="15673" spans="6:6">
      <c r="F15673" s="1" t="s">
        <v>3</v>
      </c>
    </row>
    <row r="15674" spans="6:6">
      <c r="F15674" s="1" t="s">
        <v>3</v>
      </c>
    </row>
    <row r="15675" spans="6:6">
      <c r="F15675" s="1" t="s">
        <v>3</v>
      </c>
    </row>
    <row r="15676" spans="6:6">
      <c r="F15676" s="1" t="s">
        <v>3</v>
      </c>
    </row>
    <row r="15677" spans="6:6">
      <c r="F15677" s="1" t="s">
        <v>3</v>
      </c>
    </row>
    <row r="15678" spans="6:6">
      <c r="F15678" s="1" t="s">
        <v>3</v>
      </c>
    </row>
    <row r="15679" spans="6:6">
      <c r="F15679" s="1" t="s">
        <v>3</v>
      </c>
    </row>
    <row r="15680" spans="6:6">
      <c r="F15680" s="1" t="s">
        <v>3</v>
      </c>
    </row>
    <row r="15681" spans="6:6">
      <c r="F15681" s="1" t="s">
        <v>3</v>
      </c>
    </row>
    <row r="15682" spans="6:6">
      <c r="F15682" s="1" t="s">
        <v>3</v>
      </c>
    </row>
    <row r="15683" spans="6:6">
      <c r="F15683" s="1" t="s">
        <v>3</v>
      </c>
    </row>
    <row r="15684" spans="6:6">
      <c r="F15684" s="1" t="s">
        <v>3</v>
      </c>
    </row>
    <row r="15685" spans="6:6">
      <c r="F15685" s="1" t="s">
        <v>3</v>
      </c>
    </row>
    <row r="15686" spans="6:6">
      <c r="F15686" s="1" t="s">
        <v>3</v>
      </c>
    </row>
    <row r="15687" spans="6:6">
      <c r="F15687" s="1" t="s">
        <v>3</v>
      </c>
    </row>
    <row r="15688" spans="6:6">
      <c r="F15688" s="1" t="s">
        <v>3</v>
      </c>
    </row>
    <row r="15689" spans="6:6">
      <c r="F15689" s="1" t="s">
        <v>3</v>
      </c>
    </row>
    <row r="15690" spans="6:6">
      <c r="F15690" s="1" t="s">
        <v>3</v>
      </c>
    </row>
    <row r="15691" spans="6:6">
      <c r="F15691" s="1" t="s">
        <v>3</v>
      </c>
    </row>
    <row r="15692" spans="6:6">
      <c r="F15692" s="1" t="s">
        <v>3</v>
      </c>
    </row>
    <row r="15693" spans="6:6">
      <c r="F15693" s="1" t="s">
        <v>3</v>
      </c>
    </row>
    <row r="15694" spans="6:6">
      <c r="F15694" s="1" t="s">
        <v>3</v>
      </c>
    </row>
    <row r="15695" spans="6:6">
      <c r="F15695" s="1" t="s">
        <v>3</v>
      </c>
    </row>
    <row r="15696" spans="6:6">
      <c r="F15696" s="1" t="s">
        <v>3</v>
      </c>
    </row>
    <row r="15697" spans="6:6">
      <c r="F15697" s="1" t="s">
        <v>3</v>
      </c>
    </row>
    <row r="15698" spans="6:6">
      <c r="F15698" s="1" t="s">
        <v>3</v>
      </c>
    </row>
    <row r="15699" spans="6:6">
      <c r="F15699" s="1" t="s">
        <v>3</v>
      </c>
    </row>
    <row r="15700" spans="6:6">
      <c r="F15700" s="1" t="s">
        <v>3</v>
      </c>
    </row>
    <row r="15701" spans="6:6">
      <c r="F15701" s="1" t="s">
        <v>3</v>
      </c>
    </row>
    <row r="15702" spans="6:6">
      <c r="F15702" s="1" t="s">
        <v>3</v>
      </c>
    </row>
    <row r="15703" spans="6:6">
      <c r="F15703" s="1" t="s">
        <v>3</v>
      </c>
    </row>
    <row r="15704" spans="6:6">
      <c r="F15704" s="1" t="s">
        <v>3</v>
      </c>
    </row>
    <row r="15705" spans="6:6">
      <c r="F15705" s="1" t="s">
        <v>3</v>
      </c>
    </row>
    <row r="15706" spans="6:6">
      <c r="F15706" s="1" t="s">
        <v>3</v>
      </c>
    </row>
    <row r="15707" spans="6:6">
      <c r="F15707" s="1" t="s">
        <v>3</v>
      </c>
    </row>
    <row r="15708" spans="6:6">
      <c r="F15708" s="1" t="s">
        <v>3</v>
      </c>
    </row>
    <row r="15709" spans="6:6">
      <c r="F15709" s="1" t="s">
        <v>3</v>
      </c>
    </row>
    <row r="15710" spans="6:6">
      <c r="F15710" s="1" t="s">
        <v>3</v>
      </c>
    </row>
    <row r="15711" spans="6:6">
      <c r="F15711" s="1" t="s">
        <v>3</v>
      </c>
    </row>
    <row r="15712" spans="6:6">
      <c r="F15712" s="1" t="s">
        <v>3</v>
      </c>
    </row>
    <row r="15713" spans="6:6">
      <c r="F15713" s="1" t="s">
        <v>3</v>
      </c>
    </row>
    <row r="15714" spans="6:6">
      <c r="F15714" s="1" t="s">
        <v>3</v>
      </c>
    </row>
    <row r="15715" spans="6:6">
      <c r="F15715" s="1" t="s">
        <v>3</v>
      </c>
    </row>
    <row r="15716" spans="6:6">
      <c r="F15716" s="1" t="s">
        <v>3</v>
      </c>
    </row>
    <row r="15717" spans="6:6">
      <c r="F15717" s="1" t="s">
        <v>3</v>
      </c>
    </row>
    <row r="15718" spans="6:6">
      <c r="F15718" s="1" t="s">
        <v>3</v>
      </c>
    </row>
    <row r="15719" spans="6:6">
      <c r="F15719" s="1" t="s">
        <v>3</v>
      </c>
    </row>
    <row r="15720" spans="6:6">
      <c r="F15720" s="1" t="s">
        <v>3</v>
      </c>
    </row>
    <row r="15721" spans="6:6">
      <c r="F15721" s="1" t="s">
        <v>3</v>
      </c>
    </row>
    <row r="15722" spans="6:6">
      <c r="F15722" s="1" t="s">
        <v>3</v>
      </c>
    </row>
    <row r="15723" spans="6:6">
      <c r="F15723" s="1" t="s">
        <v>3</v>
      </c>
    </row>
    <row r="15724" spans="6:6">
      <c r="F15724" s="1" t="s">
        <v>3</v>
      </c>
    </row>
    <row r="15725" spans="6:6">
      <c r="F15725" s="1" t="s">
        <v>3</v>
      </c>
    </row>
    <row r="15726" spans="6:6">
      <c r="F15726" s="1" t="s">
        <v>3</v>
      </c>
    </row>
    <row r="15727" spans="6:6">
      <c r="F15727" s="1" t="s">
        <v>3</v>
      </c>
    </row>
    <row r="15728" spans="6:6">
      <c r="F15728" s="1" t="s">
        <v>3</v>
      </c>
    </row>
    <row r="15729" spans="6:6">
      <c r="F15729" s="1" t="s">
        <v>3</v>
      </c>
    </row>
    <row r="15730" spans="6:6">
      <c r="F15730" s="1" t="s">
        <v>3</v>
      </c>
    </row>
    <row r="15731" spans="6:6">
      <c r="F15731" s="1" t="s">
        <v>3</v>
      </c>
    </row>
    <row r="15732" spans="6:6">
      <c r="F15732" s="1" t="s">
        <v>3</v>
      </c>
    </row>
    <row r="15733" spans="6:6">
      <c r="F15733" s="1" t="s">
        <v>3</v>
      </c>
    </row>
    <row r="15734" spans="6:6">
      <c r="F15734" s="1" t="s">
        <v>3</v>
      </c>
    </row>
    <row r="15735" spans="6:6">
      <c r="F15735" s="1" t="s">
        <v>3</v>
      </c>
    </row>
    <row r="15736" spans="6:6">
      <c r="F15736" s="1" t="s">
        <v>3</v>
      </c>
    </row>
    <row r="15737" spans="6:6">
      <c r="F15737" s="1" t="s">
        <v>3</v>
      </c>
    </row>
    <row r="15738" spans="6:6">
      <c r="F15738" s="1" t="s">
        <v>3</v>
      </c>
    </row>
    <row r="15739" spans="6:6">
      <c r="F15739" s="1" t="s">
        <v>3</v>
      </c>
    </row>
    <row r="15740" spans="6:6">
      <c r="F15740" s="1" t="s">
        <v>3</v>
      </c>
    </row>
    <row r="15741" spans="6:6">
      <c r="F15741" s="1" t="s">
        <v>3</v>
      </c>
    </row>
    <row r="15742" spans="6:6">
      <c r="F15742" s="1" t="s">
        <v>3</v>
      </c>
    </row>
    <row r="15743" spans="6:6">
      <c r="F15743" s="1" t="s">
        <v>3</v>
      </c>
    </row>
    <row r="15744" spans="6:6">
      <c r="F15744" s="1" t="s">
        <v>3</v>
      </c>
    </row>
    <row r="15745" spans="6:6">
      <c r="F15745" s="1" t="s">
        <v>3</v>
      </c>
    </row>
    <row r="15746" spans="6:6">
      <c r="F15746" s="1" t="s">
        <v>3</v>
      </c>
    </row>
    <row r="15747" spans="6:6">
      <c r="F15747" s="1" t="s">
        <v>3</v>
      </c>
    </row>
    <row r="15748" spans="6:6">
      <c r="F15748" s="1" t="s">
        <v>3</v>
      </c>
    </row>
    <row r="15749" spans="6:6">
      <c r="F15749" s="1" t="s">
        <v>3</v>
      </c>
    </row>
    <row r="15750" spans="6:6">
      <c r="F15750" s="1" t="s">
        <v>3</v>
      </c>
    </row>
    <row r="15751" spans="6:6">
      <c r="F15751" s="1" t="s">
        <v>3</v>
      </c>
    </row>
    <row r="15752" spans="6:6">
      <c r="F15752" s="1" t="s">
        <v>3</v>
      </c>
    </row>
    <row r="15753" spans="6:6">
      <c r="F15753" s="1" t="s">
        <v>3</v>
      </c>
    </row>
    <row r="15754" spans="6:6">
      <c r="F15754" s="1" t="s">
        <v>3</v>
      </c>
    </row>
    <row r="15755" spans="6:6">
      <c r="F15755" s="1" t="s">
        <v>3</v>
      </c>
    </row>
    <row r="15756" spans="6:6">
      <c r="F15756" s="1" t="s">
        <v>3</v>
      </c>
    </row>
    <row r="15757" spans="6:6">
      <c r="F15757" s="1" t="s">
        <v>3</v>
      </c>
    </row>
    <row r="15758" spans="6:6">
      <c r="F15758" s="1" t="s">
        <v>3</v>
      </c>
    </row>
    <row r="15759" spans="6:6">
      <c r="F15759" s="1" t="s">
        <v>3</v>
      </c>
    </row>
    <row r="15760" spans="6:6">
      <c r="F15760" s="1" t="s">
        <v>3</v>
      </c>
    </row>
    <row r="15761" spans="6:6">
      <c r="F15761" s="1" t="s">
        <v>3</v>
      </c>
    </row>
    <row r="15762" spans="6:6">
      <c r="F15762" s="1" t="s">
        <v>3</v>
      </c>
    </row>
    <row r="15763" spans="6:6">
      <c r="F15763" s="1" t="s">
        <v>3</v>
      </c>
    </row>
    <row r="15764" spans="6:6">
      <c r="F15764" s="1" t="s">
        <v>3</v>
      </c>
    </row>
    <row r="15765" spans="6:6">
      <c r="F15765" s="1" t="s">
        <v>3</v>
      </c>
    </row>
    <row r="15766" spans="6:6">
      <c r="F15766" s="1" t="s">
        <v>3</v>
      </c>
    </row>
    <row r="15767" spans="6:6">
      <c r="F15767" s="1" t="s">
        <v>3</v>
      </c>
    </row>
    <row r="15768" spans="6:6">
      <c r="F15768" s="1" t="s">
        <v>3</v>
      </c>
    </row>
    <row r="15769" spans="6:6">
      <c r="F15769" s="1" t="s">
        <v>3</v>
      </c>
    </row>
    <row r="15770" spans="6:6">
      <c r="F15770" s="1" t="s">
        <v>3</v>
      </c>
    </row>
    <row r="15771" spans="6:6">
      <c r="F15771" s="1" t="s">
        <v>3</v>
      </c>
    </row>
    <row r="15772" spans="6:6">
      <c r="F15772" s="1" t="s">
        <v>3</v>
      </c>
    </row>
    <row r="15773" spans="6:6">
      <c r="F15773" s="1" t="s">
        <v>3</v>
      </c>
    </row>
    <row r="15774" spans="6:6">
      <c r="F15774" s="1" t="s">
        <v>3</v>
      </c>
    </row>
    <row r="15775" spans="6:6">
      <c r="F15775" s="1" t="s">
        <v>3</v>
      </c>
    </row>
    <row r="15776" spans="6:6">
      <c r="F15776" s="1" t="s">
        <v>3</v>
      </c>
    </row>
    <row r="15777" spans="6:6">
      <c r="F15777" s="1" t="s">
        <v>3</v>
      </c>
    </row>
    <row r="15778" spans="6:6">
      <c r="F15778" s="1" t="s">
        <v>3</v>
      </c>
    </row>
    <row r="15779" spans="6:6">
      <c r="F15779" s="1" t="s">
        <v>3</v>
      </c>
    </row>
    <row r="15780" spans="6:6">
      <c r="F15780" s="1" t="s">
        <v>3</v>
      </c>
    </row>
    <row r="15781" spans="6:6">
      <c r="F15781" s="1" t="s">
        <v>3</v>
      </c>
    </row>
    <row r="15782" spans="6:6">
      <c r="F15782" s="1" t="s">
        <v>3</v>
      </c>
    </row>
    <row r="15783" spans="6:6">
      <c r="F15783" s="1" t="s">
        <v>3</v>
      </c>
    </row>
    <row r="15784" spans="6:6">
      <c r="F15784" s="1" t="s">
        <v>3</v>
      </c>
    </row>
    <row r="15785" spans="6:6">
      <c r="F15785" s="1" t="s">
        <v>3</v>
      </c>
    </row>
    <row r="15786" spans="6:6">
      <c r="F15786" s="1" t="s">
        <v>3</v>
      </c>
    </row>
    <row r="15787" spans="6:6">
      <c r="F15787" s="1" t="s">
        <v>3</v>
      </c>
    </row>
    <row r="15788" spans="6:6">
      <c r="F15788" s="1" t="s">
        <v>3</v>
      </c>
    </row>
    <row r="15789" spans="6:6">
      <c r="F15789" s="1" t="s">
        <v>3</v>
      </c>
    </row>
    <row r="15790" spans="6:6">
      <c r="F15790" s="1" t="s">
        <v>3</v>
      </c>
    </row>
    <row r="15791" spans="6:6">
      <c r="F15791" s="1" t="s">
        <v>3</v>
      </c>
    </row>
    <row r="15792" spans="6:6">
      <c r="F15792" s="1" t="s">
        <v>3</v>
      </c>
    </row>
    <row r="15793" spans="6:6">
      <c r="F15793" s="1" t="s">
        <v>3</v>
      </c>
    </row>
    <row r="15794" spans="6:6">
      <c r="F15794" s="1" t="s">
        <v>3</v>
      </c>
    </row>
    <row r="15795" spans="6:6">
      <c r="F15795" s="1" t="s">
        <v>3</v>
      </c>
    </row>
    <row r="15796" spans="6:6">
      <c r="F15796" s="1" t="s">
        <v>3</v>
      </c>
    </row>
    <row r="15797" spans="6:6">
      <c r="F15797" s="1" t="s">
        <v>3</v>
      </c>
    </row>
    <row r="15798" spans="6:6">
      <c r="F15798" s="1" t="s">
        <v>3</v>
      </c>
    </row>
    <row r="15799" spans="6:6">
      <c r="F15799" s="1" t="s">
        <v>3</v>
      </c>
    </row>
    <row r="15800" spans="6:6">
      <c r="F15800" s="1" t="s">
        <v>3</v>
      </c>
    </row>
    <row r="15801" spans="6:6">
      <c r="F15801" s="1" t="s">
        <v>3</v>
      </c>
    </row>
    <row r="15802" spans="6:6">
      <c r="F15802" s="1" t="s">
        <v>3</v>
      </c>
    </row>
    <row r="15803" spans="6:6">
      <c r="F15803" s="1" t="s">
        <v>3</v>
      </c>
    </row>
    <row r="15804" spans="6:6">
      <c r="F15804" s="1" t="s">
        <v>3</v>
      </c>
    </row>
    <row r="15805" spans="6:6">
      <c r="F15805" s="1" t="s">
        <v>3</v>
      </c>
    </row>
    <row r="15806" spans="6:6">
      <c r="F15806" s="1" t="s">
        <v>3</v>
      </c>
    </row>
    <row r="15807" spans="6:6">
      <c r="F15807" s="1" t="s">
        <v>3</v>
      </c>
    </row>
    <row r="15808" spans="6:6">
      <c r="F15808" s="1" t="s">
        <v>3</v>
      </c>
    </row>
    <row r="15809" spans="6:6">
      <c r="F15809" s="1" t="s">
        <v>3</v>
      </c>
    </row>
    <row r="15810" spans="6:6">
      <c r="F15810" s="1" t="s">
        <v>3</v>
      </c>
    </row>
    <row r="15811" spans="6:6">
      <c r="F15811" s="1" t="s">
        <v>3</v>
      </c>
    </row>
    <row r="15812" spans="6:6">
      <c r="F15812" s="1" t="s">
        <v>3</v>
      </c>
    </row>
    <row r="15813" spans="6:6">
      <c r="F15813" s="1" t="s">
        <v>3</v>
      </c>
    </row>
    <row r="15814" spans="6:6">
      <c r="F15814" s="1" t="s">
        <v>3</v>
      </c>
    </row>
    <row r="15815" spans="6:6">
      <c r="F15815" s="1" t="s">
        <v>3</v>
      </c>
    </row>
    <row r="15816" spans="6:6">
      <c r="F15816" s="1" t="s">
        <v>3</v>
      </c>
    </row>
    <row r="15817" spans="6:6">
      <c r="F15817" s="1" t="s">
        <v>3</v>
      </c>
    </row>
    <row r="15818" spans="6:6">
      <c r="F15818" s="1" t="s">
        <v>3</v>
      </c>
    </row>
    <row r="15819" spans="6:6">
      <c r="F15819" s="1" t="s">
        <v>3</v>
      </c>
    </row>
    <row r="15820" spans="6:6">
      <c r="F15820" s="1" t="s">
        <v>3</v>
      </c>
    </row>
    <row r="15821" spans="6:6">
      <c r="F15821" s="1" t="s">
        <v>3</v>
      </c>
    </row>
    <row r="15822" spans="6:6">
      <c r="F15822" s="1" t="s">
        <v>3</v>
      </c>
    </row>
    <row r="15823" spans="6:6">
      <c r="F15823" s="1" t="s">
        <v>3</v>
      </c>
    </row>
    <row r="15824" spans="6:6">
      <c r="F15824" s="1" t="s">
        <v>3</v>
      </c>
    </row>
    <row r="15825" spans="6:6">
      <c r="F15825" s="1" t="s">
        <v>3</v>
      </c>
    </row>
    <row r="15826" spans="6:6">
      <c r="F15826" s="1" t="s">
        <v>3</v>
      </c>
    </row>
    <row r="15827" spans="6:6">
      <c r="F15827" s="1" t="s">
        <v>3</v>
      </c>
    </row>
    <row r="15828" spans="6:6">
      <c r="F15828" s="1" t="s">
        <v>3</v>
      </c>
    </row>
    <row r="15829" spans="6:6">
      <c r="F15829" s="1" t="s">
        <v>3</v>
      </c>
    </row>
    <row r="15830" spans="6:6">
      <c r="F15830" s="1" t="s">
        <v>3</v>
      </c>
    </row>
    <row r="15831" spans="6:6">
      <c r="F15831" s="1" t="s">
        <v>3</v>
      </c>
    </row>
    <row r="15832" spans="6:6">
      <c r="F15832" s="1" t="s">
        <v>3</v>
      </c>
    </row>
    <row r="15833" spans="6:6">
      <c r="F15833" s="1" t="s">
        <v>3</v>
      </c>
    </row>
    <row r="15834" spans="6:6">
      <c r="F15834" s="1" t="s">
        <v>3</v>
      </c>
    </row>
    <row r="15835" spans="6:6">
      <c r="F15835" s="1" t="s">
        <v>3</v>
      </c>
    </row>
    <row r="15836" spans="6:6">
      <c r="F15836" s="1" t="s">
        <v>3</v>
      </c>
    </row>
    <row r="15837" spans="6:6">
      <c r="F15837" s="1" t="s">
        <v>3</v>
      </c>
    </row>
    <row r="15838" spans="6:6">
      <c r="F15838" s="1" t="s">
        <v>3</v>
      </c>
    </row>
    <row r="15839" spans="6:6">
      <c r="F15839" s="1" t="s">
        <v>3</v>
      </c>
    </row>
    <row r="15840" spans="6:6">
      <c r="F15840" s="1" t="s">
        <v>3</v>
      </c>
    </row>
    <row r="15841" spans="6:6">
      <c r="F15841" s="1" t="s">
        <v>3</v>
      </c>
    </row>
    <row r="15842" spans="6:6">
      <c r="F15842" s="1" t="s">
        <v>3</v>
      </c>
    </row>
    <row r="15843" spans="6:6">
      <c r="F15843" s="1" t="s">
        <v>3</v>
      </c>
    </row>
    <row r="15844" spans="6:6">
      <c r="F15844" s="1" t="s">
        <v>3</v>
      </c>
    </row>
    <row r="15845" spans="6:6">
      <c r="F15845" s="1" t="s">
        <v>3</v>
      </c>
    </row>
    <row r="15846" spans="6:6">
      <c r="F15846" s="1" t="s">
        <v>3</v>
      </c>
    </row>
    <row r="15847" spans="6:6">
      <c r="F15847" s="1" t="s">
        <v>3</v>
      </c>
    </row>
    <row r="15848" spans="6:6">
      <c r="F15848" s="1" t="s">
        <v>3</v>
      </c>
    </row>
    <row r="15849" spans="6:6">
      <c r="F15849" s="1" t="s">
        <v>3</v>
      </c>
    </row>
    <row r="15850" spans="6:6">
      <c r="F15850" s="1" t="s">
        <v>3</v>
      </c>
    </row>
    <row r="15851" spans="6:6">
      <c r="F15851" s="1" t="s">
        <v>3</v>
      </c>
    </row>
    <row r="15852" spans="6:6">
      <c r="F15852" s="1" t="s">
        <v>3</v>
      </c>
    </row>
    <row r="15853" spans="6:6">
      <c r="F15853" s="1" t="s">
        <v>3</v>
      </c>
    </row>
    <row r="15854" spans="6:6">
      <c r="F15854" s="1" t="s">
        <v>3</v>
      </c>
    </row>
    <row r="15855" spans="6:6">
      <c r="F15855" s="1" t="s">
        <v>3</v>
      </c>
    </row>
    <row r="15856" spans="6:6">
      <c r="F15856" s="1" t="s">
        <v>3</v>
      </c>
    </row>
    <row r="15857" spans="6:6">
      <c r="F15857" s="1" t="s">
        <v>3</v>
      </c>
    </row>
    <row r="15858" spans="6:6">
      <c r="F15858" s="1" t="s">
        <v>3</v>
      </c>
    </row>
    <row r="15859" spans="6:6">
      <c r="F15859" s="1" t="s">
        <v>3</v>
      </c>
    </row>
    <row r="15860" spans="6:6">
      <c r="F15860" s="1" t="s">
        <v>3</v>
      </c>
    </row>
    <row r="15861" spans="6:6">
      <c r="F15861" s="1" t="s">
        <v>3</v>
      </c>
    </row>
    <row r="15862" spans="6:6">
      <c r="F15862" s="1" t="s">
        <v>3</v>
      </c>
    </row>
    <row r="15863" spans="6:6">
      <c r="F15863" s="1" t="s">
        <v>3</v>
      </c>
    </row>
    <row r="15864" spans="6:6">
      <c r="F15864" s="1" t="s">
        <v>3</v>
      </c>
    </row>
    <row r="15865" spans="6:6">
      <c r="F15865" s="1" t="s">
        <v>3</v>
      </c>
    </row>
    <row r="15866" spans="6:6">
      <c r="F15866" s="1" t="s">
        <v>3</v>
      </c>
    </row>
    <row r="15867" spans="6:6">
      <c r="F15867" s="1" t="s">
        <v>3</v>
      </c>
    </row>
    <row r="15868" spans="6:6">
      <c r="F15868" s="1" t="s">
        <v>3</v>
      </c>
    </row>
    <row r="15869" spans="6:6">
      <c r="F15869" s="1" t="s">
        <v>3</v>
      </c>
    </row>
    <row r="15870" spans="6:6">
      <c r="F15870" s="1" t="s">
        <v>3</v>
      </c>
    </row>
    <row r="15871" spans="6:6">
      <c r="F15871" s="1" t="s">
        <v>3</v>
      </c>
    </row>
    <row r="15872" spans="6:6">
      <c r="F15872" s="1" t="s">
        <v>3</v>
      </c>
    </row>
    <row r="15873" spans="6:6">
      <c r="F15873" s="1" t="s">
        <v>3</v>
      </c>
    </row>
    <row r="15874" spans="6:6">
      <c r="F15874" s="1" t="s">
        <v>3</v>
      </c>
    </row>
    <row r="15875" spans="6:6">
      <c r="F15875" s="1" t="s">
        <v>3</v>
      </c>
    </row>
    <row r="15876" spans="6:6">
      <c r="F15876" s="1" t="s">
        <v>3</v>
      </c>
    </row>
    <row r="15877" spans="6:6">
      <c r="F15877" s="1" t="s">
        <v>3</v>
      </c>
    </row>
    <row r="15878" spans="6:6">
      <c r="F15878" s="1" t="s">
        <v>3</v>
      </c>
    </row>
    <row r="15879" spans="6:6">
      <c r="F15879" s="1" t="s">
        <v>3</v>
      </c>
    </row>
    <row r="15880" spans="6:6">
      <c r="F15880" s="1" t="s">
        <v>3</v>
      </c>
    </row>
    <row r="15881" spans="6:6">
      <c r="F15881" s="1" t="s">
        <v>3</v>
      </c>
    </row>
    <row r="15882" spans="6:6">
      <c r="F15882" s="1" t="s">
        <v>3</v>
      </c>
    </row>
    <row r="15883" spans="6:6">
      <c r="F15883" s="1" t="s">
        <v>3</v>
      </c>
    </row>
    <row r="15884" spans="6:6">
      <c r="F15884" s="1" t="s">
        <v>3</v>
      </c>
    </row>
    <row r="15885" spans="6:6">
      <c r="F15885" s="1" t="s">
        <v>3</v>
      </c>
    </row>
    <row r="15886" spans="6:6">
      <c r="F15886" s="1" t="s">
        <v>3</v>
      </c>
    </row>
    <row r="15887" spans="6:6">
      <c r="F15887" s="1" t="s">
        <v>3</v>
      </c>
    </row>
    <row r="15888" spans="6:6">
      <c r="F15888" s="1" t="s">
        <v>3</v>
      </c>
    </row>
    <row r="15889" spans="6:6">
      <c r="F15889" s="1" t="s">
        <v>3</v>
      </c>
    </row>
    <row r="15890" spans="6:6">
      <c r="F15890" s="1" t="s">
        <v>3</v>
      </c>
    </row>
    <row r="15891" spans="6:6">
      <c r="F15891" s="1" t="s">
        <v>3</v>
      </c>
    </row>
    <row r="15892" spans="6:6">
      <c r="F15892" s="1" t="s">
        <v>3</v>
      </c>
    </row>
    <row r="15893" spans="6:6">
      <c r="F15893" s="1" t="s">
        <v>3</v>
      </c>
    </row>
    <row r="15894" spans="6:6">
      <c r="F15894" s="1" t="s">
        <v>3</v>
      </c>
    </row>
    <row r="15895" spans="6:6">
      <c r="F15895" s="1" t="s">
        <v>3</v>
      </c>
    </row>
    <row r="15896" spans="6:6">
      <c r="F15896" s="1" t="s">
        <v>3</v>
      </c>
    </row>
    <row r="15897" spans="6:6">
      <c r="F15897" s="1" t="s">
        <v>3</v>
      </c>
    </row>
    <row r="15898" spans="6:6">
      <c r="F15898" s="1" t="s">
        <v>3</v>
      </c>
    </row>
    <row r="15899" spans="6:6">
      <c r="F15899" s="1" t="s">
        <v>3</v>
      </c>
    </row>
    <row r="15900" spans="6:6">
      <c r="F15900" s="1" t="s">
        <v>3</v>
      </c>
    </row>
    <row r="15901" spans="6:6">
      <c r="F15901" s="1" t="s">
        <v>3</v>
      </c>
    </row>
    <row r="15902" spans="6:6">
      <c r="F15902" s="1" t="s">
        <v>3</v>
      </c>
    </row>
    <row r="15903" spans="6:6">
      <c r="F15903" s="1" t="s">
        <v>3</v>
      </c>
    </row>
    <row r="15904" spans="6:6">
      <c r="F15904" s="1" t="s">
        <v>3</v>
      </c>
    </row>
    <row r="15905" spans="6:6">
      <c r="F15905" s="1" t="s">
        <v>3</v>
      </c>
    </row>
    <row r="15906" spans="6:6">
      <c r="F15906" s="1" t="s">
        <v>3</v>
      </c>
    </row>
    <row r="15907" spans="6:6">
      <c r="F15907" s="1" t="s">
        <v>3</v>
      </c>
    </row>
    <row r="15908" spans="6:6">
      <c r="F15908" s="1" t="s">
        <v>3</v>
      </c>
    </row>
    <row r="15909" spans="6:6">
      <c r="F15909" s="1" t="s">
        <v>3</v>
      </c>
    </row>
    <row r="15910" spans="6:6">
      <c r="F15910" s="1" t="s">
        <v>3</v>
      </c>
    </row>
    <row r="15911" spans="6:6">
      <c r="F15911" s="1" t="s">
        <v>3</v>
      </c>
    </row>
    <row r="15912" spans="6:6">
      <c r="F15912" s="1" t="s">
        <v>3</v>
      </c>
    </row>
    <row r="15913" spans="6:6">
      <c r="F15913" s="1" t="s">
        <v>3</v>
      </c>
    </row>
    <row r="15914" spans="6:6">
      <c r="F15914" s="1" t="s">
        <v>3</v>
      </c>
    </row>
    <row r="15915" spans="6:6">
      <c r="F15915" s="1" t="s">
        <v>3</v>
      </c>
    </row>
    <row r="15916" spans="6:6">
      <c r="F15916" s="1" t="s">
        <v>3</v>
      </c>
    </row>
    <row r="15917" spans="6:6">
      <c r="F15917" s="1" t="s">
        <v>3</v>
      </c>
    </row>
    <row r="15918" spans="6:6">
      <c r="F15918" s="1" t="s">
        <v>3</v>
      </c>
    </row>
    <row r="15919" spans="6:6">
      <c r="F15919" s="1" t="s">
        <v>3</v>
      </c>
    </row>
    <row r="15920" spans="6:6">
      <c r="F15920" s="1" t="s">
        <v>3</v>
      </c>
    </row>
    <row r="15921" spans="6:6">
      <c r="F15921" s="1" t="s">
        <v>3</v>
      </c>
    </row>
    <row r="15922" spans="6:6">
      <c r="F15922" s="1" t="s">
        <v>3</v>
      </c>
    </row>
    <row r="15923" spans="6:6">
      <c r="F15923" s="1" t="s">
        <v>3</v>
      </c>
    </row>
    <row r="15924" spans="6:6">
      <c r="F15924" s="1" t="s">
        <v>3</v>
      </c>
    </row>
    <row r="15925" spans="6:6">
      <c r="F15925" s="1" t="s">
        <v>3</v>
      </c>
    </row>
    <row r="15926" spans="6:6">
      <c r="F15926" s="1" t="s">
        <v>3</v>
      </c>
    </row>
    <row r="15927" spans="6:6">
      <c r="F15927" s="1" t="s">
        <v>3</v>
      </c>
    </row>
    <row r="15928" spans="6:6">
      <c r="F15928" s="1" t="s">
        <v>3</v>
      </c>
    </row>
    <row r="15929" spans="6:6">
      <c r="F15929" s="1" t="s">
        <v>3</v>
      </c>
    </row>
    <row r="15930" spans="6:6">
      <c r="F15930" s="1" t="s">
        <v>3</v>
      </c>
    </row>
    <row r="15931" spans="6:6">
      <c r="F15931" s="1" t="s">
        <v>3</v>
      </c>
    </row>
    <row r="15932" spans="6:6">
      <c r="F15932" s="1" t="s">
        <v>3</v>
      </c>
    </row>
    <row r="15933" spans="6:6">
      <c r="F15933" s="1" t="s">
        <v>3</v>
      </c>
    </row>
    <row r="15934" spans="6:6">
      <c r="F15934" s="1" t="s">
        <v>3</v>
      </c>
    </row>
    <row r="15935" spans="6:6">
      <c r="F15935" s="1" t="s">
        <v>3</v>
      </c>
    </row>
    <row r="15936" spans="6:6">
      <c r="F15936" s="1" t="s">
        <v>3</v>
      </c>
    </row>
    <row r="15937" spans="6:6">
      <c r="F15937" s="1" t="s">
        <v>3</v>
      </c>
    </row>
    <row r="15938" spans="6:6">
      <c r="F15938" s="1" t="s">
        <v>3</v>
      </c>
    </row>
    <row r="15939" spans="6:6">
      <c r="F15939" s="1" t="s">
        <v>3</v>
      </c>
    </row>
    <row r="15940" spans="6:6">
      <c r="F15940" s="1" t="s">
        <v>3</v>
      </c>
    </row>
    <row r="15941" spans="6:6">
      <c r="F15941" s="1" t="s">
        <v>3</v>
      </c>
    </row>
    <row r="15942" spans="6:6">
      <c r="F15942" s="1" t="s">
        <v>3</v>
      </c>
    </row>
    <row r="15943" spans="6:6">
      <c r="F15943" s="1" t="s">
        <v>3</v>
      </c>
    </row>
    <row r="15944" spans="6:6">
      <c r="F15944" s="1" t="s">
        <v>3</v>
      </c>
    </row>
    <row r="15945" spans="6:6">
      <c r="F15945" s="1" t="s">
        <v>3</v>
      </c>
    </row>
    <row r="15946" spans="6:6">
      <c r="F15946" s="1" t="s">
        <v>3</v>
      </c>
    </row>
    <row r="15947" spans="6:6">
      <c r="F15947" s="1" t="s">
        <v>3</v>
      </c>
    </row>
    <row r="15948" spans="6:6">
      <c r="F15948" s="1" t="s">
        <v>3</v>
      </c>
    </row>
    <row r="15949" spans="6:6">
      <c r="F15949" s="1" t="s">
        <v>3</v>
      </c>
    </row>
    <row r="15950" spans="6:6">
      <c r="F15950" s="1" t="s">
        <v>3</v>
      </c>
    </row>
    <row r="15951" spans="6:6">
      <c r="F15951" s="1" t="s">
        <v>3</v>
      </c>
    </row>
    <row r="15952" spans="6:6">
      <c r="F15952" s="1" t="s">
        <v>3</v>
      </c>
    </row>
    <row r="15953" spans="6:6">
      <c r="F15953" s="1" t="s">
        <v>3</v>
      </c>
    </row>
    <row r="15954" spans="6:6">
      <c r="F15954" s="1" t="s">
        <v>3</v>
      </c>
    </row>
    <row r="15955" spans="6:6">
      <c r="F15955" s="1" t="s">
        <v>3</v>
      </c>
    </row>
    <row r="15956" spans="6:6">
      <c r="F15956" s="1" t="s">
        <v>3</v>
      </c>
    </row>
    <row r="15957" spans="6:6">
      <c r="F15957" s="1" t="s">
        <v>3</v>
      </c>
    </row>
    <row r="15958" spans="6:6">
      <c r="F15958" s="1" t="s">
        <v>3</v>
      </c>
    </row>
    <row r="15959" spans="6:6">
      <c r="F15959" s="1" t="s">
        <v>3</v>
      </c>
    </row>
    <row r="15960" spans="6:6">
      <c r="F15960" s="1" t="s">
        <v>3</v>
      </c>
    </row>
    <row r="15961" spans="6:6">
      <c r="F15961" s="1" t="s">
        <v>3</v>
      </c>
    </row>
    <row r="15962" spans="6:6">
      <c r="F15962" s="1" t="s">
        <v>3</v>
      </c>
    </row>
    <row r="15963" spans="6:6">
      <c r="F15963" s="1" t="s">
        <v>3</v>
      </c>
    </row>
    <row r="15964" spans="6:6">
      <c r="F15964" s="1" t="s">
        <v>3</v>
      </c>
    </row>
    <row r="15965" spans="6:6">
      <c r="F15965" s="1" t="s">
        <v>3</v>
      </c>
    </row>
    <row r="15966" spans="6:6">
      <c r="F15966" s="1" t="s">
        <v>3</v>
      </c>
    </row>
    <row r="15967" spans="6:6">
      <c r="F15967" s="1" t="s">
        <v>3</v>
      </c>
    </row>
    <row r="15968" spans="6:6">
      <c r="F15968" s="1" t="s">
        <v>3</v>
      </c>
    </row>
    <row r="15969" spans="6:6">
      <c r="F15969" s="1" t="s">
        <v>3</v>
      </c>
    </row>
    <row r="15970" spans="6:6">
      <c r="F15970" s="1" t="s">
        <v>3</v>
      </c>
    </row>
    <row r="15971" spans="6:6">
      <c r="F15971" s="1" t="s">
        <v>3</v>
      </c>
    </row>
    <row r="15972" spans="6:6">
      <c r="F15972" s="1" t="s">
        <v>3</v>
      </c>
    </row>
    <row r="15973" spans="6:6">
      <c r="F15973" s="1" t="s">
        <v>3</v>
      </c>
    </row>
    <row r="15974" spans="6:6">
      <c r="F15974" s="1" t="s">
        <v>3</v>
      </c>
    </row>
    <row r="15975" spans="6:6">
      <c r="F15975" s="1" t="s">
        <v>3</v>
      </c>
    </row>
    <row r="15976" spans="6:6">
      <c r="F15976" s="1" t="s">
        <v>3</v>
      </c>
    </row>
    <row r="15977" spans="6:6">
      <c r="F15977" s="1" t="s">
        <v>3</v>
      </c>
    </row>
    <row r="15978" spans="6:6">
      <c r="F15978" s="1" t="s">
        <v>3</v>
      </c>
    </row>
    <row r="15979" spans="6:6">
      <c r="F15979" s="1" t="s">
        <v>3</v>
      </c>
    </row>
    <row r="15980" spans="6:6">
      <c r="F15980" s="1" t="s">
        <v>3</v>
      </c>
    </row>
    <row r="15981" spans="6:6">
      <c r="F15981" s="1" t="s">
        <v>3</v>
      </c>
    </row>
    <row r="15982" spans="6:6">
      <c r="F15982" s="1" t="s">
        <v>3</v>
      </c>
    </row>
    <row r="15983" spans="6:6">
      <c r="F15983" s="1" t="s">
        <v>3</v>
      </c>
    </row>
    <row r="15984" spans="6:6">
      <c r="F15984" s="1" t="s">
        <v>3</v>
      </c>
    </row>
    <row r="15985" spans="6:6">
      <c r="F15985" s="1" t="s">
        <v>3</v>
      </c>
    </row>
    <row r="15986" spans="6:6">
      <c r="F15986" s="1" t="s">
        <v>3</v>
      </c>
    </row>
    <row r="15987" spans="6:6">
      <c r="F15987" s="1" t="s">
        <v>3</v>
      </c>
    </row>
    <row r="15988" spans="6:6">
      <c r="F15988" s="1" t="s">
        <v>3</v>
      </c>
    </row>
    <row r="15989" spans="6:6">
      <c r="F15989" s="1" t="s">
        <v>3</v>
      </c>
    </row>
    <row r="15990" spans="6:6">
      <c r="F15990" s="1" t="s">
        <v>3</v>
      </c>
    </row>
    <row r="15991" spans="6:6">
      <c r="F15991" s="1" t="s">
        <v>3</v>
      </c>
    </row>
    <row r="15992" spans="6:6">
      <c r="F15992" s="1" t="s">
        <v>3</v>
      </c>
    </row>
    <row r="15993" spans="6:6">
      <c r="F15993" s="1" t="s">
        <v>3</v>
      </c>
    </row>
    <row r="15994" spans="6:6">
      <c r="F15994" s="1" t="s">
        <v>3</v>
      </c>
    </row>
    <row r="15995" spans="6:6">
      <c r="F15995" s="1" t="s">
        <v>3</v>
      </c>
    </row>
    <row r="15996" spans="6:6">
      <c r="F15996" s="1" t="s">
        <v>3</v>
      </c>
    </row>
    <row r="15997" spans="6:6">
      <c r="F15997" s="1" t="s">
        <v>3</v>
      </c>
    </row>
    <row r="15998" spans="6:6">
      <c r="F15998" s="1" t="s">
        <v>3</v>
      </c>
    </row>
    <row r="15999" spans="6:6">
      <c r="F15999" s="1" t="s">
        <v>3</v>
      </c>
    </row>
    <row r="16000" spans="6:6">
      <c r="F16000" s="1" t="s">
        <v>3</v>
      </c>
    </row>
    <row r="16001" spans="6:6">
      <c r="F16001" s="1" t="s">
        <v>3</v>
      </c>
    </row>
    <row r="16002" spans="6:6">
      <c r="F16002" s="1" t="s">
        <v>3</v>
      </c>
    </row>
    <row r="16003" spans="6:6">
      <c r="F16003" s="1" t="s">
        <v>3</v>
      </c>
    </row>
    <row r="16004" spans="6:6">
      <c r="F16004" s="1" t="s">
        <v>3</v>
      </c>
    </row>
    <row r="16005" spans="6:6">
      <c r="F16005" s="1" t="s">
        <v>3</v>
      </c>
    </row>
    <row r="16006" spans="6:6">
      <c r="F16006" s="1" t="s">
        <v>3</v>
      </c>
    </row>
    <row r="16007" spans="6:6">
      <c r="F16007" s="1" t="s">
        <v>3</v>
      </c>
    </row>
    <row r="16008" spans="6:6">
      <c r="F16008" s="1" t="s">
        <v>3</v>
      </c>
    </row>
    <row r="16009" spans="6:6">
      <c r="F16009" s="1" t="s">
        <v>3</v>
      </c>
    </row>
    <row r="16010" spans="6:6">
      <c r="F16010" s="1" t="s">
        <v>3</v>
      </c>
    </row>
    <row r="16011" spans="6:6">
      <c r="F16011" s="1" t="s">
        <v>3</v>
      </c>
    </row>
    <row r="16012" spans="6:6">
      <c r="F16012" s="1" t="s">
        <v>3</v>
      </c>
    </row>
    <row r="16013" spans="6:6">
      <c r="F16013" s="1" t="s">
        <v>3</v>
      </c>
    </row>
    <row r="16014" spans="6:6">
      <c r="F16014" s="1" t="s">
        <v>3</v>
      </c>
    </row>
    <row r="16015" spans="6:6">
      <c r="F16015" s="1" t="s">
        <v>3</v>
      </c>
    </row>
    <row r="16016" spans="6:6">
      <c r="F16016" s="1" t="s">
        <v>3</v>
      </c>
    </row>
    <row r="16017" spans="6:6">
      <c r="F16017" s="1" t="s">
        <v>3</v>
      </c>
    </row>
    <row r="16018" spans="6:6">
      <c r="F16018" s="1" t="s">
        <v>3</v>
      </c>
    </row>
    <row r="16019" spans="6:6">
      <c r="F16019" s="1" t="s">
        <v>3</v>
      </c>
    </row>
    <row r="16020" spans="6:6">
      <c r="F16020" s="1" t="s">
        <v>3</v>
      </c>
    </row>
    <row r="16021" spans="6:6">
      <c r="F16021" s="1" t="s">
        <v>3</v>
      </c>
    </row>
    <row r="16022" spans="6:6">
      <c r="F16022" s="1" t="s">
        <v>3</v>
      </c>
    </row>
    <row r="16023" spans="6:6">
      <c r="F16023" s="1" t="s">
        <v>3</v>
      </c>
    </row>
    <row r="16024" spans="6:6">
      <c r="F16024" s="1" t="s">
        <v>3</v>
      </c>
    </row>
    <row r="16025" spans="6:6">
      <c r="F16025" s="1" t="s">
        <v>3</v>
      </c>
    </row>
    <row r="16026" spans="6:6">
      <c r="F16026" s="1" t="s">
        <v>3</v>
      </c>
    </row>
    <row r="16027" spans="6:6">
      <c r="F16027" s="1" t="s">
        <v>3</v>
      </c>
    </row>
    <row r="16028" spans="6:6">
      <c r="F16028" s="1" t="s">
        <v>3</v>
      </c>
    </row>
    <row r="16029" spans="6:6">
      <c r="F16029" s="1" t="s">
        <v>3</v>
      </c>
    </row>
    <row r="16030" spans="6:6">
      <c r="F16030" s="1" t="s">
        <v>3</v>
      </c>
    </row>
    <row r="16031" spans="6:6">
      <c r="F16031" s="1" t="s">
        <v>3</v>
      </c>
    </row>
    <row r="16032" spans="6:6">
      <c r="F16032" s="1" t="s">
        <v>3</v>
      </c>
    </row>
    <row r="16033" spans="6:6">
      <c r="F16033" s="1" t="s">
        <v>3</v>
      </c>
    </row>
    <row r="16034" spans="6:6">
      <c r="F16034" s="1" t="s">
        <v>3</v>
      </c>
    </row>
    <row r="16035" spans="6:6">
      <c r="F16035" s="1" t="s">
        <v>3</v>
      </c>
    </row>
    <row r="16036" spans="6:6">
      <c r="F16036" s="1" t="s">
        <v>3</v>
      </c>
    </row>
    <row r="16037" spans="6:6">
      <c r="F16037" s="1" t="s">
        <v>3</v>
      </c>
    </row>
    <row r="16038" spans="6:6">
      <c r="F16038" s="1" t="s">
        <v>3</v>
      </c>
    </row>
    <row r="16039" spans="6:6">
      <c r="F16039" s="1" t="s">
        <v>3</v>
      </c>
    </row>
    <row r="16040" spans="6:6">
      <c r="F16040" s="1" t="s">
        <v>3</v>
      </c>
    </row>
    <row r="16041" spans="6:6">
      <c r="F16041" s="1" t="s">
        <v>3</v>
      </c>
    </row>
    <row r="16042" spans="6:6">
      <c r="F16042" s="1" t="s">
        <v>3</v>
      </c>
    </row>
    <row r="16043" spans="6:6">
      <c r="F16043" s="1" t="s">
        <v>3</v>
      </c>
    </row>
    <row r="16044" spans="6:6">
      <c r="F16044" s="1" t="s">
        <v>3</v>
      </c>
    </row>
    <row r="16045" spans="6:6">
      <c r="F16045" s="1" t="s">
        <v>3</v>
      </c>
    </row>
    <row r="16046" spans="6:6">
      <c r="F16046" s="1" t="s">
        <v>3</v>
      </c>
    </row>
    <row r="16047" spans="6:6">
      <c r="F16047" s="1" t="s">
        <v>3</v>
      </c>
    </row>
    <row r="16048" spans="6:6">
      <c r="F16048" s="1" t="s">
        <v>3</v>
      </c>
    </row>
    <row r="16049" spans="6:6">
      <c r="F16049" s="1" t="s">
        <v>3</v>
      </c>
    </row>
    <row r="16050" spans="6:6">
      <c r="F16050" s="1" t="s">
        <v>3</v>
      </c>
    </row>
    <row r="16051" spans="6:6">
      <c r="F16051" s="1" t="s">
        <v>3</v>
      </c>
    </row>
    <row r="16052" spans="6:6">
      <c r="F16052" s="1" t="s">
        <v>3</v>
      </c>
    </row>
    <row r="16053" spans="6:6">
      <c r="F16053" s="1" t="s">
        <v>3</v>
      </c>
    </row>
    <row r="16054" spans="6:6">
      <c r="F16054" s="1" t="s">
        <v>3</v>
      </c>
    </row>
    <row r="16055" spans="6:6">
      <c r="F16055" s="1" t="s">
        <v>3</v>
      </c>
    </row>
    <row r="16056" spans="6:6">
      <c r="F16056" s="1" t="s">
        <v>3</v>
      </c>
    </row>
    <row r="16057" spans="6:6">
      <c r="F16057" s="1" t="s">
        <v>3</v>
      </c>
    </row>
    <row r="16058" spans="6:6">
      <c r="F16058" s="1" t="s">
        <v>3</v>
      </c>
    </row>
    <row r="16059" spans="6:6">
      <c r="F16059" s="1" t="s">
        <v>3</v>
      </c>
    </row>
    <row r="16060" spans="6:6">
      <c r="F16060" s="1" t="s">
        <v>3</v>
      </c>
    </row>
    <row r="16061" spans="6:6">
      <c r="F16061" s="1" t="s">
        <v>3</v>
      </c>
    </row>
    <row r="16062" spans="6:6">
      <c r="F16062" s="1" t="s">
        <v>3</v>
      </c>
    </row>
    <row r="16063" spans="6:6">
      <c r="F16063" s="1" t="s">
        <v>3</v>
      </c>
    </row>
    <row r="16064" spans="6:6">
      <c r="F16064" s="1" t="s">
        <v>3</v>
      </c>
    </row>
    <row r="16065" spans="6:6">
      <c r="F16065" s="1" t="s">
        <v>3</v>
      </c>
    </row>
    <row r="16066" spans="6:6">
      <c r="F16066" s="1" t="s">
        <v>3</v>
      </c>
    </row>
    <row r="16067" spans="6:6">
      <c r="F16067" s="1" t="s">
        <v>3</v>
      </c>
    </row>
    <row r="16068" spans="6:6">
      <c r="F16068" s="1" t="s">
        <v>3</v>
      </c>
    </row>
    <row r="16069" spans="6:6">
      <c r="F16069" s="1" t="s">
        <v>3</v>
      </c>
    </row>
    <row r="16070" spans="6:6">
      <c r="F16070" s="1" t="s">
        <v>3</v>
      </c>
    </row>
    <row r="16071" spans="6:6">
      <c r="F16071" s="1" t="s">
        <v>3</v>
      </c>
    </row>
    <row r="16072" spans="6:6">
      <c r="F16072" s="1" t="s">
        <v>3</v>
      </c>
    </row>
    <row r="16073" spans="6:6">
      <c r="F16073" s="1" t="s">
        <v>3</v>
      </c>
    </row>
    <row r="16074" spans="6:6">
      <c r="F16074" s="1" t="s">
        <v>3</v>
      </c>
    </row>
    <row r="16075" spans="6:6">
      <c r="F16075" s="1" t="s">
        <v>3</v>
      </c>
    </row>
    <row r="16076" spans="6:6">
      <c r="F16076" s="1" t="s">
        <v>3</v>
      </c>
    </row>
    <row r="16077" spans="6:6">
      <c r="F16077" s="1" t="s">
        <v>3</v>
      </c>
    </row>
    <row r="16078" spans="6:6">
      <c r="F16078" s="1" t="s">
        <v>3</v>
      </c>
    </row>
    <row r="16079" spans="6:6">
      <c r="F16079" s="1" t="s">
        <v>3</v>
      </c>
    </row>
    <row r="16080" spans="6:6">
      <c r="F16080" s="1" t="s">
        <v>3</v>
      </c>
    </row>
    <row r="16081" spans="6:6">
      <c r="F16081" s="1" t="s">
        <v>3</v>
      </c>
    </row>
    <row r="16082" spans="6:6">
      <c r="F16082" s="1" t="s">
        <v>3</v>
      </c>
    </row>
    <row r="16083" spans="6:6">
      <c r="F16083" s="1" t="s">
        <v>3</v>
      </c>
    </row>
    <row r="16084" spans="6:6">
      <c r="F16084" s="1" t="s">
        <v>3</v>
      </c>
    </row>
    <row r="16085" spans="6:6">
      <c r="F16085" s="1" t="s">
        <v>3</v>
      </c>
    </row>
    <row r="16086" spans="6:6">
      <c r="F16086" s="1" t="s">
        <v>3</v>
      </c>
    </row>
    <row r="16087" spans="6:6">
      <c r="F16087" s="1" t="s">
        <v>3</v>
      </c>
    </row>
    <row r="16088" spans="6:6">
      <c r="F16088" s="1" t="s">
        <v>3</v>
      </c>
    </row>
    <row r="16089" spans="6:6">
      <c r="F16089" s="1" t="s">
        <v>3</v>
      </c>
    </row>
    <row r="16090" spans="6:6">
      <c r="F16090" s="1" t="s">
        <v>3</v>
      </c>
    </row>
    <row r="16091" spans="6:6">
      <c r="F16091" s="1" t="s">
        <v>3</v>
      </c>
    </row>
    <row r="16092" spans="6:6">
      <c r="F16092" s="1" t="s">
        <v>3</v>
      </c>
    </row>
    <row r="16093" spans="6:6">
      <c r="F16093" s="1" t="s">
        <v>3</v>
      </c>
    </row>
    <row r="16094" spans="6:6">
      <c r="F16094" s="1" t="s">
        <v>3</v>
      </c>
    </row>
    <row r="16095" spans="6:6">
      <c r="F16095" s="1" t="s">
        <v>3</v>
      </c>
    </row>
    <row r="16096" spans="6:6">
      <c r="F16096" s="1" t="s">
        <v>3</v>
      </c>
    </row>
    <row r="16097" spans="6:6">
      <c r="F16097" s="1" t="s">
        <v>3</v>
      </c>
    </row>
    <row r="16098" spans="6:6">
      <c r="F16098" s="1" t="s">
        <v>3</v>
      </c>
    </row>
    <row r="16099" spans="6:6">
      <c r="F16099" s="1" t="s">
        <v>3</v>
      </c>
    </row>
    <row r="16100" spans="6:6">
      <c r="F16100" s="1" t="s">
        <v>3</v>
      </c>
    </row>
    <row r="16101" spans="6:6">
      <c r="F16101" s="1" t="s">
        <v>3</v>
      </c>
    </row>
    <row r="16102" spans="6:6">
      <c r="F16102" s="1" t="s">
        <v>3</v>
      </c>
    </row>
    <row r="16103" spans="6:6">
      <c r="F16103" s="1" t="s">
        <v>3</v>
      </c>
    </row>
    <row r="16104" spans="6:6">
      <c r="F16104" s="1" t="s">
        <v>3</v>
      </c>
    </row>
    <row r="16105" spans="6:6">
      <c r="F16105" s="1" t="s">
        <v>3</v>
      </c>
    </row>
    <row r="16106" spans="6:6">
      <c r="F16106" s="1" t="s">
        <v>3</v>
      </c>
    </row>
    <row r="16107" spans="6:6">
      <c r="F16107" s="1" t="s">
        <v>3</v>
      </c>
    </row>
    <row r="16108" spans="6:6">
      <c r="F16108" s="1" t="s">
        <v>3</v>
      </c>
    </row>
    <row r="16109" spans="6:6">
      <c r="F16109" s="1" t="s">
        <v>3</v>
      </c>
    </row>
    <row r="16110" spans="6:6">
      <c r="F16110" s="1" t="s">
        <v>3</v>
      </c>
    </row>
    <row r="16111" spans="6:6">
      <c r="F16111" s="1" t="s">
        <v>3</v>
      </c>
    </row>
    <row r="16112" spans="6:6">
      <c r="F16112" s="1" t="s">
        <v>3</v>
      </c>
    </row>
    <row r="16113" spans="6:6">
      <c r="F16113" s="1" t="s">
        <v>3</v>
      </c>
    </row>
    <row r="16114" spans="6:6">
      <c r="F16114" s="1" t="s">
        <v>3</v>
      </c>
    </row>
    <row r="16115" spans="6:6">
      <c r="F16115" s="1" t="s">
        <v>3</v>
      </c>
    </row>
    <row r="16116" spans="6:6">
      <c r="F16116" s="1" t="s">
        <v>3</v>
      </c>
    </row>
    <row r="16117" spans="6:6">
      <c r="F16117" s="1" t="s">
        <v>3</v>
      </c>
    </row>
    <row r="16118" spans="6:6">
      <c r="F16118" s="1" t="s">
        <v>3</v>
      </c>
    </row>
    <row r="16119" spans="6:6">
      <c r="F16119" s="1" t="s">
        <v>3</v>
      </c>
    </row>
    <row r="16120" spans="6:6">
      <c r="F16120" s="1" t="s">
        <v>3</v>
      </c>
    </row>
    <row r="16121" spans="6:6">
      <c r="F16121" s="1" t="s">
        <v>3</v>
      </c>
    </row>
    <row r="16122" spans="6:6">
      <c r="F16122" s="1" t="s">
        <v>3</v>
      </c>
    </row>
    <row r="16123" spans="6:6">
      <c r="F16123" s="1" t="s">
        <v>3</v>
      </c>
    </row>
    <row r="16124" spans="6:6">
      <c r="F16124" s="1" t="s">
        <v>3</v>
      </c>
    </row>
    <row r="16125" spans="6:6">
      <c r="F16125" s="1" t="s">
        <v>3</v>
      </c>
    </row>
    <row r="16126" spans="6:6">
      <c r="F16126" s="1" t="s">
        <v>3</v>
      </c>
    </row>
    <row r="16127" spans="6:6">
      <c r="F16127" s="1" t="s">
        <v>3</v>
      </c>
    </row>
    <row r="16128" spans="6:6">
      <c r="F16128" s="1" t="s">
        <v>3</v>
      </c>
    </row>
    <row r="16129" spans="6:6">
      <c r="F16129" s="1" t="s">
        <v>3</v>
      </c>
    </row>
    <row r="16130" spans="6:6">
      <c r="F16130" s="1" t="s">
        <v>3</v>
      </c>
    </row>
    <row r="16131" spans="6:6">
      <c r="F16131" s="1" t="s">
        <v>3</v>
      </c>
    </row>
    <row r="16132" spans="6:6">
      <c r="F16132" s="1" t="s">
        <v>3</v>
      </c>
    </row>
    <row r="16133" spans="6:6">
      <c r="F16133" s="1" t="s">
        <v>3</v>
      </c>
    </row>
    <row r="16134" spans="6:6">
      <c r="F16134" s="1" t="s">
        <v>3</v>
      </c>
    </row>
    <row r="16135" spans="6:6">
      <c r="F16135" s="1" t="s">
        <v>3</v>
      </c>
    </row>
    <row r="16136" spans="6:6">
      <c r="F16136" s="1" t="s">
        <v>3</v>
      </c>
    </row>
    <row r="16137" spans="6:6">
      <c r="F16137" s="1" t="s">
        <v>3</v>
      </c>
    </row>
    <row r="16138" spans="6:6">
      <c r="F16138" s="1" t="s">
        <v>3</v>
      </c>
    </row>
    <row r="16139" spans="6:6">
      <c r="F16139" s="1" t="s">
        <v>3</v>
      </c>
    </row>
    <row r="16140" spans="6:6">
      <c r="F16140" s="1" t="s">
        <v>3</v>
      </c>
    </row>
    <row r="16141" spans="6:6">
      <c r="F16141" s="1" t="s">
        <v>3</v>
      </c>
    </row>
    <row r="16142" spans="6:6">
      <c r="F16142" s="1" t="s">
        <v>3</v>
      </c>
    </row>
    <row r="16143" spans="6:6">
      <c r="F16143" s="1" t="s">
        <v>3</v>
      </c>
    </row>
    <row r="16144" spans="6:6">
      <c r="F16144" s="1" t="s">
        <v>3</v>
      </c>
    </row>
    <row r="16145" spans="6:6">
      <c r="F16145" s="1" t="s">
        <v>3</v>
      </c>
    </row>
    <row r="16146" spans="6:6">
      <c r="F16146" s="1" t="s">
        <v>3</v>
      </c>
    </row>
    <row r="16147" spans="6:6">
      <c r="F16147" s="1" t="s">
        <v>3</v>
      </c>
    </row>
    <row r="16148" spans="6:6">
      <c r="F16148" s="1" t="s">
        <v>3</v>
      </c>
    </row>
    <row r="16149" spans="6:6">
      <c r="F16149" s="1" t="s">
        <v>3</v>
      </c>
    </row>
    <row r="16150" spans="6:6">
      <c r="F16150" s="1" t="s">
        <v>3</v>
      </c>
    </row>
    <row r="16151" spans="6:6">
      <c r="F16151" s="1" t="s">
        <v>3</v>
      </c>
    </row>
    <row r="16152" spans="6:6">
      <c r="F16152" s="1" t="s">
        <v>3</v>
      </c>
    </row>
    <row r="16153" spans="6:6">
      <c r="F16153" s="1" t="s">
        <v>3</v>
      </c>
    </row>
    <row r="16154" spans="6:6">
      <c r="F16154" s="1" t="s">
        <v>3</v>
      </c>
    </row>
    <row r="16155" spans="6:6">
      <c r="F16155" s="1" t="s">
        <v>3</v>
      </c>
    </row>
    <row r="16156" spans="6:6">
      <c r="F16156" s="1" t="s">
        <v>3</v>
      </c>
    </row>
    <row r="16157" spans="6:6">
      <c r="F16157" s="1" t="s">
        <v>3</v>
      </c>
    </row>
    <row r="16158" spans="6:6">
      <c r="F16158" s="1" t="s">
        <v>3</v>
      </c>
    </row>
    <row r="16159" spans="6:6">
      <c r="F16159" s="1" t="s">
        <v>3</v>
      </c>
    </row>
    <row r="16160" spans="6:6">
      <c r="F16160" s="1" t="s">
        <v>3</v>
      </c>
    </row>
    <row r="16161" spans="6:6">
      <c r="F16161" s="1" t="s">
        <v>3</v>
      </c>
    </row>
    <row r="16162" spans="6:6">
      <c r="F16162" s="1" t="s">
        <v>3</v>
      </c>
    </row>
    <row r="16163" spans="6:6">
      <c r="F16163" s="1" t="s">
        <v>3</v>
      </c>
    </row>
    <row r="16164" spans="6:6">
      <c r="F16164" s="1" t="s">
        <v>3</v>
      </c>
    </row>
    <row r="16165" spans="6:6">
      <c r="F16165" s="1" t="s">
        <v>3</v>
      </c>
    </row>
    <row r="16166" spans="6:6">
      <c r="F16166" s="1" t="s">
        <v>3</v>
      </c>
    </row>
    <row r="16167" spans="6:6">
      <c r="F16167" s="1" t="s">
        <v>3</v>
      </c>
    </row>
    <row r="16168" spans="6:6">
      <c r="F16168" s="1" t="s">
        <v>3</v>
      </c>
    </row>
    <row r="16169" spans="6:6">
      <c r="F16169" s="1" t="s">
        <v>3</v>
      </c>
    </row>
    <row r="16170" spans="6:6">
      <c r="F16170" s="1" t="s">
        <v>3</v>
      </c>
    </row>
    <row r="16171" spans="6:6">
      <c r="F16171" s="1" t="s">
        <v>3</v>
      </c>
    </row>
    <row r="16172" spans="6:6">
      <c r="F16172" s="1" t="s">
        <v>3</v>
      </c>
    </row>
    <row r="16173" spans="6:6">
      <c r="F16173" s="1" t="s">
        <v>3</v>
      </c>
    </row>
    <row r="16174" spans="6:6">
      <c r="F16174" s="1" t="s">
        <v>3</v>
      </c>
    </row>
    <row r="16175" spans="6:6">
      <c r="F16175" s="1" t="s">
        <v>3</v>
      </c>
    </row>
    <row r="16176" spans="6:6">
      <c r="F16176" s="1" t="s">
        <v>3</v>
      </c>
    </row>
    <row r="16177" spans="6:6">
      <c r="F16177" s="1" t="s">
        <v>3</v>
      </c>
    </row>
    <row r="16178" spans="6:6">
      <c r="F16178" s="1" t="s">
        <v>3</v>
      </c>
    </row>
    <row r="16179" spans="6:6">
      <c r="F16179" s="1" t="s">
        <v>3</v>
      </c>
    </row>
    <row r="16180" spans="6:6">
      <c r="F16180" s="1" t="s">
        <v>3</v>
      </c>
    </row>
    <row r="16181" spans="6:6">
      <c r="F16181" s="1" t="s">
        <v>3</v>
      </c>
    </row>
    <row r="16182" spans="6:6">
      <c r="F16182" s="1" t="s">
        <v>3</v>
      </c>
    </row>
    <row r="16183" spans="6:6">
      <c r="F16183" s="1" t="s">
        <v>3</v>
      </c>
    </row>
    <row r="16184" spans="6:6">
      <c r="F16184" s="1" t="s">
        <v>3</v>
      </c>
    </row>
    <row r="16185" spans="6:6">
      <c r="F16185" s="1" t="s">
        <v>3</v>
      </c>
    </row>
    <row r="16186" spans="6:6">
      <c r="F16186" s="1" t="s">
        <v>3</v>
      </c>
    </row>
    <row r="16187" spans="6:6">
      <c r="F16187" s="1" t="s">
        <v>3</v>
      </c>
    </row>
    <row r="16188" spans="6:6">
      <c r="F16188" s="1" t="s">
        <v>3</v>
      </c>
    </row>
    <row r="16189" spans="6:6">
      <c r="F16189" s="1" t="s">
        <v>3</v>
      </c>
    </row>
    <row r="16190" spans="6:6">
      <c r="F16190" s="1" t="s">
        <v>3</v>
      </c>
    </row>
    <row r="16191" spans="6:6">
      <c r="F16191" s="1" t="s">
        <v>3</v>
      </c>
    </row>
    <row r="16192" spans="6:6">
      <c r="F16192" s="1" t="s">
        <v>3</v>
      </c>
    </row>
    <row r="16193" spans="6:6">
      <c r="F16193" s="1" t="s">
        <v>3</v>
      </c>
    </row>
    <row r="16194" spans="6:6">
      <c r="F16194" s="1" t="s">
        <v>3</v>
      </c>
    </row>
    <row r="16195" spans="6:6">
      <c r="F16195" s="1" t="s">
        <v>3</v>
      </c>
    </row>
    <row r="16196" spans="6:6">
      <c r="F16196" s="1" t="s">
        <v>3</v>
      </c>
    </row>
    <row r="16197" spans="6:6">
      <c r="F16197" s="1" t="s">
        <v>3</v>
      </c>
    </row>
    <row r="16198" spans="6:6">
      <c r="F16198" s="1" t="s">
        <v>3</v>
      </c>
    </row>
    <row r="16199" spans="6:6">
      <c r="F16199" s="1" t="s">
        <v>3</v>
      </c>
    </row>
    <row r="16200" spans="6:6">
      <c r="F16200" s="1" t="s">
        <v>3</v>
      </c>
    </row>
    <row r="16201" spans="6:6">
      <c r="F16201" s="1" t="s">
        <v>3</v>
      </c>
    </row>
    <row r="16202" spans="6:6">
      <c r="F16202" s="1" t="s">
        <v>3</v>
      </c>
    </row>
    <row r="16203" spans="6:6">
      <c r="F16203" s="1" t="s">
        <v>3</v>
      </c>
    </row>
    <row r="16204" spans="6:6">
      <c r="F16204" s="1" t="s">
        <v>3</v>
      </c>
    </row>
    <row r="16205" spans="6:6">
      <c r="F16205" s="1" t="s">
        <v>3</v>
      </c>
    </row>
    <row r="16206" spans="6:6">
      <c r="F16206" s="1" t="s">
        <v>3</v>
      </c>
    </row>
    <row r="16207" spans="6:6">
      <c r="F16207" s="1" t="s">
        <v>3</v>
      </c>
    </row>
    <row r="16208" spans="6:6">
      <c r="F16208" s="1" t="s">
        <v>3</v>
      </c>
    </row>
    <row r="16209" spans="6:6">
      <c r="F16209" s="1" t="s">
        <v>3</v>
      </c>
    </row>
    <row r="16210" spans="6:6">
      <c r="F16210" s="1" t="s">
        <v>3</v>
      </c>
    </row>
    <row r="16211" spans="6:6">
      <c r="F16211" s="1" t="s">
        <v>3</v>
      </c>
    </row>
    <row r="16212" spans="6:6">
      <c r="F16212" s="1" t="s">
        <v>3</v>
      </c>
    </row>
    <row r="16213" spans="6:6">
      <c r="F16213" s="1" t="s">
        <v>3</v>
      </c>
    </row>
    <row r="16214" spans="6:6">
      <c r="F16214" s="1" t="s">
        <v>3</v>
      </c>
    </row>
    <row r="16215" spans="6:6">
      <c r="F16215" s="1" t="s">
        <v>3</v>
      </c>
    </row>
    <row r="16216" spans="6:6">
      <c r="F16216" s="1" t="s">
        <v>3</v>
      </c>
    </row>
    <row r="16217" spans="6:6">
      <c r="F16217" s="1" t="s">
        <v>3</v>
      </c>
    </row>
    <row r="16218" spans="6:6">
      <c r="F16218" s="1" t="s">
        <v>3</v>
      </c>
    </row>
    <row r="16219" spans="6:6">
      <c r="F16219" s="1" t="s">
        <v>3</v>
      </c>
    </row>
    <row r="16220" spans="6:6">
      <c r="F16220" s="1" t="s">
        <v>3</v>
      </c>
    </row>
    <row r="16221" spans="6:6">
      <c r="F16221" s="1" t="s">
        <v>3</v>
      </c>
    </row>
    <row r="16222" spans="6:6">
      <c r="F16222" s="1" t="s">
        <v>3</v>
      </c>
    </row>
    <row r="16223" spans="6:6">
      <c r="F16223" s="1" t="s">
        <v>3</v>
      </c>
    </row>
    <row r="16224" spans="6:6">
      <c r="F16224" s="1" t="s">
        <v>3</v>
      </c>
    </row>
    <row r="16225" spans="6:6">
      <c r="F16225" s="1" t="s">
        <v>3</v>
      </c>
    </row>
    <row r="16226" spans="6:6">
      <c r="F16226" s="1" t="s">
        <v>3</v>
      </c>
    </row>
    <row r="16227" spans="6:6">
      <c r="F16227" s="1" t="s">
        <v>3</v>
      </c>
    </row>
    <row r="16228" spans="6:6">
      <c r="F16228" s="1" t="s">
        <v>3</v>
      </c>
    </row>
    <row r="16229" spans="6:6">
      <c r="F16229" s="1" t="s">
        <v>3</v>
      </c>
    </row>
    <row r="16230" spans="6:6">
      <c r="F16230" s="1" t="s">
        <v>3</v>
      </c>
    </row>
    <row r="16231" spans="6:6">
      <c r="F16231" s="1" t="s">
        <v>3</v>
      </c>
    </row>
    <row r="16232" spans="6:6">
      <c r="F16232" s="1" t="s">
        <v>3</v>
      </c>
    </row>
    <row r="16233" spans="6:6">
      <c r="F16233" s="1" t="s">
        <v>3</v>
      </c>
    </row>
    <row r="16234" spans="6:6">
      <c r="F16234" s="1" t="s">
        <v>3</v>
      </c>
    </row>
    <row r="16235" spans="6:6">
      <c r="F16235" s="1" t="s">
        <v>3</v>
      </c>
    </row>
    <row r="16236" spans="6:6">
      <c r="F16236" s="1" t="s">
        <v>3</v>
      </c>
    </row>
    <row r="16237" spans="6:6">
      <c r="F16237" s="1" t="s">
        <v>3</v>
      </c>
    </row>
    <row r="16238" spans="6:6">
      <c r="F16238" s="1" t="s">
        <v>3</v>
      </c>
    </row>
    <row r="16239" spans="6:6">
      <c r="F16239" s="1" t="s">
        <v>3</v>
      </c>
    </row>
    <row r="16240" spans="6:6">
      <c r="F16240" s="1" t="s">
        <v>3</v>
      </c>
    </row>
    <row r="16241" spans="6:6">
      <c r="F16241" s="1" t="s">
        <v>3</v>
      </c>
    </row>
    <row r="16242" spans="6:6">
      <c r="F16242" s="1" t="s">
        <v>3</v>
      </c>
    </row>
    <row r="16243" spans="6:6">
      <c r="F16243" s="1" t="s">
        <v>3</v>
      </c>
    </row>
    <row r="16244" spans="6:6">
      <c r="F16244" s="1" t="s">
        <v>3</v>
      </c>
    </row>
    <row r="16245" spans="6:6">
      <c r="F16245" s="1" t="s">
        <v>3</v>
      </c>
    </row>
    <row r="16246" spans="6:6">
      <c r="F16246" s="1" t="s">
        <v>3</v>
      </c>
    </row>
    <row r="16247" spans="6:6">
      <c r="F16247" s="1" t="s">
        <v>3</v>
      </c>
    </row>
    <row r="16248" spans="6:6">
      <c r="F16248" s="1" t="s">
        <v>3</v>
      </c>
    </row>
    <row r="16249" spans="6:6">
      <c r="F16249" s="1" t="s">
        <v>3</v>
      </c>
    </row>
    <row r="16250" spans="6:6">
      <c r="F16250" s="1" t="s">
        <v>3</v>
      </c>
    </row>
    <row r="16251" spans="6:6">
      <c r="F16251" s="1" t="s">
        <v>3</v>
      </c>
    </row>
    <row r="16252" spans="6:6">
      <c r="F16252" s="1" t="s">
        <v>3</v>
      </c>
    </row>
    <row r="16253" spans="6:6">
      <c r="F16253" s="1" t="s">
        <v>3</v>
      </c>
    </row>
    <row r="16254" spans="6:6">
      <c r="F16254" s="1" t="s">
        <v>3</v>
      </c>
    </row>
    <row r="16255" spans="6:6">
      <c r="F16255" s="1" t="s">
        <v>3</v>
      </c>
    </row>
    <row r="16256" spans="6:6">
      <c r="F16256" s="1" t="s">
        <v>3</v>
      </c>
    </row>
    <row r="16257" spans="6:6">
      <c r="F16257" s="1" t="s">
        <v>3</v>
      </c>
    </row>
    <row r="16258" spans="6:6">
      <c r="F16258" s="1" t="s">
        <v>3</v>
      </c>
    </row>
    <row r="16259" spans="6:6">
      <c r="F16259" s="1" t="s">
        <v>3</v>
      </c>
    </row>
    <row r="16260" spans="6:6">
      <c r="F16260" s="1" t="s">
        <v>3</v>
      </c>
    </row>
    <row r="16261" spans="6:6">
      <c r="F16261" s="1" t="s">
        <v>3</v>
      </c>
    </row>
    <row r="16262" spans="6:6">
      <c r="F16262" s="1" t="s">
        <v>3</v>
      </c>
    </row>
    <row r="16263" spans="6:6">
      <c r="F16263" s="1" t="s">
        <v>3</v>
      </c>
    </row>
    <row r="16264" spans="6:6">
      <c r="F16264" s="1" t="s">
        <v>3</v>
      </c>
    </row>
    <row r="16265" spans="6:6">
      <c r="F16265" s="1" t="s">
        <v>3</v>
      </c>
    </row>
    <row r="16266" spans="6:6">
      <c r="F16266" s="1" t="s">
        <v>3</v>
      </c>
    </row>
    <row r="16267" spans="6:6">
      <c r="F16267" s="1" t="s">
        <v>3</v>
      </c>
    </row>
    <row r="16268" spans="6:6">
      <c r="F16268" s="1" t="s">
        <v>3</v>
      </c>
    </row>
    <row r="16269" spans="6:6">
      <c r="F16269" s="1" t="s">
        <v>3</v>
      </c>
    </row>
    <row r="16270" spans="6:6">
      <c r="F16270" s="1" t="s">
        <v>3</v>
      </c>
    </row>
    <row r="16271" spans="6:6">
      <c r="F16271" s="1" t="s">
        <v>3</v>
      </c>
    </row>
    <row r="16272" spans="6:6">
      <c r="F16272" s="1" t="s">
        <v>3</v>
      </c>
    </row>
    <row r="16273" spans="6:6">
      <c r="F16273" s="1" t="s">
        <v>3</v>
      </c>
    </row>
    <row r="16274" spans="6:6">
      <c r="F16274" s="1" t="s">
        <v>3</v>
      </c>
    </row>
    <row r="16275" spans="6:6">
      <c r="F16275" s="1" t="s">
        <v>3</v>
      </c>
    </row>
    <row r="16276" spans="6:6">
      <c r="F16276" s="1" t="s">
        <v>3</v>
      </c>
    </row>
    <row r="16277" spans="6:6">
      <c r="F16277" s="1" t="s">
        <v>3</v>
      </c>
    </row>
    <row r="16278" spans="6:6">
      <c r="F16278" s="1" t="s">
        <v>3</v>
      </c>
    </row>
    <row r="16279" spans="6:6">
      <c r="F16279" s="1" t="s">
        <v>3</v>
      </c>
    </row>
    <row r="16280" spans="6:6">
      <c r="F16280" s="1" t="s">
        <v>3</v>
      </c>
    </row>
    <row r="16281" spans="6:6">
      <c r="F16281" s="1" t="s">
        <v>3</v>
      </c>
    </row>
    <row r="16282" spans="6:6">
      <c r="F16282" s="1" t="s">
        <v>3</v>
      </c>
    </row>
    <row r="16283" spans="6:6">
      <c r="F16283" s="1" t="s">
        <v>3</v>
      </c>
    </row>
    <row r="16284" spans="6:6">
      <c r="F16284" s="1" t="s">
        <v>3</v>
      </c>
    </row>
    <row r="16285" spans="6:6">
      <c r="F16285" s="1" t="s">
        <v>3</v>
      </c>
    </row>
    <row r="16286" spans="6:6">
      <c r="F16286" s="1" t="s">
        <v>3</v>
      </c>
    </row>
    <row r="16287" spans="6:6">
      <c r="F16287" s="1" t="s">
        <v>3</v>
      </c>
    </row>
    <row r="16288" spans="6:6">
      <c r="F16288" s="1" t="s">
        <v>3</v>
      </c>
    </row>
    <row r="16289" spans="6:6">
      <c r="F16289" s="1" t="s">
        <v>3</v>
      </c>
    </row>
    <row r="16290" spans="6:6">
      <c r="F16290" s="1" t="s">
        <v>3</v>
      </c>
    </row>
    <row r="16291" spans="6:6">
      <c r="F16291" s="1" t="s">
        <v>3</v>
      </c>
    </row>
    <row r="16292" spans="6:6">
      <c r="F16292" s="1" t="s">
        <v>3</v>
      </c>
    </row>
    <row r="16293" spans="6:6">
      <c r="F16293" s="1" t="s">
        <v>3</v>
      </c>
    </row>
    <row r="16294" spans="6:6">
      <c r="F16294" s="1" t="s">
        <v>3</v>
      </c>
    </row>
    <row r="16295" spans="6:6">
      <c r="F16295" s="1" t="s">
        <v>3</v>
      </c>
    </row>
    <row r="16296" spans="6:6">
      <c r="F16296" s="1" t="s">
        <v>3</v>
      </c>
    </row>
    <row r="16297" spans="6:6">
      <c r="F16297" s="1" t="s">
        <v>3</v>
      </c>
    </row>
    <row r="16298" spans="6:6">
      <c r="F16298" s="1" t="s">
        <v>3</v>
      </c>
    </row>
    <row r="16299" spans="6:6">
      <c r="F16299" s="1" t="s">
        <v>3</v>
      </c>
    </row>
    <row r="16300" spans="6:6">
      <c r="F16300" s="1" t="s">
        <v>3</v>
      </c>
    </row>
    <row r="16301" spans="6:6">
      <c r="F16301" s="1" t="s">
        <v>3</v>
      </c>
    </row>
    <row r="16302" spans="6:6">
      <c r="F16302" s="1" t="s">
        <v>3</v>
      </c>
    </row>
    <row r="16303" spans="6:6">
      <c r="F16303" s="1" t="s">
        <v>3</v>
      </c>
    </row>
    <row r="16304" spans="6:6">
      <c r="F16304" s="1" t="s">
        <v>3</v>
      </c>
    </row>
    <row r="16305" spans="6:6">
      <c r="F16305" s="1" t="s">
        <v>3</v>
      </c>
    </row>
    <row r="16306" spans="6:6">
      <c r="F16306" s="1" t="s">
        <v>3</v>
      </c>
    </row>
    <row r="16307" spans="6:6">
      <c r="F16307" s="1" t="s">
        <v>3</v>
      </c>
    </row>
    <row r="16308" spans="6:6">
      <c r="F16308" s="1" t="s">
        <v>3</v>
      </c>
    </row>
    <row r="16309" spans="6:6">
      <c r="F16309" s="1" t="s">
        <v>3</v>
      </c>
    </row>
    <row r="16310" spans="6:6">
      <c r="F16310" s="1" t="s">
        <v>3</v>
      </c>
    </row>
    <row r="16311" spans="6:6">
      <c r="F16311" s="1" t="s">
        <v>3</v>
      </c>
    </row>
    <row r="16312" spans="6:6">
      <c r="F16312" s="1" t="s">
        <v>3</v>
      </c>
    </row>
    <row r="16313" spans="6:6">
      <c r="F16313" s="1" t="s">
        <v>3</v>
      </c>
    </row>
    <row r="16314" spans="6:6">
      <c r="F16314" s="1" t="s">
        <v>3</v>
      </c>
    </row>
    <row r="16315" spans="6:6">
      <c r="F16315" s="1" t="s">
        <v>3</v>
      </c>
    </row>
    <row r="16316" spans="6:6">
      <c r="F16316" s="1" t="s">
        <v>3</v>
      </c>
    </row>
    <row r="16317" spans="6:6">
      <c r="F16317" s="1" t="s">
        <v>3</v>
      </c>
    </row>
    <row r="16318" spans="6:6">
      <c r="F16318" s="1" t="s">
        <v>3</v>
      </c>
    </row>
    <row r="16319" spans="6:6">
      <c r="F16319" s="1" t="s">
        <v>3</v>
      </c>
    </row>
    <row r="16320" spans="6:6">
      <c r="F16320" s="1" t="s">
        <v>3</v>
      </c>
    </row>
    <row r="16321" spans="6:6">
      <c r="F16321" s="1" t="s">
        <v>3</v>
      </c>
    </row>
    <row r="16322" spans="6:6">
      <c r="F16322" s="1" t="s">
        <v>3</v>
      </c>
    </row>
    <row r="16323" spans="6:6">
      <c r="F16323" s="1" t="s">
        <v>3</v>
      </c>
    </row>
    <row r="16324" spans="6:6">
      <c r="F16324" s="1" t="s">
        <v>3</v>
      </c>
    </row>
    <row r="16325" spans="6:6">
      <c r="F16325" s="1" t="s">
        <v>3</v>
      </c>
    </row>
    <row r="16326" spans="6:6">
      <c r="F16326" s="1" t="s">
        <v>3</v>
      </c>
    </row>
    <row r="16327" spans="6:6">
      <c r="F16327" s="1" t="s">
        <v>3</v>
      </c>
    </row>
    <row r="16328" spans="6:6">
      <c r="F16328" s="1" t="s">
        <v>3</v>
      </c>
    </row>
    <row r="16329" spans="6:6">
      <c r="F16329" s="1" t="s">
        <v>3</v>
      </c>
    </row>
    <row r="16330" spans="6:6">
      <c r="F16330" s="1" t="s">
        <v>3</v>
      </c>
    </row>
    <row r="16331" spans="6:6">
      <c r="F16331" s="1" t="s">
        <v>3</v>
      </c>
    </row>
    <row r="16332" spans="6:6">
      <c r="F16332" s="1" t="s">
        <v>3</v>
      </c>
    </row>
    <row r="16333" spans="6:6">
      <c r="F16333" s="1" t="s">
        <v>3</v>
      </c>
    </row>
    <row r="16334" spans="6:6">
      <c r="F16334" s="1" t="s">
        <v>3</v>
      </c>
    </row>
    <row r="16335" spans="6:6">
      <c r="F16335" s="1" t="s">
        <v>3</v>
      </c>
    </row>
    <row r="16336" spans="6:6">
      <c r="F16336" s="1" t="s">
        <v>3</v>
      </c>
    </row>
    <row r="16337" spans="6:6">
      <c r="F16337" s="1" t="s">
        <v>3</v>
      </c>
    </row>
    <row r="16338" spans="6:6">
      <c r="F16338" s="1" t="s">
        <v>3</v>
      </c>
    </row>
    <row r="16339" spans="6:6">
      <c r="F16339" s="1" t="s">
        <v>3</v>
      </c>
    </row>
    <row r="16340" spans="6:6">
      <c r="F16340" s="1" t="s">
        <v>3</v>
      </c>
    </row>
    <row r="16341" spans="6:6">
      <c r="F16341" s="1" t="s">
        <v>3</v>
      </c>
    </row>
    <row r="16342" spans="6:6">
      <c r="F16342" s="1" t="s">
        <v>3</v>
      </c>
    </row>
    <row r="16343" spans="6:6">
      <c r="F16343" s="1" t="s">
        <v>3</v>
      </c>
    </row>
    <row r="16344" spans="6:6">
      <c r="F16344" s="1" t="s">
        <v>3</v>
      </c>
    </row>
    <row r="16345" spans="6:6">
      <c r="F16345" s="1" t="s">
        <v>3</v>
      </c>
    </row>
    <row r="16346" spans="6:6">
      <c r="F16346" s="1" t="s">
        <v>3</v>
      </c>
    </row>
    <row r="16347" spans="6:6">
      <c r="F16347" s="1" t="s">
        <v>3</v>
      </c>
    </row>
    <row r="16348" spans="6:6">
      <c r="F16348" s="1" t="s">
        <v>3</v>
      </c>
    </row>
    <row r="16349" spans="6:6">
      <c r="F16349" s="1" t="s">
        <v>3</v>
      </c>
    </row>
    <row r="16350" spans="6:6">
      <c r="F16350" s="1" t="s">
        <v>3</v>
      </c>
    </row>
    <row r="16351" spans="6:6">
      <c r="F16351" s="1" t="s">
        <v>3</v>
      </c>
    </row>
    <row r="16352" spans="6:6">
      <c r="F16352" s="1" t="s">
        <v>3</v>
      </c>
    </row>
    <row r="16353" spans="6:6">
      <c r="F16353" s="1" t="s">
        <v>3</v>
      </c>
    </row>
    <row r="16354" spans="6:6">
      <c r="F16354" s="1" t="s">
        <v>3</v>
      </c>
    </row>
    <row r="16355" spans="6:6">
      <c r="F16355" s="1" t="s">
        <v>3</v>
      </c>
    </row>
    <row r="16356" spans="6:6">
      <c r="F16356" s="1" t="s">
        <v>3</v>
      </c>
    </row>
    <row r="16357" spans="6:6">
      <c r="F16357" s="1" t="s">
        <v>3</v>
      </c>
    </row>
    <row r="16358" spans="6:6">
      <c r="F16358" s="1" t="s">
        <v>3</v>
      </c>
    </row>
    <row r="16359" spans="6:6">
      <c r="F16359" s="1" t="s">
        <v>3</v>
      </c>
    </row>
    <row r="16360" spans="6:6">
      <c r="F16360" s="1" t="s">
        <v>3</v>
      </c>
    </row>
    <row r="16361" spans="6:6">
      <c r="F16361" s="1" t="s">
        <v>3</v>
      </c>
    </row>
    <row r="16362" spans="6:6">
      <c r="F16362" s="1" t="s">
        <v>3</v>
      </c>
    </row>
    <row r="16363" spans="6:6">
      <c r="F16363" s="1" t="s">
        <v>3</v>
      </c>
    </row>
    <row r="16364" spans="6:6">
      <c r="F16364" s="1" t="s">
        <v>3</v>
      </c>
    </row>
    <row r="16365" spans="6:6">
      <c r="F16365" s="1" t="s">
        <v>3</v>
      </c>
    </row>
    <row r="16366" spans="6:6">
      <c r="F16366" s="1" t="s">
        <v>3</v>
      </c>
    </row>
    <row r="16367" spans="6:6">
      <c r="F16367" s="1" t="s">
        <v>3</v>
      </c>
    </row>
    <row r="16368" spans="6:6">
      <c r="F16368" s="1" t="s">
        <v>3</v>
      </c>
    </row>
    <row r="16369" spans="6:6">
      <c r="F16369" s="1" t="s">
        <v>3</v>
      </c>
    </row>
    <row r="16370" spans="6:6">
      <c r="F16370" s="1" t="s">
        <v>3</v>
      </c>
    </row>
    <row r="16371" spans="6:6">
      <c r="F16371" s="1" t="s">
        <v>3</v>
      </c>
    </row>
    <row r="16372" spans="6:6">
      <c r="F16372" s="1" t="s">
        <v>3</v>
      </c>
    </row>
    <row r="16373" spans="6:6">
      <c r="F16373" s="1" t="s">
        <v>3</v>
      </c>
    </row>
    <row r="16374" spans="6:6">
      <c r="F16374" s="1" t="s">
        <v>3</v>
      </c>
    </row>
    <row r="16375" spans="6:6">
      <c r="F16375" s="1" t="s">
        <v>3</v>
      </c>
    </row>
    <row r="16376" spans="6:6">
      <c r="F16376" s="1" t="s">
        <v>3</v>
      </c>
    </row>
    <row r="16377" spans="6:6">
      <c r="F16377" s="1" t="s">
        <v>3</v>
      </c>
    </row>
    <row r="16378" spans="6:6">
      <c r="F16378" s="1" t="s">
        <v>3</v>
      </c>
    </row>
    <row r="16379" spans="6:6">
      <c r="F16379" s="1" t="s">
        <v>3</v>
      </c>
    </row>
    <row r="16380" spans="6:6">
      <c r="F16380" s="1" t="s">
        <v>3</v>
      </c>
    </row>
    <row r="16381" spans="6:6">
      <c r="F16381" s="1" t="s">
        <v>3</v>
      </c>
    </row>
    <row r="16382" spans="6:6">
      <c r="F16382" s="1" t="s">
        <v>3</v>
      </c>
    </row>
    <row r="16383" spans="6:6">
      <c r="F16383" s="1" t="s">
        <v>3</v>
      </c>
    </row>
    <row r="16384" spans="6:6">
      <c r="F16384" s="1" t="s">
        <v>3</v>
      </c>
    </row>
    <row r="16385" spans="6:6">
      <c r="F16385" s="1" t="s">
        <v>3</v>
      </c>
    </row>
    <row r="16386" spans="6:6">
      <c r="F16386" s="1" t="s">
        <v>3</v>
      </c>
    </row>
    <row r="16387" spans="6:6">
      <c r="F16387" s="1" t="s">
        <v>3</v>
      </c>
    </row>
    <row r="16388" spans="6:6">
      <c r="F16388" s="1" t="s">
        <v>3</v>
      </c>
    </row>
    <row r="16389" spans="6:6">
      <c r="F16389" s="1" t="s">
        <v>3</v>
      </c>
    </row>
    <row r="16390" spans="6:6">
      <c r="F16390" s="1" t="s">
        <v>3</v>
      </c>
    </row>
    <row r="16391" spans="6:6">
      <c r="F16391" s="1" t="s">
        <v>3</v>
      </c>
    </row>
    <row r="16392" spans="6:6">
      <c r="F16392" s="1" t="s">
        <v>3</v>
      </c>
    </row>
    <row r="16393" spans="6:6">
      <c r="F16393" s="1" t="s">
        <v>3</v>
      </c>
    </row>
    <row r="16394" spans="6:6">
      <c r="F16394" s="1" t="s">
        <v>3</v>
      </c>
    </row>
    <row r="16395" spans="6:6">
      <c r="F16395" s="1" t="s">
        <v>3</v>
      </c>
    </row>
    <row r="16396" spans="6:6">
      <c r="F16396" s="1" t="s">
        <v>3</v>
      </c>
    </row>
    <row r="16397" spans="6:6">
      <c r="F16397" s="1" t="s">
        <v>3</v>
      </c>
    </row>
    <row r="16398" spans="6:6">
      <c r="F16398" s="1" t="s">
        <v>3</v>
      </c>
    </row>
    <row r="16399" spans="6:6">
      <c r="F16399" s="1" t="s">
        <v>3</v>
      </c>
    </row>
    <row r="16400" spans="6:6">
      <c r="F16400" s="1" t="s">
        <v>3</v>
      </c>
    </row>
    <row r="16401" spans="6:6">
      <c r="F16401" s="1" t="s">
        <v>3</v>
      </c>
    </row>
    <row r="16402" spans="6:6">
      <c r="F16402" s="1" t="s">
        <v>3</v>
      </c>
    </row>
    <row r="16403" spans="6:6">
      <c r="F16403" s="1" t="s">
        <v>3</v>
      </c>
    </row>
    <row r="16404" spans="6:6">
      <c r="F16404" s="1" t="s">
        <v>3</v>
      </c>
    </row>
    <row r="16405" spans="6:6">
      <c r="F16405" s="1" t="s">
        <v>3</v>
      </c>
    </row>
    <row r="16406" spans="6:6">
      <c r="F16406" s="1" t="s">
        <v>3</v>
      </c>
    </row>
    <row r="16407" spans="6:6">
      <c r="F16407" s="1" t="s">
        <v>3</v>
      </c>
    </row>
    <row r="16408" spans="6:6">
      <c r="F16408" s="1" t="s">
        <v>3</v>
      </c>
    </row>
    <row r="16409" spans="6:6">
      <c r="F16409" s="1" t="s">
        <v>3</v>
      </c>
    </row>
    <row r="16410" spans="6:6">
      <c r="F16410" s="1" t="s">
        <v>3</v>
      </c>
    </row>
    <row r="16411" spans="6:6">
      <c r="F16411" s="1" t="s">
        <v>3</v>
      </c>
    </row>
    <row r="16412" spans="6:6">
      <c r="F16412" s="1" t="s">
        <v>3</v>
      </c>
    </row>
    <row r="16413" spans="6:6">
      <c r="F16413" s="1" t="s">
        <v>3</v>
      </c>
    </row>
    <row r="16414" spans="6:6">
      <c r="F16414" s="1" t="s">
        <v>3</v>
      </c>
    </row>
    <row r="16415" spans="6:6">
      <c r="F16415" s="1" t="s">
        <v>3</v>
      </c>
    </row>
    <row r="16416" spans="6:6">
      <c r="F16416" s="1" t="s">
        <v>3</v>
      </c>
    </row>
    <row r="16417" spans="6:6">
      <c r="F16417" s="1" t="s">
        <v>3</v>
      </c>
    </row>
    <row r="16418" spans="6:6">
      <c r="F16418" s="1" t="s">
        <v>3</v>
      </c>
    </row>
    <row r="16419" spans="6:6">
      <c r="F16419" s="1" t="s">
        <v>3</v>
      </c>
    </row>
    <row r="16420" spans="6:6">
      <c r="F16420" s="1" t="s">
        <v>3</v>
      </c>
    </row>
    <row r="16421" spans="6:6">
      <c r="F16421" s="1" t="s">
        <v>3</v>
      </c>
    </row>
    <row r="16422" spans="6:6">
      <c r="F16422" s="1" t="s">
        <v>3</v>
      </c>
    </row>
    <row r="16423" spans="6:6">
      <c r="F16423" s="1" t="s">
        <v>3</v>
      </c>
    </row>
    <row r="16424" spans="6:6">
      <c r="F16424" s="1" t="s">
        <v>3</v>
      </c>
    </row>
    <row r="16425" spans="6:6">
      <c r="F16425" s="1" t="s">
        <v>3</v>
      </c>
    </row>
    <row r="16426" spans="6:6">
      <c r="F16426" s="1" t="s">
        <v>3</v>
      </c>
    </row>
    <row r="16427" spans="6:6">
      <c r="F16427" s="1" t="s">
        <v>3</v>
      </c>
    </row>
    <row r="16428" spans="6:6">
      <c r="F16428" s="1" t="s">
        <v>3</v>
      </c>
    </row>
    <row r="16429" spans="6:6">
      <c r="F16429" s="1" t="s">
        <v>3</v>
      </c>
    </row>
    <row r="16430" spans="6:6">
      <c r="F16430" s="1" t="s">
        <v>3</v>
      </c>
    </row>
    <row r="16431" spans="6:6">
      <c r="F16431" s="1" t="s">
        <v>3</v>
      </c>
    </row>
    <row r="16432" spans="6:6">
      <c r="F16432" s="1" t="s">
        <v>3</v>
      </c>
    </row>
    <row r="16433" spans="6:6">
      <c r="F16433" s="1" t="s">
        <v>3</v>
      </c>
    </row>
    <row r="16434" spans="6:6">
      <c r="F16434" s="1" t="s">
        <v>3</v>
      </c>
    </row>
    <row r="16435" spans="6:6">
      <c r="F16435" s="1" t="s">
        <v>3</v>
      </c>
    </row>
    <row r="16436" spans="6:6">
      <c r="F16436" s="1" t="s">
        <v>3</v>
      </c>
    </row>
    <row r="16437" spans="6:6">
      <c r="F16437" s="1" t="s">
        <v>3</v>
      </c>
    </row>
    <row r="16438" spans="6:6">
      <c r="F16438" s="1" t="s">
        <v>3</v>
      </c>
    </row>
    <row r="16439" spans="6:6">
      <c r="F16439" s="1" t="s">
        <v>3</v>
      </c>
    </row>
    <row r="16440" spans="6:6">
      <c r="F16440" s="1" t="s">
        <v>3</v>
      </c>
    </row>
    <row r="16441" spans="6:6">
      <c r="F16441" s="1" t="s">
        <v>3</v>
      </c>
    </row>
    <row r="16442" spans="6:6">
      <c r="F16442" s="1" t="s">
        <v>3</v>
      </c>
    </row>
    <row r="16443" spans="6:6">
      <c r="F16443" s="1" t="s">
        <v>3</v>
      </c>
    </row>
    <row r="16444" spans="6:6">
      <c r="F16444" s="1" t="s">
        <v>3</v>
      </c>
    </row>
    <row r="16445" spans="6:6">
      <c r="F16445" s="1" t="s">
        <v>3</v>
      </c>
    </row>
    <row r="16446" spans="6:6">
      <c r="F16446" s="1" t="s">
        <v>3</v>
      </c>
    </row>
    <row r="16447" spans="6:6">
      <c r="F16447" s="1" t="s">
        <v>3</v>
      </c>
    </row>
    <row r="16448" spans="6:6">
      <c r="F16448" s="1" t="s">
        <v>3</v>
      </c>
    </row>
    <row r="16449" spans="6:6">
      <c r="F16449" s="1" t="s">
        <v>3</v>
      </c>
    </row>
    <row r="16450" spans="6:6">
      <c r="F16450" s="1" t="s">
        <v>3</v>
      </c>
    </row>
    <row r="16451" spans="6:6">
      <c r="F16451" s="1" t="s">
        <v>3</v>
      </c>
    </row>
    <row r="16452" spans="6:6">
      <c r="F16452" s="1" t="s">
        <v>3</v>
      </c>
    </row>
    <row r="16453" spans="6:6">
      <c r="F16453" s="1" t="s">
        <v>3</v>
      </c>
    </row>
    <row r="16454" spans="6:6">
      <c r="F16454" s="1" t="s">
        <v>3</v>
      </c>
    </row>
    <row r="16455" spans="6:6">
      <c r="F16455" s="1" t="s">
        <v>3</v>
      </c>
    </row>
    <row r="16456" spans="6:6">
      <c r="F16456" s="1" t="s">
        <v>3</v>
      </c>
    </row>
    <row r="16457" spans="6:6">
      <c r="F16457" s="1" t="s">
        <v>3</v>
      </c>
    </row>
    <row r="16458" spans="6:6">
      <c r="F16458" s="1" t="s">
        <v>3</v>
      </c>
    </row>
    <row r="16459" spans="6:6">
      <c r="F16459" s="1" t="s">
        <v>3</v>
      </c>
    </row>
    <row r="16460" spans="6:6">
      <c r="F16460" s="1" t="s">
        <v>3</v>
      </c>
    </row>
    <row r="16461" spans="6:6">
      <c r="F16461" s="1" t="s">
        <v>3</v>
      </c>
    </row>
    <row r="16462" spans="6:6">
      <c r="F16462" s="1" t="s">
        <v>3</v>
      </c>
    </row>
    <row r="16463" spans="6:6">
      <c r="F16463" s="1" t="s">
        <v>3</v>
      </c>
    </row>
    <row r="16464" spans="6:6">
      <c r="F16464" s="1" t="s">
        <v>3</v>
      </c>
    </row>
    <row r="16465" spans="6:6">
      <c r="F16465" s="1" t="s">
        <v>3</v>
      </c>
    </row>
    <row r="16466" spans="6:6">
      <c r="F16466" s="1" t="s">
        <v>3</v>
      </c>
    </row>
    <row r="16467" spans="6:6">
      <c r="F16467" s="1" t="s">
        <v>3</v>
      </c>
    </row>
    <row r="16468" spans="6:6">
      <c r="F16468" s="1" t="s">
        <v>3</v>
      </c>
    </row>
    <row r="16469" spans="6:6">
      <c r="F16469" s="1" t="s">
        <v>3</v>
      </c>
    </row>
    <row r="16470" spans="6:6">
      <c r="F16470" s="1" t="s">
        <v>3</v>
      </c>
    </row>
    <row r="16471" spans="6:6">
      <c r="F16471" s="1" t="s">
        <v>3</v>
      </c>
    </row>
    <row r="16472" spans="6:6">
      <c r="F16472" s="1" t="s">
        <v>3</v>
      </c>
    </row>
    <row r="16473" spans="6:6">
      <c r="F16473" s="1" t="s">
        <v>3</v>
      </c>
    </row>
    <row r="16474" spans="6:6">
      <c r="F16474" s="1" t="s">
        <v>3</v>
      </c>
    </row>
    <row r="16475" spans="6:6">
      <c r="F16475" s="1" t="s">
        <v>3</v>
      </c>
    </row>
    <row r="16476" spans="6:6">
      <c r="F16476" s="1" t="s">
        <v>3</v>
      </c>
    </row>
    <row r="16477" spans="6:6">
      <c r="F16477" s="1" t="s">
        <v>3</v>
      </c>
    </row>
    <row r="16478" spans="6:6">
      <c r="F16478" s="1" t="s">
        <v>3</v>
      </c>
    </row>
    <row r="16479" spans="6:6">
      <c r="F16479" s="1" t="s">
        <v>3</v>
      </c>
    </row>
    <row r="16480" spans="6:6">
      <c r="F16480" s="1" t="s">
        <v>3</v>
      </c>
    </row>
    <row r="16481" spans="6:6">
      <c r="F16481" s="1" t="s">
        <v>3</v>
      </c>
    </row>
    <row r="16482" spans="6:6">
      <c r="F16482" s="1" t="s">
        <v>3</v>
      </c>
    </row>
    <row r="16483" spans="6:6">
      <c r="F16483" s="1" t="s">
        <v>3</v>
      </c>
    </row>
    <row r="16484" spans="6:6">
      <c r="F16484" s="1" t="s">
        <v>3</v>
      </c>
    </row>
    <row r="16485" spans="6:6">
      <c r="F16485" s="1" t="s">
        <v>3</v>
      </c>
    </row>
    <row r="16486" spans="6:6">
      <c r="F16486" s="1" t="s">
        <v>3</v>
      </c>
    </row>
    <row r="16487" spans="6:6">
      <c r="F16487" s="1" t="s">
        <v>3</v>
      </c>
    </row>
    <row r="16488" spans="6:6">
      <c r="F16488" s="1" t="s">
        <v>3</v>
      </c>
    </row>
    <row r="16489" spans="6:6">
      <c r="F16489" s="1" t="s">
        <v>3</v>
      </c>
    </row>
    <row r="16490" spans="6:6">
      <c r="F16490" s="1" t="s">
        <v>3</v>
      </c>
    </row>
    <row r="16491" spans="6:6">
      <c r="F16491" s="1" t="s">
        <v>3</v>
      </c>
    </row>
    <row r="16492" spans="6:6">
      <c r="F16492" s="1" t="s">
        <v>3</v>
      </c>
    </row>
    <row r="16493" spans="6:6">
      <c r="F16493" s="1" t="s">
        <v>3</v>
      </c>
    </row>
    <row r="16494" spans="6:6">
      <c r="F16494" s="1" t="s">
        <v>3</v>
      </c>
    </row>
    <row r="16495" spans="6:6">
      <c r="F16495" s="1" t="s">
        <v>3</v>
      </c>
    </row>
    <row r="16496" spans="6:6">
      <c r="F16496" s="1" t="s">
        <v>3</v>
      </c>
    </row>
    <row r="16497" spans="6:6">
      <c r="F16497" s="1" t="s">
        <v>3</v>
      </c>
    </row>
    <row r="16498" spans="6:6">
      <c r="F16498" s="1" t="s">
        <v>3</v>
      </c>
    </row>
    <row r="16499" spans="6:6">
      <c r="F16499" s="1" t="s">
        <v>3</v>
      </c>
    </row>
    <row r="16500" spans="6:6">
      <c r="F16500" s="1" t="s">
        <v>3</v>
      </c>
    </row>
    <row r="16501" spans="6:6">
      <c r="F16501" s="1" t="s">
        <v>3</v>
      </c>
    </row>
    <row r="16502" spans="6:6">
      <c r="F16502" s="1" t="s">
        <v>3</v>
      </c>
    </row>
    <row r="16503" spans="6:6">
      <c r="F16503" s="1" t="s">
        <v>3</v>
      </c>
    </row>
    <row r="16504" spans="6:6">
      <c r="F16504" s="1" t="s">
        <v>3</v>
      </c>
    </row>
    <row r="16505" spans="6:6">
      <c r="F16505" s="1" t="s">
        <v>3</v>
      </c>
    </row>
    <row r="16506" spans="6:6">
      <c r="F16506" s="1" t="s">
        <v>3</v>
      </c>
    </row>
    <row r="16507" spans="6:6">
      <c r="F16507" s="1" t="s">
        <v>3</v>
      </c>
    </row>
    <row r="16508" spans="6:6">
      <c r="F16508" s="1" t="s">
        <v>3</v>
      </c>
    </row>
    <row r="16509" spans="6:6">
      <c r="F16509" s="1" t="s">
        <v>3</v>
      </c>
    </row>
    <row r="16510" spans="6:6">
      <c r="F16510" s="1" t="s">
        <v>3</v>
      </c>
    </row>
    <row r="16511" spans="6:6">
      <c r="F16511" s="1" t="s">
        <v>3</v>
      </c>
    </row>
    <row r="16512" spans="6:6">
      <c r="F16512" s="1" t="s">
        <v>3</v>
      </c>
    </row>
    <row r="16513" spans="6:6">
      <c r="F16513" s="1" t="s">
        <v>3</v>
      </c>
    </row>
    <row r="16514" spans="6:6">
      <c r="F16514" s="1" t="s">
        <v>3</v>
      </c>
    </row>
    <row r="16515" spans="6:6">
      <c r="F16515" s="1" t="s">
        <v>3</v>
      </c>
    </row>
    <row r="16516" spans="6:6">
      <c r="F16516" s="1" t="s">
        <v>3</v>
      </c>
    </row>
    <row r="16517" spans="6:6">
      <c r="F16517" s="1" t="s">
        <v>3</v>
      </c>
    </row>
    <row r="16518" spans="6:6">
      <c r="F16518" s="1" t="s">
        <v>3</v>
      </c>
    </row>
    <row r="16519" spans="6:6">
      <c r="F16519" s="1" t="s">
        <v>3</v>
      </c>
    </row>
    <row r="16520" spans="6:6">
      <c r="F16520" s="1" t="s">
        <v>3</v>
      </c>
    </row>
    <row r="16521" spans="6:6">
      <c r="F16521" s="1" t="s">
        <v>3</v>
      </c>
    </row>
    <row r="16522" spans="6:6">
      <c r="F16522" s="1" t="s">
        <v>3</v>
      </c>
    </row>
    <row r="16523" spans="6:6">
      <c r="F16523" s="1" t="s">
        <v>3</v>
      </c>
    </row>
    <row r="16524" spans="6:6">
      <c r="F16524" s="1" t="s">
        <v>3</v>
      </c>
    </row>
    <row r="16525" spans="6:6">
      <c r="F16525" s="1" t="s">
        <v>3</v>
      </c>
    </row>
    <row r="16526" spans="6:6">
      <c r="F16526" s="1" t="s">
        <v>3</v>
      </c>
    </row>
    <row r="16527" spans="6:6">
      <c r="F16527" s="1" t="s">
        <v>3</v>
      </c>
    </row>
    <row r="16528" spans="6:6">
      <c r="F16528" s="1" t="s">
        <v>3</v>
      </c>
    </row>
    <row r="16529" spans="6:6">
      <c r="F16529" s="1" t="s">
        <v>3</v>
      </c>
    </row>
    <row r="16530" spans="6:6">
      <c r="F16530" s="1" t="s">
        <v>3</v>
      </c>
    </row>
    <row r="16531" spans="6:6">
      <c r="F16531" s="1" t="s">
        <v>3</v>
      </c>
    </row>
    <row r="16532" spans="6:6">
      <c r="F16532" s="1" t="s">
        <v>3</v>
      </c>
    </row>
    <row r="16533" spans="6:6">
      <c r="F16533" s="1" t="s">
        <v>3</v>
      </c>
    </row>
    <row r="16534" spans="6:6">
      <c r="F16534" s="1" t="s">
        <v>3</v>
      </c>
    </row>
    <row r="16535" spans="6:6">
      <c r="F16535" s="1" t="s">
        <v>3</v>
      </c>
    </row>
    <row r="16536" spans="6:6">
      <c r="F16536" s="1" t="s">
        <v>3</v>
      </c>
    </row>
    <row r="16537" spans="6:6">
      <c r="F16537" s="1" t="s">
        <v>3</v>
      </c>
    </row>
    <row r="16538" spans="6:6">
      <c r="F16538" s="1" t="s">
        <v>3</v>
      </c>
    </row>
    <row r="16539" spans="6:6">
      <c r="F16539" s="1" t="s">
        <v>3</v>
      </c>
    </row>
    <row r="16540" spans="6:6">
      <c r="F16540" s="1" t="s">
        <v>3</v>
      </c>
    </row>
    <row r="16541" spans="6:6">
      <c r="F16541" s="1" t="s">
        <v>3</v>
      </c>
    </row>
    <row r="16542" spans="6:6">
      <c r="F16542" s="1" t="s">
        <v>3</v>
      </c>
    </row>
    <row r="16543" spans="6:6">
      <c r="F16543" s="1" t="s">
        <v>3</v>
      </c>
    </row>
    <row r="16544" spans="6:6">
      <c r="F16544" s="1" t="s">
        <v>3</v>
      </c>
    </row>
    <row r="16545" spans="6:6">
      <c r="F16545" s="1" t="s">
        <v>3</v>
      </c>
    </row>
    <row r="16546" spans="6:6">
      <c r="F16546" s="1" t="s">
        <v>3</v>
      </c>
    </row>
    <row r="16547" spans="6:6">
      <c r="F16547" s="1" t="s">
        <v>3</v>
      </c>
    </row>
    <row r="16548" spans="6:6">
      <c r="F16548" s="1" t="s">
        <v>3</v>
      </c>
    </row>
    <row r="16549" spans="6:6">
      <c r="F16549" s="1" t="s">
        <v>3</v>
      </c>
    </row>
    <row r="16550" spans="6:6">
      <c r="F16550" s="1" t="s">
        <v>3</v>
      </c>
    </row>
    <row r="16551" spans="6:6">
      <c r="F16551" s="1" t="s">
        <v>3</v>
      </c>
    </row>
    <row r="16552" spans="6:6">
      <c r="F16552" s="1" t="s">
        <v>3</v>
      </c>
    </row>
    <row r="16553" spans="6:6">
      <c r="F16553" s="1" t="s">
        <v>3</v>
      </c>
    </row>
    <row r="16554" spans="6:6">
      <c r="F16554" s="1" t="s">
        <v>3</v>
      </c>
    </row>
    <row r="16555" spans="6:6">
      <c r="F16555" s="1" t="s">
        <v>3</v>
      </c>
    </row>
    <row r="16556" spans="6:6">
      <c r="F16556" s="1" t="s">
        <v>3</v>
      </c>
    </row>
    <row r="16557" spans="6:6">
      <c r="F16557" s="1" t="s">
        <v>3</v>
      </c>
    </row>
    <row r="16558" spans="6:6">
      <c r="F16558" s="1" t="s">
        <v>3</v>
      </c>
    </row>
    <row r="16559" spans="6:6">
      <c r="F16559" s="1" t="s">
        <v>3</v>
      </c>
    </row>
    <row r="16560" spans="6:6">
      <c r="F16560" s="1" t="s">
        <v>3</v>
      </c>
    </row>
    <row r="16561" spans="6:6">
      <c r="F16561" s="1" t="s">
        <v>3</v>
      </c>
    </row>
    <row r="16562" spans="6:6">
      <c r="F16562" s="1" t="s">
        <v>3</v>
      </c>
    </row>
    <row r="16563" spans="6:6">
      <c r="F16563" s="1" t="s">
        <v>3</v>
      </c>
    </row>
    <row r="16564" spans="6:6">
      <c r="F16564" s="1" t="s">
        <v>3</v>
      </c>
    </row>
    <row r="16565" spans="6:6">
      <c r="F16565" s="1" t="s">
        <v>3</v>
      </c>
    </row>
    <row r="16566" spans="6:6">
      <c r="F16566" s="1" t="s">
        <v>3</v>
      </c>
    </row>
    <row r="16567" spans="6:6">
      <c r="F16567" s="1" t="s">
        <v>3</v>
      </c>
    </row>
    <row r="16568" spans="6:6">
      <c r="F16568" s="1" t="s">
        <v>3</v>
      </c>
    </row>
    <row r="16569" spans="6:6">
      <c r="F16569" s="1" t="s">
        <v>3</v>
      </c>
    </row>
    <row r="16570" spans="6:6">
      <c r="F16570" s="1" t="s">
        <v>3</v>
      </c>
    </row>
    <row r="16571" spans="6:6">
      <c r="F16571" s="1" t="s">
        <v>3</v>
      </c>
    </row>
    <row r="16572" spans="6:6">
      <c r="F16572" s="1" t="s">
        <v>3</v>
      </c>
    </row>
    <row r="16573" spans="6:6">
      <c r="F16573" s="1" t="s">
        <v>3</v>
      </c>
    </row>
    <row r="16574" spans="6:6">
      <c r="F16574" s="1" t="s">
        <v>3</v>
      </c>
    </row>
    <row r="16575" spans="6:6">
      <c r="F16575" s="1" t="s">
        <v>3</v>
      </c>
    </row>
    <row r="16576" spans="6:6">
      <c r="F16576" s="1" t="s">
        <v>3</v>
      </c>
    </row>
    <row r="16577" spans="6:6">
      <c r="F16577" s="1" t="s">
        <v>3</v>
      </c>
    </row>
    <row r="16578" spans="6:6">
      <c r="F16578" s="1" t="s">
        <v>3</v>
      </c>
    </row>
    <row r="16579" spans="6:6">
      <c r="F16579" s="1" t="s">
        <v>3</v>
      </c>
    </row>
    <row r="16580" spans="6:6">
      <c r="F16580" s="1" t="s">
        <v>3</v>
      </c>
    </row>
    <row r="16581" spans="6:6">
      <c r="F16581" s="1" t="s">
        <v>3</v>
      </c>
    </row>
    <row r="16582" spans="6:6">
      <c r="F16582" s="1" t="s">
        <v>3</v>
      </c>
    </row>
    <row r="16583" spans="6:6">
      <c r="F16583" s="1" t="s">
        <v>3</v>
      </c>
    </row>
    <row r="16584" spans="6:6">
      <c r="F16584" s="1" t="s">
        <v>3</v>
      </c>
    </row>
    <row r="16585" spans="6:6">
      <c r="F16585" s="1" t="s">
        <v>3</v>
      </c>
    </row>
    <row r="16586" spans="6:6">
      <c r="F16586" s="1" t="s">
        <v>3</v>
      </c>
    </row>
    <row r="16587" spans="6:6">
      <c r="F16587" s="1" t="s">
        <v>3</v>
      </c>
    </row>
    <row r="16588" spans="6:6">
      <c r="F16588" s="1" t="s">
        <v>3</v>
      </c>
    </row>
    <row r="16589" spans="6:6">
      <c r="F16589" s="1" t="s">
        <v>3</v>
      </c>
    </row>
    <row r="16590" spans="6:6">
      <c r="F16590" s="1" t="s">
        <v>3</v>
      </c>
    </row>
    <row r="16591" spans="6:6">
      <c r="F16591" s="1" t="s">
        <v>3</v>
      </c>
    </row>
    <row r="16592" spans="6:6">
      <c r="F16592" s="1" t="s">
        <v>3</v>
      </c>
    </row>
    <row r="16593" spans="6:6">
      <c r="F16593" s="1" t="s">
        <v>3</v>
      </c>
    </row>
    <row r="16594" spans="6:6">
      <c r="F16594" s="1" t="s">
        <v>3</v>
      </c>
    </row>
    <row r="16595" spans="6:6">
      <c r="F16595" s="1" t="s">
        <v>3</v>
      </c>
    </row>
    <row r="16596" spans="6:6">
      <c r="F16596" s="1" t="s">
        <v>3</v>
      </c>
    </row>
    <row r="16597" spans="6:6">
      <c r="F16597" s="1" t="s">
        <v>3</v>
      </c>
    </row>
    <row r="16598" spans="6:6">
      <c r="F16598" s="1" t="s">
        <v>3</v>
      </c>
    </row>
    <row r="16599" spans="6:6">
      <c r="F16599" s="1" t="s">
        <v>3</v>
      </c>
    </row>
    <row r="16600" spans="6:6">
      <c r="F16600" s="1" t="s">
        <v>3</v>
      </c>
    </row>
    <row r="16601" spans="6:6">
      <c r="F16601" s="1" t="s">
        <v>3</v>
      </c>
    </row>
    <row r="16602" spans="6:6">
      <c r="F16602" s="1" t="s">
        <v>3</v>
      </c>
    </row>
    <row r="16603" spans="6:6">
      <c r="F16603" s="1" t="s">
        <v>3</v>
      </c>
    </row>
    <row r="16604" spans="6:6">
      <c r="F16604" s="1" t="s">
        <v>3</v>
      </c>
    </row>
    <row r="16605" spans="6:6">
      <c r="F16605" s="1" t="s">
        <v>3</v>
      </c>
    </row>
    <row r="16606" spans="6:6">
      <c r="F16606" s="1" t="s">
        <v>3</v>
      </c>
    </row>
    <row r="16607" spans="6:6">
      <c r="F16607" s="1" t="s">
        <v>3</v>
      </c>
    </row>
    <row r="16608" spans="6:6">
      <c r="F16608" s="1" t="s">
        <v>3</v>
      </c>
    </row>
    <row r="16609" spans="6:6">
      <c r="F16609" s="1" t="s">
        <v>3</v>
      </c>
    </row>
    <row r="16610" spans="6:6">
      <c r="F16610" s="1" t="s">
        <v>3</v>
      </c>
    </row>
    <row r="16611" spans="6:6">
      <c r="F16611" s="1" t="s">
        <v>3</v>
      </c>
    </row>
    <row r="16612" spans="6:6">
      <c r="F16612" s="1" t="s">
        <v>3</v>
      </c>
    </row>
    <row r="16613" spans="6:6">
      <c r="F16613" s="1" t="s">
        <v>3</v>
      </c>
    </row>
    <row r="16614" spans="6:6">
      <c r="F16614" s="1" t="s">
        <v>3</v>
      </c>
    </row>
    <row r="16615" spans="6:6">
      <c r="F16615" s="1" t="s">
        <v>3</v>
      </c>
    </row>
    <row r="16616" spans="6:6">
      <c r="F16616" s="1" t="s">
        <v>3</v>
      </c>
    </row>
    <row r="16617" spans="6:6">
      <c r="F16617" s="1" t="s">
        <v>3</v>
      </c>
    </row>
    <row r="16618" spans="6:6">
      <c r="F16618" s="1" t="s">
        <v>3</v>
      </c>
    </row>
    <row r="16619" spans="6:6">
      <c r="F16619" s="1" t="s">
        <v>3</v>
      </c>
    </row>
    <row r="16620" spans="6:6">
      <c r="F16620" s="1" t="s">
        <v>3</v>
      </c>
    </row>
    <row r="16621" spans="6:6">
      <c r="F16621" s="1" t="s">
        <v>3</v>
      </c>
    </row>
    <row r="16622" spans="6:6">
      <c r="F16622" s="1" t="s">
        <v>3</v>
      </c>
    </row>
    <row r="16623" spans="6:6">
      <c r="F16623" s="1" t="s">
        <v>3</v>
      </c>
    </row>
    <row r="16624" spans="6:6">
      <c r="F16624" s="1" t="s">
        <v>3</v>
      </c>
    </row>
    <row r="16625" spans="6:6">
      <c r="F16625" s="1" t="s">
        <v>3</v>
      </c>
    </row>
    <row r="16626" spans="6:6">
      <c r="F16626" s="1" t="s">
        <v>3</v>
      </c>
    </row>
    <row r="16627" spans="6:6">
      <c r="F16627" s="1" t="s">
        <v>3</v>
      </c>
    </row>
    <row r="16628" spans="6:6">
      <c r="F16628" s="1" t="s">
        <v>3</v>
      </c>
    </row>
    <row r="16629" spans="6:6">
      <c r="F16629" s="1" t="s">
        <v>3</v>
      </c>
    </row>
    <row r="16630" spans="6:6">
      <c r="F16630" s="1" t="s">
        <v>3</v>
      </c>
    </row>
    <row r="16631" spans="6:6">
      <c r="F16631" s="1" t="s">
        <v>3</v>
      </c>
    </row>
    <row r="16632" spans="6:6">
      <c r="F16632" s="1" t="s">
        <v>3</v>
      </c>
    </row>
    <row r="16633" spans="6:6">
      <c r="F16633" s="1" t="s">
        <v>3</v>
      </c>
    </row>
    <row r="16634" spans="6:6">
      <c r="F16634" s="1" t="s">
        <v>3</v>
      </c>
    </row>
    <row r="16635" spans="6:6">
      <c r="F16635" s="1" t="s">
        <v>3</v>
      </c>
    </row>
    <row r="16636" spans="6:6">
      <c r="F16636" s="1" t="s">
        <v>3</v>
      </c>
    </row>
    <row r="16637" spans="6:6">
      <c r="F16637" s="1" t="s">
        <v>3</v>
      </c>
    </row>
    <row r="16638" spans="6:6">
      <c r="F16638" s="1" t="s">
        <v>3</v>
      </c>
    </row>
    <row r="16639" spans="6:6">
      <c r="F16639" s="1" t="s">
        <v>3</v>
      </c>
    </row>
    <row r="16640" spans="6:6">
      <c r="F16640" s="1" t="s">
        <v>3</v>
      </c>
    </row>
    <row r="16641" spans="6:6">
      <c r="F16641" s="1" t="s">
        <v>3</v>
      </c>
    </row>
    <row r="16642" spans="6:6">
      <c r="F16642" s="1" t="s">
        <v>3</v>
      </c>
    </row>
    <row r="16643" spans="6:6">
      <c r="F16643" s="1" t="s">
        <v>3</v>
      </c>
    </row>
    <row r="16644" spans="6:6">
      <c r="F16644" s="1" t="s">
        <v>3</v>
      </c>
    </row>
    <row r="16645" spans="6:6">
      <c r="F16645" s="1" t="s">
        <v>3</v>
      </c>
    </row>
    <row r="16646" spans="6:6">
      <c r="F16646" s="1" t="s">
        <v>3</v>
      </c>
    </row>
    <row r="16647" spans="6:6">
      <c r="F16647" s="1" t="s">
        <v>3</v>
      </c>
    </row>
    <row r="16648" spans="6:6">
      <c r="F16648" s="1" t="s">
        <v>3</v>
      </c>
    </row>
    <row r="16649" spans="6:6">
      <c r="F16649" s="1" t="s">
        <v>3</v>
      </c>
    </row>
    <row r="16650" spans="6:6">
      <c r="F16650" s="1" t="s">
        <v>3</v>
      </c>
    </row>
    <row r="16651" spans="6:6">
      <c r="F16651" s="1" t="s">
        <v>3</v>
      </c>
    </row>
    <row r="16652" spans="6:6">
      <c r="F16652" s="1" t="s">
        <v>3</v>
      </c>
    </row>
    <row r="16653" spans="6:6">
      <c r="F16653" s="1" t="s">
        <v>3</v>
      </c>
    </row>
    <row r="16654" spans="6:6">
      <c r="F16654" s="1" t="s">
        <v>3</v>
      </c>
    </row>
    <row r="16655" spans="6:6">
      <c r="F16655" s="1" t="s">
        <v>3</v>
      </c>
    </row>
    <row r="16656" spans="6:6">
      <c r="F16656" s="1" t="s">
        <v>3</v>
      </c>
    </row>
    <row r="16657" spans="6:6">
      <c r="F16657" s="1" t="s">
        <v>3</v>
      </c>
    </row>
    <row r="16658" spans="6:6">
      <c r="F16658" s="1" t="s">
        <v>3</v>
      </c>
    </row>
    <row r="16659" spans="6:6">
      <c r="F16659" s="1" t="s">
        <v>3</v>
      </c>
    </row>
    <row r="16660" spans="6:6">
      <c r="F16660" s="1" t="s">
        <v>3</v>
      </c>
    </row>
    <row r="16661" spans="6:6">
      <c r="F16661" s="1" t="s">
        <v>3</v>
      </c>
    </row>
    <row r="16662" spans="6:6">
      <c r="F16662" s="1" t="s">
        <v>3</v>
      </c>
    </row>
    <row r="16663" spans="6:6">
      <c r="F16663" s="1" t="s">
        <v>3</v>
      </c>
    </row>
    <row r="16664" spans="6:6">
      <c r="F16664" s="1" t="s">
        <v>3</v>
      </c>
    </row>
    <row r="16665" spans="6:6">
      <c r="F16665" s="1" t="s">
        <v>3</v>
      </c>
    </row>
    <row r="16666" spans="6:6">
      <c r="F16666" s="1" t="s">
        <v>3</v>
      </c>
    </row>
    <row r="16667" spans="6:6">
      <c r="F16667" s="1" t="s">
        <v>3</v>
      </c>
    </row>
    <row r="16668" spans="6:6">
      <c r="F16668" s="1" t="s">
        <v>3</v>
      </c>
    </row>
    <row r="16669" spans="6:6">
      <c r="F16669" s="1" t="s">
        <v>3</v>
      </c>
    </row>
    <row r="16670" spans="6:6">
      <c r="F16670" s="1" t="s">
        <v>3</v>
      </c>
    </row>
    <row r="16671" spans="6:6">
      <c r="F16671" s="1" t="s">
        <v>3</v>
      </c>
    </row>
    <row r="16672" spans="6:6">
      <c r="F16672" s="1" t="s">
        <v>3</v>
      </c>
    </row>
    <row r="16673" spans="6:6">
      <c r="F16673" s="1" t="s">
        <v>3</v>
      </c>
    </row>
    <row r="16674" spans="6:6">
      <c r="F16674" s="1" t="s">
        <v>3</v>
      </c>
    </row>
    <row r="16675" spans="6:6">
      <c r="F16675" s="1" t="s">
        <v>3</v>
      </c>
    </row>
    <row r="16676" spans="6:6">
      <c r="F16676" s="1" t="s">
        <v>3</v>
      </c>
    </row>
    <row r="16677" spans="6:6">
      <c r="F16677" s="1" t="s">
        <v>3</v>
      </c>
    </row>
    <row r="16678" spans="6:6">
      <c r="F16678" s="1" t="s">
        <v>3</v>
      </c>
    </row>
    <row r="16679" spans="6:6">
      <c r="F16679" s="1" t="s">
        <v>3</v>
      </c>
    </row>
    <row r="16680" spans="6:6">
      <c r="F16680" s="1" t="s">
        <v>3</v>
      </c>
    </row>
    <row r="16681" spans="6:6">
      <c r="F16681" s="1" t="s">
        <v>3</v>
      </c>
    </row>
    <row r="16682" spans="6:6">
      <c r="F16682" s="1" t="s">
        <v>3</v>
      </c>
    </row>
    <row r="16683" spans="6:6">
      <c r="F16683" s="1" t="s">
        <v>3</v>
      </c>
    </row>
    <row r="16684" spans="6:6">
      <c r="F16684" s="1" t="s">
        <v>3</v>
      </c>
    </row>
    <row r="16685" spans="6:6">
      <c r="F16685" s="1" t="s">
        <v>3</v>
      </c>
    </row>
    <row r="16686" spans="6:6">
      <c r="F16686" s="1" t="s">
        <v>3</v>
      </c>
    </row>
    <row r="16687" spans="6:6">
      <c r="F16687" s="1" t="s">
        <v>3</v>
      </c>
    </row>
    <row r="16688" spans="6:6">
      <c r="F16688" s="1" t="s">
        <v>3</v>
      </c>
    </row>
    <row r="16689" spans="6:6">
      <c r="F16689" s="1" t="s">
        <v>3</v>
      </c>
    </row>
    <row r="16690" spans="6:6">
      <c r="F16690" s="1" t="s">
        <v>3</v>
      </c>
    </row>
    <row r="16691" spans="6:6">
      <c r="F16691" s="1" t="s">
        <v>3</v>
      </c>
    </row>
    <row r="16692" spans="6:6">
      <c r="F16692" s="1" t="s">
        <v>3</v>
      </c>
    </row>
    <row r="16693" spans="6:6">
      <c r="F16693" s="1" t="s">
        <v>3</v>
      </c>
    </row>
    <row r="16694" spans="6:6">
      <c r="F16694" s="1" t="s">
        <v>3</v>
      </c>
    </row>
    <row r="16695" spans="6:6">
      <c r="F16695" s="1" t="s">
        <v>3</v>
      </c>
    </row>
    <row r="16696" spans="6:6">
      <c r="F16696" s="1" t="s">
        <v>3</v>
      </c>
    </row>
    <row r="16697" spans="6:6">
      <c r="F16697" s="1" t="s">
        <v>3</v>
      </c>
    </row>
    <row r="16698" spans="6:6">
      <c r="F16698" s="1" t="s">
        <v>3</v>
      </c>
    </row>
    <row r="16699" spans="6:6">
      <c r="F16699" s="1" t="s">
        <v>3</v>
      </c>
    </row>
    <row r="16700" spans="6:6">
      <c r="F16700" s="1" t="s">
        <v>3</v>
      </c>
    </row>
    <row r="16701" spans="6:6">
      <c r="F16701" s="1" t="s">
        <v>3</v>
      </c>
    </row>
    <row r="16702" spans="6:6">
      <c r="F16702" s="1" t="s">
        <v>3</v>
      </c>
    </row>
    <row r="16703" spans="6:6">
      <c r="F16703" s="1" t="s">
        <v>3</v>
      </c>
    </row>
    <row r="16704" spans="6:6">
      <c r="F16704" s="1" t="s">
        <v>3</v>
      </c>
    </row>
    <row r="16705" spans="6:6">
      <c r="F16705" s="1" t="s">
        <v>3</v>
      </c>
    </row>
    <row r="16706" spans="6:6">
      <c r="F16706" s="1" t="s">
        <v>3</v>
      </c>
    </row>
    <row r="16707" spans="6:6">
      <c r="F16707" s="1" t="s">
        <v>3</v>
      </c>
    </row>
    <row r="16708" spans="6:6">
      <c r="F16708" s="1" t="s">
        <v>3</v>
      </c>
    </row>
    <row r="16709" spans="6:6">
      <c r="F16709" s="1" t="s">
        <v>3</v>
      </c>
    </row>
    <row r="16710" spans="6:6">
      <c r="F16710" s="1" t="s">
        <v>3</v>
      </c>
    </row>
    <row r="16711" spans="6:6">
      <c r="F16711" s="1" t="s">
        <v>3</v>
      </c>
    </row>
    <row r="16712" spans="6:6">
      <c r="F16712" s="1" t="s">
        <v>3</v>
      </c>
    </row>
    <row r="16713" spans="6:6">
      <c r="F16713" s="1" t="s">
        <v>3</v>
      </c>
    </row>
    <row r="16714" spans="6:6">
      <c r="F16714" s="1" t="s">
        <v>3</v>
      </c>
    </row>
    <row r="16715" spans="6:6">
      <c r="F16715" s="1" t="s">
        <v>3</v>
      </c>
    </row>
    <row r="16716" spans="6:6">
      <c r="F16716" s="1" t="s">
        <v>3</v>
      </c>
    </row>
    <row r="16717" spans="6:6">
      <c r="F16717" s="1" t="s">
        <v>3</v>
      </c>
    </row>
    <row r="16718" spans="6:6">
      <c r="F16718" s="1" t="s">
        <v>3</v>
      </c>
    </row>
    <row r="16719" spans="6:6">
      <c r="F16719" s="1" t="s">
        <v>3</v>
      </c>
    </row>
    <row r="16720" spans="6:6">
      <c r="F16720" s="1" t="s">
        <v>3</v>
      </c>
    </row>
    <row r="16721" spans="6:6">
      <c r="F16721" s="1" t="s">
        <v>3</v>
      </c>
    </row>
    <row r="16722" spans="6:6">
      <c r="F16722" s="1" t="s">
        <v>3</v>
      </c>
    </row>
    <row r="16723" spans="6:6">
      <c r="F16723" s="1" t="s">
        <v>3</v>
      </c>
    </row>
    <row r="16724" spans="6:6">
      <c r="F16724" s="1" t="s">
        <v>3</v>
      </c>
    </row>
    <row r="16725" spans="6:6">
      <c r="F16725" s="1" t="s">
        <v>3</v>
      </c>
    </row>
    <row r="16726" spans="6:6">
      <c r="F16726" s="1" t="s">
        <v>3</v>
      </c>
    </row>
    <row r="16727" spans="6:6">
      <c r="F16727" s="1" t="s">
        <v>3</v>
      </c>
    </row>
    <row r="16728" spans="6:6">
      <c r="F16728" s="1" t="s">
        <v>3</v>
      </c>
    </row>
    <row r="16729" spans="6:6">
      <c r="F16729" s="1" t="s">
        <v>3</v>
      </c>
    </row>
    <row r="16730" spans="6:6">
      <c r="F16730" s="1" t="s">
        <v>3</v>
      </c>
    </row>
    <row r="16731" spans="6:6">
      <c r="F16731" s="1" t="s">
        <v>3</v>
      </c>
    </row>
    <row r="16732" spans="6:6">
      <c r="F16732" s="1" t="s">
        <v>3</v>
      </c>
    </row>
    <row r="16733" spans="6:6">
      <c r="F16733" s="1" t="s">
        <v>3</v>
      </c>
    </row>
    <row r="16734" spans="6:6">
      <c r="F16734" s="1" t="s">
        <v>3</v>
      </c>
    </row>
    <row r="16735" spans="6:6">
      <c r="F16735" s="1" t="s">
        <v>3</v>
      </c>
    </row>
    <row r="16736" spans="6:6">
      <c r="F16736" s="1" t="s">
        <v>3</v>
      </c>
    </row>
    <row r="16737" spans="6:6">
      <c r="F16737" s="1" t="s">
        <v>3</v>
      </c>
    </row>
    <row r="16738" spans="6:6">
      <c r="F16738" s="1" t="s">
        <v>3</v>
      </c>
    </row>
    <row r="16739" spans="6:6">
      <c r="F16739" s="1" t="s">
        <v>3</v>
      </c>
    </row>
    <row r="16740" spans="6:6">
      <c r="F16740" s="1" t="s">
        <v>3</v>
      </c>
    </row>
    <row r="16741" spans="6:6">
      <c r="F16741" s="1" t="s">
        <v>3</v>
      </c>
    </row>
    <row r="16742" spans="6:6">
      <c r="F16742" s="1" t="s">
        <v>3</v>
      </c>
    </row>
    <row r="16743" spans="6:6">
      <c r="F16743" s="1" t="s">
        <v>3</v>
      </c>
    </row>
    <row r="16744" spans="6:6">
      <c r="F16744" s="1" t="s">
        <v>3</v>
      </c>
    </row>
    <row r="16745" spans="6:6">
      <c r="F16745" s="1" t="s">
        <v>3</v>
      </c>
    </row>
    <row r="16746" spans="6:6">
      <c r="F16746" s="1" t="s">
        <v>3</v>
      </c>
    </row>
    <row r="16747" spans="6:6">
      <c r="F16747" s="1" t="s">
        <v>3</v>
      </c>
    </row>
    <row r="16748" spans="6:6">
      <c r="F16748" s="1" t="s">
        <v>3</v>
      </c>
    </row>
    <row r="16749" spans="6:6">
      <c r="F16749" s="1" t="s">
        <v>3</v>
      </c>
    </row>
    <row r="16750" spans="6:6">
      <c r="F16750" s="1" t="s">
        <v>3</v>
      </c>
    </row>
    <row r="16751" spans="6:6">
      <c r="F16751" s="1" t="s">
        <v>3</v>
      </c>
    </row>
    <row r="16752" spans="6:6">
      <c r="F16752" s="1" t="s">
        <v>3</v>
      </c>
    </row>
    <row r="16753" spans="6:6">
      <c r="F16753" s="1" t="s">
        <v>3</v>
      </c>
    </row>
    <row r="16754" spans="6:6">
      <c r="F16754" s="1" t="s">
        <v>3</v>
      </c>
    </row>
    <row r="16755" spans="6:6">
      <c r="F16755" s="1" t="s">
        <v>3</v>
      </c>
    </row>
    <row r="16756" spans="6:6">
      <c r="F16756" s="1" t="s">
        <v>3</v>
      </c>
    </row>
    <row r="16757" spans="6:6">
      <c r="F16757" s="1" t="s">
        <v>3</v>
      </c>
    </row>
    <row r="16758" spans="6:6">
      <c r="F16758" s="1" t="s">
        <v>3</v>
      </c>
    </row>
    <row r="16759" spans="6:6">
      <c r="F16759" s="1" t="s">
        <v>3</v>
      </c>
    </row>
    <row r="16760" spans="6:6">
      <c r="F16760" s="1" t="s">
        <v>3</v>
      </c>
    </row>
    <row r="16761" spans="6:6">
      <c r="F16761" s="1" t="s">
        <v>3</v>
      </c>
    </row>
    <row r="16762" spans="6:6">
      <c r="F16762" s="1" t="s">
        <v>3</v>
      </c>
    </row>
    <row r="16763" spans="6:6">
      <c r="F16763" s="1" t="s">
        <v>3</v>
      </c>
    </row>
    <row r="16764" spans="6:6">
      <c r="F16764" s="1" t="s">
        <v>3</v>
      </c>
    </row>
    <row r="16765" spans="6:6">
      <c r="F16765" s="1" t="s">
        <v>3</v>
      </c>
    </row>
    <row r="16766" spans="6:6">
      <c r="F16766" s="1" t="s">
        <v>3</v>
      </c>
    </row>
    <row r="16767" spans="6:6">
      <c r="F16767" s="1" t="s">
        <v>3</v>
      </c>
    </row>
    <row r="16768" spans="6:6">
      <c r="F16768" s="1" t="s">
        <v>3</v>
      </c>
    </row>
    <row r="16769" spans="6:6">
      <c r="F16769" s="1" t="s">
        <v>3</v>
      </c>
    </row>
    <row r="16770" spans="6:6">
      <c r="F16770" s="1" t="s">
        <v>3</v>
      </c>
    </row>
    <row r="16771" spans="6:6">
      <c r="F16771" s="1" t="s">
        <v>3</v>
      </c>
    </row>
    <row r="16772" spans="6:6">
      <c r="F16772" s="1" t="s">
        <v>3</v>
      </c>
    </row>
    <row r="16773" spans="6:6">
      <c r="F16773" s="1" t="s">
        <v>3</v>
      </c>
    </row>
    <row r="16774" spans="6:6">
      <c r="F16774" s="1" t="s">
        <v>3</v>
      </c>
    </row>
    <row r="16775" spans="6:6">
      <c r="F16775" s="1" t="s">
        <v>3</v>
      </c>
    </row>
    <row r="16776" spans="6:6">
      <c r="F16776" s="1" t="s">
        <v>3</v>
      </c>
    </row>
    <row r="16777" spans="6:6">
      <c r="F16777" s="1" t="s">
        <v>3</v>
      </c>
    </row>
    <row r="16778" spans="6:6">
      <c r="F16778" s="1" t="s">
        <v>3</v>
      </c>
    </row>
    <row r="16779" spans="6:6">
      <c r="F16779" s="1" t="s">
        <v>3</v>
      </c>
    </row>
    <row r="16780" spans="6:6">
      <c r="F16780" s="1" t="s">
        <v>3</v>
      </c>
    </row>
    <row r="16781" spans="6:6">
      <c r="F16781" s="1" t="s">
        <v>3</v>
      </c>
    </row>
    <row r="16782" spans="6:6">
      <c r="F16782" s="1" t="s">
        <v>3</v>
      </c>
    </row>
    <row r="16783" spans="6:6">
      <c r="F16783" s="1" t="s">
        <v>3</v>
      </c>
    </row>
    <row r="16784" spans="6:6">
      <c r="F16784" s="1" t="s">
        <v>3</v>
      </c>
    </row>
    <row r="16785" spans="6:6">
      <c r="F16785" s="1" t="s">
        <v>3</v>
      </c>
    </row>
    <row r="16786" spans="6:6">
      <c r="F16786" s="1" t="s">
        <v>3</v>
      </c>
    </row>
    <row r="16787" spans="6:6">
      <c r="F16787" s="1" t="s">
        <v>3</v>
      </c>
    </row>
    <row r="16788" spans="6:6">
      <c r="F16788" s="1" t="s">
        <v>3</v>
      </c>
    </row>
    <row r="16789" spans="6:6">
      <c r="F16789" s="1" t="s">
        <v>3</v>
      </c>
    </row>
    <row r="16790" spans="6:6">
      <c r="F16790" s="1" t="s">
        <v>3</v>
      </c>
    </row>
    <row r="16791" spans="6:6">
      <c r="F16791" s="1" t="s">
        <v>3</v>
      </c>
    </row>
    <row r="16792" spans="6:6">
      <c r="F16792" s="1" t="s">
        <v>3</v>
      </c>
    </row>
    <row r="16793" spans="6:6">
      <c r="F16793" s="1" t="s">
        <v>3</v>
      </c>
    </row>
    <row r="16794" spans="6:6">
      <c r="F16794" s="1" t="s">
        <v>3</v>
      </c>
    </row>
    <row r="16795" spans="6:6">
      <c r="F16795" s="1" t="s">
        <v>3</v>
      </c>
    </row>
    <row r="16796" spans="6:6">
      <c r="F16796" s="1" t="s">
        <v>3</v>
      </c>
    </row>
    <row r="16797" spans="6:6">
      <c r="F16797" s="1" t="s">
        <v>3</v>
      </c>
    </row>
    <row r="16798" spans="6:6">
      <c r="F16798" s="1" t="s">
        <v>3</v>
      </c>
    </row>
    <row r="16799" spans="6:6">
      <c r="F16799" s="1" t="s">
        <v>3</v>
      </c>
    </row>
    <row r="16800" spans="6:6">
      <c r="F16800" s="1" t="s">
        <v>3</v>
      </c>
    </row>
    <row r="16801" spans="6:6">
      <c r="F16801" s="1" t="s">
        <v>3</v>
      </c>
    </row>
    <row r="16802" spans="6:6">
      <c r="F16802" s="1" t="s">
        <v>3</v>
      </c>
    </row>
    <row r="16803" spans="6:6">
      <c r="F16803" s="1" t="s">
        <v>3</v>
      </c>
    </row>
    <row r="16804" spans="6:6">
      <c r="F16804" s="1" t="s">
        <v>3</v>
      </c>
    </row>
    <row r="16805" spans="6:6">
      <c r="F16805" s="1" t="s">
        <v>3</v>
      </c>
    </row>
    <row r="16806" spans="6:6">
      <c r="F16806" s="1" t="s">
        <v>3</v>
      </c>
    </row>
    <row r="16807" spans="6:6">
      <c r="F16807" s="1" t="s">
        <v>3</v>
      </c>
    </row>
    <row r="16808" spans="6:6">
      <c r="F16808" s="1" t="s">
        <v>3</v>
      </c>
    </row>
    <row r="16809" spans="6:6">
      <c r="F16809" s="1" t="s">
        <v>3</v>
      </c>
    </row>
    <row r="16810" spans="6:6">
      <c r="F16810" s="1" t="s">
        <v>3</v>
      </c>
    </row>
    <row r="16811" spans="6:6">
      <c r="F16811" s="1" t="s">
        <v>3</v>
      </c>
    </row>
    <row r="16812" spans="6:6">
      <c r="F16812" s="1" t="s">
        <v>3</v>
      </c>
    </row>
    <row r="16813" spans="6:6">
      <c r="F16813" s="1" t="s">
        <v>3</v>
      </c>
    </row>
    <row r="16814" spans="6:6">
      <c r="F16814" s="1" t="s">
        <v>3</v>
      </c>
    </row>
    <row r="16815" spans="6:6">
      <c r="F16815" s="1" t="s">
        <v>3</v>
      </c>
    </row>
    <row r="16816" spans="6:6">
      <c r="F16816" s="1" t="s">
        <v>3</v>
      </c>
    </row>
    <row r="16817" spans="6:6">
      <c r="F16817" s="1" t="s">
        <v>3</v>
      </c>
    </row>
    <row r="16818" spans="6:6">
      <c r="F16818" s="1" t="s">
        <v>3</v>
      </c>
    </row>
    <row r="16819" spans="6:6">
      <c r="F16819" s="1" t="s">
        <v>3</v>
      </c>
    </row>
    <row r="16820" spans="6:6">
      <c r="F16820" s="1" t="s">
        <v>3</v>
      </c>
    </row>
    <row r="16821" spans="6:6">
      <c r="F16821" s="1" t="s">
        <v>3</v>
      </c>
    </row>
    <row r="16822" spans="6:6">
      <c r="F16822" s="1" t="s">
        <v>3</v>
      </c>
    </row>
    <row r="16823" spans="6:6">
      <c r="F16823" s="1" t="s">
        <v>3</v>
      </c>
    </row>
    <row r="16824" spans="6:6">
      <c r="F16824" s="1" t="s">
        <v>3</v>
      </c>
    </row>
    <row r="16825" spans="6:6">
      <c r="F16825" s="1" t="s">
        <v>3</v>
      </c>
    </row>
    <row r="16826" spans="6:6">
      <c r="F16826" s="1" t="s">
        <v>3</v>
      </c>
    </row>
    <row r="16827" spans="6:6">
      <c r="F16827" s="1" t="s">
        <v>3</v>
      </c>
    </row>
    <row r="16828" spans="6:6">
      <c r="F16828" s="1" t="s">
        <v>3</v>
      </c>
    </row>
    <row r="16829" spans="6:6">
      <c r="F16829" s="1" t="s">
        <v>3</v>
      </c>
    </row>
    <row r="16830" spans="6:6">
      <c r="F16830" s="1" t="s">
        <v>3</v>
      </c>
    </row>
    <row r="16831" spans="6:6">
      <c r="F16831" s="1" t="s">
        <v>3</v>
      </c>
    </row>
    <row r="16832" spans="6:6">
      <c r="F16832" s="1" t="s">
        <v>3</v>
      </c>
    </row>
    <row r="16833" spans="6:6">
      <c r="F16833" s="1" t="s">
        <v>3</v>
      </c>
    </row>
    <row r="16834" spans="6:6">
      <c r="F16834" s="1" t="s">
        <v>3</v>
      </c>
    </row>
    <row r="16835" spans="6:6">
      <c r="F16835" s="1" t="s">
        <v>3</v>
      </c>
    </row>
    <row r="16836" spans="6:6">
      <c r="F16836" s="1" t="s">
        <v>3</v>
      </c>
    </row>
    <row r="16837" spans="6:6">
      <c r="F16837" s="1" t="s">
        <v>3</v>
      </c>
    </row>
    <row r="16838" spans="6:6">
      <c r="F16838" s="1" t="s">
        <v>3</v>
      </c>
    </row>
    <row r="16839" spans="6:6">
      <c r="F16839" s="1" t="s">
        <v>3</v>
      </c>
    </row>
    <row r="16840" spans="6:6">
      <c r="F16840" s="1" t="s">
        <v>3</v>
      </c>
    </row>
    <row r="16841" spans="6:6">
      <c r="F16841" s="1" t="s">
        <v>3</v>
      </c>
    </row>
    <row r="16842" spans="6:6">
      <c r="F16842" s="1" t="s">
        <v>3</v>
      </c>
    </row>
    <row r="16843" spans="6:6">
      <c r="F16843" s="1" t="s">
        <v>3</v>
      </c>
    </row>
    <row r="16844" spans="6:6">
      <c r="F16844" s="1" t="s">
        <v>3</v>
      </c>
    </row>
    <row r="16845" spans="6:6">
      <c r="F16845" s="1" t="s">
        <v>3</v>
      </c>
    </row>
    <row r="16846" spans="6:6">
      <c r="F16846" s="1" t="s">
        <v>3</v>
      </c>
    </row>
    <row r="16847" spans="6:6">
      <c r="F16847" s="1" t="s">
        <v>3</v>
      </c>
    </row>
    <row r="16848" spans="6:6">
      <c r="F16848" s="1" t="s">
        <v>3</v>
      </c>
    </row>
    <row r="16849" spans="6:6">
      <c r="F16849" s="1" t="s">
        <v>3</v>
      </c>
    </row>
    <row r="16850" spans="6:6">
      <c r="F16850" s="1" t="s">
        <v>3</v>
      </c>
    </row>
    <row r="16851" spans="6:6">
      <c r="F16851" s="1" t="s">
        <v>3</v>
      </c>
    </row>
    <row r="16852" spans="6:6">
      <c r="F16852" s="1" t="s">
        <v>3</v>
      </c>
    </row>
    <row r="16853" spans="6:6">
      <c r="F16853" s="1" t="s">
        <v>3</v>
      </c>
    </row>
    <row r="16854" spans="6:6">
      <c r="F16854" s="1" t="s">
        <v>3</v>
      </c>
    </row>
    <row r="16855" spans="6:6">
      <c r="F16855" s="1" t="s">
        <v>3</v>
      </c>
    </row>
    <row r="16856" spans="6:6">
      <c r="F16856" s="1" t="s">
        <v>3</v>
      </c>
    </row>
    <row r="16857" spans="6:6">
      <c r="F16857" s="1" t="s">
        <v>3</v>
      </c>
    </row>
    <row r="16858" spans="6:6">
      <c r="F16858" s="1" t="s">
        <v>3</v>
      </c>
    </row>
    <row r="16859" spans="6:6">
      <c r="F16859" s="1" t="s">
        <v>3</v>
      </c>
    </row>
    <row r="16860" spans="6:6">
      <c r="F16860" s="1" t="s">
        <v>3</v>
      </c>
    </row>
    <row r="16861" spans="6:6">
      <c r="F16861" s="1" t="s">
        <v>3</v>
      </c>
    </row>
    <row r="16862" spans="6:6">
      <c r="F16862" s="1" t="s">
        <v>3</v>
      </c>
    </row>
    <row r="16863" spans="6:6">
      <c r="F16863" s="1" t="s">
        <v>3</v>
      </c>
    </row>
    <row r="16864" spans="6:6">
      <c r="F16864" s="1" t="s">
        <v>3</v>
      </c>
    </row>
    <row r="16865" spans="6:6">
      <c r="F16865" s="1" t="s">
        <v>3</v>
      </c>
    </row>
    <row r="16866" spans="6:6">
      <c r="F16866" s="1" t="s">
        <v>3</v>
      </c>
    </row>
    <row r="16867" spans="6:6">
      <c r="F16867" s="1" t="s">
        <v>3</v>
      </c>
    </row>
    <row r="16868" spans="6:6">
      <c r="F16868" s="1" t="s">
        <v>3</v>
      </c>
    </row>
    <row r="16869" spans="6:6">
      <c r="F16869" s="1" t="s">
        <v>3</v>
      </c>
    </row>
    <row r="16870" spans="6:6">
      <c r="F16870" s="1" t="s">
        <v>3</v>
      </c>
    </row>
    <row r="16871" spans="6:6">
      <c r="F16871" s="1" t="s">
        <v>3</v>
      </c>
    </row>
    <row r="16872" spans="6:6">
      <c r="F16872" s="1" t="s">
        <v>3</v>
      </c>
    </row>
    <row r="16873" spans="6:6">
      <c r="F16873" s="1" t="s">
        <v>3</v>
      </c>
    </row>
    <row r="16874" spans="6:6">
      <c r="F16874" s="1" t="s">
        <v>3</v>
      </c>
    </row>
    <row r="16875" spans="6:6">
      <c r="F16875" s="1" t="s">
        <v>3</v>
      </c>
    </row>
    <row r="16876" spans="6:6">
      <c r="F16876" s="1" t="s">
        <v>3</v>
      </c>
    </row>
    <row r="16877" spans="6:6">
      <c r="F16877" s="1" t="s">
        <v>3</v>
      </c>
    </row>
    <row r="16878" spans="6:6">
      <c r="F16878" s="1" t="s">
        <v>3</v>
      </c>
    </row>
    <row r="16879" spans="6:6">
      <c r="F16879" s="1" t="s">
        <v>3</v>
      </c>
    </row>
    <row r="16880" spans="6:6">
      <c r="F16880" s="1" t="s">
        <v>3</v>
      </c>
    </row>
    <row r="16881" spans="6:6">
      <c r="F16881" s="1" t="s">
        <v>3</v>
      </c>
    </row>
    <row r="16882" spans="6:6">
      <c r="F16882" s="1" t="s">
        <v>3</v>
      </c>
    </row>
    <row r="16883" spans="6:6">
      <c r="F16883" s="1" t="s">
        <v>3</v>
      </c>
    </row>
    <row r="16884" spans="6:6">
      <c r="F16884" s="1" t="s">
        <v>3</v>
      </c>
    </row>
    <row r="16885" spans="6:6">
      <c r="F16885" s="1" t="s">
        <v>3</v>
      </c>
    </row>
    <row r="16886" spans="6:6">
      <c r="F16886" s="1" t="s">
        <v>3</v>
      </c>
    </row>
    <row r="16887" spans="6:6">
      <c r="F16887" s="1" t="s">
        <v>3</v>
      </c>
    </row>
    <row r="16888" spans="6:6">
      <c r="F16888" s="1" t="s">
        <v>3</v>
      </c>
    </row>
    <row r="16889" spans="6:6">
      <c r="F16889" s="1" t="s">
        <v>3</v>
      </c>
    </row>
    <row r="16890" spans="6:6">
      <c r="F16890" s="1" t="s">
        <v>3</v>
      </c>
    </row>
    <row r="16891" spans="6:6">
      <c r="F16891" s="1" t="s">
        <v>3</v>
      </c>
    </row>
    <row r="16892" spans="6:6">
      <c r="F16892" s="1" t="s">
        <v>3</v>
      </c>
    </row>
    <row r="16893" spans="6:6">
      <c r="F16893" s="1" t="s">
        <v>3</v>
      </c>
    </row>
    <row r="16894" spans="6:6">
      <c r="F16894" s="1" t="s">
        <v>3</v>
      </c>
    </row>
    <row r="16895" spans="6:6">
      <c r="F16895" s="1" t="s">
        <v>3</v>
      </c>
    </row>
    <row r="16896" spans="6:6">
      <c r="F16896" s="1" t="s">
        <v>3</v>
      </c>
    </row>
    <row r="16897" spans="6:6">
      <c r="F16897" s="1" t="s">
        <v>3</v>
      </c>
    </row>
    <row r="16898" spans="6:6">
      <c r="F16898" s="1" t="s">
        <v>3</v>
      </c>
    </row>
    <row r="16899" spans="6:6">
      <c r="F16899" s="1" t="s">
        <v>3</v>
      </c>
    </row>
    <row r="16900" spans="6:6">
      <c r="F16900" s="1" t="s">
        <v>3</v>
      </c>
    </row>
    <row r="16901" spans="6:6">
      <c r="F16901" s="1" t="s">
        <v>3</v>
      </c>
    </row>
    <row r="16902" spans="6:6">
      <c r="F16902" s="1" t="s">
        <v>3</v>
      </c>
    </row>
    <row r="16903" spans="6:6">
      <c r="F16903" s="1" t="s">
        <v>3</v>
      </c>
    </row>
    <row r="16904" spans="6:6">
      <c r="F16904" s="1" t="s">
        <v>3</v>
      </c>
    </row>
    <row r="16905" spans="6:6">
      <c r="F16905" s="1" t="s">
        <v>3</v>
      </c>
    </row>
    <row r="16906" spans="6:6">
      <c r="F16906" s="1" t="s">
        <v>3</v>
      </c>
    </row>
    <row r="16907" spans="6:6">
      <c r="F16907" s="1" t="s">
        <v>3</v>
      </c>
    </row>
    <row r="16908" spans="6:6">
      <c r="F16908" s="1" t="s">
        <v>3</v>
      </c>
    </row>
    <row r="16909" spans="6:6">
      <c r="F16909" s="1" t="s">
        <v>3</v>
      </c>
    </row>
    <row r="16910" spans="6:6">
      <c r="F16910" s="1" t="s">
        <v>3</v>
      </c>
    </row>
    <row r="16911" spans="6:6">
      <c r="F16911" s="1" t="s">
        <v>3</v>
      </c>
    </row>
    <row r="16912" spans="6:6">
      <c r="F16912" s="1" t="s">
        <v>3</v>
      </c>
    </row>
    <row r="16913" spans="6:6">
      <c r="F16913" s="1" t="s">
        <v>3</v>
      </c>
    </row>
    <row r="16914" spans="6:6">
      <c r="F16914" s="1" t="s">
        <v>3</v>
      </c>
    </row>
    <row r="16915" spans="6:6">
      <c r="F16915" s="1" t="s">
        <v>3</v>
      </c>
    </row>
    <row r="16916" spans="6:6">
      <c r="F16916" s="1" t="s">
        <v>3</v>
      </c>
    </row>
    <row r="16917" spans="6:6">
      <c r="F16917" s="1" t="s">
        <v>3</v>
      </c>
    </row>
    <row r="16918" spans="6:6">
      <c r="F16918" s="1" t="s">
        <v>3</v>
      </c>
    </row>
    <row r="16919" spans="6:6">
      <c r="F16919" s="1" t="s">
        <v>3</v>
      </c>
    </row>
    <row r="16920" spans="6:6">
      <c r="F16920" s="1" t="s">
        <v>3</v>
      </c>
    </row>
    <row r="16921" spans="6:6">
      <c r="F16921" s="1" t="s">
        <v>3</v>
      </c>
    </row>
    <row r="16922" spans="6:6">
      <c r="F16922" s="1" t="s">
        <v>3</v>
      </c>
    </row>
    <row r="16923" spans="6:6">
      <c r="F16923" s="1" t="s">
        <v>3</v>
      </c>
    </row>
    <row r="16924" spans="6:6">
      <c r="F16924" s="1" t="s">
        <v>3</v>
      </c>
    </row>
    <row r="16925" spans="6:6">
      <c r="F16925" s="1" t="s">
        <v>3</v>
      </c>
    </row>
    <row r="16926" spans="6:6">
      <c r="F16926" s="1" t="s">
        <v>3</v>
      </c>
    </row>
    <row r="16927" spans="6:6">
      <c r="F16927" s="1" t="s">
        <v>3</v>
      </c>
    </row>
    <row r="16928" spans="6:6">
      <c r="F16928" s="1" t="s">
        <v>3</v>
      </c>
    </row>
    <row r="16929" spans="6:6">
      <c r="F16929" s="1" t="s">
        <v>3</v>
      </c>
    </row>
    <row r="16930" spans="6:6">
      <c r="F16930" s="1" t="s">
        <v>3</v>
      </c>
    </row>
    <row r="16931" spans="6:6">
      <c r="F16931" s="1" t="s">
        <v>3</v>
      </c>
    </row>
    <row r="16932" spans="6:6">
      <c r="F16932" s="1" t="s">
        <v>3</v>
      </c>
    </row>
    <row r="16933" spans="6:6">
      <c r="F16933" s="1" t="s">
        <v>3</v>
      </c>
    </row>
    <row r="16934" spans="6:6">
      <c r="F16934" s="1" t="s">
        <v>3</v>
      </c>
    </row>
    <row r="16935" spans="6:6">
      <c r="F16935" s="1" t="s">
        <v>3</v>
      </c>
    </row>
    <row r="16936" spans="6:6">
      <c r="F16936" s="1" t="s">
        <v>3</v>
      </c>
    </row>
    <row r="16937" spans="6:6">
      <c r="F16937" s="1" t="s">
        <v>3</v>
      </c>
    </row>
    <row r="16938" spans="6:6">
      <c r="F16938" s="1" t="s">
        <v>3</v>
      </c>
    </row>
    <row r="16939" spans="6:6">
      <c r="F16939" s="1" t="s">
        <v>3</v>
      </c>
    </row>
    <row r="16940" spans="6:6">
      <c r="F16940" s="1" t="s">
        <v>3</v>
      </c>
    </row>
    <row r="16941" spans="6:6">
      <c r="F16941" s="1" t="s">
        <v>3</v>
      </c>
    </row>
    <row r="16942" spans="6:6">
      <c r="F16942" s="1" t="s">
        <v>3</v>
      </c>
    </row>
    <row r="16943" spans="6:6">
      <c r="F16943" s="1" t="s">
        <v>3</v>
      </c>
    </row>
    <row r="16944" spans="6:6">
      <c r="F16944" s="1" t="s">
        <v>3</v>
      </c>
    </row>
    <row r="16945" spans="6:6">
      <c r="F16945" s="1" t="s">
        <v>3</v>
      </c>
    </row>
    <row r="16946" spans="6:6">
      <c r="F16946" s="1" t="s">
        <v>3</v>
      </c>
    </row>
    <row r="16947" spans="6:6">
      <c r="F16947" s="1" t="s">
        <v>3</v>
      </c>
    </row>
    <row r="16948" spans="6:6">
      <c r="F16948" s="1" t="s">
        <v>3</v>
      </c>
    </row>
    <row r="16949" spans="6:6">
      <c r="F16949" s="1" t="s">
        <v>3</v>
      </c>
    </row>
    <row r="16950" spans="6:6">
      <c r="F16950" s="1" t="s">
        <v>3</v>
      </c>
    </row>
    <row r="16951" spans="6:6">
      <c r="F16951" s="1" t="s">
        <v>3</v>
      </c>
    </row>
    <row r="16952" spans="6:6">
      <c r="F16952" s="1" t="s">
        <v>3</v>
      </c>
    </row>
    <row r="16953" spans="6:6">
      <c r="F16953" s="1" t="s">
        <v>3</v>
      </c>
    </row>
    <row r="16954" spans="6:6">
      <c r="F16954" s="1" t="s">
        <v>3</v>
      </c>
    </row>
    <row r="16955" spans="6:6">
      <c r="F16955" s="1" t="s">
        <v>3</v>
      </c>
    </row>
    <row r="16956" spans="6:6">
      <c r="F16956" s="1" t="s">
        <v>3</v>
      </c>
    </row>
    <row r="16957" spans="6:6">
      <c r="F16957" s="1" t="s">
        <v>3</v>
      </c>
    </row>
    <row r="16958" spans="6:6">
      <c r="F16958" s="1" t="s">
        <v>3</v>
      </c>
    </row>
    <row r="16959" spans="6:6">
      <c r="F16959" s="1" t="s">
        <v>3</v>
      </c>
    </row>
    <row r="16960" spans="6:6">
      <c r="F16960" s="1" t="s">
        <v>3</v>
      </c>
    </row>
    <row r="16961" spans="6:6">
      <c r="F16961" s="1" t="s">
        <v>3</v>
      </c>
    </row>
    <row r="16962" spans="6:6">
      <c r="F16962" s="1" t="s">
        <v>3</v>
      </c>
    </row>
    <row r="16963" spans="6:6">
      <c r="F16963" s="1" t="s">
        <v>3</v>
      </c>
    </row>
    <row r="16964" spans="6:6">
      <c r="F16964" s="1" t="s">
        <v>3</v>
      </c>
    </row>
    <row r="16965" spans="6:6">
      <c r="F16965" s="1" t="s">
        <v>3</v>
      </c>
    </row>
    <row r="16966" spans="6:6">
      <c r="F16966" s="1" t="s">
        <v>3</v>
      </c>
    </row>
    <row r="16967" spans="6:6">
      <c r="F16967" s="1" t="s">
        <v>3</v>
      </c>
    </row>
    <row r="16968" spans="6:6">
      <c r="F16968" s="1" t="s">
        <v>3</v>
      </c>
    </row>
    <row r="16969" spans="6:6">
      <c r="F16969" s="1" t="s">
        <v>3</v>
      </c>
    </row>
    <row r="16970" spans="6:6">
      <c r="F16970" s="1" t="s">
        <v>3</v>
      </c>
    </row>
    <row r="16971" spans="6:6">
      <c r="F16971" s="1" t="s">
        <v>3</v>
      </c>
    </row>
    <row r="16972" spans="6:6">
      <c r="F16972" s="1" t="s">
        <v>3</v>
      </c>
    </row>
    <row r="16973" spans="6:6">
      <c r="F16973" s="1" t="s">
        <v>3</v>
      </c>
    </row>
    <row r="16974" spans="6:6">
      <c r="F16974" s="1" t="s">
        <v>3</v>
      </c>
    </row>
    <row r="16975" spans="6:6">
      <c r="F16975" s="1" t="s">
        <v>3</v>
      </c>
    </row>
    <row r="16976" spans="6:6">
      <c r="F16976" s="1" t="s">
        <v>3</v>
      </c>
    </row>
    <row r="16977" spans="6:6">
      <c r="F16977" s="1" t="s">
        <v>3</v>
      </c>
    </row>
    <row r="16978" spans="6:6">
      <c r="F16978" s="1" t="s">
        <v>3</v>
      </c>
    </row>
    <row r="16979" spans="6:6">
      <c r="F16979" s="1" t="s">
        <v>3</v>
      </c>
    </row>
    <row r="16980" spans="6:6">
      <c r="F16980" s="1" t="s">
        <v>3</v>
      </c>
    </row>
    <row r="16981" spans="6:6">
      <c r="F16981" s="1" t="s">
        <v>3</v>
      </c>
    </row>
    <row r="16982" spans="6:6">
      <c r="F16982" s="1" t="s">
        <v>3</v>
      </c>
    </row>
    <row r="16983" spans="6:6">
      <c r="F16983" s="1" t="s">
        <v>3</v>
      </c>
    </row>
    <row r="16984" spans="6:6">
      <c r="F16984" s="1" t="s">
        <v>3</v>
      </c>
    </row>
    <row r="16985" spans="6:6">
      <c r="F16985" s="1" t="s">
        <v>3</v>
      </c>
    </row>
    <row r="16986" spans="6:6">
      <c r="F16986" s="1" t="s">
        <v>3</v>
      </c>
    </row>
    <row r="16987" spans="6:6">
      <c r="F16987" s="1" t="s">
        <v>3</v>
      </c>
    </row>
    <row r="16988" spans="6:6">
      <c r="F16988" s="1" t="s">
        <v>3</v>
      </c>
    </row>
    <row r="16989" spans="6:6">
      <c r="F16989" s="1" t="s">
        <v>3</v>
      </c>
    </row>
    <row r="16990" spans="6:6">
      <c r="F16990" s="1" t="s">
        <v>3</v>
      </c>
    </row>
    <row r="16991" spans="6:6">
      <c r="F16991" s="1" t="s">
        <v>3</v>
      </c>
    </row>
    <row r="16992" spans="6:6">
      <c r="F16992" s="1" t="s">
        <v>3</v>
      </c>
    </row>
    <row r="16993" spans="6:6">
      <c r="F16993" s="1" t="s">
        <v>3</v>
      </c>
    </row>
    <row r="16994" spans="6:6">
      <c r="F16994" s="1" t="s">
        <v>3</v>
      </c>
    </row>
    <row r="16995" spans="6:6">
      <c r="F16995" s="1" t="s">
        <v>3</v>
      </c>
    </row>
    <row r="16996" spans="6:6">
      <c r="F16996" s="1" t="s">
        <v>3</v>
      </c>
    </row>
    <row r="16997" spans="6:6">
      <c r="F16997" s="1" t="s">
        <v>3</v>
      </c>
    </row>
    <row r="16998" spans="6:6">
      <c r="F16998" s="1" t="s">
        <v>3</v>
      </c>
    </row>
    <row r="16999" spans="6:6">
      <c r="F16999" s="1" t="s">
        <v>3</v>
      </c>
    </row>
    <row r="17000" spans="6:6">
      <c r="F17000" s="1" t="s">
        <v>3</v>
      </c>
    </row>
    <row r="17001" spans="6:6">
      <c r="F17001" s="1" t="s">
        <v>3</v>
      </c>
    </row>
    <row r="17002" spans="6:6">
      <c r="F17002" s="1" t="s">
        <v>3</v>
      </c>
    </row>
    <row r="17003" spans="6:6">
      <c r="F17003" s="1" t="s">
        <v>3</v>
      </c>
    </row>
    <row r="17004" spans="6:6">
      <c r="F17004" s="1" t="s">
        <v>3</v>
      </c>
    </row>
    <row r="17005" spans="6:6">
      <c r="F17005" s="1" t="s">
        <v>3</v>
      </c>
    </row>
    <row r="17006" spans="6:6">
      <c r="F17006" s="1" t="s">
        <v>3</v>
      </c>
    </row>
    <row r="17007" spans="6:6">
      <c r="F17007" s="1" t="s">
        <v>3</v>
      </c>
    </row>
    <row r="17008" spans="6:6">
      <c r="F17008" s="1" t="s">
        <v>3</v>
      </c>
    </row>
    <row r="17009" spans="6:6">
      <c r="F17009" s="1" t="s">
        <v>3</v>
      </c>
    </row>
    <row r="17010" spans="6:6">
      <c r="F17010" s="1" t="s">
        <v>3</v>
      </c>
    </row>
    <row r="17011" spans="6:6">
      <c r="F17011" s="1" t="s">
        <v>3</v>
      </c>
    </row>
    <row r="17012" spans="6:6">
      <c r="F17012" s="1" t="s">
        <v>3</v>
      </c>
    </row>
    <row r="17013" spans="6:6">
      <c r="F17013" s="1" t="s">
        <v>3</v>
      </c>
    </row>
    <row r="17014" spans="6:6">
      <c r="F17014" s="1" t="s">
        <v>3</v>
      </c>
    </row>
    <row r="17015" spans="6:6">
      <c r="F17015" s="1" t="s">
        <v>3</v>
      </c>
    </row>
    <row r="17016" spans="6:6">
      <c r="F17016" s="1" t="s">
        <v>3</v>
      </c>
    </row>
    <row r="17017" spans="6:6">
      <c r="F17017" s="1" t="s">
        <v>3</v>
      </c>
    </row>
    <row r="17018" spans="6:6">
      <c r="F17018" s="1" t="s">
        <v>3</v>
      </c>
    </row>
    <row r="17019" spans="6:6">
      <c r="F17019" s="1" t="s">
        <v>3</v>
      </c>
    </row>
    <row r="17020" spans="6:6">
      <c r="F17020" s="1" t="s">
        <v>3</v>
      </c>
    </row>
    <row r="17021" spans="6:6">
      <c r="F17021" s="1" t="s">
        <v>3</v>
      </c>
    </row>
    <row r="17022" spans="6:6">
      <c r="F17022" s="1" t="s">
        <v>3</v>
      </c>
    </row>
    <row r="17023" spans="6:6">
      <c r="F17023" s="1" t="s">
        <v>3</v>
      </c>
    </row>
    <row r="17024" spans="6:6">
      <c r="F17024" s="1" t="s">
        <v>3</v>
      </c>
    </row>
    <row r="17025" spans="6:6">
      <c r="F17025" s="1" t="s">
        <v>3</v>
      </c>
    </row>
    <row r="17026" spans="6:6">
      <c r="F17026" s="1" t="s">
        <v>3</v>
      </c>
    </row>
    <row r="17027" spans="6:6">
      <c r="F17027" s="1" t="s">
        <v>3</v>
      </c>
    </row>
    <row r="17028" spans="6:6">
      <c r="F17028" s="1" t="s">
        <v>3</v>
      </c>
    </row>
    <row r="17029" spans="6:6">
      <c r="F17029" s="1" t="s">
        <v>3</v>
      </c>
    </row>
    <row r="17030" spans="6:6">
      <c r="F17030" s="1" t="s">
        <v>3</v>
      </c>
    </row>
    <row r="17031" spans="6:6">
      <c r="F17031" s="1" t="s">
        <v>3</v>
      </c>
    </row>
    <row r="17032" spans="6:6">
      <c r="F17032" s="1" t="s">
        <v>3</v>
      </c>
    </row>
    <row r="17033" spans="6:6">
      <c r="F17033" s="1" t="s">
        <v>3</v>
      </c>
    </row>
    <row r="17034" spans="6:6">
      <c r="F17034" s="1" t="s">
        <v>3</v>
      </c>
    </row>
    <row r="17035" spans="6:6">
      <c r="F17035" s="1" t="s">
        <v>3</v>
      </c>
    </row>
    <row r="17036" spans="6:6">
      <c r="F17036" s="1" t="s">
        <v>3</v>
      </c>
    </row>
    <row r="17037" spans="6:6">
      <c r="F17037" s="1" t="s">
        <v>3</v>
      </c>
    </row>
    <row r="17038" spans="6:6">
      <c r="F17038" s="1" t="s">
        <v>3</v>
      </c>
    </row>
    <row r="17039" spans="6:6">
      <c r="F17039" s="1" t="s">
        <v>3</v>
      </c>
    </row>
    <row r="17040" spans="6:6">
      <c r="F17040" s="1" t="s">
        <v>3</v>
      </c>
    </row>
    <row r="17041" spans="6:6">
      <c r="F17041" s="1" t="s">
        <v>3</v>
      </c>
    </row>
    <row r="17042" spans="6:6">
      <c r="F17042" s="1" t="s">
        <v>3</v>
      </c>
    </row>
    <row r="17043" spans="6:6">
      <c r="F17043" s="1" t="s">
        <v>3</v>
      </c>
    </row>
    <row r="17044" spans="6:6">
      <c r="F17044" s="1" t="s">
        <v>3</v>
      </c>
    </row>
    <row r="17045" spans="6:6">
      <c r="F17045" s="1" t="s">
        <v>3</v>
      </c>
    </row>
    <row r="17046" spans="6:6">
      <c r="F17046" s="1" t="s">
        <v>3</v>
      </c>
    </row>
    <row r="17047" spans="6:6">
      <c r="F17047" s="1" t="s">
        <v>3</v>
      </c>
    </row>
    <row r="17048" spans="6:6">
      <c r="F17048" s="1" t="s">
        <v>3</v>
      </c>
    </row>
    <row r="17049" spans="6:6">
      <c r="F17049" s="1" t="s">
        <v>3</v>
      </c>
    </row>
    <row r="17050" spans="6:6">
      <c r="F17050" s="1" t="s">
        <v>3</v>
      </c>
    </row>
    <row r="17051" spans="6:6">
      <c r="F17051" s="1" t="s">
        <v>3</v>
      </c>
    </row>
    <row r="17052" spans="6:6">
      <c r="F17052" s="1" t="s">
        <v>3</v>
      </c>
    </row>
    <row r="17053" spans="6:6">
      <c r="F17053" s="1" t="s">
        <v>3</v>
      </c>
    </row>
    <row r="17054" spans="6:6">
      <c r="F17054" s="1" t="s">
        <v>3</v>
      </c>
    </row>
    <row r="17055" spans="6:6">
      <c r="F17055" s="1" t="s">
        <v>3</v>
      </c>
    </row>
    <row r="17056" spans="6:6">
      <c r="F17056" s="1" t="s">
        <v>3</v>
      </c>
    </row>
    <row r="17057" spans="6:6">
      <c r="F17057" s="1" t="s">
        <v>3</v>
      </c>
    </row>
    <row r="17058" spans="6:6">
      <c r="F17058" s="1" t="s">
        <v>3</v>
      </c>
    </row>
    <row r="17059" spans="6:6">
      <c r="F17059" s="1" t="s">
        <v>3</v>
      </c>
    </row>
    <row r="17060" spans="6:6">
      <c r="F17060" s="1" t="s">
        <v>3</v>
      </c>
    </row>
    <row r="17061" spans="6:6">
      <c r="F17061" s="1" t="s">
        <v>3</v>
      </c>
    </row>
    <row r="17062" spans="6:6">
      <c r="F17062" s="1" t="s">
        <v>3</v>
      </c>
    </row>
    <row r="17063" spans="6:6">
      <c r="F17063" s="1" t="s">
        <v>3</v>
      </c>
    </row>
    <row r="17064" spans="6:6">
      <c r="F17064" s="1" t="s">
        <v>3</v>
      </c>
    </row>
    <row r="17065" spans="6:6">
      <c r="F17065" s="1" t="s">
        <v>3</v>
      </c>
    </row>
    <row r="17066" spans="6:6">
      <c r="F17066" s="1" t="s">
        <v>3</v>
      </c>
    </row>
    <row r="17067" spans="6:6">
      <c r="F17067" s="1" t="s">
        <v>3</v>
      </c>
    </row>
    <row r="17068" spans="6:6">
      <c r="F17068" s="1" t="s">
        <v>3</v>
      </c>
    </row>
    <row r="17069" spans="6:6">
      <c r="F17069" s="1" t="s">
        <v>3</v>
      </c>
    </row>
    <row r="17070" spans="6:6">
      <c r="F17070" s="1" t="s">
        <v>3</v>
      </c>
    </row>
    <row r="17071" spans="6:6">
      <c r="F17071" s="1" t="s">
        <v>3</v>
      </c>
    </row>
    <row r="17072" spans="6:6">
      <c r="F17072" s="1" t="s">
        <v>3</v>
      </c>
    </row>
    <row r="17073" spans="6:6">
      <c r="F17073" s="1" t="s">
        <v>3</v>
      </c>
    </row>
    <row r="17074" spans="6:6">
      <c r="F17074" s="1" t="s">
        <v>3</v>
      </c>
    </row>
    <row r="17075" spans="6:6">
      <c r="F17075" s="1" t="s">
        <v>3</v>
      </c>
    </row>
    <row r="17076" spans="6:6">
      <c r="F17076" s="1" t="s">
        <v>3</v>
      </c>
    </row>
    <row r="17077" spans="6:6">
      <c r="F17077" s="1" t="s">
        <v>3</v>
      </c>
    </row>
    <row r="17078" spans="6:6">
      <c r="F17078" s="1" t="s">
        <v>3</v>
      </c>
    </row>
    <row r="17079" spans="6:6">
      <c r="F17079" s="1" t="s">
        <v>3</v>
      </c>
    </row>
    <row r="17080" spans="6:6">
      <c r="F17080" s="1" t="s">
        <v>3</v>
      </c>
    </row>
    <row r="17081" spans="6:6">
      <c r="F17081" s="1" t="s">
        <v>3</v>
      </c>
    </row>
    <row r="17082" spans="6:6">
      <c r="F17082" s="1" t="s">
        <v>3</v>
      </c>
    </row>
    <row r="17083" spans="6:6">
      <c r="F17083" s="1" t="s">
        <v>3</v>
      </c>
    </row>
    <row r="17084" spans="6:6">
      <c r="F17084" s="1" t="s">
        <v>3</v>
      </c>
    </row>
    <row r="17085" spans="6:6">
      <c r="F17085" s="1" t="s">
        <v>3</v>
      </c>
    </row>
    <row r="17086" spans="6:6">
      <c r="F17086" s="1" t="s">
        <v>3</v>
      </c>
    </row>
    <row r="17087" spans="6:6">
      <c r="F17087" s="1" t="s">
        <v>3</v>
      </c>
    </row>
    <row r="17088" spans="6:6">
      <c r="F17088" s="1" t="s">
        <v>3</v>
      </c>
    </row>
    <row r="17089" spans="6:6">
      <c r="F17089" s="1" t="s">
        <v>3</v>
      </c>
    </row>
    <row r="17090" spans="6:6">
      <c r="F17090" s="1" t="s">
        <v>3</v>
      </c>
    </row>
    <row r="17091" spans="6:6">
      <c r="F17091" s="1" t="s">
        <v>3</v>
      </c>
    </row>
    <row r="17092" spans="6:6">
      <c r="F17092" s="1" t="s">
        <v>3</v>
      </c>
    </row>
    <row r="17093" spans="6:6">
      <c r="F17093" s="1" t="s">
        <v>3</v>
      </c>
    </row>
    <row r="17094" spans="6:6">
      <c r="F17094" s="1" t="s">
        <v>3</v>
      </c>
    </row>
    <row r="17095" spans="6:6">
      <c r="F17095" s="1" t="s">
        <v>3</v>
      </c>
    </row>
    <row r="17096" spans="6:6">
      <c r="F17096" s="1" t="s">
        <v>3</v>
      </c>
    </row>
    <row r="17097" spans="6:6">
      <c r="F17097" s="1" t="s">
        <v>3</v>
      </c>
    </row>
    <row r="17098" spans="6:6">
      <c r="F17098" s="1" t="s">
        <v>3</v>
      </c>
    </row>
    <row r="17099" spans="6:6">
      <c r="F17099" s="1" t="s">
        <v>3</v>
      </c>
    </row>
    <row r="17100" spans="6:6">
      <c r="F17100" s="1" t="s">
        <v>3</v>
      </c>
    </row>
    <row r="17101" spans="6:6">
      <c r="F17101" s="1" t="s">
        <v>3</v>
      </c>
    </row>
    <row r="17102" spans="6:6">
      <c r="F17102" s="1" t="s">
        <v>3</v>
      </c>
    </row>
    <row r="17103" spans="6:6">
      <c r="F17103" s="1" t="s">
        <v>3</v>
      </c>
    </row>
    <row r="17104" spans="6:6">
      <c r="F17104" s="1" t="s">
        <v>3</v>
      </c>
    </row>
    <row r="17105" spans="6:6">
      <c r="F17105" s="1" t="s">
        <v>3</v>
      </c>
    </row>
    <row r="17106" spans="6:6">
      <c r="F17106" s="1" t="s">
        <v>3</v>
      </c>
    </row>
    <row r="17107" spans="6:6">
      <c r="F17107" s="1" t="s">
        <v>3</v>
      </c>
    </row>
    <row r="17108" spans="6:6">
      <c r="F17108" s="1" t="s">
        <v>3</v>
      </c>
    </row>
    <row r="17109" spans="6:6">
      <c r="F17109" s="1" t="s">
        <v>3</v>
      </c>
    </row>
    <row r="17110" spans="6:6">
      <c r="F17110" s="1" t="s">
        <v>3</v>
      </c>
    </row>
    <row r="17111" spans="6:6">
      <c r="F17111" s="1" t="s">
        <v>3</v>
      </c>
    </row>
    <row r="17112" spans="6:6">
      <c r="F17112" s="1" t="s">
        <v>3</v>
      </c>
    </row>
    <row r="17113" spans="6:6">
      <c r="F17113" s="1" t="s">
        <v>3</v>
      </c>
    </row>
    <row r="17114" spans="6:6">
      <c r="F17114" s="1" t="s">
        <v>3</v>
      </c>
    </row>
    <row r="17115" spans="6:6">
      <c r="F17115" s="1" t="s">
        <v>3</v>
      </c>
    </row>
    <row r="17116" spans="6:6">
      <c r="F17116" s="1" t="s">
        <v>3</v>
      </c>
    </row>
    <row r="17117" spans="6:6">
      <c r="F17117" s="1" t="s">
        <v>3</v>
      </c>
    </row>
    <row r="17118" spans="6:6">
      <c r="F17118" s="1" t="s">
        <v>3</v>
      </c>
    </row>
    <row r="17119" spans="6:6">
      <c r="F17119" s="1" t="s">
        <v>3</v>
      </c>
    </row>
    <row r="17120" spans="6:6">
      <c r="F17120" s="1" t="s">
        <v>3</v>
      </c>
    </row>
    <row r="17121" spans="6:6">
      <c r="F17121" s="1" t="s">
        <v>3</v>
      </c>
    </row>
    <row r="17122" spans="6:6">
      <c r="F17122" s="1" t="s">
        <v>3</v>
      </c>
    </row>
    <row r="17123" spans="6:6">
      <c r="F17123" s="1" t="s">
        <v>3</v>
      </c>
    </row>
    <row r="17124" spans="6:6">
      <c r="F17124" s="1" t="s">
        <v>3</v>
      </c>
    </row>
    <row r="17125" spans="6:6">
      <c r="F17125" s="1" t="s">
        <v>3</v>
      </c>
    </row>
    <row r="17126" spans="6:6">
      <c r="F17126" s="1" t="s">
        <v>3</v>
      </c>
    </row>
    <row r="17127" spans="6:6">
      <c r="F17127" s="1" t="s">
        <v>3</v>
      </c>
    </row>
    <row r="17128" spans="6:6">
      <c r="F17128" s="1" t="s">
        <v>3</v>
      </c>
    </row>
    <row r="17129" spans="6:6">
      <c r="F17129" s="1" t="s">
        <v>3</v>
      </c>
    </row>
    <row r="17130" spans="6:6">
      <c r="F17130" s="1" t="s">
        <v>3</v>
      </c>
    </row>
    <row r="17131" spans="6:6">
      <c r="F17131" s="1" t="s">
        <v>3</v>
      </c>
    </row>
    <row r="17132" spans="6:6">
      <c r="F17132" s="1" t="s">
        <v>3</v>
      </c>
    </row>
    <row r="17133" spans="6:6">
      <c r="F17133" s="1" t="s">
        <v>3</v>
      </c>
    </row>
    <row r="17134" spans="6:6">
      <c r="F17134" s="1" t="s">
        <v>3</v>
      </c>
    </row>
    <row r="17135" spans="6:6">
      <c r="F17135" s="1" t="s">
        <v>3</v>
      </c>
    </row>
    <row r="17136" spans="6:6">
      <c r="F17136" s="1" t="s">
        <v>3</v>
      </c>
    </row>
    <row r="17137" spans="6:6">
      <c r="F17137" s="1" t="s">
        <v>3</v>
      </c>
    </row>
    <row r="17138" spans="6:6">
      <c r="F17138" s="1" t="s">
        <v>3</v>
      </c>
    </row>
    <row r="17139" spans="6:6">
      <c r="F17139" s="1" t="s">
        <v>3</v>
      </c>
    </row>
    <row r="17140" spans="6:6">
      <c r="F17140" s="1" t="s">
        <v>3</v>
      </c>
    </row>
    <row r="17141" spans="6:6">
      <c r="F17141" s="1" t="s">
        <v>3</v>
      </c>
    </row>
    <row r="17142" spans="6:6">
      <c r="F17142" s="1" t="s">
        <v>3</v>
      </c>
    </row>
    <row r="17143" spans="6:6">
      <c r="F17143" s="1" t="s">
        <v>3</v>
      </c>
    </row>
    <row r="17144" spans="6:6">
      <c r="F17144" s="1" t="s">
        <v>3</v>
      </c>
    </row>
    <row r="17145" spans="6:6">
      <c r="F17145" s="1" t="s">
        <v>3</v>
      </c>
    </row>
    <row r="17146" spans="6:6">
      <c r="F17146" s="1" t="s">
        <v>3</v>
      </c>
    </row>
    <row r="17147" spans="6:6">
      <c r="F17147" s="1" t="s">
        <v>3</v>
      </c>
    </row>
    <row r="17148" spans="6:6">
      <c r="F17148" s="1" t="s">
        <v>3</v>
      </c>
    </row>
    <row r="17149" spans="6:6">
      <c r="F17149" s="1" t="s">
        <v>3</v>
      </c>
    </row>
    <row r="17150" spans="6:6">
      <c r="F17150" s="1" t="s">
        <v>3</v>
      </c>
    </row>
    <row r="17151" spans="6:6">
      <c r="F17151" s="1" t="s">
        <v>3</v>
      </c>
    </row>
    <row r="17152" spans="6:6">
      <c r="F17152" s="1" t="s">
        <v>3</v>
      </c>
    </row>
    <row r="17153" spans="6:6">
      <c r="F17153" s="1" t="s">
        <v>3</v>
      </c>
    </row>
    <row r="17154" spans="6:6">
      <c r="F17154" s="1" t="s">
        <v>3</v>
      </c>
    </row>
    <row r="17155" spans="6:6">
      <c r="F17155" s="1" t="s">
        <v>3</v>
      </c>
    </row>
    <row r="17156" spans="6:6">
      <c r="F17156" s="1" t="s">
        <v>3</v>
      </c>
    </row>
    <row r="17157" spans="6:6">
      <c r="F17157" s="1" t="s">
        <v>3</v>
      </c>
    </row>
    <row r="17158" spans="6:6">
      <c r="F17158" s="1" t="s">
        <v>3</v>
      </c>
    </row>
    <row r="17159" spans="6:6">
      <c r="F17159" s="1" t="s">
        <v>3</v>
      </c>
    </row>
    <row r="17160" spans="6:6">
      <c r="F17160" s="1" t="s">
        <v>3</v>
      </c>
    </row>
    <row r="17161" spans="6:6">
      <c r="F17161" s="1" t="s">
        <v>3</v>
      </c>
    </row>
    <row r="17162" spans="6:6">
      <c r="F17162" s="1" t="s">
        <v>3</v>
      </c>
    </row>
    <row r="17163" spans="6:6">
      <c r="F17163" s="1" t="s">
        <v>3</v>
      </c>
    </row>
    <row r="17164" spans="6:6">
      <c r="F17164" s="1" t="s">
        <v>3</v>
      </c>
    </row>
    <row r="17165" spans="6:6">
      <c r="F17165" s="1" t="s">
        <v>3</v>
      </c>
    </row>
    <row r="17166" spans="6:6">
      <c r="F17166" s="1" t="s">
        <v>3</v>
      </c>
    </row>
    <row r="17167" spans="6:6">
      <c r="F17167" s="1" t="s">
        <v>3</v>
      </c>
    </row>
    <row r="17168" spans="6:6">
      <c r="F17168" s="1" t="s">
        <v>3</v>
      </c>
    </row>
    <row r="17169" spans="6:6">
      <c r="F17169" s="1" t="s">
        <v>3</v>
      </c>
    </row>
    <row r="17170" spans="6:6">
      <c r="F17170" s="1" t="s">
        <v>3</v>
      </c>
    </row>
    <row r="17171" spans="6:6">
      <c r="F17171" s="1" t="s">
        <v>3</v>
      </c>
    </row>
    <row r="17172" spans="6:6">
      <c r="F17172" s="1" t="s">
        <v>3</v>
      </c>
    </row>
    <row r="17173" spans="6:6">
      <c r="F17173" s="1" t="s">
        <v>3</v>
      </c>
    </row>
    <row r="17174" spans="6:6">
      <c r="F17174" s="1" t="s">
        <v>3</v>
      </c>
    </row>
    <row r="17175" spans="6:6">
      <c r="F17175" s="1" t="s">
        <v>3</v>
      </c>
    </row>
    <row r="17176" spans="6:6">
      <c r="F17176" s="1" t="s">
        <v>3</v>
      </c>
    </row>
    <row r="17177" spans="6:6">
      <c r="F17177" s="1" t="s">
        <v>3</v>
      </c>
    </row>
    <row r="17178" spans="6:6">
      <c r="F17178" s="1" t="s">
        <v>3</v>
      </c>
    </row>
    <row r="17179" spans="6:6">
      <c r="F17179" s="1" t="s">
        <v>3</v>
      </c>
    </row>
    <row r="17180" spans="6:6">
      <c r="F17180" s="1" t="s">
        <v>3</v>
      </c>
    </row>
    <row r="17181" spans="6:6">
      <c r="F17181" s="1" t="s">
        <v>3</v>
      </c>
    </row>
    <row r="17182" spans="6:6">
      <c r="F17182" s="1" t="s">
        <v>3</v>
      </c>
    </row>
    <row r="17183" spans="6:6">
      <c r="F17183" s="1" t="s">
        <v>3</v>
      </c>
    </row>
    <row r="17184" spans="6:6">
      <c r="F17184" s="1" t="s">
        <v>3</v>
      </c>
    </row>
    <row r="17185" spans="6:6">
      <c r="F17185" s="1" t="s">
        <v>3</v>
      </c>
    </row>
    <row r="17186" spans="6:6">
      <c r="F17186" s="1" t="s">
        <v>3</v>
      </c>
    </row>
    <row r="17187" spans="6:6">
      <c r="F17187" s="1" t="s">
        <v>3</v>
      </c>
    </row>
    <row r="17188" spans="6:6">
      <c r="F17188" s="1" t="s">
        <v>3</v>
      </c>
    </row>
    <row r="17189" spans="6:6">
      <c r="F17189" s="1" t="s">
        <v>3</v>
      </c>
    </row>
    <row r="17190" spans="6:6">
      <c r="F17190" s="1" t="s">
        <v>3</v>
      </c>
    </row>
    <row r="17191" spans="6:6">
      <c r="F17191" s="1" t="s">
        <v>3</v>
      </c>
    </row>
    <row r="17192" spans="6:6">
      <c r="F17192" s="1" t="s">
        <v>3</v>
      </c>
    </row>
    <row r="17193" spans="6:6">
      <c r="F17193" s="1" t="s">
        <v>3</v>
      </c>
    </row>
    <row r="17194" spans="6:6">
      <c r="F17194" s="1" t="s">
        <v>3</v>
      </c>
    </row>
    <row r="17195" spans="6:6">
      <c r="F17195" s="1" t="s">
        <v>3</v>
      </c>
    </row>
    <row r="17196" spans="6:6">
      <c r="F17196" s="1" t="s">
        <v>3</v>
      </c>
    </row>
    <row r="17197" spans="6:6">
      <c r="F17197" s="1" t="s">
        <v>3</v>
      </c>
    </row>
    <row r="17198" spans="6:6">
      <c r="F17198" s="1" t="s">
        <v>3</v>
      </c>
    </row>
    <row r="17199" spans="6:6">
      <c r="F17199" s="1" t="s">
        <v>3</v>
      </c>
    </row>
    <row r="17200" spans="6:6">
      <c r="F17200" s="1" t="s">
        <v>3</v>
      </c>
    </row>
    <row r="17201" spans="6:6">
      <c r="F17201" s="1" t="s">
        <v>3</v>
      </c>
    </row>
    <row r="17202" spans="6:6">
      <c r="F17202" s="1" t="s">
        <v>3</v>
      </c>
    </row>
    <row r="17203" spans="6:6">
      <c r="F17203" s="1" t="s">
        <v>3</v>
      </c>
    </row>
    <row r="17204" spans="6:6">
      <c r="F17204" s="1" t="s">
        <v>3</v>
      </c>
    </row>
    <row r="17205" spans="6:6">
      <c r="F17205" s="1" t="s">
        <v>3</v>
      </c>
    </row>
    <row r="17206" spans="6:6">
      <c r="F17206" s="1" t="s">
        <v>3</v>
      </c>
    </row>
    <row r="17207" spans="6:6">
      <c r="F17207" s="1" t="s">
        <v>3</v>
      </c>
    </row>
    <row r="17208" spans="6:6">
      <c r="F17208" s="1" t="s">
        <v>3</v>
      </c>
    </row>
    <row r="17209" spans="6:6">
      <c r="F17209" s="1" t="s">
        <v>3</v>
      </c>
    </row>
    <row r="17210" spans="6:6">
      <c r="F17210" s="1" t="s">
        <v>3</v>
      </c>
    </row>
    <row r="17211" spans="6:6">
      <c r="F17211" s="1" t="s">
        <v>3</v>
      </c>
    </row>
    <row r="17212" spans="6:6">
      <c r="F17212" s="1" t="s">
        <v>3</v>
      </c>
    </row>
    <row r="17213" spans="6:6">
      <c r="F17213" s="1" t="s">
        <v>3</v>
      </c>
    </row>
    <row r="17214" spans="6:6">
      <c r="F17214" s="1" t="s">
        <v>3</v>
      </c>
    </row>
    <row r="17215" spans="6:6">
      <c r="F17215" s="1" t="s">
        <v>3</v>
      </c>
    </row>
    <row r="17216" spans="6:6">
      <c r="F17216" s="1" t="s">
        <v>3</v>
      </c>
    </row>
    <row r="17217" spans="6:6">
      <c r="F17217" s="1" t="s">
        <v>3</v>
      </c>
    </row>
    <row r="17218" spans="6:6">
      <c r="F17218" s="1" t="s">
        <v>3</v>
      </c>
    </row>
    <row r="17219" spans="6:6">
      <c r="F17219" s="1" t="s">
        <v>3</v>
      </c>
    </row>
    <row r="17220" spans="6:6">
      <c r="F17220" s="1" t="s">
        <v>3</v>
      </c>
    </row>
    <row r="17221" spans="6:6">
      <c r="F17221" s="1" t="s">
        <v>3</v>
      </c>
    </row>
    <row r="17222" spans="6:6">
      <c r="F17222" s="1" t="s">
        <v>3</v>
      </c>
    </row>
    <row r="17223" spans="6:6">
      <c r="F17223" s="1" t="s">
        <v>3</v>
      </c>
    </row>
    <row r="17224" spans="6:6">
      <c r="F17224" s="1" t="s">
        <v>3</v>
      </c>
    </row>
    <row r="17225" spans="6:6">
      <c r="F17225" s="1" t="s">
        <v>3</v>
      </c>
    </row>
    <row r="17226" spans="6:6">
      <c r="F17226" s="1" t="s">
        <v>3</v>
      </c>
    </row>
    <row r="17227" spans="6:6">
      <c r="F17227" s="1" t="s">
        <v>3</v>
      </c>
    </row>
    <row r="17228" spans="6:6">
      <c r="F17228" s="1" t="s">
        <v>3</v>
      </c>
    </row>
    <row r="17229" spans="6:6">
      <c r="F17229" s="1" t="s">
        <v>3</v>
      </c>
    </row>
    <row r="17230" spans="6:6">
      <c r="F17230" s="1" t="s">
        <v>3</v>
      </c>
    </row>
    <row r="17231" spans="6:6">
      <c r="F17231" s="1" t="s">
        <v>3</v>
      </c>
    </row>
    <row r="17232" spans="6:6">
      <c r="F17232" s="1" t="s">
        <v>3</v>
      </c>
    </row>
    <row r="17233" spans="6:6">
      <c r="F17233" s="1" t="s">
        <v>3</v>
      </c>
    </row>
    <row r="17234" spans="6:6">
      <c r="F17234" s="1" t="s">
        <v>3</v>
      </c>
    </row>
    <row r="17235" spans="6:6">
      <c r="F17235" s="1" t="s">
        <v>3</v>
      </c>
    </row>
    <row r="17236" spans="6:6">
      <c r="F17236" s="1" t="s">
        <v>3</v>
      </c>
    </row>
    <row r="17237" spans="6:6">
      <c r="F17237" s="1" t="s">
        <v>3</v>
      </c>
    </row>
    <row r="17238" spans="6:6">
      <c r="F17238" s="1" t="s">
        <v>3</v>
      </c>
    </row>
    <row r="17239" spans="6:6">
      <c r="F17239" s="1" t="s">
        <v>3</v>
      </c>
    </row>
    <row r="17240" spans="6:6">
      <c r="F17240" s="1" t="s">
        <v>3</v>
      </c>
    </row>
    <row r="17241" spans="6:6">
      <c r="F17241" s="1" t="s">
        <v>3</v>
      </c>
    </row>
    <row r="17242" spans="6:6">
      <c r="F17242" s="1" t="s">
        <v>3</v>
      </c>
    </row>
    <row r="17243" spans="6:6">
      <c r="F17243" s="1" t="s">
        <v>3</v>
      </c>
    </row>
    <row r="17244" spans="6:6">
      <c r="F17244" s="1" t="s">
        <v>3</v>
      </c>
    </row>
    <row r="17245" spans="6:6">
      <c r="F17245" s="1" t="s">
        <v>3</v>
      </c>
    </row>
    <row r="17246" spans="6:6">
      <c r="F17246" s="1" t="s">
        <v>3</v>
      </c>
    </row>
    <row r="17247" spans="6:6">
      <c r="F17247" s="1" t="s">
        <v>3</v>
      </c>
    </row>
    <row r="17248" spans="6:6">
      <c r="F17248" s="1" t="s">
        <v>3</v>
      </c>
    </row>
    <row r="17249" spans="6:6">
      <c r="F17249" s="1" t="s">
        <v>3</v>
      </c>
    </row>
    <row r="17250" spans="6:6">
      <c r="F17250" s="1" t="s">
        <v>3</v>
      </c>
    </row>
    <row r="17251" spans="6:6">
      <c r="F17251" s="1" t="s">
        <v>3</v>
      </c>
    </row>
    <row r="17252" spans="6:6">
      <c r="F17252" s="1" t="s">
        <v>3</v>
      </c>
    </row>
    <row r="17253" spans="6:6">
      <c r="F17253" s="1" t="s">
        <v>3</v>
      </c>
    </row>
    <row r="17254" spans="6:6">
      <c r="F17254" s="1" t="s">
        <v>3</v>
      </c>
    </row>
    <row r="17255" spans="6:6">
      <c r="F17255" s="1" t="s">
        <v>3</v>
      </c>
    </row>
    <row r="17256" spans="6:6">
      <c r="F17256" s="1" t="s">
        <v>3</v>
      </c>
    </row>
    <row r="17257" spans="6:6">
      <c r="F17257" s="1" t="s">
        <v>3</v>
      </c>
    </row>
    <row r="17258" spans="6:6">
      <c r="F17258" s="1" t="s">
        <v>3</v>
      </c>
    </row>
    <row r="17259" spans="6:6">
      <c r="F17259" s="1" t="s">
        <v>3</v>
      </c>
    </row>
    <row r="17260" spans="6:6">
      <c r="F17260" s="1" t="s">
        <v>3</v>
      </c>
    </row>
    <row r="17261" spans="6:6">
      <c r="F17261" s="1" t="s">
        <v>3</v>
      </c>
    </row>
    <row r="17262" spans="6:6">
      <c r="F17262" s="1" t="s">
        <v>3</v>
      </c>
    </row>
    <row r="17263" spans="6:6">
      <c r="F17263" s="1" t="s">
        <v>3</v>
      </c>
    </row>
    <row r="17264" spans="6:6">
      <c r="F17264" s="1" t="s">
        <v>3</v>
      </c>
    </row>
    <row r="17265" spans="6:6">
      <c r="F17265" s="1" t="s">
        <v>3</v>
      </c>
    </row>
    <row r="17266" spans="6:6">
      <c r="F17266" s="1" t="s">
        <v>3</v>
      </c>
    </row>
    <row r="17267" spans="6:6">
      <c r="F17267" s="1" t="s">
        <v>3</v>
      </c>
    </row>
    <row r="17268" spans="6:6">
      <c r="F17268" s="1" t="s">
        <v>3</v>
      </c>
    </row>
    <row r="17269" spans="6:6">
      <c r="F17269" s="1" t="s">
        <v>3</v>
      </c>
    </row>
    <row r="17270" spans="6:6">
      <c r="F17270" s="1" t="s">
        <v>3</v>
      </c>
    </row>
    <row r="17271" spans="6:6">
      <c r="F17271" s="1" t="s">
        <v>3</v>
      </c>
    </row>
    <row r="17272" spans="6:6">
      <c r="F17272" s="1" t="s">
        <v>3</v>
      </c>
    </row>
    <row r="17273" spans="6:6">
      <c r="F17273" s="1" t="s">
        <v>3</v>
      </c>
    </row>
    <row r="17274" spans="6:6">
      <c r="F17274" s="1" t="s">
        <v>3</v>
      </c>
    </row>
    <row r="17275" spans="6:6">
      <c r="F17275" s="1" t="s">
        <v>3</v>
      </c>
    </row>
    <row r="17276" spans="6:6">
      <c r="F17276" s="1" t="s">
        <v>3</v>
      </c>
    </row>
    <row r="17277" spans="6:6">
      <c r="F17277" s="1" t="s">
        <v>3</v>
      </c>
    </row>
    <row r="17278" spans="6:6">
      <c r="F17278" s="1" t="s">
        <v>3</v>
      </c>
    </row>
    <row r="17279" spans="6:6">
      <c r="F17279" s="1" t="s">
        <v>3</v>
      </c>
    </row>
    <row r="17280" spans="6:6">
      <c r="F17280" s="1" t="s">
        <v>3</v>
      </c>
    </row>
    <row r="17281" spans="6:6">
      <c r="F17281" s="1" t="s">
        <v>3</v>
      </c>
    </row>
    <row r="17282" spans="6:6">
      <c r="F17282" s="1" t="s">
        <v>3</v>
      </c>
    </row>
    <row r="17283" spans="6:6">
      <c r="F17283" s="1" t="s">
        <v>3</v>
      </c>
    </row>
    <row r="17284" spans="6:6">
      <c r="F17284" s="1" t="s">
        <v>3</v>
      </c>
    </row>
    <row r="17285" spans="6:6">
      <c r="F17285" s="1" t="s">
        <v>3</v>
      </c>
    </row>
    <row r="17286" spans="6:6">
      <c r="F17286" s="1" t="s">
        <v>3</v>
      </c>
    </row>
    <row r="17287" spans="6:6">
      <c r="F17287" s="1" t="s">
        <v>3</v>
      </c>
    </row>
    <row r="17288" spans="6:6">
      <c r="F17288" s="1" t="s">
        <v>3</v>
      </c>
    </row>
    <row r="17289" spans="6:6">
      <c r="F17289" s="1" t="s">
        <v>3</v>
      </c>
    </row>
    <row r="17290" spans="6:6">
      <c r="F17290" s="1" t="s">
        <v>3</v>
      </c>
    </row>
    <row r="17291" spans="6:6">
      <c r="F17291" s="1" t="s">
        <v>3</v>
      </c>
    </row>
    <row r="17292" spans="6:6">
      <c r="F17292" s="1" t="s">
        <v>3</v>
      </c>
    </row>
    <row r="17293" spans="6:6">
      <c r="F17293" s="1" t="s">
        <v>3</v>
      </c>
    </row>
    <row r="17294" spans="6:6">
      <c r="F17294" s="1" t="s">
        <v>3</v>
      </c>
    </row>
    <row r="17295" spans="6:6">
      <c r="F17295" s="1" t="s">
        <v>3</v>
      </c>
    </row>
    <row r="17296" spans="6:6">
      <c r="F17296" s="1" t="s">
        <v>3</v>
      </c>
    </row>
    <row r="17297" spans="6:6">
      <c r="F17297" s="1" t="s">
        <v>3</v>
      </c>
    </row>
    <row r="17298" spans="6:6">
      <c r="F17298" s="1" t="s">
        <v>3</v>
      </c>
    </row>
    <row r="17299" spans="6:6">
      <c r="F17299" s="1" t="s">
        <v>3</v>
      </c>
    </row>
    <row r="17300" spans="6:6">
      <c r="F17300" s="1" t="s">
        <v>3</v>
      </c>
    </row>
    <row r="17301" spans="6:6">
      <c r="F17301" s="1" t="s">
        <v>3</v>
      </c>
    </row>
    <row r="17302" spans="6:6">
      <c r="F17302" s="1" t="s">
        <v>3</v>
      </c>
    </row>
    <row r="17303" spans="6:6">
      <c r="F17303" s="1" t="s">
        <v>3</v>
      </c>
    </row>
    <row r="17304" spans="6:6">
      <c r="F17304" s="1" t="s">
        <v>3</v>
      </c>
    </row>
    <row r="17305" spans="6:6">
      <c r="F17305" s="1" t="s">
        <v>3</v>
      </c>
    </row>
    <row r="17306" spans="6:6">
      <c r="F17306" s="1" t="s">
        <v>3</v>
      </c>
    </row>
    <row r="17307" spans="6:6">
      <c r="F17307" s="1" t="s">
        <v>3</v>
      </c>
    </row>
    <row r="17308" spans="6:6">
      <c r="F17308" s="1" t="s">
        <v>3</v>
      </c>
    </row>
    <row r="17309" spans="6:6">
      <c r="F17309" s="1" t="s">
        <v>3</v>
      </c>
    </row>
    <row r="17310" spans="6:6">
      <c r="F17310" s="1" t="s">
        <v>3</v>
      </c>
    </row>
    <row r="17311" spans="6:6">
      <c r="F17311" s="1" t="s">
        <v>3</v>
      </c>
    </row>
    <row r="17312" spans="6:6">
      <c r="F17312" s="1" t="s">
        <v>3</v>
      </c>
    </row>
    <row r="17313" spans="6:6">
      <c r="F17313" s="1" t="s">
        <v>3</v>
      </c>
    </row>
    <row r="17314" spans="6:6">
      <c r="F17314" s="1" t="s">
        <v>3</v>
      </c>
    </row>
    <row r="17315" spans="6:6">
      <c r="F17315" s="1" t="s">
        <v>3</v>
      </c>
    </row>
    <row r="17316" spans="6:6">
      <c r="F17316" s="1" t="s">
        <v>3</v>
      </c>
    </row>
    <row r="17317" spans="6:6">
      <c r="F17317" s="1" t="s">
        <v>3</v>
      </c>
    </row>
    <row r="17318" spans="6:6">
      <c r="F17318" s="1" t="s">
        <v>3</v>
      </c>
    </row>
    <row r="17319" spans="6:6">
      <c r="F17319" s="1" t="s">
        <v>3</v>
      </c>
    </row>
    <row r="17320" spans="6:6">
      <c r="F17320" s="1" t="s">
        <v>3</v>
      </c>
    </row>
    <row r="17321" spans="6:6">
      <c r="F17321" s="1" t="s">
        <v>3</v>
      </c>
    </row>
    <row r="17322" spans="6:6">
      <c r="F17322" s="1" t="s">
        <v>3</v>
      </c>
    </row>
    <row r="17323" spans="6:6">
      <c r="F17323" s="1" t="s">
        <v>3</v>
      </c>
    </row>
    <row r="17324" spans="6:6">
      <c r="F17324" s="1" t="s">
        <v>3</v>
      </c>
    </row>
    <row r="17325" spans="6:6">
      <c r="F17325" s="1" t="s">
        <v>3</v>
      </c>
    </row>
    <row r="17326" spans="6:6">
      <c r="F17326" s="1" t="s">
        <v>3</v>
      </c>
    </row>
    <row r="17327" spans="6:6">
      <c r="F17327" s="1" t="s">
        <v>3</v>
      </c>
    </row>
    <row r="17328" spans="6:6">
      <c r="F17328" s="1" t="s">
        <v>3</v>
      </c>
    </row>
    <row r="17329" spans="6:6">
      <c r="F17329" s="1" t="s">
        <v>3</v>
      </c>
    </row>
    <row r="17330" spans="6:6">
      <c r="F17330" s="1" t="s">
        <v>3</v>
      </c>
    </row>
    <row r="17331" spans="6:6">
      <c r="F17331" s="1" t="s">
        <v>3</v>
      </c>
    </row>
    <row r="17332" spans="6:6">
      <c r="F17332" s="1" t="s">
        <v>3</v>
      </c>
    </row>
    <row r="17333" spans="6:6">
      <c r="F17333" s="1" t="s">
        <v>3</v>
      </c>
    </row>
    <row r="17334" spans="6:6">
      <c r="F17334" s="1" t="s">
        <v>3</v>
      </c>
    </row>
    <row r="17335" spans="6:6">
      <c r="F17335" s="1" t="s">
        <v>3</v>
      </c>
    </row>
    <row r="17336" spans="6:6">
      <c r="F17336" s="1" t="s">
        <v>3</v>
      </c>
    </row>
    <row r="17337" spans="6:6">
      <c r="F17337" s="1" t="s">
        <v>3</v>
      </c>
    </row>
    <row r="17338" spans="6:6">
      <c r="F17338" s="1" t="s">
        <v>3</v>
      </c>
    </row>
    <row r="17339" spans="6:6">
      <c r="F17339" s="1" t="s">
        <v>3</v>
      </c>
    </row>
    <row r="17340" spans="6:6">
      <c r="F17340" s="1" t="s">
        <v>3</v>
      </c>
    </row>
    <row r="17341" spans="6:6">
      <c r="F17341" s="1" t="s">
        <v>3</v>
      </c>
    </row>
    <row r="17342" spans="6:6">
      <c r="F17342" s="1" t="s">
        <v>3</v>
      </c>
    </row>
    <row r="17343" spans="6:6">
      <c r="F17343" s="1" t="s">
        <v>3</v>
      </c>
    </row>
    <row r="17344" spans="6:6">
      <c r="F17344" s="1" t="s">
        <v>3</v>
      </c>
    </row>
    <row r="17345" spans="6:6">
      <c r="F17345" s="1" t="s">
        <v>3</v>
      </c>
    </row>
    <row r="17346" spans="6:6">
      <c r="F17346" s="1" t="s">
        <v>3</v>
      </c>
    </row>
    <row r="17347" spans="6:6">
      <c r="F17347" s="1" t="s">
        <v>3</v>
      </c>
    </row>
    <row r="17348" spans="6:6">
      <c r="F17348" s="1" t="s">
        <v>3</v>
      </c>
    </row>
    <row r="17349" spans="6:6">
      <c r="F17349" s="1" t="s">
        <v>3</v>
      </c>
    </row>
    <row r="17350" spans="6:6">
      <c r="F17350" s="1" t="s">
        <v>3</v>
      </c>
    </row>
    <row r="17351" spans="6:6">
      <c r="F17351" s="1" t="s">
        <v>3</v>
      </c>
    </row>
    <row r="17352" spans="6:6">
      <c r="F17352" s="1" t="s">
        <v>3</v>
      </c>
    </row>
    <row r="17353" spans="6:6">
      <c r="F17353" s="1" t="s">
        <v>3</v>
      </c>
    </row>
    <row r="17354" spans="6:6">
      <c r="F17354" s="1" t="s">
        <v>3</v>
      </c>
    </row>
    <row r="17355" spans="6:6">
      <c r="F17355" s="1" t="s">
        <v>3</v>
      </c>
    </row>
    <row r="17356" spans="6:6">
      <c r="F17356" s="1" t="s">
        <v>3</v>
      </c>
    </row>
    <row r="17357" spans="6:6">
      <c r="F17357" s="1" t="s">
        <v>3</v>
      </c>
    </row>
    <row r="17358" spans="6:6">
      <c r="F17358" s="1" t="s">
        <v>3</v>
      </c>
    </row>
    <row r="17359" spans="6:6">
      <c r="F17359" s="1" t="s">
        <v>3</v>
      </c>
    </row>
    <row r="17360" spans="6:6">
      <c r="F17360" s="1" t="s">
        <v>3</v>
      </c>
    </row>
    <row r="17361" spans="6:6">
      <c r="F17361" s="1" t="s">
        <v>3</v>
      </c>
    </row>
    <row r="17362" spans="6:6">
      <c r="F17362" s="1" t="s">
        <v>3</v>
      </c>
    </row>
    <row r="17363" spans="6:6">
      <c r="F17363" s="1" t="s">
        <v>3</v>
      </c>
    </row>
    <row r="17364" spans="6:6">
      <c r="F17364" s="1" t="s">
        <v>3</v>
      </c>
    </row>
    <row r="17365" spans="6:6">
      <c r="F17365" s="1" t="s">
        <v>3</v>
      </c>
    </row>
    <row r="17366" spans="6:6">
      <c r="F17366" s="1" t="s">
        <v>3</v>
      </c>
    </row>
    <row r="17367" spans="6:6">
      <c r="F17367" s="1" t="s">
        <v>3</v>
      </c>
    </row>
    <row r="17368" spans="6:6">
      <c r="F17368" s="1" t="s">
        <v>3</v>
      </c>
    </row>
    <row r="17369" spans="6:6">
      <c r="F17369" s="1" t="s">
        <v>3</v>
      </c>
    </row>
    <row r="17370" spans="6:6">
      <c r="F17370" s="1" t="s">
        <v>3</v>
      </c>
    </row>
    <row r="17371" spans="6:6">
      <c r="F17371" s="1" t="s">
        <v>3</v>
      </c>
    </row>
    <row r="17372" spans="6:6">
      <c r="F17372" s="1" t="s">
        <v>3</v>
      </c>
    </row>
    <row r="17373" spans="6:6">
      <c r="F17373" s="1" t="s">
        <v>3</v>
      </c>
    </row>
    <row r="17374" spans="6:6">
      <c r="F17374" s="1" t="s">
        <v>3</v>
      </c>
    </row>
    <row r="17375" spans="6:6">
      <c r="F17375" s="1" t="s">
        <v>3</v>
      </c>
    </row>
    <row r="17376" spans="6:6">
      <c r="F17376" s="1" t="s">
        <v>3</v>
      </c>
    </row>
    <row r="17377" spans="6:6">
      <c r="F17377" s="1" t="s">
        <v>3</v>
      </c>
    </row>
    <row r="17378" spans="6:6">
      <c r="F17378" s="1" t="s">
        <v>3</v>
      </c>
    </row>
    <row r="17379" spans="6:6">
      <c r="F17379" s="1" t="s">
        <v>3</v>
      </c>
    </row>
    <row r="17380" spans="6:6">
      <c r="F17380" s="1" t="s">
        <v>3</v>
      </c>
    </row>
    <row r="17381" spans="6:6">
      <c r="F17381" s="1" t="s">
        <v>3</v>
      </c>
    </row>
    <row r="17382" spans="6:6">
      <c r="F17382" s="1" t="s">
        <v>3</v>
      </c>
    </row>
    <row r="17383" spans="6:6">
      <c r="F17383" s="1" t="s">
        <v>3</v>
      </c>
    </row>
    <row r="17384" spans="6:6">
      <c r="F17384" s="1" t="s">
        <v>3</v>
      </c>
    </row>
    <row r="17385" spans="6:6">
      <c r="F17385" s="1" t="s">
        <v>3</v>
      </c>
    </row>
    <row r="17386" spans="6:6">
      <c r="F17386" s="1" t="s">
        <v>3</v>
      </c>
    </row>
    <row r="17387" spans="6:6">
      <c r="F17387" s="1" t="s">
        <v>3</v>
      </c>
    </row>
    <row r="17388" spans="6:6">
      <c r="F17388" s="1" t="s">
        <v>3</v>
      </c>
    </row>
    <row r="17389" spans="6:6">
      <c r="F17389" s="1" t="s">
        <v>3</v>
      </c>
    </row>
    <row r="17390" spans="6:6">
      <c r="F17390" s="1" t="s">
        <v>3</v>
      </c>
    </row>
    <row r="17391" spans="6:6">
      <c r="F17391" s="1" t="s">
        <v>3</v>
      </c>
    </row>
    <row r="17392" spans="6:6">
      <c r="F17392" s="1" t="s">
        <v>3</v>
      </c>
    </row>
    <row r="17393" spans="6:6">
      <c r="F17393" s="1" t="s">
        <v>3</v>
      </c>
    </row>
    <row r="17394" spans="6:6">
      <c r="F17394" s="1" t="s">
        <v>3</v>
      </c>
    </row>
    <row r="17395" spans="6:6">
      <c r="F17395" s="1" t="s">
        <v>3</v>
      </c>
    </row>
    <row r="17396" spans="6:6">
      <c r="F17396" s="1" t="s">
        <v>3</v>
      </c>
    </row>
    <row r="17397" spans="6:6">
      <c r="F17397" s="1" t="s">
        <v>3</v>
      </c>
    </row>
    <row r="17398" spans="6:6">
      <c r="F17398" s="1" t="s">
        <v>3</v>
      </c>
    </row>
    <row r="17399" spans="6:6">
      <c r="F17399" s="1" t="s">
        <v>3</v>
      </c>
    </row>
    <row r="17400" spans="6:6">
      <c r="F17400" s="1" t="s">
        <v>3</v>
      </c>
    </row>
    <row r="17401" spans="6:6">
      <c r="F17401" s="1" t="s">
        <v>3</v>
      </c>
    </row>
    <row r="17402" spans="6:6">
      <c r="F17402" s="1" t="s">
        <v>3</v>
      </c>
    </row>
    <row r="17403" spans="6:6">
      <c r="F17403" s="1" t="s">
        <v>3</v>
      </c>
    </row>
    <row r="17404" spans="6:6">
      <c r="F17404" s="1" t="s">
        <v>3</v>
      </c>
    </row>
    <row r="17405" spans="6:6">
      <c r="F17405" s="1" t="s">
        <v>3</v>
      </c>
    </row>
    <row r="17406" spans="6:6">
      <c r="F17406" s="1" t="s">
        <v>3</v>
      </c>
    </row>
    <row r="17407" spans="6:6">
      <c r="F17407" s="1" t="s">
        <v>3</v>
      </c>
    </row>
    <row r="17408" spans="6:6">
      <c r="F17408" s="1" t="s">
        <v>3</v>
      </c>
    </row>
    <row r="17409" spans="6:6">
      <c r="F17409" s="1" t="s">
        <v>3</v>
      </c>
    </row>
    <row r="17410" spans="6:6">
      <c r="F17410" s="1" t="s">
        <v>3</v>
      </c>
    </row>
    <row r="17411" spans="6:6">
      <c r="F17411" s="1" t="s">
        <v>3</v>
      </c>
    </row>
    <row r="17412" spans="6:6">
      <c r="F17412" s="1" t="s">
        <v>3</v>
      </c>
    </row>
    <row r="17413" spans="6:6">
      <c r="F17413" s="1" t="s">
        <v>3</v>
      </c>
    </row>
    <row r="17414" spans="6:6">
      <c r="F17414" s="1" t="s">
        <v>3</v>
      </c>
    </row>
    <row r="17415" spans="6:6">
      <c r="F17415" s="1" t="s">
        <v>3</v>
      </c>
    </row>
    <row r="17416" spans="6:6">
      <c r="F17416" s="1" t="s">
        <v>3</v>
      </c>
    </row>
    <row r="17417" spans="6:6">
      <c r="F17417" s="1" t="s">
        <v>3</v>
      </c>
    </row>
    <row r="17418" spans="6:6">
      <c r="F17418" s="1" t="s">
        <v>3</v>
      </c>
    </row>
    <row r="17419" spans="6:6">
      <c r="F17419" s="1" t="s">
        <v>3</v>
      </c>
    </row>
    <row r="17420" spans="6:6">
      <c r="F17420" s="1" t="s">
        <v>3</v>
      </c>
    </row>
    <row r="17421" spans="6:6">
      <c r="F17421" s="1" t="s">
        <v>3</v>
      </c>
    </row>
    <row r="17422" spans="6:6">
      <c r="F17422" s="1" t="s">
        <v>3</v>
      </c>
    </row>
    <row r="17423" spans="6:6">
      <c r="F17423" s="1" t="s">
        <v>3</v>
      </c>
    </row>
    <row r="17424" spans="6:6">
      <c r="F17424" s="1" t="s">
        <v>3</v>
      </c>
    </row>
    <row r="17425" spans="6:6">
      <c r="F17425" s="1" t="s">
        <v>3</v>
      </c>
    </row>
    <row r="17426" spans="6:6">
      <c r="F17426" s="1" t="s">
        <v>3</v>
      </c>
    </row>
    <row r="17427" spans="6:6">
      <c r="F17427" s="1" t="s">
        <v>3</v>
      </c>
    </row>
    <row r="17428" spans="6:6">
      <c r="F17428" s="1" t="s">
        <v>3</v>
      </c>
    </row>
    <row r="17429" spans="6:6">
      <c r="F17429" s="1" t="s">
        <v>3</v>
      </c>
    </row>
    <row r="17430" spans="6:6">
      <c r="F17430" s="1" t="s">
        <v>3</v>
      </c>
    </row>
    <row r="17431" spans="6:6">
      <c r="F17431" s="1" t="s">
        <v>3</v>
      </c>
    </row>
    <row r="17432" spans="6:6">
      <c r="F17432" s="1" t="s">
        <v>3</v>
      </c>
    </row>
    <row r="17433" spans="6:6">
      <c r="F17433" s="1" t="s">
        <v>3</v>
      </c>
    </row>
    <row r="17434" spans="6:6">
      <c r="F17434" s="1" t="s">
        <v>3</v>
      </c>
    </row>
    <row r="17435" spans="6:6">
      <c r="F17435" s="1" t="s">
        <v>3</v>
      </c>
    </row>
    <row r="17436" spans="6:6">
      <c r="F17436" s="1" t="s">
        <v>3</v>
      </c>
    </row>
    <row r="17437" spans="6:6">
      <c r="F17437" s="1" t="s">
        <v>3</v>
      </c>
    </row>
    <row r="17438" spans="6:6">
      <c r="F17438" s="1" t="s">
        <v>3</v>
      </c>
    </row>
    <row r="17439" spans="6:6">
      <c r="F17439" s="1" t="s">
        <v>3</v>
      </c>
    </row>
    <row r="17440" spans="6:6">
      <c r="F17440" s="1" t="s">
        <v>3</v>
      </c>
    </row>
    <row r="17441" spans="6:6">
      <c r="F17441" s="1" t="s">
        <v>3</v>
      </c>
    </row>
    <row r="17442" spans="6:6">
      <c r="F17442" s="1" t="s">
        <v>3</v>
      </c>
    </row>
    <row r="17443" spans="6:6">
      <c r="F17443" s="1" t="s">
        <v>3</v>
      </c>
    </row>
    <row r="17444" spans="6:6">
      <c r="F17444" s="1" t="s">
        <v>3</v>
      </c>
    </row>
    <row r="17445" spans="6:6">
      <c r="F17445" s="1" t="s">
        <v>3</v>
      </c>
    </row>
    <row r="17446" spans="6:6">
      <c r="F17446" s="1" t="s">
        <v>3</v>
      </c>
    </row>
    <row r="17447" spans="6:6">
      <c r="F17447" s="1" t="s">
        <v>3</v>
      </c>
    </row>
    <row r="17448" spans="6:6">
      <c r="F17448" s="1" t="s">
        <v>3</v>
      </c>
    </row>
    <row r="17449" spans="6:6">
      <c r="F17449" s="1" t="s">
        <v>3</v>
      </c>
    </row>
    <row r="17450" spans="6:6">
      <c r="F17450" s="1" t="s">
        <v>3</v>
      </c>
    </row>
    <row r="17451" spans="6:6">
      <c r="F17451" s="1" t="s">
        <v>3</v>
      </c>
    </row>
    <row r="17452" spans="6:6">
      <c r="F17452" s="1" t="s">
        <v>3</v>
      </c>
    </row>
    <row r="17453" spans="6:6">
      <c r="F17453" s="1" t="s">
        <v>3</v>
      </c>
    </row>
    <row r="17454" spans="6:6">
      <c r="F17454" s="1" t="s">
        <v>3</v>
      </c>
    </row>
    <row r="17455" spans="6:6">
      <c r="F17455" s="1" t="s">
        <v>3</v>
      </c>
    </row>
    <row r="17456" spans="6:6">
      <c r="F17456" s="1" t="s">
        <v>3</v>
      </c>
    </row>
    <row r="17457" spans="6:6">
      <c r="F17457" s="1" t="s">
        <v>3</v>
      </c>
    </row>
    <row r="17458" spans="6:6">
      <c r="F17458" s="1" t="s">
        <v>3</v>
      </c>
    </row>
    <row r="17459" spans="6:6">
      <c r="F17459" s="1" t="s">
        <v>3</v>
      </c>
    </row>
    <row r="17460" spans="6:6">
      <c r="F17460" s="1" t="s">
        <v>3</v>
      </c>
    </row>
    <row r="17461" spans="6:6">
      <c r="F17461" s="1" t="s">
        <v>3</v>
      </c>
    </row>
    <row r="17462" spans="6:6">
      <c r="F17462" s="1" t="s">
        <v>3</v>
      </c>
    </row>
    <row r="17463" spans="6:6">
      <c r="F17463" s="1" t="s">
        <v>3</v>
      </c>
    </row>
    <row r="17464" spans="6:6">
      <c r="F17464" s="1" t="s">
        <v>3</v>
      </c>
    </row>
    <row r="17465" spans="6:6">
      <c r="F17465" s="1" t="s">
        <v>3</v>
      </c>
    </row>
    <row r="17466" spans="6:6">
      <c r="F17466" s="1" t="s">
        <v>3</v>
      </c>
    </row>
    <row r="17467" spans="6:6">
      <c r="F17467" s="1" t="s">
        <v>3</v>
      </c>
    </row>
    <row r="17468" spans="6:6">
      <c r="F17468" s="1" t="s">
        <v>3</v>
      </c>
    </row>
    <row r="17469" spans="6:6">
      <c r="F17469" s="1" t="s">
        <v>3</v>
      </c>
    </row>
    <row r="17470" spans="6:6">
      <c r="F17470" s="1" t="s">
        <v>3</v>
      </c>
    </row>
    <row r="17471" spans="6:6">
      <c r="F17471" s="1" t="s">
        <v>3</v>
      </c>
    </row>
    <row r="17472" spans="6:6">
      <c r="F17472" s="1" t="s">
        <v>3</v>
      </c>
    </row>
    <row r="17473" spans="6:6">
      <c r="F17473" s="1" t="s">
        <v>3</v>
      </c>
    </row>
    <row r="17474" spans="6:6">
      <c r="F17474" s="1" t="s">
        <v>3</v>
      </c>
    </row>
    <row r="17475" spans="6:6">
      <c r="F17475" s="1" t="s">
        <v>3</v>
      </c>
    </row>
    <row r="17476" spans="6:6">
      <c r="F17476" s="1" t="s">
        <v>3</v>
      </c>
    </row>
    <row r="17477" spans="6:6">
      <c r="F17477" s="1" t="s">
        <v>3</v>
      </c>
    </row>
    <row r="17478" spans="6:6">
      <c r="F17478" s="1" t="s">
        <v>3</v>
      </c>
    </row>
    <row r="17479" spans="6:6">
      <c r="F17479" s="1" t="s">
        <v>3</v>
      </c>
    </row>
    <row r="17480" spans="6:6">
      <c r="F17480" s="1" t="s">
        <v>3</v>
      </c>
    </row>
    <row r="17481" spans="6:6">
      <c r="F17481" s="1" t="s">
        <v>3</v>
      </c>
    </row>
    <row r="17482" spans="6:6">
      <c r="F17482" s="1" t="s">
        <v>3</v>
      </c>
    </row>
    <row r="17483" spans="6:6">
      <c r="F17483" s="1" t="s">
        <v>3</v>
      </c>
    </row>
    <row r="17484" spans="6:6">
      <c r="F17484" s="1" t="s">
        <v>3</v>
      </c>
    </row>
    <row r="17485" spans="6:6">
      <c r="F17485" s="1" t="s">
        <v>3</v>
      </c>
    </row>
    <row r="17486" spans="6:6">
      <c r="F17486" s="1" t="s">
        <v>3</v>
      </c>
    </row>
    <row r="17487" spans="6:6">
      <c r="F17487" s="1" t="s">
        <v>3</v>
      </c>
    </row>
    <row r="17488" spans="6:6">
      <c r="F17488" s="1" t="s">
        <v>3</v>
      </c>
    </row>
    <row r="17489" spans="6:6">
      <c r="F17489" s="1" t="s">
        <v>3</v>
      </c>
    </row>
    <row r="17490" spans="6:6">
      <c r="F17490" s="1" t="s">
        <v>3</v>
      </c>
    </row>
    <row r="17491" spans="6:6">
      <c r="F17491" s="1" t="s">
        <v>3</v>
      </c>
    </row>
    <row r="17492" spans="6:6">
      <c r="F17492" s="1" t="s">
        <v>3</v>
      </c>
    </row>
    <row r="17493" spans="6:6">
      <c r="F17493" s="1" t="s">
        <v>3</v>
      </c>
    </row>
    <row r="17494" spans="6:6">
      <c r="F17494" s="1" t="s">
        <v>3</v>
      </c>
    </row>
    <row r="17495" spans="6:6">
      <c r="F17495" s="1" t="s">
        <v>3</v>
      </c>
    </row>
    <row r="17496" spans="6:6">
      <c r="F17496" s="1" t="s">
        <v>3</v>
      </c>
    </row>
    <row r="17497" spans="6:6">
      <c r="F17497" s="1" t="s">
        <v>3</v>
      </c>
    </row>
    <row r="17498" spans="6:6">
      <c r="F17498" s="1" t="s">
        <v>3</v>
      </c>
    </row>
    <row r="17499" spans="6:6">
      <c r="F17499" s="1" t="s">
        <v>3</v>
      </c>
    </row>
    <row r="17500" spans="6:6">
      <c r="F17500" s="1" t="s">
        <v>3</v>
      </c>
    </row>
    <row r="17501" spans="6:6">
      <c r="F17501" s="1" t="s">
        <v>3</v>
      </c>
    </row>
    <row r="17502" spans="6:6">
      <c r="F17502" s="1" t="s">
        <v>3</v>
      </c>
    </row>
    <row r="17503" spans="6:6">
      <c r="F17503" s="1" t="s">
        <v>3</v>
      </c>
    </row>
    <row r="17504" spans="6:6">
      <c r="F17504" s="1" t="s">
        <v>3</v>
      </c>
    </row>
    <row r="17505" spans="6:6">
      <c r="F17505" s="1" t="s">
        <v>3</v>
      </c>
    </row>
    <row r="17506" spans="6:6">
      <c r="F17506" s="1" t="s">
        <v>3</v>
      </c>
    </row>
    <row r="17507" spans="6:6">
      <c r="F17507" s="1" t="s">
        <v>3</v>
      </c>
    </row>
    <row r="17508" spans="6:6">
      <c r="F17508" s="1" t="s">
        <v>3</v>
      </c>
    </row>
    <row r="17509" spans="6:6">
      <c r="F17509" s="1" t="s">
        <v>3</v>
      </c>
    </row>
    <row r="17510" spans="6:6">
      <c r="F17510" s="1" t="s">
        <v>3</v>
      </c>
    </row>
    <row r="17511" spans="6:6">
      <c r="F17511" s="1" t="s">
        <v>3</v>
      </c>
    </row>
    <row r="17512" spans="6:6">
      <c r="F17512" s="1" t="s">
        <v>3</v>
      </c>
    </row>
    <row r="17513" spans="6:6">
      <c r="F17513" s="1" t="s">
        <v>3</v>
      </c>
    </row>
    <row r="17514" spans="6:6">
      <c r="F17514" s="1" t="s">
        <v>3</v>
      </c>
    </row>
    <row r="17515" spans="6:6">
      <c r="F17515" s="1" t="s">
        <v>3</v>
      </c>
    </row>
    <row r="17516" spans="6:6">
      <c r="F17516" s="1" t="s">
        <v>3</v>
      </c>
    </row>
    <row r="17517" spans="6:6">
      <c r="F17517" s="1" t="s">
        <v>3</v>
      </c>
    </row>
    <row r="17518" spans="6:6">
      <c r="F17518" s="1" t="s">
        <v>3</v>
      </c>
    </row>
    <row r="17519" spans="6:6">
      <c r="F17519" s="1" t="s">
        <v>3</v>
      </c>
    </row>
    <row r="17520" spans="6:6">
      <c r="F17520" s="1" t="s">
        <v>3</v>
      </c>
    </row>
    <row r="17521" spans="6:6">
      <c r="F17521" s="1" t="s">
        <v>3</v>
      </c>
    </row>
    <row r="17522" spans="6:6">
      <c r="F17522" s="1" t="s">
        <v>3</v>
      </c>
    </row>
    <row r="17523" spans="6:6">
      <c r="F17523" s="1" t="s">
        <v>3</v>
      </c>
    </row>
    <row r="17524" spans="6:6">
      <c r="F17524" s="1" t="s">
        <v>3</v>
      </c>
    </row>
    <row r="17525" spans="6:6">
      <c r="F17525" s="1" t="s">
        <v>3</v>
      </c>
    </row>
    <row r="17526" spans="6:6">
      <c r="F17526" s="1" t="s">
        <v>3</v>
      </c>
    </row>
    <row r="17527" spans="6:6">
      <c r="F17527" s="1" t="s">
        <v>3</v>
      </c>
    </row>
    <row r="17528" spans="6:6">
      <c r="F17528" s="1" t="s">
        <v>3</v>
      </c>
    </row>
    <row r="17529" spans="6:6">
      <c r="F17529" s="1" t="s">
        <v>3</v>
      </c>
    </row>
    <row r="17530" spans="6:6">
      <c r="F17530" s="1" t="s">
        <v>3</v>
      </c>
    </row>
    <row r="17531" spans="6:6">
      <c r="F17531" s="1" t="s">
        <v>3</v>
      </c>
    </row>
    <row r="17532" spans="6:6">
      <c r="F17532" s="1" t="s">
        <v>3</v>
      </c>
    </row>
    <row r="17533" spans="6:6">
      <c r="F17533" s="1" t="s">
        <v>3</v>
      </c>
    </row>
    <row r="17534" spans="6:6">
      <c r="F17534" s="1" t="s">
        <v>3</v>
      </c>
    </row>
    <row r="17535" spans="6:6">
      <c r="F17535" s="1" t="s">
        <v>3</v>
      </c>
    </row>
    <row r="17536" spans="6:6">
      <c r="F17536" s="1" t="s">
        <v>3</v>
      </c>
    </row>
    <row r="17537" spans="6:6">
      <c r="F17537" s="1" t="s">
        <v>3</v>
      </c>
    </row>
    <row r="17538" spans="6:6">
      <c r="F17538" s="1" t="s">
        <v>3</v>
      </c>
    </row>
    <row r="17539" spans="6:6">
      <c r="F17539" s="1" t="s">
        <v>3</v>
      </c>
    </row>
    <row r="17540" spans="6:6">
      <c r="F17540" s="1" t="s">
        <v>3</v>
      </c>
    </row>
    <row r="17541" spans="6:6">
      <c r="F17541" s="1" t="s">
        <v>3</v>
      </c>
    </row>
    <row r="17542" spans="6:6">
      <c r="F17542" s="1" t="s">
        <v>3</v>
      </c>
    </row>
    <row r="17543" spans="6:6">
      <c r="F17543" s="1" t="s">
        <v>3</v>
      </c>
    </row>
    <row r="17544" spans="6:6">
      <c r="F17544" s="1" t="s">
        <v>3</v>
      </c>
    </row>
    <row r="17545" spans="6:6">
      <c r="F17545" s="1" t="s">
        <v>3</v>
      </c>
    </row>
    <row r="17546" spans="6:6">
      <c r="F17546" s="1" t="s">
        <v>3</v>
      </c>
    </row>
    <row r="17547" spans="6:6">
      <c r="F17547" s="1" t="s">
        <v>3</v>
      </c>
    </row>
    <row r="17548" spans="6:6">
      <c r="F17548" s="1" t="s">
        <v>3</v>
      </c>
    </row>
    <row r="17549" spans="6:6">
      <c r="F17549" s="1" t="s">
        <v>3</v>
      </c>
    </row>
    <row r="17550" spans="6:6">
      <c r="F17550" s="1" t="s">
        <v>3</v>
      </c>
    </row>
    <row r="17551" spans="6:6">
      <c r="F17551" s="1" t="s">
        <v>3</v>
      </c>
    </row>
    <row r="17552" spans="6:6">
      <c r="F17552" s="1" t="s">
        <v>3</v>
      </c>
    </row>
    <row r="17553" spans="6:6">
      <c r="F17553" s="1" t="s">
        <v>3</v>
      </c>
    </row>
    <row r="17554" spans="6:6">
      <c r="F17554" s="1" t="s">
        <v>3</v>
      </c>
    </row>
    <row r="17555" spans="6:6">
      <c r="F17555" s="1" t="s">
        <v>3</v>
      </c>
    </row>
    <row r="17556" spans="6:6">
      <c r="F17556" s="1" t="s">
        <v>3</v>
      </c>
    </row>
    <row r="17557" spans="6:6">
      <c r="F17557" s="1" t="s">
        <v>3</v>
      </c>
    </row>
    <row r="17558" spans="6:6">
      <c r="F17558" s="1" t="s">
        <v>3</v>
      </c>
    </row>
    <row r="17559" spans="6:6">
      <c r="F17559" s="1" t="s">
        <v>3</v>
      </c>
    </row>
    <row r="17560" spans="6:6">
      <c r="F17560" s="1" t="s">
        <v>3</v>
      </c>
    </row>
    <row r="17561" spans="6:6">
      <c r="F17561" s="1" t="s">
        <v>3</v>
      </c>
    </row>
    <row r="17562" spans="6:6">
      <c r="F17562" s="1" t="s">
        <v>3</v>
      </c>
    </row>
    <row r="17563" spans="6:6">
      <c r="F17563" s="1" t="s">
        <v>3</v>
      </c>
    </row>
    <row r="17564" spans="6:6">
      <c r="F17564" s="1" t="s">
        <v>3</v>
      </c>
    </row>
    <row r="17565" spans="6:6">
      <c r="F17565" s="1" t="s">
        <v>3</v>
      </c>
    </row>
    <row r="17566" spans="6:6">
      <c r="F17566" s="1" t="s">
        <v>3</v>
      </c>
    </row>
    <row r="17567" spans="6:6">
      <c r="F17567" s="1" t="s">
        <v>3</v>
      </c>
    </row>
    <row r="17568" spans="6:6">
      <c r="F17568" s="1" t="s">
        <v>3</v>
      </c>
    </row>
    <row r="17569" spans="6:6">
      <c r="F17569" s="1" t="s">
        <v>3</v>
      </c>
    </row>
    <row r="17570" spans="6:6">
      <c r="F17570" s="1" t="s">
        <v>3</v>
      </c>
    </row>
    <row r="17571" spans="6:6">
      <c r="F17571" s="1" t="s">
        <v>3</v>
      </c>
    </row>
    <row r="17572" spans="6:6">
      <c r="F17572" s="1" t="s">
        <v>3</v>
      </c>
    </row>
    <row r="17573" spans="6:6">
      <c r="F17573" s="1" t="s">
        <v>3</v>
      </c>
    </row>
    <row r="17574" spans="6:6">
      <c r="F17574" s="1" t="s">
        <v>3</v>
      </c>
    </row>
    <row r="17575" spans="6:6">
      <c r="F17575" s="1" t="s">
        <v>3</v>
      </c>
    </row>
    <row r="17576" spans="6:6">
      <c r="F17576" s="1" t="s">
        <v>3</v>
      </c>
    </row>
    <row r="17577" spans="6:6">
      <c r="F17577" s="1" t="s">
        <v>3</v>
      </c>
    </row>
    <row r="17578" spans="6:6">
      <c r="F17578" s="1" t="s">
        <v>3</v>
      </c>
    </row>
    <row r="17579" spans="6:6">
      <c r="F17579" s="1" t="s">
        <v>3</v>
      </c>
    </row>
    <row r="17580" spans="6:6">
      <c r="F17580" s="1" t="s">
        <v>3</v>
      </c>
    </row>
    <row r="17581" spans="6:6">
      <c r="F17581" s="1" t="s">
        <v>3</v>
      </c>
    </row>
    <row r="17582" spans="6:6">
      <c r="F17582" s="1" t="s">
        <v>3</v>
      </c>
    </row>
    <row r="17583" spans="6:6">
      <c r="F17583" s="1" t="s">
        <v>3</v>
      </c>
    </row>
    <row r="17584" spans="6:6">
      <c r="F17584" s="1" t="s">
        <v>3</v>
      </c>
    </row>
    <row r="17585" spans="6:6">
      <c r="F17585" s="1" t="s">
        <v>3</v>
      </c>
    </row>
    <row r="17586" spans="6:6">
      <c r="F17586" s="1" t="s">
        <v>3</v>
      </c>
    </row>
    <row r="17587" spans="6:6">
      <c r="F17587" s="1" t="s">
        <v>3</v>
      </c>
    </row>
    <row r="17588" spans="6:6">
      <c r="F17588" s="1" t="s">
        <v>3</v>
      </c>
    </row>
    <row r="17589" spans="6:6">
      <c r="F17589" s="1" t="s">
        <v>3</v>
      </c>
    </row>
    <row r="17590" spans="6:6">
      <c r="F17590" s="1" t="s">
        <v>3</v>
      </c>
    </row>
    <row r="17591" spans="6:6">
      <c r="F17591" s="1" t="s">
        <v>3</v>
      </c>
    </row>
    <row r="17592" spans="6:6">
      <c r="F17592" s="1" t="s">
        <v>3</v>
      </c>
    </row>
    <row r="17593" spans="6:6">
      <c r="F17593" s="1" t="s">
        <v>3</v>
      </c>
    </row>
    <row r="17594" spans="6:6">
      <c r="F17594" s="1" t="s">
        <v>3</v>
      </c>
    </row>
    <row r="17595" spans="6:6">
      <c r="F17595" s="1" t="s">
        <v>3</v>
      </c>
    </row>
    <row r="17596" spans="6:6">
      <c r="F17596" s="1" t="s">
        <v>3</v>
      </c>
    </row>
    <row r="17597" spans="6:6">
      <c r="F17597" s="1" t="s">
        <v>3</v>
      </c>
    </row>
    <row r="17598" spans="6:6">
      <c r="F17598" s="1" t="s">
        <v>3</v>
      </c>
    </row>
    <row r="17599" spans="6:6">
      <c r="F17599" s="1" t="s">
        <v>3</v>
      </c>
    </row>
    <row r="17600" spans="6:6">
      <c r="F17600" s="1" t="s">
        <v>3</v>
      </c>
    </row>
    <row r="17601" spans="6:6">
      <c r="F17601" s="1" t="s">
        <v>3</v>
      </c>
    </row>
    <row r="17602" spans="6:6">
      <c r="F17602" s="1" t="s">
        <v>3</v>
      </c>
    </row>
    <row r="17603" spans="6:6">
      <c r="F17603" s="1" t="s">
        <v>3</v>
      </c>
    </row>
    <row r="17604" spans="6:6">
      <c r="F17604" s="1" t="s">
        <v>3</v>
      </c>
    </row>
    <row r="17605" spans="6:6">
      <c r="F17605" s="1" t="s">
        <v>3</v>
      </c>
    </row>
    <row r="17606" spans="6:6">
      <c r="F17606" s="1" t="s">
        <v>3</v>
      </c>
    </row>
    <row r="17607" spans="6:6">
      <c r="F17607" s="1" t="s">
        <v>3</v>
      </c>
    </row>
    <row r="17608" spans="6:6">
      <c r="F17608" s="1" t="s">
        <v>3</v>
      </c>
    </row>
    <row r="17609" spans="6:6">
      <c r="F17609" s="1" t="s">
        <v>3</v>
      </c>
    </row>
    <row r="17610" spans="6:6">
      <c r="F17610" s="1" t="s">
        <v>3</v>
      </c>
    </row>
    <row r="17611" spans="6:6">
      <c r="F17611" s="1" t="s">
        <v>3</v>
      </c>
    </row>
    <row r="17612" spans="6:6">
      <c r="F17612" s="1" t="s">
        <v>3</v>
      </c>
    </row>
    <row r="17613" spans="6:6">
      <c r="F17613" s="1" t="s">
        <v>3</v>
      </c>
    </row>
    <row r="17614" spans="6:6">
      <c r="F17614" s="1" t="s">
        <v>3</v>
      </c>
    </row>
    <row r="17615" spans="6:6">
      <c r="F17615" s="1" t="s">
        <v>3</v>
      </c>
    </row>
    <row r="17616" spans="6:6">
      <c r="F17616" s="1" t="s">
        <v>3</v>
      </c>
    </row>
    <row r="17617" spans="6:6">
      <c r="F17617" s="1" t="s">
        <v>3</v>
      </c>
    </row>
    <row r="17618" spans="6:6">
      <c r="F17618" s="1" t="s">
        <v>3</v>
      </c>
    </row>
    <row r="17619" spans="6:6">
      <c r="F17619" s="1" t="s">
        <v>3</v>
      </c>
    </row>
    <row r="17620" spans="6:6">
      <c r="F17620" s="1" t="s">
        <v>3</v>
      </c>
    </row>
    <row r="17621" spans="6:6">
      <c r="F17621" s="1" t="s">
        <v>3</v>
      </c>
    </row>
    <row r="17622" spans="6:6">
      <c r="F17622" s="1" t="s">
        <v>3</v>
      </c>
    </row>
    <row r="17623" spans="6:6">
      <c r="F17623" s="1" t="s">
        <v>3</v>
      </c>
    </row>
    <row r="17624" spans="6:6">
      <c r="F17624" s="1" t="s">
        <v>3</v>
      </c>
    </row>
    <row r="17625" spans="6:6">
      <c r="F17625" s="1" t="s">
        <v>3</v>
      </c>
    </row>
    <row r="17626" spans="6:6">
      <c r="F17626" s="1" t="s">
        <v>3</v>
      </c>
    </row>
    <row r="17627" spans="6:6">
      <c r="F17627" s="1" t="s">
        <v>3</v>
      </c>
    </row>
    <row r="17628" spans="6:6">
      <c r="F17628" s="1" t="s">
        <v>3</v>
      </c>
    </row>
    <row r="17629" spans="6:6">
      <c r="F17629" s="1" t="s">
        <v>3</v>
      </c>
    </row>
    <row r="17630" spans="6:6">
      <c r="F17630" s="1" t="s">
        <v>3</v>
      </c>
    </row>
    <row r="17631" spans="6:6">
      <c r="F17631" s="1" t="s">
        <v>3</v>
      </c>
    </row>
    <row r="17632" spans="6:6">
      <c r="F17632" s="1" t="s">
        <v>3</v>
      </c>
    </row>
    <row r="17633" spans="6:6">
      <c r="F17633" s="1" t="s">
        <v>3</v>
      </c>
    </row>
    <row r="17634" spans="6:6">
      <c r="F17634" s="1" t="s">
        <v>3</v>
      </c>
    </row>
    <row r="17635" spans="6:6">
      <c r="F17635" s="1" t="s">
        <v>3</v>
      </c>
    </row>
    <row r="17636" spans="6:6">
      <c r="F17636" s="1" t="s">
        <v>3</v>
      </c>
    </row>
    <row r="17637" spans="6:6">
      <c r="F17637" s="1" t="s">
        <v>3</v>
      </c>
    </row>
    <row r="17638" spans="6:6">
      <c r="F17638" s="1" t="s">
        <v>3</v>
      </c>
    </row>
    <row r="17639" spans="6:6">
      <c r="F17639" s="1" t="s">
        <v>3</v>
      </c>
    </row>
    <row r="17640" spans="6:6">
      <c r="F17640" s="1" t="s">
        <v>3</v>
      </c>
    </row>
    <row r="17641" spans="6:6">
      <c r="F17641" s="1" t="s">
        <v>3</v>
      </c>
    </row>
    <row r="17642" spans="6:6">
      <c r="F17642" s="1" t="s">
        <v>3</v>
      </c>
    </row>
    <row r="17643" spans="6:6">
      <c r="F17643" s="1" t="s">
        <v>3</v>
      </c>
    </row>
    <row r="17644" spans="6:6">
      <c r="F17644" s="1" t="s">
        <v>3</v>
      </c>
    </row>
    <row r="17645" spans="6:6">
      <c r="F17645" s="1" t="s">
        <v>3</v>
      </c>
    </row>
    <row r="17646" spans="6:6">
      <c r="F17646" s="1" t="s">
        <v>3</v>
      </c>
    </row>
    <row r="17647" spans="6:6">
      <c r="F17647" s="1" t="s">
        <v>3</v>
      </c>
    </row>
    <row r="17648" spans="6:6">
      <c r="F17648" s="1" t="s">
        <v>3</v>
      </c>
    </row>
    <row r="17649" spans="6:6">
      <c r="F17649" s="1" t="s">
        <v>3</v>
      </c>
    </row>
    <row r="17650" spans="6:6">
      <c r="F17650" s="1" t="s">
        <v>3</v>
      </c>
    </row>
    <row r="17651" spans="6:6">
      <c r="F17651" s="1" t="s">
        <v>3</v>
      </c>
    </row>
    <row r="17652" spans="6:6">
      <c r="F17652" s="1" t="s">
        <v>3</v>
      </c>
    </row>
    <row r="17653" spans="6:6">
      <c r="F17653" s="1" t="s">
        <v>3</v>
      </c>
    </row>
    <row r="17654" spans="6:6">
      <c r="F17654" s="1" t="s">
        <v>3</v>
      </c>
    </row>
    <row r="17655" spans="6:6">
      <c r="F17655" s="1" t="s">
        <v>3</v>
      </c>
    </row>
    <row r="17656" spans="6:6">
      <c r="F17656" s="1" t="s">
        <v>3</v>
      </c>
    </row>
    <row r="17657" spans="6:6">
      <c r="F17657" s="1" t="s">
        <v>3</v>
      </c>
    </row>
    <row r="17658" spans="6:6">
      <c r="F17658" s="1" t="s">
        <v>3</v>
      </c>
    </row>
    <row r="17659" spans="6:6">
      <c r="F17659" s="1" t="s">
        <v>3</v>
      </c>
    </row>
    <row r="17660" spans="6:6">
      <c r="F17660" s="1" t="s">
        <v>3</v>
      </c>
    </row>
    <row r="17661" spans="6:6">
      <c r="F17661" s="1" t="s">
        <v>3</v>
      </c>
    </row>
    <row r="17662" spans="6:6">
      <c r="F17662" s="1" t="s">
        <v>3</v>
      </c>
    </row>
    <row r="17663" spans="6:6">
      <c r="F17663" s="1" t="s">
        <v>3</v>
      </c>
    </row>
    <row r="17664" spans="6:6">
      <c r="F17664" s="1" t="s">
        <v>3</v>
      </c>
    </row>
    <row r="17665" spans="6:6">
      <c r="F17665" s="1" t="s">
        <v>3</v>
      </c>
    </row>
    <row r="17666" spans="6:6">
      <c r="F17666" s="1" t="s">
        <v>3</v>
      </c>
    </row>
    <row r="17667" spans="6:6">
      <c r="F17667" s="1" t="s">
        <v>3</v>
      </c>
    </row>
    <row r="17668" spans="6:6">
      <c r="F17668" s="1" t="s">
        <v>3</v>
      </c>
    </row>
    <row r="17669" spans="6:6">
      <c r="F17669" s="1" t="s">
        <v>3</v>
      </c>
    </row>
    <row r="17670" spans="6:6">
      <c r="F17670" s="1" t="s">
        <v>3</v>
      </c>
    </row>
    <row r="17671" spans="6:6">
      <c r="F17671" s="1" t="s">
        <v>3</v>
      </c>
    </row>
    <row r="17672" spans="6:6">
      <c r="F17672" s="1" t="s">
        <v>3</v>
      </c>
    </row>
    <row r="17673" spans="6:6">
      <c r="F17673" s="1" t="s">
        <v>3</v>
      </c>
    </row>
    <row r="17674" spans="6:6">
      <c r="F17674" s="1" t="s">
        <v>3</v>
      </c>
    </row>
    <row r="17675" spans="6:6">
      <c r="F17675" s="1" t="s">
        <v>3</v>
      </c>
    </row>
    <row r="17676" spans="6:6">
      <c r="F17676" s="1" t="s">
        <v>3</v>
      </c>
    </row>
    <row r="17677" spans="6:6">
      <c r="F17677" s="1" t="s">
        <v>3</v>
      </c>
    </row>
    <row r="17678" spans="6:6">
      <c r="F17678" s="1" t="s">
        <v>3</v>
      </c>
    </row>
    <row r="17679" spans="6:6">
      <c r="F17679" s="1" t="s">
        <v>3</v>
      </c>
    </row>
    <row r="17680" spans="6:6">
      <c r="F17680" s="1" t="s">
        <v>3</v>
      </c>
    </row>
    <row r="17681" spans="6:6">
      <c r="F17681" s="1" t="s">
        <v>3</v>
      </c>
    </row>
    <row r="17682" spans="6:6">
      <c r="F17682" s="1" t="s">
        <v>3</v>
      </c>
    </row>
    <row r="17683" spans="6:6">
      <c r="F17683" s="1" t="s">
        <v>3</v>
      </c>
    </row>
    <row r="17684" spans="6:6">
      <c r="F17684" s="1" t="s">
        <v>3</v>
      </c>
    </row>
    <row r="17685" spans="6:6">
      <c r="F17685" s="1" t="s">
        <v>3</v>
      </c>
    </row>
    <row r="17686" spans="6:6">
      <c r="F17686" s="1" t="s">
        <v>3</v>
      </c>
    </row>
    <row r="17687" spans="6:6">
      <c r="F17687" s="1" t="s">
        <v>3</v>
      </c>
    </row>
    <row r="17688" spans="6:6">
      <c r="F17688" s="1" t="s">
        <v>3</v>
      </c>
    </row>
    <row r="17689" spans="6:6">
      <c r="F17689" s="1" t="s">
        <v>3</v>
      </c>
    </row>
    <row r="17690" spans="6:6">
      <c r="F17690" s="1" t="s">
        <v>3</v>
      </c>
    </row>
    <row r="17691" spans="6:6">
      <c r="F17691" s="1" t="s">
        <v>3</v>
      </c>
    </row>
    <row r="17692" spans="6:6">
      <c r="F17692" s="1" t="s">
        <v>3</v>
      </c>
    </row>
    <row r="17693" spans="6:6">
      <c r="F17693" s="1" t="s">
        <v>3</v>
      </c>
    </row>
    <row r="17694" spans="6:6">
      <c r="F17694" s="1" t="s">
        <v>3</v>
      </c>
    </row>
    <row r="17695" spans="6:6">
      <c r="F17695" s="1" t="s">
        <v>3</v>
      </c>
    </row>
    <row r="17696" spans="6:6">
      <c r="F17696" s="1" t="s">
        <v>3</v>
      </c>
    </row>
    <row r="17697" spans="6:6">
      <c r="F17697" s="1" t="s">
        <v>3</v>
      </c>
    </row>
    <row r="17698" spans="6:6">
      <c r="F17698" s="1" t="s">
        <v>3</v>
      </c>
    </row>
    <row r="17699" spans="6:6">
      <c r="F17699" s="1" t="s">
        <v>3</v>
      </c>
    </row>
    <row r="17700" spans="6:6">
      <c r="F17700" s="1" t="s">
        <v>3</v>
      </c>
    </row>
    <row r="17701" spans="6:6">
      <c r="F17701" s="1" t="s">
        <v>3</v>
      </c>
    </row>
    <row r="17702" spans="6:6">
      <c r="F17702" s="1" t="s">
        <v>3</v>
      </c>
    </row>
    <row r="17703" spans="6:6">
      <c r="F17703" s="1" t="s">
        <v>3</v>
      </c>
    </row>
    <row r="17704" spans="6:6">
      <c r="F17704" s="1" t="s">
        <v>3</v>
      </c>
    </row>
    <row r="17705" spans="6:6">
      <c r="F17705" s="1" t="s">
        <v>3</v>
      </c>
    </row>
    <row r="17706" spans="6:6">
      <c r="F17706" s="1" t="s">
        <v>3</v>
      </c>
    </row>
    <row r="17707" spans="6:6">
      <c r="F17707" s="1" t="s">
        <v>3</v>
      </c>
    </row>
    <row r="17708" spans="6:6">
      <c r="F17708" s="1" t="s">
        <v>3</v>
      </c>
    </row>
    <row r="17709" spans="6:6">
      <c r="F17709" s="1" t="s">
        <v>3</v>
      </c>
    </row>
    <row r="17710" spans="6:6">
      <c r="F17710" s="1" t="s">
        <v>3</v>
      </c>
    </row>
    <row r="17711" spans="6:6">
      <c r="F17711" s="1" t="s">
        <v>3</v>
      </c>
    </row>
    <row r="17712" spans="6:6">
      <c r="F17712" s="1" t="s">
        <v>3</v>
      </c>
    </row>
    <row r="17713" spans="6:6">
      <c r="F17713" s="1" t="s">
        <v>3</v>
      </c>
    </row>
    <row r="17714" spans="6:6">
      <c r="F17714" s="1" t="s">
        <v>3</v>
      </c>
    </row>
    <row r="17715" spans="6:6">
      <c r="F17715" s="1" t="s">
        <v>3</v>
      </c>
    </row>
    <row r="17716" spans="6:6">
      <c r="F17716" s="1" t="s">
        <v>3</v>
      </c>
    </row>
    <row r="17717" spans="6:6">
      <c r="F17717" s="1" t="s">
        <v>3</v>
      </c>
    </row>
    <row r="17718" spans="6:6">
      <c r="F17718" s="1" t="s">
        <v>3</v>
      </c>
    </row>
    <row r="17719" spans="6:6">
      <c r="F17719" s="1" t="s">
        <v>3</v>
      </c>
    </row>
    <row r="17720" spans="6:6">
      <c r="F17720" s="1" t="s">
        <v>3</v>
      </c>
    </row>
    <row r="17721" spans="6:6">
      <c r="F17721" s="1" t="s">
        <v>3</v>
      </c>
    </row>
    <row r="17722" spans="6:6">
      <c r="F17722" s="1" t="s">
        <v>3</v>
      </c>
    </row>
    <row r="17723" spans="6:6">
      <c r="F17723" s="1" t="s">
        <v>3</v>
      </c>
    </row>
    <row r="17724" spans="6:6">
      <c r="F17724" s="1" t="s">
        <v>3</v>
      </c>
    </row>
    <row r="17725" spans="6:6">
      <c r="F17725" s="1" t="s">
        <v>3</v>
      </c>
    </row>
    <row r="17726" spans="6:6">
      <c r="F17726" s="1" t="s">
        <v>3</v>
      </c>
    </row>
    <row r="17727" spans="6:6">
      <c r="F17727" s="1" t="s">
        <v>3</v>
      </c>
    </row>
    <row r="17728" spans="6:6">
      <c r="F17728" s="1" t="s">
        <v>3</v>
      </c>
    </row>
    <row r="17729" spans="6:6">
      <c r="F17729" s="1" t="s">
        <v>3</v>
      </c>
    </row>
    <row r="17730" spans="6:6">
      <c r="F17730" s="1" t="s">
        <v>3</v>
      </c>
    </row>
    <row r="17731" spans="6:6">
      <c r="F17731" s="1" t="s">
        <v>3</v>
      </c>
    </row>
    <row r="17732" spans="6:6">
      <c r="F17732" s="1" t="s">
        <v>3</v>
      </c>
    </row>
    <row r="17733" spans="6:6">
      <c r="F17733" s="1" t="s">
        <v>3</v>
      </c>
    </row>
    <row r="17734" spans="6:6">
      <c r="F17734" s="1" t="s">
        <v>3</v>
      </c>
    </row>
    <row r="17735" spans="6:6">
      <c r="F17735" s="1" t="s">
        <v>3</v>
      </c>
    </row>
    <row r="17736" spans="6:6">
      <c r="F17736" s="1" t="s">
        <v>3</v>
      </c>
    </row>
    <row r="17737" spans="6:6">
      <c r="F17737" s="1" t="s">
        <v>3</v>
      </c>
    </row>
    <row r="17738" spans="6:6">
      <c r="F17738" s="1" t="s">
        <v>3</v>
      </c>
    </row>
    <row r="17739" spans="6:6">
      <c r="F17739" s="1" t="s">
        <v>3</v>
      </c>
    </row>
    <row r="17740" spans="6:6">
      <c r="F17740" s="1" t="s">
        <v>3</v>
      </c>
    </row>
    <row r="17741" spans="6:6">
      <c r="F17741" s="1" t="s">
        <v>3</v>
      </c>
    </row>
    <row r="17742" spans="6:6">
      <c r="F17742" s="1" t="s">
        <v>3</v>
      </c>
    </row>
    <row r="17743" spans="6:6">
      <c r="F17743" s="1" t="s">
        <v>3</v>
      </c>
    </row>
    <row r="17744" spans="6:6">
      <c r="F17744" s="1" t="s">
        <v>3</v>
      </c>
    </row>
    <row r="17745" spans="6:6">
      <c r="F17745" s="1" t="s">
        <v>3</v>
      </c>
    </row>
    <row r="17746" spans="6:6">
      <c r="F17746" s="1" t="s">
        <v>3</v>
      </c>
    </row>
    <row r="17747" spans="6:6">
      <c r="F17747" s="1" t="s">
        <v>3</v>
      </c>
    </row>
    <row r="17748" spans="6:6">
      <c r="F17748" s="1" t="s">
        <v>3</v>
      </c>
    </row>
    <row r="17749" spans="6:6">
      <c r="F17749" s="1" t="s">
        <v>3</v>
      </c>
    </row>
    <row r="17750" spans="6:6">
      <c r="F17750" s="1" t="s">
        <v>3</v>
      </c>
    </row>
    <row r="17751" spans="6:6">
      <c r="F17751" s="1" t="s">
        <v>3</v>
      </c>
    </row>
    <row r="17752" spans="6:6">
      <c r="F17752" s="1" t="s">
        <v>3</v>
      </c>
    </row>
    <row r="17753" spans="6:6">
      <c r="F17753" s="1" t="s">
        <v>3</v>
      </c>
    </row>
    <row r="17754" spans="6:6">
      <c r="F17754" s="1" t="s">
        <v>3</v>
      </c>
    </row>
    <row r="17755" spans="6:6">
      <c r="F17755" s="1" t="s">
        <v>3</v>
      </c>
    </row>
    <row r="17756" spans="6:6">
      <c r="F17756" s="1" t="s">
        <v>3</v>
      </c>
    </row>
    <row r="17757" spans="6:6">
      <c r="F17757" s="1" t="s">
        <v>3</v>
      </c>
    </row>
    <row r="17758" spans="6:6">
      <c r="F17758" s="1" t="s">
        <v>3</v>
      </c>
    </row>
    <row r="17759" spans="6:6">
      <c r="F17759" s="1" t="s">
        <v>3</v>
      </c>
    </row>
    <row r="17760" spans="6:6">
      <c r="F17760" s="1" t="s">
        <v>3</v>
      </c>
    </row>
    <row r="17761" spans="6:6">
      <c r="F17761" s="1" t="s">
        <v>3</v>
      </c>
    </row>
    <row r="17762" spans="6:6">
      <c r="F17762" s="1" t="s">
        <v>3</v>
      </c>
    </row>
    <row r="17763" spans="6:6">
      <c r="F17763" s="1" t="s">
        <v>3</v>
      </c>
    </row>
    <row r="17764" spans="6:6">
      <c r="F17764" s="1" t="s">
        <v>3</v>
      </c>
    </row>
    <row r="17765" spans="6:6">
      <c r="F17765" s="1" t="s">
        <v>3</v>
      </c>
    </row>
    <row r="17766" spans="6:6">
      <c r="F17766" s="1" t="s">
        <v>3</v>
      </c>
    </row>
    <row r="17767" spans="6:6">
      <c r="F17767" s="1" t="s">
        <v>3</v>
      </c>
    </row>
    <row r="17768" spans="6:6">
      <c r="F17768" s="1" t="s">
        <v>3</v>
      </c>
    </row>
    <row r="17769" spans="6:6">
      <c r="F17769" s="1" t="s">
        <v>3</v>
      </c>
    </row>
    <row r="17770" spans="6:6">
      <c r="F17770" s="1" t="s">
        <v>3</v>
      </c>
    </row>
    <row r="17771" spans="6:6">
      <c r="F17771" s="1" t="s">
        <v>3</v>
      </c>
    </row>
    <row r="17772" spans="6:6">
      <c r="F17772" s="1" t="s">
        <v>3</v>
      </c>
    </row>
    <row r="17773" spans="6:6">
      <c r="F17773" s="1" t="s">
        <v>3</v>
      </c>
    </row>
    <row r="17774" spans="6:6">
      <c r="F17774" s="1" t="s">
        <v>3</v>
      </c>
    </row>
    <row r="17775" spans="6:6">
      <c r="F17775" s="1" t="s">
        <v>3</v>
      </c>
    </row>
    <row r="17776" spans="6:6">
      <c r="F17776" s="1" t="s">
        <v>3</v>
      </c>
    </row>
    <row r="17777" spans="6:6">
      <c r="F17777" s="1" t="s">
        <v>3</v>
      </c>
    </row>
    <row r="17778" spans="6:6">
      <c r="F17778" s="1" t="s">
        <v>3</v>
      </c>
    </row>
    <row r="17779" spans="6:6">
      <c r="F17779" s="1" t="s">
        <v>3</v>
      </c>
    </row>
    <row r="17780" spans="6:6">
      <c r="F17780" s="1" t="s">
        <v>3</v>
      </c>
    </row>
    <row r="17781" spans="6:6">
      <c r="F17781" s="1" t="s">
        <v>3</v>
      </c>
    </row>
    <row r="17782" spans="6:6">
      <c r="F17782" s="1" t="s">
        <v>3</v>
      </c>
    </row>
    <row r="17783" spans="6:6">
      <c r="F17783" s="1" t="s">
        <v>3</v>
      </c>
    </row>
    <row r="17784" spans="6:6">
      <c r="F17784" s="1" t="s">
        <v>3</v>
      </c>
    </row>
    <row r="17785" spans="6:6">
      <c r="F17785" s="1" t="s">
        <v>3</v>
      </c>
    </row>
    <row r="17786" spans="6:6">
      <c r="F17786" s="1" t="s">
        <v>3</v>
      </c>
    </row>
    <row r="17787" spans="6:6">
      <c r="F17787" s="1" t="s">
        <v>3</v>
      </c>
    </row>
    <row r="17788" spans="6:6">
      <c r="F17788" s="1" t="s">
        <v>3</v>
      </c>
    </row>
    <row r="17789" spans="6:6">
      <c r="F17789" s="1" t="s">
        <v>3</v>
      </c>
    </row>
    <row r="17790" spans="6:6">
      <c r="F17790" s="1" t="s">
        <v>3</v>
      </c>
    </row>
    <row r="17791" spans="6:6">
      <c r="F17791" s="1" t="s">
        <v>3</v>
      </c>
    </row>
    <row r="17792" spans="6:6">
      <c r="F17792" s="1" t="s">
        <v>3</v>
      </c>
    </row>
    <row r="17793" spans="6:6">
      <c r="F17793" s="1" t="s">
        <v>3</v>
      </c>
    </row>
    <row r="17794" spans="6:6">
      <c r="F17794" s="1" t="s">
        <v>3</v>
      </c>
    </row>
    <row r="17795" spans="6:6">
      <c r="F17795" s="1" t="s">
        <v>3</v>
      </c>
    </row>
    <row r="17796" spans="6:6">
      <c r="F17796" s="1" t="s">
        <v>3</v>
      </c>
    </row>
    <row r="17797" spans="6:6">
      <c r="F17797" s="1" t="s">
        <v>3</v>
      </c>
    </row>
    <row r="17798" spans="6:6">
      <c r="F17798" s="1" t="s">
        <v>3</v>
      </c>
    </row>
    <row r="17799" spans="6:6">
      <c r="F17799" s="1" t="s">
        <v>3</v>
      </c>
    </row>
    <row r="17800" spans="6:6">
      <c r="F17800" s="1" t="s">
        <v>3</v>
      </c>
    </row>
    <row r="17801" spans="6:6">
      <c r="F17801" s="1" t="s">
        <v>3</v>
      </c>
    </row>
    <row r="17802" spans="6:6">
      <c r="F17802" s="1" t="s">
        <v>3</v>
      </c>
    </row>
    <row r="17803" spans="6:6">
      <c r="F17803" s="1" t="s">
        <v>3</v>
      </c>
    </row>
    <row r="17804" spans="6:6">
      <c r="F17804" s="1" t="s">
        <v>3</v>
      </c>
    </row>
    <row r="17805" spans="6:6">
      <c r="F17805" s="1" t="s">
        <v>3</v>
      </c>
    </row>
    <row r="17806" spans="6:6">
      <c r="F17806" s="1" t="s">
        <v>3</v>
      </c>
    </row>
    <row r="17807" spans="6:6">
      <c r="F17807" s="1" t="s">
        <v>3</v>
      </c>
    </row>
    <row r="17808" spans="6:6">
      <c r="F17808" s="1" t="s">
        <v>3</v>
      </c>
    </row>
    <row r="17809" spans="6:6">
      <c r="F17809" s="1" t="s">
        <v>3</v>
      </c>
    </row>
    <row r="17810" spans="6:6">
      <c r="F17810" s="1" t="s">
        <v>3</v>
      </c>
    </row>
    <row r="17811" spans="6:6">
      <c r="F17811" s="1" t="s">
        <v>3</v>
      </c>
    </row>
    <row r="17812" spans="6:6">
      <c r="F17812" s="1" t="s">
        <v>3</v>
      </c>
    </row>
    <row r="17813" spans="6:6">
      <c r="F17813" s="1" t="s">
        <v>3</v>
      </c>
    </row>
    <row r="17814" spans="6:6">
      <c r="F17814" s="1" t="s">
        <v>3</v>
      </c>
    </row>
    <row r="17815" spans="6:6">
      <c r="F17815" s="1" t="s">
        <v>3</v>
      </c>
    </row>
    <row r="17816" spans="6:6">
      <c r="F17816" s="1" t="s">
        <v>3</v>
      </c>
    </row>
    <row r="17817" spans="6:6">
      <c r="F17817" s="1" t="s">
        <v>3</v>
      </c>
    </row>
    <row r="17818" spans="6:6">
      <c r="F17818" s="1" t="s">
        <v>3</v>
      </c>
    </row>
    <row r="17819" spans="6:6">
      <c r="F17819" s="1" t="s">
        <v>3</v>
      </c>
    </row>
    <row r="17820" spans="6:6">
      <c r="F17820" s="1" t="s">
        <v>3</v>
      </c>
    </row>
    <row r="17821" spans="6:6">
      <c r="F17821" s="1" t="s">
        <v>3</v>
      </c>
    </row>
    <row r="17822" spans="6:6">
      <c r="F17822" s="1" t="s">
        <v>3</v>
      </c>
    </row>
    <row r="17823" spans="6:6">
      <c r="F17823" s="1" t="s">
        <v>3</v>
      </c>
    </row>
    <row r="17824" spans="6:6">
      <c r="F17824" s="1" t="s">
        <v>3</v>
      </c>
    </row>
    <row r="17825" spans="6:6">
      <c r="F17825" s="1" t="s">
        <v>3</v>
      </c>
    </row>
    <row r="17826" spans="6:6">
      <c r="F17826" s="1" t="s">
        <v>3</v>
      </c>
    </row>
    <row r="17827" spans="6:6">
      <c r="F17827" s="1" t="s">
        <v>3</v>
      </c>
    </row>
    <row r="17828" spans="6:6">
      <c r="F17828" s="1" t="s">
        <v>3</v>
      </c>
    </row>
    <row r="17829" spans="6:6">
      <c r="F17829" s="1" t="s">
        <v>3</v>
      </c>
    </row>
    <row r="17830" spans="6:6">
      <c r="F17830" s="1" t="s">
        <v>3</v>
      </c>
    </row>
    <row r="17831" spans="6:6">
      <c r="F17831" s="1" t="s">
        <v>3</v>
      </c>
    </row>
    <row r="17832" spans="6:6">
      <c r="F17832" s="1" t="s">
        <v>3</v>
      </c>
    </row>
    <row r="17833" spans="6:6">
      <c r="F17833" s="1" t="s">
        <v>3</v>
      </c>
    </row>
    <row r="17834" spans="6:6">
      <c r="F17834" s="1" t="s">
        <v>3</v>
      </c>
    </row>
    <row r="17835" spans="6:6">
      <c r="F17835" s="1" t="s">
        <v>3</v>
      </c>
    </row>
    <row r="17836" spans="6:6">
      <c r="F17836" s="1" t="s">
        <v>3</v>
      </c>
    </row>
    <row r="17837" spans="6:6">
      <c r="F17837" s="1" t="s">
        <v>3</v>
      </c>
    </row>
    <row r="17838" spans="6:6">
      <c r="F17838" s="1" t="s">
        <v>3</v>
      </c>
    </row>
    <row r="17839" spans="6:6">
      <c r="F17839" s="1" t="s">
        <v>3</v>
      </c>
    </row>
    <row r="17840" spans="6:6">
      <c r="F17840" s="1" t="s">
        <v>3</v>
      </c>
    </row>
    <row r="17841" spans="6:6">
      <c r="F17841" s="1" t="s">
        <v>3</v>
      </c>
    </row>
    <row r="17842" spans="6:6">
      <c r="F17842" s="1" t="s">
        <v>3</v>
      </c>
    </row>
    <row r="17843" spans="6:6">
      <c r="F17843" s="1" t="s">
        <v>3</v>
      </c>
    </row>
    <row r="17844" spans="6:6">
      <c r="F17844" s="1" t="s">
        <v>3</v>
      </c>
    </row>
    <row r="17845" spans="6:6">
      <c r="F17845" s="1" t="s">
        <v>3</v>
      </c>
    </row>
    <row r="17846" spans="6:6">
      <c r="F17846" s="1" t="s">
        <v>3</v>
      </c>
    </row>
    <row r="17847" spans="6:6">
      <c r="F17847" s="1" t="s">
        <v>3</v>
      </c>
    </row>
    <row r="17848" spans="6:6">
      <c r="F17848" s="1" t="s">
        <v>3</v>
      </c>
    </row>
    <row r="17849" spans="6:6">
      <c r="F17849" s="1" t="s">
        <v>3</v>
      </c>
    </row>
    <row r="17850" spans="6:6">
      <c r="F17850" s="1" t="s">
        <v>3</v>
      </c>
    </row>
    <row r="17851" spans="6:6">
      <c r="F17851" s="1" t="s">
        <v>3</v>
      </c>
    </row>
    <row r="17852" spans="6:6">
      <c r="F17852" s="1" t="s">
        <v>3</v>
      </c>
    </row>
    <row r="17853" spans="6:6">
      <c r="F17853" s="1" t="s">
        <v>3</v>
      </c>
    </row>
    <row r="17854" spans="6:6">
      <c r="F17854" s="1" t="s">
        <v>3</v>
      </c>
    </row>
    <row r="17855" spans="6:6">
      <c r="F17855" s="1" t="s">
        <v>3</v>
      </c>
    </row>
    <row r="17856" spans="6:6">
      <c r="F17856" s="1" t="s">
        <v>3</v>
      </c>
    </row>
    <row r="17857" spans="6:6">
      <c r="F17857" s="1" t="s">
        <v>3</v>
      </c>
    </row>
    <row r="17858" spans="6:6">
      <c r="F17858" s="1" t="s">
        <v>3</v>
      </c>
    </row>
    <row r="17859" spans="6:6">
      <c r="F17859" s="1" t="s">
        <v>3</v>
      </c>
    </row>
    <row r="17860" spans="6:6">
      <c r="F17860" s="1" t="s">
        <v>3</v>
      </c>
    </row>
    <row r="17861" spans="6:6">
      <c r="F17861" s="1" t="s">
        <v>3</v>
      </c>
    </row>
    <row r="17862" spans="6:6">
      <c r="F17862" s="1" t="s">
        <v>3</v>
      </c>
    </row>
    <row r="17863" spans="6:6">
      <c r="F17863" s="1" t="s">
        <v>3</v>
      </c>
    </row>
    <row r="17864" spans="6:6">
      <c r="F17864" s="1" t="s">
        <v>3</v>
      </c>
    </row>
    <row r="17865" spans="6:6">
      <c r="F17865" s="1" t="s">
        <v>3</v>
      </c>
    </row>
    <row r="17866" spans="6:6">
      <c r="F17866" s="1" t="s">
        <v>3</v>
      </c>
    </row>
    <row r="17867" spans="6:6">
      <c r="F17867" s="1" t="s">
        <v>3</v>
      </c>
    </row>
    <row r="17868" spans="6:6">
      <c r="F17868" s="1" t="s">
        <v>3</v>
      </c>
    </row>
    <row r="17869" spans="6:6">
      <c r="F17869" s="1" t="s">
        <v>3</v>
      </c>
    </row>
    <row r="17870" spans="6:6">
      <c r="F17870" s="1" t="s">
        <v>3</v>
      </c>
    </row>
    <row r="17871" spans="6:6">
      <c r="F17871" s="1" t="s">
        <v>3</v>
      </c>
    </row>
    <row r="17872" spans="6:6">
      <c r="F17872" s="1" t="s">
        <v>3</v>
      </c>
    </row>
    <row r="17873" spans="6:6">
      <c r="F17873" s="1" t="s">
        <v>3</v>
      </c>
    </row>
    <row r="17874" spans="6:6">
      <c r="F17874" s="1" t="s">
        <v>3</v>
      </c>
    </row>
    <row r="17875" spans="6:6">
      <c r="F17875" s="1" t="s">
        <v>3</v>
      </c>
    </row>
    <row r="17876" spans="6:6">
      <c r="F17876" s="1" t="s">
        <v>3</v>
      </c>
    </row>
    <row r="17877" spans="6:6">
      <c r="F17877" s="1" t="s">
        <v>3</v>
      </c>
    </row>
    <row r="17878" spans="6:6">
      <c r="F17878" s="1" t="s">
        <v>3</v>
      </c>
    </row>
    <row r="17879" spans="6:6">
      <c r="F17879" s="1" t="s">
        <v>3</v>
      </c>
    </row>
    <row r="17880" spans="6:6">
      <c r="F17880" s="1" t="s">
        <v>3</v>
      </c>
    </row>
    <row r="17881" spans="6:6">
      <c r="F17881" s="1" t="s">
        <v>3</v>
      </c>
    </row>
    <row r="17882" spans="6:6">
      <c r="F17882" s="1" t="s">
        <v>3</v>
      </c>
    </row>
    <row r="17883" spans="6:6">
      <c r="F17883" s="1" t="s">
        <v>3</v>
      </c>
    </row>
    <row r="17884" spans="6:6">
      <c r="F17884" s="1" t="s">
        <v>3</v>
      </c>
    </row>
    <row r="17885" spans="6:6">
      <c r="F17885" s="1" t="s">
        <v>3</v>
      </c>
    </row>
    <row r="17886" spans="6:6">
      <c r="F17886" s="1" t="s">
        <v>3</v>
      </c>
    </row>
    <row r="17887" spans="6:6">
      <c r="F17887" s="1" t="s">
        <v>3</v>
      </c>
    </row>
    <row r="17888" spans="6:6">
      <c r="F17888" s="1" t="s">
        <v>3</v>
      </c>
    </row>
    <row r="17889" spans="6:6">
      <c r="F17889" s="1" t="s">
        <v>3</v>
      </c>
    </row>
    <row r="17890" spans="6:6">
      <c r="F17890" s="1" t="s">
        <v>3</v>
      </c>
    </row>
    <row r="17891" spans="6:6">
      <c r="F17891" s="1" t="s">
        <v>3</v>
      </c>
    </row>
    <row r="17892" spans="6:6">
      <c r="F17892" s="1" t="s">
        <v>3</v>
      </c>
    </row>
    <row r="17893" spans="6:6">
      <c r="F17893" s="1" t="s">
        <v>3</v>
      </c>
    </row>
    <row r="17894" spans="6:6">
      <c r="F17894" s="1" t="s">
        <v>3</v>
      </c>
    </row>
    <row r="17895" spans="6:6">
      <c r="F17895" s="1" t="s">
        <v>3</v>
      </c>
    </row>
    <row r="17896" spans="6:6">
      <c r="F17896" s="1" t="s">
        <v>3</v>
      </c>
    </row>
    <row r="17897" spans="6:6">
      <c r="F17897" s="1" t="s">
        <v>3</v>
      </c>
    </row>
    <row r="17898" spans="6:6">
      <c r="F17898" s="1" t="s">
        <v>3</v>
      </c>
    </row>
    <row r="17899" spans="6:6">
      <c r="F17899" s="1" t="s">
        <v>3</v>
      </c>
    </row>
    <row r="17900" spans="6:6">
      <c r="F17900" s="1" t="s">
        <v>3</v>
      </c>
    </row>
    <row r="17901" spans="6:6">
      <c r="F17901" s="1" t="s">
        <v>3</v>
      </c>
    </row>
    <row r="17902" spans="6:6">
      <c r="F17902" s="1" t="s">
        <v>3</v>
      </c>
    </row>
    <row r="17903" spans="6:6">
      <c r="F17903" s="1" t="s">
        <v>3</v>
      </c>
    </row>
    <row r="17904" spans="6:6">
      <c r="F17904" s="1" t="s">
        <v>3</v>
      </c>
    </row>
    <row r="17905" spans="6:6">
      <c r="F17905" s="1" t="s">
        <v>3</v>
      </c>
    </row>
    <row r="17906" spans="6:6">
      <c r="F17906" s="1" t="s">
        <v>3</v>
      </c>
    </row>
    <row r="17907" spans="6:6">
      <c r="F17907" s="1" t="s">
        <v>3</v>
      </c>
    </row>
    <row r="17908" spans="6:6">
      <c r="F17908" s="1" t="s">
        <v>3</v>
      </c>
    </row>
    <row r="17909" spans="6:6">
      <c r="F17909" s="1" t="s">
        <v>3</v>
      </c>
    </row>
    <row r="17910" spans="6:6">
      <c r="F17910" s="1" t="s">
        <v>3</v>
      </c>
    </row>
    <row r="17911" spans="6:6">
      <c r="F17911" s="1" t="s">
        <v>3</v>
      </c>
    </row>
    <row r="17912" spans="6:6">
      <c r="F17912" s="1" t="s">
        <v>3</v>
      </c>
    </row>
    <row r="17913" spans="6:6">
      <c r="F17913" s="1" t="s">
        <v>3</v>
      </c>
    </row>
    <row r="17914" spans="6:6">
      <c r="F17914" s="1" t="s">
        <v>3</v>
      </c>
    </row>
    <row r="17915" spans="6:6">
      <c r="F17915" s="1" t="s">
        <v>3</v>
      </c>
    </row>
    <row r="17916" spans="6:6">
      <c r="F17916" s="1" t="s">
        <v>3</v>
      </c>
    </row>
    <row r="17917" spans="6:6">
      <c r="F17917" s="1" t="s">
        <v>3</v>
      </c>
    </row>
    <row r="17918" spans="6:6">
      <c r="F17918" s="1" t="s">
        <v>3</v>
      </c>
    </row>
    <row r="17919" spans="6:6">
      <c r="F17919" s="1" t="s">
        <v>3</v>
      </c>
    </row>
    <row r="17920" spans="6:6">
      <c r="F17920" s="1" t="s">
        <v>3</v>
      </c>
    </row>
    <row r="17921" spans="6:6">
      <c r="F17921" s="1" t="s">
        <v>3</v>
      </c>
    </row>
    <row r="17922" spans="6:6">
      <c r="F17922" s="1" t="s">
        <v>3</v>
      </c>
    </row>
    <row r="17923" spans="6:6">
      <c r="F17923" s="1" t="s">
        <v>3</v>
      </c>
    </row>
    <row r="17924" spans="6:6">
      <c r="F17924" s="1" t="s">
        <v>3</v>
      </c>
    </row>
    <row r="17925" spans="6:6">
      <c r="F17925" s="1" t="s">
        <v>3</v>
      </c>
    </row>
    <row r="17926" spans="6:6">
      <c r="F17926" s="1" t="s">
        <v>3</v>
      </c>
    </row>
    <row r="17927" spans="6:6">
      <c r="F17927" s="1" t="s">
        <v>3</v>
      </c>
    </row>
    <row r="17928" spans="6:6">
      <c r="F17928" s="1" t="s">
        <v>3</v>
      </c>
    </row>
    <row r="17929" spans="6:6">
      <c r="F17929" s="1" t="s">
        <v>3</v>
      </c>
    </row>
    <row r="17930" spans="6:6">
      <c r="F17930" s="1" t="s">
        <v>3</v>
      </c>
    </row>
    <row r="17931" spans="6:6">
      <c r="F17931" s="1" t="s">
        <v>3</v>
      </c>
    </row>
    <row r="17932" spans="6:6">
      <c r="F17932" s="1" t="s">
        <v>3</v>
      </c>
    </row>
    <row r="17933" spans="6:6">
      <c r="F17933" s="1" t="s">
        <v>3</v>
      </c>
    </row>
    <row r="17934" spans="6:6">
      <c r="F17934" s="1" t="s">
        <v>3</v>
      </c>
    </row>
    <row r="17935" spans="6:6">
      <c r="F17935" s="1" t="s">
        <v>3</v>
      </c>
    </row>
    <row r="17936" spans="6:6">
      <c r="F17936" s="1" t="s">
        <v>3</v>
      </c>
    </row>
    <row r="17937" spans="6:6">
      <c r="F17937" s="1" t="s">
        <v>3</v>
      </c>
    </row>
    <row r="17938" spans="6:6">
      <c r="F17938" s="1" t="s">
        <v>3</v>
      </c>
    </row>
    <row r="17939" spans="6:6">
      <c r="F17939" s="1" t="s">
        <v>3</v>
      </c>
    </row>
    <row r="17940" spans="6:6">
      <c r="F17940" s="1" t="s">
        <v>3</v>
      </c>
    </row>
    <row r="17941" spans="6:6">
      <c r="F17941" s="1" t="s">
        <v>3</v>
      </c>
    </row>
    <row r="17942" spans="6:6">
      <c r="F17942" s="1" t="s">
        <v>3</v>
      </c>
    </row>
    <row r="17943" spans="6:6">
      <c r="F17943" s="1" t="s">
        <v>3</v>
      </c>
    </row>
    <row r="17944" spans="6:6">
      <c r="F17944" s="1" t="s">
        <v>3</v>
      </c>
    </row>
    <row r="17945" spans="6:6">
      <c r="F17945" s="1" t="s">
        <v>3</v>
      </c>
    </row>
    <row r="17946" spans="6:6">
      <c r="F17946" s="1" t="s">
        <v>3</v>
      </c>
    </row>
    <row r="17947" spans="6:6">
      <c r="F17947" s="1" t="s">
        <v>3</v>
      </c>
    </row>
    <row r="17948" spans="6:6">
      <c r="F17948" s="1" t="s">
        <v>3</v>
      </c>
    </row>
    <row r="17949" spans="6:6">
      <c r="F17949" s="1" t="s">
        <v>3</v>
      </c>
    </row>
    <row r="17950" spans="6:6">
      <c r="F17950" s="1" t="s">
        <v>3</v>
      </c>
    </row>
    <row r="17951" spans="6:6">
      <c r="F17951" s="1" t="s">
        <v>3</v>
      </c>
    </row>
    <row r="17952" spans="6:6">
      <c r="F17952" s="1" t="s">
        <v>3</v>
      </c>
    </row>
    <row r="17953" spans="6:6">
      <c r="F17953" s="1" t="s">
        <v>3</v>
      </c>
    </row>
    <row r="17954" spans="6:6">
      <c r="F17954" s="1" t="s">
        <v>3</v>
      </c>
    </row>
    <row r="17955" spans="6:6">
      <c r="F17955" s="1" t="s">
        <v>3</v>
      </c>
    </row>
    <row r="17956" spans="6:6">
      <c r="F17956" s="1" t="s">
        <v>3</v>
      </c>
    </row>
    <row r="17957" spans="6:6">
      <c r="F17957" s="1" t="s">
        <v>3</v>
      </c>
    </row>
    <row r="17958" spans="6:6">
      <c r="F17958" s="1" t="s">
        <v>3</v>
      </c>
    </row>
    <row r="17959" spans="6:6">
      <c r="F17959" s="1" t="s">
        <v>3</v>
      </c>
    </row>
    <row r="17960" spans="6:6">
      <c r="F17960" s="1" t="s">
        <v>3</v>
      </c>
    </row>
    <row r="17961" spans="6:6">
      <c r="F17961" s="1" t="s">
        <v>3</v>
      </c>
    </row>
    <row r="17962" spans="6:6">
      <c r="F17962" s="1" t="s">
        <v>3</v>
      </c>
    </row>
    <row r="17963" spans="6:6">
      <c r="F17963" s="1" t="s">
        <v>3</v>
      </c>
    </row>
    <row r="17964" spans="6:6">
      <c r="F17964" s="1" t="s">
        <v>3</v>
      </c>
    </row>
    <row r="17965" spans="6:6">
      <c r="F17965" s="1" t="s">
        <v>3</v>
      </c>
    </row>
    <row r="17966" spans="6:6">
      <c r="F17966" s="1" t="s">
        <v>3</v>
      </c>
    </row>
    <row r="17967" spans="6:6">
      <c r="F17967" s="1" t="s">
        <v>3</v>
      </c>
    </row>
    <row r="17968" spans="6:6">
      <c r="F17968" s="1" t="s">
        <v>3</v>
      </c>
    </row>
    <row r="17969" spans="6:6">
      <c r="F17969" s="1" t="s">
        <v>3</v>
      </c>
    </row>
    <row r="17970" spans="6:6">
      <c r="F17970" s="1" t="s">
        <v>3</v>
      </c>
    </row>
    <row r="17971" spans="6:6">
      <c r="F17971" s="1" t="s">
        <v>3</v>
      </c>
    </row>
    <row r="17972" spans="6:6">
      <c r="F17972" s="1" t="s">
        <v>3</v>
      </c>
    </row>
    <row r="17973" spans="6:6">
      <c r="F17973" s="1" t="s">
        <v>3</v>
      </c>
    </row>
    <row r="17974" spans="6:6">
      <c r="F17974" s="1" t="s">
        <v>3</v>
      </c>
    </row>
    <row r="17975" spans="6:6">
      <c r="F17975" s="1" t="s">
        <v>3</v>
      </c>
    </row>
    <row r="17976" spans="6:6">
      <c r="F17976" s="1" t="s">
        <v>3</v>
      </c>
    </row>
    <row r="17977" spans="6:6">
      <c r="F17977" s="1" t="s">
        <v>3</v>
      </c>
    </row>
    <row r="17978" spans="6:6">
      <c r="F17978" s="1" t="s">
        <v>3</v>
      </c>
    </row>
    <row r="17979" spans="6:6">
      <c r="F17979" s="1" t="s">
        <v>3</v>
      </c>
    </row>
    <row r="17980" spans="6:6">
      <c r="F17980" s="1" t="s">
        <v>3</v>
      </c>
    </row>
    <row r="17981" spans="6:6">
      <c r="F17981" s="1" t="s">
        <v>3</v>
      </c>
    </row>
    <row r="17982" spans="6:6">
      <c r="F17982" s="1" t="s">
        <v>3</v>
      </c>
    </row>
    <row r="17983" spans="6:6">
      <c r="F17983" s="1" t="s">
        <v>3</v>
      </c>
    </row>
    <row r="17984" spans="6:6">
      <c r="F17984" s="1" t="s">
        <v>3</v>
      </c>
    </row>
    <row r="17985" spans="6:6">
      <c r="F17985" s="1" t="s">
        <v>3</v>
      </c>
    </row>
    <row r="17986" spans="6:6">
      <c r="F17986" s="1" t="s">
        <v>3</v>
      </c>
    </row>
    <row r="17987" spans="6:6">
      <c r="F17987" s="1" t="s">
        <v>3</v>
      </c>
    </row>
    <row r="17988" spans="6:6">
      <c r="F17988" s="1" t="s">
        <v>3</v>
      </c>
    </row>
    <row r="17989" spans="6:6">
      <c r="F17989" s="1" t="s">
        <v>3</v>
      </c>
    </row>
    <row r="17990" spans="6:6">
      <c r="F17990" s="1" t="s">
        <v>3</v>
      </c>
    </row>
    <row r="17991" spans="6:6">
      <c r="F17991" s="1" t="s">
        <v>3</v>
      </c>
    </row>
    <row r="17992" spans="6:6">
      <c r="F17992" s="1" t="s">
        <v>3</v>
      </c>
    </row>
    <row r="17993" spans="6:6">
      <c r="F17993" s="1" t="s">
        <v>3</v>
      </c>
    </row>
    <row r="17994" spans="6:6">
      <c r="F17994" s="1" t="s">
        <v>3</v>
      </c>
    </row>
    <row r="17995" spans="6:6">
      <c r="F17995" s="1" t="s">
        <v>3</v>
      </c>
    </row>
    <row r="17996" spans="6:6">
      <c r="F17996" s="1" t="s">
        <v>3</v>
      </c>
    </row>
    <row r="17997" spans="6:6">
      <c r="F17997" s="1" t="s">
        <v>3</v>
      </c>
    </row>
    <row r="17998" spans="6:6">
      <c r="F17998" s="1" t="s">
        <v>3</v>
      </c>
    </row>
    <row r="17999" spans="6:6">
      <c r="F17999" s="1" t="s">
        <v>3</v>
      </c>
    </row>
    <row r="18000" spans="6:6">
      <c r="F18000" s="1" t="s">
        <v>3</v>
      </c>
    </row>
    <row r="18001" spans="6:6">
      <c r="F18001" s="1" t="s">
        <v>3</v>
      </c>
    </row>
    <row r="18002" spans="6:6">
      <c r="F18002" s="1" t="s">
        <v>3</v>
      </c>
    </row>
    <row r="18003" spans="6:6">
      <c r="F18003" s="1" t="s">
        <v>3</v>
      </c>
    </row>
    <row r="18004" spans="6:6">
      <c r="F18004" s="1" t="s">
        <v>3</v>
      </c>
    </row>
    <row r="18005" spans="6:6">
      <c r="F18005" s="1" t="s">
        <v>3</v>
      </c>
    </row>
    <row r="18006" spans="6:6">
      <c r="F18006" s="1" t="s">
        <v>3</v>
      </c>
    </row>
    <row r="18007" spans="6:6">
      <c r="F18007" s="1" t="s">
        <v>3</v>
      </c>
    </row>
    <row r="18008" spans="6:6">
      <c r="F18008" s="1" t="s">
        <v>3</v>
      </c>
    </row>
    <row r="18009" spans="6:6">
      <c r="F18009" s="1" t="s">
        <v>3</v>
      </c>
    </row>
    <row r="18010" spans="6:6">
      <c r="F18010" s="1" t="s">
        <v>3</v>
      </c>
    </row>
    <row r="18011" spans="6:6">
      <c r="F18011" s="1" t="s">
        <v>3</v>
      </c>
    </row>
    <row r="18012" spans="6:6">
      <c r="F18012" s="1" t="s">
        <v>3</v>
      </c>
    </row>
    <row r="18013" spans="6:6">
      <c r="F18013" s="1" t="s">
        <v>3</v>
      </c>
    </row>
    <row r="18014" spans="6:6">
      <c r="F18014" s="1" t="s">
        <v>3</v>
      </c>
    </row>
    <row r="18015" spans="6:6">
      <c r="F18015" s="1" t="s">
        <v>3</v>
      </c>
    </row>
    <row r="18016" spans="6:6">
      <c r="F18016" s="1" t="s">
        <v>3</v>
      </c>
    </row>
    <row r="18017" spans="6:6">
      <c r="F18017" s="1" t="s">
        <v>3</v>
      </c>
    </row>
    <row r="18018" spans="6:6">
      <c r="F18018" s="1" t="s">
        <v>3</v>
      </c>
    </row>
    <row r="18019" spans="6:6">
      <c r="F18019" s="1" t="s">
        <v>3</v>
      </c>
    </row>
    <row r="18020" spans="6:6">
      <c r="F18020" s="1" t="s">
        <v>3</v>
      </c>
    </row>
    <row r="18021" spans="6:6">
      <c r="F18021" s="1" t="s">
        <v>3</v>
      </c>
    </row>
    <row r="18022" spans="6:6">
      <c r="F18022" s="1" t="s">
        <v>3</v>
      </c>
    </row>
    <row r="18023" spans="6:6">
      <c r="F18023" s="1" t="s">
        <v>3</v>
      </c>
    </row>
    <row r="18024" spans="6:6">
      <c r="F18024" s="1" t="s">
        <v>3</v>
      </c>
    </row>
    <row r="18025" spans="6:6">
      <c r="F18025" s="1" t="s">
        <v>3</v>
      </c>
    </row>
    <row r="18026" spans="6:6">
      <c r="F18026" s="1" t="s">
        <v>3</v>
      </c>
    </row>
    <row r="18027" spans="6:6">
      <c r="F18027" s="1" t="s">
        <v>3</v>
      </c>
    </row>
    <row r="18028" spans="6:6">
      <c r="F18028" s="1" t="s">
        <v>3</v>
      </c>
    </row>
    <row r="18029" spans="6:6">
      <c r="F18029" s="1" t="s">
        <v>3</v>
      </c>
    </row>
    <row r="18030" spans="6:6">
      <c r="F18030" s="1" t="s">
        <v>3</v>
      </c>
    </row>
    <row r="18031" spans="6:6">
      <c r="F18031" s="1" t="s">
        <v>3</v>
      </c>
    </row>
    <row r="18032" spans="6:6">
      <c r="F18032" s="1" t="s">
        <v>3</v>
      </c>
    </row>
    <row r="18033" spans="6:6">
      <c r="F18033" s="1" t="s">
        <v>3</v>
      </c>
    </row>
    <row r="18034" spans="6:6">
      <c r="F18034" s="1" t="s">
        <v>3</v>
      </c>
    </row>
    <row r="18035" spans="6:6">
      <c r="F18035" s="1" t="s">
        <v>3</v>
      </c>
    </row>
    <row r="18036" spans="6:6">
      <c r="F18036" s="1" t="s">
        <v>3</v>
      </c>
    </row>
    <row r="18037" spans="6:6">
      <c r="F18037" s="1" t="s">
        <v>3</v>
      </c>
    </row>
    <row r="18038" spans="6:6">
      <c r="F18038" s="1" t="s">
        <v>3</v>
      </c>
    </row>
    <row r="18039" spans="6:6">
      <c r="F18039" s="1" t="s">
        <v>3</v>
      </c>
    </row>
    <row r="18040" spans="6:6">
      <c r="F18040" s="1" t="s">
        <v>3</v>
      </c>
    </row>
    <row r="18041" spans="6:6">
      <c r="F18041" s="1" t="s">
        <v>3</v>
      </c>
    </row>
    <row r="18042" spans="6:6">
      <c r="F18042" s="1" t="s">
        <v>3</v>
      </c>
    </row>
    <row r="18043" spans="6:6">
      <c r="F18043" s="1" t="s">
        <v>3</v>
      </c>
    </row>
    <row r="18044" spans="6:6">
      <c r="F18044" s="1" t="s">
        <v>3</v>
      </c>
    </row>
    <row r="18045" spans="6:6">
      <c r="F18045" s="1" t="s">
        <v>3</v>
      </c>
    </row>
    <row r="18046" spans="6:6">
      <c r="F18046" s="1" t="s">
        <v>3</v>
      </c>
    </row>
    <row r="18047" spans="6:6">
      <c r="F18047" s="1" t="s">
        <v>3</v>
      </c>
    </row>
    <row r="18048" spans="6:6">
      <c r="F18048" s="1" t="s">
        <v>3</v>
      </c>
    </row>
    <row r="18049" spans="6:6">
      <c r="F18049" s="1" t="s">
        <v>3</v>
      </c>
    </row>
    <row r="18050" spans="6:6">
      <c r="F18050" s="1" t="s">
        <v>3</v>
      </c>
    </row>
    <row r="18051" spans="6:6">
      <c r="F18051" s="1" t="s">
        <v>3</v>
      </c>
    </row>
    <row r="18052" spans="6:6">
      <c r="F18052" s="1" t="s">
        <v>3</v>
      </c>
    </row>
    <row r="18053" spans="6:6">
      <c r="F18053" s="1" t="s">
        <v>3</v>
      </c>
    </row>
    <row r="18054" spans="6:6">
      <c r="F18054" s="1" t="s">
        <v>3</v>
      </c>
    </row>
    <row r="18055" spans="6:6">
      <c r="F18055" s="1" t="s">
        <v>3</v>
      </c>
    </row>
    <row r="18056" spans="6:6">
      <c r="F18056" s="1" t="s">
        <v>3</v>
      </c>
    </row>
    <row r="18057" spans="6:6">
      <c r="F18057" s="1" t="s">
        <v>3</v>
      </c>
    </row>
    <row r="18058" spans="6:6">
      <c r="F18058" s="1" t="s">
        <v>3</v>
      </c>
    </row>
    <row r="18059" spans="6:6">
      <c r="F18059" s="1" t="s">
        <v>3</v>
      </c>
    </row>
    <row r="18060" spans="6:6">
      <c r="F18060" s="1" t="s">
        <v>3</v>
      </c>
    </row>
    <row r="18061" spans="6:6">
      <c r="F18061" s="1" t="s">
        <v>3</v>
      </c>
    </row>
    <row r="18062" spans="6:6">
      <c r="F18062" s="1" t="s">
        <v>3</v>
      </c>
    </row>
    <row r="18063" spans="6:6">
      <c r="F18063" s="1" t="s">
        <v>3</v>
      </c>
    </row>
    <row r="18064" spans="6:6">
      <c r="F18064" s="1" t="s">
        <v>3</v>
      </c>
    </row>
    <row r="18065" spans="6:6">
      <c r="F18065" s="1" t="s">
        <v>3</v>
      </c>
    </row>
    <row r="18066" spans="6:6">
      <c r="F18066" s="1" t="s">
        <v>3</v>
      </c>
    </row>
    <row r="18067" spans="6:6">
      <c r="F18067" s="1" t="s">
        <v>3</v>
      </c>
    </row>
    <row r="18068" spans="6:6">
      <c r="F18068" s="1" t="s">
        <v>3</v>
      </c>
    </row>
    <row r="18069" spans="6:6">
      <c r="F18069" s="1" t="s">
        <v>3</v>
      </c>
    </row>
    <row r="18070" spans="6:6">
      <c r="F18070" s="1" t="s">
        <v>3</v>
      </c>
    </row>
    <row r="18071" spans="6:6">
      <c r="F18071" s="1" t="s">
        <v>3</v>
      </c>
    </row>
    <row r="18072" spans="6:6">
      <c r="F18072" s="1" t="s">
        <v>3</v>
      </c>
    </row>
    <row r="18073" spans="6:6">
      <c r="F18073" s="1" t="s">
        <v>3</v>
      </c>
    </row>
    <row r="18074" spans="6:6">
      <c r="F18074" s="1" t="s">
        <v>3</v>
      </c>
    </row>
    <row r="18075" spans="6:6">
      <c r="F18075" s="1" t="s">
        <v>3</v>
      </c>
    </row>
    <row r="18076" spans="6:6">
      <c r="F18076" s="1" t="s">
        <v>3</v>
      </c>
    </row>
    <row r="18077" spans="6:6">
      <c r="F18077" s="1" t="s">
        <v>3</v>
      </c>
    </row>
    <row r="18078" spans="6:6">
      <c r="F18078" s="1" t="s">
        <v>3</v>
      </c>
    </row>
    <row r="18079" spans="6:6">
      <c r="F18079" s="1" t="s">
        <v>3</v>
      </c>
    </row>
    <row r="18080" spans="6:6">
      <c r="F18080" s="1" t="s">
        <v>3</v>
      </c>
    </row>
    <row r="18081" spans="6:6">
      <c r="F18081" s="1" t="s">
        <v>3</v>
      </c>
    </row>
    <row r="18082" spans="6:6">
      <c r="F18082" s="1" t="s">
        <v>3</v>
      </c>
    </row>
    <row r="18083" spans="6:6">
      <c r="F18083" s="1" t="s">
        <v>3</v>
      </c>
    </row>
    <row r="18084" spans="6:6">
      <c r="F18084" s="1" t="s">
        <v>3</v>
      </c>
    </row>
    <row r="18085" spans="6:6">
      <c r="F18085" s="1" t="s">
        <v>3</v>
      </c>
    </row>
    <row r="18086" spans="6:6">
      <c r="F18086" s="1" t="s">
        <v>3</v>
      </c>
    </row>
    <row r="18087" spans="6:6">
      <c r="F18087" s="1" t="s">
        <v>3</v>
      </c>
    </row>
    <row r="18088" spans="6:6">
      <c r="F18088" s="1" t="s">
        <v>3</v>
      </c>
    </row>
    <row r="18089" spans="6:6">
      <c r="F18089" s="1" t="s">
        <v>3</v>
      </c>
    </row>
    <row r="18090" spans="6:6">
      <c r="F18090" s="1" t="s">
        <v>3</v>
      </c>
    </row>
    <row r="18091" spans="6:6">
      <c r="F18091" s="1" t="s">
        <v>3</v>
      </c>
    </row>
    <row r="18092" spans="6:6">
      <c r="F18092" s="1" t="s">
        <v>3</v>
      </c>
    </row>
    <row r="18093" spans="6:6">
      <c r="F18093" s="1" t="s">
        <v>3</v>
      </c>
    </row>
    <row r="18094" spans="6:6">
      <c r="F18094" s="1" t="s">
        <v>3</v>
      </c>
    </row>
    <row r="18095" spans="6:6">
      <c r="F18095" s="1" t="s">
        <v>3</v>
      </c>
    </row>
    <row r="18096" spans="6:6">
      <c r="F18096" s="1" t="s">
        <v>3</v>
      </c>
    </row>
    <row r="18097" spans="6:6">
      <c r="F18097" s="1" t="s">
        <v>3</v>
      </c>
    </row>
    <row r="18098" spans="6:6">
      <c r="F18098" s="1" t="s">
        <v>3</v>
      </c>
    </row>
    <row r="18099" spans="6:6">
      <c r="F18099" s="1" t="s">
        <v>3</v>
      </c>
    </row>
    <row r="18100" spans="6:6">
      <c r="F18100" s="1" t="s">
        <v>3</v>
      </c>
    </row>
    <row r="18101" spans="6:6">
      <c r="F18101" s="1" t="s">
        <v>3</v>
      </c>
    </row>
    <row r="18102" spans="6:6">
      <c r="F18102" s="1" t="s">
        <v>3</v>
      </c>
    </row>
    <row r="18103" spans="6:6">
      <c r="F18103" s="1" t="s">
        <v>3</v>
      </c>
    </row>
    <row r="18104" spans="6:6">
      <c r="F18104" s="1" t="s">
        <v>3</v>
      </c>
    </row>
    <row r="18105" spans="6:6">
      <c r="F18105" s="1" t="s">
        <v>3</v>
      </c>
    </row>
    <row r="18106" spans="6:6">
      <c r="F18106" s="1" t="s">
        <v>3</v>
      </c>
    </row>
    <row r="18107" spans="6:6">
      <c r="F18107" s="1" t="s">
        <v>3</v>
      </c>
    </row>
    <row r="18108" spans="6:6">
      <c r="F18108" s="1" t="s">
        <v>3</v>
      </c>
    </row>
    <row r="18109" spans="6:6">
      <c r="F18109" s="1" t="s">
        <v>3</v>
      </c>
    </row>
    <row r="18110" spans="6:6">
      <c r="F18110" s="1" t="s">
        <v>3</v>
      </c>
    </row>
    <row r="18111" spans="6:6">
      <c r="F18111" s="1" t="s">
        <v>3</v>
      </c>
    </row>
    <row r="18112" spans="6:6">
      <c r="F18112" s="1" t="s">
        <v>3</v>
      </c>
    </row>
    <row r="18113" spans="6:6">
      <c r="F18113" s="1" t="s">
        <v>3</v>
      </c>
    </row>
    <row r="18114" spans="6:6">
      <c r="F18114" s="1" t="s">
        <v>3</v>
      </c>
    </row>
    <row r="18115" spans="6:6">
      <c r="F18115" s="1" t="s">
        <v>3</v>
      </c>
    </row>
    <row r="18116" spans="6:6">
      <c r="F18116" s="1" t="s">
        <v>3</v>
      </c>
    </row>
    <row r="18117" spans="6:6">
      <c r="F18117" s="1" t="s">
        <v>3</v>
      </c>
    </row>
    <row r="18118" spans="6:6">
      <c r="F18118" s="1" t="s">
        <v>3</v>
      </c>
    </row>
    <row r="18119" spans="6:6">
      <c r="F18119" s="1" t="s">
        <v>3</v>
      </c>
    </row>
    <row r="18120" spans="6:6">
      <c r="F18120" s="1" t="s">
        <v>3</v>
      </c>
    </row>
    <row r="18121" spans="6:6">
      <c r="F18121" s="1" t="s">
        <v>3</v>
      </c>
    </row>
    <row r="18122" spans="6:6">
      <c r="F18122" s="1" t="s">
        <v>3</v>
      </c>
    </row>
    <row r="18123" spans="6:6">
      <c r="F18123" s="1" t="s">
        <v>3</v>
      </c>
    </row>
    <row r="18124" spans="6:6">
      <c r="F18124" s="1" t="s">
        <v>3</v>
      </c>
    </row>
    <row r="18125" spans="6:6">
      <c r="F18125" s="1" t="s">
        <v>3</v>
      </c>
    </row>
    <row r="18126" spans="6:6">
      <c r="F18126" s="1" t="s">
        <v>3</v>
      </c>
    </row>
    <row r="18127" spans="6:6">
      <c r="F18127" s="1" t="s">
        <v>3</v>
      </c>
    </row>
    <row r="18128" spans="6:6">
      <c r="F18128" s="1" t="s">
        <v>3</v>
      </c>
    </row>
    <row r="18129" spans="6:6">
      <c r="F18129" s="1" t="s">
        <v>3</v>
      </c>
    </row>
    <row r="18130" spans="6:6">
      <c r="F18130" s="1" t="s">
        <v>3</v>
      </c>
    </row>
    <row r="18131" spans="6:6">
      <c r="F18131" s="1" t="s">
        <v>3</v>
      </c>
    </row>
    <row r="18132" spans="6:6">
      <c r="F18132" s="1" t="s">
        <v>3</v>
      </c>
    </row>
    <row r="18133" spans="6:6">
      <c r="F18133" s="1" t="s">
        <v>3</v>
      </c>
    </row>
    <row r="18134" spans="6:6">
      <c r="F18134" s="1" t="s">
        <v>3</v>
      </c>
    </row>
    <row r="18135" spans="6:6">
      <c r="F18135" s="1" t="s">
        <v>3</v>
      </c>
    </row>
    <row r="18136" spans="6:6">
      <c r="F18136" s="1" t="s">
        <v>3</v>
      </c>
    </row>
    <row r="18137" spans="6:6">
      <c r="F18137" s="1" t="s">
        <v>3</v>
      </c>
    </row>
    <row r="18138" spans="6:6">
      <c r="F18138" s="1" t="s">
        <v>3</v>
      </c>
    </row>
    <row r="18139" spans="6:6">
      <c r="F18139" s="1" t="s">
        <v>3</v>
      </c>
    </row>
    <row r="18140" spans="6:6">
      <c r="F18140" s="1" t="s">
        <v>3</v>
      </c>
    </row>
    <row r="18141" spans="6:6">
      <c r="F18141" s="1" t="s">
        <v>3</v>
      </c>
    </row>
    <row r="18142" spans="6:6">
      <c r="F18142" s="1" t="s">
        <v>3</v>
      </c>
    </row>
    <row r="18143" spans="6:6">
      <c r="F18143" s="1" t="s">
        <v>3</v>
      </c>
    </row>
    <row r="18144" spans="6:6">
      <c r="F18144" s="1" t="s">
        <v>3</v>
      </c>
    </row>
    <row r="18145" spans="6:6">
      <c r="F18145" s="1" t="s">
        <v>3</v>
      </c>
    </row>
    <row r="18146" spans="6:6">
      <c r="F18146" s="1" t="s">
        <v>3</v>
      </c>
    </row>
    <row r="18147" spans="6:6">
      <c r="F18147" s="1" t="s">
        <v>3</v>
      </c>
    </row>
    <row r="18148" spans="6:6">
      <c r="F18148" s="1" t="s">
        <v>3</v>
      </c>
    </row>
    <row r="18149" spans="6:6">
      <c r="F18149" s="1" t="s">
        <v>3</v>
      </c>
    </row>
    <row r="18150" spans="6:6">
      <c r="F18150" s="1" t="s">
        <v>3</v>
      </c>
    </row>
    <row r="18151" spans="6:6">
      <c r="F18151" s="1" t="s">
        <v>3</v>
      </c>
    </row>
    <row r="18152" spans="6:6">
      <c r="F18152" s="1" t="s">
        <v>3</v>
      </c>
    </row>
    <row r="18153" spans="6:6">
      <c r="F18153" s="1" t="s">
        <v>3</v>
      </c>
    </row>
    <row r="18154" spans="6:6">
      <c r="F18154" s="1" t="s">
        <v>3</v>
      </c>
    </row>
    <row r="18155" spans="6:6">
      <c r="F18155" s="1" t="s">
        <v>3</v>
      </c>
    </row>
    <row r="18156" spans="6:6">
      <c r="F18156" s="1" t="s">
        <v>3</v>
      </c>
    </row>
    <row r="18157" spans="6:6">
      <c r="F18157" s="1" t="s">
        <v>3</v>
      </c>
    </row>
    <row r="18158" spans="6:6">
      <c r="F18158" s="1" t="s">
        <v>3</v>
      </c>
    </row>
    <row r="18159" spans="6:6">
      <c r="F18159" s="1" t="s">
        <v>3</v>
      </c>
    </row>
    <row r="18160" spans="6:6">
      <c r="F18160" s="1" t="s">
        <v>3</v>
      </c>
    </row>
    <row r="18161" spans="6:6">
      <c r="F18161" s="1" t="s">
        <v>3</v>
      </c>
    </row>
    <row r="18162" spans="6:6">
      <c r="F18162" s="1" t="s">
        <v>3</v>
      </c>
    </row>
    <row r="18163" spans="6:6">
      <c r="F18163" s="1" t="s">
        <v>3</v>
      </c>
    </row>
    <row r="18164" spans="6:6">
      <c r="F18164" s="1" t="s">
        <v>3</v>
      </c>
    </row>
    <row r="18165" spans="6:6">
      <c r="F18165" s="1" t="s">
        <v>3</v>
      </c>
    </row>
    <row r="18166" spans="6:6">
      <c r="F18166" s="1" t="s">
        <v>3</v>
      </c>
    </row>
    <row r="18167" spans="6:6">
      <c r="F18167" s="1" t="s">
        <v>3</v>
      </c>
    </row>
    <row r="18168" spans="6:6">
      <c r="F18168" s="1" t="s">
        <v>3</v>
      </c>
    </row>
    <row r="18169" spans="6:6">
      <c r="F18169" s="1" t="s">
        <v>3</v>
      </c>
    </row>
    <row r="18170" spans="6:6">
      <c r="F18170" s="1" t="s">
        <v>3</v>
      </c>
    </row>
    <row r="18171" spans="6:6">
      <c r="F18171" s="1" t="s">
        <v>3</v>
      </c>
    </row>
    <row r="18172" spans="6:6">
      <c r="F18172" s="1" t="s">
        <v>3</v>
      </c>
    </row>
    <row r="18173" spans="6:6">
      <c r="F18173" s="1" t="s">
        <v>3</v>
      </c>
    </row>
    <row r="18174" spans="6:6">
      <c r="F18174" s="1" t="s">
        <v>3</v>
      </c>
    </row>
    <row r="18175" spans="6:6">
      <c r="F18175" s="1" t="s">
        <v>3</v>
      </c>
    </row>
    <row r="18176" spans="6:6">
      <c r="F18176" s="1" t="s">
        <v>3</v>
      </c>
    </row>
    <row r="18177" spans="6:6">
      <c r="F18177" s="1" t="s">
        <v>3</v>
      </c>
    </row>
    <row r="18178" spans="6:6">
      <c r="F18178" s="1" t="s">
        <v>3</v>
      </c>
    </row>
    <row r="18179" spans="6:6">
      <c r="F18179" s="1" t="s">
        <v>3</v>
      </c>
    </row>
    <row r="18180" spans="6:6">
      <c r="F18180" s="1" t="s">
        <v>3</v>
      </c>
    </row>
    <row r="18181" spans="6:6">
      <c r="F18181" s="1" t="s">
        <v>3</v>
      </c>
    </row>
    <row r="18182" spans="6:6">
      <c r="F18182" s="1" t="s">
        <v>3</v>
      </c>
    </row>
    <row r="18183" spans="6:6">
      <c r="F18183" s="1" t="s">
        <v>3</v>
      </c>
    </row>
    <row r="18184" spans="6:6">
      <c r="F18184" s="1" t="s">
        <v>3</v>
      </c>
    </row>
    <row r="18185" spans="6:6">
      <c r="F18185" s="1" t="s">
        <v>3</v>
      </c>
    </row>
    <row r="18186" spans="6:6">
      <c r="F18186" s="1" t="s">
        <v>3</v>
      </c>
    </row>
    <row r="18187" spans="6:6">
      <c r="F18187" s="1" t="s">
        <v>3</v>
      </c>
    </row>
    <row r="18188" spans="6:6">
      <c r="F18188" s="1" t="s">
        <v>3</v>
      </c>
    </row>
    <row r="18189" spans="6:6">
      <c r="F18189" s="1" t="s">
        <v>3</v>
      </c>
    </row>
    <row r="18190" spans="6:6">
      <c r="F18190" s="1" t="s">
        <v>3</v>
      </c>
    </row>
    <row r="18191" spans="6:6">
      <c r="F18191" s="1" t="s">
        <v>3</v>
      </c>
    </row>
    <row r="18192" spans="6:6">
      <c r="F18192" s="1" t="s">
        <v>3</v>
      </c>
    </row>
    <row r="18193" spans="6:6">
      <c r="F18193" s="1" t="s">
        <v>3</v>
      </c>
    </row>
    <row r="18194" spans="6:6">
      <c r="F18194" s="1" t="s">
        <v>3</v>
      </c>
    </row>
    <row r="18195" spans="6:6">
      <c r="F18195" s="1" t="s">
        <v>3</v>
      </c>
    </row>
    <row r="18196" spans="6:6">
      <c r="F18196" s="1" t="s">
        <v>3</v>
      </c>
    </row>
    <row r="18197" spans="6:6">
      <c r="F18197" s="1" t="s">
        <v>3</v>
      </c>
    </row>
    <row r="18198" spans="6:6">
      <c r="F18198" s="1" t="s">
        <v>3</v>
      </c>
    </row>
    <row r="18199" spans="6:6">
      <c r="F18199" s="1" t="s">
        <v>3</v>
      </c>
    </row>
    <row r="18200" spans="6:6">
      <c r="F18200" s="1" t="s">
        <v>3</v>
      </c>
    </row>
    <row r="18201" spans="6:6">
      <c r="F18201" s="1" t="s">
        <v>3</v>
      </c>
    </row>
    <row r="18202" spans="6:6">
      <c r="F18202" s="1" t="s">
        <v>3</v>
      </c>
    </row>
    <row r="18203" spans="6:6">
      <c r="F18203" s="1" t="s">
        <v>3</v>
      </c>
    </row>
    <row r="18204" spans="6:6">
      <c r="F18204" s="1" t="s">
        <v>3</v>
      </c>
    </row>
    <row r="18205" spans="6:6">
      <c r="F18205" s="1" t="s">
        <v>3</v>
      </c>
    </row>
    <row r="18206" spans="6:6">
      <c r="F18206" s="1" t="s">
        <v>3</v>
      </c>
    </row>
    <row r="18207" spans="6:6">
      <c r="F18207" s="1" t="s">
        <v>3</v>
      </c>
    </row>
    <row r="18208" spans="6:6">
      <c r="F18208" s="1" t="s">
        <v>3</v>
      </c>
    </row>
    <row r="18209" spans="6:6">
      <c r="F18209" s="1" t="s">
        <v>3</v>
      </c>
    </row>
    <row r="18210" spans="6:6">
      <c r="F18210" s="1" t="s">
        <v>3</v>
      </c>
    </row>
    <row r="18211" spans="6:6">
      <c r="F18211" s="1" t="s">
        <v>3</v>
      </c>
    </row>
    <row r="18212" spans="6:6">
      <c r="F18212" s="1" t="s">
        <v>3</v>
      </c>
    </row>
    <row r="18213" spans="6:6">
      <c r="F18213" s="1" t="s">
        <v>3</v>
      </c>
    </row>
    <row r="18214" spans="6:6">
      <c r="F18214" s="1" t="s">
        <v>3</v>
      </c>
    </row>
    <row r="18215" spans="6:6">
      <c r="F18215" s="1" t="s">
        <v>3</v>
      </c>
    </row>
    <row r="18216" spans="6:6">
      <c r="F18216" s="1" t="s">
        <v>3</v>
      </c>
    </row>
    <row r="18217" spans="6:6">
      <c r="F18217" s="1" t="s">
        <v>3</v>
      </c>
    </row>
    <row r="18218" spans="6:6">
      <c r="F18218" s="1" t="s">
        <v>3</v>
      </c>
    </row>
    <row r="18219" spans="6:6">
      <c r="F18219" s="1" t="s">
        <v>3</v>
      </c>
    </row>
    <row r="18220" spans="6:6">
      <c r="F18220" s="1" t="s">
        <v>3</v>
      </c>
    </row>
    <row r="18221" spans="6:6">
      <c r="F18221" s="1" t="s">
        <v>3</v>
      </c>
    </row>
    <row r="18222" spans="6:6">
      <c r="F18222" s="1" t="s">
        <v>3</v>
      </c>
    </row>
    <row r="18223" spans="6:6">
      <c r="F18223" s="1" t="s">
        <v>3</v>
      </c>
    </row>
    <row r="18224" spans="6:6">
      <c r="F18224" s="1" t="s">
        <v>3</v>
      </c>
    </row>
    <row r="18225" spans="6:6">
      <c r="F18225" s="1" t="s">
        <v>3</v>
      </c>
    </row>
    <row r="18226" spans="6:6">
      <c r="F18226" s="1" t="s">
        <v>3</v>
      </c>
    </row>
    <row r="18227" spans="6:6">
      <c r="F18227" s="1" t="s">
        <v>3</v>
      </c>
    </row>
    <row r="18228" spans="6:6">
      <c r="F18228" s="1" t="s">
        <v>3</v>
      </c>
    </row>
    <row r="18229" spans="6:6">
      <c r="F18229" s="1" t="s">
        <v>3</v>
      </c>
    </row>
    <row r="18230" spans="6:6">
      <c r="F18230" s="1" t="s">
        <v>3</v>
      </c>
    </row>
    <row r="18231" spans="6:6">
      <c r="F18231" s="1" t="s">
        <v>3</v>
      </c>
    </row>
    <row r="18232" spans="6:6">
      <c r="F18232" s="1" t="s">
        <v>3</v>
      </c>
    </row>
    <row r="18233" spans="6:6">
      <c r="F18233" s="1" t="s">
        <v>3</v>
      </c>
    </row>
    <row r="18234" spans="6:6">
      <c r="F18234" s="1" t="s">
        <v>3</v>
      </c>
    </row>
    <row r="18235" spans="6:6">
      <c r="F18235" s="1" t="s">
        <v>3</v>
      </c>
    </row>
    <row r="18236" spans="6:6">
      <c r="F18236" s="1" t="s">
        <v>3</v>
      </c>
    </row>
    <row r="18237" spans="6:6">
      <c r="F18237" s="1" t="s">
        <v>3</v>
      </c>
    </row>
    <row r="18238" spans="6:6">
      <c r="F18238" s="1" t="s">
        <v>3</v>
      </c>
    </row>
    <row r="18239" spans="6:6">
      <c r="F18239" s="1" t="s">
        <v>3</v>
      </c>
    </row>
    <row r="18240" spans="6:6">
      <c r="F18240" s="1" t="s">
        <v>3</v>
      </c>
    </row>
    <row r="18241" spans="6:6">
      <c r="F18241" s="1" t="s">
        <v>3</v>
      </c>
    </row>
    <row r="18242" spans="6:6">
      <c r="F18242" s="1" t="s">
        <v>3</v>
      </c>
    </row>
    <row r="18243" spans="6:6">
      <c r="F18243" s="1" t="s">
        <v>3</v>
      </c>
    </row>
    <row r="18244" spans="6:6">
      <c r="F18244" s="1" t="s">
        <v>3</v>
      </c>
    </row>
    <row r="18245" spans="6:6">
      <c r="F18245" s="1" t="s">
        <v>3</v>
      </c>
    </row>
    <row r="18246" spans="6:6">
      <c r="F18246" s="1" t="s">
        <v>3</v>
      </c>
    </row>
    <row r="18247" spans="6:6">
      <c r="F18247" s="1" t="s">
        <v>3</v>
      </c>
    </row>
    <row r="18248" spans="6:6">
      <c r="F18248" s="1" t="s">
        <v>3</v>
      </c>
    </row>
    <row r="18249" spans="6:6">
      <c r="F18249" s="1" t="s">
        <v>3</v>
      </c>
    </row>
    <row r="18250" spans="6:6">
      <c r="F18250" s="1" t="s">
        <v>3</v>
      </c>
    </row>
    <row r="18251" spans="6:6">
      <c r="F18251" s="1" t="s">
        <v>3</v>
      </c>
    </row>
    <row r="18252" spans="6:6">
      <c r="F18252" s="1" t="s">
        <v>3</v>
      </c>
    </row>
    <row r="18253" spans="6:6">
      <c r="F18253" s="1" t="s">
        <v>3</v>
      </c>
    </row>
    <row r="18254" spans="6:6">
      <c r="F18254" s="1" t="s">
        <v>3</v>
      </c>
    </row>
    <row r="18255" spans="6:6">
      <c r="F18255" s="1" t="s">
        <v>3</v>
      </c>
    </row>
    <row r="18256" spans="6:6">
      <c r="F18256" s="1" t="s">
        <v>3</v>
      </c>
    </row>
    <row r="18257" spans="6:6">
      <c r="F18257" s="1" t="s">
        <v>3</v>
      </c>
    </row>
    <row r="18258" spans="6:6">
      <c r="F18258" s="1" t="s">
        <v>3</v>
      </c>
    </row>
    <row r="18259" spans="6:6">
      <c r="F18259" s="1" t="s">
        <v>3</v>
      </c>
    </row>
    <row r="18260" spans="6:6">
      <c r="F18260" s="1" t="s">
        <v>3</v>
      </c>
    </row>
    <row r="18261" spans="6:6">
      <c r="F18261" s="1" t="s">
        <v>3</v>
      </c>
    </row>
    <row r="18262" spans="6:6">
      <c r="F18262" s="1" t="s">
        <v>3</v>
      </c>
    </row>
    <row r="18263" spans="6:6">
      <c r="F18263" s="1" t="s">
        <v>3</v>
      </c>
    </row>
    <row r="18264" spans="6:6">
      <c r="F18264" s="1" t="s">
        <v>3</v>
      </c>
    </row>
    <row r="18265" spans="6:6">
      <c r="F18265" s="1" t="s">
        <v>3</v>
      </c>
    </row>
    <row r="18266" spans="6:6">
      <c r="F18266" s="1" t="s">
        <v>3</v>
      </c>
    </row>
    <row r="18267" spans="6:6">
      <c r="F18267" s="1" t="s">
        <v>3</v>
      </c>
    </row>
    <row r="18268" spans="6:6">
      <c r="F18268" s="1" t="s">
        <v>3</v>
      </c>
    </row>
    <row r="18269" spans="6:6">
      <c r="F18269" s="1" t="s">
        <v>3</v>
      </c>
    </row>
    <row r="18270" spans="6:6">
      <c r="F18270" s="1" t="s">
        <v>3</v>
      </c>
    </row>
    <row r="18271" spans="6:6">
      <c r="F18271" s="1" t="s">
        <v>3</v>
      </c>
    </row>
    <row r="18272" spans="6:6">
      <c r="F18272" s="1" t="s">
        <v>3</v>
      </c>
    </row>
    <row r="18273" spans="6:6">
      <c r="F18273" s="1" t="s">
        <v>3</v>
      </c>
    </row>
    <row r="18274" spans="6:6">
      <c r="F18274" s="1" t="s">
        <v>3</v>
      </c>
    </row>
    <row r="18275" spans="6:6">
      <c r="F18275" s="1" t="s">
        <v>3</v>
      </c>
    </row>
    <row r="18276" spans="6:6">
      <c r="F18276" s="1" t="s">
        <v>3</v>
      </c>
    </row>
    <row r="18277" spans="6:6">
      <c r="F18277" s="1" t="s">
        <v>3</v>
      </c>
    </row>
    <row r="18278" spans="6:6">
      <c r="F18278" s="1" t="s">
        <v>3</v>
      </c>
    </row>
    <row r="18279" spans="6:6">
      <c r="F18279" s="1" t="s">
        <v>3</v>
      </c>
    </row>
    <row r="18280" spans="6:6">
      <c r="F18280" s="1" t="s">
        <v>3</v>
      </c>
    </row>
    <row r="18281" spans="6:6">
      <c r="F18281" s="1" t="s">
        <v>3</v>
      </c>
    </row>
    <row r="18282" spans="6:6">
      <c r="F18282" s="1" t="s">
        <v>3</v>
      </c>
    </row>
    <row r="18283" spans="6:6">
      <c r="F18283" s="1" t="s">
        <v>3</v>
      </c>
    </row>
    <row r="18284" spans="6:6">
      <c r="F18284" s="1" t="s">
        <v>3</v>
      </c>
    </row>
    <row r="18285" spans="6:6">
      <c r="F18285" s="1" t="s">
        <v>3</v>
      </c>
    </row>
    <row r="18286" spans="6:6">
      <c r="F18286" s="1" t="s">
        <v>3</v>
      </c>
    </row>
    <row r="18287" spans="6:6">
      <c r="F18287" s="1" t="s">
        <v>3</v>
      </c>
    </row>
    <row r="18288" spans="6:6">
      <c r="F18288" s="1" t="s">
        <v>3</v>
      </c>
    </row>
    <row r="18289" spans="6:6">
      <c r="F18289" s="1" t="s">
        <v>3</v>
      </c>
    </row>
    <row r="18290" spans="6:6">
      <c r="F18290" s="1" t="s">
        <v>3</v>
      </c>
    </row>
    <row r="18291" spans="6:6">
      <c r="F18291" s="1" t="s">
        <v>3</v>
      </c>
    </row>
    <row r="18292" spans="6:6">
      <c r="F18292" s="1" t="s">
        <v>3</v>
      </c>
    </row>
    <row r="18293" spans="6:6">
      <c r="F18293" s="1" t="s">
        <v>3</v>
      </c>
    </row>
    <row r="18294" spans="6:6">
      <c r="F18294" s="1" t="s">
        <v>3</v>
      </c>
    </row>
    <row r="18295" spans="6:6">
      <c r="F18295" s="1" t="s">
        <v>3</v>
      </c>
    </row>
    <row r="18296" spans="6:6">
      <c r="F18296" s="1" t="s">
        <v>3</v>
      </c>
    </row>
    <row r="18297" spans="6:6">
      <c r="F18297" s="1" t="s">
        <v>3</v>
      </c>
    </row>
    <row r="18298" spans="6:6">
      <c r="F18298" s="1" t="s">
        <v>3</v>
      </c>
    </row>
    <row r="18299" spans="6:6">
      <c r="F18299" s="1" t="s">
        <v>3</v>
      </c>
    </row>
    <row r="18300" spans="6:6">
      <c r="F18300" s="1" t="s">
        <v>3</v>
      </c>
    </row>
    <row r="18301" spans="6:6">
      <c r="F18301" s="1" t="s">
        <v>3</v>
      </c>
    </row>
    <row r="18302" spans="6:6">
      <c r="F18302" s="1" t="s">
        <v>3</v>
      </c>
    </row>
    <row r="18303" spans="6:6">
      <c r="F18303" s="1" t="s">
        <v>3</v>
      </c>
    </row>
    <row r="18304" spans="6:6">
      <c r="F18304" s="1" t="s">
        <v>3</v>
      </c>
    </row>
    <row r="18305" spans="6:6">
      <c r="F18305" s="1" t="s">
        <v>3</v>
      </c>
    </row>
    <row r="18306" spans="6:6">
      <c r="F18306" s="1" t="s">
        <v>3</v>
      </c>
    </row>
    <row r="18307" spans="6:6">
      <c r="F18307" s="1" t="s">
        <v>3</v>
      </c>
    </row>
    <row r="18308" spans="6:6">
      <c r="F18308" s="1" t="s">
        <v>3</v>
      </c>
    </row>
    <row r="18309" spans="6:6">
      <c r="F18309" s="1" t="s">
        <v>3</v>
      </c>
    </row>
    <row r="18310" spans="6:6">
      <c r="F18310" s="1" t="s">
        <v>3</v>
      </c>
    </row>
    <row r="18311" spans="6:6">
      <c r="F18311" s="1" t="s">
        <v>3</v>
      </c>
    </row>
    <row r="18312" spans="6:6">
      <c r="F18312" s="1" t="s">
        <v>3</v>
      </c>
    </row>
    <row r="18313" spans="6:6">
      <c r="F18313" s="1" t="s">
        <v>3</v>
      </c>
    </row>
    <row r="18314" spans="6:6">
      <c r="F18314" s="1" t="s">
        <v>3</v>
      </c>
    </row>
    <row r="18315" spans="6:6">
      <c r="F18315" s="1" t="s">
        <v>3</v>
      </c>
    </row>
    <row r="18316" spans="6:6">
      <c r="F18316" s="1" t="s">
        <v>3</v>
      </c>
    </row>
    <row r="18317" spans="6:6">
      <c r="F18317" s="1" t="s">
        <v>3</v>
      </c>
    </row>
    <row r="18318" spans="6:6">
      <c r="F18318" s="1" t="s">
        <v>3</v>
      </c>
    </row>
    <row r="18319" spans="6:6">
      <c r="F18319" s="1" t="s">
        <v>3</v>
      </c>
    </row>
    <row r="18320" spans="6:6">
      <c r="F18320" s="1" t="s">
        <v>3</v>
      </c>
    </row>
    <row r="18321" spans="6:6">
      <c r="F18321" s="1" t="s">
        <v>3</v>
      </c>
    </row>
    <row r="18322" spans="6:6">
      <c r="F18322" s="1" t="s">
        <v>3</v>
      </c>
    </row>
    <row r="18323" spans="6:6">
      <c r="F18323" s="1" t="s">
        <v>3</v>
      </c>
    </row>
    <row r="18324" spans="6:6">
      <c r="F18324" s="1" t="s">
        <v>3</v>
      </c>
    </row>
    <row r="18325" spans="6:6">
      <c r="F18325" s="1" t="s">
        <v>3</v>
      </c>
    </row>
    <row r="18326" spans="6:6">
      <c r="F18326" s="1" t="s">
        <v>3</v>
      </c>
    </row>
    <row r="18327" spans="6:6">
      <c r="F18327" s="1" t="s">
        <v>3</v>
      </c>
    </row>
    <row r="18328" spans="6:6">
      <c r="F18328" s="1" t="s">
        <v>3</v>
      </c>
    </row>
    <row r="18329" spans="6:6">
      <c r="F18329" s="1" t="s">
        <v>3</v>
      </c>
    </row>
    <row r="18330" spans="6:6">
      <c r="F18330" s="1" t="s">
        <v>3</v>
      </c>
    </row>
    <row r="18331" spans="6:6">
      <c r="F18331" s="1" t="s">
        <v>3</v>
      </c>
    </row>
    <row r="18332" spans="6:6">
      <c r="F18332" s="1" t="s">
        <v>3</v>
      </c>
    </row>
    <row r="18333" spans="6:6">
      <c r="F18333" s="1" t="s">
        <v>3</v>
      </c>
    </row>
    <row r="18334" spans="6:6">
      <c r="F18334" s="1" t="s">
        <v>3</v>
      </c>
    </row>
    <row r="18335" spans="6:6">
      <c r="F18335" s="1" t="s">
        <v>3</v>
      </c>
    </row>
    <row r="18336" spans="6:6">
      <c r="F18336" s="1" t="s">
        <v>3</v>
      </c>
    </row>
    <row r="18337" spans="6:6">
      <c r="F18337" s="1" t="s">
        <v>3</v>
      </c>
    </row>
    <row r="18338" spans="6:6">
      <c r="F18338" s="1" t="s">
        <v>3</v>
      </c>
    </row>
    <row r="18339" spans="6:6">
      <c r="F18339" s="1" t="s">
        <v>3</v>
      </c>
    </row>
    <row r="18340" spans="6:6">
      <c r="F18340" s="1" t="s">
        <v>3</v>
      </c>
    </row>
    <row r="18341" spans="6:6">
      <c r="F18341" s="1" t="s">
        <v>3</v>
      </c>
    </row>
    <row r="18342" spans="6:6">
      <c r="F18342" s="1" t="s">
        <v>3</v>
      </c>
    </row>
    <row r="18343" spans="6:6">
      <c r="F18343" s="1" t="s">
        <v>3</v>
      </c>
    </row>
    <row r="18344" spans="6:6">
      <c r="F18344" s="1" t="s">
        <v>3</v>
      </c>
    </row>
    <row r="18345" spans="6:6">
      <c r="F18345" s="1" t="s">
        <v>3</v>
      </c>
    </row>
    <row r="18346" spans="6:6">
      <c r="F18346" s="1" t="s">
        <v>3</v>
      </c>
    </row>
    <row r="18347" spans="6:6">
      <c r="F18347" s="1" t="s">
        <v>3</v>
      </c>
    </row>
    <row r="18348" spans="6:6">
      <c r="F18348" s="1" t="s">
        <v>3</v>
      </c>
    </row>
    <row r="18349" spans="6:6">
      <c r="F18349" s="1" t="s">
        <v>3</v>
      </c>
    </row>
    <row r="18350" spans="6:6">
      <c r="F18350" s="1" t="s">
        <v>3</v>
      </c>
    </row>
    <row r="18351" spans="6:6">
      <c r="F18351" s="1" t="s">
        <v>3</v>
      </c>
    </row>
    <row r="18352" spans="6:6">
      <c r="F18352" s="1" t="s">
        <v>3</v>
      </c>
    </row>
    <row r="18353" spans="6:6">
      <c r="F18353" s="1" t="s">
        <v>3</v>
      </c>
    </row>
    <row r="18354" spans="6:6">
      <c r="F18354" s="1" t="s">
        <v>3</v>
      </c>
    </row>
    <row r="18355" spans="6:6">
      <c r="F18355" s="1" t="s">
        <v>3</v>
      </c>
    </row>
    <row r="18356" spans="6:6">
      <c r="F18356" s="1" t="s">
        <v>3</v>
      </c>
    </row>
    <row r="18357" spans="6:6">
      <c r="F18357" s="1" t="s">
        <v>3</v>
      </c>
    </row>
    <row r="18358" spans="6:6">
      <c r="F18358" s="1" t="s">
        <v>3</v>
      </c>
    </row>
    <row r="18359" spans="6:6">
      <c r="F18359" s="1" t="s">
        <v>3</v>
      </c>
    </row>
    <row r="18360" spans="6:6">
      <c r="F18360" s="1" t="s">
        <v>3</v>
      </c>
    </row>
    <row r="18361" spans="6:6">
      <c r="F18361" s="1" t="s">
        <v>3</v>
      </c>
    </row>
    <row r="18362" spans="6:6">
      <c r="F18362" s="1" t="s">
        <v>3</v>
      </c>
    </row>
    <row r="18363" spans="6:6">
      <c r="F18363" s="1" t="s">
        <v>3</v>
      </c>
    </row>
    <row r="18364" spans="6:6">
      <c r="F18364" s="1" t="s">
        <v>3</v>
      </c>
    </row>
    <row r="18365" spans="6:6">
      <c r="F18365" s="1" t="s">
        <v>3</v>
      </c>
    </row>
    <row r="18366" spans="6:6">
      <c r="F18366" s="1" t="s">
        <v>3</v>
      </c>
    </row>
    <row r="18367" spans="6:6">
      <c r="F18367" s="1" t="s">
        <v>3</v>
      </c>
    </row>
    <row r="18368" spans="6:6">
      <c r="F18368" s="1" t="s">
        <v>3</v>
      </c>
    </row>
    <row r="18369" spans="6:6">
      <c r="F18369" s="1" t="s">
        <v>3</v>
      </c>
    </row>
    <row r="18370" spans="6:6">
      <c r="F18370" s="1" t="s">
        <v>3</v>
      </c>
    </row>
    <row r="18371" spans="6:6">
      <c r="F18371" s="1" t="s">
        <v>3</v>
      </c>
    </row>
    <row r="18372" spans="6:6">
      <c r="F18372" s="1" t="s">
        <v>3</v>
      </c>
    </row>
    <row r="18373" spans="6:6">
      <c r="F18373" s="1" t="s">
        <v>3</v>
      </c>
    </row>
    <row r="18374" spans="6:6">
      <c r="F18374" s="1" t="s">
        <v>3</v>
      </c>
    </row>
    <row r="18375" spans="6:6">
      <c r="F18375" s="1" t="s">
        <v>3</v>
      </c>
    </row>
    <row r="18376" spans="6:6">
      <c r="F18376" s="1" t="s">
        <v>3</v>
      </c>
    </row>
    <row r="18377" spans="6:6">
      <c r="F18377" s="1" t="s">
        <v>3</v>
      </c>
    </row>
    <row r="18378" spans="6:6">
      <c r="F18378" s="1" t="s">
        <v>3</v>
      </c>
    </row>
    <row r="18379" spans="6:6">
      <c r="F18379" s="1" t="s">
        <v>3</v>
      </c>
    </row>
    <row r="18380" spans="6:6">
      <c r="F18380" s="1" t="s">
        <v>3</v>
      </c>
    </row>
    <row r="18381" spans="6:6">
      <c r="F18381" s="1" t="s">
        <v>3</v>
      </c>
    </row>
    <row r="18382" spans="6:6">
      <c r="F18382" s="1" t="s">
        <v>3</v>
      </c>
    </row>
    <row r="18383" spans="6:6">
      <c r="F18383" s="1" t="s">
        <v>3</v>
      </c>
    </row>
    <row r="18384" spans="6:6">
      <c r="F18384" s="1" t="s">
        <v>3</v>
      </c>
    </row>
    <row r="18385" spans="6:6">
      <c r="F18385" s="1" t="s">
        <v>3</v>
      </c>
    </row>
    <row r="18386" spans="6:6">
      <c r="F18386" s="1" t="s">
        <v>3</v>
      </c>
    </row>
    <row r="18387" spans="6:6">
      <c r="F18387" s="1" t="s">
        <v>3</v>
      </c>
    </row>
    <row r="18388" spans="6:6">
      <c r="F18388" s="1" t="s">
        <v>3</v>
      </c>
    </row>
    <row r="18389" spans="6:6">
      <c r="F18389" s="1" t="s">
        <v>3</v>
      </c>
    </row>
    <row r="18390" spans="6:6">
      <c r="F18390" s="1" t="s">
        <v>3</v>
      </c>
    </row>
    <row r="18391" spans="6:6">
      <c r="F18391" s="1" t="s">
        <v>3</v>
      </c>
    </row>
    <row r="18392" spans="6:6">
      <c r="F18392" s="1" t="s">
        <v>3</v>
      </c>
    </row>
    <row r="18393" spans="6:6">
      <c r="F18393" s="1" t="s">
        <v>3</v>
      </c>
    </row>
    <row r="18394" spans="6:6">
      <c r="F18394" s="1" t="s">
        <v>3</v>
      </c>
    </row>
    <row r="18395" spans="6:6">
      <c r="F18395" s="1" t="s">
        <v>3</v>
      </c>
    </row>
    <row r="18396" spans="6:6">
      <c r="F18396" s="1" t="s">
        <v>3</v>
      </c>
    </row>
    <row r="18397" spans="6:6">
      <c r="F18397" s="1" t="s">
        <v>3</v>
      </c>
    </row>
    <row r="18398" spans="6:6">
      <c r="F18398" s="1" t="s">
        <v>3</v>
      </c>
    </row>
    <row r="18399" spans="6:6">
      <c r="F18399" s="1" t="s">
        <v>3</v>
      </c>
    </row>
    <row r="18400" spans="6:6">
      <c r="F18400" s="1" t="s">
        <v>3</v>
      </c>
    </row>
    <row r="18401" spans="6:6">
      <c r="F18401" s="1" t="s">
        <v>3</v>
      </c>
    </row>
    <row r="18402" spans="6:6">
      <c r="F18402" s="1" t="s">
        <v>3</v>
      </c>
    </row>
    <row r="18403" spans="6:6">
      <c r="F18403" s="1" t="s">
        <v>3</v>
      </c>
    </row>
    <row r="18404" spans="6:6">
      <c r="F18404" s="1" t="s">
        <v>3</v>
      </c>
    </row>
    <row r="18405" spans="6:6">
      <c r="F18405" s="1" t="s">
        <v>3</v>
      </c>
    </row>
    <row r="18406" spans="6:6">
      <c r="F18406" s="1" t="s">
        <v>3</v>
      </c>
    </row>
    <row r="18407" spans="6:6">
      <c r="F18407" s="1" t="s">
        <v>3</v>
      </c>
    </row>
    <row r="18408" spans="6:6">
      <c r="F18408" s="1" t="s">
        <v>3</v>
      </c>
    </row>
    <row r="18409" spans="6:6">
      <c r="F18409" s="1" t="s">
        <v>3</v>
      </c>
    </row>
    <row r="18410" spans="6:6">
      <c r="F18410" s="1" t="s">
        <v>3</v>
      </c>
    </row>
    <row r="18411" spans="6:6">
      <c r="F18411" s="1" t="s">
        <v>3</v>
      </c>
    </row>
    <row r="18412" spans="6:6">
      <c r="F18412" s="1" t="s">
        <v>3</v>
      </c>
    </row>
    <row r="18413" spans="6:6">
      <c r="F18413" s="1" t="s">
        <v>3</v>
      </c>
    </row>
    <row r="18414" spans="6:6">
      <c r="F18414" s="1" t="s">
        <v>3</v>
      </c>
    </row>
    <row r="18415" spans="6:6">
      <c r="F18415" s="1" t="s">
        <v>3</v>
      </c>
    </row>
    <row r="18416" spans="6:6">
      <c r="F18416" s="1" t="s">
        <v>3</v>
      </c>
    </row>
    <row r="18417" spans="6:6">
      <c r="F18417" s="1" t="s">
        <v>3</v>
      </c>
    </row>
    <row r="18418" spans="6:6">
      <c r="F18418" s="1" t="s">
        <v>3</v>
      </c>
    </row>
    <row r="18419" spans="6:6">
      <c r="F18419" s="1" t="s">
        <v>3</v>
      </c>
    </row>
    <row r="18420" spans="6:6">
      <c r="F18420" s="1" t="s">
        <v>3</v>
      </c>
    </row>
    <row r="18421" spans="6:6">
      <c r="F18421" s="1" t="s">
        <v>3</v>
      </c>
    </row>
    <row r="18422" spans="6:6">
      <c r="F18422" s="1" t="s">
        <v>3</v>
      </c>
    </row>
    <row r="18423" spans="6:6">
      <c r="F18423" s="1" t="s">
        <v>3</v>
      </c>
    </row>
    <row r="18424" spans="6:6">
      <c r="F18424" s="1" t="s">
        <v>3</v>
      </c>
    </row>
    <row r="18425" spans="6:6">
      <c r="F18425" s="1" t="s">
        <v>3</v>
      </c>
    </row>
    <row r="18426" spans="6:6">
      <c r="F18426" s="1" t="s">
        <v>3</v>
      </c>
    </row>
    <row r="18427" spans="6:6">
      <c r="F18427" s="1" t="s">
        <v>3</v>
      </c>
    </row>
    <row r="18428" spans="6:6">
      <c r="F18428" s="1" t="s">
        <v>3</v>
      </c>
    </row>
    <row r="18429" spans="6:6">
      <c r="F18429" s="1" t="s">
        <v>3</v>
      </c>
    </row>
    <row r="18430" spans="6:6">
      <c r="F18430" s="1" t="s">
        <v>3</v>
      </c>
    </row>
    <row r="18431" spans="6:6">
      <c r="F18431" s="1" t="s">
        <v>3</v>
      </c>
    </row>
    <row r="18432" spans="6:6">
      <c r="F18432" s="1" t="s">
        <v>3</v>
      </c>
    </row>
    <row r="18433" spans="6:6">
      <c r="F18433" s="1" t="s">
        <v>3</v>
      </c>
    </row>
    <row r="18434" spans="6:6">
      <c r="F18434" s="1" t="s">
        <v>3</v>
      </c>
    </row>
    <row r="18435" spans="6:6">
      <c r="F18435" s="1" t="s">
        <v>3</v>
      </c>
    </row>
    <row r="18436" spans="6:6">
      <c r="F18436" s="1" t="s">
        <v>3</v>
      </c>
    </row>
    <row r="18437" spans="6:6">
      <c r="F18437" s="1" t="s">
        <v>3</v>
      </c>
    </row>
    <row r="18438" spans="6:6">
      <c r="F18438" s="1" t="s">
        <v>3</v>
      </c>
    </row>
    <row r="18439" spans="6:6">
      <c r="F18439" s="1" t="s">
        <v>3</v>
      </c>
    </row>
    <row r="18440" spans="6:6">
      <c r="F18440" s="1" t="s">
        <v>3</v>
      </c>
    </row>
    <row r="18441" spans="6:6">
      <c r="F18441" s="1" t="s">
        <v>3</v>
      </c>
    </row>
    <row r="18442" spans="6:6">
      <c r="F18442" s="1" t="s">
        <v>3</v>
      </c>
    </row>
    <row r="18443" spans="6:6">
      <c r="F18443" s="1" t="s">
        <v>3</v>
      </c>
    </row>
    <row r="18444" spans="6:6">
      <c r="F18444" s="1" t="s">
        <v>3</v>
      </c>
    </row>
    <row r="18445" spans="6:6">
      <c r="F18445" s="1" t="s">
        <v>3</v>
      </c>
    </row>
    <row r="18446" spans="6:6">
      <c r="F18446" s="1" t="s">
        <v>3</v>
      </c>
    </row>
    <row r="18447" spans="6:6">
      <c r="F18447" s="1" t="s">
        <v>3</v>
      </c>
    </row>
    <row r="18448" spans="6:6">
      <c r="F18448" s="1" t="s">
        <v>3</v>
      </c>
    </row>
    <row r="18449" spans="6:6">
      <c r="F18449" s="1" t="s">
        <v>3</v>
      </c>
    </row>
    <row r="18450" spans="6:6">
      <c r="F18450" s="1" t="s">
        <v>3</v>
      </c>
    </row>
    <row r="18451" spans="6:6">
      <c r="F18451" s="1" t="s">
        <v>3</v>
      </c>
    </row>
    <row r="18452" spans="6:6">
      <c r="F18452" s="1" t="s">
        <v>3</v>
      </c>
    </row>
    <row r="18453" spans="6:6">
      <c r="F18453" s="1" t="s">
        <v>3</v>
      </c>
    </row>
    <row r="18454" spans="6:6">
      <c r="F18454" s="1" t="s">
        <v>3</v>
      </c>
    </row>
    <row r="18455" spans="6:6">
      <c r="F18455" s="1" t="s">
        <v>3</v>
      </c>
    </row>
    <row r="18456" spans="6:6">
      <c r="F18456" s="1" t="s">
        <v>3</v>
      </c>
    </row>
    <row r="18457" spans="6:6">
      <c r="F18457" s="1" t="s">
        <v>3</v>
      </c>
    </row>
    <row r="18458" spans="6:6">
      <c r="F18458" s="1" t="s">
        <v>3</v>
      </c>
    </row>
    <row r="18459" spans="6:6">
      <c r="F18459" s="1" t="s">
        <v>3</v>
      </c>
    </row>
    <row r="18460" spans="6:6">
      <c r="F18460" s="1" t="s">
        <v>3</v>
      </c>
    </row>
    <row r="18461" spans="6:6">
      <c r="F18461" s="1" t="s">
        <v>3</v>
      </c>
    </row>
    <row r="18462" spans="6:6">
      <c r="F18462" s="1" t="s">
        <v>3</v>
      </c>
    </row>
    <row r="18463" spans="6:6">
      <c r="F18463" s="1" t="s">
        <v>3</v>
      </c>
    </row>
    <row r="18464" spans="6:6">
      <c r="F18464" s="1" t="s">
        <v>3</v>
      </c>
    </row>
    <row r="18465" spans="6:6">
      <c r="F18465" s="1" t="s">
        <v>3</v>
      </c>
    </row>
    <row r="18466" spans="6:6">
      <c r="F18466" s="1" t="s">
        <v>3</v>
      </c>
    </row>
    <row r="18467" spans="6:6">
      <c r="F18467" s="1" t="s">
        <v>3</v>
      </c>
    </row>
    <row r="18468" spans="6:6">
      <c r="F18468" s="1" t="s">
        <v>3</v>
      </c>
    </row>
    <row r="18469" spans="6:6">
      <c r="F18469" s="1" t="s">
        <v>3</v>
      </c>
    </row>
    <row r="18470" spans="6:6">
      <c r="F18470" s="1" t="s">
        <v>3</v>
      </c>
    </row>
    <row r="18471" spans="6:6">
      <c r="F18471" s="1" t="s">
        <v>3</v>
      </c>
    </row>
    <row r="18472" spans="6:6">
      <c r="F18472" s="1" t="s">
        <v>3</v>
      </c>
    </row>
    <row r="18473" spans="6:6">
      <c r="F18473" s="1" t="s">
        <v>3</v>
      </c>
    </row>
    <row r="18474" spans="6:6">
      <c r="F18474" s="1" t="s">
        <v>3</v>
      </c>
    </row>
    <row r="18475" spans="6:6">
      <c r="F18475" s="1" t="s">
        <v>3</v>
      </c>
    </row>
    <row r="18476" spans="6:6">
      <c r="F18476" s="1" t="s">
        <v>3</v>
      </c>
    </row>
    <row r="18477" spans="6:6">
      <c r="F18477" s="1" t="s">
        <v>3</v>
      </c>
    </row>
    <row r="18478" spans="6:6">
      <c r="F18478" s="1" t="s">
        <v>3</v>
      </c>
    </row>
    <row r="18479" spans="6:6">
      <c r="F18479" s="1" t="s">
        <v>3</v>
      </c>
    </row>
    <row r="18480" spans="6:6">
      <c r="F18480" s="1" t="s">
        <v>3</v>
      </c>
    </row>
    <row r="18481" spans="6:6">
      <c r="F18481" s="1" t="s">
        <v>3</v>
      </c>
    </row>
    <row r="18482" spans="6:6">
      <c r="F18482" s="1" t="s">
        <v>3</v>
      </c>
    </row>
    <row r="18483" spans="6:6">
      <c r="F18483" s="1" t="s">
        <v>3</v>
      </c>
    </row>
    <row r="18484" spans="6:6">
      <c r="F18484" s="1" t="s">
        <v>3</v>
      </c>
    </row>
    <row r="18485" spans="6:6">
      <c r="F18485" s="1" t="s">
        <v>3</v>
      </c>
    </row>
    <row r="18486" spans="6:6">
      <c r="F18486" s="1" t="s">
        <v>3</v>
      </c>
    </row>
    <row r="18487" spans="6:6">
      <c r="F18487" s="1" t="s">
        <v>3</v>
      </c>
    </row>
    <row r="18488" spans="6:6">
      <c r="F18488" s="1" t="s">
        <v>3</v>
      </c>
    </row>
    <row r="18489" spans="6:6">
      <c r="F18489" s="1" t="s">
        <v>3</v>
      </c>
    </row>
    <row r="18490" spans="6:6">
      <c r="F18490" s="1" t="s">
        <v>3</v>
      </c>
    </row>
    <row r="18491" spans="6:6">
      <c r="F18491" s="1" t="s">
        <v>3</v>
      </c>
    </row>
    <row r="18492" spans="6:6">
      <c r="F18492" s="1" t="s">
        <v>3</v>
      </c>
    </row>
    <row r="18493" spans="6:6">
      <c r="F18493" s="1" t="s">
        <v>3</v>
      </c>
    </row>
    <row r="18494" spans="6:6">
      <c r="F18494" s="1" t="s">
        <v>3</v>
      </c>
    </row>
    <row r="18495" spans="6:6">
      <c r="F18495" s="1" t="s">
        <v>3</v>
      </c>
    </row>
    <row r="18496" spans="6:6">
      <c r="F18496" s="1" t="s">
        <v>3</v>
      </c>
    </row>
    <row r="18497" spans="6:6">
      <c r="F18497" s="1" t="s">
        <v>3</v>
      </c>
    </row>
    <row r="18498" spans="6:6">
      <c r="F18498" s="1" t="s">
        <v>3</v>
      </c>
    </row>
    <row r="18499" spans="6:6">
      <c r="F18499" s="1" t="s">
        <v>3</v>
      </c>
    </row>
    <row r="18500" spans="6:6">
      <c r="F18500" s="1" t="s">
        <v>3</v>
      </c>
    </row>
    <row r="18501" spans="6:6">
      <c r="F18501" s="1" t="s">
        <v>3</v>
      </c>
    </row>
    <row r="18502" spans="6:6">
      <c r="F18502" s="1" t="s">
        <v>3</v>
      </c>
    </row>
    <row r="18503" spans="6:6">
      <c r="F18503" s="1" t="s">
        <v>3</v>
      </c>
    </row>
    <row r="18504" spans="6:6">
      <c r="F18504" s="1" t="s">
        <v>3</v>
      </c>
    </row>
    <row r="18505" spans="6:6">
      <c r="F18505" s="1" t="s">
        <v>3</v>
      </c>
    </row>
    <row r="18506" spans="6:6">
      <c r="F18506" s="1" t="s">
        <v>3</v>
      </c>
    </row>
    <row r="18507" spans="6:6">
      <c r="F18507" s="1" t="s">
        <v>3</v>
      </c>
    </row>
    <row r="18508" spans="6:6">
      <c r="F18508" s="1" t="s">
        <v>3</v>
      </c>
    </row>
    <row r="18509" spans="6:6">
      <c r="F18509" s="1" t="s">
        <v>3</v>
      </c>
    </row>
    <row r="18510" spans="6:6">
      <c r="F18510" s="1" t="s">
        <v>3</v>
      </c>
    </row>
    <row r="18511" spans="6:6">
      <c r="F18511" s="1" t="s">
        <v>3</v>
      </c>
    </row>
    <row r="18512" spans="6:6">
      <c r="F18512" s="1" t="s">
        <v>3</v>
      </c>
    </row>
    <row r="18513" spans="6:6">
      <c r="F18513" s="1" t="s">
        <v>3</v>
      </c>
    </row>
    <row r="18514" spans="6:6">
      <c r="F18514" s="1" t="s">
        <v>3</v>
      </c>
    </row>
    <row r="18515" spans="6:6">
      <c r="F18515" s="1" t="s">
        <v>3</v>
      </c>
    </row>
    <row r="18516" spans="6:6">
      <c r="F18516" s="1" t="s">
        <v>3</v>
      </c>
    </row>
    <row r="18517" spans="6:6">
      <c r="F18517" s="1" t="s">
        <v>3</v>
      </c>
    </row>
    <row r="18518" spans="6:6">
      <c r="F18518" s="1" t="s">
        <v>3</v>
      </c>
    </row>
    <row r="18519" spans="6:6">
      <c r="F18519" s="1" t="s">
        <v>3</v>
      </c>
    </row>
    <row r="18520" spans="6:6">
      <c r="F18520" s="1" t="s">
        <v>3</v>
      </c>
    </row>
    <row r="18521" spans="6:6">
      <c r="F18521" s="1" t="s">
        <v>3</v>
      </c>
    </row>
    <row r="18522" spans="6:6">
      <c r="F18522" s="1" t="s">
        <v>3</v>
      </c>
    </row>
    <row r="18523" spans="6:6">
      <c r="F18523" s="1" t="s">
        <v>3</v>
      </c>
    </row>
    <row r="18524" spans="6:6">
      <c r="F18524" s="1" t="s">
        <v>3</v>
      </c>
    </row>
    <row r="18525" spans="6:6">
      <c r="F18525" s="1" t="s">
        <v>3</v>
      </c>
    </row>
    <row r="18526" spans="6:6">
      <c r="F18526" s="1" t="s">
        <v>3</v>
      </c>
    </row>
    <row r="18527" spans="6:6">
      <c r="F18527" s="1" t="s">
        <v>3</v>
      </c>
    </row>
    <row r="18528" spans="6:6">
      <c r="F18528" s="1" t="s">
        <v>3</v>
      </c>
    </row>
    <row r="18529" spans="6:6">
      <c r="F18529" s="1" t="s">
        <v>3</v>
      </c>
    </row>
    <row r="18530" spans="6:6">
      <c r="F18530" s="1" t="s">
        <v>3</v>
      </c>
    </row>
    <row r="18531" spans="6:6">
      <c r="F18531" s="1" t="s">
        <v>3</v>
      </c>
    </row>
    <row r="18532" spans="6:6">
      <c r="F18532" s="1" t="s">
        <v>3</v>
      </c>
    </row>
    <row r="18533" spans="6:6">
      <c r="F18533" s="1" t="s">
        <v>3</v>
      </c>
    </row>
    <row r="18534" spans="6:6">
      <c r="F18534" s="1" t="s">
        <v>3</v>
      </c>
    </row>
    <row r="18535" spans="6:6">
      <c r="F18535" s="1" t="s">
        <v>3</v>
      </c>
    </row>
    <row r="18536" spans="6:6">
      <c r="F18536" s="1" t="s">
        <v>3</v>
      </c>
    </row>
    <row r="18537" spans="6:6">
      <c r="F18537" s="1" t="s">
        <v>3</v>
      </c>
    </row>
    <row r="18538" spans="6:6">
      <c r="F18538" s="1" t="s">
        <v>3</v>
      </c>
    </row>
    <row r="18539" spans="6:6">
      <c r="F18539" s="1" t="s">
        <v>3</v>
      </c>
    </row>
    <row r="18540" spans="6:6">
      <c r="F18540" s="1" t="s">
        <v>3</v>
      </c>
    </row>
    <row r="18541" spans="6:6">
      <c r="F18541" s="1" t="s">
        <v>3</v>
      </c>
    </row>
    <row r="18542" spans="6:6">
      <c r="F18542" s="1" t="s">
        <v>3</v>
      </c>
    </row>
    <row r="18543" spans="6:6">
      <c r="F18543" s="1" t="s">
        <v>3</v>
      </c>
    </row>
    <row r="18544" spans="6:6">
      <c r="F18544" s="1" t="s">
        <v>3</v>
      </c>
    </row>
    <row r="18545" spans="6:6">
      <c r="F18545" s="1" t="s">
        <v>3</v>
      </c>
    </row>
    <row r="18546" spans="6:6">
      <c r="F18546" s="1" t="s">
        <v>3</v>
      </c>
    </row>
    <row r="18547" spans="6:6">
      <c r="F18547" s="1" t="s">
        <v>3</v>
      </c>
    </row>
    <row r="18548" spans="6:6">
      <c r="F18548" s="1" t="s">
        <v>3</v>
      </c>
    </row>
    <row r="18549" spans="6:6">
      <c r="F18549" s="1" t="s">
        <v>3</v>
      </c>
    </row>
    <row r="18550" spans="6:6">
      <c r="F18550" s="1" t="s">
        <v>3</v>
      </c>
    </row>
    <row r="18551" spans="6:6">
      <c r="F18551" s="1" t="s">
        <v>3</v>
      </c>
    </row>
    <row r="18552" spans="6:6">
      <c r="F18552" s="1" t="s">
        <v>3</v>
      </c>
    </row>
    <row r="18553" spans="6:6">
      <c r="F18553" s="1" t="s">
        <v>3</v>
      </c>
    </row>
    <row r="18554" spans="6:6">
      <c r="F18554" s="1" t="s">
        <v>3</v>
      </c>
    </row>
    <row r="18555" spans="6:6">
      <c r="F18555" s="1" t="s">
        <v>3</v>
      </c>
    </row>
    <row r="18556" spans="6:6">
      <c r="F18556" s="1" t="s">
        <v>3</v>
      </c>
    </row>
    <row r="18557" spans="6:6">
      <c r="F18557" s="1" t="s">
        <v>3</v>
      </c>
    </row>
    <row r="18558" spans="6:6">
      <c r="F18558" s="1" t="s">
        <v>3</v>
      </c>
    </row>
    <row r="18559" spans="6:6">
      <c r="F18559" s="1" t="s">
        <v>3</v>
      </c>
    </row>
    <row r="18560" spans="6:6">
      <c r="F18560" s="1" t="s">
        <v>3</v>
      </c>
    </row>
    <row r="18561" spans="6:6">
      <c r="F18561" s="1" t="s">
        <v>3</v>
      </c>
    </row>
    <row r="18562" spans="6:6">
      <c r="F18562" s="1" t="s">
        <v>3</v>
      </c>
    </row>
    <row r="18563" spans="6:6">
      <c r="F18563" s="1" t="s">
        <v>3</v>
      </c>
    </row>
    <row r="18564" spans="6:6">
      <c r="F18564" s="1" t="s">
        <v>3</v>
      </c>
    </row>
    <row r="18565" spans="6:6">
      <c r="F18565" s="1" t="s">
        <v>3</v>
      </c>
    </row>
    <row r="18566" spans="6:6">
      <c r="F18566" s="1" t="s">
        <v>3</v>
      </c>
    </row>
    <row r="18567" spans="6:6">
      <c r="F18567" s="1" t="s">
        <v>3</v>
      </c>
    </row>
    <row r="18568" spans="6:6">
      <c r="F18568" s="1" t="s">
        <v>3</v>
      </c>
    </row>
    <row r="18569" spans="6:6">
      <c r="F18569" s="1" t="s">
        <v>3</v>
      </c>
    </row>
    <row r="18570" spans="6:6">
      <c r="F18570" s="1" t="s">
        <v>3</v>
      </c>
    </row>
    <row r="18571" spans="6:6">
      <c r="F18571" s="1" t="s">
        <v>3</v>
      </c>
    </row>
    <row r="18572" spans="6:6">
      <c r="F18572" s="1" t="s">
        <v>3</v>
      </c>
    </row>
    <row r="18573" spans="6:6">
      <c r="F18573" s="1" t="s">
        <v>3</v>
      </c>
    </row>
    <row r="18574" spans="6:6">
      <c r="F18574" s="1" t="s">
        <v>3</v>
      </c>
    </row>
    <row r="18575" spans="6:6">
      <c r="F18575" s="1" t="s">
        <v>3</v>
      </c>
    </row>
    <row r="18576" spans="6:6">
      <c r="F18576" s="1" t="s">
        <v>3</v>
      </c>
    </row>
    <row r="18577" spans="6:6">
      <c r="F18577" s="1" t="s">
        <v>3</v>
      </c>
    </row>
    <row r="18578" spans="6:6">
      <c r="F18578" s="1" t="s">
        <v>3</v>
      </c>
    </row>
    <row r="18579" spans="6:6">
      <c r="F18579" s="1" t="s">
        <v>3</v>
      </c>
    </row>
    <row r="18580" spans="6:6">
      <c r="F18580" s="1" t="s">
        <v>3</v>
      </c>
    </row>
    <row r="18581" spans="6:6">
      <c r="F18581" s="1" t="s">
        <v>3</v>
      </c>
    </row>
    <row r="18582" spans="6:6">
      <c r="F18582" s="1" t="s">
        <v>3</v>
      </c>
    </row>
    <row r="18583" spans="6:6">
      <c r="F18583" s="1" t="s">
        <v>3</v>
      </c>
    </row>
    <row r="18584" spans="6:6">
      <c r="F18584" s="1" t="s">
        <v>3</v>
      </c>
    </row>
    <row r="18585" spans="6:6">
      <c r="F18585" s="1" t="s">
        <v>3</v>
      </c>
    </row>
    <row r="18586" spans="6:6">
      <c r="F18586" s="1" t="s">
        <v>3</v>
      </c>
    </row>
    <row r="18587" spans="6:6">
      <c r="F18587" s="1" t="s">
        <v>3</v>
      </c>
    </row>
    <row r="18588" spans="6:6">
      <c r="F18588" s="1" t="s">
        <v>3</v>
      </c>
    </row>
    <row r="18589" spans="6:6">
      <c r="F18589" s="1" t="s">
        <v>3</v>
      </c>
    </row>
    <row r="18590" spans="6:6">
      <c r="F18590" s="1" t="s">
        <v>3</v>
      </c>
    </row>
    <row r="18591" spans="6:6">
      <c r="F18591" s="1" t="s">
        <v>3</v>
      </c>
    </row>
    <row r="18592" spans="6:6">
      <c r="F18592" s="1" t="s">
        <v>3</v>
      </c>
    </row>
    <row r="18593" spans="6:6">
      <c r="F18593" s="1" t="s">
        <v>3</v>
      </c>
    </row>
    <row r="18594" spans="6:6">
      <c r="F18594" s="1" t="s">
        <v>3</v>
      </c>
    </row>
    <row r="18595" spans="6:6">
      <c r="F18595" s="1" t="s">
        <v>3</v>
      </c>
    </row>
    <row r="18596" spans="6:6">
      <c r="F18596" s="1" t="s">
        <v>3</v>
      </c>
    </row>
    <row r="18597" spans="6:6">
      <c r="F18597" s="1" t="s">
        <v>3</v>
      </c>
    </row>
    <row r="18598" spans="6:6">
      <c r="F18598" s="1" t="s">
        <v>3</v>
      </c>
    </row>
    <row r="18599" spans="6:6">
      <c r="F18599" s="1" t="s">
        <v>3</v>
      </c>
    </row>
    <row r="18600" spans="6:6">
      <c r="F18600" s="1" t="s">
        <v>3</v>
      </c>
    </row>
    <row r="18601" spans="6:6">
      <c r="F18601" s="1" t="s">
        <v>3</v>
      </c>
    </row>
    <row r="18602" spans="6:6">
      <c r="F18602" s="1" t="s">
        <v>3</v>
      </c>
    </row>
    <row r="18603" spans="6:6">
      <c r="F18603" s="1" t="s">
        <v>3</v>
      </c>
    </row>
    <row r="18604" spans="6:6">
      <c r="F18604" s="1" t="s">
        <v>3</v>
      </c>
    </row>
    <row r="18605" spans="6:6">
      <c r="F18605" s="1" t="s">
        <v>3</v>
      </c>
    </row>
    <row r="18606" spans="6:6">
      <c r="F18606" s="1" t="s">
        <v>3</v>
      </c>
    </row>
    <row r="18607" spans="6:6">
      <c r="F18607" s="1" t="s">
        <v>3</v>
      </c>
    </row>
    <row r="18608" spans="6:6">
      <c r="F18608" s="1" t="s">
        <v>3</v>
      </c>
    </row>
    <row r="18609" spans="6:6">
      <c r="F18609" s="1" t="s">
        <v>3</v>
      </c>
    </row>
    <row r="18610" spans="6:6">
      <c r="F18610" s="1" t="s">
        <v>3</v>
      </c>
    </row>
    <row r="18611" spans="6:6">
      <c r="F18611" s="1" t="s">
        <v>3</v>
      </c>
    </row>
    <row r="18612" spans="6:6">
      <c r="F18612" s="1" t="s">
        <v>3</v>
      </c>
    </row>
    <row r="18613" spans="6:6">
      <c r="F18613" s="1" t="s">
        <v>3</v>
      </c>
    </row>
    <row r="18614" spans="6:6">
      <c r="F18614" s="1" t="s">
        <v>3</v>
      </c>
    </row>
    <row r="18615" spans="6:6">
      <c r="F18615" s="1" t="s">
        <v>3</v>
      </c>
    </row>
    <row r="18616" spans="6:6">
      <c r="F18616" s="1" t="s">
        <v>3</v>
      </c>
    </row>
    <row r="18617" spans="6:6">
      <c r="F18617" s="1" t="s">
        <v>3</v>
      </c>
    </row>
    <row r="18618" spans="6:6">
      <c r="F18618" s="1" t="s">
        <v>3</v>
      </c>
    </row>
    <row r="18619" spans="6:6">
      <c r="F18619" s="1" t="s">
        <v>3</v>
      </c>
    </row>
    <row r="18620" spans="6:6">
      <c r="F18620" s="1" t="s">
        <v>3</v>
      </c>
    </row>
    <row r="18621" spans="6:6">
      <c r="F18621" s="1" t="s">
        <v>3</v>
      </c>
    </row>
    <row r="18622" spans="6:6">
      <c r="F18622" s="1" t="s">
        <v>3</v>
      </c>
    </row>
    <row r="18623" spans="6:6">
      <c r="F18623" s="1" t="s">
        <v>3</v>
      </c>
    </row>
    <row r="18624" spans="6:6">
      <c r="F18624" s="1" t="s">
        <v>3</v>
      </c>
    </row>
    <row r="18625" spans="6:6">
      <c r="F18625" s="1" t="s">
        <v>3</v>
      </c>
    </row>
    <row r="18626" spans="6:6">
      <c r="F18626" s="1" t="s">
        <v>3</v>
      </c>
    </row>
    <row r="18627" spans="6:6">
      <c r="F18627" s="1" t="s">
        <v>3</v>
      </c>
    </row>
    <row r="18628" spans="6:6">
      <c r="F18628" s="1" t="s">
        <v>3</v>
      </c>
    </row>
    <row r="18629" spans="6:6">
      <c r="F18629" s="1" t="s">
        <v>3</v>
      </c>
    </row>
    <row r="18630" spans="6:6">
      <c r="F18630" s="1" t="s">
        <v>3</v>
      </c>
    </row>
    <row r="18631" spans="6:6">
      <c r="F18631" s="1" t="s">
        <v>3</v>
      </c>
    </row>
    <row r="18632" spans="6:6">
      <c r="F18632" s="1" t="s">
        <v>3</v>
      </c>
    </row>
    <row r="18633" spans="6:6">
      <c r="F18633" s="1" t="s">
        <v>3</v>
      </c>
    </row>
    <row r="18634" spans="6:6">
      <c r="F18634" s="1" t="s">
        <v>3</v>
      </c>
    </row>
    <row r="18635" spans="6:6">
      <c r="F18635" s="1" t="s">
        <v>3</v>
      </c>
    </row>
    <row r="18636" spans="6:6">
      <c r="F18636" s="1" t="s">
        <v>3</v>
      </c>
    </row>
    <row r="18637" spans="6:6">
      <c r="F18637" s="1" t="s">
        <v>3</v>
      </c>
    </row>
    <row r="18638" spans="6:6">
      <c r="F18638" s="1" t="s">
        <v>3</v>
      </c>
    </row>
    <row r="18639" spans="6:6">
      <c r="F18639" s="1" t="s">
        <v>3</v>
      </c>
    </row>
    <row r="18640" spans="6:6">
      <c r="F18640" s="1" t="s">
        <v>3</v>
      </c>
    </row>
    <row r="18641" spans="6:6">
      <c r="F18641" s="1" t="s">
        <v>3</v>
      </c>
    </row>
    <row r="18642" spans="6:6">
      <c r="F18642" s="1" t="s">
        <v>3</v>
      </c>
    </row>
    <row r="18643" spans="6:6">
      <c r="F18643" s="1" t="s">
        <v>3</v>
      </c>
    </row>
    <row r="18644" spans="6:6">
      <c r="F18644" s="1" t="s">
        <v>3</v>
      </c>
    </row>
    <row r="18645" spans="6:6">
      <c r="F18645" s="1" t="s">
        <v>3</v>
      </c>
    </row>
    <row r="18646" spans="6:6">
      <c r="F18646" s="1" t="s">
        <v>3</v>
      </c>
    </row>
    <row r="18647" spans="6:6">
      <c r="F18647" s="1" t="s">
        <v>3</v>
      </c>
    </row>
    <row r="18648" spans="6:6">
      <c r="F18648" s="1" t="s">
        <v>3</v>
      </c>
    </row>
    <row r="18649" spans="6:6">
      <c r="F18649" s="1" t="s">
        <v>3</v>
      </c>
    </row>
    <row r="18650" spans="6:6">
      <c r="F18650" s="1" t="s">
        <v>3</v>
      </c>
    </row>
    <row r="18651" spans="6:6">
      <c r="F18651" s="1" t="s">
        <v>3</v>
      </c>
    </row>
    <row r="18652" spans="6:6">
      <c r="F18652" s="1" t="s">
        <v>3</v>
      </c>
    </row>
    <row r="18653" spans="6:6">
      <c r="F18653" s="1" t="s">
        <v>3</v>
      </c>
    </row>
    <row r="18654" spans="6:6">
      <c r="F18654" s="1" t="s">
        <v>3</v>
      </c>
    </row>
    <row r="18655" spans="6:6">
      <c r="F18655" s="1" t="s">
        <v>3</v>
      </c>
    </row>
    <row r="18656" spans="6:6">
      <c r="F18656" s="1" t="s">
        <v>3</v>
      </c>
    </row>
    <row r="18657" spans="6:6">
      <c r="F18657" s="1" t="s">
        <v>3</v>
      </c>
    </row>
    <row r="18658" spans="6:6">
      <c r="F18658" s="1" t="s">
        <v>3</v>
      </c>
    </row>
    <row r="18659" spans="6:6">
      <c r="F18659" s="1" t="s">
        <v>3</v>
      </c>
    </row>
    <row r="18660" spans="6:6">
      <c r="F18660" s="1" t="s">
        <v>3</v>
      </c>
    </row>
    <row r="18661" spans="6:6">
      <c r="F18661" s="1" t="s">
        <v>3</v>
      </c>
    </row>
    <row r="18662" spans="6:6">
      <c r="F18662" s="1" t="s">
        <v>3</v>
      </c>
    </row>
    <row r="18663" spans="6:6">
      <c r="F18663" s="1" t="s">
        <v>3</v>
      </c>
    </row>
    <row r="18664" spans="6:6">
      <c r="F18664" s="1" t="s">
        <v>3</v>
      </c>
    </row>
    <row r="18665" spans="6:6">
      <c r="F18665" s="1" t="s">
        <v>3</v>
      </c>
    </row>
    <row r="18666" spans="6:6">
      <c r="F18666" s="1" t="s">
        <v>3</v>
      </c>
    </row>
    <row r="18667" spans="6:6">
      <c r="F18667" s="1" t="s">
        <v>3</v>
      </c>
    </row>
    <row r="18668" spans="6:6">
      <c r="F18668" s="1" t="s">
        <v>3</v>
      </c>
    </row>
    <row r="18669" spans="6:6">
      <c r="F18669" s="1" t="s">
        <v>3</v>
      </c>
    </row>
    <row r="18670" spans="6:6">
      <c r="F18670" s="1" t="s">
        <v>3</v>
      </c>
    </row>
    <row r="18671" spans="6:6">
      <c r="F18671" s="1" t="s">
        <v>3</v>
      </c>
    </row>
    <row r="18672" spans="6:6">
      <c r="F18672" s="1" t="s">
        <v>3</v>
      </c>
    </row>
    <row r="18673" spans="6:6">
      <c r="F18673" s="1" t="s">
        <v>3</v>
      </c>
    </row>
    <row r="18674" spans="6:6">
      <c r="F18674" s="1" t="s">
        <v>3</v>
      </c>
    </row>
    <row r="18675" spans="6:6">
      <c r="F18675" s="1" t="s">
        <v>3</v>
      </c>
    </row>
    <row r="18676" spans="6:6">
      <c r="F18676" s="1" t="s">
        <v>3</v>
      </c>
    </row>
    <row r="18677" spans="6:6">
      <c r="F18677" s="1" t="s">
        <v>3</v>
      </c>
    </row>
    <row r="18678" spans="6:6">
      <c r="F18678" s="1" t="s">
        <v>3</v>
      </c>
    </row>
    <row r="18679" spans="6:6">
      <c r="F18679" s="1" t="s">
        <v>3</v>
      </c>
    </row>
    <row r="18680" spans="6:6">
      <c r="F18680" s="1" t="s">
        <v>3</v>
      </c>
    </row>
    <row r="18681" spans="6:6">
      <c r="F18681" s="1" t="s">
        <v>3</v>
      </c>
    </row>
    <row r="18682" spans="6:6">
      <c r="F18682" s="1" t="s">
        <v>3</v>
      </c>
    </row>
    <row r="18683" spans="6:6">
      <c r="F18683" s="1" t="s">
        <v>3</v>
      </c>
    </row>
    <row r="18684" spans="6:6">
      <c r="F18684" s="1" t="s">
        <v>3</v>
      </c>
    </row>
    <row r="18685" spans="6:6">
      <c r="F18685" s="1" t="s">
        <v>3</v>
      </c>
    </row>
    <row r="18686" spans="6:6">
      <c r="F18686" s="1" t="s">
        <v>3</v>
      </c>
    </row>
    <row r="18687" spans="6:6">
      <c r="F18687" s="1" t="s">
        <v>3</v>
      </c>
    </row>
    <row r="18688" spans="6:6">
      <c r="F18688" s="1" t="s">
        <v>3</v>
      </c>
    </row>
    <row r="18689" spans="6:6">
      <c r="F18689" s="1" t="s">
        <v>3</v>
      </c>
    </row>
    <row r="18690" spans="6:6">
      <c r="F18690" s="1" t="s">
        <v>3</v>
      </c>
    </row>
    <row r="18691" spans="6:6">
      <c r="F18691" s="1" t="s">
        <v>3</v>
      </c>
    </row>
    <row r="18692" spans="6:6">
      <c r="F18692" s="1" t="s">
        <v>3</v>
      </c>
    </row>
    <row r="18693" spans="6:6">
      <c r="F18693" s="1" t="s">
        <v>3</v>
      </c>
    </row>
    <row r="18694" spans="6:6">
      <c r="F18694" s="1" t="s">
        <v>3</v>
      </c>
    </row>
    <row r="18695" spans="6:6">
      <c r="F18695" s="1" t="s">
        <v>3</v>
      </c>
    </row>
    <row r="18696" spans="6:6">
      <c r="F18696" s="1" t="s">
        <v>3</v>
      </c>
    </row>
    <row r="18697" spans="6:6">
      <c r="F18697" s="1" t="s">
        <v>3</v>
      </c>
    </row>
    <row r="18698" spans="6:6">
      <c r="F18698" s="1" t="s">
        <v>3</v>
      </c>
    </row>
    <row r="18699" spans="6:6">
      <c r="F18699" s="1" t="s">
        <v>3</v>
      </c>
    </row>
    <row r="18700" spans="6:6">
      <c r="F18700" s="1" t="s">
        <v>3</v>
      </c>
    </row>
    <row r="18701" spans="6:6">
      <c r="F18701" s="1" t="s">
        <v>3</v>
      </c>
    </row>
    <row r="18702" spans="6:6">
      <c r="F18702" s="1" t="s">
        <v>3</v>
      </c>
    </row>
    <row r="18703" spans="6:6">
      <c r="F18703" s="1" t="s">
        <v>3</v>
      </c>
    </row>
    <row r="18704" spans="6:6">
      <c r="F18704" s="1" t="s">
        <v>3</v>
      </c>
    </row>
    <row r="18705" spans="6:6">
      <c r="F18705" s="1" t="s">
        <v>3</v>
      </c>
    </row>
    <row r="18706" spans="6:6">
      <c r="F18706" s="1" t="s">
        <v>3</v>
      </c>
    </row>
    <row r="18707" spans="6:6">
      <c r="F18707" s="1" t="s">
        <v>3</v>
      </c>
    </row>
    <row r="18708" spans="6:6">
      <c r="F18708" s="1" t="s">
        <v>3</v>
      </c>
    </row>
    <row r="18709" spans="6:6">
      <c r="F18709" s="1" t="s">
        <v>3</v>
      </c>
    </row>
    <row r="18710" spans="6:6">
      <c r="F18710" s="1" t="s">
        <v>3</v>
      </c>
    </row>
    <row r="18711" spans="6:6">
      <c r="F18711" s="1" t="s">
        <v>3</v>
      </c>
    </row>
    <row r="18712" spans="6:6">
      <c r="F18712" s="1" t="s">
        <v>3</v>
      </c>
    </row>
    <row r="18713" spans="6:6">
      <c r="F18713" s="1" t="s">
        <v>3</v>
      </c>
    </row>
    <row r="18714" spans="6:6">
      <c r="F18714" s="1" t="s">
        <v>3</v>
      </c>
    </row>
    <row r="18715" spans="6:6">
      <c r="F18715" s="1" t="s">
        <v>3</v>
      </c>
    </row>
    <row r="18716" spans="6:6">
      <c r="F18716" s="1" t="s">
        <v>3</v>
      </c>
    </row>
    <row r="18717" spans="6:6">
      <c r="F18717" s="1" t="s">
        <v>3</v>
      </c>
    </row>
    <row r="18718" spans="6:6">
      <c r="F18718" s="1" t="s">
        <v>3</v>
      </c>
    </row>
    <row r="18719" spans="6:6">
      <c r="F18719" s="1" t="s">
        <v>3</v>
      </c>
    </row>
    <row r="18720" spans="6:6">
      <c r="F18720" s="1" t="s">
        <v>3</v>
      </c>
    </row>
    <row r="18721" spans="6:6">
      <c r="F18721" s="1" t="s">
        <v>3</v>
      </c>
    </row>
    <row r="18722" spans="6:6">
      <c r="F18722" s="1" t="s">
        <v>3</v>
      </c>
    </row>
    <row r="18723" spans="6:6">
      <c r="F18723" s="1" t="s">
        <v>3</v>
      </c>
    </row>
    <row r="18724" spans="6:6">
      <c r="F18724" s="1" t="s">
        <v>3</v>
      </c>
    </row>
    <row r="18725" spans="6:6">
      <c r="F18725" s="1" t="s">
        <v>3</v>
      </c>
    </row>
    <row r="18726" spans="6:6">
      <c r="F18726" s="1" t="s">
        <v>3</v>
      </c>
    </row>
    <row r="18727" spans="6:6">
      <c r="F18727" s="1" t="s">
        <v>3</v>
      </c>
    </row>
    <row r="18728" spans="6:6">
      <c r="F18728" s="1" t="s">
        <v>3</v>
      </c>
    </row>
    <row r="18729" spans="6:6">
      <c r="F18729" s="1" t="s">
        <v>3</v>
      </c>
    </row>
    <row r="18730" spans="6:6">
      <c r="F18730" s="1" t="s">
        <v>3</v>
      </c>
    </row>
    <row r="18731" spans="6:6">
      <c r="F18731" s="1" t="s">
        <v>3</v>
      </c>
    </row>
    <row r="18732" spans="6:6">
      <c r="F18732" s="1" t="s">
        <v>3</v>
      </c>
    </row>
    <row r="18733" spans="6:6">
      <c r="F18733" s="1" t="s">
        <v>3</v>
      </c>
    </row>
    <row r="18734" spans="6:6">
      <c r="F18734" s="1" t="s">
        <v>3</v>
      </c>
    </row>
    <row r="18735" spans="6:6">
      <c r="F18735" s="1" t="s">
        <v>3</v>
      </c>
    </row>
    <row r="18736" spans="6:6">
      <c r="F18736" s="1" t="s">
        <v>3</v>
      </c>
    </row>
    <row r="18737" spans="6:6">
      <c r="F18737" s="1" t="s">
        <v>3</v>
      </c>
    </row>
    <row r="18738" spans="6:6">
      <c r="F18738" s="1" t="s">
        <v>3</v>
      </c>
    </row>
    <row r="18739" spans="6:6">
      <c r="F18739" s="1" t="s">
        <v>3</v>
      </c>
    </row>
    <row r="18740" spans="6:6">
      <c r="F18740" s="1" t="s">
        <v>3</v>
      </c>
    </row>
    <row r="18741" spans="6:6">
      <c r="F18741" s="1" t="s">
        <v>3</v>
      </c>
    </row>
    <row r="18742" spans="6:6">
      <c r="F18742" s="1" t="s">
        <v>3</v>
      </c>
    </row>
    <row r="18743" spans="6:6">
      <c r="F18743" s="1" t="s">
        <v>3</v>
      </c>
    </row>
    <row r="18744" spans="6:6">
      <c r="F18744" s="1" t="s">
        <v>3</v>
      </c>
    </row>
    <row r="18745" spans="6:6">
      <c r="F18745" s="1" t="s">
        <v>3</v>
      </c>
    </row>
    <row r="18746" spans="6:6">
      <c r="F18746" s="1" t="s">
        <v>3</v>
      </c>
    </row>
    <row r="18747" spans="6:6">
      <c r="F18747" s="1" t="s">
        <v>3</v>
      </c>
    </row>
    <row r="18748" spans="6:6">
      <c r="F18748" s="1" t="s">
        <v>3</v>
      </c>
    </row>
    <row r="18749" spans="6:6">
      <c r="F18749" s="1" t="s">
        <v>3</v>
      </c>
    </row>
    <row r="18750" spans="6:6">
      <c r="F18750" s="1" t="s">
        <v>3</v>
      </c>
    </row>
    <row r="18751" spans="6:6">
      <c r="F18751" s="1" t="s">
        <v>3</v>
      </c>
    </row>
    <row r="18752" spans="6:6">
      <c r="F18752" s="1" t="s">
        <v>3</v>
      </c>
    </row>
    <row r="18753" spans="6:6">
      <c r="F18753" s="1" t="s">
        <v>3</v>
      </c>
    </row>
    <row r="18754" spans="6:6">
      <c r="F18754" s="1" t="s">
        <v>3</v>
      </c>
    </row>
    <row r="18755" spans="6:6">
      <c r="F18755" s="1" t="s">
        <v>3</v>
      </c>
    </row>
    <row r="18756" spans="6:6">
      <c r="F18756" s="1" t="s">
        <v>3</v>
      </c>
    </row>
    <row r="18757" spans="6:6">
      <c r="F18757" s="1" t="s">
        <v>3</v>
      </c>
    </row>
    <row r="18758" spans="6:6">
      <c r="F18758" s="1" t="s">
        <v>3</v>
      </c>
    </row>
    <row r="18759" spans="6:6">
      <c r="F18759" s="1" t="s">
        <v>3</v>
      </c>
    </row>
    <row r="18760" spans="6:6">
      <c r="F18760" s="1" t="s">
        <v>3</v>
      </c>
    </row>
    <row r="18761" spans="6:6">
      <c r="F18761" s="1" t="s">
        <v>3</v>
      </c>
    </row>
    <row r="18762" spans="6:6">
      <c r="F18762" s="1" t="s">
        <v>3</v>
      </c>
    </row>
    <row r="18763" spans="6:6">
      <c r="F18763" s="1" t="s">
        <v>3</v>
      </c>
    </row>
    <row r="18764" spans="6:6">
      <c r="F18764" s="1" t="s">
        <v>3</v>
      </c>
    </row>
    <row r="18765" spans="6:6">
      <c r="F18765" s="1" t="s">
        <v>3</v>
      </c>
    </row>
    <row r="18766" spans="6:6">
      <c r="F18766" s="1" t="s">
        <v>3</v>
      </c>
    </row>
    <row r="18767" spans="6:6">
      <c r="F18767" s="1" t="s">
        <v>3</v>
      </c>
    </row>
    <row r="18768" spans="6:6">
      <c r="F18768" s="1" t="s">
        <v>3</v>
      </c>
    </row>
    <row r="18769" spans="6:6">
      <c r="F18769" s="1" t="s">
        <v>3</v>
      </c>
    </row>
    <row r="18770" spans="6:6">
      <c r="F18770" s="1" t="s">
        <v>3</v>
      </c>
    </row>
    <row r="18771" spans="6:6">
      <c r="F18771" s="1" t="s">
        <v>3</v>
      </c>
    </row>
    <row r="18772" spans="6:6">
      <c r="F18772" s="1" t="s">
        <v>3</v>
      </c>
    </row>
    <row r="18773" spans="6:6">
      <c r="F18773" s="1" t="s">
        <v>3</v>
      </c>
    </row>
    <row r="18774" spans="6:6">
      <c r="F18774" s="1" t="s">
        <v>3</v>
      </c>
    </row>
    <row r="18775" spans="6:6">
      <c r="F18775" s="1" t="s">
        <v>3</v>
      </c>
    </row>
    <row r="18776" spans="6:6">
      <c r="F18776" s="1" t="s">
        <v>3</v>
      </c>
    </row>
    <row r="18777" spans="6:6">
      <c r="F18777" s="1" t="s">
        <v>3</v>
      </c>
    </row>
    <row r="18778" spans="6:6">
      <c r="F18778" s="1" t="s">
        <v>3</v>
      </c>
    </row>
    <row r="18779" spans="6:6">
      <c r="F18779" s="1" t="s">
        <v>3</v>
      </c>
    </row>
    <row r="18780" spans="6:6">
      <c r="F18780" s="1" t="s">
        <v>3</v>
      </c>
    </row>
    <row r="18781" spans="6:6">
      <c r="F18781" s="1" t="s">
        <v>3</v>
      </c>
    </row>
    <row r="18782" spans="6:6">
      <c r="F18782" s="1" t="s">
        <v>3</v>
      </c>
    </row>
    <row r="18783" spans="6:6">
      <c r="F18783" s="1" t="s">
        <v>3</v>
      </c>
    </row>
    <row r="18784" spans="6:6">
      <c r="F18784" s="1" t="s">
        <v>3</v>
      </c>
    </row>
    <row r="18785" spans="6:6">
      <c r="F18785" s="1" t="s">
        <v>3</v>
      </c>
    </row>
    <row r="18786" spans="6:6">
      <c r="F18786" s="1" t="s">
        <v>3</v>
      </c>
    </row>
    <row r="18787" spans="6:6">
      <c r="F18787" s="1" t="s">
        <v>3</v>
      </c>
    </row>
    <row r="18788" spans="6:6">
      <c r="F18788" s="1" t="s">
        <v>3</v>
      </c>
    </row>
    <row r="18789" spans="6:6">
      <c r="F18789" s="1" t="s">
        <v>3</v>
      </c>
    </row>
    <row r="18790" spans="6:6">
      <c r="F18790" s="1" t="s">
        <v>3</v>
      </c>
    </row>
    <row r="18791" spans="6:6">
      <c r="F18791" s="1" t="s">
        <v>3</v>
      </c>
    </row>
    <row r="18792" spans="6:6">
      <c r="F18792" s="1" t="s">
        <v>3</v>
      </c>
    </row>
    <row r="18793" spans="6:6">
      <c r="F18793" s="1" t="s">
        <v>3</v>
      </c>
    </row>
    <row r="18794" spans="6:6">
      <c r="F18794" s="1" t="s">
        <v>3</v>
      </c>
    </row>
    <row r="18795" spans="6:6">
      <c r="F18795" s="1" t="s">
        <v>3</v>
      </c>
    </row>
    <row r="18796" spans="6:6">
      <c r="F18796" s="1" t="s">
        <v>3</v>
      </c>
    </row>
    <row r="18797" spans="6:6">
      <c r="F18797" s="1" t="s">
        <v>3</v>
      </c>
    </row>
    <row r="18798" spans="6:6">
      <c r="F18798" s="1" t="s">
        <v>3</v>
      </c>
    </row>
    <row r="18799" spans="6:6">
      <c r="F18799" s="1" t="s">
        <v>3</v>
      </c>
    </row>
    <row r="18800" spans="6:6">
      <c r="F18800" s="1" t="s">
        <v>3</v>
      </c>
    </row>
    <row r="18801" spans="6:6">
      <c r="F18801" s="1" t="s">
        <v>3</v>
      </c>
    </row>
    <row r="18802" spans="6:6">
      <c r="F18802" s="1" t="s">
        <v>3</v>
      </c>
    </row>
    <row r="18803" spans="6:6">
      <c r="F18803" s="1" t="s">
        <v>3</v>
      </c>
    </row>
    <row r="18804" spans="6:6">
      <c r="F18804" s="1" t="s">
        <v>3</v>
      </c>
    </row>
    <row r="18805" spans="6:6">
      <c r="F18805" s="1" t="s">
        <v>3</v>
      </c>
    </row>
    <row r="18806" spans="6:6">
      <c r="F18806" s="1" t="s">
        <v>3</v>
      </c>
    </row>
    <row r="18807" spans="6:6">
      <c r="F18807" s="1" t="s">
        <v>3</v>
      </c>
    </row>
    <row r="18808" spans="6:6">
      <c r="F18808" s="1" t="s">
        <v>3</v>
      </c>
    </row>
    <row r="18809" spans="6:6">
      <c r="F18809" s="1" t="s">
        <v>3</v>
      </c>
    </row>
    <row r="18810" spans="6:6">
      <c r="F18810" s="1" t="s">
        <v>3</v>
      </c>
    </row>
    <row r="18811" spans="6:6">
      <c r="F18811" s="1" t="s">
        <v>3</v>
      </c>
    </row>
    <row r="18812" spans="6:6">
      <c r="F18812" s="1" t="s">
        <v>3</v>
      </c>
    </row>
    <row r="18813" spans="6:6">
      <c r="F18813" s="1" t="s">
        <v>3</v>
      </c>
    </row>
    <row r="18814" spans="6:6">
      <c r="F18814" s="1" t="s">
        <v>3</v>
      </c>
    </row>
    <row r="18815" spans="6:6">
      <c r="F18815" s="1" t="s">
        <v>3</v>
      </c>
    </row>
    <row r="18816" spans="6:6">
      <c r="F18816" s="1" t="s">
        <v>3</v>
      </c>
    </row>
    <row r="18817" spans="6:6">
      <c r="F18817" s="1" t="s">
        <v>3</v>
      </c>
    </row>
    <row r="18818" spans="6:6">
      <c r="F18818" s="1" t="s">
        <v>3</v>
      </c>
    </row>
    <row r="18819" spans="6:6">
      <c r="F18819" s="1" t="s">
        <v>3</v>
      </c>
    </row>
    <row r="18820" spans="6:6">
      <c r="F18820" s="1" t="s">
        <v>3</v>
      </c>
    </row>
    <row r="18821" spans="6:6">
      <c r="F18821" s="1" t="s">
        <v>3</v>
      </c>
    </row>
    <row r="18822" spans="6:6">
      <c r="F18822" s="1" t="s">
        <v>3</v>
      </c>
    </row>
    <row r="18823" spans="6:6">
      <c r="F18823" s="1" t="s">
        <v>3</v>
      </c>
    </row>
    <row r="18824" spans="6:6">
      <c r="F18824" s="1" t="s">
        <v>3</v>
      </c>
    </row>
    <row r="18825" spans="6:6">
      <c r="F18825" s="1" t="s">
        <v>3</v>
      </c>
    </row>
    <row r="18826" spans="6:6">
      <c r="F18826" s="1" t="s">
        <v>3</v>
      </c>
    </row>
    <row r="18827" spans="6:6">
      <c r="F18827" s="1" t="s">
        <v>3</v>
      </c>
    </row>
    <row r="18828" spans="6:6">
      <c r="F18828" s="1" t="s">
        <v>3</v>
      </c>
    </row>
    <row r="18829" spans="6:6">
      <c r="F18829" s="1" t="s">
        <v>3</v>
      </c>
    </row>
    <row r="18830" spans="6:6">
      <c r="F18830" s="1" t="s">
        <v>3</v>
      </c>
    </row>
    <row r="18831" spans="6:6">
      <c r="F18831" s="1" t="s">
        <v>3</v>
      </c>
    </row>
    <row r="18832" spans="6:6">
      <c r="F18832" s="1" t="s">
        <v>3</v>
      </c>
    </row>
    <row r="18833" spans="6:6">
      <c r="F18833" s="1" t="s">
        <v>3</v>
      </c>
    </row>
    <row r="18834" spans="6:6">
      <c r="F18834" s="1" t="s">
        <v>3</v>
      </c>
    </row>
    <row r="18835" spans="6:6">
      <c r="F18835" s="1" t="s">
        <v>3</v>
      </c>
    </row>
    <row r="18836" spans="6:6">
      <c r="F18836" s="1" t="s">
        <v>3</v>
      </c>
    </row>
    <row r="18837" spans="6:6">
      <c r="F18837" s="1" t="s">
        <v>3</v>
      </c>
    </row>
    <row r="18838" spans="6:6">
      <c r="F18838" s="1" t="s">
        <v>3</v>
      </c>
    </row>
    <row r="18839" spans="6:6">
      <c r="F18839" s="1" t="s">
        <v>3</v>
      </c>
    </row>
    <row r="18840" spans="6:6">
      <c r="F18840" s="1" t="s">
        <v>3</v>
      </c>
    </row>
    <row r="18841" spans="6:6">
      <c r="F18841" s="1" t="s">
        <v>3</v>
      </c>
    </row>
    <row r="18842" spans="6:6">
      <c r="F18842" s="1" t="s">
        <v>3</v>
      </c>
    </row>
    <row r="18843" spans="6:6">
      <c r="F18843" s="1" t="s">
        <v>3</v>
      </c>
    </row>
    <row r="18844" spans="6:6">
      <c r="F18844" s="1" t="s">
        <v>3</v>
      </c>
    </row>
    <row r="18845" spans="6:6">
      <c r="F18845" s="1" t="s">
        <v>3</v>
      </c>
    </row>
    <row r="18846" spans="6:6">
      <c r="F18846" s="1" t="s">
        <v>3</v>
      </c>
    </row>
    <row r="18847" spans="6:6">
      <c r="F18847" s="1" t="s">
        <v>3</v>
      </c>
    </row>
    <row r="18848" spans="6:6">
      <c r="F18848" s="1" t="s">
        <v>3</v>
      </c>
    </row>
    <row r="18849" spans="6:6">
      <c r="F18849" s="1" t="s">
        <v>3</v>
      </c>
    </row>
    <row r="18850" spans="6:6">
      <c r="F18850" s="1" t="s">
        <v>3</v>
      </c>
    </row>
    <row r="18851" spans="6:6">
      <c r="F18851" s="1" t="s">
        <v>3</v>
      </c>
    </row>
    <row r="18852" spans="6:6">
      <c r="F18852" s="1" t="s">
        <v>3</v>
      </c>
    </row>
    <row r="18853" spans="6:6">
      <c r="F18853" s="1" t="s">
        <v>3</v>
      </c>
    </row>
    <row r="18854" spans="6:6">
      <c r="F18854" s="1" t="s">
        <v>3</v>
      </c>
    </row>
    <row r="18855" spans="6:6">
      <c r="F18855" s="1" t="s">
        <v>3</v>
      </c>
    </row>
    <row r="18856" spans="6:6">
      <c r="F18856" s="1" t="s">
        <v>3</v>
      </c>
    </row>
    <row r="18857" spans="6:6">
      <c r="F18857" s="1" t="s">
        <v>3</v>
      </c>
    </row>
    <row r="18858" spans="6:6">
      <c r="F18858" s="1" t="s">
        <v>3</v>
      </c>
    </row>
    <row r="18859" spans="6:6">
      <c r="F18859" s="1" t="s">
        <v>3</v>
      </c>
    </row>
    <row r="18860" spans="6:6">
      <c r="F18860" s="1" t="s">
        <v>3</v>
      </c>
    </row>
    <row r="18861" spans="6:6">
      <c r="F18861" s="1" t="s">
        <v>3</v>
      </c>
    </row>
    <row r="18862" spans="6:6">
      <c r="F18862" s="1" t="s">
        <v>3</v>
      </c>
    </row>
    <row r="18863" spans="6:6">
      <c r="F18863" s="1" t="s">
        <v>3</v>
      </c>
    </row>
    <row r="18864" spans="6:6">
      <c r="F18864" s="1" t="s">
        <v>3</v>
      </c>
    </row>
    <row r="18865" spans="6:6">
      <c r="F18865" s="1" t="s">
        <v>3</v>
      </c>
    </row>
    <row r="18866" spans="6:6">
      <c r="F18866" s="1" t="s">
        <v>3</v>
      </c>
    </row>
    <row r="18867" spans="6:6">
      <c r="F18867" s="1" t="s">
        <v>3</v>
      </c>
    </row>
    <row r="18868" spans="6:6">
      <c r="F18868" s="1" t="s">
        <v>3</v>
      </c>
    </row>
    <row r="18869" spans="6:6">
      <c r="F18869" s="1" t="s">
        <v>3</v>
      </c>
    </row>
    <row r="18870" spans="6:6">
      <c r="F18870" s="1" t="s">
        <v>3</v>
      </c>
    </row>
    <row r="18871" spans="6:6">
      <c r="F18871" s="1" t="s">
        <v>3</v>
      </c>
    </row>
    <row r="18872" spans="6:6">
      <c r="F18872" s="1" t="s">
        <v>3</v>
      </c>
    </row>
    <row r="18873" spans="6:6">
      <c r="F18873" s="1" t="s">
        <v>3</v>
      </c>
    </row>
    <row r="18874" spans="6:6">
      <c r="F18874" s="1" t="s">
        <v>3</v>
      </c>
    </row>
    <row r="18875" spans="6:6">
      <c r="F18875" s="1" t="s">
        <v>3</v>
      </c>
    </row>
    <row r="18876" spans="6:6">
      <c r="F18876" s="1" t="s">
        <v>3</v>
      </c>
    </row>
    <row r="18877" spans="6:6">
      <c r="F18877" s="1" t="s">
        <v>3</v>
      </c>
    </row>
    <row r="18878" spans="6:6">
      <c r="F18878" s="1" t="s">
        <v>3</v>
      </c>
    </row>
    <row r="18879" spans="6:6">
      <c r="F18879" s="1" t="s">
        <v>3</v>
      </c>
    </row>
    <row r="18880" spans="6:6">
      <c r="F18880" s="1" t="s">
        <v>3</v>
      </c>
    </row>
    <row r="18881" spans="6:6">
      <c r="F18881" s="1" t="s">
        <v>3</v>
      </c>
    </row>
    <row r="18882" spans="6:6">
      <c r="F18882" s="1" t="s">
        <v>3</v>
      </c>
    </row>
    <row r="18883" spans="6:6">
      <c r="F18883" s="1" t="s">
        <v>3</v>
      </c>
    </row>
    <row r="18884" spans="6:6">
      <c r="F18884" s="1" t="s">
        <v>3</v>
      </c>
    </row>
    <row r="18885" spans="6:6">
      <c r="F18885" s="1" t="s">
        <v>3</v>
      </c>
    </row>
    <row r="18886" spans="6:6">
      <c r="F18886" s="1" t="s">
        <v>3</v>
      </c>
    </row>
    <row r="18887" spans="6:6">
      <c r="F18887" s="1" t="s">
        <v>3</v>
      </c>
    </row>
    <row r="18888" spans="6:6">
      <c r="F18888" s="1" t="s">
        <v>3</v>
      </c>
    </row>
    <row r="18889" spans="6:6">
      <c r="F18889" s="1" t="s">
        <v>3</v>
      </c>
    </row>
    <row r="18890" spans="6:6">
      <c r="F18890" s="1" t="s">
        <v>3</v>
      </c>
    </row>
    <row r="18891" spans="6:6">
      <c r="F18891" s="1" t="s">
        <v>3</v>
      </c>
    </row>
    <row r="18892" spans="6:6">
      <c r="F18892" s="1" t="s">
        <v>3</v>
      </c>
    </row>
    <row r="18893" spans="6:6">
      <c r="F18893" s="1" t="s">
        <v>3</v>
      </c>
    </row>
    <row r="18894" spans="6:6">
      <c r="F18894" s="1" t="s">
        <v>3</v>
      </c>
    </row>
    <row r="18895" spans="6:6">
      <c r="F18895" s="1" t="s">
        <v>3</v>
      </c>
    </row>
    <row r="18896" spans="6:6">
      <c r="F18896" s="1" t="s">
        <v>3</v>
      </c>
    </row>
    <row r="18897" spans="6:6">
      <c r="F18897" s="1" t="s">
        <v>3</v>
      </c>
    </row>
    <row r="18898" spans="6:6">
      <c r="F18898" s="1" t="s">
        <v>3</v>
      </c>
    </row>
    <row r="18899" spans="6:6">
      <c r="F18899" s="1" t="s">
        <v>3</v>
      </c>
    </row>
    <row r="18900" spans="6:6">
      <c r="F18900" s="1" t="s">
        <v>3</v>
      </c>
    </row>
    <row r="18901" spans="6:6">
      <c r="F18901" s="1" t="s">
        <v>3</v>
      </c>
    </row>
    <row r="18902" spans="6:6">
      <c r="F18902" s="1" t="s">
        <v>3</v>
      </c>
    </row>
    <row r="18903" spans="6:6">
      <c r="F18903" s="1" t="s">
        <v>3</v>
      </c>
    </row>
    <row r="18904" spans="6:6">
      <c r="F18904" s="1" t="s">
        <v>3</v>
      </c>
    </row>
    <row r="18905" spans="6:6">
      <c r="F18905" s="1" t="s">
        <v>3</v>
      </c>
    </row>
    <row r="18906" spans="6:6">
      <c r="F18906" s="1" t="s">
        <v>3</v>
      </c>
    </row>
    <row r="18907" spans="6:6">
      <c r="F18907" s="1" t="s">
        <v>3</v>
      </c>
    </row>
    <row r="18908" spans="6:6">
      <c r="F18908" s="1" t="s">
        <v>3</v>
      </c>
    </row>
    <row r="18909" spans="6:6">
      <c r="F18909" s="1" t="s">
        <v>3</v>
      </c>
    </row>
    <row r="18910" spans="6:6">
      <c r="F18910" s="1" t="s">
        <v>3</v>
      </c>
    </row>
    <row r="18911" spans="6:6">
      <c r="F18911" s="1" t="s">
        <v>3</v>
      </c>
    </row>
    <row r="18912" spans="6:6">
      <c r="F18912" s="1" t="s">
        <v>3</v>
      </c>
    </row>
    <row r="18913" spans="6:6">
      <c r="F18913" s="1" t="s">
        <v>3</v>
      </c>
    </row>
    <row r="18914" spans="6:6">
      <c r="F18914" s="1" t="s">
        <v>3</v>
      </c>
    </row>
    <row r="18915" spans="6:6">
      <c r="F18915" s="1" t="s">
        <v>3</v>
      </c>
    </row>
    <row r="18916" spans="6:6">
      <c r="F18916" s="1" t="s">
        <v>3</v>
      </c>
    </row>
    <row r="18917" spans="6:6">
      <c r="F18917" s="1" t="s">
        <v>3</v>
      </c>
    </row>
    <row r="18918" spans="6:6">
      <c r="F18918" s="1" t="s">
        <v>3</v>
      </c>
    </row>
    <row r="18919" spans="6:6">
      <c r="F18919" s="1" t="s">
        <v>3</v>
      </c>
    </row>
    <row r="18920" spans="6:6">
      <c r="F18920" s="1" t="s">
        <v>3</v>
      </c>
    </row>
    <row r="18921" spans="6:6">
      <c r="F18921" s="1" t="s">
        <v>3</v>
      </c>
    </row>
    <row r="18922" spans="6:6">
      <c r="F18922" s="1" t="s">
        <v>3</v>
      </c>
    </row>
    <row r="18923" spans="6:6">
      <c r="F18923" s="1" t="s">
        <v>3</v>
      </c>
    </row>
    <row r="18924" spans="6:6">
      <c r="F18924" s="1" t="s">
        <v>3</v>
      </c>
    </row>
    <row r="18925" spans="6:6">
      <c r="F18925" s="1" t="s">
        <v>3</v>
      </c>
    </row>
    <row r="18926" spans="6:6">
      <c r="F18926" s="1" t="s">
        <v>3</v>
      </c>
    </row>
    <row r="18927" spans="6:6">
      <c r="F18927" s="1" t="s">
        <v>3</v>
      </c>
    </row>
    <row r="18928" spans="6:6">
      <c r="F18928" s="1" t="s">
        <v>3</v>
      </c>
    </row>
    <row r="18929" spans="6:6">
      <c r="F18929" s="1" t="s">
        <v>3</v>
      </c>
    </row>
    <row r="18930" spans="6:6">
      <c r="F18930" s="1" t="s">
        <v>3</v>
      </c>
    </row>
    <row r="18931" spans="6:6">
      <c r="F18931" s="1" t="s">
        <v>3</v>
      </c>
    </row>
    <row r="18932" spans="6:6">
      <c r="F18932" s="1" t="s">
        <v>3</v>
      </c>
    </row>
    <row r="18933" spans="6:6">
      <c r="F18933" s="1" t="s">
        <v>3</v>
      </c>
    </row>
    <row r="18934" spans="6:6">
      <c r="F18934" s="1" t="s">
        <v>3</v>
      </c>
    </row>
    <row r="18935" spans="6:6">
      <c r="F18935" s="1" t="s">
        <v>3</v>
      </c>
    </row>
    <row r="18936" spans="6:6">
      <c r="F18936" s="1" t="s">
        <v>3</v>
      </c>
    </row>
    <row r="18937" spans="6:6">
      <c r="F18937" s="1" t="s">
        <v>3</v>
      </c>
    </row>
    <row r="18938" spans="6:6">
      <c r="F18938" s="1" t="s">
        <v>3</v>
      </c>
    </row>
    <row r="18939" spans="6:6">
      <c r="F18939" s="1" t="s">
        <v>3</v>
      </c>
    </row>
    <row r="18940" spans="6:6">
      <c r="F18940" s="1" t="s">
        <v>3</v>
      </c>
    </row>
    <row r="18941" spans="6:6">
      <c r="F18941" s="1" t="s">
        <v>3</v>
      </c>
    </row>
    <row r="18942" spans="6:6">
      <c r="F18942" s="1" t="s">
        <v>3</v>
      </c>
    </row>
    <row r="18943" spans="6:6">
      <c r="F18943" s="1" t="s">
        <v>3</v>
      </c>
    </row>
    <row r="18944" spans="6:6">
      <c r="F18944" s="1" t="s">
        <v>3</v>
      </c>
    </row>
    <row r="18945" spans="6:6">
      <c r="F18945" s="1" t="s">
        <v>3</v>
      </c>
    </row>
    <row r="18946" spans="6:6">
      <c r="F18946" s="1" t="s">
        <v>3</v>
      </c>
    </row>
    <row r="18947" spans="6:6">
      <c r="F18947" s="1" t="s">
        <v>3</v>
      </c>
    </row>
    <row r="18948" spans="6:6">
      <c r="F18948" s="1" t="s">
        <v>3</v>
      </c>
    </row>
    <row r="18949" spans="6:6">
      <c r="F18949" s="1" t="s">
        <v>3</v>
      </c>
    </row>
    <row r="18950" spans="6:6">
      <c r="F18950" s="1" t="s">
        <v>3</v>
      </c>
    </row>
    <row r="18951" spans="6:6">
      <c r="F18951" s="1" t="s">
        <v>3</v>
      </c>
    </row>
    <row r="18952" spans="6:6">
      <c r="F18952" s="1" t="s">
        <v>3</v>
      </c>
    </row>
    <row r="18953" spans="6:6">
      <c r="F18953" s="1" t="s">
        <v>3</v>
      </c>
    </row>
    <row r="18954" spans="6:6">
      <c r="F18954" s="1" t="s">
        <v>3</v>
      </c>
    </row>
    <row r="18955" spans="6:6">
      <c r="F18955" s="1" t="s">
        <v>3</v>
      </c>
    </row>
    <row r="18956" spans="6:6">
      <c r="F18956" s="1" t="s">
        <v>3</v>
      </c>
    </row>
    <row r="18957" spans="6:6">
      <c r="F18957" s="1" t="s">
        <v>3</v>
      </c>
    </row>
    <row r="18958" spans="6:6">
      <c r="F18958" s="1" t="s">
        <v>3</v>
      </c>
    </row>
    <row r="18959" spans="6:6">
      <c r="F18959" s="1" t="s">
        <v>3</v>
      </c>
    </row>
    <row r="18960" spans="6:6">
      <c r="F18960" s="1" t="s">
        <v>3</v>
      </c>
    </row>
    <row r="18961" spans="6:6">
      <c r="F18961" s="1" t="s">
        <v>3</v>
      </c>
    </row>
    <row r="18962" spans="6:6">
      <c r="F18962" s="1" t="s">
        <v>3</v>
      </c>
    </row>
    <row r="18963" spans="6:6">
      <c r="F18963" s="1" t="s">
        <v>3</v>
      </c>
    </row>
    <row r="18964" spans="6:6">
      <c r="F18964" s="1" t="s">
        <v>3</v>
      </c>
    </row>
    <row r="18965" spans="6:6">
      <c r="F18965" s="1" t="s">
        <v>3</v>
      </c>
    </row>
    <row r="18966" spans="6:6">
      <c r="F18966" s="1" t="s">
        <v>3</v>
      </c>
    </row>
    <row r="18967" spans="6:6">
      <c r="F18967" s="1" t="s">
        <v>3</v>
      </c>
    </row>
    <row r="18968" spans="6:6">
      <c r="F18968" s="1" t="s">
        <v>3</v>
      </c>
    </row>
    <row r="18969" spans="6:6">
      <c r="F18969" s="1" t="s">
        <v>3</v>
      </c>
    </row>
    <row r="18970" spans="6:6">
      <c r="F18970" s="1" t="s">
        <v>3</v>
      </c>
    </row>
    <row r="18971" spans="6:6">
      <c r="F18971" s="1" t="s">
        <v>3</v>
      </c>
    </row>
    <row r="18972" spans="6:6">
      <c r="F18972" s="1" t="s">
        <v>3</v>
      </c>
    </row>
    <row r="18973" spans="6:6">
      <c r="F18973" s="1" t="s">
        <v>3</v>
      </c>
    </row>
    <row r="18974" spans="6:6">
      <c r="F18974" s="1" t="s">
        <v>3</v>
      </c>
    </row>
    <row r="18975" spans="6:6">
      <c r="F18975" s="1" t="s">
        <v>3</v>
      </c>
    </row>
    <row r="18976" spans="6:6">
      <c r="F18976" s="1" t="s">
        <v>3</v>
      </c>
    </row>
    <row r="18977" spans="6:6">
      <c r="F18977" s="1" t="s">
        <v>3</v>
      </c>
    </row>
    <row r="18978" spans="6:6">
      <c r="F18978" s="1" t="s">
        <v>3</v>
      </c>
    </row>
    <row r="18979" spans="6:6">
      <c r="F18979" s="1" t="s">
        <v>3</v>
      </c>
    </row>
    <row r="18980" spans="6:6">
      <c r="F18980" s="1" t="s">
        <v>3</v>
      </c>
    </row>
    <row r="18981" spans="6:6">
      <c r="F18981" s="1" t="s">
        <v>3</v>
      </c>
    </row>
    <row r="18982" spans="6:6">
      <c r="F18982" s="1" t="s">
        <v>3</v>
      </c>
    </row>
    <row r="18983" spans="6:6">
      <c r="F18983" s="1" t="s">
        <v>3</v>
      </c>
    </row>
    <row r="18984" spans="6:6">
      <c r="F18984" s="1" t="s">
        <v>3</v>
      </c>
    </row>
    <row r="18985" spans="6:6">
      <c r="F18985" s="1" t="s">
        <v>3</v>
      </c>
    </row>
    <row r="18986" spans="6:6">
      <c r="F18986" s="1" t="s">
        <v>3</v>
      </c>
    </row>
    <row r="18987" spans="6:6">
      <c r="F18987" s="1" t="s">
        <v>3</v>
      </c>
    </row>
    <row r="18988" spans="6:6">
      <c r="F18988" s="1" t="s">
        <v>3</v>
      </c>
    </row>
    <row r="18989" spans="6:6">
      <c r="F18989" s="1" t="s">
        <v>3</v>
      </c>
    </row>
    <row r="18990" spans="6:6">
      <c r="F18990" s="1" t="s">
        <v>3</v>
      </c>
    </row>
    <row r="18991" spans="6:6">
      <c r="F18991" s="1" t="s">
        <v>3</v>
      </c>
    </row>
    <row r="18992" spans="6:6">
      <c r="F18992" s="1" t="s">
        <v>3</v>
      </c>
    </row>
    <row r="18993" spans="6:6">
      <c r="F18993" s="1" t="s">
        <v>3</v>
      </c>
    </row>
    <row r="18994" spans="6:6">
      <c r="F18994" s="1" t="s">
        <v>3</v>
      </c>
    </row>
    <row r="18995" spans="6:6">
      <c r="F18995" s="1" t="s">
        <v>3</v>
      </c>
    </row>
    <row r="18996" spans="6:6">
      <c r="F18996" s="1" t="s">
        <v>3</v>
      </c>
    </row>
    <row r="18997" spans="6:6">
      <c r="F18997" s="1" t="s">
        <v>3</v>
      </c>
    </row>
    <row r="18998" spans="6:6">
      <c r="F18998" s="1" t="s">
        <v>3</v>
      </c>
    </row>
    <row r="18999" spans="6:6">
      <c r="F18999" s="1" t="s">
        <v>3</v>
      </c>
    </row>
    <row r="19000" spans="6:6">
      <c r="F19000" s="1" t="s">
        <v>3</v>
      </c>
    </row>
    <row r="19001" spans="6:6">
      <c r="F19001" s="1" t="s">
        <v>3</v>
      </c>
    </row>
    <row r="19002" spans="6:6">
      <c r="F19002" s="1" t="s">
        <v>3</v>
      </c>
    </row>
    <row r="19003" spans="6:6">
      <c r="F19003" s="1" t="s">
        <v>3</v>
      </c>
    </row>
    <row r="19004" spans="6:6">
      <c r="F19004" s="1" t="s">
        <v>3</v>
      </c>
    </row>
    <row r="19005" spans="6:6">
      <c r="F19005" s="1" t="s">
        <v>3</v>
      </c>
    </row>
    <row r="19006" spans="6:6">
      <c r="F19006" s="1" t="s">
        <v>3</v>
      </c>
    </row>
    <row r="19007" spans="6:6">
      <c r="F19007" s="1" t="s">
        <v>3</v>
      </c>
    </row>
    <row r="19008" spans="6:6">
      <c r="F19008" s="1" t="s">
        <v>3</v>
      </c>
    </row>
    <row r="19009" spans="6:6">
      <c r="F19009" s="1" t="s">
        <v>3</v>
      </c>
    </row>
    <row r="19010" spans="6:6">
      <c r="F19010" s="1" t="s">
        <v>3</v>
      </c>
    </row>
    <row r="19011" spans="6:6">
      <c r="F19011" s="1" t="s">
        <v>3</v>
      </c>
    </row>
    <row r="19012" spans="6:6">
      <c r="F19012" s="1" t="s">
        <v>3</v>
      </c>
    </row>
    <row r="19013" spans="6:6">
      <c r="F19013" s="1" t="s">
        <v>3</v>
      </c>
    </row>
    <row r="19014" spans="6:6">
      <c r="F19014" s="1" t="s">
        <v>3</v>
      </c>
    </row>
    <row r="19015" spans="6:6">
      <c r="F19015" s="1" t="s">
        <v>3</v>
      </c>
    </row>
    <row r="19016" spans="6:6">
      <c r="F19016" s="1" t="s">
        <v>3</v>
      </c>
    </row>
    <row r="19017" spans="6:6">
      <c r="F19017" s="1" t="s">
        <v>3</v>
      </c>
    </row>
    <row r="19018" spans="6:6">
      <c r="F19018" s="1" t="s">
        <v>3</v>
      </c>
    </row>
    <row r="19019" spans="6:6">
      <c r="F19019" s="1" t="s">
        <v>3</v>
      </c>
    </row>
    <row r="19020" spans="6:6">
      <c r="F19020" s="1" t="s">
        <v>3</v>
      </c>
    </row>
    <row r="19021" spans="6:6">
      <c r="F19021" s="1" t="s">
        <v>3</v>
      </c>
    </row>
    <row r="19022" spans="6:6">
      <c r="F19022" s="1" t="s">
        <v>3</v>
      </c>
    </row>
    <row r="19023" spans="6:6">
      <c r="F19023" s="1" t="s">
        <v>3</v>
      </c>
    </row>
    <row r="19024" spans="6:6">
      <c r="F19024" s="1" t="s">
        <v>3</v>
      </c>
    </row>
    <row r="19025" spans="6:6">
      <c r="F19025" s="1" t="s">
        <v>3</v>
      </c>
    </row>
    <row r="19026" spans="6:6">
      <c r="F19026" s="1" t="s">
        <v>3</v>
      </c>
    </row>
    <row r="19027" spans="6:6">
      <c r="F19027" s="1" t="s">
        <v>3</v>
      </c>
    </row>
    <row r="19028" spans="6:6">
      <c r="F19028" s="1" t="s">
        <v>3</v>
      </c>
    </row>
    <row r="19029" spans="6:6">
      <c r="F19029" s="1" t="s">
        <v>3</v>
      </c>
    </row>
    <row r="19030" spans="6:6">
      <c r="F19030" s="1" t="s">
        <v>3</v>
      </c>
    </row>
    <row r="19031" spans="6:6">
      <c r="F19031" s="1" t="s">
        <v>3</v>
      </c>
    </row>
    <row r="19032" spans="6:6">
      <c r="F19032" s="1" t="s">
        <v>3</v>
      </c>
    </row>
    <row r="19033" spans="6:6">
      <c r="F19033" s="1" t="s">
        <v>3</v>
      </c>
    </row>
    <row r="19034" spans="6:6">
      <c r="F19034" s="1" t="s">
        <v>3</v>
      </c>
    </row>
    <row r="19035" spans="6:6">
      <c r="F19035" s="1" t="s">
        <v>3</v>
      </c>
    </row>
    <row r="19036" spans="6:6">
      <c r="F19036" s="1" t="s">
        <v>3</v>
      </c>
    </row>
    <row r="19037" spans="6:6">
      <c r="F19037" s="1" t="s">
        <v>3</v>
      </c>
    </row>
    <row r="19038" spans="6:6">
      <c r="F19038" s="1" t="s">
        <v>3</v>
      </c>
    </row>
    <row r="19039" spans="6:6">
      <c r="F19039" s="1" t="s">
        <v>3</v>
      </c>
    </row>
    <row r="19040" spans="6:6">
      <c r="F19040" s="1" t="s">
        <v>3</v>
      </c>
    </row>
    <row r="19041" spans="6:6">
      <c r="F19041" s="1" t="s">
        <v>3</v>
      </c>
    </row>
    <row r="19042" spans="6:6">
      <c r="F19042" s="1" t="s">
        <v>3</v>
      </c>
    </row>
    <row r="19043" spans="6:6">
      <c r="F19043" s="1" t="s">
        <v>3</v>
      </c>
    </row>
    <row r="19044" spans="6:6">
      <c r="F19044" s="1" t="s">
        <v>3</v>
      </c>
    </row>
    <row r="19045" spans="6:6">
      <c r="F19045" s="1" t="s">
        <v>3</v>
      </c>
    </row>
    <row r="19046" spans="6:6">
      <c r="F19046" s="1" t="s">
        <v>3</v>
      </c>
    </row>
    <row r="19047" spans="6:6">
      <c r="F19047" s="1" t="s">
        <v>3</v>
      </c>
    </row>
    <row r="19048" spans="6:6">
      <c r="F19048" s="1" t="s">
        <v>3</v>
      </c>
    </row>
    <row r="19049" spans="6:6">
      <c r="F19049" s="1" t="s">
        <v>3</v>
      </c>
    </row>
    <row r="19050" spans="6:6">
      <c r="F19050" s="1" t="s">
        <v>3</v>
      </c>
    </row>
    <row r="19051" spans="6:6">
      <c r="F19051" s="1" t="s">
        <v>3</v>
      </c>
    </row>
    <row r="19052" spans="6:6">
      <c r="F19052" s="1" t="s">
        <v>3</v>
      </c>
    </row>
    <row r="19053" spans="6:6">
      <c r="F19053" s="1" t="s">
        <v>3</v>
      </c>
    </row>
    <row r="19054" spans="6:6">
      <c r="F19054" s="1" t="s">
        <v>3</v>
      </c>
    </row>
    <row r="19055" spans="6:6">
      <c r="F19055" s="1" t="s">
        <v>3</v>
      </c>
    </row>
    <row r="19056" spans="6:6">
      <c r="F19056" s="1" t="s">
        <v>3</v>
      </c>
    </row>
    <row r="19057" spans="6:6">
      <c r="F19057" s="1" t="s">
        <v>3</v>
      </c>
    </row>
    <row r="19058" spans="6:6">
      <c r="F19058" s="1" t="s">
        <v>3</v>
      </c>
    </row>
    <row r="19059" spans="6:6">
      <c r="F19059" s="1" t="s">
        <v>3</v>
      </c>
    </row>
    <row r="19060" spans="6:6">
      <c r="F19060" s="1" t="s">
        <v>3</v>
      </c>
    </row>
    <row r="19061" spans="6:6">
      <c r="F19061" s="1" t="s">
        <v>3</v>
      </c>
    </row>
    <row r="19062" spans="6:6">
      <c r="F19062" s="1" t="s">
        <v>3</v>
      </c>
    </row>
    <row r="19063" spans="6:6">
      <c r="F19063" s="1" t="s">
        <v>3</v>
      </c>
    </row>
    <row r="19064" spans="6:6">
      <c r="F19064" s="1" t="s">
        <v>3</v>
      </c>
    </row>
    <row r="19065" spans="6:6">
      <c r="F19065" s="1" t="s">
        <v>3</v>
      </c>
    </row>
    <row r="19066" spans="6:6">
      <c r="F19066" s="1" t="s">
        <v>3</v>
      </c>
    </row>
    <row r="19067" spans="6:6">
      <c r="F19067" s="1" t="s">
        <v>3</v>
      </c>
    </row>
    <row r="19068" spans="6:6">
      <c r="F19068" s="1" t="s">
        <v>3</v>
      </c>
    </row>
    <row r="19069" spans="6:6">
      <c r="F19069" s="1" t="s">
        <v>3</v>
      </c>
    </row>
    <row r="19070" spans="6:6">
      <c r="F19070" s="1" t="s">
        <v>3</v>
      </c>
    </row>
    <row r="19071" spans="6:6">
      <c r="F19071" s="1" t="s">
        <v>3</v>
      </c>
    </row>
    <row r="19072" spans="6:6">
      <c r="F19072" s="1" t="s">
        <v>3</v>
      </c>
    </row>
    <row r="19073" spans="6:6">
      <c r="F19073" s="1" t="s">
        <v>3</v>
      </c>
    </row>
    <row r="19074" spans="6:6">
      <c r="F19074" s="1" t="s">
        <v>3</v>
      </c>
    </row>
    <row r="19075" spans="6:6">
      <c r="F19075" s="1" t="s">
        <v>3</v>
      </c>
    </row>
    <row r="19076" spans="6:6">
      <c r="F19076" s="1" t="s">
        <v>3</v>
      </c>
    </row>
    <row r="19077" spans="6:6">
      <c r="F19077" s="1" t="s">
        <v>3</v>
      </c>
    </row>
    <row r="19078" spans="6:6">
      <c r="F19078" s="1" t="s">
        <v>3</v>
      </c>
    </row>
    <row r="19079" spans="6:6">
      <c r="F19079" s="1" t="s">
        <v>3</v>
      </c>
    </row>
    <row r="19080" spans="6:6">
      <c r="F19080" s="1" t="s">
        <v>3</v>
      </c>
    </row>
    <row r="19081" spans="6:6">
      <c r="F19081" s="1" t="s">
        <v>3</v>
      </c>
    </row>
    <row r="19082" spans="6:6">
      <c r="F19082" s="1" t="s">
        <v>3</v>
      </c>
    </row>
    <row r="19083" spans="6:6">
      <c r="F19083" s="1" t="s">
        <v>3</v>
      </c>
    </row>
    <row r="19084" spans="6:6">
      <c r="F19084" s="1" t="s">
        <v>3</v>
      </c>
    </row>
    <row r="19085" spans="6:6">
      <c r="F19085" s="1" t="s">
        <v>3</v>
      </c>
    </row>
    <row r="19086" spans="6:6">
      <c r="F19086" s="1" t="s">
        <v>3</v>
      </c>
    </row>
    <row r="19087" spans="6:6">
      <c r="F19087" s="1" t="s">
        <v>3</v>
      </c>
    </row>
    <row r="19088" spans="6:6">
      <c r="F19088" s="1" t="s">
        <v>3</v>
      </c>
    </row>
    <row r="19089" spans="6:6">
      <c r="F19089" s="1" t="s">
        <v>3</v>
      </c>
    </row>
    <row r="19090" spans="6:6">
      <c r="F19090" s="1" t="s">
        <v>3</v>
      </c>
    </row>
    <row r="19091" spans="6:6">
      <c r="F19091" s="1" t="s">
        <v>3</v>
      </c>
    </row>
    <row r="19092" spans="6:6">
      <c r="F19092" s="1" t="s">
        <v>3</v>
      </c>
    </row>
    <row r="19093" spans="6:6">
      <c r="F19093" s="1" t="s">
        <v>3</v>
      </c>
    </row>
    <row r="19094" spans="6:6">
      <c r="F19094" s="1" t="s">
        <v>3</v>
      </c>
    </row>
    <row r="19095" spans="6:6">
      <c r="F19095" s="1" t="s">
        <v>3</v>
      </c>
    </row>
    <row r="19096" spans="6:6">
      <c r="F19096" s="1" t="s">
        <v>3</v>
      </c>
    </row>
    <row r="19097" spans="6:6">
      <c r="F19097" s="1" t="s">
        <v>3</v>
      </c>
    </row>
    <row r="19098" spans="6:6">
      <c r="F19098" s="1" t="s">
        <v>3</v>
      </c>
    </row>
    <row r="19099" spans="6:6">
      <c r="F19099" s="1" t="s">
        <v>3</v>
      </c>
    </row>
    <row r="19100" spans="6:6">
      <c r="F19100" s="1" t="s">
        <v>3</v>
      </c>
    </row>
    <row r="19101" spans="6:6">
      <c r="F19101" s="1" t="s">
        <v>3</v>
      </c>
    </row>
    <row r="19102" spans="6:6">
      <c r="F19102" s="1" t="s">
        <v>3</v>
      </c>
    </row>
    <row r="19103" spans="6:6">
      <c r="F19103" s="1" t="s">
        <v>3</v>
      </c>
    </row>
    <row r="19104" spans="6:6">
      <c r="F19104" s="1" t="s">
        <v>3</v>
      </c>
    </row>
    <row r="19105" spans="6:6">
      <c r="F19105" s="1" t="s">
        <v>3</v>
      </c>
    </row>
    <row r="19106" spans="6:6">
      <c r="F19106" s="1" t="s">
        <v>3</v>
      </c>
    </row>
    <row r="19107" spans="6:6">
      <c r="F19107" s="1" t="s">
        <v>3</v>
      </c>
    </row>
    <row r="19108" spans="6:6">
      <c r="F19108" s="1" t="s">
        <v>3</v>
      </c>
    </row>
    <row r="19109" spans="6:6">
      <c r="F19109" s="1" t="s">
        <v>3</v>
      </c>
    </row>
    <row r="19110" spans="6:6">
      <c r="F19110" s="1" t="s">
        <v>3</v>
      </c>
    </row>
    <row r="19111" spans="6:6">
      <c r="F19111" s="1" t="s">
        <v>3</v>
      </c>
    </row>
    <row r="19112" spans="6:6">
      <c r="F19112" s="1" t="s">
        <v>3</v>
      </c>
    </row>
    <row r="19113" spans="6:6">
      <c r="F19113" s="1" t="s">
        <v>3</v>
      </c>
    </row>
    <row r="19114" spans="6:6">
      <c r="F19114" s="1" t="s">
        <v>3</v>
      </c>
    </row>
    <row r="19115" spans="6:6">
      <c r="F19115" s="1" t="s">
        <v>3</v>
      </c>
    </row>
    <row r="19116" spans="6:6">
      <c r="F19116" s="1" t="s">
        <v>3</v>
      </c>
    </row>
    <row r="19117" spans="6:6">
      <c r="F19117" s="1" t="s">
        <v>3</v>
      </c>
    </row>
    <row r="19118" spans="6:6">
      <c r="F19118" s="1" t="s">
        <v>3</v>
      </c>
    </row>
    <row r="19119" spans="6:6">
      <c r="F19119" s="1" t="s">
        <v>3</v>
      </c>
    </row>
    <row r="19120" spans="6:6">
      <c r="F19120" s="1" t="s">
        <v>3</v>
      </c>
    </row>
    <row r="19121" spans="6:6">
      <c r="F19121" s="1" t="s">
        <v>3</v>
      </c>
    </row>
    <row r="19122" spans="6:6">
      <c r="F19122" s="1" t="s">
        <v>3</v>
      </c>
    </row>
    <row r="19123" spans="6:6">
      <c r="F19123" s="1" t="s">
        <v>3</v>
      </c>
    </row>
    <row r="19124" spans="6:6">
      <c r="F19124" s="1" t="s">
        <v>3</v>
      </c>
    </row>
    <row r="19125" spans="6:6">
      <c r="F19125" s="1" t="s">
        <v>3</v>
      </c>
    </row>
    <row r="19126" spans="6:6">
      <c r="F19126" s="1" t="s">
        <v>3</v>
      </c>
    </row>
    <row r="19127" spans="6:6">
      <c r="F19127" s="1" t="s">
        <v>3</v>
      </c>
    </row>
    <row r="19128" spans="6:6">
      <c r="F19128" s="1" t="s">
        <v>3</v>
      </c>
    </row>
    <row r="19129" spans="6:6">
      <c r="F19129" s="1" t="s">
        <v>3</v>
      </c>
    </row>
    <row r="19130" spans="6:6">
      <c r="F19130" s="1" t="s">
        <v>3</v>
      </c>
    </row>
    <row r="19131" spans="6:6">
      <c r="F19131" s="1" t="s">
        <v>3</v>
      </c>
    </row>
    <row r="19132" spans="6:6">
      <c r="F19132" s="1" t="s">
        <v>3</v>
      </c>
    </row>
    <row r="19133" spans="6:6">
      <c r="F19133" s="1" t="s">
        <v>3</v>
      </c>
    </row>
    <row r="19134" spans="6:6">
      <c r="F19134" s="1" t="s">
        <v>3</v>
      </c>
    </row>
    <row r="19135" spans="6:6">
      <c r="F19135" s="1" t="s">
        <v>3</v>
      </c>
    </row>
    <row r="19136" spans="6:6">
      <c r="F19136" s="1" t="s">
        <v>3</v>
      </c>
    </row>
    <row r="19137" spans="6:6">
      <c r="F19137" s="1" t="s">
        <v>3</v>
      </c>
    </row>
    <row r="19138" spans="6:6">
      <c r="F19138" s="1" t="s">
        <v>3</v>
      </c>
    </row>
    <row r="19139" spans="6:6">
      <c r="F19139" s="1" t="s">
        <v>3</v>
      </c>
    </row>
    <row r="19140" spans="6:6">
      <c r="F19140" s="1" t="s">
        <v>3</v>
      </c>
    </row>
    <row r="19141" spans="6:6">
      <c r="F19141" s="1" t="s">
        <v>3</v>
      </c>
    </row>
    <row r="19142" spans="6:6">
      <c r="F19142" s="1" t="s">
        <v>3</v>
      </c>
    </row>
    <row r="19143" spans="6:6">
      <c r="F19143" s="1" t="s">
        <v>3</v>
      </c>
    </row>
    <row r="19144" spans="6:6">
      <c r="F19144" s="1" t="s">
        <v>3</v>
      </c>
    </row>
    <row r="19145" spans="6:6">
      <c r="F19145" s="1" t="s">
        <v>3</v>
      </c>
    </row>
    <row r="19146" spans="6:6">
      <c r="F19146" s="1" t="s">
        <v>3</v>
      </c>
    </row>
    <row r="19147" spans="6:6">
      <c r="F19147" s="1" t="s">
        <v>3</v>
      </c>
    </row>
    <row r="19148" spans="6:6">
      <c r="F19148" s="1" t="s">
        <v>3</v>
      </c>
    </row>
    <row r="19149" spans="6:6">
      <c r="F19149" s="1" t="s">
        <v>3</v>
      </c>
    </row>
    <row r="19150" spans="6:6">
      <c r="F19150" s="1" t="s">
        <v>3</v>
      </c>
    </row>
    <row r="19151" spans="6:6">
      <c r="F19151" s="1" t="s">
        <v>3</v>
      </c>
    </row>
    <row r="19152" spans="6:6">
      <c r="F19152" s="1" t="s">
        <v>3</v>
      </c>
    </row>
    <row r="19153" spans="6:6">
      <c r="F19153" s="1" t="s">
        <v>3</v>
      </c>
    </row>
    <row r="19154" spans="6:6">
      <c r="F19154" s="1" t="s">
        <v>3</v>
      </c>
    </row>
    <row r="19155" spans="6:6">
      <c r="F19155" s="1" t="s">
        <v>3</v>
      </c>
    </row>
    <row r="19156" spans="6:6">
      <c r="F19156" s="1" t="s">
        <v>3</v>
      </c>
    </row>
    <row r="19157" spans="6:6">
      <c r="F19157" s="1" t="s">
        <v>3</v>
      </c>
    </row>
    <row r="19158" spans="6:6">
      <c r="F19158" s="1" t="s">
        <v>3</v>
      </c>
    </row>
    <row r="19159" spans="6:6">
      <c r="F19159" s="1" t="s">
        <v>3</v>
      </c>
    </row>
    <row r="19160" spans="6:6">
      <c r="F19160" s="1" t="s">
        <v>3</v>
      </c>
    </row>
    <row r="19161" spans="6:6">
      <c r="F19161" s="1" t="s">
        <v>3</v>
      </c>
    </row>
    <row r="19162" spans="6:6">
      <c r="F19162" s="1" t="s">
        <v>3</v>
      </c>
    </row>
    <row r="19163" spans="6:6">
      <c r="F19163" s="1" t="s">
        <v>3</v>
      </c>
    </row>
    <row r="19164" spans="6:6">
      <c r="F19164" s="1" t="s">
        <v>3</v>
      </c>
    </row>
    <row r="19165" spans="6:6">
      <c r="F19165" s="1" t="s">
        <v>3</v>
      </c>
    </row>
    <row r="19166" spans="6:6">
      <c r="F19166" s="1" t="s">
        <v>3</v>
      </c>
    </row>
    <row r="19167" spans="6:6">
      <c r="F19167" s="1" t="s">
        <v>3</v>
      </c>
    </row>
    <row r="19168" spans="6:6">
      <c r="F19168" s="1" t="s">
        <v>3</v>
      </c>
    </row>
    <row r="19169" spans="6:6">
      <c r="F19169" s="1" t="s">
        <v>3</v>
      </c>
    </row>
    <row r="19170" spans="6:6">
      <c r="F19170" s="1" t="s">
        <v>3</v>
      </c>
    </row>
    <row r="19171" spans="6:6">
      <c r="F19171" s="1" t="s">
        <v>3</v>
      </c>
    </row>
    <row r="19172" spans="6:6">
      <c r="F19172" s="1" t="s">
        <v>3</v>
      </c>
    </row>
    <row r="19173" spans="6:6">
      <c r="F19173" s="1" t="s">
        <v>3</v>
      </c>
    </row>
    <row r="19174" spans="6:6">
      <c r="F19174" s="1" t="s">
        <v>3</v>
      </c>
    </row>
    <row r="19175" spans="6:6">
      <c r="F19175" s="1" t="s">
        <v>3</v>
      </c>
    </row>
    <row r="19176" spans="6:6">
      <c r="F19176" s="1" t="s">
        <v>3</v>
      </c>
    </row>
    <row r="19177" spans="6:6">
      <c r="F19177" s="1" t="s">
        <v>3</v>
      </c>
    </row>
    <row r="19178" spans="6:6">
      <c r="F19178" s="1" t="s">
        <v>3</v>
      </c>
    </row>
    <row r="19179" spans="6:6">
      <c r="F19179" s="1" t="s">
        <v>3</v>
      </c>
    </row>
    <row r="19180" spans="6:6">
      <c r="F19180" s="1" t="s">
        <v>3</v>
      </c>
    </row>
    <row r="19181" spans="6:6">
      <c r="F19181" s="1" t="s">
        <v>3</v>
      </c>
    </row>
    <row r="19182" spans="6:6">
      <c r="F19182" s="1" t="s">
        <v>3</v>
      </c>
    </row>
    <row r="19183" spans="6:6">
      <c r="F19183" s="1" t="s">
        <v>3</v>
      </c>
    </row>
    <row r="19184" spans="6:6">
      <c r="F19184" s="1" t="s">
        <v>3</v>
      </c>
    </row>
    <row r="19185" spans="6:6">
      <c r="F19185" s="1" t="s">
        <v>3</v>
      </c>
    </row>
    <row r="19186" spans="6:6">
      <c r="F19186" s="1" t="s">
        <v>3</v>
      </c>
    </row>
    <row r="19187" spans="6:6">
      <c r="F19187" s="1" t="s">
        <v>3</v>
      </c>
    </row>
    <row r="19188" spans="6:6">
      <c r="F19188" s="1" t="s">
        <v>3</v>
      </c>
    </row>
    <row r="19189" spans="6:6">
      <c r="F19189" s="1" t="s">
        <v>3</v>
      </c>
    </row>
    <row r="19190" spans="6:6">
      <c r="F19190" s="1" t="s">
        <v>3</v>
      </c>
    </row>
    <row r="19191" spans="6:6">
      <c r="F19191" s="1" t="s">
        <v>3</v>
      </c>
    </row>
    <row r="19192" spans="6:6">
      <c r="F19192" s="1" t="s">
        <v>3</v>
      </c>
    </row>
    <row r="19193" spans="6:6">
      <c r="F19193" s="1" t="s">
        <v>3</v>
      </c>
    </row>
    <row r="19194" spans="6:6">
      <c r="F19194" s="1" t="s">
        <v>3</v>
      </c>
    </row>
    <row r="19195" spans="6:6">
      <c r="F19195" s="1" t="s">
        <v>3</v>
      </c>
    </row>
    <row r="19196" spans="6:6">
      <c r="F19196" s="1" t="s">
        <v>3</v>
      </c>
    </row>
    <row r="19197" spans="6:6">
      <c r="F19197" s="1" t="s">
        <v>3</v>
      </c>
    </row>
    <row r="19198" spans="6:6">
      <c r="F19198" s="1" t="s">
        <v>3</v>
      </c>
    </row>
    <row r="19199" spans="6:6">
      <c r="F19199" s="1" t="s">
        <v>3</v>
      </c>
    </row>
    <row r="19200" spans="6:6">
      <c r="F19200" s="1" t="s">
        <v>3</v>
      </c>
    </row>
    <row r="19201" spans="6:6">
      <c r="F19201" s="1" t="s">
        <v>3</v>
      </c>
    </row>
    <row r="19202" spans="6:6">
      <c r="F19202" s="1" t="s">
        <v>3</v>
      </c>
    </row>
    <row r="19203" spans="6:6">
      <c r="F19203" s="1" t="s">
        <v>3</v>
      </c>
    </row>
    <row r="19204" spans="6:6">
      <c r="F19204" s="1" t="s">
        <v>3</v>
      </c>
    </row>
    <row r="19205" spans="6:6">
      <c r="F19205" s="1" t="s">
        <v>3</v>
      </c>
    </row>
    <row r="19206" spans="6:6">
      <c r="F19206" s="1" t="s">
        <v>3</v>
      </c>
    </row>
    <row r="19207" spans="6:6">
      <c r="F19207" s="1" t="s">
        <v>3</v>
      </c>
    </row>
    <row r="19208" spans="6:6">
      <c r="F19208" s="1" t="s">
        <v>3</v>
      </c>
    </row>
    <row r="19209" spans="6:6">
      <c r="F19209" s="1" t="s">
        <v>3</v>
      </c>
    </row>
    <row r="19210" spans="6:6">
      <c r="F19210" s="1" t="s">
        <v>3</v>
      </c>
    </row>
    <row r="19211" spans="6:6">
      <c r="F19211" s="1" t="s">
        <v>3</v>
      </c>
    </row>
    <row r="19212" spans="6:6">
      <c r="F19212" s="1" t="s">
        <v>3</v>
      </c>
    </row>
    <row r="19213" spans="6:6">
      <c r="F19213" s="1" t="s">
        <v>3</v>
      </c>
    </row>
    <row r="19214" spans="6:6">
      <c r="F19214" s="1" t="s">
        <v>3</v>
      </c>
    </row>
    <row r="19215" spans="6:6">
      <c r="F19215" s="1" t="s">
        <v>3</v>
      </c>
    </row>
    <row r="19216" spans="6:6">
      <c r="F19216" s="1" t="s">
        <v>3</v>
      </c>
    </row>
    <row r="19217" spans="6:6">
      <c r="F19217" s="1" t="s">
        <v>3</v>
      </c>
    </row>
    <row r="19218" spans="6:6">
      <c r="F19218" s="1" t="s">
        <v>3</v>
      </c>
    </row>
    <row r="19219" spans="6:6">
      <c r="F19219" s="1" t="s">
        <v>3</v>
      </c>
    </row>
    <row r="19220" spans="6:6">
      <c r="F19220" s="1" t="s">
        <v>3</v>
      </c>
    </row>
    <row r="19221" spans="6:6">
      <c r="F19221" s="1" t="s">
        <v>3</v>
      </c>
    </row>
    <row r="19222" spans="6:6">
      <c r="F19222" s="1" t="s">
        <v>3</v>
      </c>
    </row>
    <row r="19223" spans="6:6">
      <c r="F19223" s="1" t="s">
        <v>3</v>
      </c>
    </row>
    <row r="19224" spans="6:6">
      <c r="F19224" s="1" t="s">
        <v>3</v>
      </c>
    </row>
    <row r="19225" spans="6:6">
      <c r="F19225" s="1" t="s">
        <v>3</v>
      </c>
    </row>
    <row r="19226" spans="6:6">
      <c r="F19226" s="1" t="s">
        <v>3</v>
      </c>
    </row>
    <row r="19227" spans="6:6">
      <c r="F19227" s="1" t="s">
        <v>3</v>
      </c>
    </row>
    <row r="19228" spans="6:6">
      <c r="F19228" s="1" t="s">
        <v>3</v>
      </c>
    </row>
    <row r="19229" spans="6:6">
      <c r="F19229" s="1" t="s">
        <v>3</v>
      </c>
    </row>
    <row r="19230" spans="6:6">
      <c r="F19230" s="1" t="s">
        <v>3</v>
      </c>
    </row>
    <row r="19231" spans="6:6">
      <c r="F19231" s="1" t="s">
        <v>3</v>
      </c>
    </row>
    <row r="19232" spans="6:6">
      <c r="F19232" s="1" t="s">
        <v>3</v>
      </c>
    </row>
    <row r="19233" spans="6:6">
      <c r="F19233" s="1" t="s">
        <v>3</v>
      </c>
    </row>
    <row r="19234" spans="6:6">
      <c r="F19234" s="1" t="s">
        <v>3</v>
      </c>
    </row>
    <row r="19235" spans="6:6">
      <c r="F19235" s="1" t="s">
        <v>3</v>
      </c>
    </row>
    <row r="19236" spans="6:6">
      <c r="F19236" s="1" t="s">
        <v>3</v>
      </c>
    </row>
    <row r="19237" spans="6:6">
      <c r="F19237" s="1" t="s">
        <v>3</v>
      </c>
    </row>
    <row r="19238" spans="6:6">
      <c r="F19238" s="1" t="s">
        <v>3</v>
      </c>
    </row>
    <row r="19239" spans="6:6">
      <c r="F19239" s="1" t="s">
        <v>3</v>
      </c>
    </row>
    <row r="19240" spans="6:6">
      <c r="F19240" s="1" t="s">
        <v>3</v>
      </c>
    </row>
    <row r="19241" spans="6:6">
      <c r="F19241" s="1" t="s">
        <v>3</v>
      </c>
    </row>
    <row r="19242" spans="6:6">
      <c r="F19242" s="1" t="s">
        <v>3</v>
      </c>
    </row>
    <row r="19243" spans="6:6">
      <c r="F19243" s="1" t="s">
        <v>3</v>
      </c>
    </row>
    <row r="19244" spans="6:6">
      <c r="F19244" s="1" t="s">
        <v>3</v>
      </c>
    </row>
    <row r="19245" spans="6:6">
      <c r="F19245" s="1" t="s">
        <v>3</v>
      </c>
    </row>
    <row r="19246" spans="6:6">
      <c r="F19246" s="1" t="s">
        <v>3</v>
      </c>
    </row>
    <row r="19247" spans="6:6">
      <c r="F19247" s="1" t="s">
        <v>3</v>
      </c>
    </row>
    <row r="19248" spans="6:6">
      <c r="F19248" s="1" t="s">
        <v>3</v>
      </c>
    </row>
    <row r="19249" spans="6:6">
      <c r="F19249" s="1" t="s">
        <v>3</v>
      </c>
    </row>
    <row r="19250" spans="6:6">
      <c r="F19250" s="1" t="s">
        <v>3</v>
      </c>
    </row>
    <row r="19251" spans="6:6">
      <c r="F19251" s="1" t="s">
        <v>3</v>
      </c>
    </row>
    <row r="19252" spans="6:6">
      <c r="F19252" s="1" t="s">
        <v>3</v>
      </c>
    </row>
    <row r="19253" spans="6:6">
      <c r="F19253" s="1" t="s">
        <v>3</v>
      </c>
    </row>
    <row r="19254" spans="6:6">
      <c r="F19254" s="1" t="s">
        <v>3</v>
      </c>
    </row>
    <row r="19255" spans="6:6">
      <c r="F19255" s="1" t="s">
        <v>3</v>
      </c>
    </row>
    <row r="19256" spans="6:6">
      <c r="F19256" s="1" t="s">
        <v>3</v>
      </c>
    </row>
    <row r="19257" spans="6:6">
      <c r="F19257" s="1" t="s">
        <v>3</v>
      </c>
    </row>
    <row r="19258" spans="6:6">
      <c r="F19258" s="1" t="s">
        <v>3</v>
      </c>
    </row>
    <row r="19259" spans="6:6">
      <c r="F19259" s="1" t="s">
        <v>3</v>
      </c>
    </row>
    <row r="19260" spans="6:6">
      <c r="F19260" s="1" t="s">
        <v>3</v>
      </c>
    </row>
    <row r="19261" spans="6:6">
      <c r="F19261" s="1" t="s">
        <v>3</v>
      </c>
    </row>
    <row r="19262" spans="6:6">
      <c r="F19262" s="1" t="s">
        <v>3</v>
      </c>
    </row>
    <row r="19263" spans="6:6">
      <c r="F19263" s="1" t="s">
        <v>3</v>
      </c>
    </row>
    <row r="19264" spans="6:6">
      <c r="F19264" s="1" t="s">
        <v>3</v>
      </c>
    </row>
    <row r="19265" spans="6:6">
      <c r="F19265" s="1" t="s">
        <v>3</v>
      </c>
    </row>
    <row r="19266" spans="6:6">
      <c r="F19266" s="1" t="s">
        <v>3</v>
      </c>
    </row>
    <row r="19267" spans="6:6">
      <c r="F19267" s="1" t="s">
        <v>3</v>
      </c>
    </row>
    <row r="19268" spans="6:6">
      <c r="F19268" s="1" t="s">
        <v>3</v>
      </c>
    </row>
    <row r="19269" spans="6:6">
      <c r="F19269" s="1" t="s">
        <v>3</v>
      </c>
    </row>
    <row r="19270" spans="6:6">
      <c r="F19270" s="1" t="s">
        <v>3</v>
      </c>
    </row>
    <row r="19271" spans="6:6">
      <c r="F19271" s="1" t="s">
        <v>3</v>
      </c>
    </row>
    <row r="19272" spans="6:6">
      <c r="F19272" s="1" t="s">
        <v>3</v>
      </c>
    </row>
    <row r="19273" spans="6:6">
      <c r="F19273" s="1" t="s">
        <v>3</v>
      </c>
    </row>
    <row r="19274" spans="6:6">
      <c r="F19274" s="1" t="s">
        <v>3</v>
      </c>
    </row>
    <row r="19275" spans="6:6">
      <c r="F19275" s="1" t="s">
        <v>3</v>
      </c>
    </row>
    <row r="19276" spans="6:6">
      <c r="F19276" s="1" t="s">
        <v>3</v>
      </c>
    </row>
    <row r="19277" spans="6:6">
      <c r="F19277" s="1" t="s">
        <v>3</v>
      </c>
    </row>
    <row r="19278" spans="6:6">
      <c r="F19278" s="1" t="s">
        <v>3</v>
      </c>
    </row>
    <row r="19279" spans="6:6">
      <c r="F19279" s="1" t="s">
        <v>3</v>
      </c>
    </row>
    <row r="19280" spans="6:6">
      <c r="F19280" s="1" t="s">
        <v>3</v>
      </c>
    </row>
    <row r="19281" spans="6:6">
      <c r="F19281" s="1" t="s">
        <v>3</v>
      </c>
    </row>
    <row r="19282" spans="6:6">
      <c r="F19282" s="1" t="s">
        <v>3</v>
      </c>
    </row>
    <row r="19283" spans="6:6">
      <c r="F19283" s="1" t="s">
        <v>3</v>
      </c>
    </row>
    <row r="19284" spans="6:6">
      <c r="F19284" s="1" t="s">
        <v>3</v>
      </c>
    </row>
    <row r="19285" spans="6:6">
      <c r="F19285" s="1" t="s">
        <v>3</v>
      </c>
    </row>
    <row r="19286" spans="6:6">
      <c r="F19286" s="1" t="s">
        <v>3</v>
      </c>
    </row>
    <row r="19287" spans="6:6">
      <c r="F19287" s="1" t="s">
        <v>3</v>
      </c>
    </row>
    <row r="19288" spans="6:6">
      <c r="F19288" s="1" t="s">
        <v>3</v>
      </c>
    </row>
    <row r="19289" spans="6:6">
      <c r="F19289" s="1" t="s">
        <v>3</v>
      </c>
    </row>
    <row r="19290" spans="6:6">
      <c r="F19290" s="1" t="s">
        <v>3</v>
      </c>
    </row>
    <row r="19291" spans="6:6">
      <c r="F19291" s="1" t="s">
        <v>3</v>
      </c>
    </row>
    <row r="19292" spans="6:6">
      <c r="F19292" s="1" t="s">
        <v>3</v>
      </c>
    </row>
    <row r="19293" spans="6:6">
      <c r="F19293" s="1" t="s">
        <v>3</v>
      </c>
    </row>
    <row r="19294" spans="6:6">
      <c r="F19294" s="1" t="s">
        <v>3</v>
      </c>
    </row>
    <row r="19295" spans="6:6">
      <c r="F19295" s="1" t="s">
        <v>3</v>
      </c>
    </row>
    <row r="19296" spans="6:6">
      <c r="F19296" s="1" t="s">
        <v>3</v>
      </c>
    </row>
    <row r="19297" spans="6:6">
      <c r="F19297" s="1" t="s">
        <v>3</v>
      </c>
    </row>
    <row r="19298" spans="6:6">
      <c r="F19298" s="1" t="s">
        <v>3</v>
      </c>
    </row>
    <row r="19299" spans="6:6">
      <c r="F19299" s="1" t="s">
        <v>3</v>
      </c>
    </row>
    <row r="19300" spans="6:6">
      <c r="F19300" s="1" t="s">
        <v>3</v>
      </c>
    </row>
    <row r="19301" spans="6:6">
      <c r="F19301" s="1" t="s">
        <v>3</v>
      </c>
    </row>
    <row r="19302" spans="6:6">
      <c r="F19302" s="1" t="s">
        <v>3</v>
      </c>
    </row>
    <row r="19303" spans="6:6">
      <c r="F19303" s="1" t="s">
        <v>3</v>
      </c>
    </row>
    <row r="19304" spans="6:6">
      <c r="F19304" s="1" t="s">
        <v>3</v>
      </c>
    </row>
    <row r="19305" spans="6:6">
      <c r="F19305" s="1" t="s">
        <v>3</v>
      </c>
    </row>
    <row r="19306" spans="6:6">
      <c r="F19306" s="1" t="s">
        <v>3</v>
      </c>
    </row>
    <row r="19307" spans="6:6">
      <c r="F19307" s="1" t="s">
        <v>3</v>
      </c>
    </row>
    <row r="19308" spans="6:6">
      <c r="F19308" s="1" t="s">
        <v>3</v>
      </c>
    </row>
    <row r="19309" spans="6:6">
      <c r="F19309" s="1" t="s">
        <v>3</v>
      </c>
    </row>
    <row r="19310" spans="6:6">
      <c r="F19310" s="1" t="s">
        <v>3</v>
      </c>
    </row>
    <row r="19311" spans="6:6">
      <c r="F19311" s="1" t="s">
        <v>3</v>
      </c>
    </row>
    <row r="19312" spans="6:6">
      <c r="F19312" s="1" t="s">
        <v>3</v>
      </c>
    </row>
    <row r="19313" spans="6:6">
      <c r="F19313" s="1" t="s">
        <v>3</v>
      </c>
    </row>
    <row r="19314" spans="6:6">
      <c r="F19314" s="1" t="s">
        <v>3</v>
      </c>
    </row>
    <row r="19315" spans="6:6">
      <c r="F19315" s="1" t="s">
        <v>3</v>
      </c>
    </row>
    <row r="19316" spans="6:6">
      <c r="F19316" s="1" t="s">
        <v>3</v>
      </c>
    </row>
    <row r="19317" spans="6:6">
      <c r="F19317" s="1" t="s">
        <v>3</v>
      </c>
    </row>
    <row r="19318" spans="6:6">
      <c r="F19318" s="1" t="s">
        <v>3</v>
      </c>
    </row>
    <row r="19319" spans="6:6">
      <c r="F19319" s="1" t="s">
        <v>3</v>
      </c>
    </row>
    <row r="19320" spans="6:6">
      <c r="F19320" s="1" t="s">
        <v>3</v>
      </c>
    </row>
    <row r="19321" spans="6:6">
      <c r="F19321" s="1" t="s">
        <v>3</v>
      </c>
    </row>
    <row r="19322" spans="6:6">
      <c r="F19322" s="1" t="s">
        <v>3</v>
      </c>
    </row>
    <row r="19323" spans="6:6">
      <c r="F19323" s="1" t="s">
        <v>3</v>
      </c>
    </row>
    <row r="19324" spans="6:6">
      <c r="F19324" s="1" t="s">
        <v>3</v>
      </c>
    </row>
    <row r="19325" spans="6:6">
      <c r="F19325" s="1" t="s">
        <v>3</v>
      </c>
    </row>
    <row r="19326" spans="6:6">
      <c r="F19326" s="1" t="s">
        <v>3</v>
      </c>
    </row>
    <row r="19327" spans="6:6">
      <c r="F19327" s="1" t="s">
        <v>3</v>
      </c>
    </row>
    <row r="19328" spans="6:6">
      <c r="F19328" s="1" t="s">
        <v>3</v>
      </c>
    </row>
    <row r="19329" spans="6:6">
      <c r="F19329" s="1" t="s">
        <v>3</v>
      </c>
    </row>
    <row r="19330" spans="6:6">
      <c r="F19330" s="1" t="s">
        <v>3</v>
      </c>
    </row>
    <row r="19331" spans="6:6">
      <c r="F19331" s="1" t="s">
        <v>3</v>
      </c>
    </row>
    <row r="19332" spans="6:6">
      <c r="F19332" s="1" t="s">
        <v>3</v>
      </c>
    </row>
    <row r="19333" spans="6:6">
      <c r="F19333" s="1" t="s">
        <v>3</v>
      </c>
    </row>
    <row r="19334" spans="6:6">
      <c r="F19334" s="1" t="s">
        <v>3</v>
      </c>
    </row>
    <row r="19335" spans="6:6">
      <c r="F19335" s="1" t="s">
        <v>3</v>
      </c>
    </row>
    <row r="19336" spans="6:6">
      <c r="F19336" s="1" t="s">
        <v>3</v>
      </c>
    </row>
    <row r="19337" spans="6:6">
      <c r="F19337" s="1" t="s">
        <v>3</v>
      </c>
    </row>
    <row r="19338" spans="6:6">
      <c r="F19338" s="1" t="s">
        <v>3</v>
      </c>
    </row>
    <row r="19339" spans="6:6">
      <c r="F19339" s="1" t="s">
        <v>3</v>
      </c>
    </row>
    <row r="19340" spans="6:6">
      <c r="F19340" s="1" t="s">
        <v>3</v>
      </c>
    </row>
    <row r="19341" spans="6:6">
      <c r="F19341" s="1" t="s">
        <v>3</v>
      </c>
    </row>
    <row r="19342" spans="6:6">
      <c r="F19342" s="1" t="s">
        <v>3</v>
      </c>
    </row>
    <row r="19343" spans="6:6">
      <c r="F19343" s="1" t="s">
        <v>3</v>
      </c>
    </row>
    <row r="19344" spans="6:6">
      <c r="F19344" s="1" t="s">
        <v>3</v>
      </c>
    </row>
    <row r="19345" spans="6:6">
      <c r="F19345" s="1" t="s">
        <v>3</v>
      </c>
    </row>
    <row r="19346" spans="6:6">
      <c r="F19346" s="1" t="s">
        <v>3</v>
      </c>
    </row>
    <row r="19347" spans="6:6">
      <c r="F19347" s="1" t="s">
        <v>3</v>
      </c>
    </row>
    <row r="19348" spans="6:6">
      <c r="F19348" s="1" t="s">
        <v>3</v>
      </c>
    </row>
    <row r="19349" spans="6:6">
      <c r="F19349" s="1" t="s">
        <v>3</v>
      </c>
    </row>
    <row r="19350" spans="6:6">
      <c r="F19350" s="1" t="s">
        <v>3</v>
      </c>
    </row>
    <row r="19351" spans="6:6">
      <c r="F19351" s="1" t="s">
        <v>3</v>
      </c>
    </row>
    <row r="19352" spans="6:6">
      <c r="F19352" s="1" t="s">
        <v>3</v>
      </c>
    </row>
    <row r="19353" spans="6:6">
      <c r="F19353" s="1" t="s">
        <v>3</v>
      </c>
    </row>
    <row r="19354" spans="6:6">
      <c r="F19354" s="1" t="s">
        <v>3</v>
      </c>
    </row>
    <row r="19355" spans="6:6">
      <c r="F19355" s="1" t="s">
        <v>3</v>
      </c>
    </row>
    <row r="19356" spans="6:6">
      <c r="F19356" s="1" t="s">
        <v>3</v>
      </c>
    </row>
    <row r="19357" spans="6:6">
      <c r="F19357" s="1" t="s">
        <v>3</v>
      </c>
    </row>
    <row r="19358" spans="6:6">
      <c r="F19358" s="1" t="s">
        <v>3</v>
      </c>
    </row>
    <row r="19359" spans="6:6">
      <c r="F19359" s="1" t="s">
        <v>3</v>
      </c>
    </row>
    <row r="19360" spans="6:6">
      <c r="F19360" s="1" t="s">
        <v>3</v>
      </c>
    </row>
    <row r="19361" spans="6:6">
      <c r="F19361" s="1" t="s">
        <v>3</v>
      </c>
    </row>
    <row r="19362" spans="6:6">
      <c r="F19362" s="1" t="s">
        <v>3</v>
      </c>
    </row>
    <row r="19363" spans="6:6">
      <c r="F19363" s="1" t="s">
        <v>3</v>
      </c>
    </row>
    <row r="19364" spans="6:6">
      <c r="F19364" s="1" t="s">
        <v>3</v>
      </c>
    </row>
    <row r="19365" spans="6:6">
      <c r="F19365" s="1" t="s">
        <v>3</v>
      </c>
    </row>
    <row r="19366" spans="6:6">
      <c r="F19366" s="1" t="s">
        <v>3</v>
      </c>
    </row>
    <row r="19367" spans="6:6">
      <c r="F19367" s="1" t="s">
        <v>3</v>
      </c>
    </row>
    <row r="19368" spans="6:6">
      <c r="F19368" s="1" t="s">
        <v>3</v>
      </c>
    </row>
    <row r="19369" spans="6:6">
      <c r="F19369" s="1" t="s">
        <v>3</v>
      </c>
    </row>
    <row r="19370" spans="6:6">
      <c r="F19370" s="1" t="s">
        <v>3</v>
      </c>
    </row>
    <row r="19371" spans="6:6">
      <c r="F19371" s="1" t="s">
        <v>3</v>
      </c>
    </row>
    <row r="19372" spans="6:6">
      <c r="F19372" s="1" t="s">
        <v>3</v>
      </c>
    </row>
    <row r="19373" spans="6:6">
      <c r="F19373" s="1" t="s">
        <v>3</v>
      </c>
    </row>
    <row r="19374" spans="6:6">
      <c r="F19374" s="1" t="s">
        <v>3</v>
      </c>
    </row>
    <row r="19375" spans="6:6">
      <c r="F19375" s="1" t="s">
        <v>3</v>
      </c>
    </row>
    <row r="19376" spans="6:6">
      <c r="F19376" s="1" t="s">
        <v>3</v>
      </c>
    </row>
    <row r="19377" spans="6:6">
      <c r="F19377" s="1" t="s">
        <v>3</v>
      </c>
    </row>
    <row r="19378" spans="6:6">
      <c r="F19378" s="1" t="s">
        <v>3</v>
      </c>
    </row>
    <row r="19379" spans="6:6">
      <c r="F19379" s="1" t="s">
        <v>3</v>
      </c>
    </row>
    <row r="19380" spans="6:6">
      <c r="F19380" s="1" t="s">
        <v>3</v>
      </c>
    </row>
    <row r="19381" spans="6:6">
      <c r="F19381" s="1" t="s">
        <v>3</v>
      </c>
    </row>
    <row r="19382" spans="6:6">
      <c r="F19382" s="1" t="s">
        <v>3</v>
      </c>
    </row>
    <row r="19383" spans="6:6">
      <c r="F19383" s="1" t="s">
        <v>3</v>
      </c>
    </row>
    <row r="19384" spans="6:6">
      <c r="F19384" s="1" t="s">
        <v>3</v>
      </c>
    </row>
    <row r="19385" spans="6:6">
      <c r="F19385" s="1" t="s">
        <v>3</v>
      </c>
    </row>
    <row r="19386" spans="6:6">
      <c r="F19386" s="1" t="s">
        <v>3</v>
      </c>
    </row>
    <row r="19387" spans="6:6">
      <c r="F19387" s="1" t="s">
        <v>3</v>
      </c>
    </row>
    <row r="19388" spans="6:6">
      <c r="F19388" s="1" t="s">
        <v>3</v>
      </c>
    </row>
    <row r="19389" spans="6:6">
      <c r="F19389" s="1" t="s">
        <v>3</v>
      </c>
    </row>
    <row r="19390" spans="6:6">
      <c r="F19390" s="1" t="s">
        <v>3</v>
      </c>
    </row>
    <row r="19391" spans="6:6">
      <c r="F19391" s="1" t="s">
        <v>3</v>
      </c>
    </row>
    <row r="19392" spans="6:6">
      <c r="F19392" s="1" t="s">
        <v>3</v>
      </c>
    </row>
    <row r="19393" spans="6:6">
      <c r="F19393" s="1" t="s">
        <v>3</v>
      </c>
    </row>
    <row r="19394" spans="6:6">
      <c r="F19394" s="1" t="s">
        <v>3</v>
      </c>
    </row>
    <row r="19395" spans="6:6">
      <c r="F19395" s="1" t="s">
        <v>3</v>
      </c>
    </row>
    <row r="19396" spans="6:6">
      <c r="F19396" s="1" t="s">
        <v>3</v>
      </c>
    </row>
    <row r="19397" spans="6:6">
      <c r="F19397" s="1" t="s">
        <v>3</v>
      </c>
    </row>
    <row r="19398" spans="6:6">
      <c r="F19398" s="1" t="s">
        <v>3</v>
      </c>
    </row>
    <row r="19399" spans="6:6">
      <c r="F19399" s="1" t="s">
        <v>3</v>
      </c>
    </row>
    <row r="19400" spans="6:6">
      <c r="F19400" s="1" t="s">
        <v>3</v>
      </c>
    </row>
    <row r="19401" spans="6:6">
      <c r="F19401" s="1" t="s">
        <v>3</v>
      </c>
    </row>
    <row r="19402" spans="6:6">
      <c r="F19402" s="1" t="s">
        <v>3</v>
      </c>
    </row>
    <row r="19403" spans="6:6">
      <c r="F19403" s="1" t="s">
        <v>3</v>
      </c>
    </row>
    <row r="19404" spans="6:6">
      <c r="F19404" s="1" t="s">
        <v>3</v>
      </c>
    </row>
    <row r="19405" spans="6:6">
      <c r="F19405" s="1" t="s">
        <v>3</v>
      </c>
    </row>
    <row r="19406" spans="6:6">
      <c r="F19406" s="1" t="s">
        <v>3</v>
      </c>
    </row>
    <row r="19407" spans="6:6">
      <c r="F19407" s="1" t="s">
        <v>3</v>
      </c>
    </row>
    <row r="19408" spans="6:6">
      <c r="F19408" s="1" t="s">
        <v>3</v>
      </c>
    </row>
    <row r="19409" spans="6:6">
      <c r="F19409" s="1" t="s">
        <v>3</v>
      </c>
    </row>
    <row r="19410" spans="6:6">
      <c r="F19410" s="1" t="s">
        <v>3</v>
      </c>
    </row>
    <row r="19411" spans="6:6">
      <c r="F19411" s="1" t="s">
        <v>3</v>
      </c>
    </row>
    <row r="19412" spans="6:6">
      <c r="F19412" s="1" t="s">
        <v>3</v>
      </c>
    </row>
    <row r="19413" spans="6:6">
      <c r="F19413" s="1" t="s">
        <v>3</v>
      </c>
    </row>
    <row r="19414" spans="6:6">
      <c r="F19414" s="1" t="s">
        <v>3</v>
      </c>
    </row>
    <row r="19415" spans="6:6">
      <c r="F19415" s="1" t="s">
        <v>3</v>
      </c>
    </row>
    <row r="19416" spans="6:6">
      <c r="F19416" s="1" t="s">
        <v>3</v>
      </c>
    </row>
    <row r="19417" spans="6:6">
      <c r="F19417" s="1" t="s">
        <v>3</v>
      </c>
    </row>
    <row r="19418" spans="6:6">
      <c r="F19418" s="1" t="s">
        <v>3</v>
      </c>
    </row>
    <row r="19419" spans="6:6">
      <c r="F19419" s="1" t="s">
        <v>3</v>
      </c>
    </row>
    <row r="19420" spans="6:6">
      <c r="F19420" s="1" t="s">
        <v>3</v>
      </c>
    </row>
    <row r="19421" spans="6:6">
      <c r="F19421" s="1" t="s">
        <v>3</v>
      </c>
    </row>
    <row r="19422" spans="6:6">
      <c r="F19422" s="1" t="s">
        <v>3</v>
      </c>
    </row>
    <row r="19423" spans="6:6">
      <c r="F19423" s="1" t="s">
        <v>3</v>
      </c>
    </row>
    <row r="19424" spans="6:6">
      <c r="F19424" s="1" t="s">
        <v>3</v>
      </c>
    </row>
    <row r="19425" spans="6:6">
      <c r="F19425" s="1" t="s">
        <v>3</v>
      </c>
    </row>
    <row r="19426" spans="6:6">
      <c r="F19426" s="1" t="s">
        <v>3</v>
      </c>
    </row>
    <row r="19427" spans="6:6">
      <c r="F19427" s="1" t="s">
        <v>3</v>
      </c>
    </row>
    <row r="19428" spans="6:6">
      <c r="F19428" s="1" t="s">
        <v>3</v>
      </c>
    </row>
    <row r="19429" spans="6:6">
      <c r="F19429" s="1" t="s">
        <v>3</v>
      </c>
    </row>
    <row r="19430" spans="6:6">
      <c r="F19430" s="1" t="s">
        <v>3</v>
      </c>
    </row>
    <row r="19431" spans="6:6">
      <c r="F19431" s="1" t="s">
        <v>3</v>
      </c>
    </row>
    <row r="19432" spans="6:6">
      <c r="F19432" s="1" t="s">
        <v>3</v>
      </c>
    </row>
    <row r="19433" spans="6:6">
      <c r="F19433" s="1" t="s">
        <v>3</v>
      </c>
    </row>
    <row r="19434" spans="6:6">
      <c r="F19434" s="1" t="s">
        <v>3</v>
      </c>
    </row>
    <row r="19435" spans="6:6">
      <c r="F19435" s="1" t="s">
        <v>3</v>
      </c>
    </row>
    <row r="19436" spans="6:6">
      <c r="F19436" s="1" t="s">
        <v>3</v>
      </c>
    </row>
    <row r="19437" spans="6:6">
      <c r="F19437" s="1" t="s">
        <v>3</v>
      </c>
    </row>
    <row r="19438" spans="6:6">
      <c r="F19438" s="1" t="s">
        <v>3</v>
      </c>
    </row>
    <row r="19439" spans="6:6">
      <c r="F19439" s="1" t="s">
        <v>3</v>
      </c>
    </row>
    <row r="19440" spans="6:6">
      <c r="F19440" s="1" t="s">
        <v>3</v>
      </c>
    </row>
    <row r="19441" spans="6:6">
      <c r="F19441" s="1" t="s">
        <v>3</v>
      </c>
    </row>
    <row r="19442" spans="6:6">
      <c r="F19442" s="1" t="s">
        <v>3</v>
      </c>
    </row>
    <row r="19443" spans="6:6">
      <c r="F19443" s="1" t="s">
        <v>3</v>
      </c>
    </row>
    <row r="19444" spans="6:6">
      <c r="F19444" s="1" t="s">
        <v>3</v>
      </c>
    </row>
    <row r="19445" spans="6:6">
      <c r="F19445" s="1" t="s">
        <v>3</v>
      </c>
    </row>
    <row r="19446" spans="6:6">
      <c r="F19446" s="1" t="s">
        <v>3</v>
      </c>
    </row>
    <row r="19447" spans="6:6">
      <c r="F19447" s="1" t="s">
        <v>3</v>
      </c>
    </row>
    <row r="19448" spans="6:6">
      <c r="F19448" s="1" t="s">
        <v>3</v>
      </c>
    </row>
    <row r="19449" spans="6:6">
      <c r="F19449" s="1" t="s">
        <v>3</v>
      </c>
    </row>
    <row r="19450" spans="6:6">
      <c r="F19450" s="1" t="s">
        <v>3</v>
      </c>
    </row>
    <row r="19451" spans="6:6">
      <c r="F19451" s="1" t="s">
        <v>3</v>
      </c>
    </row>
    <row r="19452" spans="6:6">
      <c r="F19452" s="1" t="s">
        <v>3</v>
      </c>
    </row>
    <row r="19453" spans="6:6">
      <c r="F19453" s="1" t="s">
        <v>3</v>
      </c>
    </row>
    <row r="19454" spans="6:6">
      <c r="F19454" s="1" t="s">
        <v>3</v>
      </c>
    </row>
    <row r="19455" spans="6:6">
      <c r="F19455" s="1" t="s">
        <v>3</v>
      </c>
    </row>
    <row r="19456" spans="6:6">
      <c r="F19456" s="1" t="s">
        <v>3</v>
      </c>
    </row>
    <row r="19457" spans="6:6">
      <c r="F19457" s="1" t="s">
        <v>3</v>
      </c>
    </row>
    <row r="19458" spans="6:6">
      <c r="F19458" s="1" t="s">
        <v>3</v>
      </c>
    </row>
    <row r="19459" spans="6:6">
      <c r="F19459" s="1" t="s">
        <v>3</v>
      </c>
    </row>
    <row r="19460" spans="6:6">
      <c r="F19460" s="1" t="s">
        <v>3</v>
      </c>
    </row>
    <row r="19461" spans="6:6">
      <c r="F19461" s="1" t="s">
        <v>3</v>
      </c>
    </row>
    <row r="19462" spans="6:6">
      <c r="F19462" s="1" t="s">
        <v>3</v>
      </c>
    </row>
    <row r="19463" spans="6:6">
      <c r="F19463" s="1" t="s">
        <v>3</v>
      </c>
    </row>
    <row r="19464" spans="6:6">
      <c r="F19464" s="1" t="s">
        <v>3</v>
      </c>
    </row>
    <row r="19465" spans="6:6">
      <c r="F19465" s="1" t="s">
        <v>3</v>
      </c>
    </row>
    <row r="19466" spans="6:6">
      <c r="F19466" s="1" t="s">
        <v>3</v>
      </c>
    </row>
    <row r="19467" spans="6:6">
      <c r="F19467" s="1" t="s">
        <v>3</v>
      </c>
    </row>
    <row r="19468" spans="6:6">
      <c r="F19468" s="1" t="s">
        <v>3</v>
      </c>
    </row>
    <row r="19469" spans="6:6">
      <c r="F19469" s="1" t="s">
        <v>3</v>
      </c>
    </row>
    <row r="19470" spans="6:6">
      <c r="F19470" s="1" t="s">
        <v>3</v>
      </c>
    </row>
    <row r="19471" spans="6:6">
      <c r="F19471" s="1" t="s">
        <v>3</v>
      </c>
    </row>
    <row r="19472" spans="6:6">
      <c r="F19472" s="1" t="s">
        <v>3</v>
      </c>
    </row>
    <row r="19473" spans="6:6">
      <c r="F19473" s="1" t="s">
        <v>3</v>
      </c>
    </row>
    <row r="19474" spans="6:6">
      <c r="F19474" s="1" t="s">
        <v>3</v>
      </c>
    </row>
    <row r="19475" spans="6:6">
      <c r="F19475" s="1" t="s">
        <v>3</v>
      </c>
    </row>
    <row r="19476" spans="6:6">
      <c r="F19476" s="1" t="s">
        <v>3</v>
      </c>
    </row>
    <row r="19477" spans="6:6">
      <c r="F19477" s="1" t="s">
        <v>3</v>
      </c>
    </row>
    <row r="19478" spans="6:6">
      <c r="F19478" s="1" t="s">
        <v>3</v>
      </c>
    </row>
    <row r="19479" spans="6:6">
      <c r="F19479" s="1" t="s">
        <v>3</v>
      </c>
    </row>
    <row r="19480" spans="6:6">
      <c r="F19480" s="1" t="s">
        <v>3</v>
      </c>
    </row>
    <row r="19481" spans="6:6">
      <c r="F19481" s="1" t="s">
        <v>3</v>
      </c>
    </row>
    <row r="19482" spans="6:6">
      <c r="F19482" s="1" t="s">
        <v>3</v>
      </c>
    </row>
    <row r="19483" spans="6:6">
      <c r="F19483" s="1" t="s">
        <v>3</v>
      </c>
    </row>
    <row r="19484" spans="6:6">
      <c r="F19484" s="1" t="s">
        <v>3</v>
      </c>
    </row>
    <row r="19485" spans="6:6">
      <c r="F19485" s="1" t="s">
        <v>3</v>
      </c>
    </row>
    <row r="19486" spans="6:6">
      <c r="F19486" s="1" t="s">
        <v>3</v>
      </c>
    </row>
    <row r="19487" spans="6:6">
      <c r="F19487" s="1" t="s">
        <v>3</v>
      </c>
    </row>
    <row r="19488" spans="6:6">
      <c r="F19488" s="1" t="s">
        <v>3</v>
      </c>
    </row>
    <row r="19489" spans="6:6">
      <c r="F19489" s="1" t="s">
        <v>3</v>
      </c>
    </row>
    <row r="19490" spans="6:6">
      <c r="F19490" s="1" t="s">
        <v>3</v>
      </c>
    </row>
    <row r="19491" spans="6:6">
      <c r="F19491" s="1" t="s">
        <v>3</v>
      </c>
    </row>
    <row r="19492" spans="6:6">
      <c r="F19492" s="1" t="s">
        <v>3</v>
      </c>
    </row>
    <row r="19493" spans="6:6">
      <c r="F19493" s="1" t="s">
        <v>3</v>
      </c>
    </row>
    <row r="19494" spans="6:6">
      <c r="F19494" s="1" t="s">
        <v>3</v>
      </c>
    </row>
    <row r="19495" spans="6:6">
      <c r="F19495" s="1" t="s">
        <v>3</v>
      </c>
    </row>
    <row r="19496" spans="6:6">
      <c r="F19496" s="1" t="s">
        <v>3</v>
      </c>
    </row>
    <row r="19497" spans="6:6">
      <c r="F19497" s="1" t="s">
        <v>3</v>
      </c>
    </row>
    <row r="19498" spans="6:6">
      <c r="F19498" s="1" t="s">
        <v>3</v>
      </c>
    </row>
    <row r="19499" spans="6:6">
      <c r="F19499" s="1" t="s">
        <v>3</v>
      </c>
    </row>
    <row r="19500" spans="6:6">
      <c r="F19500" s="1" t="s">
        <v>3</v>
      </c>
    </row>
    <row r="19501" spans="6:6">
      <c r="F19501" s="1" t="s">
        <v>3</v>
      </c>
    </row>
    <row r="19502" spans="6:6">
      <c r="F19502" s="1" t="s">
        <v>3</v>
      </c>
    </row>
    <row r="19503" spans="6:6">
      <c r="F19503" s="1" t="s">
        <v>3</v>
      </c>
    </row>
    <row r="19504" spans="6:6">
      <c r="F19504" s="1" t="s">
        <v>3</v>
      </c>
    </row>
    <row r="19505" spans="6:6">
      <c r="F19505" s="1" t="s">
        <v>3</v>
      </c>
    </row>
    <row r="19506" spans="6:6">
      <c r="F19506" s="1" t="s">
        <v>3</v>
      </c>
    </row>
    <row r="19507" spans="6:6">
      <c r="F19507" s="1" t="s">
        <v>3</v>
      </c>
    </row>
    <row r="19508" spans="6:6">
      <c r="F19508" s="1" t="s">
        <v>3</v>
      </c>
    </row>
    <row r="19509" spans="6:6">
      <c r="F19509" s="1" t="s">
        <v>3</v>
      </c>
    </row>
    <row r="19510" spans="6:6">
      <c r="F19510" s="1" t="s">
        <v>3</v>
      </c>
    </row>
    <row r="19511" spans="6:6">
      <c r="F19511" s="1" t="s">
        <v>3</v>
      </c>
    </row>
    <row r="19512" spans="6:6">
      <c r="F19512" s="1" t="s">
        <v>3</v>
      </c>
    </row>
    <row r="19513" spans="6:6">
      <c r="F19513" s="1" t="s">
        <v>3</v>
      </c>
    </row>
    <row r="19514" spans="6:6">
      <c r="F19514" s="1" t="s">
        <v>3</v>
      </c>
    </row>
    <row r="19515" spans="6:6">
      <c r="F19515" s="1" t="s">
        <v>3</v>
      </c>
    </row>
    <row r="19516" spans="6:6">
      <c r="F19516" s="1" t="s">
        <v>3</v>
      </c>
    </row>
    <row r="19517" spans="6:6">
      <c r="F19517" s="1" t="s">
        <v>3</v>
      </c>
    </row>
    <row r="19518" spans="6:6">
      <c r="F19518" s="1" t="s">
        <v>3</v>
      </c>
    </row>
    <row r="19519" spans="6:6">
      <c r="F19519" s="1" t="s">
        <v>3</v>
      </c>
    </row>
    <row r="19520" spans="6:6">
      <c r="F19520" s="1" t="s">
        <v>3</v>
      </c>
    </row>
    <row r="19521" spans="6:6">
      <c r="F19521" s="1" t="s">
        <v>3</v>
      </c>
    </row>
    <row r="19522" spans="6:6">
      <c r="F19522" s="1" t="s">
        <v>3</v>
      </c>
    </row>
    <row r="19523" spans="6:6">
      <c r="F19523" s="1" t="s">
        <v>3</v>
      </c>
    </row>
    <row r="19524" spans="6:6">
      <c r="F19524" s="1" t="s">
        <v>3</v>
      </c>
    </row>
    <row r="19525" spans="6:6">
      <c r="F19525" s="1" t="s">
        <v>3</v>
      </c>
    </row>
    <row r="19526" spans="6:6">
      <c r="F19526" s="1" t="s">
        <v>3</v>
      </c>
    </row>
    <row r="19527" spans="6:6">
      <c r="F19527" s="1" t="s">
        <v>3</v>
      </c>
    </row>
    <row r="19528" spans="6:6">
      <c r="F19528" s="1" t="s">
        <v>3</v>
      </c>
    </row>
    <row r="19529" spans="6:6">
      <c r="F19529" s="1" t="s">
        <v>3</v>
      </c>
    </row>
    <row r="19530" spans="6:6">
      <c r="F19530" s="1" t="s">
        <v>3</v>
      </c>
    </row>
    <row r="19531" spans="6:6">
      <c r="F19531" s="1" t="s">
        <v>3</v>
      </c>
    </row>
    <row r="19532" spans="6:6">
      <c r="F19532" s="1" t="s">
        <v>3</v>
      </c>
    </row>
    <row r="19533" spans="6:6">
      <c r="F19533" s="1" t="s">
        <v>3</v>
      </c>
    </row>
    <row r="19534" spans="6:6">
      <c r="F19534" s="1" t="s">
        <v>3</v>
      </c>
    </row>
    <row r="19535" spans="6:6">
      <c r="F19535" s="1" t="s">
        <v>3</v>
      </c>
    </row>
    <row r="19536" spans="6:6">
      <c r="F19536" s="1" t="s">
        <v>3</v>
      </c>
    </row>
    <row r="19537" spans="6:6">
      <c r="F19537" s="1" t="s">
        <v>3</v>
      </c>
    </row>
    <row r="19538" spans="6:6">
      <c r="F19538" s="1" t="s">
        <v>3</v>
      </c>
    </row>
    <row r="19539" spans="6:6">
      <c r="F19539" s="1" t="s">
        <v>3</v>
      </c>
    </row>
    <row r="19540" spans="6:6">
      <c r="F19540" s="1" t="s">
        <v>3</v>
      </c>
    </row>
    <row r="19541" spans="6:6">
      <c r="F19541" s="1" t="s">
        <v>3</v>
      </c>
    </row>
    <row r="19542" spans="6:6">
      <c r="F19542" s="1" t="s">
        <v>3</v>
      </c>
    </row>
    <row r="19543" spans="6:6">
      <c r="F19543" s="1" t="s">
        <v>3</v>
      </c>
    </row>
    <row r="19544" spans="6:6">
      <c r="F19544" s="1" t="s">
        <v>3</v>
      </c>
    </row>
    <row r="19545" spans="6:6">
      <c r="F19545" s="1" t="s">
        <v>3</v>
      </c>
    </row>
    <row r="19546" spans="6:6">
      <c r="F19546" s="1" t="s">
        <v>3</v>
      </c>
    </row>
    <row r="19547" spans="6:6">
      <c r="F19547" s="1" t="s">
        <v>3</v>
      </c>
    </row>
    <row r="19548" spans="6:6">
      <c r="F19548" s="1" t="s">
        <v>3</v>
      </c>
    </row>
    <row r="19549" spans="6:6">
      <c r="F19549" s="1" t="s">
        <v>3</v>
      </c>
    </row>
    <row r="19550" spans="6:6">
      <c r="F19550" s="1" t="s">
        <v>3</v>
      </c>
    </row>
    <row r="19551" spans="6:6">
      <c r="F19551" s="1" t="s">
        <v>3</v>
      </c>
    </row>
    <row r="19552" spans="6:6">
      <c r="F19552" s="1" t="s">
        <v>3</v>
      </c>
    </row>
    <row r="19553" spans="6:6">
      <c r="F19553" s="1" t="s">
        <v>3</v>
      </c>
    </row>
    <row r="19554" spans="6:6">
      <c r="F19554" s="1" t="s">
        <v>3</v>
      </c>
    </row>
    <row r="19555" spans="6:6">
      <c r="F19555" s="1" t="s">
        <v>3</v>
      </c>
    </row>
    <row r="19556" spans="6:6">
      <c r="F19556" s="1" t="s">
        <v>3</v>
      </c>
    </row>
    <row r="19557" spans="6:6">
      <c r="F19557" s="1" t="s">
        <v>3</v>
      </c>
    </row>
    <row r="19558" spans="6:6">
      <c r="F19558" s="1" t="s">
        <v>3</v>
      </c>
    </row>
    <row r="19559" spans="6:6">
      <c r="F19559" s="1" t="s">
        <v>3</v>
      </c>
    </row>
    <row r="19560" spans="6:6">
      <c r="F19560" s="1" t="s">
        <v>3</v>
      </c>
    </row>
    <row r="19561" spans="6:6">
      <c r="F19561" s="1" t="s">
        <v>3</v>
      </c>
    </row>
    <row r="19562" spans="6:6">
      <c r="F19562" s="1" t="s">
        <v>3</v>
      </c>
    </row>
    <row r="19563" spans="6:6">
      <c r="F19563" s="1" t="s">
        <v>3</v>
      </c>
    </row>
    <row r="19564" spans="6:6">
      <c r="F19564" s="1" t="s">
        <v>3</v>
      </c>
    </row>
    <row r="19565" spans="6:6">
      <c r="F19565" s="1" t="s">
        <v>3</v>
      </c>
    </row>
    <row r="19566" spans="6:6">
      <c r="F19566" s="1" t="s">
        <v>3</v>
      </c>
    </row>
    <row r="19567" spans="6:6">
      <c r="F19567" s="1" t="s">
        <v>3</v>
      </c>
    </row>
    <row r="19568" spans="6:6">
      <c r="F19568" s="1" t="s">
        <v>3</v>
      </c>
    </row>
    <row r="19569" spans="6:6">
      <c r="F19569" s="1" t="s">
        <v>3</v>
      </c>
    </row>
    <row r="19570" spans="6:6">
      <c r="F19570" s="1" t="s">
        <v>3</v>
      </c>
    </row>
    <row r="19571" spans="6:6">
      <c r="F19571" s="1" t="s">
        <v>3</v>
      </c>
    </row>
    <row r="19572" spans="6:6">
      <c r="F19572" s="1" t="s">
        <v>3</v>
      </c>
    </row>
    <row r="19573" spans="6:6">
      <c r="F19573" s="1" t="s">
        <v>3</v>
      </c>
    </row>
    <row r="19574" spans="6:6">
      <c r="F19574" s="1" t="s">
        <v>3</v>
      </c>
    </row>
    <row r="19575" spans="6:6">
      <c r="F19575" s="1" t="s">
        <v>3</v>
      </c>
    </row>
    <row r="19576" spans="6:6">
      <c r="F19576" s="1" t="s">
        <v>3</v>
      </c>
    </row>
    <row r="19577" spans="6:6">
      <c r="F19577" s="1" t="s">
        <v>3</v>
      </c>
    </row>
    <row r="19578" spans="6:6">
      <c r="F19578" s="1" t="s">
        <v>3</v>
      </c>
    </row>
    <row r="19579" spans="6:6">
      <c r="F19579" s="1" t="s">
        <v>3</v>
      </c>
    </row>
    <row r="19580" spans="6:6">
      <c r="F19580" s="1" t="s">
        <v>3</v>
      </c>
    </row>
    <row r="19581" spans="6:6">
      <c r="F19581" s="1" t="s">
        <v>3</v>
      </c>
    </row>
    <row r="19582" spans="6:6">
      <c r="F19582" s="1" t="s">
        <v>3</v>
      </c>
    </row>
    <row r="19583" spans="6:6">
      <c r="F19583" s="1" t="s">
        <v>3</v>
      </c>
    </row>
    <row r="19584" spans="6:6">
      <c r="F19584" s="1" t="s">
        <v>3</v>
      </c>
    </row>
    <row r="19585" spans="6:6">
      <c r="F19585" s="1" t="s">
        <v>3</v>
      </c>
    </row>
    <row r="19586" spans="6:6">
      <c r="F19586" s="1" t="s">
        <v>3</v>
      </c>
    </row>
    <row r="19587" spans="6:6">
      <c r="F19587" s="1" t="s">
        <v>3</v>
      </c>
    </row>
    <row r="19588" spans="6:6">
      <c r="F19588" s="1" t="s">
        <v>3</v>
      </c>
    </row>
    <row r="19589" spans="6:6">
      <c r="F19589" s="1" t="s">
        <v>3</v>
      </c>
    </row>
    <row r="19590" spans="6:6">
      <c r="F19590" s="1" t="s">
        <v>3</v>
      </c>
    </row>
    <row r="19591" spans="6:6">
      <c r="F19591" s="1" t="s">
        <v>3</v>
      </c>
    </row>
    <row r="19592" spans="6:6">
      <c r="F19592" s="1" t="s">
        <v>3</v>
      </c>
    </row>
    <row r="19593" spans="6:6">
      <c r="F19593" s="1" t="s">
        <v>3</v>
      </c>
    </row>
    <row r="19594" spans="6:6">
      <c r="F19594" s="1" t="s">
        <v>3</v>
      </c>
    </row>
    <row r="19595" spans="6:6">
      <c r="F19595" s="1" t="s">
        <v>3</v>
      </c>
    </row>
    <row r="19596" spans="6:6">
      <c r="F19596" s="1" t="s">
        <v>3</v>
      </c>
    </row>
    <row r="19597" spans="6:6">
      <c r="F19597" s="1" t="s">
        <v>3</v>
      </c>
    </row>
    <row r="19598" spans="6:6">
      <c r="F19598" s="1" t="s">
        <v>3</v>
      </c>
    </row>
    <row r="19599" spans="6:6">
      <c r="F19599" s="1" t="s">
        <v>3</v>
      </c>
    </row>
    <row r="19600" spans="6:6">
      <c r="F19600" s="1" t="s">
        <v>3</v>
      </c>
    </row>
    <row r="19601" spans="6:6">
      <c r="F19601" s="1" t="s">
        <v>3</v>
      </c>
    </row>
    <row r="19602" spans="6:6">
      <c r="F19602" s="1" t="s">
        <v>3</v>
      </c>
    </row>
    <row r="19603" spans="6:6">
      <c r="F19603" s="1" t="s">
        <v>3</v>
      </c>
    </row>
    <row r="19604" spans="6:6">
      <c r="F19604" s="1" t="s">
        <v>3</v>
      </c>
    </row>
    <row r="19605" spans="6:6">
      <c r="F19605" s="1" t="s">
        <v>3</v>
      </c>
    </row>
    <row r="19606" spans="6:6">
      <c r="F19606" s="1" t="s">
        <v>3</v>
      </c>
    </row>
    <row r="19607" spans="6:6">
      <c r="F19607" s="1" t="s">
        <v>3</v>
      </c>
    </row>
    <row r="19608" spans="6:6">
      <c r="F19608" s="1" t="s">
        <v>3</v>
      </c>
    </row>
    <row r="19609" spans="6:6">
      <c r="F19609" s="1" t="s">
        <v>3</v>
      </c>
    </row>
    <row r="19610" spans="6:6">
      <c r="F19610" s="1" t="s">
        <v>3</v>
      </c>
    </row>
    <row r="19611" spans="6:6">
      <c r="F19611" s="1" t="s">
        <v>3</v>
      </c>
    </row>
    <row r="19612" spans="6:6">
      <c r="F19612" s="1" t="s">
        <v>3</v>
      </c>
    </row>
    <row r="19613" spans="6:6">
      <c r="F19613" s="1" t="s">
        <v>3</v>
      </c>
    </row>
    <row r="19614" spans="6:6">
      <c r="F19614" s="1" t="s">
        <v>3</v>
      </c>
    </row>
    <row r="19615" spans="6:6">
      <c r="F19615" s="1" t="s">
        <v>3</v>
      </c>
    </row>
    <row r="19616" spans="6:6">
      <c r="F19616" s="1" t="s">
        <v>3</v>
      </c>
    </row>
    <row r="19617" spans="6:6">
      <c r="F19617" s="1" t="s">
        <v>3</v>
      </c>
    </row>
    <row r="19618" spans="6:6">
      <c r="F19618" s="1" t="s">
        <v>3</v>
      </c>
    </row>
    <row r="19619" spans="6:6">
      <c r="F19619" s="1" t="s">
        <v>3</v>
      </c>
    </row>
    <row r="19620" spans="6:6">
      <c r="F19620" s="1" t="s">
        <v>3</v>
      </c>
    </row>
    <row r="19621" spans="6:6">
      <c r="F19621" s="1" t="s">
        <v>3</v>
      </c>
    </row>
    <row r="19622" spans="6:6">
      <c r="F19622" s="1" t="s">
        <v>3</v>
      </c>
    </row>
    <row r="19623" spans="6:6">
      <c r="F19623" s="1" t="s">
        <v>3</v>
      </c>
    </row>
    <row r="19624" spans="6:6">
      <c r="F19624" s="1" t="s">
        <v>3</v>
      </c>
    </row>
    <row r="19625" spans="6:6">
      <c r="F19625" s="1" t="s">
        <v>3</v>
      </c>
    </row>
    <row r="19626" spans="6:6">
      <c r="F19626" s="1" t="s">
        <v>3</v>
      </c>
    </row>
    <row r="19627" spans="6:6">
      <c r="F19627" s="1" t="s">
        <v>3</v>
      </c>
    </row>
    <row r="19628" spans="6:6">
      <c r="F19628" s="1" t="s">
        <v>3</v>
      </c>
    </row>
    <row r="19629" spans="6:6">
      <c r="F19629" s="1" t="s">
        <v>3</v>
      </c>
    </row>
    <row r="19630" spans="6:6">
      <c r="F19630" s="1" t="s">
        <v>3</v>
      </c>
    </row>
    <row r="19631" spans="6:6">
      <c r="F19631" s="1" t="s">
        <v>3</v>
      </c>
    </row>
    <row r="19632" spans="6:6">
      <c r="F19632" s="1" t="s">
        <v>3</v>
      </c>
    </row>
    <row r="19633" spans="6:6">
      <c r="F19633" s="1" t="s">
        <v>3</v>
      </c>
    </row>
    <row r="19634" spans="6:6">
      <c r="F19634" s="1" t="s">
        <v>3</v>
      </c>
    </row>
    <row r="19635" spans="6:6">
      <c r="F19635" s="1" t="s">
        <v>3</v>
      </c>
    </row>
    <row r="19636" spans="6:6">
      <c r="F19636" s="1" t="s">
        <v>3</v>
      </c>
    </row>
    <row r="19637" spans="6:6">
      <c r="F19637" s="1" t="s">
        <v>3</v>
      </c>
    </row>
    <row r="19638" spans="6:6">
      <c r="F19638" s="1" t="s">
        <v>3</v>
      </c>
    </row>
    <row r="19639" spans="6:6">
      <c r="F19639" s="1" t="s">
        <v>3</v>
      </c>
    </row>
    <row r="19640" spans="6:6">
      <c r="F19640" s="1" t="s">
        <v>3</v>
      </c>
    </row>
    <row r="19641" spans="6:6">
      <c r="F19641" s="1" t="s">
        <v>3</v>
      </c>
    </row>
    <row r="19642" spans="6:6">
      <c r="F19642" s="1" t="s">
        <v>3</v>
      </c>
    </row>
    <row r="19643" spans="6:6">
      <c r="F19643" s="1" t="s">
        <v>3</v>
      </c>
    </row>
    <row r="19644" spans="6:6">
      <c r="F19644" s="1" t="s">
        <v>3</v>
      </c>
    </row>
    <row r="19645" spans="6:6">
      <c r="F19645" s="1" t="s">
        <v>3</v>
      </c>
    </row>
    <row r="19646" spans="6:6">
      <c r="F19646" s="1" t="s">
        <v>3</v>
      </c>
    </row>
    <row r="19647" spans="6:6">
      <c r="F19647" s="1" t="s">
        <v>3</v>
      </c>
    </row>
    <row r="19648" spans="6:6">
      <c r="F19648" s="1" t="s">
        <v>3</v>
      </c>
    </row>
    <row r="19649" spans="6:6">
      <c r="F19649" s="1" t="s">
        <v>3</v>
      </c>
    </row>
    <row r="19650" spans="6:6">
      <c r="F19650" s="1" t="s">
        <v>3</v>
      </c>
    </row>
    <row r="19651" spans="6:6">
      <c r="F19651" s="1" t="s">
        <v>3</v>
      </c>
    </row>
    <row r="19652" spans="6:6">
      <c r="F19652" s="1" t="s">
        <v>3</v>
      </c>
    </row>
    <row r="19653" spans="6:6">
      <c r="F19653" s="1" t="s">
        <v>3</v>
      </c>
    </row>
    <row r="19654" spans="6:6">
      <c r="F19654" s="1" t="s">
        <v>3</v>
      </c>
    </row>
    <row r="19655" spans="6:6">
      <c r="F19655" s="1" t="s">
        <v>3</v>
      </c>
    </row>
    <row r="19656" spans="6:6">
      <c r="F19656" s="1" t="s">
        <v>3</v>
      </c>
    </row>
    <row r="19657" spans="6:6">
      <c r="F19657" s="1" t="s">
        <v>3</v>
      </c>
    </row>
    <row r="19658" spans="6:6">
      <c r="F19658" s="1" t="s">
        <v>3</v>
      </c>
    </row>
    <row r="19659" spans="6:6">
      <c r="F19659" s="1" t="s">
        <v>3</v>
      </c>
    </row>
    <row r="19660" spans="6:6">
      <c r="F19660" s="1" t="s">
        <v>3</v>
      </c>
    </row>
    <row r="19661" spans="6:6">
      <c r="F19661" s="1" t="s">
        <v>3</v>
      </c>
    </row>
    <row r="19662" spans="6:6">
      <c r="F19662" s="1" t="s">
        <v>3</v>
      </c>
    </row>
    <row r="19663" spans="6:6">
      <c r="F19663" s="1" t="s">
        <v>3</v>
      </c>
    </row>
    <row r="19664" spans="6:6">
      <c r="F19664" s="1" t="s">
        <v>3</v>
      </c>
    </row>
    <row r="19665" spans="6:6">
      <c r="F19665" s="1" t="s">
        <v>3</v>
      </c>
    </row>
    <row r="19666" spans="6:6">
      <c r="F19666" s="1" t="s">
        <v>3</v>
      </c>
    </row>
    <row r="19667" spans="6:6">
      <c r="F19667" s="1" t="s">
        <v>3</v>
      </c>
    </row>
    <row r="19668" spans="6:6">
      <c r="F19668" s="1" t="s">
        <v>3</v>
      </c>
    </row>
    <row r="19669" spans="6:6">
      <c r="F19669" s="1" t="s">
        <v>3</v>
      </c>
    </row>
    <row r="19670" spans="6:6">
      <c r="F19670" s="1" t="s">
        <v>3</v>
      </c>
    </row>
    <row r="19671" spans="6:6">
      <c r="F19671" s="1" t="s">
        <v>3</v>
      </c>
    </row>
    <row r="19672" spans="6:6">
      <c r="F19672" s="1" t="s">
        <v>3</v>
      </c>
    </row>
    <row r="19673" spans="6:6">
      <c r="F19673" s="1" t="s">
        <v>3</v>
      </c>
    </row>
    <row r="19674" spans="6:6">
      <c r="F19674" s="1" t="s">
        <v>3</v>
      </c>
    </row>
    <row r="19675" spans="6:6">
      <c r="F19675" s="1" t="s">
        <v>3</v>
      </c>
    </row>
    <row r="19676" spans="6:6">
      <c r="F19676" s="1" t="s">
        <v>3</v>
      </c>
    </row>
    <row r="19677" spans="6:6">
      <c r="F19677" s="1" t="s">
        <v>3</v>
      </c>
    </row>
    <row r="19678" spans="6:6">
      <c r="F19678" s="1" t="s">
        <v>3</v>
      </c>
    </row>
    <row r="19679" spans="6:6">
      <c r="F19679" s="1" t="s">
        <v>3</v>
      </c>
    </row>
    <row r="19680" spans="6:6">
      <c r="F19680" s="1" t="s">
        <v>3</v>
      </c>
    </row>
    <row r="19681" spans="6:6">
      <c r="F19681" s="1" t="s">
        <v>3</v>
      </c>
    </row>
    <row r="19682" spans="6:6">
      <c r="F19682" s="1" t="s">
        <v>3</v>
      </c>
    </row>
    <row r="19683" spans="6:6">
      <c r="F19683" s="1" t="s">
        <v>3</v>
      </c>
    </row>
    <row r="19684" spans="6:6">
      <c r="F19684" s="1" t="s">
        <v>3</v>
      </c>
    </row>
    <row r="19685" spans="6:6">
      <c r="F19685" s="1" t="s">
        <v>3</v>
      </c>
    </row>
    <row r="19686" spans="6:6">
      <c r="F19686" s="1" t="s">
        <v>3</v>
      </c>
    </row>
    <row r="19687" spans="6:6">
      <c r="F19687" s="1" t="s">
        <v>3</v>
      </c>
    </row>
    <row r="19688" spans="6:6">
      <c r="F19688" s="1" t="s">
        <v>3</v>
      </c>
    </row>
    <row r="19689" spans="6:6">
      <c r="F19689" s="1" t="s">
        <v>3</v>
      </c>
    </row>
    <row r="19690" spans="6:6">
      <c r="F19690" s="1" t="s">
        <v>3</v>
      </c>
    </row>
    <row r="19691" spans="6:6">
      <c r="F19691" s="1" t="s">
        <v>3</v>
      </c>
    </row>
    <row r="19692" spans="6:6">
      <c r="F19692" s="1" t="s">
        <v>3</v>
      </c>
    </row>
    <row r="19693" spans="6:6">
      <c r="F19693" s="1" t="s">
        <v>3</v>
      </c>
    </row>
    <row r="19694" spans="6:6">
      <c r="F19694" s="1" t="s">
        <v>3</v>
      </c>
    </row>
    <row r="19695" spans="6:6">
      <c r="F19695" s="1" t="s">
        <v>3</v>
      </c>
    </row>
    <row r="19696" spans="6:6">
      <c r="F19696" s="1" t="s">
        <v>3</v>
      </c>
    </row>
    <row r="19697" spans="6:6">
      <c r="F19697" s="1" t="s">
        <v>3</v>
      </c>
    </row>
    <row r="19698" spans="6:6">
      <c r="F19698" s="1" t="s">
        <v>3</v>
      </c>
    </row>
    <row r="19699" spans="6:6">
      <c r="F19699" s="1" t="s">
        <v>3</v>
      </c>
    </row>
    <row r="19700" spans="6:6">
      <c r="F19700" s="1" t="s">
        <v>3</v>
      </c>
    </row>
    <row r="19701" spans="6:6">
      <c r="F19701" s="1" t="s">
        <v>3</v>
      </c>
    </row>
    <row r="19702" spans="6:6">
      <c r="F19702" s="1" t="s">
        <v>3</v>
      </c>
    </row>
    <row r="19703" spans="6:6">
      <c r="F19703" s="1" t="s">
        <v>3</v>
      </c>
    </row>
    <row r="19704" spans="6:6">
      <c r="F19704" s="1" t="s">
        <v>3</v>
      </c>
    </row>
    <row r="19705" spans="6:6">
      <c r="F19705" s="1" t="s">
        <v>3</v>
      </c>
    </row>
    <row r="19706" spans="6:6">
      <c r="F19706" s="1" t="s">
        <v>3</v>
      </c>
    </row>
    <row r="19707" spans="6:6">
      <c r="F19707" s="1" t="s">
        <v>3</v>
      </c>
    </row>
    <row r="19708" spans="6:6">
      <c r="F19708" s="1" t="s">
        <v>3</v>
      </c>
    </row>
    <row r="19709" spans="6:6">
      <c r="F19709" s="1" t="s">
        <v>3</v>
      </c>
    </row>
    <row r="19710" spans="6:6">
      <c r="F19710" s="1" t="s">
        <v>3</v>
      </c>
    </row>
    <row r="19711" spans="6:6">
      <c r="F19711" s="1" t="s">
        <v>3</v>
      </c>
    </row>
    <row r="19712" spans="6:6">
      <c r="F19712" s="1" t="s">
        <v>3</v>
      </c>
    </row>
    <row r="19713" spans="6:6">
      <c r="F19713" s="1" t="s">
        <v>3</v>
      </c>
    </row>
    <row r="19714" spans="6:6">
      <c r="F19714" s="1" t="s">
        <v>3</v>
      </c>
    </row>
    <row r="19715" spans="6:6">
      <c r="F19715" s="1" t="s">
        <v>3</v>
      </c>
    </row>
    <row r="19716" spans="6:6">
      <c r="F19716" s="1" t="s">
        <v>3</v>
      </c>
    </row>
    <row r="19717" spans="6:6">
      <c r="F19717" s="1" t="s">
        <v>3</v>
      </c>
    </row>
    <row r="19718" spans="6:6">
      <c r="F19718" s="1" t="s">
        <v>3</v>
      </c>
    </row>
    <row r="19719" spans="6:6">
      <c r="F19719" s="1" t="s">
        <v>3</v>
      </c>
    </row>
    <row r="19720" spans="6:6">
      <c r="F19720" s="1" t="s">
        <v>3</v>
      </c>
    </row>
    <row r="19721" spans="6:6">
      <c r="F19721" s="1" t="s">
        <v>3</v>
      </c>
    </row>
    <row r="19722" spans="6:6">
      <c r="F19722" s="1" t="s">
        <v>3</v>
      </c>
    </row>
    <row r="19723" spans="6:6">
      <c r="F19723" s="1" t="s">
        <v>3</v>
      </c>
    </row>
    <row r="19724" spans="6:6">
      <c r="F19724" s="1" t="s">
        <v>3</v>
      </c>
    </row>
    <row r="19725" spans="6:6">
      <c r="F19725" s="1" t="s">
        <v>3</v>
      </c>
    </row>
    <row r="19726" spans="6:6">
      <c r="F19726" s="1" t="s">
        <v>3</v>
      </c>
    </row>
    <row r="19727" spans="6:6">
      <c r="F19727" s="1" t="s">
        <v>3</v>
      </c>
    </row>
    <row r="19728" spans="6:6">
      <c r="F19728" s="1" t="s">
        <v>3</v>
      </c>
    </row>
    <row r="19729" spans="6:6">
      <c r="F19729" s="1" t="s">
        <v>3</v>
      </c>
    </row>
    <row r="19730" spans="6:6">
      <c r="F19730" s="1" t="s">
        <v>3</v>
      </c>
    </row>
    <row r="19731" spans="6:6">
      <c r="F19731" s="1" t="s">
        <v>3</v>
      </c>
    </row>
    <row r="19732" spans="6:6">
      <c r="F19732" s="1" t="s">
        <v>3</v>
      </c>
    </row>
    <row r="19733" spans="6:6">
      <c r="F19733" s="1" t="s">
        <v>3</v>
      </c>
    </row>
    <row r="19734" spans="6:6">
      <c r="F19734" s="1" t="s">
        <v>3</v>
      </c>
    </row>
    <row r="19735" spans="6:6">
      <c r="F19735" s="1" t="s">
        <v>3</v>
      </c>
    </row>
    <row r="19736" spans="6:6">
      <c r="F19736" s="1" t="s">
        <v>3</v>
      </c>
    </row>
    <row r="19737" spans="6:6">
      <c r="F19737" s="1" t="s">
        <v>3</v>
      </c>
    </row>
    <row r="19738" spans="6:6">
      <c r="F19738" s="1" t="s">
        <v>3</v>
      </c>
    </row>
    <row r="19739" spans="6:6">
      <c r="F19739" s="1" t="s">
        <v>3</v>
      </c>
    </row>
    <row r="19740" spans="6:6">
      <c r="F19740" s="1" t="s">
        <v>3</v>
      </c>
    </row>
    <row r="19741" spans="6:6">
      <c r="F19741" s="1" t="s">
        <v>3</v>
      </c>
    </row>
    <row r="19742" spans="6:6">
      <c r="F19742" s="1" t="s">
        <v>3</v>
      </c>
    </row>
    <row r="19743" spans="6:6">
      <c r="F19743" s="1" t="s">
        <v>3</v>
      </c>
    </row>
    <row r="19744" spans="6:6">
      <c r="F19744" s="1" t="s">
        <v>3</v>
      </c>
    </row>
    <row r="19745" spans="6:6">
      <c r="F19745" s="1" t="s">
        <v>3</v>
      </c>
    </row>
    <row r="19746" spans="6:6">
      <c r="F19746" s="1" t="s">
        <v>3</v>
      </c>
    </row>
    <row r="19747" spans="6:6">
      <c r="F19747" s="1" t="s">
        <v>3</v>
      </c>
    </row>
    <row r="19748" spans="6:6">
      <c r="F19748" s="1" t="s">
        <v>3</v>
      </c>
    </row>
    <row r="19749" spans="6:6">
      <c r="F19749" s="1" t="s">
        <v>3</v>
      </c>
    </row>
    <row r="19750" spans="6:6">
      <c r="F19750" s="1" t="s">
        <v>3</v>
      </c>
    </row>
    <row r="19751" spans="6:6">
      <c r="F19751" s="1" t="s">
        <v>3</v>
      </c>
    </row>
    <row r="19752" spans="6:6">
      <c r="F19752" s="1" t="s">
        <v>3</v>
      </c>
    </row>
    <row r="19753" spans="6:6">
      <c r="F19753" s="1" t="s">
        <v>3</v>
      </c>
    </row>
    <row r="19754" spans="6:6">
      <c r="F19754" s="1" t="s">
        <v>3</v>
      </c>
    </row>
    <row r="19755" spans="6:6">
      <c r="F19755" s="1" t="s">
        <v>3</v>
      </c>
    </row>
    <row r="19756" spans="6:6">
      <c r="F19756" s="1" t="s">
        <v>3</v>
      </c>
    </row>
    <row r="19757" spans="6:6">
      <c r="F19757" s="1" t="s">
        <v>3</v>
      </c>
    </row>
    <row r="19758" spans="6:6">
      <c r="F19758" s="1" t="s">
        <v>3</v>
      </c>
    </row>
    <row r="19759" spans="6:6">
      <c r="F19759" s="1" t="s">
        <v>3</v>
      </c>
    </row>
    <row r="19760" spans="6:6">
      <c r="F19760" s="1" t="s">
        <v>3</v>
      </c>
    </row>
    <row r="19761" spans="6:6">
      <c r="F19761" s="1" t="s">
        <v>3</v>
      </c>
    </row>
    <row r="19762" spans="6:6">
      <c r="F19762" s="1" t="s">
        <v>3</v>
      </c>
    </row>
    <row r="19763" spans="6:6">
      <c r="F19763" s="1" t="s">
        <v>3</v>
      </c>
    </row>
    <row r="19764" spans="6:6">
      <c r="F19764" s="1" t="s">
        <v>3</v>
      </c>
    </row>
    <row r="19765" spans="6:6">
      <c r="F19765" s="1" t="s">
        <v>3</v>
      </c>
    </row>
    <row r="19766" spans="6:6">
      <c r="F19766" s="1" t="s">
        <v>3</v>
      </c>
    </row>
    <row r="19767" spans="6:6">
      <c r="F19767" s="1" t="s">
        <v>3</v>
      </c>
    </row>
    <row r="19768" spans="6:6">
      <c r="F19768" s="1" t="s">
        <v>3</v>
      </c>
    </row>
    <row r="19769" spans="6:6">
      <c r="F19769" s="1" t="s">
        <v>3</v>
      </c>
    </row>
    <row r="19770" spans="6:6">
      <c r="F19770" s="1" t="s">
        <v>3</v>
      </c>
    </row>
    <row r="19771" spans="6:6">
      <c r="F19771" s="1" t="s">
        <v>3</v>
      </c>
    </row>
    <row r="19772" spans="6:6">
      <c r="F19772" s="1" t="s">
        <v>3</v>
      </c>
    </row>
    <row r="19773" spans="6:6">
      <c r="F19773" s="1" t="s">
        <v>3</v>
      </c>
    </row>
    <row r="19774" spans="6:6">
      <c r="F19774" s="1" t="s">
        <v>3</v>
      </c>
    </row>
    <row r="19775" spans="6:6">
      <c r="F19775" s="1" t="s">
        <v>3</v>
      </c>
    </row>
    <row r="19776" spans="6:6">
      <c r="F19776" s="1" t="s">
        <v>3</v>
      </c>
    </row>
    <row r="19777" spans="6:6">
      <c r="F19777" s="1" t="s">
        <v>3</v>
      </c>
    </row>
    <row r="19778" spans="6:6">
      <c r="F19778" s="1" t="s">
        <v>3</v>
      </c>
    </row>
    <row r="19779" spans="6:6">
      <c r="F19779" s="1" t="s">
        <v>3</v>
      </c>
    </row>
    <row r="19780" spans="6:6">
      <c r="F19780" s="1" t="s">
        <v>3</v>
      </c>
    </row>
    <row r="19781" spans="6:6">
      <c r="F19781" s="1" t="s">
        <v>3</v>
      </c>
    </row>
    <row r="19782" spans="6:6">
      <c r="F19782" s="1" t="s">
        <v>3</v>
      </c>
    </row>
    <row r="19783" spans="6:6">
      <c r="F19783" s="1" t="s">
        <v>3</v>
      </c>
    </row>
    <row r="19784" spans="6:6">
      <c r="F19784" s="1" t="s">
        <v>3</v>
      </c>
    </row>
    <row r="19785" spans="6:6">
      <c r="F19785" s="1" t="s">
        <v>3</v>
      </c>
    </row>
    <row r="19786" spans="6:6">
      <c r="F19786" s="1" t="s">
        <v>3</v>
      </c>
    </row>
    <row r="19787" spans="6:6">
      <c r="F19787" s="1" t="s">
        <v>3</v>
      </c>
    </row>
    <row r="19788" spans="6:6">
      <c r="F19788" s="1" t="s">
        <v>3</v>
      </c>
    </row>
    <row r="19789" spans="6:6">
      <c r="F19789" s="1" t="s">
        <v>3</v>
      </c>
    </row>
    <row r="19790" spans="6:6">
      <c r="F19790" s="1" t="s">
        <v>3</v>
      </c>
    </row>
    <row r="19791" spans="6:6">
      <c r="F19791" s="1" t="s">
        <v>3</v>
      </c>
    </row>
    <row r="19792" spans="6:6">
      <c r="F19792" s="1" t="s">
        <v>3</v>
      </c>
    </row>
    <row r="19793" spans="6:6">
      <c r="F19793" s="1" t="s">
        <v>3</v>
      </c>
    </row>
    <row r="19794" spans="6:6">
      <c r="F19794" s="1" t="s">
        <v>3</v>
      </c>
    </row>
    <row r="19795" spans="6:6">
      <c r="F19795" s="1" t="s">
        <v>3</v>
      </c>
    </row>
    <row r="19796" spans="6:6">
      <c r="F19796" s="1" t="s">
        <v>3</v>
      </c>
    </row>
    <row r="19797" spans="6:6">
      <c r="F19797" s="1" t="s">
        <v>3</v>
      </c>
    </row>
    <row r="19798" spans="6:6">
      <c r="F19798" s="1" t="s">
        <v>3</v>
      </c>
    </row>
    <row r="19799" spans="6:6">
      <c r="F19799" s="1" t="s">
        <v>3</v>
      </c>
    </row>
    <row r="19800" spans="6:6">
      <c r="F19800" s="1" t="s">
        <v>3</v>
      </c>
    </row>
    <row r="19801" spans="6:6">
      <c r="F19801" s="1" t="s">
        <v>3</v>
      </c>
    </row>
    <row r="19802" spans="6:6">
      <c r="F19802" s="1" t="s">
        <v>3</v>
      </c>
    </row>
    <row r="19803" spans="6:6">
      <c r="F19803" s="1" t="s">
        <v>3</v>
      </c>
    </row>
    <row r="19804" spans="6:6">
      <c r="F19804" s="1" t="s">
        <v>3</v>
      </c>
    </row>
    <row r="19805" spans="6:6">
      <c r="F19805" s="1" t="s">
        <v>3</v>
      </c>
    </row>
    <row r="19806" spans="6:6">
      <c r="F19806" s="1" t="s">
        <v>3</v>
      </c>
    </row>
    <row r="19807" spans="6:6">
      <c r="F19807" s="1" t="s">
        <v>3</v>
      </c>
    </row>
    <row r="19808" spans="6:6">
      <c r="F19808" s="1" t="s">
        <v>3</v>
      </c>
    </row>
    <row r="19809" spans="6:6">
      <c r="F19809" s="1" t="s">
        <v>3</v>
      </c>
    </row>
    <row r="19810" spans="6:6">
      <c r="F19810" s="1" t="s">
        <v>3</v>
      </c>
    </row>
    <row r="19811" spans="6:6">
      <c r="F19811" s="1" t="s">
        <v>3</v>
      </c>
    </row>
    <row r="19812" spans="6:6">
      <c r="F19812" s="1" t="s">
        <v>3</v>
      </c>
    </row>
    <row r="19813" spans="6:6">
      <c r="F19813" s="1" t="s">
        <v>3</v>
      </c>
    </row>
    <row r="19814" spans="6:6">
      <c r="F19814" s="1" t="s">
        <v>3</v>
      </c>
    </row>
    <row r="19815" spans="6:6">
      <c r="F19815" s="1" t="s">
        <v>3</v>
      </c>
    </row>
    <row r="19816" spans="6:6">
      <c r="F19816" s="1" t="s">
        <v>3</v>
      </c>
    </row>
    <row r="19817" spans="6:6">
      <c r="F19817" s="1" t="s">
        <v>3</v>
      </c>
    </row>
    <row r="19818" spans="6:6">
      <c r="F19818" s="1" t="s">
        <v>3</v>
      </c>
    </row>
    <row r="19819" spans="6:6">
      <c r="F19819" s="1" t="s">
        <v>3</v>
      </c>
    </row>
    <row r="19820" spans="6:6">
      <c r="F19820" s="1" t="s">
        <v>3</v>
      </c>
    </row>
    <row r="19821" spans="6:6">
      <c r="F19821" s="1" t="s">
        <v>3</v>
      </c>
    </row>
    <row r="19822" spans="6:6">
      <c r="F19822" s="1" t="s">
        <v>3</v>
      </c>
    </row>
    <row r="19823" spans="6:6">
      <c r="F19823" s="1" t="s">
        <v>3</v>
      </c>
    </row>
    <row r="19824" spans="6:6">
      <c r="F19824" s="1" t="s">
        <v>3</v>
      </c>
    </row>
    <row r="19825" spans="6:6">
      <c r="F19825" s="1" t="s">
        <v>3</v>
      </c>
    </row>
    <row r="19826" spans="6:6">
      <c r="F19826" s="1" t="s">
        <v>3</v>
      </c>
    </row>
    <row r="19827" spans="6:6">
      <c r="F19827" s="1" t="s">
        <v>3</v>
      </c>
    </row>
    <row r="19828" spans="6:6">
      <c r="F19828" s="1" t="s">
        <v>3</v>
      </c>
    </row>
    <row r="19829" spans="6:6">
      <c r="F19829" s="1" t="s">
        <v>3</v>
      </c>
    </row>
    <row r="19830" spans="6:6">
      <c r="F19830" s="1" t="s">
        <v>3</v>
      </c>
    </row>
    <row r="19831" spans="6:6">
      <c r="F19831" s="1" t="s">
        <v>3</v>
      </c>
    </row>
    <row r="19832" spans="6:6">
      <c r="F19832" s="1" t="s">
        <v>3</v>
      </c>
    </row>
    <row r="19833" spans="6:6">
      <c r="F19833" s="1" t="s">
        <v>3</v>
      </c>
    </row>
    <row r="19834" spans="6:6">
      <c r="F19834" s="1" t="s">
        <v>3</v>
      </c>
    </row>
    <row r="19835" spans="6:6">
      <c r="F19835" s="1" t="s">
        <v>3</v>
      </c>
    </row>
    <row r="19836" spans="6:6">
      <c r="F19836" s="1" t="s">
        <v>3</v>
      </c>
    </row>
    <row r="19837" spans="6:6">
      <c r="F19837" s="1" t="s">
        <v>3</v>
      </c>
    </row>
    <row r="19838" spans="6:6">
      <c r="F19838" s="1" t="s">
        <v>3</v>
      </c>
    </row>
    <row r="19839" spans="6:6">
      <c r="F19839" s="1" t="s">
        <v>3</v>
      </c>
    </row>
    <row r="19840" spans="6:6">
      <c r="F19840" s="1" t="s">
        <v>3</v>
      </c>
    </row>
    <row r="19841" spans="6:6">
      <c r="F19841" s="1" t="s">
        <v>3</v>
      </c>
    </row>
    <row r="19842" spans="6:6">
      <c r="F19842" s="1" t="s">
        <v>3</v>
      </c>
    </row>
    <row r="19843" spans="6:6">
      <c r="F19843" s="1" t="s">
        <v>3</v>
      </c>
    </row>
    <row r="19844" spans="6:6">
      <c r="F19844" s="1" t="s">
        <v>3</v>
      </c>
    </row>
    <row r="19845" spans="6:6">
      <c r="F19845" s="1" t="s">
        <v>3</v>
      </c>
    </row>
    <row r="19846" spans="6:6">
      <c r="F19846" s="1" t="s">
        <v>3</v>
      </c>
    </row>
    <row r="19847" spans="6:6">
      <c r="F19847" s="1" t="s">
        <v>3</v>
      </c>
    </row>
    <row r="19848" spans="6:6">
      <c r="F19848" s="1" t="s">
        <v>3</v>
      </c>
    </row>
    <row r="19849" spans="6:6">
      <c r="F19849" s="1" t="s">
        <v>3</v>
      </c>
    </row>
    <row r="19850" spans="6:6">
      <c r="F19850" s="1" t="s">
        <v>3</v>
      </c>
    </row>
    <row r="19851" spans="6:6">
      <c r="F19851" s="1" t="s">
        <v>3</v>
      </c>
    </row>
    <row r="19852" spans="6:6">
      <c r="F19852" s="1" t="s">
        <v>3</v>
      </c>
    </row>
    <row r="19853" spans="6:6">
      <c r="F19853" s="1" t="s">
        <v>3</v>
      </c>
    </row>
    <row r="19854" spans="6:6">
      <c r="F19854" s="1" t="s">
        <v>3</v>
      </c>
    </row>
    <row r="19855" spans="6:6">
      <c r="F19855" s="1" t="s">
        <v>3</v>
      </c>
    </row>
    <row r="19856" spans="6:6">
      <c r="F19856" s="1" t="s">
        <v>3</v>
      </c>
    </row>
    <row r="19857" spans="6:6">
      <c r="F19857" s="1" t="s">
        <v>3</v>
      </c>
    </row>
    <row r="19858" spans="6:6">
      <c r="F19858" s="1" t="s">
        <v>3</v>
      </c>
    </row>
    <row r="19859" spans="6:6">
      <c r="F19859" s="1" t="s">
        <v>3</v>
      </c>
    </row>
    <row r="19860" spans="6:6">
      <c r="F19860" s="1" t="s">
        <v>3</v>
      </c>
    </row>
    <row r="19861" spans="6:6">
      <c r="F19861" s="1" t="s">
        <v>3</v>
      </c>
    </row>
    <row r="19862" spans="6:6">
      <c r="F19862" s="1" t="s">
        <v>3</v>
      </c>
    </row>
    <row r="19863" spans="6:6">
      <c r="F19863" s="1" t="s">
        <v>3</v>
      </c>
    </row>
    <row r="19864" spans="6:6">
      <c r="F19864" s="1" t="s">
        <v>3</v>
      </c>
    </row>
    <row r="19865" spans="6:6">
      <c r="F19865" s="1" t="s">
        <v>3</v>
      </c>
    </row>
    <row r="19866" spans="6:6">
      <c r="F19866" s="1" t="s">
        <v>3</v>
      </c>
    </row>
    <row r="19867" spans="6:6">
      <c r="F19867" s="1" t="s">
        <v>3</v>
      </c>
    </row>
    <row r="19868" spans="6:6">
      <c r="F19868" s="1" t="s">
        <v>3</v>
      </c>
    </row>
    <row r="19869" spans="6:6">
      <c r="F19869" s="1" t="s">
        <v>3</v>
      </c>
    </row>
    <row r="19870" spans="6:6">
      <c r="F19870" s="1" t="s">
        <v>3</v>
      </c>
    </row>
    <row r="19871" spans="6:6">
      <c r="F19871" s="1" t="s">
        <v>3</v>
      </c>
    </row>
    <row r="19872" spans="6:6">
      <c r="F19872" s="1" t="s">
        <v>3</v>
      </c>
    </row>
    <row r="19873" spans="6:6">
      <c r="F19873" s="1" t="s">
        <v>3</v>
      </c>
    </row>
    <row r="19874" spans="6:6">
      <c r="F19874" s="1" t="s">
        <v>3</v>
      </c>
    </row>
    <row r="19875" spans="6:6">
      <c r="F19875" s="1" t="s">
        <v>3</v>
      </c>
    </row>
    <row r="19876" spans="6:6">
      <c r="F19876" s="1" t="s">
        <v>3</v>
      </c>
    </row>
    <row r="19877" spans="6:6">
      <c r="F19877" s="1" t="s">
        <v>3</v>
      </c>
    </row>
    <row r="19878" spans="6:6">
      <c r="F19878" s="1" t="s">
        <v>3</v>
      </c>
    </row>
    <row r="19879" spans="6:6">
      <c r="F19879" s="1" t="s">
        <v>3</v>
      </c>
    </row>
    <row r="19880" spans="6:6">
      <c r="F19880" s="1" t="s">
        <v>3</v>
      </c>
    </row>
    <row r="19881" spans="6:6">
      <c r="F19881" s="1" t="s">
        <v>3</v>
      </c>
    </row>
    <row r="19882" spans="6:6">
      <c r="F19882" s="1" t="s">
        <v>3</v>
      </c>
    </row>
    <row r="19883" spans="6:6">
      <c r="F19883" s="1" t="s">
        <v>3</v>
      </c>
    </row>
    <row r="19884" spans="6:6">
      <c r="F19884" s="1" t="s">
        <v>3</v>
      </c>
    </row>
    <row r="19885" spans="6:6">
      <c r="F19885" s="1" t="s">
        <v>3</v>
      </c>
    </row>
    <row r="19886" spans="6:6">
      <c r="F19886" s="1" t="s">
        <v>3</v>
      </c>
    </row>
    <row r="19887" spans="6:6">
      <c r="F19887" s="1" t="s">
        <v>3</v>
      </c>
    </row>
    <row r="19888" spans="6:6">
      <c r="F19888" s="1" t="s">
        <v>3</v>
      </c>
    </row>
    <row r="19889" spans="6:6">
      <c r="F19889" s="1" t="s">
        <v>3</v>
      </c>
    </row>
    <row r="19890" spans="6:6">
      <c r="F19890" s="1" t="s">
        <v>3</v>
      </c>
    </row>
    <row r="19891" spans="6:6">
      <c r="F19891" s="1" t="s">
        <v>3</v>
      </c>
    </row>
    <row r="19892" spans="6:6">
      <c r="F19892" s="1" t="s">
        <v>3</v>
      </c>
    </row>
    <row r="19893" spans="6:6">
      <c r="F19893" s="1" t="s">
        <v>3</v>
      </c>
    </row>
    <row r="19894" spans="6:6">
      <c r="F19894" s="1" t="s">
        <v>3</v>
      </c>
    </row>
    <row r="19895" spans="6:6">
      <c r="F19895" s="1" t="s">
        <v>3</v>
      </c>
    </row>
    <row r="19896" spans="6:6">
      <c r="F19896" s="1" t="s">
        <v>3</v>
      </c>
    </row>
    <row r="19897" spans="6:6">
      <c r="F19897" s="1" t="s">
        <v>3</v>
      </c>
    </row>
    <row r="19898" spans="6:6">
      <c r="F19898" s="1" t="s">
        <v>3</v>
      </c>
    </row>
    <row r="19899" spans="6:6">
      <c r="F19899" s="1" t="s">
        <v>3</v>
      </c>
    </row>
    <row r="19900" spans="6:6">
      <c r="F19900" s="1" t="s">
        <v>3</v>
      </c>
    </row>
    <row r="19901" spans="6:6">
      <c r="F19901" s="1" t="s">
        <v>3</v>
      </c>
    </row>
    <row r="19902" spans="6:6">
      <c r="F19902" s="1" t="s">
        <v>3</v>
      </c>
    </row>
    <row r="19903" spans="6:6">
      <c r="F19903" s="1" t="s">
        <v>3</v>
      </c>
    </row>
    <row r="19904" spans="6:6">
      <c r="F19904" s="1" t="s">
        <v>3</v>
      </c>
    </row>
    <row r="19905" spans="6:6">
      <c r="F19905" s="1" t="s">
        <v>3</v>
      </c>
    </row>
    <row r="19906" spans="6:6">
      <c r="F19906" s="1" t="s">
        <v>3</v>
      </c>
    </row>
    <row r="19907" spans="6:6">
      <c r="F19907" s="1" t="s">
        <v>3</v>
      </c>
    </row>
    <row r="19908" spans="6:6">
      <c r="F19908" s="1" t="s">
        <v>3</v>
      </c>
    </row>
    <row r="19909" spans="6:6">
      <c r="F19909" s="1" t="s">
        <v>3</v>
      </c>
    </row>
    <row r="19910" spans="6:6">
      <c r="F19910" s="1" t="s">
        <v>3</v>
      </c>
    </row>
    <row r="19911" spans="6:6">
      <c r="F19911" s="1" t="s">
        <v>3</v>
      </c>
    </row>
    <row r="19912" spans="6:6">
      <c r="F19912" s="1" t="s">
        <v>3</v>
      </c>
    </row>
    <row r="19913" spans="6:6">
      <c r="F19913" s="1" t="s">
        <v>3</v>
      </c>
    </row>
    <row r="19914" spans="6:6">
      <c r="F19914" s="1" t="s">
        <v>3</v>
      </c>
    </row>
    <row r="19915" spans="6:6">
      <c r="F19915" s="1" t="s">
        <v>3</v>
      </c>
    </row>
    <row r="19916" spans="6:6">
      <c r="F19916" s="1" t="s">
        <v>3</v>
      </c>
    </row>
    <row r="19917" spans="6:6">
      <c r="F19917" s="1" t="s">
        <v>3</v>
      </c>
    </row>
    <row r="19918" spans="6:6">
      <c r="F19918" s="1" t="s">
        <v>3</v>
      </c>
    </row>
    <row r="19919" spans="6:6">
      <c r="F19919" s="1" t="s">
        <v>3</v>
      </c>
    </row>
    <row r="19920" spans="6:6">
      <c r="F19920" s="1" t="s">
        <v>3</v>
      </c>
    </row>
    <row r="19921" spans="6:6">
      <c r="F19921" s="1" t="s">
        <v>3</v>
      </c>
    </row>
    <row r="19922" spans="6:6">
      <c r="F19922" s="1" t="s">
        <v>3</v>
      </c>
    </row>
    <row r="19923" spans="6:6">
      <c r="F19923" s="1" t="s">
        <v>3</v>
      </c>
    </row>
    <row r="19924" spans="6:6">
      <c r="F19924" s="1" t="s">
        <v>3</v>
      </c>
    </row>
    <row r="19925" spans="6:6">
      <c r="F19925" s="1" t="s">
        <v>3</v>
      </c>
    </row>
    <row r="19926" spans="6:6">
      <c r="F19926" s="1" t="s">
        <v>3</v>
      </c>
    </row>
    <row r="19927" spans="6:6">
      <c r="F19927" s="1" t="s">
        <v>3</v>
      </c>
    </row>
    <row r="19928" spans="6:6">
      <c r="F19928" s="1" t="s">
        <v>3</v>
      </c>
    </row>
    <row r="19929" spans="6:6">
      <c r="F19929" s="1" t="s">
        <v>3</v>
      </c>
    </row>
    <row r="19930" spans="6:6">
      <c r="F19930" s="1" t="s">
        <v>3</v>
      </c>
    </row>
    <row r="19931" spans="6:6">
      <c r="F19931" s="1" t="s">
        <v>3</v>
      </c>
    </row>
    <row r="19932" spans="6:6">
      <c r="F19932" s="1" t="s">
        <v>3</v>
      </c>
    </row>
    <row r="19933" spans="6:6">
      <c r="F19933" s="1" t="s">
        <v>3</v>
      </c>
    </row>
    <row r="19934" spans="6:6">
      <c r="F19934" s="1" t="s">
        <v>3</v>
      </c>
    </row>
    <row r="19935" spans="6:6">
      <c r="F19935" s="1" t="s">
        <v>3</v>
      </c>
    </row>
    <row r="19936" spans="6:6">
      <c r="F19936" s="1" t="s">
        <v>3</v>
      </c>
    </row>
    <row r="19937" spans="6:6">
      <c r="F19937" s="1" t="s">
        <v>3</v>
      </c>
    </row>
    <row r="19938" spans="6:6">
      <c r="F19938" s="1" t="s">
        <v>3</v>
      </c>
    </row>
    <row r="19939" spans="6:6">
      <c r="F19939" s="1" t="s">
        <v>3</v>
      </c>
    </row>
    <row r="19940" spans="6:6">
      <c r="F19940" s="1" t="s">
        <v>3</v>
      </c>
    </row>
    <row r="19941" spans="6:6">
      <c r="F19941" s="1" t="s">
        <v>3</v>
      </c>
    </row>
    <row r="19942" spans="6:6">
      <c r="F19942" s="1" t="s">
        <v>3</v>
      </c>
    </row>
    <row r="19943" spans="6:6">
      <c r="F19943" s="1" t="s">
        <v>3</v>
      </c>
    </row>
    <row r="19944" spans="6:6">
      <c r="F19944" s="1" t="s">
        <v>3</v>
      </c>
    </row>
    <row r="19945" spans="6:6">
      <c r="F19945" s="1" t="s">
        <v>3</v>
      </c>
    </row>
    <row r="19946" spans="6:6">
      <c r="F19946" s="1" t="s">
        <v>3</v>
      </c>
    </row>
    <row r="19947" spans="6:6">
      <c r="F19947" s="1" t="s">
        <v>3</v>
      </c>
    </row>
    <row r="19948" spans="6:6">
      <c r="F19948" s="1" t="s">
        <v>3</v>
      </c>
    </row>
    <row r="19949" spans="6:6">
      <c r="F19949" s="1" t="s">
        <v>3</v>
      </c>
    </row>
    <row r="19950" spans="6:6">
      <c r="F19950" s="1" t="s">
        <v>3</v>
      </c>
    </row>
    <row r="19951" spans="6:6">
      <c r="F19951" s="1" t="s">
        <v>3</v>
      </c>
    </row>
    <row r="19952" spans="6:6">
      <c r="F19952" s="1" t="s">
        <v>3</v>
      </c>
    </row>
    <row r="19953" spans="6:6">
      <c r="F19953" s="1" t="s">
        <v>3</v>
      </c>
    </row>
    <row r="19954" spans="6:6">
      <c r="F19954" s="1" t="s">
        <v>3</v>
      </c>
    </row>
    <row r="19955" spans="6:6">
      <c r="F19955" s="1" t="s">
        <v>3</v>
      </c>
    </row>
    <row r="19956" spans="6:6">
      <c r="F19956" s="1" t="s">
        <v>3</v>
      </c>
    </row>
    <row r="19957" spans="6:6">
      <c r="F19957" s="1" t="s">
        <v>3</v>
      </c>
    </row>
    <row r="19958" spans="6:6">
      <c r="F19958" s="1" t="s">
        <v>3</v>
      </c>
    </row>
    <row r="19959" spans="6:6">
      <c r="F19959" s="1" t="s">
        <v>3</v>
      </c>
    </row>
    <row r="19960" spans="6:6">
      <c r="F19960" s="1" t="s">
        <v>3</v>
      </c>
    </row>
    <row r="19961" spans="6:6">
      <c r="F19961" s="1" t="s">
        <v>3</v>
      </c>
    </row>
    <row r="19962" spans="6:6">
      <c r="F19962" s="1" t="s">
        <v>3</v>
      </c>
    </row>
    <row r="19963" spans="6:6">
      <c r="F19963" s="1" t="s">
        <v>3</v>
      </c>
    </row>
    <row r="19964" spans="6:6">
      <c r="F19964" s="1" t="s">
        <v>3</v>
      </c>
    </row>
    <row r="19965" spans="6:6">
      <c r="F19965" s="1" t="s">
        <v>3</v>
      </c>
    </row>
    <row r="19966" spans="6:6">
      <c r="F19966" s="1" t="s">
        <v>3</v>
      </c>
    </row>
    <row r="19967" spans="6:6">
      <c r="F19967" s="1" t="s">
        <v>3</v>
      </c>
    </row>
    <row r="19968" spans="6:6">
      <c r="F19968" s="1" t="s">
        <v>3</v>
      </c>
    </row>
    <row r="19969" spans="6:6">
      <c r="F19969" s="1" t="s">
        <v>3</v>
      </c>
    </row>
    <row r="19970" spans="6:6">
      <c r="F19970" s="1" t="s">
        <v>3</v>
      </c>
    </row>
    <row r="19971" spans="6:6">
      <c r="F19971" s="1" t="s">
        <v>3</v>
      </c>
    </row>
    <row r="19972" spans="6:6">
      <c r="F19972" s="1" t="s">
        <v>3</v>
      </c>
    </row>
    <row r="19973" spans="6:6">
      <c r="F19973" s="1" t="s">
        <v>3</v>
      </c>
    </row>
    <row r="19974" spans="6:6">
      <c r="F19974" s="1" t="s">
        <v>3</v>
      </c>
    </row>
    <row r="19975" spans="6:6">
      <c r="F19975" s="1" t="s">
        <v>3</v>
      </c>
    </row>
    <row r="19976" spans="6:6">
      <c r="F19976" s="1" t="s">
        <v>3</v>
      </c>
    </row>
    <row r="19977" spans="6:6">
      <c r="F19977" s="1" t="s">
        <v>3</v>
      </c>
    </row>
    <row r="19978" spans="6:6">
      <c r="F19978" s="1" t="s">
        <v>3</v>
      </c>
    </row>
    <row r="19979" spans="6:6">
      <c r="F19979" s="1" t="s">
        <v>3</v>
      </c>
    </row>
    <row r="19980" spans="6:6">
      <c r="F19980" s="1" t="s">
        <v>3</v>
      </c>
    </row>
    <row r="19981" spans="6:6">
      <c r="F19981" s="1" t="s">
        <v>3</v>
      </c>
    </row>
    <row r="19982" spans="6:6">
      <c r="F19982" s="1" t="s">
        <v>3</v>
      </c>
    </row>
    <row r="19983" spans="6:6">
      <c r="F19983" s="1" t="s">
        <v>3</v>
      </c>
    </row>
    <row r="19984" spans="6:6">
      <c r="F19984" s="1" t="s">
        <v>3</v>
      </c>
    </row>
    <row r="19985" spans="6:6">
      <c r="F19985" s="1" t="s">
        <v>3</v>
      </c>
    </row>
    <row r="19986" spans="6:6">
      <c r="F19986" s="1" t="s">
        <v>3</v>
      </c>
    </row>
    <row r="19987" spans="6:6">
      <c r="F19987" s="1" t="s">
        <v>3</v>
      </c>
    </row>
    <row r="19988" spans="6:6">
      <c r="F19988" s="1" t="s">
        <v>3</v>
      </c>
    </row>
    <row r="19989" spans="6:6">
      <c r="F19989" s="1" t="s">
        <v>3</v>
      </c>
    </row>
    <row r="19990" spans="6:6">
      <c r="F19990" s="1" t="s">
        <v>3</v>
      </c>
    </row>
    <row r="19991" spans="6:6">
      <c r="F19991" s="1" t="s">
        <v>3</v>
      </c>
    </row>
    <row r="19992" spans="6:6">
      <c r="F19992" s="1" t="s">
        <v>3</v>
      </c>
    </row>
    <row r="19993" spans="6:6">
      <c r="F19993" s="1" t="s">
        <v>3</v>
      </c>
    </row>
    <row r="19994" spans="6:6">
      <c r="F19994" s="1" t="s">
        <v>3</v>
      </c>
    </row>
    <row r="19995" spans="6:6">
      <c r="F19995" s="1" t="s">
        <v>3</v>
      </c>
    </row>
    <row r="19996" spans="6:6">
      <c r="F19996" s="1" t="s">
        <v>3</v>
      </c>
    </row>
    <row r="19997" spans="6:6">
      <c r="F19997" s="1" t="s">
        <v>3</v>
      </c>
    </row>
    <row r="19998" spans="6:6">
      <c r="F19998" s="1" t="s">
        <v>3</v>
      </c>
    </row>
    <row r="19999" spans="6:6">
      <c r="F19999" s="1" t="s">
        <v>3</v>
      </c>
    </row>
    <row r="20000" spans="6:6">
      <c r="F20000" s="1" t="s">
        <v>3</v>
      </c>
    </row>
    <row r="20001" spans="6:6">
      <c r="F20001" s="1" t="s">
        <v>3</v>
      </c>
    </row>
    <row r="20002" spans="6:6">
      <c r="F20002" s="1" t="s">
        <v>3</v>
      </c>
    </row>
    <row r="20003" spans="6:6">
      <c r="F20003" s="1" t="s">
        <v>3</v>
      </c>
    </row>
    <row r="20004" spans="6:6">
      <c r="F20004" s="1" t="s">
        <v>3</v>
      </c>
    </row>
    <row r="20005" spans="6:6">
      <c r="F20005" s="1" t="s">
        <v>3</v>
      </c>
    </row>
    <row r="20006" spans="6:6">
      <c r="F20006" s="1" t="s">
        <v>3</v>
      </c>
    </row>
    <row r="20007" spans="6:6">
      <c r="F20007" s="1" t="s">
        <v>3</v>
      </c>
    </row>
    <row r="20008" spans="6:6">
      <c r="F20008" s="1" t="s">
        <v>3</v>
      </c>
    </row>
    <row r="20009" spans="6:6">
      <c r="F20009" s="1" t="s">
        <v>3</v>
      </c>
    </row>
    <row r="20010" spans="6:6">
      <c r="F20010" s="1" t="s">
        <v>3</v>
      </c>
    </row>
    <row r="20011" spans="6:6">
      <c r="F20011" s="1" t="s">
        <v>3</v>
      </c>
    </row>
    <row r="20012" spans="6:6">
      <c r="F20012" s="1" t="s">
        <v>3</v>
      </c>
    </row>
    <row r="20013" spans="6:6">
      <c r="F20013" s="1" t="s">
        <v>3</v>
      </c>
    </row>
    <row r="20014" spans="6:6">
      <c r="F20014" s="1" t="s">
        <v>3</v>
      </c>
    </row>
    <row r="20015" spans="6:6">
      <c r="F20015" s="1" t="s">
        <v>3</v>
      </c>
    </row>
    <row r="20016" spans="6:6">
      <c r="F20016" s="1" t="s">
        <v>3</v>
      </c>
    </row>
    <row r="20017" spans="6:6">
      <c r="F20017" s="1" t="s">
        <v>3</v>
      </c>
    </row>
    <row r="20018" spans="6:6">
      <c r="F20018" s="1" t="s">
        <v>3</v>
      </c>
    </row>
    <row r="20019" spans="6:6">
      <c r="F20019" s="1" t="s">
        <v>3</v>
      </c>
    </row>
    <row r="20020" spans="6:6">
      <c r="F20020" s="1" t="s">
        <v>3</v>
      </c>
    </row>
    <row r="20021" spans="6:6">
      <c r="F20021" s="1" t="s">
        <v>3</v>
      </c>
    </row>
    <row r="20022" spans="6:6">
      <c r="F20022" s="1" t="s">
        <v>3</v>
      </c>
    </row>
    <row r="20023" spans="6:6">
      <c r="F20023" s="1" t="s">
        <v>3</v>
      </c>
    </row>
    <row r="20024" spans="6:6">
      <c r="F20024" s="1" t="s">
        <v>3</v>
      </c>
    </row>
    <row r="20025" spans="6:6">
      <c r="F20025" s="1" t="s">
        <v>3</v>
      </c>
    </row>
    <row r="20026" spans="6:6">
      <c r="F20026" s="1" t="s">
        <v>3</v>
      </c>
    </row>
    <row r="20027" spans="6:6">
      <c r="F20027" s="1" t="s">
        <v>3</v>
      </c>
    </row>
    <row r="20028" spans="6:6">
      <c r="F20028" s="1" t="s">
        <v>3</v>
      </c>
    </row>
    <row r="20029" spans="6:6">
      <c r="F20029" s="1" t="s">
        <v>3</v>
      </c>
    </row>
    <row r="20030" spans="6:6">
      <c r="F20030" s="1" t="s">
        <v>3</v>
      </c>
    </row>
    <row r="20031" spans="6:6">
      <c r="F20031" s="1" t="s">
        <v>3</v>
      </c>
    </row>
    <row r="20032" spans="6:6">
      <c r="F20032" s="1" t="s">
        <v>3</v>
      </c>
    </row>
    <row r="20033" spans="6:6">
      <c r="F20033" s="1" t="s">
        <v>3</v>
      </c>
    </row>
    <row r="20034" spans="6:6">
      <c r="F20034" s="1" t="s">
        <v>3</v>
      </c>
    </row>
    <row r="20035" spans="6:6">
      <c r="F20035" s="1" t="s">
        <v>3</v>
      </c>
    </row>
    <row r="20036" spans="6:6">
      <c r="F20036" s="1" t="s">
        <v>3</v>
      </c>
    </row>
    <row r="20037" spans="6:6">
      <c r="F20037" s="1" t="s">
        <v>3</v>
      </c>
    </row>
    <row r="20038" spans="6:6">
      <c r="F20038" s="1" t="s">
        <v>3</v>
      </c>
    </row>
    <row r="20039" spans="6:6">
      <c r="F20039" s="1" t="s">
        <v>3</v>
      </c>
    </row>
    <row r="20040" spans="6:6">
      <c r="F20040" s="1" t="s">
        <v>3</v>
      </c>
    </row>
    <row r="20041" spans="6:6">
      <c r="F20041" s="1" t="s">
        <v>3</v>
      </c>
    </row>
    <row r="20042" spans="6:6">
      <c r="F20042" s="1" t="s">
        <v>3</v>
      </c>
    </row>
    <row r="20043" spans="6:6">
      <c r="F20043" s="1" t="s">
        <v>3</v>
      </c>
    </row>
    <row r="20044" spans="6:6">
      <c r="F20044" s="1" t="s">
        <v>3</v>
      </c>
    </row>
    <row r="20045" spans="6:6">
      <c r="F20045" s="1" t="s">
        <v>3</v>
      </c>
    </row>
    <row r="20046" spans="6:6">
      <c r="F20046" s="1" t="s">
        <v>3</v>
      </c>
    </row>
    <row r="20047" spans="6:6">
      <c r="F20047" s="1" t="s">
        <v>3</v>
      </c>
    </row>
    <row r="20048" spans="6:6">
      <c r="F20048" s="1" t="s">
        <v>3</v>
      </c>
    </row>
    <row r="20049" spans="6:6">
      <c r="F20049" s="1" t="s">
        <v>3</v>
      </c>
    </row>
    <row r="20050" spans="6:6">
      <c r="F20050" s="1" t="s">
        <v>3</v>
      </c>
    </row>
    <row r="20051" spans="6:6">
      <c r="F20051" s="1" t="s">
        <v>3</v>
      </c>
    </row>
    <row r="20052" spans="6:6">
      <c r="F20052" s="1" t="s">
        <v>3</v>
      </c>
    </row>
    <row r="20053" spans="6:6">
      <c r="F20053" s="1" t="s">
        <v>3</v>
      </c>
    </row>
    <row r="20054" spans="6:6">
      <c r="F20054" s="1" t="s">
        <v>3</v>
      </c>
    </row>
    <row r="20055" spans="6:6">
      <c r="F20055" s="1" t="s">
        <v>3</v>
      </c>
    </row>
    <row r="20056" spans="6:6">
      <c r="F20056" s="1" t="s">
        <v>3</v>
      </c>
    </row>
    <row r="20057" spans="6:6">
      <c r="F20057" s="1" t="s">
        <v>3</v>
      </c>
    </row>
    <row r="20058" spans="6:6">
      <c r="F20058" s="1" t="s">
        <v>3</v>
      </c>
    </row>
    <row r="20059" spans="6:6">
      <c r="F20059" s="1" t="s">
        <v>3</v>
      </c>
    </row>
    <row r="20060" spans="6:6">
      <c r="F20060" s="1" t="s">
        <v>3</v>
      </c>
    </row>
    <row r="20061" spans="6:6">
      <c r="F20061" s="1" t="s">
        <v>3</v>
      </c>
    </row>
    <row r="20062" spans="6:6">
      <c r="F20062" s="1" t="s">
        <v>3</v>
      </c>
    </row>
    <row r="20063" spans="6:6">
      <c r="F20063" s="1" t="s">
        <v>3</v>
      </c>
    </row>
    <row r="20064" spans="6:6">
      <c r="F20064" s="1" t="s">
        <v>3</v>
      </c>
    </row>
    <row r="20065" spans="6:6">
      <c r="F20065" s="1" t="s">
        <v>3</v>
      </c>
    </row>
    <row r="20066" spans="6:6">
      <c r="F20066" s="1" t="s">
        <v>3</v>
      </c>
    </row>
    <row r="20067" spans="6:6">
      <c r="F20067" s="1" t="s">
        <v>3</v>
      </c>
    </row>
    <row r="20068" spans="6:6">
      <c r="F20068" s="1" t="s">
        <v>3</v>
      </c>
    </row>
    <row r="20069" spans="6:6">
      <c r="F20069" s="1" t="s">
        <v>3</v>
      </c>
    </row>
    <row r="20070" spans="6:6">
      <c r="F20070" s="1" t="s">
        <v>3</v>
      </c>
    </row>
    <row r="20071" spans="6:6">
      <c r="F20071" s="1" t="s">
        <v>3</v>
      </c>
    </row>
    <row r="20072" spans="6:6">
      <c r="F20072" s="1" t="s">
        <v>3</v>
      </c>
    </row>
    <row r="20073" spans="6:6">
      <c r="F20073" s="1" t="s">
        <v>3</v>
      </c>
    </row>
    <row r="20074" spans="6:6">
      <c r="F20074" s="1" t="s">
        <v>3</v>
      </c>
    </row>
    <row r="20075" spans="6:6">
      <c r="F20075" s="1" t="s">
        <v>3</v>
      </c>
    </row>
    <row r="20076" spans="6:6">
      <c r="F20076" s="1" t="s">
        <v>3</v>
      </c>
    </row>
    <row r="20077" spans="6:6">
      <c r="F20077" s="1" t="s">
        <v>3</v>
      </c>
    </row>
    <row r="20078" spans="6:6">
      <c r="F20078" s="1" t="s">
        <v>3</v>
      </c>
    </row>
    <row r="20079" spans="6:6">
      <c r="F20079" s="1" t="s">
        <v>3</v>
      </c>
    </row>
    <row r="20080" spans="6:6">
      <c r="F20080" s="1" t="s">
        <v>3</v>
      </c>
    </row>
    <row r="20081" spans="6:6">
      <c r="F20081" s="1" t="s">
        <v>3</v>
      </c>
    </row>
    <row r="20082" spans="6:6">
      <c r="F20082" s="1" t="s">
        <v>3</v>
      </c>
    </row>
    <row r="20083" spans="6:6">
      <c r="F20083" s="1" t="s">
        <v>3</v>
      </c>
    </row>
    <row r="20084" spans="6:6">
      <c r="F20084" s="1" t="s">
        <v>3</v>
      </c>
    </row>
    <row r="20085" spans="6:6">
      <c r="F20085" s="1" t="s">
        <v>3</v>
      </c>
    </row>
    <row r="20086" spans="6:6">
      <c r="F20086" s="1" t="s">
        <v>3</v>
      </c>
    </row>
    <row r="20087" spans="6:6">
      <c r="F20087" s="1" t="s">
        <v>3</v>
      </c>
    </row>
    <row r="20088" spans="6:6">
      <c r="F20088" s="1" t="s">
        <v>3</v>
      </c>
    </row>
    <row r="20089" spans="6:6">
      <c r="F20089" s="1" t="s">
        <v>3</v>
      </c>
    </row>
    <row r="20090" spans="6:6">
      <c r="F20090" s="1" t="s">
        <v>3</v>
      </c>
    </row>
    <row r="20091" spans="6:6">
      <c r="F20091" s="1" t="s">
        <v>3</v>
      </c>
    </row>
    <row r="20092" spans="6:6">
      <c r="F20092" s="1" t="s">
        <v>3</v>
      </c>
    </row>
    <row r="20093" spans="6:6">
      <c r="F20093" s="1" t="s">
        <v>3</v>
      </c>
    </row>
    <row r="20094" spans="6:6">
      <c r="F20094" s="1" t="s">
        <v>3</v>
      </c>
    </row>
    <row r="20095" spans="6:6">
      <c r="F20095" s="1" t="s">
        <v>3</v>
      </c>
    </row>
    <row r="20096" spans="6:6">
      <c r="F20096" s="1" t="s">
        <v>3</v>
      </c>
    </row>
    <row r="20097" spans="6:6">
      <c r="F20097" s="1" t="s">
        <v>3</v>
      </c>
    </row>
    <row r="20098" spans="6:6">
      <c r="F20098" s="1" t="s">
        <v>3</v>
      </c>
    </row>
    <row r="20099" spans="6:6">
      <c r="F20099" s="1" t="s">
        <v>3</v>
      </c>
    </row>
    <row r="20100" spans="6:6">
      <c r="F20100" s="1" t="s">
        <v>3</v>
      </c>
    </row>
    <row r="20101" spans="6:6">
      <c r="F20101" s="1" t="s">
        <v>3</v>
      </c>
    </row>
    <row r="20102" spans="6:6">
      <c r="F20102" s="1" t="s">
        <v>3</v>
      </c>
    </row>
    <row r="20103" spans="6:6">
      <c r="F20103" s="1" t="s">
        <v>3</v>
      </c>
    </row>
    <row r="20104" spans="6:6">
      <c r="F20104" s="1" t="s">
        <v>3</v>
      </c>
    </row>
    <row r="20105" spans="6:6">
      <c r="F20105" s="1" t="s">
        <v>3</v>
      </c>
    </row>
    <row r="20106" spans="6:6">
      <c r="F20106" s="1" t="s">
        <v>3</v>
      </c>
    </row>
    <row r="20107" spans="6:6">
      <c r="F20107" s="1" t="s">
        <v>3</v>
      </c>
    </row>
    <row r="20108" spans="6:6">
      <c r="F20108" s="1" t="s">
        <v>3</v>
      </c>
    </row>
    <row r="20109" spans="6:6">
      <c r="F20109" s="1" t="s">
        <v>3</v>
      </c>
    </row>
    <row r="20110" spans="6:6">
      <c r="F20110" s="1" t="s">
        <v>3</v>
      </c>
    </row>
    <row r="20111" spans="6:6">
      <c r="F20111" s="1" t="s">
        <v>3</v>
      </c>
    </row>
    <row r="20112" spans="6:6">
      <c r="F20112" s="1" t="s">
        <v>3</v>
      </c>
    </row>
    <row r="20113" spans="6:6">
      <c r="F20113" s="1" t="s">
        <v>3</v>
      </c>
    </row>
    <row r="20114" spans="6:6">
      <c r="F20114" s="1" t="s">
        <v>3</v>
      </c>
    </row>
    <row r="20115" spans="6:6">
      <c r="F20115" s="1" t="s">
        <v>3</v>
      </c>
    </row>
    <row r="20116" spans="6:6">
      <c r="F20116" s="1" t="s">
        <v>3</v>
      </c>
    </row>
    <row r="20117" spans="6:6">
      <c r="F20117" s="1" t="s">
        <v>3</v>
      </c>
    </row>
    <row r="20118" spans="6:6">
      <c r="F20118" s="1" t="s">
        <v>3</v>
      </c>
    </row>
    <row r="20119" spans="6:6">
      <c r="F20119" s="1" t="s">
        <v>3</v>
      </c>
    </row>
    <row r="20120" spans="6:6">
      <c r="F20120" s="1" t="s">
        <v>3</v>
      </c>
    </row>
    <row r="20121" spans="6:6">
      <c r="F20121" s="1" t="s">
        <v>3</v>
      </c>
    </row>
    <row r="20122" spans="6:6">
      <c r="F20122" s="1" t="s">
        <v>3</v>
      </c>
    </row>
    <row r="20123" spans="6:6">
      <c r="F20123" s="1" t="s">
        <v>3</v>
      </c>
    </row>
    <row r="20124" spans="6:6">
      <c r="F20124" s="1" t="s">
        <v>3</v>
      </c>
    </row>
    <row r="20125" spans="6:6">
      <c r="F20125" s="1" t="s">
        <v>3</v>
      </c>
    </row>
    <row r="20126" spans="6:6">
      <c r="F20126" s="1" t="s">
        <v>3</v>
      </c>
    </row>
    <row r="20127" spans="6:6">
      <c r="F20127" s="1" t="s">
        <v>3</v>
      </c>
    </row>
    <row r="20128" spans="6:6">
      <c r="F20128" s="1" t="s">
        <v>3</v>
      </c>
    </row>
    <row r="20129" spans="6:6">
      <c r="F20129" s="1" t="s">
        <v>3</v>
      </c>
    </row>
    <row r="20130" spans="6:6">
      <c r="F20130" s="1" t="s">
        <v>3</v>
      </c>
    </row>
    <row r="20131" spans="6:6">
      <c r="F20131" s="1" t="s">
        <v>3</v>
      </c>
    </row>
    <row r="20132" spans="6:6">
      <c r="F20132" s="1" t="s">
        <v>3</v>
      </c>
    </row>
    <row r="20133" spans="6:6">
      <c r="F20133" s="1" t="s">
        <v>3</v>
      </c>
    </row>
    <row r="20134" spans="6:6">
      <c r="F20134" s="1" t="s">
        <v>3</v>
      </c>
    </row>
    <row r="20135" spans="6:6">
      <c r="F20135" s="1" t="s">
        <v>3</v>
      </c>
    </row>
    <row r="20136" spans="6:6">
      <c r="F20136" s="1" t="s">
        <v>3</v>
      </c>
    </row>
    <row r="20137" spans="6:6">
      <c r="F20137" s="1" t="s">
        <v>3</v>
      </c>
    </row>
    <row r="20138" spans="6:6">
      <c r="F20138" s="1" t="s">
        <v>3</v>
      </c>
    </row>
    <row r="20139" spans="6:6">
      <c r="F20139" s="1" t="s">
        <v>3</v>
      </c>
    </row>
    <row r="20140" spans="6:6">
      <c r="F20140" s="1" t="s">
        <v>3</v>
      </c>
    </row>
    <row r="20141" spans="6:6">
      <c r="F20141" s="1" t="s">
        <v>3</v>
      </c>
    </row>
    <row r="20142" spans="6:6">
      <c r="F20142" s="1" t="s">
        <v>3</v>
      </c>
    </row>
    <row r="20143" spans="6:6">
      <c r="F20143" s="1" t="s">
        <v>3</v>
      </c>
    </row>
    <row r="20144" spans="6:6">
      <c r="F20144" s="1" t="s">
        <v>3</v>
      </c>
    </row>
    <row r="20145" spans="6:6">
      <c r="F20145" s="1" t="s">
        <v>3</v>
      </c>
    </row>
    <row r="20146" spans="6:6">
      <c r="F20146" s="1" t="s">
        <v>3</v>
      </c>
    </row>
    <row r="20147" spans="6:6">
      <c r="F20147" s="1" t="s">
        <v>3</v>
      </c>
    </row>
    <row r="20148" spans="6:6">
      <c r="F20148" s="1" t="s">
        <v>3</v>
      </c>
    </row>
    <row r="20149" spans="6:6">
      <c r="F20149" s="1" t="s">
        <v>3</v>
      </c>
    </row>
    <row r="20150" spans="6:6">
      <c r="F20150" s="1" t="s">
        <v>3</v>
      </c>
    </row>
    <row r="20151" spans="6:6">
      <c r="F20151" s="1" t="s">
        <v>3</v>
      </c>
    </row>
    <row r="20152" spans="6:6">
      <c r="F20152" s="1" t="s">
        <v>3</v>
      </c>
    </row>
    <row r="20153" spans="6:6">
      <c r="F20153" s="1" t="s">
        <v>3</v>
      </c>
    </row>
    <row r="20154" spans="6:6">
      <c r="F20154" s="1" t="s">
        <v>3</v>
      </c>
    </row>
    <row r="20155" spans="6:6">
      <c r="F20155" s="1" t="s">
        <v>3</v>
      </c>
    </row>
    <row r="20156" spans="6:6">
      <c r="F20156" s="1" t="s">
        <v>3</v>
      </c>
    </row>
    <row r="20157" spans="6:6">
      <c r="F20157" s="1" t="s">
        <v>3</v>
      </c>
    </row>
    <row r="20158" spans="6:6">
      <c r="F20158" s="1" t="s">
        <v>3</v>
      </c>
    </row>
    <row r="20159" spans="6:6">
      <c r="F20159" s="1" t="s">
        <v>3</v>
      </c>
    </row>
    <row r="20160" spans="6:6">
      <c r="F20160" s="1" t="s">
        <v>3</v>
      </c>
    </row>
    <row r="20161" spans="6:6">
      <c r="F20161" s="1" t="s">
        <v>3</v>
      </c>
    </row>
    <row r="20162" spans="6:6">
      <c r="F20162" s="1" t="s">
        <v>3</v>
      </c>
    </row>
    <row r="20163" spans="6:6">
      <c r="F20163" s="1" t="s">
        <v>3</v>
      </c>
    </row>
    <row r="20164" spans="6:6">
      <c r="F20164" s="1" t="s">
        <v>3</v>
      </c>
    </row>
    <row r="20165" spans="6:6">
      <c r="F20165" s="1" t="s">
        <v>3</v>
      </c>
    </row>
    <row r="20166" spans="6:6">
      <c r="F20166" s="1" t="s">
        <v>3</v>
      </c>
    </row>
    <row r="20167" spans="6:6">
      <c r="F20167" s="1" t="s">
        <v>3</v>
      </c>
    </row>
    <row r="20168" spans="6:6">
      <c r="F20168" s="1" t="s">
        <v>3</v>
      </c>
    </row>
    <row r="20169" spans="6:6">
      <c r="F20169" s="1" t="s">
        <v>3</v>
      </c>
    </row>
    <row r="20170" spans="6:6">
      <c r="F20170" s="1" t="s">
        <v>3</v>
      </c>
    </row>
    <row r="20171" spans="6:6">
      <c r="F20171" s="1" t="s">
        <v>3</v>
      </c>
    </row>
    <row r="20172" spans="6:6">
      <c r="F20172" s="1" t="s">
        <v>3</v>
      </c>
    </row>
    <row r="20173" spans="6:6">
      <c r="F20173" s="1" t="s">
        <v>3</v>
      </c>
    </row>
    <row r="20174" spans="6:6">
      <c r="F20174" s="1" t="s">
        <v>3</v>
      </c>
    </row>
    <row r="20175" spans="6:6">
      <c r="F20175" s="1" t="s">
        <v>3</v>
      </c>
    </row>
    <row r="20176" spans="6:6">
      <c r="F20176" s="1" t="s">
        <v>3</v>
      </c>
    </row>
    <row r="20177" spans="6:6">
      <c r="F20177" s="1" t="s">
        <v>3</v>
      </c>
    </row>
    <row r="20178" spans="6:6">
      <c r="F20178" s="1" t="s">
        <v>3</v>
      </c>
    </row>
    <row r="20179" spans="6:6">
      <c r="F20179" s="1" t="s">
        <v>3</v>
      </c>
    </row>
    <row r="20180" spans="6:6">
      <c r="F20180" s="1" t="s">
        <v>3</v>
      </c>
    </row>
    <row r="20181" spans="6:6">
      <c r="F20181" s="1" t="s">
        <v>3</v>
      </c>
    </row>
    <row r="20182" spans="6:6">
      <c r="F20182" s="1" t="s">
        <v>3</v>
      </c>
    </row>
    <row r="20183" spans="6:6">
      <c r="F20183" s="1" t="s">
        <v>3</v>
      </c>
    </row>
    <row r="20184" spans="6:6">
      <c r="F20184" s="1" t="s">
        <v>3</v>
      </c>
    </row>
    <row r="20185" spans="6:6">
      <c r="F20185" s="1" t="s">
        <v>3</v>
      </c>
    </row>
    <row r="20186" spans="6:6">
      <c r="F20186" s="1" t="s">
        <v>3</v>
      </c>
    </row>
    <row r="20187" spans="6:6">
      <c r="F20187" s="1" t="s">
        <v>3</v>
      </c>
    </row>
    <row r="20188" spans="6:6">
      <c r="F20188" s="1" t="s">
        <v>3</v>
      </c>
    </row>
    <row r="20189" spans="6:6">
      <c r="F20189" s="1" t="s">
        <v>3</v>
      </c>
    </row>
    <row r="20190" spans="6:6">
      <c r="F20190" s="1" t="s">
        <v>3</v>
      </c>
    </row>
    <row r="20191" spans="6:6">
      <c r="F20191" s="1" t="s">
        <v>3</v>
      </c>
    </row>
    <row r="20192" spans="6:6">
      <c r="F20192" s="1" t="s">
        <v>3</v>
      </c>
    </row>
    <row r="20193" spans="6:6">
      <c r="F20193" s="1" t="s">
        <v>3</v>
      </c>
    </row>
    <row r="20194" spans="6:6">
      <c r="F20194" s="1" t="s">
        <v>3</v>
      </c>
    </row>
    <row r="20195" spans="6:6">
      <c r="F20195" s="1" t="s">
        <v>3</v>
      </c>
    </row>
    <row r="20196" spans="6:6">
      <c r="F20196" s="1" t="s">
        <v>3</v>
      </c>
    </row>
    <row r="20197" spans="6:6">
      <c r="F20197" s="1" t="s">
        <v>3</v>
      </c>
    </row>
    <row r="20198" spans="6:6">
      <c r="F20198" s="1" t="s">
        <v>3</v>
      </c>
    </row>
    <row r="20199" spans="6:6">
      <c r="F20199" s="1" t="s">
        <v>3</v>
      </c>
    </row>
    <row r="20200" spans="6:6">
      <c r="F20200" s="1" t="s">
        <v>3</v>
      </c>
    </row>
    <row r="20201" spans="6:6">
      <c r="F20201" s="1" t="s">
        <v>3</v>
      </c>
    </row>
    <row r="20202" spans="6:6">
      <c r="F20202" s="1" t="s">
        <v>3</v>
      </c>
    </row>
    <row r="20203" spans="6:6">
      <c r="F20203" s="1" t="s">
        <v>3</v>
      </c>
    </row>
    <row r="20204" spans="6:6">
      <c r="F20204" s="1" t="s">
        <v>3</v>
      </c>
    </row>
    <row r="20205" spans="6:6">
      <c r="F20205" s="1" t="s">
        <v>3</v>
      </c>
    </row>
    <row r="20206" spans="6:6">
      <c r="F20206" s="1" t="s">
        <v>3</v>
      </c>
    </row>
    <row r="20207" spans="6:6">
      <c r="F20207" s="1" t="s">
        <v>3</v>
      </c>
    </row>
    <row r="20208" spans="6:6">
      <c r="F20208" s="1" t="s">
        <v>3</v>
      </c>
    </row>
    <row r="20209" spans="6:6">
      <c r="F20209" s="1" t="s">
        <v>3</v>
      </c>
    </row>
    <row r="20210" spans="6:6">
      <c r="F20210" s="1" t="s">
        <v>3</v>
      </c>
    </row>
    <row r="20211" spans="6:6">
      <c r="F20211" s="1" t="s">
        <v>3</v>
      </c>
    </row>
    <row r="20212" spans="6:6">
      <c r="F20212" s="1" t="s">
        <v>3</v>
      </c>
    </row>
    <row r="20213" spans="6:6">
      <c r="F20213" s="1" t="s">
        <v>3</v>
      </c>
    </row>
    <row r="20214" spans="6:6">
      <c r="F20214" s="1" t="s">
        <v>3</v>
      </c>
    </row>
    <row r="20215" spans="6:6">
      <c r="F20215" s="1" t="s">
        <v>3</v>
      </c>
    </row>
    <row r="20216" spans="6:6">
      <c r="F20216" s="1" t="s">
        <v>3</v>
      </c>
    </row>
    <row r="20217" spans="6:6">
      <c r="F20217" s="1" t="s">
        <v>3</v>
      </c>
    </row>
    <row r="20218" spans="6:6">
      <c r="F20218" s="1" t="s">
        <v>3</v>
      </c>
    </row>
    <row r="20219" spans="6:6">
      <c r="F20219" s="1" t="s">
        <v>3</v>
      </c>
    </row>
    <row r="20220" spans="6:6">
      <c r="F20220" s="1" t="s">
        <v>3</v>
      </c>
    </row>
    <row r="20221" spans="6:6">
      <c r="F20221" s="1" t="s">
        <v>3</v>
      </c>
    </row>
    <row r="20222" spans="6:6">
      <c r="F20222" s="1" t="s">
        <v>3</v>
      </c>
    </row>
    <row r="20223" spans="6:6">
      <c r="F20223" s="1" t="s">
        <v>3</v>
      </c>
    </row>
    <row r="20224" spans="6:6">
      <c r="F20224" s="1" t="s">
        <v>3</v>
      </c>
    </row>
    <row r="20225" spans="6:6">
      <c r="F20225" s="1" t="s">
        <v>3</v>
      </c>
    </row>
    <row r="20226" spans="6:6">
      <c r="F20226" s="1" t="s">
        <v>3</v>
      </c>
    </row>
    <row r="20227" spans="6:6">
      <c r="F20227" s="1" t="s">
        <v>3</v>
      </c>
    </row>
    <row r="20228" spans="6:6">
      <c r="F20228" s="1" t="s">
        <v>3</v>
      </c>
    </row>
    <row r="20229" spans="6:6">
      <c r="F20229" s="1" t="s">
        <v>3</v>
      </c>
    </row>
    <row r="20230" spans="6:6">
      <c r="F20230" s="1" t="s">
        <v>3</v>
      </c>
    </row>
    <row r="20231" spans="6:6">
      <c r="F20231" s="1" t="s">
        <v>3</v>
      </c>
    </row>
    <row r="20232" spans="6:6">
      <c r="F20232" s="1" t="s">
        <v>3</v>
      </c>
    </row>
    <row r="20233" spans="6:6">
      <c r="F20233" s="1" t="s">
        <v>3</v>
      </c>
    </row>
    <row r="20234" spans="6:6">
      <c r="F20234" s="1" t="s">
        <v>3</v>
      </c>
    </row>
    <row r="20235" spans="6:6">
      <c r="F20235" s="1" t="s">
        <v>3</v>
      </c>
    </row>
    <row r="20236" spans="6:6">
      <c r="F20236" s="1" t="s">
        <v>3</v>
      </c>
    </row>
    <row r="20237" spans="6:6">
      <c r="F20237" s="1" t="s">
        <v>3</v>
      </c>
    </row>
    <row r="20238" spans="6:6">
      <c r="F20238" s="1" t="s">
        <v>3</v>
      </c>
    </row>
    <row r="20239" spans="6:6">
      <c r="F20239" s="1" t="s">
        <v>3</v>
      </c>
    </row>
    <row r="20240" spans="6:6">
      <c r="F20240" s="1" t="s">
        <v>3</v>
      </c>
    </row>
    <row r="20241" spans="6:6">
      <c r="F20241" s="1" t="s">
        <v>3</v>
      </c>
    </row>
    <row r="20242" spans="6:6">
      <c r="F20242" s="1" t="s">
        <v>3</v>
      </c>
    </row>
    <row r="20243" spans="6:6">
      <c r="F20243" s="1" t="s">
        <v>3</v>
      </c>
    </row>
    <row r="20244" spans="6:6">
      <c r="F20244" s="1" t="s">
        <v>3</v>
      </c>
    </row>
    <row r="20245" spans="6:6">
      <c r="F20245" s="1" t="s">
        <v>3</v>
      </c>
    </row>
    <row r="20246" spans="6:6">
      <c r="F20246" s="1" t="s">
        <v>3</v>
      </c>
    </row>
    <row r="20247" spans="6:6">
      <c r="F20247" s="1" t="s">
        <v>3</v>
      </c>
    </row>
    <row r="20248" spans="6:6">
      <c r="F20248" s="1" t="s">
        <v>3</v>
      </c>
    </row>
    <row r="20249" spans="6:6">
      <c r="F20249" s="1" t="s">
        <v>3</v>
      </c>
    </row>
    <row r="20250" spans="6:6">
      <c r="F20250" s="1" t="s">
        <v>3</v>
      </c>
    </row>
    <row r="20251" spans="6:6">
      <c r="F20251" s="1" t="s">
        <v>3</v>
      </c>
    </row>
    <row r="20252" spans="6:6">
      <c r="F20252" s="1" t="s">
        <v>3</v>
      </c>
    </row>
    <row r="20253" spans="6:6">
      <c r="F20253" s="1" t="s">
        <v>3</v>
      </c>
    </row>
    <row r="20254" spans="6:6">
      <c r="F20254" s="1" t="s">
        <v>3</v>
      </c>
    </row>
    <row r="20255" spans="6:6">
      <c r="F20255" s="1" t="s">
        <v>3</v>
      </c>
    </row>
    <row r="20256" spans="6:6">
      <c r="F20256" s="1" t="s">
        <v>3</v>
      </c>
    </row>
    <row r="20257" spans="6:6">
      <c r="F20257" s="1" t="s">
        <v>3</v>
      </c>
    </row>
    <row r="20258" spans="6:6">
      <c r="F20258" s="1" t="s">
        <v>3</v>
      </c>
    </row>
    <row r="20259" spans="6:6">
      <c r="F20259" s="1" t="s">
        <v>3</v>
      </c>
    </row>
    <row r="20260" spans="6:6">
      <c r="F20260" s="1" t="s">
        <v>3</v>
      </c>
    </row>
    <row r="20261" spans="6:6">
      <c r="F20261" s="1" t="s">
        <v>3</v>
      </c>
    </row>
    <row r="20262" spans="6:6">
      <c r="F20262" s="1" t="s">
        <v>3</v>
      </c>
    </row>
    <row r="20263" spans="6:6">
      <c r="F20263" s="1" t="s">
        <v>3</v>
      </c>
    </row>
    <row r="20264" spans="6:6">
      <c r="F20264" s="1" t="s">
        <v>3</v>
      </c>
    </row>
    <row r="20265" spans="6:6">
      <c r="F20265" s="1" t="s">
        <v>3</v>
      </c>
    </row>
    <row r="20266" spans="6:6">
      <c r="F20266" s="1" t="s">
        <v>3</v>
      </c>
    </row>
    <row r="20267" spans="6:6">
      <c r="F20267" s="1" t="s">
        <v>3</v>
      </c>
    </row>
    <row r="20268" spans="6:6">
      <c r="F20268" s="1" t="s">
        <v>3</v>
      </c>
    </row>
    <row r="20269" spans="6:6">
      <c r="F20269" s="1" t="s">
        <v>3</v>
      </c>
    </row>
    <row r="20270" spans="6:6">
      <c r="F20270" s="1" t="s">
        <v>3</v>
      </c>
    </row>
    <row r="20271" spans="6:6">
      <c r="F20271" s="1" t="s">
        <v>3</v>
      </c>
    </row>
    <row r="20272" spans="6:6">
      <c r="F20272" s="1" t="s">
        <v>3</v>
      </c>
    </row>
    <row r="20273" spans="6:6">
      <c r="F20273" s="1" t="s">
        <v>3</v>
      </c>
    </row>
    <row r="20274" spans="6:6">
      <c r="F20274" s="1" t="s">
        <v>3</v>
      </c>
    </row>
    <row r="20275" spans="6:6">
      <c r="F20275" s="1" t="s">
        <v>3</v>
      </c>
    </row>
    <row r="20276" spans="6:6">
      <c r="F20276" s="1" t="s">
        <v>3</v>
      </c>
    </row>
    <row r="20277" spans="6:6">
      <c r="F20277" s="1" t="s">
        <v>3</v>
      </c>
    </row>
    <row r="20278" spans="6:6">
      <c r="F20278" s="1" t="s">
        <v>3</v>
      </c>
    </row>
    <row r="20279" spans="6:6">
      <c r="F20279" s="1" t="s">
        <v>3</v>
      </c>
    </row>
    <row r="20280" spans="6:6">
      <c r="F20280" s="1" t="s">
        <v>3</v>
      </c>
    </row>
    <row r="20281" spans="6:6">
      <c r="F20281" s="1" t="s">
        <v>3</v>
      </c>
    </row>
    <row r="20282" spans="6:6">
      <c r="F20282" s="1" t="s">
        <v>3</v>
      </c>
    </row>
    <row r="20283" spans="6:6">
      <c r="F20283" s="1" t="s">
        <v>3</v>
      </c>
    </row>
    <row r="20284" spans="6:6">
      <c r="F20284" s="1" t="s">
        <v>3</v>
      </c>
    </row>
    <row r="20285" spans="6:6">
      <c r="F20285" s="1" t="s">
        <v>3</v>
      </c>
    </row>
    <row r="20286" spans="6:6">
      <c r="F20286" s="1" t="s">
        <v>3</v>
      </c>
    </row>
    <row r="20287" spans="6:6">
      <c r="F20287" s="1" t="s">
        <v>3</v>
      </c>
    </row>
    <row r="20288" spans="6:6">
      <c r="F20288" s="1" t="s">
        <v>3</v>
      </c>
    </row>
    <row r="20289" spans="6:6">
      <c r="F20289" s="1" t="s">
        <v>3</v>
      </c>
    </row>
    <row r="20290" spans="6:6">
      <c r="F20290" s="1" t="s">
        <v>3</v>
      </c>
    </row>
    <row r="20291" spans="6:6">
      <c r="F20291" s="1" t="s">
        <v>3</v>
      </c>
    </row>
    <row r="20292" spans="6:6">
      <c r="F20292" s="1" t="s">
        <v>3</v>
      </c>
    </row>
    <row r="20293" spans="6:6">
      <c r="F20293" s="1" t="s">
        <v>3</v>
      </c>
    </row>
    <row r="20294" spans="6:6">
      <c r="F20294" s="1" t="s">
        <v>3</v>
      </c>
    </row>
    <row r="20295" spans="6:6">
      <c r="F20295" s="1" t="s">
        <v>3</v>
      </c>
    </row>
    <row r="20296" spans="6:6">
      <c r="F20296" s="1" t="s">
        <v>3</v>
      </c>
    </row>
    <row r="20297" spans="6:6">
      <c r="F20297" s="1" t="s">
        <v>3</v>
      </c>
    </row>
    <row r="20298" spans="6:6">
      <c r="F20298" s="1" t="s">
        <v>3</v>
      </c>
    </row>
    <row r="20299" spans="6:6">
      <c r="F20299" s="1" t="s">
        <v>3</v>
      </c>
    </row>
    <row r="20300" spans="6:6">
      <c r="F20300" s="1" t="s">
        <v>3</v>
      </c>
    </row>
    <row r="20301" spans="6:6">
      <c r="F20301" s="1" t="s">
        <v>3</v>
      </c>
    </row>
    <row r="20302" spans="6:6">
      <c r="F20302" s="1" t="s">
        <v>3</v>
      </c>
    </row>
    <row r="20303" spans="6:6">
      <c r="F20303" s="1" t="s">
        <v>3</v>
      </c>
    </row>
    <row r="20304" spans="6:6">
      <c r="F20304" s="1" t="s">
        <v>3</v>
      </c>
    </row>
    <row r="20305" spans="6:6">
      <c r="F20305" s="1" t="s">
        <v>3</v>
      </c>
    </row>
    <row r="20306" spans="6:6">
      <c r="F20306" s="1" t="s">
        <v>3</v>
      </c>
    </row>
    <row r="20307" spans="6:6">
      <c r="F20307" s="1" t="s">
        <v>3</v>
      </c>
    </row>
    <row r="20308" spans="6:6">
      <c r="F20308" s="1" t="s">
        <v>3</v>
      </c>
    </row>
    <row r="20309" spans="6:6">
      <c r="F20309" s="1" t="s">
        <v>3</v>
      </c>
    </row>
    <row r="20310" spans="6:6">
      <c r="F20310" s="1" t="s">
        <v>3</v>
      </c>
    </row>
    <row r="20311" spans="6:6">
      <c r="F20311" s="1" t="s">
        <v>3</v>
      </c>
    </row>
    <row r="20312" spans="6:6">
      <c r="F20312" s="1" t="s">
        <v>3</v>
      </c>
    </row>
    <row r="20313" spans="6:6">
      <c r="F20313" s="1" t="s">
        <v>3</v>
      </c>
    </row>
    <row r="20314" spans="6:6">
      <c r="F20314" s="1" t="s">
        <v>3</v>
      </c>
    </row>
    <row r="20315" spans="6:6">
      <c r="F20315" s="1" t="s">
        <v>3</v>
      </c>
    </row>
    <row r="20316" spans="6:6">
      <c r="F20316" s="1" t="s">
        <v>3</v>
      </c>
    </row>
    <row r="20317" spans="6:6">
      <c r="F20317" s="1" t="s">
        <v>3</v>
      </c>
    </row>
    <row r="20318" spans="6:6">
      <c r="F20318" s="1" t="s">
        <v>3</v>
      </c>
    </row>
    <row r="20319" spans="6:6">
      <c r="F20319" s="1" t="s">
        <v>3</v>
      </c>
    </row>
    <row r="20320" spans="6:6">
      <c r="F20320" s="1" t="s">
        <v>3</v>
      </c>
    </row>
    <row r="20321" spans="6:6">
      <c r="F20321" s="1" t="s">
        <v>3</v>
      </c>
    </row>
    <row r="20322" spans="6:6">
      <c r="F20322" s="1" t="s">
        <v>3</v>
      </c>
    </row>
    <row r="20323" spans="6:6">
      <c r="F20323" s="1" t="s">
        <v>3</v>
      </c>
    </row>
    <row r="20324" spans="6:6">
      <c r="F20324" s="1" t="s">
        <v>3</v>
      </c>
    </row>
    <row r="20325" spans="6:6">
      <c r="F20325" s="1" t="s">
        <v>3</v>
      </c>
    </row>
    <row r="20326" spans="6:6">
      <c r="F20326" s="1" t="s">
        <v>3</v>
      </c>
    </row>
    <row r="20327" spans="6:6">
      <c r="F20327" s="1" t="s">
        <v>3</v>
      </c>
    </row>
    <row r="20328" spans="6:6">
      <c r="F20328" s="1" t="s">
        <v>3</v>
      </c>
    </row>
    <row r="20329" spans="6:6">
      <c r="F20329" s="1" t="s">
        <v>3</v>
      </c>
    </row>
    <row r="20330" spans="6:6">
      <c r="F20330" s="1" t="s">
        <v>3</v>
      </c>
    </row>
    <row r="20331" spans="6:6">
      <c r="F20331" s="1" t="s">
        <v>3</v>
      </c>
    </row>
    <row r="20332" spans="6:6">
      <c r="F20332" s="1" t="s">
        <v>3</v>
      </c>
    </row>
    <row r="20333" spans="6:6">
      <c r="F20333" s="1" t="s">
        <v>3</v>
      </c>
    </row>
    <row r="20334" spans="6:6">
      <c r="F20334" s="1" t="s">
        <v>3</v>
      </c>
    </row>
    <row r="20335" spans="6:6">
      <c r="F20335" s="1" t="s">
        <v>3</v>
      </c>
    </row>
    <row r="20336" spans="6:6">
      <c r="F20336" s="1" t="s">
        <v>3</v>
      </c>
    </row>
    <row r="20337" spans="6:6">
      <c r="F20337" s="1" t="s">
        <v>3</v>
      </c>
    </row>
    <row r="20338" spans="6:6">
      <c r="F20338" s="1" t="s">
        <v>3</v>
      </c>
    </row>
    <row r="20339" spans="6:6">
      <c r="F20339" s="1" t="s">
        <v>3</v>
      </c>
    </row>
    <row r="20340" spans="6:6">
      <c r="F20340" s="1" t="s">
        <v>3</v>
      </c>
    </row>
    <row r="20341" spans="6:6">
      <c r="F20341" s="1" t="s">
        <v>3</v>
      </c>
    </row>
    <row r="20342" spans="6:6">
      <c r="F20342" s="1" t="s">
        <v>3</v>
      </c>
    </row>
    <row r="20343" spans="6:6">
      <c r="F20343" s="1" t="s">
        <v>3</v>
      </c>
    </row>
    <row r="20344" spans="6:6">
      <c r="F20344" s="1" t="s">
        <v>3</v>
      </c>
    </row>
    <row r="20345" spans="6:6">
      <c r="F20345" s="1" t="s">
        <v>3</v>
      </c>
    </row>
    <row r="20346" spans="6:6">
      <c r="F20346" s="1" t="s">
        <v>3</v>
      </c>
    </row>
    <row r="20347" spans="6:6">
      <c r="F20347" s="1" t="s">
        <v>3</v>
      </c>
    </row>
    <row r="20348" spans="6:6">
      <c r="F20348" s="1" t="s">
        <v>3</v>
      </c>
    </row>
    <row r="20349" spans="6:6">
      <c r="F20349" s="1" t="s">
        <v>3</v>
      </c>
    </row>
    <row r="20350" spans="6:6">
      <c r="F20350" s="1" t="s">
        <v>3</v>
      </c>
    </row>
    <row r="20351" spans="6:6">
      <c r="F20351" s="1" t="s">
        <v>3</v>
      </c>
    </row>
    <row r="20352" spans="6:6">
      <c r="F20352" s="1" t="s">
        <v>3</v>
      </c>
    </row>
    <row r="20353" spans="6:6">
      <c r="F20353" s="1" t="s">
        <v>3</v>
      </c>
    </row>
    <row r="20354" spans="6:6">
      <c r="F20354" s="1" t="s">
        <v>3</v>
      </c>
    </row>
    <row r="20355" spans="6:6">
      <c r="F20355" s="1" t="s">
        <v>3</v>
      </c>
    </row>
    <row r="20356" spans="6:6">
      <c r="F20356" s="1" t="s">
        <v>3</v>
      </c>
    </row>
    <row r="20357" spans="6:6">
      <c r="F20357" s="1" t="s">
        <v>3</v>
      </c>
    </row>
    <row r="20358" spans="6:6">
      <c r="F20358" s="1" t="s">
        <v>3</v>
      </c>
    </row>
    <row r="20359" spans="6:6">
      <c r="F20359" s="1" t="s">
        <v>3</v>
      </c>
    </row>
    <row r="20360" spans="6:6">
      <c r="F20360" s="1" t="s">
        <v>3</v>
      </c>
    </row>
    <row r="20361" spans="6:6">
      <c r="F20361" s="1" t="s">
        <v>3</v>
      </c>
    </row>
    <row r="20362" spans="6:6">
      <c r="F20362" s="1" t="s">
        <v>3</v>
      </c>
    </row>
    <row r="20363" spans="6:6">
      <c r="F20363" s="1" t="s">
        <v>3</v>
      </c>
    </row>
    <row r="20364" spans="6:6">
      <c r="F20364" s="1" t="s">
        <v>3</v>
      </c>
    </row>
    <row r="20365" spans="6:6">
      <c r="F20365" s="1" t="s">
        <v>3</v>
      </c>
    </row>
    <row r="20366" spans="6:6">
      <c r="F20366" s="1" t="s">
        <v>3</v>
      </c>
    </row>
    <row r="20367" spans="6:6">
      <c r="F20367" s="1" t="s">
        <v>3</v>
      </c>
    </row>
    <row r="20368" spans="6:6">
      <c r="F20368" s="1" t="s">
        <v>3</v>
      </c>
    </row>
    <row r="20369" spans="6:6">
      <c r="F20369" s="1" t="s">
        <v>3</v>
      </c>
    </row>
    <row r="20370" spans="6:6">
      <c r="F20370" s="1" t="s">
        <v>3</v>
      </c>
    </row>
    <row r="20371" spans="6:6">
      <c r="F20371" s="1" t="s">
        <v>3</v>
      </c>
    </row>
    <row r="20372" spans="6:6">
      <c r="F20372" s="1" t="s">
        <v>3</v>
      </c>
    </row>
    <row r="20373" spans="6:6">
      <c r="F20373" s="1" t="s">
        <v>3</v>
      </c>
    </row>
    <row r="20374" spans="6:6">
      <c r="F20374" s="1" t="s">
        <v>3</v>
      </c>
    </row>
    <row r="20375" spans="6:6">
      <c r="F20375" s="1" t="s">
        <v>3</v>
      </c>
    </row>
    <row r="20376" spans="6:6">
      <c r="F20376" s="1" t="s">
        <v>3</v>
      </c>
    </row>
    <row r="20377" spans="6:6">
      <c r="F20377" s="1" t="s">
        <v>3</v>
      </c>
    </row>
    <row r="20378" spans="6:6">
      <c r="F20378" s="1" t="s">
        <v>3</v>
      </c>
    </row>
    <row r="20379" spans="6:6">
      <c r="F20379" s="1" t="s">
        <v>3</v>
      </c>
    </row>
    <row r="20380" spans="6:6">
      <c r="F20380" s="1" t="s">
        <v>3</v>
      </c>
    </row>
    <row r="20381" spans="6:6">
      <c r="F20381" s="1" t="s">
        <v>3</v>
      </c>
    </row>
    <row r="20382" spans="6:6">
      <c r="F20382" s="1" t="s">
        <v>3</v>
      </c>
    </row>
    <row r="20383" spans="6:6">
      <c r="F20383" s="1" t="s">
        <v>3</v>
      </c>
    </row>
    <row r="20384" spans="6:6">
      <c r="F20384" s="1" t="s">
        <v>3</v>
      </c>
    </row>
    <row r="20385" spans="6:6">
      <c r="F20385" s="1" t="s">
        <v>3</v>
      </c>
    </row>
    <row r="20386" spans="6:6">
      <c r="F20386" s="1" t="s">
        <v>3</v>
      </c>
    </row>
    <row r="20387" spans="6:6">
      <c r="F20387" s="1" t="s">
        <v>3</v>
      </c>
    </row>
    <row r="20388" spans="6:6">
      <c r="F20388" s="1" t="s">
        <v>3</v>
      </c>
    </row>
    <row r="20389" spans="6:6">
      <c r="F20389" s="1" t="s">
        <v>3</v>
      </c>
    </row>
    <row r="20390" spans="6:6">
      <c r="F20390" s="1" t="s">
        <v>3</v>
      </c>
    </row>
    <row r="20391" spans="6:6">
      <c r="F20391" s="1" t="s">
        <v>3</v>
      </c>
    </row>
    <row r="20392" spans="6:6">
      <c r="F20392" s="1" t="s">
        <v>3</v>
      </c>
    </row>
    <row r="20393" spans="6:6">
      <c r="F20393" s="1" t="s">
        <v>3</v>
      </c>
    </row>
    <row r="20394" spans="6:6">
      <c r="F20394" s="1" t="s">
        <v>3</v>
      </c>
    </row>
    <row r="20395" spans="6:6">
      <c r="F20395" s="1" t="s">
        <v>3</v>
      </c>
    </row>
    <row r="20396" spans="6:6">
      <c r="F20396" s="1" t="s">
        <v>3</v>
      </c>
    </row>
    <row r="20397" spans="6:6">
      <c r="F20397" s="1" t="s">
        <v>3</v>
      </c>
    </row>
    <row r="20398" spans="6:6">
      <c r="F20398" s="1" t="s">
        <v>3</v>
      </c>
    </row>
    <row r="20399" spans="6:6">
      <c r="F20399" s="1" t="s">
        <v>3</v>
      </c>
    </row>
    <row r="20400" spans="6:6">
      <c r="F20400" s="1" t="s">
        <v>3</v>
      </c>
    </row>
    <row r="20401" spans="6:6">
      <c r="F20401" s="1" t="s">
        <v>3</v>
      </c>
    </row>
    <row r="20402" spans="6:6">
      <c r="F20402" s="1" t="s">
        <v>3</v>
      </c>
    </row>
    <row r="20403" spans="6:6">
      <c r="F20403" s="1" t="s">
        <v>3</v>
      </c>
    </row>
    <row r="20404" spans="6:6">
      <c r="F20404" s="1" t="s">
        <v>3</v>
      </c>
    </row>
    <row r="20405" spans="6:6">
      <c r="F20405" s="1" t="s">
        <v>3</v>
      </c>
    </row>
    <row r="20406" spans="6:6">
      <c r="F20406" s="1" t="s">
        <v>3</v>
      </c>
    </row>
    <row r="20407" spans="6:6">
      <c r="F20407" s="1" t="s">
        <v>3</v>
      </c>
    </row>
    <row r="20408" spans="6:6">
      <c r="F20408" s="1" t="s">
        <v>3</v>
      </c>
    </row>
    <row r="20409" spans="6:6">
      <c r="F20409" s="1" t="s">
        <v>3</v>
      </c>
    </row>
    <row r="20410" spans="6:6">
      <c r="F20410" s="1" t="s">
        <v>3</v>
      </c>
    </row>
    <row r="20411" spans="6:6">
      <c r="F20411" s="1" t="s">
        <v>3</v>
      </c>
    </row>
    <row r="20412" spans="6:6">
      <c r="F20412" s="1" t="s">
        <v>3</v>
      </c>
    </row>
    <row r="20413" spans="6:6">
      <c r="F20413" s="1" t="s">
        <v>3</v>
      </c>
    </row>
    <row r="20414" spans="6:6">
      <c r="F20414" s="1" t="s">
        <v>3</v>
      </c>
    </row>
    <row r="20415" spans="6:6">
      <c r="F20415" s="1" t="s">
        <v>3</v>
      </c>
    </row>
    <row r="20416" spans="6:6">
      <c r="F20416" s="1" t="s">
        <v>3</v>
      </c>
    </row>
    <row r="20417" spans="6:6">
      <c r="F20417" s="1" t="s">
        <v>3</v>
      </c>
    </row>
    <row r="20418" spans="6:6">
      <c r="F20418" s="1" t="s">
        <v>3</v>
      </c>
    </row>
    <row r="20419" spans="6:6">
      <c r="F20419" s="1" t="s">
        <v>3</v>
      </c>
    </row>
    <row r="20420" spans="6:6">
      <c r="F20420" s="1" t="s">
        <v>3</v>
      </c>
    </row>
    <row r="20421" spans="6:6">
      <c r="F20421" s="1" t="s">
        <v>3</v>
      </c>
    </row>
    <row r="20422" spans="6:6">
      <c r="F20422" s="1" t="s">
        <v>3</v>
      </c>
    </row>
    <row r="20423" spans="6:6">
      <c r="F20423" s="1" t="s">
        <v>3</v>
      </c>
    </row>
    <row r="20424" spans="6:6">
      <c r="F20424" s="1" t="s">
        <v>3</v>
      </c>
    </row>
    <row r="20425" spans="6:6">
      <c r="F20425" s="1" t="s">
        <v>3</v>
      </c>
    </row>
    <row r="20426" spans="6:6">
      <c r="F20426" s="1" t="s">
        <v>3</v>
      </c>
    </row>
    <row r="20427" spans="6:6">
      <c r="F20427" s="1" t="s">
        <v>3</v>
      </c>
    </row>
    <row r="20428" spans="6:6">
      <c r="F20428" s="1" t="s">
        <v>3</v>
      </c>
    </row>
    <row r="20429" spans="6:6">
      <c r="F20429" s="1" t="s">
        <v>3</v>
      </c>
    </row>
    <row r="20430" spans="6:6">
      <c r="F20430" s="1" t="s">
        <v>3</v>
      </c>
    </row>
    <row r="20431" spans="6:6">
      <c r="F20431" s="1" t="s">
        <v>3</v>
      </c>
    </row>
    <row r="20432" spans="6:6">
      <c r="F20432" s="1" t="s">
        <v>3</v>
      </c>
    </row>
    <row r="20433" spans="6:6">
      <c r="F20433" s="1" t="s">
        <v>3</v>
      </c>
    </row>
    <row r="20434" spans="6:6">
      <c r="F20434" s="1" t="s">
        <v>3</v>
      </c>
    </row>
    <row r="20435" spans="6:6">
      <c r="F20435" s="1" t="s">
        <v>3</v>
      </c>
    </row>
    <row r="20436" spans="6:6">
      <c r="F20436" s="1" t="s">
        <v>3</v>
      </c>
    </row>
    <row r="20437" spans="6:6">
      <c r="F20437" s="1" t="s">
        <v>3</v>
      </c>
    </row>
    <row r="20438" spans="6:6">
      <c r="F20438" s="1" t="s">
        <v>3</v>
      </c>
    </row>
    <row r="20439" spans="6:6">
      <c r="F20439" s="1" t="s">
        <v>3</v>
      </c>
    </row>
    <row r="20440" spans="6:6">
      <c r="F20440" s="1" t="s">
        <v>3</v>
      </c>
    </row>
    <row r="20441" spans="6:6">
      <c r="F20441" s="1" t="s">
        <v>3</v>
      </c>
    </row>
    <row r="20442" spans="6:6">
      <c r="F20442" s="1" t="s">
        <v>3</v>
      </c>
    </row>
    <row r="20443" spans="6:6">
      <c r="F20443" s="1" t="s">
        <v>3</v>
      </c>
    </row>
    <row r="20444" spans="6:6">
      <c r="F20444" s="1" t="s">
        <v>3</v>
      </c>
    </row>
    <row r="20445" spans="6:6">
      <c r="F20445" s="1" t="s">
        <v>3</v>
      </c>
    </row>
    <row r="20446" spans="6:6">
      <c r="F20446" s="1" t="s">
        <v>3</v>
      </c>
    </row>
    <row r="20447" spans="6:6">
      <c r="F20447" s="1" t="s">
        <v>3</v>
      </c>
    </row>
    <row r="20448" spans="6:6">
      <c r="F20448" s="1" t="s">
        <v>3</v>
      </c>
    </row>
    <row r="20449" spans="6:6">
      <c r="F20449" s="1" t="s">
        <v>3</v>
      </c>
    </row>
    <row r="20450" spans="6:6">
      <c r="F20450" s="1" t="s">
        <v>3</v>
      </c>
    </row>
    <row r="20451" spans="6:6">
      <c r="F20451" s="1" t="s">
        <v>3</v>
      </c>
    </row>
    <row r="20452" spans="6:6">
      <c r="F20452" s="1" t="s">
        <v>3</v>
      </c>
    </row>
    <row r="20453" spans="6:6">
      <c r="F20453" s="1" t="s">
        <v>3</v>
      </c>
    </row>
    <row r="20454" spans="6:6">
      <c r="F20454" s="1" t="s">
        <v>3</v>
      </c>
    </row>
    <row r="20455" spans="6:6">
      <c r="F20455" s="1" t="s">
        <v>3</v>
      </c>
    </row>
    <row r="20456" spans="6:6">
      <c r="F20456" s="1" t="s">
        <v>3</v>
      </c>
    </row>
    <row r="20457" spans="6:6">
      <c r="F20457" s="1" t="s">
        <v>3</v>
      </c>
    </row>
    <row r="20458" spans="6:6">
      <c r="F20458" s="1" t="s">
        <v>3</v>
      </c>
    </row>
    <row r="20459" spans="6:6">
      <c r="F20459" s="1" t="s">
        <v>3</v>
      </c>
    </row>
    <row r="20460" spans="6:6">
      <c r="F20460" s="1" t="s">
        <v>3</v>
      </c>
    </row>
    <row r="20461" spans="6:6">
      <c r="F20461" s="1" t="s">
        <v>3</v>
      </c>
    </row>
    <row r="20462" spans="6:6">
      <c r="F20462" s="1" t="s">
        <v>3</v>
      </c>
    </row>
    <row r="20463" spans="6:6">
      <c r="F20463" s="1" t="s">
        <v>3</v>
      </c>
    </row>
    <row r="20464" spans="6:6">
      <c r="F20464" s="1" t="s">
        <v>3</v>
      </c>
    </row>
    <row r="20465" spans="6:6">
      <c r="F20465" s="1" t="s">
        <v>3</v>
      </c>
    </row>
    <row r="20466" spans="6:6">
      <c r="F20466" s="1" t="s">
        <v>3</v>
      </c>
    </row>
    <row r="20467" spans="6:6">
      <c r="F20467" s="1" t="s">
        <v>3</v>
      </c>
    </row>
    <row r="20468" spans="6:6">
      <c r="F20468" s="1" t="s">
        <v>3</v>
      </c>
    </row>
    <row r="20469" spans="6:6">
      <c r="F20469" s="1" t="s">
        <v>3</v>
      </c>
    </row>
    <row r="20470" spans="6:6">
      <c r="F20470" s="1" t="s">
        <v>3</v>
      </c>
    </row>
    <row r="20471" spans="6:6">
      <c r="F20471" s="1" t="s">
        <v>3</v>
      </c>
    </row>
    <row r="20472" spans="6:6">
      <c r="F20472" s="1" t="s">
        <v>3</v>
      </c>
    </row>
    <row r="20473" spans="6:6">
      <c r="F20473" s="1" t="s">
        <v>3</v>
      </c>
    </row>
    <row r="20474" spans="6:6">
      <c r="F20474" s="1" t="s">
        <v>3</v>
      </c>
    </row>
    <row r="20475" spans="6:6">
      <c r="F20475" s="1" t="s">
        <v>3</v>
      </c>
    </row>
    <row r="20476" spans="6:6">
      <c r="F20476" s="1" t="s">
        <v>3</v>
      </c>
    </row>
    <row r="20477" spans="6:6">
      <c r="F20477" s="1" t="s">
        <v>3</v>
      </c>
    </row>
    <row r="20478" spans="6:6">
      <c r="F20478" s="1" t="s">
        <v>3</v>
      </c>
    </row>
    <row r="20479" spans="6:6">
      <c r="F20479" s="1" t="s">
        <v>3</v>
      </c>
    </row>
    <row r="20480" spans="6:6">
      <c r="F20480" s="1" t="s">
        <v>3</v>
      </c>
    </row>
    <row r="20481" spans="6:6">
      <c r="F20481" s="1" t="s">
        <v>3</v>
      </c>
    </row>
    <row r="20482" spans="6:6">
      <c r="F20482" s="1" t="s">
        <v>3</v>
      </c>
    </row>
    <row r="20483" spans="6:6">
      <c r="F20483" s="1" t="s">
        <v>3</v>
      </c>
    </row>
    <row r="20484" spans="6:6">
      <c r="F20484" s="1" t="s">
        <v>3</v>
      </c>
    </row>
    <row r="20485" spans="6:6">
      <c r="F20485" s="1" t="s">
        <v>3</v>
      </c>
    </row>
    <row r="20486" spans="6:6">
      <c r="F20486" s="1" t="s">
        <v>3</v>
      </c>
    </row>
    <row r="20487" spans="6:6">
      <c r="F20487" s="1" t="s">
        <v>3</v>
      </c>
    </row>
    <row r="20488" spans="6:6">
      <c r="F20488" s="1" t="s">
        <v>3</v>
      </c>
    </row>
    <row r="20489" spans="6:6">
      <c r="F20489" s="1" t="s">
        <v>3</v>
      </c>
    </row>
    <row r="20490" spans="6:6">
      <c r="F20490" s="1" t="s">
        <v>3</v>
      </c>
    </row>
    <row r="20491" spans="6:6">
      <c r="F20491" s="1" t="s">
        <v>3</v>
      </c>
    </row>
    <row r="20492" spans="6:6">
      <c r="F20492" s="1" t="s">
        <v>3</v>
      </c>
    </row>
    <row r="20493" spans="6:6">
      <c r="F20493" s="1" t="s">
        <v>3</v>
      </c>
    </row>
    <row r="20494" spans="6:6">
      <c r="F20494" s="1" t="s">
        <v>3</v>
      </c>
    </row>
    <row r="20495" spans="6:6">
      <c r="F20495" s="1" t="s">
        <v>3</v>
      </c>
    </row>
    <row r="20496" spans="6:6">
      <c r="F20496" s="1" t="s">
        <v>3</v>
      </c>
    </row>
    <row r="20497" spans="6:6">
      <c r="F20497" s="1" t="s">
        <v>3</v>
      </c>
    </row>
    <row r="20498" spans="6:6">
      <c r="F20498" s="1" t="s">
        <v>3</v>
      </c>
    </row>
    <row r="20499" spans="6:6">
      <c r="F20499" s="1" t="s">
        <v>3</v>
      </c>
    </row>
    <row r="20500" spans="6:6">
      <c r="F20500" s="1" t="s">
        <v>3</v>
      </c>
    </row>
    <row r="20501" spans="6:6">
      <c r="F20501" s="1" t="s">
        <v>3</v>
      </c>
    </row>
    <row r="20502" spans="6:6">
      <c r="F20502" s="1" t="s">
        <v>3</v>
      </c>
    </row>
    <row r="20503" spans="6:6">
      <c r="F20503" s="1" t="s">
        <v>3</v>
      </c>
    </row>
    <row r="20504" spans="6:6">
      <c r="F20504" s="1" t="s">
        <v>3</v>
      </c>
    </row>
    <row r="20505" spans="6:6">
      <c r="F20505" s="1" t="s">
        <v>3</v>
      </c>
    </row>
    <row r="20506" spans="6:6">
      <c r="F20506" s="1" t="s">
        <v>3</v>
      </c>
    </row>
    <row r="20507" spans="6:6">
      <c r="F20507" s="1" t="s">
        <v>3</v>
      </c>
    </row>
    <row r="20508" spans="6:6">
      <c r="F20508" s="1" t="s">
        <v>3</v>
      </c>
    </row>
    <row r="20509" spans="6:6">
      <c r="F20509" s="1" t="s">
        <v>3</v>
      </c>
    </row>
    <row r="20510" spans="6:6">
      <c r="F20510" s="1" t="s">
        <v>3</v>
      </c>
    </row>
    <row r="20511" spans="6:6">
      <c r="F20511" s="1" t="s">
        <v>3</v>
      </c>
    </row>
    <row r="20512" spans="6:6">
      <c r="F20512" s="1" t="s">
        <v>3</v>
      </c>
    </row>
    <row r="20513" spans="6:6">
      <c r="F20513" s="1" t="s">
        <v>3</v>
      </c>
    </row>
    <row r="20514" spans="6:6">
      <c r="F20514" s="1" t="s">
        <v>3</v>
      </c>
    </row>
    <row r="20515" spans="6:6">
      <c r="F20515" s="1" t="s">
        <v>3</v>
      </c>
    </row>
    <row r="20516" spans="6:6">
      <c r="F20516" s="1" t="s">
        <v>3</v>
      </c>
    </row>
    <row r="20517" spans="6:6">
      <c r="F20517" s="1" t="s">
        <v>3</v>
      </c>
    </row>
    <row r="20518" spans="6:6">
      <c r="F20518" s="1" t="s">
        <v>3</v>
      </c>
    </row>
    <row r="20519" spans="6:6">
      <c r="F20519" s="1" t="s">
        <v>3</v>
      </c>
    </row>
    <row r="20520" spans="6:6">
      <c r="F20520" s="1" t="s">
        <v>3</v>
      </c>
    </row>
    <row r="20521" spans="6:6">
      <c r="F20521" s="1" t="s">
        <v>3</v>
      </c>
    </row>
    <row r="20522" spans="6:6">
      <c r="F20522" s="1" t="s">
        <v>3</v>
      </c>
    </row>
    <row r="20523" spans="6:6">
      <c r="F20523" s="1" t="s">
        <v>3</v>
      </c>
    </row>
    <row r="20524" spans="6:6">
      <c r="F20524" s="1" t="s">
        <v>3</v>
      </c>
    </row>
    <row r="20525" spans="6:6">
      <c r="F20525" s="1" t="s">
        <v>3</v>
      </c>
    </row>
    <row r="20526" spans="6:6">
      <c r="F20526" s="1" t="s">
        <v>3</v>
      </c>
    </row>
    <row r="20527" spans="6:6">
      <c r="F20527" s="1" t="s">
        <v>3</v>
      </c>
    </row>
    <row r="20528" spans="6:6">
      <c r="F20528" s="1" t="s">
        <v>3</v>
      </c>
    </row>
    <row r="20529" spans="6:6">
      <c r="F20529" s="1" t="s">
        <v>3</v>
      </c>
    </row>
    <row r="20530" spans="6:6">
      <c r="F20530" s="1" t="s">
        <v>3</v>
      </c>
    </row>
    <row r="20531" spans="6:6">
      <c r="F20531" s="1" t="s">
        <v>3</v>
      </c>
    </row>
    <row r="20532" spans="6:6">
      <c r="F20532" s="1" t="s">
        <v>3</v>
      </c>
    </row>
    <row r="20533" spans="6:6">
      <c r="F20533" s="1" t="s">
        <v>3</v>
      </c>
    </row>
    <row r="20534" spans="6:6">
      <c r="F20534" s="1" t="s">
        <v>3</v>
      </c>
    </row>
    <row r="20535" spans="6:6">
      <c r="F20535" s="1" t="s">
        <v>3</v>
      </c>
    </row>
    <row r="20536" spans="6:6">
      <c r="F20536" s="1" t="s">
        <v>3</v>
      </c>
    </row>
    <row r="20537" spans="6:6">
      <c r="F20537" s="1" t="s">
        <v>3</v>
      </c>
    </row>
    <row r="20538" spans="6:6">
      <c r="F20538" s="1" t="s">
        <v>3</v>
      </c>
    </row>
    <row r="20539" spans="6:6">
      <c r="F20539" s="1" t="s">
        <v>3</v>
      </c>
    </row>
    <row r="20540" spans="6:6">
      <c r="F20540" s="1" t="s">
        <v>3</v>
      </c>
    </row>
    <row r="20541" spans="6:6">
      <c r="F20541" s="1" t="s">
        <v>3</v>
      </c>
    </row>
    <row r="20542" spans="6:6">
      <c r="F20542" s="1" t="s">
        <v>3</v>
      </c>
    </row>
    <row r="20543" spans="6:6">
      <c r="F20543" s="1" t="s">
        <v>3</v>
      </c>
    </row>
    <row r="20544" spans="6:6">
      <c r="F20544" s="1" t="s">
        <v>3</v>
      </c>
    </row>
    <row r="20545" spans="6:6">
      <c r="F20545" s="1" t="s">
        <v>3</v>
      </c>
    </row>
    <row r="20546" spans="6:6">
      <c r="F20546" s="1" t="s">
        <v>3</v>
      </c>
    </row>
    <row r="20547" spans="6:6">
      <c r="F20547" s="1" t="s">
        <v>3</v>
      </c>
    </row>
    <row r="20548" spans="6:6">
      <c r="F20548" s="1" t="s">
        <v>3</v>
      </c>
    </row>
    <row r="20549" spans="6:6">
      <c r="F20549" s="1" t="s">
        <v>3</v>
      </c>
    </row>
    <row r="20550" spans="6:6">
      <c r="F20550" s="1" t="s">
        <v>3</v>
      </c>
    </row>
    <row r="20551" spans="6:6">
      <c r="F20551" s="1" t="s">
        <v>3</v>
      </c>
    </row>
    <row r="20552" spans="6:6">
      <c r="F20552" s="1" t="s">
        <v>3</v>
      </c>
    </row>
    <row r="20553" spans="6:6">
      <c r="F20553" s="1" t="s">
        <v>3</v>
      </c>
    </row>
    <row r="20554" spans="6:6">
      <c r="F20554" s="1" t="s">
        <v>3</v>
      </c>
    </row>
    <row r="20555" spans="6:6">
      <c r="F20555" s="1" t="s">
        <v>3</v>
      </c>
    </row>
    <row r="20556" spans="6:6">
      <c r="F20556" s="1" t="s">
        <v>3</v>
      </c>
    </row>
    <row r="20557" spans="6:6">
      <c r="F20557" s="1" t="s">
        <v>3</v>
      </c>
    </row>
    <row r="20558" spans="6:6">
      <c r="F20558" s="1" t="s">
        <v>3</v>
      </c>
    </row>
    <row r="20559" spans="6:6">
      <c r="F20559" s="1" t="s">
        <v>3</v>
      </c>
    </row>
    <row r="20560" spans="6:6">
      <c r="F20560" s="1" t="s">
        <v>3</v>
      </c>
    </row>
    <row r="20561" spans="6:6">
      <c r="F20561" s="1" t="s">
        <v>3</v>
      </c>
    </row>
    <row r="20562" spans="6:6">
      <c r="F20562" s="1" t="s">
        <v>3</v>
      </c>
    </row>
    <row r="20563" spans="6:6">
      <c r="F20563" s="1" t="s">
        <v>3</v>
      </c>
    </row>
    <row r="20564" spans="6:6">
      <c r="F20564" s="1" t="s">
        <v>3</v>
      </c>
    </row>
    <row r="20565" spans="6:6">
      <c r="F20565" s="1" t="s">
        <v>3</v>
      </c>
    </row>
    <row r="20566" spans="6:6">
      <c r="F20566" s="1" t="s">
        <v>3</v>
      </c>
    </row>
    <row r="20567" spans="6:6">
      <c r="F20567" s="1" t="s">
        <v>3</v>
      </c>
    </row>
    <row r="20568" spans="6:6">
      <c r="F20568" s="1" t="s">
        <v>3</v>
      </c>
    </row>
    <row r="20569" spans="6:6">
      <c r="F20569" s="1" t="s">
        <v>3</v>
      </c>
    </row>
    <row r="20570" spans="6:6">
      <c r="F20570" s="1" t="s">
        <v>3</v>
      </c>
    </row>
    <row r="20571" spans="6:6">
      <c r="F20571" s="1" t="s">
        <v>3</v>
      </c>
    </row>
    <row r="20572" spans="6:6">
      <c r="F20572" s="1" t="s">
        <v>3</v>
      </c>
    </row>
    <row r="20573" spans="6:6">
      <c r="F20573" s="1" t="s">
        <v>3</v>
      </c>
    </row>
    <row r="20574" spans="6:6">
      <c r="F20574" s="1" t="s">
        <v>3</v>
      </c>
    </row>
    <row r="20575" spans="6:6">
      <c r="F20575" s="1" t="s">
        <v>3</v>
      </c>
    </row>
    <row r="20576" spans="6:6">
      <c r="F20576" s="1" t="s">
        <v>3</v>
      </c>
    </row>
    <row r="20577" spans="6:6">
      <c r="F20577" s="1" t="s">
        <v>3</v>
      </c>
    </row>
    <row r="20578" spans="6:6">
      <c r="F20578" s="1" t="s">
        <v>3</v>
      </c>
    </row>
    <row r="20579" spans="6:6">
      <c r="F20579" s="1" t="s">
        <v>3</v>
      </c>
    </row>
    <row r="20580" spans="6:6">
      <c r="F20580" s="1" t="s">
        <v>3</v>
      </c>
    </row>
    <row r="20581" spans="6:6">
      <c r="F20581" s="1" t="s">
        <v>3</v>
      </c>
    </row>
    <row r="20582" spans="6:6">
      <c r="F20582" s="1" t="s">
        <v>3</v>
      </c>
    </row>
    <row r="20583" spans="6:6">
      <c r="F20583" s="1" t="s">
        <v>3</v>
      </c>
    </row>
    <row r="20584" spans="6:6">
      <c r="F20584" s="1" t="s">
        <v>3</v>
      </c>
    </row>
    <row r="20585" spans="6:6">
      <c r="F20585" s="1" t="s">
        <v>3</v>
      </c>
    </row>
    <row r="20586" spans="6:6">
      <c r="F20586" s="1" t="s">
        <v>3</v>
      </c>
    </row>
    <row r="20587" spans="6:6">
      <c r="F20587" s="1" t="s">
        <v>3</v>
      </c>
    </row>
    <row r="20588" spans="6:6">
      <c r="F20588" s="1" t="s">
        <v>3</v>
      </c>
    </row>
    <row r="20589" spans="6:6">
      <c r="F20589" s="1" t="s">
        <v>3</v>
      </c>
    </row>
    <row r="20590" spans="6:6">
      <c r="F20590" s="1" t="s">
        <v>3</v>
      </c>
    </row>
    <row r="20591" spans="6:6">
      <c r="F20591" s="1" t="s">
        <v>3</v>
      </c>
    </row>
    <row r="20592" spans="6:6">
      <c r="F20592" s="1" t="s">
        <v>3</v>
      </c>
    </row>
    <row r="20593" spans="6:6">
      <c r="F20593" s="1" t="s">
        <v>3</v>
      </c>
    </row>
    <row r="20594" spans="6:6">
      <c r="F20594" s="1" t="s">
        <v>3</v>
      </c>
    </row>
    <row r="20595" spans="6:6">
      <c r="F20595" s="1" t="s">
        <v>3</v>
      </c>
    </row>
    <row r="20596" spans="6:6">
      <c r="F20596" s="1" t="s">
        <v>3</v>
      </c>
    </row>
    <row r="20597" spans="6:6">
      <c r="F20597" s="1" t="s">
        <v>3</v>
      </c>
    </row>
    <row r="20598" spans="6:6">
      <c r="F20598" s="1" t="s">
        <v>3</v>
      </c>
    </row>
    <row r="20599" spans="6:6">
      <c r="F20599" s="1" t="s">
        <v>3</v>
      </c>
    </row>
    <row r="20600" spans="6:6">
      <c r="F20600" s="1" t="s">
        <v>3</v>
      </c>
    </row>
    <row r="20601" spans="6:6">
      <c r="F20601" s="1" t="s">
        <v>3</v>
      </c>
    </row>
    <row r="20602" spans="6:6">
      <c r="F20602" s="1" t="s">
        <v>3</v>
      </c>
    </row>
    <row r="20603" spans="6:6">
      <c r="F20603" s="1" t="s">
        <v>3</v>
      </c>
    </row>
    <row r="20604" spans="6:6">
      <c r="F20604" s="1" t="s">
        <v>3</v>
      </c>
    </row>
    <row r="20605" spans="6:6">
      <c r="F20605" s="1" t="s">
        <v>3</v>
      </c>
    </row>
    <row r="20606" spans="6:6">
      <c r="F20606" s="1" t="s">
        <v>3</v>
      </c>
    </row>
    <row r="20607" spans="6:6">
      <c r="F20607" s="1" t="s">
        <v>3</v>
      </c>
    </row>
    <row r="20608" spans="6:6">
      <c r="F20608" s="1" t="s">
        <v>3</v>
      </c>
    </row>
    <row r="20609" spans="6:6">
      <c r="F20609" s="1" t="s">
        <v>3</v>
      </c>
    </row>
    <row r="20610" spans="6:6">
      <c r="F20610" s="1" t="s">
        <v>3</v>
      </c>
    </row>
    <row r="20611" spans="6:6">
      <c r="F20611" s="1" t="s">
        <v>3</v>
      </c>
    </row>
    <row r="20612" spans="6:6">
      <c r="F20612" s="1" t="s">
        <v>3</v>
      </c>
    </row>
    <row r="20613" spans="6:6">
      <c r="F20613" s="1" t="s">
        <v>3</v>
      </c>
    </row>
    <row r="20614" spans="6:6">
      <c r="F20614" s="1" t="s">
        <v>3</v>
      </c>
    </row>
    <row r="20615" spans="6:6">
      <c r="F20615" s="1" t="s">
        <v>3</v>
      </c>
    </row>
    <row r="20616" spans="6:6">
      <c r="F20616" s="1" t="s">
        <v>3</v>
      </c>
    </row>
    <row r="20617" spans="6:6">
      <c r="F20617" s="1" t="s">
        <v>3</v>
      </c>
    </row>
    <row r="20618" spans="6:6">
      <c r="F20618" s="1" t="s">
        <v>3</v>
      </c>
    </row>
    <row r="20619" spans="6:6">
      <c r="F20619" s="1" t="s">
        <v>3</v>
      </c>
    </row>
    <row r="20620" spans="6:6">
      <c r="F20620" s="1" t="s">
        <v>3</v>
      </c>
    </row>
    <row r="20621" spans="6:6">
      <c r="F20621" s="1" t="s">
        <v>3</v>
      </c>
    </row>
    <row r="20622" spans="6:6">
      <c r="F20622" s="1" t="s">
        <v>3</v>
      </c>
    </row>
    <row r="20623" spans="6:6">
      <c r="F20623" s="1" t="s">
        <v>3</v>
      </c>
    </row>
    <row r="20624" spans="6:6">
      <c r="F20624" s="1" t="s">
        <v>3</v>
      </c>
    </row>
    <row r="20625" spans="6:6">
      <c r="F20625" s="1" t="s">
        <v>3</v>
      </c>
    </row>
    <row r="20626" spans="6:6">
      <c r="F20626" s="1" t="s">
        <v>3</v>
      </c>
    </row>
    <row r="20627" spans="6:6">
      <c r="F20627" s="1" t="s">
        <v>3</v>
      </c>
    </row>
    <row r="20628" spans="6:6">
      <c r="F20628" s="1" t="s">
        <v>3</v>
      </c>
    </row>
    <row r="20629" spans="6:6">
      <c r="F20629" s="1" t="s">
        <v>3</v>
      </c>
    </row>
    <row r="20630" spans="6:6">
      <c r="F20630" s="1" t="s">
        <v>3</v>
      </c>
    </row>
    <row r="20631" spans="6:6">
      <c r="F20631" s="1" t="s">
        <v>3</v>
      </c>
    </row>
    <row r="20632" spans="6:6">
      <c r="F20632" s="1" t="s">
        <v>3</v>
      </c>
    </row>
    <row r="20633" spans="6:6">
      <c r="F20633" s="1" t="s">
        <v>3</v>
      </c>
    </row>
    <row r="20634" spans="6:6">
      <c r="F20634" s="1" t="s">
        <v>3</v>
      </c>
    </row>
    <row r="20635" spans="6:6">
      <c r="F20635" s="1" t="s">
        <v>3</v>
      </c>
    </row>
    <row r="20636" spans="6:6">
      <c r="F20636" s="1" t="s">
        <v>3</v>
      </c>
    </row>
    <row r="20637" spans="6:6">
      <c r="F20637" s="1" t="s">
        <v>3</v>
      </c>
    </row>
    <row r="20638" spans="6:6">
      <c r="F20638" s="1" t="s">
        <v>3</v>
      </c>
    </row>
    <row r="20639" spans="6:6">
      <c r="F20639" s="1" t="s">
        <v>3</v>
      </c>
    </row>
    <row r="20640" spans="6:6">
      <c r="F20640" s="1" t="s">
        <v>3</v>
      </c>
    </row>
    <row r="20641" spans="6:6">
      <c r="F20641" s="1" t="s">
        <v>3</v>
      </c>
    </row>
    <row r="20642" spans="6:6">
      <c r="F20642" s="1" t="s">
        <v>3</v>
      </c>
    </row>
    <row r="20643" spans="6:6">
      <c r="F20643" s="1" t="s">
        <v>3</v>
      </c>
    </row>
    <row r="20644" spans="6:6">
      <c r="F20644" s="1" t="s">
        <v>3</v>
      </c>
    </row>
    <row r="20645" spans="6:6">
      <c r="F20645" s="1" t="s">
        <v>3</v>
      </c>
    </row>
    <row r="20646" spans="6:6">
      <c r="F20646" s="1" t="s">
        <v>3</v>
      </c>
    </row>
    <row r="20647" spans="6:6">
      <c r="F20647" s="1" t="s">
        <v>3</v>
      </c>
    </row>
    <row r="20648" spans="6:6">
      <c r="F20648" s="1" t="s">
        <v>3</v>
      </c>
    </row>
    <row r="20649" spans="6:6">
      <c r="F20649" s="1" t="s">
        <v>3</v>
      </c>
    </row>
    <row r="20650" spans="6:6">
      <c r="F20650" s="1" t="s">
        <v>3</v>
      </c>
    </row>
    <row r="20651" spans="6:6">
      <c r="F20651" s="1" t="s">
        <v>3</v>
      </c>
    </row>
    <row r="20652" spans="6:6">
      <c r="F20652" s="1" t="s">
        <v>3</v>
      </c>
    </row>
    <row r="20653" spans="6:6">
      <c r="F20653" s="1" t="s">
        <v>3</v>
      </c>
    </row>
    <row r="20654" spans="6:6">
      <c r="F20654" s="1" t="s">
        <v>3</v>
      </c>
    </row>
    <row r="20655" spans="6:6">
      <c r="F20655" s="1" t="s">
        <v>3</v>
      </c>
    </row>
    <row r="20656" spans="6:6">
      <c r="F20656" s="1" t="s">
        <v>3</v>
      </c>
    </row>
    <row r="20657" spans="6:6">
      <c r="F20657" s="1" t="s">
        <v>3</v>
      </c>
    </row>
    <row r="20658" spans="6:6">
      <c r="F20658" s="1" t="s">
        <v>3</v>
      </c>
    </row>
    <row r="20659" spans="6:6">
      <c r="F20659" s="1" t="s">
        <v>3</v>
      </c>
    </row>
    <row r="20660" spans="6:6">
      <c r="F20660" s="1" t="s">
        <v>3</v>
      </c>
    </row>
    <row r="20661" spans="6:6">
      <c r="F20661" s="1" t="s">
        <v>3</v>
      </c>
    </row>
    <row r="20662" spans="6:6">
      <c r="F20662" s="1" t="s">
        <v>3</v>
      </c>
    </row>
    <row r="20663" spans="6:6">
      <c r="F20663" s="1" t="s">
        <v>3</v>
      </c>
    </row>
    <row r="20664" spans="6:6">
      <c r="F20664" s="1" t="s">
        <v>3</v>
      </c>
    </row>
    <row r="20665" spans="6:6">
      <c r="F20665" s="1" t="s">
        <v>3</v>
      </c>
    </row>
    <row r="20666" spans="6:6">
      <c r="F20666" s="1" t="s">
        <v>3</v>
      </c>
    </row>
    <row r="20667" spans="6:6">
      <c r="F20667" s="1" t="s">
        <v>3</v>
      </c>
    </row>
    <row r="20668" spans="6:6">
      <c r="F20668" s="1" t="s">
        <v>3</v>
      </c>
    </row>
    <row r="20669" spans="6:6">
      <c r="F20669" s="1" t="s">
        <v>3</v>
      </c>
    </row>
    <row r="20670" spans="6:6">
      <c r="F20670" s="1" t="s">
        <v>3</v>
      </c>
    </row>
    <row r="20671" spans="6:6">
      <c r="F20671" s="1" t="s">
        <v>3</v>
      </c>
    </row>
    <row r="20672" spans="6:6">
      <c r="F20672" s="1" t="s">
        <v>3</v>
      </c>
    </row>
    <row r="20673" spans="6:6">
      <c r="F20673" s="1" t="s">
        <v>3</v>
      </c>
    </row>
    <row r="20674" spans="6:6">
      <c r="F20674" s="1" t="s">
        <v>3</v>
      </c>
    </row>
    <row r="20675" spans="6:6">
      <c r="F20675" s="1" t="s">
        <v>3</v>
      </c>
    </row>
    <row r="20676" spans="6:6">
      <c r="F20676" s="1" t="s">
        <v>3</v>
      </c>
    </row>
    <row r="20677" spans="6:6">
      <c r="F20677" s="1" t="s">
        <v>3</v>
      </c>
    </row>
    <row r="20678" spans="6:6">
      <c r="F20678" s="1" t="s">
        <v>3</v>
      </c>
    </row>
    <row r="20679" spans="6:6">
      <c r="F20679" s="1" t="s">
        <v>3</v>
      </c>
    </row>
    <row r="20680" spans="6:6">
      <c r="F20680" s="1" t="s">
        <v>3</v>
      </c>
    </row>
    <row r="20681" spans="6:6">
      <c r="F20681" s="1" t="s">
        <v>3</v>
      </c>
    </row>
    <row r="20682" spans="6:6">
      <c r="F20682" s="1" t="s">
        <v>3</v>
      </c>
    </row>
    <row r="20683" spans="6:6">
      <c r="F20683" s="1" t="s">
        <v>3</v>
      </c>
    </row>
    <row r="20684" spans="6:6">
      <c r="F20684" s="1" t="s">
        <v>3</v>
      </c>
    </row>
    <row r="20685" spans="6:6">
      <c r="F20685" s="1" t="s">
        <v>3</v>
      </c>
    </row>
    <row r="20686" spans="6:6">
      <c r="F20686" s="1" t="s">
        <v>3</v>
      </c>
    </row>
    <row r="20687" spans="6:6">
      <c r="F20687" s="1" t="s">
        <v>3</v>
      </c>
    </row>
    <row r="20688" spans="6:6">
      <c r="F20688" s="1" t="s">
        <v>3</v>
      </c>
    </row>
    <row r="20689" spans="6:6">
      <c r="F20689" s="1" t="s">
        <v>3</v>
      </c>
    </row>
    <row r="20690" spans="6:6">
      <c r="F20690" s="1" t="s">
        <v>3</v>
      </c>
    </row>
    <row r="20691" spans="6:6">
      <c r="F20691" s="1" t="s">
        <v>3</v>
      </c>
    </row>
    <row r="20692" spans="6:6">
      <c r="F20692" s="1" t="s">
        <v>3</v>
      </c>
    </row>
    <row r="20693" spans="6:6">
      <c r="F20693" s="1" t="s">
        <v>3</v>
      </c>
    </row>
    <row r="20694" spans="6:6">
      <c r="F20694" s="1" t="s">
        <v>3</v>
      </c>
    </row>
    <row r="20695" spans="6:6">
      <c r="F20695" s="1" t="s">
        <v>3</v>
      </c>
    </row>
    <row r="20696" spans="6:6">
      <c r="F20696" s="1" t="s">
        <v>3</v>
      </c>
    </row>
    <row r="20697" spans="6:6">
      <c r="F20697" s="1" t="s">
        <v>3</v>
      </c>
    </row>
    <row r="20698" spans="6:6">
      <c r="F20698" s="1" t="s">
        <v>3</v>
      </c>
    </row>
    <row r="20699" spans="6:6">
      <c r="F20699" s="1" t="s">
        <v>3</v>
      </c>
    </row>
    <row r="20700" spans="6:6">
      <c r="F20700" s="1" t="s">
        <v>3</v>
      </c>
    </row>
    <row r="20701" spans="6:6">
      <c r="F20701" s="1" t="s">
        <v>3</v>
      </c>
    </row>
    <row r="20702" spans="6:6">
      <c r="F20702" s="1" t="s">
        <v>3</v>
      </c>
    </row>
    <row r="20703" spans="6:6">
      <c r="F20703" s="1" t="s">
        <v>3</v>
      </c>
    </row>
    <row r="20704" spans="6:6">
      <c r="F20704" s="1" t="s">
        <v>3</v>
      </c>
    </row>
    <row r="20705" spans="6:6">
      <c r="F20705" s="1" t="s">
        <v>3</v>
      </c>
    </row>
    <row r="20706" spans="6:6">
      <c r="F20706" s="1" t="s">
        <v>3</v>
      </c>
    </row>
    <row r="20707" spans="6:6">
      <c r="F20707" s="1" t="s">
        <v>3</v>
      </c>
    </row>
    <row r="20708" spans="6:6">
      <c r="F20708" s="1" t="s">
        <v>3</v>
      </c>
    </row>
    <row r="20709" spans="6:6">
      <c r="F20709" s="1" t="s">
        <v>3</v>
      </c>
    </row>
    <row r="20710" spans="6:6">
      <c r="F20710" s="1" t="s">
        <v>3</v>
      </c>
    </row>
    <row r="20711" spans="6:6">
      <c r="F20711" s="1" t="s">
        <v>3</v>
      </c>
    </row>
    <row r="20712" spans="6:6">
      <c r="F20712" s="1" t="s">
        <v>3</v>
      </c>
    </row>
    <row r="20713" spans="6:6">
      <c r="F20713" s="1" t="s">
        <v>3</v>
      </c>
    </row>
    <row r="20714" spans="6:6">
      <c r="F20714" s="1" t="s">
        <v>3</v>
      </c>
    </row>
    <row r="20715" spans="6:6">
      <c r="F20715" s="1" t="s">
        <v>3</v>
      </c>
    </row>
    <row r="20716" spans="6:6">
      <c r="F20716" s="1" t="s">
        <v>3</v>
      </c>
    </row>
    <row r="20717" spans="6:6">
      <c r="F20717" s="1" t="s">
        <v>3</v>
      </c>
    </row>
    <row r="20718" spans="6:6">
      <c r="F20718" s="1" t="s">
        <v>3</v>
      </c>
    </row>
    <row r="20719" spans="6:6">
      <c r="F20719" s="1" t="s">
        <v>3</v>
      </c>
    </row>
    <row r="20720" spans="6:6">
      <c r="F20720" s="1" t="s">
        <v>3</v>
      </c>
    </row>
    <row r="20721" spans="6:6">
      <c r="F20721" s="1" t="s">
        <v>3</v>
      </c>
    </row>
    <row r="20722" spans="6:6">
      <c r="F20722" s="1" t="s">
        <v>3</v>
      </c>
    </row>
    <row r="20723" spans="6:6">
      <c r="F20723" s="1" t="s">
        <v>3</v>
      </c>
    </row>
    <row r="20724" spans="6:6">
      <c r="F20724" s="1" t="s">
        <v>3</v>
      </c>
    </row>
    <row r="20725" spans="6:6">
      <c r="F20725" s="1" t="s">
        <v>3</v>
      </c>
    </row>
    <row r="20726" spans="6:6">
      <c r="F20726" s="1" t="s">
        <v>3</v>
      </c>
    </row>
    <row r="20727" spans="6:6">
      <c r="F20727" s="1" t="s">
        <v>3</v>
      </c>
    </row>
    <row r="20728" spans="6:6">
      <c r="F20728" s="1" t="s">
        <v>3</v>
      </c>
    </row>
    <row r="20729" spans="6:6">
      <c r="F20729" s="1" t="s">
        <v>3</v>
      </c>
    </row>
    <row r="20730" spans="6:6">
      <c r="F20730" s="1" t="s">
        <v>3</v>
      </c>
    </row>
    <row r="20731" spans="6:6">
      <c r="F20731" s="1" t="s">
        <v>3</v>
      </c>
    </row>
    <row r="20732" spans="6:6">
      <c r="F20732" s="1" t="s">
        <v>3</v>
      </c>
    </row>
    <row r="20733" spans="6:6">
      <c r="F20733" s="1" t="s">
        <v>3</v>
      </c>
    </row>
    <row r="20734" spans="6:6">
      <c r="F20734" s="1" t="s">
        <v>3</v>
      </c>
    </row>
    <row r="20735" spans="6:6">
      <c r="F20735" s="1" t="s">
        <v>3</v>
      </c>
    </row>
    <row r="20736" spans="6:6">
      <c r="F20736" s="1" t="s">
        <v>3</v>
      </c>
    </row>
    <row r="20737" spans="6:6">
      <c r="F20737" s="1" t="s">
        <v>3</v>
      </c>
    </row>
    <row r="20738" spans="6:6">
      <c r="F20738" s="1" t="s">
        <v>3</v>
      </c>
    </row>
    <row r="20739" spans="6:6">
      <c r="F20739" s="1" t="s">
        <v>3</v>
      </c>
    </row>
    <row r="20740" spans="6:6">
      <c r="F20740" s="1" t="s">
        <v>3</v>
      </c>
    </row>
    <row r="20741" spans="6:6">
      <c r="F20741" s="1" t="s">
        <v>3</v>
      </c>
    </row>
    <row r="20742" spans="6:6">
      <c r="F20742" s="1" t="s">
        <v>3</v>
      </c>
    </row>
    <row r="20743" spans="6:6">
      <c r="F20743" s="1" t="s">
        <v>3</v>
      </c>
    </row>
    <row r="20744" spans="6:6">
      <c r="F20744" s="1" t="s">
        <v>3</v>
      </c>
    </row>
    <row r="20745" spans="6:6">
      <c r="F20745" s="1" t="s">
        <v>3</v>
      </c>
    </row>
    <row r="20746" spans="6:6">
      <c r="F20746" s="1" t="s">
        <v>3</v>
      </c>
    </row>
    <row r="20747" spans="6:6">
      <c r="F20747" s="1" t="s">
        <v>3</v>
      </c>
    </row>
    <row r="20748" spans="6:6">
      <c r="F20748" s="1" t="s">
        <v>3</v>
      </c>
    </row>
    <row r="20749" spans="6:6">
      <c r="F20749" s="1" t="s">
        <v>3</v>
      </c>
    </row>
    <row r="20750" spans="6:6">
      <c r="F20750" s="1" t="s">
        <v>3</v>
      </c>
    </row>
    <row r="20751" spans="6:6">
      <c r="F20751" s="1" t="s">
        <v>3</v>
      </c>
    </row>
    <row r="20752" spans="6:6">
      <c r="F20752" s="1" t="s">
        <v>3</v>
      </c>
    </row>
    <row r="20753" spans="6:6">
      <c r="F20753" s="1" t="s">
        <v>3</v>
      </c>
    </row>
    <row r="20754" spans="6:6">
      <c r="F20754" s="1" t="s">
        <v>3</v>
      </c>
    </row>
    <row r="20755" spans="6:6">
      <c r="F20755" s="1" t="s">
        <v>3</v>
      </c>
    </row>
    <row r="20756" spans="6:6">
      <c r="F20756" s="1" t="s">
        <v>3</v>
      </c>
    </row>
    <row r="20757" spans="6:6">
      <c r="F20757" s="1" t="s">
        <v>3</v>
      </c>
    </row>
    <row r="20758" spans="6:6">
      <c r="F20758" s="1" t="s">
        <v>3</v>
      </c>
    </row>
    <row r="20759" spans="6:6">
      <c r="F20759" s="1" t="s">
        <v>3</v>
      </c>
    </row>
    <row r="20760" spans="6:6">
      <c r="F20760" s="1" t="s">
        <v>3</v>
      </c>
    </row>
    <row r="20761" spans="6:6">
      <c r="F20761" s="1" t="s">
        <v>3</v>
      </c>
    </row>
    <row r="20762" spans="6:6">
      <c r="F20762" s="1" t="s">
        <v>3</v>
      </c>
    </row>
    <row r="20763" spans="6:6">
      <c r="F20763" s="1" t="s">
        <v>3</v>
      </c>
    </row>
    <row r="20764" spans="6:6">
      <c r="F20764" s="1" t="s">
        <v>3</v>
      </c>
    </row>
    <row r="20765" spans="6:6">
      <c r="F20765" s="1" t="s">
        <v>3</v>
      </c>
    </row>
    <row r="20766" spans="6:6">
      <c r="F20766" s="1" t="s">
        <v>3</v>
      </c>
    </row>
    <row r="20767" spans="6:6">
      <c r="F20767" s="1" t="s">
        <v>3</v>
      </c>
    </row>
    <row r="20768" spans="6:6">
      <c r="F20768" s="1" t="s">
        <v>3</v>
      </c>
    </row>
    <row r="20769" spans="6:6">
      <c r="F20769" s="1" t="s">
        <v>3</v>
      </c>
    </row>
    <row r="20770" spans="6:6">
      <c r="F20770" s="1" t="s">
        <v>3</v>
      </c>
    </row>
    <row r="20771" spans="6:6">
      <c r="F20771" s="1" t="s">
        <v>3</v>
      </c>
    </row>
    <row r="20772" spans="6:6">
      <c r="F20772" s="1" t="s">
        <v>3</v>
      </c>
    </row>
    <row r="20773" spans="6:6">
      <c r="F20773" s="1" t="s">
        <v>3</v>
      </c>
    </row>
    <row r="20774" spans="6:6">
      <c r="F20774" s="1" t="s">
        <v>3</v>
      </c>
    </row>
    <row r="20775" spans="6:6">
      <c r="F20775" s="1" t="s">
        <v>3</v>
      </c>
    </row>
    <row r="20776" spans="6:6">
      <c r="F20776" s="1" t="s">
        <v>3</v>
      </c>
    </row>
    <row r="20777" spans="6:6">
      <c r="F20777" s="1" t="s">
        <v>3</v>
      </c>
    </row>
    <row r="20778" spans="6:6">
      <c r="F20778" s="1" t="s">
        <v>3</v>
      </c>
    </row>
    <row r="20779" spans="6:6">
      <c r="F20779" s="1" t="s">
        <v>3</v>
      </c>
    </row>
    <row r="20780" spans="6:6">
      <c r="F20780" s="1" t="s">
        <v>3</v>
      </c>
    </row>
    <row r="20781" spans="6:6">
      <c r="F20781" s="1" t="s">
        <v>3</v>
      </c>
    </row>
    <row r="20782" spans="6:6">
      <c r="F20782" s="1" t="s">
        <v>3</v>
      </c>
    </row>
    <row r="20783" spans="6:6">
      <c r="F20783" s="1" t="s">
        <v>3</v>
      </c>
    </row>
    <row r="20784" spans="6:6">
      <c r="F20784" s="1" t="s">
        <v>3</v>
      </c>
    </row>
    <row r="20785" spans="6:6">
      <c r="F20785" s="1" t="s">
        <v>3</v>
      </c>
    </row>
    <row r="20786" spans="6:6">
      <c r="F20786" s="1" t="s">
        <v>3</v>
      </c>
    </row>
    <row r="20787" spans="6:6">
      <c r="F20787" s="1" t="s">
        <v>3</v>
      </c>
    </row>
    <row r="20788" spans="6:6">
      <c r="F20788" s="1" t="s">
        <v>3</v>
      </c>
    </row>
    <row r="20789" spans="6:6">
      <c r="F20789" s="1" t="s">
        <v>3</v>
      </c>
    </row>
    <row r="20790" spans="6:6">
      <c r="F20790" s="1" t="s">
        <v>3</v>
      </c>
    </row>
    <row r="20791" spans="6:6">
      <c r="F20791" s="1" t="s">
        <v>3</v>
      </c>
    </row>
    <row r="20792" spans="6:6">
      <c r="F20792" s="1" t="s">
        <v>3</v>
      </c>
    </row>
    <row r="20793" spans="6:6">
      <c r="F20793" s="1" t="s">
        <v>3</v>
      </c>
    </row>
    <row r="20794" spans="6:6">
      <c r="F20794" s="1" t="s">
        <v>3</v>
      </c>
    </row>
    <row r="20795" spans="6:6">
      <c r="F20795" s="1" t="s">
        <v>3</v>
      </c>
    </row>
    <row r="20796" spans="6:6">
      <c r="F20796" s="1" t="s">
        <v>3</v>
      </c>
    </row>
    <row r="20797" spans="6:6">
      <c r="F20797" s="1" t="s">
        <v>3</v>
      </c>
    </row>
    <row r="20798" spans="6:6">
      <c r="F20798" s="1" t="s">
        <v>3</v>
      </c>
    </row>
    <row r="20799" spans="6:6">
      <c r="F20799" s="1" t="s">
        <v>3</v>
      </c>
    </row>
    <row r="20800" spans="6:6">
      <c r="F20800" s="1" t="s">
        <v>3</v>
      </c>
    </row>
    <row r="20801" spans="6:6">
      <c r="F20801" s="1" t="s">
        <v>3</v>
      </c>
    </row>
    <row r="20802" spans="6:6">
      <c r="F20802" s="1" t="s">
        <v>3</v>
      </c>
    </row>
    <row r="20803" spans="6:6">
      <c r="F20803" s="1" t="s">
        <v>3</v>
      </c>
    </row>
    <row r="20804" spans="6:6">
      <c r="F20804" s="1" t="s">
        <v>3</v>
      </c>
    </row>
    <row r="20805" spans="6:6">
      <c r="F20805" s="1" t="s">
        <v>3</v>
      </c>
    </row>
    <row r="20806" spans="6:6">
      <c r="F20806" s="1" t="s">
        <v>3</v>
      </c>
    </row>
    <row r="20807" spans="6:6">
      <c r="F20807" s="1" t="s">
        <v>3</v>
      </c>
    </row>
    <row r="20808" spans="6:6">
      <c r="F20808" s="1" t="s">
        <v>3</v>
      </c>
    </row>
    <row r="20809" spans="6:6">
      <c r="F20809" s="1" t="s">
        <v>3</v>
      </c>
    </row>
    <row r="20810" spans="6:6">
      <c r="F20810" s="1" t="s">
        <v>3</v>
      </c>
    </row>
    <row r="20811" spans="6:6">
      <c r="F20811" s="1" t="s">
        <v>3</v>
      </c>
    </row>
    <row r="20812" spans="6:6">
      <c r="F20812" s="1" t="s">
        <v>3</v>
      </c>
    </row>
    <row r="20813" spans="6:6">
      <c r="F20813" s="1" t="s">
        <v>3</v>
      </c>
    </row>
    <row r="20814" spans="6:6">
      <c r="F20814" s="1" t="s">
        <v>3</v>
      </c>
    </row>
    <row r="20815" spans="6:6">
      <c r="F20815" s="1" t="s">
        <v>3</v>
      </c>
    </row>
    <row r="20816" spans="6:6">
      <c r="F20816" s="1" t="s">
        <v>3</v>
      </c>
    </row>
    <row r="20817" spans="6:6">
      <c r="F20817" s="1" t="s">
        <v>3</v>
      </c>
    </row>
    <row r="20818" spans="6:6">
      <c r="F20818" s="1" t="s">
        <v>3</v>
      </c>
    </row>
    <row r="20819" spans="6:6">
      <c r="F20819" s="1" t="s">
        <v>3</v>
      </c>
    </row>
    <row r="20820" spans="6:6">
      <c r="F20820" s="1" t="s">
        <v>3</v>
      </c>
    </row>
    <row r="20821" spans="6:6">
      <c r="F20821" s="1" t="s">
        <v>3</v>
      </c>
    </row>
    <row r="20822" spans="6:6">
      <c r="F20822" s="1" t="s">
        <v>3</v>
      </c>
    </row>
    <row r="20823" spans="6:6">
      <c r="F20823" s="1" t="s">
        <v>3</v>
      </c>
    </row>
    <row r="20824" spans="6:6">
      <c r="F20824" s="1" t="s">
        <v>3</v>
      </c>
    </row>
    <row r="20825" spans="6:6">
      <c r="F20825" s="1" t="s">
        <v>3</v>
      </c>
    </row>
    <row r="20826" spans="6:6">
      <c r="F20826" s="1" t="s">
        <v>3</v>
      </c>
    </row>
    <row r="20827" spans="6:6">
      <c r="F20827" s="1" t="s">
        <v>3</v>
      </c>
    </row>
    <row r="20828" spans="6:6">
      <c r="F20828" s="1" t="s">
        <v>3</v>
      </c>
    </row>
    <row r="20829" spans="6:6">
      <c r="F20829" s="1" t="s">
        <v>3</v>
      </c>
    </row>
    <row r="20830" spans="6:6">
      <c r="F20830" s="1" t="s">
        <v>3</v>
      </c>
    </row>
    <row r="20831" spans="6:6">
      <c r="F20831" s="1" t="s">
        <v>3</v>
      </c>
    </row>
    <row r="20832" spans="6:6">
      <c r="F20832" s="1" t="s">
        <v>3</v>
      </c>
    </row>
    <row r="20833" spans="6:6">
      <c r="F20833" s="1" t="s">
        <v>3</v>
      </c>
    </row>
    <row r="20834" spans="6:6">
      <c r="F20834" s="1" t="s">
        <v>3</v>
      </c>
    </row>
    <row r="20835" spans="6:6">
      <c r="F20835" s="1" t="s">
        <v>3</v>
      </c>
    </row>
    <row r="20836" spans="6:6">
      <c r="F20836" s="1" t="s">
        <v>3</v>
      </c>
    </row>
    <row r="20837" spans="6:6">
      <c r="F20837" s="1" t="s">
        <v>3</v>
      </c>
    </row>
    <row r="20838" spans="6:6">
      <c r="F20838" s="1" t="s">
        <v>3</v>
      </c>
    </row>
    <row r="20839" spans="6:6">
      <c r="F20839" s="1" t="s">
        <v>3</v>
      </c>
    </row>
    <row r="20840" spans="6:6">
      <c r="F20840" s="1" t="s">
        <v>3</v>
      </c>
    </row>
    <row r="20841" spans="6:6">
      <c r="F20841" s="1" t="s">
        <v>3</v>
      </c>
    </row>
    <row r="20842" spans="6:6">
      <c r="F20842" s="1" t="s">
        <v>3</v>
      </c>
    </row>
    <row r="20843" spans="6:6">
      <c r="F20843" s="1" t="s">
        <v>3</v>
      </c>
    </row>
    <row r="20844" spans="6:6">
      <c r="F20844" s="1" t="s">
        <v>3</v>
      </c>
    </row>
    <row r="20845" spans="6:6">
      <c r="F20845" s="1" t="s">
        <v>3</v>
      </c>
    </row>
    <row r="20846" spans="6:6">
      <c r="F20846" s="1" t="s">
        <v>3</v>
      </c>
    </row>
    <row r="20847" spans="6:6">
      <c r="F20847" s="1" t="s">
        <v>3</v>
      </c>
    </row>
    <row r="20848" spans="6:6">
      <c r="F20848" s="1" t="s">
        <v>3</v>
      </c>
    </row>
    <row r="20849" spans="6:6">
      <c r="F20849" s="1" t="s">
        <v>3</v>
      </c>
    </row>
    <row r="20850" spans="6:6">
      <c r="F20850" s="1" t="s">
        <v>3</v>
      </c>
    </row>
    <row r="20851" spans="6:6">
      <c r="F20851" s="1" t="s">
        <v>3</v>
      </c>
    </row>
    <row r="20852" spans="6:6">
      <c r="F20852" s="1" t="s">
        <v>3</v>
      </c>
    </row>
    <row r="20853" spans="6:6">
      <c r="F20853" s="1" t="s">
        <v>3</v>
      </c>
    </row>
    <row r="20854" spans="6:6">
      <c r="F20854" s="1" t="s">
        <v>3</v>
      </c>
    </row>
    <row r="20855" spans="6:6">
      <c r="F20855" s="1" t="s">
        <v>3</v>
      </c>
    </row>
    <row r="20856" spans="6:6">
      <c r="F20856" s="1" t="s">
        <v>3</v>
      </c>
    </row>
    <row r="20857" spans="6:6">
      <c r="F20857" s="1" t="s">
        <v>3</v>
      </c>
    </row>
    <row r="20858" spans="6:6">
      <c r="F20858" s="1" t="s">
        <v>3</v>
      </c>
    </row>
    <row r="20859" spans="6:6">
      <c r="F20859" s="1" t="s">
        <v>3</v>
      </c>
    </row>
    <row r="20860" spans="6:6">
      <c r="F20860" s="1" t="s">
        <v>3</v>
      </c>
    </row>
    <row r="20861" spans="6:6">
      <c r="F20861" s="1" t="s">
        <v>3</v>
      </c>
    </row>
    <row r="20862" spans="6:6">
      <c r="F20862" s="1" t="s">
        <v>3</v>
      </c>
    </row>
    <row r="20863" spans="6:6">
      <c r="F20863" s="1" t="s">
        <v>3</v>
      </c>
    </row>
    <row r="20864" spans="6:6">
      <c r="F20864" s="1" t="s">
        <v>3</v>
      </c>
    </row>
    <row r="20865" spans="6:6">
      <c r="F20865" s="1" t="s">
        <v>3</v>
      </c>
    </row>
    <row r="20866" spans="6:6">
      <c r="F20866" s="1" t="s">
        <v>3</v>
      </c>
    </row>
    <row r="20867" spans="6:6">
      <c r="F20867" s="1" t="s">
        <v>3</v>
      </c>
    </row>
    <row r="20868" spans="6:6">
      <c r="F20868" s="1" t="s">
        <v>3</v>
      </c>
    </row>
    <row r="20869" spans="6:6">
      <c r="F20869" s="1" t="s">
        <v>3</v>
      </c>
    </row>
    <row r="20870" spans="6:6">
      <c r="F20870" s="1" t="s">
        <v>3</v>
      </c>
    </row>
    <row r="20871" spans="6:6">
      <c r="F20871" s="1" t="s">
        <v>3</v>
      </c>
    </row>
    <row r="20872" spans="6:6">
      <c r="F20872" s="1" t="s">
        <v>3</v>
      </c>
    </row>
    <row r="20873" spans="6:6">
      <c r="F20873" s="1" t="s">
        <v>3</v>
      </c>
    </row>
    <row r="20874" spans="6:6">
      <c r="F20874" s="1" t="s">
        <v>3</v>
      </c>
    </row>
    <row r="20875" spans="6:6">
      <c r="F20875" s="1" t="s">
        <v>3</v>
      </c>
    </row>
    <row r="20876" spans="6:6">
      <c r="F20876" s="1" t="s">
        <v>3</v>
      </c>
    </row>
    <row r="20877" spans="6:6">
      <c r="F20877" s="1" t="s">
        <v>3</v>
      </c>
    </row>
    <row r="20878" spans="6:6">
      <c r="F20878" s="1" t="s">
        <v>3</v>
      </c>
    </row>
    <row r="20879" spans="6:6">
      <c r="F20879" s="1" t="s">
        <v>3</v>
      </c>
    </row>
    <row r="20880" spans="6:6">
      <c r="F20880" s="1" t="s">
        <v>3</v>
      </c>
    </row>
    <row r="20881" spans="6:6">
      <c r="F20881" s="1" t="s">
        <v>3</v>
      </c>
    </row>
    <row r="20882" spans="6:6">
      <c r="F20882" s="1" t="s">
        <v>3</v>
      </c>
    </row>
    <row r="20883" spans="6:6">
      <c r="F20883" s="1" t="s">
        <v>3</v>
      </c>
    </row>
    <row r="20884" spans="6:6">
      <c r="F20884" s="1" t="s">
        <v>3</v>
      </c>
    </row>
    <row r="20885" spans="6:6">
      <c r="F20885" s="1" t="s">
        <v>3</v>
      </c>
    </row>
    <row r="20886" spans="6:6">
      <c r="F20886" s="1" t="s">
        <v>3</v>
      </c>
    </row>
    <row r="20887" spans="6:6">
      <c r="F20887" s="1" t="s">
        <v>3</v>
      </c>
    </row>
    <row r="20888" spans="6:6">
      <c r="F20888" s="1" t="s">
        <v>3</v>
      </c>
    </row>
    <row r="20889" spans="6:6">
      <c r="F20889" s="1" t="s">
        <v>3</v>
      </c>
    </row>
    <row r="20890" spans="6:6">
      <c r="F20890" s="1" t="s">
        <v>3</v>
      </c>
    </row>
    <row r="20891" spans="6:6">
      <c r="F20891" s="1" t="s">
        <v>3</v>
      </c>
    </row>
    <row r="20892" spans="6:6">
      <c r="F20892" s="1" t="s">
        <v>3</v>
      </c>
    </row>
    <row r="20893" spans="6:6">
      <c r="F20893" s="1" t="s">
        <v>3</v>
      </c>
    </row>
    <row r="20894" spans="6:6">
      <c r="F20894" s="1" t="s">
        <v>3</v>
      </c>
    </row>
    <row r="20895" spans="6:6">
      <c r="F20895" s="1" t="s">
        <v>3</v>
      </c>
    </row>
    <row r="20896" spans="6:6">
      <c r="F20896" s="1" t="s">
        <v>3</v>
      </c>
    </row>
    <row r="20897" spans="6:6">
      <c r="F20897" s="1" t="s">
        <v>3</v>
      </c>
    </row>
    <row r="20898" spans="6:6">
      <c r="F20898" s="1" t="s">
        <v>3</v>
      </c>
    </row>
    <row r="20899" spans="6:6">
      <c r="F20899" s="1" t="s">
        <v>3</v>
      </c>
    </row>
    <row r="20900" spans="6:6">
      <c r="F20900" s="1" t="s">
        <v>3</v>
      </c>
    </row>
    <row r="20901" spans="6:6">
      <c r="F20901" s="1" t="s">
        <v>3</v>
      </c>
    </row>
    <row r="20902" spans="6:6">
      <c r="F20902" s="1" t="s">
        <v>3</v>
      </c>
    </row>
    <row r="20903" spans="6:6">
      <c r="F20903" s="1" t="s">
        <v>3</v>
      </c>
    </row>
    <row r="20904" spans="6:6">
      <c r="F20904" s="1" t="s">
        <v>3</v>
      </c>
    </row>
    <row r="20905" spans="6:6">
      <c r="F20905" s="1" t="s">
        <v>3</v>
      </c>
    </row>
    <row r="20906" spans="6:6">
      <c r="F20906" s="1" t="s">
        <v>3</v>
      </c>
    </row>
    <row r="20907" spans="6:6">
      <c r="F20907" s="1" t="s">
        <v>3</v>
      </c>
    </row>
    <row r="20908" spans="6:6">
      <c r="F20908" s="1" t="s">
        <v>3</v>
      </c>
    </row>
    <row r="20909" spans="6:6">
      <c r="F20909" s="1" t="s">
        <v>3</v>
      </c>
    </row>
    <row r="20910" spans="6:6">
      <c r="F20910" s="1" t="s">
        <v>3</v>
      </c>
    </row>
    <row r="20911" spans="6:6">
      <c r="F20911" s="1" t="s">
        <v>3</v>
      </c>
    </row>
    <row r="20912" spans="6:6">
      <c r="F20912" s="1" t="s">
        <v>3</v>
      </c>
    </row>
    <row r="20913" spans="6:6">
      <c r="F20913" s="1" t="s">
        <v>3</v>
      </c>
    </row>
    <row r="20914" spans="6:6">
      <c r="F20914" s="1" t="s">
        <v>3</v>
      </c>
    </row>
    <row r="20915" spans="6:6">
      <c r="F20915" s="1" t="s">
        <v>3</v>
      </c>
    </row>
    <row r="20916" spans="6:6">
      <c r="F20916" s="1" t="s">
        <v>3</v>
      </c>
    </row>
    <row r="20917" spans="6:6">
      <c r="F20917" s="1" t="s">
        <v>3</v>
      </c>
    </row>
    <row r="20918" spans="6:6">
      <c r="F20918" s="1" t="s">
        <v>3</v>
      </c>
    </row>
    <row r="20919" spans="6:6">
      <c r="F20919" s="1" t="s">
        <v>3</v>
      </c>
    </row>
    <row r="20920" spans="6:6">
      <c r="F20920" s="1" t="s">
        <v>3</v>
      </c>
    </row>
    <row r="20921" spans="6:6">
      <c r="F20921" s="1" t="s">
        <v>3</v>
      </c>
    </row>
    <row r="20922" spans="6:6">
      <c r="F20922" s="1" t="s">
        <v>3</v>
      </c>
    </row>
    <row r="20923" spans="6:6">
      <c r="F20923" s="1" t="s">
        <v>3</v>
      </c>
    </row>
    <row r="20924" spans="6:6">
      <c r="F20924" s="1" t="s">
        <v>3</v>
      </c>
    </row>
    <row r="20925" spans="6:6">
      <c r="F20925" s="1" t="s">
        <v>3</v>
      </c>
    </row>
    <row r="20926" spans="6:6">
      <c r="F20926" s="1" t="s">
        <v>3</v>
      </c>
    </row>
    <row r="20927" spans="6:6">
      <c r="F20927" s="1" t="s">
        <v>3</v>
      </c>
    </row>
    <row r="20928" spans="6:6">
      <c r="F20928" s="1" t="s">
        <v>3</v>
      </c>
    </row>
    <row r="20929" spans="6:6">
      <c r="F20929" s="1" t="s">
        <v>3</v>
      </c>
    </row>
    <row r="20930" spans="6:6">
      <c r="F20930" s="1" t="s">
        <v>3</v>
      </c>
    </row>
    <row r="20931" spans="6:6">
      <c r="F20931" s="1" t="s">
        <v>3</v>
      </c>
    </row>
    <row r="20932" spans="6:6">
      <c r="F20932" s="1" t="s">
        <v>3</v>
      </c>
    </row>
    <row r="20933" spans="6:6">
      <c r="F20933" s="1" t="s">
        <v>3</v>
      </c>
    </row>
    <row r="20934" spans="6:6">
      <c r="F20934" s="1" t="s">
        <v>3</v>
      </c>
    </row>
    <row r="20935" spans="6:6">
      <c r="F20935" s="1" t="s">
        <v>3</v>
      </c>
    </row>
    <row r="20936" spans="6:6">
      <c r="F20936" s="1" t="s">
        <v>3</v>
      </c>
    </row>
    <row r="20937" spans="6:6">
      <c r="F20937" s="1" t="s">
        <v>3</v>
      </c>
    </row>
    <row r="20938" spans="6:6">
      <c r="F20938" s="1" t="s">
        <v>3</v>
      </c>
    </row>
    <row r="20939" spans="6:6">
      <c r="F20939" s="1" t="s">
        <v>3</v>
      </c>
    </row>
    <row r="20940" spans="6:6">
      <c r="F20940" s="1" t="s">
        <v>3</v>
      </c>
    </row>
    <row r="20941" spans="6:6">
      <c r="F20941" s="1" t="s">
        <v>3</v>
      </c>
    </row>
    <row r="20942" spans="6:6">
      <c r="F20942" s="1" t="s">
        <v>3</v>
      </c>
    </row>
    <row r="20943" spans="6:6">
      <c r="F20943" s="1" t="s">
        <v>3</v>
      </c>
    </row>
    <row r="20944" spans="6:6">
      <c r="F20944" s="1" t="s">
        <v>3</v>
      </c>
    </row>
    <row r="20945" spans="6:6">
      <c r="F20945" s="1" t="s">
        <v>3</v>
      </c>
    </row>
    <row r="20946" spans="6:6">
      <c r="F20946" s="1" t="s">
        <v>3</v>
      </c>
    </row>
    <row r="20947" spans="6:6">
      <c r="F20947" s="1" t="s">
        <v>3</v>
      </c>
    </row>
    <row r="20948" spans="6:6">
      <c r="F20948" s="1" t="s">
        <v>3</v>
      </c>
    </row>
    <row r="20949" spans="6:6">
      <c r="F20949" s="1" t="s">
        <v>3</v>
      </c>
    </row>
    <row r="20950" spans="6:6">
      <c r="F20950" s="1" t="s">
        <v>3</v>
      </c>
    </row>
    <row r="20951" spans="6:6">
      <c r="F20951" s="1" t="s">
        <v>3</v>
      </c>
    </row>
    <row r="20952" spans="6:6">
      <c r="F20952" s="1" t="s">
        <v>3</v>
      </c>
    </row>
    <row r="20953" spans="6:6">
      <c r="F20953" s="1" t="s">
        <v>3</v>
      </c>
    </row>
    <row r="20954" spans="6:6">
      <c r="F20954" s="1" t="s">
        <v>3</v>
      </c>
    </row>
    <row r="20955" spans="6:6">
      <c r="F20955" s="1" t="s">
        <v>3</v>
      </c>
    </row>
    <row r="20956" spans="6:6">
      <c r="F20956" s="1" t="s">
        <v>3</v>
      </c>
    </row>
    <row r="20957" spans="6:6">
      <c r="F20957" s="1" t="s">
        <v>3</v>
      </c>
    </row>
    <row r="20958" spans="6:6">
      <c r="F20958" s="1" t="s">
        <v>3</v>
      </c>
    </row>
    <row r="20959" spans="6:6">
      <c r="F20959" s="1" t="s">
        <v>3</v>
      </c>
    </row>
    <row r="20960" spans="6:6">
      <c r="F20960" s="1" t="s">
        <v>3</v>
      </c>
    </row>
    <row r="20961" spans="6:6">
      <c r="F20961" s="1" t="s">
        <v>3</v>
      </c>
    </row>
    <row r="20962" spans="6:6">
      <c r="F20962" s="1" t="s">
        <v>3</v>
      </c>
    </row>
    <row r="20963" spans="6:6">
      <c r="F20963" s="1" t="s">
        <v>3</v>
      </c>
    </row>
    <row r="20964" spans="6:6">
      <c r="F20964" s="1" t="s">
        <v>3</v>
      </c>
    </row>
    <row r="20965" spans="6:6">
      <c r="F20965" s="1" t="s">
        <v>3</v>
      </c>
    </row>
    <row r="20966" spans="6:6">
      <c r="F20966" s="1" t="s">
        <v>3</v>
      </c>
    </row>
    <row r="20967" spans="6:6">
      <c r="F20967" s="1" t="s">
        <v>3</v>
      </c>
    </row>
    <row r="20968" spans="6:6">
      <c r="F20968" s="1" t="s">
        <v>3</v>
      </c>
    </row>
    <row r="20969" spans="6:6">
      <c r="F20969" s="1" t="s">
        <v>3</v>
      </c>
    </row>
    <row r="20970" spans="6:6">
      <c r="F20970" s="1" t="s">
        <v>3</v>
      </c>
    </row>
    <row r="20971" spans="6:6">
      <c r="F20971" s="1" t="s">
        <v>3</v>
      </c>
    </row>
    <row r="20972" spans="6:6">
      <c r="F20972" s="1" t="s">
        <v>3</v>
      </c>
    </row>
    <row r="20973" spans="6:6">
      <c r="F20973" s="1" t="s">
        <v>3</v>
      </c>
    </row>
    <row r="20974" spans="6:6">
      <c r="F20974" s="1" t="s">
        <v>3</v>
      </c>
    </row>
    <row r="20975" spans="6:6">
      <c r="F20975" s="1" t="s">
        <v>3</v>
      </c>
    </row>
    <row r="20976" spans="6:6">
      <c r="F20976" s="1" t="s">
        <v>3</v>
      </c>
    </row>
    <row r="20977" spans="6:6">
      <c r="F20977" s="1" t="s">
        <v>3</v>
      </c>
    </row>
    <row r="20978" spans="6:6">
      <c r="F20978" s="1" t="s">
        <v>3</v>
      </c>
    </row>
    <row r="20979" spans="6:6">
      <c r="F20979" s="1" t="s">
        <v>3</v>
      </c>
    </row>
    <row r="20980" spans="6:6">
      <c r="F20980" s="1" t="s">
        <v>3</v>
      </c>
    </row>
    <row r="20981" spans="6:6">
      <c r="F20981" s="1" t="s">
        <v>3</v>
      </c>
    </row>
    <row r="20982" spans="6:6">
      <c r="F20982" s="1" t="s">
        <v>3</v>
      </c>
    </row>
    <row r="20983" spans="6:6">
      <c r="F20983" s="1" t="s">
        <v>3</v>
      </c>
    </row>
    <row r="20984" spans="6:6">
      <c r="F20984" s="1" t="s">
        <v>3</v>
      </c>
    </row>
    <row r="20985" spans="6:6">
      <c r="F20985" s="1" t="s">
        <v>3</v>
      </c>
    </row>
    <row r="20986" spans="6:6">
      <c r="F20986" s="1" t="s">
        <v>3</v>
      </c>
    </row>
    <row r="20987" spans="6:6">
      <c r="F20987" s="1" t="s">
        <v>3</v>
      </c>
    </row>
    <row r="20988" spans="6:6">
      <c r="F20988" s="1" t="s">
        <v>3</v>
      </c>
    </row>
    <row r="20989" spans="6:6">
      <c r="F20989" s="1" t="s">
        <v>3</v>
      </c>
    </row>
    <row r="20990" spans="6:6">
      <c r="F20990" s="1" t="s">
        <v>3</v>
      </c>
    </row>
    <row r="20991" spans="6:6">
      <c r="F20991" s="1" t="s">
        <v>3</v>
      </c>
    </row>
    <row r="20992" spans="6:6">
      <c r="F20992" s="1" t="s">
        <v>3</v>
      </c>
    </row>
    <row r="20993" spans="6:6">
      <c r="F20993" s="1" t="s">
        <v>3</v>
      </c>
    </row>
    <row r="20994" spans="6:6">
      <c r="F20994" s="1" t="s">
        <v>3</v>
      </c>
    </row>
    <row r="20995" spans="6:6">
      <c r="F20995" s="1" t="s">
        <v>3</v>
      </c>
    </row>
    <row r="20996" spans="6:6">
      <c r="F20996" s="1" t="s">
        <v>3</v>
      </c>
    </row>
    <row r="20997" spans="6:6">
      <c r="F20997" s="1" t="s">
        <v>3</v>
      </c>
    </row>
    <row r="20998" spans="6:6">
      <c r="F20998" s="1" t="s">
        <v>3</v>
      </c>
    </row>
    <row r="20999" spans="6:6">
      <c r="F20999" s="1" t="s">
        <v>3</v>
      </c>
    </row>
    <row r="21000" spans="6:6">
      <c r="F21000" s="1" t="s">
        <v>3</v>
      </c>
    </row>
    <row r="21001" spans="6:6">
      <c r="F21001" s="1" t="s">
        <v>3</v>
      </c>
    </row>
    <row r="21002" spans="6:6">
      <c r="F21002" s="1" t="s">
        <v>3</v>
      </c>
    </row>
    <row r="21003" spans="6:6">
      <c r="F21003" s="1" t="s">
        <v>3</v>
      </c>
    </row>
    <row r="21004" spans="6:6">
      <c r="F21004" s="1" t="s">
        <v>3</v>
      </c>
    </row>
    <row r="21005" spans="6:6">
      <c r="F21005" s="1" t="s">
        <v>3</v>
      </c>
    </row>
    <row r="21006" spans="6:6">
      <c r="F21006" s="1" t="s">
        <v>3</v>
      </c>
    </row>
    <row r="21007" spans="6:6">
      <c r="F21007" s="1" t="s">
        <v>3</v>
      </c>
    </row>
    <row r="21008" spans="6:6">
      <c r="F21008" s="1" t="s">
        <v>3</v>
      </c>
    </row>
    <row r="21009" spans="6:6">
      <c r="F21009" s="1" t="s">
        <v>3</v>
      </c>
    </row>
    <row r="21010" spans="6:6">
      <c r="F21010" s="1" t="s">
        <v>3</v>
      </c>
    </row>
    <row r="21011" spans="6:6">
      <c r="F21011" s="1" t="s">
        <v>3</v>
      </c>
    </row>
    <row r="21012" spans="6:6">
      <c r="F21012" s="1" t="s">
        <v>3</v>
      </c>
    </row>
    <row r="21013" spans="6:6">
      <c r="F21013" s="1" t="s">
        <v>3</v>
      </c>
    </row>
    <row r="21014" spans="6:6">
      <c r="F21014" s="1" t="s">
        <v>3</v>
      </c>
    </row>
    <row r="21015" spans="6:6">
      <c r="F21015" s="1" t="s">
        <v>3</v>
      </c>
    </row>
    <row r="21016" spans="6:6">
      <c r="F21016" s="1" t="s">
        <v>3</v>
      </c>
    </row>
    <row r="21017" spans="6:6">
      <c r="F21017" s="1" t="s">
        <v>3</v>
      </c>
    </row>
    <row r="21018" spans="6:6">
      <c r="F21018" s="1" t="s">
        <v>3</v>
      </c>
    </row>
    <row r="21019" spans="6:6">
      <c r="F21019" s="1" t="s">
        <v>3</v>
      </c>
    </row>
    <row r="21020" spans="6:6">
      <c r="F21020" s="1" t="s">
        <v>3</v>
      </c>
    </row>
    <row r="21021" spans="6:6">
      <c r="F21021" s="1" t="s">
        <v>3</v>
      </c>
    </row>
    <row r="21022" spans="6:6">
      <c r="F21022" s="1" t="s">
        <v>3</v>
      </c>
    </row>
    <row r="21023" spans="6:6">
      <c r="F21023" s="1" t="s">
        <v>3</v>
      </c>
    </row>
    <row r="21024" spans="6:6">
      <c r="F21024" s="1" t="s">
        <v>3</v>
      </c>
    </row>
    <row r="21025" spans="6:6">
      <c r="F21025" s="1" t="s">
        <v>3</v>
      </c>
    </row>
    <row r="21026" spans="6:6">
      <c r="F21026" s="1" t="s">
        <v>3</v>
      </c>
    </row>
    <row r="21027" spans="6:6">
      <c r="F21027" s="1" t="s">
        <v>3</v>
      </c>
    </row>
    <row r="21028" spans="6:6">
      <c r="F21028" s="1" t="s">
        <v>3</v>
      </c>
    </row>
    <row r="21029" spans="6:6">
      <c r="F21029" s="1" t="s">
        <v>3</v>
      </c>
    </row>
    <row r="21030" spans="6:6">
      <c r="F21030" s="1" t="s">
        <v>3</v>
      </c>
    </row>
    <row r="21031" spans="6:6">
      <c r="F21031" s="1" t="s">
        <v>3</v>
      </c>
    </row>
    <row r="21032" spans="6:6">
      <c r="F21032" s="1" t="s">
        <v>3</v>
      </c>
    </row>
    <row r="21033" spans="6:6">
      <c r="F21033" s="1" t="s">
        <v>3</v>
      </c>
    </row>
    <row r="21034" spans="6:6">
      <c r="F21034" s="1" t="s">
        <v>3</v>
      </c>
    </row>
    <row r="21035" spans="6:6">
      <c r="F21035" s="1" t="s">
        <v>3</v>
      </c>
    </row>
    <row r="21036" spans="6:6">
      <c r="F21036" s="1" t="s">
        <v>3</v>
      </c>
    </row>
    <row r="21037" spans="6:6">
      <c r="F21037" s="1" t="s">
        <v>3</v>
      </c>
    </row>
    <row r="21038" spans="6:6">
      <c r="F21038" s="1" t="s">
        <v>3</v>
      </c>
    </row>
    <row r="21039" spans="6:6">
      <c r="F21039" s="1" t="s">
        <v>3</v>
      </c>
    </row>
    <row r="21040" spans="6:6">
      <c r="F21040" s="1" t="s">
        <v>3</v>
      </c>
    </row>
    <row r="21041" spans="6:6">
      <c r="F21041" s="1" t="s">
        <v>3</v>
      </c>
    </row>
    <row r="21042" spans="6:6">
      <c r="F21042" s="1" t="s">
        <v>3</v>
      </c>
    </row>
    <row r="21043" spans="6:6">
      <c r="F21043" s="1" t="s">
        <v>3</v>
      </c>
    </row>
    <row r="21044" spans="6:6">
      <c r="F21044" s="1" t="s">
        <v>3</v>
      </c>
    </row>
    <row r="21045" spans="6:6">
      <c r="F21045" s="1" t="s">
        <v>3</v>
      </c>
    </row>
    <row r="21046" spans="6:6">
      <c r="F21046" s="1" t="s">
        <v>3</v>
      </c>
    </row>
    <row r="21047" spans="6:6">
      <c r="F21047" s="1" t="s">
        <v>3</v>
      </c>
    </row>
    <row r="21048" spans="6:6">
      <c r="F21048" s="1" t="s">
        <v>3</v>
      </c>
    </row>
    <row r="21049" spans="6:6">
      <c r="F21049" s="1" t="s">
        <v>3</v>
      </c>
    </row>
    <row r="21050" spans="6:6">
      <c r="F21050" s="1" t="s">
        <v>3</v>
      </c>
    </row>
    <row r="21051" spans="6:6">
      <c r="F21051" s="1" t="s">
        <v>3</v>
      </c>
    </row>
    <row r="21052" spans="6:6">
      <c r="F21052" s="1" t="s">
        <v>3</v>
      </c>
    </row>
    <row r="21053" spans="6:6">
      <c r="F21053" s="1" t="s">
        <v>3</v>
      </c>
    </row>
    <row r="21054" spans="6:6">
      <c r="F21054" s="1" t="s">
        <v>3</v>
      </c>
    </row>
    <row r="21055" spans="6:6">
      <c r="F21055" s="1" t="s">
        <v>3</v>
      </c>
    </row>
    <row r="21056" spans="6:6">
      <c r="F21056" s="1" t="s">
        <v>3</v>
      </c>
    </row>
    <row r="21057" spans="6:6">
      <c r="F21057" s="1" t="s">
        <v>3</v>
      </c>
    </row>
    <row r="21058" spans="6:6">
      <c r="F21058" s="1" t="s">
        <v>3</v>
      </c>
    </row>
    <row r="21059" spans="6:6">
      <c r="F21059" s="1" t="s">
        <v>3</v>
      </c>
    </row>
    <row r="21060" spans="6:6">
      <c r="F21060" s="1" t="s">
        <v>3</v>
      </c>
    </row>
    <row r="21061" spans="6:6">
      <c r="F21061" s="1" t="s">
        <v>3</v>
      </c>
    </row>
    <row r="21062" spans="6:6">
      <c r="F21062" s="1" t="s">
        <v>3</v>
      </c>
    </row>
    <row r="21063" spans="6:6">
      <c r="F21063" s="1" t="s">
        <v>3</v>
      </c>
    </row>
    <row r="21064" spans="6:6">
      <c r="F21064" s="1" t="s">
        <v>3</v>
      </c>
    </row>
    <row r="21065" spans="6:6">
      <c r="F21065" s="1" t="s">
        <v>3</v>
      </c>
    </row>
    <row r="21066" spans="6:6">
      <c r="F21066" s="1" t="s">
        <v>3</v>
      </c>
    </row>
    <row r="21067" spans="6:6">
      <c r="F21067" s="1" t="s">
        <v>3</v>
      </c>
    </row>
    <row r="21068" spans="6:6">
      <c r="F21068" s="1" t="s">
        <v>3</v>
      </c>
    </row>
    <row r="21069" spans="6:6">
      <c r="F21069" s="1" t="s">
        <v>3</v>
      </c>
    </row>
    <row r="21070" spans="6:6">
      <c r="F21070" s="1" t="s">
        <v>3</v>
      </c>
    </row>
    <row r="21071" spans="6:6">
      <c r="F21071" s="1" t="s">
        <v>3</v>
      </c>
    </row>
    <row r="21072" spans="6:6">
      <c r="F21072" s="1" t="s">
        <v>3</v>
      </c>
    </row>
    <row r="21073" spans="6:6">
      <c r="F21073" s="1" t="s">
        <v>3</v>
      </c>
    </row>
    <row r="21074" spans="6:6">
      <c r="F21074" s="1" t="s">
        <v>3</v>
      </c>
    </row>
    <row r="21075" spans="6:6">
      <c r="F21075" s="1" t="s">
        <v>3</v>
      </c>
    </row>
    <row r="21076" spans="6:6">
      <c r="F21076" s="1" t="s">
        <v>3</v>
      </c>
    </row>
    <row r="21077" spans="6:6">
      <c r="F21077" s="1" t="s">
        <v>3</v>
      </c>
    </row>
    <row r="21078" spans="6:6">
      <c r="F21078" s="1" t="s">
        <v>3</v>
      </c>
    </row>
    <row r="21079" spans="6:6">
      <c r="F21079" s="1" t="s">
        <v>3</v>
      </c>
    </row>
    <row r="21080" spans="6:6">
      <c r="F21080" s="1" t="s">
        <v>3</v>
      </c>
    </row>
    <row r="21081" spans="6:6">
      <c r="F21081" s="1" t="s">
        <v>3</v>
      </c>
    </row>
    <row r="21082" spans="6:6">
      <c r="F21082" s="1" t="s">
        <v>3</v>
      </c>
    </row>
    <row r="21083" spans="6:6">
      <c r="F21083" s="1" t="s">
        <v>3</v>
      </c>
    </row>
    <row r="21084" spans="6:6">
      <c r="F21084" s="1" t="s">
        <v>3</v>
      </c>
    </row>
    <row r="21085" spans="6:6">
      <c r="F21085" s="1" t="s">
        <v>3</v>
      </c>
    </row>
    <row r="21086" spans="6:6">
      <c r="F21086" s="1" t="s">
        <v>3</v>
      </c>
    </row>
    <row r="21087" spans="6:6">
      <c r="F21087" s="1" t="s">
        <v>3</v>
      </c>
    </row>
    <row r="21088" spans="6:6">
      <c r="F21088" s="1" t="s">
        <v>3</v>
      </c>
    </row>
    <row r="21089" spans="6:6">
      <c r="F21089" s="1" t="s">
        <v>3</v>
      </c>
    </row>
    <row r="21090" spans="6:6">
      <c r="F21090" s="1" t="s">
        <v>3</v>
      </c>
    </row>
    <row r="21091" spans="6:6">
      <c r="F21091" s="1" t="s">
        <v>3</v>
      </c>
    </row>
    <row r="21092" spans="6:6">
      <c r="F21092" s="1" t="s">
        <v>3</v>
      </c>
    </row>
    <row r="21093" spans="6:6">
      <c r="F21093" s="1" t="s">
        <v>3</v>
      </c>
    </row>
    <row r="21094" spans="6:6">
      <c r="F21094" s="1" t="s">
        <v>3</v>
      </c>
    </row>
    <row r="21095" spans="6:6">
      <c r="F21095" s="1" t="s">
        <v>3</v>
      </c>
    </row>
    <row r="21096" spans="6:6">
      <c r="F21096" s="1" t="s">
        <v>3</v>
      </c>
    </row>
    <row r="21097" spans="6:6">
      <c r="F21097" s="1" t="s">
        <v>3</v>
      </c>
    </row>
    <row r="21098" spans="6:6">
      <c r="F21098" s="1" t="s">
        <v>3</v>
      </c>
    </row>
    <row r="21099" spans="6:6">
      <c r="F21099" s="1" t="s">
        <v>3</v>
      </c>
    </row>
    <row r="21100" spans="6:6">
      <c r="F21100" s="1" t="s">
        <v>3</v>
      </c>
    </row>
    <row r="21101" spans="6:6">
      <c r="F21101" s="1" t="s">
        <v>3</v>
      </c>
    </row>
    <row r="21102" spans="6:6">
      <c r="F21102" s="1" t="s">
        <v>3</v>
      </c>
    </row>
    <row r="21103" spans="6:6">
      <c r="F21103" s="1" t="s">
        <v>3</v>
      </c>
    </row>
    <row r="21104" spans="6:6">
      <c r="F21104" s="1" t="s">
        <v>3</v>
      </c>
    </row>
    <row r="21105" spans="6:6">
      <c r="F21105" s="1" t="s">
        <v>3</v>
      </c>
    </row>
    <row r="21106" spans="6:6">
      <c r="F21106" s="1" t="s">
        <v>3</v>
      </c>
    </row>
    <row r="21107" spans="6:6">
      <c r="F21107" s="1" t="s">
        <v>3</v>
      </c>
    </row>
    <row r="21108" spans="6:6">
      <c r="F21108" s="1" t="s">
        <v>3</v>
      </c>
    </row>
    <row r="21109" spans="6:6">
      <c r="F21109" s="1" t="s">
        <v>3</v>
      </c>
    </row>
    <row r="21110" spans="6:6">
      <c r="F21110" s="1" t="s">
        <v>3</v>
      </c>
    </row>
    <row r="21111" spans="6:6">
      <c r="F21111" s="1" t="s">
        <v>3</v>
      </c>
    </row>
    <row r="21112" spans="6:6">
      <c r="F21112" s="1" t="s">
        <v>3</v>
      </c>
    </row>
    <row r="21113" spans="6:6">
      <c r="F21113" s="1" t="s">
        <v>3</v>
      </c>
    </row>
    <row r="21114" spans="6:6">
      <c r="F21114" s="1" t="s">
        <v>3</v>
      </c>
    </row>
    <row r="21115" spans="6:6">
      <c r="F21115" s="1" t="s">
        <v>3</v>
      </c>
    </row>
    <row r="21116" spans="6:6">
      <c r="F21116" s="1" t="s">
        <v>3</v>
      </c>
    </row>
    <row r="21117" spans="6:6">
      <c r="F21117" s="1" t="s">
        <v>3</v>
      </c>
    </row>
    <row r="21118" spans="6:6">
      <c r="F21118" s="1" t="s">
        <v>3</v>
      </c>
    </row>
    <row r="21119" spans="6:6">
      <c r="F21119" s="1" t="s">
        <v>3</v>
      </c>
    </row>
    <row r="21120" spans="6:6">
      <c r="F21120" s="1" t="s">
        <v>3</v>
      </c>
    </row>
    <row r="21121" spans="6:6">
      <c r="F21121" s="1" t="s">
        <v>3</v>
      </c>
    </row>
    <row r="21122" spans="6:6">
      <c r="F21122" s="1" t="s">
        <v>3</v>
      </c>
    </row>
    <row r="21123" spans="6:6">
      <c r="F21123" s="1" t="s">
        <v>3</v>
      </c>
    </row>
    <row r="21124" spans="6:6">
      <c r="F21124" s="1" t="s">
        <v>3</v>
      </c>
    </row>
    <row r="21125" spans="6:6">
      <c r="F21125" s="1" t="s">
        <v>3</v>
      </c>
    </row>
    <row r="21126" spans="6:6">
      <c r="F21126" s="1" t="s">
        <v>3</v>
      </c>
    </row>
    <row r="21127" spans="6:6">
      <c r="F21127" s="1" t="s">
        <v>3</v>
      </c>
    </row>
    <row r="21128" spans="6:6">
      <c r="F21128" s="1" t="s">
        <v>3</v>
      </c>
    </row>
    <row r="21129" spans="6:6">
      <c r="F21129" s="1" t="s">
        <v>3</v>
      </c>
    </row>
    <row r="21130" spans="6:6">
      <c r="F21130" s="1" t="s">
        <v>3</v>
      </c>
    </row>
    <row r="21131" spans="6:6">
      <c r="F21131" s="1" t="s">
        <v>3</v>
      </c>
    </row>
    <row r="21132" spans="6:6">
      <c r="F21132" s="1" t="s">
        <v>3</v>
      </c>
    </row>
    <row r="21133" spans="6:6">
      <c r="F21133" s="1" t="s">
        <v>3</v>
      </c>
    </row>
    <row r="21134" spans="6:6">
      <c r="F21134" s="1" t="s">
        <v>3</v>
      </c>
    </row>
    <row r="21135" spans="6:6">
      <c r="F21135" s="1" t="s">
        <v>3</v>
      </c>
    </row>
    <row r="21136" spans="6:6">
      <c r="F21136" s="1" t="s">
        <v>3</v>
      </c>
    </row>
    <row r="21137" spans="6:6">
      <c r="F21137" s="1" t="s">
        <v>3</v>
      </c>
    </row>
    <row r="21138" spans="6:6">
      <c r="F21138" s="1" t="s">
        <v>3</v>
      </c>
    </row>
    <row r="21139" spans="6:6">
      <c r="F21139" s="1" t="s">
        <v>3</v>
      </c>
    </row>
    <row r="21140" spans="6:6">
      <c r="F21140" s="1" t="s">
        <v>3</v>
      </c>
    </row>
    <row r="21141" spans="6:6">
      <c r="F21141" s="1" t="s">
        <v>3</v>
      </c>
    </row>
    <row r="21142" spans="6:6">
      <c r="F21142" s="1" t="s">
        <v>3</v>
      </c>
    </row>
    <row r="21143" spans="6:6">
      <c r="F21143" s="1" t="s">
        <v>3</v>
      </c>
    </row>
    <row r="21144" spans="6:6">
      <c r="F21144" s="1" t="s">
        <v>3</v>
      </c>
    </row>
    <row r="21145" spans="6:6">
      <c r="F21145" s="1" t="s">
        <v>3</v>
      </c>
    </row>
    <row r="21146" spans="6:6">
      <c r="F21146" s="1" t="s">
        <v>3</v>
      </c>
    </row>
    <row r="21147" spans="6:6">
      <c r="F21147" s="1" t="s">
        <v>3</v>
      </c>
    </row>
    <row r="21148" spans="6:6">
      <c r="F21148" s="1" t="s">
        <v>3</v>
      </c>
    </row>
    <row r="21149" spans="6:6">
      <c r="F21149" s="1" t="s">
        <v>3</v>
      </c>
    </row>
    <row r="21150" spans="6:6">
      <c r="F21150" s="1" t="s">
        <v>3</v>
      </c>
    </row>
    <row r="21151" spans="6:6">
      <c r="F21151" s="1" t="s">
        <v>3</v>
      </c>
    </row>
    <row r="21152" spans="6:6">
      <c r="F21152" s="1" t="s">
        <v>3</v>
      </c>
    </row>
    <row r="21153" spans="6:6">
      <c r="F21153" s="1" t="s">
        <v>3</v>
      </c>
    </row>
    <row r="21154" spans="6:6">
      <c r="F21154" s="1" t="s">
        <v>3</v>
      </c>
    </row>
    <row r="21155" spans="6:6">
      <c r="F21155" s="1" t="s">
        <v>3</v>
      </c>
    </row>
    <row r="21156" spans="6:6">
      <c r="F21156" s="1" t="s">
        <v>3</v>
      </c>
    </row>
    <row r="21157" spans="6:6">
      <c r="F21157" s="1" t="s">
        <v>3</v>
      </c>
    </row>
    <row r="21158" spans="6:6">
      <c r="F21158" s="1" t="s">
        <v>3</v>
      </c>
    </row>
    <row r="21159" spans="6:6">
      <c r="F21159" s="1" t="s">
        <v>3</v>
      </c>
    </row>
    <row r="21160" spans="6:6">
      <c r="F21160" s="1" t="s">
        <v>3</v>
      </c>
    </row>
    <row r="21161" spans="6:6">
      <c r="F21161" s="1" t="s">
        <v>3</v>
      </c>
    </row>
    <row r="21162" spans="6:6">
      <c r="F21162" s="1" t="s">
        <v>3</v>
      </c>
    </row>
    <row r="21163" spans="6:6">
      <c r="F21163" s="1" t="s">
        <v>3</v>
      </c>
    </row>
    <row r="21164" spans="6:6">
      <c r="F21164" s="1" t="s">
        <v>3</v>
      </c>
    </row>
    <row r="21165" spans="6:6">
      <c r="F21165" s="1" t="s">
        <v>3</v>
      </c>
    </row>
    <row r="21166" spans="6:6">
      <c r="F21166" s="1" t="s">
        <v>3</v>
      </c>
    </row>
    <row r="21167" spans="6:6">
      <c r="F21167" s="1" t="s">
        <v>3</v>
      </c>
    </row>
    <row r="21168" spans="6:6">
      <c r="F21168" s="1" t="s">
        <v>3</v>
      </c>
    </row>
    <row r="21169" spans="6:6">
      <c r="F21169" s="1" t="s">
        <v>3</v>
      </c>
    </row>
    <row r="21170" spans="6:6">
      <c r="F21170" s="1" t="s">
        <v>3</v>
      </c>
    </row>
    <row r="21171" spans="6:6">
      <c r="F21171" s="1" t="s">
        <v>3</v>
      </c>
    </row>
    <row r="21172" spans="6:6">
      <c r="F21172" s="1" t="s">
        <v>3</v>
      </c>
    </row>
    <row r="21173" spans="6:6">
      <c r="F21173" s="1" t="s">
        <v>3</v>
      </c>
    </row>
    <row r="21174" spans="6:6">
      <c r="F21174" s="1" t="s">
        <v>3</v>
      </c>
    </row>
    <row r="21175" spans="6:6">
      <c r="F21175" s="1" t="s">
        <v>3</v>
      </c>
    </row>
    <row r="21176" spans="6:6">
      <c r="F21176" s="1" t="s">
        <v>3</v>
      </c>
    </row>
    <row r="21177" spans="6:6">
      <c r="F21177" s="1" t="s">
        <v>3</v>
      </c>
    </row>
    <row r="21178" spans="6:6">
      <c r="F21178" s="1" t="s">
        <v>3</v>
      </c>
    </row>
    <row r="21179" spans="6:6">
      <c r="F21179" s="1" t="s">
        <v>3</v>
      </c>
    </row>
    <row r="21180" spans="6:6">
      <c r="F21180" s="1" t="s">
        <v>3</v>
      </c>
    </row>
    <row r="21181" spans="6:6">
      <c r="F21181" s="1" t="s">
        <v>3</v>
      </c>
    </row>
    <row r="21182" spans="6:6">
      <c r="F21182" s="1" t="s">
        <v>3</v>
      </c>
    </row>
    <row r="21183" spans="6:6">
      <c r="F21183" s="1" t="s">
        <v>3</v>
      </c>
    </row>
    <row r="21184" spans="6:6">
      <c r="F21184" s="1" t="s">
        <v>3</v>
      </c>
    </row>
    <row r="21185" spans="6:6">
      <c r="F21185" s="1" t="s">
        <v>3</v>
      </c>
    </row>
    <row r="21186" spans="6:6">
      <c r="F21186" s="1" t="s">
        <v>3</v>
      </c>
    </row>
    <row r="21187" spans="6:6">
      <c r="F21187" s="1" t="s">
        <v>3</v>
      </c>
    </row>
    <row r="21188" spans="6:6">
      <c r="F21188" s="1" t="s">
        <v>3</v>
      </c>
    </row>
    <row r="21189" spans="6:6">
      <c r="F21189" s="1" t="s">
        <v>3</v>
      </c>
    </row>
    <row r="21190" spans="6:6">
      <c r="F21190" s="1" t="s">
        <v>3</v>
      </c>
    </row>
    <row r="21191" spans="6:6">
      <c r="F21191" s="1" t="s">
        <v>3</v>
      </c>
    </row>
    <row r="21192" spans="6:6">
      <c r="F21192" s="1" t="s">
        <v>3</v>
      </c>
    </row>
    <row r="21193" spans="6:6">
      <c r="F21193" s="1" t="s">
        <v>3</v>
      </c>
    </row>
    <row r="21194" spans="6:6">
      <c r="F21194" s="1" t="s">
        <v>3</v>
      </c>
    </row>
    <row r="21195" spans="6:6">
      <c r="F21195" s="1" t="s">
        <v>3</v>
      </c>
    </row>
    <row r="21196" spans="6:6">
      <c r="F21196" s="1" t="s">
        <v>3</v>
      </c>
    </row>
    <row r="21197" spans="6:6">
      <c r="F21197" s="1" t="s">
        <v>3</v>
      </c>
    </row>
    <row r="21198" spans="6:6">
      <c r="F21198" s="1" t="s">
        <v>3</v>
      </c>
    </row>
    <row r="21199" spans="6:6">
      <c r="F21199" s="1" t="s">
        <v>3</v>
      </c>
    </row>
    <row r="21200" spans="6:6">
      <c r="F21200" s="1" t="s">
        <v>3</v>
      </c>
    </row>
    <row r="21201" spans="6:6">
      <c r="F21201" s="1" t="s">
        <v>3</v>
      </c>
    </row>
    <row r="21202" spans="6:6">
      <c r="F21202" s="1" t="s">
        <v>3</v>
      </c>
    </row>
    <row r="21203" spans="6:6">
      <c r="F21203" s="1" t="s">
        <v>3</v>
      </c>
    </row>
    <row r="21204" spans="6:6">
      <c r="F21204" s="1" t="s">
        <v>3</v>
      </c>
    </row>
    <row r="21205" spans="6:6">
      <c r="F21205" s="1" t="s">
        <v>3</v>
      </c>
    </row>
    <row r="21206" spans="6:6">
      <c r="F21206" s="1" t="s">
        <v>3</v>
      </c>
    </row>
    <row r="21207" spans="6:6">
      <c r="F21207" s="1" t="s">
        <v>3</v>
      </c>
    </row>
    <row r="21208" spans="6:6">
      <c r="F21208" s="1" t="s">
        <v>3</v>
      </c>
    </row>
    <row r="21209" spans="6:6">
      <c r="F21209" s="1" t="s">
        <v>3</v>
      </c>
    </row>
    <row r="21210" spans="6:6">
      <c r="F21210" s="1" t="s">
        <v>3</v>
      </c>
    </row>
    <row r="21211" spans="6:6">
      <c r="F21211" s="1" t="s">
        <v>3</v>
      </c>
    </row>
    <row r="21212" spans="6:6">
      <c r="F21212" s="1" t="s">
        <v>3</v>
      </c>
    </row>
    <row r="21213" spans="6:6">
      <c r="F21213" s="1" t="s">
        <v>3</v>
      </c>
    </row>
    <row r="21214" spans="6:6">
      <c r="F21214" s="1" t="s">
        <v>3</v>
      </c>
    </row>
    <row r="21215" spans="6:6">
      <c r="F21215" s="1" t="s">
        <v>3</v>
      </c>
    </row>
    <row r="21216" spans="6:6">
      <c r="F21216" s="1" t="s">
        <v>3</v>
      </c>
    </row>
    <row r="21217" spans="6:6">
      <c r="F21217" s="1" t="s">
        <v>3</v>
      </c>
    </row>
    <row r="21218" spans="6:6">
      <c r="F21218" s="1" t="s">
        <v>3</v>
      </c>
    </row>
    <row r="21219" spans="6:6">
      <c r="F21219" s="1" t="s">
        <v>3</v>
      </c>
    </row>
    <row r="21220" spans="6:6">
      <c r="F21220" s="1" t="s">
        <v>3</v>
      </c>
    </row>
    <row r="21221" spans="6:6">
      <c r="F21221" s="1" t="s">
        <v>3</v>
      </c>
    </row>
    <row r="21222" spans="6:6">
      <c r="F21222" s="1" t="s">
        <v>3</v>
      </c>
    </row>
    <row r="21223" spans="6:6">
      <c r="F21223" s="1" t="s">
        <v>3</v>
      </c>
    </row>
    <row r="21224" spans="6:6">
      <c r="F21224" s="1" t="s">
        <v>3</v>
      </c>
    </row>
    <row r="21225" spans="6:6">
      <c r="F21225" s="1" t="s">
        <v>3</v>
      </c>
    </row>
    <row r="21226" spans="6:6">
      <c r="F21226" s="1" t="s">
        <v>3</v>
      </c>
    </row>
    <row r="21227" spans="6:6">
      <c r="F21227" s="1" t="s">
        <v>3</v>
      </c>
    </row>
    <row r="21228" spans="6:6">
      <c r="F21228" s="1" t="s">
        <v>3</v>
      </c>
    </row>
    <row r="21229" spans="6:6">
      <c r="F21229" s="1" t="s">
        <v>3</v>
      </c>
    </row>
    <row r="21230" spans="6:6">
      <c r="F21230" s="1" t="s">
        <v>3</v>
      </c>
    </row>
    <row r="21231" spans="6:6">
      <c r="F21231" s="1" t="s">
        <v>3</v>
      </c>
    </row>
    <row r="21232" spans="6:6">
      <c r="F21232" s="1" t="s">
        <v>3</v>
      </c>
    </row>
    <row r="21233" spans="6:6">
      <c r="F21233" s="1" t="s">
        <v>3</v>
      </c>
    </row>
    <row r="21234" spans="6:6">
      <c r="F21234" s="1" t="s">
        <v>3</v>
      </c>
    </row>
    <row r="21235" spans="6:6">
      <c r="F21235" s="1" t="s">
        <v>3</v>
      </c>
    </row>
    <row r="21236" spans="6:6">
      <c r="F21236" s="1" t="s">
        <v>3</v>
      </c>
    </row>
    <row r="21237" spans="6:6">
      <c r="F21237" s="1" t="s">
        <v>3</v>
      </c>
    </row>
    <row r="21238" spans="6:6">
      <c r="F21238" s="1" t="s">
        <v>3</v>
      </c>
    </row>
    <row r="21239" spans="6:6">
      <c r="F21239" s="1" t="s">
        <v>3</v>
      </c>
    </row>
    <row r="21240" spans="6:6">
      <c r="F21240" s="1" t="s">
        <v>3</v>
      </c>
    </row>
    <row r="21241" spans="6:6">
      <c r="F21241" s="1" t="s">
        <v>3</v>
      </c>
    </row>
    <row r="21242" spans="6:6">
      <c r="F21242" s="1" t="s">
        <v>3</v>
      </c>
    </row>
    <row r="21243" spans="6:6">
      <c r="F21243" s="1" t="s">
        <v>3</v>
      </c>
    </row>
    <row r="21244" spans="6:6">
      <c r="F21244" s="1" t="s">
        <v>3</v>
      </c>
    </row>
    <row r="21245" spans="6:6">
      <c r="F21245" s="1" t="s">
        <v>3</v>
      </c>
    </row>
    <row r="21246" spans="6:6">
      <c r="F21246" s="1" t="s">
        <v>3</v>
      </c>
    </row>
    <row r="21247" spans="6:6">
      <c r="F21247" s="1" t="s">
        <v>3</v>
      </c>
    </row>
    <row r="21248" spans="6:6">
      <c r="F21248" s="1" t="s">
        <v>3</v>
      </c>
    </row>
    <row r="21249" spans="6:6">
      <c r="F21249" s="1" t="s">
        <v>3</v>
      </c>
    </row>
    <row r="21250" spans="6:6">
      <c r="F21250" s="1" t="s">
        <v>3</v>
      </c>
    </row>
    <row r="21251" spans="6:6">
      <c r="F21251" s="1" t="s">
        <v>3</v>
      </c>
    </row>
    <row r="21252" spans="6:6">
      <c r="F21252" s="1" t="s">
        <v>3</v>
      </c>
    </row>
    <row r="21253" spans="6:6">
      <c r="F21253" s="1" t="s">
        <v>3</v>
      </c>
    </row>
    <row r="21254" spans="6:6">
      <c r="F21254" s="1" t="s">
        <v>3</v>
      </c>
    </row>
    <row r="21255" spans="6:6">
      <c r="F21255" s="1" t="s">
        <v>3</v>
      </c>
    </row>
    <row r="21256" spans="6:6">
      <c r="F21256" s="1" t="s">
        <v>3</v>
      </c>
    </row>
    <row r="21257" spans="6:6">
      <c r="F21257" s="1" t="s">
        <v>3</v>
      </c>
    </row>
    <row r="21258" spans="6:6">
      <c r="F21258" s="1" t="s">
        <v>3</v>
      </c>
    </row>
    <row r="21259" spans="6:6">
      <c r="F21259" s="1" t="s">
        <v>3</v>
      </c>
    </row>
    <row r="21260" spans="6:6">
      <c r="F21260" s="1" t="s">
        <v>3</v>
      </c>
    </row>
    <row r="21261" spans="6:6">
      <c r="F21261" s="1" t="s">
        <v>3</v>
      </c>
    </row>
    <row r="21262" spans="6:6">
      <c r="F21262" s="1" t="s">
        <v>3</v>
      </c>
    </row>
    <row r="21263" spans="6:6">
      <c r="F21263" s="1" t="s">
        <v>3</v>
      </c>
    </row>
    <row r="21264" spans="6:6">
      <c r="F21264" s="1" t="s">
        <v>3</v>
      </c>
    </row>
    <row r="21265" spans="6:6">
      <c r="F21265" s="1" t="s">
        <v>3</v>
      </c>
    </row>
    <row r="21266" spans="6:6">
      <c r="F21266" s="1" t="s">
        <v>3</v>
      </c>
    </row>
    <row r="21267" spans="6:6">
      <c r="F21267" s="1" t="s">
        <v>3</v>
      </c>
    </row>
    <row r="21268" spans="6:6">
      <c r="F21268" s="1" t="s">
        <v>3</v>
      </c>
    </row>
    <row r="21269" spans="6:6">
      <c r="F21269" s="1" t="s">
        <v>3</v>
      </c>
    </row>
    <row r="21270" spans="6:6">
      <c r="F21270" s="1" t="s">
        <v>3</v>
      </c>
    </row>
    <row r="21271" spans="6:6">
      <c r="F21271" s="1" t="s">
        <v>3</v>
      </c>
    </row>
    <row r="21272" spans="6:6">
      <c r="F21272" s="1" t="s">
        <v>3</v>
      </c>
    </row>
    <row r="21273" spans="6:6">
      <c r="F21273" s="1" t="s">
        <v>3</v>
      </c>
    </row>
    <row r="21274" spans="6:6">
      <c r="F21274" s="1" t="s">
        <v>3</v>
      </c>
    </row>
    <row r="21275" spans="6:6">
      <c r="F21275" s="1" t="s">
        <v>3</v>
      </c>
    </row>
    <row r="21276" spans="6:6">
      <c r="F21276" s="1" t="s">
        <v>3</v>
      </c>
    </row>
    <row r="21277" spans="6:6">
      <c r="F21277" s="1" t="s">
        <v>3</v>
      </c>
    </row>
    <row r="21278" spans="6:6">
      <c r="F21278" s="1" t="s">
        <v>3</v>
      </c>
    </row>
    <row r="21279" spans="6:6">
      <c r="F21279" s="1" t="s">
        <v>3</v>
      </c>
    </row>
    <row r="21280" spans="6:6">
      <c r="F21280" s="1" t="s">
        <v>3</v>
      </c>
    </row>
    <row r="21281" spans="6:6">
      <c r="F21281" s="1" t="s">
        <v>3</v>
      </c>
    </row>
    <row r="21282" spans="6:6">
      <c r="F21282" s="1" t="s">
        <v>3</v>
      </c>
    </row>
    <row r="21283" spans="6:6">
      <c r="F21283" s="1" t="s">
        <v>3</v>
      </c>
    </row>
    <row r="21284" spans="6:6">
      <c r="F21284" s="1" t="s">
        <v>3</v>
      </c>
    </row>
    <row r="21285" spans="6:6">
      <c r="F21285" s="1" t="s">
        <v>3</v>
      </c>
    </row>
    <row r="21286" spans="6:6">
      <c r="F21286" s="1" t="s">
        <v>3</v>
      </c>
    </row>
    <row r="21287" spans="6:6">
      <c r="F21287" s="1" t="s">
        <v>3</v>
      </c>
    </row>
    <row r="21288" spans="6:6">
      <c r="F21288" s="1" t="s">
        <v>3</v>
      </c>
    </row>
    <row r="21289" spans="6:6">
      <c r="F21289" s="1" t="s">
        <v>3</v>
      </c>
    </row>
    <row r="21290" spans="6:6">
      <c r="F21290" s="1" t="s">
        <v>3</v>
      </c>
    </row>
    <row r="21291" spans="6:6">
      <c r="F21291" s="1" t="s">
        <v>3</v>
      </c>
    </row>
    <row r="21292" spans="6:6">
      <c r="F21292" s="1" t="s">
        <v>3</v>
      </c>
    </row>
    <row r="21293" spans="6:6">
      <c r="F21293" s="1" t="s">
        <v>3</v>
      </c>
    </row>
    <row r="21294" spans="6:6">
      <c r="F21294" s="1" t="s">
        <v>3</v>
      </c>
    </row>
    <row r="21295" spans="6:6">
      <c r="F21295" s="1" t="s">
        <v>3</v>
      </c>
    </row>
    <row r="21296" spans="6:6">
      <c r="F21296" s="1" t="s">
        <v>3</v>
      </c>
    </row>
    <row r="21297" spans="6:6">
      <c r="F21297" s="1" t="s">
        <v>3</v>
      </c>
    </row>
    <row r="21298" spans="6:6">
      <c r="F21298" s="1" t="s">
        <v>3</v>
      </c>
    </row>
    <row r="21299" spans="6:6">
      <c r="F21299" s="1" t="s">
        <v>3</v>
      </c>
    </row>
    <row r="21300" spans="6:6">
      <c r="F21300" s="1" t="s">
        <v>3</v>
      </c>
    </row>
    <row r="21301" spans="6:6">
      <c r="F21301" s="1" t="s">
        <v>3</v>
      </c>
    </row>
    <row r="21302" spans="6:6">
      <c r="F21302" s="1" t="s">
        <v>3</v>
      </c>
    </row>
    <row r="21303" spans="6:6">
      <c r="F21303" s="1" t="s">
        <v>3</v>
      </c>
    </row>
    <row r="21304" spans="6:6">
      <c r="F21304" s="1" t="s">
        <v>3</v>
      </c>
    </row>
    <row r="21305" spans="6:6">
      <c r="F21305" s="1" t="s">
        <v>3</v>
      </c>
    </row>
    <row r="21306" spans="6:6">
      <c r="F21306" s="1" t="s">
        <v>3</v>
      </c>
    </row>
    <row r="21307" spans="6:6">
      <c r="F21307" s="1" t="s">
        <v>3</v>
      </c>
    </row>
    <row r="21308" spans="6:6">
      <c r="F21308" s="1" t="s">
        <v>3</v>
      </c>
    </row>
    <row r="21309" spans="6:6">
      <c r="F21309" s="1" t="s">
        <v>3</v>
      </c>
    </row>
    <row r="21310" spans="6:6">
      <c r="F21310" s="1" t="s">
        <v>3</v>
      </c>
    </row>
    <row r="21311" spans="6:6">
      <c r="F21311" s="1" t="s">
        <v>3</v>
      </c>
    </row>
    <row r="21312" spans="6:6">
      <c r="F21312" s="1" t="s">
        <v>3</v>
      </c>
    </row>
    <row r="21313" spans="6:6">
      <c r="F21313" s="1" t="s">
        <v>3</v>
      </c>
    </row>
    <row r="21314" spans="6:6">
      <c r="F21314" s="1" t="s">
        <v>3</v>
      </c>
    </row>
    <row r="21315" spans="6:6">
      <c r="F21315" s="1" t="s">
        <v>3</v>
      </c>
    </row>
    <row r="21316" spans="6:6">
      <c r="F21316" s="1" t="s">
        <v>3</v>
      </c>
    </row>
    <row r="21317" spans="6:6">
      <c r="F21317" s="1" t="s">
        <v>3</v>
      </c>
    </row>
    <row r="21318" spans="6:6">
      <c r="F21318" s="1" t="s">
        <v>3</v>
      </c>
    </row>
    <row r="21319" spans="6:6">
      <c r="F21319" s="1" t="s">
        <v>3</v>
      </c>
    </row>
    <row r="21320" spans="6:6">
      <c r="F21320" s="1" t="s">
        <v>3</v>
      </c>
    </row>
    <row r="21321" spans="6:6">
      <c r="F21321" s="1" t="s">
        <v>3</v>
      </c>
    </row>
    <row r="21322" spans="6:6">
      <c r="F21322" s="1" t="s">
        <v>3</v>
      </c>
    </row>
    <row r="21323" spans="6:6">
      <c r="F21323" s="1" t="s">
        <v>3</v>
      </c>
    </row>
    <row r="21324" spans="6:6">
      <c r="F21324" s="1" t="s">
        <v>3</v>
      </c>
    </row>
    <row r="21325" spans="6:6">
      <c r="F21325" s="1" t="s">
        <v>3</v>
      </c>
    </row>
    <row r="21326" spans="6:6">
      <c r="F21326" s="1" t="s">
        <v>3</v>
      </c>
    </row>
    <row r="21327" spans="6:6">
      <c r="F21327" s="1" t="s">
        <v>3</v>
      </c>
    </row>
    <row r="21328" spans="6:6">
      <c r="F21328" s="1" t="s">
        <v>3</v>
      </c>
    </row>
    <row r="21329" spans="6:6">
      <c r="F21329" s="1" t="s">
        <v>3</v>
      </c>
    </row>
    <row r="21330" spans="6:6">
      <c r="F21330" s="1" t="s">
        <v>3</v>
      </c>
    </row>
    <row r="21331" spans="6:6">
      <c r="F21331" s="1" t="s">
        <v>3</v>
      </c>
    </row>
    <row r="21332" spans="6:6">
      <c r="F21332" s="1" t="s">
        <v>3</v>
      </c>
    </row>
    <row r="21333" spans="6:6">
      <c r="F21333" s="1" t="s">
        <v>3</v>
      </c>
    </row>
    <row r="21334" spans="6:6">
      <c r="F21334" s="1" t="s">
        <v>3</v>
      </c>
    </row>
    <row r="21335" spans="6:6">
      <c r="F21335" s="1" t="s">
        <v>3</v>
      </c>
    </row>
    <row r="21336" spans="6:6">
      <c r="F21336" s="1" t="s">
        <v>3</v>
      </c>
    </row>
    <row r="21337" spans="6:6">
      <c r="F21337" s="1" t="s">
        <v>3</v>
      </c>
    </row>
    <row r="21338" spans="6:6">
      <c r="F21338" s="1" t="s">
        <v>3</v>
      </c>
    </row>
    <row r="21339" spans="6:6">
      <c r="F21339" s="1" t="s">
        <v>3</v>
      </c>
    </row>
    <row r="21340" spans="6:6">
      <c r="F21340" s="1" t="s">
        <v>3</v>
      </c>
    </row>
    <row r="21341" spans="6:6">
      <c r="F21341" s="1" t="s">
        <v>3</v>
      </c>
    </row>
    <row r="21342" spans="6:6">
      <c r="F21342" s="1" t="s">
        <v>3</v>
      </c>
    </row>
    <row r="21343" spans="6:6">
      <c r="F21343" s="1" t="s">
        <v>3</v>
      </c>
    </row>
    <row r="21344" spans="6:6">
      <c r="F21344" s="1" t="s">
        <v>3</v>
      </c>
    </row>
    <row r="21345" spans="6:6">
      <c r="F21345" s="1" t="s">
        <v>3</v>
      </c>
    </row>
    <row r="21346" spans="6:6">
      <c r="F21346" s="1" t="s">
        <v>3</v>
      </c>
    </row>
    <row r="21347" spans="6:6">
      <c r="F21347" s="1" t="s">
        <v>3</v>
      </c>
    </row>
    <row r="21348" spans="6:6">
      <c r="F21348" s="1" t="s">
        <v>3</v>
      </c>
    </row>
    <row r="21349" spans="6:6">
      <c r="F21349" s="1" t="s">
        <v>3</v>
      </c>
    </row>
    <row r="21350" spans="6:6">
      <c r="F21350" s="1" t="s">
        <v>3</v>
      </c>
    </row>
    <row r="21351" spans="6:6">
      <c r="F21351" s="1" t="s">
        <v>3</v>
      </c>
    </row>
    <row r="21352" spans="6:6">
      <c r="F21352" s="1" t="s">
        <v>3</v>
      </c>
    </row>
    <row r="21353" spans="6:6">
      <c r="F21353" s="1" t="s">
        <v>3</v>
      </c>
    </row>
    <row r="21354" spans="6:6">
      <c r="F21354" s="1" t="s">
        <v>3</v>
      </c>
    </row>
    <row r="21355" spans="6:6">
      <c r="F21355" s="1" t="s">
        <v>3</v>
      </c>
    </row>
    <row r="21356" spans="6:6">
      <c r="F21356" s="1" t="s">
        <v>3</v>
      </c>
    </row>
    <row r="21357" spans="6:6">
      <c r="F21357" s="1" t="s">
        <v>3</v>
      </c>
    </row>
    <row r="21358" spans="6:6">
      <c r="F21358" s="1" t="s">
        <v>3</v>
      </c>
    </row>
    <row r="21359" spans="6:6">
      <c r="F21359" s="1" t="s">
        <v>3</v>
      </c>
    </row>
    <row r="21360" spans="6:6">
      <c r="F21360" s="1" t="s">
        <v>3</v>
      </c>
    </row>
    <row r="21361" spans="6:6">
      <c r="F21361" s="1" t="s">
        <v>3</v>
      </c>
    </row>
    <row r="21362" spans="6:6">
      <c r="F21362" s="1" t="s">
        <v>3</v>
      </c>
    </row>
    <row r="21363" spans="6:6">
      <c r="F21363" s="1" t="s">
        <v>3</v>
      </c>
    </row>
    <row r="21364" spans="6:6">
      <c r="F21364" s="1" t="s">
        <v>3</v>
      </c>
    </row>
    <row r="21365" spans="6:6">
      <c r="F21365" s="1" t="s">
        <v>3</v>
      </c>
    </row>
    <row r="21366" spans="6:6">
      <c r="F21366" s="1" t="s">
        <v>3</v>
      </c>
    </row>
    <row r="21367" spans="6:6">
      <c r="F21367" s="1" t="s">
        <v>3</v>
      </c>
    </row>
    <row r="21368" spans="6:6">
      <c r="F21368" s="1" t="s">
        <v>3</v>
      </c>
    </row>
    <row r="21369" spans="6:6">
      <c r="F21369" s="1" t="s">
        <v>3</v>
      </c>
    </row>
    <row r="21370" spans="6:6">
      <c r="F21370" s="1" t="s">
        <v>3</v>
      </c>
    </row>
    <row r="21371" spans="6:6">
      <c r="F21371" s="1" t="s">
        <v>3</v>
      </c>
    </row>
    <row r="21372" spans="6:6">
      <c r="F21372" s="1" t="s">
        <v>3</v>
      </c>
    </row>
    <row r="21373" spans="6:6">
      <c r="F21373" s="1" t="s">
        <v>3</v>
      </c>
    </row>
    <row r="21374" spans="6:6">
      <c r="F21374" s="1" t="s">
        <v>3</v>
      </c>
    </row>
    <row r="21375" spans="6:6">
      <c r="F21375" s="1" t="s">
        <v>3</v>
      </c>
    </row>
    <row r="21376" spans="6:6">
      <c r="F21376" s="1" t="s">
        <v>3</v>
      </c>
    </row>
    <row r="21377" spans="6:6">
      <c r="F21377" s="1" t="s">
        <v>3</v>
      </c>
    </row>
    <row r="21378" spans="6:6">
      <c r="F21378" s="1" t="s">
        <v>3</v>
      </c>
    </row>
    <row r="21379" spans="6:6">
      <c r="F21379" s="1" t="s">
        <v>3</v>
      </c>
    </row>
    <row r="21380" spans="6:6">
      <c r="F21380" s="1" t="s">
        <v>3</v>
      </c>
    </row>
    <row r="21381" spans="6:6">
      <c r="F21381" s="1" t="s">
        <v>3</v>
      </c>
    </row>
    <row r="21382" spans="6:6">
      <c r="F21382" s="1" t="s">
        <v>3</v>
      </c>
    </row>
    <row r="21383" spans="6:6">
      <c r="F21383" s="1" t="s">
        <v>3</v>
      </c>
    </row>
    <row r="21384" spans="6:6">
      <c r="F21384" s="1" t="s">
        <v>3</v>
      </c>
    </row>
    <row r="21385" spans="6:6">
      <c r="F21385" s="1" t="s">
        <v>3</v>
      </c>
    </row>
    <row r="21386" spans="6:6">
      <c r="F21386" s="1" t="s">
        <v>3</v>
      </c>
    </row>
    <row r="21387" spans="6:6">
      <c r="F21387" s="1" t="s">
        <v>3</v>
      </c>
    </row>
    <row r="21388" spans="6:6">
      <c r="F21388" s="1" t="s">
        <v>3</v>
      </c>
    </row>
    <row r="21389" spans="6:6">
      <c r="F21389" s="1" t="s">
        <v>3</v>
      </c>
    </row>
    <row r="21390" spans="6:6">
      <c r="F21390" s="1" t="s">
        <v>3</v>
      </c>
    </row>
    <row r="21391" spans="6:6">
      <c r="F21391" s="1" t="s">
        <v>3</v>
      </c>
    </row>
    <row r="21392" spans="6:6">
      <c r="F21392" s="1" t="s">
        <v>3</v>
      </c>
    </row>
    <row r="21393" spans="6:6">
      <c r="F21393" s="1" t="s">
        <v>3</v>
      </c>
    </row>
    <row r="21394" spans="6:6">
      <c r="F21394" s="1" t="s">
        <v>3</v>
      </c>
    </row>
    <row r="21395" spans="6:6">
      <c r="F21395" s="1" t="s">
        <v>3</v>
      </c>
    </row>
    <row r="21396" spans="6:6">
      <c r="F21396" s="1" t="s">
        <v>3</v>
      </c>
    </row>
    <row r="21397" spans="6:6">
      <c r="F21397" s="1" t="s">
        <v>3</v>
      </c>
    </row>
    <row r="21398" spans="6:6">
      <c r="F21398" s="1" t="s">
        <v>3</v>
      </c>
    </row>
    <row r="21399" spans="6:6">
      <c r="F21399" s="1" t="s">
        <v>3</v>
      </c>
    </row>
    <row r="21400" spans="6:6">
      <c r="F21400" s="1" t="s">
        <v>3</v>
      </c>
    </row>
    <row r="21401" spans="6:6">
      <c r="F21401" s="1" t="s">
        <v>3</v>
      </c>
    </row>
    <row r="21402" spans="6:6">
      <c r="F21402" s="1" t="s">
        <v>3</v>
      </c>
    </row>
    <row r="21403" spans="6:6">
      <c r="F21403" s="1" t="s">
        <v>3</v>
      </c>
    </row>
    <row r="21404" spans="6:6">
      <c r="F21404" s="1" t="s">
        <v>3</v>
      </c>
    </row>
    <row r="21405" spans="6:6">
      <c r="F21405" s="1" t="s">
        <v>3</v>
      </c>
    </row>
    <row r="21406" spans="6:6">
      <c r="F21406" s="1" t="s">
        <v>3</v>
      </c>
    </row>
    <row r="21407" spans="6:6">
      <c r="F21407" s="1" t="s">
        <v>3</v>
      </c>
    </row>
    <row r="21408" spans="6:6">
      <c r="F21408" s="1" t="s">
        <v>3</v>
      </c>
    </row>
    <row r="21409" spans="6:6">
      <c r="F21409" s="1" t="s">
        <v>3</v>
      </c>
    </row>
    <row r="21410" spans="6:6">
      <c r="F21410" s="1" t="s">
        <v>3</v>
      </c>
    </row>
    <row r="21411" spans="6:6">
      <c r="F21411" s="1" t="s">
        <v>3</v>
      </c>
    </row>
    <row r="21412" spans="6:6">
      <c r="F21412" s="1" t="s">
        <v>3</v>
      </c>
    </row>
    <row r="21413" spans="6:6">
      <c r="F21413" s="1" t="s">
        <v>3</v>
      </c>
    </row>
    <row r="21414" spans="6:6">
      <c r="F21414" s="1" t="s">
        <v>3</v>
      </c>
    </row>
    <row r="21415" spans="6:6">
      <c r="F21415" s="1" t="s">
        <v>3</v>
      </c>
    </row>
    <row r="21416" spans="6:6">
      <c r="F21416" s="1" t="s">
        <v>3</v>
      </c>
    </row>
    <row r="21417" spans="6:6">
      <c r="F21417" s="1" t="s">
        <v>3</v>
      </c>
    </row>
    <row r="21418" spans="6:6">
      <c r="F21418" s="1" t="s">
        <v>3</v>
      </c>
    </row>
    <row r="21419" spans="6:6">
      <c r="F21419" s="1" t="s">
        <v>3</v>
      </c>
    </row>
    <row r="21420" spans="6:6">
      <c r="F21420" s="1" t="s">
        <v>3</v>
      </c>
    </row>
    <row r="21421" spans="6:6">
      <c r="F21421" s="1" t="s">
        <v>3</v>
      </c>
    </row>
    <row r="21422" spans="6:6">
      <c r="F21422" s="1" t="s">
        <v>3</v>
      </c>
    </row>
    <row r="21423" spans="6:6">
      <c r="F21423" s="1" t="s">
        <v>3</v>
      </c>
    </row>
    <row r="21424" spans="6:6">
      <c r="F21424" s="1" t="s">
        <v>3</v>
      </c>
    </row>
    <row r="21425" spans="6:6">
      <c r="F21425" s="1" t="s">
        <v>3</v>
      </c>
    </row>
    <row r="21426" spans="6:6">
      <c r="F21426" s="1" t="s">
        <v>3</v>
      </c>
    </row>
    <row r="21427" spans="6:6">
      <c r="F21427" s="1" t="s">
        <v>3</v>
      </c>
    </row>
    <row r="21428" spans="6:6">
      <c r="F21428" s="1" t="s">
        <v>3</v>
      </c>
    </row>
    <row r="21429" spans="6:6">
      <c r="F21429" s="1" t="s">
        <v>3</v>
      </c>
    </row>
    <row r="21430" spans="6:6">
      <c r="F21430" s="1" t="s">
        <v>3</v>
      </c>
    </row>
    <row r="21431" spans="6:6">
      <c r="F21431" s="1" t="s">
        <v>3</v>
      </c>
    </row>
    <row r="21432" spans="6:6">
      <c r="F21432" s="1" t="s">
        <v>3</v>
      </c>
    </row>
    <row r="21433" spans="6:6">
      <c r="F21433" s="1" t="s">
        <v>3</v>
      </c>
    </row>
    <row r="21434" spans="6:6">
      <c r="F21434" s="1" t="s">
        <v>3</v>
      </c>
    </row>
    <row r="21435" spans="6:6">
      <c r="F21435" s="1" t="s">
        <v>3</v>
      </c>
    </row>
    <row r="21436" spans="6:6">
      <c r="F21436" s="1" t="s">
        <v>3</v>
      </c>
    </row>
    <row r="21437" spans="6:6">
      <c r="F21437" s="1" t="s">
        <v>3</v>
      </c>
    </row>
    <row r="21438" spans="6:6">
      <c r="F21438" s="1" t="s">
        <v>3</v>
      </c>
    </row>
    <row r="21439" spans="6:6">
      <c r="F21439" s="1" t="s">
        <v>3</v>
      </c>
    </row>
    <row r="21440" spans="6:6">
      <c r="F21440" s="1" t="s">
        <v>3</v>
      </c>
    </row>
    <row r="21441" spans="6:6">
      <c r="F21441" s="1" t="s">
        <v>3</v>
      </c>
    </row>
    <row r="21442" spans="6:6">
      <c r="F21442" s="1" t="s">
        <v>3</v>
      </c>
    </row>
    <row r="21443" spans="6:6">
      <c r="F21443" s="1" t="s">
        <v>3</v>
      </c>
    </row>
    <row r="21444" spans="6:6">
      <c r="F21444" s="1" t="s">
        <v>3</v>
      </c>
    </row>
    <row r="21445" spans="6:6">
      <c r="F21445" s="1" t="s">
        <v>3</v>
      </c>
    </row>
    <row r="21446" spans="6:6">
      <c r="F21446" s="1" t="s">
        <v>3</v>
      </c>
    </row>
    <row r="21447" spans="6:6">
      <c r="F21447" s="1" t="s">
        <v>3</v>
      </c>
    </row>
    <row r="21448" spans="6:6">
      <c r="F21448" s="1" t="s">
        <v>3</v>
      </c>
    </row>
    <row r="21449" spans="6:6">
      <c r="F21449" s="1" t="s">
        <v>3</v>
      </c>
    </row>
    <row r="21450" spans="6:6">
      <c r="F21450" s="1" t="s">
        <v>3</v>
      </c>
    </row>
    <row r="21451" spans="6:6">
      <c r="F21451" s="1" t="s">
        <v>3</v>
      </c>
    </row>
    <row r="21452" spans="6:6">
      <c r="F21452" s="1" t="s">
        <v>3</v>
      </c>
    </row>
    <row r="21453" spans="6:6">
      <c r="F21453" s="1" t="s">
        <v>3</v>
      </c>
    </row>
    <row r="21454" spans="6:6">
      <c r="F21454" s="1" t="s">
        <v>3</v>
      </c>
    </row>
    <row r="21455" spans="6:6">
      <c r="F21455" s="1" t="s">
        <v>3</v>
      </c>
    </row>
    <row r="21456" spans="6:6">
      <c r="F21456" s="1" t="s">
        <v>3</v>
      </c>
    </row>
    <row r="21457" spans="6:6">
      <c r="F21457" s="1" t="s">
        <v>3</v>
      </c>
    </row>
    <row r="21458" spans="6:6">
      <c r="F21458" s="1" t="s">
        <v>3</v>
      </c>
    </row>
    <row r="21459" spans="6:6">
      <c r="F21459" s="1" t="s">
        <v>3</v>
      </c>
    </row>
    <row r="21460" spans="6:6">
      <c r="F21460" s="1" t="s">
        <v>3</v>
      </c>
    </row>
    <row r="21461" spans="6:6">
      <c r="F21461" s="1" t="s">
        <v>3</v>
      </c>
    </row>
    <row r="21462" spans="6:6">
      <c r="F21462" s="1" t="s">
        <v>3</v>
      </c>
    </row>
    <row r="21463" spans="6:6">
      <c r="F21463" s="1" t="s">
        <v>3</v>
      </c>
    </row>
    <row r="21464" spans="6:6">
      <c r="F21464" s="1" t="s">
        <v>3</v>
      </c>
    </row>
    <row r="21465" spans="6:6">
      <c r="F21465" s="1" t="s">
        <v>3</v>
      </c>
    </row>
    <row r="21466" spans="6:6">
      <c r="F21466" s="1" t="s">
        <v>3</v>
      </c>
    </row>
    <row r="21467" spans="6:6">
      <c r="F21467" s="1" t="s">
        <v>3</v>
      </c>
    </row>
    <row r="21468" spans="6:6">
      <c r="F21468" s="1" t="s">
        <v>3</v>
      </c>
    </row>
    <row r="21469" spans="6:6">
      <c r="F21469" s="1" t="s">
        <v>3</v>
      </c>
    </row>
    <row r="21470" spans="6:6">
      <c r="F21470" s="1" t="s">
        <v>3</v>
      </c>
    </row>
    <row r="21471" spans="6:6">
      <c r="F21471" s="1" t="s">
        <v>3</v>
      </c>
    </row>
    <row r="21472" spans="6:6">
      <c r="F21472" s="1" t="s">
        <v>3</v>
      </c>
    </row>
    <row r="21473" spans="6:6">
      <c r="F21473" s="1" t="s">
        <v>3</v>
      </c>
    </row>
    <row r="21474" spans="6:6">
      <c r="F21474" s="1" t="s">
        <v>3</v>
      </c>
    </row>
    <row r="21475" spans="6:6">
      <c r="F21475" s="1" t="s">
        <v>3</v>
      </c>
    </row>
    <row r="21476" spans="6:6">
      <c r="F21476" s="1" t="s">
        <v>3</v>
      </c>
    </row>
    <row r="21477" spans="6:6">
      <c r="F21477" s="1" t="s">
        <v>3</v>
      </c>
    </row>
    <row r="21478" spans="6:6">
      <c r="F21478" s="1" t="s">
        <v>3</v>
      </c>
    </row>
    <row r="21479" spans="6:6">
      <c r="F21479" s="1" t="s">
        <v>3</v>
      </c>
    </row>
    <row r="21480" spans="6:6">
      <c r="F21480" s="1" t="s">
        <v>3</v>
      </c>
    </row>
    <row r="21481" spans="6:6">
      <c r="F21481" s="1" t="s">
        <v>3</v>
      </c>
    </row>
    <row r="21482" spans="6:6">
      <c r="F21482" s="1" t="s">
        <v>3</v>
      </c>
    </row>
    <row r="21483" spans="6:6">
      <c r="F21483" s="1" t="s">
        <v>3</v>
      </c>
    </row>
    <row r="21484" spans="6:6">
      <c r="F21484" s="1" t="s">
        <v>3</v>
      </c>
    </row>
    <row r="21485" spans="6:6">
      <c r="F21485" s="1" t="s">
        <v>3</v>
      </c>
    </row>
    <row r="21486" spans="6:6">
      <c r="F21486" s="1" t="s">
        <v>3</v>
      </c>
    </row>
    <row r="21487" spans="6:6">
      <c r="F21487" s="1" t="s">
        <v>3</v>
      </c>
    </row>
    <row r="21488" spans="6:6">
      <c r="F21488" s="1" t="s">
        <v>3</v>
      </c>
    </row>
    <row r="21489" spans="6:6">
      <c r="F21489" s="1" t="s">
        <v>3</v>
      </c>
    </row>
    <row r="21490" spans="6:6">
      <c r="F21490" s="1" t="s">
        <v>3</v>
      </c>
    </row>
    <row r="21491" spans="6:6">
      <c r="F21491" s="1" t="s">
        <v>3</v>
      </c>
    </row>
    <row r="21492" spans="6:6">
      <c r="F21492" s="1" t="s">
        <v>3</v>
      </c>
    </row>
    <row r="21493" spans="6:6">
      <c r="F21493" s="1" t="s">
        <v>3</v>
      </c>
    </row>
    <row r="21494" spans="6:6">
      <c r="F21494" s="1" t="s">
        <v>3</v>
      </c>
    </row>
    <row r="21495" spans="6:6">
      <c r="F21495" s="1" t="s">
        <v>3</v>
      </c>
    </row>
    <row r="21496" spans="6:6">
      <c r="F21496" s="1" t="s">
        <v>3</v>
      </c>
    </row>
    <row r="21497" spans="6:6">
      <c r="F21497" s="1" t="s">
        <v>3</v>
      </c>
    </row>
    <row r="21498" spans="6:6">
      <c r="F21498" s="1" t="s">
        <v>3</v>
      </c>
    </row>
    <row r="21499" spans="6:6">
      <c r="F21499" s="1" t="s">
        <v>3</v>
      </c>
    </row>
    <row r="21500" spans="6:6">
      <c r="F21500" s="1" t="s">
        <v>3</v>
      </c>
    </row>
    <row r="21501" spans="6:6">
      <c r="F21501" s="1" t="s">
        <v>3</v>
      </c>
    </row>
    <row r="21502" spans="6:6">
      <c r="F21502" s="1" t="s">
        <v>3</v>
      </c>
    </row>
    <row r="21503" spans="6:6">
      <c r="F21503" s="1" t="s">
        <v>3</v>
      </c>
    </row>
    <row r="21504" spans="6:6">
      <c r="F21504" s="1" t="s">
        <v>3</v>
      </c>
    </row>
    <row r="21505" spans="6:6">
      <c r="F21505" s="1" t="s">
        <v>3</v>
      </c>
    </row>
    <row r="21506" spans="6:6">
      <c r="F21506" s="1" t="s">
        <v>3</v>
      </c>
    </row>
    <row r="21507" spans="6:6">
      <c r="F21507" s="1" t="s">
        <v>3</v>
      </c>
    </row>
    <row r="21508" spans="6:6">
      <c r="F21508" s="1" t="s">
        <v>3</v>
      </c>
    </row>
    <row r="21509" spans="6:6">
      <c r="F21509" s="1" t="s">
        <v>3</v>
      </c>
    </row>
    <row r="21510" spans="6:6">
      <c r="F21510" s="1" t="s">
        <v>3</v>
      </c>
    </row>
    <row r="21511" spans="6:6">
      <c r="F21511" s="1" t="s">
        <v>3</v>
      </c>
    </row>
    <row r="21512" spans="6:6">
      <c r="F21512" s="1" t="s">
        <v>3</v>
      </c>
    </row>
    <row r="21513" spans="6:6">
      <c r="F21513" s="1" t="s">
        <v>3</v>
      </c>
    </row>
    <row r="21514" spans="6:6">
      <c r="F21514" s="1" t="s">
        <v>3</v>
      </c>
    </row>
    <row r="21515" spans="6:6">
      <c r="F21515" s="1" t="s">
        <v>3</v>
      </c>
    </row>
    <row r="21516" spans="6:6">
      <c r="F21516" s="1" t="s">
        <v>3</v>
      </c>
    </row>
    <row r="21517" spans="6:6">
      <c r="F21517" s="1" t="s">
        <v>3</v>
      </c>
    </row>
    <row r="21518" spans="6:6">
      <c r="F21518" s="1" t="s">
        <v>3</v>
      </c>
    </row>
    <row r="21519" spans="6:6">
      <c r="F21519" s="1" t="s">
        <v>3</v>
      </c>
    </row>
    <row r="21520" spans="6:6">
      <c r="F21520" s="1" t="s">
        <v>3</v>
      </c>
    </row>
    <row r="21521" spans="6:6">
      <c r="F21521" s="1" t="s">
        <v>3</v>
      </c>
    </row>
    <row r="21522" spans="6:6">
      <c r="F21522" s="1" t="s">
        <v>3</v>
      </c>
    </row>
    <row r="21523" spans="6:6">
      <c r="F21523" s="1" t="s">
        <v>3</v>
      </c>
    </row>
    <row r="21524" spans="6:6">
      <c r="F21524" s="1" t="s">
        <v>3</v>
      </c>
    </row>
    <row r="21525" spans="6:6">
      <c r="F21525" s="1" t="s">
        <v>3</v>
      </c>
    </row>
    <row r="21526" spans="6:6">
      <c r="F21526" s="1" t="s">
        <v>3</v>
      </c>
    </row>
    <row r="21527" spans="6:6">
      <c r="F21527" s="1" t="s">
        <v>3</v>
      </c>
    </row>
    <row r="21528" spans="6:6">
      <c r="F21528" s="1" t="s">
        <v>3</v>
      </c>
    </row>
    <row r="21529" spans="6:6">
      <c r="F21529" s="1" t="s">
        <v>3</v>
      </c>
    </row>
    <row r="21530" spans="6:6">
      <c r="F21530" s="1" t="s">
        <v>3</v>
      </c>
    </row>
    <row r="21531" spans="6:6">
      <c r="F21531" s="1" t="s">
        <v>3</v>
      </c>
    </row>
    <row r="21532" spans="6:6">
      <c r="F21532" s="1" t="s">
        <v>3</v>
      </c>
    </row>
    <row r="21533" spans="6:6">
      <c r="F21533" s="1" t="s">
        <v>3</v>
      </c>
    </row>
    <row r="21534" spans="6:6">
      <c r="F21534" s="1" t="s">
        <v>3</v>
      </c>
    </row>
    <row r="21535" spans="6:6">
      <c r="F21535" s="1" t="s">
        <v>3</v>
      </c>
    </row>
    <row r="21536" spans="6:6">
      <c r="F21536" s="1" t="s">
        <v>3</v>
      </c>
    </row>
    <row r="21537" spans="6:6">
      <c r="F21537" s="1" t="s">
        <v>3</v>
      </c>
    </row>
    <row r="21538" spans="6:6">
      <c r="F21538" s="1" t="s">
        <v>3</v>
      </c>
    </row>
    <row r="21539" spans="6:6">
      <c r="F21539" s="1" t="s">
        <v>3</v>
      </c>
    </row>
    <row r="21540" spans="6:6">
      <c r="F21540" s="1" t="s">
        <v>3</v>
      </c>
    </row>
    <row r="21541" spans="6:6">
      <c r="F21541" s="1" t="s">
        <v>3</v>
      </c>
    </row>
    <row r="21542" spans="6:6">
      <c r="F21542" s="1" t="s">
        <v>3</v>
      </c>
    </row>
    <row r="21543" spans="6:6">
      <c r="F21543" s="1" t="s">
        <v>3</v>
      </c>
    </row>
    <row r="21544" spans="6:6">
      <c r="F21544" s="1" t="s">
        <v>3</v>
      </c>
    </row>
    <row r="21545" spans="6:6">
      <c r="F21545" s="1" t="s">
        <v>3</v>
      </c>
    </row>
    <row r="21546" spans="6:6">
      <c r="F21546" s="1" t="s">
        <v>3</v>
      </c>
    </row>
    <row r="21547" spans="6:6">
      <c r="F21547" s="1" t="s">
        <v>3</v>
      </c>
    </row>
    <row r="21548" spans="6:6">
      <c r="F21548" s="1" t="s">
        <v>3</v>
      </c>
    </row>
    <row r="21549" spans="6:6">
      <c r="F21549" s="1" t="s">
        <v>3</v>
      </c>
    </row>
    <row r="21550" spans="6:6">
      <c r="F21550" s="1" t="s">
        <v>3</v>
      </c>
    </row>
    <row r="21551" spans="6:6">
      <c r="F21551" s="1" t="s">
        <v>3</v>
      </c>
    </row>
    <row r="21552" spans="6:6">
      <c r="F21552" s="1" t="s">
        <v>3</v>
      </c>
    </row>
    <row r="21553" spans="6:6">
      <c r="F21553" s="1" t="s">
        <v>3</v>
      </c>
    </row>
    <row r="21554" spans="6:6">
      <c r="F21554" s="1" t="s">
        <v>3</v>
      </c>
    </row>
    <row r="21555" spans="6:6">
      <c r="F21555" s="1" t="s">
        <v>3</v>
      </c>
    </row>
    <row r="21556" spans="6:6">
      <c r="F21556" s="1" t="s">
        <v>3</v>
      </c>
    </row>
    <row r="21557" spans="6:6">
      <c r="F21557" s="1" t="s">
        <v>3</v>
      </c>
    </row>
    <row r="21558" spans="6:6">
      <c r="F21558" s="1" t="s">
        <v>3</v>
      </c>
    </row>
    <row r="21559" spans="6:6">
      <c r="F21559" s="1" t="s">
        <v>3</v>
      </c>
    </row>
    <row r="21560" spans="6:6">
      <c r="F21560" s="1" t="s">
        <v>3</v>
      </c>
    </row>
    <row r="21561" spans="6:6">
      <c r="F21561" s="1" t="s">
        <v>3</v>
      </c>
    </row>
    <row r="21562" spans="6:6">
      <c r="F21562" s="1" t="s">
        <v>3</v>
      </c>
    </row>
    <row r="21563" spans="6:6">
      <c r="F21563" s="1" t="s">
        <v>3</v>
      </c>
    </row>
    <row r="21564" spans="6:6">
      <c r="F21564" s="1" t="s">
        <v>3</v>
      </c>
    </row>
    <row r="21565" spans="6:6">
      <c r="F21565" s="1" t="s">
        <v>3</v>
      </c>
    </row>
    <row r="21566" spans="6:6">
      <c r="F21566" s="1" t="s">
        <v>3</v>
      </c>
    </row>
    <row r="21567" spans="6:6">
      <c r="F21567" s="1" t="s">
        <v>3</v>
      </c>
    </row>
    <row r="21568" spans="6:6">
      <c r="F21568" s="1" t="s">
        <v>3</v>
      </c>
    </row>
    <row r="21569" spans="6:6">
      <c r="F21569" s="1" t="s">
        <v>3</v>
      </c>
    </row>
    <row r="21570" spans="6:6">
      <c r="F21570" s="1" t="s">
        <v>3</v>
      </c>
    </row>
    <row r="21571" spans="6:6">
      <c r="F21571" s="1" t="s">
        <v>3</v>
      </c>
    </row>
    <row r="21572" spans="6:6">
      <c r="F21572" s="1" t="s">
        <v>3</v>
      </c>
    </row>
    <row r="21573" spans="6:6">
      <c r="F21573" s="1" t="s">
        <v>3</v>
      </c>
    </row>
    <row r="21574" spans="6:6">
      <c r="F21574" s="1" t="s">
        <v>3</v>
      </c>
    </row>
    <row r="21575" spans="6:6">
      <c r="F21575" s="1" t="s">
        <v>3</v>
      </c>
    </row>
    <row r="21576" spans="6:6">
      <c r="F21576" s="1" t="s">
        <v>3</v>
      </c>
    </row>
    <row r="21577" spans="6:6">
      <c r="F21577" s="1" t="s">
        <v>3</v>
      </c>
    </row>
    <row r="21578" spans="6:6">
      <c r="F21578" s="1" t="s">
        <v>3</v>
      </c>
    </row>
    <row r="21579" spans="6:6">
      <c r="F21579" s="1" t="s">
        <v>3</v>
      </c>
    </row>
    <row r="21580" spans="6:6">
      <c r="F21580" s="1" t="s">
        <v>3</v>
      </c>
    </row>
    <row r="21581" spans="6:6">
      <c r="F21581" s="1" t="s">
        <v>3</v>
      </c>
    </row>
    <row r="21582" spans="6:6">
      <c r="F21582" s="1" t="s">
        <v>3</v>
      </c>
    </row>
    <row r="21583" spans="6:6">
      <c r="F21583" s="1" t="s">
        <v>3</v>
      </c>
    </row>
    <row r="21584" spans="6:6">
      <c r="F21584" s="1" t="s">
        <v>3</v>
      </c>
    </row>
    <row r="21585" spans="6:6">
      <c r="F21585" s="1" t="s">
        <v>3</v>
      </c>
    </row>
    <row r="21586" spans="6:6">
      <c r="F21586" s="1" t="s">
        <v>3</v>
      </c>
    </row>
    <row r="21587" spans="6:6">
      <c r="F21587" s="1" t="s">
        <v>3</v>
      </c>
    </row>
    <row r="21588" spans="6:6">
      <c r="F21588" s="1" t="s">
        <v>3</v>
      </c>
    </row>
    <row r="21589" spans="6:6">
      <c r="F21589" s="1" t="s">
        <v>3</v>
      </c>
    </row>
    <row r="21590" spans="6:6">
      <c r="F21590" s="1" t="s">
        <v>3</v>
      </c>
    </row>
    <row r="21591" spans="6:6">
      <c r="F21591" s="1" t="s">
        <v>3</v>
      </c>
    </row>
    <row r="21592" spans="6:6">
      <c r="F21592" s="1" t="s">
        <v>3</v>
      </c>
    </row>
    <row r="21593" spans="6:6">
      <c r="F21593" s="1" t="s">
        <v>3</v>
      </c>
    </row>
    <row r="21594" spans="6:6">
      <c r="F21594" s="1" t="s">
        <v>3</v>
      </c>
    </row>
    <row r="21595" spans="6:6">
      <c r="F21595" s="1" t="s">
        <v>3</v>
      </c>
    </row>
    <row r="21596" spans="6:6">
      <c r="F21596" s="1" t="s">
        <v>3</v>
      </c>
    </row>
    <row r="21597" spans="6:6">
      <c r="F21597" s="1" t="s">
        <v>3</v>
      </c>
    </row>
    <row r="21598" spans="6:6">
      <c r="F21598" s="1" t="s">
        <v>3</v>
      </c>
    </row>
    <row r="21599" spans="6:6">
      <c r="F21599" s="1" t="s">
        <v>3</v>
      </c>
    </row>
    <row r="21600" spans="6:6">
      <c r="F21600" s="1" t="s">
        <v>3</v>
      </c>
    </row>
    <row r="21601" spans="6:6">
      <c r="F21601" s="1" t="s">
        <v>3</v>
      </c>
    </row>
    <row r="21602" spans="6:6">
      <c r="F21602" s="1" t="s">
        <v>3</v>
      </c>
    </row>
    <row r="21603" spans="6:6">
      <c r="F21603" s="1" t="s">
        <v>3</v>
      </c>
    </row>
    <row r="21604" spans="6:6">
      <c r="F21604" s="1" t="s">
        <v>3</v>
      </c>
    </row>
    <row r="21605" spans="6:6">
      <c r="F21605" s="1" t="s">
        <v>3</v>
      </c>
    </row>
    <row r="21606" spans="6:6">
      <c r="F21606" s="1" t="s">
        <v>3</v>
      </c>
    </row>
    <row r="21607" spans="6:6">
      <c r="F21607" s="1" t="s">
        <v>3</v>
      </c>
    </row>
    <row r="21608" spans="6:6">
      <c r="F21608" s="1" t="s">
        <v>3</v>
      </c>
    </row>
    <row r="21609" spans="6:6">
      <c r="F21609" s="1" t="s">
        <v>3</v>
      </c>
    </row>
    <row r="21610" spans="6:6">
      <c r="F21610" s="1" t="s">
        <v>3</v>
      </c>
    </row>
    <row r="21611" spans="6:6">
      <c r="F21611" s="1" t="s">
        <v>3</v>
      </c>
    </row>
    <row r="21612" spans="6:6">
      <c r="F21612" s="1" t="s">
        <v>3</v>
      </c>
    </row>
    <row r="21613" spans="6:6">
      <c r="F21613" s="1" t="s">
        <v>3</v>
      </c>
    </row>
    <row r="21614" spans="6:6">
      <c r="F21614" s="1" t="s">
        <v>3</v>
      </c>
    </row>
    <row r="21615" spans="6:6">
      <c r="F21615" s="1" t="s">
        <v>3</v>
      </c>
    </row>
    <row r="21616" spans="6:6">
      <c r="F21616" s="1" t="s">
        <v>3</v>
      </c>
    </row>
    <row r="21617" spans="6:6">
      <c r="F21617" s="1" t="s">
        <v>3</v>
      </c>
    </row>
    <row r="21618" spans="6:6">
      <c r="F21618" s="1" t="s">
        <v>3</v>
      </c>
    </row>
    <row r="21619" spans="6:6">
      <c r="F21619" s="1" t="s">
        <v>3</v>
      </c>
    </row>
    <row r="21620" spans="6:6">
      <c r="F21620" s="1" t="s">
        <v>3</v>
      </c>
    </row>
    <row r="21621" spans="6:6">
      <c r="F21621" s="1" t="s">
        <v>3</v>
      </c>
    </row>
    <row r="21622" spans="6:6">
      <c r="F21622" s="1" t="s">
        <v>3</v>
      </c>
    </row>
    <row r="21623" spans="6:6">
      <c r="F21623" s="1" t="s">
        <v>3</v>
      </c>
    </row>
    <row r="21624" spans="6:6">
      <c r="F21624" s="1" t="s">
        <v>3</v>
      </c>
    </row>
    <row r="21625" spans="6:6">
      <c r="F21625" s="1" t="s">
        <v>3</v>
      </c>
    </row>
    <row r="21626" spans="6:6">
      <c r="F21626" s="1" t="s">
        <v>3</v>
      </c>
    </row>
    <row r="21627" spans="6:6">
      <c r="F21627" s="1" t="s">
        <v>3</v>
      </c>
    </row>
    <row r="21628" spans="6:6">
      <c r="F21628" s="1" t="s">
        <v>3</v>
      </c>
    </row>
    <row r="21629" spans="6:6">
      <c r="F21629" s="1" t="s">
        <v>3</v>
      </c>
    </row>
    <row r="21630" spans="6:6">
      <c r="F21630" s="1" t="s">
        <v>3</v>
      </c>
    </row>
    <row r="21631" spans="6:6">
      <c r="F21631" s="1" t="s">
        <v>3</v>
      </c>
    </row>
    <row r="21632" spans="6:6">
      <c r="F21632" s="1" t="s">
        <v>3</v>
      </c>
    </row>
    <row r="21633" spans="6:6">
      <c r="F21633" s="1" t="s">
        <v>3</v>
      </c>
    </row>
    <row r="21634" spans="6:6">
      <c r="F21634" s="1" t="s">
        <v>3</v>
      </c>
    </row>
    <row r="21635" spans="6:6">
      <c r="F21635" s="1" t="s">
        <v>3</v>
      </c>
    </row>
    <row r="21636" spans="6:6">
      <c r="F21636" s="1" t="s">
        <v>3</v>
      </c>
    </row>
    <row r="21637" spans="6:6">
      <c r="F21637" s="1" t="s">
        <v>3</v>
      </c>
    </row>
    <row r="21638" spans="6:6">
      <c r="F21638" s="1" t="s">
        <v>3</v>
      </c>
    </row>
    <row r="21639" spans="6:6">
      <c r="F21639" s="1" t="s">
        <v>3</v>
      </c>
    </row>
    <row r="21640" spans="6:6">
      <c r="F21640" s="1" t="s">
        <v>3</v>
      </c>
    </row>
    <row r="21641" spans="6:6">
      <c r="F21641" s="1" t="s">
        <v>3</v>
      </c>
    </row>
    <row r="21642" spans="6:6">
      <c r="F21642" s="1" t="s">
        <v>3</v>
      </c>
    </row>
    <row r="21643" spans="6:6">
      <c r="F21643" s="1" t="s">
        <v>3</v>
      </c>
    </row>
    <row r="21644" spans="6:6">
      <c r="F21644" s="1" t="s">
        <v>3</v>
      </c>
    </row>
    <row r="21645" spans="6:6">
      <c r="F21645" s="1" t="s">
        <v>3</v>
      </c>
    </row>
    <row r="21646" spans="6:6">
      <c r="F21646" s="1" t="s">
        <v>3</v>
      </c>
    </row>
    <row r="21647" spans="6:6">
      <c r="F21647" s="1" t="s">
        <v>3</v>
      </c>
    </row>
    <row r="21648" spans="6:6">
      <c r="F21648" s="1" t="s">
        <v>3</v>
      </c>
    </row>
    <row r="21649" spans="6:6">
      <c r="F21649" s="1" t="s">
        <v>3</v>
      </c>
    </row>
    <row r="21650" spans="6:6">
      <c r="F21650" s="1" t="s">
        <v>3</v>
      </c>
    </row>
    <row r="21651" spans="6:6">
      <c r="F21651" s="1" t="s">
        <v>3</v>
      </c>
    </row>
    <row r="21652" spans="6:6">
      <c r="F21652" s="1" t="s">
        <v>3</v>
      </c>
    </row>
    <row r="21653" spans="6:6">
      <c r="F21653" s="1" t="s">
        <v>3</v>
      </c>
    </row>
    <row r="21654" spans="6:6">
      <c r="F21654" s="1" t="s">
        <v>3</v>
      </c>
    </row>
    <row r="21655" spans="6:6">
      <c r="F21655" s="1" t="s">
        <v>3</v>
      </c>
    </row>
    <row r="21656" spans="6:6">
      <c r="F21656" s="1" t="s">
        <v>3</v>
      </c>
    </row>
    <row r="21657" spans="6:6">
      <c r="F21657" s="1" t="s">
        <v>3</v>
      </c>
    </row>
    <row r="21658" spans="6:6">
      <c r="F21658" s="1" t="s">
        <v>3</v>
      </c>
    </row>
    <row r="21659" spans="6:6">
      <c r="F21659" s="1" t="s">
        <v>3</v>
      </c>
    </row>
    <row r="21660" spans="6:6">
      <c r="F21660" s="1" t="s">
        <v>3</v>
      </c>
    </row>
    <row r="21661" spans="6:6">
      <c r="F21661" s="1" t="s">
        <v>3</v>
      </c>
    </row>
    <row r="21662" spans="6:6">
      <c r="F21662" s="1" t="s">
        <v>3</v>
      </c>
    </row>
    <row r="21663" spans="6:6">
      <c r="F21663" s="1" t="s">
        <v>3</v>
      </c>
    </row>
    <row r="21664" spans="6:6">
      <c r="F21664" s="1" t="s">
        <v>3</v>
      </c>
    </row>
    <row r="21665" spans="6:6">
      <c r="F21665" s="1" t="s">
        <v>3</v>
      </c>
    </row>
    <row r="21666" spans="6:6">
      <c r="F21666" s="1" t="s">
        <v>3</v>
      </c>
    </row>
    <row r="21667" spans="6:6">
      <c r="F21667" s="1" t="s">
        <v>3</v>
      </c>
    </row>
    <row r="21668" spans="6:6">
      <c r="F21668" s="1" t="s">
        <v>3</v>
      </c>
    </row>
    <row r="21669" spans="6:6">
      <c r="F21669" s="1" t="s">
        <v>3</v>
      </c>
    </row>
    <row r="21670" spans="6:6">
      <c r="F21670" s="1" t="s">
        <v>3</v>
      </c>
    </row>
    <row r="21671" spans="6:6">
      <c r="F21671" s="1" t="s">
        <v>3</v>
      </c>
    </row>
    <row r="21672" spans="6:6">
      <c r="F21672" s="1" t="s">
        <v>3</v>
      </c>
    </row>
    <row r="21673" spans="6:6">
      <c r="F21673" s="1" t="s">
        <v>3</v>
      </c>
    </row>
    <row r="21674" spans="6:6">
      <c r="F21674" s="1" t="s">
        <v>3</v>
      </c>
    </row>
    <row r="21675" spans="6:6">
      <c r="F21675" s="1" t="s">
        <v>3</v>
      </c>
    </row>
    <row r="21676" spans="6:6">
      <c r="F21676" s="1" t="s">
        <v>3</v>
      </c>
    </row>
    <row r="21677" spans="6:6">
      <c r="F21677" s="1" t="s">
        <v>3</v>
      </c>
    </row>
    <row r="21678" spans="6:6">
      <c r="F21678" s="1" t="s">
        <v>3</v>
      </c>
    </row>
    <row r="21679" spans="6:6">
      <c r="F21679" s="1" t="s">
        <v>3</v>
      </c>
    </row>
    <row r="21680" spans="6:6">
      <c r="F21680" s="1" t="s">
        <v>3</v>
      </c>
    </row>
    <row r="21681" spans="6:6">
      <c r="F21681" s="1" t="s">
        <v>3</v>
      </c>
    </row>
    <row r="21682" spans="6:6">
      <c r="F21682" s="1" t="s">
        <v>3</v>
      </c>
    </row>
    <row r="21683" spans="6:6">
      <c r="F21683" s="1" t="s">
        <v>3</v>
      </c>
    </row>
    <row r="21684" spans="6:6">
      <c r="F21684" s="1" t="s">
        <v>3</v>
      </c>
    </row>
    <row r="21685" spans="6:6">
      <c r="F21685" s="1" t="s">
        <v>3</v>
      </c>
    </row>
    <row r="21686" spans="6:6">
      <c r="F21686" s="1" t="s">
        <v>3</v>
      </c>
    </row>
    <row r="21687" spans="6:6">
      <c r="F21687" s="1" t="s">
        <v>3</v>
      </c>
    </row>
    <row r="21688" spans="6:6">
      <c r="F21688" s="1" t="s">
        <v>3</v>
      </c>
    </row>
    <row r="21689" spans="6:6">
      <c r="F21689" s="1" t="s">
        <v>3</v>
      </c>
    </row>
    <row r="21690" spans="6:6">
      <c r="F21690" s="1" t="s">
        <v>3</v>
      </c>
    </row>
    <row r="21691" spans="6:6">
      <c r="F21691" s="1" t="s">
        <v>3</v>
      </c>
    </row>
    <row r="21692" spans="6:6">
      <c r="F21692" s="1" t="s">
        <v>3</v>
      </c>
    </row>
    <row r="21693" spans="6:6">
      <c r="F21693" s="1" t="s">
        <v>3</v>
      </c>
    </row>
    <row r="21694" spans="6:6">
      <c r="F21694" s="1" t="s">
        <v>3</v>
      </c>
    </row>
    <row r="21695" spans="6:6">
      <c r="F21695" s="1" t="s">
        <v>3</v>
      </c>
    </row>
    <row r="21696" spans="6:6">
      <c r="F21696" s="1" t="s">
        <v>3</v>
      </c>
    </row>
    <row r="21697" spans="6:6">
      <c r="F21697" s="1" t="s">
        <v>3</v>
      </c>
    </row>
    <row r="21698" spans="6:6">
      <c r="F21698" s="1" t="s">
        <v>3</v>
      </c>
    </row>
    <row r="21699" spans="6:6">
      <c r="F21699" s="1" t="s">
        <v>3</v>
      </c>
    </row>
    <row r="21700" spans="6:6">
      <c r="F21700" s="1" t="s">
        <v>3</v>
      </c>
    </row>
    <row r="21701" spans="6:6">
      <c r="F21701" s="1" t="s">
        <v>3</v>
      </c>
    </row>
    <row r="21702" spans="6:6">
      <c r="F21702" s="1" t="s">
        <v>3</v>
      </c>
    </row>
    <row r="21703" spans="6:6">
      <c r="F21703" s="1" t="s">
        <v>3</v>
      </c>
    </row>
    <row r="21704" spans="6:6">
      <c r="F21704" s="1" t="s">
        <v>3</v>
      </c>
    </row>
    <row r="21705" spans="6:6">
      <c r="F21705" s="1" t="s">
        <v>3</v>
      </c>
    </row>
    <row r="21706" spans="6:6">
      <c r="F21706" s="1" t="s">
        <v>3</v>
      </c>
    </row>
    <row r="21707" spans="6:6">
      <c r="F21707" s="1" t="s">
        <v>3</v>
      </c>
    </row>
    <row r="21708" spans="6:6">
      <c r="F21708" s="1" t="s">
        <v>3</v>
      </c>
    </row>
    <row r="21709" spans="6:6">
      <c r="F21709" s="1" t="s">
        <v>3</v>
      </c>
    </row>
    <row r="21710" spans="6:6">
      <c r="F21710" s="1" t="s">
        <v>3</v>
      </c>
    </row>
    <row r="21711" spans="6:6">
      <c r="F21711" s="1" t="s">
        <v>3</v>
      </c>
    </row>
    <row r="21712" spans="6:6">
      <c r="F21712" s="1" t="s">
        <v>3</v>
      </c>
    </row>
    <row r="21713" spans="6:6">
      <c r="F21713" s="1" t="s">
        <v>3</v>
      </c>
    </row>
    <row r="21714" spans="6:6">
      <c r="F21714" s="1" t="s">
        <v>3</v>
      </c>
    </row>
    <row r="21715" spans="6:6">
      <c r="F21715" s="1" t="s">
        <v>3</v>
      </c>
    </row>
    <row r="21716" spans="6:6">
      <c r="F21716" s="1" t="s">
        <v>3</v>
      </c>
    </row>
    <row r="21717" spans="6:6">
      <c r="F21717" s="1" t="s">
        <v>3</v>
      </c>
    </row>
    <row r="21718" spans="6:6">
      <c r="F21718" s="1" t="s">
        <v>3</v>
      </c>
    </row>
    <row r="21719" spans="6:6">
      <c r="F21719" s="1" t="s">
        <v>3</v>
      </c>
    </row>
    <row r="21720" spans="6:6">
      <c r="F21720" s="1" t="s">
        <v>3</v>
      </c>
    </row>
    <row r="21721" spans="6:6">
      <c r="F21721" s="1" t="s">
        <v>3</v>
      </c>
    </row>
    <row r="21722" spans="6:6">
      <c r="F21722" s="1" t="s">
        <v>3</v>
      </c>
    </row>
    <row r="21723" spans="6:6">
      <c r="F21723" s="1" t="s">
        <v>3</v>
      </c>
    </row>
    <row r="21724" spans="6:6">
      <c r="F21724" s="1" t="s">
        <v>3</v>
      </c>
    </row>
    <row r="21725" spans="6:6">
      <c r="F21725" s="1" t="s">
        <v>3</v>
      </c>
    </row>
    <row r="21726" spans="6:6">
      <c r="F21726" s="1" t="s">
        <v>3</v>
      </c>
    </row>
    <row r="21727" spans="6:6">
      <c r="F21727" s="1" t="s">
        <v>3</v>
      </c>
    </row>
    <row r="21728" spans="6:6">
      <c r="F21728" s="1" t="s">
        <v>3</v>
      </c>
    </row>
    <row r="21729" spans="6:6">
      <c r="F21729" s="1" t="s">
        <v>3</v>
      </c>
    </row>
    <row r="21730" spans="6:6">
      <c r="F21730" s="1" t="s">
        <v>3</v>
      </c>
    </row>
    <row r="21731" spans="6:6">
      <c r="F21731" s="1" t="s">
        <v>3</v>
      </c>
    </row>
    <row r="21732" spans="6:6">
      <c r="F21732" s="1" t="s">
        <v>3</v>
      </c>
    </row>
    <row r="21733" spans="6:6">
      <c r="F21733" s="1" t="s">
        <v>3</v>
      </c>
    </row>
    <row r="21734" spans="6:6">
      <c r="F21734" s="1" t="s">
        <v>3</v>
      </c>
    </row>
    <row r="21735" spans="6:6">
      <c r="F21735" s="1" t="s">
        <v>3</v>
      </c>
    </row>
    <row r="21736" spans="6:6">
      <c r="F21736" s="1" t="s">
        <v>3</v>
      </c>
    </row>
    <row r="21737" spans="6:6">
      <c r="F21737" s="1" t="s">
        <v>3</v>
      </c>
    </row>
    <row r="21738" spans="6:6">
      <c r="F21738" s="1" t="s">
        <v>3</v>
      </c>
    </row>
    <row r="21739" spans="6:6">
      <c r="F21739" s="1" t="s">
        <v>3</v>
      </c>
    </row>
    <row r="21740" spans="6:6">
      <c r="F21740" s="1" t="s">
        <v>3</v>
      </c>
    </row>
    <row r="21741" spans="6:6">
      <c r="F21741" s="1" t="s">
        <v>3</v>
      </c>
    </row>
    <row r="21742" spans="6:6">
      <c r="F21742" s="1" t="s">
        <v>3</v>
      </c>
    </row>
    <row r="21743" spans="6:6">
      <c r="F21743" s="1" t="s">
        <v>3</v>
      </c>
    </row>
    <row r="21744" spans="6:6">
      <c r="F21744" s="1" t="s">
        <v>3</v>
      </c>
    </row>
    <row r="21745" spans="6:6">
      <c r="F21745" s="1" t="s">
        <v>3</v>
      </c>
    </row>
    <row r="21746" spans="6:6">
      <c r="F21746" s="1" t="s">
        <v>3</v>
      </c>
    </row>
    <row r="21747" spans="6:6">
      <c r="F21747" s="1" t="s">
        <v>3</v>
      </c>
    </row>
    <row r="21748" spans="6:6">
      <c r="F21748" s="1" t="s">
        <v>3</v>
      </c>
    </row>
    <row r="21749" spans="6:6">
      <c r="F21749" s="1" t="s">
        <v>3</v>
      </c>
    </row>
    <row r="21750" spans="6:6">
      <c r="F21750" s="1" t="s">
        <v>3</v>
      </c>
    </row>
    <row r="21751" spans="6:6">
      <c r="F21751" s="1" t="s">
        <v>3</v>
      </c>
    </row>
    <row r="21752" spans="6:6">
      <c r="F21752" s="1" t="s">
        <v>3</v>
      </c>
    </row>
    <row r="21753" spans="6:6">
      <c r="F21753" s="1" t="s">
        <v>3</v>
      </c>
    </row>
    <row r="21754" spans="6:6">
      <c r="F21754" s="1" t="s">
        <v>3</v>
      </c>
    </row>
    <row r="21755" spans="6:6">
      <c r="F21755" s="1" t="s">
        <v>3</v>
      </c>
    </row>
    <row r="21756" spans="6:6">
      <c r="F21756" s="1" t="s">
        <v>3</v>
      </c>
    </row>
    <row r="21757" spans="6:6">
      <c r="F21757" s="1" t="s">
        <v>3</v>
      </c>
    </row>
    <row r="21758" spans="6:6">
      <c r="F21758" s="1" t="s">
        <v>3</v>
      </c>
    </row>
    <row r="21759" spans="6:6">
      <c r="F21759" s="1" t="s">
        <v>3</v>
      </c>
    </row>
    <row r="21760" spans="6:6">
      <c r="F21760" s="1" t="s">
        <v>3</v>
      </c>
    </row>
    <row r="21761" spans="6:6">
      <c r="F21761" s="1" t="s">
        <v>3</v>
      </c>
    </row>
    <row r="21762" spans="6:6">
      <c r="F21762" s="1" t="s">
        <v>3</v>
      </c>
    </row>
    <row r="21763" spans="6:6">
      <c r="F21763" s="1" t="s">
        <v>3</v>
      </c>
    </row>
    <row r="21764" spans="6:6">
      <c r="F21764" s="1" t="s">
        <v>3</v>
      </c>
    </row>
    <row r="21765" spans="6:6">
      <c r="F21765" s="1" t="s">
        <v>3</v>
      </c>
    </row>
    <row r="21766" spans="6:6">
      <c r="F21766" s="1" t="s">
        <v>3</v>
      </c>
    </row>
    <row r="21767" spans="6:6">
      <c r="F21767" s="1" t="s">
        <v>3</v>
      </c>
    </row>
    <row r="21768" spans="6:6">
      <c r="F21768" s="1" t="s">
        <v>3</v>
      </c>
    </row>
    <row r="21769" spans="6:6">
      <c r="F21769" s="1" t="s">
        <v>3</v>
      </c>
    </row>
    <row r="21770" spans="6:6">
      <c r="F21770" s="1" t="s">
        <v>3</v>
      </c>
    </row>
    <row r="21771" spans="6:6">
      <c r="F21771" s="1" t="s">
        <v>3</v>
      </c>
    </row>
    <row r="21772" spans="6:6">
      <c r="F21772" s="1" t="s">
        <v>3</v>
      </c>
    </row>
    <row r="21773" spans="6:6">
      <c r="F21773" s="1" t="s">
        <v>3</v>
      </c>
    </row>
    <row r="21774" spans="6:6">
      <c r="F21774" s="1" t="s">
        <v>3</v>
      </c>
    </row>
    <row r="21775" spans="6:6">
      <c r="F21775" s="1" t="s">
        <v>3</v>
      </c>
    </row>
    <row r="21776" spans="6:6">
      <c r="F21776" s="1" t="s">
        <v>3</v>
      </c>
    </row>
    <row r="21777" spans="6:6">
      <c r="F21777" s="1" t="s">
        <v>3</v>
      </c>
    </row>
    <row r="21778" spans="6:6">
      <c r="F21778" s="1" t="s">
        <v>3</v>
      </c>
    </row>
    <row r="21779" spans="6:6">
      <c r="F21779" s="1" t="s">
        <v>3</v>
      </c>
    </row>
    <row r="21780" spans="6:6">
      <c r="F21780" s="1" t="s">
        <v>3</v>
      </c>
    </row>
    <row r="21781" spans="6:6">
      <c r="F21781" s="1" t="s">
        <v>3</v>
      </c>
    </row>
    <row r="21782" spans="6:6">
      <c r="F21782" s="1" t="s">
        <v>3</v>
      </c>
    </row>
    <row r="21783" spans="6:6">
      <c r="F21783" s="1" t="s">
        <v>3</v>
      </c>
    </row>
    <row r="21784" spans="6:6">
      <c r="F21784" s="1" t="s">
        <v>3</v>
      </c>
    </row>
    <row r="21785" spans="6:6">
      <c r="F21785" s="1" t="s">
        <v>3</v>
      </c>
    </row>
    <row r="21786" spans="6:6">
      <c r="F21786" s="1" t="s">
        <v>3</v>
      </c>
    </row>
    <row r="21787" spans="6:6">
      <c r="F21787" s="1" t="s">
        <v>3</v>
      </c>
    </row>
    <row r="21788" spans="6:6">
      <c r="F21788" s="1" t="s">
        <v>3</v>
      </c>
    </row>
    <row r="21789" spans="6:6">
      <c r="F21789" s="1" t="s">
        <v>3</v>
      </c>
    </row>
    <row r="21790" spans="6:6">
      <c r="F21790" s="1" t="s">
        <v>3</v>
      </c>
    </row>
    <row r="21791" spans="6:6">
      <c r="F21791" s="1" t="s">
        <v>3</v>
      </c>
    </row>
    <row r="21792" spans="6:6">
      <c r="F21792" s="1" t="s">
        <v>3</v>
      </c>
    </row>
    <row r="21793" spans="6:6">
      <c r="F21793" s="1" t="s">
        <v>3</v>
      </c>
    </row>
    <row r="21794" spans="6:6">
      <c r="F21794" s="1" t="s">
        <v>3</v>
      </c>
    </row>
    <row r="21795" spans="6:6">
      <c r="F21795" s="1" t="s">
        <v>3</v>
      </c>
    </row>
    <row r="21796" spans="6:6">
      <c r="F21796" s="1" t="s">
        <v>3</v>
      </c>
    </row>
    <row r="21797" spans="6:6">
      <c r="F21797" s="1" t="s">
        <v>3</v>
      </c>
    </row>
    <row r="21798" spans="6:6">
      <c r="F21798" s="1" t="s">
        <v>3</v>
      </c>
    </row>
    <row r="21799" spans="6:6">
      <c r="F21799" s="1" t="s">
        <v>3</v>
      </c>
    </row>
    <row r="21800" spans="6:6">
      <c r="F21800" s="1" t="s">
        <v>3</v>
      </c>
    </row>
    <row r="21801" spans="6:6">
      <c r="F21801" s="1" t="s">
        <v>3</v>
      </c>
    </row>
    <row r="21802" spans="6:6">
      <c r="F21802" s="1" t="s">
        <v>3</v>
      </c>
    </row>
    <row r="21803" spans="6:6">
      <c r="F21803" s="1" t="s">
        <v>3</v>
      </c>
    </row>
    <row r="21804" spans="6:6">
      <c r="F21804" s="1" t="s">
        <v>3</v>
      </c>
    </row>
    <row r="21805" spans="6:6">
      <c r="F21805" s="1" t="s">
        <v>3</v>
      </c>
    </row>
    <row r="21806" spans="6:6">
      <c r="F21806" s="1" t="s">
        <v>3</v>
      </c>
    </row>
    <row r="21807" spans="6:6">
      <c r="F21807" s="1" t="s">
        <v>3</v>
      </c>
    </row>
    <row r="21808" spans="6:6">
      <c r="F21808" s="1" t="s">
        <v>3</v>
      </c>
    </row>
    <row r="21809" spans="6:6">
      <c r="F21809" s="1" t="s">
        <v>3</v>
      </c>
    </row>
    <row r="21810" spans="6:6">
      <c r="F21810" s="1" t="s">
        <v>3</v>
      </c>
    </row>
    <row r="21811" spans="6:6">
      <c r="F21811" s="1" t="s">
        <v>3</v>
      </c>
    </row>
    <row r="21812" spans="6:6">
      <c r="F21812" s="1" t="s">
        <v>3</v>
      </c>
    </row>
    <row r="21813" spans="6:6">
      <c r="F21813" s="1" t="s">
        <v>3</v>
      </c>
    </row>
    <row r="21814" spans="6:6">
      <c r="F21814" s="1" t="s">
        <v>3</v>
      </c>
    </row>
    <row r="21815" spans="6:6">
      <c r="F21815" s="1" t="s">
        <v>3</v>
      </c>
    </row>
    <row r="21816" spans="6:6">
      <c r="F21816" s="1" t="s">
        <v>3</v>
      </c>
    </row>
    <row r="21817" spans="6:6">
      <c r="F21817" s="1" t="s">
        <v>3</v>
      </c>
    </row>
    <row r="21818" spans="6:6">
      <c r="F21818" s="1" t="s">
        <v>3</v>
      </c>
    </row>
    <row r="21819" spans="6:6">
      <c r="F21819" s="1" t="s">
        <v>3</v>
      </c>
    </row>
    <row r="21820" spans="6:6">
      <c r="F21820" s="1" t="s">
        <v>3</v>
      </c>
    </row>
    <row r="21821" spans="6:6">
      <c r="F21821" s="1" t="s">
        <v>3</v>
      </c>
    </row>
    <row r="21822" spans="6:6">
      <c r="F21822" s="1" t="s">
        <v>3</v>
      </c>
    </row>
    <row r="21823" spans="6:6">
      <c r="F21823" s="1" t="s">
        <v>3</v>
      </c>
    </row>
    <row r="21824" spans="6:6">
      <c r="F21824" s="1" t="s">
        <v>3</v>
      </c>
    </row>
    <row r="21825" spans="6:6">
      <c r="F21825" s="1" t="s">
        <v>3</v>
      </c>
    </row>
    <row r="21826" spans="6:6">
      <c r="F21826" s="1" t="s">
        <v>3</v>
      </c>
    </row>
    <row r="21827" spans="6:6">
      <c r="F21827" s="1" t="s">
        <v>3</v>
      </c>
    </row>
    <row r="21828" spans="6:6">
      <c r="F21828" s="1" t="s">
        <v>3</v>
      </c>
    </row>
    <row r="21829" spans="6:6">
      <c r="F21829" s="1" t="s">
        <v>3</v>
      </c>
    </row>
    <row r="21830" spans="6:6">
      <c r="F21830" s="1" t="s">
        <v>3</v>
      </c>
    </row>
    <row r="21831" spans="6:6">
      <c r="F21831" s="1" t="s">
        <v>3</v>
      </c>
    </row>
    <row r="21832" spans="6:6">
      <c r="F21832" s="1" t="s">
        <v>3</v>
      </c>
    </row>
    <row r="21833" spans="6:6">
      <c r="F21833" s="1" t="s">
        <v>3</v>
      </c>
    </row>
    <row r="21834" spans="6:6">
      <c r="F21834" s="1" t="s">
        <v>3</v>
      </c>
    </row>
    <row r="21835" spans="6:6">
      <c r="F21835" s="1" t="s">
        <v>3</v>
      </c>
    </row>
    <row r="21836" spans="6:6">
      <c r="F21836" s="1" t="s">
        <v>3</v>
      </c>
    </row>
    <row r="21837" spans="6:6">
      <c r="F21837" s="1" t="s">
        <v>3</v>
      </c>
    </row>
    <row r="21838" spans="6:6">
      <c r="F21838" s="1" t="s">
        <v>3</v>
      </c>
    </row>
    <row r="21839" spans="6:6">
      <c r="F21839" s="1" t="s">
        <v>3</v>
      </c>
    </row>
    <row r="21840" spans="6:6">
      <c r="F21840" s="1" t="s">
        <v>3</v>
      </c>
    </row>
    <row r="21841" spans="6:6">
      <c r="F21841" s="1" t="s">
        <v>3</v>
      </c>
    </row>
    <row r="21842" spans="6:6">
      <c r="F21842" s="1" t="s">
        <v>3</v>
      </c>
    </row>
    <row r="21843" spans="6:6">
      <c r="F21843" s="1" t="s">
        <v>3</v>
      </c>
    </row>
    <row r="21844" spans="6:6">
      <c r="F21844" s="1" t="s">
        <v>3</v>
      </c>
    </row>
    <row r="21845" spans="6:6">
      <c r="F21845" s="1" t="s">
        <v>3</v>
      </c>
    </row>
    <row r="21846" spans="6:6">
      <c r="F21846" s="1" t="s">
        <v>3</v>
      </c>
    </row>
    <row r="21847" spans="6:6">
      <c r="F21847" s="1" t="s">
        <v>3</v>
      </c>
    </row>
    <row r="21848" spans="6:6">
      <c r="F21848" s="1" t="s">
        <v>3</v>
      </c>
    </row>
    <row r="21849" spans="6:6">
      <c r="F21849" s="1" t="s">
        <v>3</v>
      </c>
    </row>
    <row r="21850" spans="6:6">
      <c r="F21850" s="1" t="s">
        <v>3</v>
      </c>
    </row>
    <row r="21851" spans="6:6">
      <c r="F21851" s="1" t="s">
        <v>3</v>
      </c>
    </row>
    <row r="21852" spans="6:6">
      <c r="F21852" s="1" t="s">
        <v>3</v>
      </c>
    </row>
    <row r="21853" spans="6:6">
      <c r="F21853" s="1" t="s">
        <v>3</v>
      </c>
    </row>
    <row r="21854" spans="6:6">
      <c r="F21854" s="1" t="s">
        <v>3</v>
      </c>
    </row>
    <row r="21855" spans="6:6">
      <c r="F21855" s="1" t="s">
        <v>3</v>
      </c>
    </row>
    <row r="21856" spans="6:6">
      <c r="F21856" s="1" t="s">
        <v>3</v>
      </c>
    </row>
    <row r="21857" spans="6:6">
      <c r="F21857" s="1" t="s">
        <v>3</v>
      </c>
    </row>
    <row r="21858" spans="6:6">
      <c r="F21858" s="1" t="s">
        <v>3</v>
      </c>
    </row>
    <row r="21859" spans="6:6">
      <c r="F21859" s="1" t="s">
        <v>3</v>
      </c>
    </row>
    <row r="21860" spans="6:6">
      <c r="F21860" s="1" t="s">
        <v>3</v>
      </c>
    </row>
    <row r="21861" spans="6:6">
      <c r="F21861" s="1" t="s">
        <v>3</v>
      </c>
    </row>
    <row r="21862" spans="6:6">
      <c r="F21862" s="1" t="s">
        <v>3</v>
      </c>
    </row>
    <row r="21863" spans="6:6">
      <c r="F21863" s="1" t="s">
        <v>3</v>
      </c>
    </row>
    <row r="21864" spans="6:6">
      <c r="F21864" s="1" t="s">
        <v>3</v>
      </c>
    </row>
    <row r="21865" spans="6:6">
      <c r="F21865" s="1" t="s">
        <v>3</v>
      </c>
    </row>
    <row r="21866" spans="6:6">
      <c r="F21866" s="1" t="s">
        <v>3</v>
      </c>
    </row>
    <row r="21867" spans="6:6">
      <c r="F21867" s="1" t="s">
        <v>3</v>
      </c>
    </row>
    <row r="21868" spans="6:6">
      <c r="F21868" s="1" t="s">
        <v>3</v>
      </c>
    </row>
    <row r="21869" spans="6:6">
      <c r="F21869" s="1" t="s">
        <v>3</v>
      </c>
    </row>
    <row r="21870" spans="6:6">
      <c r="F21870" s="1" t="s">
        <v>3</v>
      </c>
    </row>
    <row r="21871" spans="6:6">
      <c r="F21871" s="1" t="s">
        <v>3</v>
      </c>
    </row>
    <row r="21872" spans="6:6">
      <c r="F21872" s="1" t="s">
        <v>3</v>
      </c>
    </row>
    <row r="21873" spans="6:6">
      <c r="F21873" s="1" t="s">
        <v>3</v>
      </c>
    </row>
    <row r="21874" spans="6:6">
      <c r="F21874" s="1" t="s">
        <v>3</v>
      </c>
    </row>
    <row r="21875" spans="6:6">
      <c r="F21875" s="1" t="s">
        <v>3</v>
      </c>
    </row>
    <row r="21876" spans="6:6">
      <c r="F21876" s="1" t="s">
        <v>3</v>
      </c>
    </row>
    <row r="21877" spans="6:6">
      <c r="F21877" s="1" t="s">
        <v>3</v>
      </c>
    </row>
    <row r="21878" spans="6:6">
      <c r="F21878" s="1" t="s">
        <v>3</v>
      </c>
    </row>
    <row r="21879" spans="6:6">
      <c r="F21879" s="1" t="s">
        <v>3</v>
      </c>
    </row>
    <row r="21880" spans="6:6">
      <c r="F21880" s="1" t="s">
        <v>3</v>
      </c>
    </row>
    <row r="21881" spans="6:6">
      <c r="F21881" s="1" t="s">
        <v>3</v>
      </c>
    </row>
    <row r="21882" spans="6:6">
      <c r="F21882" s="1" t="s">
        <v>3</v>
      </c>
    </row>
    <row r="21883" spans="6:6">
      <c r="F21883" s="1" t="s">
        <v>3</v>
      </c>
    </row>
    <row r="21884" spans="6:6">
      <c r="F21884" s="1" t="s">
        <v>3</v>
      </c>
    </row>
    <row r="21885" spans="6:6">
      <c r="F21885" s="1" t="s">
        <v>3</v>
      </c>
    </row>
    <row r="21886" spans="6:6">
      <c r="F21886" s="1" t="s">
        <v>3</v>
      </c>
    </row>
    <row r="21887" spans="6:6">
      <c r="F21887" s="1" t="s">
        <v>3</v>
      </c>
    </row>
    <row r="21888" spans="6:6">
      <c r="F21888" s="1" t="s">
        <v>3</v>
      </c>
    </row>
    <row r="21889" spans="6:6">
      <c r="F21889" s="1" t="s">
        <v>3</v>
      </c>
    </row>
    <row r="21890" spans="6:6">
      <c r="F21890" s="1" t="s">
        <v>3</v>
      </c>
    </row>
    <row r="21891" spans="6:6">
      <c r="F21891" s="1" t="s">
        <v>3</v>
      </c>
    </row>
    <row r="21892" spans="6:6">
      <c r="F21892" s="1" t="s">
        <v>3</v>
      </c>
    </row>
    <row r="21893" spans="6:6">
      <c r="F21893" s="1" t="s">
        <v>3</v>
      </c>
    </row>
    <row r="21894" spans="6:6">
      <c r="F21894" s="1" t="s">
        <v>3</v>
      </c>
    </row>
    <row r="21895" spans="6:6">
      <c r="F21895" s="1" t="s">
        <v>3</v>
      </c>
    </row>
    <row r="21896" spans="6:6">
      <c r="F21896" s="1" t="s">
        <v>3</v>
      </c>
    </row>
    <row r="21897" spans="6:6">
      <c r="F21897" s="1" t="s">
        <v>3</v>
      </c>
    </row>
    <row r="21898" spans="6:6">
      <c r="F21898" s="1" t="s">
        <v>3</v>
      </c>
    </row>
    <row r="21899" spans="6:6">
      <c r="F21899" s="1" t="s">
        <v>3</v>
      </c>
    </row>
    <row r="21900" spans="6:6">
      <c r="F21900" s="1" t="s">
        <v>3</v>
      </c>
    </row>
    <row r="21901" spans="6:6">
      <c r="F21901" s="1" t="s">
        <v>3</v>
      </c>
    </row>
    <row r="21902" spans="6:6">
      <c r="F21902" s="1" t="s">
        <v>3</v>
      </c>
    </row>
    <row r="21903" spans="6:6">
      <c r="F21903" s="1" t="s">
        <v>3</v>
      </c>
    </row>
    <row r="21904" spans="6:6">
      <c r="F21904" s="1" t="s">
        <v>3</v>
      </c>
    </row>
    <row r="21905" spans="6:6">
      <c r="F21905" s="1" t="s">
        <v>3</v>
      </c>
    </row>
    <row r="21906" spans="6:6">
      <c r="F21906" s="1" t="s">
        <v>3</v>
      </c>
    </row>
    <row r="21907" spans="6:6">
      <c r="F21907" s="1" t="s">
        <v>3</v>
      </c>
    </row>
    <row r="21908" spans="6:6">
      <c r="F21908" s="1" t="s">
        <v>3</v>
      </c>
    </row>
    <row r="21909" spans="6:6">
      <c r="F21909" s="1" t="s">
        <v>3</v>
      </c>
    </row>
    <row r="21910" spans="6:6">
      <c r="F21910" s="1" t="s">
        <v>3</v>
      </c>
    </row>
    <row r="21911" spans="6:6">
      <c r="F21911" s="1" t="s">
        <v>3</v>
      </c>
    </row>
    <row r="21912" spans="6:6">
      <c r="F21912" s="1" t="s">
        <v>3</v>
      </c>
    </row>
    <row r="21913" spans="6:6">
      <c r="F21913" s="1" t="s">
        <v>3</v>
      </c>
    </row>
    <row r="21914" spans="6:6">
      <c r="F21914" s="1" t="s">
        <v>3</v>
      </c>
    </row>
    <row r="21915" spans="6:6">
      <c r="F21915" s="1" t="s">
        <v>3</v>
      </c>
    </row>
    <row r="21916" spans="6:6">
      <c r="F21916" s="1" t="s">
        <v>3</v>
      </c>
    </row>
    <row r="21917" spans="6:6">
      <c r="F21917" s="1" t="s">
        <v>3</v>
      </c>
    </row>
    <row r="21918" spans="6:6">
      <c r="F21918" s="1" t="s">
        <v>3</v>
      </c>
    </row>
    <row r="21919" spans="6:6">
      <c r="F21919" s="1" t="s">
        <v>3</v>
      </c>
    </row>
    <row r="21920" spans="6:6">
      <c r="F21920" s="1" t="s">
        <v>3</v>
      </c>
    </row>
    <row r="21921" spans="6:6">
      <c r="F21921" s="1" t="s">
        <v>3</v>
      </c>
    </row>
    <row r="21922" spans="6:6">
      <c r="F21922" s="1" t="s">
        <v>3</v>
      </c>
    </row>
    <row r="21923" spans="6:6">
      <c r="F21923" s="1" t="s">
        <v>3</v>
      </c>
    </row>
    <row r="21924" spans="6:6">
      <c r="F21924" s="1" t="s">
        <v>3</v>
      </c>
    </row>
    <row r="21925" spans="6:6">
      <c r="F21925" s="1" t="s">
        <v>3</v>
      </c>
    </row>
    <row r="21926" spans="6:6">
      <c r="F21926" s="1" t="s">
        <v>3</v>
      </c>
    </row>
    <row r="21927" spans="6:6">
      <c r="F21927" s="1" t="s">
        <v>3</v>
      </c>
    </row>
    <row r="21928" spans="6:6">
      <c r="F21928" s="1" t="s">
        <v>3</v>
      </c>
    </row>
    <row r="21929" spans="6:6">
      <c r="F21929" s="1" t="s">
        <v>3</v>
      </c>
    </row>
    <row r="21930" spans="6:6">
      <c r="F21930" s="1" t="s">
        <v>3</v>
      </c>
    </row>
    <row r="21931" spans="6:6">
      <c r="F21931" s="1" t="s">
        <v>3</v>
      </c>
    </row>
    <row r="21932" spans="6:6">
      <c r="F21932" s="1" t="s">
        <v>3</v>
      </c>
    </row>
    <row r="21933" spans="6:6">
      <c r="F21933" s="1" t="s">
        <v>3</v>
      </c>
    </row>
    <row r="21934" spans="6:6">
      <c r="F21934" s="1" t="s">
        <v>3</v>
      </c>
    </row>
    <row r="21935" spans="6:6">
      <c r="F21935" s="1" t="s">
        <v>3</v>
      </c>
    </row>
    <row r="21936" spans="6:6">
      <c r="F21936" s="1" t="s">
        <v>3</v>
      </c>
    </row>
    <row r="21937" spans="6:6">
      <c r="F21937" s="1" t="s">
        <v>3</v>
      </c>
    </row>
    <row r="21938" spans="6:6">
      <c r="F21938" s="1" t="s">
        <v>3</v>
      </c>
    </row>
    <row r="21939" spans="6:6">
      <c r="F21939" s="1" t="s">
        <v>3</v>
      </c>
    </row>
    <row r="21940" spans="6:6">
      <c r="F21940" s="1" t="s">
        <v>3</v>
      </c>
    </row>
    <row r="21941" spans="6:6">
      <c r="F21941" s="1" t="s">
        <v>3</v>
      </c>
    </row>
    <row r="21942" spans="6:6">
      <c r="F21942" s="1" t="s">
        <v>3</v>
      </c>
    </row>
    <row r="21943" spans="6:6">
      <c r="F21943" s="1" t="s">
        <v>3</v>
      </c>
    </row>
    <row r="21944" spans="6:6">
      <c r="F21944" s="1" t="s">
        <v>3</v>
      </c>
    </row>
    <row r="21945" spans="6:6">
      <c r="F21945" s="1" t="s">
        <v>3</v>
      </c>
    </row>
    <row r="21946" spans="6:6">
      <c r="F21946" s="1" t="s">
        <v>3</v>
      </c>
    </row>
    <row r="21947" spans="6:6">
      <c r="F21947" s="1" t="s">
        <v>3</v>
      </c>
    </row>
    <row r="21948" spans="6:6">
      <c r="F21948" s="1" t="s">
        <v>3</v>
      </c>
    </row>
    <row r="21949" spans="6:6">
      <c r="F21949" s="1" t="s">
        <v>3</v>
      </c>
    </row>
    <row r="21950" spans="6:6">
      <c r="F21950" s="1" t="s">
        <v>3</v>
      </c>
    </row>
    <row r="21951" spans="6:6">
      <c r="F21951" s="1" t="s">
        <v>3</v>
      </c>
    </row>
    <row r="21952" spans="6:6">
      <c r="F21952" s="1" t="s">
        <v>3</v>
      </c>
    </row>
    <row r="21953" spans="6:6">
      <c r="F21953" s="1" t="s">
        <v>3</v>
      </c>
    </row>
    <row r="21954" spans="6:6">
      <c r="F21954" s="1" t="s">
        <v>3</v>
      </c>
    </row>
    <row r="21955" spans="6:6">
      <c r="F21955" s="1" t="s">
        <v>3</v>
      </c>
    </row>
    <row r="21956" spans="6:6">
      <c r="F21956" s="1" t="s">
        <v>3</v>
      </c>
    </row>
    <row r="21957" spans="6:6">
      <c r="F21957" s="1" t="s">
        <v>3</v>
      </c>
    </row>
    <row r="21958" spans="6:6">
      <c r="F21958" s="1" t="s">
        <v>3</v>
      </c>
    </row>
    <row r="21959" spans="6:6">
      <c r="F21959" s="1" t="s">
        <v>3</v>
      </c>
    </row>
    <row r="21960" spans="6:6">
      <c r="F21960" s="1" t="s">
        <v>3</v>
      </c>
    </row>
    <row r="21961" spans="6:6">
      <c r="F21961" s="1" t="s">
        <v>3</v>
      </c>
    </row>
    <row r="21962" spans="6:6">
      <c r="F21962" s="1" t="s">
        <v>3</v>
      </c>
    </row>
    <row r="21963" spans="6:6">
      <c r="F21963" s="1" t="s">
        <v>3</v>
      </c>
    </row>
    <row r="21964" spans="6:6">
      <c r="F21964" s="1" t="s">
        <v>3</v>
      </c>
    </row>
    <row r="21965" spans="6:6">
      <c r="F21965" s="1" t="s">
        <v>3</v>
      </c>
    </row>
    <row r="21966" spans="6:6">
      <c r="F21966" s="1" t="s">
        <v>3</v>
      </c>
    </row>
    <row r="21967" spans="6:6">
      <c r="F21967" s="1" t="s">
        <v>3</v>
      </c>
    </row>
    <row r="21968" spans="6:6">
      <c r="F21968" s="1" t="s">
        <v>3</v>
      </c>
    </row>
    <row r="21969" spans="6:6">
      <c r="F21969" s="1" t="s">
        <v>3</v>
      </c>
    </row>
    <row r="21970" spans="6:6">
      <c r="F21970" s="1" t="s">
        <v>3</v>
      </c>
    </row>
    <row r="21971" spans="6:6">
      <c r="F21971" s="1" t="s">
        <v>3</v>
      </c>
    </row>
    <row r="21972" spans="6:6">
      <c r="F21972" s="1" t="s">
        <v>3</v>
      </c>
    </row>
    <row r="21973" spans="6:6">
      <c r="F21973" s="1" t="s">
        <v>3</v>
      </c>
    </row>
    <row r="21974" spans="6:6">
      <c r="F21974" s="1" t="s">
        <v>3</v>
      </c>
    </row>
    <row r="21975" spans="6:6">
      <c r="F21975" s="1" t="s">
        <v>3</v>
      </c>
    </row>
    <row r="21976" spans="6:6">
      <c r="F21976" s="1" t="s">
        <v>3</v>
      </c>
    </row>
    <row r="21977" spans="6:6">
      <c r="F21977" s="1" t="s">
        <v>3</v>
      </c>
    </row>
    <row r="21978" spans="6:6">
      <c r="F21978" s="1" t="s">
        <v>3</v>
      </c>
    </row>
    <row r="21979" spans="6:6">
      <c r="F21979" s="1" t="s">
        <v>3</v>
      </c>
    </row>
    <row r="21980" spans="6:6">
      <c r="F21980" s="1" t="s">
        <v>3</v>
      </c>
    </row>
    <row r="21981" spans="6:6">
      <c r="F21981" s="1" t="s">
        <v>3</v>
      </c>
    </row>
    <row r="21982" spans="6:6">
      <c r="F21982" s="1" t="s">
        <v>3</v>
      </c>
    </row>
    <row r="21983" spans="6:6">
      <c r="F21983" s="1" t="s">
        <v>3</v>
      </c>
    </row>
    <row r="21984" spans="6:6">
      <c r="F21984" s="1" t="s">
        <v>3</v>
      </c>
    </row>
    <row r="21985" spans="6:6">
      <c r="F21985" s="1" t="s">
        <v>3</v>
      </c>
    </row>
    <row r="21986" spans="6:6">
      <c r="F21986" s="1" t="s">
        <v>3</v>
      </c>
    </row>
    <row r="21987" spans="6:6">
      <c r="F21987" s="1" t="s">
        <v>3</v>
      </c>
    </row>
    <row r="21988" spans="6:6">
      <c r="F21988" s="1" t="s">
        <v>3</v>
      </c>
    </row>
    <row r="21989" spans="6:6">
      <c r="F21989" s="1" t="s">
        <v>3</v>
      </c>
    </row>
    <row r="21990" spans="6:6">
      <c r="F21990" s="1" t="s">
        <v>3</v>
      </c>
    </row>
    <row r="21991" spans="6:6">
      <c r="F21991" s="1" t="s">
        <v>3</v>
      </c>
    </row>
    <row r="21992" spans="6:6">
      <c r="F21992" s="1" t="s">
        <v>3</v>
      </c>
    </row>
    <row r="21993" spans="6:6">
      <c r="F21993" s="1" t="s">
        <v>3</v>
      </c>
    </row>
    <row r="21994" spans="6:6">
      <c r="F21994" s="1" t="s">
        <v>3</v>
      </c>
    </row>
    <row r="21995" spans="6:6">
      <c r="F21995" s="1" t="s">
        <v>3</v>
      </c>
    </row>
    <row r="21996" spans="6:6">
      <c r="F21996" s="1" t="s">
        <v>3</v>
      </c>
    </row>
    <row r="21997" spans="6:6">
      <c r="F21997" s="1" t="s">
        <v>3</v>
      </c>
    </row>
    <row r="21998" spans="6:6">
      <c r="F21998" s="1" t="s">
        <v>3</v>
      </c>
    </row>
    <row r="21999" spans="6:6">
      <c r="F21999" s="1" t="s">
        <v>3</v>
      </c>
    </row>
    <row r="22000" spans="6:6">
      <c r="F22000" s="1" t="s">
        <v>3</v>
      </c>
    </row>
    <row r="22001" spans="6:6">
      <c r="F22001" s="1" t="s">
        <v>3</v>
      </c>
    </row>
    <row r="22002" spans="6:6">
      <c r="F22002" s="1" t="s">
        <v>3</v>
      </c>
    </row>
    <row r="22003" spans="6:6">
      <c r="F22003" s="1" t="s">
        <v>3</v>
      </c>
    </row>
    <row r="22004" spans="6:6">
      <c r="F22004" s="1" t="s">
        <v>3</v>
      </c>
    </row>
    <row r="22005" spans="6:6">
      <c r="F22005" s="1" t="s">
        <v>3</v>
      </c>
    </row>
    <row r="22006" spans="6:6">
      <c r="F22006" s="1" t="s">
        <v>3</v>
      </c>
    </row>
    <row r="22007" spans="6:6">
      <c r="F22007" s="1" t="s">
        <v>3</v>
      </c>
    </row>
    <row r="22008" spans="6:6">
      <c r="F22008" s="1" t="s">
        <v>3</v>
      </c>
    </row>
    <row r="22009" spans="6:6">
      <c r="F22009" s="1" t="s">
        <v>3</v>
      </c>
    </row>
    <row r="22010" spans="6:6">
      <c r="F22010" s="1" t="s">
        <v>3</v>
      </c>
    </row>
    <row r="22011" spans="6:6">
      <c r="F22011" s="1" t="s">
        <v>3</v>
      </c>
    </row>
    <row r="22012" spans="6:6">
      <c r="F22012" s="1" t="s">
        <v>3</v>
      </c>
    </row>
    <row r="22013" spans="6:6">
      <c r="F22013" s="1" t="s">
        <v>3</v>
      </c>
    </row>
    <row r="22014" spans="6:6">
      <c r="F22014" s="1" t="s">
        <v>3</v>
      </c>
    </row>
    <row r="22015" spans="6:6">
      <c r="F22015" s="1" t="s">
        <v>3</v>
      </c>
    </row>
    <row r="22016" spans="6:6">
      <c r="F22016" s="1" t="s">
        <v>3</v>
      </c>
    </row>
    <row r="22017" spans="6:6">
      <c r="F22017" s="1" t="s">
        <v>3</v>
      </c>
    </row>
    <row r="22018" spans="6:6">
      <c r="F22018" s="1" t="s">
        <v>3</v>
      </c>
    </row>
    <row r="22019" spans="6:6">
      <c r="F22019" s="1" t="s">
        <v>3</v>
      </c>
    </row>
    <row r="22020" spans="6:6">
      <c r="F22020" s="1" t="s">
        <v>3</v>
      </c>
    </row>
    <row r="22021" spans="6:6">
      <c r="F22021" s="1" t="s">
        <v>3</v>
      </c>
    </row>
    <row r="22022" spans="6:6">
      <c r="F22022" s="1" t="s">
        <v>3</v>
      </c>
    </row>
    <row r="22023" spans="6:6">
      <c r="F22023" s="1" t="s">
        <v>3</v>
      </c>
    </row>
    <row r="22024" spans="6:6">
      <c r="F22024" s="1" t="s">
        <v>3</v>
      </c>
    </row>
    <row r="22025" spans="6:6">
      <c r="F22025" s="1" t="s">
        <v>3</v>
      </c>
    </row>
    <row r="22026" spans="6:6">
      <c r="F22026" s="1" t="s">
        <v>3</v>
      </c>
    </row>
    <row r="22027" spans="6:6">
      <c r="F22027" s="1" t="s">
        <v>3</v>
      </c>
    </row>
    <row r="22028" spans="6:6">
      <c r="F22028" s="1" t="s">
        <v>3</v>
      </c>
    </row>
    <row r="22029" spans="6:6">
      <c r="F22029" s="1" t="s">
        <v>3</v>
      </c>
    </row>
    <row r="22030" spans="6:6">
      <c r="F22030" s="1" t="s">
        <v>3</v>
      </c>
    </row>
    <row r="22031" spans="6:6">
      <c r="F22031" s="1" t="s">
        <v>3</v>
      </c>
    </row>
    <row r="22032" spans="6:6">
      <c r="F22032" s="1" t="s">
        <v>3</v>
      </c>
    </row>
    <row r="22033" spans="6:6">
      <c r="F22033" s="1" t="s">
        <v>3</v>
      </c>
    </row>
    <row r="22034" spans="6:6">
      <c r="F22034" s="1" t="s">
        <v>3</v>
      </c>
    </row>
    <row r="22035" spans="6:6">
      <c r="F22035" s="1" t="s">
        <v>3</v>
      </c>
    </row>
    <row r="22036" spans="6:6">
      <c r="F22036" s="1" t="s">
        <v>3</v>
      </c>
    </row>
    <row r="22037" spans="6:6">
      <c r="F22037" s="1" t="s">
        <v>3</v>
      </c>
    </row>
    <row r="22038" spans="6:6">
      <c r="F22038" s="1" t="s">
        <v>3</v>
      </c>
    </row>
    <row r="22039" spans="6:6">
      <c r="F22039" s="1" t="s">
        <v>3</v>
      </c>
    </row>
    <row r="22040" spans="6:6">
      <c r="F22040" s="1" t="s">
        <v>3</v>
      </c>
    </row>
    <row r="22041" spans="6:6">
      <c r="F22041" s="1" t="s">
        <v>3</v>
      </c>
    </row>
    <row r="22042" spans="6:6">
      <c r="F22042" s="1" t="s">
        <v>3</v>
      </c>
    </row>
    <row r="22043" spans="6:6">
      <c r="F22043" s="1" t="s">
        <v>3</v>
      </c>
    </row>
    <row r="22044" spans="6:6">
      <c r="F22044" s="1" t="s">
        <v>3</v>
      </c>
    </row>
    <row r="22045" spans="6:6">
      <c r="F22045" s="1" t="s">
        <v>3</v>
      </c>
    </row>
    <row r="22046" spans="6:6">
      <c r="F22046" s="1" t="s">
        <v>3</v>
      </c>
    </row>
    <row r="22047" spans="6:6">
      <c r="F22047" s="1" t="s">
        <v>3</v>
      </c>
    </row>
    <row r="22048" spans="6:6">
      <c r="F22048" s="1" t="s">
        <v>3</v>
      </c>
    </row>
    <row r="22049" spans="6:6">
      <c r="F22049" s="1" t="s">
        <v>3</v>
      </c>
    </row>
    <row r="22050" spans="6:6">
      <c r="F22050" s="1" t="s">
        <v>3</v>
      </c>
    </row>
    <row r="22051" spans="6:6">
      <c r="F22051" s="1" t="s">
        <v>3</v>
      </c>
    </row>
    <row r="22052" spans="6:6">
      <c r="F22052" s="1" t="s">
        <v>3</v>
      </c>
    </row>
    <row r="22053" spans="6:6">
      <c r="F22053" s="1" t="s">
        <v>3</v>
      </c>
    </row>
    <row r="22054" spans="6:6">
      <c r="F22054" s="1" t="s">
        <v>3</v>
      </c>
    </row>
    <row r="22055" spans="6:6">
      <c r="F22055" s="1" t="s">
        <v>3</v>
      </c>
    </row>
    <row r="22056" spans="6:6">
      <c r="F22056" s="1" t="s">
        <v>3</v>
      </c>
    </row>
    <row r="22057" spans="6:6">
      <c r="F22057" s="1" t="s">
        <v>3</v>
      </c>
    </row>
    <row r="22058" spans="6:6">
      <c r="F22058" s="1" t="s">
        <v>3</v>
      </c>
    </row>
    <row r="22059" spans="6:6">
      <c r="F22059" s="1" t="s">
        <v>3</v>
      </c>
    </row>
    <row r="22060" spans="6:6">
      <c r="F22060" s="1" t="s">
        <v>3</v>
      </c>
    </row>
    <row r="22061" spans="6:6">
      <c r="F22061" s="1" t="s">
        <v>3</v>
      </c>
    </row>
    <row r="22062" spans="6:6">
      <c r="F22062" s="1" t="s">
        <v>3</v>
      </c>
    </row>
    <row r="22063" spans="6:6">
      <c r="F22063" s="1" t="s">
        <v>3</v>
      </c>
    </row>
    <row r="22064" spans="6:6">
      <c r="F22064" s="1" t="s">
        <v>3</v>
      </c>
    </row>
    <row r="22065" spans="6:6">
      <c r="F22065" s="1" t="s">
        <v>3</v>
      </c>
    </row>
    <row r="22066" spans="6:6">
      <c r="F22066" s="1" t="s">
        <v>3</v>
      </c>
    </row>
    <row r="22067" spans="6:6">
      <c r="F22067" s="1" t="s">
        <v>3</v>
      </c>
    </row>
    <row r="22068" spans="6:6">
      <c r="F22068" s="1" t="s">
        <v>3</v>
      </c>
    </row>
    <row r="22069" spans="6:6">
      <c r="F22069" s="1" t="s">
        <v>3</v>
      </c>
    </row>
    <row r="22070" spans="6:6">
      <c r="F22070" s="1" t="s">
        <v>3</v>
      </c>
    </row>
    <row r="22071" spans="6:6">
      <c r="F22071" s="1" t="s">
        <v>3</v>
      </c>
    </row>
    <row r="22072" spans="6:6">
      <c r="F22072" s="1" t="s">
        <v>3</v>
      </c>
    </row>
    <row r="22073" spans="6:6">
      <c r="F22073" s="1" t="s">
        <v>3</v>
      </c>
    </row>
    <row r="22074" spans="6:6">
      <c r="F22074" s="1" t="s">
        <v>3</v>
      </c>
    </row>
    <row r="22075" spans="6:6">
      <c r="F22075" s="1" t="s">
        <v>3</v>
      </c>
    </row>
    <row r="22076" spans="6:6">
      <c r="F22076" s="1" t="s">
        <v>3</v>
      </c>
    </row>
    <row r="22077" spans="6:6">
      <c r="F22077" s="1" t="s">
        <v>3</v>
      </c>
    </row>
    <row r="22078" spans="6:6">
      <c r="F22078" s="1" t="s">
        <v>3</v>
      </c>
    </row>
    <row r="22079" spans="6:6">
      <c r="F22079" s="1" t="s">
        <v>3</v>
      </c>
    </row>
    <row r="22080" spans="6:6">
      <c r="F22080" s="1" t="s">
        <v>3</v>
      </c>
    </row>
    <row r="22081" spans="6:6">
      <c r="F22081" s="1" t="s">
        <v>3</v>
      </c>
    </row>
    <row r="22082" spans="6:6">
      <c r="F22082" s="1" t="s">
        <v>3</v>
      </c>
    </row>
    <row r="22083" spans="6:6">
      <c r="F22083" s="1" t="s">
        <v>3</v>
      </c>
    </row>
    <row r="22084" spans="6:6">
      <c r="F22084" s="1" t="s">
        <v>3</v>
      </c>
    </row>
    <row r="22085" spans="6:6">
      <c r="F22085" s="1" t="s">
        <v>3</v>
      </c>
    </row>
    <row r="22086" spans="6:6">
      <c r="F22086" s="1" t="s">
        <v>3</v>
      </c>
    </row>
    <row r="22087" spans="6:6">
      <c r="F22087" s="1" t="s">
        <v>3</v>
      </c>
    </row>
    <row r="22088" spans="6:6">
      <c r="F22088" s="1" t="s">
        <v>3</v>
      </c>
    </row>
    <row r="22089" spans="6:6">
      <c r="F22089" s="1" t="s">
        <v>3</v>
      </c>
    </row>
    <row r="22090" spans="6:6">
      <c r="F22090" s="1" t="s">
        <v>3</v>
      </c>
    </row>
    <row r="22091" spans="6:6">
      <c r="F22091" s="1" t="s">
        <v>3</v>
      </c>
    </row>
    <row r="22092" spans="6:6">
      <c r="F22092" s="1" t="s">
        <v>3</v>
      </c>
    </row>
    <row r="22093" spans="6:6">
      <c r="F22093" s="1" t="s">
        <v>3</v>
      </c>
    </row>
    <row r="22094" spans="6:6">
      <c r="F22094" s="1" t="s">
        <v>3</v>
      </c>
    </row>
    <row r="22095" spans="6:6">
      <c r="F22095" s="1" t="s">
        <v>3</v>
      </c>
    </row>
    <row r="22096" spans="6:6">
      <c r="F22096" s="1" t="s">
        <v>3</v>
      </c>
    </row>
    <row r="22097" spans="6:6">
      <c r="F22097" s="1" t="s">
        <v>3</v>
      </c>
    </row>
    <row r="22098" spans="6:6">
      <c r="F22098" s="1" t="s">
        <v>3</v>
      </c>
    </row>
    <row r="22099" spans="6:6">
      <c r="F22099" s="1" t="s">
        <v>3</v>
      </c>
    </row>
    <row r="22100" spans="6:6">
      <c r="F22100" s="1" t="s">
        <v>3</v>
      </c>
    </row>
    <row r="22101" spans="6:6">
      <c r="F22101" s="1" t="s">
        <v>3</v>
      </c>
    </row>
    <row r="22102" spans="6:6">
      <c r="F22102" s="1" t="s">
        <v>3</v>
      </c>
    </row>
    <row r="22103" spans="6:6">
      <c r="F22103" s="1" t="s">
        <v>3</v>
      </c>
    </row>
    <row r="22104" spans="6:6">
      <c r="F22104" s="1" t="s">
        <v>3</v>
      </c>
    </row>
    <row r="22105" spans="6:6">
      <c r="F22105" s="1" t="s">
        <v>3</v>
      </c>
    </row>
    <row r="22106" spans="6:6">
      <c r="F22106" s="1" t="s">
        <v>3</v>
      </c>
    </row>
    <row r="22107" spans="6:6">
      <c r="F22107" s="1" t="s">
        <v>3</v>
      </c>
    </row>
    <row r="22108" spans="6:6">
      <c r="F22108" s="1" t="s">
        <v>3</v>
      </c>
    </row>
    <row r="22109" spans="6:6">
      <c r="F22109" s="1" t="s">
        <v>3</v>
      </c>
    </row>
    <row r="22110" spans="6:6">
      <c r="F22110" s="1" t="s">
        <v>3</v>
      </c>
    </row>
    <row r="22111" spans="6:6">
      <c r="F22111" s="1" t="s">
        <v>3</v>
      </c>
    </row>
    <row r="22112" spans="6:6">
      <c r="F22112" s="1" t="s">
        <v>3</v>
      </c>
    </row>
    <row r="22113" spans="6:6">
      <c r="F22113" s="1" t="s">
        <v>3</v>
      </c>
    </row>
    <row r="22114" spans="6:6">
      <c r="F22114" s="1" t="s">
        <v>3</v>
      </c>
    </row>
    <row r="22115" spans="6:6">
      <c r="F22115" s="1" t="s">
        <v>3</v>
      </c>
    </row>
    <row r="22116" spans="6:6">
      <c r="F22116" s="1" t="s">
        <v>3</v>
      </c>
    </row>
    <row r="22117" spans="6:6">
      <c r="F22117" s="1" t="s">
        <v>3</v>
      </c>
    </row>
    <row r="22118" spans="6:6">
      <c r="F22118" s="1" t="s">
        <v>3</v>
      </c>
    </row>
    <row r="22119" spans="6:6">
      <c r="F22119" s="1" t="s">
        <v>3</v>
      </c>
    </row>
    <row r="22120" spans="6:6">
      <c r="F22120" s="1" t="s">
        <v>3</v>
      </c>
    </row>
    <row r="22121" spans="6:6">
      <c r="F22121" s="1" t="s">
        <v>3</v>
      </c>
    </row>
    <row r="22122" spans="6:6">
      <c r="F22122" s="1" t="s">
        <v>3</v>
      </c>
    </row>
    <row r="22123" spans="6:6">
      <c r="F22123" s="1" t="s">
        <v>3</v>
      </c>
    </row>
    <row r="22124" spans="6:6">
      <c r="F22124" s="1" t="s">
        <v>3</v>
      </c>
    </row>
    <row r="22125" spans="6:6">
      <c r="F22125" s="1" t="s">
        <v>3</v>
      </c>
    </row>
    <row r="22126" spans="6:6">
      <c r="F22126" s="1" t="s">
        <v>3</v>
      </c>
    </row>
    <row r="22127" spans="6:6">
      <c r="F22127" s="1" t="s">
        <v>3</v>
      </c>
    </row>
    <row r="22128" spans="6:6">
      <c r="F22128" s="1" t="s">
        <v>3</v>
      </c>
    </row>
    <row r="22129" spans="6:6">
      <c r="F22129" s="1" t="s">
        <v>3</v>
      </c>
    </row>
    <row r="22130" spans="6:6">
      <c r="F22130" s="1" t="s">
        <v>3</v>
      </c>
    </row>
    <row r="22131" spans="6:6">
      <c r="F22131" s="1" t="s">
        <v>3</v>
      </c>
    </row>
    <row r="22132" spans="6:6">
      <c r="F22132" s="1" t="s">
        <v>3</v>
      </c>
    </row>
    <row r="22133" spans="6:6">
      <c r="F22133" s="1" t="s">
        <v>3</v>
      </c>
    </row>
    <row r="22134" spans="6:6">
      <c r="F22134" s="1" t="s">
        <v>3</v>
      </c>
    </row>
    <row r="22135" spans="6:6">
      <c r="F22135" s="1" t="s">
        <v>3</v>
      </c>
    </row>
    <row r="22136" spans="6:6">
      <c r="F22136" s="1" t="s">
        <v>3</v>
      </c>
    </row>
    <row r="22137" spans="6:6">
      <c r="F22137" s="1" t="s">
        <v>3</v>
      </c>
    </row>
    <row r="22138" spans="6:6">
      <c r="F22138" s="1" t="s">
        <v>3</v>
      </c>
    </row>
    <row r="22139" spans="6:6">
      <c r="F22139" s="1" t="s">
        <v>3</v>
      </c>
    </row>
    <row r="22140" spans="6:6">
      <c r="F22140" s="1" t="s">
        <v>3</v>
      </c>
    </row>
    <row r="22141" spans="6:6">
      <c r="F22141" s="1" t="s">
        <v>3</v>
      </c>
    </row>
    <row r="22142" spans="6:6">
      <c r="F22142" s="1" t="s">
        <v>3</v>
      </c>
    </row>
    <row r="22143" spans="6:6">
      <c r="F22143" s="1" t="s">
        <v>3</v>
      </c>
    </row>
    <row r="22144" spans="6:6">
      <c r="F22144" s="1" t="s">
        <v>3</v>
      </c>
    </row>
    <row r="22145" spans="6:6">
      <c r="F22145" s="1" t="s">
        <v>3</v>
      </c>
    </row>
    <row r="22146" spans="6:6">
      <c r="F22146" s="1" t="s">
        <v>3</v>
      </c>
    </row>
    <row r="22147" spans="6:6">
      <c r="F22147" s="1" t="s">
        <v>3</v>
      </c>
    </row>
    <row r="22148" spans="6:6">
      <c r="F22148" s="1" t="s">
        <v>3</v>
      </c>
    </row>
    <row r="22149" spans="6:6">
      <c r="F22149" s="1" t="s">
        <v>3</v>
      </c>
    </row>
    <row r="22150" spans="6:6">
      <c r="F22150" s="1" t="s">
        <v>3</v>
      </c>
    </row>
    <row r="22151" spans="6:6">
      <c r="F22151" s="1" t="s">
        <v>3</v>
      </c>
    </row>
    <row r="22152" spans="6:6">
      <c r="F22152" s="1" t="s">
        <v>3</v>
      </c>
    </row>
    <row r="22153" spans="6:6">
      <c r="F22153" s="1" t="s">
        <v>3</v>
      </c>
    </row>
    <row r="22154" spans="6:6">
      <c r="F22154" s="1" t="s">
        <v>3</v>
      </c>
    </row>
    <row r="22155" spans="6:6">
      <c r="F22155" s="1" t="s">
        <v>3</v>
      </c>
    </row>
    <row r="22156" spans="6:6">
      <c r="F22156" s="1" t="s">
        <v>3</v>
      </c>
    </row>
    <row r="22157" spans="6:6">
      <c r="F22157" s="1" t="s">
        <v>3</v>
      </c>
    </row>
    <row r="22158" spans="6:6">
      <c r="F22158" s="1" t="s">
        <v>3</v>
      </c>
    </row>
    <row r="22159" spans="6:6">
      <c r="F22159" s="1" t="s">
        <v>3</v>
      </c>
    </row>
    <row r="22160" spans="6:6">
      <c r="F22160" s="1" t="s">
        <v>3</v>
      </c>
    </row>
    <row r="22161" spans="6:6">
      <c r="F22161" s="1" t="s">
        <v>3</v>
      </c>
    </row>
    <row r="22162" spans="6:6">
      <c r="F22162" s="1" t="s">
        <v>3</v>
      </c>
    </row>
    <row r="22163" spans="6:6">
      <c r="F22163" s="1" t="s">
        <v>3</v>
      </c>
    </row>
    <row r="22164" spans="6:6">
      <c r="F22164" s="1" t="s">
        <v>3</v>
      </c>
    </row>
    <row r="22165" spans="6:6">
      <c r="F22165" s="1" t="s">
        <v>3</v>
      </c>
    </row>
    <row r="22166" spans="6:6">
      <c r="F22166" s="1" t="s">
        <v>3</v>
      </c>
    </row>
    <row r="22167" spans="6:6">
      <c r="F22167" s="1" t="s">
        <v>3</v>
      </c>
    </row>
    <row r="22168" spans="6:6">
      <c r="F22168" s="1" t="s">
        <v>3</v>
      </c>
    </row>
    <row r="22169" spans="6:6">
      <c r="F22169" s="1" t="s">
        <v>3</v>
      </c>
    </row>
    <row r="22170" spans="6:6">
      <c r="F22170" s="1" t="s">
        <v>3</v>
      </c>
    </row>
    <row r="22171" spans="6:6">
      <c r="F22171" s="1" t="s">
        <v>3</v>
      </c>
    </row>
    <row r="22172" spans="6:6">
      <c r="F22172" s="1" t="s">
        <v>3</v>
      </c>
    </row>
    <row r="22173" spans="6:6">
      <c r="F22173" s="1" t="s">
        <v>3</v>
      </c>
    </row>
    <row r="22174" spans="6:6">
      <c r="F22174" s="1" t="s">
        <v>3</v>
      </c>
    </row>
    <row r="22175" spans="6:6">
      <c r="F22175" s="1" t="s">
        <v>3</v>
      </c>
    </row>
    <row r="22176" spans="6:6">
      <c r="F22176" s="1" t="s">
        <v>3</v>
      </c>
    </row>
    <row r="22177" spans="6:6">
      <c r="F22177" s="1" t="s">
        <v>3</v>
      </c>
    </row>
    <row r="22178" spans="6:6">
      <c r="F22178" s="1" t="s">
        <v>3</v>
      </c>
    </row>
    <row r="22179" spans="6:6">
      <c r="F22179" s="1" t="s">
        <v>3</v>
      </c>
    </row>
    <row r="22180" spans="6:6">
      <c r="F22180" s="1" t="s">
        <v>3</v>
      </c>
    </row>
    <row r="22181" spans="6:6">
      <c r="F22181" s="1" t="s">
        <v>3</v>
      </c>
    </row>
    <row r="22182" spans="6:6">
      <c r="F22182" s="1" t="s">
        <v>3</v>
      </c>
    </row>
    <row r="22183" spans="6:6">
      <c r="F22183" s="1" t="s">
        <v>3</v>
      </c>
    </row>
    <row r="22184" spans="6:6">
      <c r="F22184" s="1" t="s">
        <v>3</v>
      </c>
    </row>
    <row r="22185" spans="6:6">
      <c r="F22185" s="1" t="s">
        <v>3</v>
      </c>
    </row>
    <row r="22186" spans="6:6">
      <c r="F22186" s="1" t="s">
        <v>3</v>
      </c>
    </row>
    <row r="22187" spans="6:6">
      <c r="F22187" s="1" t="s">
        <v>3</v>
      </c>
    </row>
    <row r="22188" spans="6:6">
      <c r="F22188" s="1" t="s">
        <v>3</v>
      </c>
    </row>
    <row r="22189" spans="6:6">
      <c r="F22189" s="1" t="s">
        <v>3</v>
      </c>
    </row>
    <row r="22190" spans="6:6">
      <c r="F22190" s="1" t="s">
        <v>3</v>
      </c>
    </row>
    <row r="22191" spans="6:6">
      <c r="F22191" s="1" t="s">
        <v>3</v>
      </c>
    </row>
    <row r="22192" spans="6:6">
      <c r="F22192" s="1" t="s">
        <v>3</v>
      </c>
    </row>
    <row r="22193" spans="6:6">
      <c r="F22193" s="1" t="s">
        <v>3</v>
      </c>
    </row>
    <row r="22194" spans="6:6">
      <c r="F22194" s="1" t="s">
        <v>3</v>
      </c>
    </row>
    <row r="22195" spans="6:6">
      <c r="F22195" s="1" t="s">
        <v>3</v>
      </c>
    </row>
    <row r="22196" spans="6:6">
      <c r="F22196" s="1" t="s">
        <v>3</v>
      </c>
    </row>
    <row r="22197" spans="6:6">
      <c r="F22197" s="1" t="s">
        <v>3</v>
      </c>
    </row>
    <row r="22198" spans="6:6">
      <c r="F22198" s="1" t="s">
        <v>3</v>
      </c>
    </row>
    <row r="22199" spans="6:6">
      <c r="F22199" s="1" t="s">
        <v>3</v>
      </c>
    </row>
    <row r="22200" spans="6:6">
      <c r="F22200" s="1" t="s">
        <v>3</v>
      </c>
    </row>
    <row r="22201" spans="6:6">
      <c r="F22201" s="1" t="s">
        <v>3</v>
      </c>
    </row>
    <row r="22202" spans="6:6">
      <c r="F22202" s="1" t="s">
        <v>3</v>
      </c>
    </row>
    <row r="22203" spans="6:6">
      <c r="F22203" s="1" t="s">
        <v>3</v>
      </c>
    </row>
    <row r="22204" spans="6:6">
      <c r="F22204" s="1" t="s">
        <v>3</v>
      </c>
    </row>
    <row r="22205" spans="6:6">
      <c r="F22205" s="1" t="s">
        <v>3</v>
      </c>
    </row>
    <row r="22206" spans="6:6">
      <c r="F22206" s="1" t="s">
        <v>3</v>
      </c>
    </row>
    <row r="22207" spans="6:6">
      <c r="F22207" s="1" t="s">
        <v>3</v>
      </c>
    </row>
    <row r="22208" spans="6:6">
      <c r="F22208" s="1" t="s">
        <v>3</v>
      </c>
    </row>
    <row r="22209" spans="6:6">
      <c r="F22209" s="1" t="s">
        <v>3</v>
      </c>
    </row>
    <row r="22210" spans="6:6">
      <c r="F22210" s="1" t="s">
        <v>3</v>
      </c>
    </row>
    <row r="22211" spans="6:6">
      <c r="F22211" s="1" t="s">
        <v>3</v>
      </c>
    </row>
    <row r="22212" spans="6:6">
      <c r="F22212" s="1" t="s">
        <v>3</v>
      </c>
    </row>
    <row r="22213" spans="6:6">
      <c r="F22213" s="1" t="s">
        <v>3</v>
      </c>
    </row>
    <row r="22214" spans="6:6">
      <c r="F22214" s="1" t="s">
        <v>3</v>
      </c>
    </row>
    <row r="22215" spans="6:6">
      <c r="F22215" s="1" t="s">
        <v>3</v>
      </c>
    </row>
    <row r="22216" spans="6:6">
      <c r="F22216" s="1" t="s">
        <v>3</v>
      </c>
    </row>
    <row r="22217" spans="6:6">
      <c r="F22217" s="1" t="s">
        <v>3</v>
      </c>
    </row>
    <row r="22218" spans="6:6">
      <c r="F22218" s="1" t="s">
        <v>3</v>
      </c>
    </row>
    <row r="22219" spans="6:6">
      <c r="F22219" s="1" t="s">
        <v>3</v>
      </c>
    </row>
    <row r="22220" spans="6:6">
      <c r="F22220" s="1" t="s">
        <v>3</v>
      </c>
    </row>
    <row r="22221" spans="6:6">
      <c r="F22221" s="1" t="s">
        <v>3</v>
      </c>
    </row>
    <row r="22222" spans="6:6">
      <c r="F22222" s="1" t="s">
        <v>3</v>
      </c>
    </row>
    <row r="22223" spans="6:6">
      <c r="F22223" s="1" t="s">
        <v>3</v>
      </c>
    </row>
    <row r="22224" spans="6:6">
      <c r="F22224" s="1" t="s">
        <v>3</v>
      </c>
    </row>
    <row r="22225" spans="6:6">
      <c r="F22225" s="1" t="s">
        <v>3</v>
      </c>
    </row>
    <row r="22226" spans="6:6">
      <c r="F22226" s="1" t="s">
        <v>3</v>
      </c>
    </row>
    <row r="22227" spans="6:6">
      <c r="F22227" s="1" t="s">
        <v>3</v>
      </c>
    </row>
    <row r="22228" spans="6:6">
      <c r="F22228" s="1" t="s">
        <v>3</v>
      </c>
    </row>
    <row r="22229" spans="6:6">
      <c r="F22229" s="1" t="s">
        <v>3</v>
      </c>
    </row>
    <row r="22230" spans="6:6">
      <c r="F22230" s="1" t="s">
        <v>3</v>
      </c>
    </row>
    <row r="22231" spans="6:6">
      <c r="F22231" s="1" t="s">
        <v>3</v>
      </c>
    </row>
    <row r="22232" spans="6:6">
      <c r="F22232" s="1" t="s">
        <v>3</v>
      </c>
    </row>
    <row r="22233" spans="6:6">
      <c r="F22233" s="1" t="s">
        <v>3</v>
      </c>
    </row>
    <row r="22234" spans="6:6">
      <c r="F22234" s="1" t="s">
        <v>3</v>
      </c>
    </row>
    <row r="22235" spans="6:6">
      <c r="F22235" s="1" t="s">
        <v>3</v>
      </c>
    </row>
    <row r="22236" spans="6:6">
      <c r="F22236" s="1" t="s">
        <v>3</v>
      </c>
    </row>
    <row r="22237" spans="6:6">
      <c r="F22237" s="1" t="s">
        <v>3</v>
      </c>
    </row>
    <row r="22238" spans="6:6">
      <c r="F22238" s="1" t="s">
        <v>3</v>
      </c>
    </row>
    <row r="22239" spans="6:6">
      <c r="F22239" s="1" t="s">
        <v>3</v>
      </c>
    </row>
    <row r="22240" spans="6:6">
      <c r="F22240" s="1" t="s">
        <v>3</v>
      </c>
    </row>
    <row r="22241" spans="6:6">
      <c r="F22241" s="1" t="s">
        <v>3</v>
      </c>
    </row>
    <row r="22242" spans="6:6">
      <c r="F22242" s="1" t="s">
        <v>3</v>
      </c>
    </row>
    <row r="22243" spans="6:6">
      <c r="F22243" s="1" t="s">
        <v>3</v>
      </c>
    </row>
    <row r="22244" spans="6:6">
      <c r="F22244" s="1" t="s">
        <v>3</v>
      </c>
    </row>
    <row r="22245" spans="6:6">
      <c r="F22245" s="1" t="s">
        <v>3</v>
      </c>
    </row>
    <row r="22246" spans="6:6">
      <c r="F22246" s="1" t="s">
        <v>3</v>
      </c>
    </row>
    <row r="22247" spans="6:6">
      <c r="F22247" s="1" t="s">
        <v>3</v>
      </c>
    </row>
    <row r="22248" spans="6:6">
      <c r="F22248" s="1" t="s">
        <v>3</v>
      </c>
    </row>
    <row r="22249" spans="6:6">
      <c r="F22249" s="1" t="s">
        <v>3</v>
      </c>
    </row>
    <row r="22250" spans="6:6">
      <c r="F22250" s="1" t="s">
        <v>3</v>
      </c>
    </row>
    <row r="22251" spans="6:6">
      <c r="F22251" s="1" t="s">
        <v>3</v>
      </c>
    </row>
    <row r="22252" spans="6:6">
      <c r="F22252" s="1" t="s">
        <v>3</v>
      </c>
    </row>
    <row r="22253" spans="6:6">
      <c r="F22253" s="1" t="s">
        <v>3</v>
      </c>
    </row>
    <row r="22254" spans="6:6">
      <c r="F22254" s="1" t="s">
        <v>3</v>
      </c>
    </row>
    <row r="22255" spans="6:6">
      <c r="F22255" s="1" t="s">
        <v>3</v>
      </c>
    </row>
    <row r="22256" spans="6:6">
      <c r="F22256" s="1" t="s">
        <v>3</v>
      </c>
    </row>
    <row r="22257" spans="6:6">
      <c r="F22257" s="1" t="s">
        <v>3</v>
      </c>
    </row>
    <row r="22258" spans="6:6">
      <c r="F22258" s="1" t="s">
        <v>3</v>
      </c>
    </row>
    <row r="22259" spans="6:6">
      <c r="F22259" s="1" t="s">
        <v>3</v>
      </c>
    </row>
    <row r="22260" spans="6:6">
      <c r="F22260" s="1" t="s">
        <v>3</v>
      </c>
    </row>
    <row r="22261" spans="6:6">
      <c r="F22261" s="1" t="s">
        <v>3</v>
      </c>
    </row>
    <row r="22262" spans="6:6">
      <c r="F22262" s="1" t="s">
        <v>3</v>
      </c>
    </row>
    <row r="22263" spans="6:6">
      <c r="F22263" s="1" t="s">
        <v>3</v>
      </c>
    </row>
    <row r="22264" spans="6:6">
      <c r="F22264" s="1" t="s">
        <v>3</v>
      </c>
    </row>
    <row r="22265" spans="6:6">
      <c r="F22265" s="1" t="s">
        <v>3</v>
      </c>
    </row>
    <row r="22266" spans="6:6">
      <c r="F22266" s="1" t="s">
        <v>3</v>
      </c>
    </row>
    <row r="22267" spans="6:6">
      <c r="F22267" s="1" t="s">
        <v>3</v>
      </c>
    </row>
    <row r="22268" spans="6:6">
      <c r="F22268" s="1" t="s">
        <v>3</v>
      </c>
    </row>
    <row r="22269" spans="6:6">
      <c r="F22269" s="1" t="s">
        <v>3</v>
      </c>
    </row>
    <row r="22270" spans="6:6">
      <c r="F22270" s="1" t="s">
        <v>3</v>
      </c>
    </row>
    <row r="22271" spans="6:6">
      <c r="F22271" s="1" t="s">
        <v>3</v>
      </c>
    </row>
    <row r="22272" spans="6:6">
      <c r="F22272" s="1" t="s">
        <v>3</v>
      </c>
    </row>
    <row r="22273" spans="6:6">
      <c r="F22273" s="1" t="s">
        <v>3</v>
      </c>
    </row>
    <row r="22274" spans="6:6">
      <c r="F22274" s="1" t="s">
        <v>3</v>
      </c>
    </row>
    <row r="22275" spans="6:6">
      <c r="F22275" s="1" t="s">
        <v>3</v>
      </c>
    </row>
    <row r="22276" spans="6:6">
      <c r="F22276" s="1" t="s">
        <v>3</v>
      </c>
    </row>
    <row r="22277" spans="6:6">
      <c r="F22277" s="1" t="s">
        <v>3</v>
      </c>
    </row>
    <row r="22278" spans="6:6">
      <c r="F22278" s="1" t="s">
        <v>3</v>
      </c>
    </row>
    <row r="22279" spans="6:6">
      <c r="F22279" s="1" t="s">
        <v>3</v>
      </c>
    </row>
    <row r="22280" spans="6:6">
      <c r="F22280" s="1" t="s">
        <v>3</v>
      </c>
    </row>
    <row r="22281" spans="6:6">
      <c r="F22281" s="1" t="s">
        <v>3</v>
      </c>
    </row>
    <row r="22282" spans="6:6">
      <c r="F22282" s="1" t="s">
        <v>3</v>
      </c>
    </row>
    <row r="22283" spans="6:6">
      <c r="F22283" s="1" t="s">
        <v>3</v>
      </c>
    </row>
    <row r="22284" spans="6:6">
      <c r="F22284" s="1" t="s">
        <v>3</v>
      </c>
    </row>
    <row r="22285" spans="6:6">
      <c r="F22285" s="1" t="s">
        <v>3</v>
      </c>
    </row>
    <row r="22286" spans="6:6">
      <c r="F22286" s="1" t="s">
        <v>3</v>
      </c>
    </row>
    <row r="22287" spans="6:6">
      <c r="F22287" s="1" t="s">
        <v>3</v>
      </c>
    </row>
    <row r="22288" spans="6:6">
      <c r="F22288" s="1" t="s">
        <v>3</v>
      </c>
    </row>
    <row r="22289" spans="6:6">
      <c r="F22289" s="1" t="s">
        <v>3</v>
      </c>
    </row>
    <row r="22290" spans="6:6">
      <c r="F22290" s="1" t="s">
        <v>3</v>
      </c>
    </row>
    <row r="22291" spans="6:6">
      <c r="F22291" s="1" t="s">
        <v>3</v>
      </c>
    </row>
    <row r="22292" spans="6:6">
      <c r="F22292" s="1" t="s">
        <v>3</v>
      </c>
    </row>
    <row r="22293" spans="6:6">
      <c r="F22293" s="1" t="s">
        <v>3</v>
      </c>
    </row>
    <row r="22294" spans="6:6">
      <c r="F22294" s="1" t="s">
        <v>3</v>
      </c>
    </row>
    <row r="22295" spans="6:6">
      <c r="F22295" s="1" t="s">
        <v>3</v>
      </c>
    </row>
    <row r="22296" spans="6:6">
      <c r="F22296" s="1" t="s">
        <v>3</v>
      </c>
    </row>
    <row r="22297" spans="6:6">
      <c r="F22297" s="1" t="s">
        <v>3</v>
      </c>
    </row>
    <row r="22298" spans="6:6">
      <c r="F22298" s="1" t="s">
        <v>3</v>
      </c>
    </row>
    <row r="22299" spans="6:6">
      <c r="F22299" s="1" t="s">
        <v>3</v>
      </c>
    </row>
    <row r="22300" spans="6:6">
      <c r="F22300" s="1" t="s">
        <v>3</v>
      </c>
    </row>
    <row r="22301" spans="6:6">
      <c r="F22301" s="1" t="s">
        <v>3</v>
      </c>
    </row>
    <row r="22302" spans="6:6">
      <c r="F22302" s="1" t="s">
        <v>3</v>
      </c>
    </row>
    <row r="22303" spans="6:6">
      <c r="F22303" s="1" t="s">
        <v>3</v>
      </c>
    </row>
    <row r="22304" spans="6:6">
      <c r="F22304" s="1" t="s">
        <v>3</v>
      </c>
    </row>
    <row r="22305" spans="6:6">
      <c r="F22305" s="1" t="s">
        <v>3</v>
      </c>
    </row>
    <row r="22306" spans="6:6">
      <c r="F22306" s="1" t="s">
        <v>3</v>
      </c>
    </row>
    <row r="22307" spans="6:6">
      <c r="F22307" s="1" t="s">
        <v>3</v>
      </c>
    </row>
    <row r="22308" spans="6:6">
      <c r="F22308" s="1" t="s">
        <v>3</v>
      </c>
    </row>
    <row r="22309" spans="6:6">
      <c r="F22309" s="1" t="s">
        <v>3</v>
      </c>
    </row>
    <row r="22310" spans="6:6">
      <c r="F22310" s="1" t="s">
        <v>3</v>
      </c>
    </row>
    <row r="22311" spans="6:6">
      <c r="F22311" s="1" t="s">
        <v>3</v>
      </c>
    </row>
    <row r="22312" spans="6:6">
      <c r="F22312" s="1" t="s">
        <v>3</v>
      </c>
    </row>
    <row r="22313" spans="6:6">
      <c r="F22313" s="1" t="s">
        <v>3</v>
      </c>
    </row>
    <row r="22314" spans="6:6">
      <c r="F22314" s="1" t="s">
        <v>3</v>
      </c>
    </row>
    <row r="22315" spans="6:6">
      <c r="F22315" s="1" t="s">
        <v>3</v>
      </c>
    </row>
    <row r="22316" spans="6:6">
      <c r="F22316" s="1" t="s">
        <v>3</v>
      </c>
    </row>
    <row r="22317" spans="6:6">
      <c r="F22317" s="1" t="s">
        <v>3</v>
      </c>
    </row>
    <row r="22318" spans="6:6">
      <c r="F22318" s="1" t="s">
        <v>3</v>
      </c>
    </row>
    <row r="22319" spans="6:6">
      <c r="F22319" s="1" t="s">
        <v>3</v>
      </c>
    </row>
    <row r="22320" spans="6:6">
      <c r="F22320" s="1" t="s">
        <v>3</v>
      </c>
    </row>
    <row r="22321" spans="6:6">
      <c r="F22321" s="1" t="s">
        <v>3</v>
      </c>
    </row>
    <row r="22322" spans="6:6">
      <c r="F22322" s="1" t="s">
        <v>3</v>
      </c>
    </row>
    <row r="22323" spans="6:6">
      <c r="F22323" s="1" t="s">
        <v>3</v>
      </c>
    </row>
    <row r="22324" spans="6:6">
      <c r="F22324" s="1" t="s">
        <v>3</v>
      </c>
    </row>
    <row r="22325" spans="6:6">
      <c r="F22325" s="1" t="s">
        <v>3</v>
      </c>
    </row>
    <row r="22326" spans="6:6">
      <c r="F22326" s="1" t="s">
        <v>3</v>
      </c>
    </row>
    <row r="22327" spans="6:6">
      <c r="F22327" s="1" t="s">
        <v>3</v>
      </c>
    </row>
    <row r="22328" spans="6:6">
      <c r="F22328" s="1" t="s">
        <v>3</v>
      </c>
    </row>
    <row r="22329" spans="6:6">
      <c r="F22329" s="1" t="s">
        <v>3</v>
      </c>
    </row>
    <row r="22330" spans="6:6">
      <c r="F22330" s="1" t="s">
        <v>3</v>
      </c>
    </row>
    <row r="22331" spans="6:6">
      <c r="F22331" s="1" t="s">
        <v>3</v>
      </c>
    </row>
    <row r="22332" spans="6:6">
      <c r="F22332" s="1" t="s">
        <v>3</v>
      </c>
    </row>
    <row r="22333" spans="6:6">
      <c r="F22333" s="1" t="s">
        <v>3</v>
      </c>
    </row>
    <row r="22334" spans="6:6">
      <c r="F22334" s="1" t="s">
        <v>3</v>
      </c>
    </row>
    <row r="22335" spans="6:6">
      <c r="F22335" s="1" t="s">
        <v>3</v>
      </c>
    </row>
    <row r="22336" spans="6:6">
      <c r="F22336" s="1" t="s">
        <v>3</v>
      </c>
    </row>
    <row r="22337" spans="6:6">
      <c r="F22337" s="1" t="s">
        <v>3</v>
      </c>
    </row>
    <row r="22338" spans="6:6">
      <c r="F22338" s="1" t="s">
        <v>3</v>
      </c>
    </row>
    <row r="22339" spans="6:6">
      <c r="F22339" s="1" t="s">
        <v>3</v>
      </c>
    </row>
    <row r="22340" spans="6:6">
      <c r="F22340" s="1" t="s">
        <v>3</v>
      </c>
    </row>
    <row r="22341" spans="6:6">
      <c r="F22341" s="1" t="s">
        <v>3</v>
      </c>
    </row>
    <row r="22342" spans="6:6">
      <c r="F22342" s="1" t="s">
        <v>3</v>
      </c>
    </row>
    <row r="22343" spans="6:6">
      <c r="F22343" s="1" t="s">
        <v>3</v>
      </c>
    </row>
    <row r="22344" spans="6:6">
      <c r="F22344" s="1" t="s">
        <v>3</v>
      </c>
    </row>
    <row r="22345" spans="6:6">
      <c r="F22345" s="1" t="s">
        <v>3</v>
      </c>
    </row>
    <row r="22346" spans="6:6">
      <c r="F22346" s="1" t="s">
        <v>3</v>
      </c>
    </row>
    <row r="22347" spans="6:6">
      <c r="F22347" s="1" t="s">
        <v>3</v>
      </c>
    </row>
    <row r="22348" spans="6:6">
      <c r="F22348" s="1" t="s">
        <v>3</v>
      </c>
    </row>
    <row r="22349" spans="6:6">
      <c r="F22349" s="1" t="s">
        <v>3</v>
      </c>
    </row>
    <row r="22350" spans="6:6">
      <c r="F22350" s="1" t="s">
        <v>3</v>
      </c>
    </row>
    <row r="22351" spans="6:6">
      <c r="F22351" s="1" t="s">
        <v>3</v>
      </c>
    </row>
    <row r="22352" spans="6:6">
      <c r="F22352" s="1" t="s">
        <v>3</v>
      </c>
    </row>
    <row r="22353" spans="6:6">
      <c r="F22353" s="1" t="s">
        <v>3</v>
      </c>
    </row>
    <row r="22354" spans="6:6">
      <c r="F22354" s="1" t="s">
        <v>3</v>
      </c>
    </row>
    <row r="22355" spans="6:6">
      <c r="F22355" s="1" t="s">
        <v>3</v>
      </c>
    </row>
    <row r="22356" spans="6:6">
      <c r="F22356" s="1" t="s">
        <v>3</v>
      </c>
    </row>
    <row r="22357" spans="6:6">
      <c r="F22357" s="1" t="s">
        <v>3</v>
      </c>
    </row>
    <row r="22358" spans="6:6">
      <c r="F22358" s="1" t="s">
        <v>3</v>
      </c>
    </row>
    <row r="22359" spans="6:6">
      <c r="F22359" s="1" t="s">
        <v>3</v>
      </c>
    </row>
    <row r="22360" spans="6:6">
      <c r="F22360" s="1" t="s">
        <v>3</v>
      </c>
    </row>
    <row r="22361" spans="6:6">
      <c r="F22361" s="1" t="s">
        <v>3</v>
      </c>
    </row>
    <row r="22362" spans="6:6">
      <c r="F22362" s="1" t="s">
        <v>3</v>
      </c>
    </row>
    <row r="22363" spans="6:6">
      <c r="F22363" s="1" t="s">
        <v>3</v>
      </c>
    </row>
    <row r="22364" spans="6:6">
      <c r="F22364" s="1" t="s">
        <v>3</v>
      </c>
    </row>
    <row r="22365" spans="6:6">
      <c r="F22365" s="1" t="s">
        <v>3</v>
      </c>
    </row>
    <row r="22366" spans="6:6">
      <c r="F22366" s="1" t="s">
        <v>3</v>
      </c>
    </row>
    <row r="22367" spans="6:6">
      <c r="F22367" s="1" t="s">
        <v>3</v>
      </c>
    </row>
    <row r="22368" spans="6:6">
      <c r="F22368" s="1" t="s">
        <v>3</v>
      </c>
    </row>
    <row r="22369" spans="6:6">
      <c r="F22369" s="1" t="s">
        <v>3</v>
      </c>
    </row>
    <row r="22370" spans="6:6">
      <c r="F22370" s="1" t="s">
        <v>3</v>
      </c>
    </row>
    <row r="22371" spans="6:6">
      <c r="F22371" s="1" t="s">
        <v>3</v>
      </c>
    </row>
    <row r="22372" spans="6:6">
      <c r="F22372" s="1" t="s">
        <v>3</v>
      </c>
    </row>
    <row r="22373" spans="6:6">
      <c r="F22373" s="1" t="s">
        <v>3</v>
      </c>
    </row>
    <row r="22374" spans="6:6">
      <c r="F22374" s="1" t="s">
        <v>3</v>
      </c>
    </row>
    <row r="22375" spans="6:6">
      <c r="F22375" s="1" t="s">
        <v>3</v>
      </c>
    </row>
    <row r="22376" spans="6:6">
      <c r="F22376" s="1" t="s">
        <v>3</v>
      </c>
    </row>
    <row r="22377" spans="6:6">
      <c r="F22377" s="1" t="s">
        <v>3</v>
      </c>
    </row>
    <row r="22378" spans="6:6">
      <c r="F22378" s="1" t="s">
        <v>3</v>
      </c>
    </row>
    <row r="22379" spans="6:6">
      <c r="F22379" s="1" t="s">
        <v>3</v>
      </c>
    </row>
    <row r="22380" spans="6:6">
      <c r="F22380" s="1" t="s">
        <v>3</v>
      </c>
    </row>
    <row r="22381" spans="6:6">
      <c r="F22381" s="1" t="s">
        <v>3</v>
      </c>
    </row>
    <row r="22382" spans="6:6">
      <c r="F22382" s="1" t="s">
        <v>3</v>
      </c>
    </row>
    <row r="22383" spans="6:6">
      <c r="F22383" s="1" t="s">
        <v>3</v>
      </c>
    </row>
    <row r="22384" spans="6:6">
      <c r="F22384" s="1" t="s">
        <v>3</v>
      </c>
    </row>
    <row r="22385" spans="6:6">
      <c r="F22385" s="1" t="s">
        <v>3</v>
      </c>
    </row>
    <row r="22386" spans="6:6">
      <c r="F22386" s="1" t="s">
        <v>3</v>
      </c>
    </row>
    <row r="22387" spans="6:6">
      <c r="F22387" s="1" t="s">
        <v>3</v>
      </c>
    </row>
    <row r="22388" spans="6:6">
      <c r="F22388" s="1" t="s">
        <v>3</v>
      </c>
    </row>
    <row r="22389" spans="6:6">
      <c r="F22389" s="1" t="s">
        <v>3</v>
      </c>
    </row>
    <row r="22390" spans="6:6">
      <c r="F22390" s="1" t="s">
        <v>3</v>
      </c>
    </row>
    <row r="22391" spans="6:6">
      <c r="F22391" s="1" t="s">
        <v>3</v>
      </c>
    </row>
    <row r="22392" spans="6:6">
      <c r="F22392" s="1" t="s">
        <v>3</v>
      </c>
    </row>
    <row r="22393" spans="6:6">
      <c r="F22393" s="1" t="s">
        <v>3</v>
      </c>
    </row>
    <row r="22394" spans="6:6">
      <c r="F22394" s="1" t="s">
        <v>3</v>
      </c>
    </row>
    <row r="22395" spans="6:6">
      <c r="F22395" s="1" t="s">
        <v>3</v>
      </c>
    </row>
    <row r="22396" spans="6:6">
      <c r="F22396" s="1" t="s">
        <v>3</v>
      </c>
    </row>
    <row r="22397" spans="6:6">
      <c r="F22397" s="1" t="s">
        <v>3</v>
      </c>
    </row>
    <row r="22398" spans="6:6">
      <c r="F22398" s="1" t="s">
        <v>3</v>
      </c>
    </row>
    <row r="22399" spans="6:6">
      <c r="F22399" s="1" t="s">
        <v>3</v>
      </c>
    </row>
    <row r="22400" spans="6:6">
      <c r="F22400" s="1" t="s">
        <v>3</v>
      </c>
    </row>
    <row r="22401" spans="6:6">
      <c r="F22401" s="1" t="s">
        <v>3</v>
      </c>
    </row>
    <row r="22402" spans="6:6">
      <c r="F22402" s="1" t="s">
        <v>3</v>
      </c>
    </row>
    <row r="22403" spans="6:6">
      <c r="F22403" s="1" t="s">
        <v>3</v>
      </c>
    </row>
    <row r="22404" spans="6:6">
      <c r="F22404" s="1" t="s">
        <v>3</v>
      </c>
    </row>
    <row r="22405" spans="6:6">
      <c r="F22405" s="1" t="s">
        <v>3</v>
      </c>
    </row>
    <row r="22406" spans="6:6">
      <c r="F22406" s="1" t="s">
        <v>3</v>
      </c>
    </row>
    <row r="22407" spans="6:6">
      <c r="F22407" s="1" t="s">
        <v>3</v>
      </c>
    </row>
    <row r="22408" spans="6:6">
      <c r="F22408" s="1" t="s">
        <v>3</v>
      </c>
    </row>
    <row r="22409" spans="6:6">
      <c r="F22409" s="1" t="s">
        <v>3</v>
      </c>
    </row>
    <row r="22410" spans="6:6">
      <c r="F22410" s="1" t="s">
        <v>3</v>
      </c>
    </row>
    <row r="22411" spans="6:6">
      <c r="F22411" s="1" t="s">
        <v>3</v>
      </c>
    </row>
    <row r="22412" spans="6:6">
      <c r="F22412" s="1" t="s">
        <v>3</v>
      </c>
    </row>
    <row r="22413" spans="6:6">
      <c r="F22413" s="1" t="s">
        <v>3</v>
      </c>
    </row>
    <row r="22414" spans="6:6">
      <c r="F22414" s="1" t="s">
        <v>3</v>
      </c>
    </row>
    <row r="22415" spans="6:6">
      <c r="F22415" s="1" t="s">
        <v>3</v>
      </c>
    </row>
    <row r="22416" spans="6:6">
      <c r="F22416" s="1" t="s">
        <v>3</v>
      </c>
    </row>
    <row r="22417" spans="6:6">
      <c r="F22417" s="1" t="s">
        <v>3</v>
      </c>
    </row>
    <row r="22418" spans="6:6">
      <c r="F22418" s="1" t="s">
        <v>3</v>
      </c>
    </row>
    <row r="22419" spans="6:6">
      <c r="F22419" s="1" t="s">
        <v>3</v>
      </c>
    </row>
    <row r="22420" spans="6:6">
      <c r="F22420" s="1" t="s">
        <v>3</v>
      </c>
    </row>
    <row r="22421" spans="6:6">
      <c r="F22421" s="1" t="s">
        <v>3</v>
      </c>
    </row>
    <row r="22422" spans="6:6">
      <c r="F22422" s="1" t="s">
        <v>3</v>
      </c>
    </row>
    <row r="22423" spans="6:6">
      <c r="F22423" s="1" t="s">
        <v>3</v>
      </c>
    </row>
    <row r="22424" spans="6:6">
      <c r="F22424" s="1" t="s">
        <v>3</v>
      </c>
    </row>
    <row r="22425" spans="6:6">
      <c r="F22425" s="1" t="s">
        <v>3</v>
      </c>
    </row>
    <row r="22426" spans="6:6">
      <c r="F22426" s="1" t="s">
        <v>3</v>
      </c>
    </row>
    <row r="22427" spans="6:6">
      <c r="F22427" s="1" t="s">
        <v>3</v>
      </c>
    </row>
    <row r="22428" spans="6:6">
      <c r="F22428" s="1" t="s">
        <v>3</v>
      </c>
    </row>
    <row r="22429" spans="6:6">
      <c r="F22429" s="1" t="s">
        <v>3</v>
      </c>
    </row>
    <row r="22430" spans="6:6">
      <c r="F22430" s="1" t="s">
        <v>3</v>
      </c>
    </row>
    <row r="22431" spans="6:6">
      <c r="F22431" s="1" t="s">
        <v>3</v>
      </c>
    </row>
    <row r="22432" spans="6:6">
      <c r="F22432" s="1" t="s">
        <v>3</v>
      </c>
    </row>
    <row r="22433" spans="6:6">
      <c r="F22433" s="1" t="s">
        <v>3</v>
      </c>
    </row>
    <row r="22434" spans="6:6">
      <c r="F22434" s="1" t="s">
        <v>3</v>
      </c>
    </row>
    <row r="22435" spans="6:6">
      <c r="F22435" s="1" t="s">
        <v>3</v>
      </c>
    </row>
    <row r="22436" spans="6:6">
      <c r="F22436" s="1" t="s">
        <v>3</v>
      </c>
    </row>
    <row r="22437" spans="6:6">
      <c r="F22437" s="1" t="s">
        <v>3</v>
      </c>
    </row>
    <row r="22438" spans="6:6">
      <c r="F22438" s="1" t="s">
        <v>3</v>
      </c>
    </row>
    <row r="22439" spans="6:6">
      <c r="F22439" s="1" t="s">
        <v>3</v>
      </c>
    </row>
    <row r="22440" spans="6:6">
      <c r="F22440" s="1" t="s">
        <v>3</v>
      </c>
    </row>
    <row r="22441" spans="6:6">
      <c r="F22441" s="1" t="s">
        <v>3</v>
      </c>
    </row>
    <row r="22442" spans="6:6">
      <c r="F22442" s="1" t="s">
        <v>3</v>
      </c>
    </row>
    <row r="22443" spans="6:6">
      <c r="F22443" s="1" t="s">
        <v>3</v>
      </c>
    </row>
    <row r="22444" spans="6:6">
      <c r="F22444" s="1" t="s">
        <v>3</v>
      </c>
    </row>
    <row r="22445" spans="6:6">
      <c r="F22445" s="1" t="s">
        <v>3</v>
      </c>
    </row>
    <row r="22446" spans="6:6">
      <c r="F22446" s="1" t="s">
        <v>3</v>
      </c>
    </row>
    <row r="22447" spans="6:6">
      <c r="F22447" s="1" t="s">
        <v>3</v>
      </c>
    </row>
    <row r="22448" spans="6:6">
      <c r="F22448" s="1" t="s">
        <v>3</v>
      </c>
    </row>
    <row r="22449" spans="6:6">
      <c r="F22449" s="1" t="s">
        <v>3</v>
      </c>
    </row>
    <row r="22450" spans="6:6">
      <c r="F22450" s="1" t="s">
        <v>3</v>
      </c>
    </row>
    <row r="22451" spans="6:6">
      <c r="F22451" s="1" t="s">
        <v>3</v>
      </c>
    </row>
    <row r="22452" spans="6:6">
      <c r="F22452" s="1" t="s">
        <v>3</v>
      </c>
    </row>
    <row r="22453" spans="6:6">
      <c r="F22453" s="1" t="s">
        <v>3</v>
      </c>
    </row>
    <row r="22454" spans="6:6">
      <c r="F22454" s="1" t="s">
        <v>3</v>
      </c>
    </row>
    <row r="22455" spans="6:6">
      <c r="F22455" s="1" t="s">
        <v>3</v>
      </c>
    </row>
    <row r="22456" spans="6:6">
      <c r="F22456" s="1" t="s">
        <v>3</v>
      </c>
    </row>
    <row r="22457" spans="6:6">
      <c r="F22457" s="1" t="s">
        <v>3</v>
      </c>
    </row>
    <row r="22458" spans="6:6">
      <c r="F22458" s="1" t="s">
        <v>3</v>
      </c>
    </row>
    <row r="22459" spans="6:6">
      <c r="F22459" s="1" t="s">
        <v>3</v>
      </c>
    </row>
    <row r="22460" spans="6:6">
      <c r="F22460" s="1" t="s">
        <v>3</v>
      </c>
    </row>
    <row r="22461" spans="6:6">
      <c r="F22461" s="1" t="s">
        <v>3</v>
      </c>
    </row>
    <row r="22462" spans="6:6">
      <c r="F22462" s="1" t="s">
        <v>3</v>
      </c>
    </row>
    <row r="22463" spans="6:6">
      <c r="F22463" s="1" t="s">
        <v>3</v>
      </c>
    </row>
    <row r="22464" spans="6:6">
      <c r="F22464" s="1" t="s">
        <v>3</v>
      </c>
    </row>
    <row r="22465" spans="6:6">
      <c r="F22465" s="1" t="s">
        <v>3</v>
      </c>
    </row>
    <row r="22466" spans="6:6">
      <c r="F22466" s="1" t="s">
        <v>3</v>
      </c>
    </row>
    <row r="22467" spans="6:6">
      <c r="F22467" s="1" t="s">
        <v>3</v>
      </c>
    </row>
    <row r="22468" spans="6:6">
      <c r="F22468" s="1" t="s">
        <v>3</v>
      </c>
    </row>
    <row r="22469" spans="6:6">
      <c r="F22469" s="1" t="s">
        <v>3</v>
      </c>
    </row>
    <row r="22470" spans="6:6">
      <c r="F22470" s="1" t="s">
        <v>3</v>
      </c>
    </row>
    <row r="22471" spans="6:6">
      <c r="F22471" s="1" t="s">
        <v>3</v>
      </c>
    </row>
    <row r="22472" spans="6:6">
      <c r="F22472" s="1" t="s">
        <v>3</v>
      </c>
    </row>
    <row r="22473" spans="6:6">
      <c r="F22473" s="1" t="s">
        <v>3</v>
      </c>
    </row>
    <row r="22474" spans="6:6">
      <c r="F22474" s="1" t="s">
        <v>3</v>
      </c>
    </row>
    <row r="22475" spans="6:6">
      <c r="F22475" s="1" t="s">
        <v>3</v>
      </c>
    </row>
    <row r="22476" spans="6:6">
      <c r="F22476" s="1" t="s">
        <v>3</v>
      </c>
    </row>
    <row r="22477" spans="6:6">
      <c r="F22477" s="1" t="s">
        <v>3</v>
      </c>
    </row>
    <row r="22478" spans="6:6">
      <c r="F22478" s="1" t="s">
        <v>3</v>
      </c>
    </row>
    <row r="22479" spans="6:6">
      <c r="F22479" s="1" t="s">
        <v>3</v>
      </c>
    </row>
    <row r="22480" spans="6:6">
      <c r="F22480" s="1" t="s">
        <v>3</v>
      </c>
    </row>
    <row r="22481" spans="6:6">
      <c r="F22481" s="1" t="s">
        <v>3</v>
      </c>
    </row>
    <row r="22482" spans="6:6">
      <c r="F22482" s="1" t="s">
        <v>3</v>
      </c>
    </row>
    <row r="22483" spans="6:6">
      <c r="F22483" s="1" t="s">
        <v>3</v>
      </c>
    </row>
    <row r="22484" spans="6:6">
      <c r="F22484" s="1" t="s">
        <v>3</v>
      </c>
    </row>
    <row r="22485" spans="6:6">
      <c r="F22485" s="1" t="s">
        <v>3</v>
      </c>
    </row>
    <row r="22486" spans="6:6">
      <c r="F22486" s="1" t="s">
        <v>3</v>
      </c>
    </row>
    <row r="22487" spans="6:6">
      <c r="F22487" s="1" t="s">
        <v>3</v>
      </c>
    </row>
    <row r="22488" spans="6:6">
      <c r="F22488" s="1" t="s">
        <v>3</v>
      </c>
    </row>
    <row r="22489" spans="6:6">
      <c r="F22489" s="1" t="s">
        <v>3</v>
      </c>
    </row>
    <row r="22490" spans="6:6">
      <c r="F22490" s="1" t="s">
        <v>3</v>
      </c>
    </row>
    <row r="22491" spans="6:6">
      <c r="F22491" s="1" t="s">
        <v>3</v>
      </c>
    </row>
    <row r="22492" spans="6:6">
      <c r="F22492" s="1" t="s">
        <v>3</v>
      </c>
    </row>
    <row r="22493" spans="6:6">
      <c r="F22493" s="1" t="s">
        <v>3</v>
      </c>
    </row>
    <row r="22494" spans="6:6">
      <c r="F22494" s="1" t="s">
        <v>3</v>
      </c>
    </row>
    <row r="22495" spans="6:6">
      <c r="F22495" s="1" t="s">
        <v>3</v>
      </c>
    </row>
    <row r="22496" spans="6:6">
      <c r="F22496" s="1" t="s">
        <v>3</v>
      </c>
    </row>
    <row r="22497" spans="6:6">
      <c r="F22497" s="1" t="s">
        <v>3</v>
      </c>
    </row>
    <row r="22498" spans="6:6">
      <c r="F22498" s="1" t="s">
        <v>3</v>
      </c>
    </row>
    <row r="22499" spans="6:6">
      <c r="F22499" s="1" t="s">
        <v>3</v>
      </c>
    </row>
    <row r="22500" spans="6:6">
      <c r="F22500" s="1" t="s">
        <v>3</v>
      </c>
    </row>
    <row r="22501" spans="6:6">
      <c r="F22501" s="1" t="s">
        <v>3</v>
      </c>
    </row>
    <row r="22502" spans="6:6">
      <c r="F22502" s="1" t="s">
        <v>3</v>
      </c>
    </row>
    <row r="22503" spans="6:6">
      <c r="F22503" s="1" t="s">
        <v>3</v>
      </c>
    </row>
    <row r="22504" spans="6:6">
      <c r="F22504" s="1" t="s">
        <v>3</v>
      </c>
    </row>
    <row r="22505" spans="6:6">
      <c r="F22505" s="1" t="s">
        <v>3</v>
      </c>
    </row>
    <row r="22506" spans="6:6">
      <c r="F22506" s="1" t="s">
        <v>3</v>
      </c>
    </row>
    <row r="22507" spans="6:6">
      <c r="F22507" s="1" t="s">
        <v>3</v>
      </c>
    </row>
    <row r="22508" spans="6:6">
      <c r="F22508" s="1" t="s">
        <v>3</v>
      </c>
    </row>
    <row r="22509" spans="6:6">
      <c r="F22509" s="1" t="s">
        <v>3</v>
      </c>
    </row>
    <row r="22510" spans="6:6">
      <c r="F22510" s="1" t="s">
        <v>3</v>
      </c>
    </row>
    <row r="22511" spans="6:6">
      <c r="F22511" s="1" t="s">
        <v>3</v>
      </c>
    </row>
    <row r="22512" spans="6:6">
      <c r="F22512" s="1" t="s">
        <v>3</v>
      </c>
    </row>
    <row r="22513" spans="6:6">
      <c r="F22513" s="1" t="s">
        <v>3</v>
      </c>
    </row>
    <row r="22514" spans="6:6">
      <c r="F22514" s="1" t="s">
        <v>3</v>
      </c>
    </row>
    <row r="22515" spans="6:6">
      <c r="F22515" s="1" t="s">
        <v>3</v>
      </c>
    </row>
    <row r="22516" spans="6:6">
      <c r="F22516" s="1" t="s">
        <v>3</v>
      </c>
    </row>
    <row r="22517" spans="6:6">
      <c r="F22517" s="1" t="s">
        <v>3</v>
      </c>
    </row>
    <row r="22518" spans="6:6">
      <c r="F22518" s="1" t="s">
        <v>3</v>
      </c>
    </row>
    <row r="22519" spans="6:6">
      <c r="F22519" s="1" t="s">
        <v>3</v>
      </c>
    </row>
    <row r="22520" spans="6:6">
      <c r="F22520" s="1" t="s">
        <v>3</v>
      </c>
    </row>
    <row r="22521" spans="6:6">
      <c r="F22521" s="1" t="s">
        <v>3</v>
      </c>
    </row>
    <row r="22522" spans="6:6">
      <c r="F22522" s="1" t="s">
        <v>3</v>
      </c>
    </row>
    <row r="22523" spans="6:6">
      <c r="F22523" s="1" t="s">
        <v>3</v>
      </c>
    </row>
    <row r="22524" spans="6:6">
      <c r="F22524" s="1" t="s">
        <v>3</v>
      </c>
    </row>
    <row r="22525" spans="6:6">
      <c r="F22525" s="1" t="s">
        <v>3</v>
      </c>
    </row>
    <row r="22526" spans="6:6">
      <c r="F22526" s="1" t="s">
        <v>3</v>
      </c>
    </row>
    <row r="22527" spans="6:6">
      <c r="F22527" s="1" t="s">
        <v>3</v>
      </c>
    </row>
    <row r="22528" spans="6:6">
      <c r="F22528" s="1" t="s">
        <v>3</v>
      </c>
    </row>
    <row r="22529" spans="6:6">
      <c r="F22529" s="1" t="s">
        <v>3</v>
      </c>
    </row>
    <row r="22530" spans="6:6">
      <c r="F22530" s="1" t="s">
        <v>3</v>
      </c>
    </row>
    <row r="22531" spans="6:6">
      <c r="F22531" s="1" t="s">
        <v>3</v>
      </c>
    </row>
    <row r="22532" spans="6:6">
      <c r="F22532" s="1" t="s">
        <v>3</v>
      </c>
    </row>
    <row r="22533" spans="6:6">
      <c r="F22533" s="1" t="s">
        <v>3</v>
      </c>
    </row>
    <row r="22534" spans="6:6">
      <c r="F22534" s="1" t="s">
        <v>3</v>
      </c>
    </row>
    <row r="22535" spans="6:6">
      <c r="F22535" s="1" t="s">
        <v>3</v>
      </c>
    </row>
    <row r="22536" spans="6:6">
      <c r="F22536" s="1" t="s">
        <v>3</v>
      </c>
    </row>
    <row r="22537" spans="6:6">
      <c r="F22537" s="1" t="s">
        <v>3</v>
      </c>
    </row>
    <row r="22538" spans="6:6">
      <c r="F22538" s="1" t="s">
        <v>3</v>
      </c>
    </row>
    <row r="22539" spans="6:6">
      <c r="F22539" s="1" t="s">
        <v>3</v>
      </c>
    </row>
    <row r="22540" spans="6:6">
      <c r="F22540" s="1" t="s">
        <v>3</v>
      </c>
    </row>
    <row r="22541" spans="6:6">
      <c r="F22541" s="1" t="s">
        <v>3</v>
      </c>
    </row>
    <row r="22542" spans="6:6">
      <c r="F22542" s="1" t="s">
        <v>3</v>
      </c>
    </row>
    <row r="22543" spans="6:6">
      <c r="F22543" s="1" t="s">
        <v>3</v>
      </c>
    </row>
    <row r="22544" spans="6:6">
      <c r="F22544" s="1" t="s">
        <v>3</v>
      </c>
    </row>
    <row r="22545" spans="6:6">
      <c r="F22545" s="1" t="s">
        <v>3</v>
      </c>
    </row>
    <row r="22546" spans="6:6">
      <c r="F22546" s="1" t="s">
        <v>3</v>
      </c>
    </row>
    <row r="22547" spans="6:6">
      <c r="F22547" s="1" t="s">
        <v>3</v>
      </c>
    </row>
    <row r="22548" spans="6:6">
      <c r="F22548" s="1" t="s">
        <v>3</v>
      </c>
    </row>
    <row r="22549" spans="6:6">
      <c r="F22549" s="1" t="s">
        <v>3</v>
      </c>
    </row>
    <row r="22550" spans="6:6">
      <c r="F22550" s="1" t="s">
        <v>3</v>
      </c>
    </row>
    <row r="22551" spans="6:6">
      <c r="F22551" s="1" t="s">
        <v>3</v>
      </c>
    </row>
    <row r="22552" spans="6:6">
      <c r="F22552" s="1" t="s">
        <v>3</v>
      </c>
    </row>
    <row r="22553" spans="6:6">
      <c r="F22553" s="1" t="s">
        <v>3</v>
      </c>
    </row>
    <row r="22554" spans="6:6">
      <c r="F22554" s="1" t="s">
        <v>3</v>
      </c>
    </row>
    <row r="22555" spans="6:6">
      <c r="F22555" s="1" t="s">
        <v>3</v>
      </c>
    </row>
    <row r="22556" spans="6:6">
      <c r="F22556" s="1" t="s">
        <v>3</v>
      </c>
    </row>
    <row r="22557" spans="6:6">
      <c r="F22557" s="1" t="s">
        <v>3</v>
      </c>
    </row>
    <row r="22558" spans="6:6">
      <c r="F22558" s="1" t="s">
        <v>3</v>
      </c>
    </row>
    <row r="22559" spans="6:6">
      <c r="F22559" s="1" t="s">
        <v>3</v>
      </c>
    </row>
    <row r="22560" spans="6:6">
      <c r="F22560" s="1" t="s">
        <v>3</v>
      </c>
    </row>
    <row r="22561" spans="6:6">
      <c r="F22561" s="1" t="s">
        <v>3</v>
      </c>
    </row>
    <row r="22562" spans="6:6">
      <c r="F22562" s="1" t="s">
        <v>3</v>
      </c>
    </row>
    <row r="22563" spans="6:6">
      <c r="F22563" s="1" t="s">
        <v>3</v>
      </c>
    </row>
    <row r="22564" spans="6:6">
      <c r="F22564" s="1" t="s">
        <v>3</v>
      </c>
    </row>
    <row r="22565" spans="6:6">
      <c r="F22565" s="1" t="s">
        <v>3</v>
      </c>
    </row>
    <row r="22566" spans="6:6">
      <c r="F22566" s="1" t="s">
        <v>3</v>
      </c>
    </row>
    <row r="22567" spans="6:6">
      <c r="F22567" s="1" t="s">
        <v>3</v>
      </c>
    </row>
    <row r="22568" spans="6:6">
      <c r="F22568" s="1" t="s">
        <v>3</v>
      </c>
    </row>
    <row r="22569" spans="6:6">
      <c r="F22569" s="1" t="s">
        <v>3</v>
      </c>
    </row>
    <row r="22570" spans="6:6">
      <c r="F22570" s="1" t="s">
        <v>3</v>
      </c>
    </row>
    <row r="22571" spans="6:6">
      <c r="F22571" s="1" t="s">
        <v>3</v>
      </c>
    </row>
    <row r="22572" spans="6:6">
      <c r="F22572" s="1" t="s">
        <v>3</v>
      </c>
    </row>
    <row r="22573" spans="6:6">
      <c r="F22573" s="1" t="s">
        <v>3</v>
      </c>
    </row>
    <row r="22574" spans="6:6">
      <c r="F22574" s="1" t="s">
        <v>3</v>
      </c>
    </row>
    <row r="22575" spans="6:6">
      <c r="F22575" s="1" t="s">
        <v>3</v>
      </c>
    </row>
    <row r="22576" spans="6:6">
      <c r="F22576" s="1" t="s">
        <v>3</v>
      </c>
    </row>
    <row r="22577" spans="6:6">
      <c r="F22577" s="1" t="s">
        <v>3</v>
      </c>
    </row>
    <row r="22578" spans="6:6">
      <c r="F22578" s="1" t="s">
        <v>3</v>
      </c>
    </row>
    <row r="22579" spans="6:6">
      <c r="F22579" s="1" t="s">
        <v>3</v>
      </c>
    </row>
    <row r="22580" spans="6:6">
      <c r="F22580" s="1" t="s">
        <v>3</v>
      </c>
    </row>
    <row r="22581" spans="6:6">
      <c r="F22581" s="1" t="s">
        <v>3</v>
      </c>
    </row>
    <row r="22582" spans="6:6">
      <c r="F22582" s="1" t="s">
        <v>3</v>
      </c>
    </row>
    <row r="22583" spans="6:6">
      <c r="F22583" s="1" t="s">
        <v>3</v>
      </c>
    </row>
    <row r="22584" spans="6:6">
      <c r="F22584" s="1" t="s">
        <v>3</v>
      </c>
    </row>
    <row r="22585" spans="6:6">
      <c r="F22585" s="1" t="s">
        <v>3</v>
      </c>
    </row>
    <row r="22586" spans="6:6">
      <c r="F22586" s="1" t="s">
        <v>3</v>
      </c>
    </row>
    <row r="22587" spans="6:6">
      <c r="F22587" s="1" t="s">
        <v>3</v>
      </c>
    </row>
    <row r="22588" spans="6:6">
      <c r="F22588" s="1" t="s">
        <v>3</v>
      </c>
    </row>
    <row r="22589" spans="6:6">
      <c r="F22589" s="1" t="s">
        <v>3</v>
      </c>
    </row>
    <row r="22590" spans="6:6">
      <c r="F22590" s="1" t="s">
        <v>3</v>
      </c>
    </row>
    <row r="22591" spans="6:6">
      <c r="F22591" s="1" t="s">
        <v>3</v>
      </c>
    </row>
    <row r="22592" spans="6:6">
      <c r="F22592" s="1" t="s">
        <v>3</v>
      </c>
    </row>
    <row r="22593" spans="6:6">
      <c r="F22593" s="1" t="s">
        <v>3</v>
      </c>
    </row>
    <row r="22594" spans="6:6">
      <c r="F22594" s="1" t="s">
        <v>3</v>
      </c>
    </row>
    <row r="22595" spans="6:6">
      <c r="F22595" s="1" t="s">
        <v>3</v>
      </c>
    </row>
    <row r="22596" spans="6:6">
      <c r="F22596" s="1" t="s">
        <v>3</v>
      </c>
    </row>
    <row r="22597" spans="6:6">
      <c r="F22597" s="1" t="s">
        <v>3</v>
      </c>
    </row>
    <row r="22598" spans="6:6">
      <c r="F22598" s="1" t="s">
        <v>3</v>
      </c>
    </row>
    <row r="22599" spans="6:6">
      <c r="F22599" s="1" t="s">
        <v>3</v>
      </c>
    </row>
    <row r="22600" spans="6:6">
      <c r="F22600" s="1" t="s">
        <v>3</v>
      </c>
    </row>
    <row r="22601" spans="6:6">
      <c r="F22601" s="1" t="s">
        <v>3</v>
      </c>
    </row>
    <row r="22602" spans="6:6">
      <c r="F22602" s="1" t="s">
        <v>3</v>
      </c>
    </row>
    <row r="22603" spans="6:6">
      <c r="F22603" s="1" t="s">
        <v>3</v>
      </c>
    </row>
    <row r="22604" spans="6:6">
      <c r="F22604" s="1" t="s">
        <v>3</v>
      </c>
    </row>
    <row r="22605" spans="6:6">
      <c r="F22605" s="1" t="s">
        <v>3</v>
      </c>
    </row>
    <row r="22606" spans="6:6">
      <c r="F22606" s="1" t="s">
        <v>3</v>
      </c>
    </row>
    <row r="22607" spans="6:6">
      <c r="F22607" s="1" t="s">
        <v>3</v>
      </c>
    </row>
    <row r="22608" spans="6:6">
      <c r="F22608" s="1" t="s">
        <v>3</v>
      </c>
    </row>
    <row r="22609" spans="6:6">
      <c r="F22609" s="1" t="s">
        <v>3</v>
      </c>
    </row>
    <row r="22610" spans="6:6">
      <c r="F22610" s="1" t="s">
        <v>3</v>
      </c>
    </row>
    <row r="22611" spans="6:6">
      <c r="F22611" s="1" t="s">
        <v>3</v>
      </c>
    </row>
    <row r="22612" spans="6:6">
      <c r="F22612" s="1" t="s">
        <v>3</v>
      </c>
    </row>
    <row r="22613" spans="6:6">
      <c r="F22613" s="1" t="s">
        <v>3</v>
      </c>
    </row>
    <row r="22614" spans="6:6">
      <c r="F22614" s="1" t="s">
        <v>3</v>
      </c>
    </row>
    <row r="22615" spans="6:6">
      <c r="F22615" s="1" t="s">
        <v>3</v>
      </c>
    </row>
    <row r="22616" spans="6:6">
      <c r="F22616" s="1" t="s">
        <v>3</v>
      </c>
    </row>
    <row r="22617" spans="6:6">
      <c r="F22617" s="1" t="s">
        <v>3</v>
      </c>
    </row>
    <row r="22618" spans="6:6">
      <c r="F22618" s="1" t="s">
        <v>3</v>
      </c>
    </row>
    <row r="22619" spans="6:6">
      <c r="F22619" s="1" t="s">
        <v>3</v>
      </c>
    </row>
    <row r="22620" spans="6:6">
      <c r="F22620" s="1" t="s">
        <v>3</v>
      </c>
    </row>
    <row r="22621" spans="6:6">
      <c r="F22621" s="1" t="s">
        <v>3</v>
      </c>
    </row>
    <row r="22622" spans="6:6">
      <c r="F22622" s="1" t="s">
        <v>3</v>
      </c>
    </row>
    <row r="22623" spans="6:6">
      <c r="F22623" s="1" t="s">
        <v>3</v>
      </c>
    </row>
    <row r="22624" spans="6:6">
      <c r="F22624" s="1" t="s">
        <v>3</v>
      </c>
    </row>
    <row r="22625" spans="6:6">
      <c r="F22625" s="1" t="s">
        <v>3</v>
      </c>
    </row>
    <row r="22626" spans="6:6">
      <c r="F22626" s="1" t="s">
        <v>3</v>
      </c>
    </row>
    <row r="22627" spans="6:6">
      <c r="F22627" s="1" t="s">
        <v>3</v>
      </c>
    </row>
    <row r="22628" spans="6:6">
      <c r="F22628" s="1" t="s">
        <v>3</v>
      </c>
    </row>
    <row r="22629" spans="6:6">
      <c r="F22629" s="1" t="s">
        <v>3</v>
      </c>
    </row>
    <row r="22630" spans="6:6">
      <c r="F22630" s="1" t="s">
        <v>3</v>
      </c>
    </row>
    <row r="22631" spans="6:6">
      <c r="F22631" s="1" t="s">
        <v>3</v>
      </c>
    </row>
    <row r="22632" spans="6:6">
      <c r="F22632" s="1" t="s">
        <v>3</v>
      </c>
    </row>
    <row r="22633" spans="6:6">
      <c r="F22633" s="1" t="s">
        <v>3</v>
      </c>
    </row>
    <row r="22634" spans="6:6">
      <c r="F22634" s="1" t="s">
        <v>3</v>
      </c>
    </row>
    <row r="22635" spans="6:6">
      <c r="F22635" s="1" t="s">
        <v>3</v>
      </c>
    </row>
    <row r="22636" spans="6:6">
      <c r="F22636" s="1" t="s">
        <v>3</v>
      </c>
    </row>
    <row r="22637" spans="6:6">
      <c r="F22637" s="1" t="s">
        <v>3</v>
      </c>
    </row>
    <row r="22638" spans="6:6">
      <c r="F22638" s="1" t="s">
        <v>3</v>
      </c>
    </row>
    <row r="22639" spans="6:6">
      <c r="F22639" s="1" t="s">
        <v>3</v>
      </c>
    </row>
    <row r="22640" spans="6:6">
      <c r="F22640" s="1" t="s">
        <v>3</v>
      </c>
    </row>
    <row r="22641" spans="6:6">
      <c r="F22641" s="1" t="s">
        <v>3</v>
      </c>
    </row>
    <row r="22642" spans="6:6">
      <c r="F22642" s="1" t="s">
        <v>3</v>
      </c>
    </row>
    <row r="22643" spans="6:6">
      <c r="F22643" s="1" t="s">
        <v>3</v>
      </c>
    </row>
    <row r="22644" spans="6:6">
      <c r="F22644" s="1" t="s">
        <v>3</v>
      </c>
    </row>
    <row r="22645" spans="6:6">
      <c r="F22645" s="1" t="s">
        <v>3</v>
      </c>
    </row>
    <row r="22646" spans="6:6">
      <c r="F22646" s="1" t="s">
        <v>3</v>
      </c>
    </row>
    <row r="22647" spans="6:6">
      <c r="F22647" s="1" t="s">
        <v>3</v>
      </c>
    </row>
    <row r="22648" spans="6:6">
      <c r="F22648" s="1" t="s">
        <v>3</v>
      </c>
    </row>
    <row r="22649" spans="6:6">
      <c r="F22649" s="1" t="s">
        <v>3</v>
      </c>
    </row>
    <row r="22650" spans="6:6">
      <c r="F22650" s="1" t="s">
        <v>3</v>
      </c>
    </row>
    <row r="22651" spans="6:6">
      <c r="F22651" s="1" t="s">
        <v>3</v>
      </c>
    </row>
    <row r="22652" spans="6:6">
      <c r="F22652" s="1" t="s">
        <v>3</v>
      </c>
    </row>
    <row r="22653" spans="6:6">
      <c r="F22653" s="1" t="s">
        <v>3</v>
      </c>
    </row>
    <row r="22654" spans="6:6">
      <c r="F22654" s="1" t="s">
        <v>3</v>
      </c>
    </row>
    <row r="22655" spans="6:6">
      <c r="F22655" s="1" t="s">
        <v>3</v>
      </c>
    </row>
    <row r="22656" spans="6:6">
      <c r="F22656" s="1" t="s">
        <v>3</v>
      </c>
    </row>
    <row r="22657" spans="6:6">
      <c r="F22657" s="1" t="s">
        <v>3</v>
      </c>
    </row>
    <row r="22658" spans="6:6">
      <c r="F22658" s="1" t="s">
        <v>3</v>
      </c>
    </row>
    <row r="22659" spans="6:6">
      <c r="F22659" s="1" t="s">
        <v>3</v>
      </c>
    </row>
    <row r="22660" spans="6:6">
      <c r="F22660" s="1" t="s">
        <v>3</v>
      </c>
    </row>
    <row r="22661" spans="6:6">
      <c r="F22661" s="1" t="s">
        <v>3</v>
      </c>
    </row>
    <row r="22662" spans="6:6">
      <c r="F22662" s="1" t="s">
        <v>3</v>
      </c>
    </row>
    <row r="22663" spans="6:6">
      <c r="F22663" s="1" t="s">
        <v>3</v>
      </c>
    </row>
    <row r="22664" spans="6:6">
      <c r="F22664" s="1" t="s">
        <v>3</v>
      </c>
    </row>
    <row r="22665" spans="6:6">
      <c r="F22665" s="1" t="s">
        <v>3</v>
      </c>
    </row>
    <row r="22666" spans="6:6">
      <c r="F22666" s="1" t="s">
        <v>3</v>
      </c>
    </row>
    <row r="22667" spans="6:6">
      <c r="F22667" s="1" t="s">
        <v>3</v>
      </c>
    </row>
    <row r="22668" spans="6:6">
      <c r="F22668" s="1" t="s">
        <v>3</v>
      </c>
    </row>
    <row r="22669" spans="6:6">
      <c r="F22669" s="1" t="s">
        <v>3</v>
      </c>
    </row>
    <row r="22670" spans="6:6">
      <c r="F22670" s="1" t="s">
        <v>3</v>
      </c>
    </row>
    <row r="22671" spans="6:6">
      <c r="F22671" s="1" t="s">
        <v>3</v>
      </c>
    </row>
    <row r="22672" spans="6:6">
      <c r="F22672" s="1" t="s">
        <v>3</v>
      </c>
    </row>
    <row r="22673" spans="6:6">
      <c r="F22673" s="1" t="s">
        <v>3</v>
      </c>
    </row>
    <row r="22674" spans="6:6">
      <c r="F22674" s="1" t="s">
        <v>3</v>
      </c>
    </row>
    <row r="22675" spans="6:6">
      <c r="F22675" s="1" t="s">
        <v>3</v>
      </c>
    </row>
    <row r="22676" spans="6:6">
      <c r="F22676" s="1" t="s">
        <v>3</v>
      </c>
    </row>
    <row r="22677" spans="6:6">
      <c r="F22677" s="1" t="s">
        <v>3</v>
      </c>
    </row>
    <row r="22678" spans="6:6">
      <c r="F22678" s="1" t="s">
        <v>3</v>
      </c>
    </row>
    <row r="22679" spans="6:6">
      <c r="F22679" s="1" t="s">
        <v>3</v>
      </c>
    </row>
    <row r="22680" spans="6:6">
      <c r="F22680" s="1" t="s">
        <v>3</v>
      </c>
    </row>
    <row r="22681" spans="6:6">
      <c r="F22681" s="1" t="s">
        <v>3</v>
      </c>
    </row>
    <row r="22682" spans="6:6">
      <c r="F22682" s="1" t="s">
        <v>3</v>
      </c>
    </row>
    <row r="22683" spans="6:6">
      <c r="F22683" s="1" t="s">
        <v>3</v>
      </c>
    </row>
    <row r="22684" spans="6:6">
      <c r="F22684" s="1" t="s">
        <v>3</v>
      </c>
    </row>
    <row r="22685" spans="6:6">
      <c r="F22685" s="1" t="s">
        <v>3</v>
      </c>
    </row>
    <row r="22686" spans="6:6">
      <c r="F22686" s="1" t="s">
        <v>3</v>
      </c>
    </row>
    <row r="22687" spans="6:6">
      <c r="F22687" s="1" t="s">
        <v>3</v>
      </c>
    </row>
    <row r="22688" spans="6:6">
      <c r="F22688" s="1" t="s">
        <v>3</v>
      </c>
    </row>
    <row r="22689" spans="6:6">
      <c r="F22689" s="1" t="s">
        <v>3</v>
      </c>
    </row>
    <row r="22690" spans="6:6">
      <c r="F22690" s="1" t="s">
        <v>3</v>
      </c>
    </row>
    <row r="22691" spans="6:6">
      <c r="F22691" s="1" t="s">
        <v>3</v>
      </c>
    </row>
    <row r="22692" spans="6:6">
      <c r="F22692" s="1" t="s">
        <v>3</v>
      </c>
    </row>
    <row r="22693" spans="6:6">
      <c r="F22693" s="1" t="s">
        <v>3</v>
      </c>
    </row>
    <row r="22694" spans="6:6">
      <c r="F22694" s="1" t="s">
        <v>3</v>
      </c>
    </row>
    <row r="22695" spans="6:6">
      <c r="F22695" s="1" t="s">
        <v>3</v>
      </c>
    </row>
    <row r="22696" spans="6:6">
      <c r="F22696" s="1" t="s">
        <v>3</v>
      </c>
    </row>
    <row r="22697" spans="6:6">
      <c r="F22697" s="1" t="s">
        <v>3</v>
      </c>
    </row>
    <row r="22698" spans="6:6">
      <c r="F22698" s="1" t="s">
        <v>3</v>
      </c>
    </row>
    <row r="22699" spans="6:6">
      <c r="F22699" s="1" t="s">
        <v>3</v>
      </c>
    </row>
    <row r="22700" spans="6:6">
      <c r="F22700" s="1" t="s">
        <v>3</v>
      </c>
    </row>
    <row r="22701" spans="6:6">
      <c r="F22701" s="1" t="s">
        <v>3</v>
      </c>
    </row>
    <row r="22702" spans="6:6">
      <c r="F22702" s="1" t="s">
        <v>3</v>
      </c>
    </row>
    <row r="22703" spans="6:6">
      <c r="F22703" s="1" t="s">
        <v>3</v>
      </c>
    </row>
    <row r="22704" spans="6:6">
      <c r="F22704" s="1" t="s">
        <v>3</v>
      </c>
    </row>
    <row r="22705" spans="6:6">
      <c r="F22705" s="1" t="s">
        <v>3</v>
      </c>
    </row>
    <row r="22706" spans="6:6">
      <c r="F22706" s="1" t="s">
        <v>3</v>
      </c>
    </row>
    <row r="22707" spans="6:6">
      <c r="F22707" s="1" t="s">
        <v>3</v>
      </c>
    </row>
    <row r="22708" spans="6:6">
      <c r="F22708" s="1" t="s">
        <v>3</v>
      </c>
    </row>
    <row r="22709" spans="6:6">
      <c r="F22709" s="1" t="s">
        <v>3</v>
      </c>
    </row>
    <row r="22710" spans="6:6">
      <c r="F22710" s="1" t="s">
        <v>3</v>
      </c>
    </row>
    <row r="22711" spans="6:6">
      <c r="F22711" s="1" t="s">
        <v>3</v>
      </c>
    </row>
    <row r="22712" spans="6:6">
      <c r="F22712" s="1" t="s">
        <v>3</v>
      </c>
    </row>
    <row r="22713" spans="6:6">
      <c r="F22713" s="1" t="s">
        <v>3</v>
      </c>
    </row>
    <row r="22714" spans="6:6">
      <c r="F22714" s="1" t="s">
        <v>3</v>
      </c>
    </row>
    <row r="22715" spans="6:6">
      <c r="F22715" s="1" t="s">
        <v>3</v>
      </c>
    </row>
    <row r="22716" spans="6:6">
      <c r="F22716" s="1" t="s">
        <v>3</v>
      </c>
    </row>
    <row r="22717" spans="6:6">
      <c r="F22717" s="1" t="s">
        <v>3</v>
      </c>
    </row>
    <row r="22718" spans="6:6">
      <c r="F22718" s="1" t="s">
        <v>3</v>
      </c>
    </row>
    <row r="22719" spans="6:6">
      <c r="F22719" s="1" t="s">
        <v>3</v>
      </c>
    </row>
    <row r="22720" spans="6:6">
      <c r="F22720" s="1" t="s">
        <v>3</v>
      </c>
    </row>
    <row r="22721" spans="6:6">
      <c r="F22721" s="1" t="s">
        <v>3</v>
      </c>
    </row>
    <row r="22722" spans="6:6">
      <c r="F22722" s="1" t="s">
        <v>3</v>
      </c>
    </row>
    <row r="22723" spans="6:6">
      <c r="F22723" s="1" t="s">
        <v>3</v>
      </c>
    </row>
    <row r="22724" spans="6:6">
      <c r="F22724" s="1" t="s">
        <v>3</v>
      </c>
    </row>
    <row r="22725" spans="6:6">
      <c r="F22725" s="1" t="s">
        <v>3</v>
      </c>
    </row>
    <row r="22726" spans="6:6">
      <c r="F22726" s="1" t="s">
        <v>3</v>
      </c>
    </row>
    <row r="22727" spans="6:6">
      <c r="F22727" s="1" t="s">
        <v>3</v>
      </c>
    </row>
    <row r="22728" spans="6:6">
      <c r="F22728" s="1" t="s">
        <v>3</v>
      </c>
    </row>
    <row r="22729" spans="6:6">
      <c r="F22729" s="1" t="s">
        <v>3</v>
      </c>
    </row>
    <row r="22730" spans="6:6">
      <c r="F22730" s="1" t="s">
        <v>3</v>
      </c>
    </row>
    <row r="22731" spans="6:6">
      <c r="F22731" s="1" t="s">
        <v>3</v>
      </c>
    </row>
    <row r="22732" spans="6:6">
      <c r="F22732" s="1" t="s">
        <v>3</v>
      </c>
    </row>
    <row r="22733" spans="6:6">
      <c r="F22733" s="1" t="s">
        <v>3</v>
      </c>
    </row>
    <row r="22734" spans="6:6">
      <c r="F22734" s="1" t="s">
        <v>3</v>
      </c>
    </row>
    <row r="22735" spans="6:6">
      <c r="F22735" s="1" t="s">
        <v>3</v>
      </c>
    </row>
    <row r="22736" spans="6:6">
      <c r="F22736" s="1" t="s">
        <v>3</v>
      </c>
    </row>
    <row r="22737" spans="6:6">
      <c r="F22737" s="1" t="s">
        <v>3</v>
      </c>
    </row>
    <row r="22738" spans="6:6">
      <c r="F22738" s="1" t="s">
        <v>3</v>
      </c>
    </row>
    <row r="22739" spans="6:6">
      <c r="F22739" s="1" t="s">
        <v>3</v>
      </c>
    </row>
    <row r="22740" spans="6:6">
      <c r="F22740" s="1" t="s">
        <v>3</v>
      </c>
    </row>
    <row r="22741" spans="6:6">
      <c r="F22741" s="1" t="s">
        <v>3</v>
      </c>
    </row>
    <row r="22742" spans="6:6">
      <c r="F22742" s="1" t="s">
        <v>3</v>
      </c>
    </row>
    <row r="22743" spans="6:6">
      <c r="F22743" s="1" t="s">
        <v>3</v>
      </c>
    </row>
    <row r="22744" spans="6:6">
      <c r="F22744" s="1" t="s">
        <v>3</v>
      </c>
    </row>
    <row r="22745" spans="6:6">
      <c r="F22745" s="1" t="s">
        <v>3</v>
      </c>
    </row>
    <row r="22746" spans="6:6">
      <c r="F22746" s="1" t="s">
        <v>3</v>
      </c>
    </row>
    <row r="22747" spans="6:6">
      <c r="F22747" s="1" t="s">
        <v>3</v>
      </c>
    </row>
    <row r="22748" spans="6:6">
      <c r="F22748" s="1" t="s">
        <v>3</v>
      </c>
    </row>
    <row r="22749" spans="6:6">
      <c r="F22749" s="1" t="s">
        <v>3</v>
      </c>
    </row>
    <row r="22750" spans="6:6">
      <c r="F22750" s="1" t="s">
        <v>3</v>
      </c>
    </row>
    <row r="22751" spans="6:6">
      <c r="F22751" s="1" t="s">
        <v>3</v>
      </c>
    </row>
    <row r="22752" spans="6:6">
      <c r="F22752" s="1" t="s">
        <v>3</v>
      </c>
    </row>
    <row r="22753" spans="6:6">
      <c r="F22753" s="1" t="s">
        <v>3</v>
      </c>
    </row>
    <row r="22754" spans="6:6">
      <c r="F22754" s="1" t="s">
        <v>3</v>
      </c>
    </row>
    <row r="22755" spans="6:6">
      <c r="F22755" s="1" t="s">
        <v>3</v>
      </c>
    </row>
    <row r="22756" spans="6:6">
      <c r="F22756" s="1" t="s">
        <v>3</v>
      </c>
    </row>
    <row r="22757" spans="6:6">
      <c r="F22757" s="1" t="s">
        <v>3</v>
      </c>
    </row>
    <row r="22758" spans="6:6">
      <c r="F22758" s="1" t="s">
        <v>3</v>
      </c>
    </row>
    <row r="22759" spans="6:6">
      <c r="F22759" s="1" t="s">
        <v>3</v>
      </c>
    </row>
    <row r="22760" spans="6:6">
      <c r="F22760" s="1" t="s">
        <v>3</v>
      </c>
    </row>
    <row r="22761" spans="6:6">
      <c r="F22761" s="1" t="s">
        <v>3</v>
      </c>
    </row>
    <row r="22762" spans="6:6">
      <c r="F22762" s="1" t="s">
        <v>3</v>
      </c>
    </row>
    <row r="22763" spans="6:6">
      <c r="F22763" s="1" t="s">
        <v>3</v>
      </c>
    </row>
    <row r="22764" spans="6:6">
      <c r="F22764" s="1" t="s">
        <v>3</v>
      </c>
    </row>
    <row r="22765" spans="6:6">
      <c r="F22765" s="1" t="s">
        <v>3</v>
      </c>
    </row>
    <row r="22766" spans="6:6">
      <c r="F22766" s="1" t="s">
        <v>3</v>
      </c>
    </row>
    <row r="22767" spans="6:6">
      <c r="F22767" s="1" t="s">
        <v>3</v>
      </c>
    </row>
    <row r="22768" spans="6:6">
      <c r="F22768" s="1" t="s">
        <v>3</v>
      </c>
    </row>
    <row r="22769" spans="6:6">
      <c r="F22769" s="1" t="s">
        <v>3</v>
      </c>
    </row>
    <row r="22770" spans="6:6">
      <c r="F22770" s="1" t="s">
        <v>3</v>
      </c>
    </row>
    <row r="22771" spans="6:6">
      <c r="F22771" s="1" t="s">
        <v>3</v>
      </c>
    </row>
    <row r="22772" spans="6:6">
      <c r="F22772" s="1" t="s">
        <v>3</v>
      </c>
    </row>
    <row r="22773" spans="6:6">
      <c r="F22773" s="1" t="s">
        <v>3</v>
      </c>
    </row>
    <row r="22774" spans="6:6">
      <c r="F22774" s="1" t="s">
        <v>3</v>
      </c>
    </row>
    <row r="22775" spans="6:6">
      <c r="F22775" s="1" t="s">
        <v>3</v>
      </c>
    </row>
    <row r="22776" spans="6:6">
      <c r="F22776" s="1" t="s">
        <v>3</v>
      </c>
    </row>
    <row r="22777" spans="6:6">
      <c r="F22777" s="1" t="s">
        <v>3</v>
      </c>
    </row>
    <row r="22778" spans="6:6">
      <c r="F22778" s="1" t="s">
        <v>3</v>
      </c>
    </row>
    <row r="22779" spans="6:6">
      <c r="F22779" s="1" t="s">
        <v>3</v>
      </c>
    </row>
    <row r="22780" spans="6:6">
      <c r="F22780" s="1" t="s">
        <v>3</v>
      </c>
    </row>
    <row r="22781" spans="6:6">
      <c r="F22781" s="1" t="s">
        <v>3</v>
      </c>
    </row>
    <row r="22782" spans="6:6">
      <c r="F22782" s="1" t="s">
        <v>3</v>
      </c>
    </row>
    <row r="22783" spans="6:6">
      <c r="F22783" s="1" t="s">
        <v>3</v>
      </c>
    </row>
    <row r="22784" spans="6:6">
      <c r="F22784" s="1" t="s">
        <v>3</v>
      </c>
    </row>
    <row r="22785" spans="6:6">
      <c r="F22785" s="1" t="s">
        <v>3</v>
      </c>
    </row>
    <row r="22786" spans="6:6">
      <c r="F22786" s="1" t="s">
        <v>3</v>
      </c>
    </row>
    <row r="22787" spans="6:6">
      <c r="F22787" s="1" t="s">
        <v>3</v>
      </c>
    </row>
    <row r="22788" spans="6:6">
      <c r="F22788" s="1" t="s">
        <v>3</v>
      </c>
    </row>
    <row r="22789" spans="6:6">
      <c r="F22789" s="1" t="s">
        <v>3</v>
      </c>
    </row>
    <row r="22790" spans="6:6">
      <c r="F22790" s="1" t="s">
        <v>3</v>
      </c>
    </row>
    <row r="22791" spans="6:6">
      <c r="F22791" s="1" t="s">
        <v>3</v>
      </c>
    </row>
    <row r="22792" spans="6:6">
      <c r="F22792" s="1" t="s">
        <v>3</v>
      </c>
    </row>
    <row r="22793" spans="6:6">
      <c r="F22793" s="1" t="s">
        <v>3</v>
      </c>
    </row>
    <row r="22794" spans="6:6">
      <c r="F22794" s="1" t="s">
        <v>3</v>
      </c>
    </row>
    <row r="22795" spans="6:6">
      <c r="F22795" s="1" t="s">
        <v>3</v>
      </c>
    </row>
    <row r="22796" spans="6:6">
      <c r="F22796" s="1" t="s">
        <v>3</v>
      </c>
    </row>
    <row r="22797" spans="6:6">
      <c r="F22797" s="1" t="s">
        <v>3</v>
      </c>
    </row>
    <row r="22798" spans="6:6">
      <c r="F22798" s="1" t="s">
        <v>3</v>
      </c>
    </row>
    <row r="22799" spans="6:6">
      <c r="F22799" s="1" t="s">
        <v>3</v>
      </c>
    </row>
    <row r="22800" spans="6:6">
      <c r="F22800" s="1" t="s">
        <v>3</v>
      </c>
    </row>
    <row r="22801" spans="6:6">
      <c r="F22801" s="1" t="s">
        <v>3</v>
      </c>
    </row>
    <row r="22802" spans="6:6">
      <c r="F22802" s="1" t="s">
        <v>3</v>
      </c>
    </row>
    <row r="22803" spans="6:6">
      <c r="F22803" s="1" t="s">
        <v>3</v>
      </c>
    </row>
    <row r="22804" spans="6:6">
      <c r="F22804" s="1" t="s">
        <v>3</v>
      </c>
    </row>
    <row r="22805" spans="6:6">
      <c r="F22805" s="1" t="s">
        <v>3</v>
      </c>
    </row>
    <row r="22806" spans="6:6">
      <c r="F22806" s="1" t="s">
        <v>3</v>
      </c>
    </row>
    <row r="22807" spans="6:6">
      <c r="F22807" s="1" t="s">
        <v>3</v>
      </c>
    </row>
    <row r="22808" spans="6:6">
      <c r="F22808" s="1" t="s">
        <v>3</v>
      </c>
    </row>
    <row r="22809" spans="6:6">
      <c r="F22809" s="1" t="s">
        <v>3</v>
      </c>
    </row>
    <row r="22810" spans="6:6">
      <c r="F22810" s="1" t="s">
        <v>3</v>
      </c>
    </row>
    <row r="22811" spans="6:6">
      <c r="F22811" s="1" t="s">
        <v>3</v>
      </c>
    </row>
    <row r="22812" spans="6:6">
      <c r="F22812" s="1" t="s">
        <v>3</v>
      </c>
    </row>
    <row r="22813" spans="6:6">
      <c r="F22813" s="1" t="s">
        <v>3</v>
      </c>
    </row>
    <row r="22814" spans="6:6">
      <c r="F22814" s="1" t="s">
        <v>3</v>
      </c>
    </row>
    <row r="22815" spans="6:6">
      <c r="F22815" s="1" t="s">
        <v>3</v>
      </c>
    </row>
    <row r="22816" spans="6:6">
      <c r="F22816" s="1" t="s">
        <v>3</v>
      </c>
    </row>
    <row r="22817" spans="6:6">
      <c r="F22817" s="1" t="s">
        <v>3</v>
      </c>
    </row>
    <row r="22818" spans="6:6">
      <c r="F22818" s="1" t="s">
        <v>3</v>
      </c>
    </row>
    <row r="22819" spans="6:6">
      <c r="F22819" s="1" t="s">
        <v>3</v>
      </c>
    </row>
    <row r="22820" spans="6:6">
      <c r="F22820" s="1" t="s">
        <v>3</v>
      </c>
    </row>
    <row r="22821" spans="6:6">
      <c r="F22821" s="1" t="s">
        <v>3</v>
      </c>
    </row>
    <row r="22822" spans="6:6">
      <c r="F22822" s="1" t="s">
        <v>3</v>
      </c>
    </row>
    <row r="22823" spans="6:6">
      <c r="F22823" s="1" t="s">
        <v>3</v>
      </c>
    </row>
    <row r="22824" spans="6:6">
      <c r="F22824" s="1" t="s">
        <v>3</v>
      </c>
    </row>
    <row r="22825" spans="6:6">
      <c r="F22825" s="1" t="s">
        <v>3</v>
      </c>
    </row>
    <row r="22826" spans="6:6">
      <c r="F22826" s="1" t="s">
        <v>3</v>
      </c>
    </row>
    <row r="22827" spans="6:6">
      <c r="F22827" s="1" t="s">
        <v>3</v>
      </c>
    </row>
    <row r="22828" spans="6:6">
      <c r="F22828" s="1" t="s">
        <v>3</v>
      </c>
    </row>
    <row r="22829" spans="6:6">
      <c r="F22829" s="1" t="s">
        <v>3</v>
      </c>
    </row>
    <row r="22830" spans="6:6">
      <c r="F22830" s="1" t="s">
        <v>3</v>
      </c>
    </row>
    <row r="22831" spans="6:6">
      <c r="F22831" s="1" t="s">
        <v>3</v>
      </c>
    </row>
    <row r="22832" spans="6:6">
      <c r="F22832" s="1" t="s">
        <v>3</v>
      </c>
    </row>
    <row r="22833" spans="6:6">
      <c r="F22833" s="1" t="s">
        <v>3</v>
      </c>
    </row>
    <row r="22834" spans="6:6">
      <c r="F22834" s="1" t="s">
        <v>3</v>
      </c>
    </row>
    <row r="22835" spans="6:6">
      <c r="F22835" s="1" t="s">
        <v>3</v>
      </c>
    </row>
    <row r="22836" spans="6:6">
      <c r="F22836" s="1" t="s">
        <v>3</v>
      </c>
    </row>
    <row r="22837" spans="6:6">
      <c r="F22837" s="1" t="s">
        <v>3</v>
      </c>
    </row>
    <row r="22838" spans="6:6">
      <c r="F22838" s="1" t="s">
        <v>3</v>
      </c>
    </row>
    <row r="22839" spans="6:6">
      <c r="F22839" s="1" t="s">
        <v>3</v>
      </c>
    </row>
    <row r="22840" spans="6:6">
      <c r="F22840" s="1" t="s">
        <v>3</v>
      </c>
    </row>
    <row r="22841" spans="6:6">
      <c r="F22841" s="1" t="s">
        <v>3</v>
      </c>
    </row>
    <row r="22842" spans="6:6">
      <c r="F22842" s="1" t="s">
        <v>3</v>
      </c>
    </row>
    <row r="22843" spans="6:6">
      <c r="F22843" s="1" t="s">
        <v>3</v>
      </c>
    </row>
    <row r="22844" spans="6:6">
      <c r="F22844" s="1" t="s">
        <v>3</v>
      </c>
    </row>
    <row r="22845" spans="6:6">
      <c r="F22845" s="1" t="s">
        <v>3</v>
      </c>
    </row>
    <row r="22846" spans="6:6">
      <c r="F22846" s="1" t="s">
        <v>3</v>
      </c>
    </row>
    <row r="22847" spans="6:6">
      <c r="F22847" s="1" t="s">
        <v>3</v>
      </c>
    </row>
    <row r="22848" spans="6:6">
      <c r="F22848" s="1" t="s">
        <v>3</v>
      </c>
    </row>
    <row r="22849" spans="6:6">
      <c r="F22849" s="1" t="s">
        <v>3</v>
      </c>
    </row>
    <row r="22850" spans="6:6">
      <c r="F22850" s="1" t="s">
        <v>3</v>
      </c>
    </row>
    <row r="22851" spans="6:6">
      <c r="F22851" s="1" t="s">
        <v>3</v>
      </c>
    </row>
    <row r="22852" spans="6:6">
      <c r="F22852" s="1" t="s">
        <v>3</v>
      </c>
    </row>
    <row r="22853" spans="6:6">
      <c r="F22853" s="1" t="s">
        <v>3</v>
      </c>
    </row>
    <row r="22854" spans="6:6">
      <c r="F22854" s="1" t="s">
        <v>3</v>
      </c>
    </row>
    <row r="22855" spans="6:6">
      <c r="F22855" s="1" t="s">
        <v>3</v>
      </c>
    </row>
    <row r="22856" spans="6:6">
      <c r="F22856" s="1" t="s">
        <v>3</v>
      </c>
    </row>
    <row r="22857" spans="6:6">
      <c r="F22857" s="1" t="s">
        <v>3</v>
      </c>
    </row>
    <row r="22858" spans="6:6">
      <c r="F22858" s="1" t="s">
        <v>3</v>
      </c>
    </row>
    <row r="22859" spans="6:6">
      <c r="F22859" s="1" t="s">
        <v>3</v>
      </c>
    </row>
    <row r="22860" spans="6:6">
      <c r="F22860" s="1" t="s">
        <v>3</v>
      </c>
    </row>
    <row r="22861" spans="6:6">
      <c r="F22861" s="1" t="s">
        <v>3</v>
      </c>
    </row>
    <row r="22862" spans="6:6">
      <c r="F22862" s="1" t="s">
        <v>3</v>
      </c>
    </row>
    <row r="22863" spans="6:6">
      <c r="F22863" s="1" t="s">
        <v>3</v>
      </c>
    </row>
    <row r="22864" spans="6:6">
      <c r="F22864" s="1" t="s">
        <v>3</v>
      </c>
    </row>
    <row r="22865" spans="6:6">
      <c r="F22865" s="1" t="s">
        <v>3</v>
      </c>
    </row>
    <row r="22866" spans="6:6">
      <c r="F22866" s="1" t="s">
        <v>3</v>
      </c>
    </row>
    <row r="22867" spans="6:6">
      <c r="F22867" s="1" t="s">
        <v>3</v>
      </c>
    </row>
    <row r="22868" spans="6:6">
      <c r="F22868" s="1" t="s">
        <v>3</v>
      </c>
    </row>
    <row r="22869" spans="6:6">
      <c r="F22869" s="1" t="s">
        <v>3</v>
      </c>
    </row>
    <row r="22870" spans="6:6">
      <c r="F22870" s="1" t="s">
        <v>3</v>
      </c>
    </row>
    <row r="22871" spans="6:6">
      <c r="F22871" s="1" t="s">
        <v>3</v>
      </c>
    </row>
    <row r="22872" spans="6:6">
      <c r="F22872" s="1" t="s">
        <v>3</v>
      </c>
    </row>
    <row r="22873" spans="6:6">
      <c r="F22873" s="1" t="s">
        <v>3</v>
      </c>
    </row>
    <row r="22874" spans="6:6">
      <c r="F22874" s="1" t="s">
        <v>3</v>
      </c>
    </row>
    <row r="22875" spans="6:6">
      <c r="F22875" s="1" t="s">
        <v>3</v>
      </c>
    </row>
    <row r="22876" spans="6:6">
      <c r="F22876" s="1" t="s">
        <v>3</v>
      </c>
    </row>
    <row r="22877" spans="6:6">
      <c r="F22877" s="1" t="s">
        <v>3</v>
      </c>
    </row>
    <row r="22878" spans="6:6">
      <c r="F22878" s="1" t="s">
        <v>3</v>
      </c>
    </row>
    <row r="22879" spans="6:6">
      <c r="F22879" s="1" t="s">
        <v>3</v>
      </c>
    </row>
    <row r="22880" spans="6:6">
      <c r="F22880" s="1" t="s">
        <v>3</v>
      </c>
    </row>
    <row r="22881" spans="6:6">
      <c r="F22881" s="1" t="s">
        <v>3</v>
      </c>
    </row>
    <row r="22882" spans="6:6">
      <c r="F22882" s="1" t="s">
        <v>3</v>
      </c>
    </row>
    <row r="22883" spans="6:6">
      <c r="F22883" s="1" t="s">
        <v>3</v>
      </c>
    </row>
    <row r="22884" spans="6:6">
      <c r="F22884" s="1" t="s">
        <v>3</v>
      </c>
    </row>
    <row r="22885" spans="6:6">
      <c r="F22885" s="1" t="s">
        <v>3</v>
      </c>
    </row>
    <row r="22886" spans="6:6">
      <c r="F22886" s="1" t="s">
        <v>3</v>
      </c>
    </row>
    <row r="22887" spans="6:6">
      <c r="F22887" s="1" t="s">
        <v>3</v>
      </c>
    </row>
    <row r="22888" spans="6:6">
      <c r="F22888" s="1" t="s">
        <v>3</v>
      </c>
    </row>
    <row r="22889" spans="6:6">
      <c r="F22889" s="1" t="s">
        <v>3</v>
      </c>
    </row>
    <row r="22890" spans="6:6">
      <c r="F22890" s="1" t="s">
        <v>3</v>
      </c>
    </row>
    <row r="22891" spans="6:6">
      <c r="F22891" s="1" t="s">
        <v>3</v>
      </c>
    </row>
    <row r="22892" spans="6:6">
      <c r="F22892" s="1" t="s">
        <v>3</v>
      </c>
    </row>
    <row r="22893" spans="6:6">
      <c r="F22893" s="1" t="s">
        <v>3</v>
      </c>
    </row>
    <row r="22894" spans="6:6">
      <c r="F22894" s="1" t="s">
        <v>3</v>
      </c>
    </row>
    <row r="22895" spans="6:6">
      <c r="F22895" s="1" t="s">
        <v>3</v>
      </c>
    </row>
    <row r="22896" spans="6:6">
      <c r="F22896" s="1" t="s">
        <v>3</v>
      </c>
    </row>
    <row r="22897" spans="6:6">
      <c r="F22897" s="1" t="s">
        <v>3</v>
      </c>
    </row>
    <row r="22898" spans="6:6">
      <c r="F22898" s="1" t="s">
        <v>3</v>
      </c>
    </row>
    <row r="22899" spans="6:6">
      <c r="F22899" s="1" t="s">
        <v>3</v>
      </c>
    </row>
    <row r="22900" spans="6:6">
      <c r="F22900" s="1" t="s">
        <v>3</v>
      </c>
    </row>
    <row r="22901" spans="6:6">
      <c r="F22901" s="1" t="s">
        <v>3</v>
      </c>
    </row>
    <row r="22902" spans="6:6">
      <c r="F22902" s="1" t="s">
        <v>3</v>
      </c>
    </row>
    <row r="22903" spans="6:6">
      <c r="F22903" s="1" t="s">
        <v>3</v>
      </c>
    </row>
    <row r="22904" spans="6:6">
      <c r="F22904" s="1" t="s">
        <v>3</v>
      </c>
    </row>
    <row r="22905" spans="6:6">
      <c r="F22905" s="1" t="s">
        <v>3</v>
      </c>
    </row>
    <row r="22906" spans="6:6">
      <c r="F22906" s="1" t="s">
        <v>3</v>
      </c>
    </row>
    <row r="22907" spans="6:6">
      <c r="F22907" s="1" t="s">
        <v>3</v>
      </c>
    </row>
    <row r="22908" spans="6:6">
      <c r="F22908" s="1" t="s">
        <v>3</v>
      </c>
    </row>
    <row r="22909" spans="6:6">
      <c r="F22909" s="1" t="s">
        <v>3</v>
      </c>
    </row>
    <row r="22910" spans="6:6">
      <c r="F22910" s="1" t="s">
        <v>3</v>
      </c>
    </row>
    <row r="22911" spans="6:6">
      <c r="F22911" s="1" t="s">
        <v>3</v>
      </c>
    </row>
    <row r="22912" spans="6:6">
      <c r="F22912" s="1" t="s">
        <v>3</v>
      </c>
    </row>
    <row r="22913" spans="6:6">
      <c r="F22913" s="1" t="s">
        <v>3</v>
      </c>
    </row>
    <row r="22914" spans="6:6">
      <c r="F22914" s="1" t="s">
        <v>3</v>
      </c>
    </row>
    <row r="22915" spans="6:6">
      <c r="F22915" s="1" t="s">
        <v>3</v>
      </c>
    </row>
    <row r="22916" spans="6:6">
      <c r="F22916" s="1" t="s">
        <v>3</v>
      </c>
    </row>
    <row r="22917" spans="6:6">
      <c r="F22917" s="1" t="s">
        <v>3</v>
      </c>
    </row>
    <row r="22918" spans="6:6">
      <c r="F22918" s="1" t="s">
        <v>3</v>
      </c>
    </row>
    <row r="22919" spans="6:6">
      <c r="F22919" s="1" t="s">
        <v>3</v>
      </c>
    </row>
    <row r="22920" spans="6:6">
      <c r="F22920" s="1" t="s">
        <v>3</v>
      </c>
    </row>
    <row r="22921" spans="6:6">
      <c r="F22921" s="1" t="s">
        <v>3</v>
      </c>
    </row>
    <row r="22922" spans="6:6">
      <c r="F22922" s="1" t="s">
        <v>3</v>
      </c>
    </row>
    <row r="22923" spans="6:6">
      <c r="F22923" s="1" t="s">
        <v>3</v>
      </c>
    </row>
    <row r="22924" spans="6:6">
      <c r="F22924" s="1" t="s">
        <v>3</v>
      </c>
    </row>
    <row r="22925" spans="6:6">
      <c r="F22925" s="1" t="s">
        <v>3</v>
      </c>
    </row>
    <row r="22926" spans="6:6">
      <c r="F22926" s="1" t="s">
        <v>3</v>
      </c>
    </row>
    <row r="22927" spans="6:6">
      <c r="F22927" s="1" t="s">
        <v>3</v>
      </c>
    </row>
    <row r="22928" spans="6:6">
      <c r="F22928" s="1" t="s">
        <v>3</v>
      </c>
    </row>
    <row r="22929" spans="6:6">
      <c r="F22929" s="1" t="s">
        <v>3</v>
      </c>
    </row>
    <row r="22930" spans="6:6">
      <c r="F22930" s="1" t="s">
        <v>3</v>
      </c>
    </row>
    <row r="22931" spans="6:6">
      <c r="F22931" s="1" t="s">
        <v>3</v>
      </c>
    </row>
    <row r="22932" spans="6:6">
      <c r="F22932" s="1" t="s">
        <v>3</v>
      </c>
    </row>
    <row r="22933" spans="6:6">
      <c r="F22933" s="1" t="s">
        <v>3</v>
      </c>
    </row>
    <row r="22934" spans="6:6">
      <c r="F22934" s="1" t="s">
        <v>3</v>
      </c>
    </row>
    <row r="22935" spans="6:6">
      <c r="F22935" s="1" t="s">
        <v>3</v>
      </c>
    </row>
    <row r="22936" spans="6:6">
      <c r="F22936" s="1" t="s">
        <v>3</v>
      </c>
    </row>
    <row r="22937" spans="6:6">
      <c r="F22937" s="1" t="s">
        <v>3</v>
      </c>
    </row>
    <row r="22938" spans="6:6">
      <c r="F22938" s="1" t="s">
        <v>3</v>
      </c>
    </row>
    <row r="22939" spans="6:6">
      <c r="F22939" s="1" t="s">
        <v>3</v>
      </c>
    </row>
    <row r="22940" spans="6:6">
      <c r="F22940" s="1" t="s">
        <v>3</v>
      </c>
    </row>
    <row r="22941" spans="6:6">
      <c r="F22941" s="1" t="s">
        <v>3</v>
      </c>
    </row>
    <row r="22942" spans="6:6">
      <c r="F22942" s="1" t="s">
        <v>3</v>
      </c>
    </row>
    <row r="22943" spans="6:6">
      <c r="F22943" s="1" t="s">
        <v>3</v>
      </c>
    </row>
    <row r="22944" spans="6:6">
      <c r="F22944" s="1" t="s">
        <v>3</v>
      </c>
    </row>
    <row r="22945" spans="6:6">
      <c r="F22945" s="1" t="s">
        <v>3</v>
      </c>
    </row>
    <row r="22946" spans="6:6">
      <c r="F22946" s="1" t="s">
        <v>3</v>
      </c>
    </row>
    <row r="22947" spans="6:6">
      <c r="F22947" s="1" t="s">
        <v>3</v>
      </c>
    </row>
    <row r="22948" spans="6:6">
      <c r="F22948" s="1" t="s">
        <v>3</v>
      </c>
    </row>
    <row r="22949" spans="6:6">
      <c r="F22949" s="1" t="s">
        <v>3</v>
      </c>
    </row>
    <row r="22950" spans="6:6">
      <c r="F22950" s="1" t="s">
        <v>3</v>
      </c>
    </row>
    <row r="22951" spans="6:6">
      <c r="F22951" s="1" t="s">
        <v>3</v>
      </c>
    </row>
    <row r="22952" spans="6:6">
      <c r="F22952" s="1" t="s">
        <v>3</v>
      </c>
    </row>
    <row r="22953" spans="6:6">
      <c r="F22953" s="1" t="s">
        <v>3</v>
      </c>
    </row>
    <row r="22954" spans="6:6">
      <c r="F22954" s="1" t="s">
        <v>3</v>
      </c>
    </row>
    <row r="22955" spans="6:6">
      <c r="F22955" s="1" t="s">
        <v>3</v>
      </c>
    </row>
    <row r="22956" spans="6:6">
      <c r="F22956" s="1" t="s">
        <v>3</v>
      </c>
    </row>
    <row r="22957" spans="6:6">
      <c r="F22957" s="1" t="s">
        <v>3</v>
      </c>
    </row>
    <row r="22958" spans="6:6">
      <c r="F22958" s="1" t="s">
        <v>3</v>
      </c>
    </row>
    <row r="22959" spans="6:6">
      <c r="F22959" s="1" t="s">
        <v>3</v>
      </c>
    </row>
    <row r="22960" spans="6:6">
      <c r="F22960" s="1" t="s">
        <v>3</v>
      </c>
    </row>
    <row r="22961" spans="6:6">
      <c r="F22961" s="1" t="s">
        <v>3</v>
      </c>
    </row>
    <row r="22962" spans="6:6">
      <c r="F22962" s="1" t="s">
        <v>3</v>
      </c>
    </row>
    <row r="22963" spans="6:6">
      <c r="F22963" s="1" t="s">
        <v>3</v>
      </c>
    </row>
    <row r="22964" spans="6:6">
      <c r="F22964" s="1" t="s">
        <v>3</v>
      </c>
    </row>
    <row r="22965" spans="6:6">
      <c r="F22965" s="1" t="s">
        <v>3</v>
      </c>
    </row>
    <row r="22966" spans="6:6">
      <c r="F22966" s="1" t="s">
        <v>3</v>
      </c>
    </row>
    <row r="22967" spans="6:6">
      <c r="F22967" s="1" t="s">
        <v>3</v>
      </c>
    </row>
    <row r="22968" spans="6:6">
      <c r="F22968" s="1" t="s">
        <v>3</v>
      </c>
    </row>
    <row r="22969" spans="6:6">
      <c r="F22969" s="1" t="s">
        <v>3</v>
      </c>
    </row>
    <row r="22970" spans="6:6">
      <c r="F22970" s="1" t="s">
        <v>3</v>
      </c>
    </row>
    <row r="22971" spans="6:6">
      <c r="F22971" s="1" t="s">
        <v>3</v>
      </c>
    </row>
    <row r="22972" spans="6:6">
      <c r="F22972" s="1" t="s">
        <v>3</v>
      </c>
    </row>
    <row r="22973" spans="6:6">
      <c r="F22973" s="1" t="s">
        <v>3</v>
      </c>
    </row>
    <row r="22974" spans="6:6">
      <c r="F22974" s="1" t="s">
        <v>3</v>
      </c>
    </row>
    <row r="22975" spans="6:6">
      <c r="F22975" s="1" t="s">
        <v>3</v>
      </c>
    </row>
    <row r="22976" spans="6:6">
      <c r="F22976" s="1" t="s">
        <v>3</v>
      </c>
    </row>
    <row r="22977" spans="6:6">
      <c r="F22977" s="1" t="s">
        <v>3</v>
      </c>
    </row>
    <row r="22978" spans="6:6">
      <c r="F22978" s="1" t="s">
        <v>3</v>
      </c>
    </row>
    <row r="22979" spans="6:6">
      <c r="F22979" s="1" t="s">
        <v>3</v>
      </c>
    </row>
    <row r="22980" spans="6:6">
      <c r="F22980" s="1" t="s">
        <v>3</v>
      </c>
    </row>
    <row r="22981" spans="6:6">
      <c r="F22981" s="1" t="s">
        <v>3</v>
      </c>
    </row>
    <row r="22982" spans="6:6">
      <c r="F22982" s="1" t="s">
        <v>3</v>
      </c>
    </row>
    <row r="22983" spans="6:6">
      <c r="F22983" s="1" t="s">
        <v>3</v>
      </c>
    </row>
    <row r="22984" spans="6:6">
      <c r="F22984" s="1" t="s">
        <v>3</v>
      </c>
    </row>
    <row r="22985" spans="6:6">
      <c r="F22985" s="1" t="s">
        <v>3</v>
      </c>
    </row>
    <row r="22986" spans="6:6">
      <c r="F22986" s="1" t="s">
        <v>3</v>
      </c>
    </row>
    <row r="22987" spans="6:6">
      <c r="F22987" s="1" t="s">
        <v>3</v>
      </c>
    </row>
    <row r="22988" spans="6:6">
      <c r="F22988" s="1" t="s">
        <v>3</v>
      </c>
    </row>
    <row r="22989" spans="6:6">
      <c r="F22989" s="1" t="s">
        <v>3</v>
      </c>
    </row>
    <row r="22990" spans="6:6">
      <c r="F22990" s="1" t="s">
        <v>3</v>
      </c>
    </row>
    <row r="22991" spans="6:6">
      <c r="F22991" s="1" t="s">
        <v>3</v>
      </c>
    </row>
    <row r="22992" spans="6:6">
      <c r="F22992" s="1" t="s">
        <v>3</v>
      </c>
    </row>
    <row r="22993" spans="6:6">
      <c r="F22993" s="1" t="s">
        <v>3</v>
      </c>
    </row>
    <row r="22994" spans="6:6">
      <c r="F22994" s="1" t="s">
        <v>3</v>
      </c>
    </row>
    <row r="22995" spans="6:6">
      <c r="F22995" s="1" t="s">
        <v>3</v>
      </c>
    </row>
    <row r="22996" spans="6:6">
      <c r="F22996" s="1" t="s">
        <v>3</v>
      </c>
    </row>
    <row r="22997" spans="6:6">
      <c r="F22997" s="1" t="s">
        <v>3</v>
      </c>
    </row>
    <row r="22998" spans="6:6">
      <c r="F22998" s="1" t="s">
        <v>3</v>
      </c>
    </row>
    <row r="22999" spans="6:6">
      <c r="F22999" s="1" t="s">
        <v>3</v>
      </c>
    </row>
    <row r="23000" spans="6:6">
      <c r="F23000" s="1" t="s">
        <v>3</v>
      </c>
    </row>
    <row r="23001" spans="6:6">
      <c r="F23001" s="1" t="s">
        <v>3</v>
      </c>
    </row>
    <row r="23002" spans="6:6">
      <c r="F23002" s="1" t="s">
        <v>3</v>
      </c>
    </row>
    <row r="23003" spans="6:6">
      <c r="F23003" s="1" t="s">
        <v>3</v>
      </c>
    </row>
    <row r="23004" spans="6:6">
      <c r="F23004" s="1" t="s">
        <v>3</v>
      </c>
    </row>
    <row r="23005" spans="6:6">
      <c r="F23005" s="1" t="s">
        <v>3</v>
      </c>
    </row>
    <row r="23006" spans="6:6">
      <c r="F23006" s="1" t="s">
        <v>3</v>
      </c>
    </row>
    <row r="23007" spans="6:6">
      <c r="F23007" s="1" t="s">
        <v>3</v>
      </c>
    </row>
    <row r="23008" spans="6:6">
      <c r="F23008" s="1" t="s">
        <v>3</v>
      </c>
    </row>
    <row r="23009" spans="6:6">
      <c r="F23009" s="1" t="s">
        <v>3</v>
      </c>
    </row>
    <row r="23010" spans="6:6">
      <c r="F23010" s="1" t="s">
        <v>3</v>
      </c>
    </row>
    <row r="23011" spans="6:6">
      <c r="F23011" s="1" t="s">
        <v>3</v>
      </c>
    </row>
    <row r="23012" spans="6:6">
      <c r="F23012" s="1" t="s">
        <v>3</v>
      </c>
    </row>
    <row r="23013" spans="6:6">
      <c r="F23013" s="1" t="s">
        <v>3</v>
      </c>
    </row>
    <row r="23014" spans="6:6">
      <c r="F23014" s="1" t="s">
        <v>3</v>
      </c>
    </row>
    <row r="23015" spans="6:6">
      <c r="F23015" s="1" t="s">
        <v>3</v>
      </c>
    </row>
    <row r="23016" spans="6:6">
      <c r="F23016" s="1" t="s">
        <v>3</v>
      </c>
    </row>
    <row r="23017" spans="6:6">
      <c r="F23017" s="1" t="s">
        <v>3</v>
      </c>
    </row>
    <row r="23018" spans="6:6">
      <c r="F23018" s="1" t="s">
        <v>3</v>
      </c>
    </row>
    <row r="23019" spans="6:6">
      <c r="F23019" s="1" t="s">
        <v>3</v>
      </c>
    </row>
    <row r="23020" spans="6:6">
      <c r="F23020" s="1" t="s">
        <v>3</v>
      </c>
    </row>
    <row r="23021" spans="6:6">
      <c r="F23021" s="1" t="s">
        <v>3</v>
      </c>
    </row>
    <row r="23022" spans="6:6">
      <c r="F23022" s="1" t="s">
        <v>3</v>
      </c>
    </row>
    <row r="23023" spans="6:6">
      <c r="F23023" s="1" t="s">
        <v>3</v>
      </c>
    </row>
    <row r="23024" spans="6:6">
      <c r="F23024" s="1" t="s">
        <v>3</v>
      </c>
    </row>
    <row r="23025" spans="6:6">
      <c r="F23025" s="1" t="s">
        <v>3</v>
      </c>
    </row>
    <row r="23026" spans="6:6">
      <c r="F23026" s="1" t="s">
        <v>3</v>
      </c>
    </row>
    <row r="23027" spans="6:6">
      <c r="F23027" s="1" t="s">
        <v>3</v>
      </c>
    </row>
    <row r="23028" spans="6:6">
      <c r="F23028" s="1" t="s">
        <v>3</v>
      </c>
    </row>
    <row r="23029" spans="6:6">
      <c r="F23029" s="1" t="s">
        <v>3</v>
      </c>
    </row>
    <row r="23030" spans="6:6">
      <c r="F23030" s="1" t="s">
        <v>3</v>
      </c>
    </row>
    <row r="23031" spans="6:6">
      <c r="F23031" s="1" t="s">
        <v>3</v>
      </c>
    </row>
    <row r="23032" spans="6:6">
      <c r="F23032" s="1" t="s">
        <v>3</v>
      </c>
    </row>
    <row r="23033" spans="6:6">
      <c r="F23033" s="1" t="s">
        <v>3</v>
      </c>
    </row>
    <row r="23034" spans="6:6">
      <c r="F23034" s="1" t="s">
        <v>3</v>
      </c>
    </row>
    <row r="23035" spans="6:6">
      <c r="F23035" s="1" t="s">
        <v>3</v>
      </c>
    </row>
    <row r="23036" spans="6:6">
      <c r="F23036" s="1" t="s">
        <v>3</v>
      </c>
    </row>
    <row r="23037" spans="6:6">
      <c r="F23037" s="1" t="s">
        <v>3</v>
      </c>
    </row>
    <row r="23038" spans="6:6">
      <c r="F23038" s="1" t="s">
        <v>3</v>
      </c>
    </row>
    <row r="23039" spans="6:6">
      <c r="F23039" s="1" t="s">
        <v>3</v>
      </c>
    </row>
    <row r="23040" spans="6:6">
      <c r="F23040" s="1" t="s">
        <v>3</v>
      </c>
    </row>
    <row r="23041" spans="6:6">
      <c r="F23041" s="1" t="s">
        <v>3</v>
      </c>
    </row>
    <row r="23042" spans="6:6">
      <c r="F23042" s="1" t="s">
        <v>3</v>
      </c>
    </row>
    <row r="23043" spans="6:6">
      <c r="F23043" s="1" t="s">
        <v>3</v>
      </c>
    </row>
    <row r="23044" spans="6:6">
      <c r="F23044" s="1" t="s">
        <v>3</v>
      </c>
    </row>
    <row r="23045" spans="6:6">
      <c r="F23045" s="1" t="s">
        <v>3</v>
      </c>
    </row>
    <row r="23046" spans="6:6">
      <c r="F23046" s="1" t="s">
        <v>3</v>
      </c>
    </row>
    <row r="23047" spans="6:6">
      <c r="F23047" s="1" t="s">
        <v>3</v>
      </c>
    </row>
    <row r="23048" spans="6:6">
      <c r="F23048" s="1" t="s">
        <v>3</v>
      </c>
    </row>
    <row r="23049" spans="6:6">
      <c r="F23049" s="1" t="s">
        <v>3</v>
      </c>
    </row>
    <row r="23050" spans="6:6">
      <c r="F23050" s="1" t="s">
        <v>3</v>
      </c>
    </row>
    <row r="23051" spans="6:6">
      <c r="F23051" s="1" t="s">
        <v>3</v>
      </c>
    </row>
    <row r="23052" spans="6:6">
      <c r="F23052" s="1" t="s">
        <v>3</v>
      </c>
    </row>
    <row r="23053" spans="6:6">
      <c r="F23053" s="1" t="s">
        <v>3</v>
      </c>
    </row>
    <row r="23054" spans="6:6">
      <c r="F23054" s="1" t="s">
        <v>3</v>
      </c>
    </row>
    <row r="23055" spans="6:6">
      <c r="F23055" s="1" t="s">
        <v>3</v>
      </c>
    </row>
    <row r="23056" spans="6:6">
      <c r="F23056" s="1" t="s">
        <v>3</v>
      </c>
    </row>
    <row r="23057" spans="6:6">
      <c r="F23057" s="1" t="s">
        <v>3</v>
      </c>
    </row>
    <row r="23058" spans="6:6">
      <c r="F23058" s="1" t="s">
        <v>3</v>
      </c>
    </row>
    <row r="23059" spans="6:6">
      <c r="F23059" s="1" t="s">
        <v>3</v>
      </c>
    </row>
    <row r="23060" spans="6:6">
      <c r="F23060" s="1" t="s">
        <v>3</v>
      </c>
    </row>
    <row r="23061" spans="6:6">
      <c r="F23061" s="1" t="s">
        <v>3</v>
      </c>
    </row>
    <row r="23062" spans="6:6">
      <c r="F23062" s="1" t="s">
        <v>3</v>
      </c>
    </row>
    <row r="23063" spans="6:6">
      <c r="F23063" s="1" t="s">
        <v>3</v>
      </c>
    </row>
    <row r="23064" spans="6:6">
      <c r="F23064" s="1" t="s">
        <v>3</v>
      </c>
    </row>
    <row r="23065" spans="6:6">
      <c r="F23065" s="1" t="s">
        <v>3</v>
      </c>
    </row>
    <row r="23066" spans="6:6">
      <c r="F23066" s="1" t="s">
        <v>3</v>
      </c>
    </row>
    <row r="23067" spans="6:6">
      <c r="F23067" s="1" t="s">
        <v>3</v>
      </c>
    </row>
    <row r="23068" spans="6:6">
      <c r="F23068" s="1" t="s">
        <v>3</v>
      </c>
    </row>
    <row r="23069" spans="6:6">
      <c r="F23069" s="1" t="s">
        <v>3</v>
      </c>
    </row>
    <row r="23070" spans="6:6">
      <c r="F23070" s="1" t="s">
        <v>3</v>
      </c>
    </row>
    <row r="23071" spans="6:6">
      <c r="F23071" s="1" t="s">
        <v>3</v>
      </c>
    </row>
    <row r="23072" spans="6:6">
      <c r="F23072" s="1" t="s">
        <v>3</v>
      </c>
    </row>
    <row r="23073" spans="6:6">
      <c r="F23073" s="1" t="s">
        <v>3</v>
      </c>
    </row>
    <row r="23074" spans="6:6">
      <c r="F23074" s="1" t="s">
        <v>3</v>
      </c>
    </row>
    <row r="23075" spans="6:6">
      <c r="F23075" s="1" t="s">
        <v>3</v>
      </c>
    </row>
    <row r="23076" spans="6:6">
      <c r="F23076" s="1" t="s">
        <v>3</v>
      </c>
    </row>
    <row r="23077" spans="6:6">
      <c r="F23077" s="1" t="s">
        <v>3</v>
      </c>
    </row>
    <row r="23078" spans="6:6">
      <c r="F23078" s="1" t="s">
        <v>3</v>
      </c>
    </row>
    <row r="23079" spans="6:6">
      <c r="F23079" s="1" t="s">
        <v>3</v>
      </c>
    </row>
    <row r="23080" spans="6:6">
      <c r="F23080" s="1" t="s">
        <v>3</v>
      </c>
    </row>
    <row r="23081" spans="6:6">
      <c r="F23081" s="1" t="s">
        <v>3</v>
      </c>
    </row>
    <row r="23082" spans="6:6">
      <c r="F23082" s="1" t="s">
        <v>3</v>
      </c>
    </row>
    <row r="23083" spans="6:6">
      <c r="F23083" s="1" t="s">
        <v>3</v>
      </c>
    </row>
    <row r="23084" spans="6:6">
      <c r="F23084" s="1" t="s">
        <v>3</v>
      </c>
    </row>
    <row r="23085" spans="6:6">
      <c r="F23085" s="1" t="s">
        <v>3</v>
      </c>
    </row>
    <row r="23086" spans="6:6">
      <c r="F23086" s="1" t="s">
        <v>3</v>
      </c>
    </row>
    <row r="23087" spans="6:6">
      <c r="F23087" s="1" t="s">
        <v>3</v>
      </c>
    </row>
    <row r="23088" spans="6:6">
      <c r="F23088" s="1" t="s">
        <v>3</v>
      </c>
    </row>
    <row r="23089" spans="6:6">
      <c r="F23089" s="1" t="s">
        <v>3</v>
      </c>
    </row>
    <row r="23090" spans="6:6">
      <c r="F23090" s="1" t="s">
        <v>3</v>
      </c>
    </row>
    <row r="23091" spans="6:6">
      <c r="F23091" s="1" t="s">
        <v>3</v>
      </c>
    </row>
    <row r="23092" spans="6:6">
      <c r="F23092" s="1" t="s">
        <v>3</v>
      </c>
    </row>
    <row r="23093" spans="6:6">
      <c r="F23093" s="1" t="s">
        <v>3</v>
      </c>
    </row>
    <row r="23094" spans="6:6">
      <c r="F23094" s="1" t="s">
        <v>3</v>
      </c>
    </row>
    <row r="23095" spans="6:6">
      <c r="F23095" s="1" t="s">
        <v>3</v>
      </c>
    </row>
    <row r="23096" spans="6:6">
      <c r="F23096" s="1" t="s">
        <v>3</v>
      </c>
    </row>
    <row r="23097" spans="6:6">
      <c r="F23097" s="1" t="s">
        <v>3</v>
      </c>
    </row>
    <row r="23098" spans="6:6">
      <c r="F23098" s="1" t="s">
        <v>3</v>
      </c>
    </row>
    <row r="23099" spans="6:6">
      <c r="F23099" s="1" t="s">
        <v>3</v>
      </c>
    </row>
    <row r="23100" spans="6:6">
      <c r="F23100" s="1" t="s">
        <v>3</v>
      </c>
    </row>
    <row r="23101" spans="6:6">
      <c r="F23101" s="1" t="s">
        <v>3</v>
      </c>
    </row>
    <row r="23102" spans="6:6">
      <c r="F23102" s="1" t="s">
        <v>3</v>
      </c>
    </row>
    <row r="23103" spans="6:6">
      <c r="F23103" s="1" t="s">
        <v>3</v>
      </c>
    </row>
    <row r="23104" spans="6:6">
      <c r="F23104" s="1" t="s">
        <v>3</v>
      </c>
    </row>
    <row r="23105" spans="6:6">
      <c r="F23105" s="1" t="s">
        <v>3</v>
      </c>
    </row>
    <row r="23106" spans="6:6">
      <c r="F23106" s="1" t="s">
        <v>3</v>
      </c>
    </row>
    <row r="23107" spans="6:6">
      <c r="F23107" s="1" t="s">
        <v>3</v>
      </c>
    </row>
    <row r="23108" spans="6:6">
      <c r="F23108" s="1" t="s">
        <v>3</v>
      </c>
    </row>
    <row r="23109" spans="6:6">
      <c r="F23109" s="1" t="s">
        <v>3</v>
      </c>
    </row>
    <row r="23110" spans="6:6">
      <c r="F23110" s="1" t="s">
        <v>3</v>
      </c>
    </row>
    <row r="23111" spans="6:6">
      <c r="F23111" s="1" t="s">
        <v>3</v>
      </c>
    </row>
    <row r="23112" spans="6:6">
      <c r="F23112" s="1" t="s">
        <v>3</v>
      </c>
    </row>
    <row r="23113" spans="6:6">
      <c r="F23113" s="1" t="s">
        <v>3</v>
      </c>
    </row>
    <row r="23114" spans="6:6">
      <c r="F23114" s="1" t="s">
        <v>3</v>
      </c>
    </row>
    <row r="23115" spans="6:6">
      <c r="F23115" s="1" t="s">
        <v>3</v>
      </c>
    </row>
    <row r="23116" spans="6:6">
      <c r="F23116" s="1" t="s">
        <v>3</v>
      </c>
    </row>
    <row r="23117" spans="6:6">
      <c r="F23117" s="1" t="s">
        <v>3</v>
      </c>
    </row>
    <row r="23118" spans="6:6">
      <c r="F23118" s="1" t="s">
        <v>3</v>
      </c>
    </row>
    <row r="23119" spans="6:6">
      <c r="F23119" s="1" t="s">
        <v>3</v>
      </c>
    </row>
    <row r="23120" spans="6:6">
      <c r="F23120" s="1" t="s">
        <v>3</v>
      </c>
    </row>
    <row r="23121" spans="6:6">
      <c r="F23121" s="1" t="s">
        <v>3</v>
      </c>
    </row>
    <row r="23122" spans="6:6">
      <c r="F23122" s="1" t="s">
        <v>3</v>
      </c>
    </row>
    <row r="23123" spans="6:6">
      <c r="F23123" s="1" t="s">
        <v>3</v>
      </c>
    </row>
    <row r="23124" spans="6:6">
      <c r="F23124" s="1" t="s">
        <v>3</v>
      </c>
    </row>
    <row r="23125" spans="6:6">
      <c r="F23125" s="1" t="s">
        <v>3</v>
      </c>
    </row>
    <row r="23126" spans="6:6">
      <c r="F23126" s="1" t="s">
        <v>3</v>
      </c>
    </row>
    <row r="23127" spans="6:6">
      <c r="F23127" s="1" t="s">
        <v>3</v>
      </c>
    </row>
    <row r="23128" spans="6:6">
      <c r="F23128" s="1" t="s">
        <v>3</v>
      </c>
    </row>
    <row r="23129" spans="6:6">
      <c r="F23129" s="1" t="s">
        <v>3</v>
      </c>
    </row>
    <row r="23130" spans="6:6">
      <c r="F23130" s="1" t="s">
        <v>3</v>
      </c>
    </row>
    <row r="23131" spans="6:6">
      <c r="F23131" s="1" t="s">
        <v>3</v>
      </c>
    </row>
    <row r="23132" spans="6:6">
      <c r="F23132" s="1" t="s">
        <v>3</v>
      </c>
    </row>
    <row r="23133" spans="6:6">
      <c r="F23133" s="1" t="s">
        <v>3</v>
      </c>
    </row>
    <row r="23134" spans="6:6">
      <c r="F23134" s="1" t="s">
        <v>3</v>
      </c>
    </row>
    <row r="23135" spans="6:6">
      <c r="F23135" s="1" t="s">
        <v>3</v>
      </c>
    </row>
    <row r="23136" spans="6:6">
      <c r="F23136" s="1" t="s">
        <v>3</v>
      </c>
    </row>
    <row r="23137" spans="6:6">
      <c r="F23137" s="1" t="s">
        <v>3</v>
      </c>
    </row>
    <row r="23138" spans="6:6">
      <c r="F23138" s="1" t="s">
        <v>3</v>
      </c>
    </row>
    <row r="23139" spans="6:6">
      <c r="F23139" s="1" t="s">
        <v>3</v>
      </c>
    </row>
    <row r="23140" spans="6:6">
      <c r="F23140" s="1" t="s">
        <v>3</v>
      </c>
    </row>
    <row r="23141" spans="6:6">
      <c r="F23141" s="1" t="s">
        <v>3</v>
      </c>
    </row>
    <row r="23142" spans="6:6">
      <c r="F23142" s="1" t="s">
        <v>3</v>
      </c>
    </row>
    <row r="23143" spans="6:6">
      <c r="F23143" s="1" t="s">
        <v>3</v>
      </c>
    </row>
    <row r="23144" spans="6:6">
      <c r="F23144" s="1" t="s">
        <v>3</v>
      </c>
    </row>
    <row r="23145" spans="6:6">
      <c r="F23145" s="1" t="s">
        <v>3</v>
      </c>
    </row>
    <row r="23146" spans="6:6">
      <c r="F23146" s="1" t="s">
        <v>3</v>
      </c>
    </row>
    <row r="23147" spans="6:6">
      <c r="F23147" s="1" t="s">
        <v>3</v>
      </c>
    </row>
    <row r="23148" spans="6:6">
      <c r="F23148" s="1" t="s">
        <v>3</v>
      </c>
    </row>
    <row r="23149" spans="6:6">
      <c r="F23149" s="1" t="s">
        <v>3</v>
      </c>
    </row>
    <row r="23150" spans="6:6">
      <c r="F23150" s="1" t="s">
        <v>3</v>
      </c>
    </row>
    <row r="23151" spans="6:6">
      <c r="F23151" s="1" t="s">
        <v>3</v>
      </c>
    </row>
    <row r="23152" spans="6:6">
      <c r="F23152" s="1" t="s">
        <v>3</v>
      </c>
    </row>
    <row r="23153" spans="6:6">
      <c r="F23153" s="1" t="s">
        <v>3</v>
      </c>
    </row>
    <row r="23154" spans="6:6">
      <c r="F23154" s="1" t="s">
        <v>3</v>
      </c>
    </row>
    <row r="23155" spans="6:6">
      <c r="F23155" s="1" t="s">
        <v>3</v>
      </c>
    </row>
    <row r="23156" spans="6:6">
      <c r="F23156" s="1" t="s">
        <v>3</v>
      </c>
    </row>
    <row r="23157" spans="6:6">
      <c r="F23157" s="1" t="s">
        <v>3</v>
      </c>
    </row>
    <row r="23158" spans="6:6">
      <c r="F23158" s="1" t="s">
        <v>3</v>
      </c>
    </row>
    <row r="23159" spans="6:6">
      <c r="F23159" s="1" t="s">
        <v>3</v>
      </c>
    </row>
    <row r="23160" spans="6:6">
      <c r="F23160" s="1" t="s">
        <v>3</v>
      </c>
    </row>
    <row r="23161" spans="6:6">
      <c r="F23161" s="1" t="s">
        <v>3</v>
      </c>
    </row>
    <row r="23162" spans="6:6">
      <c r="F23162" s="1" t="s">
        <v>3</v>
      </c>
    </row>
    <row r="23163" spans="6:6">
      <c r="F23163" s="1" t="s">
        <v>3</v>
      </c>
    </row>
    <row r="23164" spans="6:6">
      <c r="F23164" s="1" t="s">
        <v>3</v>
      </c>
    </row>
    <row r="23165" spans="6:6">
      <c r="F23165" s="1" t="s">
        <v>3</v>
      </c>
    </row>
    <row r="23166" spans="6:6">
      <c r="F23166" s="1" t="s">
        <v>3</v>
      </c>
    </row>
    <row r="23167" spans="6:6">
      <c r="F23167" s="1" t="s">
        <v>3</v>
      </c>
    </row>
    <row r="23168" spans="6:6">
      <c r="F23168" s="1" t="s">
        <v>3</v>
      </c>
    </row>
    <row r="23169" spans="6:6">
      <c r="F23169" s="1" t="s">
        <v>3</v>
      </c>
    </row>
    <row r="23170" spans="6:6">
      <c r="F23170" s="1" t="s">
        <v>3</v>
      </c>
    </row>
    <row r="23171" spans="6:6">
      <c r="F23171" s="1" t="s">
        <v>3</v>
      </c>
    </row>
    <row r="23172" spans="6:6">
      <c r="F23172" s="1" t="s">
        <v>3</v>
      </c>
    </row>
    <row r="23173" spans="6:6">
      <c r="F23173" s="1" t="s">
        <v>3</v>
      </c>
    </row>
    <row r="23174" spans="6:6">
      <c r="F23174" s="1" t="s">
        <v>3</v>
      </c>
    </row>
    <row r="23175" spans="6:6">
      <c r="F23175" s="1" t="s">
        <v>3</v>
      </c>
    </row>
    <row r="23176" spans="6:6">
      <c r="F23176" s="1" t="s">
        <v>3</v>
      </c>
    </row>
    <row r="23177" spans="6:6">
      <c r="F23177" s="1" t="s">
        <v>3</v>
      </c>
    </row>
    <row r="23178" spans="6:6">
      <c r="F23178" s="1" t="s">
        <v>3</v>
      </c>
    </row>
    <row r="23179" spans="6:6">
      <c r="F23179" s="1" t="s">
        <v>3</v>
      </c>
    </row>
    <row r="23180" spans="6:6">
      <c r="F23180" s="1" t="s">
        <v>3</v>
      </c>
    </row>
    <row r="23181" spans="6:6">
      <c r="F23181" s="1" t="s">
        <v>3</v>
      </c>
    </row>
    <row r="23182" spans="6:6">
      <c r="F23182" s="1" t="s">
        <v>3</v>
      </c>
    </row>
    <row r="23183" spans="6:6">
      <c r="F23183" s="1" t="s">
        <v>3</v>
      </c>
    </row>
    <row r="23184" spans="6:6">
      <c r="F23184" s="1" t="s">
        <v>3</v>
      </c>
    </row>
    <row r="23185" spans="6:6">
      <c r="F23185" s="1" t="s">
        <v>3</v>
      </c>
    </row>
    <row r="23186" spans="6:6">
      <c r="F23186" s="1" t="s">
        <v>3</v>
      </c>
    </row>
    <row r="23187" spans="6:6">
      <c r="F23187" s="1" t="s">
        <v>3</v>
      </c>
    </row>
    <row r="23188" spans="6:6">
      <c r="F23188" s="1" t="s">
        <v>3</v>
      </c>
    </row>
    <row r="23189" spans="6:6">
      <c r="F23189" s="1" t="s">
        <v>3</v>
      </c>
    </row>
    <row r="23190" spans="6:6">
      <c r="F23190" s="1" t="s">
        <v>3</v>
      </c>
    </row>
    <row r="23191" spans="6:6">
      <c r="F23191" s="1" t="s">
        <v>3</v>
      </c>
    </row>
    <row r="23192" spans="6:6">
      <c r="F23192" s="1" t="s">
        <v>3</v>
      </c>
    </row>
    <row r="23193" spans="6:6">
      <c r="F23193" s="1" t="s">
        <v>3</v>
      </c>
    </row>
    <row r="23194" spans="6:6">
      <c r="F23194" s="1" t="s">
        <v>3</v>
      </c>
    </row>
    <row r="23195" spans="6:6">
      <c r="F23195" s="1" t="s">
        <v>3</v>
      </c>
    </row>
    <row r="23196" spans="6:6">
      <c r="F23196" s="1" t="s">
        <v>3</v>
      </c>
    </row>
    <row r="23197" spans="6:6">
      <c r="F23197" s="1" t="s">
        <v>3</v>
      </c>
    </row>
    <row r="23198" spans="6:6">
      <c r="F23198" s="1" t="s">
        <v>3</v>
      </c>
    </row>
    <row r="23199" spans="6:6">
      <c r="F23199" s="1" t="s">
        <v>3</v>
      </c>
    </row>
    <row r="23200" spans="6:6">
      <c r="F23200" s="1" t="s">
        <v>3</v>
      </c>
    </row>
    <row r="23201" spans="6:6">
      <c r="F23201" s="1" t="s">
        <v>3</v>
      </c>
    </row>
    <row r="23202" spans="6:6">
      <c r="F23202" s="1" t="s">
        <v>3</v>
      </c>
    </row>
    <row r="23203" spans="6:6">
      <c r="F23203" s="1" t="s">
        <v>3</v>
      </c>
    </row>
    <row r="23204" spans="6:6">
      <c r="F23204" s="1" t="s">
        <v>3</v>
      </c>
    </row>
    <row r="23205" spans="6:6">
      <c r="F23205" s="1" t="s">
        <v>3</v>
      </c>
    </row>
    <row r="23206" spans="6:6">
      <c r="F23206" s="1" t="s">
        <v>3</v>
      </c>
    </row>
    <row r="23207" spans="6:6">
      <c r="F23207" s="1" t="s">
        <v>3</v>
      </c>
    </row>
    <row r="23208" spans="6:6">
      <c r="F23208" s="1" t="s">
        <v>3</v>
      </c>
    </row>
    <row r="23209" spans="6:6">
      <c r="F23209" s="1" t="s">
        <v>3</v>
      </c>
    </row>
    <row r="23210" spans="6:6">
      <c r="F23210" s="1" t="s">
        <v>3</v>
      </c>
    </row>
    <row r="23211" spans="6:6">
      <c r="F23211" s="1" t="s">
        <v>3</v>
      </c>
    </row>
    <row r="23212" spans="6:6">
      <c r="F23212" s="1" t="s">
        <v>3</v>
      </c>
    </row>
    <row r="23213" spans="6:6">
      <c r="F23213" s="1" t="s">
        <v>3</v>
      </c>
    </row>
    <row r="23214" spans="6:6">
      <c r="F23214" s="1" t="s">
        <v>3</v>
      </c>
    </row>
    <row r="23215" spans="6:6">
      <c r="F23215" s="1" t="s">
        <v>3</v>
      </c>
    </row>
    <row r="23216" spans="6:6">
      <c r="F23216" s="1" t="s">
        <v>3</v>
      </c>
    </row>
    <row r="23217" spans="6:6">
      <c r="F23217" s="1" t="s">
        <v>3</v>
      </c>
    </row>
    <row r="23218" spans="6:6">
      <c r="F23218" s="1" t="s">
        <v>3</v>
      </c>
    </row>
    <row r="23219" spans="6:6">
      <c r="F23219" s="1" t="s">
        <v>3</v>
      </c>
    </row>
    <row r="23220" spans="6:6">
      <c r="F23220" s="1" t="s">
        <v>3</v>
      </c>
    </row>
    <row r="23221" spans="6:6">
      <c r="F23221" s="1" t="s">
        <v>3</v>
      </c>
    </row>
    <row r="23222" spans="6:6">
      <c r="F23222" s="1" t="s">
        <v>3</v>
      </c>
    </row>
    <row r="23223" spans="6:6">
      <c r="F23223" s="1" t="s">
        <v>3</v>
      </c>
    </row>
    <row r="23224" spans="6:6">
      <c r="F23224" s="1" t="s">
        <v>3</v>
      </c>
    </row>
    <row r="23225" spans="6:6">
      <c r="F23225" s="1" t="s">
        <v>3</v>
      </c>
    </row>
    <row r="23226" spans="6:6">
      <c r="F23226" s="1" t="s">
        <v>3</v>
      </c>
    </row>
    <row r="23227" spans="6:6">
      <c r="F23227" s="1" t="s">
        <v>3</v>
      </c>
    </row>
    <row r="23228" spans="6:6">
      <c r="F23228" s="1" t="s">
        <v>3</v>
      </c>
    </row>
    <row r="23229" spans="6:6">
      <c r="F23229" s="1" t="s">
        <v>3</v>
      </c>
    </row>
    <row r="23230" spans="6:6">
      <c r="F23230" s="1" t="s">
        <v>3</v>
      </c>
    </row>
    <row r="23231" spans="6:6">
      <c r="F23231" s="1" t="s">
        <v>3</v>
      </c>
    </row>
    <row r="23232" spans="6:6">
      <c r="F23232" s="1" t="s">
        <v>3</v>
      </c>
    </row>
    <row r="23233" spans="6:6">
      <c r="F23233" s="1" t="s">
        <v>3</v>
      </c>
    </row>
    <row r="23234" spans="6:6">
      <c r="F23234" s="1" t="s">
        <v>3</v>
      </c>
    </row>
    <row r="23235" spans="6:6">
      <c r="F23235" s="1" t="s">
        <v>3</v>
      </c>
    </row>
    <row r="23236" spans="6:6">
      <c r="F23236" s="1" t="s">
        <v>3</v>
      </c>
    </row>
    <row r="23237" spans="6:6">
      <c r="F23237" s="1" t="s">
        <v>3</v>
      </c>
    </row>
    <row r="23238" spans="6:6">
      <c r="F23238" s="1" t="s">
        <v>3</v>
      </c>
    </row>
    <row r="23239" spans="6:6">
      <c r="F23239" s="1" t="s">
        <v>3</v>
      </c>
    </row>
    <row r="23240" spans="6:6">
      <c r="F23240" s="1" t="s">
        <v>3</v>
      </c>
    </row>
    <row r="23241" spans="6:6">
      <c r="F23241" s="1" t="s">
        <v>3</v>
      </c>
    </row>
    <row r="23242" spans="6:6">
      <c r="F23242" s="1" t="s">
        <v>3</v>
      </c>
    </row>
    <row r="23243" spans="6:6">
      <c r="F23243" s="1" t="s">
        <v>3</v>
      </c>
    </row>
    <row r="23244" spans="6:6">
      <c r="F23244" s="1" t="s">
        <v>3</v>
      </c>
    </row>
    <row r="23245" spans="6:6">
      <c r="F23245" s="1" t="s">
        <v>3</v>
      </c>
    </row>
    <row r="23246" spans="6:6">
      <c r="F23246" s="1" t="s">
        <v>3</v>
      </c>
    </row>
    <row r="23247" spans="6:6">
      <c r="F23247" s="1" t="s">
        <v>3</v>
      </c>
    </row>
    <row r="23248" spans="6:6">
      <c r="F23248" s="1" t="s">
        <v>3</v>
      </c>
    </row>
    <row r="23249" spans="6:6">
      <c r="F23249" s="1" t="s">
        <v>3</v>
      </c>
    </row>
    <row r="23250" spans="6:6">
      <c r="F23250" s="1" t="s">
        <v>3</v>
      </c>
    </row>
    <row r="23251" spans="6:6">
      <c r="F23251" s="1" t="s">
        <v>3</v>
      </c>
    </row>
    <row r="23252" spans="6:6">
      <c r="F23252" s="1" t="s">
        <v>3</v>
      </c>
    </row>
    <row r="23253" spans="6:6">
      <c r="F23253" s="1" t="s">
        <v>3</v>
      </c>
    </row>
    <row r="23254" spans="6:6">
      <c r="F23254" s="1" t="s">
        <v>3</v>
      </c>
    </row>
    <row r="23255" spans="6:6">
      <c r="F23255" s="1" t="s">
        <v>3</v>
      </c>
    </row>
    <row r="23256" spans="6:6">
      <c r="F23256" s="1" t="s">
        <v>3</v>
      </c>
    </row>
    <row r="23257" spans="6:6">
      <c r="F23257" s="1" t="s">
        <v>3</v>
      </c>
    </row>
    <row r="23258" spans="6:6">
      <c r="F23258" s="1" t="s">
        <v>3</v>
      </c>
    </row>
    <row r="23259" spans="6:6">
      <c r="F23259" s="1" t="s">
        <v>3</v>
      </c>
    </row>
    <row r="23260" spans="6:6">
      <c r="F23260" s="1" t="s">
        <v>3</v>
      </c>
    </row>
    <row r="23261" spans="6:6">
      <c r="F23261" s="1" t="s">
        <v>3</v>
      </c>
    </row>
    <row r="23262" spans="6:6">
      <c r="F23262" s="1" t="s">
        <v>3</v>
      </c>
    </row>
    <row r="23263" spans="6:6">
      <c r="F23263" s="1" t="s">
        <v>3</v>
      </c>
    </row>
    <row r="23264" spans="6:6">
      <c r="F23264" s="1" t="s">
        <v>3</v>
      </c>
    </row>
    <row r="23265" spans="6:6">
      <c r="F23265" s="1" t="s">
        <v>3</v>
      </c>
    </row>
    <row r="23266" spans="6:6">
      <c r="F23266" s="1" t="s">
        <v>3</v>
      </c>
    </row>
    <row r="23267" spans="6:6">
      <c r="F23267" s="1" t="s">
        <v>3</v>
      </c>
    </row>
    <row r="23268" spans="6:6">
      <c r="F23268" s="1" t="s">
        <v>3</v>
      </c>
    </row>
    <row r="23269" spans="6:6">
      <c r="F23269" s="1" t="s">
        <v>3</v>
      </c>
    </row>
    <row r="23270" spans="6:6">
      <c r="F23270" s="1" t="s">
        <v>3</v>
      </c>
    </row>
    <row r="23271" spans="6:6">
      <c r="F23271" s="1" t="s">
        <v>3</v>
      </c>
    </row>
    <row r="23272" spans="6:6">
      <c r="F23272" s="1" t="s">
        <v>3</v>
      </c>
    </row>
    <row r="23273" spans="6:6">
      <c r="F23273" s="1" t="s">
        <v>3</v>
      </c>
    </row>
    <row r="23274" spans="6:6">
      <c r="F23274" s="1" t="s">
        <v>3</v>
      </c>
    </row>
    <row r="23275" spans="6:6">
      <c r="F23275" s="1" t="s">
        <v>3</v>
      </c>
    </row>
    <row r="23276" spans="6:6">
      <c r="F23276" s="1" t="s">
        <v>3</v>
      </c>
    </row>
    <row r="23277" spans="6:6">
      <c r="F23277" s="1" t="s">
        <v>3</v>
      </c>
    </row>
    <row r="23278" spans="6:6">
      <c r="F23278" s="1" t="s">
        <v>3</v>
      </c>
    </row>
    <row r="23279" spans="6:6">
      <c r="F23279" s="1" t="s">
        <v>3</v>
      </c>
    </row>
    <row r="23280" spans="6:6">
      <c r="F23280" s="1" t="s">
        <v>3</v>
      </c>
    </row>
    <row r="23281" spans="6:6">
      <c r="F23281" s="1" t="s">
        <v>3</v>
      </c>
    </row>
    <row r="23282" spans="6:6">
      <c r="F23282" s="1" t="s">
        <v>3</v>
      </c>
    </row>
    <row r="23283" spans="6:6">
      <c r="F23283" s="1" t="s">
        <v>3</v>
      </c>
    </row>
    <row r="23284" spans="6:6">
      <c r="F23284" s="1" t="s">
        <v>3</v>
      </c>
    </row>
    <row r="23285" spans="6:6">
      <c r="F23285" s="1" t="s">
        <v>3</v>
      </c>
    </row>
    <row r="23286" spans="6:6">
      <c r="F23286" s="1" t="s">
        <v>3</v>
      </c>
    </row>
    <row r="23287" spans="6:6">
      <c r="F23287" s="1" t="s">
        <v>3</v>
      </c>
    </row>
    <row r="23288" spans="6:6">
      <c r="F23288" s="1" t="s">
        <v>3</v>
      </c>
    </row>
    <row r="23289" spans="6:6">
      <c r="F23289" s="1" t="s">
        <v>3</v>
      </c>
    </row>
    <row r="23290" spans="6:6">
      <c r="F23290" s="1" t="s">
        <v>3</v>
      </c>
    </row>
    <row r="23291" spans="6:6">
      <c r="F23291" s="1" t="s">
        <v>3</v>
      </c>
    </row>
    <row r="23292" spans="6:6">
      <c r="F23292" s="1" t="s">
        <v>3</v>
      </c>
    </row>
    <row r="23293" spans="6:6">
      <c r="F23293" s="1" t="s">
        <v>3</v>
      </c>
    </row>
    <row r="23294" spans="6:6">
      <c r="F23294" s="1" t="s">
        <v>3</v>
      </c>
    </row>
    <row r="23295" spans="6:6">
      <c r="F23295" s="1" t="s">
        <v>3</v>
      </c>
    </row>
    <row r="23296" spans="6:6">
      <c r="F23296" s="1" t="s">
        <v>3</v>
      </c>
    </row>
    <row r="23297" spans="6:6">
      <c r="F23297" s="1" t="s">
        <v>3</v>
      </c>
    </row>
    <row r="23298" spans="6:6">
      <c r="F23298" s="1" t="s">
        <v>3</v>
      </c>
    </row>
    <row r="23299" spans="6:6">
      <c r="F23299" s="1" t="s">
        <v>3</v>
      </c>
    </row>
    <row r="23300" spans="6:6">
      <c r="F23300" s="1" t="s">
        <v>3</v>
      </c>
    </row>
    <row r="23301" spans="6:6">
      <c r="F23301" s="1" t="s">
        <v>3</v>
      </c>
    </row>
    <row r="23302" spans="6:6">
      <c r="F23302" s="1" t="s">
        <v>3</v>
      </c>
    </row>
    <row r="23303" spans="6:6">
      <c r="F23303" s="1" t="s">
        <v>3</v>
      </c>
    </row>
    <row r="23304" spans="6:6">
      <c r="F23304" s="1" t="s">
        <v>3</v>
      </c>
    </row>
    <row r="23305" spans="6:6">
      <c r="F23305" s="1" t="s">
        <v>3</v>
      </c>
    </row>
    <row r="23306" spans="6:6">
      <c r="F23306" s="1" t="s">
        <v>3</v>
      </c>
    </row>
    <row r="23307" spans="6:6">
      <c r="F23307" s="1" t="s">
        <v>3</v>
      </c>
    </row>
    <row r="23308" spans="6:6">
      <c r="F23308" s="1" t="s">
        <v>3</v>
      </c>
    </row>
    <row r="23309" spans="6:6">
      <c r="F23309" s="1" t="s">
        <v>3</v>
      </c>
    </row>
    <row r="23310" spans="6:6">
      <c r="F23310" s="1" t="s">
        <v>3</v>
      </c>
    </row>
    <row r="23311" spans="6:6">
      <c r="F23311" s="1" t="s">
        <v>3</v>
      </c>
    </row>
    <row r="23312" spans="6:6">
      <c r="F23312" s="1" t="s">
        <v>3</v>
      </c>
    </row>
    <row r="23313" spans="6:6">
      <c r="F23313" s="1" t="s">
        <v>3</v>
      </c>
    </row>
    <row r="23314" spans="6:6">
      <c r="F23314" s="1" t="s">
        <v>3</v>
      </c>
    </row>
    <row r="23315" spans="6:6">
      <c r="F23315" s="1" t="s">
        <v>3</v>
      </c>
    </row>
    <row r="23316" spans="6:6">
      <c r="F23316" s="1" t="s">
        <v>3</v>
      </c>
    </row>
    <row r="23317" spans="6:6">
      <c r="F23317" s="1" t="s">
        <v>3</v>
      </c>
    </row>
    <row r="23318" spans="6:6">
      <c r="F23318" s="1" t="s">
        <v>3</v>
      </c>
    </row>
    <row r="23319" spans="6:6">
      <c r="F23319" s="1" t="s">
        <v>3</v>
      </c>
    </row>
    <row r="23320" spans="6:6">
      <c r="F23320" s="1" t="s">
        <v>3</v>
      </c>
    </row>
    <row r="23321" spans="6:6">
      <c r="F23321" s="1" t="s">
        <v>3</v>
      </c>
    </row>
    <row r="23322" spans="6:6">
      <c r="F23322" s="1" t="s">
        <v>3</v>
      </c>
    </row>
    <row r="23323" spans="6:6">
      <c r="F23323" s="1" t="s">
        <v>3</v>
      </c>
    </row>
    <row r="23324" spans="6:6">
      <c r="F23324" s="1" t="s">
        <v>3</v>
      </c>
    </row>
    <row r="23325" spans="6:6">
      <c r="F23325" s="1" t="s">
        <v>3</v>
      </c>
    </row>
    <row r="23326" spans="6:6">
      <c r="F23326" s="1" t="s">
        <v>3</v>
      </c>
    </row>
    <row r="23327" spans="6:6">
      <c r="F23327" s="1" t="s">
        <v>3</v>
      </c>
    </row>
    <row r="23328" spans="6:6">
      <c r="F23328" s="1" t="s">
        <v>3</v>
      </c>
    </row>
    <row r="23329" spans="6:6">
      <c r="F23329" s="1" t="s">
        <v>3</v>
      </c>
    </row>
    <row r="23330" spans="6:6">
      <c r="F23330" s="1" t="s">
        <v>3</v>
      </c>
    </row>
    <row r="23331" spans="6:6">
      <c r="F23331" s="1" t="s">
        <v>3</v>
      </c>
    </row>
    <row r="23332" spans="6:6">
      <c r="F23332" s="1" t="s">
        <v>3</v>
      </c>
    </row>
    <row r="23333" spans="6:6">
      <c r="F23333" s="1" t="s">
        <v>3</v>
      </c>
    </row>
    <row r="23334" spans="6:6">
      <c r="F23334" s="1" t="s">
        <v>3</v>
      </c>
    </row>
    <row r="23335" spans="6:6">
      <c r="F23335" s="1" t="s">
        <v>3</v>
      </c>
    </row>
    <row r="23336" spans="6:6">
      <c r="F23336" s="1" t="s">
        <v>3</v>
      </c>
    </row>
    <row r="23337" spans="6:6">
      <c r="F23337" s="1" t="s">
        <v>3</v>
      </c>
    </row>
    <row r="23338" spans="6:6">
      <c r="F23338" s="1" t="s">
        <v>3</v>
      </c>
    </row>
    <row r="23339" spans="6:6">
      <c r="F23339" s="1" t="s">
        <v>3</v>
      </c>
    </row>
    <row r="23340" spans="6:6">
      <c r="F23340" s="1" t="s">
        <v>3</v>
      </c>
    </row>
    <row r="23341" spans="6:6">
      <c r="F23341" s="1" t="s">
        <v>3</v>
      </c>
    </row>
    <row r="23342" spans="6:6">
      <c r="F23342" s="1" t="s">
        <v>3</v>
      </c>
    </row>
    <row r="23343" spans="6:6">
      <c r="F23343" s="1" t="s">
        <v>3</v>
      </c>
    </row>
    <row r="23344" spans="6:6">
      <c r="F23344" s="1" t="s">
        <v>3</v>
      </c>
    </row>
    <row r="23345" spans="6:6">
      <c r="F23345" s="1" t="s">
        <v>3</v>
      </c>
    </row>
    <row r="23346" spans="6:6">
      <c r="F23346" s="1" t="s">
        <v>3</v>
      </c>
    </row>
    <row r="23347" spans="6:6">
      <c r="F23347" s="1" t="s">
        <v>3</v>
      </c>
    </row>
    <row r="23348" spans="6:6">
      <c r="F23348" s="1" t="s">
        <v>3</v>
      </c>
    </row>
    <row r="23349" spans="6:6">
      <c r="F23349" s="1" t="s">
        <v>3</v>
      </c>
    </row>
    <row r="23350" spans="6:6">
      <c r="F23350" s="1" t="s">
        <v>3</v>
      </c>
    </row>
    <row r="23351" spans="6:6">
      <c r="F23351" s="1" t="s">
        <v>3</v>
      </c>
    </row>
    <row r="23352" spans="6:6">
      <c r="F23352" s="1" t="s">
        <v>3</v>
      </c>
    </row>
    <row r="23353" spans="6:6">
      <c r="F23353" s="1" t="s">
        <v>3</v>
      </c>
    </row>
    <row r="23354" spans="6:6">
      <c r="F23354" s="1" t="s">
        <v>3</v>
      </c>
    </row>
    <row r="23355" spans="6:6">
      <c r="F23355" s="1" t="s">
        <v>3</v>
      </c>
    </row>
    <row r="23356" spans="6:6">
      <c r="F23356" s="1" t="s">
        <v>3</v>
      </c>
    </row>
    <row r="23357" spans="6:6">
      <c r="F23357" s="1" t="s">
        <v>3</v>
      </c>
    </row>
    <row r="23358" spans="6:6">
      <c r="F23358" s="1" t="s">
        <v>3</v>
      </c>
    </row>
    <row r="23359" spans="6:6">
      <c r="F23359" s="1" t="s">
        <v>3</v>
      </c>
    </row>
    <row r="23360" spans="6:6">
      <c r="F23360" s="1" t="s">
        <v>3</v>
      </c>
    </row>
    <row r="23361" spans="6:6">
      <c r="F23361" s="1" t="s">
        <v>3</v>
      </c>
    </row>
    <row r="23362" spans="6:6">
      <c r="F23362" s="1" t="s">
        <v>3</v>
      </c>
    </row>
    <row r="23363" spans="6:6">
      <c r="F23363" s="1" t="s">
        <v>3</v>
      </c>
    </row>
    <row r="23364" spans="6:6">
      <c r="F23364" s="1" t="s">
        <v>3</v>
      </c>
    </row>
    <row r="23365" spans="6:6">
      <c r="F23365" s="1" t="s">
        <v>3</v>
      </c>
    </row>
    <row r="23366" spans="6:6">
      <c r="F23366" s="1" t="s">
        <v>3</v>
      </c>
    </row>
    <row r="23367" spans="6:6">
      <c r="F23367" s="1" t="s">
        <v>3</v>
      </c>
    </row>
    <row r="23368" spans="6:6">
      <c r="F23368" s="1" t="s">
        <v>3</v>
      </c>
    </row>
    <row r="23369" spans="6:6">
      <c r="F23369" s="1" t="s">
        <v>3</v>
      </c>
    </row>
    <row r="23370" spans="6:6">
      <c r="F23370" s="1" t="s">
        <v>3</v>
      </c>
    </row>
    <row r="23371" spans="6:6">
      <c r="F23371" s="1" t="s">
        <v>3</v>
      </c>
    </row>
    <row r="23372" spans="6:6">
      <c r="F23372" s="1" t="s">
        <v>3</v>
      </c>
    </row>
    <row r="23373" spans="6:6">
      <c r="F23373" s="1" t="s">
        <v>3</v>
      </c>
    </row>
    <row r="23374" spans="6:6">
      <c r="F23374" s="1" t="s">
        <v>3</v>
      </c>
    </row>
    <row r="23375" spans="6:6">
      <c r="F23375" s="1" t="s">
        <v>3</v>
      </c>
    </row>
    <row r="23376" spans="6:6">
      <c r="F23376" s="1" t="s">
        <v>3</v>
      </c>
    </row>
    <row r="23377" spans="6:6">
      <c r="F23377" s="1" t="s">
        <v>3</v>
      </c>
    </row>
    <row r="23378" spans="6:6">
      <c r="F23378" s="1" t="s">
        <v>3</v>
      </c>
    </row>
    <row r="23379" spans="6:6">
      <c r="F23379" s="1" t="s">
        <v>3</v>
      </c>
    </row>
    <row r="23380" spans="6:6">
      <c r="F23380" s="1" t="s">
        <v>3</v>
      </c>
    </row>
    <row r="23381" spans="6:6">
      <c r="F23381" s="1" t="s">
        <v>3</v>
      </c>
    </row>
    <row r="23382" spans="6:6">
      <c r="F23382" s="1" t="s">
        <v>3</v>
      </c>
    </row>
    <row r="23383" spans="6:6">
      <c r="F23383" s="1" t="s">
        <v>3</v>
      </c>
    </row>
    <row r="23384" spans="6:6">
      <c r="F23384" s="1" t="s">
        <v>3</v>
      </c>
    </row>
    <row r="23385" spans="6:6">
      <c r="F23385" s="1" t="s">
        <v>3</v>
      </c>
    </row>
    <row r="23386" spans="6:6">
      <c r="F23386" s="1" t="s">
        <v>3</v>
      </c>
    </row>
    <row r="23387" spans="6:6">
      <c r="F23387" s="1" t="s">
        <v>3</v>
      </c>
    </row>
    <row r="23388" spans="6:6">
      <c r="F23388" s="1" t="s">
        <v>3</v>
      </c>
    </row>
    <row r="23389" spans="6:6">
      <c r="F23389" s="1" t="s">
        <v>3</v>
      </c>
    </row>
    <row r="23390" spans="6:6">
      <c r="F23390" s="1" t="s">
        <v>3</v>
      </c>
    </row>
    <row r="23391" spans="6:6">
      <c r="F23391" s="1" t="s">
        <v>3</v>
      </c>
    </row>
    <row r="23392" spans="6:6">
      <c r="F23392" s="1" t="s">
        <v>3</v>
      </c>
    </row>
    <row r="23393" spans="6:6">
      <c r="F23393" s="1" t="s">
        <v>3</v>
      </c>
    </row>
    <row r="23394" spans="6:6">
      <c r="F23394" s="1" t="s">
        <v>3</v>
      </c>
    </row>
    <row r="23395" spans="6:6">
      <c r="F23395" s="1" t="s">
        <v>3</v>
      </c>
    </row>
    <row r="23396" spans="6:6">
      <c r="F23396" s="1" t="s">
        <v>3</v>
      </c>
    </row>
    <row r="23397" spans="6:6">
      <c r="F23397" s="1" t="s">
        <v>3</v>
      </c>
    </row>
    <row r="23398" spans="6:6">
      <c r="F23398" s="1" t="s">
        <v>3</v>
      </c>
    </row>
    <row r="23399" spans="6:6">
      <c r="F23399" s="1" t="s">
        <v>3</v>
      </c>
    </row>
    <row r="23400" spans="6:6">
      <c r="F23400" s="1" t="s">
        <v>3</v>
      </c>
    </row>
    <row r="23401" spans="6:6">
      <c r="F23401" s="1" t="s">
        <v>3</v>
      </c>
    </row>
    <row r="23402" spans="6:6">
      <c r="F23402" s="1" t="s">
        <v>3</v>
      </c>
    </row>
    <row r="23403" spans="6:6">
      <c r="F23403" s="1" t="s">
        <v>3</v>
      </c>
    </row>
    <row r="23404" spans="6:6">
      <c r="F23404" s="1" t="s">
        <v>3</v>
      </c>
    </row>
    <row r="23405" spans="6:6">
      <c r="F23405" s="1" t="s">
        <v>3</v>
      </c>
    </row>
    <row r="23406" spans="6:6">
      <c r="F23406" s="1" t="s">
        <v>3</v>
      </c>
    </row>
    <row r="23407" spans="6:6">
      <c r="F23407" s="1" t="s">
        <v>3</v>
      </c>
    </row>
    <row r="23408" spans="6:6">
      <c r="F23408" s="1" t="s">
        <v>3</v>
      </c>
    </row>
    <row r="23409" spans="6:6">
      <c r="F23409" s="1" t="s">
        <v>3</v>
      </c>
    </row>
    <row r="23410" spans="6:6">
      <c r="F23410" s="1" t="s">
        <v>3</v>
      </c>
    </row>
    <row r="23411" spans="6:6">
      <c r="F23411" s="1" t="s">
        <v>3</v>
      </c>
    </row>
    <row r="23412" spans="6:6">
      <c r="F23412" s="1" t="s">
        <v>3</v>
      </c>
    </row>
    <row r="23413" spans="6:6">
      <c r="F23413" s="1" t="s">
        <v>3</v>
      </c>
    </row>
    <row r="23414" spans="6:6">
      <c r="F23414" s="1" t="s">
        <v>3</v>
      </c>
    </row>
    <row r="23415" spans="6:6">
      <c r="F23415" s="1" t="s">
        <v>3</v>
      </c>
    </row>
    <row r="23416" spans="6:6">
      <c r="F23416" s="1" t="s">
        <v>3</v>
      </c>
    </row>
    <row r="23417" spans="6:6">
      <c r="F23417" s="1" t="s">
        <v>3</v>
      </c>
    </row>
    <row r="23418" spans="6:6">
      <c r="F23418" s="1" t="s">
        <v>3</v>
      </c>
    </row>
    <row r="23419" spans="6:6">
      <c r="F23419" s="1" t="s">
        <v>3</v>
      </c>
    </row>
    <row r="23420" spans="6:6">
      <c r="F23420" s="1" t="s">
        <v>3</v>
      </c>
    </row>
    <row r="23421" spans="6:6">
      <c r="F23421" s="1" t="s">
        <v>3</v>
      </c>
    </row>
    <row r="23422" spans="6:6">
      <c r="F23422" s="1" t="s">
        <v>3</v>
      </c>
    </row>
    <row r="23423" spans="6:6">
      <c r="F23423" s="1" t="s">
        <v>3</v>
      </c>
    </row>
    <row r="23424" spans="6:6">
      <c r="F23424" s="1" t="s">
        <v>3</v>
      </c>
    </row>
    <row r="23425" spans="6:6">
      <c r="F23425" s="1" t="s">
        <v>3</v>
      </c>
    </row>
    <row r="23426" spans="6:6">
      <c r="F23426" s="1" t="s">
        <v>3</v>
      </c>
    </row>
    <row r="23427" spans="6:6">
      <c r="F23427" s="1" t="s">
        <v>3</v>
      </c>
    </row>
    <row r="23428" spans="6:6">
      <c r="F23428" s="1" t="s">
        <v>3</v>
      </c>
    </row>
    <row r="23429" spans="6:6">
      <c r="F23429" s="1" t="s">
        <v>3</v>
      </c>
    </row>
    <row r="23430" spans="6:6">
      <c r="F23430" s="1" t="s">
        <v>3</v>
      </c>
    </row>
    <row r="23431" spans="6:6">
      <c r="F23431" s="1" t="s">
        <v>3</v>
      </c>
    </row>
    <row r="23432" spans="6:6">
      <c r="F23432" s="1" t="s">
        <v>3</v>
      </c>
    </row>
    <row r="23433" spans="6:6">
      <c r="F23433" s="1" t="s">
        <v>3</v>
      </c>
    </row>
    <row r="23434" spans="6:6">
      <c r="F23434" s="1" t="s">
        <v>3</v>
      </c>
    </row>
    <row r="23435" spans="6:6">
      <c r="F23435" s="1" t="s">
        <v>3</v>
      </c>
    </row>
    <row r="23436" spans="6:6">
      <c r="F23436" s="1" t="s">
        <v>3</v>
      </c>
    </row>
    <row r="23437" spans="6:6">
      <c r="F23437" s="1" t="s">
        <v>3</v>
      </c>
    </row>
    <row r="23438" spans="6:6">
      <c r="F23438" s="1" t="s">
        <v>3</v>
      </c>
    </row>
    <row r="23439" spans="6:6">
      <c r="F23439" s="1" t="s">
        <v>3</v>
      </c>
    </row>
    <row r="23440" spans="6:6">
      <c r="F23440" s="1" t="s">
        <v>3</v>
      </c>
    </row>
    <row r="23441" spans="6:6">
      <c r="F23441" s="1" t="s">
        <v>3</v>
      </c>
    </row>
    <row r="23442" spans="6:6">
      <c r="F23442" s="1" t="s">
        <v>3</v>
      </c>
    </row>
    <row r="23443" spans="6:6">
      <c r="F23443" s="1" t="s">
        <v>3</v>
      </c>
    </row>
    <row r="23444" spans="6:6">
      <c r="F23444" s="1" t="s">
        <v>3</v>
      </c>
    </row>
    <row r="23445" spans="6:6">
      <c r="F23445" s="1" t="s">
        <v>3</v>
      </c>
    </row>
    <row r="23446" spans="6:6">
      <c r="F23446" s="1" t="s">
        <v>3</v>
      </c>
    </row>
    <row r="23447" spans="6:6">
      <c r="F23447" s="1" t="s">
        <v>3</v>
      </c>
    </row>
    <row r="23448" spans="6:6">
      <c r="F23448" s="1" t="s">
        <v>3</v>
      </c>
    </row>
    <row r="23449" spans="6:6">
      <c r="F23449" s="1" t="s">
        <v>3</v>
      </c>
    </row>
    <row r="23450" spans="6:6">
      <c r="F23450" s="1" t="s">
        <v>3</v>
      </c>
    </row>
    <row r="23451" spans="6:6">
      <c r="F23451" s="1" t="s">
        <v>3</v>
      </c>
    </row>
    <row r="23452" spans="6:6">
      <c r="F23452" s="1" t="s">
        <v>3</v>
      </c>
    </row>
    <row r="23453" spans="6:6">
      <c r="F23453" s="1" t="s">
        <v>3</v>
      </c>
    </row>
    <row r="23454" spans="6:6">
      <c r="F23454" s="1" t="s">
        <v>3</v>
      </c>
    </row>
    <row r="23455" spans="6:6">
      <c r="F23455" s="1" t="s">
        <v>3</v>
      </c>
    </row>
    <row r="23456" spans="6:6">
      <c r="F23456" s="1" t="s">
        <v>3</v>
      </c>
    </row>
    <row r="23457" spans="6:6">
      <c r="F23457" s="1" t="s">
        <v>3</v>
      </c>
    </row>
    <row r="23458" spans="6:6">
      <c r="F23458" s="1" t="s">
        <v>3</v>
      </c>
    </row>
    <row r="23459" spans="6:6">
      <c r="F23459" s="1" t="s">
        <v>3</v>
      </c>
    </row>
    <row r="23460" spans="6:6">
      <c r="F23460" s="1" t="s">
        <v>3</v>
      </c>
    </row>
    <row r="23461" spans="6:6">
      <c r="F23461" s="1" t="s">
        <v>3</v>
      </c>
    </row>
    <row r="23462" spans="6:6">
      <c r="F23462" s="1" t="s">
        <v>3</v>
      </c>
    </row>
    <row r="23463" spans="6:6">
      <c r="F23463" s="1" t="s">
        <v>3</v>
      </c>
    </row>
    <row r="23464" spans="6:6">
      <c r="F23464" s="1" t="s">
        <v>3</v>
      </c>
    </row>
    <row r="23465" spans="6:6">
      <c r="F23465" s="1" t="s">
        <v>3</v>
      </c>
    </row>
    <row r="23466" spans="6:6">
      <c r="F23466" s="1" t="s">
        <v>3</v>
      </c>
    </row>
    <row r="23467" spans="6:6">
      <c r="F23467" s="1" t="s">
        <v>3</v>
      </c>
    </row>
    <row r="23468" spans="6:6">
      <c r="F23468" s="1" t="s">
        <v>3</v>
      </c>
    </row>
    <row r="23469" spans="6:6">
      <c r="F23469" s="1" t="s">
        <v>3</v>
      </c>
    </row>
    <row r="23470" spans="6:6">
      <c r="F23470" s="1" t="s">
        <v>3</v>
      </c>
    </row>
    <row r="23471" spans="6:6">
      <c r="F23471" s="1" t="s">
        <v>3</v>
      </c>
    </row>
    <row r="23472" spans="6:6">
      <c r="F23472" s="1" t="s">
        <v>3</v>
      </c>
    </row>
    <row r="23473" spans="6:6">
      <c r="F23473" s="1" t="s">
        <v>3</v>
      </c>
    </row>
    <row r="23474" spans="6:6">
      <c r="F23474" s="1" t="s">
        <v>3</v>
      </c>
    </row>
    <row r="23475" spans="6:6">
      <c r="F23475" s="1" t="s">
        <v>3</v>
      </c>
    </row>
    <row r="23476" spans="6:6">
      <c r="F23476" s="1" t="s">
        <v>3</v>
      </c>
    </row>
    <row r="23477" spans="6:6">
      <c r="F23477" s="1" t="s">
        <v>3</v>
      </c>
    </row>
    <row r="23478" spans="6:6">
      <c r="F23478" s="1" t="s">
        <v>3</v>
      </c>
    </row>
    <row r="23479" spans="6:6">
      <c r="F23479" s="1" t="s">
        <v>3</v>
      </c>
    </row>
    <row r="23480" spans="6:6">
      <c r="F23480" s="1" t="s">
        <v>3</v>
      </c>
    </row>
    <row r="23481" spans="6:6">
      <c r="F23481" s="1" t="s">
        <v>3</v>
      </c>
    </row>
    <row r="23482" spans="6:6">
      <c r="F23482" s="1" t="s">
        <v>3</v>
      </c>
    </row>
    <row r="23483" spans="6:6">
      <c r="F23483" s="1" t="s">
        <v>3</v>
      </c>
    </row>
    <row r="23484" spans="6:6">
      <c r="F23484" s="1" t="s">
        <v>3</v>
      </c>
    </row>
    <row r="23485" spans="6:6">
      <c r="F23485" s="1" t="s">
        <v>3</v>
      </c>
    </row>
    <row r="23486" spans="6:6">
      <c r="F23486" s="1" t="s">
        <v>3</v>
      </c>
    </row>
    <row r="23487" spans="6:6">
      <c r="F23487" s="1" t="s">
        <v>3</v>
      </c>
    </row>
    <row r="23488" spans="6:6">
      <c r="F23488" s="1" t="s">
        <v>3</v>
      </c>
    </row>
    <row r="23489" spans="6:6">
      <c r="F23489" s="1" t="s">
        <v>3</v>
      </c>
    </row>
    <row r="23490" spans="6:6">
      <c r="F23490" s="1" t="s">
        <v>3</v>
      </c>
    </row>
    <row r="23491" spans="6:6">
      <c r="F23491" s="1" t="s">
        <v>3</v>
      </c>
    </row>
    <row r="23492" spans="6:6">
      <c r="F23492" s="1" t="s">
        <v>3</v>
      </c>
    </row>
    <row r="23493" spans="6:6">
      <c r="F23493" s="1" t="s">
        <v>3</v>
      </c>
    </row>
    <row r="23494" spans="6:6">
      <c r="F23494" s="1" t="s">
        <v>3</v>
      </c>
    </row>
    <row r="23495" spans="6:6">
      <c r="F23495" s="1" t="s">
        <v>3</v>
      </c>
    </row>
    <row r="23496" spans="6:6">
      <c r="F23496" s="1" t="s">
        <v>3</v>
      </c>
    </row>
    <row r="23497" spans="6:6">
      <c r="F23497" s="1" t="s">
        <v>3</v>
      </c>
    </row>
    <row r="23498" spans="6:6">
      <c r="F23498" s="1" t="s">
        <v>3</v>
      </c>
    </row>
    <row r="23499" spans="6:6">
      <c r="F23499" s="1" t="s">
        <v>3</v>
      </c>
    </row>
    <row r="23500" spans="6:6">
      <c r="F23500" s="1" t="s">
        <v>3</v>
      </c>
    </row>
    <row r="23501" spans="6:6">
      <c r="F23501" s="1" t="s">
        <v>3</v>
      </c>
    </row>
    <row r="23502" spans="6:6">
      <c r="F23502" s="1" t="s">
        <v>3</v>
      </c>
    </row>
    <row r="23503" spans="6:6">
      <c r="F23503" s="1" t="s">
        <v>3</v>
      </c>
    </row>
    <row r="23504" spans="6:6">
      <c r="F23504" s="1" t="s">
        <v>3</v>
      </c>
    </row>
    <row r="23505" spans="6:6">
      <c r="F23505" s="1" t="s">
        <v>3</v>
      </c>
    </row>
    <row r="23506" spans="6:6">
      <c r="F23506" s="1" t="s">
        <v>3</v>
      </c>
    </row>
    <row r="23507" spans="6:6">
      <c r="F23507" s="1" t="s">
        <v>3</v>
      </c>
    </row>
    <row r="23508" spans="6:6">
      <c r="F23508" s="1" t="s">
        <v>3</v>
      </c>
    </row>
    <row r="23509" spans="6:6">
      <c r="F23509" s="1" t="s">
        <v>3</v>
      </c>
    </row>
    <row r="23510" spans="6:6">
      <c r="F23510" s="1" t="s">
        <v>3</v>
      </c>
    </row>
    <row r="23511" spans="6:6">
      <c r="F23511" s="1" t="s">
        <v>3</v>
      </c>
    </row>
    <row r="23512" spans="6:6">
      <c r="F23512" s="1" t="s">
        <v>3</v>
      </c>
    </row>
    <row r="23513" spans="6:6">
      <c r="F23513" s="1" t="s">
        <v>3</v>
      </c>
    </row>
    <row r="23514" spans="6:6">
      <c r="F23514" s="1" t="s">
        <v>3</v>
      </c>
    </row>
    <row r="23515" spans="6:6">
      <c r="F23515" s="1" t="s">
        <v>3</v>
      </c>
    </row>
    <row r="23516" spans="6:6">
      <c r="F23516" s="1" t="s">
        <v>3</v>
      </c>
    </row>
    <row r="23517" spans="6:6">
      <c r="F23517" s="1" t="s">
        <v>3</v>
      </c>
    </row>
    <row r="23518" spans="6:6">
      <c r="F23518" s="1" t="s">
        <v>3</v>
      </c>
    </row>
    <row r="23519" spans="6:6">
      <c r="F23519" s="1" t="s">
        <v>3</v>
      </c>
    </row>
    <row r="23520" spans="6:6">
      <c r="F23520" s="1" t="s">
        <v>3</v>
      </c>
    </row>
    <row r="23521" spans="6:6">
      <c r="F23521" s="1" t="s">
        <v>3</v>
      </c>
    </row>
    <row r="23522" spans="6:6">
      <c r="F23522" s="1" t="s">
        <v>3</v>
      </c>
    </row>
    <row r="23523" spans="6:6">
      <c r="F23523" s="1" t="s">
        <v>3</v>
      </c>
    </row>
    <row r="23524" spans="6:6">
      <c r="F23524" s="1" t="s">
        <v>3</v>
      </c>
    </row>
    <row r="23525" spans="6:6">
      <c r="F23525" s="1" t="s">
        <v>3</v>
      </c>
    </row>
    <row r="23526" spans="6:6">
      <c r="F23526" s="1" t="s">
        <v>3</v>
      </c>
    </row>
    <row r="23527" spans="6:6">
      <c r="F23527" s="1" t="s">
        <v>3</v>
      </c>
    </row>
    <row r="23528" spans="6:6">
      <c r="F23528" s="1" t="s">
        <v>3</v>
      </c>
    </row>
    <row r="23529" spans="6:6">
      <c r="F23529" s="1" t="s">
        <v>3</v>
      </c>
    </row>
    <row r="23530" spans="6:6">
      <c r="F23530" s="1" t="s">
        <v>3</v>
      </c>
    </row>
    <row r="23531" spans="6:6">
      <c r="F23531" s="1" t="s">
        <v>3</v>
      </c>
    </row>
    <row r="23532" spans="6:6">
      <c r="F23532" s="1" t="s">
        <v>3</v>
      </c>
    </row>
    <row r="23533" spans="6:6">
      <c r="F23533" s="1" t="s">
        <v>3</v>
      </c>
    </row>
    <row r="23534" spans="6:6">
      <c r="F23534" s="1" t="s">
        <v>3</v>
      </c>
    </row>
    <row r="23535" spans="6:6">
      <c r="F23535" s="1" t="s">
        <v>3</v>
      </c>
    </row>
    <row r="23536" spans="6:6">
      <c r="F23536" s="1" t="s">
        <v>3</v>
      </c>
    </row>
    <row r="23537" spans="6:6">
      <c r="F23537" s="1" t="s">
        <v>3</v>
      </c>
    </row>
    <row r="23538" spans="6:6">
      <c r="F23538" s="1" t="s">
        <v>3</v>
      </c>
    </row>
    <row r="23539" spans="6:6">
      <c r="F23539" s="1" t="s">
        <v>3</v>
      </c>
    </row>
    <row r="23540" spans="6:6">
      <c r="F23540" s="1" t="s">
        <v>3</v>
      </c>
    </row>
    <row r="23541" spans="6:6">
      <c r="F23541" s="1" t="s">
        <v>3</v>
      </c>
    </row>
    <row r="23542" spans="6:6">
      <c r="F23542" s="1" t="s">
        <v>3</v>
      </c>
    </row>
    <row r="23543" spans="6:6">
      <c r="F23543" s="1" t="s">
        <v>3</v>
      </c>
    </row>
    <row r="23544" spans="6:6">
      <c r="F23544" s="1" t="s">
        <v>3</v>
      </c>
    </row>
    <row r="23545" spans="6:6">
      <c r="F23545" s="1" t="s">
        <v>3</v>
      </c>
    </row>
    <row r="23546" spans="6:6">
      <c r="F23546" s="1" t="s">
        <v>3</v>
      </c>
    </row>
    <row r="23547" spans="6:6">
      <c r="F23547" s="1" t="s">
        <v>3</v>
      </c>
    </row>
    <row r="23548" spans="6:6">
      <c r="F23548" s="1" t="s">
        <v>3</v>
      </c>
    </row>
    <row r="23549" spans="6:6">
      <c r="F23549" s="1" t="s">
        <v>3</v>
      </c>
    </row>
    <row r="23550" spans="6:6">
      <c r="F23550" s="1" t="s">
        <v>3</v>
      </c>
    </row>
    <row r="23551" spans="6:6">
      <c r="F23551" s="1" t="s">
        <v>3</v>
      </c>
    </row>
    <row r="23552" spans="6:6">
      <c r="F23552" s="1" t="s">
        <v>3</v>
      </c>
    </row>
    <row r="23553" spans="6:6">
      <c r="F23553" s="1" t="s">
        <v>3</v>
      </c>
    </row>
    <row r="23554" spans="6:6">
      <c r="F23554" s="1" t="s">
        <v>3</v>
      </c>
    </row>
    <row r="23555" spans="6:6">
      <c r="F23555" s="1" t="s">
        <v>3</v>
      </c>
    </row>
    <row r="23556" spans="6:6">
      <c r="F23556" s="1" t="s">
        <v>3</v>
      </c>
    </row>
    <row r="23557" spans="6:6">
      <c r="F23557" s="1" t="s">
        <v>3</v>
      </c>
    </row>
    <row r="23558" spans="6:6">
      <c r="F23558" s="1" t="s">
        <v>3</v>
      </c>
    </row>
    <row r="23559" spans="6:6">
      <c r="F23559" s="1" t="s">
        <v>3</v>
      </c>
    </row>
    <row r="23560" spans="6:6">
      <c r="F23560" s="1" t="s">
        <v>3</v>
      </c>
    </row>
    <row r="23561" spans="6:6">
      <c r="F23561" s="1" t="s">
        <v>3</v>
      </c>
    </row>
    <row r="23562" spans="6:6">
      <c r="F23562" s="1" t="s">
        <v>3</v>
      </c>
    </row>
    <row r="23563" spans="6:6">
      <c r="F23563" s="1" t="s">
        <v>3</v>
      </c>
    </row>
    <row r="23564" spans="6:6">
      <c r="F23564" s="1" t="s">
        <v>3</v>
      </c>
    </row>
    <row r="23565" spans="6:6">
      <c r="F23565" s="1" t="s">
        <v>3</v>
      </c>
    </row>
    <row r="23566" spans="6:6">
      <c r="F23566" s="1" t="s">
        <v>3</v>
      </c>
    </row>
    <row r="23567" spans="6:6">
      <c r="F23567" s="1" t="s">
        <v>3</v>
      </c>
    </row>
    <row r="23568" spans="6:6">
      <c r="F23568" s="1" t="s">
        <v>3</v>
      </c>
    </row>
    <row r="23569" spans="6:6">
      <c r="F23569" s="1" t="s">
        <v>3</v>
      </c>
    </row>
    <row r="23570" spans="6:6">
      <c r="F23570" s="1" t="s">
        <v>3</v>
      </c>
    </row>
    <row r="23571" spans="6:6">
      <c r="F23571" s="1" t="s">
        <v>3</v>
      </c>
    </row>
    <row r="23572" spans="6:6">
      <c r="F23572" s="1" t="s">
        <v>3</v>
      </c>
    </row>
    <row r="23573" spans="6:6">
      <c r="F23573" s="1" t="s">
        <v>3</v>
      </c>
    </row>
    <row r="23574" spans="6:6">
      <c r="F23574" s="1" t="s">
        <v>3</v>
      </c>
    </row>
    <row r="23575" spans="6:6">
      <c r="F23575" s="1" t="s">
        <v>3</v>
      </c>
    </row>
    <row r="23576" spans="6:6">
      <c r="F23576" s="1" t="s">
        <v>3</v>
      </c>
    </row>
    <row r="23577" spans="6:6">
      <c r="F23577" s="1" t="s">
        <v>3</v>
      </c>
    </row>
    <row r="23578" spans="6:6">
      <c r="F23578" s="1" t="s">
        <v>3</v>
      </c>
    </row>
    <row r="23579" spans="6:6">
      <c r="F23579" s="1" t="s">
        <v>3</v>
      </c>
    </row>
    <row r="23580" spans="6:6">
      <c r="F23580" s="1" t="s">
        <v>3</v>
      </c>
    </row>
    <row r="23581" spans="6:6">
      <c r="F23581" s="1" t="s">
        <v>3</v>
      </c>
    </row>
    <row r="23582" spans="6:6">
      <c r="F23582" s="1" t="s">
        <v>3</v>
      </c>
    </row>
    <row r="23583" spans="6:6">
      <c r="F23583" s="1" t="s">
        <v>3</v>
      </c>
    </row>
    <row r="23584" spans="6:6">
      <c r="F23584" s="1" t="s">
        <v>3</v>
      </c>
    </row>
    <row r="23585" spans="6:6">
      <c r="F23585" s="1" t="s">
        <v>3</v>
      </c>
    </row>
    <row r="23586" spans="6:6">
      <c r="F23586" s="1" t="s">
        <v>3</v>
      </c>
    </row>
    <row r="23587" spans="6:6">
      <c r="F23587" s="1" t="s">
        <v>3</v>
      </c>
    </row>
    <row r="23588" spans="6:6">
      <c r="F23588" s="1" t="s">
        <v>3</v>
      </c>
    </row>
    <row r="23589" spans="6:6">
      <c r="F23589" s="1" t="s">
        <v>3</v>
      </c>
    </row>
    <row r="23590" spans="6:6">
      <c r="F23590" s="1" t="s">
        <v>3</v>
      </c>
    </row>
    <row r="23591" spans="6:6">
      <c r="F23591" s="1" t="s">
        <v>3</v>
      </c>
    </row>
    <row r="23592" spans="6:6">
      <c r="F23592" s="1" t="s">
        <v>3</v>
      </c>
    </row>
    <row r="23593" spans="6:6">
      <c r="F23593" s="1" t="s">
        <v>3</v>
      </c>
    </row>
    <row r="23594" spans="6:6">
      <c r="F23594" s="1" t="s">
        <v>3</v>
      </c>
    </row>
    <row r="23595" spans="6:6">
      <c r="F23595" s="1" t="s">
        <v>3</v>
      </c>
    </row>
    <row r="23596" spans="6:6">
      <c r="F23596" s="1" t="s">
        <v>3</v>
      </c>
    </row>
    <row r="23597" spans="6:6">
      <c r="F23597" s="1" t="s">
        <v>3</v>
      </c>
    </row>
    <row r="23598" spans="6:6">
      <c r="F23598" s="1" t="s">
        <v>3</v>
      </c>
    </row>
    <row r="23599" spans="6:6">
      <c r="F23599" s="1" t="s">
        <v>3</v>
      </c>
    </row>
    <row r="23600" spans="6:6">
      <c r="F23600" s="1" t="s">
        <v>3</v>
      </c>
    </row>
    <row r="23601" spans="6:6">
      <c r="F23601" s="1" t="s">
        <v>3</v>
      </c>
    </row>
    <row r="23602" spans="6:6">
      <c r="F23602" s="1" t="s">
        <v>3</v>
      </c>
    </row>
    <row r="23603" spans="6:6">
      <c r="F23603" s="1" t="s">
        <v>3</v>
      </c>
    </row>
    <row r="23604" spans="6:6">
      <c r="F23604" s="1" t="s">
        <v>3</v>
      </c>
    </row>
    <row r="23605" spans="6:6">
      <c r="F23605" s="1" t="s">
        <v>3</v>
      </c>
    </row>
    <row r="23606" spans="6:6">
      <c r="F23606" s="1" t="s">
        <v>3</v>
      </c>
    </row>
    <row r="23607" spans="6:6">
      <c r="F23607" s="1" t="s">
        <v>3</v>
      </c>
    </row>
    <row r="23608" spans="6:6">
      <c r="F23608" s="1" t="s">
        <v>3</v>
      </c>
    </row>
    <row r="23609" spans="6:6">
      <c r="F23609" s="1" t="s">
        <v>3</v>
      </c>
    </row>
    <row r="23610" spans="6:6">
      <c r="F23610" s="1" t="s">
        <v>3</v>
      </c>
    </row>
    <row r="23611" spans="6:6">
      <c r="F23611" s="1" t="s">
        <v>3</v>
      </c>
    </row>
    <row r="23612" spans="6:6">
      <c r="F23612" s="1" t="s">
        <v>3</v>
      </c>
    </row>
    <row r="23613" spans="6:6">
      <c r="F23613" s="1" t="s">
        <v>3</v>
      </c>
    </row>
    <row r="23614" spans="6:6">
      <c r="F23614" s="1" t="s">
        <v>3</v>
      </c>
    </row>
    <row r="23615" spans="6:6">
      <c r="F23615" s="1" t="s">
        <v>3</v>
      </c>
    </row>
    <row r="23616" spans="6:6">
      <c r="F23616" s="1" t="s">
        <v>3</v>
      </c>
    </row>
    <row r="23617" spans="6:6">
      <c r="F23617" s="1" t="s">
        <v>3</v>
      </c>
    </row>
    <row r="23618" spans="6:6">
      <c r="F23618" s="1" t="s">
        <v>3</v>
      </c>
    </row>
    <row r="23619" spans="6:6">
      <c r="F23619" s="1" t="s">
        <v>3</v>
      </c>
    </row>
    <row r="23620" spans="6:6">
      <c r="F23620" s="1" t="s">
        <v>3</v>
      </c>
    </row>
    <row r="23621" spans="6:6">
      <c r="F23621" s="1" t="s">
        <v>3</v>
      </c>
    </row>
    <row r="23622" spans="6:6">
      <c r="F23622" s="1" t="s">
        <v>3</v>
      </c>
    </row>
    <row r="23623" spans="6:6">
      <c r="F23623" s="1" t="s">
        <v>3</v>
      </c>
    </row>
    <row r="23624" spans="6:6">
      <c r="F23624" s="1" t="s">
        <v>3</v>
      </c>
    </row>
    <row r="23625" spans="6:6">
      <c r="F23625" s="1" t="s">
        <v>3</v>
      </c>
    </row>
    <row r="23626" spans="6:6">
      <c r="F23626" s="1" t="s">
        <v>3</v>
      </c>
    </row>
    <row r="23627" spans="6:6">
      <c r="F23627" s="1" t="s">
        <v>3</v>
      </c>
    </row>
    <row r="23628" spans="6:6">
      <c r="F23628" s="1" t="s">
        <v>3</v>
      </c>
    </row>
    <row r="23629" spans="6:6">
      <c r="F23629" s="1" t="s">
        <v>3</v>
      </c>
    </row>
    <row r="23630" spans="6:6">
      <c r="F23630" s="1" t="s">
        <v>3</v>
      </c>
    </row>
    <row r="23631" spans="6:6">
      <c r="F23631" s="1" t="s">
        <v>3</v>
      </c>
    </row>
    <row r="23632" spans="6:6">
      <c r="F23632" s="1" t="s">
        <v>3</v>
      </c>
    </row>
    <row r="23633" spans="6:6">
      <c r="F23633" s="1" t="s">
        <v>3</v>
      </c>
    </row>
    <row r="23634" spans="6:6">
      <c r="F23634" s="1" t="s">
        <v>3</v>
      </c>
    </row>
    <row r="23635" spans="6:6">
      <c r="F23635" s="1" t="s">
        <v>3</v>
      </c>
    </row>
    <row r="23636" spans="6:6">
      <c r="F23636" s="1" t="s">
        <v>3</v>
      </c>
    </row>
    <row r="23637" spans="6:6">
      <c r="F23637" s="1" t="s">
        <v>3</v>
      </c>
    </row>
    <row r="23638" spans="6:6">
      <c r="F23638" s="1" t="s">
        <v>3</v>
      </c>
    </row>
    <row r="23639" spans="6:6">
      <c r="F23639" s="1" t="s">
        <v>3</v>
      </c>
    </row>
    <row r="23640" spans="6:6">
      <c r="F23640" s="1" t="s">
        <v>3</v>
      </c>
    </row>
    <row r="23641" spans="6:6">
      <c r="F23641" s="1" t="s">
        <v>3</v>
      </c>
    </row>
    <row r="23642" spans="6:6">
      <c r="F23642" s="1" t="s">
        <v>3</v>
      </c>
    </row>
    <row r="23643" spans="6:6">
      <c r="F23643" s="1" t="s">
        <v>3</v>
      </c>
    </row>
    <row r="23644" spans="6:6">
      <c r="F23644" s="1" t="s">
        <v>3</v>
      </c>
    </row>
    <row r="23645" spans="6:6">
      <c r="F23645" s="1" t="s">
        <v>3</v>
      </c>
    </row>
    <row r="23646" spans="6:6">
      <c r="F23646" s="1" t="s">
        <v>3</v>
      </c>
    </row>
    <row r="23647" spans="6:6">
      <c r="F23647" s="1" t="s">
        <v>3</v>
      </c>
    </row>
    <row r="23648" spans="6:6">
      <c r="F23648" s="1" t="s">
        <v>3</v>
      </c>
    </row>
    <row r="23649" spans="6:6">
      <c r="F23649" s="1" t="s">
        <v>3</v>
      </c>
    </row>
    <row r="23650" spans="6:6">
      <c r="F23650" s="1" t="s">
        <v>3</v>
      </c>
    </row>
    <row r="23651" spans="6:6">
      <c r="F23651" s="1" t="s">
        <v>3</v>
      </c>
    </row>
    <row r="23652" spans="6:6">
      <c r="F23652" s="1" t="s">
        <v>3</v>
      </c>
    </row>
    <row r="23653" spans="6:6">
      <c r="F23653" s="1" t="s">
        <v>3</v>
      </c>
    </row>
    <row r="23654" spans="6:6">
      <c r="F23654" s="1" t="s">
        <v>3</v>
      </c>
    </row>
    <row r="23655" spans="6:6">
      <c r="F23655" s="1" t="s">
        <v>3</v>
      </c>
    </row>
    <row r="23656" spans="6:6">
      <c r="F23656" s="1" t="s">
        <v>3</v>
      </c>
    </row>
    <row r="23657" spans="6:6">
      <c r="F23657" s="1" t="s">
        <v>3</v>
      </c>
    </row>
    <row r="23658" spans="6:6">
      <c r="F23658" s="1" t="s">
        <v>3</v>
      </c>
    </row>
    <row r="23659" spans="6:6">
      <c r="F23659" s="1" t="s">
        <v>3</v>
      </c>
    </row>
    <row r="23660" spans="6:6">
      <c r="F23660" s="1" t="s">
        <v>3</v>
      </c>
    </row>
    <row r="23661" spans="6:6">
      <c r="F23661" s="1" t="s">
        <v>3</v>
      </c>
    </row>
    <row r="23662" spans="6:6">
      <c r="F23662" s="1" t="s">
        <v>3</v>
      </c>
    </row>
    <row r="23663" spans="6:6">
      <c r="F23663" s="1" t="s">
        <v>3</v>
      </c>
    </row>
    <row r="23664" spans="6:6">
      <c r="F23664" s="1" t="s">
        <v>3</v>
      </c>
    </row>
    <row r="23665" spans="6:6">
      <c r="F23665" s="1" t="s">
        <v>3</v>
      </c>
    </row>
    <row r="23666" spans="6:6">
      <c r="F23666" s="1" t="s">
        <v>3</v>
      </c>
    </row>
    <row r="23667" spans="6:6">
      <c r="F23667" s="1" t="s">
        <v>3</v>
      </c>
    </row>
    <row r="23668" spans="6:6">
      <c r="F23668" s="1" t="s">
        <v>3</v>
      </c>
    </row>
    <row r="23669" spans="6:6">
      <c r="F23669" s="1" t="s">
        <v>3</v>
      </c>
    </row>
    <row r="23670" spans="6:6">
      <c r="F23670" s="1" t="s">
        <v>3</v>
      </c>
    </row>
    <row r="23671" spans="6:6">
      <c r="F23671" s="1" t="s">
        <v>3</v>
      </c>
    </row>
    <row r="23672" spans="6:6">
      <c r="F23672" s="1" t="s">
        <v>3</v>
      </c>
    </row>
    <row r="23673" spans="6:6">
      <c r="F23673" s="1" t="s">
        <v>3</v>
      </c>
    </row>
    <row r="23674" spans="6:6">
      <c r="F23674" s="1" t="s">
        <v>3</v>
      </c>
    </row>
    <row r="23675" spans="6:6">
      <c r="F23675" s="1" t="s">
        <v>3</v>
      </c>
    </row>
    <row r="23676" spans="6:6">
      <c r="F23676" s="1" t="s">
        <v>3</v>
      </c>
    </row>
    <row r="23677" spans="6:6">
      <c r="F23677" s="1" t="s">
        <v>3</v>
      </c>
    </row>
    <row r="23678" spans="6:6">
      <c r="F23678" s="1" t="s">
        <v>3</v>
      </c>
    </row>
    <row r="23679" spans="6:6">
      <c r="F23679" s="1" t="s">
        <v>3</v>
      </c>
    </row>
    <row r="23680" spans="6:6">
      <c r="F23680" s="1" t="s">
        <v>3</v>
      </c>
    </row>
    <row r="23681" spans="6:6">
      <c r="F23681" s="1" t="s">
        <v>3</v>
      </c>
    </row>
    <row r="23682" spans="6:6">
      <c r="F23682" s="1" t="s">
        <v>3</v>
      </c>
    </row>
    <row r="23683" spans="6:6">
      <c r="F23683" s="1" t="s">
        <v>3</v>
      </c>
    </row>
    <row r="23684" spans="6:6">
      <c r="F23684" s="1" t="s">
        <v>3</v>
      </c>
    </row>
    <row r="23685" spans="6:6">
      <c r="F23685" s="1" t="s">
        <v>3</v>
      </c>
    </row>
    <row r="23686" spans="6:6">
      <c r="F23686" s="1" t="s">
        <v>3</v>
      </c>
    </row>
    <row r="23687" spans="6:6">
      <c r="F23687" s="1" t="s">
        <v>3</v>
      </c>
    </row>
    <row r="23688" spans="6:6">
      <c r="F23688" s="1" t="s">
        <v>3</v>
      </c>
    </row>
    <row r="23689" spans="6:6">
      <c r="F23689" s="1" t="s">
        <v>3</v>
      </c>
    </row>
    <row r="23690" spans="6:6">
      <c r="F23690" s="1" t="s">
        <v>3</v>
      </c>
    </row>
    <row r="23691" spans="6:6">
      <c r="F23691" s="1" t="s">
        <v>3</v>
      </c>
    </row>
    <row r="23692" spans="6:6">
      <c r="F23692" s="1" t="s">
        <v>3</v>
      </c>
    </row>
    <row r="23693" spans="6:6">
      <c r="F23693" s="1" t="s">
        <v>3</v>
      </c>
    </row>
    <row r="23694" spans="6:6">
      <c r="F23694" s="1" t="s">
        <v>3</v>
      </c>
    </row>
    <row r="23695" spans="6:6">
      <c r="F23695" s="1" t="s">
        <v>3</v>
      </c>
    </row>
    <row r="23696" spans="6:6">
      <c r="F23696" s="1" t="s">
        <v>3</v>
      </c>
    </row>
    <row r="23697" spans="6:6">
      <c r="F23697" s="1" t="s">
        <v>3</v>
      </c>
    </row>
    <row r="23698" spans="6:6">
      <c r="F23698" s="1" t="s">
        <v>3</v>
      </c>
    </row>
    <row r="23699" spans="6:6">
      <c r="F23699" s="1" t="s">
        <v>3</v>
      </c>
    </row>
    <row r="23700" spans="6:6">
      <c r="F23700" s="1" t="s">
        <v>3</v>
      </c>
    </row>
    <row r="23701" spans="6:6">
      <c r="F23701" s="1" t="s">
        <v>3</v>
      </c>
    </row>
    <row r="23702" spans="6:6">
      <c r="F23702" s="1" t="s">
        <v>3</v>
      </c>
    </row>
    <row r="23703" spans="6:6">
      <c r="F23703" s="1" t="s">
        <v>3</v>
      </c>
    </row>
    <row r="23704" spans="6:6">
      <c r="F23704" s="1" t="s">
        <v>3</v>
      </c>
    </row>
    <row r="23705" spans="6:6">
      <c r="F23705" s="1" t="s">
        <v>3</v>
      </c>
    </row>
    <row r="23706" spans="6:6">
      <c r="F23706" s="1" t="s">
        <v>3</v>
      </c>
    </row>
    <row r="23707" spans="6:6">
      <c r="F23707" s="1" t="s">
        <v>3</v>
      </c>
    </row>
    <row r="23708" spans="6:6">
      <c r="F23708" s="1" t="s">
        <v>3</v>
      </c>
    </row>
    <row r="23709" spans="6:6">
      <c r="F23709" s="1" t="s">
        <v>3</v>
      </c>
    </row>
    <row r="23710" spans="6:6">
      <c r="F23710" s="1" t="s">
        <v>3</v>
      </c>
    </row>
    <row r="23711" spans="6:6">
      <c r="F23711" s="1" t="s">
        <v>3</v>
      </c>
    </row>
    <row r="23712" spans="6:6">
      <c r="F23712" s="1" t="s">
        <v>3</v>
      </c>
    </row>
    <row r="23713" spans="6:6">
      <c r="F23713" s="1" t="s">
        <v>3</v>
      </c>
    </row>
    <row r="23714" spans="6:6">
      <c r="F23714" s="1" t="s">
        <v>3</v>
      </c>
    </row>
    <row r="23715" spans="6:6">
      <c r="F23715" s="1" t="s">
        <v>3</v>
      </c>
    </row>
    <row r="23716" spans="6:6">
      <c r="F23716" s="1" t="s">
        <v>3</v>
      </c>
    </row>
    <row r="23717" spans="6:6">
      <c r="F23717" s="1" t="s">
        <v>3</v>
      </c>
    </row>
    <row r="23718" spans="6:6">
      <c r="F23718" s="1" t="s">
        <v>3</v>
      </c>
    </row>
    <row r="23719" spans="6:6">
      <c r="F23719" s="1" t="s">
        <v>3</v>
      </c>
    </row>
    <row r="23720" spans="6:6">
      <c r="F23720" s="1" t="s">
        <v>3</v>
      </c>
    </row>
    <row r="23721" spans="6:6">
      <c r="F23721" s="1" t="s">
        <v>3</v>
      </c>
    </row>
    <row r="23722" spans="6:6">
      <c r="F23722" s="1" t="s">
        <v>3</v>
      </c>
    </row>
    <row r="23723" spans="6:6">
      <c r="F23723" s="1" t="s">
        <v>3</v>
      </c>
    </row>
    <row r="23724" spans="6:6">
      <c r="F23724" s="1" t="s">
        <v>3</v>
      </c>
    </row>
    <row r="23725" spans="6:6">
      <c r="F23725" s="1" t="s">
        <v>3</v>
      </c>
    </row>
    <row r="23726" spans="6:6">
      <c r="F23726" s="1" t="s">
        <v>3</v>
      </c>
    </row>
    <row r="23727" spans="6:6">
      <c r="F23727" s="1" t="s">
        <v>3</v>
      </c>
    </row>
    <row r="23728" spans="6:6">
      <c r="F23728" s="1" t="s">
        <v>3</v>
      </c>
    </row>
    <row r="23729" spans="6:6">
      <c r="F23729" s="1" t="s">
        <v>3</v>
      </c>
    </row>
    <row r="23730" spans="6:6">
      <c r="F23730" s="1" t="s">
        <v>3</v>
      </c>
    </row>
    <row r="23731" spans="6:6">
      <c r="F23731" s="1" t="s">
        <v>3</v>
      </c>
    </row>
    <row r="23732" spans="6:6">
      <c r="F23732" s="1" t="s">
        <v>3</v>
      </c>
    </row>
    <row r="23733" spans="6:6">
      <c r="F23733" s="1" t="s">
        <v>3</v>
      </c>
    </row>
    <row r="23734" spans="6:6">
      <c r="F23734" s="1" t="s">
        <v>3</v>
      </c>
    </row>
    <row r="23735" spans="6:6">
      <c r="F23735" s="1" t="s">
        <v>3</v>
      </c>
    </row>
    <row r="23736" spans="6:6">
      <c r="F23736" s="1" t="s">
        <v>3</v>
      </c>
    </row>
    <row r="23737" spans="6:6">
      <c r="F23737" s="1" t="s">
        <v>3</v>
      </c>
    </row>
    <row r="23738" spans="6:6">
      <c r="F23738" s="1" t="s">
        <v>3</v>
      </c>
    </row>
    <row r="23739" spans="6:6">
      <c r="F23739" s="1" t="s">
        <v>3</v>
      </c>
    </row>
    <row r="23740" spans="6:6">
      <c r="F23740" s="1" t="s">
        <v>3</v>
      </c>
    </row>
    <row r="23741" spans="6:6">
      <c r="F23741" s="1" t="s">
        <v>3</v>
      </c>
    </row>
    <row r="23742" spans="6:6">
      <c r="F23742" s="1" t="s">
        <v>3</v>
      </c>
    </row>
    <row r="23743" spans="6:6">
      <c r="F23743" s="1" t="s">
        <v>3</v>
      </c>
    </row>
    <row r="23744" spans="6:6">
      <c r="F23744" s="1" t="s">
        <v>3</v>
      </c>
    </row>
    <row r="23745" spans="6:6">
      <c r="F23745" s="1" t="s">
        <v>3</v>
      </c>
    </row>
    <row r="23746" spans="6:6">
      <c r="F23746" s="1" t="s">
        <v>3</v>
      </c>
    </row>
    <row r="23747" spans="6:6">
      <c r="F23747" s="1" t="s">
        <v>3</v>
      </c>
    </row>
    <row r="23748" spans="6:6">
      <c r="F23748" s="1" t="s">
        <v>3</v>
      </c>
    </row>
    <row r="23749" spans="6:6">
      <c r="F23749" s="1" t="s">
        <v>3</v>
      </c>
    </row>
    <row r="23750" spans="6:6">
      <c r="F23750" s="1" t="s">
        <v>3</v>
      </c>
    </row>
    <row r="23751" spans="6:6">
      <c r="F23751" s="1" t="s">
        <v>3</v>
      </c>
    </row>
    <row r="23752" spans="6:6">
      <c r="F23752" s="1" t="s">
        <v>3</v>
      </c>
    </row>
    <row r="23753" spans="6:6">
      <c r="F23753" s="1" t="s">
        <v>3</v>
      </c>
    </row>
    <row r="23754" spans="6:6">
      <c r="F23754" s="1" t="s">
        <v>3</v>
      </c>
    </row>
    <row r="23755" spans="6:6">
      <c r="F23755" s="1" t="s">
        <v>3</v>
      </c>
    </row>
    <row r="23756" spans="6:6">
      <c r="F23756" s="1" t="s">
        <v>3</v>
      </c>
    </row>
    <row r="23757" spans="6:6">
      <c r="F23757" s="1" t="s">
        <v>3</v>
      </c>
    </row>
    <row r="23758" spans="6:6">
      <c r="F23758" s="1" t="s">
        <v>3</v>
      </c>
    </row>
    <row r="23759" spans="6:6">
      <c r="F23759" s="1" t="s">
        <v>3</v>
      </c>
    </row>
    <row r="23760" spans="6:6">
      <c r="F23760" s="1" t="s">
        <v>3</v>
      </c>
    </row>
    <row r="23761" spans="6:6">
      <c r="F23761" s="1" t="s">
        <v>3</v>
      </c>
    </row>
    <row r="23762" spans="6:6">
      <c r="F23762" s="1" t="s">
        <v>3</v>
      </c>
    </row>
    <row r="23763" spans="6:6">
      <c r="F23763" s="1" t="s">
        <v>3</v>
      </c>
    </row>
    <row r="23764" spans="6:6">
      <c r="F23764" s="1" t="s">
        <v>3</v>
      </c>
    </row>
    <row r="23765" spans="6:6">
      <c r="F23765" s="1" t="s">
        <v>3</v>
      </c>
    </row>
    <row r="23766" spans="6:6">
      <c r="F23766" s="1" t="s">
        <v>3</v>
      </c>
    </row>
    <row r="23767" spans="6:6">
      <c r="F23767" s="1" t="s">
        <v>3</v>
      </c>
    </row>
    <row r="23768" spans="6:6">
      <c r="F23768" s="1" t="s">
        <v>3</v>
      </c>
    </row>
    <row r="23769" spans="6:6">
      <c r="F23769" s="1" t="s">
        <v>3</v>
      </c>
    </row>
    <row r="23770" spans="6:6">
      <c r="F23770" s="1" t="s">
        <v>3</v>
      </c>
    </row>
    <row r="23771" spans="6:6">
      <c r="F23771" s="1" t="s">
        <v>3</v>
      </c>
    </row>
    <row r="23772" spans="6:6">
      <c r="F23772" s="1" t="s">
        <v>3</v>
      </c>
    </row>
    <row r="23773" spans="6:6">
      <c r="F23773" s="1" t="s">
        <v>3</v>
      </c>
    </row>
    <row r="23774" spans="6:6">
      <c r="F23774" s="1" t="s">
        <v>3</v>
      </c>
    </row>
    <row r="23775" spans="6:6">
      <c r="F23775" s="1" t="s">
        <v>3</v>
      </c>
    </row>
    <row r="23776" spans="6:6">
      <c r="F23776" s="1" t="s">
        <v>3</v>
      </c>
    </row>
    <row r="23777" spans="6:6">
      <c r="F23777" s="1" t="s">
        <v>3</v>
      </c>
    </row>
    <row r="23778" spans="6:6">
      <c r="F23778" s="1" t="s">
        <v>3</v>
      </c>
    </row>
    <row r="23779" spans="6:6">
      <c r="F23779" s="1" t="s">
        <v>3</v>
      </c>
    </row>
    <row r="23780" spans="6:6">
      <c r="F23780" s="1" t="s">
        <v>3</v>
      </c>
    </row>
    <row r="23781" spans="6:6">
      <c r="F23781" s="1" t="s">
        <v>3</v>
      </c>
    </row>
    <row r="23782" spans="6:6">
      <c r="F23782" s="1" t="s">
        <v>3</v>
      </c>
    </row>
    <row r="23783" spans="6:6">
      <c r="F23783" s="1" t="s">
        <v>3</v>
      </c>
    </row>
    <row r="23784" spans="6:6">
      <c r="F23784" s="1" t="s">
        <v>3</v>
      </c>
    </row>
    <row r="23785" spans="6:6">
      <c r="F23785" s="1" t="s">
        <v>3</v>
      </c>
    </row>
    <row r="23786" spans="6:6">
      <c r="F23786" s="1" t="s">
        <v>3</v>
      </c>
    </row>
    <row r="23787" spans="6:6">
      <c r="F23787" s="1" t="s">
        <v>3</v>
      </c>
    </row>
    <row r="23788" spans="6:6">
      <c r="F23788" s="1" t="s">
        <v>3</v>
      </c>
    </row>
    <row r="23789" spans="6:6">
      <c r="F23789" s="1" t="s">
        <v>3</v>
      </c>
    </row>
    <row r="23790" spans="6:6">
      <c r="F23790" s="1" t="s">
        <v>3</v>
      </c>
    </row>
    <row r="23791" spans="6:6">
      <c r="F23791" s="1" t="s">
        <v>3</v>
      </c>
    </row>
    <row r="23792" spans="6:6">
      <c r="F23792" s="1" t="s">
        <v>3</v>
      </c>
    </row>
    <row r="23793" spans="6:6">
      <c r="F23793" s="1" t="s">
        <v>3</v>
      </c>
    </row>
    <row r="23794" spans="6:6">
      <c r="F23794" s="1" t="s">
        <v>3</v>
      </c>
    </row>
    <row r="23795" spans="6:6">
      <c r="F23795" s="1" t="s">
        <v>3</v>
      </c>
    </row>
    <row r="23796" spans="6:6">
      <c r="F23796" s="1" t="s">
        <v>3</v>
      </c>
    </row>
    <row r="23797" spans="6:6">
      <c r="F23797" s="1" t="s">
        <v>3</v>
      </c>
    </row>
    <row r="23798" spans="6:6">
      <c r="F23798" s="1" t="s">
        <v>3</v>
      </c>
    </row>
    <row r="23799" spans="6:6">
      <c r="F23799" s="1" t="s">
        <v>3</v>
      </c>
    </row>
    <row r="23800" spans="6:6">
      <c r="F23800" s="1" t="s">
        <v>3</v>
      </c>
    </row>
    <row r="23801" spans="6:6">
      <c r="F23801" s="1" t="s">
        <v>3</v>
      </c>
    </row>
    <row r="23802" spans="6:6">
      <c r="F23802" s="1" t="s">
        <v>3</v>
      </c>
    </row>
    <row r="23803" spans="6:6">
      <c r="F23803" s="1" t="s">
        <v>3</v>
      </c>
    </row>
    <row r="23804" spans="6:6">
      <c r="F23804" s="1" t="s">
        <v>3</v>
      </c>
    </row>
    <row r="23805" spans="6:6">
      <c r="F23805" s="1" t="s">
        <v>3</v>
      </c>
    </row>
    <row r="23806" spans="6:6">
      <c r="F23806" s="1" t="s">
        <v>3</v>
      </c>
    </row>
    <row r="23807" spans="6:6">
      <c r="F23807" s="1" t="s">
        <v>3</v>
      </c>
    </row>
    <row r="23808" spans="6:6">
      <c r="F23808" s="1" t="s">
        <v>3</v>
      </c>
    </row>
    <row r="23809" spans="6:6">
      <c r="F23809" s="1" t="s">
        <v>3</v>
      </c>
    </row>
    <row r="23810" spans="6:6">
      <c r="F23810" s="1" t="s">
        <v>3</v>
      </c>
    </row>
    <row r="23811" spans="6:6">
      <c r="F23811" s="1" t="s">
        <v>3</v>
      </c>
    </row>
    <row r="23812" spans="6:6">
      <c r="F23812" s="1" t="s">
        <v>3</v>
      </c>
    </row>
    <row r="23813" spans="6:6">
      <c r="F23813" s="1" t="s">
        <v>3</v>
      </c>
    </row>
    <row r="23814" spans="6:6">
      <c r="F23814" s="1" t="s">
        <v>3</v>
      </c>
    </row>
    <row r="23815" spans="6:6">
      <c r="F23815" s="1" t="s">
        <v>3</v>
      </c>
    </row>
    <row r="23816" spans="6:6">
      <c r="F23816" s="1" t="s">
        <v>3</v>
      </c>
    </row>
    <row r="23817" spans="6:6">
      <c r="F23817" s="1" t="s">
        <v>3</v>
      </c>
    </row>
    <row r="23818" spans="6:6">
      <c r="F23818" s="1" t="s">
        <v>3</v>
      </c>
    </row>
    <row r="23819" spans="6:6">
      <c r="F23819" s="1" t="s">
        <v>3</v>
      </c>
    </row>
    <row r="23820" spans="6:6">
      <c r="F23820" s="1" t="s">
        <v>3</v>
      </c>
    </row>
    <row r="23821" spans="6:6">
      <c r="F23821" s="1" t="s">
        <v>3</v>
      </c>
    </row>
    <row r="23822" spans="6:6">
      <c r="F23822" s="1" t="s">
        <v>3</v>
      </c>
    </row>
    <row r="23823" spans="6:6">
      <c r="F23823" s="1" t="s">
        <v>3</v>
      </c>
    </row>
    <row r="23824" spans="6:6">
      <c r="F23824" s="1" t="s">
        <v>3</v>
      </c>
    </row>
    <row r="23825" spans="6:6">
      <c r="F23825" s="1" t="s">
        <v>3</v>
      </c>
    </row>
    <row r="23826" spans="6:6">
      <c r="F23826" s="1" t="s">
        <v>3</v>
      </c>
    </row>
    <row r="23827" spans="6:6">
      <c r="F23827" s="1" t="s">
        <v>3</v>
      </c>
    </row>
    <row r="23828" spans="6:6">
      <c r="F23828" s="1" t="s">
        <v>3</v>
      </c>
    </row>
    <row r="23829" spans="6:6">
      <c r="F23829" s="1" t="s">
        <v>3</v>
      </c>
    </row>
    <row r="23830" spans="6:6">
      <c r="F23830" s="1" t="s">
        <v>3</v>
      </c>
    </row>
    <row r="23831" spans="6:6">
      <c r="F23831" s="1" t="s">
        <v>3</v>
      </c>
    </row>
    <row r="23832" spans="6:6">
      <c r="F23832" s="1" t="s">
        <v>3</v>
      </c>
    </row>
    <row r="23833" spans="6:6">
      <c r="F23833" s="1" t="s">
        <v>3</v>
      </c>
    </row>
    <row r="23834" spans="6:6">
      <c r="F23834" s="1" t="s">
        <v>3</v>
      </c>
    </row>
    <row r="23835" spans="6:6">
      <c r="F23835" s="1" t="s">
        <v>3</v>
      </c>
    </row>
    <row r="23836" spans="6:6">
      <c r="F23836" s="1" t="s">
        <v>3</v>
      </c>
    </row>
    <row r="23837" spans="6:6">
      <c r="F23837" s="1" t="s">
        <v>3</v>
      </c>
    </row>
    <row r="23838" spans="6:6">
      <c r="F23838" s="1" t="s">
        <v>3</v>
      </c>
    </row>
    <row r="23839" spans="6:6">
      <c r="F23839" s="1" t="s">
        <v>3</v>
      </c>
    </row>
    <row r="23840" spans="6:6">
      <c r="F23840" s="1" t="s">
        <v>3</v>
      </c>
    </row>
    <row r="23841" spans="6:6">
      <c r="F23841" s="1" t="s">
        <v>3</v>
      </c>
    </row>
    <row r="23842" spans="6:6">
      <c r="F23842" s="1" t="s">
        <v>3</v>
      </c>
    </row>
    <row r="23843" spans="6:6">
      <c r="F23843" s="1" t="s">
        <v>3</v>
      </c>
    </row>
    <row r="23844" spans="6:6">
      <c r="F23844" s="1" t="s">
        <v>3</v>
      </c>
    </row>
    <row r="23845" spans="6:6">
      <c r="F23845" s="1" t="s">
        <v>3</v>
      </c>
    </row>
    <row r="23846" spans="6:6">
      <c r="F23846" s="1" t="s">
        <v>3</v>
      </c>
    </row>
    <row r="23847" spans="6:6">
      <c r="F23847" s="1" t="s">
        <v>3</v>
      </c>
    </row>
    <row r="23848" spans="6:6">
      <c r="F23848" s="1" t="s">
        <v>3</v>
      </c>
    </row>
    <row r="23849" spans="6:6">
      <c r="F23849" s="1" t="s">
        <v>3</v>
      </c>
    </row>
    <row r="23850" spans="6:6">
      <c r="F23850" s="1" t="s">
        <v>3</v>
      </c>
    </row>
    <row r="23851" spans="6:6">
      <c r="F23851" s="1" t="s">
        <v>3</v>
      </c>
    </row>
    <row r="23852" spans="6:6">
      <c r="F23852" s="1" t="s">
        <v>3</v>
      </c>
    </row>
    <row r="23853" spans="6:6">
      <c r="F23853" s="1" t="s">
        <v>3</v>
      </c>
    </row>
    <row r="23854" spans="6:6">
      <c r="F23854" s="1" t="s">
        <v>3</v>
      </c>
    </row>
    <row r="23855" spans="6:6">
      <c r="F23855" s="1" t="s">
        <v>3</v>
      </c>
    </row>
    <row r="23856" spans="6:6">
      <c r="F23856" s="1" t="s">
        <v>3</v>
      </c>
    </row>
    <row r="23857" spans="6:6">
      <c r="F23857" s="1" t="s">
        <v>3</v>
      </c>
    </row>
    <row r="23858" spans="6:6">
      <c r="F23858" s="1" t="s">
        <v>3</v>
      </c>
    </row>
    <row r="23859" spans="6:6">
      <c r="F23859" s="1" t="s">
        <v>3</v>
      </c>
    </row>
    <row r="23860" spans="6:6">
      <c r="F23860" s="1" t="s">
        <v>3</v>
      </c>
    </row>
    <row r="23861" spans="6:6">
      <c r="F23861" s="1" t="s">
        <v>3</v>
      </c>
    </row>
    <row r="23862" spans="6:6">
      <c r="F23862" s="1" t="s">
        <v>3</v>
      </c>
    </row>
    <row r="23863" spans="6:6">
      <c r="F23863" s="1" t="s">
        <v>3</v>
      </c>
    </row>
    <row r="23864" spans="6:6">
      <c r="F23864" s="1" t="s">
        <v>3</v>
      </c>
    </row>
    <row r="23865" spans="6:6">
      <c r="F23865" s="1" t="s">
        <v>3</v>
      </c>
    </row>
    <row r="23866" spans="6:6">
      <c r="F23866" s="1" t="s">
        <v>3</v>
      </c>
    </row>
    <row r="23867" spans="6:6">
      <c r="F23867" s="1" t="s">
        <v>3</v>
      </c>
    </row>
    <row r="23868" spans="6:6">
      <c r="F23868" s="1" t="s">
        <v>3</v>
      </c>
    </row>
    <row r="23869" spans="6:6">
      <c r="F23869" s="1" t="s">
        <v>3</v>
      </c>
    </row>
    <row r="23870" spans="6:6">
      <c r="F23870" s="1" t="s">
        <v>3</v>
      </c>
    </row>
    <row r="23871" spans="6:6">
      <c r="F23871" s="1" t="s">
        <v>3</v>
      </c>
    </row>
    <row r="23872" spans="6:6">
      <c r="F23872" s="1" t="s">
        <v>3</v>
      </c>
    </row>
    <row r="23873" spans="6:6">
      <c r="F23873" s="1" t="s">
        <v>3</v>
      </c>
    </row>
    <row r="23874" spans="6:6">
      <c r="F23874" s="1" t="s">
        <v>3</v>
      </c>
    </row>
    <row r="23875" spans="6:6">
      <c r="F23875" s="1" t="s">
        <v>3</v>
      </c>
    </row>
    <row r="23876" spans="6:6">
      <c r="F23876" s="1" t="s">
        <v>3</v>
      </c>
    </row>
    <row r="23877" spans="6:6">
      <c r="F23877" s="1" t="s">
        <v>3</v>
      </c>
    </row>
    <row r="23878" spans="6:6">
      <c r="F23878" s="1" t="s">
        <v>3</v>
      </c>
    </row>
    <row r="23879" spans="6:6">
      <c r="F23879" s="1" t="s">
        <v>3</v>
      </c>
    </row>
    <row r="23880" spans="6:6">
      <c r="F23880" s="1" t="s">
        <v>3</v>
      </c>
    </row>
    <row r="23881" spans="6:6">
      <c r="F23881" s="1" t="s">
        <v>3</v>
      </c>
    </row>
    <row r="23882" spans="6:6">
      <c r="F23882" s="1" t="s">
        <v>3</v>
      </c>
    </row>
    <row r="23883" spans="6:6">
      <c r="F23883" s="1" t="s">
        <v>3</v>
      </c>
    </row>
    <row r="23884" spans="6:6">
      <c r="F23884" s="1" t="s">
        <v>3</v>
      </c>
    </row>
    <row r="23885" spans="6:6">
      <c r="F23885" s="1" t="s">
        <v>3</v>
      </c>
    </row>
    <row r="23886" spans="6:6">
      <c r="F23886" s="1" t="s">
        <v>3</v>
      </c>
    </row>
    <row r="23887" spans="6:6">
      <c r="F23887" s="1" t="s">
        <v>3</v>
      </c>
    </row>
    <row r="23888" spans="6:6">
      <c r="F23888" s="1" t="s">
        <v>3</v>
      </c>
    </row>
    <row r="23889" spans="6:6">
      <c r="F23889" s="1" t="s">
        <v>3</v>
      </c>
    </row>
    <row r="23890" spans="6:6">
      <c r="F23890" s="1" t="s">
        <v>3</v>
      </c>
    </row>
    <row r="23891" spans="6:6">
      <c r="F23891" s="1" t="s">
        <v>3</v>
      </c>
    </row>
    <row r="23892" spans="6:6">
      <c r="F23892" s="1" t="s">
        <v>3</v>
      </c>
    </row>
    <row r="23893" spans="6:6">
      <c r="F23893" s="1" t="s">
        <v>3</v>
      </c>
    </row>
    <row r="23894" spans="6:6">
      <c r="F23894" s="1" t="s">
        <v>3</v>
      </c>
    </row>
    <row r="23895" spans="6:6">
      <c r="F23895" s="1" t="s">
        <v>3</v>
      </c>
    </row>
    <row r="23896" spans="6:6">
      <c r="F23896" s="1" t="s">
        <v>3</v>
      </c>
    </row>
    <row r="23897" spans="6:6">
      <c r="F23897" s="1" t="s">
        <v>3</v>
      </c>
    </row>
    <row r="23898" spans="6:6">
      <c r="F23898" s="1" t="s">
        <v>3</v>
      </c>
    </row>
    <row r="23899" spans="6:6">
      <c r="F23899" s="1" t="s">
        <v>3</v>
      </c>
    </row>
    <row r="23900" spans="6:6">
      <c r="F23900" s="1" t="s">
        <v>3</v>
      </c>
    </row>
    <row r="23901" spans="6:6">
      <c r="F23901" s="1" t="s">
        <v>3</v>
      </c>
    </row>
    <row r="23902" spans="6:6">
      <c r="F23902" s="1" t="s">
        <v>3</v>
      </c>
    </row>
    <row r="23903" spans="6:6">
      <c r="F23903" s="1" t="s">
        <v>3</v>
      </c>
    </row>
    <row r="23904" spans="6:6">
      <c r="F23904" s="1" t="s">
        <v>3</v>
      </c>
    </row>
    <row r="23905" spans="6:6">
      <c r="F23905" s="1" t="s">
        <v>3</v>
      </c>
    </row>
    <row r="23906" spans="6:6">
      <c r="F23906" s="1" t="s">
        <v>3</v>
      </c>
    </row>
    <row r="23907" spans="6:6">
      <c r="F23907" s="1" t="s">
        <v>3</v>
      </c>
    </row>
    <row r="23908" spans="6:6">
      <c r="F23908" s="1" t="s">
        <v>3</v>
      </c>
    </row>
    <row r="23909" spans="6:6">
      <c r="F23909" s="1" t="s">
        <v>3</v>
      </c>
    </row>
    <row r="23910" spans="6:6">
      <c r="F23910" s="1" t="s">
        <v>3</v>
      </c>
    </row>
    <row r="23911" spans="6:6">
      <c r="F23911" s="1" t="s">
        <v>3</v>
      </c>
    </row>
    <row r="23912" spans="6:6">
      <c r="F23912" s="1" t="s">
        <v>3</v>
      </c>
    </row>
    <row r="23913" spans="6:6">
      <c r="F23913" s="1" t="s">
        <v>3</v>
      </c>
    </row>
    <row r="23914" spans="6:6">
      <c r="F23914" s="1" t="s">
        <v>3</v>
      </c>
    </row>
    <row r="23915" spans="6:6">
      <c r="F23915" s="1" t="s">
        <v>3</v>
      </c>
    </row>
    <row r="23916" spans="6:6">
      <c r="F23916" s="1" t="s">
        <v>3</v>
      </c>
    </row>
    <row r="23917" spans="6:6">
      <c r="F23917" s="1" t="s">
        <v>3</v>
      </c>
    </row>
    <row r="23918" spans="6:6">
      <c r="F23918" s="1" t="s">
        <v>3</v>
      </c>
    </row>
    <row r="23919" spans="6:6">
      <c r="F23919" s="1" t="s">
        <v>3</v>
      </c>
    </row>
    <row r="23920" spans="6:6">
      <c r="F23920" s="1" t="s">
        <v>3</v>
      </c>
    </row>
    <row r="23921" spans="6:6">
      <c r="F23921" s="1" t="s">
        <v>3</v>
      </c>
    </row>
    <row r="23922" spans="6:6">
      <c r="F23922" s="1" t="s">
        <v>3</v>
      </c>
    </row>
    <row r="23923" spans="6:6">
      <c r="F23923" s="1" t="s">
        <v>3</v>
      </c>
    </row>
    <row r="23924" spans="6:6">
      <c r="F23924" s="1" t="s">
        <v>3</v>
      </c>
    </row>
    <row r="23925" spans="6:6">
      <c r="F23925" s="1" t="s">
        <v>3</v>
      </c>
    </row>
    <row r="23926" spans="6:6">
      <c r="F23926" s="1" t="s">
        <v>3</v>
      </c>
    </row>
    <row r="23927" spans="6:6">
      <c r="F23927" s="1" t="s">
        <v>3</v>
      </c>
    </row>
    <row r="23928" spans="6:6">
      <c r="F23928" s="1" t="s">
        <v>3</v>
      </c>
    </row>
    <row r="23929" spans="6:6">
      <c r="F23929" s="1" t="s">
        <v>3</v>
      </c>
    </row>
    <row r="23930" spans="6:6">
      <c r="F23930" s="1" t="s">
        <v>3</v>
      </c>
    </row>
    <row r="23931" spans="6:6">
      <c r="F23931" s="1" t="s">
        <v>3</v>
      </c>
    </row>
    <row r="23932" spans="6:6">
      <c r="F23932" s="1" t="s">
        <v>3</v>
      </c>
    </row>
    <row r="23933" spans="6:6">
      <c r="F23933" s="1" t="s">
        <v>3</v>
      </c>
    </row>
    <row r="23934" spans="6:6">
      <c r="F23934" s="1" t="s">
        <v>3</v>
      </c>
    </row>
    <row r="23935" spans="6:6">
      <c r="F23935" s="1" t="s">
        <v>3</v>
      </c>
    </row>
    <row r="23936" spans="6:6">
      <c r="F23936" s="1" t="s">
        <v>3</v>
      </c>
    </row>
    <row r="23937" spans="6:6">
      <c r="F23937" s="1" t="s">
        <v>3</v>
      </c>
    </row>
    <row r="23938" spans="6:6">
      <c r="F23938" s="1" t="s">
        <v>3</v>
      </c>
    </row>
    <row r="23939" spans="6:6">
      <c r="F23939" s="1" t="s">
        <v>3</v>
      </c>
    </row>
    <row r="23940" spans="6:6">
      <c r="F23940" s="1" t="s">
        <v>3</v>
      </c>
    </row>
    <row r="23941" spans="6:6">
      <c r="F23941" s="1" t="s">
        <v>3</v>
      </c>
    </row>
    <row r="23942" spans="6:6">
      <c r="F23942" s="1" t="s">
        <v>3</v>
      </c>
    </row>
    <row r="23943" spans="6:6">
      <c r="F23943" s="1" t="s">
        <v>3</v>
      </c>
    </row>
    <row r="23944" spans="6:6">
      <c r="F23944" s="1" t="s">
        <v>3</v>
      </c>
    </row>
    <row r="23945" spans="6:6">
      <c r="F23945" s="1" t="s">
        <v>3</v>
      </c>
    </row>
    <row r="23946" spans="6:6">
      <c r="F23946" s="1" t="s">
        <v>3</v>
      </c>
    </row>
    <row r="23947" spans="6:6">
      <c r="F23947" s="1" t="s">
        <v>3</v>
      </c>
    </row>
    <row r="23948" spans="6:6">
      <c r="F23948" s="1" t="s">
        <v>3</v>
      </c>
    </row>
    <row r="23949" spans="6:6">
      <c r="F23949" s="1" t="s">
        <v>3</v>
      </c>
    </row>
    <row r="23950" spans="6:6">
      <c r="F23950" s="1" t="s">
        <v>3</v>
      </c>
    </row>
    <row r="23951" spans="6:6">
      <c r="F23951" s="1" t="s">
        <v>3</v>
      </c>
    </row>
    <row r="23952" spans="6:6">
      <c r="F23952" s="1" t="s">
        <v>3</v>
      </c>
    </row>
    <row r="23953" spans="6:6">
      <c r="F23953" s="1" t="s">
        <v>3</v>
      </c>
    </row>
    <row r="23954" spans="6:6">
      <c r="F23954" s="1" t="s">
        <v>3</v>
      </c>
    </row>
    <row r="23955" spans="6:6">
      <c r="F23955" s="1" t="s">
        <v>3</v>
      </c>
    </row>
    <row r="23956" spans="6:6">
      <c r="F23956" s="1" t="s">
        <v>3</v>
      </c>
    </row>
    <row r="23957" spans="6:6">
      <c r="F23957" s="1" t="s">
        <v>3</v>
      </c>
    </row>
    <row r="23958" spans="6:6">
      <c r="F23958" s="1" t="s">
        <v>3</v>
      </c>
    </row>
    <row r="23959" spans="6:6">
      <c r="F23959" s="1" t="s">
        <v>3</v>
      </c>
    </row>
    <row r="23960" spans="6:6">
      <c r="F23960" s="1" t="s">
        <v>3</v>
      </c>
    </row>
    <row r="23961" spans="6:6">
      <c r="F23961" s="1" t="s">
        <v>3</v>
      </c>
    </row>
    <row r="23962" spans="6:6">
      <c r="F23962" s="1" t="s">
        <v>3</v>
      </c>
    </row>
    <row r="23963" spans="6:6">
      <c r="F23963" s="1" t="s">
        <v>3</v>
      </c>
    </row>
    <row r="23964" spans="6:6">
      <c r="F23964" s="1" t="s">
        <v>3</v>
      </c>
    </row>
    <row r="23965" spans="6:6">
      <c r="F23965" s="1" t="s">
        <v>3</v>
      </c>
    </row>
    <row r="23966" spans="6:6">
      <c r="F23966" s="1" t="s">
        <v>3</v>
      </c>
    </row>
    <row r="23967" spans="6:6">
      <c r="F23967" s="1" t="s">
        <v>3</v>
      </c>
    </row>
    <row r="23968" spans="6:6">
      <c r="F23968" s="1" t="s">
        <v>3</v>
      </c>
    </row>
    <row r="23969" spans="6:6">
      <c r="F23969" s="1" t="s">
        <v>3</v>
      </c>
    </row>
    <row r="23970" spans="6:6">
      <c r="F23970" s="1" t="s">
        <v>3</v>
      </c>
    </row>
    <row r="23971" spans="6:6">
      <c r="F23971" s="1" t="s">
        <v>3</v>
      </c>
    </row>
    <row r="23972" spans="6:6">
      <c r="F23972" s="1" t="s">
        <v>3</v>
      </c>
    </row>
    <row r="23973" spans="6:6">
      <c r="F23973" s="1" t="s">
        <v>3</v>
      </c>
    </row>
    <row r="23974" spans="6:6">
      <c r="F23974" s="1" t="s">
        <v>3</v>
      </c>
    </row>
    <row r="23975" spans="6:6">
      <c r="F23975" s="1" t="s">
        <v>3</v>
      </c>
    </row>
    <row r="23976" spans="6:6">
      <c r="F23976" s="1" t="s">
        <v>3</v>
      </c>
    </row>
    <row r="23977" spans="6:6">
      <c r="F23977" s="1" t="s">
        <v>3</v>
      </c>
    </row>
    <row r="23978" spans="6:6">
      <c r="F23978" s="1" t="s">
        <v>3</v>
      </c>
    </row>
    <row r="23979" spans="6:6">
      <c r="F23979" s="1" t="s">
        <v>3</v>
      </c>
    </row>
    <row r="23980" spans="6:6">
      <c r="F23980" s="1" t="s">
        <v>3</v>
      </c>
    </row>
    <row r="23981" spans="6:6">
      <c r="F23981" s="1" t="s">
        <v>3</v>
      </c>
    </row>
    <row r="23982" spans="6:6">
      <c r="F23982" s="1" t="s">
        <v>3</v>
      </c>
    </row>
    <row r="23983" spans="6:6">
      <c r="F23983" s="1" t="s">
        <v>3</v>
      </c>
    </row>
    <row r="23984" spans="6:6">
      <c r="F23984" s="1" t="s">
        <v>3</v>
      </c>
    </row>
    <row r="23985" spans="6:6">
      <c r="F23985" s="1" t="s">
        <v>3</v>
      </c>
    </row>
    <row r="23986" spans="6:6">
      <c r="F23986" s="1" t="s">
        <v>3</v>
      </c>
    </row>
    <row r="23987" spans="6:6">
      <c r="F23987" s="1" t="s">
        <v>3</v>
      </c>
    </row>
    <row r="23988" spans="6:6">
      <c r="F23988" s="1" t="s">
        <v>3</v>
      </c>
    </row>
    <row r="23989" spans="6:6">
      <c r="F23989" s="1" t="s">
        <v>3</v>
      </c>
    </row>
    <row r="23990" spans="6:6">
      <c r="F23990" s="1" t="s">
        <v>3</v>
      </c>
    </row>
    <row r="23991" spans="6:6">
      <c r="F23991" s="1" t="s">
        <v>3</v>
      </c>
    </row>
    <row r="23992" spans="6:6">
      <c r="F23992" s="1" t="s">
        <v>3</v>
      </c>
    </row>
    <row r="23993" spans="6:6">
      <c r="F23993" s="1" t="s">
        <v>3</v>
      </c>
    </row>
    <row r="23994" spans="6:6">
      <c r="F23994" s="1" t="s">
        <v>3</v>
      </c>
    </row>
    <row r="23995" spans="6:6">
      <c r="F23995" s="1" t="s">
        <v>3</v>
      </c>
    </row>
    <row r="23996" spans="6:6">
      <c r="F23996" s="1" t="s">
        <v>3</v>
      </c>
    </row>
    <row r="23997" spans="6:6">
      <c r="F23997" s="1" t="s">
        <v>3</v>
      </c>
    </row>
    <row r="23998" spans="6:6">
      <c r="F23998" s="1" t="s">
        <v>3</v>
      </c>
    </row>
    <row r="23999" spans="6:6">
      <c r="F23999" s="1" t="s">
        <v>3</v>
      </c>
    </row>
    <row r="24000" spans="6:6">
      <c r="F24000" s="1" t="s">
        <v>3</v>
      </c>
    </row>
    <row r="24001" spans="6:6">
      <c r="F24001" s="1" t="s">
        <v>3</v>
      </c>
    </row>
    <row r="24002" spans="6:6">
      <c r="F24002" s="1" t="s">
        <v>3</v>
      </c>
    </row>
    <row r="24003" spans="6:6">
      <c r="F24003" s="1" t="s">
        <v>3</v>
      </c>
    </row>
    <row r="24004" spans="6:6">
      <c r="F24004" s="1" t="s">
        <v>3</v>
      </c>
    </row>
    <row r="24005" spans="6:6">
      <c r="F24005" s="1" t="s">
        <v>3</v>
      </c>
    </row>
    <row r="24006" spans="6:6">
      <c r="F24006" s="1" t="s">
        <v>3</v>
      </c>
    </row>
    <row r="24007" spans="6:6">
      <c r="F24007" s="1" t="s">
        <v>3</v>
      </c>
    </row>
    <row r="24008" spans="6:6">
      <c r="F24008" s="1" t="s">
        <v>3</v>
      </c>
    </row>
    <row r="24009" spans="6:6">
      <c r="F24009" s="1" t="s">
        <v>3</v>
      </c>
    </row>
    <row r="24010" spans="6:6">
      <c r="F24010" s="1" t="s">
        <v>3</v>
      </c>
    </row>
    <row r="24011" spans="6:6">
      <c r="F24011" s="1" t="s">
        <v>3</v>
      </c>
    </row>
    <row r="24012" spans="6:6">
      <c r="F24012" s="1" t="s">
        <v>3</v>
      </c>
    </row>
    <row r="24013" spans="6:6">
      <c r="F24013" s="1" t="s">
        <v>3</v>
      </c>
    </row>
    <row r="24014" spans="6:6">
      <c r="F24014" s="1" t="s">
        <v>3</v>
      </c>
    </row>
    <row r="24015" spans="6:6">
      <c r="F24015" s="1" t="s">
        <v>3</v>
      </c>
    </row>
    <row r="24016" spans="6:6">
      <c r="F24016" s="1" t="s">
        <v>3</v>
      </c>
    </row>
    <row r="24017" spans="6:6">
      <c r="F24017" s="1" t="s">
        <v>3</v>
      </c>
    </row>
    <row r="24018" spans="6:6">
      <c r="F24018" s="1" t="s">
        <v>3</v>
      </c>
    </row>
    <row r="24019" spans="6:6">
      <c r="F24019" s="1" t="s">
        <v>3</v>
      </c>
    </row>
    <row r="24020" spans="6:6">
      <c r="F24020" s="1" t="s">
        <v>3</v>
      </c>
    </row>
    <row r="24021" spans="6:6">
      <c r="F24021" s="1" t="s">
        <v>3</v>
      </c>
    </row>
    <row r="24022" spans="6:6">
      <c r="F24022" s="1" t="s">
        <v>3</v>
      </c>
    </row>
    <row r="24023" spans="6:6">
      <c r="F24023" s="1" t="s">
        <v>3</v>
      </c>
    </row>
    <row r="24024" spans="6:6">
      <c r="F24024" s="1" t="s">
        <v>3</v>
      </c>
    </row>
    <row r="24025" spans="6:6">
      <c r="F24025" s="1" t="s">
        <v>3</v>
      </c>
    </row>
    <row r="24026" spans="6:6">
      <c r="F24026" s="1" t="s">
        <v>3</v>
      </c>
    </row>
    <row r="24027" spans="6:6">
      <c r="F24027" s="1" t="s">
        <v>3</v>
      </c>
    </row>
    <row r="24028" spans="6:6">
      <c r="F24028" s="1" t="s">
        <v>3</v>
      </c>
    </row>
    <row r="24029" spans="6:6">
      <c r="F24029" s="1" t="s">
        <v>3</v>
      </c>
    </row>
    <row r="24030" spans="6:6">
      <c r="F24030" s="1" t="s">
        <v>3</v>
      </c>
    </row>
    <row r="24031" spans="6:6">
      <c r="F24031" s="1" t="s">
        <v>3</v>
      </c>
    </row>
    <row r="24032" spans="6:6">
      <c r="F24032" s="1" t="s">
        <v>3</v>
      </c>
    </row>
    <row r="24033" spans="6:6">
      <c r="F24033" s="1" t="s">
        <v>3</v>
      </c>
    </row>
    <row r="24034" spans="6:6">
      <c r="F24034" s="1" t="s">
        <v>3</v>
      </c>
    </row>
    <row r="24035" spans="6:6">
      <c r="F24035" s="1" t="s">
        <v>3</v>
      </c>
    </row>
    <row r="24036" spans="6:6">
      <c r="F24036" s="1" t="s">
        <v>3</v>
      </c>
    </row>
    <row r="24037" spans="6:6">
      <c r="F24037" s="1" t="s">
        <v>3</v>
      </c>
    </row>
    <row r="24038" spans="6:6">
      <c r="F24038" s="1" t="s">
        <v>3</v>
      </c>
    </row>
    <row r="24039" spans="6:6">
      <c r="F24039" s="1" t="s">
        <v>3</v>
      </c>
    </row>
    <row r="24040" spans="6:6">
      <c r="F24040" s="1" t="s">
        <v>3</v>
      </c>
    </row>
    <row r="24041" spans="6:6">
      <c r="F24041" s="1" t="s">
        <v>3</v>
      </c>
    </row>
    <row r="24042" spans="6:6">
      <c r="F24042" s="1" t="s">
        <v>3</v>
      </c>
    </row>
    <row r="24043" spans="6:6">
      <c r="F24043" s="1" t="s">
        <v>3</v>
      </c>
    </row>
    <row r="24044" spans="6:6">
      <c r="F24044" s="1" t="s">
        <v>3</v>
      </c>
    </row>
    <row r="24045" spans="6:6">
      <c r="F24045" s="1" t="s">
        <v>3</v>
      </c>
    </row>
    <row r="24046" spans="6:6">
      <c r="F24046" s="1" t="s">
        <v>3</v>
      </c>
    </row>
    <row r="24047" spans="6:6">
      <c r="F24047" s="1" t="s">
        <v>3</v>
      </c>
    </row>
    <row r="24048" spans="6:6">
      <c r="F24048" s="1" t="s">
        <v>3</v>
      </c>
    </row>
    <row r="24049" spans="6:6">
      <c r="F24049" s="1" t="s">
        <v>3</v>
      </c>
    </row>
    <row r="24050" spans="6:6">
      <c r="F24050" s="1" t="s">
        <v>3</v>
      </c>
    </row>
    <row r="24051" spans="6:6">
      <c r="F24051" s="1" t="s">
        <v>3</v>
      </c>
    </row>
    <row r="24052" spans="6:6">
      <c r="F24052" s="1" t="s">
        <v>3</v>
      </c>
    </row>
    <row r="24053" spans="6:6">
      <c r="F24053" s="1" t="s">
        <v>3</v>
      </c>
    </row>
    <row r="24054" spans="6:6">
      <c r="F24054" s="1" t="s">
        <v>3</v>
      </c>
    </row>
    <row r="24055" spans="6:6">
      <c r="F24055" s="1" t="s">
        <v>3</v>
      </c>
    </row>
    <row r="24056" spans="6:6">
      <c r="F24056" s="1" t="s">
        <v>3</v>
      </c>
    </row>
    <row r="24057" spans="6:6">
      <c r="F24057" s="1" t="s">
        <v>3</v>
      </c>
    </row>
    <row r="24058" spans="6:6">
      <c r="F24058" s="1" t="s">
        <v>3</v>
      </c>
    </row>
    <row r="24059" spans="6:6">
      <c r="F24059" s="1" t="s">
        <v>3</v>
      </c>
    </row>
    <row r="24060" spans="6:6">
      <c r="F24060" s="1" t="s">
        <v>3</v>
      </c>
    </row>
    <row r="24061" spans="6:6">
      <c r="F24061" s="1" t="s">
        <v>3</v>
      </c>
    </row>
    <row r="24062" spans="6:6">
      <c r="F24062" s="1" t="s">
        <v>3</v>
      </c>
    </row>
    <row r="24063" spans="6:6">
      <c r="F24063" s="1" t="s">
        <v>3</v>
      </c>
    </row>
    <row r="24064" spans="6:6">
      <c r="F24064" s="1" t="s">
        <v>3</v>
      </c>
    </row>
    <row r="24065" spans="6:6">
      <c r="F24065" s="1" t="s">
        <v>3</v>
      </c>
    </row>
    <row r="24066" spans="6:6">
      <c r="F24066" s="1" t="s">
        <v>3</v>
      </c>
    </row>
    <row r="24067" spans="6:6">
      <c r="F24067" s="1" t="s">
        <v>3</v>
      </c>
    </row>
    <row r="24068" spans="6:6">
      <c r="F24068" s="1" t="s">
        <v>3</v>
      </c>
    </row>
    <row r="24069" spans="6:6">
      <c r="F24069" s="1" t="s">
        <v>3</v>
      </c>
    </row>
    <row r="24070" spans="6:6">
      <c r="F24070" s="1" t="s">
        <v>3</v>
      </c>
    </row>
    <row r="24071" spans="6:6">
      <c r="F24071" s="1" t="s">
        <v>3</v>
      </c>
    </row>
    <row r="24072" spans="6:6">
      <c r="F24072" s="1" t="s">
        <v>3</v>
      </c>
    </row>
    <row r="24073" spans="6:6">
      <c r="F24073" s="1" t="s">
        <v>3</v>
      </c>
    </row>
    <row r="24074" spans="6:6">
      <c r="F24074" s="1" t="s">
        <v>3</v>
      </c>
    </row>
    <row r="24075" spans="6:6">
      <c r="F24075" s="1" t="s">
        <v>3</v>
      </c>
    </row>
    <row r="24076" spans="6:6">
      <c r="F24076" s="1" t="s">
        <v>3</v>
      </c>
    </row>
    <row r="24077" spans="6:6">
      <c r="F24077" s="1" t="s">
        <v>3</v>
      </c>
    </row>
    <row r="24078" spans="6:6">
      <c r="F24078" s="1" t="s">
        <v>3</v>
      </c>
    </row>
    <row r="24079" spans="6:6">
      <c r="F24079" s="1" t="s">
        <v>3</v>
      </c>
    </row>
    <row r="24080" spans="6:6">
      <c r="F24080" s="1" t="s">
        <v>3</v>
      </c>
    </row>
    <row r="24081" spans="6:6">
      <c r="F24081" s="1" t="s">
        <v>3</v>
      </c>
    </row>
    <row r="24082" spans="6:6">
      <c r="F24082" s="1" t="s">
        <v>3</v>
      </c>
    </row>
    <row r="24083" spans="6:6">
      <c r="F24083" s="1" t="s">
        <v>3</v>
      </c>
    </row>
    <row r="24084" spans="6:6">
      <c r="F24084" s="1" t="s">
        <v>3</v>
      </c>
    </row>
    <row r="24085" spans="6:6">
      <c r="F24085" s="1" t="s">
        <v>3</v>
      </c>
    </row>
    <row r="24086" spans="6:6">
      <c r="F24086" s="1" t="s">
        <v>3</v>
      </c>
    </row>
    <row r="24087" spans="6:6">
      <c r="F24087" s="1" t="s">
        <v>3</v>
      </c>
    </row>
    <row r="24088" spans="6:6">
      <c r="F24088" s="1" t="s">
        <v>3</v>
      </c>
    </row>
    <row r="24089" spans="6:6">
      <c r="F24089" s="1" t="s">
        <v>3</v>
      </c>
    </row>
    <row r="24090" spans="6:6">
      <c r="F24090" s="1" t="s">
        <v>3</v>
      </c>
    </row>
    <row r="24091" spans="6:6">
      <c r="F24091" s="1" t="s">
        <v>3</v>
      </c>
    </row>
    <row r="24092" spans="6:6">
      <c r="F24092" s="1" t="s">
        <v>3</v>
      </c>
    </row>
    <row r="24093" spans="6:6">
      <c r="F24093" s="1" t="s">
        <v>3</v>
      </c>
    </row>
    <row r="24094" spans="6:6">
      <c r="F24094" s="1" t="s">
        <v>3</v>
      </c>
    </row>
    <row r="24095" spans="6:6">
      <c r="F24095" s="1" t="s">
        <v>3</v>
      </c>
    </row>
    <row r="24096" spans="6:6">
      <c r="F24096" s="1" t="s">
        <v>3</v>
      </c>
    </row>
    <row r="24097" spans="6:6">
      <c r="F24097" s="1" t="s">
        <v>3</v>
      </c>
    </row>
    <row r="24098" spans="6:6">
      <c r="F24098" s="1" t="s">
        <v>3</v>
      </c>
    </row>
    <row r="24099" spans="6:6">
      <c r="F24099" s="1" t="s">
        <v>3</v>
      </c>
    </row>
    <row r="24100" spans="6:6">
      <c r="F24100" s="1" t="s">
        <v>3</v>
      </c>
    </row>
    <row r="24101" spans="6:6">
      <c r="F24101" s="1" t="s">
        <v>3</v>
      </c>
    </row>
    <row r="24102" spans="6:6">
      <c r="F24102" s="1" t="s">
        <v>3</v>
      </c>
    </row>
    <row r="24103" spans="6:6">
      <c r="F24103" s="1" t="s">
        <v>3</v>
      </c>
    </row>
    <row r="24104" spans="6:6">
      <c r="F24104" s="1" t="s">
        <v>3</v>
      </c>
    </row>
    <row r="24105" spans="6:6">
      <c r="F24105" s="1" t="s">
        <v>3</v>
      </c>
    </row>
    <row r="24106" spans="6:6">
      <c r="F24106" s="1" t="s">
        <v>3</v>
      </c>
    </row>
    <row r="24107" spans="6:6">
      <c r="F24107" s="1" t="s">
        <v>3</v>
      </c>
    </row>
    <row r="24108" spans="6:6">
      <c r="F24108" s="1" t="s">
        <v>3</v>
      </c>
    </row>
    <row r="24109" spans="6:6">
      <c r="F24109" s="1" t="s">
        <v>3</v>
      </c>
    </row>
    <row r="24110" spans="6:6">
      <c r="F24110" s="1" t="s">
        <v>3</v>
      </c>
    </row>
    <row r="24111" spans="6:6">
      <c r="F24111" s="1" t="s">
        <v>3</v>
      </c>
    </row>
    <row r="24112" spans="6:6">
      <c r="F24112" s="1" t="s">
        <v>3</v>
      </c>
    </row>
    <row r="24113" spans="6:6">
      <c r="F24113" s="1" t="s">
        <v>3</v>
      </c>
    </row>
    <row r="24114" spans="6:6">
      <c r="F24114" s="1" t="s">
        <v>3</v>
      </c>
    </row>
    <row r="24115" spans="6:6">
      <c r="F24115" s="1" t="s">
        <v>3</v>
      </c>
    </row>
    <row r="24116" spans="6:6">
      <c r="F24116" s="1" t="s">
        <v>3</v>
      </c>
    </row>
    <row r="24117" spans="6:6">
      <c r="F24117" s="1" t="s">
        <v>3</v>
      </c>
    </row>
    <row r="24118" spans="6:6">
      <c r="F24118" s="1" t="s">
        <v>3</v>
      </c>
    </row>
    <row r="24119" spans="6:6">
      <c r="F24119" s="1" t="s">
        <v>3</v>
      </c>
    </row>
    <row r="24120" spans="6:6">
      <c r="F24120" s="1" t="s">
        <v>3</v>
      </c>
    </row>
    <row r="24121" spans="6:6">
      <c r="F24121" s="1" t="s">
        <v>3</v>
      </c>
    </row>
    <row r="24122" spans="6:6">
      <c r="F24122" s="1" t="s">
        <v>3</v>
      </c>
    </row>
    <row r="24123" spans="6:6">
      <c r="F24123" s="1" t="s">
        <v>3</v>
      </c>
    </row>
    <row r="24124" spans="6:6">
      <c r="F24124" s="1" t="s">
        <v>3</v>
      </c>
    </row>
    <row r="24125" spans="6:6">
      <c r="F24125" s="1" t="s">
        <v>3</v>
      </c>
    </row>
    <row r="24126" spans="6:6">
      <c r="F24126" s="1" t="s">
        <v>3</v>
      </c>
    </row>
    <row r="24127" spans="6:6">
      <c r="F24127" s="1" t="s">
        <v>3</v>
      </c>
    </row>
    <row r="24128" spans="6:6">
      <c r="F24128" s="1" t="s">
        <v>3</v>
      </c>
    </row>
    <row r="24129" spans="6:6">
      <c r="F24129" s="1" t="s">
        <v>3</v>
      </c>
    </row>
    <row r="24130" spans="6:6">
      <c r="F24130" s="1" t="s">
        <v>3</v>
      </c>
    </row>
    <row r="24131" spans="6:6">
      <c r="F24131" s="1" t="s">
        <v>3</v>
      </c>
    </row>
    <row r="24132" spans="6:6">
      <c r="F24132" s="1" t="s">
        <v>3</v>
      </c>
    </row>
    <row r="24133" spans="6:6">
      <c r="F24133" s="1" t="s">
        <v>3</v>
      </c>
    </row>
    <row r="24134" spans="6:6">
      <c r="F24134" s="1" t="s">
        <v>3</v>
      </c>
    </row>
    <row r="24135" spans="6:6">
      <c r="F24135" s="1" t="s">
        <v>3</v>
      </c>
    </row>
    <row r="24136" spans="6:6">
      <c r="F24136" s="1" t="s">
        <v>3</v>
      </c>
    </row>
    <row r="24137" spans="6:6">
      <c r="F24137" s="1" t="s">
        <v>3</v>
      </c>
    </row>
    <row r="24138" spans="6:6">
      <c r="F24138" s="1" t="s">
        <v>3</v>
      </c>
    </row>
    <row r="24139" spans="6:6">
      <c r="F24139" s="1" t="s">
        <v>3</v>
      </c>
    </row>
    <row r="24140" spans="6:6">
      <c r="F24140" s="1" t="s">
        <v>3</v>
      </c>
    </row>
    <row r="24141" spans="6:6">
      <c r="F24141" s="1" t="s">
        <v>3</v>
      </c>
    </row>
    <row r="24142" spans="6:6">
      <c r="F24142" s="1" t="s">
        <v>3</v>
      </c>
    </row>
    <row r="24143" spans="6:6">
      <c r="F24143" s="1" t="s">
        <v>3</v>
      </c>
    </row>
    <row r="24144" spans="6:6">
      <c r="F24144" s="1" t="s">
        <v>3</v>
      </c>
    </row>
    <row r="24145" spans="6:6">
      <c r="F24145" s="1" t="s">
        <v>3</v>
      </c>
    </row>
    <row r="24146" spans="6:6">
      <c r="F24146" s="1" t="s">
        <v>3</v>
      </c>
    </row>
    <row r="24147" spans="6:6">
      <c r="F24147" s="1" t="s">
        <v>3</v>
      </c>
    </row>
    <row r="24148" spans="6:6">
      <c r="F24148" s="1" t="s">
        <v>3</v>
      </c>
    </row>
    <row r="24149" spans="6:6">
      <c r="F24149" s="1" t="s">
        <v>3</v>
      </c>
    </row>
    <row r="24150" spans="6:6">
      <c r="F24150" s="1" t="s">
        <v>3</v>
      </c>
    </row>
    <row r="24151" spans="6:6">
      <c r="F24151" s="1" t="s">
        <v>3</v>
      </c>
    </row>
    <row r="24152" spans="6:6">
      <c r="F24152" s="1" t="s">
        <v>3</v>
      </c>
    </row>
    <row r="24153" spans="6:6">
      <c r="F24153" s="1" t="s">
        <v>3</v>
      </c>
    </row>
    <row r="24154" spans="6:6">
      <c r="F24154" s="1" t="s">
        <v>3</v>
      </c>
    </row>
    <row r="24155" spans="6:6">
      <c r="F24155" s="1" t="s">
        <v>3</v>
      </c>
    </row>
    <row r="24156" spans="6:6">
      <c r="F24156" s="1" t="s">
        <v>3</v>
      </c>
    </row>
    <row r="24157" spans="6:6">
      <c r="F24157" s="1" t="s">
        <v>3</v>
      </c>
    </row>
    <row r="24158" spans="6:6">
      <c r="F24158" s="1" t="s">
        <v>3</v>
      </c>
    </row>
    <row r="24159" spans="6:6">
      <c r="F24159" s="1" t="s">
        <v>3</v>
      </c>
    </row>
    <row r="24160" spans="6:6">
      <c r="F24160" s="1" t="s">
        <v>3</v>
      </c>
    </row>
    <row r="24161" spans="6:6">
      <c r="F24161" s="1" t="s">
        <v>3</v>
      </c>
    </row>
    <row r="24162" spans="6:6">
      <c r="F24162" s="1" t="s">
        <v>3</v>
      </c>
    </row>
    <row r="24163" spans="6:6">
      <c r="F24163" s="1" t="s">
        <v>3</v>
      </c>
    </row>
    <row r="24164" spans="6:6">
      <c r="F24164" s="1" t="s">
        <v>3</v>
      </c>
    </row>
    <row r="24165" spans="6:6">
      <c r="F24165" s="1" t="s">
        <v>3</v>
      </c>
    </row>
    <row r="24166" spans="6:6">
      <c r="F24166" s="1" t="s">
        <v>3</v>
      </c>
    </row>
    <row r="24167" spans="6:6">
      <c r="F24167" s="1" t="s">
        <v>3</v>
      </c>
    </row>
    <row r="24168" spans="6:6">
      <c r="F24168" s="1" t="s">
        <v>3</v>
      </c>
    </row>
    <row r="24169" spans="6:6">
      <c r="F24169" s="1" t="s">
        <v>3</v>
      </c>
    </row>
    <row r="24170" spans="6:6">
      <c r="F24170" s="1" t="s">
        <v>3</v>
      </c>
    </row>
    <row r="24171" spans="6:6">
      <c r="F24171" s="1" t="s">
        <v>3</v>
      </c>
    </row>
    <row r="24172" spans="6:6">
      <c r="F24172" s="1" t="s">
        <v>3</v>
      </c>
    </row>
    <row r="24173" spans="6:6">
      <c r="F24173" s="1" t="s">
        <v>3</v>
      </c>
    </row>
    <row r="24174" spans="6:6">
      <c r="F24174" s="1" t="s">
        <v>3</v>
      </c>
    </row>
    <row r="24175" spans="6:6">
      <c r="F24175" s="1" t="s">
        <v>3</v>
      </c>
    </row>
    <row r="24176" spans="6:6">
      <c r="F24176" s="1" t="s">
        <v>3</v>
      </c>
    </row>
    <row r="24177" spans="6:6">
      <c r="F24177" s="1" t="s">
        <v>3</v>
      </c>
    </row>
    <row r="24178" spans="6:6">
      <c r="F24178" s="1" t="s">
        <v>3</v>
      </c>
    </row>
    <row r="24179" spans="6:6">
      <c r="F24179" s="1" t="s">
        <v>3</v>
      </c>
    </row>
    <row r="24180" spans="6:6">
      <c r="F24180" s="1" t="s">
        <v>3</v>
      </c>
    </row>
    <row r="24181" spans="6:6">
      <c r="F24181" s="1" t="s">
        <v>3</v>
      </c>
    </row>
    <row r="24182" spans="6:6">
      <c r="F24182" s="1" t="s">
        <v>3</v>
      </c>
    </row>
    <row r="24183" spans="6:6">
      <c r="F24183" s="1" t="s">
        <v>3</v>
      </c>
    </row>
    <row r="24184" spans="6:6">
      <c r="F24184" s="1" t="s">
        <v>3</v>
      </c>
    </row>
    <row r="24185" spans="6:6">
      <c r="F24185" s="1" t="s">
        <v>3</v>
      </c>
    </row>
    <row r="24186" spans="6:6">
      <c r="F24186" s="1" t="s">
        <v>3</v>
      </c>
    </row>
    <row r="24187" spans="6:6">
      <c r="F24187" s="1" t="s">
        <v>3</v>
      </c>
    </row>
    <row r="24188" spans="6:6">
      <c r="F24188" s="1" t="s">
        <v>3</v>
      </c>
    </row>
    <row r="24189" spans="6:6">
      <c r="F24189" s="1" t="s">
        <v>3</v>
      </c>
    </row>
    <row r="24190" spans="6:6">
      <c r="F24190" s="1" t="s">
        <v>3</v>
      </c>
    </row>
    <row r="24191" spans="6:6">
      <c r="F24191" s="1" t="s">
        <v>3</v>
      </c>
    </row>
    <row r="24192" spans="6:6">
      <c r="F24192" s="1" t="s">
        <v>3</v>
      </c>
    </row>
    <row r="24193" spans="6:6">
      <c r="F24193" s="1" t="s">
        <v>3</v>
      </c>
    </row>
    <row r="24194" spans="6:6">
      <c r="F24194" s="1" t="s">
        <v>3</v>
      </c>
    </row>
    <row r="24195" spans="6:6">
      <c r="F24195" s="1" t="s">
        <v>3</v>
      </c>
    </row>
    <row r="24196" spans="6:6">
      <c r="F24196" s="1" t="s">
        <v>3</v>
      </c>
    </row>
    <row r="24197" spans="6:6">
      <c r="F24197" s="1" t="s">
        <v>3</v>
      </c>
    </row>
    <row r="24198" spans="6:6">
      <c r="F24198" s="1" t="s">
        <v>3</v>
      </c>
    </row>
    <row r="24199" spans="6:6">
      <c r="F24199" s="1" t="s">
        <v>3</v>
      </c>
    </row>
    <row r="24200" spans="6:6">
      <c r="F24200" s="1" t="s">
        <v>3</v>
      </c>
    </row>
    <row r="24201" spans="6:6">
      <c r="F24201" s="1" t="s">
        <v>3</v>
      </c>
    </row>
    <row r="24202" spans="6:6">
      <c r="F24202" s="1" t="s">
        <v>3</v>
      </c>
    </row>
    <row r="24203" spans="6:6">
      <c r="F24203" s="1" t="s">
        <v>3</v>
      </c>
    </row>
    <row r="24204" spans="6:6">
      <c r="F24204" s="1" t="s">
        <v>3</v>
      </c>
    </row>
    <row r="24205" spans="6:6">
      <c r="F24205" s="1" t="s">
        <v>3</v>
      </c>
    </row>
    <row r="24206" spans="6:6">
      <c r="F24206" s="1" t="s">
        <v>3</v>
      </c>
    </row>
    <row r="24207" spans="6:6">
      <c r="F24207" s="1" t="s">
        <v>3</v>
      </c>
    </row>
    <row r="24208" spans="6:6">
      <c r="F24208" s="1" t="s">
        <v>3</v>
      </c>
    </row>
    <row r="24209" spans="6:6">
      <c r="F24209" s="1" t="s">
        <v>3</v>
      </c>
    </row>
    <row r="24210" spans="6:6">
      <c r="F24210" s="1" t="s">
        <v>3</v>
      </c>
    </row>
    <row r="24211" spans="6:6">
      <c r="F24211" s="1" t="s">
        <v>3</v>
      </c>
    </row>
    <row r="24212" spans="6:6">
      <c r="F24212" s="1" t="s">
        <v>3</v>
      </c>
    </row>
    <row r="24213" spans="6:6">
      <c r="F24213" s="1" t="s">
        <v>3</v>
      </c>
    </row>
    <row r="24214" spans="6:6">
      <c r="F24214" s="1" t="s">
        <v>3</v>
      </c>
    </row>
    <row r="24215" spans="6:6">
      <c r="F24215" s="1" t="s">
        <v>3</v>
      </c>
    </row>
    <row r="24216" spans="6:6">
      <c r="F24216" s="1" t="s">
        <v>3</v>
      </c>
    </row>
    <row r="24217" spans="6:6">
      <c r="F24217" s="1" t="s">
        <v>3</v>
      </c>
    </row>
    <row r="24218" spans="6:6">
      <c r="F24218" s="1" t="s">
        <v>3</v>
      </c>
    </row>
    <row r="24219" spans="6:6">
      <c r="F24219" s="1" t="s">
        <v>3</v>
      </c>
    </row>
    <row r="24220" spans="6:6">
      <c r="F24220" s="1" t="s">
        <v>3</v>
      </c>
    </row>
    <row r="24221" spans="6:6">
      <c r="F24221" s="1" t="s">
        <v>3</v>
      </c>
    </row>
    <row r="24222" spans="6:6">
      <c r="F24222" s="1" t="s">
        <v>3</v>
      </c>
    </row>
    <row r="24223" spans="6:6">
      <c r="F24223" s="1" t="s">
        <v>3</v>
      </c>
    </row>
    <row r="24224" spans="6:6">
      <c r="F24224" s="1" t="s">
        <v>3</v>
      </c>
    </row>
    <row r="24225" spans="6:6">
      <c r="F24225" s="1" t="s">
        <v>3</v>
      </c>
    </row>
    <row r="24226" spans="6:6">
      <c r="F24226" s="1" t="s">
        <v>3</v>
      </c>
    </row>
    <row r="24227" spans="6:6">
      <c r="F24227" s="1" t="s">
        <v>3</v>
      </c>
    </row>
    <row r="24228" spans="6:6">
      <c r="F24228" s="1" t="s">
        <v>3</v>
      </c>
    </row>
    <row r="24229" spans="6:6">
      <c r="F24229" s="1" t="s">
        <v>3</v>
      </c>
    </row>
    <row r="24230" spans="6:6">
      <c r="F24230" s="1" t="s">
        <v>3</v>
      </c>
    </row>
    <row r="24231" spans="6:6">
      <c r="F24231" s="1" t="s">
        <v>3</v>
      </c>
    </row>
    <row r="24232" spans="6:6">
      <c r="F24232" s="1" t="s">
        <v>3</v>
      </c>
    </row>
    <row r="24233" spans="6:6">
      <c r="F24233" s="1" t="s">
        <v>3</v>
      </c>
    </row>
    <row r="24234" spans="6:6">
      <c r="F24234" s="1" t="s">
        <v>3</v>
      </c>
    </row>
    <row r="24235" spans="6:6">
      <c r="F24235" s="1" t="s">
        <v>3</v>
      </c>
    </row>
    <row r="24236" spans="6:6">
      <c r="F24236" s="1" t="s">
        <v>3</v>
      </c>
    </row>
    <row r="24237" spans="6:6">
      <c r="F24237" s="1" t="s">
        <v>3</v>
      </c>
    </row>
    <row r="24238" spans="6:6">
      <c r="F24238" s="1" t="s">
        <v>3</v>
      </c>
    </row>
    <row r="24239" spans="6:6">
      <c r="F24239" s="1" t="s">
        <v>3</v>
      </c>
    </row>
    <row r="24240" spans="6:6">
      <c r="F24240" s="1" t="s">
        <v>3</v>
      </c>
    </row>
    <row r="24241" spans="6:6">
      <c r="F24241" s="1" t="s">
        <v>3</v>
      </c>
    </row>
    <row r="24242" spans="6:6">
      <c r="F24242" s="1" t="s">
        <v>3</v>
      </c>
    </row>
    <row r="24243" spans="6:6">
      <c r="F24243" s="1" t="s">
        <v>3</v>
      </c>
    </row>
    <row r="24244" spans="6:6">
      <c r="F24244" s="1" t="s">
        <v>3</v>
      </c>
    </row>
    <row r="24245" spans="6:6">
      <c r="F24245" s="1" t="s">
        <v>3</v>
      </c>
    </row>
    <row r="24246" spans="6:6">
      <c r="F24246" s="1" t="s">
        <v>3</v>
      </c>
    </row>
    <row r="24247" spans="6:6">
      <c r="F24247" s="1" t="s">
        <v>3</v>
      </c>
    </row>
    <row r="24248" spans="6:6">
      <c r="F24248" s="1" t="s">
        <v>3</v>
      </c>
    </row>
    <row r="24249" spans="6:6">
      <c r="F24249" s="1" t="s">
        <v>3</v>
      </c>
    </row>
    <row r="24250" spans="6:6">
      <c r="F24250" s="1" t="s">
        <v>3</v>
      </c>
    </row>
    <row r="24251" spans="6:6">
      <c r="F24251" s="1" t="s">
        <v>3</v>
      </c>
    </row>
    <row r="24252" spans="6:6">
      <c r="F24252" s="1" t="s">
        <v>3</v>
      </c>
    </row>
    <row r="24253" spans="6:6">
      <c r="F24253" s="1" t="s">
        <v>3</v>
      </c>
    </row>
    <row r="24254" spans="6:6">
      <c r="F24254" s="1" t="s">
        <v>3</v>
      </c>
    </row>
    <row r="24255" spans="6:6">
      <c r="F24255" s="1" t="s">
        <v>3</v>
      </c>
    </row>
    <row r="24256" spans="6:6">
      <c r="F24256" s="1" t="s">
        <v>3</v>
      </c>
    </row>
    <row r="24257" spans="6:6">
      <c r="F24257" s="1" t="s">
        <v>3</v>
      </c>
    </row>
    <row r="24258" spans="6:6">
      <c r="F24258" s="1" t="s">
        <v>3</v>
      </c>
    </row>
    <row r="24259" spans="6:6">
      <c r="F24259" s="1" t="s">
        <v>3</v>
      </c>
    </row>
    <row r="24260" spans="6:6">
      <c r="F24260" s="1" t="s">
        <v>3</v>
      </c>
    </row>
    <row r="24261" spans="6:6">
      <c r="F24261" s="1" t="s">
        <v>3</v>
      </c>
    </row>
    <row r="24262" spans="6:6">
      <c r="F24262" s="1" t="s">
        <v>3</v>
      </c>
    </row>
    <row r="24263" spans="6:6">
      <c r="F24263" s="1" t="s">
        <v>3</v>
      </c>
    </row>
    <row r="24264" spans="6:6">
      <c r="F24264" s="1" t="s">
        <v>3</v>
      </c>
    </row>
    <row r="24265" spans="6:6">
      <c r="F24265" s="1" t="s">
        <v>3</v>
      </c>
    </row>
    <row r="24266" spans="6:6">
      <c r="F24266" s="1" t="s">
        <v>3</v>
      </c>
    </row>
    <row r="24267" spans="6:6">
      <c r="F24267" s="1" t="s">
        <v>3</v>
      </c>
    </row>
    <row r="24268" spans="6:6">
      <c r="F24268" s="1" t="s">
        <v>3</v>
      </c>
    </row>
    <row r="24269" spans="6:6">
      <c r="F24269" s="1" t="s">
        <v>3</v>
      </c>
    </row>
    <row r="24270" spans="6:6">
      <c r="F24270" s="1" t="s">
        <v>3</v>
      </c>
    </row>
    <row r="24271" spans="6:6">
      <c r="F24271" s="1" t="s">
        <v>3</v>
      </c>
    </row>
    <row r="24272" spans="6:6">
      <c r="F24272" s="1" t="s">
        <v>3</v>
      </c>
    </row>
    <row r="24273" spans="6:6">
      <c r="F24273" s="1" t="s">
        <v>3</v>
      </c>
    </row>
    <row r="24274" spans="6:6">
      <c r="F24274" s="1" t="s">
        <v>3</v>
      </c>
    </row>
    <row r="24275" spans="6:6">
      <c r="F24275" s="1" t="s">
        <v>3</v>
      </c>
    </row>
    <row r="24276" spans="6:6">
      <c r="F24276" s="1" t="s">
        <v>3</v>
      </c>
    </row>
    <row r="24277" spans="6:6">
      <c r="F24277" s="1" t="s">
        <v>3</v>
      </c>
    </row>
    <row r="24278" spans="6:6">
      <c r="F24278" s="1" t="s">
        <v>3</v>
      </c>
    </row>
    <row r="24279" spans="6:6">
      <c r="F24279" s="1" t="s">
        <v>3</v>
      </c>
    </row>
    <row r="24280" spans="6:6">
      <c r="F24280" s="1" t="s">
        <v>3</v>
      </c>
    </row>
    <row r="24281" spans="6:6">
      <c r="F24281" s="1" t="s">
        <v>3</v>
      </c>
    </row>
    <row r="24282" spans="6:6">
      <c r="F24282" s="1" t="s">
        <v>3</v>
      </c>
    </row>
    <row r="24283" spans="6:6">
      <c r="F24283" s="1" t="s">
        <v>3</v>
      </c>
    </row>
    <row r="24284" spans="6:6">
      <c r="F24284" s="1" t="s">
        <v>3</v>
      </c>
    </row>
    <row r="24285" spans="6:6">
      <c r="F24285" s="1" t="s">
        <v>3</v>
      </c>
    </row>
    <row r="24286" spans="6:6">
      <c r="F24286" s="1" t="s">
        <v>3</v>
      </c>
    </row>
    <row r="24287" spans="6:6">
      <c r="F24287" s="1" t="s">
        <v>3</v>
      </c>
    </row>
    <row r="24288" spans="6:6">
      <c r="F24288" s="1" t="s">
        <v>3</v>
      </c>
    </row>
    <row r="24289" spans="6:6">
      <c r="F24289" s="1" t="s">
        <v>3</v>
      </c>
    </row>
    <row r="24290" spans="6:6">
      <c r="F24290" s="1" t="s">
        <v>3</v>
      </c>
    </row>
    <row r="24291" spans="6:6">
      <c r="F24291" s="1" t="s">
        <v>3</v>
      </c>
    </row>
    <row r="24292" spans="6:6">
      <c r="F24292" s="1" t="s">
        <v>3</v>
      </c>
    </row>
    <row r="24293" spans="6:6">
      <c r="F24293" s="1" t="s">
        <v>3</v>
      </c>
    </row>
    <row r="24294" spans="6:6">
      <c r="F24294" s="1" t="s">
        <v>3</v>
      </c>
    </row>
    <row r="24295" spans="6:6">
      <c r="F24295" s="1" t="s">
        <v>3</v>
      </c>
    </row>
    <row r="24296" spans="6:6">
      <c r="F24296" s="1" t="s">
        <v>3</v>
      </c>
    </row>
    <row r="24297" spans="6:6">
      <c r="F24297" s="1" t="s">
        <v>3</v>
      </c>
    </row>
    <row r="24298" spans="6:6">
      <c r="F24298" s="1" t="s">
        <v>3</v>
      </c>
    </row>
    <row r="24299" spans="6:6">
      <c r="F24299" s="1" t="s">
        <v>3</v>
      </c>
    </row>
    <row r="24300" spans="6:6">
      <c r="F24300" s="1" t="s">
        <v>3</v>
      </c>
    </row>
    <row r="24301" spans="6:6">
      <c r="F24301" s="1" t="s">
        <v>3</v>
      </c>
    </row>
    <row r="24302" spans="6:6">
      <c r="F24302" s="1" t="s">
        <v>3</v>
      </c>
    </row>
    <row r="24303" spans="6:6">
      <c r="F24303" s="1" t="s">
        <v>3</v>
      </c>
    </row>
    <row r="24304" spans="6:6">
      <c r="F24304" s="1" t="s">
        <v>3</v>
      </c>
    </row>
    <row r="24305" spans="6:6">
      <c r="F24305" s="1" t="s">
        <v>3</v>
      </c>
    </row>
    <row r="24306" spans="6:6">
      <c r="F24306" s="1" t="s">
        <v>3</v>
      </c>
    </row>
    <row r="24307" spans="6:6">
      <c r="F24307" s="1" t="s">
        <v>3</v>
      </c>
    </row>
    <row r="24308" spans="6:6">
      <c r="F24308" s="1" t="s">
        <v>3</v>
      </c>
    </row>
    <row r="24309" spans="6:6">
      <c r="F24309" s="1" t="s">
        <v>3</v>
      </c>
    </row>
    <row r="24310" spans="6:6">
      <c r="F24310" s="1" t="s">
        <v>3</v>
      </c>
    </row>
    <row r="24311" spans="6:6">
      <c r="F24311" s="1" t="s">
        <v>3</v>
      </c>
    </row>
    <row r="24312" spans="6:6">
      <c r="F24312" s="1" t="s">
        <v>3</v>
      </c>
    </row>
    <row r="24313" spans="6:6">
      <c r="F24313" s="1" t="s">
        <v>3</v>
      </c>
    </row>
    <row r="24314" spans="6:6">
      <c r="F24314" s="1" t="s">
        <v>3</v>
      </c>
    </row>
    <row r="24315" spans="6:6">
      <c r="F24315" s="1" t="s">
        <v>3</v>
      </c>
    </row>
    <row r="24316" spans="6:6">
      <c r="F24316" s="1" t="s">
        <v>3</v>
      </c>
    </row>
    <row r="24317" spans="6:6">
      <c r="F24317" s="1" t="s">
        <v>3</v>
      </c>
    </row>
    <row r="24318" spans="6:6">
      <c r="F24318" s="1" t="s">
        <v>3</v>
      </c>
    </row>
    <row r="24319" spans="6:6">
      <c r="F24319" s="1" t="s">
        <v>3</v>
      </c>
    </row>
    <row r="24320" spans="6:6">
      <c r="F24320" s="1" t="s">
        <v>3</v>
      </c>
    </row>
    <row r="24321" spans="6:6">
      <c r="F24321" s="1" t="s">
        <v>3</v>
      </c>
    </row>
    <row r="24322" spans="6:6">
      <c r="F24322" s="1" t="s">
        <v>3</v>
      </c>
    </row>
    <row r="24323" spans="6:6">
      <c r="F24323" s="1" t="s">
        <v>3</v>
      </c>
    </row>
    <row r="24324" spans="6:6">
      <c r="F24324" s="1" t="s">
        <v>3</v>
      </c>
    </row>
    <row r="24325" spans="6:6">
      <c r="F24325" s="1" t="s">
        <v>3</v>
      </c>
    </row>
    <row r="24326" spans="6:6">
      <c r="F24326" s="1" t="s">
        <v>3</v>
      </c>
    </row>
    <row r="24327" spans="6:6">
      <c r="F24327" s="1" t="s">
        <v>3</v>
      </c>
    </row>
    <row r="24328" spans="6:6">
      <c r="F24328" s="1" t="s">
        <v>3</v>
      </c>
    </row>
    <row r="24329" spans="6:6">
      <c r="F24329" s="1" t="s">
        <v>3</v>
      </c>
    </row>
    <row r="24330" spans="6:6">
      <c r="F24330" s="1" t="s">
        <v>3</v>
      </c>
    </row>
    <row r="24331" spans="6:6">
      <c r="F24331" s="1" t="s">
        <v>3</v>
      </c>
    </row>
    <row r="24332" spans="6:6">
      <c r="F24332" s="1" t="s">
        <v>3</v>
      </c>
    </row>
    <row r="24333" spans="6:6">
      <c r="F24333" s="1" t="s">
        <v>3</v>
      </c>
    </row>
    <row r="24334" spans="6:6">
      <c r="F24334" s="1" t="s">
        <v>3</v>
      </c>
    </row>
    <row r="24335" spans="6:6">
      <c r="F24335" s="1" t="s">
        <v>3</v>
      </c>
    </row>
    <row r="24336" spans="6:6">
      <c r="F24336" s="1" t="s">
        <v>3</v>
      </c>
    </row>
    <row r="24337" spans="6:6">
      <c r="F24337" s="1" t="s">
        <v>3</v>
      </c>
    </row>
    <row r="24338" spans="6:6">
      <c r="F24338" s="1" t="s">
        <v>3</v>
      </c>
    </row>
    <row r="24339" spans="6:6">
      <c r="F24339" s="1" t="s">
        <v>3</v>
      </c>
    </row>
    <row r="24340" spans="6:6">
      <c r="F24340" s="1" t="s">
        <v>3</v>
      </c>
    </row>
    <row r="24341" spans="6:6">
      <c r="F24341" s="1" t="s">
        <v>3</v>
      </c>
    </row>
    <row r="24342" spans="6:6">
      <c r="F24342" s="1" t="s">
        <v>3</v>
      </c>
    </row>
    <row r="24343" spans="6:6">
      <c r="F24343" s="1" t="s">
        <v>3</v>
      </c>
    </row>
    <row r="24344" spans="6:6">
      <c r="F24344" s="1" t="s">
        <v>3</v>
      </c>
    </row>
    <row r="24345" spans="6:6">
      <c r="F24345" s="1" t="s">
        <v>3</v>
      </c>
    </row>
    <row r="24346" spans="6:6">
      <c r="F24346" s="1" t="s">
        <v>3</v>
      </c>
    </row>
    <row r="24347" spans="6:6">
      <c r="F24347" s="1" t="s">
        <v>3</v>
      </c>
    </row>
    <row r="24348" spans="6:6">
      <c r="F24348" s="1" t="s">
        <v>3</v>
      </c>
    </row>
    <row r="24349" spans="6:6">
      <c r="F24349" s="1" t="s">
        <v>3</v>
      </c>
    </row>
    <row r="24350" spans="6:6">
      <c r="F24350" s="1" t="s">
        <v>3</v>
      </c>
    </row>
    <row r="24351" spans="6:6">
      <c r="F24351" s="1" t="s">
        <v>3</v>
      </c>
    </row>
    <row r="24352" spans="6:6">
      <c r="F24352" s="1" t="s">
        <v>3</v>
      </c>
    </row>
    <row r="24353" spans="6:6">
      <c r="F24353" s="1" t="s">
        <v>3</v>
      </c>
    </row>
    <row r="24354" spans="6:6">
      <c r="F24354" s="1" t="s">
        <v>3</v>
      </c>
    </row>
    <row r="24355" spans="6:6">
      <c r="F24355" s="1" t="s">
        <v>3</v>
      </c>
    </row>
    <row r="24356" spans="6:6">
      <c r="F24356" s="1" t="s">
        <v>3</v>
      </c>
    </row>
    <row r="24357" spans="6:6">
      <c r="F24357" s="1" t="s">
        <v>3</v>
      </c>
    </row>
    <row r="24358" spans="6:6">
      <c r="F24358" s="1" t="s">
        <v>3</v>
      </c>
    </row>
    <row r="24359" spans="6:6">
      <c r="F24359" s="1" t="s">
        <v>3</v>
      </c>
    </row>
    <row r="24360" spans="6:6">
      <c r="F24360" s="1" t="s">
        <v>3</v>
      </c>
    </row>
    <row r="24361" spans="6:6">
      <c r="F24361" s="1" t="s">
        <v>3</v>
      </c>
    </row>
    <row r="24362" spans="6:6">
      <c r="F24362" s="1" t="s">
        <v>3</v>
      </c>
    </row>
    <row r="24363" spans="6:6">
      <c r="F24363" s="1" t="s">
        <v>3</v>
      </c>
    </row>
    <row r="24364" spans="6:6">
      <c r="F24364" s="1" t="s">
        <v>3</v>
      </c>
    </row>
    <row r="24365" spans="6:6">
      <c r="F24365" s="1" t="s">
        <v>3</v>
      </c>
    </row>
    <row r="24366" spans="6:6">
      <c r="F24366" s="1" t="s">
        <v>3</v>
      </c>
    </row>
    <row r="24367" spans="6:6">
      <c r="F24367" s="1" t="s">
        <v>3</v>
      </c>
    </row>
    <row r="24368" spans="6:6">
      <c r="F24368" s="1" t="s">
        <v>3</v>
      </c>
    </row>
    <row r="24369" spans="6:6">
      <c r="F24369" s="1" t="s">
        <v>3</v>
      </c>
    </row>
    <row r="24370" spans="6:6">
      <c r="F24370" s="1" t="s">
        <v>3</v>
      </c>
    </row>
    <row r="24371" spans="6:6">
      <c r="F24371" s="1" t="s">
        <v>3</v>
      </c>
    </row>
    <row r="24372" spans="6:6">
      <c r="F24372" s="1" t="s">
        <v>3</v>
      </c>
    </row>
    <row r="24373" spans="6:6">
      <c r="F24373" s="1" t="s">
        <v>3</v>
      </c>
    </row>
    <row r="24374" spans="6:6">
      <c r="F24374" s="1" t="s">
        <v>3</v>
      </c>
    </row>
    <row r="24375" spans="6:6">
      <c r="F24375" s="1" t="s">
        <v>3</v>
      </c>
    </row>
    <row r="24376" spans="6:6">
      <c r="F24376" s="1" t="s">
        <v>3</v>
      </c>
    </row>
    <row r="24377" spans="6:6">
      <c r="F24377" s="1" t="s">
        <v>3</v>
      </c>
    </row>
    <row r="24378" spans="6:6">
      <c r="F24378" s="1" t="s">
        <v>3</v>
      </c>
    </row>
    <row r="24379" spans="6:6">
      <c r="F24379" s="1" t="s">
        <v>3</v>
      </c>
    </row>
    <row r="24380" spans="6:6">
      <c r="F24380" s="1" t="s">
        <v>3</v>
      </c>
    </row>
    <row r="24381" spans="6:6">
      <c r="F24381" s="1" t="s">
        <v>3</v>
      </c>
    </row>
    <row r="24382" spans="6:6">
      <c r="F24382" s="1" t="s">
        <v>3</v>
      </c>
    </row>
    <row r="24383" spans="6:6">
      <c r="F24383" s="1" t="s">
        <v>3</v>
      </c>
    </row>
    <row r="24384" spans="6:6">
      <c r="F24384" s="1" t="s">
        <v>3</v>
      </c>
    </row>
    <row r="24385" spans="6:6">
      <c r="F24385" s="1" t="s">
        <v>3</v>
      </c>
    </row>
    <row r="24386" spans="6:6">
      <c r="F24386" s="1" t="s">
        <v>3</v>
      </c>
    </row>
    <row r="24387" spans="6:6">
      <c r="F24387" s="1" t="s">
        <v>3</v>
      </c>
    </row>
    <row r="24388" spans="6:6">
      <c r="F24388" s="1" t="s">
        <v>3</v>
      </c>
    </row>
    <row r="24389" spans="6:6">
      <c r="F24389" s="1" t="s">
        <v>3</v>
      </c>
    </row>
    <row r="24390" spans="6:6">
      <c r="F24390" s="1" t="s">
        <v>3</v>
      </c>
    </row>
    <row r="24391" spans="6:6">
      <c r="F24391" s="1" t="s">
        <v>3</v>
      </c>
    </row>
    <row r="24392" spans="6:6">
      <c r="F24392" s="1" t="s">
        <v>3</v>
      </c>
    </row>
    <row r="24393" spans="6:6">
      <c r="F24393" s="1" t="s">
        <v>3</v>
      </c>
    </row>
    <row r="24394" spans="6:6">
      <c r="F24394" s="1" t="s">
        <v>3</v>
      </c>
    </row>
    <row r="24395" spans="6:6">
      <c r="F24395" s="1" t="s">
        <v>3</v>
      </c>
    </row>
    <row r="24396" spans="6:6">
      <c r="F24396" s="1" t="s">
        <v>3</v>
      </c>
    </row>
    <row r="24397" spans="6:6">
      <c r="F24397" s="1" t="s">
        <v>3</v>
      </c>
    </row>
    <row r="24398" spans="6:6">
      <c r="F24398" s="1" t="s">
        <v>3</v>
      </c>
    </row>
    <row r="24399" spans="6:6">
      <c r="F24399" s="1" t="s">
        <v>3</v>
      </c>
    </row>
    <row r="24400" spans="6:6">
      <c r="F24400" s="1" t="s">
        <v>3</v>
      </c>
    </row>
    <row r="24401" spans="6:6">
      <c r="F24401" s="1" t="s">
        <v>3</v>
      </c>
    </row>
    <row r="24402" spans="6:6">
      <c r="F24402" s="1" t="s">
        <v>3</v>
      </c>
    </row>
    <row r="24403" spans="6:6">
      <c r="F24403" s="1" t="s">
        <v>3</v>
      </c>
    </row>
    <row r="24404" spans="6:6">
      <c r="F24404" s="1" t="s">
        <v>3</v>
      </c>
    </row>
    <row r="24405" spans="6:6">
      <c r="F24405" s="1" t="s">
        <v>3</v>
      </c>
    </row>
    <row r="24406" spans="6:6">
      <c r="F24406" s="1" t="s">
        <v>3</v>
      </c>
    </row>
    <row r="24407" spans="6:6">
      <c r="F24407" s="1" t="s">
        <v>3</v>
      </c>
    </row>
    <row r="24408" spans="6:6">
      <c r="F24408" s="1" t="s">
        <v>3</v>
      </c>
    </row>
    <row r="24409" spans="6:6">
      <c r="F24409" s="1" t="s">
        <v>3</v>
      </c>
    </row>
    <row r="24410" spans="6:6">
      <c r="F24410" s="1" t="s">
        <v>3</v>
      </c>
    </row>
    <row r="24411" spans="6:6">
      <c r="F24411" s="1" t="s">
        <v>3</v>
      </c>
    </row>
    <row r="24412" spans="6:6">
      <c r="F24412" s="1" t="s">
        <v>3</v>
      </c>
    </row>
    <row r="24413" spans="6:6">
      <c r="F24413" s="1" t="s">
        <v>3</v>
      </c>
    </row>
    <row r="24414" spans="6:6">
      <c r="F24414" s="1" t="s">
        <v>3</v>
      </c>
    </row>
    <row r="24415" spans="6:6">
      <c r="F24415" s="1" t="s">
        <v>3</v>
      </c>
    </row>
    <row r="24416" spans="6:6">
      <c r="F24416" s="1" t="s">
        <v>3</v>
      </c>
    </row>
    <row r="24417" spans="6:6">
      <c r="F24417" s="1" t="s">
        <v>3</v>
      </c>
    </row>
    <row r="24418" spans="6:6">
      <c r="F24418" s="1" t="s">
        <v>3</v>
      </c>
    </row>
    <row r="24419" spans="6:6">
      <c r="F24419" s="1" t="s">
        <v>3</v>
      </c>
    </row>
    <row r="24420" spans="6:6">
      <c r="F24420" s="1" t="s">
        <v>3</v>
      </c>
    </row>
    <row r="24421" spans="6:6">
      <c r="F24421" s="1" t="s">
        <v>3</v>
      </c>
    </row>
    <row r="24422" spans="6:6">
      <c r="F24422" s="1" t="s">
        <v>3</v>
      </c>
    </row>
    <row r="24423" spans="6:6">
      <c r="F24423" s="1" t="s">
        <v>3</v>
      </c>
    </row>
    <row r="24424" spans="6:6">
      <c r="F24424" s="1" t="s">
        <v>3</v>
      </c>
    </row>
    <row r="24425" spans="6:6">
      <c r="F24425" s="1" t="s">
        <v>3</v>
      </c>
    </row>
    <row r="24426" spans="6:6">
      <c r="F24426" s="1" t="s">
        <v>3</v>
      </c>
    </row>
    <row r="24427" spans="6:6">
      <c r="F24427" s="1" t="s">
        <v>3</v>
      </c>
    </row>
    <row r="24428" spans="6:6">
      <c r="F24428" s="1" t="s">
        <v>3</v>
      </c>
    </row>
    <row r="24429" spans="6:6">
      <c r="F24429" s="1" t="s">
        <v>3</v>
      </c>
    </row>
    <row r="24430" spans="6:6">
      <c r="F24430" s="1" t="s">
        <v>3</v>
      </c>
    </row>
    <row r="24431" spans="6:6">
      <c r="F24431" s="1" t="s">
        <v>3</v>
      </c>
    </row>
    <row r="24432" spans="6:6">
      <c r="F24432" s="1" t="s">
        <v>3</v>
      </c>
    </row>
    <row r="24433" spans="6:6">
      <c r="F24433" s="1" t="s">
        <v>3</v>
      </c>
    </row>
    <row r="24434" spans="6:6">
      <c r="F24434" s="1" t="s">
        <v>3</v>
      </c>
    </row>
    <row r="24435" spans="6:6">
      <c r="F24435" s="1" t="s">
        <v>3</v>
      </c>
    </row>
    <row r="24436" spans="6:6">
      <c r="F24436" s="1" t="s">
        <v>3</v>
      </c>
    </row>
    <row r="24437" spans="6:6">
      <c r="F24437" s="1" t="s">
        <v>3</v>
      </c>
    </row>
    <row r="24438" spans="6:6">
      <c r="F24438" s="1" t="s">
        <v>3</v>
      </c>
    </row>
    <row r="24439" spans="6:6">
      <c r="F24439" s="1" t="s">
        <v>3</v>
      </c>
    </row>
    <row r="24440" spans="6:6">
      <c r="F24440" s="1" t="s">
        <v>3</v>
      </c>
    </row>
    <row r="24441" spans="6:6">
      <c r="F24441" s="1" t="s">
        <v>3</v>
      </c>
    </row>
    <row r="24442" spans="6:6">
      <c r="F24442" s="1" t="s">
        <v>3</v>
      </c>
    </row>
    <row r="24443" spans="6:6">
      <c r="F24443" s="1" t="s">
        <v>3</v>
      </c>
    </row>
    <row r="24444" spans="6:6">
      <c r="F24444" s="1" t="s">
        <v>3</v>
      </c>
    </row>
    <row r="24445" spans="6:6">
      <c r="F24445" s="1" t="s">
        <v>3</v>
      </c>
    </row>
    <row r="24446" spans="6:6">
      <c r="F24446" s="1" t="s">
        <v>3</v>
      </c>
    </row>
    <row r="24447" spans="6:6">
      <c r="F24447" s="1" t="s">
        <v>3</v>
      </c>
    </row>
    <row r="24448" spans="6:6">
      <c r="F24448" s="1" t="s">
        <v>3</v>
      </c>
    </row>
    <row r="24449" spans="6:6">
      <c r="F24449" s="1" t="s">
        <v>3</v>
      </c>
    </row>
    <row r="24450" spans="6:6">
      <c r="F24450" s="1" t="s">
        <v>3</v>
      </c>
    </row>
    <row r="24451" spans="6:6">
      <c r="F24451" s="1" t="s">
        <v>3</v>
      </c>
    </row>
    <row r="24452" spans="6:6">
      <c r="F24452" s="1" t="s">
        <v>3</v>
      </c>
    </row>
    <row r="24453" spans="6:6">
      <c r="F24453" s="1" t="s">
        <v>3</v>
      </c>
    </row>
    <row r="24454" spans="6:6">
      <c r="F24454" s="1" t="s">
        <v>3</v>
      </c>
    </row>
    <row r="24455" spans="6:6">
      <c r="F24455" s="1" t="s">
        <v>3</v>
      </c>
    </row>
    <row r="24456" spans="6:6">
      <c r="F24456" s="1" t="s">
        <v>3</v>
      </c>
    </row>
    <row r="24457" spans="6:6">
      <c r="F24457" s="1" t="s">
        <v>3</v>
      </c>
    </row>
    <row r="24458" spans="6:6">
      <c r="F24458" s="1" t="s">
        <v>3</v>
      </c>
    </row>
    <row r="24459" spans="6:6">
      <c r="F24459" s="1" t="s">
        <v>3</v>
      </c>
    </row>
    <row r="24460" spans="6:6">
      <c r="F24460" s="1" t="s">
        <v>3</v>
      </c>
    </row>
    <row r="24461" spans="6:6">
      <c r="F24461" s="1" t="s">
        <v>3</v>
      </c>
    </row>
    <row r="24462" spans="6:6">
      <c r="F24462" s="1" t="s">
        <v>3</v>
      </c>
    </row>
    <row r="24463" spans="6:6">
      <c r="F24463" s="1" t="s">
        <v>3</v>
      </c>
    </row>
    <row r="24464" spans="6:6">
      <c r="F24464" s="1" t="s">
        <v>3</v>
      </c>
    </row>
    <row r="24465" spans="6:6">
      <c r="F24465" s="1" t="s">
        <v>3</v>
      </c>
    </row>
    <row r="24466" spans="6:6">
      <c r="F24466" s="1" t="s">
        <v>3</v>
      </c>
    </row>
    <row r="24467" spans="6:6">
      <c r="F24467" s="1" t="s">
        <v>3</v>
      </c>
    </row>
    <row r="24468" spans="6:6">
      <c r="F24468" s="1" t="s">
        <v>3</v>
      </c>
    </row>
    <row r="24469" spans="6:6">
      <c r="F24469" s="1" t="s">
        <v>3</v>
      </c>
    </row>
    <row r="24470" spans="6:6">
      <c r="F24470" s="1" t="s">
        <v>3</v>
      </c>
    </row>
    <row r="24471" spans="6:6">
      <c r="F24471" s="1" t="s">
        <v>3</v>
      </c>
    </row>
    <row r="24472" spans="6:6">
      <c r="F24472" s="1" t="s">
        <v>3</v>
      </c>
    </row>
    <row r="24473" spans="6:6">
      <c r="F24473" s="1" t="s">
        <v>3</v>
      </c>
    </row>
    <row r="24474" spans="6:6">
      <c r="F24474" s="1" t="s">
        <v>3</v>
      </c>
    </row>
    <row r="24475" spans="6:6">
      <c r="F24475" s="1" t="s">
        <v>3</v>
      </c>
    </row>
    <row r="24476" spans="6:6">
      <c r="F24476" s="1" t="s">
        <v>3</v>
      </c>
    </row>
    <row r="24477" spans="6:6">
      <c r="F24477" s="1" t="s">
        <v>3</v>
      </c>
    </row>
    <row r="24478" spans="6:6">
      <c r="F24478" s="1" t="s">
        <v>3</v>
      </c>
    </row>
    <row r="24479" spans="6:6">
      <c r="F24479" s="1" t="s">
        <v>3</v>
      </c>
    </row>
    <row r="24480" spans="6:6">
      <c r="F24480" s="1" t="s">
        <v>3</v>
      </c>
    </row>
    <row r="24481" spans="6:6">
      <c r="F24481" s="1" t="s">
        <v>3</v>
      </c>
    </row>
    <row r="24482" spans="6:6">
      <c r="F24482" s="1" t="s">
        <v>3</v>
      </c>
    </row>
    <row r="24483" spans="6:6">
      <c r="F24483" s="1" t="s">
        <v>3</v>
      </c>
    </row>
    <row r="24484" spans="6:6">
      <c r="F24484" s="1" t="s">
        <v>3</v>
      </c>
    </row>
    <row r="24485" spans="6:6">
      <c r="F24485" s="1" t="s">
        <v>3</v>
      </c>
    </row>
    <row r="24486" spans="6:6">
      <c r="F24486" s="1" t="s">
        <v>3</v>
      </c>
    </row>
    <row r="24487" spans="6:6">
      <c r="F24487" s="1" t="s">
        <v>3</v>
      </c>
    </row>
    <row r="24488" spans="6:6">
      <c r="F24488" s="1" t="s">
        <v>3</v>
      </c>
    </row>
    <row r="24489" spans="6:6">
      <c r="F24489" s="1" t="s">
        <v>3</v>
      </c>
    </row>
    <row r="24490" spans="6:6">
      <c r="F24490" s="1" t="s">
        <v>3</v>
      </c>
    </row>
    <row r="24491" spans="6:6">
      <c r="F24491" s="1" t="s">
        <v>3</v>
      </c>
    </row>
    <row r="24492" spans="6:6">
      <c r="F24492" s="1" t="s">
        <v>3</v>
      </c>
    </row>
    <row r="24493" spans="6:6">
      <c r="F24493" s="1" t="s">
        <v>3</v>
      </c>
    </row>
    <row r="24494" spans="6:6">
      <c r="F24494" s="1" t="s">
        <v>3</v>
      </c>
    </row>
    <row r="24495" spans="6:6">
      <c r="F24495" s="1" t="s">
        <v>3</v>
      </c>
    </row>
    <row r="24496" spans="6:6">
      <c r="F24496" s="1" t="s">
        <v>3</v>
      </c>
    </row>
    <row r="24497" spans="6:6">
      <c r="F24497" s="1" t="s">
        <v>3</v>
      </c>
    </row>
    <row r="24498" spans="6:6">
      <c r="F24498" s="1" t="s">
        <v>3</v>
      </c>
    </row>
    <row r="24499" spans="6:6">
      <c r="F24499" s="1" t="s">
        <v>3</v>
      </c>
    </row>
    <row r="24500" spans="6:6">
      <c r="F24500" s="1" t="s">
        <v>3</v>
      </c>
    </row>
    <row r="24501" spans="6:6">
      <c r="F24501" s="1" t="s">
        <v>3</v>
      </c>
    </row>
    <row r="24502" spans="6:6">
      <c r="F24502" s="1" t="s">
        <v>3</v>
      </c>
    </row>
    <row r="24503" spans="6:6">
      <c r="F24503" s="1" t="s">
        <v>3</v>
      </c>
    </row>
    <row r="24504" spans="6:6">
      <c r="F24504" s="1" t="s">
        <v>3</v>
      </c>
    </row>
    <row r="24505" spans="6:6">
      <c r="F24505" s="1" t="s">
        <v>3</v>
      </c>
    </row>
    <row r="24506" spans="6:6">
      <c r="F24506" s="1" t="s">
        <v>3</v>
      </c>
    </row>
    <row r="24507" spans="6:6">
      <c r="F24507" s="1" t="s">
        <v>3</v>
      </c>
    </row>
    <row r="24508" spans="6:6">
      <c r="F24508" s="1" t="s">
        <v>3</v>
      </c>
    </row>
    <row r="24509" spans="6:6">
      <c r="F24509" s="1" t="s">
        <v>3</v>
      </c>
    </row>
    <row r="24510" spans="6:6">
      <c r="F24510" s="1" t="s">
        <v>3</v>
      </c>
    </row>
    <row r="24511" spans="6:6">
      <c r="F24511" s="1" t="s">
        <v>3</v>
      </c>
    </row>
    <row r="24512" spans="6:6">
      <c r="F24512" s="1" t="s">
        <v>3</v>
      </c>
    </row>
    <row r="24513" spans="6:6">
      <c r="F24513" s="1" t="s">
        <v>3</v>
      </c>
    </row>
    <row r="24514" spans="6:6">
      <c r="F24514" s="1" t="s">
        <v>3</v>
      </c>
    </row>
    <row r="24515" spans="6:6">
      <c r="F24515" s="1" t="s">
        <v>3</v>
      </c>
    </row>
    <row r="24516" spans="6:6">
      <c r="F24516" s="1" t="s">
        <v>3</v>
      </c>
    </row>
    <row r="24517" spans="6:6">
      <c r="F24517" s="1" t="s">
        <v>3</v>
      </c>
    </row>
    <row r="24518" spans="6:6">
      <c r="F24518" s="1" t="s">
        <v>3</v>
      </c>
    </row>
    <row r="24519" spans="6:6">
      <c r="F24519" s="1" t="s">
        <v>3</v>
      </c>
    </row>
    <row r="24520" spans="6:6">
      <c r="F24520" s="1" t="s">
        <v>3</v>
      </c>
    </row>
    <row r="24521" spans="6:6">
      <c r="F24521" s="1" t="s">
        <v>3</v>
      </c>
    </row>
    <row r="24522" spans="6:6">
      <c r="F24522" s="1" t="s">
        <v>3</v>
      </c>
    </row>
    <row r="24523" spans="6:6">
      <c r="F24523" s="1" t="s">
        <v>3</v>
      </c>
    </row>
    <row r="24524" spans="6:6">
      <c r="F24524" s="1" t="s">
        <v>3</v>
      </c>
    </row>
    <row r="24525" spans="6:6">
      <c r="F24525" s="1" t="s">
        <v>3</v>
      </c>
    </row>
    <row r="24526" spans="6:6">
      <c r="F24526" s="1" t="s">
        <v>3</v>
      </c>
    </row>
    <row r="24527" spans="6:6">
      <c r="F24527" s="1" t="s">
        <v>3</v>
      </c>
    </row>
    <row r="24528" spans="6:6">
      <c r="F24528" s="1" t="s">
        <v>3</v>
      </c>
    </row>
    <row r="24529" spans="6:6">
      <c r="F24529" s="1" t="s">
        <v>3</v>
      </c>
    </row>
    <row r="24530" spans="6:6">
      <c r="F24530" s="1" t="s">
        <v>3</v>
      </c>
    </row>
    <row r="24531" spans="6:6">
      <c r="F24531" s="1" t="s">
        <v>3</v>
      </c>
    </row>
    <row r="24532" spans="6:6">
      <c r="F24532" s="1" t="s">
        <v>3</v>
      </c>
    </row>
    <row r="24533" spans="6:6">
      <c r="F24533" s="1" t="s">
        <v>3</v>
      </c>
    </row>
    <row r="24534" spans="6:6">
      <c r="F24534" s="1" t="s">
        <v>3</v>
      </c>
    </row>
    <row r="24535" spans="6:6">
      <c r="F24535" s="1" t="s">
        <v>3</v>
      </c>
    </row>
    <row r="24536" spans="6:6">
      <c r="F24536" s="1" t="s">
        <v>3</v>
      </c>
    </row>
    <row r="24537" spans="6:6">
      <c r="F24537" s="1" t="s">
        <v>3</v>
      </c>
    </row>
    <row r="24538" spans="6:6">
      <c r="F24538" s="1" t="s">
        <v>3</v>
      </c>
    </row>
    <row r="24539" spans="6:6">
      <c r="F24539" s="1" t="s">
        <v>3</v>
      </c>
    </row>
    <row r="24540" spans="6:6">
      <c r="F24540" s="1" t="s">
        <v>3</v>
      </c>
    </row>
    <row r="24541" spans="6:6">
      <c r="F24541" s="1" t="s">
        <v>3</v>
      </c>
    </row>
    <row r="24542" spans="6:6">
      <c r="F24542" s="1" t="s">
        <v>3</v>
      </c>
    </row>
    <row r="24543" spans="6:6">
      <c r="F24543" s="1" t="s">
        <v>3</v>
      </c>
    </row>
    <row r="24544" spans="6:6">
      <c r="F24544" s="1" t="s">
        <v>3</v>
      </c>
    </row>
    <row r="24545" spans="6:6">
      <c r="F24545" s="1" t="s">
        <v>3</v>
      </c>
    </row>
    <row r="24546" spans="6:6">
      <c r="F24546" s="1" t="s">
        <v>3</v>
      </c>
    </row>
    <row r="24547" spans="6:6">
      <c r="F24547" s="1" t="s">
        <v>3</v>
      </c>
    </row>
    <row r="24548" spans="6:6">
      <c r="F24548" s="1" t="s">
        <v>3</v>
      </c>
    </row>
    <row r="24549" spans="6:6">
      <c r="F24549" s="1" t="s">
        <v>3</v>
      </c>
    </row>
    <row r="24550" spans="6:6">
      <c r="F24550" s="1" t="s">
        <v>3</v>
      </c>
    </row>
    <row r="24551" spans="6:6">
      <c r="F24551" s="1" t="s">
        <v>3</v>
      </c>
    </row>
    <row r="24552" spans="6:6">
      <c r="F24552" s="1" t="s">
        <v>3</v>
      </c>
    </row>
    <row r="24553" spans="6:6">
      <c r="F24553" s="1" t="s">
        <v>3</v>
      </c>
    </row>
    <row r="24554" spans="6:6">
      <c r="F24554" s="1" t="s">
        <v>3</v>
      </c>
    </row>
    <row r="24555" spans="6:6">
      <c r="F24555" s="1" t="s">
        <v>3</v>
      </c>
    </row>
    <row r="24556" spans="6:6">
      <c r="F24556" s="1" t="s">
        <v>3</v>
      </c>
    </row>
    <row r="24557" spans="6:6">
      <c r="F24557" s="1" t="s">
        <v>3</v>
      </c>
    </row>
    <row r="24558" spans="6:6">
      <c r="F24558" s="1" t="s">
        <v>3</v>
      </c>
    </row>
    <row r="24559" spans="6:6">
      <c r="F24559" s="1" t="s">
        <v>3</v>
      </c>
    </row>
    <row r="24560" spans="6:6">
      <c r="F24560" s="1" t="s">
        <v>3</v>
      </c>
    </row>
    <row r="24561" spans="6:6">
      <c r="F24561" s="1" t="s">
        <v>3</v>
      </c>
    </row>
    <row r="24562" spans="6:6">
      <c r="F24562" s="1" t="s">
        <v>3</v>
      </c>
    </row>
    <row r="24563" spans="6:6">
      <c r="F24563" s="1" t="s">
        <v>3</v>
      </c>
    </row>
    <row r="24564" spans="6:6">
      <c r="F24564" s="1" t="s">
        <v>3</v>
      </c>
    </row>
    <row r="24565" spans="6:6">
      <c r="F24565" s="1" t="s">
        <v>3</v>
      </c>
    </row>
    <row r="24566" spans="6:6">
      <c r="F24566" s="1" t="s">
        <v>3</v>
      </c>
    </row>
    <row r="24567" spans="6:6">
      <c r="F24567" s="1" t="s">
        <v>3</v>
      </c>
    </row>
    <row r="24568" spans="6:6">
      <c r="F24568" s="1" t="s">
        <v>3</v>
      </c>
    </row>
    <row r="24569" spans="6:6">
      <c r="F24569" s="1" t="s">
        <v>3</v>
      </c>
    </row>
    <row r="24570" spans="6:6">
      <c r="F24570" s="1" t="s">
        <v>3</v>
      </c>
    </row>
    <row r="24571" spans="6:6">
      <c r="F24571" s="1" t="s">
        <v>3</v>
      </c>
    </row>
    <row r="24572" spans="6:6">
      <c r="F24572" s="1" t="s">
        <v>3</v>
      </c>
    </row>
    <row r="24573" spans="6:6">
      <c r="F24573" s="1" t="s">
        <v>3</v>
      </c>
    </row>
    <row r="24574" spans="6:6">
      <c r="F24574" s="1" t="s">
        <v>3</v>
      </c>
    </row>
    <row r="24575" spans="6:6">
      <c r="F24575" s="1" t="s">
        <v>3</v>
      </c>
    </row>
    <row r="24576" spans="6:6">
      <c r="F24576" s="1" t="s">
        <v>3</v>
      </c>
    </row>
    <row r="24577" spans="6:6">
      <c r="F24577" s="1" t="s">
        <v>3</v>
      </c>
    </row>
    <row r="24578" spans="6:6">
      <c r="F24578" s="1" t="s">
        <v>3</v>
      </c>
    </row>
    <row r="24579" spans="6:6">
      <c r="F24579" s="1" t="s">
        <v>3</v>
      </c>
    </row>
    <row r="24580" spans="6:6">
      <c r="F24580" s="1" t="s">
        <v>3</v>
      </c>
    </row>
    <row r="24581" spans="6:6">
      <c r="F24581" s="1" t="s">
        <v>3</v>
      </c>
    </row>
    <row r="24582" spans="6:6">
      <c r="F24582" s="1" t="s">
        <v>3</v>
      </c>
    </row>
    <row r="24583" spans="6:6">
      <c r="F24583" s="1" t="s">
        <v>3</v>
      </c>
    </row>
    <row r="24584" spans="6:6">
      <c r="F24584" s="1" t="s">
        <v>3</v>
      </c>
    </row>
    <row r="24585" spans="6:6">
      <c r="F24585" s="1" t="s">
        <v>3</v>
      </c>
    </row>
    <row r="24586" spans="6:6">
      <c r="F24586" s="1" t="s">
        <v>3</v>
      </c>
    </row>
    <row r="24587" spans="6:6">
      <c r="F24587" s="1" t="s">
        <v>3</v>
      </c>
    </row>
    <row r="24588" spans="6:6">
      <c r="F24588" s="1" t="s">
        <v>3</v>
      </c>
    </row>
    <row r="24589" spans="6:6">
      <c r="F24589" s="1" t="s">
        <v>3</v>
      </c>
    </row>
    <row r="24590" spans="6:6">
      <c r="F24590" s="1" t="s">
        <v>3</v>
      </c>
    </row>
    <row r="24591" spans="6:6">
      <c r="F24591" s="1" t="s">
        <v>3</v>
      </c>
    </row>
    <row r="24592" spans="6:6">
      <c r="F24592" s="1" t="s">
        <v>3</v>
      </c>
    </row>
    <row r="24593" spans="6:6">
      <c r="F24593" s="1" t="s">
        <v>3</v>
      </c>
    </row>
    <row r="24594" spans="6:6">
      <c r="F24594" s="1" t="s">
        <v>3</v>
      </c>
    </row>
    <row r="24595" spans="6:6">
      <c r="F24595" s="1" t="s">
        <v>3</v>
      </c>
    </row>
    <row r="24596" spans="6:6">
      <c r="F24596" s="1" t="s">
        <v>3</v>
      </c>
    </row>
    <row r="24597" spans="6:6">
      <c r="F24597" s="1" t="s">
        <v>3</v>
      </c>
    </row>
    <row r="24598" spans="6:6">
      <c r="F24598" s="1" t="s">
        <v>3</v>
      </c>
    </row>
    <row r="24599" spans="6:6">
      <c r="F24599" s="1" t="s">
        <v>3</v>
      </c>
    </row>
    <row r="24600" spans="6:6">
      <c r="F24600" s="1" t="s">
        <v>3</v>
      </c>
    </row>
    <row r="24601" spans="6:6">
      <c r="F24601" s="1" t="s">
        <v>3</v>
      </c>
    </row>
    <row r="24602" spans="6:6">
      <c r="F24602" s="1" t="s">
        <v>3</v>
      </c>
    </row>
    <row r="24603" spans="6:6">
      <c r="F24603" s="1" t="s">
        <v>3</v>
      </c>
    </row>
    <row r="24604" spans="6:6">
      <c r="F24604" s="1" t="s">
        <v>3</v>
      </c>
    </row>
    <row r="24605" spans="6:6">
      <c r="F24605" s="1" t="s">
        <v>3</v>
      </c>
    </row>
    <row r="24606" spans="6:6">
      <c r="F24606" s="1" t="s">
        <v>3</v>
      </c>
    </row>
    <row r="24607" spans="6:6">
      <c r="F24607" s="1" t="s">
        <v>3</v>
      </c>
    </row>
    <row r="24608" spans="6:6">
      <c r="F24608" s="1" t="s">
        <v>3</v>
      </c>
    </row>
    <row r="24609" spans="6:6">
      <c r="F24609" s="1" t="s">
        <v>3</v>
      </c>
    </row>
    <row r="24610" spans="6:6">
      <c r="F24610" s="1" t="s">
        <v>3</v>
      </c>
    </row>
    <row r="24611" spans="6:6">
      <c r="F24611" s="1" t="s">
        <v>3</v>
      </c>
    </row>
    <row r="24612" spans="6:6">
      <c r="F24612" s="1" t="s">
        <v>3</v>
      </c>
    </row>
    <row r="24613" spans="6:6">
      <c r="F24613" s="1" t="s">
        <v>3</v>
      </c>
    </row>
    <row r="24614" spans="6:6">
      <c r="F24614" s="1" t="s">
        <v>3</v>
      </c>
    </row>
    <row r="24615" spans="6:6">
      <c r="F24615" s="1" t="s">
        <v>3</v>
      </c>
    </row>
    <row r="24616" spans="6:6">
      <c r="F24616" s="1" t="s">
        <v>3</v>
      </c>
    </row>
    <row r="24617" spans="6:6">
      <c r="F24617" s="1" t="s">
        <v>3</v>
      </c>
    </row>
    <row r="24618" spans="6:6">
      <c r="F24618" s="1" t="s">
        <v>3</v>
      </c>
    </row>
    <row r="24619" spans="6:6">
      <c r="F24619" s="1" t="s">
        <v>3</v>
      </c>
    </row>
    <row r="24620" spans="6:6">
      <c r="F24620" s="1" t="s">
        <v>3</v>
      </c>
    </row>
    <row r="24621" spans="6:6">
      <c r="F24621" s="1" t="s">
        <v>3</v>
      </c>
    </row>
    <row r="24622" spans="6:6">
      <c r="F24622" s="1" t="s">
        <v>3</v>
      </c>
    </row>
    <row r="24623" spans="6:6">
      <c r="F24623" s="1" t="s">
        <v>3</v>
      </c>
    </row>
    <row r="24624" spans="6:6">
      <c r="F24624" s="1" t="s">
        <v>3</v>
      </c>
    </row>
    <row r="24625" spans="6:6">
      <c r="F24625" s="1" t="s">
        <v>3</v>
      </c>
    </row>
    <row r="24626" spans="6:6">
      <c r="F24626" s="1" t="s">
        <v>3</v>
      </c>
    </row>
    <row r="24627" spans="6:6">
      <c r="F24627" s="1" t="s">
        <v>3</v>
      </c>
    </row>
    <row r="24628" spans="6:6">
      <c r="F24628" s="1" t="s">
        <v>3</v>
      </c>
    </row>
    <row r="24629" spans="6:6">
      <c r="F24629" s="1" t="s">
        <v>3</v>
      </c>
    </row>
    <row r="24630" spans="6:6">
      <c r="F24630" s="1" t="s">
        <v>3</v>
      </c>
    </row>
    <row r="24631" spans="6:6">
      <c r="F24631" s="1" t="s">
        <v>3</v>
      </c>
    </row>
    <row r="24632" spans="6:6">
      <c r="F24632" s="1" t="s">
        <v>3</v>
      </c>
    </row>
    <row r="24633" spans="6:6">
      <c r="F24633" s="1" t="s">
        <v>3</v>
      </c>
    </row>
    <row r="24634" spans="6:6">
      <c r="F24634" s="1" t="s">
        <v>3</v>
      </c>
    </row>
    <row r="24635" spans="6:6">
      <c r="F24635" s="1" t="s">
        <v>3</v>
      </c>
    </row>
    <row r="24636" spans="6:6">
      <c r="F24636" s="1" t="s">
        <v>3</v>
      </c>
    </row>
    <row r="24637" spans="6:6">
      <c r="F24637" s="1" t="s">
        <v>3</v>
      </c>
    </row>
    <row r="24638" spans="6:6">
      <c r="F24638" s="1" t="s">
        <v>3</v>
      </c>
    </row>
    <row r="24639" spans="6:6">
      <c r="F24639" s="1" t="s">
        <v>3</v>
      </c>
    </row>
    <row r="24640" spans="6:6">
      <c r="F24640" s="1" t="s">
        <v>3</v>
      </c>
    </row>
    <row r="24641" spans="6:6">
      <c r="F24641" s="1" t="s">
        <v>3</v>
      </c>
    </row>
    <row r="24642" spans="6:6">
      <c r="F24642" s="1" t="s">
        <v>3</v>
      </c>
    </row>
    <row r="24643" spans="6:6">
      <c r="F24643" s="1" t="s">
        <v>3</v>
      </c>
    </row>
    <row r="24644" spans="6:6">
      <c r="F24644" s="1" t="s">
        <v>3</v>
      </c>
    </row>
    <row r="24645" spans="6:6">
      <c r="F24645" s="1" t="s">
        <v>3</v>
      </c>
    </row>
    <row r="24646" spans="6:6">
      <c r="F24646" s="1" t="s">
        <v>3</v>
      </c>
    </row>
    <row r="24647" spans="6:6">
      <c r="F24647" s="1" t="s">
        <v>3</v>
      </c>
    </row>
    <row r="24648" spans="6:6">
      <c r="F24648" s="1" t="s">
        <v>3</v>
      </c>
    </row>
    <row r="24649" spans="6:6">
      <c r="F24649" s="1" t="s">
        <v>3</v>
      </c>
    </row>
    <row r="24650" spans="6:6">
      <c r="F24650" s="1" t="s">
        <v>3</v>
      </c>
    </row>
    <row r="24651" spans="6:6">
      <c r="F24651" s="1" t="s">
        <v>3</v>
      </c>
    </row>
    <row r="24652" spans="6:6">
      <c r="F24652" s="1" t="s">
        <v>3</v>
      </c>
    </row>
    <row r="24653" spans="6:6">
      <c r="F24653" s="1" t="s">
        <v>3</v>
      </c>
    </row>
    <row r="24654" spans="6:6">
      <c r="F24654" s="1" t="s">
        <v>3</v>
      </c>
    </row>
    <row r="24655" spans="6:6">
      <c r="F24655" s="1" t="s">
        <v>3</v>
      </c>
    </row>
    <row r="24656" spans="6:6">
      <c r="F24656" s="1" t="s">
        <v>3</v>
      </c>
    </row>
    <row r="24657" spans="6:6">
      <c r="F24657" s="1" t="s">
        <v>3</v>
      </c>
    </row>
    <row r="24658" spans="6:6">
      <c r="F24658" s="1" t="s">
        <v>3</v>
      </c>
    </row>
    <row r="24659" spans="6:6">
      <c r="F24659" s="1" t="s">
        <v>3</v>
      </c>
    </row>
    <row r="24660" spans="6:6">
      <c r="F24660" s="1" t="s">
        <v>3</v>
      </c>
    </row>
    <row r="24661" spans="6:6">
      <c r="F24661" s="1" t="s">
        <v>3</v>
      </c>
    </row>
    <row r="24662" spans="6:6">
      <c r="F24662" s="1" t="s">
        <v>3</v>
      </c>
    </row>
    <row r="24663" spans="6:6">
      <c r="F24663" s="1" t="s">
        <v>3</v>
      </c>
    </row>
    <row r="24664" spans="6:6">
      <c r="F24664" s="1" t="s">
        <v>3</v>
      </c>
    </row>
    <row r="24665" spans="6:6">
      <c r="F24665" s="1" t="s">
        <v>3</v>
      </c>
    </row>
    <row r="24666" spans="6:6">
      <c r="F24666" s="1" t="s">
        <v>3</v>
      </c>
    </row>
    <row r="24667" spans="6:6">
      <c r="F24667" s="1" t="s">
        <v>3</v>
      </c>
    </row>
    <row r="24668" spans="6:6">
      <c r="F24668" s="1" t="s">
        <v>3</v>
      </c>
    </row>
    <row r="24669" spans="6:6">
      <c r="F24669" s="1" t="s">
        <v>3</v>
      </c>
    </row>
    <row r="24670" spans="6:6">
      <c r="F24670" s="1" t="s">
        <v>3</v>
      </c>
    </row>
    <row r="24671" spans="6:6">
      <c r="F24671" s="1" t="s">
        <v>3</v>
      </c>
    </row>
    <row r="24672" spans="6:6">
      <c r="F24672" s="1" t="s">
        <v>3</v>
      </c>
    </row>
    <row r="24673" spans="6:6">
      <c r="F24673" s="1" t="s">
        <v>3</v>
      </c>
    </row>
    <row r="24674" spans="6:6">
      <c r="F24674" s="1" t="s">
        <v>3</v>
      </c>
    </row>
    <row r="24675" spans="6:6">
      <c r="F24675" s="1" t="s">
        <v>3</v>
      </c>
    </row>
    <row r="24676" spans="6:6">
      <c r="F24676" s="1" t="s">
        <v>3</v>
      </c>
    </row>
    <row r="24677" spans="6:6">
      <c r="F24677" s="1" t="s">
        <v>3</v>
      </c>
    </row>
    <row r="24678" spans="6:6">
      <c r="F24678" s="1" t="s">
        <v>3</v>
      </c>
    </row>
    <row r="24679" spans="6:6">
      <c r="F24679" s="1" t="s">
        <v>3</v>
      </c>
    </row>
    <row r="24680" spans="6:6">
      <c r="F24680" s="1" t="s">
        <v>3</v>
      </c>
    </row>
    <row r="24681" spans="6:6">
      <c r="F24681" s="1" t="s">
        <v>3</v>
      </c>
    </row>
    <row r="24682" spans="6:6">
      <c r="F24682" s="1" t="s">
        <v>3</v>
      </c>
    </row>
    <row r="24683" spans="6:6">
      <c r="F24683" s="1" t="s">
        <v>3</v>
      </c>
    </row>
    <row r="24684" spans="6:6">
      <c r="F24684" s="1" t="s">
        <v>3</v>
      </c>
    </row>
    <row r="24685" spans="6:6">
      <c r="F24685" s="1" t="s">
        <v>3</v>
      </c>
    </row>
    <row r="24686" spans="6:6">
      <c r="F24686" s="1" t="s">
        <v>3</v>
      </c>
    </row>
    <row r="24687" spans="6:6">
      <c r="F24687" s="1" t="s">
        <v>3</v>
      </c>
    </row>
    <row r="24688" spans="6:6">
      <c r="F24688" s="1" t="s">
        <v>3</v>
      </c>
    </row>
    <row r="24689" spans="6:6">
      <c r="F24689" s="1" t="s">
        <v>3</v>
      </c>
    </row>
    <row r="24690" spans="6:6">
      <c r="F24690" s="1" t="s">
        <v>3</v>
      </c>
    </row>
    <row r="24691" spans="6:6">
      <c r="F24691" s="1" t="s">
        <v>3</v>
      </c>
    </row>
    <row r="24692" spans="6:6">
      <c r="F24692" s="1" t="s">
        <v>3</v>
      </c>
    </row>
    <row r="24693" spans="6:6">
      <c r="F24693" s="1" t="s">
        <v>3</v>
      </c>
    </row>
    <row r="24694" spans="6:6">
      <c r="F24694" s="1" t="s">
        <v>3</v>
      </c>
    </row>
    <row r="24695" spans="6:6">
      <c r="F24695" s="1" t="s">
        <v>3</v>
      </c>
    </row>
    <row r="24696" spans="6:6">
      <c r="F24696" s="1" t="s">
        <v>3</v>
      </c>
    </row>
    <row r="24697" spans="6:6">
      <c r="F24697" s="1" t="s">
        <v>3</v>
      </c>
    </row>
    <row r="24698" spans="6:6">
      <c r="F24698" s="1" t="s">
        <v>3</v>
      </c>
    </row>
    <row r="24699" spans="6:6">
      <c r="F24699" s="1" t="s">
        <v>3</v>
      </c>
    </row>
    <row r="24700" spans="6:6">
      <c r="F24700" s="1" t="s">
        <v>3</v>
      </c>
    </row>
    <row r="24701" spans="6:6">
      <c r="F24701" s="1" t="s">
        <v>3</v>
      </c>
    </row>
    <row r="24702" spans="6:6">
      <c r="F24702" s="1" t="s">
        <v>3</v>
      </c>
    </row>
    <row r="24703" spans="6:6">
      <c r="F24703" s="1" t="s">
        <v>3</v>
      </c>
    </row>
    <row r="24704" spans="6:6">
      <c r="F24704" s="1" t="s">
        <v>3</v>
      </c>
    </row>
    <row r="24705" spans="6:6">
      <c r="F24705" s="1" t="s">
        <v>3</v>
      </c>
    </row>
    <row r="24706" spans="6:6">
      <c r="F24706" s="1" t="s">
        <v>3</v>
      </c>
    </row>
    <row r="24707" spans="6:6">
      <c r="F24707" s="1" t="s">
        <v>3</v>
      </c>
    </row>
    <row r="24708" spans="6:6">
      <c r="F24708" s="1" t="s">
        <v>3</v>
      </c>
    </row>
    <row r="24709" spans="6:6">
      <c r="F24709" s="1" t="s">
        <v>3</v>
      </c>
    </row>
    <row r="24710" spans="6:6">
      <c r="F24710" s="1" t="s">
        <v>3</v>
      </c>
    </row>
    <row r="24711" spans="6:6">
      <c r="F24711" s="1" t="s">
        <v>3</v>
      </c>
    </row>
    <row r="24712" spans="6:6">
      <c r="F24712" s="1" t="s">
        <v>3</v>
      </c>
    </row>
    <row r="24713" spans="6:6">
      <c r="F24713" s="1" t="s">
        <v>3</v>
      </c>
    </row>
    <row r="24714" spans="6:6">
      <c r="F24714" s="1" t="s">
        <v>3</v>
      </c>
    </row>
    <row r="24715" spans="6:6">
      <c r="F24715" s="1" t="s">
        <v>3</v>
      </c>
    </row>
    <row r="24716" spans="6:6">
      <c r="F24716" s="1" t="s">
        <v>3</v>
      </c>
    </row>
    <row r="24717" spans="6:6">
      <c r="F24717" s="1" t="s">
        <v>3</v>
      </c>
    </row>
    <row r="24718" spans="6:6">
      <c r="F24718" s="1" t="s">
        <v>3</v>
      </c>
    </row>
    <row r="24719" spans="6:6">
      <c r="F24719" s="1" t="s">
        <v>3</v>
      </c>
    </row>
    <row r="24720" spans="6:6">
      <c r="F24720" s="1" t="s">
        <v>3</v>
      </c>
    </row>
    <row r="24721" spans="6:6">
      <c r="F24721" s="1" t="s">
        <v>3</v>
      </c>
    </row>
    <row r="24722" spans="6:6">
      <c r="F24722" s="1" t="s">
        <v>3</v>
      </c>
    </row>
    <row r="24723" spans="6:6">
      <c r="F24723" s="1" t="s">
        <v>3</v>
      </c>
    </row>
    <row r="24724" spans="6:6">
      <c r="F24724" s="1" t="s">
        <v>3</v>
      </c>
    </row>
    <row r="24725" spans="6:6">
      <c r="F24725" s="1" t="s">
        <v>3</v>
      </c>
    </row>
    <row r="24726" spans="6:6">
      <c r="F24726" s="1" t="s">
        <v>3</v>
      </c>
    </row>
    <row r="24727" spans="6:6">
      <c r="F24727" s="1" t="s">
        <v>3</v>
      </c>
    </row>
    <row r="24728" spans="6:6">
      <c r="F24728" s="1" t="s">
        <v>3</v>
      </c>
    </row>
    <row r="24729" spans="6:6">
      <c r="F24729" s="1" t="s">
        <v>3</v>
      </c>
    </row>
    <row r="24730" spans="6:6">
      <c r="F24730" s="1" t="s">
        <v>3</v>
      </c>
    </row>
    <row r="24731" spans="6:6">
      <c r="F24731" s="1" t="s">
        <v>3</v>
      </c>
    </row>
    <row r="24732" spans="6:6">
      <c r="F24732" s="1" t="s">
        <v>3</v>
      </c>
    </row>
    <row r="24733" spans="6:6">
      <c r="F24733" s="1" t="s">
        <v>3</v>
      </c>
    </row>
    <row r="24734" spans="6:6">
      <c r="F24734" s="1" t="s">
        <v>3</v>
      </c>
    </row>
    <row r="24735" spans="6:6">
      <c r="F24735" s="1" t="s">
        <v>3</v>
      </c>
    </row>
    <row r="24736" spans="6:6">
      <c r="F24736" s="1" t="s">
        <v>3</v>
      </c>
    </row>
    <row r="24737" spans="6:6">
      <c r="F24737" s="1" t="s">
        <v>3</v>
      </c>
    </row>
    <row r="24738" spans="6:6">
      <c r="F24738" s="1" t="s">
        <v>3</v>
      </c>
    </row>
    <row r="24739" spans="6:6">
      <c r="F24739" s="1" t="s">
        <v>3</v>
      </c>
    </row>
    <row r="24740" spans="6:6">
      <c r="F24740" s="1" t="s">
        <v>3</v>
      </c>
    </row>
    <row r="24741" spans="6:6">
      <c r="F24741" s="1" t="s">
        <v>3</v>
      </c>
    </row>
    <row r="24742" spans="6:6">
      <c r="F24742" s="1" t="s">
        <v>3</v>
      </c>
    </row>
    <row r="24743" spans="6:6">
      <c r="F24743" s="1" t="s">
        <v>3</v>
      </c>
    </row>
    <row r="24744" spans="6:6">
      <c r="F24744" s="1" t="s">
        <v>3</v>
      </c>
    </row>
    <row r="24745" spans="6:6">
      <c r="F24745" s="1" t="s">
        <v>3</v>
      </c>
    </row>
    <row r="24746" spans="6:6">
      <c r="F24746" s="1" t="s">
        <v>3</v>
      </c>
    </row>
    <row r="24747" spans="6:6">
      <c r="F24747" s="1" t="s">
        <v>3</v>
      </c>
    </row>
    <row r="24748" spans="6:6">
      <c r="F24748" s="1" t="s">
        <v>3</v>
      </c>
    </row>
    <row r="24749" spans="6:6">
      <c r="F24749" s="1" t="s">
        <v>3</v>
      </c>
    </row>
    <row r="24750" spans="6:6">
      <c r="F24750" s="1" t="s">
        <v>3</v>
      </c>
    </row>
    <row r="24751" spans="6:6">
      <c r="F24751" s="1" t="s">
        <v>3</v>
      </c>
    </row>
    <row r="24752" spans="6:6">
      <c r="F24752" s="1" t="s">
        <v>3</v>
      </c>
    </row>
    <row r="24753" spans="6:6">
      <c r="F24753" s="1" t="s">
        <v>3</v>
      </c>
    </row>
    <row r="24754" spans="6:6">
      <c r="F24754" s="1" t="s">
        <v>3</v>
      </c>
    </row>
    <row r="24755" spans="6:6">
      <c r="F24755" s="1" t="s">
        <v>3</v>
      </c>
    </row>
    <row r="24756" spans="6:6">
      <c r="F24756" s="1" t="s">
        <v>3</v>
      </c>
    </row>
    <row r="24757" spans="6:6">
      <c r="F24757" s="1" t="s">
        <v>3</v>
      </c>
    </row>
    <row r="24758" spans="6:6">
      <c r="F24758" s="1" t="s">
        <v>3</v>
      </c>
    </row>
    <row r="24759" spans="6:6">
      <c r="F24759" s="1" t="s">
        <v>3</v>
      </c>
    </row>
    <row r="24760" spans="6:6">
      <c r="F24760" s="1" t="s">
        <v>3</v>
      </c>
    </row>
    <row r="24761" spans="6:6">
      <c r="F24761" s="1" t="s">
        <v>3</v>
      </c>
    </row>
    <row r="24762" spans="6:6">
      <c r="F24762" s="1" t="s">
        <v>3</v>
      </c>
    </row>
    <row r="24763" spans="6:6">
      <c r="F24763" s="1" t="s">
        <v>3</v>
      </c>
    </row>
    <row r="24764" spans="6:6">
      <c r="F24764" s="1" t="s">
        <v>3</v>
      </c>
    </row>
    <row r="24765" spans="6:6">
      <c r="F24765" s="1" t="s">
        <v>3</v>
      </c>
    </row>
    <row r="24766" spans="6:6">
      <c r="F24766" s="1" t="s">
        <v>3</v>
      </c>
    </row>
    <row r="24767" spans="6:6">
      <c r="F24767" s="1" t="s">
        <v>3</v>
      </c>
    </row>
    <row r="24768" spans="6:6">
      <c r="F24768" s="1" t="s">
        <v>3</v>
      </c>
    </row>
    <row r="24769" spans="6:6">
      <c r="F24769" s="1" t="s">
        <v>3</v>
      </c>
    </row>
    <row r="24770" spans="6:6">
      <c r="F24770" s="1" t="s">
        <v>3</v>
      </c>
    </row>
    <row r="24771" spans="6:6">
      <c r="F24771" s="1" t="s">
        <v>3</v>
      </c>
    </row>
    <row r="24772" spans="6:6">
      <c r="F24772" s="1" t="s">
        <v>3</v>
      </c>
    </row>
    <row r="24773" spans="6:6">
      <c r="F24773" s="1" t="s">
        <v>3</v>
      </c>
    </row>
    <row r="24774" spans="6:6">
      <c r="F24774" s="1" t="s">
        <v>3</v>
      </c>
    </row>
    <row r="24775" spans="6:6">
      <c r="F24775" s="1" t="s">
        <v>3</v>
      </c>
    </row>
    <row r="24776" spans="6:6">
      <c r="F24776" s="1" t="s">
        <v>3</v>
      </c>
    </row>
    <row r="24777" spans="6:6">
      <c r="F24777" s="1" t="s">
        <v>3</v>
      </c>
    </row>
    <row r="24778" spans="6:6">
      <c r="F24778" s="1" t="s">
        <v>3</v>
      </c>
    </row>
    <row r="24779" spans="6:6">
      <c r="F24779" s="1" t="s">
        <v>3</v>
      </c>
    </row>
    <row r="24780" spans="6:6">
      <c r="F24780" s="1" t="s">
        <v>3</v>
      </c>
    </row>
    <row r="24781" spans="6:6">
      <c r="F24781" s="1" t="s">
        <v>3</v>
      </c>
    </row>
    <row r="24782" spans="6:6">
      <c r="F24782" s="1" t="s">
        <v>3</v>
      </c>
    </row>
    <row r="24783" spans="6:6">
      <c r="F24783" s="1" t="s">
        <v>3</v>
      </c>
    </row>
    <row r="24784" spans="6:6">
      <c r="F24784" s="1" t="s">
        <v>3</v>
      </c>
    </row>
    <row r="24785" spans="6:6">
      <c r="F24785" s="1" t="s">
        <v>3</v>
      </c>
    </row>
    <row r="24786" spans="6:6">
      <c r="F24786" s="1" t="s">
        <v>3</v>
      </c>
    </row>
    <row r="24787" spans="6:6">
      <c r="F24787" s="1" t="s">
        <v>3</v>
      </c>
    </row>
    <row r="24788" spans="6:6">
      <c r="F24788" s="1" t="s">
        <v>3</v>
      </c>
    </row>
    <row r="24789" spans="6:6">
      <c r="F24789" s="1" t="s">
        <v>3</v>
      </c>
    </row>
    <row r="24790" spans="6:6">
      <c r="F24790" s="1" t="s">
        <v>3</v>
      </c>
    </row>
    <row r="24791" spans="6:6">
      <c r="F24791" s="1" t="s">
        <v>3</v>
      </c>
    </row>
    <row r="24792" spans="6:6">
      <c r="F24792" s="1" t="s">
        <v>3</v>
      </c>
    </row>
    <row r="24793" spans="6:6">
      <c r="F24793" s="1" t="s">
        <v>3</v>
      </c>
    </row>
    <row r="24794" spans="6:6">
      <c r="F24794" s="1" t="s">
        <v>3</v>
      </c>
    </row>
    <row r="24795" spans="6:6">
      <c r="F24795" s="1" t="s">
        <v>3</v>
      </c>
    </row>
    <row r="24796" spans="6:6">
      <c r="F24796" s="1" t="s">
        <v>3</v>
      </c>
    </row>
    <row r="24797" spans="6:6">
      <c r="F24797" s="1" t="s">
        <v>3</v>
      </c>
    </row>
    <row r="24798" spans="6:6">
      <c r="F24798" s="1" t="s">
        <v>3</v>
      </c>
    </row>
    <row r="24799" spans="6:6">
      <c r="F24799" s="1" t="s">
        <v>3</v>
      </c>
    </row>
    <row r="24800" spans="6:6">
      <c r="F24800" s="1" t="s">
        <v>3</v>
      </c>
    </row>
    <row r="24801" spans="6:6">
      <c r="F24801" s="1" t="s">
        <v>3</v>
      </c>
    </row>
    <row r="24802" spans="6:6">
      <c r="F24802" s="1" t="s">
        <v>3</v>
      </c>
    </row>
    <row r="24803" spans="6:6">
      <c r="F24803" s="1" t="s">
        <v>3</v>
      </c>
    </row>
    <row r="24804" spans="6:6">
      <c r="F24804" s="1" t="s">
        <v>3</v>
      </c>
    </row>
    <row r="24805" spans="6:6">
      <c r="F24805" s="1" t="s">
        <v>3</v>
      </c>
    </row>
    <row r="24806" spans="6:6">
      <c r="F24806" s="1" t="s">
        <v>3</v>
      </c>
    </row>
    <row r="24807" spans="6:6">
      <c r="F24807" s="1" t="s">
        <v>3</v>
      </c>
    </row>
    <row r="24808" spans="6:6">
      <c r="F24808" s="1" t="s">
        <v>3</v>
      </c>
    </row>
    <row r="24809" spans="6:6">
      <c r="F24809" s="1" t="s">
        <v>3</v>
      </c>
    </row>
    <row r="24810" spans="6:6">
      <c r="F24810" s="1" t="s">
        <v>3</v>
      </c>
    </row>
    <row r="24811" spans="6:6">
      <c r="F24811" s="1" t="s">
        <v>3</v>
      </c>
    </row>
    <row r="24812" spans="6:6">
      <c r="F24812" s="1" t="s">
        <v>3</v>
      </c>
    </row>
    <row r="24813" spans="6:6">
      <c r="F24813" s="1" t="s">
        <v>3</v>
      </c>
    </row>
    <row r="24814" spans="6:6">
      <c r="F24814" s="1" t="s">
        <v>3</v>
      </c>
    </row>
    <row r="24815" spans="6:6">
      <c r="F24815" s="1" t="s">
        <v>3</v>
      </c>
    </row>
    <row r="24816" spans="6:6">
      <c r="F24816" s="1" t="s">
        <v>3</v>
      </c>
    </row>
    <row r="24817" spans="6:6">
      <c r="F24817" s="1" t="s">
        <v>3</v>
      </c>
    </row>
    <row r="24818" spans="6:6">
      <c r="F24818" s="1" t="s">
        <v>3</v>
      </c>
    </row>
    <row r="24819" spans="6:6">
      <c r="F24819" s="1" t="s">
        <v>3</v>
      </c>
    </row>
    <row r="24820" spans="6:6">
      <c r="F24820" s="1" t="s">
        <v>3</v>
      </c>
    </row>
    <row r="24821" spans="6:6">
      <c r="F24821" s="1" t="s">
        <v>3</v>
      </c>
    </row>
    <row r="24822" spans="6:6">
      <c r="F24822" s="1" t="s">
        <v>3</v>
      </c>
    </row>
    <row r="24823" spans="6:6">
      <c r="F24823" s="1" t="s">
        <v>3</v>
      </c>
    </row>
    <row r="24824" spans="6:6">
      <c r="F24824" s="1" t="s">
        <v>3</v>
      </c>
    </row>
    <row r="24825" spans="6:6">
      <c r="F24825" s="1" t="s">
        <v>3</v>
      </c>
    </row>
    <row r="24826" spans="6:6">
      <c r="F24826" s="1" t="s">
        <v>3</v>
      </c>
    </row>
    <row r="24827" spans="6:6">
      <c r="F24827" s="1" t="s">
        <v>3</v>
      </c>
    </row>
    <row r="24828" spans="6:6">
      <c r="F24828" s="1" t="s">
        <v>3</v>
      </c>
    </row>
    <row r="24829" spans="6:6">
      <c r="F24829" s="1" t="s">
        <v>3</v>
      </c>
    </row>
    <row r="24830" spans="6:6">
      <c r="F24830" s="1" t="s">
        <v>3</v>
      </c>
    </row>
    <row r="24831" spans="6:6">
      <c r="F24831" s="1" t="s">
        <v>3</v>
      </c>
    </row>
    <row r="24832" spans="6:6">
      <c r="F24832" s="1" t="s">
        <v>3</v>
      </c>
    </row>
    <row r="24833" spans="6:6">
      <c r="F24833" s="1" t="s">
        <v>3</v>
      </c>
    </row>
    <row r="24834" spans="6:6">
      <c r="F24834" s="1" t="s">
        <v>3</v>
      </c>
    </row>
    <row r="24835" spans="6:6">
      <c r="F24835" s="1" t="s">
        <v>3</v>
      </c>
    </row>
    <row r="24836" spans="6:6">
      <c r="F24836" s="1" t="s">
        <v>3</v>
      </c>
    </row>
    <row r="24837" spans="6:6">
      <c r="F24837" s="1" t="s">
        <v>3</v>
      </c>
    </row>
    <row r="24838" spans="6:6">
      <c r="F24838" s="1" t="s">
        <v>3</v>
      </c>
    </row>
    <row r="24839" spans="6:6">
      <c r="F24839" s="1" t="s">
        <v>3</v>
      </c>
    </row>
    <row r="24840" spans="6:6">
      <c r="F24840" s="1" t="s">
        <v>3</v>
      </c>
    </row>
    <row r="24841" spans="6:6">
      <c r="F24841" s="1" t="s">
        <v>3</v>
      </c>
    </row>
    <row r="24842" spans="6:6">
      <c r="F24842" s="1" t="s">
        <v>3</v>
      </c>
    </row>
    <row r="24843" spans="6:6">
      <c r="F24843" s="1" t="s">
        <v>3</v>
      </c>
    </row>
    <row r="24844" spans="6:6">
      <c r="F24844" s="1" t="s">
        <v>3</v>
      </c>
    </row>
    <row r="24845" spans="6:6">
      <c r="F24845" s="1" t="s">
        <v>3</v>
      </c>
    </row>
    <row r="24846" spans="6:6">
      <c r="F24846" s="1" t="s">
        <v>3</v>
      </c>
    </row>
    <row r="24847" spans="6:6">
      <c r="F24847" s="1" t="s">
        <v>3</v>
      </c>
    </row>
    <row r="24848" spans="6:6">
      <c r="F24848" s="1" t="s">
        <v>3</v>
      </c>
    </row>
    <row r="24849" spans="6:6">
      <c r="F24849" s="1" t="s">
        <v>3</v>
      </c>
    </row>
    <row r="24850" spans="6:6">
      <c r="F24850" s="1" t="s">
        <v>3</v>
      </c>
    </row>
    <row r="24851" spans="6:6">
      <c r="F24851" s="1" t="s">
        <v>3</v>
      </c>
    </row>
    <row r="24852" spans="6:6">
      <c r="F24852" s="1" t="s">
        <v>3</v>
      </c>
    </row>
    <row r="24853" spans="6:6">
      <c r="F24853" s="1" t="s">
        <v>3</v>
      </c>
    </row>
    <row r="24854" spans="6:6">
      <c r="F24854" s="1" t="s">
        <v>3</v>
      </c>
    </row>
    <row r="24855" spans="6:6">
      <c r="F24855" s="1" t="s">
        <v>3</v>
      </c>
    </row>
    <row r="24856" spans="6:6">
      <c r="F24856" s="1" t="s">
        <v>3</v>
      </c>
    </row>
    <row r="24857" spans="6:6">
      <c r="F24857" s="1" t="s">
        <v>3</v>
      </c>
    </row>
    <row r="24858" spans="6:6">
      <c r="F24858" s="1" t="s">
        <v>3</v>
      </c>
    </row>
    <row r="24859" spans="6:6">
      <c r="F24859" s="1" t="s">
        <v>3</v>
      </c>
    </row>
    <row r="24860" spans="6:6">
      <c r="F24860" s="1" t="s">
        <v>3</v>
      </c>
    </row>
    <row r="24861" spans="6:6">
      <c r="F24861" s="1" t="s">
        <v>3</v>
      </c>
    </row>
    <row r="24862" spans="6:6">
      <c r="F24862" s="1" t="s">
        <v>3</v>
      </c>
    </row>
    <row r="24863" spans="6:6">
      <c r="F24863" s="1" t="s">
        <v>3</v>
      </c>
    </row>
    <row r="24864" spans="6:6">
      <c r="F24864" s="1" t="s">
        <v>3</v>
      </c>
    </row>
    <row r="24865" spans="6:6">
      <c r="F24865" s="1" t="s">
        <v>3</v>
      </c>
    </row>
    <row r="24866" spans="6:6">
      <c r="F24866" s="1" t="s">
        <v>3</v>
      </c>
    </row>
    <row r="24867" spans="6:6">
      <c r="F24867" s="1" t="s">
        <v>3</v>
      </c>
    </row>
    <row r="24868" spans="6:6">
      <c r="F24868" s="1" t="s">
        <v>3</v>
      </c>
    </row>
    <row r="24869" spans="6:6">
      <c r="F24869" s="1" t="s">
        <v>3</v>
      </c>
    </row>
    <row r="24870" spans="6:6">
      <c r="F24870" s="1" t="s">
        <v>3</v>
      </c>
    </row>
    <row r="24871" spans="6:6">
      <c r="F24871" s="1" t="s">
        <v>3</v>
      </c>
    </row>
    <row r="24872" spans="6:6">
      <c r="F24872" s="1" t="s">
        <v>3</v>
      </c>
    </row>
    <row r="24873" spans="6:6">
      <c r="F24873" s="1" t="s">
        <v>3</v>
      </c>
    </row>
    <row r="24874" spans="6:6">
      <c r="F24874" s="1" t="s">
        <v>3</v>
      </c>
    </row>
    <row r="24875" spans="6:6">
      <c r="F24875" s="1" t="s">
        <v>3</v>
      </c>
    </row>
    <row r="24876" spans="6:6">
      <c r="F24876" s="1" t="s">
        <v>3</v>
      </c>
    </row>
    <row r="24877" spans="6:6">
      <c r="F24877" s="1" t="s">
        <v>3</v>
      </c>
    </row>
    <row r="24878" spans="6:6">
      <c r="F24878" s="1" t="s">
        <v>3</v>
      </c>
    </row>
    <row r="24879" spans="6:6">
      <c r="F24879" s="1" t="s">
        <v>3</v>
      </c>
    </row>
    <row r="24880" spans="6:6">
      <c r="F24880" s="1" t="s">
        <v>3</v>
      </c>
    </row>
    <row r="24881" spans="6:6">
      <c r="F24881" s="1" t="s">
        <v>3</v>
      </c>
    </row>
    <row r="24882" spans="6:6">
      <c r="F24882" s="1" t="s">
        <v>3</v>
      </c>
    </row>
    <row r="24883" spans="6:6">
      <c r="F24883" s="1" t="s">
        <v>3</v>
      </c>
    </row>
    <row r="24884" spans="6:6">
      <c r="F24884" s="1" t="s">
        <v>3</v>
      </c>
    </row>
    <row r="24885" spans="6:6">
      <c r="F24885" s="1" t="s">
        <v>3</v>
      </c>
    </row>
    <row r="24886" spans="6:6">
      <c r="F24886" s="1" t="s">
        <v>3</v>
      </c>
    </row>
    <row r="24887" spans="6:6">
      <c r="F24887" s="1" t="s">
        <v>3</v>
      </c>
    </row>
    <row r="24888" spans="6:6">
      <c r="F24888" s="1" t="s">
        <v>3</v>
      </c>
    </row>
    <row r="24889" spans="6:6">
      <c r="F24889" s="1" t="s">
        <v>3</v>
      </c>
    </row>
    <row r="24890" spans="6:6">
      <c r="F24890" s="1" t="s">
        <v>3</v>
      </c>
    </row>
    <row r="24891" spans="6:6">
      <c r="F24891" s="1" t="s">
        <v>3</v>
      </c>
    </row>
    <row r="24892" spans="6:6">
      <c r="F24892" s="1" t="s">
        <v>3</v>
      </c>
    </row>
    <row r="24893" spans="6:6">
      <c r="F24893" s="1" t="s">
        <v>3</v>
      </c>
    </row>
    <row r="24894" spans="6:6">
      <c r="F24894" s="1" t="s">
        <v>3</v>
      </c>
    </row>
    <row r="24895" spans="6:6">
      <c r="F24895" s="1" t="s">
        <v>3</v>
      </c>
    </row>
    <row r="24896" spans="6:6">
      <c r="F24896" s="1" t="s">
        <v>3</v>
      </c>
    </row>
    <row r="24897" spans="6:6">
      <c r="F24897" s="1" t="s">
        <v>3</v>
      </c>
    </row>
    <row r="24898" spans="6:6">
      <c r="F24898" s="1" t="s">
        <v>3</v>
      </c>
    </row>
    <row r="24899" spans="6:6">
      <c r="F24899" s="1" t="s">
        <v>3</v>
      </c>
    </row>
    <row r="24900" spans="6:6">
      <c r="F24900" s="1" t="s">
        <v>3</v>
      </c>
    </row>
    <row r="24901" spans="6:6">
      <c r="F24901" s="1" t="s">
        <v>3</v>
      </c>
    </row>
    <row r="24902" spans="6:6">
      <c r="F24902" s="1" t="s">
        <v>3</v>
      </c>
    </row>
    <row r="24903" spans="6:6">
      <c r="F24903" s="1" t="s">
        <v>3</v>
      </c>
    </row>
    <row r="24904" spans="6:6">
      <c r="F24904" s="1" t="s">
        <v>3</v>
      </c>
    </row>
    <row r="24905" spans="6:6">
      <c r="F24905" s="1" t="s">
        <v>3</v>
      </c>
    </row>
    <row r="24906" spans="6:6">
      <c r="F24906" s="1" t="s">
        <v>3</v>
      </c>
    </row>
    <row r="24907" spans="6:6">
      <c r="F24907" s="1" t="s">
        <v>3</v>
      </c>
    </row>
    <row r="24908" spans="6:6">
      <c r="F24908" s="1" t="s">
        <v>3</v>
      </c>
    </row>
    <row r="24909" spans="6:6">
      <c r="F24909" s="1" t="s">
        <v>3</v>
      </c>
    </row>
    <row r="24910" spans="6:6">
      <c r="F24910" s="1" t="s">
        <v>3</v>
      </c>
    </row>
    <row r="24911" spans="6:6">
      <c r="F24911" s="1" t="s">
        <v>3</v>
      </c>
    </row>
    <row r="24912" spans="6:6">
      <c r="F24912" s="1" t="s">
        <v>3</v>
      </c>
    </row>
    <row r="24913" spans="6:6">
      <c r="F24913" s="1" t="s">
        <v>3</v>
      </c>
    </row>
    <row r="24914" spans="6:6">
      <c r="F24914" s="1" t="s">
        <v>3</v>
      </c>
    </row>
    <row r="24915" spans="6:6">
      <c r="F24915" s="1" t="s">
        <v>3</v>
      </c>
    </row>
    <row r="24916" spans="6:6">
      <c r="F24916" s="1" t="s">
        <v>3</v>
      </c>
    </row>
    <row r="24917" spans="6:6">
      <c r="F24917" s="1" t="s">
        <v>3</v>
      </c>
    </row>
    <row r="24918" spans="6:6">
      <c r="F24918" s="1" t="s">
        <v>3</v>
      </c>
    </row>
    <row r="24919" spans="6:6">
      <c r="F24919" s="1" t="s">
        <v>3</v>
      </c>
    </row>
    <row r="24920" spans="6:6">
      <c r="F24920" s="1" t="s">
        <v>3</v>
      </c>
    </row>
    <row r="24921" spans="6:6">
      <c r="F24921" s="1" t="s">
        <v>3</v>
      </c>
    </row>
    <row r="24922" spans="6:6">
      <c r="F24922" s="1" t="s">
        <v>3</v>
      </c>
    </row>
    <row r="24923" spans="6:6">
      <c r="F24923" s="1" t="s">
        <v>3</v>
      </c>
    </row>
    <row r="24924" spans="6:6">
      <c r="F24924" s="1" t="s">
        <v>3</v>
      </c>
    </row>
    <row r="24925" spans="6:6">
      <c r="F24925" s="1" t="s">
        <v>3</v>
      </c>
    </row>
    <row r="24926" spans="6:6">
      <c r="F24926" s="1" t="s">
        <v>3</v>
      </c>
    </row>
    <row r="24927" spans="6:6">
      <c r="F24927" s="1" t="s">
        <v>3</v>
      </c>
    </row>
    <row r="24928" spans="6:6">
      <c r="F24928" s="1" t="s">
        <v>3</v>
      </c>
    </row>
    <row r="24929" spans="6:6">
      <c r="F24929" s="1" t="s">
        <v>3</v>
      </c>
    </row>
    <row r="24930" spans="6:6">
      <c r="F24930" s="1" t="s">
        <v>3</v>
      </c>
    </row>
    <row r="24931" spans="6:6">
      <c r="F24931" s="1" t="s">
        <v>3</v>
      </c>
    </row>
    <row r="24932" spans="6:6">
      <c r="F24932" s="1" t="s">
        <v>3</v>
      </c>
    </row>
    <row r="24933" spans="6:6">
      <c r="F24933" s="1" t="s">
        <v>3</v>
      </c>
    </row>
    <row r="24934" spans="6:6">
      <c r="F24934" s="1" t="s">
        <v>3</v>
      </c>
    </row>
    <row r="24935" spans="6:6">
      <c r="F24935" s="1" t="s">
        <v>3</v>
      </c>
    </row>
    <row r="24936" spans="6:6">
      <c r="F24936" s="1" t="s">
        <v>3</v>
      </c>
    </row>
    <row r="24937" spans="6:6">
      <c r="F24937" s="1" t="s">
        <v>3</v>
      </c>
    </row>
    <row r="24938" spans="6:6">
      <c r="F24938" s="1" t="s">
        <v>3</v>
      </c>
    </row>
    <row r="24939" spans="6:6">
      <c r="F24939" s="1" t="s">
        <v>3</v>
      </c>
    </row>
    <row r="24940" spans="6:6">
      <c r="F24940" s="1" t="s">
        <v>3</v>
      </c>
    </row>
    <row r="24941" spans="6:6">
      <c r="F24941" s="1" t="s">
        <v>3</v>
      </c>
    </row>
    <row r="24942" spans="6:6">
      <c r="F24942" s="1" t="s">
        <v>3</v>
      </c>
    </row>
    <row r="24943" spans="6:6">
      <c r="F24943" s="1" t="s">
        <v>3</v>
      </c>
    </row>
    <row r="24944" spans="6:6">
      <c r="F24944" s="1" t="s">
        <v>3</v>
      </c>
    </row>
    <row r="24945" spans="6:6">
      <c r="F24945" s="1" t="s">
        <v>3</v>
      </c>
    </row>
    <row r="24946" spans="6:6">
      <c r="F24946" s="1" t="s">
        <v>3</v>
      </c>
    </row>
    <row r="24947" spans="6:6">
      <c r="F24947" s="1" t="s">
        <v>3</v>
      </c>
    </row>
    <row r="24948" spans="6:6">
      <c r="F24948" s="1" t="s">
        <v>3</v>
      </c>
    </row>
    <row r="24949" spans="6:6">
      <c r="F24949" s="1" t="s">
        <v>3</v>
      </c>
    </row>
    <row r="24950" spans="6:6">
      <c r="F24950" s="1" t="s">
        <v>3</v>
      </c>
    </row>
    <row r="24951" spans="6:6">
      <c r="F24951" s="1" t="s">
        <v>3</v>
      </c>
    </row>
    <row r="24952" spans="6:6">
      <c r="F24952" s="1" t="s">
        <v>3</v>
      </c>
    </row>
    <row r="24953" spans="6:6">
      <c r="F24953" s="1" t="s">
        <v>3</v>
      </c>
    </row>
    <row r="24954" spans="6:6">
      <c r="F24954" s="1" t="s">
        <v>3</v>
      </c>
    </row>
    <row r="24955" spans="6:6">
      <c r="F24955" s="1" t="s">
        <v>3</v>
      </c>
    </row>
    <row r="24956" spans="6:6">
      <c r="F24956" s="1" t="s">
        <v>3</v>
      </c>
    </row>
    <row r="24957" spans="6:6">
      <c r="F24957" s="1" t="s">
        <v>3</v>
      </c>
    </row>
    <row r="24958" spans="6:6">
      <c r="F24958" s="1" t="s">
        <v>3</v>
      </c>
    </row>
    <row r="24959" spans="6:6">
      <c r="F24959" s="1" t="s">
        <v>3</v>
      </c>
    </row>
    <row r="24960" spans="6:6">
      <c r="F24960" s="1" t="s">
        <v>3</v>
      </c>
    </row>
    <row r="24961" spans="6:6">
      <c r="F24961" s="1" t="s">
        <v>3</v>
      </c>
    </row>
    <row r="24962" spans="6:6">
      <c r="F24962" s="1" t="s">
        <v>3</v>
      </c>
    </row>
    <row r="24963" spans="6:6">
      <c r="F24963" s="1" t="s">
        <v>3</v>
      </c>
    </row>
    <row r="24964" spans="6:6">
      <c r="F24964" s="1" t="s">
        <v>3</v>
      </c>
    </row>
    <row r="24965" spans="6:6">
      <c r="F24965" s="1" t="s">
        <v>3</v>
      </c>
    </row>
    <row r="24966" spans="6:6">
      <c r="F24966" s="1" t="s">
        <v>3</v>
      </c>
    </row>
    <row r="24967" spans="6:6">
      <c r="F24967" s="1" t="s">
        <v>3</v>
      </c>
    </row>
    <row r="24968" spans="6:6">
      <c r="F24968" s="1" t="s">
        <v>3</v>
      </c>
    </row>
    <row r="24969" spans="6:6">
      <c r="F24969" s="1" t="s">
        <v>3</v>
      </c>
    </row>
    <row r="24970" spans="6:6">
      <c r="F24970" s="1" t="s">
        <v>3</v>
      </c>
    </row>
    <row r="24971" spans="6:6">
      <c r="F24971" s="1" t="s">
        <v>3</v>
      </c>
    </row>
    <row r="24972" spans="6:6">
      <c r="F24972" s="1" t="s">
        <v>3</v>
      </c>
    </row>
    <row r="24973" spans="6:6">
      <c r="F24973" s="1" t="s">
        <v>3</v>
      </c>
    </row>
    <row r="24974" spans="6:6">
      <c r="F24974" s="1" t="s">
        <v>3</v>
      </c>
    </row>
    <row r="24975" spans="6:6">
      <c r="F24975" s="1" t="s">
        <v>3</v>
      </c>
    </row>
    <row r="24976" spans="6:6">
      <c r="F24976" s="1" t="s">
        <v>3</v>
      </c>
    </row>
    <row r="24977" spans="6:6">
      <c r="F24977" s="1" t="s">
        <v>3</v>
      </c>
    </row>
    <row r="24978" spans="6:6">
      <c r="F24978" s="1" t="s">
        <v>3</v>
      </c>
    </row>
    <row r="24979" spans="6:6">
      <c r="F24979" s="1" t="s">
        <v>3</v>
      </c>
    </row>
    <row r="24980" spans="6:6">
      <c r="F24980" s="1" t="s">
        <v>3</v>
      </c>
    </row>
    <row r="24981" spans="6:6">
      <c r="F24981" s="1" t="s">
        <v>3</v>
      </c>
    </row>
    <row r="24982" spans="6:6">
      <c r="F24982" s="1" t="s">
        <v>3</v>
      </c>
    </row>
    <row r="24983" spans="6:6">
      <c r="F24983" s="1" t="s">
        <v>3</v>
      </c>
    </row>
    <row r="24984" spans="6:6">
      <c r="F24984" s="1" t="s">
        <v>3</v>
      </c>
    </row>
    <row r="24985" spans="6:6">
      <c r="F24985" s="1" t="s">
        <v>3</v>
      </c>
    </row>
    <row r="24986" spans="6:6">
      <c r="F24986" s="1" t="s">
        <v>3</v>
      </c>
    </row>
    <row r="24987" spans="6:6">
      <c r="F24987" s="1" t="s">
        <v>3</v>
      </c>
    </row>
    <row r="24988" spans="6:6">
      <c r="F24988" s="1" t="s">
        <v>3</v>
      </c>
    </row>
    <row r="24989" spans="6:6">
      <c r="F24989" s="1" t="s">
        <v>3</v>
      </c>
    </row>
    <row r="24990" spans="6:6">
      <c r="F24990" s="1" t="s">
        <v>3</v>
      </c>
    </row>
    <row r="24991" spans="6:6">
      <c r="F24991" s="1" t="s">
        <v>3</v>
      </c>
    </row>
    <row r="24992" spans="6:6">
      <c r="F24992" s="1" t="s">
        <v>3</v>
      </c>
    </row>
    <row r="24993" spans="6:6">
      <c r="F24993" s="1" t="s">
        <v>3</v>
      </c>
    </row>
    <row r="24994" spans="6:6">
      <c r="F24994" s="1" t="s">
        <v>3</v>
      </c>
    </row>
    <row r="24995" spans="6:6">
      <c r="F24995" s="1" t="s">
        <v>3</v>
      </c>
    </row>
    <row r="24996" spans="6:6">
      <c r="F24996" s="1" t="s">
        <v>3</v>
      </c>
    </row>
    <row r="24997" spans="6:6">
      <c r="F24997" s="1" t="s">
        <v>3</v>
      </c>
    </row>
    <row r="24998" spans="6:6">
      <c r="F24998" s="1" t="s">
        <v>3</v>
      </c>
    </row>
    <row r="24999" spans="6:6">
      <c r="F24999" s="1" t="s">
        <v>3</v>
      </c>
    </row>
    <row r="25000" spans="6:6">
      <c r="F25000" s="1" t="s">
        <v>3</v>
      </c>
    </row>
    <row r="25001" spans="6:6">
      <c r="F25001" s="1" t="s">
        <v>3</v>
      </c>
    </row>
    <row r="25002" spans="6:6">
      <c r="F25002" s="1" t="s">
        <v>3</v>
      </c>
    </row>
    <row r="25003" spans="6:6">
      <c r="F25003" s="1" t="s">
        <v>3</v>
      </c>
    </row>
    <row r="25004" spans="6:6">
      <c r="F25004" s="1" t="s">
        <v>3</v>
      </c>
    </row>
    <row r="25005" spans="6:6">
      <c r="F25005" s="1" t="s">
        <v>3</v>
      </c>
    </row>
    <row r="25006" spans="6:6">
      <c r="F25006" s="1" t="s">
        <v>3</v>
      </c>
    </row>
    <row r="25007" spans="6:6">
      <c r="F25007" s="1" t="s">
        <v>3</v>
      </c>
    </row>
    <row r="25008" spans="6:6">
      <c r="F25008" s="1" t="s">
        <v>3</v>
      </c>
    </row>
    <row r="25009" spans="6:6">
      <c r="F25009" s="1" t="s">
        <v>3</v>
      </c>
    </row>
    <row r="25010" spans="6:6">
      <c r="F25010" s="1" t="s">
        <v>3</v>
      </c>
    </row>
    <row r="25011" spans="6:6">
      <c r="F25011" s="1" t="s">
        <v>3</v>
      </c>
    </row>
    <row r="25012" spans="6:6">
      <c r="F25012" s="1" t="s">
        <v>3</v>
      </c>
    </row>
    <row r="25013" spans="6:6">
      <c r="F25013" s="1" t="s">
        <v>3</v>
      </c>
    </row>
    <row r="25014" spans="6:6">
      <c r="F25014" s="1" t="s">
        <v>3</v>
      </c>
    </row>
    <row r="25015" spans="6:6">
      <c r="F25015" s="1" t="s">
        <v>3</v>
      </c>
    </row>
    <row r="25016" spans="6:6">
      <c r="F25016" s="1" t="s">
        <v>3</v>
      </c>
    </row>
    <row r="25017" spans="6:6">
      <c r="F25017" s="1" t="s">
        <v>3</v>
      </c>
    </row>
    <row r="25018" spans="6:6">
      <c r="F25018" s="1" t="s">
        <v>3</v>
      </c>
    </row>
    <row r="25019" spans="6:6">
      <c r="F25019" s="1" t="s">
        <v>3</v>
      </c>
    </row>
    <row r="25020" spans="6:6">
      <c r="F25020" s="1" t="s">
        <v>3</v>
      </c>
    </row>
    <row r="25021" spans="6:6">
      <c r="F25021" s="1" t="s">
        <v>3</v>
      </c>
    </row>
    <row r="25022" spans="6:6">
      <c r="F25022" s="1" t="s">
        <v>3</v>
      </c>
    </row>
    <row r="25023" spans="6:6">
      <c r="F25023" s="1" t="s">
        <v>3</v>
      </c>
    </row>
    <row r="25024" spans="6:6">
      <c r="F25024" s="1" t="s">
        <v>3</v>
      </c>
    </row>
    <row r="25025" spans="6:6">
      <c r="F25025" s="1" t="s">
        <v>3</v>
      </c>
    </row>
    <row r="25026" spans="6:6">
      <c r="F25026" s="1" t="s">
        <v>3</v>
      </c>
    </row>
    <row r="25027" spans="6:6">
      <c r="F25027" s="1" t="s">
        <v>3</v>
      </c>
    </row>
    <row r="25028" spans="6:6">
      <c r="F25028" s="1" t="s">
        <v>3</v>
      </c>
    </row>
    <row r="25029" spans="6:6">
      <c r="F25029" s="1" t="s">
        <v>3</v>
      </c>
    </row>
    <row r="25030" spans="6:6">
      <c r="F25030" s="1" t="s">
        <v>3</v>
      </c>
    </row>
    <row r="25031" spans="6:6">
      <c r="F25031" s="1" t="s">
        <v>3</v>
      </c>
    </row>
    <row r="25032" spans="6:6">
      <c r="F25032" s="1" t="s">
        <v>3</v>
      </c>
    </row>
    <row r="25033" spans="6:6">
      <c r="F25033" s="1" t="s">
        <v>3</v>
      </c>
    </row>
    <row r="25034" spans="6:6">
      <c r="F25034" s="1" t="s">
        <v>3</v>
      </c>
    </row>
    <row r="25035" spans="6:6">
      <c r="F25035" s="1" t="s">
        <v>3</v>
      </c>
    </row>
    <row r="25036" spans="6:6">
      <c r="F25036" s="1" t="s">
        <v>3</v>
      </c>
    </row>
    <row r="25037" spans="6:6">
      <c r="F25037" s="1" t="s">
        <v>3</v>
      </c>
    </row>
    <row r="25038" spans="6:6">
      <c r="F25038" s="1" t="s">
        <v>3</v>
      </c>
    </row>
    <row r="25039" spans="6:6">
      <c r="F25039" s="1" t="s">
        <v>3</v>
      </c>
    </row>
    <row r="25040" spans="6:6">
      <c r="F25040" s="1" t="s">
        <v>3</v>
      </c>
    </row>
    <row r="25041" spans="6:6">
      <c r="F25041" s="1" t="s">
        <v>3</v>
      </c>
    </row>
    <row r="25042" spans="6:6">
      <c r="F25042" s="1" t="s">
        <v>3</v>
      </c>
    </row>
    <row r="25043" spans="6:6">
      <c r="F25043" s="1" t="s">
        <v>3</v>
      </c>
    </row>
    <row r="25044" spans="6:6">
      <c r="F25044" s="1" t="s">
        <v>3</v>
      </c>
    </row>
    <row r="25045" spans="6:6">
      <c r="F25045" s="1" t="s">
        <v>3</v>
      </c>
    </row>
    <row r="25046" spans="6:6">
      <c r="F25046" s="1" t="s">
        <v>3</v>
      </c>
    </row>
    <row r="25047" spans="6:6">
      <c r="F25047" s="1" t="s">
        <v>3</v>
      </c>
    </row>
    <row r="25048" spans="6:6">
      <c r="F25048" s="1" t="s">
        <v>3</v>
      </c>
    </row>
    <row r="25049" spans="6:6">
      <c r="F25049" s="1" t="s">
        <v>3</v>
      </c>
    </row>
    <row r="25050" spans="6:6">
      <c r="F25050" s="1" t="s">
        <v>3</v>
      </c>
    </row>
    <row r="25051" spans="6:6">
      <c r="F25051" s="1" t="s">
        <v>3</v>
      </c>
    </row>
    <row r="25052" spans="6:6">
      <c r="F25052" s="1" t="s">
        <v>3</v>
      </c>
    </row>
    <row r="25053" spans="6:6">
      <c r="F25053" s="1" t="s">
        <v>3</v>
      </c>
    </row>
    <row r="25054" spans="6:6">
      <c r="F25054" s="1" t="s">
        <v>3</v>
      </c>
    </row>
    <row r="25055" spans="6:6">
      <c r="F25055" s="1" t="s">
        <v>3</v>
      </c>
    </row>
    <row r="25056" spans="6:6">
      <c r="F25056" s="1" t="s">
        <v>3</v>
      </c>
    </row>
    <row r="25057" spans="6:6">
      <c r="F25057" s="1" t="s">
        <v>3</v>
      </c>
    </row>
    <row r="25058" spans="6:6">
      <c r="F25058" s="1" t="s">
        <v>3</v>
      </c>
    </row>
    <row r="25059" spans="6:6">
      <c r="F25059" s="1" t="s">
        <v>3</v>
      </c>
    </row>
    <row r="25060" spans="6:6">
      <c r="F25060" s="1" t="s">
        <v>3</v>
      </c>
    </row>
    <row r="25061" spans="6:6">
      <c r="F25061" s="1" t="s">
        <v>3</v>
      </c>
    </row>
    <row r="25062" spans="6:6">
      <c r="F25062" s="1" t="s">
        <v>3</v>
      </c>
    </row>
    <row r="25063" spans="6:6">
      <c r="F25063" s="1" t="s">
        <v>3</v>
      </c>
    </row>
    <row r="25064" spans="6:6">
      <c r="F25064" s="1" t="s">
        <v>3</v>
      </c>
    </row>
    <row r="25065" spans="6:6">
      <c r="F25065" s="1" t="s">
        <v>3</v>
      </c>
    </row>
    <row r="25066" spans="6:6">
      <c r="F25066" s="1" t="s">
        <v>3</v>
      </c>
    </row>
    <row r="25067" spans="6:6">
      <c r="F25067" s="1" t="s">
        <v>3</v>
      </c>
    </row>
    <row r="25068" spans="6:6">
      <c r="F25068" s="1" t="s">
        <v>3</v>
      </c>
    </row>
    <row r="25069" spans="6:6">
      <c r="F25069" s="1" t="s">
        <v>3</v>
      </c>
    </row>
    <row r="25070" spans="6:6">
      <c r="F25070" s="1" t="s">
        <v>3</v>
      </c>
    </row>
    <row r="25071" spans="6:6">
      <c r="F25071" s="1" t="s">
        <v>3</v>
      </c>
    </row>
    <row r="25072" spans="6:6">
      <c r="F25072" s="1" t="s">
        <v>3</v>
      </c>
    </row>
    <row r="25073" spans="6:6">
      <c r="F25073" s="1" t="s">
        <v>3</v>
      </c>
    </row>
    <row r="25074" spans="6:6">
      <c r="F25074" s="1" t="s">
        <v>3</v>
      </c>
    </row>
    <row r="25075" spans="6:6">
      <c r="F25075" s="1" t="s">
        <v>3</v>
      </c>
    </row>
    <row r="25076" spans="6:6">
      <c r="F25076" s="1" t="s">
        <v>3</v>
      </c>
    </row>
    <row r="25077" spans="6:6">
      <c r="F25077" s="1" t="s">
        <v>3</v>
      </c>
    </row>
    <row r="25078" spans="6:6">
      <c r="F25078" s="1" t="s">
        <v>3</v>
      </c>
    </row>
    <row r="25079" spans="6:6">
      <c r="F25079" s="1" t="s">
        <v>3</v>
      </c>
    </row>
    <row r="25080" spans="6:6">
      <c r="F25080" s="1" t="s">
        <v>3</v>
      </c>
    </row>
    <row r="25081" spans="6:6">
      <c r="F25081" s="1" t="s">
        <v>3</v>
      </c>
    </row>
    <row r="25082" spans="6:6">
      <c r="F25082" s="1" t="s">
        <v>3</v>
      </c>
    </row>
    <row r="25083" spans="6:6">
      <c r="F25083" s="1" t="s">
        <v>3</v>
      </c>
    </row>
    <row r="25084" spans="6:6">
      <c r="F25084" s="1" t="s">
        <v>3</v>
      </c>
    </row>
    <row r="25085" spans="6:6">
      <c r="F25085" s="1" t="s">
        <v>3</v>
      </c>
    </row>
    <row r="25086" spans="6:6">
      <c r="F25086" s="1" t="s">
        <v>3</v>
      </c>
    </row>
    <row r="25087" spans="6:6">
      <c r="F25087" s="1" t="s">
        <v>3</v>
      </c>
    </row>
    <row r="25088" spans="6:6">
      <c r="F25088" s="1" t="s">
        <v>3</v>
      </c>
    </row>
    <row r="25089" spans="6:6">
      <c r="F25089" s="1" t="s">
        <v>3</v>
      </c>
    </row>
    <row r="25090" spans="6:6">
      <c r="F25090" s="1" t="s">
        <v>3</v>
      </c>
    </row>
    <row r="25091" spans="6:6">
      <c r="F25091" s="1" t="s">
        <v>3</v>
      </c>
    </row>
    <row r="25092" spans="6:6">
      <c r="F25092" s="1" t="s">
        <v>3</v>
      </c>
    </row>
    <row r="25093" spans="6:6">
      <c r="F25093" s="1" t="s">
        <v>3</v>
      </c>
    </row>
    <row r="25094" spans="6:6">
      <c r="F25094" s="1" t="s">
        <v>3</v>
      </c>
    </row>
    <row r="25095" spans="6:6">
      <c r="F25095" s="1" t="s">
        <v>3</v>
      </c>
    </row>
    <row r="25096" spans="6:6">
      <c r="F25096" s="1" t="s">
        <v>3</v>
      </c>
    </row>
    <row r="25097" spans="6:6">
      <c r="F25097" s="1" t="s">
        <v>3</v>
      </c>
    </row>
    <row r="25098" spans="6:6">
      <c r="F25098" s="1" t="s">
        <v>3</v>
      </c>
    </row>
    <row r="25099" spans="6:6">
      <c r="F25099" s="1" t="s">
        <v>3</v>
      </c>
    </row>
    <row r="25100" spans="6:6">
      <c r="F25100" s="1" t="s">
        <v>3</v>
      </c>
    </row>
    <row r="25101" spans="6:6">
      <c r="F25101" s="1" t="s">
        <v>3</v>
      </c>
    </row>
    <row r="25102" spans="6:6">
      <c r="F25102" s="1" t="s">
        <v>3</v>
      </c>
    </row>
    <row r="25103" spans="6:6">
      <c r="F25103" s="1" t="s">
        <v>3</v>
      </c>
    </row>
    <row r="25104" spans="6:6">
      <c r="F25104" s="1" t="s">
        <v>3</v>
      </c>
    </row>
    <row r="25105" spans="6:6">
      <c r="F25105" s="1" t="s">
        <v>3</v>
      </c>
    </row>
    <row r="25106" spans="6:6">
      <c r="F25106" s="1" t="s">
        <v>3</v>
      </c>
    </row>
    <row r="25107" spans="6:6">
      <c r="F25107" s="1" t="s">
        <v>3</v>
      </c>
    </row>
    <row r="25108" spans="6:6">
      <c r="F25108" s="1" t="s">
        <v>3</v>
      </c>
    </row>
    <row r="25109" spans="6:6">
      <c r="F25109" s="1" t="s">
        <v>3</v>
      </c>
    </row>
    <row r="25110" spans="6:6">
      <c r="F25110" s="1" t="s">
        <v>3</v>
      </c>
    </row>
    <row r="25111" spans="6:6">
      <c r="F25111" s="1" t="s">
        <v>3</v>
      </c>
    </row>
    <row r="25112" spans="6:6">
      <c r="F25112" s="1" t="s">
        <v>3</v>
      </c>
    </row>
    <row r="25113" spans="6:6">
      <c r="F25113" s="1" t="s">
        <v>3</v>
      </c>
    </row>
    <row r="25114" spans="6:6">
      <c r="F25114" s="1" t="s">
        <v>3</v>
      </c>
    </row>
    <row r="25115" spans="6:6">
      <c r="F25115" s="1" t="s">
        <v>3</v>
      </c>
    </row>
    <row r="25116" spans="6:6">
      <c r="F25116" s="1" t="s">
        <v>3</v>
      </c>
    </row>
    <row r="25117" spans="6:6">
      <c r="F25117" s="1" t="s">
        <v>3</v>
      </c>
    </row>
    <row r="25118" spans="6:6">
      <c r="F25118" s="1" t="s">
        <v>3</v>
      </c>
    </row>
    <row r="25119" spans="6:6">
      <c r="F25119" s="1" t="s">
        <v>3</v>
      </c>
    </row>
    <row r="25120" spans="6:6">
      <c r="F25120" s="1" t="s">
        <v>3</v>
      </c>
    </row>
    <row r="25121" spans="6:6">
      <c r="F25121" s="1" t="s">
        <v>3</v>
      </c>
    </row>
    <row r="25122" spans="6:6">
      <c r="F25122" s="1" t="s">
        <v>3</v>
      </c>
    </row>
    <row r="25123" spans="6:6">
      <c r="F25123" s="1" t="s">
        <v>3</v>
      </c>
    </row>
    <row r="25124" spans="6:6">
      <c r="F25124" s="1" t="s">
        <v>3</v>
      </c>
    </row>
    <row r="25125" spans="6:6">
      <c r="F25125" s="1" t="s">
        <v>3</v>
      </c>
    </row>
    <row r="25126" spans="6:6">
      <c r="F25126" s="1" t="s">
        <v>3</v>
      </c>
    </row>
    <row r="25127" spans="6:6">
      <c r="F25127" s="1" t="s">
        <v>3</v>
      </c>
    </row>
    <row r="25128" spans="6:6">
      <c r="F25128" s="1" t="s">
        <v>3</v>
      </c>
    </row>
    <row r="25129" spans="6:6">
      <c r="F25129" s="1" t="s">
        <v>3</v>
      </c>
    </row>
    <row r="25130" spans="6:6">
      <c r="F25130" s="1" t="s">
        <v>3</v>
      </c>
    </row>
    <row r="25131" spans="6:6">
      <c r="F25131" s="1" t="s">
        <v>3</v>
      </c>
    </row>
    <row r="25132" spans="6:6">
      <c r="F25132" s="1" t="s">
        <v>3</v>
      </c>
    </row>
    <row r="25133" spans="6:6">
      <c r="F25133" s="1" t="s">
        <v>3</v>
      </c>
    </row>
    <row r="25134" spans="6:6">
      <c r="F25134" s="1" t="s">
        <v>3</v>
      </c>
    </row>
    <row r="25135" spans="6:6">
      <c r="F25135" s="1" t="s">
        <v>3</v>
      </c>
    </row>
    <row r="25136" spans="6:6">
      <c r="F25136" s="1" t="s">
        <v>3</v>
      </c>
    </row>
    <row r="25137" spans="6:6">
      <c r="F25137" s="1" t="s">
        <v>3</v>
      </c>
    </row>
    <row r="25138" spans="6:6">
      <c r="F25138" s="1" t="s">
        <v>3</v>
      </c>
    </row>
    <row r="25139" spans="6:6">
      <c r="F25139" s="1" t="s">
        <v>3</v>
      </c>
    </row>
    <row r="25140" spans="6:6">
      <c r="F25140" s="1" t="s">
        <v>3</v>
      </c>
    </row>
    <row r="25141" spans="6:6">
      <c r="F25141" s="1" t="s">
        <v>3</v>
      </c>
    </row>
    <row r="25142" spans="6:6">
      <c r="F25142" s="1" t="s">
        <v>3</v>
      </c>
    </row>
    <row r="25143" spans="6:6">
      <c r="F25143" s="1" t="s">
        <v>3</v>
      </c>
    </row>
    <row r="25144" spans="6:6">
      <c r="F25144" s="1" t="s">
        <v>3</v>
      </c>
    </row>
    <row r="25145" spans="6:6">
      <c r="F25145" s="1" t="s">
        <v>3</v>
      </c>
    </row>
    <row r="25146" spans="6:6">
      <c r="F25146" s="1" t="s">
        <v>3</v>
      </c>
    </row>
    <row r="25147" spans="6:6">
      <c r="F25147" s="1" t="s">
        <v>3</v>
      </c>
    </row>
    <row r="25148" spans="6:6">
      <c r="F25148" s="1" t="s">
        <v>3</v>
      </c>
    </row>
    <row r="25149" spans="6:6">
      <c r="F25149" s="1" t="s">
        <v>3</v>
      </c>
    </row>
    <row r="25150" spans="6:6">
      <c r="F25150" s="1" t="s">
        <v>3</v>
      </c>
    </row>
    <row r="25151" spans="6:6">
      <c r="F25151" s="1" t="s">
        <v>3</v>
      </c>
    </row>
    <row r="25152" spans="6:6">
      <c r="F25152" s="1" t="s">
        <v>3</v>
      </c>
    </row>
    <row r="25153" spans="6:6">
      <c r="F25153" s="1" t="s">
        <v>3</v>
      </c>
    </row>
    <row r="25154" spans="6:6">
      <c r="F25154" s="1" t="s">
        <v>3</v>
      </c>
    </row>
    <row r="25155" spans="6:6">
      <c r="F25155" s="1" t="s">
        <v>3</v>
      </c>
    </row>
    <row r="25156" spans="6:6">
      <c r="F25156" s="1" t="s">
        <v>3</v>
      </c>
    </row>
    <row r="25157" spans="6:6">
      <c r="F25157" s="1" t="s">
        <v>3</v>
      </c>
    </row>
    <row r="25158" spans="6:6">
      <c r="F25158" s="1" t="s">
        <v>3</v>
      </c>
    </row>
    <row r="25159" spans="6:6">
      <c r="F25159" s="1" t="s">
        <v>3</v>
      </c>
    </row>
    <row r="25160" spans="6:6">
      <c r="F25160" s="1" t="s">
        <v>3</v>
      </c>
    </row>
    <row r="25161" spans="6:6">
      <c r="F25161" s="1" t="s">
        <v>3</v>
      </c>
    </row>
    <row r="25162" spans="6:6">
      <c r="F25162" s="1" t="s">
        <v>3</v>
      </c>
    </row>
    <row r="25163" spans="6:6">
      <c r="F25163" s="1" t="s">
        <v>3</v>
      </c>
    </row>
    <row r="25164" spans="6:6">
      <c r="F25164" s="1" t="s">
        <v>3</v>
      </c>
    </row>
    <row r="25165" spans="6:6">
      <c r="F25165" s="1" t="s">
        <v>3</v>
      </c>
    </row>
    <row r="25166" spans="6:6">
      <c r="F25166" s="1" t="s">
        <v>3</v>
      </c>
    </row>
    <row r="25167" spans="6:6">
      <c r="F25167" s="1" t="s">
        <v>3</v>
      </c>
    </row>
    <row r="25168" spans="6:6">
      <c r="F25168" s="1" t="s">
        <v>3</v>
      </c>
    </row>
    <row r="25169" spans="6:6">
      <c r="F25169" s="1" t="s">
        <v>3</v>
      </c>
    </row>
    <row r="25170" spans="6:6">
      <c r="F25170" s="1" t="s">
        <v>3</v>
      </c>
    </row>
    <row r="25171" spans="6:6">
      <c r="F25171" s="1" t="s">
        <v>3</v>
      </c>
    </row>
    <row r="25172" spans="6:6">
      <c r="F25172" s="1" t="s">
        <v>3</v>
      </c>
    </row>
    <row r="25173" spans="6:6">
      <c r="F25173" s="1" t="s">
        <v>3</v>
      </c>
    </row>
    <row r="25174" spans="6:6">
      <c r="F25174" s="1" t="s">
        <v>3</v>
      </c>
    </row>
    <row r="25175" spans="6:6">
      <c r="F25175" s="1" t="s">
        <v>3</v>
      </c>
    </row>
    <row r="25176" spans="6:6">
      <c r="F25176" s="1" t="s">
        <v>3</v>
      </c>
    </row>
    <row r="25177" spans="6:6">
      <c r="F25177" s="1" t="s">
        <v>3</v>
      </c>
    </row>
    <row r="25178" spans="6:6">
      <c r="F25178" s="1" t="s">
        <v>3</v>
      </c>
    </row>
    <row r="25179" spans="6:6">
      <c r="F25179" s="1" t="s">
        <v>3</v>
      </c>
    </row>
    <row r="25180" spans="6:6">
      <c r="F25180" s="1" t="s">
        <v>3</v>
      </c>
    </row>
    <row r="25181" spans="6:6">
      <c r="F25181" s="1" t="s">
        <v>3</v>
      </c>
    </row>
    <row r="25182" spans="6:6">
      <c r="F25182" s="1" t="s">
        <v>3</v>
      </c>
    </row>
    <row r="25183" spans="6:6">
      <c r="F25183" s="1" t="s">
        <v>3</v>
      </c>
    </row>
    <row r="25184" spans="6:6">
      <c r="F25184" s="1" t="s">
        <v>3</v>
      </c>
    </row>
    <row r="25185" spans="6:6">
      <c r="F25185" s="1" t="s">
        <v>3</v>
      </c>
    </row>
    <row r="25186" spans="6:6">
      <c r="F25186" s="1" t="s">
        <v>3</v>
      </c>
    </row>
    <row r="25187" spans="6:6">
      <c r="F25187" s="1" t="s">
        <v>3</v>
      </c>
    </row>
    <row r="25188" spans="6:6">
      <c r="F25188" s="1" t="s">
        <v>3</v>
      </c>
    </row>
    <row r="25189" spans="6:6">
      <c r="F25189" s="1" t="s">
        <v>3</v>
      </c>
    </row>
    <row r="25190" spans="6:6">
      <c r="F25190" s="1" t="s">
        <v>3</v>
      </c>
    </row>
    <row r="25191" spans="6:6">
      <c r="F25191" s="1" t="s">
        <v>3</v>
      </c>
    </row>
    <row r="25192" spans="6:6">
      <c r="F25192" s="1" t="s">
        <v>3</v>
      </c>
    </row>
    <row r="25193" spans="6:6">
      <c r="F25193" s="1" t="s">
        <v>3</v>
      </c>
    </row>
    <row r="25194" spans="6:6">
      <c r="F25194" s="1" t="s">
        <v>3</v>
      </c>
    </row>
    <row r="25195" spans="6:6">
      <c r="F25195" s="1" t="s">
        <v>3</v>
      </c>
    </row>
    <row r="25196" spans="6:6">
      <c r="F25196" s="1" t="s">
        <v>3</v>
      </c>
    </row>
    <row r="25197" spans="6:6">
      <c r="F25197" s="1" t="s">
        <v>3</v>
      </c>
    </row>
    <row r="25198" spans="6:6">
      <c r="F25198" s="1" t="s">
        <v>3</v>
      </c>
    </row>
    <row r="25199" spans="6:6">
      <c r="F25199" s="1" t="s">
        <v>3</v>
      </c>
    </row>
    <row r="25200" spans="6:6">
      <c r="F25200" s="1" t="s">
        <v>3</v>
      </c>
    </row>
    <row r="25201" spans="6:6">
      <c r="F25201" s="1" t="s">
        <v>3</v>
      </c>
    </row>
    <row r="25202" spans="6:6">
      <c r="F25202" s="1" t="s">
        <v>3</v>
      </c>
    </row>
    <row r="25203" spans="6:6">
      <c r="F25203" s="1" t="s">
        <v>3</v>
      </c>
    </row>
    <row r="25204" spans="6:6">
      <c r="F25204" s="1" t="s">
        <v>3</v>
      </c>
    </row>
    <row r="25205" spans="6:6">
      <c r="F25205" s="1" t="s">
        <v>3</v>
      </c>
    </row>
    <row r="25206" spans="6:6">
      <c r="F25206" s="1" t="s">
        <v>3</v>
      </c>
    </row>
    <row r="25207" spans="6:6">
      <c r="F25207" s="1" t="s">
        <v>3</v>
      </c>
    </row>
    <row r="25208" spans="6:6">
      <c r="F25208" s="1" t="s">
        <v>3</v>
      </c>
    </row>
    <row r="25209" spans="6:6">
      <c r="F25209" s="1" t="s">
        <v>3</v>
      </c>
    </row>
    <row r="25210" spans="6:6">
      <c r="F25210" s="1" t="s">
        <v>3</v>
      </c>
    </row>
    <row r="25211" spans="6:6">
      <c r="F25211" s="1" t="s">
        <v>3</v>
      </c>
    </row>
    <row r="25212" spans="6:6">
      <c r="F25212" s="1" t="s">
        <v>3</v>
      </c>
    </row>
    <row r="25213" spans="6:6">
      <c r="F25213" s="1" t="s">
        <v>3</v>
      </c>
    </row>
    <row r="25214" spans="6:6">
      <c r="F25214" s="1" t="s">
        <v>3</v>
      </c>
    </row>
    <row r="25215" spans="6:6">
      <c r="F25215" s="1" t="s">
        <v>3</v>
      </c>
    </row>
    <row r="25216" spans="6:6">
      <c r="F25216" s="1" t="s">
        <v>3</v>
      </c>
    </row>
    <row r="25217" spans="6:6">
      <c r="F25217" s="1" t="s">
        <v>3</v>
      </c>
    </row>
    <row r="25218" spans="6:6">
      <c r="F25218" s="1" t="s">
        <v>3</v>
      </c>
    </row>
    <row r="25219" spans="6:6">
      <c r="F25219" s="1" t="s">
        <v>3</v>
      </c>
    </row>
    <row r="25220" spans="6:6">
      <c r="F25220" s="1" t="s">
        <v>3</v>
      </c>
    </row>
    <row r="25221" spans="6:6">
      <c r="F25221" s="1" t="s">
        <v>3</v>
      </c>
    </row>
    <row r="25222" spans="6:6">
      <c r="F25222" s="1" t="s">
        <v>3</v>
      </c>
    </row>
    <row r="25223" spans="6:6">
      <c r="F25223" s="1" t="s">
        <v>3</v>
      </c>
    </row>
    <row r="25224" spans="6:6">
      <c r="F25224" s="1" t="s">
        <v>3</v>
      </c>
    </row>
    <row r="25225" spans="6:6">
      <c r="F25225" s="1" t="s">
        <v>3</v>
      </c>
    </row>
    <row r="25226" spans="6:6">
      <c r="F25226" s="1" t="s">
        <v>3</v>
      </c>
    </row>
    <row r="25227" spans="6:6">
      <c r="F25227" s="1" t="s">
        <v>3</v>
      </c>
    </row>
    <row r="25228" spans="6:6">
      <c r="F25228" s="1" t="s">
        <v>3</v>
      </c>
    </row>
    <row r="25229" spans="6:6">
      <c r="F25229" s="1" t="s">
        <v>3</v>
      </c>
    </row>
    <row r="25230" spans="6:6">
      <c r="F25230" s="1" t="s">
        <v>3</v>
      </c>
    </row>
    <row r="25231" spans="6:6">
      <c r="F25231" s="1" t="s">
        <v>3</v>
      </c>
    </row>
    <row r="25232" spans="6:6">
      <c r="F25232" s="1" t="s">
        <v>3</v>
      </c>
    </row>
    <row r="25233" spans="6:6">
      <c r="F25233" s="1" t="s">
        <v>3</v>
      </c>
    </row>
    <row r="25234" spans="6:6">
      <c r="F25234" s="1" t="s">
        <v>3</v>
      </c>
    </row>
    <row r="25235" spans="6:6">
      <c r="F25235" s="1" t="s">
        <v>3</v>
      </c>
    </row>
    <row r="25236" spans="6:6">
      <c r="F25236" s="1" t="s">
        <v>3</v>
      </c>
    </row>
    <row r="25237" spans="6:6">
      <c r="F25237" s="1" t="s">
        <v>3</v>
      </c>
    </row>
    <row r="25238" spans="6:6">
      <c r="F25238" s="1" t="s">
        <v>3</v>
      </c>
    </row>
    <row r="25239" spans="6:6">
      <c r="F25239" s="1" t="s">
        <v>3</v>
      </c>
    </row>
    <row r="25240" spans="6:6">
      <c r="F25240" s="1" t="s">
        <v>3</v>
      </c>
    </row>
    <row r="25241" spans="6:6">
      <c r="F25241" s="1" t="s">
        <v>3</v>
      </c>
    </row>
    <row r="25242" spans="6:6">
      <c r="F25242" s="1" t="s">
        <v>3</v>
      </c>
    </row>
    <row r="25243" spans="6:6">
      <c r="F25243" s="1" t="s">
        <v>3</v>
      </c>
    </row>
    <row r="25244" spans="6:6">
      <c r="F25244" s="1" t="s">
        <v>3</v>
      </c>
    </row>
    <row r="25245" spans="6:6">
      <c r="F25245" s="1" t="s">
        <v>3</v>
      </c>
    </row>
    <row r="25246" spans="6:6">
      <c r="F25246" s="1" t="s">
        <v>3</v>
      </c>
    </row>
    <row r="25247" spans="6:6">
      <c r="F25247" s="1" t="s">
        <v>3</v>
      </c>
    </row>
    <row r="25248" spans="6:6">
      <c r="F25248" s="1" t="s">
        <v>3</v>
      </c>
    </row>
    <row r="25249" spans="6:6">
      <c r="F25249" s="1" t="s">
        <v>3</v>
      </c>
    </row>
    <row r="25250" spans="6:6">
      <c r="F25250" s="1" t="s">
        <v>3</v>
      </c>
    </row>
    <row r="25251" spans="6:6">
      <c r="F25251" s="1" t="s">
        <v>3</v>
      </c>
    </row>
    <row r="25252" spans="6:6">
      <c r="F25252" s="1" t="s">
        <v>3</v>
      </c>
    </row>
    <row r="25253" spans="6:6">
      <c r="F25253" s="1" t="s">
        <v>3</v>
      </c>
    </row>
    <row r="25254" spans="6:6">
      <c r="F25254" s="1" t="s">
        <v>3</v>
      </c>
    </row>
    <row r="25255" spans="6:6">
      <c r="F25255" s="1" t="s">
        <v>3</v>
      </c>
    </row>
    <row r="25256" spans="6:6">
      <c r="F25256" s="1" t="s">
        <v>3</v>
      </c>
    </row>
    <row r="25257" spans="6:6">
      <c r="F25257" s="1" t="s">
        <v>3</v>
      </c>
    </row>
    <row r="25258" spans="6:6">
      <c r="F25258" s="1" t="s">
        <v>3</v>
      </c>
    </row>
    <row r="25259" spans="6:6">
      <c r="F25259" s="1" t="s">
        <v>3</v>
      </c>
    </row>
    <row r="25260" spans="6:6">
      <c r="F25260" s="1" t="s">
        <v>3</v>
      </c>
    </row>
    <row r="25261" spans="6:6">
      <c r="F25261" s="1" t="s">
        <v>3</v>
      </c>
    </row>
    <row r="25262" spans="6:6">
      <c r="F25262" s="1" t="s">
        <v>3</v>
      </c>
    </row>
    <row r="25263" spans="6:6">
      <c r="F25263" s="1" t="s">
        <v>3</v>
      </c>
    </row>
    <row r="25264" spans="6:6">
      <c r="F25264" s="1" t="s">
        <v>3</v>
      </c>
    </row>
    <row r="25265" spans="6:6">
      <c r="F25265" s="1" t="s">
        <v>3</v>
      </c>
    </row>
    <row r="25266" spans="6:6">
      <c r="F25266" s="1" t="s">
        <v>3</v>
      </c>
    </row>
    <row r="25267" spans="6:6">
      <c r="F25267" s="1" t="s">
        <v>3</v>
      </c>
    </row>
    <row r="25268" spans="6:6">
      <c r="F25268" s="1" t="s">
        <v>3</v>
      </c>
    </row>
    <row r="25269" spans="6:6">
      <c r="F25269" s="1" t="s">
        <v>3</v>
      </c>
    </row>
    <row r="25270" spans="6:6">
      <c r="F25270" s="1" t="s">
        <v>3</v>
      </c>
    </row>
    <row r="25271" spans="6:6">
      <c r="F25271" s="1" t="s">
        <v>3</v>
      </c>
    </row>
    <row r="25272" spans="6:6">
      <c r="F25272" s="1" t="s">
        <v>3</v>
      </c>
    </row>
    <row r="25273" spans="6:6">
      <c r="F25273" s="1" t="s">
        <v>3</v>
      </c>
    </row>
    <row r="25274" spans="6:6">
      <c r="F25274" s="1" t="s">
        <v>3</v>
      </c>
    </row>
    <row r="25275" spans="6:6">
      <c r="F25275" s="1" t="s">
        <v>3</v>
      </c>
    </row>
    <row r="25276" spans="6:6">
      <c r="F25276" s="1" t="s">
        <v>3</v>
      </c>
    </row>
    <row r="25277" spans="6:6">
      <c r="F25277" s="1" t="s">
        <v>3</v>
      </c>
    </row>
    <row r="25278" spans="6:6">
      <c r="F25278" s="1" t="s">
        <v>3</v>
      </c>
    </row>
    <row r="25279" spans="6:6">
      <c r="F25279" s="1" t="s">
        <v>3</v>
      </c>
    </row>
    <row r="25280" spans="6:6">
      <c r="F25280" s="1" t="s">
        <v>3</v>
      </c>
    </row>
    <row r="25281" spans="6:6">
      <c r="F25281" s="1" t="s">
        <v>3</v>
      </c>
    </row>
    <row r="25282" spans="6:6">
      <c r="F25282" s="1" t="s">
        <v>3</v>
      </c>
    </row>
    <row r="25283" spans="6:6">
      <c r="F25283" s="1" t="s">
        <v>3</v>
      </c>
    </row>
    <row r="25284" spans="6:6">
      <c r="F25284" s="1" t="s">
        <v>3</v>
      </c>
    </row>
    <row r="25285" spans="6:6">
      <c r="F25285" s="1" t="s">
        <v>3</v>
      </c>
    </row>
    <row r="25286" spans="6:6">
      <c r="F25286" s="1" t="s">
        <v>3</v>
      </c>
    </row>
    <row r="25287" spans="6:6">
      <c r="F25287" s="1" t="s">
        <v>3</v>
      </c>
    </row>
    <row r="25288" spans="6:6">
      <c r="F25288" s="1" t="s">
        <v>3</v>
      </c>
    </row>
    <row r="25289" spans="6:6">
      <c r="F25289" s="1" t="s">
        <v>3</v>
      </c>
    </row>
    <row r="25290" spans="6:6">
      <c r="F25290" s="1" t="s">
        <v>3</v>
      </c>
    </row>
    <row r="25291" spans="6:6">
      <c r="F25291" s="1" t="s">
        <v>3</v>
      </c>
    </row>
    <row r="25292" spans="6:6">
      <c r="F25292" s="1" t="s">
        <v>3</v>
      </c>
    </row>
    <row r="25293" spans="6:6">
      <c r="F25293" s="1" t="s">
        <v>3</v>
      </c>
    </row>
    <row r="25294" spans="6:6">
      <c r="F25294" s="1" t="s">
        <v>3</v>
      </c>
    </row>
    <row r="25295" spans="6:6">
      <c r="F25295" s="1" t="s">
        <v>3</v>
      </c>
    </row>
    <row r="25296" spans="6:6">
      <c r="F25296" s="1" t="s">
        <v>3</v>
      </c>
    </row>
    <row r="25297" spans="6:6">
      <c r="F25297" s="1" t="s">
        <v>3</v>
      </c>
    </row>
    <row r="25298" spans="6:6">
      <c r="F25298" s="1" t="s">
        <v>3</v>
      </c>
    </row>
    <row r="25299" spans="6:6">
      <c r="F25299" s="1" t="s">
        <v>3</v>
      </c>
    </row>
    <row r="25300" spans="6:6">
      <c r="F25300" s="1" t="s">
        <v>3</v>
      </c>
    </row>
    <row r="25301" spans="6:6">
      <c r="F25301" s="1" t="s">
        <v>3</v>
      </c>
    </row>
    <row r="25302" spans="6:6">
      <c r="F25302" s="1" t="s">
        <v>3</v>
      </c>
    </row>
    <row r="25303" spans="6:6">
      <c r="F25303" s="1" t="s">
        <v>3</v>
      </c>
    </row>
    <row r="25304" spans="6:6">
      <c r="F25304" s="1" t="s">
        <v>3</v>
      </c>
    </row>
    <row r="25305" spans="6:6">
      <c r="F25305" s="1" t="s">
        <v>3</v>
      </c>
    </row>
    <row r="25306" spans="6:6">
      <c r="F25306" s="1" t="s">
        <v>3</v>
      </c>
    </row>
    <row r="25307" spans="6:6">
      <c r="F25307" s="1" t="s">
        <v>3</v>
      </c>
    </row>
    <row r="25308" spans="6:6">
      <c r="F25308" s="1" t="s">
        <v>3</v>
      </c>
    </row>
    <row r="25309" spans="6:6">
      <c r="F25309" s="1" t="s">
        <v>3</v>
      </c>
    </row>
    <row r="25310" spans="6:6">
      <c r="F25310" s="1" t="s">
        <v>3</v>
      </c>
    </row>
    <row r="25311" spans="6:6">
      <c r="F25311" s="1" t="s">
        <v>3</v>
      </c>
    </row>
    <row r="25312" spans="6:6">
      <c r="F25312" s="1" t="s">
        <v>3</v>
      </c>
    </row>
    <row r="25313" spans="6:6">
      <c r="F25313" s="1" t="s">
        <v>3</v>
      </c>
    </row>
    <row r="25314" spans="6:6">
      <c r="F25314" s="1" t="s">
        <v>3</v>
      </c>
    </row>
    <row r="25315" spans="6:6">
      <c r="F25315" s="1" t="s">
        <v>3</v>
      </c>
    </row>
    <row r="25316" spans="6:6">
      <c r="F25316" s="1" t="s">
        <v>3</v>
      </c>
    </row>
    <row r="25317" spans="6:6">
      <c r="F25317" s="1" t="s">
        <v>3</v>
      </c>
    </row>
    <row r="25318" spans="6:6">
      <c r="F25318" s="1" t="s">
        <v>3</v>
      </c>
    </row>
    <row r="25319" spans="6:6">
      <c r="F25319" s="1" t="s">
        <v>3</v>
      </c>
    </row>
    <row r="25320" spans="6:6">
      <c r="F25320" s="1" t="s">
        <v>3</v>
      </c>
    </row>
    <row r="25321" spans="6:6">
      <c r="F25321" s="1" t="s">
        <v>3</v>
      </c>
    </row>
    <row r="25322" spans="6:6">
      <c r="F25322" s="1" t="s">
        <v>3</v>
      </c>
    </row>
    <row r="25323" spans="6:6">
      <c r="F25323" s="1" t="s">
        <v>3</v>
      </c>
    </row>
    <row r="25324" spans="6:6">
      <c r="F25324" s="1" t="s">
        <v>3</v>
      </c>
    </row>
    <row r="25325" spans="6:6">
      <c r="F25325" s="1" t="s">
        <v>3</v>
      </c>
    </row>
    <row r="25326" spans="6:6">
      <c r="F25326" s="1" t="s">
        <v>3</v>
      </c>
    </row>
    <row r="25327" spans="6:6">
      <c r="F25327" s="1" t="s">
        <v>3</v>
      </c>
    </row>
    <row r="25328" spans="6:6">
      <c r="F25328" s="1" t="s">
        <v>3</v>
      </c>
    </row>
    <row r="25329" spans="6:6">
      <c r="F25329" s="1" t="s">
        <v>3</v>
      </c>
    </row>
    <row r="25330" spans="6:6">
      <c r="F25330" s="1" t="s">
        <v>3</v>
      </c>
    </row>
    <row r="25331" spans="6:6">
      <c r="F25331" s="1" t="s">
        <v>3</v>
      </c>
    </row>
    <row r="25332" spans="6:6">
      <c r="F25332" s="1" t="s">
        <v>3</v>
      </c>
    </row>
    <row r="25333" spans="6:6">
      <c r="F25333" s="1" t="s">
        <v>3</v>
      </c>
    </row>
    <row r="25334" spans="6:6">
      <c r="F25334" s="1" t="s">
        <v>3</v>
      </c>
    </row>
    <row r="25335" spans="6:6">
      <c r="F25335" s="1" t="s">
        <v>3</v>
      </c>
    </row>
    <row r="25336" spans="6:6">
      <c r="F25336" s="1" t="s">
        <v>3</v>
      </c>
    </row>
    <row r="25337" spans="6:6">
      <c r="F25337" s="1" t="s">
        <v>3</v>
      </c>
    </row>
    <row r="25338" spans="6:6">
      <c r="F25338" s="1" t="s">
        <v>3</v>
      </c>
    </row>
    <row r="25339" spans="6:6">
      <c r="F25339" s="1" t="s">
        <v>3</v>
      </c>
    </row>
    <row r="25340" spans="6:6">
      <c r="F25340" s="1" t="s">
        <v>3</v>
      </c>
    </row>
    <row r="25341" spans="6:6">
      <c r="F25341" s="1" t="s">
        <v>3</v>
      </c>
    </row>
    <row r="25342" spans="6:6">
      <c r="F25342" s="1" t="s">
        <v>3</v>
      </c>
    </row>
    <row r="25343" spans="6:6">
      <c r="F25343" s="1" t="s">
        <v>3</v>
      </c>
    </row>
    <row r="25344" spans="6:6">
      <c r="F25344" s="1" t="s">
        <v>3</v>
      </c>
    </row>
    <row r="25345" spans="6:6">
      <c r="F25345" s="1" t="s">
        <v>3</v>
      </c>
    </row>
    <row r="25346" spans="6:6">
      <c r="F25346" s="1" t="s">
        <v>3</v>
      </c>
    </row>
    <row r="25347" spans="6:6">
      <c r="F25347" s="1" t="s">
        <v>3</v>
      </c>
    </row>
    <row r="25348" spans="6:6">
      <c r="F25348" s="1" t="s">
        <v>3</v>
      </c>
    </row>
    <row r="25349" spans="6:6">
      <c r="F25349" s="1" t="s">
        <v>3</v>
      </c>
    </row>
    <row r="25350" spans="6:6">
      <c r="F25350" s="1" t="s">
        <v>3</v>
      </c>
    </row>
    <row r="25351" spans="6:6">
      <c r="F25351" s="1" t="s">
        <v>3</v>
      </c>
    </row>
    <row r="25352" spans="6:6">
      <c r="F25352" s="1" t="s">
        <v>3</v>
      </c>
    </row>
    <row r="25353" spans="6:6">
      <c r="F25353" s="1" t="s">
        <v>3</v>
      </c>
    </row>
    <row r="25354" spans="6:6">
      <c r="F25354" s="1" t="s">
        <v>3</v>
      </c>
    </row>
    <row r="25355" spans="6:6">
      <c r="F25355" s="1" t="s">
        <v>3</v>
      </c>
    </row>
    <row r="25356" spans="6:6">
      <c r="F25356" s="1" t="s">
        <v>3</v>
      </c>
    </row>
    <row r="25357" spans="6:6">
      <c r="F25357" s="1" t="s">
        <v>3</v>
      </c>
    </row>
    <row r="25358" spans="6:6">
      <c r="F25358" s="1" t="s">
        <v>3</v>
      </c>
    </row>
    <row r="25359" spans="6:6">
      <c r="F25359" s="1" t="s">
        <v>3</v>
      </c>
    </row>
    <row r="25360" spans="6:6">
      <c r="F25360" s="1" t="s">
        <v>3</v>
      </c>
    </row>
    <row r="25361" spans="6:6">
      <c r="F25361" s="1" t="s">
        <v>3</v>
      </c>
    </row>
    <row r="25362" spans="6:6">
      <c r="F25362" s="1" t="s">
        <v>3</v>
      </c>
    </row>
    <row r="25363" spans="6:6">
      <c r="F25363" s="1" t="s">
        <v>3</v>
      </c>
    </row>
    <row r="25364" spans="6:6">
      <c r="F25364" s="1" t="s">
        <v>3</v>
      </c>
    </row>
    <row r="25365" spans="6:6">
      <c r="F25365" s="1" t="s">
        <v>3</v>
      </c>
    </row>
    <row r="25366" spans="6:6">
      <c r="F25366" s="1" t="s">
        <v>3</v>
      </c>
    </row>
    <row r="25367" spans="6:6">
      <c r="F25367" s="1" t="s">
        <v>3</v>
      </c>
    </row>
    <row r="25368" spans="6:6">
      <c r="F25368" s="1" t="s">
        <v>3</v>
      </c>
    </row>
    <row r="25369" spans="6:6">
      <c r="F25369" s="1" t="s">
        <v>3</v>
      </c>
    </row>
    <row r="25370" spans="6:6">
      <c r="F25370" s="1" t="s">
        <v>3</v>
      </c>
    </row>
    <row r="25371" spans="6:6">
      <c r="F25371" s="1" t="s">
        <v>3</v>
      </c>
    </row>
    <row r="25372" spans="6:6">
      <c r="F25372" s="1" t="s">
        <v>3</v>
      </c>
    </row>
    <row r="25373" spans="6:6">
      <c r="F25373" s="1" t="s">
        <v>3</v>
      </c>
    </row>
    <row r="25374" spans="6:6">
      <c r="F25374" s="1" t="s">
        <v>3</v>
      </c>
    </row>
    <row r="25375" spans="6:6">
      <c r="F25375" s="1" t="s">
        <v>3</v>
      </c>
    </row>
    <row r="25376" spans="6:6">
      <c r="F25376" s="1" t="s">
        <v>3</v>
      </c>
    </row>
    <row r="25377" spans="6:6">
      <c r="F25377" s="1" t="s">
        <v>3</v>
      </c>
    </row>
    <row r="25378" spans="6:6">
      <c r="F25378" s="1" t="s">
        <v>3</v>
      </c>
    </row>
    <row r="25379" spans="6:6">
      <c r="F25379" s="1" t="s">
        <v>3</v>
      </c>
    </row>
    <row r="25380" spans="6:6">
      <c r="F25380" s="1" t="s">
        <v>3</v>
      </c>
    </row>
    <row r="25381" spans="6:6">
      <c r="F25381" s="1" t="s">
        <v>3</v>
      </c>
    </row>
    <row r="25382" spans="6:6">
      <c r="F25382" s="1" t="s">
        <v>3</v>
      </c>
    </row>
    <row r="25383" spans="6:6">
      <c r="F25383" s="1" t="s">
        <v>3</v>
      </c>
    </row>
    <row r="25384" spans="6:6">
      <c r="F25384" s="1" t="s">
        <v>3</v>
      </c>
    </row>
    <row r="25385" spans="6:6">
      <c r="F25385" s="1" t="s">
        <v>3</v>
      </c>
    </row>
    <row r="25386" spans="6:6">
      <c r="F25386" s="1" t="s">
        <v>3</v>
      </c>
    </row>
    <row r="25387" spans="6:6">
      <c r="F25387" s="1" t="s">
        <v>3</v>
      </c>
    </row>
    <row r="25388" spans="6:6">
      <c r="F25388" s="1" t="s">
        <v>3</v>
      </c>
    </row>
    <row r="25389" spans="6:6">
      <c r="F25389" s="1" t="s">
        <v>3</v>
      </c>
    </row>
    <row r="25390" spans="6:6">
      <c r="F25390" s="1" t="s">
        <v>3</v>
      </c>
    </row>
    <row r="25391" spans="6:6">
      <c r="F25391" s="1" t="s">
        <v>3</v>
      </c>
    </row>
    <row r="25392" spans="6:6">
      <c r="F25392" s="1" t="s">
        <v>3</v>
      </c>
    </row>
    <row r="25393" spans="6:6">
      <c r="F25393" s="1" t="s">
        <v>3</v>
      </c>
    </row>
    <row r="25394" spans="6:6">
      <c r="F25394" s="1" t="s">
        <v>3</v>
      </c>
    </row>
    <row r="25395" spans="6:6">
      <c r="F25395" s="1" t="s">
        <v>3</v>
      </c>
    </row>
    <row r="25396" spans="6:6">
      <c r="F25396" s="1" t="s">
        <v>3</v>
      </c>
    </row>
    <row r="25397" spans="6:6">
      <c r="F25397" s="1" t="s">
        <v>3</v>
      </c>
    </row>
    <row r="25398" spans="6:6">
      <c r="F25398" s="1" t="s">
        <v>3</v>
      </c>
    </row>
    <row r="25399" spans="6:6">
      <c r="F25399" s="1" t="s">
        <v>3</v>
      </c>
    </row>
    <row r="25400" spans="6:6">
      <c r="F25400" s="1" t="s">
        <v>3</v>
      </c>
    </row>
    <row r="25401" spans="6:6">
      <c r="F25401" s="1" t="s">
        <v>3</v>
      </c>
    </row>
    <row r="25402" spans="6:6">
      <c r="F25402" s="1" t="s">
        <v>3</v>
      </c>
    </row>
    <row r="25403" spans="6:6">
      <c r="F25403" s="1" t="s">
        <v>3</v>
      </c>
    </row>
    <row r="25404" spans="6:6">
      <c r="F25404" s="1" t="s">
        <v>3</v>
      </c>
    </row>
    <row r="25405" spans="6:6">
      <c r="F25405" s="1" t="s">
        <v>3</v>
      </c>
    </row>
    <row r="25406" spans="6:6">
      <c r="F25406" s="1" t="s">
        <v>3</v>
      </c>
    </row>
    <row r="25407" spans="6:6">
      <c r="F25407" s="1" t="s">
        <v>3</v>
      </c>
    </row>
    <row r="25408" spans="6:6">
      <c r="F25408" s="1" t="s">
        <v>3</v>
      </c>
    </row>
    <row r="25409" spans="6:6">
      <c r="F25409" s="1" t="s">
        <v>3</v>
      </c>
    </row>
    <row r="25410" spans="6:6">
      <c r="F25410" s="1" t="s">
        <v>3</v>
      </c>
    </row>
    <row r="25411" spans="6:6">
      <c r="F25411" s="1" t="s">
        <v>3</v>
      </c>
    </row>
    <row r="25412" spans="6:6">
      <c r="F25412" s="1" t="s">
        <v>3</v>
      </c>
    </row>
    <row r="25413" spans="6:6">
      <c r="F25413" s="1" t="s">
        <v>3</v>
      </c>
    </row>
    <row r="25414" spans="6:6">
      <c r="F25414" s="1" t="s">
        <v>3</v>
      </c>
    </row>
    <row r="25415" spans="6:6">
      <c r="F25415" s="1" t="s">
        <v>3</v>
      </c>
    </row>
    <row r="25416" spans="6:6">
      <c r="F25416" s="1" t="s">
        <v>3</v>
      </c>
    </row>
    <row r="25417" spans="6:6">
      <c r="F25417" s="1" t="s">
        <v>3</v>
      </c>
    </row>
    <row r="25418" spans="6:6">
      <c r="F25418" s="1" t="s">
        <v>3</v>
      </c>
    </row>
    <row r="25419" spans="6:6">
      <c r="F25419" s="1" t="s">
        <v>3</v>
      </c>
    </row>
    <row r="25420" spans="6:6">
      <c r="F25420" s="1" t="s">
        <v>3</v>
      </c>
    </row>
    <row r="25421" spans="6:6">
      <c r="F25421" s="1" t="s">
        <v>3</v>
      </c>
    </row>
    <row r="25422" spans="6:6">
      <c r="F25422" s="1" t="s">
        <v>3</v>
      </c>
    </row>
    <row r="25423" spans="6:6">
      <c r="F25423" s="1" t="s">
        <v>3</v>
      </c>
    </row>
    <row r="25424" spans="6:6">
      <c r="F25424" s="1" t="s">
        <v>3</v>
      </c>
    </row>
    <row r="25425" spans="6:6">
      <c r="F25425" s="1" t="s">
        <v>3</v>
      </c>
    </row>
    <row r="25426" spans="6:6">
      <c r="F25426" s="1" t="s">
        <v>3</v>
      </c>
    </row>
    <row r="25427" spans="6:6">
      <c r="F25427" s="1" t="s">
        <v>3</v>
      </c>
    </row>
    <row r="25428" spans="6:6">
      <c r="F25428" s="1" t="s">
        <v>3</v>
      </c>
    </row>
    <row r="25429" spans="6:6">
      <c r="F25429" s="1" t="s">
        <v>3</v>
      </c>
    </row>
    <row r="25430" spans="6:6">
      <c r="F25430" s="1" t="s">
        <v>3</v>
      </c>
    </row>
    <row r="25431" spans="6:6">
      <c r="F25431" s="1" t="s">
        <v>3</v>
      </c>
    </row>
    <row r="25432" spans="6:6">
      <c r="F25432" s="1" t="s">
        <v>3</v>
      </c>
    </row>
    <row r="25433" spans="6:6">
      <c r="F25433" s="1" t="s">
        <v>3</v>
      </c>
    </row>
    <row r="25434" spans="6:6">
      <c r="F25434" s="1" t="s">
        <v>3</v>
      </c>
    </row>
    <row r="25435" spans="6:6">
      <c r="F25435" s="1" t="s">
        <v>3</v>
      </c>
    </row>
    <row r="25436" spans="6:6">
      <c r="F25436" s="1" t="s">
        <v>3</v>
      </c>
    </row>
    <row r="25437" spans="6:6">
      <c r="F25437" s="1" t="s">
        <v>3</v>
      </c>
    </row>
    <row r="25438" spans="6:6">
      <c r="F25438" s="1" t="s">
        <v>3</v>
      </c>
    </row>
    <row r="25439" spans="6:6">
      <c r="F25439" s="1" t="s">
        <v>3</v>
      </c>
    </row>
    <row r="25440" spans="6:6">
      <c r="F25440" s="1" t="s">
        <v>3</v>
      </c>
    </row>
    <row r="25441" spans="6:6">
      <c r="F25441" s="1" t="s">
        <v>3</v>
      </c>
    </row>
    <row r="25442" spans="6:6">
      <c r="F25442" s="1" t="s">
        <v>3</v>
      </c>
    </row>
    <row r="25443" spans="6:6">
      <c r="F25443" s="1" t="s">
        <v>3</v>
      </c>
    </row>
    <row r="25444" spans="6:6">
      <c r="F25444" s="1" t="s">
        <v>3</v>
      </c>
    </row>
    <row r="25445" spans="6:6">
      <c r="F25445" s="1" t="s">
        <v>3</v>
      </c>
    </row>
    <row r="25446" spans="6:6">
      <c r="F25446" s="1" t="s">
        <v>3</v>
      </c>
    </row>
    <row r="25447" spans="6:6">
      <c r="F25447" s="1" t="s">
        <v>3</v>
      </c>
    </row>
    <row r="25448" spans="6:6">
      <c r="F25448" s="1" t="s">
        <v>3</v>
      </c>
    </row>
    <row r="25449" spans="6:6">
      <c r="F25449" s="1" t="s">
        <v>3</v>
      </c>
    </row>
    <row r="25450" spans="6:6">
      <c r="F25450" s="1" t="s">
        <v>3</v>
      </c>
    </row>
    <row r="25451" spans="6:6">
      <c r="F25451" s="1" t="s">
        <v>3</v>
      </c>
    </row>
    <row r="25452" spans="6:6">
      <c r="F25452" s="1" t="s">
        <v>3</v>
      </c>
    </row>
    <row r="25453" spans="6:6">
      <c r="F25453" s="1" t="s">
        <v>3</v>
      </c>
    </row>
    <row r="25454" spans="6:6">
      <c r="F25454" s="1" t="s">
        <v>3</v>
      </c>
    </row>
    <row r="25455" spans="6:6">
      <c r="F25455" s="1" t="s">
        <v>3</v>
      </c>
    </row>
    <row r="25456" spans="6:6">
      <c r="F25456" s="1" t="s">
        <v>3</v>
      </c>
    </row>
    <row r="25457" spans="6:6">
      <c r="F25457" s="1" t="s">
        <v>3</v>
      </c>
    </row>
    <row r="25458" spans="6:6">
      <c r="F25458" s="1" t="s">
        <v>3</v>
      </c>
    </row>
    <row r="25459" spans="6:6">
      <c r="F25459" s="1" t="s">
        <v>3</v>
      </c>
    </row>
    <row r="25460" spans="6:6">
      <c r="F25460" s="1" t="s">
        <v>3</v>
      </c>
    </row>
    <row r="25461" spans="6:6">
      <c r="F25461" s="1" t="s">
        <v>3</v>
      </c>
    </row>
    <row r="25462" spans="6:6">
      <c r="F25462" s="1" t="s">
        <v>3</v>
      </c>
    </row>
    <row r="25463" spans="6:6">
      <c r="F25463" s="1" t="s">
        <v>3</v>
      </c>
    </row>
    <row r="25464" spans="6:6">
      <c r="F25464" s="1" t="s">
        <v>3</v>
      </c>
    </row>
    <row r="25465" spans="6:6">
      <c r="F25465" s="1" t="s">
        <v>3</v>
      </c>
    </row>
    <row r="25466" spans="6:6">
      <c r="F25466" s="1" t="s">
        <v>3</v>
      </c>
    </row>
    <row r="25467" spans="6:6">
      <c r="F25467" s="1" t="s">
        <v>3</v>
      </c>
    </row>
    <row r="25468" spans="6:6">
      <c r="F25468" s="1" t="s">
        <v>3</v>
      </c>
    </row>
    <row r="25469" spans="6:6">
      <c r="F25469" s="1" t="s">
        <v>3</v>
      </c>
    </row>
    <row r="25470" spans="6:6">
      <c r="F25470" s="1" t="s">
        <v>3</v>
      </c>
    </row>
    <row r="25471" spans="6:6">
      <c r="F25471" s="1" t="s">
        <v>3</v>
      </c>
    </row>
    <row r="25472" spans="6:6">
      <c r="F25472" s="1" t="s">
        <v>3</v>
      </c>
    </row>
    <row r="25473" spans="6:6">
      <c r="F25473" s="1" t="s">
        <v>3</v>
      </c>
    </row>
    <row r="25474" spans="6:6">
      <c r="F25474" s="1" t="s">
        <v>3</v>
      </c>
    </row>
    <row r="25475" spans="6:6">
      <c r="F25475" s="1" t="s">
        <v>3</v>
      </c>
    </row>
    <row r="25476" spans="6:6">
      <c r="F25476" s="1" t="s">
        <v>3</v>
      </c>
    </row>
    <row r="25477" spans="6:6">
      <c r="F25477" s="1" t="s">
        <v>3</v>
      </c>
    </row>
    <row r="25478" spans="6:6">
      <c r="F25478" s="1" t="s">
        <v>3</v>
      </c>
    </row>
    <row r="25479" spans="6:6">
      <c r="F25479" s="1" t="s">
        <v>3</v>
      </c>
    </row>
    <row r="25480" spans="6:6">
      <c r="F25480" s="1" t="s">
        <v>3</v>
      </c>
    </row>
    <row r="25481" spans="6:6">
      <c r="F25481" s="1" t="s">
        <v>3</v>
      </c>
    </row>
    <row r="25482" spans="6:6">
      <c r="F25482" s="1" t="s">
        <v>3</v>
      </c>
    </row>
    <row r="25483" spans="6:6">
      <c r="F25483" s="1" t="s">
        <v>3</v>
      </c>
    </row>
    <row r="25484" spans="6:6">
      <c r="F25484" s="1" t="s">
        <v>3</v>
      </c>
    </row>
    <row r="25485" spans="6:6">
      <c r="F25485" s="1" t="s">
        <v>3</v>
      </c>
    </row>
    <row r="25486" spans="6:6">
      <c r="F25486" s="1" t="s">
        <v>3</v>
      </c>
    </row>
    <row r="25487" spans="6:6">
      <c r="F25487" s="1" t="s">
        <v>3</v>
      </c>
    </row>
    <row r="25488" spans="6:6">
      <c r="F25488" s="1" t="s">
        <v>3</v>
      </c>
    </row>
    <row r="25489" spans="6:6">
      <c r="F25489" s="1" t="s">
        <v>3</v>
      </c>
    </row>
    <row r="25490" spans="6:6">
      <c r="F25490" s="1" t="s">
        <v>3</v>
      </c>
    </row>
    <row r="25491" spans="6:6">
      <c r="F25491" s="1" t="s">
        <v>3</v>
      </c>
    </row>
    <row r="25492" spans="6:6">
      <c r="F25492" s="1" t="s">
        <v>3</v>
      </c>
    </row>
    <row r="25493" spans="6:6">
      <c r="F25493" s="1" t="s">
        <v>3</v>
      </c>
    </row>
    <row r="25494" spans="6:6">
      <c r="F25494" s="1" t="s">
        <v>3</v>
      </c>
    </row>
    <row r="25495" spans="6:6">
      <c r="F25495" s="1" t="s">
        <v>3</v>
      </c>
    </row>
    <row r="25496" spans="6:6">
      <c r="F25496" s="1" t="s">
        <v>3</v>
      </c>
    </row>
    <row r="25497" spans="6:6">
      <c r="F25497" s="1" t="s">
        <v>3</v>
      </c>
    </row>
    <row r="25498" spans="6:6">
      <c r="F25498" s="1" t="s">
        <v>3</v>
      </c>
    </row>
    <row r="25499" spans="6:6">
      <c r="F25499" s="1" t="s">
        <v>3</v>
      </c>
    </row>
    <row r="25500" spans="6:6">
      <c r="F25500" s="1" t="s">
        <v>3</v>
      </c>
    </row>
    <row r="25501" spans="6:6">
      <c r="F25501" s="1" t="s">
        <v>3</v>
      </c>
    </row>
    <row r="25502" spans="6:6">
      <c r="F25502" s="1" t="s">
        <v>3</v>
      </c>
    </row>
    <row r="25503" spans="6:6">
      <c r="F25503" s="1" t="s">
        <v>3</v>
      </c>
    </row>
    <row r="25504" spans="6:6">
      <c r="F25504" s="1" t="s">
        <v>3</v>
      </c>
    </row>
    <row r="25505" spans="6:6">
      <c r="F25505" s="1" t="s">
        <v>3</v>
      </c>
    </row>
    <row r="25506" spans="6:6">
      <c r="F25506" s="1" t="s">
        <v>3</v>
      </c>
    </row>
    <row r="25507" spans="6:6">
      <c r="F25507" s="1" t="s">
        <v>3</v>
      </c>
    </row>
    <row r="25508" spans="6:6">
      <c r="F25508" s="1" t="s">
        <v>3</v>
      </c>
    </row>
    <row r="25509" spans="6:6">
      <c r="F25509" s="1" t="s">
        <v>3</v>
      </c>
    </row>
    <row r="25510" spans="6:6">
      <c r="F25510" s="1" t="s">
        <v>3</v>
      </c>
    </row>
    <row r="25511" spans="6:6">
      <c r="F25511" s="1" t="s">
        <v>3</v>
      </c>
    </row>
    <row r="25512" spans="6:6">
      <c r="F25512" s="1" t="s">
        <v>3</v>
      </c>
    </row>
    <row r="25513" spans="6:6">
      <c r="F25513" s="1" t="s">
        <v>3</v>
      </c>
    </row>
    <row r="25514" spans="6:6">
      <c r="F25514" s="1" t="s">
        <v>3</v>
      </c>
    </row>
    <row r="25515" spans="6:6">
      <c r="F25515" s="1" t="s">
        <v>3</v>
      </c>
    </row>
    <row r="25516" spans="6:6">
      <c r="F25516" s="1" t="s">
        <v>3</v>
      </c>
    </row>
    <row r="25517" spans="6:6">
      <c r="F25517" s="1" t="s">
        <v>3</v>
      </c>
    </row>
    <row r="25518" spans="6:6">
      <c r="F25518" s="1" t="s">
        <v>3</v>
      </c>
    </row>
    <row r="25519" spans="6:6">
      <c r="F25519" s="1" t="s">
        <v>3</v>
      </c>
    </row>
    <row r="25520" spans="6:6">
      <c r="F25520" s="1" t="s">
        <v>3</v>
      </c>
    </row>
    <row r="25521" spans="6:6">
      <c r="F25521" s="1" t="s">
        <v>3</v>
      </c>
    </row>
    <row r="25522" spans="6:6">
      <c r="F25522" s="1" t="s">
        <v>3</v>
      </c>
    </row>
    <row r="25523" spans="6:6">
      <c r="F25523" s="1" t="s">
        <v>3</v>
      </c>
    </row>
    <row r="25524" spans="6:6">
      <c r="F25524" s="1" t="s">
        <v>3</v>
      </c>
    </row>
    <row r="25525" spans="6:6">
      <c r="F25525" s="1" t="s">
        <v>3</v>
      </c>
    </row>
    <row r="25526" spans="6:6">
      <c r="F25526" s="1" t="s">
        <v>3</v>
      </c>
    </row>
    <row r="25527" spans="6:6">
      <c r="F25527" s="1" t="s">
        <v>3</v>
      </c>
    </row>
    <row r="25528" spans="6:6">
      <c r="F25528" s="1" t="s">
        <v>3</v>
      </c>
    </row>
    <row r="25529" spans="6:6">
      <c r="F25529" s="1" t="s">
        <v>3</v>
      </c>
    </row>
    <row r="25530" spans="6:6">
      <c r="F25530" s="1" t="s">
        <v>3</v>
      </c>
    </row>
    <row r="25531" spans="6:6">
      <c r="F25531" s="1" t="s">
        <v>3</v>
      </c>
    </row>
    <row r="25532" spans="6:6">
      <c r="F25532" s="1" t="s">
        <v>3</v>
      </c>
    </row>
    <row r="25533" spans="6:6">
      <c r="F25533" s="1" t="s">
        <v>3</v>
      </c>
    </row>
    <row r="25534" spans="6:6">
      <c r="F25534" s="1" t="s">
        <v>3</v>
      </c>
    </row>
    <row r="25535" spans="6:6">
      <c r="F25535" s="1" t="s">
        <v>3</v>
      </c>
    </row>
    <row r="25536" spans="6:6">
      <c r="F25536" s="1" t="s">
        <v>3</v>
      </c>
    </row>
    <row r="25537" spans="6:6">
      <c r="F25537" s="1" t="s">
        <v>3</v>
      </c>
    </row>
    <row r="25538" spans="6:6">
      <c r="F25538" s="1" t="s">
        <v>3</v>
      </c>
    </row>
    <row r="25539" spans="6:6">
      <c r="F25539" s="1" t="s">
        <v>3</v>
      </c>
    </row>
    <row r="25540" spans="6:6">
      <c r="F25540" s="1" t="s">
        <v>3</v>
      </c>
    </row>
    <row r="25541" spans="6:6">
      <c r="F25541" s="1" t="s">
        <v>3</v>
      </c>
    </row>
    <row r="25542" spans="6:6">
      <c r="F25542" s="1" t="s">
        <v>3</v>
      </c>
    </row>
    <row r="25543" spans="6:6">
      <c r="F25543" s="1" t="s">
        <v>3</v>
      </c>
    </row>
    <row r="25544" spans="6:6">
      <c r="F25544" s="1" t="s">
        <v>3</v>
      </c>
    </row>
    <row r="25545" spans="6:6">
      <c r="F25545" s="1" t="s">
        <v>3</v>
      </c>
    </row>
    <row r="25546" spans="6:6">
      <c r="F25546" s="1" t="s">
        <v>3</v>
      </c>
    </row>
    <row r="25547" spans="6:6">
      <c r="F25547" s="1" t="s">
        <v>3</v>
      </c>
    </row>
    <row r="25548" spans="6:6">
      <c r="F25548" s="1" t="s">
        <v>3</v>
      </c>
    </row>
    <row r="25549" spans="6:6">
      <c r="F25549" s="1" t="s">
        <v>3</v>
      </c>
    </row>
    <row r="25550" spans="6:6">
      <c r="F25550" s="1" t="s">
        <v>3</v>
      </c>
    </row>
    <row r="25551" spans="6:6">
      <c r="F25551" s="1" t="s">
        <v>3</v>
      </c>
    </row>
    <row r="25552" spans="6:6">
      <c r="F25552" s="1" t="s">
        <v>3</v>
      </c>
    </row>
    <row r="25553" spans="6:6">
      <c r="F25553" s="1" t="s">
        <v>3</v>
      </c>
    </row>
    <row r="25554" spans="6:6">
      <c r="F25554" s="1" t="s">
        <v>3</v>
      </c>
    </row>
    <row r="25555" spans="6:6">
      <c r="F25555" s="1" t="s">
        <v>3</v>
      </c>
    </row>
    <row r="25556" spans="6:6">
      <c r="F25556" s="1" t="s">
        <v>3</v>
      </c>
    </row>
    <row r="25557" spans="6:6">
      <c r="F25557" s="1" t="s">
        <v>3</v>
      </c>
    </row>
    <row r="25558" spans="6:6">
      <c r="F25558" s="1" t="s">
        <v>3</v>
      </c>
    </row>
    <row r="25559" spans="6:6">
      <c r="F25559" s="1" t="s">
        <v>3</v>
      </c>
    </row>
    <row r="25560" spans="6:6">
      <c r="F25560" s="1" t="s">
        <v>3</v>
      </c>
    </row>
    <row r="25561" spans="6:6">
      <c r="F25561" s="1" t="s">
        <v>3</v>
      </c>
    </row>
    <row r="25562" spans="6:6">
      <c r="F25562" s="1" t="s">
        <v>3</v>
      </c>
    </row>
    <row r="25563" spans="6:6">
      <c r="F25563" s="1" t="s">
        <v>3</v>
      </c>
    </row>
    <row r="25564" spans="6:6">
      <c r="F25564" s="1" t="s">
        <v>3</v>
      </c>
    </row>
    <row r="25565" spans="6:6">
      <c r="F25565" s="1" t="s">
        <v>3</v>
      </c>
    </row>
    <row r="25566" spans="6:6">
      <c r="F25566" s="1" t="s">
        <v>3</v>
      </c>
    </row>
    <row r="25567" spans="6:6">
      <c r="F25567" s="1" t="s">
        <v>3</v>
      </c>
    </row>
    <row r="25568" spans="6:6">
      <c r="F25568" s="1" t="s">
        <v>3</v>
      </c>
    </row>
    <row r="25569" spans="6:6">
      <c r="F25569" s="1" t="s">
        <v>3</v>
      </c>
    </row>
    <row r="25570" spans="6:6">
      <c r="F25570" s="1" t="s">
        <v>3</v>
      </c>
    </row>
    <row r="25571" spans="6:6">
      <c r="F25571" s="1" t="s">
        <v>3</v>
      </c>
    </row>
    <row r="25572" spans="6:6">
      <c r="F25572" s="1" t="s">
        <v>3</v>
      </c>
    </row>
    <row r="25573" spans="6:6">
      <c r="F25573" s="1" t="s">
        <v>3</v>
      </c>
    </row>
    <row r="25574" spans="6:6">
      <c r="F25574" s="1" t="s">
        <v>3</v>
      </c>
    </row>
    <row r="25575" spans="6:6">
      <c r="F25575" s="1" t="s">
        <v>3</v>
      </c>
    </row>
    <row r="25576" spans="6:6">
      <c r="F25576" s="1" t="s">
        <v>3</v>
      </c>
    </row>
    <row r="25577" spans="6:6">
      <c r="F25577" s="1" t="s">
        <v>3</v>
      </c>
    </row>
    <row r="25578" spans="6:6">
      <c r="F25578" s="1" t="s">
        <v>3</v>
      </c>
    </row>
    <row r="25579" spans="6:6">
      <c r="F25579" s="1" t="s">
        <v>3</v>
      </c>
    </row>
    <row r="25580" spans="6:6">
      <c r="F25580" s="1" t="s">
        <v>3</v>
      </c>
    </row>
    <row r="25581" spans="6:6">
      <c r="F25581" s="1" t="s">
        <v>3</v>
      </c>
    </row>
    <row r="25582" spans="6:6">
      <c r="F25582" s="1" t="s">
        <v>3</v>
      </c>
    </row>
    <row r="25583" spans="6:6">
      <c r="F25583" s="1" t="s">
        <v>3</v>
      </c>
    </row>
    <row r="25584" spans="6:6">
      <c r="F25584" s="1" t="s">
        <v>3</v>
      </c>
    </row>
    <row r="25585" spans="6:6">
      <c r="F25585" s="1" t="s">
        <v>3</v>
      </c>
    </row>
    <row r="25586" spans="6:6">
      <c r="F25586" s="1" t="s">
        <v>3</v>
      </c>
    </row>
    <row r="25587" spans="6:6">
      <c r="F25587" s="1" t="s">
        <v>3</v>
      </c>
    </row>
    <row r="25588" spans="6:6">
      <c r="F25588" s="1" t="s">
        <v>3</v>
      </c>
    </row>
    <row r="25589" spans="6:6">
      <c r="F25589" s="1" t="s">
        <v>3</v>
      </c>
    </row>
    <row r="25590" spans="6:6">
      <c r="F25590" s="1" t="s">
        <v>3</v>
      </c>
    </row>
    <row r="25591" spans="6:6">
      <c r="F25591" s="1" t="s">
        <v>3</v>
      </c>
    </row>
    <row r="25592" spans="6:6">
      <c r="F25592" s="1" t="s">
        <v>3</v>
      </c>
    </row>
    <row r="25593" spans="6:6">
      <c r="F25593" s="1" t="s">
        <v>3</v>
      </c>
    </row>
    <row r="25594" spans="6:6">
      <c r="F25594" s="1" t="s">
        <v>3</v>
      </c>
    </row>
    <row r="25595" spans="6:6">
      <c r="F25595" s="1" t="s">
        <v>3</v>
      </c>
    </row>
    <row r="25596" spans="6:6">
      <c r="F25596" s="1" t="s">
        <v>3</v>
      </c>
    </row>
    <row r="25597" spans="6:6">
      <c r="F25597" s="1" t="s">
        <v>3</v>
      </c>
    </row>
    <row r="25598" spans="6:6">
      <c r="F25598" s="1" t="s">
        <v>3</v>
      </c>
    </row>
    <row r="25599" spans="6:6">
      <c r="F25599" s="1" t="s">
        <v>3</v>
      </c>
    </row>
    <row r="25600" spans="6:6">
      <c r="F25600" s="1" t="s">
        <v>3</v>
      </c>
    </row>
    <row r="25601" spans="6:6">
      <c r="F25601" s="1" t="s">
        <v>3</v>
      </c>
    </row>
    <row r="25602" spans="6:6">
      <c r="F25602" s="1" t="s">
        <v>3</v>
      </c>
    </row>
    <row r="25603" spans="6:6">
      <c r="F25603" s="1" t="s">
        <v>3</v>
      </c>
    </row>
    <row r="25604" spans="6:6">
      <c r="F25604" s="1" t="s">
        <v>3</v>
      </c>
    </row>
    <row r="25605" spans="6:6">
      <c r="F25605" s="1" t="s">
        <v>3</v>
      </c>
    </row>
    <row r="25606" spans="6:6">
      <c r="F25606" s="1" t="s">
        <v>3</v>
      </c>
    </row>
    <row r="25607" spans="6:6">
      <c r="F25607" s="1" t="s">
        <v>3</v>
      </c>
    </row>
    <row r="25608" spans="6:6">
      <c r="F25608" s="1" t="s">
        <v>3</v>
      </c>
    </row>
    <row r="25609" spans="6:6">
      <c r="F25609" s="1" t="s">
        <v>3</v>
      </c>
    </row>
    <row r="25610" spans="6:6">
      <c r="F25610" s="1" t="s">
        <v>3</v>
      </c>
    </row>
    <row r="25611" spans="6:6">
      <c r="F25611" s="1" t="s">
        <v>3</v>
      </c>
    </row>
    <row r="25612" spans="6:6">
      <c r="F25612" s="1" t="s">
        <v>3</v>
      </c>
    </row>
    <row r="25613" spans="6:6">
      <c r="F25613" s="1" t="s">
        <v>3</v>
      </c>
    </row>
    <row r="25614" spans="6:6">
      <c r="F25614" s="1" t="s">
        <v>3</v>
      </c>
    </row>
    <row r="25615" spans="6:6">
      <c r="F25615" s="1" t="s">
        <v>3</v>
      </c>
    </row>
    <row r="25616" spans="6:6">
      <c r="F25616" s="1" t="s">
        <v>3</v>
      </c>
    </row>
    <row r="25617" spans="6:6">
      <c r="F25617" s="1" t="s">
        <v>3</v>
      </c>
    </row>
    <row r="25618" spans="6:6">
      <c r="F25618" s="1" t="s">
        <v>3</v>
      </c>
    </row>
    <row r="25619" spans="6:6">
      <c r="F25619" s="1" t="s">
        <v>3</v>
      </c>
    </row>
    <row r="25620" spans="6:6">
      <c r="F25620" s="1" t="s">
        <v>3</v>
      </c>
    </row>
    <row r="25621" spans="6:6">
      <c r="F25621" s="1" t="s">
        <v>3</v>
      </c>
    </row>
    <row r="25622" spans="6:6">
      <c r="F25622" s="1" t="s">
        <v>3</v>
      </c>
    </row>
    <row r="25623" spans="6:6">
      <c r="F25623" s="1" t="s">
        <v>3</v>
      </c>
    </row>
    <row r="25624" spans="6:6">
      <c r="F25624" s="1" t="s">
        <v>3</v>
      </c>
    </row>
    <row r="25625" spans="6:6">
      <c r="F25625" s="1" t="s">
        <v>3</v>
      </c>
    </row>
    <row r="25626" spans="6:6">
      <c r="F25626" s="1" t="s">
        <v>3</v>
      </c>
    </row>
    <row r="25627" spans="6:6">
      <c r="F25627" s="1" t="s">
        <v>3</v>
      </c>
    </row>
    <row r="25628" spans="6:6">
      <c r="F25628" s="1" t="s">
        <v>3</v>
      </c>
    </row>
    <row r="25629" spans="6:6">
      <c r="F25629" s="1" t="s">
        <v>3</v>
      </c>
    </row>
    <row r="25630" spans="6:6">
      <c r="F25630" s="1" t="s">
        <v>3</v>
      </c>
    </row>
    <row r="25631" spans="6:6">
      <c r="F25631" s="1" t="s">
        <v>3</v>
      </c>
    </row>
    <row r="25632" spans="6:6">
      <c r="F25632" s="1" t="s">
        <v>3</v>
      </c>
    </row>
    <row r="25633" spans="6:6">
      <c r="F25633" s="1" t="s">
        <v>3</v>
      </c>
    </row>
    <row r="25634" spans="6:6">
      <c r="F25634" s="1" t="s">
        <v>3</v>
      </c>
    </row>
    <row r="25635" spans="6:6">
      <c r="F25635" s="1" t="s">
        <v>3</v>
      </c>
    </row>
    <row r="25636" spans="6:6">
      <c r="F25636" s="1" t="s">
        <v>3</v>
      </c>
    </row>
    <row r="25637" spans="6:6">
      <c r="F25637" s="1" t="s">
        <v>3</v>
      </c>
    </row>
    <row r="25638" spans="6:6">
      <c r="F25638" s="1" t="s">
        <v>3</v>
      </c>
    </row>
    <row r="25639" spans="6:6">
      <c r="F25639" s="1" t="s">
        <v>3</v>
      </c>
    </row>
    <row r="25640" spans="6:6">
      <c r="F25640" s="1" t="s">
        <v>3</v>
      </c>
    </row>
    <row r="25641" spans="6:6">
      <c r="F25641" s="1" t="s">
        <v>3</v>
      </c>
    </row>
    <row r="25642" spans="6:6">
      <c r="F25642" s="1" t="s">
        <v>3</v>
      </c>
    </row>
    <row r="25643" spans="6:6">
      <c r="F25643" s="1" t="s">
        <v>3</v>
      </c>
    </row>
    <row r="25644" spans="6:6">
      <c r="F25644" s="1" t="s">
        <v>3</v>
      </c>
    </row>
    <row r="25645" spans="6:6">
      <c r="F25645" s="1" t="s">
        <v>3</v>
      </c>
    </row>
    <row r="25646" spans="6:6">
      <c r="F25646" s="1" t="s">
        <v>3</v>
      </c>
    </row>
    <row r="25647" spans="6:6">
      <c r="F25647" s="1" t="s">
        <v>3</v>
      </c>
    </row>
    <row r="25648" spans="6:6">
      <c r="F25648" s="1" t="s">
        <v>3</v>
      </c>
    </row>
    <row r="25649" spans="6:6">
      <c r="F25649" s="1" t="s">
        <v>3</v>
      </c>
    </row>
    <row r="25650" spans="6:6">
      <c r="F25650" s="1" t="s">
        <v>3</v>
      </c>
    </row>
    <row r="25651" spans="6:6">
      <c r="F25651" s="1" t="s">
        <v>3</v>
      </c>
    </row>
    <row r="25652" spans="6:6">
      <c r="F25652" s="1" t="s">
        <v>3</v>
      </c>
    </row>
    <row r="25653" spans="6:6">
      <c r="F25653" s="1" t="s">
        <v>3</v>
      </c>
    </row>
    <row r="25654" spans="6:6">
      <c r="F25654" s="1" t="s">
        <v>3</v>
      </c>
    </row>
    <row r="25655" spans="6:6">
      <c r="F25655" s="1" t="s">
        <v>3</v>
      </c>
    </row>
    <row r="25656" spans="6:6">
      <c r="F25656" s="1" t="s">
        <v>3</v>
      </c>
    </row>
    <row r="25657" spans="6:6">
      <c r="F25657" s="1" t="s">
        <v>3</v>
      </c>
    </row>
    <row r="25658" spans="6:6">
      <c r="F25658" s="1" t="s">
        <v>3</v>
      </c>
    </row>
    <row r="25659" spans="6:6">
      <c r="F25659" s="1" t="s">
        <v>3</v>
      </c>
    </row>
    <row r="25660" spans="6:6">
      <c r="F25660" s="1" t="s">
        <v>3</v>
      </c>
    </row>
    <row r="25661" spans="6:6">
      <c r="F25661" s="1" t="s">
        <v>3</v>
      </c>
    </row>
    <row r="25662" spans="6:6">
      <c r="F25662" s="1" t="s">
        <v>3</v>
      </c>
    </row>
    <row r="25663" spans="6:6">
      <c r="F25663" s="1" t="s">
        <v>3</v>
      </c>
    </row>
    <row r="25664" spans="6:6">
      <c r="F25664" s="1" t="s">
        <v>3</v>
      </c>
    </row>
    <row r="25665" spans="6:6">
      <c r="F25665" s="1" t="s">
        <v>3</v>
      </c>
    </row>
    <row r="25666" spans="6:6">
      <c r="F25666" s="1" t="s">
        <v>3</v>
      </c>
    </row>
    <row r="25667" spans="6:6">
      <c r="F25667" s="1" t="s">
        <v>3</v>
      </c>
    </row>
    <row r="25668" spans="6:6">
      <c r="F25668" s="1" t="s">
        <v>3</v>
      </c>
    </row>
    <row r="25669" spans="6:6">
      <c r="F25669" s="1" t="s">
        <v>3</v>
      </c>
    </row>
    <row r="25670" spans="6:6">
      <c r="F25670" s="1" t="s">
        <v>3</v>
      </c>
    </row>
    <row r="25671" spans="6:6">
      <c r="F25671" s="1" t="s">
        <v>3</v>
      </c>
    </row>
    <row r="25672" spans="6:6">
      <c r="F25672" s="1" t="s">
        <v>3</v>
      </c>
    </row>
    <row r="25673" spans="6:6">
      <c r="F25673" s="1" t="s">
        <v>3</v>
      </c>
    </row>
    <row r="25674" spans="6:6">
      <c r="F25674" s="1" t="s">
        <v>3</v>
      </c>
    </row>
    <row r="25675" spans="6:6">
      <c r="F25675" s="1" t="s">
        <v>3</v>
      </c>
    </row>
    <row r="25676" spans="6:6">
      <c r="F25676" s="1" t="s">
        <v>3</v>
      </c>
    </row>
    <row r="25677" spans="6:6">
      <c r="F25677" s="1" t="s">
        <v>3</v>
      </c>
    </row>
    <row r="25678" spans="6:6">
      <c r="F25678" s="1" t="s">
        <v>3</v>
      </c>
    </row>
    <row r="25679" spans="6:6">
      <c r="F25679" s="1" t="s">
        <v>3</v>
      </c>
    </row>
    <row r="25680" spans="6:6">
      <c r="F25680" s="1" t="s">
        <v>3</v>
      </c>
    </row>
    <row r="25681" spans="6:6">
      <c r="F25681" s="1" t="s">
        <v>3</v>
      </c>
    </row>
    <row r="25682" spans="6:6">
      <c r="F25682" s="1" t="s">
        <v>3</v>
      </c>
    </row>
    <row r="25683" spans="6:6">
      <c r="F25683" s="1" t="s">
        <v>3</v>
      </c>
    </row>
    <row r="25684" spans="6:6">
      <c r="F25684" s="1" t="s">
        <v>3</v>
      </c>
    </row>
    <row r="25685" spans="6:6">
      <c r="F25685" s="1" t="s">
        <v>3</v>
      </c>
    </row>
    <row r="25686" spans="6:6">
      <c r="F25686" s="1" t="s">
        <v>3</v>
      </c>
    </row>
    <row r="25687" spans="6:6">
      <c r="F25687" s="1" t="s">
        <v>3</v>
      </c>
    </row>
    <row r="25688" spans="6:6">
      <c r="F25688" s="1" t="s">
        <v>3</v>
      </c>
    </row>
    <row r="25689" spans="6:6">
      <c r="F25689" s="1" t="s">
        <v>3</v>
      </c>
    </row>
    <row r="25690" spans="6:6">
      <c r="F25690" s="1" t="s">
        <v>3</v>
      </c>
    </row>
    <row r="25691" spans="6:6">
      <c r="F25691" s="1" t="s">
        <v>3</v>
      </c>
    </row>
    <row r="25692" spans="6:6">
      <c r="F25692" s="1" t="s">
        <v>3</v>
      </c>
    </row>
    <row r="25693" spans="6:6">
      <c r="F25693" s="1" t="s">
        <v>3</v>
      </c>
    </row>
    <row r="25694" spans="6:6">
      <c r="F25694" s="1" t="s">
        <v>3</v>
      </c>
    </row>
    <row r="25695" spans="6:6">
      <c r="F25695" s="1" t="s">
        <v>3</v>
      </c>
    </row>
    <row r="25696" spans="6:6">
      <c r="F25696" s="1" t="s">
        <v>3</v>
      </c>
    </row>
    <row r="25697" spans="6:6">
      <c r="F25697" s="1" t="s">
        <v>3</v>
      </c>
    </row>
    <row r="25698" spans="6:6">
      <c r="F25698" s="1" t="s">
        <v>3</v>
      </c>
    </row>
    <row r="25699" spans="6:6">
      <c r="F25699" s="1" t="s">
        <v>3</v>
      </c>
    </row>
    <row r="25700" spans="6:6">
      <c r="F25700" s="1" t="s">
        <v>3</v>
      </c>
    </row>
    <row r="25701" spans="6:6">
      <c r="F25701" s="1" t="s">
        <v>3</v>
      </c>
    </row>
    <row r="25702" spans="6:6">
      <c r="F25702" s="1" t="s">
        <v>3</v>
      </c>
    </row>
    <row r="25703" spans="6:6">
      <c r="F25703" s="1" t="s">
        <v>3</v>
      </c>
    </row>
    <row r="25704" spans="6:6">
      <c r="F25704" s="1" t="s">
        <v>3</v>
      </c>
    </row>
    <row r="25705" spans="6:6">
      <c r="F25705" s="1" t="s">
        <v>3</v>
      </c>
    </row>
    <row r="25706" spans="6:6">
      <c r="F25706" s="1" t="s">
        <v>3</v>
      </c>
    </row>
    <row r="25707" spans="6:6">
      <c r="F25707" s="1" t="s">
        <v>3</v>
      </c>
    </row>
    <row r="25708" spans="6:6">
      <c r="F25708" s="1" t="s">
        <v>3</v>
      </c>
    </row>
    <row r="25709" spans="6:6">
      <c r="F25709" s="1" t="s">
        <v>3</v>
      </c>
    </row>
    <row r="25710" spans="6:6">
      <c r="F25710" s="1" t="s">
        <v>3</v>
      </c>
    </row>
    <row r="25711" spans="6:6">
      <c r="F25711" s="1" t="s">
        <v>3</v>
      </c>
    </row>
    <row r="25712" spans="6:6">
      <c r="F25712" s="1" t="s">
        <v>3</v>
      </c>
    </row>
    <row r="25713" spans="6:6">
      <c r="F25713" s="1" t="s">
        <v>3</v>
      </c>
    </row>
    <row r="25714" spans="6:6">
      <c r="F25714" s="1" t="s">
        <v>3</v>
      </c>
    </row>
    <row r="25715" spans="6:6">
      <c r="F25715" s="1" t="s">
        <v>3</v>
      </c>
    </row>
    <row r="25716" spans="6:6">
      <c r="F25716" s="1" t="s">
        <v>3</v>
      </c>
    </row>
    <row r="25717" spans="6:6">
      <c r="F25717" s="1" t="s">
        <v>3</v>
      </c>
    </row>
    <row r="25718" spans="6:6">
      <c r="F25718" s="1" t="s">
        <v>3</v>
      </c>
    </row>
    <row r="25719" spans="6:6">
      <c r="F25719" s="1" t="s">
        <v>3</v>
      </c>
    </row>
    <row r="25720" spans="6:6">
      <c r="F25720" s="1" t="s">
        <v>3</v>
      </c>
    </row>
    <row r="25721" spans="6:6">
      <c r="F25721" s="1" t="s">
        <v>3</v>
      </c>
    </row>
    <row r="25722" spans="6:6">
      <c r="F25722" s="1" t="s">
        <v>3</v>
      </c>
    </row>
    <row r="25723" spans="6:6">
      <c r="F25723" s="1" t="s">
        <v>3</v>
      </c>
    </row>
    <row r="25724" spans="6:6">
      <c r="F25724" s="1" t="s">
        <v>3</v>
      </c>
    </row>
    <row r="25725" spans="6:6">
      <c r="F25725" s="1" t="s">
        <v>3</v>
      </c>
    </row>
    <row r="25726" spans="6:6">
      <c r="F25726" s="1" t="s">
        <v>3</v>
      </c>
    </row>
    <row r="25727" spans="6:6">
      <c r="F25727" s="1" t="s">
        <v>3</v>
      </c>
    </row>
    <row r="25728" spans="6:6">
      <c r="F25728" s="1" t="s">
        <v>3</v>
      </c>
    </row>
    <row r="25729" spans="6:6">
      <c r="F25729" s="1" t="s">
        <v>3</v>
      </c>
    </row>
    <row r="25730" spans="6:6">
      <c r="F25730" s="1" t="s">
        <v>3</v>
      </c>
    </row>
    <row r="25731" spans="6:6">
      <c r="F25731" s="1" t="s">
        <v>3</v>
      </c>
    </row>
    <row r="25732" spans="6:6">
      <c r="F25732" s="1" t="s">
        <v>3</v>
      </c>
    </row>
    <row r="25733" spans="6:6">
      <c r="F25733" s="1" t="s">
        <v>3</v>
      </c>
    </row>
    <row r="25734" spans="6:6">
      <c r="F25734" s="1" t="s">
        <v>3</v>
      </c>
    </row>
    <row r="25735" spans="6:6">
      <c r="F25735" s="1" t="s">
        <v>3</v>
      </c>
    </row>
    <row r="25736" spans="6:6">
      <c r="F25736" s="1" t="s">
        <v>3</v>
      </c>
    </row>
    <row r="25737" spans="6:6">
      <c r="F25737" s="1" t="s">
        <v>3</v>
      </c>
    </row>
    <row r="25738" spans="6:6">
      <c r="F25738" s="1" t="s">
        <v>3</v>
      </c>
    </row>
    <row r="25739" spans="6:6">
      <c r="F25739" s="1" t="s">
        <v>3</v>
      </c>
    </row>
    <row r="25740" spans="6:6">
      <c r="F25740" s="1" t="s">
        <v>3</v>
      </c>
    </row>
    <row r="25741" spans="6:6">
      <c r="F25741" s="1" t="s">
        <v>3</v>
      </c>
    </row>
    <row r="25742" spans="6:6">
      <c r="F25742" s="1" t="s">
        <v>3</v>
      </c>
    </row>
    <row r="25743" spans="6:6">
      <c r="F25743" s="1" t="s">
        <v>3</v>
      </c>
    </row>
    <row r="25744" spans="6:6">
      <c r="F25744" s="1" t="s">
        <v>3</v>
      </c>
    </row>
    <row r="25745" spans="6:6">
      <c r="F25745" s="1" t="s">
        <v>3</v>
      </c>
    </row>
    <row r="25746" spans="6:6">
      <c r="F25746" s="1" t="s">
        <v>3</v>
      </c>
    </row>
    <row r="25747" spans="6:6">
      <c r="F25747" s="1" t="s">
        <v>3</v>
      </c>
    </row>
    <row r="25748" spans="6:6">
      <c r="F25748" s="1" t="s">
        <v>3</v>
      </c>
    </row>
    <row r="25749" spans="6:6">
      <c r="F25749" s="1" t="s">
        <v>3</v>
      </c>
    </row>
    <row r="25750" spans="6:6">
      <c r="F25750" s="1" t="s">
        <v>3</v>
      </c>
    </row>
    <row r="25751" spans="6:6">
      <c r="F25751" s="1" t="s">
        <v>3</v>
      </c>
    </row>
    <row r="25752" spans="6:6">
      <c r="F25752" s="1" t="s">
        <v>3</v>
      </c>
    </row>
    <row r="25753" spans="6:6">
      <c r="F25753" s="1" t="s">
        <v>3</v>
      </c>
    </row>
    <row r="25754" spans="6:6">
      <c r="F25754" s="1" t="s">
        <v>3</v>
      </c>
    </row>
    <row r="25755" spans="6:6">
      <c r="F25755" s="1" t="s">
        <v>3</v>
      </c>
    </row>
    <row r="25756" spans="6:6">
      <c r="F25756" s="1" t="s">
        <v>3</v>
      </c>
    </row>
    <row r="25757" spans="6:6">
      <c r="F25757" s="1" t="s">
        <v>3</v>
      </c>
    </row>
    <row r="25758" spans="6:6">
      <c r="F25758" s="1" t="s">
        <v>3</v>
      </c>
    </row>
    <row r="25759" spans="6:6">
      <c r="F25759" s="1" t="s">
        <v>3</v>
      </c>
    </row>
    <row r="25760" spans="6:6">
      <c r="F25760" s="1" t="s">
        <v>3</v>
      </c>
    </row>
    <row r="25761" spans="6:6">
      <c r="F25761" s="1" t="s">
        <v>3</v>
      </c>
    </row>
    <row r="25762" spans="6:6">
      <c r="F25762" s="1" t="s">
        <v>3</v>
      </c>
    </row>
    <row r="25763" spans="6:6">
      <c r="F25763" s="1" t="s">
        <v>3</v>
      </c>
    </row>
    <row r="25764" spans="6:6">
      <c r="F25764" s="1" t="s">
        <v>3</v>
      </c>
    </row>
    <row r="25765" spans="6:6">
      <c r="F25765" s="1" t="s">
        <v>3</v>
      </c>
    </row>
    <row r="25766" spans="6:6">
      <c r="F25766" s="1" t="s">
        <v>3</v>
      </c>
    </row>
    <row r="25767" spans="6:6">
      <c r="F25767" s="1" t="s">
        <v>3</v>
      </c>
    </row>
    <row r="25768" spans="6:6">
      <c r="F25768" s="1" t="s">
        <v>3</v>
      </c>
    </row>
    <row r="25769" spans="6:6">
      <c r="F25769" s="1" t="s">
        <v>3</v>
      </c>
    </row>
    <row r="25770" spans="6:6">
      <c r="F25770" s="1" t="s">
        <v>3</v>
      </c>
    </row>
    <row r="25771" spans="6:6">
      <c r="F25771" s="1" t="s">
        <v>3</v>
      </c>
    </row>
    <row r="25772" spans="6:6">
      <c r="F25772" s="1" t="s">
        <v>3</v>
      </c>
    </row>
    <row r="25773" spans="6:6">
      <c r="F25773" s="1" t="s">
        <v>3</v>
      </c>
    </row>
    <row r="25774" spans="6:6">
      <c r="F25774" s="1" t="s">
        <v>3</v>
      </c>
    </row>
    <row r="25775" spans="6:6">
      <c r="F25775" s="1" t="s">
        <v>3</v>
      </c>
    </row>
    <row r="25776" spans="6:6">
      <c r="F25776" s="1" t="s">
        <v>3</v>
      </c>
    </row>
    <row r="25777" spans="6:6">
      <c r="F25777" s="1" t="s">
        <v>3</v>
      </c>
    </row>
    <row r="25778" spans="6:6">
      <c r="F25778" s="1" t="s">
        <v>3</v>
      </c>
    </row>
    <row r="25779" spans="6:6">
      <c r="F25779" s="1" t="s">
        <v>3</v>
      </c>
    </row>
    <row r="25780" spans="6:6">
      <c r="F25780" s="1" t="s">
        <v>3</v>
      </c>
    </row>
    <row r="25781" spans="6:6">
      <c r="F25781" s="1" t="s">
        <v>3</v>
      </c>
    </row>
    <row r="25782" spans="6:6">
      <c r="F25782" s="1" t="s">
        <v>3</v>
      </c>
    </row>
    <row r="25783" spans="6:6">
      <c r="F25783" s="1" t="s">
        <v>3</v>
      </c>
    </row>
    <row r="25784" spans="6:6">
      <c r="F25784" s="1" t="s">
        <v>3</v>
      </c>
    </row>
    <row r="25785" spans="6:6">
      <c r="F25785" s="1" t="s">
        <v>3</v>
      </c>
    </row>
    <row r="25786" spans="6:6">
      <c r="F25786" s="1" t="s">
        <v>3</v>
      </c>
    </row>
    <row r="25787" spans="6:6">
      <c r="F25787" s="1" t="s">
        <v>3</v>
      </c>
    </row>
    <row r="25788" spans="6:6">
      <c r="F25788" s="1" t="s">
        <v>3</v>
      </c>
    </row>
    <row r="25789" spans="6:6">
      <c r="F25789" s="1" t="s">
        <v>3</v>
      </c>
    </row>
    <row r="25790" spans="6:6">
      <c r="F25790" s="1" t="s">
        <v>3</v>
      </c>
    </row>
    <row r="25791" spans="6:6">
      <c r="F25791" s="1" t="s">
        <v>3</v>
      </c>
    </row>
    <row r="25792" spans="6:6">
      <c r="F25792" s="1" t="s">
        <v>3</v>
      </c>
    </row>
    <row r="25793" spans="6:6">
      <c r="F25793" s="1" t="s">
        <v>3</v>
      </c>
    </row>
    <row r="25794" spans="6:6">
      <c r="F25794" s="1" t="s">
        <v>3</v>
      </c>
    </row>
    <row r="25795" spans="6:6">
      <c r="F25795" s="1" t="s">
        <v>3</v>
      </c>
    </row>
    <row r="25796" spans="6:6">
      <c r="F25796" s="1" t="s">
        <v>3</v>
      </c>
    </row>
    <row r="25797" spans="6:6">
      <c r="F25797" s="1" t="s">
        <v>3</v>
      </c>
    </row>
    <row r="25798" spans="6:6">
      <c r="F25798" s="1" t="s">
        <v>3</v>
      </c>
    </row>
    <row r="25799" spans="6:6">
      <c r="F25799" s="1" t="s">
        <v>3</v>
      </c>
    </row>
    <row r="25800" spans="6:6">
      <c r="F25800" s="1" t="s">
        <v>3</v>
      </c>
    </row>
    <row r="25801" spans="6:6">
      <c r="F25801" s="1" t="s">
        <v>3</v>
      </c>
    </row>
    <row r="25802" spans="6:6">
      <c r="F25802" s="1" t="s">
        <v>3</v>
      </c>
    </row>
    <row r="25803" spans="6:6">
      <c r="F25803" s="1" t="s">
        <v>3</v>
      </c>
    </row>
    <row r="25804" spans="6:6">
      <c r="F25804" s="1" t="s">
        <v>3</v>
      </c>
    </row>
    <row r="25805" spans="6:6">
      <c r="F25805" s="1" t="s">
        <v>3</v>
      </c>
    </row>
    <row r="25806" spans="6:6">
      <c r="F25806" s="1" t="s">
        <v>3</v>
      </c>
    </row>
    <row r="25807" spans="6:6">
      <c r="F25807" s="1" t="s">
        <v>3</v>
      </c>
    </row>
    <row r="25808" spans="6:6">
      <c r="F25808" s="1" t="s">
        <v>3</v>
      </c>
    </row>
    <row r="25809" spans="6:6">
      <c r="F25809" s="1" t="s">
        <v>3</v>
      </c>
    </row>
    <row r="25810" spans="6:6">
      <c r="F25810" s="1" t="s">
        <v>3</v>
      </c>
    </row>
    <row r="25811" spans="6:6">
      <c r="F25811" s="1" t="s">
        <v>3</v>
      </c>
    </row>
    <row r="25812" spans="6:6">
      <c r="F25812" s="1" t="s">
        <v>3</v>
      </c>
    </row>
    <row r="25813" spans="6:6">
      <c r="F25813" s="1" t="s">
        <v>3</v>
      </c>
    </row>
    <row r="25814" spans="6:6">
      <c r="F25814" s="1" t="s">
        <v>3</v>
      </c>
    </row>
    <row r="25815" spans="6:6">
      <c r="F25815" s="1" t="s">
        <v>3</v>
      </c>
    </row>
    <row r="25816" spans="6:6">
      <c r="F25816" s="1" t="s">
        <v>3</v>
      </c>
    </row>
    <row r="25817" spans="6:6">
      <c r="F25817" s="1" t="s">
        <v>3</v>
      </c>
    </row>
    <row r="25818" spans="6:6">
      <c r="F25818" s="1" t="s">
        <v>3</v>
      </c>
    </row>
    <row r="25819" spans="6:6">
      <c r="F25819" s="1" t="s">
        <v>3</v>
      </c>
    </row>
    <row r="25820" spans="6:6">
      <c r="F25820" s="1" t="s">
        <v>3</v>
      </c>
    </row>
    <row r="25821" spans="6:6">
      <c r="F25821" s="1" t="s">
        <v>3</v>
      </c>
    </row>
    <row r="25822" spans="6:6">
      <c r="F25822" s="1" t="s">
        <v>3</v>
      </c>
    </row>
    <row r="25823" spans="6:6">
      <c r="F25823" s="1" t="s">
        <v>3</v>
      </c>
    </row>
    <row r="25824" spans="6:6">
      <c r="F25824" s="1" t="s">
        <v>3</v>
      </c>
    </row>
    <row r="25825" spans="6:6">
      <c r="F25825" s="1" t="s">
        <v>3</v>
      </c>
    </row>
    <row r="25826" spans="6:6">
      <c r="F25826" s="1" t="s">
        <v>3</v>
      </c>
    </row>
    <row r="25827" spans="6:6">
      <c r="F25827" s="1" t="s">
        <v>3</v>
      </c>
    </row>
    <row r="25828" spans="6:6">
      <c r="F25828" s="1" t="s">
        <v>3</v>
      </c>
    </row>
    <row r="25829" spans="6:6">
      <c r="F25829" s="1" t="s">
        <v>3</v>
      </c>
    </row>
    <row r="25830" spans="6:6">
      <c r="F25830" s="1" t="s">
        <v>3</v>
      </c>
    </row>
    <row r="25831" spans="6:6">
      <c r="F25831" s="1" t="s">
        <v>3</v>
      </c>
    </row>
    <row r="25832" spans="6:6">
      <c r="F25832" s="1" t="s">
        <v>3</v>
      </c>
    </row>
    <row r="25833" spans="6:6">
      <c r="F25833" s="1" t="s">
        <v>3</v>
      </c>
    </row>
    <row r="25834" spans="6:6">
      <c r="F25834" s="1" t="s">
        <v>3</v>
      </c>
    </row>
    <row r="25835" spans="6:6">
      <c r="F25835" s="1" t="s">
        <v>3</v>
      </c>
    </row>
    <row r="25836" spans="6:6">
      <c r="F25836" s="1" t="s">
        <v>3</v>
      </c>
    </row>
    <row r="25837" spans="6:6">
      <c r="F25837" s="1" t="s">
        <v>3</v>
      </c>
    </row>
    <row r="25838" spans="6:6">
      <c r="F25838" s="1" t="s">
        <v>3</v>
      </c>
    </row>
    <row r="25839" spans="6:6">
      <c r="F25839" s="1" t="s">
        <v>3</v>
      </c>
    </row>
    <row r="25840" spans="6:6">
      <c r="F25840" s="1" t="s">
        <v>3</v>
      </c>
    </row>
    <row r="25841" spans="6:6">
      <c r="F25841" s="1" t="s">
        <v>3</v>
      </c>
    </row>
    <row r="25842" spans="6:6">
      <c r="F25842" s="1" t="s">
        <v>3</v>
      </c>
    </row>
    <row r="25843" spans="6:6">
      <c r="F25843" s="1" t="s">
        <v>3</v>
      </c>
    </row>
    <row r="25844" spans="6:6">
      <c r="F25844" s="1" t="s">
        <v>3</v>
      </c>
    </row>
    <row r="25845" spans="6:6">
      <c r="F25845" s="1" t="s">
        <v>3</v>
      </c>
    </row>
    <row r="25846" spans="6:6">
      <c r="F25846" s="1" t="s">
        <v>3</v>
      </c>
    </row>
    <row r="25847" spans="6:6">
      <c r="F25847" s="1" t="s">
        <v>3</v>
      </c>
    </row>
    <row r="25848" spans="6:6">
      <c r="F25848" s="1" t="s">
        <v>3</v>
      </c>
    </row>
    <row r="25849" spans="6:6">
      <c r="F25849" s="1" t="s">
        <v>3</v>
      </c>
    </row>
    <row r="25850" spans="6:6">
      <c r="F25850" s="1" t="s">
        <v>3</v>
      </c>
    </row>
    <row r="25851" spans="6:6">
      <c r="F25851" s="1" t="s">
        <v>3</v>
      </c>
    </row>
    <row r="25852" spans="6:6">
      <c r="F25852" s="1" t="s">
        <v>3</v>
      </c>
    </row>
    <row r="25853" spans="6:6">
      <c r="F25853" s="1" t="s">
        <v>3</v>
      </c>
    </row>
    <row r="25854" spans="6:6">
      <c r="F25854" s="1" t="s">
        <v>3</v>
      </c>
    </row>
    <row r="25855" spans="6:6">
      <c r="F25855" s="1" t="s">
        <v>3</v>
      </c>
    </row>
    <row r="25856" spans="6:6">
      <c r="F25856" s="1" t="s">
        <v>3</v>
      </c>
    </row>
    <row r="25857" spans="6:6">
      <c r="F25857" s="1" t="s">
        <v>3</v>
      </c>
    </row>
    <row r="25858" spans="6:6">
      <c r="F25858" s="1" t="s">
        <v>3</v>
      </c>
    </row>
    <row r="25859" spans="6:6">
      <c r="F25859" s="1" t="s">
        <v>3</v>
      </c>
    </row>
    <row r="25860" spans="6:6">
      <c r="F25860" s="1" t="s">
        <v>3</v>
      </c>
    </row>
    <row r="25861" spans="6:6">
      <c r="F25861" s="1" t="s">
        <v>3</v>
      </c>
    </row>
    <row r="25862" spans="6:6">
      <c r="F25862" s="1" t="s">
        <v>3</v>
      </c>
    </row>
    <row r="25863" spans="6:6">
      <c r="F25863" s="1" t="s">
        <v>3</v>
      </c>
    </row>
    <row r="25864" spans="6:6">
      <c r="F25864" s="1" t="s">
        <v>3</v>
      </c>
    </row>
    <row r="25865" spans="6:6">
      <c r="F25865" s="1" t="s">
        <v>3</v>
      </c>
    </row>
    <row r="25866" spans="6:6">
      <c r="F25866" s="1" t="s">
        <v>3</v>
      </c>
    </row>
    <row r="25867" spans="6:6">
      <c r="F25867" s="1" t="s">
        <v>3</v>
      </c>
    </row>
    <row r="25868" spans="6:6">
      <c r="F25868" s="1" t="s">
        <v>3</v>
      </c>
    </row>
    <row r="25869" spans="6:6">
      <c r="F25869" s="1" t="s">
        <v>3</v>
      </c>
    </row>
    <row r="25870" spans="6:6">
      <c r="F25870" s="1" t="s">
        <v>3</v>
      </c>
    </row>
    <row r="25871" spans="6:6">
      <c r="F25871" s="1" t="s">
        <v>3</v>
      </c>
    </row>
    <row r="25872" spans="6:6">
      <c r="F25872" s="1" t="s">
        <v>3</v>
      </c>
    </row>
    <row r="25873" spans="6:6">
      <c r="F25873" s="1" t="s">
        <v>3</v>
      </c>
    </row>
    <row r="25874" spans="6:6">
      <c r="F25874" s="1" t="s">
        <v>3</v>
      </c>
    </row>
    <row r="25875" spans="6:6">
      <c r="F25875" s="1" t="s">
        <v>3</v>
      </c>
    </row>
    <row r="25876" spans="6:6">
      <c r="F25876" s="1" t="s">
        <v>3</v>
      </c>
    </row>
    <row r="25877" spans="6:6">
      <c r="F25877" s="1" t="s">
        <v>3</v>
      </c>
    </row>
    <row r="25878" spans="6:6">
      <c r="F25878" s="1" t="s">
        <v>3</v>
      </c>
    </row>
    <row r="25879" spans="6:6">
      <c r="F25879" s="1" t="s">
        <v>3</v>
      </c>
    </row>
    <row r="25880" spans="6:6">
      <c r="F25880" s="1" t="s">
        <v>3</v>
      </c>
    </row>
    <row r="25881" spans="6:6">
      <c r="F25881" s="1" t="s">
        <v>3</v>
      </c>
    </row>
    <row r="25882" spans="6:6">
      <c r="F25882" s="1" t="s">
        <v>3</v>
      </c>
    </row>
    <row r="25883" spans="6:6">
      <c r="F25883" s="1" t="s">
        <v>3</v>
      </c>
    </row>
    <row r="25884" spans="6:6">
      <c r="F25884" s="1" t="s">
        <v>3</v>
      </c>
    </row>
    <row r="25885" spans="6:6">
      <c r="F25885" s="1" t="s">
        <v>3</v>
      </c>
    </row>
    <row r="25886" spans="6:6">
      <c r="F25886" s="1" t="s">
        <v>3</v>
      </c>
    </row>
    <row r="25887" spans="6:6">
      <c r="F25887" s="1" t="s">
        <v>3</v>
      </c>
    </row>
    <row r="25888" spans="6:6">
      <c r="F25888" s="1" t="s">
        <v>3</v>
      </c>
    </row>
    <row r="25889" spans="6:6">
      <c r="F25889" s="1" t="s">
        <v>3</v>
      </c>
    </row>
    <row r="25890" spans="6:6">
      <c r="F25890" s="1" t="s">
        <v>3</v>
      </c>
    </row>
    <row r="25891" spans="6:6">
      <c r="F25891" s="1" t="s">
        <v>3</v>
      </c>
    </row>
    <row r="25892" spans="6:6">
      <c r="F25892" s="1" t="s">
        <v>3</v>
      </c>
    </row>
    <row r="25893" spans="6:6">
      <c r="F25893" s="1" t="s">
        <v>3</v>
      </c>
    </row>
    <row r="25894" spans="6:6">
      <c r="F25894" s="1" t="s">
        <v>3</v>
      </c>
    </row>
    <row r="25895" spans="6:6">
      <c r="F25895" s="1" t="s">
        <v>3</v>
      </c>
    </row>
    <row r="25896" spans="6:6">
      <c r="F25896" s="1" t="s">
        <v>3</v>
      </c>
    </row>
    <row r="25897" spans="6:6">
      <c r="F25897" s="1" t="s">
        <v>3</v>
      </c>
    </row>
    <row r="25898" spans="6:6">
      <c r="F25898" s="1" t="s">
        <v>3</v>
      </c>
    </row>
    <row r="25899" spans="6:6">
      <c r="F25899" s="1" t="s">
        <v>3</v>
      </c>
    </row>
    <row r="25900" spans="6:6">
      <c r="F25900" s="1" t="s">
        <v>3</v>
      </c>
    </row>
    <row r="25901" spans="6:6">
      <c r="F25901" s="1" t="s">
        <v>3</v>
      </c>
    </row>
    <row r="25902" spans="6:6">
      <c r="F25902" s="1" t="s">
        <v>3</v>
      </c>
    </row>
    <row r="25903" spans="6:6">
      <c r="F25903" s="1" t="s">
        <v>3</v>
      </c>
    </row>
    <row r="25904" spans="6:6">
      <c r="F25904" s="1" t="s">
        <v>3</v>
      </c>
    </row>
    <row r="25905" spans="6:6">
      <c r="F25905" s="1" t="s">
        <v>3</v>
      </c>
    </row>
    <row r="25906" spans="6:6">
      <c r="F25906" s="1" t="s">
        <v>3</v>
      </c>
    </row>
    <row r="25907" spans="6:6">
      <c r="F25907" s="1" t="s">
        <v>3</v>
      </c>
    </row>
    <row r="25908" spans="6:6">
      <c r="F25908" s="1" t="s">
        <v>3</v>
      </c>
    </row>
    <row r="25909" spans="6:6">
      <c r="F25909" s="1" t="s">
        <v>3</v>
      </c>
    </row>
    <row r="25910" spans="6:6">
      <c r="F25910" s="1" t="s">
        <v>3</v>
      </c>
    </row>
    <row r="25911" spans="6:6">
      <c r="F25911" s="1" t="s">
        <v>3</v>
      </c>
    </row>
    <row r="25912" spans="6:6">
      <c r="F25912" s="1" t="s">
        <v>3</v>
      </c>
    </row>
    <row r="25913" spans="6:6">
      <c r="F25913" s="1" t="s">
        <v>3</v>
      </c>
    </row>
    <row r="25914" spans="6:6">
      <c r="F25914" s="1" t="s">
        <v>3</v>
      </c>
    </row>
    <row r="25915" spans="6:6">
      <c r="F25915" s="1" t="s">
        <v>3</v>
      </c>
    </row>
    <row r="25916" spans="6:6">
      <c r="F25916" s="1" t="s">
        <v>3</v>
      </c>
    </row>
    <row r="25917" spans="6:6">
      <c r="F25917" s="1" t="s">
        <v>3</v>
      </c>
    </row>
    <row r="25918" spans="6:6">
      <c r="F25918" s="1" t="s">
        <v>3</v>
      </c>
    </row>
    <row r="25919" spans="6:6">
      <c r="F25919" s="1" t="s">
        <v>3</v>
      </c>
    </row>
    <row r="25920" spans="6:6">
      <c r="F25920" s="1" t="s">
        <v>3</v>
      </c>
    </row>
    <row r="25921" spans="6:6">
      <c r="F25921" s="1" t="s">
        <v>3</v>
      </c>
    </row>
    <row r="25922" spans="6:6">
      <c r="F25922" s="1" t="s">
        <v>3</v>
      </c>
    </row>
    <row r="25923" spans="6:6">
      <c r="F25923" s="1" t="s">
        <v>3</v>
      </c>
    </row>
    <row r="25924" spans="6:6">
      <c r="F25924" s="1" t="s">
        <v>3</v>
      </c>
    </row>
    <row r="25925" spans="6:6">
      <c r="F25925" s="1" t="s">
        <v>3</v>
      </c>
    </row>
    <row r="25926" spans="6:6">
      <c r="F25926" s="1" t="s">
        <v>3</v>
      </c>
    </row>
    <row r="25927" spans="6:6">
      <c r="F25927" s="1" t="s">
        <v>3</v>
      </c>
    </row>
    <row r="25928" spans="6:6">
      <c r="F25928" s="1" t="s">
        <v>3</v>
      </c>
    </row>
    <row r="25929" spans="6:6">
      <c r="F25929" s="1" t="s">
        <v>3</v>
      </c>
    </row>
    <row r="25930" spans="6:6">
      <c r="F25930" s="1" t="s">
        <v>3</v>
      </c>
    </row>
    <row r="25931" spans="6:6">
      <c r="F25931" s="1" t="s">
        <v>3</v>
      </c>
    </row>
    <row r="25932" spans="6:6">
      <c r="F25932" s="1" t="s">
        <v>3</v>
      </c>
    </row>
    <row r="25933" spans="6:6">
      <c r="F25933" s="1" t="s">
        <v>3</v>
      </c>
    </row>
    <row r="25934" spans="6:6">
      <c r="F25934" s="1" t="s">
        <v>3</v>
      </c>
    </row>
    <row r="25935" spans="6:6">
      <c r="F25935" s="1" t="s">
        <v>3</v>
      </c>
    </row>
    <row r="25936" spans="6:6">
      <c r="F25936" s="1" t="s">
        <v>3</v>
      </c>
    </row>
    <row r="25937" spans="6:6">
      <c r="F25937" s="1" t="s">
        <v>3</v>
      </c>
    </row>
    <row r="25938" spans="6:6">
      <c r="F25938" s="1" t="s">
        <v>3</v>
      </c>
    </row>
    <row r="25939" spans="6:6">
      <c r="F25939" s="1" t="s">
        <v>3</v>
      </c>
    </row>
    <row r="25940" spans="6:6">
      <c r="F25940" s="1" t="s">
        <v>3</v>
      </c>
    </row>
    <row r="25941" spans="6:6">
      <c r="F25941" s="1" t="s">
        <v>3</v>
      </c>
    </row>
    <row r="25942" spans="6:6">
      <c r="F25942" s="1" t="s">
        <v>3</v>
      </c>
    </row>
    <row r="25943" spans="6:6">
      <c r="F25943" s="1" t="s">
        <v>3</v>
      </c>
    </row>
    <row r="25944" spans="6:6">
      <c r="F25944" s="1" t="s">
        <v>3</v>
      </c>
    </row>
    <row r="25945" spans="6:6">
      <c r="F25945" s="1" t="s">
        <v>3</v>
      </c>
    </row>
    <row r="25946" spans="6:6">
      <c r="F25946" s="1" t="s">
        <v>3</v>
      </c>
    </row>
    <row r="25947" spans="6:6">
      <c r="F25947" s="1" t="s">
        <v>3</v>
      </c>
    </row>
    <row r="25948" spans="6:6">
      <c r="F25948" s="1" t="s">
        <v>3</v>
      </c>
    </row>
    <row r="25949" spans="6:6">
      <c r="F25949" s="1" t="s">
        <v>3</v>
      </c>
    </row>
    <row r="25950" spans="6:6">
      <c r="F25950" s="1" t="s">
        <v>3</v>
      </c>
    </row>
    <row r="25951" spans="6:6">
      <c r="F25951" s="1" t="s">
        <v>3</v>
      </c>
    </row>
    <row r="25952" spans="6:6">
      <c r="F25952" s="1" t="s">
        <v>3</v>
      </c>
    </row>
    <row r="25953" spans="6:6">
      <c r="F25953" s="1" t="s">
        <v>3</v>
      </c>
    </row>
    <row r="25954" spans="6:6">
      <c r="F25954" s="1" t="s">
        <v>3</v>
      </c>
    </row>
    <row r="25955" spans="6:6">
      <c r="F25955" s="1" t="s">
        <v>3</v>
      </c>
    </row>
    <row r="25956" spans="6:6">
      <c r="F25956" s="1" t="s">
        <v>3</v>
      </c>
    </row>
    <row r="25957" spans="6:6">
      <c r="F25957" s="1" t="s">
        <v>3</v>
      </c>
    </row>
    <row r="25958" spans="6:6">
      <c r="F25958" s="1" t="s">
        <v>3</v>
      </c>
    </row>
    <row r="25959" spans="6:6">
      <c r="F25959" s="1" t="s">
        <v>3</v>
      </c>
    </row>
    <row r="25960" spans="6:6">
      <c r="F25960" s="1" t="s">
        <v>3</v>
      </c>
    </row>
    <row r="25961" spans="6:6">
      <c r="F25961" s="1" t="s">
        <v>3</v>
      </c>
    </row>
    <row r="25962" spans="6:6">
      <c r="F25962" s="1" t="s">
        <v>3</v>
      </c>
    </row>
    <row r="25963" spans="6:6">
      <c r="F25963" s="1" t="s">
        <v>3</v>
      </c>
    </row>
    <row r="25964" spans="6:6">
      <c r="F25964" s="1" t="s">
        <v>3</v>
      </c>
    </row>
    <row r="25965" spans="6:6">
      <c r="F25965" s="1" t="s">
        <v>3</v>
      </c>
    </row>
    <row r="25966" spans="6:6">
      <c r="F25966" s="1" t="s">
        <v>3</v>
      </c>
    </row>
    <row r="25967" spans="6:6">
      <c r="F25967" s="1" t="s">
        <v>3</v>
      </c>
    </row>
    <row r="25968" spans="6:6">
      <c r="F25968" s="1" t="s">
        <v>3</v>
      </c>
    </row>
    <row r="25969" spans="6:6">
      <c r="F25969" s="1" t="s">
        <v>3</v>
      </c>
    </row>
    <row r="25970" spans="6:6">
      <c r="F25970" s="1" t="s">
        <v>3</v>
      </c>
    </row>
    <row r="25971" spans="6:6">
      <c r="F25971" s="1" t="s">
        <v>3</v>
      </c>
    </row>
    <row r="25972" spans="6:6">
      <c r="F25972" s="1" t="s">
        <v>3</v>
      </c>
    </row>
    <row r="25973" spans="6:6">
      <c r="F25973" s="1" t="s">
        <v>3</v>
      </c>
    </row>
    <row r="25974" spans="6:6">
      <c r="F25974" s="1" t="s">
        <v>3</v>
      </c>
    </row>
    <row r="25975" spans="6:6">
      <c r="F25975" s="1" t="s">
        <v>3</v>
      </c>
    </row>
    <row r="25976" spans="6:6">
      <c r="F25976" s="1" t="s">
        <v>3</v>
      </c>
    </row>
    <row r="25977" spans="6:6">
      <c r="F25977" s="1" t="s">
        <v>3</v>
      </c>
    </row>
    <row r="25978" spans="6:6">
      <c r="F25978" s="1" t="s">
        <v>3</v>
      </c>
    </row>
    <row r="25979" spans="6:6">
      <c r="F25979" s="1" t="s">
        <v>3</v>
      </c>
    </row>
    <row r="25980" spans="6:6">
      <c r="F25980" s="1" t="s">
        <v>3</v>
      </c>
    </row>
    <row r="25981" spans="6:6">
      <c r="F25981" s="1" t="s">
        <v>3</v>
      </c>
    </row>
    <row r="25982" spans="6:6">
      <c r="F25982" s="1" t="s">
        <v>3</v>
      </c>
    </row>
    <row r="25983" spans="6:6">
      <c r="F25983" s="1" t="s">
        <v>3</v>
      </c>
    </row>
    <row r="25984" spans="6:6">
      <c r="F25984" s="1" t="s">
        <v>3</v>
      </c>
    </row>
    <row r="25985" spans="6:6">
      <c r="F25985" s="1" t="s">
        <v>3</v>
      </c>
    </row>
    <row r="25986" spans="6:6">
      <c r="F25986" s="1" t="s">
        <v>3</v>
      </c>
    </row>
    <row r="25987" spans="6:6">
      <c r="F25987" s="1" t="s">
        <v>3</v>
      </c>
    </row>
    <row r="25988" spans="6:6">
      <c r="F25988" s="1" t="s">
        <v>3</v>
      </c>
    </row>
    <row r="25989" spans="6:6">
      <c r="F25989" s="1" t="s">
        <v>3</v>
      </c>
    </row>
    <row r="25990" spans="6:6">
      <c r="F25990" s="1" t="s">
        <v>3</v>
      </c>
    </row>
    <row r="25991" spans="6:6">
      <c r="F25991" s="1" t="s">
        <v>3</v>
      </c>
    </row>
    <row r="25992" spans="6:6">
      <c r="F25992" s="1" t="s">
        <v>3</v>
      </c>
    </row>
    <row r="25993" spans="6:6">
      <c r="F25993" s="1" t="s">
        <v>3</v>
      </c>
    </row>
    <row r="25994" spans="6:6">
      <c r="F25994" s="1" t="s">
        <v>3</v>
      </c>
    </row>
    <row r="25995" spans="6:6">
      <c r="F25995" s="1" t="s">
        <v>3</v>
      </c>
    </row>
    <row r="25996" spans="6:6">
      <c r="F25996" s="1" t="s">
        <v>3</v>
      </c>
    </row>
    <row r="25997" spans="6:6">
      <c r="F25997" s="1" t="s">
        <v>3</v>
      </c>
    </row>
    <row r="25998" spans="6:6">
      <c r="F25998" s="1" t="s">
        <v>3</v>
      </c>
    </row>
    <row r="25999" spans="6:6">
      <c r="F25999" s="1" t="s">
        <v>3</v>
      </c>
    </row>
    <row r="26000" spans="6:6">
      <c r="F26000" s="1" t="s">
        <v>3</v>
      </c>
    </row>
    <row r="26001" spans="6:6">
      <c r="F26001" s="1" t="s">
        <v>3</v>
      </c>
    </row>
    <row r="26002" spans="6:6">
      <c r="F26002" s="1" t="s">
        <v>3</v>
      </c>
    </row>
    <row r="26003" spans="6:6">
      <c r="F26003" s="1" t="s">
        <v>3</v>
      </c>
    </row>
    <row r="26004" spans="6:6">
      <c r="F26004" s="1" t="s">
        <v>3</v>
      </c>
    </row>
    <row r="26005" spans="6:6">
      <c r="F26005" s="1" t="s">
        <v>3</v>
      </c>
    </row>
    <row r="26006" spans="6:6">
      <c r="F26006" s="1" t="s">
        <v>3</v>
      </c>
    </row>
    <row r="26007" spans="6:6">
      <c r="F26007" s="1" t="s">
        <v>3</v>
      </c>
    </row>
    <row r="26008" spans="6:6">
      <c r="F26008" s="1" t="s">
        <v>3</v>
      </c>
    </row>
    <row r="26009" spans="6:6">
      <c r="F26009" s="1" t="s">
        <v>3</v>
      </c>
    </row>
    <row r="26010" spans="6:6">
      <c r="F26010" s="1" t="s">
        <v>3</v>
      </c>
    </row>
    <row r="26011" spans="6:6">
      <c r="F26011" s="1" t="s">
        <v>3</v>
      </c>
    </row>
    <row r="26012" spans="6:6">
      <c r="F26012" s="1" t="s">
        <v>3</v>
      </c>
    </row>
    <row r="26013" spans="6:6">
      <c r="F26013" s="1" t="s">
        <v>3</v>
      </c>
    </row>
    <row r="26014" spans="6:6">
      <c r="F26014" s="1" t="s">
        <v>3</v>
      </c>
    </row>
    <row r="26015" spans="6:6">
      <c r="F26015" s="1" t="s">
        <v>3</v>
      </c>
    </row>
    <row r="26016" spans="6:6">
      <c r="F26016" s="1" t="s">
        <v>3</v>
      </c>
    </row>
    <row r="26017" spans="6:6">
      <c r="F26017" s="1" t="s">
        <v>3</v>
      </c>
    </row>
    <row r="26018" spans="6:6">
      <c r="F26018" s="1" t="s">
        <v>3</v>
      </c>
    </row>
    <row r="26019" spans="6:6">
      <c r="F26019" s="1" t="s">
        <v>3</v>
      </c>
    </row>
    <row r="26020" spans="6:6">
      <c r="F26020" s="1" t="s">
        <v>3</v>
      </c>
    </row>
    <row r="26021" spans="6:6">
      <c r="F26021" s="1" t="s">
        <v>3</v>
      </c>
    </row>
    <row r="26022" spans="6:6">
      <c r="F26022" s="1" t="s">
        <v>3</v>
      </c>
    </row>
    <row r="26023" spans="6:6">
      <c r="F26023" s="1" t="s">
        <v>3</v>
      </c>
    </row>
    <row r="26024" spans="6:6">
      <c r="F26024" s="1" t="s">
        <v>3</v>
      </c>
    </row>
    <row r="26025" spans="6:6">
      <c r="F26025" s="1" t="s">
        <v>3</v>
      </c>
    </row>
    <row r="26026" spans="6:6">
      <c r="F26026" s="1" t="s">
        <v>3</v>
      </c>
    </row>
    <row r="26027" spans="6:6">
      <c r="F26027" s="1" t="s">
        <v>3</v>
      </c>
    </row>
    <row r="26028" spans="6:6">
      <c r="F26028" s="1" t="s">
        <v>3</v>
      </c>
    </row>
    <row r="26029" spans="6:6">
      <c r="F26029" s="1" t="s">
        <v>3</v>
      </c>
    </row>
    <row r="26030" spans="6:6">
      <c r="F26030" s="1" t="s">
        <v>3</v>
      </c>
    </row>
    <row r="26031" spans="6:6">
      <c r="F26031" s="1" t="s">
        <v>3</v>
      </c>
    </row>
    <row r="26032" spans="6:6">
      <c r="F26032" s="1" t="s">
        <v>3</v>
      </c>
    </row>
    <row r="26033" spans="6:6">
      <c r="F26033" s="1" t="s">
        <v>3</v>
      </c>
    </row>
    <row r="26034" spans="6:6">
      <c r="F26034" s="1" t="s">
        <v>3</v>
      </c>
    </row>
    <row r="26035" spans="6:6">
      <c r="F26035" s="1" t="s">
        <v>3</v>
      </c>
    </row>
    <row r="26036" spans="6:6">
      <c r="F26036" s="1" t="s">
        <v>3</v>
      </c>
    </row>
    <row r="26037" spans="6:6">
      <c r="F26037" s="1" t="s">
        <v>3</v>
      </c>
    </row>
    <row r="26038" spans="6:6">
      <c r="F26038" s="1" t="s">
        <v>3</v>
      </c>
    </row>
    <row r="26039" spans="6:6">
      <c r="F26039" s="1" t="s">
        <v>3</v>
      </c>
    </row>
    <row r="26040" spans="6:6">
      <c r="F26040" s="1" t="s">
        <v>3</v>
      </c>
    </row>
    <row r="26041" spans="6:6">
      <c r="F26041" s="1" t="s">
        <v>3</v>
      </c>
    </row>
    <row r="26042" spans="6:6">
      <c r="F26042" s="1" t="s">
        <v>3</v>
      </c>
    </row>
    <row r="26043" spans="6:6">
      <c r="F26043" s="1" t="s">
        <v>3</v>
      </c>
    </row>
    <row r="26044" spans="6:6">
      <c r="F26044" s="1" t="s">
        <v>3</v>
      </c>
    </row>
    <row r="26045" spans="6:6">
      <c r="F26045" s="1" t="s">
        <v>3</v>
      </c>
    </row>
    <row r="26046" spans="6:6">
      <c r="F26046" s="1" t="s">
        <v>3</v>
      </c>
    </row>
    <row r="26047" spans="6:6">
      <c r="F26047" s="1" t="s">
        <v>3</v>
      </c>
    </row>
    <row r="26048" spans="6:6">
      <c r="F26048" s="1" t="s">
        <v>3</v>
      </c>
    </row>
    <row r="26049" spans="6:6">
      <c r="F26049" s="1" t="s">
        <v>3</v>
      </c>
    </row>
    <row r="26050" spans="6:6">
      <c r="F26050" s="1" t="s">
        <v>3</v>
      </c>
    </row>
    <row r="26051" spans="6:6">
      <c r="F26051" s="1" t="s">
        <v>3</v>
      </c>
    </row>
    <row r="26052" spans="6:6">
      <c r="F26052" s="1" t="s">
        <v>3</v>
      </c>
    </row>
    <row r="26053" spans="6:6">
      <c r="F26053" s="1" t="s">
        <v>3</v>
      </c>
    </row>
    <row r="26054" spans="6:6">
      <c r="F26054" s="1" t="s">
        <v>3</v>
      </c>
    </row>
    <row r="26055" spans="6:6">
      <c r="F26055" s="1" t="s">
        <v>3</v>
      </c>
    </row>
    <row r="26056" spans="6:6">
      <c r="F26056" s="1" t="s">
        <v>3</v>
      </c>
    </row>
    <row r="26057" spans="6:6">
      <c r="F26057" s="1" t="s">
        <v>3</v>
      </c>
    </row>
    <row r="26058" spans="6:6">
      <c r="F26058" s="1" t="s">
        <v>3</v>
      </c>
    </row>
    <row r="26059" spans="6:6">
      <c r="F26059" s="1" t="s">
        <v>3</v>
      </c>
    </row>
    <row r="26060" spans="6:6">
      <c r="F26060" s="1" t="s">
        <v>3</v>
      </c>
    </row>
    <row r="26061" spans="6:6">
      <c r="F26061" s="1" t="s">
        <v>3</v>
      </c>
    </row>
    <row r="26062" spans="6:6">
      <c r="F26062" s="1" t="s">
        <v>3</v>
      </c>
    </row>
    <row r="26063" spans="6:6">
      <c r="F26063" s="1" t="s">
        <v>3</v>
      </c>
    </row>
    <row r="26064" spans="6:6">
      <c r="F26064" s="1" t="s">
        <v>3</v>
      </c>
    </row>
    <row r="26065" spans="6:6">
      <c r="F26065" s="1" t="s">
        <v>3</v>
      </c>
    </row>
    <row r="26066" spans="6:6">
      <c r="F26066" s="1" t="s">
        <v>3</v>
      </c>
    </row>
    <row r="26067" spans="6:6">
      <c r="F26067" s="1" t="s">
        <v>3</v>
      </c>
    </row>
    <row r="26068" spans="6:6">
      <c r="F26068" s="1" t="s">
        <v>3</v>
      </c>
    </row>
    <row r="26069" spans="6:6">
      <c r="F26069" s="1" t="s">
        <v>3</v>
      </c>
    </row>
    <row r="26070" spans="6:6">
      <c r="F26070" s="1" t="s">
        <v>3</v>
      </c>
    </row>
    <row r="26071" spans="6:6">
      <c r="F26071" s="1" t="s">
        <v>3</v>
      </c>
    </row>
    <row r="26072" spans="6:6">
      <c r="F26072" s="1" t="s">
        <v>3</v>
      </c>
    </row>
    <row r="26073" spans="6:6">
      <c r="F26073" s="1" t="s">
        <v>3</v>
      </c>
    </row>
    <row r="26074" spans="6:6">
      <c r="F26074" s="1" t="s">
        <v>3</v>
      </c>
    </row>
    <row r="26075" spans="6:6">
      <c r="F26075" s="1" t="s">
        <v>3</v>
      </c>
    </row>
    <row r="26076" spans="6:6">
      <c r="F26076" s="1" t="s">
        <v>3</v>
      </c>
    </row>
    <row r="26077" spans="6:6">
      <c r="F26077" s="1" t="s">
        <v>3</v>
      </c>
    </row>
    <row r="26078" spans="6:6">
      <c r="F26078" s="1" t="s">
        <v>3</v>
      </c>
    </row>
    <row r="26079" spans="6:6">
      <c r="F26079" s="1" t="s">
        <v>3</v>
      </c>
    </row>
    <row r="26080" spans="6:6">
      <c r="F26080" s="1" t="s">
        <v>3</v>
      </c>
    </row>
    <row r="26081" spans="6:6">
      <c r="F26081" s="1" t="s">
        <v>3</v>
      </c>
    </row>
    <row r="26082" spans="6:6">
      <c r="F26082" s="1" t="s">
        <v>3</v>
      </c>
    </row>
    <row r="26083" spans="6:6">
      <c r="F26083" s="1" t="s">
        <v>3</v>
      </c>
    </row>
    <row r="26084" spans="6:6">
      <c r="F26084" s="1" t="s">
        <v>3</v>
      </c>
    </row>
    <row r="26085" spans="6:6">
      <c r="F26085" s="1" t="s">
        <v>3</v>
      </c>
    </row>
    <row r="26086" spans="6:6">
      <c r="F26086" s="1" t="s">
        <v>3</v>
      </c>
    </row>
    <row r="26087" spans="6:6">
      <c r="F26087" s="1" t="s">
        <v>3</v>
      </c>
    </row>
    <row r="26088" spans="6:6">
      <c r="F26088" s="1" t="s">
        <v>3</v>
      </c>
    </row>
    <row r="26089" spans="6:6">
      <c r="F26089" s="1" t="s">
        <v>3</v>
      </c>
    </row>
    <row r="26090" spans="6:6">
      <c r="F26090" s="1" t="s">
        <v>3</v>
      </c>
    </row>
    <row r="26091" spans="6:6">
      <c r="F26091" s="1" t="s">
        <v>3</v>
      </c>
    </row>
    <row r="26092" spans="6:6">
      <c r="F26092" s="1" t="s">
        <v>3</v>
      </c>
    </row>
    <row r="26093" spans="6:6">
      <c r="F26093" s="1" t="s">
        <v>3</v>
      </c>
    </row>
    <row r="26094" spans="6:6">
      <c r="F26094" s="1" t="s">
        <v>3</v>
      </c>
    </row>
    <row r="26095" spans="6:6">
      <c r="F26095" s="1" t="s">
        <v>3</v>
      </c>
    </row>
    <row r="26096" spans="6:6">
      <c r="F26096" s="1" t="s">
        <v>3</v>
      </c>
    </row>
    <row r="26097" spans="6:6">
      <c r="F26097" s="1" t="s">
        <v>3</v>
      </c>
    </row>
    <row r="26098" spans="6:6">
      <c r="F26098" s="1" t="s">
        <v>3</v>
      </c>
    </row>
    <row r="26099" spans="6:6">
      <c r="F26099" s="1" t="s">
        <v>3</v>
      </c>
    </row>
    <row r="26100" spans="6:6">
      <c r="F26100" s="1" t="s">
        <v>3</v>
      </c>
    </row>
    <row r="26101" spans="6:6">
      <c r="F26101" s="1" t="s">
        <v>3</v>
      </c>
    </row>
    <row r="26102" spans="6:6">
      <c r="F26102" s="1" t="s">
        <v>3</v>
      </c>
    </row>
    <row r="26103" spans="6:6">
      <c r="F26103" s="1" t="s">
        <v>3</v>
      </c>
    </row>
    <row r="26104" spans="6:6">
      <c r="F26104" s="1" t="s">
        <v>3</v>
      </c>
    </row>
    <row r="26105" spans="6:6">
      <c r="F26105" s="1" t="s">
        <v>3</v>
      </c>
    </row>
    <row r="26106" spans="6:6">
      <c r="F26106" s="1" t="s">
        <v>3</v>
      </c>
    </row>
    <row r="26107" spans="6:6">
      <c r="F26107" s="1" t="s">
        <v>3</v>
      </c>
    </row>
    <row r="26108" spans="6:6">
      <c r="F26108" s="1" t="s">
        <v>3</v>
      </c>
    </row>
    <row r="26109" spans="6:6">
      <c r="F26109" s="1" t="s">
        <v>3</v>
      </c>
    </row>
    <row r="26110" spans="6:6">
      <c r="F26110" s="1" t="s">
        <v>3</v>
      </c>
    </row>
    <row r="26111" spans="6:6">
      <c r="F26111" s="1" t="s">
        <v>3</v>
      </c>
    </row>
    <row r="26112" spans="6:6">
      <c r="F26112" s="1" t="s">
        <v>3</v>
      </c>
    </row>
    <row r="26113" spans="6:6">
      <c r="F26113" s="1" t="s">
        <v>3</v>
      </c>
    </row>
    <row r="26114" spans="6:6">
      <c r="F26114" s="1" t="s">
        <v>3</v>
      </c>
    </row>
    <row r="26115" spans="6:6">
      <c r="F26115" s="1" t="s">
        <v>3</v>
      </c>
    </row>
    <row r="26116" spans="6:6">
      <c r="F26116" s="1" t="s">
        <v>3</v>
      </c>
    </row>
    <row r="26117" spans="6:6">
      <c r="F26117" s="1" t="s">
        <v>3</v>
      </c>
    </row>
    <row r="26118" spans="6:6">
      <c r="F26118" s="1" t="s">
        <v>3</v>
      </c>
    </row>
    <row r="26119" spans="6:6">
      <c r="F26119" s="1" t="s">
        <v>3</v>
      </c>
    </row>
    <row r="26120" spans="6:6">
      <c r="F26120" s="1" t="s">
        <v>3</v>
      </c>
    </row>
    <row r="26121" spans="6:6">
      <c r="F26121" s="1" t="s">
        <v>3</v>
      </c>
    </row>
    <row r="26122" spans="6:6">
      <c r="F26122" s="1" t="s">
        <v>3</v>
      </c>
    </row>
    <row r="26123" spans="6:6">
      <c r="F26123" s="1" t="s">
        <v>3</v>
      </c>
    </row>
    <row r="26124" spans="6:6">
      <c r="F26124" s="1" t="s">
        <v>3</v>
      </c>
    </row>
    <row r="26125" spans="6:6">
      <c r="F26125" s="1" t="s">
        <v>3</v>
      </c>
    </row>
    <row r="26126" spans="6:6">
      <c r="F26126" s="1" t="s">
        <v>3</v>
      </c>
    </row>
    <row r="26127" spans="6:6">
      <c r="F26127" s="1" t="s">
        <v>3</v>
      </c>
    </row>
    <row r="26128" spans="6:6">
      <c r="F26128" s="1" t="s">
        <v>3</v>
      </c>
    </row>
    <row r="26129" spans="6:6">
      <c r="F26129" s="1" t="s">
        <v>3</v>
      </c>
    </row>
    <row r="26130" spans="6:6">
      <c r="F26130" s="1" t="s">
        <v>3</v>
      </c>
    </row>
    <row r="26131" spans="6:6">
      <c r="F26131" s="1" t="s">
        <v>3</v>
      </c>
    </row>
    <row r="26132" spans="6:6">
      <c r="F26132" s="1" t="s">
        <v>3</v>
      </c>
    </row>
    <row r="26133" spans="6:6">
      <c r="F26133" s="1" t="s">
        <v>3</v>
      </c>
    </row>
    <row r="26134" spans="6:6">
      <c r="F26134" s="1" t="s">
        <v>3</v>
      </c>
    </row>
    <row r="26135" spans="6:6">
      <c r="F26135" s="1" t="s">
        <v>3</v>
      </c>
    </row>
    <row r="26136" spans="6:6">
      <c r="F26136" s="1" t="s">
        <v>3</v>
      </c>
    </row>
    <row r="26137" spans="6:6">
      <c r="F26137" s="1" t="s">
        <v>3</v>
      </c>
    </row>
    <row r="26138" spans="6:6">
      <c r="F26138" s="1" t="s">
        <v>3</v>
      </c>
    </row>
    <row r="26139" spans="6:6">
      <c r="F26139" s="1" t="s">
        <v>3</v>
      </c>
    </row>
    <row r="26140" spans="6:6">
      <c r="F26140" s="1" t="s">
        <v>3</v>
      </c>
    </row>
    <row r="26141" spans="6:6">
      <c r="F26141" s="1" t="s">
        <v>3</v>
      </c>
    </row>
    <row r="26142" spans="6:6">
      <c r="F26142" s="1" t="s">
        <v>3</v>
      </c>
    </row>
    <row r="26143" spans="6:6">
      <c r="F26143" s="1" t="s">
        <v>3</v>
      </c>
    </row>
    <row r="26144" spans="6:6">
      <c r="F26144" s="1" t="s">
        <v>3</v>
      </c>
    </row>
    <row r="26145" spans="6:6">
      <c r="F26145" s="1" t="s">
        <v>3</v>
      </c>
    </row>
    <row r="26146" spans="6:6">
      <c r="F26146" s="1" t="s">
        <v>3</v>
      </c>
    </row>
    <row r="26147" spans="6:6">
      <c r="F26147" s="1" t="s">
        <v>3</v>
      </c>
    </row>
    <row r="26148" spans="6:6">
      <c r="F26148" s="1" t="s">
        <v>3</v>
      </c>
    </row>
    <row r="26149" spans="6:6">
      <c r="F26149" s="1" t="s">
        <v>3</v>
      </c>
    </row>
    <row r="26150" spans="6:6">
      <c r="F26150" s="1" t="s">
        <v>3</v>
      </c>
    </row>
    <row r="26151" spans="6:6">
      <c r="F26151" s="1" t="s">
        <v>3</v>
      </c>
    </row>
    <row r="26152" spans="6:6">
      <c r="F26152" s="1" t="s">
        <v>3</v>
      </c>
    </row>
    <row r="26153" spans="6:6">
      <c r="F26153" s="1" t="s">
        <v>3</v>
      </c>
    </row>
    <row r="26154" spans="6:6">
      <c r="F26154" s="1" t="s">
        <v>3</v>
      </c>
    </row>
    <row r="26155" spans="6:6">
      <c r="F26155" s="1" t="s">
        <v>3</v>
      </c>
    </row>
    <row r="26156" spans="6:6">
      <c r="F26156" s="1" t="s">
        <v>3</v>
      </c>
    </row>
    <row r="26157" spans="6:6">
      <c r="F26157" s="1" t="s">
        <v>3</v>
      </c>
    </row>
    <row r="26158" spans="6:6">
      <c r="F26158" s="1" t="s">
        <v>3</v>
      </c>
    </row>
    <row r="26159" spans="6:6">
      <c r="F26159" s="1" t="s">
        <v>3</v>
      </c>
    </row>
    <row r="26160" spans="6:6">
      <c r="F26160" s="1" t="s">
        <v>3</v>
      </c>
    </row>
    <row r="26161" spans="6:6">
      <c r="F26161" s="1" t="s">
        <v>3</v>
      </c>
    </row>
    <row r="26162" spans="6:6">
      <c r="F26162" s="1" t="s">
        <v>3</v>
      </c>
    </row>
    <row r="26163" spans="6:6">
      <c r="F26163" s="1" t="s">
        <v>3</v>
      </c>
    </row>
    <row r="26164" spans="6:6">
      <c r="F26164" s="1" t="s">
        <v>3</v>
      </c>
    </row>
    <row r="26165" spans="6:6">
      <c r="F26165" s="1" t="s">
        <v>3</v>
      </c>
    </row>
    <row r="26166" spans="6:6">
      <c r="F26166" s="1" t="s">
        <v>3</v>
      </c>
    </row>
    <row r="26167" spans="6:6">
      <c r="F26167" s="1" t="s">
        <v>3</v>
      </c>
    </row>
    <row r="26168" spans="6:6">
      <c r="F26168" s="1" t="s">
        <v>3</v>
      </c>
    </row>
    <row r="26169" spans="6:6">
      <c r="F26169" s="1" t="s">
        <v>3</v>
      </c>
    </row>
    <row r="26170" spans="6:6">
      <c r="F26170" s="1" t="s">
        <v>3</v>
      </c>
    </row>
    <row r="26171" spans="6:6">
      <c r="F26171" s="1" t="s">
        <v>3</v>
      </c>
    </row>
    <row r="26172" spans="6:6">
      <c r="F26172" s="1" t="s">
        <v>3</v>
      </c>
    </row>
    <row r="26173" spans="6:6">
      <c r="F26173" s="1" t="s">
        <v>3</v>
      </c>
    </row>
    <row r="26174" spans="6:6">
      <c r="F26174" s="1" t="s">
        <v>3</v>
      </c>
    </row>
    <row r="26175" spans="6:6">
      <c r="F26175" s="1" t="s">
        <v>3</v>
      </c>
    </row>
    <row r="26176" spans="6:6">
      <c r="F26176" s="1" t="s">
        <v>3</v>
      </c>
    </row>
    <row r="26177" spans="6:6">
      <c r="F26177" s="1" t="s">
        <v>3</v>
      </c>
    </row>
    <row r="26178" spans="6:6">
      <c r="F26178" s="1" t="s">
        <v>3</v>
      </c>
    </row>
    <row r="26179" spans="6:6">
      <c r="F26179" s="1" t="s">
        <v>3</v>
      </c>
    </row>
    <row r="26180" spans="6:6">
      <c r="F26180" s="1" t="s">
        <v>3</v>
      </c>
    </row>
    <row r="26181" spans="6:6">
      <c r="F26181" s="1" t="s">
        <v>3</v>
      </c>
    </row>
    <row r="26182" spans="6:6">
      <c r="F26182" s="1" t="s">
        <v>3</v>
      </c>
    </row>
    <row r="26183" spans="6:6">
      <c r="F26183" s="1" t="s">
        <v>3</v>
      </c>
    </row>
    <row r="26184" spans="6:6">
      <c r="F26184" s="1" t="s">
        <v>3</v>
      </c>
    </row>
    <row r="26185" spans="6:6">
      <c r="F26185" s="1" t="s">
        <v>3</v>
      </c>
    </row>
    <row r="26186" spans="6:6">
      <c r="F26186" s="1" t="s">
        <v>3</v>
      </c>
    </row>
    <row r="26187" spans="6:6">
      <c r="F26187" s="1" t="s">
        <v>3</v>
      </c>
    </row>
    <row r="26188" spans="6:6">
      <c r="F26188" s="1" t="s">
        <v>3</v>
      </c>
    </row>
    <row r="26189" spans="6:6">
      <c r="F26189" s="1" t="s">
        <v>3</v>
      </c>
    </row>
    <row r="26190" spans="6:6">
      <c r="F26190" s="1" t="s">
        <v>3</v>
      </c>
    </row>
    <row r="26191" spans="6:6">
      <c r="F26191" s="1" t="s">
        <v>3</v>
      </c>
    </row>
    <row r="26192" spans="6:6">
      <c r="F26192" s="1" t="s">
        <v>3</v>
      </c>
    </row>
    <row r="26193" spans="6:6">
      <c r="F26193" s="1" t="s">
        <v>3</v>
      </c>
    </row>
    <row r="26194" spans="6:6">
      <c r="F26194" s="1" t="s">
        <v>3</v>
      </c>
    </row>
    <row r="26195" spans="6:6">
      <c r="F26195" s="1" t="s">
        <v>3</v>
      </c>
    </row>
    <row r="26196" spans="6:6">
      <c r="F26196" s="1" t="s">
        <v>3</v>
      </c>
    </row>
    <row r="26197" spans="6:6">
      <c r="F26197" s="1" t="s">
        <v>3</v>
      </c>
    </row>
    <row r="26198" spans="6:6">
      <c r="F26198" s="1" t="s">
        <v>3</v>
      </c>
    </row>
    <row r="26199" spans="6:6">
      <c r="F26199" s="1" t="s">
        <v>3</v>
      </c>
    </row>
    <row r="26200" spans="6:6">
      <c r="F26200" s="1" t="s">
        <v>3</v>
      </c>
    </row>
    <row r="26201" spans="6:6">
      <c r="F26201" s="1" t="s">
        <v>3</v>
      </c>
    </row>
    <row r="26202" spans="6:6">
      <c r="F26202" s="1" t="s">
        <v>3</v>
      </c>
    </row>
    <row r="26203" spans="6:6">
      <c r="F26203" s="1" t="s">
        <v>3</v>
      </c>
    </row>
    <row r="26204" spans="6:6">
      <c r="F26204" s="1" t="s">
        <v>3</v>
      </c>
    </row>
    <row r="26205" spans="6:6">
      <c r="F26205" s="1" t="s">
        <v>3</v>
      </c>
    </row>
    <row r="26206" spans="6:6">
      <c r="F26206" s="1" t="s">
        <v>3</v>
      </c>
    </row>
    <row r="26207" spans="6:6">
      <c r="F26207" s="1" t="s">
        <v>3</v>
      </c>
    </row>
    <row r="26208" spans="6:6">
      <c r="F26208" s="1" t="s">
        <v>3</v>
      </c>
    </row>
    <row r="26209" spans="6:6">
      <c r="F26209" s="1" t="s">
        <v>3</v>
      </c>
    </row>
    <row r="26210" spans="6:6">
      <c r="F26210" s="1" t="s">
        <v>3</v>
      </c>
    </row>
    <row r="26211" spans="6:6">
      <c r="F26211" s="1" t="s">
        <v>3</v>
      </c>
    </row>
    <row r="26212" spans="6:6">
      <c r="F26212" s="1" t="s">
        <v>3</v>
      </c>
    </row>
    <row r="26213" spans="6:6">
      <c r="F26213" s="1" t="s">
        <v>3</v>
      </c>
    </row>
    <row r="26214" spans="6:6">
      <c r="F26214" s="1" t="s">
        <v>3</v>
      </c>
    </row>
    <row r="26215" spans="6:6">
      <c r="F26215" s="1" t="s">
        <v>3</v>
      </c>
    </row>
    <row r="26216" spans="6:6">
      <c r="F26216" s="1" t="s">
        <v>3</v>
      </c>
    </row>
    <row r="26217" spans="6:6">
      <c r="F26217" s="1" t="s">
        <v>3</v>
      </c>
    </row>
    <row r="26218" spans="6:6">
      <c r="F26218" s="1" t="s">
        <v>3</v>
      </c>
    </row>
    <row r="26219" spans="6:6">
      <c r="F26219" s="1" t="s">
        <v>3</v>
      </c>
    </row>
    <row r="26220" spans="6:6">
      <c r="F26220" s="1" t="s">
        <v>3</v>
      </c>
    </row>
    <row r="26221" spans="6:6">
      <c r="F26221" s="1" t="s">
        <v>3</v>
      </c>
    </row>
    <row r="26222" spans="6:6">
      <c r="F26222" s="1" t="s">
        <v>3</v>
      </c>
    </row>
    <row r="26223" spans="6:6">
      <c r="F26223" s="1" t="s">
        <v>3</v>
      </c>
    </row>
    <row r="26224" spans="6:6">
      <c r="F26224" s="1" t="s">
        <v>3</v>
      </c>
    </row>
    <row r="26225" spans="6:6">
      <c r="F26225" s="1" t="s">
        <v>3</v>
      </c>
    </row>
    <row r="26226" spans="6:6">
      <c r="F26226" s="1" t="s">
        <v>3</v>
      </c>
    </row>
    <row r="26227" spans="6:6">
      <c r="F26227" s="1" t="s">
        <v>3</v>
      </c>
    </row>
    <row r="26228" spans="6:6">
      <c r="F26228" s="1" t="s">
        <v>3</v>
      </c>
    </row>
    <row r="26229" spans="6:6">
      <c r="F26229" s="1" t="s">
        <v>3</v>
      </c>
    </row>
    <row r="26230" spans="6:6">
      <c r="F26230" s="1" t="s">
        <v>3</v>
      </c>
    </row>
    <row r="26231" spans="6:6">
      <c r="F26231" s="1" t="s">
        <v>3</v>
      </c>
    </row>
    <row r="26232" spans="6:6">
      <c r="F26232" s="1" t="s">
        <v>3</v>
      </c>
    </row>
    <row r="26233" spans="6:6">
      <c r="F26233" s="1" t="s">
        <v>3</v>
      </c>
    </row>
    <row r="26234" spans="6:6">
      <c r="F26234" s="1" t="s">
        <v>3</v>
      </c>
    </row>
    <row r="26235" spans="6:6">
      <c r="F26235" s="1" t="s">
        <v>3</v>
      </c>
    </row>
    <row r="26236" spans="6:6">
      <c r="F26236" s="1" t="s">
        <v>3</v>
      </c>
    </row>
    <row r="26237" spans="6:6">
      <c r="F26237" s="1" t="s">
        <v>3</v>
      </c>
    </row>
    <row r="26238" spans="6:6">
      <c r="F26238" s="1" t="s">
        <v>3</v>
      </c>
    </row>
    <row r="26239" spans="6:6">
      <c r="F26239" s="1" t="s">
        <v>3</v>
      </c>
    </row>
    <row r="26240" spans="6:6">
      <c r="F26240" s="1" t="s">
        <v>3</v>
      </c>
    </row>
    <row r="26241" spans="6:6">
      <c r="F26241" s="1" t="s">
        <v>3</v>
      </c>
    </row>
    <row r="26242" spans="6:6">
      <c r="F26242" s="1" t="s">
        <v>3</v>
      </c>
    </row>
    <row r="26243" spans="6:6">
      <c r="F26243" s="1" t="s">
        <v>3</v>
      </c>
    </row>
    <row r="26244" spans="6:6">
      <c r="F26244" s="1" t="s">
        <v>3</v>
      </c>
    </row>
    <row r="26245" spans="6:6">
      <c r="F26245" s="1" t="s">
        <v>3</v>
      </c>
    </row>
    <row r="26246" spans="6:6">
      <c r="F26246" s="1" t="s">
        <v>3</v>
      </c>
    </row>
    <row r="26247" spans="6:6">
      <c r="F26247" s="1" t="s">
        <v>3</v>
      </c>
    </row>
    <row r="26248" spans="6:6">
      <c r="F26248" s="1" t="s">
        <v>3</v>
      </c>
    </row>
    <row r="26249" spans="6:6">
      <c r="F26249" s="1" t="s">
        <v>3</v>
      </c>
    </row>
    <row r="26250" spans="6:6">
      <c r="F26250" s="1" t="s">
        <v>3</v>
      </c>
    </row>
    <row r="26251" spans="6:6">
      <c r="F26251" s="1" t="s">
        <v>3</v>
      </c>
    </row>
    <row r="26252" spans="6:6">
      <c r="F26252" s="1" t="s">
        <v>3</v>
      </c>
    </row>
    <row r="26253" spans="6:6">
      <c r="F26253" s="1" t="s">
        <v>3</v>
      </c>
    </row>
    <row r="26254" spans="6:6">
      <c r="F26254" s="1" t="s">
        <v>3</v>
      </c>
    </row>
    <row r="26255" spans="6:6">
      <c r="F26255" s="1" t="s">
        <v>3</v>
      </c>
    </row>
    <row r="26256" spans="6:6">
      <c r="F26256" s="1" t="s">
        <v>3</v>
      </c>
    </row>
    <row r="26257" spans="6:6">
      <c r="F26257" s="1" t="s">
        <v>3</v>
      </c>
    </row>
    <row r="26258" spans="6:6">
      <c r="F26258" s="1" t="s">
        <v>3</v>
      </c>
    </row>
    <row r="26259" spans="6:6">
      <c r="F26259" s="1" t="s">
        <v>3</v>
      </c>
    </row>
    <row r="26260" spans="6:6">
      <c r="F26260" s="1" t="s">
        <v>3</v>
      </c>
    </row>
    <row r="26261" spans="6:6">
      <c r="F26261" s="1" t="s">
        <v>3</v>
      </c>
    </row>
    <row r="26262" spans="6:6">
      <c r="F26262" s="1" t="s">
        <v>3</v>
      </c>
    </row>
    <row r="26263" spans="6:6">
      <c r="F26263" s="1" t="s">
        <v>3</v>
      </c>
    </row>
    <row r="26264" spans="6:6">
      <c r="F26264" s="1" t="s">
        <v>3</v>
      </c>
    </row>
    <row r="26265" spans="6:6">
      <c r="F26265" s="1" t="s">
        <v>3</v>
      </c>
    </row>
    <row r="26266" spans="6:6">
      <c r="F26266" s="1" t="s">
        <v>3</v>
      </c>
    </row>
    <row r="26267" spans="6:6">
      <c r="F26267" s="1" t="s">
        <v>3</v>
      </c>
    </row>
    <row r="26268" spans="6:6">
      <c r="F26268" s="1" t="s">
        <v>3</v>
      </c>
    </row>
    <row r="26269" spans="6:6">
      <c r="F26269" s="1" t="s">
        <v>3</v>
      </c>
    </row>
    <row r="26270" spans="6:6">
      <c r="F26270" s="1" t="s">
        <v>3</v>
      </c>
    </row>
    <row r="26271" spans="6:6">
      <c r="F26271" s="1" t="s">
        <v>3</v>
      </c>
    </row>
    <row r="26272" spans="6:6">
      <c r="F26272" s="1" t="s">
        <v>3</v>
      </c>
    </row>
    <row r="26273" spans="6:6">
      <c r="F26273" s="1" t="s">
        <v>3</v>
      </c>
    </row>
    <row r="26274" spans="6:6">
      <c r="F26274" s="1" t="s">
        <v>3</v>
      </c>
    </row>
    <row r="26275" spans="6:6">
      <c r="F26275" s="1" t="s">
        <v>3</v>
      </c>
    </row>
    <row r="26276" spans="6:6">
      <c r="F26276" s="1" t="s">
        <v>3</v>
      </c>
    </row>
    <row r="26277" spans="6:6">
      <c r="F26277" s="1" t="s">
        <v>3</v>
      </c>
    </row>
    <row r="26278" spans="6:6">
      <c r="F26278" s="1" t="s">
        <v>3</v>
      </c>
    </row>
    <row r="26279" spans="6:6">
      <c r="F26279" s="1" t="s">
        <v>3</v>
      </c>
    </row>
    <row r="26280" spans="6:6">
      <c r="F26280" s="1" t="s">
        <v>3</v>
      </c>
    </row>
    <row r="26281" spans="6:6">
      <c r="F26281" s="1" t="s">
        <v>3</v>
      </c>
    </row>
    <row r="26282" spans="6:6">
      <c r="F26282" s="1" t="s">
        <v>3</v>
      </c>
    </row>
    <row r="26283" spans="6:6">
      <c r="F26283" s="1" t="s">
        <v>3</v>
      </c>
    </row>
    <row r="26284" spans="6:6">
      <c r="F26284" s="1" t="s">
        <v>3</v>
      </c>
    </row>
    <row r="26285" spans="6:6">
      <c r="F26285" s="1" t="s">
        <v>3</v>
      </c>
    </row>
    <row r="26286" spans="6:6">
      <c r="F26286" s="1" t="s">
        <v>3</v>
      </c>
    </row>
    <row r="26287" spans="6:6">
      <c r="F26287" s="1" t="s">
        <v>3</v>
      </c>
    </row>
    <row r="26288" spans="6:6">
      <c r="F26288" s="1" t="s">
        <v>3</v>
      </c>
    </row>
    <row r="26289" spans="6:6">
      <c r="F26289" s="1" t="s">
        <v>3</v>
      </c>
    </row>
    <row r="26290" spans="6:6">
      <c r="F26290" s="1" t="s">
        <v>3</v>
      </c>
    </row>
    <row r="26291" spans="6:6">
      <c r="F26291" s="1" t="s">
        <v>3</v>
      </c>
    </row>
    <row r="26292" spans="6:6">
      <c r="F26292" s="1" t="s">
        <v>3</v>
      </c>
    </row>
    <row r="26293" spans="6:6">
      <c r="F26293" s="1" t="s">
        <v>3</v>
      </c>
    </row>
    <row r="26294" spans="6:6">
      <c r="F26294" s="1" t="s">
        <v>3</v>
      </c>
    </row>
    <row r="26295" spans="6:6">
      <c r="F26295" s="1" t="s">
        <v>3</v>
      </c>
    </row>
    <row r="26296" spans="6:6">
      <c r="F26296" s="1" t="s">
        <v>3</v>
      </c>
    </row>
    <row r="26297" spans="6:6">
      <c r="F26297" s="1" t="s">
        <v>3</v>
      </c>
    </row>
    <row r="26298" spans="6:6">
      <c r="F26298" s="1" t="s">
        <v>3</v>
      </c>
    </row>
    <row r="26299" spans="6:6">
      <c r="F26299" s="1" t="s">
        <v>3</v>
      </c>
    </row>
    <row r="26300" spans="6:6">
      <c r="F26300" s="1" t="s">
        <v>3</v>
      </c>
    </row>
    <row r="26301" spans="6:6">
      <c r="F26301" s="1" t="s">
        <v>3</v>
      </c>
    </row>
    <row r="26302" spans="6:6">
      <c r="F26302" s="1" t="s">
        <v>3</v>
      </c>
    </row>
    <row r="26303" spans="6:6">
      <c r="F26303" s="1" t="s">
        <v>3</v>
      </c>
    </row>
    <row r="26304" spans="6:6">
      <c r="F26304" s="1" t="s">
        <v>3</v>
      </c>
    </row>
    <row r="26305" spans="6:6">
      <c r="F26305" s="1" t="s">
        <v>3</v>
      </c>
    </row>
    <row r="26306" spans="6:6">
      <c r="F26306" s="1" t="s">
        <v>3</v>
      </c>
    </row>
    <row r="26307" spans="6:6">
      <c r="F26307" s="1" t="s">
        <v>3</v>
      </c>
    </row>
    <row r="26308" spans="6:6">
      <c r="F26308" s="1" t="s">
        <v>3</v>
      </c>
    </row>
    <row r="26309" spans="6:6">
      <c r="F26309" s="1" t="s">
        <v>3</v>
      </c>
    </row>
    <row r="26310" spans="6:6">
      <c r="F26310" s="1" t="s">
        <v>3</v>
      </c>
    </row>
    <row r="26311" spans="6:6">
      <c r="F26311" s="1" t="s">
        <v>3</v>
      </c>
    </row>
    <row r="26312" spans="6:6">
      <c r="F26312" s="1" t="s">
        <v>3</v>
      </c>
    </row>
    <row r="26313" spans="6:6">
      <c r="F26313" s="1" t="s">
        <v>3</v>
      </c>
    </row>
    <row r="26314" spans="6:6">
      <c r="F26314" s="1" t="s">
        <v>3</v>
      </c>
    </row>
    <row r="26315" spans="6:6">
      <c r="F26315" s="1" t="s">
        <v>3</v>
      </c>
    </row>
    <row r="26316" spans="6:6">
      <c r="F26316" s="1" t="s">
        <v>3</v>
      </c>
    </row>
    <row r="26317" spans="6:6">
      <c r="F26317" s="1" t="s">
        <v>3</v>
      </c>
    </row>
    <row r="26318" spans="6:6">
      <c r="F26318" s="1" t="s">
        <v>3</v>
      </c>
    </row>
    <row r="26319" spans="6:6">
      <c r="F26319" s="1" t="s">
        <v>3</v>
      </c>
    </row>
    <row r="26320" spans="6:6">
      <c r="F26320" s="1" t="s">
        <v>3</v>
      </c>
    </row>
    <row r="26321" spans="6:6">
      <c r="F26321" s="1" t="s">
        <v>3</v>
      </c>
    </row>
    <row r="26322" spans="6:6">
      <c r="F26322" s="1" t="s">
        <v>3</v>
      </c>
    </row>
    <row r="26323" spans="6:6">
      <c r="F26323" s="1" t="s">
        <v>3</v>
      </c>
    </row>
    <row r="26324" spans="6:6">
      <c r="F26324" s="1" t="s">
        <v>3</v>
      </c>
    </row>
    <row r="26325" spans="6:6">
      <c r="F26325" s="1" t="s">
        <v>3</v>
      </c>
    </row>
    <row r="26326" spans="6:6">
      <c r="F26326" s="1" t="s">
        <v>3</v>
      </c>
    </row>
    <row r="26327" spans="6:6">
      <c r="F26327" s="1" t="s">
        <v>3</v>
      </c>
    </row>
    <row r="26328" spans="6:6">
      <c r="F26328" s="1" t="s">
        <v>3</v>
      </c>
    </row>
    <row r="26329" spans="6:6">
      <c r="F26329" s="1" t="s">
        <v>3</v>
      </c>
    </row>
    <row r="26330" spans="6:6">
      <c r="F26330" s="1" t="s">
        <v>3</v>
      </c>
    </row>
    <row r="26331" spans="6:6">
      <c r="F26331" s="1" t="s">
        <v>3</v>
      </c>
    </row>
    <row r="26332" spans="6:6">
      <c r="F26332" s="1" t="s">
        <v>3</v>
      </c>
    </row>
    <row r="26333" spans="6:6">
      <c r="F26333" s="1" t="s">
        <v>3</v>
      </c>
    </row>
    <row r="26334" spans="6:6">
      <c r="F26334" s="1" t="s">
        <v>3</v>
      </c>
    </row>
    <row r="26335" spans="6:6">
      <c r="F26335" s="1" t="s">
        <v>3</v>
      </c>
    </row>
    <row r="26336" spans="6:6">
      <c r="F26336" s="1" t="s">
        <v>3</v>
      </c>
    </row>
    <row r="26337" spans="6:6">
      <c r="F26337" s="1" t="s">
        <v>3</v>
      </c>
    </row>
    <row r="26338" spans="6:6">
      <c r="F26338" s="1" t="s">
        <v>3</v>
      </c>
    </row>
    <row r="26339" spans="6:6">
      <c r="F26339" s="1" t="s">
        <v>3</v>
      </c>
    </row>
    <row r="26340" spans="6:6">
      <c r="F26340" s="1" t="s">
        <v>3</v>
      </c>
    </row>
    <row r="26341" spans="6:6">
      <c r="F26341" s="1" t="s">
        <v>3</v>
      </c>
    </row>
    <row r="26342" spans="6:6">
      <c r="F26342" s="1" t="s">
        <v>3</v>
      </c>
    </row>
    <row r="26343" spans="6:6">
      <c r="F26343" s="1" t="s">
        <v>3</v>
      </c>
    </row>
    <row r="26344" spans="6:6">
      <c r="F26344" s="1" t="s">
        <v>3</v>
      </c>
    </row>
    <row r="26345" spans="6:6">
      <c r="F26345" s="1" t="s">
        <v>3</v>
      </c>
    </row>
    <row r="26346" spans="6:6">
      <c r="F26346" s="1" t="s">
        <v>3</v>
      </c>
    </row>
    <row r="26347" spans="6:6">
      <c r="F26347" s="1" t="s">
        <v>3</v>
      </c>
    </row>
    <row r="26348" spans="6:6">
      <c r="F26348" s="1" t="s">
        <v>3</v>
      </c>
    </row>
    <row r="26349" spans="6:6">
      <c r="F26349" s="1" t="s">
        <v>3</v>
      </c>
    </row>
    <row r="26350" spans="6:6">
      <c r="F26350" s="1" t="s">
        <v>3</v>
      </c>
    </row>
    <row r="26351" spans="6:6">
      <c r="F26351" s="1" t="s">
        <v>3</v>
      </c>
    </row>
    <row r="26352" spans="6:6">
      <c r="F26352" s="1" t="s">
        <v>3</v>
      </c>
    </row>
    <row r="26353" spans="6:6">
      <c r="F26353" s="1" t="s">
        <v>3</v>
      </c>
    </row>
    <row r="26354" spans="6:6">
      <c r="F26354" s="1" t="s">
        <v>3</v>
      </c>
    </row>
    <row r="26355" spans="6:6">
      <c r="F26355" s="1" t="s">
        <v>3</v>
      </c>
    </row>
    <row r="26356" spans="6:6">
      <c r="F26356" s="1" t="s">
        <v>3</v>
      </c>
    </row>
    <row r="26357" spans="6:6">
      <c r="F26357" s="1" t="s">
        <v>3</v>
      </c>
    </row>
    <row r="26358" spans="6:6">
      <c r="F26358" s="1" t="s">
        <v>3</v>
      </c>
    </row>
    <row r="26359" spans="6:6">
      <c r="F26359" s="1" t="s">
        <v>3</v>
      </c>
    </row>
    <row r="26360" spans="6:6">
      <c r="F26360" s="1" t="s">
        <v>3</v>
      </c>
    </row>
    <row r="26361" spans="6:6">
      <c r="F26361" s="1" t="s">
        <v>3</v>
      </c>
    </row>
    <row r="26362" spans="6:6">
      <c r="F26362" s="1" t="s">
        <v>3</v>
      </c>
    </row>
    <row r="26363" spans="6:6">
      <c r="F26363" s="1" t="s">
        <v>3</v>
      </c>
    </row>
    <row r="26364" spans="6:6">
      <c r="F26364" s="1" t="s">
        <v>3</v>
      </c>
    </row>
    <row r="26365" spans="6:6">
      <c r="F26365" s="1" t="s">
        <v>3</v>
      </c>
    </row>
    <row r="26366" spans="6:6">
      <c r="F26366" s="1" t="s">
        <v>3</v>
      </c>
    </row>
    <row r="26367" spans="6:6">
      <c r="F26367" s="1" t="s">
        <v>3</v>
      </c>
    </row>
    <row r="26368" spans="6:6">
      <c r="F26368" s="1" t="s">
        <v>3</v>
      </c>
    </row>
    <row r="26369" spans="6:6">
      <c r="F26369" s="1" t="s">
        <v>3</v>
      </c>
    </row>
    <row r="26370" spans="6:6">
      <c r="F26370" s="1" t="s">
        <v>3</v>
      </c>
    </row>
    <row r="26371" spans="6:6">
      <c r="F26371" s="1" t="s">
        <v>3</v>
      </c>
    </row>
    <row r="26372" spans="6:6">
      <c r="F26372" s="1" t="s">
        <v>3</v>
      </c>
    </row>
    <row r="26373" spans="6:6">
      <c r="F26373" s="1" t="s">
        <v>3</v>
      </c>
    </row>
    <row r="26374" spans="6:6">
      <c r="F26374" s="1" t="s">
        <v>3</v>
      </c>
    </row>
    <row r="26375" spans="6:6">
      <c r="F26375" s="1" t="s">
        <v>3</v>
      </c>
    </row>
    <row r="26376" spans="6:6">
      <c r="F26376" s="1" t="s">
        <v>3</v>
      </c>
    </row>
    <row r="26377" spans="6:6">
      <c r="F26377" s="1" t="s">
        <v>3</v>
      </c>
    </row>
    <row r="26378" spans="6:6">
      <c r="F26378" s="1" t="s">
        <v>3</v>
      </c>
    </row>
    <row r="26379" spans="6:6">
      <c r="F26379" s="1" t="s">
        <v>3</v>
      </c>
    </row>
    <row r="26380" spans="6:6">
      <c r="F26380" s="1" t="s">
        <v>3</v>
      </c>
    </row>
    <row r="26381" spans="6:6">
      <c r="F26381" s="1" t="s">
        <v>3</v>
      </c>
    </row>
    <row r="26382" spans="6:6">
      <c r="F26382" s="1" t="s">
        <v>3</v>
      </c>
    </row>
    <row r="26383" spans="6:6">
      <c r="F26383" s="1" t="s">
        <v>3</v>
      </c>
    </row>
    <row r="26384" spans="6:6">
      <c r="F26384" s="1" t="s">
        <v>3</v>
      </c>
    </row>
    <row r="26385" spans="6:6">
      <c r="F26385" s="1" t="s">
        <v>3</v>
      </c>
    </row>
    <row r="26386" spans="6:6">
      <c r="F26386" s="1" t="s">
        <v>3</v>
      </c>
    </row>
    <row r="26387" spans="6:6">
      <c r="F26387" s="1" t="s">
        <v>3</v>
      </c>
    </row>
    <row r="26388" spans="6:6">
      <c r="F26388" s="1" t="s">
        <v>3</v>
      </c>
    </row>
    <row r="26389" spans="6:6">
      <c r="F26389" s="1" t="s">
        <v>3</v>
      </c>
    </row>
    <row r="26390" spans="6:6">
      <c r="F26390" s="1" t="s">
        <v>3</v>
      </c>
    </row>
    <row r="26391" spans="6:6">
      <c r="F26391" s="1" t="s">
        <v>3</v>
      </c>
    </row>
    <row r="26392" spans="6:6">
      <c r="F26392" s="1" t="s">
        <v>3</v>
      </c>
    </row>
    <row r="26393" spans="6:6">
      <c r="F26393" s="1" t="s">
        <v>3</v>
      </c>
    </row>
    <row r="26394" spans="6:6">
      <c r="F26394" s="1" t="s">
        <v>3</v>
      </c>
    </row>
    <row r="26395" spans="6:6">
      <c r="F26395" s="1" t="s">
        <v>3</v>
      </c>
    </row>
    <row r="26396" spans="6:6">
      <c r="F26396" s="1" t="s">
        <v>3</v>
      </c>
    </row>
    <row r="26397" spans="6:6">
      <c r="F26397" s="1" t="s">
        <v>3</v>
      </c>
    </row>
    <row r="26398" spans="6:6">
      <c r="F26398" s="1" t="s">
        <v>3</v>
      </c>
    </row>
    <row r="26399" spans="6:6">
      <c r="F26399" s="1" t="s">
        <v>3</v>
      </c>
    </row>
    <row r="26400" spans="6:6">
      <c r="F26400" s="1" t="s">
        <v>3</v>
      </c>
    </row>
    <row r="26401" spans="6:6">
      <c r="F26401" s="1" t="s">
        <v>3</v>
      </c>
    </row>
    <row r="26402" spans="6:6">
      <c r="F26402" s="1" t="s">
        <v>3</v>
      </c>
    </row>
    <row r="26403" spans="6:6">
      <c r="F26403" s="1" t="s">
        <v>3</v>
      </c>
    </row>
    <row r="26404" spans="6:6">
      <c r="F26404" s="1" t="s">
        <v>3</v>
      </c>
    </row>
    <row r="26405" spans="6:6">
      <c r="F26405" s="1" t="s">
        <v>3</v>
      </c>
    </row>
    <row r="26406" spans="6:6">
      <c r="F26406" s="1" t="s">
        <v>3</v>
      </c>
    </row>
    <row r="26407" spans="6:6">
      <c r="F26407" s="1" t="s">
        <v>3</v>
      </c>
    </row>
    <row r="26408" spans="6:6">
      <c r="F26408" s="1" t="s">
        <v>3</v>
      </c>
    </row>
    <row r="26409" spans="6:6">
      <c r="F26409" s="1" t="s">
        <v>3</v>
      </c>
    </row>
    <row r="26410" spans="6:6">
      <c r="F26410" s="1" t="s">
        <v>3</v>
      </c>
    </row>
    <row r="26411" spans="6:6">
      <c r="F26411" s="1" t="s">
        <v>3</v>
      </c>
    </row>
    <row r="26412" spans="6:6">
      <c r="F26412" s="1" t="s">
        <v>3</v>
      </c>
    </row>
    <row r="26413" spans="6:6">
      <c r="F26413" s="1" t="s">
        <v>3</v>
      </c>
    </row>
    <row r="26414" spans="6:6">
      <c r="F26414" s="1" t="s">
        <v>3</v>
      </c>
    </row>
    <row r="26415" spans="6:6">
      <c r="F26415" s="1" t="s">
        <v>3</v>
      </c>
    </row>
    <row r="26416" spans="6:6">
      <c r="F26416" s="1" t="s">
        <v>3</v>
      </c>
    </row>
    <row r="26417" spans="6:6">
      <c r="F26417" s="1" t="s">
        <v>3</v>
      </c>
    </row>
    <row r="26418" spans="6:6">
      <c r="F26418" s="1" t="s">
        <v>3</v>
      </c>
    </row>
    <row r="26419" spans="6:6">
      <c r="F26419" s="1" t="s">
        <v>3</v>
      </c>
    </row>
    <row r="26420" spans="6:6">
      <c r="F26420" s="1" t="s">
        <v>3</v>
      </c>
    </row>
    <row r="26421" spans="6:6">
      <c r="F26421" s="1" t="s">
        <v>3</v>
      </c>
    </row>
    <row r="26422" spans="6:6">
      <c r="F26422" s="1" t="s">
        <v>3</v>
      </c>
    </row>
    <row r="26423" spans="6:6">
      <c r="F26423" s="1" t="s">
        <v>3</v>
      </c>
    </row>
    <row r="26424" spans="6:6">
      <c r="F26424" s="1" t="s">
        <v>3</v>
      </c>
    </row>
    <row r="26425" spans="6:6">
      <c r="F26425" s="1" t="s">
        <v>3</v>
      </c>
    </row>
    <row r="26426" spans="6:6">
      <c r="F26426" s="1" t="s">
        <v>3</v>
      </c>
    </row>
    <row r="26427" spans="6:6">
      <c r="F26427" s="1" t="s">
        <v>3</v>
      </c>
    </row>
    <row r="26428" spans="6:6">
      <c r="F26428" s="1" t="s">
        <v>3</v>
      </c>
    </row>
    <row r="26429" spans="6:6">
      <c r="F26429" s="1" t="s">
        <v>3</v>
      </c>
    </row>
    <row r="26430" spans="6:6">
      <c r="F26430" s="1" t="s">
        <v>3</v>
      </c>
    </row>
    <row r="26431" spans="6:6">
      <c r="F26431" s="1" t="s">
        <v>3</v>
      </c>
    </row>
    <row r="26432" spans="6:6">
      <c r="F26432" s="1" t="s">
        <v>3</v>
      </c>
    </row>
    <row r="26433" spans="6:6">
      <c r="F26433" s="1" t="s">
        <v>3</v>
      </c>
    </row>
    <row r="26434" spans="6:6">
      <c r="F26434" s="1" t="s">
        <v>3</v>
      </c>
    </row>
    <row r="26435" spans="6:6">
      <c r="F26435" s="1" t="s">
        <v>3</v>
      </c>
    </row>
    <row r="26436" spans="6:6">
      <c r="F26436" s="1" t="s">
        <v>3</v>
      </c>
    </row>
    <row r="26437" spans="6:6">
      <c r="F26437" s="1" t="s">
        <v>3</v>
      </c>
    </row>
    <row r="26438" spans="6:6">
      <c r="F26438" s="1" t="s">
        <v>3</v>
      </c>
    </row>
    <row r="26439" spans="6:6">
      <c r="F26439" s="1" t="s">
        <v>3</v>
      </c>
    </row>
    <row r="26440" spans="6:6">
      <c r="F26440" s="1" t="s">
        <v>3</v>
      </c>
    </row>
    <row r="26441" spans="6:6">
      <c r="F26441" s="1" t="s">
        <v>3</v>
      </c>
    </row>
    <row r="26442" spans="6:6">
      <c r="F26442" s="1" t="s">
        <v>3</v>
      </c>
    </row>
    <row r="26443" spans="6:6">
      <c r="F26443" s="1" t="s">
        <v>3</v>
      </c>
    </row>
    <row r="26444" spans="6:6">
      <c r="F26444" s="1" t="s">
        <v>3</v>
      </c>
    </row>
    <row r="26445" spans="6:6">
      <c r="F26445" s="1" t="s">
        <v>3</v>
      </c>
    </row>
    <row r="26446" spans="6:6">
      <c r="F26446" s="1" t="s">
        <v>3</v>
      </c>
    </row>
    <row r="26447" spans="6:6">
      <c r="F26447" s="1" t="s">
        <v>3</v>
      </c>
    </row>
    <row r="26448" spans="6:6">
      <c r="F26448" s="1" t="s">
        <v>3</v>
      </c>
    </row>
    <row r="26449" spans="6:6">
      <c r="F26449" s="1" t="s">
        <v>3</v>
      </c>
    </row>
    <row r="26450" spans="6:6">
      <c r="F26450" s="1" t="s">
        <v>3</v>
      </c>
    </row>
    <row r="26451" spans="6:6">
      <c r="F26451" s="1" t="s">
        <v>3</v>
      </c>
    </row>
    <row r="26452" spans="6:6">
      <c r="F26452" s="1" t="s">
        <v>3</v>
      </c>
    </row>
    <row r="26453" spans="6:6">
      <c r="F26453" s="1" t="s">
        <v>3</v>
      </c>
    </row>
    <row r="26454" spans="6:6">
      <c r="F26454" s="1" t="s">
        <v>3</v>
      </c>
    </row>
    <row r="26455" spans="6:6">
      <c r="F26455" s="1" t="s">
        <v>3</v>
      </c>
    </row>
    <row r="26456" spans="6:6">
      <c r="F26456" s="1" t="s">
        <v>3</v>
      </c>
    </row>
    <row r="26457" spans="6:6">
      <c r="F26457" s="1" t="s">
        <v>3</v>
      </c>
    </row>
    <row r="26458" spans="6:6">
      <c r="F26458" s="1" t="s">
        <v>3</v>
      </c>
    </row>
    <row r="26459" spans="6:6">
      <c r="F26459" s="1" t="s">
        <v>3</v>
      </c>
    </row>
    <row r="26460" spans="6:6">
      <c r="F26460" s="1" t="s">
        <v>3</v>
      </c>
    </row>
    <row r="26461" spans="6:6">
      <c r="F26461" s="1" t="s">
        <v>3</v>
      </c>
    </row>
    <row r="26462" spans="6:6">
      <c r="F26462" s="1" t="s">
        <v>3</v>
      </c>
    </row>
    <row r="26463" spans="6:6">
      <c r="F26463" s="1" t="s">
        <v>3</v>
      </c>
    </row>
    <row r="26464" spans="6:6">
      <c r="F26464" s="1" t="s">
        <v>3</v>
      </c>
    </row>
    <row r="26465" spans="6:6">
      <c r="F26465" s="1" t="s">
        <v>3</v>
      </c>
    </row>
    <row r="26466" spans="6:6">
      <c r="F26466" s="1" t="s">
        <v>3</v>
      </c>
    </row>
    <row r="26467" spans="6:6">
      <c r="F26467" s="1" t="s">
        <v>3</v>
      </c>
    </row>
    <row r="26468" spans="6:6">
      <c r="F26468" s="1" t="s">
        <v>3</v>
      </c>
    </row>
    <row r="26469" spans="6:6">
      <c r="F26469" s="1" t="s">
        <v>3</v>
      </c>
    </row>
    <row r="26470" spans="6:6">
      <c r="F26470" s="1" t="s">
        <v>3</v>
      </c>
    </row>
    <row r="26471" spans="6:6">
      <c r="F26471" s="1" t="s">
        <v>3</v>
      </c>
    </row>
    <row r="26472" spans="6:6">
      <c r="F26472" s="1" t="s">
        <v>3</v>
      </c>
    </row>
    <row r="26473" spans="6:6">
      <c r="F26473" s="1" t="s">
        <v>3</v>
      </c>
    </row>
    <row r="26474" spans="6:6">
      <c r="F26474" s="1" t="s">
        <v>3</v>
      </c>
    </row>
    <row r="26475" spans="6:6">
      <c r="F26475" s="1" t="s">
        <v>3</v>
      </c>
    </row>
    <row r="26476" spans="6:6">
      <c r="F26476" s="1" t="s">
        <v>3</v>
      </c>
    </row>
    <row r="26477" spans="6:6">
      <c r="F26477" s="1" t="s">
        <v>3</v>
      </c>
    </row>
    <row r="26478" spans="6:6">
      <c r="F26478" s="1" t="s">
        <v>3</v>
      </c>
    </row>
    <row r="26479" spans="6:6">
      <c r="F26479" s="1" t="s">
        <v>3</v>
      </c>
    </row>
    <row r="26480" spans="6:6">
      <c r="F26480" s="1" t="s">
        <v>3</v>
      </c>
    </row>
    <row r="26481" spans="6:6">
      <c r="F26481" s="1" t="s">
        <v>3</v>
      </c>
    </row>
    <row r="26482" spans="6:6">
      <c r="F26482" s="1" t="s">
        <v>3</v>
      </c>
    </row>
    <row r="26483" spans="6:6">
      <c r="F26483" s="1" t="s">
        <v>3</v>
      </c>
    </row>
    <row r="26484" spans="6:6">
      <c r="F26484" s="1" t="s">
        <v>3</v>
      </c>
    </row>
    <row r="26485" spans="6:6">
      <c r="F26485" s="1" t="s">
        <v>3</v>
      </c>
    </row>
    <row r="26486" spans="6:6">
      <c r="F26486" s="1" t="s">
        <v>3</v>
      </c>
    </row>
    <row r="26487" spans="6:6">
      <c r="F26487" s="1" t="s">
        <v>3</v>
      </c>
    </row>
    <row r="26488" spans="6:6">
      <c r="F26488" s="1" t="s">
        <v>3</v>
      </c>
    </row>
    <row r="26489" spans="6:6">
      <c r="F26489" s="1" t="s">
        <v>3</v>
      </c>
    </row>
    <row r="26490" spans="6:6">
      <c r="F26490" s="1" t="s">
        <v>3</v>
      </c>
    </row>
    <row r="26491" spans="6:6">
      <c r="F26491" s="1" t="s">
        <v>3</v>
      </c>
    </row>
    <row r="26492" spans="6:6">
      <c r="F26492" s="1" t="s">
        <v>3</v>
      </c>
    </row>
    <row r="26493" spans="6:6">
      <c r="F26493" s="1" t="s">
        <v>3</v>
      </c>
    </row>
    <row r="26494" spans="6:6">
      <c r="F26494" s="1" t="s">
        <v>3</v>
      </c>
    </row>
    <row r="26495" spans="6:6">
      <c r="F26495" s="1" t="s">
        <v>3</v>
      </c>
    </row>
    <row r="26496" spans="6:6">
      <c r="F26496" s="1" t="s">
        <v>3</v>
      </c>
    </row>
    <row r="26497" spans="6:6">
      <c r="F26497" s="1" t="s">
        <v>3</v>
      </c>
    </row>
    <row r="26498" spans="6:6">
      <c r="F26498" s="1" t="s">
        <v>3</v>
      </c>
    </row>
    <row r="26499" spans="6:6">
      <c r="F26499" s="1" t="s">
        <v>3</v>
      </c>
    </row>
    <row r="26500" spans="6:6">
      <c r="F26500" s="1" t="s">
        <v>3</v>
      </c>
    </row>
    <row r="26501" spans="6:6">
      <c r="F26501" s="1" t="s">
        <v>3</v>
      </c>
    </row>
    <row r="26502" spans="6:6">
      <c r="F26502" s="1" t="s">
        <v>3</v>
      </c>
    </row>
    <row r="26503" spans="6:6">
      <c r="F26503" s="1" t="s">
        <v>3</v>
      </c>
    </row>
    <row r="26504" spans="6:6">
      <c r="F26504" s="1" t="s">
        <v>3</v>
      </c>
    </row>
    <row r="26505" spans="6:6">
      <c r="F26505" s="1" t="s">
        <v>3</v>
      </c>
    </row>
    <row r="26506" spans="6:6">
      <c r="F26506" s="1" t="s">
        <v>3</v>
      </c>
    </row>
    <row r="26507" spans="6:6">
      <c r="F26507" s="1" t="s">
        <v>3</v>
      </c>
    </row>
    <row r="26508" spans="6:6">
      <c r="F26508" s="1" t="s">
        <v>3</v>
      </c>
    </row>
    <row r="26509" spans="6:6">
      <c r="F26509" s="1" t="s">
        <v>3</v>
      </c>
    </row>
    <row r="26510" spans="6:6">
      <c r="F26510" s="1" t="s">
        <v>3</v>
      </c>
    </row>
    <row r="26511" spans="6:6">
      <c r="F26511" s="1" t="s">
        <v>3</v>
      </c>
    </row>
    <row r="26512" spans="6:6">
      <c r="F26512" s="1" t="s">
        <v>3</v>
      </c>
    </row>
    <row r="26513" spans="6:6">
      <c r="F26513" s="1" t="s">
        <v>3</v>
      </c>
    </row>
    <row r="26514" spans="6:6">
      <c r="F26514" s="1" t="s">
        <v>3</v>
      </c>
    </row>
    <row r="26515" spans="6:6">
      <c r="F26515" s="1" t="s">
        <v>3</v>
      </c>
    </row>
    <row r="26516" spans="6:6">
      <c r="F26516" s="1" t="s">
        <v>3</v>
      </c>
    </row>
    <row r="26517" spans="6:6">
      <c r="F26517" s="1" t="s">
        <v>3</v>
      </c>
    </row>
    <row r="26518" spans="6:6">
      <c r="F26518" s="1" t="s">
        <v>3</v>
      </c>
    </row>
    <row r="26519" spans="6:6">
      <c r="F26519" s="1" t="s">
        <v>3</v>
      </c>
    </row>
    <row r="26520" spans="6:6">
      <c r="F26520" s="1" t="s">
        <v>3</v>
      </c>
    </row>
    <row r="26521" spans="6:6">
      <c r="F26521" s="1" t="s">
        <v>3</v>
      </c>
    </row>
    <row r="26522" spans="6:6">
      <c r="F26522" s="1" t="s">
        <v>3</v>
      </c>
    </row>
    <row r="26523" spans="6:6">
      <c r="F26523" s="1" t="s">
        <v>3</v>
      </c>
    </row>
    <row r="26524" spans="6:6">
      <c r="F26524" s="1" t="s">
        <v>3</v>
      </c>
    </row>
    <row r="26525" spans="6:6">
      <c r="F26525" s="1" t="s">
        <v>3</v>
      </c>
    </row>
    <row r="26526" spans="6:6">
      <c r="F26526" s="1" t="s">
        <v>3</v>
      </c>
    </row>
    <row r="26527" spans="6:6">
      <c r="F26527" s="1" t="s">
        <v>3</v>
      </c>
    </row>
    <row r="26528" spans="6:6">
      <c r="F26528" s="1" t="s">
        <v>3</v>
      </c>
    </row>
    <row r="26529" spans="6:6">
      <c r="F26529" s="1" t="s">
        <v>3</v>
      </c>
    </row>
    <row r="26530" spans="6:6">
      <c r="F26530" s="1" t="s">
        <v>3</v>
      </c>
    </row>
    <row r="26531" spans="6:6">
      <c r="F26531" s="1" t="s">
        <v>3</v>
      </c>
    </row>
    <row r="26532" spans="6:6">
      <c r="F26532" s="1" t="s">
        <v>3</v>
      </c>
    </row>
    <row r="26533" spans="6:6">
      <c r="F26533" s="1" t="s">
        <v>3</v>
      </c>
    </row>
    <row r="26534" spans="6:6">
      <c r="F26534" s="1" t="s">
        <v>3</v>
      </c>
    </row>
    <row r="26535" spans="6:6">
      <c r="F26535" s="1" t="s">
        <v>3</v>
      </c>
    </row>
    <row r="26536" spans="6:6">
      <c r="F26536" s="1" t="s">
        <v>3</v>
      </c>
    </row>
    <row r="26537" spans="6:6">
      <c r="F26537" s="1" t="s">
        <v>3</v>
      </c>
    </row>
    <row r="26538" spans="6:6">
      <c r="F26538" s="1" t="s">
        <v>3</v>
      </c>
    </row>
    <row r="26539" spans="6:6">
      <c r="F26539" s="1" t="s">
        <v>3</v>
      </c>
    </row>
    <row r="26540" spans="6:6">
      <c r="F26540" s="1" t="s">
        <v>3</v>
      </c>
    </row>
    <row r="26541" spans="6:6">
      <c r="F26541" s="1" t="s">
        <v>3</v>
      </c>
    </row>
    <row r="26542" spans="6:6">
      <c r="F26542" s="1" t="s">
        <v>3</v>
      </c>
    </row>
    <row r="26543" spans="6:6">
      <c r="F26543" s="1" t="s">
        <v>3</v>
      </c>
    </row>
    <row r="26544" spans="6:6">
      <c r="F26544" s="1" t="s">
        <v>3</v>
      </c>
    </row>
    <row r="26545" spans="6:6">
      <c r="F26545" s="1" t="s">
        <v>3</v>
      </c>
    </row>
    <row r="26546" spans="6:6">
      <c r="F26546" s="1" t="s">
        <v>3</v>
      </c>
    </row>
    <row r="26547" spans="6:6">
      <c r="F26547" s="1" t="s">
        <v>3</v>
      </c>
    </row>
    <row r="26548" spans="6:6">
      <c r="F26548" s="1" t="s">
        <v>3</v>
      </c>
    </row>
    <row r="26549" spans="6:6">
      <c r="F26549" s="1" t="s">
        <v>3</v>
      </c>
    </row>
    <row r="26550" spans="6:6">
      <c r="F26550" s="1" t="s">
        <v>3</v>
      </c>
    </row>
    <row r="26551" spans="6:6">
      <c r="F26551" s="1" t="s">
        <v>3</v>
      </c>
    </row>
    <row r="26552" spans="6:6">
      <c r="F26552" s="1" t="s">
        <v>3</v>
      </c>
    </row>
    <row r="26553" spans="6:6">
      <c r="F26553" s="1" t="s">
        <v>3</v>
      </c>
    </row>
    <row r="26554" spans="6:6">
      <c r="F26554" s="1" t="s">
        <v>3</v>
      </c>
    </row>
    <row r="26555" spans="6:6">
      <c r="F26555" s="1" t="s">
        <v>3</v>
      </c>
    </row>
    <row r="26556" spans="6:6">
      <c r="F26556" s="1" t="s">
        <v>3</v>
      </c>
    </row>
    <row r="26557" spans="6:6">
      <c r="F26557" s="1" t="s">
        <v>3</v>
      </c>
    </row>
    <row r="26558" spans="6:6">
      <c r="F26558" s="1" t="s">
        <v>3</v>
      </c>
    </row>
    <row r="26559" spans="6:6">
      <c r="F26559" s="1" t="s">
        <v>3</v>
      </c>
    </row>
    <row r="26560" spans="6:6">
      <c r="F26560" s="1" t="s">
        <v>3</v>
      </c>
    </row>
    <row r="26561" spans="6:6">
      <c r="F26561" s="1" t="s">
        <v>3</v>
      </c>
    </row>
    <row r="26562" spans="6:6">
      <c r="F26562" s="1" t="s">
        <v>3</v>
      </c>
    </row>
    <row r="26563" spans="6:6">
      <c r="F26563" s="1" t="s">
        <v>3</v>
      </c>
    </row>
    <row r="26564" spans="6:6">
      <c r="F26564" s="1" t="s">
        <v>3</v>
      </c>
    </row>
    <row r="26565" spans="6:6">
      <c r="F26565" s="1" t="s">
        <v>3</v>
      </c>
    </row>
    <row r="26566" spans="6:6">
      <c r="F26566" s="1" t="s">
        <v>3</v>
      </c>
    </row>
    <row r="26567" spans="6:6">
      <c r="F26567" s="1" t="s">
        <v>3</v>
      </c>
    </row>
    <row r="26568" spans="6:6">
      <c r="F26568" s="1" t="s">
        <v>3</v>
      </c>
    </row>
    <row r="26569" spans="6:6">
      <c r="F26569" s="1" t="s">
        <v>3</v>
      </c>
    </row>
    <row r="26570" spans="6:6">
      <c r="F26570" s="1" t="s">
        <v>3</v>
      </c>
    </row>
    <row r="26571" spans="6:6">
      <c r="F26571" s="1" t="s">
        <v>3</v>
      </c>
    </row>
    <row r="26572" spans="6:6">
      <c r="F26572" s="1" t="s">
        <v>3</v>
      </c>
    </row>
    <row r="26573" spans="6:6">
      <c r="F26573" s="1" t="s">
        <v>3</v>
      </c>
    </row>
    <row r="26574" spans="6:6">
      <c r="F26574" s="1" t="s">
        <v>3</v>
      </c>
    </row>
    <row r="26575" spans="6:6">
      <c r="F26575" s="1" t="s">
        <v>3</v>
      </c>
    </row>
    <row r="26576" spans="6:6">
      <c r="F26576" s="1" t="s">
        <v>3</v>
      </c>
    </row>
    <row r="26577" spans="6:6">
      <c r="F26577" s="1" t="s">
        <v>3</v>
      </c>
    </row>
    <row r="26578" spans="6:6">
      <c r="F26578" s="1" t="s">
        <v>3</v>
      </c>
    </row>
    <row r="26579" spans="6:6">
      <c r="F26579" s="1" t="s">
        <v>3</v>
      </c>
    </row>
    <row r="26580" spans="6:6">
      <c r="F26580" s="1" t="s">
        <v>3</v>
      </c>
    </row>
    <row r="26581" spans="6:6">
      <c r="F26581" s="1" t="s">
        <v>3</v>
      </c>
    </row>
    <row r="26582" spans="6:6">
      <c r="F26582" s="1" t="s">
        <v>3</v>
      </c>
    </row>
    <row r="26583" spans="6:6">
      <c r="F26583" s="1" t="s">
        <v>3</v>
      </c>
    </row>
    <row r="26584" spans="6:6">
      <c r="F26584" s="1" t="s">
        <v>3</v>
      </c>
    </row>
    <row r="26585" spans="6:6">
      <c r="F26585" s="1" t="s">
        <v>3</v>
      </c>
    </row>
    <row r="26586" spans="6:6">
      <c r="F26586" s="1" t="s">
        <v>3</v>
      </c>
    </row>
    <row r="26587" spans="6:6">
      <c r="F26587" s="1" t="s">
        <v>3</v>
      </c>
    </row>
    <row r="26588" spans="6:6">
      <c r="F26588" s="1" t="s">
        <v>3</v>
      </c>
    </row>
    <row r="26589" spans="6:6">
      <c r="F26589" s="1" t="s">
        <v>3</v>
      </c>
    </row>
    <row r="26590" spans="6:6">
      <c r="F26590" s="1" t="s">
        <v>3</v>
      </c>
    </row>
    <row r="26591" spans="6:6">
      <c r="F26591" s="1" t="s">
        <v>3</v>
      </c>
    </row>
    <row r="26592" spans="6:6">
      <c r="F26592" s="1" t="s">
        <v>3</v>
      </c>
    </row>
    <row r="26593" spans="6:6">
      <c r="F26593" s="1" t="s">
        <v>3</v>
      </c>
    </row>
    <row r="26594" spans="6:6">
      <c r="F26594" s="1" t="s">
        <v>3</v>
      </c>
    </row>
    <row r="26595" spans="6:6">
      <c r="F26595" s="1" t="s">
        <v>3</v>
      </c>
    </row>
    <row r="26596" spans="6:6">
      <c r="F26596" s="1" t="s">
        <v>3</v>
      </c>
    </row>
    <row r="26597" spans="6:6">
      <c r="F26597" s="1" t="s">
        <v>3</v>
      </c>
    </row>
    <row r="26598" spans="6:6">
      <c r="F26598" s="1" t="s">
        <v>3</v>
      </c>
    </row>
    <row r="26599" spans="6:6">
      <c r="F26599" s="1" t="s">
        <v>3</v>
      </c>
    </row>
    <row r="26600" spans="6:6">
      <c r="F26600" s="1" t="s">
        <v>3</v>
      </c>
    </row>
    <row r="26601" spans="6:6">
      <c r="F26601" s="1" t="s">
        <v>3</v>
      </c>
    </row>
    <row r="26602" spans="6:6">
      <c r="F26602" s="1" t="s">
        <v>3</v>
      </c>
    </row>
    <row r="26603" spans="6:6">
      <c r="F26603" s="1" t="s">
        <v>3</v>
      </c>
    </row>
    <row r="26604" spans="6:6">
      <c r="F26604" s="1" t="s">
        <v>3</v>
      </c>
    </row>
    <row r="26605" spans="6:6">
      <c r="F26605" s="1" t="s">
        <v>3</v>
      </c>
    </row>
    <row r="26606" spans="6:6">
      <c r="F26606" s="1" t="s">
        <v>3</v>
      </c>
    </row>
    <row r="26607" spans="6:6">
      <c r="F26607" s="1" t="s">
        <v>3</v>
      </c>
    </row>
    <row r="26608" spans="6:6">
      <c r="F26608" s="1" t="s">
        <v>3</v>
      </c>
    </row>
    <row r="26609" spans="6:6">
      <c r="F26609" s="1" t="s">
        <v>3</v>
      </c>
    </row>
    <row r="26610" spans="6:6">
      <c r="F26610" s="1" t="s">
        <v>3</v>
      </c>
    </row>
    <row r="26611" spans="6:6">
      <c r="F26611" s="1" t="s">
        <v>3</v>
      </c>
    </row>
    <row r="26612" spans="6:6">
      <c r="F26612" s="1" t="s">
        <v>3</v>
      </c>
    </row>
    <row r="26613" spans="6:6">
      <c r="F26613" s="1" t="s">
        <v>3</v>
      </c>
    </row>
    <row r="26614" spans="6:6">
      <c r="F26614" s="1" t="s">
        <v>3</v>
      </c>
    </row>
    <row r="26615" spans="6:6">
      <c r="F26615" s="1" t="s">
        <v>3</v>
      </c>
    </row>
    <row r="26616" spans="6:6">
      <c r="F26616" s="1" t="s">
        <v>3</v>
      </c>
    </row>
    <row r="26617" spans="6:6">
      <c r="F26617" s="1" t="s">
        <v>3</v>
      </c>
    </row>
    <row r="26618" spans="6:6">
      <c r="F26618" s="1" t="s">
        <v>3</v>
      </c>
    </row>
    <row r="26619" spans="6:6">
      <c r="F26619" s="1" t="s">
        <v>3</v>
      </c>
    </row>
    <row r="26620" spans="6:6">
      <c r="F26620" s="1" t="s">
        <v>3</v>
      </c>
    </row>
    <row r="26621" spans="6:6">
      <c r="F26621" s="1" t="s">
        <v>3</v>
      </c>
    </row>
    <row r="26622" spans="6:6">
      <c r="F26622" s="1" t="s">
        <v>3</v>
      </c>
    </row>
    <row r="26623" spans="6:6">
      <c r="F26623" s="1" t="s">
        <v>3</v>
      </c>
    </row>
    <row r="26624" spans="6:6">
      <c r="F26624" s="1" t="s">
        <v>3</v>
      </c>
    </row>
    <row r="26625" spans="6:6">
      <c r="F26625" s="1" t="s">
        <v>3</v>
      </c>
    </row>
    <row r="26626" spans="6:6">
      <c r="F26626" s="1" t="s">
        <v>3</v>
      </c>
    </row>
    <row r="26627" spans="6:6">
      <c r="F26627" s="1" t="s">
        <v>3</v>
      </c>
    </row>
    <row r="26628" spans="6:6">
      <c r="F26628" s="1" t="s">
        <v>3</v>
      </c>
    </row>
    <row r="26629" spans="6:6">
      <c r="F26629" s="1" t="s">
        <v>3</v>
      </c>
    </row>
    <row r="26630" spans="6:6">
      <c r="F26630" s="1" t="s">
        <v>3</v>
      </c>
    </row>
    <row r="26631" spans="6:6">
      <c r="F26631" s="1" t="s">
        <v>3</v>
      </c>
    </row>
    <row r="26632" spans="6:6">
      <c r="F26632" s="1" t="s">
        <v>3</v>
      </c>
    </row>
    <row r="26633" spans="6:6">
      <c r="F26633" s="1" t="s">
        <v>3</v>
      </c>
    </row>
    <row r="26634" spans="6:6">
      <c r="F26634" s="1" t="s">
        <v>3</v>
      </c>
    </row>
    <row r="26635" spans="6:6">
      <c r="F26635" s="1" t="s">
        <v>3</v>
      </c>
    </row>
    <row r="26636" spans="6:6">
      <c r="F26636" s="1" t="s">
        <v>3</v>
      </c>
    </row>
    <row r="26637" spans="6:6">
      <c r="F26637" s="1" t="s">
        <v>3</v>
      </c>
    </row>
    <row r="26638" spans="6:6">
      <c r="F26638" s="1" t="s">
        <v>3</v>
      </c>
    </row>
    <row r="26639" spans="6:6">
      <c r="F26639" s="1" t="s">
        <v>3</v>
      </c>
    </row>
    <row r="26640" spans="6:6">
      <c r="F26640" s="1" t="s">
        <v>3</v>
      </c>
    </row>
    <row r="26641" spans="6:6">
      <c r="F26641" s="1" t="s">
        <v>3</v>
      </c>
    </row>
    <row r="26642" spans="6:6">
      <c r="F26642" s="1" t="s">
        <v>3</v>
      </c>
    </row>
    <row r="26643" spans="6:6">
      <c r="F26643" s="1" t="s">
        <v>3</v>
      </c>
    </row>
    <row r="26644" spans="6:6">
      <c r="F26644" s="1" t="s">
        <v>3</v>
      </c>
    </row>
    <row r="26645" spans="6:6">
      <c r="F26645" s="1" t="s">
        <v>3</v>
      </c>
    </row>
    <row r="26646" spans="6:6">
      <c r="F26646" s="1" t="s">
        <v>3</v>
      </c>
    </row>
    <row r="26647" spans="6:6">
      <c r="F26647" s="1" t="s">
        <v>3</v>
      </c>
    </row>
    <row r="26648" spans="6:6">
      <c r="F26648" s="1" t="s">
        <v>3</v>
      </c>
    </row>
    <row r="26649" spans="6:6">
      <c r="F26649" s="1" t="s">
        <v>3</v>
      </c>
    </row>
    <row r="26650" spans="6:6">
      <c r="F26650" s="1" t="s">
        <v>3</v>
      </c>
    </row>
    <row r="26651" spans="6:6">
      <c r="F26651" s="1" t="s">
        <v>3</v>
      </c>
    </row>
    <row r="26652" spans="6:6">
      <c r="F26652" s="1" t="s">
        <v>3</v>
      </c>
    </row>
    <row r="26653" spans="6:6">
      <c r="F26653" s="1" t="s">
        <v>3</v>
      </c>
    </row>
    <row r="26654" spans="6:6">
      <c r="F26654" s="1" t="s">
        <v>3</v>
      </c>
    </row>
    <row r="26655" spans="6:6">
      <c r="F26655" s="1" t="s">
        <v>3</v>
      </c>
    </row>
    <row r="26656" spans="6:6">
      <c r="F26656" s="1" t="s">
        <v>3</v>
      </c>
    </row>
    <row r="26657" spans="6:6">
      <c r="F26657" s="1" t="s">
        <v>3</v>
      </c>
    </row>
    <row r="26658" spans="6:6">
      <c r="F26658" s="1" t="s">
        <v>3</v>
      </c>
    </row>
    <row r="26659" spans="6:6">
      <c r="F26659" s="1" t="s">
        <v>3</v>
      </c>
    </row>
    <row r="26660" spans="6:6">
      <c r="F26660" s="1" t="s">
        <v>3</v>
      </c>
    </row>
    <row r="26661" spans="6:6">
      <c r="F26661" s="1" t="s">
        <v>3</v>
      </c>
    </row>
    <row r="26662" spans="6:6">
      <c r="F26662" s="1" t="s">
        <v>3</v>
      </c>
    </row>
    <row r="26663" spans="6:6">
      <c r="F26663" s="1" t="s">
        <v>3</v>
      </c>
    </row>
    <row r="26664" spans="6:6">
      <c r="F26664" s="1" t="s">
        <v>3</v>
      </c>
    </row>
    <row r="26665" spans="6:6">
      <c r="F26665" s="1" t="s">
        <v>3</v>
      </c>
    </row>
    <row r="26666" spans="6:6">
      <c r="F26666" s="1" t="s">
        <v>3</v>
      </c>
    </row>
    <row r="26667" spans="6:6">
      <c r="F26667" s="1" t="s">
        <v>3</v>
      </c>
    </row>
    <row r="26668" spans="6:6">
      <c r="F26668" s="1" t="s">
        <v>3</v>
      </c>
    </row>
    <row r="26669" spans="6:6">
      <c r="F26669" s="1" t="s">
        <v>3</v>
      </c>
    </row>
    <row r="26670" spans="6:6">
      <c r="F26670" s="1" t="s">
        <v>3</v>
      </c>
    </row>
    <row r="26671" spans="6:6">
      <c r="F26671" s="1" t="s">
        <v>3</v>
      </c>
    </row>
    <row r="26672" spans="6:6">
      <c r="F26672" s="1" t="s">
        <v>3</v>
      </c>
    </row>
    <row r="26673" spans="6:6">
      <c r="F26673" s="1" t="s">
        <v>3</v>
      </c>
    </row>
    <row r="26674" spans="6:6">
      <c r="F26674" s="1" t="s">
        <v>3</v>
      </c>
    </row>
    <row r="26675" spans="6:6">
      <c r="F26675" s="1" t="s">
        <v>3</v>
      </c>
    </row>
    <row r="26676" spans="6:6">
      <c r="F26676" s="1" t="s">
        <v>3</v>
      </c>
    </row>
    <row r="26677" spans="6:6">
      <c r="F26677" s="1" t="s">
        <v>3</v>
      </c>
    </row>
    <row r="26678" spans="6:6">
      <c r="F26678" s="1" t="s">
        <v>3</v>
      </c>
    </row>
    <row r="26679" spans="6:6">
      <c r="F26679" s="1" t="s">
        <v>3</v>
      </c>
    </row>
    <row r="26680" spans="6:6">
      <c r="F26680" s="1" t="s">
        <v>3</v>
      </c>
    </row>
    <row r="26681" spans="6:6">
      <c r="F26681" s="1" t="s">
        <v>3</v>
      </c>
    </row>
    <row r="26682" spans="6:6">
      <c r="F26682" s="1" t="s">
        <v>3</v>
      </c>
    </row>
    <row r="26683" spans="6:6">
      <c r="F26683" s="1" t="s">
        <v>3</v>
      </c>
    </row>
    <row r="26684" spans="6:6">
      <c r="F26684" s="1" t="s">
        <v>3</v>
      </c>
    </row>
    <row r="26685" spans="6:6">
      <c r="F26685" s="1" t="s">
        <v>3</v>
      </c>
    </row>
    <row r="26686" spans="6:6">
      <c r="F26686" s="1" t="s">
        <v>3</v>
      </c>
    </row>
    <row r="26687" spans="6:6">
      <c r="F26687" s="1" t="s">
        <v>3</v>
      </c>
    </row>
    <row r="26688" spans="6:6">
      <c r="F26688" s="1" t="s">
        <v>3</v>
      </c>
    </row>
    <row r="26689" spans="6:6">
      <c r="F26689" s="1" t="s">
        <v>3</v>
      </c>
    </row>
    <row r="26690" spans="6:6">
      <c r="F26690" s="1" t="s">
        <v>3</v>
      </c>
    </row>
    <row r="26691" spans="6:6">
      <c r="F26691" s="1" t="s">
        <v>3</v>
      </c>
    </row>
    <row r="26692" spans="6:6">
      <c r="F26692" s="1" t="s">
        <v>3</v>
      </c>
    </row>
    <row r="26693" spans="6:6">
      <c r="F26693" s="1" t="s">
        <v>3</v>
      </c>
    </row>
    <row r="26694" spans="6:6">
      <c r="F26694" s="1" t="s">
        <v>3</v>
      </c>
    </row>
    <row r="26695" spans="6:6">
      <c r="F26695" s="1" t="s">
        <v>3</v>
      </c>
    </row>
    <row r="26696" spans="6:6">
      <c r="F26696" s="1" t="s">
        <v>3</v>
      </c>
    </row>
    <row r="26697" spans="6:6">
      <c r="F26697" s="1" t="s">
        <v>3</v>
      </c>
    </row>
    <row r="26698" spans="6:6">
      <c r="F26698" s="1" t="s">
        <v>3</v>
      </c>
    </row>
    <row r="26699" spans="6:6">
      <c r="F26699" s="1" t="s">
        <v>3</v>
      </c>
    </row>
    <row r="26700" spans="6:6">
      <c r="F26700" s="1" t="s">
        <v>3</v>
      </c>
    </row>
    <row r="26701" spans="6:6">
      <c r="F26701" s="1" t="s">
        <v>3</v>
      </c>
    </row>
    <row r="26702" spans="6:6">
      <c r="F26702" s="1" t="s">
        <v>3</v>
      </c>
    </row>
    <row r="26703" spans="6:6">
      <c r="F26703" s="1" t="s">
        <v>3</v>
      </c>
    </row>
    <row r="26704" spans="6:6">
      <c r="F26704" s="1" t="s">
        <v>3</v>
      </c>
    </row>
    <row r="26705" spans="6:6">
      <c r="F26705" s="1" t="s">
        <v>3</v>
      </c>
    </row>
    <row r="26706" spans="6:6">
      <c r="F26706" s="1" t="s">
        <v>3</v>
      </c>
    </row>
    <row r="26707" spans="6:6">
      <c r="F26707" s="1" t="s">
        <v>3</v>
      </c>
    </row>
    <row r="26708" spans="6:6">
      <c r="F26708" s="1" t="s">
        <v>3</v>
      </c>
    </row>
    <row r="26709" spans="6:6">
      <c r="F26709" s="1" t="s">
        <v>3</v>
      </c>
    </row>
    <row r="26710" spans="6:6">
      <c r="F26710" s="1" t="s">
        <v>3</v>
      </c>
    </row>
    <row r="26711" spans="6:6">
      <c r="F26711" s="1" t="s">
        <v>3</v>
      </c>
    </row>
    <row r="26712" spans="6:6">
      <c r="F26712" s="1" t="s">
        <v>3</v>
      </c>
    </row>
    <row r="26713" spans="6:6">
      <c r="F26713" s="1" t="s">
        <v>3</v>
      </c>
    </row>
    <row r="26714" spans="6:6">
      <c r="F26714" s="1" t="s">
        <v>3</v>
      </c>
    </row>
    <row r="26715" spans="6:6">
      <c r="F26715" s="1" t="s">
        <v>3</v>
      </c>
    </row>
    <row r="26716" spans="6:6">
      <c r="F26716" s="1" t="s">
        <v>3</v>
      </c>
    </row>
    <row r="26717" spans="6:6">
      <c r="F26717" s="1" t="s">
        <v>3</v>
      </c>
    </row>
    <row r="26718" spans="6:6">
      <c r="F26718" s="1" t="s">
        <v>3</v>
      </c>
    </row>
    <row r="26719" spans="6:6">
      <c r="F26719" s="1" t="s">
        <v>3</v>
      </c>
    </row>
    <row r="26720" spans="6:6">
      <c r="F26720" s="1" t="s">
        <v>3</v>
      </c>
    </row>
    <row r="26721" spans="6:6">
      <c r="F26721" s="1" t="s">
        <v>3</v>
      </c>
    </row>
    <row r="26722" spans="6:6">
      <c r="F26722" s="1" t="s">
        <v>3</v>
      </c>
    </row>
    <row r="26723" spans="6:6">
      <c r="F26723" s="1" t="s">
        <v>3</v>
      </c>
    </row>
    <row r="26724" spans="6:6">
      <c r="F26724" s="1" t="s">
        <v>3</v>
      </c>
    </row>
    <row r="26725" spans="6:6">
      <c r="F26725" s="1" t="s">
        <v>3</v>
      </c>
    </row>
    <row r="26726" spans="6:6">
      <c r="F26726" s="1" t="s">
        <v>3</v>
      </c>
    </row>
    <row r="26727" spans="6:6">
      <c r="F26727" s="1" t="s">
        <v>3</v>
      </c>
    </row>
    <row r="26728" spans="6:6">
      <c r="F26728" s="1" t="s">
        <v>3</v>
      </c>
    </row>
    <row r="26729" spans="6:6">
      <c r="F26729" s="1" t="s">
        <v>3</v>
      </c>
    </row>
    <row r="26730" spans="6:6">
      <c r="F26730" s="1" t="s">
        <v>3</v>
      </c>
    </row>
    <row r="26731" spans="6:6">
      <c r="F26731" s="1" t="s">
        <v>3</v>
      </c>
    </row>
    <row r="26732" spans="6:6">
      <c r="F26732" s="1" t="s">
        <v>3</v>
      </c>
    </row>
    <row r="26733" spans="6:6">
      <c r="F26733" s="1" t="s">
        <v>3</v>
      </c>
    </row>
    <row r="26734" spans="6:6">
      <c r="F26734" s="1" t="s">
        <v>3</v>
      </c>
    </row>
    <row r="26735" spans="6:6">
      <c r="F26735" s="1" t="s">
        <v>3</v>
      </c>
    </row>
    <row r="26736" spans="6:6">
      <c r="F26736" s="1" t="s">
        <v>3</v>
      </c>
    </row>
    <row r="26737" spans="6:6">
      <c r="F26737" s="1" t="s">
        <v>3</v>
      </c>
    </row>
    <row r="26738" spans="6:6">
      <c r="F26738" s="1" t="s">
        <v>3</v>
      </c>
    </row>
    <row r="26739" spans="6:6">
      <c r="F26739" s="1" t="s">
        <v>3</v>
      </c>
    </row>
    <row r="26740" spans="6:6">
      <c r="F26740" s="1" t="s">
        <v>3</v>
      </c>
    </row>
    <row r="26741" spans="6:6">
      <c r="F26741" s="1" t="s">
        <v>3</v>
      </c>
    </row>
    <row r="26742" spans="6:6">
      <c r="F26742" s="1" t="s">
        <v>3</v>
      </c>
    </row>
    <row r="26743" spans="6:6">
      <c r="F26743" s="1" t="s">
        <v>3</v>
      </c>
    </row>
    <row r="26744" spans="6:6">
      <c r="F26744" s="1" t="s">
        <v>3</v>
      </c>
    </row>
    <row r="26745" spans="6:6">
      <c r="F26745" s="1" t="s">
        <v>3</v>
      </c>
    </row>
    <row r="26746" spans="6:6">
      <c r="F26746" s="1" t="s">
        <v>3</v>
      </c>
    </row>
    <row r="26747" spans="6:6">
      <c r="F26747" s="1" t="s">
        <v>3</v>
      </c>
    </row>
    <row r="26748" spans="6:6">
      <c r="F26748" s="1" t="s">
        <v>3</v>
      </c>
    </row>
    <row r="26749" spans="6:6">
      <c r="F26749" s="1" t="s">
        <v>3</v>
      </c>
    </row>
    <row r="26750" spans="6:6">
      <c r="F26750" s="1" t="s">
        <v>3</v>
      </c>
    </row>
    <row r="26751" spans="6:6">
      <c r="F26751" s="1" t="s">
        <v>3</v>
      </c>
    </row>
    <row r="26752" spans="6:6">
      <c r="F26752" s="1" t="s">
        <v>3</v>
      </c>
    </row>
    <row r="26753" spans="6:6">
      <c r="F26753" s="1" t="s">
        <v>3</v>
      </c>
    </row>
    <row r="26754" spans="6:6">
      <c r="F26754" s="1" t="s">
        <v>3</v>
      </c>
    </row>
    <row r="26755" spans="6:6">
      <c r="F26755" s="1" t="s">
        <v>3</v>
      </c>
    </row>
    <row r="26756" spans="6:6">
      <c r="F26756" s="1" t="s">
        <v>3</v>
      </c>
    </row>
    <row r="26757" spans="6:6">
      <c r="F26757" s="1" t="s">
        <v>3</v>
      </c>
    </row>
    <row r="26758" spans="6:6">
      <c r="F26758" s="1" t="s">
        <v>3</v>
      </c>
    </row>
    <row r="26759" spans="6:6">
      <c r="F26759" s="1" t="s">
        <v>3</v>
      </c>
    </row>
    <row r="26760" spans="6:6">
      <c r="F26760" s="1" t="s">
        <v>3</v>
      </c>
    </row>
    <row r="26761" spans="6:6">
      <c r="F26761" s="1" t="s">
        <v>3</v>
      </c>
    </row>
    <row r="26762" spans="6:6">
      <c r="F26762" s="1" t="s">
        <v>3</v>
      </c>
    </row>
    <row r="26763" spans="6:6">
      <c r="F26763" s="1" t="s">
        <v>3</v>
      </c>
    </row>
    <row r="26764" spans="6:6">
      <c r="F26764" s="1" t="s">
        <v>3</v>
      </c>
    </row>
    <row r="26765" spans="6:6">
      <c r="F26765" s="1" t="s">
        <v>3</v>
      </c>
    </row>
    <row r="26766" spans="6:6">
      <c r="F26766" s="1" t="s">
        <v>3</v>
      </c>
    </row>
    <row r="26767" spans="6:6">
      <c r="F26767" s="1" t="s">
        <v>3</v>
      </c>
    </row>
    <row r="26768" spans="6:6">
      <c r="F26768" s="1" t="s">
        <v>3</v>
      </c>
    </row>
    <row r="26769" spans="6:6">
      <c r="F26769" s="1" t="s">
        <v>3</v>
      </c>
    </row>
    <row r="26770" spans="6:6">
      <c r="F26770" s="1" t="s">
        <v>3</v>
      </c>
    </row>
    <row r="26771" spans="6:6">
      <c r="F26771" s="1" t="s">
        <v>3</v>
      </c>
    </row>
    <row r="26772" spans="6:6">
      <c r="F26772" s="1" t="s">
        <v>3</v>
      </c>
    </row>
    <row r="26773" spans="6:6">
      <c r="F26773" s="1" t="s">
        <v>3</v>
      </c>
    </row>
    <row r="26774" spans="6:6">
      <c r="F26774" s="1" t="s">
        <v>3</v>
      </c>
    </row>
    <row r="26775" spans="6:6">
      <c r="F26775" s="1" t="s">
        <v>3</v>
      </c>
    </row>
    <row r="26776" spans="6:6">
      <c r="F26776" s="1" t="s">
        <v>3</v>
      </c>
    </row>
    <row r="26777" spans="6:6">
      <c r="F26777" s="1" t="s">
        <v>3</v>
      </c>
    </row>
    <row r="26778" spans="6:6">
      <c r="F26778" s="1" t="s">
        <v>3</v>
      </c>
    </row>
    <row r="26779" spans="6:6">
      <c r="F26779" s="1" t="s">
        <v>3</v>
      </c>
    </row>
    <row r="26780" spans="6:6">
      <c r="F26780" s="1" t="s">
        <v>3</v>
      </c>
    </row>
    <row r="26781" spans="6:6">
      <c r="F26781" s="1" t="s">
        <v>3</v>
      </c>
    </row>
    <row r="26782" spans="6:6">
      <c r="F26782" s="1" t="s">
        <v>3</v>
      </c>
    </row>
    <row r="26783" spans="6:6">
      <c r="F26783" s="1" t="s">
        <v>3</v>
      </c>
    </row>
    <row r="26784" spans="6:6">
      <c r="F26784" s="1" t="s">
        <v>3</v>
      </c>
    </row>
    <row r="26785" spans="6:6">
      <c r="F26785" s="1" t="s">
        <v>3</v>
      </c>
    </row>
    <row r="26786" spans="6:6">
      <c r="F26786" s="1" t="s">
        <v>3</v>
      </c>
    </row>
    <row r="26787" spans="6:6">
      <c r="F26787" s="1" t="s">
        <v>3</v>
      </c>
    </row>
    <row r="26788" spans="6:6">
      <c r="F26788" s="1" t="s">
        <v>3</v>
      </c>
    </row>
    <row r="26789" spans="6:6">
      <c r="F26789" s="1" t="s">
        <v>3</v>
      </c>
    </row>
    <row r="26790" spans="6:6">
      <c r="F26790" s="1" t="s">
        <v>3</v>
      </c>
    </row>
    <row r="26791" spans="6:6">
      <c r="F26791" s="1" t="s">
        <v>3</v>
      </c>
    </row>
    <row r="26792" spans="6:6">
      <c r="F26792" s="1" t="s">
        <v>3</v>
      </c>
    </row>
    <row r="26793" spans="6:6">
      <c r="F26793" s="1" t="s">
        <v>3</v>
      </c>
    </row>
    <row r="26794" spans="6:6">
      <c r="F26794" s="1" t="s">
        <v>3</v>
      </c>
    </row>
    <row r="26795" spans="6:6">
      <c r="F26795" s="1" t="s">
        <v>3</v>
      </c>
    </row>
    <row r="26796" spans="6:6">
      <c r="F26796" s="1" t="s">
        <v>3</v>
      </c>
    </row>
    <row r="26797" spans="6:6">
      <c r="F26797" s="1" t="s">
        <v>3</v>
      </c>
    </row>
    <row r="26798" spans="6:6">
      <c r="F26798" s="1" t="s">
        <v>3</v>
      </c>
    </row>
    <row r="26799" spans="6:6">
      <c r="F26799" s="1" t="s">
        <v>3</v>
      </c>
    </row>
    <row r="26800" spans="6:6">
      <c r="F26800" s="1" t="s">
        <v>3</v>
      </c>
    </row>
    <row r="26801" spans="6:6">
      <c r="F26801" s="1" t="s">
        <v>3</v>
      </c>
    </row>
    <row r="26802" spans="6:6">
      <c r="F26802" s="1" t="s">
        <v>3</v>
      </c>
    </row>
    <row r="26803" spans="6:6">
      <c r="F26803" s="1" t="s">
        <v>3</v>
      </c>
    </row>
    <row r="26804" spans="6:6">
      <c r="F26804" s="1" t="s">
        <v>3</v>
      </c>
    </row>
    <row r="26805" spans="6:6">
      <c r="F26805" s="1" t="s">
        <v>3</v>
      </c>
    </row>
    <row r="26806" spans="6:6">
      <c r="F26806" s="1" t="s">
        <v>3</v>
      </c>
    </row>
    <row r="26807" spans="6:6">
      <c r="F26807" s="1" t="s">
        <v>3</v>
      </c>
    </row>
    <row r="26808" spans="6:6">
      <c r="F26808" s="1" t="s">
        <v>3</v>
      </c>
    </row>
    <row r="26809" spans="6:6">
      <c r="F26809" s="1" t="s">
        <v>3</v>
      </c>
    </row>
    <row r="26810" spans="6:6">
      <c r="F26810" s="1" t="s">
        <v>3</v>
      </c>
    </row>
    <row r="26811" spans="6:6">
      <c r="F26811" s="1" t="s">
        <v>3</v>
      </c>
    </row>
    <row r="26812" spans="6:6">
      <c r="F26812" s="1" t="s">
        <v>3</v>
      </c>
    </row>
    <row r="26813" spans="6:6">
      <c r="F26813" s="1" t="s">
        <v>3</v>
      </c>
    </row>
    <row r="26814" spans="6:6">
      <c r="F26814" s="1" t="s">
        <v>3</v>
      </c>
    </row>
    <row r="26815" spans="6:6">
      <c r="F26815" s="1" t="s">
        <v>3</v>
      </c>
    </row>
    <row r="26816" spans="6:6">
      <c r="F26816" s="1" t="s">
        <v>3</v>
      </c>
    </row>
    <row r="26817" spans="6:6">
      <c r="F26817" s="1" t="s">
        <v>3</v>
      </c>
    </row>
    <row r="26818" spans="6:6">
      <c r="F26818" s="1" t="s">
        <v>3</v>
      </c>
    </row>
    <row r="26819" spans="6:6">
      <c r="F26819" s="1" t="s">
        <v>3</v>
      </c>
    </row>
    <row r="26820" spans="6:6">
      <c r="F26820" s="1" t="s">
        <v>3</v>
      </c>
    </row>
    <row r="26821" spans="6:6">
      <c r="F26821" s="1" t="s">
        <v>3</v>
      </c>
    </row>
    <row r="26822" spans="6:6">
      <c r="F26822" s="1" t="s">
        <v>3</v>
      </c>
    </row>
    <row r="26823" spans="6:6">
      <c r="F26823" s="1" t="s">
        <v>3</v>
      </c>
    </row>
    <row r="26824" spans="6:6">
      <c r="F26824" s="1" t="s">
        <v>3</v>
      </c>
    </row>
    <row r="26825" spans="6:6">
      <c r="F26825" s="1" t="s">
        <v>3</v>
      </c>
    </row>
    <row r="26826" spans="6:6">
      <c r="F26826" s="1" t="s">
        <v>3</v>
      </c>
    </row>
    <row r="26827" spans="6:6">
      <c r="F26827" s="1" t="s">
        <v>3</v>
      </c>
    </row>
    <row r="26828" spans="6:6">
      <c r="F26828" s="1" t="s">
        <v>3</v>
      </c>
    </row>
    <row r="26829" spans="6:6">
      <c r="F26829" s="1" t="s">
        <v>3</v>
      </c>
    </row>
    <row r="26830" spans="6:6">
      <c r="F26830" s="1" t="s">
        <v>3</v>
      </c>
    </row>
    <row r="26831" spans="6:6">
      <c r="F26831" s="1" t="s">
        <v>3</v>
      </c>
    </row>
    <row r="26832" spans="6:6">
      <c r="F26832" s="1" t="s">
        <v>3</v>
      </c>
    </row>
    <row r="26833" spans="6:6">
      <c r="F26833" s="1" t="s">
        <v>3</v>
      </c>
    </row>
    <row r="26834" spans="6:6">
      <c r="F26834" s="1" t="s">
        <v>3</v>
      </c>
    </row>
    <row r="26835" spans="6:6">
      <c r="F26835" s="1" t="s">
        <v>3</v>
      </c>
    </row>
    <row r="26836" spans="6:6">
      <c r="F26836" s="1" t="s">
        <v>3</v>
      </c>
    </row>
    <row r="26837" spans="6:6">
      <c r="F26837" s="1" t="s">
        <v>3</v>
      </c>
    </row>
    <row r="26838" spans="6:6">
      <c r="F26838" s="1" t="s">
        <v>3</v>
      </c>
    </row>
    <row r="26839" spans="6:6">
      <c r="F26839" s="1" t="s">
        <v>3</v>
      </c>
    </row>
    <row r="26840" spans="6:6">
      <c r="F26840" s="1" t="s">
        <v>3</v>
      </c>
    </row>
    <row r="26841" spans="6:6">
      <c r="F26841" s="1" t="s">
        <v>3</v>
      </c>
    </row>
    <row r="26842" spans="6:6">
      <c r="F26842" s="1" t="s">
        <v>3</v>
      </c>
    </row>
    <row r="26843" spans="6:6">
      <c r="F26843" s="1" t="s">
        <v>3</v>
      </c>
    </row>
    <row r="26844" spans="6:6">
      <c r="F26844" s="1" t="s">
        <v>3</v>
      </c>
    </row>
    <row r="26845" spans="6:6">
      <c r="F26845" s="1" t="s">
        <v>3</v>
      </c>
    </row>
    <row r="26846" spans="6:6">
      <c r="F26846" s="1" t="s">
        <v>3</v>
      </c>
    </row>
    <row r="26847" spans="6:6">
      <c r="F26847" s="1" t="s">
        <v>3</v>
      </c>
    </row>
    <row r="26848" spans="6:6">
      <c r="F26848" s="1" t="s">
        <v>3</v>
      </c>
    </row>
    <row r="26849" spans="6:6">
      <c r="F26849" s="1" t="s">
        <v>3</v>
      </c>
    </row>
    <row r="26850" spans="6:6">
      <c r="F26850" s="1" t="s">
        <v>3</v>
      </c>
    </row>
    <row r="26851" spans="6:6">
      <c r="F26851" s="1" t="s">
        <v>3</v>
      </c>
    </row>
    <row r="26852" spans="6:6">
      <c r="F26852" s="1" t="s">
        <v>3</v>
      </c>
    </row>
    <row r="26853" spans="6:6">
      <c r="F26853" s="1" t="s">
        <v>3</v>
      </c>
    </row>
    <row r="26854" spans="6:6">
      <c r="F26854" s="1" t="s">
        <v>3</v>
      </c>
    </row>
    <row r="26855" spans="6:6">
      <c r="F26855" s="1" t="s">
        <v>3</v>
      </c>
    </row>
    <row r="26856" spans="6:6">
      <c r="F26856" s="1" t="s">
        <v>3</v>
      </c>
    </row>
    <row r="26857" spans="6:6">
      <c r="F26857" s="1" t="s">
        <v>3</v>
      </c>
    </row>
    <row r="26858" spans="6:6">
      <c r="F26858" s="1" t="s">
        <v>3</v>
      </c>
    </row>
    <row r="26859" spans="6:6">
      <c r="F26859" s="1" t="s">
        <v>3</v>
      </c>
    </row>
    <row r="26860" spans="6:6">
      <c r="F26860" s="1" t="s">
        <v>3</v>
      </c>
    </row>
    <row r="26861" spans="6:6">
      <c r="F26861" s="1" t="s">
        <v>3</v>
      </c>
    </row>
    <row r="26862" spans="6:6">
      <c r="F26862" s="1" t="s">
        <v>3</v>
      </c>
    </row>
    <row r="26863" spans="6:6">
      <c r="F26863" s="1" t="s">
        <v>3</v>
      </c>
    </row>
    <row r="26864" spans="6:6">
      <c r="F26864" s="1" t="s">
        <v>3</v>
      </c>
    </row>
    <row r="26865" spans="6:6">
      <c r="F26865" s="1" t="s">
        <v>3</v>
      </c>
    </row>
    <row r="26866" spans="6:6">
      <c r="F26866" s="1" t="s">
        <v>3</v>
      </c>
    </row>
    <row r="26867" spans="6:6">
      <c r="F26867" s="1" t="s">
        <v>3</v>
      </c>
    </row>
    <row r="26868" spans="6:6">
      <c r="F26868" s="1" t="s">
        <v>3</v>
      </c>
    </row>
    <row r="26869" spans="6:6">
      <c r="F26869" s="1" t="s">
        <v>3</v>
      </c>
    </row>
    <row r="26870" spans="6:6">
      <c r="F26870" s="1" t="s">
        <v>3</v>
      </c>
    </row>
    <row r="26871" spans="6:6">
      <c r="F26871" s="1" t="s">
        <v>3</v>
      </c>
    </row>
    <row r="26872" spans="6:6">
      <c r="F26872" s="1" t="s">
        <v>3</v>
      </c>
    </row>
    <row r="26873" spans="6:6">
      <c r="F26873" s="1" t="s">
        <v>3</v>
      </c>
    </row>
    <row r="26874" spans="6:6">
      <c r="F26874" s="1" t="s">
        <v>3</v>
      </c>
    </row>
    <row r="26875" spans="6:6">
      <c r="F26875" s="1" t="s">
        <v>3</v>
      </c>
    </row>
    <row r="26876" spans="6:6">
      <c r="F26876" s="1" t="s">
        <v>3</v>
      </c>
    </row>
    <row r="26877" spans="6:6">
      <c r="F26877" s="1" t="s">
        <v>3</v>
      </c>
    </row>
    <row r="26878" spans="6:6">
      <c r="F26878" s="1" t="s">
        <v>3</v>
      </c>
    </row>
    <row r="26879" spans="6:6">
      <c r="F26879" s="1" t="s">
        <v>3</v>
      </c>
    </row>
    <row r="26880" spans="6:6">
      <c r="F26880" s="1" t="s">
        <v>3</v>
      </c>
    </row>
    <row r="26881" spans="6:6">
      <c r="F26881" s="1" t="s">
        <v>3</v>
      </c>
    </row>
    <row r="26882" spans="6:6">
      <c r="F26882" s="1" t="s">
        <v>3</v>
      </c>
    </row>
    <row r="26883" spans="6:6">
      <c r="F26883" s="1" t="s">
        <v>3</v>
      </c>
    </row>
    <row r="26884" spans="6:6">
      <c r="F26884" s="1" t="s">
        <v>3</v>
      </c>
    </row>
    <row r="26885" spans="6:6">
      <c r="F26885" s="1" t="s">
        <v>3</v>
      </c>
    </row>
    <row r="26886" spans="6:6">
      <c r="F26886" s="1" t="s">
        <v>3</v>
      </c>
    </row>
    <row r="26887" spans="6:6">
      <c r="F26887" s="1" t="s">
        <v>3</v>
      </c>
    </row>
    <row r="26888" spans="6:6">
      <c r="F26888" s="1" t="s">
        <v>3</v>
      </c>
    </row>
    <row r="26889" spans="6:6">
      <c r="F26889" s="1" t="s">
        <v>3</v>
      </c>
    </row>
    <row r="26890" spans="6:6">
      <c r="F26890" s="1" t="s">
        <v>3</v>
      </c>
    </row>
    <row r="26891" spans="6:6">
      <c r="F26891" s="1" t="s">
        <v>3</v>
      </c>
    </row>
    <row r="26892" spans="6:6">
      <c r="F26892" s="1" t="s">
        <v>3</v>
      </c>
    </row>
    <row r="26893" spans="6:6">
      <c r="F26893" s="1" t="s">
        <v>3</v>
      </c>
    </row>
    <row r="26894" spans="6:6">
      <c r="F26894" s="1" t="s">
        <v>3</v>
      </c>
    </row>
    <row r="26895" spans="6:6">
      <c r="F26895" s="1" t="s">
        <v>3</v>
      </c>
    </row>
    <row r="26896" spans="6:6">
      <c r="F26896" s="1" t="s">
        <v>3</v>
      </c>
    </row>
    <row r="26897" spans="6:6">
      <c r="F26897" s="1" t="s">
        <v>3</v>
      </c>
    </row>
    <row r="26898" spans="6:6">
      <c r="F26898" s="1" t="s">
        <v>3</v>
      </c>
    </row>
    <row r="26899" spans="6:6">
      <c r="F26899" s="1" t="s">
        <v>3</v>
      </c>
    </row>
    <row r="26900" spans="6:6">
      <c r="F26900" s="1" t="s">
        <v>3</v>
      </c>
    </row>
    <row r="26901" spans="6:6">
      <c r="F26901" s="1" t="s">
        <v>3</v>
      </c>
    </row>
    <row r="26902" spans="6:6">
      <c r="F26902" s="1" t="s">
        <v>3</v>
      </c>
    </row>
    <row r="26903" spans="6:6">
      <c r="F26903" s="1" t="s">
        <v>3</v>
      </c>
    </row>
    <row r="26904" spans="6:6">
      <c r="F26904" s="1" t="s">
        <v>3</v>
      </c>
    </row>
    <row r="26905" spans="6:6">
      <c r="F26905" s="1" t="s">
        <v>3</v>
      </c>
    </row>
    <row r="26906" spans="6:6">
      <c r="F26906" s="1" t="s">
        <v>3</v>
      </c>
    </row>
    <row r="26907" spans="6:6">
      <c r="F26907" s="1" t="s">
        <v>3</v>
      </c>
    </row>
    <row r="26908" spans="6:6">
      <c r="F26908" s="1" t="s">
        <v>3</v>
      </c>
    </row>
    <row r="26909" spans="6:6">
      <c r="F26909" s="1" t="s">
        <v>3</v>
      </c>
    </row>
    <row r="26910" spans="6:6">
      <c r="F26910" s="1" t="s">
        <v>3</v>
      </c>
    </row>
    <row r="26911" spans="6:6">
      <c r="F26911" s="1" t="s">
        <v>3</v>
      </c>
    </row>
    <row r="26912" spans="6:6">
      <c r="F26912" s="1" t="s">
        <v>3</v>
      </c>
    </row>
    <row r="26913" spans="6:6">
      <c r="F26913" s="1" t="s">
        <v>3</v>
      </c>
    </row>
    <row r="26914" spans="6:6">
      <c r="F26914" s="1" t="s">
        <v>3</v>
      </c>
    </row>
    <row r="26915" spans="6:6">
      <c r="F26915" s="1" t="s">
        <v>3</v>
      </c>
    </row>
    <row r="26916" spans="6:6">
      <c r="F26916" s="1" t="s">
        <v>3</v>
      </c>
    </row>
    <row r="26917" spans="6:6">
      <c r="F26917" s="1" t="s">
        <v>3</v>
      </c>
    </row>
    <row r="26918" spans="6:6">
      <c r="F26918" s="1" t="s">
        <v>3</v>
      </c>
    </row>
    <row r="26919" spans="6:6">
      <c r="F26919" s="1" t="s">
        <v>3</v>
      </c>
    </row>
    <row r="26920" spans="6:6">
      <c r="F26920" s="1" t="s">
        <v>3</v>
      </c>
    </row>
    <row r="26921" spans="6:6">
      <c r="F26921" s="1" t="s">
        <v>3</v>
      </c>
    </row>
    <row r="26922" spans="6:6">
      <c r="F26922" s="1" t="s">
        <v>3</v>
      </c>
    </row>
    <row r="26923" spans="6:6">
      <c r="F26923" s="1" t="s">
        <v>3</v>
      </c>
    </row>
    <row r="26924" spans="6:6">
      <c r="F26924" s="1" t="s">
        <v>3</v>
      </c>
    </row>
    <row r="26925" spans="6:6">
      <c r="F26925" s="1" t="s">
        <v>3</v>
      </c>
    </row>
    <row r="26926" spans="6:6">
      <c r="F26926" s="1" t="s">
        <v>3</v>
      </c>
    </row>
    <row r="26927" spans="6:6">
      <c r="F26927" s="1" t="s">
        <v>3</v>
      </c>
    </row>
    <row r="26928" spans="6:6">
      <c r="F26928" s="1" t="s">
        <v>3</v>
      </c>
    </row>
    <row r="26929" spans="6:6">
      <c r="F26929" s="1" t="s">
        <v>3</v>
      </c>
    </row>
    <row r="26930" spans="6:6">
      <c r="F26930" s="1" t="s">
        <v>3</v>
      </c>
    </row>
    <row r="26931" spans="6:6">
      <c r="F26931" s="1" t="s">
        <v>3</v>
      </c>
    </row>
    <row r="26932" spans="6:6">
      <c r="F26932" s="1" t="s">
        <v>3</v>
      </c>
    </row>
    <row r="26933" spans="6:6">
      <c r="F26933" s="1" t="s">
        <v>3</v>
      </c>
    </row>
    <row r="26934" spans="6:6">
      <c r="F26934" s="1" t="s">
        <v>3</v>
      </c>
    </row>
    <row r="26935" spans="6:6">
      <c r="F26935" s="1" t="s">
        <v>3</v>
      </c>
    </row>
    <row r="26936" spans="6:6">
      <c r="F26936" s="1" t="s">
        <v>3</v>
      </c>
    </row>
    <row r="26937" spans="6:6">
      <c r="F26937" s="1" t="s">
        <v>3</v>
      </c>
    </row>
    <row r="26938" spans="6:6">
      <c r="F26938" s="1" t="s">
        <v>3</v>
      </c>
    </row>
    <row r="26939" spans="6:6">
      <c r="F26939" s="1" t="s">
        <v>3</v>
      </c>
    </row>
    <row r="26940" spans="6:6">
      <c r="F26940" s="1" t="s">
        <v>3</v>
      </c>
    </row>
    <row r="26941" spans="6:6">
      <c r="F26941" s="1" t="s">
        <v>3</v>
      </c>
    </row>
    <row r="26942" spans="6:6">
      <c r="F26942" s="1" t="s">
        <v>3</v>
      </c>
    </row>
    <row r="26943" spans="6:6">
      <c r="F26943" s="1" t="s">
        <v>3</v>
      </c>
    </row>
    <row r="26944" spans="6:6">
      <c r="F26944" s="1" t="s">
        <v>3</v>
      </c>
    </row>
    <row r="26945" spans="6:6">
      <c r="F26945" s="1" t="s">
        <v>3</v>
      </c>
    </row>
    <row r="26946" spans="6:6">
      <c r="F26946" s="1" t="s">
        <v>3</v>
      </c>
    </row>
    <row r="26947" spans="6:6">
      <c r="F26947" s="1" t="s">
        <v>3</v>
      </c>
    </row>
    <row r="26948" spans="6:6">
      <c r="F26948" s="1" t="s">
        <v>3</v>
      </c>
    </row>
    <row r="26949" spans="6:6">
      <c r="F26949" s="1" t="s">
        <v>3</v>
      </c>
    </row>
    <row r="26950" spans="6:6">
      <c r="F26950" s="1" t="s">
        <v>3</v>
      </c>
    </row>
    <row r="26951" spans="6:6">
      <c r="F26951" s="1" t="s">
        <v>3</v>
      </c>
    </row>
    <row r="26952" spans="6:6">
      <c r="F26952" s="1" t="s">
        <v>3</v>
      </c>
    </row>
    <row r="26953" spans="6:6">
      <c r="F26953" s="1" t="s">
        <v>3</v>
      </c>
    </row>
    <row r="26954" spans="6:6">
      <c r="F26954" s="1" t="s">
        <v>3</v>
      </c>
    </row>
    <row r="26955" spans="6:6">
      <c r="F26955" s="1" t="s">
        <v>3</v>
      </c>
    </row>
    <row r="26956" spans="6:6">
      <c r="F26956" s="1" t="s">
        <v>3</v>
      </c>
    </row>
    <row r="26957" spans="6:6">
      <c r="F26957" s="1" t="s">
        <v>3</v>
      </c>
    </row>
    <row r="26958" spans="6:6">
      <c r="F26958" s="1" t="s">
        <v>3</v>
      </c>
    </row>
    <row r="26959" spans="6:6">
      <c r="F26959" s="1" t="s">
        <v>3</v>
      </c>
    </row>
    <row r="26960" spans="6:6">
      <c r="F26960" s="1" t="s">
        <v>3</v>
      </c>
    </row>
    <row r="26961" spans="6:6">
      <c r="F26961" s="1" t="s">
        <v>3</v>
      </c>
    </row>
    <row r="26962" spans="6:6">
      <c r="F26962" s="1" t="s">
        <v>3</v>
      </c>
    </row>
    <row r="26963" spans="6:6">
      <c r="F26963" s="1" t="s">
        <v>3</v>
      </c>
    </row>
    <row r="26964" spans="6:6">
      <c r="F26964" s="1" t="s">
        <v>3</v>
      </c>
    </row>
    <row r="26965" spans="6:6">
      <c r="F26965" s="1" t="s">
        <v>3</v>
      </c>
    </row>
    <row r="26966" spans="6:6">
      <c r="F26966" s="1" t="s">
        <v>3</v>
      </c>
    </row>
    <row r="26967" spans="6:6">
      <c r="F26967" s="1" t="s">
        <v>3</v>
      </c>
    </row>
    <row r="26968" spans="6:6">
      <c r="F26968" s="1" t="s">
        <v>3</v>
      </c>
    </row>
    <row r="26969" spans="6:6">
      <c r="F26969" s="1" t="s">
        <v>3</v>
      </c>
    </row>
    <row r="26970" spans="6:6">
      <c r="F26970" s="1" t="s">
        <v>3</v>
      </c>
    </row>
    <row r="26971" spans="6:6">
      <c r="F26971" s="1" t="s">
        <v>3</v>
      </c>
    </row>
    <row r="26972" spans="6:6">
      <c r="F26972" s="1" t="s">
        <v>3</v>
      </c>
    </row>
    <row r="26973" spans="6:6">
      <c r="F26973" s="1" t="s">
        <v>3</v>
      </c>
    </row>
    <row r="26974" spans="6:6">
      <c r="F26974" s="1" t="s">
        <v>3</v>
      </c>
    </row>
    <row r="26975" spans="6:6">
      <c r="F26975" s="1" t="s">
        <v>3</v>
      </c>
    </row>
    <row r="26976" spans="6:6">
      <c r="F26976" s="1" t="s">
        <v>3</v>
      </c>
    </row>
    <row r="26977" spans="6:6">
      <c r="F26977" s="1" t="s">
        <v>3</v>
      </c>
    </row>
    <row r="26978" spans="6:6">
      <c r="F26978" s="1" t="s">
        <v>3</v>
      </c>
    </row>
    <row r="26979" spans="6:6">
      <c r="F26979" s="1" t="s">
        <v>3</v>
      </c>
    </row>
    <row r="26980" spans="6:6">
      <c r="F26980" s="1" t="s">
        <v>3</v>
      </c>
    </row>
    <row r="26981" spans="6:6">
      <c r="F26981" s="1" t="s">
        <v>3</v>
      </c>
    </row>
    <row r="26982" spans="6:6">
      <c r="F26982" s="1" t="s">
        <v>3</v>
      </c>
    </row>
    <row r="26983" spans="6:6">
      <c r="F26983" s="1" t="s">
        <v>3</v>
      </c>
    </row>
    <row r="26984" spans="6:6">
      <c r="F26984" s="1" t="s">
        <v>3</v>
      </c>
    </row>
    <row r="26985" spans="6:6">
      <c r="F26985" s="1" t="s">
        <v>3</v>
      </c>
    </row>
    <row r="26986" spans="6:6">
      <c r="F26986" s="1" t="s">
        <v>3</v>
      </c>
    </row>
    <row r="26987" spans="6:6">
      <c r="F26987" s="1" t="s">
        <v>3</v>
      </c>
    </row>
    <row r="26988" spans="6:6">
      <c r="F26988" s="1" t="s">
        <v>3</v>
      </c>
    </row>
    <row r="26989" spans="6:6">
      <c r="F26989" s="1" t="s">
        <v>3</v>
      </c>
    </row>
    <row r="26990" spans="6:6">
      <c r="F26990" s="1" t="s">
        <v>3</v>
      </c>
    </row>
    <row r="26991" spans="6:6">
      <c r="F26991" s="1" t="s">
        <v>3</v>
      </c>
    </row>
    <row r="26992" spans="6:6">
      <c r="F26992" s="1" t="s">
        <v>3</v>
      </c>
    </row>
    <row r="26993" spans="6:6">
      <c r="F26993" s="1" t="s">
        <v>3</v>
      </c>
    </row>
    <row r="26994" spans="6:6">
      <c r="F26994" s="1" t="s">
        <v>3</v>
      </c>
    </row>
    <row r="26995" spans="6:6">
      <c r="F26995" s="1" t="s">
        <v>3</v>
      </c>
    </row>
    <row r="26996" spans="6:6">
      <c r="F26996" s="1" t="s">
        <v>3</v>
      </c>
    </row>
    <row r="26997" spans="6:6">
      <c r="F26997" s="1" t="s">
        <v>3</v>
      </c>
    </row>
    <row r="26998" spans="6:6">
      <c r="F26998" s="1" t="s">
        <v>3</v>
      </c>
    </row>
    <row r="26999" spans="6:6">
      <c r="F26999" s="1" t="s">
        <v>3</v>
      </c>
    </row>
    <row r="27000" spans="6:6">
      <c r="F27000" s="1" t="s">
        <v>3</v>
      </c>
    </row>
    <row r="27001" spans="6:6">
      <c r="F27001" s="1" t="s">
        <v>3</v>
      </c>
    </row>
    <row r="27002" spans="6:6">
      <c r="F27002" s="1" t="s">
        <v>3</v>
      </c>
    </row>
    <row r="27003" spans="6:6">
      <c r="F27003" s="1" t="s">
        <v>3</v>
      </c>
    </row>
    <row r="27004" spans="6:6">
      <c r="F27004" s="1" t="s">
        <v>3</v>
      </c>
    </row>
    <row r="27005" spans="6:6">
      <c r="F27005" s="1" t="s">
        <v>3</v>
      </c>
    </row>
    <row r="27006" spans="6:6">
      <c r="F27006" s="1" t="s">
        <v>3</v>
      </c>
    </row>
    <row r="27007" spans="6:6">
      <c r="F27007" s="1" t="s">
        <v>3</v>
      </c>
    </row>
    <row r="27008" spans="6:6">
      <c r="F27008" s="1" t="s">
        <v>3</v>
      </c>
    </row>
    <row r="27009" spans="6:6">
      <c r="F27009" s="1" t="s">
        <v>3</v>
      </c>
    </row>
    <row r="27010" spans="6:6">
      <c r="F27010" s="1" t="s">
        <v>3</v>
      </c>
    </row>
    <row r="27011" spans="6:6">
      <c r="F27011" s="1" t="s">
        <v>3</v>
      </c>
    </row>
    <row r="27012" spans="6:6">
      <c r="F27012" s="1" t="s">
        <v>3</v>
      </c>
    </row>
    <row r="27013" spans="6:6">
      <c r="F27013" s="1" t="s">
        <v>3</v>
      </c>
    </row>
    <row r="27014" spans="6:6">
      <c r="F27014" s="1" t="s">
        <v>3</v>
      </c>
    </row>
    <row r="27015" spans="6:6">
      <c r="F27015" s="1" t="s">
        <v>3</v>
      </c>
    </row>
    <row r="27016" spans="6:6">
      <c r="F27016" s="1" t="s">
        <v>3</v>
      </c>
    </row>
    <row r="27017" spans="6:6">
      <c r="F27017" s="1" t="s">
        <v>3</v>
      </c>
    </row>
    <row r="27018" spans="6:6">
      <c r="F27018" s="1" t="s">
        <v>3</v>
      </c>
    </row>
    <row r="27019" spans="6:6">
      <c r="F27019" s="1" t="s">
        <v>3</v>
      </c>
    </row>
    <row r="27020" spans="6:6">
      <c r="F27020" s="1" t="s">
        <v>3</v>
      </c>
    </row>
    <row r="27021" spans="6:6">
      <c r="F27021" s="1" t="s">
        <v>3</v>
      </c>
    </row>
    <row r="27022" spans="6:6">
      <c r="F27022" s="1" t="s">
        <v>3</v>
      </c>
    </row>
    <row r="27023" spans="6:6">
      <c r="F27023" s="1" t="s">
        <v>3</v>
      </c>
    </row>
    <row r="27024" spans="6:6">
      <c r="F27024" s="1" t="s">
        <v>3</v>
      </c>
    </row>
    <row r="27025" spans="6:6">
      <c r="F27025" s="1" t="s">
        <v>3</v>
      </c>
    </row>
    <row r="27026" spans="6:6">
      <c r="F27026" s="1" t="s">
        <v>3</v>
      </c>
    </row>
    <row r="27027" spans="6:6">
      <c r="F27027" s="1" t="s">
        <v>3</v>
      </c>
    </row>
    <row r="27028" spans="6:6">
      <c r="F27028" s="1" t="s">
        <v>3</v>
      </c>
    </row>
    <row r="27029" spans="6:6">
      <c r="F27029" s="1" t="s">
        <v>3</v>
      </c>
    </row>
    <row r="27030" spans="6:6">
      <c r="F27030" s="1" t="s">
        <v>3</v>
      </c>
    </row>
    <row r="27031" spans="6:6">
      <c r="F27031" s="1" t="s">
        <v>3</v>
      </c>
    </row>
    <row r="27032" spans="6:6">
      <c r="F27032" s="1" t="s">
        <v>3</v>
      </c>
    </row>
    <row r="27033" spans="6:6">
      <c r="F27033" s="1" t="s">
        <v>3</v>
      </c>
    </row>
    <row r="27034" spans="6:6">
      <c r="F27034" s="1" t="s">
        <v>3</v>
      </c>
    </row>
    <row r="27035" spans="6:6">
      <c r="F27035" s="1" t="s">
        <v>3</v>
      </c>
    </row>
    <row r="27036" spans="6:6">
      <c r="F27036" s="1" t="s">
        <v>3</v>
      </c>
    </row>
    <row r="27037" spans="6:6">
      <c r="F27037" s="1" t="s">
        <v>3</v>
      </c>
    </row>
    <row r="27038" spans="6:6">
      <c r="F27038" s="1" t="s">
        <v>3</v>
      </c>
    </row>
    <row r="27039" spans="6:6">
      <c r="F27039" s="1" t="s">
        <v>3</v>
      </c>
    </row>
    <row r="27040" spans="6:6">
      <c r="F27040" s="1" t="s">
        <v>3</v>
      </c>
    </row>
    <row r="27041" spans="6:6">
      <c r="F27041" s="1" t="s">
        <v>3</v>
      </c>
    </row>
    <row r="27042" spans="6:6">
      <c r="F27042" s="1" t="s">
        <v>3</v>
      </c>
    </row>
    <row r="27043" spans="6:6">
      <c r="F27043" s="1" t="s">
        <v>3</v>
      </c>
    </row>
    <row r="27044" spans="6:6">
      <c r="F27044" s="1" t="s">
        <v>3</v>
      </c>
    </row>
    <row r="27045" spans="6:6">
      <c r="F27045" s="1" t="s">
        <v>3</v>
      </c>
    </row>
    <row r="27046" spans="6:6">
      <c r="F27046" s="1" t="s">
        <v>3</v>
      </c>
    </row>
    <row r="27047" spans="6:6">
      <c r="F27047" s="1" t="s">
        <v>3</v>
      </c>
    </row>
    <row r="27048" spans="6:6">
      <c r="F27048" s="1" t="s">
        <v>3</v>
      </c>
    </row>
    <row r="27049" spans="6:6">
      <c r="F27049" s="1" t="s">
        <v>3</v>
      </c>
    </row>
    <row r="27050" spans="6:6">
      <c r="F27050" s="1" t="s">
        <v>3</v>
      </c>
    </row>
    <row r="27051" spans="6:6">
      <c r="F27051" s="1" t="s">
        <v>3</v>
      </c>
    </row>
    <row r="27052" spans="6:6">
      <c r="F27052" s="1" t="s">
        <v>3</v>
      </c>
    </row>
    <row r="27053" spans="6:6">
      <c r="F27053" s="1" t="s">
        <v>3</v>
      </c>
    </row>
    <row r="27054" spans="6:6">
      <c r="F27054" s="1" t="s">
        <v>3</v>
      </c>
    </row>
    <row r="27055" spans="6:6">
      <c r="F27055" s="1" t="s">
        <v>3</v>
      </c>
    </row>
    <row r="27056" spans="6:6">
      <c r="F27056" s="1" t="s">
        <v>3</v>
      </c>
    </row>
    <row r="27057" spans="6:6">
      <c r="F27057" s="1" t="s">
        <v>3</v>
      </c>
    </row>
    <row r="27058" spans="6:6">
      <c r="F27058" s="1" t="s">
        <v>3</v>
      </c>
    </row>
    <row r="27059" spans="6:6">
      <c r="F27059" s="1" t="s">
        <v>3</v>
      </c>
    </row>
    <row r="27060" spans="6:6">
      <c r="F27060" s="1" t="s">
        <v>3</v>
      </c>
    </row>
    <row r="27061" spans="6:6">
      <c r="F27061" s="1" t="s">
        <v>3</v>
      </c>
    </row>
    <row r="27062" spans="6:6">
      <c r="F27062" s="1" t="s">
        <v>3</v>
      </c>
    </row>
    <row r="27063" spans="6:6">
      <c r="F27063" s="1" t="s">
        <v>3</v>
      </c>
    </row>
    <row r="27064" spans="6:6">
      <c r="F27064" s="1" t="s">
        <v>3</v>
      </c>
    </row>
    <row r="27065" spans="6:6">
      <c r="F27065" s="1" t="s">
        <v>3</v>
      </c>
    </row>
    <row r="27066" spans="6:6">
      <c r="F27066" s="1" t="s">
        <v>3</v>
      </c>
    </row>
    <row r="27067" spans="6:6">
      <c r="F27067" s="1" t="s">
        <v>3</v>
      </c>
    </row>
    <row r="27068" spans="6:6">
      <c r="F27068" s="1" t="s">
        <v>3</v>
      </c>
    </row>
    <row r="27069" spans="6:6">
      <c r="F27069" s="1" t="s">
        <v>3</v>
      </c>
    </row>
    <row r="27070" spans="6:6">
      <c r="F27070" s="1" t="s">
        <v>3</v>
      </c>
    </row>
    <row r="27071" spans="6:6">
      <c r="F27071" s="1" t="s">
        <v>3</v>
      </c>
    </row>
    <row r="27072" spans="6:6">
      <c r="F27072" s="1" t="s">
        <v>3</v>
      </c>
    </row>
    <row r="27073" spans="6:6">
      <c r="F27073" s="1" t="s">
        <v>3</v>
      </c>
    </row>
    <row r="27074" spans="6:6">
      <c r="F27074" s="1" t="s">
        <v>3</v>
      </c>
    </row>
    <row r="27075" spans="6:6">
      <c r="F27075" s="1" t="s">
        <v>3</v>
      </c>
    </row>
    <row r="27076" spans="6:6">
      <c r="F27076" s="1" t="s">
        <v>3</v>
      </c>
    </row>
    <row r="27077" spans="6:6">
      <c r="F27077" s="1" t="s">
        <v>3</v>
      </c>
    </row>
    <row r="27078" spans="6:6">
      <c r="F27078" s="1" t="s">
        <v>3</v>
      </c>
    </row>
    <row r="27079" spans="6:6">
      <c r="F27079" s="1" t="s">
        <v>3</v>
      </c>
    </row>
    <row r="27080" spans="6:6">
      <c r="F27080" s="1" t="s">
        <v>3</v>
      </c>
    </row>
    <row r="27081" spans="6:6">
      <c r="F27081" s="1" t="s">
        <v>3</v>
      </c>
    </row>
    <row r="27082" spans="6:6">
      <c r="F27082" s="1" t="s">
        <v>3</v>
      </c>
    </row>
    <row r="27083" spans="6:6">
      <c r="F27083" s="1" t="s">
        <v>3</v>
      </c>
    </row>
    <row r="27084" spans="6:6">
      <c r="F27084" s="1" t="s">
        <v>3</v>
      </c>
    </row>
    <row r="27085" spans="6:6">
      <c r="F27085" s="1" t="s">
        <v>3</v>
      </c>
    </row>
    <row r="27086" spans="6:6">
      <c r="F27086" s="1" t="s">
        <v>3</v>
      </c>
    </row>
    <row r="27087" spans="6:6">
      <c r="F27087" s="1" t="s">
        <v>3</v>
      </c>
    </row>
    <row r="27088" spans="6:6">
      <c r="F27088" s="1" t="s">
        <v>3</v>
      </c>
    </row>
    <row r="27089" spans="6:6">
      <c r="F27089" s="1" t="s">
        <v>3</v>
      </c>
    </row>
    <row r="27090" spans="6:6">
      <c r="F27090" s="1" t="s">
        <v>3</v>
      </c>
    </row>
    <row r="27091" spans="6:6">
      <c r="F27091" s="1" t="s">
        <v>3</v>
      </c>
    </row>
    <row r="27092" spans="6:6">
      <c r="F27092" s="1" t="s">
        <v>3</v>
      </c>
    </row>
    <row r="27093" spans="6:6">
      <c r="F27093" s="1" t="s">
        <v>3</v>
      </c>
    </row>
    <row r="27094" spans="6:6">
      <c r="F27094" s="1" t="s">
        <v>3</v>
      </c>
    </row>
    <row r="27095" spans="6:6">
      <c r="F27095" s="1" t="s">
        <v>3</v>
      </c>
    </row>
    <row r="27096" spans="6:6">
      <c r="F27096" s="1" t="s">
        <v>3</v>
      </c>
    </row>
    <row r="27097" spans="6:6">
      <c r="F27097" s="1" t="s">
        <v>3</v>
      </c>
    </row>
    <row r="27098" spans="6:6">
      <c r="F27098" s="1" t="s">
        <v>3</v>
      </c>
    </row>
    <row r="27099" spans="6:6">
      <c r="F27099" s="1" t="s">
        <v>3</v>
      </c>
    </row>
    <row r="27100" spans="6:6">
      <c r="F27100" s="1" t="s">
        <v>3</v>
      </c>
    </row>
    <row r="27101" spans="6:6">
      <c r="F27101" s="1" t="s">
        <v>3</v>
      </c>
    </row>
    <row r="27102" spans="6:6">
      <c r="F27102" s="1" t="s">
        <v>3</v>
      </c>
    </row>
    <row r="27103" spans="6:6">
      <c r="F27103" s="1" t="s">
        <v>3</v>
      </c>
    </row>
    <row r="27104" spans="6:6">
      <c r="F27104" s="1" t="s">
        <v>3</v>
      </c>
    </row>
    <row r="27105" spans="6:6">
      <c r="F27105" s="1" t="s">
        <v>3</v>
      </c>
    </row>
    <row r="27106" spans="6:6">
      <c r="F27106" s="1" t="s">
        <v>3</v>
      </c>
    </row>
    <row r="27107" spans="6:6">
      <c r="F27107" s="1" t="s">
        <v>3</v>
      </c>
    </row>
    <row r="27108" spans="6:6">
      <c r="F27108" s="1" t="s">
        <v>3</v>
      </c>
    </row>
    <row r="27109" spans="6:6">
      <c r="F27109" s="1" t="s">
        <v>3</v>
      </c>
    </row>
    <row r="27110" spans="6:6">
      <c r="F27110" s="1" t="s">
        <v>3</v>
      </c>
    </row>
    <row r="27111" spans="6:6">
      <c r="F27111" s="1" t="s">
        <v>3</v>
      </c>
    </row>
    <row r="27112" spans="6:6">
      <c r="F27112" s="1" t="s">
        <v>3</v>
      </c>
    </row>
    <row r="27113" spans="6:6">
      <c r="F27113" s="1" t="s">
        <v>3</v>
      </c>
    </row>
    <row r="27114" spans="6:6">
      <c r="F27114" s="1" t="s">
        <v>3</v>
      </c>
    </row>
    <row r="27115" spans="6:6">
      <c r="F27115" s="1" t="s">
        <v>3</v>
      </c>
    </row>
    <row r="27116" spans="6:6">
      <c r="F27116" s="1" t="s">
        <v>3</v>
      </c>
    </row>
    <row r="27117" spans="6:6">
      <c r="F27117" s="1" t="s">
        <v>3</v>
      </c>
    </row>
    <row r="27118" spans="6:6">
      <c r="F27118" s="1" t="s">
        <v>3</v>
      </c>
    </row>
    <row r="27119" spans="6:6">
      <c r="F27119" s="1" t="s">
        <v>3</v>
      </c>
    </row>
    <row r="27120" spans="6:6">
      <c r="F27120" s="1" t="s">
        <v>3</v>
      </c>
    </row>
    <row r="27121" spans="6:6">
      <c r="F27121" s="1" t="s">
        <v>3</v>
      </c>
    </row>
    <row r="27122" spans="6:6">
      <c r="F27122" s="1" t="s">
        <v>3</v>
      </c>
    </row>
    <row r="27123" spans="6:6">
      <c r="F27123" s="1" t="s">
        <v>3</v>
      </c>
    </row>
    <row r="27124" spans="6:6">
      <c r="F27124" s="1" t="s">
        <v>3</v>
      </c>
    </row>
    <row r="27125" spans="6:6">
      <c r="F27125" s="1" t="s">
        <v>3</v>
      </c>
    </row>
    <row r="27126" spans="6:6">
      <c r="F27126" s="1" t="s">
        <v>3</v>
      </c>
    </row>
    <row r="27127" spans="6:6">
      <c r="F27127" s="1" t="s">
        <v>3</v>
      </c>
    </row>
    <row r="27128" spans="6:6">
      <c r="F27128" s="1" t="s">
        <v>3</v>
      </c>
    </row>
    <row r="27129" spans="6:6">
      <c r="F27129" s="1" t="s">
        <v>3</v>
      </c>
    </row>
    <row r="27130" spans="6:6">
      <c r="F27130" s="1" t="s">
        <v>3</v>
      </c>
    </row>
    <row r="27131" spans="6:6">
      <c r="F27131" s="1" t="s">
        <v>3</v>
      </c>
    </row>
    <row r="27132" spans="6:6">
      <c r="F27132" s="1" t="s">
        <v>3</v>
      </c>
    </row>
    <row r="27133" spans="6:6">
      <c r="F27133" s="1" t="s">
        <v>3</v>
      </c>
    </row>
    <row r="27134" spans="6:6">
      <c r="F27134" s="1" t="s">
        <v>3</v>
      </c>
    </row>
    <row r="27135" spans="6:6">
      <c r="F27135" s="1" t="s">
        <v>3</v>
      </c>
    </row>
    <row r="27136" spans="6:6">
      <c r="F27136" s="1" t="s">
        <v>3</v>
      </c>
    </row>
    <row r="27137" spans="6:6">
      <c r="F27137" s="1" t="s">
        <v>3</v>
      </c>
    </row>
    <row r="27138" spans="6:6">
      <c r="F27138" s="1" t="s">
        <v>3</v>
      </c>
    </row>
    <row r="27139" spans="6:6">
      <c r="F27139" s="1" t="s">
        <v>3</v>
      </c>
    </row>
    <row r="27140" spans="6:6">
      <c r="F27140" s="1" t="s">
        <v>3</v>
      </c>
    </row>
    <row r="27141" spans="6:6">
      <c r="F27141" s="1" t="s">
        <v>3</v>
      </c>
    </row>
    <row r="27142" spans="6:6">
      <c r="F27142" s="1" t="s">
        <v>3</v>
      </c>
    </row>
    <row r="27143" spans="6:6">
      <c r="F27143" s="1" t="s">
        <v>3</v>
      </c>
    </row>
    <row r="27144" spans="6:6">
      <c r="F27144" s="1" t="s">
        <v>3</v>
      </c>
    </row>
    <row r="27145" spans="6:6">
      <c r="F27145" s="1" t="s">
        <v>3</v>
      </c>
    </row>
    <row r="27146" spans="6:6">
      <c r="F27146" s="1" t="s">
        <v>3</v>
      </c>
    </row>
    <row r="27147" spans="6:6">
      <c r="F27147" s="1" t="s">
        <v>3</v>
      </c>
    </row>
    <row r="27148" spans="6:6">
      <c r="F27148" s="1" t="s">
        <v>3</v>
      </c>
    </row>
    <row r="27149" spans="6:6">
      <c r="F27149" s="1" t="s">
        <v>3</v>
      </c>
    </row>
    <row r="27150" spans="6:6">
      <c r="F27150" s="1" t="s">
        <v>3</v>
      </c>
    </row>
    <row r="27151" spans="6:6">
      <c r="F27151" s="1" t="s">
        <v>3</v>
      </c>
    </row>
    <row r="27152" spans="6:6">
      <c r="F27152" s="1" t="s">
        <v>3</v>
      </c>
    </row>
    <row r="27153" spans="6:6">
      <c r="F27153" s="1" t="s">
        <v>3</v>
      </c>
    </row>
    <row r="27154" spans="6:6">
      <c r="F27154" s="1" t="s">
        <v>3</v>
      </c>
    </row>
    <row r="27155" spans="6:6">
      <c r="F27155" s="1" t="s">
        <v>3</v>
      </c>
    </row>
    <row r="27156" spans="6:6">
      <c r="F27156" s="1" t="s">
        <v>3</v>
      </c>
    </row>
    <row r="27157" spans="6:6">
      <c r="F27157" s="1" t="s">
        <v>3</v>
      </c>
    </row>
    <row r="27158" spans="6:6">
      <c r="F27158" s="1" t="s">
        <v>3</v>
      </c>
    </row>
    <row r="27159" spans="6:6">
      <c r="F27159" s="1" t="s">
        <v>3</v>
      </c>
    </row>
    <row r="27160" spans="6:6">
      <c r="F27160" s="1" t="s">
        <v>3</v>
      </c>
    </row>
    <row r="27161" spans="6:6">
      <c r="F27161" s="1" t="s">
        <v>3</v>
      </c>
    </row>
    <row r="27162" spans="6:6">
      <c r="F27162" s="1" t="s">
        <v>3</v>
      </c>
    </row>
    <row r="27163" spans="6:6">
      <c r="F27163" s="1" t="s">
        <v>3</v>
      </c>
    </row>
    <row r="27164" spans="6:6">
      <c r="F27164" s="1" t="s">
        <v>3</v>
      </c>
    </row>
    <row r="27165" spans="6:6">
      <c r="F27165" s="1" t="s">
        <v>3</v>
      </c>
    </row>
    <row r="27166" spans="6:6">
      <c r="F27166" s="1" t="s">
        <v>3</v>
      </c>
    </row>
    <row r="27167" spans="6:6">
      <c r="F27167" s="1" t="s">
        <v>3</v>
      </c>
    </row>
    <row r="27168" spans="6:6">
      <c r="F27168" s="1" t="s">
        <v>3</v>
      </c>
    </row>
    <row r="27169" spans="6:6">
      <c r="F27169" s="1" t="s">
        <v>3</v>
      </c>
    </row>
    <row r="27170" spans="6:6">
      <c r="F27170" s="1" t="s">
        <v>3</v>
      </c>
    </row>
    <row r="27171" spans="6:6">
      <c r="F27171" s="1" t="s">
        <v>3</v>
      </c>
    </row>
    <row r="27172" spans="6:6">
      <c r="F27172" s="1" t="s">
        <v>3</v>
      </c>
    </row>
    <row r="27173" spans="6:6">
      <c r="F27173" s="1" t="s">
        <v>3</v>
      </c>
    </row>
    <row r="27174" spans="6:6">
      <c r="F27174" s="1" t="s">
        <v>3</v>
      </c>
    </row>
    <row r="27175" spans="6:6">
      <c r="F27175" s="1" t="s">
        <v>3</v>
      </c>
    </row>
    <row r="27176" spans="6:6">
      <c r="F27176" s="1" t="s">
        <v>3</v>
      </c>
    </row>
    <row r="27177" spans="6:6">
      <c r="F27177" s="1" t="s">
        <v>3</v>
      </c>
    </row>
    <row r="27178" spans="6:6">
      <c r="F27178" s="1" t="s">
        <v>3</v>
      </c>
    </row>
    <row r="27179" spans="6:6">
      <c r="F27179" s="1" t="s">
        <v>3</v>
      </c>
    </row>
    <row r="27180" spans="6:6">
      <c r="F27180" s="1" t="s">
        <v>3</v>
      </c>
    </row>
    <row r="27181" spans="6:6">
      <c r="F27181" s="1" t="s">
        <v>3</v>
      </c>
    </row>
    <row r="27182" spans="6:6">
      <c r="F27182" s="1" t="s">
        <v>3</v>
      </c>
    </row>
    <row r="27183" spans="6:6">
      <c r="F27183" s="1" t="s">
        <v>3</v>
      </c>
    </row>
    <row r="27184" spans="6:6">
      <c r="F27184" s="1" t="s">
        <v>3</v>
      </c>
    </row>
    <row r="27185" spans="6:6">
      <c r="F27185" s="1" t="s">
        <v>3</v>
      </c>
    </row>
    <row r="27186" spans="6:6">
      <c r="F27186" s="1" t="s">
        <v>3</v>
      </c>
    </row>
    <row r="27187" spans="6:6">
      <c r="F27187" s="1" t="s">
        <v>3</v>
      </c>
    </row>
    <row r="27188" spans="6:6">
      <c r="F27188" s="1" t="s">
        <v>3</v>
      </c>
    </row>
    <row r="27189" spans="6:6">
      <c r="F27189" s="1" t="s">
        <v>3</v>
      </c>
    </row>
    <row r="27190" spans="6:6">
      <c r="F27190" s="1" t="s">
        <v>3</v>
      </c>
    </row>
    <row r="27191" spans="6:6">
      <c r="F27191" s="1" t="s">
        <v>3</v>
      </c>
    </row>
    <row r="27192" spans="6:6">
      <c r="F27192" s="1" t="s">
        <v>3</v>
      </c>
    </row>
    <row r="27193" spans="6:6">
      <c r="F27193" s="1" t="s">
        <v>3</v>
      </c>
    </row>
    <row r="27194" spans="6:6">
      <c r="F27194" s="1" t="s">
        <v>3</v>
      </c>
    </row>
    <row r="27195" spans="6:6">
      <c r="F27195" s="1" t="s">
        <v>3</v>
      </c>
    </row>
    <row r="27196" spans="6:6">
      <c r="F27196" s="1" t="s">
        <v>3</v>
      </c>
    </row>
    <row r="27197" spans="6:6">
      <c r="F27197" s="1" t="s">
        <v>3</v>
      </c>
    </row>
    <row r="27198" spans="6:6">
      <c r="F27198" s="1" t="s">
        <v>3</v>
      </c>
    </row>
    <row r="27199" spans="6:6">
      <c r="F27199" s="1" t="s">
        <v>3</v>
      </c>
    </row>
    <row r="27200" spans="6:6">
      <c r="F27200" s="1" t="s">
        <v>3</v>
      </c>
    </row>
    <row r="27201" spans="6:6">
      <c r="F27201" s="1" t="s">
        <v>3</v>
      </c>
    </row>
    <row r="27202" spans="6:6">
      <c r="F27202" s="1" t="s">
        <v>3</v>
      </c>
    </row>
    <row r="27203" spans="6:6">
      <c r="F27203" s="1" t="s">
        <v>3</v>
      </c>
    </row>
    <row r="27204" spans="6:6">
      <c r="F27204" s="1" t="s">
        <v>3</v>
      </c>
    </row>
    <row r="27205" spans="6:6">
      <c r="F27205" s="1" t="s">
        <v>3</v>
      </c>
    </row>
    <row r="27206" spans="6:6">
      <c r="F27206" s="1" t="s">
        <v>3</v>
      </c>
    </row>
    <row r="27207" spans="6:6">
      <c r="F27207" s="1" t="s">
        <v>3</v>
      </c>
    </row>
    <row r="27208" spans="6:6">
      <c r="F27208" s="1" t="s">
        <v>3</v>
      </c>
    </row>
    <row r="27209" spans="6:6">
      <c r="F27209" s="1" t="s">
        <v>3</v>
      </c>
    </row>
    <row r="27210" spans="6:6">
      <c r="F27210" s="1" t="s">
        <v>3</v>
      </c>
    </row>
    <row r="27211" spans="6:6">
      <c r="F27211" s="1" t="s">
        <v>3</v>
      </c>
    </row>
    <row r="27212" spans="6:6">
      <c r="F27212" s="1" t="s">
        <v>3</v>
      </c>
    </row>
    <row r="27213" spans="6:6">
      <c r="F27213" s="1" t="s">
        <v>3</v>
      </c>
    </row>
    <row r="27214" spans="6:6">
      <c r="F27214" s="1" t="s">
        <v>3</v>
      </c>
    </row>
    <row r="27215" spans="6:6">
      <c r="F27215" s="1" t="s">
        <v>3</v>
      </c>
    </row>
    <row r="27216" spans="6:6">
      <c r="F27216" s="1" t="s">
        <v>3</v>
      </c>
    </row>
    <row r="27217" spans="6:6">
      <c r="F27217" s="1" t="s">
        <v>3</v>
      </c>
    </row>
    <row r="27218" spans="6:6">
      <c r="F27218" s="1" t="s">
        <v>3</v>
      </c>
    </row>
    <row r="27219" spans="6:6">
      <c r="F27219" s="1" t="s">
        <v>3</v>
      </c>
    </row>
    <row r="27220" spans="6:6">
      <c r="F27220" s="1" t="s">
        <v>3</v>
      </c>
    </row>
    <row r="27221" spans="6:6">
      <c r="F27221" s="1" t="s">
        <v>3</v>
      </c>
    </row>
    <row r="27222" spans="6:6">
      <c r="F27222" s="1" t="s">
        <v>3</v>
      </c>
    </row>
    <row r="27223" spans="6:6">
      <c r="F27223" s="1" t="s">
        <v>3</v>
      </c>
    </row>
    <row r="27224" spans="6:6">
      <c r="F27224" s="1" t="s">
        <v>3</v>
      </c>
    </row>
    <row r="27225" spans="6:6">
      <c r="F27225" s="1" t="s">
        <v>3</v>
      </c>
    </row>
    <row r="27226" spans="6:6">
      <c r="F27226" s="1" t="s">
        <v>3</v>
      </c>
    </row>
    <row r="27227" spans="6:6">
      <c r="F27227" s="1" t="s">
        <v>3</v>
      </c>
    </row>
    <row r="27228" spans="6:6">
      <c r="F27228" s="1" t="s">
        <v>3</v>
      </c>
    </row>
    <row r="27229" spans="6:6">
      <c r="F27229" s="1" t="s">
        <v>3</v>
      </c>
    </row>
    <row r="27230" spans="6:6">
      <c r="F27230" s="1" t="s">
        <v>3</v>
      </c>
    </row>
    <row r="27231" spans="6:6">
      <c r="F27231" s="1" t="s">
        <v>3</v>
      </c>
    </row>
    <row r="27232" spans="6:6">
      <c r="F27232" s="1" t="s">
        <v>3</v>
      </c>
    </row>
    <row r="27233" spans="6:6">
      <c r="F27233" s="1" t="s">
        <v>3</v>
      </c>
    </row>
    <row r="27234" spans="6:6">
      <c r="F27234" s="1" t="s">
        <v>3</v>
      </c>
    </row>
    <row r="27235" spans="6:6">
      <c r="F27235" s="1" t="s">
        <v>3</v>
      </c>
    </row>
    <row r="27236" spans="6:6">
      <c r="F27236" s="1" t="s">
        <v>3</v>
      </c>
    </row>
    <row r="27237" spans="6:6">
      <c r="F27237" s="1" t="s">
        <v>3</v>
      </c>
    </row>
    <row r="27238" spans="6:6">
      <c r="F27238" s="1" t="s">
        <v>3</v>
      </c>
    </row>
    <row r="27239" spans="6:6">
      <c r="F27239" s="1" t="s">
        <v>3</v>
      </c>
    </row>
    <row r="27240" spans="6:6">
      <c r="F27240" s="1" t="s">
        <v>3</v>
      </c>
    </row>
    <row r="27241" spans="6:6">
      <c r="F27241" s="1" t="s">
        <v>3</v>
      </c>
    </row>
    <row r="27242" spans="6:6">
      <c r="F27242" s="1" t="s">
        <v>3</v>
      </c>
    </row>
    <row r="27243" spans="6:6">
      <c r="F27243" s="1" t="s">
        <v>3</v>
      </c>
    </row>
    <row r="27244" spans="6:6">
      <c r="F27244" s="1" t="s">
        <v>3</v>
      </c>
    </row>
    <row r="27245" spans="6:6">
      <c r="F27245" s="1" t="s">
        <v>3</v>
      </c>
    </row>
    <row r="27246" spans="6:6">
      <c r="F27246" s="1" t="s">
        <v>3</v>
      </c>
    </row>
    <row r="27247" spans="6:6">
      <c r="F27247" s="1" t="s">
        <v>3</v>
      </c>
    </row>
    <row r="27248" spans="6:6">
      <c r="F27248" s="1" t="s">
        <v>3</v>
      </c>
    </row>
    <row r="27249" spans="6:6">
      <c r="F27249" s="1" t="s">
        <v>3</v>
      </c>
    </row>
    <row r="27250" spans="6:6">
      <c r="F27250" s="1" t="s">
        <v>3</v>
      </c>
    </row>
    <row r="27251" spans="6:6">
      <c r="F27251" s="1" t="s">
        <v>3</v>
      </c>
    </row>
    <row r="27252" spans="6:6">
      <c r="F27252" s="1" t="s">
        <v>3</v>
      </c>
    </row>
    <row r="27253" spans="6:6">
      <c r="F27253" s="1" t="s">
        <v>3</v>
      </c>
    </row>
    <row r="27254" spans="6:6">
      <c r="F27254" s="1" t="s">
        <v>3</v>
      </c>
    </row>
    <row r="27255" spans="6:6">
      <c r="F27255" s="1" t="s">
        <v>3</v>
      </c>
    </row>
    <row r="27256" spans="6:6">
      <c r="F27256" s="1" t="s">
        <v>3</v>
      </c>
    </row>
    <row r="27257" spans="6:6">
      <c r="F27257" s="1" t="s">
        <v>3</v>
      </c>
    </row>
    <row r="27258" spans="6:6">
      <c r="F27258" s="1" t="s">
        <v>3</v>
      </c>
    </row>
    <row r="27259" spans="6:6">
      <c r="F27259" s="1" t="s">
        <v>3</v>
      </c>
    </row>
    <row r="27260" spans="6:6">
      <c r="F27260" s="1" t="s">
        <v>3</v>
      </c>
    </row>
    <row r="27261" spans="6:6">
      <c r="F27261" s="1" t="s">
        <v>3</v>
      </c>
    </row>
    <row r="27262" spans="6:6">
      <c r="F27262" s="1" t="s">
        <v>3</v>
      </c>
    </row>
    <row r="27263" spans="6:6">
      <c r="F27263" s="1" t="s">
        <v>3</v>
      </c>
    </row>
    <row r="27264" spans="6:6">
      <c r="F27264" s="1" t="s">
        <v>3</v>
      </c>
    </row>
    <row r="27265" spans="6:6">
      <c r="F27265" s="1" t="s">
        <v>3</v>
      </c>
    </row>
    <row r="27266" spans="6:6">
      <c r="F27266" s="1" t="s">
        <v>3</v>
      </c>
    </row>
    <row r="27267" spans="6:6">
      <c r="F27267" s="1" t="s">
        <v>3</v>
      </c>
    </row>
    <row r="27268" spans="6:6">
      <c r="F27268" s="1" t="s">
        <v>3</v>
      </c>
    </row>
    <row r="27269" spans="6:6">
      <c r="F27269" s="1" t="s">
        <v>3</v>
      </c>
    </row>
    <row r="27270" spans="6:6">
      <c r="F27270" s="1" t="s">
        <v>3</v>
      </c>
    </row>
    <row r="27271" spans="6:6">
      <c r="F27271" s="1" t="s">
        <v>3</v>
      </c>
    </row>
    <row r="27272" spans="6:6">
      <c r="F27272" s="1" t="s">
        <v>3</v>
      </c>
    </row>
    <row r="27273" spans="6:6">
      <c r="F27273" s="1" t="s">
        <v>3</v>
      </c>
    </row>
    <row r="27274" spans="6:6">
      <c r="F27274" s="1" t="s">
        <v>3</v>
      </c>
    </row>
    <row r="27275" spans="6:6">
      <c r="F27275" s="1" t="s">
        <v>3</v>
      </c>
    </row>
    <row r="27276" spans="6:6">
      <c r="F27276" s="1" t="s">
        <v>3</v>
      </c>
    </row>
    <row r="27277" spans="6:6">
      <c r="F27277" s="1" t="s">
        <v>3</v>
      </c>
    </row>
    <row r="27278" spans="6:6">
      <c r="F27278" s="1" t="s">
        <v>3</v>
      </c>
    </row>
    <row r="27279" spans="6:6">
      <c r="F27279" s="1" t="s">
        <v>3</v>
      </c>
    </row>
    <row r="27280" spans="6:6">
      <c r="F27280" s="1" t="s">
        <v>3</v>
      </c>
    </row>
    <row r="27281" spans="6:6">
      <c r="F27281" s="1" t="s">
        <v>3</v>
      </c>
    </row>
    <row r="27282" spans="6:6">
      <c r="F27282" s="1" t="s">
        <v>3</v>
      </c>
    </row>
    <row r="27283" spans="6:6">
      <c r="F27283" s="1" t="s">
        <v>3</v>
      </c>
    </row>
    <row r="27284" spans="6:6">
      <c r="F27284" s="1" t="s">
        <v>3</v>
      </c>
    </row>
    <row r="27285" spans="6:6">
      <c r="F27285" s="1" t="s">
        <v>3</v>
      </c>
    </row>
    <row r="27286" spans="6:6">
      <c r="F27286" s="1" t="s">
        <v>3</v>
      </c>
    </row>
    <row r="27287" spans="6:6">
      <c r="F27287" s="1" t="s">
        <v>3</v>
      </c>
    </row>
    <row r="27288" spans="6:6">
      <c r="F27288" s="1" t="s">
        <v>3</v>
      </c>
    </row>
    <row r="27289" spans="6:6">
      <c r="F27289" s="1" t="s">
        <v>3</v>
      </c>
    </row>
    <row r="27290" spans="6:6">
      <c r="F27290" s="1" t="s">
        <v>3</v>
      </c>
    </row>
    <row r="27291" spans="6:6">
      <c r="F27291" s="1" t="s">
        <v>3</v>
      </c>
    </row>
    <row r="27292" spans="6:6">
      <c r="F27292" s="1" t="s">
        <v>3</v>
      </c>
    </row>
    <row r="27293" spans="6:6">
      <c r="F27293" s="1" t="s">
        <v>3</v>
      </c>
    </row>
    <row r="27294" spans="6:6">
      <c r="F27294" s="1" t="s">
        <v>3</v>
      </c>
    </row>
    <row r="27295" spans="6:6">
      <c r="F27295" s="1" t="s">
        <v>3</v>
      </c>
    </row>
    <row r="27296" spans="6:6">
      <c r="F27296" s="1" t="s">
        <v>3</v>
      </c>
    </row>
    <row r="27297" spans="6:6">
      <c r="F27297" s="1" t="s">
        <v>3</v>
      </c>
    </row>
    <row r="27298" spans="6:6">
      <c r="F27298" s="1" t="s">
        <v>3</v>
      </c>
    </row>
    <row r="27299" spans="6:6">
      <c r="F27299" s="1" t="s">
        <v>3</v>
      </c>
    </row>
    <row r="27300" spans="6:6">
      <c r="F27300" s="1" t="s">
        <v>3</v>
      </c>
    </row>
    <row r="27301" spans="6:6">
      <c r="F27301" s="1" t="s">
        <v>3</v>
      </c>
    </row>
    <row r="27302" spans="6:6">
      <c r="F27302" s="1" t="s">
        <v>3</v>
      </c>
    </row>
    <row r="27303" spans="6:6">
      <c r="F27303" s="1" t="s">
        <v>3</v>
      </c>
    </row>
    <row r="27304" spans="6:6">
      <c r="F27304" s="1" t="s">
        <v>3</v>
      </c>
    </row>
    <row r="27305" spans="6:6">
      <c r="F27305" s="1" t="s">
        <v>3</v>
      </c>
    </row>
    <row r="27306" spans="6:6">
      <c r="F27306" s="1" t="s">
        <v>3</v>
      </c>
    </row>
    <row r="27307" spans="6:6">
      <c r="F27307" s="1" t="s">
        <v>3</v>
      </c>
    </row>
    <row r="27308" spans="6:6">
      <c r="F27308" s="1" t="s">
        <v>3</v>
      </c>
    </row>
    <row r="27309" spans="6:6">
      <c r="F27309" s="1" t="s">
        <v>3</v>
      </c>
    </row>
    <row r="27310" spans="6:6">
      <c r="F27310" s="1" t="s">
        <v>3</v>
      </c>
    </row>
    <row r="27311" spans="6:6">
      <c r="F27311" s="1" t="s">
        <v>3</v>
      </c>
    </row>
    <row r="27312" spans="6:6">
      <c r="F27312" s="1" t="s">
        <v>3</v>
      </c>
    </row>
    <row r="27313" spans="6:6">
      <c r="F27313" s="1" t="s">
        <v>3</v>
      </c>
    </row>
    <row r="27314" spans="6:6">
      <c r="F27314" s="1" t="s">
        <v>3</v>
      </c>
    </row>
    <row r="27315" spans="6:6">
      <c r="F27315" s="1" t="s">
        <v>3</v>
      </c>
    </row>
    <row r="27316" spans="6:6">
      <c r="F27316" s="1" t="s">
        <v>3</v>
      </c>
    </row>
    <row r="27317" spans="6:6">
      <c r="F27317" s="1" t="s">
        <v>3</v>
      </c>
    </row>
    <row r="27318" spans="6:6">
      <c r="F27318" s="1" t="s">
        <v>3</v>
      </c>
    </row>
    <row r="27319" spans="6:6">
      <c r="F27319" s="1" t="s">
        <v>3</v>
      </c>
    </row>
    <row r="27320" spans="6:6">
      <c r="F27320" s="1" t="s">
        <v>3</v>
      </c>
    </row>
    <row r="27321" spans="6:6">
      <c r="F27321" s="1" t="s">
        <v>3</v>
      </c>
    </row>
    <row r="27322" spans="6:6">
      <c r="F27322" s="1" t="s">
        <v>3</v>
      </c>
    </row>
    <row r="27323" spans="6:6">
      <c r="F27323" s="1" t="s">
        <v>3</v>
      </c>
    </row>
    <row r="27324" spans="6:6">
      <c r="F27324" s="1" t="s">
        <v>3</v>
      </c>
    </row>
    <row r="27325" spans="6:6">
      <c r="F27325" s="1" t="s">
        <v>3</v>
      </c>
    </row>
    <row r="27326" spans="6:6">
      <c r="F27326" s="1" t="s">
        <v>3</v>
      </c>
    </row>
    <row r="27327" spans="6:6">
      <c r="F27327" s="1" t="s">
        <v>3</v>
      </c>
    </row>
    <row r="27328" spans="6:6">
      <c r="F27328" s="1" t="s">
        <v>3</v>
      </c>
    </row>
    <row r="27329" spans="6:6">
      <c r="F27329" s="1" t="s">
        <v>3</v>
      </c>
    </row>
    <row r="27330" spans="6:6">
      <c r="F27330" s="1" t="s">
        <v>3</v>
      </c>
    </row>
    <row r="27331" spans="6:6">
      <c r="F27331" s="1" t="s">
        <v>3</v>
      </c>
    </row>
    <row r="27332" spans="6:6">
      <c r="F27332" s="1" t="s">
        <v>3</v>
      </c>
    </row>
    <row r="27333" spans="6:6">
      <c r="F27333" s="1" t="s">
        <v>3</v>
      </c>
    </row>
    <row r="27334" spans="6:6">
      <c r="F27334" s="1" t="s">
        <v>3</v>
      </c>
    </row>
    <row r="27335" spans="6:6">
      <c r="F27335" s="1" t="s">
        <v>3</v>
      </c>
    </row>
    <row r="27336" spans="6:6">
      <c r="F27336" s="1" t="s">
        <v>3</v>
      </c>
    </row>
    <row r="27337" spans="6:6">
      <c r="F27337" s="1" t="s">
        <v>3</v>
      </c>
    </row>
    <row r="27338" spans="6:6">
      <c r="F27338" s="1" t="s">
        <v>3</v>
      </c>
    </row>
    <row r="27339" spans="6:6">
      <c r="F27339" s="1" t="s">
        <v>3</v>
      </c>
    </row>
    <row r="27340" spans="6:6">
      <c r="F27340" s="1" t="s">
        <v>3</v>
      </c>
    </row>
    <row r="27341" spans="6:6">
      <c r="F27341" s="1" t="s">
        <v>3</v>
      </c>
    </row>
    <row r="27342" spans="6:6">
      <c r="F27342" s="1" t="s">
        <v>3</v>
      </c>
    </row>
    <row r="27343" spans="6:6">
      <c r="F27343" s="1" t="s">
        <v>3</v>
      </c>
    </row>
    <row r="27344" spans="6:6">
      <c r="F27344" s="1" t="s">
        <v>3</v>
      </c>
    </row>
    <row r="27345" spans="6:6">
      <c r="F27345" s="1" t="s">
        <v>3</v>
      </c>
    </row>
    <row r="27346" spans="6:6">
      <c r="F27346" s="1" t="s">
        <v>3</v>
      </c>
    </row>
    <row r="27347" spans="6:6">
      <c r="F27347" s="1" t="s">
        <v>3</v>
      </c>
    </row>
    <row r="27348" spans="6:6">
      <c r="F27348" s="1" t="s">
        <v>3</v>
      </c>
    </row>
    <row r="27349" spans="6:6">
      <c r="F27349" s="1" t="s">
        <v>3</v>
      </c>
    </row>
    <row r="27350" spans="6:6">
      <c r="F27350" s="1" t="s">
        <v>3</v>
      </c>
    </row>
    <row r="27351" spans="6:6">
      <c r="F27351" s="1" t="s">
        <v>3</v>
      </c>
    </row>
    <row r="27352" spans="6:6">
      <c r="F27352" s="1" t="s">
        <v>3</v>
      </c>
    </row>
    <row r="27353" spans="6:6">
      <c r="F27353" s="1" t="s">
        <v>3</v>
      </c>
    </row>
    <row r="27354" spans="6:6">
      <c r="F27354" s="1" t="s">
        <v>3</v>
      </c>
    </row>
    <row r="27355" spans="6:6">
      <c r="F27355" s="1" t="s">
        <v>3</v>
      </c>
    </row>
    <row r="27356" spans="6:6">
      <c r="F27356" s="1" t="s">
        <v>3</v>
      </c>
    </row>
    <row r="27357" spans="6:6">
      <c r="F27357" s="1" t="s">
        <v>3</v>
      </c>
    </row>
    <row r="27358" spans="6:6">
      <c r="F27358" s="1" t="s">
        <v>3</v>
      </c>
    </row>
    <row r="27359" spans="6:6">
      <c r="F27359" s="1" t="s">
        <v>3</v>
      </c>
    </row>
    <row r="27360" spans="6:6">
      <c r="F27360" s="1" t="s">
        <v>3</v>
      </c>
    </row>
    <row r="27361" spans="6:6">
      <c r="F27361" s="1" t="s">
        <v>3</v>
      </c>
    </row>
    <row r="27362" spans="6:6">
      <c r="F27362" s="1" t="s">
        <v>3</v>
      </c>
    </row>
    <row r="27363" spans="6:6">
      <c r="F27363" s="1" t="s">
        <v>3</v>
      </c>
    </row>
    <row r="27364" spans="6:6">
      <c r="F27364" s="1" t="s">
        <v>3</v>
      </c>
    </row>
    <row r="27365" spans="6:6">
      <c r="F27365" s="1" t="s">
        <v>3</v>
      </c>
    </row>
    <row r="27366" spans="6:6">
      <c r="F27366" s="1" t="s">
        <v>3</v>
      </c>
    </row>
    <row r="27367" spans="6:6">
      <c r="F27367" s="1" t="s">
        <v>3</v>
      </c>
    </row>
    <row r="27368" spans="6:6">
      <c r="F27368" s="1" t="s">
        <v>3</v>
      </c>
    </row>
    <row r="27369" spans="6:6">
      <c r="F27369" s="1" t="s">
        <v>3</v>
      </c>
    </row>
    <row r="27370" spans="6:6">
      <c r="F27370" s="1" t="s">
        <v>3</v>
      </c>
    </row>
    <row r="27371" spans="6:6">
      <c r="F27371" s="1" t="s">
        <v>3</v>
      </c>
    </row>
    <row r="27372" spans="6:6">
      <c r="F27372" s="1" t="s">
        <v>3</v>
      </c>
    </row>
    <row r="27373" spans="6:6">
      <c r="F27373" s="1" t="s">
        <v>3</v>
      </c>
    </row>
    <row r="27374" spans="6:6">
      <c r="F27374" s="1" t="s">
        <v>3</v>
      </c>
    </row>
    <row r="27375" spans="6:6">
      <c r="F27375" s="1" t="s">
        <v>3</v>
      </c>
    </row>
    <row r="27376" spans="6:6">
      <c r="F27376" s="1" t="s">
        <v>3</v>
      </c>
    </row>
    <row r="27377" spans="6:6">
      <c r="F27377" s="1" t="s">
        <v>3</v>
      </c>
    </row>
    <row r="27378" spans="6:6">
      <c r="F27378" s="1" t="s">
        <v>3</v>
      </c>
    </row>
    <row r="27379" spans="6:6">
      <c r="F27379" s="1" t="s">
        <v>3</v>
      </c>
    </row>
    <row r="27380" spans="6:6">
      <c r="F27380" s="1" t="s">
        <v>3</v>
      </c>
    </row>
    <row r="27381" spans="6:6">
      <c r="F27381" s="1" t="s">
        <v>3</v>
      </c>
    </row>
    <row r="27382" spans="6:6">
      <c r="F27382" s="1" t="s">
        <v>3</v>
      </c>
    </row>
    <row r="27383" spans="6:6">
      <c r="F27383" s="1" t="s">
        <v>3</v>
      </c>
    </row>
    <row r="27384" spans="6:6">
      <c r="F27384" s="1" t="s">
        <v>3</v>
      </c>
    </row>
    <row r="27385" spans="6:6">
      <c r="F27385" s="1" t="s">
        <v>3</v>
      </c>
    </row>
    <row r="27386" spans="6:6">
      <c r="F27386" s="1" t="s">
        <v>3</v>
      </c>
    </row>
    <row r="27387" spans="6:6">
      <c r="F27387" s="1" t="s">
        <v>3</v>
      </c>
    </row>
    <row r="27388" spans="6:6">
      <c r="F27388" s="1" t="s">
        <v>3</v>
      </c>
    </row>
    <row r="27389" spans="6:6">
      <c r="F27389" s="1" t="s">
        <v>3</v>
      </c>
    </row>
    <row r="27390" spans="6:6">
      <c r="F27390" s="1" t="s">
        <v>3</v>
      </c>
    </row>
    <row r="27391" spans="6:6">
      <c r="F27391" s="1" t="s">
        <v>3</v>
      </c>
    </row>
    <row r="27392" spans="6:6">
      <c r="F27392" s="1" t="s">
        <v>3</v>
      </c>
    </row>
    <row r="27393" spans="6:6">
      <c r="F27393" s="1" t="s">
        <v>3</v>
      </c>
    </row>
    <row r="27394" spans="6:6">
      <c r="F27394" s="1" t="s">
        <v>3</v>
      </c>
    </row>
    <row r="27395" spans="6:6">
      <c r="F27395" s="1" t="s">
        <v>3</v>
      </c>
    </row>
    <row r="27396" spans="6:6">
      <c r="F27396" s="1" t="s">
        <v>3</v>
      </c>
    </row>
    <row r="27397" spans="6:6">
      <c r="F27397" s="1" t="s">
        <v>3</v>
      </c>
    </row>
    <row r="27398" spans="6:6">
      <c r="F27398" s="1" t="s">
        <v>3</v>
      </c>
    </row>
    <row r="27399" spans="6:6">
      <c r="F27399" s="1" t="s">
        <v>3</v>
      </c>
    </row>
    <row r="27400" spans="6:6">
      <c r="F27400" s="1" t="s">
        <v>3</v>
      </c>
    </row>
    <row r="27401" spans="6:6">
      <c r="F27401" s="1" t="s">
        <v>3</v>
      </c>
    </row>
    <row r="27402" spans="6:6">
      <c r="F27402" s="1" t="s">
        <v>3</v>
      </c>
    </row>
    <row r="27403" spans="6:6">
      <c r="F27403" s="1" t="s">
        <v>3</v>
      </c>
    </row>
    <row r="27404" spans="6:6">
      <c r="F27404" s="1" t="s">
        <v>3</v>
      </c>
    </row>
    <row r="27405" spans="6:6">
      <c r="F27405" s="1" t="s">
        <v>3</v>
      </c>
    </row>
    <row r="27406" spans="6:6">
      <c r="F27406" s="1" t="s">
        <v>3</v>
      </c>
    </row>
    <row r="27407" spans="6:6">
      <c r="F27407" s="1" t="s">
        <v>3</v>
      </c>
    </row>
    <row r="27408" spans="6:6">
      <c r="F27408" s="1" t="s">
        <v>3</v>
      </c>
    </row>
    <row r="27409" spans="6:6">
      <c r="F27409" s="1" t="s">
        <v>3</v>
      </c>
    </row>
    <row r="27410" spans="6:6">
      <c r="F27410" s="1" t="s">
        <v>3</v>
      </c>
    </row>
    <row r="27411" spans="6:6">
      <c r="F27411" s="1" t="s">
        <v>3</v>
      </c>
    </row>
    <row r="27412" spans="6:6">
      <c r="F27412" s="1" t="s">
        <v>3</v>
      </c>
    </row>
    <row r="27413" spans="6:6">
      <c r="F27413" s="1" t="s">
        <v>3</v>
      </c>
    </row>
    <row r="27414" spans="6:6">
      <c r="F27414" s="1" t="s">
        <v>3</v>
      </c>
    </row>
    <row r="27415" spans="6:6">
      <c r="F27415" s="1" t="s">
        <v>3</v>
      </c>
    </row>
    <row r="27416" spans="6:6">
      <c r="F27416" s="1" t="s">
        <v>3</v>
      </c>
    </row>
    <row r="27417" spans="6:6">
      <c r="F27417" s="1" t="s">
        <v>3</v>
      </c>
    </row>
    <row r="27418" spans="6:6">
      <c r="F27418" s="1" t="s">
        <v>3</v>
      </c>
    </row>
    <row r="27419" spans="6:6">
      <c r="F27419" s="1" t="s">
        <v>3</v>
      </c>
    </row>
    <row r="27420" spans="6:6">
      <c r="F27420" s="1" t="s">
        <v>3</v>
      </c>
    </row>
    <row r="27421" spans="6:6">
      <c r="F27421" s="1" t="s">
        <v>3</v>
      </c>
    </row>
    <row r="27422" spans="6:6">
      <c r="F27422" s="1" t="s">
        <v>3</v>
      </c>
    </row>
    <row r="27423" spans="6:6">
      <c r="F27423" s="1" t="s">
        <v>3</v>
      </c>
    </row>
    <row r="27424" spans="6:6">
      <c r="F27424" s="1" t="s">
        <v>3</v>
      </c>
    </row>
    <row r="27425" spans="6:6">
      <c r="F27425" s="1" t="s">
        <v>3</v>
      </c>
    </row>
    <row r="27426" spans="6:6">
      <c r="F27426" s="1" t="s">
        <v>3</v>
      </c>
    </row>
    <row r="27427" spans="6:6">
      <c r="F27427" s="1" t="s">
        <v>3</v>
      </c>
    </row>
    <row r="27428" spans="6:6">
      <c r="F27428" s="1" t="s">
        <v>3</v>
      </c>
    </row>
    <row r="27429" spans="6:6">
      <c r="F27429" s="1" t="s">
        <v>3</v>
      </c>
    </row>
    <row r="27430" spans="6:6">
      <c r="F27430" s="1" t="s">
        <v>3</v>
      </c>
    </row>
    <row r="27431" spans="6:6">
      <c r="F27431" s="1" t="s">
        <v>3</v>
      </c>
    </row>
    <row r="27432" spans="6:6">
      <c r="F27432" s="1" t="s">
        <v>3</v>
      </c>
    </row>
    <row r="27433" spans="6:6">
      <c r="F27433" s="1" t="s">
        <v>3</v>
      </c>
    </row>
    <row r="27434" spans="6:6">
      <c r="F27434" s="1" t="s">
        <v>3</v>
      </c>
    </row>
    <row r="27435" spans="6:6">
      <c r="F27435" s="1" t="s">
        <v>3</v>
      </c>
    </row>
    <row r="27436" spans="6:6">
      <c r="F27436" s="1" t="s">
        <v>3</v>
      </c>
    </row>
    <row r="27437" spans="6:6">
      <c r="F27437" s="1" t="s">
        <v>3</v>
      </c>
    </row>
    <row r="27438" spans="6:6">
      <c r="F27438" s="1" t="s">
        <v>3</v>
      </c>
    </row>
    <row r="27439" spans="6:6">
      <c r="F27439" s="1" t="s">
        <v>3</v>
      </c>
    </row>
    <row r="27440" spans="6:6">
      <c r="F27440" s="1" t="s">
        <v>3</v>
      </c>
    </row>
    <row r="27441" spans="6:6">
      <c r="F27441" s="1" t="s">
        <v>3</v>
      </c>
    </row>
    <row r="27442" spans="6:6">
      <c r="F27442" s="1" t="s">
        <v>3</v>
      </c>
    </row>
    <row r="27443" spans="6:6">
      <c r="F27443" s="1" t="s">
        <v>3</v>
      </c>
    </row>
    <row r="27444" spans="6:6">
      <c r="F27444" s="1" t="s">
        <v>3</v>
      </c>
    </row>
    <row r="27445" spans="6:6">
      <c r="F27445" s="1" t="s">
        <v>3</v>
      </c>
    </row>
    <row r="27446" spans="6:6">
      <c r="F27446" s="1" t="s">
        <v>3</v>
      </c>
    </row>
    <row r="27447" spans="6:6">
      <c r="F27447" s="1" t="s">
        <v>3</v>
      </c>
    </row>
    <row r="27448" spans="6:6">
      <c r="F27448" s="1" t="s">
        <v>3</v>
      </c>
    </row>
    <row r="27449" spans="6:6">
      <c r="F27449" s="1" t="s">
        <v>3</v>
      </c>
    </row>
    <row r="27450" spans="6:6">
      <c r="F27450" s="1" t="s">
        <v>3</v>
      </c>
    </row>
    <row r="27451" spans="6:6">
      <c r="F27451" s="1" t="s">
        <v>3</v>
      </c>
    </row>
    <row r="27452" spans="6:6">
      <c r="F27452" s="1" t="s">
        <v>3</v>
      </c>
    </row>
    <row r="27453" spans="6:6">
      <c r="F27453" s="1" t="s">
        <v>3</v>
      </c>
    </row>
    <row r="27454" spans="6:6">
      <c r="F27454" s="1" t="s">
        <v>3</v>
      </c>
    </row>
    <row r="27455" spans="6:6">
      <c r="F27455" s="1" t="s">
        <v>3</v>
      </c>
    </row>
    <row r="27456" spans="6:6">
      <c r="F27456" s="1" t="s">
        <v>3</v>
      </c>
    </row>
    <row r="27457" spans="6:6">
      <c r="F27457" s="1" t="s">
        <v>3</v>
      </c>
    </row>
    <row r="27458" spans="6:6">
      <c r="F27458" s="1" t="s">
        <v>3</v>
      </c>
    </row>
    <row r="27459" spans="6:6">
      <c r="F27459" s="1" t="s">
        <v>3</v>
      </c>
    </row>
    <row r="27460" spans="6:6">
      <c r="F27460" s="1" t="s">
        <v>3</v>
      </c>
    </row>
    <row r="27461" spans="6:6">
      <c r="F27461" s="1" t="s">
        <v>3</v>
      </c>
    </row>
    <row r="27462" spans="6:6">
      <c r="F27462" s="1" t="s">
        <v>3</v>
      </c>
    </row>
    <row r="27463" spans="6:6">
      <c r="F27463" s="1" t="s">
        <v>3</v>
      </c>
    </row>
    <row r="27464" spans="6:6">
      <c r="F27464" s="1" t="s">
        <v>3</v>
      </c>
    </row>
    <row r="27465" spans="6:6">
      <c r="F27465" s="1" t="s">
        <v>3</v>
      </c>
    </row>
    <row r="27466" spans="6:6">
      <c r="F27466" s="1" t="s">
        <v>3</v>
      </c>
    </row>
    <row r="27467" spans="6:6">
      <c r="F27467" s="1" t="s">
        <v>3</v>
      </c>
    </row>
    <row r="27468" spans="6:6">
      <c r="F27468" s="1" t="s">
        <v>3</v>
      </c>
    </row>
    <row r="27469" spans="6:6">
      <c r="F27469" s="1" t="s">
        <v>3</v>
      </c>
    </row>
    <row r="27470" spans="6:6">
      <c r="F27470" s="1" t="s">
        <v>3</v>
      </c>
    </row>
    <row r="27471" spans="6:6">
      <c r="F27471" s="1" t="s">
        <v>3</v>
      </c>
    </row>
    <row r="27472" spans="6:6">
      <c r="F27472" s="1" t="s">
        <v>3</v>
      </c>
    </row>
    <row r="27473" spans="6:6">
      <c r="F27473" s="1" t="s">
        <v>3</v>
      </c>
    </row>
    <row r="27474" spans="6:6">
      <c r="F27474" s="1" t="s">
        <v>3</v>
      </c>
    </row>
    <row r="27475" spans="6:6">
      <c r="F27475" s="1" t="s">
        <v>3</v>
      </c>
    </row>
    <row r="27476" spans="6:6">
      <c r="F27476" s="1" t="s">
        <v>3</v>
      </c>
    </row>
    <row r="27477" spans="6:6">
      <c r="F27477" s="1" t="s">
        <v>3</v>
      </c>
    </row>
    <row r="27478" spans="6:6">
      <c r="F27478" s="1" t="s">
        <v>3</v>
      </c>
    </row>
    <row r="27479" spans="6:6">
      <c r="F27479" s="1" t="s">
        <v>3</v>
      </c>
    </row>
    <row r="27480" spans="6:6">
      <c r="F27480" s="1" t="s">
        <v>3</v>
      </c>
    </row>
    <row r="27481" spans="6:6">
      <c r="F27481" s="1" t="s">
        <v>3</v>
      </c>
    </row>
    <row r="27482" spans="6:6">
      <c r="F27482" s="1" t="s">
        <v>3</v>
      </c>
    </row>
    <row r="27483" spans="6:6">
      <c r="F27483" s="1" t="s">
        <v>3</v>
      </c>
    </row>
    <row r="27484" spans="6:6">
      <c r="F27484" s="1" t="s">
        <v>3</v>
      </c>
    </row>
    <row r="27485" spans="6:6">
      <c r="F27485" s="1" t="s">
        <v>3</v>
      </c>
    </row>
    <row r="27486" spans="6:6">
      <c r="F27486" s="1" t="s">
        <v>3</v>
      </c>
    </row>
    <row r="27487" spans="6:6">
      <c r="F27487" s="1" t="s">
        <v>3</v>
      </c>
    </row>
    <row r="27488" spans="6:6">
      <c r="F27488" s="1" t="s">
        <v>3</v>
      </c>
    </row>
    <row r="27489" spans="6:6">
      <c r="F27489" s="1" t="s">
        <v>3</v>
      </c>
    </row>
    <row r="27490" spans="6:6">
      <c r="F27490" s="1" t="s">
        <v>3</v>
      </c>
    </row>
    <row r="27491" spans="6:6">
      <c r="F27491" s="1" t="s">
        <v>3</v>
      </c>
    </row>
    <row r="27492" spans="6:6">
      <c r="F27492" s="1" t="s">
        <v>3</v>
      </c>
    </row>
    <row r="27493" spans="6:6">
      <c r="F27493" s="1" t="s">
        <v>3</v>
      </c>
    </row>
    <row r="27494" spans="6:6">
      <c r="F27494" s="1" t="s">
        <v>3</v>
      </c>
    </row>
    <row r="27495" spans="6:6">
      <c r="F27495" s="1" t="s">
        <v>3</v>
      </c>
    </row>
    <row r="27496" spans="6:6">
      <c r="F27496" s="1" t="s">
        <v>3</v>
      </c>
    </row>
    <row r="27497" spans="6:6">
      <c r="F27497" s="1" t="s">
        <v>3</v>
      </c>
    </row>
    <row r="27498" spans="6:6">
      <c r="F27498" s="1" t="s">
        <v>3</v>
      </c>
    </row>
    <row r="27499" spans="6:6">
      <c r="F27499" s="1" t="s">
        <v>3</v>
      </c>
    </row>
    <row r="27500" spans="6:6">
      <c r="F27500" s="1" t="s">
        <v>3</v>
      </c>
    </row>
    <row r="27501" spans="6:6">
      <c r="F27501" s="1" t="s">
        <v>3</v>
      </c>
    </row>
    <row r="27502" spans="6:6">
      <c r="F27502" s="1" t="s">
        <v>3</v>
      </c>
    </row>
    <row r="27503" spans="6:6">
      <c r="F27503" s="1" t="s">
        <v>3</v>
      </c>
    </row>
    <row r="27504" spans="6:6">
      <c r="F27504" s="1" t="s">
        <v>3</v>
      </c>
    </row>
    <row r="27505" spans="6:6">
      <c r="F27505" s="1" t="s">
        <v>3</v>
      </c>
    </row>
    <row r="27506" spans="6:6">
      <c r="F27506" s="1" t="s">
        <v>3</v>
      </c>
    </row>
    <row r="27507" spans="6:6">
      <c r="F27507" s="1" t="s">
        <v>3</v>
      </c>
    </row>
    <row r="27508" spans="6:6">
      <c r="F27508" s="1" t="s">
        <v>3</v>
      </c>
    </row>
    <row r="27509" spans="6:6">
      <c r="F27509" s="1" t="s">
        <v>3</v>
      </c>
    </row>
    <row r="27510" spans="6:6">
      <c r="F27510" s="1" t="s">
        <v>3</v>
      </c>
    </row>
    <row r="27511" spans="6:6">
      <c r="F27511" s="1" t="s">
        <v>3</v>
      </c>
    </row>
    <row r="27512" spans="6:6">
      <c r="F27512" s="1" t="s">
        <v>3</v>
      </c>
    </row>
    <row r="27513" spans="6:6">
      <c r="F27513" s="1" t="s">
        <v>3</v>
      </c>
    </row>
    <row r="27514" spans="6:6">
      <c r="F27514" s="1" t="s">
        <v>3</v>
      </c>
    </row>
    <row r="27515" spans="6:6">
      <c r="F27515" s="1" t="s">
        <v>3</v>
      </c>
    </row>
    <row r="27516" spans="6:6">
      <c r="F27516" s="1" t="s">
        <v>3</v>
      </c>
    </row>
    <row r="27517" spans="6:6">
      <c r="F27517" s="1" t="s">
        <v>3</v>
      </c>
    </row>
    <row r="27518" spans="6:6">
      <c r="F27518" s="1" t="s">
        <v>3</v>
      </c>
    </row>
    <row r="27519" spans="6:6">
      <c r="F27519" s="1" t="s">
        <v>3</v>
      </c>
    </row>
    <row r="27520" spans="6:6">
      <c r="F27520" s="1" t="s">
        <v>3</v>
      </c>
    </row>
    <row r="27521" spans="6:6">
      <c r="F27521" s="1" t="s">
        <v>3</v>
      </c>
    </row>
    <row r="27522" spans="6:6">
      <c r="F27522" s="1" t="s">
        <v>3</v>
      </c>
    </row>
    <row r="27523" spans="6:6">
      <c r="F27523" s="1" t="s">
        <v>3</v>
      </c>
    </row>
    <row r="27524" spans="6:6">
      <c r="F27524" s="1" t="s">
        <v>3</v>
      </c>
    </row>
    <row r="27525" spans="6:6">
      <c r="F27525" s="1" t="s">
        <v>3</v>
      </c>
    </row>
    <row r="27526" spans="6:6">
      <c r="F27526" s="1" t="s">
        <v>3</v>
      </c>
    </row>
    <row r="27527" spans="6:6">
      <c r="F27527" s="1" t="s">
        <v>3</v>
      </c>
    </row>
    <row r="27528" spans="6:6">
      <c r="F27528" s="1" t="s">
        <v>3</v>
      </c>
    </row>
    <row r="27529" spans="6:6">
      <c r="F27529" s="1" t="s">
        <v>3</v>
      </c>
    </row>
    <row r="27530" spans="6:6">
      <c r="F27530" s="1" t="s">
        <v>3</v>
      </c>
    </row>
    <row r="27531" spans="6:6">
      <c r="F27531" s="1" t="s">
        <v>3</v>
      </c>
    </row>
    <row r="27532" spans="6:6">
      <c r="F27532" s="1" t="s">
        <v>3</v>
      </c>
    </row>
    <row r="27533" spans="6:6">
      <c r="F27533" s="1" t="s">
        <v>3</v>
      </c>
    </row>
    <row r="27534" spans="6:6">
      <c r="F27534" s="1" t="s">
        <v>3</v>
      </c>
    </row>
    <row r="27535" spans="6:6">
      <c r="F27535" s="1" t="s">
        <v>3</v>
      </c>
    </row>
    <row r="27536" spans="6:6">
      <c r="F27536" s="1" t="s">
        <v>3</v>
      </c>
    </row>
    <row r="27537" spans="6:6">
      <c r="F27537" s="1" t="s">
        <v>3</v>
      </c>
    </row>
    <row r="27538" spans="6:6">
      <c r="F27538" s="1" t="s">
        <v>3</v>
      </c>
    </row>
    <row r="27539" spans="6:6">
      <c r="F27539" s="1" t="s">
        <v>3</v>
      </c>
    </row>
    <row r="27540" spans="6:6">
      <c r="F27540" s="1" t="s">
        <v>3</v>
      </c>
    </row>
    <row r="27541" spans="6:6">
      <c r="F27541" s="1" t="s">
        <v>3</v>
      </c>
    </row>
    <row r="27542" spans="6:6">
      <c r="F27542" s="1" t="s">
        <v>3</v>
      </c>
    </row>
    <row r="27543" spans="6:6">
      <c r="F27543" s="1" t="s">
        <v>3</v>
      </c>
    </row>
    <row r="27544" spans="6:6">
      <c r="F27544" s="1" t="s">
        <v>3</v>
      </c>
    </row>
    <row r="27545" spans="6:6">
      <c r="F27545" s="1" t="s">
        <v>3</v>
      </c>
    </row>
    <row r="27546" spans="6:6">
      <c r="F27546" s="1" t="s">
        <v>3</v>
      </c>
    </row>
    <row r="27547" spans="6:6">
      <c r="F27547" s="1" t="s">
        <v>3</v>
      </c>
    </row>
    <row r="27548" spans="6:6">
      <c r="F27548" s="1" t="s">
        <v>3</v>
      </c>
    </row>
    <row r="27549" spans="6:6">
      <c r="F27549" s="1" t="s">
        <v>3</v>
      </c>
    </row>
    <row r="27550" spans="6:6">
      <c r="F27550" s="1" t="s">
        <v>3</v>
      </c>
    </row>
    <row r="27551" spans="6:6">
      <c r="F27551" s="1" t="s">
        <v>3</v>
      </c>
    </row>
    <row r="27552" spans="6:6">
      <c r="F27552" s="1" t="s">
        <v>3</v>
      </c>
    </row>
    <row r="27553" spans="6:6">
      <c r="F27553" s="1" t="s">
        <v>3</v>
      </c>
    </row>
    <row r="27554" spans="6:6">
      <c r="F27554" s="1" t="s">
        <v>3</v>
      </c>
    </row>
    <row r="27555" spans="6:6">
      <c r="F27555" s="1" t="s">
        <v>3</v>
      </c>
    </row>
    <row r="27556" spans="6:6">
      <c r="F27556" s="1" t="s">
        <v>3</v>
      </c>
    </row>
    <row r="27557" spans="6:6">
      <c r="F27557" s="1" t="s">
        <v>3</v>
      </c>
    </row>
    <row r="27558" spans="6:6">
      <c r="F27558" s="1" t="s">
        <v>3</v>
      </c>
    </row>
    <row r="27559" spans="6:6">
      <c r="F27559" s="1" t="s">
        <v>3</v>
      </c>
    </row>
    <row r="27560" spans="6:6">
      <c r="F27560" s="1" t="s">
        <v>3</v>
      </c>
    </row>
    <row r="27561" spans="6:6">
      <c r="F27561" s="1" t="s">
        <v>3</v>
      </c>
    </row>
    <row r="27562" spans="6:6">
      <c r="F27562" s="1" t="s">
        <v>3</v>
      </c>
    </row>
    <row r="27563" spans="6:6">
      <c r="F27563" s="1" t="s">
        <v>3</v>
      </c>
    </row>
    <row r="27564" spans="6:6">
      <c r="F27564" s="1" t="s">
        <v>3</v>
      </c>
    </row>
    <row r="27565" spans="6:6">
      <c r="F27565" s="1" t="s">
        <v>3</v>
      </c>
    </row>
    <row r="27566" spans="6:6">
      <c r="F27566" s="1" t="s">
        <v>3</v>
      </c>
    </row>
    <row r="27567" spans="6:6">
      <c r="F27567" s="1" t="s">
        <v>3</v>
      </c>
    </row>
    <row r="27568" spans="6:6">
      <c r="F27568" s="1" t="s">
        <v>3</v>
      </c>
    </row>
    <row r="27569" spans="6:6">
      <c r="F27569" s="1" t="s">
        <v>3</v>
      </c>
    </row>
    <row r="27570" spans="6:6">
      <c r="F27570" s="1" t="s">
        <v>3</v>
      </c>
    </row>
    <row r="27571" spans="6:6">
      <c r="F27571" s="1" t="s">
        <v>3</v>
      </c>
    </row>
    <row r="27572" spans="6:6">
      <c r="F27572" s="1" t="s">
        <v>3</v>
      </c>
    </row>
    <row r="27573" spans="6:6">
      <c r="F27573" s="1" t="s">
        <v>3</v>
      </c>
    </row>
    <row r="27574" spans="6:6">
      <c r="F27574" s="1" t="s">
        <v>3</v>
      </c>
    </row>
    <row r="27575" spans="6:6">
      <c r="F27575" s="1" t="s">
        <v>3</v>
      </c>
    </row>
    <row r="27576" spans="6:6">
      <c r="F27576" s="1" t="s">
        <v>3</v>
      </c>
    </row>
    <row r="27577" spans="6:6">
      <c r="F27577" s="1" t="s">
        <v>3</v>
      </c>
    </row>
    <row r="27578" spans="6:6">
      <c r="F27578" s="1" t="s">
        <v>3</v>
      </c>
    </row>
    <row r="27579" spans="6:6">
      <c r="F27579" s="1" t="s">
        <v>3</v>
      </c>
    </row>
    <row r="27580" spans="6:6">
      <c r="F27580" s="1" t="s">
        <v>3</v>
      </c>
    </row>
    <row r="27581" spans="6:6">
      <c r="F27581" s="1" t="s">
        <v>3</v>
      </c>
    </row>
    <row r="27582" spans="6:6">
      <c r="F27582" s="1" t="s">
        <v>3</v>
      </c>
    </row>
    <row r="27583" spans="6:6">
      <c r="F27583" s="1" t="s">
        <v>3</v>
      </c>
    </row>
    <row r="27584" spans="6:6">
      <c r="F27584" s="1" t="s">
        <v>3</v>
      </c>
    </row>
    <row r="27585" spans="6:6">
      <c r="F27585" s="1" t="s">
        <v>3</v>
      </c>
    </row>
    <row r="27586" spans="6:6">
      <c r="F27586" s="1" t="s">
        <v>3</v>
      </c>
    </row>
    <row r="27587" spans="6:6">
      <c r="F27587" s="1" t="s">
        <v>3</v>
      </c>
    </row>
    <row r="27588" spans="6:6">
      <c r="F27588" s="1" t="s">
        <v>3</v>
      </c>
    </row>
    <row r="27589" spans="6:6">
      <c r="F27589" s="1" t="s">
        <v>3</v>
      </c>
    </row>
    <row r="27590" spans="6:6">
      <c r="F27590" s="1" t="s">
        <v>3</v>
      </c>
    </row>
    <row r="27591" spans="6:6">
      <c r="F27591" s="1" t="s">
        <v>3</v>
      </c>
    </row>
    <row r="27592" spans="6:6">
      <c r="F27592" s="1" t="s">
        <v>3</v>
      </c>
    </row>
    <row r="27593" spans="6:6">
      <c r="F27593" s="1" t="s">
        <v>3</v>
      </c>
    </row>
    <row r="27594" spans="6:6">
      <c r="F27594" s="1" t="s">
        <v>3</v>
      </c>
    </row>
    <row r="27595" spans="6:6">
      <c r="F27595" s="1" t="s">
        <v>3</v>
      </c>
    </row>
    <row r="27596" spans="6:6">
      <c r="F27596" s="1" t="s">
        <v>3</v>
      </c>
    </row>
    <row r="27597" spans="6:6">
      <c r="F27597" s="1" t="s">
        <v>3</v>
      </c>
    </row>
    <row r="27598" spans="6:6">
      <c r="F27598" s="1" t="s">
        <v>3</v>
      </c>
    </row>
    <row r="27599" spans="6:6">
      <c r="F27599" s="1" t="s">
        <v>3</v>
      </c>
    </row>
    <row r="27600" spans="6:6">
      <c r="F27600" s="1" t="s">
        <v>3</v>
      </c>
    </row>
    <row r="27601" spans="6:6">
      <c r="F27601" s="1" t="s">
        <v>3</v>
      </c>
    </row>
    <row r="27602" spans="6:6">
      <c r="F27602" s="1" t="s">
        <v>3</v>
      </c>
    </row>
    <row r="27603" spans="6:6">
      <c r="F27603" s="1" t="s">
        <v>3</v>
      </c>
    </row>
    <row r="27604" spans="6:6">
      <c r="F27604" s="1" t="s">
        <v>3</v>
      </c>
    </row>
    <row r="27605" spans="6:6">
      <c r="F27605" s="1" t="s">
        <v>3</v>
      </c>
    </row>
    <row r="27606" spans="6:6">
      <c r="F27606" s="1" t="s">
        <v>3</v>
      </c>
    </row>
    <row r="27607" spans="6:6">
      <c r="F27607" s="1" t="s">
        <v>3</v>
      </c>
    </row>
    <row r="27608" spans="6:6">
      <c r="F27608" s="1" t="s">
        <v>3</v>
      </c>
    </row>
    <row r="27609" spans="6:6">
      <c r="F27609" s="1" t="s">
        <v>3</v>
      </c>
    </row>
    <row r="27610" spans="6:6">
      <c r="F27610" s="1" t="s">
        <v>3</v>
      </c>
    </row>
    <row r="27611" spans="6:6">
      <c r="F27611" s="1" t="s">
        <v>3</v>
      </c>
    </row>
    <row r="27612" spans="6:6">
      <c r="F27612" s="1" t="s">
        <v>3</v>
      </c>
    </row>
    <row r="27613" spans="6:6">
      <c r="F27613" s="1" t="s">
        <v>3</v>
      </c>
    </row>
    <row r="27614" spans="6:6">
      <c r="F27614" s="1" t="s">
        <v>3</v>
      </c>
    </row>
    <row r="27615" spans="6:6">
      <c r="F27615" s="1" t="s">
        <v>3</v>
      </c>
    </row>
    <row r="27616" spans="6:6">
      <c r="F27616" s="1" t="s">
        <v>3</v>
      </c>
    </row>
    <row r="27617" spans="6:6">
      <c r="F27617" s="1" t="s">
        <v>3</v>
      </c>
    </row>
    <row r="27618" spans="6:6">
      <c r="F27618" s="1" t="s">
        <v>3</v>
      </c>
    </row>
    <row r="27619" spans="6:6">
      <c r="F27619" s="1" t="s">
        <v>3</v>
      </c>
    </row>
    <row r="27620" spans="6:6">
      <c r="F27620" s="1" t="s">
        <v>3</v>
      </c>
    </row>
    <row r="27621" spans="6:6">
      <c r="F27621" s="1" t="s">
        <v>3</v>
      </c>
    </row>
    <row r="27622" spans="6:6">
      <c r="F27622" s="1" t="s">
        <v>3</v>
      </c>
    </row>
    <row r="27623" spans="6:6">
      <c r="F27623" s="1" t="s">
        <v>3</v>
      </c>
    </row>
    <row r="27624" spans="6:6">
      <c r="F27624" s="1" t="s">
        <v>3</v>
      </c>
    </row>
    <row r="27625" spans="6:6">
      <c r="F27625" s="1" t="s">
        <v>3</v>
      </c>
    </row>
    <row r="27626" spans="6:6">
      <c r="F27626" s="1" t="s">
        <v>3</v>
      </c>
    </row>
    <row r="27627" spans="6:6">
      <c r="F27627" s="1" t="s">
        <v>3</v>
      </c>
    </row>
    <row r="27628" spans="6:6">
      <c r="F27628" s="1" t="s">
        <v>3</v>
      </c>
    </row>
    <row r="27629" spans="6:6">
      <c r="F27629" s="1" t="s">
        <v>3</v>
      </c>
    </row>
    <row r="27630" spans="6:6">
      <c r="F27630" s="1" t="s">
        <v>3</v>
      </c>
    </row>
    <row r="27631" spans="6:6">
      <c r="F27631" s="1" t="s">
        <v>3</v>
      </c>
    </row>
    <row r="27632" spans="6:6">
      <c r="F27632" s="1" t="s">
        <v>3</v>
      </c>
    </row>
    <row r="27633" spans="6:6">
      <c r="F27633" s="1" t="s">
        <v>3</v>
      </c>
    </row>
    <row r="27634" spans="6:6">
      <c r="F27634" s="1" t="s">
        <v>3</v>
      </c>
    </row>
    <row r="27635" spans="6:6">
      <c r="F27635" s="1" t="s">
        <v>3</v>
      </c>
    </row>
    <row r="27636" spans="6:6">
      <c r="F27636" s="1" t="s">
        <v>3</v>
      </c>
    </row>
    <row r="27637" spans="6:6">
      <c r="F27637" s="1" t="s">
        <v>3</v>
      </c>
    </row>
    <row r="27638" spans="6:6">
      <c r="F27638" s="1" t="s">
        <v>3</v>
      </c>
    </row>
    <row r="27639" spans="6:6">
      <c r="F27639" s="1" t="s">
        <v>3</v>
      </c>
    </row>
    <row r="27640" spans="6:6">
      <c r="F27640" s="1" t="s">
        <v>3</v>
      </c>
    </row>
    <row r="27641" spans="6:6">
      <c r="F27641" s="1" t="s">
        <v>3</v>
      </c>
    </row>
    <row r="27642" spans="6:6">
      <c r="F27642" s="1" t="s">
        <v>3</v>
      </c>
    </row>
    <row r="27643" spans="6:6">
      <c r="F27643" s="1" t="s">
        <v>3</v>
      </c>
    </row>
    <row r="27644" spans="6:6">
      <c r="F27644" s="1" t="s">
        <v>3</v>
      </c>
    </row>
    <row r="27645" spans="6:6">
      <c r="F27645" s="1" t="s">
        <v>3</v>
      </c>
    </row>
    <row r="27646" spans="6:6">
      <c r="F27646" s="1" t="s">
        <v>3</v>
      </c>
    </row>
    <row r="27647" spans="6:6">
      <c r="F27647" s="1" t="s">
        <v>3</v>
      </c>
    </row>
    <row r="27648" spans="6:6">
      <c r="F27648" s="1" t="s">
        <v>3</v>
      </c>
    </row>
    <row r="27649" spans="6:6">
      <c r="F27649" s="1" t="s">
        <v>3</v>
      </c>
    </row>
    <row r="27650" spans="6:6">
      <c r="F27650" s="1" t="s">
        <v>3</v>
      </c>
    </row>
    <row r="27651" spans="6:6">
      <c r="F27651" s="1" t="s">
        <v>3</v>
      </c>
    </row>
    <row r="27652" spans="6:6">
      <c r="F27652" s="1" t="s">
        <v>3</v>
      </c>
    </row>
    <row r="27653" spans="6:6">
      <c r="F27653" s="1" t="s">
        <v>3</v>
      </c>
    </row>
    <row r="27654" spans="6:6">
      <c r="F27654" s="1" t="s">
        <v>3</v>
      </c>
    </row>
    <row r="27655" spans="6:6">
      <c r="F27655" s="1" t="s">
        <v>3</v>
      </c>
    </row>
    <row r="27656" spans="6:6">
      <c r="F27656" s="1" t="s">
        <v>3</v>
      </c>
    </row>
    <row r="27657" spans="6:6">
      <c r="F27657" s="1" t="s">
        <v>3</v>
      </c>
    </row>
    <row r="27658" spans="6:6">
      <c r="F27658" s="1" t="s">
        <v>3</v>
      </c>
    </row>
    <row r="27659" spans="6:6">
      <c r="F27659" s="1" t="s">
        <v>3</v>
      </c>
    </row>
    <row r="27660" spans="6:6">
      <c r="F27660" s="1" t="s">
        <v>3</v>
      </c>
    </row>
    <row r="27661" spans="6:6">
      <c r="F27661" s="1" t="s">
        <v>3</v>
      </c>
    </row>
    <row r="27662" spans="6:6">
      <c r="F27662" s="1" t="s">
        <v>3</v>
      </c>
    </row>
    <row r="27663" spans="6:6">
      <c r="F27663" s="1" t="s">
        <v>3</v>
      </c>
    </row>
    <row r="27664" spans="6:6">
      <c r="F27664" s="1" t="s">
        <v>3</v>
      </c>
    </row>
    <row r="27665" spans="6:6">
      <c r="F27665" s="1" t="s">
        <v>3</v>
      </c>
    </row>
    <row r="27666" spans="6:6">
      <c r="F27666" s="1" t="s">
        <v>3</v>
      </c>
    </row>
    <row r="27667" spans="6:6">
      <c r="F27667" s="1" t="s">
        <v>3</v>
      </c>
    </row>
    <row r="27668" spans="6:6">
      <c r="F27668" s="1" t="s">
        <v>3</v>
      </c>
    </row>
    <row r="27669" spans="6:6">
      <c r="F27669" s="1" t="s">
        <v>3</v>
      </c>
    </row>
    <row r="27670" spans="6:6">
      <c r="F27670" s="1" t="s">
        <v>3</v>
      </c>
    </row>
    <row r="27671" spans="6:6">
      <c r="F27671" s="1" t="s">
        <v>3</v>
      </c>
    </row>
    <row r="27672" spans="6:6">
      <c r="F27672" s="1" t="s">
        <v>3</v>
      </c>
    </row>
    <row r="27673" spans="6:6">
      <c r="F27673" s="1" t="s">
        <v>3</v>
      </c>
    </row>
    <row r="27674" spans="6:6">
      <c r="F27674" s="1" t="s">
        <v>3</v>
      </c>
    </row>
    <row r="27675" spans="6:6">
      <c r="F27675" s="1" t="s">
        <v>3</v>
      </c>
    </row>
    <row r="27676" spans="6:6">
      <c r="F27676" s="1" t="s">
        <v>3</v>
      </c>
    </row>
    <row r="27677" spans="6:6">
      <c r="F27677" s="1" t="s">
        <v>3</v>
      </c>
    </row>
    <row r="27678" spans="6:6">
      <c r="F27678" s="1" t="s">
        <v>3</v>
      </c>
    </row>
    <row r="27679" spans="6:6">
      <c r="F27679" s="1" t="s">
        <v>3</v>
      </c>
    </row>
    <row r="27680" spans="6:6">
      <c r="F27680" s="1" t="s">
        <v>3</v>
      </c>
    </row>
    <row r="27681" spans="6:6">
      <c r="F27681" s="1" t="s">
        <v>3</v>
      </c>
    </row>
    <row r="27682" spans="6:6">
      <c r="F27682" s="1" t="s">
        <v>3</v>
      </c>
    </row>
    <row r="27683" spans="6:6">
      <c r="F27683" s="1" t="s">
        <v>3</v>
      </c>
    </row>
    <row r="27684" spans="6:6">
      <c r="F27684" s="1" t="s">
        <v>3</v>
      </c>
    </row>
    <row r="27685" spans="6:6">
      <c r="F27685" s="1" t="s">
        <v>3</v>
      </c>
    </row>
    <row r="27686" spans="6:6">
      <c r="F27686" s="1" t="s">
        <v>3</v>
      </c>
    </row>
    <row r="27687" spans="6:6">
      <c r="F27687" s="1" t="s">
        <v>3</v>
      </c>
    </row>
    <row r="27688" spans="6:6">
      <c r="F27688" s="1" t="s">
        <v>3</v>
      </c>
    </row>
    <row r="27689" spans="6:6">
      <c r="F27689" s="1" t="s">
        <v>3</v>
      </c>
    </row>
    <row r="27690" spans="6:6">
      <c r="F27690" s="1" t="s">
        <v>3</v>
      </c>
    </row>
    <row r="27691" spans="6:6">
      <c r="F27691" s="1" t="s">
        <v>3</v>
      </c>
    </row>
    <row r="27692" spans="6:6">
      <c r="F27692" s="1" t="s">
        <v>3</v>
      </c>
    </row>
    <row r="27693" spans="6:6">
      <c r="F27693" s="1" t="s">
        <v>3</v>
      </c>
    </row>
    <row r="27694" spans="6:6">
      <c r="F27694" s="1" t="s">
        <v>3</v>
      </c>
    </row>
    <row r="27695" spans="6:6">
      <c r="F27695" s="1" t="s">
        <v>3</v>
      </c>
    </row>
    <row r="27696" spans="6:6">
      <c r="F27696" s="1" t="s">
        <v>3</v>
      </c>
    </row>
    <row r="27697" spans="6:6">
      <c r="F27697" s="1" t="s">
        <v>3</v>
      </c>
    </row>
    <row r="27698" spans="6:6">
      <c r="F27698" s="1" t="s">
        <v>3</v>
      </c>
    </row>
    <row r="27699" spans="6:6">
      <c r="F27699" s="1" t="s">
        <v>3</v>
      </c>
    </row>
    <row r="27700" spans="6:6">
      <c r="F27700" s="1" t="s">
        <v>3</v>
      </c>
    </row>
    <row r="27701" spans="6:6">
      <c r="F27701" s="1" t="s">
        <v>3</v>
      </c>
    </row>
    <row r="27702" spans="6:6">
      <c r="F27702" s="1" t="s">
        <v>3</v>
      </c>
    </row>
    <row r="27703" spans="6:6">
      <c r="F27703" s="1" t="s">
        <v>3</v>
      </c>
    </row>
    <row r="27704" spans="6:6">
      <c r="F27704" s="1" t="s">
        <v>3</v>
      </c>
    </row>
    <row r="27705" spans="6:6">
      <c r="F27705" s="1" t="s">
        <v>3</v>
      </c>
    </row>
    <row r="27706" spans="6:6">
      <c r="F27706" s="1" t="s">
        <v>3</v>
      </c>
    </row>
    <row r="27707" spans="6:6">
      <c r="F27707" s="1" t="s">
        <v>3</v>
      </c>
    </row>
    <row r="27708" spans="6:6">
      <c r="F27708" s="1" t="s">
        <v>3</v>
      </c>
    </row>
    <row r="27709" spans="6:6">
      <c r="F27709" s="1" t="s">
        <v>3</v>
      </c>
    </row>
    <row r="27710" spans="6:6">
      <c r="F27710" s="1" t="s">
        <v>3</v>
      </c>
    </row>
    <row r="27711" spans="6:6">
      <c r="F27711" s="1" t="s">
        <v>3</v>
      </c>
    </row>
    <row r="27712" spans="6:6">
      <c r="F27712" s="1" t="s">
        <v>3</v>
      </c>
    </row>
    <row r="27713" spans="6:6">
      <c r="F27713" s="1" t="s">
        <v>3</v>
      </c>
    </row>
    <row r="27714" spans="6:6">
      <c r="F27714" s="1" t="s">
        <v>3</v>
      </c>
    </row>
    <row r="27715" spans="6:6">
      <c r="F27715" s="1" t="s">
        <v>3</v>
      </c>
    </row>
    <row r="27716" spans="6:6">
      <c r="F27716" s="1" t="s">
        <v>3</v>
      </c>
    </row>
    <row r="27717" spans="6:6">
      <c r="F27717" s="1" t="s">
        <v>3</v>
      </c>
    </row>
    <row r="27718" spans="6:6">
      <c r="F27718" s="1" t="s">
        <v>3</v>
      </c>
    </row>
    <row r="27719" spans="6:6">
      <c r="F27719" s="1" t="s">
        <v>3</v>
      </c>
    </row>
    <row r="27720" spans="6:6">
      <c r="F27720" s="1" t="s">
        <v>3</v>
      </c>
    </row>
    <row r="27721" spans="6:6">
      <c r="F27721" s="1" t="s">
        <v>3</v>
      </c>
    </row>
    <row r="27722" spans="6:6">
      <c r="F27722" s="1" t="s">
        <v>3</v>
      </c>
    </row>
    <row r="27723" spans="6:6">
      <c r="F27723" s="1" t="s">
        <v>3</v>
      </c>
    </row>
    <row r="27724" spans="6:6">
      <c r="F27724" s="1" t="s">
        <v>3</v>
      </c>
    </row>
    <row r="27725" spans="6:6">
      <c r="F27725" s="1" t="s">
        <v>3</v>
      </c>
    </row>
    <row r="27726" spans="6:6">
      <c r="F27726" s="1" t="s">
        <v>3</v>
      </c>
    </row>
    <row r="27727" spans="6:6">
      <c r="F27727" s="1" t="s">
        <v>3</v>
      </c>
    </row>
    <row r="27728" spans="6:6">
      <c r="F27728" s="1" t="s">
        <v>3</v>
      </c>
    </row>
    <row r="27729" spans="6:6">
      <c r="F27729" s="1" t="s">
        <v>3</v>
      </c>
    </row>
    <row r="27730" spans="6:6">
      <c r="F27730" s="1" t="s">
        <v>3</v>
      </c>
    </row>
    <row r="27731" spans="6:6">
      <c r="F27731" s="1" t="s">
        <v>3</v>
      </c>
    </row>
    <row r="27732" spans="6:6">
      <c r="F27732" s="1" t="s">
        <v>3</v>
      </c>
    </row>
    <row r="27733" spans="6:6">
      <c r="F27733" s="1" t="s">
        <v>3</v>
      </c>
    </row>
    <row r="27734" spans="6:6">
      <c r="F27734" s="1" t="s">
        <v>3</v>
      </c>
    </row>
    <row r="27735" spans="6:6">
      <c r="F27735" s="1" t="s">
        <v>3</v>
      </c>
    </row>
    <row r="27736" spans="6:6">
      <c r="F27736" s="1" t="s">
        <v>3</v>
      </c>
    </row>
    <row r="27737" spans="6:6">
      <c r="F27737" s="1" t="s">
        <v>3</v>
      </c>
    </row>
    <row r="27738" spans="6:6">
      <c r="F27738" s="1" t="s">
        <v>3</v>
      </c>
    </row>
    <row r="27739" spans="6:6">
      <c r="F27739" s="1" t="s">
        <v>3</v>
      </c>
    </row>
    <row r="27740" spans="6:6">
      <c r="F27740" s="1" t="s">
        <v>3</v>
      </c>
    </row>
    <row r="27741" spans="6:6">
      <c r="F27741" s="1" t="s">
        <v>3</v>
      </c>
    </row>
    <row r="27742" spans="6:6">
      <c r="F27742" s="1" t="s">
        <v>3</v>
      </c>
    </row>
    <row r="27743" spans="6:6">
      <c r="F27743" s="1" t="s">
        <v>3</v>
      </c>
    </row>
    <row r="27744" spans="6:6">
      <c r="F27744" s="1" t="s">
        <v>3</v>
      </c>
    </row>
    <row r="27745" spans="6:6">
      <c r="F27745" s="1" t="s">
        <v>3</v>
      </c>
    </row>
    <row r="27746" spans="6:6">
      <c r="F27746" s="1" t="s">
        <v>3</v>
      </c>
    </row>
    <row r="27747" spans="6:6">
      <c r="F27747" s="1" t="s">
        <v>3</v>
      </c>
    </row>
    <row r="27748" spans="6:6">
      <c r="F27748" s="1" t="s">
        <v>3</v>
      </c>
    </row>
    <row r="27749" spans="6:6">
      <c r="F27749" s="1" t="s">
        <v>3</v>
      </c>
    </row>
    <row r="27750" spans="6:6">
      <c r="F27750" s="1" t="s">
        <v>3</v>
      </c>
    </row>
    <row r="27751" spans="6:6">
      <c r="F27751" s="1" t="s">
        <v>3</v>
      </c>
    </row>
    <row r="27752" spans="6:6">
      <c r="F27752" s="1" t="s">
        <v>3</v>
      </c>
    </row>
    <row r="27753" spans="6:6">
      <c r="F27753" s="1" t="s">
        <v>3</v>
      </c>
    </row>
    <row r="27754" spans="6:6">
      <c r="F27754" s="1" t="s">
        <v>3</v>
      </c>
    </row>
    <row r="27755" spans="6:6">
      <c r="F27755" s="1" t="s">
        <v>3</v>
      </c>
    </row>
    <row r="27756" spans="6:6">
      <c r="F27756" s="1" t="s">
        <v>3</v>
      </c>
    </row>
    <row r="27757" spans="6:6">
      <c r="F27757" s="1" t="s">
        <v>3</v>
      </c>
    </row>
    <row r="27758" spans="6:6">
      <c r="F27758" s="1" t="s">
        <v>3</v>
      </c>
    </row>
    <row r="27759" spans="6:6">
      <c r="F27759" s="1" t="s">
        <v>3</v>
      </c>
    </row>
    <row r="27760" spans="6:6">
      <c r="F27760" s="1" t="s">
        <v>3</v>
      </c>
    </row>
    <row r="27761" spans="6:6">
      <c r="F27761" s="1" t="s">
        <v>3</v>
      </c>
    </row>
    <row r="27762" spans="6:6">
      <c r="F27762" s="1" t="s">
        <v>3</v>
      </c>
    </row>
    <row r="27763" spans="6:6">
      <c r="F27763" s="1" t="s">
        <v>3</v>
      </c>
    </row>
    <row r="27764" spans="6:6">
      <c r="F27764" s="1" t="s">
        <v>3</v>
      </c>
    </row>
    <row r="27765" spans="6:6">
      <c r="F27765" s="1" t="s">
        <v>3</v>
      </c>
    </row>
    <row r="27766" spans="6:6">
      <c r="F27766" s="1" t="s">
        <v>3</v>
      </c>
    </row>
    <row r="27767" spans="6:6">
      <c r="F27767" s="1" t="s">
        <v>3</v>
      </c>
    </row>
    <row r="27768" spans="6:6">
      <c r="F27768" s="1" t="s">
        <v>3</v>
      </c>
    </row>
    <row r="27769" spans="6:6">
      <c r="F27769" s="1" t="s">
        <v>3</v>
      </c>
    </row>
    <row r="27770" spans="6:6">
      <c r="F27770" s="1" t="s">
        <v>3</v>
      </c>
    </row>
    <row r="27771" spans="6:6">
      <c r="F27771" s="1" t="s">
        <v>3</v>
      </c>
    </row>
    <row r="27772" spans="6:6">
      <c r="F27772" s="1" t="s">
        <v>3</v>
      </c>
    </row>
    <row r="27773" spans="6:6">
      <c r="F27773" s="1" t="s">
        <v>3</v>
      </c>
    </row>
    <row r="27774" spans="6:6">
      <c r="F27774" s="1" t="s">
        <v>3</v>
      </c>
    </row>
    <row r="27775" spans="6:6">
      <c r="F27775" s="1" t="s">
        <v>3</v>
      </c>
    </row>
    <row r="27776" spans="6:6">
      <c r="F27776" s="1" t="s">
        <v>3</v>
      </c>
    </row>
    <row r="27777" spans="6:6">
      <c r="F27777" s="1" t="s">
        <v>3</v>
      </c>
    </row>
    <row r="27778" spans="6:6">
      <c r="F27778" s="1" t="s">
        <v>3</v>
      </c>
    </row>
    <row r="27779" spans="6:6">
      <c r="F27779" s="1" t="s">
        <v>3</v>
      </c>
    </row>
    <row r="27780" spans="6:6">
      <c r="F27780" s="1" t="s">
        <v>3</v>
      </c>
    </row>
    <row r="27781" spans="6:6">
      <c r="F27781" s="1" t="s">
        <v>3</v>
      </c>
    </row>
    <row r="27782" spans="6:6">
      <c r="F27782" s="1" t="s">
        <v>3</v>
      </c>
    </row>
    <row r="27783" spans="6:6">
      <c r="F27783" s="1" t="s">
        <v>3</v>
      </c>
    </row>
    <row r="27784" spans="6:6">
      <c r="F27784" s="1" t="s">
        <v>3</v>
      </c>
    </row>
    <row r="27785" spans="6:6">
      <c r="F27785" s="1" t="s">
        <v>3</v>
      </c>
    </row>
    <row r="27786" spans="6:6">
      <c r="F27786" s="1" t="s">
        <v>3</v>
      </c>
    </row>
    <row r="27787" spans="6:6">
      <c r="F27787" s="1" t="s">
        <v>3</v>
      </c>
    </row>
    <row r="27788" spans="6:6">
      <c r="F27788" s="1" t="s">
        <v>3</v>
      </c>
    </row>
    <row r="27789" spans="6:6">
      <c r="F27789" s="1" t="s">
        <v>3</v>
      </c>
    </row>
    <row r="27790" spans="6:6">
      <c r="F27790" s="1" t="s">
        <v>3</v>
      </c>
    </row>
    <row r="27791" spans="6:6">
      <c r="F27791" s="1" t="s">
        <v>3</v>
      </c>
    </row>
    <row r="27792" spans="6:6">
      <c r="F27792" s="1" t="s">
        <v>3</v>
      </c>
    </row>
    <row r="27793" spans="6:6">
      <c r="F27793" s="1" t="s">
        <v>3</v>
      </c>
    </row>
    <row r="27794" spans="6:6">
      <c r="F27794" s="1" t="s">
        <v>3</v>
      </c>
    </row>
    <row r="27795" spans="6:6">
      <c r="F27795" s="1" t="s">
        <v>3</v>
      </c>
    </row>
    <row r="27796" spans="6:6">
      <c r="F27796" s="1" t="s">
        <v>3</v>
      </c>
    </row>
    <row r="27797" spans="6:6">
      <c r="F27797" s="1" t="s">
        <v>3</v>
      </c>
    </row>
    <row r="27798" spans="6:6">
      <c r="F27798" s="1" t="s">
        <v>3</v>
      </c>
    </row>
    <row r="27799" spans="6:6">
      <c r="F27799" s="1" t="s">
        <v>3</v>
      </c>
    </row>
    <row r="27800" spans="6:6">
      <c r="F27800" s="1" t="s">
        <v>3</v>
      </c>
    </row>
    <row r="27801" spans="6:6">
      <c r="F27801" s="1" t="s">
        <v>3</v>
      </c>
    </row>
    <row r="27802" spans="6:6">
      <c r="F27802" s="1" t="s">
        <v>3</v>
      </c>
    </row>
    <row r="27803" spans="6:6">
      <c r="F27803" s="1" t="s">
        <v>3</v>
      </c>
    </row>
    <row r="27804" spans="6:6">
      <c r="F27804" s="1" t="s">
        <v>3</v>
      </c>
    </row>
    <row r="27805" spans="6:6">
      <c r="F27805" s="1" t="s">
        <v>3</v>
      </c>
    </row>
    <row r="27806" spans="6:6">
      <c r="F27806" s="1" t="s">
        <v>3</v>
      </c>
    </row>
    <row r="27807" spans="6:6">
      <c r="F27807" s="1" t="s">
        <v>3</v>
      </c>
    </row>
    <row r="27808" spans="6:6">
      <c r="F27808" s="1" t="s">
        <v>3</v>
      </c>
    </row>
    <row r="27809" spans="6:6">
      <c r="F27809" s="1" t="s">
        <v>3</v>
      </c>
    </row>
    <row r="27810" spans="6:6">
      <c r="F27810" s="1" t="s">
        <v>3</v>
      </c>
    </row>
    <row r="27811" spans="6:6">
      <c r="F27811" s="1" t="s">
        <v>3</v>
      </c>
    </row>
    <row r="27812" spans="6:6">
      <c r="F27812" s="1" t="s">
        <v>3</v>
      </c>
    </row>
    <row r="27813" spans="6:6">
      <c r="F27813" s="1" t="s">
        <v>3</v>
      </c>
    </row>
    <row r="27814" spans="6:6">
      <c r="F27814" s="1" t="s">
        <v>3</v>
      </c>
    </row>
    <row r="27815" spans="6:6">
      <c r="F27815" s="1" t="s">
        <v>3</v>
      </c>
    </row>
    <row r="27816" spans="6:6">
      <c r="F27816" s="1" t="s">
        <v>3</v>
      </c>
    </row>
    <row r="27817" spans="6:6">
      <c r="F27817" s="1" t="s">
        <v>3</v>
      </c>
    </row>
    <row r="27818" spans="6:6">
      <c r="F27818" s="1" t="s">
        <v>3</v>
      </c>
    </row>
    <row r="27819" spans="6:6">
      <c r="F27819" s="1" t="s">
        <v>3</v>
      </c>
    </row>
    <row r="27820" spans="6:6">
      <c r="F27820" s="1" t="s">
        <v>3</v>
      </c>
    </row>
    <row r="27821" spans="6:6">
      <c r="F27821" s="1" t="s">
        <v>3</v>
      </c>
    </row>
    <row r="27822" spans="6:6">
      <c r="F27822" s="1" t="s">
        <v>3</v>
      </c>
    </row>
    <row r="27823" spans="6:6">
      <c r="F27823" s="1" t="s">
        <v>3</v>
      </c>
    </row>
    <row r="27824" spans="6:6">
      <c r="F27824" s="1" t="s">
        <v>3</v>
      </c>
    </row>
    <row r="27825" spans="6:6">
      <c r="F27825" s="1" t="s">
        <v>3</v>
      </c>
    </row>
    <row r="27826" spans="6:6">
      <c r="F27826" s="1" t="s">
        <v>3</v>
      </c>
    </row>
    <row r="27827" spans="6:6">
      <c r="F27827" s="1" t="s">
        <v>3</v>
      </c>
    </row>
    <row r="27828" spans="6:6">
      <c r="F27828" s="1" t="s">
        <v>3</v>
      </c>
    </row>
    <row r="27829" spans="6:6">
      <c r="F27829" s="1" t="s">
        <v>3</v>
      </c>
    </row>
    <row r="27830" spans="6:6">
      <c r="F27830" s="1" t="s">
        <v>3</v>
      </c>
    </row>
    <row r="27831" spans="6:6">
      <c r="F27831" s="1" t="s">
        <v>3</v>
      </c>
    </row>
    <row r="27832" spans="6:6">
      <c r="F27832" s="1" t="s">
        <v>3</v>
      </c>
    </row>
    <row r="27833" spans="6:6">
      <c r="F27833" s="1" t="s">
        <v>3</v>
      </c>
    </row>
    <row r="27834" spans="6:6">
      <c r="F27834" s="1" t="s">
        <v>3</v>
      </c>
    </row>
    <row r="27835" spans="6:6">
      <c r="F27835" s="1" t="s">
        <v>3</v>
      </c>
    </row>
    <row r="27836" spans="6:6">
      <c r="F27836" s="1" t="s">
        <v>3</v>
      </c>
    </row>
    <row r="27837" spans="6:6">
      <c r="F27837" s="1" t="s">
        <v>3</v>
      </c>
    </row>
    <row r="27838" spans="6:6">
      <c r="F27838" s="1" t="s">
        <v>3</v>
      </c>
    </row>
    <row r="27839" spans="6:6">
      <c r="F27839" s="1" t="s">
        <v>3</v>
      </c>
    </row>
    <row r="27840" spans="6:6">
      <c r="F27840" s="1" t="s">
        <v>3</v>
      </c>
    </row>
    <row r="27841" spans="6:6">
      <c r="F27841" s="1" t="s">
        <v>3</v>
      </c>
    </row>
    <row r="27842" spans="6:6">
      <c r="F27842" s="1" t="s">
        <v>3</v>
      </c>
    </row>
    <row r="27843" spans="6:6">
      <c r="F27843" s="1" t="s">
        <v>3</v>
      </c>
    </row>
    <row r="27844" spans="6:6">
      <c r="F27844" s="1" t="s">
        <v>3</v>
      </c>
    </row>
    <row r="27845" spans="6:6">
      <c r="F27845" s="1" t="s">
        <v>3</v>
      </c>
    </row>
    <row r="27846" spans="6:6">
      <c r="F27846" s="1" t="s">
        <v>3</v>
      </c>
    </row>
    <row r="27847" spans="6:6">
      <c r="F27847" s="1" t="s">
        <v>3</v>
      </c>
    </row>
    <row r="27848" spans="6:6">
      <c r="F27848" s="1" t="s">
        <v>3</v>
      </c>
    </row>
    <row r="27849" spans="6:6">
      <c r="F27849" s="1" t="s">
        <v>3</v>
      </c>
    </row>
    <row r="27850" spans="6:6">
      <c r="F27850" s="1" t="s">
        <v>3</v>
      </c>
    </row>
    <row r="27851" spans="6:6">
      <c r="F27851" s="1" t="s">
        <v>3</v>
      </c>
    </row>
    <row r="27852" spans="6:6">
      <c r="F27852" s="1" t="s">
        <v>3</v>
      </c>
    </row>
    <row r="27853" spans="6:6">
      <c r="F27853" s="1" t="s">
        <v>3</v>
      </c>
    </row>
    <row r="27854" spans="6:6">
      <c r="F27854" s="1" t="s">
        <v>3</v>
      </c>
    </row>
    <row r="27855" spans="6:6">
      <c r="F27855" s="1" t="s">
        <v>3</v>
      </c>
    </row>
    <row r="27856" spans="6:6">
      <c r="F27856" s="1" t="s">
        <v>3</v>
      </c>
    </row>
    <row r="27857" spans="6:6">
      <c r="F27857" s="1" t="s">
        <v>3</v>
      </c>
    </row>
    <row r="27858" spans="6:6">
      <c r="F27858" s="1" t="s">
        <v>3</v>
      </c>
    </row>
    <row r="27859" spans="6:6">
      <c r="F27859" s="1" t="s">
        <v>3</v>
      </c>
    </row>
    <row r="27860" spans="6:6">
      <c r="F27860" s="1" t="s">
        <v>3</v>
      </c>
    </row>
    <row r="27861" spans="6:6">
      <c r="F27861" s="1" t="s">
        <v>3</v>
      </c>
    </row>
    <row r="27862" spans="6:6">
      <c r="F27862" s="1" t="s">
        <v>3</v>
      </c>
    </row>
    <row r="27863" spans="6:6">
      <c r="F27863" s="1" t="s">
        <v>3</v>
      </c>
    </row>
    <row r="27864" spans="6:6">
      <c r="F27864" s="1" t="s">
        <v>3</v>
      </c>
    </row>
    <row r="27865" spans="6:6">
      <c r="F27865" s="1" t="s">
        <v>3</v>
      </c>
    </row>
    <row r="27866" spans="6:6">
      <c r="F27866" s="1" t="s">
        <v>3</v>
      </c>
    </row>
    <row r="27867" spans="6:6">
      <c r="F27867" s="1" t="s">
        <v>3</v>
      </c>
    </row>
    <row r="27868" spans="6:6">
      <c r="F27868" s="1" t="s">
        <v>3</v>
      </c>
    </row>
    <row r="27869" spans="6:6">
      <c r="F27869" s="1" t="s">
        <v>3</v>
      </c>
    </row>
    <row r="27870" spans="6:6">
      <c r="F27870" s="1" t="s">
        <v>3</v>
      </c>
    </row>
    <row r="27871" spans="6:6">
      <c r="F27871" s="1" t="s">
        <v>3</v>
      </c>
    </row>
    <row r="27872" spans="6:6">
      <c r="F27872" s="1" t="s">
        <v>3</v>
      </c>
    </row>
    <row r="27873" spans="6:6">
      <c r="F27873" s="1" t="s">
        <v>3</v>
      </c>
    </row>
    <row r="27874" spans="6:6">
      <c r="F27874" s="1" t="s">
        <v>3</v>
      </c>
    </row>
    <row r="27875" spans="6:6">
      <c r="F27875" s="1" t="s">
        <v>3</v>
      </c>
    </row>
    <row r="27876" spans="6:6">
      <c r="F27876" s="1" t="s">
        <v>3</v>
      </c>
    </row>
    <row r="27877" spans="6:6">
      <c r="F27877" s="1" t="s">
        <v>3</v>
      </c>
    </row>
    <row r="27878" spans="6:6">
      <c r="F27878" s="1" t="s">
        <v>3</v>
      </c>
    </row>
    <row r="27879" spans="6:6">
      <c r="F27879" s="1" t="s">
        <v>3</v>
      </c>
    </row>
    <row r="27880" spans="6:6">
      <c r="F27880" s="1" t="s">
        <v>3</v>
      </c>
    </row>
    <row r="27881" spans="6:6">
      <c r="F27881" s="1" t="s">
        <v>3</v>
      </c>
    </row>
    <row r="27882" spans="6:6">
      <c r="F27882" s="1" t="s">
        <v>3</v>
      </c>
    </row>
    <row r="27883" spans="6:6">
      <c r="F27883" s="1" t="s">
        <v>3</v>
      </c>
    </row>
    <row r="27884" spans="6:6">
      <c r="F27884" s="1" t="s">
        <v>3</v>
      </c>
    </row>
    <row r="27885" spans="6:6">
      <c r="F27885" s="1" t="s">
        <v>3</v>
      </c>
    </row>
    <row r="27886" spans="6:6">
      <c r="F27886" s="1" t="s">
        <v>3</v>
      </c>
    </row>
    <row r="27887" spans="6:6">
      <c r="F27887" s="1" t="s">
        <v>3</v>
      </c>
    </row>
    <row r="27888" spans="6:6">
      <c r="F27888" s="1" t="s">
        <v>3</v>
      </c>
    </row>
    <row r="27889" spans="6:6">
      <c r="F27889" s="1" t="s">
        <v>3</v>
      </c>
    </row>
    <row r="27890" spans="6:6">
      <c r="F27890" s="1" t="s">
        <v>3</v>
      </c>
    </row>
    <row r="27891" spans="6:6">
      <c r="F27891" s="1" t="s">
        <v>3</v>
      </c>
    </row>
    <row r="27892" spans="6:6">
      <c r="F27892" s="1" t="s">
        <v>3</v>
      </c>
    </row>
    <row r="27893" spans="6:6">
      <c r="F27893" s="1" t="s">
        <v>3</v>
      </c>
    </row>
    <row r="27894" spans="6:6">
      <c r="F27894" s="1" t="s">
        <v>3</v>
      </c>
    </row>
    <row r="27895" spans="6:6">
      <c r="F27895" s="1" t="s">
        <v>3</v>
      </c>
    </row>
    <row r="27896" spans="6:6">
      <c r="F27896" s="1" t="s">
        <v>3</v>
      </c>
    </row>
    <row r="27897" spans="6:6">
      <c r="F27897" s="1" t="s">
        <v>3</v>
      </c>
    </row>
    <row r="27898" spans="6:6">
      <c r="F27898" s="1" t="s">
        <v>3</v>
      </c>
    </row>
    <row r="27899" spans="6:6">
      <c r="F27899" s="1" t="s">
        <v>3</v>
      </c>
    </row>
    <row r="27900" spans="6:6">
      <c r="F27900" s="1" t="s">
        <v>3</v>
      </c>
    </row>
    <row r="27901" spans="6:6">
      <c r="F27901" s="1" t="s">
        <v>3</v>
      </c>
    </row>
    <row r="27902" spans="6:6">
      <c r="F27902" s="1" t="s">
        <v>3</v>
      </c>
    </row>
    <row r="27903" spans="6:6">
      <c r="F27903" s="1" t="s">
        <v>3</v>
      </c>
    </row>
    <row r="27904" spans="6:6">
      <c r="F27904" s="1" t="s">
        <v>3</v>
      </c>
    </row>
    <row r="27905" spans="6:6">
      <c r="F27905" s="1" t="s">
        <v>3</v>
      </c>
    </row>
    <row r="27906" spans="6:6">
      <c r="F27906" s="1" t="s">
        <v>3</v>
      </c>
    </row>
    <row r="27907" spans="6:6">
      <c r="F27907" s="1" t="s">
        <v>3</v>
      </c>
    </row>
    <row r="27908" spans="6:6">
      <c r="F27908" s="1" t="s">
        <v>3</v>
      </c>
    </row>
    <row r="27909" spans="6:6">
      <c r="F27909" s="1" t="s">
        <v>3</v>
      </c>
    </row>
    <row r="27910" spans="6:6">
      <c r="F27910" s="1" t="s">
        <v>3</v>
      </c>
    </row>
    <row r="27911" spans="6:6">
      <c r="F27911" s="1" t="s">
        <v>3</v>
      </c>
    </row>
    <row r="27912" spans="6:6">
      <c r="F27912" s="1" t="s">
        <v>3</v>
      </c>
    </row>
    <row r="27913" spans="6:6">
      <c r="F27913" s="1" t="s">
        <v>3</v>
      </c>
    </row>
    <row r="27914" spans="6:6">
      <c r="F27914" s="1" t="s">
        <v>3</v>
      </c>
    </row>
    <row r="27915" spans="6:6">
      <c r="F27915" s="1" t="s">
        <v>3</v>
      </c>
    </row>
    <row r="27916" spans="6:6">
      <c r="F27916" s="1" t="s">
        <v>3</v>
      </c>
    </row>
    <row r="27917" spans="6:6">
      <c r="F27917" s="1" t="s">
        <v>3</v>
      </c>
    </row>
    <row r="27918" spans="6:6">
      <c r="F27918" s="1" t="s">
        <v>3</v>
      </c>
    </row>
    <row r="27919" spans="6:6">
      <c r="F27919" s="1" t="s">
        <v>3</v>
      </c>
    </row>
    <row r="27920" spans="6:6">
      <c r="F27920" s="1" t="s">
        <v>3</v>
      </c>
    </row>
    <row r="27921" spans="6:6">
      <c r="F27921" s="1" t="s">
        <v>3</v>
      </c>
    </row>
    <row r="27922" spans="6:6">
      <c r="F27922" s="1" t="s">
        <v>3</v>
      </c>
    </row>
    <row r="27923" spans="6:6">
      <c r="F27923" s="1" t="s">
        <v>3</v>
      </c>
    </row>
    <row r="27924" spans="6:6">
      <c r="F27924" s="1" t="s">
        <v>3</v>
      </c>
    </row>
    <row r="27925" spans="6:6">
      <c r="F27925" s="1" t="s">
        <v>3</v>
      </c>
    </row>
    <row r="27926" spans="6:6">
      <c r="F27926" s="1" t="s">
        <v>3</v>
      </c>
    </row>
    <row r="27927" spans="6:6">
      <c r="F27927" s="1" t="s">
        <v>3</v>
      </c>
    </row>
    <row r="27928" spans="6:6">
      <c r="F27928" s="1" t="s">
        <v>3</v>
      </c>
    </row>
    <row r="27929" spans="6:6">
      <c r="F27929" s="1" t="s">
        <v>3</v>
      </c>
    </row>
    <row r="27930" spans="6:6">
      <c r="F27930" s="1" t="s">
        <v>3</v>
      </c>
    </row>
    <row r="27931" spans="6:6">
      <c r="F27931" s="1" t="s">
        <v>3</v>
      </c>
    </row>
    <row r="27932" spans="6:6">
      <c r="F27932" s="1" t="s">
        <v>3</v>
      </c>
    </row>
    <row r="27933" spans="6:6">
      <c r="F27933" s="1" t="s">
        <v>3</v>
      </c>
    </row>
    <row r="27934" spans="6:6">
      <c r="F27934" s="1" t="s">
        <v>3</v>
      </c>
    </row>
    <row r="27935" spans="6:6">
      <c r="F27935" s="1" t="s">
        <v>3</v>
      </c>
    </row>
    <row r="27936" spans="6:6">
      <c r="F27936" s="1" t="s">
        <v>3</v>
      </c>
    </row>
    <row r="27937" spans="6:6">
      <c r="F27937" s="1" t="s">
        <v>3</v>
      </c>
    </row>
    <row r="27938" spans="6:6">
      <c r="F27938" s="1" t="s">
        <v>3</v>
      </c>
    </row>
    <row r="27939" spans="6:6">
      <c r="F27939" s="1" t="s">
        <v>3</v>
      </c>
    </row>
    <row r="27940" spans="6:6">
      <c r="F27940" s="1" t="s">
        <v>3</v>
      </c>
    </row>
    <row r="27941" spans="6:6">
      <c r="F27941" s="1" t="s">
        <v>3</v>
      </c>
    </row>
    <row r="27942" spans="6:6">
      <c r="F27942" s="1" t="s">
        <v>3</v>
      </c>
    </row>
    <row r="27943" spans="6:6">
      <c r="F27943" s="1" t="s">
        <v>3</v>
      </c>
    </row>
    <row r="27944" spans="6:6">
      <c r="F27944" s="1" t="s">
        <v>3</v>
      </c>
    </row>
    <row r="27945" spans="6:6">
      <c r="F27945" s="1" t="s">
        <v>3</v>
      </c>
    </row>
    <row r="27946" spans="6:6">
      <c r="F27946" s="1" t="s">
        <v>3</v>
      </c>
    </row>
    <row r="27947" spans="6:6">
      <c r="F27947" s="1" t="s">
        <v>3</v>
      </c>
    </row>
    <row r="27948" spans="6:6">
      <c r="F27948" s="1" t="s">
        <v>3</v>
      </c>
    </row>
    <row r="27949" spans="6:6">
      <c r="F27949" s="1" t="s">
        <v>3</v>
      </c>
    </row>
    <row r="27950" spans="6:6">
      <c r="F27950" s="1" t="s">
        <v>3</v>
      </c>
    </row>
    <row r="27951" spans="6:6">
      <c r="F27951" s="1" t="s">
        <v>3</v>
      </c>
    </row>
    <row r="27952" spans="6:6">
      <c r="F27952" s="1" t="s">
        <v>3</v>
      </c>
    </row>
    <row r="27953" spans="6:6">
      <c r="F27953" s="1" t="s">
        <v>3</v>
      </c>
    </row>
    <row r="27954" spans="6:6">
      <c r="F27954" s="1" t="s">
        <v>3</v>
      </c>
    </row>
    <row r="27955" spans="6:6">
      <c r="F27955" s="1" t="s">
        <v>3</v>
      </c>
    </row>
    <row r="27956" spans="6:6">
      <c r="F27956" s="1" t="s">
        <v>3</v>
      </c>
    </row>
    <row r="27957" spans="6:6">
      <c r="F27957" s="1" t="s">
        <v>3</v>
      </c>
    </row>
    <row r="27958" spans="6:6">
      <c r="F27958" s="1" t="s">
        <v>3</v>
      </c>
    </row>
    <row r="27959" spans="6:6">
      <c r="F27959" s="1" t="s">
        <v>3</v>
      </c>
    </row>
    <row r="27960" spans="6:6">
      <c r="F27960" s="1" t="s">
        <v>3</v>
      </c>
    </row>
    <row r="27961" spans="6:6">
      <c r="F27961" s="1" t="s">
        <v>3</v>
      </c>
    </row>
    <row r="27962" spans="6:6">
      <c r="F27962" s="1" t="s">
        <v>3</v>
      </c>
    </row>
    <row r="27963" spans="6:6">
      <c r="F27963" s="1" t="s">
        <v>3</v>
      </c>
    </row>
    <row r="27964" spans="6:6">
      <c r="F27964" s="1" t="s">
        <v>3</v>
      </c>
    </row>
    <row r="27965" spans="6:6">
      <c r="F27965" s="1" t="s">
        <v>3</v>
      </c>
    </row>
    <row r="27966" spans="6:6">
      <c r="F27966" s="1" t="s">
        <v>3</v>
      </c>
    </row>
    <row r="27967" spans="6:6">
      <c r="F27967" s="1" t="s">
        <v>3</v>
      </c>
    </row>
    <row r="27968" spans="6:6">
      <c r="F27968" s="1" t="s">
        <v>3</v>
      </c>
    </row>
    <row r="27969" spans="6:6">
      <c r="F27969" s="1" t="s">
        <v>3</v>
      </c>
    </row>
    <row r="27970" spans="6:6">
      <c r="F27970" s="1" t="s">
        <v>3</v>
      </c>
    </row>
    <row r="27971" spans="6:6">
      <c r="F27971" s="1" t="s">
        <v>3</v>
      </c>
    </row>
    <row r="27972" spans="6:6">
      <c r="F27972" s="1" t="s">
        <v>3</v>
      </c>
    </row>
    <row r="27973" spans="6:6">
      <c r="F27973" s="1" t="s">
        <v>3</v>
      </c>
    </row>
    <row r="27974" spans="6:6">
      <c r="F27974" s="1" t="s">
        <v>3</v>
      </c>
    </row>
    <row r="27975" spans="6:6">
      <c r="F27975" s="1" t="s">
        <v>3</v>
      </c>
    </row>
    <row r="27976" spans="6:6">
      <c r="F27976" s="1" t="s">
        <v>3</v>
      </c>
    </row>
    <row r="27977" spans="6:6">
      <c r="F27977" s="1" t="s">
        <v>3</v>
      </c>
    </row>
    <row r="27978" spans="6:6">
      <c r="F27978" s="1" t="s">
        <v>3</v>
      </c>
    </row>
    <row r="27979" spans="6:6">
      <c r="F27979" s="1" t="s">
        <v>3</v>
      </c>
    </row>
    <row r="27980" spans="6:6">
      <c r="F27980" s="1" t="s">
        <v>3</v>
      </c>
    </row>
    <row r="27981" spans="6:6">
      <c r="F27981" s="1" t="s">
        <v>3</v>
      </c>
    </row>
    <row r="27982" spans="6:6">
      <c r="F27982" s="1" t="s">
        <v>3</v>
      </c>
    </row>
    <row r="27983" spans="6:6">
      <c r="F27983" s="1" t="s">
        <v>3</v>
      </c>
    </row>
    <row r="27984" spans="6:6">
      <c r="F27984" s="1" t="s">
        <v>3</v>
      </c>
    </row>
    <row r="27985" spans="6:6">
      <c r="F27985" s="1" t="s">
        <v>3</v>
      </c>
    </row>
    <row r="27986" spans="6:6">
      <c r="F27986" s="1" t="s">
        <v>3</v>
      </c>
    </row>
    <row r="27987" spans="6:6">
      <c r="F27987" s="1" t="s">
        <v>3</v>
      </c>
    </row>
    <row r="27988" spans="6:6">
      <c r="F27988" s="1" t="s">
        <v>3</v>
      </c>
    </row>
    <row r="27989" spans="6:6">
      <c r="F27989" s="1" t="s">
        <v>3</v>
      </c>
    </row>
    <row r="27990" spans="6:6">
      <c r="F27990" s="1" t="s">
        <v>3</v>
      </c>
    </row>
    <row r="27991" spans="6:6">
      <c r="F27991" s="1" t="s">
        <v>3</v>
      </c>
    </row>
    <row r="27992" spans="6:6">
      <c r="F27992" s="1" t="s">
        <v>3</v>
      </c>
    </row>
    <row r="27993" spans="6:6">
      <c r="F27993" s="1" t="s">
        <v>3</v>
      </c>
    </row>
    <row r="27994" spans="6:6">
      <c r="F27994" s="1" t="s">
        <v>3</v>
      </c>
    </row>
    <row r="27995" spans="6:6">
      <c r="F27995" s="1" t="s">
        <v>3</v>
      </c>
    </row>
    <row r="27996" spans="6:6">
      <c r="F27996" s="1" t="s">
        <v>3</v>
      </c>
    </row>
    <row r="27997" spans="6:6">
      <c r="F27997" s="1" t="s">
        <v>3</v>
      </c>
    </row>
    <row r="27998" spans="6:6">
      <c r="F27998" s="1" t="s">
        <v>3</v>
      </c>
    </row>
    <row r="27999" spans="6:6">
      <c r="F27999" s="1" t="s">
        <v>3</v>
      </c>
    </row>
    <row r="28000" spans="6:6">
      <c r="F28000" s="1" t="s">
        <v>3</v>
      </c>
    </row>
    <row r="28001" spans="6:6">
      <c r="F28001" s="1" t="s">
        <v>3</v>
      </c>
    </row>
    <row r="28002" spans="6:6">
      <c r="F28002" s="1" t="s">
        <v>3</v>
      </c>
    </row>
    <row r="28003" spans="6:6">
      <c r="F28003" s="1" t="s">
        <v>3</v>
      </c>
    </row>
    <row r="28004" spans="6:6">
      <c r="F28004" s="1" t="s">
        <v>3</v>
      </c>
    </row>
    <row r="28005" spans="6:6">
      <c r="F28005" s="1" t="s">
        <v>3</v>
      </c>
    </row>
    <row r="28006" spans="6:6">
      <c r="F28006" s="1" t="s">
        <v>3</v>
      </c>
    </row>
    <row r="28007" spans="6:6">
      <c r="F28007" s="1" t="s">
        <v>3</v>
      </c>
    </row>
    <row r="28008" spans="6:6">
      <c r="F28008" s="1" t="s">
        <v>3</v>
      </c>
    </row>
    <row r="28009" spans="6:6">
      <c r="F28009" s="1" t="s">
        <v>3</v>
      </c>
    </row>
    <row r="28010" spans="6:6">
      <c r="F28010" s="1" t="s">
        <v>3</v>
      </c>
    </row>
    <row r="28011" spans="6:6">
      <c r="F28011" s="1" t="s">
        <v>3</v>
      </c>
    </row>
    <row r="28012" spans="6:6">
      <c r="F28012" s="1" t="s">
        <v>3</v>
      </c>
    </row>
    <row r="28013" spans="6:6">
      <c r="F28013" s="1" t="s">
        <v>3</v>
      </c>
    </row>
    <row r="28014" spans="6:6">
      <c r="F28014" s="1" t="s">
        <v>3</v>
      </c>
    </row>
    <row r="28015" spans="6:6">
      <c r="F28015" s="1" t="s">
        <v>3</v>
      </c>
    </row>
    <row r="28016" spans="6:6">
      <c r="F28016" s="1" t="s">
        <v>3</v>
      </c>
    </row>
    <row r="28017" spans="6:6">
      <c r="F28017" s="1" t="s">
        <v>3</v>
      </c>
    </row>
    <row r="28018" spans="6:6">
      <c r="F28018" s="1" t="s">
        <v>3</v>
      </c>
    </row>
    <row r="28019" spans="6:6">
      <c r="F28019" s="1" t="s">
        <v>3</v>
      </c>
    </row>
    <row r="28020" spans="6:6">
      <c r="F28020" s="1" t="s">
        <v>3</v>
      </c>
    </row>
    <row r="28021" spans="6:6">
      <c r="F28021" s="1" t="s">
        <v>3</v>
      </c>
    </row>
    <row r="28022" spans="6:6">
      <c r="F28022" s="1" t="s">
        <v>3</v>
      </c>
    </row>
    <row r="28023" spans="6:6">
      <c r="F28023" s="1" t="s">
        <v>3</v>
      </c>
    </row>
    <row r="28024" spans="6:6">
      <c r="F28024" s="1" t="s">
        <v>3</v>
      </c>
    </row>
    <row r="28025" spans="6:6">
      <c r="F28025" s="1" t="s">
        <v>3</v>
      </c>
    </row>
    <row r="28026" spans="6:6">
      <c r="F28026" s="1" t="s">
        <v>3</v>
      </c>
    </row>
    <row r="28027" spans="6:6">
      <c r="F28027" s="1" t="s">
        <v>3</v>
      </c>
    </row>
    <row r="28028" spans="6:6">
      <c r="F28028" s="1" t="s">
        <v>3</v>
      </c>
    </row>
    <row r="28029" spans="6:6">
      <c r="F28029" s="1" t="s">
        <v>3</v>
      </c>
    </row>
    <row r="28030" spans="6:6">
      <c r="F28030" s="1" t="s">
        <v>3</v>
      </c>
    </row>
    <row r="28031" spans="6:6">
      <c r="F28031" s="1" t="s">
        <v>3</v>
      </c>
    </row>
    <row r="28032" spans="6:6">
      <c r="F28032" s="1" t="s">
        <v>3</v>
      </c>
    </row>
    <row r="28033" spans="6:6">
      <c r="F28033" s="1" t="s">
        <v>3</v>
      </c>
    </row>
    <row r="28034" spans="6:6">
      <c r="F28034" s="1" t="s">
        <v>3</v>
      </c>
    </row>
    <row r="28035" spans="6:6">
      <c r="F28035" s="1" t="s">
        <v>3</v>
      </c>
    </row>
    <row r="28036" spans="6:6">
      <c r="F28036" s="1" t="s">
        <v>3</v>
      </c>
    </row>
    <row r="28037" spans="6:6">
      <c r="F28037" s="1" t="s">
        <v>3</v>
      </c>
    </row>
    <row r="28038" spans="6:6">
      <c r="F28038" s="1" t="s">
        <v>3</v>
      </c>
    </row>
    <row r="28039" spans="6:6">
      <c r="F28039" s="1" t="s">
        <v>3</v>
      </c>
    </row>
    <row r="28040" spans="6:6">
      <c r="F28040" s="1" t="s">
        <v>3</v>
      </c>
    </row>
    <row r="28041" spans="6:6">
      <c r="F28041" s="1" t="s">
        <v>3</v>
      </c>
    </row>
    <row r="28042" spans="6:6">
      <c r="F28042" s="1" t="s">
        <v>3</v>
      </c>
    </row>
    <row r="28043" spans="6:6">
      <c r="F28043" s="1" t="s">
        <v>3</v>
      </c>
    </row>
    <row r="28044" spans="6:6">
      <c r="F28044" s="1" t="s">
        <v>3</v>
      </c>
    </row>
    <row r="28045" spans="6:6">
      <c r="F28045" s="1" t="s">
        <v>3</v>
      </c>
    </row>
    <row r="28046" spans="6:6">
      <c r="F28046" s="1" t="s">
        <v>3</v>
      </c>
    </row>
    <row r="28047" spans="6:6">
      <c r="F28047" s="1" t="s">
        <v>3</v>
      </c>
    </row>
    <row r="28048" spans="6:6">
      <c r="F28048" s="1" t="s">
        <v>3</v>
      </c>
    </row>
    <row r="28049" spans="6:6">
      <c r="F28049" s="1" t="s">
        <v>3</v>
      </c>
    </row>
    <row r="28050" spans="6:6">
      <c r="F28050" s="1" t="s">
        <v>3</v>
      </c>
    </row>
    <row r="28051" spans="6:6">
      <c r="F28051" s="1" t="s">
        <v>3</v>
      </c>
    </row>
    <row r="28052" spans="6:6">
      <c r="F28052" s="1" t="s">
        <v>3</v>
      </c>
    </row>
    <row r="28053" spans="6:6">
      <c r="F28053" s="1" t="s">
        <v>3</v>
      </c>
    </row>
    <row r="28054" spans="6:6">
      <c r="F28054" s="1" t="s">
        <v>3</v>
      </c>
    </row>
    <row r="28055" spans="6:6">
      <c r="F28055" s="1" t="s">
        <v>3</v>
      </c>
    </row>
    <row r="28056" spans="6:6">
      <c r="F28056" s="1" t="s">
        <v>3</v>
      </c>
    </row>
    <row r="28057" spans="6:6">
      <c r="F28057" s="1" t="s">
        <v>3</v>
      </c>
    </row>
    <row r="28058" spans="6:6">
      <c r="F28058" s="1" t="s">
        <v>3</v>
      </c>
    </row>
    <row r="28059" spans="6:6">
      <c r="F28059" s="1" t="s">
        <v>3</v>
      </c>
    </row>
    <row r="28060" spans="6:6">
      <c r="F28060" s="1" t="s">
        <v>3</v>
      </c>
    </row>
    <row r="28061" spans="6:6">
      <c r="F28061" s="1" t="s">
        <v>3</v>
      </c>
    </row>
    <row r="28062" spans="6:6">
      <c r="F28062" s="1" t="s">
        <v>3</v>
      </c>
    </row>
    <row r="28063" spans="6:6">
      <c r="F28063" s="1" t="s">
        <v>3</v>
      </c>
    </row>
    <row r="28064" spans="6:6">
      <c r="F28064" s="1" t="s">
        <v>3</v>
      </c>
    </row>
    <row r="28065" spans="6:6">
      <c r="F28065" s="1" t="s">
        <v>3</v>
      </c>
    </row>
    <row r="28066" spans="6:6">
      <c r="F28066" s="1" t="s">
        <v>3</v>
      </c>
    </row>
    <row r="28067" spans="6:6">
      <c r="F28067" s="1" t="s">
        <v>3</v>
      </c>
    </row>
    <row r="28068" spans="6:6">
      <c r="F28068" s="1" t="s">
        <v>3</v>
      </c>
    </row>
    <row r="28069" spans="6:6">
      <c r="F28069" s="1" t="s">
        <v>3</v>
      </c>
    </row>
    <row r="28070" spans="6:6">
      <c r="F28070" s="1" t="s">
        <v>3</v>
      </c>
    </row>
    <row r="28071" spans="6:6">
      <c r="F28071" s="1" t="s">
        <v>3</v>
      </c>
    </row>
    <row r="28072" spans="6:6">
      <c r="F28072" s="1" t="s">
        <v>3</v>
      </c>
    </row>
    <row r="28073" spans="6:6">
      <c r="F28073" s="1" t="s">
        <v>3</v>
      </c>
    </row>
    <row r="28074" spans="6:6">
      <c r="F28074" s="1" t="s">
        <v>3</v>
      </c>
    </row>
    <row r="28075" spans="6:6">
      <c r="F28075" s="1" t="s">
        <v>3</v>
      </c>
    </row>
    <row r="28076" spans="6:6">
      <c r="F28076" s="1" t="s">
        <v>3</v>
      </c>
    </row>
    <row r="28077" spans="6:6">
      <c r="F28077" s="1" t="s">
        <v>3</v>
      </c>
    </row>
    <row r="28078" spans="6:6">
      <c r="F28078" s="1" t="s">
        <v>3</v>
      </c>
    </row>
    <row r="28079" spans="6:6">
      <c r="F28079" s="1" t="s">
        <v>3</v>
      </c>
    </row>
    <row r="28080" spans="6:6">
      <c r="F28080" s="1" t="s">
        <v>3</v>
      </c>
    </row>
    <row r="28081" spans="6:6">
      <c r="F28081" s="1" t="s">
        <v>3</v>
      </c>
    </row>
    <row r="28082" spans="6:6">
      <c r="F28082" s="1" t="s">
        <v>3</v>
      </c>
    </row>
    <row r="28083" spans="6:6">
      <c r="F28083" s="1" t="s">
        <v>3</v>
      </c>
    </row>
    <row r="28084" spans="6:6">
      <c r="F28084" s="1" t="s">
        <v>3</v>
      </c>
    </row>
    <row r="28085" spans="6:6">
      <c r="F28085" s="1" t="s">
        <v>3</v>
      </c>
    </row>
    <row r="28086" spans="6:6">
      <c r="F28086" s="1" t="s">
        <v>3</v>
      </c>
    </row>
    <row r="28087" spans="6:6">
      <c r="F28087" s="1" t="s">
        <v>3</v>
      </c>
    </row>
    <row r="28088" spans="6:6">
      <c r="F28088" s="1" t="s">
        <v>3</v>
      </c>
    </row>
    <row r="28089" spans="6:6">
      <c r="F28089" s="1" t="s">
        <v>3</v>
      </c>
    </row>
    <row r="28090" spans="6:6">
      <c r="F28090" s="1" t="s">
        <v>3</v>
      </c>
    </row>
    <row r="28091" spans="6:6">
      <c r="F28091" s="1" t="s">
        <v>3</v>
      </c>
    </row>
    <row r="28092" spans="6:6">
      <c r="F28092" s="1" t="s">
        <v>3</v>
      </c>
    </row>
    <row r="28093" spans="6:6">
      <c r="F28093" s="1" t="s">
        <v>3</v>
      </c>
    </row>
    <row r="28094" spans="6:6">
      <c r="F28094" s="1" t="s">
        <v>3</v>
      </c>
    </row>
    <row r="28095" spans="6:6">
      <c r="F28095" s="1" t="s">
        <v>3</v>
      </c>
    </row>
    <row r="28096" spans="6:6">
      <c r="F28096" s="1" t="s">
        <v>3</v>
      </c>
    </row>
    <row r="28097" spans="6:6">
      <c r="F28097" s="1" t="s">
        <v>3</v>
      </c>
    </row>
    <row r="28098" spans="6:6">
      <c r="F28098" s="1" t="s">
        <v>3</v>
      </c>
    </row>
    <row r="28099" spans="6:6">
      <c r="F28099" s="1" t="s">
        <v>3</v>
      </c>
    </row>
    <row r="28100" spans="6:6">
      <c r="F28100" s="1" t="s">
        <v>3</v>
      </c>
    </row>
    <row r="28101" spans="6:6">
      <c r="F28101" s="1" t="s">
        <v>3</v>
      </c>
    </row>
    <row r="28102" spans="6:6">
      <c r="F28102" s="1" t="s">
        <v>3</v>
      </c>
    </row>
    <row r="28103" spans="6:6">
      <c r="F28103" s="1" t="s">
        <v>3</v>
      </c>
    </row>
    <row r="28104" spans="6:6">
      <c r="F28104" s="1" t="s">
        <v>3</v>
      </c>
    </row>
    <row r="28105" spans="6:6">
      <c r="F28105" s="1" t="s">
        <v>3</v>
      </c>
    </row>
    <row r="28106" spans="6:6">
      <c r="F28106" s="1" t="s">
        <v>3</v>
      </c>
    </row>
    <row r="28107" spans="6:6">
      <c r="F28107" s="1" t="s">
        <v>3</v>
      </c>
    </row>
    <row r="28108" spans="6:6">
      <c r="F28108" s="1" t="s">
        <v>3</v>
      </c>
    </row>
    <row r="28109" spans="6:6">
      <c r="F28109" s="1" t="s">
        <v>3</v>
      </c>
    </row>
    <row r="28110" spans="6:6">
      <c r="F28110" s="1" t="s">
        <v>3</v>
      </c>
    </row>
    <row r="28111" spans="6:6">
      <c r="F28111" s="1" t="s">
        <v>3</v>
      </c>
    </row>
    <row r="28112" spans="6:6">
      <c r="F28112" s="1" t="s">
        <v>3</v>
      </c>
    </row>
    <row r="28113" spans="6:6">
      <c r="F28113" s="1" t="s">
        <v>3</v>
      </c>
    </row>
    <row r="28114" spans="6:6">
      <c r="F28114" s="1" t="s">
        <v>3</v>
      </c>
    </row>
    <row r="28115" spans="6:6">
      <c r="F28115" s="1" t="s">
        <v>3</v>
      </c>
    </row>
    <row r="28116" spans="6:6">
      <c r="F28116" s="1" t="s">
        <v>3</v>
      </c>
    </row>
    <row r="28117" spans="6:6">
      <c r="F28117" s="1" t="s">
        <v>3</v>
      </c>
    </row>
    <row r="28118" spans="6:6">
      <c r="F28118" s="1" t="s">
        <v>3</v>
      </c>
    </row>
    <row r="28119" spans="6:6">
      <c r="F28119" s="1" t="s">
        <v>3</v>
      </c>
    </row>
    <row r="28120" spans="6:6">
      <c r="F28120" s="1" t="s">
        <v>3</v>
      </c>
    </row>
    <row r="28121" spans="6:6">
      <c r="F28121" s="1" t="s">
        <v>3</v>
      </c>
    </row>
    <row r="28122" spans="6:6">
      <c r="F28122" s="1" t="s">
        <v>3</v>
      </c>
    </row>
    <row r="28123" spans="6:6">
      <c r="F28123" s="1" t="s">
        <v>3</v>
      </c>
    </row>
    <row r="28124" spans="6:6">
      <c r="F28124" s="1" t="s">
        <v>3</v>
      </c>
    </row>
    <row r="28125" spans="6:6">
      <c r="F28125" s="1" t="s">
        <v>3</v>
      </c>
    </row>
    <row r="28126" spans="6:6">
      <c r="F28126" s="1" t="s">
        <v>3</v>
      </c>
    </row>
    <row r="28127" spans="6:6">
      <c r="F28127" s="1" t="s">
        <v>3</v>
      </c>
    </row>
    <row r="28128" spans="6:6">
      <c r="F28128" s="1" t="s">
        <v>3</v>
      </c>
    </row>
    <row r="28129" spans="6:6">
      <c r="F28129" s="1" t="s">
        <v>3</v>
      </c>
    </row>
    <row r="28130" spans="6:6">
      <c r="F28130" s="1" t="s">
        <v>3</v>
      </c>
    </row>
    <row r="28131" spans="6:6">
      <c r="F28131" s="1" t="s">
        <v>3</v>
      </c>
    </row>
    <row r="28132" spans="6:6">
      <c r="F28132" s="1" t="s">
        <v>3</v>
      </c>
    </row>
    <row r="28133" spans="6:6">
      <c r="F28133" s="1" t="s">
        <v>3</v>
      </c>
    </row>
    <row r="28134" spans="6:6">
      <c r="F28134" s="1" t="s">
        <v>3</v>
      </c>
    </row>
    <row r="28135" spans="6:6">
      <c r="F28135" s="1" t="s">
        <v>3</v>
      </c>
    </row>
    <row r="28136" spans="6:6">
      <c r="F28136" s="1" t="s">
        <v>3</v>
      </c>
    </row>
    <row r="28137" spans="6:6">
      <c r="F28137" s="1" t="s">
        <v>3</v>
      </c>
    </row>
    <row r="28138" spans="6:6">
      <c r="F28138" s="1" t="s">
        <v>3</v>
      </c>
    </row>
    <row r="28139" spans="6:6">
      <c r="F28139" s="1" t="s">
        <v>3</v>
      </c>
    </row>
    <row r="28140" spans="6:6">
      <c r="F28140" s="1" t="s">
        <v>3</v>
      </c>
    </row>
    <row r="28141" spans="6:6">
      <c r="F28141" s="1" t="s">
        <v>3</v>
      </c>
    </row>
    <row r="28142" spans="6:6">
      <c r="F28142" s="1" t="s">
        <v>3</v>
      </c>
    </row>
    <row r="28143" spans="6:6">
      <c r="F28143" s="1" t="s">
        <v>3</v>
      </c>
    </row>
    <row r="28144" spans="6:6">
      <c r="F28144" s="1" t="s">
        <v>3</v>
      </c>
    </row>
    <row r="28145" spans="6:6">
      <c r="F28145" s="1" t="s">
        <v>3</v>
      </c>
    </row>
    <row r="28146" spans="6:6">
      <c r="F28146" s="1" t="s">
        <v>3</v>
      </c>
    </row>
    <row r="28147" spans="6:6">
      <c r="F28147" s="1" t="s">
        <v>3</v>
      </c>
    </row>
    <row r="28148" spans="6:6">
      <c r="F28148" s="1" t="s">
        <v>3</v>
      </c>
    </row>
    <row r="28149" spans="6:6">
      <c r="F28149" s="1" t="s">
        <v>3</v>
      </c>
    </row>
    <row r="28150" spans="6:6">
      <c r="F28150" s="1" t="s">
        <v>3</v>
      </c>
    </row>
    <row r="28151" spans="6:6">
      <c r="F28151" s="1" t="s">
        <v>3</v>
      </c>
    </row>
    <row r="28152" spans="6:6">
      <c r="F28152" s="1" t="s">
        <v>3</v>
      </c>
    </row>
    <row r="28153" spans="6:6">
      <c r="F28153" s="1" t="s">
        <v>3</v>
      </c>
    </row>
    <row r="28154" spans="6:6">
      <c r="F28154" s="1" t="s">
        <v>3</v>
      </c>
    </row>
    <row r="28155" spans="6:6">
      <c r="F28155" s="1" t="s">
        <v>3</v>
      </c>
    </row>
    <row r="28156" spans="6:6">
      <c r="F28156" s="1" t="s">
        <v>3</v>
      </c>
    </row>
    <row r="28157" spans="6:6">
      <c r="F28157" s="1" t="s">
        <v>3</v>
      </c>
    </row>
    <row r="28158" spans="6:6">
      <c r="F28158" s="1" t="s">
        <v>3</v>
      </c>
    </row>
    <row r="28159" spans="6:6">
      <c r="F28159" s="1" t="s">
        <v>3</v>
      </c>
    </row>
    <row r="28160" spans="6:6">
      <c r="F28160" s="1" t="s">
        <v>3</v>
      </c>
    </row>
    <row r="28161" spans="6:6">
      <c r="F28161" s="1" t="s">
        <v>3</v>
      </c>
    </row>
    <row r="28162" spans="6:6">
      <c r="F28162" s="1" t="s">
        <v>3</v>
      </c>
    </row>
    <row r="28163" spans="6:6">
      <c r="F28163" s="1" t="s">
        <v>3</v>
      </c>
    </row>
    <row r="28164" spans="6:6">
      <c r="F28164" s="1" t="s">
        <v>3</v>
      </c>
    </row>
    <row r="28165" spans="6:6">
      <c r="F28165" s="1" t="s">
        <v>3</v>
      </c>
    </row>
    <row r="28166" spans="6:6">
      <c r="F28166" s="1" t="s">
        <v>3</v>
      </c>
    </row>
    <row r="28167" spans="6:6">
      <c r="F28167" s="1" t="s">
        <v>3</v>
      </c>
    </row>
    <row r="28168" spans="6:6">
      <c r="F28168" s="1" t="s">
        <v>3</v>
      </c>
    </row>
    <row r="28169" spans="6:6">
      <c r="F28169" s="1" t="s">
        <v>3</v>
      </c>
    </row>
    <row r="28170" spans="6:6">
      <c r="F28170" s="1" t="s">
        <v>3</v>
      </c>
    </row>
    <row r="28171" spans="6:6">
      <c r="F28171" s="1" t="s">
        <v>3</v>
      </c>
    </row>
    <row r="28172" spans="6:6">
      <c r="F28172" s="1" t="s">
        <v>3</v>
      </c>
    </row>
    <row r="28173" spans="6:6">
      <c r="F28173" s="1" t="s">
        <v>3</v>
      </c>
    </row>
    <row r="28174" spans="6:6">
      <c r="F28174" s="1" t="s">
        <v>3</v>
      </c>
    </row>
    <row r="28175" spans="6:6">
      <c r="F28175" s="1" t="s">
        <v>3</v>
      </c>
    </row>
    <row r="28176" spans="6:6">
      <c r="F28176" s="1" t="s">
        <v>3</v>
      </c>
    </row>
    <row r="28177" spans="6:6">
      <c r="F28177" s="1" t="s">
        <v>3</v>
      </c>
    </row>
    <row r="28178" spans="6:6">
      <c r="F28178" s="1" t="s">
        <v>3</v>
      </c>
    </row>
    <row r="28179" spans="6:6">
      <c r="F28179" s="1" t="s">
        <v>3</v>
      </c>
    </row>
    <row r="28180" spans="6:6">
      <c r="F28180" s="1" t="s">
        <v>3</v>
      </c>
    </row>
    <row r="28181" spans="6:6">
      <c r="F28181" s="1" t="s">
        <v>3</v>
      </c>
    </row>
    <row r="28182" spans="6:6">
      <c r="F28182" s="1" t="s">
        <v>3</v>
      </c>
    </row>
    <row r="28183" spans="6:6">
      <c r="F28183" s="1" t="s">
        <v>3</v>
      </c>
    </row>
    <row r="28184" spans="6:6">
      <c r="F28184" s="1" t="s">
        <v>3</v>
      </c>
    </row>
    <row r="28185" spans="6:6">
      <c r="F28185" s="1" t="s">
        <v>3</v>
      </c>
    </row>
    <row r="28186" spans="6:6">
      <c r="F28186" s="1" t="s">
        <v>3</v>
      </c>
    </row>
    <row r="28187" spans="6:6">
      <c r="F28187" s="1" t="s">
        <v>3</v>
      </c>
    </row>
    <row r="28188" spans="6:6">
      <c r="F28188" s="1" t="s">
        <v>3</v>
      </c>
    </row>
    <row r="28189" spans="6:6">
      <c r="F28189" s="1" t="s">
        <v>3</v>
      </c>
    </row>
    <row r="28190" spans="6:6">
      <c r="F28190" s="1" t="s">
        <v>3</v>
      </c>
    </row>
    <row r="28191" spans="6:6">
      <c r="F28191" s="1" t="s">
        <v>3</v>
      </c>
    </row>
    <row r="28192" spans="6:6">
      <c r="F28192" s="1" t="s">
        <v>3</v>
      </c>
    </row>
    <row r="28193" spans="6:6">
      <c r="F28193" s="1" t="s">
        <v>3</v>
      </c>
    </row>
    <row r="28194" spans="6:6">
      <c r="F28194" s="1" t="s">
        <v>3</v>
      </c>
    </row>
    <row r="28195" spans="6:6">
      <c r="F28195" s="1" t="s">
        <v>3</v>
      </c>
    </row>
    <row r="28196" spans="6:6">
      <c r="F28196" s="1" t="s">
        <v>3</v>
      </c>
    </row>
    <row r="28197" spans="6:6">
      <c r="F28197" s="1" t="s">
        <v>3</v>
      </c>
    </row>
    <row r="28198" spans="6:6">
      <c r="F28198" s="1" t="s">
        <v>3</v>
      </c>
    </row>
    <row r="28199" spans="6:6">
      <c r="F28199" s="1" t="s">
        <v>3</v>
      </c>
    </row>
    <row r="28200" spans="6:6">
      <c r="F28200" s="1" t="s">
        <v>3</v>
      </c>
    </row>
    <row r="28201" spans="6:6">
      <c r="F28201" s="1" t="s">
        <v>3</v>
      </c>
    </row>
    <row r="28202" spans="6:6">
      <c r="F28202" s="1" t="s">
        <v>3</v>
      </c>
    </row>
    <row r="28203" spans="6:6">
      <c r="F28203" s="1" t="s">
        <v>3</v>
      </c>
    </row>
    <row r="28204" spans="6:6">
      <c r="F28204" s="1" t="s">
        <v>3</v>
      </c>
    </row>
    <row r="28205" spans="6:6">
      <c r="F28205" s="1" t="s">
        <v>3</v>
      </c>
    </row>
    <row r="28206" spans="6:6">
      <c r="F28206" s="1" t="s">
        <v>3</v>
      </c>
    </row>
    <row r="28207" spans="6:6">
      <c r="F28207" s="1" t="s">
        <v>3</v>
      </c>
    </row>
    <row r="28208" spans="6:6">
      <c r="F28208" s="1" t="s">
        <v>3</v>
      </c>
    </row>
    <row r="28209" spans="6:6">
      <c r="F28209" s="1" t="s">
        <v>3</v>
      </c>
    </row>
    <row r="28210" spans="6:6">
      <c r="F28210" s="1" t="s">
        <v>3</v>
      </c>
    </row>
    <row r="28211" spans="6:6">
      <c r="F28211" s="1" t="s">
        <v>3</v>
      </c>
    </row>
    <row r="28212" spans="6:6">
      <c r="F28212" s="1" t="s">
        <v>3</v>
      </c>
    </row>
    <row r="28213" spans="6:6">
      <c r="F28213" s="1" t="s">
        <v>3</v>
      </c>
    </row>
    <row r="28214" spans="6:6">
      <c r="F28214" s="1" t="s">
        <v>3</v>
      </c>
    </row>
    <row r="28215" spans="6:6">
      <c r="F28215" s="1" t="s">
        <v>3</v>
      </c>
    </row>
    <row r="28216" spans="6:6">
      <c r="F28216" s="1" t="s">
        <v>3</v>
      </c>
    </row>
    <row r="28217" spans="6:6">
      <c r="F28217" s="1" t="s">
        <v>3</v>
      </c>
    </row>
    <row r="28218" spans="6:6">
      <c r="F28218" s="1" t="s">
        <v>3</v>
      </c>
    </row>
    <row r="28219" spans="6:6">
      <c r="F28219" s="1" t="s">
        <v>3</v>
      </c>
    </row>
    <row r="28220" spans="6:6">
      <c r="F28220" s="1" t="s">
        <v>3</v>
      </c>
    </row>
    <row r="28221" spans="6:6">
      <c r="F28221" s="1" t="s">
        <v>3</v>
      </c>
    </row>
    <row r="28222" spans="6:6">
      <c r="F28222" s="1" t="s">
        <v>3</v>
      </c>
    </row>
    <row r="28223" spans="6:6">
      <c r="F28223" s="1" t="s">
        <v>3</v>
      </c>
    </row>
    <row r="28224" spans="6:6">
      <c r="F28224" s="1" t="s">
        <v>3</v>
      </c>
    </row>
    <row r="28225" spans="6:6">
      <c r="F28225" s="1" t="s">
        <v>3</v>
      </c>
    </row>
    <row r="28226" spans="6:6">
      <c r="F28226" s="1" t="s">
        <v>3</v>
      </c>
    </row>
    <row r="28227" spans="6:6">
      <c r="F28227" s="1" t="s">
        <v>3</v>
      </c>
    </row>
    <row r="28228" spans="6:6">
      <c r="F28228" s="1" t="s">
        <v>3</v>
      </c>
    </row>
    <row r="28229" spans="6:6">
      <c r="F28229" s="1" t="s">
        <v>3</v>
      </c>
    </row>
    <row r="28230" spans="6:6">
      <c r="F28230" s="1" t="s">
        <v>3</v>
      </c>
    </row>
    <row r="28231" spans="6:6">
      <c r="F28231" s="1" t="s">
        <v>3</v>
      </c>
    </row>
    <row r="28232" spans="6:6">
      <c r="F28232" s="1" t="s">
        <v>3</v>
      </c>
    </row>
    <row r="28233" spans="6:6">
      <c r="F28233" s="1" t="s">
        <v>3</v>
      </c>
    </row>
    <row r="28234" spans="6:6">
      <c r="F28234" s="1" t="s">
        <v>3</v>
      </c>
    </row>
    <row r="28235" spans="6:6">
      <c r="F28235" s="1" t="s">
        <v>3</v>
      </c>
    </row>
    <row r="28236" spans="6:6">
      <c r="F28236" s="1" t="s">
        <v>3</v>
      </c>
    </row>
    <row r="28237" spans="6:6">
      <c r="F28237" s="1" t="s">
        <v>3</v>
      </c>
    </row>
    <row r="28238" spans="6:6">
      <c r="F28238" s="1" t="s">
        <v>3</v>
      </c>
    </row>
    <row r="28239" spans="6:6">
      <c r="F28239" s="1" t="s">
        <v>3</v>
      </c>
    </row>
    <row r="28240" spans="6:6">
      <c r="F28240" s="1" t="s">
        <v>3</v>
      </c>
    </row>
    <row r="28241" spans="6:6">
      <c r="F28241" s="1" t="s">
        <v>3</v>
      </c>
    </row>
    <row r="28242" spans="6:6">
      <c r="F28242" s="1" t="s">
        <v>3</v>
      </c>
    </row>
    <row r="28243" spans="6:6">
      <c r="F28243" s="1" t="s">
        <v>3</v>
      </c>
    </row>
    <row r="28244" spans="6:6">
      <c r="F28244" s="1" t="s">
        <v>3</v>
      </c>
    </row>
    <row r="28245" spans="6:6">
      <c r="F28245" s="1" t="s">
        <v>3</v>
      </c>
    </row>
    <row r="28246" spans="6:6">
      <c r="F28246" s="1" t="s">
        <v>3</v>
      </c>
    </row>
    <row r="28247" spans="6:6">
      <c r="F28247" s="1" t="s">
        <v>3</v>
      </c>
    </row>
    <row r="28248" spans="6:6">
      <c r="F28248" s="1" t="s">
        <v>3</v>
      </c>
    </row>
    <row r="28249" spans="6:6">
      <c r="F28249" s="1" t="s">
        <v>3</v>
      </c>
    </row>
    <row r="28250" spans="6:6">
      <c r="F28250" s="1" t="s">
        <v>3</v>
      </c>
    </row>
    <row r="28251" spans="6:6">
      <c r="F28251" s="1" t="s">
        <v>3</v>
      </c>
    </row>
    <row r="28252" spans="6:6">
      <c r="F28252" s="1" t="s">
        <v>3</v>
      </c>
    </row>
    <row r="28253" spans="6:6">
      <c r="F28253" s="1" t="s">
        <v>3</v>
      </c>
    </row>
    <row r="28254" spans="6:6">
      <c r="F28254" s="1" t="s">
        <v>3</v>
      </c>
    </row>
    <row r="28255" spans="6:6">
      <c r="F28255" s="1" t="s">
        <v>3</v>
      </c>
    </row>
    <row r="28256" spans="6:6">
      <c r="F28256" s="1" t="s">
        <v>3</v>
      </c>
    </row>
    <row r="28257" spans="6:6">
      <c r="F28257" s="1" t="s">
        <v>3</v>
      </c>
    </row>
    <row r="28258" spans="6:6">
      <c r="F28258" s="1" t="s">
        <v>3</v>
      </c>
    </row>
    <row r="28259" spans="6:6">
      <c r="F28259" s="1" t="s">
        <v>3</v>
      </c>
    </row>
    <row r="28260" spans="6:6">
      <c r="F28260" s="1" t="s">
        <v>3</v>
      </c>
    </row>
    <row r="28261" spans="6:6">
      <c r="F28261" s="1" t="s">
        <v>3</v>
      </c>
    </row>
    <row r="28262" spans="6:6">
      <c r="F28262" s="1" t="s">
        <v>3</v>
      </c>
    </row>
    <row r="28263" spans="6:6">
      <c r="F28263" s="1" t="s">
        <v>3</v>
      </c>
    </row>
    <row r="28264" spans="6:6">
      <c r="F28264" s="1" t="s">
        <v>3</v>
      </c>
    </row>
    <row r="28265" spans="6:6">
      <c r="F28265" s="1" t="s">
        <v>3</v>
      </c>
    </row>
    <row r="28266" spans="6:6">
      <c r="F28266" s="1" t="s">
        <v>3</v>
      </c>
    </row>
    <row r="28267" spans="6:6">
      <c r="F28267" s="1" t="s">
        <v>3</v>
      </c>
    </row>
    <row r="28268" spans="6:6">
      <c r="F28268" s="1" t="s">
        <v>3</v>
      </c>
    </row>
    <row r="28269" spans="6:6">
      <c r="F28269" s="1" t="s">
        <v>3</v>
      </c>
    </row>
    <row r="28270" spans="6:6">
      <c r="F28270" s="1" t="s">
        <v>3</v>
      </c>
    </row>
    <row r="28271" spans="6:6">
      <c r="F28271" s="1" t="s">
        <v>3</v>
      </c>
    </row>
    <row r="28272" spans="6:6">
      <c r="F28272" s="1" t="s">
        <v>3</v>
      </c>
    </row>
    <row r="28273" spans="6:6">
      <c r="F28273" s="1" t="s">
        <v>3</v>
      </c>
    </row>
    <row r="28274" spans="6:6">
      <c r="F28274" s="1" t="s">
        <v>3</v>
      </c>
    </row>
    <row r="28275" spans="6:6">
      <c r="F28275" s="1" t="s">
        <v>3</v>
      </c>
    </row>
    <row r="28276" spans="6:6">
      <c r="F28276" s="1" t="s">
        <v>3</v>
      </c>
    </row>
    <row r="28277" spans="6:6">
      <c r="F28277" s="1" t="s">
        <v>3</v>
      </c>
    </row>
    <row r="28278" spans="6:6">
      <c r="F28278" s="1" t="s">
        <v>3</v>
      </c>
    </row>
    <row r="28279" spans="6:6">
      <c r="F28279" s="1" t="s">
        <v>3</v>
      </c>
    </row>
    <row r="28280" spans="6:6">
      <c r="F28280" s="1" t="s">
        <v>3</v>
      </c>
    </row>
    <row r="28281" spans="6:6">
      <c r="F28281" s="1" t="s">
        <v>3</v>
      </c>
    </row>
    <row r="28282" spans="6:6">
      <c r="F28282" s="1" t="s">
        <v>3</v>
      </c>
    </row>
    <row r="28283" spans="6:6">
      <c r="F28283" s="1" t="s">
        <v>3</v>
      </c>
    </row>
    <row r="28284" spans="6:6">
      <c r="F28284" s="1" t="s">
        <v>3</v>
      </c>
    </row>
    <row r="28285" spans="6:6">
      <c r="F28285" s="1" t="s">
        <v>3</v>
      </c>
    </row>
    <row r="28286" spans="6:6">
      <c r="F28286" s="1" t="s">
        <v>3</v>
      </c>
    </row>
    <row r="28287" spans="6:6">
      <c r="F28287" s="1" t="s">
        <v>3</v>
      </c>
    </row>
    <row r="28288" spans="6:6">
      <c r="F28288" s="1" t="s">
        <v>3</v>
      </c>
    </row>
    <row r="28289" spans="6:6">
      <c r="F28289" s="1" t="s">
        <v>3</v>
      </c>
    </row>
    <row r="28290" spans="6:6">
      <c r="F28290" s="1" t="s">
        <v>3</v>
      </c>
    </row>
    <row r="28291" spans="6:6">
      <c r="F28291" s="1" t="s">
        <v>3</v>
      </c>
    </row>
    <row r="28292" spans="6:6">
      <c r="F28292" s="1" t="s">
        <v>3</v>
      </c>
    </row>
    <row r="28293" spans="6:6">
      <c r="F28293" s="1" t="s">
        <v>3</v>
      </c>
    </row>
    <row r="28294" spans="6:6">
      <c r="F28294" s="1" t="s">
        <v>3</v>
      </c>
    </row>
    <row r="28295" spans="6:6">
      <c r="F28295" s="1" t="s">
        <v>3</v>
      </c>
    </row>
    <row r="28296" spans="6:6">
      <c r="F28296" s="1" t="s">
        <v>3</v>
      </c>
    </row>
    <row r="28297" spans="6:6">
      <c r="F28297" s="1" t="s">
        <v>3</v>
      </c>
    </row>
    <row r="28298" spans="6:6">
      <c r="F28298" s="1" t="s">
        <v>3</v>
      </c>
    </row>
    <row r="28299" spans="6:6">
      <c r="F28299" s="1" t="s">
        <v>3</v>
      </c>
    </row>
    <row r="28300" spans="6:6">
      <c r="F28300" s="1" t="s">
        <v>3</v>
      </c>
    </row>
    <row r="28301" spans="6:6">
      <c r="F28301" s="1" t="s">
        <v>3</v>
      </c>
    </row>
    <row r="28302" spans="6:6">
      <c r="F28302" s="1" t="s">
        <v>3</v>
      </c>
    </row>
    <row r="28303" spans="6:6">
      <c r="F28303" s="1" t="s">
        <v>3</v>
      </c>
    </row>
    <row r="28304" spans="6:6">
      <c r="F28304" s="1" t="s">
        <v>3</v>
      </c>
    </row>
    <row r="28305" spans="6:6">
      <c r="F28305" s="1" t="s">
        <v>3</v>
      </c>
    </row>
    <row r="28306" spans="6:6">
      <c r="F28306" s="1" t="s">
        <v>3</v>
      </c>
    </row>
    <row r="28307" spans="6:6">
      <c r="F28307" s="1" t="s">
        <v>3</v>
      </c>
    </row>
    <row r="28308" spans="6:6">
      <c r="F28308" s="1" t="s">
        <v>3</v>
      </c>
    </row>
    <row r="28309" spans="6:6">
      <c r="F28309" s="1" t="s">
        <v>3</v>
      </c>
    </row>
    <row r="28310" spans="6:6">
      <c r="F28310" s="1" t="s">
        <v>3</v>
      </c>
    </row>
    <row r="28311" spans="6:6">
      <c r="F28311" s="1" t="s">
        <v>3</v>
      </c>
    </row>
    <row r="28312" spans="6:6">
      <c r="F28312" s="1" t="s">
        <v>3</v>
      </c>
    </row>
    <row r="28313" spans="6:6">
      <c r="F28313" s="1" t="s">
        <v>3</v>
      </c>
    </row>
    <row r="28314" spans="6:6">
      <c r="F28314" s="1" t="s">
        <v>3</v>
      </c>
    </row>
    <row r="28315" spans="6:6">
      <c r="F28315" s="1" t="s">
        <v>3</v>
      </c>
    </row>
    <row r="28316" spans="6:6">
      <c r="F28316" s="1" t="s">
        <v>3</v>
      </c>
    </row>
    <row r="28317" spans="6:6">
      <c r="F28317" s="1" t="s">
        <v>3</v>
      </c>
    </row>
    <row r="28318" spans="6:6">
      <c r="F28318" s="1" t="s">
        <v>3</v>
      </c>
    </row>
    <row r="28319" spans="6:6">
      <c r="F28319" s="1" t="s">
        <v>3</v>
      </c>
    </row>
    <row r="28320" spans="6:6">
      <c r="F28320" s="1" t="s">
        <v>3</v>
      </c>
    </row>
    <row r="28321" spans="6:6">
      <c r="F28321" s="1" t="s">
        <v>3</v>
      </c>
    </row>
    <row r="28322" spans="6:6">
      <c r="F28322" s="1" t="s">
        <v>3</v>
      </c>
    </row>
    <row r="28323" spans="6:6">
      <c r="F28323" s="1" t="s">
        <v>3</v>
      </c>
    </row>
    <row r="28324" spans="6:6">
      <c r="F28324" s="1" t="s">
        <v>3</v>
      </c>
    </row>
    <row r="28325" spans="6:6">
      <c r="F28325" s="1" t="s">
        <v>3</v>
      </c>
    </row>
    <row r="28326" spans="6:6">
      <c r="F28326" s="1" t="s">
        <v>3</v>
      </c>
    </row>
    <row r="28327" spans="6:6">
      <c r="F28327" s="1" t="s">
        <v>3</v>
      </c>
    </row>
    <row r="28328" spans="6:6">
      <c r="F28328" s="1" t="s">
        <v>3</v>
      </c>
    </row>
    <row r="28329" spans="6:6">
      <c r="F28329" s="1" t="s">
        <v>3</v>
      </c>
    </row>
    <row r="28330" spans="6:6">
      <c r="F28330" s="1" t="s">
        <v>3</v>
      </c>
    </row>
    <row r="28331" spans="6:6">
      <c r="F28331" s="1" t="s">
        <v>3</v>
      </c>
    </row>
    <row r="28332" spans="6:6">
      <c r="F28332" s="1" t="s">
        <v>3</v>
      </c>
    </row>
    <row r="28333" spans="6:6">
      <c r="F28333" s="1" t="s">
        <v>3</v>
      </c>
    </row>
    <row r="28334" spans="6:6">
      <c r="F28334" s="1" t="s">
        <v>3</v>
      </c>
    </row>
    <row r="28335" spans="6:6">
      <c r="F28335" s="1" t="s">
        <v>3</v>
      </c>
    </row>
    <row r="28336" spans="6:6">
      <c r="F28336" s="1" t="s">
        <v>3</v>
      </c>
    </row>
    <row r="28337" spans="6:6">
      <c r="F28337" s="1" t="s">
        <v>3</v>
      </c>
    </row>
    <row r="28338" spans="6:6">
      <c r="F28338" s="1" t="s">
        <v>3</v>
      </c>
    </row>
    <row r="28339" spans="6:6">
      <c r="F28339" s="1" t="s">
        <v>3</v>
      </c>
    </row>
    <row r="28340" spans="6:6">
      <c r="F28340" s="1" t="s">
        <v>3</v>
      </c>
    </row>
    <row r="28341" spans="6:6">
      <c r="F28341" s="1" t="s">
        <v>3</v>
      </c>
    </row>
    <row r="28342" spans="6:6">
      <c r="F28342" s="1" t="s">
        <v>3</v>
      </c>
    </row>
    <row r="28343" spans="6:6">
      <c r="F28343" s="1" t="s">
        <v>3</v>
      </c>
    </row>
    <row r="28344" spans="6:6">
      <c r="F28344" s="1" t="s">
        <v>3</v>
      </c>
    </row>
    <row r="28345" spans="6:6">
      <c r="F28345" s="1" t="s">
        <v>3</v>
      </c>
    </row>
    <row r="28346" spans="6:6">
      <c r="F28346" s="1" t="s">
        <v>3</v>
      </c>
    </row>
    <row r="28347" spans="6:6">
      <c r="F28347" s="1" t="s">
        <v>3</v>
      </c>
    </row>
    <row r="28348" spans="6:6">
      <c r="F28348" s="1" t="s">
        <v>3</v>
      </c>
    </row>
    <row r="28349" spans="6:6">
      <c r="F28349" s="1" t="s">
        <v>3</v>
      </c>
    </row>
    <row r="28350" spans="6:6">
      <c r="F28350" s="1" t="s">
        <v>3</v>
      </c>
    </row>
    <row r="28351" spans="6:6">
      <c r="F28351" s="1" t="s">
        <v>3</v>
      </c>
    </row>
    <row r="28352" spans="6:6">
      <c r="F28352" s="1" t="s">
        <v>3</v>
      </c>
    </row>
    <row r="28353" spans="6:6">
      <c r="F28353" s="1" t="s">
        <v>3</v>
      </c>
    </row>
    <row r="28354" spans="6:6">
      <c r="F28354" s="1" t="s">
        <v>3</v>
      </c>
    </row>
    <row r="28355" spans="6:6">
      <c r="F28355" s="1" t="s">
        <v>3</v>
      </c>
    </row>
    <row r="28356" spans="6:6">
      <c r="F28356" s="1" t="s">
        <v>3</v>
      </c>
    </row>
    <row r="28357" spans="6:6">
      <c r="F28357" s="1" t="s">
        <v>3</v>
      </c>
    </row>
    <row r="28358" spans="6:6">
      <c r="F28358" s="1" t="s">
        <v>3</v>
      </c>
    </row>
    <row r="28359" spans="6:6">
      <c r="F28359" s="1" t="s">
        <v>3</v>
      </c>
    </row>
    <row r="28360" spans="6:6">
      <c r="F28360" s="1" t="s">
        <v>3</v>
      </c>
    </row>
    <row r="28361" spans="6:6">
      <c r="F28361" s="1" t="s">
        <v>3</v>
      </c>
    </row>
    <row r="28362" spans="6:6">
      <c r="F28362" s="1" t="s">
        <v>3</v>
      </c>
    </row>
    <row r="28363" spans="6:6">
      <c r="F28363" s="1" t="s">
        <v>3</v>
      </c>
    </row>
    <row r="28364" spans="6:6">
      <c r="F28364" s="1" t="s">
        <v>3</v>
      </c>
    </row>
    <row r="28365" spans="6:6">
      <c r="F28365" s="1" t="s">
        <v>3</v>
      </c>
    </row>
    <row r="28366" spans="6:6">
      <c r="F28366" s="1" t="s">
        <v>3</v>
      </c>
    </row>
    <row r="28367" spans="6:6">
      <c r="F28367" s="1" t="s">
        <v>3</v>
      </c>
    </row>
    <row r="28368" spans="6:6">
      <c r="F28368" s="1" t="s">
        <v>3</v>
      </c>
    </row>
    <row r="28369" spans="6:6">
      <c r="F28369" s="1" t="s">
        <v>3</v>
      </c>
    </row>
    <row r="28370" spans="6:6">
      <c r="F28370" s="1" t="s">
        <v>3</v>
      </c>
    </row>
    <row r="28371" spans="6:6">
      <c r="F28371" s="1" t="s">
        <v>3</v>
      </c>
    </row>
    <row r="28372" spans="6:6">
      <c r="F28372" s="1" t="s">
        <v>3</v>
      </c>
    </row>
    <row r="28373" spans="6:6">
      <c r="F28373" s="1" t="s">
        <v>3</v>
      </c>
    </row>
    <row r="28374" spans="6:6">
      <c r="F28374" s="1" t="s">
        <v>3</v>
      </c>
    </row>
    <row r="28375" spans="6:6">
      <c r="F28375" s="1" t="s">
        <v>3</v>
      </c>
    </row>
    <row r="28376" spans="6:6">
      <c r="F28376" s="1" t="s">
        <v>3</v>
      </c>
    </row>
    <row r="28377" spans="6:6">
      <c r="F28377" s="1" t="s">
        <v>3</v>
      </c>
    </row>
    <row r="28378" spans="6:6">
      <c r="F28378" s="1" t="s">
        <v>3</v>
      </c>
    </row>
    <row r="28379" spans="6:6">
      <c r="F28379" s="1" t="s">
        <v>3</v>
      </c>
    </row>
    <row r="28380" spans="6:6">
      <c r="F28380" s="1" t="s">
        <v>3</v>
      </c>
    </row>
    <row r="28381" spans="6:6">
      <c r="F28381" s="1" t="s">
        <v>3</v>
      </c>
    </row>
    <row r="28382" spans="6:6">
      <c r="F28382" s="1" t="s">
        <v>3</v>
      </c>
    </row>
    <row r="28383" spans="6:6">
      <c r="F28383" s="1" t="s">
        <v>3</v>
      </c>
    </row>
    <row r="28384" spans="6:6">
      <c r="F28384" s="1" t="s">
        <v>3</v>
      </c>
    </row>
    <row r="28385" spans="6:6">
      <c r="F28385" s="1" t="s">
        <v>3</v>
      </c>
    </row>
    <row r="28386" spans="6:6">
      <c r="F28386" s="1" t="s">
        <v>3</v>
      </c>
    </row>
    <row r="28387" spans="6:6">
      <c r="F28387" s="1" t="s">
        <v>3</v>
      </c>
    </row>
    <row r="28388" spans="6:6">
      <c r="F28388" s="1" t="s">
        <v>3</v>
      </c>
    </row>
    <row r="28389" spans="6:6">
      <c r="F28389" s="1" t="s">
        <v>3</v>
      </c>
    </row>
    <row r="28390" spans="6:6">
      <c r="F28390" s="1" t="s">
        <v>3</v>
      </c>
    </row>
    <row r="28391" spans="6:6">
      <c r="F28391" s="1" t="s">
        <v>3</v>
      </c>
    </row>
    <row r="28392" spans="6:6">
      <c r="F28392" s="1" t="s">
        <v>3</v>
      </c>
    </row>
    <row r="28393" spans="6:6">
      <c r="F28393" s="1" t="s">
        <v>3</v>
      </c>
    </row>
    <row r="28394" spans="6:6">
      <c r="F28394" s="1" t="s">
        <v>3</v>
      </c>
    </row>
    <row r="28395" spans="6:6">
      <c r="F28395" s="1" t="s">
        <v>3</v>
      </c>
    </row>
    <row r="28396" spans="6:6">
      <c r="F28396" s="1" t="s">
        <v>3</v>
      </c>
    </row>
    <row r="28397" spans="6:6">
      <c r="F28397" s="1" t="s">
        <v>3</v>
      </c>
    </row>
    <row r="28398" spans="6:6">
      <c r="F28398" s="1" t="s">
        <v>3</v>
      </c>
    </row>
    <row r="28399" spans="6:6">
      <c r="F28399" s="1" t="s">
        <v>3</v>
      </c>
    </row>
    <row r="28400" spans="6:6">
      <c r="F28400" s="1" t="s">
        <v>3</v>
      </c>
    </row>
    <row r="28401" spans="6:6">
      <c r="F28401" s="1" t="s">
        <v>3</v>
      </c>
    </row>
    <row r="28402" spans="6:6">
      <c r="F28402" s="1" t="s">
        <v>3</v>
      </c>
    </row>
    <row r="28403" spans="6:6">
      <c r="F28403" s="1" t="s">
        <v>3</v>
      </c>
    </row>
    <row r="28404" spans="6:6">
      <c r="F28404" s="1" t="s">
        <v>3</v>
      </c>
    </row>
    <row r="28405" spans="6:6">
      <c r="F28405" s="1" t="s">
        <v>3</v>
      </c>
    </row>
    <row r="28406" spans="6:6">
      <c r="F28406" s="1" t="s">
        <v>3</v>
      </c>
    </row>
    <row r="28407" spans="6:6">
      <c r="F28407" s="1" t="s">
        <v>3</v>
      </c>
    </row>
    <row r="28408" spans="6:6">
      <c r="F28408" s="1" t="s">
        <v>3</v>
      </c>
    </row>
    <row r="28409" spans="6:6">
      <c r="F28409" s="1" t="s">
        <v>3</v>
      </c>
    </row>
    <row r="28410" spans="6:6">
      <c r="F28410" s="1" t="s">
        <v>3</v>
      </c>
    </row>
    <row r="28411" spans="6:6">
      <c r="F28411" s="1" t="s">
        <v>3</v>
      </c>
    </row>
    <row r="28412" spans="6:6">
      <c r="F28412" s="1" t="s">
        <v>3</v>
      </c>
    </row>
    <row r="28413" spans="6:6">
      <c r="F28413" s="1" t="s">
        <v>3</v>
      </c>
    </row>
    <row r="28414" spans="6:6">
      <c r="F28414" s="1" t="s">
        <v>3</v>
      </c>
    </row>
    <row r="28415" spans="6:6">
      <c r="F28415" s="1" t="s">
        <v>3</v>
      </c>
    </row>
    <row r="28416" spans="6:6">
      <c r="F28416" s="1" t="s">
        <v>3</v>
      </c>
    </row>
    <row r="28417" spans="6:6">
      <c r="F28417" s="1" t="s">
        <v>3</v>
      </c>
    </row>
    <row r="28418" spans="6:6">
      <c r="F28418" s="1" t="s">
        <v>3</v>
      </c>
    </row>
    <row r="28419" spans="6:6">
      <c r="F28419" s="1" t="s">
        <v>3</v>
      </c>
    </row>
    <row r="28420" spans="6:6">
      <c r="F28420" s="1" t="s">
        <v>3</v>
      </c>
    </row>
    <row r="28421" spans="6:6">
      <c r="F28421" s="1" t="s">
        <v>3</v>
      </c>
    </row>
    <row r="28422" spans="6:6">
      <c r="F28422" s="1" t="s">
        <v>3</v>
      </c>
    </row>
    <row r="28423" spans="6:6">
      <c r="F28423" s="1" t="s">
        <v>3</v>
      </c>
    </row>
    <row r="28424" spans="6:6">
      <c r="F28424" s="1" t="s">
        <v>3</v>
      </c>
    </row>
    <row r="28425" spans="6:6">
      <c r="F28425" s="1" t="s">
        <v>3</v>
      </c>
    </row>
    <row r="28426" spans="6:6">
      <c r="F28426" s="1" t="s">
        <v>3</v>
      </c>
    </row>
    <row r="28427" spans="6:6">
      <c r="F28427" s="1" t="s">
        <v>3</v>
      </c>
    </row>
    <row r="28428" spans="6:6">
      <c r="F28428" s="1" t="s">
        <v>3</v>
      </c>
    </row>
    <row r="28429" spans="6:6">
      <c r="F28429" s="1" t="s">
        <v>3</v>
      </c>
    </row>
    <row r="28430" spans="6:6">
      <c r="F28430" s="1" t="s">
        <v>3</v>
      </c>
    </row>
    <row r="28431" spans="6:6">
      <c r="F28431" s="1" t="s">
        <v>3</v>
      </c>
    </row>
    <row r="28432" spans="6:6">
      <c r="F28432" s="1" t="s">
        <v>3</v>
      </c>
    </row>
    <row r="28433" spans="6:6">
      <c r="F28433" s="1" t="s">
        <v>3</v>
      </c>
    </row>
    <row r="28434" spans="6:6">
      <c r="F28434" s="1" t="s">
        <v>3</v>
      </c>
    </row>
    <row r="28435" spans="6:6">
      <c r="F28435" s="1" t="s">
        <v>3</v>
      </c>
    </row>
    <row r="28436" spans="6:6">
      <c r="F28436" s="1" t="s">
        <v>3</v>
      </c>
    </row>
    <row r="28437" spans="6:6">
      <c r="F28437" s="1" t="s">
        <v>3</v>
      </c>
    </row>
    <row r="28438" spans="6:6">
      <c r="F28438" s="1" t="s">
        <v>3</v>
      </c>
    </row>
    <row r="28439" spans="6:6">
      <c r="F28439" s="1" t="s">
        <v>3</v>
      </c>
    </row>
    <row r="28440" spans="6:6">
      <c r="F28440" s="1" t="s">
        <v>3</v>
      </c>
    </row>
    <row r="28441" spans="6:6">
      <c r="F28441" s="1" t="s">
        <v>3</v>
      </c>
    </row>
    <row r="28442" spans="6:6">
      <c r="F28442" s="1" t="s">
        <v>3</v>
      </c>
    </row>
    <row r="28443" spans="6:6">
      <c r="F28443" s="1" t="s">
        <v>3</v>
      </c>
    </row>
    <row r="28444" spans="6:6">
      <c r="F28444" s="1" t="s">
        <v>3</v>
      </c>
    </row>
    <row r="28445" spans="6:6">
      <c r="F28445" s="1" t="s">
        <v>3</v>
      </c>
    </row>
    <row r="28446" spans="6:6">
      <c r="F28446" s="1" t="s">
        <v>3</v>
      </c>
    </row>
    <row r="28447" spans="6:6">
      <c r="F28447" s="1" t="s">
        <v>3</v>
      </c>
    </row>
    <row r="28448" spans="6:6">
      <c r="F28448" s="1" t="s">
        <v>3</v>
      </c>
    </row>
    <row r="28449" spans="6:6">
      <c r="F28449" s="1" t="s">
        <v>3</v>
      </c>
    </row>
    <row r="28450" spans="6:6">
      <c r="F28450" s="1" t="s">
        <v>3</v>
      </c>
    </row>
    <row r="28451" spans="6:6">
      <c r="F28451" s="1" t="s">
        <v>3</v>
      </c>
    </row>
    <row r="28452" spans="6:6">
      <c r="F28452" s="1" t="s">
        <v>3</v>
      </c>
    </row>
    <row r="28453" spans="6:6">
      <c r="F28453" s="1" t="s">
        <v>3</v>
      </c>
    </row>
    <row r="28454" spans="6:6">
      <c r="F28454" s="1" t="s">
        <v>3</v>
      </c>
    </row>
    <row r="28455" spans="6:6">
      <c r="F28455" s="1" t="s">
        <v>3</v>
      </c>
    </row>
    <row r="28456" spans="6:6">
      <c r="F28456" s="1" t="s">
        <v>3</v>
      </c>
    </row>
    <row r="28457" spans="6:6">
      <c r="F28457" s="1" t="s">
        <v>3</v>
      </c>
    </row>
    <row r="28458" spans="6:6">
      <c r="F28458" s="1" t="s">
        <v>3</v>
      </c>
    </row>
    <row r="28459" spans="6:6">
      <c r="F28459" s="1" t="s">
        <v>3</v>
      </c>
    </row>
    <row r="28460" spans="6:6">
      <c r="F28460" s="1" t="s">
        <v>3</v>
      </c>
    </row>
    <row r="28461" spans="6:6">
      <c r="F28461" s="1" t="s">
        <v>3</v>
      </c>
    </row>
    <row r="28462" spans="6:6">
      <c r="F28462" s="1" t="s">
        <v>3</v>
      </c>
    </row>
    <row r="28463" spans="6:6">
      <c r="F28463" s="1" t="s">
        <v>3</v>
      </c>
    </row>
    <row r="28464" spans="6:6">
      <c r="F28464" s="1" t="s">
        <v>3</v>
      </c>
    </row>
    <row r="28465" spans="6:6">
      <c r="F28465" s="1" t="s">
        <v>3</v>
      </c>
    </row>
    <row r="28466" spans="6:6">
      <c r="F28466" s="1" t="s">
        <v>3</v>
      </c>
    </row>
    <row r="28467" spans="6:6">
      <c r="F28467" s="1" t="s">
        <v>3</v>
      </c>
    </row>
    <row r="28468" spans="6:6">
      <c r="F28468" s="1" t="s">
        <v>3</v>
      </c>
    </row>
    <row r="28469" spans="6:6">
      <c r="F28469" s="1" t="s">
        <v>3</v>
      </c>
    </row>
    <row r="28470" spans="6:6">
      <c r="F28470" s="1" t="s">
        <v>3</v>
      </c>
    </row>
    <row r="28471" spans="6:6">
      <c r="F28471" s="1" t="s">
        <v>3</v>
      </c>
    </row>
    <row r="28472" spans="6:6">
      <c r="F28472" s="1" t="s">
        <v>3</v>
      </c>
    </row>
    <row r="28473" spans="6:6">
      <c r="F28473" s="1" t="s">
        <v>3</v>
      </c>
    </row>
    <row r="28474" spans="6:6">
      <c r="F28474" s="1" t="s">
        <v>3</v>
      </c>
    </row>
    <row r="28475" spans="6:6">
      <c r="F28475" s="1" t="s">
        <v>3</v>
      </c>
    </row>
    <row r="28476" spans="6:6">
      <c r="F28476" s="1" t="s">
        <v>3</v>
      </c>
    </row>
    <row r="28477" spans="6:6">
      <c r="F28477" s="1" t="s">
        <v>3</v>
      </c>
    </row>
    <row r="28478" spans="6:6">
      <c r="F28478" s="1" t="s">
        <v>3</v>
      </c>
    </row>
    <row r="28479" spans="6:6">
      <c r="F28479" s="1" t="s">
        <v>3</v>
      </c>
    </row>
    <row r="28480" spans="6:6">
      <c r="F28480" s="1" t="s">
        <v>3</v>
      </c>
    </row>
    <row r="28481" spans="6:6">
      <c r="F28481" s="1" t="s">
        <v>3</v>
      </c>
    </row>
    <row r="28482" spans="6:6">
      <c r="F28482" s="1" t="s">
        <v>3</v>
      </c>
    </row>
    <row r="28483" spans="6:6">
      <c r="F28483" s="1" t="s">
        <v>3</v>
      </c>
    </row>
    <row r="28484" spans="6:6">
      <c r="F28484" s="1" t="s">
        <v>3</v>
      </c>
    </row>
    <row r="28485" spans="6:6">
      <c r="F28485" s="1" t="s">
        <v>3</v>
      </c>
    </row>
    <row r="28486" spans="6:6">
      <c r="F28486" s="1" t="s">
        <v>3</v>
      </c>
    </row>
    <row r="28487" spans="6:6">
      <c r="F28487" s="1" t="s">
        <v>3</v>
      </c>
    </row>
    <row r="28488" spans="6:6">
      <c r="F28488" s="1" t="s">
        <v>3</v>
      </c>
    </row>
    <row r="28489" spans="6:6">
      <c r="F28489" s="1" t="s">
        <v>3</v>
      </c>
    </row>
    <row r="28490" spans="6:6">
      <c r="F28490" s="1" t="s">
        <v>3</v>
      </c>
    </row>
    <row r="28491" spans="6:6">
      <c r="F28491" s="1" t="s">
        <v>3</v>
      </c>
    </row>
    <row r="28492" spans="6:6">
      <c r="F28492" s="1" t="s">
        <v>3</v>
      </c>
    </row>
    <row r="28493" spans="6:6">
      <c r="F28493" s="1" t="s">
        <v>3</v>
      </c>
    </row>
    <row r="28494" spans="6:6">
      <c r="F28494" s="1" t="s">
        <v>3</v>
      </c>
    </row>
    <row r="28495" spans="6:6">
      <c r="F28495" s="1" t="s">
        <v>3</v>
      </c>
    </row>
    <row r="28496" spans="6:6">
      <c r="F28496" s="1" t="s">
        <v>3</v>
      </c>
    </row>
    <row r="28497" spans="6:6">
      <c r="F28497" s="1" t="s">
        <v>3</v>
      </c>
    </row>
    <row r="28498" spans="6:6">
      <c r="F28498" s="1" t="s">
        <v>3</v>
      </c>
    </row>
    <row r="28499" spans="6:6">
      <c r="F28499" s="1" t="s">
        <v>3</v>
      </c>
    </row>
    <row r="28500" spans="6:6">
      <c r="F28500" s="1" t="s">
        <v>3</v>
      </c>
    </row>
    <row r="28501" spans="6:6">
      <c r="F28501" s="1" t="s">
        <v>3</v>
      </c>
    </row>
    <row r="28502" spans="6:6">
      <c r="F28502" s="1" t="s">
        <v>3</v>
      </c>
    </row>
    <row r="28503" spans="6:6">
      <c r="F28503" s="1" t="s">
        <v>3</v>
      </c>
    </row>
    <row r="28504" spans="6:6">
      <c r="F28504" s="1" t="s">
        <v>3</v>
      </c>
    </row>
    <row r="28505" spans="6:6">
      <c r="F28505" s="1" t="s">
        <v>3</v>
      </c>
    </row>
    <row r="28506" spans="6:6">
      <c r="F28506" s="1" t="s">
        <v>3</v>
      </c>
    </row>
    <row r="28507" spans="6:6">
      <c r="F28507" s="1" t="s">
        <v>3</v>
      </c>
    </row>
    <row r="28508" spans="6:6">
      <c r="F28508" s="1" t="s">
        <v>3</v>
      </c>
    </row>
    <row r="28509" spans="6:6">
      <c r="F28509" s="1" t="s">
        <v>3</v>
      </c>
    </row>
    <row r="28510" spans="6:6">
      <c r="F28510" s="1" t="s">
        <v>3</v>
      </c>
    </row>
    <row r="28511" spans="6:6">
      <c r="F28511" s="1" t="s">
        <v>3</v>
      </c>
    </row>
    <row r="28512" spans="6:6">
      <c r="F28512" s="1" t="s">
        <v>3</v>
      </c>
    </row>
    <row r="28513" spans="6:6">
      <c r="F28513" s="1" t="s">
        <v>3</v>
      </c>
    </row>
    <row r="28514" spans="6:6">
      <c r="F28514" s="1" t="s">
        <v>3</v>
      </c>
    </row>
    <row r="28515" spans="6:6">
      <c r="F28515" s="1" t="s">
        <v>3</v>
      </c>
    </row>
    <row r="28516" spans="6:6">
      <c r="F28516" s="1" t="s">
        <v>3</v>
      </c>
    </row>
    <row r="28517" spans="6:6">
      <c r="F28517" s="1" t="s">
        <v>3</v>
      </c>
    </row>
    <row r="28518" spans="6:6">
      <c r="F28518" s="1" t="s">
        <v>3</v>
      </c>
    </row>
    <row r="28519" spans="6:6">
      <c r="F28519" s="1" t="s">
        <v>3</v>
      </c>
    </row>
    <row r="28520" spans="6:6">
      <c r="F28520" s="1" t="s">
        <v>3</v>
      </c>
    </row>
    <row r="28521" spans="6:6">
      <c r="F28521" s="1" t="s">
        <v>3</v>
      </c>
    </row>
    <row r="28522" spans="6:6">
      <c r="F28522" s="1" t="s">
        <v>3</v>
      </c>
    </row>
    <row r="28523" spans="6:6">
      <c r="F28523" s="1" t="s">
        <v>3</v>
      </c>
    </row>
    <row r="28524" spans="6:6">
      <c r="F28524" s="1" t="s">
        <v>3</v>
      </c>
    </row>
    <row r="28525" spans="6:6">
      <c r="F28525" s="1" t="s">
        <v>3</v>
      </c>
    </row>
    <row r="28526" spans="6:6">
      <c r="F28526" s="1" t="s">
        <v>3</v>
      </c>
    </row>
    <row r="28527" spans="6:6">
      <c r="F28527" s="1" t="s">
        <v>3</v>
      </c>
    </row>
    <row r="28528" spans="6:6">
      <c r="F28528" s="1" t="s">
        <v>3</v>
      </c>
    </row>
    <row r="28529" spans="6:6">
      <c r="F28529" s="1" t="s">
        <v>3</v>
      </c>
    </row>
    <row r="28530" spans="6:6">
      <c r="F28530" s="1" t="s">
        <v>3</v>
      </c>
    </row>
    <row r="28531" spans="6:6">
      <c r="F28531" s="1" t="s">
        <v>3</v>
      </c>
    </row>
    <row r="28532" spans="6:6">
      <c r="F28532" s="1" t="s">
        <v>3</v>
      </c>
    </row>
    <row r="28533" spans="6:6">
      <c r="F28533" s="1" t="s">
        <v>3</v>
      </c>
    </row>
    <row r="28534" spans="6:6">
      <c r="F28534" s="1" t="s">
        <v>3</v>
      </c>
    </row>
    <row r="28535" spans="6:6">
      <c r="F28535" s="1" t="s">
        <v>3</v>
      </c>
    </row>
    <row r="28536" spans="6:6">
      <c r="F28536" s="1" t="s">
        <v>3</v>
      </c>
    </row>
    <row r="28537" spans="6:6">
      <c r="F28537" s="1" t="s">
        <v>3</v>
      </c>
    </row>
    <row r="28538" spans="6:6">
      <c r="F28538" s="1" t="s">
        <v>3</v>
      </c>
    </row>
    <row r="28539" spans="6:6">
      <c r="F28539" s="1" t="s">
        <v>3</v>
      </c>
    </row>
    <row r="28540" spans="6:6">
      <c r="F28540" s="1" t="s">
        <v>3</v>
      </c>
    </row>
    <row r="28541" spans="6:6">
      <c r="F28541" s="1" t="s">
        <v>3</v>
      </c>
    </row>
    <row r="28542" spans="6:6">
      <c r="F28542" s="1" t="s">
        <v>3</v>
      </c>
    </row>
    <row r="28543" spans="6:6">
      <c r="F28543" s="1" t="s">
        <v>3</v>
      </c>
    </row>
    <row r="28544" spans="6:6">
      <c r="F28544" s="1" t="s">
        <v>3</v>
      </c>
    </row>
    <row r="28545" spans="6:6">
      <c r="F28545" s="1" t="s">
        <v>3</v>
      </c>
    </row>
    <row r="28546" spans="6:6">
      <c r="F28546" s="1" t="s">
        <v>3</v>
      </c>
    </row>
    <row r="28547" spans="6:6">
      <c r="F28547" s="1" t="s">
        <v>3</v>
      </c>
    </row>
    <row r="28548" spans="6:6">
      <c r="F28548" s="1" t="s">
        <v>3</v>
      </c>
    </row>
    <row r="28549" spans="6:6">
      <c r="F28549" s="1" t="s">
        <v>3</v>
      </c>
    </row>
    <row r="28550" spans="6:6">
      <c r="F28550" s="1" t="s">
        <v>3</v>
      </c>
    </row>
    <row r="28551" spans="6:6">
      <c r="F28551" s="1" t="s">
        <v>3</v>
      </c>
    </row>
    <row r="28552" spans="6:6">
      <c r="F28552" s="1" t="s">
        <v>3</v>
      </c>
    </row>
    <row r="28553" spans="6:6">
      <c r="F28553" s="1" t="s">
        <v>3</v>
      </c>
    </row>
    <row r="28554" spans="6:6">
      <c r="F28554" s="1" t="s">
        <v>3</v>
      </c>
    </row>
    <row r="28555" spans="6:6">
      <c r="F28555" s="1" t="s">
        <v>3</v>
      </c>
    </row>
    <row r="28556" spans="6:6">
      <c r="F28556" s="1" t="s">
        <v>3</v>
      </c>
    </row>
    <row r="28557" spans="6:6">
      <c r="F28557" s="1" t="s">
        <v>3</v>
      </c>
    </row>
    <row r="28558" spans="6:6">
      <c r="F28558" s="1" t="s">
        <v>3</v>
      </c>
    </row>
    <row r="28559" spans="6:6">
      <c r="F28559" s="1" t="s">
        <v>3</v>
      </c>
    </row>
    <row r="28560" spans="6:6">
      <c r="F28560" s="1" t="s">
        <v>3</v>
      </c>
    </row>
    <row r="28561" spans="6:6">
      <c r="F28561" s="1" t="s">
        <v>3</v>
      </c>
    </row>
    <row r="28562" spans="6:6">
      <c r="F28562" s="1" t="s">
        <v>3</v>
      </c>
    </row>
    <row r="28563" spans="6:6">
      <c r="F28563" s="1" t="s">
        <v>3</v>
      </c>
    </row>
    <row r="28564" spans="6:6">
      <c r="F28564" s="1" t="s">
        <v>3</v>
      </c>
    </row>
    <row r="28565" spans="6:6">
      <c r="F28565" s="1" t="s">
        <v>3</v>
      </c>
    </row>
    <row r="28566" spans="6:6">
      <c r="F28566" s="1" t="s">
        <v>3</v>
      </c>
    </row>
    <row r="28567" spans="6:6">
      <c r="F28567" s="1" t="s">
        <v>3</v>
      </c>
    </row>
    <row r="28568" spans="6:6">
      <c r="F28568" s="1" t="s">
        <v>3</v>
      </c>
    </row>
    <row r="28569" spans="6:6">
      <c r="F28569" s="1" t="s">
        <v>3</v>
      </c>
    </row>
    <row r="28570" spans="6:6">
      <c r="F28570" s="1" t="s">
        <v>3</v>
      </c>
    </row>
    <row r="28571" spans="6:6">
      <c r="F28571" s="1" t="s">
        <v>3</v>
      </c>
    </row>
    <row r="28572" spans="6:6">
      <c r="F28572" s="1" t="s">
        <v>3</v>
      </c>
    </row>
    <row r="28573" spans="6:6">
      <c r="F28573" s="1" t="s">
        <v>3</v>
      </c>
    </row>
    <row r="28574" spans="6:6">
      <c r="F28574" s="1" t="s">
        <v>3</v>
      </c>
    </row>
    <row r="28575" spans="6:6">
      <c r="F28575" s="1" t="s">
        <v>3</v>
      </c>
    </row>
    <row r="28576" spans="6:6">
      <c r="F28576" s="1" t="s">
        <v>3</v>
      </c>
    </row>
    <row r="28577" spans="6:6">
      <c r="F28577" s="1" t="s">
        <v>3</v>
      </c>
    </row>
    <row r="28578" spans="6:6">
      <c r="F28578" s="1" t="s">
        <v>3</v>
      </c>
    </row>
    <row r="28579" spans="6:6">
      <c r="F28579" s="1" t="s">
        <v>3</v>
      </c>
    </row>
    <row r="28580" spans="6:6">
      <c r="F28580" s="1" t="s">
        <v>3</v>
      </c>
    </row>
    <row r="28581" spans="6:6">
      <c r="F28581" s="1" t="s">
        <v>3</v>
      </c>
    </row>
    <row r="28582" spans="6:6">
      <c r="F28582" s="1" t="s">
        <v>3</v>
      </c>
    </row>
    <row r="28583" spans="6:6">
      <c r="F28583" s="1" t="s">
        <v>3</v>
      </c>
    </row>
    <row r="28584" spans="6:6">
      <c r="F28584" s="1" t="s">
        <v>3</v>
      </c>
    </row>
    <row r="28585" spans="6:6">
      <c r="F28585" s="1" t="s">
        <v>3</v>
      </c>
    </row>
    <row r="28586" spans="6:6">
      <c r="F28586" s="1" t="s">
        <v>3</v>
      </c>
    </row>
    <row r="28587" spans="6:6">
      <c r="F28587" s="1" t="s">
        <v>3</v>
      </c>
    </row>
    <row r="28588" spans="6:6">
      <c r="F28588" s="1" t="s">
        <v>3</v>
      </c>
    </row>
    <row r="28589" spans="6:6">
      <c r="F28589" s="1" t="s">
        <v>3</v>
      </c>
    </row>
    <row r="28590" spans="6:6">
      <c r="F28590" s="1" t="s">
        <v>3</v>
      </c>
    </row>
    <row r="28591" spans="6:6">
      <c r="F28591" s="1" t="s">
        <v>3</v>
      </c>
    </row>
    <row r="28592" spans="6:6">
      <c r="F28592" s="1" t="s">
        <v>3</v>
      </c>
    </row>
    <row r="28593" spans="6:6">
      <c r="F28593" s="1" t="s">
        <v>3</v>
      </c>
    </row>
    <row r="28594" spans="6:6">
      <c r="F28594" s="1" t="s">
        <v>3</v>
      </c>
    </row>
    <row r="28595" spans="6:6">
      <c r="F28595" s="1" t="s">
        <v>3</v>
      </c>
    </row>
    <row r="28596" spans="6:6">
      <c r="F28596" s="1" t="s">
        <v>3</v>
      </c>
    </row>
    <row r="28597" spans="6:6">
      <c r="F28597" s="1" t="s">
        <v>3</v>
      </c>
    </row>
    <row r="28598" spans="6:6">
      <c r="F28598" s="1" t="s">
        <v>3</v>
      </c>
    </row>
    <row r="28599" spans="6:6">
      <c r="F28599" s="1" t="s">
        <v>3</v>
      </c>
    </row>
    <row r="28600" spans="6:6">
      <c r="F28600" s="1" t="s">
        <v>3</v>
      </c>
    </row>
    <row r="28601" spans="6:6">
      <c r="F28601" s="1" t="s">
        <v>3</v>
      </c>
    </row>
    <row r="28602" spans="6:6">
      <c r="F28602" s="1" t="s">
        <v>3</v>
      </c>
    </row>
    <row r="28603" spans="6:6">
      <c r="F28603" s="1" t="s">
        <v>3</v>
      </c>
    </row>
    <row r="28604" spans="6:6">
      <c r="F28604" s="1" t="s">
        <v>3</v>
      </c>
    </row>
    <row r="28605" spans="6:6">
      <c r="F28605" s="1" t="s">
        <v>3</v>
      </c>
    </row>
    <row r="28606" spans="6:6">
      <c r="F28606" s="1" t="s">
        <v>3</v>
      </c>
    </row>
    <row r="28607" spans="6:6">
      <c r="F28607" s="1" t="s">
        <v>3</v>
      </c>
    </row>
    <row r="28608" spans="6:6">
      <c r="F28608" s="1" t="s">
        <v>3</v>
      </c>
    </row>
    <row r="28609" spans="6:6">
      <c r="F28609" s="1" t="s">
        <v>3</v>
      </c>
    </row>
    <row r="28610" spans="6:6">
      <c r="F28610" s="1" t="s">
        <v>3</v>
      </c>
    </row>
    <row r="28611" spans="6:6">
      <c r="F28611" s="1" t="s">
        <v>3</v>
      </c>
    </row>
    <row r="28612" spans="6:6">
      <c r="F28612" s="1" t="s">
        <v>3</v>
      </c>
    </row>
    <row r="28613" spans="6:6">
      <c r="F28613" s="1" t="s">
        <v>3</v>
      </c>
    </row>
    <row r="28614" spans="6:6">
      <c r="F28614" s="1" t="s">
        <v>3</v>
      </c>
    </row>
    <row r="28615" spans="6:6">
      <c r="F28615" s="1" t="s">
        <v>3</v>
      </c>
    </row>
    <row r="28616" spans="6:6">
      <c r="F28616" s="1" t="s">
        <v>3</v>
      </c>
    </row>
    <row r="28617" spans="6:6">
      <c r="F28617" s="1" t="s">
        <v>3</v>
      </c>
    </row>
    <row r="28618" spans="6:6">
      <c r="F28618" s="1" t="s">
        <v>3</v>
      </c>
    </row>
    <row r="28619" spans="6:6">
      <c r="F28619" s="1" t="s">
        <v>3</v>
      </c>
    </row>
    <row r="28620" spans="6:6">
      <c r="F28620" s="1" t="s">
        <v>3</v>
      </c>
    </row>
    <row r="28621" spans="6:6">
      <c r="F28621" s="1" t="s">
        <v>3</v>
      </c>
    </row>
    <row r="28622" spans="6:6">
      <c r="F28622" s="1" t="s">
        <v>3</v>
      </c>
    </row>
    <row r="28623" spans="6:6">
      <c r="F28623" s="1" t="s">
        <v>3</v>
      </c>
    </row>
    <row r="28624" spans="6:6">
      <c r="F28624" s="1" t="s">
        <v>3</v>
      </c>
    </row>
    <row r="28625" spans="6:6">
      <c r="F28625" s="1" t="s">
        <v>3</v>
      </c>
    </row>
    <row r="28626" spans="6:6">
      <c r="F28626" s="1" t="s">
        <v>3</v>
      </c>
    </row>
    <row r="28627" spans="6:6">
      <c r="F28627" s="1" t="s">
        <v>3</v>
      </c>
    </row>
    <row r="28628" spans="6:6">
      <c r="F28628" s="1" t="s">
        <v>3</v>
      </c>
    </row>
    <row r="28629" spans="6:6">
      <c r="F28629" s="1" t="s">
        <v>3</v>
      </c>
    </row>
    <row r="28630" spans="6:6">
      <c r="F28630" s="1" t="s">
        <v>3</v>
      </c>
    </row>
    <row r="28631" spans="6:6">
      <c r="F28631" s="1" t="s">
        <v>3</v>
      </c>
    </row>
    <row r="28632" spans="6:6">
      <c r="F28632" s="1" t="s">
        <v>3</v>
      </c>
    </row>
    <row r="28633" spans="6:6">
      <c r="F28633" s="1" t="s">
        <v>3</v>
      </c>
    </row>
    <row r="28634" spans="6:6">
      <c r="F28634" s="1" t="s">
        <v>3</v>
      </c>
    </row>
    <row r="28635" spans="6:6">
      <c r="F28635" s="1" t="s">
        <v>3</v>
      </c>
    </row>
    <row r="28636" spans="6:6">
      <c r="F28636" s="1" t="s">
        <v>3</v>
      </c>
    </row>
    <row r="28637" spans="6:6">
      <c r="F28637" s="1" t="s">
        <v>3</v>
      </c>
    </row>
    <row r="28638" spans="6:6">
      <c r="F28638" s="1" t="s">
        <v>3</v>
      </c>
    </row>
    <row r="28639" spans="6:6">
      <c r="F28639" s="1" t="s">
        <v>3</v>
      </c>
    </row>
    <row r="28640" spans="6:6">
      <c r="F28640" s="1" t="s">
        <v>3</v>
      </c>
    </row>
    <row r="28641" spans="6:6">
      <c r="F28641" s="1" t="s">
        <v>3</v>
      </c>
    </row>
    <row r="28642" spans="6:6">
      <c r="F28642" s="1" t="s">
        <v>3</v>
      </c>
    </row>
    <row r="28643" spans="6:6">
      <c r="F28643" s="1" t="s">
        <v>3</v>
      </c>
    </row>
    <row r="28644" spans="6:6">
      <c r="F28644" s="1" t="s">
        <v>3</v>
      </c>
    </row>
    <row r="28645" spans="6:6">
      <c r="F28645" s="1" t="s">
        <v>3</v>
      </c>
    </row>
    <row r="28646" spans="6:6">
      <c r="F28646" s="1" t="s">
        <v>3</v>
      </c>
    </row>
    <row r="28647" spans="6:6">
      <c r="F28647" s="1" t="s">
        <v>3</v>
      </c>
    </row>
    <row r="28648" spans="6:6">
      <c r="F28648" s="1" t="s">
        <v>3</v>
      </c>
    </row>
    <row r="28649" spans="6:6">
      <c r="F28649" s="1" t="s">
        <v>3</v>
      </c>
    </row>
    <row r="28650" spans="6:6">
      <c r="F28650" s="1" t="s">
        <v>3</v>
      </c>
    </row>
    <row r="28651" spans="6:6">
      <c r="F28651" s="1" t="s">
        <v>3</v>
      </c>
    </row>
    <row r="28652" spans="6:6">
      <c r="F28652" s="1" t="s">
        <v>3</v>
      </c>
    </row>
    <row r="28653" spans="6:6">
      <c r="F28653" s="1" t="s">
        <v>3</v>
      </c>
    </row>
    <row r="28654" spans="6:6">
      <c r="F28654" s="1" t="s">
        <v>3</v>
      </c>
    </row>
    <row r="28655" spans="6:6">
      <c r="F28655" s="1" t="s">
        <v>3</v>
      </c>
    </row>
    <row r="28656" spans="6:6">
      <c r="F28656" s="1" t="s">
        <v>3</v>
      </c>
    </row>
    <row r="28657" spans="6:6">
      <c r="F28657" s="1" t="s">
        <v>3</v>
      </c>
    </row>
    <row r="28658" spans="6:6">
      <c r="F28658" s="1" t="s">
        <v>3</v>
      </c>
    </row>
    <row r="28659" spans="6:6">
      <c r="F28659" s="1" t="s">
        <v>3</v>
      </c>
    </row>
    <row r="28660" spans="6:6">
      <c r="F28660" s="1" t="s">
        <v>3</v>
      </c>
    </row>
    <row r="28661" spans="6:6">
      <c r="F28661" s="1" t="s">
        <v>3</v>
      </c>
    </row>
    <row r="28662" spans="6:6">
      <c r="F28662" s="1" t="s">
        <v>3</v>
      </c>
    </row>
    <row r="28663" spans="6:6">
      <c r="F28663" s="1" t="s">
        <v>3</v>
      </c>
    </row>
    <row r="28664" spans="6:6">
      <c r="F28664" s="1" t="s">
        <v>3</v>
      </c>
    </row>
    <row r="28665" spans="6:6">
      <c r="F28665" s="1" t="s">
        <v>3</v>
      </c>
    </row>
    <row r="28666" spans="6:6">
      <c r="F28666" s="1" t="s">
        <v>3</v>
      </c>
    </row>
    <row r="28667" spans="6:6">
      <c r="F28667" s="1" t="s">
        <v>3</v>
      </c>
    </row>
    <row r="28668" spans="6:6">
      <c r="F28668" s="1" t="s">
        <v>3</v>
      </c>
    </row>
    <row r="28669" spans="6:6">
      <c r="F28669" s="1" t="s">
        <v>3</v>
      </c>
    </row>
    <row r="28670" spans="6:6">
      <c r="F28670" s="1" t="s">
        <v>3</v>
      </c>
    </row>
    <row r="28671" spans="6:6">
      <c r="F28671" s="1" t="s">
        <v>3</v>
      </c>
    </row>
    <row r="28672" spans="6:6">
      <c r="F28672" s="1" t="s">
        <v>3</v>
      </c>
    </row>
    <row r="28673" spans="6:6">
      <c r="F28673" s="1" t="s">
        <v>3</v>
      </c>
    </row>
    <row r="28674" spans="6:6">
      <c r="F28674" s="1" t="s">
        <v>3</v>
      </c>
    </row>
    <row r="28675" spans="6:6">
      <c r="F28675" s="1" t="s">
        <v>3</v>
      </c>
    </row>
    <row r="28676" spans="6:6">
      <c r="F28676" s="1" t="s">
        <v>3</v>
      </c>
    </row>
    <row r="28677" spans="6:6">
      <c r="F28677" s="1" t="s">
        <v>3</v>
      </c>
    </row>
    <row r="28678" spans="6:6">
      <c r="F28678" s="1" t="s">
        <v>3</v>
      </c>
    </row>
    <row r="28679" spans="6:6">
      <c r="F28679" s="1" t="s">
        <v>3</v>
      </c>
    </row>
    <row r="28680" spans="6:6">
      <c r="F28680" s="1" t="s">
        <v>3</v>
      </c>
    </row>
    <row r="28681" spans="6:6">
      <c r="F28681" s="1" t="s">
        <v>3</v>
      </c>
    </row>
    <row r="28682" spans="6:6">
      <c r="F28682" s="1" t="s">
        <v>3</v>
      </c>
    </row>
    <row r="28683" spans="6:6">
      <c r="F28683" s="1" t="s">
        <v>3</v>
      </c>
    </row>
    <row r="28684" spans="6:6">
      <c r="F28684" s="1" t="s">
        <v>3</v>
      </c>
    </row>
    <row r="28685" spans="6:6">
      <c r="F28685" s="1" t="s">
        <v>3</v>
      </c>
    </row>
    <row r="28686" spans="6:6">
      <c r="F28686" s="1" t="s">
        <v>3</v>
      </c>
    </row>
    <row r="28687" spans="6:6">
      <c r="F28687" s="1" t="s">
        <v>3</v>
      </c>
    </row>
    <row r="28688" spans="6:6">
      <c r="F28688" s="1" t="s">
        <v>3</v>
      </c>
    </row>
    <row r="28689" spans="6:6">
      <c r="F28689" s="1" t="s">
        <v>3</v>
      </c>
    </row>
    <row r="28690" spans="6:6">
      <c r="F28690" s="1" t="s">
        <v>3</v>
      </c>
    </row>
    <row r="28691" spans="6:6">
      <c r="F28691" s="1" t="s">
        <v>3</v>
      </c>
    </row>
    <row r="28692" spans="6:6">
      <c r="F28692" s="1" t="s">
        <v>3</v>
      </c>
    </row>
    <row r="28693" spans="6:6">
      <c r="F28693" s="1" t="s">
        <v>3</v>
      </c>
    </row>
    <row r="28694" spans="6:6">
      <c r="F28694" s="1" t="s">
        <v>3</v>
      </c>
    </row>
    <row r="28695" spans="6:6">
      <c r="F28695" s="1" t="s">
        <v>3</v>
      </c>
    </row>
    <row r="28696" spans="6:6">
      <c r="F28696" s="1" t="s">
        <v>3</v>
      </c>
    </row>
    <row r="28697" spans="6:6">
      <c r="F28697" s="1" t="s">
        <v>3</v>
      </c>
    </row>
    <row r="28698" spans="6:6">
      <c r="F28698" s="1" t="s">
        <v>3</v>
      </c>
    </row>
    <row r="28699" spans="6:6">
      <c r="F28699" s="1" t="s">
        <v>3</v>
      </c>
    </row>
    <row r="28700" spans="6:6">
      <c r="F28700" s="1" t="s">
        <v>3</v>
      </c>
    </row>
    <row r="28701" spans="6:6">
      <c r="F28701" s="1" t="s">
        <v>3</v>
      </c>
    </row>
    <row r="28702" spans="6:6">
      <c r="F28702" s="1" t="s">
        <v>3</v>
      </c>
    </row>
    <row r="28703" spans="6:6">
      <c r="F28703" s="1" t="s">
        <v>3</v>
      </c>
    </row>
    <row r="28704" spans="6:6">
      <c r="F28704" s="1" t="s">
        <v>3</v>
      </c>
    </row>
    <row r="28705" spans="6:6">
      <c r="F28705" s="1" t="s">
        <v>3</v>
      </c>
    </row>
    <row r="28706" spans="6:6">
      <c r="F28706" s="1" t="s">
        <v>3</v>
      </c>
    </row>
    <row r="28707" spans="6:6">
      <c r="F28707" s="1" t="s">
        <v>3</v>
      </c>
    </row>
    <row r="28708" spans="6:6">
      <c r="F28708" s="1" t="s">
        <v>3</v>
      </c>
    </row>
    <row r="28709" spans="6:6">
      <c r="F28709" s="1" t="s">
        <v>3</v>
      </c>
    </row>
    <row r="28710" spans="6:6">
      <c r="F28710" s="1" t="s">
        <v>3</v>
      </c>
    </row>
    <row r="28711" spans="6:6">
      <c r="F28711" s="1" t="s">
        <v>3</v>
      </c>
    </row>
    <row r="28712" spans="6:6">
      <c r="F28712" s="1" t="s">
        <v>3</v>
      </c>
    </row>
    <row r="28713" spans="6:6">
      <c r="F28713" s="1" t="s">
        <v>3</v>
      </c>
    </row>
    <row r="28714" spans="6:6">
      <c r="F28714" s="1" t="s">
        <v>3</v>
      </c>
    </row>
    <row r="28715" spans="6:6">
      <c r="F28715" s="1" t="s">
        <v>3</v>
      </c>
    </row>
    <row r="28716" spans="6:6">
      <c r="F28716" s="1" t="s">
        <v>3</v>
      </c>
    </row>
    <row r="28717" spans="6:6">
      <c r="F28717" s="1" t="s">
        <v>3</v>
      </c>
    </row>
    <row r="28718" spans="6:6">
      <c r="F28718" s="1" t="s">
        <v>3</v>
      </c>
    </row>
    <row r="28719" spans="6:6">
      <c r="F28719" s="1" t="s">
        <v>3</v>
      </c>
    </row>
    <row r="28720" spans="6:6">
      <c r="F28720" s="1" t="s">
        <v>3</v>
      </c>
    </row>
    <row r="28721" spans="6:6">
      <c r="F28721" s="1" t="s">
        <v>3</v>
      </c>
    </row>
    <row r="28722" spans="6:6">
      <c r="F28722" s="1" t="s">
        <v>3</v>
      </c>
    </row>
    <row r="28723" spans="6:6">
      <c r="F28723" s="1" t="s">
        <v>3</v>
      </c>
    </row>
    <row r="28724" spans="6:6">
      <c r="F28724" s="1" t="s">
        <v>3</v>
      </c>
    </row>
    <row r="28725" spans="6:6">
      <c r="F28725" s="1" t="s">
        <v>3</v>
      </c>
    </row>
    <row r="28726" spans="6:6">
      <c r="F28726" s="1" t="s">
        <v>3</v>
      </c>
    </row>
    <row r="28727" spans="6:6">
      <c r="F28727" s="1" t="s">
        <v>3</v>
      </c>
    </row>
    <row r="28728" spans="6:6">
      <c r="F28728" s="1" t="s">
        <v>3</v>
      </c>
    </row>
    <row r="28729" spans="6:6">
      <c r="F28729" s="1" t="s">
        <v>3</v>
      </c>
    </row>
    <row r="28730" spans="6:6">
      <c r="F28730" s="1" t="s">
        <v>3</v>
      </c>
    </row>
    <row r="28731" spans="6:6">
      <c r="F28731" s="1" t="s">
        <v>3</v>
      </c>
    </row>
    <row r="28732" spans="6:6">
      <c r="F28732" s="1" t="s">
        <v>3</v>
      </c>
    </row>
    <row r="28733" spans="6:6">
      <c r="F28733" s="1" t="s">
        <v>3</v>
      </c>
    </row>
    <row r="28734" spans="6:6">
      <c r="F28734" s="1" t="s">
        <v>3</v>
      </c>
    </row>
    <row r="28735" spans="6:6">
      <c r="F28735" s="1" t="s">
        <v>3</v>
      </c>
    </row>
    <row r="28736" spans="6:6">
      <c r="F28736" s="1" t="s">
        <v>3</v>
      </c>
    </row>
    <row r="28737" spans="6:6">
      <c r="F28737" s="1" t="s">
        <v>3</v>
      </c>
    </row>
    <row r="28738" spans="6:6">
      <c r="F28738" s="1" t="s">
        <v>3</v>
      </c>
    </row>
    <row r="28739" spans="6:6">
      <c r="F28739" s="1" t="s">
        <v>3</v>
      </c>
    </row>
    <row r="28740" spans="6:6">
      <c r="F28740" s="1" t="s">
        <v>3</v>
      </c>
    </row>
    <row r="28741" spans="6:6">
      <c r="F28741" s="1" t="s">
        <v>3</v>
      </c>
    </row>
    <row r="28742" spans="6:6">
      <c r="F28742" s="1" t="s">
        <v>3</v>
      </c>
    </row>
    <row r="28743" spans="6:6">
      <c r="F28743" s="1" t="s">
        <v>3</v>
      </c>
    </row>
    <row r="28744" spans="6:6">
      <c r="F28744" s="1" t="s">
        <v>3</v>
      </c>
    </row>
    <row r="28745" spans="6:6">
      <c r="F28745" s="1" t="s">
        <v>3</v>
      </c>
    </row>
    <row r="28746" spans="6:6">
      <c r="F28746" s="1" t="s">
        <v>3</v>
      </c>
    </row>
    <row r="28747" spans="6:6">
      <c r="F28747" s="1" t="s">
        <v>3</v>
      </c>
    </row>
    <row r="28748" spans="6:6">
      <c r="F28748" s="1" t="s">
        <v>3</v>
      </c>
    </row>
    <row r="28749" spans="6:6">
      <c r="F28749" s="1" t="s">
        <v>3</v>
      </c>
    </row>
    <row r="28750" spans="6:6">
      <c r="F28750" s="1" t="s">
        <v>3</v>
      </c>
    </row>
    <row r="28751" spans="6:6">
      <c r="F28751" s="1" t="s">
        <v>3</v>
      </c>
    </row>
    <row r="28752" spans="6:6">
      <c r="F28752" s="1" t="s">
        <v>3</v>
      </c>
    </row>
    <row r="28753" spans="6:6">
      <c r="F28753" s="1" t="s">
        <v>3</v>
      </c>
    </row>
    <row r="28754" spans="6:6">
      <c r="F28754" s="1" t="s">
        <v>3</v>
      </c>
    </row>
    <row r="28755" spans="6:6">
      <c r="F28755" s="1" t="s">
        <v>3</v>
      </c>
    </row>
    <row r="28756" spans="6:6">
      <c r="F28756" s="1" t="s">
        <v>3</v>
      </c>
    </row>
    <row r="28757" spans="6:6">
      <c r="F28757" s="1" t="s">
        <v>3</v>
      </c>
    </row>
    <row r="28758" spans="6:6">
      <c r="F28758" s="1" t="s">
        <v>3</v>
      </c>
    </row>
    <row r="28759" spans="6:6">
      <c r="F28759" s="1" t="s">
        <v>3</v>
      </c>
    </row>
    <row r="28760" spans="6:6">
      <c r="F28760" s="1" t="s">
        <v>3</v>
      </c>
    </row>
    <row r="28761" spans="6:6">
      <c r="F28761" s="1" t="s">
        <v>3</v>
      </c>
    </row>
    <row r="28762" spans="6:6">
      <c r="F28762" s="1" t="s">
        <v>3</v>
      </c>
    </row>
    <row r="28763" spans="6:6">
      <c r="F28763" s="1" t="s">
        <v>3</v>
      </c>
    </row>
    <row r="28764" spans="6:6">
      <c r="F28764" s="1" t="s">
        <v>3</v>
      </c>
    </row>
    <row r="28765" spans="6:6">
      <c r="F28765" s="1" t="s">
        <v>3</v>
      </c>
    </row>
    <row r="28766" spans="6:6">
      <c r="F28766" s="1" t="s">
        <v>3</v>
      </c>
    </row>
    <row r="28767" spans="6:6">
      <c r="F28767" s="1" t="s">
        <v>3</v>
      </c>
    </row>
    <row r="28768" spans="6:6">
      <c r="F28768" s="1" t="s">
        <v>3</v>
      </c>
    </row>
    <row r="28769" spans="6:6">
      <c r="F28769" s="1" t="s">
        <v>3</v>
      </c>
    </row>
    <row r="28770" spans="6:6">
      <c r="F28770" s="1" t="s">
        <v>3</v>
      </c>
    </row>
    <row r="28771" spans="6:6">
      <c r="F28771" s="1" t="s">
        <v>3</v>
      </c>
    </row>
    <row r="28772" spans="6:6">
      <c r="F28772" s="1" t="s">
        <v>3</v>
      </c>
    </row>
    <row r="28773" spans="6:6">
      <c r="F28773" s="1" t="s">
        <v>3</v>
      </c>
    </row>
    <row r="28774" spans="6:6">
      <c r="F28774" s="1" t="s">
        <v>3</v>
      </c>
    </row>
    <row r="28775" spans="6:6">
      <c r="F28775" s="1" t="s">
        <v>3</v>
      </c>
    </row>
    <row r="28776" spans="6:6">
      <c r="F28776" s="1" t="s">
        <v>3</v>
      </c>
    </row>
    <row r="28777" spans="6:6">
      <c r="F28777" s="1" t="s">
        <v>3</v>
      </c>
    </row>
    <row r="28778" spans="6:6">
      <c r="F28778" s="1" t="s">
        <v>3</v>
      </c>
    </row>
    <row r="28779" spans="6:6">
      <c r="F28779" s="1" t="s">
        <v>3</v>
      </c>
    </row>
    <row r="28780" spans="6:6">
      <c r="F28780" s="1" t="s">
        <v>3</v>
      </c>
    </row>
    <row r="28781" spans="6:6">
      <c r="F28781" s="1" t="s">
        <v>3</v>
      </c>
    </row>
    <row r="28782" spans="6:6">
      <c r="F28782" s="1" t="s">
        <v>3</v>
      </c>
    </row>
    <row r="28783" spans="6:6">
      <c r="F28783" s="1" t="s">
        <v>3</v>
      </c>
    </row>
    <row r="28784" spans="6:6">
      <c r="F28784" s="1" t="s">
        <v>3</v>
      </c>
    </row>
    <row r="28785" spans="6:6">
      <c r="F28785" s="1" t="s">
        <v>3</v>
      </c>
    </row>
    <row r="28786" spans="6:6">
      <c r="F28786" s="1" t="s">
        <v>3</v>
      </c>
    </row>
    <row r="28787" spans="6:6">
      <c r="F28787" s="1" t="s">
        <v>3</v>
      </c>
    </row>
    <row r="28788" spans="6:6">
      <c r="F28788" s="1" t="s">
        <v>3</v>
      </c>
    </row>
    <row r="28789" spans="6:6">
      <c r="F28789" s="1" t="s">
        <v>3</v>
      </c>
    </row>
    <row r="28790" spans="6:6">
      <c r="F28790" s="1" t="s">
        <v>3</v>
      </c>
    </row>
    <row r="28791" spans="6:6">
      <c r="F28791" s="1" t="s">
        <v>3</v>
      </c>
    </row>
    <row r="28792" spans="6:6">
      <c r="F28792" s="1" t="s">
        <v>3</v>
      </c>
    </row>
    <row r="28793" spans="6:6">
      <c r="F28793" s="1" t="s">
        <v>3</v>
      </c>
    </row>
    <row r="28794" spans="6:6">
      <c r="F28794" s="1" t="s">
        <v>3</v>
      </c>
    </row>
    <row r="28795" spans="6:6">
      <c r="F28795" s="1" t="s">
        <v>3</v>
      </c>
    </row>
    <row r="28796" spans="6:6">
      <c r="F28796" s="1" t="s">
        <v>3</v>
      </c>
    </row>
    <row r="28797" spans="6:6">
      <c r="F28797" s="1" t="s">
        <v>3</v>
      </c>
    </row>
    <row r="28798" spans="6:6">
      <c r="F28798" s="1" t="s">
        <v>3</v>
      </c>
    </row>
    <row r="28799" spans="6:6">
      <c r="F28799" s="1" t="s">
        <v>3</v>
      </c>
    </row>
    <row r="28800" spans="6:6">
      <c r="F28800" s="1" t="s">
        <v>3</v>
      </c>
    </row>
    <row r="28801" spans="6:6">
      <c r="F28801" s="1" t="s">
        <v>3</v>
      </c>
    </row>
    <row r="28802" spans="6:6">
      <c r="F28802" s="1" t="s">
        <v>3</v>
      </c>
    </row>
    <row r="28803" spans="6:6">
      <c r="F28803" s="1" t="s">
        <v>3</v>
      </c>
    </row>
    <row r="28804" spans="6:6">
      <c r="F28804" s="1" t="s">
        <v>3</v>
      </c>
    </row>
    <row r="28805" spans="6:6">
      <c r="F28805" s="1" t="s">
        <v>3</v>
      </c>
    </row>
    <row r="28806" spans="6:6">
      <c r="F28806" s="1" t="s">
        <v>3</v>
      </c>
    </row>
    <row r="28807" spans="6:6">
      <c r="F28807" s="1" t="s">
        <v>3</v>
      </c>
    </row>
    <row r="28808" spans="6:6">
      <c r="F28808" s="1" t="s">
        <v>3</v>
      </c>
    </row>
    <row r="28809" spans="6:6">
      <c r="F28809" s="1" t="s">
        <v>3</v>
      </c>
    </row>
    <row r="28810" spans="6:6">
      <c r="F28810" s="1" t="s">
        <v>3</v>
      </c>
    </row>
    <row r="28811" spans="6:6">
      <c r="F28811" s="1" t="s">
        <v>3</v>
      </c>
    </row>
    <row r="28812" spans="6:6">
      <c r="F28812" s="1" t="s">
        <v>3</v>
      </c>
    </row>
    <row r="28813" spans="6:6">
      <c r="F28813" s="1" t="s">
        <v>3</v>
      </c>
    </row>
    <row r="28814" spans="6:6">
      <c r="F28814" s="1" t="s">
        <v>3</v>
      </c>
    </row>
    <row r="28815" spans="6:6">
      <c r="F28815" s="1" t="s">
        <v>3</v>
      </c>
    </row>
    <row r="28816" spans="6:6">
      <c r="F28816" s="1" t="s">
        <v>3</v>
      </c>
    </row>
    <row r="28817" spans="6:6">
      <c r="F28817" s="1" t="s">
        <v>3</v>
      </c>
    </row>
    <row r="28818" spans="6:6">
      <c r="F28818" s="1" t="s">
        <v>3</v>
      </c>
    </row>
    <row r="28819" spans="6:6">
      <c r="F28819" s="1" t="s">
        <v>3</v>
      </c>
    </row>
    <row r="28820" spans="6:6">
      <c r="F28820" s="1" t="s">
        <v>3</v>
      </c>
    </row>
    <row r="28821" spans="6:6">
      <c r="F28821" s="1" t="s">
        <v>3</v>
      </c>
    </row>
    <row r="28822" spans="6:6">
      <c r="F28822" s="1" t="s">
        <v>3</v>
      </c>
    </row>
    <row r="28823" spans="6:6">
      <c r="F28823" s="1" t="s">
        <v>3</v>
      </c>
    </row>
    <row r="28824" spans="6:6">
      <c r="F28824" s="1" t="s">
        <v>3</v>
      </c>
    </row>
    <row r="28825" spans="6:6">
      <c r="F28825" s="1" t="s">
        <v>3</v>
      </c>
    </row>
    <row r="28826" spans="6:6">
      <c r="F28826" s="1" t="s">
        <v>3</v>
      </c>
    </row>
    <row r="28827" spans="6:6">
      <c r="F28827" s="1" t="s">
        <v>3</v>
      </c>
    </row>
    <row r="28828" spans="6:6">
      <c r="F28828" s="1" t="s">
        <v>3</v>
      </c>
    </row>
    <row r="28829" spans="6:6">
      <c r="F28829" s="1" t="s">
        <v>3</v>
      </c>
    </row>
    <row r="28830" spans="6:6">
      <c r="F28830" s="1" t="s">
        <v>3</v>
      </c>
    </row>
    <row r="28831" spans="6:6">
      <c r="F28831" s="1" t="s">
        <v>3</v>
      </c>
    </row>
    <row r="28832" spans="6:6">
      <c r="F28832" s="1" t="s">
        <v>3</v>
      </c>
    </row>
    <row r="28833" spans="6:6">
      <c r="F28833" s="1" t="s">
        <v>3</v>
      </c>
    </row>
    <row r="28834" spans="6:6">
      <c r="F28834" s="1" t="s">
        <v>3</v>
      </c>
    </row>
    <row r="28835" spans="6:6">
      <c r="F28835" s="1" t="s">
        <v>3</v>
      </c>
    </row>
    <row r="28836" spans="6:6">
      <c r="F28836" s="1" t="s">
        <v>3</v>
      </c>
    </row>
    <row r="28837" spans="6:6">
      <c r="F28837" s="1" t="s">
        <v>3</v>
      </c>
    </row>
    <row r="28838" spans="6:6">
      <c r="F28838" s="1" t="s">
        <v>3</v>
      </c>
    </row>
    <row r="28839" spans="6:6">
      <c r="F28839" s="1" t="s">
        <v>3</v>
      </c>
    </row>
    <row r="28840" spans="6:6">
      <c r="F28840" s="1" t="s">
        <v>3</v>
      </c>
    </row>
    <row r="28841" spans="6:6">
      <c r="F28841" s="1" t="s">
        <v>3</v>
      </c>
    </row>
    <row r="28842" spans="6:6">
      <c r="F28842" s="1" t="s">
        <v>3</v>
      </c>
    </row>
    <row r="28843" spans="6:6">
      <c r="F28843" s="1" t="s">
        <v>3</v>
      </c>
    </row>
    <row r="28844" spans="6:6">
      <c r="F28844" s="1" t="s">
        <v>3</v>
      </c>
    </row>
    <row r="28845" spans="6:6">
      <c r="F28845" s="1" t="s">
        <v>3</v>
      </c>
    </row>
    <row r="28846" spans="6:6">
      <c r="F28846" s="1" t="s">
        <v>3</v>
      </c>
    </row>
    <row r="28847" spans="6:6">
      <c r="F28847" s="1" t="s">
        <v>3</v>
      </c>
    </row>
    <row r="28848" spans="6:6">
      <c r="F28848" s="1" t="s">
        <v>3</v>
      </c>
    </row>
    <row r="28849" spans="6:6">
      <c r="F28849" s="1" t="s">
        <v>3</v>
      </c>
    </row>
    <row r="28850" spans="6:6">
      <c r="F28850" s="1" t="s">
        <v>3</v>
      </c>
    </row>
    <row r="28851" spans="6:6">
      <c r="F28851" s="1" t="s">
        <v>3</v>
      </c>
    </row>
    <row r="28852" spans="6:6">
      <c r="F28852" s="1" t="s">
        <v>3</v>
      </c>
    </row>
    <row r="28853" spans="6:6">
      <c r="F28853" s="1" t="s">
        <v>3</v>
      </c>
    </row>
    <row r="28854" spans="6:6">
      <c r="F28854" s="1" t="s">
        <v>3</v>
      </c>
    </row>
    <row r="28855" spans="6:6">
      <c r="F28855" s="1" t="s">
        <v>3</v>
      </c>
    </row>
    <row r="28856" spans="6:6">
      <c r="F28856" s="1" t="s">
        <v>3</v>
      </c>
    </row>
    <row r="28857" spans="6:6">
      <c r="F28857" s="1" t="s">
        <v>3</v>
      </c>
    </row>
    <row r="28858" spans="6:6">
      <c r="F28858" s="1" t="s">
        <v>3</v>
      </c>
    </row>
    <row r="28859" spans="6:6">
      <c r="F28859" s="1" t="s">
        <v>3</v>
      </c>
    </row>
    <row r="28860" spans="6:6">
      <c r="F28860" s="1" t="s">
        <v>3</v>
      </c>
    </row>
    <row r="28861" spans="6:6">
      <c r="F28861" s="1" t="s">
        <v>3</v>
      </c>
    </row>
    <row r="28862" spans="6:6">
      <c r="F28862" s="1" t="s">
        <v>3</v>
      </c>
    </row>
    <row r="28863" spans="6:6">
      <c r="F28863" s="1" t="s">
        <v>3</v>
      </c>
    </row>
    <row r="28864" spans="6:6">
      <c r="F28864" s="1" t="s">
        <v>3</v>
      </c>
    </row>
    <row r="28865" spans="6:6">
      <c r="F28865" s="1" t="s">
        <v>3</v>
      </c>
    </row>
    <row r="28866" spans="6:6">
      <c r="F28866" s="1" t="s">
        <v>3</v>
      </c>
    </row>
    <row r="28867" spans="6:6">
      <c r="F28867" s="1" t="s">
        <v>3</v>
      </c>
    </row>
    <row r="28868" spans="6:6">
      <c r="F28868" s="1" t="s">
        <v>3</v>
      </c>
    </row>
    <row r="28869" spans="6:6">
      <c r="F28869" s="1" t="s">
        <v>3</v>
      </c>
    </row>
    <row r="28870" spans="6:6">
      <c r="F28870" s="1" t="s">
        <v>3</v>
      </c>
    </row>
    <row r="28871" spans="6:6">
      <c r="F28871" s="1" t="s">
        <v>3</v>
      </c>
    </row>
    <row r="28872" spans="6:6">
      <c r="F28872" s="1" t="s">
        <v>3</v>
      </c>
    </row>
    <row r="28873" spans="6:6">
      <c r="F28873" s="1" t="s">
        <v>3</v>
      </c>
    </row>
    <row r="28874" spans="6:6">
      <c r="F28874" s="1" t="s">
        <v>3</v>
      </c>
    </row>
    <row r="28875" spans="6:6">
      <c r="F28875" s="1" t="s">
        <v>3</v>
      </c>
    </row>
    <row r="28876" spans="6:6">
      <c r="F28876" s="1" t="s">
        <v>3</v>
      </c>
    </row>
    <row r="28877" spans="6:6">
      <c r="F28877" s="1" t="s">
        <v>3</v>
      </c>
    </row>
    <row r="28878" spans="6:6">
      <c r="F28878" s="1" t="s">
        <v>3</v>
      </c>
    </row>
    <row r="28879" spans="6:6">
      <c r="F28879" s="1" t="s">
        <v>3</v>
      </c>
    </row>
    <row r="28880" spans="6:6">
      <c r="F28880" s="1" t="s">
        <v>3</v>
      </c>
    </row>
    <row r="28881" spans="6:6">
      <c r="F28881" s="1" t="s">
        <v>3</v>
      </c>
    </row>
    <row r="28882" spans="6:6">
      <c r="F28882" s="1" t="s">
        <v>3</v>
      </c>
    </row>
    <row r="28883" spans="6:6">
      <c r="F28883" s="1" t="s">
        <v>3</v>
      </c>
    </row>
    <row r="28884" spans="6:6">
      <c r="F28884" s="1" t="s">
        <v>3</v>
      </c>
    </row>
    <row r="28885" spans="6:6">
      <c r="F28885" s="1" t="s">
        <v>3</v>
      </c>
    </row>
    <row r="28886" spans="6:6">
      <c r="F28886" s="1" t="s">
        <v>3</v>
      </c>
    </row>
    <row r="28887" spans="6:6">
      <c r="F28887" s="1" t="s">
        <v>3</v>
      </c>
    </row>
    <row r="28888" spans="6:6">
      <c r="F28888" s="1" t="s">
        <v>3</v>
      </c>
    </row>
    <row r="28889" spans="6:6">
      <c r="F28889" s="1" t="s">
        <v>3</v>
      </c>
    </row>
    <row r="28890" spans="6:6">
      <c r="F28890" s="1" t="s">
        <v>3</v>
      </c>
    </row>
    <row r="28891" spans="6:6">
      <c r="F28891" s="1" t="s">
        <v>3</v>
      </c>
    </row>
    <row r="28892" spans="6:6">
      <c r="F28892" s="1" t="s">
        <v>3</v>
      </c>
    </row>
    <row r="28893" spans="6:6">
      <c r="F28893" s="1" t="s">
        <v>3</v>
      </c>
    </row>
    <row r="28894" spans="6:6">
      <c r="F28894" s="1" t="s">
        <v>3</v>
      </c>
    </row>
    <row r="28895" spans="6:6">
      <c r="F28895" s="1" t="s">
        <v>3</v>
      </c>
    </row>
    <row r="28896" spans="6:6">
      <c r="F28896" s="1" t="s">
        <v>3</v>
      </c>
    </row>
    <row r="28897" spans="6:6">
      <c r="F28897" s="1" t="s">
        <v>3</v>
      </c>
    </row>
    <row r="28898" spans="6:6">
      <c r="F28898" s="1" t="s">
        <v>3</v>
      </c>
    </row>
    <row r="28899" spans="6:6">
      <c r="F28899" s="1" t="s">
        <v>3</v>
      </c>
    </row>
    <row r="28900" spans="6:6">
      <c r="F28900" s="1" t="s">
        <v>3</v>
      </c>
    </row>
    <row r="28901" spans="6:6">
      <c r="F28901" s="1" t="s">
        <v>3</v>
      </c>
    </row>
    <row r="28902" spans="6:6">
      <c r="F28902" s="1" t="s">
        <v>3</v>
      </c>
    </row>
    <row r="28903" spans="6:6">
      <c r="F28903" s="1" t="s">
        <v>3</v>
      </c>
    </row>
    <row r="28904" spans="6:6">
      <c r="F28904" s="1" t="s">
        <v>3</v>
      </c>
    </row>
    <row r="28905" spans="6:6">
      <c r="F28905" s="1" t="s">
        <v>3</v>
      </c>
    </row>
    <row r="28906" spans="6:6">
      <c r="F28906" s="1" t="s">
        <v>3</v>
      </c>
    </row>
    <row r="28907" spans="6:6">
      <c r="F28907" s="1" t="s">
        <v>3</v>
      </c>
    </row>
    <row r="28908" spans="6:6">
      <c r="F28908" s="1" t="s">
        <v>3</v>
      </c>
    </row>
    <row r="28909" spans="6:6">
      <c r="F28909" s="1" t="s">
        <v>3</v>
      </c>
    </row>
    <row r="28910" spans="6:6">
      <c r="F28910" s="1" t="s">
        <v>3</v>
      </c>
    </row>
    <row r="28911" spans="6:6">
      <c r="F28911" s="1" t="s">
        <v>3</v>
      </c>
    </row>
    <row r="28912" spans="6:6">
      <c r="F28912" s="1" t="s">
        <v>3</v>
      </c>
    </row>
    <row r="28913" spans="6:6">
      <c r="F28913" s="1" t="s">
        <v>3</v>
      </c>
    </row>
    <row r="28914" spans="6:6">
      <c r="F28914" s="1" t="s">
        <v>3</v>
      </c>
    </row>
    <row r="28915" spans="6:6">
      <c r="F28915" s="1" t="s">
        <v>3</v>
      </c>
    </row>
    <row r="28916" spans="6:6">
      <c r="F28916" s="1" t="s">
        <v>3</v>
      </c>
    </row>
    <row r="28917" spans="6:6">
      <c r="F28917" s="1" t="s">
        <v>3</v>
      </c>
    </row>
    <row r="28918" spans="6:6">
      <c r="F28918" s="1" t="s">
        <v>3</v>
      </c>
    </row>
    <row r="28919" spans="6:6">
      <c r="F28919" s="1" t="s">
        <v>3</v>
      </c>
    </row>
    <row r="28920" spans="6:6">
      <c r="F28920" s="1" t="s">
        <v>3</v>
      </c>
    </row>
    <row r="28921" spans="6:6">
      <c r="F28921" s="1" t="s">
        <v>3</v>
      </c>
    </row>
    <row r="28922" spans="6:6">
      <c r="F28922" s="1" t="s">
        <v>3</v>
      </c>
    </row>
    <row r="28923" spans="6:6">
      <c r="F28923" s="1" t="s">
        <v>3</v>
      </c>
    </row>
    <row r="28924" spans="6:6">
      <c r="F28924" s="1" t="s">
        <v>3</v>
      </c>
    </row>
    <row r="28925" spans="6:6">
      <c r="F28925" s="1" t="s">
        <v>3</v>
      </c>
    </row>
    <row r="28926" spans="6:6">
      <c r="F28926" s="1" t="s">
        <v>3</v>
      </c>
    </row>
    <row r="28927" spans="6:6">
      <c r="F28927" s="1" t="s">
        <v>3</v>
      </c>
    </row>
    <row r="28928" spans="6:6">
      <c r="F28928" s="1" t="s">
        <v>3</v>
      </c>
    </row>
    <row r="28929" spans="6:6">
      <c r="F28929" s="1" t="s">
        <v>3</v>
      </c>
    </row>
    <row r="28930" spans="6:6">
      <c r="F28930" s="1" t="s">
        <v>3</v>
      </c>
    </row>
    <row r="28931" spans="6:6">
      <c r="F28931" s="1" t="s">
        <v>3</v>
      </c>
    </row>
    <row r="28932" spans="6:6">
      <c r="F28932" s="1" t="s">
        <v>3</v>
      </c>
    </row>
    <row r="28933" spans="6:6">
      <c r="F28933" s="1" t="s">
        <v>3</v>
      </c>
    </row>
    <row r="28934" spans="6:6">
      <c r="F28934" s="1" t="s">
        <v>3</v>
      </c>
    </row>
    <row r="28935" spans="6:6">
      <c r="F28935" s="1" t="s">
        <v>3</v>
      </c>
    </row>
    <row r="28936" spans="6:6">
      <c r="F28936" s="1" t="s">
        <v>3</v>
      </c>
    </row>
    <row r="28937" spans="6:6">
      <c r="F28937" s="1" t="s">
        <v>3</v>
      </c>
    </row>
    <row r="28938" spans="6:6">
      <c r="F28938" s="1" t="s">
        <v>3</v>
      </c>
    </row>
    <row r="28939" spans="6:6">
      <c r="F28939" s="1" t="s">
        <v>3</v>
      </c>
    </row>
    <row r="28940" spans="6:6">
      <c r="F28940" s="1" t="s">
        <v>3</v>
      </c>
    </row>
    <row r="28941" spans="6:6">
      <c r="F28941" s="1" t="s">
        <v>3</v>
      </c>
    </row>
    <row r="28942" spans="6:6">
      <c r="F28942" s="1" t="s">
        <v>3</v>
      </c>
    </row>
    <row r="28943" spans="6:6">
      <c r="F28943" s="1" t="s">
        <v>3</v>
      </c>
    </row>
    <row r="28944" spans="6:6">
      <c r="F28944" s="1" t="s">
        <v>3</v>
      </c>
    </row>
    <row r="28945" spans="6:6">
      <c r="F28945" s="1" t="s">
        <v>3</v>
      </c>
    </row>
    <row r="28946" spans="6:6">
      <c r="F28946" s="1" t="s">
        <v>3</v>
      </c>
    </row>
    <row r="28947" spans="6:6">
      <c r="F28947" s="1" t="s">
        <v>3</v>
      </c>
    </row>
    <row r="28948" spans="6:6">
      <c r="F28948" s="1" t="s">
        <v>3</v>
      </c>
    </row>
    <row r="28949" spans="6:6">
      <c r="F28949" s="1" t="s">
        <v>3</v>
      </c>
    </row>
    <row r="28950" spans="6:6">
      <c r="F28950" s="1" t="s">
        <v>3</v>
      </c>
    </row>
    <row r="28951" spans="6:6">
      <c r="F28951" s="1" t="s">
        <v>3</v>
      </c>
    </row>
    <row r="28952" spans="6:6">
      <c r="F28952" s="1" t="s">
        <v>3</v>
      </c>
    </row>
    <row r="28953" spans="6:6">
      <c r="F28953" s="1" t="s">
        <v>3</v>
      </c>
    </row>
    <row r="28954" spans="6:6">
      <c r="F28954" s="1" t="s">
        <v>3</v>
      </c>
    </row>
    <row r="28955" spans="6:6">
      <c r="F28955" s="1" t="s">
        <v>3</v>
      </c>
    </row>
    <row r="28956" spans="6:6">
      <c r="F28956" s="1" t="s">
        <v>3</v>
      </c>
    </row>
    <row r="28957" spans="6:6">
      <c r="F28957" s="1" t="s">
        <v>3</v>
      </c>
    </row>
    <row r="28958" spans="6:6">
      <c r="F28958" s="1" t="s">
        <v>3</v>
      </c>
    </row>
    <row r="28959" spans="6:6">
      <c r="F28959" s="1" t="s">
        <v>3</v>
      </c>
    </row>
    <row r="28960" spans="6:6">
      <c r="F28960" s="1" t="s">
        <v>3</v>
      </c>
    </row>
    <row r="28961" spans="6:6">
      <c r="F28961" s="1" t="s">
        <v>3</v>
      </c>
    </row>
    <row r="28962" spans="6:6">
      <c r="F28962" s="1" t="s">
        <v>3</v>
      </c>
    </row>
    <row r="28963" spans="6:6">
      <c r="F28963" s="1" t="s">
        <v>3</v>
      </c>
    </row>
    <row r="28964" spans="6:6">
      <c r="F28964" s="1" t="s">
        <v>3</v>
      </c>
    </row>
    <row r="28965" spans="6:6">
      <c r="F28965" s="1" t="s">
        <v>3</v>
      </c>
    </row>
    <row r="28966" spans="6:6">
      <c r="F28966" s="1" t="s">
        <v>3</v>
      </c>
    </row>
    <row r="28967" spans="6:6">
      <c r="F28967" s="1" t="s">
        <v>3</v>
      </c>
    </row>
    <row r="28968" spans="6:6">
      <c r="F28968" s="1" t="s">
        <v>3</v>
      </c>
    </row>
    <row r="28969" spans="6:6">
      <c r="F28969" s="1" t="s">
        <v>3</v>
      </c>
    </row>
    <row r="28970" spans="6:6">
      <c r="F28970" s="1" t="s">
        <v>3</v>
      </c>
    </row>
    <row r="28971" spans="6:6">
      <c r="F28971" s="1" t="s">
        <v>3</v>
      </c>
    </row>
    <row r="28972" spans="6:6">
      <c r="F28972" s="1" t="s">
        <v>3</v>
      </c>
    </row>
    <row r="28973" spans="6:6">
      <c r="F28973" s="1" t="s">
        <v>3</v>
      </c>
    </row>
    <row r="28974" spans="6:6">
      <c r="F28974" s="1" t="s">
        <v>3</v>
      </c>
    </row>
    <row r="28975" spans="6:6">
      <c r="F28975" s="1" t="s">
        <v>3</v>
      </c>
    </row>
    <row r="28976" spans="6:6">
      <c r="F28976" s="1" t="s">
        <v>3</v>
      </c>
    </row>
    <row r="28977" spans="6:6">
      <c r="F28977" s="1" t="s">
        <v>3</v>
      </c>
    </row>
    <row r="28978" spans="6:6">
      <c r="F28978" s="1" t="s">
        <v>3</v>
      </c>
    </row>
    <row r="28979" spans="6:6">
      <c r="F28979" s="1" t="s">
        <v>3</v>
      </c>
    </row>
    <row r="28980" spans="6:6">
      <c r="F28980" s="1" t="s">
        <v>3</v>
      </c>
    </row>
    <row r="28981" spans="6:6">
      <c r="F28981" s="1" t="s">
        <v>3</v>
      </c>
    </row>
    <row r="28982" spans="6:6">
      <c r="F28982" s="1" t="s">
        <v>3</v>
      </c>
    </row>
    <row r="28983" spans="6:6">
      <c r="F28983" s="1" t="s">
        <v>3</v>
      </c>
    </row>
    <row r="28984" spans="6:6">
      <c r="F28984" s="1" t="s">
        <v>3</v>
      </c>
    </row>
    <row r="28985" spans="6:6">
      <c r="F28985" s="1" t="s">
        <v>3</v>
      </c>
    </row>
    <row r="28986" spans="6:6">
      <c r="F28986" s="1" t="s">
        <v>3</v>
      </c>
    </row>
    <row r="28987" spans="6:6">
      <c r="F28987" s="1" t="s">
        <v>3</v>
      </c>
    </row>
    <row r="28988" spans="6:6">
      <c r="F28988" s="1" t="s">
        <v>3</v>
      </c>
    </row>
    <row r="28989" spans="6:6">
      <c r="F28989" s="1" t="s">
        <v>3</v>
      </c>
    </row>
    <row r="28990" spans="6:6">
      <c r="F28990" s="1" t="s">
        <v>3</v>
      </c>
    </row>
    <row r="28991" spans="6:6">
      <c r="F28991" s="1" t="s">
        <v>3</v>
      </c>
    </row>
    <row r="28992" spans="6:6">
      <c r="F28992" s="1" t="s">
        <v>3</v>
      </c>
    </row>
    <row r="28993" spans="6:6">
      <c r="F28993" s="1" t="s">
        <v>3</v>
      </c>
    </row>
    <row r="28994" spans="6:6">
      <c r="F28994" s="1" t="s">
        <v>3</v>
      </c>
    </row>
    <row r="28995" spans="6:6">
      <c r="F28995" s="1" t="s">
        <v>3</v>
      </c>
    </row>
    <row r="28996" spans="6:6">
      <c r="F28996" s="1" t="s">
        <v>3</v>
      </c>
    </row>
    <row r="28997" spans="6:6">
      <c r="F28997" s="1" t="s">
        <v>3</v>
      </c>
    </row>
    <row r="28998" spans="6:6">
      <c r="F28998" s="1" t="s">
        <v>3</v>
      </c>
    </row>
    <row r="28999" spans="6:6">
      <c r="F28999" s="1" t="s">
        <v>3</v>
      </c>
    </row>
    <row r="29000" spans="6:6">
      <c r="F29000" s="1" t="s">
        <v>3</v>
      </c>
    </row>
    <row r="29001" spans="6:6">
      <c r="F29001" s="1" t="s">
        <v>3</v>
      </c>
    </row>
    <row r="29002" spans="6:6">
      <c r="F29002" s="1" t="s">
        <v>3</v>
      </c>
    </row>
    <row r="29003" spans="6:6">
      <c r="F29003" s="1" t="s">
        <v>3</v>
      </c>
    </row>
    <row r="29004" spans="6:6">
      <c r="F29004" s="1" t="s">
        <v>3</v>
      </c>
    </row>
    <row r="29005" spans="6:6">
      <c r="F29005" s="1" t="s">
        <v>3</v>
      </c>
    </row>
    <row r="29006" spans="6:6">
      <c r="F29006" s="1" t="s">
        <v>3</v>
      </c>
    </row>
    <row r="29007" spans="6:6">
      <c r="F29007" s="1" t="s">
        <v>3</v>
      </c>
    </row>
    <row r="29008" spans="6:6">
      <c r="F29008" s="1" t="s">
        <v>3</v>
      </c>
    </row>
    <row r="29009" spans="6:6">
      <c r="F29009" s="1" t="s">
        <v>3</v>
      </c>
    </row>
    <row r="29010" spans="6:6">
      <c r="F29010" s="1" t="s">
        <v>3</v>
      </c>
    </row>
    <row r="29011" spans="6:6">
      <c r="F29011" s="1" t="s">
        <v>3</v>
      </c>
    </row>
    <row r="29012" spans="6:6">
      <c r="F29012" s="1" t="s">
        <v>3</v>
      </c>
    </row>
    <row r="29013" spans="6:6">
      <c r="F29013" s="1" t="s">
        <v>3</v>
      </c>
    </row>
    <row r="29014" spans="6:6">
      <c r="F29014" s="1" t="s">
        <v>3</v>
      </c>
    </row>
    <row r="29015" spans="6:6">
      <c r="F29015" s="1" t="s">
        <v>3</v>
      </c>
    </row>
    <row r="29016" spans="6:6">
      <c r="F29016" s="1" t="s">
        <v>3</v>
      </c>
    </row>
    <row r="29017" spans="6:6">
      <c r="F29017" s="1" t="s">
        <v>3</v>
      </c>
    </row>
    <row r="29018" spans="6:6">
      <c r="F29018" s="1" t="s">
        <v>3</v>
      </c>
    </row>
    <row r="29019" spans="6:6">
      <c r="F29019" s="1" t="s">
        <v>3</v>
      </c>
    </row>
    <row r="29020" spans="6:6">
      <c r="F29020" s="1" t="s">
        <v>3</v>
      </c>
    </row>
    <row r="29021" spans="6:6">
      <c r="F29021" s="1" t="s">
        <v>3</v>
      </c>
    </row>
    <row r="29022" spans="6:6">
      <c r="F29022" s="1" t="s">
        <v>3</v>
      </c>
    </row>
    <row r="29023" spans="6:6">
      <c r="F29023" s="1" t="s">
        <v>3</v>
      </c>
    </row>
    <row r="29024" spans="6:6">
      <c r="F29024" s="1" t="s">
        <v>3</v>
      </c>
    </row>
    <row r="29025" spans="6:6">
      <c r="F29025" s="1" t="s">
        <v>3</v>
      </c>
    </row>
    <row r="29026" spans="6:6">
      <c r="F29026" s="1" t="s">
        <v>3</v>
      </c>
    </row>
    <row r="29027" spans="6:6">
      <c r="F29027" s="1" t="s">
        <v>3</v>
      </c>
    </row>
    <row r="29028" spans="6:6">
      <c r="F29028" s="1" t="s">
        <v>3</v>
      </c>
    </row>
    <row r="29029" spans="6:6">
      <c r="F29029" s="1" t="s">
        <v>3</v>
      </c>
    </row>
    <row r="29030" spans="6:6">
      <c r="F29030" s="1" t="s">
        <v>3</v>
      </c>
    </row>
    <row r="29031" spans="6:6">
      <c r="F29031" s="1" t="s">
        <v>3</v>
      </c>
    </row>
    <row r="29032" spans="6:6">
      <c r="F29032" s="1" t="s">
        <v>3</v>
      </c>
    </row>
    <row r="29033" spans="6:6">
      <c r="F29033" s="1" t="s">
        <v>3</v>
      </c>
    </row>
    <row r="29034" spans="6:6">
      <c r="F29034" s="1" t="s">
        <v>3</v>
      </c>
    </row>
    <row r="29035" spans="6:6">
      <c r="F29035" s="1" t="s">
        <v>3</v>
      </c>
    </row>
    <row r="29036" spans="6:6">
      <c r="F29036" s="1" t="s">
        <v>3</v>
      </c>
    </row>
    <row r="29037" spans="6:6">
      <c r="F29037" s="1" t="s">
        <v>3</v>
      </c>
    </row>
    <row r="29038" spans="6:6">
      <c r="F29038" s="1" t="s">
        <v>3</v>
      </c>
    </row>
    <row r="29039" spans="6:6">
      <c r="F29039" s="1" t="s">
        <v>3</v>
      </c>
    </row>
    <row r="29040" spans="6:6">
      <c r="F29040" s="1" t="s">
        <v>3</v>
      </c>
    </row>
    <row r="29041" spans="6:6">
      <c r="F29041" s="1" t="s">
        <v>3</v>
      </c>
    </row>
    <row r="29042" spans="6:6">
      <c r="F29042" s="1" t="s">
        <v>3</v>
      </c>
    </row>
    <row r="29043" spans="6:6">
      <c r="F29043" s="1" t="s">
        <v>3</v>
      </c>
    </row>
    <row r="29044" spans="6:6">
      <c r="F29044" s="1" t="s">
        <v>3</v>
      </c>
    </row>
    <row r="29045" spans="6:6">
      <c r="F29045" s="1" t="s">
        <v>3</v>
      </c>
    </row>
    <row r="29046" spans="6:6">
      <c r="F29046" s="1" t="s">
        <v>3</v>
      </c>
    </row>
    <row r="29047" spans="6:6">
      <c r="F29047" s="1" t="s">
        <v>3</v>
      </c>
    </row>
    <row r="29048" spans="6:6">
      <c r="F29048" s="1" t="s">
        <v>3</v>
      </c>
    </row>
    <row r="29049" spans="6:6">
      <c r="F29049" s="1" t="s">
        <v>3</v>
      </c>
    </row>
    <row r="29050" spans="6:6">
      <c r="F29050" s="1" t="s">
        <v>3</v>
      </c>
    </row>
    <row r="29051" spans="6:6">
      <c r="F29051" s="1" t="s">
        <v>3</v>
      </c>
    </row>
    <row r="29052" spans="6:6">
      <c r="F29052" s="1" t="s">
        <v>3</v>
      </c>
    </row>
    <row r="29053" spans="6:6">
      <c r="F29053" s="1" t="s">
        <v>3</v>
      </c>
    </row>
    <row r="29054" spans="6:6">
      <c r="F29054" s="1" t="s">
        <v>3</v>
      </c>
    </row>
    <row r="29055" spans="6:6">
      <c r="F29055" s="1" t="s">
        <v>3</v>
      </c>
    </row>
    <row r="29056" spans="6:6">
      <c r="F29056" s="1" t="s">
        <v>3</v>
      </c>
    </row>
    <row r="29057" spans="6:6">
      <c r="F29057" s="1" t="s">
        <v>3</v>
      </c>
    </row>
    <row r="29058" spans="6:6">
      <c r="F29058" s="1" t="s">
        <v>3</v>
      </c>
    </row>
    <row r="29059" spans="6:6">
      <c r="F29059" s="1" t="s">
        <v>3</v>
      </c>
    </row>
    <row r="29060" spans="6:6">
      <c r="F29060" s="1" t="s">
        <v>3</v>
      </c>
    </row>
    <row r="29061" spans="6:6">
      <c r="F29061" s="1" t="s">
        <v>3</v>
      </c>
    </row>
    <row r="29062" spans="6:6">
      <c r="F29062" s="1" t="s">
        <v>3</v>
      </c>
    </row>
    <row r="29063" spans="6:6">
      <c r="F29063" s="1" t="s">
        <v>3</v>
      </c>
    </row>
    <row r="29064" spans="6:6">
      <c r="F29064" s="1" t="s">
        <v>3</v>
      </c>
    </row>
    <row r="29065" spans="6:6">
      <c r="F29065" s="1" t="s">
        <v>3</v>
      </c>
    </row>
    <row r="29066" spans="6:6">
      <c r="F29066" s="1" t="s">
        <v>3</v>
      </c>
    </row>
    <row r="29067" spans="6:6">
      <c r="F29067" s="1" t="s">
        <v>3</v>
      </c>
    </row>
    <row r="29068" spans="6:6">
      <c r="F29068" s="1" t="s">
        <v>3</v>
      </c>
    </row>
    <row r="29069" spans="6:6">
      <c r="F29069" s="1" t="s">
        <v>3</v>
      </c>
    </row>
    <row r="29070" spans="6:6">
      <c r="F29070" s="1" t="s">
        <v>3</v>
      </c>
    </row>
    <row r="29071" spans="6:6">
      <c r="F29071" s="1" t="s">
        <v>3</v>
      </c>
    </row>
    <row r="29072" spans="6:6">
      <c r="F29072" s="1" t="s">
        <v>3</v>
      </c>
    </row>
    <row r="29073" spans="6:6">
      <c r="F29073" s="1" t="s">
        <v>3</v>
      </c>
    </row>
    <row r="29074" spans="6:6">
      <c r="F29074" s="1" t="s">
        <v>3</v>
      </c>
    </row>
    <row r="29075" spans="6:6">
      <c r="F29075" s="1" t="s">
        <v>3</v>
      </c>
    </row>
    <row r="29076" spans="6:6">
      <c r="F29076" s="1" t="s">
        <v>3</v>
      </c>
    </row>
    <row r="29077" spans="6:6">
      <c r="F29077" s="1" t="s">
        <v>3</v>
      </c>
    </row>
    <row r="29078" spans="6:6">
      <c r="F29078" s="1" t="s">
        <v>3</v>
      </c>
    </row>
    <row r="29079" spans="6:6">
      <c r="F29079" s="1" t="s">
        <v>3</v>
      </c>
    </row>
    <row r="29080" spans="6:6">
      <c r="F29080" s="1" t="s">
        <v>3</v>
      </c>
    </row>
    <row r="29081" spans="6:6">
      <c r="F29081" s="1" t="s">
        <v>3</v>
      </c>
    </row>
    <row r="29082" spans="6:6">
      <c r="F29082" s="1" t="s">
        <v>3</v>
      </c>
    </row>
    <row r="29083" spans="6:6">
      <c r="F29083" s="1" t="s">
        <v>3</v>
      </c>
    </row>
    <row r="29084" spans="6:6">
      <c r="F29084" s="1" t="s">
        <v>3</v>
      </c>
    </row>
    <row r="29085" spans="6:6">
      <c r="F29085" s="1" t="s">
        <v>3</v>
      </c>
    </row>
    <row r="29086" spans="6:6">
      <c r="F29086" s="1" t="s">
        <v>3</v>
      </c>
    </row>
    <row r="29087" spans="6:6">
      <c r="F29087" s="1" t="s">
        <v>3</v>
      </c>
    </row>
    <row r="29088" spans="6:6">
      <c r="F29088" s="1" t="s">
        <v>3</v>
      </c>
    </row>
    <row r="29089" spans="6:6">
      <c r="F29089" s="1" t="s">
        <v>3</v>
      </c>
    </row>
    <row r="29090" spans="6:6">
      <c r="F29090" s="1" t="s">
        <v>3</v>
      </c>
    </row>
    <row r="29091" spans="6:6">
      <c r="F29091" s="1" t="s">
        <v>3</v>
      </c>
    </row>
    <row r="29092" spans="6:6">
      <c r="F29092" s="1" t="s">
        <v>3</v>
      </c>
    </row>
    <row r="29093" spans="6:6">
      <c r="F29093" s="1" t="s">
        <v>3</v>
      </c>
    </row>
    <row r="29094" spans="6:6">
      <c r="F29094" s="1" t="s">
        <v>3</v>
      </c>
    </row>
    <row r="29095" spans="6:6">
      <c r="F29095" s="1" t="s">
        <v>3</v>
      </c>
    </row>
    <row r="29096" spans="6:6">
      <c r="F29096" s="1" t="s">
        <v>3</v>
      </c>
    </row>
    <row r="29097" spans="6:6">
      <c r="F29097" s="1" t="s">
        <v>3</v>
      </c>
    </row>
    <row r="29098" spans="6:6">
      <c r="F29098" s="1" t="s">
        <v>3</v>
      </c>
    </row>
    <row r="29099" spans="6:6">
      <c r="F29099" s="1" t="s">
        <v>3</v>
      </c>
    </row>
    <row r="29100" spans="6:6">
      <c r="F29100" s="1" t="s">
        <v>3</v>
      </c>
    </row>
    <row r="29101" spans="6:6">
      <c r="F29101" s="1" t="s">
        <v>3</v>
      </c>
    </row>
    <row r="29102" spans="6:6">
      <c r="F29102" s="1" t="s">
        <v>3</v>
      </c>
    </row>
    <row r="29103" spans="6:6">
      <c r="F29103" s="1" t="s">
        <v>3</v>
      </c>
    </row>
    <row r="29104" spans="6:6">
      <c r="F29104" s="1" t="s">
        <v>3</v>
      </c>
    </row>
    <row r="29105" spans="6:6">
      <c r="F29105" s="1" t="s">
        <v>3</v>
      </c>
    </row>
    <row r="29106" spans="6:6">
      <c r="F29106" s="1" t="s">
        <v>3</v>
      </c>
    </row>
    <row r="29107" spans="6:6">
      <c r="F29107" s="1" t="s">
        <v>3</v>
      </c>
    </row>
    <row r="29108" spans="6:6">
      <c r="F29108" s="1" t="s">
        <v>3</v>
      </c>
    </row>
    <row r="29109" spans="6:6">
      <c r="F29109" s="1" t="s">
        <v>3</v>
      </c>
    </row>
    <row r="29110" spans="6:6">
      <c r="F29110" s="1" t="s">
        <v>3</v>
      </c>
    </row>
    <row r="29111" spans="6:6">
      <c r="F29111" s="1" t="s">
        <v>3</v>
      </c>
    </row>
    <row r="29112" spans="6:6">
      <c r="F29112" s="1" t="s">
        <v>3</v>
      </c>
    </row>
    <row r="29113" spans="6:6">
      <c r="F29113" s="1" t="s">
        <v>3</v>
      </c>
    </row>
    <row r="29114" spans="6:6">
      <c r="F29114" s="1" t="s">
        <v>3</v>
      </c>
    </row>
    <row r="29115" spans="6:6">
      <c r="F29115" s="1" t="s">
        <v>3</v>
      </c>
    </row>
    <row r="29116" spans="6:6">
      <c r="F29116" s="1" t="s">
        <v>3</v>
      </c>
    </row>
    <row r="29117" spans="6:6">
      <c r="F29117" s="1" t="s">
        <v>3</v>
      </c>
    </row>
    <row r="29118" spans="6:6">
      <c r="F29118" s="1" t="s">
        <v>3</v>
      </c>
    </row>
    <row r="29119" spans="6:6">
      <c r="F29119" s="1" t="s">
        <v>3</v>
      </c>
    </row>
    <row r="29120" spans="6:6">
      <c r="F29120" s="1" t="s">
        <v>3</v>
      </c>
    </row>
    <row r="29121" spans="6:6">
      <c r="F29121" s="1" t="s">
        <v>3</v>
      </c>
    </row>
    <row r="29122" spans="6:6">
      <c r="F29122" s="1" t="s">
        <v>3</v>
      </c>
    </row>
    <row r="29123" spans="6:6">
      <c r="F29123" s="1" t="s">
        <v>3</v>
      </c>
    </row>
    <row r="29124" spans="6:6">
      <c r="F29124" s="1" t="s">
        <v>3</v>
      </c>
    </row>
    <row r="29125" spans="6:6">
      <c r="F29125" s="1" t="s">
        <v>3</v>
      </c>
    </row>
    <row r="29126" spans="6:6">
      <c r="F29126" s="1" t="s">
        <v>3</v>
      </c>
    </row>
    <row r="29127" spans="6:6">
      <c r="F29127" s="1" t="s">
        <v>3</v>
      </c>
    </row>
    <row r="29128" spans="6:6">
      <c r="F29128" s="1" t="s">
        <v>3</v>
      </c>
    </row>
    <row r="29129" spans="6:6">
      <c r="F29129" s="1" t="s">
        <v>3</v>
      </c>
    </row>
    <row r="29130" spans="6:6">
      <c r="F29130" s="1" t="s">
        <v>3</v>
      </c>
    </row>
    <row r="29131" spans="6:6">
      <c r="F29131" s="1" t="s">
        <v>3</v>
      </c>
    </row>
    <row r="29132" spans="6:6">
      <c r="F29132" s="1" t="s">
        <v>3</v>
      </c>
    </row>
    <row r="29133" spans="6:6">
      <c r="F29133" s="1" t="s">
        <v>3</v>
      </c>
    </row>
    <row r="29134" spans="6:6">
      <c r="F29134" s="1" t="s">
        <v>3</v>
      </c>
    </row>
    <row r="29135" spans="6:6">
      <c r="F29135" s="1" t="s">
        <v>3</v>
      </c>
    </row>
    <row r="29136" spans="6:6">
      <c r="F29136" s="1" t="s">
        <v>3</v>
      </c>
    </row>
    <row r="29137" spans="6:6">
      <c r="F29137" s="1" t="s">
        <v>3</v>
      </c>
    </row>
    <row r="29138" spans="6:6">
      <c r="F29138" s="1" t="s">
        <v>3</v>
      </c>
    </row>
    <row r="29139" spans="6:6">
      <c r="F29139" s="1" t="s">
        <v>3</v>
      </c>
    </row>
    <row r="29140" spans="6:6">
      <c r="F29140" s="1" t="s">
        <v>3</v>
      </c>
    </row>
    <row r="29141" spans="6:6">
      <c r="F29141" s="1" t="s">
        <v>3</v>
      </c>
    </row>
    <row r="29142" spans="6:6">
      <c r="F29142" s="1" t="s">
        <v>3</v>
      </c>
    </row>
    <row r="29143" spans="6:6">
      <c r="F29143" s="1" t="s">
        <v>3</v>
      </c>
    </row>
    <row r="29144" spans="6:6">
      <c r="F29144" s="1" t="s">
        <v>3</v>
      </c>
    </row>
    <row r="29145" spans="6:6">
      <c r="F29145" s="1" t="s">
        <v>3</v>
      </c>
    </row>
    <row r="29146" spans="6:6">
      <c r="F29146" s="1" t="s">
        <v>3</v>
      </c>
    </row>
    <row r="29147" spans="6:6">
      <c r="F29147" s="1" t="s">
        <v>3</v>
      </c>
    </row>
    <row r="29148" spans="6:6">
      <c r="F29148" s="1" t="s">
        <v>3</v>
      </c>
    </row>
    <row r="29149" spans="6:6">
      <c r="F29149" s="1" t="s">
        <v>3</v>
      </c>
    </row>
    <row r="29150" spans="6:6">
      <c r="F29150" s="1" t="s">
        <v>3</v>
      </c>
    </row>
    <row r="29151" spans="6:6">
      <c r="F29151" s="1" t="s">
        <v>3</v>
      </c>
    </row>
    <row r="29152" spans="6:6">
      <c r="F29152" s="1" t="s">
        <v>3</v>
      </c>
    </row>
    <row r="29153" spans="6:6">
      <c r="F29153" s="1" t="s">
        <v>3</v>
      </c>
    </row>
    <row r="29154" spans="6:6">
      <c r="F29154" s="1" t="s">
        <v>3</v>
      </c>
    </row>
    <row r="29155" spans="6:6">
      <c r="F29155" s="1" t="s">
        <v>3</v>
      </c>
    </row>
    <row r="29156" spans="6:6">
      <c r="F29156" s="1" t="s">
        <v>3</v>
      </c>
    </row>
    <row r="29157" spans="6:6">
      <c r="F29157" s="1" t="s">
        <v>3</v>
      </c>
    </row>
    <row r="29158" spans="6:6">
      <c r="F29158" s="1" t="s">
        <v>3</v>
      </c>
    </row>
    <row r="29159" spans="6:6">
      <c r="F29159" s="1" t="s">
        <v>3</v>
      </c>
    </row>
    <row r="29160" spans="6:6">
      <c r="F29160" s="1" t="s">
        <v>3</v>
      </c>
    </row>
    <row r="29161" spans="6:6">
      <c r="F29161" s="1" t="s">
        <v>3</v>
      </c>
    </row>
    <row r="29162" spans="6:6">
      <c r="F29162" s="1" t="s">
        <v>3</v>
      </c>
    </row>
    <row r="29163" spans="6:6">
      <c r="F29163" s="1" t="s">
        <v>3</v>
      </c>
    </row>
    <row r="29164" spans="6:6">
      <c r="F29164" s="1" t="s">
        <v>3</v>
      </c>
    </row>
    <row r="29165" spans="6:6">
      <c r="F29165" s="1" t="s">
        <v>3</v>
      </c>
    </row>
    <row r="29166" spans="6:6">
      <c r="F29166" s="1" t="s">
        <v>3</v>
      </c>
    </row>
    <row r="29167" spans="6:6">
      <c r="F29167" s="1" t="s">
        <v>3</v>
      </c>
    </row>
    <row r="29168" spans="6:6">
      <c r="F29168" s="1" t="s">
        <v>3</v>
      </c>
    </row>
    <row r="29169" spans="6:6">
      <c r="F29169" s="1" t="s">
        <v>3</v>
      </c>
    </row>
    <row r="29170" spans="6:6">
      <c r="F29170" s="1" t="s">
        <v>3</v>
      </c>
    </row>
    <row r="29171" spans="6:6">
      <c r="F29171" s="1" t="s">
        <v>3</v>
      </c>
    </row>
    <row r="29172" spans="6:6">
      <c r="F29172" s="1" t="s">
        <v>3</v>
      </c>
    </row>
    <row r="29173" spans="6:6">
      <c r="F29173" s="1" t="s">
        <v>3</v>
      </c>
    </row>
    <row r="29174" spans="6:6">
      <c r="F29174" s="1" t="s">
        <v>3</v>
      </c>
    </row>
    <row r="29175" spans="6:6">
      <c r="F29175" s="1" t="s">
        <v>3</v>
      </c>
    </row>
    <row r="29176" spans="6:6">
      <c r="F29176" s="1" t="s">
        <v>3</v>
      </c>
    </row>
    <row r="29177" spans="6:6">
      <c r="F29177" s="1" t="s">
        <v>3</v>
      </c>
    </row>
    <row r="29178" spans="6:6">
      <c r="F29178" s="1" t="s">
        <v>3</v>
      </c>
    </row>
    <row r="29179" spans="6:6">
      <c r="F29179" s="1" t="s">
        <v>3</v>
      </c>
    </row>
    <row r="29180" spans="6:6">
      <c r="F29180" s="1" t="s">
        <v>3</v>
      </c>
    </row>
    <row r="29181" spans="6:6">
      <c r="F29181" s="1" t="s">
        <v>3</v>
      </c>
    </row>
    <row r="29182" spans="6:6">
      <c r="F29182" s="1" t="s">
        <v>3</v>
      </c>
    </row>
    <row r="29183" spans="6:6">
      <c r="F29183" s="1" t="s">
        <v>3</v>
      </c>
    </row>
    <row r="29184" spans="6:6">
      <c r="F29184" s="1" t="s">
        <v>3</v>
      </c>
    </row>
    <row r="29185" spans="6:6">
      <c r="F29185" s="1" t="s">
        <v>3</v>
      </c>
    </row>
    <row r="29186" spans="6:6">
      <c r="F29186" s="1" t="s">
        <v>3</v>
      </c>
    </row>
    <row r="29187" spans="6:6">
      <c r="F29187" s="1" t="s">
        <v>3</v>
      </c>
    </row>
    <row r="29188" spans="6:6">
      <c r="F29188" s="1" t="s">
        <v>3</v>
      </c>
    </row>
    <row r="29189" spans="6:6">
      <c r="F29189" s="1" t="s">
        <v>3</v>
      </c>
    </row>
    <row r="29190" spans="6:6">
      <c r="F29190" s="1" t="s">
        <v>3</v>
      </c>
    </row>
    <row r="29191" spans="6:6">
      <c r="F29191" s="1" t="s">
        <v>3</v>
      </c>
    </row>
    <row r="29192" spans="6:6">
      <c r="F29192" s="1" t="s">
        <v>3</v>
      </c>
    </row>
    <row r="29193" spans="6:6">
      <c r="F29193" s="1" t="s">
        <v>3</v>
      </c>
    </row>
    <row r="29194" spans="6:6">
      <c r="F29194" s="1" t="s">
        <v>3</v>
      </c>
    </row>
    <row r="29195" spans="6:6">
      <c r="F29195" s="1" t="s">
        <v>3</v>
      </c>
    </row>
    <row r="29196" spans="6:6">
      <c r="F29196" s="1" t="s">
        <v>3</v>
      </c>
    </row>
    <row r="29197" spans="6:6">
      <c r="F29197" s="1" t="s">
        <v>3</v>
      </c>
    </row>
    <row r="29198" spans="6:6">
      <c r="F29198" s="1" t="s">
        <v>3</v>
      </c>
    </row>
    <row r="29199" spans="6:6">
      <c r="F29199" s="1" t="s">
        <v>3</v>
      </c>
    </row>
    <row r="29200" spans="6:6">
      <c r="F29200" s="1" t="s">
        <v>3</v>
      </c>
    </row>
    <row r="29201" spans="6:6">
      <c r="F29201" s="1" t="s">
        <v>3</v>
      </c>
    </row>
    <row r="29202" spans="6:6">
      <c r="F29202" s="1" t="s">
        <v>3</v>
      </c>
    </row>
    <row r="29203" spans="6:6">
      <c r="F29203" s="1" t="s">
        <v>3</v>
      </c>
    </row>
    <row r="29204" spans="6:6">
      <c r="F29204" s="1" t="s">
        <v>3</v>
      </c>
    </row>
    <row r="29205" spans="6:6">
      <c r="F29205" s="1" t="s">
        <v>3</v>
      </c>
    </row>
    <row r="29206" spans="6:6">
      <c r="F29206" s="1" t="s">
        <v>3</v>
      </c>
    </row>
    <row r="29207" spans="6:6">
      <c r="F29207" s="1" t="s">
        <v>3</v>
      </c>
    </row>
    <row r="29208" spans="6:6">
      <c r="F29208" s="1" t="s">
        <v>3</v>
      </c>
    </row>
    <row r="29209" spans="6:6">
      <c r="F29209" s="1" t="s">
        <v>3</v>
      </c>
    </row>
    <row r="29210" spans="6:6">
      <c r="F29210" s="1" t="s">
        <v>3</v>
      </c>
    </row>
    <row r="29211" spans="6:6">
      <c r="F29211" s="1" t="s">
        <v>3</v>
      </c>
    </row>
    <row r="29212" spans="6:6">
      <c r="F29212" s="1" t="s">
        <v>3</v>
      </c>
    </row>
    <row r="29213" spans="6:6">
      <c r="F29213" s="1" t="s">
        <v>3</v>
      </c>
    </row>
    <row r="29214" spans="6:6">
      <c r="F29214" s="1" t="s">
        <v>3</v>
      </c>
    </row>
    <row r="29215" spans="6:6">
      <c r="F29215" s="1" t="s">
        <v>3</v>
      </c>
    </row>
    <row r="29216" spans="6:6">
      <c r="F29216" s="1" t="s">
        <v>3</v>
      </c>
    </row>
    <row r="29217" spans="6:6">
      <c r="F29217" s="1" t="s">
        <v>3</v>
      </c>
    </row>
    <row r="29218" spans="6:6">
      <c r="F29218" s="1" t="s">
        <v>3</v>
      </c>
    </row>
    <row r="29219" spans="6:6">
      <c r="F29219" s="1" t="s">
        <v>3</v>
      </c>
    </row>
    <row r="29220" spans="6:6">
      <c r="F29220" s="1" t="s">
        <v>3</v>
      </c>
    </row>
    <row r="29221" spans="6:6">
      <c r="F29221" s="1" t="s">
        <v>3</v>
      </c>
    </row>
    <row r="29222" spans="6:6">
      <c r="F29222" s="1" t="s">
        <v>3</v>
      </c>
    </row>
    <row r="29223" spans="6:6">
      <c r="F29223" s="1" t="s">
        <v>3</v>
      </c>
    </row>
    <row r="29224" spans="6:6">
      <c r="F29224" s="1" t="s">
        <v>3</v>
      </c>
    </row>
    <row r="29225" spans="6:6">
      <c r="F29225" s="1" t="s">
        <v>3</v>
      </c>
    </row>
    <row r="29226" spans="6:6">
      <c r="F29226" s="1" t="s">
        <v>3</v>
      </c>
    </row>
    <row r="29227" spans="6:6">
      <c r="F29227" s="1" t="s">
        <v>3</v>
      </c>
    </row>
    <row r="29228" spans="6:6">
      <c r="F29228" s="1" t="s">
        <v>3</v>
      </c>
    </row>
    <row r="29229" spans="6:6">
      <c r="F29229" s="1" t="s">
        <v>3</v>
      </c>
    </row>
    <row r="29230" spans="6:6">
      <c r="F29230" s="1" t="s">
        <v>3</v>
      </c>
    </row>
    <row r="29231" spans="6:6">
      <c r="F29231" s="1" t="s">
        <v>3</v>
      </c>
    </row>
    <row r="29232" spans="6:6">
      <c r="F29232" s="1" t="s">
        <v>3</v>
      </c>
    </row>
    <row r="29233" spans="6:6">
      <c r="F29233" s="1" t="s">
        <v>3</v>
      </c>
    </row>
    <row r="29234" spans="6:6">
      <c r="F29234" s="1" t="s">
        <v>3</v>
      </c>
    </row>
    <row r="29235" spans="6:6">
      <c r="F29235" s="1" t="s">
        <v>3</v>
      </c>
    </row>
    <row r="29236" spans="6:6">
      <c r="F29236" s="1" t="s">
        <v>3</v>
      </c>
    </row>
    <row r="29237" spans="6:6">
      <c r="F29237" s="1" t="s">
        <v>3</v>
      </c>
    </row>
    <row r="29238" spans="6:6">
      <c r="F29238" s="1" t="s">
        <v>3</v>
      </c>
    </row>
    <row r="29239" spans="6:6">
      <c r="F29239" s="1" t="s">
        <v>3</v>
      </c>
    </row>
    <row r="29240" spans="6:6">
      <c r="F29240" s="1" t="s">
        <v>3</v>
      </c>
    </row>
    <row r="29241" spans="6:6">
      <c r="F29241" s="1" t="s">
        <v>3</v>
      </c>
    </row>
    <row r="29242" spans="6:6">
      <c r="F29242" s="1" t="s">
        <v>3</v>
      </c>
    </row>
    <row r="29243" spans="6:6">
      <c r="F29243" s="1" t="s">
        <v>3</v>
      </c>
    </row>
    <row r="29244" spans="6:6">
      <c r="F29244" s="1" t="s">
        <v>3</v>
      </c>
    </row>
    <row r="29245" spans="6:6">
      <c r="F29245" s="1" t="s">
        <v>3</v>
      </c>
    </row>
    <row r="29246" spans="6:6">
      <c r="F29246" s="1" t="s">
        <v>3</v>
      </c>
    </row>
    <row r="29247" spans="6:6">
      <c r="F29247" s="1" t="s">
        <v>3</v>
      </c>
    </row>
    <row r="29248" spans="6:6">
      <c r="F29248" s="1" t="s">
        <v>3</v>
      </c>
    </row>
    <row r="29249" spans="6:6">
      <c r="F29249" s="1" t="s">
        <v>3</v>
      </c>
    </row>
    <row r="29250" spans="6:6">
      <c r="F29250" s="1" t="s">
        <v>3</v>
      </c>
    </row>
    <row r="29251" spans="6:6">
      <c r="F29251" s="1" t="s">
        <v>3</v>
      </c>
    </row>
    <row r="29252" spans="6:6">
      <c r="F29252" s="1" t="s">
        <v>3</v>
      </c>
    </row>
    <row r="29253" spans="6:6">
      <c r="F29253" s="1" t="s">
        <v>3</v>
      </c>
    </row>
    <row r="29254" spans="6:6">
      <c r="F29254" s="1" t="s">
        <v>3</v>
      </c>
    </row>
    <row r="29255" spans="6:6">
      <c r="F29255" s="1" t="s">
        <v>3</v>
      </c>
    </row>
    <row r="29256" spans="6:6">
      <c r="F29256" s="1" t="s">
        <v>3</v>
      </c>
    </row>
    <row r="29257" spans="6:6">
      <c r="F29257" s="1" t="s">
        <v>3</v>
      </c>
    </row>
    <row r="29258" spans="6:6">
      <c r="F29258" s="1" t="s">
        <v>3</v>
      </c>
    </row>
    <row r="29259" spans="6:6">
      <c r="F29259" s="1" t="s">
        <v>3</v>
      </c>
    </row>
    <row r="29260" spans="6:6">
      <c r="F29260" s="1" t="s">
        <v>3</v>
      </c>
    </row>
    <row r="29261" spans="6:6">
      <c r="F29261" s="1" t="s">
        <v>3</v>
      </c>
    </row>
    <row r="29262" spans="6:6">
      <c r="F29262" s="1" t="s">
        <v>3</v>
      </c>
    </row>
    <row r="29263" spans="6:6">
      <c r="F29263" s="1" t="s">
        <v>3</v>
      </c>
    </row>
    <row r="29264" spans="6:6">
      <c r="F29264" s="1" t="s">
        <v>3</v>
      </c>
    </row>
    <row r="29265" spans="6:6">
      <c r="F29265" s="1" t="s">
        <v>3</v>
      </c>
    </row>
    <row r="29266" spans="6:6">
      <c r="F29266" s="1" t="s">
        <v>3</v>
      </c>
    </row>
    <row r="29267" spans="6:6">
      <c r="F29267" s="1" t="s">
        <v>3</v>
      </c>
    </row>
    <row r="29268" spans="6:6">
      <c r="F29268" s="1" t="s">
        <v>3</v>
      </c>
    </row>
    <row r="29269" spans="6:6">
      <c r="F29269" s="1" t="s">
        <v>3</v>
      </c>
    </row>
    <row r="29270" spans="6:6">
      <c r="F29270" s="1" t="s">
        <v>3</v>
      </c>
    </row>
    <row r="29271" spans="6:6">
      <c r="F29271" s="1" t="s">
        <v>3</v>
      </c>
    </row>
    <row r="29272" spans="6:6">
      <c r="F29272" s="1" t="s">
        <v>3</v>
      </c>
    </row>
    <row r="29273" spans="6:6">
      <c r="F29273" s="1" t="s">
        <v>3</v>
      </c>
    </row>
    <row r="29274" spans="6:6">
      <c r="F29274" s="1" t="s">
        <v>3</v>
      </c>
    </row>
    <row r="29275" spans="6:6">
      <c r="F29275" s="1" t="s">
        <v>3</v>
      </c>
    </row>
    <row r="29276" spans="6:6">
      <c r="F29276" s="1" t="s">
        <v>3</v>
      </c>
    </row>
    <row r="29277" spans="6:6">
      <c r="F29277" s="1" t="s">
        <v>3</v>
      </c>
    </row>
    <row r="29278" spans="6:6">
      <c r="F29278" s="1" t="s">
        <v>3</v>
      </c>
    </row>
    <row r="29279" spans="6:6">
      <c r="F29279" s="1" t="s">
        <v>3</v>
      </c>
    </row>
    <row r="29280" spans="6:6">
      <c r="F29280" s="1" t="s">
        <v>3</v>
      </c>
    </row>
    <row r="29281" spans="6:6">
      <c r="F29281" s="1" t="s">
        <v>3</v>
      </c>
    </row>
    <row r="29282" spans="6:6">
      <c r="F29282" s="1" t="s">
        <v>3</v>
      </c>
    </row>
    <row r="29283" spans="6:6">
      <c r="F29283" s="1" t="s">
        <v>3</v>
      </c>
    </row>
    <row r="29284" spans="6:6">
      <c r="F29284" s="1" t="s">
        <v>3</v>
      </c>
    </row>
    <row r="29285" spans="6:6">
      <c r="F29285" s="1" t="s">
        <v>3</v>
      </c>
    </row>
    <row r="29286" spans="6:6">
      <c r="F29286" s="1" t="s">
        <v>3</v>
      </c>
    </row>
    <row r="29287" spans="6:6">
      <c r="F29287" s="1" t="s">
        <v>3</v>
      </c>
    </row>
    <row r="29288" spans="6:6">
      <c r="F29288" s="1" t="s">
        <v>3</v>
      </c>
    </row>
    <row r="29289" spans="6:6">
      <c r="F29289" s="1" t="s">
        <v>3</v>
      </c>
    </row>
    <row r="29290" spans="6:6">
      <c r="F29290" s="1" t="s">
        <v>3</v>
      </c>
    </row>
    <row r="29291" spans="6:6">
      <c r="F29291" s="1" t="s">
        <v>3</v>
      </c>
    </row>
    <row r="29292" spans="6:6">
      <c r="F29292" s="1" t="s">
        <v>3</v>
      </c>
    </row>
    <row r="29293" spans="6:6">
      <c r="F29293" s="1" t="s">
        <v>3</v>
      </c>
    </row>
    <row r="29294" spans="6:6">
      <c r="F29294" s="1" t="s">
        <v>3</v>
      </c>
    </row>
    <row r="29295" spans="6:6">
      <c r="F29295" s="1" t="s">
        <v>3</v>
      </c>
    </row>
    <row r="29296" spans="6:6">
      <c r="F29296" s="1" t="s">
        <v>3</v>
      </c>
    </row>
    <row r="29297" spans="6:6">
      <c r="F29297" s="1" t="s">
        <v>3</v>
      </c>
    </row>
    <row r="29298" spans="6:6">
      <c r="F29298" s="1" t="s">
        <v>3</v>
      </c>
    </row>
    <row r="29299" spans="6:6">
      <c r="F29299" s="1" t="s">
        <v>3</v>
      </c>
    </row>
    <row r="29300" spans="6:6">
      <c r="F29300" s="1" t="s">
        <v>3</v>
      </c>
    </row>
    <row r="29301" spans="6:6">
      <c r="F29301" s="1" t="s">
        <v>3</v>
      </c>
    </row>
    <row r="29302" spans="6:6">
      <c r="F29302" s="1" t="s">
        <v>3</v>
      </c>
    </row>
    <row r="29303" spans="6:6">
      <c r="F29303" s="1" t="s">
        <v>3</v>
      </c>
    </row>
    <row r="29304" spans="6:6">
      <c r="F29304" s="1" t="s">
        <v>3</v>
      </c>
    </row>
    <row r="29305" spans="6:6">
      <c r="F29305" s="1" t="s">
        <v>3</v>
      </c>
    </row>
    <row r="29306" spans="6:6">
      <c r="F29306" s="1" t="s">
        <v>3</v>
      </c>
    </row>
    <row r="29307" spans="6:6">
      <c r="F29307" s="1" t="s">
        <v>3</v>
      </c>
    </row>
    <row r="29308" spans="6:6">
      <c r="F29308" s="1" t="s">
        <v>3</v>
      </c>
    </row>
    <row r="29309" spans="6:6">
      <c r="F29309" s="1" t="s">
        <v>3</v>
      </c>
    </row>
    <row r="29310" spans="6:6">
      <c r="F29310" s="1" t="s">
        <v>3</v>
      </c>
    </row>
    <row r="29311" spans="6:6">
      <c r="F29311" s="1" t="s">
        <v>3</v>
      </c>
    </row>
    <row r="29312" spans="6:6">
      <c r="F29312" s="1" t="s">
        <v>3</v>
      </c>
    </row>
    <row r="29313" spans="6:6">
      <c r="F29313" s="1" t="s">
        <v>3</v>
      </c>
    </row>
    <row r="29314" spans="6:6">
      <c r="F29314" s="1" t="s">
        <v>3</v>
      </c>
    </row>
    <row r="29315" spans="6:6">
      <c r="F29315" s="1" t="s">
        <v>3</v>
      </c>
    </row>
    <row r="29316" spans="6:6">
      <c r="F29316" s="1" t="s">
        <v>3</v>
      </c>
    </row>
    <row r="29317" spans="6:6">
      <c r="F29317" s="1" t="s">
        <v>3</v>
      </c>
    </row>
    <row r="29318" spans="6:6">
      <c r="F29318" s="1" t="s">
        <v>3</v>
      </c>
    </row>
    <row r="29319" spans="6:6">
      <c r="F29319" s="1" t="s">
        <v>3</v>
      </c>
    </row>
    <row r="29320" spans="6:6">
      <c r="F29320" s="1" t="s">
        <v>3</v>
      </c>
    </row>
    <row r="29321" spans="6:6">
      <c r="F29321" s="1" t="s">
        <v>3</v>
      </c>
    </row>
    <row r="29322" spans="6:6">
      <c r="F29322" s="1" t="s">
        <v>3</v>
      </c>
    </row>
    <row r="29323" spans="6:6">
      <c r="F29323" s="1" t="s">
        <v>3</v>
      </c>
    </row>
    <row r="29324" spans="6:6">
      <c r="F29324" s="1" t="s">
        <v>3</v>
      </c>
    </row>
    <row r="29325" spans="6:6">
      <c r="F29325" s="1" t="s">
        <v>3</v>
      </c>
    </row>
    <row r="29326" spans="6:6">
      <c r="F29326" s="1" t="s">
        <v>3</v>
      </c>
    </row>
    <row r="29327" spans="6:6">
      <c r="F29327" s="1" t="s">
        <v>3</v>
      </c>
    </row>
    <row r="29328" spans="6:6">
      <c r="F29328" s="1" t="s">
        <v>3</v>
      </c>
    </row>
    <row r="29329" spans="6:6">
      <c r="F29329" s="1" t="s">
        <v>3</v>
      </c>
    </row>
    <row r="29330" spans="6:6">
      <c r="F29330" s="1" t="s">
        <v>3</v>
      </c>
    </row>
    <row r="29331" spans="6:6">
      <c r="F29331" s="1" t="s">
        <v>3</v>
      </c>
    </row>
    <row r="29332" spans="6:6">
      <c r="F29332" s="1" t="s">
        <v>3</v>
      </c>
    </row>
    <row r="29333" spans="6:6">
      <c r="F29333" s="1" t="s">
        <v>3</v>
      </c>
    </row>
    <row r="29334" spans="6:6">
      <c r="F29334" s="1" t="s">
        <v>3</v>
      </c>
    </row>
    <row r="29335" spans="6:6">
      <c r="F29335" s="1" t="s">
        <v>3</v>
      </c>
    </row>
    <row r="29336" spans="6:6">
      <c r="F29336" s="1" t="s">
        <v>3</v>
      </c>
    </row>
    <row r="29337" spans="6:6">
      <c r="F29337" s="1" t="s">
        <v>3</v>
      </c>
    </row>
    <row r="29338" spans="6:6">
      <c r="F29338" s="1" t="s">
        <v>3</v>
      </c>
    </row>
    <row r="29339" spans="6:6">
      <c r="F29339" s="1" t="s">
        <v>3</v>
      </c>
    </row>
    <row r="29340" spans="6:6">
      <c r="F29340" s="1" t="s">
        <v>3</v>
      </c>
    </row>
    <row r="29341" spans="6:6">
      <c r="F29341" s="1" t="s">
        <v>3</v>
      </c>
    </row>
    <row r="29342" spans="6:6">
      <c r="F29342" s="1" t="s">
        <v>3</v>
      </c>
    </row>
    <row r="29343" spans="6:6">
      <c r="F29343" s="1" t="s">
        <v>3</v>
      </c>
    </row>
    <row r="29344" spans="6:6">
      <c r="F29344" s="1" t="s">
        <v>3</v>
      </c>
    </row>
    <row r="29345" spans="6:6">
      <c r="F29345" s="1" t="s">
        <v>3</v>
      </c>
    </row>
    <row r="29346" spans="6:6">
      <c r="F29346" s="1" t="s">
        <v>3</v>
      </c>
    </row>
    <row r="29347" spans="6:6">
      <c r="F29347" s="1" t="s">
        <v>3</v>
      </c>
    </row>
    <row r="29348" spans="6:6">
      <c r="F29348" s="1" t="s">
        <v>3</v>
      </c>
    </row>
    <row r="29349" spans="6:6">
      <c r="F29349" s="1" t="s">
        <v>3</v>
      </c>
    </row>
    <row r="29350" spans="6:6">
      <c r="F29350" s="1" t="s">
        <v>3</v>
      </c>
    </row>
    <row r="29351" spans="6:6">
      <c r="F29351" s="1" t="s">
        <v>3</v>
      </c>
    </row>
    <row r="29352" spans="6:6">
      <c r="F29352" s="1" t="s">
        <v>3</v>
      </c>
    </row>
    <row r="29353" spans="6:6">
      <c r="F29353" s="1" t="s">
        <v>3</v>
      </c>
    </row>
    <row r="29354" spans="6:6">
      <c r="F29354" s="1" t="s">
        <v>3</v>
      </c>
    </row>
    <row r="29355" spans="6:6">
      <c r="F29355" s="1" t="s">
        <v>3</v>
      </c>
    </row>
    <row r="29356" spans="6:6">
      <c r="F29356" s="1" t="s">
        <v>3</v>
      </c>
    </row>
    <row r="29357" spans="6:6">
      <c r="F29357" s="1" t="s">
        <v>3</v>
      </c>
    </row>
    <row r="29358" spans="6:6">
      <c r="F29358" s="1" t="s">
        <v>3</v>
      </c>
    </row>
    <row r="29359" spans="6:6">
      <c r="F29359" s="1" t="s">
        <v>3</v>
      </c>
    </row>
    <row r="29360" spans="6:6">
      <c r="F29360" s="1" t="s">
        <v>3</v>
      </c>
    </row>
    <row r="29361" spans="6:6">
      <c r="F29361" s="1" t="s">
        <v>3</v>
      </c>
    </row>
    <row r="29362" spans="6:6">
      <c r="F29362" s="1" t="s">
        <v>3</v>
      </c>
    </row>
    <row r="29363" spans="6:6">
      <c r="F29363" s="1" t="s">
        <v>3</v>
      </c>
    </row>
    <row r="29364" spans="6:6">
      <c r="F29364" s="1" t="s">
        <v>3</v>
      </c>
    </row>
    <row r="29365" spans="6:6">
      <c r="F29365" s="1" t="s">
        <v>3</v>
      </c>
    </row>
    <row r="29366" spans="6:6">
      <c r="F29366" s="1" t="s">
        <v>3</v>
      </c>
    </row>
    <row r="29367" spans="6:6">
      <c r="F29367" s="1" t="s">
        <v>3</v>
      </c>
    </row>
    <row r="29368" spans="6:6">
      <c r="F29368" s="1" t="s">
        <v>3</v>
      </c>
    </row>
    <row r="29369" spans="6:6">
      <c r="F29369" s="1" t="s">
        <v>3</v>
      </c>
    </row>
    <row r="29370" spans="6:6">
      <c r="F29370" s="1" t="s">
        <v>3</v>
      </c>
    </row>
    <row r="29371" spans="6:6">
      <c r="F29371" s="1" t="s">
        <v>3</v>
      </c>
    </row>
    <row r="29372" spans="6:6">
      <c r="F29372" s="1" t="s">
        <v>3</v>
      </c>
    </row>
    <row r="29373" spans="6:6">
      <c r="F29373" s="1" t="s">
        <v>3</v>
      </c>
    </row>
    <row r="29374" spans="6:6">
      <c r="F29374" s="1" t="s">
        <v>3</v>
      </c>
    </row>
    <row r="29375" spans="6:6">
      <c r="F29375" s="1" t="s">
        <v>3</v>
      </c>
    </row>
    <row r="29376" spans="6:6">
      <c r="F29376" s="1" t="s">
        <v>3</v>
      </c>
    </row>
    <row r="29377" spans="6:6">
      <c r="F29377" s="1" t="s">
        <v>3</v>
      </c>
    </row>
    <row r="29378" spans="6:6">
      <c r="F29378" s="1" t="s">
        <v>3</v>
      </c>
    </row>
    <row r="29379" spans="6:6">
      <c r="F29379" s="1" t="s">
        <v>3</v>
      </c>
    </row>
    <row r="29380" spans="6:6">
      <c r="F29380" s="1" t="s">
        <v>3</v>
      </c>
    </row>
    <row r="29381" spans="6:6">
      <c r="F29381" s="1" t="s">
        <v>3</v>
      </c>
    </row>
    <row r="29382" spans="6:6">
      <c r="F29382" s="1" t="s">
        <v>3</v>
      </c>
    </row>
    <row r="29383" spans="6:6">
      <c r="F29383" s="1" t="s">
        <v>3</v>
      </c>
    </row>
    <row r="29384" spans="6:6">
      <c r="F29384" s="1" t="s">
        <v>3</v>
      </c>
    </row>
    <row r="29385" spans="6:6">
      <c r="F29385" s="1" t="s">
        <v>3</v>
      </c>
    </row>
    <row r="29386" spans="6:6">
      <c r="F29386" s="1" t="s">
        <v>3</v>
      </c>
    </row>
    <row r="29387" spans="6:6">
      <c r="F29387" s="1" t="s">
        <v>3</v>
      </c>
    </row>
    <row r="29388" spans="6:6">
      <c r="F29388" s="1" t="s">
        <v>3</v>
      </c>
    </row>
    <row r="29389" spans="6:6">
      <c r="F29389" s="1" t="s">
        <v>3</v>
      </c>
    </row>
    <row r="29390" spans="6:6">
      <c r="F29390" s="1" t="s">
        <v>3</v>
      </c>
    </row>
    <row r="29391" spans="6:6">
      <c r="F29391" s="1" t="s">
        <v>3</v>
      </c>
    </row>
    <row r="29392" spans="6:6">
      <c r="F29392" s="1" t="s">
        <v>3</v>
      </c>
    </row>
    <row r="29393" spans="6:6">
      <c r="F29393" s="1" t="s">
        <v>3</v>
      </c>
    </row>
    <row r="29394" spans="6:6">
      <c r="F29394" s="1" t="s">
        <v>3</v>
      </c>
    </row>
    <row r="29395" spans="6:6">
      <c r="F29395" s="1" t="s">
        <v>3</v>
      </c>
    </row>
    <row r="29396" spans="6:6">
      <c r="F29396" s="1" t="s">
        <v>3</v>
      </c>
    </row>
    <row r="29397" spans="6:6">
      <c r="F29397" s="1" t="s">
        <v>3</v>
      </c>
    </row>
    <row r="29398" spans="6:6">
      <c r="F29398" s="1" t="s">
        <v>3</v>
      </c>
    </row>
    <row r="29399" spans="6:6">
      <c r="F29399" s="1" t="s">
        <v>3</v>
      </c>
    </row>
    <row r="29400" spans="6:6">
      <c r="F29400" s="1" t="s">
        <v>3</v>
      </c>
    </row>
    <row r="29401" spans="6:6">
      <c r="F29401" s="1" t="s">
        <v>3</v>
      </c>
    </row>
    <row r="29402" spans="6:6">
      <c r="F29402" s="1" t="s">
        <v>3</v>
      </c>
    </row>
    <row r="29403" spans="6:6">
      <c r="F29403" s="1" t="s">
        <v>3</v>
      </c>
    </row>
    <row r="29404" spans="6:6">
      <c r="F29404" s="1" t="s">
        <v>3</v>
      </c>
    </row>
    <row r="29405" spans="6:6">
      <c r="F29405" s="1" t="s">
        <v>3</v>
      </c>
    </row>
    <row r="29406" spans="6:6">
      <c r="F29406" s="1" t="s">
        <v>3</v>
      </c>
    </row>
    <row r="29407" spans="6:6">
      <c r="F29407" s="1" t="s">
        <v>3</v>
      </c>
    </row>
    <row r="29408" spans="6:6">
      <c r="F29408" s="1" t="s">
        <v>3</v>
      </c>
    </row>
    <row r="29409" spans="6:6">
      <c r="F29409" s="1" t="s">
        <v>3</v>
      </c>
    </row>
    <row r="29410" spans="6:6">
      <c r="F29410" s="1" t="s">
        <v>3</v>
      </c>
    </row>
    <row r="29411" spans="6:6">
      <c r="F29411" s="1" t="s">
        <v>3</v>
      </c>
    </row>
    <row r="29412" spans="6:6">
      <c r="F29412" s="1" t="s">
        <v>3</v>
      </c>
    </row>
    <row r="29413" spans="6:6">
      <c r="F29413" s="1" t="s">
        <v>3</v>
      </c>
    </row>
    <row r="29414" spans="6:6">
      <c r="F29414" s="1" t="s">
        <v>3</v>
      </c>
    </row>
    <row r="29415" spans="6:6">
      <c r="F29415" s="1" t="s">
        <v>3</v>
      </c>
    </row>
    <row r="29416" spans="6:6">
      <c r="F29416" s="1" t="s">
        <v>3</v>
      </c>
    </row>
    <row r="29417" spans="6:6">
      <c r="F29417" s="1" t="s">
        <v>3</v>
      </c>
    </row>
    <row r="29418" spans="6:6">
      <c r="F29418" s="1" t="s">
        <v>3</v>
      </c>
    </row>
    <row r="29419" spans="6:6">
      <c r="F29419" s="1" t="s">
        <v>3</v>
      </c>
    </row>
    <row r="29420" spans="6:6">
      <c r="F29420" s="1" t="s">
        <v>3</v>
      </c>
    </row>
    <row r="29421" spans="6:6">
      <c r="F29421" s="1" t="s">
        <v>3</v>
      </c>
    </row>
    <row r="29422" spans="6:6">
      <c r="F29422" s="1" t="s">
        <v>3</v>
      </c>
    </row>
    <row r="29423" spans="6:6">
      <c r="F29423" s="1" t="s">
        <v>3</v>
      </c>
    </row>
    <row r="29424" spans="6:6">
      <c r="F29424" s="1" t="s">
        <v>3</v>
      </c>
    </row>
    <row r="29425" spans="6:6">
      <c r="F29425" s="1" t="s">
        <v>3</v>
      </c>
    </row>
    <row r="29426" spans="6:6">
      <c r="F29426" s="1" t="s">
        <v>3</v>
      </c>
    </row>
    <row r="29427" spans="6:6">
      <c r="F29427" s="1" t="s">
        <v>3</v>
      </c>
    </row>
    <row r="29428" spans="6:6">
      <c r="F29428" s="1" t="s">
        <v>3</v>
      </c>
    </row>
    <row r="29429" spans="6:6">
      <c r="F29429" s="1" t="s">
        <v>3</v>
      </c>
    </row>
    <row r="29430" spans="6:6">
      <c r="F29430" s="1" t="s">
        <v>3</v>
      </c>
    </row>
    <row r="29431" spans="6:6">
      <c r="F29431" s="1" t="s">
        <v>3</v>
      </c>
    </row>
    <row r="29432" spans="6:6">
      <c r="F29432" s="1" t="s">
        <v>3</v>
      </c>
    </row>
    <row r="29433" spans="6:6">
      <c r="F29433" s="1" t="s">
        <v>3</v>
      </c>
    </row>
    <row r="29434" spans="6:6">
      <c r="F29434" s="1" t="s">
        <v>3</v>
      </c>
    </row>
    <row r="29435" spans="6:6">
      <c r="F29435" s="1" t="s">
        <v>3</v>
      </c>
    </row>
    <row r="29436" spans="6:6">
      <c r="F29436" s="1" t="s">
        <v>3</v>
      </c>
    </row>
    <row r="29437" spans="6:6">
      <c r="F29437" s="1" t="s">
        <v>3</v>
      </c>
    </row>
    <row r="29438" spans="6:6">
      <c r="F29438" s="1" t="s">
        <v>3</v>
      </c>
    </row>
    <row r="29439" spans="6:6">
      <c r="F29439" s="1" t="s">
        <v>3</v>
      </c>
    </row>
    <row r="29440" spans="6:6">
      <c r="F29440" s="1" t="s">
        <v>3</v>
      </c>
    </row>
    <row r="29441" spans="6:6">
      <c r="F29441" s="1" t="s">
        <v>3</v>
      </c>
    </row>
    <row r="29442" spans="6:6">
      <c r="F29442" s="1" t="s">
        <v>3</v>
      </c>
    </row>
    <row r="29443" spans="6:6">
      <c r="F29443" s="1" t="s">
        <v>3</v>
      </c>
    </row>
    <row r="29444" spans="6:6">
      <c r="F29444" s="1" t="s">
        <v>3</v>
      </c>
    </row>
    <row r="29445" spans="6:6">
      <c r="F29445" s="1" t="s">
        <v>3</v>
      </c>
    </row>
    <row r="29446" spans="6:6">
      <c r="F29446" s="1" t="s">
        <v>3</v>
      </c>
    </row>
    <row r="29447" spans="6:6">
      <c r="F29447" s="1" t="s">
        <v>3</v>
      </c>
    </row>
    <row r="29448" spans="6:6">
      <c r="F29448" s="1" t="s">
        <v>3</v>
      </c>
    </row>
    <row r="29449" spans="6:6">
      <c r="F29449" s="1" t="s">
        <v>3</v>
      </c>
    </row>
    <row r="29450" spans="6:6">
      <c r="F29450" s="1" t="s">
        <v>3</v>
      </c>
    </row>
    <row r="29451" spans="6:6">
      <c r="F29451" s="1" t="s">
        <v>3</v>
      </c>
    </row>
    <row r="29452" spans="6:6">
      <c r="F29452" s="1" t="s">
        <v>3</v>
      </c>
    </row>
    <row r="29453" spans="6:6">
      <c r="F29453" s="1" t="s">
        <v>3</v>
      </c>
    </row>
    <row r="29454" spans="6:6">
      <c r="F29454" s="1" t="s">
        <v>3</v>
      </c>
    </row>
    <row r="29455" spans="6:6">
      <c r="F29455" s="1" t="s">
        <v>3</v>
      </c>
    </row>
    <row r="29456" spans="6:6">
      <c r="F29456" s="1" t="s">
        <v>3</v>
      </c>
    </row>
    <row r="29457" spans="6:6">
      <c r="F29457" s="1" t="s">
        <v>3</v>
      </c>
    </row>
    <row r="29458" spans="6:6">
      <c r="F29458" s="1" t="s">
        <v>3</v>
      </c>
    </row>
    <row r="29459" spans="6:6">
      <c r="F29459" s="1" t="s">
        <v>3</v>
      </c>
    </row>
    <row r="29460" spans="6:6">
      <c r="F29460" s="1" t="s">
        <v>3</v>
      </c>
    </row>
    <row r="29461" spans="6:6">
      <c r="F29461" s="1" t="s">
        <v>3</v>
      </c>
    </row>
    <row r="29462" spans="6:6">
      <c r="F29462" s="1" t="s">
        <v>3</v>
      </c>
    </row>
    <row r="29463" spans="6:6">
      <c r="F29463" s="1" t="s">
        <v>3</v>
      </c>
    </row>
    <row r="29464" spans="6:6">
      <c r="F29464" s="1" t="s">
        <v>3</v>
      </c>
    </row>
    <row r="29465" spans="6:6">
      <c r="F29465" s="1" t="s">
        <v>3</v>
      </c>
    </row>
    <row r="29466" spans="6:6">
      <c r="F29466" s="1" t="s">
        <v>3</v>
      </c>
    </row>
    <row r="29467" spans="6:6">
      <c r="F29467" s="1" t="s">
        <v>3</v>
      </c>
    </row>
    <row r="29468" spans="6:6">
      <c r="F29468" s="1" t="s">
        <v>3</v>
      </c>
    </row>
    <row r="29469" spans="6:6">
      <c r="F29469" s="1" t="s">
        <v>3</v>
      </c>
    </row>
    <row r="29470" spans="6:6">
      <c r="F29470" s="1" t="s">
        <v>3</v>
      </c>
    </row>
    <row r="29471" spans="6:6">
      <c r="F29471" s="1" t="s">
        <v>3</v>
      </c>
    </row>
    <row r="29472" spans="6:6">
      <c r="F29472" s="1" t="s">
        <v>3</v>
      </c>
    </row>
    <row r="29473" spans="6:6">
      <c r="F29473" s="1" t="s">
        <v>3</v>
      </c>
    </row>
    <row r="29474" spans="6:6">
      <c r="F29474" s="1" t="s">
        <v>3</v>
      </c>
    </row>
    <row r="29475" spans="6:6">
      <c r="F29475" s="1" t="s">
        <v>3</v>
      </c>
    </row>
    <row r="29476" spans="6:6">
      <c r="F29476" s="1" t="s">
        <v>3</v>
      </c>
    </row>
    <row r="29477" spans="6:6">
      <c r="F29477" s="1" t="s">
        <v>3</v>
      </c>
    </row>
    <row r="29478" spans="6:6">
      <c r="F29478" s="1" t="s">
        <v>3</v>
      </c>
    </row>
    <row r="29479" spans="6:6">
      <c r="F29479" s="1" t="s">
        <v>3</v>
      </c>
    </row>
    <row r="29480" spans="6:6">
      <c r="F29480" s="1" t="s">
        <v>3</v>
      </c>
    </row>
    <row r="29481" spans="6:6">
      <c r="F29481" s="1" t="s">
        <v>3</v>
      </c>
    </row>
    <row r="29482" spans="6:6">
      <c r="F29482" s="1" t="s">
        <v>3</v>
      </c>
    </row>
    <row r="29483" spans="6:6">
      <c r="F29483" s="1" t="s">
        <v>3</v>
      </c>
    </row>
    <row r="29484" spans="6:6">
      <c r="F29484" s="1" t="s">
        <v>3</v>
      </c>
    </row>
    <row r="29485" spans="6:6">
      <c r="F29485" s="1" t="s">
        <v>3</v>
      </c>
    </row>
    <row r="29486" spans="6:6">
      <c r="F29486" s="1" t="s">
        <v>3</v>
      </c>
    </row>
    <row r="29487" spans="6:6">
      <c r="F29487" s="1" t="s">
        <v>3</v>
      </c>
    </row>
    <row r="29488" spans="6:6">
      <c r="F29488" s="1" t="s">
        <v>3</v>
      </c>
    </row>
    <row r="29489" spans="6:6">
      <c r="F29489" s="1" t="s">
        <v>3</v>
      </c>
    </row>
    <row r="29490" spans="6:6">
      <c r="F29490" s="1" t="s">
        <v>3</v>
      </c>
    </row>
    <row r="29491" spans="6:6">
      <c r="F29491" s="1" t="s">
        <v>3</v>
      </c>
    </row>
    <row r="29492" spans="6:6">
      <c r="F29492" s="1" t="s">
        <v>3</v>
      </c>
    </row>
    <row r="29493" spans="6:6">
      <c r="F29493" s="1" t="s">
        <v>3</v>
      </c>
    </row>
    <row r="29494" spans="6:6">
      <c r="F29494" s="1" t="s">
        <v>3</v>
      </c>
    </row>
    <row r="29495" spans="6:6">
      <c r="F29495" s="1" t="s">
        <v>3</v>
      </c>
    </row>
    <row r="29496" spans="6:6">
      <c r="F29496" s="1" t="s">
        <v>3</v>
      </c>
    </row>
    <row r="29497" spans="6:6">
      <c r="F29497" s="1" t="s">
        <v>3</v>
      </c>
    </row>
    <row r="29498" spans="6:6">
      <c r="F29498" s="1" t="s">
        <v>3</v>
      </c>
    </row>
    <row r="29499" spans="6:6">
      <c r="F29499" s="1" t="s">
        <v>3</v>
      </c>
    </row>
    <row r="29500" spans="6:6">
      <c r="F29500" s="1" t="s">
        <v>3</v>
      </c>
    </row>
    <row r="29501" spans="6:6">
      <c r="F29501" s="1" t="s">
        <v>3</v>
      </c>
    </row>
    <row r="29502" spans="6:6">
      <c r="F29502" s="1" t="s">
        <v>3</v>
      </c>
    </row>
    <row r="29503" spans="6:6">
      <c r="F29503" s="1" t="s">
        <v>3</v>
      </c>
    </row>
    <row r="29504" spans="6:6">
      <c r="F29504" s="1" t="s">
        <v>3</v>
      </c>
    </row>
    <row r="29505" spans="6:6">
      <c r="F29505" s="1" t="s">
        <v>3</v>
      </c>
    </row>
    <row r="29506" spans="6:6">
      <c r="F29506" s="1" t="s">
        <v>3</v>
      </c>
    </row>
    <row r="29507" spans="6:6">
      <c r="F29507" s="1" t="s">
        <v>3</v>
      </c>
    </row>
    <row r="29508" spans="6:6">
      <c r="F29508" s="1" t="s">
        <v>3</v>
      </c>
    </row>
    <row r="29509" spans="6:6">
      <c r="F29509" s="1" t="s">
        <v>3</v>
      </c>
    </row>
    <row r="29510" spans="6:6">
      <c r="F29510" s="1" t="s">
        <v>3</v>
      </c>
    </row>
    <row r="29511" spans="6:6">
      <c r="F29511" s="1" t="s">
        <v>3</v>
      </c>
    </row>
    <row r="29512" spans="6:6">
      <c r="F29512" s="1" t="s">
        <v>3</v>
      </c>
    </row>
    <row r="29513" spans="6:6">
      <c r="F29513" s="1" t="s">
        <v>3</v>
      </c>
    </row>
    <row r="29514" spans="6:6">
      <c r="F29514" s="1" t="s">
        <v>3</v>
      </c>
    </row>
    <row r="29515" spans="6:6">
      <c r="F29515" s="1" t="s">
        <v>3</v>
      </c>
    </row>
    <row r="29516" spans="6:6">
      <c r="F29516" s="1" t="s">
        <v>3</v>
      </c>
    </row>
    <row r="29517" spans="6:6">
      <c r="F29517" s="1" t="s">
        <v>3</v>
      </c>
    </row>
    <row r="29518" spans="6:6">
      <c r="F29518" s="1" t="s">
        <v>3</v>
      </c>
    </row>
    <row r="29519" spans="6:6">
      <c r="F29519" s="1" t="s">
        <v>3</v>
      </c>
    </row>
    <row r="29520" spans="6:6">
      <c r="F29520" s="1" t="s">
        <v>3</v>
      </c>
    </row>
    <row r="29521" spans="6:6">
      <c r="F29521" s="1" t="s">
        <v>3</v>
      </c>
    </row>
    <row r="29522" spans="6:6">
      <c r="F29522" s="1" t="s">
        <v>3</v>
      </c>
    </row>
    <row r="29523" spans="6:6">
      <c r="F29523" s="1" t="s">
        <v>3</v>
      </c>
    </row>
    <row r="29524" spans="6:6">
      <c r="F29524" s="1" t="s">
        <v>3</v>
      </c>
    </row>
    <row r="29525" spans="6:6">
      <c r="F29525" s="1" t="s">
        <v>3</v>
      </c>
    </row>
    <row r="29526" spans="6:6">
      <c r="F29526" s="1" t="s">
        <v>3</v>
      </c>
    </row>
    <row r="29527" spans="6:6">
      <c r="F29527" s="1" t="s">
        <v>3</v>
      </c>
    </row>
    <row r="29528" spans="6:6">
      <c r="F29528" s="1" t="s">
        <v>3</v>
      </c>
    </row>
    <row r="29529" spans="6:6">
      <c r="F29529" s="1" t="s">
        <v>3</v>
      </c>
    </row>
    <row r="29530" spans="6:6">
      <c r="F29530" s="1" t="s">
        <v>3</v>
      </c>
    </row>
    <row r="29531" spans="6:6">
      <c r="F29531" s="1" t="s">
        <v>3</v>
      </c>
    </row>
    <row r="29532" spans="6:6">
      <c r="F29532" s="1" t="s">
        <v>3</v>
      </c>
    </row>
    <row r="29533" spans="6:6">
      <c r="F29533" s="1" t="s">
        <v>3</v>
      </c>
    </row>
    <row r="29534" spans="6:6">
      <c r="F29534" s="1" t="s">
        <v>3</v>
      </c>
    </row>
    <row r="29535" spans="6:6">
      <c r="F29535" s="1" t="s">
        <v>3</v>
      </c>
    </row>
    <row r="29536" spans="6:6">
      <c r="F29536" s="1" t="s">
        <v>3</v>
      </c>
    </row>
    <row r="29537" spans="6:6">
      <c r="F29537" s="1" t="s">
        <v>3</v>
      </c>
    </row>
    <row r="29538" spans="6:6">
      <c r="F29538" s="1" t="s">
        <v>3</v>
      </c>
    </row>
    <row r="29539" spans="6:6">
      <c r="F29539" s="1" t="s">
        <v>3</v>
      </c>
    </row>
    <row r="29540" spans="6:6">
      <c r="F29540" s="1" t="s">
        <v>3</v>
      </c>
    </row>
    <row r="29541" spans="6:6">
      <c r="F29541" s="1" t="s">
        <v>3</v>
      </c>
    </row>
    <row r="29542" spans="6:6">
      <c r="F29542" s="1" t="s">
        <v>3</v>
      </c>
    </row>
    <row r="29543" spans="6:6">
      <c r="F29543" s="1" t="s">
        <v>3</v>
      </c>
    </row>
    <row r="29544" spans="6:6">
      <c r="F29544" s="1" t="s">
        <v>3</v>
      </c>
    </row>
    <row r="29545" spans="6:6">
      <c r="F29545" s="1" t="s">
        <v>3</v>
      </c>
    </row>
    <row r="29546" spans="6:6">
      <c r="F29546" s="1" t="s">
        <v>3</v>
      </c>
    </row>
    <row r="29547" spans="6:6">
      <c r="F29547" s="1" t="s">
        <v>3</v>
      </c>
    </row>
    <row r="29548" spans="6:6">
      <c r="F29548" s="1" t="s">
        <v>3</v>
      </c>
    </row>
    <row r="29549" spans="6:6">
      <c r="F29549" s="1" t="s">
        <v>3</v>
      </c>
    </row>
    <row r="29550" spans="6:6">
      <c r="F29550" s="1" t="s">
        <v>3</v>
      </c>
    </row>
    <row r="29551" spans="6:6">
      <c r="F29551" s="1" t="s">
        <v>3</v>
      </c>
    </row>
    <row r="29552" spans="6:6">
      <c r="F29552" s="1" t="s">
        <v>3</v>
      </c>
    </row>
    <row r="29553" spans="6:6">
      <c r="F29553" s="1" t="s">
        <v>3</v>
      </c>
    </row>
    <row r="29554" spans="6:6">
      <c r="F29554" s="1" t="s">
        <v>3</v>
      </c>
    </row>
    <row r="29555" spans="6:6">
      <c r="F29555" s="1" t="s">
        <v>3</v>
      </c>
    </row>
    <row r="29556" spans="6:6">
      <c r="F29556" s="1" t="s">
        <v>3</v>
      </c>
    </row>
    <row r="29557" spans="6:6">
      <c r="F29557" s="1" t="s">
        <v>3</v>
      </c>
    </row>
    <row r="29558" spans="6:6">
      <c r="F29558" s="1" t="s">
        <v>3</v>
      </c>
    </row>
    <row r="29559" spans="6:6">
      <c r="F29559" s="1" t="s">
        <v>3</v>
      </c>
    </row>
    <row r="29560" spans="6:6">
      <c r="F29560" s="1" t="s">
        <v>3</v>
      </c>
    </row>
    <row r="29561" spans="6:6">
      <c r="F29561" s="1" t="s">
        <v>3</v>
      </c>
    </row>
    <row r="29562" spans="6:6">
      <c r="F29562" s="1" t="s">
        <v>3</v>
      </c>
    </row>
    <row r="29563" spans="6:6">
      <c r="F29563" s="1" t="s">
        <v>3</v>
      </c>
    </row>
    <row r="29564" spans="6:6">
      <c r="F29564" s="1" t="s">
        <v>3</v>
      </c>
    </row>
    <row r="29565" spans="6:6">
      <c r="F29565" s="1" t="s">
        <v>3</v>
      </c>
    </row>
    <row r="29566" spans="6:6">
      <c r="F29566" s="1" t="s">
        <v>3</v>
      </c>
    </row>
    <row r="29567" spans="6:6">
      <c r="F29567" s="1" t="s">
        <v>3</v>
      </c>
    </row>
    <row r="29568" spans="6:6">
      <c r="F29568" s="1" t="s">
        <v>3</v>
      </c>
    </row>
    <row r="29569" spans="6:6">
      <c r="F29569" s="1" t="s">
        <v>3</v>
      </c>
    </row>
    <row r="29570" spans="6:6">
      <c r="F29570" s="1" t="s">
        <v>3</v>
      </c>
    </row>
    <row r="29571" spans="6:6">
      <c r="F29571" s="1" t="s">
        <v>3</v>
      </c>
    </row>
    <row r="29572" spans="6:6">
      <c r="F29572" s="1" t="s">
        <v>3</v>
      </c>
    </row>
    <row r="29573" spans="6:6">
      <c r="F29573" s="1" t="s">
        <v>3</v>
      </c>
    </row>
    <row r="29574" spans="6:6">
      <c r="F29574" s="1" t="s">
        <v>3</v>
      </c>
    </row>
    <row r="29575" spans="6:6">
      <c r="F29575" s="1" t="s">
        <v>3</v>
      </c>
    </row>
    <row r="29576" spans="6:6">
      <c r="F29576" s="1" t="s">
        <v>3</v>
      </c>
    </row>
    <row r="29577" spans="6:6">
      <c r="F29577" s="1" t="s">
        <v>3</v>
      </c>
    </row>
    <row r="29578" spans="6:6">
      <c r="F29578" s="1" t="s">
        <v>3</v>
      </c>
    </row>
    <row r="29579" spans="6:6">
      <c r="F29579" s="1" t="s">
        <v>3</v>
      </c>
    </row>
    <row r="29580" spans="6:6">
      <c r="F29580" s="1" t="s">
        <v>3</v>
      </c>
    </row>
    <row r="29581" spans="6:6">
      <c r="F29581" s="1" t="s">
        <v>3</v>
      </c>
    </row>
    <row r="29582" spans="6:6">
      <c r="F29582" s="1" t="s">
        <v>3</v>
      </c>
    </row>
    <row r="29583" spans="6:6">
      <c r="F29583" s="1" t="s">
        <v>3</v>
      </c>
    </row>
    <row r="29584" spans="6:6">
      <c r="F29584" s="1" t="s">
        <v>3</v>
      </c>
    </row>
    <row r="29585" spans="6:6">
      <c r="F29585" s="1" t="s">
        <v>3</v>
      </c>
    </row>
    <row r="29586" spans="6:6">
      <c r="F29586" s="1" t="s">
        <v>3</v>
      </c>
    </row>
    <row r="29587" spans="6:6">
      <c r="F29587" s="1" t="s">
        <v>3</v>
      </c>
    </row>
    <row r="29588" spans="6:6">
      <c r="F29588" s="1" t="s">
        <v>3</v>
      </c>
    </row>
    <row r="29589" spans="6:6">
      <c r="F29589" s="1" t="s">
        <v>3</v>
      </c>
    </row>
    <row r="29590" spans="6:6">
      <c r="F29590" s="1" t="s">
        <v>3</v>
      </c>
    </row>
    <row r="29591" spans="6:6">
      <c r="F29591" s="1" t="s">
        <v>3</v>
      </c>
    </row>
    <row r="29592" spans="6:6">
      <c r="F29592" s="1" t="s">
        <v>3</v>
      </c>
    </row>
    <row r="29593" spans="6:6">
      <c r="F29593" s="1" t="s">
        <v>3</v>
      </c>
    </row>
    <row r="29594" spans="6:6">
      <c r="F29594" s="1" t="s">
        <v>3</v>
      </c>
    </row>
    <row r="29595" spans="6:6">
      <c r="F29595" s="1" t="s">
        <v>3</v>
      </c>
    </row>
    <row r="29596" spans="6:6">
      <c r="F29596" s="1" t="s">
        <v>3</v>
      </c>
    </row>
    <row r="29597" spans="6:6">
      <c r="F29597" s="1" t="s">
        <v>3</v>
      </c>
    </row>
    <row r="29598" spans="6:6">
      <c r="F29598" s="1" t="s">
        <v>3</v>
      </c>
    </row>
    <row r="29599" spans="6:6">
      <c r="F29599" s="1" t="s">
        <v>3</v>
      </c>
    </row>
    <row r="29600" spans="6:6">
      <c r="F29600" s="1" t="s">
        <v>3</v>
      </c>
    </row>
    <row r="29601" spans="6:6">
      <c r="F29601" s="1" t="s">
        <v>3</v>
      </c>
    </row>
    <row r="29602" spans="6:6">
      <c r="F29602" s="1" t="s">
        <v>3</v>
      </c>
    </row>
    <row r="29603" spans="6:6">
      <c r="F29603" s="1" t="s">
        <v>3</v>
      </c>
    </row>
    <row r="29604" spans="6:6">
      <c r="F29604" s="1" t="s">
        <v>3</v>
      </c>
    </row>
    <row r="29605" spans="6:6">
      <c r="F29605" s="1" t="s">
        <v>3</v>
      </c>
    </row>
    <row r="29606" spans="6:6">
      <c r="F29606" s="1" t="s">
        <v>3</v>
      </c>
    </row>
    <row r="29607" spans="6:6">
      <c r="F29607" s="1" t="s">
        <v>3</v>
      </c>
    </row>
    <row r="29608" spans="6:6">
      <c r="F29608" s="1" t="s">
        <v>3</v>
      </c>
    </row>
    <row r="29609" spans="6:6">
      <c r="F29609" s="1" t="s">
        <v>3</v>
      </c>
    </row>
    <row r="29610" spans="6:6">
      <c r="F29610" s="1" t="s">
        <v>3</v>
      </c>
    </row>
    <row r="29611" spans="6:6">
      <c r="F29611" s="1" t="s">
        <v>3</v>
      </c>
    </row>
    <row r="29612" spans="6:6">
      <c r="F29612" s="1" t="s">
        <v>3</v>
      </c>
    </row>
    <row r="29613" spans="6:6">
      <c r="F29613" s="1" t="s">
        <v>3</v>
      </c>
    </row>
    <row r="29614" spans="6:6">
      <c r="F29614" s="1" t="s">
        <v>3</v>
      </c>
    </row>
    <row r="29615" spans="6:6">
      <c r="F29615" s="1" t="s">
        <v>3</v>
      </c>
    </row>
    <row r="29616" spans="6:6">
      <c r="F29616" s="1" t="s">
        <v>3</v>
      </c>
    </row>
    <row r="29617" spans="6:6">
      <c r="F29617" s="1" t="s">
        <v>3</v>
      </c>
    </row>
    <row r="29618" spans="6:6">
      <c r="F29618" s="1" t="s">
        <v>3</v>
      </c>
    </row>
    <row r="29619" spans="6:6">
      <c r="F29619" s="1" t="s">
        <v>3</v>
      </c>
    </row>
    <row r="29620" spans="6:6">
      <c r="F29620" s="1" t="s">
        <v>3</v>
      </c>
    </row>
    <row r="29621" spans="6:6">
      <c r="F29621" s="1" t="s">
        <v>3</v>
      </c>
    </row>
    <row r="29622" spans="6:6">
      <c r="F29622" s="1" t="s">
        <v>3</v>
      </c>
    </row>
    <row r="29623" spans="6:6">
      <c r="F29623" s="1" t="s">
        <v>3</v>
      </c>
    </row>
    <row r="29624" spans="6:6">
      <c r="F29624" s="1" t="s">
        <v>3</v>
      </c>
    </row>
    <row r="29625" spans="6:6">
      <c r="F29625" s="1" t="s">
        <v>3</v>
      </c>
    </row>
    <row r="29626" spans="6:6">
      <c r="F29626" s="1" t="s">
        <v>3</v>
      </c>
    </row>
    <row r="29627" spans="6:6">
      <c r="F29627" s="1" t="s">
        <v>3</v>
      </c>
    </row>
    <row r="29628" spans="6:6">
      <c r="F29628" s="1" t="s">
        <v>3</v>
      </c>
    </row>
    <row r="29629" spans="6:6">
      <c r="F29629" s="1" t="s">
        <v>3</v>
      </c>
    </row>
    <row r="29630" spans="6:6">
      <c r="F29630" s="1" t="s">
        <v>3</v>
      </c>
    </row>
    <row r="29631" spans="6:6">
      <c r="F29631" s="1" t="s">
        <v>3</v>
      </c>
    </row>
    <row r="29632" spans="6:6">
      <c r="F29632" s="1" t="s">
        <v>3</v>
      </c>
    </row>
    <row r="29633" spans="6:6">
      <c r="F29633" s="1" t="s">
        <v>3</v>
      </c>
    </row>
    <row r="29634" spans="6:6">
      <c r="F29634" s="1" t="s">
        <v>3</v>
      </c>
    </row>
    <row r="29635" spans="6:6">
      <c r="F29635" s="1" t="s">
        <v>3</v>
      </c>
    </row>
    <row r="29636" spans="6:6">
      <c r="F29636" s="1" t="s">
        <v>3</v>
      </c>
    </row>
    <row r="29637" spans="6:6">
      <c r="F29637" s="1" t="s">
        <v>3</v>
      </c>
    </row>
    <row r="29638" spans="6:6">
      <c r="F29638" s="1" t="s">
        <v>3</v>
      </c>
    </row>
    <row r="29639" spans="6:6">
      <c r="F29639" s="1" t="s">
        <v>3</v>
      </c>
    </row>
    <row r="29640" spans="6:6">
      <c r="F29640" s="1" t="s">
        <v>3</v>
      </c>
    </row>
    <row r="29641" spans="6:6">
      <c r="F29641" s="1" t="s">
        <v>3</v>
      </c>
    </row>
    <row r="29642" spans="6:6">
      <c r="F29642" s="1" t="s">
        <v>3</v>
      </c>
    </row>
    <row r="29643" spans="6:6">
      <c r="F29643" s="1" t="s">
        <v>3</v>
      </c>
    </row>
    <row r="29644" spans="6:6">
      <c r="F29644" s="1" t="s">
        <v>3</v>
      </c>
    </row>
    <row r="29645" spans="6:6">
      <c r="F29645" s="1" t="s">
        <v>3</v>
      </c>
    </row>
    <row r="29646" spans="6:6">
      <c r="F29646" s="1" t="s">
        <v>3</v>
      </c>
    </row>
    <row r="29647" spans="6:6">
      <c r="F29647" s="1" t="s">
        <v>3</v>
      </c>
    </row>
    <row r="29648" spans="6:6">
      <c r="F29648" s="1" t="s">
        <v>3</v>
      </c>
    </row>
    <row r="29649" spans="6:6">
      <c r="F29649" s="1" t="s">
        <v>3</v>
      </c>
    </row>
    <row r="29650" spans="6:6">
      <c r="F29650" s="1" t="s">
        <v>3</v>
      </c>
    </row>
    <row r="29651" spans="6:6">
      <c r="F29651" s="1" t="s">
        <v>3</v>
      </c>
    </row>
    <row r="29652" spans="6:6">
      <c r="F29652" s="1" t="s">
        <v>3</v>
      </c>
    </row>
    <row r="29653" spans="6:6">
      <c r="F29653" s="1" t="s">
        <v>3</v>
      </c>
    </row>
    <row r="29654" spans="6:6">
      <c r="F29654" s="1" t="s">
        <v>3</v>
      </c>
    </row>
    <row r="29655" spans="6:6">
      <c r="F29655" s="1" t="s">
        <v>3</v>
      </c>
    </row>
    <row r="29656" spans="6:6">
      <c r="F29656" s="1" t="s">
        <v>3</v>
      </c>
    </row>
    <row r="29657" spans="6:6">
      <c r="F29657" s="1" t="s">
        <v>3</v>
      </c>
    </row>
    <row r="29658" spans="6:6">
      <c r="F29658" s="1" t="s">
        <v>3</v>
      </c>
    </row>
    <row r="29659" spans="6:6">
      <c r="F29659" s="1" t="s">
        <v>3</v>
      </c>
    </row>
    <row r="29660" spans="6:6">
      <c r="F29660" s="1" t="s">
        <v>3</v>
      </c>
    </row>
    <row r="29661" spans="6:6">
      <c r="F29661" s="1" t="s">
        <v>3</v>
      </c>
    </row>
    <row r="29662" spans="6:6">
      <c r="F29662" s="1" t="s">
        <v>3</v>
      </c>
    </row>
    <row r="29663" spans="6:6">
      <c r="F29663" s="1" t="s">
        <v>3</v>
      </c>
    </row>
    <row r="29664" spans="6:6">
      <c r="F29664" s="1" t="s">
        <v>3</v>
      </c>
    </row>
    <row r="29665" spans="6:6">
      <c r="F29665" s="1" t="s">
        <v>3</v>
      </c>
    </row>
    <row r="29666" spans="6:6">
      <c r="F29666" s="1" t="s">
        <v>3</v>
      </c>
    </row>
    <row r="29667" spans="6:6">
      <c r="F29667" s="1" t="s">
        <v>3</v>
      </c>
    </row>
    <row r="29668" spans="6:6">
      <c r="F29668" s="1" t="s">
        <v>3</v>
      </c>
    </row>
    <row r="29669" spans="6:6">
      <c r="F29669" s="1" t="s">
        <v>3</v>
      </c>
    </row>
    <row r="29670" spans="6:6">
      <c r="F29670" s="1" t="s">
        <v>3</v>
      </c>
    </row>
    <row r="29671" spans="6:6">
      <c r="F29671" s="1" t="s">
        <v>3</v>
      </c>
    </row>
    <row r="29672" spans="6:6">
      <c r="F29672" s="1" t="s">
        <v>3</v>
      </c>
    </row>
    <row r="29673" spans="6:6">
      <c r="F29673" s="1" t="s">
        <v>3</v>
      </c>
    </row>
    <row r="29674" spans="6:6">
      <c r="F29674" s="1" t="s">
        <v>3</v>
      </c>
    </row>
    <row r="29675" spans="6:6">
      <c r="F29675" s="1" t="s">
        <v>3</v>
      </c>
    </row>
    <row r="29676" spans="6:6">
      <c r="F29676" s="1" t="s">
        <v>3</v>
      </c>
    </row>
    <row r="29677" spans="6:6">
      <c r="F29677" s="1" t="s">
        <v>3</v>
      </c>
    </row>
    <row r="29678" spans="6:6">
      <c r="F29678" s="1" t="s">
        <v>3</v>
      </c>
    </row>
    <row r="29679" spans="6:6">
      <c r="F29679" s="1" t="s">
        <v>3</v>
      </c>
    </row>
    <row r="29680" spans="6:6">
      <c r="F29680" s="1" t="s">
        <v>3</v>
      </c>
    </row>
    <row r="29681" spans="6:6">
      <c r="F29681" s="1" t="s">
        <v>3</v>
      </c>
    </row>
    <row r="29682" spans="6:6">
      <c r="F29682" s="1" t="s">
        <v>3</v>
      </c>
    </row>
    <row r="29683" spans="6:6">
      <c r="F29683" s="1" t="s">
        <v>3</v>
      </c>
    </row>
    <row r="29684" spans="6:6">
      <c r="F29684" s="1" t="s">
        <v>3</v>
      </c>
    </row>
    <row r="29685" spans="6:6">
      <c r="F29685" s="1" t="s">
        <v>3</v>
      </c>
    </row>
    <row r="29686" spans="6:6">
      <c r="F29686" s="1" t="s">
        <v>3</v>
      </c>
    </row>
    <row r="29687" spans="6:6">
      <c r="F29687" s="1" t="s">
        <v>3</v>
      </c>
    </row>
    <row r="29688" spans="6:6">
      <c r="F29688" s="1" t="s">
        <v>3</v>
      </c>
    </row>
    <row r="29689" spans="6:6">
      <c r="F29689" s="1" t="s">
        <v>3</v>
      </c>
    </row>
    <row r="29690" spans="6:6">
      <c r="F29690" s="1" t="s">
        <v>3</v>
      </c>
    </row>
    <row r="29691" spans="6:6">
      <c r="F29691" s="1" t="s">
        <v>3</v>
      </c>
    </row>
    <row r="29692" spans="6:6">
      <c r="F29692" s="1" t="s">
        <v>3</v>
      </c>
    </row>
    <row r="29693" spans="6:6">
      <c r="F29693" s="1" t="s">
        <v>3</v>
      </c>
    </row>
    <row r="29694" spans="6:6">
      <c r="F29694" s="1" t="s">
        <v>3</v>
      </c>
    </row>
    <row r="29695" spans="6:6">
      <c r="F29695" s="1" t="s">
        <v>3</v>
      </c>
    </row>
    <row r="29696" spans="6:6">
      <c r="F29696" s="1" t="s">
        <v>3</v>
      </c>
    </row>
    <row r="29697" spans="6:6">
      <c r="F29697" s="1" t="s">
        <v>3</v>
      </c>
    </row>
    <row r="29698" spans="6:6">
      <c r="F29698" s="1" t="s">
        <v>3</v>
      </c>
    </row>
    <row r="29699" spans="6:6">
      <c r="F29699" s="1" t="s">
        <v>3</v>
      </c>
    </row>
    <row r="29700" spans="6:6">
      <c r="F29700" s="1" t="s">
        <v>3</v>
      </c>
    </row>
    <row r="29701" spans="6:6">
      <c r="F29701" s="1" t="s">
        <v>3</v>
      </c>
    </row>
    <row r="29702" spans="6:6">
      <c r="F29702" s="1" t="s">
        <v>3</v>
      </c>
    </row>
    <row r="29703" spans="6:6">
      <c r="F29703" s="1" t="s">
        <v>3</v>
      </c>
    </row>
    <row r="29704" spans="6:6">
      <c r="F29704" s="1" t="s">
        <v>3</v>
      </c>
    </row>
    <row r="29705" spans="6:6">
      <c r="F29705" s="1" t="s">
        <v>3</v>
      </c>
    </row>
    <row r="29706" spans="6:6">
      <c r="F29706" s="1" t="s">
        <v>3</v>
      </c>
    </row>
    <row r="29707" spans="6:6">
      <c r="F29707" s="1" t="s">
        <v>3</v>
      </c>
    </row>
    <row r="29708" spans="6:6">
      <c r="F29708" s="1" t="s">
        <v>3</v>
      </c>
    </row>
    <row r="29709" spans="6:6">
      <c r="F29709" s="1" t="s">
        <v>3</v>
      </c>
    </row>
    <row r="29710" spans="6:6">
      <c r="F29710" s="1" t="s">
        <v>3</v>
      </c>
    </row>
    <row r="29711" spans="6:6">
      <c r="F29711" s="1" t="s">
        <v>3</v>
      </c>
    </row>
    <row r="29712" spans="6:6">
      <c r="F29712" s="1" t="s">
        <v>3</v>
      </c>
    </row>
    <row r="29713" spans="6:6">
      <c r="F29713" s="1" t="s">
        <v>3</v>
      </c>
    </row>
    <row r="29714" spans="6:6">
      <c r="F29714" s="1" t="s">
        <v>3</v>
      </c>
    </row>
    <row r="29715" spans="6:6">
      <c r="F29715" s="1" t="s">
        <v>3</v>
      </c>
    </row>
    <row r="29716" spans="6:6">
      <c r="F29716" s="1" t="s">
        <v>3</v>
      </c>
    </row>
    <row r="29717" spans="6:6">
      <c r="F29717" s="1" t="s">
        <v>3</v>
      </c>
    </row>
    <row r="29718" spans="6:6">
      <c r="F29718" s="1" t="s">
        <v>3</v>
      </c>
    </row>
    <row r="29719" spans="6:6">
      <c r="F29719" s="1" t="s">
        <v>3</v>
      </c>
    </row>
    <row r="29720" spans="6:6">
      <c r="F29720" s="1" t="s">
        <v>3</v>
      </c>
    </row>
    <row r="29721" spans="6:6">
      <c r="F29721" s="1" t="s">
        <v>3</v>
      </c>
    </row>
    <row r="29722" spans="6:6">
      <c r="F29722" s="1" t="s">
        <v>3</v>
      </c>
    </row>
    <row r="29723" spans="6:6">
      <c r="F29723" s="1" t="s">
        <v>3</v>
      </c>
    </row>
    <row r="29724" spans="6:6">
      <c r="F29724" s="1" t="s">
        <v>3</v>
      </c>
    </row>
    <row r="29725" spans="6:6">
      <c r="F29725" s="1" t="s">
        <v>3</v>
      </c>
    </row>
    <row r="29726" spans="6:6">
      <c r="F29726" s="1" t="s">
        <v>3</v>
      </c>
    </row>
    <row r="29727" spans="6:6">
      <c r="F29727" s="1" t="s">
        <v>3</v>
      </c>
    </row>
    <row r="29728" spans="6:6">
      <c r="F29728" s="1" t="s">
        <v>3</v>
      </c>
    </row>
    <row r="29729" spans="6:6">
      <c r="F29729" s="1" t="s">
        <v>3</v>
      </c>
    </row>
    <row r="29730" spans="6:6">
      <c r="F29730" s="1" t="s">
        <v>3</v>
      </c>
    </row>
    <row r="29731" spans="6:6">
      <c r="F29731" s="1" t="s">
        <v>3</v>
      </c>
    </row>
    <row r="29732" spans="6:6">
      <c r="F29732" s="1" t="s">
        <v>3</v>
      </c>
    </row>
    <row r="29733" spans="6:6">
      <c r="F29733" s="1" t="s">
        <v>3</v>
      </c>
    </row>
    <row r="29734" spans="6:6">
      <c r="F29734" s="1" t="s">
        <v>3</v>
      </c>
    </row>
    <row r="29735" spans="6:6">
      <c r="F29735" s="1" t="s">
        <v>3</v>
      </c>
    </row>
    <row r="29736" spans="6:6">
      <c r="F29736" s="1" t="s">
        <v>3</v>
      </c>
    </row>
    <row r="29737" spans="6:6">
      <c r="F29737" s="1" t="s">
        <v>3</v>
      </c>
    </row>
    <row r="29738" spans="6:6">
      <c r="F29738" s="1" t="s">
        <v>3</v>
      </c>
    </row>
    <row r="29739" spans="6:6">
      <c r="F29739" s="1" t="s">
        <v>3</v>
      </c>
    </row>
    <row r="29740" spans="6:6">
      <c r="F29740" s="1" t="s">
        <v>3</v>
      </c>
    </row>
    <row r="29741" spans="6:6">
      <c r="F29741" s="1" t="s">
        <v>3</v>
      </c>
    </row>
    <row r="29742" spans="6:6">
      <c r="F29742" s="1" t="s">
        <v>3</v>
      </c>
    </row>
    <row r="29743" spans="6:6">
      <c r="F29743" s="1" t="s">
        <v>3</v>
      </c>
    </row>
    <row r="29744" spans="6:6">
      <c r="F29744" s="1" t="s">
        <v>3</v>
      </c>
    </row>
    <row r="29745" spans="6:6">
      <c r="F29745" s="1" t="s">
        <v>3</v>
      </c>
    </row>
    <row r="29746" spans="6:6">
      <c r="F29746" s="1" t="s">
        <v>3</v>
      </c>
    </row>
    <row r="29747" spans="6:6">
      <c r="F29747" s="1" t="s">
        <v>3</v>
      </c>
    </row>
    <row r="29748" spans="6:6">
      <c r="F29748" s="1" t="s">
        <v>3</v>
      </c>
    </row>
    <row r="29749" spans="6:6">
      <c r="F29749" s="1" t="s">
        <v>3</v>
      </c>
    </row>
    <row r="29750" spans="6:6">
      <c r="F29750" s="1" t="s">
        <v>3</v>
      </c>
    </row>
    <row r="29751" spans="6:6">
      <c r="F29751" s="1" t="s">
        <v>3</v>
      </c>
    </row>
    <row r="29752" spans="6:6">
      <c r="F29752" s="1" t="s">
        <v>3</v>
      </c>
    </row>
    <row r="29753" spans="6:6">
      <c r="F29753" s="1" t="s">
        <v>3</v>
      </c>
    </row>
    <row r="29754" spans="6:6">
      <c r="F29754" s="1" t="s">
        <v>3</v>
      </c>
    </row>
    <row r="29755" spans="6:6">
      <c r="F29755" s="1" t="s">
        <v>3</v>
      </c>
    </row>
    <row r="29756" spans="6:6">
      <c r="F29756" s="1" t="s">
        <v>3</v>
      </c>
    </row>
    <row r="29757" spans="6:6">
      <c r="F29757" s="1" t="s">
        <v>3</v>
      </c>
    </row>
    <row r="29758" spans="6:6">
      <c r="F29758" s="1" t="s">
        <v>3</v>
      </c>
    </row>
    <row r="29759" spans="6:6">
      <c r="F29759" s="1" t="s">
        <v>3</v>
      </c>
    </row>
    <row r="29760" spans="6:6">
      <c r="F29760" s="1" t="s">
        <v>3</v>
      </c>
    </row>
    <row r="29761" spans="6:6">
      <c r="F29761" s="1" t="s">
        <v>3</v>
      </c>
    </row>
    <row r="29762" spans="6:6">
      <c r="F29762" s="1" t="s">
        <v>3</v>
      </c>
    </row>
    <row r="29763" spans="6:6">
      <c r="F29763" s="1" t="s">
        <v>3</v>
      </c>
    </row>
    <row r="29764" spans="6:6">
      <c r="F29764" s="1" t="s">
        <v>3</v>
      </c>
    </row>
    <row r="29765" spans="6:6">
      <c r="F29765" s="1" t="s">
        <v>3</v>
      </c>
    </row>
    <row r="29766" spans="6:6">
      <c r="F29766" s="1" t="s">
        <v>3</v>
      </c>
    </row>
    <row r="29767" spans="6:6">
      <c r="F29767" s="1" t="s">
        <v>3</v>
      </c>
    </row>
    <row r="29768" spans="6:6">
      <c r="F29768" s="1" t="s">
        <v>3</v>
      </c>
    </row>
    <row r="29769" spans="6:6">
      <c r="F29769" s="1" t="s">
        <v>3</v>
      </c>
    </row>
    <row r="29770" spans="6:6">
      <c r="F29770" s="1" t="s">
        <v>3</v>
      </c>
    </row>
    <row r="29771" spans="6:6">
      <c r="F29771" s="1" t="s">
        <v>3</v>
      </c>
    </row>
    <row r="29772" spans="6:6">
      <c r="F29772" s="1" t="s">
        <v>3</v>
      </c>
    </row>
    <row r="29773" spans="6:6">
      <c r="F29773" s="1" t="s">
        <v>3</v>
      </c>
    </row>
    <row r="29774" spans="6:6">
      <c r="F29774" s="1" t="s">
        <v>3</v>
      </c>
    </row>
    <row r="29775" spans="6:6">
      <c r="F29775" s="1" t="s">
        <v>3</v>
      </c>
    </row>
    <row r="29776" spans="6:6">
      <c r="F29776" s="1" t="s">
        <v>3</v>
      </c>
    </row>
    <row r="29777" spans="6:6">
      <c r="F29777" s="1" t="s">
        <v>3</v>
      </c>
    </row>
    <row r="29778" spans="6:6">
      <c r="F29778" s="1" t="s">
        <v>3</v>
      </c>
    </row>
    <row r="29779" spans="6:6">
      <c r="F29779" s="1" t="s">
        <v>3</v>
      </c>
    </row>
    <row r="29780" spans="6:6">
      <c r="F29780" s="1" t="s">
        <v>3</v>
      </c>
    </row>
    <row r="29781" spans="6:6">
      <c r="F29781" s="1" t="s">
        <v>3</v>
      </c>
    </row>
    <row r="29782" spans="6:6">
      <c r="F29782" s="1" t="s">
        <v>3</v>
      </c>
    </row>
    <row r="29783" spans="6:6">
      <c r="F29783" s="1" t="s">
        <v>3</v>
      </c>
    </row>
    <row r="29784" spans="6:6">
      <c r="F29784" s="1" t="s">
        <v>3</v>
      </c>
    </row>
    <row r="29785" spans="6:6">
      <c r="F29785" s="1" t="s">
        <v>3</v>
      </c>
    </row>
    <row r="29786" spans="6:6">
      <c r="F29786" s="1" t="s">
        <v>3</v>
      </c>
    </row>
    <row r="29787" spans="6:6">
      <c r="F29787" s="1" t="s">
        <v>3</v>
      </c>
    </row>
    <row r="29788" spans="6:6">
      <c r="F29788" s="1" t="s">
        <v>3</v>
      </c>
    </row>
    <row r="29789" spans="6:6">
      <c r="F29789" s="1" t="s">
        <v>3</v>
      </c>
    </row>
    <row r="29790" spans="6:6">
      <c r="F29790" s="1" t="s">
        <v>3</v>
      </c>
    </row>
    <row r="29791" spans="6:6">
      <c r="F29791" s="1" t="s">
        <v>3</v>
      </c>
    </row>
    <row r="29792" spans="6:6">
      <c r="F29792" s="1" t="s">
        <v>3</v>
      </c>
    </row>
    <row r="29793" spans="6:6">
      <c r="F29793" s="1" t="s">
        <v>3</v>
      </c>
    </row>
    <row r="29794" spans="6:6">
      <c r="F29794" s="1" t="s">
        <v>3</v>
      </c>
    </row>
    <row r="29795" spans="6:6">
      <c r="F29795" s="1" t="s">
        <v>3</v>
      </c>
    </row>
    <row r="29796" spans="6:6">
      <c r="F29796" s="1" t="s">
        <v>3</v>
      </c>
    </row>
    <row r="29797" spans="6:6">
      <c r="F29797" s="1" t="s">
        <v>3</v>
      </c>
    </row>
    <row r="29798" spans="6:6">
      <c r="F29798" s="1" t="s">
        <v>3</v>
      </c>
    </row>
    <row r="29799" spans="6:6">
      <c r="F29799" s="1" t="s">
        <v>3</v>
      </c>
    </row>
    <row r="29800" spans="6:6">
      <c r="F29800" s="1" t="s">
        <v>3</v>
      </c>
    </row>
    <row r="29801" spans="6:6">
      <c r="F29801" s="1" t="s">
        <v>3</v>
      </c>
    </row>
    <row r="29802" spans="6:6">
      <c r="F29802" s="1" t="s">
        <v>3</v>
      </c>
    </row>
    <row r="29803" spans="6:6">
      <c r="F29803" s="1" t="s">
        <v>3</v>
      </c>
    </row>
    <row r="29804" spans="6:6">
      <c r="F29804" s="1" t="s">
        <v>3</v>
      </c>
    </row>
    <row r="29805" spans="6:6">
      <c r="F29805" s="1" t="s">
        <v>3</v>
      </c>
    </row>
    <row r="29806" spans="6:6">
      <c r="F29806" s="1" t="s">
        <v>3</v>
      </c>
    </row>
    <row r="29807" spans="6:6">
      <c r="F29807" s="1" t="s">
        <v>3</v>
      </c>
    </row>
    <row r="29808" spans="6:6">
      <c r="F29808" s="1" t="s">
        <v>3</v>
      </c>
    </row>
    <row r="29809" spans="6:6">
      <c r="F29809" s="1" t="s">
        <v>3</v>
      </c>
    </row>
    <row r="29810" spans="6:6">
      <c r="F29810" s="1" t="s">
        <v>3</v>
      </c>
    </row>
    <row r="29811" spans="6:6">
      <c r="F29811" s="1" t="s">
        <v>3</v>
      </c>
    </row>
    <row r="29812" spans="6:6">
      <c r="F29812" s="1" t="s">
        <v>3</v>
      </c>
    </row>
    <row r="29813" spans="6:6">
      <c r="F29813" s="1" t="s">
        <v>3</v>
      </c>
    </row>
    <row r="29814" spans="6:6">
      <c r="F29814" s="1" t="s">
        <v>3</v>
      </c>
    </row>
    <row r="29815" spans="6:6">
      <c r="F29815" s="1" t="s">
        <v>3</v>
      </c>
    </row>
    <row r="29816" spans="6:6">
      <c r="F29816" s="1" t="s">
        <v>3</v>
      </c>
    </row>
    <row r="29817" spans="6:6">
      <c r="F29817" s="1" t="s">
        <v>3</v>
      </c>
    </row>
    <row r="29818" spans="6:6">
      <c r="F29818" s="1" t="s">
        <v>3</v>
      </c>
    </row>
    <row r="29819" spans="6:6">
      <c r="F29819" s="1" t="s">
        <v>3</v>
      </c>
    </row>
    <row r="29820" spans="6:6">
      <c r="F29820" s="1" t="s">
        <v>3</v>
      </c>
    </row>
    <row r="29821" spans="6:6">
      <c r="F29821" s="1" t="s">
        <v>3</v>
      </c>
    </row>
    <row r="29822" spans="6:6">
      <c r="F29822" s="1" t="s">
        <v>3</v>
      </c>
    </row>
    <row r="29823" spans="6:6">
      <c r="F29823" s="1" t="s">
        <v>3</v>
      </c>
    </row>
    <row r="29824" spans="6:6">
      <c r="F29824" s="1" t="s">
        <v>3</v>
      </c>
    </row>
    <row r="29825" spans="6:6">
      <c r="F29825" s="1" t="s">
        <v>3</v>
      </c>
    </row>
    <row r="29826" spans="6:6">
      <c r="F29826" s="1" t="s">
        <v>3</v>
      </c>
    </row>
    <row r="29827" spans="6:6">
      <c r="F29827" s="1" t="s">
        <v>3</v>
      </c>
    </row>
    <row r="29828" spans="6:6">
      <c r="F29828" s="1" t="s">
        <v>3</v>
      </c>
    </row>
    <row r="29829" spans="6:6">
      <c r="F29829" s="1" t="s">
        <v>3</v>
      </c>
    </row>
    <row r="29830" spans="6:6">
      <c r="F29830" s="1" t="s">
        <v>3</v>
      </c>
    </row>
    <row r="29831" spans="6:6">
      <c r="F29831" s="1" t="s">
        <v>3</v>
      </c>
    </row>
    <row r="29832" spans="6:6">
      <c r="F29832" s="1" t="s">
        <v>3</v>
      </c>
    </row>
    <row r="29833" spans="6:6">
      <c r="F29833" s="1" t="s">
        <v>3</v>
      </c>
    </row>
    <row r="29834" spans="6:6">
      <c r="F29834" s="1" t="s">
        <v>3</v>
      </c>
    </row>
    <row r="29835" spans="6:6">
      <c r="F29835" s="1" t="s">
        <v>3</v>
      </c>
    </row>
    <row r="29836" spans="6:6">
      <c r="F29836" s="1" t="s">
        <v>3</v>
      </c>
    </row>
    <row r="29837" spans="6:6">
      <c r="F29837" s="1" t="s">
        <v>3</v>
      </c>
    </row>
    <row r="29838" spans="6:6">
      <c r="F29838" s="1" t="s">
        <v>3</v>
      </c>
    </row>
    <row r="29839" spans="6:6">
      <c r="F29839" s="1" t="s">
        <v>3</v>
      </c>
    </row>
    <row r="29840" spans="6:6">
      <c r="F29840" s="1" t="s">
        <v>3</v>
      </c>
    </row>
    <row r="29841" spans="6:6">
      <c r="F29841" s="1" t="s">
        <v>3</v>
      </c>
    </row>
    <row r="29842" spans="6:6">
      <c r="F29842" s="1" t="s">
        <v>3</v>
      </c>
    </row>
    <row r="29843" spans="6:6">
      <c r="F29843" s="1" t="s">
        <v>3</v>
      </c>
    </row>
    <row r="29844" spans="6:6">
      <c r="F29844" s="1" t="s">
        <v>3</v>
      </c>
    </row>
    <row r="29845" spans="6:6">
      <c r="F29845" s="1" t="s">
        <v>3</v>
      </c>
    </row>
    <row r="29846" spans="6:6">
      <c r="F29846" s="1" t="s">
        <v>3</v>
      </c>
    </row>
    <row r="29847" spans="6:6">
      <c r="F29847" s="1" t="s">
        <v>3</v>
      </c>
    </row>
    <row r="29848" spans="6:6">
      <c r="F29848" s="1" t="s">
        <v>3</v>
      </c>
    </row>
    <row r="29849" spans="6:6">
      <c r="F29849" s="1" t="s">
        <v>3</v>
      </c>
    </row>
    <row r="29850" spans="6:6">
      <c r="F29850" s="1" t="s">
        <v>3</v>
      </c>
    </row>
    <row r="29851" spans="6:6">
      <c r="F29851" s="1" t="s">
        <v>3</v>
      </c>
    </row>
    <row r="29852" spans="6:6">
      <c r="F29852" s="1" t="s">
        <v>3</v>
      </c>
    </row>
    <row r="29853" spans="6:6">
      <c r="F29853" s="1" t="s">
        <v>3</v>
      </c>
    </row>
    <row r="29854" spans="6:6">
      <c r="F29854" s="1" t="s">
        <v>3</v>
      </c>
    </row>
    <row r="29855" spans="6:6">
      <c r="F29855" s="1" t="s">
        <v>3</v>
      </c>
    </row>
    <row r="29856" spans="6:6">
      <c r="F29856" s="1" t="s">
        <v>3</v>
      </c>
    </row>
    <row r="29857" spans="6:6">
      <c r="F29857" s="1" t="s">
        <v>3</v>
      </c>
    </row>
    <row r="29858" spans="6:6">
      <c r="F29858" s="1" t="s">
        <v>3</v>
      </c>
    </row>
    <row r="29859" spans="6:6">
      <c r="F29859" s="1" t="s">
        <v>3</v>
      </c>
    </row>
    <row r="29860" spans="6:6">
      <c r="F29860" s="1" t="s">
        <v>3</v>
      </c>
    </row>
    <row r="29861" spans="6:6">
      <c r="F29861" s="1" t="s">
        <v>3</v>
      </c>
    </row>
    <row r="29862" spans="6:6">
      <c r="F29862" s="1" t="s">
        <v>3</v>
      </c>
    </row>
    <row r="29863" spans="6:6">
      <c r="F29863" s="1" t="s">
        <v>3</v>
      </c>
    </row>
    <row r="29864" spans="6:6">
      <c r="F29864" s="1" t="s">
        <v>3</v>
      </c>
    </row>
    <row r="29865" spans="6:6">
      <c r="F29865" s="1" t="s">
        <v>3</v>
      </c>
    </row>
    <row r="29866" spans="6:6">
      <c r="F29866" s="1" t="s">
        <v>3</v>
      </c>
    </row>
    <row r="29867" spans="6:6">
      <c r="F29867" s="1" t="s">
        <v>3</v>
      </c>
    </row>
    <row r="29868" spans="6:6">
      <c r="F29868" s="1" t="s">
        <v>3</v>
      </c>
    </row>
    <row r="29869" spans="6:6">
      <c r="F29869" s="1" t="s">
        <v>3</v>
      </c>
    </row>
    <row r="29870" spans="6:6">
      <c r="F29870" s="1" t="s">
        <v>3</v>
      </c>
    </row>
    <row r="29871" spans="6:6">
      <c r="F29871" s="1" t="s">
        <v>3</v>
      </c>
    </row>
    <row r="29872" spans="6:6">
      <c r="F29872" s="1" t="s">
        <v>3</v>
      </c>
    </row>
    <row r="29873" spans="6:6">
      <c r="F29873" s="1" t="s">
        <v>3</v>
      </c>
    </row>
    <row r="29874" spans="6:6">
      <c r="F29874" s="1" t="s">
        <v>3</v>
      </c>
    </row>
    <row r="29875" spans="6:6">
      <c r="F29875" s="1" t="s">
        <v>3</v>
      </c>
    </row>
    <row r="29876" spans="6:6">
      <c r="F29876" s="1" t="s">
        <v>3</v>
      </c>
    </row>
    <row r="29877" spans="6:6">
      <c r="F29877" s="1" t="s">
        <v>3</v>
      </c>
    </row>
    <row r="29878" spans="6:6">
      <c r="F29878" s="1" t="s">
        <v>3</v>
      </c>
    </row>
    <row r="29879" spans="6:6">
      <c r="F29879" s="1" t="s">
        <v>3</v>
      </c>
    </row>
    <row r="29880" spans="6:6">
      <c r="F29880" s="1" t="s">
        <v>3</v>
      </c>
    </row>
    <row r="29881" spans="6:6">
      <c r="F29881" s="1" t="s">
        <v>3</v>
      </c>
    </row>
    <row r="29882" spans="6:6">
      <c r="F29882" s="1" t="s">
        <v>3</v>
      </c>
    </row>
    <row r="29883" spans="6:6">
      <c r="F29883" s="1" t="s">
        <v>3</v>
      </c>
    </row>
    <row r="29884" spans="6:6">
      <c r="F29884" s="1" t="s">
        <v>3</v>
      </c>
    </row>
    <row r="29885" spans="6:6">
      <c r="F29885" s="1" t="s">
        <v>3</v>
      </c>
    </row>
    <row r="29886" spans="6:6">
      <c r="F29886" s="1" t="s">
        <v>3</v>
      </c>
    </row>
    <row r="29887" spans="6:6">
      <c r="F29887" s="1" t="s">
        <v>3</v>
      </c>
    </row>
    <row r="29888" spans="6:6">
      <c r="F29888" s="1" t="s">
        <v>3</v>
      </c>
    </row>
    <row r="29889" spans="6:6">
      <c r="F29889" s="1" t="s">
        <v>3</v>
      </c>
    </row>
    <row r="29890" spans="6:6">
      <c r="F29890" s="1" t="s">
        <v>3</v>
      </c>
    </row>
    <row r="29891" spans="6:6">
      <c r="F29891" s="1" t="s">
        <v>3</v>
      </c>
    </row>
    <row r="29892" spans="6:6">
      <c r="F29892" s="1" t="s">
        <v>3</v>
      </c>
    </row>
    <row r="29893" spans="6:6">
      <c r="F29893" s="1" t="s">
        <v>3</v>
      </c>
    </row>
    <row r="29894" spans="6:6">
      <c r="F29894" s="1" t="s">
        <v>3</v>
      </c>
    </row>
    <row r="29895" spans="6:6">
      <c r="F29895" s="1" t="s">
        <v>3</v>
      </c>
    </row>
    <row r="29896" spans="6:6">
      <c r="F29896" s="1" t="s">
        <v>3</v>
      </c>
    </row>
    <row r="29897" spans="6:6">
      <c r="F29897" s="1" t="s">
        <v>3</v>
      </c>
    </row>
    <row r="29898" spans="6:6">
      <c r="F29898" s="1" t="s">
        <v>3</v>
      </c>
    </row>
    <row r="29899" spans="6:6">
      <c r="F29899" s="1" t="s">
        <v>3</v>
      </c>
    </row>
    <row r="29900" spans="6:6">
      <c r="F29900" s="1" t="s">
        <v>3</v>
      </c>
    </row>
    <row r="29901" spans="6:6">
      <c r="F29901" s="1" t="s">
        <v>3</v>
      </c>
    </row>
    <row r="29902" spans="6:6">
      <c r="F29902" s="1" t="s">
        <v>3</v>
      </c>
    </row>
    <row r="29903" spans="6:6">
      <c r="F29903" s="1" t="s">
        <v>3</v>
      </c>
    </row>
    <row r="29904" spans="6:6">
      <c r="F29904" s="1" t="s">
        <v>3</v>
      </c>
    </row>
    <row r="29905" spans="6:6">
      <c r="F29905" s="1" t="s">
        <v>3</v>
      </c>
    </row>
    <row r="29906" spans="6:6">
      <c r="F29906" s="1" t="s">
        <v>3</v>
      </c>
    </row>
    <row r="29907" spans="6:6">
      <c r="F29907" s="1" t="s">
        <v>3</v>
      </c>
    </row>
    <row r="29908" spans="6:6">
      <c r="F29908" s="1" t="s">
        <v>3</v>
      </c>
    </row>
    <row r="29909" spans="6:6">
      <c r="F29909" s="1" t="s">
        <v>3</v>
      </c>
    </row>
    <row r="29910" spans="6:6">
      <c r="F29910" s="1" t="s">
        <v>3</v>
      </c>
    </row>
    <row r="29911" spans="6:6">
      <c r="F29911" s="1" t="s">
        <v>3</v>
      </c>
    </row>
    <row r="29912" spans="6:6">
      <c r="F29912" s="1" t="s">
        <v>3</v>
      </c>
    </row>
    <row r="29913" spans="6:6">
      <c r="F29913" s="1" t="s">
        <v>3</v>
      </c>
    </row>
    <row r="29914" spans="6:6">
      <c r="F29914" s="1" t="s">
        <v>3</v>
      </c>
    </row>
    <row r="29915" spans="6:6">
      <c r="F29915" s="1" t="s">
        <v>3</v>
      </c>
    </row>
    <row r="29916" spans="6:6">
      <c r="F29916" s="1" t="s">
        <v>3</v>
      </c>
    </row>
    <row r="29917" spans="6:6">
      <c r="F29917" s="1" t="s">
        <v>3</v>
      </c>
    </row>
    <row r="29918" spans="6:6">
      <c r="F29918" s="1" t="s">
        <v>3</v>
      </c>
    </row>
    <row r="29919" spans="6:6">
      <c r="F29919" s="1" t="s">
        <v>3</v>
      </c>
    </row>
    <row r="29920" spans="6:6">
      <c r="F29920" s="1" t="s">
        <v>3</v>
      </c>
    </row>
    <row r="29921" spans="6:6">
      <c r="F29921" s="1" t="s">
        <v>3</v>
      </c>
    </row>
    <row r="29922" spans="6:6">
      <c r="F29922" s="1" t="s">
        <v>3</v>
      </c>
    </row>
    <row r="29923" spans="6:6">
      <c r="F29923" s="1" t="s">
        <v>3</v>
      </c>
    </row>
    <row r="29924" spans="6:6">
      <c r="F29924" s="1" t="s">
        <v>3</v>
      </c>
    </row>
    <row r="29925" spans="6:6">
      <c r="F29925" s="1" t="s">
        <v>3</v>
      </c>
    </row>
    <row r="29926" spans="6:6">
      <c r="F29926" s="1" t="s">
        <v>3</v>
      </c>
    </row>
    <row r="29927" spans="6:6">
      <c r="F29927" s="1" t="s">
        <v>3</v>
      </c>
    </row>
    <row r="29928" spans="6:6">
      <c r="F29928" s="1" t="s">
        <v>3</v>
      </c>
    </row>
    <row r="29929" spans="6:6">
      <c r="F29929" s="1" t="s">
        <v>3</v>
      </c>
    </row>
    <row r="29930" spans="6:6">
      <c r="F29930" s="1" t="s">
        <v>3</v>
      </c>
    </row>
    <row r="29931" spans="6:6">
      <c r="F29931" s="1" t="s">
        <v>3</v>
      </c>
    </row>
    <row r="29932" spans="6:6">
      <c r="F29932" s="1" t="s">
        <v>3</v>
      </c>
    </row>
    <row r="29933" spans="6:6">
      <c r="F29933" s="1" t="s">
        <v>3</v>
      </c>
    </row>
    <row r="29934" spans="6:6">
      <c r="F29934" s="1" t="s">
        <v>3</v>
      </c>
    </row>
    <row r="29935" spans="6:6">
      <c r="F29935" s="1" t="s">
        <v>3</v>
      </c>
    </row>
    <row r="29936" spans="6:6">
      <c r="F29936" s="1" t="s">
        <v>3</v>
      </c>
    </row>
    <row r="29937" spans="6:6">
      <c r="F29937" s="1" t="s">
        <v>3</v>
      </c>
    </row>
    <row r="29938" spans="6:6">
      <c r="F29938" s="1" t="s">
        <v>3</v>
      </c>
    </row>
    <row r="29939" spans="6:6">
      <c r="F29939" s="1" t="s">
        <v>3</v>
      </c>
    </row>
    <row r="29940" spans="6:6">
      <c r="F29940" s="1" t="s">
        <v>3</v>
      </c>
    </row>
    <row r="29941" spans="6:6">
      <c r="F29941" s="1" t="s">
        <v>3</v>
      </c>
    </row>
    <row r="29942" spans="6:6">
      <c r="F29942" s="1" t="s">
        <v>3</v>
      </c>
    </row>
    <row r="29943" spans="6:6">
      <c r="F29943" s="1" t="s">
        <v>3</v>
      </c>
    </row>
    <row r="29944" spans="6:6">
      <c r="F29944" s="1" t="s">
        <v>3</v>
      </c>
    </row>
    <row r="29945" spans="6:6">
      <c r="F29945" s="1" t="s">
        <v>3</v>
      </c>
    </row>
    <row r="29946" spans="6:6">
      <c r="F29946" s="1" t="s">
        <v>3</v>
      </c>
    </row>
    <row r="29947" spans="6:6">
      <c r="F29947" s="1" t="s">
        <v>3</v>
      </c>
    </row>
    <row r="29948" spans="6:6">
      <c r="F29948" s="1" t="s">
        <v>3</v>
      </c>
    </row>
    <row r="29949" spans="6:6">
      <c r="F29949" s="1" t="s">
        <v>3</v>
      </c>
    </row>
    <row r="29950" spans="6:6">
      <c r="F29950" s="1" t="s">
        <v>3</v>
      </c>
    </row>
    <row r="29951" spans="6:6">
      <c r="F29951" s="1" t="s">
        <v>3</v>
      </c>
    </row>
    <row r="29952" spans="6:6">
      <c r="F29952" s="1" t="s">
        <v>3</v>
      </c>
    </row>
    <row r="29953" spans="6:6">
      <c r="F29953" s="1" t="s">
        <v>3</v>
      </c>
    </row>
    <row r="29954" spans="6:6">
      <c r="F29954" s="1" t="s">
        <v>3</v>
      </c>
    </row>
    <row r="29955" spans="6:6">
      <c r="F29955" s="1" t="s">
        <v>3</v>
      </c>
    </row>
    <row r="29956" spans="6:6">
      <c r="F29956" s="1" t="s">
        <v>3</v>
      </c>
    </row>
    <row r="29957" spans="6:6">
      <c r="F29957" s="1" t="s">
        <v>3</v>
      </c>
    </row>
    <row r="29958" spans="6:6">
      <c r="F29958" s="1" t="s">
        <v>3</v>
      </c>
    </row>
    <row r="29959" spans="6:6">
      <c r="F29959" s="1" t="s">
        <v>3</v>
      </c>
    </row>
    <row r="29960" spans="6:6">
      <c r="F29960" s="1" t="s">
        <v>3</v>
      </c>
    </row>
    <row r="29961" spans="6:6">
      <c r="F29961" s="1" t="s">
        <v>3</v>
      </c>
    </row>
    <row r="29962" spans="6:6">
      <c r="F29962" s="1" t="s">
        <v>3</v>
      </c>
    </row>
    <row r="29963" spans="6:6">
      <c r="F29963" s="1" t="s">
        <v>3</v>
      </c>
    </row>
    <row r="29964" spans="6:6">
      <c r="F29964" s="1" t="s">
        <v>3</v>
      </c>
    </row>
    <row r="29965" spans="6:6">
      <c r="F29965" s="1" t="s">
        <v>3</v>
      </c>
    </row>
    <row r="29966" spans="6:6">
      <c r="F29966" s="1" t="s">
        <v>3</v>
      </c>
    </row>
    <row r="29967" spans="6:6">
      <c r="F29967" s="1" t="s">
        <v>3</v>
      </c>
    </row>
    <row r="29968" spans="6:6">
      <c r="F29968" s="1" t="s">
        <v>3</v>
      </c>
    </row>
    <row r="29969" spans="6:6">
      <c r="F29969" s="1" t="s">
        <v>3</v>
      </c>
    </row>
    <row r="29970" spans="6:6">
      <c r="F29970" s="1" t="s">
        <v>3</v>
      </c>
    </row>
    <row r="29971" spans="6:6">
      <c r="F29971" s="1" t="s">
        <v>3</v>
      </c>
    </row>
    <row r="29972" spans="6:6">
      <c r="F29972" s="1" t="s">
        <v>3</v>
      </c>
    </row>
    <row r="29973" spans="6:6">
      <c r="F29973" s="1" t="s">
        <v>3</v>
      </c>
    </row>
    <row r="29974" spans="6:6">
      <c r="F29974" s="1" t="s">
        <v>3</v>
      </c>
    </row>
    <row r="29975" spans="6:6">
      <c r="F29975" s="1" t="s">
        <v>3</v>
      </c>
    </row>
    <row r="29976" spans="6:6">
      <c r="F29976" s="1" t="s">
        <v>3</v>
      </c>
    </row>
    <row r="29977" spans="6:6">
      <c r="F29977" s="1" t="s">
        <v>3</v>
      </c>
    </row>
    <row r="29978" spans="6:6">
      <c r="F29978" s="1" t="s">
        <v>3</v>
      </c>
    </row>
    <row r="29979" spans="6:6">
      <c r="F29979" s="1" t="s">
        <v>3</v>
      </c>
    </row>
    <row r="29980" spans="6:6">
      <c r="F29980" s="1" t="s">
        <v>3</v>
      </c>
    </row>
    <row r="29981" spans="6:6">
      <c r="F29981" s="1" t="s">
        <v>3</v>
      </c>
    </row>
    <row r="29982" spans="6:6">
      <c r="F29982" s="1" t="s">
        <v>3</v>
      </c>
    </row>
    <row r="29983" spans="6:6">
      <c r="F29983" s="1" t="s">
        <v>3</v>
      </c>
    </row>
    <row r="29984" spans="6:6">
      <c r="F29984" s="1" t="s">
        <v>3</v>
      </c>
    </row>
    <row r="29985" spans="6:6">
      <c r="F29985" s="1" t="s">
        <v>3</v>
      </c>
    </row>
    <row r="29986" spans="6:6">
      <c r="F29986" s="1" t="s">
        <v>3</v>
      </c>
    </row>
    <row r="29987" spans="6:6">
      <c r="F29987" s="1" t="s">
        <v>3</v>
      </c>
    </row>
    <row r="29988" spans="6:6">
      <c r="F29988" s="1" t="s">
        <v>3</v>
      </c>
    </row>
    <row r="29989" spans="6:6">
      <c r="F29989" s="1" t="s">
        <v>3</v>
      </c>
    </row>
    <row r="29990" spans="6:6">
      <c r="F29990" s="1" t="s">
        <v>3</v>
      </c>
    </row>
    <row r="29991" spans="6:6">
      <c r="F29991" s="1" t="s">
        <v>3</v>
      </c>
    </row>
    <row r="29992" spans="6:6">
      <c r="F29992" s="1" t="s">
        <v>3</v>
      </c>
    </row>
    <row r="29993" spans="6:6">
      <c r="F29993" s="1" t="s">
        <v>3</v>
      </c>
    </row>
    <row r="29994" spans="6:6">
      <c r="F29994" s="1" t="s">
        <v>3</v>
      </c>
    </row>
    <row r="29995" spans="6:6">
      <c r="F29995" s="1" t="s">
        <v>3</v>
      </c>
    </row>
    <row r="29996" spans="6:6">
      <c r="F29996" s="1" t="s">
        <v>3</v>
      </c>
    </row>
    <row r="29997" spans="6:6">
      <c r="F29997" s="1" t="s">
        <v>3</v>
      </c>
    </row>
    <row r="29998" spans="6:6">
      <c r="F29998" s="1" t="s">
        <v>3</v>
      </c>
    </row>
    <row r="29999" spans="6:6">
      <c r="F29999" s="1" t="s">
        <v>3</v>
      </c>
    </row>
    <row r="30000" spans="6:6">
      <c r="F30000" s="1" t="s">
        <v>3</v>
      </c>
    </row>
    <row r="30001" spans="6:6">
      <c r="F30001" s="1" t="s">
        <v>3</v>
      </c>
    </row>
    <row r="30002" spans="6:6">
      <c r="F30002" s="1" t="s">
        <v>3</v>
      </c>
    </row>
    <row r="30003" spans="6:6">
      <c r="F30003" s="1" t="s">
        <v>3</v>
      </c>
    </row>
    <row r="30004" spans="6:6">
      <c r="F30004" s="1" t="s">
        <v>3</v>
      </c>
    </row>
    <row r="30005" spans="6:6">
      <c r="F30005" s="1" t="s">
        <v>3</v>
      </c>
    </row>
    <row r="30006" spans="6:6">
      <c r="F30006" s="1" t="s">
        <v>3</v>
      </c>
    </row>
    <row r="30007" spans="6:6">
      <c r="F30007" s="1" t="s">
        <v>3</v>
      </c>
    </row>
    <row r="30008" spans="6:6">
      <c r="F30008" s="1" t="s">
        <v>3</v>
      </c>
    </row>
    <row r="30009" spans="6:6">
      <c r="F30009" s="1" t="s">
        <v>3</v>
      </c>
    </row>
    <row r="30010" spans="6:6">
      <c r="F30010" s="1" t="s">
        <v>3</v>
      </c>
    </row>
    <row r="30011" spans="6:6">
      <c r="F30011" s="1" t="s">
        <v>3</v>
      </c>
    </row>
    <row r="30012" spans="6:6">
      <c r="F30012" s="1" t="s">
        <v>3</v>
      </c>
    </row>
    <row r="30013" spans="6:6">
      <c r="F30013" s="1" t="s">
        <v>3</v>
      </c>
    </row>
    <row r="30014" spans="6:6">
      <c r="F30014" s="1" t="s">
        <v>3</v>
      </c>
    </row>
    <row r="30015" spans="6:6">
      <c r="F30015" s="1" t="s">
        <v>3</v>
      </c>
    </row>
    <row r="30016" spans="6:6">
      <c r="F30016" s="1" t="s">
        <v>3</v>
      </c>
    </row>
    <row r="30017" spans="6:6">
      <c r="F30017" s="1" t="s">
        <v>3</v>
      </c>
    </row>
    <row r="30018" spans="6:6">
      <c r="F30018" s="1" t="s">
        <v>3</v>
      </c>
    </row>
    <row r="30019" spans="6:6">
      <c r="F30019" s="1" t="s">
        <v>3</v>
      </c>
    </row>
    <row r="30020" spans="6:6">
      <c r="F30020" s="1" t="s">
        <v>3</v>
      </c>
    </row>
    <row r="30021" spans="6:6">
      <c r="F30021" s="1" t="s">
        <v>3</v>
      </c>
    </row>
    <row r="30022" spans="6:6">
      <c r="F30022" s="1" t="s">
        <v>3</v>
      </c>
    </row>
    <row r="30023" spans="6:6">
      <c r="F30023" s="1" t="s">
        <v>3</v>
      </c>
    </row>
    <row r="30024" spans="6:6">
      <c r="F30024" s="1" t="s">
        <v>3</v>
      </c>
    </row>
    <row r="30025" spans="6:6">
      <c r="F30025" s="1" t="s">
        <v>3</v>
      </c>
    </row>
    <row r="30026" spans="6:6">
      <c r="F30026" s="1" t="s">
        <v>3</v>
      </c>
    </row>
    <row r="30027" spans="6:6">
      <c r="F30027" s="1" t="s">
        <v>3</v>
      </c>
    </row>
    <row r="30028" spans="6:6">
      <c r="F30028" s="1" t="s">
        <v>3</v>
      </c>
    </row>
    <row r="30029" spans="6:6">
      <c r="F30029" s="1" t="s">
        <v>3</v>
      </c>
    </row>
    <row r="30030" spans="6:6">
      <c r="F30030" s="1" t="s">
        <v>3</v>
      </c>
    </row>
    <row r="30031" spans="6:6">
      <c r="F30031" s="1" t="s">
        <v>3</v>
      </c>
    </row>
    <row r="30032" spans="6:6">
      <c r="F30032" s="1" t="s">
        <v>3</v>
      </c>
    </row>
    <row r="30033" spans="6:6">
      <c r="F30033" s="1" t="s">
        <v>3</v>
      </c>
    </row>
    <row r="30034" spans="6:6">
      <c r="F30034" s="1" t="s">
        <v>3</v>
      </c>
    </row>
    <row r="30035" spans="6:6">
      <c r="F30035" s="1" t="s">
        <v>3</v>
      </c>
    </row>
    <row r="30036" spans="6:6">
      <c r="F30036" s="1" t="s">
        <v>3</v>
      </c>
    </row>
    <row r="30037" spans="6:6">
      <c r="F30037" s="1" t="s">
        <v>3</v>
      </c>
    </row>
    <row r="30038" spans="6:6">
      <c r="F30038" s="1" t="s">
        <v>3</v>
      </c>
    </row>
    <row r="30039" spans="6:6">
      <c r="F30039" s="1" t="s">
        <v>3</v>
      </c>
    </row>
    <row r="30040" spans="6:6">
      <c r="F30040" s="1" t="s">
        <v>3</v>
      </c>
    </row>
    <row r="30041" spans="6:6">
      <c r="F30041" s="1" t="s">
        <v>3</v>
      </c>
    </row>
    <row r="30042" spans="6:6">
      <c r="F30042" s="1" t="s">
        <v>3</v>
      </c>
    </row>
    <row r="30043" spans="6:6">
      <c r="F30043" s="1" t="s">
        <v>3</v>
      </c>
    </row>
    <row r="30044" spans="6:6">
      <c r="F30044" s="1" t="s">
        <v>3</v>
      </c>
    </row>
    <row r="30045" spans="6:6">
      <c r="F30045" s="1" t="s">
        <v>3</v>
      </c>
    </row>
    <row r="30046" spans="6:6">
      <c r="F30046" s="1" t="s">
        <v>3</v>
      </c>
    </row>
    <row r="30047" spans="6:6">
      <c r="F30047" s="1" t="s">
        <v>3</v>
      </c>
    </row>
    <row r="30048" spans="6:6">
      <c r="F30048" s="1" t="s">
        <v>3</v>
      </c>
    </row>
    <row r="30049" spans="6:6">
      <c r="F30049" s="1" t="s">
        <v>3</v>
      </c>
    </row>
    <row r="30050" spans="6:6">
      <c r="F30050" s="1" t="s">
        <v>3</v>
      </c>
    </row>
    <row r="30051" spans="6:6">
      <c r="F30051" s="1" t="s">
        <v>3</v>
      </c>
    </row>
    <row r="30052" spans="6:6">
      <c r="F30052" s="1" t="s">
        <v>3</v>
      </c>
    </row>
    <row r="30053" spans="6:6">
      <c r="F30053" s="1" t="s">
        <v>3</v>
      </c>
    </row>
    <row r="30054" spans="6:6">
      <c r="F30054" s="1" t="s">
        <v>3</v>
      </c>
    </row>
    <row r="30055" spans="6:6">
      <c r="F30055" s="1" t="s">
        <v>3</v>
      </c>
    </row>
    <row r="30056" spans="6:6">
      <c r="F30056" s="1" t="s">
        <v>3</v>
      </c>
    </row>
    <row r="30057" spans="6:6">
      <c r="F30057" s="1" t="s">
        <v>3</v>
      </c>
    </row>
    <row r="30058" spans="6:6">
      <c r="F30058" s="1" t="s">
        <v>3</v>
      </c>
    </row>
    <row r="30059" spans="6:6">
      <c r="F30059" s="1" t="s">
        <v>3</v>
      </c>
    </row>
    <row r="30060" spans="6:6">
      <c r="F30060" s="1" t="s">
        <v>3</v>
      </c>
    </row>
    <row r="30061" spans="6:6">
      <c r="F30061" s="1" t="s">
        <v>3</v>
      </c>
    </row>
    <row r="30062" spans="6:6">
      <c r="F30062" s="1" t="s">
        <v>3</v>
      </c>
    </row>
    <row r="30063" spans="6:6">
      <c r="F30063" s="1" t="s">
        <v>3</v>
      </c>
    </row>
    <row r="30064" spans="6:6">
      <c r="F30064" s="1" t="s">
        <v>3</v>
      </c>
    </row>
    <row r="30065" spans="6:6">
      <c r="F30065" s="1" t="s">
        <v>3</v>
      </c>
    </row>
    <row r="30066" spans="6:6">
      <c r="F30066" s="1" t="s">
        <v>3</v>
      </c>
    </row>
    <row r="30067" spans="6:6">
      <c r="F30067" s="1" t="s">
        <v>3</v>
      </c>
    </row>
    <row r="30068" spans="6:6">
      <c r="F30068" s="1" t="s">
        <v>3</v>
      </c>
    </row>
    <row r="30069" spans="6:6">
      <c r="F30069" s="1" t="s">
        <v>3</v>
      </c>
    </row>
    <row r="30070" spans="6:6">
      <c r="F30070" s="1" t="s">
        <v>3</v>
      </c>
    </row>
    <row r="30071" spans="6:6">
      <c r="F30071" s="1" t="s">
        <v>3</v>
      </c>
    </row>
    <row r="30072" spans="6:6">
      <c r="F30072" s="1" t="s">
        <v>3</v>
      </c>
    </row>
    <row r="30073" spans="6:6">
      <c r="F30073" s="1" t="s">
        <v>3</v>
      </c>
    </row>
    <row r="30074" spans="6:6">
      <c r="F30074" s="1" t="s">
        <v>3</v>
      </c>
    </row>
    <row r="30075" spans="6:6">
      <c r="F30075" s="1" t="s">
        <v>3</v>
      </c>
    </row>
    <row r="30076" spans="6:6">
      <c r="F30076" s="1" t="s">
        <v>3</v>
      </c>
    </row>
    <row r="30077" spans="6:6">
      <c r="F30077" s="1" t="s">
        <v>3</v>
      </c>
    </row>
    <row r="30078" spans="6:6">
      <c r="F30078" s="1" t="s">
        <v>3</v>
      </c>
    </row>
    <row r="30079" spans="6:6">
      <c r="F30079" s="1" t="s">
        <v>3</v>
      </c>
    </row>
    <row r="30080" spans="6:6">
      <c r="F30080" s="1" t="s">
        <v>3</v>
      </c>
    </row>
    <row r="30081" spans="6:6">
      <c r="F30081" s="1" t="s">
        <v>3</v>
      </c>
    </row>
    <row r="30082" spans="6:6">
      <c r="F30082" s="1" t="s">
        <v>3</v>
      </c>
    </row>
    <row r="30083" spans="6:6">
      <c r="F30083" s="1" t="s">
        <v>3</v>
      </c>
    </row>
    <row r="30084" spans="6:6">
      <c r="F30084" s="1" t="s">
        <v>3</v>
      </c>
    </row>
    <row r="30085" spans="6:6">
      <c r="F30085" s="1" t="s">
        <v>3</v>
      </c>
    </row>
    <row r="30086" spans="6:6">
      <c r="F30086" s="1" t="s">
        <v>3</v>
      </c>
    </row>
    <row r="30087" spans="6:6">
      <c r="F30087" s="1" t="s">
        <v>3</v>
      </c>
    </row>
    <row r="30088" spans="6:6">
      <c r="F30088" s="1" t="s">
        <v>3</v>
      </c>
    </row>
    <row r="30089" spans="6:6">
      <c r="F30089" s="1" t="s">
        <v>3</v>
      </c>
    </row>
    <row r="30090" spans="6:6">
      <c r="F30090" s="1" t="s">
        <v>3</v>
      </c>
    </row>
    <row r="30091" spans="6:6">
      <c r="F30091" s="1" t="s">
        <v>3</v>
      </c>
    </row>
    <row r="30092" spans="6:6">
      <c r="F30092" s="1" t="s">
        <v>3</v>
      </c>
    </row>
    <row r="30093" spans="6:6">
      <c r="F30093" s="1" t="s">
        <v>3</v>
      </c>
    </row>
    <row r="30094" spans="6:6">
      <c r="F30094" s="1" t="s">
        <v>3</v>
      </c>
    </row>
    <row r="30095" spans="6:6">
      <c r="F30095" s="1" t="s">
        <v>3</v>
      </c>
    </row>
    <row r="30096" spans="6:6">
      <c r="F30096" s="1" t="s">
        <v>3</v>
      </c>
    </row>
    <row r="30097" spans="6:6">
      <c r="F30097" s="1" t="s">
        <v>3</v>
      </c>
    </row>
    <row r="30098" spans="6:6">
      <c r="F30098" s="1" t="s">
        <v>3</v>
      </c>
    </row>
    <row r="30099" spans="6:6">
      <c r="F30099" s="1" t="s">
        <v>3</v>
      </c>
    </row>
    <row r="30100" spans="6:6">
      <c r="F30100" s="1" t="s">
        <v>3</v>
      </c>
    </row>
    <row r="30101" spans="6:6">
      <c r="F30101" s="1" t="s">
        <v>3</v>
      </c>
    </row>
    <row r="30102" spans="6:6">
      <c r="F30102" s="1" t="s">
        <v>3</v>
      </c>
    </row>
    <row r="30103" spans="6:6">
      <c r="F30103" s="1" t="s">
        <v>3</v>
      </c>
    </row>
    <row r="30104" spans="6:6">
      <c r="F30104" s="1" t="s">
        <v>3</v>
      </c>
    </row>
    <row r="30105" spans="6:6">
      <c r="F30105" s="1" t="s">
        <v>3</v>
      </c>
    </row>
    <row r="30106" spans="6:6">
      <c r="F30106" s="1" t="s">
        <v>3</v>
      </c>
    </row>
    <row r="30107" spans="6:6">
      <c r="F30107" s="1" t="s">
        <v>3</v>
      </c>
    </row>
    <row r="30108" spans="6:6">
      <c r="F30108" s="1" t="s">
        <v>3</v>
      </c>
    </row>
    <row r="30109" spans="6:6">
      <c r="F30109" s="1" t="s">
        <v>3</v>
      </c>
    </row>
    <row r="30110" spans="6:6">
      <c r="F30110" s="1" t="s">
        <v>3</v>
      </c>
    </row>
    <row r="30111" spans="6:6">
      <c r="F30111" s="1" t="s">
        <v>3</v>
      </c>
    </row>
    <row r="30112" spans="6:6">
      <c r="F30112" s="1" t="s">
        <v>3</v>
      </c>
    </row>
    <row r="30113" spans="6:6">
      <c r="F30113" s="1" t="s">
        <v>3</v>
      </c>
    </row>
    <row r="30114" spans="6:6">
      <c r="F30114" s="1" t="s">
        <v>3</v>
      </c>
    </row>
    <row r="30115" spans="6:6">
      <c r="F30115" s="1" t="s">
        <v>3</v>
      </c>
    </row>
    <row r="30116" spans="6:6">
      <c r="F30116" s="1" t="s">
        <v>3</v>
      </c>
    </row>
    <row r="30117" spans="6:6">
      <c r="F30117" s="1" t="s">
        <v>3</v>
      </c>
    </row>
    <row r="30118" spans="6:6">
      <c r="F30118" s="1" t="s">
        <v>3</v>
      </c>
    </row>
    <row r="30119" spans="6:6">
      <c r="F30119" s="1" t="s">
        <v>3</v>
      </c>
    </row>
    <row r="30120" spans="6:6">
      <c r="F30120" s="1" t="s">
        <v>3</v>
      </c>
    </row>
    <row r="30121" spans="6:6">
      <c r="F30121" s="1" t="s">
        <v>3</v>
      </c>
    </row>
    <row r="30122" spans="6:6">
      <c r="F30122" s="1" t="s">
        <v>3</v>
      </c>
    </row>
    <row r="30123" spans="6:6">
      <c r="F30123" s="1" t="s">
        <v>3</v>
      </c>
    </row>
    <row r="30124" spans="6:6">
      <c r="F30124" s="1" t="s">
        <v>3</v>
      </c>
    </row>
    <row r="30125" spans="6:6">
      <c r="F30125" s="1" t="s">
        <v>3</v>
      </c>
    </row>
    <row r="30126" spans="6:6">
      <c r="F30126" s="1" t="s">
        <v>3</v>
      </c>
    </row>
    <row r="30127" spans="6:6">
      <c r="F30127" s="1" t="s">
        <v>3</v>
      </c>
    </row>
    <row r="30128" spans="6:6">
      <c r="F30128" s="1" t="s">
        <v>3</v>
      </c>
    </row>
    <row r="30129" spans="6:6">
      <c r="F30129" s="1" t="s">
        <v>3</v>
      </c>
    </row>
    <row r="30130" spans="6:6">
      <c r="F30130" s="1" t="s">
        <v>3</v>
      </c>
    </row>
    <row r="30131" spans="6:6">
      <c r="F30131" s="1" t="s">
        <v>3</v>
      </c>
    </row>
    <row r="30132" spans="6:6">
      <c r="F30132" s="1" t="s">
        <v>3</v>
      </c>
    </row>
    <row r="30133" spans="6:6">
      <c r="F30133" s="1" t="s">
        <v>3</v>
      </c>
    </row>
    <row r="30134" spans="6:6">
      <c r="F30134" s="1" t="s">
        <v>3</v>
      </c>
    </row>
    <row r="30135" spans="6:6">
      <c r="F30135" s="1" t="s">
        <v>3</v>
      </c>
    </row>
    <row r="30136" spans="6:6">
      <c r="F30136" s="1" t="s">
        <v>3</v>
      </c>
    </row>
    <row r="30137" spans="6:6">
      <c r="F30137" s="1" t="s">
        <v>3</v>
      </c>
    </row>
    <row r="30138" spans="6:6">
      <c r="F30138" s="1" t="s">
        <v>3</v>
      </c>
    </row>
    <row r="30139" spans="6:6">
      <c r="F30139" s="1" t="s">
        <v>3</v>
      </c>
    </row>
    <row r="30140" spans="6:6">
      <c r="F30140" s="1" t="s">
        <v>3</v>
      </c>
    </row>
    <row r="30141" spans="6:6">
      <c r="F30141" s="1" t="s">
        <v>3</v>
      </c>
    </row>
    <row r="30142" spans="6:6">
      <c r="F30142" s="1" t="s">
        <v>3</v>
      </c>
    </row>
    <row r="30143" spans="6:6">
      <c r="F30143" s="1" t="s">
        <v>3</v>
      </c>
    </row>
    <row r="30144" spans="6:6">
      <c r="F30144" s="1" t="s">
        <v>3</v>
      </c>
    </row>
    <row r="30145" spans="6:6">
      <c r="F30145" s="1" t="s">
        <v>3</v>
      </c>
    </row>
    <row r="30146" spans="6:6">
      <c r="F30146" s="1" t="s">
        <v>3</v>
      </c>
    </row>
    <row r="30147" spans="6:6">
      <c r="F30147" s="1" t="s">
        <v>3</v>
      </c>
    </row>
    <row r="30148" spans="6:6">
      <c r="F30148" s="1" t="s">
        <v>3</v>
      </c>
    </row>
    <row r="30149" spans="6:6">
      <c r="F30149" s="1" t="s">
        <v>3</v>
      </c>
    </row>
    <row r="30150" spans="6:6">
      <c r="F30150" s="1" t="s">
        <v>3</v>
      </c>
    </row>
    <row r="30151" spans="6:6">
      <c r="F30151" s="1" t="s">
        <v>3</v>
      </c>
    </row>
    <row r="30152" spans="6:6">
      <c r="F30152" s="1" t="s">
        <v>3</v>
      </c>
    </row>
    <row r="30153" spans="6:6">
      <c r="F30153" s="1" t="s">
        <v>3</v>
      </c>
    </row>
    <row r="30154" spans="6:6">
      <c r="F30154" s="1" t="s">
        <v>3</v>
      </c>
    </row>
    <row r="30155" spans="6:6">
      <c r="F30155" s="1" t="s">
        <v>3</v>
      </c>
    </row>
    <row r="30156" spans="6:6">
      <c r="F30156" s="1" t="s">
        <v>3</v>
      </c>
    </row>
    <row r="30157" spans="6:6">
      <c r="F30157" s="1" t="s">
        <v>3</v>
      </c>
    </row>
    <row r="30158" spans="6:6">
      <c r="F30158" s="1" t="s">
        <v>3</v>
      </c>
    </row>
    <row r="30159" spans="6:6">
      <c r="F30159" s="1" t="s">
        <v>3</v>
      </c>
    </row>
    <row r="30160" spans="6:6">
      <c r="F30160" s="1" t="s">
        <v>3</v>
      </c>
    </row>
    <row r="30161" spans="6:6">
      <c r="F30161" s="1" t="s">
        <v>3</v>
      </c>
    </row>
    <row r="30162" spans="6:6">
      <c r="F30162" s="1" t="s">
        <v>3</v>
      </c>
    </row>
    <row r="30163" spans="6:6">
      <c r="F30163" s="1" t="s">
        <v>3</v>
      </c>
    </row>
    <row r="30164" spans="6:6">
      <c r="F30164" s="1" t="s">
        <v>3</v>
      </c>
    </row>
    <row r="30165" spans="6:6">
      <c r="F30165" s="1" t="s">
        <v>3</v>
      </c>
    </row>
    <row r="30166" spans="6:6">
      <c r="F30166" s="1" t="s">
        <v>3</v>
      </c>
    </row>
    <row r="30167" spans="6:6">
      <c r="F30167" s="1" t="s">
        <v>3</v>
      </c>
    </row>
    <row r="30168" spans="6:6">
      <c r="F30168" s="1" t="s">
        <v>3</v>
      </c>
    </row>
    <row r="30169" spans="6:6">
      <c r="F30169" s="1" t="s">
        <v>3</v>
      </c>
    </row>
    <row r="30170" spans="6:6">
      <c r="F30170" s="1" t="s">
        <v>3</v>
      </c>
    </row>
    <row r="30171" spans="6:6">
      <c r="F30171" s="1" t="s">
        <v>3</v>
      </c>
    </row>
    <row r="30172" spans="6:6">
      <c r="F30172" s="1" t="s">
        <v>3</v>
      </c>
    </row>
    <row r="30173" spans="6:6">
      <c r="F30173" s="1" t="s">
        <v>3</v>
      </c>
    </row>
    <row r="30174" spans="6:6">
      <c r="F30174" s="1" t="s">
        <v>3</v>
      </c>
    </row>
    <row r="30175" spans="6:6">
      <c r="F30175" s="1" t="s">
        <v>3</v>
      </c>
    </row>
    <row r="30176" spans="6:6">
      <c r="F30176" s="1" t="s">
        <v>3</v>
      </c>
    </row>
    <row r="30177" spans="6:6">
      <c r="F30177" s="1" t="s">
        <v>3</v>
      </c>
    </row>
    <row r="30178" spans="6:6">
      <c r="F30178" s="1" t="s">
        <v>3</v>
      </c>
    </row>
    <row r="30179" spans="6:6">
      <c r="F30179" s="1" t="s">
        <v>3</v>
      </c>
    </row>
    <row r="30180" spans="6:6">
      <c r="F30180" s="1" t="s">
        <v>3</v>
      </c>
    </row>
    <row r="30181" spans="6:6">
      <c r="F30181" s="1" t="s">
        <v>3</v>
      </c>
    </row>
    <row r="30182" spans="6:6">
      <c r="F30182" s="1" t="s">
        <v>3</v>
      </c>
    </row>
    <row r="30183" spans="6:6">
      <c r="F30183" s="1" t="s">
        <v>3</v>
      </c>
    </row>
    <row r="30184" spans="6:6">
      <c r="F30184" s="1" t="s">
        <v>3</v>
      </c>
    </row>
    <row r="30185" spans="6:6">
      <c r="F30185" s="1" t="s">
        <v>3</v>
      </c>
    </row>
    <row r="30186" spans="6:6">
      <c r="F30186" s="1" t="s">
        <v>3</v>
      </c>
    </row>
    <row r="30187" spans="6:6">
      <c r="F30187" s="1" t="s">
        <v>3</v>
      </c>
    </row>
    <row r="30188" spans="6:6">
      <c r="F30188" s="1" t="s">
        <v>3</v>
      </c>
    </row>
    <row r="30189" spans="6:6">
      <c r="F30189" s="1" t="s">
        <v>3</v>
      </c>
    </row>
    <row r="30190" spans="6:6">
      <c r="F30190" s="1" t="s">
        <v>3</v>
      </c>
    </row>
    <row r="30191" spans="6:6">
      <c r="F30191" s="1" t="s">
        <v>3</v>
      </c>
    </row>
    <row r="30192" spans="6:6">
      <c r="F30192" s="1" t="s">
        <v>3</v>
      </c>
    </row>
    <row r="30193" spans="6:6">
      <c r="F30193" s="1" t="s">
        <v>3</v>
      </c>
    </row>
    <row r="30194" spans="6:6">
      <c r="F30194" s="1" t="s">
        <v>3</v>
      </c>
    </row>
    <row r="30195" spans="6:6">
      <c r="F30195" s="1" t="s">
        <v>3</v>
      </c>
    </row>
    <row r="30196" spans="6:6">
      <c r="F30196" s="1" t="s">
        <v>3</v>
      </c>
    </row>
    <row r="30197" spans="6:6">
      <c r="F30197" s="1" t="s">
        <v>3</v>
      </c>
    </row>
    <row r="30198" spans="6:6">
      <c r="F30198" s="1" t="s">
        <v>3</v>
      </c>
    </row>
    <row r="30199" spans="6:6">
      <c r="F30199" s="1" t="s">
        <v>3</v>
      </c>
    </row>
    <row r="30200" spans="6:6">
      <c r="F30200" s="1" t="s">
        <v>3</v>
      </c>
    </row>
    <row r="30201" spans="6:6">
      <c r="F30201" s="1" t="s">
        <v>3</v>
      </c>
    </row>
    <row r="30202" spans="6:6">
      <c r="F30202" s="1" t="s">
        <v>3</v>
      </c>
    </row>
    <row r="30203" spans="6:6">
      <c r="F30203" s="1" t="s">
        <v>3</v>
      </c>
    </row>
    <row r="30204" spans="6:6">
      <c r="F30204" s="1" t="s">
        <v>3</v>
      </c>
    </row>
    <row r="30205" spans="6:6">
      <c r="F30205" s="1" t="s">
        <v>3</v>
      </c>
    </row>
    <row r="30206" spans="6:6">
      <c r="F30206" s="1" t="s">
        <v>3</v>
      </c>
    </row>
    <row r="30207" spans="6:6">
      <c r="F30207" s="1" t="s">
        <v>3</v>
      </c>
    </row>
    <row r="30208" spans="6:6">
      <c r="F30208" s="1" t="s">
        <v>3</v>
      </c>
    </row>
    <row r="30209" spans="6:6">
      <c r="F30209" s="1" t="s">
        <v>3</v>
      </c>
    </row>
    <row r="30210" spans="6:6">
      <c r="F30210" s="1" t="s">
        <v>3</v>
      </c>
    </row>
    <row r="30211" spans="6:6">
      <c r="F30211" s="1" t="s">
        <v>3</v>
      </c>
    </row>
    <row r="30212" spans="6:6">
      <c r="F30212" s="1" t="s">
        <v>3</v>
      </c>
    </row>
    <row r="30213" spans="6:6">
      <c r="F30213" s="1" t="s">
        <v>3</v>
      </c>
    </row>
    <row r="30214" spans="6:6">
      <c r="F30214" s="1" t="s">
        <v>3</v>
      </c>
    </row>
    <row r="30215" spans="6:6">
      <c r="F30215" s="1" t="s">
        <v>3</v>
      </c>
    </row>
    <row r="30216" spans="6:6">
      <c r="F30216" s="1" t="s">
        <v>3</v>
      </c>
    </row>
    <row r="30217" spans="6:6">
      <c r="F30217" s="1" t="s">
        <v>3</v>
      </c>
    </row>
    <row r="30218" spans="6:6">
      <c r="F30218" s="1" t="s">
        <v>3</v>
      </c>
    </row>
    <row r="30219" spans="6:6">
      <c r="F30219" s="1" t="s">
        <v>3</v>
      </c>
    </row>
    <row r="30220" spans="6:6">
      <c r="F30220" s="1" t="s">
        <v>3</v>
      </c>
    </row>
    <row r="30221" spans="6:6">
      <c r="F30221" s="1" t="s">
        <v>3</v>
      </c>
    </row>
    <row r="30222" spans="6:6">
      <c r="F30222" s="1" t="s">
        <v>3</v>
      </c>
    </row>
    <row r="30223" spans="6:6">
      <c r="F30223" s="1" t="s">
        <v>3</v>
      </c>
    </row>
    <row r="30224" spans="6:6">
      <c r="F30224" s="1" t="s">
        <v>3</v>
      </c>
    </row>
    <row r="30225" spans="6:6">
      <c r="F30225" s="1" t="s">
        <v>3</v>
      </c>
    </row>
    <row r="30226" spans="6:6">
      <c r="F30226" s="1" t="s">
        <v>3</v>
      </c>
    </row>
    <row r="30227" spans="6:6">
      <c r="F30227" s="1" t="s">
        <v>3</v>
      </c>
    </row>
    <row r="30228" spans="6:6">
      <c r="F30228" s="1" t="s">
        <v>3</v>
      </c>
    </row>
    <row r="30229" spans="6:6">
      <c r="F30229" s="1" t="s">
        <v>3</v>
      </c>
    </row>
    <row r="30230" spans="6:6">
      <c r="F30230" s="1" t="s">
        <v>3</v>
      </c>
    </row>
    <row r="30231" spans="6:6">
      <c r="F30231" s="1" t="s">
        <v>3</v>
      </c>
    </row>
    <row r="30232" spans="6:6">
      <c r="F30232" s="1" t="s">
        <v>3</v>
      </c>
    </row>
    <row r="30233" spans="6:6">
      <c r="F30233" s="1" t="s">
        <v>3</v>
      </c>
    </row>
    <row r="30234" spans="6:6">
      <c r="F30234" s="1" t="s">
        <v>3</v>
      </c>
    </row>
    <row r="30235" spans="6:6">
      <c r="F30235" s="1" t="s">
        <v>3</v>
      </c>
    </row>
    <row r="30236" spans="6:6">
      <c r="F30236" s="1" t="s">
        <v>3</v>
      </c>
    </row>
    <row r="30237" spans="6:6">
      <c r="F30237" s="1" t="s">
        <v>3</v>
      </c>
    </row>
    <row r="30238" spans="6:6">
      <c r="F30238" s="1" t="s">
        <v>3</v>
      </c>
    </row>
    <row r="30239" spans="6:6">
      <c r="F30239" s="1" t="s">
        <v>3</v>
      </c>
    </row>
    <row r="30240" spans="6:6">
      <c r="F30240" s="1" t="s">
        <v>3</v>
      </c>
    </row>
    <row r="30241" spans="6:6">
      <c r="F30241" s="1" t="s">
        <v>3</v>
      </c>
    </row>
    <row r="30242" spans="6:6">
      <c r="F30242" s="1" t="s">
        <v>3</v>
      </c>
    </row>
    <row r="30243" spans="6:6">
      <c r="F30243" s="1" t="s">
        <v>3</v>
      </c>
    </row>
    <row r="30244" spans="6:6">
      <c r="F30244" s="1" t="s">
        <v>3</v>
      </c>
    </row>
    <row r="30245" spans="6:6">
      <c r="F30245" s="1" t="s">
        <v>3</v>
      </c>
    </row>
    <row r="30246" spans="6:6">
      <c r="F30246" s="1" t="s">
        <v>3</v>
      </c>
    </row>
    <row r="30247" spans="6:6">
      <c r="F30247" s="1" t="s">
        <v>3</v>
      </c>
    </row>
    <row r="30248" spans="6:6">
      <c r="F30248" s="1" t="s">
        <v>3</v>
      </c>
    </row>
    <row r="30249" spans="6:6">
      <c r="F30249" s="1" t="s">
        <v>3</v>
      </c>
    </row>
    <row r="30250" spans="6:6">
      <c r="F30250" s="1" t="s">
        <v>3</v>
      </c>
    </row>
    <row r="30251" spans="6:6">
      <c r="F30251" s="1" t="s">
        <v>3</v>
      </c>
    </row>
    <row r="30252" spans="6:6">
      <c r="F30252" s="1" t="s">
        <v>3</v>
      </c>
    </row>
    <row r="30253" spans="6:6">
      <c r="F30253" s="1" t="s">
        <v>3</v>
      </c>
    </row>
    <row r="30254" spans="6:6">
      <c r="F30254" s="1" t="s">
        <v>3</v>
      </c>
    </row>
    <row r="30255" spans="6:6">
      <c r="F30255" s="1" t="s">
        <v>3</v>
      </c>
    </row>
    <row r="30256" spans="6:6">
      <c r="F30256" s="1" t="s">
        <v>3</v>
      </c>
    </row>
    <row r="30257" spans="6:6">
      <c r="F30257" s="1" t="s">
        <v>3</v>
      </c>
    </row>
    <row r="30258" spans="6:6">
      <c r="F30258" s="1" t="s">
        <v>3</v>
      </c>
    </row>
    <row r="30259" spans="6:6">
      <c r="F30259" s="1" t="s">
        <v>3</v>
      </c>
    </row>
    <row r="30260" spans="6:6">
      <c r="F30260" s="1" t="s">
        <v>3</v>
      </c>
    </row>
    <row r="30261" spans="6:6">
      <c r="F30261" s="1" t="s">
        <v>3</v>
      </c>
    </row>
    <row r="30262" spans="6:6">
      <c r="F30262" s="1" t="s">
        <v>3</v>
      </c>
    </row>
    <row r="30263" spans="6:6">
      <c r="F30263" s="1" t="s">
        <v>3</v>
      </c>
    </row>
    <row r="30264" spans="6:6">
      <c r="F30264" s="1" t="s">
        <v>3</v>
      </c>
    </row>
    <row r="30265" spans="6:6">
      <c r="F30265" s="1" t="s">
        <v>3</v>
      </c>
    </row>
    <row r="30266" spans="6:6">
      <c r="F30266" s="1" t="s">
        <v>3</v>
      </c>
    </row>
    <row r="30267" spans="6:6">
      <c r="F30267" s="1" t="s">
        <v>3</v>
      </c>
    </row>
    <row r="30268" spans="6:6">
      <c r="F30268" s="1" t="s">
        <v>3</v>
      </c>
    </row>
    <row r="30269" spans="6:6">
      <c r="F30269" s="1" t="s">
        <v>3</v>
      </c>
    </row>
    <row r="30270" spans="6:6">
      <c r="F30270" s="1" t="s">
        <v>3</v>
      </c>
    </row>
    <row r="30271" spans="6:6">
      <c r="F30271" s="1" t="s">
        <v>3</v>
      </c>
    </row>
    <row r="30272" spans="6:6">
      <c r="F30272" s="1" t="s">
        <v>3</v>
      </c>
    </row>
    <row r="30273" spans="6:6">
      <c r="F30273" s="1" t="s">
        <v>3</v>
      </c>
    </row>
    <row r="30274" spans="6:6">
      <c r="F30274" s="1" t="s">
        <v>3</v>
      </c>
    </row>
    <row r="30275" spans="6:6">
      <c r="F30275" s="1" t="s">
        <v>3</v>
      </c>
    </row>
    <row r="30276" spans="6:6">
      <c r="F30276" s="1" t="s">
        <v>3</v>
      </c>
    </row>
    <row r="30277" spans="6:6">
      <c r="F30277" s="1" t="s">
        <v>3</v>
      </c>
    </row>
    <row r="30278" spans="6:6">
      <c r="F30278" s="1" t="s">
        <v>3</v>
      </c>
    </row>
    <row r="30279" spans="6:6">
      <c r="F30279" s="1" t="s">
        <v>3</v>
      </c>
    </row>
    <row r="30280" spans="6:6">
      <c r="F30280" s="1" t="s">
        <v>3</v>
      </c>
    </row>
    <row r="30281" spans="6:6">
      <c r="F30281" s="1" t="s">
        <v>3</v>
      </c>
    </row>
    <row r="30282" spans="6:6">
      <c r="F30282" s="1" t="s">
        <v>3</v>
      </c>
    </row>
    <row r="30283" spans="6:6">
      <c r="F30283" s="1" t="s">
        <v>3</v>
      </c>
    </row>
    <row r="30284" spans="6:6">
      <c r="F30284" s="1" t="s">
        <v>3</v>
      </c>
    </row>
    <row r="30285" spans="6:6">
      <c r="F30285" s="1" t="s">
        <v>3</v>
      </c>
    </row>
    <row r="30286" spans="6:6">
      <c r="F30286" s="1" t="s">
        <v>3</v>
      </c>
    </row>
    <row r="30287" spans="6:6">
      <c r="F30287" s="1" t="s">
        <v>3</v>
      </c>
    </row>
    <row r="30288" spans="6:6">
      <c r="F30288" s="1" t="s">
        <v>3</v>
      </c>
    </row>
    <row r="30289" spans="6:6">
      <c r="F30289" s="1" t="s">
        <v>3</v>
      </c>
    </row>
    <row r="30290" spans="6:6">
      <c r="F30290" s="1" t="s">
        <v>3</v>
      </c>
    </row>
    <row r="30291" spans="6:6">
      <c r="F30291" s="1" t="s">
        <v>3</v>
      </c>
    </row>
    <row r="30292" spans="6:6">
      <c r="F30292" s="1" t="s">
        <v>3</v>
      </c>
    </row>
    <row r="30293" spans="6:6">
      <c r="F30293" s="1" t="s">
        <v>3</v>
      </c>
    </row>
    <row r="30294" spans="6:6">
      <c r="F30294" s="1" t="s">
        <v>3</v>
      </c>
    </row>
    <row r="30295" spans="6:6">
      <c r="F30295" s="1" t="s">
        <v>3</v>
      </c>
    </row>
    <row r="30296" spans="6:6">
      <c r="F30296" s="1" t="s">
        <v>3</v>
      </c>
    </row>
    <row r="30297" spans="6:6">
      <c r="F30297" s="1" t="s">
        <v>3</v>
      </c>
    </row>
    <row r="30298" spans="6:6">
      <c r="F30298" s="1" t="s">
        <v>3</v>
      </c>
    </row>
    <row r="30299" spans="6:6">
      <c r="F30299" s="1" t="s">
        <v>3</v>
      </c>
    </row>
    <row r="30300" spans="6:6">
      <c r="F30300" s="1" t="s">
        <v>3</v>
      </c>
    </row>
    <row r="30301" spans="6:6">
      <c r="F30301" s="1" t="s">
        <v>3</v>
      </c>
    </row>
    <row r="30302" spans="6:6">
      <c r="F30302" s="1" t="s">
        <v>3</v>
      </c>
    </row>
    <row r="30303" spans="6:6">
      <c r="F30303" s="1" t="s">
        <v>3</v>
      </c>
    </row>
    <row r="30304" spans="6:6">
      <c r="F30304" s="1" t="s">
        <v>3</v>
      </c>
    </row>
    <row r="30305" spans="6:6">
      <c r="F30305" s="1" t="s">
        <v>3</v>
      </c>
    </row>
    <row r="30306" spans="6:6">
      <c r="F30306" s="1" t="s">
        <v>3</v>
      </c>
    </row>
    <row r="30307" spans="6:6">
      <c r="F30307" s="1" t="s">
        <v>3</v>
      </c>
    </row>
    <row r="30308" spans="6:6">
      <c r="F30308" s="1" t="s">
        <v>3</v>
      </c>
    </row>
    <row r="30309" spans="6:6">
      <c r="F30309" s="1" t="s">
        <v>3</v>
      </c>
    </row>
    <row r="30310" spans="6:6">
      <c r="F30310" s="1" t="s">
        <v>3</v>
      </c>
    </row>
    <row r="30311" spans="6:6">
      <c r="F30311" s="1" t="s">
        <v>3</v>
      </c>
    </row>
    <row r="30312" spans="6:6">
      <c r="F30312" s="1" t="s">
        <v>3</v>
      </c>
    </row>
    <row r="30313" spans="6:6">
      <c r="F30313" s="1" t="s">
        <v>3</v>
      </c>
    </row>
    <row r="30314" spans="6:6">
      <c r="F30314" s="1" t="s">
        <v>3</v>
      </c>
    </row>
    <row r="30315" spans="6:6">
      <c r="F30315" s="1" t="s">
        <v>3</v>
      </c>
    </row>
    <row r="30316" spans="6:6">
      <c r="F30316" s="1" t="s">
        <v>3</v>
      </c>
    </row>
    <row r="30317" spans="6:6">
      <c r="F30317" s="1" t="s">
        <v>3</v>
      </c>
    </row>
    <row r="30318" spans="6:6">
      <c r="F30318" s="1" t="s">
        <v>3</v>
      </c>
    </row>
    <row r="30319" spans="6:6">
      <c r="F30319" s="1" t="s">
        <v>3</v>
      </c>
    </row>
    <row r="30320" spans="6:6">
      <c r="F30320" s="1" t="s">
        <v>3</v>
      </c>
    </row>
    <row r="30321" spans="6:6">
      <c r="F30321" s="1" t="s">
        <v>3</v>
      </c>
    </row>
    <row r="30322" spans="6:6">
      <c r="F30322" s="1" t="s">
        <v>3</v>
      </c>
    </row>
    <row r="30323" spans="6:6">
      <c r="F30323" s="1" t="s">
        <v>3</v>
      </c>
    </row>
    <row r="30324" spans="6:6">
      <c r="F30324" s="1" t="s">
        <v>3</v>
      </c>
    </row>
    <row r="30325" spans="6:6">
      <c r="F30325" s="1" t="s">
        <v>3</v>
      </c>
    </row>
    <row r="30326" spans="6:6">
      <c r="F30326" s="1" t="s">
        <v>3</v>
      </c>
    </row>
    <row r="30327" spans="6:6">
      <c r="F30327" s="1" t="s">
        <v>3</v>
      </c>
    </row>
    <row r="30328" spans="6:6">
      <c r="F30328" s="1" t="s">
        <v>3</v>
      </c>
    </row>
    <row r="30329" spans="6:6">
      <c r="F30329" s="1" t="s">
        <v>3</v>
      </c>
    </row>
    <row r="30330" spans="6:6">
      <c r="F30330" s="1" t="s">
        <v>3</v>
      </c>
    </row>
    <row r="30331" spans="6:6">
      <c r="F30331" s="1" t="s">
        <v>3</v>
      </c>
    </row>
    <row r="30332" spans="6:6">
      <c r="F30332" s="1" t="s">
        <v>3</v>
      </c>
    </row>
    <row r="30333" spans="6:6">
      <c r="F30333" s="1" t="s">
        <v>3</v>
      </c>
    </row>
    <row r="30334" spans="6:6">
      <c r="F30334" s="1" t="s">
        <v>3</v>
      </c>
    </row>
    <row r="30335" spans="6:6">
      <c r="F30335" s="1" t="s">
        <v>3</v>
      </c>
    </row>
    <row r="30336" spans="6:6">
      <c r="F30336" s="1" t="s">
        <v>3</v>
      </c>
    </row>
    <row r="30337" spans="6:6">
      <c r="F30337" s="1" t="s">
        <v>3</v>
      </c>
    </row>
    <row r="30338" spans="6:6">
      <c r="F30338" s="1" t="s">
        <v>3</v>
      </c>
    </row>
    <row r="30339" spans="6:6">
      <c r="F30339" s="1" t="s">
        <v>3</v>
      </c>
    </row>
    <row r="30340" spans="6:6">
      <c r="F30340" s="1" t="s">
        <v>3</v>
      </c>
    </row>
    <row r="30341" spans="6:6">
      <c r="F30341" s="1" t="s">
        <v>3</v>
      </c>
    </row>
    <row r="30342" spans="6:6">
      <c r="F30342" s="1" t="s">
        <v>3</v>
      </c>
    </row>
    <row r="30343" spans="6:6">
      <c r="F30343" s="1" t="s">
        <v>3</v>
      </c>
    </row>
    <row r="30344" spans="6:6">
      <c r="F30344" s="1" t="s">
        <v>3</v>
      </c>
    </row>
    <row r="30345" spans="6:6">
      <c r="F30345" s="1" t="s">
        <v>3</v>
      </c>
    </row>
    <row r="30346" spans="6:6">
      <c r="F30346" s="1" t="s">
        <v>3</v>
      </c>
    </row>
    <row r="30347" spans="6:6">
      <c r="F30347" s="1" t="s">
        <v>3</v>
      </c>
    </row>
    <row r="30348" spans="6:6">
      <c r="F30348" s="1" t="s">
        <v>3</v>
      </c>
    </row>
    <row r="30349" spans="6:6">
      <c r="F30349" s="1" t="s">
        <v>3</v>
      </c>
    </row>
    <row r="30350" spans="6:6">
      <c r="F30350" s="1" t="s">
        <v>3</v>
      </c>
    </row>
    <row r="30351" spans="6:6">
      <c r="F30351" s="1" t="s">
        <v>3</v>
      </c>
    </row>
    <row r="30352" spans="6:6">
      <c r="F30352" s="1" t="s">
        <v>3</v>
      </c>
    </row>
    <row r="30353" spans="6:6">
      <c r="F30353" s="1" t="s">
        <v>3</v>
      </c>
    </row>
    <row r="30354" spans="6:6">
      <c r="F30354" s="1" t="s">
        <v>3</v>
      </c>
    </row>
    <row r="30355" spans="6:6">
      <c r="F30355" s="1" t="s">
        <v>3</v>
      </c>
    </row>
    <row r="30356" spans="6:6">
      <c r="F30356" s="1" t="s">
        <v>3</v>
      </c>
    </row>
    <row r="30357" spans="6:6">
      <c r="F30357" s="1" t="s">
        <v>3</v>
      </c>
    </row>
    <row r="30358" spans="6:6">
      <c r="F30358" s="1" t="s">
        <v>3</v>
      </c>
    </row>
    <row r="30359" spans="6:6">
      <c r="F30359" s="1" t="s">
        <v>3</v>
      </c>
    </row>
    <row r="30360" spans="6:6">
      <c r="F30360" s="1" t="s">
        <v>3</v>
      </c>
    </row>
    <row r="30361" spans="6:6">
      <c r="F30361" s="1" t="s">
        <v>3</v>
      </c>
    </row>
    <row r="30362" spans="6:6">
      <c r="F30362" s="1" t="s">
        <v>3</v>
      </c>
    </row>
    <row r="30363" spans="6:6">
      <c r="F30363" s="1" t="s">
        <v>3</v>
      </c>
    </row>
    <row r="30364" spans="6:6">
      <c r="F30364" s="1" t="s">
        <v>3</v>
      </c>
    </row>
    <row r="30365" spans="6:6">
      <c r="F30365" s="1" t="s">
        <v>3</v>
      </c>
    </row>
    <row r="30366" spans="6:6">
      <c r="F30366" s="1" t="s">
        <v>3</v>
      </c>
    </row>
    <row r="30367" spans="6:6">
      <c r="F30367" s="1" t="s">
        <v>3</v>
      </c>
    </row>
    <row r="30368" spans="6:6">
      <c r="F30368" s="1" t="s">
        <v>3</v>
      </c>
    </row>
    <row r="30369" spans="6:6">
      <c r="F30369" s="1" t="s">
        <v>3</v>
      </c>
    </row>
    <row r="30370" spans="6:6">
      <c r="F30370" s="1" t="s">
        <v>3</v>
      </c>
    </row>
    <row r="30371" spans="6:6">
      <c r="F30371" s="1" t="s">
        <v>3</v>
      </c>
    </row>
    <row r="30372" spans="6:6">
      <c r="F30372" s="1" t="s">
        <v>3</v>
      </c>
    </row>
    <row r="30373" spans="6:6">
      <c r="F30373" s="1" t="s">
        <v>3</v>
      </c>
    </row>
    <row r="30374" spans="6:6">
      <c r="F30374" s="1" t="s">
        <v>3</v>
      </c>
    </row>
    <row r="30375" spans="6:6">
      <c r="F30375" s="1" t="s">
        <v>3</v>
      </c>
    </row>
    <row r="30376" spans="6:6">
      <c r="F30376" s="1" t="s">
        <v>3</v>
      </c>
    </row>
    <row r="30377" spans="6:6">
      <c r="F30377" s="1" t="s">
        <v>3</v>
      </c>
    </row>
    <row r="30378" spans="6:6">
      <c r="F30378" s="1" t="s">
        <v>3</v>
      </c>
    </row>
    <row r="30379" spans="6:6">
      <c r="F30379" s="1" t="s">
        <v>3</v>
      </c>
    </row>
    <row r="30380" spans="6:6">
      <c r="F30380" s="1" t="s">
        <v>3</v>
      </c>
    </row>
    <row r="30381" spans="6:6">
      <c r="F30381" s="1" t="s">
        <v>3</v>
      </c>
    </row>
    <row r="30382" spans="6:6">
      <c r="F30382" s="1" t="s">
        <v>3</v>
      </c>
    </row>
    <row r="30383" spans="6:6">
      <c r="F30383" s="1" t="s">
        <v>3</v>
      </c>
    </row>
    <row r="30384" spans="6:6">
      <c r="F30384" s="1" t="s">
        <v>3</v>
      </c>
    </row>
    <row r="30385" spans="6:6">
      <c r="F30385" s="1" t="s">
        <v>3</v>
      </c>
    </row>
    <row r="30386" spans="6:6">
      <c r="F30386" s="1" t="s">
        <v>3</v>
      </c>
    </row>
    <row r="30387" spans="6:6">
      <c r="F30387" s="1" t="s">
        <v>3</v>
      </c>
    </row>
    <row r="30388" spans="6:6">
      <c r="F30388" s="1" t="s">
        <v>3</v>
      </c>
    </row>
    <row r="30389" spans="6:6">
      <c r="F30389" s="1" t="s">
        <v>3</v>
      </c>
    </row>
    <row r="30390" spans="6:6">
      <c r="F30390" s="1" t="s">
        <v>3</v>
      </c>
    </row>
    <row r="30391" spans="6:6">
      <c r="F30391" s="1" t="s">
        <v>3</v>
      </c>
    </row>
    <row r="30392" spans="6:6">
      <c r="F30392" s="1" t="s">
        <v>3</v>
      </c>
    </row>
    <row r="30393" spans="6:6">
      <c r="F30393" s="1" t="s">
        <v>3</v>
      </c>
    </row>
    <row r="30394" spans="6:6">
      <c r="F30394" s="1" t="s">
        <v>3</v>
      </c>
    </row>
    <row r="30395" spans="6:6">
      <c r="F30395" s="1" t="s">
        <v>3</v>
      </c>
    </row>
    <row r="30396" spans="6:6">
      <c r="F30396" s="1" t="s">
        <v>3</v>
      </c>
    </row>
    <row r="30397" spans="6:6">
      <c r="F30397" s="1" t="s">
        <v>3</v>
      </c>
    </row>
    <row r="30398" spans="6:6">
      <c r="F30398" s="1" t="s">
        <v>3</v>
      </c>
    </row>
    <row r="30399" spans="6:6">
      <c r="F30399" s="1" t="s">
        <v>3</v>
      </c>
    </row>
    <row r="30400" spans="6:6">
      <c r="F30400" s="1" t="s">
        <v>3</v>
      </c>
    </row>
    <row r="30401" spans="6:6">
      <c r="F30401" s="1" t="s">
        <v>3</v>
      </c>
    </row>
    <row r="30402" spans="6:6">
      <c r="F30402" s="1" t="s">
        <v>3</v>
      </c>
    </row>
    <row r="30403" spans="6:6">
      <c r="F30403" s="1" t="s">
        <v>3</v>
      </c>
    </row>
    <row r="30404" spans="6:6">
      <c r="F30404" s="1" t="s">
        <v>3</v>
      </c>
    </row>
    <row r="30405" spans="6:6">
      <c r="F30405" s="1" t="s">
        <v>3</v>
      </c>
    </row>
    <row r="30406" spans="6:6">
      <c r="F30406" s="1" t="s">
        <v>3</v>
      </c>
    </row>
    <row r="30407" spans="6:6">
      <c r="F30407" s="1" t="s">
        <v>3</v>
      </c>
    </row>
    <row r="30408" spans="6:6">
      <c r="F30408" s="1" t="s">
        <v>3</v>
      </c>
    </row>
    <row r="30409" spans="6:6">
      <c r="F30409" s="1" t="s">
        <v>3</v>
      </c>
    </row>
    <row r="30410" spans="6:6">
      <c r="F30410" s="1" t="s">
        <v>3</v>
      </c>
    </row>
    <row r="30411" spans="6:6">
      <c r="F30411" s="1" t="s">
        <v>3</v>
      </c>
    </row>
    <row r="30412" spans="6:6">
      <c r="F30412" s="1" t="s">
        <v>3</v>
      </c>
    </row>
    <row r="30413" spans="6:6">
      <c r="F30413" s="1" t="s">
        <v>3</v>
      </c>
    </row>
    <row r="30414" spans="6:6">
      <c r="F30414" s="1" t="s">
        <v>3</v>
      </c>
    </row>
    <row r="30415" spans="6:6">
      <c r="F30415" s="1" t="s">
        <v>3</v>
      </c>
    </row>
    <row r="30416" spans="6:6">
      <c r="F30416" s="1" t="s">
        <v>3</v>
      </c>
    </row>
    <row r="30417" spans="6:6">
      <c r="F30417" s="1" t="s">
        <v>3</v>
      </c>
    </row>
    <row r="30418" spans="6:6">
      <c r="F30418" s="1" t="s">
        <v>3</v>
      </c>
    </row>
    <row r="30419" spans="6:6">
      <c r="F30419" s="1" t="s">
        <v>3</v>
      </c>
    </row>
    <row r="30420" spans="6:6">
      <c r="F30420" s="1" t="s">
        <v>3</v>
      </c>
    </row>
    <row r="30421" spans="6:6">
      <c r="F30421" s="1" t="s">
        <v>3</v>
      </c>
    </row>
    <row r="30422" spans="6:6">
      <c r="F30422" s="1" t="s">
        <v>3</v>
      </c>
    </row>
    <row r="30423" spans="6:6">
      <c r="F30423" s="1" t="s">
        <v>3</v>
      </c>
    </row>
    <row r="30424" spans="6:6">
      <c r="F30424" s="1" t="s">
        <v>3</v>
      </c>
    </row>
    <row r="30425" spans="6:6">
      <c r="F30425" s="1" t="s">
        <v>3</v>
      </c>
    </row>
    <row r="30426" spans="6:6">
      <c r="F30426" s="1" t="s">
        <v>3</v>
      </c>
    </row>
    <row r="30427" spans="6:6">
      <c r="F30427" s="1" t="s">
        <v>3</v>
      </c>
    </row>
    <row r="30428" spans="6:6">
      <c r="F30428" s="1" t="s">
        <v>3</v>
      </c>
    </row>
    <row r="30429" spans="6:6">
      <c r="F30429" s="1" t="s">
        <v>3</v>
      </c>
    </row>
    <row r="30430" spans="6:6">
      <c r="F30430" s="1" t="s">
        <v>3</v>
      </c>
    </row>
    <row r="30431" spans="6:6">
      <c r="F30431" s="1" t="s">
        <v>3</v>
      </c>
    </row>
    <row r="30432" spans="6:6">
      <c r="F30432" s="1" t="s">
        <v>3</v>
      </c>
    </row>
    <row r="30433" spans="6:6">
      <c r="F30433" s="1" t="s">
        <v>3</v>
      </c>
    </row>
    <row r="30434" spans="6:6">
      <c r="F30434" s="1" t="s">
        <v>3</v>
      </c>
    </row>
    <row r="30435" spans="6:6">
      <c r="F30435" s="1" t="s">
        <v>3</v>
      </c>
    </row>
    <row r="30436" spans="6:6">
      <c r="F30436" s="1" t="s">
        <v>3</v>
      </c>
    </row>
    <row r="30437" spans="6:6">
      <c r="F30437" s="1" t="s">
        <v>3</v>
      </c>
    </row>
    <row r="30438" spans="6:6">
      <c r="F30438" s="1" t="s">
        <v>3</v>
      </c>
    </row>
    <row r="30439" spans="6:6">
      <c r="F30439" s="1" t="s">
        <v>3</v>
      </c>
    </row>
    <row r="30440" spans="6:6">
      <c r="F30440" s="1" t="s">
        <v>3</v>
      </c>
    </row>
    <row r="30441" spans="6:6">
      <c r="F30441" s="1" t="s">
        <v>3</v>
      </c>
    </row>
    <row r="30442" spans="6:6">
      <c r="F30442" s="1" t="s">
        <v>3</v>
      </c>
    </row>
    <row r="30443" spans="6:6">
      <c r="F30443" s="1" t="s">
        <v>3</v>
      </c>
    </row>
    <row r="30444" spans="6:6">
      <c r="F30444" s="1" t="s">
        <v>3</v>
      </c>
    </row>
    <row r="30445" spans="6:6">
      <c r="F30445" s="1" t="s">
        <v>3</v>
      </c>
    </row>
    <row r="30446" spans="6:6">
      <c r="F30446" s="1" t="s">
        <v>3</v>
      </c>
    </row>
    <row r="30447" spans="6:6">
      <c r="F30447" s="1" t="s">
        <v>3</v>
      </c>
    </row>
    <row r="30448" spans="6:6">
      <c r="F30448" s="1" t="s">
        <v>3</v>
      </c>
    </row>
    <row r="30449" spans="6:6">
      <c r="F30449" s="1" t="s">
        <v>3</v>
      </c>
    </row>
    <row r="30450" spans="6:6">
      <c r="F30450" s="1" t="s">
        <v>3</v>
      </c>
    </row>
    <row r="30451" spans="6:6">
      <c r="F30451" s="1" t="s">
        <v>3</v>
      </c>
    </row>
    <row r="30452" spans="6:6">
      <c r="F30452" s="1" t="s">
        <v>3</v>
      </c>
    </row>
    <row r="30453" spans="6:6">
      <c r="F30453" s="1" t="s">
        <v>3</v>
      </c>
    </row>
    <row r="30454" spans="6:6">
      <c r="F30454" s="1" t="s">
        <v>3</v>
      </c>
    </row>
    <row r="30455" spans="6:6">
      <c r="F30455" s="1" t="s">
        <v>3</v>
      </c>
    </row>
    <row r="30456" spans="6:6">
      <c r="F30456" s="1" t="s">
        <v>3</v>
      </c>
    </row>
    <row r="30457" spans="6:6">
      <c r="F30457" s="1" t="s">
        <v>3</v>
      </c>
    </row>
    <row r="30458" spans="6:6">
      <c r="F30458" s="1" t="s">
        <v>3</v>
      </c>
    </row>
    <row r="30459" spans="6:6">
      <c r="F30459" s="1" t="s">
        <v>3</v>
      </c>
    </row>
    <row r="30460" spans="6:6">
      <c r="F30460" s="1" t="s">
        <v>3</v>
      </c>
    </row>
    <row r="30461" spans="6:6">
      <c r="F30461" s="1" t="s">
        <v>3</v>
      </c>
    </row>
    <row r="30462" spans="6:6">
      <c r="F30462" s="1" t="s">
        <v>3</v>
      </c>
    </row>
    <row r="30463" spans="6:6">
      <c r="F30463" s="1" t="s">
        <v>3</v>
      </c>
    </row>
    <row r="30464" spans="6:6">
      <c r="F30464" s="1" t="s">
        <v>3</v>
      </c>
    </row>
    <row r="30465" spans="6:6">
      <c r="F30465" s="1" t="s">
        <v>3</v>
      </c>
    </row>
    <row r="30466" spans="6:6">
      <c r="F30466" s="1" t="s">
        <v>3</v>
      </c>
    </row>
    <row r="30467" spans="6:6">
      <c r="F30467" s="1" t="s">
        <v>3</v>
      </c>
    </row>
    <row r="30468" spans="6:6">
      <c r="F30468" s="1" t="s">
        <v>3</v>
      </c>
    </row>
    <row r="30469" spans="6:6">
      <c r="F30469" s="1" t="s">
        <v>3</v>
      </c>
    </row>
    <row r="30470" spans="6:6">
      <c r="F30470" s="1" t="s">
        <v>3</v>
      </c>
    </row>
    <row r="30471" spans="6:6">
      <c r="F30471" s="1" t="s">
        <v>3</v>
      </c>
    </row>
    <row r="30472" spans="6:6">
      <c r="F30472" s="1" t="s">
        <v>3</v>
      </c>
    </row>
    <row r="30473" spans="6:6">
      <c r="F30473" s="1" t="s">
        <v>3</v>
      </c>
    </row>
    <row r="30474" spans="6:6">
      <c r="F30474" s="1" t="s">
        <v>3</v>
      </c>
    </row>
    <row r="30475" spans="6:6">
      <c r="F30475" s="1" t="s">
        <v>3</v>
      </c>
    </row>
    <row r="30476" spans="6:6">
      <c r="F30476" s="1" t="s">
        <v>3</v>
      </c>
    </row>
    <row r="30477" spans="6:6">
      <c r="F30477" s="1" t="s">
        <v>3</v>
      </c>
    </row>
    <row r="30478" spans="6:6">
      <c r="F30478" s="1" t="s">
        <v>3</v>
      </c>
    </row>
    <row r="30479" spans="6:6">
      <c r="F30479" s="1" t="s">
        <v>3</v>
      </c>
    </row>
    <row r="30480" spans="6:6">
      <c r="F30480" s="1" t="s">
        <v>3</v>
      </c>
    </row>
    <row r="30481" spans="6:6">
      <c r="F30481" s="1" t="s">
        <v>3</v>
      </c>
    </row>
    <row r="30482" spans="6:6">
      <c r="F30482" s="1" t="s">
        <v>3</v>
      </c>
    </row>
    <row r="30483" spans="6:6">
      <c r="F30483" s="1" t="s">
        <v>3</v>
      </c>
    </row>
    <row r="30484" spans="6:6">
      <c r="F30484" s="1" t="s">
        <v>3</v>
      </c>
    </row>
    <row r="30485" spans="6:6">
      <c r="F30485" s="1" t="s">
        <v>3</v>
      </c>
    </row>
    <row r="30486" spans="6:6">
      <c r="F30486" s="1" t="s">
        <v>3</v>
      </c>
    </row>
    <row r="30487" spans="6:6">
      <c r="F30487" s="1" t="s">
        <v>3</v>
      </c>
    </row>
    <row r="30488" spans="6:6">
      <c r="F30488" s="1" t="s">
        <v>3</v>
      </c>
    </row>
    <row r="30489" spans="6:6">
      <c r="F30489" s="1" t="s">
        <v>3</v>
      </c>
    </row>
    <row r="30490" spans="6:6">
      <c r="F30490" s="1" t="s">
        <v>3</v>
      </c>
    </row>
    <row r="30491" spans="6:6">
      <c r="F30491" s="1" t="s">
        <v>3</v>
      </c>
    </row>
    <row r="30492" spans="6:6">
      <c r="F30492" s="1" t="s">
        <v>3</v>
      </c>
    </row>
    <row r="30493" spans="6:6">
      <c r="F30493" s="1" t="s">
        <v>3</v>
      </c>
    </row>
    <row r="30494" spans="6:6">
      <c r="F30494" s="1" t="s">
        <v>3</v>
      </c>
    </row>
    <row r="30495" spans="6:6">
      <c r="F30495" s="1" t="s">
        <v>3</v>
      </c>
    </row>
    <row r="30496" spans="6:6">
      <c r="F30496" s="1" t="s">
        <v>3</v>
      </c>
    </row>
    <row r="30497" spans="6:6">
      <c r="F30497" s="1" t="s">
        <v>3</v>
      </c>
    </row>
    <row r="30498" spans="6:6">
      <c r="F30498" s="1" t="s">
        <v>3</v>
      </c>
    </row>
    <row r="30499" spans="6:6">
      <c r="F30499" s="1" t="s">
        <v>3</v>
      </c>
    </row>
    <row r="30500" spans="6:6">
      <c r="F30500" s="1" t="s">
        <v>3</v>
      </c>
    </row>
    <row r="30501" spans="6:6">
      <c r="F30501" s="1" t="s">
        <v>3</v>
      </c>
    </row>
    <row r="30502" spans="6:6">
      <c r="F30502" s="1" t="s">
        <v>3</v>
      </c>
    </row>
    <row r="30503" spans="6:6">
      <c r="F30503" s="1" t="s">
        <v>3</v>
      </c>
    </row>
    <row r="30504" spans="6:6">
      <c r="F30504" s="1" t="s">
        <v>3</v>
      </c>
    </row>
    <row r="30505" spans="6:6">
      <c r="F30505" s="1" t="s">
        <v>3</v>
      </c>
    </row>
    <row r="30506" spans="6:6">
      <c r="F30506" s="1" t="s">
        <v>3</v>
      </c>
    </row>
    <row r="30507" spans="6:6">
      <c r="F30507" s="1" t="s">
        <v>3</v>
      </c>
    </row>
    <row r="30508" spans="6:6">
      <c r="F30508" s="1" t="s">
        <v>3</v>
      </c>
    </row>
    <row r="30509" spans="6:6">
      <c r="F30509" s="1" t="s">
        <v>3</v>
      </c>
    </row>
    <row r="30510" spans="6:6">
      <c r="F30510" s="1" t="s">
        <v>3</v>
      </c>
    </row>
    <row r="30511" spans="6:6">
      <c r="F30511" s="1" t="s">
        <v>3</v>
      </c>
    </row>
    <row r="30512" spans="6:6">
      <c r="F30512" s="1" t="s">
        <v>3</v>
      </c>
    </row>
    <row r="30513" spans="6:6">
      <c r="F30513" s="1" t="s">
        <v>3</v>
      </c>
    </row>
    <row r="30514" spans="6:6">
      <c r="F30514" s="1" t="s">
        <v>3</v>
      </c>
    </row>
    <row r="30515" spans="6:6">
      <c r="F30515" s="1" t="s">
        <v>3</v>
      </c>
    </row>
    <row r="30516" spans="6:6">
      <c r="F30516" s="1" t="s">
        <v>3</v>
      </c>
    </row>
    <row r="30517" spans="6:6">
      <c r="F30517" s="1" t="s">
        <v>3</v>
      </c>
    </row>
    <row r="30518" spans="6:6">
      <c r="F30518" s="1" t="s">
        <v>3</v>
      </c>
    </row>
    <row r="30519" spans="6:6">
      <c r="F30519" s="1" t="s">
        <v>3</v>
      </c>
    </row>
    <row r="30520" spans="6:6">
      <c r="F30520" s="1" t="s">
        <v>3</v>
      </c>
    </row>
    <row r="30521" spans="6:6">
      <c r="F30521" s="1" t="s">
        <v>3</v>
      </c>
    </row>
    <row r="30522" spans="6:6">
      <c r="F30522" s="1" t="s">
        <v>3</v>
      </c>
    </row>
    <row r="30523" spans="6:6">
      <c r="F30523" s="1" t="s">
        <v>3</v>
      </c>
    </row>
    <row r="30524" spans="6:6">
      <c r="F30524" s="1" t="s">
        <v>3</v>
      </c>
    </row>
    <row r="30525" spans="6:6">
      <c r="F30525" s="1" t="s">
        <v>3</v>
      </c>
    </row>
    <row r="30526" spans="6:6">
      <c r="F30526" s="1" t="s">
        <v>3</v>
      </c>
    </row>
    <row r="30527" spans="6:6">
      <c r="F30527" s="1" t="s">
        <v>3</v>
      </c>
    </row>
    <row r="30528" spans="6:6">
      <c r="F30528" s="1" t="s">
        <v>3</v>
      </c>
    </row>
    <row r="30529" spans="6:6">
      <c r="F30529" s="1" t="s">
        <v>3</v>
      </c>
    </row>
    <row r="30530" spans="6:6">
      <c r="F30530" s="1" t="s">
        <v>3</v>
      </c>
    </row>
    <row r="30531" spans="6:6">
      <c r="F30531" s="1" t="s">
        <v>3</v>
      </c>
    </row>
    <row r="30532" spans="6:6">
      <c r="F30532" s="1" t="s">
        <v>3</v>
      </c>
    </row>
    <row r="30533" spans="6:6">
      <c r="F30533" s="1" t="s">
        <v>3</v>
      </c>
    </row>
    <row r="30534" spans="6:6">
      <c r="F30534" s="1" t="s">
        <v>3</v>
      </c>
    </row>
    <row r="30535" spans="6:6">
      <c r="F30535" s="1" t="s">
        <v>3</v>
      </c>
    </row>
    <row r="30536" spans="6:6">
      <c r="F30536" s="1" t="s">
        <v>3</v>
      </c>
    </row>
    <row r="30537" spans="6:6">
      <c r="F30537" s="1" t="s">
        <v>3</v>
      </c>
    </row>
    <row r="30538" spans="6:6">
      <c r="F30538" s="1" t="s">
        <v>3</v>
      </c>
    </row>
    <row r="30539" spans="6:6">
      <c r="F30539" s="1" t="s">
        <v>3</v>
      </c>
    </row>
    <row r="30540" spans="6:6">
      <c r="F30540" s="1" t="s">
        <v>3</v>
      </c>
    </row>
    <row r="30541" spans="6:6">
      <c r="F30541" s="1" t="s">
        <v>3</v>
      </c>
    </row>
    <row r="30542" spans="6:6">
      <c r="F30542" s="1" t="s">
        <v>3</v>
      </c>
    </row>
    <row r="30543" spans="6:6">
      <c r="F30543" s="1" t="s">
        <v>3</v>
      </c>
    </row>
    <row r="30544" spans="6:6">
      <c r="F30544" s="1" t="s">
        <v>3</v>
      </c>
    </row>
    <row r="30545" spans="6:6">
      <c r="F30545" s="1" t="s">
        <v>3</v>
      </c>
    </row>
    <row r="30546" spans="6:6">
      <c r="F30546" s="1" t="s">
        <v>3</v>
      </c>
    </row>
    <row r="30547" spans="6:6">
      <c r="F30547" s="1" t="s">
        <v>3</v>
      </c>
    </row>
    <row r="30548" spans="6:6">
      <c r="F30548" s="1" t="s">
        <v>3</v>
      </c>
    </row>
    <row r="30549" spans="6:6">
      <c r="F30549" s="1" t="s">
        <v>3</v>
      </c>
    </row>
    <row r="30550" spans="6:6">
      <c r="F30550" s="1" t="s">
        <v>3</v>
      </c>
    </row>
    <row r="30551" spans="6:6">
      <c r="F30551" s="1" t="s">
        <v>3</v>
      </c>
    </row>
    <row r="30552" spans="6:6">
      <c r="F30552" s="1" t="s">
        <v>3</v>
      </c>
    </row>
    <row r="30553" spans="6:6">
      <c r="F30553" s="1" t="s">
        <v>3</v>
      </c>
    </row>
    <row r="30554" spans="6:6">
      <c r="F30554" s="1" t="s">
        <v>3</v>
      </c>
    </row>
    <row r="30555" spans="6:6">
      <c r="F30555" s="1" t="s">
        <v>3</v>
      </c>
    </row>
    <row r="30556" spans="6:6">
      <c r="F30556" s="1" t="s">
        <v>3</v>
      </c>
    </row>
    <row r="30557" spans="6:6">
      <c r="F30557" s="1" t="s">
        <v>3</v>
      </c>
    </row>
    <row r="30558" spans="6:6">
      <c r="F30558" s="1" t="s">
        <v>3</v>
      </c>
    </row>
    <row r="30559" spans="6:6">
      <c r="F30559" s="1" t="s">
        <v>3</v>
      </c>
    </row>
    <row r="30560" spans="6:6">
      <c r="F30560" s="1" t="s">
        <v>3</v>
      </c>
    </row>
    <row r="30561" spans="6:6">
      <c r="F30561" s="1" t="s">
        <v>3</v>
      </c>
    </row>
    <row r="30562" spans="6:6">
      <c r="F30562" s="1" t="s">
        <v>3</v>
      </c>
    </row>
    <row r="30563" spans="6:6">
      <c r="F30563" s="1" t="s">
        <v>3</v>
      </c>
    </row>
    <row r="30564" spans="6:6">
      <c r="F30564" s="1" t="s">
        <v>3</v>
      </c>
    </row>
    <row r="30565" spans="6:6">
      <c r="F30565" s="1" t="s">
        <v>3</v>
      </c>
    </row>
    <row r="30566" spans="6:6">
      <c r="F30566" s="1" t="s">
        <v>3</v>
      </c>
    </row>
    <row r="30567" spans="6:6">
      <c r="F30567" s="1" t="s">
        <v>3</v>
      </c>
    </row>
    <row r="30568" spans="6:6">
      <c r="F30568" s="1" t="s">
        <v>3</v>
      </c>
    </row>
    <row r="30569" spans="6:6">
      <c r="F30569" s="1" t="s">
        <v>3</v>
      </c>
    </row>
    <row r="30570" spans="6:6">
      <c r="F30570" s="1" t="s">
        <v>3</v>
      </c>
    </row>
    <row r="30571" spans="6:6">
      <c r="F30571" s="1" t="s">
        <v>3</v>
      </c>
    </row>
    <row r="30572" spans="6:6">
      <c r="F30572" s="1" t="s">
        <v>3</v>
      </c>
    </row>
    <row r="30573" spans="6:6">
      <c r="F30573" s="1" t="s">
        <v>3</v>
      </c>
    </row>
    <row r="30574" spans="6:6">
      <c r="F30574" s="1" t="s">
        <v>3</v>
      </c>
    </row>
    <row r="30575" spans="6:6">
      <c r="F30575" s="1" t="s">
        <v>3</v>
      </c>
    </row>
    <row r="30576" spans="6:6">
      <c r="F30576" s="1" t="s">
        <v>3</v>
      </c>
    </row>
    <row r="30577" spans="6:6">
      <c r="F30577" s="1" t="s">
        <v>3</v>
      </c>
    </row>
    <row r="30578" spans="6:6">
      <c r="F30578" s="1" t="s">
        <v>3</v>
      </c>
    </row>
    <row r="30579" spans="6:6">
      <c r="F30579" s="1" t="s">
        <v>3</v>
      </c>
    </row>
    <row r="30580" spans="6:6">
      <c r="F30580" s="1" t="s">
        <v>3</v>
      </c>
    </row>
    <row r="30581" spans="6:6">
      <c r="F30581" s="1" t="s">
        <v>3</v>
      </c>
    </row>
    <row r="30582" spans="6:6">
      <c r="F30582" s="1" t="s">
        <v>3</v>
      </c>
    </row>
    <row r="30583" spans="6:6">
      <c r="F30583" s="1" t="s">
        <v>3</v>
      </c>
    </row>
    <row r="30584" spans="6:6">
      <c r="F30584" s="1" t="s">
        <v>3</v>
      </c>
    </row>
    <row r="30585" spans="6:6">
      <c r="F30585" s="1" t="s">
        <v>3</v>
      </c>
    </row>
    <row r="30586" spans="6:6">
      <c r="F30586" s="1" t="s">
        <v>3</v>
      </c>
    </row>
    <row r="30587" spans="6:6">
      <c r="F30587" s="1" t="s">
        <v>3</v>
      </c>
    </row>
    <row r="30588" spans="6:6">
      <c r="F30588" s="1" t="s">
        <v>3</v>
      </c>
    </row>
    <row r="30589" spans="6:6">
      <c r="F30589" s="1" t="s">
        <v>3</v>
      </c>
    </row>
    <row r="30590" spans="6:6">
      <c r="F30590" s="1" t="s">
        <v>3</v>
      </c>
    </row>
    <row r="30591" spans="6:6">
      <c r="F30591" s="1" t="s">
        <v>3</v>
      </c>
    </row>
    <row r="30592" spans="6:6">
      <c r="F30592" s="1" t="s">
        <v>3</v>
      </c>
    </row>
    <row r="30593" spans="6:6">
      <c r="F30593" s="1" t="s">
        <v>3</v>
      </c>
    </row>
    <row r="30594" spans="6:6">
      <c r="F30594" s="1" t="s">
        <v>3</v>
      </c>
    </row>
    <row r="30595" spans="6:6">
      <c r="F30595" s="1" t="s">
        <v>3</v>
      </c>
    </row>
    <row r="30596" spans="6:6">
      <c r="F30596" s="1" t="s">
        <v>3</v>
      </c>
    </row>
    <row r="30597" spans="6:6">
      <c r="F30597" s="1" t="s">
        <v>3</v>
      </c>
    </row>
    <row r="30598" spans="6:6">
      <c r="F30598" s="1" t="s">
        <v>3</v>
      </c>
    </row>
    <row r="30599" spans="6:6">
      <c r="F30599" s="1" t="s">
        <v>3</v>
      </c>
    </row>
    <row r="30600" spans="6:6">
      <c r="F30600" s="1" t="s">
        <v>3</v>
      </c>
    </row>
    <row r="30601" spans="6:6">
      <c r="F30601" s="1" t="s">
        <v>3</v>
      </c>
    </row>
    <row r="30602" spans="6:6">
      <c r="F30602" s="1" t="s">
        <v>3</v>
      </c>
    </row>
    <row r="30603" spans="6:6">
      <c r="F30603" s="1" t="s">
        <v>3</v>
      </c>
    </row>
    <row r="30604" spans="6:6">
      <c r="F30604" s="1" t="s">
        <v>3</v>
      </c>
    </row>
    <row r="30605" spans="6:6">
      <c r="F30605" s="1" t="s">
        <v>3</v>
      </c>
    </row>
    <row r="30606" spans="6:6">
      <c r="F30606" s="1" t="s">
        <v>3</v>
      </c>
    </row>
    <row r="30607" spans="6:6">
      <c r="F30607" s="1" t="s">
        <v>3</v>
      </c>
    </row>
    <row r="30608" spans="6:6">
      <c r="F30608" s="1" t="s">
        <v>3</v>
      </c>
    </row>
    <row r="30609" spans="6:6">
      <c r="F30609" s="1" t="s">
        <v>3</v>
      </c>
    </row>
    <row r="30610" spans="6:6">
      <c r="F30610" s="1" t="s">
        <v>3</v>
      </c>
    </row>
    <row r="30611" spans="6:6">
      <c r="F30611" s="1" t="s">
        <v>3</v>
      </c>
    </row>
    <row r="30612" spans="6:6">
      <c r="F30612" s="1" t="s">
        <v>3</v>
      </c>
    </row>
    <row r="30613" spans="6:6">
      <c r="F30613" s="1" t="s">
        <v>3</v>
      </c>
    </row>
    <row r="30614" spans="6:6">
      <c r="F30614" s="1" t="s">
        <v>3</v>
      </c>
    </row>
    <row r="30615" spans="6:6">
      <c r="F30615" s="1" t="s">
        <v>3</v>
      </c>
    </row>
    <row r="30616" spans="6:6">
      <c r="F30616" s="1" t="s">
        <v>3</v>
      </c>
    </row>
    <row r="30617" spans="6:6">
      <c r="F30617" s="1" t="s">
        <v>3</v>
      </c>
    </row>
    <row r="30618" spans="6:6">
      <c r="F30618" s="1" t="s">
        <v>3</v>
      </c>
    </row>
    <row r="30619" spans="6:6">
      <c r="F30619" s="1" t="s">
        <v>3</v>
      </c>
    </row>
    <row r="30620" spans="6:6">
      <c r="F30620" s="1" t="s">
        <v>3</v>
      </c>
    </row>
    <row r="30621" spans="6:6">
      <c r="F30621" s="1" t="s">
        <v>3</v>
      </c>
    </row>
    <row r="30622" spans="6:6">
      <c r="F30622" s="1" t="s">
        <v>3</v>
      </c>
    </row>
    <row r="30623" spans="6:6">
      <c r="F30623" s="1" t="s">
        <v>3</v>
      </c>
    </row>
    <row r="30624" spans="6:6">
      <c r="F30624" s="1" t="s">
        <v>3</v>
      </c>
    </row>
    <row r="30625" spans="6:6">
      <c r="F30625" s="1" t="s">
        <v>3</v>
      </c>
    </row>
    <row r="30626" spans="6:6">
      <c r="F30626" s="1" t="s">
        <v>3</v>
      </c>
    </row>
    <row r="30627" spans="6:6">
      <c r="F30627" s="1" t="s">
        <v>3</v>
      </c>
    </row>
    <row r="30628" spans="6:6">
      <c r="F30628" s="1" t="s">
        <v>3</v>
      </c>
    </row>
    <row r="30629" spans="6:6">
      <c r="F30629" s="1" t="s">
        <v>3</v>
      </c>
    </row>
    <row r="30630" spans="6:6">
      <c r="F30630" s="1" t="s">
        <v>3</v>
      </c>
    </row>
    <row r="30631" spans="6:6">
      <c r="F30631" s="1" t="s">
        <v>3</v>
      </c>
    </row>
    <row r="30632" spans="6:6">
      <c r="F30632" s="1" t="s">
        <v>3</v>
      </c>
    </row>
    <row r="30633" spans="6:6">
      <c r="F30633" s="1" t="s">
        <v>3</v>
      </c>
    </row>
    <row r="30634" spans="6:6">
      <c r="F30634" s="1" t="s">
        <v>3</v>
      </c>
    </row>
    <row r="30635" spans="6:6">
      <c r="F30635" s="1" t="s">
        <v>3</v>
      </c>
    </row>
    <row r="30636" spans="6:6">
      <c r="F30636" s="1" t="s">
        <v>3</v>
      </c>
    </row>
    <row r="30637" spans="6:6">
      <c r="F30637" s="1" t="s">
        <v>3</v>
      </c>
    </row>
    <row r="30638" spans="6:6">
      <c r="F30638" s="1" t="s">
        <v>3</v>
      </c>
    </row>
    <row r="30639" spans="6:6">
      <c r="F30639" s="1" t="s">
        <v>3</v>
      </c>
    </row>
    <row r="30640" spans="6:6">
      <c r="F30640" s="1" t="s">
        <v>3</v>
      </c>
    </row>
    <row r="30641" spans="6:6">
      <c r="F30641" s="1" t="s">
        <v>3</v>
      </c>
    </row>
    <row r="30642" spans="6:6">
      <c r="F30642" s="1" t="s">
        <v>3</v>
      </c>
    </row>
    <row r="30643" spans="6:6">
      <c r="F30643" s="1" t="s">
        <v>3</v>
      </c>
    </row>
    <row r="30644" spans="6:6">
      <c r="F30644" s="1" t="s">
        <v>3</v>
      </c>
    </row>
    <row r="30645" spans="6:6">
      <c r="F30645" s="1" t="s">
        <v>3</v>
      </c>
    </row>
    <row r="30646" spans="6:6">
      <c r="F30646" s="1" t="s">
        <v>3</v>
      </c>
    </row>
    <row r="30647" spans="6:6">
      <c r="F30647" s="1" t="s">
        <v>3</v>
      </c>
    </row>
    <row r="30648" spans="6:6">
      <c r="F30648" s="1" t="s">
        <v>3</v>
      </c>
    </row>
    <row r="30649" spans="6:6">
      <c r="F30649" s="1" t="s">
        <v>3</v>
      </c>
    </row>
    <row r="30650" spans="6:6">
      <c r="F30650" s="1" t="s">
        <v>3</v>
      </c>
    </row>
    <row r="30651" spans="6:6">
      <c r="F30651" s="1" t="s">
        <v>3</v>
      </c>
    </row>
    <row r="30652" spans="6:6">
      <c r="F30652" s="1" t="s">
        <v>3</v>
      </c>
    </row>
    <row r="30653" spans="6:6">
      <c r="F30653" s="1" t="s">
        <v>3</v>
      </c>
    </row>
    <row r="30654" spans="6:6">
      <c r="F30654" s="1" t="s">
        <v>3</v>
      </c>
    </row>
    <row r="30655" spans="6:6">
      <c r="F30655" s="1" t="s">
        <v>3</v>
      </c>
    </row>
    <row r="30656" spans="6:6">
      <c r="F30656" s="1" t="s">
        <v>3</v>
      </c>
    </row>
    <row r="30657" spans="6:6">
      <c r="F30657" s="1" t="s">
        <v>3</v>
      </c>
    </row>
    <row r="30658" spans="6:6">
      <c r="F30658" s="1" t="s">
        <v>3</v>
      </c>
    </row>
    <row r="30659" spans="6:6">
      <c r="F30659" s="1" t="s">
        <v>3</v>
      </c>
    </row>
    <row r="30660" spans="6:6">
      <c r="F30660" s="1" t="s">
        <v>3</v>
      </c>
    </row>
    <row r="30661" spans="6:6">
      <c r="F30661" s="1" t="s">
        <v>3</v>
      </c>
    </row>
    <row r="30662" spans="6:6">
      <c r="F30662" s="1" t="s">
        <v>3</v>
      </c>
    </row>
    <row r="30663" spans="6:6">
      <c r="F30663" s="1" t="s">
        <v>3</v>
      </c>
    </row>
    <row r="30664" spans="6:6">
      <c r="F30664" s="1" t="s">
        <v>3</v>
      </c>
    </row>
    <row r="30665" spans="6:6">
      <c r="F30665" s="1" t="s">
        <v>3</v>
      </c>
    </row>
    <row r="30666" spans="6:6">
      <c r="F30666" s="1" t="s">
        <v>3</v>
      </c>
    </row>
    <row r="30667" spans="6:6">
      <c r="F30667" s="1" t="s">
        <v>3</v>
      </c>
    </row>
    <row r="30668" spans="6:6">
      <c r="F30668" s="1" t="s">
        <v>3</v>
      </c>
    </row>
    <row r="30669" spans="6:6">
      <c r="F30669" s="1" t="s">
        <v>3</v>
      </c>
    </row>
    <row r="30670" spans="6:6">
      <c r="F30670" s="1" t="s">
        <v>3</v>
      </c>
    </row>
    <row r="30671" spans="6:6">
      <c r="F30671" s="1" t="s">
        <v>3</v>
      </c>
    </row>
    <row r="30672" spans="6:6">
      <c r="F30672" s="1" t="s">
        <v>3</v>
      </c>
    </row>
    <row r="30673" spans="6:6">
      <c r="F30673" s="1" t="s">
        <v>3</v>
      </c>
    </row>
    <row r="30674" spans="6:6">
      <c r="F30674" s="1" t="s">
        <v>3</v>
      </c>
    </row>
    <row r="30675" spans="6:6">
      <c r="F30675" s="1" t="s">
        <v>3</v>
      </c>
    </row>
    <row r="30676" spans="6:6">
      <c r="F30676" s="1" t="s">
        <v>3</v>
      </c>
    </row>
    <row r="30677" spans="6:6">
      <c r="F30677" s="1" t="s">
        <v>3</v>
      </c>
    </row>
    <row r="30678" spans="6:6">
      <c r="F30678" s="1" t="s">
        <v>3</v>
      </c>
    </row>
    <row r="30679" spans="6:6">
      <c r="F30679" s="1" t="s">
        <v>3</v>
      </c>
    </row>
    <row r="30680" spans="6:6">
      <c r="F30680" s="1" t="s">
        <v>3</v>
      </c>
    </row>
    <row r="30681" spans="6:6">
      <c r="F30681" s="1" t="s">
        <v>3</v>
      </c>
    </row>
    <row r="30682" spans="6:6">
      <c r="F30682" s="1" t="s">
        <v>3</v>
      </c>
    </row>
    <row r="30683" spans="6:6">
      <c r="F30683" s="1" t="s">
        <v>3</v>
      </c>
    </row>
    <row r="30684" spans="6:6">
      <c r="F30684" s="1" t="s">
        <v>3</v>
      </c>
    </row>
    <row r="30685" spans="6:6">
      <c r="F30685" s="1" t="s">
        <v>3</v>
      </c>
    </row>
    <row r="30686" spans="6:6">
      <c r="F30686" s="1" t="s">
        <v>3</v>
      </c>
    </row>
    <row r="30687" spans="6:6">
      <c r="F30687" s="1" t="s">
        <v>3</v>
      </c>
    </row>
    <row r="30688" spans="6:6">
      <c r="F30688" s="1" t="s">
        <v>3</v>
      </c>
    </row>
    <row r="30689" spans="6:6">
      <c r="F30689" s="1" t="s">
        <v>3</v>
      </c>
    </row>
    <row r="30690" spans="6:6">
      <c r="F30690" s="1" t="s">
        <v>3</v>
      </c>
    </row>
    <row r="30691" spans="6:6">
      <c r="F30691" s="1" t="s">
        <v>3</v>
      </c>
    </row>
    <row r="30692" spans="6:6">
      <c r="F30692" s="1" t="s">
        <v>3</v>
      </c>
    </row>
    <row r="30693" spans="6:6">
      <c r="F30693" s="1" t="s">
        <v>3</v>
      </c>
    </row>
    <row r="30694" spans="6:6">
      <c r="F30694" s="1" t="s">
        <v>3</v>
      </c>
    </row>
    <row r="30695" spans="6:6">
      <c r="F30695" s="1" t="s">
        <v>3</v>
      </c>
    </row>
    <row r="30696" spans="6:6">
      <c r="F30696" s="1" t="s">
        <v>3</v>
      </c>
    </row>
    <row r="30697" spans="6:6">
      <c r="F30697" s="1" t="s">
        <v>3</v>
      </c>
    </row>
    <row r="30698" spans="6:6">
      <c r="F30698" s="1" t="s">
        <v>3</v>
      </c>
    </row>
    <row r="30699" spans="6:6">
      <c r="F30699" s="1" t="s">
        <v>3</v>
      </c>
    </row>
    <row r="30700" spans="6:6">
      <c r="F30700" s="1" t="s">
        <v>3</v>
      </c>
    </row>
    <row r="30701" spans="6:6">
      <c r="F30701" s="1" t="s">
        <v>3</v>
      </c>
    </row>
    <row r="30702" spans="6:6">
      <c r="F30702" s="1" t="s">
        <v>3</v>
      </c>
    </row>
    <row r="30703" spans="6:6">
      <c r="F30703" s="1" t="s">
        <v>3</v>
      </c>
    </row>
    <row r="30704" spans="6:6">
      <c r="F30704" s="1" t="s">
        <v>3</v>
      </c>
    </row>
    <row r="30705" spans="6:6">
      <c r="F30705" s="1" t="s">
        <v>3</v>
      </c>
    </row>
    <row r="30706" spans="6:6">
      <c r="F30706" s="1" t="s">
        <v>3</v>
      </c>
    </row>
    <row r="30707" spans="6:6">
      <c r="F30707" s="1" t="s">
        <v>3</v>
      </c>
    </row>
    <row r="30708" spans="6:6">
      <c r="F30708" s="1" t="s">
        <v>3</v>
      </c>
    </row>
    <row r="30709" spans="6:6">
      <c r="F30709" s="1" t="s">
        <v>3</v>
      </c>
    </row>
    <row r="30710" spans="6:6">
      <c r="F30710" s="1" t="s">
        <v>3</v>
      </c>
    </row>
    <row r="30711" spans="6:6">
      <c r="F30711" s="1" t="s">
        <v>3</v>
      </c>
    </row>
    <row r="30712" spans="6:6">
      <c r="F30712" s="1" t="s">
        <v>3</v>
      </c>
    </row>
    <row r="30713" spans="6:6">
      <c r="F30713" s="1" t="s">
        <v>3</v>
      </c>
    </row>
    <row r="30714" spans="6:6">
      <c r="F30714" s="1" t="s">
        <v>3</v>
      </c>
    </row>
    <row r="30715" spans="6:6">
      <c r="F30715" s="1" t="s">
        <v>3</v>
      </c>
    </row>
    <row r="30716" spans="6:6">
      <c r="F30716" s="1" t="s">
        <v>3</v>
      </c>
    </row>
    <row r="30717" spans="6:6">
      <c r="F30717" s="1" t="s">
        <v>3</v>
      </c>
    </row>
    <row r="30718" spans="6:6">
      <c r="F30718" s="1" t="s">
        <v>3</v>
      </c>
    </row>
    <row r="30719" spans="6:6">
      <c r="F30719" s="1" t="s">
        <v>3</v>
      </c>
    </row>
    <row r="30720" spans="6:6">
      <c r="F30720" s="1" t="s">
        <v>3</v>
      </c>
    </row>
    <row r="30721" spans="6:6">
      <c r="F30721" s="1" t="s">
        <v>3</v>
      </c>
    </row>
    <row r="30722" spans="6:6">
      <c r="F30722" s="1" t="s">
        <v>3</v>
      </c>
    </row>
    <row r="30723" spans="6:6">
      <c r="F30723" s="1" t="s">
        <v>3</v>
      </c>
    </row>
    <row r="30724" spans="6:6">
      <c r="F30724" s="1" t="s">
        <v>3</v>
      </c>
    </row>
    <row r="30725" spans="6:6">
      <c r="F30725" s="1" t="s">
        <v>3</v>
      </c>
    </row>
    <row r="30726" spans="6:6">
      <c r="F30726" s="1" t="s">
        <v>3</v>
      </c>
    </row>
    <row r="30727" spans="6:6">
      <c r="F30727" s="1" t="s">
        <v>3</v>
      </c>
    </row>
    <row r="30728" spans="6:6">
      <c r="F30728" s="1" t="s">
        <v>3</v>
      </c>
    </row>
    <row r="30729" spans="6:6">
      <c r="F30729" s="1" t="s">
        <v>3</v>
      </c>
    </row>
    <row r="30730" spans="6:6">
      <c r="F30730" s="1" t="s">
        <v>3</v>
      </c>
    </row>
    <row r="30731" spans="6:6">
      <c r="F30731" s="1" t="s">
        <v>3</v>
      </c>
    </row>
    <row r="30732" spans="6:6">
      <c r="F30732" s="1" t="s">
        <v>3</v>
      </c>
    </row>
    <row r="30733" spans="6:6">
      <c r="F30733" s="1" t="s">
        <v>3</v>
      </c>
    </row>
    <row r="30734" spans="6:6">
      <c r="F30734" s="1" t="s">
        <v>3</v>
      </c>
    </row>
    <row r="30735" spans="6:6">
      <c r="F30735" s="1" t="s">
        <v>3</v>
      </c>
    </row>
    <row r="30736" spans="6:6">
      <c r="F30736" s="1" t="s">
        <v>3</v>
      </c>
    </row>
    <row r="30737" spans="6:6">
      <c r="F30737" s="1" t="s">
        <v>3</v>
      </c>
    </row>
    <row r="30738" spans="6:6">
      <c r="F30738" s="1" t="s">
        <v>3</v>
      </c>
    </row>
    <row r="30739" spans="6:6">
      <c r="F30739" s="1" t="s">
        <v>3</v>
      </c>
    </row>
    <row r="30740" spans="6:6">
      <c r="F30740" s="1" t="s">
        <v>3</v>
      </c>
    </row>
    <row r="30741" spans="6:6">
      <c r="F30741" s="1" t="s">
        <v>3</v>
      </c>
    </row>
    <row r="30742" spans="6:6">
      <c r="F30742" s="1" t="s">
        <v>3</v>
      </c>
    </row>
    <row r="30743" spans="6:6">
      <c r="F30743" s="1" t="s">
        <v>3</v>
      </c>
    </row>
    <row r="30744" spans="6:6">
      <c r="F30744" s="1" t="s">
        <v>3</v>
      </c>
    </row>
    <row r="30745" spans="6:6">
      <c r="F30745" s="1" t="s">
        <v>3</v>
      </c>
    </row>
    <row r="30746" spans="6:6">
      <c r="F30746" s="1" t="s">
        <v>3</v>
      </c>
    </row>
    <row r="30747" spans="6:6">
      <c r="F30747" s="1" t="s">
        <v>3</v>
      </c>
    </row>
    <row r="30748" spans="6:6">
      <c r="F30748" s="1" t="s">
        <v>3</v>
      </c>
    </row>
    <row r="30749" spans="6:6">
      <c r="F30749" s="1" t="s">
        <v>3</v>
      </c>
    </row>
    <row r="30750" spans="6:6">
      <c r="F30750" s="1" t="s">
        <v>3</v>
      </c>
    </row>
    <row r="30751" spans="6:6">
      <c r="F30751" s="1" t="s">
        <v>3</v>
      </c>
    </row>
    <row r="30752" spans="6:6">
      <c r="F30752" s="1" t="s">
        <v>3</v>
      </c>
    </row>
    <row r="30753" spans="6:6">
      <c r="F30753" s="1" t="s">
        <v>3</v>
      </c>
    </row>
    <row r="30754" spans="6:6">
      <c r="F30754" s="1" t="s">
        <v>3</v>
      </c>
    </row>
    <row r="30755" spans="6:6">
      <c r="F30755" s="1" t="s">
        <v>3</v>
      </c>
    </row>
    <row r="30756" spans="6:6">
      <c r="F30756" s="1" t="s">
        <v>3</v>
      </c>
    </row>
    <row r="30757" spans="6:6">
      <c r="F30757" s="1" t="s">
        <v>3</v>
      </c>
    </row>
    <row r="30758" spans="6:6">
      <c r="F30758" s="1" t="s">
        <v>3</v>
      </c>
    </row>
    <row r="30759" spans="6:6">
      <c r="F30759" s="1" t="s">
        <v>3</v>
      </c>
    </row>
    <row r="30760" spans="6:6">
      <c r="F30760" s="1" t="s">
        <v>3</v>
      </c>
    </row>
    <row r="30761" spans="6:6">
      <c r="F30761" s="1" t="s">
        <v>3</v>
      </c>
    </row>
    <row r="30762" spans="6:6">
      <c r="F30762" s="1" t="s">
        <v>3</v>
      </c>
    </row>
    <row r="30763" spans="6:6">
      <c r="F30763" s="1" t="s">
        <v>3</v>
      </c>
    </row>
    <row r="30764" spans="6:6">
      <c r="F30764" s="1" t="s">
        <v>3</v>
      </c>
    </row>
    <row r="30765" spans="6:6">
      <c r="F30765" s="1" t="s">
        <v>3</v>
      </c>
    </row>
    <row r="30766" spans="6:6">
      <c r="F30766" s="1" t="s">
        <v>3</v>
      </c>
    </row>
    <row r="30767" spans="6:6">
      <c r="F30767" s="1" t="s">
        <v>3</v>
      </c>
    </row>
    <row r="30768" spans="6:6">
      <c r="F30768" s="1" t="s">
        <v>3</v>
      </c>
    </row>
    <row r="30769" spans="6:6">
      <c r="F30769" s="1" t="s">
        <v>3</v>
      </c>
    </row>
    <row r="30770" spans="6:6">
      <c r="F30770" s="1" t="s">
        <v>3</v>
      </c>
    </row>
    <row r="30771" spans="6:6">
      <c r="F30771" s="1" t="s">
        <v>3</v>
      </c>
    </row>
    <row r="30772" spans="6:6">
      <c r="F30772" s="1" t="s">
        <v>3</v>
      </c>
    </row>
    <row r="30773" spans="6:6">
      <c r="F30773" s="1" t="s">
        <v>3</v>
      </c>
    </row>
    <row r="30774" spans="6:6">
      <c r="F30774" s="1" t="s">
        <v>3</v>
      </c>
    </row>
    <row r="30775" spans="6:6">
      <c r="F30775" s="1" t="s">
        <v>3</v>
      </c>
    </row>
    <row r="30776" spans="6:6">
      <c r="F30776" s="1" t="s">
        <v>3</v>
      </c>
    </row>
    <row r="30777" spans="6:6">
      <c r="F30777" s="1" t="s">
        <v>3</v>
      </c>
    </row>
    <row r="30778" spans="6:6">
      <c r="F30778" s="1" t="s">
        <v>3</v>
      </c>
    </row>
    <row r="30779" spans="6:6">
      <c r="F30779" s="1" t="s">
        <v>3</v>
      </c>
    </row>
    <row r="30780" spans="6:6">
      <c r="F30780" s="1" t="s">
        <v>3</v>
      </c>
    </row>
    <row r="30781" spans="6:6">
      <c r="F30781" s="1" t="s">
        <v>3</v>
      </c>
    </row>
    <row r="30782" spans="6:6">
      <c r="F30782" s="1" t="s">
        <v>3</v>
      </c>
    </row>
    <row r="30783" spans="6:6">
      <c r="F30783" s="1" t="s">
        <v>3</v>
      </c>
    </row>
    <row r="30784" spans="6:6">
      <c r="F30784" s="1" t="s">
        <v>3</v>
      </c>
    </row>
    <row r="30785" spans="6:6">
      <c r="F30785" s="1" t="s">
        <v>3</v>
      </c>
    </row>
    <row r="30786" spans="6:6">
      <c r="F30786" s="1" t="s">
        <v>3</v>
      </c>
    </row>
    <row r="30787" spans="6:6">
      <c r="F30787" s="1" t="s">
        <v>3</v>
      </c>
    </row>
    <row r="30788" spans="6:6">
      <c r="F30788" s="1" t="s">
        <v>3</v>
      </c>
    </row>
    <row r="30789" spans="6:6">
      <c r="F30789" s="1" t="s">
        <v>3</v>
      </c>
    </row>
    <row r="30790" spans="6:6">
      <c r="F30790" s="1" t="s">
        <v>3</v>
      </c>
    </row>
    <row r="30791" spans="6:6">
      <c r="F30791" s="1" t="s">
        <v>3</v>
      </c>
    </row>
    <row r="30792" spans="6:6">
      <c r="F30792" s="1" t="s">
        <v>3</v>
      </c>
    </row>
    <row r="30793" spans="6:6">
      <c r="F30793" s="1" t="s">
        <v>3</v>
      </c>
    </row>
    <row r="30794" spans="6:6">
      <c r="F30794" s="1" t="s">
        <v>3</v>
      </c>
    </row>
    <row r="30795" spans="6:6">
      <c r="F30795" s="1" t="s">
        <v>3</v>
      </c>
    </row>
    <row r="30796" spans="6:6">
      <c r="F30796" s="1" t="s">
        <v>3</v>
      </c>
    </row>
    <row r="30797" spans="6:6">
      <c r="F30797" s="1" t="s">
        <v>3</v>
      </c>
    </row>
    <row r="30798" spans="6:6">
      <c r="F30798" s="1" t="s">
        <v>3</v>
      </c>
    </row>
    <row r="30799" spans="6:6">
      <c r="F30799" s="1" t="s">
        <v>3</v>
      </c>
    </row>
    <row r="30800" spans="6:6">
      <c r="F30800" s="1" t="s">
        <v>3</v>
      </c>
    </row>
    <row r="30801" spans="6:6">
      <c r="F30801" s="1" t="s">
        <v>3</v>
      </c>
    </row>
    <row r="30802" spans="6:6">
      <c r="F30802" s="1" t="s">
        <v>3</v>
      </c>
    </row>
    <row r="30803" spans="6:6">
      <c r="F30803" s="1" t="s">
        <v>3</v>
      </c>
    </row>
    <row r="30804" spans="6:6">
      <c r="F30804" s="1" t="s">
        <v>3</v>
      </c>
    </row>
    <row r="30805" spans="6:6">
      <c r="F30805" s="1" t="s">
        <v>3</v>
      </c>
    </row>
    <row r="30806" spans="6:6">
      <c r="F30806" s="1" t="s">
        <v>3</v>
      </c>
    </row>
    <row r="30807" spans="6:6">
      <c r="F30807" s="1" t="s">
        <v>3</v>
      </c>
    </row>
    <row r="30808" spans="6:6">
      <c r="F30808" s="1" t="s">
        <v>3</v>
      </c>
    </row>
    <row r="30809" spans="6:6">
      <c r="F30809" s="1" t="s">
        <v>3</v>
      </c>
    </row>
    <row r="30810" spans="6:6">
      <c r="F30810" s="1" t="s">
        <v>3</v>
      </c>
    </row>
    <row r="30811" spans="6:6">
      <c r="F30811" s="1" t="s">
        <v>3</v>
      </c>
    </row>
    <row r="30812" spans="6:6">
      <c r="F30812" s="1" t="s">
        <v>3</v>
      </c>
    </row>
    <row r="30813" spans="6:6">
      <c r="F30813" s="1" t="s">
        <v>3</v>
      </c>
    </row>
    <row r="30814" spans="6:6">
      <c r="F30814" s="1" t="s">
        <v>3</v>
      </c>
    </row>
    <row r="30815" spans="6:6">
      <c r="F30815" s="1" t="s">
        <v>3</v>
      </c>
    </row>
    <row r="30816" spans="6:6">
      <c r="F30816" s="1" t="s">
        <v>3</v>
      </c>
    </row>
    <row r="30817" spans="6:6">
      <c r="F30817" s="1" t="s">
        <v>3</v>
      </c>
    </row>
    <row r="30818" spans="6:6">
      <c r="F30818" s="1" t="s">
        <v>3</v>
      </c>
    </row>
    <row r="30819" spans="6:6">
      <c r="F30819" s="1" t="s">
        <v>3</v>
      </c>
    </row>
    <row r="30820" spans="6:6">
      <c r="F30820" s="1" t="s">
        <v>3</v>
      </c>
    </row>
    <row r="30821" spans="6:6">
      <c r="F30821" s="1" t="s">
        <v>3</v>
      </c>
    </row>
    <row r="30822" spans="6:6">
      <c r="F30822" s="1" t="s">
        <v>3</v>
      </c>
    </row>
    <row r="30823" spans="6:6">
      <c r="F30823" s="1" t="s">
        <v>3</v>
      </c>
    </row>
    <row r="30824" spans="6:6">
      <c r="F30824" s="1" t="s">
        <v>3</v>
      </c>
    </row>
    <row r="30825" spans="6:6">
      <c r="F30825" s="1" t="s">
        <v>3</v>
      </c>
    </row>
    <row r="30826" spans="6:6">
      <c r="F30826" s="1" t="s">
        <v>3</v>
      </c>
    </row>
    <row r="30827" spans="6:6">
      <c r="F30827" s="1" t="s">
        <v>3</v>
      </c>
    </row>
    <row r="30828" spans="6:6">
      <c r="F30828" s="1" t="s">
        <v>3</v>
      </c>
    </row>
    <row r="30829" spans="6:6">
      <c r="F30829" s="1" t="s">
        <v>3</v>
      </c>
    </row>
    <row r="30830" spans="6:6">
      <c r="F30830" s="1" t="s">
        <v>3</v>
      </c>
    </row>
    <row r="30831" spans="6:6">
      <c r="F30831" s="1" t="s">
        <v>3</v>
      </c>
    </row>
    <row r="30832" spans="6:6">
      <c r="F30832" s="1" t="s">
        <v>3</v>
      </c>
    </row>
    <row r="30833" spans="6:6">
      <c r="F30833" s="1" t="s">
        <v>3</v>
      </c>
    </row>
    <row r="30834" spans="6:6">
      <c r="F30834" s="1" t="s">
        <v>3</v>
      </c>
    </row>
    <row r="30835" spans="6:6">
      <c r="F30835" s="1" t="s">
        <v>3</v>
      </c>
    </row>
    <row r="30836" spans="6:6">
      <c r="F30836" s="1" t="s">
        <v>3</v>
      </c>
    </row>
    <row r="30837" spans="6:6">
      <c r="F30837" s="1" t="s">
        <v>3</v>
      </c>
    </row>
    <row r="30838" spans="6:6">
      <c r="F30838" s="1" t="s">
        <v>3</v>
      </c>
    </row>
    <row r="30839" spans="6:6">
      <c r="F30839" s="1" t="s">
        <v>3</v>
      </c>
    </row>
    <row r="30840" spans="6:6">
      <c r="F30840" s="1" t="s">
        <v>3</v>
      </c>
    </row>
    <row r="30841" spans="6:6">
      <c r="F30841" s="1" t="s">
        <v>3</v>
      </c>
    </row>
    <row r="30842" spans="6:6">
      <c r="F30842" s="1" t="s">
        <v>3</v>
      </c>
    </row>
    <row r="30843" spans="6:6">
      <c r="F30843" s="1" t="s">
        <v>3</v>
      </c>
    </row>
    <row r="30844" spans="6:6">
      <c r="F30844" s="1" t="s">
        <v>3</v>
      </c>
    </row>
    <row r="30845" spans="6:6">
      <c r="F30845" s="1" t="s">
        <v>3</v>
      </c>
    </row>
    <row r="30846" spans="6:6">
      <c r="F30846" s="1" t="s">
        <v>3</v>
      </c>
    </row>
    <row r="30847" spans="6:6">
      <c r="F30847" s="1" t="s">
        <v>3</v>
      </c>
    </row>
    <row r="30848" spans="6:6">
      <c r="F30848" s="1" t="s">
        <v>3</v>
      </c>
    </row>
    <row r="30849" spans="6:6">
      <c r="F30849" s="1" t="s">
        <v>3</v>
      </c>
    </row>
    <row r="30850" spans="6:6">
      <c r="F30850" s="1" t="s">
        <v>3</v>
      </c>
    </row>
    <row r="30851" spans="6:6">
      <c r="F30851" s="1" t="s">
        <v>3</v>
      </c>
    </row>
    <row r="30852" spans="6:6">
      <c r="F30852" s="1" t="s">
        <v>3</v>
      </c>
    </row>
    <row r="30853" spans="6:6">
      <c r="F30853" s="1" t="s">
        <v>3</v>
      </c>
    </row>
    <row r="30854" spans="6:6">
      <c r="F30854" s="1" t="s">
        <v>3</v>
      </c>
    </row>
    <row r="30855" spans="6:6">
      <c r="F30855" s="1" t="s">
        <v>3</v>
      </c>
    </row>
    <row r="30856" spans="6:6">
      <c r="F30856" s="1" t="s">
        <v>3</v>
      </c>
    </row>
    <row r="30857" spans="6:6">
      <c r="F30857" s="1" t="s">
        <v>3</v>
      </c>
    </row>
    <row r="30858" spans="6:6">
      <c r="F30858" s="1" t="s">
        <v>3</v>
      </c>
    </row>
    <row r="30859" spans="6:6">
      <c r="F30859" s="1" t="s">
        <v>3</v>
      </c>
    </row>
    <row r="30860" spans="6:6">
      <c r="F30860" s="1" t="s">
        <v>3</v>
      </c>
    </row>
    <row r="30861" spans="6:6">
      <c r="F30861" s="1" t="s">
        <v>3</v>
      </c>
    </row>
    <row r="30862" spans="6:6">
      <c r="F30862" s="1" t="s">
        <v>3</v>
      </c>
    </row>
    <row r="30863" spans="6:6">
      <c r="F30863" s="1" t="s">
        <v>3</v>
      </c>
    </row>
    <row r="30864" spans="6:6">
      <c r="F30864" s="1" t="s">
        <v>3</v>
      </c>
    </row>
    <row r="30865" spans="6:6">
      <c r="F30865" s="1" t="s">
        <v>3</v>
      </c>
    </row>
    <row r="30866" spans="6:6">
      <c r="F30866" s="1" t="s">
        <v>3</v>
      </c>
    </row>
    <row r="30867" spans="6:6">
      <c r="F30867" s="1" t="s">
        <v>3</v>
      </c>
    </row>
    <row r="30868" spans="6:6">
      <c r="F30868" s="1" t="s">
        <v>3</v>
      </c>
    </row>
    <row r="30869" spans="6:6">
      <c r="F30869" s="1" t="s">
        <v>3</v>
      </c>
    </row>
    <row r="30870" spans="6:6">
      <c r="F30870" s="1" t="s">
        <v>3</v>
      </c>
    </row>
    <row r="30871" spans="6:6">
      <c r="F30871" s="1" t="s">
        <v>3</v>
      </c>
    </row>
    <row r="30872" spans="6:6">
      <c r="F30872" s="1" t="s">
        <v>3</v>
      </c>
    </row>
    <row r="30873" spans="6:6">
      <c r="F30873" s="1" t="s">
        <v>3</v>
      </c>
    </row>
    <row r="30874" spans="6:6">
      <c r="F30874" s="1" t="s">
        <v>3</v>
      </c>
    </row>
    <row r="30875" spans="6:6">
      <c r="F30875" s="1" t="s">
        <v>3</v>
      </c>
    </row>
    <row r="30876" spans="6:6">
      <c r="F30876" s="1" t="s">
        <v>3</v>
      </c>
    </row>
    <row r="30877" spans="6:6">
      <c r="F30877" s="1" t="s">
        <v>3</v>
      </c>
    </row>
    <row r="30878" spans="6:6">
      <c r="F30878" s="1" t="s">
        <v>3</v>
      </c>
    </row>
    <row r="30879" spans="6:6">
      <c r="F30879" s="1" t="s">
        <v>3</v>
      </c>
    </row>
    <row r="30880" spans="6:6">
      <c r="F30880" s="1" t="s">
        <v>3</v>
      </c>
    </row>
    <row r="30881" spans="6:6">
      <c r="F30881" s="1" t="s">
        <v>3</v>
      </c>
    </row>
    <row r="30882" spans="6:6">
      <c r="F30882" s="1" t="s">
        <v>3</v>
      </c>
    </row>
    <row r="30883" spans="6:6">
      <c r="F30883" s="1" t="s">
        <v>3</v>
      </c>
    </row>
    <row r="30884" spans="6:6">
      <c r="F30884" s="1" t="s">
        <v>3</v>
      </c>
    </row>
    <row r="30885" spans="6:6">
      <c r="F30885" s="1" t="s">
        <v>3</v>
      </c>
    </row>
    <row r="30886" spans="6:6">
      <c r="F30886" s="1" t="s">
        <v>3</v>
      </c>
    </row>
    <row r="30887" spans="6:6">
      <c r="F30887" s="1" t="s">
        <v>3</v>
      </c>
    </row>
    <row r="30888" spans="6:6">
      <c r="F30888" s="1" t="s">
        <v>3</v>
      </c>
    </row>
    <row r="30889" spans="6:6">
      <c r="F30889" s="1" t="s">
        <v>3</v>
      </c>
    </row>
    <row r="30890" spans="6:6">
      <c r="F30890" s="1" t="s">
        <v>3</v>
      </c>
    </row>
    <row r="30891" spans="6:6">
      <c r="F30891" s="1" t="s">
        <v>3</v>
      </c>
    </row>
    <row r="30892" spans="6:6">
      <c r="F30892" s="1" t="s">
        <v>3</v>
      </c>
    </row>
    <row r="30893" spans="6:6">
      <c r="F30893" s="1" t="s">
        <v>3</v>
      </c>
    </row>
    <row r="30894" spans="6:6">
      <c r="F30894" s="1" t="s">
        <v>3</v>
      </c>
    </row>
    <row r="30895" spans="6:6">
      <c r="F30895" s="1" t="s">
        <v>3</v>
      </c>
    </row>
    <row r="30896" spans="6:6">
      <c r="F30896" s="1" t="s">
        <v>3</v>
      </c>
    </row>
    <row r="30897" spans="6:6">
      <c r="F30897" s="1" t="s">
        <v>3</v>
      </c>
    </row>
    <row r="30898" spans="6:6">
      <c r="F30898" s="1" t="s">
        <v>3</v>
      </c>
    </row>
    <row r="30899" spans="6:6">
      <c r="F30899" s="1" t="s">
        <v>3</v>
      </c>
    </row>
    <row r="30900" spans="6:6">
      <c r="F30900" s="1" t="s">
        <v>3</v>
      </c>
    </row>
    <row r="30901" spans="6:6">
      <c r="F30901" s="1" t="s">
        <v>3</v>
      </c>
    </row>
    <row r="30902" spans="6:6">
      <c r="F30902" s="1" t="s">
        <v>3</v>
      </c>
    </row>
    <row r="30903" spans="6:6">
      <c r="F30903" s="1" t="s">
        <v>3</v>
      </c>
    </row>
    <row r="30904" spans="6:6">
      <c r="F30904" s="1" t="s">
        <v>3</v>
      </c>
    </row>
    <row r="30905" spans="6:6">
      <c r="F30905" s="1" t="s">
        <v>3</v>
      </c>
    </row>
    <row r="30906" spans="6:6">
      <c r="F30906" s="1" t="s">
        <v>3</v>
      </c>
    </row>
    <row r="30907" spans="6:6">
      <c r="F30907" s="1" t="s">
        <v>3</v>
      </c>
    </row>
    <row r="30908" spans="6:6">
      <c r="F30908" s="1" t="s">
        <v>3</v>
      </c>
    </row>
    <row r="30909" spans="6:6">
      <c r="F30909" s="1" t="s">
        <v>3</v>
      </c>
    </row>
    <row r="30910" spans="6:6">
      <c r="F30910" s="1" t="s">
        <v>3</v>
      </c>
    </row>
    <row r="30911" spans="6:6">
      <c r="F30911" s="1" t="s">
        <v>3</v>
      </c>
    </row>
    <row r="30912" spans="6:6">
      <c r="F30912" s="1" t="s">
        <v>3</v>
      </c>
    </row>
    <row r="30913" spans="6:6">
      <c r="F30913" s="1" t="s">
        <v>3</v>
      </c>
    </row>
    <row r="30914" spans="6:6">
      <c r="F30914" s="1" t="s">
        <v>3</v>
      </c>
    </row>
    <row r="30915" spans="6:6">
      <c r="F30915" s="1" t="s">
        <v>3</v>
      </c>
    </row>
    <row r="30916" spans="6:6">
      <c r="F30916" s="1" t="s">
        <v>3</v>
      </c>
    </row>
    <row r="30917" spans="6:6">
      <c r="F30917" s="1" t="s">
        <v>3</v>
      </c>
    </row>
    <row r="30918" spans="6:6">
      <c r="F30918" s="1" t="s">
        <v>3</v>
      </c>
    </row>
    <row r="30919" spans="6:6">
      <c r="F30919" s="1" t="s">
        <v>3</v>
      </c>
    </row>
    <row r="30920" spans="6:6">
      <c r="F30920" s="1" t="s">
        <v>3</v>
      </c>
    </row>
    <row r="30921" spans="6:6">
      <c r="F30921" s="1" t="s">
        <v>3</v>
      </c>
    </row>
    <row r="30922" spans="6:6">
      <c r="F30922" s="1" t="s">
        <v>3</v>
      </c>
    </row>
    <row r="30923" spans="6:6">
      <c r="F30923" s="1" t="s">
        <v>3</v>
      </c>
    </row>
    <row r="30924" spans="6:6">
      <c r="F30924" s="1" t="s">
        <v>3</v>
      </c>
    </row>
    <row r="30925" spans="6:6">
      <c r="F30925" s="1" t="s">
        <v>3</v>
      </c>
    </row>
    <row r="30926" spans="6:6">
      <c r="F30926" s="1" t="s">
        <v>3</v>
      </c>
    </row>
    <row r="30927" spans="6:6">
      <c r="F30927" s="1" t="s">
        <v>3</v>
      </c>
    </row>
    <row r="30928" spans="6:6">
      <c r="F30928" s="1" t="s">
        <v>3</v>
      </c>
    </row>
    <row r="30929" spans="6:6">
      <c r="F30929" s="1" t="s">
        <v>3</v>
      </c>
    </row>
    <row r="30930" spans="6:6">
      <c r="F30930" s="1" t="s">
        <v>3</v>
      </c>
    </row>
    <row r="30931" spans="6:6">
      <c r="F30931" s="1" t="s">
        <v>3</v>
      </c>
    </row>
    <row r="30932" spans="6:6">
      <c r="F30932" s="1" t="s">
        <v>3</v>
      </c>
    </row>
    <row r="30933" spans="6:6">
      <c r="F30933" s="1" t="s">
        <v>3</v>
      </c>
    </row>
    <row r="30934" spans="6:6">
      <c r="F30934" s="1" t="s">
        <v>3</v>
      </c>
    </row>
    <row r="30935" spans="6:6">
      <c r="F30935" s="1" t="s">
        <v>3</v>
      </c>
    </row>
    <row r="30936" spans="6:6">
      <c r="F30936" s="1" t="s">
        <v>3</v>
      </c>
    </row>
    <row r="30937" spans="6:6">
      <c r="F30937" s="1" t="s">
        <v>3</v>
      </c>
    </row>
    <row r="30938" spans="6:6">
      <c r="F30938" s="1" t="s">
        <v>3</v>
      </c>
    </row>
    <row r="30939" spans="6:6">
      <c r="F30939" s="1" t="s">
        <v>3</v>
      </c>
    </row>
    <row r="30940" spans="6:6">
      <c r="F30940" s="1" t="s">
        <v>3</v>
      </c>
    </row>
    <row r="30941" spans="6:6">
      <c r="F30941" s="1" t="s">
        <v>3</v>
      </c>
    </row>
    <row r="30942" spans="6:6">
      <c r="F30942" s="1" t="s">
        <v>3</v>
      </c>
    </row>
    <row r="30943" spans="6:6">
      <c r="F30943" s="1" t="s">
        <v>3</v>
      </c>
    </row>
    <row r="30944" spans="6:6">
      <c r="F30944" s="1" t="s">
        <v>3</v>
      </c>
    </row>
    <row r="30945" spans="6:6">
      <c r="F30945" s="1" t="s">
        <v>3</v>
      </c>
    </row>
    <row r="30946" spans="6:6">
      <c r="F30946" s="1" t="s">
        <v>3</v>
      </c>
    </row>
    <row r="30947" spans="6:6">
      <c r="F30947" s="1" t="s">
        <v>3</v>
      </c>
    </row>
    <row r="30948" spans="6:6">
      <c r="F30948" s="1" t="s">
        <v>3</v>
      </c>
    </row>
    <row r="30949" spans="6:6">
      <c r="F30949" s="1" t="s">
        <v>3</v>
      </c>
    </row>
    <row r="30950" spans="6:6">
      <c r="F30950" s="1" t="s">
        <v>3</v>
      </c>
    </row>
    <row r="30951" spans="6:6">
      <c r="F30951" s="1" t="s">
        <v>3</v>
      </c>
    </row>
    <row r="30952" spans="6:6">
      <c r="F30952" s="1" t="s">
        <v>3</v>
      </c>
    </row>
    <row r="30953" spans="6:6">
      <c r="F30953" s="1" t="s">
        <v>3</v>
      </c>
    </row>
    <row r="30954" spans="6:6">
      <c r="F30954" s="1" t="s">
        <v>3</v>
      </c>
    </row>
    <row r="30955" spans="6:6">
      <c r="F30955" s="1" t="s">
        <v>3</v>
      </c>
    </row>
    <row r="30956" spans="6:6">
      <c r="F30956" s="1" t="s">
        <v>3</v>
      </c>
    </row>
    <row r="30957" spans="6:6">
      <c r="F30957" s="1" t="s">
        <v>3</v>
      </c>
    </row>
    <row r="30958" spans="6:6">
      <c r="F30958" s="1" t="s">
        <v>3</v>
      </c>
    </row>
    <row r="30959" spans="6:6">
      <c r="F30959" s="1" t="s">
        <v>3</v>
      </c>
    </row>
    <row r="30960" spans="6:6">
      <c r="F30960" s="1" t="s">
        <v>3</v>
      </c>
    </row>
    <row r="30961" spans="6:6">
      <c r="F30961" s="1" t="s">
        <v>3</v>
      </c>
    </row>
    <row r="30962" spans="6:6">
      <c r="F30962" s="1" t="s">
        <v>3</v>
      </c>
    </row>
    <row r="30963" spans="6:6">
      <c r="F30963" s="1" t="s">
        <v>3</v>
      </c>
    </row>
    <row r="30964" spans="6:6">
      <c r="F30964" s="1" t="s">
        <v>3</v>
      </c>
    </row>
    <row r="30965" spans="6:6">
      <c r="F30965" s="1" t="s">
        <v>3</v>
      </c>
    </row>
    <row r="30966" spans="6:6">
      <c r="F30966" s="1" t="s">
        <v>3</v>
      </c>
    </row>
    <row r="30967" spans="6:6">
      <c r="F30967" s="1" t="s">
        <v>3</v>
      </c>
    </row>
    <row r="30968" spans="6:6">
      <c r="F30968" s="1" t="s">
        <v>3</v>
      </c>
    </row>
    <row r="30969" spans="6:6">
      <c r="F30969" s="1" t="s">
        <v>3</v>
      </c>
    </row>
    <row r="30970" spans="6:6">
      <c r="F30970" s="1" t="s">
        <v>3</v>
      </c>
    </row>
    <row r="30971" spans="6:6">
      <c r="F30971" s="1" t="s">
        <v>3</v>
      </c>
    </row>
    <row r="30972" spans="6:6">
      <c r="F30972" s="1" t="s">
        <v>3</v>
      </c>
    </row>
    <row r="30973" spans="6:6">
      <c r="F30973" s="1" t="s">
        <v>3</v>
      </c>
    </row>
    <row r="30974" spans="6:6">
      <c r="F30974" s="1" t="s">
        <v>3</v>
      </c>
    </row>
    <row r="30975" spans="6:6">
      <c r="F30975" s="1" t="s">
        <v>3</v>
      </c>
    </row>
    <row r="30976" spans="6:6">
      <c r="F30976" s="1" t="s">
        <v>3</v>
      </c>
    </row>
    <row r="30977" spans="6:6">
      <c r="F30977" s="1" t="s">
        <v>3</v>
      </c>
    </row>
    <row r="30978" spans="6:6">
      <c r="F30978" s="1" t="s">
        <v>3</v>
      </c>
    </row>
    <row r="30979" spans="6:6">
      <c r="F30979" s="1" t="s">
        <v>3</v>
      </c>
    </row>
    <row r="30980" spans="6:6">
      <c r="F30980" s="1" t="s">
        <v>3</v>
      </c>
    </row>
    <row r="30981" spans="6:6">
      <c r="F30981" s="1" t="s">
        <v>3</v>
      </c>
    </row>
    <row r="30982" spans="6:6">
      <c r="F30982" s="1" t="s">
        <v>3</v>
      </c>
    </row>
    <row r="30983" spans="6:6">
      <c r="F30983" s="1" t="s">
        <v>3</v>
      </c>
    </row>
    <row r="30984" spans="6:6">
      <c r="F30984" s="1" t="s">
        <v>3</v>
      </c>
    </row>
    <row r="30985" spans="6:6">
      <c r="F30985" s="1" t="s">
        <v>3</v>
      </c>
    </row>
    <row r="30986" spans="6:6">
      <c r="F30986" s="1" t="s">
        <v>3</v>
      </c>
    </row>
    <row r="30987" spans="6:6">
      <c r="F30987" s="1" t="s">
        <v>3</v>
      </c>
    </row>
    <row r="30988" spans="6:6">
      <c r="F30988" s="1" t="s">
        <v>3</v>
      </c>
    </row>
    <row r="30989" spans="6:6">
      <c r="F30989" s="1" t="s">
        <v>3</v>
      </c>
    </row>
    <row r="30990" spans="6:6">
      <c r="F30990" s="1" t="s">
        <v>3</v>
      </c>
    </row>
    <row r="30991" spans="6:6">
      <c r="F30991" s="1" t="s">
        <v>3</v>
      </c>
    </row>
    <row r="30992" spans="6:6">
      <c r="F30992" s="1" t="s">
        <v>3</v>
      </c>
    </row>
    <row r="30993" spans="6:6">
      <c r="F30993" s="1" t="s">
        <v>3</v>
      </c>
    </row>
    <row r="30994" spans="6:6">
      <c r="F30994" s="1" t="s">
        <v>3</v>
      </c>
    </row>
    <row r="30995" spans="6:6">
      <c r="F30995" s="1" t="s">
        <v>3</v>
      </c>
    </row>
    <row r="30996" spans="6:6">
      <c r="F30996" s="1" t="s">
        <v>3</v>
      </c>
    </row>
    <row r="30997" spans="6:6">
      <c r="F30997" s="1" t="s">
        <v>3</v>
      </c>
    </row>
    <row r="30998" spans="6:6">
      <c r="F30998" s="1" t="s">
        <v>3</v>
      </c>
    </row>
    <row r="30999" spans="6:6">
      <c r="F30999" s="1" t="s">
        <v>3</v>
      </c>
    </row>
    <row r="31000" spans="6:6">
      <c r="F31000" s="1" t="s">
        <v>3</v>
      </c>
    </row>
    <row r="31001" spans="6:6">
      <c r="F31001" s="1" t="s">
        <v>3</v>
      </c>
    </row>
    <row r="31002" spans="6:6">
      <c r="F31002" s="1" t="s">
        <v>3</v>
      </c>
    </row>
    <row r="31003" spans="6:6">
      <c r="F31003" s="1" t="s">
        <v>3</v>
      </c>
    </row>
    <row r="31004" spans="6:6">
      <c r="F31004" s="1" t="s">
        <v>3</v>
      </c>
    </row>
    <row r="31005" spans="6:6">
      <c r="F31005" s="1" t="s">
        <v>3</v>
      </c>
    </row>
    <row r="31006" spans="6:6">
      <c r="F31006" s="1" t="s">
        <v>3</v>
      </c>
    </row>
    <row r="31007" spans="6:6">
      <c r="F31007" s="1" t="s">
        <v>3</v>
      </c>
    </row>
    <row r="31008" spans="6:6">
      <c r="F31008" s="1" t="s">
        <v>3</v>
      </c>
    </row>
    <row r="31009" spans="6:6">
      <c r="F31009" s="1" t="s">
        <v>3</v>
      </c>
    </row>
    <row r="31010" spans="6:6">
      <c r="F31010" s="1" t="s">
        <v>3</v>
      </c>
    </row>
    <row r="31011" spans="6:6">
      <c r="F31011" s="1" t="s">
        <v>3</v>
      </c>
    </row>
    <row r="31012" spans="6:6">
      <c r="F31012" s="1" t="s">
        <v>3</v>
      </c>
    </row>
    <row r="31013" spans="6:6">
      <c r="F31013" s="1" t="s">
        <v>3</v>
      </c>
    </row>
    <row r="31014" spans="6:6">
      <c r="F31014" s="1" t="s">
        <v>3</v>
      </c>
    </row>
    <row r="31015" spans="6:6">
      <c r="F31015" s="1" t="s">
        <v>3</v>
      </c>
    </row>
    <row r="31016" spans="6:6">
      <c r="F31016" s="1" t="s">
        <v>3</v>
      </c>
    </row>
    <row r="31017" spans="6:6">
      <c r="F31017" s="1" t="s">
        <v>3</v>
      </c>
    </row>
    <row r="31018" spans="6:6">
      <c r="F31018" s="1" t="s">
        <v>3</v>
      </c>
    </row>
    <row r="31019" spans="6:6">
      <c r="F31019" s="1" t="s">
        <v>3</v>
      </c>
    </row>
    <row r="31020" spans="6:6">
      <c r="F31020" s="1" t="s">
        <v>3</v>
      </c>
    </row>
    <row r="31021" spans="6:6">
      <c r="F31021" s="1" t="s">
        <v>3</v>
      </c>
    </row>
    <row r="31022" spans="6:6">
      <c r="F31022" s="1" t="s">
        <v>3</v>
      </c>
    </row>
    <row r="31023" spans="6:6">
      <c r="F31023" s="1" t="s">
        <v>3</v>
      </c>
    </row>
    <row r="31024" spans="6:6">
      <c r="F31024" s="1" t="s">
        <v>3</v>
      </c>
    </row>
    <row r="31025" spans="6:6">
      <c r="F31025" s="1" t="s">
        <v>3</v>
      </c>
    </row>
    <row r="31026" spans="6:6">
      <c r="F31026" s="1" t="s">
        <v>3</v>
      </c>
    </row>
    <row r="31027" spans="6:6">
      <c r="F31027" s="1" t="s">
        <v>3</v>
      </c>
    </row>
    <row r="31028" spans="6:6">
      <c r="F31028" s="1" t="s">
        <v>3</v>
      </c>
    </row>
    <row r="31029" spans="6:6">
      <c r="F31029" s="1" t="s">
        <v>3</v>
      </c>
    </row>
    <row r="31030" spans="6:6">
      <c r="F31030" s="1" t="s">
        <v>3</v>
      </c>
    </row>
    <row r="31031" spans="6:6">
      <c r="F31031" s="1" t="s">
        <v>3</v>
      </c>
    </row>
    <row r="31032" spans="6:6">
      <c r="F31032" s="1" t="s">
        <v>3</v>
      </c>
    </row>
    <row r="31033" spans="6:6">
      <c r="F31033" s="1" t="s">
        <v>3</v>
      </c>
    </row>
    <row r="31034" spans="6:6">
      <c r="F31034" s="1" t="s">
        <v>3</v>
      </c>
    </row>
    <row r="31035" spans="6:6">
      <c r="F31035" s="1" t="s">
        <v>3</v>
      </c>
    </row>
    <row r="31036" spans="6:6">
      <c r="F31036" s="1" t="s">
        <v>3</v>
      </c>
    </row>
    <row r="31037" spans="6:6">
      <c r="F31037" s="1" t="s">
        <v>3</v>
      </c>
    </row>
    <row r="31038" spans="6:6">
      <c r="F31038" s="1" t="s">
        <v>3</v>
      </c>
    </row>
    <row r="31039" spans="6:6">
      <c r="F31039" s="1" t="s">
        <v>3</v>
      </c>
    </row>
    <row r="31040" spans="6:6">
      <c r="F31040" s="1" t="s">
        <v>3</v>
      </c>
    </row>
    <row r="31041" spans="6:6">
      <c r="F31041" s="1" t="s">
        <v>3</v>
      </c>
    </row>
    <row r="31042" spans="6:6">
      <c r="F31042" s="1" t="s">
        <v>3</v>
      </c>
    </row>
    <row r="31043" spans="6:6">
      <c r="F31043" s="1" t="s">
        <v>3</v>
      </c>
    </row>
    <row r="31044" spans="6:6">
      <c r="F31044" s="1" t="s">
        <v>3</v>
      </c>
    </row>
    <row r="31045" spans="6:6">
      <c r="F31045" s="1" t="s">
        <v>3</v>
      </c>
    </row>
    <row r="31046" spans="6:6">
      <c r="F31046" s="1" t="s">
        <v>3</v>
      </c>
    </row>
    <row r="31047" spans="6:6">
      <c r="F31047" s="1" t="s">
        <v>3</v>
      </c>
    </row>
    <row r="31048" spans="6:6">
      <c r="F31048" s="1" t="s">
        <v>3</v>
      </c>
    </row>
    <row r="31049" spans="6:6">
      <c r="F31049" s="1" t="s">
        <v>3</v>
      </c>
    </row>
    <row r="31050" spans="6:6">
      <c r="F31050" s="1" t="s">
        <v>3</v>
      </c>
    </row>
    <row r="31051" spans="6:6">
      <c r="F31051" s="1" t="s">
        <v>3</v>
      </c>
    </row>
    <row r="31052" spans="6:6">
      <c r="F31052" s="1" t="s">
        <v>3</v>
      </c>
    </row>
    <row r="31053" spans="6:6">
      <c r="F31053" s="1" t="s">
        <v>3</v>
      </c>
    </row>
    <row r="31054" spans="6:6">
      <c r="F31054" s="1" t="s">
        <v>3</v>
      </c>
    </row>
    <row r="31055" spans="6:6">
      <c r="F31055" s="1" t="s">
        <v>3</v>
      </c>
    </row>
    <row r="31056" spans="6:6">
      <c r="F31056" s="1" t="s">
        <v>3</v>
      </c>
    </row>
    <row r="31057" spans="6:6">
      <c r="F31057" s="1" t="s">
        <v>3</v>
      </c>
    </row>
    <row r="31058" spans="6:6">
      <c r="F31058" s="1" t="s">
        <v>3</v>
      </c>
    </row>
    <row r="31059" spans="6:6">
      <c r="F31059" s="1" t="s">
        <v>3</v>
      </c>
    </row>
    <row r="31060" spans="6:6">
      <c r="F31060" s="1" t="s">
        <v>3</v>
      </c>
    </row>
    <row r="31061" spans="6:6">
      <c r="F31061" s="1" t="s">
        <v>3</v>
      </c>
    </row>
    <row r="31062" spans="6:6">
      <c r="F31062" s="1" t="s">
        <v>3</v>
      </c>
    </row>
    <row r="31063" spans="6:6">
      <c r="F31063" s="1" t="s">
        <v>3</v>
      </c>
    </row>
    <row r="31064" spans="6:6">
      <c r="F31064" s="1" t="s">
        <v>3</v>
      </c>
    </row>
    <row r="31065" spans="6:6">
      <c r="F31065" s="1" t="s">
        <v>3</v>
      </c>
    </row>
    <row r="31066" spans="6:6">
      <c r="F31066" s="1" t="s">
        <v>3</v>
      </c>
    </row>
    <row r="31067" spans="6:6">
      <c r="F31067" s="1" t="s">
        <v>3</v>
      </c>
    </row>
    <row r="31068" spans="6:6">
      <c r="F31068" s="1" t="s">
        <v>3</v>
      </c>
    </row>
    <row r="31069" spans="6:6">
      <c r="F31069" s="1" t="s">
        <v>3</v>
      </c>
    </row>
    <row r="31070" spans="6:6">
      <c r="F31070" s="1" t="s">
        <v>3</v>
      </c>
    </row>
    <row r="31071" spans="6:6">
      <c r="F31071" s="1" t="s">
        <v>3</v>
      </c>
    </row>
    <row r="31072" spans="6:6">
      <c r="F31072" s="1" t="s">
        <v>3</v>
      </c>
    </row>
    <row r="31073" spans="6:6">
      <c r="F31073" s="1" t="s">
        <v>3</v>
      </c>
    </row>
    <row r="31074" spans="6:6">
      <c r="F31074" s="1" t="s">
        <v>3</v>
      </c>
    </row>
    <row r="31075" spans="6:6">
      <c r="F31075" s="1" t="s">
        <v>3</v>
      </c>
    </row>
    <row r="31076" spans="6:6">
      <c r="F31076" s="1" t="s">
        <v>3</v>
      </c>
    </row>
    <row r="31077" spans="6:6">
      <c r="F31077" s="1" t="s">
        <v>3</v>
      </c>
    </row>
    <row r="31078" spans="6:6">
      <c r="F31078" s="1" t="s">
        <v>3</v>
      </c>
    </row>
    <row r="31079" spans="6:6">
      <c r="F31079" s="1" t="s">
        <v>3</v>
      </c>
    </row>
    <row r="31080" spans="6:6">
      <c r="F31080" s="1" t="s">
        <v>3</v>
      </c>
    </row>
    <row r="31081" spans="6:6">
      <c r="F31081" s="1" t="s">
        <v>3</v>
      </c>
    </row>
    <row r="31082" spans="6:6">
      <c r="F31082" s="1" t="s">
        <v>3</v>
      </c>
    </row>
    <row r="31083" spans="6:6">
      <c r="F31083" s="1" t="s">
        <v>3</v>
      </c>
    </row>
    <row r="31084" spans="6:6">
      <c r="F31084" s="1" t="s">
        <v>3</v>
      </c>
    </row>
    <row r="31085" spans="6:6">
      <c r="F31085" s="1" t="s">
        <v>3</v>
      </c>
    </row>
    <row r="31086" spans="6:6">
      <c r="F31086" s="1" t="s">
        <v>3</v>
      </c>
    </row>
    <row r="31087" spans="6:6">
      <c r="F31087" s="1" t="s">
        <v>3</v>
      </c>
    </row>
    <row r="31088" spans="6:6">
      <c r="F31088" s="1" t="s">
        <v>3</v>
      </c>
    </row>
    <row r="31089" spans="6:6">
      <c r="F31089" s="1" t="s">
        <v>3</v>
      </c>
    </row>
    <row r="31090" spans="6:6">
      <c r="F31090" s="1" t="s">
        <v>3</v>
      </c>
    </row>
    <row r="31091" spans="6:6">
      <c r="F31091" s="1" t="s">
        <v>3</v>
      </c>
    </row>
    <row r="31092" spans="6:6">
      <c r="F31092" s="1" t="s">
        <v>3</v>
      </c>
    </row>
    <row r="31093" spans="6:6">
      <c r="F31093" s="1" t="s">
        <v>3</v>
      </c>
    </row>
    <row r="31094" spans="6:6">
      <c r="F31094" s="1" t="s">
        <v>3</v>
      </c>
    </row>
    <row r="31095" spans="6:6">
      <c r="F31095" s="1" t="s">
        <v>3</v>
      </c>
    </row>
    <row r="31096" spans="6:6">
      <c r="F31096" s="1" t="s">
        <v>3</v>
      </c>
    </row>
    <row r="31097" spans="6:6">
      <c r="F31097" s="1" t="s">
        <v>3</v>
      </c>
    </row>
    <row r="31098" spans="6:6">
      <c r="F31098" s="1" t="s">
        <v>3</v>
      </c>
    </row>
    <row r="31099" spans="6:6">
      <c r="F31099" s="1" t="s">
        <v>3</v>
      </c>
    </row>
    <row r="31100" spans="6:6">
      <c r="F31100" s="1" t="s">
        <v>3</v>
      </c>
    </row>
    <row r="31101" spans="6:6">
      <c r="F31101" s="1" t="s">
        <v>3</v>
      </c>
    </row>
    <row r="31102" spans="6:6">
      <c r="F31102" s="1" t="s">
        <v>3</v>
      </c>
    </row>
    <row r="31103" spans="6:6">
      <c r="F31103" s="1" t="s">
        <v>3</v>
      </c>
    </row>
    <row r="31104" spans="6:6">
      <c r="F31104" s="1" t="s">
        <v>3</v>
      </c>
    </row>
    <row r="31105" spans="6:6">
      <c r="F31105" s="1" t="s">
        <v>3</v>
      </c>
    </row>
    <row r="31106" spans="6:6">
      <c r="F31106" s="1" t="s">
        <v>3</v>
      </c>
    </row>
    <row r="31107" spans="6:6">
      <c r="F31107" s="1" t="s">
        <v>3</v>
      </c>
    </row>
    <row r="31108" spans="6:6">
      <c r="F31108" s="1" t="s">
        <v>3</v>
      </c>
    </row>
    <row r="31109" spans="6:6">
      <c r="F31109" s="1" t="s">
        <v>3</v>
      </c>
    </row>
    <row r="31110" spans="6:6">
      <c r="F31110" s="1" t="s">
        <v>3</v>
      </c>
    </row>
    <row r="31111" spans="6:6">
      <c r="F31111" s="1" t="s">
        <v>3</v>
      </c>
    </row>
    <row r="31112" spans="6:6">
      <c r="F31112" s="1" t="s">
        <v>3</v>
      </c>
    </row>
    <row r="31113" spans="6:6">
      <c r="F31113" s="1" t="s">
        <v>3</v>
      </c>
    </row>
    <row r="31114" spans="6:6">
      <c r="F31114" s="1" t="s">
        <v>3</v>
      </c>
    </row>
    <row r="31115" spans="6:6">
      <c r="F31115" s="1" t="s">
        <v>3</v>
      </c>
    </row>
    <row r="31116" spans="6:6">
      <c r="F31116" s="1" t="s">
        <v>3</v>
      </c>
    </row>
    <row r="31117" spans="6:6">
      <c r="F31117" s="1" t="s">
        <v>3</v>
      </c>
    </row>
    <row r="31118" spans="6:6">
      <c r="F31118" s="1" t="s">
        <v>3</v>
      </c>
    </row>
    <row r="31119" spans="6:6">
      <c r="F31119" s="1" t="s">
        <v>3</v>
      </c>
    </row>
    <row r="31120" spans="6:6">
      <c r="F31120" s="1" t="s">
        <v>3</v>
      </c>
    </row>
    <row r="31121" spans="6:6">
      <c r="F31121" s="1" t="s">
        <v>3</v>
      </c>
    </row>
    <row r="31122" spans="6:6">
      <c r="F31122" s="1" t="s">
        <v>3</v>
      </c>
    </row>
    <row r="31123" spans="6:6">
      <c r="F31123" s="1" t="s">
        <v>3</v>
      </c>
    </row>
    <row r="31124" spans="6:6">
      <c r="F31124" s="1" t="s">
        <v>3</v>
      </c>
    </row>
    <row r="31125" spans="6:6">
      <c r="F31125" s="1" t="s">
        <v>3</v>
      </c>
    </row>
    <row r="31126" spans="6:6">
      <c r="F31126" s="1" t="s">
        <v>3</v>
      </c>
    </row>
    <row r="31127" spans="6:6">
      <c r="F31127" s="1" t="s">
        <v>3</v>
      </c>
    </row>
    <row r="31128" spans="6:6">
      <c r="F31128" s="1" t="s">
        <v>3</v>
      </c>
    </row>
    <row r="31129" spans="6:6">
      <c r="F31129" s="1" t="s">
        <v>3</v>
      </c>
    </row>
    <row r="31130" spans="6:6">
      <c r="F31130" s="1" t="s">
        <v>3</v>
      </c>
    </row>
    <row r="31131" spans="6:6">
      <c r="F31131" s="1" t="s">
        <v>3</v>
      </c>
    </row>
    <row r="31132" spans="6:6">
      <c r="F31132" s="1" t="s">
        <v>3</v>
      </c>
    </row>
    <row r="31133" spans="6:6">
      <c r="F31133" s="1" t="s">
        <v>3</v>
      </c>
    </row>
    <row r="31134" spans="6:6">
      <c r="F31134" s="1" t="s">
        <v>3</v>
      </c>
    </row>
    <row r="31135" spans="6:6">
      <c r="F31135" s="1" t="s">
        <v>3</v>
      </c>
    </row>
    <row r="31136" spans="6:6">
      <c r="F31136" s="1" t="s">
        <v>3</v>
      </c>
    </row>
    <row r="31137" spans="6:6">
      <c r="F31137" s="1" t="s">
        <v>3</v>
      </c>
    </row>
    <row r="31138" spans="6:6">
      <c r="F31138" s="1" t="s">
        <v>3</v>
      </c>
    </row>
    <row r="31139" spans="6:6">
      <c r="F31139" s="1" t="s">
        <v>3</v>
      </c>
    </row>
    <row r="31140" spans="6:6">
      <c r="F31140" s="1" t="s">
        <v>3</v>
      </c>
    </row>
    <row r="31141" spans="6:6">
      <c r="F31141" s="1" t="s">
        <v>3</v>
      </c>
    </row>
    <row r="31142" spans="6:6">
      <c r="F31142" s="1" t="s">
        <v>3</v>
      </c>
    </row>
    <row r="31143" spans="6:6">
      <c r="F31143" s="1" t="s">
        <v>3</v>
      </c>
    </row>
    <row r="31144" spans="6:6">
      <c r="F31144" s="1" t="s">
        <v>3</v>
      </c>
    </row>
    <row r="31145" spans="6:6">
      <c r="F31145" s="1" t="s">
        <v>3</v>
      </c>
    </row>
    <row r="31146" spans="6:6">
      <c r="F31146" s="1" t="s">
        <v>3</v>
      </c>
    </row>
    <row r="31147" spans="6:6">
      <c r="F31147" s="1" t="s">
        <v>3</v>
      </c>
    </row>
    <row r="31148" spans="6:6">
      <c r="F31148" s="1" t="s">
        <v>3</v>
      </c>
    </row>
    <row r="31149" spans="6:6">
      <c r="F31149" s="1" t="s">
        <v>3</v>
      </c>
    </row>
    <row r="31150" spans="6:6">
      <c r="F31150" s="1" t="s">
        <v>3</v>
      </c>
    </row>
    <row r="31151" spans="6:6">
      <c r="F31151" s="1" t="s">
        <v>3</v>
      </c>
    </row>
    <row r="31152" spans="6:6">
      <c r="F31152" s="1" t="s">
        <v>3</v>
      </c>
    </row>
    <row r="31153" spans="6:6">
      <c r="F31153" s="1" t="s">
        <v>3</v>
      </c>
    </row>
    <row r="31154" spans="6:6">
      <c r="F31154" s="1" t="s">
        <v>3</v>
      </c>
    </row>
    <row r="31155" spans="6:6">
      <c r="F31155" s="1" t="s">
        <v>3</v>
      </c>
    </row>
    <row r="31156" spans="6:6">
      <c r="F31156" s="1" t="s">
        <v>3</v>
      </c>
    </row>
    <row r="31157" spans="6:6">
      <c r="F31157" s="1" t="s">
        <v>3</v>
      </c>
    </row>
    <row r="31158" spans="6:6">
      <c r="F31158" s="1" t="s">
        <v>3</v>
      </c>
    </row>
    <row r="31159" spans="6:6">
      <c r="F31159" s="1" t="s">
        <v>3</v>
      </c>
    </row>
    <row r="31160" spans="6:6">
      <c r="F31160" s="1" t="s">
        <v>3</v>
      </c>
    </row>
    <row r="31161" spans="6:6">
      <c r="F31161" s="1" t="s">
        <v>3</v>
      </c>
    </row>
    <row r="31162" spans="6:6">
      <c r="F31162" s="1" t="s">
        <v>3</v>
      </c>
    </row>
    <row r="31163" spans="6:6">
      <c r="F31163" s="1" t="s">
        <v>3</v>
      </c>
    </row>
    <row r="31164" spans="6:6">
      <c r="F31164" s="1" t="s">
        <v>3</v>
      </c>
    </row>
    <row r="31165" spans="6:6">
      <c r="F31165" s="1" t="s">
        <v>3</v>
      </c>
    </row>
    <row r="31166" spans="6:6">
      <c r="F31166" s="1" t="s">
        <v>3</v>
      </c>
    </row>
    <row r="31167" spans="6:6">
      <c r="F31167" s="1" t="s">
        <v>3</v>
      </c>
    </row>
    <row r="31168" spans="6:6">
      <c r="F31168" s="1" t="s">
        <v>3</v>
      </c>
    </row>
    <row r="31169" spans="6:6">
      <c r="F31169" s="1" t="s">
        <v>3</v>
      </c>
    </row>
    <row r="31170" spans="6:6">
      <c r="F31170" s="1" t="s">
        <v>3</v>
      </c>
    </row>
    <row r="31171" spans="6:6">
      <c r="F31171" s="1" t="s">
        <v>3</v>
      </c>
    </row>
    <row r="31172" spans="6:6">
      <c r="F31172" s="1" t="s">
        <v>3</v>
      </c>
    </row>
    <row r="31173" spans="6:6">
      <c r="F31173" s="1" t="s">
        <v>3</v>
      </c>
    </row>
    <row r="31174" spans="6:6">
      <c r="F31174" s="1" t="s">
        <v>3</v>
      </c>
    </row>
    <row r="31175" spans="6:6">
      <c r="F31175" s="1" t="s">
        <v>3</v>
      </c>
    </row>
    <row r="31176" spans="6:6">
      <c r="F31176" s="1" t="s">
        <v>3</v>
      </c>
    </row>
    <row r="31177" spans="6:6">
      <c r="F31177" s="1" t="s">
        <v>3</v>
      </c>
    </row>
    <row r="31178" spans="6:6">
      <c r="F31178" s="1" t="s">
        <v>3</v>
      </c>
    </row>
    <row r="31179" spans="6:6">
      <c r="F31179" s="1" t="s">
        <v>3</v>
      </c>
    </row>
    <row r="31180" spans="6:6">
      <c r="F31180" s="1" t="s">
        <v>3</v>
      </c>
    </row>
    <row r="31181" spans="6:6">
      <c r="F31181" s="1" t="s">
        <v>3</v>
      </c>
    </row>
    <row r="31182" spans="6:6">
      <c r="F31182" s="1" t="s">
        <v>3</v>
      </c>
    </row>
    <row r="31183" spans="6:6">
      <c r="F31183" s="1" t="s">
        <v>3</v>
      </c>
    </row>
    <row r="31184" spans="6:6">
      <c r="F31184" s="1" t="s">
        <v>3</v>
      </c>
    </row>
    <row r="31185" spans="6:6">
      <c r="F31185" s="1" t="s">
        <v>3</v>
      </c>
    </row>
    <row r="31186" spans="6:6">
      <c r="F31186" s="1" t="s">
        <v>3</v>
      </c>
    </row>
    <row r="31187" spans="6:6">
      <c r="F31187" s="1" t="s">
        <v>3</v>
      </c>
    </row>
    <row r="31188" spans="6:6">
      <c r="F31188" s="1" t="s">
        <v>3</v>
      </c>
    </row>
    <row r="31189" spans="6:6">
      <c r="F31189" s="1" t="s">
        <v>3</v>
      </c>
    </row>
    <row r="31190" spans="6:6">
      <c r="F31190" s="1" t="s">
        <v>3</v>
      </c>
    </row>
    <row r="31191" spans="6:6">
      <c r="F31191" s="1" t="s">
        <v>3</v>
      </c>
    </row>
    <row r="31192" spans="6:6">
      <c r="F31192" s="1" t="s">
        <v>3</v>
      </c>
    </row>
    <row r="31193" spans="6:6">
      <c r="F31193" s="1" t="s">
        <v>3</v>
      </c>
    </row>
    <row r="31194" spans="6:6">
      <c r="F31194" s="1" t="s">
        <v>3</v>
      </c>
    </row>
    <row r="31195" spans="6:6">
      <c r="F31195" s="1" t="s">
        <v>3</v>
      </c>
    </row>
    <row r="31196" spans="6:6">
      <c r="F31196" s="1" t="s">
        <v>3</v>
      </c>
    </row>
    <row r="31197" spans="6:6">
      <c r="F31197" s="1" t="s">
        <v>3</v>
      </c>
    </row>
    <row r="31198" spans="6:6">
      <c r="F31198" s="1" t="s">
        <v>3</v>
      </c>
    </row>
    <row r="31199" spans="6:6">
      <c r="F31199" s="1" t="s">
        <v>3</v>
      </c>
    </row>
    <row r="31200" spans="6:6">
      <c r="F31200" s="1" t="s">
        <v>3</v>
      </c>
    </row>
    <row r="31201" spans="6:6">
      <c r="F31201" s="1" t="s">
        <v>3</v>
      </c>
    </row>
    <row r="31202" spans="6:6">
      <c r="F31202" s="1" t="s">
        <v>3</v>
      </c>
    </row>
    <row r="31203" spans="6:6">
      <c r="F31203" s="1" t="s">
        <v>3</v>
      </c>
    </row>
    <row r="31204" spans="6:6">
      <c r="F31204" s="1" t="s">
        <v>3</v>
      </c>
    </row>
    <row r="31205" spans="6:6">
      <c r="F31205" s="1" t="s">
        <v>3</v>
      </c>
    </row>
    <row r="31206" spans="6:6">
      <c r="F31206" s="1" t="s">
        <v>3</v>
      </c>
    </row>
    <row r="31207" spans="6:6">
      <c r="F31207" s="1" t="s">
        <v>3</v>
      </c>
    </row>
    <row r="31208" spans="6:6">
      <c r="F31208" s="1" t="s">
        <v>3</v>
      </c>
    </row>
    <row r="31209" spans="6:6">
      <c r="F31209" s="1" t="s">
        <v>3</v>
      </c>
    </row>
    <row r="31210" spans="6:6">
      <c r="F31210" s="1" t="s">
        <v>3</v>
      </c>
    </row>
    <row r="31211" spans="6:6">
      <c r="F31211" s="1" t="s">
        <v>3</v>
      </c>
    </row>
    <row r="31212" spans="6:6">
      <c r="F31212" s="1" t="s">
        <v>3</v>
      </c>
    </row>
    <row r="31213" spans="6:6">
      <c r="F31213" s="1" t="s">
        <v>3</v>
      </c>
    </row>
    <row r="31214" spans="6:6">
      <c r="F31214" s="1" t="s">
        <v>3</v>
      </c>
    </row>
    <row r="31215" spans="6:6">
      <c r="F31215" s="1" t="s">
        <v>3</v>
      </c>
    </row>
    <row r="31216" spans="6:6">
      <c r="F31216" s="1" t="s">
        <v>3</v>
      </c>
    </row>
    <row r="31217" spans="6:6">
      <c r="F31217" s="1" t="s">
        <v>3</v>
      </c>
    </row>
    <row r="31218" spans="6:6">
      <c r="F31218" s="1" t="s">
        <v>3</v>
      </c>
    </row>
    <row r="31219" spans="6:6">
      <c r="F31219" s="1" t="s">
        <v>3</v>
      </c>
    </row>
    <row r="31220" spans="6:6">
      <c r="F31220" s="1" t="s">
        <v>3</v>
      </c>
    </row>
    <row r="31221" spans="6:6">
      <c r="F31221" s="1" t="s">
        <v>3</v>
      </c>
    </row>
    <row r="31222" spans="6:6">
      <c r="F31222" s="1" t="s">
        <v>3</v>
      </c>
    </row>
    <row r="31223" spans="6:6">
      <c r="F31223" s="1" t="s">
        <v>3</v>
      </c>
    </row>
    <row r="31224" spans="6:6">
      <c r="F31224" s="1" t="s">
        <v>3</v>
      </c>
    </row>
    <row r="31225" spans="6:6">
      <c r="F31225" s="1" t="s">
        <v>3</v>
      </c>
    </row>
    <row r="31226" spans="6:6">
      <c r="F31226" s="1" t="s">
        <v>3</v>
      </c>
    </row>
    <row r="31227" spans="6:6">
      <c r="F31227" s="1" t="s">
        <v>3</v>
      </c>
    </row>
    <row r="31228" spans="6:6">
      <c r="F31228" s="1" t="s">
        <v>3</v>
      </c>
    </row>
    <row r="31229" spans="6:6">
      <c r="F31229" s="1" t="s">
        <v>3</v>
      </c>
    </row>
    <row r="31230" spans="6:6">
      <c r="F31230" s="1" t="s">
        <v>3</v>
      </c>
    </row>
    <row r="31231" spans="6:6">
      <c r="F31231" s="1" t="s">
        <v>3</v>
      </c>
    </row>
    <row r="31232" spans="6:6">
      <c r="F31232" s="1" t="s">
        <v>3</v>
      </c>
    </row>
    <row r="31233" spans="6:6">
      <c r="F31233" s="1" t="s">
        <v>3</v>
      </c>
    </row>
    <row r="31234" spans="6:6">
      <c r="F31234" s="1" t="s">
        <v>3</v>
      </c>
    </row>
    <row r="31235" spans="6:6">
      <c r="F31235" s="1" t="s">
        <v>3</v>
      </c>
    </row>
    <row r="31236" spans="6:6">
      <c r="F31236" s="1" t="s">
        <v>3</v>
      </c>
    </row>
    <row r="31237" spans="6:6">
      <c r="F31237" s="1" t="s">
        <v>3</v>
      </c>
    </row>
    <row r="31238" spans="6:6">
      <c r="F31238" s="1" t="s">
        <v>3</v>
      </c>
    </row>
    <row r="31239" spans="6:6">
      <c r="F31239" s="1" t="s">
        <v>3</v>
      </c>
    </row>
    <row r="31240" spans="6:6">
      <c r="F31240" s="1" t="s">
        <v>3</v>
      </c>
    </row>
    <row r="31241" spans="6:6">
      <c r="F31241" s="1" t="s">
        <v>3</v>
      </c>
    </row>
    <row r="31242" spans="6:6">
      <c r="F31242" s="1" t="s">
        <v>3</v>
      </c>
    </row>
    <row r="31243" spans="6:6">
      <c r="F31243" s="1" t="s">
        <v>3</v>
      </c>
    </row>
    <row r="31244" spans="6:6">
      <c r="F31244" s="1" t="s">
        <v>3</v>
      </c>
    </row>
    <row r="31245" spans="6:6">
      <c r="F31245" s="1" t="s">
        <v>3</v>
      </c>
    </row>
    <row r="31246" spans="6:6">
      <c r="F31246" s="1" t="s">
        <v>3</v>
      </c>
    </row>
    <row r="31247" spans="6:6">
      <c r="F31247" s="1" t="s">
        <v>3</v>
      </c>
    </row>
    <row r="31248" spans="6:6">
      <c r="F31248" s="1" t="s">
        <v>3</v>
      </c>
    </row>
    <row r="31249" spans="6:6">
      <c r="F31249" s="1" t="s">
        <v>3</v>
      </c>
    </row>
    <row r="31250" spans="6:6">
      <c r="F31250" s="1" t="s">
        <v>3</v>
      </c>
    </row>
    <row r="31251" spans="6:6">
      <c r="F31251" s="1" t="s">
        <v>3</v>
      </c>
    </row>
    <row r="31252" spans="6:6">
      <c r="F31252" s="1" t="s">
        <v>3</v>
      </c>
    </row>
    <row r="31253" spans="6:6">
      <c r="F31253" s="1" t="s">
        <v>3</v>
      </c>
    </row>
    <row r="31254" spans="6:6">
      <c r="F31254" s="1" t="s">
        <v>3</v>
      </c>
    </row>
    <row r="31255" spans="6:6">
      <c r="F31255" s="1" t="s">
        <v>3</v>
      </c>
    </row>
    <row r="31256" spans="6:6">
      <c r="F31256" s="1" t="s">
        <v>3</v>
      </c>
    </row>
    <row r="31257" spans="6:6">
      <c r="F31257" s="1" t="s">
        <v>3</v>
      </c>
    </row>
    <row r="31258" spans="6:6">
      <c r="F31258" s="1" t="s">
        <v>3</v>
      </c>
    </row>
    <row r="31259" spans="6:6">
      <c r="F31259" s="1" t="s">
        <v>3</v>
      </c>
    </row>
    <row r="31260" spans="6:6">
      <c r="F31260" s="1" t="s">
        <v>3</v>
      </c>
    </row>
    <row r="31261" spans="6:6">
      <c r="F31261" s="1" t="s">
        <v>3</v>
      </c>
    </row>
    <row r="31262" spans="6:6">
      <c r="F31262" s="1" t="s">
        <v>3</v>
      </c>
    </row>
    <row r="31263" spans="6:6">
      <c r="F31263" s="1" t="s">
        <v>3</v>
      </c>
    </row>
    <row r="31264" spans="6:6">
      <c r="F31264" s="1" t="s">
        <v>3</v>
      </c>
    </row>
    <row r="31265" spans="6:6">
      <c r="F31265" s="1" t="s">
        <v>3</v>
      </c>
    </row>
    <row r="31266" spans="6:6">
      <c r="F31266" s="1" t="s">
        <v>3</v>
      </c>
    </row>
    <row r="31267" spans="6:6">
      <c r="F31267" s="1" t="s">
        <v>3</v>
      </c>
    </row>
    <row r="31268" spans="6:6">
      <c r="F31268" s="1" t="s">
        <v>3</v>
      </c>
    </row>
    <row r="31269" spans="6:6">
      <c r="F31269" s="1" t="s">
        <v>3</v>
      </c>
    </row>
    <row r="31270" spans="6:6">
      <c r="F31270" s="1" t="s">
        <v>3</v>
      </c>
    </row>
    <row r="31271" spans="6:6">
      <c r="F31271" s="1" t="s">
        <v>3</v>
      </c>
    </row>
    <row r="31272" spans="6:6">
      <c r="F31272" s="1" t="s">
        <v>3</v>
      </c>
    </row>
    <row r="31273" spans="6:6">
      <c r="F31273" s="1" t="s">
        <v>3</v>
      </c>
    </row>
    <row r="31274" spans="6:6">
      <c r="F31274" s="1" t="s">
        <v>3</v>
      </c>
    </row>
    <row r="31275" spans="6:6">
      <c r="F31275" s="1" t="s">
        <v>3</v>
      </c>
    </row>
    <row r="31276" spans="6:6">
      <c r="F31276" s="1" t="s">
        <v>3</v>
      </c>
    </row>
    <row r="31277" spans="6:6">
      <c r="F31277" s="1" t="s">
        <v>3</v>
      </c>
    </row>
    <row r="31278" spans="6:6">
      <c r="F31278" s="1" t="s">
        <v>3</v>
      </c>
    </row>
    <row r="31279" spans="6:6">
      <c r="F31279" s="1" t="s">
        <v>3</v>
      </c>
    </row>
    <row r="31280" spans="6:6">
      <c r="F31280" s="1" t="s">
        <v>3</v>
      </c>
    </row>
    <row r="31281" spans="6:6">
      <c r="F31281" s="1" t="s">
        <v>3</v>
      </c>
    </row>
    <row r="31282" spans="6:6">
      <c r="F31282" s="1" t="s">
        <v>3</v>
      </c>
    </row>
    <row r="31283" spans="6:6">
      <c r="F31283" s="1" t="s">
        <v>3</v>
      </c>
    </row>
    <row r="31284" spans="6:6">
      <c r="F31284" s="1" t="s">
        <v>3</v>
      </c>
    </row>
    <row r="31285" spans="6:6">
      <c r="F31285" s="1" t="s">
        <v>3</v>
      </c>
    </row>
    <row r="31286" spans="6:6">
      <c r="F31286" s="1" t="s">
        <v>3</v>
      </c>
    </row>
    <row r="31287" spans="6:6">
      <c r="F31287" s="1" t="s">
        <v>3</v>
      </c>
    </row>
    <row r="31288" spans="6:6">
      <c r="F31288" s="1" t="s">
        <v>3</v>
      </c>
    </row>
    <row r="31289" spans="6:6">
      <c r="F31289" s="1" t="s">
        <v>3</v>
      </c>
    </row>
    <row r="31290" spans="6:6">
      <c r="F31290" s="1" t="s">
        <v>3</v>
      </c>
    </row>
    <row r="31291" spans="6:6">
      <c r="F31291" s="1" t="s">
        <v>3</v>
      </c>
    </row>
    <row r="31292" spans="6:6">
      <c r="F31292" s="1" t="s">
        <v>3</v>
      </c>
    </row>
    <row r="31293" spans="6:6">
      <c r="F31293" s="1" t="s">
        <v>3</v>
      </c>
    </row>
    <row r="31294" spans="6:6">
      <c r="F31294" s="1" t="s">
        <v>3</v>
      </c>
    </row>
    <row r="31295" spans="6:6">
      <c r="F31295" s="1" t="s">
        <v>3</v>
      </c>
    </row>
    <row r="31296" spans="6:6">
      <c r="F31296" s="1" t="s">
        <v>3</v>
      </c>
    </row>
    <row r="31297" spans="6:6">
      <c r="F31297" s="1" t="s">
        <v>3</v>
      </c>
    </row>
    <row r="31298" spans="6:6">
      <c r="F31298" s="1" t="s">
        <v>3</v>
      </c>
    </row>
    <row r="31299" spans="6:6">
      <c r="F31299" s="1" t="s">
        <v>3</v>
      </c>
    </row>
    <row r="31300" spans="6:6">
      <c r="F31300" s="1" t="s">
        <v>3</v>
      </c>
    </row>
    <row r="31301" spans="6:6">
      <c r="F31301" s="1" t="s">
        <v>3</v>
      </c>
    </row>
    <row r="31302" spans="6:6">
      <c r="F31302" s="1" t="s">
        <v>3</v>
      </c>
    </row>
    <row r="31303" spans="6:6">
      <c r="F31303" s="1" t="s">
        <v>3</v>
      </c>
    </row>
    <row r="31304" spans="6:6">
      <c r="F31304" s="1" t="s">
        <v>3</v>
      </c>
    </row>
    <row r="31305" spans="6:6">
      <c r="F31305" s="1" t="s">
        <v>3</v>
      </c>
    </row>
    <row r="31306" spans="6:6">
      <c r="F31306" s="1" t="s">
        <v>3</v>
      </c>
    </row>
    <row r="31307" spans="6:6">
      <c r="F31307" s="1" t="s">
        <v>3</v>
      </c>
    </row>
    <row r="31308" spans="6:6">
      <c r="F31308" s="1" t="s">
        <v>3</v>
      </c>
    </row>
    <row r="31309" spans="6:6">
      <c r="F31309" s="1" t="s">
        <v>3</v>
      </c>
    </row>
    <row r="31310" spans="6:6">
      <c r="F31310" s="1" t="s">
        <v>3</v>
      </c>
    </row>
    <row r="31311" spans="6:6">
      <c r="F31311" s="1" t="s">
        <v>3</v>
      </c>
    </row>
    <row r="31312" spans="6:6">
      <c r="F31312" s="1" t="s">
        <v>3</v>
      </c>
    </row>
    <row r="31313" spans="6:6">
      <c r="F31313" s="1" t="s">
        <v>3</v>
      </c>
    </row>
    <row r="31314" spans="6:6">
      <c r="F31314" s="1" t="s">
        <v>3</v>
      </c>
    </row>
    <row r="31315" spans="6:6">
      <c r="F31315" s="1" t="s">
        <v>3</v>
      </c>
    </row>
    <row r="31316" spans="6:6">
      <c r="F31316" s="1" t="s">
        <v>3</v>
      </c>
    </row>
    <row r="31317" spans="6:6">
      <c r="F31317" s="1" t="s">
        <v>3</v>
      </c>
    </row>
    <row r="31318" spans="6:6">
      <c r="F31318" s="1" t="s">
        <v>3</v>
      </c>
    </row>
    <row r="31319" spans="6:6">
      <c r="F31319" s="1" t="s">
        <v>3</v>
      </c>
    </row>
    <row r="31320" spans="6:6">
      <c r="F31320" s="1" t="s">
        <v>3</v>
      </c>
    </row>
    <row r="31321" spans="6:6">
      <c r="F31321" s="1" t="s">
        <v>3</v>
      </c>
    </row>
    <row r="31322" spans="6:6">
      <c r="F31322" s="1" t="s">
        <v>3</v>
      </c>
    </row>
    <row r="31323" spans="6:6">
      <c r="F31323" s="1" t="s">
        <v>3</v>
      </c>
    </row>
    <row r="31324" spans="6:6">
      <c r="F31324" s="1" t="s">
        <v>3</v>
      </c>
    </row>
    <row r="31325" spans="6:6">
      <c r="F31325" s="1" t="s">
        <v>3</v>
      </c>
    </row>
    <row r="31326" spans="6:6">
      <c r="F31326" s="1" t="s">
        <v>3</v>
      </c>
    </row>
    <row r="31327" spans="6:6">
      <c r="F31327" s="1" t="s">
        <v>3</v>
      </c>
    </row>
    <row r="31328" spans="6:6">
      <c r="F31328" s="1" t="s">
        <v>3</v>
      </c>
    </row>
    <row r="31329" spans="6:6">
      <c r="F31329" s="1" t="s">
        <v>3</v>
      </c>
    </row>
    <row r="31330" spans="6:6">
      <c r="F31330" s="1" t="s">
        <v>3</v>
      </c>
    </row>
    <row r="31331" spans="6:6">
      <c r="F31331" s="1" t="s">
        <v>3</v>
      </c>
    </row>
    <row r="31332" spans="6:6">
      <c r="F31332" s="1" t="s">
        <v>3</v>
      </c>
    </row>
    <row r="31333" spans="6:6">
      <c r="F31333" s="1" t="s">
        <v>3</v>
      </c>
    </row>
    <row r="31334" spans="6:6">
      <c r="F31334" s="1" t="s">
        <v>3</v>
      </c>
    </row>
    <row r="31335" spans="6:6">
      <c r="F31335" s="1" t="s">
        <v>3</v>
      </c>
    </row>
    <row r="31336" spans="6:6">
      <c r="F31336" s="1" t="s">
        <v>3</v>
      </c>
    </row>
    <row r="31337" spans="6:6">
      <c r="F31337" s="1" t="s">
        <v>3</v>
      </c>
    </row>
    <row r="31338" spans="6:6">
      <c r="F31338" s="1" t="s">
        <v>3</v>
      </c>
    </row>
    <row r="31339" spans="6:6">
      <c r="F31339" s="1" t="s">
        <v>3</v>
      </c>
    </row>
    <row r="31340" spans="6:6">
      <c r="F31340" s="1" t="s">
        <v>3</v>
      </c>
    </row>
    <row r="31341" spans="6:6">
      <c r="F31341" s="1" t="s">
        <v>3</v>
      </c>
    </row>
    <row r="31342" spans="6:6">
      <c r="F31342" s="1" t="s">
        <v>3</v>
      </c>
    </row>
    <row r="31343" spans="6:6">
      <c r="F31343" s="1" t="s">
        <v>3</v>
      </c>
    </row>
    <row r="31344" spans="6:6">
      <c r="F31344" s="1" t="s">
        <v>3</v>
      </c>
    </row>
    <row r="31345" spans="6:6">
      <c r="F31345" s="1" t="s">
        <v>3</v>
      </c>
    </row>
    <row r="31346" spans="6:6">
      <c r="F31346" s="1" t="s">
        <v>3</v>
      </c>
    </row>
    <row r="31347" spans="6:6">
      <c r="F31347" s="1" t="s">
        <v>3</v>
      </c>
    </row>
    <row r="31348" spans="6:6">
      <c r="F31348" s="1" t="s">
        <v>3</v>
      </c>
    </row>
    <row r="31349" spans="6:6">
      <c r="F31349" s="1" t="s">
        <v>3</v>
      </c>
    </row>
    <row r="31350" spans="6:6">
      <c r="F31350" s="1" t="s">
        <v>3</v>
      </c>
    </row>
    <row r="31351" spans="6:6">
      <c r="F31351" s="1" t="s">
        <v>3</v>
      </c>
    </row>
    <row r="31352" spans="6:6">
      <c r="F31352" s="1" t="s">
        <v>3</v>
      </c>
    </row>
    <row r="31353" spans="6:6">
      <c r="F31353" s="1" t="s">
        <v>3</v>
      </c>
    </row>
    <row r="31354" spans="6:6">
      <c r="F31354" s="1" t="s">
        <v>3</v>
      </c>
    </row>
    <row r="31355" spans="6:6">
      <c r="F31355" s="1" t="s">
        <v>3</v>
      </c>
    </row>
    <row r="31356" spans="6:6">
      <c r="F31356" s="1" t="s">
        <v>3</v>
      </c>
    </row>
    <row r="31357" spans="6:6">
      <c r="F31357" s="1" t="s">
        <v>3</v>
      </c>
    </row>
    <row r="31358" spans="6:6">
      <c r="F31358" s="1" t="s">
        <v>3</v>
      </c>
    </row>
    <row r="31359" spans="6:6">
      <c r="F31359" s="1" t="s">
        <v>3</v>
      </c>
    </row>
    <row r="31360" spans="6:6">
      <c r="F31360" s="1" t="s">
        <v>3</v>
      </c>
    </row>
    <row r="31361" spans="6:6">
      <c r="F31361" s="1" t="s">
        <v>3</v>
      </c>
    </row>
    <row r="31362" spans="6:6">
      <c r="F31362" s="1" t="s">
        <v>3</v>
      </c>
    </row>
    <row r="31363" spans="6:6">
      <c r="F31363" s="1" t="s">
        <v>3</v>
      </c>
    </row>
    <row r="31364" spans="6:6">
      <c r="F31364" s="1" t="s">
        <v>3</v>
      </c>
    </row>
    <row r="31365" spans="6:6">
      <c r="F31365" s="1" t="s">
        <v>3</v>
      </c>
    </row>
    <row r="31366" spans="6:6">
      <c r="F31366" s="1" t="s">
        <v>3</v>
      </c>
    </row>
    <row r="31367" spans="6:6">
      <c r="F31367" s="1" t="s">
        <v>3</v>
      </c>
    </row>
    <row r="31368" spans="6:6">
      <c r="F31368" s="1" t="s">
        <v>3</v>
      </c>
    </row>
    <row r="31369" spans="6:6">
      <c r="F31369" s="1" t="s">
        <v>3</v>
      </c>
    </row>
    <row r="31370" spans="6:6">
      <c r="F31370" s="1" t="s">
        <v>3</v>
      </c>
    </row>
    <row r="31371" spans="6:6">
      <c r="F31371" s="1" t="s">
        <v>3</v>
      </c>
    </row>
    <row r="31372" spans="6:6">
      <c r="F31372" s="1" t="s">
        <v>3</v>
      </c>
    </row>
    <row r="31373" spans="6:6">
      <c r="F31373" s="1" t="s">
        <v>3</v>
      </c>
    </row>
    <row r="31374" spans="6:6">
      <c r="F31374" s="1" t="s">
        <v>3</v>
      </c>
    </row>
    <row r="31375" spans="6:6">
      <c r="F31375" s="1" t="s">
        <v>3</v>
      </c>
    </row>
    <row r="31376" spans="6:6">
      <c r="F31376" s="1" t="s">
        <v>3</v>
      </c>
    </row>
    <row r="31377" spans="6:6">
      <c r="F31377" s="1" t="s">
        <v>3</v>
      </c>
    </row>
    <row r="31378" spans="6:6">
      <c r="F31378" s="1" t="s">
        <v>3</v>
      </c>
    </row>
    <row r="31379" spans="6:6">
      <c r="F31379" s="1" t="s">
        <v>3</v>
      </c>
    </row>
    <row r="31380" spans="6:6">
      <c r="F31380" s="1" t="s">
        <v>3</v>
      </c>
    </row>
    <row r="31381" spans="6:6">
      <c r="F31381" s="1" t="s">
        <v>3</v>
      </c>
    </row>
    <row r="31382" spans="6:6">
      <c r="F31382" s="1" t="s">
        <v>3</v>
      </c>
    </row>
    <row r="31383" spans="6:6">
      <c r="F31383" s="1" t="s">
        <v>3</v>
      </c>
    </row>
    <row r="31384" spans="6:6">
      <c r="F31384" s="1" t="s">
        <v>3</v>
      </c>
    </row>
    <row r="31385" spans="6:6">
      <c r="F31385" s="1" t="s">
        <v>3</v>
      </c>
    </row>
    <row r="31386" spans="6:6">
      <c r="F31386" s="1" t="s">
        <v>3</v>
      </c>
    </row>
    <row r="31387" spans="6:6">
      <c r="F31387" s="1" t="s">
        <v>3</v>
      </c>
    </row>
    <row r="31388" spans="6:6">
      <c r="F31388" s="1" t="s">
        <v>3</v>
      </c>
    </row>
    <row r="31389" spans="6:6">
      <c r="F31389" s="1" t="s">
        <v>3</v>
      </c>
    </row>
    <row r="31390" spans="6:6">
      <c r="F31390" s="1" t="s">
        <v>3</v>
      </c>
    </row>
    <row r="31391" spans="6:6">
      <c r="F31391" s="1" t="s">
        <v>3</v>
      </c>
    </row>
    <row r="31392" spans="6:6">
      <c r="F31392" s="1" t="s">
        <v>3</v>
      </c>
    </row>
    <row r="31393" spans="6:6">
      <c r="F31393" s="1" t="s">
        <v>3</v>
      </c>
    </row>
    <row r="31394" spans="6:6">
      <c r="F31394" s="1" t="s">
        <v>3</v>
      </c>
    </row>
    <row r="31395" spans="6:6">
      <c r="F31395" s="1" t="s">
        <v>3</v>
      </c>
    </row>
    <row r="31396" spans="6:6">
      <c r="F31396" s="1" t="s">
        <v>3</v>
      </c>
    </row>
    <row r="31397" spans="6:6">
      <c r="F31397" s="1" t="s">
        <v>3</v>
      </c>
    </row>
    <row r="31398" spans="6:6">
      <c r="F31398" s="1" t="s">
        <v>3</v>
      </c>
    </row>
    <row r="31399" spans="6:6">
      <c r="F31399" s="1" t="s">
        <v>3</v>
      </c>
    </row>
    <row r="31400" spans="6:6">
      <c r="F31400" s="1" t="s">
        <v>3</v>
      </c>
    </row>
    <row r="31401" spans="6:6">
      <c r="F31401" s="1" t="s">
        <v>3</v>
      </c>
    </row>
    <row r="31402" spans="6:6">
      <c r="F31402" s="1" t="s">
        <v>3</v>
      </c>
    </row>
    <row r="31403" spans="6:6">
      <c r="F31403" s="1" t="s">
        <v>3</v>
      </c>
    </row>
    <row r="31404" spans="6:6">
      <c r="F31404" s="1" t="s">
        <v>3</v>
      </c>
    </row>
    <row r="31405" spans="6:6">
      <c r="F31405" s="1" t="s">
        <v>3</v>
      </c>
    </row>
    <row r="31406" spans="6:6">
      <c r="F31406" s="1" t="s">
        <v>3</v>
      </c>
    </row>
    <row r="31407" spans="6:6">
      <c r="F31407" s="1" t="s">
        <v>3</v>
      </c>
    </row>
    <row r="31408" spans="6:6">
      <c r="F31408" s="1" t="s">
        <v>3</v>
      </c>
    </row>
    <row r="31409" spans="6:6">
      <c r="F31409" s="1" t="s">
        <v>3</v>
      </c>
    </row>
    <row r="31410" spans="6:6">
      <c r="F31410" s="1" t="s">
        <v>3</v>
      </c>
    </row>
    <row r="31411" spans="6:6">
      <c r="F31411" s="1" t="s">
        <v>3</v>
      </c>
    </row>
    <row r="31412" spans="6:6">
      <c r="F31412" s="1" t="s">
        <v>3</v>
      </c>
    </row>
    <row r="31413" spans="6:6">
      <c r="F31413" s="1" t="s">
        <v>3</v>
      </c>
    </row>
    <row r="31414" spans="6:6">
      <c r="F31414" s="1" t="s">
        <v>3</v>
      </c>
    </row>
    <row r="31415" spans="6:6">
      <c r="F31415" s="1" t="s">
        <v>3</v>
      </c>
    </row>
    <row r="31416" spans="6:6">
      <c r="F31416" s="1" t="s">
        <v>3</v>
      </c>
    </row>
    <row r="31417" spans="6:6">
      <c r="F31417" s="1" t="s">
        <v>3</v>
      </c>
    </row>
    <row r="31418" spans="6:6">
      <c r="F31418" s="1" t="s">
        <v>3</v>
      </c>
    </row>
    <row r="31419" spans="6:6">
      <c r="F31419" s="1" t="s">
        <v>3</v>
      </c>
    </row>
    <row r="31420" spans="6:6">
      <c r="F31420" s="1" t="s">
        <v>3</v>
      </c>
    </row>
    <row r="31421" spans="6:6">
      <c r="F31421" s="1" t="s">
        <v>3</v>
      </c>
    </row>
    <row r="31422" spans="6:6">
      <c r="F31422" s="1" t="s">
        <v>3</v>
      </c>
    </row>
    <row r="31423" spans="6:6">
      <c r="F31423" s="1" t="s">
        <v>3</v>
      </c>
    </row>
    <row r="31424" spans="6:6">
      <c r="F31424" s="1" t="s">
        <v>3</v>
      </c>
    </row>
    <row r="31425" spans="6:6">
      <c r="F31425" s="1" t="s">
        <v>3</v>
      </c>
    </row>
    <row r="31426" spans="6:6">
      <c r="F31426" s="1" t="s">
        <v>3</v>
      </c>
    </row>
    <row r="31427" spans="6:6">
      <c r="F31427" s="1" t="s">
        <v>3</v>
      </c>
    </row>
    <row r="31428" spans="6:6">
      <c r="F31428" s="1" t="s">
        <v>3</v>
      </c>
    </row>
    <row r="31429" spans="6:6">
      <c r="F31429" s="1" t="s">
        <v>3</v>
      </c>
    </row>
    <row r="31430" spans="6:6">
      <c r="F31430" s="1" t="s">
        <v>3</v>
      </c>
    </row>
    <row r="31431" spans="6:6">
      <c r="F31431" s="1" t="s">
        <v>3</v>
      </c>
    </row>
    <row r="31432" spans="6:6">
      <c r="F31432" s="1" t="s">
        <v>3</v>
      </c>
    </row>
    <row r="31433" spans="6:6">
      <c r="F31433" s="1" t="s">
        <v>3</v>
      </c>
    </row>
    <row r="31434" spans="6:6">
      <c r="F31434" s="1" t="s">
        <v>3</v>
      </c>
    </row>
    <row r="31435" spans="6:6">
      <c r="F31435" s="1" t="s">
        <v>3</v>
      </c>
    </row>
    <row r="31436" spans="6:6">
      <c r="F31436" s="1" t="s">
        <v>3</v>
      </c>
    </row>
    <row r="31437" spans="6:6">
      <c r="F31437" s="1" t="s">
        <v>3</v>
      </c>
    </row>
    <row r="31438" spans="6:6">
      <c r="F31438" s="1" t="s">
        <v>3</v>
      </c>
    </row>
    <row r="31439" spans="6:6">
      <c r="F31439" s="1" t="s">
        <v>3</v>
      </c>
    </row>
    <row r="31440" spans="6:6">
      <c r="F31440" s="1" t="s">
        <v>3</v>
      </c>
    </row>
    <row r="31441" spans="6:6">
      <c r="F31441" s="1" t="s">
        <v>3</v>
      </c>
    </row>
    <row r="31442" spans="6:6">
      <c r="F31442" s="1" t="s">
        <v>3</v>
      </c>
    </row>
    <row r="31443" spans="6:6">
      <c r="F31443" s="1" t="s">
        <v>3</v>
      </c>
    </row>
    <row r="31444" spans="6:6">
      <c r="F31444" s="1" t="s">
        <v>3</v>
      </c>
    </row>
    <row r="31445" spans="6:6">
      <c r="F31445" s="1" t="s">
        <v>3</v>
      </c>
    </row>
    <row r="31446" spans="6:6">
      <c r="F31446" s="1" t="s">
        <v>3</v>
      </c>
    </row>
    <row r="31447" spans="6:6">
      <c r="F31447" s="1" t="s">
        <v>3</v>
      </c>
    </row>
    <row r="31448" spans="6:6">
      <c r="F31448" s="1" t="s">
        <v>3</v>
      </c>
    </row>
    <row r="31449" spans="6:6">
      <c r="F31449" s="1" t="s">
        <v>3</v>
      </c>
    </row>
    <row r="31450" spans="6:6">
      <c r="F31450" s="1" t="s">
        <v>3</v>
      </c>
    </row>
    <row r="31451" spans="6:6">
      <c r="F31451" s="1" t="s">
        <v>3</v>
      </c>
    </row>
    <row r="31452" spans="6:6">
      <c r="F31452" s="1" t="s">
        <v>3</v>
      </c>
    </row>
    <row r="31453" spans="6:6">
      <c r="F31453" s="1" t="s">
        <v>3</v>
      </c>
    </row>
    <row r="31454" spans="6:6">
      <c r="F31454" s="1" t="s">
        <v>3</v>
      </c>
    </row>
    <row r="31455" spans="6:6">
      <c r="F31455" s="1" t="s">
        <v>3</v>
      </c>
    </row>
    <row r="31456" spans="6:6">
      <c r="F31456" s="1" t="s">
        <v>3</v>
      </c>
    </row>
    <row r="31457" spans="6:6">
      <c r="F31457" s="1" t="s">
        <v>3</v>
      </c>
    </row>
    <row r="31458" spans="6:6">
      <c r="F31458" s="1" t="s">
        <v>3</v>
      </c>
    </row>
    <row r="31459" spans="6:6">
      <c r="F31459" s="1" t="s">
        <v>3</v>
      </c>
    </row>
    <row r="31460" spans="6:6">
      <c r="F31460" s="1" t="s">
        <v>3</v>
      </c>
    </row>
    <row r="31461" spans="6:6">
      <c r="F31461" s="1" t="s">
        <v>3</v>
      </c>
    </row>
    <row r="31462" spans="6:6">
      <c r="F31462" s="1" t="s">
        <v>3</v>
      </c>
    </row>
    <row r="31463" spans="6:6">
      <c r="F31463" s="1" t="s">
        <v>3</v>
      </c>
    </row>
    <row r="31464" spans="6:6">
      <c r="F31464" s="1" t="s">
        <v>3</v>
      </c>
    </row>
    <row r="31465" spans="6:6">
      <c r="F31465" s="1" t="s">
        <v>3</v>
      </c>
    </row>
    <row r="31466" spans="6:6">
      <c r="F31466" s="1" t="s">
        <v>3</v>
      </c>
    </row>
    <row r="31467" spans="6:6">
      <c r="F31467" s="1" t="s">
        <v>3</v>
      </c>
    </row>
    <row r="31468" spans="6:6">
      <c r="F31468" s="1" t="s">
        <v>3</v>
      </c>
    </row>
    <row r="31469" spans="6:6">
      <c r="F31469" s="1" t="s">
        <v>3</v>
      </c>
    </row>
    <row r="31470" spans="6:6">
      <c r="F31470" s="1" t="s">
        <v>3</v>
      </c>
    </row>
    <row r="31471" spans="6:6">
      <c r="F31471" s="1" t="s">
        <v>3</v>
      </c>
    </row>
    <row r="31472" spans="6:6">
      <c r="F31472" s="1" t="s">
        <v>3</v>
      </c>
    </row>
    <row r="31473" spans="6:6">
      <c r="F31473" s="1" t="s">
        <v>3</v>
      </c>
    </row>
    <row r="31474" spans="6:6">
      <c r="F31474" s="1" t="s">
        <v>3</v>
      </c>
    </row>
    <row r="31475" spans="6:6">
      <c r="F31475" s="1" t="s">
        <v>3</v>
      </c>
    </row>
    <row r="31476" spans="6:6">
      <c r="F31476" s="1" t="s">
        <v>3</v>
      </c>
    </row>
    <row r="31477" spans="6:6">
      <c r="F31477" s="1" t="s">
        <v>3</v>
      </c>
    </row>
    <row r="31478" spans="6:6">
      <c r="F31478" s="1" t="s">
        <v>3</v>
      </c>
    </row>
    <row r="31479" spans="6:6">
      <c r="F31479" s="1" t="s">
        <v>3</v>
      </c>
    </row>
    <row r="31480" spans="6:6">
      <c r="F31480" s="1" t="s">
        <v>3</v>
      </c>
    </row>
    <row r="31481" spans="6:6">
      <c r="F31481" s="1" t="s">
        <v>3</v>
      </c>
    </row>
    <row r="31482" spans="6:6">
      <c r="F31482" s="1" t="s">
        <v>3</v>
      </c>
    </row>
    <row r="31483" spans="6:6">
      <c r="F31483" s="1" t="s">
        <v>3</v>
      </c>
    </row>
    <row r="31484" spans="6:6">
      <c r="F31484" s="1" t="s">
        <v>3</v>
      </c>
    </row>
    <row r="31485" spans="6:6">
      <c r="F31485" s="1" t="s">
        <v>3</v>
      </c>
    </row>
    <row r="31486" spans="6:6">
      <c r="F31486" s="1" t="s">
        <v>3</v>
      </c>
    </row>
    <row r="31487" spans="6:6">
      <c r="F31487" s="1" t="s">
        <v>3</v>
      </c>
    </row>
    <row r="31488" spans="6:6">
      <c r="F31488" s="1" t="s">
        <v>3</v>
      </c>
    </row>
    <row r="31489" spans="6:6">
      <c r="F31489" s="1" t="s">
        <v>3</v>
      </c>
    </row>
    <row r="31490" spans="6:6">
      <c r="F31490" s="1" t="s">
        <v>3</v>
      </c>
    </row>
    <row r="31491" spans="6:6">
      <c r="F31491" s="1" t="s">
        <v>3</v>
      </c>
    </row>
    <row r="31492" spans="6:6">
      <c r="F31492" s="1" t="s">
        <v>3</v>
      </c>
    </row>
    <row r="31493" spans="6:6">
      <c r="F31493" s="1" t="s">
        <v>3</v>
      </c>
    </row>
    <row r="31494" spans="6:6">
      <c r="F31494" s="1" t="s">
        <v>3</v>
      </c>
    </row>
    <row r="31495" spans="6:6">
      <c r="F31495" s="1" t="s">
        <v>3</v>
      </c>
    </row>
    <row r="31496" spans="6:6">
      <c r="F31496" s="1" t="s">
        <v>3</v>
      </c>
    </row>
    <row r="31497" spans="6:6">
      <c r="F31497" s="1" t="s">
        <v>3</v>
      </c>
    </row>
    <row r="31498" spans="6:6">
      <c r="F31498" s="1" t="s">
        <v>3</v>
      </c>
    </row>
    <row r="31499" spans="6:6">
      <c r="F31499" s="1" t="s">
        <v>3</v>
      </c>
    </row>
    <row r="31500" spans="6:6">
      <c r="F31500" s="1" t="s">
        <v>3</v>
      </c>
    </row>
    <row r="31501" spans="6:6">
      <c r="F31501" s="1" t="s">
        <v>3</v>
      </c>
    </row>
    <row r="31502" spans="6:6">
      <c r="F31502" s="1" t="s">
        <v>3</v>
      </c>
    </row>
    <row r="31503" spans="6:6">
      <c r="F31503" s="1" t="s">
        <v>3</v>
      </c>
    </row>
    <row r="31504" spans="6:6">
      <c r="F31504" s="1" t="s">
        <v>3</v>
      </c>
    </row>
    <row r="31505" spans="6:6">
      <c r="F31505" s="1" t="s">
        <v>3</v>
      </c>
    </row>
    <row r="31506" spans="6:6">
      <c r="F31506" s="1" t="s">
        <v>3</v>
      </c>
    </row>
    <row r="31507" spans="6:6">
      <c r="F31507" s="1" t="s">
        <v>3</v>
      </c>
    </row>
    <row r="31508" spans="6:6">
      <c r="F31508" s="1" t="s">
        <v>3</v>
      </c>
    </row>
    <row r="31509" spans="6:6">
      <c r="F31509" s="1" t="s">
        <v>3</v>
      </c>
    </row>
    <row r="31510" spans="6:6">
      <c r="F31510" s="1" t="s">
        <v>3</v>
      </c>
    </row>
    <row r="31511" spans="6:6">
      <c r="F31511" s="1" t="s">
        <v>3</v>
      </c>
    </row>
    <row r="31512" spans="6:6">
      <c r="F31512" s="1" t="s">
        <v>3</v>
      </c>
    </row>
    <row r="31513" spans="6:6">
      <c r="F31513" s="1" t="s">
        <v>3</v>
      </c>
    </row>
    <row r="31514" spans="6:6">
      <c r="F31514" s="1" t="s">
        <v>3</v>
      </c>
    </row>
    <row r="31515" spans="6:6">
      <c r="F31515" s="1" t="s">
        <v>3</v>
      </c>
    </row>
    <row r="31516" spans="6:6">
      <c r="F31516" s="1" t="s">
        <v>3</v>
      </c>
    </row>
    <row r="31517" spans="6:6">
      <c r="F31517" s="1" t="s">
        <v>3</v>
      </c>
    </row>
    <row r="31518" spans="6:6">
      <c r="F31518" s="1" t="s">
        <v>3</v>
      </c>
    </row>
    <row r="31519" spans="6:6">
      <c r="F31519" s="1" t="s">
        <v>3</v>
      </c>
    </row>
    <row r="31520" spans="6:6">
      <c r="F31520" s="1" t="s">
        <v>3</v>
      </c>
    </row>
    <row r="31521" spans="6:6">
      <c r="F31521" s="1" t="s">
        <v>3</v>
      </c>
    </row>
    <row r="31522" spans="6:6">
      <c r="F31522" s="1" t="s">
        <v>3</v>
      </c>
    </row>
    <row r="31523" spans="6:6">
      <c r="F31523" s="1" t="s">
        <v>3</v>
      </c>
    </row>
    <row r="31524" spans="6:6">
      <c r="F31524" s="1" t="s">
        <v>3</v>
      </c>
    </row>
    <row r="31525" spans="6:6">
      <c r="F31525" s="1" t="s">
        <v>3</v>
      </c>
    </row>
    <row r="31526" spans="6:6">
      <c r="F31526" s="1" t="s">
        <v>3</v>
      </c>
    </row>
    <row r="31527" spans="6:6">
      <c r="F31527" s="1" t="s">
        <v>3</v>
      </c>
    </row>
    <row r="31528" spans="6:6">
      <c r="F31528" s="1" t="s">
        <v>3</v>
      </c>
    </row>
    <row r="31529" spans="6:6">
      <c r="F31529" s="1" t="s">
        <v>3</v>
      </c>
    </row>
    <row r="31530" spans="6:6">
      <c r="F31530" s="1" t="s">
        <v>3</v>
      </c>
    </row>
    <row r="31531" spans="6:6">
      <c r="F31531" s="1" t="s">
        <v>3</v>
      </c>
    </row>
    <row r="31532" spans="6:6">
      <c r="F31532" s="1" t="s">
        <v>3</v>
      </c>
    </row>
    <row r="31533" spans="6:6">
      <c r="F31533" s="1" t="s">
        <v>3</v>
      </c>
    </row>
    <row r="31534" spans="6:6">
      <c r="F31534" s="1" t="s">
        <v>3</v>
      </c>
    </row>
    <row r="31535" spans="6:6">
      <c r="F31535" s="1" t="s">
        <v>3</v>
      </c>
    </row>
    <row r="31536" spans="6:6">
      <c r="F31536" s="1" t="s">
        <v>3</v>
      </c>
    </row>
    <row r="31537" spans="6:6">
      <c r="F31537" s="1" t="s">
        <v>3</v>
      </c>
    </row>
    <row r="31538" spans="6:6">
      <c r="F31538" s="1" t="s">
        <v>3</v>
      </c>
    </row>
    <row r="31539" spans="6:6">
      <c r="F31539" s="1" t="s">
        <v>3</v>
      </c>
    </row>
    <row r="31540" spans="6:6">
      <c r="F31540" s="1" t="s">
        <v>3</v>
      </c>
    </row>
    <row r="31541" spans="6:6">
      <c r="F31541" s="1" t="s">
        <v>3</v>
      </c>
    </row>
    <row r="31542" spans="6:6">
      <c r="F31542" s="1" t="s">
        <v>3</v>
      </c>
    </row>
    <row r="31543" spans="6:6">
      <c r="F31543" s="1" t="s">
        <v>3</v>
      </c>
    </row>
    <row r="31544" spans="6:6">
      <c r="F31544" s="1" t="s">
        <v>3</v>
      </c>
    </row>
    <row r="31545" spans="6:6">
      <c r="F31545" s="1" t="s">
        <v>3</v>
      </c>
    </row>
    <row r="31546" spans="6:6">
      <c r="F31546" s="1" t="s">
        <v>3</v>
      </c>
    </row>
    <row r="31547" spans="6:6">
      <c r="F31547" s="1" t="s">
        <v>3</v>
      </c>
    </row>
    <row r="31548" spans="6:6">
      <c r="F31548" s="1" t="s">
        <v>3</v>
      </c>
    </row>
    <row r="31549" spans="6:6">
      <c r="F31549" s="1" t="s">
        <v>3</v>
      </c>
    </row>
    <row r="31550" spans="6:6">
      <c r="F31550" s="1" t="s">
        <v>3</v>
      </c>
    </row>
    <row r="31551" spans="6:6">
      <c r="F31551" s="1" t="s">
        <v>3</v>
      </c>
    </row>
    <row r="31552" spans="6:6">
      <c r="F31552" s="1" t="s">
        <v>3</v>
      </c>
    </row>
    <row r="31553" spans="6:6">
      <c r="F31553" s="1" t="s">
        <v>3</v>
      </c>
    </row>
    <row r="31554" spans="6:6">
      <c r="F31554" s="1" t="s">
        <v>3</v>
      </c>
    </row>
    <row r="31555" spans="6:6">
      <c r="F31555" s="1" t="s">
        <v>3</v>
      </c>
    </row>
    <row r="31556" spans="6:6">
      <c r="F31556" s="1" t="s">
        <v>3</v>
      </c>
    </row>
    <row r="31557" spans="6:6">
      <c r="F31557" s="1" t="s">
        <v>3</v>
      </c>
    </row>
    <row r="31558" spans="6:6">
      <c r="F31558" s="1" t="s">
        <v>3</v>
      </c>
    </row>
    <row r="31559" spans="6:6">
      <c r="F31559" s="1" t="s">
        <v>3</v>
      </c>
    </row>
    <row r="31560" spans="6:6">
      <c r="F31560" s="1" t="s">
        <v>3</v>
      </c>
    </row>
    <row r="31561" spans="6:6">
      <c r="F31561" s="1" t="s">
        <v>3</v>
      </c>
    </row>
    <row r="31562" spans="6:6">
      <c r="F31562" s="1" t="s">
        <v>3</v>
      </c>
    </row>
    <row r="31563" spans="6:6">
      <c r="F31563" s="1" t="s">
        <v>3</v>
      </c>
    </row>
    <row r="31564" spans="6:6">
      <c r="F31564" s="1" t="s">
        <v>3</v>
      </c>
    </row>
    <row r="31565" spans="6:6">
      <c r="F31565" s="1" t="s">
        <v>3</v>
      </c>
    </row>
    <row r="31566" spans="6:6">
      <c r="F31566" s="1" t="s">
        <v>3</v>
      </c>
    </row>
    <row r="31567" spans="6:6">
      <c r="F31567" s="1" t="s">
        <v>3</v>
      </c>
    </row>
    <row r="31568" spans="6:6">
      <c r="F31568" s="1" t="s">
        <v>3</v>
      </c>
    </row>
    <row r="31569" spans="6:6">
      <c r="F31569" s="1" t="s">
        <v>3</v>
      </c>
    </row>
    <row r="31570" spans="6:6">
      <c r="F31570" s="1" t="s">
        <v>3</v>
      </c>
    </row>
    <row r="31571" spans="6:6">
      <c r="F31571" s="1" t="s">
        <v>3</v>
      </c>
    </row>
    <row r="31572" spans="6:6">
      <c r="F31572" s="1" t="s">
        <v>3</v>
      </c>
    </row>
    <row r="31573" spans="6:6">
      <c r="F31573" s="1" t="s">
        <v>3</v>
      </c>
    </row>
    <row r="31574" spans="6:6">
      <c r="F31574" s="1" t="s">
        <v>3</v>
      </c>
    </row>
    <row r="31575" spans="6:6">
      <c r="F31575" s="1" t="s">
        <v>3</v>
      </c>
    </row>
    <row r="31576" spans="6:6">
      <c r="F31576" s="1" t="s">
        <v>3</v>
      </c>
    </row>
    <row r="31577" spans="6:6">
      <c r="F31577" s="1" t="s">
        <v>3</v>
      </c>
    </row>
    <row r="31578" spans="6:6">
      <c r="F31578" s="1" t="s">
        <v>3</v>
      </c>
    </row>
    <row r="31579" spans="6:6">
      <c r="F31579" s="1" t="s">
        <v>3</v>
      </c>
    </row>
    <row r="31580" spans="6:6">
      <c r="F31580" s="1" t="s">
        <v>3</v>
      </c>
    </row>
    <row r="31581" spans="6:6">
      <c r="F31581" s="1" t="s">
        <v>3</v>
      </c>
    </row>
    <row r="31582" spans="6:6">
      <c r="F31582" s="1" t="s">
        <v>3</v>
      </c>
    </row>
    <row r="31583" spans="6:6">
      <c r="F31583" s="1" t="s">
        <v>3</v>
      </c>
    </row>
    <row r="31584" spans="6:6">
      <c r="F31584" s="1" t="s">
        <v>3</v>
      </c>
    </row>
    <row r="31585" spans="6:6">
      <c r="F31585" s="1" t="s">
        <v>3</v>
      </c>
    </row>
    <row r="31586" spans="6:6">
      <c r="F31586" s="1" t="s">
        <v>3</v>
      </c>
    </row>
    <row r="31587" spans="6:6">
      <c r="F31587" s="1" t="s">
        <v>3</v>
      </c>
    </row>
    <row r="31588" spans="6:6">
      <c r="F31588" s="1" t="s">
        <v>3</v>
      </c>
    </row>
    <row r="31589" spans="6:6">
      <c r="F31589" s="1" t="s">
        <v>3</v>
      </c>
    </row>
    <row r="31590" spans="6:6">
      <c r="F31590" s="1" t="s">
        <v>3</v>
      </c>
    </row>
    <row r="31591" spans="6:6">
      <c r="F31591" s="1" t="s">
        <v>3</v>
      </c>
    </row>
    <row r="31592" spans="6:6">
      <c r="F31592" s="1" t="s">
        <v>3</v>
      </c>
    </row>
    <row r="31593" spans="6:6">
      <c r="F31593" s="1" t="s">
        <v>3</v>
      </c>
    </row>
    <row r="31594" spans="6:6">
      <c r="F31594" s="1" t="s">
        <v>3</v>
      </c>
    </row>
    <row r="31595" spans="6:6">
      <c r="F31595" s="1" t="s">
        <v>3</v>
      </c>
    </row>
    <row r="31596" spans="6:6">
      <c r="F31596" s="1" t="s">
        <v>3</v>
      </c>
    </row>
    <row r="31597" spans="6:6">
      <c r="F31597" s="1" t="s">
        <v>3</v>
      </c>
    </row>
    <row r="31598" spans="6:6">
      <c r="F31598" s="1" t="s">
        <v>3</v>
      </c>
    </row>
    <row r="31599" spans="6:6">
      <c r="F31599" s="1" t="s">
        <v>3</v>
      </c>
    </row>
    <row r="31600" spans="6:6">
      <c r="F31600" s="1" t="s">
        <v>3</v>
      </c>
    </row>
    <row r="31601" spans="6:6">
      <c r="F31601" s="1" t="s">
        <v>3</v>
      </c>
    </row>
    <row r="31602" spans="6:6">
      <c r="F31602" s="1" t="s">
        <v>3</v>
      </c>
    </row>
    <row r="31603" spans="6:6">
      <c r="F31603" s="1" t="s">
        <v>3</v>
      </c>
    </row>
    <row r="31604" spans="6:6">
      <c r="F31604" s="1" t="s">
        <v>3</v>
      </c>
    </row>
    <row r="31605" spans="6:6">
      <c r="F31605" s="1" t="s">
        <v>3</v>
      </c>
    </row>
    <row r="31606" spans="6:6">
      <c r="F31606" s="1" t="s">
        <v>3</v>
      </c>
    </row>
    <row r="31607" spans="6:6">
      <c r="F31607" s="1" t="s">
        <v>3</v>
      </c>
    </row>
    <row r="31608" spans="6:6">
      <c r="F31608" s="1" t="s">
        <v>3</v>
      </c>
    </row>
    <row r="31609" spans="6:6">
      <c r="F31609" s="1" t="s">
        <v>3</v>
      </c>
    </row>
    <row r="31610" spans="6:6">
      <c r="F31610" s="1" t="s">
        <v>3</v>
      </c>
    </row>
    <row r="31611" spans="6:6">
      <c r="F31611" s="1" t="s">
        <v>3</v>
      </c>
    </row>
    <row r="31612" spans="6:6">
      <c r="F31612" s="1" t="s">
        <v>3</v>
      </c>
    </row>
    <row r="31613" spans="6:6">
      <c r="F31613" s="1" t="s">
        <v>3</v>
      </c>
    </row>
    <row r="31614" spans="6:6">
      <c r="F31614" s="1" t="s">
        <v>3</v>
      </c>
    </row>
    <row r="31615" spans="6:6">
      <c r="F31615" s="1" t="s">
        <v>3</v>
      </c>
    </row>
    <row r="31616" spans="6:6">
      <c r="F31616" s="1" t="s">
        <v>3</v>
      </c>
    </row>
    <row r="31617" spans="6:6">
      <c r="F31617" s="1" t="s">
        <v>3</v>
      </c>
    </row>
    <row r="31618" spans="6:6">
      <c r="F31618" s="1" t="s">
        <v>3</v>
      </c>
    </row>
    <row r="31619" spans="6:6">
      <c r="F31619" s="1" t="s">
        <v>3</v>
      </c>
    </row>
    <row r="31620" spans="6:6">
      <c r="F31620" s="1" t="s">
        <v>3</v>
      </c>
    </row>
    <row r="31621" spans="6:6">
      <c r="F31621" s="1" t="s">
        <v>3</v>
      </c>
    </row>
    <row r="31622" spans="6:6">
      <c r="F31622" s="1" t="s">
        <v>3</v>
      </c>
    </row>
    <row r="31623" spans="6:6">
      <c r="F31623" s="1" t="s">
        <v>3</v>
      </c>
    </row>
    <row r="31624" spans="6:6">
      <c r="F31624" s="1" t="s">
        <v>3</v>
      </c>
    </row>
    <row r="31625" spans="6:6">
      <c r="F31625" s="1" t="s">
        <v>3</v>
      </c>
    </row>
    <row r="31626" spans="6:6">
      <c r="F31626" s="1" t="s">
        <v>3</v>
      </c>
    </row>
    <row r="31627" spans="6:6">
      <c r="F31627" s="1" t="s">
        <v>3</v>
      </c>
    </row>
    <row r="31628" spans="6:6">
      <c r="F31628" s="1" t="s">
        <v>3</v>
      </c>
    </row>
    <row r="31629" spans="6:6">
      <c r="F31629" s="1" t="s">
        <v>3</v>
      </c>
    </row>
    <row r="31630" spans="6:6">
      <c r="F31630" s="1" t="s">
        <v>3</v>
      </c>
    </row>
    <row r="31631" spans="6:6">
      <c r="F31631" s="1" t="s">
        <v>3</v>
      </c>
    </row>
    <row r="31632" spans="6:6">
      <c r="F31632" s="1" t="s">
        <v>3</v>
      </c>
    </row>
    <row r="31633" spans="6:6">
      <c r="F31633" s="1" t="s">
        <v>3</v>
      </c>
    </row>
    <row r="31634" spans="6:6">
      <c r="F31634" s="1" t="s">
        <v>3</v>
      </c>
    </row>
    <row r="31635" spans="6:6">
      <c r="F31635" s="1" t="s">
        <v>3</v>
      </c>
    </row>
    <row r="31636" spans="6:6">
      <c r="F31636" s="1" t="s">
        <v>3</v>
      </c>
    </row>
    <row r="31637" spans="6:6">
      <c r="F31637" s="1" t="s">
        <v>3</v>
      </c>
    </row>
    <row r="31638" spans="6:6">
      <c r="F31638" s="1" t="s">
        <v>3</v>
      </c>
    </row>
    <row r="31639" spans="6:6">
      <c r="F31639" s="1" t="s">
        <v>3</v>
      </c>
    </row>
    <row r="31640" spans="6:6">
      <c r="F31640" s="1" t="s">
        <v>3</v>
      </c>
    </row>
    <row r="31641" spans="6:6">
      <c r="F31641" s="1" t="s">
        <v>3</v>
      </c>
    </row>
    <row r="31642" spans="6:6">
      <c r="F31642" s="1" t="s">
        <v>3</v>
      </c>
    </row>
    <row r="31643" spans="6:6">
      <c r="F31643" s="1" t="s">
        <v>3</v>
      </c>
    </row>
    <row r="31644" spans="6:6">
      <c r="F31644" s="1" t="s">
        <v>3</v>
      </c>
    </row>
    <row r="31645" spans="6:6">
      <c r="F31645" s="1" t="s">
        <v>3</v>
      </c>
    </row>
    <row r="31646" spans="6:6">
      <c r="F31646" s="1" t="s">
        <v>3</v>
      </c>
    </row>
    <row r="31647" spans="6:6">
      <c r="F31647" s="1" t="s">
        <v>3</v>
      </c>
    </row>
    <row r="31648" spans="6:6">
      <c r="F31648" s="1" t="s">
        <v>3</v>
      </c>
    </row>
    <row r="31649" spans="6:6">
      <c r="F31649" s="1" t="s">
        <v>3</v>
      </c>
    </row>
    <row r="31650" spans="6:6">
      <c r="F31650" s="1" t="s">
        <v>3</v>
      </c>
    </row>
    <row r="31651" spans="6:6">
      <c r="F31651" s="1" t="s">
        <v>3</v>
      </c>
    </row>
    <row r="31652" spans="6:6">
      <c r="F31652" s="1" t="s">
        <v>3</v>
      </c>
    </row>
    <row r="31653" spans="6:6">
      <c r="F31653" s="1" t="s">
        <v>3</v>
      </c>
    </row>
    <row r="31654" spans="6:6">
      <c r="F31654" s="1" t="s">
        <v>3</v>
      </c>
    </row>
    <row r="31655" spans="6:6">
      <c r="F31655" s="1" t="s">
        <v>3</v>
      </c>
    </row>
    <row r="31656" spans="6:6">
      <c r="F31656" s="1" t="s">
        <v>3</v>
      </c>
    </row>
    <row r="31657" spans="6:6">
      <c r="F31657" s="1" t="s">
        <v>3</v>
      </c>
    </row>
    <row r="31658" spans="6:6">
      <c r="F31658" s="1" t="s">
        <v>3</v>
      </c>
    </row>
    <row r="31659" spans="6:6">
      <c r="F31659" s="1" t="s">
        <v>3</v>
      </c>
    </row>
    <row r="31660" spans="6:6">
      <c r="F31660" s="1" t="s">
        <v>3</v>
      </c>
    </row>
    <row r="31661" spans="6:6">
      <c r="F31661" s="1" t="s">
        <v>3</v>
      </c>
    </row>
    <row r="31662" spans="6:6">
      <c r="F31662" s="1" t="s">
        <v>3</v>
      </c>
    </row>
    <row r="31663" spans="6:6">
      <c r="F31663" s="1" t="s">
        <v>3</v>
      </c>
    </row>
    <row r="31664" spans="6:6">
      <c r="F31664" s="1" t="s">
        <v>3</v>
      </c>
    </row>
    <row r="31665" spans="6:6">
      <c r="F31665" s="1" t="s">
        <v>3</v>
      </c>
    </row>
    <row r="31666" spans="6:6">
      <c r="F31666" s="1" t="s">
        <v>3</v>
      </c>
    </row>
    <row r="31667" spans="6:6">
      <c r="F31667" s="1" t="s">
        <v>3</v>
      </c>
    </row>
    <row r="31668" spans="6:6">
      <c r="F31668" s="1" t="s">
        <v>3</v>
      </c>
    </row>
    <row r="31669" spans="6:6">
      <c r="F31669" s="1" t="s">
        <v>3</v>
      </c>
    </row>
    <row r="31670" spans="6:6">
      <c r="F31670" s="1" t="s">
        <v>3</v>
      </c>
    </row>
    <row r="31671" spans="6:6">
      <c r="F31671" s="1" t="s">
        <v>3</v>
      </c>
    </row>
    <row r="31672" spans="6:6">
      <c r="F31672" s="1" t="s">
        <v>3</v>
      </c>
    </row>
    <row r="31673" spans="6:6">
      <c r="F31673" s="1" t="s">
        <v>3</v>
      </c>
    </row>
    <row r="31674" spans="6:6">
      <c r="F31674" s="1" t="s">
        <v>3</v>
      </c>
    </row>
    <row r="31675" spans="6:6">
      <c r="F31675" s="1" t="s">
        <v>3</v>
      </c>
    </row>
    <row r="31676" spans="6:6">
      <c r="F31676" s="1" t="s">
        <v>3</v>
      </c>
    </row>
    <row r="31677" spans="6:6">
      <c r="F31677" s="1" t="s">
        <v>3</v>
      </c>
    </row>
    <row r="31678" spans="6:6">
      <c r="F31678" s="1" t="s">
        <v>3</v>
      </c>
    </row>
    <row r="31679" spans="6:6">
      <c r="F31679" s="1" t="s">
        <v>3</v>
      </c>
    </row>
    <row r="31680" spans="6:6">
      <c r="F31680" s="1" t="s">
        <v>3</v>
      </c>
    </row>
    <row r="31681" spans="6:6">
      <c r="F31681" s="1" t="s">
        <v>3</v>
      </c>
    </row>
    <row r="31682" spans="6:6">
      <c r="F31682" s="1" t="s">
        <v>3</v>
      </c>
    </row>
    <row r="31683" spans="6:6">
      <c r="F31683" s="1" t="s">
        <v>3</v>
      </c>
    </row>
    <row r="31684" spans="6:6">
      <c r="F31684" s="1" t="s">
        <v>3</v>
      </c>
    </row>
    <row r="31685" spans="6:6">
      <c r="F31685" s="1" t="s">
        <v>3</v>
      </c>
    </row>
    <row r="31686" spans="6:6">
      <c r="F31686" s="1" t="s">
        <v>3</v>
      </c>
    </row>
    <row r="31687" spans="6:6">
      <c r="F31687" s="1" t="s">
        <v>3</v>
      </c>
    </row>
    <row r="31688" spans="6:6">
      <c r="F31688" s="1" t="s">
        <v>3</v>
      </c>
    </row>
    <row r="31689" spans="6:6">
      <c r="F31689" s="1" t="s">
        <v>3</v>
      </c>
    </row>
    <row r="31690" spans="6:6">
      <c r="F31690" s="1" t="s">
        <v>3</v>
      </c>
    </row>
    <row r="31691" spans="6:6">
      <c r="F31691" s="1" t="s">
        <v>3</v>
      </c>
    </row>
    <row r="31692" spans="6:6">
      <c r="F31692" s="1" t="s">
        <v>3</v>
      </c>
    </row>
    <row r="31693" spans="6:6">
      <c r="F31693" s="1" t="s">
        <v>3</v>
      </c>
    </row>
    <row r="31694" spans="6:6">
      <c r="F31694" s="1" t="s">
        <v>3</v>
      </c>
    </row>
    <row r="31695" spans="6:6">
      <c r="F31695" s="1" t="s">
        <v>3</v>
      </c>
    </row>
    <row r="31696" spans="6:6">
      <c r="F31696" s="1" t="s">
        <v>3</v>
      </c>
    </row>
    <row r="31697" spans="6:6">
      <c r="F31697" s="1" t="s">
        <v>3</v>
      </c>
    </row>
    <row r="31698" spans="6:6">
      <c r="F31698" s="1" t="s">
        <v>3</v>
      </c>
    </row>
    <row r="31699" spans="6:6">
      <c r="F31699" s="1" t="s">
        <v>3</v>
      </c>
    </row>
    <row r="31700" spans="6:6">
      <c r="F31700" s="1" t="s">
        <v>3</v>
      </c>
    </row>
    <row r="31701" spans="6:6">
      <c r="F31701" s="1" t="s">
        <v>3</v>
      </c>
    </row>
    <row r="31702" spans="6:6">
      <c r="F31702" s="1" t="s">
        <v>3</v>
      </c>
    </row>
    <row r="31703" spans="6:6">
      <c r="F31703" s="1" t="s">
        <v>3</v>
      </c>
    </row>
    <row r="31704" spans="6:6">
      <c r="F31704" s="1" t="s">
        <v>3</v>
      </c>
    </row>
    <row r="31705" spans="6:6">
      <c r="F31705" s="1" t="s">
        <v>3</v>
      </c>
    </row>
    <row r="31706" spans="6:6">
      <c r="F31706" s="1" t="s">
        <v>3</v>
      </c>
    </row>
    <row r="31707" spans="6:6">
      <c r="F31707" s="1" t="s">
        <v>3</v>
      </c>
    </row>
    <row r="31708" spans="6:6">
      <c r="F31708" s="1" t="s">
        <v>3</v>
      </c>
    </row>
    <row r="31709" spans="6:6">
      <c r="F31709" s="1" t="s">
        <v>3</v>
      </c>
    </row>
    <row r="31710" spans="6:6">
      <c r="F31710" s="1" t="s">
        <v>3</v>
      </c>
    </row>
    <row r="31711" spans="6:6">
      <c r="F31711" s="1" t="s">
        <v>3</v>
      </c>
    </row>
    <row r="31712" spans="6:6">
      <c r="F31712" s="1" t="s">
        <v>3</v>
      </c>
    </row>
    <row r="31713" spans="6:6">
      <c r="F31713" s="1" t="s">
        <v>3</v>
      </c>
    </row>
    <row r="31714" spans="6:6">
      <c r="F31714" s="1" t="s">
        <v>3</v>
      </c>
    </row>
    <row r="31715" spans="6:6">
      <c r="F31715" s="1" t="s">
        <v>3</v>
      </c>
    </row>
    <row r="31716" spans="6:6">
      <c r="F31716" s="1" t="s">
        <v>3</v>
      </c>
    </row>
    <row r="31717" spans="6:6">
      <c r="F31717" s="1" t="s">
        <v>3</v>
      </c>
    </row>
    <row r="31718" spans="6:6">
      <c r="F31718" s="1" t="s">
        <v>3</v>
      </c>
    </row>
    <row r="31719" spans="6:6">
      <c r="F31719" s="1" t="s">
        <v>3</v>
      </c>
    </row>
    <row r="31720" spans="6:6">
      <c r="F31720" s="1" t="s">
        <v>3</v>
      </c>
    </row>
    <row r="31721" spans="6:6">
      <c r="F31721" s="1" t="s">
        <v>3</v>
      </c>
    </row>
    <row r="31722" spans="6:6">
      <c r="F31722" s="1" t="s">
        <v>3</v>
      </c>
    </row>
    <row r="31723" spans="6:6">
      <c r="F31723" s="1" t="s">
        <v>3</v>
      </c>
    </row>
    <row r="31724" spans="6:6">
      <c r="F31724" s="1" t="s">
        <v>3</v>
      </c>
    </row>
    <row r="31725" spans="6:6">
      <c r="F31725" s="1" t="s">
        <v>3</v>
      </c>
    </row>
    <row r="31726" spans="6:6">
      <c r="F31726" s="1" t="s">
        <v>3</v>
      </c>
    </row>
    <row r="31727" spans="6:6">
      <c r="F31727" s="1" t="s">
        <v>3</v>
      </c>
    </row>
    <row r="31728" spans="6:6">
      <c r="F31728" s="1" t="s">
        <v>3</v>
      </c>
    </row>
    <row r="31729" spans="6:6">
      <c r="F31729" s="1" t="s">
        <v>3</v>
      </c>
    </row>
    <row r="31730" spans="6:6">
      <c r="F31730" s="1" t="s">
        <v>3</v>
      </c>
    </row>
    <row r="31731" spans="6:6">
      <c r="F31731" s="1" t="s">
        <v>3</v>
      </c>
    </row>
    <row r="31732" spans="6:6">
      <c r="F31732" s="1" t="s">
        <v>3</v>
      </c>
    </row>
    <row r="31733" spans="6:6">
      <c r="F31733" s="1" t="s">
        <v>3</v>
      </c>
    </row>
    <row r="31734" spans="6:6">
      <c r="F31734" s="1" t="s">
        <v>3</v>
      </c>
    </row>
    <row r="31735" spans="6:6">
      <c r="F31735" s="1" t="s">
        <v>3</v>
      </c>
    </row>
    <row r="31736" spans="6:6">
      <c r="F31736" s="1" t="s">
        <v>3</v>
      </c>
    </row>
    <row r="31737" spans="6:6">
      <c r="F31737" s="1" t="s">
        <v>3</v>
      </c>
    </row>
    <row r="31738" spans="6:6">
      <c r="F31738" s="1" t="s">
        <v>3</v>
      </c>
    </row>
    <row r="31739" spans="6:6">
      <c r="F31739" s="1" t="s">
        <v>3</v>
      </c>
    </row>
    <row r="31740" spans="6:6">
      <c r="F31740" s="1" t="s">
        <v>3</v>
      </c>
    </row>
    <row r="31741" spans="6:6">
      <c r="F31741" s="1" t="s">
        <v>3</v>
      </c>
    </row>
    <row r="31742" spans="6:6">
      <c r="F31742" s="1" t="s">
        <v>3</v>
      </c>
    </row>
    <row r="31743" spans="6:6">
      <c r="F31743" s="1" t="s">
        <v>3</v>
      </c>
    </row>
    <row r="31744" spans="6:6">
      <c r="F31744" s="1" t="s">
        <v>3</v>
      </c>
    </row>
    <row r="31745" spans="6:6">
      <c r="F31745" s="1" t="s">
        <v>3</v>
      </c>
    </row>
    <row r="31746" spans="6:6">
      <c r="F31746" s="1" t="s">
        <v>3</v>
      </c>
    </row>
    <row r="31747" spans="6:6">
      <c r="F31747" s="1" t="s">
        <v>3</v>
      </c>
    </row>
    <row r="31748" spans="6:6">
      <c r="F31748" s="1" t="s">
        <v>3</v>
      </c>
    </row>
    <row r="31749" spans="6:6">
      <c r="F31749" s="1" t="s">
        <v>3</v>
      </c>
    </row>
    <row r="31750" spans="6:6">
      <c r="F31750" s="1" t="s">
        <v>3</v>
      </c>
    </row>
    <row r="31751" spans="6:6">
      <c r="F31751" s="1" t="s">
        <v>3</v>
      </c>
    </row>
    <row r="31752" spans="6:6">
      <c r="F31752" s="1" t="s">
        <v>3</v>
      </c>
    </row>
    <row r="31753" spans="6:6">
      <c r="F31753" s="1" t="s">
        <v>3</v>
      </c>
    </row>
    <row r="31754" spans="6:6">
      <c r="F31754" s="1" t="s">
        <v>3</v>
      </c>
    </row>
    <row r="31755" spans="6:6">
      <c r="F31755" s="1" t="s">
        <v>3</v>
      </c>
    </row>
    <row r="31756" spans="6:6">
      <c r="F31756" s="1" t="s">
        <v>3</v>
      </c>
    </row>
    <row r="31757" spans="6:6">
      <c r="F31757" s="1" t="s">
        <v>3</v>
      </c>
    </row>
    <row r="31758" spans="6:6">
      <c r="F31758" s="1" t="s">
        <v>3</v>
      </c>
    </row>
    <row r="31759" spans="6:6">
      <c r="F31759" s="1" t="s">
        <v>3</v>
      </c>
    </row>
    <row r="31760" spans="6:6">
      <c r="F31760" s="1" t="s">
        <v>3</v>
      </c>
    </row>
    <row r="31761" spans="6:6">
      <c r="F31761" s="1" t="s">
        <v>3</v>
      </c>
    </row>
    <row r="31762" spans="6:6">
      <c r="F31762" s="1" t="s">
        <v>3</v>
      </c>
    </row>
    <row r="31763" spans="6:6">
      <c r="F31763" s="1" t="s">
        <v>3</v>
      </c>
    </row>
    <row r="31764" spans="6:6">
      <c r="F31764" s="1" t="s">
        <v>3</v>
      </c>
    </row>
    <row r="31765" spans="6:6">
      <c r="F31765" s="1" t="s">
        <v>3</v>
      </c>
    </row>
    <row r="31766" spans="6:6">
      <c r="F31766" s="1" t="s">
        <v>3</v>
      </c>
    </row>
    <row r="31767" spans="6:6">
      <c r="F31767" s="1" t="s">
        <v>3</v>
      </c>
    </row>
    <row r="31768" spans="6:6">
      <c r="F31768" s="1" t="s">
        <v>3</v>
      </c>
    </row>
    <row r="31769" spans="6:6">
      <c r="F31769" s="1" t="s">
        <v>3</v>
      </c>
    </row>
    <row r="31770" spans="6:6">
      <c r="F31770" s="1" t="s">
        <v>3</v>
      </c>
    </row>
    <row r="31771" spans="6:6">
      <c r="F31771" s="1" t="s">
        <v>3</v>
      </c>
    </row>
    <row r="31772" spans="6:6">
      <c r="F31772" s="1" t="s">
        <v>3</v>
      </c>
    </row>
    <row r="31773" spans="6:6">
      <c r="F31773" s="1" t="s">
        <v>3</v>
      </c>
    </row>
    <row r="31774" spans="6:6">
      <c r="F31774" s="1" t="s">
        <v>3</v>
      </c>
    </row>
    <row r="31775" spans="6:6">
      <c r="F31775" s="1" t="s">
        <v>3</v>
      </c>
    </row>
    <row r="31776" spans="6:6">
      <c r="F31776" s="1" t="s">
        <v>3</v>
      </c>
    </row>
    <row r="31777" spans="6:6">
      <c r="F31777" s="1" t="s">
        <v>3</v>
      </c>
    </row>
    <row r="31778" spans="6:6">
      <c r="F31778" s="1" t="s">
        <v>3</v>
      </c>
    </row>
    <row r="31779" spans="6:6">
      <c r="F31779" s="1" t="s">
        <v>3</v>
      </c>
    </row>
    <row r="31780" spans="6:6">
      <c r="F31780" s="1" t="s">
        <v>3</v>
      </c>
    </row>
    <row r="31781" spans="6:6">
      <c r="F31781" s="1" t="s">
        <v>3</v>
      </c>
    </row>
    <row r="31782" spans="6:6">
      <c r="F31782" s="1" t="s">
        <v>3</v>
      </c>
    </row>
    <row r="31783" spans="6:6">
      <c r="F31783" s="1" t="s">
        <v>3</v>
      </c>
    </row>
    <row r="31784" spans="6:6">
      <c r="F31784" s="1" t="s">
        <v>3</v>
      </c>
    </row>
    <row r="31785" spans="6:6">
      <c r="F31785" s="1" t="s">
        <v>3</v>
      </c>
    </row>
    <row r="31786" spans="6:6">
      <c r="F31786" s="1" t="s">
        <v>3</v>
      </c>
    </row>
    <row r="31787" spans="6:6">
      <c r="F31787" s="1" t="s">
        <v>3</v>
      </c>
    </row>
    <row r="31788" spans="6:6">
      <c r="F31788" s="1" t="s">
        <v>3</v>
      </c>
    </row>
    <row r="31789" spans="6:6">
      <c r="F31789" s="1" t="s">
        <v>3</v>
      </c>
    </row>
    <row r="31790" spans="6:6">
      <c r="F31790" s="1" t="s">
        <v>3</v>
      </c>
    </row>
    <row r="31791" spans="6:6">
      <c r="F31791" s="1" t="s">
        <v>3</v>
      </c>
    </row>
    <row r="31792" spans="6:6">
      <c r="F31792" s="1" t="s">
        <v>3</v>
      </c>
    </row>
    <row r="31793" spans="6:6">
      <c r="F31793" s="1" t="s">
        <v>3</v>
      </c>
    </row>
    <row r="31794" spans="6:6">
      <c r="F31794" s="1" t="s">
        <v>3</v>
      </c>
    </row>
    <row r="31795" spans="6:6">
      <c r="F31795" s="1" t="s">
        <v>3</v>
      </c>
    </row>
    <row r="31796" spans="6:6">
      <c r="F31796" s="1" t="s">
        <v>3</v>
      </c>
    </row>
    <row r="31797" spans="6:6">
      <c r="F31797" s="1" t="s">
        <v>3</v>
      </c>
    </row>
    <row r="31798" spans="6:6">
      <c r="F31798" s="1" t="s">
        <v>3</v>
      </c>
    </row>
    <row r="31799" spans="6:6">
      <c r="F31799" s="1" t="s">
        <v>3</v>
      </c>
    </row>
    <row r="31800" spans="6:6">
      <c r="F31800" s="1" t="s">
        <v>3</v>
      </c>
    </row>
    <row r="31801" spans="6:6">
      <c r="F31801" s="1" t="s">
        <v>3</v>
      </c>
    </row>
    <row r="31802" spans="6:6">
      <c r="F31802" s="1" t="s">
        <v>3</v>
      </c>
    </row>
    <row r="31803" spans="6:6">
      <c r="F31803" s="1" t="s">
        <v>3</v>
      </c>
    </row>
    <row r="31804" spans="6:6">
      <c r="F31804" s="1" t="s">
        <v>3</v>
      </c>
    </row>
    <row r="31805" spans="6:6">
      <c r="F31805" s="1" t="s">
        <v>3</v>
      </c>
    </row>
    <row r="31806" spans="6:6">
      <c r="F31806" s="1" t="s">
        <v>3</v>
      </c>
    </row>
    <row r="31807" spans="6:6">
      <c r="F31807" s="1" t="s">
        <v>3</v>
      </c>
    </row>
    <row r="31808" spans="6:6">
      <c r="F31808" s="1" t="s">
        <v>3</v>
      </c>
    </row>
    <row r="31809" spans="6:6">
      <c r="F31809" s="1" t="s">
        <v>3</v>
      </c>
    </row>
    <row r="31810" spans="6:6">
      <c r="F31810" s="1" t="s">
        <v>3</v>
      </c>
    </row>
    <row r="31811" spans="6:6">
      <c r="F31811" s="1" t="s">
        <v>3</v>
      </c>
    </row>
    <row r="31812" spans="6:6">
      <c r="F31812" s="1" t="s">
        <v>3</v>
      </c>
    </row>
    <row r="31813" spans="6:6">
      <c r="F31813" s="1" t="s">
        <v>3</v>
      </c>
    </row>
    <row r="31814" spans="6:6">
      <c r="F31814" s="1" t="s">
        <v>3</v>
      </c>
    </row>
    <row r="31815" spans="6:6">
      <c r="F31815" s="1" t="s">
        <v>3</v>
      </c>
    </row>
    <row r="31816" spans="6:6">
      <c r="F31816" s="1" t="s">
        <v>3</v>
      </c>
    </row>
    <row r="31817" spans="6:6">
      <c r="F31817" s="1" t="s">
        <v>3</v>
      </c>
    </row>
    <row r="31818" spans="6:6">
      <c r="F31818" s="1" t="s">
        <v>3</v>
      </c>
    </row>
    <row r="31819" spans="6:6">
      <c r="F31819" s="1" t="s">
        <v>3</v>
      </c>
    </row>
    <row r="31820" spans="6:6">
      <c r="F31820" s="1" t="s">
        <v>3</v>
      </c>
    </row>
    <row r="31821" spans="6:6">
      <c r="F31821" s="1" t="s">
        <v>3</v>
      </c>
    </row>
    <row r="31822" spans="6:6">
      <c r="F31822" s="1" t="s">
        <v>3</v>
      </c>
    </row>
    <row r="31823" spans="6:6">
      <c r="F31823" s="1" t="s">
        <v>3</v>
      </c>
    </row>
    <row r="31824" spans="6:6">
      <c r="F31824" s="1" t="s">
        <v>3</v>
      </c>
    </row>
    <row r="31825" spans="6:6">
      <c r="F31825" s="1" t="s">
        <v>3</v>
      </c>
    </row>
    <row r="31826" spans="6:6">
      <c r="F31826" s="1" t="s">
        <v>3</v>
      </c>
    </row>
    <row r="31827" spans="6:6">
      <c r="F31827" s="1" t="s">
        <v>3</v>
      </c>
    </row>
    <row r="31828" spans="6:6">
      <c r="F31828" s="1" t="s">
        <v>3</v>
      </c>
    </row>
    <row r="31829" spans="6:6">
      <c r="F31829" s="1" t="s">
        <v>3</v>
      </c>
    </row>
    <row r="31830" spans="6:6">
      <c r="F31830" s="1" t="s">
        <v>3</v>
      </c>
    </row>
    <row r="31831" spans="6:6">
      <c r="F31831" s="1" t="s">
        <v>3</v>
      </c>
    </row>
    <row r="31832" spans="6:6">
      <c r="F31832" s="1" t="s">
        <v>3</v>
      </c>
    </row>
    <row r="31833" spans="6:6">
      <c r="F31833" s="1" t="s">
        <v>3</v>
      </c>
    </row>
    <row r="31834" spans="6:6">
      <c r="F31834" s="1" t="s">
        <v>3</v>
      </c>
    </row>
    <row r="31835" spans="6:6">
      <c r="F31835" s="1" t="s">
        <v>3</v>
      </c>
    </row>
    <row r="31836" spans="6:6">
      <c r="F31836" s="1" t="s">
        <v>3</v>
      </c>
    </row>
    <row r="31837" spans="6:6">
      <c r="F31837" s="1" t="s">
        <v>3</v>
      </c>
    </row>
    <row r="31838" spans="6:6">
      <c r="F31838" s="1" t="s">
        <v>3</v>
      </c>
    </row>
    <row r="31839" spans="6:6">
      <c r="F31839" s="1" t="s">
        <v>3</v>
      </c>
    </row>
    <row r="31840" spans="6:6">
      <c r="F31840" s="1" t="s">
        <v>3</v>
      </c>
    </row>
    <row r="31841" spans="6:6">
      <c r="F31841" s="1" t="s">
        <v>3</v>
      </c>
    </row>
    <row r="31842" spans="6:6">
      <c r="F31842" s="1" t="s">
        <v>3</v>
      </c>
    </row>
    <row r="31843" spans="6:6">
      <c r="F31843" s="1" t="s">
        <v>3</v>
      </c>
    </row>
    <row r="31844" spans="6:6">
      <c r="F31844" s="1" t="s">
        <v>3</v>
      </c>
    </row>
    <row r="31845" spans="6:6">
      <c r="F31845" s="1" t="s">
        <v>3</v>
      </c>
    </row>
    <row r="31846" spans="6:6">
      <c r="F31846" s="1" t="s">
        <v>3</v>
      </c>
    </row>
    <row r="31847" spans="6:6">
      <c r="F31847" s="1" t="s">
        <v>3</v>
      </c>
    </row>
    <row r="31848" spans="6:6">
      <c r="F31848" s="1" t="s">
        <v>3</v>
      </c>
    </row>
    <row r="31849" spans="6:6">
      <c r="F31849" s="1" t="s">
        <v>3</v>
      </c>
    </row>
    <row r="31850" spans="6:6">
      <c r="F31850" s="1" t="s">
        <v>3</v>
      </c>
    </row>
    <row r="31851" spans="6:6">
      <c r="F31851" s="1" t="s">
        <v>3</v>
      </c>
    </row>
    <row r="31852" spans="6:6">
      <c r="F31852" s="1" t="s">
        <v>3</v>
      </c>
    </row>
    <row r="31853" spans="6:6">
      <c r="F31853" s="1" t="s">
        <v>3</v>
      </c>
    </row>
    <row r="31854" spans="6:6">
      <c r="F31854" s="1" t="s">
        <v>3</v>
      </c>
    </row>
    <row r="31855" spans="6:6">
      <c r="F31855" s="1" t="s">
        <v>3</v>
      </c>
    </row>
    <row r="31856" spans="6:6">
      <c r="F31856" s="1" t="s">
        <v>3</v>
      </c>
    </row>
    <row r="31857" spans="6:6">
      <c r="F31857" s="1" t="s">
        <v>3</v>
      </c>
    </row>
    <row r="31858" spans="6:6">
      <c r="F31858" s="1" t="s">
        <v>3</v>
      </c>
    </row>
    <row r="31859" spans="6:6">
      <c r="F31859" s="1" t="s">
        <v>3</v>
      </c>
    </row>
    <row r="31860" spans="6:6">
      <c r="F31860" s="1" t="s">
        <v>3</v>
      </c>
    </row>
    <row r="31861" spans="6:6">
      <c r="F31861" s="1" t="s">
        <v>3</v>
      </c>
    </row>
    <row r="31862" spans="6:6">
      <c r="F31862" s="1" t="s">
        <v>3</v>
      </c>
    </row>
    <row r="31863" spans="6:6">
      <c r="F31863" s="1" t="s">
        <v>3</v>
      </c>
    </row>
    <row r="31864" spans="6:6">
      <c r="F31864" s="1" t="s">
        <v>3</v>
      </c>
    </row>
    <row r="31865" spans="6:6">
      <c r="F31865" s="1" t="s">
        <v>3</v>
      </c>
    </row>
    <row r="31866" spans="6:6">
      <c r="F31866" s="1" t="s">
        <v>3</v>
      </c>
    </row>
    <row r="31867" spans="6:6">
      <c r="F31867" s="1" t="s">
        <v>3</v>
      </c>
    </row>
    <row r="31868" spans="6:6">
      <c r="F31868" s="1" t="s">
        <v>3</v>
      </c>
    </row>
    <row r="31869" spans="6:6">
      <c r="F31869" s="1" t="s">
        <v>3</v>
      </c>
    </row>
    <row r="31870" spans="6:6">
      <c r="F31870" s="1" t="s">
        <v>3</v>
      </c>
    </row>
    <row r="31871" spans="6:6">
      <c r="F31871" s="1" t="s">
        <v>3</v>
      </c>
    </row>
    <row r="31872" spans="6:6">
      <c r="F31872" s="1" t="s">
        <v>3</v>
      </c>
    </row>
    <row r="31873" spans="6:6">
      <c r="F31873" s="1" t="s">
        <v>3</v>
      </c>
    </row>
    <row r="31874" spans="6:6">
      <c r="F31874" s="1" t="s">
        <v>3</v>
      </c>
    </row>
    <row r="31875" spans="6:6">
      <c r="F31875" s="1" t="s">
        <v>3</v>
      </c>
    </row>
    <row r="31876" spans="6:6">
      <c r="F31876" s="1" t="s">
        <v>3</v>
      </c>
    </row>
    <row r="31877" spans="6:6">
      <c r="F31877" s="1" t="s">
        <v>3</v>
      </c>
    </row>
    <row r="31878" spans="6:6">
      <c r="F31878" s="1" t="s">
        <v>3</v>
      </c>
    </row>
    <row r="31879" spans="6:6">
      <c r="F31879" s="1" t="s">
        <v>3</v>
      </c>
    </row>
    <row r="31880" spans="6:6">
      <c r="F31880" s="1" t="s">
        <v>3</v>
      </c>
    </row>
    <row r="31881" spans="6:6">
      <c r="F31881" s="1" t="s">
        <v>3</v>
      </c>
    </row>
    <row r="31882" spans="6:6">
      <c r="F31882" s="1" t="s">
        <v>3</v>
      </c>
    </row>
    <row r="31883" spans="6:6">
      <c r="F31883" s="1" t="s">
        <v>3</v>
      </c>
    </row>
    <row r="31884" spans="6:6">
      <c r="F31884" s="1" t="s">
        <v>3</v>
      </c>
    </row>
    <row r="31885" spans="6:6">
      <c r="F31885" s="1" t="s">
        <v>3</v>
      </c>
    </row>
    <row r="31886" spans="6:6">
      <c r="F31886" s="1" t="s">
        <v>3</v>
      </c>
    </row>
    <row r="31887" spans="6:6">
      <c r="F31887" s="1" t="s">
        <v>3</v>
      </c>
    </row>
    <row r="31888" spans="6:6">
      <c r="F31888" s="1" t="s">
        <v>3</v>
      </c>
    </row>
    <row r="31889" spans="6:6">
      <c r="F31889" s="1" t="s">
        <v>3</v>
      </c>
    </row>
    <row r="31890" spans="6:6">
      <c r="F31890" s="1" t="s">
        <v>3</v>
      </c>
    </row>
    <row r="31891" spans="6:6">
      <c r="F31891" s="1" t="s">
        <v>3</v>
      </c>
    </row>
    <row r="31892" spans="6:6">
      <c r="F31892" s="1" t="s">
        <v>3</v>
      </c>
    </row>
    <row r="31893" spans="6:6">
      <c r="F31893" s="1" t="s">
        <v>3</v>
      </c>
    </row>
    <row r="31894" spans="6:6">
      <c r="F31894" s="1" t="s">
        <v>3</v>
      </c>
    </row>
    <row r="31895" spans="6:6">
      <c r="F31895" s="1" t="s">
        <v>3</v>
      </c>
    </row>
    <row r="31896" spans="6:6">
      <c r="F31896" s="1" t="s">
        <v>3</v>
      </c>
    </row>
    <row r="31897" spans="6:6">
      <c r="F31897" s="1" t="s">
        <v>3</v>
      </c>
    </row>
    <row r="31898" spans="6:6">
      <c r="F31898" s="1" t="s">
        <v>3</v>
      </c>
    </row>
    <row r="31899" spans="6:6">
      <c r="F31899" s="1" t="s">
        <v>3</v>
      </c>
    </row>
    <row r="31900" spans="6:6">
      <c r="F31900" s="1" t="s">
        <v>3</v>
      </c>
    </row>
    <row r="31901" spans="6:6">
      <c r="F31901" s="1" t="s">
        <v>3</v>
      </c>
    </row>
    <row r="31902" spans="6:6">
      <c r="F31902" s="1" t="s">
        <v>3</v>
      </c>
    </row>
    <row r="31903" spans="6:6">
      <c r="F31903" s="1" t="s">
        <v>3</v>
      </c>
    </row>
    <row r="31904" spans="6:6">
      <c r="F31904" s="1" t="s">
        <v>3</v>
      </c>
    </row>
    <row r="31905" spans="6:6">
      <c r="F31905" s="1" t="s">
        <v>3</v>
      </c>
    </row>
    <row r="31906" spans="6:6">
      <c r="F31906" s="1" t="s">
        <v>3</v>
      </c>
    </row>
    <row r="31907" spans="6:6">
      <c r="F31907" s="1" t="s">
        <v>3</v>
      </c>
    </row>
    <row r="31908" spans="6:6">
      <c r="F31908" s="1" t="s">
        <v>3</v>
      </c>
    </row>
    <row r="31909" spans="6:6">
      <c r="F31909" s="1" t="s">
        <v>3</v>
      </c>
    </row>
    <row r="31910" spans="6:6">
      <c r="F31910" s="1" t="s">
        <v>3</v>
      </c>
    </row>
    <row r="31911" spans="6:6">
      <c r="F31911" s="1" t="s">
        <v>3</v>
      </c>
    </row>
    <row r="31912" spans="6:6">
      <c r="F31912" s="1" t="s">
        <v>3</v>
      </c>
    </row>
    <row r="31913" spans="6:6">
      <c r="F31913" s="1" t="s">
        <v>3</v>
      </c>
    </row>
    <row r="31914" spans="6:6">
      <c r="F31914" s="1" t="s">
        <v>3</v>
      </c>
    </row>
    <row r="31915" spans="6:6">
      <c r="F31915" s="1" t="s">
        <v>3</v>
      </c>
    </row>
    <row r="31916" spans="6:6">
      <c r="F31916" s="1" t="s">
        <v>3</v>
      </c>
    </row>
    <row r="31917" spans="6:6">
      <c r="F31917" s="1" t="s">
        <v>3</v>
      </c>
    </row>
    <row r="31918" spans="6:6">
      <c r="F31918" s="1" t="s">
        <v>3</v>
      </c>
    </row>
    <row r="31919" spans="6:6">
      <c r="F31919" s="1" t="s">
        <v>3</v>
      </c>
    </row>
    <row r="31920" spans="6:6">
      <c r="F31920" s="1" t="s">
        <v>3</v>
      </c>
    </row>
    <row r="31921" spans="6:6">
      <c r="F31921" s="1" t="s">
        <v>3</v>
      </c>
    </row>
    <row r="31922" spans="6:6">
      <c r="F31922" s="1" t="s">
        <v>3</v>
      </c>
    </row>
    <row r="31923" spans="6:6">
      <c r="F31923" s="1" t="s">
        <v>3</v>
      </c>
    </row>
    <row r="31924" spans="6:6">
      <c r="F31924" s="1" t="s">
        <v>3</v>
      </c>
    </row>
    <row r="31925" spans="6:6">
      <c r="F31925" s="1" t="s">
        <v>3</v>
      </c>
    </row>
    <row r="31926" spans="6:6">
      <c r="F31926" s="1" t="s">
        <v>3</v>
      </c>
    </row>
    <row r="31927" spans="6:6">
      <c r="F31927" s="1" t="s">
        <v>3</v>
      </c>
    </row>
    <row r="31928" spans="6:6">
      <c r="F31928" s="1" t="s">
        <v>3</v>
      </c>
    </row>
    <row r="31929" spans="6:6">
      <c r="F31929" s="1" t="s">
        <v>3</v>
      </c>
    </row>
    <row r="31930" spans="6:6">
      <c r="F31930" s="1" t="s">
        <v>3</v>
      </c>
    </row>
    <row r="31931" spans="6:6">
      <c r="F31931" s="1" t="s">
        <v>3</v>
      </c>
    </row>
    <row r="31932" spans="6:6">
      <c r="F31932" s="1" t="s">
        <v>3</v>
      </c>
    </row>
    <row r="31933" spans="6:6">
      <c r="F31933" s="1" t="s">
        <v>3</v>
      </c>
    </row>
    <row r="31934" spans="6:6">
      <c r="F31934" s="1" t="s">
        <v>3</v>
      </c>
    </row>
    <row r="31935" spans="6:6">
      <c r="F31935" s="1" t="s">
        <v>3</v>
      </c>
    </row>
    <row r="31936" spans="6:6">
      <c r="F31936" s="1" t="s">
        <v>3</v>
      </c>
    </row>
    <row r="31937" spans="6:6">
      <c r="F31937" s="1" t="s">
        <v>3</v>
      </c>
    </row>
    <row r="31938" spans="6:6">
      <c r="F31938" s="1" t="s">
        <v>3</v>
      </c>
    </row>
    <row r="31939" spans="6:6">
      <c r="F31939" s="1" t="s">
        <v>3</v>
      </c>
    </row>
    <row r="31940" spans="6:6">
      <c r="F31940" s="1" t="s">
        <v>3</v>
      </c>
    </row>
    <row r="31941" spans="6:6">
      <c r="F31941" s="1" t="s">
        <v>3</v>
      </c>
    </row>
    <row r="31942" spans="6:6">
      <c r="F31942" s="1" t="s">
        <v>3</v>
      </c>
    </row>
    <row r="31943" spans="6:6">
      <c r="F31943" s="1" t="s">
        <v>3</v>
      </c>
    </row>
    <row r="31944" spans="6:6">
      <c r="F31944" s="1" t="s">
        <v>3</v>
      </c>
    </row>
    <row r="31945" spans="6:6">
      <c r="F31945" s="1" t="s">
        <v>3</v>
      </c>
    </row>
    <row r="31946" spans="6:6">
      <c r="F31946" s="1" t="s">
        <v>3</v>
      </c>
    </row>
    <row r="31947" spans="6:6">
      <c r="F31947" s="1" t="s">
        <v>3</v>
      </c>
    </row>
    <row r="31948" spans="6:6">
      <c r="F31948" s="1" t="s">
        <v>3</v>
      </c>
    </row>
    <row r="31949" spans="6:6">
      <c r="F31949" s="1" t="s">
        <v>3</v>
      </c>
    </row>
    <row r="31950" spans="6:6">
      <c r="F31950" s="1" t="s">
        <v>3</v>
      </c>
    </row>
    <row r="31951" spans="6:6">
      <c r="F31951" s="1" t="s">
        <v>3</v>
      </c>
    </row>
    <row r="31952" spans="6:6">
      <c r="F31952" s="1" t="s">
        <v>3</v>
      </c>
    </row>
    <row r="31953" spans="6:6">
      <c r="F31953" s="1" t="s">
        <v>3</v>
      </c>
    </row>
    <row r="31954" spans="6:6">
      <c r="F31954" s="1" t="s">
        <v>3</v>
      </c>
    </row>
    <row r="31955" spans="6:6">
      <c r="F31955" s="1" t="s">
        <v>3</v>
      </c>
    </row>
    <row r="31956" spans="6:6">
      <c r="F31956" s="1" t="s">
        <v>3</v>
      </c>
    </row>
    <row r="31957" spans="6:6">
      <c r="F31957" s="1" t="s">
        <v>3</v>
      </c>
    </row>
    <row r="31958" spans="6:6">
      <c r="F31958" s="1" t="s">
        <v>3</v>
      </c>
    </row>
    <row r="31959" spans="6:6">
      <c r="F31959" s="1" t="s">
        <v>3</v>
      </c>
    </row>
    <row r="31960" spans="6:6">
      <c r="F31960" s="1" t="s">
        <v>3</v>
      </c>
    </row>
    <row r="31961" spans="6:6">
      <c r="F31961" s="1" t="s">
        <v>3</v>
      </c>
    </row>
    <row r="31962" spans="6:6">
      <c r="F31962" s="1" t="s">
        <v>3</v>
      </c>
    </row>
    <row r="31963" spans="6:6">
      <c r="F31963" s="1" t="s">
        <v>3</v>
      </c>
    </row>
    <row r="31964" spans="6:6">
      <c r="F31964" s="1" t="s">
        <v>3</v>
      </c>
    </row>
    <row r="31965" spans="6:6">
      <c r="F31965" s="1" t="s">
        <v>3</v>
      </c>
    </row>
    <row r="31966" spans="6:6">
      <c r="F31966" s="1" t="s">
        <v>3</v>
      </c>
    </row>
    <row r="31967" spans="6:6">
      <c r="F31967" s="1" t="s">
        <v>3</v>
      </c>
    </row>
    <row r="31968" spans="6:6">
      <c r="F31968" s="1" t="s">
        <v>3</v>
      </c>
    </row>
    <row r="31969" spans="6:6">
      <c r="F31969" s="1" t="s">
        <v>3</v>
      </c>
    </row>
    <row r="31970" spans="6:6">
      <c r="F31970" s="1" t="s">
        <v>3</v>
      </c>
    </row>
    <row r="31971" spans="6:6">
      <c r="F31971" s="1" t="s">
        <v>3</v>
      </c>
    </row>
    <row r="31972" spans="6:6">
      <c r="F31972" s="1" t="s">
        <v>3</v>
      </c>
    </row>
    <row r="31973" spans="6:6">
      <c r="F31973" s="1" t="s">
        <v>3</v>
      </c>
    </row>
    <row r="31974" spans="6:6">
      <c r="F31974" s="1" t="s">
        <v>3</v>
      </c>
    </row>
    <row r="31975" spans="6:6">
      <c r="F31975" s="1" t="s">
        <v>3</v>
      </c>
    </row>
    <row r="31976" spans="6:6">
      <c r="F31976" s="1" t="s">
        <v>3</v>
      </c>
    </row>
    <row r="31977" spans="6:6">
      <c r="F31977" s="1" t="s">
        <v>3</v>
      </c>
    </row>
    <row r="31978" spans="6:6">
      <c r="F31978" s="1" t="s">
        <v>3</v>
      </c>
    </row>
    <row r="31979" spans="6:6">
      <c r="F31979" s="1" t="s">
        <v>3</v>
      </c>
    </row>
    <row r="31980" spans="6:6">
      <c r="F31980" s="1" t="s">
        <v>3</v>
      </c>
    </row>
    <row r="31981" spans="6:6">
      <c r="F31981" s="1" t="s">
        <v>3</v>
      </c>
    </row>
    <row r="31982" spans="6:6">
      <c r="F31982" s="1" t="s">
        <v>3</v>
      </c>
    </row>
    <row r="31983" spans="6:6">
      <c r="F31983" s="1" t="s">
        <v>3</v>
      </c>
    </row>
    <row r="31984" spans="6:6">
      <c r="F31984" s="1" t="s">
        <v>3</v>
      </c>
    </row>
    <row r="31985" spans="6:6">
      <c r="F31985" s="1" t="s">
        <v>3</v>
      </c>
    </row>
    <row r="31986" spans="6:6">
      <c r="F31986" s="1" t="s">
        <v>3</v>
      </c>
    </row>
    <row r="31987" spans="6:6">
      <c r="F31987" s="1" t="s">
        <v>3</v>
      </c>
    </row>
    <row r="31988" spans="6:6">
      <c r="F31988" s="1" t="s">
        <v>3</v>
      </c>
    </row>
    <row r="31989" spans="6:6">
      <c r="F31989" s="1" t="s">
        <v>3</v>
      </c>
    </row>
    <row r="31990" spans="6:6">
      <c r="F31990" s="1" t="s">
        <v>3</v>
      </c>
    </row>
    <row r="31991" spans="6:6">
      <c r="F31991" s="1" t="s">
        <v>3</v>
      </c>
    </row>
    <row r="31992" spans="6:6">
      <c r="F31992" s="1" t="s">
        <v>3</v>
      </c>
    </row>
    <row r="31993" spans="6:6">
      <c r="F31993" s="1" t="s">
        <v>3</v>
      </c>
    </row>
    <row r="31994" spans="6:6">
      <c r="F31994" s="1" t="s">
        <v>3</v>
      </c>
    </row>
    <row r="31995" spans="6:6">
      <c r="F31995" s="1" t="s">
        <v>3</v>
      </c>
    </row>
    <row r="31996" spans="6:6">
      <c r="F31996" s="1" t="s">
        <v>3</v>
      </c>
    </row>
    <row r="31997" spans="6:6">
      <c r="F31997" s="1" t="s">
        <v>3</v>
      </c>
    </row>
    <row r="31998" spans="6:6">
      <c r="F31998" s="1" t="s">
        <v>3</v>
      </c>
    </row>
    <row r="31999" spans="6:6">
      <c r="F31999" s="1" t="s">
        <v>3</v>
      </c>
    </row>
    <row r="32000" spans="6:6">
      <c r="F32000" s="1" t="s">
        <v>3</v>
      </c>
    </row>
    <row r="32001" spans="6:6">
      <c r="F32001" s="1" t="s">
        <v>3</v>
      </c>
    </row>
    <row r="32002" spans="6:6">
      <c r="F32002" s="1" t="s">
        <v>3</v>
      </c>
    </row>
    <row r="32003" spans="6:6">
      <c r="F32003" s="1" t="s">
        <v>3</v>
      </c>
    </row>
    <row r="32004" spans="6:6">
      <c r="F32004" s="1" t="s">
        <v>3</v>
      </c>
    </row>
    <row r="32005" spans="6:6">
      <c r="F32005" s="1" t="s">
        <v>3</v>
      </c>
    </row>
    <row r="32006" spans="6:6">
      <c r="F32006" s="1" t="s">
        <v>3</v>
      </c>
    </row>
    <row r="32007" spans="6:6">
      <c r="F32007" s="1" t="s">
        <v>3</v>
      </c>
    </row>
    <row r="32008" spans="6:6">
      <c r="F32008" s="1" t="s">
        <v>3</v>
      </c>
    </row>
    <row r="32009" spans="6:6">
      <c r="F32009" s="1" t="s">
        <v>3</v>
      </c>
    </row>
    <row r="32010" spans="6:6">
      <c r="F32010" s="1" t="s">
        <v>3</v>
      </c>
    </row>
    <row r="32011" spans="6:6">
      <c r="F32011" s="1" t="s">
        <v>3</v>
      </c>
    </row>
    <row r="32012" spans="6:6">
      <c r="F32012" s="1" t="s">
        <v>3</v>
      </c>
    </row>
    <row r="32013" spans="6:6">
      <c r="F32013" s="1" t="s">
        <v>3</v>
      </c>
    </row>
    <row r="32014" spans="6:6">
      <c r="F32014" s="1" t="s">
        <v>3</v>
      </c>
    </row>
    <row r="32015" spans="6:6">
      <c r="F32015" s="1" t="s">
        <v>3</v>
      </c>
    </row>
    <row r="32016" spans="6:6">
      <c r="F32016" s="1" t="s">
        <v>3</v>
      </c>
    </row>
    <row r="32017" spans="6:6">
      <c r="F32017" s="1" t="s">
        <v>3</v>
      </c>
    </row>
    <row r="32018" spans="6:6">
      <c r="F32018" s="1" t="s">
        <v>3</v>
      </c>
    </row>
    <row r="32019" spans="6:6">
      <c r="F32019" s="1" t="s">
        <v>3</v>
      </c>
    </row>
    <row r="32020" spans="6:6">
      <c r="F32020" s="1" t="s">
        <v>3</v>
      </c>
    </row>
    <row r="32021" spans="6:6">
      <c r="F32021" s="1" t="s">
        <v>3</v>
      </c>
    </row>
    <row r="32022" spans="6:6">
      <c r="F32022" s="1" t="s">
        <v>3</v>
      </c>
    </row>
    <row r="32023" spans="6:6">
      <c r="F32023" s="1" t="s">
        <v>3</v>
      </c>
    </row>
    <row r="32024" spans="6:6">
      <c r="F32024" s="1" t="s">
        <v>3</v>
      </c>
    </row>
    <row r="32025" spans="6:6">
      <c r="F32025" s="1" t="s">
        <v>3</v>
      </c>
    </row>
    <row r="32026" spans="6:6">
      <c r="F32026" s="1" t="s">
        <v>3</v>
      </c>
    </row>
    <row r="32027" spans="6:6">
      <c r="F32027" s="1" t="s">
        <v>3</v>
      </c>
    </row>
    <row r="32028" spans="6:6">
      <c r="F32028" s="1" t="s">
        <v>3</v>
      </c>
    </row>
    <row r="32029" spans="6:6">
      <c r="F32029" s="1" t="s">
        <v>3</v>
      </c>
    </row>
    <row r="32030" spans="6:6">
      <c r="F32030" s="1" t="s">
        <v>3</v>
      </c>
    </row>
    <row r="32031" spans="6:6">
      <c r="F32031" s="1" t="s">
        <v>3</v>
      </c>
    </row>
    <row r="32032" spans="6:6">
      <c r="F32032" s="1" t="s">
        <v>3</v>
      </c>
    </row>
    <row r="32033" spans="6:6">
      <c r="F32033" s="1" t="s">
        <v>3</v>
      </c>
    </row>
    <row r="32034" spans="6:6">
      <c r="F32034" s="1" t="s">
        <v>3</v>
      </c>
    </row>
    <row r="32035" spans="6:6">
      <c r="F32035" s="1" t="s">
        <v>3</v>
      </c>
    </row>
    <row r="32036" spans="6:6">
      <c r="F32036" s="1" t="s">
        <v>3</v>
      </c>
    </row>
    <row r="32037" spans="6:6">
      <c r="F32037" s="1" t="s">
        <v>3</v>
      </c>
    </row>
    <row r="32038" spans="6:6">
      <c r="F32038" s="1" t="s">
        <v>3</v>
      </c>
    </row>
    <row r="32039" spans="6:6">
      <c r="F32039" s="1" t="s">
        <v>3</v>
      </c>
    </row>
    <row r="32040" spans="6:6">
      <c r="F32040" s="1" t="s">
        <v>3</v>
      </c>
    </row>
    <row r="32041" spans="6:6">
      <c r="F32041" s="1" t="s">
        <v>3</v>
      </c>
    </row>
    <row r="32042" spans="6:6">
      <c r="F32042" s="1" t="s">
        <v>3</v>
      </c>
    </row>
    <row r="32043" spans="6:6">
      <c r="F32043" s="1" t="s">
        <v>3</v>
      </c>
    </row>
    <row r="32044" spans="6:6">
      <c r="F32044" s="1" t="s">
        <v>3</v>
      </c>
    </row>
    <row r="32045" spans="6:6">
      <c r="F32045" s="1" t="s">
        <v>3</v>
      </c>
    </row>
    <row r="32046" spans="6:6">
      <c r="F32046" s="1" t="s">
        <v>3</v>
      </c>
    </row>
    <row r="32047" spans="6:6">
      <c r="F32047" s="1" t="s">
        <v>3</v>
      </c>
    </row>
    <row r="32048" spans="6:6">
      <c r="F32048" s="1" t="s">
        <v>3</v>
      </c>
    </row>
    <row r="32049" spans="6:6">
      <c r="F32049" s="1" t="s">
        <v>3</v>
      </c>
    </row>
    <row r="32050" spans="6:6">
      <c r="F32050" s="1" t="s">
        <v>3</v>
      </c>
    </row>
    <row r="32051" spans="6:6">
      <c r="F32051" s="1" t="s">
        <v>3</v>
      </c>
    </row>
    <row r="32052" spans="6:6">
      <c r="F32052" s="1" t="s">
        <v>3</v>
      </c>
    </row>
    <row r="32053" spans="6:6">
      <c r="F32053" s="1" t="s">
        <v>3</v>
      </c>
    </row>
    <row r="32054" spans="6:6">
      <c r="F32054" s="1" t="s">
        <v>3</v>
      </c>
    </row>
    <row r="32055" spans="6:6">
      <c r="F32055" s="1" t="s">
        <v>3</v>
      </c>
    </row>
    <row r="32056" spans="6:6">
      <c r="F32056" s="1" t="s">
        <v>3</v>
      </c>
    </row>
    <row r="32057" spans="6:6">
      <c r="F32057" s="1" t="s">
        <v>3</v>
      </c>
    </row>
    <row r="32058" spans="6:6">
      <c r="F32058" s="1" t="s">
        <v>3</v>
      </c>
    </row>
    <row r="32059" spans="6:6">
      <c r="F32059" s="1" t="s">
        <v>3</v>
      </c>
    </row>
    <row r="32060" spans="6:6">
      <c r="F32060" s="1" t="s">
        <v>3</v>
      </c>
    </row>
    <row r="32061" spans="6:6">
      <c r="F32061" s="1" t="s">
        <v>3</v>
      </c>
    </row>
    <row r="32062" spans="6:6">
      <c r="F32062" s="1" t="s">
        <v>3</v>
      </c>
    </row>
    <row r="32063" spans="6:6">
      <c r="F32063" s="1" t="s">
        <v>3</v>
      </c>
    </row>
    <row r="32064" spans="6:6">
      <c r="F32064" s="1" t="s">
        <v>3</v>
      </c>
    </row>
    <row r="32065" spans="6:6">
      <c r="F32065" s="1" t="s">
        <v>3</v>
      </c>
    </row>
    <row r="32066" spans="6:6">
      <c r="F32066" s="1" t="s">
        <v>3</v>
      </c>
    </row>
    <row r="32067" spans="6:6">
      <c r="F32067" s="1" t="s">
        <v>3</v>
      </c>
    </row>
    <row r="32068" spans="6:6">
      <c r="F32068" s="1" t="s">
        <v>3</v>
      </c>
    </row>
    <row r="32069" spans="6:6">
      <c r="F32069" s="1" t="s">
        <v>3</v>
      </c>
    </row>
    <row r="32070" spans="6:6">
      <c r="F32070" s="1" t="s">
        <v>3</v>
      </c>
    </row>
    <row r="32071" spans="6:6">
      <c r="F32071" s="1" t="s">
        <v>3</v>
      </c>
    </row>
    <row r="32072" spans="6:6">
      <c r="F32072" s="1" t="s">
        <v>3</v>
      </c>
    </row>
    <row r="32073" spans="6:6">
      <c r="F32073" s="1" t="s">
        <v>3</v>
      </c>
    </row>
    <row r="32074" spans="6:6">
      <c r="F32074" s="1" t="s">
        <v>3</v>
      </c>
    </row>
    <row r="32075" spans="6:6">
      <c r="F32075" s="1" t="s">
        <v>3</v>
      </c>
    </row>
    <row r="32076" spans="6:6">
      <c r="F32076" s="1" t="s">
        <v>3</v>
      </c>
    </row>
    <row r="32077" spans="6:6">
      <c r="F32077" s="1" t="s">
        <v>3</v>
      </c>
    </row>
    <row r="32078" spans="6:6">
      <c r="F32078" s="1" t="s">
        <v>3</v>
      </c>
    </row>
    <row r="32079" spans="6:6">
      <c r="F32079" s="1" t="s">
        <v>3</v>
      </c>
    </row>
    <row r="32080" spans="6:6">
      <c r="F32080" s="1" t="s">
        <v>3</v>
      </c>
    </row>
    <row r="32081" spans="6:6">
      <c r="F32081" s="1" t="s">
        <v>3</v>
      </c>
    </row>
    <row r="32082" spans="6:6">
      <c r="F32082" s="1" t="s">
        <v>3</v>
      </c>
    </row>
    <row r="32083" spans="6:6">
      <c r="F32083" s="1" t="s">
        <v>3</v>
      </c>
    </row>
    <row r="32084" spans="6:6">
      <c r="F32084" s="1" t="s">
        <v>3</v>
      </c>
    </row>
    <row r="32085" spans="6:6">
      <c r="F32085" s="1" t="s">
        <v>3</v>
      </c>
    </row>
    <row r="32086" spans="6:6">
      <c r="F32086" s="1" t="s">
        <v>3</v>
      </c>
    </row>
    <row r="32087" spans="6:6">
      <c r="F32087" s="1" t="s">
        <v>3</v>
      </c>
    </row>
    <row r="32088" spans="6:6">
      <c r="F32088" s="1" t="s">
        <v>3</v>
      </c>
    </row>
    <row r="32089" spans="6:6">
      <c r="F32089" s="1" t="s">
        <v>3</v>
      </c>
    </row>
    <row r="32090" spans="6:6">
      <c r="F32090" s="1" t="s">
        <v>3</v>
      </c>
    </row>
    <row r="32091" spans="6:6">
      <c r="F32091" s="1" t="s">
        <v>3</v>
      </c>
    </row>
    <row r="32092" spans="6:6">
      <c r="F32092" s="1" t="s">
        <v>3</v>
      </c>
    </row>
    <row r="32093" spans="6:6">
      <c r="F32093" s="1" t="s">
        <v>3</v>
      </c>
    </row>
    <row r="32094" spans="6:6">
      <c r="F32094" s="1" t="s">
        <v>3</v>
      </c>
    </row>
    <row r="32095" spans="6:6">
      <c r="F32095" s="1" t="s">
        <v>3</v>
      </c>
    </row>
    <row r="32096" spans="6:6">
      <c r="F32096" s="1" t="s">
        <v>3</v>
      </c>
    </row>
    <row r="32097" spans="6:6">
      <c r="F32097" s="1" t="s">
        <v>3</v>
      </c>
    </row>
    <row r="32098" spans="6:6">
      <c r="F32098" s="1" t="s">
        <v>3</v>
      </c>
    </row>
    <row r="32099" spans="6:6">
      <c r="F32099" s="1" t="s">
        <v>3</v>
      </c>
    </row>
    <row r="32100" spans="6:6">
      <c r="F32100" s="1" t="s">
        <v>3</v>
      </c>
    </row>
    <row r="32101" spans="6:6">
      <c r="F32101" s="1" t="s">
        <v>3</v>
      </c>
    </row>
    <row r="32102" spans="6:6">
      <c r="F32102" s="1" t="s">
        <v>3</v>
      </c>
    </row>
    <row r="32103" spans="6:6">
      <c r="F32103" s="1" t="s">
        <v>3</v>
      </c>
    </row>
    <row r="32104" spans="6:6">
      <c r="F32104" s="1" t="s">
        <v>3</v>
      </c>
    </row>
    <row r="32105" spans="6:6">
      <c r="F32105" s="1" t="s">
        <v>3</v>
      </c>
    </row>
    <row r="32106" spans="6:6">
      <c r="F32106" s="1" t="s">
        <v>3</v>
      </c>
    </row>
    <row r="32107" spans="6:6">
      <c r="F32107" s="1" t="s">
        <v>3</v>
      </c>
    </row>
    <row r="32108" spans="6:6">
      <c r="F32108" s="1" t="s">
        <v>3</v>
      </c>
    </row>
    <row r="32109" spans="6:6">
      <c r="F32109" s="1" t="s">
        <v>3</v>
      </c>
    </row>
    <row r="32110" spans="6:6">
      <c r="F32110" s="1" t="s">
        <v>3</v>
      </c>
    </row>
    <row r="32111" spans="6:6">
      <c r="F32111" s="1" t="s">
        <v>3</v>
      </c>
    </row>
    <row r="32112" spans="6:6">
      <c r="F32112" s="1" t="s">
        <v>3</v>
      </c>
    </row>
    <row r="32113" spans="6:6">
      <c r="F32113" s="1" t="s">
        <v>3</v>
      </c>
    </row>
    <row r="32114" spans="6:6">
      <c r="F32114" s="1" t="s">
        <v>3</v>
      </c>
    </row>
    <row r="32115" spans="6:6">
      <c r="F32115" s="1" t="s">
        <v>3</v>
      </c>
    </row>
    <row r="32116" spans="6:6">
      <c r="F32116" s="1" t="s">
        <v>3</v>
      </c>
    </row>
    <row r="32117" spans="6:6">
      <c r="F32117" s="1" t="s">
        <v>3</v>
      </c>
    </row>
    <row r="32118" spans="6:6">
      <c r="F32118" s="1" t="s">
        <v>3</v>
      </c>
    </row>
    <row r="32119" spans="6:6">
      <c r="F32119" s="1" t="s">
        <v>3</v>
      </c>
    </row>
    <row r="32120" spans="6:6">
      <c r="F32120" s="1" t="s">
        <v>3</v>
      </c>
    </row>
    <row r="32121" spans="6:6">
      <c r="F32121" s="1" t="s">
        <v>3</v>
      </c>
    </row>
    <row r="32122" spans="6:6">
      <c r="F32122" s="1" t="s">
        <v>3</v>
      </c>
    </row>
    <row r="32123" spans="6:6">
      <c r="F32123" s="1" t="s">
        <v>3</v>
      </c>
    </row>
    <row r="32124" spans="6:6">
      <c r="F32124" s="1" t="s">
        <v>3</v>
      </c>
    </row>
    <row r="32125" spans="6:6">
      <c r="F32125" s="1" t="s">
        <v>3</v>
      </c>
    </row>
    <row r="32126" spans="6:6">
      <c r="F32126" s="1" t="s">
        <v>3</v>
      </c>
    </row>
    <row r="32127" spans="6:6">
      <c r="F32127" s="1" t="s">
        <v>3</v>
      </c>
    </row>
    <row r="32128" spans="6:6">
      <c r="F32128" s="1" t="s">
        <v>3</v>
      </c>
    </row>
    <row r="32129" spans="6:6">
      <c r="F32129" s="1" t="s">
        <v>3</v>
      </c>
    </row>
    <row r="32130" spans="6:6">
      <c r="F32130" s="1" t="s">
        <v>3</v>
      </c>
    </row>
    <row r="32131" spans="6:6">
      <c r="F32131" s="1" t="s">
        <v>3</v>
      </c>
    </row>
    <row r="32132" spans="6:6">
      <c r="F32132" s="1" t="s">
        <v>3</v>
      </c>
    </row>
    <row r="32133" spans="6:6">
      <c r="F32133" s="1" t="s">
        <v>3</v>
      </c>
    </row>
    <row r="32134" spans="6:6">
      <c r="F32134" s="1" t="s">
        <v>3</v>
      </c>
    </row>
    <row r="32135" spans="6:6">
      <c r="F32135" s="1" t="s">
        <v>3</v>
      </c>
    </row>
    <row r="32136" spans="6:6">
      <c r="F32136" s="1" t="s">
        <v>3</v>
      </c>
    </row>
    <row r="32137" spans="6:6">
      <c r="F32137" s="1" t="s">
        <v>3</v>
      </c>
    </row>
    <row r="32138" spans="6:6">
      <c r="F32138" s="1" t="s">
        <v>3</v>
      </c>
    </row>
    <row r="32139" spans="6:6">
      <c r="F32139" s="1" t="s">
        <v>3</v>
      </c>
    </row>
    <row r="32140" spans="6:6">
      <c r="F32140" s="1" t="s">
        <v>3</v>
      </c>
    </row>
    <row r="32141" spans="6:6">
      <c r="F32141" s="1" t="s">
        <v>3</v>
      </c>
    </row>
    <row r="32142" spans="6:6">
      <c r="F32142" s="1" t="s">
        <v>3</v>
      </c>
    </row>
    <row r="32143" spans="6:6">
      <c r="F32143" s="1" t="s">
        <v>3</v>
      </c>
    </row>
    <row r="32144" spans="6:6">
      <c r="F32144" s="1" t="s">
        <v>3</v>
      </c>
    </row>
    <row r="32145" spans="6:6">
      <c r="F32145" s="1" t="s">
        <v>3</v>
      </c>
    </row>
    <row r="32146" spans="6:6">
      <c r="F32146" s="1" t="s">
        <v>3</v>
      </c>
    </row>
    <row r="32147" spans="6:6">
      <c r="F32147" s="1" t="s">
        <v>3</v>
      </c>
    </row>
    <row r="32148" spans="6:6">
      <c r="F32148" s="1" t="s">
        <v>3</v>
      </c>
    </row>
    <row r="32149" spans="6:6">
      <c r="F32149" s="1" t="s">
        <v>3</v>
      </c>
    </row>
    <row r="32150" spans="6:6">
      <c r="F32150" s="1" t="s">
        <v>3</v>
      </c>
    </row>
    <row r="32151" spans="6:6">
      <c r="F32151" s="1" t="s">
        <v>3</v>
      </c>
    </row>
    <row r="32152" spans="6:6">
      <c r="F32152" s="1" t="s">
        <v>3</v>
      </c>
    </row>
    <row r="32153" spans="6:6">
      <c r="F32153" s="1" t="s">
        <v>3</v>
      </c>
    </row>
    <row r="32154" spans="6:6">
      <c r="F32154" s="1" t="s">
        <v>3</v>
      </c>
    </row>
    <row r="32155" spans="6:6">
      <c r="F32155" s="1" t="s">
        <v>3</v>
      </c>
    </row>
    <row r="32156" spans="6:6">
      <c r="F32156" s="1" t="s">
        <v>3</v>
      </c>
    </row>
    <row r="32157" spans="6:6">
      <c r="F32157" s="1" t="s">
        <v>3</v>
      </c>
    </row>
    <row r="32158" spans="6:6">
      <c r="F32158" s="1" t="s">
        <v>3</v>
      </c>
    </row>
    <row r="32159" spans="6:6">
      <c r="F32159" s="1" t="s">
        <v>3</v>
      </c>
    </row>
    <row r="32160" spans="6:6">
      <c r="F32160" s="1" t="s">
        <v>3</v>
      </c>
    </row>
    <row r="32161" spans="6:6">
      <c r="F32161" s="1" t="s">
        <v>3</v>
      </c>
    </row>
    <row r="32162" spans="6:6">
      <c r="F32162" s="1" t="s">
        <v>3</v>
      </c>
    </row>
    <row r="32163" spans="6:6">
      <c r="F32163" s="1" t="s">
        <v>3</v>
      </c>
    </row>
    <row r="32164" spans="6:6">
      <c r="F32164" s="1" t="s">
        <v>3</v>
      </c>
    </row>
    <row r="32165" spans="6:6">
      <c r="F32165" s="1" t="s">
        <v>3</v>
      </c>
    </row>
    <row r="32166" spans="6:6">
      <c r="F32166" s="1" t="s">
        <v>3</v>
      </c>
    </row>
    <row r="32167" spans="6:6">
      <c r="F32167" s="1" t="s">
        <v>3</v>
      </c>
    </row>
    <row r="32168" spans="6:6">
      <c r="F32168" s="1" t="s">
        <v>3</v>
      </c>
    </row>
    <row r="32169" spans="6:6">
      <c r="F32169" s="1" t="s">
        <v>3</v>
      </c>
    </row>
    <row r="32170" spans="6:6">
      <c r="F32170" s="1" t="s">
        <v>3</v>
      </c>
    </row>
    <row r="32171" spans="6:6">
      <c r="F32171" s="1" t="s">
        <v>3</v>
      </c>
    </row>
    <row r="32172" spans="6:6">
      <c r="F32172" s="1" t="s">
        <v>3</v>
      </c>
    </row>
    <row r="32173" spans="6:6">
      <c r="F32173" s="1" t="s">
        <v>3</v>
      </c>
    </row>
    <row r="32174" spans="6:6">
      <c r="F32174" s="1" t="s">
        <v>3</v>
      </c>
    </row>
    <row r="32175" spans="6:6">
      <c r="F32175" s="1" t="s">
        <v>3</v>
      </c>
    </row>
    <row r="32176" spans="6:6">
      <c r="F32176" s="1" t="s">
        <v>3</v>
      </c>
    </row>
    <row r="32177" spans="6:6">
      <c r="F32177" s="1" t="s">
        <v>3</v>
      </c>
    </row>
    <row r="32178" spans="6:6">
      <c r="F32178" s="1" t="s">
        <v>3</v>
      </c>
    </row>
    <row r="32179" spans="6:6">
      <c r="F32179" s="1" t="s">
        <v>3</v>
      </c>
    </row>
    <row r="32180" spans="6:6">
      <c r="F32180" s="1" t="s">
        <v>3</v>
      </c>
    </row>
    <row r="32181" spans="6:6">
      <c r="F32181" s="1" t="s">
        <v>3</v>
      </c>
    </row>
    <row r="32182" spans="6:6">
      <c r="F32182" s="1" t="s">
        <v>3</v>
      </c>
    </row>
    <row r="32183" spans="6:6">
      <c r="F32183" s="1" t="s">
        <v>3</v>
      </c>
    </row>
    <row r="32184" spans="6:6">
      <c r="F32184" s="1" t="s">
        <v>3</v>
      </c>
    </row>
    <row r="32185" spans="6:6">
      <c r="F32185" s="1" t="s">
        <v>3</v>
      </c>
    </row>
    <row r="32186" spans="6:6">
      <c r="F32186" s="1" t="s">
        <v>3</v>
      </c>
    </row>
    <row r="32187" spans="6:6">
      <c r="F32187" s="1" t="s">
        <v>3</v>
      </c>
    </row>
    <row r="32188" spans="6:6">
      <c r="F32188" s="1" t="s">
        <v>3</v>
      </c>
    </row>
    <row r="32189" spans="6:6">
      <c r="F32189" s="1" t="s">
        <v>3</v>
      </c>
    </row>
    <row r="32190" spans="6:6">
      <c r="F32190" s="1" t="s">
        <v>3</v>
      </c>
    </row>
    <row r="32191" spans="6:6">
      <c r="F32191" s="1" t="s">
        <v>3</v>
      </c>
    </row>
    <row r="32192" spans="6:6">
      <c r="F32192" s="1" t="s">
        <v>3</v>
      </c>
    </row>
    <row r="32193" spans="6:6">
      <c r="F32193" s="1" t="s">
        <v>3</v>
      </c>
    </row>
    <row r="32194" spans="6:6">
      <c r="F32194" s="1" t="s">
        <v>3</v>
      </c>
    </row>
    <row r="32195" spans="6:6">
      <c r="F32195" s="1" t="s">
        <v>3</v>
      </c>
    </row>
    <row r="32196" spans="6:6">
      <c r="F32196" s="1" t="s">
        <v>3</v>
      </c>
    </row>
    <row r="32197" spans="6:6">
      <c r="F32197" s="1" t="s">
        <v>3</v>
      </c>
    </row>
    <row r="32198" spans="6:6">
      <c r="F32198" s="1" t="s">
        <v>3</v>
      </c>
    </row>
    <row r="32199" spans="6:6">
      <c r="F32199" s="1" t="s">
        <v>3</v>
      </c>
    </row>
    <row r="32200" spans="6:6">
      <c r="F32200" s="1" t="s">
        <v>3</v>
      </c>
    </row>
    <row r="32201" spans="6:6">
      <c r="F32201" s="1" t="s">
        <v>3</v>
      </c>
    </row>
    <row r="32202" spans="6:6">
      <c r="F32202" s="1" t="s">
        <v>3</v>
      </c>
    </row>
    <row r="32203" spans="6:6">
      <c r="F32203" s="1" t="s">
        <v>3</v>
      </c>
    </row>
    <row r="32204" spans="6:6">
      <c r="F32204" s="1" t="s">
        <v>3</v>
      </c>
    </row>
    <row r="32205" spans="6:6">
      <c r="F32205" s="1" t="s">
        <v>3</v>
      </c>
    </row>
    <row r="32206" spans="6:6">
      <c r="F32206" s="1" t="s">
        <v>3</v>
      </c>
    </row>
    <row r="32207" spans="6:6">
      <c r="F32207" s="1" t="s">
        <v>3</v>
      </c>
    </row>
    <row r="32208" spans="6:6">
      <c r="F32208" s="1" t="s">
        <v>3</v>
      </c>
    </row>
    <row r="32209" spans="6:6">
      <c r="F32209" s="1" t="s">
        <v>3</v>
      </c>
    </row>
    <row r="32210" spans="6:6">
      <c r="F32210" s="1" t="s">
        <v>3</v>
      </c>
    </row>
    <row r="32211" spans="6:6">
      <c r="F32211" s="1" t="s">
        <v>3</v>
      </c>
    </row>
    <row r="32212" spans="6:6">
      <c r="F32212" s="1" t="s">
        <v>3</v>
      </c>
    </row>
    <row r="32213" spans="6:6">
      <c r="F32213" s="1" t="s">
        <v>3</v>
      </c>
    </row>
    <row r="32214" spans="6:6">
      <c r="F32214" s="1" t="s">
        <v>3</v>
      </c>
    </row>
    <row r="32215" spans="6:6">
      <c r="F32215" s="1" t="s">
        <v>3</v>
      </c>
    </row>
    <row r="32216" spans="6:6">
      <c r="F32216" s="1" t="s">
        <v>3</v>
      </c>
    </row>
    <row r="32217" spans="6:6">
      <c r="F32217" s="1" t="s">
        <v>3</v>
      </c>
    </row>
    <row r="32218" spans="6:6">
      <c r="F32218" s="1" t="s">
        <v>3</v>
      </c>
    </row>
    <row r="32219" spans="6:6">
      <c r="F32219" s="1" t="s">
        <v>3</v>
      </c>
    </row>
    <row r="32220" spans="6:6">
      <c r="F32220" s="1" t="s">
        <v>3</v>
      </c>
    </row>
    <row r="32221" spans="6:6">
      <c r="F32221" s="1" t="s">
        <v>3</v>
      </c>
    </row>
    <row r="32222" spans="6:6">
      <c r="F32222" s="1" t="s">
        <v>3</v>
      </c>
    </row>
    <row r="32223" spans="6:6">
      <c r="F32223" s="1" t="s">
        <v>3</v>
      </c>
    </row>
    <row r="32224" spans="6:6">
      <c r="F32224" s="1" t="s">
        <v>3</v>
      </c>
    </row>
    <row r="32225" spans="6:6">
      <c r="F32225" s="1" t="s">
        <v>3</v>
      </c>
    </row>
    <row r="32226" spans="6:6">
      <c r="F32226" s="1" t="s">
        <v>3</v>
      </c>
    </row>
    <row r="32227" spans="6:6">
      <c r="F32227" s="1" t="s">
        <v>3</v>
      </c>
    </row>
    <row r="32228" spans="6:6">
      <c r="F32228" s="1" t="s">
        <v>3</v>
      </c>
    </row>
    <row r="32229" spans="6:6">
      <c r="F32229" s="1" t="s">
        <v>3</v>
      </c>
    </row>
    <row r="32230" spans="6:6">
      <c r="F32230" s="1" t="s">
        <v>3</v>
      </c>
    </row>
    <row r="32231" spans="6:6">
      <c r="F32231" s="1" t="s">
        <v>3</v>
      </c>
    </row>
    <row r="32232" spans="6:6">
      <c r="F32232" s="1" t="s">
        <v>3</v>
      </c>
    </row>
    <row r="32233" spans="6:6">
      <c r="F32233" s="1" t="s">
        <v>3</v>
      </c>
    </row>
    <row r="32234" spans="6:6">
      <c r="F32234" s="1" t="s">
        <v>3</v>
      </c>
    </row>
    <row r="32235" spans="6:6">
      <c r="F32235" s="1" t="s">
        <v>3</v>
      </c>
    </row>
    <row r="32236" spans="6:6">
      <c r="F32236" s="1" t="s">
        <v>3</v>
      </c>
    </row>
    <row r="32237" spans="6:6">
      <c r="F32237" s="1" t="s">
        <v>3</v>
      </c>
    </row>
    <row r="32238" spans="6:6">
      <c r="F32238" s="1" t="s">
        <v>3</v>
      </c>
    </row>
    <row r="32239" spans="6:6">
      <c r="F32239" s="1" t="s">
        <v>3</v>
      </c>
    </row>
    <row r="32240" spans="6:6">
      <c r="F32240" s="1" t="s">
        <v>3</v>
      </c>
    </row>
    <row r="32241" spans="6:6">
      <c r="F32241" s="1" t="s">
        <v>3</v>
      </c>
    </row>
    <row r="32242" spans="6:6">
      <c r="F32242" s="1" t="s">
        <v>3</v>
      </c>
    </row>
    <row r="32243" spans="6:6">
      <c r="F32243" s="1" t="s">
        <v>3</v>
      </c>
    </row>
    <row r="32244" spans="6:6">
      <c r="F32244" s="1" t="s">
        <v>3</v>
      </c>
    </row>
    <row r="32245" spans="6:6">
      <c r="F32245" s="1" t="s">
        <v>3</v>
      </c>
    </row>
    <row r="32246" spans="6:6">
      <c r="F32246" s="1" t="s">
        <v>3</v>
      </c>
    </row>
    <row r="32247" spans="6:6">
      <c r="F32247" s="1" t="s">
        <v>3</v>
      </c>
    </row>
    <row r="32248" spans="6:6">
      <c r="F32248" s="1" t="s">
        <v>3</v>
      </c>
    </row>
    <row r="32249" spans="6:6">
      <c r="F32249" s="1" t="s">
        <v>3</v>
      </c>
    </row>
    <row r="32250" spans="6:6">
      <c r="F32250" s="1" t="s">
        <v>3</v>
      </c>
    </row>
    <row r="32251" spans="6:6">
      <c r="F32251" s="1" t="s">
        <v>3</v>
      </c>
    </row>
    <row r="32252" spans="6:6">
      <c r="F32252" s="1" t="s">
        <v>3</v>
      </c>
    </row>
    <row r="32253" spans="6:6">
      <c r="F32253" s="1" t="s">
        <v>3</v>
      </c>
    </row>
    <row r="32254" spans="6:6">
      <c r="F32254" s="1" t="s">
        <v>3</v>
      </c>
    </row>
    <row r="32255" spans="6:6">
      <c r="F32255" s="1" t="s">
        <v>3</v>
      </c>
    </row>
    <row r="32256" spans="6:6">
      <c r="F32256" s="1" t="s">
        <v>3</v>
      </c>
    </row>
    <row r="32257" spans="6:6">
      <c r="F32257" s="1" t="s">
        <v>3</v>
      </c>
    </row>
    <row r="32258" spans="6:6">
      <c r="F32258" s="1" t="s">
        <v>3</v>
      </c>
    </row>
    <row r="32259" spans="6:6">
      <c r="F32259" s="1" t="s">
        <v>3</v>
      </c>
    </row>
    <row r="32260" spans="6:6">
      <c r="F32260" s="1" t="s">
        <v>3</v>
      </c>
    </row>
    <row r="32261" spans="6:6">
      <c r="F32261" s="1" t="s">
        <v>3</v>
      </c>
    </row>
    <row r="32262" spans="6:6">
      <c r="F32262" s="1" t="s">
        <v>3</v>
      </c>
    </row>
    <row r="32263" spans="6:6">
      <c r="F32263" s="1" t="s">
        <v>3</v>
      </c>
    </row>
    <row r="32264" spans="6:6">
      <c r="F32264" s="1" t="s">
        <v>3</v>
      </c>
    </row>
    <row r="32265" spans="6:6">
      <c r="F32265" s="1" t="s">
        <v>3</v>
      </c>
    </row>
    <row r="32266" spans="6:6">
      <c r="F32266" s="1" t="s">
        <v>3</v>
      </c>
    </row>
    <row r="32267" spans="6:6">
      <c r="F32267" s="1" t="s">
        <v>3</v>
      </c>
    </row>
    <row r="32268" spans="6:6">
      <c r="F32268" s="1" t="s">
        <v>3</v>
      </c>
    </row>
    <row r="32269" spans="6:6">
      <c r="F32269" s="1" t="s">
        <v>3</v>
      </c>
    </row>
    <row r="32270" spans="6:6">
      <c r="F32270" s="1" t="s">
        <v>3</v>
      </c>
    </row>
    <row r="32271" spans="6:6">
      <c r="F32271" s="1" t="s">
        <v>3</v>
      </c>
    </row>
    <row r="32272" spans="6:6">
      <c r="F32272" s="1" t="s">
        <v>3</v>
      </c>
    </row>
    <row r="32273" spans="6:6">
      <c r="F32273" s="1" t="s">
        <v>3</v>
      </c>
    </row>
    <row r="32274" spans="6:6">
      <c r="F32274" s="1" t="s">
        <v>3</v>
      </c>
    </row>
    <row r="32275" spans="6:6">
      <c r="F32275" s="1" t="s">
        <v>3</v>
      </c>
    </row>
    <row r="32276" spans="6:6">
      <c r="F32276" s="1" t="s">
        <v>3</v>
      </c>
    </row>
    <row r="32277" spans="6:6">
      <c r="F32277" s="1" t="s">
        <v>3</v>
      </c>
    </row>
    <row r="32278" spans="6:6">
      <c r="F32278" s="1" t="s">
        <v>3</v>
      </c>
    </row>
    <row r="32279" spans="6:6">
      <c r="F32279" s="1" t="s">
        <v>3</v>
      </c>
    </row>
    <row r="32280" spans="6:6">
      <c r="F32280" s="1" t="s">
        <v>3</v>
      </c>
    </row>
    <row r="32281" spans="6:6">
      <c r="F32281" s="1" t="s">
        <v>3</v>
      </c>
    </row>
    <row r="32282" spans="6:6">
      <c r="F32282" s="1" t="s">
        <v>3</v>
      </c>
    </row>
    <row r="32283" spans="6:6">
      <c r="F32283" s="1" t="s">
        <v>3</v>
      </c>
    </row>
    <row r="32284" spans="6:6">
      <c r="F32284" s="1" t="s">
        <v>3</v>
      </c>
    </row>
    <row r="32285" spans="6:6">
      <c r="F32285" s="1" t="s">
        <v>3</v>
      </c>
    </row>
    <row r="32286" spans="6:6">
      <c r="F32286" s="1" t="s">
        <v>3</v>
      </c>
    </row>
    <row r="32287" spans="6:6">
      <c r="F32287" s="1" t="s">
        <v>3</v>
      </c>
    </row>
    <row r="32288" spans="6:6">
      <c r="F32288" s="1" t="s">
        <v>3</v>
      </c>
    </row>
    <row r="32289" spans="6:6">
      <c r="F32289" s="1" t="s">
        <v>3</v>
      </c>
    </row>
    <row r="32290" spans="6:6">
      <c r="F32290" s="1" t="s">
        <v>3</v>
      </c>
    </row>
    <row r="32291" spans="6:6">
      <c r="F32291" s="1" t="s">
        <v>3</v>
      </c>
    </row>
    <row r="32292" spans="6:6">
      <c r="F32292" s="1" t="s">
        <v>3</v>
      </c>
    </row>
    <row r="32293" spans="6:6">
      <c r="F32293" s="1" t="s">
        <v>3</v>
      </c>
    </row>
    <row r="32294" spans="6:6">
      <c r="F32294" s="1" t="s">
        <v>3</v>
      </c>
    </row>
    <row r="32295" spans="6:6">
      <c r="F32295" s="1" t="s">
        <v>3</v>
      </c>
    </row>
    <row r="32296" spans="6:6">
      <c r="F32296" s="1" t="s">
        <v>3</v>
      </c>
    </row>
    <row r="32297" spans="6:6">
      <c r="F32297" s="1" t="s">
        <v>3</v>
      </c>
    </row>
    <row r="32298" spans="6:6">
      <c r="F32298" s="1" t="s">
        <v>3</v>
      </c>
    </row>
    <row r="32299" spans="6:6">
      <c r="F32299" s="1" t="s">
        <v>3</v>
      </c>
    </row>
    <row r="32300" spans="6:6">
      <c r="F32300" s="1" t="s">
        <v>3</v>
      </c>
    </row>
    <row r="32301" spans="6:6">
      <c r="F32301" s="1" t="s">
        <v>3</v>
      </c>
    </row>
    <row r="32302" spans="6:6">
      <c r="F32302" s="1" t="s">
        <v>3</v>
      </c>
    </row>
    <row r="32303" spans="6:6">
      <c r="F32303" s="1" t="s">
        <v>3</v>
      </c>
    </row>
    <row r="32304" spans="6:6">
      <c r="F32304" s="1" t="s">
        <v>3</v>
      </c>
    </row>
    <row r="32305" spans="6:6">
      <c r="F32305" s="1" t="s">
        <v>3</v>
      </c>
    </row>
    <row r="32306" spans="6:6">
      <c r="F32306" s="1" t="s">
        <v>3</v>
      </c>
    </row>
    <row r="32307" spans="6:6">
      <c r="F32307" s="1" t="s">
        <v>3</v>
      </c>
    </row>
    <row r="32308" spans="6:6">
      <c r="F32308" s="1" t="s">
        <v>3</v>
      </c>
    </row>
    <row r="32309" spans="6:6">
      <c r="F32309" s="1" t="s">
        <v>3</v>
      </c>
    </row>
    <row r="32310" spans="6:6">
      <c r="F32310" s="1" t="s">
        <v>3</v>
      </c>
    </row>
    <row r="32311" spans="6:6">
      <c r="F32311" s="1" t="s">
        <v>3</v>
      </c>
    </row>
    <row r="32312" spans="6:6">
      <c r="F32312" s="1" t="s">
        <v>3</v>
      </c>
    </row>
    <row r="32313" spans="6:6">
      <c r="F32313" s="1" t="s">
        <v>3</v>
      </c>
    </row>
    <row r="32314" spans="6:6">
      <c r="F32314" s="1" t="s">
        <v>3</v>
      </c>
    </row>
    <row r="32315" spans="6:6">
      <c r="F32315" s="1" t="s">
        <v>3</v>
      </c>
    </row>
    <row r="32316" spans="6:6">
      <c r="F32316" s="1" t="s">
        <v>3</v>
      </c>
    </row>
    <row r="32317" spans="6:6">
      <c r="F32317" s="1" t="s">
        <v>3</v>
      </c>
    </row>
    <row r="32318" spans="6:6">
      <c r="F32318" s="1" t="s">
        <v>3</v>
      </c>
    </row>
    <row r="32319" spans="6:6">
      <c r="F32319" s="1" t="s">
        <v>3</v>
      </c>
    </row>
    <row r="32320" spans="6:6">
      <c r="F32320" s="1" t="s">
        <v>3</v>
      </c>
    </row>
    <row r="32321" spans="6:6">
      <c r="F32321" s="1" t="s">
        <v>3</v>
      </c>
    </row>
    <row r="32322" spans="6:6">
      <c r="F32322" s="1" t="s">
        <v>3</v>
      </c>
    </row>
    <row r="32323" spans="6:6">
      <c r="F32323" s="1" t="s">
        <v>3</v>
      </c>
    </row>
    <row r="32324" spans="6:6">
      <c r="F32324" s="1" t="s">
        <v>3</v>
      </c>
    </row>
    <row r="32325" spans="6:6">
      <c r="F32325" s="1" t="s">
        <v>3</v>
      </c>
    </row>
    <row r="32326" spans="6:6">
      <c r="F32326" s="1" t="s">
        <v>3</v>
      </c>
    </row>
    <row r="32327" spans="6:6">
      <c r="F32327" s="1" t="s">
        <v>3</v>
      </c>
    </row>
    <row r="32328" spans="6:6">
      <c r="F32328" s="1" t="s">
        <v>3</v>
      </c>
    </row>
    <row r="32329" spans="6:6">
      <c r="F32329" s="1" t="s">
        <v>3</v>
      </c>
    </row>
    <row r="32330" spans="6:6">
      <c r="F32330" s="1" t="s">
        <v>3</v>
      </c>
    </row>
    <row r="32331" spans="6:6">
      <c r="F32331" s="1" t="s">
        <v>3</v>
      </c>
    </row>
    <row r="32332" spans="6:6">
      <c r="F32332" s="1" t="s">
        <v>3</v>
      </c>
    </row>
    <row r="32333" spans="6:6">
      <c r="F32333" s="1" t="s">
        <v>3</v>
      </c>
    </row>
    <row r="32334" spans="6:6">
      <c r="F32334" s="1" t="s">
        <v>3</v>
      </c>
    </row>
    <row r="32335" spans="6:6">
      <c r="F32335" s="1" t="s">
        <v>3</v>
      </c>
    </row>
    <row r="32336" spans="6:6">
      <c r="F32336" s="1" t="s">
        <v>3</v>
      </c>
    </row>
    <row r="32337" spans="6:6">
      <c r="F32337" s="1" t="s">
        <v>3</v>
      </c>
    </row>
    <row r="32338" spans="6:6">
      <c r="F32338" s="1" t="s">
        <v>3</v>
      </c>
    </row>
    <row r="32339" spans="6:6">
      <c r="F32339" s="1" t="s">
        <v>3</v>
      </c>
    </row>
    <row r="32340" spans="6:6">
      <c r="F32340" s="1" t="s">
        <v>3</v>
      </c>
    </row>
    <row r="32341" spans="6:6">
      <c r="F32341" s="1" t="s">
        <v>3</v>
      </c>
    </row>
    <row r="32342" spans="6:6">
      <c r="F32342" s="1" t="s">
        <v>3</v>
      </c>
    </row>
    <row r="32343" spans="6:6">
      <c r="F32343" s="1" t="s">
        <v>3</v>
      </c>
    </row>
    <row r="32344" spans="6:6">
      <c r="F32344" s="1" t="s">
        <v>3</v>
      </c>
    </row>
    <row r="32345" spans="6:6">
      <c r="F32345" s="1" t="s">
        <v>3</v>
      </c>
    </row>
    <row r="32346" spans="6:6">
      <c r="F32346" s="1" t="s">
        <v>3</v>
      </c>
    </row>
    <row r="32347" spans="6:6">
      <c r="F32347" s="1" t="s">
        <v>3</v>
      </c>
    </row>
    <row r="32348" spans="6:6">
      <c r="F32348" s="1" t="s">
        <v>3</v>
      </c>
    </row>
    <row r="32349" spans="6:6">
      <c r="F32349" s="1" t="s">
        <v>3</v>
      </c>
    </row>
    <row r="32350" spans="6:6">
      <c r="F32350" s="1" t="s">
        <v>3</v>
      </c>
    </row>
    <row r="32351" spans="6:6">
      <c r="F32351" s="1" t="s">
        <v>3</v>
      </c>
    </row>
    <row r="32352" spans="6:6">
      <c r="F32352" s="1" t="s">
        <v>3</v>
      </c>
    </row>
    <row r="32353" spans="6:6">
      <c r="F32353" s="1" t="s">
        <v>3</v>
      </c>
    </row>
    <row r="32354" spans="6:6">
      <c r="F32354" s="1" t="s">
        <v>3</v>
      </c>
    </row>
    <row r="32355" spans="6:6">
      <c r="F32355" s="1" t="s">
        <v>3</v>
      </c>
    </row>
    <row r="32356" spans="6:6">
      <c r="F32356" s="1" t="s">
        <v>3</v>
      </c>
    </row>
    <row r="32357" spans="6:6">
      <c r="F32357" s="1" t="s">
        <v>3</v>
      </c>
    </row>
    <row r="32358" spans="6:6">
      <c r="F32358" s="1" t="s">
        <v>3</v>
      </c>
    </row>
    <row r="32359" spans="6:6">
      <c r="F32359" s="1" t="s">
        <v>3</v>
      </c>
    </row>
    <row r="32360" spans="6:6">
      <c r="F32360" s="1" t="s">
        <v>3</v>
      </c>
    </row>
    <row r="32361" spans="6:6">
      <c r="F32361" s="1" t="s">
        <v>3</v>
      </c>
    </row>
    <row r="32362" spans="6:6">
      <c r="F32362" s="1" t="s">
        <v>3</v>
      </c>
    </row>
    <row r="32363" spans="6:6">
      <c r="F32363" s="1" t="s">
        <v>3</v>
      </c>
    </row>
    <row r="32364" spans="6:6">
      <c r="F32364" s="1" t="s">
        <v>3</v>
      </c>
    </row>
    <row r="32365" spans="6:6">
      <c r="F32365" s="1" t="s">
        <v>3</v>
      </c>
    </row>
    <row r="32366" spans="6:6">
      <c r="F32366" s="1" t="s">
        <v>3</v>
      </c>
    </row>
    <row r="32367" spans="6:6">
      <c r="F32367" s="1" t="s">
        <v>3</v>
      </c>
    </row>
    <row r="32368" spans="6:6">
      <c r="F32368" s="1" t="s">
        <v>3</v>
      </c>
    </row>
    <row r="32369" spans="6:6">
      <c r="F32369" s="1" t="s">
        <v>3</v>
      </c>
    </row>
    <row r="32370" spans="6:6">
      <c r="F32370" s="1" t="s">
        <v>3</v>
      </c>
    </row>
    <row r="32371" spans="6:6">
      <c r="F32371" s="1" t="s">
        <v>3</v>
      </c>
    </row>
    <row r="32372" spans="6:6">
      <c r="F32372" s="1" t="s">
        <v>3</v>
      </c>
    </row>
    <row r="32373" spans="6:6">
      <c r="F32373" s="1" t="s">
        <v>3</v>
      </c>
    </row>
    <row r="32374" spans="6:6">
      <c r="F32374" s="1" t="s">
        <v>3</v>
      </c>
    </row>
    <row r="32375" spans="6:6">
      <c r="F32375" s="1" t="s">
        <v>3</v>
      </c>
    </row>
    <row r="32376" spans="6:6">
      <c r="F32376" s="1" t="s">
        <v>3</v>
      </c>
    </row>
    <row r="32377" spans="6:6">
      <c r="F32377" s="1" t="s">
        <v>3</v>
      </c>
    </row>
    <row r="32378" spans="6:6">
      <c r="F32378" s="1" t="s">
        <v>3</v>
      </c>
    </row>
    <row r="32379" spans="6:6">
      <c r="F32379" s="1" t="s">
        <v>3</v>
      </c>
    </row>
    <row r="32380" spans="6:6">
      <c r="F32380" s="1" t="s">
        <v>3</v>
      </c>
    </row>
    <row r="32381" spans="6:6">
      <c r="F32381" s="1" t="s">
        <v>3</v>
      </c>
    </row>
    <row r="32382" spans="6:6">
      <c r="F32382" s="1" t="s">
        <v>3</v>
      </c>
    </row>
    <row r="32383" spans="6:6">
      <c r="F32383" s="1" t="s">
        <v>3</v>
      </c>
    </row>
    <row r="32384" spans="6:6">
      <c r="F32384" s="1" t="s">
        <v>3</v>
      </c>
    </row>
    <row r="32385" spans="6:6">
      <c r="F32385" s="1" t="s">
        <v>3</v>
      </c>
    </row>
    <row r="32386" spans="6:6">
      <c r="F32386" s="1" t="s">
        <v>3</v>
      </c>
    </row>
    <row r="32387" spans="6:6">
      <c r="F32387" s="1" t="s">
        <v>3</v>
      </c>
    </row>
    <row r="32388" spans="6:6">
      <c r="F32388" s="1" t="s">
        <v>3</v>
      </c>
    </row>
    <row r="32389" spans="6:6">
      <c r="F32389" s="1" t="s">
        <v>3</v>
      </c>
    </row>
    <row r="32390" spans="6:6">
      <c r="F32390" s="1" t="s">
        <v>3</v>
      </c>
    </row>
    <row r="32391" spans="6:6">
      <c r="F32391" s="1" t="s">
        <v>3</v>
      </c>
    </row>
    <row r="32392" spans="6:6">
      <c r="F32392" s="1" t="s">
        <v>3</v>
      </c>
    </row>
    <row r="32393" spans="6:6">
      <c r="F32393" s="1" t="s">
        <v>3</v>
      </c>
    </row>
    <row r="32394" spans="6:6">
      <c r="F32394" s="1" t="s">
        <v>3</v>
      </c>
    </row>
    <row r="32395" spans="6:6">
      <c r="F32395" s="1" t="s">
        <v>3</v>
      </c>
    </row>
    <row r="32396" spans="6:6">
      <c r="F32396" s="1" t="s">
        <v>3</v>
      </c>
    </row>
    <row r="32397" spans="6:6">
      <c r="F32397" s="1" t="s">
        <v>3</v>
      </c>
    </row>
    <row r="32398" spans="6:6">
      <c r="F32398" s="1" t="s">
        <v>3</v>
      </c>
    </row>
    <row r="32399" spans="6:6">
      <c r="F32399" s="1" t="s">
        <v>3</v>
      </c>
    </row>
    <row r="32400" spans="6:6">
      <c r="F32400" s="1" t="s">
        <v>3</v>
      </c>
    </row>
    <row r="32401" spans="6:6">
      <c r="F32401" s="1" t="s">
        <v>3</v>
      </c>
    </row>
    <row r="32402" spans="6:6">
      <c r="F32402" s="1" t="s">
        <v>3</v>
      </c>
    </row>
    <row r="32403" spans="6:6">
      <c r="F32403" s="1" t="s">
        <v>3</v>
      </c>
    </row>
    <row r="32404" spans="6:6">
      <c r="F32404" s="1" t="s">
        <v>3</v>
      </c>
    </row>
    <row r="32405" spans="6:6">
      <c r="F32405" s="1" t="s">
        <v>3</v>
      </c>
    </row>
    <row r="32406" spans="6:6">
      <c r="F32406" s="1" t="s">
        <v>3</v>
      </c>
    </row>
    <row r="32407" spans="6:6">
      <c r="F32407" s="1" t="s">
        <v>3</v>
      </c>
    </row>
    <row r="32408" spans="6:6">
      <c r="F32408" s="1" t="s">
        <v>3</v>
      </c>
    </row>
    <row r="32409" spans="6:6">
      <c r="F32409" s="1" t="s">
        <v>3</v>
      </c>
    </row>
    <row r="32410" spans="6:6">
      <c r="F32410" s="1" t="s">
        <v>3</v>
      </c>
    </row>
    <row r="32411" spans="6:6">
      <c r="F32411" s="1" t="s">
        <v>3</v>
      </c>
    </row>
    <row r="32412" spans="6:6">
      <c r="F32412" s="1" t="s">
        <v>3</v>
      </c>
    </row>
    <row r="32413" spans="6:6">
      <c r="F32413" s="1" t="s">
        <v>3</v>
      </c>
    </row>
    <row r="32414" spans="6:6">
      <c r="F32414" s="1" t="s">
        <v>3</v>
      </c>
    </row>
    <row r="32415" spans="6:6">
      <c r="F32415" s="1" t="s">
        <v>3</v>
      </c>
    </row>
    <row r="32416" spans="6:6">
      <c r="F32416" s="1" t="s">
        <v>3</v>
      </c>
    </row>
    <row r="32417" spans="6:6">
      <c r="F32417" s="1" t="s">
        <v>3</v>
      </c>
    </row>
    <row r="32418" spans="6:6">
      <c r="F32418" s="1" t="s">
        <v>3</v>
      </c>
    </row>
    <row r="32419" spans="6:6">
      <c r="F32419" s="1" t="s">
        <v>3</v>
      </c>
    </row>
    <row r="32420" spans="6:6">
      <c r="F32420" s="1" t="s">
        <v>3</v>
      </c>
    </row>
    <row r="32421" spans="6:6">
      <c r="F32421" s="1" t="s">
        <v>3</v>
      </c>
    </row>
    <row r="32422" spans="6:6">
      <c r="F32422" s="1" t="s">
        <v>3</v>
      </c>
    </row>
    <row r="32423" spans="6:6">
      <c r="F32423" s="1" t="s">
        <v>3</v>
      </c>
    </row>
    <row r="32424" spans="6:6">
      <c r="F32424" s="1" t="s">
        <v>3</v>
      </c>
    </row>
    <row r="32425" spans="6:6">
      <c r="F32425" s="1" t="s">
        <v>3</v>
      </c>
    </row>
    <row r="32426" spans="6:6">
      <c r="F32426" s="1" t="s">
        <v>3</v>
      </c>
    </row>
    <row r="32427" spans="6:6">
      <c r="F32427" s="1" t="s">
        <v>3</v>
      </c>
    </row>
    <row r="32428" spans="6:6">
      <c r="F32428" s="1" t="s">
        <v>3</v>
      </c>
    </row>
    <row r="32429" spans="6:6">
      <c r="F32429" s="1" t="s">
        <v>3</v>
      </c>
    </row>
    <row r="32430" spans="6:6">
      <c r="F32430" s="1" t="s">
        <v>3</v>
      </c>
    </row>
    <row r="32431" spans="6:6">
      <c r="F32431" s="1" t="s">
        <v>3</v>
      </c>
    </row>
    <row r="32432" spans="6:6">
      <c r="F32432" s="1" t="s">
        <v>3</v>
      </c>
    </row>
    <row r="32433" spans="6:6">
      <c r="F32433" s="1" t="s">
        <v>3</v>
      </c>
    </row>
    <row r="32434" spans="6:6">
      <c r="F32434" s="1" t="s">
        <v>3</v>
      </c>
    </row>
    <row r="32435" spans="6:6">
      <c r="F32435" s="1" t="s">
        <v>3</v>
      </c>
    </row>
    <row r="32436" spans="6:6">
      <c r="F32436" s="1" t="s">
        <v>3</v>
      </c>
    </row>
    <row r="32437" spans="6:6">
      <c r="F32437" s="1" t="s">
        <v>3</v>
      </c>
    </row>
    <row r="32438" spans="6:6">
      <c r="F32438" s="1" t="s">
        <v>3</v>
      </c>
    </row>
    <row r="32439" spans="6:6">
      <c r="F32439" s="1" t="s">
        <v>3</v>
      </c>
    </row>
    <row r="32440" spans="6:6">
      <c r="F32440" s="1" t="s">
        <v>3</v>
      </c>
    </row>
    <row r="32441" spans="6:6">
      <c r="F32441" s="1" t="s">
        <v>3</v>
      </c>
    </row>
    <row r="32442" spans="6:6">
      <c r="F32442" s="1" t="s">
        <v>3</v>
      </c>
    </row>
    <row r="32443" spans="6:6">
      <c r="F32443" s="1" t="s">
        <v>3</v>
      </c>
    </row>
    <row r="32444" spans="6:6">
      <c r="F32444" s="1" t="s">
        <v>3</v>
      </c>
    </row>
    <row r="32445" spans="6:6">
      <c r="F32445" s="1" t="s">
        <v>3</v>
      </c>
    </row>
    <row r="32446" spans="6:6">
      <c r="F32446" s="1" t="s">
        <v>3</v>
      </c>
    </row>
    <row r="32447" spans="6:6">
      <c r="F32447" s="1" t="s">
        <v>3</v>
      </c>
    </row>
    <row r="32448" spans="6:6">
      <c r="F32448" s="1" t="s">
        <v>3</v>
      </c>
    </row>
    <row r="32449" spans="6:6">
      <c r="F32449" s="1" t="s">
        <v>3</v>
      </c>
    </row>
    <row r="32450" spans="6:6">
      <c r="F32450" s="1" t="s">
        <v>3</v>
      </c>
    </row>
    <row r="32451" spans="6:6">
      <c r="F32451" s="1" t="s">
        <v>3</v>
      </c>
    </row>
    <row r="32452" spans="6:6">
      <c r="F32452" s="1" t="s">
        <v>3</v>
      </c>
    </row>
    <row r="32453" spans="6:6">
      <c r="F32453" s="1" t="s">
        <v>3</v>
      </c>
    </row>
    <row r="32454" spans="6:6">
      <c r="F32454" s="1" t="s">
        <v>3</v>
      </c>
    </row>
    <row r="32455" spans="6:6">
      <c r="F32455" s="1" t="s">
        <v>3</v>
      </c>
    </row>
    <row r="32456" spans="6:6">
      <c r="F32456" s="1" t="s">
        <v>3</v>
      </c>
    </row>
    <row r="32457" spans="6:6">
      <c r="F32457" s="1" t="s">
        <v>3</v>
      </c>
    </row>
    <row r="32458" spans="6:6">
      <c r="F32458" s="1" t="s">
        <v>3</v>
      </c>
    </row>
    <row r="32459" spans="6:6">
      <c r="F32459" s="1" t="s">
        <v>3</v>
      </c>
    </row>
    <row r="32460" spans="6:6">
      <c r="F32460" s="1" t="s">
        <v>3</v>
      </c>
    </row>
    <row r="32461" spans="6:6">
      <c r="F32461" s="1" t="s">
        <v>3</v>
      </c>
    </row>
    <row r="32462" spans="6:6">
      <c r="F32462" s="1" t="s">
        <v>3</v>
      </c>
    </row>
    <row r="32463" spans="6:6">
      <c r="F32463" s="1" t="s">
        <v>3</v>
      </c>
    </row>
    <row r="32464" spans="6:6">
      <c r="F32464" s="1" t="s">
        <v>3</v>
      </c>
    </row>
    <row r="32465" spans="6:6">
      <c r="F32465" s="1" t="s">
        <v>3</v>
      </c>
    </row>
    <row r="32466" spans="6:6">
      <c r="F32466" s="1" t="s">
        <v>3</v>
      </c>
    </row>
    <row r="32467" spans="6:6">
      <c r="F32467" s="1" t="s">
        <v>3</v>
      </c>
    </row>
    <row r="32468" spans="6:6">
      <c r="F32468" s="1" t="s">
        <v>3</v>
      </c>
    </row>
    <row r="32469" spans="6:6">
      <c r="F32469" s="1" t="s">
        <v>3</v>
      </c>
    </row>
    <row r="32470" spans="6:6">
      <c r="F32470" s="1" t="s">
        <v>3</v>
      </c>
    </row>
    <row r="32471" spans="6:6">
      <c r="F32471" s="1" t="s">
        <v>3</v>
      </c>
    </row>
    <row r="32472" spans="6:6">
      <c r="F32472" s="1" t="s">
        <v>3</v>
      </c>
    </row>
    <row r="32473" spans="6:6">
      <c r="F32473" s="1" t="s">
        <v>3</v>
      </c>
    </row>
    <row r="32474" spans="6:6">
      <c r="F32474" s="1" t="s">
        <v>3</v>
      </c>
    </row>
    <row r="32475" spans="6:6">
      <c r="F32475" s="1" t="s">
        <v>3</v>
      </c>
    </row>
    <row r="32476" spans="6:6">
      <c r="F32476" s="1" t="s">
        <v>3</v>
      </c>
    </row>
    <row r="32477" spans="6:6">
      <c r="F32477" s="1" t="s">
        <v>3</v>
      </c>
    </row>
    <row r="32478" spans="6:6">
      <c r="F32478" s="1" t="s">
        <v>3</v>
      </c>
    </row>
    <row r="32479" spans="6:6">
      <c r="F32479" s="1" t="s">
        <v>3</v>
      </c>
    </row>
    <row r="32480" spans="6:6">
      <c r="F32480" s="1" t="s">
        <v>3</v>
      </c>
    </row>
    <row r="32481" spans="6:6">
      <c r="F32481" s="1" t="s">
        <v>3</v>
      </c>
    </row>
    <row r="32482" spans="6:6">
      <c r="F32482" s="1" t="s">
        <v>3</v>
      </c>
    </row>
    <row r="32483" spans="6:6">
      <c r="F32483" s="1" t="s">
        <v>3</v>
      </c>
    </row>
    <row r="32484" spans="6:6">
      <c r="F32484" s="1" t="s">
        <v>3</v>
      </c>
    </row>
    <row r="32485" spans="6:6">
      <c r="F32485" s="1" t="s">
        <v>3</v>
      </c>
    </row>
    <row r="32486" spans="6:6">
      <c r="F32486" s="1" t="s">
        <v>3</v>
      </c>
    </row>
    <row r="32487" spans="6:6">
      <c r="F32487" s="1" t="s">
        <v>3</v>
      </c>
    </row>
    <row r="32488" spans="6:6">
      <c r="F32488" s="1" t="s">
        <v>3</v>
      </c>
    </row>
    <row r="32489" spans="6:6">
      <c r="F32489" s="1" t="s">
        <v>3</v>
      </c>
    </row>
    <row r="32490" spans="6:6">
      <c r="F32490" s="1" t="s">
        <v>3</v>
      </c>
    </row>
    <row r="32491" spans="6:6">
      <c r="F32491" s="1" t="s">
        <v>3</v>
      </c>
    </row>
    <row r="32492" spans="6:6">
      <c r="F32492" s="1" t="s">
        <v>3</v>
      </c>
    </row>
    <row r="32493" spans="6:6">
      <c r="F32493" s="1" t="s">
        <v>3</v>
      </c>
    </row>
    <row r="32494" spans="6:6">
      <c r="F32494" s="1" t="s">
        <v>3</v>
      </c>
    </row>
    <row r="32495" spans="6:6">
      <c r="F32495" s="1" t="s">
        <v>3</v>
      </c>
    </row>
    <row r="32496" spans="6:6">
      <c r="F32496" s="1" t="s">
        <v>3</v>
      </c>
    </row>
    <row r="32497" spans="6:6">
      <c r="F32497" s="1" t="s">
        <v>3</v>
      </c>
    </row>
    <row r="32498" spans="6:6">
      <c r="F32498" s="1" t="s">
        <v>3</v>
      </c>
    </row>
    <row r="32499" spans="6:6">
      <c r="F32499" s="1" t="s">
        <v>3</v>
      </c>
    </row>
    <row r="32500" spans="6:6">
      <c r="F32500" s="1" t="s">
        <v>3</v>
      </c>
    </row>
    <row r="32501" spans="6:6">
      <c r="F32501" s="1" t="s">
        <v>3</v>
      </c>
    </row>
    <row r="32502" spans="6:6">
      <c r="F32502" s="1" t="s">
        <v>3</v>
      </c>
    </row>
    <row r="32503" spans="6:6">
      <c r="F32503" s="1" t="s">
        <v>3</v>
      </c>
    </row>
    <row r="32504" spans="6:6">
      <c r="F32504" s="1" t="s">
        <v>3</v>
      </c>
    </row>
    <row r="32505" spans="6:6">
      <c r="F32505" s="1" t="s">
        <v>3</v>
      </c>
    </row>
    <row r="32506" spans="6:6">
      <c r="F32506" s="1" t="s">
        <v>3</v>
      </c>
    </row>
    <row r="32507" spans="6:6">
      <c r="F32507" s="1" t="s">
        <v>3</v>
      </c>
    </row>
    <row r="32508" spans="6:6">
      <c r="F32508" s="1" t="s">
        <v>3</v>
      </c>
    </row>
    <row r="32509" spans="6:6">
      <c r="F32509" s="1" t="s">
        <v>3</v>
      </c>
    </row>
    <row r="32510" spans="6:6">
      <c r="F32510" s="1" t="s">
        <v>3</v>
      </c>
    </row>
    <row r="32511" spans="6:6">
      <c r="F32511" s="1" t="s">
        <v>3</v>
      </c>
    </row>
    <row r="32512" spans="6:6">
      <c r="F32512" s="1" t="s">
        <v>3</v>
      </c>
    </row>
    <row r="32513" spans="6:6">
      <c r="F32513" s="1" t="s">
        <v>3</v>
      </c>
    </row>
    <row r="32514" spans="6:6">
      <c r="F32514" s="1" t="s">
        <v>3</v>
      </c>
    </row>
    <row r="32515" spans="6:6">
      <c r="F32515" s="1" t="s">
        <v>3</v>
      </c>
    </row>
    <row r="32516" spans="6:6">
      <c r="F32516" s="1" t="s">
        <v>3</v>
      </c>
    </row>
    <row r="32517" spans="6:6">
      <c r="F32517" s="1" t="s">
        <v>3</v>
      </c>
    </row>
    <row r="32518" spans="6:6">
      <c r="F32518" s="1" t="s">
        <v>3</v>
      </c>
    </row>
    <row r="32519" spans="6:6">
      <c r="F32519" s="1" t="s">
        <v>3</v>
      </c>
    </row>
    <row r="32520" spans="6:6">
      <c r="F32520" s="1" t="s">
        <v>3</v>
      </c>
    </row>
    <row r="32521" spans="6:6">
      <c r="F32521" s="1" t="s">
        <v>3</v>
      </c>
    </row>
    <row r="32522" spans="6:6">
      <c r="F32522" s="1" t="s">
        <v>3</v>
      </c>
    </row>
    <row r="32523" spans="6:6">
      <c r="F32523" s="1" t="s">
        <v>3</v>
      </c>
    </row>
    <row r="32524" spans="6:6">
      <c r="F32524" s="1" t="s">
        <v>3</v>
      </c>
    </row>
    <row r="32525" spans="6:6">
      <c r="F32525" s="1" t="s">
        <v>3</v>
      </c>
    </row>
    <row r="32526" spans="6:6">
      <c r="F32526" s="1" t="s">
        <v>3</v>
      </c>
    </row>
    <row r="32527" spans="6:6">
      <c r="F32527" s="1" t="s">
        <v>3</v>
      </c>
    </row>
    <row r="32528" spans="6:6">
      <c r="F32528" s="1" t="s">
        <v>3</v>
      </c>
    </row>
    <row r="32529" spans="6:6">
      <c r="F32529" s="1" t="s">
        <v>3</v>
      </c>
    </row>
    <row r="32530" spans="6:6">
      <c r="F32530" s="1" t="s">
        <v>3</v>
      </c>
    </row>
    <row r="32531" spans="6:6">
      <c r="F32531" s="1" t="s">
        <v>3</v>
      </c>
    </row>
    <row r="32532" spans="6:6">
      <c r="F32532" s="1" t="s">
        <v>3</v>
      </c>
    </row>
    <row r="32533" spans="6:6">
      <c r="F32533" s="1" t="s">
        <v>3</v>
      </c>
    </row>
    <row r="32534" spans="6:6">
      <c r="F32534" s="1" t="s">
        <v>3</v>
      </c>
    </row>
    <row r="32535" spans="6:6">
      <c r="F32535" s="1" t="s">
        <v>3</v>
      </c>
    </row>
    <row r="32536" spans="6:6">
      <c r="F32536" s="1" t="s">
        <v>3</v>
      </c>
    </row>
    <row r="32537" spans="6:6">
      <c r="F32537" s="1" t="s">
        <v>3</v>
      </c>
    </row>
    <row r="32538" spans="6:6">
      <c r="F32538" s="1" t="s">
        <v>3</v>
      </c>
    </row>
    <row r="32539" spans="6:6">
      <c r="F32539" s="1" t="s">
        <v>3</v>
      </c>
    </row>
    <row r="32540" spans="6:6">
      <c r="F32540" s="1" t="s">
        <v>3</v>
      </c>
    </row>
    <row r="32541" spans="6:6">
      <c r="F32541" s="1" t="s">
        <v>3</v>
      </c>
    </row>
    <row r="32542" spans="6:6">
      <c r="F32542" s="1" t="s">
        <v>3</v>
      </c>
    </row>
    <row r="32543" spans="6:6">
      <c r="F32543" s="1" t="s">
        <v>3</v>
      </c>
    </row>
    <row r="32544" spans="6:6">
      <c r="F32544" s="1" t="s">
        <v>3</v>
      </c>
    </row>
    <row r="32545" spans="6:6">
      <c r="F32545" s="1" t="s">
        <v>3</v>
      </c>
    </row>
    <row r="32546" spans="6:6">
      <c r="F32546" s="1" t="s">
        <v>3</v>
      </c>
    </row>
    <row r="32547" spans="6:6">
      <c r="F32547" s="1" t="s">
        <v>3</v>
      </c>
    </row>
    <row r="32548" spans="6:6">
      <c r="F32548" s="1" t="s">
        <v>3</v>
      </c>
    </row>
    <row r="32549" spans="6:6">
      <c r="F32549" s="1" t="s">
        <v>3</v>
      </c>
    </row>
    <row r="32550" spans="6:6">
      <c r="F32550" s="1" t="s">
        <v>3</v>
      </c>
    </row>
    <row r="32551" spans="6:6">
      <c r="F32551" s="1" t="s">
        <v>3</v>
      </c>
    </row>
    <row r="32552" spans="6:6">
      <c r="F32552" s="1" t="s">
        <v>3</v>
      </c>
    </row>
    <row r="32553" spans="6:6">
      <c r="F32553" s="1" t="s">
        <v>3</v>
      </c>
    </row>
    <row r="32554" spans="6:6">
      <c r="F32554" s="1" t="s">
        <v>3</v>
      </c>
    </row>
    <row r="32555" spans="6:6">
      <c r="F32555" s="1" t="s">
        <v>3</v>
      </c>
    </row>
    <row r="32556" spans="6:6">
      <c r="F32556" s="1" t="s">
        <v>3</v>
      </c>
    </row>
    <row r="32557" spans="6:6">
      <c r="F32557" s="1" t="s">
        <v>3</v>
      </c>
    </row>
    <row r="32558" spans="6:6">
      <c r="F32558" s="1" t="s">
        <v>3</v>
      </c>
    </row>
    <row r="32559" spans="6:6">
      <c r="F32559" s="1" t="s">
        <v>3</v>
      </c>
    </row>
    <row r="32560" spans="6:6">
      <c r="F32560" s="1" t="s">
        <v>3</v>
      </c>
    </row>
    <row r="32561" spans="6:6">
      <c r="F32561" s="1" t="s">
        <v>3</v>
      </c>
    </row>
    <row r="32562" spans="6:6">
      <c r="F32562" s="1" t="s">
        <v>3</v>
      </c>
    </row>
    <row r="32563" spans="6:6">
      <c r="F32563" s="1" t="s">
        <v>3</v>
      </c>
    </row>
    <row r="32564" spans="6:6">
      <c r="F32564" s="1" t="s">
        <v>3</v>
      </c>
    </row>
    <row r="32565" spans="6:6">
      <c r="F32565" s="1" t="s">
        <v>3</v>
      </c>
    </row>
    <row r="32566" spans="6:6">
      <c r="F32566" s="1" t="s">
        <v>3</v>
      </c>
    </row>
    <row r="32567" spans="6:6">
      <c r="F32567" s="1" t="s">
        <v>3</v>
      </c>
    </row>
    <row r="32568" spans="6:6">
      <c r="F32568" s="1" t="s">
        <v>3</v>
      </c>
    </row>
    <row r="32569" spans="6:6">
      <c r="F32569" s="1" t="s">
        <v>3</v>
      </c>
    </row>
    <row r="32570" spans="6:6">
      <c r="F32570" s="1" t="s">
        <v>3</v>
      </c>
    </row>
    <row r="32571" spans="6:6">
      <c r="F32571" s="1" t="s">
        <v>3</v>
      </c>
    </row>
    <row r="32572" spans="6:6">
      <c r="F32572" s="1" t="s">
        <v>3</v>
      </c>
    </row>
    <row r="32573" spans="6:6">
      <c r="F32573" s="1" t="s">
        <v>3</v>
      </c>
    </row>
    <row r="32574" spans="6:6">
      <c r="F32574" s="1" t="s">
        <v>3</v>
      </c>
    </row>
    <row r="32575" spans="6:6">
      <c r="F32575" s="1" t="s">
        <v>3</v>
      </c>
    </row>
    <row r="32576" spans="6:6">
      <c r="F32576" s="1" t="s">
        <v>3</v>
      </c>
    </row>
    <row r="32577" spans="6:6">
      <c r="F32577" s="1" t="s">
        <v>3</v>
      </c>
    </row>
    <row r="32578" spans="6:6">
      <c r="F32578" s="1" t="s">
        <v>3</v>
      </c>
    </row>
    <row r="32579" spans="6:6">
      <c r="F32579" s="1" t="s">
        <v>3</v>
      </c>
    </row>
    <row r="32580" spans="6:6">
      <c r="F32580" s="1" t="s">
        <v>3</v>
      </c>
    </row>
    <row r="32581" spans="6:6">
      <c r="F32581" s="1" t="s">
        <v>3</v>
      </c>
    </row>
    <row r="32582" spans="6:6">
      <c r="F32582" s="1" t="s">
        <v>3</v>
      </c>
    </row>
    <row r="32583" spans="6:6">
      <c r="F32583" s="1" t="s">
        <v>3</v>
      </c>
    </row>
    <row r="32584" spans="6:6">
      <c r="F32584" s="1" t="s">
        <v>3</v>
      </c>
    </row>
    <row r="32585" spans="6:6">
      <c r="F32585" s="1" t="s">
        <v>3</v>
      </c>
    </row>
    <row r="32586" spans="6:6">
      <c r="F32586" s="1" t="s">
        <v>3</v>
      </c>
    </row>
    <row r="32587" spans="6:6">
      <c r="F32587" s="1" t="s">
        <v>3</v>
      </c>
    </row>
    <row r="32588" spans="6:6">
      <c r="F32588" s="1" t="s">
        <v>3</v>
      </c>
    </row>
    <row r="32589" spans="6:6">
      <c r="F32589" s="1" t="s">
        <v>3</v>
      </c>
    </row>
    <row r="32590" spans="6:6">
      <c r="F32590" s="1" t="s">
        <v>3</v>
      </c>
    </row>
    <row r="32591" spans="6:6">
      <c r="F32591" s="1" t="s">
        <v>3</v>
      </c>
    </row>
    <row r="32592" spans="6:6">
      <c r="F32592" s="1" t="s">
        <v>3</v>
      </c>
    </row>
    <row r="32593" spans="6:6">
      <c r="F32593" s="1" t="s">
        <v>3</v>
      </c>
    </row>
    <row r="32594" spans="6:6">
      <c r="F32594" s="1" t="s">
        <v>3</v>
      </c>
    </row>
    <row r="32595" spans="6:6">
      <c r="F32595" s="1" t="s">
        <v>3</v>
      </c>
    </row>
    <row r="32596" spans="6:6">
      <c r="F32596" s="1" t="s">
        <v>3</v>
      </c>
    </row>
    <row r="32597" spans="6:6">
      <c r="F32597" s="1" t="s">
        <v>3</v>
      </c>
    </row>
    <row r="32598" spans="6:6">
      <c r="F32598" s="1" t="s">
        <v>3</v>
      </c>
    </row>
    <row r="32599" spans="6:6">
      <c r="F32599" s="1" t="s">
        <v>3</v>
      </c>
    </row>
    <row r="32600" spans="6:6">
      <c r="F32600" s="1" t="s">
        <v>3</v>
      </c>
    </row>
    <row r="32601" spans="6:6">
      <c r="F32601" s="1" t="s">
        <v>3</v>
      </c>
    </row>
    <row r="32602" spans="6:6">
      <c r="F32602" s="1" t="s">
        <v>3</v>
      </c>
    </row>
    <row r="32603" spans="6:6">
      <c r="F32603" s="1" t="s">
        <v>3</v>
      </c>
    </row>
    <row r="32604" spans="6:6">
      <c r="F32604" s="1" t="s">
        <v>3</v>
      </c>
    </row>
    <row r="32605" spans="6:6">
      <c r="F32605" s="1" t="s">
        <v>3</v>
      </c>
    </row>
    <row r="32606" spans="6:6">
      <c r="F32606" s="1" t="s">
        <v>3</v>
      </c>
    </row>
    <row r="32607" spans="6:6">
      <c r="F32607" s="1" t="s">
        <v>3</v>
      </c>
    </row>
    <row r="32608" spans="6:6">
      <c r="F32608" s="1" t="s">
        <v>3</v>
      </c>
    </row>
    <row r="32609" spans="6:6">
      <c r="F32609" s="1" t="s">
        <v>3</v>
      </c>
    </row>
    <row r="32610" spans="6:6">
      <c r="F32610" s="1" t="s">
        <v>3</v>
      </c>
    </row>
    <row r="32611" spans="6:6">
      <c r="F32611" s="1" t="s">
        <v>3</v>
      </c>
    </row>
    <row r="32612" spans="6:6">
      <c r="F32612" s="1" t="s">
        <v>3</v>
      </c>
    </row>
    <row r="32613" spans="6:6">
      <c r="F32613" s="1" t="s">
        <v>3</v>
      </c>
    </row>
    <row r="32614" spans="6:6">
      <c r="F32614" s="1" t="s">
        <v>3</v>
      </c>
    </row>
    <row r="32615" spans="6:6">
      <c r="F32615" s="1" t="s">
        <v>3</v>
      </c>
    </row>
    <row r="32616" spans="6:6">
      <c r="F32616" s="1" t="s">
        <v>3</v>
      </c>
    </row>
    <row r="32617" spans="6:6">
      <c r="F32617" s="1" t="s">
        <v>3</v>
      </c>
    </row>
    <row r="32618" spans="6:6">
      <c r="F32618" s="1" t="s">
        <v>3</v>
      </c>
    </row>
    <row r="32619" spans="6:6">
      <c r="F32619" s="1" t="s">
        <v>3</v>
      </c>
    </row>
    <row r="32620" spans="6:6">
      <c r="F32620" s="1" t="s">
        <v>3</v>
      </c>
    </row>
    <row r="32621" spans="6:6">
      <c r="F32621" s="1" t="s">
        <v>3</v>
      </c>
    </row>
    <row r="32622" spans="6:6">
      <c r="F32622" s="1" t="s">
        <v>3</v>
      </c>
    </row>
    <row r="32623" spans="6:6">
      <c r="F32623" s="1" t="s">
        <v>3</v>
      </c>
    </row>
    <row r="32624" spans="6:6">
      <c r="F32624" s="1" t="s">
        <v>3</v>
      </c>
    </row>
    <row r="32625" spans="6:6">
      <c r="F32625" s="1" t="s">
        <v>3</v>
      </c>
    </row>
    <row r="32626" spans="6:6">
      <c r="F32626" s="1" t="s">
        <v>3</v>
      </c>
    </row>
    <row r="32627" spans="6:6">
      <c r="F32627" s="1" t="s">
        <v>3</v>
      </c>
    </row>
    <row r="32628" spans="6:6">
      <c r="F32628" s="1" t="s">
        <v>3</v>
      </c>
    </row>
    <row r="32629" spans="6:6">
      <c r="F32629" s="1" t="s">
        <v>3</v>
      </c>
    </row>
    <row r="32630" spans="6:6">
      <c r="F32630" s="1" t="s">
        <v>3</v>
      </c>
    </row>
    <row r="32631" spans="6:6">
      <c r="F32631" s="1" t="s">
        <v>3</v>
      </c>
    </row>
    <row r="32632" spans="6:6">
      <c r="F32632" s="1" t="s">
        <v>3</v>
      </c>
    </row>
    <row r="32633" spans="6:6">
      <c r="F32633" s="1" t="s">
        <v>3</v>
      </c>
    </row>
    <row r="32634" spans="6:6">
      <c r="F32634" s="1" t="s">
        <v>3</v>
      </c>
    </row>
    <row r="32635" spans="6:6">
      <c r="F32635" s="1" t="s">
        <v>3</v>
      </c>
    </row>
    <row r="32636" spans="6:6">
      <c r="F32636" s="1" t="s">
        <v>3</v>
      </c>
    </row>
    <row r="32637" spans="6:6">
      <c r="F32637" s="1" t="s">
        <v>3</v>
      </c>
    </row>
    <row r="32638" spans="6:6">
      <c r="F32638" s="1" t="s">
        <v>3</v>
      </c>
    </row>
    <row r="32639" spans="6:6">
      <c r="F32639" s="1" t="s">
        <v>3</v>
      </c>
    </row>
    <row r="32640" spans="6:6">
      <c r="F32640" s="1" t="s">
        <v>3</v>
      </c>
    </row>
    <row r="32641" spans="6:6">
      <c r="F32641" s="1" t="s">
        <v>3</v>
      </c>
    </row>
    <row r="32642" spans="6:6">
      <c r="F32642" s="1" t="s">
        <v>3</v>
      </c>
    </row>
    <row r="32643" spans="6:6">
      <c r="F32643" s="1" t="s">
        <v>3</v>
      </c>
    </row>
    <row r="32644" spans="6:6">
      <c r="F32644" s="1" t="s">
        <v>3</v>
      </c>
    </row>
    <row r="32645" spans="6:6">
      <c r="F32645" s="1" t="s">
        <v>3</v>
      </c>
    </row>
    <row r="32646" spans="6:6">
      <c r="F32646" s="1" t="s">
        <v>3</v>
      </c>
    </row>
    <row r="32647" spans="6:6">
      <c r="F32647" s="1" t="s">
        <v>3</v>
      </c>
    </row>
    <row r="32648" spans="6:6">
      <c r="F32648" s="1" t="s">
        <v>3</v>
      </c>
    </row>
    <row r="32649" spans="6:6">
      <c r="F32649" s="1" t="s">
        <v>3</v>
      </c>
    </row>
    <row r="32650" spans="6:6">
      <c r="F32650" s="1" t="s">
        <v>3</v>
      </c>
    </row>
    <row r="32651" spans="6:6">
      <c r="F32651" s="1" t="s">
        <v>3</v>
      </c>
    </row>
    <row r="32652" spans="6:6">
      <c r="F32652" s="1" t="s">
        <v>3</v>
      </c>
    </row>
    <row r="32653" spans="6:6">
      <c r="F32653" s="1" t="s">
        <v>3</v>
      </c>
    </row>
    <row r="32654" spans="6:6">
      <c r="F32654" s="1" t="s">
        <v>3</v>
      </c>
    </row>
    <row r="32655" spans="6:6">
      <c r="F32655" s="1" t="s">
        <v>3</v>
      </c>
    </row>
    <row r="32656" spans="6:6">
      <c r="F32656" s="1" t="s">
        <v>3</v>
      </c>
    </row>
    <row r="32657" spans="6:6">
      <c r="F32657" s="1" t="s">
        <v>3</v>
      </c>
    </row>
    <row r="32658" spans="6:6">
      <c r="F32658" s="1" t="s">
        <v>3</v>
      </c>
    </row>
    <row r="32659" spans="6:6">
      <c r="F32659" s="1" t="s">
        <v>3</v>
      </c>
    </row>
    <row r="32660" spans="6:6">
      <c r="F32660" s="1" t="s">
        <v>3</v>
      </c>
    </row>
    <row r="32661" spans="6:6">
      <c r="F32661" s="1" t="s">
        <v>3</v>
      </c>
    </row>
    <row r="32662" spans="6:6">
      <c r="F32662" s="1" t="s">
        <v>3</v>
      </c>
    </row>
    <row r="32663" spans="6:6">
      <c r="F32663" s="1" t="s">
        <v>3</v>
      </c>
    </row>
    <row r="32664" spans="6:6">
      <c r="F32664" s="1" t="s">
        <v>3</v>
      </c>
    </row>
    <row r="32665" spans="6:6">
      <c r="F32665" s="1" t="s">
        <v>3</v>
      </c>
    </row>
    <row r="32666" spans="6:6">
      <c r="F32666" s="1" t="s">
        <v>3</v>
      </c>
    </row>
    <row r="32667" spans="6:6">
      <c r="F32667" s="1" t="s">
        <v>3</v>
      </c>
    </row>
    <row r="32668" spans="6:6">
      <c r="F32668" s="1" t="s">
        <v>3</v>
      </c>
    </row>
    <row r="32669" spans="6:6">
      <c r="F32669" s="1" t="s">
        <v>3</v>
      </c>
    </row>
    <row r="32670" spans="6:6">
      <c r="F32670" s="1" t="s">
        <v>3</v>
      </c>
    </row>
    <row r="32671" spans="6:6">
      <c r="F32671" s="1" t="s">
        <v>3</v>
      </c>
    </row>
    <row r="32672" spans="6:6">
      <c r="F32672" s="1" t="s">
        <v>3</v>
      </c>
    </row>
    <row r="32673" spans="6:6">
      <c r="F32673" s="1" t="s">
        <v>3</v>
      </c>
    </row>
    <row r="32674" spans="6:6">
      <c r="F32674" s="1" t="s">
        <v>3</v>
      </c>
    </row>
    <row r="32675" spans="6:6">
      <c r="F32675" s="1" t="s">
        <v>3</v>
      </c>
    </row>
    <row r="32676" spans="6:6">
      <c r="F32676" s="1" t="s">
        <v>3</v>
      </c>
    </row>
    <row r="32677" spans="6:6">
      <c r="F32677" s="1" t="s">
        <v>3</v>
      </c>
    </row>
    <row r="32678" spans="6:6">
      <c r="F32678" s="1" t="s">
        <v>3</v>
      </c>
    </row>
    <row r="32679" spans="6:6">
      <c r="F32679" s="1" t="s">
        <v>3</v>
      </c>
    </row>
    <row r="32680" spans="6:6">
      <c r="F32680" s="1" t="s">
        <v>3</v>
      </c>
    </row>
    <row r="32681" spans="6:6">
      <c r="F32681" s="1" t="s">
        <v>3</v>
      </c>
    </row>
    <row r="32682" spans="6:6">
      <c r="F32682" s="1" t="s">
        <v>3</v>
      </c>
    </row>
    <row r="32683" spans="6:6">
      <c r="F32683" s="1" t="s">
        <v>3</v>
      </c>
    </row>
    <row r="32684" spans="6:6">
      <c r="F32684" s="1" t="s">
        <v>3</v>
      </c>
    </row>
    <row r="32685" spans="6:6">
      <c r="F32685" s="1" t="s">
        <v>3</v>
      </c>
    </row>
    <row r="32686" spans="6:6">
      <c r="F32686" s="1" t="s">
        <v>3</v>
      </c>
    </row>
    <row r="32687" spans="6:6">
      <c r="F32687" s="1" t="s">
        <v>3</v>
      </c>
    </row>
    <row r="32688" spans="6:6">
      <c r="F32688" s="1" t="s">
        <v>3</v>
      </c>
    </row>
    <row r="32689" spans="6:6">
      <c r="F32689" s="1" t="s">
        <v>3</v>
      </c>
    </row>
    <row r="32690" spans="6:6">
      <c r="F32690" s="1" t="s">
        <v>3</v>
      </c>
    </row>
    <row r="32691" spans="6:6">
      <c r="F32691" s="1" t="s">
        <v>3</v>
      </c>
    </row>
    <row r="32692" spans="6:6">
      <c r="F32692" s="1" t="s">
        <v>3</v>
      </c>
    </row>
    <row r="32693" spans="6:6">
      <c r="F32693" s="1" t="s">
        <v>3</v>
      </c>
    </row>
    <row r="32694" spans="6:6">
      <c r="F32694" s="1" t="s">
        <v>3</v>
      </c>
    </row>
    <row r="32695" spans="6:6">
      <c r="F32695" s="1" t="s">
        <v>3</v>
      </c>
    </row>
    <row r="32696" spans="6:6">
      <c r="F32696" s="1" t="s">
        <v>3</v>
      </c>
    </row>
    <row r="32697" spans="6:6">
      <c r="F32697" s="1" t="s">
        <v>3</v>
      </c>
    </row>
    <row r="32698" spans="6:6">
      <c r="F32698" s="1" t="s">
        <v>3</v>
      </c>
    </row>
    <row r="32699" spans="6:6">
      <c r="F32699" s="1" t="s">
        <v>3</v>
      </c>
    </row>
    <row r="32700" spans="6:6">
      <c r="F32700" s="1" t="s">
        <v>3</v>
      </c>
    </row>
    <row r="32701" spans="6:6">
      <c r="F32701" s="1" t="s">
        <v>3</v>
      </c>
    </row>
    <row r="32702" spans="6:6">
      <c r="F32702" s="1" t="s">
        <v>3</v>
      </c>
    </row>
    <row r="32703" spans="6:6">
      <c r="F32703" s="1" t="s">
        <v>3</v>
      </c>
    </row>
    <row r="32704" spans="6:6">
      <c r="F32704" s="1" t="s">
        <v>3</v>
      </c>
    </row>
    <row r="32705" spans="6:6">
      <c r="F32705" s="1" t="s">
        <v>3</v>
      </c>
    </row>
    <row r="32706" spans="6:6">
      <c r="F32706" s="1" t="s">
        <v>3</v>
      </c>
    </row>
    <row r="32707" spans="6:6">
      <c r="F32707" s="1" t="s">
        <v>3</v>
      </c>
    </row>
    <row r="32708" spans="6:6">
      <c r="F32708" s="1" t="s">
        <v>3</v>
      </c>
    </row>
    <row r="32709" spans="6:6">
      <c r="F32709" s="1" t="s">
        <v>3</v>
      </c>
    </row>
    <row r="32710" spans="6:6">
      <c r="F32710" s="1" t="s">
        <v>3</v>
      </c>
    </row>
    <row r="32711" spans="6:6">
      <c r="F32711" s="1" t="s">
        <v>3</v>
      </c>
    </row>
    <row r="32712" spans="6:6">
      <c r="F32712" s="1" t="s">
        <v>3</v>
      </c>
    </row>
    <row r="32713" spans="6:6">
      <c r="F32713" s="1" t="s">
        <v>3</v>
      </c>
    </row>
    <row r="32714" spans="6:6">
      <c r="F32714" s="1" t="s">
        <v>3</v>
      </c>
    </row>
    <row r="32715" spans="6:6">
      <c r="F32715" s="1" t="s">
        <v>3</v>
      </c>
    </row>
    <row r="32716" spans="6:6">
      <c r="F32716" s="1" t="s">
        <v>3</v>
      </c>
    </row>
    <row r="32717" spans="6:6">
      <c r="F32717" s="1" t="s">
        <v>3</v>
      </c>
    </row>
    <row r="32718" spans="6:6">
      <c r="F32718" s="1" t="s">
        <v>3</v>
      </c>
    </row>
    <row r="32719" spans="6:6">
      <c r="F32719" s="1" t="s">
        <v>3</v>
      </c>
    </row>
    <row r="32720" spans="6:6">
      <c r="F32720" s="1" t="s">
        <v>3</v>
      </c>
    </row>
    <row r="32721" spans="6:6">
      <c r="F32721" s="1" t="s">
        <v>3</v>
      </c>
    </row>
    <row r="32722" spans="6:6">
      <c r="F32722" s="1" t="s">
        <v>3</v>
      </c>
    </row>
    <row r="32723" spans="6:6">
      <c r="F32723" s="1" t="s">
        <v>3</v>
      </c>
    </row>
    <row r="32724" spans="6:6">
      <c r="F32724" s="1" t="s">
        <v>3</v>
      </c>
    </row>
    <row r="32725" spans="6:6">
      <c r="F32725" s="1" t="s">
        <v>3</v>
      </c>
    </row>
    <row r="32726" spans="6:6">
      <c r="F32726" s="1" t="s">
        <v>3</v>
      </c>
    </row>
    <row r="32727" spans="6:6">
      <c r="F32727" s="1" t="s">
        <v>3</v>
      </c>
    </row>
    <row r="32728" spans="6:6">
      <c r="F32728" s="1" t="s">
        <v>3</v>
      </c>
    </row>
    <row r="32729" spans="6:6">
      <c r="F32729" s="1" t="s">
        <v>3</v>
      </c>
    </row>
    <row r="32730" spans="6:6">
      <c r="F32730" s="1" t="s">
        <v>3</v>
      </c>
    </row>
    <row r="32731" spans="6:6">
      <c r="F32731" s="1" t="s">
        <v>3</v>
      </c>
    </row>
    <row r="32732" spans="6:6">
      <c r="F32732" s="1" t="s">
        <v>3</v>
      </c>
    </row>
    <row r="32733" spans="6:6">
      <c r="F32733" s="1" t="s">
        <v>3</v>
      </c>
    </row>
    <row r="32734" spans="6:6">
      <c r="F32734" s="1" t="s">
        <v>3</v>
      </c>
    </row>
    <row r="32735" spans="6:6">
      <c r="F32735" s="1" t="s">
        <v>3</v>
      </c>
    </row>
    <row r="32736" spans="6:6">
      <c r="F32736" s="1" t="s">
        <v>3</v>
      </c>
    </row>
    <row r="32737" spans="6:6">
      <c r="F32737" s="1" t="s">
        <v>3</v>
      </c>
    </row>
    <row r="32738" spans="6:6">
      <c r="F32738" s="1" t="s">
        <v>3</v>
      </c>
    </row>
    <row r="32739" spans="6:6">
      <c r="F32739" s="1" t="s">
        <v>3</v>
      </c>
    </row>
    <row r="32740" spans="6:6">
      <c r="F32740" s="1" t="s">
        <v>3</v>
      </c>
    </row>
    <row r="32741" spans="6:6">
      <c r="F32741" s="1" t="s">
        <v>3</v>
      </c>
    </row>
    <row r="32742" spans="6:6">
      <c r="F32742" s="1" t="s">
        <v>3</v>
      </c>
    </row>
    <row r="32743" spans="6:6">
      <c r="F32743" s="1" t="s">
        <v>3</v>
      </c>
    </row>
    <row r="32744" spans="6:6">
      <c r="F32744" s="1" t="s">
        <v>3</v>
      </c>
    </row>
    <row r="32745" spans="6:6">
      <c r="F32745" s="1" t="s">
        <v>3</v>
      </c>
    </row>
    <row r="32746" spans="6:6">
      <c r="F32746" s="1" t="s">
        <v>3</v>
      </c>
    </row>
    <row r="32747" spans="6:6">
      <c r="F32747" s="1" t="s">
        <v>3</v>
      </c>
    </row>
    <row r="32748" spans="6:6">
      <c r="F32748" s="1" t="s">
        <v>3</v>
      </c>
    </row>
    <row r="32749" spans="6:6">
      <c r="F32749" s="1" t="s">
        <v>3</v>
      </c>
    </row>
    <row r="32750" spans="6:6">
      <c r="F32750" s="1" t="s">
        <v>3</v>
      </c>
    </row>
    <row r="32751" spans="6:6">
      <c r="F32751" s="1" t="s">
        <v>3</v>
      </c>
    </row>
    <row r="32752" spans="6:6">
      <c r="F32752" s="1" t="s">
        <v>3</v>
      </c>
    </row>
    <row r="32753" spans="6:6">
      <c r="F32753" s="1" t="s">
        <v>3</v>
      </c>
    </row>
    <row r="32754" spans="6:6">
      <c r="F32754" s="1" t="s">
        <v>3</v>
      </c>
    </row>
    <row r="32755" spans="6:6">
      <c r="F32755" s="1" t="s">
        <v>3</v>
      </c>
    </row>
    <row r="32756" spans="6:6">
      <c r="F32756" s="1" t="s">
        <v>3</v>
      </c>
    </row>
    <row r="32757" spans="6:6">
      <c r="F32757" s="1" t="s">
        <v>3</v>
      </c>
    </row>
    <row r="32758" spans="6:6">
      <c r="F32758" s="1" t="s">
        <v>3</v>
      </c>
    </row>
    <row r="32759" spans="6:6">
      <c r="F32759" s="1" t="s">
        <v>3</v>
      </c>
    </row>
    <row r="32760" spans="6:6">
      <c r="F32760" s="1" t="s">
        <v>3</v>
      </c>
    </row>
    <row r="32761" spans="6:6">
      <c r="F32761" s="1" t="s">
        <v>3</v>
      </c>
    </row>
    <row r="32762" spans="6:6">
      <c r="F32762" s="1" t="s">
        <v>3</v>
      </c>
    </row>
    <row r="32763" spans="6:6">
      <c r="F32763" s="1" t="s">
        <v>3</v>
      </c>
    </row>
    <row r="32764" spans="6:6">
      <c r="F32764" s="1" t="s">
        <v>3</v>
      </c>
    </row>
    <row r="32765" spans="6:6">
      <c r="F32765" s="1" t="s">
        <v>3</v>
      </c>
    </row>
    <row r="32766" spans="6:6">
      <c r="F32766" s="1" t="s">
        <v>3</v>
      </c>
    </row>
    <row r="32767" spans="6:6">
      <c r="F32767" s="1" t="s">
        <v>3</v>
      </c>
    </row>
    <row r="32768" spans="6:6">
      <c r="F32768" s="1" t="s">
        <v>3</v>
      </c>
    </row>
    <row r="32769" spans="6:6">
      <c r="F32769" s="1" t="s">
        <v>3</v>
      </c>
    </row>
    <row r="32770" spans="6:6">
      <c r="F32770" s="1" t="s">
        <v>3</v>
      </c>
    </row>
    <row r="32771" spans="6:6">
      <c r="F32771" s="1" t="s">
        <v>3</v>
      </c>
    </row>
    <row r="32772" spans="6:6">
      <c r="F32772" s="1" t="s">
        <v>3</v>
      </c>
    </row>
    <row r="32773" spans="6:6">
      <c r="F32773" s="1" t="s">
        <v>3</v>
      </c>
    </row>
    <row r="32774" spans="6:6">
      <c r="F32774" s="1" t="s">
        <v>3</v>
      </c>
    </row>
    <row r="32775" spans="6:6">
      <c r="F32775" s="1" t="s">
        <v>3</v>
      </c>
    </row>
    <row r="32776" spans="6:6">
      <c r="F32776" s="1" t="s">
        <v>3</v>
      </c>
    </row>
    <row r="32777" spans="6:6">
      <c r="F32777" s="1" t="s">
        <v>3</v>
      </c>
    </row>
    <row r="32778" spans="6:6">
      <c r="F32778" s="1" t="s">
        <v>3</v>
      </c>
    </row>
    <row r="32779" spans="6:6">
      <c r="F32779" s="1" t="s">
        <v>3</v>
      </c>
    </row>
    <row r="32780" spans="6:6">
      <c r="F32780" s="1" t="s">
        <v>3</v>
      </c>
    </row>
    <row r="32781" spans="6:6">
      <c r="F32781" s="1" t="s">
        <v>3</v>
      </c>
    </row>
    <row r="32782" spans="6:6">
      <c r="F32782" s="1" t="s">
        <v>3</v>
      </c>
    </row>
    <row r="32783" spans="6:6">
      <c r="F32783" s="1" t="s">
        <v>3</v>
      </c>
    </row>
    <row r="32784" spans="6:6">
      <c r="F32784" s="1" t="s">
        <v>3</v>
      </c>
    </row>
    <row r="32785" spans="6:6">
      <c r="F32785" s="1" t="s">
        <v>3</v>
      </c>
    </row>
    <row r="32786" spans="6:6">
      <c r="F32786" s="1" t="s">
        <v>3</v>
      </c>
    </row>
    <row r="32787" spans="6:6">
      <c r="F32787" s="1" t="s">
        <v>3</v>
      </c>
    </row>
    <row r="32788" spans="6:6">
      <c r="F32788" s="1" t="s">
        <v>3</v>
      </c>
    </row>
    <row r="32789" spans="6:6">
      <c r="F32789" s="1" t="s">
        <v>3</v>
      </c>
    </row>
    <row r="32790" spans="6:6">
      <c r="F32790" s="1" t="s">
        <v>3</v>
      </c>
    </row>
    <row r="32791" spans="6:6">
      <c r="F32791" s="1" t="s">
        <v>3</v>
      </c>
    </row>
    <row r="32792" spans="6:6">
      <c r="F32792" s="1" t="s">
        <v>3</v>
      </c>
    </row>
    <row r="32793" spans="6:6">
      <c r="F32793" s="1" t="s">
        <v>3</v>
      </c>
    </row>
    <row r="32794" spans="6:6">
      <c r="F32794" s="1" t="s">
        <v>3</v>
      </c>
    </row>
    <row r="32795" spans="6:6">
      <c r="F32795" s="1" t="s">
        <v>3</v>
      </c>
    </row>
    <row r="32796" spans="6:6">
      <c r="F32796" s="1" t="s">
        <v>3</v>
      </c>
    </row>
    <row r="32797" spans="6:6">
      <c r="F32797" s="1" t="s">
        <v>3</v>
      </c>
    </row>
    <row r="32798" spans="6:6">
      <c r="F32798" s="1" t="s">
        <v>3</v>
      </c>
    </row>
    <row r="32799" spans="6:6">
      <c r="F32799" s="1" t="s">
        <v>3</v>
      </c>
    </row>
    <row r="32800" spans="6:6">
      <c r="F32800" s="1" t="s">
        <v>3</v>
      </c>
    </row>
    <row r="32801" spans="6:6">
      <c r="F32801" s="1" t="s">
        <v>3</v>
      </c>
    </row>
    <row r="32802" spans="6:6">
      <c r="F32802" s="1" t="s">
        <v>3</v>
      </c>
    </row>
    <row r="32803" spans="6:6">
      <c r="F32803" s="1" t="s">
        <v>3</v>
      </c>
    </row>
    <row r="32804" spans="6:6">
      <c r="F32804" s="1" t="s">
        <v>3</v>
      </c>
    </row>
    <row r="32805" spans="6:6">
      <c r="F32805" s="1" t="s">
        <v>3</v>
      </c>
    </row>
    <row r="32806" spans="6:6">
      <c r="F32806" s="1" t="s">
        <v>3</v>
      </c>
    </row>
    <row r="32807" spans="6:6">
      <c r="F32807" s="1" t="s">
        <v>3</v>
      </c>
    </row>
    <row r="32808" spans="6:6">
      <c r="F32808" s="1" t="s">
        <v>3</v>
      </c>
    </row>
    <row r="32809" spans="6:6">
      <c r="F32809" s="1" t="s">
        <v>3</v>
      </c>
    </row>
    <row r="32810" spans="6:6">
      <c r="F32810" s="1" t="s">
        <v>3</v>
      </c>
    </row>
    <row r="32811" spans="6:6">
      <c r="F32811" s="1" t="s">
        <v>3</v>
      </c>
    </row>
    <row r="32812" spans="6:6">
      <c r="F32812" s="1" t="s">
        <v>3</v>
      </c>
    </row>
    <row r="32813" spans="6:6">
      <c r="F32813" s="1" t="s">
        <v>3</v>
      </c>
    </row>
    <row r="32814" spans="6:6">
      <c r="F32814" s="1" t="s">
        <v>3</v>
      </c>
    </row>
    <row r="32815" spans="6:6">
      <c r="F32815" s="1" t="s">
        <v>3</v>
      </c>
    </row>
    <row r="32816" spans="6:6">
      <c r="F32816" s="1" t="s">
        <v>3</v>
      </c>
    </row>
    <row r="32817" spans="6:6">
      <c r="F32817" s="1" t="s">
        <v>3</v>
      </c>
    </row>
    <row r="32818" spans="6:6">
      <c r="F32818" s="1" t="s">
        <v>3</v>
      </c>
    </row>
    <row r="32819" spans="6:6">
      <c r="F32819" s="1" t="s">
        <v>3</v>
      </c>
    </row>
    <row r="32820" spans="6:6">
      <c r="F32820" s="1" t="s">
        <v>3</v>
      </c>
    </row>
    <row r="32821" spans="6:6">
      <c r="F32821" s="1" t="s">
        <v>3</v>
      </c>
    </row>
    <row r="32822" spans="6:6">
      <c r="F32822" s="1" t="s">
        <v>3</v>
      </c>
    </row>
    <row r="32823" spans="6:6">
      <c r="F32823" s="1" t="s">
        <v>3</v>
      </c>
    </row>
    <row r="32824" spans="6:6">
      <c r="F32824" s="1" t="s">
        <v>3</v>
      </c>
    </row>
    <row r="32825" spans="6:6">
      <c r="F32825" s="1" t="s">
        <v>3</v>
      </c>
    </row>
    <row r="32826" spans="6:6">
      <c r="F32826" s="1" t="s">
        <v>3</v>
      </c>
    </row>
    <row r="32827" spans="6:6">
      <c r="F32827" s="1" t="s">
        <v>3</v>
      </c>
    </row>
    <row r="32828" spans="6:6">
      <c r="F32828" s="1" t="s">
        <v>3</v>
      </c>
    </row>
    <row r="32829" spans="6:6">
      <c r="F32829" s="1" t="s">
        <v>3</v>
      </c>
    </row>
    <row r="32830" spans="6:6">
      <c r="F32830" s="1" t="s">
        <v>3</v>
      </c>
    </row>
    <row r="32831" spans="6:6">
      <c r="F32831" s="1" t="s">
        <v>3</v>
      </c>
    </row>
    <row r="32832" spans="6:6">
      <c r="F32832" s="1" t="s">
        <v>3</v>
      </c>
    </row>
    <row r="32833" spans="6:6">
      <c r="F32833" s="1" t="s">
        <v>3</v>
      </c>
    </row>
    <row r="32834" spans="6:6">
      <c r="F32834" s="1" t="s">
        <v>3</v>
      </c>
    </row>
    <row r="32835" spans="6:6">
      <c r="F32835" s="1" t="s">
        <v>3</v>
      </c>
    </row>
    <row r="32836" spans="6:6">
      <c r="F32836" s="1" t="s">
        <v>3</v>
      </c>
    </row>
    <row r="32837" spans="6:6">
      <c r="F32837" s="1" t="s">
        <v>3</v>
      </c>
    </row>
    <row r="32838" spans="6:6">
      <c r="F32838" s="1" t="s">
        <v>3</v>
      </c>
    </row>
    <row r="32839" spans="6:6">
      <c r="F32839" s="1" t="s">
        <v>3</v>
      </c>
    </row>
    <row r="32840" spans="6:6">
      <c r="F32840" s="1" t="s">
        <v>3</v>
      </c>
    </row>
    <row r="32841" spans="6:6">
      <c r="F32841" s="1" t="s">
        <v>3</v>
      </c>
    </row>
    <row r="32842" spans="6:6">
      <c r="F32842" s="1" t="s">
        <v>3</v>
      </c>
    </row>
    <row r="32843" spans="6:6">
      <c r="F32843" s="1" t="s">
        <v>3</v>
      </c>
    </row>
    <row r="32844" spans="6:6">
      <c r="F32844" s="1" t="s">
        <v>3</v>
      </c>
    </row>
    <row r="32845" spans="6:6">
      <c r="F32845" s="1" t="s">
        <v>3</v>
      </c>
    </row>
    <row r="32846" spans="6:6">
      <c r="F32846" s="1" t="s">
        <v>3</v>
      </c>
    </row>
    <row r="32847" spans="6:6">
      <c r="F32847" s="1" t="s">
        <v>3</v>
      </c>
    </row>
    <row r="32848" spans="6:6">
      <c r="F32848" s="1" t="s">
        <v>3</v>
      </c>
    </row>
    <row r="32849" spans="6:6">
      <c r="F32849" s="1" t="s">
        <v>3</v>
      </c>
    </row>
    <row r="32850" spans="6:6">
      <c r="F32850" s="1" t="s">
        <v>3</v>
      </c>
    </row>
    <row r="32851" spans="6:6">
      <c r="F32851" s="1" t="s">
        <v>3</v>
      </c>
    </row>
    <row r="32852" spans="6:6">
      <c r="F32852" s="1" t="s">
        <v>3</v>
      </c>
    </row>
    <row r="32853" spans="6:6">
      <c r="F32853" s="1" t="s">
        <v>3</v>
      </c>
    </row>
    <row r="32854" spans="6:6">
      <c r="F32854" s="1" t="s">
        <v>3</v>
      </c>
    </row>
    <row r="32855" spans="6:6">
      <c r="F32855" s="1" t="s">
        <v>3</v>
      </c>
    </row>
    <row r="32856" spans="6:6">
      <c r="F32856" s="1" t="s">
        <v>3</v>
      </c>
    </row>
    <row r="32857" spans="6:6">
      <c r="F32857" s="1" t="s">
        <v>3</v>
      </c>
    </row>
    <row r="32858" spans="6:6">
      <c r="F32858" s="1" t="s">
        <v>3</v>
      </c>
    </row>
    <row r="32859" spans="6:6">
      <c r="F32859" s="1" t="s">
        <v>3</v>
      </c>
    </row>
    <row r="32860" spans="6:6">
      <c r="F32860" s="1" t="s">
        <v>3</v>
      </c>
    </row>
    <row r="32861" spans="6:6">
      <c r="F32861" s="1" t="s">
        <v>3</v>
      </c>
    </row>
    <row r="32862" spans="6:6">
      <c r="F32862" s="1" t="s">
        <v>3</v>
      </c>
    </row>
    <row r="32863" spans="6:6">
      <c r="F32863" s="1" t="s">
        <v>3</v>
      </c>
    </row>
    <row r="32864" spans="6:6">
      <c r="F32864" s="1" t="s">
        <v>3</v>
      </c>
    </row>
    <row r="32865" spans="6:6">
      <c r="F32865" s="1" t="s">
        <v>3</v>
      </c>
    </row>
    <row r="32866" spans="6:6">
      <c r="F32866" s="1" t="s">
        <v>3</v>
      </c>
    </row>
    <row r="32867" spans="6:6">
      <c r="F32867" s="1" t="s">
        <v>3</v>
      </c>
    </row>
    <row r="32868" spans="6:6">
      <c r="F32868" s="1" t="s">
        <v>3</v>
      </c>
    </row>
    <row r="32869" spans="6:6">
      <c r="F32869" s="1" t="s">
        <v>3</v>
      </c>
    </row>
    <row r="32870" spans="6:6">
      <c r="F32870" s="1" t="s">
        <v>3</v>
      </c>
    </row>
    <row r="32871" spans="6:6">
      <c r="F32871" s="1" t="s">
        <v>3</v>
      </c>
    </row>
    <row r="32872" spans="6:6">
      <c r="F32872" s="1" t="s">
        <v>3</v>
      </c>
    </row>
    <row r="32873" spans="6:6">
      <c r="F32873" s="1" t="s">
        <v>3</v>
      </c>
    </row>
    <row r="32874" spans="6:6">
      <c r="F32874" s="1" t="s">
        <v>3</v>
      </c>
    </row>
    <row r="32875" spans="6:6">
      <c r="F32875" s="1" t="s">
        <v>3</v>
      </c>
    </row>
    <row r="32876" spans="6:6">
      <c r="F32876" s="1" t="s">
        <v>3</v>
      </c>
    </row>
    <row r="32877" spans="6:6">
      <c r="F32877" s="1" t="s">
        <v>3</v>
      </c>
    </row>
    <row r="32878" spans="6:6">
      <c r="F32878" s="1" t="s">
        <v>3</v>
      </c>
    </row>
    <row r="32879" spans="6:6">
      <c r="F32879" s="1" t="s">
        <v>3</v>
      </c>
    </row>
    <row r="32880" spans="6:6">
      <c r="F32880" s="1" t="s">
        <v>3</v>
      </c>
    </row>
    <row r="32881" spans="6:6">
      <c r="F32881" s="1" t="s">
        <v>3</v>
      </c>
    </row>
    <row r="32882" spans="6:6">
      <c r="F32882" s="1" t="s">
        <v>3</v>
      </c>
    </row>
    <row r="32883" spans="6:6">
      <c r="F32883" s="1" t="s">
        <v>3</v>
      </c>
    </row>
    <row r="32884" spans="6:6">
      <c r="F32884" s="1" t="s">
        <v>3</v>
      </c>
    </row>
    <row r="32885" spans="6:6">
      <c r="F32885" s="1" t="s">
        <v>3</v>
      </c>
    </row>
    <row r="32886" spans="6:6">
      <c r="F32886" s="1" t="s">
        <v>3</v>
      </c>
    </row>
    <row r="32887" spans="6:6">
      <c r="F32887" s="1" t="s">
        <v>3</v>
      </c>
    </row>
    <row r="32888" spans="6:6">
      <c r="F32888" s="1" t="s">
        <v>3</v>
      </c>
    </row>
    <row r="32889" spans="6:6">
      <c r="F32889" s="1" t="s">
        <v>3</v>
      </c>
    </row>
    <row r="32890" spans="6:6">
      <c r="F32890" s="1" t="s">
        <v>3</v>
      </c>
    </row>
    <row r="32891" spans="6:6">
      <c r="F32891" s="1" t="s">
        <v>3</v>
      </c>
    </row>
    <row r="32892" spans="6:6">
      <c r="F32892" s="1" t="s">
        <v>3</v>
      </c>
    </row>
    <row r="32893" spans="6:6">
      <c r="F32893" s="1" t="s">
        <v>3</v>
      </c>
    </row>
    <row r="32894" spans="6:6">
      <c r="F32894" s="1" t="s">
        <v>3</v>
      </c>
    </row>
    <row r="32895" spans="6:6">
      <c r="F32895" s="1" t="s">
        <v>3</v>
      </c>
    </row>
    <row r="32896" spans="6:6">
      <c r="F32896" s="1" t="s">
        <v>3</v>
      </c>
    </row>
    <row r="32897" spans="6:6">
      <c r="F32897" s="1" t="s">
        <v>3</v>
      </c>
    </row>
    <row r="32898" spans="6:6">
      <c r="F32898" s="1" t="s">
        <v>3</v>
      </c>
    </row>
    <row r="32899" spans="6:6">
      <c r="F32899" s="1" t="s">
        <v>3</v>
      </c>
    </row>
    <row r="32900" spans="6:6">
      <c r="F32900" s="1" t="s">
        <v>3</v>
      </c>
    </row>
    <row r="32901" spans="6:6">
      <c r="F32901" s="1" t="s">
        <v>3</v>
      </c>
    </row>
    <row r="32902" spans="6:6">
      <c r="F32902" s="1" t="s">
        <v>3</v>
      </c>
    </row>
    <row r="32903" spans="6:6">
      <c r="F32903" s="1" t="s">
        <v>3</v>
      </c>
    </row>
    <row r="32904" spans="6:6">
      <c r="F32904" s="1" t="s">
        <v>3</v>
      </c>
    </row>
    <row r="32905" spans="6:6">
      <c r="F32905" s="1" t="s">
        <v>3</v>
      </c>
    </row>
    <row r="32906" spans="6:6">
      <c r="F32906" s="1" t="s">
        <v>3</v>
      </c>
    </row>
    <row r="32907" spans="6:6">
      <c r="F32907" s="1" t="s">
        <v>3</v>
      </c>
    </row>
    <row r="32908" spans="6:6">
      <c r="F32908" s="1" t="s">
        <v>3</v>
      </c>
    </row>
    <row r="32909" spans="6:6">
      <c r="F32909" s="1" t="s">
        <v>3</v>
      </c>
    </row>
    <row r="32910" spans="6:6">
      <c r="F32910" s="1" t="s">
        <v>3</v>
      </c>
    </row>
    <row r="32911" spans="6:6">
      <c r="F32911" s="1" t="s">
        <v>3</v>
      </c>
    </row>
    <row r="32912" spans="6:6">
      <c r="F32912" s="1" t="s">
        <v>3</v>
      </c>
    </row>
    <row r="32913" spans="6:6">
      <c r="F32913" s="1" t="s">
        <v>3</v>
      </c>
    </row>
    <row r="32914" spans="6:6">
      <c r="F32914" s="1" t="s">
        <v>3</v>
      </c>
    </row>
    <row r="32915" spans="6:6">
      <c r="F32915" s="1" t="s">
        <v>3</v>
      </c>
    </row>
    <row r="32916" spans="6:6">
      <c r="F32916" s="1" t="s">
        <v>3</v>
      </c>
    </row>
    <row r="32917" spans="6:6">
      <c r="F32917" s="1" t="s">
        <v>3</v>
      </c>
    </row>
    <row r="32918" spans="6:6">
      <c r="F32918" s="1" t="s">
        <v>3</v>
      </c>
    </row>
    <row r="32919" spans="6:6">
      <c r="F32919" s="1" t="s">
        <v>3</v>
      </c>
    </row>
    <row r="32920" spans="6:6">
      <c r="F32920" s="1" t="s">
        <v>3</v>
      </c>
    </row>
    <row r="32921" spans="6:6">
      <c r="F32921" s="1" t="s">
        <v>3</v>
      </c>
    </row>
    <row r="32922" spans="6:6">
      <c r="F32922" s="1" t="s">
        <v>3</v>
      </c>
    </row>
    <row r="32923" spans="6:6">
      <c r="F32923" s="1" t="s">
        <v>3</v>
      </c>
    </row>
    <row r="32924" spans="6:6">
      <c r="F32924" s="1" t="s">
        <v>3</v>
      </c>
    </row>
    <row r="32925" spans="6:6">
      <c r="F32925" s="1" t="s">
        <v>3</v>
      </c>
    </row>
    <row r="32926" spans="6:6">
      <c r="F32926" s="1" t="s">
        <v>3</v>
      </c>
    </row>
    <row r="32927" spans="6:6">
      <c r="F32927" s="1" t="s">
        <v>3</v>
      </c>
    </row>
    <row r="32928" spans="6:6">
      <c r="F32928" s="1" t="s">
        <v>3</v>
      </c>
    </row>
    <row r="32929" spans="6:6">
      <c r="F32929" s="1" t="s">
        <v>3</v>
      </c>
    </row>
    <row r="32930" spans="6:6">
      <c r="F32930" s="1" t="s">
        <v>3</v>
      </c>
    </row>
    <row r="32931" spans="6:6">
      <c r="F32931" s="1" t="s">
        <v>3</v>
      </c>
    </row>
    <row r="32932" spans="6:6">
      <c r="F32932" s="1" t="s">
        <v>3</v>
      </c>
    </row>
    <row r="32933" spans="6:6">
      <c r="F32933" s="1" t="s">
        <v>3</v>
      </c>
    </row>
    <row r="32934" spans="6:6">
      <c r="F32934" s="1" t="s">
        <v>3</v>
      </c>
    </row>
    <row r="32935" spans="6:6">
      <c r="F32935" s="1" t="s">
        <v>3</v>
      </c>
    </row>
    <row r="32936" spans="6:6">
      <c r="F32936" s="1" t="s">
        <v>3</v>
      </c>
    </row>
    <row r="32937" spans="6:6">
      <c r="F32937" s="1" t="s">
        <v>3</v>
      </c>
    </row>
    <row r="32938" spans="6:6">
      <c r="F32938" s="1" t="s">
        <v>3</v>
      </c>
    </row>
    <row r="32939" spans="6:6">
      <c r="F32939" s="1" t="s">
        <v>3</v>
      </c>
    </row>
    <row r="32940" spans="6:6">
      <c r="F32940" s="1" t="s">
        <v>3</v>
      </c>
    </row>
    <row r="32941" spans="6:6">
      <c r="F32941" s="1" t="s">
        <v>3</v>
      </c>
    </row>
    <row r="32942" spans="6:6">
      <c r="F32942" s="1" t="s">
        <v>3</v>
      </c>
    </row>
    <row r="32943" spans="6:6">
      <c r="F32943" s="1" t="s">
        <v>3</v>
      </c>
    </row>
    <row r="32944" spans="6:6">
      <c r="F32944" s="1" t="s">
        <v>3</v>
      </c>
    </row>
    <row r="32945" spans="6:6">
      <c r="F32945" s="1" t="s">
        <v>3</v>
      </c>
    </row>
    <row r="32946" spans="6:6">
      <c r="F32946" s="1" t="s">
        <v>3</v>
      </c>
    </row>
    <row r="32947" spans="6:6">
      <c r="F32947" s="1" t="s">
        <v>3</v>
      </c>
    </row>
    <row r="32948" spans="6:6">
      <c r="F32948" s="1" t="s">
        <v>3</v>
      </c>
    </row>
    <row r="32949" spans="6:6">
      <c r="F32949" s="1" t="s">
        <v>3</v>
      </c>
    </row>
    <row r="32950" spans="6:6">
      <c r="F32950" s="1" t="s">
        <v>3</v>
      </c>
    </row>
    <row r="32951" spans="6:6">
      <c r="F32951" s="1" t="s">
        <v>3</v>
      </c>
    </row>
    <row r="32952" spans="6:6">
      <c r="F32952" s="1" t="s">
        <v>3</v>
      </c>
    </row>
    <row r="32953" spans="6:6">
      <c r="F32953" s="1" t="s">
        <v>3</v>
      </c>
    </row>
    <row r="32954" spans="6:6">
      <c r="F32954" s="1" t="s">
        <v>3</v>
      </c>
    </row>
    <row r="32955" spans="6:6">
      <c r="F32955" s="1" t="s">
        <v>3</v>
      </c>
    </row>
    <row r="32956" spans="6:6">
      <c r="F32956" s="1" t="s">
        <v>3</v>
      </c>
    </row>
    <row r="32957" spans="6:6">
      <c r="F32957" s="1" t="s">
        <v>3</v>
      </c>
    </row>
    <row r="32958" spans="6:6">
      <c r="F32958" s="1" t="s">
        <v>3</v>
      </c>
    </row>
    <row r="32959" spans="6:6">
      <c r="F32959" s="1" t="s">
        <v>3</v>
      </c>
    </row>
    <row r="32960" spans="6:6">
      <c r="F32960" s="1" t="s">
        <v>3</v>
      </c>
    </row>
    <row r="32961" spans="6:6">
      <c r="F32961" s="1" t="s">
        <v>3</v>
      </c>
    </row>
    <row r="32962" spans="6:6">
      <c r="F32962" s="1" t="s">
        <v>3</v>
      </c>
    </row>
    <row r="32963" spans="6:6">
      <c r="F32963" s="1" t="s">
        <v>3</v>
      </c>
    </row>
    <row r="32964" spans="6:6">
      <c r="F32964" s="1" t="s">
        <v>3</v>
      </c>
    </row>
    <row r="32965" spans="6:6">
      <c r="F32965" s="1" t="s">
        <v>3</v>
      </c>
    </row>
    <row r="32966" spans="6:6">
      <c r="F32966" s="1" t="s">
        <v>3</v>
      </c>
    </row>
    <row r="32967" spans="6:6">
      <c r="F32967" s="1" t="s">
        <v>3</v>
      </c>
    </row>
    <row r="32968" spans="6:6">
      <c r="F32968" s="1" t="s">
        <v>3</v>
      </c>
    </row>
    <row r="32969" spans="6:6">
      <c r="F32969" s="1" t="s">
        <v>3</v>
      </c>
    </row>
    <row r="32970" spans="6:6">
      <c r="F32970" s="1" t="s">
        <v>3</v>
      </c>
    </row>
    <row r="32971" spans="6:6">
      <c r="F32971" s="1" t="s">
        <v>3</v>
      </c>
    </row>
    <row r="32972" spans="6:6">
      <c r="F32972" s="1" t="s">
        <v>3</v>
      </c>
    </row>
    <row r="32973" spans="6:6">
      <c r="F32973" s="1" t="s">
        <v>3</v>
      </c>
    </row>
    <row r="32974" spans="6:6">
      <c r="F32974" s="1" t="s">
        <v>3</v>
      </c>
    </row>
    <row r="32975" spans="6:6">
      <c r="F32975" s="1" t="s">
        <v>3</v>
      </c>
    </row>
    <row r="32976" spans="6:6">
      <c r="F32976" s="1" t="s">
        <v>3</v>
      </c>
    </row>
    <row r="32977" spans="6:6">
      <c r="F32977" s="1" t="s">
        <v>3</v>
      </c>
    </row>
    <row r="32978" spans="6:6">
      <c r="F32978" s="1" t="s">
        <v>3</v>
      </c>
    </row>
    <row r="32979" spans="6:6">
      <c r="F32979" s="1" t="s">
        <v>3</v>
      </c>
    </row>
    <row r="32980" spans="6:6">
      <c r="F32980" s="1" t="s">
        <v>3</v>
      </c>
    </row>
    <row r="32981" spans="6:6">
      <c r="F32981" s="1" t="s">
        <v>3</v>
      </c>
    </row>
    <row r="32982" spans="6:6">
      <c r="F32982" s="1" t="s">
        <v>3</v>
      </c>
    </row>
    <row r="32983" spans="6:6">
      <c r="F32983" s="1" t="s">
        <v>3</v>
      </c>
    </row>
    <row r="32984" spans="6:6">
      <c r="F32984" s="1" t="s">
        <v>3</v>
      </c>
    </row>
    <row r="32985" spans="6:6">
      <c r="F32985" s="1" t="s">
        <v>3</v>
      </c>
    </row>
    <row r="32986" spans="6:6">
      <c r="F32986" s="1" t="s">
        <v>3</v>
      </c>
    </row>
    <row r="32987" spans="6:6">
      <c r="F32987" s="1" t="s">
        <v>3</v>
      </c>
    </row>
    <row r="32988" spans="6:6">
      <c r="F32988" s="1" t="s">
        <v>3</v>
      </c>
    </row>
    <row r="32989" spans="6:6">
      <c r="F32989" s="1" t="s">
        <v>3</v>
      </c>
    </row>
    <row r="32990" spans="6:6">
      <c r="F32990" s="1" t="s">
        <v>3</v>
      </c>
    </row>
    <row r="32991" spans="6:6">
      <c r="F32991" s="1" t="s">
        <v>3</v>
      </c>
    </row>
    <row r="32992" spans="6:6">
      <c r="F32992" s="1" t="s">
        <v>3</v>
      </c>
    </row>
    <row r="32993" spans="6:6">
      <c r="F32993" s="1" t="s">
        <v>3</v>
      </c>
    </row>
    <row r="32994" spans="6:6">
      <c r="F32994" s="1" t="s">
        <v>3</v>
      </c>
    </row>
    <row r="32995" spans="6:6">
      <c r="F32995" s="1" t="s">
        <v>3</v>
      </c>
    </row>
    <row r="32996" spans="6:6">
      <c r="F32996" s="1" t="s">
        <v>3</v>
      </c>
    </row>
    <row r="32997" spans="6:6">
      <c r="F32997" s="1" t="s">
        <v>3</v>
      </c>
    </row>
    <row r="32998" spans="6:6">
      <c r="F32998" s="1" t="s">
        <v>3</v>
      </c>
    </row>
    <row r="32999" spans="6:6">
      <c r="F32999" s="1" t="s">
        <v>3</v>
      </c>
    </row>
    <row r="33000" spans="6:6">
      <c r="F33000" s="1" t="s">
        <v>3</v>
      </c>
    </row>
    <row r="33001" spans="6:6">
      <c r="F33001" s="1" t="s">
        <v>3</v>
      </c>
    </row>
    <row r="33002" spans="6:6">
      <c r="F33002" s="1" t="s">
        <v>3</v>
      </c>
    </row>
    <row r="33003" spans="6:6">
      <c r="F33003" s="1" t="s">
        <v>3</v>
      </c>
    </row>
    <row r="33004" spans="6:6">
      <c r="F33004" s="1" t="s">
        <v>3</v>
      </c>
    </row>
    <row r="33005" spans="6:6">
      <c r="F33005" s="1" t="s">
        <v>3</v>
      </c>
    </row>
    <row r="33006" spans="6:6">
      <c r="F33006" s="1" t="s">
        <v>3</v>
      </c>
    </row>
    <row r="33007" spans="6:6">
      <c r="F33007" s="1" t="s">
        <v>3</v>
      </c>
    </row>
    <row r="33008" spans="6:6">
      <c r="F33008" s="1" t="s">
        <v>3</v>
      </c>
    </row>
    <row r="33009" spans="6:6">
      <c r="F33009" s="1" t="s">
        <v>3</v>
      </c>
    </row>
    <row r="33010" spans="6:6">
      <c r="F33010" s="1" t="s">
        <v>3</v>
      </c>
    </row>
    <row r="33011" spans="6:6">
      <c r="F33011" s="1" t="s">
        <v>3</v>
      </c>
    </row>
    <row r="33012" spans="6:6">
      <c r="F33012" s="1" t="s">
        <v>3</v>
      </c>
    </row>
    <row r="33013" spans="6:6">
      <c r="F33013" s="1" t="s">
        <v>3</v>
      </c>
    </row>
    <row r="33014" spans="6:6">
      <c r="F33014" s="1" t="s">
        <v>3</v>
      </c>
    </row>
    <row r="33015" spans="6:6">
      <c r="F33015" s="1" t="s">
        <v>3</v>
      </c>
    </row>
    <row r="33016" spans="6:6">
      <c r="F33016" s="1" t="s">
        <v>3</v>
      </c>
    </row>
    <row r="33017" spans="6:6">
      <c r="F33017" s="1" t="s">
        <v>3</v>
      </c>
    </row>
    <row r="33018" spans="6:6">
      <c r="F33018" s="1" t="s">
        <v>3</v>
      </c>
    </row>
    <row r="33019" spans="6:6">
      <c r="F33019" s="1" t="s">
        <v>3</v>
      </c>
    </row>
    <row r="33020" spans="6:6">
      <c r="F33020" s="1" t="s">
        <v>3</v>
      </c>
    </row>
    <row r="33021" spans="6:6">
      <c r="F33021" s="1" t="s">
        <v>3</v>
      </c>
    </row>
    <row r="33022" spans="6:6">
      <c r="F33022" s="1" t="s">
        <v>3</v>
      </c>
    </row>
    <row r="33023" spans="6:6">
      <c r="F33023" s="1" t="s">
        <v>3</v>
      </c>
    </row>
    <row r="33024" spans="6:6">
      <c r="F33024" s="1" t="s">
        <v>3</v>
      </c>
    </row>
    <row r="33025" spans="6:6">
      <c r="F33025" s="1" t="s">
        <v>3</v>
      </c>
    </row>
    <row r="33026" spans="6:6">
      <c r="F33026" s="1" t="s">
        <v>3</v>
      </c>
    </row>
    <row r="33027" spans="6:6">
      <c r="F33027" s="1" t="s">
        <v>3</v>
      </c>
    </row>
    <row r="33028" spans="6:6">
      <c r="F33028" s="1" t="s">
        <v>3</v>
      </c>
    </row>
    <row r="33029" spans="6:6">
      <c r="F33029" s="1" t="s">
        <v>3</v>
      </c>
    </row>
    <row r="33030" spans="6:6">
      <c r="F33030" s="1" t="s">
        <v>3</v>
      </c>
    </row>
    <row r="33031" spans="6:6">
      <c r="F33031" s="1" t="s">
        <v>3</v>
      </c>
    </row>
    <row r="33032" spans="6:6">
      <c r="F33032" s="1" t="s">
        <v>3</v>
      </c>
    </row>
    <row r="33033" spans="6:6">
      <c r="F33033" s="1" t="s">
        <v>3</v>
      </c>
    </row>
    <row r="33034" spans="6:6">
      <c r="F33034" s="1" t="s">
        <v>3</v>
      </c>
    </row>
    <row r="33035" spans="6:6">
      <c r="F33035" s="1" t="s">
        <v>3</v>
      </c>
    </row>
    <row r="33036" spans="6:6">
      <c r="F33036" s="1" t="s">
        <v>3</v>
      </c>
    </row>
    <row r="33037" spans="6:6">
      <c r="F33037" s="1" t="s">
        <v>3</v>
      </c>
    </row>
    <row r="33038" spans="6:6">
      <c r="F33038" s="1" t="s">
        <v>3</v>
      </c>
    </row>
    <row r="33039" spans="6:6">
      <c r="F33039" s="1" t="s">
        <v>3</v>
      </c>
    </row>
    <row r="33040" spans="6:6">
      <c r="F33040" s="1" t="s">
        <v>3</v>
      </c>
    </row>
    <row r="33041" spans="6:6">
      <c r="F33041" s="1" t="s">
        <v>3</v>
      </c>
    </row>
    <row r="33042" spans="6:6">
      <c r="F33042" s="1" t="s">
        <v>3</v>
      </c>
    </row>
    <row r="33043" spans="6:6">
      <c r="F33043" s="1" t="s">
        <v>3</v>
      </c>
    </row>
    <row r="33044" spans="6:6">
      <c r="F33044" s="1" t="s">
        <v>3</v>
      </c>
    </row>
    <row r="33045" spans="6:6">
      <c r="F33045" s="1" t="s">
        <v>3</v>
      </c>
    </row>
    <row r="33046" spans="6:6">
      <c r="F33046" s="1" t="s">
        <v>3</v>
      </c>
    </row>
    <row r="33047" spans="6:6">
      <c r="F33047" s="1" t="s">
        <v>3</v>
      </c>
    </row>
    <row r="33048" spans="6:6">
      <c r="F33048" s="1" t="s">
        <v>3</v>
      </c>
    </row>
    <row r="33049" spans="6:6">
      <c r="F33049" s="1" t="s">
        <v>3</v>
      </c>
    </row>
    <row r="33050" spans="6:6">
      <c r="F33050" s="1" t="s">
        <v>3</v>
      </c>
    </row>
    <row r="33051" spans="6:6">
      <c r="F33051" s="1" t="s">
        <v>3</v>
      </c>
    </row>
    <row r="33052" spans="6:6">
      <c r="F33052" s="1" t="s">
        <v>3</v>
      </c>
    </row>
    <row r="33053" spans="6:6">
      <c r="F33053" s="1" t="s">
        <v>3</v>
      </c>
    </row>
    <row r="33054" spans="6:6">
      <c r="F33054" s="1" t="s">
        <v>3</v>
      </c>
    </row>
    <row r="33055" spans="6:6">
      <c r="F33055" s="1" t="s">
        <v>3</v>
      </c>
    </row>
    <row r="33056" spans="6:6">
      <c r="F33056" s="1" t="s">
        <v>3</v>
      </c>
    </row>
    <row r="33057" spans="6:6">
      <c r="F33057" s="1" t="s">
        <v>3</v>
      </c>
    </row>
    <row r="33058" spans="6:6">
      <c r="F33058" s="1" t="s">
        <v>3</v>
      </c>
    </row>
    <row r="33059" spans="6:6">
      <c r="F33059" s="1" t="s">
        <v>3</v>
      </c>
    </row>
    <row r="33060" spans="6:6">
      <c r="F33060" s="1" t="s">
        <v>3</v>
      </c>
    </row>
    <row r="33061" spans="6:6">
      <c r="F33061" s="1" t="s">
        <v>3</v>
      </c>
    </row>
    <row r="33062" spans="6:6">
      <c r="F33062" s="1" t="s">
        <v>3</v>
      </c>
    </row>
    <row r="33063" spans="6:6">
      <c r="F33063" s="1" t="s">
        <v>3</v>
      </c>
    </row>
    <row r="33064" spans="6:6">
      <c r="F33064" s="1" t="s">
        <v>3</v>
      </c>
    </row>
    <row r="33065" spans="6:6">
      <c r="F33065" s="1" t="s">
        <v>3</v>
      </c>
    </row>
    <row r="33066" spans="6:6">
      <c r="F33066" s="1" t="s">
        <v>3</v>
      </c>
    </row>
    <row r="33067" spans="6:6">
      <c r="F33067" s="1" t="s">
        <v>3</v>
      </c>
    </row>
    <row r="33068" spans="6:6">
      <c r="F33068" s="1" t="s">
        <v>3</v>
      </c>
    </row>
    <row r="33069" spans="6:6">
      <c r="F33069" s="1" t="s">
        <v>3</v>
      </c>
    </row>
    <row r="33070" spans="6:6">
      <c r="F33070" s="1" t="s">
        <v>3</v>
      </c>
    </row>
    <row r="33071" spans="6:6">
      <c r="F33071" s="1" t="s">
        <v>3</v>
      </c>
    </row>
    <row r="33072" spans="6:6">
      <c r="F33072" s="1" t="s">
        <v>3</v>
      </c>
    </row>
    <row r="33073" spans="6:6">
      <c r="F33073" s="1" t="s">
        <v>3</v>
      </c>
    </row>
    <row r="33074" spans="6:6">
      <c r="F33074" s="1" t="s">
        <v>3</v>
      </c>
    </row>
    <row r="33075" spans="6:6">
      <c r="F33075" s="1" t="s">
        <v>3</v>
      </c>
    </row>
    <row r="33076" spans="6:6">
      <c r="F33076" s="1" t="s">
        <v>3</v>
      </c>
    </row>
    <row r="33077" spans="6:6">
      <c r="F33077" s="1" t="s">
        <v>3</v>
      </c>
    </row>
    <row r="33078" spans="6:6">
      <c r="F33078" s="1" t="s">
        <v>3</v>
      </c>
    </row>
    <row r="33079" spans="6:6">
      <c r="F33079" s="1" t="s">
        <v>3</v>
      </c>
    </row>
    <row r="33080" spans="6:6">
      <c r="F33080" s="1" t="s">
        <v>3</v>
      </c>
    </row>
    <row r="33081" spans="6:6">
      <c r="F33081" s="1" t="s">
        <v>3</v>
      </c>
    </row>
    <row r="33082" spans="6:6">
      <c r="F33082" s="1" t="s">
        <v>3</v>
      </c>
    </row>
    <row r="33083" spans="6:6">
      <c r="F33083" s="1" t="s">
        <v>3</v>
      </c>
    </row>
    <row r="33084" spans="6:6">
      <c r="F33084" s="1" t="s">
        <v>3</v>
      </c>
    </row>
    <row r="33085" spans="6:6">
      <c r="F33085" s="1" t="s">
        <v>3</v>
      </c>
    </row>
    <row r="33086" spans="6:6">
      <c r="F33086" s="1" t="s">
        <v>3</v>
      </c>
    </row>
    <row r="33087" spans="6:6">
      <c r="F33087" s="1" t="s">
        <v>3</v>
      </c>
    </row>
    <row r="33088" spans="6:6">
      <c r="F33088" s="1" t="s">
        <v>3</v>
      </c>
    </row>
    <row r="33089" spans="6:6">
      <c r="F33089" s="1" t="s">
        <v>3</v>
      </c>
    </row>
    <row r="33090" spans="6:6">
      <c r="F33090" s="1" t="s">
        <v>3</v>
      </c>
    </row>
    <row r="33091" spans="6:6">
      <c r="F33091" s="1" t="s">
        <v>3</v>
      </c>
    </row>
    <row r="33092" spans="6:6">
      <c r="F33092" s="1" t="s">
        <v>3</v>
      </c>
    </row>
    <row r="33093" spans="6:6">
      <c r="F33093" s="1" t="s">
        <v>3</v>
      </c>
    </row>
    <row r="33094" spans="6:6">
      <c r="F33094" s="1" t="s">
        <v>3</v>
      </c>
    </row>
    <row r="33095" spans="6:6">
      <c r="F33095" s="1" t="s">
        <v>3</v>
      </c>
    </row>
    <row r="33096" spans="6:6">
      <c r="F33096" s="1" t="s">
        <v>3</v>
      </c>
    </row>
    <row r="33097" spans="6:6">
      <c r="F33097" s="1" t="s">
        <v>3</v>
      </c>
    </row>
    <row r="33098" spans="6:6">
      <c r="F33098" s="1" t="s">
        <v>3</v>
      </c>
    </row>
    <row r="33099" spans="6:6">
      <c r="F33099" s="1" t="s">
        <v>3</v>
      </c>
    </row>
    <row r="33100" spans="6:6">
      <c r="F33100" s="1" t="s">
        <v>3</v>
      </c>
    </row>
    <row r="33101" spans="6:6">
      <c r="F33101" s="1" t="s">
        <v>3</v>
      </c>
    </row>
    <row r="33102" spans="6:6">
      <c r="F33102" s="1" t="s">
        <v>3</v>
      </c>
    </row>
    <row r="33103" spans="6:6">
      <c r="F33103" s="1" t="s">
        <v>3</v>
      </c>
    </row>
    <row r="33104" spans="6:6">
      <c r="F33104" s="1" t="s">
        <v>3</v>
      </c>
    </row>
    <row r="33105" spans="6:6">
      <c r="F33105" s="1" t="s">
        <v>3</v>
      </c>
    </row>
    <row r="33106" spans="6:6">
      <c r="F33106" s="1" t="s">
        <v>3</v>
      </c>
    </row>
    <row r="33107" spans="6:6">
      <c r="F33107" s="1" t="s">
        <v>3</v>
      </c>
    </row>
    <row r="33108" spans="6:6">
      <c r="F33108" s="1" t="s">
        <v>3</v>
      </c>
    </row>
    <row r="33109" spans="6:6">
      <c r="F33109" s="1" t="s">
        <v>3</v>
      </c>
    </row>
    <row r="33110" spans="6:6">
      <c r="F33110" s="1" t="s">
        <v>3</v>
      </c>
    </row>
    <row r="33111" spans="6:6">
      <c r="F33111" s="1" t="s">
        <v>3</v>
      </c>
    </row>
    <row r="33112" spans="6:6">
      <c r="F33112" s="1" t="s">
        <v>3</v>
      </c>
    </row>
    <row r="33113" spans="6:6">
      <c r="F33113" s="1" t="s">
        <v>3</v>
      </c>
    </row>
    <row r="33114" spans="6:6">
      <c r="F33114" s="1" t="s">
        <v>3</v>
      </c>
    </row>
    <row r="33115" spans="6:6">
      <c r="F33115" s="1" t="s">
        <v>3</v>
      </c>
    </row>
    <row r="33116" spans="6:6">
      <c r="F33116" s="1" t="s">
        <v>3</v>
      </c>
    </row>
    <row r="33117" spans="6:6">
      <c r="F33117" s="1" t="s">
        <v>3</v>
      </c>
    </row>
    <row r="33118" spans="6:6">
      <c r="F33118" s="1" t="s">
        <v>3</v>
      </c>
    </row>
    <row r="33119" spans="6:6">
      <c r="F33119" s="1" t="s">
        <v>3</v>
      </c>
    </row>
    <row r="33120" spans="6:6">
      <c r="F33120" s="1" t="s">
        <v>3</v>
      </c>
    </row>
    <row r="33121" spans="6:6">
      <c r="F33121" s="1" t="s">
        <v>3</v>
      </c>
    </row>
    <row r="33122" spans="6:6">
      <c r="F33122" s="1" t="s">
        <v>3</v>
      </c>
    </row>
    <row r="33123" spans="6:6">
      <c r="F33123" s="1" t="s">
        <v>3</v>
      </c>
    </row>
    <row r="33124" spans="6:6">
      <c r="F33124" s="1" t="s">
        <v>3</v>
      </c>
    </row>
    <row r="33125" spans="6:6">
      <c r="F33125" s="1" t="s">
        <v>3</v>
      </c>
    </row>
    <row r="33126" spans="6:6">
      <c r="F33126" s="1" t="s">
        <v>3</v>
      </c>
    </row>
    <row r="33127" spans="6:6">
      <c r="F33127" s="1" t="s">
        <v>3</v>
      </c>
    </row>
    <row r="33128" spans="6:6">
      <c r="F33128" s="1" t="s">
        <v>3</v>
      </c>
    </row>
    <row r="33129" spans="6:6">
      <c r="F33129" s="1" t="s">
        <v>3</v>
      </c>
    </row>
    <row r="33130" spans="6:6">
      <c r="F33130" s="1" t="s">
        <v>3</v>
      </c>
    </row>
    <row r="33131" spans="6:6">
      <c r="F33131" s="1" t="s">
        <v>3</v>
      </c>
    </row>
    <row r="33132" spans="6:6">
      <c r="F33132" s="1" t="s">
        <v>3</v>
      </c>
    </row>
    <row r="33133" spans="6:6">
      <c r="F33133" s="1" t="s">
        <v>3</v>
      </c>
    </row>
    <row r="33134" spans="6:6">
      <c r="F33134" s="1" t="s">
        <v>3</v>
      </c>
    </row>
    <row r="33135" spans="6:6">
      <c r="F33135" s="1" t="s">
        <v>3</v>
      </c>
    </row>
    <row r="33136" spans="6:6">
      <c r="F33136" s="1" t="s">
        <v>3</v>
      </c>
    </row>
    <row r="33137" spans="6:6">
      <c r="F33137" s="1" t="s">
        <v>3</v>
      </c>
    </row>
    <row r="33138" spans="6:6">
      <c r="F33138" s="1" t="s">
        <v>3</v>
      </c>
    </row>
    <row r="33139" spans="6:6">
      <c r="F33139" s="1" t="s">
        <v>3</v>
      </c>
    </row>
    <row r="33140" spans="6:6">
      <c r="F33140" s="1" t="s">
        <v>3</v>
      </c>
    </row>
    <row r="33141" spans="6:6">
      <c r="F33141" s="1" t="s">
        <v>3</v>
      </c>
    </row>
    <row r="33142" spans="6:6">
      <c r="F33142" s="1" t="s">
        <v>3</v>
      </c>
    </row>
    <row r="33143" spans="6:6">
      <c r="F33143" s="1" t="s">
        <v>3</v>
      </c>
    </row>
    <row r="33144" spans="6:6">
      <c r="F33144" s="1" t="s">
        <v>3</v>
      </c>
    </row>
    <row r="33145" spans="6:6">
      <c r="F33145" s="1" t="s">
        <v>3</v>
      </c>
    </row>
    <row r="33146" spans="6:6">
      <c r="F33146" s="1" t="s">
        <v>3</v>
      </c>
    </row>
    <row r="33147" spans="6:6">
      <c r="F33147" s="1" t="s">
        <v>3</v>
      </c>
    </row>
    <row r="33148" spans="6:6">
      <c r="F33148" s="1" t="s">
        <v>3</v>
      </c>
    </row>
    <row r="33149" spans="6:6">
      <c r="F33149" s="1" t="s">
        <v>3</v>
      </c>
    </row>
    <row r="33150" spans="6:6">
      <c r="F33150" s="1" t="s">
        <v>3</v>
      </c>
    </row>
    <row r="33151" spans="6:6">
      <c r="F33151" s="1" t="s">
        <v>3</v>
      </c>
    </row>
    <row r="33152" spans="6:6">
      <c r="F33152" s="1" t="s">
        <v>3</v>
      </c>
    </row>
    <row r="33153" spans="6:6">
      <c r="F33153" s="1" t="s">
        <v>3</v>
      </c>
    </row>
    <row r="33154" spans="6:6">
      <c r="F33154" s="1" t="s">
        <v>3</v>
      </c>
    </row>
    <row r="33155" spans="6:6">
      <c r="F33155" s="1" t="s">
        <v>3</v>
      </c>
    </row>
    <row r="33156" spans="6:6">
      <c r="F33156" s="1" t="s">
        <v>3</v>
      </c>
    </row>
    <row r="33157" spans="6:6">
      <c r="F33157" s="1" t="s">
        <v>3</v>
      </c>
    </row>
    <row r="33158" spans="6:6">
      <c r="F33158" s="1" t="s">
        <v>3</v>
      </c>
    </row>
    <row r="33159" spans="6:6">
      <c r="F33159" s="1" t="s">
        <v>3</v>
      </c>
    </row>
    <row r="33160" spans="6:6">
      <c r="F33160" s="1" t="s">
        <v>3</v>
      </c>
    </row>
    <row r="33161" spans="6:6">
      <c r="F33161" s="1" t="s">
        <v>3</v>
      </c>
    </row>
    <row r="33162" spans="6:6">
      <c r="F33162" s="1" t="s">
        <v>3</v>
      </c>
    </row>
    <row r="33163" spans="6:6">
      <c r="F33163" s="1" t="s">
        <v>3</v>
      </c>
    </row>
    <row r="33164" spans="6:6">
      <c r="F33164" s="1" t="s">
        <v>3</v>
      </c>
    </row>
    <row r="33165" spans="6:6">
      <c r="F33165" s="1" t="s">
        <v>3</v>
      </c>
    </row>
    <row r="33166" spans="6:6">
      <c r="F33166" s="1" t="s">
        <v>3</v>
      </c>
    </row>
    <row r="33167" spans="6:6">
      <c r="F33167" s="1" t="s">
        <v>3</v>
      </c>
    </row>
    <row r="33168" spans="6:6">
      <c r="F33168" s="1" t="s">
        <v>3</v>
      </c>
    </row>
    <row r="33169" spans="6:6">
      <c r="F33169" s="1" t="s">
        <v>3</v>
      </c>
    </row>
    <row r="33170" spans="6:6">
      <c r="F33170" s="1" t="s">
        <v>3</v>
      </c>
    </row>
    <row r="33171" spans="6:6">
      <c r="F33171" s="1" t="s">
        <v>3</v>
      </c>
    </row>
    <row r="33172" spans="6:6">
      <c r="F33172" s="1" t="s">
        <v>3</v>
      </c>
    </row>
    <row r="33173" spans="6:6">
      <c r="F33173" s="1" t="s">
        <v>3</v>
      </c>
    </row>
    <row r="33174" spans="6:6">
      <c r="F33174" s="1" t="s">
        <v>3</v>
      </c>
    </row>
    <row r="33175" spans="6:6">
      <c r="F33175" s="1" t="s">
        <v>3</v>
      </c>
    </row>
    <row r="33176" spans="6:6">
      <c r="F33176" s="1" t="s">
        <v>3</v>
      </c>
    </row>
    <row r="33177" spans="6:6">
      <c r="F33177" s="1" t="s">
        <v>3</v>
      </c>
    </row>
    <row r="33178" spans="6:6">
      <c r="F33178" s="1" t="s">
        <v>3</v>
      </c>
    </row>
    <row r="33179" spans="6:6">
      <c r="F33179" s="1" t="s">
        <v>3</v>
      </c>
    </row>
    <row r="33180" spans="6:6">
      <c r="F33180" s="1" t="s">
        <v>3</v>
      </c>
    </row>
    <row r="33181" spans="6:6">
      <c r="F33181" s="1" t="s">
        <v>3</v>
      </c>
    </row>
    <row r="33182" spans="6:6">
      <c r="F33182" s="1" t="s">
        <v>3</v>
      </c>
    </row>
    <row r="33183" spans="6:6">
      <c r="F33183" s="1" t="s">
        <v>3</v>
      </c>
    </row>
    <row r="33184" spans="6:6">
      <c r="F33184" s="1" t="s">
        <v>3</v>
      </c>
    </row>
    <row r="33185" spans="6:6">
      <c r="F33185" s="1" t="s">
        <v>3</v>
      </c>
    </row>
    <row r="33186" spans="6:6">
      <c r="F33186" s="1" t="s">
        <v>3</v>
      </c>
    </row>
    <row r="33187" spans="6:6">
      <c r="F33187" s="1" t="s">
        <v>3</v>
      </c>
    </row>
    <row r="33188" spans="6:6">
      <c r="F33188" s="1" t="s">
        <v>3</v>
      </c>
    </row>
    <row r="33189" spans="6:6">
      <c r="F33189" s="1" t="s">
        <v>3</v>
      </c>
    </row>
    <row r="33190" spans="6:6">
      <c r="F33190" s="1" t="s">
        <v>3</v>
      </c>
    </row>
    <row r="33191" spans="6:6">
      <c r="F33191" s="1" t="s">
        <v>3</v>
      </c>
    </row>
    <row r="33192" spans="6:6">
      <c r="F33192" s="1" t="s">
        <v>3</v>
      </c>
    </row>
    <row r="33193" spans="6:6">
      <c r="F33193" s="1" t="s">
        <v>3</v>
      </c>
    </row>
    <row r="33194" spans="6:6">
      <c r="F33194" s="1" t="s">
        <v>3</v>
      </c>
    </row>
    <row r="33195" spans="6:6">
      <c r="F33195" s="1" t="s">
        <v>3</v>
      </c>
    </row>
    <row r="33196" spans="6:6">
      <c r="F33196" s="1" t="s">
        <v>3</v>
      </c>
    </row>
    <row r="33197" spans="6:6">
      <c r="F33197" s="1" t="s">
        <v>3</v>
      </c>
    </row>
    <row r="33198" spans="6:6">
      <c r="F33198" s="1" t="s">
        <v>3</v>
      </c>
    </row>
    <row r="33199" spans="6:6">
      <c r="F33199" s="1" t="s">
        <v>3</v>
      </c>
    </row>
    <row r="33200" spans="6:6">
      <c r="F33200" s="1" t="s">
        <v>3</v>
      </c>
    </row>
    <row r="33201" spans="6:6">
      <c r="F33201" s="1" t="s">
        <v>3</v>
      </c>
    </row>
    <row r="33202" spans="6:6">
      <c r="F33202" s="1" t="s">
        <v>3</v>
      </c>
    </row>
    <row r="33203" spans="6:6">
      <c r="F33203" s="1" t="s">
        <v>3</v>
      </c>
    </row>
    <row r="33204" spans="6:6">
      <c r="F33204" s="1" t="s">
        <v>3</v>
      </c>
    </row>
    <row r="33205" spans="6:6">
      <c r="F33205" s="1" t="s">
        <v>3</v>
      </c>
    </row>
    <row r="33206" spans="6:6">
      <c r="F33206" s="1" t="s">
        <v>3</v>
      </c>
    </row>
    <row r="33207" spans="6:6">
      <c r="F33207" s="1" t="s">
        <v>3</v>
      </c>
    </row>
    <row r="33208" spans="6:6">
      <c r="F33208" s="1" t="s">
        <v>3</v>
      </c>
    </row>
    <row r="33209" spans="6:6">
      <c r="F33209" s="1" t="s">
        <v>3</v>
      </c>
    </row>
    <row r="33210" spans="6:6">
      <c r="F33210" s="1" t="s">
        <v>3</v>
      </c>
    </row>
    <row r="33211" spans="6:6">
      <c r="F33211" s="1" t="s">
        <v>3</v>
      </c>
    </row>
    <row r="33212" spans="6:6">
      <c r="F33212" s="1" t="s">
        <v>3</v>
      </c>
    </row>
    <row r="33213" spans="6:6">
      <c r="F33213" s="1" t="s">
        <v>3</v>
      </c>
    </row>
    <row r="33214" spans="6:6">
      <c r="F33214" s="1" t="s">
        <v>3</v>
      </c>
    </row>
    <row r="33215" spans="6:6">
      <c r="F33215" s="1" t="s">
        <v>3</v>
      </c>
    </row>
    <row r="33216" spans="6:6">
      <c r="F33216" s="1" t="s">
        <v>3</v>
      </c>
    </row>
    <row r="33217" spans="6:6">
      <c r="F33217" s="1" t="s">
        <v>3</v>
      </c>
    </row>
    <row r="33218" spans="6:6">
      <c r="F33218" s="1" t="s">
        <v>3</v>
      </c>
    </row>
    <row r="33219" spans="6:6">
      <c r="F33219" s="1" t="s">
        <v>3</v>
      </c>
    </row>
    <row r="33220" spans="6:6">
      <c r="F33220" s="1" t="s">
        <v>3</v>
      </c>
    </row>
    <row r="33221" spans="6:6">
      <c r="F33221" s="1" t="s">
        <v>3</v>
      </c>
    </row>
    <row r="33222" spans="6:6">
      <c r="F33222" s="1" t="s">
        <v>3</v>
      </c>
    </row>
    <row r="33223" spans="6:6">
      <c r="F33223" s="1" t="s">
        <v>3</v>
      </c>
    </row>
    <row r="33224" spans="6:6">
      <c r="F33224" s="1" t="s">
        <v>3</v>
      </c>
    </row>
    <row r="33225" spans="6:6">
      <c r="F33225" s="1" t="s">
        <v>3</v>
      </c>
    </row>
    <row r="33226" spans="6:6">
      <c r="F33226" s="1" t="s">
        <v>3</v>
      </c>
    </row>
    <row r="33227" spans="6:6">
      <c r="F33227" s="1" t="s">
        <v>3</v>
      </c>
    </row>
    <row r="33228" spans="6:6">
      <c r="F33228" s="1" t="s">
        <v>3</v>
      </c>
    </row>
    <row r="33229" spans="6:6">
      <c r="F33229" s="1" t="s">
        <v>3</v>
      </c>
    </row>
    <row r="33230" spans="6:6">
      <c r="F33230" s="1" t="s">
        <v>3</v>
      </c>
    </row>
    <row r="33231" spans="6:6">
      <c r="F33231" s="1" t="s">
        <v>3</v>
      </c>
    </row>
    <row r="33232" spans="6:6">
      <c r="F33232" s="1" t="s">
        <v>3</v>
      </c>
    </row>
    <row r="33233" spans="6:6">
      <c r="F33233" s="1" t="s">
        <v>3</v>
      </c>
    </row>
    <row r="33234" spans="6:6">
      <c r="F33234" s="1" t="s">
        <v>3</v>
      </c>
    </row>
    <row r="33235" spans="6:6">
      <c r="F33235" s="1" t="s">
        <v>3</v>
      </c>
    </row>
    <row r="33236" spans="6:6">
      <c r="F33236" s="1" t="s">
        <v>3</v>
      </c>
    </row>
    <row r="33237" spans="6:6">
      <c r="F33237" s="1" t="s">
        <v>3</v>
      </c>
    </row>
    <row r="33238" spans="6:6">
      <c r="F33238" s="1" t="s">
        <v>3</v>
      </c>
    </row>
    <row r="33239" spans="6:6">
      <c r="F33239" s="1" t="s">
        <v>3</v>
      </c>
    </row>
    <row r="33240" spans="6:6">
      <c r="F33240" s="1" t="s">
        <v>3</v>
      </c>
    </row>
    <row r="33241" spans="6:6">
      <c r="F33241" s="1" t="s">
        <v>3</v>
      </c>
    </row>
    <row r="33242" spans="6:6">
      <c r="F33242" s="1" t="s">
        <v>3</v>
      </c>
    </row>
    <row r="33243" spans="6:6">
      <c r="F33243" s="1" t="s">
        <v>3</v>
      </c>
    </row>
    <row r="33244" spans="6:6">
      <c r="F33244" s="1" t="s">
        <v>3</v>
      </c>
    </row>
    <row r="33245" spans="6:6">
      <c r="F33245" s="1" t="s">
        <v>3</v>
      </c>
    </row>
    <row r="33246" spans="6:6">
      <c r="F33246" s="1" t="s">
        <v>3</v>
      </c>
    </row>
    <row r="33247" spans="6:6">
      <c r="F33247" s="1" t="s">
        <v>3</v>
      </c>
    </row>
    <row r="33248" spans="6:6">
      <c r="F33248" s="1" t="s">
        <v>3</v>
      </c>
    </row>
    <row r="33249" spans="6:6">
      <c r="F33249" s="1" t="s">
        <v>3</v>
      </c>
    </row>
    <row r="33250" spans="6:6">
      <c r="F33250" s="1" t="s">
        <v>3</v>
      </c>
    </row>
    <row r="33251" spans="6:6">
      <c r="F33251" s="1" t="s">
        <v>3</v>
      </c>
    </row>
    <row r="33252" spans="6:6">
      <c r="F33252" s="1" t="s">
        <v>3</v>
      </c>
    </row>
    <row r="33253" spans="6:6">
      <c r="F33253" s="1" t="s">
        <v>3</v>
      </c>
    </row>
    <row r="33254" spans="6:6">
      <c r="F33254" s="1" t="s">
        <v>3</v>
      </c>
    </row>
    <row r="33255" spans="6:6">
      <c r="F33255" s="1" t="s">
        <v>3</v>
      </c>
    </row>
    <row r="33256" spans="6:6">
      <c r="F33256" s="1" t="s">
        <v>3</v>
      </c>
    </row>
    <row r="33257" spans="6:6">
      <c r="F33257" s="1" t="s">
        <v>3</v>
      </c>
    </row>
    <row r="33258" spans="6:6">
      <c r="F33258" s="1" t="s">
        <v>3</v>
      </c>
    </row>
    <row r="33259" spans="6:6">
      <c r="F33259" s="1" t="s">
        <v>3</v>
      </c>
    </row>
    <row r="33260" spans="6:6">
      <c r="F33260" s="1" t="s">
        <v>3</v>
      </c>
    </row>
    <row r="33261" spans="6:6">
      <c r="F33261" s="1" t="s">
        <v>3</v>
      </c>
    </row>
    <row r="33262" spans="6:6">
      <c r="F33262" s="1" t="s">
        <v>3</v>
      </c>
    </row>
    <row r="33263" spans="6:6">
      <c r="F33263" s="1" t="s">
        <v>3</v>
      </c>
    </row>
    <row r="33264" spans="6:6">
      <c r="F33264" s="1" t="s">
        <v>3</v>
      </c>
    </row>
    <row r="33265" spans="6:6">
      <c r="F33265" s="1" t="s">
        <v>3</v>
      </c>
    </row>
    <row r="33266" spans="6:6">
      <c r="F33266" s="1" t="s">
        <v>3</v>
      </c>
    </row>
    <row r="33267" spans="6:6">
      <c r="F33267" s="1" t="s">
        <v>3</v>
      </c>
    </row>
    <row r="33268" spans="6:6">
      <c r="F33268" s="1" t="s">
        <v>3</v>
      </c>
    </row>
    <row r="33269" spans="6:6">
      <c r="F33269" s="1" t="s">
        <v>3</v>
      </c>
    </row>
    <row r="33270" spans="6:6">
      <c r="F33270" s="1" t="s">
        <v>3</v>
      </c>
    </row>
    <row r="33271" spans="6:6">
      <c r="F33271" s="1" t="s">
        <v>3</v>
      </c>
    </row>
    <row r="33272" spans="6:6">
      <c r="F33272" s="1" t="s">
        <v>3</v>
      </c>
    </row>
    <row r="33273" spans="6:6">
      <c r="F33273" s="1" t="s">
        <v>3</v>
      </c>
    </row>
    <row r="33274" spans="6:6">
      <c r="F33274" s="1" t="s">
        <v>3</v>
      </c>
    </row>
    <row r="33275" spans="6:6">
      <c r="F33275" s="1" t="s">
        <v>3</v>
      </c>
    </row>
    <row r="33276" spans="6:6">
      <c r="F33276" s="1" t="s">
        <v>3</v>
      </c>
    </row>
    <row r="33277" spans="6:6">
      <c r="F33277" s="1" t="s">
        <v>3</v>
      </c>
    </row>
    <row r="33278" spans="6:6">
      <c r="F33278" s="1" t="s">
        <v>3</v>
      </c>
    </row>
    <row r="33279" spans="6:6">
      <c r="F33279" s="1" t="s">
        <v>3</v>
      </c>
    </row>
    <row r="33280" spans="6:6">
      <c r="F33280" s="1" t="s">
        <v>3</v>
      </c>
    </row>
    <row r="33281" spans="6:6">
      <c r="F33281" s="1" t="s">
        <v>3</v>
      </c>
    </row>
    <row r="33282" spans="6:6">
      <c r="F33282" s="1" t="s">
        <v>3</v>
      </c>
    </row>
    <row r="33283" spans="6:6">
      <c r="F33283" s="1" t="s">
        <v>3</v>
      </c>
    </row>
    <row r="33284" spans="6:6">
      <c r="F33284" s="1" t="s">
        <v>3</v>
      </c>
    </row>
    <row r="33285" spans="6:6">
      <c r="F33285" s="1" t="s">
        <v>3</v>
      </c>
    </row>
    <row r="33286" spans="6:6">
      <c r="F33286" s="1" t="s">
        <v>3</v>
      </c>
    </row>
    <row r="33287" spans="6:6">
      <c r="F33287" s="1" t="s">
        <v>3</v>
      </c>
    </row>
    <row r="33288" spans="6:6">
      <c r="F33288" s="1" t="s">
        <v>3</v>
      </c>
    </row>
    <row r="33289" spans="6:6">
      <c r="F33289" s="1" t="s">
        <v>3</v>
      </c>
    </row>
    <row r="33290" spans="6:6">
      <c r="F33290" s="1" t="s">
        <v>3</v>
      </c>
    </row>
    <row r="33291" spans="6:6">
      <c r="F33291" s="1" t="s">
        <v>3</v>
      </c>
    </row>
    <row r="33292" spans="6:6">
      <c r="F33292" s="1" t="s">
        <v>3</v>
      </c>
    </row>
    <row r="33293" spans="6:6">
      <c r="F33293" s="1" t="s">
        <v>3</v>
      </c>
    </row>
    <row r="33294" spans="6:6">
      <c r="F33294" s="1" t="s">
        <v>3</v>
      </c>
    </row>
    <row r="33295" spans="6:6">
      <c r="F33295" s="1" t="s">
        <v>3</v>
      </c>
    </row>
    <row r="33296" spans="6:6">
      <c r="F33296" s="1" t="s">
        <v>3</v>
      </c>
    </row>
    <row r="33297" spans="6:6">
      <c r="F33297" s="1" t="s">
        <v>3</v>
      </c>
    </row>
    <row r="33298" spans="6:6">
      <c r="F33298" s="1" t="s">
        <v>3</v>
      </c>
    </row>
    <row r="33299" spans="6:6">
      <c r="F33299" s="1" t="s">
        <v>3</v>
      </c>
    </row>
    <row r="33300" spans="6:6">
      <c r="F33300" s="1" t="s">
        <v>3</v>
      </c>
    </row>
    <row r="33301" spans="6:6">
      <c r="F33301" s="1" t="s">
        <v>3</v>
      </c>
    </row>
    <row r="33302" spans="6:6">
      <c r="F33302" s="1" t="s">
        <v>3</v>
      </c>
    </row>
    <row r="33303" spans="6:6">
      <c r="F33303" s="1" t="s">
        <v>3</v>
      </c>
    </row>
    <row r="33304" spans="6:6">
      <c r="F33304" s="1" t="s">
        <v>3</v>
      </c>
    </row>
    <row r="33305" spans="6:6">
      <c r="F33305" s="1" t="s">
        <v>3</v>
      </c>
    </row>
    <row r="33306" spans="6:6">
      <c r="F33306" s="1" t="s">
        <v>3</v>
      </c>
    </row>
    <row r="33307" spans="6:6">
      <c r="F33307" s="1" t="s">
        <v>3</v>
      </c>
    </row>
    <row r="33308" spans="6:6">
      <c r="F33308" s="1" t="s">
        <v>3</v>
      </c>
    </row>
    <row r="33309" spans="6:6">
      <c r="F33309" s="1" t="s">
        <v>3</v>
      </c>
    </row>
    <row r="33310" spans="6:6">
      <c r="F33310" s="1" t="s">
        <v>3</v>
      </c>
    </row>
    <row r="33311" spans="6:6">
      <c r="F33311" s="1" t="s">
        <v>3</v>
      </c>
    </row>
    <row r="33312" spans="6:6">
      <c r="F33312" s="1" t="s">
        <v>3</v>
      </c>
    </row>
    <row r="33313" spans="6:6">
      <c r="F33313" s="1" t="s">
        <v>3</v>
      </c>
    </row>
    <row r="33314" spans="6:6">
      <c r="F33314" s="1" t="s">
        <v>3</v>
      </c>
    </row>
    <row r="33315" spans="6:6">
      <c r="F33315" s="1" t="s">
        <v>3</v>
      </c>
    </row>
    <row r="33316" spans="6:6">
      <c r="F33316" s="1" t="s">
        <v>3</v>
      </c>
    </row>
    <row r="33317" spans="6:6">
      <c r="F33317" s="1" t="s">
        <v>3</v>
      </c>
    </row>
    <row r="33318" spans="6:6">
      <c r="F33318" s="1" t="s">
        <v>3</v>
      </c>
    </row>
    <row r="33319" spans="6:6">
      <c r="F33319" s="1" t="s">
        <v>3</v>
      </c>
    </row>
    <row r="33320" spans="6:6">
      <c r="F33320" s="1" t="s">
        <v>3</v>
      </c>
    </row>
    <row r="33321" spans="6:6">
      <c r="F33321" s="1" t="s">
        <v>3</v>
      </c>
    </row>
    <row r="33322" spans="6:6">
      <c r="F33322" s="1" t="s">
        <v>3</v>
      </c>
    </row>
    <row r="33323" spans="6:6">
      <c r="F33323" s="1" t="s">
        <v>3</v>
      </c>
    </row>
    <row r="33324" spans="6:6">
      <c r="F33324" s="1" t="s">
        <v>3</v>
      </c>
    </row>
    <row r="33325" spans="6:6">
      <c r="F33325" s="1" t="s">
        <v>3</v>
      </c>
    </row>
    <row r="33326" spans="6:6">
      <c r="F33326" s="1" t="s">
        <v>3</v>
      </c>
    </row>
    <row r="33327" spans="6:6">
      <c r="F33327" s="1" t="s">
        <v>3</v>
      </c>
    </row>
    <row r="33328" spans="6:6">
      <c r="F33328" s="1" t="s">
        <v>3</v>
      </c>
    </row>
    <row r="33329" spans="6:6">
      <c r="F33329" s="1" t="s">
        <v>3</v>
      </c>
    </row>
    <row r="33330" spans="6:6">
      <c r="F33330" s="1" t="s">
        <v>3</v>
      </c>
    </row>
    <row r="33331" spans="6:6">
      <c r="F33331" s="1" t="s">
        <v>3</v>
      </c>
    </row>
    <row r="33332" spans="6:6">
      <c r="F33332" s="1" t="s">
        <v>3</v>
      </c>
    </row>
    <row r="33333" spans="6:6">
      <c r="F33333" s="1" t="s">
        <v>3</v>
      </c>
    </row>
    <row r="33334" spans="6:6">
      <c r="F33334" s="1" t="s">
        <v>3</v>
      </c>
    </row>
    <row r="33335" spans="6:6">
      <c r="F33335" s="1" t="s">
        <v>3</v>
      </c>
    </row>
    <row r="33336" spans="6:6">
      <c r="F33336" s="1" t="s">
        <v>3</v>
      </c>
    </row>
    <row r="33337" spans="6:6">
      <c r="F33337" s="1" t="s">
        <v>3</v>
      </c>
    </row>
    <row r="33338" spans="6:6">
      <c r="F33338" s="1" t="s">
        <v>3</v>
      </c>
    </row>
    <row r="33339" spans="6:6">
      <c r="F33339" s="1" t="s">
        <v>3</v>
      </c>
    </row>
    <row r="33340" spans="6:6">
      <c r="F33340" s="1" t="s">
        <v>3</v>
      </c>
    </row>
    <row r="33341" spans="6:6">
      <c r="F33341" s="1" t="s">
        <v>3</v>
      </c>
    </row>
    <row r="33342" spans="6:6">
      <c r="F33342" s="1" t="s">
        <v>3</v>
      </c>
    </row>
    <row r="33343" spans="6:6">
      <c r="F33343" s="1" t="s">
        <v>3</v>
      </c>
    </row>
    <row r="33344" spans="6:6">
      <c r="F33344" s="1" t="s">
        <v>3</v>
      </c>
    </row>
    <row r="33345" spans="6:6">
      <c r="F33345" s="1" t="s">
        <v>3</v>
      </c>
    </row>
    <row r="33346" spans="6:6">
      <c r="F33346" s="1" t="s">
        <v>3</v>
      </c>
    </row>
    <row r="33347" spans="6:6">
      <c r="F33347" s="1" t="s">
        <v>3</v>
      </c>
    </row>
    <row r="33348" spans="6:6">
      <c r="F33348" s="1" t="s">
        <v>3</v>
      </c>
    </row>
    <row r="33349" spans="6:6">
      <c r="F33349" s="1" t="s">
        <v>3</v>
      </c>
    </row>
    <row r="33350" spans="6:6">
      <c r="F33350" s="1" t="s">
        <v>3</v>
      </c>
    </row>
    <row r="33351" spans="6:6">
      <c r="F33351" s="1" t="s">
        <v>3</v>
      </c>
    </row>
    <row r="33352" spans="6:6">
      <c r="F33352" s="1" t="s">
        <v>3</v>
      </c>
    </row>
    <row r="33353" spans="6:6">
      <c r="F33353" s="1" t="s">
        <v>3</v>
      </c>
    </row>
    <row r="33354" spans="6:6">
      <c r="F33354" s="1" t="s">
        <v>3</v>
      </c>
    </row>
    <row r="33355" spans="6:6">
      <c r="F33355" s="1" t="s">
        <v>3</v>
      </c>
    </row>
    <row r="33356" spans="6:6">
      <c r="F33356" s="1" t="s">
        <v>3</v>
      </c>
    </row>
    <row r="33357" spans="6:6">
      <c r="F33357" s="1" t="s">
        <v>3</v>
      </c>
    </row>
    <row r="33358" spans="6:6">
      <c r="F33358" s="1" t="s">
        <v>3</v>
      </c>
    </row>
    <row r="33359" spans="6:6">
      <c r="F33359" s="1" t="s">
        <v>3</v>
      </c>
    </row>
    <row r="33360" spans="6:6">
      <c r="F33360" s="1" t="s">
        <v>3</v>
      </c>
    </row>
    <row r="33361" spans="6:6">
      <c r="F33361" s="1" t="s">
        <v>3</v>
      </c>
    </row>
    <row r="33362" spans="6:6">
      <c r="F33362" s="1" t="s">
        <v>3</v>
      </c>
    </row>
    <row r="33363" spans="6:6">
      <c r="F33363" s="1" t="s">
        <v>3</v>
      </c>
    </row>
    <row r="33364" spans="6:6">
      <c r="F33364" s="1" t="s">
        <v>3</v>
      </c>
    </row>
    <row r="33365" spans="6:6">
      <c r="F33365" s="1" t="s">
        <v>3</v>
      </c>
    </row>
    <row r="33366" spans="6:6">
      <c r="F33366" s="1" t="s">
        <v>3</v>
      </c>
    </row>
    <row r="33367" spans="6:6">
      <c r="F33367" s="1" t="s">
        <v>3</v>
      </c>
    </row>
    <row r="33368" spans="6:6">
      <c r="F33368" s="1" t="s">
        <v>3</v>
      </c>
    </row>
    <row r="33369" spans="6:6">
      <c r="F33369" s="1" t="s">
        <v>3</v>
      </c>
    </row>
    <row r="33370" spans="6:6">
      <c r="F33370" s="1" t="s">
        <v>3</v>
      </c>
    </row>
    <row r="33371" spans="6:6">
      <c r="F33371" s="1" t="s">
        <v>3</v>
      </c>
    </row>
    <row r="33372" spans="6:6">
      <c r="F33372" s="1" t="s">
        <v>3</v>
      </c>
    </row>
    <row r="33373" spans="6:6">
      <c r="F33373" s="1" t="s">
        <v>3</v>
      </c>
    </row>
    <row r="33374" spans="6:6">
      <c r="F33374" s="1" t="s">
        <v>3</v>
      </c>
    </row>
    <row r="33375" spans="6:6">
      <c r="F33375" s="1" t="s">
        <v>3</v>
      </c>
    </row>
    <row r="33376" spans="6:6">
      <c r="F33376" s="1" t="s">
        <v>3</v>
      </c>
    </row>
    <row r="33377" spans="6:6">
      <c r="F33377" s="1" t="s">
        <v>3</v>
      </c>
    </row>
    <row r="33378" spans="6:6">
      <c r="F33378" s="1" t="s">
        <v>3</v>
      </c>
    </row>
    <row r="33379" spans="6:6">
      <c r="F33379" s="1" t="s">
        <v>3</v>
      </c>
    </row>
    <row r="33380" spans="6:6">
      <c r="F33380" s="1" t="s">
        <v>3</v>
      </c>
    </row>
    <row r="33381" spans="6:6">
      <c r="F33381" s="1" t="s">
        <v>3</v>
      </c>
    </row>
    <row r="33382" spans="6:6">
      <c r="F33382" s="1" t="s">
        <v>3</v>
      </c>
    </row>
    <row r="33383" spans="6:6">
      <c r="F33383" s="1" t="s">
        <v>3</v>
      </c>
    </row>
    <row r="33384" spans="6:6">
      <c r="F33384" s="1" t="s">
        <v>3</v>
      </c>
    </row>
    <row r="33385" spans="6:6">
      <c r="F33385" s="1" t="s">
        <v>3</v>
      </c>
    </row>
    <row r="33386" spans="6:6">
      <c r="F33386" s="1" t="s">
        <v>3</v>
      </c>
    </row>
    <row r="33387" spans="6:6">
      <c r="F33387" s="1" t="s">
        <v>3</v>
      </c>
    </row>
    <row r="33388" spans="6:6">
      <c r="F33388" s="1" t="s">
        <v>3</v>
      </c>
    </row>
    <row r="33389" spans="6:6">
      <c r="F33389" s="1" t="s">
        <v>3</v>
      </c>
    </row>
    <row r="33390" spans="6:6">
      <c r="F33390" s="1" t="s">
        <v>3</v>
      </c>
    </row>
    <row r="33391" spans="6:6">
      <c r="F33391" s="1" t="s">
        <v>3</v>
      </c>
    </row>
    <row r="33392" spans="6:6">
      <c r="F33392" s="1" t="s">
        <v>3</v>
      </c>
    </row>
    <row r="33393" spans="6:6">
      <c r="F33393" s="1" t="s">
        <v>3</v>
      </c>
    </row>
    <row r="33394" spans="6:6">
      <c r="F33394" s="1" t="s">
        <v>3</v>
      </c>
    </row>
    <row r="33395" spans="6:6">
      <c r="F33395" s="1" t="s">
        <v>3</v>
      </c>
    </row>
    <row r="33396" spans="6:6">
      <c r="F33396" s="1" t="s">
        <v>3</v>
      </c>
    </row>
    <row r="33397" spans="6:6">
      <c r="F33397" s="1" t="s">
        <v>3</v>
      </c>
    </row>
    <row r="33398" spans="6:6">
      <c r="F33398" s="1" t="s">
        <v>3</v>
      </c>
    </row>
    <row r="33399" spans="6:6">
      <c r="F33399" s="1" t="s">
        <v>3</v>
      </c>
    </row>
    <row r="33400" spans="6:6">
      <c r="F33400" s="1" t="s">
        <v>3</v>
      </c>
    </row>
    <row r="33401" spans="6:6">
      <c r="F33401" s="1" t="s">
        <v>3</v>
      </c>
    </row>
    <row r="33402" spans="6:6">
      <c r="F33402" s="1" t="s">
        <v>3</v>
      </c>
    </row>
    <row r="33403" spans="6:6">
      <c r="F33403" s="1" t="s">
        <v>3</v>
      </c>
    </row>
    <row r="33404" spans="6:6">
      <c r="F33404" s="1" t="s">
        <v>3</v>
      </c>
    </row>
    <row r="33405" spans="6:6">
      <c r="F33405" s="1" t="s">
        <v>3</v>
      </c>
    </row>
    <row r="33406" spans="6:6">
      <c r="F33406" s="1" t="s">
        <v>3</v>
      </c>
    </row>
    <row r="33407" spans="6:6">
      <c r="F33407" s="1" t="s">
        <v>3</v>
      </c>
    </row>
    <row r="33408" spans="6:6">
      <c r="F33408" s="1" t="s">
        <v>3</v>
      </c>
    </row>
    <row r="33409" spans="6:6">
      <c r="F33409" s="1" t="s">
        <v>3</v>
      </c>
    </row>
    <row r="33410" spans="6:6">
      <c r="F33410" s="1" t="s">
        <v>3</v>
      </c>
    </row>
    <row r="33411" spans="6:6">
      <c r="F33411" s="1" t="s">
        <v>3</v>
      </c>
    </row>
    <row r="33412" spans="6:6">
      <c r="F33412" s="1" t="s">
        <v>3</v>
      </c>
    </row>
    <row r="33413" spans="6:6">
      <c r="F33413" s="1" t="s">
        <v>3</v>
      </c>
    </row>
    <row r="33414" spans="6:6">
      <c r="F33414" s="1" t="s">
        <v>3</v>
      </c>
    </row>
    <row r="33415" spans="6:6">
      <c r="F33415" s="1" t="s">
        <v>3</v>
      </c>
    </row>
    <row r="33416" spans="6:6">
      <c r="F33416" s="1" t="s">
        <v>3</v>
      </c>
    </row>
    <row r="33417" spans="6:6">
      <c r="F33417" s="1" t="s">
        <v>3</v>
      </c>
    </row>
    <row r="33418" spans="6:6">
      <c r="F33418" s="1" t="s">
        <v>3</v>
      </c>
    </row>
    <row r="33419" spans="6:6">
      <c r="F33419" s="1" t="s">
        <v>3</v>
      </c>
    </row>
    <row r="33420" spans="6:6">
      <c r="F33420" s="1" t="s">
        <v>3</v>
      </c>
    </row>
    <row r="33421" spans="6:6">
      <c r="F33421" s="1" t="s">
        <v>3</v>
      </c>
    </row>
    <row r="33422" spans="6:6">
      <c r="F33422" s="1" t="s">
        <v>3</v>
      </c>
    </row>
    <row r="33423" spans="6:6">
      <c r="F33423" s="1" t="s">
        <v>3</v>
      </c>
    </row>
    <row r="33424" spans="6:6">
      <c r="F33424" s="1" t="s">
        <v>3</v>
      </c>
    </row>
    <row r="33425" spans="6:6">
      <c r="F33425" s="1" t="s">
        <v>3</v>
      </c>
    </row>
    <row r="33426" spans="6:6">
      <c r="F33426" s="1" t="s">
        <v>3</v>
      </c>
    </row>
    <row r="33427" spans="6:6">
      <c r="F33427" s="1" t="s">
        <v>3</v>
      </c>
    </row>
    <row r="33428" spans="6:6">
      <c r="F33428" s="1" t="s">
        <v>3</v>
      </c>
    </row>
    <row r="33429" spans="6:6">
      <c r="F33429" s="1" t="s">
        <v>3</v>
      </c>
    </row>
    <row r="33430" spans="6:6">
      <c r="F33430" s="1" t="s">
        <v>3</v>
      </c>
    </row>
    <row r="33431" spans="6:6">
      <c r="F33431" s="1" t="s">
        <v>3</v>
      </c>
    </row>
    <row r="33432" spans="6:6">
      <c r="F33432" s="1" t="s">
        <v>3</v>
      </c>
    </row>
    <row r="33433" spans="6:6">
      <c r="F33433" s="1" t="s">
        <v>3</v>
      </c>
    </row>
    <row r="33434" spans="6:6">
      <c r="F33434" s="1" t="s">
        <v>3</v>
      </c>
    </row>
    <row r="33435" spans="6:6">
      <c r="F33435" s="1" t="s">
        <v>3</v>
      </c>
    </row>
    <row r="33436" spans="6:6">
      <c r="F33436" s="1" t="s">
        <v>3</v>
      </c>
    </row>
    <row r="33437" spans="6:6">
      <c r="F33437" s="1" t="s">
        <v>3</v>
      </c>
    </row>
    <row r="33438" spans="6:6">
      <c r="F33438" s="1" t="s">
        <v>3</v>
      </c>
    </row>
    <row r="33439" spans="6:6">
      <c r="F33439" s="1" t="s">
        <v>3</v>
      </c>
    </row>
    <row r="33440" spans="6:6">
      <c r="F33440" s="1" t="s">
        <v>3</v>
      </c>
    </row>
    <row r="33441" spans="6:6">
      <c r="F33441" s="1" t="s">
        <v>3</v>
      </c>
    </row>
    <row r="33442" spans="6:6">
      <c r="F33442" s="1" t="s">
        <v>3</v>
      </c>
    </row>
    <row r="33443" spans="6:6">
      <c r="F33443" s="1" t="s">
        <v>3</v>
      </c>
    </row>
    <row r="33444" spans="6:6">
      <c r="F33444" s="1" t="s">
        <v>3</v>
      </c>
    </row>
    <row r="33445" spans="6:6">
      <c r="F33445" s="1" t="s">
        <v>3</v>
      </c>
    </row>
    <row r="33446" spans="6:6">
      <c r="F33446" s="1" t="s">
        <v>3</v>
      </c>
    </row>
    <row r="33447" spans="6:6">
      <c r="F33447" s="1" t="s">
        <v>3</v>
      </c>
    </row>
    <row r="33448" spans="6:6">
      <c r="F33448" s="1" t="s">
        <v>3</v>
      </c>
    </row>
    <row r="33449" spans="6:6">
      <c r="F33449" s="1" t="s">
        <v>3</v>
      </c>
    </row>
    <row r="33450" spans="6:6">
      <c r="F33450" s="1" t="s">
        <v>3</v>
      </c>
    </row>
    <row r="33451" spans="6:6">
      <c r="F33451" s="1" t="s">
        <v>3</v>
      </c>
    </row>
    <row r="33452" spans="6:6">
      <c r="F33452" s="1" t="s">
        <v>3</v>
      </c>
    </row>
    <row r="33453" spans="6:6">
      <c r="F33453" s="1" t="s">
        <v>3</v>
      </c>
    </row>
    <row r="33454" spans="6:6">
      <c r="F33454" s="1" t="s">
        <v>3</v>
      </c>
    </row>
    <row r="33455" spans="6:6">
      <c r="F33455" s="1" t="s">
        <v>3</v>
      </c>
    </row>
    <row r="33456" spans="6:6">
      <c r="F33456" s="1" t="s">
        <v>3</v>
      </c>
    </row>
    <row r="33457" spans="6:6">
      <c r="F33457" s="1" t="s">
        <v>3</v>
      </c>
    </row>
    <row r="33458" spans="6:6">
      <c r="F33458" s="1" t="s">
        <v>3</v>
      </c>
    </row>
    <row r="33459" spans="6:6">
      <c r="F33459" s="1" t="s">
        <v>3</v>
      </c>
    </row>
    <row r="33460" spans="6:6">
      <c r="F33460" s="1" t="s">
        <v>3</v>
      </c>
    </row>
    <row r="33461" spans="6:6">
      <c r="F33461" s="1" t="s">
        <v>3</v>
      </c>
    </row>
    <row r="33462" spans="6:6">
      <c r="F33462" s="1" t="s">
        <v>3</v>
      </c>
    </row>
    <row r="33463" spans="6:6">
      <c r="F33463" s="1" t="s">
        <v>3</v>
      </c>
    </row>
    <row r="33464" spans="6:6">
      <c r="F33464" s="1" t="s">
        <v>3</v>
      </c>
    </row>
    <row r="33465" spans="6:6">
      <c r="F33465" s="1" t="s">
        <v>3</v>
      </c>
    </row>
    <row r="33466" spans="6:6">
      <c r="F33466" s="1" t="s">
        <v>3</v>
      </c>
    </row>
    <row r="33467" spans="6:6">
      <c r="F33467" s="1" t="s">
        <v>3</v>
      </c>
    </row>
    <row r="33468" spans="6:6">
      <c r="F33468" s="1" t="s">
        <v>3</v>
      </c>
    </row>
    <row r="33469" spans="6:6">
      <c r="F33469" s="1" t="s">
        <v>3</v>
      </c>
    </row>
    <row r="33470" spans="6:6">
      <c r="F33470" s="1" t="s">
        <v>3</v>
      </c>
    </row>
    <row r="33471" spans="6:6">
      <c r="F33471" s="1" t="s">
        <v>3</v>
      </c>
    </row>
    <row r="33472" spans="6:6">
      <c r="F33472" s="1" t="s">
        <v>3</v>
      </c>
    </row>
    <row r="33473" spans="6:6">
      <c r="F33473" s="1" t="s">
        <v>3</v>
      </c>
    </row>
    <row r="33474" spans="6:6">
      <c r="F33474" s="1" t="s">
        <v>3</v>
      </c>
    </row>
    <row r="33475" spans="6:6">
      <c r="F33475" s="1" t="s">
        <v>3</v>
      </c>
    </row>
    <row r="33476" spans="6:6">
      <c r="F33476" s="1" t="s">
        <v>3</v>
      </c>
    </row>
    <row r="33477" spans="6:6">
      <c r="F33477" s="1" t="s">
        <v>3</v>
      </c>
    </row>
    <row r="33478" spans="6:6">
      <c r="F33478" s="1" t="s">
        <v>3</v>
      </c>
    </row>
    <row r="33479" spans="6:6">
      <c r="F33479" s="1" t="s">
        <v>3</v>
      </c>
    </row>
    <row r="33480" spans="6:6">
      <c r="F33480" s="1" t="s">
        <v>3</v>
      </c>
    </row>
    <row r="33481" spans="6:6">
      <c r="F33481" s="1" t="s">
        <v>3</v>
      </c>
    </row>
    <row r="33482" spans="6:6">
      <c r="F33482" s="1" t="s">
        <v>3</v>
      </c>
    </row>
    <row r="33483" spans="6:6">
      <c r="F33483" s="1" t="s">
        <v>3</v>
      </c>
    </row>
    <row r="33484" spans="6:6">
      <c r="F33484" s="1" t="s">
        <v>3</v>
      </c>
    </row>
    <row r="33485" spans="6:6">
      <c r="F33485" s="1" t="s">
        <v>3</v>
      </c>
    </row>
    <row r="33486" spans="6:6">
      <c r="F33486" s="1" t="s">
        <v>3</v>
      </c>
    </row>
    <row r="33487" spans="6:6">
      <c r="F33487" s="1" t="s">
        <v>3</v>
      </c>
    </row>
    <row r="33488" spans="6:6">
      <c r="F33488" s="1" t="s">
        <v>3</v>
      </c>
    </row>
    <row r="33489" spans="6:6">
      <c r="F33489" s="1" t="s">
        <v>3</v>
      </c>
    </row>
    <row r="33490" spans="6:6">
      <c r="F33490" s="1" t="s">
        <v>3</v>
      </c>
    </row>
    <row r="33491" spans="6:6">
      <c r="F33491" s="1" t="s">
        <v>3</v>
      </c>
    </row>
    <row r="33492" spans="6:6">
      <c r="F33492" s="1" t="s">
        <v>3</v>
      </c>
    </row>
    <row r="33493" spans="6:6">
      <c r="F33493" s="1" t="s">
        <v>3</v>
      </c>
    </row>
    <row r="33494" spans="6:6">
      <c r="F33494" s="1" t="s">
        <v>3</v>
      </c>
    </row>
    <row r="33495" spans="6:6">
      <c r="F33495" s="1" t="s">
        <v>3</v>
      </c>
    </row>
    <row r="33496" spans="6:6">
      <c r="F33496" s="1" t="s">
        <v>3</v>
      </c>
    </row>
    <row r="33497" spans="6:6">
      <c r="F33497" s="1" t="s">
        <v>3</v>
      </c>
    </row>
    <row r="33498" spans="6:6">
      <c r="F33498" s="1" t="s">
        <v>3</v>
      </c>
    </row>
    <row r="33499" spans="6:6">
      <c r="F33499" s="1" t="s">
        <v>3</v>
      </c>
    </row>
    <row r="33500" spans="6:6">
      <c r="F33500" s="1" t="s">
        <v>3</v>
      </c>
    </row>
    <row r="33501" spans="6:6">
      <c r="F33501" s="1" t="s">
        <v>3</v>
      </c>
    </row>
    <row r="33502" spans="6:6">
      <c r="F33502" s="1" t="s">
        <v>3</v>
      </c>
    </row>
    <row r="33503" spans="6:6">
      <c r="F33503" s="1" t="s">
        <v>3</v>
      </c>
    </row>
    <row r="33504" spans="6:6">
      <c r="F33504" s="1" t="s">
        <v>3</v>
      </c>
    </row>
    <row r="33505" spans="6:6">
      <c r="F33505" s="1" t="s">
        <v>3</v>
      </c>
    </row>
    <row r="33506" spans="6:6">
      <c r="F33506" s="1" t="s">
        <v>3</v>
      </c>
    </row>
    <row r="33507" spans="6:6">
      <c r="F33507" s="1" t="s">
        <v>3</v>
      </c>
    </row>
    <row r="33508" spans="6:6">
      <c r="F33508" s="1" t="s">
        <v>3</v>
      </c>
    </row>
    <row r="33509" spans="6:6">
      <c r="F33509" s="1" t="s">
        <v>3</v>
      </c>
    </row>
    <row r="33510" spans="6:6">
      <c r="F33510" s="1" t="s">
        <v>3</v>
      </c>
    </row>
    <row r="33511" spans="6:6">
      <c r="F33511" s="1" t="s">
        <v>3</v>
      </c>
    </row>
    <row r="33512" spans="6:6">
      <c r="F33512" s="1" t="s">
        <v>3</v>
      </c>
    </row>
    <row r="33513" spans="6:6">
      <c r="F33513" s="1" t="s">
        <v>3</v>
      </c>
    </row>
    <row r="33514" spans="6:6">
      <c r="F33514" s="1" t="s">
        <v>3</v>
      </c>
    </row>
    <row r="33515" spans="6:6">
      <c r="F33515" s="1" t="s">
        <v>3</v>
      </c>
    </row>
    <row r="33516" spans="6:6">
      <c r="F33516" s="1" t="s">
        <v>3</v>
      </c>
    </row>
    <row r="33517" spans="6:6">
      <c r="F33517" s="1" t="s">
        <v>3</v>
      </c>
    </row>
    <row r="33518" spans="6:6">
      <c r="F33518" s="1" t="s">
        <v>3</v>
      </c>
    </row>
    <row r="33519" spans="6:6">
      <c r="F33519" s="1" t="s">
        <v>3</v>
      </c>
    </row>
    <row r="33520" spans="6:6">
      <c r="F33520" s="1" t="s">
        <v>3</v>
      </c>
    </row>
    <row r="33521" spans="6:6">
      <c r="F33521" s="1" t="s">
        <v>3</v>
      </c>
    </row>
    <row r="33522" spans="6:6">
      <c r="F33522" s="1" t="s">
        <v>3</v>
      </c>
    </row>
    <row r="33523" spans="6:6">
      <c r="F33523" s="1" t="s">
        <v>3</v>
      </c>
    </row>
    <row r="33524" spans="6:6">
      <c r="F33524" s="1" t="s">
        <v>3</v>
      </c>
    </row>
    <row r="33525" spans="6:6">
      <c r="F33525" s="1" t="s">
        <v>3</v>
      </c>
    </row>
    <row r="33526" spans="6:6">
      <c r="F33526" s="1" t="s">
        <v>3</v>
      </c>
    </row>
    <row r="33527" spans="6:6">
      <c r="F33527" s="1" t="s">
        <v>3</v>
      </c>
    </row>
    <row r="33528" spans="6:6">
      <c r="F33528" s="1" t="s">
        <v>3</v>
      </c>
    </row>
    <row r="33529" spans="6:6">
      <c r="F33529" s="1" t="s">
        <v>3</v>
      </c>
    </row>
    <row r="33530" spans="6:6">
      <c r="F33530" s="1" t="s">
        <v>3</v>
      </c>
    </row>
    <row r="33531" spans="6:6">
      <c r="F33531" s="1" t="s">
        <v>3</v>
      </c>
    </row>
    <row r="33532" spans="6:6">
      <c r="F33532" s="1" t="s">
        <v>3</v>
      </c>
    </row>
    <row r="33533" spans="6:6">
      <c r="F33533" s="1" t="s">
        <v>3</v>
      </c>
    </row>
    <row r="33534" spans="6:6">
      <c r="F33534" s="1" t="s">
        <v>3</v>
      </c>
    </row>
    <row r="33535" spans="6:6">
      <c r="F33535" s="1" t="s">
        <v>3</v>
      </c>
    </row>
    <row r="33536" spans="6:6">
      <c r="F33536" s="1" t="s">
        <v>3</v>
      </c>
    </row>
    <row r="33537" spans="6:6">
      <c r="F33537" s="1" t="s">
        <v>3</v>
      </c>
    </row>
    <row r="33538" spans="6:6">
      <c r="F33538" s="1" t="s">
        <v>3</v>
      </c>
    </row>
    <row r="33539" spans="6:6">
      <c r="F33539" s="1" t="s">
        <v>3</v>
      </c>
    </row>
    <row r="33540" spans="6:6">
      <c r="F33540" s="1" t="s">
        <v>3</v>
      </c>
    </row>
    <row r="33541" spans="6:6">
      <c r="F33541" s="1" t="s">
        <v>3</v>
      </c>
    </row>
    <row r="33542" spans="6:6">
      <c r="F33542" s="1" t="s">
        <v>3</v>
      </c>
    </row>
    <row r="33543" spans="6:6">
      <c r="F33543" s="1" t="s">
        <v>3</v>
      </c>
    </row>
    <row r="33544" spans="6:6">
      <c r="F33544" s="1" t="s">
        <v>3</v>
      </c>
    </row>
    <row r="33545" spans="6:6">
      <c r="F33545" s="1" t="s">
        <v>3</v>
      </c>
    </row>
    <row r="33546" spans="6:6">
      <c r="F33546" s="1" t="s">
        <v>3</v>
      </c>
    </row>
    <row r="33547" spans="6:6">
      <c r="F33547" s="1" t="s">
        <v>3</v>
      </c>
    </row>
    <row r="33548" spans="6:6">
      <c r="F33548" s="1" t="s">
        <v>3</v>
      </c>
    </row>
    <row r="33549" spans="6:6">
      <c r="F33549" s="1" t="s">
        <v>3</v>
      </c>
    </row>
    <row r="33550" spans="6:6">
      <c r="F33550" s="1" t="s">
        <v>3</v>
      </c>
    </row>
    <row r="33551" spans="6:6">
      <c r="F33551" s="1" t="s">
        <v>3</v>
      </c>
    </row>
    <row r="33552" spans="6:6">
      <c r="F33552" s="1" t="s">
        <v>3</v>
      </c>
    </row>
    <row r="33553" spans="6:6">
      <c r="F33553" s="1" t="s">
        <v>3</v>
      </c>
    </row>
    <row r="33554" spans="6:6">
      <c r="F33554" s="1" t="s">
        <v>3</v>
      </c>
    </row>
    <row r="33555" spans="6:6">
      <c r="F33555" s="1" t="s">
        <v>3</v>
      </c>
    </row>
    <row r="33556" spans="6:6">
      <c r="F33556" s="1" t="s">
        <v>3</v>
      </c>
    </row>
    <row r="33557" spans="6:6">
      <c r="F33557" s="1" t="s">
        <v>3</v>
      </c>
    </row>
    <row r="33558" spans="6:6">
      <c r="F33558" s="1" t="s">
        <v>3</v>
      </c>
    </row>
    <row r="33559" spans="6:6">
      <c r="F33559" s="1" t="s">
        <v>3</v>
      </c>
    </row>
    <row r="33560" spans="6:6">
      <c r="F33560" s="1" t="s">
        <v>3</v>
      </c>
    </row>
    <row r="33561" spans="6:6">
      <c r="F33561" s="1" t="s">
        <v>3</v>
      </c>
    </row>
    <row r="33562" spans="6:6">
      <c r="F33562" s="1" t="s">
        <v>3</v>
      </c>
    </row>
    <row r="33563" spans="6:6">
      <c r="F33563" s="1" t="s">
        <v>3</v>
      </c>
    </row>
    <row r="33564" spans="6:6">
      <c r="F33564" s="1" t="s">
        <v>3</v>
      </c>
    </row>
    <row r="33565" spans="6:6">
      <c r="F33565" s="1" t="s">
        <v>3</v>
      </c>
    </row>
    <row r="33566" spans="6:6">
      <c r="F33566" s="1" t="s">
        <v>3</v>
      </c>
    </row>
    <row r="33567" spans="6:6">
      <c r="F33567" s="1" t="s">
        <v>3</v>
      </c>
    </row>
    <row r="33568" spans="6:6">
      <c r="F33568" s="1" t="s">
        <v>3</v>
      </c>
    </row>
    <row r="33569" spans="6:6">
      <c r="F33569" s="1" t="s">
        <v>3</v>
      </c>
    </row>
    <row r="33570" spans="6:6">
      <c r="F33570" s="1" t="s">
        <v>3</v>
      </c>
    </row>
    <row r="33571" spans="6:6">
      <c r="F33571" s="1" t="s">
        <v>3</v>
      </c>
    </row>
    <row r="33572" spans="6:6">
      <c r="F33572" s="1" t="s">
        <v>3</v>
      </c>
    </row>
    <row r="33573" spans="6:6">
      <c r="F33573" s="1" t="s">
        <v>3</v>
      </c>
    </row>
    <row r="33574" spans="6:6">
      <c r="F33574" s="1" t="s">
        <v>3</v>
      </c>
    </row>
    <row r="33575" spans="6:6">
      <c r="F33575" s="1" t="s">
        <v>3</v>
      </c>
    </row>
    <row r="33576" spans="6:6">
      <c r="F33576" s="1" t="s">
        <v>3</v>
      </c>
    </row>
    <row r="33577" spans="6:6">
      <c r="F33577" s="1" t="s">
        <v>3</v>
      </c>
    </row>
    <row r="33578" spans="6:6">
      <c r="F33578" s="1" t="s">
        <v>3</v>
      </c>
    </row>
    <row r="33579" spans="6:6">
      <c r="F33579" s="1" t="s">
        <v>3</v>
      </c>
    </row>
    <row r="33580" spans="6:6">
      <c r="F33580" s="1" t="s">
        <v>3</v>
      </c>
    </row>
    <row r="33581" spans="6:6">
      <c r="F33581" s="1" t="s">
        <v>3</v>
      </c>
    </row>
    <row r="33582" spans="6:6">
      <c r="F33582" s="1" t="s">
        <v>3</v>
      </c>
    </row>
    <row r="33583" spans="6:6">
      <c r="F33583" s="1" t="s">
        <v>3</v>
      </c>
    </row>
    <row r="33584" spans="6:6">
      <c r="F33584" s="1" t="s">
        <v>3</v>
      </c>
    </row>
    <row r="33585" spans="6:6">
      <c r="F33585" s="1" t="s">
        <v>3</v>
      </c>
    </row>
    <row r="33586" spans="6:6">
      <c r="F33586" s="1" t="s">
        <v>3</v>
      </c>
    </row>
    <row r="33587" spans="6:6">
      <c r="F33587" s="1" t="s">
        <v>3</v>
      </c>
    </row>
    <row r="33588" spans="6:6">
      <c r="F33588" s="1" t="s">
        <v>3</v>
      </c>
    </row>
    <row r="33589" spans="6:6">
      <c r="F33589" s="1" t="s">
        <v>3</v>
      </c>
    </row>
    <row r="33590" spans="6:6">
      <c r="F33590" s="1" t="s">
        <v>3</v>
      </c>
    </row>
    <row r="33591" spans="6:6">
      <c r="F33591" s="1" t="s">
        <v>3</v>
      </c>
    </row>
    <row r="33592" spans="6:6">
      <c r="F33592" s="1" t="s">
        <v>3</v>
      </c>
    </row>
    <row r="33593" spans="6:6">
      <c r="F33593" s="1" t="s">
        <v>3</v>
      </c>
    </row>
    <row r="33594" spans="6:6">
      <c r="F33594" s="1" t="s">
        <v>3</v>
      </c>
    </row>
    <row r="33595" spans="6:6">
      <c r="F33595" s="1" t="s">
        <v>3</v>
      </c>
    </row>
    <row r="33596" spans="6:6">
      <c r="F33596" s="1" t="s">
        <v>3</v>
      </c>
    </row>
    <row r="33597" spans="6:6">
      <c r="F33597" s="1" t="s">
        <v>3</v>
      </c>
    </row>
    <row r="33598" spans="6:6">
      <c r="F33598" s="1" t="s">
        <v>3</v>
      </c>
    </row>
    <row r="33599" spans="6:6">
      <c r="F33599" s="1" t="s">
        <v>3</v>
      </c>
    </row>
    <row r="33600" spans="6:6">
      <c r="F33600" s="1" t="s">
        <v>3</v>
      </c>
    </row>
    <row r="33601" spans="6:6">
      <c r="F33601" s="1" t="s">
        <v>3</v>
      </c>
    </row>
    <row r="33602" spans="6:6">
      <c r="F33602" s="1" t="s">
        <v>3</v>
      </c>
    </row>
    <row r="33603" spans="6:6">
      <c r="F33603" s="1" t="s">
        <v>3</v>
      </c>
    </row>
    <row r="33604" spans="6:6">
      <c r="F33604" s="1" t="s">
        <v>3</v>
      </c>
    </row>
    <row r="33605" spans="6:6">
      <c r="F33605" s="1" t="s">
        <v>3</v>
      </c>
    </row>
    <row r="33606" spans="6:6">
      <c r="F33606" s="1" t="s">
        <v>3</v>
      </c>
    </row>
    <row r="33607" spans="6:6">
      <c r="F33607" s="1" t="s">
        <v>3</v>
      </c>
    </row>
    <row r="33608" spans="6:6">
      <c r="F33608" s="1" t="s">
        <v>3</v>
      </c>
    </row>
    <row r="33609" spans="6:6">
      <c r="F33609" s="1" t="s">
        <v>3</v>
      </c>
    </row>
    <row r="33610" spans="6:6">
      <c r="F33610" s="1" t="s">
        <v>3</v>
      </c>
    </row>
    <row r="33611" spans="6:6">
      <c r="F33611" s="1" t="s">
        <v>3</v>
      </c>
    </row>
    <row r="33612" spans="6:6">
      <c r="F33612" s="1" t="s">
        <v>3</v>
      </c>
    </row>
    <row r="33613" spans="6:6">
      <c r="F33613" s="1" t="s">
        <v>3</v>
      </c>
    </row>
    <row r="33614" spans="6:6">
      <c r="F33614" s="1" t="s">
        <v>3</v>
      </c>
    </row>
    <row r="33615" spans="6:6">
      <c r="F33615" s="1" t="s">
        <v>3</v>
      </c>
    </row>
    <row r="33616" spans="6:6">
      <c r="F33616" s="1" t="s">
        <v>3</v>
      </c>
    </row>
    <row r="33617" spans="6:6">
      <c r="F33617" s="1" t="s">
        <v>3</v>
      </c>
    </row>
    <row r="33618" spans="6:6">
      <c r="F33618" s="1" t="s">
        <v>3</v>
      </c>
    </row>
    <row r="33619" spans="6:6">
      <c r="F33619" s="1" t="s">
        <v>3</v>
      </c>
    </row>
    <row r="33620" spans="6:6">
      <c r="F33620" s="1" t="s">
        <v>3</v>
      </c>
    </row>
    <row r="33621" spans="6:6">
      <c r="F33621" s="1" t="s">
        <v>3</v>
      </c>
    </row>
    <row r="33622" spans="6:6">
      <c r="F33622" s="1" t="s">
        <v>3</v>
      </c>
    </row>
    <row r="33623" spans="6:6">
      <c r="F33623" s="1" t="s">
        <v>3</v>
      </c>
    </row>
    <row r="33624" spans="6:6">
      <c r="F33624" s="1" t="s">
        <v>3</v>
      </c>
    </row>
    <row r="33625" spans="6:6">
      <c r="F33625" s="1" t="s">
        <v>3</v>
      </c>
    </row>
    <row r="33626" spans="6:6">
      <c r="F33626" s="1" t="s">
        <v>3</v>
      </c>
    </row>
    <row r="33627" spans="6:6">
      <c r="F33627" s="1" t="s">
        <v>3</v>
      </c>
    </row>
    <row r="33628" spans="6:6">
      <c r="F33628" s="1" t="s">
        <v>3</v>
      </c>
    </row>
    <row r="33629" spans="6:6">
      <c r="F33629" s="1" t="s">
        <v>3</v>
      </c>
    </row>
    <row r="33630" spans="6:6">
      <c r="F33630" s="1" t="s">
        <v>3</v>
      </c>
    </row>
    <row r="33631" spans="6:6">
      <c r="F33631" s="1" t="s">
        <v>3</v>
      </c>
    </row>
    <row r="33632" spans="6:6">
      <c r="F33632" s="1" t="s">
        <v>3</v>
      </c>
    </row>
    <row r="33633" spans="6:6">
      <c r="F33633" s="1" t="s">
        <v>3</v>
      </c>
    </row>
    <row r="33634" spans="6:6">
      <c r="F33634" s="1" t="s">
        <v>3</v>
      </c>
    </row>
    <row r="33635" spans="6:6">
      <c r="F33635" s="1" t="s">
        <v>3</v>
      </c>
    </row>
    <row r="33636" spans="6:6">
      <c r="F33636" s="1" t="s">
        <v>3</v>
      </c>
    </row>
    <row r="33637" spans="6:6">
      <c r="F33637" s="1" t="s">
        <v>3</v>
      </c>
    </row>
    <row r="33638" spans="6:6">
      <c r="F33638" s="1" t="s">
        <v>3</v>
      </c>
    </row>
    <row r="33639" spans="6:6">
      <c r="F33639" s="1" t="s">
        <v>3</v>
      </c>
    </row>
    <row r="33640" spans="6:6">
      <c r="F33640" s="1" t="s">
        <v>3</v>
      </c>
    </row>
    <row r="33641" spans="6:6">
      <c r="F33641" s="1" t="s">
        <v>3</v>
      </c>
    </row>
    <row r="33642" spans="6:6">
      <c r="F33642" s="1" t="s">
        <v>3</v>
      </c>
    </row>
    <row r="33643" spans="6:6">
      <c r="F33643" s="1" t="s">
        <v>3</v>
      </c>
    </row>
    <row r="33644" spans="6:6">
      <c r="F33644" s="1" t="s">
        <v>3</v>
      </c>
    </row>
    <row r="33645" spans="6:6">
      <c r="F33645" s="1" t="s">
        <v>3</v>
      </c>
    </row>
    <row r="33646" spans="6:6">
      <c r="F33646" s="1" t="s">
        <v>3</v>
      </c>
    </row>
    <row r="33647" spans="6:6">
      <c r="F33647" s="1" t="s">
        <v>3</v>
      </c>
    </row>
    <row r="33648" spans="6:6">
      <c r="F33648" s="1" t="s">
        <v>3</v>
      </c>
    </row>
    <row r="33649" spans="6:6">
      <c r="F33649" s="1" t="s">
        <v>3</v>
      </c>
    </row>
    <row r="33650" spans="6:6">
      <c r="F33650" s="1" t="s">
        <v>3</v>
      </c>
    </row>
    <row r="33651" spans="6:6">
      <c r="F33651" s="1" t="s">
        <v>3</v>
      </c>
    </row>
    <row r="33652" spans="6:6">
      <c r="F33652" s="1" t="s">
        <v>3</v>
      </c>
    </row>
    <row r="33653" spans="6:6">
      <c r="F33653" s="1" t="s">
        <v>3</v>
      </c>
    </row>
    <row r="33654" spans="6:6">
      <c r="F33654" s="1" t="s">
        <v>3</v>
      </c>
    </row>
    <row r="33655" spans="6:6">
      <c r="F33655" s="1" t="s">
        <v>3</v>
      </c>
    </row>
    <row r="33656" spans="6:6">
      <c r="F33656" s="1" t="s">
        <v>3</v>
      </c>
    </row>
    <row r="33657" spans="6:6">
      <c r="F33657" s="1" t="s">
        <v>3</v>
      </c>
    </row>
    <row r="33658" spans="6:6">
      <c r="F33658" s="1" t="s">
        <v>3</v>
      </c>
    </row>
    <row r="33659" spans="6:6">
      <c r="F33659" s="1" t="s">
        <v>3</v>
      </c>
    </row>
    <row r="33660" spans="6:6">
      <c r="F33660" s="1" t="s">
        <v>3</v>
      </c>
    </row>
    <row r="33661" spans="6:6">
      <c r="F33661" s="1" t="s">
        <v>3</v>
      </c>
    </row>
    <row r="33662" spans="6:6">
      <c r="F33662" s="1" t="s">
        <v>3</v>
      </c>
    </row>
    <row r="33663" spans="6:6">
      <c r="F33663" s="1" t="s">
        <v>3</v>
      </c>
    </row>
    <row r="33664" spans="6:6">
      <c r="F33664" s="1" t="s">
        <v>3</v>
      </c>
    </row>
    <row r="33665" spans="6:6">
      <c r="F33665" s="1" t="s">
        <v>3</v>
      </c>
    </row>
    <row r="33666" spans="6:6">
      <c r="F33666" s="1" t="s">
        <v>3</v>
      </c>
    </row>
    <row r="33667" spans="6:6">
      <c r="F33667" s="1" t="s">
        <v>3</v>
      </c>
    </row>
    <row r="33668" spans="6:6">
      <c r="F33668" s="1" t="s">
        <v>3</v>
      </c>
    </row>
    <row r="33669" spans="6:6">
      <c r="F33669" s="1" t="s">
        <v>3</v>
      </c>
    </row>
    <row r="33670" spans="6:6">
      <c r="F33670" s="1" t="s">
        <v>3</v>
      </c>
    </row>
    <row r="33671" spans="6:6">
      <c r="F33671" s="1" t="s">
        <v>3</v>
      </c>
    </row>
    <row r="33672" spans="6:6">
      <c r="F33672" s="1" t="s">
        <v>3</v>
      </c>
    </row>
    <row r="33673" spans="6:6">
      <c r="F33673" s="1" t="s">
        <v>3</v>
      </c>
    </row>
    <row r="33674" spans="6:6">
      <c r="F33674" s="1" t="s">
        <v>3</v>
      </c>
    </row>
    <row r="33675" spans="6:6">
      <c r="F33675" s="1" t="s">
        <v>3</v>
      </c>
    </row>
    <row r="33676" spans="6:6">
      <c r="F33676" s="1" t="s">
        <v>3</v>
      </c>
    </row>
    <row r="33677" spans="6:6">
      <c r="F33677" s="1" t="s">
        <v>3</v>
      </c>
    </row>
    <row r="33678" spans="6:6">
      <c r="F33678" s="1" t="s">
        <v>3</v>
      </c>
    </row>
    <row r="33679" spans="6:6">
      <c r="F33679" s="1" t="s">
        <v>3</v>
      </c>
    </row>
    <row r="33680" spans="6:6">
      <c r="F33680" s="1" t="s">
        <v>3</v>
      </c>
    </row>
    <row r="33681" spans="6:6">
      <c r="F33681" s="1" t="s">
        <v>3</v>
      </c>
    </row>
    <row r="33682" spans="6:6">
      <c r="F33682" s="1" t="s">
        <v>3</v>
      </c>
    </row>
    <row r="33683" spans="6:6">
      <c r="F33683" s="1" t="s">
        <v>3</v>
      </c>
    </row>
    <row r="33684" spans="6:6">
      <c r="F33684" s="1" t="s">
        <v>3</v>
      </c>
    </row>
    <row r="33685" spans="6:6">
      <c r="F33685" s="1" t="s">
        <v>3</v>
      </c>
    </row>
    <row r="33686" spans="6:6">
      <c r="F33686" s="1" t="s">
        <v>3</v>
      </c>
    </row>
    <row r="33687" spans="6:6">
      <c r="F33687" s="1" t="s">
        <v>3</v>
      </c>
    </row>
    <row r="33688" spans="6:6">
      <c r="F33688" s="1" t="s">
        <v>3</v>
      </c>
    </row>
    <row r="33689" spans="6:6">
      <c r="F33689" s="1" t="s">
        <v>3</v>
      </c>
    </row>
    <row r="33690" spans="6:6">
      <c r="F33690" s="1" t="s">
        <v>3</v>
      </c>
    </row>
    <row r="33691" spans="6:6">
      <c r="F33691" s="1" t="s">
        <v>3</v>
      </c>
    </row>
    <row r="33692" spans="6:6">
      <c r="F33692" s="1" t="s">
        <v>3</v>
      </c>
    </row>
    <row r="33693" spans="6:6">
      <c r="F33693" s="1" t="s">
        <v>3</v>
      </c>
    </row>
    <row r="33694" spans="6:6">
      <c r="F33694" s="1" t="s">
        <v>3</v>
      </c>
    </row>
    <row r="33695" spans="6:6">
      <c r="F33695" s="1" t="s">
        <v>3</v>
      </c>
    </row>
    <row r="33696" spans="6:6">
      <c r="F33696" s="1" t="s">
        <v>3</v>
      </c>
    </row>
    <row r="33697" spans="6:6">
      <c r="F33697" s="1" t="s">
        <v>3</v>
      </c>
    </row>
    <row r="33698" spans="6:6">
      <c r="F33698" s="1" t="s">
        <v>3</v>
      </c>
    </row>
    <row r="33699" spans="6:6">
      <c r="F33699" s="1" t="s">
        <v>3</v>
      </c>
    </row>
    <row r="33700" spans="6:6">
      <c r="F33700" s="1" t="s">
        <v>3</v>
      </c>
    </row>
    <row r="33701" spans="6:6">
      <c r="F33701" s="1" t="s">
        <v>3</v>
      </c>
    </row>
    <row r="33702" spans="6:6">
      <c r="F33702" s="1" t="s">
        <v>3</v>
      </c>
    </row>
    <row r="33703" spans="6:6">
      <c r="F33703" s="1" t="s">
        <v>3</v>
      </c>
    </row>
    <row r="33704" spans="6:6">
      <c r="F33704" s="1" t="s">
        <v>3</v>
      </c>
    </row>
    <row r="33705" spans="6:6">
      <c r="F33705" s="1" t="s">
        <v>3</v>
      </c>
    </row>
    <row r="33706" spans="6:6">
      <c r="F33706" s="1" t="s">
        <v>3</v>
      </c>
    </row>
    <row r="33707" spans="6:6">
      <c r="F33707" s="1" t="s">
        <v>3</v>
      </c>
    </row>
    <row r="33708" spans="6:6">
      <c r="F33708" s="1" t="s">
        <v>3</v>
      </c>
    </row>
    <row r="33709" spans="6:6">
      <c r="F33709" s="1" t="s">
        <v>3</v>
      </c>
    </row>
    <row r="33710" spans="6:6">
      <c r="F33710" s="1" t="s">
        <v>3</v>
      </c>
    </row>
    <row r="33711" spans="6:6">
      <c r="F33711" s="1" t="s">
        <v>3</v>
      </c>
    </row>
    <row r="33712" spans="6:6">
      <c r="F33712" s="1" t="s">
        <v>3</v>
      </c>
    </row>
    <row r="33713" spans="6:6">
      <c r="F33713" s="1" t="s">
        <v>3</v>
      </c>
    </row>
    <row r="33714" spans="6:6">
      <c r="F33714" s="1" t="s">
        <v>3</v>
      </c>
    </row>
    <row r="33715" spans="6:6">
      <c r="F33715" s="1" t="s">
        <v>3</v>
      </c>
    </row>
    <row r="33716" spans="6:6">
      <c r="F33716" s="1" t="s">
        <v>3</v>
      </c>
    </row>
    <row r="33717" spans="6:6">
      <c r="F33717" s="1" t="s">
        <v>3</v>
      </c>
    </row>
    <row r="33718" spans="6:6">
      <c r="F33718" s="1" t="s">
        <v>3</v>
      </c>
    </row>
    <row r="33719" spans="6:6">
      <c r="F33719" s="1" t="s">
        <v>3</v>
      </c>
    </row>
    <row r="33720" spans="6:6">
      <c r="F33720" s="1" t="s">
        <v>3</v>
      </c>
    </row>
    <row r="33721" spans="6:6">
      <c r="F33721" s="1" t="s">
        <v>3</v>
      </c>
    </row>
    <row r="33722" spans="6:6">
      <c r="F33722" s="1" t="s">
        <v>3</v>
      </c>
    </row>
    <row r="33723" spans="6:6">
      <c r="F33723" s="1" t="s">
        <v>3</v>
      </c>
    </row>
    <row r="33724" spans="6:6">
      <c r="F33724" s="1" t="s">
        <v>3</v>
      </c>
    </row>
    <row r="33725" spans="6:6">
      <c r="F33725" s="1" t="s">
        <v>3</v>
      </c>
    </row>
    <row r="33726" spans="6:6">
      <c r="F33726" s="1" t="s">
        <v>3</v>
      </c>
    </row>
    <row r="33727" spans="6:6">
      <c r="F33727" s="1" t="s">
        <v>3</v>
      </c>
    </row>
    <row r="33728" spans="6:6">
      <c r="F33728" s="1" t="s">
        <v>3</v>
      </c>
    </row>
    <row r="33729" spans="6:6">
      <c r="F33729" s="1" t="s">
        <v>3</v>
      </c>
    </row>
    <row r="33730" spans="6:6">
      <c r="F33730" s="1" t="s">
        <v>3</v>
      </c>
    </row>
    <row r="33731" spans="6:6">
      <c r="F33731" s="1" t="s">
        <v>3</v>
      </c>
    </row>
    <row r="33732" spans="6:6">
      <c r="F33732" s="1" t="s">
        <v>3</v>
      </c>
    </row>
    <row r="33733" spans="6:6">
      <c r="F33733" s="1" t="s">
        <v>3</v>
      </c>
    </row>
    <row r="33734" spans="6:6">
      <c r="F33734" s="1" t="s">
        <v>3</v>
      </c>
    </row>
    <row r="33735" spans="6:6">
      <c r="F33735" s="1" t="s">
        <v>3</v>
      </c>
    </row>
    <row r="33736" spans="6:6">
      <c r="F33736" s="1" t="s">
        <v>3</v>
      </c>
    </row>
    <row r="33737" spans="6:6">
      <c r="F33737" s="1" t="s">
        <v>3</v>
      </c>
    </row>
    <row r="33738" spans="6:6">
      <c r="F33738" s="1" t="s">
        <v>3</v>
      </c>
    </row>
    <row r="33739" spans="6:6">
      <c r="F33739" s="1" t="s">
        <v>3</v>
      </c>
    </row>
    <row r="33740" spans="6:6">
      <c r="F33740" s="1" t="s">
        <v>3</v>
      </c>
    </row>
    <row r="33741" spans="6:6">
      <c r="F33741" s="1" t="s">
        <v>3</v>
      </c>
    </row>
    <row r="33742" spans="6:6">
      <c r="F33742" s="1" t="s">
        <v>3</v>
      </c>
    </row>
    <row r="33743" spans="6:6">
      <c r="F33743" s="1" t="s">
        <v>3</v>
      </c>
    </row>
    <row r="33744" spans="6:6">
      <c r="F33744" s="1" t="s">
        <v>3</v>
      </c>
    </row>
    <row r="33745" spans="6:6">
      <c r="F33745" s="1" t="s">
        <v>3</v>
      </c>
    </row>
    <row r="33746" spans="6:6">
      <c r="F33746" s="1" t="s">
        <v>3</v>
      </c>
    </row>
    <row r="33747" spans="6:6">
      <c r="F33747" s="1" t="s">
        <v>3</v>
      </c>
    </row>
    <row r="33748" spans="6:6">
      <c r="F33748" s="1" t="s">
        <v>3</v>
      </c>
    </row>
    <row r="33749" spans="6:6">
      <c r="F33749" s="1" t="s">
        <v>3</v>
      </c>
    </row>
    <row r="33750" spans="6:6">
      <c r="F33750" s="1" t="s">
        <v>3</v>
      </c>
    </row>
    <row r="33751" spans="6:6">
      <c r="F33751" s="1" t="s">
        <v>3</v>
      </c>
    </row>
    <row r="33752" spans="6:6">
      <c r="F33752" s="1" t="s">
        <v>3</v>
      </c>
    </row>
    <row r="33753" spans="6:6">
      <c r="F33753" s="1" t="s">
        <v>3</v>
      </c>
    </row>
    <row r="33754" spans="6:6">
      <c r="F33754" s="1" t="s">
        <v>3</v>
      </c>
    </row>
    <row r="33755" spans="6:6">
      <c r="F33755" s="1" t="s">
        <v>3</v>
      </c>
    </row>
    <row r="33756" spans="6:6">
      <c r="F33756" s="1" t="s">
        <v>3</v>
      </c>
    </row>
    <row r="33757" spans="6:6">
      <c r="F33757" s="1" t="s">
        <v>3</v>
      </c>
    </row>
    <row r="33758" spans="6:6">
      <c r="F33758" s="1" t="s">
        <v>3</v>
      </c>
    </row>
    <row r="33759" spans="6:6">
      <c r="F33759" s="1" t="s">
        <v>3</v>
      </c>
    </row>
    <row r="33760" spans="6:6">
      <c r="F33760" s="1" t="s">
        <v>3</v>
      </c>
    </row>
    <row r="33761" spans="6:6">
      <c r="F33761" s="1" t="s">
        <v>3</v>
      </c>
    </row>
    <row r="33762" spans="6:6">
      <c r="F33762" s="1" t="s">
        <v>3</v>
      </c>
    </row>
    <row r="33763" spans="6:6">
      <c r="F33763" s="1" t="s">
        <v>3</v>
      </c>
    </row>
    <row r="33764" spans="6:6">
      <c r="F33764" s="1" t="s">
        <v>3</v>
      </c>
    </row>
    <row r="33765" spans="6:6">
      <c r="F33765" s="1" t="s">
        <v>3</v>
      </c>
    </row>
    <row r="33766" spans="6:6">
      <c r="F33766" s="1" t="s">
        <v>3</v>
      </c>
    </row>
    <row r="33767" spans="6:6">
      <c r="F33767" s="1" t="s">
        <v>3</v>
      </c>
    </row>
    <row r="33768" spans="6:6">
      <c r="F33768" s="1" t="s">
        <v>3</v>
      </c>
    </row>
    <row r="33769" spans="6:6">
      <c r="F33769" s="1" t="s">
        <v>3</v>
      </c>
    </row>
    <row r="33770" spans="6:6">
      <c r="F33770" s="1" t="s">
        <v>3</v>
      </c>
    </row>
    <row r="33771" spans="6:6">
      <c r="F33771" s="1" t="s">
        <v>3</v>
      </c>
    </row>
    <row r="33772" spans="6:6">
      <c r="F33772" s="1" t="s">
        <v>3</v>
      </c>
    </row>
    <row r="33773" spans="6:6">
      <c r="F33773" s="1" t="s">
        <v>3</v>
      </c>
    </row>
    <row r="33774" spans="6:6">
      <c r="F33774" s="1" t="s">
        <v>3</v>
      </c>
    </row>
    <row r="33775" spans="6:6">
      <c r="F33775" s="1" t="s">
        <v>3</v>
      </c>
    </row>
    <row r="33776" spans="6:6">
      <c r="F33776" s="1" t="s">
        <v>3</v>
      </c>
    </row>
    <row r="33777" spans="6:6">
      <c r="F33777" s="1" t="s">
        <v>3</v>
      </c>
    </row>
    <row r="33778" spans="6:6">
      <c r="F33778" s="1" t="s">
        <v>3</v>
      </c>
    </row>
    <row r="33779" spans="6:6">
      <c r="F33779" s="1" t="s">
        <v>3</v>
      </c>
    </row>
    <row r="33780" spans="6:6">
      <c r="F33780" s="1" t="s">
        <v>3</v>
      </c>
    </row>
    <row r="33781" spans="6:6">
      <c r="F33781" s="1" t="s">
        <v>3</v>
      </c>
    </row>
    <row r="33782" spans="6:6">
      <c r="F33782" s="1" t="s">
        <v>3</v>
      </c>
    </row>
    <row r="33783" spans="6:6">
      <c r="F33783" s="1" t="s">
        <v>3</v>
      </c>
    </row>
    <row r="33784" spans="6:6">
      <c r="F33784" s="1" t="s">
        <v>3</v>
      </c>
    </row>
    <row r="33785" spans="6:6">
      <c r="F33785" s="1" t="s">
        <v>3</v>
      </c>
    </row>
    <row r="33786" spans="6:6">
      <c r="F33786" s="1" t="s">
        <v>3</v>
      </c>
    </row>
    <row r="33787" spans="6:6">
      <c r="F33787" s="1" t="s">
        <v>3</v>
      </c>
    </row>
    <row r="33788" spans="6:6">
      <c r="F33788" s="1" t="s">
        <v>3</v>
      </c>
    </row>
    <row r="33789" spans="6:6">
      <c r="F33789" s="1" t="s">
        <v>3</v>
      </c>
    </row>
    <row r="33790" spans="6:6">
      <c r="F33790" s="1" t="s">
        <v>3</v>
      </c>
    </row>
    <row r="33791" spans="6:6">
      <c r="F33791" s="1" t="s">
        <v>3</v>
      </c>
    </row>
    <row r="33792" spans="6:6">
      <c r="F33792" s="1" t="s">
        <v>3</v>
      </c>
    </row>
    <row r="33793" spans="6:6">
      <c r="F33793" s="1" t="s">
        <v>3</v>
      </c>
    </row>
    <row r="33794" spans="6:6">
      <c r="F33794" s="1" t="s">
        <v>3</v>
      </c>
    </row>
    <row r="33795" spans="6:6">
      <c r="F33795" s="1" t="s">
        <v>3</v>
      </c>
    </row>
    <row r="33796" spans="6:6">
      <c r="F33796" s="1" t="s">
        <v>3</v>
      </c>
    </row>
    <row r="33797" spans="6:6">
      <c r="F33797" s="1" t="s">
        <v>3</v>
      </c>
    </row>
    <row r="33798" spans="6:6">
      <c r="F33798" s="1" t="s">
        <v>3</v>
      </c>
    </row>
    <row r="33799" spans="6:6">
      <c r="F33799" s="1" t="s">
        <v>3</v>
      </c>
    </row>
    <row r="33800" spans="6:6">
      <c r="F33800" s="1" t="s">
        <v>3</v>
      </c>
    </row>
    <row r="33801" spans="6:6">
      <c r="F33801" s="1" t="s">
        <v>3</v>
      </c>
    </row>
    <row r="33802" spans="6:6">
      <c r="F33802" s="1" t="s">
        <v>3</v>
      </c>
    </row>
    <row r="33803" spans="6:6">
      <c r="F33803" s="1" t="s">
        <v>3</v>
      </c>
    </row>
    <row r="33804" spans="6:6">
      <c r="F33804" s="1" t="s">
        <v>3</v>
      </c>
    </row>
    <row r="33805" spans="6:6">
      <c r="F33805" s="1" t="s">
        <v>3</v>
      </c>
    </row>
    <row r="33806" spans="6:6">
      <c r="F33806" s="1" t="s">
        <v>3</v>
      </c>
    </row>
    <row r="33807" spans="6:6">
      <c r="F33807" s="1" t="s">
        <v>3</v>
      </c>
    </row>
    <row r="33808" spans="6:6">
      <c r="F33808" s="1" t="s">
        <v>3</v>
      </c>
    </row>
    <row r="33809" spans="6:6">
      <c r="F33809" s="1" t="s">
        <v>3</v>
      </c>
    </row>
    <row r="33810" spans="6:6">
      <c r="F33810" s="1" t="s">
        <v>3</v>
      </c>
    </row>
    <row r="33811" spans="6:6">
      <c r="F33811" s="1" t="s">
        <v>3</v>
      </c>
    </row>
    <row r="33812" spans="6:6">
      <c r="F33812" s="1" t="s">
        <v>3</v>
      </c>
    </row>
    <row r="33813" spans="6:6">
      <c r="F33813" s="1" t="s">
        <v>3</v>
      </c>
    </row>
    <row r="33814" spans="6:6">
      <c r="F33814" s="1" t="s">
        <v>3</v>
      </c>
    </row>
    <row r="33815" spans="6:6">
      <c r="F33815" s="1" t="s">
        <v>3</v>
      </c>
    </row>
    <row r="33816" spans="6:6">
      <c r="F33816" s="1" t="s">
        <v>3</v>
      </c>
    </row>
    <row r="33817" spans="6:6">
      <c r="F33817" s="1" t="s">
        <v>3</v>
      </c>
    </row>
    <row r="33818" spans="6:6">
      <c r="F33818" s="1" t="s">
        <v>3</v>
      </c>
    </row>
    <row r="33819" spans="6:6">
      <c r="F33819" s="1" t="s">
        <v>3</v>
      </c>
    </row>
    <row r="33820" spans="6:6">
      <c r="F33820" s="1" t="s">
        <v>3</v>
      </c>
    </row>
    <row r="33821" spans="6:6">
      <c r="F33821" s="1" t="s">
        <v>3</v>
      </c>
    </row>
    <row r="33822" spans="6:6">
      <c r="F33822" s="1" t="s">
        <v>3</v>
      </c>
    </row>
    <row r="33823" spans="6:6">
      <c r="F33823" s="1" t="s">
        <v>3</v>
      </c>
    </row>
    <row r="33824" spans="6:6">
      <c r="F33824" s="1" t="s">
        <v>3</v>
      </c>
    </row>
    <row r="33825" spans="6:6">
      <c r="F33825" s="1" t="s">
        <v>3</v>
      </c>
    </row>
    <row r="33826" spans="6:6">
      <c r="F33826" s="1" t="s">
        <v>3</v>
      </c>
    </row>
    <row r="33827" spans="6:6">
      <c r="F33827" s="1" t="s">
        <v>3</v>
      </c>
    </row>
    <row r="33828" spans="6:6">
      <c r="F33828" s="1" t="s">
        <v>3</v>
      </c>
    </row>
    <row r="33829" spans="6:6">
      <c r="F33829" s="1" t="s">
        <v>3</v>
      </c>
    </row>
    <row r="33830" spans="6:6">
      <c r="F33830" s="1" t="s">
        <v>3</v>
      </c>
    </row>
    <row r="33831" spans="6:6">
      <c r="F33831" s="1" t="s">
        <v>3</v>
      </c>
    </row>
    <row r="33832" spans="6:6">
      <c r="F33832" s="1" t="s">
        <v>3</v>
      </c>
    </row>
    <row r="33833" spans="6:6">
      <c r="F33833" s="1" t="s">
        <v>3</v>
      </c>
    </row>
    <row r="33834" spans="6:6">
      <c r="F33834" s="1" t="s">
        <v>3</v>
      </c>
    </row>
    <row r="33835" spans="6:6">
      <c r="F33835" s="1" t="s">
        <v>3</v>
      </c>
    </row>
    <row r="33836" spans="6:6">
      <c r="F33836" s="1" t="s">
        <v>3</v>
      </c>
    </row>
    <row r="33837" spans="6:6">
      <c r="F33837" s="1" t="s">
        <v>3</v>
      </c>
    </row>
    <row r="33838" spans="6:6">
      <c r="F33838" s="1" t="s">
        <v>3</v>
      </c>
    </row>
    <row r="33839" spans="6:6">
      <c r="F33839" s="1" t="s">
        <v>3</v>
      </c>
    </row>
    <row r="33840" spans="6:6">
      <c r="F33840" s="1" t="s">
        <v>3</v>
      </c>
    </row>
    <row r="33841" spans="6:6">
      <c r="F33841" s="1" t="s">
        <v>3</v>
      </c>
    </row>
    <row r="33842" spans="6:6">
      <c r="F33842" s="1" t="s">
        <v>3</v>
      </c>
    </row>
    <row r="33843" spans="6:6">
      <c r="F33843" s="1" t="s">
        <v>3</v>
      </c>
    </row>
    <row r="33844" spans="6:6">
      <c r="F33844" s="1" t="s">
        <v>3</v>
      </c>
    </row>
    <row r="33845" spans="6:6">
      <c r="F33845" s="1" t="s">
        <v>3</v>
      </c>
    </row>
    <row r="33846" spans="6:6">
      <c r="F33846" s="1" t="s">
        <v>3</v>
      </c>
    </row>
    <row r="33847" spans="6:6">
      <c r="F33847" s="1" t="s">
        <v>3</v>
      </c>
    </row>
    <row r="33848" spans="6:6">
      <c r="F33848" s="1" t="s">
        <v>3</v>
      </c>
    </row>
    <row r="33849" spans="6:6">
      <c r="F33849" s="1" t="s">
        <v>3</v>
      </c>
    </row>
    <row r="33850" spans="6:6">
      <c r="F33850" s="1" t="s">
        <v>3</v>
      </c>
    </row>
    <row r="33851" spans="6:6">
      <c r="F33851" s="1" t="s">
        <v>3</v>
      </c>
    </row>
    <row r="33852" spans="6:6">
      <c r="F33852" s="1" t="s">
        <v>3</v>
      </c>
    </row>
    <row r="33853" spans="6:6">
      <c r="F33853" s="1" t="s">
        <v>3</v>
      </c>
    </row>
    <row r="33854" spans="6:6">
      <c r="F33854" s="1" t="s">
        <v>3</v>
      </c>
    </row>
    <row r="33855" spans="6:6">
      <c r="F33855" s="1" t="s">
        <v>3</v>
      </c>
    </row>
    <row r="33856" spans="6:6">
      <c r="F33856" s="1" t="s">
        <v>3</v>
      </c>
    </row>
    <row r="33857" spans="6:6">
      <c r="F33857" s="1" t="s">
        <v>3</v>
      </c>
    </row>
    <row r="33858" spans="6:6">
      <c r="F33858" s="1" t="s">
        <v>3</v>
      </c>
    </row>
    <row r="33859" spans="6:6">
      <c r="F33859" s="1" t="s">
        <v>3</v>
      </c>
    </row>
    <row r="33860" spans="6:6">
      <c r="F33860" s="1" t="s">
        <v>3</v>
      </c>
    </row>
    <row r="33861" spans="6:6">
      <c r="F33861" s="1" t="s">
        <v>3</v>
      </c>
    </row>
    <row r="33862" spans="6:6">
      <c r="F33862" s="1" t="s">
        <v>3</v>
      </c>
    </row>
    <row r="33863" spans="6:6">
      <c r="F33863" s="1" t="s">
        <v>3</v>
      </c>
    </row>
    <row r="33864" spans="6:6">
      <c r="F33864" s="1" t="s">
        <v>3</v>
      </c>
    </row>
    <row r="33865" spans="6:6">
      <c r="F33865" s="1" t="s">
        <v>3</v>
      </c>
    </row>
    <row r="33866" spans="6:6">
      <c r="F33866" s="1" t="s">
        <v>3</v>
      </c>
    </row>
    <row r="33867" spans="6:6">
      <c r="F33867" s="1" t="s">
        <v>3</v>
      </c>
    </row>
    <row r="33868" spans="6:6">
      <c r="F33868" s="1" t="s">
        <v>3</v>
      </c>
    </row>
    <row r="33869" spans="6:6">
      <c r="F33869" s="1" t="s">
        <v>3</v>
      </c>
    </row>
    <row r="33870" spans="6:6">
      <c r="F33870" s="1" t="s">
        <v>3</v>
      </c>
    </row>
    <row r="33871" spans="6:6">
      <c r="F33871" s="1" t="s">
        <v>3</v>
      </c>
    </row>
    <row r="33872" spans="6:6">
      <c r="F33872" s="1" t="s">
        <v>3</v>
      </c>
    </row>
    <row r="33873" spans="6:6">
      <c r="F33873" s="1" t="s">
        <v>3</v>
      </c>
    </row>
    <row r="33874" spans="6:6">
      <c r="F33874" s="1" t="s">
        <v>3</v>
      </c>
    </row>
    <row r="33875" spans="6:6">
      <c r="F33875" s="1" t="s">
        <v>3</v>
      </c>
    </row>
    <row r="33876" spans="6:6">
      <c r="F33876" s="1" t="s">
        <v>3</v>
      </c>
    </row>
    <row r="33877" spans="6:6">
      <c r="F33877" s="1" t="s">
        <v>3</v>
      </c>
    </row>
    <row r="33878" spans="6:6">
      <c r="F33878" s="1" t="s">
        <v>3</v>
      </c>
    </row>
    <row r="33879" spans="6:6">
      <c r="F33879" s="1" t="s">
        <v>3</v>
      </c>
    </row>
    <row r="33880" spans="6:6">
      <c r="F33880" s="1" t="s">
        <v>3</v>
      </c>
    </row>
    <row r="33881" spans="6:6">
      <c r="F33881" s="1" t="s">
        <v>3</v>
      </c>
    </row>
    <row r="33882" spans="6:6">
      <c r="F33882" s="1" t="s">
        <v>3</v>
      </c>
    </row>
    <row r="33883" spans="6:6">
      <c r="F33883" s="1" t="s">
        <v>3</v>
      </c>
    </row>
    <row r="33884" spans="6:6">
      <c r="F33884" s="1" t="s">
        <v>3</v>
      </c>
    </row>
    <row r="33885" spans="6:6">
      <c r="F33885" s="1" t="s">
        <v>3</v>
      </c>
    </row>
    <row r="33886" spans="6:6">
      <c r="F33886" s="1" t="s">
        <v>3</v>
      </c>
    </row>
    <row r="33887" spans="6:6">
      <c r="F33887" s="1" t="s">
        <v>3</v>
      </c>
    </row>
    <row r="33888" spans="6:6">
      <c r="F33888" s="1" t="s">
        <v>3</v>
      </c>
    </row>
    <row r="33889" spans="6:6">
      <c r="F33889" s="1" t="s">
        <v>3</v>
      </c>
    </row>
    <row r="33890" spans="6:6">
      <c r="F33890" s="1" t="s">
        <v>3</v>
      </c>
    </row>
    <row r="33891" spans="6:6">
      <c r="F33891" s="1" t="s">
        <v>3</v>
      </c>
    </row>
    <row r="33892" spans="6:6">
      <c r="F33892" s="1" t="s">
        <v>3</v>
      </c>
    </row>
    <row r="33893" spans="6:6">
      <c r="F33893" s="1" t="s">
        <v>3</v>
      </c>
    </row>
    <row r="33894" spans="6:6">
      <c r="F33894" s="1" t="s">
        <v>3</v>
      </c>
    </row>
    <row r="33895" spans="6:6">
      <c r="F33895" s="1" t="s">
        <v>3</v>
      </c>
    </row>
    <row r="33896" spans="6:6">
      <c r="F33896" s="1" t="s">
        <v>3</v>
      </c>
    </row>
    <row r="33897" spans="6:6">
      <c r="F33897" s="1" t="s">
        <v>3</v>
      </c>
    </row>
    <row r="33898" spans="6:6">
      <c r="F33898" s="1" t="s">
        <v>3</v>
      </c>
    </row>
    <row r="33899" spans="6:6">
      <c r="F33899" s="1" t="s">
        <v>3</v>
      </c>
    </row>
    <row r="33900" spans="6:6">
      <c r="F33900" s="1" t="s">
        <v>3</v>
      </c>
    </row>
    <row r="33901" spans="6:6">
      <c r="F33901" s="1" t="s">
        <v>3</v>
      </c>
    </row>
    <row r="33902" spans="6:6">
      <c r="F33902" s="1" t="s">
        <v>3</v>
      </c>
    </row>
    <row r="33903" spans="6:6">
      <c r="F33903" s="1" t="s">
        <v>3</v>
      </c>
    </row>
    <row r="33904" spans="6:6">
      <c r="F33904" s="1" t="s">
        <v>3</v>
      </c>
    </row>
    <row r="33905" spans="6:6">
      <c r="F33905" s="1" t="s">
        <v>3</v>
      </c>
    </row>
    <row r="33906" spans="6:6">
      <c r="F33906" s="1" t="s">
        <v>3</v>
      </c>
    </row>
    <row r="33907" spans="6:6">
      <c r="F33907" s="1" t="s">
        <v>3</v>
      </c>
    </row>
    <row r="33908" spans="6:6">
      <c r="F33908" s="1" t="s">
        <v>3</v>
      </c>
    </row>
    <row r="33909" spans="6:6">
      <c r="F33909" s="1" t="s">
        <v>3</v>
      </c>
    </row>
    <row r="33910" spans="6:6">
      <c r="F33910" s="1" t="s">
        <v>3</v>
      </c>
    </row>
    <row r="33911" spans="6:6">
      <c r="F33911" s="1" t="s">
        <v>3</v>
      </c>
    </row>
    <row r="33912" spans="6:6">
      <c r="F33912" s="1" t="s">
        <v>3</v>
      </c>
    </row>
    <row r="33913" spans="6:6">
      <c r="F33913" s="1" t="s">
        <v>3</v>
      </c>
    </row>
    <row r="33914" spans="6:6">
      <c r="F33914" s="1" t="s">
        <v>3</v>
      </c>
    </row>
    <row r="33915" spans="6:6">
      <c r="F33915" s="1" t="s">
        <v>3</v>
      </c>
    </row>
    <row r="33916" spans="6:6">
      <c r="F33916" s="1" t="s">
        <v>3</v>
      </c>
    </row>
    <row r="33917" spans="6:6">
      <c r="F33917" s="1" t="s">
        <v>3</v>
      </c>
    </row>
    <row r="33918" spans="6:6">
      <c r="F33918" s="1" t="s">
        <v>3</v>
      </c>
    </row>
    <row r="33919" spans="6:6">
      <c r="F33919" s="1" t="s">
        <v>3</v>
      </c>
    </row>
    <row r="33920" spans="6:6">
      <c r="F33920" s="1" t="s">
        <v>3</v>
      </c>
    </row>
    <row r="33921" spans="6:6">
      <c r="F33921" s="1" t="s">
        <v>3</v>
      </c>
    </row>
    <row r="33922" spans="6:6">
      <c r="F33922" s="1" t="s">
        <v>3</v>
      </c>
    </row>
    <row r="33923" spans="6:6">
      <c r="F33923" s="1" t="s">
        <v>3</v>
      </c>
    </row>
    <row r="33924" spans="6:6">
      <c r="F33924" s="1" t="s">
        <v>3</v>
      </c>
    </row>
    <row r="33925" spans="6:6">
      <c r="F33925" s="1" t="s">
        <v>3</v>
      </c>
    </row>
    <row r="33926" spans="6:6">
      <c r="F33926" s="1" t="s">
        <v>3</v>
      </c>
    </row>
    <row r="33927" spans="6:6">
      <c r="F33927" s="1" t="s">
        <v>3</v>
      </c>
    </row>
    <row r="33928" spans="6:6">
      <c r="F33928" s="1" t="s">
        <v>3</v>
      </c>
    </row>
    <row r="33929" spans="6:6">
      <c r="F33929" s="1" t="s">
        <v>3</v>
      </c>
    </row>
    <row r="33930" spans="6:6">
      <c r="F33930" s="1" t="s">
        <v>3</v>
      </c>
    </row>
    <row r="33931" spans="6:6">
      <c r="F33931" s="1" t="s">
        <v>3</v>
      </c>
    </row>
    <row r="33932" spans="6:6">
      <c r="F33932" s="1" t="s">
        <v>3</v>
      </c>
    </row>
    <row r="33933" spans="6:6">
      <c r="F33933" s="1" t="s">
        <v>3</v>
      </c>
    </row>
    <row r="33934" spans="6:6">
      <c r="F33934" s="1" t="s">
        <v>3</v>
      </c>
    </row>
    <row r="33935" spans="6:6">
      <c r="F33935" s="1" t="s">
        <v>3</v>
      </c>
    </row>
    <row r="33936" spans="6:6">
      <c r="F33936" s="1" t="s">
        <v>3</v>
      </c>
    </row>
    <row r="33937" spans="6:6">
      <c r="F33937" s="1" t="s">
        <v>3</v>
      </c>
    </row>
    <row r="33938" spans="6:6">
      <c r="F33938" s="1" t="s">
        <v>3</v>
      </c>
    </row>
    <row r="33939" spans="6:6">
      <c r="F33939" s="1" t="s">
        <v>3</v>
      </c>
    </row>
    <row r="33940" spans="6:6">
      <c r="F33940" s="1" t="s">
        <v>3</v>
      </c>
    </row>
    <row r="33941" spans="6:6">
      <c r="F33941" s="1" t="s">
        <v>3</v>
      </c>
    </row>
    <row r="33942" spans="6:6">
      <c r="F33942" s="1" t="s">
        <v>3</v>
      </c>
    </row>
    <row r="33943" spans="6:6">
      <c r="F33943" s="1" t="s">
        <v>3</v>
      </c>
    </row>
    <row r="33944" spans="6:6">
      <c r="F33944" s="1" t="s">
        <v>3</v>
      </c>
    </row>
    <row r="33945" spans="6:6">
      <c r="F33945" s="1" t="s">
        <v>3</v>
      </c>
    </row>
    <row r="33946" spans="6:6">
      <c r="F33946" s="1" t="s">
        <v>3</v>
      </c>
    </row>
    <row r="33947" spans="6:6">
      <c r="F33947" s="1" t="s">
        <v>3</v>
      </c>
    </row>
    <row r="33948" spans="6:6">
      <c r="F33948" s="1" t="s">
        <v>3</v>
      </c>
    </row>
    <row r="33949" spans="6:6">
      <c r="F33949" s="1" t="s">
        <v>3</v>
      </c>
    </row>
    <row r="33950" spans="6:6">
      <c r="F33950" s="1" t="s">
        <v>3</v>
      </c>
    </row>
    <row r="33951" spans="6:6">
      <c r="F33951" s="1" t="s">
        <v>3</v>
      </c>
    </row>
    <row r="33952" spans="6:6">
      <c r="F33952" s="1" t="s">
        <v>3</v>
      </c>
    </row>
    <row r="33953" spans="6:6">
      <c r="F33953" s="1" t="s">
        <v>3</v>
      </c>
    </row>
    <row r="33954" spans="6:6">
      <c r="F33954" s="1" t="s">
        <v>3</v>
      </c>
    </row>
    <row r="33955" spans="6:6">
      <c r="F33955" s="1" t="s">
        <v>3</v>
      </c>
    </row>
    <row r="33956" spans="6:6">
      <c r="F33956" s="1" t="s">
        <v>3</v>
      </c>
    </row>
    <row r="33957" spans="6:6">
      <c r="F33957" s="1" t="s">
        <v>3</v>
      </c>
    </row>
    <row r="33958" spans="6:6">
      <c r="F33958" s="1" t="s">
        <v>3</v>
      </c>
    </row>
    <row r="33959" spans="6:6">
      <c r="F33959" s="1" t="s">
        <v>3</v>
      </c>
    </row>
    <row r="33960" spans="6:6">
      <c r="F33960" s="1" t="s">
        <v>3</v>
      </c>
    </row>
    <row r="33961" spans="6:6">
      <c r="F33961" s="1" t="s">
        <v>3</v>
      </c>
    </row>
    <row r="33962" spans="6:6">
      <c r="F33962" s="1" t="s">
        <v>3</v>
      </c>
    </row>
    <row r="33963" spans="6:6">
      <c r="F33963" s="1" t="s">
        <v>3</v>
      </c>
    </row>
    <row r="33964" spans="6:6">
      <c r="F33964" s="1" t="s">
        <v>3</v>
      </c>
    </row>
    <row r="33965" spans="6:6">
      <c r="F33965" s="1" t="s">
        <v>3</v>
      </c>
    </row>
    <row r="33966" spans="6:6">
      <c r="F33966" s="1" t="s">
        <v>3</v>
      </c>
    </row>
    <row r="33967" spans="6:6">
      <c r="F33967" s="1" t="s">
        <v>3</v>
      </c>
    </row>
    <row r="33968" spans="6:6">
      <c r="F33968" s="1" t="s">
        <v>3</v>
      </c>
    </row>
    <row r="33969" spans="6:6">
      <c r="F33969" s="1" t="s">
        <v>3</v>
      </c>
    </row>
    <row r="33970" spans="6:6">
      <c r="F33970" s="1" t="s">
        <v>3</v>
      </c>
    </row>
    <row r="33971" spans="6:6">
      <c r="F33971" s="1" t="s">
        <v>3</v>
      </c>
    </row>
    <row r="33972" spans="6:6">
      <c r="F33972" s="1" t="s">
        <v>3</v>
      </c>
    </row>
    <row r="33973" spans="6:6">
      <c r="F33973" s="1" t="s">
        <v>3</v>
      </c>
    </row>
    <row r="33974" spans="6:6">
      <c r="F33974" s="1" t="s">
        <v>3</v>
      </c>
    </row>
    <row r="33975" spans="6:6">
      <c r="F33975" s="1" t="s">
        <v>3</v>
      </c>
    </row>
    <row r="33976" spans="6:6">
      <c r="F33976" s="1" t="s">
        <v>3</v>
      </c>
    </row>
    <row r="33977" spans="6:6">
      <c r="F33977" s="1" t="s">
        <v>3</v>
      </c>
    </row>
    <row r="33978" spans="6:6">
      <c r="F33978" s="1" t="s">
        <v>3</v>
      </c>
    </row>
    <row r="33979" spans="6:6">
      <c r="F33979" s="1" t="s">
        <v>3</v>
      </c>
    </row>
    <row r="33980" spans="6:6">
      <c r="F33980" s="1" t="s">
        <v>3</v>
      </c>
    </row>
    <row r="33981" spans="6:6">
      <c r="F33981" s="1" t="s">
        <v>3</v>
      </c>
    </row>
    <row r="33982" spans="6:6">
      <c r="F33982" s="1" t="s">
        <v>3</v>
      </c>
    </row>
    <row r="33983" spans="6:6">
      <c r="F33983" s="1" t="s">
        <v>3</v>
      </c>
    </row>
    <row r="33984" spans="6:6">
      <c r="F33984" s="1" t="s">
        <v>3</v>
      </c>
    </row>
    <row r="33985" spans="6:6">
      <c r="F33985" s="1" t="s">
        <v>3</v>
      </c>
    </row>
    <row r="33986" spans="6:6">
      <c r="F33986" s="1" t="s">
        <v>3</v>
      </c>
    </row>
    <row r="33987" spans="6:6">
      <c r="F33987" s="1" t="s">
        <v>3</v>
      </c>
    </row>
    <row r="33988" spans="6:6">
      <c r="F33988" s="1" t="s">
        <v>3</v>
      </c>
    </row>
    <row r="33989" spans="6:6">
      <c r="F33989" s="1" t="s">
        <v>3</v>
      </c>
    </row>
    <row r="33990" spans="6:6">
      <c r="F33990" s="1" t="s">
        <v>3</v>
      </c>
    </row>
    <row r="33991" spans="6:6">
      <c r="F33991" s="1" t="s">
        <v>3</v>
      </c>
    </row>
    <row r="33992" spans="6:6">
      <c r="F33992" s="1" t="s">
        <v>3</v>
      </c>
    </row>
    <row r="33993" spans="6:6">
      <c r="F33993" s="1" t="s">
        <v>3</v>
      </c>
    </row>
    <row r="33994" spans="6:6">
      <c r="F33994" s="1" t="s">
        <v>3</v>
      </c>
    </row>
    <row r="33995" spans="6:6">
      <c r="F33995" s="1" t="s">
        <v>3</v>
      </c>
    </row>
    <row r="33996" spans="6:6">
      <c r="F33996" s="1" t="s">
        <v>3</v>
      </c>
    </row>
    <row r="33997" spans="6:6">
      <c r="F33997" s="1" t="s">
        <v>3</v>
      </c>
    </row>
    <row r="33998" spans="6:6">
      <c r="F33998" s="1" t="s">
        <v>3</v>
      </c>
    </row>
    <row r="33999" spans="6:6">
      <c r="F33999" s="1" t="s">
        <v>3</v>
      </c>
    </row>
    <row r="34000" spans="6:6">
      <c r="F34000" s="1" t="s">
        <v>3</v>
      </c>
    </row>
    <row r="34001" spans="6:6">
      <c r="F34001" s="1" t="s">
        <v>3</v>
      </c>
    </row>
    <row r="34002" spans="6:6">
      <c r="F34002" s="1" t="s">
        <v>3</v>
      </c>
    </row>
    <row r="34003" spans="6:6">
      <c r="F34003" s="1" t="s">
        <v>3</v>
      </c>
    </row>
    <row r="34004" spans="6:6">
      <c r="F34004" s="1" t="s">
        <v>3</v>
      </c>
    </row>
    <row r="34005" spans="6:6">
      <c r="F34005" s="1" t="s">
        <v>3</v>
      </c>
    </row>
    <row r="34006" spans="6:6">
      <c r="F34006" s="1" t="s">
        <v>3</v>
      </c>
    </row>
    <row r="34007" spans="6:6">
      <c r="F34007" s="1" t="s">
        <v>3</v>
      </c>
    </row>
    <row r="34008" spans="6:6">
      <c r="F34008" s="1" t="s">
        <v>3</v>
      </c>
    </row>
    <row r="34009" spans="6:6">
      <c r="F34009" s="1" t="s">
        <v>3</v>
      </c>
    </row>
    <row r="34010" spans="6:6">
      <c r="F34010" s="1" t="s">
        <v>3</v>
      </c>
    </row>
    <row r="34011" spans="6:6">
      <c r="F34011" s="1" t="s">
        <v>3</v>
      </c>
    </row>
    <row r="34012" spans="6:6">
      <c r="F34012" s="1" t="s">
        <v>3</v>
      </c>
    </row>
    <row r="34013" spans="6:6">
      <c r="F34013" s="1" t="s">
        <v>3</v>
      </c>
    </row>
    <row r="34014" spans="6:6">
      <c r="F34014" s="1" t="s">
        <v>3</v>
      </c>
    </row>
    <row r="34015" spans="6:6">
      <c r="F34015" s="1" t="s">
        <v>3</v>
      </c>
    </row>
    <row r="34016" spans="6:6">
      <c r="F34016" s="1" t="s">
        <v>3</v>
      </c>
    </row>
    <row r="34017" spans="6:6">
      <c r="F34017" s="1" t="s">
        <v>3</v>
      </c>
    </row>
    <row r="34018" spans="6:6">
      <c r="F34018" s="1" t="s">
        <v>3</v>
      </c>
    </row>
    <row r="34019" spans="6:6">
      <c r="F34019" s="1" t="s">
        <v>3</v>
      </c>
    </row>
    <row r="34020" spans="6:6">
      <c r="F34020" s="1" t="s">
        <v>3</v>
      </c>
    </row>
    <row r="34021" spans="6:6">
      <c r="F34021" s="1" t="s">
        <v>3</v>
      </c>
    </row>
    <row r="34022" spans="6:6">
      <c r="F34022" s="1" t="s">
        <v>3</v>
      </c>
    </row>
    <row r="34023" spans="6:6">
      <c r="F34023" s="1" t="s">
        <v>3</v>
      </c>
    </row>
    <row r="34024" spans="6:6">
      <c r="F34024" s="1" t="s">
        <v>3</v>
      </c>
    </row>
    <row r="34025" spans="6:6">
      <c r="F34025" s="1" t="s">
        <v>3</v>
      </c>
    </row>
    <row r="34026" spans="6:6">
      <c r="F34026" s="1" t="s">
        <v>3</v>
      </c>
    </row>
    <row r="34027" spans="6:6">
      <c r="F34027" s="1" t="s">
        <v>3</v>
      </c>
    </row>
    <row r="34028" spans="6:6">
      <c r="F34028" s="1" t="s">
        <v>3</v>
      </c>
    </row>
    <row r="34029" spans="6:6">
      <c r="F34029" s="1" t="s">
        <v>3</v>
      </c>
    </row>
    <row r="34030" spans="6:6">
      <c r="F34030" s="1" t="s">
        <v>3</v>
      </c>
    </row>
    <row r="34031" spans="6:6">
      <c r="F34031" s="1" t="s">
        <v>3</v>
      </c>
    </row>
    <row r="34032" spans="6:6">
      <c r="F34032" s="1" t="s">
        <v>3</v>
      </c>
    </row>
    <row r="34033" spans="6:6">
      <c r="F34033" s="1" t="s">
        <v>3</v>
      </c>
    </row>
    <row r="34034" spans="6:6">
      <c r="F34034" s="1" t="s">
        <v>3</v>
      </c>
    </row>
    <row r="34035" spans="6:6">
      <c r="F34035" s="1" t="s">
        <v>3</v>
      </c>
    </row>
    <row r="34036" spans="6:6">
      <c r="F34036" s="1" t="s">
        <v>3</v>
      </c>
    </row>
    <row r="34037" spans="6:6">
      <c r="F34037" s="1" t="s">
        <v>3</v>
      </c>
    </row>
    <row r="34038" spans="6:6">
      <c r="F34038" s="1" t="s">
        <v>3</v>
      </c>
    </row>
    <row r="34039" spans="6:6">
      <c r="F34039" s="1" t="s">
        <v>3</v>
      </c>
    </row>
    <row r="34040" spans="6:6">
      <c r="F34040" s="1" t="s">
        <v>3</v>
      </c>
    </row>
    <row r="34041" spans="6:6">
      <c r="F34041" s="1" t="s">
        <v>3</v>
      </c>
    </row>
    <row r="34042" spans="6:6">
      <c r="F34042" s="1" t="s">
        <v>3</v>
      </c>
    </row>
    <row r="34043" spans="6:6">
      <c r="F34043" s="1" t="s">
        <v>3</v>
      </c>
    </row>
    <row r="34044" spans="6:6">
      <c r="F34044" s="1" t="s">
        <v>3</v>
      </c>
    </row>
    <row r="34045" spans="6:6">
      <c r="F34045" s="1" t="s">
        <v>3</v>
      </c>
    </row>
    <row r="34046" spans="6:6">
      <c r="F34046" s="1" t="s">
        <v>3</v>
      </c>
    </row>
    <row r="34047" spans="6:6">
      <c r="F34047" s="1" t="s">
        <v>3</v>
      </c>
    </row>
    <row r="34048" spans="6:6">
      <c r="F34048" s="1" t="s">
        <v>3</v>
      </c>
    </row>
    <row r="34049" spans="6:6">
      <c r="F34049" s="1" t="s">
        <v>3</v>
      </c>
    </row>
    <row r="34050" spans="6:6">
      <c r="F34050" s="1" t="s">
        <v>3</v>
      </c>
    </row>
    <row r="34051" spans="6:6">
      <c r="F34051" s="1" t="s">
        <v>3</v>
      </c>
    </row>
    <row r="34052" spans="6:6">
      <c r="F34052" s="1" t="s">
        <v>3</v>
      </c>
    </row>
    <row r="34053" spans="6:6">
      <c r="F34053" s="1" t="s">
        <v>3</v>
      </c>
    </row>
    <row r="34054" spans="6:6">
      <c r="F34054" s="1" t="s">
        <v>3</v>
      </c>
    </row>
    <row r="34055" spans="6:6">
      <c r="F34055" s="1" t="s">
        <v>3</v>
      </c>
    </row>
    <row r="34056" spans="6:6">
      <c r="F34056" s="1" t="s">
        <v>3</v>
      </c>
    </row>
    <row r="34057" spans="6:6">
      <c r="F34057" s="1" t="s">
        <v>3</v>
      </c>
    </row>
    <row r="34058" spans="6:6">
      <c r="F34058" s="1" t="s">
        <v>3</v>
      </c>
    </row>
    <row r="34059" spans="6:6">
      <c r="F34059" s="1" t="s">
        <v>3</v>
      </c>
    </row>
    <row r="34060" spans="6:6">
      <c r="F34060" s="1" t="s">
        <v>3</v>
      </c>
    </row>
    <row r="34061" spans="6:6">
      <c r="F34061" s="1" t="s">
        <v>3</v>
      </c>
    </row>
    <row r="34062" spans="6:6">
      <c r="F34062" s="1" t="s">
        <v>3</v>
      </c>
    </row>
    <row r="34063" spans="6:6">
      <c r="F34063" s="1" t="s">
        <v>3</v>
      </c>
    </row>
    <row r="34064" spans="6:6">
      <c r="F34064" s="1" t="s">
        <v>3</v>
      </c>
    </row>
    <row r="34065" spans="6:6">
      <c r="F34065" s="1" t="s">
        <v>3</v>
      </c>
    </row>
    <row r="34066" spans="6:6">
      <c r="F34066" s="1" t="s">
        <v>3</v>
      </c>
    </row>
    <row r="34067" spans="6:6">
      <c r="F34067" s="1" t="s">
        <v>3</v>
      </c>
    </row>
    <row r="34068" spans="6:6">
      <c r="F34068" s="1" t="s">
        <v>3</v>
      </c>
    </row>
    <row r="34069" spans="6:6">
      <c r="F34069" s="1" t="s">
        <v>3</v>
      </c>
    </row>
    <row r="34070" spans="6:6">
      <c r="F34070" s="1" t="s">
        <v>3</v>
      </c>
    </row>
    <row r="34071" spans="6:6">
      <c r="F34071" s="1" t="s">
        <v>3</v>
      </c>
    </row>
    <row r="34072" spans="6:6">
      <c r="F34072" s="1" t="s">
        <v>3</v>
      </c>
    </row>
    <row r="34073" spans="6:6">
      <c r="F34073" s="1" t="s">
        <v>3</v>
      </c>
    </row>
    <row r="34074" spans="6:6">
      <c r="F34074" s="1" t="s">
        <v>3</v>
      </c>
    </row>
    <row r="34075" spans="6:6">
      <c r="F34075" s="1" t="s">
        <v>3</v>
      </c>
    </row>
    <row r="34076" spans="6:6">
      <c r="F34076" s="1" t="s">
        <v>3</v>
      </c>
    </row>
    <row r="34077" spans="6:6">
      <c r="F34077" s="1" t="s">
        <v>3</v>
      </c>
    </row>
    <row r="34078" spans="6:6">
      <c r="F34078" s="1" t="s">
        <v>3</v>
      </c>
    </row>
    <row r="34079" spans="6:6">
      <c r="F34079" s="1" t="s">
        <v>3</v>
      </c>
    </row>
    <row r="34080" spans="6:6">
      <c r="F34080" s="1" t="s">
        <v>3</v>
      </c>
    </row>
    <row r="34081" spans="6:6">
      <c r="F34081" s="1" t="s">
        <v>3</v>
      </c>
    </row>
    <row r="34082" spans="6:6">
      <c r="F34082" s="1" t="s">
        <v>3</v>
      </c>
    </row>
    <row r="34083" spans="6:6">
      <c r="F34083" s="1" t="s">
        <v>3</v>
      </c>
    </row>
    <row r="34084" spans="6:6">
      <c r="F34084" s="1" t="s">
        <v>3</v>
      </c>
    </row>
    <row r="34085" spans="6:6">
      <c r="F34085" s="1" t="s">
        <v>3</v>
      </c>
    </row>
    <row r="34086" spans="6:6">
      <c r="F34086" s="1" t="s">
        <v>3</v>
      </c>
    </row>
    <row r="34087" spans="6:6">
      <c r="F34087" s="1" t="s">
        <v>3</v>
      </c>
    </row>
    <row r="34088" spans="6:6">
      <c r="F34088" s="1" t="s">
        <v>3</v>
      </c>
    </row>
    <row r="34089" spans="6:6">
      <c r="F34089" s="1" t="s">
        <v>3</v>
      </c>
    </row>
    <row r="34090" spans="6:6">
      <c r="F34090" s="1" t="s">
        <v>3</v>
      </c>
    </row>
    <row r="34091" spans="6:6">
      <c r="F34091" s="1" t="s">
        <v>3</v>
      </c>
    </row>
    <row r="34092" spans="6:6">
      <c r="F34092" s="1" t="s">
        <v>3</v>
      </c>
    </row>
    <row r="34093" spans="6:6">
      <c r="F34093" s="1" t="s">
        <v>3</v>
      </c>
    </row>
    <row r="34094" spans="6:6">
      <c r="F34094" s="1" t="s">
        <v>3</v>
      </c>
    </row>
    <row r="34095" spans="6:6">
      <c r="F34095" s="1" t="s">
        <v>3</v>
      </c>
    </row>
    <row r="34096" spans="6:6">
      <c r="F34096" s="1" t="s">
        <v>3</v>
      </c>
    </row>
    <row r="34097" spans="6:6">
      <c r="F34097" s="1" t="s">
        <v>3</v>
      </c>
    </row>
    <row r="34098" spans="6:6">
      <c r="F34098" s="1" t="s">
        <v>3</v>
      </c>
    </row>
    <row r="34099" spans="6:6">
      <c r="F34099" s="1" t="s">
        <v>3</v>
      </c>
    </row>
    <row r="34100" spans="6:6">
      <c r="F34100" s="1" t="s">
        <v>3</v>
      </c>
    </row>
    <row r="34101" spans="6:6">
      <c r="F34101" s="1" t="s">
        <v>3</v>
      </c>
    </row>
    <row r="34102" spans="6:6">
      <c r="F34102" s="1" t="s">
        <v>3</v>
      </c>
    </row>
    <row r="34103" spans="6:6">
      <c r="F34103" s="1" t="s">
        <v>3</v>
      </c>
    </row>
    <row r="34104" spans="6:6">
      <c r="F34104" s="1" t="s">
        <v>3</v>
      </c>
    </row>
    <row r="34105" spans="6:6">
      <c r="F34105" s="1" t="s">
        <v>3</v>
      </c>
    </row>
    <row r="34106" spans="6:6">
      <c r="F34106" s="1" t="s">
        <v>3</v>
      </c>
    </row>
    <row r="34107" spans="6:6">
      <c r="F34107" s="1" t="s">
        <v>3</v>
      </c>
    </row>
    <row r="34108" spans="6:6">
      <c r="F34108" s="1" t="s">
        <v>3</v>
      </c>
    </row>
    <row r="34109" spans="6:6">
      <c r="F34109" s="1" t="s">
        <v>3</v>
      </c>
    </row>
    <row r="34110" spans="6:6">
      <c r="F34110" s="1" t="s">
        <v>3</v>
      </c>
    </row>
    <row r="34111" spans="6:6">
      <c r="F34111" s="1" t="s">
        <v>3</v>
      </c>
    </row>
    <row r="34112" spans="6:6">
      <c r="F34112" s="1" t="s">
        <v>3</v>
      </c>
    </row>
    <row r="34113" spans="6:6">
      <c r="F34113" s="1" t="s">
        <v>3</v>
      </c>
    </row>
    <row r="34114" spans="6:6">
      <c r="F34114" s="1" t="s">
        <v>3</v>
      </c>
    </row>
    <row r="34115" spans="6:6">
      <c r="F34115" s="1" t="s">
        <v>3</v>
      </c>
    </row>
    <row r="34116" spans="6:6">
      <c r="F34116" s="1" t="s">
        <v>3</v>
      </c>
    </row>
    <row r="34117" spans="6:6">
      <c r="F34117" s="1" t="s">
        <v>3</v>
      </c>
    </row>
    <row r="34118" spans="6:6">
      <c r="F34118" s="1" t="s">
        <v>3</v>
      </c>
    </row>
    <row r="34119" spans="6:6">
      <c r="F34119" s="1" t="s">
        <v>3</v>
      </c>
    </row>
    <row r="34120" spans="6:6">
      <c r="F34120" s="1" t="s">
        <v>3</v>
      </c>
    </row>
    <row r="34121" spans="6:6">
      <c r="F34121" s="1" t="s">
        <v>3</v>
      </c>
    </row>
    <row r="34122" spans="6:6">
      <c r="F34122" s="1" t="s">
        <v>3</v>
      </c>
    </row>
    <row r="34123" spans="6:6">
      <c r="F34123" s="1" t="s">
        <v>3</v>
      </c>
    </row>
    <row r="34124" spans="6:6">
      <c r="F34124" s="1" t="s">
        <v>3</v>
      </c>
    </row>
    <row r="34125" spans="6:6">
      <c r="F34125" s="1" t="s">
        <v>3</v>
      </c>
    </row>
    <row r="34126" spans="6:6">
      <c r="F34126" s="1" t="s">
        <v>3</v>
      </c>
    </row>
    <row r="34127" spans="6:6">
      <c r="F34127" s="1" t="s">
        <v>3</v>
      </c>
    </row>
    <row r="34128" spans="6:6">
      <c r="F34128" s="1" t="s">
        <v>3</v>
      </c>
    </row>
    <row r="34129" spans="6:6">
      <c r="F34129" s="1" t="s">
        <v>3</v>
      </c>
    </row>
    <row r="34130" spans="6:6">
      <c r="F34130" s="1" t="s">
        <v>3</v>
      </c>
    </row>
    <row r="34131" spans="6:6">
      <c r="F34131" s="1" t="s">
        <v>3</v>
      </c>
    </row>
    <row r="34132" spans="6:6">
      <c r="F34132" s="1" t="s">
        <v>3</v>
      </c>
    </row>
    <row r="34133" spans="6:6">
      <c r="F34133" s="1" t="s">
        <v>3</v>
      </c>
    </row>
    <row r="34134" spans="6:6">
      <c r="F34134" s="1" t="s">
        <v>3</v>
      </c>
    </row>
    <row r="34135" spans="6:6">
      <c r="F34135" s="1" t="s">
        <v>3</v>
      </c>
    </row>
    <row r="34136" spans="6:6">
      <c r="F34136" s="1" t="s">
        <v>3</v>
      </c>
    </row>
    <row r="34137" spans="6:6">
      <c r="F34137" s="1" t="s">
        <v>3</v>
      </c>
    </row>
    <row r="34138" spans="6:6">
      <c r="F34138" s="1" t="s">
        <v>3</v>
      </c>
    </row>
    <row r="34139" spans="6:6">
      <c r="F34139" s="1" t="s">
        <v>3</v>
      </c>
    </row>
    <row r="34140" spans="6:6">
      <c r="F34140" s="1" t="s">
        <v>3</v>
      </c>
    </row>
    <row r="34141" spans="6:6">
      <c r="F34141" s="1" t="s">
        <v>3</v>
      </c>
    </row>
    <row r="34142" spans="6:6">
      <c r="F34142" s="1" t="s">
        <v>3</v>
      </c>
    </row>
    <row r="34143" spans="6:6">
      <c r="F34143" s="1" t="s">
        <v>3</v>
      </c>
    </row>
    <row r="34144" spans="6:6">
      <c r="F34144" s="1" t="s">
        <v>3</v>
      </c>
    </row>
    <row r="34145" spans="6:6">
      <c r="F34145" s="1" t="s">
        <v>3</v>
      </c>
    </row>
    <row r="34146" spans="6:6">
      <c r="F34146" s="1" t="s">
        <v>3</v>
      </c>
    </row>
    <row r="34147" spans="6:6">
      <c r="F34147" s="1" t="s">
        <v>3</v>
      </c>
    </row>
    <row r="34148" spans="6:6">
      <c r="F34148" s="1" t="s">
        <v>3</v>
      </c>
    </row>
    <row r="34149" spans="6:6">
      <c r="F34149" s="1" t="s">
        <v>3</v>
      </c>
    </row>
    <row r="34150" spans="6:6">
      <c r="F34150" s="1" t="s">
        <v>3</v>
      </c>
    </row>
    <row r="34151" spans="6:6">
      <c r="F34151" s="1" t="s">
        <v>3</v>
      </c>
    </row>
    <row r="34152" spans="6:6">
      <c r="F34152" s="1" t="s">
        <v>3</v>
      </c>
    </row>
    <row r="34153" spans="6:6">
      <c r="F34153" s="1" t="s">
        <v>3</v>
      </c>
    </row>
    <row r="34154" spans="6:6">
      <c r="F34154" s="1" t="s">
        <v>3</v>
      </c>
    </row>
    <row r="34155" spans="6:6">
      <c r="F34155" s="1" t="s">
        <v>3</v>
      </c>
    </row>
    <row r="34156" spans="6:6">
      <c r="F34156" s="1" t="s">
        <v>3</v>
      </c>
    </row>
    <row r="34157" spans="6:6">
      <c r="F34157" s="1" t="s">
        <v>3</v>
      </c>
    </row>
    <row r="34158" spans="6:6">
      <c r="F34158" s="1" t="s">
        <v>3</v>
      </c>
    </row>
    <row r="34159" spans="6:6">
      <c r="F34159" s="1" t="s">
        <v>3</v>
      </c>
    </row>
    <row r="34160" spans="6:6">
      <c r="F34160" s="1" t="s">
        <v>3</v>
      </c>
    </row>
    <row r="34161" spans="6:6">
      <c r="F34161" s="1" t="s">
        <v>3</v>
      </c>
    </row>
    <row r="34162" spans="6:6">
      <c r="F34162" s="1" t="s">
        <v>3</v>
      </c>
    </row>
    <row r="34163" spans="6:6">
      <c r="F34163" s="1" t="s">
        <v>3</v>
      </c>
    </row>
    <row r="34164" spans="6:6">
      <c r="F34164" s="1" t="s">
        <v>3</v>
      </c>
    </row>
    <row r="34165" spans="6:6">
      <c r="F34165" s="1" t="s">
        <v>3</v>
      </c>
    </row>
    <row r="34166" spans="6:6">
      <c r="F34166" s="1" t="s">
        <v>3</v>
      </c>
    </row>
    <row r="34167" spans="6:6">
      <c r="F34167" s="1" t="s">
        <v>3</v>
      </c>
    </row>
    <row r="34168" spans="6:6">
      <c r="F34168" s="1" t="s">
        <v>3</v>
      </c>
    </row>
    <row r="34169" spans="6:6">
      <c r="F34169" s="1" t="s">
        <v>3</v>
      </c>
    </row>
    <row r="34170" spans="6:6">
      <c r="F34170" s="1" t="s">
        <v>3</v>
      </c>
    </row>
    <row r="34171" spans="6:6">
      <c r="F34171" s="1" t="s">
        <v>3</v>
      </c>
    </row>
    <row r="34172" spans="6:6">
      <c r="F34172" s="1" t="s">
        <v>3</v>
      </c>
    </row>
    <row r="34173" spans="6:6">
      <c r="F34173" s="1" t="s">
        <v>3</v>
      </c>
    </row>
    <row r="34174" spans="6:6">
      <c r="F34174" s="1" t="s">
        <v>3</v>
      </c>
    </row>
    <row r="34175" spans="6:6">
      <c r="F34175" s="1" t="s">
        <v>3</v>
      </c>
    </row>
    <row r="34176" spans="6:6">
      <c r="F34176" s="1" t="s">
        <v>3</v>
      </c>
    </row>
    <row r="34177" spans="6:6">
      <c r="F34177" s="1" t="s">
        <v>3</v>
      </c>
    </row>
    <row r="34178" spans="6:6">
      <c r="F34178" s="1" t="s">
        <v>3</v>
      </c>
    </row>
    <row r="34179" spans="6:6">
      <c r="F34179" s="1" t="s">
        <v>3</v>
      </c>
    </row>
    <row r="34180" spans="6:6">
      <c r="F34180" s="1" t="s">
        <v>3</v>
      </c>
    </row>
    <row r="34181" spans="6:6">
      <c r="F34181" s="1" t="s">
        <v>3</v>
      </c>
    </row>
    <row r="34182" spans="6:6">
      <c r="F34182" s="1" t="s">
        <v>3</v>
      </c>
    </row>
    <row r="34183" spans="6:6">
      <c r="F34183" s="1" t="s">
        <v>3</v>
      </c>
    </row>
    <row r="34184" spans="6:6">
      <c r="F34184" s="1" t="s">
        <v>3</v>
      </c>
    </row>
    <row r="34185" spans="6:6">
      <c r="F34185" s="1" t="s">
        <v>3</v>
      </c>
    </row>
    <row r="34186" spans="6:6">
      <c r="F34186" s="1" t="s">
        <v>3</v>
      </c>
    </row>
    <row r="34187" spans="6:6">
      <c r="F34187" s="1" t="s">
        <v>3</v>
      </c>
    </row>
    <row r="34188" spans="6:6">
      <c r="F34188" s="1" t="s">
        <v>3</v>
      </c>
    </row>
    <row r="34189" spans="6:6">
      <c r="F34189" s="1" t="s">
        <v>3</v>
      </c>
    </row>
    <row r="34190" spans="6:6">
      <c r="F34190" s="1" t="s">
        <v>3</v>
      </c>
    </row>
    <row r="34191" spans="6:6">
      <c r="F34191" s="1" t="s">
        <v>3</v>
      </c>
    </row>
    <row r="34192" spans="6:6">
      <c r="F34192" s="1" t="s">
        <v>3</v>
      </c>
    </row>
    <row r="34193" spans="6:6">
      <c r="F34193" s="1" t="s">
        <v>3</v>
      </c>
    </row>
    <row r="34194" spans="6:6">
      <c r="F34194" s="1" t="s">
        <v>3</v>
      </c>
    </row>
    <row r="34195" spans="6:6">
      <c r="F34195" s="1" t="s">
        <v>3</v>
      </c>
    </row>
    <row r="34196" spans="6:6">
      <c r="F34196" s="1" t="s">
        <v>3</v>
      </c>
    </row>
    <row r="34197" spans="6:6">
      <c r="F34197" s="1" t="s">
        <v>3</v>
      </c>
    </row>
    <row r="34198" spans="6:6">
      <c r="F34198" s="1" t="s">
        <v>3</v>
      </c>
    </row>
    <row r="34199" spans="6:6">
      <c r="F34199" s="1" t="s">
        <v>3</v>
      </c>
    </row>
    <row r="34200" spans="6:6">
      <c r="F34200" s="1" t="s">
        <v>3</v>
      </c>
    </row>
    <row r="34201" spans="6:6">
      <c r="F34201" s="1" t="s">
        <v>3</v>
      </c>
    </row>
    <row r="34202" spans="6:6">
      <c r="F34202" s="1" t="s">
        <v>3</v>
      </c>
    </row>
    <row r="34203" spans="6:6">
      <c r="F34203" s="1" t="s">
        <v>3</v>
      </c>
    </row>
    <row r="34204" spans="6:6">
      <c r="F34204" s="1" t="s">
        <v>3</v>
      </c>
    </row>
    <row r="34205" spans="6:6">
      <c r="F34205" s="1" t="s">
        <v>3</v>
      </c>
    </row>
    <row r="34206" spans="6:6">
      <c r="F34206" s="1" t="s">
        <v>3</v>
      </c>
    </row>
    <row r="34207" spans="6:6">
      <c r="F34207" s="1" t="s">
        <v>3</v>
      </c>
    </row>
    <row r="34208" spans="6:6">
      <c r="F34208" s="1" t="s">
        <v>3</v>
      </c>
    </row>
    <row r="34209" spans="6:6">
      <c r="F34209" s="1" t="s">
        <v>3</v>
      </c>
    </row>
    <row r="34210" spans="6:6">
      <c r="F34210" s="1" t="s">
        <v>3</v>
      </c>
    </row>
    <row r="34211" spans="6:6">
      <c r="F34211" s="1" t="s">
        <v>3</v>
      </c>
    </row>
    <row r="34212" spans="6:6">
      <c r="F34212" s="1" t="s">
        <v>3</v>
      </c>
    </row>
    <row r="34213" spans="6:6">
      <c r="F34213" s="1" t="s">
        <v>3</v>
      </c>
    </row>
    <row r="34214" spans="6:6">
      <c r="F34214" s="1" t="s">
        <v>3</v>
      </c>
    </row>
    <row r="34215" spans="6:6">
      <c r="F34215" s="1" t="s">
        <v>3</v>
      </c>
    </row>
    <row r="34216" spans="6:6">
      <c r="F34216" s="1" t="s">
        <v>3</v>
      </c>
    </row>
    <row r="34217" spans="6:6">
      <c r="F34217" s="1" t="s">
        <v>3</v>
      </c>
    </row>
    <row r="34218" spans="6:6">
      <c r="F34218" s="1" t="s">
        <v>3</v>
      </c>
    </row>
    <row r="34219" spans="6:6">
      <c r="F34219" s="1" t="s">
        <v>3</v>
      </c>
    </row>
    <row r="34220" spans="6:6">
      <c r="F34220" s="1" t="s">
        <v>3</v>
      </c>
    </row>
    <row r="34221" spans="6:6">
      <c r="F34221" s="1" t="s">
        <v>3</v>
      </c>
    </row>
    <row r="34222" spans="6:6">
      <c r="F34222" s="1" t="s">
        <v>3</v>
      </c>
    </row>
    <row r="34223" spans="6:6">
      <c r="F34223" s="1" t="s">
        <v>3</v>
      </c>
    </row>
    <row r="34224" spans="6:6">
      <c r="F34224" s="1" t="s">
        <v>3</v>
      </c>
    </row>
    <row r="34225" spans="6:6">
      <c r="F34225" s="1" t="s">
        <v>3</v>
      </c>
    </row>
    <row r="34226" spans="6:6">
      <c r="F34226" s="1" t="s">
        <v>3</v>
      </c>
    </row>
    <row r="34227" spans="6:6">
      <c r="F34227" s="1" t="s">
        <v>3</v>
      </c>
    </row>
    <row r="34228" spans="6:6">
      <c r="F34228" s="1" t="s">
        <v>3</v>
      </c>
    </row>
    <row r="34229" spans="6:6">
      <c r="F34229" s="1" t="s">
        <v>3</v>
      </c>
    </row>
    <row r="34230" spans="6:6">
      <c r="F34230" s="1" t="s">
        <v>3</v>
      </c>
    </row>
    <row r="34231" spans="6:6">
      <c r="F34231" s="1" t="s">
        <v>3</v>
      </c>
    </row>
    <row r="34232" spans="6:6">
      <c r="F34232" s="1" t="s">
        <v>3</v>
      </c>
    </row>
    <row r="34233" spans="6:6">
      <c r="F34233" s="1" t="s">
        <v>3</v>
      </c>
    </row>
    <row r="34234" spans="6:6">
      <c r="F34234" s="1" t="s">
        <v>3</v>
      </c>
    </row>
    <row r="34235" spans="6:6">
      <c r="F34235" s="1" t="s">
        <v>3</v>
      </c>
    </row>
    <row r="34236" spans="6:6">
      <c r="F34236" s="1" t="s">
        <v>3</v>
      </c>
    </row>
    <row r="34237" spans="6:6">
      <c r="F34237" s="1" t="s">
        <v>3</v>
      </c>
    </row>
    <row r="34238" spans="6:6">
      <c r="F34238" s="1" t="s">
        <v>3</v>
      </c>
    </row>
    <row r="34239" spans="6:6">
      <c r="F34239" s="1" t="s">
        <v>3</v>
      </c>
    </row>
    <row r="34240" spans="6:6">
      <c r="F34240" s="1" t="s">
        <v>3</v>
      </c>
    </row>
    <row r="34241" spans="6:6">
      <c r="F34241" s="1" t="s">
        <v>3</v>
      </c>
    </row>
    <row r="34242" spans="6:6">
      <c r="F34242" s="1" t="s">
        <v>3</v>
      </c>
    </row>
    <row r="34243" spans="6:6">
      <c r="F34243" s="1" t="s">
        <v>3</v>
      </c>
    </row>
    <row r="34244" spans="6:6">
      <c r="F34244" s="1" t="s">
        <v>3</v>
      </c>
    </row>
    <row r="34245" spans="6:6">
      <c r="F34245" s="1" t="s">
        <v>3</v>
      </c>
    </row>
    <row r="34246" spans="6:6">
      <c r="F34246" s="1" t="s">
        <v>3</v>
      </c>
    </row>
    <row r="34247" spans="6:6">
      <c r="F34247" s="1" t="s">
        <v>3</v>
      </c>
    </row>
    <row r="34248" spans="6:6">
      <c r="F34248" s="1" t="s">
        <v>3</v>
      </c>
    </row>
    <row r="34249" spans="6:6">
      <c r="F34249" s="1" t="s">
        <v>3</v>
      </c>
    </row>
    <row r="34250" spans="6:6">
      <c r="F34250" s="1" t="s">
        <v>3</v>
      </c>
    </row>
    <row r="34251" spans="6:6">
      <c r="F34251" s="1" t="s">
        <v>3</v>
      </c>
    </row>
    <row r="34252" spans="6:6">
      <c r="F34252" s="1" t="s">
        <v>3</v>
      </c>
    </row>
    <row r="34253" spans="6:6">
      <c r="F34253" s="1" t="s">
        <v>3</v>
      </c>
    </row>
    <row r="34254" spans="6:6">
      <c r="F34254" s="1" t="s">
        <v>3</v>
      </c>
    </row>
    <row r="34255" spans="6:6">
      <c r="F34255" s="1" t="s">
        <v>3</v>
      </c>
    </row>
    <row r="34256" spans="6:6">
      <c r="F34256" s="1" t="s">
        <v>3</v>
      </c>
    </row>
    <row r="34257" spans="6:6">
      <c r="F34257" s="1" t="s">
        <v>3</v>
      </c>
    </row>
    <row r="34258" spans="6:6">
      <c r="F34258" s="1" t="s">
        <v>3</v>
      </c>
    </row>
    <row r="34259" spans="6:6">
      <c r="F34259" s="1" t="s">
        <v>3</v>
      </c>
    </row>
    <row r="34260" spans="6:6">
      <c r="F34260" s="1" t="s">
        <v>3</v>
      </c>
    </row>
    <row r="34261" spans="6:6">
      <c r="F34261" s="1" t="s">
        <v>3</v>
      </c>
    </row>
    <row r="34262" spans="6:6">
      <c r="F34262" s="1" t="s">
        <v>3</v>
      </c>
    </row>
    <row r="34263" spans="6:6">
      <c r="F34263" s="1" t="s">
        <v>3</v>
      </c>
    </row>
    <row r="34264" spans="6:6">
      <c r="F34264" s="1" t="s">
        <v>3</v>
      </c>
    </row>
    <row r="34265" spans="6:6">
      <c r="F34265" s="1" t="s">
        <v>3</v>
      </c>
    </row>
    <row r="34266" spans="6:6">
      <c r="F34266" s="1" t="s">
        <v>3</v>
      </c>
    </row>
    <row r="34267" spans="6:6">
      <c r="F34267" s="1" t="s">
        <v>3</v>
      </c>
    </row>
    <row r="34268" spans="6:6">
      <c r="F34268" s="1" t="s">
        <v>3</v>
      </c>
    </row>
    <row r="34269" spans="6:6">
      <c r="F34269" s="1" t="s">
        <v>3</v>
      </c>
    </row>
    <row r="34270" spans="6:6">
      <c r="F34270" s="1" t="s">
        <v>3</v>
      </c>
    </row>
    <row r="34271" spans="6:6">
      <c r="F34271" s="1" t="s">
        <v>3</v>
      </c>
    </row>
    <row r="34272" spans="6:6">
      <c r="F34272" s="1" t="s">
        <v>3</v>
      </c>
    </row>
    <row r="34273" spans="6:6">
      <c r="F34273" s="1" t="s">
        <v>3</v>
      </c>
    </row>
    <row r="34274" spans="6:6">
      <c r="F34274" s="1" t="s">
        <v>3</v>
      </c>
    </row>
    <row r="34275" spans="6:6">
      <c r="F34275" s="1" t="s">
        <v>3</v>
      </c>
    </row>
    <row r="34276" spans="6:6">
      <c r="F34276" s="1" t="s">
        <v>3</v>
      </c>
    </row>
    <row r="34277" spans="6:6">
      <c r="F34277" s="1" t="s">
        <v>3</v>
      </c>
    </row>
    <row r="34278" spans="6:6">
      <c r="F34278" s="1" t="s">
        <v>3</v>
      </c>
    </row>
    <row r="34279" spans="6:6">
      <c r="F34279" s="1" t="s">
        <v>3</v>
      </c>
    </row>
    <row r="34280" spans="6:6">
      <c r="F34280" s="1" t="s">
        <v>3</v>
      </c>
    </row>
    <row r="34281" spans="6:6">
      <c r="F34281" s="1" t="s">
        <v>3</v>
      </c>
    </row>
    <row r="34282" spans="6:6">
      <c r="F34282" s="1" t="s">
        <v>3</v>
      </c>
    </row>
    <row r="34283" spans="6:6">
      <c r="F34283" s="1" t="s">
        <v>3</v>
      </c>
    </row>
    <row r="34284" spans="6:6">
      <c r="F34284" s="1" t="s">
        <v>3</v>
      </c>
    </row>
    <row r="34285" spans="6:6">
      <c r="F34285" s="1" t="s">
        <v>3</v>
      </c>
    </row>
    <row r="34286" spans="6:6">
      <c r="F34286" s="1" t="s">
        <v>3</v>
      </c>
    </row>
    <row r="34287" spans="6:6">
      <c r="F34287" s="1" t="s">
        <v>3</v>
      </c>
    </row>
    <row r="34288" spans="6:6">
      <c r="F34288" s="1" t="s">
        <v>3</v>
      </c>
    </row>
    <row r="34289" spans="6:6">
      <c r="F34289" s="1" t="s">
        <v>3</v>
      </c>
    </row>
    <row r="34290" spans="6:6">
      <c r="F34290" s="1" t="s">
        <v>3</v>
      </c>
    </row>
    <row r="34291" spans="6:6">
      <c r="F34291" s="1" t="s">
        <v>3</v>
      </c>
    </row>
    <row r="34292" spans="6:6">
      <c r="F34292" s="1" t="s">
        <v>3</v>
      </c>
    </row>
    <row r="34293" spans="6:6">
      <c r="F34293" s="1" t="s">
        <v>3</v>
      </c>
    </row>
    <row r="34294" spans="6:6">
      <c r="F34294" s="1" t="s">
        <v>3</v>
      </c>
    </row>
    <row r="34295" spans="6:6">
      <c r="F34295" s="1" t="s">
        <v>3</v>
      </c>
    </row>
    <row r="34296" spans="6:6">
      <c r="F34296" s="1" t="s">
        <v>3</v>
      </c>
    </row>
    <row r="34297" spans="6:6">
      <c r="F34297" s="1" t="s">
        <v>3</v>
      </c>
    </row>
    <row r="34298" spans="6:6">
      <c r="F34298" s="1" t="s">
        <v>3</v>
      </c>
    </row>
    <row r="34299" spans="6:6">
      <c r="F34299" s="1" t="s">
        <v>3</v>
      </c>
    </row>
    <row r="34300" spans="6:6">
      <c r="F34300" s="1" t="s">
        <v>3</v>
      </c>
    </row>
    <row r="34301" spans="6:6">
      <c r="F34301" s="1" t="s">
        <v>3</v>
      </c>
    </row>
    <row r="34302" spans="6:6">
      <c r="F34302" s="1" t="s">
        <v>3</v>
      </c>
    </row>
    <row r="34303" spans="6:6">
      <c r="F34303" s="1" t="s">
        <v>3</v>
      </c>
    </row>
    <row r="34304" spans="6:6">
      <c r="F34304" s="1" t="s">
        <v>3</v>
      </c>
    </row>
    <row r="34305" spans="6:6">
      <c r="F34305" s="1" t="s">
        <v>3</v>
      </c>
    </row>
    <row r="34306" spans="6:6">
      <c r="F34306" s="1" t="s">
        <v>3</v>
      </c>
    </row>
    <row r="34307" spans="6:6">
      <c r="F34307" s="1" t="s">
        <v>3</v>
      </c>
    </row>
    <row r="34308" spans="6:6">
      <c r="F34308" s="1" t="s">
        <v>3</v>
      </c>
    </row>
    <row r="34309" spans="6:6">
      <c r="F34309" s="1" t="s">
        <v>3</v>
      </c>
    </row>
    <row r="34310" spans="6:6">
      <c r="F34310" s="1" t="s">
        <v>3</v>
      </c>
    </row>
    <row r="34311" spans="6:6">
      <c r="F34311" s="1" t="s">
        <v>3</v>
      </c>
    </row>
    <row r="34312" spans="6:6">
      <c r="F34312" s="1" t="s">
        <v>3</v>
      </c>
    </row>
    <row r="34313" spans="6:6">
      <c r="F34313" s="1" t="s">
        <v>3</v>
      </c>
    </row>
    <row r="34314" spans="6:6">
      <c r="F34314" s="1" t="s">
        <v>3</v>
      </c>
    </row>
    <row r="34315" spans="6:6">
      <c r="F34315" s="1" t="s">
        <v>3</v>
      </c>
    </row>
    <row r="34316" spans="6:6">
      <c r="F34316" s="1" t="s">
        <v>3</v>
      </c>
    </row>
    <row r="34317" spans="6:6">
      <c r="F34317" s="1" t="s">
        <v>3</v>
      </c>
    </row>
    <row r="34318" spans="6:6">
      <c r="F34318" s="1" t="s">
        <v>3</v>
      </c>
    </row>
    <row r="34319" spans="6:6">
      <c r="F34319" s="1" t="s">
        <v>3</v>
      </c>
    </row>
    <row r="34320" spans="6:6">
      <c r="F34320" s="1" t="s">
        <v>3</v>
      </c>
    </row>
    <row r="34321" spans="6:6">
      <c r="F34321" s="1" t="s">
        <v>3</v>
      </c>
    </row>
    <row r="34322" spans="6:6">
      <c r="F34322" s="1" t="s">
        <v>3</v>
      </c>
    </row>
    <row r="34323" spans="6:6">
      <c r="F34323" s="1" t="s">
        <v>3</v>
      </c>
    </row>
    <row r="34324" spans="6:6">
      <c r="F34324" s="1" t="s">
        <v>3</v>
      </c>
    </row>
    <row r="34325" spans="6:6">
      <c r="F34325" s="1" t="s">
        <v>3</v>
      </c>
    </row>
    <row r="34326" spans="6:6">
      <c r="F34326" s="1" t="s">
        <v>3</v>
      </c>
    </row>
    <row r="34327" spans="6:6">
      <c r="F34327" s="1" t="s">
        <v>3</v>
      </c>
    </row>
    <row r="34328" spans="6:6">
      <c r="F34328" s="1" t="s">
        <v>3</v>
      </c>
    </row>
    <row r="34329" spans="6:6">
      <c r="F34329" s="1" t="s">
        <v>3</v>
      </c>
    </row>
    <row r="34330" spans="6:6">
      <c r="F34330" s="1" t="s">
        <v>3</v>
      </c>
    </row>
    <row r="34331" spans="6:6">
      <c r="F34331" s="1" t="s">
        <v>3</v>
      </c>
    </row>
    <row r="34332" spans="6:6">
      <c r="F34332" s="1" t="s">
        <v>3</v>
      </c>
    </row>
    <row r="34333" spans="6:6">
      <c r="F34333" s="1" t="s">
        <v>3</v>
      </c>
    </row>
    <row r="34334" spans="6:6">
      <c r="F34334" s="1" t="s">
        <v>3</v>
      </c>
    </row>
    <row r="34335" spans="6:6">
      <c r="F34335" s="1" t="s">
        <v>3</v>
      </c>
    </row>
    <row r="34336" spans="6:6">
      <c r="F34336" s="1" t="s">
        <v>3</v>
      </c>
    </row>
    <row r="34337" spans="6:6">
      <c r="F34337" s="1" t="s">
        <v>3</v>
      </c>
    </row>
    <row r="34338" spans="6:6">
      <c r="F34338" s="1" t="s">
        <v>3</v>
      </c>
    </row>
    <row r="34339" spans="6:6">
      <c r="F34339" s="1" t="s">
        <v>3</v>
      </c>
    </row>
    <row r="34340" spans="6:6">
      <c r="F34340" s="1" t="s">
        <v>3</v>
      </c>
    </row>
    <row r="34341" spans="6:6">
      <c r="F34341" s="1" t="s">
        <v>3</v>
      </c>
    </row>
    <row r="34342" spans="6:6">
      <c r="F34342" s="1" t="s">
        <v>3</v>
      </c>
    </row>
    <row r="34343" spans="6:6">
      <c r="F34343" s="1" t="s">
        <v>3</v>
      </c>
    </row>
    <row r="34344" spans="6:6">
      <c r="F34344" s="1" t="s">
        <v>3</v>
      </c>
    </row>
    <row r="34345" spans="6:6">
      <c r="F34345" s="1" t="s">
        <v>3</v>
      </c>
    </row>
    <row r="34346" spans="6:6">
      <c r="F34346" s="1" t="s">
        <v>3</v>
      </c>
    </row>
    <row r="34347" spans="6:6">
      <c r="F34347" s="1" t="s">
        <v>3</v>
      </c>
    </row>
    <row r="34348" spans="6:6">
      <c r="F34348" s="1" t="s">
        <v>3</v>
      </c>
    </row>
    <row r="34349" spans="6:6">
      <c r="F34349" s="1" t="s">
        <v>3</v>
      </c>
    </row>
    <row r="34350" spans="6:6">
      <c r="F34350" s="1" t="s">
        <v>3</v>
      </c>
    </row>
    <row r="34351" spans="6:6">
      <c r="F34351" s="1" t="s">
        <v>3</v>
      </c>
    </row>
    <row r="34352" spans="6:6">
      <c r="F34352" s="1" t="s">
        <v>3</v>
      </c>
    </row>
    <row r="34353" spans="6:6">
      <c r="F34353" s="1" t="s">
        <v>3</v>
      </c>
    </row>
    <row r="34354" spans="6:6">
      <c r="F34354" s="1" t="s">
        <v>3</v>
      </c>
    </row>
    <row r="34355" spans="6:6">
      <c r="F34355" s="1" t="s">
        <v>3</v>
      </c>
    </row>
    <row r="34356" spans="6:6">
      <c r="F34356" s="1" t="s">
        <v>3</v>
      </c>
    </row>
    <row r="34357" spans="6:6">
      <c r="F34357" s="1" t="s">
        <v>3</v>
      </c>
    </row>
    <row r="34358" spans="6:6">
      <c r="F34358" s="1" t="s">
        <v>3</v>
      </c>
    </row>
    <row r="34359" spans="6:6">
      <c r="F34359" s="1" t="s">
        <v>3</v>
      </c>
    </row>
    <row r="34360" spans="6:6">
      <c r="F34360" s="1" t="s">
        <v>3</v>
      </c>
    </row>
    <row r="34361" spans="6:6">
      <c r="F34361" s="1" t="s">
        <v>3</v>
      </c>
    </row>
    <row r="34362" spans="6:6">
      <c r="F34362" s="1" t="s">
        <v>3</v>
      </c>
    </row>
    <row r="34363" spans="6:6">
      <c r="F34363" s="1" t="s">
        <v>3</v>
      </c>
    </row>
    <row r="34364" spans="6:6">
      <c r="F34364" s="1" t="s">
        <v>3</v>
      </c>
    </row>
    <row r="34365" spans="6:6">
      <c r="F34365" s="1" t="s">
        <v>3</v>
      </c>
    </row>
    <row r="34366" spans="6:6">
      <c r="F34366" s="1" t="s">
        <v>3</v>
      </c>
    </row>
    <row r="34367" spans="6:6">
      <c r="F34367" s="1" t="s">
        <v>3</v>
      </c>
    </row>
    <row r="34368" spans="6:6">
      <c r="F34368" s="1" t="s">
        <v>3</v>
      </c>
    </row>
    <row r="34369" spans="6:6">
      <c r="F34369" s="1" t="s">
        <v>3</v>
      </c>
    </row>
    <row r="34370" spans="6:6">
      <c r="F34370" s="1" t="s">
        <v>3</v>
      </c>
    </row>
    <row r="34371" spans="6:6">
      <c r="F34371" s="1" t="s">
        <v>3</v>
      </c>
    </row>
    <row r="34372" spans="6:6">
      <c r="F34372" s="1" t="s">
        <v>3</v>
      </c>
    </row>
    <row r="34373" spans="6:6">
      <c r="F34373" s="1" t="s">
        <v>3</v>
      </c>
    </row>
    <row r="34374" spans="6:6">
      <c r="F34374" s="1" t="s">
        <v>3</v>
      </c>
    </row>
    <row r="34375" spans="6:6">
      <c r="F34375" s="1" t="s">
        <v>3</v>
      </c>
    </row>
    <row r="34376" spans="6:6">
      <c r="F34376" s="1" t="s">
        <v>3</v>
      </c>
    </row>
    <row r="34377" spans="6:6">
      <c r="F34377" s="1" t="s">
        <v>3</v>
      </c>
    </row>
    <row r="34378" spans="6:6">
      <c r="F34378" s="1" t="s">
        <v>3</v>
      </c>
    </row>
    <row r="34379" spans="6:6">
      <c r="F34379" s="1" t="s">
        <v>3</v>
      </c>
    </row>
    <row r="34380" spans="6:6">
      <c r="F34380" s="1" t="s">
        <v>3</v>
      </c>
    </row>
    <row r="34381" spans="6:6">
      <c r="F34381" s="1" t="s">
        <v>3</v>
      </c>
    </row>
    <row r="34382" spans="6:6">
      <c r="F34382" s="1" t="s">
        <v>3</v>
      </c>
    </row>
    <row r="34383" spans="6:6">
      <c r="F34383" s="1" t="s">
        <v>3</v>
      </c>
    </row>
    <row r="34384" spans="6:6">
      <c r="F34384" s="1" t="s">
        <v>3</v>
      </c>
    </row>
    <row r="34385" spans="6:6">
      <c r="F34385" s="1" t="s">
        <v>3</v>
      </c>
    </row>
    <row r="34386" spans="6:6">
      <c r="F34386" s="1" t="s">
        <v>3</v>
      </c>
    </row>
    <row r="34387" spans="6:6">
      <c r="F34387" s="1" t="s">
        <v>3</v>
      </c>
    </row>
    <row r="34388" spans="6:6">
      <c r="F34388" s="1" t="s">
        <v>3</v>
      </c>
    </row>
    <row r="34389" spans="6:6">
      <c r="F34389" s="1" t="s">
        <v>3</v>
      </c>
    </row>
    <row r="34390" spans="6:6">
      <c r="F34390" s="1" t="s">
        <v>3</v>
      </c>
    </row>
    <row r="34391" spans="6:6">
      <c r="F34391" s="1" t="s">
        <v>3</v>
      </c>
    </row>
    <row r="34392" spans="6:6">
      <c r="F34392" s="1" t="s">
        <v>3</v>
      </c>
    </row>
    <row r="34393" spans="6:6">
      <c r="F34393" s="1" t="s">
        <v>3</v>
      </c>
    </row>
    <row r="34394" spans="6:6">
      <c r="F34394" s="1" t="s">
        <v>3</v>
      </c>
    </row>
    <row r="34395" spans="6:6">
      <c r="F34395" s="1" t="s">
        <v>3</v>
      </c>
    </row>
    <row r="34396" spans="6:6">
      <c r="F34396" s="1" t="s">
        <v>3</v>
      </c>
    </row>
    <row r="34397" spans="6:6">
      <c r="F34397" s="1" t="s">
        <v>3</v>
      </c>
    </row>
    <row r="34398" spans="6:6">
      <c r="F34398" s="1" t="s">
        <v>3</v>
      </c>
    </row>
    <row r="34399" spans="6:6">
      <c r="F34399" s="1" t="s">
        <v>3</v>
      </c>
    </row>
    <row r="34400" spans="6:6">
      <c r="F34400" s="1" t="s">
        <v>3</v>
      </c>
    </row>
    <row r="34401" spans="6:6">
      <c r="F34401" s="1" t="s">
        <v>3</v>
      </c>
    </row>
    <row r="34402" spans="6:6">
      <c r="F34402" s="1" t="s">
        <v>3</v>
      </c>
    </row>
    <row r="34403" spans="6:6">
      <c r="F34403" s="1" t="s">
        <v>3</v>
      </c>
    </row>
    <row r="34404" spans="6:6">
      <c r="F34404" s="1" t="s">
        <v>3</v>
      </c>
    </row>
    <row r="34405" spans="6:6">
      <c r="F34405" s="1" t="s">
        <v>3</v>
      </c>
    </row>
    <row r="34406" spans="6:6">
      <c r="F34406" s="1" t="s">
        <v>3</v>
      </c>
    </row>
    <row r="34407" spans="6:6">
      <c r="F34407" s="1" t="s">
        <v>3</v>
      </c>
    </row>
    <row r="34408" spans="6:6">
      <c r="F34408" s="1" t="s">
        <v>3</v>
      </c>
    </row>
    <row r="34409" spans="6:6">
      <c r="F34409" s="1" t="s">
        <v>3</v>
      </c>
    </row>
    <row r="34410" spans="6:6">
      <c r="F34410" s="1" t="s">
        <v>3</v>
      </c>
    </row>
    <row r="34411" spans="6:6">
      <c r="F34411" s="1" t="s">
        <v>3</v>
      </c>
    </row>
    <row r="34412" spans="6:6">
      <c r="F34412" s="1" t="s">
        <v>3</v>
      </c>
    </row>
    <row r="34413" spans="6:6">
      <c r="F34413" s="1" t="s">
        <v>3</v>
      </c>
    </row>
    <row r="34414" spans="6:6">
      <c r="F34414" s="1" t="s">
        <v>3</v>
      </c>
    </row>
    <row r="34415" spans="6:6">
      <c r="F34415" s="1" t="s">
        <v>3</v>
      </c>
    </row>
    <row r="34416" spans="6:6">
      <c r="F34416" s="1" t="s">
        <v>3</v>
      </c>
    </row>
    <row r="34417" spans="6:6">
      <c r="F34417" s="1" t="s">
        <v>3</v>
      </c>
    </row>
    <row r="34418" spans="6:6">
      <c r="F34418" s="1" t="s">
        <v>3</v>
      </c>
    </row>
    <row r="34419" spans="6:6">
      <c r="F34419" s="1" t="s">
        <v>3</v>
      </c>
    </row>
    <row r="34420" spans="6:6">
      <c r="F34420" s="1" t="s">
        <v>3</v>
      </c>
    </row>
    <row r="34421" spans="6:6">
      <c r="F34421" s="1" t="s">
        <v>3</v>
      </c>
    </row>
    <row r="34422" spans="6:6">
      <c r="F34422" s="1" t="s">
        <v>3</v>
      </c>
    </row>
    <row r="34423" spans="6:6">
      <c r="F34423" s="1" t="s">
        <v>3</v>
      </c>
    </row>
    <row r="34424" spans="6:6">
      <c r="F34424" s="1" t="s">
        <v>3</v>
      </c>
    </row>
    <row r="34425" spans="6:6">
      <c r="F34425" s="1" t="s">
        <v>3</v>
      </c>
    </row>
    <row r="34426" spans="6:6">
      <c r="F34426" s="1" t="s">
        <v>3</v>
      </c>
    </row>
    <row r="34427" spans="6:6">
      <c r="F34427" s="1" t="s">
        <v>3</v>
      </c>
    </row>
    <row r="34428" spans="6:6">
      <c r="F34428" s="1" t="s">
        <v>3</v>
      </c>
    </row>
    <row r="34429" spans="6:6">
      <c r="F34429" s="1" t="s">
        <v>3</v>
      </c>
    </row>
    <row r="34430" spans="6:6">
      <c r="F34430" s="1" t="s">
        <v>3</v>
      </c>
    </row>
    <row r="34431" spans="6:6">
      <c r="F34431" s="1" t="s">
        <v>3</v>
      </c>
    </row>
    <row r="34432" spans="6:6">
      <c r="F34432" s="1" t="s">
        <v>3</v>
      </c>
    </row>
    <row r="34433" spans="6:6">
      <c r="F34433" s="1" t="s">
        <v>3</v>
      </c>
    </row>
    <row r="34434" spans="6:6">
      <c r="F34434" s="1" t="s">
        <v>3</v>
      </c>
    </row>
    <row r="34435" spans="6:6">
      <c r="F34435" s="1" t="s">
        <v>3</v>
      </c>
    </row>
    <row r="34436" spans="6:6">
      <c r="F34436" s="1" t="s">
        <v>3</v>
      </c>
    </row>
    <row r="34437" spans="6:6">
      <c r="F34437" s="1" t="s">
        <v>3</v>
      </c>
    </row>
    <row r="34438" spans="6:6">
      <c r="F34438" s="1" t="s">
        <v>3</v>
      </c>
    </row>
    <row r="34439" spans="6:6">
      <c r="F34439" s="1" t="s">
        <v>3</v>
      </c>
    </row>
    <row r="34440" spans="6:6">
      <c r="F34440" s="1" t="s">
        <v>3</v>
      </c>
    </row>
    <row r="34441" spans="6:6">
      <c r="F34441" s="1" t="s">
        <v>3</v>
      </c>
    </row>
    <row r="34442" spans="6:6">
      <c r="F34442" s="1" t="s">
        <v>3</v>
      </c>
    </row>
    <row r="34443" spans="6:6">
      <c r="F34443" s="1" t="s">
        <v>3</v>
      </c>
    </row>
    <row r="34444" spans="6:6">
      <c r="F34444" s="1" t="s">
        <v>3</v>
      </c>
    </row>
    <row r="34445" spans="6:6">
      <c r="F34445" s="1" t="s">
        <v>3</v>
      </c>
    </row>
    <row r="34446" spans="6:6">
      <c r="F34446" s="1" t="s">
        <v>3</v>
      </c>
    </row>
    <row r="34447" spans="6:6">
      <c r="F34447" s="1" t="s">
        <v>3</v>
      </c>
    </row>
    <row r="34448" spans="6:6">
      <c r="F34448" s="1" t="s">
        <v>3</v>
      </c>
    </row>
    <row r="34449" spans="6:6">
      <c r="F34449" s="1" t="s">
        <v>3</v>
      </c>
    </row>
    <row r="34450" spans="6:6">
      <c r="F34450" s="1" t="s">
        <v>3</v>
      </c>
    </row>
    <row r="34451" spans="6:6">
      <c r="F34451" s="1" t="s">
        <v>3</v>
      </c>
    </row>
    <row r="34452" spans="6:6">
      <c r="F34452" s="1" t="s">
        <v>3</v>
      </c>
    </row>
    <row r="34453" spans="6:6">
      <c r="F34453" s="1" t="s">
        <v>3</v>
      </c>
    </row>
    <row r="34454" spans="6:6">
      <c r="F34454" s="1" t="s">
        <v>3</v>
      </c>
    </row>
    <row r="34455" spans="6:6">
      <c r="F34455" s="1" t="s">
        <v>3</v>
      </c>
    </row>
    <row r="34456" spans="6:6">
      <c r="F34456" s="1" t="s">
        <v>3</v>
      </c>
    </row>
    <row r="34457" spans="6:6">
      <c r="F34457" s="1" t="s">
        <v>3</v>
      </c>
    </row>
    <row r="34458" spans="6:6">
      <c r="F34458" s="1" t="s">
        <v>3</v>
      </c>
    </row>
    <row r="34459" spans="6:6">
      <c r="F34459" s="1" t="s">
        <v>3</v>
      </c>
    </row>
    <row r="34460" spans="6:6">
      <c r="F34460" s="1" t="s">
        <v>3</v>
      </c>
    </row>
    <row r="34461" spans="6:6">
      <c r="F34461" s="1" t="s">
        <v>3</v>
      </c>
    </row>
    <row r="34462" spans="6:6">
      <c r="F34462" s="1" t="s">
        <v>3</v>
      </c>
    </row>
    <row r="34463" spans="6:6">
      <c r="F34463" s="1" t="s">
        <v>3</v>
      </c>
    </row>
    <row r="34464" spans="6:6">
      <c r="F34464" s="1" t="s">
        <v>3</v>
      </c>
    </row>
    <row r="34465" spans="6:6">
      <c r="F34465" s="1" t="s">
        <v>3</v>
      </c>
    </row>
    <row r="34466" spans="6:6">
      <c r="F34466" s="1" t="s">
        <v>3</v>
      </c>
    </row>
    <row r="34467" spans="6:6">
      <c r="F34467" s="1" t="s">
        <v>3</v>
      </c>
    </row>
    <row r="34468" spans="6:6">
      <c r="F34468" s="1" t="s">
        <v>3</v>
      </c>
    </row>
    <row r="34469" spans="6:6">
      <c r="F34469" s="1" t="s">
        <v>3</v>
      </c>
    </row>
    <row r="34470" spans="6:6">
      <c r="F34470" s="1" t="s">
        <v>3</v>
      </c>
    </row>
    <row r="34471" spans="6:6">
      <c r="F34471" s="1" t="s">
        <v>3</v>
      </c>
    </row>
    <row r="34472" spans="6:6">
      <c r="F34472" s="1" t="s">
        <v>3</v>
      </c>
    </row>
    <row r="34473" spans="6:6">
      <c r="F34473" s="1" t="s">
        <v>3</v>
      </c>
    </row>
    <row r="34474" spans="6:6">
      <c r="F34474" s="1" t="s">
        <v>3</v>
      </c>
    </row>
    <row r="34475" spans="6:6">
      <c r="F34475" s="1" t="s">
        <v>3</v>
      </c>
    </row>
    <row r="34476" spans="6:6">
      <c r="F34476" s="1" t="s">
        <v>3</v>
      </c>
    </row>
    <row r="34477" spans="6:6">
      <c r="F34477" s="1" t="s">
        <v>3</v>
      </c>
    </row>
    <row r="34478" spans="6:6">
      <c r="F34478" s="1" t="s">
        <v>3</v>
      </c>
    </row>
    <row r="34479" spans="6:6">
      <c r="F34479" s="1" t="s">
        <v>3</v>
      </c>
    </row>
    <row r="34480" spans="6:6">
      <c r="F34480" s="1" t="s">
        <v>3</v>
      </c>
    </row>
    <row r="34481" spans="6:6">
      <c r="F34481" s="1" t="s">
        <v>3</v>
      </c>
    </row>
    <row r="34482" spans="6:6">
      <c r="F34482" s="1" t="s">
        <v>3</v>
      </c>
    </row>
    <row r="34483" spans="6:6">
      <c r="F34483" s="1" t="s">
        <v>3</v>
      </c>
    </row>
    <row r="34484" spans="6:6">
      <c r="F34484" s="1" t="s">
        <v>3</v>
      </c>
    </row>
    <row r="34485" spans="6:6">
      <c r="F34485" s="1" t="s">
        <v>3</v>
      </c>
    </row>
    <row r="34486" spans="6:6">
      <c r="F34486" s="1" t="s">
        <v>3</v>
      </c>
    </row>
    <row r="34487" spans="6:6">
      <c r="F34487" s="1" t="s">
        <v>3</v>
      </c>
    </row>
    <row r="34488" spans="6:6">
      <c r="F34488" s="1" t="s">
        <v>3</v>
      </c>
    </row>
    <row r="34489" spans="6:6">
      <c r="F34489" s="1" t="s">
        <v>3</v>
      </c>
    </row>
    <row r="34490" spans="6:6">
      <c r="F34490" s="1" t="s">
        <v>3</v>
      </c>
    </row>
    <row r="34491" spans="6:6">
      <c r="F34491" s="1" t="s">
        <v>3</v>
      </c>
    </row>
    <row r="34492" spans="6:6">
      <c r="F34492" s="1" t="s">
        <v>3</v>
      </c>
    </row>
    <row r="34493" spans="6:6">
      <c r="F34493" s="1" t="s">
        <v>3</v>
      </c>
    </row>
    <row r="34494" spans="6:6">
      <c r="F34494" s="1" t="s">
        <v>3</v>
      </c>
    </row>
    <row r="34495" spans="6:6">
      <c r="F34495" s="1" t="s">
        <v>3</v>
      </c>
    </row>
    <row r="34496" spans="6:6">
      <c r="F34496" s="1" t="s">
        <v>3</v>
      </c>
    </row>
    <row r="34497" spans="6:6">
      <c r="F34497" s="1" t="s">
        <v>3</v>
      </c>
    </row>
    <row r="34498" spans="6:6">
      <c r="F34498" s="1" t="s">
        <v>3</v>
      </c>
    </row>
    <row r="34499" spans="6:6">
      <c r="F34499" s="1" t="s">
        <v>3</v>
      </c>
    </row>
    <row r="34500" spans="6:6">
      <c r="F34500" s="1" t="s">
        <v>3</v>
      </c>
    </row>
    <row r="34501" spans="6:6">
      <c r="F34501" s="1" t="s">
        <v>3</v>
      </c>
    </row>
    <row r="34502" spans="6:6">
      <c r="F34502" s="1" t="s">
        <v>3</v>
      </c>
    </row>
    <row r="34503" spans="6:6">
      <c r="F34503" s="1" t="s">
        <v>3</v>
      </c>
    </row>
    <row r="34504" spans="6:6">
      <c r="F34504" s="1" t="s">
        <v>3</v>
      </c>
    </row>
    <row r="34505" spans="6:6">
      <c r="F34505" s="1" t="s">
        <v>3</v>
      </c>
    </row>
    <row r="34506" spans="6:6">
      <c r="F34506" s="1" t="s">
        <v>3</v>
      </c>
    </row>
    <row r="34507" spans="6:6">
      <c r="F34507" s="1" t="s">
        <v>3</v>
      </c>
    </row>
    <row r="34508" spans="6:6">
      <c r="F34508" s="1" t="s">
        <v>3</v>
      </c>
    </row>
    <row r="34509" spans="6:6">
      <c r="F34509" s="1" t="s">
        <v>3</v>
      </c>
    </row>
    <row r="34510" spans="6:6">
      <c r="F34510" s="1" t="s">
        <v>3</v>
      </c>
    </row>
    <row r="34511" spans="6:6">
      <c r="F34511" s="1" t="s">
        <v>3</v>
      </c>
    </row>
    <row r="34512" spans="6:6">
      <c r="F34512" s="1" t="s">
        <v>3</v>
      </c>
    </row>
    <row r="34513" spans="6:6">
      <c r="F34513" s="1" t="s">
        <v>3</v>
      </c>
    </row>
    <row r="34514" spans="6:6">
      <c r="F34514" s="1" t="s">
        <v>3</v>
      </c>
    </row>
    <row r="34515" spans="6:6">
      <c r="F34515" s="1" t="s">
        <v>3</v>
      </c>
    </row>
    <row r="34516" spans="6:6">
      <c r="F34516" s="1" t="s">
        <v>3</v>
      </c>
    </row>
    <row r="34517" spans="6:6">
      <c r="F34517" s="1" t="s">
        <v>3</v>
      </c>
    </row>
    <row r="34518" spans="6:6">
      <c r="F34518" s="1" t="s">
        <v>3</v>
      </c>
    </row>
    <row r="34519" spans="6:6">
      <c r="F34519" s="1" t="s">
        <v>3</v>
      </c>
    </row>
    <row r="34520" spans="6:6">
      <c r="F34520" s="1" t="s">
        <v>3</v>
      </c>
    </row>
    <row r="34521" spans="6:6">
      <c r="F34521" s="1" t="s">
        <v>3</v>
      </c>
    </row>
    <row r="34522" spans="6:6">
      <c r="F34522" s="1" t="s">
        <v>3</v>
      </c>
    </row>
    <row r="34523" spans="6:6">
      <c r="F34523" s="1" t="s">
        <v>3</v>
      </c>
    </row>
    <row r="34524" spans="6:6">
      <c r="F34524" s="1" t="s">
        <v>3</v>
      </c>
    </row>
    <row r="34525" spans="6:6">
      <c r="F34525" s="1" t="s">
        <v>3</v>
      </c>
    </row>
    <row r="34526" spans="6:6">
      <c r="F34526" s="1" t="s">
        <v>3</v>
      </c>
    </row>
    <row r="34527" spans="6:6">
      <c r="F34527" s="1" t="s">
        <v>3</v>
      </c>
    </row>
    <row r="34528" spans="6:6">
      <c r="F34528" s="1" t="s">
        <v>3</v>
      </c>
    </row>
    <row r="34529" spans="6:6">
      <c r="F34529" s="1" t="s">
        <v>3</v>
      </c>
    </row>
    <row r="34530" spans="6:6">
      <c r="F34530" s="1" t="s">
        <v>3</v>
      </c>
    </row>
    <row r="34531" spans="6:6">
      <c r="F34531" s="1" t="s">
        <v>3</v>
      </c>
    </row>
    <row r="34532" spans="6:6">
      <c r="F34532" s="1" t="s">
        <v>3</v>
      </c>
    </row>
    <row r="34533" spans="6:6">
      <c r="F34533" s="1" t="s">
        <v>3</v>
      </c>
    </row>
    <row r="34534" spans="6:6">
      <c r="F34534" s="1" t="s">
        <v>3</v>
      </c>
    </row>
    <row r="34535" spans="6:6">
      <c r="F34535" s="1" t="s">
        <v>3</v>
      </c>
    </row>
    <row r="34536" spans="6:6">
      <c r="F34536" s="1" t="s">
        <v>3</v>
      </c>
    </row>
    <row r="34537" spans="6:6">
      <c r="F34537" s="1" t="s">
        <v>3</v>
      </c>
    </row>
    <row r="34538" spans="6:6">
      <c r="F34538" s="1" t="s">
        <v>3</v>
      </c>
    </row>
    <row r="34539" spans="6:6">
      <c r="F34539" s="1" t="s">
        <v>3</v>
      </c>
    </row>
    <row r="34540" spans="6:6">
      <c r="F34540" s="1" t="s">
        <v>3</v>
      </c>
    </row>
    <row r="34541" spans="6:6">
      <c r="F34541" s="1" t="s">
        <v>3</v>
      </c>
    </row>
    <row r="34542" spans="6:6">
      <c r="F34542" s="1" t="s">
        <v>3</v>
      </c>
    </row>
    <row r="34543" spans="6:6">
      <c r="F34543" s="1" t="s">
        <v>3</v>
      </c>
    </row>
    <row r="34544" spans="6:6">
      <c r="F34544" s="1" t="s">
        <v>3</v>
      </c>
    </row>
    <row r="34545" spans="6:6">
      <c r="F34545" s="1" t="s">
        <v>3</v>
      </c>
    </row>
    <row r="34546" spans="6:6">
      <c r="F34546" s="1" t="s">
        <v>3</v>
      </c>
    </row>
    <row r="34547" spans="6:6">
      <c r="F34547" s="1" t="s">
        <v>3</v>
      </c>
    </row>
    <row r="34548" spans="6:6">
      <c r="F34548" s="1" t="s">
        <v>3</v>
      </c>
    </row>
    <row r="34549" spans="6:6">
      <c r="F34549" s="1" t="s">
        <v>3</v>
      </c>
    </row>
    <row r="34550" spans="6:6">
      <c r="F34550" s="1" t="s">
        <v>3</v>
      </c>
    </row>
    <row r="34551" spans="6:6">
      <c r="F34551" s="1" t="s">
        <v>3</v>
      </c>
    </row>
    <row r="34552" spans="6:6">
      <c r="F34552" s="1" t="s">
        <v>3</v>
      </c>
    </row>
    <row r="34553" spans="6:6">
      <c r="F34553" s="1" t="s">
        <v>3</v>
      </c>
    </row>
    <row r="34554" spans="6:6">
      <c r="F34554" s="1" t="s">
        <v>3</v>
      </c>
    </row>
    <row r="34555" spans="6:6">
      <c r="F34555" s="1" t="s">
        <v>3</v>
      </c>
    </row>
    <row r="34556" spans="6:6">
      <c r="F34556" s="1" t="s">
        <v>3</v>
      </c>
    </row>
    <row r="34557" spans="6:6">
      <c r="F34557" s="1" t="s">
        <v>3</v>
      </c>
    </row>
    <row r="34558" spans="6:6">
      <c r="F34558" s="1" t="s">
        <v>3</v>
      </c>
    </row>
    <row r="34559" spans="6:6">
      <c r="F34559" s="1" t="s">
        <v>3</v>
      </c>
    </row>
    <row r="34560" spans="6:6">
      <c r="F34560" s="1" t="s">
        <v>3</v>
      </c>
    </row>
    <row r="34561" spans="6:6">
      <c r="F34561" s="1" t="s">
        <v>3</v>
      </c>
    </row>
    <row r="34562" spans="6:6">
      <c r="F34562" s="1" t="s">
        <v>3</v>
      </c>
    </row>
    <row r="34563" spans="6:6">
      <c r="F34563" s="1" t="s">
        <v>3</v>
      </c>
    </row>
    <row r="34564" spans="6:6">
      <c r="F34564" s="1" t="s">
        <v>3</v>
      </c>
    </row>
    <row r="34565" spans="6:6">
      <c r="F34565" s="1" t="s">
        <v>3</v>
      </c>
    </row>
    <row r="34566" spans="6:6">
      <c r="F34566" s="1" t="s">
        <v>3</v>
      </c>
    </row>
    <row r="34567" spans="6:6">
      <c r="F34567" s="1" t="s">
        <v>3</v>
      </c>
    </row>
    <row r="34568" spans="6:6">
      <c r="F34568" s="1" t="s">
        <v>3</v>
      </c>
    </row>
    <row r="34569" spans="6:6">
      <c r="F34569" s="1" t="s">
        <v>3</v>
      </c>
    </row>
    <row r="34570" spans="6:6">
      <c r="F34570" s="1" t="s">
        <v>3</v>
      </c>
    </row>
    <row r="34571" spans="6:6">
      <c r="F34571" s="1" t="s">
        <v>3</v>
      </c>
    </row>
    <row r="34572" spans="6:6">
      <c r="F34572" s="1" t="s">
        <v>3</v>
      </c>
    </row>
    <row r="34573" spans="6:6">
      <c r="F34573" s="1" t="s">
        <v>3</v>
      </c>
    </row>
    <row r="34574" spans="6:6">
      <c r="F34574" s="1" t="s">
        <v>3</v>
      </c>
    </row>
    <row r="34575" spans="6:6">
      <c r="F34575" s="1" t="s">
        <v>3</v>
      </c>
    </row>
    <row r="34576" spans="6:6">
      <c r="F34576" s="1" t="s">
        <v>3</v>
      </c>
    </row>
    <row r="34577" spans="6:6">
      <c r="F34577" s="1" t="s">
        <v>3</v>
      </c>
    </row>
    <row r="34578" spans="6:6">
      <c r="F34578" s="1" t="s">
        <v>3</v>
      </c>
    </row>
    <row r="34579" spans="6:6">
      <c r="F34579" s="1" t="s">
        <v>3</v>
      </c>
    </row>
    <row r="34580" spans="6:6">
      <c r="F34580" s="1" t="s">
        <v>3</v>
      </c>
    </row>
    <row r="34581" spans="6:6">
      <c r="F34581" s="1" t="s">
        <v>3</v>
      </c>
    </row>
    <row r="34582" spans="6:6">
      <c r="F34582" s="1" t="s">
        <v>3</v>
      </c>
    </row>
    <row r="34583" spans="6:6">
      <c r="F34583" s="1" t="s">
        <v>3</v>
      </c>
    </row>
    <row r="34584" spans="6:6">
      <c r="F34584" s="1" t="s">
        <v>3</v>
      </c>
    </row>
    <row r="34585" spans="6:6">
      <c r="F34585" s="1" t="s">
        <v>3</v>
      </c>
    </row>
    <row r="34586" spans="6:6">
      <c r="F34586" s="1" t="s">
        <v>3</v>
      </c>
    </row>
    <row r="34587" spans="6:6">
      <c r="F34587" s="1" t="s">
        <v>3</v>
      </c>
    </row>
    <row r="34588" spans="6:6">
      <c r="F34588" s="1" t="s">
        <v>3</v>
      </c>
    </row>
    <row r="34589" spans="6:6">
      <c r="F34589" s="1" t="s">
        <v>3</v>
      </c>
    </row>
    <row r="34590" spans="6:6">
      <c r="F34590" s="1" t="s">
        <v>3</v>
      </c>
    </row>
    <row r="34591" spans="6:6">
      <c r="F34591" s="1" t="s">
        <v>3</v>
      </c>
    </row>
    <row r="34592" spans="6:6">
      <c r="F34592" s="1" t="s">
        <v>3</v>
      </c>
    </row>
    <row r="34593" spans="6:6">
      <c r="F34593" s="1" t="s">
        <v>3</v>
      </c>
    </row>
    <row r="34594" spans="6:6">
      <c r="F34594" s="1" t="s">
        <v>3</v>
      </c>
    </row>
    <row r="34595" spans="6:6">
      <c r="F34595" s="1" t="s">
        <v>3</v>
      </c>
    </row>
    <row r="34596" spans="6:6">
      <c r="F34596" s="1" t="s">
        <v>3</v>
      </c>
    </row>
    <row r="34597" spans="6:6">
      <c r="F34597" s="1" t="s">
        <v>3</v>
      </c>
    </row>
    <row r="34598" spans="6:6">
      <c r="F34598" s="1" t="s">
        <v>3</v>
      </c>
    </row>
    <row r="34599" spans="6:6">
      <c r="F34599" s="1" t="s">
        <v>3</v>
      </c>
    </row>
    <row r="34600" spans="6:6">
      <c r="F34600" s="1" t="s">
        <v>3</v>
      </c>
    </row>
    <row r="34601" spans="6:6">
      <c r="F34601" s="1" t="s">
        <v>3</v>
      </c>
    </row>
    <row r="34602" spans="6:6">
      <c r="F34602" s="1" t="s">
        <v>3</v>
      </c>
    </row>
    <row r="34603" spans="6:6">
      <c r="F34603" s="1" t="s">
        <v>3</v>
      </c>
    </row>
    <row r="34604" spans="6:6">
      <c r="F34604" s="1" t="s">
        <v>3</v>
      </c>
    </row>
    <row r="34605" spans="6:6">
      <c r="F34605" s="1" t="s">
        <v>3</v>
      </c>
    </row>
    <row r="34606" spans="6:6">
      <c r="F34606" s="1" t="s">
        <v>3</v>
      </c>
    </row>
    <row r="34607" spans="6:6">
      <c r="F34607" s="1" t="s">
        <v>3</v>
      </c>
    </row>
    <row r="34608" spans="6:6">
      <c r="F34608" s="1" t="s">
        <v>3</v>
      </c>
    </row>
    <row r="34609" spans="6:6">
      <c r="F34609" s="1" t="s">
        <v>3</v>
      </c>
    </row>
    <row r="34610" spans="6:6">
      <c r="F34610" s="1" t="s">
        <v>3</v>
      </c>
    </row>
    <row r="34611" spans="6:6">
      <c r="F34611" s="1" t="s">
        <v>3</v>
      </c>
    </row>
    <row r="34612" spans="6:6">
      <c r="F34612" s="1" t="s">
        <v>3</v>
      </c>
    </row>
    <row r="34613" spans="6:6">
      <c r="F34613" s="1" t="s">
        <v>3</v>
      </c>
    </row>
    <row r="34614" spans="6:6">
      <c r="F34614" s="1" t="s">
        <v>3</v>
      </c>
    </row>
    <row r="34615" spans="6:6">
      <c r="F34615" s="1" t="s">
        <v>3</v>
      </c>
    </row>
    <row r="34616" spans="6:6">
      <c r="F34616" s="1" t="s">
        <v>3</v>
      </c>
    </row>
    <row r="34617" spans="6:6">
      <c r="F34617" s="1" t="s">
        <v>3</v>
      </c>
    </row>
    <row r="34618" spans="6:6">
      <c r="F34618" s="1" t="s">
        <v>3</v>
      </c>
    </row>
    <row r="34619" spans="6:6">
      <c r="F34619" s="1" t="s">
        <v>3</v>
      </c>
    </row>
    <row r="34620" spans="6:6">
      <c r="F34620" s="1" t="s">
        <v>3</v>
      </c>
    </row>
    <row r="34621" spans="6:6">
      <c r="F34621" s="1" t="s">
        <v>3</v>
      </c>
    </row>
    <row r="34622" spans="6:6">
      <c r="F34622" s="1" t="s">
        <v>3</v>
      </c>
    </row>
    <row r="34623" spans="6:6">
      <c r="F34623" s="1" t="s">
        <v>3</v>
      </c>
    </row>
    <row r="34624" spans="6:6">
      <c r="F34624" s="1" t="s">
        <v>3</v>
      </c>
    </row>
    <row r="34625" spans="6:6">
      <c r="F34625" s="1" t="s">
        <v>3</v>
      </c>
    </row>
    <row r="34626" spans="6:6">
      <c r="F34626" s="1" t="s">
        <v>3</v>
      </c>
    </row>
    <row r="34627" spans="6:6">
      <c r="F34627" s="1" t="s">
        <v>3</v>
      </c>
    </row>
    <row r="34628" spans="6:6">
      <c r="F34628" s="1" t="s">
        <v>3</v>
      </c>
    </row>
    <row r="34629" spans="6:6">
      <c r="F34629" s="1" t="s">
        <v>3</v>
      </c>
    </row>
    <row r="34630" spans="6:6">
      <c r="F34630" s="1" t="s">
        <v>3</v>
      </c>
    </row>
    <row r="34631" spans="6:6">
      <c r="F34631" s="1" t="s">
        <v>3</v>
      </c>
    </row>
    <row r="34632" spans="6:6">
      <c r="F34632" s="1" t="s">
        <v>3</v>
      </c>
    </row>
    <row r="34633" spans="6:6">
      <c r="F34633" s="1" t="s">
        <v>3</v>
      </c>
    </row>
    <row r="34634" spans="6:6">
      <c r="F34634" s="1" t="s">
        <v>3</v>
      </c>
    </row>
    <row r="34635" spans="6:6">
      <c r="F34635" s="1" t="s">
        <v>3</v>
      </c>
    </row>
    <row r="34636" spans="6:6">
      <c r="F34636" s="1" t="s">
        <v>3</v>
      </c>
    </row>
    <row r="34637" spans="6:6">
      <c r="F34637" s="1" t="s">
        <v>3</v>
      </c>
    </row>
    <row r="34638" spans="6:6">
      <c r="F34638" s="1" t="s">
        <v>3</v>
      </c>
    </row>
    <row r="34639" spans="6:6">
      <c r="F34639" s="1" t="s">
        <v>3</v>
      </c>
    </row>
    <row r="34640" spans="6:6">
      <c r="F34640" s="1" t="s">
        <v>3</v>
      </c>
    </row>
    <row r="34641" spans="6:6">
      <c r="F34641" s="1" t="s">
        <v>3</v>
      </c>
    </row>
    <row r="34642" spans="6:6">
      <c r="F34642" s="1" t="s">
        <v>3</v>
      </c>
    </row>
    <row r="34643" spans="6:6">
      <c r="F34643" s="1" t="s">
        <v>3</v>
      </c>
    </row>
    <row r="34644" spans="6:6">
      <c r="F34644" s="1" t="s">
        <v>3</v>
      </c>
    </row>
    <row r="34645" spans="6:6">
      <c r="F34645" s="1" t="s">
        <v>3</v>
      </c>
    </row>
    <row r="34646" spans="6:6">
      <c r="F34646" s="1" t="s">
        <v>3</v>
      </c>
    </row>
    <row r="34647" spans="6:6">
      <c r="F34647" s="1" t="s">
        <v>3</v>
      </c>
    </row>
    <row r="34648" spans="6:6">
      <c r="F34648" s="1" t="s">
        <v>3</v>
      </c>
    </row>
    <row r="34649" spans="6:6">
      <c r="F34649" s="1" t="s">
        <v>3</v>
      </c>
    </row>
    <row r="34650" spans="6:6">
      <c r="F34650" s="1" t="s">
        <v>3</v>
      </c>
    </row>
    <row r="34651" spans="6:6">
      <c r="F34651" s="1" t="s">
        <v>3</v>
      </c>
    </row>
    <row r="34652" spans="6:6">
      <c r="F34652" s="1" t="s">
        <v>3</v>
      </c>
    </row>
    <row r="34653" spans="6:6">
      <c r="F34653" s="1" t="s">
        <v>3</v>
      </c>
    </row>
    <row r="34654" spans="6:6">
      <c r="F34654" s="1" t="s">
        <v>3</v>
      </c>
    </row>
    <row r="34655" spans="6:6">
      <c r="F34655" s="1" t="s">
        <v>3</v>
      </c>
    </row>
    <row r="34656" spans="6:6">
      <c r="F34656" s="1" t="s">
        <v>3</v>
      </c>
    </row>
    <row r="34657" spans="6:6">
      <c r="F34657" s="1" t="s">
        <v>3</v>
      </c>
    </row>
    <row r="34658" spans="6:6">
      <c r="F34658" s="1" t="s">
        <v>3</v>
      </c>
    </row>
    <row r="34659" spans="6:6">
      <c r="F34659" s="1" t="s">
        <v>3</v>
      </c>
    </row>
    <row r="34660" spans="6:6">
      <c r="F34660" s="1" t="s">
        <v>3</v>
      </c>
    </row>
    <row r="34661" spans="6:6">
      <c r="F34661" s="1" t="s">
        <v>3</v>
      </c>
    </row>
    <row r="34662" spans="6:6">
      <c r="F34662" s="1" t="s">
        <v>3</v>
      </c>
    </row>
    <row r="34663" spans="6:6">
      <c r="F34663" s="1" t="s">
        <v>3</v>
      </c>
    </row>
    <row r="34664" spans="6:6">
      <c r="F34664" s="1" t="s">
        <v>3</v>
      </c>
    </row>
    <row r="34665" spans="6:6">
      <c r="F34665" s="1" t="s">
        <v>3</v>
      </c>
    </row>
    <row r="34666" spans="6:6">
      <c r="F34666" s="1" t="s">
        <v>3</v>
      </c>
    </row>
    <row r="34667" spans="6:6">
      <c r="F34667" s="1" t="s">
        <v>3</v>
      </c>
    </row>
    <row r="34668" spans="6:6">
      <c r="F34668" s="1" t="s">
        <v>3</v>
      </c>
    </row>
    <row r="34669" spans="6:6">
      <c r="F34669" s="1" t="s">
        <v>3</v>
      </c>
    </row>
    <row r="34670" spans="6:6">
      <c r="F34670" s="1" t="s">
        <v>3</v>
      </c>
    </row>
    <row r="34671" spans="6:6">
      <c r="F34671" s="1" t="s">
        <v>3</v>
      </c>
    </row>
    <row r="34672" spans="6:6">
      <c r="F34672" s="1" t="s">
        <v>3</v>
      </c>
    </row>
    <row r="34673" spans="6:6">
      <c r="F34673" s="1" t="s">
        <v>3</v>
      </c>
    </row>
    <row r="34674" spans="6:6">
      <c r="F34674" s="1" t="s">
        <v>3</v>
      </c>
    </row>
    <row r="34675" spans="6:6">
      <c r="F34675" s="1" t="s">
        <v>3</v>
      </c>
    </row>
    <row r="34676" spans="6:6">
      <c r="F34676" s="1" t="s">
        <v>3</v>
      </c>
    </row>
    <row r="34677" spans="6:6">
      <c r="F34677" s="1" t="s">
        <v>3</v>
      </c>
    </row>
    <row r="34678" spans="6:6">
      <c r="F34678" s="1" t="s">
        <v>3</v>
      </c>
    </row>
    <row r="34679" spans="6:6">
      <c r="F34679" s="1" t="s">
        <v>3</v>
      </c>
    </row>
    <row r="34680" spans="6:6">
      <c r="F34680" s="1" t="s">
        <v>3</v>
      </c>
    </row>
    <row r="34681" spans="6:6">
      <c r="F34681" s="1" t="s">
        <v>3</v>
      </c>
    </row>
    <row r="34682" spans="6:6">
      <c r="F34682" s="1" t="s">
        <v>3</v>
      </c>
    </row>
    <row r="34683" spans="6:6">
      <c r="F34683" s="1" t="s">
        <v>3</v>
      </c>
    </row>
    <row r="34684" spans="6:6">
      <c r="F34684" s="1" t="s">
        <v>3</v>
      </c>
    </row>
    <row r="34685" spans="6:6">
      <c r="F34685" s="1" t="s">
        <v>3</v>
      </c>
    </row>
    <row r="34686" spans="6:6">
      <c r="F34686" s="1" t="s">
        <v>3</v>
      </c>
    </row>
    <row r="34687" spans="6:6">
      <c r="F34687" s="1" t="s">
        <v>3</v>
      </c>
    </row>
    <row r="34688" spans="6:6">
      <c r="F34688" s="1" t="s">
        <v>3</v>
      </c>
    </row>
    <row r="34689" spans="6:6">
      <c r="F34689" s="1" t="s">
        <v>3</v>
      </c>
    </row>
    <row r="34690" spans="6:6">
      <c r="F34690" s="1" t="s">
        <v>3</v>
      </c>
    </row>
    <row r="34691" spans="6:6">
      <c r="F34691" s="1" t="s">
        <v>3</v>
      </c>
    </row>
    <row r="34692" spans="6:6">
      <c r="F34692" s="1" t="s">
        <v>3</v>
      </c>
    </row>
    <row r="34693" spans="6:6">
      <c r="F34693" s="1" t="s">
        <v>3</v>
      </c>
    </row>
    <row r="34694" spans="6:6">
      <c r="F34694" s="1" t="s">
        <v>3</v>
      </c>
    </row>
    <row r="34695" spans="6:6">
      <c r="F34695" s="1" t="s">
        <v>3</v>
      </c>
    </row>
    <row r="34696" spans="6:6">
      <c r="F34696" s="1" t="s">
        <v>3</v>
      </c>
    </row>
    <row r="34697" spans="6:6">
      <c r="F34697" s="1" t="s">
        <v>3</v>
      </c>
    </row>
    <row r="34698" spans="6:6">
      <c r="F34698" s="1" t="s">
        <v>3</v>
      </c>
    </row>
    <row r="34699" spans="6:6">
      <c r="F34699" s="1" t="s">
        <v>3</v>
      </c>
    </row>
    <row r="34700" spans="6:6">
      <c r="F34700" s="1" t="s">
        <v>3</v>
      </c>
    </row>
    <row r="34701" spans="6:6">
      <c r="F34701" s="1" t="s">
        <v>3</v>
      </c>
    </row>
    <row r="34702" spans="6:6">
      <c r="F34702" s="1" t="s">
        <v>3</v>
      </c>
    </row>
    <row r="34703" spans="6:6">
      <c r="F34703" s="1" t="s">
        <v>3</v>
      </c>
    </row>
    <row r="34704" spans="6:6">
      <c r="F34704" s="1" t="s">
        <v>3</v>
      </c>
    </row>
    <row r="34705" spans="6:6">
      <c r="F34705" s="1" t="s">
        <v>3</v>
      </c>
    </row>
    <row r="34706" spans="6:6">
      <c r="F34706" s="1" t="s">
        <v>3</v>
      </c>
    </row>
    <row r="34707" spans="6:6">
      <c r="F34707" s="1" t="s">
        <v>3</v>
      </c>
    </row>
    <row r="34708" spans="6:6">
      <c r="F34708" s="1" t="s">
        <v>3</v>
      </c>
    </row>
    <row r="34709" spans="6:6">
      <c r="F34709" s="1" t="s">
        <v>3</v>
      </c>
    </row>
    <row r="34710" spans="6:6">
      <c r="F34710" s="1" t="s">
        <v>3</v>
      </c>
    </row>
    <row r="34711" spans="6:6">
      <c r="F34711" s="1" t="s">
        <v>3</v>
      </c>
    </row>
    <row r="34712" spans="6:6">
      <c r="F34712" s="1" t="s">
        <v>3</v>
      </c>
    </row>
    <row r="34713" spans="6:6">
      <c r="F34713" s="1" t="s">
        <v>3</v>
      </c>
    </row>
    <row r="34714" spans="6:6">
      <c r="F34714" s="1" t="s">
        <v>3</v>
      </c>
    </row>
    <row r="34715" spans="6:6">
      <c r="F34715" s="1" t="s">
        <v>3</v>
      </c>
    </row>
    <row r="34716" spans="6:6">
      <c r="F34716" s="1" t="s">
        <v>3</v>
      </c>
    </row>
    <row r="34717" spans="6:6">
      <c r="F34717" s="1" t="s">
        <v>3</v>
      </c>
    </row>
    <row r="34718" spans="6:6">
      <c r="F34718" s="1" t="s">
        <v>3</v>
      </c>
    </row>
    <row r="34719" spans="6:6">
      <c r="F34719" s="1" t="s">
        <v>3</v>
      </c>
    </row>
    <row r="34720" spans="6:6">
      <c r="F34720" s="1" t="s">
        <v>3</v>
      </c>
    </row>
    <row r="34721" spans="6:6">
      <c r="F34721" s="1" t="s">
        <v>3</v>
      </c>
    </row>
    <row r="34722" spans="6:6">
      <c r="F34722" s="1" t="s">
        <v>3</v>
      </c>
    </row>
    <row r="34723" spans="6:6">
      <c r="F34723" s="1" t="s">
        <v>3</v>
      </c>
    </row>
    <row r="34724" spans="6:6">
      <c r="F34724" s="1" t="s">
        <v>3</v>
      </c>
    </row>
    <row r="34725" spans="6:6">
      <c r="F34725" s="1" t="s">
        <v>3</v>
      </c>
    </row>
    <row r="34726" spans="6:6">
      <c r="F34726" s="1" t="s">
        <v>3</v>
      </c>
    </row>
    <row r="34727" spans="6:6">
      <c r="F34727" s="1" t="s">
        <v>3</v>
      </c>
    </row>
    <row r="34728" spans="6:6">
      <c r="F34728" s="1" t="s">
        <v>3</v>
      </c>
    </row>
    <row r="34729" spans="6:6">
      <c r="F34729" s="1" t="s">
        <v>3</v>
      </c>
    </row>
    <row r="34730" spans="6:6">
      <c r="F34730" s="1" t="s">
        <v>3</v>
      </c>
    </row>
    <row r="34731" spans="6:6">
      <c r="F34731" s="1" t="s">
        <v>3</v>
      </c>
    </row>
    <row r="34732" spans="6:6">
      <c r="F34732" s="1" t="s">
        <v>3</v>
      </c>
    </row>
    <row r="34733" spans="6:6">
      <c r="F34733" s="1" t="s">
        <v>3</v>
      </c>
    </row>
    <row r="34734" spans="6:6">
      <c r="F34734" s="1" t="s">
        <v>3</v>
      </c>
    </row>
    <row r="34735" spans="6:6">
      <c r="F34735" s="1" t="s">
        <v>3</v>
      </c>
    </row>
    <row r="34736" spans="6:6">
      <c r="F34736" s="1" t="s">
        <v>3</v>
      </c>
    </row>
    <row r="34737" spans="6:6">
      <c r="F34737" s="1" t="s">
        <v>3</v>
      </c>
    </row>
    <row r="34738" spans="6:6">
      <c r="F34738" s="1" t="s">
        <v>3</v>
      </c>
    </row>
    <row r="34739" spans="6:6">
      <c r="F34739" s="1" t="s">
        <v>3</v>
      </c>
    </row>
    <row r="34740" spans="6:6">
      <c r="F34740" s="1" t="s">
        <v>3</v>
      </c>
    </row>
    <row r="34741" spans="6:6">
      <c r="F34741" s="1" t="s">
        <v>3</v>
      </c>
    </row>
    <row r="34742" spans="6:6">
      <c r="F34742" s="1" t="s">
        <v>3</v>
      </c>
    </row>
    <row r="34743" spans="6:6">
      <c r="F34743" s="1" t="s">
        <v>3</v>
      </c>
    </row>
    <row r="34744" spans="6:6">
      <c r="F34744" s="1" t="s">
        <v>3</v>
      </c>
    </row>
    <row r="34745" spans="6:6">
      <c r="F34745" s="1" t="s">
        <v>3</v>
      </c>
    </row>
    <row r="34746" spans="6:6">
      <c r="F34746" s="1" t="s">
        <v>3</v>
      </c>
    </row>
    <row r="34747" spans="6:6">
      <c r="F34747" s="1" t="s">
        <v>3</v>
      </c>
    </row>
    <row r="34748" spans="6:6">
      <c r="F34748" s="1" t="s">
        <v>3</v>
      </c>
    </row>
    <row r="34749" spans="6:6">
      <c r="F34749" s="1" t="s">
        <v>3</v>
      </c>
    </row>
    <row r="34750" spans="6:6">
      <c r="F34750" s="1" t="s">
        <v>3</v>
      </c>
    </row>
    <row r="34751" spans="6:6">
      <c r="F34751" s="1" t="s">
        <v>3</v>
      </c>
    </row>
    <row r="34752" spans="6:6">
      <c r="F34752" s="1" t="s">
        <v>3</v>
      </c>
    </row>
    <row r="34753" spans="6:6">
      <c r="F34753" s="1" t="s">
        <v>3</v>
      </c>
    </row>
    <row r="34754" spans="6:6">
      <c r="F34754" s="1" t="s">
        <v>3</v>
      </c>
    </row>
    <row r="34755" spans="6:6">
      <c r="F34755" s="1" t="s">
        <v>3</v>
      </c>
    </row>
    <row r="34756" spans="6:6">
      <c r="F34756" s="1" t="s">
        <v>3</v>
      </c>
    </row>
    <row r="34757" spans="6:6">
      <c r="F34757" s="1" t="s">
        <v>3</v>
      </c>
    </row>
    <row r="34758" spans="6:6">
      <c r="F34758" s="1" t="s">
        <v>3</v>
      </c>
    </row>
    <row r="34759" spans="6:6">
      <c r="F34759" s="1" t="s">
        <v>3</v>
      </c>
    </row>
    <row r="34760" spans="6:6">
      <c r="F34760" s="1" t="s">
        <v>3</v>
      </c>
    </row>
    <row r="34761" spans="6:6">
      <c r="F34761" s="1" t="s">
        <v>3</v>
      </c>
    </row>
    <row r="34762" spans="6:6">
      <c r="F34762" s="1" t="s">
        <v>3</v>
      </c>
    </row>
    <row r="34763" spans="6:6">
      <c r="F34763" s="1" t="s">
        <v>3</v>
      </c>
    </row>
    <row r="34764" spans="6:6">
      <c r="F34764" s="1" t="s">
        <v>3</v>
      </c>
    </row>
    <row r="34765" spans="6:6">
      <c r="F34765" s="1" t="s">
        <v>3</v>
      </c>
    </row>
    <row r="34766" spans="6:6">
      <c r="F34766" s="1" t="s">
        <v>3</v>
      </c>
    </row>
    <row r="34767" spans="6:6">
      <c r="F34767" s="1" t="s">
        <v>3</v>
      </c>
    </row>
    <row r="34768" spans="6:6">
      <c r="F34768" s="1" t="s">
        <v>3</v>
      </c>
    </row>
    <row r="34769" spans="6:6">
      <c r="F34769" s="1" t="s">
        <v>3</v>
      </c>
    </row>
    <row r="34770" spans="6:6">
      <c r="F34770" s="1" t="s">
        <v>3</v>
      </c>
    </row>
    <row r="34771" spans="6:6">
      <c r="F34771" s="1" t="s">
        <v>3</v>
      </c>
    </row>
    <row r="34772" spans="6:6">
      <c r="F34772" s="1" t="s">
        <v>3</v>
      </c>
    </row>
    <row r="34773" spans="6:6">
      <c r="F34773" s="1" t="s">
        <v>3</v>
      </c>
    </row>
    <row r="34774" spans="6:6">
      <c r="F34774" s="1" t="s">
        <v>3</v>
      </c>
    </row>
    <row r="34775" spans="6:6">
      <c r="F34775" s="1" t="s">
        <v>3</v>
      </c>
    </row>
    <row r="34776" spans="6:6">
      <c r="F34776" s="1" t="s">
        <v>3</v>
      </c>
    </row>
    <row r="34777" spans="6:6">
      <c r="F34777" s="1" t="s">
        <v>3</v>
      </c>
    </row>
    <row r="34778" spans="6:6">
      <c r="F34778" s="1" t="s">
        <v>3</v>
      </c>
    </row>
    <row r="34779" spans="6:6">
      <c r="F34779" s="1" t="s">
        <v>3</v>
      </c>
    </row>
    <row r="34780" spans="6:6">
      <c r="F34780" s="1" t="s">
        <v>3</v>
      </c>
    </row>
    <row r="34781" spans="6:6">
      <c r="F34781" s="1" t="s">
        <v>3</v>
      </c>
    </row>
    <row r="34782" spans="6:6">
      <c r="F34782" s="1" t="s">
        <v>3</v>
      </c>
    </row>
    <row r="34783" spans="6:6">
      <c r="F34783" s="1" t="s">
        <v>3</v>
      </c>
    </row>
    <row r="34784" spans="6:6">
      <c r="F34784" s="1" t="s">
        <v>3</v>
      </c>
    </row>
    <row r="34785" spans="6:6">
      <c r="F34785" s="1" t="s">
        <v>3</v>
      </c>
    </row>
    <row r="34786" spans="6:6">
      <c r="F34786" s="1" t="s">
        <v>3</v>
      </c>
    </row>
    <row r="34787" spans="6:6">
      <c r="F34787" s="1" t="s">
        <v>3</v>
      </c>
    </row>
    <row r="34788" spans="6:6">
      <c r="F34788" s="1" t="s">
        <v>3</v>
      </c>
    </row>
    <row r="34789" spans="6:6">
      <c r="F34789" s="1" t="s">
        <v>3</v>
      </c>
    </row>
    <row r="34790" spans="6:6">
      <c r="F34790" s="1" t="s">
        <v>3</v>
      </c>
    </row>
    <row r="34791" spans="6:6">
      <c r="F34791" s="1" t="s">
        <v>3</v>
      </c>
    </row>
    <row r="34792" spans="6:6">
      <c r="F34792" s="1" t="s">
        <v>3</v>
      </c>
    </row>
    <row r="34793" spans="6:6">
      <c r="F34793" s="1" t="s">
        <v>3</v>
      </c>
    </row>
    <row r="34794" spans="6:6">
      <c r="F34794" s="1" t="s">
        <v>3</v>
      </c>
    </row>
    <row r="34795" spans="6:6">
      <c r="F34795" s="1" t="s">
        <v>3</v>
      </c>
    </row>
    <row r="34796" spans="6:6">
      <c r="F34796" s="1" t="s">
        <v>3</v>
      </c>
    </row>
    <row r="34797" spans="6:6">
      <c r="F34797" s="1" t="s">
        <v>3</v>
      </c>
    </row>
    <row r="34798" spans="6:6">
      <c r="F34798" s="1" t="s">
        <v>3</v>
      </c>
    </row>
    <row r="34799" spans="6:6">
      <c r="F34799" s="1" t="s">
        <v>3</v>
      </c>
    </row>
    <row r="34800" spans="6:6">
      <c r="F34800" s="1" t="s">
        <v>3</v>
      </c>
    </row>
    <row r="34801" spans="6:6">
      <c r="F34801" s="1" t="s">
        <v>3</v>
      </c>
    </row>
    <row r="34802" spans="6:6">
      <c r="F34802" s="1" t="s">
        <v>3</v>
      </c>
    </row>
    <row r="34803" spans="6:6">
      <c r="F34803" s="1" t="s">
        <v>3</v>
      </c>
    </row>
    <row r="34804" spans="6:6">
      <c r="F34804" s="1" t="s">
        <v>3</v>
      </c>
    </row>
    <row r="34805" spans="6:6">
      <c r="F34805" s="1" t="s">
        <v>3</v>
      </c>
    </row>
    <row r="34806" spans="6:6">
      <c r="F34806" s="1" t="s">
        <v>3</v>
      </c>
    </row>
    <row r="34807" spans="6:6">
      <c r="F34807" s="1" t="s">
        <v>3</v>
      </c>
    </row>
    <row r="34808" spans="6:6">
      <c r="F34808" s="1" t="s">
        <v>3</v>
      </c>
    </row>
    <row r="34809" spans="6:6">
      <c r="F34809" s="1" t="s">
        <v>3</v>
      </c>
    </row>
    <row r="34810" spans="6:6">
      <c r="F34810" s="1" t="s">
        <v>3</v>
      </c>
    </row>
    <row r="34811" spans="6:6">
      <c r="F34811" s="1" t="s">
        <v>3</v>
      </c>
    </row>
    <row r="34812" spans="6:6">
      <c r="F34812" s="1" t="s">
        <v>3</v>
      </c>
    </row>
    <row r="34813" spans="6:6">
      <c r="F34813" s="1" t="s">
        <v>3</v>
      </c>
    </row>
    <row r="34814" spans="6:6">
      <c r="F34814" s="1" t="s">
        <v>3</v>
      </c>
    </row>
    <row r="34815" spans="6:6">
      <c r="F34815" s="1" t="s">
        <v>3</v>
      </c>
    </row>
    <row r="34816" spans="6:6">
      <c r="F34816" s="1" t="s">
        <v>3</v>
      </c>
    </row>
    <row r="34817" spans="6:6">
      <c r="F34817" s="1" t="s">
        <v>3</v>
      </c>
    </row>
    <row r="34818" spans="6:6">
      <c r="F34818" s="1" t="s">
        <v>3</v>
      </c>
    </row>
    <row r="34819" spans="6:6">
      <c r="F34819" s="1" t="s">
        <v>3</v>
      </c>
    </row>
    <row r="34820" spans="6:6">
      <c r="F34820" s="1" t="s">
        <v>3</v>
      </c>
    </row>
    <row r="34821" spans="6:6">
      <c r="F34821" s="1" t="s">
        <v>3</v>
      </c>
    </row>
    <row r="34822" spans="6:6">
      <c r="F34822" s="1" t="s">
        <v>3</v>
      </c>
    </row>
    <row r="34823" spans="6:6">
      <c r="F34823" s="1" t="s">
        <v>3</v>
      </c>
    </row>
    <row r="34824" spans="6:6">
      <c r="F34824" s="1" t="s">
        <v>3</v>
      </c>
    </row>
    <row r="34825" spans="6:6">
      <c r="F34825" s="1" t="s">
        <v>3</v>
      </c>
    </row>
    <row r="34826" spans="6:6">
      <c r="F34826" s="1" t="s">
        <v>3</v>
      </c>
    </row>
    <row r="34827" spans="6:6">
      <c r="F34827" s="1" t="s">
        <v>3</v>
      </c>
    </row>
    <row r="34828" spans="6:6">
      <c r="F34828" s="1" t="s">
        <v>3</v>
      </c>
    </row>
    <row r="34829" spans="6:6">
      <c r="F34829" s="1" t="s">
        <v>3</v>
      </c>
    </row>
    <row r="34830" spans="6:6">
      <c r="F34830" s="1" t="s">
        <v>3</v>
      </c>
    </row>
    <row r="34831" spans="6:6">
      <c r="F34831" s="1" t="s">
        <v>3</v>
      </c>
    </row>
    <row r="34832" spans="6:6">
      <c r="F34832" s="1" t="s">
        <v>3</v>
      </c>
    </row>
    <row r="34833" spans="6:6">
      <c r="F34833" s="1" t="s">
        <v>3</v>
      </c>
    </row>
    <row r="34834" spans="6:6">
      <c r="F34834" s="1" t="s">
        <v>3</v>
      </c>
    </row>
    <row r="34835" spans="6:6">
      <c r="F34835" s="1" t="s">
        <v>3</v>
      </c>
    </row>
    <row r="34836" spans="6:6">
      <c r="F34836" s="1" t="s">
        <v>3</v>
      </c>
    </row>
    <row r="34837" spans="6:6">
      <c r="F34837" s="1" t="s">
        <v>3</v>
      </c>
    </row>
    <row r="34838" spans="6:6">
      <c r="F34838" s="1" t="s">
        <v>3</v>
      </c>
    </row>
    <row r="34839" spans="6:6">
      <c r="F34839" s="1" t="s">
        <v>3</v>
      </c>
    </row>
    <row r="34840" spans="6:6">
      <c r="F34840" s="1" t="s">
        <v>3</v>
      </c>
    </row>
    <row r="34841" spans="6:6">
      <c r="F34841" s="1" t="s">
        <v>3</v>
      </c>
    </row>
    <row r="34842" spans="6:6">
      <c r="F34842" s="1" t="s">
        <v>3</v>
      </c>
    </row>
    <row r="34843" spans="6:6">
      <c r="F34843" s="1" t="s">
        <v>3</v>
      </c>
    </row>
    <row r="34844" spans="6:6">
      <c r="F34844" s="1" t="s">
        <v>3</v>
      </c>
    </row>
    <row r="34845" spans="6:6">
      <c r="F34845" s="1" t="s">
        <v>3</v>
      </c>
    </row>
    <row r="34846" spans="6:6">
      <c r="F34846" s="1" t="s">
        <v>3</v>
      </c>
    </row>
    <row r="34847" spans="6:6">
      <c r="F34847" s="1" t="s">
        <v>3</v>
      </c>
    </row>
    <row r="34848" spans="6:6">
      <c r="F34848" s="1" t="s">
        <v>3</v>
      </c>
    </row>
    <row r="34849" spans="6:6">
      <c r="F34849" s="1" t="s">
        <v>3</v>
      </c>
    </row>
    <row r="34850" spans="6:6">
      <c r="F34850" s="1" t="s">
        <v>3</v>
      </c>
    </row>
    <row r="34851" spans="6:6">
      <c r="F34851" s="1" t="s">
        <v>3</v>
      </c>
    </row>
    <row r="34852" spans="6:6">
      <c r="F34852" s="1" t="s">
        <v>3</v>
      </c>
    </row>
    <row r="34853" spans="6:6">
      <c r="F34853" s="1" t="s">
        <v>3</v>
      </c>
    </row>
    <row r="34854" spans="6:6">
      <c r="F34854" s="1" t="s">
        <v>3</v>
      </c>
    </row>
    <row r="34855" spans="6:6">
      <c r="F34855" s="1" t="s">
        <v>3</v>
      </c>
    </row>
    <row r="34856" spans="6:6">
      <c r="F34856" s="1" t="s">
        <v>3</v>
      </c>
    </row>
    <row r="34857" spans="6:6">
      <c r="F34857" s="1" t="s">
        <v>3</v>
      </c>
    </row>
    <row r="34858" spans="6:6">
      <c r="F34858" s="1" t="s">
        <v>3</v>
      </c>
    </row>
    <row r="34859" spans="6:6">
      <c r="F34859" s="1" t="s">
        <v>3</v>
      </c>
    </row>
    <row r="34860" spans="6:6">
      <c r="F34860" s="1" t="s">
        <v>3</v>
      </c>
    </row>
    <row r="34861" spans="6:6">
      <c r="F34861" s="1" t="s">
        <v>3</v>
      </c>
    </row>
    <row r="34862" spans="6:6">
      <c r="F34862" s="1" t="s">
        <v>3</v>
      </c>
    </row>
    <row r="34863" spans="6:6">
      <c r="F34863" s="1" t="s">
        <v>3</v>
      </c>
    </row>
    <row r="34864" spans="6:6">
      <c r="F34864" s="1" t="s">
        <v>3</v>
      </c>
    </row>
    <row r="34865" spans="6:6">
      <c r="F34865" s="1" t="s">
        <v>3</v>
      </c>
    </row>
    <row r="34866" spans="6:6">
      <c r="F34866" s="1" t="s">
        <v>3</v>
      </c>
    </row>
    <row r="34867" spans="6:6">
      <c r="F34867" s="1" t="s">
        <v>3</v>
      </c>
    </row>
    <row r="34868" spans="6:6">
      <c r="F34868" s="1" t="s">
        <v>3</v>
      </c>
    </row>
    <row r="34869" spans="6:6">
      <c r="F34869" s="1" t="s">
        <v>3</v>
      </c>
    </row>
    <row r="34870" spans="6:6">
      <c r="F34870" s="1" t="s">
        <v>3</v>
      </c>
    </row>
    <row r="34871" spans="6:6">
      <c r="F34871" s="1" t="s">
        <v>3</v>
      </c>
    </row>
    <row r="34872" spans="6:6">
      <c r="F34872" s="1" t="s">
        <v>3</v>
      </c>
    </row>
    <row r="34873" spans="6:6">
      <c r="F34873" s="1" t="s">
        <v>3</v>
      </c>
    </row>
    <row r="34874" spans="6:6">
      <c r="F34874" s="1" t="s">
        <v>3</v>
      </c>
    </row>
    <row r="34875" spans="6:6">
      <c r="F34875" s="1" t="s">
        <v>3</v>
      </c>
    </row>
    <row r="34876" spans="6:6">
      <c r="F34876" s="1" t="s">
        <v>3</v>
      </c>
    </row>
    <row r="34877" spans="6:6">
      <c r="F34877" s="1" t="s">
        <v>3</v>
      </c>
    </row>
    <row r="34878" spans="6:6">
      <c r="F34878" s="1" t="s">
        <v>3</v>
      </c>
    </row>
    <row r="34879" spans="6:6">
      <c r="F34879" s="1" t="s">
        <v>3</v>
      </c>
    </row>
    <row r="34880" spans="6:6">
      <c r="F34880" s="1" t="s">
        <v>3</v>
      </c>
    </row>
    <row r="34881" spans="6:6">
      <c r="F34881" s="1" t="s">
        <v>3</v>
      </c>
    </row>
    <row r="34882" spans="6:6">
      <c r="F34882" s="1" t="s">
        <v>3</v>
      </c>
    </row>
    <row r="34883" spans="6:6">
      <c r="F34883" s="1" t="s">
        <v>3</v>
      </c>
    </row>
    <row r="34884" spans="6:6">
      <c r="F34884" s="1" t="s">
        <v>3</v>
      </c>
    </row>
    <row r="34885" spans="6:6">
      <c r="F34885" s="1" t="s">
        <v>3</v>
      </c>
    </row>
    <row r="34886" spans="6:6">
      <c r="F34886" s="1" t="s">
        <v>3</v>
      </c>
    </row>
    <row r="34887" spans="6:6">
      <c r="F34887" s="1" t="s">
        <v>3</v>
      </c>
    </row>
    <row r="34888" spans="6:6">
      <c r="F34888" s="1" t="s">
        <v>3</v>
      </c>
    </row>
    <row r="34889" spans="6:6">
      <c r="F34889" s="1" t="s">
        <v>3</v>
      </c>
    </row>
    <row r="34890" spans="6:6">
      <c r="F34890" s="1" t="s">
        <v>3</v>
      </c>
    </row>
    <row r="34891" spans="6:6">
      <c r="F34891" s="1" t="s">
        <v>3</v>
      </c>
    </row>
    <row r="34892" spans="6:6">
      <c r="F34892" s="1" t="s">
        <v>3</v>
      </c>
    </row>
    <row r="34893" spans="6:6">
      <c r="F34893" s="1" t="s">
        <v>3</v>
      </c>
    </row>
    <row r="34894" spans="6:6">
      <c r="F34894" s="1" t="s">
        <v>3</v>
      </c>
    </row>
    <row r="34895" spans="6:6">
      <c r="F34895" s="1" t="s">
        <v>3</v>
      </c>
    </row>
    <row r="34896" spans="6:6">
      <c r="F34896" s="1" t="s">
        <v>3</v>
      </c>
    </row>
    <row r="34897" spans="6:6">
      <c r="F34897" s="1" t="s">
        <v>3</v>
      </c>
    </row>
    <row r="34898" spans="6:6">
      <c r="F34898" s="1" t="s">
        <v>3</v>
      </c>
    </row>
    <row r="34899" spans="6:6">
      <c r="F34899" s="1" t="s">
        <v>3</v>
      </c>
    </row>
    <row r="34900" spans="6:6">
      <c r="F34900" s="1" t="s">
        <v>3</v>
      </c>
    </row>
    <row r="34901" spans="6:6">
      <c r="F34901" s="1" t="s">
        <v>3</v>
      </c>
    </row>
    <row r="34902" spans="6:6">
      <c r="F34902" s="1" t="s">
        <v>3</v>
      </c>
    </row>
    <row r="34903" spans="6:6">
      <c r="F34903" s="1" t="s">
        <v>3</v>
      </c>
    </row>
    <row r="34904" spans="6:6">
      <c r="F34904" s="1" t="s">
        <v>3</v>
      </c>
    </row>
    <row r="34905" spans="6:6">
      <c r="F34905" s="1" t="s">
        <v>3</v>
      </c>
    </row>
    <row r="34906" spans="6:6">
      <c r="F34906" s="1" t="s">
        <v>3</v>
      </c>
    </row>
    <row r="34907" spans="6:6">
      <c r="F34907" s="1" t="s">
        <v>3</v>
      </c>
    </row>
    <row r="34908" spans="6:6">
      <c r="F34908" s="1" t="s">
        <v>3</v>
      </c>
    </row>
    <row r="34909" spans="6:6">
      <c r="F34909" s="1" t="s">
        <v>3</v>
      </c>
    </row>
    <row r="34910" spans="6:6">
      <c r="F34910" s="1" t="s">
        <v>3</v>
      </c>
    </row>
    <row r="34911" spans="6:6">
      <c r="F34911" s="1" t="s">
        <v>3</v>
      </c>
    </row>
    <row r="34912" spans="6:6">
      <c r="F34912" s="1" t="s">
        <v>3</v>
      </c>
    </row>
    <row r="34913" spans="6:6">
      <c r="F34913" s="1" t="s">
        <v>3</v>
      </c>
    </row>
    <row r="34914" spans="6:6">
      <c r="F34914" s="1" t="s">
        <v>3</v>
      </c>
    </row>
    <row r="34915" spans="6:6">
      <c r="F34915" s="1" t="s">
        <v>3</v>
      </c>
    </row>
    <row r="34916" spans="6:6">
      <c r="F34916" s="1" t="s">
        <v>3</v>
      </c>
    </row>
    <row r="34917" spans="6:6">
      <c r="F34917" s="1" t="s">
        <v>3</v>
      </c>
    </row>
    <row r="34918" spans="6:6">
      <c r="F34918" s="1" t="s">
        <v>3</v>
      </c>
    </row>
    <row r="34919" spans="6:6">
      <c r="F34919" s="1" t="s">
        <v>3</v>
      </c>
    </row>
    <row r="34920" spans="6:6">
      <c r="F34920" s="1" t="s">
        <v>3</v>
      </c>
    </row>
    <row r="34921" spans="6:6">
      <c r="F34921" s="1" t="s">
        <v>3</v>
      </c>
    </row>
    <row r="34922" spans="6:6">
      <c r="F34922" s="1" t="s">
        <v>3</v>
      </c>
    </row>
    <row r="34923" spans="6:6">
      <c r="F34923" s="1" t="s">
        <v>3</v>
      </c>
    </row>
    <row r="34924" spans="6:6">
      <c r="F34924" s="1" t="s">
        <v>3</v>
      </c>
    </row>
    <row r="34925" spans="6:6">
      <c r="F34925" s="1" t="s">
        <v>3</v>
      </c>
    </row>
    <row r="34926" spans="6:6">
      <c r="F34926" s="1" t="s">
        <v>3</v>
      </c>
    </row>
    <row r="34927" spans="6:6">
      <c r="F34927" s="1" t="s">
        <v>3</v>
      </c>
    </row>
    <row r="34928" spans="6:6">
      <c r="F34928" s="1" t="s">
        <v>3</v>
      </c>
    </row>
    <row r="34929" spans="6:6">
      <c r="F34929" s="1" t="s">
        <v>3</v>
      </c>
    </row>
    <row r="34930" spans="6:6">
      <c r="F34930" s="1" t="s">
        <v>3</v>
      </c>
    </row>
    <row r="34931" spans="6:6">
      <c r="F34931" s="1" t="s">
        <v>3</v>
      </c>
    </row>
    <row r="34932" spans="6:6">
      <c r="F34932" s="1" t="s">
        <v>3</v>
      </c>
    </row>
    <row r="34933" spans="6:6">
      <c r="F34933" s="1" t="s">
        <v>3</v>
      </c>
    </row>
    <row r="34934" spans="6:6">
      <c r="F34934" s="1" t="s">
        <v>3</v>
      </c>
    </row>
    <row r="34935" spans="6:6">
      <c r="F34935" s="1" t="s">
        <v>3</v>
      </c>
    </row>
    <row r="34936" spans="6:6">
      <c r="F34936" s="1" t="s">
        <v>3</v>
      </c>
    </row>
    <row r="34937" spans="6:6">
      <c r="F34937" s="1" t="s">
        <v>3</v>
      </c>
    </row>
    <row r="34938" spans="6:6">
      <c r="F34938" s="1" t="s">
        <v>3</v>
      </c>
    </row>
    <row r="34939" spans="6:6">
      <c r="F34939" s="1" t="s">
        <v>3</v>
      </c>
    </row>
    <row r="34940" spans="6:6">
      <c r="F34940" s="1" t="s">
        <v>3</v>
      </c>
    </row>
    <row r="34941" spans="6:6">
      <c r="F34941" s="1" t="s">
        <v>3</v>
      </c>
    </row>
    <row r="34942" spans="6:6">
      <c r="F34942" s="1" t="s">
        <v>3</v>
      </c>
    </row>
    <row r="34943" spans="6:6">
      <c r="F34943" s="1" t="s">
        <v>3</v>
      </c>
    </row>
    <row r="34944" spans="6:6">
      <c r="F34944" s="1" t="s">
        <v>3</v>
      </c>
    </row>
    <row r="34945" spans="6:6">
      <c r="F34945" s="1" t="s">
        <v>3</v>
      </c>
    </row>
    <row r="34946" spans="6:6">
      <c r="F34946" s="1" t="s">
        <v>3</v>
      </c>
    </row>
    <row r="34947" spans="6:6">
      <c r="F34947" s="1" t="s">
        <v>3</v>
      </c>
    </row>
    <row r="34948" spans="6:6">
      <c r="F34948" s="1" t="s">
        <v>3</v>
      </c>
    </row>
    <row r="34949" spans="6:6">
      <c r="F34949" s="1" t="s">
        <v>3</v>
      </c>
    </row>
    <row r="34950" spans="6:6">
      <c r="F34950" s="1" t="s">
        <v>3</v>
      </c>
    </row>
    <row r="34951" spans="6:6">
      <c r="F34951" s="1" t="s">
        <v>3</v>
      </c>
    </row>
    <row r="34952" spans="6:6">
      <c r="F34952" s="1" t="s">
        <v>3</v>
      </c>
    </row>
    <row r="34953" spans="6:6">
      <c r="F34953" s="1" t="s">
        <v>3</v>
      </c>
    </row>
    <row r="34954" spans="6:6">
      <c r="F34954" s="1" t="s">
        <v>3</v>
      </c>
    </row>
    <row r="34955" spans="6:6">
      <c r="F34955" s="1" t="s">
        <v>3</v>
      </c>
    </row>
    <row r="34956" spans="6:6">
      <c r="F34956" s="1" t="s">
        <v>3</v>
      </c>
    </row>
    <row r="34957" spans="6:6">
      <c r="F34957" s="1" t="s">
        <v>3</v>
      </c>
    </row>
    <row r="34958" spans="6:6">
      <c r="F34958" s="1" t="s">
        <v>3</v>
      </c>
    </row>
    <row r="34959" spans="6:6">
      <c r="F34959" s="1" t="s">
        <v>3</v>
      </c>
    </row>
    <row r="34960" spans="6:6">
      <c r="F34960" s="1" t="s">
        <v>3</v>
      </c>
    </row>
    <row r="34961" spans="6:6">
      <c r="F34961" s="1" t="s">
        <v>3</v>
      </c>
    </row>
    <row r="34962" spans="6:6">
      <c r="F34962" s="1" t="s">
        <v>3</v>
      </c>
    </row>
    <row r="34963" spans="6:6">
      <c r="F34963" s="1" t="s">
        <v>3</v>
      </c>
    </row>
    <row r="34964" spans="6:6">
      <c r="F34964" s="1" t="s">
        <v>3</v>
      </c>
    </row>
    <row r="34965" spans="6:6">
      <c r="F34965" s="1" t="s">
        <v>3</v>
      </c>
    </row>
    <row r="34966" spans="6:6">
      <c r="F34966" s="1" t="s">
        <v>3</v>
      </c>
    </row>
    <row r="34967" spans="6:6">
      <c r="F34967" s="1" t="s">
        <v>3</v>
      </c>
    </row>
    <row r="34968" spans="6:6">
      <c r="F34968" s="1" t="s">
        <v>3</v>
      </c>
    </row>
    <row r="34969" spans="6:6">
      <c r="F34969" s="1" t="s">
        <v>3</v>
      </c>
    </row>
    <row r="34970" spans="6:6">
      <c r="F34970" s="1" t="s">
        <v>3</v>
      </c>
    </row>
    <row r="34971" spans="6:6">
      <c r="F34971" s="1" t="s">
        <v>3</v>
      </c>
    </row>
    <row r="34972" spans="6:6">
      <c r="F34972" s="1" t="s">
        <v>3</v>
      </c>
    </row>
    <row r="34973" spans="6:6">
      <c r="F34973" s="1" t="s">
        <v>3</v>
      </c>
    </row>
    <row r="34974" spans="6:6">
      <c r="F34974" s="1" t="s">
        <v>3</v>
      </c>
    </row>
    <row r="34975" spans="6:6">
      <c r="F34975" s="1" t="s">
        <v>3</v>
      </c>
    </row>
    <row r="34976" spans="6:6">
      <c r="F34976" s="1" t="s">
        <v>3</v>
      </c>
    </row>
    <row r="34977" spans="6:6">
      <c r="F34977" s="1" t="s">
        <v>3</v>
      </c>
    </row>
    <row r="34978" spans="6:6">
      <c r="F34978" s="1" t="s">
        <v>3</v>
      </c>
    </row>
    <row r="34979" spans="6:6">
      <c r="F34979" s="1" t="s">
        <v>3</v>
      </c>
    </row>
    <row r="34980" spans="6:6">
      <c r="F34980" s="1" t="s">
        <v>3</v>
      </c>
    </row>
    <row r="34981" spans="6:6">
      <c r="F34981" s="1" t="s">
        <v>3</v>
      </c>
    </row>
    <row r="34982" spans="6:6">
      <c r="F34982" s="1" t="s">
        <v>3</v>
      </c>
    </row>
    <row r="34983" spans="6:6">
      <c r="F34983" s="1" t="s">
        <v>3</v>
      </c>
    </row>
    <row r="34984" spans="6:6">
      <c r="F34984" s="1" t="s">
        <v>3</v>
      </c>
    </row>
    <row r="34985" spans="6:6">
      <c r="F34985" s="1" t="s">
        <v>3</v>
      </c>
    </row>
    <row r="34986" spans="6:6">
      <c r="F34986" s="1" t="s">
        <v>3</v>
      </c>
    </row>
    <row r="34987" spans="6:6">
      <c r="F34987" s="1" t="s">
        <v>3</v>
      </c>
    </row>
    <row r="34988" spans="6:6">
      <c r="F34988" s="1" t="s">
        <v>3</v>
      </c>
    </row>
    <row r="34989" spans="6:6">
      <c r="F34989" s="1" t="s">
        <v>3</v>
      </c>
    </row>
    <row r="34990" spans="6:6">
      <c r="F34990" s="1" t="s">
        <v>3</v>
      </c>
    </row>
    <row r="34991" spans="6:6">
      <c r="F34991" s="1" t="s">
        <v>3</v>
      </c>
    </row>
    <row r="34992" spans="6:6">
      <c r="F34992" s="1" t="s">
        <v>3</v>
      </c>
    </row>
    <row r="34993" spans="6:6">
      <c r="F34993" s="1" t="s">
        <v>3</v>
      </c>
    </row>
    <row r="34994" spans="6:6">
      <c r="F34994" s="1" t="s">
        <v>3</v>
      </c>
    </row>
    <row r="34995" spans="6:6">
      <c r="F34995" s="1" t="s">
        <v>3</v>
      </c>
    </row>
    <row r="34996" spans="6:6">
      <c r="F34996" s="1" t="s">
        <v>3</v>
      </c>
    </row>
    <row r="34997" spans="6:6">
      <c r="F34997" s="1" t="s">
        <v>3</v>
      </c>
    </row>
    <row r="34998" spans="6:6">
      <c r="F34998" s="1" t="s">
        <v>3</v>
      </c>
    </row>
    <row r="34999" spans="6:6">
      <c r="F34999" s="1" t="s">
        <v>3</v>
      </c>
    </row>
    <row r="35000" spans="6:6">
      <c r="F35000" s="1" t="s">
        <v>3</v>
      </c>
    </row>
    <row r="35001" spans="6:6">
      <c r="F35001" s="1" t="s">
        <v>3</v>
      </c>
    </row>
    <row r="35002" spans="6:6">
      <c r="F35002" s="1" t="s">
        <v>3</v>
      </c>
    </row>
    <row r="35003" spans="6:6">
      <c r="F35003" s="1" t="s">
        <v>3</v>
      </c>
    </row>
    <row r="35004" spans="6:6">
      <c r="F35004" s="1" t="s">
        <v>3</v>
      </c>
    </row>
    <row r="35005" spans="6:6">
      <c r="F35005" s="1" t="s">
        <v>3</v>
      </c>
    </row>
    <row r="35006" spans="6:6">
      <c r="F35006" s="1" t="s">
        <v>3</v>
      </c>
    </row>
    <row r="35007" spans="6:6">
      <c r="F35007" s="1" t="s">
        <v>3</v>
      </c>
    </row>
    <row r="35008" spans="6:6">
      <c r="F35008" s="1" t="s">
        <v>3</v>
      </c>
    </row>
    <row r="35009" spans="6:6">
      <c r="F35009" s="1" t="s">
        <v>3</v>
      </c>
    </row>
    <row r="35010" spans="6:6">
      <c r="F35010" s="1" t="s">
        <v>3</v>
      </c>
    </row>
    <row r="35011" spans="6:6">
      <c r="F35011" s="1" t="s">
        <v>3</v>
      </c>
    </row>
    <row r="35012" spans="6:6">
      <c r="F35012" s="1" t="s">
        <v>3</v>
      </c>
    </row>
    <row r="35013" spans="6:6">
      <c r="F35013" s="1" t="s">
        <v>3</v>
      </c>
    </row>
    <row r="35014" spans="6:6">
      <c r="F35014" s="1" t="s">
        <v>3</v>
      </c>
    </row>
    <row r="35015" spans="6:6">
      <c r="F35015" s="1" t="s">
        <v>3</v>
      </c>
    </row>
    <row r="35016" spans="6:6">
      <c r="F35016" s="1" t="s">
        <v>3</v>
      </c>
    </row>
    <row r="35017" spans="6:6">
      <c r="F35017" s="1" t="s">
        <v>3</v>
      </c>
    </row>
    <row r="35018" spans="6:6">
      <c r="F35018" s="1" t="s">
        <v>3</v>
      </c>
    </row>
    <row r="35019" spans="6:6">
      <c r="F35019" s="1" t="s">
        <v>3</v>
      </c>
    </row>
    <row r="35020" spans="6:6">
      <c r="F35020" s="1" t="s">
        <v>3</v>
      </c>
    </row>
    <row r="35021" spans="6:6">
      <c r="F35021" s="1" t="s">
        <v>3</v>
      </c>
    </row>
    <row r="35022" spans="6:6">
      <c r="F35022" s="1" t="s">
        <v>3</v>
      </c>
    </row>
    <row r="35023" spans="6:6">
      <c r="F35023" s="1" t="s">
        <v>3</v>
      </c>
    </row>
    <row r="35024" spans="6:6">
      <c r="F35024" s="1" t="s">
        <v>3</v>
      </c>
    </row>
    <row r="35025" spans="6:6">
      <c r="F35025" s="1" t="s">
        <v>3</v>
      </c>
    </row>
    <row r="35026" spans="6:6">
      <c r="F35026" s="1" t="s">
        <v>3</v>
      </c>
    </row>
    <row r="35027" spans="6:6">
      <c r="F35027" s="1" t="s">
        <v>3</v>
      </c>
    </row>
    <row r="35028" spans="6:6">
      <c r="F35028" s="1" t="s">
        <v>3</v>
      </c>
    </row>
    <row r="35029" spans="6:6">
      <c r="F35029" s="1" t="s">
        <v>3</v>
      </c>
    </row>
    <row r="35030" spans="6:6">
      <c r="F35030" s="1" t="s">
        <v>3</v>
      </c>
    </row>
    <row r="35031" spans="6:6">
      <c r="F35031" s="1" t="s">
        <v>3</v>
      </c>
    </row>
    <row r="35032" spans="6:6">
      <c r="F35032" s="1" t="s">
        <v>3</v>
      </c>
    </row>
    <row r="35033" spans="6:6">
      <c r="F35033" s="1" t="s">
        <v>3</v>
      </c>
    </row>
    <row r="35034" spans="6:6">
      <c r="F35034" s="1" t="s">
        <v>3</v>
      </c>
    </row>
    <row r="35035" spans="6:6">
      <c r="F35035" s="1" t="s">
        <v>3</v>
      </c>
    </row>
    <row r="35036" spans="6:6">
      <c r="F35036" s="1" t="s">
        <v>3</v>
      </c>
    </row>
    <row r="35037" spans="6:6">
      <c r="F35037" s="1" t="s">
        <v>3</v>
      </c>
    </row>
    <row r="35038" spans="6:6">
      <c r="F35038" s="1" t="s">
        <v>3</v>
      </c>
    </row>
    <row r="35039" spans="6:6">
      <c r="F35039" s="1" t="s">
        <v>3</v>
      </c>
    </row>
    <row r="35040" spans="6:6">
      <c r="F35040" s="1" t="s">
        <v>3</v>
      </c>
    </row>
    <row r="35041" spans="6:6">
      <c r="F35041" s="1" t="s">
        <v>3</v>
      </c>
    </row>
    <row r="35042" spans="6:6">
      <c r="F35042" s="1" t="s">
        <v>3</v>
      </c>
    </row>
    <row r="35043" spans="6:6">
      <c r="F35043" s="1" t="s">
        <v>3</v>
      </c>
    </row>
    <row r="35044" spans="6:6">
      <c r="F35044" s="1" t="s">
        <v>3</v>
      </c>
    </row>
    <row r="35045" spans="6:6">
      <c r="F35045" s="1" t="s">
        <v>3</v>
      </c>
    </row>
    <row r="35046" spans="6:6">
      <c r="F35046" s="1" t="s">
        <v>3</v>
      </c>
    </row>
    <row r="35047" spans="6:6">
      <c r="F35047" s="1" t="s">
        <v>3</v>
      </c>
    </row>
    <row r="35048" spans="6:6">
      <c r="F35048" s="1" t="s">
        <v>3</v>
      </c>
    </row>
    <row r="35049" spans="6:6">
      <c r="F35049" s="1" t="s">
        <v>3</v>
      </c>
    </row>
    <row r="35050" spans="6:6">
      <c r="F35050" s="1" t="s">
        <v>3</v>
      </c>
    </row>
    <row r="35051" spans="6:6">
      <c r="F35051" s="1" t="s">
        <v>3</v>
      </c>
    </row>
    <row r="35052" spans="6:6">
      <c r="F35052" s="1" t="s">
        <v>3</v>
      </c>
    </row>
    <row r="35053" spans="6:6">
      <c r="F35053" s="1" t="s">
        <v>3</v>
      </c>
    </row>
    <row r="35054" spans="6:6">
      <c r="F35054" s="1" t="s">
        <v>3</v>
      </c>
    </row>
    <row r="35055" spans="6:6">
      <c r="F35055" s="1" t="s">
        <v>3</v>
      </c>
    </row>
    <row r="35056" spans="6:6">
      <c r="F35056" s="1" t="s">
        <v>3</v>
      </c>
    </row>
    <row r="35057" spans="6:6">
      <c r="F35057" s="1" t="s">
        <v>3</v>
      </c>
    </row>
    <row r="35058" spans="6:6">
      <c r="F35058" s="1" t="s">
        <v>3</v>
      </c>
    </row>
    <row r="35059" spans="6:6">
      <c r="F35059" s="1" t="s">
        <v>3</v>
      </c>
    </row>
    <row r="35060" spans="6:6">
      <c r="F35060" s="1" t="s">
        <v>3</v>
      </c>
    </row>
    <row r="35061" spans="6:6">
      <c r="F35061" s="1" t="s">
        <v>3</v>
      </c>
    </row>
    <row r="35062" spans="6:6">
      <c r="F35062" s="1" t="s">
        <v>3</v>
      </c>
    </row>
    <row r="35063" spans="6:6">
      <c r="F35063" s="1" t="s">
        <v>3</v>
      </c>
    </row>
    <row r="35064" spans="6:6">
      <c r="F35064" s="1" t="s">
        <v>3</v>
      </c>
    </row>
    <row r="35065" spans="6:6">
      <c r="F35065" s="1" t="s">
        <v>3</v>
      </c>
    </row>
    <row r="35066" spans="6:6">
      <c r="F35066" s="1" t="s">
        <v>3</v>
      </c>
    </row>
    <row r="35067" spans="6:6">
      <c r="F35067" s="1" t="s">
        <v>3</v>
      </c>
    </row>
    <row r="35068" spans="6:6">
      <c r="F35068" s="1" t="s">
        <v>3</v>
      </c>
    </row>
    <row r="35069" spans="6:6">
      <c r="F35069" s="1" t="s">
        <v>3</v>
      </c>
    </row>
    <row r="35070" spans="6:6">
      <c r="F35070" s="1" t="s">
        <v>3</v>
      </c>
    </row>
    <row r="35071" spans="6:6">
      <c r="F35071" s="1" t="s">
        <v>3</v>
      </c>
    </row>
    <row r="35072" spans="6:6">
      <c r="F35072" s="1" t="s">
        <v>3</v>
      </c>
    </row>
    <row r="35073" spans="6:6">
      <c r="F35073" s="1" t="s">
        <v>3</v>
      </c>
    </row>
    <row r="35074" spans="6:6">
      <c r="F35074" s="1" t="s">
        <v>3</v>
      </c>
    </row>
    <row r="35075" spans="6:6">
      <c r="F35075" s="1" t="s">
        <v>3</v>
      </c>
    </row>
    <row r="35076" spans="6:6">
      <c r="F35076" s="1" t="s">
        <v>3</v>
      </c>
    </row>
    <row r="35077" spans="6:6">
      <c r="F35077" s="1" t="s">
        <v>3</v>
      </c>
    </row>
    <row r="35078" spans="6:6">
      <c r="F35078" s="1" t="s">
        <v>3</v>
      </c>
    </row>
    <row r="35079" spans="6:6">
      <c r="F35079" s="1" t="s">
        <v>3</v>
      </c>
    </row>
    <row r="35080" spans="6:6">
      <c r="F35080" s="1" t="s">
        <v>3</v>
      </c>
    </row>
    <row r="35081" spans="6:6">
      <c r="F35081" s="1" t="s">
        <v>3</v>
      </c>
    </row>
    <row r="35082" spans="6:6">
      <c r="F35082" s="1" t="s">
        <v>3</v>
      </c>
    </row>
    <row r="35083" spans="6:6">
      <c r="F35083" s="1" t="s">
        <v>3</v>
      </c>
    </row>
    <row r="35084" spans="6:6">
      <c r="F35084" s="1" t="s">
        <v>3</v>
      </c>
    </row>
    <row r="35085" spans="6:6">
      <c r="F35085" s="1" t="s">
        <v>3</v>
      </c>
    </row>
    <row r="35086" spans="6:6">
      <c r="F35086" s="1" t="s">
        <v>3</v>
      </c>
    </row>
    <row r="35087" spans="6:6">
      <c r="F35087" s="1" t="s">
        <v>3</v>
      </c>
    </row>
    <row r="35088" spans="6:6">
      <c r="F35088" s="1" t="s">
        <v>3</v>
      </c>
    </row>
    <row r="35089" spans="6:6">
      <c r="F35089" s="1" t="s">
        <v>3</v>
      </c>
    </row>
    <row r="35090" spans="6:6">
      <c r="F35090" s="1" t="s">
        <v>3</v>
      </c>
    </row>
    <row r="35091" spans="6:6">
      <c r="F35091" s="1" t="s">
        <v>3</v>
      </c>
    </row>
    <row r="35092" spans="6:6">
      <c r="F35092" s="1" t="s">
        <v>3</v>
      </c>
    </row>
    <row r="35093" spans="6:6">
      <c r="F35093" s="1" t="s">
        <v>3</v>
      </c>
    </row>
    <row r="35094" spans="6:6">
      <c r="F35094" s="1" t="s">
        <v>3</v>
      </c>
    </row>
    <row r="35095" spans="6:6">
      <c r="F35095" s="1" t="s">
        <v>3</v>
      </c>
    </row>
    <row r="35096" spans="6:6">
      <c r="F35096" s="1" t="s">
        <v>3</v>
      </c>
    </row>
    <row r="35097" spans="6:6">
      <c r="F35097" s="1" t="s">
        <v>3</v>
      </c>
    </row>
    <row r="35098" spans="6:6">
      <c r="F35098" s="1" t="s">
        <v>3</v>
      </c>
    </row>
    <row r="35099" spans="6:6">
      <c r="F35099" s="1" t="s">
        <v>3</v>
      </c>
    </row>
    <row r="35100" spans="6:6">
      <c r="F35100" s="1" t="s">
        <v>3</v>
      </c>
    </row>
    <row r="35101" spans="6:6">
      <c r="F35101" s="1" t="s">
        <v>3</v>
      </c>
    </row>
    <row r="35102" spans="6:6">
      <c r="F35102" s="1" t="s">
        <v>3</v>
      </c>
    </row>
    <row r="35103" spans="6:6">
      <c r="F35103" s="1" t="s">
        <v>3</v>
      </c>
    </row>
    <row r="35104" spans="6:6">
      <c r="F35104" s="1" t="s">
        <v>3</v>
      </c>
    </row>
    <row r="35105" spans="6:6">
      <c r="F35105" s="1" t="s">
        <v>3</v>
      </c>
    </row>
    <row r="35106" spans="6:6">
      <c r="F35106" s="1" t="s">
        <v>3</v>
      </c>
    </row>
    <row r="35107" spans="6:6">
      <c r="F35107" s="1" t="s">
        <v>3</v>
      </c>
    </row>
    <row r="35108" spans="6:6">
      <c r="F35108" s="1" t="s">
        <v>3</v>
      </c>
    </row>
    <row r="35109" spans="6:6">
      <c r="F35109" s="1" t="s">
        <v>3</v>
      </c>
    </row>
    <row r="35110" spans="6:6">
      <c r="F35110" s="1" t="s">
        <v>3</v>
      </c>
    </row>
    <row r="35111" spans="6:6">
      <c r="F35111" s="1" t="s">
        <v>3</v>
      </c>
    </row>
    <row r="35112" spans="6:6">
      <c r="F35112" s="1" t="s">
        <v>3</v>
      </c>
    </row>
    <row r="35113" spans="6:6">
      <c r="F35113" s="1" t="s">
        <v>3</v>
      </c>
    </row>
    <row r="35114" spans="6:6">
      <c r="F35114" s="1" t="s">
        <v>3</v>
      </c>
    </row>
    <row r="35115" spans="6:6">
      <c r="F35115" s="1" t="s">
        <v>3</v>
      </c>
    </row>
    <row r="35116" spans="6:6">
      <c r="F35116" s="1" t="s">
        <v>3</v>
      </c>
    </row>
    <row r="35117" spans="6:6">
      <c r="F35117" s="1" t="s">
        <v>3</v>
      </c>
    </row>
    <row r="35118" spans="6:6">
      <c r="F35118" s="1" t="s">
        <v>3</v>
      </c>
    </row>
    <row r="35119" spans="6:6">
      <c r="F35119" s="1" t="s">
        <v>3</v>
      </c>
    </row>
    <row r="35120" spans="6:6">
      <c r="F35120" s="1" t="s">
        <v>3</v>
      </c>
    </row>
    <row r="35121" spans="6:6">
      <c r="F35121" s="1" t="s">
        <v>3</v>
      </c>
    </row>
    <row r="35122" spans="6:6">
      <c r="F35122" s="1" t="s">
        <v>3</v>
      </c>
    </row>
    <row r="35123" spans="6:6">
      <c r="F35123" s="1" t="s">
        <v>3</v>
      </c>
    </row>
    <row r="35124" spans="6:6">
      <c r="F35124" s="1" t="s">
        <v>3</v>
      </c>
    </row>
    <row r="35125" spans="6:6">
      <c r="F35125" s="1" t="s">
        <v>3</v>
      </c>
    </row>
    <row r="35126" spans="6:6">
      <c r="F35126" s="1" t="s">
        <v>3</v>
      </c>
    </row>
    <row r="35127" spans="6:6">
      <c r="F35127" s="1" t="s">
        <v>3</v>
      </c>
    </row>
    <row r="35128" spans="6:6">
      <c r="F35128" s="1" t="s">
        <v>3</v>
      </c>
    </row>
    <row r="35129" spans="6:6">
      <c r="F35129" s="1" t="s">
        <v>3</v>
      </c>
    </row>
    <row r="35130" spans="6:6">
      <c r="F35130" s="1" t="s">
        <v>3</v>
      </c>
    </row>
    <row r="35131" spans="6:6">
      <c r="F35131" s="1" t="s">
        <v>3</v>
      </c>
    </row>
    <row r="35132" spans="6:6">
      <c r="F35132" s="1" t="s">
        <v>3</v>
      </c>
    </row>
    <row r="35133" spans="6:6">
      <c r="F35133" s="1" t="s">
        <v>3</v>
      </c>
    </row>
    <row r="35134" spans="6:6">
      <c r="F35134" s="1" t="s">
        <v>3</v>
      </c>
    </row>
    <row r="35135" spans="6:6">
      <c r="F35135" s="1" t="s">
        <v>3</v>
      </c>
    </row>
    <row r="35136" spans="6:6">
      <c r="F35136" s="1" t="s">
        <v>3</v>
      </c>
    </row>
    <row r="35137" spans="6:6">
      <c r="F35137" s="1" t="s">
        <v>3</v>
      </c>
    </row>
    <row r="35138" spans="6:6">
      <c r="F35138" s="1" t="s">
        <v>3</v>
      </c>
    </row>
    <row r="35139" spans="6:6">
      <c r="F35139" s="1" t="s">
        <v>3</v>
      </c>
    </row>
    <row r="35140" spans="6:6">
      <c r="F35140" s="1" t="s">
        <v>3</v>
      </c>
    </row>
    <row r="35141" spans="6:6">
      <c r="F35141" s="1" t="s">
        <v>3</v>
      </c>
    </row>
    <row r="35142" spans="6:6">
      <c r="F35142" s="1" t="s">
        <v>3</v>
      </c>
    </row>
    <row r="35143" spans="6:6">
      <c r="F35143" s="1" t="s">
        <v>3</v>
      </c>
    </row>
    <row r="35144" spans="6:6">
      <c r="F35144" s="1" t="s">
        <v>3</v>
      </c>
    </row>
    <row r="35145" spans="6:6">
      <c r="F35145" s="1" t="s">
        <v>3</v>
      </c>
    </row>
    <row r="35146" spans="6:6">
      <c r="F35146" s="1" t="s">
        <v>3</v>
      </c>
    </row>
    <row r="35147" spans="6:6">
      <c r="F35147" s="1" t="s">
        <v>3</v>
      </c>
    </row>
    <row r="35148" spans="6:6">
      <c r="F35148" s="1" t="s">
        <v>3</v>
      </c>
    </row>
    <row r="35149" spans="6:6">
      <c r="F35149" s="1" t="s">
        <v>3</v>
      </c>
    </row>
    <row r="35150" spans="6:6">
      <c r="F35150" s="1" t="s">
        <v>3</v>
      </c>
    </row>
    <row r="35151" spans="6:6">
      <c r="F35151" s="1" t="s">
        <v>3</v>
      </c>
    </row>
    <row r="35152" spans="6:6">
      <c r="F35152" s="1" t="s">
        <v>3</v>
      </c>
    </row>
    <row r="35153" spans="6:6">
      <c r="F35153" s="1" t="s">
        <v>3</v>
      </c>
    </row>
    <row r="35154" spans="6:6">
      <c r="F35154" s="1" t="s">
        <v>3</v>
      </c>
    </row>
    <row r="35155" spans="6:6">
      <c r="F35155" s="1" t="s">
        <v>3</v>
      </c>
    </row>
    <row r="35156" spans="6:6">
      <c r="F35156" s="1" t="s">
        <v>3</v>
      </c>
    </row>
    <row r="35157" spans="6:6">
      <c r="F35157" s="1" t="s">
        <v>3</v>
      </c>
    </row>
    <row r="35158" spans="6:6">
      <c r="F35158" s="1" t="s">
        <v>3</v>
      </c>
    </row>
    <row r="35159" spans="6:6">
      <c r="F35159" s="1" t="s">
        <v>3</v>
      </c>
    </row>
    <row r="35160" spans="6:6">
      <c r="F35160" s="1" t="s">
        <v>3</v>
      </c>
    </row>
    <row r="35161" spans="6:6">
      <c r="F35161" s="1" t="s">
        <v>3</v>
      </c>
    </row>
    <row r="35162" spans="6:6">
      <c r="F35162" s="1" t="s">
        <v>3</v>
      </c>
    </row>
    <row r="35163" spans="6:6">
      <c r="F35163" s="1" t="s">
        <v>3</v>
      </c>
    </row>
    <row r="35164" spans="6:6">
      <c r="F35164" s="1" t="s">
        <v>3</v>
      </c>
    </row>
    <row r="35165" spans="6:6">
      <c r="F35165" s="1" t="s">
        <v>3</v>
      </c>
    </row>
    <row r="35166" spans="6:6">
      <c r="F35166" s="1" t="s">
        <v>3</v>
      </c>
    </row>
    <row r="35167" spans="6:6">
      <c r="F35167" s="1" t="s">
        <v>3</v>
      </c>
    </row>
    <row r="35168" spans="6:6">
      <c r="F35168" s="1" t="s">
        <v>3</v>
      </c>
    </row>
    <row r="35169" spans="6:6">
      <c r="F35169" s="1" t="s">
        <v>3</v>
      </c>
    </row>
    <row r="35170" spans="6:6">
      <c r="F35170" s="1" t="s">
        <v>3</v>
      </c>
    </row>
    <row r="35171" spans="6:6">
      <c r="F35171" s="1" t="s">
        <v>3</v>
      </c>
    </row>
    <row r="35172" spans="6:6">
      <c r="F35172" s="1" t="s">
        <v>3</v>
      </c>
    </row>
    <row r="35173" spans="6:6">
      <c r="F35173" s="1" t="s">
        <v>3</v>
      </c>
    </row>
    <row r="35174" spans="6:6">
      <c r="F35174" s="1" t="s">
        <v>3</v>
      </c>
    </row>
    <row r="35175" spans="6:6">
      <c r="F35175" s="1" t="s">
        <v>3</v>
      </c>
    </row>
    <row r="35176" spans="6:6">
      <c r="F35176" s="1" t="s">
        <v>3</v>
      </c>
    </row>
    <row r="35177" spans="6:6">
      <c r="F35177" s="1" t="s">
        <v>3</v>
      </c>
    </row>
    <row r="35178" spans="6:6">
      <c r="F35178" s="1" t="s">
        <v>3</v>
      </c>
    </row>
    <row r="35179" spans="6:6">
      <c r="F35179" s="1" t="s">
        <v>3</v>
      </c>
    </row>
    <row r="35180" spans="6:6">
      <c r="F35180" s="1" t="s">
        <v>3</v>
      </c>
    </row>
    <row r="35181" spans="6:6">
      <c r="F35181" s="1" t="s">
        <v>3</v>
      </c>
    </row>
    <row r="35182" spans="6:6">
      <c r="F35182" s="1" t="s">
        <v>3</v>
      </c>
    </row>
    <row r="35183" spans="6:6">
      <c r="F35183" s="1" t="s">
        <v>3</v>
      </c>
    </row>
    <row r="35184" spans="6:6">
      <c r="F35184" s="1" t="s">
        <v>3</v>
      </c>
    </row>
    <row r="35185" spans="6:6">
      <c r="F35185" s="1" t="s">
        <v>3</v>
      </c>
    </row>
    <row r="35186" spans="6:6">
      <c r="F35186" s="1" t="s">
        <v>3</v>
      </c>
    </row>
    <row r="35187" spans="6:6">
      <c r="F35187" s="1" t="s">
        <v>3</v>
      </c>
    </row>
    <row r="35188" spans="6:6">
      <c r="F35188" s="1" t="s">
        <v>3</v>
      </c>
    </row>
    <row r="35189" spans="6:6">
      <c r="F35189" s="1" t="s">
        <v>3</v>
      </c>
    </row>
    <row r="35190" spans="6:6">
      <c r="F35190" s="1" t="s">
        <v>3</v>
      </c>
    </row>
    <row r="35191" spans="6:6">
      <c r="F35191" s="1" t="s">
        <v>3</v>
      </c>
    </row>
    <row r="35192" spans="6:6">
      <c r="F35192" s="1" t="s">
        <v>3</v>
      </c>
    </row>
    <row r="35193" spans="6:6">
      <c r="F35193" s="1" t="s">
        <v>3</v>
      </c>
    </row>
    <row r="35194" spans="6:6">
      <c r="F35194" s="1" t="s">
        <v>3</v>
      </c>
    </row>
    <row r="35195" spans="6:6">
      <c r="F35195" s="1" t="s">
        <v>3</v>
      </c>
    </row>
    <row r="35196" spans="6:6">
      <c r="F35196" s="1" t="s">
        <v>3</v>
      </c>
    </row>
    <row r="35197" spans="6:6">
      <c r="F35197" s="1" t="s">
        <v>3</v>
      </c>
    </row>
    <row r="35198" spans="6:6">
      <c r="F35198" s="1" t="s">
        <v>3</v>
      </c>
    </row>
    <row r="35199" spans="6:6">
      <c r="F35199" s="1" t="s">
        <v>3</v>
      </c>
    </row>
    <row r="35200" spans="6:6">
      <c r="F35200" s="1" t="s">
        <v>3</v>
      </c>
    </row>
    <row r="35201" spans="6:6">
      <c r="F35201" s="1" t="s">
        <v>3</v>
      </c>
    </row>
    <row r="35202" spans="6:6">
      <c r="F35202" s="1" t="s">
        <v>3</v>
      </c>
    </row>
    <row r="35203" spans="6:6">
      <c r="F35203" s="1" t="s">
        <v>3</v>
      </c>
    </row>
    <row r="35204" spans="6:6">
      <c r="F35204" s="1" t="s">
        <v>3</v>
      </c>
    </row>
    <row r="35205" spans="6:6">
      <c r="F35205" s="1" t="s">
        <v>3</v>
      </c>
    </row>
    <row r="35206" spans="6:6">
      <c r="F35206" s="1" t="s">
        <v>3</v>
      </c>
    </row>
    <row r="35207" spans="6:6">
      <c r="F35207" s="1" t="s">
        <v>3</v>
      </c>
    </row>
    <row r="35208" spans="6:6">
      <c r="F35208" s="1" t="s">
        <v>3</v>
      </c>
    </row>
    <row r="35209" spans="6:6">
      <c r="F35209" s="1" t="s">
        <v>3</v>
      </c>
    </row>
    <row r="35210" spans="6:6">
      <c r="F35210" s="1" t="s">
        <v>3</v>
      </c>
    </row>
    <row r="35211" spans="6:6">
      <c r="F35211" s="1" t="s">
        <v>3</v>
      </c>
    </row>
    <row r="35212" spans="6:6">
      <c r="F35212" s="1" t="s">
        <v>3</v>
      </c>
    </row>
    <row r="35213" spans="6:6">
      <c r="F35213" s="1" t="s">
        <v>3</v>
      </c>
    </row>
    <row r="35214" spans="6:6">
      <c r="F35214" s="1" t="s">
        <v>3</v>
      </c>
    </row>
    <row r="35215" spans="6:6">
      <c r="F35215" s="1" t="s">
        <v>3</v>
      </c>
    </row>
    <row r="35216" spans="6:6">
      <c r="F35216" s="1" t="s">
        <v>3</v>
      </c>
    </row>
    <row r="35217" spans="6:6">
      <c r="F35217" s="1" t="s">
        <v>3</v>
      </c>
    </row>
    <row r="35218" spans="6:6">
      <c r="F35218" s="1" t="s">
        <v>3</v>
      </c>
    </row>
    <row r="35219" spans="6:6">
      <c r="F35219" s="1" t="s">
        <v>3</v>
      </c>
    </row>
    <row r="35220" spans="6:6">
      <c r="F35220" s="1" t="s">
        <v>3</v>
      </c>
    </row>
    <row r="35221" spans="6:6">
      <c r="F35221" s="1" t="s">
        <v>3</v>
      </c>
    </row>
    <row r="35222" spans="6:6">
      <c r="F35222" s="1" t="s">
        <v>3</v>
      </c>
    </row>
    <row r="35223" spans="6:6">
      <c r="F35223" s="1" t="s">
        <v>3</v>
      </c>
    </row>
    <row r="35224" spans="6:6">
      <c r="F35224" s="1" t="s">
        <v>3</v>
      </c>
    </row>
    <row r="35225" spans="6:6">
      <c r="F35225" s="1" t="s">
        <v>3</v>
      </c>
    </row>
    <row r="35226" spans="6:6">
      <c r="F35226" s="1" t="s">
        <v>3</v>
      </c>
    </row>
    <row r="35227" spans="6:6">
      <c r="F35227" s="1" t="s">
        <v>3</v>
      </c>
    </row>
    <row r="35228" spans="6:6">
      <c r="F35228" s="1" t="s">
        <v>3</v>
      </c>
    </row>
    <row r="35229" spans="6:6">
      <c r="F35229" s="1" t="s">
        <v>3</v>
      </c>
    </row>
    <row r="35230" spans="6:6">
      <c r="F35230" s="1" t="s">
        <v>3</v>
      </c>
    </row>
    <row r="35231" spans="6:6">
      <c r="F35231" s="1" t="s">
        <v>3</v>
      </c>
    </row>
    <row r="35232" spans="6:6">
      <c r="F35232" s="1" t="s">
        <v>3</v>
      </c>
    </row>
    <row r="35233" spans="6:6">
      <c r="F35233" s="1" t="s">
        <v>3</v>
      </c>
    </row>
    <row r="35234" spans="6:6">
      <c r="F35234" s="1" t="s">
        <v>3</v>
      </c>
    </row>
    <row r="35235" spans="6:6">
      <c r="F35235" s="1" t="s">
        <v>3</v>
      </c>
    </row>
    <row r="35236" spans="6:6">
      <c r="F35236" s="1" t="s">
        <v>3</v>
      </c>
    </row>
    <row r="35237" spans="6:6">
      <c r="F35237" s="1" t="s">
        <v>3</v>
      </c>
    </row>
    <row r="35238" spans="6:6">
      <c r="F35238" s="1" t="s">
        <v>3</v>
      </c>
    </row>
    <row r="35239" spans="6:6">
      <c r="F35239" s="1" t="s">
        <v>3</v>
      </c>
    </row>
    <row r="35240" spans="6:6">
      <c r="F35240" s="1" t="s">
        <v>3</v>
      </c>
    </row>
    <row r="35241" spans="6:6">
      <c r="F35241" s="1" t="s">
        <v>3</v>
      </c>
    </row>
    <row r="35242" spans="6:6">
      <c r="F35242" s="1" t="s">
        <v>3</v>
      </c>
    </row>
    <row r="35243" spans="6:6">
      <c r="F35243" s="1" t="s">
        <v>3</v>
      </c>
    </row>
    <row r="35244" spans="6:6">
      <c r="F35244" s="1" t="s">
        <v>3</v>
      </c>
    </row>
    <row r="35245" spans="6:6">
      <c r="F35245" s="1" t="s">
        <v>3</v>
      </c>
    </row>
    <row r="35246" spans="6:6">
      <c r="F35246" s="1" t="s">
        <v>3</v>
      </c>
    </row>
    <row r="35247" spans="6:6">
      <c r="F35247" s="1" t="s">
        <v>3</v>
      </c>
    </row>
    <row r="35248" spans="6:6">
      <c r="F35248" s="1" t="s">
        <v>3</v>
      </c>
    </row>
    <row r="35249" spans="6:6">
      <c r="F35249" s="1" t="s">
        <v>3</v>
      </c>
    </row>
    <row r="35250" spans="6:6">
      <c r="F35250" s="1" t="s">
        <v>3</v>
      </c>
    </row>
    <row r="35251" spans="6:6">
      <c r="F35251" s="1" t="s">
        <v>3</v>
      </c>
    </row>
    <row r="35252" spans="6:6">
      <c r="F35252" s="1" t="s">
        <v>3</v>
      </c>
    </row>
    <row r="35253" spans="6:6">
      <c r="F35253" s="1" t="s">
        <v>3</v>
      </c>
    </row>
    <row r="35254" spans="6:6">
      <c r="F35254" s="1" t="s">
        <v>3</v>
      </c>
    </row>
    <row r="35255" spans="6:6">
      <c r="F35255" s="1" t="s">
        <v>3</v>
      </c>
    </row>
    <row r="35256" spans="6:6">
      <c r="F35256" s="1" t="s">
        <v>3</v>
      </c>
    </row>
    <row r="35257" spans="6:6">
      <c r="F35257" s="1" t="s">
        <v>3</v>
      </c>
    </row>
    <row r="35258" spans="6:6">
      <c r="F35258" s="1" t="s">
        <v>3</v>
      </c>
    </row>
    <row r="35259" spans="6:6">
      <c r="F35259" s="1" t="s">
        <v>3</v>
      </c>
    </row>
    <row r="35260" spans="6:6">
      <c r="F35260" s="1" t="s">
        <v>3</v>
      </c>
    </row>
    <row r="35261" spans="6:6">
      <c r="F35261" s="1" t="s">
        <v>3</v>
      </c>
    </row>
    <row r="35262" spans="6:6">
      <c r="F35262" s="1" t="s">
        <v>3</v>
      </c>
    </row>
    <row r="35263" spans="6:6">
      <c r="F35263" s="1" t="s">
        <v>3</v>
      </c>
    </row>
    <row r="35264" spans="6:6">
      <c r="F35264" s="1" t="s">
        <v>3</v>
      </c>
    </row>
    <row r="35265" spans="6:6">
      <c r="F35265" s="1" t="s">
        <v>3</v>
      </c>
    </row>
    <row r="35266" spans="6:6">
      <c r="F35266" s="1" t="s">
        <v>3</v>
      </c>
    </row>
    <row r="35267" spans="6:6">
      <c r="F35267" s="1" t="s">
        <v>3</v>
      </c>
    </row>
    <row r="35268" spans="6:6">
      <c r="F35268" s="1" t="s">
        <v>3</v>
      </c>
    </row>
    <row r="35269" spans="6:6">
      <c r="F35269" s="1" t="s">
        <v>3</v>
      </c>
    </row>
    <row r="35270" spans="6:6">
      <c r="F35270" s="1" t="s">
        <v>3</v>
      </c>
    </row>
    <row r="35271" spans="6:6">
      <c r="F35271" s="1" t="s">
        <v>3</v>
      </c>
    </row>
    <row r="35272" spans="6:6">
      <c r="F35272" s="1" t="s">
        <v>3</v>
      </c>
    </row>
    <row r="35273" spans="6:6">
      <c r="F35273" s="1" t="s">
        <v>3</v>
      </c>
    </row>
    <row r="35274" spans="6:6">
      <c r="F35274" s="1" t="s">
        <v>3</v>
      </c>
    </row>
    <row r="35275" spans="6:6">
      <c r="F35275" s="1" t="s">
        <v>3</v>
      </c>
    </row>
    <row r="35276" spans="6:6">
      <c r="F35276" s="1" t="s">
        <v>3</v>
      </c>
    </row>
    <row r="35277" spans="6:6">
      <c r="F35277" s="1" t="s">
        <v>3</v>
      </c>
    </row>
    <row r="35278" spans="6:6">
      <c r="F35278" s="1" t="s">
        <v>3</v>
      </c>
    </row>
    <row r="35279" spans="6:6">
      <c r="F35279" s="1" t="s">
        <v>3</v>
      </c>
    </row>
    <row r="35280" spans="6:6">
      <c r="F35280" s="1" t="s">
        <v>3</v>
      </c>
    </row>
    <row r="35281" spans="6:6">
      <c r="F35281" s="1" t="s">
        <v>3</v>
      </c>
    </row>
    <row r="35282" spans="6:6">
      <c r="F35282" s="1" t="s">
        <v>3</v>
      </c>
    </row>
    <row r="35283" spans="6:6">
      <c r="F35283" s="1" t="s">
        <v>3</v>
      </c>
    </row>
    <row r="35284" spans="6:6">
      <c r="F35284" s="1" t="s">
        <v>3</v>
      </c>
    </row>
    <row r="35285" spans="6:6">
      <c r="F35285" s="1" t="s">
        <v>3</v>
      </c>
    </row>
    <row r="35286" spans="6:6">
      <c r="F35286" s="1" t="s">
        <v>3</v>
      </c>
    </row>
    <row r="35287" spans="6:6">
      <c r="F35287" s="1" t="s">
        <v>3</v>
      </c>
    </row>
    <row r="35288" spans="6:6">
      <c r="F35288" s="1" t="s">
        <v>3</v>
      </c>
    </row>
    <row r="35289" spans="6:6">
      <c r="F35289" s="1" t="s">
        <v>3</v>
      </c>
    </row>
    <row r="35290" spans="6:6">
      <c r="F35290" s="1" t="s">
        <v>3</v>
      </c>
    </row>
    <row r="35291" spans="6:6">
      <c r="F35291" s="1" t="s">
        <v>3</v>
      </c>
    </row>
    <row r="35292" spans="6:6">
      <c r="F35292" s="1" t="s">
        <v>3</v>
      </c>
    </row>
    <row r="35293" spans="6:6">
      <c r="F35293" s="1" t="s">
        <v>3</v>
      </c>
    </row>
    <row r="35294" spans="6:6">
      <c r="F35294" s="1" t="s">
        <v>3</v>
      </c>
    </row>
    <row r="35295" spans="6:6">
      <c r="F35295" s="1" t="s">
        <v>3</v>
      </c>
    </row>
    <row r="35296" spans="6:6">
      <c r="F35296" s="1" t="s">
        <v>3</v>
      </c>
    </row>
    <row r="35297" spans="6:6">
      <c r="F35297" s="1" t="s">
        <v>3</v>
      </c>
    </row>
    <row r="35298" spans="6:6">
      <c r="F35298" s="1" t="s">
        <v>3</v>
      </c>
    </row>
    <row r="35299" spans="6:6">
      <c r="F35299" s="1" t="s">
        <v>3</v>
      </c>
    </row>
    <row r="35300" spans="6:6">
      <c r="F35300" s="1" t="s">
        <v>3</v>
      </c>
    </row>
    <row r="35301" spans="6:6">
      <c r="F35301" s="1" t="s">
        <v>3</v>
      </c>
    </row>
    <row r="35302" spans="6:6">
      <c r="F35302" s="1" t="s">
        <v>3</v>
      </c>
    </row>
    <row r="35303" spans="6:6">
      <c r="F35303" s="1" t="s">
        <v>3</v>
      </c>
    </row>
    <row r="35304" spans="6:6">
      <c r="F35304" s="1" t="s">
        <v>3</v>
      </c>
    </row>
    <row r="35305" spans="6:6">
      <c r="F35305" s="1" t="s">
        <v>3</v>
      </c>
    </row>
    <row r="35306" spans="6:6">
      <c r="F35306" s="1" t="s">
        <v>3</v>
      </c>
    </row>
    <row r="35307" spans="6:6">
      <c r="F35307" s="1" t="s">
        <v>3</v>
      </c>
    </row>
    <row r="35308" spans="6:6">
      <c r="F35308" s="1" t="s">
        <v>3</v>
      </c>
    </row>
    <row r="35309" spans="6:6">
      <c r="F35309" s="1" t="s">
        <v>3</v>
      </c>
    </row>
    <row r="35310" spans="6:6">
      <c r="F35310" s="1" t="s">
        <v>3</v>
      </c>
    </row>
    <row r="35311" spans="6:6">
      <c r="F35311" s="1" t="s">
        <v>3</v>
      </c>
    </row>
    <row r="35312" spans="6:6">
      <c r="F35312" s="1" t="s">
        <v>3</v>
      </c>
    </row>
    <row r="35313" spans="6:6">
      <c r="F35313" s="1" t="s">
        <v>3</v>
      </c>
    </row>
    <row r="35314" spans="6:6">
      <c r="F35314" s="1" t="s">
        <v>3</v>
      </c>
    </row>
    <row r="35315" spans="6:6">
      <c r="F35315" s="1" t="s">
        <v>3</v>
      </c>
    </row>
    <row r="35316" spans="6:6">
      <c r="F35316" s="1" t="s">
        <v>3</v>
      </c>
    </row>
    <row r="35317" spans="6:6">
      <c r="F35317" s="1" t="s">
        <v>3</v>
      </c>
    </row>
    <row r="35318" spans="6:6">
      <c r="F35318" s="1" t="s">
        <v>3</v>
      </c>
    </row>
    <row r="35319" spans="6:6">
      <c r="F35319" s="1" t="s">
        <v>3</v>
      </c>
    </row>
    <row r="35320" spans="6:6">
      <c r="F35320" s="1" t="s">
        <v>3</v>
      </c>
    </row>
    <row r="35321" spans="6:6">
      <c r="F35321" s="1" t="s">
        <v>3</v>
      </c>
    </row>
    <row r="35322" spans="6:6">
      <c r="F35322" s="1" t="s">
        <v>3</v>
      </c>
    </row>
    <row r="35323" spans="6:6">
      <c r="F35323" s="1" t="s">
        <v>3</v>
      </c>
    </row>
    <row r="35324" spans="6:6">
      <c r="F35324" s="1" t="s">
        <v>3</v>
      </c>
    </row>
    <row r="35325" spans="6:6">
      <c r="F35325" s="1" t="s">
        <v>3</v>
      </c>
    </row>
    <row r="35326" spans="6:6">
      <c r="F35326" s="1" t="s">
        <v>3</v>
      </c>
    </row>
    <row r="35327" spans="6:6">
      <c r="F35327" s="1" t="s">
        <v>3</v>
      </c>
    </row>
    <row r="35328" spans="6:6">
      <c r="F35328" s="1" t="s">
        <v>3</v>
      </c>
    </row>
    <row r="35329" spans="6:6">
      <c r="F35329" s="1" t="s">
        <v>3</v>
      </c>
    </row>
    <row r="35330" spans="6:6">
      <c r="F35330" s="1" t="s">
        <v>3</v>
      </c>
    </row>
    <row r="35331" spans="6:6">
      <c r="F35331" s="1" t="s">
        <v>3</v>
      </c>
    </row>
    <row r="35332" spans="6:6">
      <c r="F35332" s="1" t="s">
        <v>3</v>
      </c>
    </row>
    <row r="35333" spans="6:6">
      <c r="F35333" s="1" t="s">
        <v>3</v>
      </c>
    </row>
    <row r="35334" spans="6:6">
      <c r="F35334" s="1" t="s">
        <v>3</v>
      </c>
    </row>
    <row r="35335" spans="6:6">
      <c r="F35335" s="1" t="s">
        <v>3</v>
      </c>
    </row>
    <row r="35336" spans="6:6">
      <c r="F35336" s="1" t="s">
        <v>3</v>
      </c>
    </row>
    <row r="35337" spans="6:6">
      <c r="F35337" s="1" t="s">
        <v>3</v>
      </c>
    </row>
    <row r="35338" spans="6:6">
      <c r="F35338" s="1" t="s">
        <v>3</v>
      </c>
    </row>
    <row r="35339" spans="6:6">
      <c r="F35339" s="1" t="s">
        <v>3</v>
      </c>
    </row>
    <row r="35340" spans="6:6">
      <c r="F35340" s="1" t="s">
        <v>3</v>
      </c>
    </row>
    <row r="35341" spans="6:6">
      <c r="F35341" s="1" t="s">
        <v>3</v>
      </c>
    </row>
    <row r="35342" spans="6:6">
      <c r="F35342" s="1" t="s">
        <v>3</v>
      </c>
    </row>
    <row r="35343" spans="6:6">
      <c r="F35343" s="1" t="s">
        <v>3</v>
      </c>
    </row>
    <row r="35344" spans="6:6">
      <c r="F35344" s="1" t="s">
        <v>3</v>
      </c>
    </row>
    <row r="35345" spans="6:6">
      <c r="F35345" s="1" t="s">
        <v>3</v>
      </c>
    </row>
    <row r="35346" spans="6:6">
      <c r="F35346" s="1" t="s">
        <v>3</v>
      </c>
    </row>
    <row r="35347" spans="6:6">
      <c r="F35347" s="1" t="s">
        <v>3</v>
      </c>
    </row>
    <row r="35348" spans="6:6">
      <c r="F35348" s="1" t="s">
        <v>3</v>
      </c>
    </row>
    <row r="35349" spans="6:6">
      <c r="F35349" s="1" t="s">
        <v>3</v>
      </c>
    </row>
    <row r="35350" spans="6:6">
      <c r="F35350" s="1" t="s">
        <v>3</v>
      </c>
    </row>
    <row r="35351" spans="6:6">
      <c r="F35351" s="1" t="s">
        <v>3</v>
      </c>
    </row>
    <row r="35352" spans="6:6">
      <c r="F35352" s="1" t="s">
        <v>3</v>
      </c>
    </row>
    <row r="35353" spans="6:6">
      <c r="F35353" s="1" t="s">
        <v>3</v>
      </c>
    </row>
    <row r="35354" spans="6:6">
      <c r="F35354" s="1" t="s">
        <v>3</v>
      </c>
    </row>
    <row r="35355" spans="6:6">
      <c r="F35355" s="1" t="s">
        <v>3</v>
      </c>
    </row>
    <row r="35356" spans="6:6">
      <c r="F35356" s="1" t="s">
        <v>3</v>
      </c>
    </row>
    <row r="35357" spans="6:6">
      <c r="F35357" s="1" t="s">
        <v>3</v>
      </c>
    </row>
    <row r="35358" spans="6:6">
      <c r="F35358" s="1" t="s">
        <v>3</v>
      </c>
    </row>
    <row r="35359" spans="6:6">
      <c r="F35359" s="1" t="s">
        <v>3</v>
      </c>
    </row>
    <row r="35360" spans="6:6">
      <c r="F35360" s="1" t="s">
        <v>3</v>
      </c>
    </row>
    <row r="35361" spans="6:6">
      <c r="F35361" s="1" t="s">
        <v>3</v>
      </c>
    </row>
    <row r="35362" spans="6:6">
      <c r="F35362" s="1" t="s">
        <v>3</v>
      </c>
    </row>
    <row r="35363" spans="6:6">
      <c r="F35363" s="1" t="s">
        <v>3</v>
      </c>
    </row>
    <row r="35364" spans="6:6">
      <c r="F35364" s="1" t="s">
        <v>3</v>
      </c>
    </row>
    <row r="35365" spans="6:6">
      <c r="F35365" s="1" t="s">
        <v>3</v>
      </c>
    </row>
    <row r="35366" spans="6:6">
      <c r="F35366" s="1" t="s">
        <v>3</v>
      </c>
    </row>
    <row r="35367" spans="6:6">
      <c r="F35367" s="1" t="s">
        <v>3</v>
      </c>
    </row>
    <row r="35368" spans="6:6">
      <c r="F35368" s="1" t="s">
        <v>3</v>
      </c>
    </row>
    <row r="35369" spans="6:6">
      <c r="F35369" s="1" t="s">
        <v>3</v>
      </c>
    </row>
    <row r="35370" spans="6:6">
      <c r="F35370" s="1" t="s">
        <v>3</v>
      </c>
    </row>
    <row r="35371" spans="6:6">
      <c r="F35371" s="1" t="s">
        <v>3</v>
      </c>
    </row>
    <row r="35372" spans="6:6">
      <c r="F35372" s="1" t="s">
        <v>3</v>
      </c>
    </row>
    <row r="35373" spans="6:6">
      <c r="F35373" s="1" t="s">
        <v>3</v>
      </c>
    </row>
    <row r="35374" spans="6:6">
      <c r="F35374" s="1" t="s">
        <v>3</v>
      </c>
    </row>
    <row r="35375" spans="6:6">
      <c r="F35375" s="1" t="s">
        <v>3</v>
      </c>
    </row>
    <row r="35376" spans="6:6">
      <c r="F35376" s="1" t="s">
        <v>3</v>
      </c>
    </row>
    <row r="35377" spans="6:6">
      <c r="F35377" s="1" t="s">
        <v>3</v>
      </c>
    </row>
    <row r="35378" spans="6:6">
      <c r="F35378" s="1" t="s">
        <v>3</v>
      </c>
    </row>
    <row r="35379" spans="6:6">
      <c r="F35379" s="1" t="s">
        <v>3</v>
      </c>
    </row>
    <row r="35380" spans="6:6">
      <c r="F35380" s="1" t="s">
        <v>3</v>
      </c>
    </row>
    <row r="35381" spans="6:6">
      <c r="F35381" s="1" t="s">
        <v>3</v>
      </c>
    </row>
    <row r="35382" spans="6:6">
      <c r="F35382" s="1" t="s">
        <v>3</v>
      </c>
    </row>
    <row r="35383" spans="6:6">
      <c r="F35383" s="1" t="s">
        <v>3</v>
      </c>
    </row>
    <row r="35384" spans="6:6">
      <c r="F35384" s="1" t="s">
        <v>3</v>
      </c>
    </row>
    <row r="35385" spans="6:6">
      <c r="F35385" s="1" t="s">
        <v>3</v>
      </c>
    </row>
    <row r="35386" spans="6:6">
      <c r="F35386" s="1" t="s">
        <v>3</v>
      </c>
    </row>
    <row r="35387" spans="6:6">
      <c r="F35387" s="1" t="s">
        <v>3</v>
      </c>
    </row>
    <row r="35388" spans="6:6">
      <c r="F35388" s="1" t="s">
        <v>3</v>
      </c>
    </row>
    <row r="35389" spans="6:6">
      <c r="F35389" s="1" t="s">
        <v>3</v>
      </c>
    </row>
    <row r="35390" spans="6:6">
      <c r="F35390" s="1" t="s">
        <v>3</v>
      </c>
    </row>
    <row r="35391" spans="6:6">
      <c r="F35391" s="1" t="s">
        <v>3</v>
      </c>
    </row>
    <row r="35392" spans="6:6">
      <c r="F35392" s="1" t="s">
        <v>3</v>
      </c>
    </row>
    <row r="35393" spans="6:6">
      <c r="F35393" s="1" t="s">
        <v>3</v>
      </c>
    </row>
    <row r="35394" spans="6:6">
      <c r="F35394" s="1" t="s">
        <v>3</v>
      </c>
    </row>
    <row r="35395" spans="6:6">
      <c r="F35395" s="1" t="s">
        <v>3</v>
      </c>
    </row>
    <row r="35396" spans="6:6">
      <c r="F35396" s="1" t="s">
        <v>3</v>
      </c>
    </row>
    <row r="35397" spans="6:6">
      <c r="F35397" s="1" t="s">
        <v>3</v>
      </c>
    </row>
    <row r="35398" spans="6:6">
      <c r="F35398" s="1" t="s">
        <v>3</v>
      </c>
    </row>
    <row r="35399" spans="6:6">
      <c r="F35399" s="1" t="s">
        <v>3</v>
      </c>
    </row>
    <row r="35400" spans="6:6">
      <c r="F35400" s="1" t="s">
        <v>3</v>
      </c>
    </row>
    <row r="35401" spans="6:6">
      <c r="F35401" s="1" t="s">
        <v>3</v>
      </c>
    </row>
    <row r="35402" spans="6:6">
      <c r="F35402" s="1" t="s">
        <v>3</v>
      </c>
    </row>
    <row r="35403" spans="6:6">
      <c r="F35403" s="1" t="s">
        <v>3</v>
      </c>
    </row>
    <row r="35404" spans="6:6">
      <c r="F35404" s="1" t="s">
        <v>3</v>
      </c>
    </row>
    <row r="35405" spans="6:6">
      <c r="F35405" s="1" t="s">
        <v>3</v>
      </c>
    </row>
    <row r="35406" spans="6:6">
      <c r="F35406" s="1" t="s">
        <v>3</v>
      </c>
    </row>
    <row r="35407" spans="6:6">
      <c r="F35407" s="1" t="s">
        <v>3</v>
      </c>
    </row>
    <row r="35408" spans="6:6">
      <c r="F35408" s="1" t="s">
        <v>3</v>
      </c>
    </row>
    <row r="35409" spans="6:6">
      <c r="F35409" s="1" t="s">
        <v>3</v>
      </c>
    </row>
    <row r="35410" spans="6:6">
      <c r="F35410" s="1" t="s">
        <v>3</v>
      </c>
    </row>
    <row r="35411" spans="6:6">
      <c r="F35411" s="1" t="s">
        <v>3</v>
      </c>
    </row>
    <row r="35412" spans="6:6">
      <c r="F35412" s="1" t="s">
        <v>3</v>
      </c>
    </row>
    <row r="35413" spans="6:6">
      <c r="F35413" s="1" t="s">
        <v>3</v>
      </c>
    </row>
    <row r="35414" spans="6:6">
      <c r="F35414" s="1" t="s">
        <v>3</v>
      </c>
    </row>
    <row r="35415" spans="6:6">
      <c r="F35415" s="1" t="s">
        <v>3</v>
      </c>
    </row>
    <row r="35416" spans="6:6">
      <c r="F35416" s="1" t="s">
        <v>3</v>
      </c>
    </row>
    <row r="35417" spans="6:6">
      <c r="F35417" s="1" t="s">
        <v>3</v>
      </c>
    </row>
    <row r="35418" spans="6:6">
      <c r="F35418" s="1" t="s">
        <v>3</v>
      </c>
    </row>
    <row r="35419" spans="6:6">
      <c r="F35419" s="1" t="s">
        <v>3</v>
      </c>
    </row>
    <row r="35420" spans="6:6">
      <c r="F35420" s="1" t="s">
        <v>3</v>
      </c>
    </row>
    <row r="35421" spans="6:6">
      <c r="F35421" s="1" t="s">
        <v>3</v>
      </c>
    </row>
    <row r="35422" spans="6:6">
      <c r="F35422" s="1" t="s">
        <v>3</v>
      </c>
    </row>
    <row r="35423" spans="6:6">
      <c r="F35423" s="1" t="s">
        <v>3</v>
      </c>
    </row>
    <row r="35424" spans="6:6">
      <c r="F35424" s="1" t="s">
        <v>3</v>
      </c>
    </row>
    <row r="35425" spans="6:6">
      <c r="F35425" s="1" t="s">
        <v>3</v>
      </c>
    </row>
    <row r="35426" spans="6:6">
      <c r="F35426" s="1" t="s">
        <v>3</v>
      </c>
    </row>
    <row r="35427" spans="6:6">
      <c r="F35427" s="1" t="s">
        <v>3</v>
      </c>
    </row>
    <row r="35428" spans="6:6">
      <c r="F35428" s="1" t="s">
        <v>3</v>
      </c>
    </row>
    <row r="35429" spans="6:6">
      <c r="F35429" s="1" t="s">
        <v>3</v>
      </c>
    </row>
    <row r="35430" spans="6:6">
      <c r="F35430" s="1" t="s">
        <v>3</v>
      </c>
    </row>
    <row r="35431" spans="6:6">
      <c r="F35431" s="1" t="s">
        <v>3</v>
      </c>
    </row>
    <row r="35432" spans="6:6">
      <c r="F35432" s="1" t="s">
        <v>3</v>
      </c>
    </row>
    <row r="35433" spans="6:6">
      <c r="F35433" s="1" t="s">
        <v>3</v>
      </c>
    </row>
    <row r="35434" spans="6:6">
      <c r="F35434" s="1" t="s">
        <v>3</v>
      </c>
    </row>
    <row r="35435" spans="6:6">
      <c r="F35435" s="1" t="s">
        <v>3</v>
      </c>
    </row>
    <row r="35436" spans="6:6">
      <c r="F35436" s="1" t="s">
        <v>3</v>
      </c>
    </row>
    <row r="35437" spans="6:6">
      <c r="F35437" s="1" t="s">
        <v>3</v>
      </c>
    </row>
    <row r="35438" spans="6:6">
      <c r="F35438" s="1" t="s">
        <v>3</v>
      </c>
    </row>
    <row r="35439" spans="6:6">
      <c r="F35439" s="1" t="s">
        <v>3</v>
      </c>
    </row>
    <row r="35440" spans="6:6">
      <c r="F35440" s="1" t="s">
        <v>3</v>
      </c>
    </row>
    <row r="35441" spans="6:6">
      <c r="F35441" s="1" t="s">
        <v>3</v>
      </c>
    </row>
    <row r="35442" spans="6:6">
      <c r="F35442" s="1" t="s">
        <v>3</v>
      </c>
    </row>
    <row r="35443" spans="6:6">
      <c r="F35443" s="1" t="s">
        <v>3</v>
      </c>
    </row>
    <row r="35444" spans="6:6">
      <c r="F35444" s="1" t="s">
        <v>3</v>
      </c>
    </row>
    <row r="35445" spans="6:6">
      <c r="F35445" s="1" t="s">
        <v>3</v>
      </c>
    </row>
    <row r="35446" spans="6:6">
      <c r="F35446" s="1" t="s">
        <v>3</v>
      </c>
    </row>
    <row r="35447" spans="6:6">
      <c r="F35447" s="1" t="s">
        <v>3</v>
      </c>
    </row>
    <row r="35448" spans="6:6">
      <c r="F35448" s="1" t="s">
        <v>3</v>
      </c>
    </row>
    <row r="35449" spans="6:6">
      <c r="F35449" s="1" t="s">
        <v>3</v>
      </c>
    </row>
    <row r="35450" spans="6:6">
      <c r="F35450" s="1" t="s">
        <v>3</v>
      </c>
    </row>
    <row r="35451" spans="6:6">
      <c r="F35451" s="1" t="s">
        <v>3</v>
      </c>
    </row>
    <row r="35452" spans="6:6">
      <c r="F35452" s="1" t="s">
        <v>3</v>
      </c>
    </row>
    <row r="35453" spans="6:6">
      <c r="F35453" s="1" t="s">
        <v>3</v>
      </c>
    </row>
    <row r="35454" spans="6:6">
      <c r="F35454" s="1" t="s">
        <v>3</v>
      </c>
    </row>
    <row r="35455" spans="6:6">
      <c r="F35455" s="1" t="s">
        <v>3</v>
      </c>
    </row>
    <row r="35456" spans="6:6">
      <c r="F35456" s="1" t="s">
        <v>3</v>
      </c>
    </row>
    <row r="35457" spans="6:6">
      <c r="F35457" s="1" t="s">
        <v>3</v>
      </c>
    </row>
    <row r="35458" spans="6:6">
      <c r="F35458" s="1" t="s">
        <v>3</v>
      </c>
    </row>
    <row r="35459" spans="6:6">
      <c r="F35459" s="1" t="s">
        <v>3</v>
      </c>
    </row>
    <row r="35460" spans="6:6">
      <c r="F35460" s="1" t="s">
        <v>3</v>
      </c>
    </row>
    <row r="35461" spans="6:6">
      <c r="F35461" s="1" t="s">
        <v>3</v>
      </c>
    </row>
    <row r="35462" spans="6:6">
      <c r="F35462" s="1" t="s">
        <v>3</v>
      </c>
    </row>
    <row r="35463" spans="6:6">
      <c r="F35463" s="1" t="s">
        <v>3</v>
      </c>
    </row>
    <row r="35464" spans="6:6">
      <c r="F35464" s="1" t="s">
        <v>3</v>
      </c>
    </row>
    <row r="35465" spans="6:6">
      <c r="F35465" s="1" t="s">
        <v>3</v>
      </c>
    </row>
    <row r="35466" spans="6:6">
      <c r="F35466" s="1" t="s">
        <v>3</v>
      </c>
    </row>
    <row r="35467" spans="6:6">
      <c r="F35467" s="1" t="s">
        <v>3</v>
      </c>
    </row>
    <row r="35468" spans="6:6">
      <c r="F35468" s="1" t="s">
        <v>3</v>
      </c>
    </row>
    <row r="35469" spans="6:6">
      <c r="F35469" s="1" t="s">
        <v>3</v>
      </c>
    </row>
    <row r="35470" spans="6:6">
      <c r="F35470" s="1" t="s">
        <v>3</v>
      </c>
    </row>
    <row r="35471" spans="6:6">
      <c r="F35471" s="1" t="s">
        <v>3</v>
      </c>
    </row>
    <row r="35472" spans="6:6">
      <c r="F35472" s="1" t="s">
        <v>3</v>
      </c>
    </row>
    <row r="35473" spans="6:6">
      <c r="F35473" s="1" t="s">
        <v>3</v>
      </c>
    </row>
    <row r="35474" spans="6:6">
      <c r="F35474" s="1" t="s">
        <v>3</v>
      </c>
    </row>
    <row r="35475" spans="6:6">
      <c r="F35475" s="1" t="s">
        <v>3</v>
      </c>
    </row>
    <row r="35476" spans="6:6">
      <c r="F35476" s="1" t="s">
        <v>3</v>
      </c>
    </row>
    <row r="35477" spans="6:6">
      <c r="F35477" s="1" t="s">
        <v>3</v>
      </c>
    </row>
    <row r="35478" spans="6:6">
      <c r="F35478" s="1" t="s">
        <v>3</v>
      </c>
    </row>
    <row r="35479" spans="6:6">
      <c r="F35479" s="1" t="s">
        <v>3</v>
      </c>
    </row>
    <row r="35480" spans="6:6">
      <c r="F35480" s="1" t="s">
        <v>3</v>
      </c>
    </row>
    <row r="35481" spans="6:6">
      <c r="F35481" s="1" t="s">
        <v>3</v>
      </c>
    </row>
    <row r="35482" spans="6:6">
      <c r="F35482" s="1" t="s">
        <v>3</v>
      </c>
    </row>
    <row r="35483" spans="6:6">
      <c r="F35483" s="1" t="s">
        <v>3</v>
      </c>
    </row>
    <row r="35484" spans="6:6">
      <c r="F35484" s="1" t="s">
        <v>3</v>
      </c>
    </row>
    <row r="35485" spans="6:6">
      <c r="F35485" s="1" t="s">
        <v>3</v>
      </c>
    </row>
    <row r="35486" spans="6:6">
      <c r="F35486" s="1" t="s">
        <v>3</v>
      </c>
    </row>
    <row r="35487" spans="6:6">
      <c r="F35487" s="1" t="s">
        <v>3</v>
      </c>
    </row>
    <row r="35488" spans="6:6">
      <c r="F35488" s="1" t="s">
        <v>3</v>
      </c>
    </row>
    <row r="35489" spans="6:6">
      <c r="F35489" s="1" t="s">
        <v>3</v>
      </c>
    </row>
    <row r="35490" spans="6:6">
      <c r="F35490" s="1" t="s">
        <v>3</v>
      </c>
    </row>
    <row r="35491" spans="6:6">
      <c r="F35491" s="1" t="s">
        <v>3</v>
      </c>
    </row>
    <row r="35492" spans="6:6">
      <c r="F35492" s="1" t="s">
        <v>3</v>
      </c>
    </row>
    <row r="35493" spans="6:6">
      <c r="F35493" s="1" t="s">
        <v>3</v>
      </c>
    </row>
    <row r="35494" spans="6:6">
      <c r="F35494" s="1" t="s">
        <v>3</v>
      </c>
    </row>
    <row r="35495" spans="6:6">
      <c r="F35495" s="1" t="s">
        <v>3</v>
      </c>
    </row>
    <row r="35496" spans="6:6">
      <c r="F35496" s="1" t="s">
        <v>3</v>
      </c>
    </row>
    <row r="35497" spans="6:6">
      <c r="F35497" s="1" t="s">
        <v>3</v>
      </c>
    </row>
    <row r="35498" spans="6:6">
      <c r="F35498" s="1" t="s">
        <v>3</v>
      </c>
    </row>
    <row r="35499" spans="6:6">
      <c r="F35499" s="1" t="s">
        <v>3</v>
      </c>
    </row>
    <row r="35500" spans="6:6">
      <c r="F35500" s="1" t="s">
        <v>3</v>
      </c>
    </row>
    <row r="35501" spans="6:6">
      <c r="F35501" s="1" t="s">
        <v>3</v>
      </c>
    </row>
    <row r="35502" spans="6:6">
      <c r="F35502" s="1" t="s">
        <v>3</v>
      </c>
    </row>
    <row r="35503" spans="6:6">
      <c r="F35503" s="1" t="s">
        <v>3</v>
      </c>
    </row>
    <row r="35504" spans="6:6">
      <c r="F35504" s="1" t="s">
        <v>3</v>
      </c>
    </row>
    <row r="35505" spans="6:6">
      <c r="F35505" s="1" t="s">
        <v>3</v>
      </c>
    </row>
    <row r="35506" spans="6:6">
      <c r="F35506" s="1" t="s">
        <v>3</v>
      </c>
    </row>
    <row r="35507" spans="6:6">
      <c r="F35507" s="1" t="s">
        <v>3</v>
      </c>
    </row>
    <row r="35508" spans="6:6">
      <c r="F35508" s="1" t="s">
        <v>3</v>
      </c>
    </row>
    <row r="35509" spans="6:6">
      <c r="F35509" s="1" t="s">
        <v>3</v>
      </c>
    </row>
    <row r="35510" spans="6:6">
      <c r="F35510" s="1" t="s">
        <v>3</v>
      </c>
    </row>
    <row r="35511" spans="6:6">
      <c r="F35511" s="1" t="s">
        <v>3</v>
      </c>
    </row>
    <row r="35512" spans="6:6">
      <c r="F35512" s="1" t="s">
        <v>3</v>
      </c>
    </row>
    <row r="35513" spans="6:6">
      <c r="F35513" s="1" t="s">
        <v>3</v>
      </c>
    </row>
    <row r="35514" spans="6:6">
      <c r="F35514" s="1" t="s">
        <v>3</v>
      </c>
    </row>
    <row r="35515" spans="6:6">
      <c r="F35515" s="1" t="s">
        <v>3</v>
      </c>
    </row>
    <row r="35516" spans="6:6">
      <c r="F35516" s="1" t="s">
        <v>3</v>
      </c>
    </row>
    <row r="35517" spans="6:6">
      <c r="F35517" s="1" t="s">
        <v>3</v>
      </c>
    </row>
    <row r="35518" spans="6:6">
      <c r="F35518" s="1" t="s">
        <v>3</v>
      </c>
    </row>
    <row r="35519" spans="6:6">
      <c r="F35519" s="1" t="s">
        <v>3</v>
      </c>
    </row>
    <row r="35520" spans="6:6">
      <c r="F35520" s="1" t="s">
        <v>3</v>
      </c>
    </row>
    <row r="35521" spans="6:6">
      <c r="F35521" s="1" t="s">
        <v>3</v>
      </c>
    </row>
    <row r="35522" spans="6:6">
      <c r="F35522" s="1" t="s">
        <v>3</v>
      </c>
    </row>
    <row r="35523" spans="6:6">
      <c r="F35523" s="1" t="s">
        <v>3</v>
      </c>
    </row>
    <row r="35524" spans="6:6">
      <c r="F35524" s="1" t="s">
        <v>3</v>
      </c>
    </row>
    <row r="35525" spans="6:6">
      <c r="F35525" s="1" t="s">
        <v>3</v>
      </c>
    </row>
    <row r="35526" spans="6:6">
      <c r="F35526" s="1" t="s">
        <v>3</v>
      </c>
    </row>
    <row r="35527" spans="6:6">
      <c r="F35527" s="1" t="s">
        <v>3</v>
      </c>
    </row>
    <row r="35528" spans="6:6">
      <c r="F35528" s="1" t="s">
        <v>3</v>
      </c>
    </row>
    <row r="35529" spans="6:6">
      <c r="F35529" s="1" t="s">
        <v>3</v>
      </c>
    </row>
    <row r="35530" spans="6:6">
      <c r="F35530" s="1" t="s">
        <v>3</v>
      </c>
    </row>
    <row r="35531" spans="6:6">
      <c r="F35531" s="1" t="s">
        <v>3</v>
      </c>
    </row>
    <row r="35532" spans="6:6">
      <c r="F35532" s="1" t="s">
        <v>3</v>
      </c>
    </row>
    <row r="35533" spans="6:6">
      <c r="F35533" s="1" t="s">
        <v>3</v>
      </c>
    </row>
    <row r="35534" spans="6:6">
      <c r="F35534" s="1" t="s">
        <v>3</v>
      </c>
    </row>
    <row r="35535" spans="6:6">
      <c r="F35535" s="1" t="s">
        <v>3</v>
      </c>
    </row>
    <row r="35536" spans="6:6">
      <c r="F35536" s="1" t="s">
        <v>3</v>
      </c>
    </row>
    <row r="35537" spans="6:6">
      <c r="F35537" s="1" t="s">
        <v>3</v>
      </c>
    </row>
    <row r="35538" spans="6:6">
      <c r="F35538" s="1" t="s">
        <v>3</v>
      </c>
    </row>
    <row r="35539" spans="6:6">
      <c r="F35539" s="1" t="s">
        <v>3</v>
      </c>
    </row>
    <row r="35540" spans="6:6">
      <c r="F35540" s="1" t="s">
        <v>3</v>
      </c>
    </row>
    <row r="35541" spans="6:6">
      <c r="F35541" s="1" t="s">
        <v>3</v>
      </c>
    </row>
    <row r="35542" spans="6:6">
      <c r="F35542" s="1" t="s">
        <v>3</v>
      </c>
    </row>
    <row r="35543" spans="6:6">
      <c r="F35543" s="1" t="s">
        <v>3</v>
      </c>
    </row>
    <row r="35544" spans="6:6">
      <c r="F35544" s="1" t="s">
        <v>3</v>
      </c>
    </row>
    <row r="35545" spans="6:6">
      <c r="F35545" s="1" t="s">
        <v>3</v>
      </c>
    </row>
    <row r="35546" spans="6:6">
      <c r="F35546" s="1" t="s">
        <v>3</v>
      </c>
    </row>
    <row r="35547" spans="6:6">
      <c r="F35547" s="1" t="s">
        <v>3</v>
      </c>
    </row>
    <row r="35548" spans="6:6">
      <c r="F35548" s="1" t="s">
        <v>3</v>
      </c>
    </row>
    <row r="35549" spans="6:6">
      <c r="F35549" s="1" t="s">
        <v>3</v>
      </c>
    </row>
    <row r="35550" spans="6:6">
      <c r="F35550" s="1" t="s">
        <v>3</v>
      </c>
    </row>
    <row r="35551" spans="6:6">
      <c r="F35551" s="1" t="s">
        <v>3</v>
      </c>
    </row>
    <row r="35552" spans="6:6">
      <c r="F35552" s="1" t="s">
        <v>3</v>
      </c>
    </row>
    <row r="35553" spans="6:6">
      <c r="F35553" s="1" t="s">
        <v>3</v>
      </c>
    </row>
    <row r="35554" spans="6:6">
      <c r="F35554" s="1" t="s">
        <v>3</v>
      </c>
    </row>
    <row r="35555" spans="6:6">
      <c r="F35555" s="1" t="s">
        <v>3</v>
      </c>
    </row>
    <row r="35556" spans="6:6">
      <c r="F35556" s="1" t="s">
        <v>3</v>
      </c>
    </row>
    <row r="35557" spans="6:6">
      <c r="F35557" s="1" t="s">
        <v>3</v>
      </c>
    </row>
    <row r="35558" spans="6:6">
      <c r="F35558" s="1" t="s">
        <v>3</v>
      </c>
    </row>
    <row r="35559" spans="6:6">
      <c r="F35559" s="1" t="s">
        <v>3</v>
      </c>
    </row>
    <row r="35560" spans="6:6">
      <c r="F35560" s="1" t="s">
        <v>3</v>
      </c>
    </row>
    <row r="35561" spans="6:6">
      <c r="F35561" s="1" t="s">
        <v>3</v>
      </c>
    </row>
    <row r="35562" spans="6:6">
      <c r="F35562" s="1" t="s">
        <v>3</v>
      </c>
    </row>
    <row r="35563" spans="6:6">
      <c r="F35563" s="1" t="s">
        <v>3</v>
      </c>
    </row>
    <row r="35564" spans="6:6">
      <c r="F35564" s="1" t="s">
        <v>3</v>
      </c>
    </row>
    <row r="35565" spans="6:6">
      <c r="F35565" s="1" t="s">
        <v>3</v>
      </c>
    </row>
    <row r="35566" spans="6:6">
      <c r="F35566" s="1" t="s">
        <v>3</v>
      </c>
    </row>
    <row r="35567" spans="6:6">
      <c r="F35567" s="1" t="s">
        <v>3</v>
      </c>
    </row>
    <row r="35568" spans="6:6">
      <c r="F35568" s="1" t="s">
        <v>3</v>
      </c>
    </row>
    <row r="35569" spans="6:6">
      <c r="F35569" s="1" t="s">
        <v>3</v>
      </c>
    </row>
    <row r="35570" spans="6:6">
      <c r="F35570" s="1" t="s">
        <v>3</v>
      </c>
    </row>
    <row r="35571" spans="6:6">
      <c r="F35571" s="1" t="s">
        <v>3</v>
      </c>
    </row>
    <row r="35572" spans="6:6">
      <c r="F35572" s="1" t="s">
        <v>3</v>
      </c>
    </row>
    <row r="35573" spans="6:6">
      <c r="F35573" s="1" t="s">
        <v>3</v>
      </c>
    </row>
    <row r="35574" spans="6:6">
      <c r="F35574" s="1" t="s">
        <v>3</v>
      </c>
    </row>
    <row r="35575" spans="6:6">
      <c r="F35575" s="1" t="s">
        <v>3</v>
      </c>
    </row>
    <row r="35576" spans="6:6">
      <c r="F35576" s="1" t="s">
        <v>3</v>
      </c>
    </row>
    <row r="35577" spans="6:6">
      <c r="F35577" s="1" t="s">
        <v>3</v>
      </c>
    </row>
    <row r="35578" spans="6:6">
      <c r="F35578" s="1" t="s">
        <v>3</v>
      </c>
    </row>
    <row r="35579" spans="6:6">
      <c r="F35579" s="1" t="s">
        <v>3</v>
      </c>
    </row>
    <row r="35580" spans="6:6">
      <c r="F35580" s="1" t="s">
        <v>3</v>
      </c>
    </row>
    <row r="35581" spans="6:6">
      <c r="F35581" s="1" t="s">
        <v>3</v>
      </c>
    </row>
    <row r="35582" spans="6:6">
      <c r="F35582" s="1" t="s">
        <v>3</v>
      </c>
    </row>
    <row r="35583" spans="6:6">
      <c r="F35583" s="1" t="s">
        <v>3</v>
      </c>
    </row>
    <row r="35584" spans="6:6">
      <c r="F35584" s="1" t="s">
        <v>3</v>
      </c>
    </row>
    <row r="35585" spans="6:6">
      <c r="F35585" s="1" t="s">
        <v>3</v>
      </c>
    </row>
    <row r="35586" spans="6:6">
      <c r="F35586" s="1" t="s">
        <v>3</v>
      </c>
    </row>
    <row r="35587" spans="6:6">
      <c r="F35587" s="1" t="s">
        <v>3</v>
      </c>
    </row>
    <row r="35588" spans="6:6">
      <c r="F35588" s="1" t="s">
        <v>3</v>
      </c>
    </row>
    <row r="35589" spans="6:6">
      <c r="F35589" s="1" t="s">
        <v>3</v>
      </c>
    </row>
    <row r="35590" spans="6:6">
      <c r="F35590" s="1" t="s">
        <v>3</v>
      </c>
    </row>
    <row r="35591" spans="6:6">
      <c r="F35591" s="1" t="s">
        <v>3</v>
      </c>
    </row>
    <row r="35592" spans="6:6">
      <c r="F35592" s="1" t="s">
        <v>3</v>
      </c>
    </row>
    <row r="35593" spans="6:6">
      <c r="F35593" s="1" t="s">
        <v>3</v>
      </c>
    </row>
    <row r="35594" spans="6:6">
      <c r="F35594" s="1" t="s">
        <v>3</v>
      </c>
    </row>
    <row r="35595" spans="6:6">
      <c r="F35595" s="1" t="s">
        <v>3</v>
      </c>
    </row>
    <row r="35596" spans="6:6">
      <c r="F35596" s="1" t="s">
        <v>3</v>
      </c>
    </row>
    <row r="35597" spans="6:6">
      <c r="F35597" s="1" t="s">
        <v>3</v>
      </c>
    </row>
    <row r="35598" spans="6:6">
      <c r="F35598" s="1" t="s">
        <v>3</v>
      </c>
    </row>
    <row r="35599" spans="6:6">
      <c r="F35599" s="1" t="s">
        <v>3</v>
      </c>
    </row>
    <row r="35600" spans="6:6">
      <c r="F35600" s="1" t="s">
        <v>3</v>
      </c>
    </row>
    <row r="35601" spans="6:6">
      <c r="F35601" s="1" t="s">
        <v>3</v>
      </c>
    </row>
    <row r="35602" spans="6:6">
      <c r="F35602" s="1" t="s">
        <v>3</v>
      </c>
    </row>
    <row r="35603" spans="6:6">
      <c r="F35603" s="1" t="s">
        <v>3</v>
      </c>
    </row>
    <row r="35604" spans="6:6">
      <c r="F35604" s="1" t="s">
        <v>3</v>
      </c>
    </row>
    <row r="35605" spans="6:6">
      <c r="F35605" s="1" t="s">
        <v>3</v>
      </c>
    </row>
    <row r="35606" spans="6:6">
      <c r="F35606" s="1" t="s">
        <v>3</v>
      </c>
    </row>
    <row r="35607" spans="6:6">
      <c r="F35607" s="1" t="s">
        <v>3</v>
      </c>
    </row>
    <row r="35608" spans="6:6">
      <c r="F35608" s="1" t="s">
        <v>3</v>
      </c>
    </row>
    <row r="35609" spans="6:6">
      <c r="F35609" s="1" t="s">
        <v>3</v>
      </c>
    </row>
    <row r="35610" spans="6:6">
      <c r="F35610" s="1" t="s">
        <v>3</v>
      </c>
    </row>
    <row r="35611" spans="6:6">
      <c r="F35611" s="1" t="s">
        <v>3</v>
      </c>
    </row>
    <row r="35612" spans="6:6">
      <c r="F35612" s="1" t="s">
        <v>3</v>
      </c>
    </row>
    <row r="35613" spans="6:6">
      <c r="F35613" s="1" t="s">
        <v>3</v>
      </c>
    </row>
    <row r="35614" spans="6:6">
      <c r="F35614" s="1" t="s">
        <v>3</v>
      </c>
    </row>
    <row r="35615" spans="6:6">
      <c r="F35615" s="1" t="s">
        <v>3</v>
      </c>
    </row>
    <row r="35616" spans="6:6">
      <c r="F35616" s="1" t="s">
        <v>3</v>
      </c>
    </row>
    <row r="35617" spans="6:6">
      <c r="F35617" s="1" t="s">
        <v>3</v>
      </c>
    </row>
    <row r="35618" spans="6:6">
      <c r="F35618" s="1" t="s">
        <v>3</v>
      </c>
    </row>
    <row r="35619" spans="6:6">
      <c r="F35619" s="1" t="s">
        <v>3</v>
      </c>
    </row>
    <row r="35620" spans="6:6">
      <c r="F35620" s="1" t="s">
        <v>3</v>
      </c>
    </row>
    <row r="35621" spans="6:6">
      <c r="F35621" s="1" t="s">
        <v>3</v>
      </c>
    </row>
    <row r="35622" spans="6:6">
      <c r="F35622" s="1" t="s">
        <v>3</v>
      </c>
    </row>
    <row r="35623" spans="6:6">
      <c r="F35623" s="1" t="s">
        <v>3</v>
      </c>
    </row>
    <row r="35624" spans="6:6">
      <c r="F35624" s="1" t="s">
        <v>3</v>
      </c>
    </row>
    <row r="35625" spans="6:6">
      <c r="F35625" s="1" t="s">
        <v>3</v>
      </c>
    </row>
    <row r="35626" spans="6:6">
      <c r="F35626" s="1" t="s">
        <v>3</v>
      </c>
    </row>
    <row r="35627" spans="6:6">
      <c r="F35627" s="1" t="s">
        <v>3</v>
      </c>
    </row>
    <row r="35628" spans="6:6">
      <c r="F35628" s="1" t="s">
        <v>3</v>
      </c>
    </row>
    <row r="35629" spans="6:6">
      <c r="F35629" s="1" t="s">
        <v>3</v>
      </c>
    </row>
    <row r="35630" spans="6:6">
      <c r="F35630" s="1" t="s">
        <v>3</v>
      </c>
    </row>
    <row r="35631" spans="6:6">
      <c r="F35631" s="1" t="s">
        <v>3</v>
      </c>
    </row>
    <row r="35632" spans="6:6">
      <c r="F35632" s="1" t="s">
        <v>3</v>
      </c>
    </row>
    <row r="35633" spans="6:6">
      <c r="F35633" s="1" t="s">
        <v>3</v>
      </c>
    </row>
    <row r="35634" spans="6:6">
      <c r="F35634" s="1" t="s">
        <v>3</v>
      </c>
    </row>
    <row r="35635" spans="6:6">
      <c r="F35635" s="1" t="s">
        <v>3</v>
      </c>
    </row>
    <row r="35636" spans="6:6">
      <c r="F35636" s="1" t="s">
        <v>3</v>
      </c>
    </row>
    <row r="35637" spans="6:6">
      <c r="F35637" s="1" t="s">
        <v>3</v>
      </c>
    </row>
    <row r="35638" spans="6:6">
      <c r="F35638" s="1" t="s">
        <v>3</v>
      </c>
    </row>
    <row r="35639" spans="6:6">
      <c r="F35639" s="1" t="s">
        <v>3</v>
      </c>
    </row>
    <row r="35640" spans="6:6">
      <c r="F35640" s="1" t="s">
        <v>3</v>
      </c>
    </row>
    <row r="35641" spans="6:6">
      <c r="F35641" s="1" t="s">
        <v>3</v>
      </c>
    </row>
    <row r="35642" spans="6:6">
      <c r="F35642" s="1" t="s">
        <v>3</v>
      </c>
    </row>
    <row r="35643" spans="6:6">
      <c r="F35643" s="1" t="s">
        <v>3</v>
      </c>
    </row>
    <row r="35644" spans="6:6">
      <c r="F35644" s="1" t="s">
        <v>3</v>
      </c>
    </row>
    <row r="35645" spans="6:6">
      <c r="F35645" s="1" t="s">
        <v>3</v>
      </c>
    </row>
    <row r="35646" spans="6:6">
      <c r="F35646" s="1" t="s">
        <v>3</v>
      </c>
    </row>
    <row r="35647" spans="6:6">
      <c r="F35647" s="1" t="s">
        <v>3</v>
      </c>
    </row>
    <row r="35648" spans="6:6">
      <c r="F35648" s="1" t="s">
        <v>3</v>
      </c>
    </row>
    <row r="35649" spans="6:6">
      <c r="F35649" s="1" t="s">
        <v>3</v>
      </c>
    </row>
    <row r="35650" spans="6:6">
      <c r="F35650" s="1" t="s">
        <v>3</v>
      </c>
    </row>
    <row r="35651" spans="6:6">
      <c r="F35651" s="1" t="s">
        <v>3</v>
      </c>
    </row>
    <row r="35652" spans="6:6">
      <c r="F35652" s="1" t="s">
        <v>3</v>
      </c>
    </row>
    <row r="35653" spans="6:6">
      <c r="F35653" s="1" t="s">
        <v>3</v>
      </c>
    </row>
    <row r="35654" spans="6:6">
      <c r="F35654" s="1" t="s">
        <v>3</v>
      </c>
    </row>
    <row r="35655" spans="6:6">
      <c r="F35655" s="1" t="s">
        <v>3</v>
      </c>
    </row>
    <row r="35656" spans="6:6">
      <c r="F35656" s="1" t="s">
        <v>3</v>
      </c>
    </row>
    <row r="35657" spans="6:6">
      <c r="F35657" s="1" t="s">
        <v>3</v>
      </c>
    </row>
    <row r="35658" spans="6:6">
      <c r="F35658" s="1" t="s">
        <v>3</v>
      </c>
    </row>
    <row r="35659" spans="6:6">
      <c r="F35659" s="1" t="s">
        <v>3</v>
      </c>
    </row>
    <row r="35660" spans="6:6">
      <c r="F35660" s="1" t="s">
        <v>3</v>
      </c>
    </row>
    <row r="35661" spans="6:6">
      <c r="F35661" s="1" t="s">
        <v>3</v>
      </c>
    </row>
    <row r="35662" spans="6:6">
      <c r="F35662" s="1" t="s">
        <v>3</v>
      </c>
    </row>
    <row r="35663" spans="6:6">
      <c r="F35663" s="1" t="s">
        <v>3</v>
      </c>
    </row>
    <row r="35664" spans="6:6">
      <c r="F35664" s="1" t="s">
        <v>3</v>
      </c>
    </row>
    <row r="35665" spans="6:6">
      <c r="F35665" s="1" t="s">
        <v>3</v>
      </c>
    </row>
    <row r="35666" spans="6:6">
      <c r="F35666" s="1" t="s">
        <v>3</v>
      </c>
    </row>
    <row r="35667" spans="6:6">
      <c r="F35667" s="1" t="s">
        <v>3</v>
      </c>
    </row>
    <row r="35668" spans="6:6">
      <c r="F35668" s="1" t="s">
        <v>3</v>
      </c>
    </row>
    <row r="35669" spans="6:6">
      <c r="F35669" s="1" t="s">
        <v>3</v>
      </c>
    </row>
    <row r="35670" spans="6:6">
      <c r="F35670" s="1" t="s">
        <v>3</v>
      </c>
    </row>
    <row r="35671" spans="6:6">
      <c r="F35671" s="1" t="s">
        <v>3</v>
      </c>
    </row>
    <row r="35672" spans="6:6">
      <c r="F35672" s="1" t="s">
        <v>3</v>
      </c>
    </row>
    <row r="35673" spans="6:6">
      <c r="F35673" s="1" t="s">
        <v>3</v>
      </c>
    </row>
    <row r="35674" spans="6:6">
      <c r="F35674" s="1" t="s">
        <v>3</v>
      </c>
    </row>
    <row r="35675" spans="6:6">
      <c r="F35675" s="1" t="s">
        <v>3</v>
      </c>
    </row>
    <row r="35676" spans="6:6">
      <c r="F35676" s="1" t="s">
        <v>3</v>
      </c>
    </row>
    <row r="35677" spans="6:6">
      <c r="F35677" s="1" t="s">
        <v>3</v>
      </c>
    </row>
    <row r="35678" spans="6:6">
      <c r="F35678" s="1" t="s">
        <v>3</v>
      </c>
    </row>
    <row r="35679" spans="6:6">
      <c r="F35679" s="1" t="s">
        <v>3</v>
      </c>
    </row>
    <row r="35680" spans="6:6">
      <c r="F35680" s="1" t="s">
        <v>3</v>
      </c>
    </row>
    <row r="35681" spans="6:6">
      <c r="F35681" s="1" t="s">
        <v>3</v>
      </c>
    </row>
    <row r="35682" spans="6:6">
      <c r="F35682" s="1" t="s">
        <v>3</v>
      </c>
    </row>
    <row r="35683" spans="6:6">
      <c r="F35683" s="1" t="s">
        <v>3</v>
      </c>
    </row>
    <row r="35684" spans="6:6">
      <c r="F35684" s="1" t="s">
        <v>3</v>
      </c>
    </row>
    <row r="35685" spans="6:6">
      <c r="F35685" s="1" t="s">
        <v>3</v>
      </c>
    </row>
    <row r="35686" spans="6:6">
      <c r="F35686" s="1" t="s">
        <v>3</v>
      </c>
    </row>
    <row r="35687" spans="6:6">
      <c r="F35687" s="1" t="s">
        <v>3</v>
      </c>
    </row>
    <row r="35688" spans="6:6">
      <c r="F35688" s="1" t="s">
        <v>3</v>
      </c>
    </row>
    <row r="35689" spans="6:6">
      <c r="F35689" s="1" t="s">
        <v>3</v>
      </c>
    </row>
    <row r="35690" spans="6:6">
      <c r="F35690" s="1" t="s">
        <v>3</v>
      </c>
    </row>
    <row r="35691" spans="6:6">
      <c r="F35691" s="1" t="s">
        <v>3</v>
      </c>
    </row>
    <row r="35692" spans="6:6">
      <c r="F35692" s="1" t="s">
        <v>3</v>
      </c>
    </row>
    <row r="35693" spans="6:6">
      <c r="F35693" s="1" t="s">
        <v>3</v>
      </c>
    </row>
    <row r="35694" spans="6:6">
      <c r="F35694" s="1" t="s">
        <v>3</v>
      </c>
    </row>
    <row r="35695" spans="6:6">
      <c r="F35695" s="1" t="s">
        <v>3</v>
      </c>
    </row>
    <row r="35696" spans="6:6">
      <c r="F35696" s="1" t="s">
        <v>3</v>
      </c>
    </row>
    <row r="35697" spans="6:6">
      <c r="F35697" s="1" t="s">
        <v>3</v>
      </c>
    </row>
    <row r="35698" spans="6:6">
      <c r="F35698" s="1" t="s">
        <v>3</v>
      </c>
    </row>
    <row r="35699" spans="6:6">
      <c r="F35699" s="1" t="s">
        <v>3</v>
      </c>
    </row>
    <row r="35700" spans="6:6">
      <c r="F35700" s="1" t="s">
        <v>3</v>
      </c>
    </row>
    <row r="35701" spans="6:6">
      <c r="F35701" s="1" t="s">
        <v>3</v>
      </c>
    </row>
    <row r="35702" spans="6:6">
      <c r="F35702" s="1" t="s">
        <v>3</v>
      </c>
    </row>
    <row r="35703" spans="6:6">
      <c r="F35703" s="1" t="s">
        <v>3</v>
      </c>
    </row>
    <row r="35704" spans="6:6">
      <c r="F35704" s="1" t="s">
        <v>3</v>
      </c>
    </row>
    <row r="35705" spans="6:6">
      <c r="F35705" s="1" t="s">
        <v>3</v>
      </c>
    </row>
    <row r="35706" spans="6:6">
      <c r="F35706" s="1" t="s">
        <v>3</v>
      </c>
    </row>
    <row r="35707" spans="6:6">
      <c r="F35707" s="1" t="s">
        <v>3</v>
      </c>
    </row>
    <row r="35708" spans="6:6">
      <c r="F35708" s="1" t="s">
        <v>3</v>
      </c>
    </row>
    <row r="35709" spans="6:6">
      <c r="F35709" s="1" t="s">
        <v>3</v>
      </c>
    </row>
    <row r="35710" spans="6:6">
      <c r="F35710" s="1" t="s">
        <v>3</v>
      </c>
    </row>
    <row r="35711" spans="6:6">
      <c r="F35711" s="1" t="s">
        <v>3</v>
      </c>
    </row>
    <row r="35712" spans="6:6">
      <c r="F35712" s="1" t="s">
        <v>3</v>
      </c>
    </row>
    <row r="35713" spans="6:6">
      <c r="F35713" s="1" t="s">
        <v>3</v>
      </c>
    </row>
    <row r="35714" spans="6:6">
      <c r="F35714" s="1" t="s">
        <v>3</v>
      </c>
    </row>
    <row r="35715" spans="6:6">
      <c r="F35715" s="1" t="s">
        <v>3</v>
      </c>
    </row>
    <row r="35716" spans="6:6">
      <c r="F35716" s="1" t="s">
        <v>3</v>
      </c>
    </row>
    <row r="35717" spans="6:6">
      <c r="F35717" s="1" t="s">
        <v>3</v>
      </c>
    </row>
    <row r="35718" spans="6:6">
      <c r="F35718" s="1" t="s">
        <v>3</v>
      </c>
    </row>
    <row r="35719" spans="6:6">
      <c r="F35719" s="1" t="s">
        <v>3</v>
      </c>
    </row>
    <row r="35720" spans="6:6">
      <c r="F35720" s="1" t="s">
        <v>3</v>
      </c>
    </row>
    <row r="35721" spans="6:6">
      <c r="F35721" s="1" t="s">
        <v>3</v>
      </c>
    </row>
    <row r="35722" spans="6:6">
      <c r="F35722" s="1" t="s">
        <v>3</v>
      </c>
    </row>
    <row r="35723" spans="6:6">
      <c r="F35723" s="1" t="s">
        <v>3</v>
      </c>
    </row>
    <row r="35724" spans="6:6">
      <c r="F35724" s="1" t="s">
        <v>3</v>
      </c>
    </row>
    <row r="35725" spans="6:6">
      <c r="F35725" s="1" t="s">
        <v>3</v>
      </c>
    </row>
    <row r="35726" spans="6:6">
      <c r="F35726" s="1" t="s">
        <v>3</v>
      </c>
    </row>
    <row r="35727" spans="6:6">
      <c r="F35727" s="1" t="s">
        <v>3</v>
      </c>
    </row>
    <row r="35728" spans="6:6">
      <c r="F35728" s="1" t="s">
        <v>3</v>
      </c>
    </row>
    <row r="35729" spans="6:6">
      <c r="F35729" s="1" t="s">
        <v>3</v>
      </c>
    </row>
    <row r="35730" spans="6:6">
      <c r="F35730" s="1" t="s">
        <v>3</v>
      </c>
    </row>
    <row r="35731" spans="6:6">
      <c r="F35731" s="1" t="s">
        <v>3</v>
      </c>
    </row>
    <row r="35732" spans="6:6">
      <c r="F35732" s="1" t="s">
        <v>3</v>
      </c>
    </row>
    <row r="35733" spans="6:6">
      <c r="F35733" s="1" t="s">
        <v>3</v>
      </c>
    </row>
    <row r="35734" spans="6:6">
      <c r="F35734" s="1" t="s">
        <v>3</v>
      </c>
    </row>
    <row r="35735" spans="6:6">
      <c r="F35735" s="1" t="s">
        <v>3</v>
      </c>
    </row>
    <row r="35736" spans="6:6">
      <c r="F35736" s="1" t="s">
        <v>3</v>
      </c>
    </row>
    <row r="35737" spans="6:6">
      <c r="F35737" s="1" t="s">
        <v>3</v>
      </c>
    </row>
    <row r="35738" spans="6:6">
      <c r="F35738" s="1" t="s">
        <v>3</v>
      </c>
    </row>
    <row r="35739" spans="6:6">
      <c r="F35739" s="1" t="s">
        <v>3</v>
      </c>
    </row>
    <row r="35740" spans="6:6">
      <c r="F35740" s="1" t="s">
        <v>3</v>
      </c>
    </row>
    <row r="35741" spans="6:6">
      <c r="F35741" s="1" t="s">
        <v>3</v>
      </c>
    </row>
    <row r="35742" spans="6:6">
      <c r="F35742" s="1" t="s">
        <v>3</v>
      </c>
    </row>
    <row r="35743" spans="6:6">
      <c r="F35743" s="1" t="s">
        <v>3</v>
      </c>
    </row>
    <row r="35744" spans="6:6">
      <c r="F35744" s="1" t="s">
        <v>3</v>
      </c>
    </row>
    <row r="35745" spans="6:6">
      <c r="F35745" s="1" t="s">
        <v>3</v>
      </c>
    </row>
    <row r="35746" spans="6:6">
      <c r="F35746" s="1" t="s">
        <v>3</v>
      </c>
    </row>
    <row r="35747" spans="6:6">
      <c r="F35747" s="1" t="s">
        <v>3</v>
      </c>
    </row>
    <row r="35748" spans="6:6">
      <c r="F35748" s="1" t="s">
        <v>3</v>
      </c>
    </row>
    <row r="35749" spans="6:6">
      <c r="F35749" s="1" t="s">
        <v>3</v>
      </c>
    </row>
    <row r="35750" spans="6:6">
      <c r="F35750" s="1" t="s">
        <v>3</v>
      </c>
    </row>
    <row r="35751" spans="6:6">
      <c r="F35751" s="1" t="s">
        <v>3</v>
      </c>
    </row>
    <row r="35752" spans="6:6">
      <c r="F35752" s="1" t="s">
        <v>3</v>
      </c>
    </row>
    <row r="35753" spans="6:6">
      <c r="F35753" s="1" t="s">
        <v>3</v>
      </c>
    </row>
    <row r="35754" spans="6:6">
      <c r="F35754" s="1" t="s">
        <v>3</v>
      </c>
    </row>
    <row r="35755" spans="6:6">
      <c r="F35755" s="1" t="s">
        <v>3</v>
      </c>
    </row>
    <row r="35756" spans="6:6">
      <c r="F35756" s="1" t="s">
        <v>3</v>
      </c>
    </row>
    <row r="35757" spans="6:6">
      <c r="F35757" s="1" t="s">
        <v>3</v>
      </c>
    </row>
    <row r="35758" spans="6:6">
      <c r="F35758" s="1" t="s">
        <v>3</v>
      </c>
    </row>
    <row r="35759" spans="6:6">
      <c r="F35759" s="1" t="s">
        <v>3</v>
      </c>
    </row>
    <row r="35760" spans="6:6">
      <c r="F35760" s="1" t="s">
        <v>3</v>
      </c>
    </row>
    <row r="35761" spans="6:6">
      <c r="F35761" s="1" t="s">
        <v>3</v>
      </c>
    </row>
    <row r="35762" spans="6:6">
      <c r="F35762" s="1" t="s">
        <v>3</v>
      </c>
    </row>
    <row r="35763" spans="6:6">
      <c r="F35763" s="1" t="s">
        <v>3</v>
      </c>
    </row>
    <row r="35764" spans="6:6">
      <c r="F35764" s="1" t="s">
        <v>3</v>
      </c>
    </row>
    <row r="35765" spans="6:6">
      <c r="F35765" s="1" t="s">
        <v>3</v>
      </c>
    </row>
    <row r="35766" spans="6:6">
      <c r="F35766" s="1" t="s">
        <v>3</v>
      </c>
    </row>
    <row r="35767" spans="6:6">
      <c r="F35767" s="1" t="s">
        <v>3</v>
      </c>
    </row>
    <row r="35768" spans="6:6">
      <c r="F35768" s="1" t="s">
        <v>3</v>
      </c>
    </row>
    <row r="35769" spans="6:6">
      <c r="F35769" s="1" t="s">
        <v>3</v>
      </c>
    </row>
    <row r="35770" spans="6:6">
      <c r="F35770" s="1" t="s">
        <v>3</v>
      </c>
    </row>
    <row r="35771" spans="6:6">
      <c r="F35771" s="1" t="s">
        <v>3</v>
      </c>
    </row>
    <row r="35772" spans="6:6">
      <c r="F35772" s="1" t="s">
        <v>3</v>
      </c>
    </row>
    <row r="35773" spans="6:6">
      <c r="F35773" s="1" t="s">
        <v>3</v>
      </c>
    </row>
    <row r="35774" spans="6:6">
      <c r="F35774" s="1" t="s">
        <v>3</v>
      </c>
    </row>
    <row r="35775" spans="6:6">
      <c r="F35775" s="1" t="s">
        <v>3</v>
      </c>
    </row>
    <row r="35776" spans="6:6">
      <c r="F35776" s="1" t="s">
        <v>3</v>
      </c>
    </row>
    <row r="35777" spans="6:6">
      <c r="F35777" s="1" t="s">
        <v>3</v>
      </c>
    </row>
    <row r="35778" spans="6:6">
      <c r="F35778" s="1" t="s">
        <v>3</v>
      </c>
    </row>
    <row r="35779" spans="6:6">
      <c r="F35779" s="1" t="s">
        <v>3</v>
      </c>
    </row>
    <row r="35780" spans="6:6">
      <c r="F35780" s="1" t="s">
        <v>3</v>
      </c>
    </row>
    <row r="35781" spans="6:6">
      <c r="F35781" s="1" t="s">
        <v>3</v>
      </c>
    </row>
    <row r="35782" spans="6:6">
      <c r="F35782" s="1" t="s">
        <v>3</v>
      </c>
    </row>
    <row r="35783" spans="6:6">
      <c r="F35783" s="1" t="s">
        <v>3</v>
      </c>
    </row>
    <row r="35784" spans="6:6">
      <c r="F35784" s="1" t="s">
        <v>3</v>
      </c>
    </row>
    <row r="35785" spans="6:6">
      <c r="F35785" s="1" t="s">
        <v>3</v>
      </c>
    </row>
    <row r="35786" spans="6:6">
      <c r="F35786" s="1" t="s">
        <v>3</v>
      </c>
    </row>
    <row r="35787" spans="6:6">
      <c r="F35787" s="1" t="s">
        <v>3</v>
      </c>
    </row>
    <row r="35788" spans="6:6">
      <c r="F35788" s="1" t="s">
        <v>3</v>
      </c>
    </row>
    <row r="35789" spans="6:6">
      <c r="F35789" s="1" t="s">
        <v>3</v>
      </c>
    </row>
    <row r="35790" spans="6:6">
      <c r="F35790" s="1" t="s">
        <v>3</v>
      </c>
    </row>
    <row r="35791" spans="6:6">
      <c r="F35791" s="1" t="s">
        <v>3</v>
      </c>
    </row>
    <row r="35792" spans="6:6">
      <c r="F35792" s="1" t="s">
        <v>3</v>
      </c>
    </row>
    <row r="35793" spans="6:6">
      <c r="F35793" s="1" t="s">
        <v>3</v>
      </c>
    </row>
    <row r="35794" spans="6:6">
      <c r="F35794" s="1" t="s">
        <v>3</v>
      </c>
    </row>
    <row r="35795" spans="6:6">
      <c r="F35795" s="1" t="s">
        <v>3</v>
      </c>
    </row>
    <row r="35796" spans="6:6">
      <c r="F35796" s="1" t="s">
        <v>3</v>
      </c>
    </row>
    <row r="35797" spans="6:6">
      <c r="F35797" s="1" t="s">
        <v>3</v>
      </c>
    </row>
    <row r="35798" spans="6:6">
      <c r="F35798" s="1" t="s">
        <v>3</v>
      </c>
    </row>
    <row r="35799" spans="6:6">
      <c r="F35799" s="1" t="s">
        <v>3</v>
      </c>
    </row>
    <row r="35800" spans="6:6">
      <c r="F35800" s="1" t="s">
        <v>3</v>
      </c>
    </row>
    <row r="35801" spans="6:6">
      <c r="F35801" s="1" t="s">
        <v>3</v>
      </c>
    </row>
    <row r="35802" spans="6:6">
      <c r="F35802" s="1" t="s">
        <v>3</v>
      </c>
    </row>
    <row r="35803" spans="6:6">
      <c r="F35803" s="1" t="s">
        <v>3</v>
      </c>
    </row>
    <row r="35804" spans="6:6">
      <c r="F35804" s="1" t="s">
        <v>3</v>
      </c>
    </row>
    <row r="35805" spans="6:6">
      <c r="F35805" s="1" t="s">
        <v>3</v>
      </c>
    </row>
    <row r="35806" spans="6:6">
      <c r="F35806" s="1" t="s">
        <v>3</v>
      </c>
    </row>
    <row r="35807" spans="6:6">
      <c r="F35807" s="1" t="s">
        <v>3</v>
      </c>
    </row>
    <row r="35808" spans="6:6">
      <c r="F35808" s="1" t="s">
        <v>3</v>
      </c>
    </row>
    <row r="35809" spans="6:6">
      <c r="F35809" s="1" t="s">
        <v>3</v>
      </c>
    </row>
    <row r="35810" spans="6:6">
      <c r="F35810" s="1" t="s">
        <v>3</v>
      </c>
    </row>
    <row r="35811" spans="6:6">
      <c r="F35811" s="1" t="s">
        <v>3</v>
      </c>
    </row>
    <row r="35812" spans="6:6">
      <c r="F35812" s="1" t="s">
        <v>3</v>
      </c>
    </row>
    <row r="35813" spans="6:6">
      <c r="F35813" s="1" t="s">
        <v>3</v>
      </c>
    </row>
    <row r="35814" spans="6:6">
      <c r="F35814" s="1" t="s">
        <v>3</v>
      </c>
    </row>
    <row r="35815" spans="6:6">
      <c r="F35815" s="1" t="s">
        <v>3</v>
      </c>
    </row>
    <row r="35816" spans="6:6">
      <c r="F35816" s="1" t="s">
        <v>3</v>
      </c>
    </row>
    <row r="35817" spans="6:6">
      <c r="F35817" s="1" t="s">
        <v>3</v>
      </c>
    </row>
    <row r="35818" spans="6:6">
      <c r="F35818" s="1" t="s">
        <v>3</v>
      </c>
    </row>
    <row r="35819" spans="6:6">
      <c r="F35819" s="1" t="s">
        <v>3</v>
      </c>
    </row>
    <row r="35820" spans="6:6">
      <c r="F35820" s="1" t="s">
        <v>3</v>
      </c>
    </row>
    <row r="35821" spans="6:6">
      <c r="F35821" s="1" t="s">
        <v>3</v>
      </c>
    </row>
    <row r="35822" spans="6:6">
      <c r="F35822" s="1" t="s">
        <v>3</v>
      </c>
    </row>
    <row r="35823" spans="6:6">
      <c r="F35823" s="1" t="s">
        <v>3</v>
      </c>
    </row>
    <row r="35824" spans="6:6">
      <c r="F35824" s="1" t="s">
        <v>3</v>
      </c>
    </row>
    <row r="35825" spans="6:6">
      <c r="F35825" s="1" t="s">
        <v>3</v>
      </c>
    </row>
    <row r="35826" spans="6:6">
      <c r="F35826" s="1" t="s">
        <v>3</v>
      </c>
    </row>
    <row r="35827" spans="6:6">
      <c r="F35827" s="1" t="s">
        <v>3</v>
      </c>
    </row>
    <row r="35828" spans="6:6">
      <c r="F35828" s="1" t="s">
        <v>3</v>
      </c>
    </row>
    <row r="35829" spans="6:6">
      <c r="F35829" s="1" t="s">
        <v>3</v>
      </c>
    </row>
    <row r="35830" spans="6:6">
      <c r="F35830" s="1" t="s">
        <v>3</v>
      </c>
    </row>
    <row r="35831" spans="6:6">
      <c r="F35831" s="1" t="s">
        <v>3</v>
      </c>
    </row>
    <row r="35832" spans="6:6">
      <c r="F35832" s="1" t="s">
        <v>3</v>
      </c>
    </row>
    <row r="35833" spans="6:6">
      <c r="F35833" s="1" t="s">
        <v>3</v>
      </c>
    </row>
    <row r="35834" spans="6:6">
      <c r="F35834" s="1" t="s">
        <v>3</v>
      </c>
    </row>
    <row r="35835" spans="6:6">
      <c r="F35835" s="1" t="s">
        <v>3</v>
      </c>
    </row>
    <row r="35836" spans="6:6">
      <c r="F35836" s="1" t="s">
        <v>3</v>
      </c>
    </row>
    <row r="35837" spans="6:6">
      <c r="F35837" s="1" t="s">
        <v>3</v>
      </c>
    </row>
    <row r="35838" spans="6:6">
      <c r="F35838" s="1" t="s">
        <v>3</v>
      </c>
    </row>
    <row r="35839" spans="6:6">
      <c r="F35839" s="1" t="s">
        <v>3</v>
      </c>
    </row>
    <row r="35840" spans="6:6">
      <c r="F35840" s="1" t="s">
        <v>3</v>
      </c>
    </row>
    <row r="35841" spans="6:6">
      <c r="F35841" s="1" t="s">
        <v>3</v>
      </c>
    </row>
    <row r="35842" spans="6:6">
      <c r="F35842" s="1" t="s">
        <v>3</v>
      </c>
    </row>
    <row r="35843" spans="6:6">
      <c r="F35843" s="1" t="s">
        <v>3</v>
      </c>
    </row>
    <row r="35844" spans="6:6">
      <c r="F35844" s="1" t="s">
        <v>3</v>
      </c>
    </row>
    <row r="35845" spans="6:6">
      <c r="F35845" s="1" t="s">
        <v>3</v>
      </c>
    </row>
    <row r="35846" spans="6:6">
      <c r="F35846" s="1" t="s">
        <v>3</v>
      </c>
    </row>
    <row r="35847" spans="6:6">
      <c r="F35847" s="1" t="s">
        <v>3</v>
      </c>
    </row>
    <row r="35848" spans="6:6">
      <c r="F35848" s="1" t="s">
        <v>3</v>
      </c>
    </row>
    <row r="35849" spans="6:6">
      <c r="F35849" s="1" t="s">
        <v>3</v>
      </c>
    </row>
    <row r="35850" spans="6:6">
      <c r="F35850" s="1" t="s">
        <v>3</v>
      </c>
    </row>
    <row r="35851" spans="6:6">
      <c r="F35851" s="1" t="s">
        <v>3</v>
      </c>
    </row>
    <row r="35852" spans="6:6">
      <c r="F35852" s="1" t="s">
        <v>3</v>
      </c>
    </row>
    <row r="35853" spans="6:6">
      <c r="F35853" s="1" t="s">
        <v>3</v>
      </c>
    </row>
    <row r="35854" spans="6:6">
      <c r="F35854" s="1" t="s">
        <v>3</v>
      </c>
    </row>
    <row r="35855" spans="6:6">
      <c r="F35855" s="1" t="s">
        <v>3</v>
      </c>
    </row>
    <row r="35856" spans="6:6">
      <c r="F35856" s="1" t="s">
        <v>3</v>
      </c>
    </row>
    <row r="35857" spans="6:6">
      <c r="F35857" s="1" t="s">
        <v>3</v>
      </c>
    </row>
    <row r="35858" spans="6:6">
      <c r="F35858" s="1" t="s">
        <v>3</v>
      </c>
    </row>
    <row r="35859" spans="6:6">
      <c r="F35859" s="1" t="s">
        <v>3</v>
      </c>
    </row>
    <row r="35860" spans="6:6">
      <c r="F35860" s="1" t="s">
        <v>3</v>
      </c>
    </row>
    <row r="35861" spans="6:6">
      <c r="F35861" s="1" t="s">
        <v>3</v>
      </c>
    </row>
    <row r="35862" spans="6:6">
      <c r="F35862" s="1" t="s">
        <v>3</v>
      </c>
    </row>
    <row r="35863" spans="6:6">
      <c r="F35863" s="1" t="s">
        <v>3</v>
      </c>
    </row>
    <row r="35864" spans="6:6">
      <c r="F35864" s="1" t="s">
        <v>3</v>
      </c>
    </row>
    <row r="35865" spans="6:6">
      <c r="F35865" s="1" t="s">
        <v>3</v>
      </c>
    </row>
    <row r="35866" spans="6:6">
      <c r="F35866" s="1" t="s">
        <v>3</v>
      </c>
    </row>
    <row r="35867" spans="6:6">
      <c r="F35867" s="1" t="s">
        <v>3</v>
      </c>
    </row>
    <row r="35868" spans="6:6">
      <c r="F35868" s="1" t="s">
        <v>3</v>
      </c>
    </row>
    <row r="35869" spans="6:6">
      <c r="F35869" s="1" t="s">
        <v>3</v>
      </c>
    </row>
    <row r="35870" spans="6:6">
      <c r="F35870" s="1" t="s">
        <v>3</v>
      </c>
    </row>
    <row r="35871" spans="6:6">
      <c r="F35871" s="1" t="s">
        <v>3</v>
      </c>
    </row>
    <row r="35872" spans="6:6">
      <c r="F35872" s="1" t="s">
        <v>3</v>
      </c>
    </row>
    <row r="35873" spans="6:6">
      <c r="F35873" s="1" t="s">
        <v>3</v>
      </c>
    </row>
    <row r="35874" spans="6:6">
      <c r="F35874" s="1" t="s">
        <v>3</v>
      </c>
    </row>
    <row r="35875" spans="6:6">
      <c r="F35875" s="1" t="s">
        <v>3</v>
      </c>
    </row>
    <row r="35876" spans="6:6">
      <c r="F35876" s="1" t="s">
        <v>3</v>
      </c>
    </row>
    <row r="35877" spans="6:6">
      <c r="F35877" s="1" t="s">
        <v>3</v>
      </c>
    </row>
    <row r="35878" spans="6:6">
      <c r="F35878" s="1" t="s">
        <v>3</v>
      </c>
    </row>
    <row r="35879" spans="6:6">
      <c r="F35879" s="1" t="s">
        <v>3</v>
      </c>
    </row>
    <row r="35880" spans="6:6">
      <c r="F35880" s="1" t="s">
        <v>3</v>
      </c>
    </row>
    <row r="35881" spans="6:6">
      <c r="F35881" s="1" t="s">
        <v>3</v>
      </c>
    </row>
    <row r="35882" spans="6:6">
      <c r="F35882" s="1" t="s">
        <v>3</v>
      </c>
    </row>
    <row r="35883" spans="6:6">
      <c r="F35883" s="1" t="s">
        <v>3</v>
      </c>
    </row>
    <row r="35884" spans="6:6">
      <c r="F35884" s="1" t="s">
        <v>3</v>
      </c>
    </row>
    <row r="35885" spans="6:6">
      <c r="F35885" s="1" t="s">
        <v>3</v>
      </c>
    </row>
    <row r="35886" spans="6:6">
      <c r="F35886" s="1" t="s">
        <v>3</v>
      </c>
    </row>
    <row r="35887" spans="6:6">
      <c r="F35887" s="1" t="s">
        <v>3</v>
      </c>
    </row>
    <row r="35888" spans="6:6">
      <c r="F35888" s="1" t="s">
        <v>3</v>
      </c>
    </row>
    <row r="35889" spans="6:6">
      <c r="F35889" s="1" t="s">
        <v>3</v>
      </c>
    </row>
    <row r="35890" spans="6:6">
      <c r="F35890" s="1" t="s">
        <v>3</v>
      </c>
    </row>
    <row r="35891" spans="6:6">
      <c r="F35891" s="1" t="s">
        <v>3</v>
      </c>
    </row>
    <row r="35892" spans="6:6">
      <c r="F35892" s="1" t="s">
        <v>3</v>
      </c>
    </row>
    <row r="35893" spans="6:6">
      <c r="F35893" s="1" t="s">
        <v>3</v>
      </c>
    </row>
    <row r="35894" spans="6:6">
      <c r="F35894" s="1" t="s">
        <v>3</v>
      </c>
    </row>
    <row r="35895" spans="6:6">
      <c r="F35895" s="1" t="s">
        <v>3</v>
      </c>
    </row>
    <row r="35896" spans="6:6">
      <c r="F35896" s="1" t="s">
        <v>3</v>
      </c>
    </row>
    <row r="35897" spans="6:6">
      <c r="F35897" s="1" t="s">
        <v>3</v>
      </c>
    </row>
    <row r="35898" spans="6:6">
      <c r="F35898" s="1" t="s">
        <v>3</v>
      </c>
    </row>
    <row r="35899" spans="6:6">
      <c r="F35899" s="1" t="s">
        <v>3</v>
      </c>
    </row>
    <row r="35900" spans="6:6">
      <c r="F35900" s="1" t="s">
        <v>3</v>
      </c>
    </row>
    <row r="35901" spans="6:6">
      <c r="F35901" s="1" t="s">
        <v>3</v>
      </c>
    </row>
    <row r="35902" spans="6:6">
      <c r="F35902" s="1" t="s">
        <v>3</v>
      </c>
    </row>
    <row r="35903" spans="6:6">
      <c r="F35903" s="1" t="s">
        <v>3</v>
      </c>
    </row>
    <row r="35904" spans="6:6">
      <c r="F35904" s="1" t="s">
        <v>3</v>
      </c>
    </row>
    <row r="35905" spans="6:6">
      <c r="F35905" s="1" t="s">
        <v>3</v>
      </c>
    </row>
    <row r="35906" spans="6:6">
      <c r="F35906" s="1" t="s">
        <v>3</v>
      </c>
    </row>
    <row r="35907" spans="6:6">
      <c r="F35907" s="1" t="s">
        <v>3</v>
      </c>
    </row>
    <row r="35908" spans="6:6">
      <c r="F35908" s="1" t="s">
        <v>3</v>
      </c>
    </row>
    <row r="35909" spans="6:6">
      <c r="F35909" s="1" t="s">
        <v>3</v>
      </c>
    </row>
    <row r="35910" spans="6:6">
      <c r="F35910" s="1" t="s">
        <v>3</v>
      </c>
    </row>
    <row r="35911" spans="6:6">
      <c r="F35911" s="1" t="s">
        <v>3</v>
      </c>
    </row>
    <row r="35912" spans="6:6">
      <c r="F35912" s="1" t="s">
        <v>3</v>
      </c>
    </row>
    <row r="35913" spans="6:6">
      <c r="F35913" s="1" t="s">
        <v>3</v>
      </c>
    </row>
    <row r="35914" spans="6:6">
      <c r="F35914" s="1" t="s">
        <v>3</v>
      </c>
    </row>
    <row r="35915" spans="6:6">
      <c r="F35915" s="1" t="s">
        <v>3</v>
      </c>
    </row>
    <row r="35916" spans="6:6">
      <c r="F35916" s="1" t="s">
        <v>3</v>
      </c>
    </row>
    <row r="35917" spans="6:6">
      <c r="F35917" s="1" t="s">
        <v>3</v>
      </c>
    </row>
    <row r="35918" spans="6:6">
      <c r="F35918" s="1" t="s">
        <v>3</v>
      </c>
    </row>
    <row r="35919" spans="6:6">
      <c r="F35919" s="1" t="s">
        <v>3</v>
      </c>
    </row>
    <row r="35920" spans="6:6">
      <c r="F35920" s="1" t="s">
        <v>3</v>
      </c>
    </row>
    <row r="35921" spans="6:6">
      <c r="F35921" s="1" t="s">
        <v>3</v>
      </c>
    </row>
    <row r="35922" spans="6:6">
      <c r="F35922" s="1" t="s">
        <v>3</v>
      </c>
    </row>
    <row r="35923" spans="6:6">
      <c r="F35923" s="1" t="s">
        <v>3</v>
      </c>
    </row>
    <row r="35924" spans="6:6">
      <c r="F35924" s="1" t="s">
        <v>3</v>
      </c>
    </row>
    <row r="35925" spans="6:6">
      <c r="F35925" s="1" t="s">
        <v>3</v>
      </c>
    </row>
    <row r="35926" spans="6:6">
      <c r="F35926" s="1" t="s">
        <v>3</v>
      </c>
    </row>
    <row r="35927" spans="6:6">
      <c r="F35927" s="1" t="s">
        <v>3</v>
      </c>
    </row>
    <row r="35928" spans="6:6">
      <c r="F35928" s="1" t="s">
        <v>3</v>
      </c>
    </row>
    <row r="35929" spans="6:6">
      <c r="F35929" s="1" t="s">
        <v>3</v>
      </c>
    </row>
    <row r="35930" spans="6:6">
      <c r="F35930" s="1" t="s">
        <v>3</v>
      </c>
    </row>
    <row r="35931" spans="6:6">
      <c r="F35931" s="1" t="s">
        <v>3</v>
      </c>
    </row>
    <row r="35932" spans="6:6">
      <c r="F35932" s="1" t="s">
        <v>3</v>
      </c>
    </row>
    <row r="35933" spans="6:6">
      <c r="F35933" s="1" t="s">
        <v>3</v>
      </c>
    </row>
    <row r="35934" spans="6:6">
      <c r="F35934" s="1" t="s">
        <v>3</v>
      </c>
    </row>
    <row r="35935" spans="6:6">
      <c r="F35935" s="1" t="s">
        <v>3</v>
      </c>
    </row>
    <row r="35936" spans="6:6">
      <c r="F35936" s="1" t="s">
        <v>3</v>
      </c>
    </row>
    <row r="35937" spans="6:6">
      <c r="F35937" s="1" t="s">
        <v>3</v>
      </c>
    </row>
    <row r="35938" spans="6:6">
      <c r="F35938" s="1" t="s">
        <v>3</v>
      </c>
    </row>
    <row r="35939" spans="6:6">
      <c r="F35939" s="1" t="s">
        <v>3</v>
      </c>
    </row>
    <row r="35940" spans="6:6">
      <c r="F35940" s="1" t="s">
        <v>3</v>
      </c>
    </row>
    <row r="35941" spans="6:6">
      <c r="F35941" s="1" t="s">
        <v>3</v>
      </c>
    </row>
    <row r="35942" spans="6:6">
      <c r="F35942" s="1" t="s">
        <v>3</v>
      </c>
    </row>
    <row r="35943" spans="6:6">
      <c r="F35943" s="1" t="s">
        <v>3</v>
      </c>
    </row>
    <row r="35944" spans="6:6">
      <c r="F35944" s="1" t="s">
        <v>3</v>
      </c>
    </row>
    <row r="35945" spans="6:6">
      <c r="F35945" s="1" t="s">
        <v>3</v>
      </c>
    </row>
    <row r="35946" spans="6:6">
      <c r="F35946" s="1" t="s">
        <v>3</v>
      </c>
    </row>
    <row r="35947" spans="6:6">
      <c r="F35947" s="1" t="s">
        <v>3</v>
      </c>
    </row>
    <row r="35948" spans="6:6">
      <c r="F35948" s="1" t="s">
        <v>3</v>
      </c>
    </row>
    <row r="35949" spans="6:6">
      <c r="F35949" s="1" t="s">
        <v>3</v>
      </c>
    </row>
    <row r="35950" spans="6:6">
      <c r="F35950" s="1" t="s">
        <v>3</v>
      </c>
    </row>
    <row r="35951" spans="6:6">
      <c r="F35951" s="1" t="s">
        <v>3</v>
      </c>
    </row>
    <row r="35952" spans="6:6">
      <c r="F35952" s="1" t="s">
        <v>3</v>
      </c>
    </row>
    <row r="35953" spans="6:6">
      <c r="F35953" s="1" t="s">
        <v>3</v>
      </c>
    </row>
    <row r="35954" spans="6:6">
      <c r="F35954" s="1" t="s">
        <v>3</v>
      </c>
    </row>
    <row r="35955" spans="6:6">
      <c r="F35955" s="1" t="s">
        <v>3</v>
      </c>
    </row>
    <row r="35956" spans="6:6">
      <c r="F35956" s="1" t="s">
        <v>3</v>
      </c>
    </row>
    <row r="35957" spans="6:6">
      <c r="F35957" s="1" t="s">
        <v>3</v>
      </c>
    </row>
    <row r="35958" spans="6:6">
      <c r="F35958" s="1" t="s">
        <v>3</v>
      </c>
    </row>
    <row r="35959" spans="6:6">
      <c r="F35959" s="1" t="s">
        <v>3</v>
      </c>
    </row>
    <row r="35960" spans="6:6">
      <c r="F35960" s="1" t="s">
        <v>3</v>
      </c>
    </row>
    <row r="35961" spans="6:6">
      <c r="F35961" s="1" t="s">
        <v>3</v>
      </c>
    </row>
    <row r="35962" spans="6:6">
      <c r="F35962" s="1" t="s">
        <v>3</v>
      </c>
    </row>
    <row r="35963" spans="6:6">
      <c r="F35963" s="1" t="s">
        <v>3</v>
      </c>
    </row>
    <row r="35964" spans="6:6">
      <c r="F35964" s="1" t="s">
        <v>3</v>
      </c>
    </row>
    <row r="35965" spans="6:6">
      <c r="F35965" s="1" t="s">
        <v>3</v>
      </c>
    </row>
    <row r="35966" spans="6:6">
      <c r="F35966" s="1" t="s">
        <v>3</v>
      </c>
    </row>
    <row r="35967" spans="6:6">
      <c r="F35967" s="1" t="s">
        <v>3</v>
      </c>
    </row>
    <row r="35968" spans="6:6">
      <c r="F35968" s="1" t="s">
        <v>3</v>
      </c>
    </row>
    <row r="35969" spans="6:6">
      <c r="F35969" s="1" t="s">
        <v>3</v>
      </c>
    </row>
    <row r="35970" spans="6:6">
      <c r="F35970" s="1" t="s">
        <v>3</v>
      </c>
    </row>
    <row r="35971" spans="6:6">
      <c r="F35971" s="1" t="s">
        <v>3</v>
      </c>
    </row>
    <row r="35972" spans="6:6">
      <c r="F35972" s="1" t="s">
        <v>3</v>
      </c>
    </row>
    <row r="35973" spans="6:6">
      <c r="F35973" s="1" t="s">
        <v>3</v>
      </c>
    </row>
    <row r="35974" spans="6:6">
      <c r="F35974" s="1" t="s">
        <v>3</v>
      </c>
    </row>
    <row r="35975" spans="6:6">
      <c r="F35975" s="1" t="s">
        <v>3</v>
      </c>
    </row>
    <row r="35976" spans="6:6">
      <c r="F35976" s="1" t="s">
        <v>3</v>
      </c>
    </row>
    <row r="35977" spans="6:6">
      <c r="F35977" s="1" t="s">
        <v>3</v>
      </c>
    </row>
    <row r="35978" spans="6:6">
      <c r="F35978" s="1" t="s">
        <v>3</v>
      </c>
    </row>
    <row r="35979" spans="6:6">
      <c r="F35979" s="1" t="s">
        <v>3</v>
      </c>
    </row>
    <row r="35980" spans="6:6">
      <c r="F35980" s="1" t="s">
        <v>3</v>
      </c>
    </row>
    <row r="35981" spans="6:6">
      <c r="F35981" s="1" t="s">
        <v>3</v>
      </c>
    </row>
    <row r="35982" spans="6:6">
      <c r="F35982" s="1" t="s">
        <v>3</v>
      </c>
    </row>
    <row r="35983" spans="6:6">
      <c r="F35983" s="1" t="s">
        <v>3</v>
      </c>
    </row>
    <row r="35984" spans="6:6">
      <c r="F35984" s="1" t="s">
        <v>3</v>
      </c>
    </row>
    <row r="35985" spans="6:6">
      <c r="F35985" s="1" t="s">
        <v>3</v>
      </c>
    </row>
    <row r="35986" spans="6:6">
      <c r="F35986" s="1" t="s">
        <v>3</v>
      </c>
    </row>
    <row r="35987" spans="6:6">
      <c r="F35987" s="1" t="s">
        <v>3</v>
      </c>
    </row>
    <row r="35988" spans="6:6">
      <c r="F35988" s="1" t="s">
        <v>3</v>
      </c>
    </row>
    <row r="35989" spans="6:6">
      <c r="F35989" s="1" t="s">
        <v>3</v>
      </c>
    </row>
    <row r="35990" spans="6:6">
      <c r="F35990" s="1" t="s">
        <v>3</v>
      </c>
    </row>
    <row r="35991" spans="6:6">
      <c r="F35991" s="1" t="s">
        <v>3</v>
      </c>
    </row>
    <row r="35992" spans="6:6">
      <c r="F35992" s="1" t="s">
        <v>3</v>
      </c>
    </row>
    <row r="35993" spans="6:6">
      <c r="F35993" s="1" t="s">
        <v>3</v>
      </c>
    </row>
    <row r="35994" spans="6:6">
      <c r="F35994" s="1" t="s">
        <v>3</v>
      </c>
    </row>
    <row r="35995" spans="6:6">
      <c r="F35995" s="1" t="s">
        <v>3</v>
      </c>
    </row>
    <row r="35996" spans="6:6">
      <c r="F35996" s="1" t="s">
        <v>3</v>
      </c>
    </row>
    <row r="35997" spans="6:6">
      <c r="F35997" s="1" t="s">
        <v>3</v>
      </c>
    </row>
    <row r="35998" spans="6:6">
      <c r="F35998" s="1" t="s">
        <v>3</v>
      </c>
    </row>
    <row r="35999" spans="6:6">
      <c r="F35999" s="1" t="s">
        <v>3</v>
      </c>
    </row>
    <row r="36000" spans="6:6">
      <c r="F36000" s="1" t="s">
        <v>3</v>
      </c>
    </row>
    <row r="36001" spans="6:6">
      <c r="F36001" s="1" t="s">
        <v>3</v>
      </c>
    </row>
    <row r="36002" spans="6:6">
      <c r="F36002" s="1" t="s">
        <v>3</v>
      </c>
    </row>
    <row r="36003" spans="6:6">
      <c r="F36003" s="1" t="s">
        <v>3</v>
      </c>
    </row>
    <row r="36004" spans="6:6">
      <c r="F36004" s="1" t="s">
        <v>3</v>
      </c>
    </row>
    <row r="36005" spans="6:6">
      <c r="F36005" s="1" t="s">
        <v>3</v>
      </c>
    </row>
    <row r="36006" spans="6:6">
      <c r="F36006" s="1" t="s">
        <v>3</v>
      </c>
    </row>
    <row r="36007" spans="6:6">
      <c r="F36007" s="1" t="s">
        <v>3</v>
      </c>
    </row>
    <row r="36008" spans="6:6">
      <c r="F36008" s="1" t="s">
        <v>3</v>
      </c>
    </row>
    <row r="36009" spans="6:6">
      <c r="F36009" s="1" t="s">
        <v>3</v>
      </c>
    </row>
    <row r="36010" spans="6:6">
      <c r="F36010" s="1" t="s">
        <v>3</v>
      </c>
    </row>
    <row r="36011" spans="6:6">
      <c r="F36011" s="1" t="s">
        <v>3</v>
      </c>
    </row>
    <row r="36012" spans="6:6">
      <c r="F36012" s="1" t="s">
        <v>3</v>
      </c>
    </row>
    <row r="36013" spans="6:6">
      <c r="F36013" s="1" t="s">
        <v>3</v>
      </c>
    </row>
    <row r="36014" spans="6:6">
      <c r="F36014" s="1" t="s">
        <v>3</v>
      </c>
    </row>
    <row r="36015" spans="6:6">
      <c r="F36015" s="1" t="s">
        <v>3</v>
      </c>
    </row>
    <row r="36016" spans="6:6">
      <c r="F36016" s="1" t="s">
        <v>3</v>
      </c>
    </row>
    <row r="36017" spans="6:6">
      <c r="F36017" s="1" t="s">
        <v>3</v>
      </c>
    </row>
    <row r="36018" spans="6:6">
      <c r="F36018" s="1" t="s">
        <v>3</v>
      </c>
    </row>
    <row r="36019" spans="6:6">
      <c r="F36019" s="1" t="s">
        <v>3</v>
      </c>
    </row>
    <row r="36020" spans="6:6">
      <c r="F36020" s="1" t="s">
        <v>3</v>
      </c>
    </row>
    <row r="36021" spans="6:6">
      <c r="F36021" s="1" t="s">
        <v>3</v>
      </c>
    </row>
    <row r="36022" spans="6:6">
      <c r="F36022" s="1" t="s">
        <v>3</v>
      </c>
    </row>
    <row r="36023" spans="6:6">
      <c r="F36023" s="1" t="s">
        <v>3</v>
      </c>
    </row>
    <row r="36024" spans="6:6">
      <c r="F36024" s="1" t="s">
        <v>3</v>
      </c>
    </row>
    <row r="36025" spans="6:6">
      <c r="F36025" s="1" t="s">
        <v>3</v>
      </c>
    </row>
    <row r="36026" spans="6:6">
      <c r="F36026" s="1" t="s">
        <v>3</v>
      </c>
    </row>
    <row r="36027" spans="6:6">
      <c r="F36027" s="1" t="s">
        <v>3</v>
      </c>
    </row>
    <row r="36028" spans="6:6">
      <c r="F36028" s="1" t="s">
        <v>3</v>
      </c>
    </row>
    <row r="36029" spans="6:6">
      <c r="F36029" s="1" t="s">
        <v>3</v>
      </c>
    </row>
    <row r="36030" spans="6:6">
      <c r="F36030" s="1" t="s">
        <v>3</v>
      </c>
    </row>
    <row r="36031" spans="6:6">
      <c r="F36031" s="1" t="s">
        <v>3</v>
      </c>
    </row>
    <row r="36032" spans="6:6">
      <c r="F36032" s="1" t="s">
        <v>3</v>
      </c>
    </row>
    <row r="36033" spans="6:6">
      <c r="F36033" s="1" t="s">
        <v>3</v>
      </c>
    </row>
    <row r="36034" spans="6:6">
      <c r="F36034" s="1" t="s">
        <v>3</v>
      </c>
    </row>
    <row r="36035" spans="6:6">
      <c r="F36035" s="1" t="s">
        <v>3</v>
      </c>
    </row>
    <row r="36036" spans="6:6">
      <c r="F36036" s="1" t="s">
        <v>3</v>
      </c>
    </row>
    <row r="36037" spans="6:6">
      <c r="F36037" s="1" t="s">
        <v>3</v>
      </c>
    </row>
    <row r="36038" spans="6:6">
      <c r="F36038" s="1" t="s">
        <v>3</v>
      </c>
    </row>
    <row r="36039" spans="6:6">
      <c r="F36039" s="1" t="s">
        <v>3</v>
      </c>
    </row>
    <row r="36040" spans="6:6">
      <c r="F36040" s="1" t="s">
        <v>3</v>
      </c>
    </row>
    <row r="36041" spans="6:6">
      <c r="F36041" s="1" t="s">
        <v>3</v>
      </c>
    </row>
    <row r="36042" spans="6:6">
      <c r="F36042" s="1" t="s">
        <v>3</v>
      </c>
    </row>
    <row r="36043" spans="6:6">
      <c r="F36043" s="1" t="s">
        <v>3</v>
      </c>
    </row>
    <row r="36044" spans="6:6">
      <c r="F36044" s="1" t="s">
        <v>3</v>
      </c>
    </row>
    <row r="36045" spans="6:6">
      <c r="F36045" s="1" t="s">
        <v>3</v>
      </c>
    </row>
    <row r="36046" spans="6:6">
      <c r="F36046" s="1" t="s">
        <v>3</v>
      </c>
    </row>
    <row r="36047" spans="6:6">
      <c r="F36047" s="1" t="s">
        <v>3</v>
      </c>
    </row>
    <row r="36048" spans="6:6">
      <c r="F36048" s="1" t="s">
        <v>3</v>
      </c>
    </row>
    <row r="36049" spans="6:6">
      <c r="F36049" s="1" t="s">
        <v>3</v>
      </c>
    </row>
    <row r="36050" spans="6:6">
      <c r="F36050" s="1" t="s">
        <v>3</v>
      </c>
    </row>
    <row r="36051" spans="6:6">
      <c r="F36051" s="1" t="s">
        <v>3</v>
      </c>
    </row>
    <row r="36052" spans="6:6">
      <c r="F36052" s="1" t="s">
        <v>3</v>
      </c>
    </row>
    <row r="36053" spans="6:6">
      <c r="F36053" s="1" t="s">
        <v>3</v>
      </c>
    </row>
    <row r="36054" spans="6:6">
      <c r="F36054" s="1" t="s">
        <v>3</v>
      </c>
    </row>
    <row r="36055" spans="6:6">
      <c r="F36055" s="1" t="s">
        <v>3</v>
      </c>
    </row>
    <row r="36056" spans="6:6">
      <c r="F36056" s="1" t="s">
        <v>3</v>
      </c>
    </row>
    <row r="36057" spans="6:6">
      <c r="F36057" s="1" t="s">
        <v>3</v>
      </c>
    </row>
    <row r="36058" spans="6:6">
      <c r="F36058" s="1" t="s">
        <v>3</v>
      </c>
    </row>
    <row r="36059" spans="6:6">
      <c r="F36059" s="1" t="s">
        <v>3</v>
      </c>
    </row>
    <row r="36060" spans="6:6">
      <c r="F36060" s="1" t="s">
        <v>3</v>
      </c>
    </row>
    <row r="36061" spans="6:6">
      <c r="F36061" s="1" t="s">
        <v>3</v>
      </c>
    </row>
    <row r="36062" spans="6:6">
      <c r="F36062" s="1" t="s">
        <v>3</v>
      </c>
    </row>
    <row r="36063" spans="6:6">
      <c r="F36063" s="1" t="s">
        <v>3</v>
      </c>
    </row>
    <row r="36064" spans="6:6">
      <c r="F36064" s="1" t="s">
        <v>3</v>
      </c>
    </row>
    <row r="36065" spans="6:6">
      <c r="F36065" s="1" t="s">
        <v>3</v>
      </c>
    </row>
    <row r="36066" spans="6:6">
      <c r="F36066" s="1" t="s">
        <v>3</v>
      </c>
    </row>
    <row r="36067" spans="6:6">
      <c r="F36067" s="1" t="s">
        <v>3</v>
      </c>
    </row>
    <row r="36068" spans="6:6">
      <c r="F36068" s="1" t="s">
        <v>3</v>
      </c>
    </row>
    <row r="36069" spans="6:6">
      <c r="F36069" s="1" t="s">
        <v>3</v>
      </c>
    </row>
    <row r="36070" spans="6:6">
      <c r="F36070" s="1" t="s">
        <v>3</v>
      </c>
    </row>
    <row r="36071" spans="6:6">
      <c r="F36071" s="1" t="s">
        <v>3</v>
      </c>
    </row>
    <row r="36072" spans="6:6">
      <c r="F36072" s="1" t="s">
        <v>3</v>
      </c>
    </row>
    <row r="36073" spans="6:6">
      <c r="F36073" s="1" t="s">
        <v>3</v>
      </c>
    </row>
    <row r="36074" spans="6:6">
      <c r="F36074" s="1" t="s">
        <v>3</v>
      </c>
    </row>
    <row r="36075" spans="6:6">
      <c r="F36075" s="1" t="s">
        <v>3</v>
      </c>
    </row>
    <row r="36076" spans="6:6">
      <c r="F36076" s="1" t="s">
        <v>3</v>
      </c>
    </row>
    <row r="36077" spans="6:6">
      <c r="F36077" s="1" t="s">
        <v>3</v>
      </c>
    </row>
    <row r="36078" spans="6:6">
      <c r="F36078" s="1" t="s">
        <v>3</v>
      </c>
    </row>
    <row r="36079" spans="6:6">
      <c r="F36079" s="1" t="s">
        <v>3</v>
      </c>
    </row>
    <row r="36080" spans="6:6">
      <c r="F36080" s="1" t="s">
        <v>3</v>
      </c>
    </row>
    <row r="36081" spans="6:6">
      <c r="F36081" s="1" t="s">
        <v>3</v>
      </c>
    </row>
    <row r="36082" spans="6:6">
      <c r="F36082" s="1" t="s">
        <v>3</v>
      </c>
    </row>
    <row r="36083" spans="6:6">
      <c r="F36083" s="1" t="s">
        <v>3</v>
      </c>
    </row>
    <row r="36084" spans="6:6">
      <c r="F36084" s="1" t="s">
        <v>3</v>
      </c>
    </row>
    <row r="36085" spans="6:6">
      <c r="F36085" s="1" t="s">
        <v>3</v>
      </c>
    </row>
    <row r="36086" spans="6:6">
      <c r="F36086" s="1" t="s">
        <v>3</v>
      </c>
    </row>
    <row r="36087" spans="6:6">
      <c r="F36087" s="1" t="s">
        <v>3</v>
      </c>
    </row>
    <row r="36088" spans="6:6">
      <c r="F36088" s="1" t="s">
        <v>3</v>
      </c>
    </row>
    <row r="36089" spans="6:6">
      <c r="F36089" s="1" t="s">
        <v>3</v>
      </c>
    </row>
    <row r="36090" spans="6:6">
      <c r="F36090" s="1" t="s">
        <v>3</v>
      </c>
    </row>
    <row r="36091" spans="6:6">
      <c r="F36091" s="1" t="s">
        <v>3</v>
      </c>
    </row>
    <row r="36092" spans="6:6">
      <c r="F36092" s="1" t="s">
        <v>3</v>
      </c>
    </row>
    <row r="36093" spans="6:6">
      <c r="F36093" s="1" t="s">
        <v>3</v>
      </c>
    </row>
    <row r="36094" spans="6:6">
      <c r="F36094" s="1" t="s">
        <v>3</v>
      </c>
    </row>
    <row r="36095" spans="6:6">
      <c r="F36095" s="1" t="s">
        <v>3</v>
      </c>
    </row>
    <row r="36096" spans="6:6">
      <c r="F36096" s="1" t="s">
        <v>3</v>
      </c>
    </row>
    <row r="36097" spans="6:6">
      <c r="F36097" s="1" t="s">
        <v>3</v>
      </c>
    </row>
    <row r="36098" spans="6:6">
      <c r="F36098" s="1" t="s">
        <v>3</v>
      </c>
    </row>
    <row r="36099" spans="6:6">
      <c r="F36099" s="1" t="s">
        <v>3</v>
      </c>
    </row>
    <row r="36100" spans="6:6">
      <c r="F36100" s="1" t="s">
        <v>3</v>
      </c>
    </row>
    <row r="36101" spans="6:6">
      <c r="F36101" s="1" t="s">
        <v>3</v>
      </c>
    </row>
    <row r="36102" spans="6:6">
      <c r="F36102" s="1" t="s">
        <v>3</v>
      </c>
    </row>
    <row r="36103" spans="6:6">
      <c r="F36103" s="1" t="s">
        <v>3</v>
      </c>
    </row>
    <row r="36104" spans="6:6">
      <c r="F36104" s="1" t="s">
        <v>3</v>
      </c>
    </row>
    <row r="36105" spans="6:6">
      <c r="F36105" s="1" t="s">
        <v>3</v>
      </c>
    </row>
    <row r="36106" spans="6:6">
      <c r="F36106" s="1" t="s">
        <v>3</v>
      </c>
    </row>
    <row r="36107" spans="6:6">
      <c r="F36107" s="1" t="s">
        <v>3</v>
      </c>
    </row>
    <row r="36108" spans="6:6">
      <c r="F36108" s="1" t="s">
        <v>3</v>
      </c>
    </row>
    <row r="36109" spans="6:6">
      <c r="F36109" s="1" t="s">
        <v>3</v>
      </c>
    </row>
    <row r="36110" spans="6:6">
      <c r="F36110" s="1" t="s">
        <v>3</v>
      </c>
    </row>
    <row r="36111" spans="6:6">
      <c r="F36111" s="1" t="s">
        <v>3</v>
      </c>
    </row>
    <row r="36112" spans="6:6">
      <c r="F36112" s="1" t="s">
        <v>3</v>
      </c>
    </row>
    <row r="36113" spans="6:6">
      <c r="F36113" s="1" t="s">
        <v>3</v>
      </c>
    </row>
    <row r="36114" spans="6:6">
      <c r="F36114" s="1" t="s">
        <v>3</v>
      </c>
    </row>
    <row r="36115" spans="6:6">
      <c r="F36115" s="1" t="s">
        <v>3</v>
      </c>
    </row>
    <row r="36116" spans="6:6">
      <c r="F36116" s="1" t="s">
        <v>3</v>
      </c>
    </row>
    <row r="36117" spans="6:6">
      <c r="F36117" s="1" t="s">
        <v>3</v>
      </c>
    </row>
    <row r="36118" spans="6:6">
      <c r="F36118" s="1" t="s">
        <v>3</v>
      </c>
    </row>
    <row r="36119" spans="6:6">
      <c r="F36119" s="1" t="s">
        <v>3</v>
      </c>
    </row>
    <row r="36120" spans="6:6">
      <c r="F36120" s="1" t="s">
        <v>3</v>
      </c>
    </row>
    <row r="36121" spans="6:6">
      <c r="F36121" s="1" t="s">
        <v>3</v>
      </c>
    </row>
    <row r="36122" spans="6:6">
      <c r="F36122" s="1" t="s">
        <v>3</v>
      </c>
    </row>
    <row r="36123" spans="6:6">
      <c r="F36123" s="1" t="s">
        <v>3</v>
      </c>
    </row>
    <row r="36124" spans="6:6">
      <c r="F36124" s="1" t="s">
        <v>3</v>
      </c>
    </row>
    <row r="36125" spans="6:6">
      <c r="F36125" s="1" t="s">
        <v>3</v>
      </c>
    </row>
    <row r="36126" spans="6:6">
      <c r="F36126" s="1" t="s">
        <v>3</v>
      </c>
    </row>
    <row r="36127" spans="6:6">
      <c r="F36127" s="1" t="s">
        <v>3</v>
      </c>
    </row>
    <row r="36128" spans="6:6">
      <c r="F36128" s="1" t="s">
        <v>3</v>
      </c>
    </row>
    <row r="36129" spans="6:6">
      <c r="F36129" s="1" t="s">
        <v>3</v>
      </c>
    </row>
    <row r="36130" spans="6:6">
      <c r="F36130" s="1" t="s">
        <v>3</v>
      </c>
    </row>
    <row r="36131" spans="6:6">
      <c r="F36131" s="1" t="s">
        <v>3</v>
      </c>
    </row>
    <row r="36132" spans="6:6">
      <c r="F36132" s="1" t="s">
        <v>3</v>
      </c>
    </row>
    <row r="36133" spans="6:6">
      <c r="F36133" s="1" t="s">
        <v>3</v>
      </c>
    </row>
    <row r="36134" spans="6:6">
      <c r="F36134" s="1" t="s">
        <v>3</v>
      </c>
    </row>
    <row r="36135" spans="6:6">
      <c r="F36135" s="1" t="s">
        <v>3</v>
      </c>
    </row>
    <row r="36136" spans="6:6">
      <c r="F36136" s="1" t="s">
        <v>3</v>
      </c>
    </row>
    <row r="36137" spans="6:6">
      <c r="F36137" s="1" t="s">
        <v>3</v>
      </c>
    </row>
    <row r="36138" spans="6:6">
      <c r="F36138" s="1" t="s">
        <v>3</v>
      </c>
    </row>
    <row r="36139" spans="6:6">
      <c r="F36139" s="1" t="s">
        <v>3</v>
      </c>
    </row>
    <row r="36140" spans="6:6">
      <c r="F36140" s="1" t="s">
        <v>3</v>
      </c>
    </row>
    <row r="36141" spans="6:6">
      <c r="F36141" s="1" t="s">
        <v>3</v>
      </c>
    </row>
    <row r="36142" spans="6:6">
      <c r="F36142" s="1" t="s">
        <v>3</v>
      </c>
    </row>
    <row r="36143" spans="6:6">
      <c r="F36143" s="1" t="s">
        <v>3</v>
      </c>
    </row>
    <row r="36144" spans="6:6">
      <c r="F36144" s="1" t="s">
        <v>3</v>
      </c>
    </row>
    <row r="36145" spans="6:6">
      <c r="F36145" s="1" t="s">
        <v>3</v>
      </c>
    </row>
    <row r="36146" spans="6:6">
      <c r="F36146" s="1" t="s">
        <v>3</v>
      </c>
    </row>
    <row r="36147" spans="6:6">
      <c r="F36147" s="1" t="s">
        <v>3</v>
      </c>
    </row>
    <row r="36148" spans="6:6">
      <c r="F36148" s="1" t="s">
        <v>3</v>
      </c>
    </row>
    <row r="36149" spans="6:6">
      <c r="F36149" s="1" t="s">
        <v>3</v>
      </c>
    </row>
    <row r="36150" spans="6:6">
      <c r="F36150" s="1" t="s">
        <v>3</v>
      </c>
    </row>
    <row r="36151" spans="6:6">
      <c r="F36151" s="1" t="s">
        <v>3</v>
      </c>
    </row>
    <row r="36152" spans="6:6">
      <c r="F36152" s="1" t="s">
        <v>3</v>
      </c>
    </row>
    <row r="36153" spans="6:6">
      <c r="F36153" s="1" t="s">
        <v>3</v>
      </c>
    </row>
    <row r="36154" spans="6:6">
      <c r="F36154" s="1" t="s">
        <v>3</v>
      </c>
    </row>
    <row r="36155" spans="6:6">
      <c r="F36155" s="1" t="s">
        <v>3</v>
      </c>
    </row>
    <row r="36156" spans="6:6">
      <c r="F36156" s="1" t="s">
        <v>3</v>
      </c>
    </row>
    <row r="36157" spans="6:6">
      <c r="F36157" s="1" t="s">
        <v>3</v>
      </c>
    </row>
    <row r="36158" spans="6:6">
      <c r="F36158" s="1" t="s">
        <v>3</v>
      </c>
    </row>
    <row r="36159" spans="6:6">
      <c r="F36159" s="1" t="s">
        <v>3</v>
      </c>
    </row>
    <row r="36160" spans="6:6">
      <c r="F36160" s="1" t="s">
        <v>3</v>
      </c>
    </row>
    <row r="36161" spans="6:6">
      <c r="F36161" s="1" t="s">
        <v>3</v>
      </c>
    </row>
    <row r="36162" spans="6:6">
      <c r="F36162" s="1" t="s">
        <v>3</v>
      </c>
    </row>
    <row r="36163" spans="6:6">
      <c r="F36163" s="1" t="s">
        <v>3</v>
      </c>
    </row>
    <row r="36164" spans="6:6">
      <c r="F36164" s="1" t="s">
        <v>3</v>
      </c>
    </row>
    <row r="36165" spans="6:6">
      <c r="F36165" s="1" t="s">
        <v>3</v>
      </c>
    </row>
    <row r="36166" spans="6:6">
      <c r="F36166" s="1" t="s">
        <v>3</v>
      </c>
    </row>
    <row r="36167" spans="6:6">
      <c r="F36167" s="1" t="s">
        <v>3</v>
      </c>
    </row>
    <row r="36168" spans="6:6">
      <c r="F36168" s="1" t="s">
        <v>3</v>
      </c>
    </row>
    <row r="36169" spans="6:6">
      <c r="F36169" s="1" t="s">
        <v>3</v>
      </c>
    </row>
    <row r="36170" spans="6:6">
      <c r="F36170" s="1" t="s">
        <v>3</v>
      </c>
    </row>
    <row r="36171" spans="6:6">
      <c r="F36171" s="1" t="s">
        <v>3</v>
      </c>
    </row>
    <row r="36172" spans="6:6">
      <c r="F36172" s="1" t="s">
        <v>3</v>
      </c>
    </row>
    <row r="36173" spans="6:6">
      <c r="F36173" s="1" t="s">
        <v>3</v>
      </c>
    </row>
    <row r="36174" spans="6:6">
      <c r="F36174" s="1" t="s">
        <v>3</v>
      </c>
    </row>
    <row r="36175" spans="6:6">
      <c r="F36175" s="1" t="s">
        <v>3</v>
      </c>
    </row>
    <row r="36176" spans="6:6">
      <c r="F36176" s="1" t="s">
        <v>3</v>
      </c>
    </row>
    <row r="36177" spans="6:6">
      <c r="F36177" s="1" t="s">
        <v>3</v>
      </c>
    </row>
    <row r="36178" spans="6:6">
      <c r="F36178" s="1" t="s">
        <v>3</v>
      </c>
    </row>
    <row r="36179" spans="6:6">
      <c r="F36179" s="1" t="s">
        <v>3</v>
      </c>
    </row>
    <row r="36180" spans="6:6">
      <c r="F36180" s="1" t="s">
        <v>3</v>
      </c>
    </row>
    <row r="36181" spans="6:6">
      <c r="F36181" s="1" t="s">
        <v>3</v>
      </c>
    </row>
    <row r="36182" spans="6:6">
      <c r="F36182" s="1" t="s">
        <v>3</v>
      </c>
    </row>
    <row r="36183" spans="6:6">
      <c r="F36183" s="1" t="s">
        <v>3</v>
      </c>
    </row>
    <row r="36184" spans="6:6">
      <c r="F36184" s="1" t="s">
        <v>3</v>
      </c>
    </row>
    <row r="36185" spans="6:6">
      <c r="F36185" s="1" t="s">
        <v>3</v>
      </c>
    </row>
    <row r="36186" spans="6:6">
      <c r="F36186" s="1" t="s">
        <v>3</v>
      </c>
    </row>
    <row r="36187" spans="6:6">
      <c r="F36187" s="1" t="s">
        <v>3</v>
      </c>
    </row>
    <row r="36188" spans="6:6">
      <c r="F36188" s="1" t="s">
        <v>3</v>
      </c>
    </row>
    <row r="36189" spans="6:6">
      <c r="F36189" s="1" t="s">
        <v>3</v>
      </c>
    </row>
    <row r="36190" spans="6:6">
      <c r="F36190" s="1" t="s">
        <v>3</v>
      </c>
    </row>
    <row r="36191" spans="6:6">
      <c r="F36191" s="1" t="s">
        <v>3</v>
      </c>
    </row>
    <row r="36192" spans="6:6">
      <c r="F36192" s="1" t="s">
        <v>3</v>
      </c>
    </row>
    <row r="36193" spans="6:6">
      <c r="F36193" s="1" t="s">
        <v>3</v>
      </c>
    </row>
    <row r="36194" spans="6:6">
      <c r="F36194" s="1" t="s">
        <v>3</v>
      </c>
    </row>
    <row r="36195" spans="6:6">
      <c r="F36195" s="1" t="s">
        <v>3</v>
      </c>
    </row>
    <row r="36196" spans="6:6">
      <c r="F36196" s="1" t="s">
        <v>3</v>
      </c>
    </row>
    <row r="36197" spans="6:6">
      <c r="F36197" s="1" t="s">
        <v>3</v>
      </c>
    </row>
    <row r="36198" spans="6:6">
      <c r="F36198" s="1" t="s">
        <v>3</v>
      </c>
    </row>
    <row r="36199" spans="6:6">
      <c r="F36199" s="1" t="s">
        <v>3</v>
      </c>
    </row>
    <row r="36200" spans="6:6">
      <c r="F36200" s="1" t="s">
        <v>3</v>
      </c>
    </row>
    <row r="36201" spans="6:6">
      <c r="F36201" s="1" t="s">
        <v>3</v>
      </c>
    </row>
    <row r="36202" spans="6:6">
      <c r="F36202" s="1" t="s">
        <v>3</v>
      </c>
    </row>
    <row r="36203" spans="6:6">
      <c r="F36203" s="1" t="s">
        <v>3</v>
      </c>
    </row>
    <row r="36204" spans="6:6">
      <c r="F36204" s="1" t="s">
        <v>3</v>
      </c>
    </row>
    <row r="36205" spans="6:6">
      <c r="F36205" s="1" t="s">
        <v>3</v>
      </c>
    </row>
    <row r="36206" spans="6:6">
      <c r="F36206" s="1" t="s">
        <v>3</v>
      </c>
    </row>
    <row r="36207" spans="6:6">
      <c r="F36207" s="1" t="s">
        <v>3</v>
      </c>
    </row>
    <row r="36208" spans="6:6">
      <c r="F36208" s="1" t="s">
        <v>3</v>
      </c>
    </row>
    <row r="36209" spans="6:6">
      <c r="F36209" s="1" t="s">
        <v>3</v>
      </c>
    </row>
    <row r="36210" spans="6:6">
      <c r="F36210" s="1" t="s">
        <v>3</v>
      </c>
    </row>
    <row r="36211" spans="6:6">
      <c r="F36211" s="1" t="s">
        <v>3</v>
      </c>
    </row>
    <row r="36212" spans="6:6">
      <c r="F36212" s="1" t="s">
        <v>3</v>
      </c>
    </row>
    <row r="36213" spans="6:6">
      <c r="F36213" s="1" t="s">
        <v>3</v>
      </c>
    </row>
    <row r="36214" spans="6:6">
      <c r="F36214" s="1" t="s">
        <v>3</v>
      </c>
    </row>
    <row r="36215" spans="6:6">
      <c r="F36215" s="1" t="s">
        <v>3</v>
      </c>
    </row>
    <row r="36216" spans="6:6">
      <c r="F36216" s="1" t="s">
        <v>3</v>
      </c>
    </row>
    <row r="36217" spans="6:6">
      <c r="F36217" s="1" t="s">
        <v>3</v>
      </c>
    </row>
    <row r="36218" spans="6:6">
      <c r="F36218" s="1" t="s">
        <v>3</v>
      </c>
    </row>
    <row r="36219" spans="6:6">
      <c r="F36219" s="1" t="s">
        <v>3</v>
      </c>
    </row>
    <row r="36220" spans="6:6">
      <c r="F36220" s="1" t="s">
        <v>3</v>
      </c>
    </row>
    <row r="36221" spans="6:6">
      <c r="F36221" s="1" t="s">
        <v>3</v>
      </c>
    </row>
    <row r="36222" spans="6:6">
      <c r="F36222" s="1" t="s">
        <v>3</v>
      </c>
    </row>
    <row r="36223" spans="6:6">
      <c r="F36223" s="1" t="s">
        <v>3</v>
      </c>
    </row>
    <row r="36224" spans="6:6">
      <c r="F36224" s="1" t="s">
        <v>3</v>
      </c>
    </row>
    <row r="36225" spans="6:6">
      <c r="F36225" s="1" t="s">
        <v>3</v>
      </c>
    </row>
    <row r="36226" spans="6:6">
      <c r="F36226" s="1" t="s">
        <v>3</v>
      </c>
    </row>
    <row r="36227" spans="6:6">
      <c r="F36227" s="1" t="s">
        <v>3</v>
      </c>
    </row>
    <row r="36228" spans="6:6">
      <c r="F36228" s="1" t="s">
        <v>3</v>
      </c>
    </row>
    <row r="36229" spans="6:6">
      <c r="F36229" s="1" t="s">
        <v>3</v>
      </c>
    </row>
    <row r="36230" spans="6:6">
      <c r="F36230" s="1" t="s">
        <v>3</v>
      </c>
    </row>
    <row r="36231" spans="6:6">
      <c r="F36231" s="1" t="s">
        <v>3</v>
      </c>
    </row>
    <row r="36232" spans="6:6">
      <c r="F36232" s="1" t="s">
        <v>3</v>
      </c>
    </row>
    <row r="36233" spans="6:6">
      <c r="F36233" s="1" t="s">
        <v>3</v>
      </c>
    </row>
    <row r="36234" spans="6:6">
      <c r="F36234" s="1" t="s">
        <v>3</v>
      </c>
    </row>
    <row r="36235" spans="6:6">
      <c r="F36235" s="1" t="s">
        <v>3</v>
      </c>
    </row>
    <row r="36236" spans="6:6">
      <c r="F36236" s="1" t="s">
        <v>3</v>
      </c>
    </row>
    <row r="36237" spans="6:6">
      <c r="F36237" s="1" t="s">
        <v>3</v>
      </c>
    </row>
    <row r="36238" spans="6:6">
      <c r="F36238" s="1" t="s">
        <v>3</v>
      </c>
    </row>
    <row r="36239" spans="6:6">
      <c r="F36239" s="1" t="s">
        <v>3</v>
      </c>
    </row>
    <row r="36240" spans="6:6">
      <c r="F36240" s="1" t="s">
        <v>3</v>
      </c>
    </row>
    <row r="36241" spans="6:6">
      <c r="F36241" s="1" t="s">
        <v>3</v>
      </c>
    </row>
    <row r="36242" spans="6:6">
      <c r="F36242" s="1" t="s">
        <v>3</v>
      </c>
    </row>
    <row r="36243" spans="6:6">
      <c r="F36243" s="1" t="s">
        <v>3</v>
      </c>
    </row>
    <row r="36244" spans="6:6">
      <c r="F36244" s="1" t="s">
        <v>3</v>
      </c>
    </row>
    <row r="36245" spans="6:6">
      <c r="F36245" s="1" t="s">
        <v>3</v>
      </c>
    </row>
    <row r="36246" spans="6:6">
      <c r="F36246" s="1" t="s">
        <v>3</v>
      </c>
    </row>
    <row r="36247" spans="6:6">
      <c r="F36247" s="1" t="s">
        <v>3</v>
      </c>
    </row>
    <row r="36248" spans="6:6">
      <c r="F36248" s="1" t="s">
        <v>3</v>
      </c>
    </row>
    <row r="36249" spans="6:6">
      <c r="F36249" s="1" t="s">
        <v>3</v>
      </c>
    </row>
    <row r="36250" spans="6:6">
      <c r="F36250" s="1" t="s">
        <v>3</v>
      </c>
    </row>
    <row r="36251" spans="6:6">
      <c r="F36251" s="1" t="s">
        <v>3</v>
      </c>
    </row>
    <row r="36252" spans="6:6">
      <c r="F36252" s="1" t="s">
        <v>3</v>
      </c>
    </row>
    <row r="36253" spans="6:6">
      <c r="F36253" s="1" t="s">
        <v>3</v>
      </c>
    </row>
    <row r="36254" spans="6:6">
      <c r="F36254" s="1" t="s">
        <v>3</v>
      </c>
    </row>
    <row r="36255" spans="6:6">
      <c r="F36255" s="1" t="s">
        <v>3</v>
      </c>
    </row>
    <row r="36256" spans="6:6">
      <c r="F36256" s="1" t="s">
        <v>3</v>
      </c>
    </row>
    <row r="36257" spans="6:6">
      <c r="F36257" s="1" t="s">
        <v>3</v>
      </c>
    </row>
    <row r="36258" spans="6:6">
      <c r="F36258" s="1" t="s">
        <v>3</v>
      </c>
    </row>
    <row r="36259" spans="6:6">
      <c r="F36259" s="1" t="s">
        <v>3</v>
      </c>
    </row>
    <row r="36260" spans="6:6">
      <c r="F36260" s="1" t="s">
        <v>3</v>
      </c>
    </row>
    <row r="36261" spans="6:6">
      <c r="F36261" s="1" t="s">
        <v>3</v>
      </c>
    </row>
    <row r="36262" spans="6:6">
      <c r="F36262" s="1" t="s">
        <v>3</v>
      </c>
    </row>
    <row r="36263" spans="6:6">
      <c r="F36263" s="1" t="s">
        <v>3</v>
      </c>
    </row>
    <row r="36264" spans="6:6">
      <c r="F36264" s="1" t="s">
        <v>3</v>
      </c>
    </row>
    <row r="36265" spans="6:6">
      <c r="F36265" s="1" t="s">
        <v>3</v>
      </c>
    </row>
    <row r="36266" spans="6:6">
      <c r="F36266" s="1" t="s">
        <v>3</v>
      </c>
    </row>
    <row r="36267" spans="6:6">
      <c r="F36267" s="1" t="s">
        <v>3</v>
      </c>
    </row>
    <row r="36268" spans="6:6">
      <c r="F36268" s="1" t="s">
        <v>3</v>
      </c>
    </row>
    <row r="36269" spans="6:6">
      <c r="F36269" s="1" t="s">
        <v>3</v>
      </c>
    </row>
    <row r="36270" spans="6:6">
      <c r="F36270" s="1" t="s">
        <v>3</v>
      </c>
    </row>
    <row r="36271" spans="6:6">
      <c r="F36271" s="1" t="s">
        <v>3</v>
      </c>
    </row>
    <row r="36272" spans="6:6">
      <c r="F36272" s="1" t="s">
        <v>3</v>
      </c>
    </row>
    <row r="36273" spans="6:6">
      <c r="F36273" s="1" t="s">
        <v>3</v>
      </c>
    </row>
    <row r="36274" spans="6:6">
      <c r="F36274" s="1" t="s">
        <v>3</v>
      </c>
    </row>
    <row r="36275" spans="6:6">
      <c r="F36275" s="1" t="s">
        <v>3</v>
      </c>
    </row>
    <row r="36276" spans="6:6">
      <c r="F36276" s="1" t="s">
        <v>3</v>
      </c>
    </row>
    <row r="36277" spans="6:6">
      <c r="F36277" s="1" t="s">
        <v>3</v>
      </c>
    </row>
    <row r="36278" spans="6:6">
      <c r="F36278" s="1" t="s">
        <v>3</v>
      </c>
    </row>
    <row r="36279" spans="6:6">
      <c r="F36279" s="1" t="s">
        <v>3</v>
      </c>
    </row>
    <row r="36280" spans="6:6">
      <c r="F36280" s="1" t="s">
        <v>3</v>
      </c>
    </row>
    <row r="36281" spans="6:6">
      <c r="F36281" s="1" t="s">
        <v>3</v>
      </c>
    </row>
    <row r="36282" spans="6:6">
      <c r="F36282" s="1" t="s">
        <v>3</v>
      </c>
    </row>
    <row r="36283" spans="6:6">
      <c r="F36283" s="1" t="s">
        <v>3</v>
      </c>
    </row>
    <row r="36284" spans="6:6">
      <c r="F36284" s="1" t="s">
        <v>3</v>
      </c>
    </row>
    <row r="36285" spans="6:6">
      <c r="F36285" s="1" t="s">
        <v>3</v>
      </c>
    </row>
    <row r="36286" spans="6:6">
      <c r="F36286" s="1" t="s">
        <v>3</v>
      </c>
    </row>
    <row r="36287" spans="6:6">
      <c r="F36287" s="1" t="s">
        <v>3</v>
      </c>
    </row>
    <row r="36288" spans="6:6">
      <c r="F36288" s="1" t="s">
        <v>3</v>
      </c>
    </row>
    <row r="36289" spans="6:6">
      <c r="F36289" s="1" t="s">
        <v>3</v>
      </c>
    </row>
    <row r="36290" spans="6:6">
      <c r="F36290" s="1" t="s">
        <v>3</v>
      </c>
    </row>
    <row r="36291" spans="6:6">
      <c r="F36291" s="1" t="s">
        <v>3</v>
      </c>
    </row>
    <row r="36292" spans="6:6">
      <c r="F36292" s="1" t="s">
        <v>3</v>
      </c>
    </row>
    <row r="36293" spans="6:6">
      <c r="F36293" s="1" t="s">
        <v>3</v>
      </c>
    </row>
    <row r="36294" spans="6:6">
      <c r="F36294" s="1" t="s">
        <v>3</v>
      </c>
    </row>
    <row r="36295" spans="6:6">
      <c r="F36295" s="1" t="s">
        <v>3</v>
      </c>
    </row>
    <row r="36296" spans="6:6">
      <c r="F36296" s="1" t="s">
        <v>3</v>
      </c>
    </row>
    <row r="36297" spans="6:6">
      <c r="F36297" s="1" t="s">
        <v>3</v>
      </c>
    </row>
    <row r="36298" spans="6:6">
      <c r="F36298" s="1" t="s">
        <v>3</v>
      </c>
    </row>
    <row r="36299" spans="6:6">
      <c r="F36299" s="1" t="s">
        <v>3</v>
      </c>
    </row>
    <row r="36300" spans="6:6">
      <c r="F36300" s="1" t="s">
        <v>3</v>
      </c>
    </row>
    <row r="36301" spans="6:6">
      <c r="F36301" s="1" t="s">
        <v>3</v>
      </c>
    </row>
    <row r="36302" spans="6:6">
      <c r="F36302" s="1" t="s">
        <v>3</v>
      </c>
    </row>
    <row r="36303" spans="6:6">
      <c r="F36303" s="1" t="s">
        <v>3</v>
      </c>
    </row>
    <row r="36304" spans="6:6">
      <c r="F36304" s="1" t="s">
        <v>3</v>
      </c>
    </row>
    <row r="36305" spans="6:6">
      <c r="F36305" s="1" t="s">
        <v>3</v>
      </c>
    </row>
    <row r="36306" spans="6:6">
      <c r="F36306" s="1" t="s">
        <v>3</v>
      </c>
    </row>
    <row r="36307" spans="6:6">
      <c r="F36307" s="1" t="s">
        <v>3</v>
      </c>
    </row>
    <row r="36308" spans="6:6">
      <c r="F36308" s="1" t="s">
        <v>3</v>
      </c>
    </row>
    <row r="36309" spans="6:6">
      <c r="F36309" s="1" t="s">
        <v>3</v>
      </c>
    </row>
    <row r="36310" spans="6:6">
      <c r="F36310" s="1" t="s">
        <v>3</v>
      </c>
    </row>
    <row r="36311" spans="6:6">
      <c r="F36311" s="1" t="s">
        <v>3</v>
      </c>
    </row>
    <row r="36312" spans="6:6">
      <c r="F36312" s="1" t="s">
        <v>3</v>
      </c>
    </row>
    <row r="36313" spans="6:6">
      <c r="F36313" s="1" t="s">
        <v>3</v>
      </c>
    </row>
    <row r="36314" spans="6:6">
      <c r="F36314" s="1" t="s">
        <v>3</v>
      </c>
    </row>
    <row r="36315" spans="6:6">
      <c r="F36315" s="1" t="s">
        <v>3</v>
      </c>
    </row>
    <row r="36316" spans="6:6">
      <c r="F36316" s="1" t="s">
        <v>3</v>
      </c>
    </row>
    <row r="36317" spans="6:6">
      <c r="F36317" s="1" t="s">
        <v>3</v>
      </c>
    </row>
    <row r="36318" spans="6:6">
      <c r="F36318" s="1" t="s">
        <v>3</v>
      </c>
    </row>
    <row r="36319" spans="6:6">
      <c r="F36319" s="1" t="s">
        <v>3</v>
      </c>
    </row>
    <row r="36320" spans="6:6">
      <c r="F36320" s="1" t="s">
        <v>3</v>
      </c>
    </row>
    <row r="36321" spans="6:6">
      <c r="F36321" s="1" t="s">
        <v>3</v>
      </c>
    </row>
    <row r="36322" spans="6:6">
      <c r="F36322" s="1" t="s">
        <v>3</v>
      </c>
    </row>
    <row r="36323" spans="6:6">
      <c r="F36323" s="1" t="s">
        <v>3</v>
      </c>
    </row>
    <row r="36324" spans="6:6">
      <c r="F36324" s="1" t="s">
        <v>3</v>
      </c>
    </row>
    <row r="36325" spans="6:6">
      <c r="F36325" s="1" t="s">
        <v>3</v>
      </c>
    </row>
    <row r="36326" spans="6:6">
      <c r="F36326" s="1" t="s">
        <v>3</v>
      </c>
    </row>
    <row r="36327" spans="6:6">
      <c r="F36327" s="1" t="s">
        <v>3</v>
      </c>
    </row>
    <row r="36328" spans="6:6">
      <c r="F36328" s="1" t="s">
        <v>3</v>
      </c>
    </row>
    <row r="36329" spans="6:6">
      <c r="F36329" s="1" t="s">
        <v>3</v>
      </c>
    </row>
    <row r="36330" spans="6:6">
      <c r="F36330" s="1" t="s">
        <v>3</v>
      </c>
    </row>
    <row r="36331" spans="6:6">
      <c r="F36331" s="1" t="s">
        <v>3</v>
      </c>
    </row>
    <row r="36332" spans="6:6">
      <c r="F36332" s="1" t="s">
        <v>3</v>
      </c>
    </row>
    <row r="36333" spans="6:6">
      <c r="F36333" s="1" t="s">
        <v>3</v>
      </c>
    </row>
    <row r="36334" spans="6:6">
      <c r="F36334" s="1" t="s">
        <v>3</v>
      </c>
    </row>
    <row r="36335" spans="6:6">
      <c r="F36335" s="1" t="s">
        <v>3</v>
      </c>
    </row>
    <row r="36336" spans="6:6">
      <c r="F36336" s="1" t="s">
        <v>3</v>
      </c>
    </row>
    <row r="36337" spans="6:6">
      <c r="F36337" s="1" t="s">
        <v>3</v>
      </c>
    </row>
    <row r="36338" spans="6:6">
      <c r="F36338" s="1" t="s">
        <v>3</v>
      </c>
    </row>
    <row r="36339" spans="6:6">
      <c r="F36339" s="1" t="s">
        <v>3</v>
      </c>
    </row>
    <row r="36340" spans="6:6">
      <c r="F36340" s="1" t="s">
        <v>3</v>
      </c>
    </row>
    <row r="36341" spans="6:6">
      <c r="F36341" s="1" t="s">
        <v>3</v>
      </c>
    </row>
    <row r="36342" spans="6:6">
      <c r="F36342" s="1" t="s">
        <v>3</v>
      </c>
    </row>
    <row r="36343" spans="6:6">
      <c r="F36343" s="1" t="s">
        <v>3</v>
      </c>
    </row>
    <row r="36344" spans="6:6">
      <c r="F36344" s="1" t="s">
        <v>3</v>
      </c>
    </row>
    <row r="36345" spans="6:6">
      <c r="F36345" s="1" t="s">
        <v>3</v>
      </c>
    </row>
    <row r="36346" spans="6:6">
      <c r="F36346" s="1" t="s">
        <v>3</v>
      </c>
    </row>
    <row r="36347" spans="6:6">
      <c r="F36347" s="1" t="s">
        <v>3</v>
      </c>
    </row>
    <row r="36348" spans="6:6">
      <c r="F36348" s="1" t="s">
        <v>3</v>
      </c>
    </row>
    <row r="36349" spans="6:6">
      <c r="F36349" s="1" t="s">
        <v>3</v>
      </c>
    </row>
    <row r="36350" spans="6:6">
      <c r="F36350" s="1" t="s">
        <v>3</v>
      </c>
    </row>
    <row r="36351" spans="6:6">
      <c r="F36351" s="1" t="s">
        <v>3</v>
      </c>
    </row>
    <row r="36352" spans="6:6">
      <c r="F36352" s="1" t="s">
        <v>3</v>
      </c>
    </row>
    <row r="36353" spans="6:6">
      <c r="F36353" s="1" t="s">
        <v>3</v>
      </c>
    </row>
    <row r="36354" spans="6:6">
      <c r="F36354" s="1" t="s">
        <v>3</v>
      </c>
    </row>
    <row r="36355" spans="6:6">
      <c r="F36355" s="1" t="s">
        <v>3</v>
      </c>
    </row>
    <row r="36356" spans="6:6">
      <c r="F36356" s="1" t="s">
        <v>3</v>
      </c>
    </row>
    <row r="36357" spans="6:6">
      <c r="F36357" s="1" t="s">
        <v>3</v>
      </c>
    </row>
    <row r="36358" spans="6:6">
      <c r="F36358" s="1" t="s">
        <v>3</v>
      </c>
    </row>
    <row r="36359" spans="6:6">
      <c r="F36359" s="1" t="s">
        <v>3</v>
      </c>
    </row>
    <row r="36360" spans="6:6">
      <c r="F36360" s="1" t="s">
        <v>3</v>
      </c>
    </row>
    <row r="36361" spans="6:6">
      <c r="F36361" s="1" t="s">
        <v>3</v>
      </c>
    </row>
    <row r="36362" spans="6:6">
      <c r="F36362" s="1" t="s">
        <v>3</v>
      </c>
    </row>
    <row r="36363" spans="6:6">
      <c r="F36363" s="1" t="s">
        <v>3</v>
      </c>
    </row>
    <row r="36364" spans="6:6">
      <c r="F36364" s="1" t="s">
        <v>3</v>
      </c>
    </row>
    <row r="36365" spans="6:6">
      <c r="F36365" s="1" t="s">
        <v>3</v>
      </c>
    </row>
    <row r="36366" spans="6:6">
      <c r="F36366" s="1" t="s">
        <v>3</v>
      </c>
    </row>
    <row r="36367" spans="6:6">
      <c r="F36367" s="1" t="s">
        <v>3</v>
      </c>
    </row>
    <row r="36368" spans="6:6">
      <c r="F36368" s="1" t="s">
        <v>3</v>
      </c>
    </row>
    <row r="36369" spans="6:6">
      <c r="F36369" s="1" t="s">
        <v>3</v>
      </c>
    </row>
    <row r="36370" spans="6:6">
      <c r="F36370" s="1" t="s">
        <v>3</v>
      </c>
    </row>
    <row r="36371" spans="6:6">
      <c r="F36371" s="1" t="s">
        <v>3</v>
      </c>
    </row>
    <row r="36372" spans="6:6">
      <c r="F36372" s="1" t="s">
        <v>3</v>
      </c>
    </row>
    <row r="36373" spans="6:6">
      <c r="F36373" s="1" t="s">
        <v>3</v>
      </c>
    </row>
    <row r="36374" spans="6:6">
      <c r="F36374" s="1" t="s">
        <v>3</v>
      </c>
    </row>
    <row r="36375" spans="6:6">
      <c r="F36375" s="1" t="s">
        <v>3</v>
      </c>
    </row>
    <row r="36376" spans="6:6">
      <c r="F36376" s="1" t="s">
        <v>3</v>
      </c>
    </row>
    <row r="36377" spans="6:6">
      <c r="F36377" s="1" t="s">
        <v>3</v>
      </c>
    </row>
    <row r="36378" spans="6:6">
      <c r="F36378" s="1" t="s">
        <v>3</v>
      </c>
    </row>
    <row r="36379" spans="6:6">
      <c r="F36379" s="1" t="s">
        <v>3</v>
      </c>
    </row>
    <row r="36380" spans="6:6">
      <c r="F36380" s="1" t="s">
        <v>3</v>
      </c>
    </row>
    <row r="36381" spans="6:6">
      <c r="F36381" s="1" t="s">
        <v>3</v>
      </c>
    </row>
    <row r="36382" spans="6:6">
      <c r="F36382" s="1" t="s">
        <v>3</v>
      </c>
    </row>
    <row r="36383" spans="6:6">
      <c r="F36383" s="1" t="s">
        <v>3</v>
      </c>
    </row>
    <row r="36384" spans="6:6">
      <c r="F36384" s="1" t="s">
        <v>3</v>
      </c>
    </row>
    <row r="36385" spans="6:6">
      <c r="F36385" s="1" t="s">
        <v>3</v>
      </c>
    </row>
    <row r="36386" spans="6:6">
      <c r="F36386" s="1" t="s">
        <v>3</v>
      </c>
    </row>
    <row r="36387" spans="6:6">
      <c r="F36387" s="1" t="s">
        <v>3</v>
      </c>
    </row>
    <row r="36388" spans="6:6">
      <c r="F36388" s="1" t="s">
        <v>3</v>
      </c>
    </row>
    <row r="36389" spans="6:6">
      <c r="F36389" s="1" t="s">
        <v>3</v>
      </c>
    </row>
    <row r="36390" spans="6:6">
      <c r="F36390" s="1" t="s">
        <v>3</v>
      </c>
    </row>
    <row r="36391" spans="6:6">
      <c r="F36391" s="1" t="s">
        <v>3</v>
      </c>
    </row>
    <row r="36392" spans="6:6">
      <c r="F36392" s="1" t="s">
        <v>3</v>
      </c>
    </row>
    <row r="36393" spans="6:6">
      <c r="F36393" s="1" t="s">
        <v>3</v>
      </c>
    </row>
    <row r="36394" spans="6:6">
      <c r="F36394" s="1" t="s">
        <v>3</v>
      </c>
    </row>
    <row r="36395" spans="6:6">
      <c r="F36395" s="1" t="s">
        <v>3</v>
      </c>
    </row>
    <row r="36396" spans="6:6">
      <c r="F36396" s="1" t="s">
        <v>3</v>
      </c>
    </row>
    <row r="36397" spans="6:6">
      <c r="F36397" s="1" t="s">
        <v>3</v>
      </c>
    </row>
    <row r="36398" spans="6:6">
      <c r="F36398" s="1" t="s">
        <v>3</v>
      </c>
    </row>
    <row r="36399" spans="6:6">
      <c r="F36399" s="1" t="s">
        <v>3</v>
      </c>
    </row>
    <row r="36400" spans="6:6">
      <c r="F36400" s="1" t="s">
        <v>3</v>
      </c>
    </row>
    <row r="36401" spans="6:6">
      <c r="F36401" s="1" t="s">
        <v>3</v>
      </c>
    </row>
    <row r="36402" spans="6:6">
      <c r="F36402" s="1" t="s">
        <v>3</v>
      </c>
    </row>
    <row r="36403" spans="6:6">
      <c r="F36403" s="1" t="s">
        <v>3</v>
      </c>
    </row>
    <row r="36404" spans="6:6">
      <c r="F36404" s="1" t="s">
        <v>3</v>
      </c>
    </row>
    <row r="36405" spans="6:6">
      <c r="F36405" s="1" t="s">
        <v>3</v>
      </c>
    </row>
    <row r="36406" spans="6:6">
      <c r="F36406" s="1" t="s">
        <v>3</v>
      </c>
    </row>
    <row r="36407" spans="6:6">
      <c r="F36407" s="1" t="s">
        <v>3</v>
      </c>
    </row>
    <row r="36408" spans="6:6">
      <c r="F36408" s="1" t="s">
        <v>3</v>
      </c>
    </row>
    <row r="36409" spans="6:6">
      <c r="F36409" s="1" t="s">
        <v>3</v>
      </c>
    </row>
    <row r="36410" spans="6:6">
      <c r="F36410" s="1" t="s">
        <v>3</v>
      </c>
    </row>
    <row r="36411" spans="6:6">
      <c r="F36411" s="1" t="s">
        <v>3</v>
      </c>
    </row>
    <row r="36412" spans="6:6">
      <c r="F36412" s="1" t="s">
        <v>3</v>
      </c>
    </row>
    <row r="36413" spans="6:6">
      <c r="F36413" s="1" t="s">
        <v>3</v>
      </c>
    </row>
    <row r="36414" spans="6:6">
      <c r="F36414" s="1" t="s">
        <v>3</v>
      </c>
    </row>
    <row r="36415" spans="6:6">
      <c r="F36415" s="1" t="s">
        <v>3</v>
      </c>
    </row>
    <row r="36416" spans="6:6">
      <c r="F36416" s="1" t="s">
        <v>3</v>
      </c>
    </row>
    <row r="36417" spans="6:6">
      <c r="F36417" s="1" t="s">
        <v>3</v>
      </c>
    </row>
    <row r="36418" spans="6:6">
      <c r="F36418" s="1" t="s">
        <v>3</v>
      </c>
    </row>
    <row r="36419" spans="6:6">
      <c r="F36419" s="1" t="s">
        <v>3</v>
      </c>
    </row>
    <row r="36420" spans="6:6">
      <c r="F36420" s="1" t="s">
        <v>3</v>
      </c>
    </row>
    <row r="36421" spans="6:6">
      <c r="F36421" s="1" t="s">
        <v>3</v>
      </c>
    </row>
    <row r="36422" spans="6:6">
      <c r="F36422" s="1" t="s">
        <v>3</v>
      </c>
    </row>
    <row r="36423" spans="6:6">
      <c r="F36423" s="1" t="s">
        <v>3</v>
      </c>
    </row>
    <row r="36424" spans="6:6">
      <c r="F36424" s="1" t="s">
        <v>3</v>
      </c>
    </row>
    <row r="36425" spans="6:6">
      <c r="F36425" s="1" t="s">
        <v>3</v>
      </c>
    </row>
    <row r="36426" spans="6:6">
      <c r="F36426" s="1" t="s">
        <v>3</v>
      </c>
    </row>
    <row r="36427" spans="6:6">
      <c r="F36427" s="1" t="s">
        <v>3</v>
      </c>
    </row>
    <row r="36428" spans="6:6">
      <c r="F36428" s="1" t="s">
        <v>3</v>
      </c>
    </row>
    <row r="36429" spans="6:6">
      <c r="F36429" s="1" t="s">
        <v>3</v>
      </c>
    </row>
    <row r="36430" spans="6:6">
      <c r="F36430" s="1" t="s">
        <v>3</v>
      </c>
    </row>
    <row r="36431" spans="6:6">
      <c r="F36431" s="1" t="s">
        <v>3</v>
      </c>
    </row>
    <row r="36432" spans="6:6">
      <c r="F36432" s="1" t="s">
        <v>3</v>
      </c>
    </row>
    <row r="36433" spans="6:6">
      <c r="F36433" s="1" t="s">
        <v>3</v>
      </c>
    </row>
    <row r="36434" spans="6:6">
      <c r="F36434" s="1" t="s">
        <v>3</v>
      </c>
    </row>
    <row r="36435" spans="6:6">
      <c r="F36435" s="1" t="s">
        <v>3</v>
      </c>
    </row>
    <row r="36436" spans="6:6">
      <c r="F36436" s="1" t="s">
        <v>3</v>
      </c>
    </row>
    <row r="36437" spans="6:6">
      <c r="F36437" s="1" t="s">
        <v>3</v>
      </c>
    </row>
    <row r="36438" spans="6:6">
      <c r="F36438" s="1" t="s">
        <v>3</v>
      </c>
    </row>
    <row r="36439" spans="6:6">
      <c r="F36439" s="1" t="s">
        <v>3</v>
      </c>
    </row>
    <row r="36440" spans="6:6">
      <c r="F36440" s="1" t="s">
        <v>3</v>
      </c>
    </row>
    <row r="36441" spans="6:6">
      <c r="F36441" s="1" t="s">
        <v>3</v>
      </c>
    </row>
    <row r="36442" spans="6:6">
      <c r="F36442" s="1" t="s">
        <v>3</v>
      </c>
    </row>
    <row r="36443" spans="6:6">
      <c r="F36443" s="1" t="s">
        <v>3</v>
      </c>
    </row>
    <row r="36444" spans="6:6">
      <c r="F36444" s="1" t="s">
        <v>3</v>
      </c>
    </row>
    <row r="36445" spans="6:6">
      <c r="F36445" s="1" t="s">
        <v>3</v>
      </c>
    </row>
    <row r="36446" spans="6:6">
      <c r="F36446" s="1" t="s">
        <v>3</v>
      </c>
    </row>
    <row r="36447" spans="6:6">
      <c r="F36447" s="1" t="s">
        <v>3</v>
      </c>
    </row>
    <row r="36448" spans="6:6">
      <c r="F36448" s="1" t="s">
        <v>3</v>
      </c>
    </row>
    <row r="36449" spans="6:6">
      <c r="F36449" s="1" t="s">
        <v>3</v>
      </c>
    </row>
    <row r="36450" spans="6:6">
      <c r="F36450" s="1" t="s">
        <v>3</v>
      </c>
    </row>
    <row r="36451" spans="6:6">
      <c r="F36451" s="1" t="s">
        <v>3</v>
      </c>
    </row>
    <row r="36452" spans="6:6">
      <c r="F36452" s="1" t="s">
        <v>3</v>
      </c>
    </row>
    <row r="36453" spans="6:6">
      <c r="F36453" s="1" t="s">
        <v>3</v>
      </c>
    </row>
    <row r="36454" spans="6:6">
      <c r="F36454" s="1" t="s">
        <v>3</v>
      </c>
    </row>
    <row r="36455" spans="6:6">
      <c r="F36455" s="1" t="s">
        <v>3</v>
      </c>
    </row>
    <row r="36456" spans="6:6">
      <c r="F36456" s="1" t="s">
        <v>3</v>
      </c>
    </row>
    <row r="36457" spans="6:6">
      <c r="F36457" s="1" t="s">
        <v>3</v>
      </c>
    </row>
    <row r="36458" spans="6:6">
      <c r="F36458" s="1" t="s">
        <v>3</v>
      </c>
    </row>
    <row r="36459" spans="6:6">
      <c r="F36459" s="1" t="s">
        <v>3</v>
      </c>
    </row>
    <row r="36460" spans="6:6">
      <c r="F36460" s="1" t="s">
        <v>3</v>
      </c>
    </row>
    <row r="36461" spans="6:6">
      <c r="F36461" s="1" t="s">
        <v>3</v>
      </c>
    </row>
    <row r="36462" spans="6:6">
      <c r="F36462" s="1" t="s">
        <v>3</v>
      </c>
    </row>
    <row r="36463" spans="6:6">
      <c r="F36463" s="1" t="s">
        <v>3</v>
      </c>
    </row>
    <row r="36464" spans="6:6">
      <c r="F36464" s="1" t="s">
        <v>3</v>
      </c>
    </row>
    <row r="36465" spans="6:6">
      <c r="F36465" s="1" t="s">
        <v>3</v>
      </c>
    </row>
    <row r="36466" spans="6:6">
      <c r="F36466" s="1" t="s">
        <v>3</v>
      </c>
    </row>
    <row r="36467" spans="6:6">
      <c r="F36467" s="1" t="s">
        <v>3</v>
      </c>
    </row>
    <row r="36468" spans="6:6">
      <c r="F36468" s="1" t="s">
        <v>3</v>
      </c>
    </row>
    <row r="36469" spans="6:6">
      <c r="F36469" s="1" t="s">
        <v>3</v>
      </c>
    </row>
    <row r="36470" spans="6:6">
      <c r="F36470" s="1" t="s">
        <v>3</v>
      </c>
    </row>
    <row r="36471" spans="6:6">
      <c r="F36471" s="1" t="s">
        <v>3</v>
      </c>
    </row>
    <row r="36472" spans="6:6">
      <c r="F36472" s="1" t="s">
        <v>3</v>
      </c>
    </row>
    <row r="36473" spans="6:6">
      <c r="F36473" s="1" t="s">
        <v>3</v>
      </c>
    </row>
    <row r="36474" spans="6:6">
      <c r="F36474" s="1" t="s">
        <v>3</v>
      </c>
    </row>
    <row r="36475" spans="6:6">
      <c r="F36475" s="1" t="s">
        <v>3</v>
      </c>
    </row>
    <row r="36476" spans="6:6">
      <c r="F36476" s="1" t="s">
        <v>3</v>
      </c>
    </row>
    <row r="36477" spans="6:6">
      <c r="F36477" s="1" t="s">
        <v>3</v>
      </c>
    </row>
    <row r="36478" spans="6:6">
      <c r="F36478" s="1" t="s">
        <v>3</v>
      </c>
    </row>
    <row r="36479" spans="6:6">
      <c r="F36479" s="1" t="s">
        <v>3</v>
      </c>
    </row>
    <row r="36480" spans="6:6">
      <c r="F36480" s="1" t="s">
        <v>3</v>
      </c>
    </row>
    <row r="36481" spans="6:6">
      <c r="F36481" s="1" t="s">
        <v>3</v>
      </c>
    </row>
    <row r="36482" spans="6:6">
      <c r="F36482" s="1" t="s">
        <v>3</v>
      </c>
    </row>
    <row r="36483" spans="6:6">
      <c r="F36483" s="1" t="s">
        <v>3</v>
      </c>
    </row>
    <row r="36484" spans="6:6">
      <c r="F36484" s="1" t="s">
        <v>3</v>
      </c>
    </row>
    <row r="36485" spans="6:6">
      <c r="F36485" s="1" t="s">
        <v>3</v>
      </c>
    </row>
    <row r="36486" spans="6:6">
      <c r="F36486" s="1" t="s">
        <v>3</v>
      </c>
    </row>
    <row r="36487" spans="6:6">
      <c r="F36487" s="1" t="s">
        <v>3</v>
      </c>
    </row>
    <row r="36488" spans="6:6">
      <c r="F36488" s="1" t="s">
        <v>3</v>
      </c>
    </row>
    <row r="36489" spans="6:6">
      <c r="F36489" s="1" t="s">
        <v>3</v>
      </c>
    </row>
    <row r="36490" spans="6:6">
      <c r="F36490" s="1" t="s">
        <v>3</v>
      </c>
    </row>
    <row r="36491" spans="6:6">
      <c r="F36491" s="1" t="s">
        <v>3</v>
      </c>
    </row>
    <row r="36492" spans="6:6">
      <c r="F36492" s="1" t="s">
        <v>3</v>
      </c>
    </row>
    <row r="36493" spans="6:6">
      <c r="F36493" s="1" t="s">
        <v>3</v>
      </c>
    </row>
    <row r="36494" spans="6:6">
      <c r="F36494" s="1" t="s">
        <v>3</v>
      </c>
    </row>
    <row r="36495" spans="6:6">
      <c r="F36495" s="1" t="s">
        <v>3</v>
      </c>
    </row>
    <row r="36496" spans="6:6">
      <c r="F36496" s="1" t="s">
        <v>3</v>
      </c>
    </row>
    <row r="36497" spans="6:6">
      <c r="F36497" s="1" t="s">
        <v>3</v>
      </c>
    </row>
    <row r="36498" spans="6:6">
      <c r="F36498" s="1" t="s">
        <v>3</v>
      </c>
    </row>
    <row r="36499" spans="6:6">
      <c r="F36499" s="1" t="s">
        <v>3</v>
      </c>
    </row>
    <row r="36500" spans="6:6">
      <c r="F36500" s="1" t="s">
        <v>3</v>
      </c>
    </row>
    <row r="36501" spans="6:6">
      <c r="F36501" s="1" t="s">
        <v>3</v>
      </c>
    </row>
    <row r="36502" spans="6:6">
      <c r="F36502" s="1" t="s">
        <v>3</v>
      </c>
    </row>
    <row r="36503" spans="6:6">
      <c r="F36503" s="1" t="s">
        <v>3</v>
      </c>
    </row>
    <row r="36504" spans="6:6">
      <c r="F36504" s="1" t="s">
        <v>3</v>
      </c>
    </row>
    <row r="36505" spans="6:6">
      <c r="F36505" s="1" t="s">
        <v>3</v>
      </c>
    </row>
    <row r="36506" spans="6:6">
      <c r="F36506" s="1" t="s">
        <v>3</v>
      </c>
    </row>
    <row r="36507" spans="6:6">
      <c r="F36507" s="1" t="s">
        <v>3</v>
      </c>
    </row>
    <row r="36508" spans="6:6">
      <c r="F36508" s="1" t="s">
        <v>3</v>
      </c>
    </row>
    <row r="36509" spans="6:6">
      <c r="F36509" s="1" t="s">
        <v>3</v>
      </c>
    </row>
    <row r="36510" spans="6:6">
      <c r="F36510" s="1" t="s">
        <v>3</v>
      </c>
    </row>
    <row r="36511" spans="6:6">
      <c r="F36511" s="1" t="s">
        <v>3</v>
      </c>
    </row>
    <row r="36512" spans="6:6">
      <c r="F36512" s="1" t="s">
        <v>3</v>
      </c>
    </row>
    <row r="36513" spans="6:6">
      <c r="F36513" s="1" t="s">
        <v>3</v>
      </c>
    </row>
    <row r="36514" spans="6:6">
      <c r="F36514" s="1" t="s">
        <v>3</v>
      </c>
    </row>
    <row r="36515" spans="6:6">
      <c r="F36515" s="1" t="s">
        <v>3</v>
      </c>
    </row>
    <row r="36516" spans="6:6">
      <c r="F36516" s="1" t="s">
        <v>3</v>
      </c>
    </row>
    <row r="36517" spans="6:6">
      <c r="F36517" s="1" t="s">
        <v>3</v>
      </c>
    </row>
    <row r="36518" spans="6:6">
      <c r="F36518" s="1" t="s">
        <v>3</v>
      </c>
    </row>
    <row r="36519" spans="6:6">
      <c r="F36519" s="1" t="s">
        <v>3</v>
      </c>
    </row>
    <row r="36520" spans="6:6">
      <c r="F36520" s="1" t="s">
        <v>3</v>
      </c>
    </row>
    <row r="36521" spans="6:6">
      <c r="F36521" s="1" t="s">
        <v>3</v>
      </c>
    </row>
    <row r="36522" spans="6:6">
      <c r="F36522" s="1" t="s">
        <v>3</v>
      </c>
    </row>
    <row r="36523" spans="6:6">
      <c r="F36523" s="1" t="s">
        <v>3</v>
      </c>
    </row>
    <row r="36524" spans="6:6">
      <c r="F36524" s="1" t="s">
        <v>3</v>
      </c>
    </row>
    <row r="36525" spans="6:6">
      <c r="F36525" s="1" t="s">
        <v>3</v>
      </c>
    </row>
    <row r="36526" spans="6:6">
      <c r="F36526" s="1" t="s">
        <v>3</v>
      </c>
    </row>
    <row r="36527" spans="6:6">
      <c r="F36527" s="1" t="s">
        <v>3</v>
      </c>
    </row>
    <row r="36528" spans="6:6">
      <c r="F36528" s="1" t="s">
        <v>3</v>
      </c>
    </row>
    <row r="36529" spans="6:6">
      <c r="F36529" s="1" t="s">
        <v>3</v>
      </c>
    </row>
    <row r="36530" spans="6:6">
      <c r="F36530" s="1" t="s">
        <v>3</v>
      </c>
    </row>
    <row r="36531" spans="6:6">
      <c r="F36531" s="1" t="s">
        <v>3</v>
      </c>
    </row>
    <row r="36532" spans="6:6">
      <c r="F36532" s="1" t="s">
        <v>3</v>
      </c>
    </row>
    <row r="36533" spans="6:6">
      <c r="F36533" s="1" t="s">
        <v>3</v>
      </c>
    </row>
    <row r="36534" spans="6:6">
      <c r="F36534" s="1" t="s">
        <v>3</v>
      </c>
    </row>
    <row r="36535" spans="6:6">
      <c r="F36535" s="1" t="s">
        <v>3</v>
      </c>
    </row>
    <row r="36536" spans="6:6">
      <c r="F36536" s="1" t="s">
        <v>3</v>
      </c>
    </row>
    <row r="36537" spans="6:6">
      <c r="F36537" s="1" t="s">
        <v>3</v>
      </c>
    </row>
    <row r="36538" spans="6:6">
      <c r="F36538" s="1" t="s">
        <v>3</v>
      </c>
    </row>
    <row r="36539" spans="6:6">
      <c r="F36539" s="1" t="s">
        <v>3</v>
      </c>
    </row>
    <row r="36540" spans="6:6">
      <c r="F36540" s="1" t="s">
        <v>3</v>
      </c>
    </row>
    <row r="36541" spans="6:6">
      <c r="F36541" s="1" t="s">
        <v>3</v>
      </c>
    </row>
    <row r="36542" spans="6:6">
      <c r="F36542" s="1" t="s">
        <v>3</v>
      </c>
    </row>
    <row r="36543" spans="6:6">
      <c r="F36543" s="1" t="s">
        <v>3</v>
      </c>
    </row>
    <row r="36544" spans="6:6">
      <c r="F36544" s="1" t="s">
        <v>3</v>
      </c>
    </row>
    <row r="36545" spans="6:6">
      <c r="F36545" s="1" t="s">
        <v>3</v>
      </c>
    </row>
    <row r="36546" spans="6:6">
      <c r="F36546" s="1" t="s">
        <v>3</v>
      </c>
    </row>
    <row r="36547" spans="6:6">
      <c r="F36547" s="1" t="s">
        <v>3</v>
      </c>
    </row>
    <row r="36548" spans="6:6">
      <c r="F36548" s="1" t="s">
        <v>3</v>
      </c>
    </row>
    <row r="36549" spans="6:6">
      <c r="F36549" s="1" t="s">
        <v>3</v>
      </c>
    </row>
    <row r="36550" spans="6:6">
      <c r="F36550" s="1" t="s">
        <v>3</v>
      </c>
    </row>
    <row r="36551" spans="6:6">
      <c r="F36551" s="1" t="s">
        <v>3</v>
      </c>
    </row>
    <row r="36552" spans="6:6">
      <c r="F36552" s="1" t="s">
        <v>3</v>
      </c>
    </row>
    <row r="36553" spans="6:6">
      <c r="F36553" s="1" t="s">
        <v>3</v>
      </c>
    </row>
    <row r="36554" spans="6:6">
      <c r="F36554" s="1" t="s">
        <v>3</v>
      </c>
    </row>
    <row r="36555" spans="6:6">
      <c r="F36555" s="1" t="s">
        <v>3</v>
      </c>
    </row>
    <row r="36556" spans="6:6">
      <c r="F36556" s="1" t="s">
        <v>3</v>
      </c>
    </row>
    <row r="36557" spans="6:6">
      <c r="F36557" s="1" t="s">
        <v>3</v>
      </c>
    </row>
    <row r="36558" spans="6:6">
      <c r="F36558" s="1" t="s">
        <v>3</v>
      </c>
    </row>
    <row r="36559" spans="6:6">
      <c r="F36559" s="1" t="s">
        <v>3</v>
      </c>
    </row>
    <row r="36560" spans="6:6">
      <c r="F36560" s="1" t="s">
        <v>3</v>
      </c>
    </row>
    <row r="36561" spans="6:6">
      <c r="F36561" s="1" t="s">
        <v>3</v>
      </c>
    </row>
    <row r="36562" spans="6:6">
      <c r="F36562" s="1" t="s">
        <v>3</v>
      </c>
    </row>
    <row r="36563" spans="6:6">
      <c r="F36563" s="1" t="s">
        <v>3</v>
      </c>
    </row>
    <row r="36564" spans="6:6">
      <c r="F36564" s="1" t="s">
        <v>3</v>
      </c>
    </row>
    <row r="36565" spans="6:6">
      <c r="F36565" s="1" t="s">
        <v>3</v>
      </c>
    </row>
    <row r="36566" spans="6:6">
      <c r="F36566" s="1" t="s">
        <v>3</v>
      </c>
    </row>
    <row r="36567" spans="6:6">
      <c r="F36567" s="1" t="s">
        <v>3</v>
      </c>
    </row>
    <row r="36568" spans="6:6">
      <c r="F36568" s="1" t="s">
        <v>3</v>
      </c>
    </row>
    <row r="36569" spans="6:6">
      <c r="F36569" s="1" t="s">
        <v>3</v>
      </c>
    </row>
    <row r="36570" spans="6:6">
      <c r="F36570" s="1" t="s">
        <v>3</v>
      </c>
    </row>
    <row r="36571" spans="6:6">
      <c r="F36571" s="1" t="s">
        <v>3</v>
      </c>
    </row>
    <row r="36572" spans="6:6">
      <c r="F36572" s="1" t="s">
        <v>3</v>
      </c>
    </row>
    <row r="36573" spans="6:6">
      <c r="F36573" s="1" t="s">
        <v>3</v>
      </c>
    </row>
    <row r="36574" spans="6:6">
      <c r="F36574" s="1" t="s">
        <v>3</v>
      </c>
    </row>
    <row r="36575" spans="6:6">
      <c r="F36575" s="1" t="s">
        <v>3</v>
      </c>
    </row>
    <row r="36576" spans="6:6">
      <c r="F36576" s="1" t="s">
        <v>3</v>
      </c>
    </row>
    <row r="36577" spans="6:6">
      <c r="F36577" s="1" t="s">
        <v>3</v>
      </c>
    </row>
    <row r="36578" spans="6:6">
      <c r="F36578" s="1" t="s">
        <v>3</v>
      </c>
    </row>
    <row r="36579" spans="6:6">
      <c r="F36579" s="1" t="s">
        <v>3</v>
      </c>
    </row>
    <row r="36580" spans="6:6">
      <c r="F36580" s="1" t="s">
        <v>3</v>
      </c>
    </row>
    <row r="36581" spans="6:6">
      <c r="F36581" s="1" t="s">
        <v>3</v>
      </c>
    </row>
    <row r="36582" spans="6:6">
      <c r="F36582" s="1" t="s">
        <v>3</v>
      </c>
    </row>
    <row r="36583" spans="6:6">
      <c r="F36583" s="1" t="s">
        <v>3</v>
      </c>
    </row>
    <row r="36584" spans="6:6">
      <c r="F36584" s="1" t="s">
        <v>3</v>
      </c>
    </row>
    <row r="36585" spans="6:6">
      <c r="F36585" s="1" t="s">
        <v>3</v>
      </c>
    </row>
    <row r="36586" spans="6:6">
      <c r="F36586" s="1" t="s">
        <v>3</v>
      </c>
    </row>
    <row r="36587" spans="6:6">
      <c r="F36587" s="1" t="s">
        <v>3</v>
      </c>
    </row>
    <row r="36588" spans="6:6">
      <c r="F36588" s="1" t="s">
        <v>3</v>
      </c>
    </row>
    <row r="36589" spans="6:6">
      <c r="F36589" s="1" t="s">
        <v>3</v>
      </c>
    </row>
    <row r="36590" spans="6:6">
      <c r="F36590" s="1" t="s">
        <v>3</v>
      </c>
    </row>
    <row r="36591" spans="6:6">
      <c r="F36591" s="1" t="s">
        <v>3</v>
      </c>
    </row>
    <row r="36592" spans="6:6">
      <c r="F36592" s="1" t="s">
        <v>3</v>
      </c>
    </row>
    <row r="36593" spans="6:6">
      <c r="F36593" s="1" t="s">
        <v>3</v>
      </c>
    </row>
    <row r="36594" spans="6:6">
      <c r="F36594" s="1" t="s">
        <v>3</v>
      </c>
    </row>
    <row r="36595" spans="6:6">
      <c r="F36595" s="1" t="s">
        <v>3</v>
      </c>
    </row>
    <row r="36596" spans="6:6">
      <c r="F36596" s="1" t="s">
        <v>3</v>
      </c>
    </row>
    <row r="36597" spans="6:6">
      <c r="F36597" s="1" t="s">
        <v>3</v>
      </c>
    </row>
    <row r="36598" spans="6:6">
      <c r="F36598" s="1" t="s">
        <v>3</v>
      </c>
    </row>
    <row r="36599" spans="6:6">
      <c r="F36599" s="1" t="s">
        <v>3</v>
      </c>
    </row>
    <row r="36600" spans="6:6">
      <c r="F36600" s="1" t="s">
        <v>3</v>
      </c>
    </row>
    <row r="36601" spans="6:6">
      <c r="F36601" s="1" t="s">
        <v>3</v>
      </c>
    </row>
    <row r="36602" spans="6:6">
      <c r="F36602" s="1" t="s">
        <v>3</v>
      </c>
    </row>
    <row r="36603" spans="6:6">
      <c r="F36603" s="1" t="s">
        <v>3</v>
      </c>
    </row>
    <row r="36604" spans="6:6">
      <c r="F36604" s="1" t="s">
        <v>3</v>
      </c>
    </row>
    <row r="36605" spans="6:6">
      <c r="F36605" s="1" t="s">
        <v>3</v>
      </c>
    </row>
    <row r="36606" spans="6:6">
      <c r="F36606" s="1" t="s">
        <v>3</v>
      </c>
    </row>
    <row r="36607" spans="6:6">
      <c r="F36607" s="1" t="s">
        <v>3</v>
      </c>
    </row>
    <row r="36608" spans="6:6">
      <c r="F36608" s="1" t="s">
        <v>3</v>
      </c>
    </row>
    <row r="36609" spans="6:6">
      <c r="F36609" s="1" t="s">
        <v>3</v>
      </c>
    </row>
    <row r="36610" spans="6:6">
      <c r="F36610" s="1" t="s">
        <v>3</v>
      </c>
    </row>
    <row r="36611" spans="6:6">
      <c r="F36611" s="1" t="s">
        <v>3</v>
      </c>
    </row>
    <row r="36612" spans="6:6">
      <c r="F36612" s="1" t="s">
        <v>3</v>
      </c>
    </row>
    <row r="36613" spans="6:6">
      <c r="F36613" s="1" t="s">
        <v>3</v>
      </c>
    </row>
    <row r="36614" spans="6:6">
      <c r="F36614" s="1" t="s">
        <v>3</v>
      </c>
    </row>
    <row r="36615" spans="6:6">
      <c r="F36615" s="1" t="s">
        <v>3</v>
      </c>
    </row>
    <row r="36616" spans="6:6">
      <c r="F36616" s="1" t="s">
        <v>3</v>
      </c>
    </row>
    <row r="36617" spans="6:6">
      <c r="F36617" s="1" t="s">
        <v>3</v>
      </c>
    </row>
    <row r="36618" spans="6:6">
      <c r="F36618" s="1" t="s">
        <v>3</v>
      </c>
    </row>
    <row r="36619" spans="6:6">
      <c r="F36619" s="1" t="s">
        <v>3</v>
      </c>
    </row>
    <row r="36620" spans="6:6">
      <c r="F36620" s="1" t="s">
        <v>3</v>
      </c>
    </row>
    <row r="36621" spans="6:6">
      <c r="F36621" s="1" t="s">
        <v>3</v>
      </c>
    </row>
    <row r="36622" spans="6:6">
      <c r="F36622" s="1" t="s">
        <v>3</v>
      </c>
    </row>
    <row r="36623" spans="6:6">
      <c r="F36623" s="1" t="s">
        <v>3</v>
      </c>
    </row>
    <row r="36624" spans="6:6">
      <c r="F36624" s="1" t="s">
        <v>3</v>
      </c>
    </row>
    <row r="36625" spans="6:6">
      <c r="F36625" s="1" t="s">
        <v>3</v>
      </c>
    </row>
    <row r="36626" spans="6:6">
      <c r="F36626" s="1" t="s">
        <v>3</v>
      </c>
    </row>
    <row r="36627" spans="6:6">
      <c r="F36627" s="1" t="s">
        <v>3</v>
      </c>
    </row>
    <row r="36628" spans="6:6">
      <c r="F36628" s="1" t="s">
        <v>3</v>
      </c>
    </row>
    <row r="36629" spans="6:6">
      <c r="F36629" s="1" t="s">
        <v>3</v>
      </c>
    </row>
    <row r="36630" spans="6:6">
      <c r="F36630" s="1" t="s">
        <v>3</v>
      </c>
    </row>
    <row r="36631" spans="6:6">
      <c r="F36631" s="1" t="s">
        <v>3</v>
      </c>
    </row>
    <row r="36632" spans="6:6">
      <c r="F36632" s="1" t="s">
        <v>3</v>
      </c>
    </row>
    <row r="36633" spans="6:6">
      <c r="F36633" s="1" t="s">
        <v>3</v>
      </c>
    </row>
    <row r="36634" spans="6:6">
      <c r="F36634" s="1" t="s">
        <v>3</v>
      </c>
    </row>
    <row r="36635" spans="6:6">
      <c r="F36635" s="1" t="s">
        <v>3</v>
      </c>
    </row>
    <row r="36636" spans="6:6">
      <c r="F36636" s="1" t="s">
        <v>3</v>
      </c>
    </row>
    <row r="36637" spans="6:6">
      <c r="F36637" s="1" t="s">
        <v>3</v>
      </c>
    </row>
    <row r="36638" spans="6:6">
      <c r="F36638" s="1" t="s">
        <v>3</v>
      </c>
    </row>
    <row r="36639" spans="6:6">
      <c r="F36639" s="1" t="s">
        <v>3</v>
      </c>
    </row>
    <row r="36640" spans="6:6">
      <c r="F36640" s="1" t="s">
        <v>3</v>
      </c>
    </row>
    <row r="36641" spans="6:6">
      <c r="F36641" s="1" t="s">
        <v>3</v>
      </c>
    </row>
    <row r="36642" spans="6:6">
      <c r="F36642" s="1" t="s">
        <v>3</v>
      </c>
    </row>
    <row r="36643" spans="6:6">
      <c r="F36643" s="1" t="s">
        <v>3</v>
      </c>
    </row>
    <row r="36644" spans="6:6">
      <c r="F36644" s="1" t="s">
        <v>3</v>
      </c>
    </row>
    <row r="36645" spans="6:6">
      <c r="F36645" s="1" t="s">
        <v>3</v>
      </c>
    </row>
    <row r="36646" spans="6:6">
      <c r="F36646" s="1" t="s">
        <v>3</v>
      </c>
    </row>
    <row r="36647" spans="6:6">
      <c r="F36647" s="1" t="s">
        <v>3</v>
      </c>
    </row>
    <row r="36648" spans="6:6">
      <c r="F36648" s="1" t="s">
        <v>3</v>
      </c>
    </row>
    <row r="36649" spans="6:6">
      <c r="F36649" s="1" t="s">
        <v>3</v>
      </c>
    </row>
    <row r="36650" spans="6:6">
      <c r="F36650" s="1" t="s">
        <v>3</v>
      </c>
    </row>
    <row r="36651" spans="6:6">
      <c r="F36651" s="1" t="s">
        <v>3</v>
      </c>
    </row>
    <row r="36652" spans="6:6">
      <c r="F36652" s="1" t="s">
        <v>3</v>
      </c>
    </row>
    <row r="36653" spans="6:6">
      <c r="F36653" s="1" t="s">
        <v>3</v>
      </c>
    </row>
    <row r="36654" spans="6:6">
      <c r="F36654" s="1" t="s">
        <v>3</v>
      </c>
    </row>
    <row r="36655" spans="6:6">
      <c r="F36655" s="1" t="s">
        <v>3</v>
      </c>
    </row>
    <row r="36656" spans="6:6">
      <c r="F36656" s="1" t="s">
        <v>3</v>
      </c>
    </row>
    <row r="36657" spans="6:6">
      <c r="F36657" s="1" t="s">
        <v>3</v>
      </c>
    </row>
    <row r="36658" spans="6:6">
      <c r="F36658" s="1" t="s">
        <v>3</v>
      </c>
    </row>
    <row r="36659" spans="6:6">
      <c r="F36659" s="1" t="s">
        <v>3</v>
      </c>
    </row>
    <row r="36660" spans="6:6">
      <c r="F36660" s="1" t="s">
        <v>3</v>
      </c>
    </row>
    <row r="36661" spans="6:6">
      <c r="F36661" s="1" t="s">
        <v>3</v>
      </c>
    </row>
    <row r="36662" spans="6:6">
      <c r="F36662" s="1" t="s">
        <v>3</v>
      </c>
    </row>
    <row r="36663" spans="6:6">
      <c r="F36663" s="1" t="s">
        <v>3</v>
      </c>
    </row>
    <row r="36664" spans="6:6">
      <c r="F36664" s="1" t="s">
        <v>3</v>
      </c>
    </row>
    <row r="36665" spans="6:6">
      <c r="F36665" s="1" t="s">
        <v>3</v>
      </c>
    </row>
    <row r="36666" spans="6:6">
      <c r="F36666" s="1" t="s">
        <v>3</v>
      </c>
    </row>
    <row r="36667" spans="6:6">
      <c r="F36667" s="1" t="s">
        <v>3</v>
      </c>
    </row>
    <row r="36668" spans="6:6">
      <c r="F36668" s="1" t="s">
        <v>3</v>
      </c>
    </row>
    <row r="36669" spans="6:6">
      <c r="F36669" s="1" t="s">
        <v>3</v>
      </c>
    </row>
    <row r="36670" spans="6:6">
      <c r="F36670" s="1" t="s">
        <v>3</v>
      </c>
    </row>
    <row r="36671" spans="6:6">
      <c r="F36671" s="1" t="s">
        <v>3</v>
      </c>
    </row>
    <row r="36672" spans="6:6">
      <c r="F36672" s="1" t="s">
        <v>3</v>
      </c>
    </row>
    <row r="36673" spans="6:6">
      <c r="F36673" s="1" t="s">
        <v>3</v>
      </c>
    </row>
    <row r="36674" spans="6:6">
      <c r="F36674" s="1" t="s">
        <v>3</v>
      </c>
    </row>
    <row r="36675" spans="6:6">
      <c r="F36675" s="1" t="s">
        <v>3</v>
      </c>
    </row>
    <row r="36676" spans="6:6">
      <c r="F36676" s="1" t="s">
        <v>3</v>
      </c>
    </row>
    <row r="36677" spans="6:6">
      <c r="F36677" s="1" t="s">
        <v>3</v>
      </c>
    </row>
    <row r="36678" spans="6:6">
      <c r="F36678" s="1" t="s">
        <v>3</v>
      </c>
    </row>
    <row r="36679" spans="6:6">
      <c r="F36679" s="1" t="s">
        <v>3</v>
      </c>
    </row>
    <row r="36680" spans="6:6">
      <c r="F36680" s="1" t="s">
        <v>3</v>
      </c>
    </row>
    <row r="36681" spans="6:6">
      <c r="F36681" s="1" t="s">
        <v>3</v>
      </c>
    </row>
    <row r="36682" spans="6:6">
      <c r="F36682" s="1" t="s">
        <v>3</v>
      </c>
    </row>
    <row r="36683" spans="6:6">
      <c r="F36683" s="1" t="s">
        <v>3</v>
      </c>
    </row>
    <row r="36684" spans="6:6">
      <c r="F36684" s="1" t="s">
        <v>3</v>
      </c>
    </row>
    <row r="36685" spans="6:6">
      <c r="F36685" s="1" t="s">
        <v>3</v>
      </c>
    </row>
    <row r="36686" spans="6:6">
      <c r="F36686" s="1" t="s">
        <v>3</v>
      </c>
    </row>
    <row r="36687" spans="6:6">
      <c r="F36687" s="1" t="s">
        <v>3</v>
      </c>
    </row>
    <row r="36688" spans="6:6">
      <c r="F36688" s="1" t="s">
        <v>3</v>
      </c>
    </row>
    <row r="36689" spans="6:6">
      <c r="F36689" s="1" t="s">
        <v>3</v>
      </c>
    </row>
    <row r="36690" spans="6:6">
      <c r="F36690" s="1" t="s">
        <v>3</v>
      </c>
    </row>
    <row r="36691" spans="6:6">
      <c r="F36691" s="1" t="s">
        <v>3</v>
      </c>
    </row>
    <row r="36692" spans="6:6">
      <c r="F36692" s="1" t="s">
        <v>3</v>
      </c>
    </row>
    <row r="36693" spans="6:6">
      <c r="F36693" s="1" t="s">
        <v>3</v>
      </c>
    </row>
    <row r="36694" spans="6:6">
      <c r="F36694" s="1" t="s">
        <v>3</v>
      </c>
    </row>
    <row r="36695" spans="6:6">
      <c r="F36695" s="1" t="s">
        <v>3</v>
      </c>
    </row>
    <row r="36696" spans="6:6">
      <c r="F36696" s="1" t="s">
        <v>3</v>
      </c>
    </row>
    <row r="36697" spans="6:6">
      <c r="F36697" s="1" t="s">
        <v>3</v>
      </c>
    </row>
    <row r="36698" spans="6:6">
      <c r="F36698" s="1" t="s">
        <v>3</v>
      </c>
    </row>
    <row r="36699" spans="6:6">
      <c r="F36699" s="1" t="s">
        <v>3</v>
      </c>
    </row>
    <row r="36700" spans="6:6">
      <c r="F36700" s="1" t="s">
        <v>3</v>
      </c>
    </row>
    <row r="36701" spans="6:6">
      <c r="F36701" s="1" t="s">
        <v>3</v>
      </c>
    </row>
    <row r="36702" spans="6:6">
      <c r="F36702" s="1" t="s">
        <v>3</v>
      </c>
    </row>
    <row r="36703" spans="6:6">
      <c r="F36703" s="1" t="s">
        <v>3</v>
      </c>
    </row>
    <row r="36704" spans="6:6">
      <c r="F36704" s="1" t="s">
        <v>3</v>
      </c>
    </row>
    <row r="36705" spans="6:6">
      <c r="F36705" s="1" t="s">
        <v>3</v>
      </c>
    </row>
    <row r="36706" spans="6:6">
      <c r="F36706" s="1" t="s">
        <v>3</v>
      </c>
    </row>
    <row r="36707" spans="6:6">
      <c r="F36707" s="1" t="s">
        <v>3</v>
      </c>
    </row>
    <row r="36708" spans="6:6">
      <c r="F36708" s="1" t="s">
        <v>3</v>
      </c>
    </row>
    <row r="36709" spans="6:6">
      <c r="F36709" s="1" t="s">
        <v>3</v>
      </c>
    </row>
    <row r="36710" spans="6:6">
      <c r="F36710" s="1" t="s">
        <v>3</v>
      </c>
    </row>
    <row r="36711" spans="6:6">
      <c r="F36711" s="1" t="s">
        <v>3</v>
      </c>
    </row>
    <row r="36712" spans="6:6">
      <c r="F36712" s="1" t="s">
        <v>3</v>
      </c>
    </row>
    <row r="36713" spans="6:6">
      <c r="F36713" s="1" t="s">
        <v>3</v>
      </c>
    </row>
    <row r="36714" spans="6:6">
      <c r="F36714" s="1" t="s">
        <v>3</v>
      </c>
    </row>
    <row r="36715" spans="6:6">
      <c r="F36715" s="1" t="s">
        <v>3</v>
      </c>
    </row>
    <row r="36716" spans="6:6">
      <c r="F36716" s="1" t="s">
        <v>3</v>
      </c>
    </row>
    <row r="36717" spans="6:6">
      <c r="F36717" s="1" t="s">
        <v>3</v>
      </c>
    </row>
    <row r="36718" spans="6:6">
      <c r="F36718" s="1" t="s">
        <v>3</v>
      </c>
    </row>
    <row r="36719" spans="6:6">
      <c r="F36719" s="1" t="s">
        <v>3</v>
      </c>
    </row>
    <row r="36720" spans="6:6">
      <c r="F36720" s="1" t="s">
        <v>3</v>
      </c>
    </row>
    <row r="36721" spans="6:6">
      <c r="F36721" s="1" t="s">
        <v>3</v>
      </c>
    </row>
    <row r="36722" spans="6:6">
      <c r="F36722" s="1" t="s">
        <v>3</v>
      </c>
    </row>
    <row r="36723" spans="6:6">
      <c r="F36723" s="1" t="s">
        <v>3</v>
      </c>
    </row>
    <row r="36724" spans="6:6">
      <c r="F36724" s="1" t="s">
        <v>3</v>
      </c>
    </row>
    <row r="36725" spans="6:6">
      <c r="F36725" s="1" t="s">
        <v>3</v>
      </c>
    </row>
    <row r="36726" spans="6:6">
      <c r="F36726" s="1" t="s">
        <v>3</v>
      </c>
    </row>
    <row r="36727" spans="6:6">
      <c r="F36727" s="1" t="s">
        <v>3</v>
      </c>
    </row>
    <row r="36728" spans="6:6">
      <c r="F36728" s="1" t="s">
        <v>3</v>
      </c>
    </row>
    <row r="36729" spans="6:6">
      <c r="F36729" s="1" t="s">
        <v>3</v>
      </c>
    </row>
    <row r="36730" spans="6:6">
      <c r="F36730" s="1" t="s">
        <v>3</v>
      </c>
    </row>
    <row r="36731" spans="6:6">
      <c r="F36731" s="1" t="s">
        <v>3</v>
      </c>
    </row>
    <row r="36732" spans="6:6">
      <c r="F36732" s="1" t="s">
        <v>3</v>
      </c>
    </row>
    <row r="36733" spans="6:6">
      <c r="F36733" s="1" t="s">
        <v>3</v>
      </c>
    </row>
    <row r="36734" spans="6:6">
      <c r="F36734" s="1" t="s">
        <v>3</v>
      </c>
    </row>
    <row r="36735" spans="6:6">
      <c r="F36735" s="1" t="s">
        <v>3</v>
      </c>
    </row>
    <row r="36736" spans="6:6">
      <c r="F36736" s="1" t="s">
        <v>3</v>
      </c>
    </row>
    <row r="36737" spans="6:6">
      <c r="F36737" s="1" t="s">
        <v>3</v>
      </c>
    </row>
    <row r="36738" spans="6:6">
      <c r="F36738" s="1" t="s">
        <v>3</v>
      </c>
    </row>
    <row r="36739" spans="6:6">
      <c r="F36739" s="1" t="s">
        <v>3</v>
      </c>
    </row>
    <row r="36740" spans="6:6">
      <c r="F36740" s="1" t="s">
        <v>3</v>
      </c>
    </row>
    <row r="36741" spans="6:6">
      <c r="F36741" s="1" t="s">
        <v>3</v>
      </c>
    </row>
    <row r="36742" spans="6:6">
      <c r="F36742" s="1" t="s">
        <v>3</v>
      </c>
    </row>
    <row r="36743" spans="6:6">
      <c r="F36743" s="1" t="s">
        <v>3</v>
      </c>
    </row>
    <row r="36744" spans="6:6">
      <c r="F36744" s="1" t="s">
        <v>3</v>
      </c>
    </row>
    <row r="36745" spans="6:6">
      <c r="F36745" s="1" t="s">
        <v>3</v>
      </c>
    </row>
    <row r="36746" spans="6:6">
      <c r="F36746" s="1" t="s">
        <v>3</v>
      </c>
    </row>
    <row r="36747" spans="6:6">
      <c r="F36747" s="1" t="s">
        <v>3</v>
      </c>
    </row>
    <row r="36748" spans="6:6">
      <c r="F36748" s="1" t="s">
        <v>3</v>
      </c>
    </row>
    <row r="36749" spans="6:6">
      <c r="F36749" s="1" t="s">
        <v>3</v>
      </c>
    </row>
    <row r="36750" spans="6:6">
      <c r="F36750" s="1" t="s">
        <v>3</v>
      </c>
    </row>
    <row r="36751" spans="6:6">
      <c r="F36751" s="1" t="s">
        <v>3</v>
      </c>
    </row>
    <row r="36752" spans="6:6">
      <c r="F36752" s="1" t="s">
        <v>3</v>
      </c>
    </row>
    <row r="36753" spans="6:6">
      <c r="F36753" s="1" t="s">
        <v>3</v>
      </c>
    </row>
    <row r="36754" spans="6:6">
      <c r="F36754" s="1" t="s">
        <v>3</v>
      </c>
    </row>
    <row r="36755" spans="6:6">
      <c r="F36755" s="1" t="s">
        <v>3</v>
      </c>
    </row>
    <row r="36756" spans="6:6">
      <c r="F36756" s="1" t="s">
        <v>3</v>
      </c>
    </row>
    <row r="36757" spans="6:6">
      <c r="F36757" s="1" t="s">
        <v>3</v>
      </c>
    </row>
    <row r="36758" spans="6:6">
      <c r="F36758" s="1" t="s">
        <v>3</v>
      </c>
    </row>
    <row r="36759" spans="6:6">
      <c r="F36759" s="1" t="s">
        <v>3</v>
      </c>
    </row>
    <row r="36760" spans="6:6">
      <c r="F36760" s="1" t="s">
        <v>3</v>
      </c>
    </row>
    <row r="36761" spans="6:6">
      <c r="F36761" s="1" t="s">
        <v>3</v>
      </c>
    </row>
    <row r="36762" spans="6:6">
      <c r="F36762" s="1" t="s">
        <v>3</v>
      </c>
    </row>
    <row r="36763" spans="6:6">
      <c r="F36763" s="1" t="s">
        <v>3</v>
      </c>
    </row>
    <row r="36764" spans="6:6">
      <c r="F36764" s="1" t="s">
        <v>3</v>
      </c>
    </row>
    <row r="36765" spans="6:6">
      <c r="F36765" s="1" t="s">
        <v>3</v>
      </c>
    </row>
    <row r="36766" spans="6:6">
      <c r="F36766" s="1" t="s">
        <v>3</v>
      </c>
    </row>
    <row r="36767" spans="6:6">
      <c r="F36767" s="1" t="s">
        <v>3</v>
      </c>
    </row>
    <row r="36768" spans="6:6">
      <c r="F36768" s="1" t="s">
        <v>3</v>
      </c>
    </row>
    <row r="36769" spans="6:6">
      <c r="F36769" s="1" t="s">
        <v>3</v>
      </c>
    </row>
    <row r="36770" spans="6:6">
      <c r="F36770" s="1" t="s">
        <v>3</v>
      </c>
    </row>
    <row r="36771" spans="6:6">
      <c r="F36771" s="1" t="s">
        <v>3</v>
      </c>
    </row>
    <row r="36772" spans="6:6">
      <c r="F36772" s="1" t="s">
        <v>3</v>
      </c>
    </row>
    <row r="36773" spans="6:6">
      <c r="F36773" s="1" t="s">
        <v>3</v>
      </c>
    </row>
    <row r="36774" spans="6:6">
      <c r="F36774" s="1" t="s">
        <v>3</v>
      </c>
    </row>
    <row r="36775" spans="6:6">
      <c r="F36775" s="1" t="s">
        <v>3</v>
      </c>
    </row>
    <row r="36776" spans="6:6">
      <c r="F36776" s="1" t="s">
        <v>3</v>
      </c>
    </row>
    <row r="36777" spans="6:6">
      <c r="F36777" s="1" t="s">
        <v>3</v>
      </c>
    </row>
    <row r="36778" spans="6:6">
      <c r="F36778" s="1" t="s">
        <v>3</v>
      </c>
    </row>
    <row r="36779" spans="6:6">
      <c r="F36779" s="1" t="s">
        <v>3</v>
      </c>
    </row>
    <row r="36780" spans="6:6">
      <c r="F36780" s="1" t="s">
        <v>3</v>
      </c>
    </row>
    <row r="36781" spans="6:6">
      <c r="F36781" s="1" t="s">
        <v>3</v>
      </c>
    </row>
    <row r="36782" spans="6:6">
      <c r="F36782" s="1" t="s">
        <v>3</v>
      </c>
    </row>
    <row r="36783" spans="6:6">
      <c r="F36783" s="1" t="s">
        <v>3</v>
      </c>
    </row>
    <row r="36784" spans="6:6">
      <c r="F36784" s="1" t="s">
        <v>3</v>
      </c>
    </row>
    <row r="36785" spans="6:6">
      <c r="F36785" s="1" t="s">
        <v>3</v>
      </c>
    </row>
    <row r="36786" spans="6:6">
      <c r="F36786" s="1" t="s">
        <v>3</v>
      </c>
    </row>
    <row r="36787" spans="6:6">
      <c r="F36787" s="1" t="s">
        <v>3</v>
      </c>
    </row>
    <row r="36788" spans="6:6">
      <c r="F36788" s="1" t="s">
        <v>3</v>
      </c>
    </row>
    <row r="36789" spans="6:6">
      <c r="F36789" s="1" t="s">
        <v>3</v>
      </c>
    </row>
    <row r="36790" spans="6:6">
      <c r="F36790" s="1" t="s">
        <v>3</v>
      </c>
    </row>
    <row r="36791" spans="6:6">
      <c r="F36791" s="1" t="s">
        <v>3</v>
      </c>
    </row>
    <row r="36792" spans="6:6">
      <c r="F36792" s="1" t="s">
        <v>3</v>
      </c>
    </row>
    <row r="36793" spans="6:6">
      <c r="F36793" s="1" t="s">
        <v>3</v>
      </c>
    </row>
    <row r="36794" spans="6:6">
      <c r="F36794" s="1" t="s">
        <v>3</v>
      </c>
    </row>
    <row r="36795" spans="6:6">
      <c r="F36795" s="1" t="s">
        <v>3</v>
      </c>
    </row>
    <row r="36796" spans="6:6">
      <c r="F36796" s="1" t="s">
        <v>3</v>
      </c>
    </row>
    <row r="36797" spans="6:6">
      <c r="F36797" s="1" t="s">
        <v>3</v>
      </c>
    </row>
    <row r="36798" spans="6:6">
      <c r="F36798" s="1" t="s">
        <v>3</v>
      </c>
    </row>
    <row r="36799" spans="6:6">
      <c r="F36799" s="1" t="s">
        <v>3</v>
      </c>
    </row>
    <row r="36800" spans="6:6">
      <c r="F36800" s="1" t="s">
        <v>3</v>
      </c>
    </row>
    <row r="36801" spans="6:6">
      <c r="F36801" s="1" t="s">
        <v>3</v>
      </c>
    </row>
    <row r="36802" spans="6:6">
      <c r="F36802" s="1" t="s">
        <v>3</v>
      </c>
    </row>
    <row r="36803" spans="6:6">
      <c r="F36803" s="1" t="s">
        <v>3</v>
      </c>
    </row>
    <row r="36804" spans="6:6">
      <c r="F36804" s="1" t="s">
        <v>3</v>
      </c>
    </row>
    <row r="36805" spans="6:6">
      <c r="F36805" s="1" t="s">
        <v>3</v>
      </c>
    </row>
    <row r="36806" spans="6:6">
      <c r="F36806" s="1" t="s">
        <v>3</v>
      </c>
    </row>
    <row r="36807" spans="6:6">
      <c r="F36807" s="1" t="s">
        <v>3</v>
      </c>
    </row>
    <row r="36808" spans="6:6">
      <c r="F36808" s="1" t="s">
        <v>3</v>
      </c>
    </row>
    <row r="36809" spans="6:6">
      <c r="F36809" s="1" t="s">
        <v>3</v>
      </c>
    </row>
    <row r="36810" spans="6:6">
      <c r="F36810" s="1" t="s">
        <v>3</v>
      </c>
    </row>
    <row r="36811" spans="6:6">
      <c r="F36811" s="1" t="s">
        <v>3</v>
      </c>
    </row>
    <row r="36812" spans="6:6">
      <c r="F36812" s="1" t="s">
        <v>3</v>
      </c>
    </row>
    <row r="36813" spans="6:6">
      <c r="F36813" s="1" t="s">
        <v>3</v>
      </c>
    </row>
    <row r="36814" spans="6:6">
      <c r="F36814" s="1" t="s">
        <v>3</v>
      </c>
    </row>
    <row r="36815" spans="6:6">
      <c r="F36815" s="1" t="s">
        <v>3</v>
      </c>
    </row>
    <row r="36816" spans="6:6">
      <c r="F36816" s="1" t="s">
        <v>3</v>
      </c>
    </row>
    <row r="36817" spans="6:6">
      <c r="F36817" s="1" t="s">
        <v>3</v>
      </c>
    </row>
    <row r="36818" spans="6:6">
      <c r="F36818" s="1" t="s">
        <v>3</v>
      </c>
    </row>
    <row r="36819" spans="6:6">
      <c r="F36819" s="1" t="s">
        <v>3</v>
      </c>
    </row>
    <row r="36820" spans="6:6">
      <c r="F36820" s="1" t="s">
        <v>3</v>
      </c>
    </row>
    <row r="36821" spans="6:6">
      <c r="F36821" s="1" t="s">
        <v>3</v>
      </c>
    </row>
    <row r="36822" spans="6:6">
      <c r="F36822" s="1" t="s">
        <v>3</v>
      </c>
    </row>
    <row r="36823" spans="6:6">
      <c r="F36823" s="1" t="s">
        <v>3</v>
      </c>
    </row>
    <row r="36824" spans="6:6">
      <c r="F36824" s="1" t="s">
        <v>3</v>
      </c>
    </row>
    <row r="36825" spans="6:6">
      <c r="F36825" s="1" t="s">
        <v>3</v>
      </c>
    </row>
    <row r="36826" spans="6:6">
      <c r="F36826" s="1" t="s">
        <v>3</v>
      </c>
    </row>
    <row r="36827" spans="6:6">
      <c r="F36827" s="1" t="s">
        <v>3</v>
      </c>
    </row>
    <row r="36828" spans="6:6">
      <c r="F36828" s="1" t="s">
        <v>3</v>
      </c>
    </row>
    <row r="36829" spans="6:6">
      <c r="F36829" s="1" t="s">
        <v>3</v>
      </c>
    </row>
    <row r="36830" spans="6:6">
      <c r="F36830" s="1" t="s">
        <v>3</v>
      </c>
    </row>
    <row r="36831" spans="6:6">
      <c r="F36831" s="1" t="s">
        <v>3</v>
      </c>
    </row>
    <row r="36832" spans="6:6">
      <c r="F36832" s="1" t="s">
        <v>3</v>
      </c>
    </row>
    <row r="36833" spans="6:6">
      <c r="F36833" s="1" t="s">
        <v>3</v>
      </c>
    </row>
    <row r="36834" spans="6:6">
      <c r="F36834" s="1" t="s">
        <v>3</v>
      </c>
    </row>
    <row r="36835" spans="6:6">
      <c r="F36835" s="1" t="s">
        <v>3</v>
      </c>
    </row>
    <row r="36836" spans="6:6">
      <c r="F36836" s="1" t="s">
        <v>3</v>
      </c>
    </row>
    <row r="36837" spans="6:6">
      <c r="F36837" s="1" t="s">
        <v>3</v>
      </c>
    </row>
    <row r="36838" spans="6:6">
      <c r="F36838" s="1" t="s">
        <v>3</v>
      </c>
    </row>
    <row r="36839" spans="6:6">
      <c r="F36839" s="1" t="s">
        <v>3</v>
      </c>
    </row>
    <row r="36840" spans="6:6">
      <c r="F36840" s="1" t="s">
        <v>3</v>
      </c>
    </row>
    <row r="36841" spans="6:6">
      <c r="F36841" s="1" t="s">
        <v>3</v>
      </c>
    </row>
    <row r="36842" spans="6:6">
      <c r="F36842" s="1" t="s">
        <v>3</v>
      </c>
    </row>
    <row r="36843" spans="6:6">
      <c r="F36843" s="1" t="s">
        <v>3</v>
      </c>
    </row>
    <row r="36844" spans="6:6">
      <c r="F36844" s="1" t="s">
        <v>3</v>
      </c>
    </row>
    <row r="36845" spans="6:6">
      <c r="F36845" s="1" t="s">
        <v>3</v>
      </c>
    </row>
    <row r="36846" spans="6:6">
      <c r="F36846" s="1" t="s">
        <v>3</v>
      </c>
    </row>
    <row r="36847" spans="6:6">
      <c r="F36847" s="1" t="s">
        <v>3</v>
      </c>
    </row>
    <row r="36848" spans="6:6">
      <c r="F36848" s="1" t="s">
        <v>3</v>
      </c>
    </row>
    <row r="36849" spans="6:6">
      <c r="F36849" s="1" t="s">
        <v>3</v>
      </c>
    </row>
    <row r="36850" spans="6:6">
      <c r="F36850" s="1" t="s">
        <v>3</v>
      </c>
    </row>
    <row r="36851" spans="6:6">
      <c r="F36851" s="1" t="s">
        <v>3</v>
      </c>
    </row>
    <row r="36852" spans="6:6">
      <c r="F36852" s="1" t="s">
        <v>3</v>
      </c>
    </row>
    <row r="36853" spans="6:6">
      <c r="F36853" s="1" t="s">
        <v>3</v>
      </c>
    </row>
    <row r="36854" spans="6:6">
      <c r="F36854" s="1" t="s">
        <v>3</v>
      </c>
    </row>
    <row r="36855" spans="6:6">
      <c r="F36855" s="1" t="s">
        <v>3</v>
      </c>
    </row>
    <row r="36856" spans="6:6">
      <c r="F36856" s="1" t="s">
        <v>3</v>
      </c>
    </row>
    <row r="36857" spans="6:6">
      <c r="F36857" s="1" t="s">
        <v>3</v>
      </c>
    </row>
    <row r="36858" spans="6:6">
      <c r="F36858" s="1" t="s">
        <v>3</v>
      </c>
    </row>
    <row r="36859" spans="6:6">
      <c r="F36859" s="1" t="s">
        <v>3</v>
      </c>
    </row>
    <row r="36860" spans="6:6">
      <c r="F36860" s="1" t="s">
        <v>3</v>
      </c>
    </row>
    <row r="36861" spans="6:6">
      <c r="F36861" s="1" t="s">
        <v>3</v>
      </c>
    </row>
    <row r="36862" spans="6:6">
      <c r="F36862" s="1" t="s">
        <v>3</v>
      </c>
    </row>
    <row r="36863" spans="6:6">
      <c r="F36863" s="1" t="s">
        <v>3</v>
      </c>
    </row>
    <row r="36864" spans="6:6">
      <c r="F36864" s="1" t="s">
        <v>3</v>
      </c>
    </row>
    <row r="36865" spans="6:6">
      <c r="F36865" s="1" t="s">
        <v>3</v>
      </c>
    </row>
    <row r="36866" spans="6:6">
      <c r="F36866" s="1" t="s">
        <v>3</v>
      </c>
    </row>
    <row r="36867" spans="6:6">
      <c r="F36867" s="1" t="s">
        <v>3</v>
      </c>
    </row>
    <row r="36868" spans="6:6">
      <c r="F36868" s="1" t="s">
        <v>3</v>
      </c>
    </row>
    <row r="36869" spans="6:6">
      <c r="F36869" s="1" t="s">
        <v>3</v>
      </c>
    </row>
    <row r="36870" spans="6:6">
      <c r="F36870" s="1" t="s">
        <v>3</v>
      </c>
    </row>
    <row r="36871" spans="6:6">
      <c r="F36871" s="1" t="s">
        <v>3</v>
      </c>
    </row>
    <row r="36872" spans="6:6">
      <c r="F36872" s="1" t="s">
        <v>3</v>
      </c>
    </row>
    <row r="36873" spans="6:6">
      <c r="F36873" s="1" t="s">
        <v>3</v>
      </c>
    </row>
    <row r="36874" spans="6:6">
      <c r="F36874" s="1" t="s">
        <v>3</v>
      </c>
    </row>
    <row r="36875" spans="6:6">
      <c r="F36875" s="1" t="s">
        <v>3</v>
      </c>
    </row>
    <row r="36876" spans="6:6">
      <c r="F36876" s="1" t="s">
        <v>3</v>
      </c>
    </row>
    <row r="36877" spans="6:6">
      <c r="F36877" s="1" t="s">
        <v>3</v>
      </c>
    </row>
    <row r="36878" spans="6:6">
      <c r="F36878" s="1" t="s">
        <v>3</v>
      </c>
    </row>
    <row r="36879" spans="6:6">
      <c r="F36879" s="1" t="s">
        <v>3</v>
      </c>
    </row>
    <row r="36880" spans="6:6">
      <c r="F36880" s="1" t="s">
        <v>3</v>
      </c>
    </row>
    <row r="36881" spans="6:6">
      <c r="F36881" s="1" t="s">
        <v>3</v>
      </c>
    </row>
    <row r="36882" spans="6:6">
      <c r="F36882" s="1" t="s">
        <v>3</v>
      </c>
    </row>
    <row r="36883" spans="6:6">
      <c r="F36883" s="1" t="s">
        <v>3</v>
      </c>
    </row>
    <row r="36884" spans="6:6">
      <c r="F36884" s="1" t="s">
        <v>3</v>
      </c>
    </row>
    <row r="36885" spans="6:6">
      <c r="F36885" s="1" t="s">
        <v>3</v>
      </c>
    </row>
    <row r="36886" spans="6:6">
      <c r="F36886" s="1" t="s">
        <v>3</v>
      </c>
    </row>
    <row r="36887" spans="6:6">
      <c r="F36887" s="1" t="s">
        <v>3</v>
      </c>
    </row>
    <row r="36888" spans="6:6">
      <c r="F36888" s="1" t="s">
        <v>3</v>
      </c>
    </row>
    <row r="36889" spans="6:6">
      <c r="F36889" s="1" t="s">
        <v>3</v>
      </c>
    </row>
    <row r="36890" spans="6:6">
      <c r="F36890" s="1" t="s">
        <v>3</v>
      </c>
    </row>
    <row r="36891" spans="6:6">
      <c r="F36891" s="1" t="s">
        <v>3</v>
      </c>
    </row>
    <row r="36892" spans="6:6">
      <c r="F36892" s="1" t="s">
        <v>3</v>
      </c>
    </row>
    <row r="36893" spans="6:6">
      <c r="F36893" s="1" t="s">
        <v>3</v>
      </c>
    </row>
    <row r="36894" spans="6:6">
      <c r="F36894" s="1" t="s">
        <v>3</v>
      </c>
    </row>
    <row r="36895" spans="6:6">
      <c r="F36895" s="1" t="s">
        <v>3</v>
      </c>
    </row>
    <row r="36896" spans="6:6">
      <c r="F36896" s="1" t="s">
        <v>3</v>
      </c>
    </row>
    <row r="36897" spans="6:6">
      <c r="F36897" s="1" t="s">
        <v>3</v>
      </c>
    </row>
    <row r="36898" spans="6:6">
      <c r="F36898" s="1" t="s">
        <v>3</v>
      </c>
    </row>
    <row r="36899" spans="6:6">
      <c r="F36899" s="1" t="s">
        <v>3</v>
      </c>
    </row>
    <row r="36900" spans="6:6">
      <c r="F36900" s="1" t="s">
        <v>3</v>
      </c>
    </row>
    <row r="36901" spans="6:6">
      <c r="F36901" s="1" t="s">
        <v>3</v>
      </c>
    </row>
    <row r="36902" spans="6:6">
      <c r="F36902" s="1" t="s">
        <v>3</v>
      </c>
    </row>
    <row r="36903" spans="6:6">
      <c r="F36903" s="1" t="s">
        <v>3</v>
      </c>
    </row>
    <row r="36904" spans="6:6">
      <c r="F36904" s="1" t="s">
        <v>3</v>
      </c>
    </row>
    <row r="36905" spans="6:6">
      <c r="F36905" s="1" t="s">
        <v>3</v>
      </c>
    </row>
    <row r="36906" spans="6:6">
      <c r="F36906" s="1" t="s">
        <v>3</v>
      </c>
    </row>
    <row r="36907" spans="6:6">
      <c r="F36907" s="1" t="s">
        <v>3</v>
      </c>
    </row>
    <row r="36908" spans="6:6">
      <c r="F36908" s="1" t="s">
        <v>3</v>
      </c>
    </row>
    <row r="36909" spans="6:6">
      <c r="F36909" s="1" t="s">
        <v>3</v>
      </c>
    </row>
    <row r="36910" spans="6:6">
      <c r="F36910" s="1" t="s">
        <v>3</v>
      </c>
    </row>
    <row r="36911" spans="6:6">
      <c r="F36911" s="1" t="s">
        <v>3</v>
      </c>
    </row>
    <row r="36912" spans="6:6">
      <c r="F36912" s="1" t="s">
        <v>3</v>
      </c>
    </row>
    <row r="36913" spans="6:6">
      <c r="F36913" s="1" t="s">
        <v>3</v>
      </c>
    </row>
    <row r="36914" spans="6:6">
      <c r="F36914" s="1" t="s">
        <v>3</v>
      </c>
    </row>
    <row r="36915" spans="6:6">
      <c r="F36915" s="1" t="s">
        <v>3</v>
      </c>
    </row>
    <row r="36916" spans="6:6">
      <c r="F36916" s="1" t="s">
        <v>3</v>
      </c>
    </row>
    <row r="36917" spans="6:6">
      <c r="F36917" s="1" t="s">
        <v>3</v>
      </c>
    </row>
    <row r="36918" spans="6:6">
      <c r="F36918" s="1" t="s">
        <v>3</v>
      </c>
    </row>
    <row r="36919" spans="6:6">
      <c r="F36919" s="1" t="s">
        <v>3</v>
      </c>
    </row>
    <row r="36920" spans="6:6">
      <c r="F36920" s="1" t="s">
        <v>3</v>
      </c>
    </row>
    <row r="36921" spans="6:6">
      <c r="F36921" s="1" t="s">
        <v>3</v>
      </c>
    </row>
    <row r="36922" spans="6:6">
      <c r="F36922" s="1" t="s">
        <v>3</v>
      </c>
    </row>
    <row r="36923" spans="6:6">
      <c r="F36923" s="1" t="s">
        <v>3</v>
      </c>
    </row>
    <row r="36924" spans="6:6">
      <c r="F36924" s="1" t="s">
        <v>3</v>
      </c>
    </row>
    <row r="36925" spans="6:6">
      <c r="F36925" s="1" t="s">
        <v>3</v>
      </c>
    </row>
    <row r="36926" spans="6:6">
      <c r="F36926" s="1" t="s">
        <v>3</v>
      </c>
    </row>
    <row r="36927" spans="6:6">
      <c r="F36927" s="1" t="s">
        <v>3</v>
      </c>
    </row>
    <row r="36928" spans="6:6">
      <c r="F36928" s="1" t="s">
        <v>3</v>
      </c>
    </row>
    <row r="36929" spans="6:6">
      <c r="F36929" s="1" t="s">
        <v>3</v>
      </c>
    </row>
    <row r="36930" spans="6:6">
      <c r="F36930" s="1" t="s">
        <v>3</v>
      </c>
    </row>
    <row r="36931" spans="6:6">
      <c r="F36931" s="1" t="s">
        <v>3</v>
      </c>
    </row>
    <row r="36932" spans="6:6">
      <c r="F36932" s="1" t="s">
        <v>3</v>
      </c>
    </row>
    <row r="36933" spans="6:6">
      <c r="F36933" s="1" t="s">
        <v>3</v>
      </c>
    </row>
    <row r="36934" spans="6:6">
      <c r="F36934" s="1" t="s">
        <v>3</v>
      </c>
    </row>
    <row r="36935" spans="6:6">
      <c r="F36935" s="1" t="s">
        <v>3</v>
      </c>
    </row>
    <row r="36936" spans="6:6">
      <c r="F36936" s="1" t="s">
        <v>3</v>
      </c>
    </row>
    <row r="36937" spans="6:6">
      <c r="F36937" s="1" t="s">
        <v>3</v>
      </c>
    </row>
    <row r="36938" spans="6:6">
      <c r="F36938" s="1" t="s">
        <v>3</v>
      </c>
    </row>
    <row r="36939" spans="6:6">
      <c r="F36939" s="1" t="s">
        <v>3</v>
      </c>
    </row>
    <row r="36940" spans="6:6">
      <c r="F36940" s="1" t="s">
        <v>3</v>
      </c>
    </row>
    <row r="36941" spans="6:6">
      <c r="F36941" s="1" t="s">
        <v>3</v>
      </c>
    </row>
    <row r="36942" spans="6:6">
      <c r="F36942" s="1" t="s">
        <v>3</v>
      </c>
    </row>
    <row r="36943" spans="6:6">
      <c r="F36943" s="1" t="s">
        <v>3</v>
      </c>
    </row>
    <row r="36944" spans="6:6">
      <c r="F36944" s="1" t="s">
        <v>3</v>
      </c>
    </row>
    <row r="36945" spans="6:6">
      <c r="F36945" s="1" t="s">
        <v>3</v>
      </c>
    </row>
    <row r="36946" spans="6:6">
      <c r="F36946" s="1" t="s">
        <v>3</v>
      </c>
    </row>
    <row r="36947" spans="6:6">
      <c r="F36947" s="1" t="s">
        <v>3</v>
      </c>
    </row>
    <row r="36948" spans="6:6">
      <c r="F36948" s="1" t="s">
        <v>3</v>
      </c>
    </row>
    <row r="36949" spans="6:6">
      <c r="F36949" s="1" t="s">
        <v>3</v>
      </c>
    </row>
    <row r="36950" spans="6:6">
      <c r="F36950" s="1" t="s">
        <v>3</v>
      </c>
    </row>
    <row r="36951" spans="6:6">
      <c r="F36951" s="1" t="s">
        <v>3</v>
      </c>
    </row>
    <row r="36952" spans="6:6">
      <c r="F36952" s="1" t="s">
        <v>3</v>
      </c>
    </row>
    <row r="36953" spans="6:6">
      <c r="F36953" s="1" t="s">
        <v>3</v>
      </c>
    </row>
    <row r="36954" spans="6:6">
      <c r="F36954" s="1" t="s">
        <v>3</v>
      </c>
    </row>
    <row r="36955" spans="6:6">
      <c r="F36955" s="1" t="s">
        <v>3</v>
      </c>
    </row>
    <row r="36956" spans="6:6">
      <c r="F36956" s="1" t="s">
        <v>3</v>
      </c>
    </row>
    <row r="36957" spans="6:6">
      <c r="F36957" s="1" t="s">
        <v>3</v>
      </c>
    </row>
    <row r="36958" spans="6:6">
      <c r="F36958" s="1" t="s">
        <v>3</v>
      </c>
    </row>
    <row r="36959" spans="6:6">
      <c r="F36959" s="1" t="s">
        <v>3</v>
      </c>
    </row>
    <row r="36960" spans="6:6">
      <c r="F36960" s="1" t="s">
        <v>3</v>
      </c>
    </row>
    <row r="36961" spans="6:6">
      <c r="F36961" s="1" t="s">
        <v>3</v>
      </c>
    </row>
    <row r="36962" spans="6:6">
      <c r="F36962" s="1" t="s">
        <v>3</v>
      </c>
    </row>
    <row r="36963" spans="6:6">
      <c r="F36963" s="1" t="s">
        <v>3</v>
      </c>
    </row>
    <row r="36964" spans="6:6">
      <c r="F36964" s="1" t="s">
        <v>3</v>
      </c>
    </row>
    <row r="36965" spans="6:6">
      <c r="F36965" s="1" t="s">
        <v>3</v>
      </c>
    </row>
    <row r="36966" spans="6:6">
      <c r="F36966" s="1" t="s">
        <v>3</v>
      </c>
    </row>
    <row r="36967" spans="6:6">
      <c r="F36967" s="1" t="s">
        <v>3</v>
      </c>
    </row>
    <row r="36968" spans="6:6">
      <c r="F36968" s="1" t="s">
        <v>3</v>
      </c>
    </row>
    <row r="36969" spans="6:6">
      <c r="F36969" s="1" t="s">
        <v>3</v>
      </c>
    </row>
    <row r="36970" spans="6:6">
      <c r="F36970" s="1" t="s">
        <v>3</v>
      </c>
    </row>
    <row r="36971" spans="6:6">
      <c r="F36971" s="1" t="s">
        <v>3</v>
      </c>
    </row>
    <row r="36972" spans="6:6">
      <c r="F36972" s="1" t="s">
        <v>3</v>
      </c>
    </row>
    <row r="36973" spans="6:6">
      <c r="F36973" s="1" t="s">
        <v>3</v>
      </c>
    </row>
    <row r="36974" spans="6:6">
      <c r="F36974" s="1" t="s">
        <v>3</v>
      </c>
    </row>
    <row r="36975" spans="6:6">
      <c r="F36975" s="1" t="s">
        <v>3</v>
      </c>
    </row>
    <row r="36976" spans="6:6">
      <c r="F36976" s="1" t="s">
        <v>3</v>
      </c>
    </row>
    <row r="36977" spans="6:6">
      <c r="F36977" s="1" t="s">
        <v>3</v>
      </c>
    </row>
    <row r="36978" spans="6:6">
      <c r="F36978" s="1" t="s">
        <v>3</v>
      </c>
    </row>
    <row r="36979" spans="6:6">
      <c r="F36979" s="1" t="s">
        <v>3</v>
      </c>
    </row>
    <row r="36980" spans="6:6">
      <c r="F36980" s="1" t="s">
        <v>3</v>
      </c>
    </row>
    <row r="36981" spans="6:6">
      <c r="F36981" s="1" t="s">
        <v>3</v>
      </c>
    </row>
    <row r="36982" spans="6:6">
      <c r="F36982" s="1" t="s">
        <v>3</v>
      </c>
    </row>
    <row r="36983" spans="6:6">
      <c r="F36983" s="1" t="s">
        <v>3</v>
      </c>
    </row>
    <row r="36984" spans="6:6">
      <c r="F36984" s="1" t="s">
        <v>3</v>
      </c>
    </row>
    <row r="36985" spans="6:6">
      <c r="F36985" s="1" t="s">
        <v>3</v>
      </c>
    </row>
    <row r="36986" spans="6:6">
      <c r="F36986" s="1" t="s">
        <v>3</v>
      </c>
    </row>
    <row r="36987" spans="6:6">
      <c r="F36987" s="1" t="s">
        <v>3</v>
      </c>
    </row>
    <row r="36988" spans="6:6">
      <c r="F36988" s="1" t="s">
        <v>3</v>
      </c>
    </row>
    <row r="36989" spans="6:6">
      <c r="F36989" s="1" t="s">
        <v>3</v>
      </c>
    </row>
    <row r="36990" spans="6:6">
      <c r="F36990" s="1" t="s">
        <v>3</v>
      </c>
    </row>
    <row r="36991" spans="6:6">
      <c r="F36991" s="1" t="s">
        <v>3</v>
      </c>
    </row>
    <row r="36992" spans="6:6">
      <c r="F36992" s="1" t="s">
        <v>3</v>
      </c>
    </row>
    <row r="36993" spans="6:6">
      <c r="F36993" s="1" t="s">
        <v>3</v>
      </c>
    </row>
    <row r="36994" spans="6:6">
      <c r="F36994" s="1" t="s">
        <v>3</v>
      </c>
    </row>
    <row r="36995" spans="6:6">
      <c r="F36995" s="1" t="s">
        <v>3</v>
      </c>
    </row>
    <row r="36996" spans="6:6">
      <c r="F36996" s="1" t="s">
        <v>3</v>
      </c>
    </row>
    <row r="36997" spans="6:6">
      <c r="F36997" s="1" t="s">
        <v>3</v>
      </c>
    </row>
    <row r="36998" spans="6:6">
      <c r="F36998" s="1" t="s">
        <v>3</v>
      </c>
    </row>
    <row r="36999" spans="6:6">
      <c r="F36999" s="1" t="s">
        <v>3</v>
      </c>
    </row>
    <row r="37000" spans="6:6">
      <c r="F37000" s="1" t="s">
        <v>3</v>
      </c>
    </row>
    <row r="37001" spans="6:6">
      <c r="F37001" s="1" t="s">
        <v>3</v>
      </c>
    </row>
    <row r="37002" spans="6:6">
      <c r="F37002" s="1" t="s">
        <v>3</v>
      </c>
    </row>
    <row r="37003" spans="6:6">
      <c r="F37003" s="1" t="s">
        <v>3</v>
      </c>
    </row>
    <row r="37004" spans="6:6">
      <c r="F37004" s="1" t="s">
        <v>3</v>
      </c>
    </row>
    <row r="37005" spans="6:6">
      <c r="F37005" s="1" t="s">
        <v>3</v>
      </c>
    </row>
    <row r="37006" spans="6:6">
      <c r="F37006" s="1" t="s">
        <v>3</v>
      </c>
    </row>
    <row r="37007" spans="6:6">
      <c r="F37007" s="1" t="s">
        <v>3</v>
      </c>
    </row>
    <row r="37008" spans="6:6">
      <c r="F37008" s="1" t="s">
        <v>3</v>
      </c>
    </row>
    <row r="37009" spans="6:6">
      <c r="F37009" s="1" t="s">
        <v>3</v>
      </c>
    </row>
    <row r="37010" spans="6:6">
      <c r="F37010" s="1" t="s">
        <v>3</v>
      </c>
    </row>
    <row r="37011" spans="6:6">
      <c r="F37011" s="1" t="s">
        <v>3</v>
      </c>
    </row>
    <row r="37012" spans="6:6">
      <c r="F37012" s="1" t="s">
        <v>3</v>
      </c>
    </row>
    <row r="37013" spans="6:6">
      <c r="F37013" s="1" t="s">
        <v>3</v>
      </c>
    </row>
    <row r="37014" spans="6:6">
      <c r="F37014" s="1" t="s">
        <v>3</v>
      </c>
    </row>
    <row r="37015" spans="6:6">
      <c r="F37015" s="1" t="s">
        <v>3</v>
      </c>
    </row>
    <row r="37016" spans="6:6">
      <c r="F37016" s="1" t="s">
        <v>3</v>
      </c>
    </row>
    <row r="37017" spans="6:6">
      <c r="F37017" s="1" t="s">
        <v>3</v>
      </c>
    </row>
    <row r="37018" spans="6:6">
      <c r="F37018" s="1" t="s">
        <v>3</v>
      </c>
    </row>
    <row r="37019" spans="6:6">
      <c r="F37019" s="1" t="s">
        <v>3</v>
      </c>
    </row>
    <row r="37020" spans="6:6">
      <c r="F37020" s="1" t="s">
        <v>3</v>
      </c>
    </row>
    <row r="37021" spans="6:6">
      <c r="F37021" s="1" t="s">
        <v>3</v>
      </c>
    </row>
    <row r="37022" spans="6:6">
      <c r="F37022" s="1" t="s">
        <v>3</v>
      </c>
    </row>
    <row r="37023" spans="6:6">
      <c r="F37023" s="1" t="s">
        <v>3</v>
      </c>
    </row>
    <row r="37024" spans="6:6">
      <c r="F37024" s="1" t="s">
        <v>3</v>
      </c>
    </row>
    <row r="37025" spans="6:6">
      <c r="F37025" s="1" t="s">
        <v>3</v>
      </c>
    </row>
    <row r="37026" spans="6:6">
      <c r="F37026" s="1" t="s">
        <v>3</v>
      </c>
    </row>
    <row r="37027" spans="6:6">
      <c r="F37027" s="1" t="s">
        <v>3</v>
      </c>
    </row>
    <row r="37028" spans="6:6">
      <c r="F37028" s="1" t="s">
        <v>3</v>
      </c>
    </row>
    <row r="37029" spans="6:6">
      <c r="F37029" s="1" t="s">
        <v>3</v>
      </c>
    </row>
    <row r="37030" spans="6:6">
      <c r="F37030" s="1" t="s">
        <v>3</v>
      </c>
    </row>
    <row r="37031" spans="6:6">
      <c r="F37031" s="1" t="s">
        <v>3</v>
      </c>
    </row>
    <row r="37032" spans="6:6">
      <c r="F37032" s="1" t="s">
        <v>3</v>
      </c>
    </row>
    <row r="37033" spans="6:6">
      <c r="F37033" s="1" t="s">
        <v>3</v>
      </c>
    </row>
    <row r="37034" spans="6:6">
      <c r="F37034" s="1" t="s">
        <v>3</v>
      </c>
    </row>
    <row r="37035" spans="6:6">
      <c r="F37035" s="1" t="s">
        <v>3</v>
      </c>
    </row>
    <row r="37036" spans="6:6">
      <c r="F37036" s="1" t="s">
        <v>3</v>
      </c>
    </row>
    <row r="37037" spans="6:6">
      <c r="F37037" s="1" t="s">
        <v>3</v>
      </c>
    </row>
    <row r="37038" spans="6:6">
      <c r="F37038" s="1" t="s">
        <v>3</v>
      </c>
    </row>
    <row r="37039" spans="6:6">
      <c r="F37039" s="1" t="s">
        <v>3</v>
      </c>
    </row>
    <row r="37040" spans="6:6">
      <c r="F37040" s="1" t="s">
        <v>3</v>
      </c>
    </row>
    <row r="37041" spans="6:6">
      <c r="F37041" s="1" t="s">
        <v>3</v>
      </c>
    </row>
    <row r="37042" spans="6:6">
      <c r="F37042" s="1" t="s">
        <v>3</v>
      </c>
    </row>
    <row r="37043" spans="6:6">
      <c r="F37043" s="1" t="s">
        <v>3</v>
      </c>
    </row>
    <row r="37044" spans="6:6">
      <c r="F37044" s="1" t="s">
        <v>3</v>
      </c>
    </row>
    <row r="37045" spans="6:6">
      <c r="F37045" s="1" t="s">
        <v>3</v>
      </c>
    </row>
    <row r="37046" spans="6:6">
      <c r="F37046" s="1" t="s">
        <v>3</v>
      </c>
    </row>
    <row r="37047" spans="6:6">
      <c r="F37047" s="1" t="s">
        <v>3</v>
      </c>
    </row>
    <row r="37048" spans="6:6">
      <c r="F37048" s="1" t="s">
        <v>3</v>
      </c>
    </row>
    <row r="37049" spans="6:6">
      <c r="F37049" s="1" t="s">
        <v>3</v>
      </c>
    </row>
    <row r="37050" spans="6:6">
      <c r="F37050" s="1" t="s">
        <v>3</v>
      </c>
    </row>
    <row r="37051" spans="6:6">
      <c r="F37051" s="1" t="s">
        <v>3</v>
      </c>
    </row>
    <row r="37052" spans="6:6">
      <c r="F37052" s="1" t="s">
        <v>3</v>
      </c>
    </row>
    <row r="37053" spans="6:6">
      <c r="F37053" s="1" t="s">
        <v>3</v>
      </c>
    </row>
    <row r="37054" spans="6:6">
      <c r="F37054" s="1" t="s">
        <v>3</v>
      </c>
    </row>
    <row r="37055" spans="6:6">
      <c r="F37055" s="1" t="s">
        <v>3</v>
      </c>
    </row>
    <row r="37056" spans="6:6">
      <c r="F37056" s="1" t="s">
        <v>3</v>
      </c>
    </row>
    <row r="37057" spans="6:6">
      <c r="F37057" s="1" t="s">
        <v>3</v>
      </c>
    </row>
    <row r="37058" spans="6:6">
      <c r="F37058" s="1" t="s">
        <v>3</v>
      </c>
    </row>
    <row r="37059" spans="6:6">
      <c r="F37059" s="1" t="s">
        <v>3</v>
      </c>
    </row>
    <row r="37060" spans="6:6">
      <c r="F37060" s="1" t="s">
        <v>3</v>
      </c>
    </row>
    <row r="37061" spans="6:6">
      <c r="F37061" s="1" t="s">
        <v>3</v>
      </c>
    </row>
    <row r="37062" spans="6:6">
      <c r="F37062" s="1" t="s">
        <v>3</v>
      </c>
    </row>
    <row r="37063" spans="6:6">
      <c r="F37063" s="1" t="s">
        <v>3</v>
      </c>
    </row>
    <row r="37064" spans="6:6">
      <c r="F37064" s="1" t="s">
        <v>3</v>
      </c>
    </row>
    <row r="37065" spans="6:6">
      <c r="F37065" s="1" t="s">
        <v>3</v>
      </c>
    </row>
    <row r="37066" spans="6:6">
      <c r="F37066" s="1" t="s">
        <v>3</v>
      </c>
    </row>
    <row r="37067" spans="6:6">
      <c r="F37067" s="1" t="s">
        <v>3</v>
      </c>
    </row>
    <row r="37068" spans="6:6">
      <c r="F37068" s="1" t="s">
        <v>3</v>
      </c>
    </row>
    <row r="37069" spans="6:6">
      <c r="F37069" s="1" t="s">
        <v>3</v>
      </c>
    </row>
    <row r="37070" spans="6:6">
      <c r="F37070" s="1" t="s">
        <v>3</v>
      </c>
    </row>
    <row r="37071" spans="6:6">
      <c r="F37071" s="1" t="s">
        <v>3</v>
      </c>
    </row>
    <row r="37072" spans="6:6">
      <c r="F37072" s="1" t="s">
        <v>3</v>
      </c>
    </row>
    <row r="37073" spans="6:6">
      <c r="F37073" s="1" t="s">
        <v>3</v>
      </c>
    </row>
    <row r="37074" spans="6:6">
      <c r="F37074" s="1" t="s">
        <v>3</v>
      </c>
    </row>
    <row r="37075" spans="6:6">
      <c r="F37075" s="1" t="s">
        <v>3</v>
      </c>
    </row>
    <row r="37076" spans="6:6">
      <c r="F37076" s="1" t="s">
        <v>3</v>
      </c>
    </row>
    <row r="37077" spans="6:6">
      <c r="F37077" s="1" t="s">
        <v>3</v>
      </c>
    </row>
    <row r="37078" spans="6:6">
      <c r="F37078" s="1" t="s">
        <v>3</v>
      </c>
    </row>
    <row r="37079" spans="6:6">
      <c r="F37079" s="1" t="s">
        <v>3</v>
      </c>
    </row>
    <row r="37080" spans="6:6">
      <c r="F37080" s="1" t="s">
        <v>3</v>
      </c>
    </row>
    <row r="37081" spans="6:6">
      <c r="F37081" s="1" t="s">
        <v>3</v>
      </c>
    </row>
    <row r="37082" spans="6:6">
      <c r="F37082" s="1" t="s">
        <v>3</v>
      </c>
    </row>
    <row r="37083" spans="6:6">
      <c r="F37083" s="1" t="s">
        <v>3</v>
      </c>
    </row>
    <row r="37084" spans="6:6">
      <c r="F37084" s="1" t="s">
        <v>3</v>
      </c>
    </row>
    <row r="37085" spans="6:6">
      <c r="F37085" s="1" t="s">
        <v>3</v>
      </c>
    </row>
    <row r="37086" spans="6:6">
      <c r="F37086" s="1" t="s">
        <v>3</v>
      </c>
    </row>
    <row r="37087" spans="6:6">
      <c r="F37087" s="1" t="s">
        <v>3</v>
      </c>
    </row>
    <row r="37088" spans="6:6">
      <c r="F37088" s="1" t="s">
        <v>3</v>
      </c>
    </row>
    <row r="37089" spans="6:6">
      <c r="F37089" s="1" t="s">
        <v>3</v>
      </c>
    </row>
    <row r="37090" spans="6:6">
      <c r="F37090" s="1" t="s">
        <v>3</v>
      </c>
    </row>
    <row r="37091" spans="6:6">
      <c r="F37091" s="1" t="s">
        <v>3</v>
      </c>
    </row>
    <row r="37092" spans="6:6">
      <c r="F37092" s="1" t="s">
        <v>3</v>
      </c>
    </row>
    <row r="37093" spans="6:6">
      <c r="F37093" s="1" t="s">
        <v>3</v>
      </c>
    </row>
    <row r="37094" spans="6:6">
      <c r="F37094" s="1" t="s">
        <v>3</v>
      </c>
    </row>
    <row r="37095" spans="6:6">
      <c r="F37095" s="1" t="s">
        <v>3</v>
      </c>
    </row>
    <row r="37096" spans="6:6">
      <c r="F37096" s="1" t="s">
        <v>3</v>
      </c>
    </row>
    <row r="37097" spans="6:6">
      <c r="F37097" s="1" t="s">
        <v>3</v>
      </c>
    </row>
    <row r="37098" spans="6:6">
      <c r="F37098" s="1" t="s">
        <v>3</v>
      </c>
    </row>
    <row r="37099" spans="6:6">
      <c r="F37099" s="1" t="s">
        <v>3</v>
      </c>
    </row>
    <row r="37100" spans="6:6">
      <c r="F37100" s="1" t="s">
        <v>3</v>
      </c>
    </row>
    <row r="37101" spans="6:6">
      <c r="F37101" s="1" t="s">
        <v>3</v>
      </c>
    </row>
    <row r="37102" spans="6:6">
      <c r="F37102" s="1" t="s">
        <v>3</v>
      </c>
    </row>
    <row r="37103" spans="6:6">
      <c r="F37103" s="1" t="s">
        <v>3</v>
      </c>
    </row>
    <row r="37104" spans="6:6">
      <c r="F37104" s="1" t="s">
        <v>3</v>
      </c>
    </row>
    <row r="37105" spans="6:6">
      <c r="F37105" s="1" t="s">
        <v>3</v>
      </c>
    </row>
    <row r="37106" spans="6:6">
      <c r="F37106" s="1" t="s">
        <v>3</v>
      </c>
    </row>
    <row r="37107" spans="6:6">
      <c r="F37107" s="1" t="s">
        <v>3</v>
      </c>
    </row>
    <row r="37108" spans="6:6">
      <c r="F37108" s="1" t="s">
        <v>3</v>
      </c>
    </row>
    <row r="37109" spans="6:6">
      <c r="F37109" s="1" t="s">
        <v>3</v>
      </c>
    </row>
    <row r="37110" spans="6:6">
      <c r="F37110" s="1" t="s">
        <v>3</v>
      </c>
    </row>
    <row r="37111" spans="6:6">
      <c r="F37111" s="1" t="s">
        <v>3</v>
      </c>
    </row>
    <row r="37112" spans="6:6">
      <c r="F37112" s="1" t="s">
        <v>3</v>
      </c>
    </row>
    <row r="37113" spans="6:6">
      <c r="F37113" s="1" t="s">
        <v>3</v>
      </c>
    </row>
    <row r="37114" spans="6:6">
      <c r="F37114" s="1" t="s">
        <v>3</v>
      </c>
    </row>
    <row r="37115" spans="6:6">
      <c r="F37115" s="1" t="s">
        <v>3</v>
      </c>
    </row>
    <row r="37116" spans="6:6">
      <c r="F37116" s="1" t="s">
        <v>3</v>
      </c>
    </row>
    <row r="37117" spans="6:6">
      <c r="F37117" s="1" t="s">
        <v>3</v>
      </c>
    </row>
    <row r="37118" spans="6:6">
      <c r="F37118" s="1" t="s">
        <v>3</v>
      </c>
    </row>
    <row r="37119" spans="6:6">
      <c r="F37119" s="1" t="s">
        <v>3</v>
      </c>
    </row>
    <row r="37120" spans="6:6">
      <c r="F37120" s="1" t="s">
        <v>3</v>
      </c>
    </row>
    <row r="37121" spans="6:6">
      <c r="F37121" s="1" t="s">
        <v>3</v>
      </c>
    </row>
    <row r="37122" spans="6:6">
      <c r="F37122" s="1" t="s">
        <v>3</v>
      </c>
    </row>
    <row r="37123" spans="6:6">
      <c r="F37123" s="1" t="s">
        <v>3</v>
      </c>
    </row>
    <row r="37124" spans="6:6">
      <c r="F37124" s="1" t="s">
        <v>3</v>
      </c>
    </row>
    <row r="37125" spans="6:6">
      <c r="F37125" s="1" t="s">
        <v>3</v>
      </c>
    </row>
    <row r="37126" spans="6:6">
      <c r="F37126" s="1" t="s">
        <v>3</v>
      </c>
    </row>
    <row r="37127" spans="6:6">
      <c r="F37127" s="1" t="s">
        <v>3</v>
      </c>
    </row>
    <row r="37128" spans="6:6">
      <c r="F37128" s="1" t="s">
        <v>3</v>
      </c>
    </row>
    <row r="37129" spans="6:6">
      <c r="F37129" s="1" t="s">
        <v>3</v>
      </c>
    </row>
    <row r="37130" spans="6:6">
      <c r="F37130" s="1" t="s">
        <v>3</v>
      </c>
    </row>
    <row r="37131" spans="6:6">
      <c r="F37131" s="1" t="s">
        <v>3</v>
      </c>
    </row>
    <row r="37132" spans="6:6">
      <c r="F37132" s="1" t="s">
        <v>3</v>
      </c>
    </row>
    <row r="37133" spans="6:6">
      <c r="F37133" s="1" t="s">
        <v>3</v>
      </c>
    </row>
    <row r="37134" spans="6:6">
      <c r="F37134" s="1" t="s">
        <v>3</v>
      </c>
    </row>
    <row r="37135" spans="6:6">
      <c r="F37135" s="1" t="s">
        <v>3</v>
      </c>
    </row>
    <row r="37136" spans="6:6">
      <c r="F37136" s="1" t="s">
        <v>3</v>
      </c>
    </row>
    <row r="37137" spans="6:6">
      <c r="F37137" s="1" t="s">
        <v>3</v>
      </c>
    </row>
    <row r="37138" spans="6:6">
      <c r="F37138" s="1" t="s">
        <v>3</v>
      </c>
    </row>
    <row r="37139" spans="6:6">
      <c r="F37139" s="1" t="s">
        <v>3</v>
      </c>
    </row>
    <row r="37140" spans="6:6">
      <c r="F37140" s="1" t="s">
        <v>3</v>
      </c>
    </row>
    <row r="37141" spans="6:6">
      <c r="F37141" s="1" t="s">
        <v>3</v>
      </c>
    </row>
    <row r="37142" spans="6:6">
      <c r="F37142" s="1" t="s">
        <v>3</v>
      </c>
    </row>
    <row r="37143" spans="6:6">
      <c r="F37143" s="1" t="s">
        <v>3</v>
      </c>
    </row>
    <row r="37144" spans="6:6">
      <c r="F37144" s="1" t="s">
        <v>3</v>
      </c>
    </row>
    <row r="37145" spans="6:6">
      <c r="F37145" s="1" t="s">
        <v>3</v>
      </c>
    </row>
    <row r="37146" spans="6:6">
      <c r="F37146" s="1" t="s">
        <v>3</v>
      </c>
    </row>
    <row r="37147" spans="6:6">
      <c r="F37147" s="1" t="s">
        <v>3</v>
      </c>
    </row>
    <row r="37148" spans="6:6">
      <c r="F37148" s="1" t="s">
        <v>3</v>
      </c>
    </row>
    <row r="37149" spans="6:6">
      <c r="F37149" s="1" t="s">
        <v>3</v>
      </c>
    </row>
    <row r="37150" spans="6:6">
      <c r="F37150" s="1" t="s">
        <v>3</v>
      </c>
    </row>
    <row r="37151" spans="6:6">
      <c r="F37151" s="1" t="s">
        <v>3</v>
      </c>
    </row>
    <row r="37152" spans="6:6">
      <c r="F37152" s="1" t="s">
        <v>3</v>
      </c>
    </row>
    <row r="37153" spans="6:6">
      <c r="F37153" s="1" t="s">
        <v>3</v>
      </c>
    </row>
    <row r="37154" spans="6:6">
      <c r="F37154" s="1" t="s">
        <v>3</v>
      </c>
    </row>
    <row r="37155" spans="6:6">
      <c r="F37155" s="1" t="s">
        <v>3</v>
      </c>
    </row>
    <row r="37156" spans="6:6">
      <c r="F37156" s="1" t="s">
        <v>3</v>
      </c>
    </row>
    <row r="37157" spans="6:6">
      <c r="F37157" s="1" t="s">
        <v>3</v>
      </c>
    </row>
    <row r="37158" spans="6:6">
      <c r="F37158" s="1" t="s">
        <v>3</v>
      </c>
    </row>
    <row r="37159" spans="6:6">
      <c r="F37159" s="1" t="s">
        <v>3</v>
      </c>
    </row>
    <row r="37160" spans="6:6">
      <c r="F37160" s="1" t="s">
        <v>3</v>
      </c>
    </row>
    <row r="37161" spans="6:6">
      <c r="F37161" s="1" t="s">
        <v>3</v>
      </c>
    </row>
    <row r="37162" spans="6:6">
      <c r="F37162" s="1" t="s">
        <v>3</v>
      </c>
    </row>
    <row r="37163" spans="6:6">
      <c r="F37163" s="1" t="s">
        <v>3</v>
      </c>
    </row>
    <row r="37164" spans="6:6">
      <c r="F37164" s="1" t="s">
        <v>3</v>
      </c>
    </row>
    <row r="37165" spans="6:6">
      <c r="F37165" s="1" t="s">
        <v>3</v>
      </c>
    </row>
    <row r="37166" spans="6:6">
      <c r="F37166" s="1" t="s">
        <v>3</v>
      </c>
    </row>
    <row r="37167" spans="6:6">
      <c r="F37167" s="1" t="s">
        <v>3</v>
      </c>
    </row>
    <row r="37168" spans="6:6">
      <c r="F37168" s="1" t="s">
        <v>3</v>
      </c>
    </row>
    <row r="37169" spans="6:6">
      <c r="F37169" s="1" t="s">
        <v>3</v>
      </c>
    </row>
    <row r="37170" spans="6:6">
      <c r="F37170" s="1" t="s">
        <v>3</v>
      </c>
    </row>
    <row r="37171" spans="6:6">
      <c r="F37171" s="1" t="s">
        <v>3</v>
      </c>
    </row>
    <row r="37172" spans="6:6">
      <c r="F37172" s="1" t="s">
        <v>3</v>
      </c>
    </row>
    <row r="37173" spans="6:6">
      <c r="F37173" s="1" t="s">
        <v>3</v>
      </c>
    </row>
    <row r="37174" spans="6:6">
      <c r="F37174" s="1" t="s">
        <v>3</v>
      </c>
    </row>
    <row r="37175" spans="6:6">
      <c r="F37175" s="1" t="s">
        <v>3</v>
      </c>
    </row>
    <row r="37176" spans="6:6">
      <c r="F37176" s="1" t="s">
        <v>3</v>
      </c>
    </row>
    <row r="37177" spans="6:6">
      <c r="F37177" s="1" t="s">
        <v>3</v>
      </c>
    </row>
    <row r="37178" spans="6:6">
      <c r="F37178" s="1" t="s">
        <v>3</v>
      </c>
    </row>
    <row r="37179" spans="6:6">
      <c r="F37179" s="1" t="s">
        <v>3</v>
      </c>
    </row>
    <row r="37180" spans="6:6">
      <c r="F37180" s="1" t="s">
        <v>3</v>
      </c>
    </row>
    <row r="37181" spans="6:6">
      <c r="F37181" s="1" t="s">
        <v>3</v>
      </c>
    </row>
    <row r="37182" spans="6:6">
      <c r="F37182" s="1" t="s">
        <v>3</v>
      </c>
    </row>
    <row r="37183" spans="6:6">
      <c r="F37183" s="1" t="s">
        <v>3</v>
      </c>
    </row>
    <row r="37184" spans="6:6">
      <c r="F37184" s="1" t="s">
        <v>3</v>
      </c>
    </row>
    <row r="37185" spans="6:6">
      <c r="F37185" s="1" t="s">
        <v>3</v>
      </c>
    </row>
    <row r="37186" spans="6:6">
      <c r="F37186" s="1" t="s">
        <v>3</v>
      </c>
    </row>
    <row r="37187" spans="6:6">
      <c r="F37187" s="1" t="s">
        <v>3</v>
      </c>
    </row>
    <row r="37188" spans="6:6">
      <c r="F37188" s="1" t="s">
        <v>3</v>
      </c>
    </row>
    <row r="37189" spans="6:6">
      <c r="F37189" s="1" t="s">
        <v>3</v>
      </c>
    </row>
    <row r="37190" spans="6:6">
      <c r="F37190" s="1" t="s">
        <v>3</v>
      </c>
    </row>
    <row r="37191" spans="6:6">
      <c r="F37191" s="1" t="s">
        <v>3</v>
      </c>
    </row>
    <row r="37192" spans="6:6">
      <c r="F37192" s="1" t="s">
        <v>3</v>
      </c>
    </row>
    <row r="37193" spans="6:6">
      <c r="F37193" s="1" t="s">
        <v>3</v>
      </c>
    </row>
    <row r="37194" spans="6:6">
      <c r="F37194" s="1" t="s">
        <v>3</v>
      </c>
    </row>
    <row r="37195" spans="6:6">
      <c r="F37195" s="1" t="s">
        <v>3</v>
      </c>
    </row>
    <row r="37196" spans="6:6">
      <c r="F37196" s="1" t="s">
        <v>3</v>
      </c>
    </row>
    <row r="37197" spans="6:6">
      <c r="F37197" s="1" t="s">
        <v>3</v>
      </c>
    </row>
    <row r="37198" spans="6:6">
      <c r="F37198" s="1" t="s">
        <v>3</v>
      </c>
    </row>
    <row r="37199" spans="6:6">
      <c r="F37199" s="1" t="s">
        <v>3</v>
      </c>
    </row>
    <row r="37200" spans="6:6">
      <c r="F37200" s="1" t="s">
        <v>3</v>
      </c>
    </row>
    <row r="37201" spans="6:6">
      <c r="F37201" s="1" t="s">
        <v>3</v>
      </c>
    </row>
    <row r="37202" spans="6:6">
      <c r="F37202" s="1" t="s">
        <v>3</v>
      </c>
    </row>
    <row r="37203" spans="6:6">
      <c r="F37203" s="1" t="s">
        <v>3</v>
      </c>
    </row>
    <row r="37204" spans="6:6">
      <c r="F37204" s="1" t="s">
        <v>3</v>
      </c>
    </row>
    <row r="37205" spans="6:6">
      <c r="F37205" s="1" t="s">
        <v>3</v>
      </c>
    </row>
    <row r="37206" spans="6:6">
      <c r="F37206" s="1" t="s">
        <v>3</v>
      </c>
    </row>
    <row r="37207" spans="6:6">
      <c r="F37207" s="1" t="s">
        <v>3</v>
      </c>
    </row>
    <row r="37208" spans="6:6">
      <c r="F37208" s="1" t="s">
        <v>3</v>
      </c>
    </row>
    <row r="37209" spans="6:6">
      <c r="F37209" s="1" t="s">
        <v>3</v>
      </c>
    </row>
    <row r="37210" spans="6:6">
      <c r="F37210" s="1" t="s">
        <v>3</v>
      </c>
    </row>
    <row r="37211" spans="6:6">
      <c r="F37211" s="1" t="s">
        <v>3</v>
      </c>
    </row>
    <row r="37212" spans="6:6">
      <c r="F37212" s="1" t="s">
        <v>3</v>
      </c>
    </row>
    <row r="37213" spans="6:6">
      <c r="F37213" s="1" t="s">
        <v>3</v>
      </c>
    </row>
    <row r="37214" spans="6:6">
      <c r="F37214" s="1" t="s">
        <v>3</v>
      </c>
    </row>
    <row r="37215" spans="6:6">
      <c r="F37215" s="1" t="s">
        <v>3</v>
      </c>
    </row>
    <row r="37216" spans="6:6">
      <c r="F37216" s="1" t="s">
        <v>3</v>
      </c>
    </row>
    <row r="37217" spans="6:6">
      <c r="F37217" s="1" t="s">
        <v>3</v>
      </c>
    </row>
    <row r="37218" spans="6:6">
      <c r="F37218" s="1" t="s">
        <v>3</v>
      </c>
    </row>
    <row r="37219" spans="6:6">
      <c r="F37219" s="1" t="s">
        <v>3</v>
      </c>
    </row>
    <row r="37220" spans="6:6">
      <c r="F37220" s="1" t="s">
        <v>3</v>
      </c>
    </row>
    <row r="37221" spans="6:6">
      <c r="F37221" s="1" t="s">
        <v>3</v>
      </c>
    </row>
    <row r="37222" spans="6:6">
      <c r="F37222" s="1" t="s">
        <v>3</v>
      </c>
    </row>
    <row r="37223" spans="6:6">
      <c r="F37223" s="1" t="s">
        <v>3</v>
      </c>
    </row>
    <row r="37224" spans="6:6">
      <c r="F37224" s="1" t="s">
        <v>3</v>
      </c>
    </row>
    <row r="37225" spans="6:6">
      <c r="F37225" s="1" t="s">
        <v>3</v>
      </c>
    </row>
    <row r="37226" spans="6:6">
      <c r="F37226" s="1" t="s">
        <v>3</v>
      </c>
    </row>
    <row r="37227" spans="6:6">
      <c r="F37227" s="1" t="s">
        <v>3</v>
      </c>
    </row>
    <row r="37228" spans="6:6">
      <c r="F37228" s="1" t="s">
        <v>3</v>
      </c>
    </row>
    <row r="37229" spans="6:6">
      <c r="F37229" s="1" t="s">
        <v>3</v>
      </c>
    </row>
    <row r="37230" spans="6:6">
      <c r="F37230" s="1" t="s">
        <v>3</v>
      </c>
    </row>
    <row r="37231" spans="6:6">
      <c r="F37231" s="1" t="s">
        <v>3</v>
      </c>
    </row>
    <row r="37232" spans="6:6">
      <c r="F37232" s="1" t="s">
        <v>3</v>
      </c>
    </row>
    <row r="37233" spans="6:6">
      <c r="F37233" s="1" t="s">
        <v>3</v>
      </c>
    </row>
    <row r="37234" spans="6:6">
      <c r="F37234" s="1" t="s">
        <v>3</v>
      </c>
    </row>
    <row r="37235" spans="6:6">
      <c r="F37235" s="1" t="s">
        <v>3</v>
      </c>
    </row>
    <row r="37236" spans="6:6">
      <c r="F37236" s="1" t="s">
        <v>3</v>
      </c>
    </row>
    <row r="37237" spans="6:6">
      <c r="F37237" s="1" t="s">
        <v>3</v>
      </c>
    </row>
    <row r="37238" spans="6:6">
      <c r="F37238" s="1" t="s">
        <v>3</v>
      </c>
    </row>
    <row r="37239" spans="6:6">
      <c r="F37239" s="1" t="s">
        <v>3</v>
      </c>
    </row>
    <row r="37240" spans="6:6">
      <c r="F37240" s="1" t="s">
        <v>3</v>
      </c>
    </row>
    <row r="37241" spans="6:6">
      <c r="F37241" s="1" t="s">
        <v>3</v>
      </c>
    </row>
    <row r="37242" spans="6:6">
      <c r="F37242" s="1" t="s">
        <v>3</v>
      </c>
    </row>
    <row r="37243" spans="6:6">
      <c r="F37243" s="1" t="s">
        <v>3</v>
      </c>
    </row>
    <row r="37244" spans="6:6">
      <c r="F37244" s="1" t="s">
        <v>3</v>
      </c>
    </row>
    <row r="37245" spans="6:6">
      <c r="F37245" s="1" t="s">
        <v>3</v>
      </c>
    </row>
    <row r="37246" spans="6:6">
      <c r="F37246" s="1" t="s">
        <v>3</v>
      </c>
    </row>
    <row r="37247" spans="6:6">
      <c r="F37247" s="1" t="s">
        <v>3</v>
      </c>
    </row>
    <row r="37248" spans="6:6">
      <c r="F37248" s="1" t="s">
        <v>3</v>
      </c>
    </row>
    <row r="37249" spans="6:6">
      <c r="F37249" s="1" t="s">
        <v>3</v>
      </c>
    </row>
    <row r="37250" spans="6:6">
      <c r="F37250" s="1" t="s">
        <v>3</v>
      </c>
    </row>
    <row r="37251" spans="6:6">
      <c r="F37251" s="1" t="s">
        <v>3</v>
      </c>
    </row>
    <row r="37252" spans="6:6">
      <c r="F37252" s="1" t="s">
        <v>3</v>
      </c>
    </row>
    <row r="37253" spans="6:6">
      <c r="F37253" s="1" t="s">
        <v>3</v>
      </c>
    </row>
    <row r="37254" spans="6:6">
      <c r="F37254" s="1" t="s">
        <v>3</v>
      </c>
    </row>
    <row r="37255" spans="6:6">
      <c r="F37255" s="1" t="s">
        <v>3</v>
      </c>
    </row>
    <row r="37256" spans="6:6">
      <c r="F37256" s="1" t="s">
        <v>3</v>
      </c>
    </row>
    <row r="37257" spans="6:6">
      <c r="F37257" s="1" t="s">
        <v>3</v>
      </c>
    </row>
    <row r="37258" spans="6:6">
      <c r="F37258" s="1" t="s">
        <v>3</v>
      </c>
    </row>
    <row r="37259" spans="6:6">
      <c r="F37259" s="1" t="s">
        <v>3</v>
      </c>
    </row>
    <row r="37260" spans="6:6">
      <c r="F37260" s="1" t="s">
        <v>3</v>
      </c>
    </row>
    <row r="37261" spans="6:6">
      <c r="F37261" s="1" t="s">
        <v>3</v>
      </c>
    </row>
    <row r="37262" spans="6:6">
      <c r="F37262" s="1" t="s">
        <v>3</v>
      </c>
    </row>
    <row r="37263" spans="6:6">
      <c r="F37263" s="1" t="s">
        <v>3</v>
      </c>
    </row>
    <row r="37264" spans="6:6">
      <c r="F37264" s="1" t="s">
        <v>3</v>
      </c>
    </row>
    <row r="37265" spans="6:6">
      <c r="F37265" s="1" t="s">
        <v>3</v>
      </c>
    </row>
    <row r="37266" spans="6:6">
      <c r="F37266" s="1" t="s">
        <v>3</v>
      </c>
    </row>
    <row r="37267" spans="6:6">
      <c r="F37267" s="1" t="s">
        <v>3</v>
      </c>
    </row>
    <row r="37268" spans="6:6">
      <c r="F37268" s="1" t="s">
        <v>3</v>
      </c>
    </row>
    <row r="37269" spans="6:6">
      <c r="F37269" s="1" t="s">
        <v>3</v>
      </c>
    </row>
    <row r="37270" spans="6:6">
      <c r="F37270" s="1" t="s">
        <v>3</v>
      </c>
    </row>
    <row r="37271" spans="6:6">
      <c r="F37271" s="1" t="s">
        <v>3</v>
      </c>
    </row>
    <row r="37272" spans="6:6">
      <c r="F37272" s="1" t="s">
        <v>3</v>
      </c>
    </row>
    <row r="37273" spans="6:6">
      <c r="F37273" s="1" t="s">
        <v>3</v>
      </c>
    </row>
    <row r="37274" spans="6:6">
      <c r="F37274" s="1" t="s">
        <v>3</v>
      </c>
    </row>
    <row r="37275" spans="6:6">
      <c r="F37275" s="1" t="s">
        <v>3</v>
      </c>
    </row>
    <row r="37276" spans="6:6">
      <c r="F37276" s="1" t="s">
        <v>3</v>
      </c>
    </row>
    <row r="37277" spans="6:6">
      <c r="F37277" s="1" t="s">
        <v>3</v>
      </c>
    </row>
    <row r="37278" spans="6:6">
      <c r="F37278" s="1" t="s">
        <v>3</v>
      </c>
    </row>
    <row r="37279" spans="6:6">
      <c r="F37279" s="1" t="s">
        <v>3</v>
      </c>
    </row>
    <row r="37280" spans="6:6">
      <c r="F37280" s="1" t="s">
        <v>3</v>
      </c>
    </row>
    <row r="37281" spans="6:6">
      <c r="F37281" s="1" t="s">
        <v>3</v>
      </c>
    </row>
    <row r="37282" spans="6:6">
      <c r="F37282" s="1" t="s">
        <v>3</v>
      </c>
    </row>
    <row r="37283" spans="6:6">
      <c r="F37283" s="1" t="s">
        <v>3</v>
      </c>
    </row>
    <row r="37284" spans="6:6">
      <c r="F37284" s="1" t="s">
        <v>3</v>
      </c>
    </row>
    <row r="37285" spans="6:6">
      <c r="F37285" s="1" t="s">
        <v>3</v>
      </c>
    </row>
    <row r="37286" spans="6:6">
      <c r="F37286" s="1" t="s">
        <v>3</v>
      </c>
    </row>
    <row r="37287" spans="6:6">
      <c r="F37287" s="1" t="s">
        <v>3</v>
      </c>
    </row>
    <row r="37288" spans="6:6">
      <c r="F37288" s="1" t="s">
        <v>3</v>
      </c>
    </row>
    <row r="37289" spans="6:6">
      <c r="F37289" s="1" t="s">
        <v>3</v>
      </c>
    </row>
    <row r="37290" spans="6:6">
      <c r="F37290" s="1" t="s">
        <v>3</v>
      </c>
    </row>
    <row r="37291" spans="6:6">
      <c r="F37291" s="1" t="s">
        <v>3</v>
      </c>
    </row>
    <row r="37292" spans="6:6">
      <c r="F37292" s="1" t="s">
        <v>3</v>
      </c>
    </row>
    <row r="37293" spans="6:6">
      <c r="F37293" s="1" t="s">
        <v>3</v>
      </c>
    </row>
    <row r="37294" spans="6:6">
      <c r="F37294" s="1" t="s">
        <v>3</v>
      </c>
    </row>
    <row r="37295" spans="6:6">
      <c r="F37295" s="1" t="s">
        <v>3</v>
      </c>
    </row>
    <row r="37296" spans="6:6">
      <c r="F37296" s="1" t="s">
        <v>3</v>
      </c>
    </row>
    <row r="37297" spans="6:6">
      <c r="F37297" s="1" t="s">
        <v>3</v>
      </c>
    </row>
    <row r="37298" spans="6:6">
      <c r="F37298" s="1" t="s">
        <v>3</v>
      </c>
    </row>
    <row r="37299" spans="6:6">
      <c r="F37299" s="1" t="s">
        <v>3</v>
      </c>
    </row>
    <row r="37300" spans="6:6">
      <c r="F37300" s="1" t="s">
        <v>3</v>
      </c>
    </row>
    <row r="37301" spans="6:6">
      <c r="F37301" s="1" t="s">
        <v>3</v>
      </c>
    </row>
    <row r="37302" spans="6:6">
      <c r="F37302" s="1" t="s">
        <v>3</v>
      </c>
    </row>
    <row r="37303" spans="6:6">
      <c r="F37303" s="1" t="s">
        <v>3</v>
      </c>
    </row>
    <row r="37304" spans="6:6">
      <c r="F37304" s="1" t="s">
        <v>3</v>
      </c>
    </row>
    <row r="37305" spans="6:6">
      <c r="F37305" s="1" t="s">
        <v>3</v>
      </c>
    </row>
    <row r="37306" spans="6:6">
      <c r="F37306" s="1" t="s">
        <v>3</v>
      </c>
    </row>
    <row r="37307" spans="6:6">
      <c r="F37307" s="1" t="s">
        <v>3</v>
      </c>
    </row>
    <row r="37308" spans="6:6">
      <c r="F37308" s="1" t="s">
        <v>3</v>
      </c>
    </row>
    <row r="37309" spans="6:6">
      <c r="F37309" s="1" t="s">
        <v>3</v>
      </c>
    </row>
    <row r="37310" spans="6:6">
      <c r="F37310" s="1" t="s">
        <v>3</v>
      </c>
    </row>
    <row r="37311" spans="6:6">
      <c r="F37311" s="1" t="s">
        <v>3</v>
      </c>
    </row>
    <row r="37312" spans="6:6">
      <c r="F37312" s="1" t="s">
        <v>3</v>
      </c>
    </row>
    <row r="37313" spans="6:6">
      <c r="F37313" s="1" t="s">
        <v>3</v>
      </c>
    </row>
    <row r="37314" spans="6:6">
      <c r="F37314" s="1" t="s">
        <v>3</v>
      </c>
    </row>
    <row r="37315" spans="6:6">
      <c r="F37315" s="1" t="s">
        <v>3</v>
      </c>
    </row>
    <row r="37316" spans="6:6">
      <c r="F37316" s="1" t="s">
        <v>3</v>
      </c>
    </row>
    <row r="37317" spans="6:6">
      <c r="F37317" s="1" t="s">
        <v>3</v>
      </c>
    </row>
    <row r="37318" spans="6:6">
      <c r="F37318" s="1" t="s">
        <v>3</v>
      </c>
    </row>
    <row r="37319" spans="6:6">
      <c r="F37319" s="1" t="s">
        <v>3</v>
      </c>
    </row>
    <row r="37320" spans="6:6">
      <c r="F37320" s="1" t="s">
        <v>3</v>
      </c>
    </row>
    <row r="37321" spans="6:6">
      <c r="F37321" s="1" t="s">
        <v>3</v>
      </c>
    </row>
    <row r="37322" spans="6:6">
      <c r="F37322" s="1" t="s">
        <v>3</v>
      </c>
    </row>
    <row r="37323" spans="6:6">
      <c r="F37323" s="1" t="s">
        <v>3</v>
      </c>
    </row>
    <row r="37324" spans="6:6">
      <c r="F37324" s="1" t="s">
        <v>3</v>
      </c>
    </row>
    <row r="37325" spans="6:6">
      <c r="F37325" s="1" t="s">
        <v>3</v>
      </c>
    </row>
    <row r="37326" spans="6:6">
      <c r="F37326" s="1" t="s">
        <v>3</v>
      </c>
    </row>
    <row r="37327" spans="6:6">
      <c r="F37327" s="1" t="s">
        <v>3</v>
      </c>
    </row>
    <row r="37328" spans="6:6">
      <c r="F37328" s="1" t="s">
        <v>3</v>
      </c>
    </row>
    <row r="37329" spans="6:6">
      <c r="F37329" s="1" t="s">
        <v>3</v>
      </c>
    </row>
    <row r="37330" spans="6:6">
      <c r="F37330" s="1" t="s">
        <v>3</v>
      </c>
    </row>
    <row r="37331" spans="6:6">
      <c r="F37331" s="1" t="s">
        <v>3</v>
      </c>
    </row>
    <row r="37332" spans="6:6">
      <c r="F37332" s="1" t="s">
        <v>3</v>
      </c>
    </row>
    <row r="37333" spans="6:6">
      <c r="F37333" s="1" t="s">
        <v>3</v>
      </c>
    </row>
    <row r="37334" spans="6:6">
      <c r="F37334" s="1" t="s">
        <v>3</v>
      </c>
    </row>
    <row r="37335" spans="6:6">
      <c r="F37335" s="1" t="s">
        <v>3</v>
      </c>
    </row>
    <row r="37336" spans="6:6">
      <c r="F37336" s="1" t="s">
        <v>3</v>
      </c>
    </row>
    <row r="37337" spans="6:6">
      <c r="F37337" s="1" t="s">
        <v>3</v>
      </c>
    </row>
    <row r="37338" spans="6:6">
      <c r="F37338" s="1" t="s">
        <v>3</v>
      </c>
    </row>
    <row r="37339" spans="6:6">
      <c r="F37339" s="1" t="s">
        <v>3</v>
      </c>
    </row>
    <row r="37340" spans="6:6">
      <c r="F37340" s="1" t="s">
        <v>3</v>
      </c>
    </row>
    <row r="37341" spans="6:6">
      <c r="F37341" s="1" t="s">
        <v>3</v>
      </c>
    </row>
    <row r="37342" spans="6:6">
      <c r="F37342" s="1" t="s">
        <v>3</v>
      </c>
    </row>
    <row r="37343" spans="6:6">
      <c r="F37343" s="1" t="s">
        <v>3</v>
      </c>
    </row>
    <row r="37344" spans="6:6">
      <c r="F37344" s="1" t="s">
        <v>3</v>
      </c>
    </row>
    <row r="37345" spans="6:6">
      <c r="F37345" s="1" t="s">
        <v>3</v>
      </c>
    </row>
    <row r="37346" spans="6:6">
      <c r="F37346" s="1" t="s">
        <v>3</v>
      </c>
    </row>
    <row r="37347" spans="6:6">
      <c r="F37347" s="1" t="s">
        <v>3</v>
      </c>
    </row>
    <row r="37348" spans="6:6">
      <c r="F37348" s="1" t="s">
        <v>3</v>
      </c>
    </row>
    <row r="37349" spans="6:6">
      <c r="F37349" s="1" t="s">
        <v>3</v>
      </c>
    </row>
    <row r="37350" spans="6:6">
      <c r="F37350" s="1" t="s">
        <v>3</v>
      </c>
    </row>
    <row r="37351" spans="6:6">
      <c r="F37351" s="1" t="s">
        <v>3</v>
      </c>
    </row>
    <row r="37352" spans="6:6">
      <c r="F37352" s="1" t="s">
        <v>3</v>
      </c>
    </row>
    <row r="37353" spans="6:6">
      <c r="F37353" s="1" t="s">
        <v>3</v>
      </c>
    </row>
    <row r="37354" spans="6:6">
      <c r="F37354" s="1" t="s">
        <v>3</v>
      </c>
    </row>
    <row r="37355" spans="6:6">
      <c r="F37355" s="1" t="s">
        <v>3</v>
      </c>
    </row>
    <row r="37356" spans="6:6">
      <c r="F37356" s="1" t="s">
        <v>3</v>
      </c>
    </row>
    <row r="37357" spans="6:6">
      <c r="F37357" s="1" t="s">
        <v>3</v>
      </c>
    </row>
    <row r="37358" spans="6:6">
      <c r="F37358" s="1" t="s">
        <v>3</v>
      </c>
    </row>
    <row r="37359" spans="6:6">
      <c r="F37359" s="1" t="s">
        <v>3</v>
      </c>
    </row>
    <row r="37360" spans="6:6">
      <c r="F37360" s="1" t="s">
        <v>3</v>
      </c>
    </row>
    <row r="37361" spans="6:6">
      <c r="F37361" s="1" t="s">
        <v>3</v>
      </c>
    </row>
    <row r="37362" spans="6:6">
      <c r="F37362" s="1" t="s">
        <v>3</v>
      </c>
    </row>
    <row r="37363" spans="6:6">
      <c r="F37363" s="1" t="s">
        <v>3</v>
      </c>
    </row>
    <row r="37364" spans="6:6">
      <c r="F37364" s="1" t="s">
        <v>3</v>
      </c>
    </row>
    <row r="37365" spans="6:6">
      <c r="F37365" s="1" t="s">
        <v>3</v>
      </c>
    </row>
    <row r="37366" spans="6:6">
      <c r="F37366" s="1" t="s">
        <v>3</v>
      </c>
    </row>
    <row r="37367" spans="6:6">
      <c r="F37367" s="1" t="s">
        <v>3</v>
      </c>
    </row>
    <row r="37368" spans="6:6">
      <c r="F37368" s="1" t="s">
        <v>3</v>
      </c>
    </row>
    <row r="37369" spans="6:6">
      <c r="F37369" s="1" t="s">
        <v>3</v>
      </c>
    </row>
    <row r="37370" spans="6:6">
      <c r="F37370" s="1" t="s">
        <v>3</v>
      </c>
    </row>
    <row r="37371" spans="6:6">
      <c r="F37371" s="1" t="s">
        <v>3</v>
      </c>
    </row>
    <row r="37372" spans="6:6">
      <c r="F37372" s="1" t="s">
        <v>3</v>
      </c>
    </row>
    <row r="37373" spans="6:6">
      <c r="F37373" s="1" t="s">
        <v>3</v>
      </c>
    </row>
    <row r="37374" spans="6:6">
      <c r="F37374" s="1" t="s">
        <v>3</v>
      </c>
    </row>
    <row r="37375" spans="6:6">
      <c r="F37375" s="1" t="s">
        <v>3</v>
      </c>
    </row>
    <row r="37376" spans="6:6">
      <c r="F37376" s="1" t="s">
        <v>3</v>
      </c>
    </row>
    <row r="37377" spans="6:6">
      <c r="F37377" s="1" t="s">
        <v>3</v>
      </c>
    </row>
    <row r="37378" spans="6:6">
      <c r="F37378" s="1" t="s">
        <v>3</v>
      </c>
    </row>
    <row r="37379" spans="6:6">
      <c r="F37379" s="1" t="s">
        <v>3</v>
      </c>
    </row>
    <row r="37380" spans="6:6">
      <c r="F37380" s="1" t="s">
        <v>3</v>
      </c>
    </row>
    <row r="37381" spans="6:6">
      <c r="F37381" s="1" t="s">
        <v>3</v>
      </c>
    </row>
    <row r="37382" spans="6:6">
      <c r="F37382" s="1" t="s">
        <v>3</v>
      </c>
    </row>
    <row r="37383" spans="6:6">
      <c r="F37383" s="1" t="s">
        <v>3</v>
      </c>
    </row>
    <row r="37384" spans="6:6">
      <c r="F37384" s="1" t="s">
        <v>3</v>
      </c>
    </row>
    <row r="37385" spans="6:6">
      <c r="F37385" s="1" t="s">
        <v>3</v>
      </c>
    </row>
    <row r="37386" spans="6:6">
      <c r="F37386" s="1" t="s">
        <v>3</v>
      </c>
    </row>
    <row r="37387" spans="6:6">
      <c r="F37387" s="1" t="s">
        <v>3</v>
      </c>
    </row>
    <row r="37388" spans="6:6">
      <c r="F37388" s="1" t="s">
        <v>3</v>
      </c>
    </row>
    <row r="37389" spans="6:6">
      <c r="F37389" s="1" t="s">
        <v>3</v>
      </c>
    </row>
    <row r="37390" spans="6:6">
      <c r="F37390" s="1" t="s">
        <v>3</v>
      </c>
    </row>
    <row r="37391" spans="6:6">
      <c r="F37391" s="1" t="s">
        <v>3</v>
      </c>
    </row>
    <row r="37392" spans="6:6">
      <c r="F37392" s="1" t="s">
        <v>3</v>
      </c>
    </row>
    <row r="37393" spans="6:6">
      <c r="F37393" s="1" t="s">
        <v>3</v>
      </c>
    </row>
    <row r="37394" spans="6:6">
      <c r="F37394" s="1" t="s">
        <v>3</v>
      </c>
    </row>
    <row r="37395" spans="6:6">
      <c r="F37395" s="1" t="s">
        <v>3</v>
      </c>
    </row>
    <row r="37396" spans="6:6">
      <c r="F37396" s="1" t="s">
        <v>3</v>
      </c>
    </row>
    <row r="37397" spans="6:6">
      <c r="F37397" s="1" t="s">
        <v>3</v>
      </c>
    </row>
    <row r="37398" spans="6:6">
      <c r="F37398" s="1" t="s">
        <v>3</v>
      </c>
    </row>
    <row r="37399" spans="6:6">
      <c r="F37399" s="1" t="s">
        <v>3</v>
      </c>
    </row>
    <row r="37400" spans="6:6">
      <c r="F37400" s="1" t="s">
        <v>3</v>
      </c>
    </row>
    <row r="37401" spans="6:6">
      <c r="F37401" s="1" t="s">
        <v>3</v>
      </c>
    </row>
    <row r="37402" spans="6:6">
      <c r="F37402" s="1" t="s">
        <v>3</v>
      </c>
    </row>
    <row r="37403" spans="6:6">
      <c r="F37403" s="1" t="s">
        <v>3</v>
      </c>
    </row>
    <row r="37404" spans="6:6">
      <c r="F37404" s="1" t="s">
        <v>3</v>
      </c>
    </row>
    <row r="37405" spans="6:6">
      <c r="F37405" s="1" t="s">
        <v>3</v>
      </c>
    </row>
    <row r="37406" spans="6:6">
      <c r="F37406" s="1" t="s">
        <v>3</v>
      </c>
    </row>
    <row r="37407" spans="6:6">
      <c r="F37407" s="1" t="s">
        <v>3</v>
      </c>
    </row>
    <row r="37408" spans="6:6">
      <c r="F37408" s="1" t="s">
        <v>3</v>
      </c>
    </row>
    <row r="37409" spans="6:6">
      <c r="F37409" s="1" t="s">
        <v>3</v>
      </c>
    </row>
    <row r="37410" spans="6:6">
      <c r="F37410" s="1" t="s">
        <v>3</v>
      </c>
    </row>
    <row r="37411" spans="6:6">
      <c r="F37411" s="1" t="s">
        <v>3</v>
      </c>
    </row>
    <row r="37412" spans="6:6">
      <c r="F37412" s="1" t="s">
        <v>3</v>
      </c>
    </row>
    <row r="37413" spans="6:6">
      <c r="F37413" s="1" t="s">
        <v>3</v>
      </c>
    </row>
    <row r="37414" spans="6:6">
      <c r="F37414" s="1" t="s">
        <v>3</v>
      </c>
    </row>
    <row r="37415" spans="6:6">
      <c r="F37415" s="1" t="s">
        <v>3</v>
      </c>
    </row>
    <row r="37416" spans="6:6">
      <c r="F37416" s="1" t="s">
        <v>3</v>
      </c>
    </row>
    <row r="37417" spans="6:6">
      <c r="F37417" s="1" t="s">
        <v>3</v>
      </c>
    </row>
    <row r="37418" spans="6:6">
      <c r="F37418" s="1" t="s">
        <v>3</v>
      </c>
    </row>
    <row r="37419" spans="6:6">
      <c r="F37419" s="1" t="s">
        <v>3</v>
      </c>
    </row>
    <row r="37420" spans="6:6">
      <c r="F37420" s="1" t="s">
        <v>3</v>
      </c>
    </row>
    <row r="37421" spans="6:6">
      <c r="F37421" s="1" t="s">
        <v>3</v>
      </c>
    </row>
    <row r="37422" spans="6:6">
      <c r="F37422" s="1" t="s">
        <v>3</v>
      </c>
    </row>
    <row r="37423" spans="6:6">
      <c r="F37423" s="1" t="s">
        <v>3</v>
      </c>
    </row>
    <row r="37424" spans="6:6">
      <c r="F37424" s="1" t="s">
        <v>3</v>
      </c>
    </row>
    <row r="37425" spans="6:6">
      <c r="F37425" s="1" t="s">
        <v>3</v>
      </c>
    </row>
    <row r="37426" spans="6:6">
      <c r="F37426" s="1" t="s">
        <v>3</v>
      </c>
    </row>
    <row r="37427" spans="6:6">
      <c r="F37427" s="1" t="s">
        <v>3</v>
      </c>
    </row>
    <row r="37428" spans="6:6">
      <c r="F37428" s="1" t="s">
        <v>3</v>
      </c>
    </row>
    <row r="37429" spans="6:6">
      <c r="F37429" s="1" t="s">
        <v>3</v>
      </c>
    </row>
    <row r="37430" spans="6:6">
      <c r="F37430" s="1" t="s">
        <v>3</v>
      </c>
    </row>
    <row r="37431" spans="6:6">
      <c r="F37431" s="1" t="s">
        <v>3</v>
      </c>
    </row>
    <row r="37432" spans="6:6">
      <c r="F37432" s="1" t="s">
        <v>3</v>
      </c>
    </row>
    <row r="37433" spans="6:6">
      <c r="F37433" s="1" t="s">
        <v>3</v>
      </c>
    </row>
    <row r="37434" spans="6:6">
      <c r="F37434" s="1" t="s">
        <v>3</v>
      </c>
    </row>
    <row r="37435" spans="6:6">
      <c r="F37435" s="1" t="s">
        <v>3</v>
      </c>
    </row>
    <row r="37436" spans="6:6">
      <c r="F37436" s="1" t="s">
        <v>3</v>
      </c>
    </row>
    <row r="37437" spans="6:6">
      <c r="F37437" s="1" t="s">
        <v>3</v>
      </c>
    </row>
    <row r="37438" spans="6:6">
      <c r="F37438" s="1" t="s">
        <v>3</v>
      </c>
    </row>
    <row r="37439" spans="6:6">
      <c r="F37439" s="1" t="s">
        <v>3</v>
      </c>
    </row>
    <row r="37440" spans="6:6">
      <c r="F37440" s="1" t="s">
        <v>3</v>
      </c>
    </row>
    <row r="37441" spans="6:6">
      <c r="F37441" s="1" t="s">
        <v>3</v>
      </c>
    </row>
    <row r="37442" spans="6:6">
      <c r="F37442" s="1" t="s">
        <v>3</v>
      </c>
    </row>
    <row r="37443" spans="6:6">
      <c r="F37443" s="1" t="s">
        <v>3</v>
      </c>
    </row>
    <row r="37444" spans="6:6">
      <c r="F37444" s="1" t="s">
        <v>3</v>
      </c>
    </row>
    <row r="37445" spans="6:6">
      <c r="F37445" s="1" t="s">
        <v>3</v>
      </c>
    </row>
    <row r="37446" spans="6:6">
      <c r="F37446" s="1" t="s">
        <v>3</v>
      </c>
    </row>
    <row r="37447" spans="6:6">
      <c r="F37447" s="1" t="s">
        <v>3</v>
      </c>
    </row>
    <row r="37448" spans="6:6">
      <c r="F37448" s="1" t="s">
        <v>3</v>
      </c>
    </row>
    <row r="37449" spans="6:6">
      <c r="F37449" s="1" t="s">
        <v>3</v>
      </c>
    </row>
    <row r="37450" spans="6:6">
      <c r="F37450" s="1" t="s">
        <v>3</v>
      </c>
    </row>
    <row r="37451" spans="6:6">
      <c r="F37451" s="1" t="s">
        <v>3</v>
      </c>
    </row>
    <row r="37452" spans="6:6">
      <c r="F37452" s="1" t="s">
        <v>3</v>
      </c>
    </row>
    <row r="37453" spans="6:6">
      <c r="F37453" s="1" t="s">
        <v>3</v>
      </c>
    </row>
    <row r="37454" spans="6:6">
      <c r="F37454" s="1" t="s">
        <v>3</v>
      </c>
    </row>
    <row r="37455" spans="6:6">
      <c r="F37455" s="1" t="s">
        <v>3</v>
      </c>
    </row>
    <row r="37456" spans="6:6">
      <c r="F37456" s="1" t="s">
        <v>3</v>
      </c>
    </row>
    <row r="37457" spans="6:6">
      <c r="F37457" s="1" t="s">
        <v>3</v>
      </c>
    </row>
    <row r="37458" spans="6:6">
      <c r="F37458" s="1" t="s">
        <v>3</v>
      </c>
    </row>
    <row r="37459" spans="6:6">
      <c r="F37459" s="1" t="s">
        <v>3</v>
      </c>
    </row>
    <row r="37460" spans="6:6">
      <c r="F37460" s="1" t="s">
        <v>3</v>
      </c>
    </row>
    <row r="37461" spans="6:6">
      <c r="F37461" s="1" t="s">
        <v>3</v>
      </c>
    </row>
    <row r="37462" spans="6:6">
      <c r="F37462" s="1" t="s">
        <v>3</v>
      </c>
    </row>
    <row r="37463" spans="6:6">
      <c r="F37463" s="1" t="s">
        <v>3</v>
      </c>
    </row>
    <row r="37464" spans="6:6">
      <c r="F37464" s="1" t="s">
        <v>3</v>
      </c>
    </row>
    <row r="37465" spans="6:6">
      <c r="F37465" s="1" t="s">
        <v>3</v>
      </c>
    </row>
    <row r="37466" spans="6:6">
      <c r="F37466" s="1" t="s">
        <v>3</v>
      </c>
    </row>
    <row r="37467" spans="6:6">
      <c r="F37467" s="1" t="s">
        <v>3</v>
      </c>
    </row>
    <row r="37468" spans="6:6">
      <c r="F37468" s="1" t="s">
        <v>3</v>
      </c>
    </row>
    <row r="37469" spans="6:6">
      <c r="F37469" s="1" t="s">
        <v>3</v>
      </c>
    </row>
    <row r="37470" spans="6:6">
      <c r="F37470" s="1" t="s">
        <v>3</v>
      </c>
    </row>
    <row r="37471" spans="6:6">
      <c r="F37471" s="1" t="s">
        <v>3</v>
      </c>
    </row>
    <row r="37472" spans="6:6">
      <c r="F37472" s="1" t="s">
        <v>3</v>
      </c>
    </row>
    <row r="37473" spans="6:6">
      <c r="F37473" s="1" t="s">
        <v>3</v>
      </c>
    </row>
    <row r="37474" spans="6:6">
      <c r="F37474" s="1" t="s">
        <v>3</v>
      </c>
    </row>
    <row r="37475" spans="6:6">
      <c r="F37475" s="1" t="s">
        <v>3</v>
      </c>
    </row>
    <row r="37476" spans="6:6">
      <c r="F37476" s="1" t="s">
        <v>3</v>
      </c>
    </row>
    <row r="37477" spans="6:6">
      <c r="F37477" s="1" t="s">
        <v>3</v>
      </c>
    </row>
    <row r="37478" spans="6:6">
      <c r="F37478" s="1" t="s">
        <v>3</v>
      </c>
    </row>
    <row r="37479" spans="6:6">
      <c r="F37479" s="1" t="s">
        <v>3</v>
      </c>
    </row>
    <row r="37480" spans="6:6">
      <c r="F37480" s="1" t="s">
        <v>3</v>
      </c>
    </row>
    <row r="37481" spans="6:6">
      <c r="F37481" s="1" t="s">
        <v>3</v>
      </c>
    </row>
    <row r="37482" spans="6:6">
      <c r="F37482" s="1" t="s">
        <v>3</v>
      </c>
    </row>
    <row r="37483" spans="6:6">
      <c r="F37483" s="1" t="s">
        <v>3</v>
      </c>
    </row>
    <row r="37484" spans="6:6">
      <c r="F37484" s="1" t="s">
        <v>3</v>
      </c>
    </row>
    <row r="37485" spans="6:6">
      <c r="F37485" s="1" t="s">
        <v>3</v>
      </c>
    </row>
    <row r="37486" spans="6:6">
      <c r="F37486" s="1" t="s">
        <v>3</v>
      </c>
    </row>
    <row r="37487" spans="6:6">
      <c r="F37487" s="1" t="s">
        <v>3</v>
      </c>
    </row>
    <row r="37488" spans="6:6">
      <c r="F37488" s="1" t="s">
        <v>3</v>
      </c>
    </row>
    <row r="37489" spans="6:6">
      <c r="F37489" s="1" t="s">
        <v>3</v>
      </c>
    </row>
    <row r="37490" spans="6:6">
      <c r="F37490" s="1" t="s">
        <v>3</v>
      </c>
    </row>
    <row r="37491" spans="6:6">
      <c r="F37491" s="1" t="s">
        <v>3</v>
      </c>
    </row>
    <row r="37492" spans="6:6">
      <c r="F37492" s="1" t="s">
        <v>3</v>
      </c>
    </row>
    <row r="37493" spans="6:6">
      <c r="F37493" s="1" t="s">
        <v>3</v>
      </c>
    </row>
    <row r="37494" spans="6:6">
      <c r="F37494" s="1" t="s">
        <v>3</v>
      </c>
    </row>
    <row r="37495" spans="6:6">
      <c r="F37495" s="1" t="s">
        <v>3</v>
      </c>
    </row>
    <row r="37496" spans="6:6">
      <c r="F37496" s="1" t="s">
        <v>3</v>
      </c>
    </row>
    <row r="37497" spans="6:6">
      <c r="F37497" s="1" t="s">
        <v>3</v>
      </c>
    </row>
    <row r="37498" spans="6:6">
      <c r="F37498" s="1" t="s">
        <v>3</v>
      </c>
    </row>
    <row r="37499" spans="6:6">
      <c r="F37499" s="1" t="s">
        <v>3</v>
      </c>
    </row>
    <row r="37500" spans="6:6">
      <c r="F37500" s="1" t="s">
        <v>3</v>
      </c>
    </row>
    <row r="37501" spans="6:6">
      <c r="F37501" s="1" t="s">
        <v>3</v>
      </c>
    </row>
    <row r="37502" spans="6:6">
      <c r="F37502" s="1" t="s">
        <v>3</v>
      </c>
    </row>
    <row r="37503" spans="6:6">
      <c r="F37503" s="1" t="s">
        <v>3</v>
      </c>
    </row>
    <row r="37504" spans="6:6">
      <c r="F37504" s="1" t="s">
        <v>3</v>
      </c>
    </row>
    <row r="37505" spans="6:6">
      <c r="F37505" s="1" t="s">
        <v>3</v>
      </c>
    </row>
    <row r="37506" spans="6:6">
      <c r="F37506" s="1" t="s">
        <v>3</v>
      </c>
    </row>
    <row r="37507" spans="6:6">
      <c r="F37507" s="1" t="s">
        <v>3</v>
      </c>
    </row>
    <row r="37508" spans="6:6">
      <c r="F37508" s="1" t="s">
        <v>3</v>
      </c>
    </row>
    <row r="37509" spans="6:6">
      <c r="F37509" s="1" t="s">
        <v>3</v>
      </c>
    </row>
    <row r="37510" spans="6:6">
      <c r="F37510" s="1" t="s">
        <v>3</v>
      </c>
    </row>
    <row r="37511" spans="6:6">
      <c r="F37511" s="1" t="s">
        <v>3</v>
      </c>
    </row>
    <row r="37512" spans="6:6">
      <c r="F37512" s="1" t="s">
        <v>3</v>
      </c>
    </row>
    <row r="37513" spans="6:6">
      <c r="F37513" s="1" t="s">
        <v>3</v>
      </c>
    </row>
    <row r="37514" spans="6:6">
      <c r="F37514" s="1" t="s">
        <v>3</v>
      </c>
    </row>
    <row r="37515" spans="6:6">
      <c r="F37515" s="1" t="s">
        <v>3</v>
      </c>
    </row>
    <row r="37516" spans="6:6">
      <c r="F37516" s="1" t="s">
        <v>3</v>
      </c>
    </row>
    <row r="37517" spans="6:6">
      <c r="F37517" s="1" t="s">
        <v>3</v>
      </c>
    </row>
    <row r="37518" spans="6:6">
      <c r="F37518" s="1" t="s">
        <v>3</v>
      </c>
    </row>
    <row r="37519" spans="6:6">
      <c r="F37519" s="1" t="s">
        <v>3</v>
      </c>
    </row>
    <row r="37520" spans="6:6">
      <c r="F37520" s="1" t="s">
        <v>3</v>
      </c>
    </row>
    <row r="37521" spans="6:6">
      <c r="F37521" s="1" t="s">
        <v>3</v>
      </c>
    </row>
    <row r="37522" spans="6:6">
      <c r="F37522" s="1" t="s">
        <v>3</v>
      </c>
    </row>
    <row r="37523" spans="6:6">
      <c r="F37523" s="1" t="s">
        <v>3</v>
      </c>
    </row>
    <row r="37524" spans="6:6">
      <c r="F37524" s="1" t="s">
        <v>3</v>
      </c>
    </row>
    <row r="37525" spans="6:6">
      <c r="F37525" s="1" t="s">
        <v>3</v>
      </c>
    </row>
    <row r="37526" spans="6:6">
      <c r="F37526" s="1" t="s">
        <v>3</v>
      </c>
    </row>
    <row r="37527" spans="6:6">
      <c r="F37527" s="1" t="s">
        <v>3</v>
      </c>
    </row>
    <row r="37528" spans="6:6">
      <c r="F37528" s="1" t="s">
        <v>3</v>
      </c>
    </row>
    <row r="37529" spans="6:6">
      <c r="F37529" s="1" t="s">
        <v>3</v>
      </c>
    </row>
    <row r="37530" spans="6:6">
      <c r="F37530" s="1" t="s">
        <v>3</v>
      </c>
    </row>
    <row r="37531" spans="6:6">
      <c r="F37531" s="1" t="s">
        <v>3</v>
      </c>
    </row>
    <row r="37532" spans="6:6">
      <c r="F37532" s="1" t="s">
        <v>3</v>
      </c>
    </row>
    <row r="37533" spans="6:6">
      <c r="F37533" s="1" t="s">
        <v>3</v>
      </c>
    </row>
    <row r="37534" spans="6:6">
      <c r="F37534" s="1" t="s">
        <v>3</v>
      </c>
    </row>
    <row r="37535" spans="6:6">
      <c r="F37535" s="1" t="s">
        <v>3</v>
      </c>
    </row>
    <row r="37536" spans="6:6">
      <c r="F37536" s="1" t="s">
        <v>3</v>
      </c>
    </row>
    <row r="37537" spans="6:6">
      <c r="F37537" s="1" t="s">
        <v>3</v>
      </c>
    </row>
    <row r="37538" spans="6:6">
      <c r="F37538" s="1" t="s">
        <v>3</v>
      </c>
    </row>
    <row r="37539" spans="6:6">
      <c r="F37539" s="1" t="s">
        <v>3</v>
      </c>
    </row>
    <row r="37540" spans="6:6">
      <c r="F37540" s="1" t="s">
        <v>3</v>
      </c>
    </row>
    <row r="37541" spans="6:6">
      <c r="F37541" s="1" t="s">
        <v>3</v>
      </c>
    </row>
    <row r="37542" spans="6:6">
      <c r="F37542" s="1" t="s">
        <v>3</v>
      </c>
    </row>
    <row r="37543" spans="6:6">
      <c r="F37543" s="1" t="s">
        <v>3</v>
      </c>
    </row>
    <row r="37544" spans="6:6">
      <c r="F37544" s="1" t="s">
        <v>3</v>
      </c>
    </row>
    <row r="37545" spans="6:6">
      <c r="F37545" s="1" t="s">
        <v>3</v>
      </c>
    </row>
    <row r="37546" spans="6:6">
      <c r="F37546" s="1" t="s">
        <v>3</v>
      </c>
    </row>
    <row r="37547" spans="6:6">
      <c r="F37547" s="1" t="s">
        <v>3</v>
      </c>
    </row>
    <row r="37548" spans="6:6">
      <c r="F37548" s="1" t="s">
        <v>3</v>
      </c>
    </row>
    <row r="37549" spans="6:6">
      <c r="F37549" s="1" t="s">
        <v>3</v>
      </c>
    </row>
    <row r="37550" spans="6:6">
      <c r="F37550" s="1" t="s">
        <v>3</v>
      </c>
    </row>
    <row r="37551" spans="6:6">
      <c r="F37551" s="1" t="s">
        <v>3</v>
      </c>
    </row>
    <row r="37552" spans="6:6">
      <c r="F37552" s="1" t="s">
        <v>3</v>
      </c>
    </row>
    <row r="37553" spans="6:6">
      <c r="F37553" s="1" t="s">
        <v>3</v>
      </c>
    </row>
    <row r="37554" spans="6:6">
      <c r="F37554" s="1" t="s">
        <v>3</v>
      </c>
    </row>
    <row r="37555" spans="6:6">
      <c r="F37555" s="1" t="s">
        <v>3</v>
      </c>
    </row>
    <row r="37556" spans="6:6">
      <c r="F37556" s="1" t="s">
        <v>3</v>
      </c>
    </row>
    <row r="37557" spans="6:6">
      <c r="F37557" s="1" t="s">
        <v>3</v>
      </c>
    </row>
    <row r="37558" spans="6:6">
      <c r="F37558" s="1" t="s">
        <v>3</v>
      </c>
    </row>
    <row r="37559" spans="6:6">
      <c r="F37559" s="1" t="s">
        <v>3</v>
      </c>
    </row>
    <row r="37560" spans="6:6">
      <c r="F37560" s="1" t="s">
        <v>3</v>
      </c>
    </row>
    <row r="37561" spans="6:6">
      <c r="F37561" s="1" t="s">
        <v>3</v>
      </c>
    </row>
    <row r="37562" spans="6:6">
      <c r="F37562" s="1" t="s">
        <v>3</v>
      </c>
    </row>
    <row r="37563" spans="6:6">
      <c r="F37563" s="1" t="s">
        <v>3</v>
      </c>
    </row>
    <row r="37564" spans="6:6">
      <c r="F37564" s="1" t="s">
        <v>3</v>
      </c>
    </row>
    <row r="37565" spans="6:6">
      <c r="F37565" s="1" t="s">
        <v>3</v>
      </c>
    </row>
    <row r="37566" spans="6:6">
      <c r="F37566" s="1" t="s">
        <v>3</v>
      </c>
    </row>
    <row r="37567" spans="6:6">
      <c r="F37567" s="1" t="s">
        <v>3</v>
      </c>
    </row>
    <row r="37568" spans="6:6">
      <c r="F37568" s="1" t="s">
        <v>3</v>
      </c>
    </row>
    <row r="37569" spans="6:6">
      <c r="F37569" s="1" t="s">
        <v>3</v>
      </c>
    </row>
    <row r="37570" spans="6:6">
      <c r="F37570" s="1" t="s">
        <v>3</v>
      </c>
    </row>
    <row r="37571" spans="6:6">
      <c r="F37571" s="1" t="s">
        <v>3</v>
      </c>
    </row>
    <row r="37572" spans="6:6">
      <c r="F37572" s="1" t="s">
        <v>3</v>
      </c>
    </row>
    <row r="37573" spans="6:6">
      <c r="F37573" s="1" t="s">
        <v>3</v>
      </c>
    </row>
    <row r="37574" spans="6:6">
      <c r="F37574" s="1" t="s">
        <v>3</v>
      </c>
    </row>
    <row r="37575" spans="6:6">
      <c r="F37575" s="1" t="s">
        <v>3</v>
      </c>
    </row>
    <row r="37576" spans="6:6">
      <c r="F37576" s="1" t="s">
        <v>3</v>
      </c>
    </row>
    <row r="37577" spans="6:6">
      <c r="F37577" s="1" t="s">
        <v>3</v>
      </c>
    </row>
    <row r="37578" spans="6:6">
      <c r="F37578" s="1" t="s">
        <v>3</v>
      </c>
    </row>
    <row r="37579" spans="6:6">
      <c r="F37579" s="1" t="s">
        <v>3</v>
      </c>
    </row>
    <row r="37580" spans="6:6">
      <c r="F37580" s="1" t="s">
        <v>3</v>
      </c>
    </row>
    <row r="37581" spans="6:6">
      <c r="F37581" s="1" t="s">
        <v>3</v>
      </c>
    </row>
    <row r="37582" spans="6:6">
      <c r="F37582" s="1" t="s">
        <v>3</v>
      </c>
    </row>
    <row r="37583" spans="6:6">
      <c r="F37583" s="1" t="s">
        <v>3</v>
      </c>
    </row>
    <row r="37584" spans="6:6">
      <c r="F37584" s="1" t="s">
        <v>3</v>
      </c>
    </row>
    <row r="37585" spans="6:6">
      <c r="F37585" s="1" t="s">
        <v>3</v>
      </c>
    </row>
    <row r="37586" spans="6:6">
      <c r="F37586" s="1" t="s">
        <v>3</v>
      </c>
    </row>
    <row r="37587" spans="6:6">
      <c r="F37587" s="1" t="s">
        <v>3</v>
      </c>
    </row>
    <row r="37588" spans="6:6">
      <c r="F37588" s="1" t="s">
        <v>3</v>
      </c>
    </row>
    <row r="37589" spans="6:6">
      <c r="F37589" s="1" t="s">
        <v>3</v>
      </c>
    </row>
    <row r="37590" spans="6:6">
      <c r="F37590" s="1" t="s">
        <v>3</v>
      </c>
    </row>
    <row r="37591" spans="6:6">
      <c r="F37591" s="1" t="s">
        <v>3</v>
      </c>
    </row>
    <row r="37592" spans="6:6">
      <c r="F37592" s="1" t="s">
        <v>3</v>
      </c>
    </row>
    <row r="37593" spans="6:6">
      <c r="F37593" s="1" t="s">
        <v>3</v>
      </c>
    </row>
    <row r="37594" spans="6:6">
      <c r="F37594" s="1" t="s">
        <v>3</v>
      </c>
    </row>
    <row r="37595" spans="6:6">
      <c r="F37595" s="1" t="s">
        <v>3</v>
      </c>
    </row>
    <row r="37596" spans="6:6">
      <c r="F37596" s="1" t="s">
        <v>3</v>
      </c>
    </row>
    <row r="37597" spans="6:6">
      <c r="F37597" s="1" t="s">
        <v>3</v>
      </c>
    </row>
    <row r="37598" spans="6:6">
      <c r="F37598" s="1" t="s">
        <v>3</v>
      </c>
    </row>
    <row r="37599" spans="6:6">
      <c r="F37599" s="1" t="s">
        <v>3</v>
      </c>
    </row>
    <row r="37600" spans="6:6">
      <c r="F37600" s="1" t="s">
        <v>3</v>
      </c>
    </row>
    <row r="37601" spans="6:6">
      <c r="F37601" s="1" t="s">
        <v>3</v>
      </c>
    </row>
    <row r="37602" spans="6:6">
      <c r="F37602" s="1" t="s">
        <v>3</v>
      </c>
    </row>
    <row r="37603" spans="6:6">
      <c r="F37603" s="1" t="s">
        <v>3</v>
      </c>
    </row>
    <row r="37604" spans="6:6">
      <c r="F37604" s="1" t="s">
        <v>3</v>
      </c>
    </row>
    <row r="37605" spans="6:6">
      <c r="F37605" s="1" t="s">
        <v>3</v>
      </c>
    </row>
    <row r="37606" spans="6:6">
      <c r="F37606" s="1" t="s">
        <v>3</v>
      </c>
    </row>
    <row r="37607" spans="6:6">
      <c r="F37607" s="1" t="s">
        <v>3</v>
      </c>
    </row>
    <row r="37608" spans="6:6">
      <c r="F37608" s="1" t="s">
        <v>3</v>
      </c>
    </row>
    <row r="37609" spans="6:6">
      <c r="F37609" s="1" t="s">
        <v>3</v>
      </c>
    </row>
    <row r="37610" spans="6:6">
      <c r="F37610" s="1" t="s">
        <v>3</v>
      </c>
    </row>
    <row r="37611" spans="6:6">
      <c r="F37611" s="1" t="s">
        <v>3</v>
      </c>
    </row>
    <row r="37612" spans="6:6">
      <c r="F37612" s="1" t="s">
        <v>3</v>
      </c>
    </row>
    <row r="37613" spans="6:6">
      <c r="F37613" s="1" t="s">
        <v>3</v>
      </c>
    </row>
    <row r="37614" spans="6:6">
      <c r="F37614" s="1" t="s">
        <v>3</v>
      </c>
    </row>
    <row r="37615" spans="6:6">
      <c r="F37615" s="1" t="s">
        <v>3</v>
      </c>
    </row>
    <row r="37616" spans="6:6">
      <c r="F37616" s="1" t="s">
        <v>3</v>
      </c>
    </row>
    <row r="37617" spans="6:6">
      <c r="F37617" s="1" t="s">
        <v>3</v>
      </c>
    </row>
    <row r="37618" spans="6:6">
      <c r="F37618" s="1" t="s">
        <v>3</v>
      </c>
    </row>
    <row r="37619" spans="6:6">
      <c r="F37619" s="1" t="s">
        <v>3</v>
      </c>
    </row>
    <row r="37620" spans="6:6">
      <c r="F37620" s="1" t="s">
        <v>3</v>
      </c>
    </row>
    <row r="37621" spans="6:6">
      <c r="F37621" s="1" t="s">
        <v>3</v>
      </c>
    </row>
    <row r="37622" spans="6:6">
      <c r="F37622" s="1" t="s">
        <v>3</v>
      </c>
    </row>
    <row r="37623" spans="6:6">
      <c r="F37623" s="1" t="s">
        <v>3</v>
      </c>
    </row>
    <row r="37624" spans="6:6">
      <c r="F37624" s="1" t="s">
        <v>3</v>
      </c>
    </row>
    <row r="37625" spans="6:6">
      <c r="F37625" s="1" t="s">
        <v>3</v>
      </c>
    </row>
    <row r="37626" spans="6:6">
      <c r="F37626" s="1" t="s">
        <v>3</v>
      </c>
    </row>
    <row r="37627" spans="6:6">
      <c r="F37627" s="1" t="s">
        <v>3</v>
      </c>
    </row>
    <row r="37628" spans="6:6">
      <c r="F37628" s="1" t="s">
        <v>3</v>
      </c>
    </row>
    <row r="37629" spans="6:6">
      <c r="F37629" s="1" t="s">
        <v>3</v>
      </c>
    </row>
    <row r="37630" spans="6:6">
      <c r="F37630" s="1" t="s">
        <v>3</v>
      </c>
    </row>
    <row r="37631" spans="6:6">
      <c r="F37631" s="1" t="s">
        <v>3</v>
      </c>
    </row>
    <row r="37632" spans="6:6">
      <c r="F37632" s="1" t="s">
        <v>3</v>
      </c>
    </row>
    <row r="37633" spans="6:6">
      <c r="F37633" s="1" t="s">
        <v>3</v>
      </c>
    </row>
    <row r="37634" spans="6:6">
      <c r="F37634" s="1" t="s">
        <v>3</v>
      </c>
    </row>
    <row r="37635" spans="6:6">
      <c r="F37635" s="1" t="s">
        <v>3</v>
      </c>
    </row>
    <row r="37636" spans="6:6">
      <c r="F37636" s="1" t="s">
        <v>3</v>
      </c>
    </row>
    <row r="37637" spans="6:6">
      <c r="F37637" s="1" t="s">
        <v>3</v>
      </c>
    </row>
    <row r="37638" spans="6:6">
      <c r="F37638" s="1" t="s">
        <v>3</v>
      </c>
    </row>
    <row r="37639" spans="6:6">
      <c r="F37639" s="1" t="s">
        <v>3</v>
      </c>
    </row>
    <row r="37640" spans="6:6">
      <c r="F37640" s="1" t="s">
        <v>3</v>
      </c>
    </row>
    <row r="37641" spans="6:6">
      <c r="F37641" s="1" t="s">
        <v>3</v>
      </c>
    </row>
    <row r="37642" spans="6:6">
      <c r="F37642" s="1" t="s">
        <v>3</v>
      </c>
    </row>
    <row r="37643" spans="6:6">
      <c r="F37643" s="1" t="s">
        <v>3</v>
      </c>
    </row>
    <row r="37644" spans="6:6">
      <c r="F37644" s="1" t="s">
        <v>3</v>
      </c>
    </row>
    <row r="37645" spans="6:6">
      <c r="F37645" s="1" t="s">
        <v>3</v>
      </c>
    </row>
    <row r="37646" spans="6:6">
      <c r="F37646" s="1" t="s">
        <v>3</v>
      </c>
    </row>
    <row r="37647" spans="6:6">
      <c r="F37647" s="1" t="s">
        <v>3</v>
      </c>
    </row>
    <row r="37648" spans="6:6">
      <c r="F37648" s="1" t="s">
        <v>3</v>
      </c>
    </row>
    <row r="37649" spans="6:6">
      <c r="F37649" s="1" t="s">
        <v>3</v>
      </c>
    </row>
    <row r="37650" spans="6:6">
      <c r="F37650" s="1" t="s">
        <v>3</v>
      </c>
    </row>
    <row r="37651" spans="6:6">
      <c r="F37651" s="1" t="s">
        <v>3</v>
      </c>
    </row>
    <row r="37652" spans="6:6">
      <c r="F37652" s="1" t="s">
        <v>3</v>
      </c>
    </row>
    <row r="37653" spans="6:6">
      <c r="F37653" s="1" t="s">
        <v>3</v>
      </c>
    </row>
    <row r="37654" spans="6:6">
      <c r="F37654" s="1" t="s">
        <v>3</v>
      </c>
    </row>
    <row r="37655" spans="6:6">
      <c r="F37655" s="1" t="s">
        <v>3</v>
      </c>
    </row>
    <row r="37656" spans="6:6">
      <c r="F37656" s="1" t="s">
        <v>3</v>
      </c>
    </row>
    <row r="37657" spans="6:6">
      <c r="F37657" s="1" t="s">
        <v>3</v>
      </c>
    </row>
    <row r="37658" spans="6:6">
      <c r="F37658" s="1" t="s">
        <v>3</v>
      </c>
    </row>
    <row r="37659" spans="6:6">
      <c r="F37659" s="1" t="s">
        <v>3</v>
      </c>
    </row>
    <row r="37660" spans="6:6">
      <c r="F37660" s="1" t="s">
        <v>3</v>
      </c>
    </row>
    <row r="37661" spans="6:6">
      <c r="F37661" s="1" t="s">
        <v>3</v>
      </c>
    </row>
    <row r="37662" spans="6:6">
      <c r="F37662" s="1" t="s">
        <v>3</v>
      </c>
    </row>
    <row r="37663" spans="6:6">
      <c r="F37663" s="1" t="s">
        <v>3</v>
      </c>
    </row>
    <row r="37664" spans="6:6">
      <c r="F37664" s="1" t="s">
        <v>3</v>
      </c>
    </row>
    <row r="37665" spans="6:6">
      <c r="F37665" s="1" t="s">
        <v>3</v>
      </c>
    </row>
    <row r="37666" spans="6:6">
      <c r="F37666" s="1" t="s">
        <v>3</v>
      </c>
    </row>
    <row r="37667" spans="6:6">
      <c r="F37667" s="1" t="s">
        <v>3</v>
      </c>
    </row>
    <row r="37668" spans="6:6">
      <c r="F37668" s="1" t="s">
        <v>3</v>
      </c>
    </row>
    <row r="37669" spans="6:6">
      <c r="F37669" s="1" t="s">
        <v>3</v>
      </c>
    </row>
    <row r="37670" spans="6:6">
      <c r="F37670" s="1" t="s">
        <v>3</v>
      </c>
    </row>
    <row r="37671" spans="6:6">
      <c r="F37671" s="1" t="s">
        <v>3</v>
      </c>
    </row>
    <row r="37672" spans="6:6">
      <c r="F37672" s="1" t="s">
        <v>3</v>
      </c>
    </row>
    <row r="37673" spans="6:6">
      <c r="F37673" s="1" t="s">
        <v>3</v>
      </c>
    </row>
    <row r="37674" spans="6:6">
      <c r="F37674" s="1" t="s">
        <v>3</v>
      </c>
    </row>
    <row r="37675" spans="6:6">
      <c r="F37675" s="1" t="s">
        <v>3</v>
      </c>
    </row>
    <row r="37676" spans="6:6">
      <c r="F37676" s="1" t="s">
        <v>3</v>
      </c>
    </row>
    <row r="37677" spans="6:6">
      <c r="F37677" s="1" t="s">
        <v>3</v>
      </c>
    </row>
    <row r="37678" spans="6:6">
      <c r="F37678" s="1" t="s">
        <v>3</v>
      </c>
    </row>
    <row r="37679" spans="6:6">
      <c r="F37679" s="1" t="s">
        <v>3</v>
      </c>
    </row>
    <row r="37680" spans="6:6">
      <c r="F37680" s="1" t="s">
        <v>3</v>
      </c>
    </row>
    <row r="37681" spans="6:6">
      <c r="F37681" s="1" t="s">
        <v>3</v>
      </c>
    </row>
    <row r="37682" spans="6:6">
      <c r="F37682" s="1" t="s">
        <v>3</v>
      </c>
    </row>
    <row r="37683" spans="6:6">
      <c r="F37683" s="1" t="s">
        <v>3</v>
      </c>
    </row>
    <row r="37684" spans="6:6">
      <c r="F37684" s="1" t="s">
        <v>3</v>
      </c>
    </row>
    <row r="37685" spans="6:6">
      <c r="F37685" s="1" t="s">
        <v>3</v>
      </c>
    </row>
    <row r="37686" spans="6:6">
      <c r="F37686" s="1" t="s">
        <v>3</v>
      </c>
    </row>
    <row r="37687" spans="6:6">
      <c r="F37687" s="1" t="s">
        <v>3</v>
      </c>
    </row>
    <row r="37688" spans="6:6">
      <c r="F37688" s="1" t="s">
        <v>3</v>
      </c>
    </row>
    <row r="37689" spans="6:6">
      <c r="F37689" s="1" t="s">
        <v>3</v>
      </c>
    </row>
    <row r="37690" spans="6:6">
      <c r="F37690" s="1" t="s">
        <v>3</v>
      </c>
    </row>
    <row r="37691" spans="6:6">
      <c r="F37691" s="1" t="s">
        <v>3</v>
      </c>
    </row>
    <row r="37692" spans="6:6">
      <c r="F37692" s="1" t="s">
        <v>3</v>
      </c>
    </row>
    <row r="37693" spans="6:6">
      <c r="F37693" s="1" t="s">
        <v>3</v>
      </c>
    </row>
    <row r="37694" spans="6:6">
      <c r="F37694" s="1" t="s">
        <v>3</v>
      </c>
    </row>
    <row r="37695" spans="6:6">
      <c r="F37695" s="1" t="s">
        <v>3</v>
      </c>
    </row>
    <row r="37696" spans="6:6">
      <c r="F37696" s="1" t="s">
        <v>3</v>
      </c>
    </row>
    <row r="37697" spans="6:6">
      <c r="F37697" s="1" t="s">
        <v>3</v>
      </c>
    </row>
    <row r="37698" spans="6:6">
      <c r="F37698" s="1" t="s">
        <v>3</v>
      </c>
    </row>
    <row r="37699" spans="6:6">
      <c r="F37699" s="1" t="s">
        <v>3</v>
      </c>
    </row>
    <row r="37700" spans="6:6">
      <c r="F37700" s="1" t="s">
        <v>3</v>
      </c>
    </row>
    <row r="37701" spans="6:6">
      <c r="F37701" s="1" t="s">
        <v>3</v>
      </c>
    </row>
    <row r="37702" spans="6:6">
      <c r="F37702" s="1" t="s">
        <v>3</v>
      </c>
    </row>
    <row r="37703" spans="6:6">
      <c r="F37703" s="1" t="s">
        <v>3</v>
      </c>
    </row>
    <row r="37704" spans="6:6">
      <c r="F37704" s="1" t="s">
        <v>3</v>
      </c>
    </row>
    <row r="37705" spans="6:6">
      <c r="F37705" s="1" t="s">
        <v>3</v>
      </c>
    </row>
    <row r="37706" spans="6:6">
      <c r="F37706" s="1" t="s">
        <v>3</v>
      </c>
    </row>
    <row r="37707" spans="6:6">
      <c r="F37707" s="1" t="s">
        <v>3</v>
      </c>
    </row>
    <row r="37708" spans="6:6">
      <c r="F37708" s="1" t="s">
        <v>3</v>
      </c>
    </row>
    <row r="37709" spans="6:6">
      <c r="F37709" s="1" t="s">
        <v>3</v>
      </c>
    </row>
    <row r="37710" spans="6:6">
      <c r="F37710" s="1" t="s">
        <v>3</v>
      </c>
    </row>
    <row r="37711" spans="6:6">
      <c r="F37711" s="1" t="s">
        <v>3</v>
      </c>
    </row>
    <row r="37712" spans="6:6">
      <c r="F37712" s="1" t="s">
        <v>3</v>
      </c>
    </row>
    <row r="37713" spans="6:6">
      <c r="F37713" s="1" t="s">
        <v>3</v>
      </c>
    </row>
    <row r="37714" spans="6:6">
      <c r="F37714" s="1" t="s">
        <v>3</v>
      </c>
    </row>
    <row r="37715" spans="6:6">
      <c r="F37715" s="1" t="s">
        <v>3</v>
      </c>
    </row>
    <row r="37716" spans="6:6">
      <c r="F37716" s="1" t="s">
        <v>3</v>
      </c>
    </row>
    <row r="37717" spans="6:6">
      <c r="F37717" s="1" t="s">
        <v>3</v>
      </c>
    </row>
    <row r="37718" spans="6:6">
      <c r="F37718" s="1" t="s">
        <v>3</v>
      </c>
    </row>
    <row r="37719" spans="6:6">
      <c r="F37719" s="1" t="s">
        <v>3</v>
      </c>
    </row>
    <row r="37720" spans="6:6">
      <c r="F37720" s="1" t="s">
        <v>3</v>
      </c>
    </row>
    <row r="37721" spans="6:6">
      <c r="F37721" s="1" t="s">
        <v>3</v>
      </c>
    </row>
    <row r="37722" spans="6:6">
      <c r="F37722" s="1" t="s">
        <v>3</v>
      </c>
    </row>
    <row r="37723" spans="6:6">
      <c r="F37723" s="1" t="s">
        <v>3</v>
      </c>
    </row>
    <row r="37724" spans="6:6">
      <c r="F37724" s="1" t="s">
        <v>3</v>
      </c>
    </row>
    <row r="37725" spans="6:6">
      <c r="F37725" s="1" t="s">
        <v>3</v>
      </c>
    </row>
    <row r="37726" spans="6:6">
      <c r="F37726" s="1" t="s">
        <v>3</v>
      </c>
    </row>
    <row r="37727" spans="6:6">
      <c r="F37727" s="1" t="s">
        <v>3</v>
      </c>
    </row>
    <row r="37728" spans="6:6">
      <c r="F37728" s="1" t="s">
        <v>3</v>
      </c>
    </row>
    <row r="37729" spans="6:6">
      <c r="F37729" s="1" t="s">
        <v>3</v>
      </c>
    </row>
    <row r="37730" spans="6:6">
      <c r="F37730" s="1" t="s">
        <v>3</v>
      </c>
    </row>
    <row r="37731" spans="6:6">
      <c r="F37731" s="1" t="s">
        <v>3</v>
      </c>
    </row>
    <row r="37732" spans="6:6">
      <c r="F37732" s="1" t="s">
        <v>3</v>
      </c>
    </row>
    <row r="37733" spans="6:6">
      <c r="F37733" s="1" t="s">
        <v>3</v>
      </c>
    </row>
    <row r="37734" spans="6:6">
      <c r="F37734" s="1" t="s">
        <v>3</v>
      </c>
    </row>
    <row r="37735" spans="6:6">
      <c r="F37735" s="1" t="s">
        <v>3</v>
      </c>
    </row>
    <row r="37736" spans="6:6">
      <c r="F37736" s="1" t="s">
        <v>3</v>
      </c>
    </row>
    <row r="37737" spans="6:6">
      <c r="F37737" s="1" t="s">
        <v>3</v>
      </c>
    </row>
    <row r="37738" spans="6:6">
      <c r="F37738" s="1" t="s">
        <v>3</v>
      </c>
    </row>
    <row r="37739" spans="6:6">
      <c r="F37739" s="1" t="s">
        <v>3</v>
      </c>
    </row>
    <row r="37740" spans="6:6">
      <c r="F37740" s="1" t="s">
        <v>3</v>
      </c>
    </row>
    <row r="37741" spans="6:6">
      <c r="F37741" s="1" t="s">
        <v>3</v>
      </c>
    </row>
    <row r="37742" spans="6:6">
      <c r="F37742" s="1" t="s">
        <v>3</v>
      </c>
    </row>
    <row r="37743" spans="6:6">
      <c r="F37743" s="1" t="s">
        <v>3</v>
      </c>
    </row>
    <row r="37744" spans="6:6">
      <c r="F37744" s="1" t="s">
        <v>3</v>
      </c>
    </row>
    <row r="37745" spans="6:6">
      <c r="F37745" s="1" t="s">
        <v>3</v>
      </c>
    </row>
    <row r="37746" spans="6:6">
      <c r="F37746" s="1" t="s">
        <v>3</v>
      </c>
    </row>
    <row r="37747" spans="6:6">
      <c r="F37747" s="1" t="s">
        <v>3</v>
      </c>
    </row>
    <row r="37748" spans="6:6">
      <c r="F37748" s="1" t="s">
        <v>3</v>
      </c>
    </row>
    <row r="37749" spans="6:6">
      <c r="F37749" s="1" t="s">
        <v>3</v>
      </c>
    </row>
    <row r="37750" spans="6:6">
      <c r="F37750" s="1" t="s">
        <v>3</v>
      </c>
    </row>
    <row r="37751" spans="6:6">
      <c r="F37751" s="1" t="s">
        <v>3</v>
      </c>
    </row>
    <row r="37752" spans="6:6">
      <c r="F37752" s="1" t="s">
        <v>3</v>
      </c>
    </row>
    <row r="37753" spans="6:6">
      <c r="F37753" s="1" t="s">
        <v>3</v>
      </c>
    </row>
    <row r="37754" spans="6:6">
      <c r="F37754" s="1" t="s">
        <v>3</v>
      </c>
    </row>
    <row r="37755" spans="6:6">
      <c r="F37755" s="1" t="s">
        <v>3</v>
      </c>
    </row>
    <row r="37756" spans="6:6">
      <c r="F37756" s="1" t="s">
        <v>3</v>
      </c>
    </row>
    <row r="37757" spans="6:6">
      <c r="F37757" s="1" t="s">
        <v>3</v>
      </c>
    </row>
    <row r="37758" spans="6:6">
      <c r="F37758" s="1" t="s">
        <v>3</v>
      </c>
    </row>
    <row r="37759" spans="6:6">
      <c r="F37759" s="1" t="s">
        <v>3</v>
      </c>
    </row>
    <row r="37760" spans="6:6">
      <c r="F37760" s="1" t="s">
        <v>3</v>
      </c>
    </row>
    <row r="37761" spans="6:6">
      <c r="F37761" s="1" t="s">
        <v>3</v>
      </c>
    </row>
    <row r="37762" spans="6:6">
      <c r="F37762" s="1" t="s">
        <v>3</v>
      </c>
    </row>
    <row r="37763" spans="6:6">
      <c r="F37763" s="1" t="s">
        <v>3</v>
      </c>
    </row>
    <row r="37764" spans="6:6">
      <c r="F37764" s="1" t="s">
        <v>3</v>
      </c>
    </row>
    <row r="37765" spans="6:6">
      <c r="F37765" s="1" t="s">
        <v>3</v>
      </c>
    </row>
    <row r="37766" spans="6:6">
      <c r="F37766" s="1" t="s">
        <v>3</v>
      </c>
    </row>
    <row r="37767" spans="6:6">
      <c r="F37767" s="1" t="s">
        <v>3</v>
      </c>
    </row>
    <row r="37768" spans="6:6">
      <c r="F37768" s="1" t="s">
        <v>3</v>
      </c>
    </row>
    <row r="37769" spans="6:6">
      <c r="F37769" s="1" t="s">
        <v>3</v>
      </c>
    </row>
    <row r="37770" spans="6:6">
      <c r="F37770" s="1" t="s">
        <v>3</v>
      </c>
    </row>
    <row r="37771" spans="6:6">
      <c r="F37771" s="1" t="s">
        <v>3</v>
      </c>
    </row>
    <row r="37772" spans="6:6">
      <c r="F37772" s="1" t="s">
        <v>3</v>
      </c>
    </row>
    <row r="37773" spans="6:6">
      <c r="F37773" s="1" t="s">
        <v>3</v>
      </c>
    </row>
    <row r="37774" spans="6:6">
      <c r="F37774" s="1" t="s">
        <v>3</v>
      </c>
    </row>
    <row r="37775" spans="6:6">
      <c r="F37775" s="1" t="s">
        <v>3</v>
      </c>
    </row>
    <row r="37776" spans="6:6">
      <c r="F37776" s="1" t="s">
        <v>3</v>
      </c>
    </row>
    <row r="37777" spans="6:6">
      <c r="F37777" s="1" t="s">
        <v>3</v>
      </c>
    </row>
    <row r="37778" spans="6:6">
      <c r="F37778" s="1" t="s">
        <v>3</v>
      </c>
    </row>
    <row r="37779" spans="6:6">
      <c r="F37779" s="1" t="s">
        <v>3</v>
      </c>
    </row>
    <row r="37780" spans="6:6">
      <c r="F37780" s="1" t="s">
        <v>3</v>
      </c>
    </row>
    <row r="37781" spans="6:6">
      <c r="F37781" s="1" t="s">
        <v>3</v>
      </c>
    </row>
    <row r="37782" spans="6:6">
      <c r="F37782" s="1" t="s">
        <v>3</v>
      </c>
    </row>
    <row r="37783" spans="6:6">
      <c r="F37783" s="1" t="s">
        <v>3</v>
      </c>
    </row>
    <row r="37784" spans="6:6">
      <c r="F37784" s="1" t="s">
        <v>3</v>
      </c>
    </row>
    <row r="37785" spans="6:6">
      <c r="F37785" s="1" t="s">
        <v>3</v>
      </c>
    </row>
    <row r="37786" spans="6:6">
      <c r="F37786" s="1" t="s">
        <v>3</v>
      </c>
    </row>
    <row r="37787" spans="6:6">
      <c r="F37787" s="1" t="s">
        <v>3</v>
      </c>
    </row>
    <row r="37788" spans="6:6">
      <c r="F37788" s="1" t="s">
        <v>3</v>
      </c>
    </row>
    <row r="37789" spans="6:6">
      <c r="F37789" s="1" t="s">
        <v>3</v>
      </c>
    </row>
    <row r="37790" spans="6:6">
      <c r="F37790" s="1" t="s">
        <v>3</v>
      </c>
    </row>
    <row r="37791" spans="6:6">
      <c r="F37791" s="1" t="s">
        <v>3</v>
      </c>
    </row>
    <row r="37792" spans="6:6">
      <c r="F37792" s="1" t="s">
        <v>3</v>
      </c>
    </row>
    <row r="37793" spans="6:6">
      <c r="F37793" s="1" t="s">
        <v>3</v>
      </c>
    </row>
    <row r="37794" spans="6:6">
      <c r="F37794" s="1" t="s">
        <v>3</v>
      </c>
    </row>
    <row r="37795" spans="6:6">
      <c r="F37795" s="1" t="s">
        <v>3</v>
      </c>
    </row>
    <row r="37796" spans="6:6">
      <c r="F37796" s="1" t="s">
        <v>3</v>
      </c>
    </row>
    <row r="37797" spans="6:6">
      <c r="F37797" s="1" t="s">
        <v>3</v>
      </c>
    </row>
    <row r="37798" spans="6:6">
      <c r="F37798" s="1" t="s">
        <v>3</v>
      </c>
    </row>
    <row r="37799" spans="6:6">
      <c r="F37799" s="1" t="s">
        <v>3</v>
      </c>
    </row>
    <row r="37800" spans="6:6">
      <c r="F37800" s="1" t="s">
        <v>3</v>
      </c>
    </row>
    <row r="37801" spans="6:6">
      <c r="F37801" s="1" t="s">
        <v>3</v>
      </c>
    </row>
    <row r="37802" spans="6:6">
      <c r="F37802" s="1" t="s">
        <v>3</v>
      </c>
    </row>
    <row r="37803" spans="6:6">
      <c r="F37803" s="1" t="s">
        <v>3</v>
      </c>
    </row>
    <row r="37804" spans="6:6">
      <c r="F37804" s="1" t="s">
        <v>3</v>
      </c>
    </row>
    <row r="37805" spans="6:6">
      <c r="F37805" s="1" t="s">
        <v>3</v>
      </c>
    </row>
    <row r="37806" spans="6:6">
      <c r="F37806" s="1" t="s">
        <v>3</v>
      </c>
    </row>
    <row r="37807" spans="6:6">
      <c r="F37807" s="1" t="s">
        <v>3</v>
      </c>
    </row>
    <row r="37808" spans="6:6">
      <c r="F37808" s="1" t="s">
        <v>3</v>
      </c>
    </row>
    <row r="37809" spans="6:6">
      <c r="F37809" s="1" t="s">
        <v>3</v>
      </c>
    </row>
    <row r="37810" spans="6:6">
      <c r="F37810" s="1" t="s">
        <v>3</v>
      </c>
    </row>
    <row r="37811" spans="6:6">
      <c r="F37811" s="1" t="s">
        <v>3</v>
      </c>
    </row>
    <row r="37812" spans="6:6">
      <c r="F37812" s="1" t="s">
        <v>3</v>
      </c>
    </row>
    <row r="37813" spans="6:6">
      <c r="F37813" s="1" t="s">
        <v>3</v>
      </c>
    </row>
    <row r="37814" spans="6:6">
      <c r="F37814" s="1" t="s">
        <v>3</v>
      </c>
    </row>
    <row r="37815" spans="6:6">
      <c r="F37815" s="1" t="s">
        <v>3</v>
      </c>
    </row>
    <row r="37816" spans="6:6">
      <c r="F37816" s="1" t="s">
        <v>3</v>
      </c>
    </row>
    <row r="37817" spans="6:6">
      <c r="F37817" s="1" t="s">
        <v>3</v>
      </c>
    </row>
    <row r="37818" spans="6:6">
      <c r="F37818" s="1" t="s">
        <v>3</v>
      </c>
    </row>
    <row r="37819" spans="6:6">
      <c r="F37819" s="1" t="s">
        <v>3</v>
      </c>
    </row>
    <row r="37820" spans="6:6">
      <c r="F37820" s="1" t="s">
        <v>3</v>
      </c>
    </row>
    <row r="37821" spans="6:6">
      <c r="F37821" s="1" t="s">
        <v>3</v>
      </c>
    </row>
    <row r="37822" spans="6:6">
      <c r="F37822" s="1" t="s">
        <v>3</v>
      </c>
    </row>
    <row r="37823" spans="6:6">
      <c r="F37823" s="1" t="s">
        <v>3</v>
      </c>
    </row>
    <row r="37824" spans="6:6">
      <c r="F37824" s="1" t="s">
        <v>3</v>
      </c>
    </row>
    <row r="37825" spans="6:6">
      <c r="F37825" s="1" t="s">
        <v>3</v>
      </c>
    </row>
    <row r="37826" spans="6:6">
      <c r="F37826" s="1" t="s">
        <v>3</v>
      </c>
    </row>
    <row r="37827" spans="6:6">
      <c r="F37827" s="1" t="s">
        <v>3</v>
      </c>
    </row>
    <row r="37828" spans="6:6">
      <c r="F37828" s="1" t="s">
        <v>3</v>
      </c>
    </row>
    <row r="37829" spans="6:6">
      <c r="F37829" s="1" t="s">
        <v>3</v>
      </c>
    </row>
    <row r="37830" spans="6:6">
      <c r="F37830" s="1" t="s">
        <v>3</v>
      </c>
    </row>
    <row r="37831" spans="6:6">
      <c r="F37831" s="1" t="s">
        <v>3</v>
      </c>
    </row>
    <row r="37832" spans="6:6">
      <c r="F37832" s="1" t="s">
        <v>3</v>
      </c>
    </row>
    <row r="37833" spans="6:6">
      <c r="F37833" s="1" t="s">
        <v>3</v>
      </c>
    </row>
    <row r="37834" spans="6:6">
      <c r="F37834" s="1" t="s">
        <v>3</v>
      </c>
    </row>
    <row r="37835" spans="6:6">
      <c r="F37835" s="1" t="s">
        <v>3</v>
      </c>
    </row>
    <row r="37836" spans="6:6">
      <c r="F37836" s="1" t="s">
        <v>3</v>
      </c>
    </row>
    <row r="37837" spans="6:6">
      <c r="F37837" s="1" t="s">
        <v>3</v>
      </c>
    </row>
    <row r="37838" spans="6:6">
      <c r="F37838" s="1" t="s">
        <v>3</v>
      </c>
    </row>
    <row r="37839" spans="6:6">
      <c r="F37839" s="1" t="s">
        <v>3</v>
      </c>
    </row>
    <row r="37840" spans="6:6">
      <c r="F37840" s="1" t="s">
        <v>3</v>
      </c>
    </row>
    <row r="37841" spans="6:6">
      <c r="F37841" s="1" t="s">
        <v>3</v>
      </c>
    </row>
    <row r="37842" spans="6:6">
      <c r="F37842" s="1" t="s">
        <v>3</v>
      </c>
    </row>
    <row r="37843" spans="6:6">
      <c r="F37843" s="1" t="s">
        <v>3</v>
      </c>
    </row>
    <row r="37844" spans="6:6">
      <c r="F37844" s="1" t="s">
        <v>3</v>
      </c>
    </row>
    <row r="37845" spans="6:6">
      <c r="F37845" s="1" t="s">
        <v>3</v>
      </c>
    </row>
    <row r="37846" spans="6:6">
      <c r="F37846" s="1" t="s">
        <v>3</v>
      </c>
    </row>
    <row r="37847" spans="6:6">
      <c r="F37847" s="1" t="s">
        <v>3</v>
      </c>
    </row>
    <row r="37848" spans="6:6">
      <c r="F37848" s="1" t="s">
        <v>3</v>
      </c>
    </row>
    <row r="37849" spans="6:6">
      <c r="F37849" s="1" t="s">
        <v>3</v>
      </c>
    </row>
    <row r="37850" spans="6:6">
      <c r="F37850" s="1" t="s">
        <v>3</v>
      </c>
    </row>
    <row r="37851" spans="6:6">
      <c r="F37851" s="1" t="s">
        <v>3</v>
      </c>
    </row>
    <row r="37852" spans="6:6">
      <c r="F37852" s="1" t="s">
        <v>3</v>
      </c>
    </row>
    <row r="37853" spans="6:6">
      <c r="F37853" s="1" t="s">
        <v>3</v>
      </c>
    </row>
    <row r="37854" spans="6:6">
      <c r="F37854" s="1" t="s">
        <v>3</v>
      </c>
    </row>
    <row r="37855" spans="6:6">
      <c r="F37855" s="1" t="s">
        <v>3</v>
      </c>
    </row>
    <row r="37856" spans="6:6">
      <c r="F37856" s="1" t="s">
        <v>3</v>
      </c>
    </row>
    <row r="37857" spans="6:6">
      <c r="F37857" s="1" t="s">
        <v>3</v>
      </c>
    </row>
    <row r="37858" spans="6:6">
      <c r="F37858" s="1" t="s">
        <v>3</v>
      </c>
    </row>
    <row r="37859" spans="6:6">
      <c r="F37859" s="1" t="s">
        <v>3</v>
      </c>
    </row>
    <row r="37860" spans="6:6">
      <c r="F37860" s="1" t="s">
        <v>3</v>
      </c>
    </row>
    <row r="37861" spans="6:6">
      <c r="F37861" s="1" t="s">
        <v>3</v>
      </c>
    </row>
    <row r="37862" spans="6:6">
      <c r="F37862" s="1" t="s">
        <v>3</v>
      </c>
    </row>
    <row r="37863" spans="6:6">
      <c r="F37863" s="1" t="s">
        <v>3</v>
      </c>
    </row>
    <row r="37864" spans="6:6">
      <c r="F37864" s="1" t="s">
        <v>3</v>
      </c>
    </row>
    <row r="37865" spans="6:6">
      <c r="F37865" s="1" t="s">
        <v>3</v>
      </c>
    </row>
    <row r="37866" spans="6:6">
      <c r="F37866" s="1" t="s">
        <v>3</v>
      </c>
    </row>
    <row r="37867" spans="6:6">
      <c r="F37867" s="1" t="s">
        <v>3</v>
      </c>
    </row>
    <row r="37868" spans="6:6">
      <c r="F37868" s="1" t="s">
        <v>3</v>
      </c>
    </row>
    <row r="37869" spans="6:6">
      <c r="F37869" s="1" t="s">
        <v>3</v>
      </c>
    </row>
    <row r="37870" spans="6:6">
      <c r="F37870" s="1" t="s">
        <v>3</v>
      </c>
    </row>
    <row r="37871" spans="6:6">
      <c r="F37871" s="1" t="s">
        <v>3</v>
      </c>
    </row>
    <row r="37872" spans="6:6">
      <c r="F37872" s="1" t="s">
        <v>3</v>
      </c>
    </row>
    <row r="37873" spans="6:6">
      <c r="F37873" s="1" t="s">
        <v>3</v>
      </c>
    </row>
    <row r="37874" spans="6:6">
      <c r="F37874" s="1" t="s">
        <v>3</v>
      </c>
    </row>
    <row r="37875" spans="6:6">
      <c r="F37875" s="1" t="s">
        <v>3</v>
      </c>
    </row>
    <row r="37876" spans="6:6">
      <c r="F37876" s="1" t="s">
        <v>3</v>
      </c>
    </row>
    <row r="37877" spans="6:6">
      <c r="F37877" s="1" t="s">
        <v>3</v>
      </c>
    </row>
    <row r="37878" spans="6:6">
      <c r="F37878" s="1" t="s">
        <v>3</v>
      </c>
    </row>
    <row r="37879" spans="6:6">
      <c r="F37879" s="1" t="s">
        <v>3</v>
      </c>
    </row>
    <row r="37880" spans="6:6">
      <c r="F37880" s="1" t="s">
        <v>3</v>
      </c>
    </row>
    <row r="37881" spans="6:6">
      <c r="F37881" s="1" t="s">
        <v>3</v>
      </c>
    </row>
    <row r="37882" spans="6:6">
      <c r="F37882" s="1" t="s">
        <v>3</v>
      </c>
    </row>
    <row r="37883" spans="6:6">
      <c r="F37883" s="1" t="s">
        <v>3</v>
      </c>
    </row>
    <row r="37884" spans="6:6">
      <c r="F37884" s="1" t="s">
        <v>3</v>
      </c>
    </row>
    <row r="37885" spans="6:6">
      <c r="F37885" s="1" t="s">
        <v>3</v>
      </c>
    </row>
    <row r="37886" spans="6:6">
      <c r="F37886" s="1" t="s">
        <v>3</v>
      </c>
    </row>
    <row r="37887" spans="6:6">
      <c r="F37887" s="1" t="s">
        <v>3</v>
      </c>
    </row>
    <row r="37888" spans="6:6">
      <c r="F37888" s="1" t="s">
        <v>3</v>
      </c>
    </row>
    <row r="37889" spans="6:6">
      <c r="F37889" s="1" t="s">
        <v>3</v>
      </c>
    </row>
    <row r="37890" spans="6:6">
      <c r="F37890" s="1" t="s">
        <v>3</v>
      </c>
    </row>
    <row r="37891" spans="6:6">
      <c r="F37891" s="1" t="s">
        <v>3</v>
      </c>
    </row>
    <row r="37892" spans="6:6">
      <c r="F37892" s="1" t="s">
        <v>3</v>
      </c>
    </row>
    <row r="37893" spans="6:6">
      <c r="F37893" s="1" t="s">
        <v>3</v>
      </c>
    </row>
    <row r="37894" spans="6:6">
      <c r="F37894" s="1" t="s">
        <v>3</v>
      </c>
    </row>
    <row r="37895" spans="6:6">
      <c r="F37895" s="1" t="s">
        <v>3</v>
      </c>
    </row>
    <row r="37896" spans="6:6">
      <c r="F37896" s="1" t="s">
        <v>3</v>
      </c>
    </row>
    <row r="37897" spans="6:6">
      <c r="F37897" s="1" t="s">
        <v>3</v>
      </c>
    </row>
    <row r="37898" spans="6:6">
      <c r="F37898" s="1" t="s">
        <v>3</v>
      </c>
    </row>
    <row r="37899" spans="6:6">
      <c r="F37899" s="1" t="s">
        <v>3</v>
      </c>
    </row>
    <row r="37900" spans="6:6">
      <c r="F37900" s="1" t="s">
        <v>3</v>
      </c>
    </row>
    <row r="37901" spans="6:6">
      <c r="F37901" s="1" t="s">
        <v>3</v>
      </c>
    </row>
    <row r="37902" spans="6:6">
      <c r="F37902" s="1" t="s">
        <v>3</v>
      </c>
    </row>
    <row r="37903" spans="6:6">
      <c r="F37903" s="1" t="s">
        <v>3</v>
      </c>
    </row>
    <row r="37904" spans="6:6">
      <c r="F37904" s="1" t="s">
        <v>3</v>
      </c>
    </row>
    <row r="37905" spans="6:6">
      <c r="F37905" s="1" t="s">
        <v>3</v>
      </c>
    </row>
    <row r="37906" spans="6:6">
      <c r="F37906" s="1" t="s">
        <v>3</v>
      </c>
    </row>
    <row r="37907" spans="6:6">
      <c r="F37907" s="1" t="s">
        <v>3</v>
      </c>
    </row>
    <row r="37908" spans="6:6">
      <c r="F37908" s="1" t="s">
        <v>3</v>
      </c>
    </row>
    <row r="37909" spans="6:6">
      <c r="F37909" s="1" t="s">
        <v>3</v>
      </c>
    </row>
    <row r="37910" spans="6:6">
      <c r="F37910" s="1" t="s">
        <v>3</v>
      </c>
    </row>
    <row r="37911" spans="6:6">
      <c r="F37911" s="1" t="s">
        <v>3</v>
      </c>
    </row>
    <row r="37912" spans="6:6">
      <c r="F37912" s="1" t="s">
        <v>3</v>
      </c>
    </row>
    <row r="37913" spans="6:6">
      <c r="F37913" s="1" t="s">
        <v>3</v>
      </c>
    </row>
    <row r="37914" spans="6:6">
      <c r="F37914" s="1" t="s">
        <v>3</v>
      </c>
    </row>
    <row r="37915" spans="6:6">
      <c r="F37915" s="1" t="s">
        <v>3</v>
      </c>
    </row>
    <row r="37916" spans="6:6">
      <c r="F37916" s="1" t="s">
        <v>3</v>
      </c>
    </row>
    <row r="37917" spans="6:6">
      <c r="F37917" s="1" t="s">
        <v>3</v>
      </c>
    </row>
    <row r="37918" spans="6:6">
      <c r="F37918" s="1" t="s">
        <v>3</v>
      </c>
    </row>
    <row r="37919" spans="6:6">
      <c r="F37919" s="1" t="s">
        <v>3</v>
      </c>
    </row>
    <row r="37920" spans="6:6">
      <c r="F37920" s="1" t="s">
        <v>3</v>
      </c>
    </row>
    <row r="37921" spans="6:6">
      <c r="F37921" s="1" t="s">
        <v>3</v>
      </c>
    </row>
    <row r="37922" spans="6:6">
      <c r="F37922" s="1" t="s">
        <v>3</v>
      </c>
    </row>
    <row r="37923" spans="6:6">
      <c r="F37923" s="1" t="s">
        <v>3</v>
      </c>
    </row>
    <row r="37924" spans="6:6">
      <c r="F37924" s="1" t="s">
        <v>3</v>
      </c>
    </row>
    <row r="37925" spans="6:6">
      <c r="F37925" s="1" t="s">
        <v>3</v>
      </c>
    </row>
    <row r="37926" spans="6:6">
      <c r="F37926" s="1" t="s">
        <v>3</v>
      </c>
    </row>
    <row r="37927" spans="6:6">
      <c r="F37927" s="1" t="s">
        <v>3</v>
      </c>
    </row>
    <row r="37928" spans="6:6">
      <c r="F37928" s="1" t="s">
        <v>3</v>
      </c>
    </row>
    <row r="37929" spans="6:6">
      <c r="F37929" s="1" t="s">
        <v>3</v>
      </c>
    </row>
    <row r="37930" spans="6:6">
      <c r="F37930" s="1" t="s">
        <v>3</v>
      </c>
    </row>
    <row r="37931" spans="6:6">
      <c r="F37931" s="1" t="s">
        <v>3</v>
      </c>
    </row>
    <row r="37932" spans="6:6">
      <c r="F37932" s="1" t="s">
        <v>3</v>
      </c>
    </row>
    <row r="37933" spans="6:6">
      <c r="F37933" s="1" t="s">
        <v>3</v>
      </c>
    </row>
    <row r="37934" spans="6:6">
      <c r="F37934" s="1" t="s">
        <v>3</v>
      </c>
    </row>
    <row r="37935" spans="6:6">
      <c r="F37935" s="1" t="s">
        <v>3</v>
      </c>
    </row>
    <row r="37936" spans="6:6">
      <c r="F37936" s="1" t="s">
        <v>3</v>
      </c>
    </row>
    <row r="37937" spans="6:6">
      <c r="F37937" s="1" t="s">
        <v>3</v>
      </c>
    </row>
    <row r="37938" spans="6:6">
      <c r="F37938" s="1" t="s">
        <v>3</v>
      </c>
    </row>
    <row r="37939" spans="6:6">
      <c r="F37939" s="1" t="s">
        <v>3</v>
      </c>
    </row>
    <row r="37940" spans="6:6">
      <c r="F37940" s="1" t="s">
        <v>3</v>
      </c>
    </row>
    <row r="37941" spans="6:6">
      <c r="F37941" s="1" t="s">
        <v>3</v>
      </c>
    </row>
    <row r="37942" spans="6:6">
      <c r="F37942" s="1" t="s">
        <v>3</v>
      </c>
    </row>
    <row r="37943" spans="6:6">
      <c r="F37943" s="1" t="s">
        <v>3</v>
      </c>
    </row>
    <row r="37944" spans="6:6">
      <c r="F37944" s="1" t="s">
        <v>3</v>
      </c>
    </row>
    <row r="37945" spans="6:6">
      <c r="F37945" s="1" t="s">
        <v>3</v>
      </c>
    </row>
    <row r="37946" spans="6:6">
      <c r="F37946" s="1" t="s">
        <v>3</v>
      </c>
    </row>
    <row r="37947" spans="6:6">
      <c r="F37947" s="1" t="s">
        <v>3</v>
      </c>
    </row>
    <row r="37948" spans="6:6">
      <c r="F37948" s="1" t="s">
        <v>3</v>
      </c>
    </row>
    <row r="37949" spans="6:6">
      <c r="F37949" s="1" t="s">
        <v>3</v>
      </c>
    </row>
    <row r="37950" spans="6:6">
      <c r="F37950" s="1" t="s">
        <v>3</v>
      </c>
    </row>
    <row r="37951" spans="6:6">
      <c r="F37951" s="1" t="s">
        <v>3</v>
      </c>
    </row>
    <row r="37952" spans="6:6">
      <c r="F37952" s="1" t="s">
        <v>3</v>
      </c>
    </row>
    <row r="37953" spans="6:6">
      <c r="F37953" s="1" t="s">
        <v>3</v>
      </c>
    </row>
    <row r="37954" spans="6:6">
      <c r="F37954" s="1" t="s">
        <v>3</v>
      </c>
    </row>
    <row r="37955" spans="6:6">
      <c r="F37955" s="1" t="s">
        <v>3</v>
      </c>
    </row>
    <row r="37956" spans="6:6">
      <c r="F37956" s="1" t="s">
        <v>3</v>
      </c>
    </row>
    <row r="37957" spans="6:6">
      <c r="F37957" s="1" t="s">
        <v>3</v>
      </c>
    </row>
    <row r="37958" spans="6:6">
      <c r="F37958" s="1" t="s">
        <v>3</v>
      </c>
    </row>
    <row r="37959" spans="6:6">
      <c r="F37959" s="1" t="s">
        <v>3</v>
      </c>
    </row>
    <row r="37960" spans="6:6">
      <c r="F37960" s="1" t="s">
        <v>3</v>
      </c>
    </row>
    <row r="37961" spans="6:6">
      <c r="F37961" s="1" t="s">
        <v>3</v>
      </c>
    </row>
    <row r="37962" spans="6:6">
      <c r="F37962" s="1" t="s">
        <v>3</v>
      </c>
    </row>
    <row r="37963" spans="6:6">
      <c r="F37963" s="1" t="s">
        <v>3</v>
      </c>
    </row>
    <row r="37964" spans="6:6">
      <c r="F37964" s="1" t="s">
        <v>3</v>
      </c>
    </row>
    <row r="37965" spans="6:6">
      <c r="F37965" s="1" t="s">
        <v>3</v>
      </c>
    </row>
    <row r="37966" spans="6:6">
      <c r="F37966" s="1" t="s">
        <v>3</v>
      </c>
    </row>
    <row r="37967" spans="6:6">
      <c r="F37967" s="1" t="s">
        <v>3</v>
      </c>
    </row>
    <row r="37968" spans="6:6">
      <c r="F37968" s="1" t="s">
        <v>3</v>
      </c>
    </row>
    <row r="37969" spans="6:6">
      <c r="F37969" s="1" t="s">
        <v>3</v>
      </c>
    </row>
    <row r="37970" spans="6:6">
      <c r="F37970" s="1" t="s">
        <v>3</v>
      </c>
    </row>
    <row r="37971" spans="6:6">
      <c r="F37971" s="1" t="s">
        <v>3</v>
      </c>
    </row>
    <row r="37972" spans="6:6">
      <c r="F37972" s="1" t="s">
        <v>3</v>
      </c>
    </row>
    <row r="37973" spans="6:6">
      <c r="F37973" s="1" t="s">
        <v>3</v>
      </c>
    </row>
    <row r="37974" spans="6:6">
      <c r="F37974" s="1" t="s">
        <v>3</v>
      </c>
    </row>
    <row r="37975" spans="6:6">
      <c r="F37975" s="1" t="s">
        <v>3</v>
      </c>
    </row>
    <row r="37976" spans="6:6">
      <c r="F37976" s="1" t="s">
        <v>3</v>
      </c>
    </row>
    <row r="37977" spans="6:6">
      <c r="F37977" s="1" t="s">
        <v>3</v>
      </c>
    </row>
    <row r="37978" spans="6:6">
      <c r="F37978" s="1" t="s">
        <v>3</v>
      </c>
    </row>
    <row r="37979" spans="6:6">
      <c r="F37979" s="1" t="s">
        <v>3</v>
      </c>
    </row>
    <row r="37980" spans="6:6">
      <c r="F37980" s="1" t="s">
        <v>3</v>
      </c>
    </row>
    <row r="37981" spans="6:6">
      <c r="F37981" s="1" t="s">
        <v>3</v>
      </c>
    </row>
    <row r="37982" spans="6:6">
      <c r="F37982" s="1" t="s">
        <v>3</v>
      </c>
    </row>
    <row r="37983" spans="6:6">
      <c r="F37983" s="1" t="s">
        <v>3</v>
      </c>
    </row>
    <row r="37984" spans="6:6">
      <c r="F37984" s="1" t="s">
        <v>3</v>
      </c>
    </row>
    <row r="37985" spans="6:6">
      <c r="F37985" s="1" t="s">
        <v>3</v>
      </c>
    </row>
    <row r="37986" spans="6:6">
      <c r="F37986" s="1" t="s">
        <v>3</v>
      </c>
    </row>
    <row r="37987" spans="6:6">
      <c r="F37987" s="1" t="s">
        <v>3</v>
      </c>
    </row>
    <row r="37988" spans="6:6">
      <c r="F37988" s="1" t="s">
        <v>3</v>
      </c>
    </row>
    <row r="37989" spans="6:6">
      <c r="F37989" s="1" t="s">
        <v>3</v>
      </c>
    </row>
    <row r="37990" spans="6:6">
      <c r="F37990" s="1" t="s">
        <v>3</v>
      </c>
    </row>
    <row r="37991" spans="6:6">
      <c r="F37991" s="1" t="s">
        <v>3</v>
      </c>
    </row>
    <row r="37992" spans="6:6">
      <c r="F37992" s="1" t="s">
        <v>3</v>
      </c>
    </row>
    <row r="37993" spans="6:6">
      <c r="F37993" s="1" t="s">
        <v>3</v>
      </c>
    </row>
    <row r="37994" spans="6:6">
      <c r="F37994" s="1" t="s">
        <v>3</v>
      </c>
    </row>
    <row r="37995" spans="6:6">
      <c r="F37995" s="1" t="s">
        <v>3</v>
      </c>
    </row>
    <row r="37996" spans="6:6">
      <c r="F37996" s="1" t="s">
        <v>3</v>
      </c>
    </row>
    <row r="37997" spans="6:6">
      <c r="F37997" s="1" t="s">
        <v>3</v>
      </c>
    </row>
    <row r="37998" spans="6:6">
      <c r="F37998" s="1" t="s">
        <v>3</v>
      </c>
    </row>
    <row r="37999" spans="6:6">
      <c r="F37999" s="1" t="s">
        <v>3</v>
      </c>
    </row>
    <row r="38000" spans="6:6">
      <c r="F38000" s="1" t="s">
        <v>3</v>
      </c>
    </row>
    <row r="38001" spans="6:6">
      <c r="F38001" s="1" t="s">
        <v>3</v>
      </c>
    </row>
    <row r="38002" spans="6:6">
      <c r="F38002" s="1" t="s">
        <v>3</v>
      </c>
    </row>
    <row r="38003" spans="6:6">
      <c r="F38003" s="1" t="s">
        <v>3</v>
      </c>
    </row>
    <row r="38004" spans="6:6">
      <c r="F38004" s="1" t="s">
        <v>3</v>
      </c>
    </row>
    <row r="38005" spans="6:6">
      <c r="F38005" s="1" t="s">
        <v>3</v>
      </c>
    </row>
    <row r="38006" spans="6:6">
      <c r="F38006" s="1" t="s">
        <v>3</v>
      </c>
    </row>
    <row r="38007" spans="6:6">
      <c r="F38007" s="1" t="s">
        <v>3</v>
      </c>
    </row>
    <row r="38008" spans="6:6">
      <c r="F38008" s="1" t="s">
        <v>3</v>
      </c>
    </row>
    <row r="38009" spans="6:6">
      <c r="F38009" s="1" t="s">
        <v>3</v>
      </c>
    </row>
    <row r="38010" spans="6:6">
      <c r="F38010" s="1" t="s">
        <v>3</v>
      </c>
    </row>
    <row r="38011" spans="6:6">
      <c r="F38011" s="1" t="s">
        <v>3</v>
      </c>
    </row>
    <row r="38012" spans="6:6">
      <c r="F38012" s="1" t="s">
        <v>3</v>
      </c>
    </row>
    <row r="38013" spans="6:6">
      <c r="F38013" s="1" t="s">
        <v>3</v>
      </c>
    </row>
    <row r="38014" spans="6:6">
      <c r="F38014" s="1" t="s">
        <v>3</v>
      </c>
    </row>
    <row r="38015" spans="6:6">
      <c r="F38015" s="1" t="s">
        <v>3</v>
      </c>
    </row>
    <row r="38016" spans="6:6">
      <c r="F38016" s="1" t="s">
        <v>3</v>
      </c>
    </row>
    <row r="38017" spans="6:6">
      <c r="F38017" s="1" t="s">
        <v>3</v>
      </c>
    </row>
    <row r="38018" spans="6:6">
      <c r="F38018" s="1" t="s">
        <v>3</v>
      </c>
    </row>
    <row r="38019" spans="6:6">
      <c r="F38019" s="1" t="s">
        <v>3</v>
      </c>
    </row>
    <row r="38020" spans="6:6">
      <c r="F38020" s="1" t="s">
        <v>3</v>
      </c>
    </row>
    <row r="38021" spans="6:6">
      <c r="F38021" s="1" t="s">
        <v>3</v>
      </c>
    </row>
    <row r="38022" spans="6:6">
      <c r="F38022" s="1" t="s">
        <v>3</v>
      </c>
    </row>
    <row r="38023" spans="6:6">
      <c r="F38023" s="1" t="s">
        <v>3</v>
      </c>
    </row>
    <row r="38024" spans="6:6">
      <c r="F38024" s="1" t="s">
        <v>3</v>
      </c>
    </row>
    <row r="38025" spans="6:6">
      <c r="F38025" s="1" t="s">
        <v>3</v>
      </c>
    </row>
    <row r="38026" spans="6:6">
      <c r="F38026" s="1" t="s">
        <v>3</v>
      </c>
    </row>
    <row r="38027" spans="6:6">
      <c r="F38027" s="1" t="s">
        <v>3</v>
      </c>
    </row>
    <row r="38028" spans="6:6">
      <c r="F38028" s="1" t="s">
        <v>3</v>
      </c>
    </row>
    <row r="38029" spans="6:6">
      <c r="F38029" s="1" t="s">
        <v>3</v>
      </c>
    </row>
    <row r="38030" spans="6:6">
      <c r="F38030" s="1" t="s">
        <v>3</v>
      </c>
    </row>
    <row r="38031" spans="6:6">
      <c r="F38031" s="1" t="s">
        <v>3</v>
      </c>
    </row>
    <row r="38032" spans="6:6">
      <c r="F38032" s="1" t="s">
        <v>3</v>
      </c>
    </row>
    <row r="38033" spans="6:6">
      <c r="F38033" s="1" t="s">
        <v>3</v>
      </c>
    </row>
    <row r="38034" spans="6:6">
      <c r="F38034" s="1" t="s">
        <v>3</v>
      </c>
    </row>
    <row r="38035" spans="6:6">
      <c r="F38035" s="1" t="s">
        <v>3</v>
      </c>
    </row>
    <row r="38036" spans="6:6">
      <c r="F38036" s="1" t="s">
        <v>3</v>
      </c>
    </row>
    <row r="38037" spans="6:6">
      <c r="F38037" s="1" t="s">
        <v>3</v>
      </c>
    </row>
    <row r="38038" spans="6:6">
      <c r="F38038" s="1" t="s">
        <v>3</v>
      </c>
    </row>
    <row r="38039" spans="6:6">
      <c r="F38039" s="1" t="s">
        <v>3</v>
      </c>
    </row>
    <row r="38040" spans="6:6">
      <c r="F38040" s="1" t="s">
        <v>3</v>
      </c>
    </row>
    <row r="38041" spans="6:6">
      <c r="F38041" s="1" t="s">
        <v>3</v>
      </c>
    </row>
    <row r="38042" spans="6:6">
      <c r="F38042" s="1" t="s">
        <v>3</v>
      </c>
    </row>
    <row r="38043" spans="6:6">
      <c r="F38043" s="1" t="s">
        <v>3</v>
      </c>
    </row>
    <row r="38044" spans="6:6">
      <c r="F38044" s="1" t="s">
        <v>3</v>
      </c>
    </row>
    <row r="38045" spans="6:6">
      <c r="F38045" s="1" t="s">
        <v>3</v>
      </c>
    </row>
    <row r="38046" spans="6:6">
      <c r="F38046" s="1" t="s">
        <v>3</v>
      </c>
    </row>
    <row r="38047" spans="6:6">
      <c r="F38047" s="1" t="s">
        <v>3</v>
      </c>
    </row>
    <row r="38048" spans="6:6">
      <c r="F38048" s="1" t="s">
        <v>3</v>
      </c>
    </row>
    <row r="38049" spans="6:6">
      <c r="F38049" s="1" t="s">
        <v>3</v>
      </c>
    </row>
    <row r="38050" spans="6:6">
      <c r="F38050" s="1" t="s">
        <v>3</v>
      </c>
    </row>
    <row r="38051" spans="6:6">
      <c r="F38051" s="1" t="s">
        <v>3</v>
      </c>
    </row>
    <row r="38052" spans="6:6">
      <c r="F38052" s="1" t="s">
        <v>3</v>
      </c>
    </row>
    <row r="38053" spans="6:6">
      <c r="F38053" s="1" t="s">
        <v>3</v>
      </c>
    </row>
    <row r="38054" spans="6:6">
      <c r="F38054" s="1" t="s">
        <v>3</v>
      </c>
    </row>
    <row r="38055" spans="6:6">
      <c r="F38055" s="1" t="s">
        <v>3</v>
      </c>
    </row>
    <row r="38056" spans="6:6">
      <c r="F38056" s="1" t="s">
        <v>3</v>
      </c>
    </row>
    <row r="38057" spans="6:6">
      <c r="F38057" s="1" t="s">
        <v>3</v>
      </c>
    </row>
    <row r="38058" spans="6:6">
      <c r="F38058" s="1" t="s">
        <v>3</v>
      </c>
    </row>
    <row r="38059" spans="6:6">
      <c r="F38059" s="1" t="s">
        <v>3</v>
      </c>
    </row>
    <row r="38060" spans="6:6">
      <c r="F38060" s="1" t="s">
        <v>3</v>
      </c>
    </row>
    <row r="38061" spans="6:6">
      <c r="F38061" s="1" t="s">
        <v>3</v>
      </c>
    </row>
    <row r="38062" spans="6:6">
      <c r="F38062" s="1" t="s">
        <v>3</v>
      </c>
    </row>
    <row r="38063" spans="6:6">
      <c r="F38063" s="1" t="s">
        <v>3</v>
      </c>
    </row>
    <row r="38064" spans="6:6">
      <c r="F38064" s="1" t="s">
        <v>3</v>
      </c>
    </row>
    <row r="38065" spans="6:6">
      <c r="F38065" s="1" t="s">
        <v>3</v>
      </c>
    </row>
    <row r="38066" spans="6:6">
      <c r="F38066" s="1" t="s">
        <v>3</v>
      </c>
    </row>
    <row r="38067" spans="6:6">
      <c r="F38067" s="1" t="s">
        <v>3</v>
      </c>
    </row>
    <row r="38068" spans="6:6">
      <c r="F38068" s="1" t="s">
        <v>3</v>
      </c>
    </row>
    <row r="38069" spans="6:6">
      <c r="F38069" s="1" t="s">
        <v>3</v>
      </c>
    </row>
    <row r="38070" spans="6:6">
      <c r="F38070" s="1" t="s">
        <v>3</v>
      </c>
    </row>
    <row r="38071" spans="6:6">
      <c r="F38071" s="1" t="s">
        <v>3</v>
      </c>
    </row>
    <row r="38072" spans="6:6">
      <c r="F38072" s="1" t="s">
        <v>3</v>
      </c>
    </row>
    <row r="38073" spans="6:6">
      <c r="F38073" s="1" t="s">
        <v>3</v>
      </c>
    </row>
    <row r="38074" spans="6:6">
      <c r="F38074" s="1" t="s">
        <v>3</v>
      </c>
    </row>
    <row r="38075" spans="6:6">
      <c r="F38075" s="1" t="s">
        <v>3</v>
      </c>
    </row>
    <row r="38076" spans="6:6">
      <c r="F38076" s="1" t="s">
        <v>3</v>
      </c>
    </row>
    <row r="38077" spans="6:6">
      <c r="F38077" s="1" t="s">
        <v>3</v>
      </c>
    </row>
    <row r="38078" spans="6:6">
      <c r="F38078" s="1" t="s">
        <v>3</v>
      </c>
    </row>
    <row r="38079" spans="6:6">
      <c r="F38079" s="1" t="s">
        <v>3</v>
      </c>
    </row>
    <row r="38080" spans="6:6">
      <c r="F38080" s="1" t="s">
        <v>3</v>
      </c>
    </row>
    <row r="38081" spans="6:6">
      <c r="F38081" s="1" t="s">
        <v>3</v>
      </c>
    </row>
    <row r="38082" spans="6:6">
      <c r="F38082" s="1" t="s">
        <v>3</v>
      </c>
    </row>
    <row r="38083" spans="6:6">
      <c r="F38083" s="1" t="s">
        <v>3</v>
      </c>
    </row>
    <row r="38084" spans="6:6">
      <c r="F38084" s="1" t="s">
        <v>3</v>
      </c>
    </row>
    <row r="38085" spans="6:6">
      <c r="F38085" s="1" t="s">
        <v>3</v>
      </c>
    </row>
    <row r="38086" spans="6:6">
      <c r="F38086" s="1" t="s">
        <v>3</v>
      </c>
    </row>
    <row r="38087" spans="6:6">
      <c r="F38087" s="1" t="s">
        <v>3</v>
      </c>
    </row>
    <row r="38088" spans="6:6">
      <c r="F38088" s="1" t="s">
        <v>3</v>
      </c>
    </row>
    <row r="38089" spans="6:6">
      <c r="F38089" s="1" t="s">
        <v>3</v>
      </c>
    </row>
    <row r="38090" spans="6:6">
      <c r="F38090" s="1" t="s">
        <v>3</v>
      </c>
    </row>
    <row r="38091" spans="6:6">
      <c r="F38091" s="1" t="s">
        <v>3</v>
      </c>
    </row>
    <row r="38092" spans="6:6">
      <c r="F38092" s="1" t="s">
        <v>3</v>
      </c>
    </row>
    <row r="38093" spans="6:6">
      <c r="F38093" s="1" t="s">
        <v>3</v>
      </c>
    </row>
    <row r="38094" spans="6:6">
      <c r="F38094" s="1" t="s">
        <v>3</v>
      </c>
    </row>
    <row r="38095" spans="6:6">
      <c r="F38095" s="1" t="s">
        <v>3</v>
      </c>
    </row>
    <row r="38096" spans="6:6">
      <c r="F38096" s="1" t="s">
        <v>3</v>
      </c>
    </row>
    <row r="38097" spans="6:6">
      <c r="F38097" s="1" t="s">
        <v>3</v>
      </c>
    </row>
    <row r="38098" spans="6:6">
      <c r="F38098" s="1" t="s">
        <v>3</v>
      </c>
    </row>
    <row r="38099" spans="6:6">
      <c r="F38099" s="1" t="s">
        <v>3</v>
      </c>
    </row>
    <row r="38100" spans="6:6">
      <c r="F38100" s="1" t="s">
        <v>3</v>
      </c>
    </row>
    <row r="38101" spans="6:6">
      <c r="F38101" s="1" t="s">
        <v>3</v>
      </c>
    </row>
    <row r="38102" spans="6:6">
      <c r="F38102" s="1" t="s">
        <v>3</v>
      </c>
    </row>
    <row r="38103" spans="6:6">
      <c r="F38103" s="1" t="s">
        <v>3</v>
      </c>
    </row>
    <row r="38104" spans="6:6">
      <c r="F38104" s="1" t="s">
        <v>3</v>
      </c>
    </row>
    <row r="38105" spans="6:6">
      <c r="F38105" s="1" t="s">
        <v>3</v>
      </c>
    </row>
    <row r="38106" spans="6:6">
      <c r="F38106" s="1" t="s">
        <v>3</v>
      </c>
    </row>
    <row r="38107" spans="6:6">
      <c r="F38107" s="1" t="s">
        <v>3</v>
      </c>
    </row>
    <row r="38108" spans="6:6">
      <c r="F38108" s="1" t="s">
        <v>3</v>
      </c>
    </row>
    <row r="38109" spans="6:6">
      <c r="F38109" s="1" t="s">
        <v>3</v>
      </c>
    </row>
    <row r="38110" spans="6:6">
      <c r="F38110" s="1" t="s">
        <v>3</v>
      </c>
    </row>
    <row r="38111" spans="6:6">
      <c r="F38111" s="1" t="s">
        <v>3</v>
      </c>
    </row>
    <row r="38112" spans="6:6">
      <c r="F38112" s="1" t="s">
        <v>3</v>
      </c>
    </row>
    <row r="38113" spans="6:6">
      <c r="F38113" s="1" t="s">
        <v>3</v>
      </c>
    </row>
    <row r="38114" spans="6:6">
      <c r="F38114" s="1" t="s">
        <v>3</v>
      </c>
    </row>
    <row r="38115" spans="6:6">
      <c r="F38115" s="1" t="s">
        <v>3</v>
      </c>
    </row>
    <row r="38116" spans="6:6">
      <c r="F38116" s="1" t="s">
        <v>3</v>
      </c>
    </row>
    <row r="38117" spans="6:6">
      <c r="F38117" s="1" t="s">
        <v>3</v>
      </c>
    </row>
    <row r="38118" spans="6:6">
      <c r="F38118" s="1" t="s">
        <v>3</v>
      </c>
    </row>
    <row r="38119" spans="6:6">
      <c r="F38119" s="1" t="s">
        <v>3</v>
      </c>
    </row>
    <row r="38120" spans="6:6">
      <c r="F38120" s="1" t="s">
        <v>3</v>
      </c>
    </row>
    <row r="38121" spans="6:6">
      <c r="F38121" s="1" t="s">
        <v>3</v>
      </c>
    </row>
    <row r="38122" spans="6:6">
      <c r="F38122" s="1" t="s">
        <v>3</v>
      </c>
    </row>
    <row r="38123" spans="6:6">
      <c r="F38123" s="1" t="s">
        <v>3</v>
      </c>
    </row>
    <row r="38124" spans="6:6">
      <c r="F38124" s="1" t="s">
        <v>3</v>
      </c>
    </row>
    <row r="38125" spans="6:6">
      <c r="F38125" s="1" t="s">
        <v>3</v>
      </c>
    </row>
    <row r="38126" spans="6:6">
      <c r="F38126" s="1" t="s">
        <v>3</v>
      </c>
    </row>
    <row r="38127" spans="6:6">
      <c r="F38127" s="1" t="s">
        <v>3</v>
      </c>
    </row>
    <row r="38128" spans="6:6">
      <c r="F38128" s="1" t="s">
        <v>3</v>
      </c>
    </row>
    <row r="38129" spans="6:6">
      <c r="F38129" s="1" t="s">
        <v>3</v>
      </c>
    </row>
    <row r="38130" spans="6:6">
      <c r="F38130" s="1" t="s">
        <v>3</v>
      </c>
    </row>
    <row r="38131" spans="6:6">
      <c r="F38131" s="1" t="s">
        <v>3</v>
      </c>
    </row>
    <row r="38132" spans="6:6">
      <c r="F38132" s="1" t="s">
        <v>3</v>
      </c>
    </row>
    <row r="38133" spans="6:6">
      <c r="F38133" s="1" t="s">
        <v>3</v>
      </c>
    </row>
    <row r="38134" spans="6:6">
      <c r="F38134" s="1" t="s">
        <v>3</v>
      </c>
    </row>
    <row r="38135" spans="6:6">
      <c r="F38135" s="1" t="s">
        <v>3</v>
      </c>
    </row>
    <row r="38136" spans="6:6">
      <c r="F38136" s="1" t="s">
        <v>3</v>
      </c>
    </row>
    <row r="38137" spans="6:6">
      <c r="F38137" s="1" t="s">
        <v>3</v>
      </c>
    </row>
    <row r="38138" spans="6:6">
      <c r="F38138" s="1" t="s">
        <v>3</v>
      </c>
    </row>
    <row r="38139" spans="6:6">
      <c r="F38139" s="1" t="s">
        <v>3</v>
      </c>
    </row>
    <row r="38140" spans="6:6">
      <c r="F38140" s="1" t="s">
        <v>3</v>
      </c>
    </row>
    <row r="38141" spans="6:6">
      <c r="F38141" s="1" t="s">
        <v>3</v>
      </c>
    </row>
    <row r="38142" spans="6:6">
      <c r="F38142" s="1" t="s">
        <v>3</v>
      </c>
    </row>
    <row r="38143" spans="6:6">
      <c r="F38143" s="1" t="s">
        <v>3</v>
      </c>
    </row>
    <row r="38144" spans="6:6">
      <c r="F38144" s="1" t="s">
        <v>3</v>
      </c>
    </row>
    <row r="38145" spans="6:6">
      <c r="F38145" s="1" t="s">
        <v>3</v>
      </c>
    </row>
    <row r="38146" spans="6:6">
      <c r="F38146" s="1" t="s">
        <v>3</v>
      </c>
    </row>
    <row r="38147" spans="6:6">
      <c r="F38147" s="1" t="s">
        <v>3</v>
      </c>
    </row>
    <row r="38148" spans="6:6">
      <c r="F38148" s="1" t="s">
        <v>3</v>
      </c>
    </row>
    <row r="38149" spans="6:6">
      <c r="F38149" s="1" t="s">
        <v>3</v>
      </c>
    </row>
    <row r="38150" spans="6:6">
      <c r="F38150" s="1" t="s">
        <v>3</v>
      </c>
    </row>
    <row r="38151" spans="6:6">
      <c r="F38151" s="1" t="s">
        <v>3</v>
      </c>
    </row>
    <row r="38152" spans="6:6">
      <c r="F38152" s="1" t="s">
        <v>3</v>
      </c>
    </row>
    <row r="38153" spans="6:6">
      <c r="F38153" s="1" t="s">
        <v>3</v>
      </c>
    </row>
    <row r="38154" spans="6:6">
      <c r="F38154" s="1" t="s">
        <v>3</v>
      </c>
    </row>
    <row r="38155" spans="6:6">
      <c r="F38155" s="1" t="s">
        <v>3</v>
      </c>
    </row>
    <row r="38156" spans="6:6">
      <c r="F38156" s="1" t="s">
        <v>3</v>
      </c>
    </row>
    <row r="38157" spans="6:6">
      <c r="F38157" s="1" t="s">
        <v>3</v>
      </c>
    </row>
    <row r="38158" spans="6:6">
      <c r="F38158" s="1" t="s">
        <v>3</v>
      </c>
    </row>
    <row r="38159" spans="6:6">
      <c r="F38159" s="1" t="s">
        <v>3</v>
      </c>
    </row>
    <row r="38160" spans="6:6">
      <c r="F38160" s="1" t="s">
        <v>3</v>
      </c>
    </row>
    <row r="38161" spans="6:6">
      <c r="F38161" s="1" t="s">
        <v>3</v>
      </c>
    </row>
    <row r="38162" spans="6:6">
      <c r="F38162" s="1" t="s">
        <v>3</v>
      </c>
    </row>
    <row r="38163" spans="6:6">
      <c r="F38163" s="1" t="s">
        <v>3</v>
      </c>
    </row>
    <row r="38164" spans="6:6">
      <c r="F38164" s="1" t="s">
        <v>3</v>
      </c>
    </row>
    <row r="38165" spans="6:6">
      <c r="F38165" s="1" t="s">
        <v>3</v>
      </c>
    </row>
    <row r="38166" spans="6:6">
      <c r="F38166" s="1" t="s">
        <v>3</v>
      </c>
    </row>
    <row r="38167" spans="6:6">
      <c r="F38167" s="1" t="s">
        <v>3</v>
      </c>
    </row>
    <row r="38168" spans="6:6">
      <c r="F38168" s="1" t="s">
        <v>3</v>
      </c>
    </row>
    <row r="38169" spans="6:6">
      <c r="F38169" s="1" t="s">
        <v>3</v>
      </c>
    </row>
    <row r="38170" spans="6:6">
      <c r="F38170" s="1" t="s">
        <v>3</v>
      </c>
    </row>
    <row r="38171" spans="6:6">
      <c r="F38171" s="1" t="s">
        <v>3</v>
      </c>
    </row>
    <row r="38172" spans="6:6">
      <c r="F38172" s="1" t="s">
        <v>3</v>
      </c>
    </row>
    <row r="38173" spans="6:6">
      <c r="F38173" s="1" t="s">
        <v>3</v>
      </c>
    </row>
    <row r="38174" spans="6:6">
      <c r="F38174" s="1" t="s">
        <v>3</v>
      </c>
    </row>
    <row r="38175" spans="6:6">
      <c r="F38175" s="1" t="s">
        <v>3</v>
      </c>
    </row>
    <row r="38176" spans="6:6">
      <c r="F38176" s="1" t="s">
        <v>3</v>
      </c>
    </row>
    <row r="38177" spans="6:6">
      <c r="F38177" s="1" t="s">
        <v>3</v>
      </c>
    </row>
    <row r="38178" spans="6:6">
      <c r="F38178" s="1" t="s">
        <v>3</v>
      </c>
    </row>
    <row r="38179" spans="6:6">
      <c r="F38179" s="1" t="s">
        <v>3</v>
      </c>
    </row>
    <row r="38180" spans="6:6">
      <c r="F38180" s="1" t="s">
        <v>3</v>
      </c>
    </row>
    <row r="38181" spans="6:6">
      <c r="F38181" s="1" t="s">
        <v>3</v>
      </c>
    </row>
    <row r="38182" spans="6:6">
      <c r="F38182" s="1" t="s">
        <v>3</v>
      </c>
    </row>
    <row r="38183" spans="6:6">
      <c r="F38183" s="1" t="s">
        <v>3</v>
      </c>
    </row>
    <row r="38184" spans="6:6">
      <c r="F38184" s="1" t="s">
        <v>3</v>
      </c>
    </row>
    <row r="38185" spans="6:6">
      <c r="F38185" s="1" t="s">
        <v>3</v>
      </c>
    </row>
    <row r="38186" spans="6:6">
      <c r="F38186" s="1" t="s">
        <v>3</v>
      </c>
    </row>
    <row r="38187" spans="6:6">
      <c r="F38187" s="1" t="s">
        <v>3</v>
      </c>
    </row>
    <row r="38188" spans="6:6">
      <c r="F38188" s="1" t="s">
        <v>3</v>
      </c>
    </row>
    <row r="38189" spans="6:6">
      <c r="F38189" s="1" t="s">
        <v>3</v>
      </c>
    </row>
    <row r="38190" spans="6:6">
      <c r="F38190" s="1" t="s">
        <v>3</v>
      </c>
    </row>
    <row r="38191" spans="6:6">
      <c r="F38191" s="1" t="s">
        <v>3</v>
      </c>
    </row>
    <row r="38192" spans="6:6">
      <c r="F38192" s="1" t="s">
        <v>3</v>
      </c>
    </row>
    <row r="38193" spans="6:6">
      <c r="F38193" s="1" t="s">
        <v>3</v>
      </c>
    </row>
    <row r="38194" spans="6:6">
      <c r="F38194" s="1" t="s">
        <v>3</v>
      </c>
    </row>
    <row r="38195" spans="6:6">
      <c r="F38195" s="1" t="s">
        <v>3</v>
      </c>
    </row>
    <row r="38196" spans="6:6">
      <c r="F38196" s="1" t="s">
        <v>3</v>
      </c>
    </row>
    <row r="38197" spans="6:6">
      <c r="F38197" s="1" t="s">
        <v>3</v>
      </c>
    </row>
    <row r="38198" spans="6:6">
      <c r="F38198" s="1" t="s">
        <v>3</v>
      </c>
    </row>
    <row r="38199" spans="6:6">
      <c r="F38199" s="1" t="s">
        <v>3</v>
      </c>
    </row>
    <row r="38200" spans="6:6">
      <c r="F38200" s="1" t="s">
        <v>3</v>
      </c>
    </row>
    <row r="38201" spans="6:6">
      <c r="F38201" s="1" t="s">
        <v>3</v>
      </c>
    </row>
    <row r="38202" spans="6:6">
      <c r="F38202" s="1" t="s">
        <v>3</v>
      </c>
    </row>
    <row r="38203" spans="6:6">
      <c r="F38203" s="1" t="s">
        <v>3</v>
      </c>
    </row>
    <row r="38204" spans="6:6">
      <c r="F38204" s="1" t="s">
        <v>3</v>
      </c>
    </row>
    <row r="38205" spans="6:6">
      <c r="F38205" s="1" t="s">
        <v>3</v>
      </c>
    </row>
    <row r="38206" spans="6:6">
      <c r="F38206" s="1" t="s">
        <v>3</v>
      </c>
    </row>
    <row r="38207" spans="6:6">
      <c r="F38207" s="1" t="s">
        <v>3</v>
      </c>
    </row>
    <row r="38208" spans="6:6">
      <c r="F38208" s="1" t="s">
        <v>3</v>
      </c>
    </row>
    <row r="38209" spans="6:6">
      <c r="F38209" s="1" t="s">
        <v>3</v>
      </c>
    </row>
    <row r="38210" spans="6:6">
      <c r="F38210" s="1" t="s">
        <v>3</v>
      </c>
    </row>
    <row r="38211" spans="6:6">
      <c r="F38211" s="1" t="s">
        <v>3</v>
      </c>
    </row>
    <row r="38212" spans="6:6">
      <c r="F38212" s="1" t="s">
        <v>3</v>
      </c>
    </row>
    <row r="38213" spans="6:6">
      <c r="F38213" s="1" t="s">
        <v>3</v>
      </c>
    </row>
    <row r="38214" spans="6:6">
      <c r="F38214" s="1" t="s">
        <v>3</v>
      </c>
    </row>
    <row r="38215" spans="6:6">
      <c r="F38215" s="1" t="s">
        <v>3</v>
      </c>
    </row>
    <row r="38216" spans="6:6">
      <c r="F38216" s="1" t="s">
        <v>3</v>
      </c>
    </row>
    <row r="38217" spans="6:6">
      <c r="F38217" s="1" t="s">
        <v>3</v>
      </c>
    </row>
    <row r="38218" spans="6:6">
      <c r="F38218" s="1" t="s">
        <v>3</v>
      </c>
    </row>
    <row r="38219" spans="6:6">
      <c r="F38219" s="1" t="s">
        <v>3</v>
      </c>
    </row>
    <row r="38220" spans="6:6">
      <c r="F38220" s="1" t="s">
        <v>3</v>
      </c>
    </row>
    <row r="38221" spans="6:6">
      <c r="F38221" s="1" t="s">
        <v>3</v>
      </c>
    </row>
    <row r="38222" spans="6:6">
      <c r="F38222" s="1" t="s">
        <v>3</v>
      </c>
    </row>
    <row r="38223" spans="6:6">
      <c r="F38223" s="1" t="s">
        <v>3</v>
      </c>
    </row>
    <row r="38224" spans="6:6">
      <c r="F38224" s="1" t="s">
        <v>3</v>
      </c>
    </row>
    <row r="38225" spans="6:6">
      <c r="F38225" s="1" t="s">
        <v>3</v>
      </c>
    </row>
    <row r="38226" spans="6:6">
      <c r="F38226" s="1" t="s">
        <v>3</v>
      </c>
    </row>
    <row r="38227" spans="6:6">
      <c r="F38227" s="1" t="s">
        <v>3</v>
      </c>
    </row>
    <row r="38228" spans="6:6">
      <c r="F38228" s="1" t="s">
        <v>3</v>
      </c>
    </row>
    <row r="38229" spans="6:6">
      <c r="F38229" s="1" t="s">
        <v>3</v>
      </c>
    </row>
    <row r="38230" spans="6:6">
      <c r="F38230" s="1" t="s">
        <v>3</v>
      </c>
    </row>
    <row r="38231" spans="6:6">
      <c r="F38231" s="1" t="s">
        <v>3</v>
      </c>
    </row>
    <row r="38232" spans="6:6">
      <c r="F38232" s="1" t="s">
        <v>3</v>
      </c>
    </row>
    <row r="38233" spans="6:6">
      <c r="F38233" s="1" t="s">
        <v>3</v>
      </c>
    </row>
    <row r="38234" spans="6:6">
      <c r="F38234" s="1" t="s">
        <v>3</v>
      </c>
    </row>
    <row r="38235" spans="6:6">
      <c r="F38235" s="1" t="s">
        <v>3</v>
      </c>
    </row>
    <row r="38236" spans="6:6">
      <c r="F38236" s="1" t="s">
        <v>3</v>
      </c>
    </row>
    <row r="38237" spans="6:6">
      <c r="F38237" s="1" t="s">
        <v>3</v>
      </c>
    </row>
    <row r="38238" spans="6:6">
      <c r="F38238" s="1" t="s">
        <v>3</v>
      </c>
    </row>
    <row r="38239" spans="6:6">
      <c r="F38239" s="1" t="s">
        <v>3</v>
      </c>
    </row>
    <row r="38240" spans="6:6">
      <c r="F38240" s="1" t="s">
        <v>3</v>
      </c>
    </row>
    <row r="38241" spans="6:6">
      <c r="F38241" s="1" t="s">
        <v>3</v>
      </c>
    </row>
    <row r="38242" spans="6:6">
      <c r="F38242" s="1" t="s">
        <v>3</v>
      </c>
    </row>
    <row r="38243" spans="6:6">
      <c r="F38243" s="1" t="s">
        <v>3</v>
      </c>
    </row>
    <row r="38244" spans="6:6">
      <c r="F38244" s="1" t="s">
        <v>3</v>
      </c>
    </row>
    <row r="38245" spans="6:6">
      <c r="F38245" s="1" t="s">
        <v>3</v>
      </c>
    </row>
    <row r="38246" spans="6:6">
      <c r="F38246" s="1" t="s">
        <v>3</v>
      </c>
    </row>
    <row r="38247" spans="6:6">
      <c r="F38247" s="1" t="s">
        <v>3</v>
      </c>
    </row>
    <row r="38248" spans="6:6">
      <c r="F38248" s="1" t="s">
        <v>3</v>
      </c>
    </row>
    <row r="38249" spans="6:6">
      <c r="F38249" s="1" t="s">
        <v>3</v>
      </c>
    </row>
    <row r="38250" spans="6:6">
      <c r="F38250" s="1" t="s">
        <v>3</v>
      </c>
    </row>
    <row r="38251" spans="6:6">
      <c r="F38251" s="1" t="s">
        <v>3</v>
      </c>
    </row>
    <row r="38252" spans="6:6">
      <c r="F38252" s="1" t="s">
        <v>3</v>
      </c>
    </row>
    <row r="38253" spans="6:6">
      <c r="F38253" s="1" t="s">
        <v>3</v>
      </c>
    </row>
    <row r="38254" spans="6:6">
      <c r="F38254" s="1" t="s">
        <v>3</v>
      </c>
    </row>
    <row r="38255" spans="6:6">
      <c r="F38255" s="1" t="s">
        <v>3</v>
      </c>
    </row>
    <row r="38256" spans="6:6">
      <c r="F38256" s="1" t="s">
        <v>3</v>
      </c>
    </row>
    <row r="38257" spans="6:6">
      <c r="F38257" s="1" t="s">
        <v>3</v>
      </c>
    </row>
    <row r="38258" spans="6:6">
      <c r="F38258" s="1" t="s">
        <v>3</v>
      </c>
    </row>
    <row r="38259" spans="6:6">
      <c r="F38259" s="1" t="s">
        <v>3</v>
      </c>
    </row>
    <row r="38260" spans="6:6">
      <c r="F38260" s="1" t="s">
        <v>3</v>
      </c>
    </row>
    <row r="38261" spans="6:6">
      <c r="F38261" s="1" t="s">
        <v>3</v>
      </c>
    </row>
    <row r="38262" spans="6:6">
      <c r="F38262" s="1" t="s">
        <v>3</v>
      </c>
    </row>
    <row r="38263" spans="6:6">
      <c r="F38263" s="1" t="s">
        <v>3</v>
      </c>
    </row>
    <row r="38264" spans="6:6">
      <c r="F38264" s="1" t="s">
        <v>3</v>
      </c>
    </row>
    <row r="38265" spans="6:6">
      <c r="F38265" s="1" t="s">
        <v>3</v>
      </c>
    </row>
    <row r="38266" spans="6:6">
      <c r="F38266" s="1" t="s">
        <v>3</v>
      </c>
    </row>
    <row r="38267" spans="6:6">
      <c r="F38267" s="1" t="s">
        <v>3</v>
      </c>
    </row>
    <row r="38268" spans="6:6">
      <c r="F38268" s="1" t="s">
        <v>3</v>
      </c>
    </row>
    <row r="38269" spans="6:6">
      <c r="F38269" s="1" t="s">
        <v>3</v>
      </c>
    </row>
    <row r="38270" spans="6:6">
      <c r="F38270" s="1" t="s">
        <v>3</v>
      </c>
    </row>
    <row r="38271" spans="6:6">
      <c r="F38271" s="1" t="s">
        <v>3</v>
      </c>
    </row>
    <row r="38272" spans="6:6">
      <c r="F38272" s="1" t="s">
        <v>3</v>
      </c>
    </row>
    <row r="38273" spans="6:6">
      <c r="F38273" s="1" t="s">
        <v>3</v>
      </c>
    </row>
    <row r="38274" spans="6:6">
      <c r="F38274" s="1" t="s">
        <v>3</v>
      </c>
    </row>
    <row r="38275" spans="6:6">
      <c r="F38275" s="1" t="s">
        <v>3</v>
      </c>
    </row>
    <row r="38276" spans="6:6">
      <c r="F38276" s="1" t="s">
        <v>3</v>
      </c>
    </row>
    <row r="38277" spans="6:6">
      <c r="F38277" s="1" t="s">
        <v>3</v>
      </c>
    </row>
    <row r="38278" spans="6:6">
      <c r="F38278" s="1" t="s">
        <v>3</v>
      </c>
    </row>
    <row r="38279" spans="6:6">
      <c r="F38279" s="1" t="s">
        <v>3</v>
      </c>
    </row>
    <row r="38280" spans="6:6">
      <c r="F38280" s="1" t="s">
        <v>3</v>
      </c>
    </row>
    <row r="38281" spans="6:6">
      <c r="F38281" s="1" t="s">
        <v>3</v>
      </c>
    </row>
    <row r="38282" spans="6:6">
      <c r="F38282" s="1" t="s">
        <v>3</v>
      </c>
    </row>
    <row r="38283" spans="6:6">
      <c r="F38283" s="1" t="s">
        <v>3</v>
      </c>
    </row>
    <row r="38284" spans="6:6">
      <c r="F38284" s="1" t="s">
        <v>3</v>
      </c>
    </row>
    <row r="38285" spans="6:6">
      <c r="F38285" s="1" t="s">
        <v>3</v>
      </c>
    </row>
    <row r="38286" spans="6:6">
      <c r="F38286" s="1" t="s">
        <v>3</v>
      </c>
    </row>
    <row r="38287" spans="6:6">
      <c r="F38287" s="1" t="s">
        <v>3</v>
      </c>
    </row>
    <row r="38288" spans="6:6">
      <c r="F38288" s="1" t="s">
        <v>3</v>
      </c>
    </row>
    <row r="38289" spans="6:6">
      <c r="F38289" s="1" t="s">
        <v>3</v>
      </c>
    </row>
    <row r="38290" spans="6:6">
      <c r="F38290" s="1" t="s">
        <v>3</v>
      </c>
    </row>
    <row r="38291" spans="6:6">
      <c r="F38291" s="1" t="s">
        <v>3</v>
      </c>
    </row>
    <row r="38292" spans="6:6">
      <c r="F38292" s="1" t="s">
        <v>3</v>
      </c>
    </row>
    <row r="38293" spans="6:6">
      <c r="F38293" s="1" t="s">
        <v>3</v>
      </c>
    </row>
    <row r="38294" spans="6:6">
      <c r="F38294" s="1" t="s">
        <v>3</v>
      </c>
    </row>
    <row r="38295" spans="6:6">
      <c r="F38295" s="1" t="s">
        <v>3</v>
      </c>
    </row>
    <row r="38296" spans="6:6">
      <c r="F38296" s="1" t="s">
        <v>3</v>
      </c>
    </row>
    <row r="38297" spans="6:6">
      <c r="F38297" s="1" t="s">
        <v>3</v>
      </c>
    </row>
    <row r="38298" spans="6:6">
      <c r="F38298" s="1" t="s">
        <v>3</v>
      </c>
    </row>
    <row r="38299" spans="6:6">
      <c r="F38299" s="1" t="s">
        <v>3</v>
      </c>
    </row>
    <row r="38300" spans="6:6">
      <c r="F38300" s="1" t="s">
        <v>3</v>
      </c>
    </row>
    <row r="38301" spans="6:6">
      <c r="F38301" s="1" t="s">
        <v>3</v>
      </c>
    </row>
    <row r="38302" spans="6:6">
      <c r="F38302" s="1" t="s">
        <v>3</v>
      </c>
    </row>
    <row r="38303" spans="6:6">
      <c r="F38303" s="1" t="s">
        <v>3</v>
      </c>
    </row>
    <row r="38304" spans="6:6">
      <c r="F38304" s="1" t="s">
        <v>3</v>
      </c>
    </row>
    <row r="38305" spans="6:6">
      <c r="F38305" s="1" t="s">
        <v>3</v>
      </c>
    </row>
    <row r="38306" spans="6:6">
      <c r="F38306" s="1" t="s">
        <v>3</v>
      </c>
    </row>
    <row r="38307" spans="6:6">
      <c r="F38307" s="1" t="s">
        <v>3</v>
      </c>
    </row>
    <row r="38308" spans="6:6">
      <c r="F38308" s="1" t="s">
        <v>3</v>
      </c>
    </row>
    <row r="38309" spans="6:6">
      <c r="F38309" s="1" t="s">
        <v>3</v>
      </c>
    </row>
    <row r="38310" spans="6:6">
      <c r="F38310" s="1" t="s">
        <v>3</v>
      </c>
    </row>
    <row r="38311" spans="6:6">
      <c r="F38311" s="1" t="s">
        <v>3</v>
      </c>
    </row>
    <row r="38312" spans="6:6">
      <c r="F38312" s="1" t="s">
        <v>3</v>
      </c>
    </row>
    <row r="38313" spans="6:6">
      <c r="F38313" s="1" t="s">
        <v>3</v>
      </c>
    </row>
    <row r="38314" spans="6:6">
      <c r="F38314" s="1" t="s">
        <v>3</v>
      </c>
    </row>
    <row r="38315" spans="6:6">
      <c r="F38315" s="1" t="s">
        <v>3</v>
      </c>
    </row>
    <row r="38316" spans="6:6">
      <c r="F38316" s="1" t="s">
        <v>3</v>
      </c>
    </row>
    <row r="38317" spans="6:6">
      <c r="F38317" s="1" t="s">
        <v>3</v>
      </c>
    </row>
    <row r="38318" spans="6:6">
      <c r="F38318" s="1" t="s">
        <v>3</v>
      </c>
    </row>
    <row r="38319" spans="6:6">
      <c r="F38319" s="1" t="s">
        <v>3</v>
      </c>
    </row>
    <row r="38320" spans="6:6">
      <c r="F38320" s="1" t="s">
        <v>3</v>
      </c>
    </row>
    <row r="38321" spans="6:6">
      <c r="F38321" s="1" t="s">
        <v>3</v>
      </c>
    </row>
    <row r="38322" spans="6:6">
      <c r="F38322" s="1" t="s">
        <v>3</v>
      </c>
    </row>
    <row r="38323" spans="6:6">
      <c r="F38323" s="1" t="s">
        <v>3</v>
      </c>
    </row>
    <row r="38324" spans="6:6">
      <c r="F38324" s="1" t="s">
        <v>3</v>
      </c>
    </row>
    <row r="38325" spans="6:6">
      <c r="F38325" s="1" t="s">
        <v>3</v>
      </c>
    </row>
    <row r="38326" spans="6:6">
      <c r="F38326" s="1" t="s">
        <v>3</v>
      </c>
    </row>
    <row r="38327" spans="6:6">
      <c r="F38327" s="1" t="s">
        <v>3</v>
      </c>
    </row>
    <row r="38328" spans="6:6">
      <c r="F38328" s="1" t="s">
        <v>3</v>
      </c>
    </row>
    <row r="38329" spans="6:6">
      <c r="F38329" s="1" t="s">
        <v>3</v>
      </c>
    </row>
    <row r="38330" spans="6:6">
      <c r="F38330" s="1" t="s">
        <v>3</v>
      </c>
    </row>
    <row r="38331" spans="6:6">
      <c r="F38331" s="1" t="s">
        <v>3</v>
      </c>
    </row>
    <row r="38332" spans="6:6">
      <c r="F38332" s="1" t="s">
        <v>3</v>
      </c>
    </row>
    <row r="38333" spans="6:6">
      <c r="F38333" s="1" t="s">
        <v>3</v>
      </c>
    </row>
    <row r="38334" spans="6:6">
      <c r="F38334" s="1" t="s">
        <v>3</v>
      </c>
    </row>
    <row r="38335" spans="6:6">
      <c r="F38335" s="1" t="s">
        <v>3</v>
      </c>
    </row>
    <row r="38336" spans="6:6">
      <c r="F38336" s="1" t="s">
        <v>3</v>
      </c>
    </row>
    <row r="38337" spans="6:6">
      <c r="F38337" s="1" t="s">
        <v>3</v>
      </c>
    </row>
    <row r="38338" spans="6:6">
      <c r="F38338" s="1" t="s">
        <v>3</v>
      </c>
    </row>
    <row r="38339" spans="6:6">
      <c r="F38339" s="1" t="s">
        <v>3</v>
      </c>
    </row>
    <row r="38340" spans="6:6">
      <c r="F38340" s="1" t="s">
        <v>3</v>
      </c>
    </row>
    <row r="38341" spans="6:6">
      <c r="F38341" s="1" t="s">
        <v>3</v>
      </c>
    </row>
    <row r="38342" spans="6:6">
      <c r="F38342" s="1" t="s">
        <v>3</v>
      </c>
    </row>
    <row r="38343" spans="6:6">
      <c r="F38343" s="1" t="s">
        <v>3</v>
      </c>
    </row>
    <row r="38344" spans="6:6">
      <c r="F38344" s="1" t="s">
        <v>3</v>
      </c>
    </row>
    <row r="38345" spans="6:6">
      <c r="F38345" s="1" t="s">
        <v>3</v>
      </c>
    </row>
    <row r="38346" spans="6:6">
      <c r="F38346" s="1" t="s">
        <v>3</v>
      </c>
    </row>
    <row r="38347" spans="6:6">
      <c r="F38347" s="1" t="s">
        <v>3</v>
      </c>
    </row>
    <row r="38348" spans="6:6">
      <c r="F38348" s="1" t="s">
        <v>3</v>
      </c>
    </row>
    <row r="38349" spans="6:6">
      <c r="F38349" s="1" t="s">
        <v>3</v>
      </c>
    </row>
    <row r="38350" spans="6:6">
      <c r="F38350" s="1" t="s">
        <v>3</v>
      </c>
    </row>
    <row r="38351" spans="6:6">
      <c r="F38351" s="1" t="s">
        <v>3</v>
      </c>
    </row>
    <row r="38352" spans="6:6">
      <c r="F38352" s="1" t="s">
        <v>3</v>
      </c>
    </row>
    <row r="38353" spans="6:6">
      <c r="F38353" s="1" t="s">
        <v>3</v>
      </c>
    </row>
    <row r="38354" spans="6:6">
      <c r="F38354" s="1" t="s">
        <v>3</v>
      </c>
    </row>
    <row r="38355" spans="6:6">
      <c r="F38355" s="1" t="s">
        <v>3</v>
      </c>
    </row>
    <row r="38356" spans="6:6">
      <c r="F38356" s="1" t="s">
        <v>3</v>
      </c>
    </row>
    <row r="38357" spans="6:6">
      <c r="F38357" s="1" t="s">
        <v>3</v>
      </c>
    </row>
    <row r="38358" spans="6:6">
      <c r="F38358" s="1" t="s">
        <v>3</v>
      </c>
    </row>
    <row r="38359" spans="6:6">
      <c r="F38359" s="1" t="s">
        <v>3</v>
      </c>
    </row>
    <row r="38360" spans="6:6">
      <c r="F38360" s="1" t="s">
        <v>3</v>
      </c>
    </row>
    <row r="38361" spans="6:6">
      <c r="F38361" s="1" t="s">
        <v>3</v>
      </c>
    </row>
    <row r="38362" spans="6:6">
      <c r="F38362" s="1" t="s">
        <v>3</v>
      </c>
    </row>
    <row r="38363" spans="6:6">
      <c r="F38363" s="1" t="s">
        <v>3</v>
      </c>
    </row>
    <row r="38364" spans="6:6">
      <c r="F38364" s="1" t="s">
        <v>3</v>
      </c>
    </row>
    <row r="38365" spans="6:6">
      <c r="F38365" s="1" t="s">
        <v>3</v>
      </c>
    </row>
    <row r="38366" spans="6:6">
      <c r="F38366" s="1" t="s">
        <v>3</v>
      </c>
    </row>
    <row r="38367" spans="6:6">
      <c r="F38367" s="1" t="s">
        <v>3</v>
      </c>
    </row>
    <row r="38368" spans="6:6">
      <c r="F38368" s="1" t="s">
        <v>3</v>
      </c>
    </row>
    <row r="38369" spans="6:6">
      <c r="F38369" s="1" t="s">
        <v>3</v>
      </c>
    </row>
    <row r="38370" spans="6:6">
      <c r="F38370" s="1" t="s">
        <v>3</v>
      </c>
    </row>
    <row r="38371" spans="6:6">
      <c r="F38371" s="1" t="s">
        <v>3</v>
      </c>
    </row>
    <row r="38372" spans="6:6">
      <c r="F38372" s="1" t="s">
        <v>3</v>
      </c>
    </row>
    <row r="38373" spans="6:6">
      <c r="F38373" s="1" t="s">
        <v>3</v>
      </c>
    </row>
    <row r="38374" spans="6:6">
      <c r="F38374" s="1" t="s">
        <v>3</v>
      </c>
    </row>
    <row r="38375" spans="6:6">
      <c r="F38375" s="1" t="s">
        <v>3</v>
      </c>
    </row>
    <row r="38376" spans="6:6">
      <c r="F38376" s="1" t="s">
        <v>3</v>
      </c>
    </row>
    <row r="38377" spans="6:6">
      <c r="F38377" s="1" t="s">
        <v>3</v>
      </c>
    </row>
    <row r="38378" spans="6:6">
      <c r="F38378" s="1" t="s">
        <v>3</v>
      </c>
    </row>
    <row r="38379" spans="6:6">
      <c r="F38379" s="1" t="s">
        <v>3</v>
      </c>
    </row>
    <row r="38380" spans="6:6">
      <c r="F38380" s="1" t="s">
        <v>3</v>
      </c>
    </row>
    <row r="38381" spans="6:6">
      <c r="F38381" s="1" t="s">
        <v>3</v>
      </c>
    </row>
    <row r="38382" spans="6:6">
      <c r="F38382" s="1" t="s">
        <v>3</v>
      </c>
    </row>
    <row r="38383" spans="6:6">
      <c r="F38383" s="1" t="s">
        <v>3</v>
      </c>
    </row>
    <row r="38384" spans="6:6">
      <c r="F38384" s="1" t="s">
        <v>3</v>
      </c>
    </row>
    <row r="38385" spans="6:6">
      <c r="F38385" s="1" t="s">
        <v>3</v>
      </c>
    </row>
    <row r="38386" spans="6:6">
      <c r="F38386" s="1" t="s">
        <v>3</v>
      </c>
    </row>
    <row r="38387" spans="6:6">
      <c r="F38387" s="1" t="s">
        <v>3</v>
      </c>
    </row>
    <row r="38388" spans="6:6">
      <c r="F38388" s="1" t="s">
        <v>3</v>
      </c>
    </row>
    <row r="38389" spans="6:6">
      <c r="F38389" s="1" t="s">
        <v>3</v>
      </c>
    </row>
    <row r="38390" spans="6:6">
      <c r="F38390" s="1" t="s">
        <v>3</v>
      </c>
    </row>
    <row r="38391" spans="6:6">
      <c r="F38391" s="1" t="s">
        <v>3</v>
      </c>
    </row>
    <row r="38392" spans="6:6">
      <c r="F38392" s="1" t="s">
        <v>3</v>
      </c>
    </row>
    <row r="38393" spans="6:6">
      <c r="F38393" s="1" t="s">
        <v>3</v>
      </c>
    </row>
    <row r="38394" spans="6:6">
      <c r="F38394" s="1" t="s">
        <v>3</v>
      </c>
    </row>
    <row r="38395" spans="6:6">
      <c r="F38395" s="1" t="s">
        <v>3</v>
      </c>
    </row>
    <row r="38396" spans="6:6">
      <c r="F38396" s="1" t="s">
        <v>3</v>
      </c>
    </row>
    <row r="38397" spans="6:6">
      <c r="F38397" s="1" t="s">
        <v>3</v>
      </c>
    </row>
    <row r="38398" spans="6:6">
      <c r="F38398" s="1" t="s">
        <v>3</v>
      </c>
    </row>
    <row r="38399" spans="6:6">
      <c r="F38399" s="1" t="s">
        <v>3</v>
      </c>
    </row>
    <row r="38400" spans="6:6">
      <c r="F38400" s="1" t="s">
        <v>3</v>
      </c>
    </row>
    <row r="38401" spans="6:6">
      <c r="F38401" s="1" t="s">
        <v>3</v>
      </c>
    </row>
    <row r="38402" spans="6:6">
      <c r="F38402" s="1" t="s">
        <v>3</v>
      </c>
    </row>
    <row r="38403" spans="6:6">
      <c r="F38403" s="1" t="s">
        <v>3</v>
      </c>
    </row>
    <row r="38404" spans="6:6">
      <c r="F38404" s="1" t="s">
        <v>3</v>
      </c>
    </row>
    <row r="38405" spans="6:6">
      <c r="F38405" s="1" t="s">
        <v>3</v>
      </c>
    </row>
    <row r="38406" spans="6:6">
      <c r="F38406" s="1" t="s">
        <v>3</v>
      </c>
    </row>
    <row r="38407" spans="6:6">
      <c r="F38407" s="1" t="s">
        <v>3</v>
      </c>
    </row>
    <row r="38408" spans="6:6">
      <c r="F38408" s="1" t="s">
        <v>3</v>
      </c>
    </row>
    <row r="38409" spans="6:6">
      <c r="F38409" s="1" t="s">
        <v>3</v>
      </c>
    </row>
    <row r="38410" spans="6:6">
      <c r="F38410" s="1" t="s">
        <v>3</v>
      </c>
    </row>
    <row r="38411" spans="6:6">
      <c r="F38411" s="1" t="s">
        <v>3</v>
      </c>
    </row>
    <row r="38412" spans="6:6">
      <c r="F38412" s="1" t="s">
        <v>3</v>
      </c>
    </row>
    <row r="38413" spans="6:6">
      <c r="F38413" s="1" t="s">
        <v>3</v>
      </c>
    </row>
    <row r="38414" spans="6:6">
      <c r="F38414" s="1" t="s">
        <v>3</v>
      </c>
    </row>
    <row r="38415" spans="6:6">
      <c r="F38415" s="1" t="s">
        <v>3</v>
      </c>
    </row>
    <row r="38416" spans="6:6">
      <c r="F38416" s="1" t="s">
        <v>3</v>
      </c>
    </row>
    <row r="38417" spans="6:6">
      <c r="F38417" s="1" t="s">
        <v>3</v>
      </c>
    </row>
    <row r="38418" spans="6:6">
      <c r="F38418" s="1" t="s">
        <v>3</v>
      </c>
    </row>
    <row r="38419" spans="6:6">
      <c r="F38419" s="1" t="s">
        <v>3</v>
      </c>
    </row>
    <row r="38420" spans="6:6">
      <c r="F38420" s="1" t="s">
        <v>3</v>
      </c>
    </row>
    <row r="38421" spans="6:6">
      <c r="F38421" s="1" t="s">
        <v>3</v>
      </c>
    </row>
    <row r="38422" spans="6:6">
      <c r="F38422" s="1" t="s">
        <v>3</v>
      </c>
    </row>
    <row r="38423" spans="6:6">
      <c r="F38423" s="1" t="s">
        <v>3</v>
      </c>
    </row>
    <row r="38424" spans="6:6">
      <c r="F38424" s="1" t="s">
        <v>3</v>
      </c>
    </row>
    <row r="38425" spans="6:6">
      <c r="F38425" s="1" t="s">
        <v>3</v>
      </c>
    </row>
    <row r="38426" spans="6:6">
      <c r="F38426" s="1" t="s">
        <v>3</v>
      </c>
    </row>
    <row r="38427" spans="6:6">
      <c r="F38427" s="1" t="s">
        <v>3</v>
      </c>
    </row>
    <row r="38428" spans="6:6">
      <c r="F38428" s="1" t="s">
        <v>3</v>
      </c>
    </row>
    <row r="38429" spans="6:6">
      <c r="F38429" s="1" t="s">
        <v>3</v>
      </c>
    </row>
    <row r="38430" spans="6:6">
      <c r="F38430" s="1" t="s">
        <v>3</v>
      </c>
    </row>
    <row r="38431" spans="6:6">
      <c r="F38431" s="1" t="s">
        <v>3</v>
      </c>
    </row>
    <row r="38432" spans="6:6">
      <c r="F38432" s="1" t="s">
        <v>3</v>
      </c>
    </row>
    <row r="38433" spans="6:6">
      <c r="F38433" s="1" t="s">
        <v>3</v>
      </c>
    </row>
    <row r="38434" spans="6:6">
      <c r="F38434" s="1" t="s">
        <v>3</v>
      </c>
    </row>
    <row r="38435" spans="6:6">
      <c r="F38435" s="1" t="s">
        <v>3</v>
      </c>
    </row>
    <row r="38436" spans="6:6">
      <c r="F38436" s="1" t="s">
        <v>3</v>
      </c>
    </row>
    <row r="38437" spans="6:6">
      <c r="F38437" s="1" t="s">
        <v>3</v>
      </c>
    </row>
    <row r="38438" spans="6:6">
      <c r="F38438" s="1" t="s">
        <v>3</v>
      </c>
    </row>
    <row r="38439" spans="6:6">
      <c r="F38439" s="1" t="s">
        <v>3</v>
      </c>
    </row>
    <row r="38440" spans="6:6">
      <c r="F38440" s="1" t="s">
        <v>3</v>
      </c>
    </row>
    <row r="38441" spans="6:6">
      <c r="F38441" s="1" t="s">
        <v>3</v>
      </c>
    </row>
    <row r="38442" spans="6:6">
      <c r="F38442" s="1" t="s">
        <v>3</v>
      </c>
    </row>
    <row r="38443" spans="6:6">
      <c r="F38443" s="1" t="s">
        <v>3</v>
      </c>
    </row>
    <row r="38444" spans="6:6">
      <c r="F38444" s="1" t="s">
        <v>3</v>
      </c>
    </row>
    <row r="38445" spans="6:6">
      <c r="F38445" s="1" t="s">
        <v>3</v>
      </c>
    </row>
    <row r="38446" spans="6:6">
      <c r="F38446" s="1" t="s">
        <v>3</v>
      </c>
    </row>
    <row r="38447" spans="6:6">
      <c r="F38447" s="1" t="s">
        <v>3</v>
      </c>
    </row>
    <row r="38448" spans="6:6">
      <c r="F38448" s="1" t="s">
        <v>3</v>
      </c>
    </row>
    <row r="38449" spans="6:6">
      <c r="F38449" s="1" t="s">
        <v>3</v>
      </c>
    </row>
    <row r="38450" spans="6:6">
      <c r="F38450" s="1" t="s">
        <v>3</v>
      </c>
    </row>
    <row r="38451" spans="6:6">
      <c r="F38451" s="1" t="s">
        <v>3</v>
      </c>
    </row>
    <row r="38452" spans="6:6">
      <c r="F38452" s="1" t="s">
        <v>3</v>
      </c>
    </row>
    <row r="38453" spans="6:6">
      <c r="F38453" s="1" t="s">
        <v>3</v>
      </c>
    </row>
    <row r="38454" spans="6:6">
      <c r="F38454" s="1" t="s">
        <v>3</v>
      </c>
    </row>
    <row r="38455" spans="6:6">
      <c r="F38455" s="1" t="s">
        <v>3</v>
      </c>
    </row>
    <row r="38456" spans="6:6">
      <c r="F38456" s="1" t="s">
        <v>3</v>
      </c>
    </row>
    <row r="38457" spans="6:6">
      <c r="F38457" s="1" t="s">
        <v>3</v>
      </c>
    </row>
    <row r="38458" spans="6:6">
      <c r="F38458" s="1" t="s">
        <v>3</v>
      </c>
    </row>
    <row r="38459" spans="6:6">
      <c r="F38459" s="1" t="s">
        <v>3</v>
      </c>
    </row>
    <row r="38460" spans="6:6">
      <c r="F38460" s="1" t="s">
        <v>3</v>
      </c>
    </row>
    <row r="38461" spans="6:6">
      <c r="F38461" s="1" t="s">
        <v>3</v>
      </c>
    </row>
    <row r="38462" spans="6:6">
      <c r="F38462" s="1" t="s">
        <v>3</v>
      </c>
    </row>
    <row r="38463" spans="6:6">
      <c r="F38463" s="1" t="s">
        <v>3</v>
      </c>
    </row>
    <row r="38464" spans="6:6">
      <c r="F38464" s="1" t="s">
        <v>3</v>
      </c>
    </row>
    <row r="38465" spans="6:6">
      <c r="F38465" s="1" t="s">
        <v>3</v>
      </c>
    </row>
    <row r="38466" spans="6:6">
      <c r="F38466" s="1" t="s">
        <v>3</v>
      </c>
    </row>
    <row r="38467" spans="6:6">
      <c r="F38467" s="1" t="s">
        <v>3</v>
      </c>
    </row>
    <row r="38468" spans="6:6">
      <c r="F38468" s="1" t="s">
        <v>3</v>
      </c>
    </row>
    <row r="38469" spans="6:6">
      <c r="F38469" s="1" t="s">
        <v>3</v>
      </c>
    </row>
    <row r="38470" spans="6:6">
      <c r="F38470" s="1" t="s">
        <v>3</v>
      </c>
    </row>
    <row r="38471" spans="6:6">
      <c r="F38471" s="1" t="s">
        <v>3</v>
      </c>
    </row>
    <row r="38472" spans="6:6">
      <c r="F38472" s="1" t="s">
        <v>3</v>
      </c>
    </row>
    <row r="38473" spans="6:6">
      <c r="F38473" s="1" t="s">
        <v>3</v>
      </c>
    </row>
    <row r="38474" spans="6:6">
      <c r="F38474" s="1" t="s">
        <v>3</v>
      </c>
    </row>
    <row r="38475" spans="6:6">
      <c r="F38475" s="1" t="s">
        <v>3</v>
      </c>
    </row>
    <row r="38476" spans="6:6">
      <c r="F38476" s="1" t="s">
        <v>3</v>
      </c>
    </row>
    <row r="38477" spans="6:6">
      <c r="F38477" s="1" t="s">
        <v>3</v>
      </c>
    </row>
    <row r="38478" spans="6:6">
      <c r="F38478" s="1" t="s">
        <v>3</v>
      </c>
    </row>
    <row r="38479" spans="6:6">
      <c r="F38479" s="1" t="s">
        <v>3</v>
      </c>
    </row>
    <row r="38480" spans="6:6">
      <c r="F38480" s="1" t="s">
        <v>3</v>
      </c>
    </row>
    <row r="38481" spans="6:6">
      <c r="F38481" s="1" t="s">
        <v>3</v>
      </c>
    </row>
    <row r="38482" spans="6:6">
      <c r="F38482" s="1" t="s">
        <v>3</v>
      </c>
    </row>
    <row r="38483" spans="6:6">
      <c r="F38483" s="1" t="s">
        <v>3</v>
      </c>
    </row>
    <row r="38484" spans="6:6">
      <c r="F38484" s="1" t="s">
        <v>3</v>
      </c>
    </row>
    <row r="38485" spans="6:6">
      <c r="F38485" s="1" t="s">
        <v>3</v>
      </c>
    </row>
    <row r="38486" spans="6:6">
      <c r="F38486" s="1" t="s">
        <v>3</v>
      </c>
    </row>
    <row r="38487" spans="6:6">
      <c r="F38487" s="1" t="s">
        <v>3</v>
      </c>
    </row>
    <row r="38488" spans="6:6">
      <c r="F38488" s="1" t="s">
        <v>3</v>
      </c>
    </row>
    <row r="38489" spans="6:6">
      <c r="F38489" s="1" t="s">
        <v>3</v>
      </c>
    </row>
    <row r="38490" spans="6:6">
      <c r="F38490" s="1" t="s">
        <v>3</v>
      </c>
    </row>
    <row r="38491" spans="6:6">
      <c r="F38491" s="1" t="s">
        <v>3</v>
      </c>
    </row>
    <row r="38492" spans="6:6">
      <c r="F38492" s="1" t="s">
        <v>3</v>
      </c>
    </row>
    <row r="38493" spans="6:6">
      <c r="F38493" s="1" t="s">
        <v>3</v>
      </c>
    </row>
    <row r="38494" spans="6:6">
      <c r="F38494" s="1" t="s">
        <v>3</v>
      </c>
    </row>
    <row r="38495" spans="6:6">
      <c r="F38495" s="1" t="s">
        <v>3</v>
      </c>
    </row>
    <row r="38496" spans="6:6">
      <c r="F38496" s="1" t="s">
        <v>3</v>
      </c>
    </row>
    <row r="38497" spans="6:6">
      <c r="F38497" s="1" t="s">
        <v>3</v>
      </c>
    </row>
    <row r="38498" spans="6:6">
      <c r="F38498" s="1" t="s">
        <v>3</v>
      </c>
    </row>
    <row r="38499" spans="6:6">
      <c r="F38499" s="1" t="s">
        <v>3</v>
      </c>
    </row>
    <row r="38500" spans="6:6">
      <c r="F38500" s="1" t="s">
        <v>3</v>
      </c>
    </row>
    <row r="38501" spans="6:6">
      <c r="F38501" s="1" t="s">
        <v>3</v>
      </c>
    </row>
    <row r="38502" spans="6:6">
      <c r="F38502" s="1" t="s">
        <v>3</v>
      </c>
    </row>
    <row r="38503" spans="6:6">
      <c r="F38503" s="1" t="s">
        <v>3</v>
      </c>
    </row>
    <row r="38504" spans="6:6">
      <c r="F38504" s="1" t="s">
        <v>3</v>
      </c>
    </row>
    <row r="38505" spans="6:6">
      <c r="F38505" s="1" t="s">
        <v>3</v>
      </c>
    </row>
    <row r="38506" spans="6:6">
      <c r="F38506" s="1" t="s">
        <v>3</v>
      </c>
    </row>
    <row r="38507" spans="6:6">
      <c r="F38507" s="1" t="s">
        <v>3</v>
      </c>
    </row>
    <row r="38508" spans="6:6">
      <c r="F38508" s="1" t="s">
        <v>3</v>
      </c>
    </row>
    <row r="38509" spans="6:6">
      <c r="F38509" s="1" t="s">
        <v>3</v>
      </c>
    </row>
    <row r="38510" spans="6:6">
      <c r="F38510" s="1" t="s">
        <v>3</v>
      </c>
    </row>
    <row r="38511" spans="6:6">
      <c r="F38511" s="1" t="s">
        <v>3</v>
      </c>
    </row>
    <row r="38512" spans="6:6">
      <c r="F38512" s="1" t="s">
        <v>3</v>
      </c>
    </row>
    <row r="38513" spans="6:6">
      <c r="F38513" s="1" t="s">
        <v>3</v>
      </c>
    </row>
    <row r="38514" spans="6:6">
      <c r="F38514" s="1" t="s">
        <v>3</v>
      </c>
    </row>
    <row r="38515" spans="6:6">
      <c r="F38515" s="1" t="s">
        <v>3</v>
      </c>
    </row>
    <row r="38516" spans="6:6">
      <c r="F38516" s="1" t="s">
        <v>3</v>
      </c>
    </row>
    <row r="38517" spans="6:6">
      <c r="F38517" s="1" t="s">
        <v>3</v>
      </c>
    </row>
    <row r="38518" spans="6:6">
      <c r="F38518" s="1" t="s">
        <v>3</v>
      </c>
    </row>
    <row r="38519" spans="6:6">
      <c r="F38519" s="1" t="s">
        <v>3</v>
      </c>
    </row>
    <row r="38520" spans="6:6">
      <c r="F38520" s="1" t="s">
        <v>3</v>
      </c>
    </row>
    <row r="38521" spans="6:6">
      <c r="F38521" s="1" t="s">
        <v>3</v>
      </c>
    </row>
    <row r="38522" spans="6:6">
      <c r="F38522" s="1" t="s">
        <v>3</v>
      </c>
    </row>
    <row r="38523" spans="6:6">
      <c r="F38523" s="1" t="s">
        <v>3</v>
      </c>
    </row>
    <row r="38524" spans="6:6">
      <c r="F38524" s="1" t="s">
        <v>3</v>
      </c>
    </row>
    <row r="38525" spans="6:6">
      <c r="F38525" s="1" t="s">
        <v>3</v>
      </c>
    </row>
    <row r="38526" spans="6:6">
      <c r="F38526" s="1" t="s">
        <v>3</v>
      </c>
    </row>
    <row r="38527" spans="6:6">
      <c r="F38527" s="1" t="s">
        <v>3</v>
      </c>
    </row>
    <row r="38528" spans="6:6">
      <c r="F38528" s="1" t="s">
        <v>3</v>
      </c>
    </row>
    <row r="38529" spans="6:6">
      <c r="F38529" s="1" t="s">
        <v>3</v>
      </c>
    </row>
    <row r="38530" spans="6:6">
      <c r="F38530" s="1" t="s">
        <v>3</v>
      </c>
    </row>
    <row r="38531" spans="6:6">
      <c r="F38531" s="1" t="s">
        <v>3</v>
      </c>
    </row>
    <row r="38532" spans="6:6">
      <c r="F38532" s="1" t="s">
        <v>3</v>
      </c>
    </row>
    <row r="38533" spans="6:6">
      <c r="F38533" s="1" t="s">
        <v>3</v>
      </c>
    </row>
    <row r="38534" spans="6:6">
      <c r="F38534" s="1" t="s">
        <v>3</v>
      </c>
    </row>
    <row r="38535" spans="6:6">
      <c r="F38535" s="1" t="s">
        <v>3</v>
      </c>
    </row>
    <row r="38536" spans="6:6">
      <c r="F38536" s="1" t="s">
        <v>3</v>
      </c>
    </row>
    <row r="38537" spans="6:6">
      <c r="F38537" s="1" t="s">
        <v>3</v>
      </c>
    </row>
    <row r="38538" spans="6:6">
      <c r="F38538" s="1" t="s">
        <v>3</v>
      </c>
    </row>
    <row r="38539" spans="6:6">
      <c r="F38539" s="1" t="s">
        <v>3</v>
      </c>
    </row>
    <row r="38540" spans="6:6">
      <c r="F38540" s="1" t="s">
        <v>3</v>
      </c>
    </row>
    <row r="38541" spans="6:6">
      <c r="F38541" s="1" t="s">
        <v>3</v>
      </c>
    </row>
    <row r="38542" spans="6:6">
      <c r="F38542" s="1" t="s">
        <v>3</v>
      </c>
    </row>
    <row r="38543" spans="6:6">
      <c r="F38543" s="1" t="s">
        <v>3</v>
      </c>
    </row>
    <row r="38544" spans="6:6">
      <c r="F38544" s="1" t="s">
        <v>3</v>
      </c>
    </row>
    <row r="38545" spans="6:6">
      <c r="F38545" s="1" t="s">
        <v>3</v>
      </c>
    </row>
    <row r="38546" spans="6:6">
      <c r="F38546" s="1" t="s">
        <v>3</v>
      </c>
    </row>
    <row r="38547" spans="6:6">
      <c r="F38547" s="1" t="s">
        <v>3</v>
      </c>
    </row>
    <row r="38548" spans="6:6">
      <c r="F38548" s="1" t="s">
        <v>3</v>
      </c>
    </row>
    <row r="38549" spans="6:6">
      <c r="F38549" s="1" t="s">
        <v>3</v>
      </c>
    </row>
    <row r="38550" spans="6:6">
      <c r="F38550" s="1" t="s">
        <v>3</v>
      </c>
    </row>
    <row r="38551" spans="6:6">
      <c r="F38551" s="1" t="s">
        <v>3</v>
      </c>
    </row>
    <row r="38552" spans="6:6">
      <c r="F38552" s="1" t="s">
        <v>3</v>
      </c>
    </row>
    <row r="38553" spans="6:6">
      <c r="F38553" s="1" t="s">
        <v>3</v>
      </c>
    </row>
    <row r="38554" spans="6:6">
      <c r="F38554" s="1" t="s">
        <v>3</v>
      </c>
    </row>
    <row r="38555" spans="6:6">
      <c r="F38555" s="1" t="s">
        <v>3</v>
      </c>
    </row>
    <row r="38556" spans="6:6">
      <c r="F38556" s="1" t="s">
        <v>3</v>
      </c>
    </row>
    <row r="38557" spans="6:6">
      <c r="F38557" s="1" t="s">
        <v>3</v>
      </c>
    </row>
    <row r="38558" spans="6:6">
      <c r="F38558" s="1" t="s">
        <v>3</v>
      </c>
    </row>
    <row r="38559" spans="6:6">
      <c r="F38559" s="1" t="s">
        <v>3</v>
      </c>
    </row>
    <row r="38560" spans="6:6">
      <c r="F38560" s="1" t="s">
        <v>3</v>
      </c>
    </row>
    <row r="38561" spans="6:6">
      <c r="F38561" s="1" t="s">
        <v>3</v>
      </c>
    </row>
    <row r="38562" spans="6:6">
      <c r="F38562" s="1" t="s">
        <v>3</v>
      </c>
    </row>
    <row r="38563" spans="6:6">
      <c r="F38563" s="1" t="s">
        <v>3</v>
      </c>
    </row>
    <row r="38564" spans="6:6">
      <c r="F38564" s="1" t="s">
        <v>3</v>
      </c>
    </row>
    <row r="38565" spans="6:6">
      <c r="F38565" s="1" t="s">
        <v>3</v>
      </c>
    </row>
    <row r="38566" spans="6:6">
      <c r="F38566" s="1" t="s">
        <v>3</v>
      </c>
    </row>
    <row r="38567" spans="6:6">
      <c r="F38567" s="1" t="s">
        <v>3</v>
      </c>
    </row>
    <row r="38568" spans="6:6">
      <c r="F38568" s="1" t="s">
        <v>3</v>
      </c>
    </row>
    <row r="38569" spans="6:6">
      <c r="F38569" s="1" t="s">
        <v>3</v>
      </c>
    </row>
    <row r="38570" spans="6:6">
      <c r="F38570" s="1" t="s">
        <v>3</v>
      </c>
    </row>
    <row r="38571" spans="6:6">
      <c r="F38571" s="1" t="s">
        <v>3</v>
      </c>
    </row>
    <row r="38572" spans="6:6">
      <c r="F38572" s="1" t="s">
        <v>3</v>
      </c>
    </row>
    <row r="38573" spans="6:6">
      <c r="F38573" s="1" t="s">
        <v>3</v>
      </c>
    </row>
    <row r="38574" spans="6:6">
      <c r="F38574" s="1" t="s">
        <v>3</v>
      </c>
    </row>
    <row r="38575" spans="6:6">
      <c r="F38575" s="1" t="s">
        <v>3</v>
      </c>
    </row>
    <row r="38576" spans="6:6">
      <c r="F38576" s="1" t="s">
        <v>3</v>
      </c>
    </row>
    <row r="38577" spans="6:6">
      <c r="F38577" s="1" t="s">
        <v>3</v>
      </c>
    </row>
    <row r="38578" spans="6:6">
      <c r="F38578" s="1" t="s">
        <v>3</v>
      </c>
    </row>
    <row r="38579" spans="6:6">
      <c r="F38579" s="1" t="s">
        <v>3</v>
      </c>
    </row>
    <row r="38580" spans="6:6">
      <c r="F38580" s="1" t="s">
        <v>3</v>
      </c>
    </row>
    <row r="38581" spans="6:6">
      <c r="F38581" s="1" t="s">
        <v>3</v>
      </c>
    </row>
    <row r="38582" spans="6:6">
      <c r="F38582" s="1" t="s">
        <v>3</v>
      </c>
    </row>
    <row r="38583" spans="6:6">
      <c r="F38583" s="1" t="s">
        <v>3</v>
      </c>
    </row>
    <row r="38584" spans="6:6">
      <c r="F38584" s="1" t="s">
        <v>3</v>
      </c>
    </row>
    <row r="38585" spans="6:6">
      <c r="F38585" s="1" t="s">
        <v>3</v>
      </c>
    </row>
    <row r="38586" spans="6:6">
      <c r="F38586" s="1" t="s">
        <v>3</v>
      </c>
    </row>
    <row r="38587" spans="6:6">
      <c r="F38587" s="1" t="s">
        <v>3</v>
      </c>
    </row>
    <row r="38588" spans="6:6">
      <c r="F38588" s="1" t="s">
        <v>3</v>
      </c>
    </row>
    <row r="38589" spans="6:6">
      <c r="F38589" s="1" t="s">
        <v>3</v>
      </c>
    </row>
    <row r="38590" spans="6:6">
      <c r="F38590" s="1" t="s">
        <v>3</v>
      </c>
    </row>
    <row r="38591" spans="6:6">
      <c r="F38591" s="1" t="s">
        <v>3</v>
      </c>
    </row>
    <row r="38592" spans="6:6">
      <c r="F38592" s="1" t="s">
        <v>3</v>
      </c>
    </row>
    <row r="38593" spans="6:6">
      <c r="F38593" s="1" t="s">
        <v>3</v>
      </c>
    </row>
    <row r="38594" spans="6:6">
      <c r="F38594" s="1" t="s">
        <v>3</v>
      </c>
    </row>
    <row r="38595" spans="6:6">
      <c r="F38595" s="1" t="s">
        <v>3</v>
      </c>
    </row>
    <row r="38596" spans="6:6">
      <c r="F38596" s="1" t="s">
        <v>3</v>
      </c>
    </row>
    <row r="38597" spans="6:6">
      <c r="F38597" s="1" t="s">
        <v>3</v>
      </c>
    </row>
    <row r="38598" spans="6:6">
      <c r="F38598" s="1" t="s">
        <v>3</v>
      </c>
    </row>
    <row r="38599" spans="6:6">
      <c r="F38599" s="1" t="s">
        <v>3</v>
      </c>
    </row>
    <row r="38600" spans="6:6">
      <c r="F38600" s="1" t="s">
        <v>3</v>
      </c>
    </row>
    <row r="38601" spans="6:6">
      <c r="F38601" s="1" t="s">
        <v>3</v>
      </c>
    </row>
    <row r="38602" spans="6:6">
      <c r="F38602" s="1" t="s">
        <v>3</v>
      </c>
    </row>
    <row r="38603" spans="6:6">
      <c r="F38603" s="1" t="s">
        <v>3</v>
      </c>
    </row>
    <row r="38604" spans="6:6">
      <c r="F38604" s="1" t="s">
        <v>3</v>
      </c>
    </row>
    <row r="38605" spans="6:6">
      <c r="F38605" s="1" t="s">
        <v>3</v>
      </c>
    </row>
    <row r="38606" spans="6:6">
      <c r="F38606" s="1" t="s">
        <v>3</v>
      </c>
    </row>
    <row r="38607" spans="6:6">
      <c r="F38607" s="1" t="s">
        <v>3</v>
      </c>
    </row>
    <row r="38608" spans="6:6">
      <c r="F38608" s="1" t="s">
        <v>3</v>
      </c>
    </row>
    <row r="38609" spans="6:6">
      <c r="F38609" s="1" t="s">
        <v>3</v>
      </c>
    </row>
    <row r="38610" spans="6:6">
      <c r="F38610" s="1" t="s">
        <v>3</v>
      </c>
    </row>
    <row r="38611" spans="6:6">
      <c r="F38611" s="1" t="s">
        <v>3</v>
      </c>
    </row>
    <row r="38612" spans="6:6">
      <c r="F38612" s="1" t="s">
        <v>3</v>
      </c>
    </row>
    <row r="38613" spans="6:6">
      <c r="F38613" s="1" t="s">
        <v>3</v>
      </c>
    </row>
    <row r="38614" spans="6:6">
      <c r="F38614" s="1" t="s">
        <v>3</v>
      </c>
    </row>
    <row r="38615" spans="6:6">
      <c r="F38615" s="1" t="s">
        <v>3</v>
      </c>
    </row>
    <row r="38616" spans="6:6">
      <c r="F38616" s="1" t="s">
        <v>3</v>
      </c>
    </row>
    <row r="38617" spans="6:6">
      <c r="F38617" s="1" t="s">
        <v>3</v>
      </c>
    </row>
    <row r="38618" spans="6:6">
      <c r="F38618" s="1" t="s">
        <v>3</v>
      </c>
    </row>
    <row r="38619" spans="6:6">
      <c r="F38619" s="1" t="s">
        <v>3</v>
      </c>
    </row>
    <row r="38620" spans="6:6">
      <c r="F38620" s="1" t="s">
        <v>3</v>
      </c>
    </row>
    <row r="38621" spans="6:6">
      <c r="F38621" s="1" t="s">
        <v>3</v>
      </c>
    </row>
    <row r="38622" spans="6:6">
      <c r="F38622" s="1" t="s">
        <v>3</v>
      </c>
    </row>
    <row r="38623" spans="6:6">
      <c r="F38623" s="1" t="s">
        <v>3</v>
      </c>
    </row>
    <row r="38624" spans="6:6">
      <c r="F38624" s="1" t="s">
        <v>3</v>
      </c>
    </row>
    <row r="38625" spans="6:6">
      <c r="F38625" s="1" t="s">
        <v>3</v>
      </c>
    </row>
    <row r="38626" spans="6:6">
      <c r="F38626" s="1" t="s">
        <v>3</v>
      </c>
    </row>
    <row r="38627" spans="6:6">
      <c r="F38627" s="1" t="s">
        <v>3</v>
      </c>
    </row>
    <row r="38628" spans="6:6">
      <c r="F38628" s="1" t="s">
        <v>3</v>
      </c>
    </row>
    <row r="38629" spans="6:6">
      <c r="F38629" s="1" t="s">
        <v>3</v>
      </c>
    </row>
    <row r="38630" spans="6:6">
      <c r="F38630" s="1" t="s">
        <v>3</v>
      </c>
    </row>
    <row r="38631" spans="6:6">
      <c r="F38631" s="1" t="s">
        <v>3</v>
      </c>
    </row>
    <row r="38632" spans="6:6">
      <c r="F38632" s="1" t="s">
        <v>4</v>
      </c>
    </row>
    <row r="38633" spans="6:6">
      <c r="F38633" s="1" t="s">
        <v>4</v>
      </c>
    </row>
    <row r="38634" spans="6:6">
      <c r="F38634" s="1" t="s">
        <v>4</v>
      </c>
    </row>
    <row r="38635" spans="6:6">
      <c r="F38635" s="1" t="s">
        <v>4</v>
      </c>
    </row>
    <row r="38636" spans="6:6">
      <c r="F38636" s="1" t="s">
        <v>4</v>
      </c>
    </row>
    <row r="38637" spans="6:6">
      <c r="F38637" s="1" t="s">
        <v>4</v>
      </c>
    </row>
    <row r="38638" spans="6:6">
      <c r="F38638" s="1" t="s">
        <v>4</v>
      </c>
    </row>
    <row r="38639" spans="6:6">
      <c r="F38639" s="1" t="s">
        <v>4</v>
      </c>
    </row>
    <row r="38640" spans="6:6">
      <c r="F38640" s="1" t="s">
        <v>4</v>
      </c>
    </row>
    <row r="38641" spans="6:6">
      <c r="F38641" s="1" t="s">
        <v>4</v>
      </c>
    </row>
    <row r="38642" spans="6:6">
      <c r="F38642" s="1" t="s">
        <v>4</v>
      </c>
    </row>
    <row r="38643" spans="6:6">
      <c r="F38643" s="1" t="s">
        <v>4</v>
      </c>
    </row>
    <row r="38644" spans="6:6">
      <c r="F38644" s="1" t="s">
        <v>4</v>
      </c>
    </row>
    <row r="38645" spans="6:6">
      <c r="F38645" s="1" t="s">
        <v>4</v>
      </c>
    </row>
    <row r="38646" spans="6:6">
      <c r="F38646" s="1" t="s">
        <v>4</v>
      </c>
    </row>
    <row r="38647" spans="6:6">
      <c r="F38647" s="1" t="s">
        <v>4</v>
      </c>
    </row>
    <row r="38648" spans="6:6">
      <c r="F38648" s="1" t="s">
        <v>4</v>
      </c>
    </row>
    <row r="38649" spans="6:6">
      <c r="F38649" s="1" t="s">
        <v>4</v>
      </c>
    </row>
    <row r="38650" spans="6:6">
      <c r="F38650" s="1" t="s">
        <v>4</v>
      </c>
    </row>
    <row r="38651" spans="6:6">
      <c r="F38651" s="1" t="s">
        <v>4</v>
      </c>
    </row>
    <row r="38652" spans="6:6">
      <c r="F38652" s="1" t="s">
        <v>4</v>
      </c>
    </row>
    <row r="38653" spans="6:6">
      <c r="F38653" s="1" t="s">
        <v>4</v>
      </c>
    </row>
    <row r="38654" spans="6:6">
      <c r="F38654" s="1" t="s">
        <v>4</v>
      </c>
    </row>
    <row r="38655" spans="6:6">
      <c r="F38655" s="1" t="s">
        <v>4</v>
      </c>
    </row>
    <row r="38656" spans="6:6">
      <c r="F38656" s="1" t="s">
        <v>4</v>
      </c>
    </row>
    <row r="38657" spans="6:6">
      <c r="F38657" s="1" t="s">
        <v>4</v>
      </c>
    </row>
    <row r="38658" spans="6:6">
      <c r="F38658" s="1" t="s">
        <v>4</v>
      </c>
    </row>
    <row r="38659" spans="6:6">
      <c r="F38659" s="1" t="s">
        <v>4</v>
      </c>
    </row>
    <row r="38660" spans="6:6">
      <c r="F38660" s="1" t="s">
        <v>4</v>
      </c>
    </row>
    <row r="38661" spans="6:6">
      <c r="F38661" s="1" t="s">
        <v>4</v>
      </c>
    </row>
    <row r="38662" spans="6:6">
      <c r="F38662" s="1" t="s">
        <v>4</v>
      </c>
    </row>
    <row r="38663" spans="6:6">
      <c r="F38663" s="1" t="s">
        <v>4</v>
      </c>
    </row>
    <row r="38664" spans="6:6">
      <c r="F38664" s="1" t="s">
        <v>4</v>
      </c>
    </row>
    <row r="38665" spans="6:6">
      <c r="F38665" s="1" t="s">
        <v>4</v>
      </c>
    </row>
    <row r="38666" spans="6:6">
      <c r="F38666" s="1" t="s">
        <v>4</v>
      </c>
    </row>
    <row r="38667" spans="6:6">
      <c r="F38667" s="1" t="s">
        <v>4</v>
      </c>
    </row>
    <row r="38668" spans="6:6">
      <c r="F38668" s="1" t="s">
        <v>4</v>
      </c>
    </row>
    <row r="38669" spans="6:6">
      <c r="F38669" s="1" t="s">
        <v>4</v>
      </c>
    </row>
    <row r="38670" spans="6:6">
      <c r="F38670" s="1" t="s">
        <v>4</v>
      </c>
    </row>
    <row r="38671" spans="6:6">
      <c r="F38671" s="1" t="s">
        <v>4</v>
      </c>
    </row>
    <row r="38672" spans="6:6">
      <c r="F38672" s="1" t="s">
        <v>4</v>
      </c>
    </row>
    <row r="38673" spans="6:6">
      <c r="F38673" s="1" t="s">
        <v>4</v>
      </c>
    </row>
    <row r="38674" spans="6:6">
      <c r="F38674" s="1" t="s">
        <v>4</v>
      </c>
    </row>
    <row r="38675" spans="6:6">
      <c r="F38675" s="1" t="s">
        <v>4</v>
      </c>
    </row>
    <row r="38676" spans="6:6">
      <c r="F38676" s="1" t="s">
        <v>4</v>
      </c>
    </row>
    <row r="38677" spans="6:6">
      <c r="F38677" s="1" t="s">
        <v>4</v>
      </c>
    </row>
    <row r="38678" spans="6:6">
      <c r="F38678" s="1" t="s">
        <v>4</v>
      </c>
    </row>
    <row r="38679" spans="6:6">
      <c r="F38679" s="1" t="s">
        <v>4</v>
      </c>
    </row>
    <row r="38680" spans="6:6">
      <c r="F38680" s="1" t="s">
        <v>4</v>
      </c>
    </row>
    <row r="38681" spans="6:6">
      <c r="F38681" s="1" t="s">
        <v>4</v>
      </c>
    </row>
    <row r="38682" spans="6:6">
      <c r="F38682" s="1" t="s">
        <v>4</v>
      </c>
    </row>
    <row r="38683" spans="6:6">
      <c r="F38683" s="1" t="s">
        <v>4</v>
      </c>
    </row>
    <row r="38684" spans="6:6">
      <c r="F38684" s="1" t="s">
        <v>4</v>
      </c>
    </row>
    <row r="38685" spans="6:6">
      <c r="F38685" s="1" t="s">
        <v>4</v>
      </c>
    </row>
    <row r="38686" spans="6:6">
      <c r="F38686" s="1" t="s">
        <v>4</v>
      </c>
    </row>
    <row r="38687" spans="6:6">
      <c r="F38687" s="1" t="s">
        <v>4</v>
      </c>
    </row>
    <row r="38688" spans="6:6">
      <c r="F38688" s="1" t="s">
        <v>4</v>
      </c>
    </row>
    <row r="38689" spans="6:6">
      <c r="F38689" s="1" t="s">
        <v>4</v>
      </c>
    </row>
    <row r="38690" spans="6:6">
      <c r="F38690" s="1" t="s">
        <v>4</v>
      </c>
    </row>
    <row r="38691" spans="6:6">
      <c r="F38691" s="1" t="s">
        <v>4</v>
      </c>
    </row>
    <row r="38692" spans="6:6">
      <c r="F38692" s="1" t="s">
        <v>4</v>
      </c>
    </row>
    <row r="38693" spans="6:6">
      <c r="F38693" s="1" t="s">
        <v>4</v>
      </c>
    </row>
    <row r="38694" spans="6:6">
      <c r="F38694" s="1" t="s">
        <v>4</v>
      </c>
    </row>
    <row r="38695" spans="6:6">
      <c r="F38695" s="1" t="s">
        <v>4</v>
      </c>
    </row>
    <row r="38696" spans="6:6">
      <c r="F38696" s="1" t="s">
        <v>4</v>
      </c>
    </row>
    <row r="38697" spans="6:6">
      <c r="F38697" s="1" t="s">
        <v>4</v>
      </c>
    </row>
    <row r="38698" spans="6:6">
      <c r="F38698" s="1" t="s">
        <v>4</v>
      </c>
    </row>
    <row r="38699" spans="6:6">
      <c r="F38699" s="1" t="s">
        <v>4</v>
      </c>
    </row>
    <row r="38700" spans="6:6">
      <c r="F38700" s="1" t="s">
        <v>4</v>
      </c>
    </row>
    <row r="38701" spans="6:6">
      <c r="F38701" s="1" t="s">
        <v>4</v>
      </c>
    </row>
    <row r="38702" spans="6:6">
      <c r="F38702" s="1" t="s">
        <v>4</v>
      </c>
    </row>
    <row r="38703" spans="6:6">
      <c r="F38703" s="1" t="s">
        <v>4</v>
      </c>
    </row>
    <row r="38704" spans="6:6">
      <c r="F38704" s="1" t="s">
        <v>4</v>
      </c>
    </row>
    <row r="38705" spans="6:6">
      <c r="F38705" s="1" t="s">
        <v>4</v>
      </c>
    </row>
    <row r="38706" spans="6:6">
      <c r="F38706" s="1" t="s">
        <v>4</v>
      </c>
    </row>
    <row r="38707" spans="6:6">
      <c r="F38707" s="1" t="s">
        <v>4</v>
      </c>
    </row>
    <row r="38708" spans="6:6">
      <c r="F38708" s="1" t="s">
        <v>4</v>
      </c>
    </row>
    <row r="38709" spans="6:6">
      <c r="F38709" s="1" t="s">
        <v>4</v>
      </c>
    </row>
    <row r="38710" spans="6:6">
      <c r="F38710" s="1" t="s">
        <v>4</v>
      </c>
    </row>
    <row r="38711" spans="6:6">
      <c r="F38711" s="1" t="s">
        <v>4</v>
      </c>
    </row>
    <row r="38712" spans="6:6">
      <c r="F38712" s="1" t="s">
        <v>4</v>
      </c>
    </row>
    <row r="38713" spans="6:6">
      <c r="F38713" s="1" t="s">
        <v>4</v>
      </c>
    </row>
    <row r="38714" spans="6:6">
      <c r="F38714" s="1" t="s">
        <v>4</v>
      </c>
    </row>
    <row r="38715" spans="6:6">
      <c r="F38715" s="1" t="s">
        <v>4</v>
      </c>
    </row>
    <row r="38716" spans="6:6">
      <c r="F38716" s="1" t="s">
        <v>4</v>
      </c>
    </row>
    <row r="38717" spans="6:6">
      <c r="F38717" s="1" t="s">
        <v>4</v>
      </c>
    </row>
    <row r="38718" spans="6:6">
      <c r="F38718" s="1" t="s">
        <v>4</v>
      </c>
    </row>
    <row r="38719" spans="6:6">
      <c r="F38719" s="1" t="s">
        <v>4</v>
      </c>
    </row>
    <row r="38720" spans="6:6">
      <c r="F38720" s="1" t="s">
        <v>4</v>
      </c>
    </row>
    <row r="38721" spans="6:6">
      <c r="F38721" s="1" t="s">
        <v>4</v>
      </c>
    </row>
    <row r="38722" spans="6:6">
      <c r="F38722" s="1" t="s">
        <v>4</v>
      </c>
    </row>
    <row r="38723" spans="6:6">
      <c r="F38723" s="1" t="s">
        <v>4</v>
      </c>
    </row>
    <row r="38724" spans="6:6">
      <c r="F38724" s="1" t="s">
        <v>4</v>
      </c>
    </row>
    <row r="38725" spans="6:6">
      <c r="F38725" s="1" t="s">
        <v>4</v>
      </c>
    </row>
    <row r="38726" spans="6:6">
      <c r="F38726" s="1" t="s">
        <v>4</v>
      </c>
    </row>
    <row r="38727" spans="6:6">
      <c r="F38727" s="1" t="s">
        <v>4</v>
      </c>
    </row>
    <row r="38728" spans="6:6">
      <c r="F38728" s="1" t="s">
        <v>4</v>
      </c>
    </row>
    <row r="38729" spans="6:6">
      <c r="F38729" s="1" t="s">
        <v>4</v>
      </c>
    </row>
    <row r="38730" spans="6:6">
      <c r="F38730" s="1" t="s">
        <v>4</v>
      </c>
    </row>
    <row r="38731" spans="6:6">
      <c r="F38731" s="1" t="s">
        <v>4</v>
      </c>
    </row>
    <row r="38732" spans="6:6">
      <c r="F38732" s="1" t="s">
        <v>4</v>
      </c>
    </row>
    <row r="38733" spans="6:6">
      <c r="F38733" s="1" t="s">
        <v>4</v>
      </c>
    </row>
    <row r="38734" spans="6:6">
      <c r="F38734" s="1" t="s">
        <v>4</v>
      </c>
    </row>
    <row r="38735" spans="6:6">
      <c r="F38735" s="1" t="s">
        <v>4</v>
      </c>
    </row>
    <row r="38736" spans="6:6">
      <c r="F38736" s="1" t="s">
        <v>4</v>
      </c>
    </row>
    <row r="38737" spans="6:6">
      <c r="F38737" s="1" t="s">
        <v>4</v>
      </c>
    </row>
    <row r="38738" spans="6:6">
      <c r="F38738" s="1" t="s">
        <v>4</v>
      </c>
    </row>
    <row r="38739" spans="6:6">
      <c r="F38739" s="1" t="s">
        <v>4</v>
      </c>
    </row>
    <row r="38740" spans="6:6">
      <c r="F38740" s="1" t="s">
        <v>4</v>
      </c>
    </row>
    <row r="38741" spans="6:6">
      <c r="F38741" s="1" t="s">
        <v>4</v>
      </c>
    </row>
    <row r="38742" spans="6:6">
      <c r="F38742" s="1" t="s">
        <v>4</v>
      </c>
    </row>
    <row r="38743" spans="6:6">
      <c r="F38743" s="1" t="s">
        <v>4</v>
      </c>
    </row>
    <row r="38744" spans="6:6">
      <c r="F38744" s="1" t="s">
        <v>4</v>
      </c>
    </row>
    <row r="38745" spans="6:6">
      <c r="F38745" s="1" t="s">
        <v>4</v>
      </c>
    </row>
    <row r="38746" spans="6:6">
      <c r="F38746" s="1" t="s">
        <v>4</v>
      </c>
    </row>
    <row r="38747" spans="6:6">
      <c r="F38747" s="1" t="s">
        <v>4</v>
      </c>
    </row>
    <row r="38748" spans="6:6">
      <c r="F38748" s="1" t="s">
        <v>4</v>
      </c>
    </row>
    <row r="38749" spans="6:6">
      <c r="F38749" s="1" t="s">
        <v>4</v>
      </c>
    </row>
    <row r="38750" spans="6:6">
      <c r="F38750" s="1" t="s">
        <v>4</v>
      </c>
    </row>
    <row r="38751" spans="6:6">
      <c r="F38751" s="1" t="s">
        <v>4</v>
      </c>
    </row>
    <row r="38752" spans="6:6">
      <c r="F38752" s="1" t="s">
        <v>4</v>
      </c>
    </row>
    <row r="38753" spans="6:6">
      <c r="F38753" s="1" t="s">
        <v>4</v>
      </c>
    </row>
    <row r="38754" spans="6:6">
      <c r="F38754" s="1" t="s">
        <v>4</v>
      </c>
    </row>
    <row r="38755" spans="6:6">
      <c r="F38755" s="1" t="s">
        <v>4</v>
      </c>
    </row>
    <row r="38756" spans="6:6">
      <c r="F38756" s="1" t="s">
        <v>4</v>
      </c>
    </row>
    <row r="38757" spans="6:6">
      <c r="F38757" s="1" t="s">
        <v>4</v>
      </c>
    </row>
    <row r="38758" spans="6:6">
      <c r="F38758" s="1" t="s">
        <v>4</v>
      </c>
    </row>
    <row r="38759" spans="6:6">
      <c r="F38759" s="1" t="s">
        <v>4</v>
      </c>
    </row>
    <row r="38760" spans="6:6">
      <c r="F38760" s="1" t="s">
        <v>4</v>
      </c>
    </row>
    <row r="38761" spans="6:6">
      <c r="F38761" s="1" t="s">
        <v>4</v>
      </c>
    </row>
    <row r="38762" spans="6:6">
      <c r="F38762" s="1" t="s">
        <v>4</v>
      </c>
    </row>
    <row r="38763" spans="6:6">
      <c r="F38763" s="1" t="s">
        <v>4</v>
      </c>
    </row>
    <row r="38764" spans="6:6">
      <c r="F38764" s="1" t="s">
        <v>4</v>
      </c>
    </row>
    <row r="38765" spans="6:6">
      <c r="F38765" s="1" t="s">
        <v>4</v>
      </c>
    </row>
    <row r="38766" spans="6:6">
      <c r="F38766" s="1" t="s">
        <v>4</v>
      </c>
    </row>
    <row r="38767" spans="6:6">
      <c r="F38767" s="1" t="s">
        <v>4</v>
      </c>
    </row>
    <row r="38768" spans="6:6">
      <c r="F38768" s="1" t="s">
        <v>4</v>
      </c>
    </row>
    <row r="38769" spans="6:6">
      <c r="F38769" s="1" t="s">
        <v>4</v>
      </c>
    </row>
    <row r="38770" spans="6:6">
      <c r="F38770" s="1" t="s">
        <v>4</v>
      </c>
    </row>
    <row r="38771" spans="6:6">
      <c r="F38771" s="1" t="s">
        <v>4</v>
      </c>
    </row>
    <row r="38772" spans="6:6">
      <c r="F38772" s="1" t="s">
        <v>4</v>
      </c>
    </row>
    <row r="38773" spans="6:6">
      <c r="F38773" s="1" t="s">
        <v>4</v>
      </c>
    </row>
    <row r="38774" spans="6:6">
      <c r="F38774" s="1" t="s">
        <v>4</v>
      </c>
    </row>
    <row r="38775" spans="6:6">
      <c r="F38775" s="1" t="s">
        <v>4</v>
      </c>
    </row>
    <row r="38776" spans="6:6">
      <c r="F38776" s="1" t="s">
        <v>4</v>
      </c>
    </row>
    <row r="38777" spans="6:6">
      <c r="F38777" s="1" t="s">
        <v>4</v>
      </c>
    </row>
    <row r="38778" spans="6:6">
      <c r="F38778" s="1" t="s">
        <v>4</v>
      </c>
    </row>
    <row r="38779" spans="6:6">
      <c r="F38779" s="1" t="s">
        <v>4</v>
      </c>
    </row>
    <row r="38780" spans="6:6">
      <c r="F38780" s="1" t="s">
        <v>4</v>
      </c>
    </row>
    <row r="38781" spans="6:6">
      <c r="F38781" s="1" t="s">
        <v>4</v>
      </c>
    </row>
    <row r="38782" spans="6:6">
      <c r="F38782" s="1" t="s">
        <v>4</v>
      </c>
    </row>
    <row r="38783" spans="6:6">
      <c r="F38783" s="1" t="s">
        <v>4</v>
      </c>
    </row>
    <row r="38784" spans="6:6">
      <c r="F38784" s="1" t="s">
        <v>4</v>
      </c>
    </row>
    <row r="38785" spans="6:6">
      <c r="F38785" s="1" t="s">
        <v>4</v>
      </c>
    </row>
    <row r="38786" spans="6:6">
      <c r="F38786" s="1" t="s">
        <v>4</v>
      </c>
    </row>
    <row r="38787" spans="6:6">
      <c r="F38787" s="1" t="s">
        <v>4</v>
      </c>
    </row>
    <row r="38788" spans="6:6">
      <c r="F38788" s="1" t="s">
        <v>4</v>
      </c>
    </row>
    <row r="38789" spans="6:6">
      <c r="F38789" s="1" t="s">
        <v>4</v>
      </c>
    </row>
    <row r="38790" spans="6:6">
      <c r="F38790" s="1" t="s">
        <v>4</v>
      </c>
    </row>
    <row r="38791" spans="6:6">
      <c r="F38791" s="1" t="s">
        <v>4</v>
      </c>
    </row>
    <row r="38792" spans="6:6">
      <c r="F38792" s="1" t="s">
        <v>4</v>
      </c>
    </row>
    <row r="38793" spans="6:6">
      <c r="F38793" s="1" t="s">
        <v>4</v>
      </c>
    </row>
    <row r="38794" spans="6:6">
      <c r="F38794" s="1" t="s">
        <v>4</v>
      </c>
    </row>
    <row r="38795" spans="6:6">
      <c r="F38795" s="1" t="s">
        <v>4</v>
      </c>
    </row>
    <row r="38796" spans="6:6">
      <c r="F38796" s="1" t="s">
        <v>4</v>
      </c>
    </row>
    <row r="38797" spans="6:6">
      <c r="F38797" s="1" t="s">
        <v>4</v>
      </c>
    </row>
    <row r="38798" spans="6:6">
      <c r="F38798" s="1" t="s">
        <v>4</v>
      </c>
    </row>
    <row r="38799" spans="6:6">
      <c r="F38799" s="1" t="s">
        <v>4</v>
      </c>
    </row>
    <row r="38800" spans="6:6">
      <c r="F38800" s="1" t="s">
        <v>4</v>
      </c>
    </row>
    <row r="38801" spans="6:6">
      <c r="F38801" s="1" t="s">
        <v>4</v>
      </c>
    </row>
    <row r="38802" spans="6:6">
      <c r="F38802" s="1" t="s">
        <v>4</v>
      </c>
    </row>
    <row r="38803" spans="6:6">
      <c r="F38803" s="1" t="s">
        <v>4</v>
      </c>
    </row>
    <row r="38804" spans="6:6">
      <c r="F38804" s="1" t="s">
        <v>4</v>
      </c>
    </row>
    <row r="38805" spans="6:6">
      <c r="F38805" s="1" t="s">
        <v>4</v>
      </c>
    </row>
    <row r="38806" spans="6:6">
      <c r="F38806" s="1" t="s">
        <v>4</v>
      </c>
    </row>
    <row r="38807" spans="6:6">
      <c r="F38807" s="1" t="s">
        <v>4</v>
      </c>
    </row>
    <row r="38808" spans="6:6">
      <c r="F38808" s="1" t="s">
        <v>4</v>
      </c>
    </row>
    <row r="38809" spans="6:6">
      <c r="F38809" s="1" t="s">
        <v>4</v>
      </c>
    </row>
    <row r="38810" spans="6:6">
      <c r="F38810" s="1" t="s">
        <v>4</v>
      </c>
    </row>
    <row r="38811" spans="6:6">
      <c r="F38811" s="1" t="s">
        <v>4</v>
      </c>
    </row>
    <row r="38812" spans="6:6">
      <c r="F38812" s="1" t="s">
        <v>4</v>
      </c>
    </row>
    <row r="38813" spans="6:6">
      <c r="F38813" s="1" t="s">
        <v>4</v>
      </c>
    </row>
    <row r="38814" spans="6:6">
      <c r="F38814" s="1" t="s">
        <v>4</v>
      </c>
    </row>
    <row r="38815" spans="6:6">
      <c r="F38815" s="1" t="s">
        <v>4</v>
      </c>
    </row>
    <row r="38816" spans="6:6">
      <c r="F38816" s="1" t="s">
        <v>4</v>
      </c>
    </row>
    <row r="38817" spans="6:6">
      <c r="F38817" s="1" t="s">
        <v>4</v>
      </c>
    </row>
    <row r="38818" spans="6:6">
      <c r="F38818" s="1" t="s">
        <v>4</v>
      </c>
    </row>
    <row r="38819" spans="6:6">
      <c r="F38819" s="1" t="s">
        <v>4</v>
      </c>
    </row>
    <row r="38820" spans="6:6">
      <c r="F38820" s="1" t="s">
        <v>4</v>
      </c>
    </row>
    <row r="38821" spans="6:6">
      <c r="F38821" s="1" t="s">
        <v>4</v>
      </c>
    </row>
    <row r="38822" spans="6:6">
      <c r="F38822" s="1" t="s">
        <v>4</v>
      </c>
    </row>
    <row r="38823" spans="6:6">
      <c r="F38823" s="1" t="s">
        <v>4</v>
      </c>
    </row>
    <row r="38824" spans="6:6">
      <c r="F38824" s="1" t="s">
        <v>4</v>
      </c>
    </row>
    <row r="38825" spans="6:6">
      <c r="F38825" s="1" t="s">
        <v>4</v>
      </c>
    </row>
    <row r="38826" spans="6:6">
      <c r="F38826" s="1" t="s">
        <v>4</v>
      </c>
    </row>
    <row r="38827" spans="6:6">
      <c r="F38827" s="1" t="s">
        <v>4</v>
      </c>
    </row>
    <row r="38828" spans="6:6">
      <c r="F38828" s="1" t="s">
        <v>4</v>
      </c>
    </row>
    <row r="38829" spans="6:6">
      <c r="F38829" s="1" t="s">
        <v>4</v>
      </c>
    </row>
    <row r="38830" spans="6:6">
      <c r="F38830" s="1" t="s">
        <v>4</v>
      </c>
    </row>
    <row r="38831" spans="6:6">
      <c r="F38831" s="1" t="s">
        <v>4</v>
      </c>
    </row>
    <row r="38832" spans="6:6">
      <c r="F38832" s="1" t="s">
        <v>4</v>
      </c>
    </row>
    <row r="38833" spans="6:6">
      <c r="F38833" s="1" t="s">
        <v>4</v>
      </c>
    </row>
    <row r="38834" spans="6:6">
      <c r="F38834" s="1" t="s">
        <v>4</v>
      </c>
    </row>
    <row r="38835" spans="6:6">
      <c r="F38835" s="1" t="s">
        <v>4</v>
      </c>
    </row>
    <row r="38836" spans="6:6">
      <c r="F38836" s="1" t="s">
        <v>4</v>
      </c>
    </row>
    <row r="38837" spans="6:6">
      <c r="F38837" s="1" t="s">
        <v>4</v>
      </c>
    </row>
    <row r="38838" spans="6:6">
      <c r="F38838" s="1" t="s">
        <v>4</v>
      </c>
    </row>
    <row r="38839" spans="6:6">
      <c r="F38839" s="1" t="s">
        <v>4</v>
      </c>
    </row>
    <row r="38840" spans="6:6">
      <c r="F38840" s="1" t="s">
        <v>4</v>
      </c>
    </row>
    <row r="38841" spans="6:6">
      <c r="F38841" s="1" t="s">
        <v>4</v>
      </c>
    </row>
    <row r="38842" spans="6:6">
      <c r="F38842" s="1" t="s">
        <v>4</v>
      </c>
    </row>
    <row r="38843" spans="6:6">
      <c r="F38843" s="1" t="s">
        <v>4</v>
      </c>
    </row>
    <row r="38844" spans="6:6">
      <c r="F38844" s="1" t="s">
        <v>4</v>
      </c>
    </row>
    <row r="38845" spans="6:6">
      <c r="F38845" s="1" t="s">
        <v>4</v>
      </c>
    </row>
    <row r="38846" spans="6:6">
      <c r="F38846" s="1" t="s">
        <v>4</v>
      </c>
    </row>
    <row r="38847" spans="6:6">
      <c r="F38847" s="1" t="s">
        <v>4</v>
      </c>
    </row>
    <row r="38848" spans="6:6">
      <c r="F38848" s="1" t="s">
        <v>4</v>
      </c>
    </row>
    <row r="38849" spans="6:6">
      <c r="F38849" s="1" t="s">
        <v>4</v>
      </c>
    </row>
    <row r="38850" spans="6:6">
      <c r="F38850" s="1" t="s">
        <v>4</v>
      </c>
    </row>
    <row r="38851" spans="6:6">
      <c r="F38851" s="1" t="s">
        <v>4</v>
      </c>
    </row>
    <row r="38852" spans="6:6">
      <c r="F38852" s="1" t="s">
        <v>4</v>
      </c>
    </row>
    <row r="38853" spans="6:6">
      <c r="F38853" s="1" t="s">
        <v>4</v>
      </c>
    </row>
    <row r="38854" spans="6:6">
      <c r="F38854" s="1" t="s">
        <v>4</v>
      </c>
    </row>
    <row r="38855" spans="6:6">
      <c r="F38855" s="1" t="s">
        <v>4</v>
      </c>
    </row>
    <row r="38856" spans="6:6">
      <c r="F38856" s="1" t="s">
        <v>4</v>
      </c>
    </row>
    <row r="38857" spans="6:6">
      <c r="F38857" s="1" t="s">
        <v>4</v>
      </c>
    </row>
    <row r="38858" spans="6:6">
      <c r="F38858" s="1" t="s">
        <v>4</v>
      </c>
    </row>
    <row r="38859" spans="6:6">
      <c r="F38859" s="1" t="s">
        <v>4</v>
      </c>
    </row>
    <row r="38860" spans="6:6">
      <c r="F38860" s="1" t="s">
        <v>4</v>
      </c>
    </row>
    <row r="38861" spans="6:6">
      <c r="F38861" s="1" t="s">
        <v>4</v>
      </c>
    </row>
    <row r="38862" spans="6:6">
      <c r="F38862" s="1" t="s">
        <v>4</v>
      </c>
    </row>
    <row r="38863" spans="6:6">
      <c r="F38863" s="1" t="s">
        <v>4</v>
      </c>
    </row>
    <row r="38864" spans="6:6">
      <c r="F38864" s="1" t="s">
        <v>4</v>
      </c>
    </row>
    <row r="38865" spans="6:6">
      <c r="F38865" s="1" t="s">
        <v>4</v>
      </c>
    </row>
    <row r="38866" spans="6:6">
      <c r="F38866" s="1" t="s">
        <v>4</v>
      </c>
    </row>
    <row r="38867" spans="6:6">
      <c r="F38867" s="1" t="s">
        <v>4</v>
      </c>
    </row>
    <row r="38868" spans="6:6">
      <c r="F38868" s="1" t="s">
        <v>4</v>
      </c>
    </row>
    <row r="38869" spans="6:6">
      <c r="F38869" s="1" t="s">
        <v>4</v>
      </c>
    </row>
    <row r="38870" spans="6:6">
      <c r="F38870" s="1" t="s">
        <v>4</v>
      </c>
    </row>
    <row r="38871" spans="6:6">
      <c r="F38871" s="1" t="s">
        <v>4</v>
      </c>
    </row>
    <row r="38872" spans="6:6">
      <c r="F38872" s="1" t="s">
        <v>4</v>
      </c>
    </row>
    <row r="38873" spans="6:6">
      <c r="F38873" s="1" t="s">
        <v>4</v>
      </c>
    </row>
    <row r="38874" spans="6:6">
      <c r="F38874" s="1" t="s">
        <v>4</v>
      </c>
    </row>
    <row r="38875" spans="6:6">
      <c r="F38875" s="1" t="s">
        <v>4</v>
      </c>
    </row>
    <row r="38876" spans="6:6">
      <c r="F38876" s="1" t="s">
        <v>4</v>
      </c>
    </row>
    <row r="38877" spans="6:6">
      <c r="F38877" s="1" t="s">
        <v>4</v>
      </c>
    </row>
    <row r="38878" spans="6:6">
      <c r="F38878" s="1" t="s">
        <v>4</v>
      </c>
    </row>
    <row r="38879" spans="6:6">
      <c r="F38879" s="1" t="s">
        <v>4</v>
      </c>
    </row>
    <row r="38880" spans="6:6">
      <c r="F38880" s="1" t="s">
        <v>4</v>
      </c>
    </row>
    <row r="38881" spans="6:6">
      <c r="F38881" s="1" t="s">
        <v>4</v>
      </c>
    </row>
    <row r="38882" spans="6:6">
      <c r="F38882" s="1" t="s">
        <v>4</v>
      </c>
    </row>
    <row r="38883" spans="6:6">
      <c r="F38883" s="1" t="s">
        <v>4</v>
      </c>
    </row>
    <row r="38884" spans="6:6">
      <c r="F38884" s="1" t="s">
        <v>4</v>
      </c>
    </row>
    <row r="38885" spans="6:6">
      <c r="F38885" s="1" t="s">
        <v>4</v>
      </c>
    </row>
    <row r="38886" spans="6:6">
      <c r="F38886" s="1" t="s">
        <v>4</v>
      </c>
    </row>
    <row r="38887" spans="6:6">
      <c r="F38887" s="1" t="s">
        <v>4</v>
      </c>
    </row>
    <row r="38888" spans="6:6">
      <c r="F38888" s="1" t="s">
        <v>4</v>
      </c>
    </row>
    <row r="38889" spans="6:6">
      <c r="F38889" s="1" t="s">
        <v>4</v>
      </c>
    </row>
    <row r="38890" spans="6:6">
      <c r="F38890" s="1" t="s">
        <v>4</v>
      </c>
    </row>
    <row r="38891" spans="6:6">
      <c r="F38891" s="1" t="s">
        <v>4</v>
      </c>
    </row>
    <row r="38892" spans="6:6">
      <c r="F38892" s="1" t="s">
        <v>4</v>
      </c>
    </row>
    <row r="38893" spans="6:6">
      <c r="F38893" s="1" t="s">
        <v>4</v>
      </c>
    </row>
    <row r="38894" spans="6:6">
      <c r="F38894" s="1" t="s">
        <v>4</v>
      </c>
    </row>
    <row r="38895" spans="6:6">
      <c r="F38895" s="1" t="s">
        <v>4</v>
      </c>
    </row>
    <row r="38896" spans="6:6">
      <c r="F38896" s="1" t="s">
        <v>4</v>
      </c>
    </row>
    <row r="38897" spans="6:6">
      <c r="F38897" s="1" t="s">
        <v>4</v>
      </c>
    </row>
    <row r="38898" spans="6:6">
      <c r="F38898" s="1" t="s">
        <v>4</v>
      </c>
    </row>
    <row r="38899" spans="6:6">
      <c r="F38899" s="1" t="s">
        <v>4</v>
      </c>
    </row>
    <row r="38900" spans="6:6">
      <c r="F38900" s="1" t="s">
        <v>4</v>
      </c>
    </row>
    <row r="38901" spans="6:6">
      <c r="F38901" s="1" t="s">
        <v>4</v>
      </c>
    </row>
    <row r="38902" spans="6:6">
      <c r="F38902" s="1" t="s">
        <v>4</v>
      </c>
    </row>
    <row r="38903" spans="6:6">
      <c r="F38903" s="1" t="s">
        <v>4</v>
      </c>
    </row>
    <row r="38904" spans="6:6">
      <c r="F38904" s="1" t="s">
        <v>4</v>
      </c>
    </row>
    <row r="38905" spans="6:6">
      <c r="F38905" s="1" t="s">
        <v>4</v>
      </c>
    </row>
    <row r="38906" spans="6:6">
      <c r="F38906" s="1" t="s">
        <v>4</v>
      </c>
    </row>
    <row r="38907" spans="6:6">
      <c r="F38907" s="1" t="s">
        <v>4</v>
      </c>
    </row>
    <row r="38908" spans="6:6">
      <c r="F38908" s="1" t="s">
        <v>4</v>
      </c>
    </row>
    <row r="38909" spans="6:6">
      <c r="F38909" s="1" t="s">
        <v>4</v>
      </c>
    </row>
    <row r="38910" spans="6:6">
      <c r="F38910" s="1" t="s">
        <v>4</v>
      </c>
    </row>
    <row r="38911" spans="6:6">
      <c r="F38911" s="1" t="s">
        <v>4</v>
      </c>
    </row>
    <row r="38912" spans="6:6">
      <c r="F38912" s="1" t="s">
        <v>4</v>
      </c>
    </row>
    <row r="38913" spans="6:6">
      <c r="F38913" s="1" t="s">
        <v>4</v>
      </c>
    </row>
    <row r="38914" spans="6:6">
      <c r="F38914" s="1" t="s">
        <v>4</v>
      </c>
    </row>
    <row r="38915" spans="6:6">
      <c r="F38915" s="1" t="s">
        <v>4</v>
      </c>
    </row>
    <row r="38916" spans="6:6">
      <c r="F38916" s="1" t="s">
        <v>4</v>
      </c>
    </row>
    <row r="38917" spans="6:6">
      <c r="F38917" s="1" t="s">
        <v>4</v>
      </c>
    </row>
    <row r="38918" spans="6:6">
      <c r="F38918" s="1" t="s">
        <v>4</v>
      </c>
    </row>
    <row r="38919" spans="6:6">
      <c r="F38919" s="1" t="s">
        <v>4</v>
      </c>
    </row>
    <row r="38920" spans="6:6">
      <c r="F38920" s="1" t="s">
        <v>4</v>
      </c>
    </row>
    <row r="38921" spans="6:6">
      <c r="F38921" s="1" t="s">
        <v>4</v>
      </c>
    </row>
    <row r="38922" spans="6:6">
      <c r="F38922" s="1" t="s">
        <v>4</v>
      </c>
    </row>
    <row r="38923" spans="6:6">
      <c r="F38923" s="1" t="s">
        <v>4</v>
      </c>
    </row>
    <row r="38924" spans="6:6">
      <c r="F38924" s="1" t="s">
        <v>4</v>
      </c>
    </row>
    <row r="38925" spans="6:6">
      <c r="F38925" s="1" t="s">
        <v>4</v>
      </c>
    </row>
    <row r="38926" spans="6:6">
      <c r="F38926" s="1" t="s">
        <v>4</v>
      </c>
    </row>
    <row r="38927" spans="6:6">
      <c r="F38927" s="1" t="s">
        <v>4</v>
      </c>
    </row>
    <row r="38928" spans="6:6">
      <c r="F38928" s="1" t="s">
        <v>4</v>
      </c>
    </row>
    <row r="38929" spans="6:6">
      <c r="F38929" s="1" t="s">
        <v>4</v>
      </c>
    </row>
    <row r="38930" spans="6:6">
      <c r="F38930" s="1" t="s">
        <v>4</v>
      </c>
    </row>
    <row r="38931" spans="6:6">
      <c r="F38931" s="1" t="s">
        <v>4</v>
      </c>
    </row>
    <row r="38932" spans="6:6">
      <c r="F38932" s="1" t="s">
        <v>4</v>
      </c>
    </row>
    <row r="38933" spans="6:6">
      <c r="F38933" s="1" t="s">
        <v>4</v>
      </c>
    </row>
    <row r="38934" spans="6:6">
      <c r="F38934" s="1" t="s">
        <v>4</v>
      </c>
    </row>
    <row r="38935" spans="6:6">
      <c r="F38935" s="1" t="s">
        <v>4</v>
      </c>
    </row>
    <row r="38936" spans="6:6">
      <c r="F38936" s="1" t="s">
        <v>4</v>
      </c>
    </row>
    <row r="38937" spans="6:6">
      <c r="F38937" s="1" t="s">
        <v>4</v>
      </c>
    </row>
    <row r="38938" spans="6:6">
      <c r="F38938" s="1" t="s">
        <v>4</v>
      </c>
    </row>
    <row r="38939" spans="6:6">
      <c r="F38939" s="1" t="s">
        <v>4</v>
      </c>
    </row>
    <row r="38940" spans="6:6">
      <c r="F38940" s="1" t="s">
        <v>4</v>
      </c>
    </row>
    <row r="38941" spans="6:6">
      <c r="F38941" s="1" t="s">
        <v>4</v>
      </c>
    </row>
    <row r="38942" spans="6:6">
      <c r="F38942" s="1" t="s">
        <v>4</v>
      </c>
    </row>
    <row r="38943" spans="6:6">
      <c r="F38943" s="1" t="s">
        <v>4</v>
      </c>
    </row>
    <row r="38944" spans="6:6">
      <c r="F38944" s="1" t="s">
        <v>4</v>
      </c>
    </row>
    <row r="38945" spans="6:6">
      <c r="F38945" s="1" t="s">
        <v>4</v>
      </c>
    </row>
    <row r="38946" spans="6:6">
      <c r="F38946" s="1" t="s">
        <v>4</v>
      </c>
    </row>
    <row r="38947" spans="6:6">
      <c r="F38947" s="1" t="s">
        <v>4</v>
      </c>
    </row>
    <row r="38948" spans="6:6">
      <c r="F38948" s="1" t="s">
        <v>4</v>
      </c>
    </row>
    <row r="38949" spans="6:6">
      <c r="F38949" s="1" t="s">
        <v>4</v>
      </c>
    </row>
    <row r="38950" spans="6:6">
      <c r="F38950" s="1" t="s">
        <v>4</v>
      </c>
    </row>
    <row r="38951" spans="6:6">
      <c r="F38951" s="1" t="s">
        <v>4</v>
      </c>
    </row>
    <row r="38952" spans="6:6">
      <c r="F38952" s="1" t="s">
        <v>4</v>
      </c>
    </row>
    <row r="38953" spans="6:6">
      <c r="F38953" s="1" t="s">
        <v>4</v>
      </c>
    </row>
    <row r="38954" spans="6:6">
      <c r="F38954" s="1" t="s">
        <v>4</v>
      </c>
    </row>
    <row r="38955" spans="6:6">
      <c r="F38955" s="1" t="s">
        <v>4</v>
      </c>
    </row>
    <row r="38956" spans="6:6">
      <c r="F38956" s="1" t="s">
        <v>4</v>
      </c>
    </row>
    <row r="38957" spans="6:6">
      <c r="F38957" s="1" t="s">
        <v>4</v>
      </c>
    </row>
    <row r="38958" spans="6:6">
      <c r="F38958" s="1" t="s">
        <v>4</v>
      </c>
    </row>
    <row r="38959" spans="6:6">
      <c r="F38959" s="1" t="s">
        <v>4</v>
      </c>
    </row>
    <row r="38960" spans="6:6">
      <c r="F38960" s="1" t="s">
        <v>4</v>
      </c>
    </row>
    <row r="38961" spans="6:6">
      <c r="F38961" s="1" t="s">
        <v>4</v>
      </c>
    </row>
    <row r="38962" spans="6:6">
      <c r="F38962" s="1" t="s">
        <v>4</v>
      </c>
    </row>
    <row r="38963" spans="6:6">
      <c r="F38963" s="1" t="s">
        <v>4</v>
      </c>
    </row>
    <row r="38964" spans="6:6">
      <c r="F38964" s="1" t="s">
        <v>4</v>
      </c>
    </row>
    <row r="38965" spans="6:6">
      <c r="F38965" s="1" t="s">
        <v>4</v>
      </c>
    </row>
    <row r="38966" spans="6:6">
      <c r="F38966" s="1" t="s">
        <v>4</v>
      </c>
    </row>
    <row r="38967" spans="6:6">
      <c r="F38967" s="1" t="s">
        <v>4</v>
      </c>
    </row>
    <row r="38968" spans="6:6">
      <c r="F38968" s="1" t="s">
        <v>4</v>
      </c>
    </row>
    <row r="38969" spans="6:6">
      <c r="F38969" s="1" t="s">
        <v>4</v>
      </c>
    </row>
    <row r="38970" spans="6:6">
      <c r="F38970" s="1" t="s">
        <v>4</v>
      </c>
    </row>
    <row r="38971" spans="6:6">
      <c r="F38971" s="1" t="s">
        <v>4</v>
      </c>
    </row>
    <row r="38972" spans="6:6">
      <c r="F38972" s="1" t="s">
        <v>4</v>
      </c>
    </row>
    <row r="38973" spans="6:6">
      <c r="F38973" s="1" t="s">
        <v>4</v>
      </c>
    </row>
    <row r="38974" spans="6:6">
      <c r="F38974" s="1" t="s">
        <v>4</v>
      </c>
    </row>
    <row r="38975" spans="6:6">
      <c r="F38975" s="1" t="s">
        <v>4</v>
      </c>
    </row>
    <row r="38976" spans="6:6">
      <c r="F38976" s="1" t="s">
        <v>4</v>
      </c>
    </row>
    <row r="38977" spans="6:6">
      <c r="F38977" s="1" t="s">
        <v>4</v>
      </c>
    </row>
    <row r="38978" spans="6:6">
      <c r="F38978" s="1" t="s">
        <v>4</v>
      </c>
    </row>
    <row r="38979" spans="6:6">
      <c r="F38979" s="1" t="s">
        <v>4</v>
      </c>
    </row>
    <row r="38980" spans="6:6">
      <c r="F38980" s="1" t="s">
        <v>4</v>
      </c>
    </row>
    <row r="38981" spans="6:6">
      <c r="F38981" s="1" t="s">
        <v>4</v>
      </c>
    </row>
    <row r="38982" spans="6:6">
      <c r="F38982" s="1" t="s">
        <v>4</v>
      </c>
    </row>
    <row r="38983" spans="6:6">
      <c r="F38983" s="1" t="s">
        <v>4</v>
      </c>
    </row>
    <row r="38984" spans="6:6">
      <c r="F38984" s="1" t="s">
        <v>4</v>
      </c>
    </row>
    <row r="38985" spans="6:6">
      <c r="F38985" s="1" t="s">
        <v>4</v>
      </c>
    </row>
    <row r="38986" spans="6:6">
      <c r="F38986" s="1" t="s">
        <v>4</v>
      </c>
    </row>
    <row r="38987" spans="6:6">
      <c r="F38987" s="1" t="s">
        <v>4</v>
      </c>
    </row>
    <row r="38988" spans="6:6">
      <c r="F38988" s="1" t="s">
        <v>4</v>
      </c>
    </row>
    <row r="38989" spans="6:6">
      <c r="F38989" s="1" t="s">
        <v>4</v>
      </c>
    </row>
    <row r="38990" spans="6:6">
      <c r="F38990" s="1" t="s">
        <v>4</v>
      </c>
    </row>
    <row r="38991" spans="6:6">
      <c r="F38991" s="1" t="s">
        <v>4</v>
      </c>
    </row>
    <row r="38992" spans="6:6">
      <c r="F38992" s="1" t="s">
        <v>4</v>
      </c>
    </row>
    <row r="38993" spans="6:6">
      <c r="F38993" s="1" t="s">
        <v>4</v>
      </c>
    </row>
    <row r="38994" spans="6:6">
      <c r="F38994" s="1" t="s">
        <v>4</v>
      </c>
    </row>
    <row r="38995" spans="6:6">
      <c r="F38995" s="1" t="s">
        <v>4</v>
      </c>
    </row>
    <row r="38996" spans="6:6">
      <c r="F38996" s="1" t="s">
        <v>4</v>
      </c>
    </row>
    <row r="38997" spans="6:6">
      <c r="F38997" s="1" t="s">
        <v>4</v>
      </c>
    </row>
    <row r="38998" spans="6:6">
      <c r="F38998" s="1" t="s">
        <v>4</v>
      </c>
    </row>
    <row r="38999" spans="6:6">
      <c r="F38999" s="1" t="s">
        <v>4</v>
      </c>
    </row>
    <row r="39000" spans="6:6">
      <c r="F39000" s="1" t="s">
        <v>4</v>
      </c>
    </row>
    <row r="39001" spans="6:6">
      <c r="F39001" s="1" t="s">
        <v>4</v>
      </c>
    </row>
    <row r="39002" spans="6:6">
      <c r="F39002" s="1" t="s">
        <v>4</v>
      </c>
    </row>
    <row r="39003" spans="6:6">
      <c r="F39003" s="1" t="s">
        <v>4</v>
      </c>
    </row>
    <row r="39004" spans="6:6">
      <c r="F39004" s="1" t="s">
        <v>4</v>
      </c>
    </row>
    <row r="39005" spans="6:6">
      <c r="F39005" s="1" t="s">
        <v>4</v>
      </c>
    </row>
    <row r="39006" spans="6:6">
      <c r="F39006" s="1" t="s">
        <v>4</v>
      </c>
    </row>
    <row r="39007" spans="6:6">
      <c r="F39007" s="1" t="s">
        <v>4</v>
      </c>
    </row>
    <row r="39008" spans="6:6">
      <c r="F39008" s="1" t="s">
        <v>4</v>
      </c>
    </row>
    <row r="39009" spans="6:6">
      <c r="F39009" s="1" t="s">
        <v>4</v>
      </c>
    </row>
    <row r="39010" spans="6:6">
      <c r="F39010" s="1" t="s">
        <v>4</v>
      </c>
    </row>
    <row r="39011" spans="6:6">
      <c r="F39011" s="1" t="s">
        <v>4</v>
      </c>
    </row>
    <row r="39012" spans="6:6">
      <c r="F39012" s="1" t="s">
        <v>4</v>
      </c>
    </row>
    <row r="39013" spans="6:6">
      <c r="F39013" s="1" t="s">
        <v>4</v>
      </c>
    </row>
    <row r="39014" spans="6:6">
      <c r="F39014" s="1" t="s">
        <v>4</v>
      </c>
    </row>
    <row r="39015" spans="6:6">
      <c r="F39015" s="1" t="s">
        <v>4</v>
      </c>
    </row>
    <row r="39016" spans="6:6">
      <c r="F39016" s="1" t="s">
        <v>4</v>
      </c>
    </row>
    <row r="39017" spans="6:6">
      <c r="F39017" s="1" t="s">
        <v>4</v>
      </c>
    </row>
    <row r="39018" spans="6:6">
      <c r="F39018" s="1" t="s">
        <v>4</v>
      </c>
    </row>
    <row r="39019" spans="6:6">
      <c r="F39019" s="1" t="s">
        <v>4</v>
      </c>
    </row>
    <row r="39020" spans="6:6">
      <c r="F39020" s="1" t="s">
        <v>4</v>
      </c>
    </row>
    <row r="39021" spans="6:6">
      <c r="F39021" s="1" t="s">
        <v>4</v>
      </c>
    </row>
    <row r="39022" spans="6:6">
      <c r="F39022" s="1" t="s">
        <v>4</v>
      </c>
    </row>
    <row r="39023" spans="6:6">
      <c r="F39023" s="1" t="s">
        <v>4</v>
      </c>
    </row>
    <row r="39024" spans="6:6">
      <c r="F39024" s="1" t="s">
        <v>4</v>
      </c>
    </row>
    <row r="39025" spans="6:6">
      <c r="F39025" s="1" t="s">
        <v>4</v>
      </c>
    </row>
    <row r="39026" spans="6:6">
      <c r="F39026" s="1" t="s">
        <v>4</v>
      </c>
    </row>
    <row r="39027" spans="6:6">
      <c r="F39027" s="1" t="s">
        <v>4</v>
      </c>
    </row>
    <row r="39028" spans="6:6">
      <c r="F39028" s="1" t="s">
        <v>4</v>
      </c>
    </row>
    <row r="39029" spans="6:6">
      <c r="F39029" s="1" t="s">
        <v>4</v>
      </c>
    </row>
    <row r="39030" spans="6:6">
      <c r="F39030" s="1" t="s">
        <v>4</v>
      </c>
    </row>
    <row r="39031" spans="6:6">
      <c r="F39031" s="1" t="s">
        <v>4</v>
      </c>
    </row>
    <row r="39032" spans="6:6">
      <c r="F39032" s="1" t="s">
        <v>4</v>
      </c>
    </row>
    <row r="39033" spans="6:6">
      <c r="F39033" s="1" t="s">
        <v>4</v>
      </c>
    </row>
    <row r="39034" spans="6:6">
      <c r="F39034" s="1" t="s">
        <v>4</v>
      </c>
    </row>
    <row r="39035" spans="6:6">
      <c r="F39035" s="1" t="s">
        <v>4</v>
      </c>
    </row>
    <row r="39036" spans="6:6">
      <c r="F39036" s="1" t="s">
        <v>4</v>
      </c>
    </row>
    <row r="39037" spans="6:6">
      <c r="F39037" s="1" t="s">
        <v>4</v>
      </c>
    </row>
    <row r="39038" spans="6:6">
      <c r="F39038" s="1" t="s">
        <v>4</v>
      </c>
    </row>
    <row r="39039" spans="6:6">
      <c r="F39039" s="1" t="s">
        <v>4</v>
      </c>
    </row>
    <row r="39040" spans="6:6">
      <c r="F39040" s="1" t="s">
        <v>4</v>
      </c>
    </row>
    <row r="39041" spans="6:6">
      <c r="F39041" s="1" t="s">
        <v>4</v>
      </c>
    </row>
    <row r="39042" spans="6:6">
      <c r="F39042" s="1" t="s">
        <v>4</v>
      </c>
    </row>
    <row r="39043" spans="6:6">
      <c r="F39043" s="1" t="s">
        <v>4</v>
      </c>
    </row>
    <row r="39044" spans="6:6">
      <c r="F39044" s="1" t="s">
        <v>4</v>
      </c>
    </row>
    <row r="39045" spans="6:6">
      <c r="F39045" s="1" t="s">
        <v>4</v>
      </c>
    </row>
    <row r="39046" spans="6:6">
      <c r="F39046" s="1" t="s">
        <v>4</v>
      </c>
    </row>
    <row r="39047" spans="6:6">
      <c r="F39047" s="1" t="s">
        <v>4</v>
      </c>
    </row>
    <row r="39048" spans="6:6">
      <c r="F39048" s="1" t="s">
        <v>4</v>
      </c>
    </row>
    <row r="39049" spans="6:6">
      <c r="F39049" s="1" t="s">
        <v>4</v>
      </c>
    </row>
    <row r="39050" spans="6:6">
      <c r="F39050" s="1" t="s">
        <v>4</v>
      </c>
    </row>
    <row r="39051" spans="6:6">
      <c r="F39051" s="1" t="s">
        <v>4</v>
      </c>
    </row>
    <row r="39052" spans="6:6">
      <c r="F39052" s="1" t="s">
        <v>4</v>
      </c>
    </row>
    <row r="39053" spans="6:6">
      <c r="F39053" s="1" t="s">
        <v>4</v>
      </c>
    </row>
    <row r="39054" spans="6:6">
      <c r="F39054" s="1" t="s">
        <v>4</v>
      </c>
    </row>
    <row r="39055" spans="6:6">
      <c r="F39055" s="1" t="s">
        <v>4</v>
      </c>
    </row>
    <row r="39056" spans="6:6">
      <c r="F39056" s="1" t="s">
        <v>4</v>
      </c>
    </row>
    <row r="39057" spans="6:6">
      <c r="F39057" s="1" t="s">
        <v>4</v>
      </c>
    </row>
    <row r="39058" spans="6:6">
      <c r="F39058" s="1" t="s">
        <v>4</v>
      </c>
    </row>
    <row r="39059" spans="6:6">
      <c r="F39059" s="1" t="s">
        <v>4</v>
      </c>
    </row>
    <row r="39060" spans="6:6">
      <c r="F39060" s="1" t="s">
        <v>4</v>
      </c>
    </row>
    <row r="39061" spans="6:6">
      <c r="F39061" s="1" t="s">
        <v>4</v>
      </c>
    </row>
    <row r="39062" spans="6:6">
      <c r="F39062" s="1" t="s">
        <v>4</v>
      </c>
    </row>
    <row r="39063" spans="6:6">
      <c r="F39063" s="1" t="s">
        <v>4</v>
      </c>
    </row>
    <row r="39064" spans="6:6">
      <c r="F39064" s="1" t="s">
        <v>4</v>
      </c>
    </row>
    <row r="39065" spans="6:6">
      <c r="F39065" s="1" t="s">
        <v>4</v>
      </c>
    </row>
    <row r="39066" spans="6:6">
      <c r="F39066" s="1" t="s">
        <v>4</v>
      </c>
    </row>
    <row r="39067" spans="6:6">
      <c r="F39067" s="1" t="s">
        <v>4</v>
      </c>
    </row>
    <row r="39068" spans="6:6">
      <c r="F39068" s="1" t="s">
        <v>4</v>
      </c>
    </row>
    <row r="39069" spans="6:6">
      <c r="F39069" s="1" t="s">
        <v>4</v>
      </c>
    </row>
    <row r="39070" spans="6:6">
      <c r="F39070" s="1" t="s">
        <v>4</v>
      </c>
    </row>
    <row r="39071" spans="6:6">
      <c r="F39071" s="1" t="s">
        <v>4</v>
      </c>
    </row>
    <row r="39072" spans="6:6">
      <c r="F39072" s="1" t="s">
        <v>4</v>
      </c>
    </row>
    <row r="39073" spans="6:6">
      <c r="F39073" s="1" t="s">
        <v>4</v>
      </c>
    </row>
    <row r="39074" spans="6:6">
      <c r="F39074" s="1" t="s">
        <v>4</v>
      </c>
    </row>
    <row r="39075" spans="6:6">
      <c r="F39075" s="1" t="s">
        <v>4</v>
      </c>
    </row>
    <row r="39076" spans="6:6">
      <c r="F39076" s="1" t="s">
        <v>4</v>
      </c>
    </row>
    <row r="39077" spans="6:6">
      <c r="F39077" s="1" t="s">
        <v>4</v>
      </c>
    </row>
    <row r="39078" spans="6:6">
      <c r="F39078" s="1" t="s">
        <v>4</v>
      </c>
    </row>
    <row r="39079" spans="6:6">
      <c r="F39079" s="1" t="s">
        <v>4</v>
      </c>
    </row>
    <row r="39080" spans="6:6">
      <c r="F39080" s="1" t="s">
        <v>4</v>
      </c>
    </row>
    <row r="39081" spans="6:6">
      <c r="F39081" s="1" t="s">
        <v>4</v>
      </c>
    </row>
    <row r="39082" spans="6:6">
      <c r="F39082" s="1" t="s">
        <v>4</v>
      </c>
    </row>
    <row r="39083" spans="6:6">
      <c r="F39083" s="1" t="s">
        <v>4</v>
      </c>
    </row>
    <row r="39084" spans="6:6">
      <c r="F39084" s="1" t="s">
        <v>4</v>
      </c>
    </row>
    <row r="39085" spans="6:6">
      <c r="F39085" s="1" t="s">
        <v>4</v>
      </c>
    </row>
    <row r="39086" spans="6:6">
      <c r="F39086" s="1" t="s">
        <v>4</v>
      </c>
    </row>
    <row r="39087" spans="6:6">
      <c r="F39087" s="1" t="s">
        <v>4</v>
      </c>
    </row>
    <row r="39088" spans="6:6">
      <c r="F39088" s="1" t="s">
        <v>4</v>
      </c>
    </row>
    <row r="39089" spans="6:6">
      <c r="F39089" s="1" t="s">
        <v>4</v>
      </c>
    </row>
    <row r="39090" spans="6:6">
      <c r="F39090" s="1" t="s">
        <v>4</v>
      </c>
    </row>
    <row r="39091" spans="6:6">
      <c r="F39091" s="1" t="s">
        <v>4</v>
      </c>
    </row>
    <row r="39092" spans="6:6">
      <c r="F39092" s="1" t="s">
        <v>4</v>
      </c>
    </row>
    <row r="39093" spans="6:6">
      <c r="F39093" s="1" t="s">
        <v>4</v>
      </c>
    </row>
    <row r="39094" spans="6:6">
      <c r="F39094" s="1" t="s">
        <v>4</v>
      </c>
    </row>
    <row r="39095" spans="6:6">
      <c r="F39095" s="1" t="s">
        <v>4</v>
      </c>
    </row>
    <row r="39096" spans="6:6">
      <c r="F39096" s="1" t="s">
        <v>4</v>
      </c>
    </row>
    <row r="39097" spans="6:6">
      <c r="F39097" s="1" t="s">
        <v>4</v>
      </c>
    </row>
    <row r="39098" spans="6:6">
      <c r="F39098" s="1" t="s">
        <v>4</v>
      </c>
    </row>
    <row r="39099" spans="6:6">
      <c r="F39099" s="1" t="s">
        <v>4</v>
      </c>
    </row>
    <row r="39100" spans="6:6">
      <c r="F39100" s="1" t="s">
        <v>4</v>
      </c>
    </row>
    <row r="39101" spans="6:6">
      <c r="F39101" s="1" t="s">
        <v>4</v>
      </c>
    </row>
    <row r="39102" spans="6:6">
      <c r="F39102" s="1" t="s">
        <v>4</v>
      </c>
    </row>
    <row r="39103" spans="6:6">
      <c r="F39103" s="1" t="s">
        <v>4</v>
      </c>
    </row>
    <row r="39104" spans="6:6">
      <c r="F39104" s="1" t="s">
        <v>4</v>
      </c>
    </row>
    <row r="39105" spans="6:6">
      <c r="F39105" s="1" t="s">
        <v>4</v>
      </c>
    </row>
    <row r="39106" spans="6:6">
      <c r="F39106" s="1" t="s">
        <v>4</v>
      </c>
    </row>
    <row r="39107" spans="6:6">
      <c r="F39107" s="1" t="s">
        <v>4</v>
      </c>
    </row>
    <row r="39108" spans="6:6">
      <c r="F39108" s="1" t="s">
        <v>4</v>
      </c>
    </row>
    <row r="39109" spans="6:6">
      <c r="F39109" s="1" t="s">
        <v>4</v>
      </c>
    </row>
    <row r="39110" spans="6:6">
      <c r="F39110" s="1" t="s">
        <v>4</v>
      </c>
    </row>
    <row r="39111" spans="6:6">
      <c r="F39111" s="1" t="s">
        <v>4</v>
      </c>
    </row>
    <row r="39112" spans="6:6">
      <c r="F39112" s="1" t="s">
        <v>4</v>
      </c>
    </row>
    <row r="39113" spans="6:6">
      <c r="F39113" s="1" t="s">
        <v>4</v>
      </c>
    </row>
    <row r="39114" spans="6:6">
      <c r="F39114" s="1" t="s">
        <v>4</v>
      </c>
    </row>
    <row r="39115" spans="6:6">
      <c r="F39115" s="1" t="s">
        <v>4</v>
      </c>
    </row>
    <row r="39116" spans="6:6">
      <c r="F39116" s="1" t="s">
        <v>4</v>
      </c>
    </row>
    <row r="39117" spans="6:6">
      <c r="F39117" s="1" t="s">
        <v>4</v>
      </c>
    </row>
    <row r="39118" spans="6:6">
      <c r="F39118" s="1" t="s">
        <v>4</v>
      </c>
    </row>
    <row r="39119" spans="6:6">
      <c r="F39119" s="1" t="s">
        <v>4</v>
      </c>
    </row>
    <row r="39120" spans="6:6">
      <c r="F39120" s="1" t="s">
        <v>4</v>
      </c>
    </row>
    <row r="39121" spans="6:6">
      <c r="F39121" s="1" t="s">
        <v>4</v>
      </c>
    </row>
    <row r="39122" spans="6:6">
      <c r="F39122" s="1" t="s">
        <v>4</v>
      </c>
    </row>
    <row r="39123" spans="6:6">
      <c r="F39123" s="1" t="s">
        <v>4</v>
      </c>
    </row>
    <row r="39124" spans="6:6">
      <c r="F39124" s="1" t="s">
        <v>4</v>
      </c>
    </row>
    <row r="39125" spans="6:6">
      <c r="F39125" s="1" t="s">
        <v>4</v>
      </c>
    </row>
    <row r="39126" spans="6:6">
      <c r="F39126" s="1" t="s">
        <v>4</v>
      </c>
    </row>
    <row r="39127" spans="6:6">
      <c r="F39127" s="1" t="s">
        <v>4</v>
      </c>
    </row>
    <row r="39128" spans="6:6">
      <c r="F39128" s="1" t="s">
        <v>4</v>
      </c>
    </row>
    <row r="39129" spans="6:6">
      <c r="F39129" s="1" t="s">
        <v>4</v>
      </c>
    </row>
    <row r="39130" spans="6:6">
      <c r="F39130" s="1" t="s">
        <v>4</v>
      </c>
    </row>
    <row r="39131" spans="6:6">
      <c r="F39131" s="1" t="s">
        <v>4</v>
      </c>
    </row>
    <row r="39132" spans="6:6">
      <c r="F39132" s="1" t="s">
        <v>4</v>
      </c>
    </row>
    <row r="39133" spans="6:6">
      <c r="F39133" s="1" t="s">
        <v>4</v>
      </c>
    </row>
    <row r="39134" spans="6:6">
      <c r="F39134" s="1" t="s">
        <v>4</v>
      </c>
    </row>
    <row r="39135" spans="6:6">
      <c r="F39135" s="1" t="s">
        <v>4</v>
      </c>
    </row>
    <row r="39136" spans="6:6">
      <c r="F39136" s="1" t="s">
        <v>4</v>
      </c>
    </row>
    <row r="39137" spans="6:6">
      <c r="F39137" s="1" t="s">
        <v>4</v>
      </c>
    </row>
    <row r="39138" spans="6:6">
      <c r="F39138" s="1" t="s">
        <v>4</v>
      </c>
    </row>
    <row r="39139" spans="6:6">
      <c r="F39139" s="1" t="s">
        <v>4</v>
      </c>
    </row>
    <row r="39140" spans="6:6">
      <c r="F39140" s="1" t="s">
        <v>4</v>
      </c>
    </row>
    <row r="39141" spans="6:6">
      <c r="F39141" s="1" t="s">
        <v>4</v>
      </c>
    </row>
    <row r="39142" spans="6:6">
      <c r="F39142" s="1" t="s">
        <v>4</v>
      </c>
    </row>
    <row r="39143" spans="6:6">
      <c r="F39143" s="1" t="s">
        <v>4</v>
      </c>
    </row>
    <row r="39144" spans="6:6">
      <c r="F39144" s="1" t="s">
        <v>4</v>
      </c>
    </row>
    <row r="39145" spans="6:6">
      <c r="F39145" s="1" t="s">
        <v>4</v>
      </c>
    </row>
    <row r="39146" spans="6:6">
      <c r="F39146" s="1" t="s">
        <v>4</v>
      </c>
    </row>
    <row r="39147" spans="6:6">
      <c r="F39147" s="1" t="s">
        <v>4</v>
      </c>
    </row>
    <row r="39148" spans="6:6">
      <c r="F39148" s="1" t="s">
        <v>4</v>
      </c>
    </row>
    <row r="39149" spans="6:6">
      <c r="F39149" s="1" t="s">
        <v>4</v>
      </c>
    </row>
    <row r="39150" spans="6:6">
      <c r="F39150" s="1" t="s">
        <v>4</v>
      </c>
    </row>
    <row r="39151" spans="6:6">
      <c r="F39151" s="1" t="s">
        <v>4</v>
      </c>
    </row>
    <row r="39152" spans="6:6">
      <c r="F39152" s="1" t="s">
        <v>4</v>
      </c>
    </row>
    <row r="39153" spans="6:6">
      <c r="F39153" s="1" t="s">
        <v>4</v>
      </c>
    </row>
    <row r="39154" spans="6:6">
      <c r="F39154" s="1" t="s">
        <v>4</v>
      </c>
    </row>
    <row r="39155" spans="6:6">
      <c r="F39155" s="1" t="s">
        <v>4</v>
      </c>
    </row>
    <row r="39156" spans="6:6">
      <c r="F39156" s="1" t="s">
        <v>4</v>
      </c>
    </row>
    <row r="39157" spans="6:6">
      <c r="F39157" s="1" t="s">
        <v>4</v>
      </c>
    </row>
    <row r="39158" spans="6:6">
      <c r="F39158" s="1" t="s">
        <v>4</v>
      </c>
    </row>
    <row r="39159" spans="6:6">
      <c r="F39159" s="1" t="s">
        <v>4</v>
      </c>
    </row>
    <row r="39160" spans="6:6">
      <c r="F39160" s="1" t="s">
        <v>4</v>
      </c>
    </row>
    <row r="39161" spans="6:6">
      <c r="F39161" s="1" t="s">
        <v>4</v>
      </c>
    </row>
    <row r="39162" spans="6:6">
      <c r="F39162" s="1" t="s">
        <v>4</v>
      </c>
    </row>
    <row r="39163" spans="6:6">
      <c r="F39163" s="1" t="s">
        <v>4</v>
      </c>
    </row>
    <row r="39164" spans="6:6">
      <c r="F39164" s="1" t="s">
        <v>4</v>
      </c>
    </row>
    <row r="39165" spans="6:6">
      <c r="F39165" s="1" t="s">
        <v>4</v>
      </c>
    </row>
    <row r="39166" spans="6:6">
      <c r="F39166" s="1" t="s">
        <v>4</v>
      </c>
    </row>
    <row r="39167" spans="6:6">
      <c r="F39167" s="1" t="s">
        <v>4</v>
      </c>
    </row>
    <row r="39168" spans="6:6">
      <c r="F39168" s="1" t="s">
        <v>4</v>
      </c>
    </row>
    <row r="39169" spans="6:6">
      <c r="F39169" s="1" t="s">
        <v>4</v>
      </c>
    </row>
    <row r="39170" spans="6:6">
      <c r="F39170" s="1" t="s">
        <v>4</v>
      </c>
    </row>
    <row r="39171" spans="6:6">
      <c r="F39171" s="1" t="s">
        <v>4</v>
      </c>
    </row>
    <row r="39172" spans="6:6">
      <c r="F39172" s="1" t="s">
        <v>4</v>
      </c>
    </row>
    <row r="39173" spans="6:6">
      <c r="F39173" s="1" t="s">
        <v>4</v>
      </c>
    </row>
    <row r="39174" spans="6:6">
      <c r="F39174" s="1" t="s">
        <v>4</v>
      </c>
    </row>
    <row r="39175" spans="6:6">
      <c r="F39175" s="1" t="s">
        <v>4</v>
      </c>
    </row>
    <row r="39176" spans="6:6">
      <c r="F39176" s="1" t="s">
        <v>4</v>
      </c>
    </row>
    <row r="39177" spans="6:6">
      <c r="F39177" s="1" t="s">
        <v>4</v>
      </c>
    </row>
    <row r="39178" spans="6:6">
      <c r="F39178" s="1" t="s">
        <v>4</v>
      </c>
    </row>
    <row r="39179" spans="6:6">
      <c r="F39179" s="1" t="s">
        <v>4</v>
      </c>
    </row>
    <row r="39180" spans="6:6">
      <c r="F39180" s="1" t="s">
        <v>4</v>
      </c>
    </row>
    <row r="39181" spans="6:6">
      <c r="F39181" s="1" t="s">
        <v>4</v>
      </c>
    </row>
    <row r="39182" spans="6:6">
      <c r="F39182" s="1" t="s">
        <v>4</v>
      </c>
    </row>
    <row r="39183" spans="6:6">
      <c r="F39183" s="1" t="s">
        <v>4</v>
      </c>
    </row>
    <row r="39184" spans="6:6">
      <c r="F39184" s="1" t="s">
        <v>4</v>
      </c>
    </row>
    <row r="39185" spans="6:6">
      <c r="F39185" s="1" t="s">
        <v>4</v>
      </c>
    </row>
    <row r="39186" spans="6:6">
      <c r="F39186" s="1" t="s">
        <v>4</v>
      </c>
    </row>
    <row r="39187" spans="6:6">
      <c r="F39187" s="1" t="s">
        <v>4</v>
      </c>
    </row>
    <row r="39188" spans="6:6">
      <c r="F39188" s="1" t="s">
        <v>4</v>
      </c>
    </row>
    <row r="39189" spans="6:6">
      <c r="F39189" s="1" t="s">
        <v>4</v>
      </c>
    </row>
    <row r="39190" spans="6:6">
      <c r="F39190" s="1" t="s">
        <v>4</v>
      </c>
    </row>
    <row r="39191" spans="6:6">
      <c r="F39191" s="1" t="s">
        <v>4</v>
      </c>
    </row>
    <row r="39192" spans="6:6">
      <c r="F39192" s="1" t="s">
        <v>4</v>
      </c>
    </row>
    <row r="39193" spans="6:6">
      <c r="F39193" s="1" t="s">
        <v>4</v>
      </c>
    </row>
    <row r="39194" spans="6:6">
      <c r="F39194" s="1" t="s">
        <v>4</v>
      </c>
    </row>
    <row r="39195" spans="6:6">
      <c r="F39195" s="1" t="s">
        <v>4</v>
      </c>
    </row>
    <row r="39196" spans="6:6">
      <c r="F39196" s="1" t="s">
        <v>4</v>
      </c>
    </row>
    <row r="39197" spans="6:6">
      <c r="F39197" s="1" t="s">
        <v>4</v>
      </c>
    </row>
    <row r="39198" spans="6:6">
      <c r="F39198" s="1" t="s">
        <v>4</v>
      </c>
    </row>
    <row r="39199" spans="6:6">
      <c r="F39199" s="1" t="s">
        <v>4</v>
      </c>
    </row>
    <row r="39200" spans="6:6">
      <c r="F39200" s="1" t="s">
        <v>4</v>
      </c>
    </row>
    <row r="39201" spans="6:6">
      <c r="F39201" s="1" t="s">
        <v>4</v>
      </c>
    </row>
    <row r="39202" spans="6:6">
      <c r="F39202" s="1" t="s">
        <v>4</v>
      </c>
    </row>
    <row r="39203" spans="6:6">
      <c r="F39203" s="1" t="s">
        <v>4</v>
      </c>
    </row>
    <row r="39204" spans="6:6">
      <c r="F39204" s="1" t="s">
        <v>4</v>
      </c>
    </row>
    <row r="39205" spans="6:6">
      <c r="F39205" s="1" t="s">
        <v>4</v>
      </c>
    </row>
    <row r="39206" spans="6:6">
      <c r="F39206" s="1" t="s">
        <v>4</v>
      </c>
    </row>
    <row r="39207" spans="6:6">
      <c r="F39207" s="1" t="s">
        <v>4</v>
      </c>
    </row>
    <row r="39208" spans="6:6">
      <c r="F39208" s="1" t="s">
        <v>4</v>
      </c>
    </row>
    <row r="39209" spans="6:6">
      <c r="F39209" s="1" t="s">
        <v>4</v>
      </c>
    </row>
    <row r="39210" spans="6:6">
      <c r="F39210" s="1" t="s">
        <v>4</v>
      </c>
    </row>
    <row r="39211" spans="6:6">
      <c r="F39211" s="1" t="s">
        <v>4</v>
      </c>
    </row>
    <row r="39212" spans="6:6">
      <c r="F39212" s="1" t="s">
        <v>4</v>
      </c>
    </row>
    <row r="39213" spans="6:6">
      <c r="F39213" s="1" t="s">
        <v>4</v>
      </c>
    </row>
    <row r="39214" spans="6:6">
      <c r="F39214" s="1" t="s">
        <v>4</v>
      </c>
    </row>
    <row r="39215" spans="6:6">
      <c r="F39215" s="1" t="s">
        <v>4</v>
      </c>
    </row>
    <row r="39216" spans="6:6">
      <c r="F39216" s="1" t="s">
        <v>4</v>
      </c>
    </row>
    <row r="39217" spans="6:6">
      <c r="F39217" s="1" t="s">
        <v>4</v>
      </c>
    </row>
    <row r="39218" spans="6:6">
      <c r="F39218" s="1" t="s">
        <v>4</v>
      </c>
    </row>
    <row r="39219" spans="6:6">
      <c r="F39219" s="1" t="s">
        <v>4</v>
      </c>
    </row>
    <row r="39220" spans="6:6">
      <c r="F39220" s="1" t="s">
        <v>4</v>
      </c>
    </row>
    <row r="39221" spans="6:6">
      <c r="F39221" s="1" t="s">
        <v>4</v>
      </c>
    </row>
    <row r="39222" spans="6:6">
      <c r="F39222" s="1" t="s">
        <v>4</v>
      </c>
    </row>
    <row r="39223" spans="6:6">
      <c r="F39223" s="1" t="s">
        <v>4</v>
      </c>
    </row>
    <row r="39224" spans="6:6">
      <c r="F39224" s="1" t="s">
        <v>4</v>
      </c>
    </row>
    <row r="39225" spans="6:6">
      <c r="F39225" s="1" t="s">
        <v>4</v>
      </c>
    </row>
    <row r="39226" spans="6:6">
      <c r="F39226" s="1" t="s">
        <v>4</v>
      </c>
    </row>
    <row r="39227" spans="6:6">
      <c r="F39227" s="1" t="s">
        <v>4</v>
      </c>
    </row>
    <row r="39228" spans="6:6">
      <c r="F39228" s="1" t="s">
        <v>4</v>
      </c>
    </row>
    <row r="39229" spans="6:6">
      <c r="F39229" s="1" t="s">
        <v>4</v>
      </c>
    </row>
    <row r="39230" spans="6:6">
      <c r="F39230" s="1" t="s">
        <v>4</v>
      </c>
    </row>
    <row r="39231" spans="6:6">
      <c r="F39231" s="1" t="s">
        <v>4</v>
      </c>
    </row>
    <row r="39232" spans="6:6">
      <c r="F39232" s="1" t="s">
        <v>4</v>
      </c>
    </row>
    <row r="39233" spans="6:6">
      <c r="F39233" s="1" t="s">
        <v>4</v>
      </c>
    </row>
    <row r="39234" spans="6:6">
      <c r="F39234" s="1" t="s">
        <v>4</v>
      </c>
    </row>
    <row r="39235" spans="6:6">
      <c r="F39235" s="1" t="s">
        <v>4</v>
      </c>
    </row>
    <row r="39236" spans="6:6">
      <c r="F39236" s="1" t="s">
        <v>4</v>
      </c>
    </row>
    <row r="39237" spans="6:6">
      <c r="F39237" s="1" t="s">
        <v>4</v>
      </c>
    </row>
    <row r="39238" spans="6:6">
      <c r="F39238" s="1" t="s">
        <v>4</v>
      </c>
    </row>
    <row r="39239" spans="6:6">
      <c r="F39239" s="1" t="s">
        <v>4</v>
      </c>
    </row>
    <row r="39240" spans="6:6">
      <c r="F39240" s="1" t="s">
        <v>4</v>
      </c>
    </row>
    <row r="39241" spans="6:6">
      <c r="F39241" s="1" t="s">
        <v>4</v>
      </c>
    </row>
    <row r="39242" spans="6:6">
      <c r="F39242" s="1" t="s">
        <v>4</v>
      </c>
    </row>
    <row r="39243" spans="6:6">
      <c r="F39243" s="1" t="s">
        <v>4</v>
      </c>
    </row>
    <row r="39244" spans="6:6">
      <c r="F39244" s="1" t="s">
        <v>4</v>
      </c>
    </row>
    <row r="39245" spans="6:6">
      <c r="F39245" s="1" t="s">
        <v>4</v>
      </c>
    </row>
    <row r="39246" spans="6:6">
      <c r="F39246" s="1" t="s">
        <v>4</v>
      </c>
    </row>
    <row r="39247" spans="6:6">
      <c r="F39247" s="1" t="s">
        <v>4</v>
      </c>
    </row>
    <row r="39248" spans="6:6">
      <c r="F39248" s="1" t="s">
        <v>4</v>
      </c>
    </row>
    <row r="39249" spans="6:6">
      <c r="F39249" s="1" t="s">
        <v>4</v>
      </c>
    </row>
    <row r="39250" spans="6:6">
      <c r="F39250" s="1" t="s">
        <v>4</v>
      </c>
    </row>
    <row r="39251" spans="6:6">
      <c r="F39251" s="1" t="s">
        <v>4</v>
      </c>
    </row>
    <row r="39252" spans="6:6">
      <c r="F39252" s="1" t="s">
        <v>4</v>
      </c>
    </row>
    <row r="39253" spans="6:6">
      <c r="F39253" s="1" t="s">
        <v>4</v>
      </c>
    </row>
    <row r="39254" spans="6:6">
      <c r="F39254" s="1" t="s">
        <v>4</v>
      </c>
    </row>
    <row r="39255" spans="6:6">
      <c r="F39255" s="1" t="s">
        <v>4</v>
      </c>
    </row>
    <row r="39256" spans="6:6">
      <c r="F39256" s="1" t="s">
        <v>4</v>
      </c>
    </row>
    <row r="39257" spans="6:6">
      <c r="F39257" s="1" t="s">
        <v>4</v>
      </c>
    </row>
    <row r="39258" spans="6:6">
      <c r="F39258" s="1" t="s">
        <v>4</v>
      </c>
    </row>
    <row r="39259" spans="6:6">
      <c r="F39259" s="1" t="s">
        <v>4</v>
      </c>
    </row>
    <row r="39260" spans="6:6">
      <c r="F39260" s="1" t="s">
        <v>4</v>
      </c>
    </row>
    <row r="39261" spans="6:6">
      <c r="F39261" s="1" t="s">
        <v>4</v>
      </c>
    </row>
    <row r="39262" spans="6:6">
      <c r="F39262" s="1" t="s">
        <v>4</v>
      </c>
    </row>
    <row r="39263" spans="6:6">
      <c r="F39263" s="1" t="s">
        <v>4</v>
      </c>
    </row>
    <row r="39264" spans="6:6">
      <c r="F39264" s="1" t="s">
        <v>4</v>
      </c>
    </row>
    <row r="39265" spans="6:6">
      <c r="F39265" s="1" t="s">
        <v>4</v>
      </c>
    </row>
    <row r="39266" spans="6:6">
      <c r="F39266" s="1" t="s">
        <v>4</v>
      </c>
    </row>
    <row r="39267" spans="6:6">
      <c r="F39267" s="1" t="s">
        <v>4</v>
      </c>
    </row>
    <row r="39268" spans="6:6">
      <c r="F39268" s="1" t="s">
        <v>4</v>
      </c>
    </row>
    <row r="39269" spans="6:6">
      <c r="F39269" s="1" t="s">
        <v>4</v>
      </c>
    </row>
    <row r="39270" spans="6:6">
      <c r="F39270" s="1" t="s">
        <v>4</v>
      </c>
    </row>
    <row r="39271" spans="6:6">
      <c r="F39271" s="1" t="s">
        <v>4</v>
      </c>
    </row>
    <row r="39272" spans="6:6">
      <c r="F39272" s="1" t="s">
        <v>4</v>
      </c>
    </row>
    <row r="39273" spans="6:6">
      <c r="F39273" s="1" t="s">
        <v>4</v>
      </c>
    </row>
    <row r="39274" spans="6:6">
      <c r="F39274" s="1" t="s">
        <v>4</v>
      </c>
    </row>
    <row r="39275" spans="6:6">
      <c r="F39275" s="1" t="s">
        <v>4</v>
      </c>
    </row>
    <row r="39276" spans="6:6">
      <c r="F39276" s="1" t="s">
        <v>4</v>
      </c>
    </row>
    <row r="39277" spans="6:6">
      <c r="F39277" s="1" t="s">
        <v>4</v>
      </c>
    </row>
    <row r="39278" spans="6:6">
      <c r="F39278" s="1" t="s">
        <v>4</v>
      </c>
    </row>
    <row r="39279" spans="6:6">
      <c r="F39279" s="1" t="s">
        <v>4</v>
      </c>
    </row>
    <row r="39280" spans="6:6">
      <c r="F39280" s="1" t="s">
        <v>4</v>
      </c>
    </row>
    <row r="39281" spans="6:6">
      <c r="F39281" s="1" t="s">
        <v>4</v>
      </c>
    </row>
    <row r="39282" spans="6:6">
      <c r="F39282" s="1" t="s">
        <v>4</v>
      </c>
    </row>
    <row r="39283" spans="6:6">
      <c r="F39283" s="1" t="s">
        <v>4</v>
      </c>
    </row>
    <row r="39284" spans="6:6">
      <c r="F39284" s="1" t="s">
        <v>4</v>
      </c>
    </row>
    <row r="39285" spans="6:6">
      <c r="F39285" s="1" t="s">
        <v>4</v>
      </c>
    </row>
    <row r="39286" spans="6:6">
      <c r="F39286" s="1" t="s">
        <v>4</v>
      </c>
    </row>
    <row r="39287" spans="6:6">
      <c r="F39287" s="1" t="s">
        <v>4</v>
      </c>
    </row>
    <row r="39288" spans="6:6">
      <c r="F39288" s="1" t="s">
        <v>4</v>
      </c>
    </row>
    <row r="39289" spans="6:6">
      <c r="F39289" s="1" t="s">
        <v>4</v>
      </c>
    </row>
    <row r="39290" spans="6:6">
      <c r="F39290" s="1" t="s">
        <v>4</v>
      </c>
    </row>
    <row r="39291" spans="6:6">
      <c r="F39291" s="1" t="s">
        <v>4</v>
      </c>
    </row>
    <row r="39292" spans="6:6">
      <c r="F39292" s="1" t="s">
        <v>4</v>
      </c>
    </row>
    <row r="39293" spans="6:6">
      <c r="F39293" s="1" t="s">
        <v>4</v>
      </c>
    </row>
    <row r="39294" spans="6:6">
      <c r="F39294" s="1" t="s">
        <v>4</v>
      </c>
    </row>
    <row r="39295" spans="6:6">
      <c r="F39295" s="1" t="s">
        <v>4</v>
      </c>
    </row>
    <row r="39296" spans="6:6">
      <c r="F39296" s="1" t="s">
        <v>4</v>
      </c>
    </row>
    <row r="39297" spans="6:6">
      <c r="F39297" s="1" t="s">
        <v>4</v>
      </c>
    </row>
    <row r="39298" spans="6:6">
      <c r="F39298" s="1" t="s">
        <v>4</v>
      </c>
    </row>
    <row r="39299" spans="6:6">
      <c r="F39299" s="1" t="s">
        <v>4</v>
      </c>
    </row>
    <row r="39300" spans="6:6">
      <c r="F39300" s="1" t="s">
        <v>4</v>
      </c>
    </row>
    <row r="39301" spans="6:6">
      <c r="F39301" s="1" t="s">
        <v>4</v>
      </c>
    </row>
    <row r="39302" spans="6:6">
      <c r="F39302" s="1" t="s">
        <v>4</v>
      </c>
    </row>
    <row r="39303" spans="6:6">
      <c r="F39303" s="1" t="s">
        <v>4</v>
      </c>
    </row>
    <row r="39304" spans="6:6">
      <c r="F39304" s="1" t="s">
        <v>4</v>
      </c>
    </row>
    <row r="39305" spans="6:6">
      <c r="F39305" s="1" t="s">
        <v>4</v>
      </c>
    </row>
    <row r="39306" spans="6:6">
      <c r="F39306" s="1" t="s">
        <v>4</v>
      </c>
    </row>
    <row r="39307" spans="6:6">
      <c r="F39307" s="1" t="s">
        <v>4</v>
      </c>
    </row>
    <row r="39308" spans="6:6">
      <c r="F39308" s="1" t="s">
        <v>4</v>
      </c>
    </row>
    <row r="39309" spans="6:6">
      <c r="F39309" s="1" t="s">
        <v>4</v>
      </c>
    </row>
    <row r="39310" spans="6:6">
      <c r="F39310" s="1" t="s">
        <v>4</v>
      </c>
    </row>
    <row r="39311" spans="6:6">
      <c r="F39311" s="1" t="s">
        <v>4</v>
      </c>
    </row>
    <row r="39312" spans="6:6">
      <c r="F39312" s="1" t="s">
        <v>4</v>
      </c>
    </row>
    <row r="39313" spans="6:6">
      <c r="F39313" s="1" t="s">
        <v>4</v>
      </c>
    </row>
    <row r="39314" spans="6:6">
      <c r="F39314" s="1" t="s">
        <v>4</v>
      </c>
    </row>
    <row r="39315" spans="6:6">
      <c r="F39315" s="1" t="s">
        <v>4</v>
      </c>
    </row>
    <row r="39316" spans="6:6">
      <c r="F39316" s="1" t="s">
        <v>4</v>
      </c>
    </row>
    <row r="39317" spans="6:6">
      <c r="F39317" s="1" t="s">
        <v>4</v>
      </c>
    </row>
    <row r="39318" spans="6:6">
      <c r="F39318" s="1" t="s">
        <v>4</v>
      </c>
    </row>
    <row r="39319" spans="6:6">
      <c r="F39319" s="1" t="s">
        <v>4</v>
      </c>
    </row>
    <row r="39320" spans="6:6">
      <c r="F39320" s="1" t="s">
        <v>4</v>
      </c>
    </row>
    <row r="39321" spans="6:6">
      <c r="F39321" s="1" t="s">
        <v>4</v>
      </c>
    </row>
    <row r="39322" spans="6:6">
      <c r="F39322" s="1" t="s">
        <v>4</v>
      </c>
    </row>
    <row r="39323" spans="6:6">
      <c r="F39323" s="1" t="s">
        <v>4</v>
      </c>
    </row>
    <row r="39324" spans="6:6">
      <c r="F39324" s="1" t="s">
        <v>4</v>
      </c>
    </row>
    <row r="39325" spans="6:6">
      <c r="F39325" s="1" t="s">
        <v>4</v>
      </c>
    </row>
    <row r="39326" spans="6:6">
      <c r="F39326" s="1" t="s">
        <v>4</v>
      </c>
    </row>
    <row r="39327" spans="6:6">
      <c r="F39327" s="1" t="s">
        <v>4</v>
      </c>
    </row>
    <row r="39328" spans="6:6">
      <c r="F39328" s="1" t="s">
        <v>4</v>
      </c>
    </row>
    <row r="39329" spans="6:6">
      <c r="F39329" s="1" t="s">
        <v>4</v>
      </c>
    </row>
    <row r="39330" spans="6:6">
      <c r="F39330" s="1" t="s">
        <v>4</v>
      </c>
    </row>
    <row r="39331" spans="6:6">
      <c r="F39331" s="1" t="s">
        <v>4</v>
      </c>
    </row>
    <row r="39332" spans="6:6">
      <c r="F39332" s="1" t="s">
        <v>4</v>
      </c>
    </row>
    <row r="39333" spans="6:6">
      <c r="F39333" s="1" t="s">
        <v>4</v>
      </c>
    </row>
    <row r="39334" spans="6:6">
      <c r="F39334" s="1" t="s">
        <v>4</v>
      </c>
    </row>
    <row r="39335" spans="6:6">
      <c r="F39335" s="1" t="s">
        <v>4</v>
      </c>
    </row>
    <row r="39336" spans="6:6">
      <c r="F39336" s="1" t="s">
        <v>4</v>
      </c>
    </row>
    <row r="39337" spans="6:6">
      <c r="F39337" s="1" t="s">
        <v>4</v>
      </c>
    </row>
    <row r="39338" spans="6:6">
      <c r="F39338" s="1" t="s">
        <v>4</v>
      </c>
    </row>
    <row r="39339" spans="6:6">
      <c r="F39339" s="1" t="s">
        <v>4</v>
      </c>
    </row>
    <row r="39340" spans="6:6">
      <c r="F39340" s="1" t="s">
        <v>4</v>
      </c>
    </row>
    <row r="39341" spans="6:6">
      <c r="F39341" s="1" t="s">
        <v>4</v>
      </c>
    </row>
    <row r="39342" spans="6:6">
      <c r="F39342" s="1" t="s">
        <v>4</v>
      </c>
    </row>
    <row r="39343" spans="6:6">
      <c r="F39343" s="1" t="s">
        <v>4</v>
      </c>
    </row>
    <row r="39344" spans="6:6">
      <c r="F39344" s="1" t="s">
        <v>4</v>
      </c>
    </row>
    <row r="39345" spans="6:6">
      <c r="F39345" s="1" t="s">
        <v>4</v>
      </c>
    </row>
    <row r="39346" spans="6:6">
      <c r="F39346" s="1" t="s">
        <v>4</v>
      </c>
    </row>
    <row r="39347" spans="6:6">
      <c r="F39347" s="1" t="s">
        <v>4</v>
      </c>
    </row>
    <row r="39348" spans="6:6">
      <c r="F39348" s="1" t="s">
        <v>4</v>
      </c>
    </row>
    <row r="39349" spans="6:6">
      <c r="F39349" s="1" t="s">
        <v>4</v>
      </c>
    </row>
    <row r="39350" spans="6:6">
      <c r="F39350" s="1" t="s">
        <v>4</v>
      </c>
    </row>
    <row r="39351" spans="6:6">
      <c r="F39351" s="1" t="s">
        <v>4</v>
      </c>
    </row>
    <row r="39352" spans="6:6">
      <c r="F39352" s="1" t="s">
        <v>4</v>
      </c>
    </row>
    <row r="39353" spans="6:6">
      <c r="F39353" s="1" t="s">
        <v>4</v>
      </c>
    </row>
    <row r="39354" spans="6:6">
      <c r="F39354" s="1" t="s">
        <v>4</v>
      </c>
    </row>
    <row r="39355" spans="6:6">
      <c r="F39355" s="1" t="s">
        <v>4</v>
      </c>
    </row>
    <row r="39356" spans="6:6">
      <c r="F39356" s="1" t="s">
        <v>4</v>
      </c>
    </row>
    <row r="39357" spans="6:6">
      <c r="F39357" s="1" t="s">
        <v>4</v>
      </c>
    </row>
    <row r="39358" spans="6:6">
      <c r="F39358" s="1" t="s">
        <v>4</v>
      </c>
    </row>
    <row r="39359" spans="6:6">
      <c r="F39359" s="1" t="s">
        <v>4</v>
      </c>
    </row>
    <row r="39360" spans="6:6">
      <c r="F39360" s="1" t="s">
        <v>4</v>
      </c>
    </row>
    <row r="39361" spans="6:6">
      <c r="F39361" s="1" t="s">
        <v>4</v>
      </c>
    </row>
    <row r="39362" spans="6:6">
      <c r="F39362" s="1" t="s">
        <v>4</v>
      </c>
    </row>
    <row r="39363" spans="6:6">
      <c r="F39363" s="1" t="s">
        <v>4</v>
      </c>
    </row>
    <row r="39364" spans="6:6">
      <c r="F39364" s="1" t="s">
        <v>4</v>
      </c>
    </row>
    <row r="39365" spans="6:6">
      <c r="F39365" s="1" t="s">
        <v>4</v>
      </c>
    </row>
    <row r="39366" spans="6:6">
      <c r="F39366" s="1" t="s">
        <v>4</v>
      </c>
    </row>
    <row r="39367" spans="6:6">
      <c r="F39367" s="1" t="s">
        <v>4</v>
      </c>
    </row>
    <row r="39368" spans="6:6">
      <c r="F39368" s="1" t="s">
        <v>4</v>
      </c>
    </row>
    <row r="39369" spans="6:6">
      <c r="F39369" s="1" t="s">
        <v>4</v>
      </c>
    </row>
    <row r="39370" spans="6:6">
      <c r="F39370" s="1" t="s">
        <v>4</v>
      </c>
    </row>
    <row r="39371" spans="6:6">
      <c r="F39371" s="1" t="s">
        <v>4</v>
      </c>
    </row>
    <row r="39372" spans="6:6">
      <c r="F39372" s="1" t="s">
        <v>4</v>
      </c>
    </row>
    <row r="39373" spans="6:6">
      <c r="F39373" s="1" t="s">
        <v>4</v>
      </c>
    </row>
    <row r="39374" spans="6:6">
      <c r="F39374" s="1" t="s">
        <v>4</v>
      </c>
    </row>
    <row r="39375" spans="6:6">
      <c r="F39375" s="1" t="s">
        <v>4</v>
      </c>
    </row>
    <row r="39376" spans="6:6">
      <c r="F39376" s="1" t="s">
        <v>4</v>
      </c>
    </row>
    <row r="39377" spans="6:6">
      <c r="F39377" s="1" t="s">
        <v>4</v>
      </c>
    </row>
    <row r="39378" spans="6:6">
      <c r="F39378" s="1" t="s">
        <v>4</v>
      </c>
    </row>
    <row r="39379" spans="6:6">
      <c r="F39379" s="1" t="s">
        <v>4</v>
      </c>
    </row>
    <row r="39380" spans="6:6">
      <c r="F39380" s="1" t="s">
        <v>4</v>
      </c>
    </row>
    <row r="39381" spans="6:6">
      <c r="F39381" s="1" t="s">
        <v>4</v>
      </c>
    </row>
    <row r="39382" spans="6:6">
      <c r="F39382" s="1" t="s">
        <v>4</v>
      </c>
    </row>
    <row r="39383" spans="6:6">
      <c r="F39383" s="1" t="s">
        <v>4</v>
      </c>
    </row>
    <row r="39384" spans="6:6">
      <c r="F39384" s="1" t="s">
        <v>4</v>
      </c>
    </row>
    <row r="39385" spans="6:6">
      <c r="F39385" s="1" t="s">
        <v>4</v>
      </c>
    </row>
    <row r="39386" spans="6:6">
      <c r="F39386" s="1" t="s">
        <v>4</v>
      </c>
    </row>
    <row r="39387" spans="6:6">
      <c r="F39387" s="1" t="s">
        <v>4</v>
      </c>
    </row>
    <row r="39388" spans="6:6">
      <c r="F39388" s="1" t="s">
        <v>4</v>
      </c>
    </row>
    <row r="39389" spans="6:6">
      <c r="F39389" s="1" t="s">
        <v>4</v>
      </c>
    </row>
    <row r="39390" spans="6:6">
      <c r="F39390" s="1" t="s">
        <v>4</v>
      </c>
    </row>
    <row r="39391" spans="6:6">
      <c r="F39391" s="1" t="s">
        <v>4</v>
      </c>
    </row>
    <row r="39392" spans="6:6">
      <c r="F39392" s="1" t="s">
        <v>4</v>
      </c>
    </row>
    <row r="39393" spans="6:6">
      <c r="F39393" s="1" t="s">
        <v>4</v>
      </c>
    </row>
    <row r="39394" spans="6:6">
      <c r="F39394" s="1" t="s">
        <v>4</v>
      </c>
    </row>
    <row r="39395" spans="6:6">
      <c r="F39395" s="1" t="s">
        <v>4</v>
      </c>
    </row>
    <row r="39396" spans="6:6">
      <c r="F39396" s="1" t="s">
        <v>4</v>
      </c>
    </row>
    <row r="39397" spans="6:6">
      <c r="F39397" s="1" t="s">
        <v>4</v>
      </c>
    </row>
    <row r="39398" spans="6:6">
      <c r="F39398" s="1" t="s">
        <v>4</v>
      </c>
    </row>
    <row r="39399" spans="6:6">
      <c r="F39399" s="1" t="s">
        <v>4</v>
      </c>
    </row>
    <row r="39400" spans="6:6">
      <c r="F39400" s="1" t="s">
        <v>4</v>
      </c>
    </row>
    <row r="39401" spans="6:6">
      <c r="F39401" s="1" t="s">
        <v>4</v>
      </c>
    </row>
    <row r="39402" spans="6:6">
      <c r="F39402" s="1" t="s">
        <v>4</v>
      </c>
    </row>
    <row r="39403" spans="6:6">
      <c r="F39403" s="1" t="s">
        <v>4</v>
      </c>
    </row>
    <row r="39404" spans="6:6">
      <c r="F39404" s="1" t="s">
        <v>4</v>
      </c>
    </row>
    <row r="39405" spans="6:6">
      <c r="F39405" s="1" t="s">
        <v>4</v>
      </c>
    </row>
    <row r="39406" spans="6:6">
      <c r="F39406" s="1" t="s">
        <v>4</v>
      </c>
    </row>
    <row r="39407" spans="6:6">
      <c r="F39407" s="1" t="s">
        <v>4</v>
      </c>
    </row>
    <row r="39408" spans="6:6">
      <c r="F39408" s="1" t="s">
        <v>4</v>
      </c>
    </row>
    <row r="39409" spans="6:6">
      <c r="F39409" s="1" t="s">
        <v>4</v>
      </c>
    </row>
    <row r="39410" spans="6:6">
      <c r="F39410" s="1" t="s">
        <v>4</v>
      </c>
    </row>
    <row r="39411" spans="6:6">
      <c r="F39411" s="1" t="s">
        <v>4</v>
      </c>
    </row>
    <row r="39412" spans="6:6">
      <c r="F39412" s="1" t="s">
        <v>4</v>
      </c>
    </row>
    <row r="39413" spans="6:6">
      <c r="F39413" s="1" t="s">
        <v>4</v>
      </c>
    </row>
    <row r="39414" spans="6:6">
      <c r="F39414" s="1" t="s">
        <v>4</v>
      </c>
    </row>
    <row r="39415" spans="6:6">
      <c r="F39415" s="1" t="s">
        <v>4</v>
      </c>
    </row>
    <row r="39416" spans="6:6">
      <c r="F39416" s="1" t="s">
        <v>4</v>
      </c>
    </row>
    <row r="39417" spans="6:6">
      <c r="F39417" s="1" t="s">
        <v>4</v>
      </c>
    </row>
    <row r="39418" spans="6:6">
      <c r="F39418" s="1" t="s">
        <v>4</v>
      </c>
    </row>
    <row r="39419" spans="6:6">
      <c r="F39419" s="1" t="s">
        <v>4</v>
      </c>
    </row>
    <row r="39420" spans="6:6">
      <c r="F39420" s="1" t="s">
        <v>4</v>
      </c>
    </row>
    <row r="39421" spans="6:6">
      <c r="F39421" s="1" t="s">
        <v>4</v>
      </c>
    </row>
    <row r="39422" spans="6:6">
      <c r="F39422" s="1" t="s">
        <v>4</v>
      </c>
    </row>
    <row r="39423" spans="6:6">
      <c r="F39423" s="1" t="s">
        <v>4</v>
      </c>
    </row>
    <row r="39424" spans="6:6">
      <c r="F39424" s="1" t="s">
        <v>4</v>
      </c>
    </row>
    <row r="39425" spans="6:6">
      <c r="F39425" s="1" t="s">
        <v>4</v>
      </c>
    </row>
    <row r="39426" spans="6:6">
      <c r="F39426" s="1" t="s">
        <v>4</v>
      </c>
    </row>
    <row r="39427" spans="6:6">
      <c r="F39427" s="1" t="s">
        <v>4</v>
      </c>
    </row>
    <row r="39428" spans="6:6">
      <c r="F39428" s="1" t="s">
        <v>4</v>
      </c>
    </row>
    <row r="39429" spans="6:6">
      <c r="F39429" s="1" t="s">
        <v>4</v>
      </c>
    </row>
    <row r="39430" spans="6:6">
      <c r="F39430" s="1" t="s">
        <v>4</v>
      </c>
    </row>
    <row r="39431" spans="6:6">
      <c r="F39431" s="1" t="s">
        <v>4</v>
      </c>
    </row>
    <row r="39432" spans="6:6">
      <c r="F39432" s="1" t="s">
        <v>4</v>
      </c>
    </row>
    <row r="39433" spans="6:6">
      <c r="F39433" s="1" t="s">
        <v>4</v>
      </c>
    </row>
    <row r="39434" spans="6:6">
      <c r="F39434" s="1" t="s">
        <v>4</v>
      </c>
    </row>
    <row r="39435" spans="6:6">
      <c r="F39435" s="1" t="s">
        <v>4</v>
      </c>
    </row>
    <row r="39436" spans="6:6">
      <c r="F39436" s="1" t="s">
        <v>4</v>
      </c>
    </row>
    <row r="39437" spans="6:6">
      <c r="F39437" s="1" t="s">
        <v>4</v>
      </c>
    </row>
    <row r="39438" spans="6:6">
      <c r="F39438" s="1" t="s">
        <v>4</v>
      </c>
    </row>
    <row r="39439" spans="6:6">
      <c r="F39439" s="1" t="s">
        <v>4</v>
      </c>
    </row>
    <row r="39440" spans="6:6">
      <c r="F39440" s="1" t="s">
        <v>4</v>
      </c>
    </row>
    <row r="39441" spans="6:6">
      <c r="F39441" s="1" t="s">
        <v>4</v>
      </c>
    </row>
    <row r="39442" spans="6:6">
      <c r="F39442" s="1" t="s">
        <v>4</v>
      </c>
    </row>
    <row r="39443" spans="6:6">
      <c r="F39443" s="1" t="s">
        <v>4</v>
      </c>
    </row>
    <row r="39444" spans="6:6">
      <c r="F39444" s="1" t="s">
        <v>4</v>
      </c>
    </row>
    <row r="39445" spans="6:6">
      <c r="F39445" s="1" t="s">
        <v>4</v>
      </c>
    </row>
    <row r="39446" spans="6:6">
      <c r="F39446" s="1" t="s">
        <v>4</v>
      </c>
    </row>
    <row r="39447" spans="6:6">
      <c r="F39447" s="1" t="s">
        <v>4</v>
      </c>
    </row>
    <row r="39448" spans="6:6">
      <c r="F39448" s="1" t="s">
        <v>4</v>
      </c>
    </row>
    <row r="39449" spans="6:6">
      <c r="F39449" s="1" t="s">
        <v>4</v>
      </c>
    </row>
    <row r="39450" spans="6:6">
      <c r="F39450" s="1" t="s">
        <v>4</v>
      </c>
    </row>
    <row r="39451" spans="6:6">
      <c r="F39451" s="1" t="s">
        <v>4</v>
      </c>
    </row>
    <row r="39452" spans="6:6">
      <c r="F39452" s="1" t="s">
        <v>4</v>
      </c>
    </row>
    <row r="39453" spans="6:6">
      <c r="F39453" s="1" t="s">
        <v>4</v>
      </c>
    </row>
    <row r="39454" spans="6:6">
      <c r="F39454" s="1" t="s">
        <v>4</v>
      </c>
    </row>
    <row r="39455" spans="6:6">
      <c r="F39455" s="1" t="s">
        <v>4</v>
      </c>
    </row>
    <row r="39456" spans="6:6">
      <c r="F39456" s="1" t="s">
        <v>4</v>
      </c>
    </row>
    <row r="39457" spans="6:6">
      <c r="F39457" s="1" t="s">
        <v>4</v>
      </c>
    </row>
    <row r="39458" spans="6:6">
      <c r="F39458" s="1" t="s">
        <v>4</v>
      </c>
    </row>
    <row r="39459" spans="6:6">
      <c r="F39459" s="1" t="s">
        <v>4</v>
      </c>
    </row>
    <row r="39460" spans="6:6">
      <c r="F39460" s="1" t="s">
        <v>4</v>
      </c>
    </row>
    <row r="39461" spans="6:6">
      <c r="F39461" s="1" t="s">
        <v>4</v>
      </c>
    </row>
    <row r="39462" spans="6:6">
      <c r="F39462" s="1" t="s">
        <v>4</v>
      </c>
    </row>
    <row r="39463" spans="6:6">
      <c r="F39463" s="1" t="s">
        <v>4</v>
      </c>
    </row>
    <row r="39464" spans="6:6">
      <c r="F39464" s="1" t="s">
        <v>4</v>
      </c>
    </row>
    <row r="39465" spans="6:6">
      <c r="F39465" s="1" t="s">
        <v>4</v>
      </c>
    </row>
    <row r="39466" spans="6:6">
      <c r="F39466" s="1" t="s">
        <v>4</v>
      </c>
    </row>
    <row r="39467" spans="6:6">
      <c r="F39467" s="1" t="s">
        <v>4</v>
      </c>
    </row>
    <row r="39468" spans="6:6">
      <c r="F39468" s="1" t="s">
        <v>4</v>
      </c>
    </row>
    <row r="39469" spans="6:6">
      <c r="F39469" s="1" t="s">
        <v>4</v>
      </c>
    </row>
    <row r="39470" spans="6:6">
      <c r="F39470" s="1" t="s">
        <v>4</v>
      </c>
    </row>
    <row r="39471" spans="6:6">
      <c r="F39471" s="1" t="s">
        <v>4</v>
      </c>
    </row>
    <row r="39472" spans="6:6">
      <c r="F39472" s="1" t="s">
        <v>4</v>
      </c>
    </row>
    <row r="39473" spans="6:6">
      <c r="F39473" s="1" t="s">
        <v>4</v>
      </c>
    </row>
    <row r="39474" spans="6:6">
      <c r="F39474" s="1" t="s">
        <v>4</v>
      </c>
    </row>
    <row r="39475" spans="6:6">
      <c r="F39475" s="1" t="s">
        <v>4</v>
      </c>
    </row>
    <row r="39476" spans="6:6">
      <c r="F39476" s="1" t="s">
        <v>4</v>
      </c>
    </row>
    <row r="39477" spans="6:6">
      <c r="F39477" s="1" t="s">
        <v>4</v>
      </c>
    </row>
    <row r="39478" spans="6:6">
      <c r="F39478" s="1" t="s">
        <v>4</v>
      </c>
    </row>
    <row r="39479" spans="6:6">
      <c r="F39479" s="1" t="s">
        <v>4</v>
      </c>
    </row>
    <row r="39480" spans="6:6">
      <c r="F39480" s="1" t="s">
        <v>4</v>
      </c>
    </row>
    <row r="39481" spans="6:6">
      <c r="F39481" s="1" t="s">
        <v>4</v>
      </c>
    </row>
    <row r="39482" spans="6:6">
      <c r="F39482" s="1" t="s">
        <v>4</v>
      </c>
    </row>
    <row r="39483" spans="6:6">
      <c r="F39483" s="1" t="s">
        <v>4</v>
      </c>
    </row>
    <row r="39484" spans="6:6">
      <c r="F39484" s="1" t="s">
        <v>4</v>
      </c>
    </row>
    <row r="39485" spans="6:6">
      <c r="F39485" s="1" t="s">
        <v>4</v>
      </c>
    </row>
    <row r="39486" spans="6:6">
      <c r="F39486" s="1" t="s">
        <v>4</v>
      </c>
    </row>
    <row r="39487" spans="6:6">
      <c r="F39487" s="1" t="s">
        <v>4</v>
      </c>
    </row>
    <row r="39488" spans="6:6">
      <c r="F39488" s="1" t="s">
        <v>4</v>
      </c>
    </row>
    <row r="39489" spans="6:6">
      <c r="F39489" s="1" t="s">
        <v>4</v>
      </c>
    </row>
    <row r="39490" spans="6:6">
      <c r="F39490" s="1" t="s">
        <v>4</v>
      </c>
    </row>
    <row r="39491" spans="6:6">
      <c r="F39491" s="1" t="s">
        <v>4</v>
      </c>
    </row>
    <row r="39492" spans="6:6">
      <c r="F39492" s="1" t="s">
        <v>4</v>
      </c>
    </row>
    <row r="39493" spans="6:6">
      <c r="F39493" s="1" t="s">
        <v>4</v>
      </c>
    </row>
    <row r="39494" spans="6:6">
      <c r="F39494" s="1" t="s">
        <v>4</v>
      </c>
    </row>
    <row r="39495" spans="6:6">
      <c r="F39495" s="1" t="s">
        <v>4</v>
      </c>
    </row>
    <row r="39496" spans="6:6">
      <c r="F39496" s="1" t="s">
        <v>4</v>
      </c>
    </row>
    <row r="39497" spans="6:6">
      <c r="F39497" s="1" t="s">
        <v>4</v>
      </c>
    </row>
    <row r="39498" spans="6:6">
      <c r="F39498" s="1" t="s">
        <v>4</v>
      </c>
    </row>
    <row r="39499" spans="6:6">
      <c r="F39499" s="1" t="s">
        <v>4</v>
      </c>
    </row>
    <row r="39500" spans="6:6">
      <c r="F39500" s="1" t="s">
        <v>4</v>
      </c>
    </row>
    <row r="39501" spans="6:6">
      <c r="F39501" s="1" t="s">
        <v>4</v>
      </c>
    </row>
    <row r="39502" spans="6:6">
      <c r="F39502" s="1" t="s">
        <v>4</v>
      </c>
    </row>
    <row r="39503" spans="6:6">
      <c r="F39503" s="1" t="s">
        <v>4</v>
      </c>
    </row>
    <row r="39504" spans="6:6">
      <c r="F39504" s="1" t="s">
        <v>4</v>
      </c>
    </row>
    <row r="39505" spans="6:6">
      <c r="F39505" s="1" t="s">
        <v>4</v>
      </c>
    </row>
    <row r="39506" spans="6:6">
      <c r="F39506" s="1" t="s">
        <v>4</v>
      </c>
    </row>
    <row r="39507" spans="6:6">
      <c r="F39507" s="1" t="s">
        <v>4</v>
      </c>
    </row>
    <row r="39508" spans="6:6">
      <c r="F39508" s="1" t="s">
        <v>4</v>
      </c>
    </row>
    <row r="39509" spans="6:6">
      <c r="F39509" s="1" t="s">
        <v>4</v>
      </c>
    </row>
    <row r="39510" spans="6:6">
      <c r="F39510" s="1" t="s">
        <v>4</v>
      </c>
    </row>
    <row r="39511" spans="6:6">
      <c r="F39511" s="1" t="s">
        <v>4</v>
      </c>
    </row>
    <row r="39512" spans="6:6">
      <c r="F39512" s="1" t="s">
        <v>4</v>
      </c>
    </row>
    <row r="39513" spans="6:6">
      <c r="F39513" s="1" t="s">
        <v>4</v>
      </c>
    </row>
    <row r="39514" spans="6:6">
      <c r="F39514" s="1" t="s">
        <v>4</v>
      </c>
    </row>
    <row r="39515" spans="6:6">
      <c r="F39515" s="1" t="s">
        <v>4</v>
      </c>
    </row>
    <row r="39516" spans="6:6">
      <c r="F39516" s="1" t="s">
        <v>4</v>
      </c>
    </row>
    <row r="39517" spans="6:6">
      <c r="F39517" s="1" t="s">
        <v>4</v>
      </c>
    </row>
    <row r="39518" spans="6:6">
      <c r="F39518" s="1" t="s">
        <v>4</v>
      </c>
    </row>
    <row r="39519" spans="6:6">
      <c r="F39519" s="1" t="s">
        <v>4</v>
      </c>
    </row>
    <row r="39520" spans="6:6">
      <c r="F39520" s="1" t="s">
        <v>4</v>
      </c>
    </row>
    <row r="39521" spans="6:6">
      <c r="F39521" s="1" t="s">
        <v>4</v>
      </c>
    </row>
    <row r="39522" spans="6:6">
      <c r="F39522" s="1" t="s">
        <v>4</v>
      </c>
    </row>
    <row r="39523" spans="6:6">
      <c r="F39523" s="1" t="s">
        <v>4</v>
      </c>
    </row>
    <row r="39524" spans="6:6">
      <c r="F39524" s="1" t="s">
        <v>4</v>
      </c>
    </row>
    <row r="39525" spans="6:6">
      <c r="F39525" s="1" t="s">
        <v>4</v>
      </c>
    </row>
    <row r="39526" spans="6:6">
      <c r="F39526" s="1" t="s">
        <v>4</v>
      </c>
    </row>
    <row r="39527" spans="6:6">
      <c r="F39527" s="1" t="s">
        <v>4</v>
      </c>
    </row>
    <row r="39528" spans="6:6">
      <c r="F39528" s="1" t="s">
        <v>4</v>
      </c>
    </row>
    <row r="39529" spans="6:6">
      <c r="F39529" s="1" t="s">
        <v>4</v>
      </c>
    </row>
    <row r="39530" spans="6:6">
      <c r="F39530" s="1" t="s">
        <v>4</v>
      </c>
    </row>
    <row r="39531" spans="6:6">
      <c r="F39531" s="1" t="s">
        <v>4</v>
      </c>
    </row>
    <row r="39532" spans="6:6">
      <c r="F39532" s="1" t="s">
        <v>4</v>
      </c>
    </row>
    <row r="39533" spans="6:6">
      <c r="F39533" s="1" t="s">
        <v>4</v>
      </c>
    </row>
    <row r="39534" spans="6:6">
      <c r="F39534" s="1" t="s">
        <v>4</v>
      </c>
    </row>
    <row r="39535" spans="6:6">
      <c r="F39535" s="1" t="s">
        <v>4</v>
      </c>
    </row>
    <row r="39536" spans="6:6">
      <c r="F39536" s="1" t="s">
        <v>4</v>
      </c>
    </row>
    <row r="39537" spans="6:6">
      <c r="F39537" s="1" t="s">
        <v>4</v>
      </c>
    </row>
    <row r="39538" spans="6:6">
      <c r="F39538" s="1" t="s">
        <v>4</v>
      </c>
    </row>
    <row r="39539" spans="6:6">
      <c r="F39539" s="1" t="s">
        <v>4</v>
      </c>
    </row>
    <row r="39540" spans="6:6">
      <c r="F39540" s="1" t="s">
        <v>4</v>
      </c>
    </row>
    <row r="39541" spans="6:6">
      <c r="F39541" s="1" t="s">
        <v>4</v>
      </c>
    </row>
    <row r="39542" spans="6:6">
      <c r="F39542" s="1" t="s">
        <v>4</v>
      </c>
    </row>
    <row r="39543" spans="6:6">
      <c r="F39543" s="1" t="s">
        <v>4</v>
      </c>
    </row>
    <row r="39544" spans="6:6">
      <c r="F39544" s="1" t="s">
        <v>4</v>
      </c>
    </row>
    <row r="39545" spans="6:6">
      <c r="F39545" s="1" t="s">
        <v>4</v>
      </c>
    </row>
    <row r="39546" spans="6:6">
      <c r="F39546" s="1" t="s">
        <v>4</v>
      </c>
    </row>
    <row r="39547" spans="6:6">
      <c r="F39547" s="1" t="s">
        <v>4</v>
      </c>
    </row>
    <row r="39548" spans="6:6">
      <c r="F39548" s="1" t="s">
        <v>4</v>
      </c>
    </row>
    <row r="39549" spans="6:6">
      <c r="F39549" s="1" t="s">
        <v>4</v>
      </c>
    </row>
    <row r="39550" spans="6:6">
      <c r="F39550" s="1" t="s">
        <v>4</v>
      </c>
    </row>
    <row r="39551" spans="6:6">
      <c r="F39551" s="1" t="s">
        <v>4</v>
      </c>
    </row>
    <row r="39552" spans="6:6">
      <c r="F39552" s="1" t="s">
        <v>4</v>
      </c>
    </row>
    <row r="39553" spans="6:6">
      <c r="F39553" s="1" t="s">
        <v>4</v>
      </c>
    </row>
    <row r="39554" spans="6:6">
      <c r="F39554" s="1" t="s">
        <v>4</v>
      </c>
    </row>
    <row r="39555" spans="6:6">
      <c r="F39555" s="1" t="s">
        <v>4</v>
      </c>
    </row>
    <row r="39556" spans="6:6">
      <c r="F39556" s="1" t="s">
        <v>4</v>
      </c>
    </row>
    <row r="39557" spans="6:6">
      <c r="F39557" s="1" t="s">
        <v>4</v>
      </c>
    </row>
    <row r="39558" spans="6:6">
      <c r="F39558" s="1" t="s">
        <v>4</v>
      </c>
    </row>
    <row r="39559" spans="6:6">
      <c r="F39559" s="1" t="s">
        <v>4</v>
      </c>
    </row>
    <row r="39560" spans="6:6">
      <c r="F39560" s="1" t="s">
        <v>4</v>
      </c>
    </row>
    <row r="39561" spans="6:6">
      <c r="F39561" s="1" t="s">
        <v>4</v>
      </c>
    </row>
    <row r="39562" spans="6:6">
      <c r="F39562" s="1" t="s">
        <v>4</v>
      </c>
    </row>
    <row r="39563" spans="6:6">
      <c r="F39563" s="1" t="s">
        <v>4</v>
      </c>
    </row>
    <row r="39564" spans="6:6">
      <c r="F39564" s="1" t="s">
        <v>4</v>
      </c>
    </row>
    <row r="39565" spans="6:6">
      <c r="F39565" s="1" t="s">
        <v>4</v>
      </c>
    </row>
    <row r="39566" spans="6:6">
      <c r="F39566" s="1" t="s">
        <v>4</v>
      </c>
    </row>
    <row r="39567" spans="6:6">
      <c r="F39567" s="1" t="s">
        <v>4</v>
      </c>
    </row>
    <row r="39568" spans="6:6">
      <c r="F39568" s="1" t="s">
        <v>4</v>
      </c>
    </row>
    <row r="39569" spans="6:6">
      <c r="F39569" s="1" t="s">
        <v>4</v>
      </c>
    </row>
    <row r="39570" spans="6:6">
      <c r="F39570" s="1" t="s">
        <v>4</v>
      </c>
    </row>
    <row r="39571" spans="6:6">
      <c r="F39571" s="1" t="s">
        <v>4</v>
      </c>
    </row>
    <row r="39572" spans="6:6">
      <c r="F39572" s="1" t="s">
        <v>4</v>
      </c>
    </row>
    <row r="39573" spans="6:6">
      <c r="F39573" s="1" t="s">
        <v>4</v>
      </c>
    </row>
    <row r="39574" spans="6:6">
      <c r="F39574" s="1" t="s">
        <v>4</v>
      </c>
    </row>
    <row r="39575" spans="6:6">
      <c r="F39575" s="1" t="s">
        <v>4</v>
      </c>
    </row>
    <row r="39576" spans="6:6">
      <c r="F39576" s="1" t="s">
        <v>4</v>
      </c>
    </row>
    <row r="39577" spans="6:6">
      <c r="F39577" s="1" t="s">
        <v>4</v>
      </c>
    </row>
    <row r="39578" spans="6:6">
      <c r="F39578" s="1" t="s">
        <v>4</v>
      </c>
    </row>
    <row r="39579" spans="6:6">
      <c r="F39579" s="1" t="s">
        <v>4</v>
      </c>
    </row>
    <row r="39580" spans="6:6">
      <c r="F39580" s="1" t="s">
        <v>4</v>
      </c>
    </row>
    <row r="39581" spans="6:6">
      <c r="F39581" s="1" t="s">
        <v>4</v>
      </c>
    </row>
    <row r="39582" spans="6:6">
      <c r="F39582" s="1" t="s">
        <v>4</v>
      </c>
    </row>
    <row r="39583" spans="6:6">
      <c r="F39583" s="1" t="s">
        <v>4</v>
      </c>
    </row>
    <row r="39584" spans="6:6">
      <c r="F39584" s="1" t="s">
        <v>4</v>
      </c>
    </row>
    <row r="39585" spans="6:6">
      <c r="F39585" s="1" t="s">
        <v>4</v>
      </c>
    </row>
    <row r="39586" spans="6:6">
      <c r="F39586" s="1" t="s">
        <v>4</v>
      </c>
    </row>
    <row r="39587" spans="6:6">
      <c r="F39587" s="1" t="s">
        <v>4</v>
      </c>
    </row>
    <row r="39588" spans="6:6">
      <c r="F39588" s="1" t="s">
        <v>4</v>
      </c>
    </row>
    <row r="39589" spans="6:6">
      <c r="F39589" s="1" t="s">
        <v>4</v>
      </c>
    </row>
    <row r="39590" spans="6:6">
      <c r="F39590" s="1" t="s">
        <v>4</v>
      </c>
    </row>
    <row r="39591" spans="6:6">
      <c r="F39591" s="1" t="s">
        <v>4</v>
      </c>
    </row>
    <row r="39592" spans="6:6">
      <c r="F39592" s="1" t="s">
        <v>4</v>
      </c>
    </row>
    <row r="39593" spans="6:6">
      <c r="F39593" s="1" t="s">
        <v>4</v>
      </c>
    </row>
    <row r="39594" spans="6:6">
      <c r="F39594" s="1" t="s">
        <v>4</v>
      </c>
    </row>
    <row r="39595" spans="6:6">
      <c r="F39595" s="1" t="s">
        <v>4</v>
      </c>
    </row>
    <row r="39596" spans="6:6">
      <c r="F39596" s="1" t="s">
        <v>4</v>
      </c>
    </row>
    <row r="39597" spans="6:6">
      <c r="F39597" s="1" t="s">
        <v>4</v>
      </c>
    </row>
    <row r="39598" spans="6:6">
      <c r="F39598" s="1" t="s">
        <v>4</v>
      </c>
    </row>
    <row r="39599" spans="6:6">
      <c r="F39599" s="1" t="s">
        <v>4</v>
      </c>
    </row>
    <row r="39600" spans="6:6">
      <c r="F39600" s="1" t="s">
        <v>4</v>
      </c>
    </row>
    <row r="39601" spans="6:6">
      <c r="F39601" s="1" t="s">
        <v>4</v>
      </c>
    </row>
    <row r="39602" spans="6:6">
      <c r="F39602" s="1" t="s">
        <v>4</v>
      </c>
    </row>
    <row r="39603" spans="6:6">
      <c r="F39603" s="1" t="s">
        <v>4</v>
      </c>
    </row>
    <row r="39604" spans="6:6">
      <c r="F39604" s="1" t="s">
        <v>4</v>
      </c>
    </row>
    <row r="39605" spans="6:6">
      <c r="F39605" s="1" t="s">
        <v>4</v>
      </c>
    </row>
    <row r="39606" spans="6:6">
      <c r="F39606" s="1" t="s">
        <v>4</v>
      </c>
    </row>
    <row r="39607" spans="6:6">
      <c r="F39607" s="1" t="s">
        <v>4</v>
      </c>
    </row>
    <row r="39608" spans="6:6">
      <c r="F39608" s="1" t="s">
        <v>4</v>
      </c>
    </row>
    <row r="39609" spans="6:6">
      <c r="F39609" s="1" t="s">
        <v>4</v>
      </c>
    </row>
    <row r="39610" spans="6:6">
      <c r="F39610" s="1" t="s">
        <v>4</v>
      </c>
    </row>
    <row r="39611" spans="6:6">
      <c r="F39611" s="1" t="s">
        <v>4</v>
      </c>
    </row>
    <row r="39612" spans="6:6">
      <c r="F39612" s="1" t="s">
        <v>4</v>
      </c>
    </row>
    <row r="39613" spans="6:6">
      <c r="F39613" s="1" t="s">
        <v>4</v>
      </c>
    </row>
    <row r="39614" spans="6:6">
      <c r="F39614" s="1" t="s">
        <v>4</v>
      </c>
    </row>
    <row r="39615" spans="6:6">
      <c r="F39615" s="1" t="s">
        <v>4</v>
      </c>
    </row>
    <row r="39616" spans="6:6">
      <c r="F39616" s="1" t="s">
        <v>4</v>
      </c>
    </row>
    <row r="39617" spans="6:6">
      <c r="F39617" s="1" t="s">
        <v>4</v>
      </c>
    </row>
    <row r="39618" spans="6:6">
      <c r="F39618" s="1" t="s">
        <v>4</v>
      </c>
    </row>
    <row r="39619" spans="6:6">
      <c r="F39619" s="1" t="s">
        <v>4</v>
      </c>
    </row>
    <row r="39620" spans="6:6">
      <c r="F39620" s="1" t="s">
        <v>4</v>
      </c>
    </row>
    <row r="39621" spans="6:6">
      <c r="F39621" s="1" t="s">
        <v>4</v>
      </c>
    </row>
    <row r="39622" spans="6:6">
      <c r="F39622" s="1" t="s">
        <v>4</v>
      </c>
    </row>
    <row r="39623" spans="6:6">
      <c r="F39623" s="1" t="s">
        <v>4</v>
      </c>
    </row>
    <row r="39624" spans="6:6">
      <c r="F39624" s="1" t="s">
        <v>4</v>
      </c>
    </row>
    <row r="39625" spans="6:6">
      <c r="F39625" s="1" t="s">
        <v>4</v>
      </c>
    </row>
    <row r="39626" spans="6:6">
      <c r="F39626" s="1" t="s">
        <v>4</v>
      </c>
    </row>
    <row r="39627" spans="6:6">
      <c r="F39627" s="1" t="s">
        <v>4</v>
      </c>
    </row>
    <row r="39628" spans="6:6">
      <c r="F39628" s="1" t="s">
        <v>4</v>
      </c>
    </row>
    <row r="39629" spans="6:6">
      <c r="F39629" s="1" t="s">
        <v>4</v>
      </c>
    </row>
    <row r="39630" spans="6:6">
      <c r="F39630" s="1" t="s">
        <v>4</v>
      </c>
    </row>
    <row r="39631" spans="6:6">
      <c r="F39631" s="1" t="s">
        <v>4</v>
      </c>
    </row>
    <row r="39632" spans="6:6">
      <c r="F39632" s="1" t="s">
        <v>4</v>
      </c>
    </row>
    <row r="39633" spans="6:6">
      <c r="F39633" s="1" t="s">
        <v>4</v>
      </c>
    </row>
    <row r="39634" spans="6:6">
      <c r="F39634" s="1" t="s">
        <v>4</v>
      </c>
    </row>
    <row r="39635" spans="6:6">
      <c r="F39635" s="1" t="s">
        <v>4</v>
      </c>
    </row>
    <row r="39636" spans="6:6">
      <c r="F39636" s="1" t="s">
        <v>4</v>
      </c>
    </row>
    <row r="39637" spans="6:6">
      <c r="F39637" s="1" t="s">
        <v>4</v>
      </c>
    </row>
    <row r="39638" spans="6:6">
      <c r="F39638" s="1" t="s">
        <v>4</v>
      </c>
    </row>
    <row r="39639" spans="6:6">
      <c r="F39639" s="1" t="s">
        <v>4</v>
      </c>
    </row>
    <row r="39640" spans="6:6">
      <c r="F39640" s="1" t="s">
        <v>4</v>
      </c>
    </row>
    <row r="39641" spans="6:6">
      <c r="F39641" s="1" t="s">
        <v>4</v>
      </c>
    </row>
    <row r="39642" spans="6:6">
      <c r="F39642" s="1" t="s">
        <v>4</v>
      </c>
    </row>
    <row r="39643" spans="6:6">
      <c r="F39643" s="1" t="s">
        <v>4</v>
      </c>
    </row>
    <row r="39644" spans="6:6">
      <c r="F39644" s="1" t="s">
        <v>4</v>
      </c>
    </row>
    <row r="39645" spans="6:6">
      <c r="F39645" s="1" t="s">
        <v>4</v>
      </c>
    </row>
    <row r="39646" spans="6:6">
      <c r="F39646" s="1" t="s">
        <v>4</v>
      </c>
    </row>
    <row r="39647" spans="6:6">
      <c r="F39647" s="1" t="s">
        <v>4</v>
      </c>
    </row>
    <row r="39648" spans="6:6">
      <c r="F39648" s="1" t="s">
        <v>4</v>
      </c>
    </row>
    <row r="39649" spans="6:6">
      <c r="F39649" s="1" t="s">
        <v>4</v>
      </c>
    </row>
    <row r="39650" spans="6:6">
      <c r="F39650" s="1" t="s">
        <v>4</v>
      </c>
    </row>
    <row r="39651" spans="6:6">
      <c r="F39651" s="1" t="s">
        <v>4</v>
      </c>
    </row>
    <row r="39652" spans="6:6">
      <c r="F39652" s="1" t="s">
        <v>4</v>
      </c>
    </row>
    <row r="39653" spans="6:6">
      <c r="F39653" s="1" t="s">
        <v>4</v>
      </c>
    </row>
    <row r="39654" spans="6:6">
      <c r="F39654" s="1" t="s">
        <v>4</v>
      </c>
    </row>
    <row r="39655" spans="6:6">
      <c r="F39655" s="1" t="s">
        <v>4</v>
      </c>
    </row>
    <row r="39656" spans="6:6">
      <c r="F39656" s="1" t="s">
        <v>4</v>
      </c>
    </row>
    <row r="39657" spans="6:6">
      <c r="F39657" s="1" t="s">
        <v>4</v>
      </c>
    </row>
    <row r="39658" spans="6:6">
      <c r="F39658" s="1" t="s">
        <v>4</v>
      </c>
    </row>
    <row r="39659" spans="6:6">
      <c r="F39659" s="1" t="s">
        <v>4</v>
      </c>
    </row>
    <row r="39660" spans="6:6">
      <c r="F39660" s="1" t="s">
        <v>4</v>
      </c>
    </row>
    <row r="39661" spans="6:6">
      <c r="F39661" s="1" t="s">
        <v>4</v>
      </c>
    </row>
    <row r="39662" spans="6:6">
      <c r="F39662" s="1" t="s">
        <v>4</v>
      </c>
    </row>
    <row r="39663" spans="6:6">
      <c r="F39663" s="1" t="s">
        <v>4</v>
      </c>
    </row>
    <row r="39664" spans="6:6">
      <c r="F39664" s="1" t="s">
        <v>4</v>
      </c>
    </row>
    <row r="39665" spans="6:6">
      <c r="F39665" s="1" t="s">
        <v>4</v>
      </c>
    </row>
    <row r="39666" spans="6:6">
      <c r="F39666" s="1" t="s">
        <v>4</v>
      </c>
    </row>
    <row r="39667" spans="6:6">
      <c r="F39667" s="1" t="s">
        <v>4</v>
      </c>
    </row>
    <row r="39668" spans="6:6">
      <c r="F39668" s="1" t="s">
        <v>4</v>
      </c>
    </row>
    <row r="39669" spans="6:6">
      <c r="F39669" s="1" t="s">
        <v>4</v>
      </c>
    </row>
    <row r="39670" spans="6:6">
      <c r="F39670" s="1" t="s">
        <v>4</v>
      </c>
    </row>
    <row r="39671" spans="6:6">
      <c r="F39671" s="1" t="s">
        <v>4</v>
      </c>
    </row>
    <row r="39672" spans="6:6">
      <c r="F39672" s="1" t="s">
        <v>4</v>
      </c>
    </row>
    <row r="39673" spans="6:6">
      <c r="F39673" s="1" t="s">
        <v>4</v>
      </c>
    </row>
    <row r="39674" spans="6:6">
      <c r="F39674" s="1" t="s">
        <v>4</v>
      </c>
    </row>
    <row r="39675" spans="6:6">
      <c r="F39675" s="1" t="s">
        <v>4</v>
      </c>
    </row>
    <row r="39676" spans="6:6">
      <c r="F39676" s="1" t="s">
        <v>4</v>
      </c>
    </row>
    <row r="39677" spans="6:6">
      <c r="F39677" s="1" t="s">
        <v>4</v>
      </c>
    </row>
    <row r="39678" spans="6:6">
      <c r="F39678" s="1" t="s">
        <v>4</v>
      </c>
    </row>
    <row r="39679" spans="6:6">
      <c r="F39679" s="1" t="s">
        <v>4</v>
      </c>
    </row>
    <row r="39680" spans="6:6">
      <c r="F39680" s="1" t="s">
        <v>4</v>
      </c>
    </row>
    <row r="39681" spans="6:6">
      <c r="F39681" s="1" t="s">
        <v>4</v>
      </c>
    </row>
    <row r="39682" spans="6:6">
      <c r="F39682" s="1" t="s">
        <v>4</v>
      </c>
    </row>
    <row r="39683" spans="6:6">
      <c r="F39683" s="1" t="s">
        <v>4</v>
      </c>
    </row>
    <row r="39684" spans="6:6">
      <c r="F39684" s="1" t="s">
        <v>4</v>
      </c>
    </row>
    <row r="39685" spans="6:6">
      <c r="F39685" s="1" t="s">
        <v>4</v>
      </c>
    </row>
    <row r="39686" spans="6:6">
      <c r="F39686" s="1" t="s">
        <v>4</v>
      </c>
    </row>
    <row r="39687" spans="6:6">
      <c r="F39687" s="1" t="s">
        <v>4</v>
      </c>
    </row>
    <row r="39688" spans="6:6">
      <c r="F39688" s="1" t="s">
        <v>4</v>
      </c>
    </row>
    <row r="39689" spans="6:6">
      <c r="F39689" s="1" t="s">
        <v>4</v>
      </c>
    </row>
    <row r="39690" spans="6:6">
      <c r="F39690" s="1" t="s">
        <v>4</v>
      </c>
    </row>
    <row r="39691" spans="6:6">
      <c r="F39691" s="1" t="s">
        <v>4</v>
      </c>
    </row>
    <row r="39692" spans="6:6">
      <c r="F39692" s="1" t="s">
        <v>4</v>
      </c>
    </row>
    <row r="39693" spans="6:6">
      <c r="F39693" s="1" t="s">
        <v>4</v>
      </c>
    </row>
    <row r="39694" spans="6:6">
      <c r="F39694" s="1" t="s">
        <v>4</v>
      </c>
    </row>
    <row r="39695" spans="6:6">
      <c r="F39695" s="1" t="s">
        <v>4</v>
      </c>
    </row>
    <row r="39696" spans="6:6">
      <c r="F39696" s="1" t="s">
        <v>4</v>
      </c>
    </row>
    <row r="39697" spans="6:6">
      <c r="F39697" s="1" t="s">
        <v>4</v>
      </c>
    </row>
    <row r="39698" spans="6:6">
      <c r="F39698" s="1" t="s">
        <v>4</v>
      </c>
    </row>
    <row r="39699" spans="6:6">
      <c r="F39699" s="1" t="s">
        <v>4</v>
      </c>
    </row>
    <row r="39700" spans="6:6">
      <c r="F39700" s="1" t="s">
        <v>4</v>
      </c>
    </row>
    <row r="39701" spans="6:6">
      <c r="F39701" s="1" t="s">
        <v>4</v>
      </c>
    </row>
    <row r="39702" spans="6:6">
      <c r="F39702" s="1" t="s">
        <v>4</v>
      </c>
    </row>
    <row r="39703" spans="6:6">
      <c r="F39703" s="1" t="s">
        <v>4</v>
      </c>
    </row>
    <row r="39704" spans="6:6">
      <c r="F39704" s="1" t="s">
        <v>4</v>
      </c>
    </row>
    <row r="39705" spans="6:6">
      <c r="F39705" s="1" t="s">
        <v>4</v>
      </c>
    </row>
    <row r="39706" spans="6:6">
      <c r="F39706" s="1" t="s">
        <v>4</v>
      </c>
    </row>
    <row r="39707" spans="6:6">
      <c r="F39707" s="1" t="s">
        <v>4</v>
      </c>
    </row>
    <row r="39708" spans="6:6">
      <c r="F39708" s="1" t="s">
        <v>4</v>
      </c>
    </row>
    <row r="39709" spans="6:6">
      <c r="F39709" s="1" t="s">
        <v>4</v>
      </c>
    </row>
    <row r="39710" spans="6:6">
      <c r="F39710" s="1" t="s">
        <v>4</v>
      </c>
    </row>
    <row r="39711" spans="6:6">
      <c r="F39711" s="1" t="s">
        <v>4</v>
      </c>
    </row>
    <row r="39712" spans="6:6">
      <c r="F39712" s="1" t="s">
        <v>4</v>
      </c>
    </row>
    <row r="39713" spans="6:6">
      <c r="F39713" s="1" t="s">
        <v>4</v>
      </c>
    </row>
    <row r="39714" spans="6:6">
      <c r="F39714" s="1" t="s">
        <v>4</v>
      </c>
    </row>
    <row r="39715" spans="6:6">
      <c r="F39715" s="1" t="s">
        <v>4</v>
      </c>
    </row>
    <row r="39716" spans="6:6">
      <c r="F39716" s="1" t="s">
        <v>4</v>
      </c>
    </row>
    <row r="39717" spans="6:6">
      <c r="F39717" s="1" t="s">
        <v>4</v>
      </c>
    </row>
    <row r="39718" spans="6:6">
      <c r="F39718" s="1" t="s">
        <v>4</v>
      </c>
    </row>
    <row r="39719" spans="6:6">
      <c r="F39719" s="1" t="s">
        <v>4</v>
      </c>
    </row>
    <row r="39720" spans="6:6">
      <c r="F39720" s="1" t="s">
        <v>4</v>
      </c>
    </row>
    <row r="39721" spans="6:6">
      <c r="F39721" s="1" t="s">
        <v>4</v>
      </c>
    </row>
    <row r="39722" spans="6:6">
      <c r="F39722" s="1" t="s">
        <v>4</v>
      </c>
    </row>
    <row r="39723" spans="6:6">
      <c r="F39723" s="1" t="s">
        <v>4</v>
      </c>
    </row>
    <row r="39724" spans="6:6">
      <c r="F39724" s="1" t="s">
        <v>4</v>
      </c>
    </row>
    <row r="39725" spans="6:6">
      <c r="F39725" s="1" t="s">
        <v>4</v>
      </c>
    </row>
    <row r="39726" spans="6:6">
      <c r="F39726" s="1" t="s">
        <v>4</v>
      </c>
    </row>
    <row r="39727" spans="6:6">
      <c r="F39727" s="1" t="s">
        <v>4</v>
      </c>
    </row>
    <row r="39728" spans="6:6">
      <c r="F39728" s="1" t="s">
        <v>4</v>
      </c>
    </row>
    <row r="39729" spans="6:6">
      <c r="F39729" s="1" t="s">
        <v>4</v>
      </c>
    </row>
    <row r="39730" spans="6:6">
      <c r="F39730" s="1" t="s">
        <v>4</v>
      </c>
    </row>
    <row r="39731" spans="6:6">
      <c r="F39731" s="1" t="s">
        <v>4</v>
      </c>
    </row>
    <row r="39732" spans="6:6">
      <c r="F39732" s="1" t="s">
        <v>4</v>
      </c>
    </row>
    <row r="39733" spans="6:6">
      <c r="F39733" s="1" t="s">
        <v>4</v>
      </c>
    </row>
    <row r="39734" spans="6:6">
      <c r="F39734" s="1" t="s">
        <v>4</v>
      </c>
    </row>
    <row r="39735" spans="6:6">
      <c r="F39735" s="1" t="s">
        <v>4</v>
      </c>
    </row>
    <row r="39736" spans="6:6">
      <c r="F39736" s="1" t="s">
        <v>4</v>
      </c>
    </row>
    <row r="39737" spans="6:6">
      <c r="F39737" s="1" t="s">
        <v>4</v>
      </c>
    </row>
    <row r="39738" spans="6:6">
      <c r="F39738" s="1" t="s">
        <v>4</v>
      </c>
    </row>
    <row r="39739" spans="6:6">
      <c r="F39739" s="1" t="s">
        <v>4</v>
      </c>
    </row>
    <row r="39740" spans="6:6">
      <c r="F39740" s="1" t="s">
        <v>4</v>
      </c>
    </row>
    <row r="39741" spans="6:6">
      <c r="F39741" s="1" t="s">
        <v>4</v>
      </c>
    </row>
    <row r="39742" spans="6:6">
      <c r="F39742" s="1" t="s">
        <v>4</v>
      </c>
    </row>
    <row r="39743" spans="6:6">
      <c r="F39743" s="1" t="s">
        <v>4</v>
      </c>
    </row>
    <row r="39744" spans="6:6">
      <c r="F39744" s="1" t="s">
        <v>4</v>
      </c>
    </row>
    <row r="39745" spans="6:6">
      <c r="F39745" s="1" t="s">
        <v>4</v>
      </c>
    </row>
    <row r="39746" spans="6:6">
      <c r="F39746" s="1" t="s">
        <v>4</v>
      </c>
    </row>
    <row r="39747" spans="6:6">
      <c r="F39747" s="1" t="s">
        <v>4</v>
      </c>
    </row>
    <row r="39748" spans="6:6">
      <c r="F39748" s="1" t="s">
        <v>4</v>
      </c>
    </row>
    <row r="39749" spans="6:6">
      <c r="F39749" s="1" t="s">
        <v>4</v>
      </c>
    </row>
    <row r="39750" spans="6:6">
      <c r="F39750" s="1" t="s">
        <v>4</v>
      </c>
    </row>
    <row r="39751" spans="6:6">
      <c r="F39751" s="1" t="s">
        <v>4</v>
      </c>
    </row>
    <row r="39752" spans="6:6">
      <c r="F39752" s="1" t="s">
        <v>4</v>
      </c>
    </row>
    <row r="39753" spans="6:6">
      <c r="F39753" s="1" t="s">
        <v>4</v>
      </c>
    </row>
    <row r="39754" spans="6:6">
      <c r="F39754" s="1" t="s">
        <v>4</v>
      </c>
    </row>
    <row r="39755" spans="6:6">
      <c r="F39755" s="1" t="s">
        <v>4</v>
      </c>
    </row>
    <row r="39756" spans="6:6">
      <c r="F39756" s="1" t="s">
        <v>4</v>
      </c>
    </row>
    <row r="39757" spans="6:6">
      <c r="F39757" s="1" t="s">
        <v>4</v>
      </c>
    </row>
    <row r="39758" spans="6:6">
      <c r="F39758" s="1" t="s">
        <v>4</v>
      </c>
    </row>
    <row r="39759" spans="6:6">
      <c r="F39759" s="1" t="s">
        <v>4</v>
      </c>
    </row>
    <row r="39760" spans="6:6">
      <c r="F39760" s="1" t="s">
        <v>4</v>
      </c>
    </row>
    <row r="39761" spans="6:6">
      <c r="F39761" s="1" t="s">
        <v>4</v>
      </c>
    </row>
    <row r="39762" spans="6:6">
      <c r="F39762" s="1" t="s">
        <v>4</v>
      </c>
    </row>
    <row r="39763" spans="6:6">
      <c r="F39763" s="1" t="s">
        <v>4</v>
      </c>
    </row>
    <row r="39764" spans="6:6">
      <c r="F39764" s="1" t="s">
        <v>4</v>
      </c>
    </row>
    <row r="39765" spans="6:6">
      <c r="F39765" s="1" t="s">
        <v>4</v>
      </c>
    </row>
    <row r="39766" spans="6:6">
      <c r="F39766" s="1" t="s">
        <v>4</v>
      </c>
    </row>
    <row r="39767" spans="6:6">
      <c r="F39767" s="1" t="s">
        <v>4</v>
      </c>
    </row>
    <row r="39768" spans="6:6">
      <c r="F39768" s="1" t="s">
        <v>4</v>
      </c>
    </row>
    <row r="39769" spans="6:6">
      <c r="F39769" s="1" t="s">
        <v>4</v>
      </c>
    </row>
    <row r="39770" spans="6:6">
      <c r="F39770" s="1" t="s">
        <v>4</v>
      </c>
    </row>
    <row r="39771" spans="6:6">
      <c r="F39771" s="1" t="s">
        <v>4</v>
      </c>
    </row>
    <row r="39772" spans="6:6">
      <c r="F39772" s="1" t="s">
        <v>4</v>
      </c>
    </row>
    <row r="39773" spans="6:6">
      <c r="F39773" s="1" t="s">
        <v>4</v>
      </c>
    </row>
    <row r="39774" spans="6:6">
      <c r="F39774" s="1" t="s">
        <v>4</v>
      </c>
    </row>
    <row r="39775" spans="6:6">
      <c r="F39775" s="1" t="s">
        <v>4</v>
      </c>
    </row>
    <row r="39776" spans="6:6">
      <c r="F39776" s="1" t="s">
        <v>4</v>
      </c>
    </row>
    <row r="39777" spans="6:6">
      <c r="F39777" s="1" t="s">
        <v>4</v>
      </c>
    </row>
    <row r="39778" spans="6:6">
      <c r="F39778" s="1" t="s">
        <v>4</v>
      </c>
    </row>
    <row r="39779" spans="6:6">
      <c r="F39779" s="1" t="s">
        <v>4</v>
      </c>
    </row>
    <row r="39780" spans="6:6">
      <c r="F39780" s="1" t="s">
        <v>4</v>
      </c>
    </row>
    <row r="39781" spans="6:6">
      <c r="F39781" s="1" t="s">
        <v>4</v>
      </c>
    </row>
    <row r="39782" spans="6:6">
      <c r="F39782" s="1" t="s">
        <v>4</v>
      </c>
    </row>
    <row r="39783" spans="6:6">
      <c r="F39783" s="1" t="s">
        <v>4</v>
      </c>
    </row>
    <row r="39784" spans="6:6">
      <c r="F39784" s="1" t="s">
        <v>4</v>
      </c>
    </row>
    <row r="39785" spans="6:6">
      <c r="F39785" s="1" t="s">
        <v>4</v>
      </c>
    </row>
    <row r="39786" spans="6:6">
      <c r="F39786" s="1" t="s">
        <v>4</v>
      </c>
    </row>
    <row r="39787" spans="6:6">
      <c r="F39787" s="1" t="s">
        <v>4</v>
      </c>
    </row>
    <row r="39788" spans="6:6">
      <c r="F39788" s="1" t="s">
        <v>4</v>
      </c>
    </row>
    <row r="39789" spans="6:6">
      <c r="F39789" s="1" t="s">
        <v>4</v>
      </c>
    </row>
    <row r="39790" spans="6:6">
      <c r="F39790" s="1" t="s">
        <v>4</v>
      </c>
    </row>
    <row r="39791" spans="6:6">
      <c r="F39791" s="1" t="s">
        <v>4</v>
      </c>
    </row>
    <row r="39792" spans="6:6">
      <c r="F39792" s="1" t="s">
        <v>4</v>
      </c>
    </row>
    <row r="39793" spans="6:6">
      <c r="F39793" s="1" t="s">
        <v>4</v>
      </c>
    </row>
    <row r="39794" spans="6:6">
      <c r="F39794" s="1" t="s">
        <v>4</v>
      </c>
    </row>
    <row r="39795" spans="6:6">
      <c r="F39795" s="1" t="s">
        <v>4</v>
      </c>
    </row>
    <row r="39796" spans="6:6">
      <c r="F39796" s="1" t="s">
        <v>4</v>
      </c>
    </row>
    <row r="39797" spans="6:6">
      <c r="F39797" s="1" t="s">
        <v>4</v>
      </c>
    </row>
    <row r="39798" spans="6:6">
      <c r="F39798" s="1" t="s">
        <v>4</v>
      </c>
    </row>
    <row r="39799" spans="6:6">
      <c r="F39799" s="1" t="s">
        <v>4</v>
      </c>
    </row>
    <row r="39800" spans="6:6">
      <c r="F39800" s="1" t="s">
        <v>4</v>
      </c>
    </row>
    <row r="39801" spans="6:6">
      <c r="F39801" s="1" t="s">
        <v>4</v>
      </c>
    </row>
    <row r="39802" spans="6:6">
      <c r="F39802" s="1" t="s">
        <v>4</v>
      </c>
    </row>
    <row r="39803" spans="6:6">
      <c r="F39803" s="1" t="s">
        <v>4</v>
      </c>
    </row>
    <row r="39804" spans="6:6">
      <c r="F39804" s="1" t="s">
        <v>4</v>
      </c>
    </row>
    <row r="39805" spans="6:6">
      <c r="F39805" s="1" t="s">
        <v>4</v>
      </c>
    </row>
    <row r="39806" spans="6:6">
      <c r="F39806" s="1" t="s">
        <v>4</v>
      </c>
    </row>
    <row r="39807" spans="6:6">
      <c r="F39807" s="1" t="s">
        <v>4</v>
      </c>
    </row>
    <row r="39808" spans="6:6">
      <c r="F39808" s="1" t="s">
        <v>4</v>
      </c>
    </row>
    <row r="39809" spans="6:6">
      <c r="F39809" s="1" t="s">
        <v>4</v>
      </c>
    </row>
    <row r="39810" spans="6:6">
      <c r="F39810" s="1" t="s">
        <v>4</v>
      </c>
    </row>
    <row r="39811" spans="6:6">
      <c r="F39811" s="1" t="s">
        <v>4</v>
      </c>
    </row>
    <row r="39812" spans="6:6">
      <c r="F39812" s="1" t="s">
        <v>4</v>
      </c>
    </row>
    <row r="39813" spans="6:6">
      <c r="F39813" s="1" t="s">
        <v>4</v>
      </c>
    </row>
    <row r="39814" spans="6:6">
      <c r="F39814" s="1" t="s">
        <v>4</v>
      </c>
    </row>
    <row r="39815" spans="6:6">
      <c r="F39815" s="1" t="s">
        <v>4</v>
      </c>
    </row>
    <row r="39816" spans="6:6">
      <c r="F39816" s="1" t="s">
        <v>4</v>
      </c>
    </row>
    <row r="39817" spans="6:6">
      <c r="F39817" s="1" t="s">
        <v>4</v>
      </c>
    </row>
    <row r="39818" spans="6:6">
      <c r="F39818" s="1" t="s">
        <v>4</v>
      </c>
    </row>
    <row r="39819" spans="6:6">
      <c r="F39819" s="1" t="s">
        <v>4</v>
      </c>
    </row>
    <row r="39820" spans="6:6">
      <c r="F39820" s="1" t="s">
        <v>4</v>
      </c>
    </row>
    <row r="39821" spans="6:6">
      <c r="F39821" s="1" t="s">
        <v>4</v>
      </c>
    </row>
    <row r="39822" spans="6:6">
      <c r="F39822" s="1" t="s">
        <v>4</v>
      </c>
    </row>
    <row r="39823" spans="6:6">
      <c r="F39823" s="1" t="s">
        <v>4</v>
      </c>
    </row>
    <row r="39824" spans="6:6">
      <c r="F39824" s="1" t="s">
        <v>4</v>
      </c>
    </row>
    <row r="39825" spans="6:6">
      <c r="F39825" s="1" t="s">
        <v>4</v>
      </c>
    </row>
    <row r="39826" spans="6:6">
      <c r="F39826" s="1" t="s">
        <v>4</v>
      </c>
    </row>
    <row r="39827" spans="6:6">
      <c r="F39827" s="1" t="s">
        <v>4</v>
      </c>
    </row>
    <row r="39828" spans="6:6">
      <c r="F39828" s="1" t="s">
        <v>4</v>
      </c>
    </row>
    <row r="39829" spans="6:6">
      <c r="F39829" s="1" t="s">
        <v>4</v>
      </c>
    </row>
    <row r="39830" spans="6:6">
      <c r="F39830" s="1" t="s">
        <v>4</v>
      </c>
    </row>
    <row r="39831" spans="6:6">
      <c r="F39831" s="1" t="s">
        <v>4</v>
      </c>
    </row>
    <row r="39832" spans="6:6">
      <c r="F39832" s="1" t="s">
        <v>4</v>
      </c>
    </row>
    <row r="39833" spans="6:6">
      <c r="F39833" s="1" t="s">
        <v>4</v>
      </c>
    </row>
    <row r="39834" spans="6:6">
      <c r="F39834" s="1" t="s">
        <v>4</v>
      </c>
    </row>
    <row r="39835" spans="6:6">
      <c r="F39835" s="1" t="s">
        <v>4</v>
      </c>
    </row>
    <row r="39836" spans="6:6">
      <c r="F39836" s="1" t="s">
        <v>4</v>
      </c>
    </row>
    <row r="39837" spans="6:6">
      <c r="F39837" s="1" t="s">
        <v>4</v>
      </c>
    </row>
    <row r="39838" spans="6:6">
      <c r="F39838" s="1" t="s">
        <v>4</v>
      </c>
    </row>
    <row r="39839" spans="6:6">
      <c r="F39839" s="1" t="s">
        <v>4</v>
      </c>
    </row>
    <row r="39840" spans="6:6">
      <c r="F39840" s="1" t="s">
        <v>4</v>
      </c>
    </row>
    <row r="39841" spans="6:6">
      <c r="F39841" s="1" t="s">
        <v>4</v>
      </c>
    </row>
    <row r="39842" spans="6:6">
      <c r="F39842" s="1" t="s">
        <v>4</v>
      </c>
    </row>
    <row r="39843" spans="6:6">
      <c r="F39843" s="1" t="s">
        <v>4</v>
      </c>
    </row>
    <row r="39844" spans="6:6">
      <c r="F39844" s="1" t="s">
        <v>4</v>
      </c>
    </row>
    <row r="39845" spans="6:6">
      <c r="F39845" s="1" t="s">
        <v>4</v>
      </c>
    </row>
    <row r="39846" spans="6:6">
      <c r="F39846" s="1" t="s">
        <v>4</v>
      </c>
    </row>
    <row r="39847" spans="6:6">
      <c r="F39847" s="1" t="s">
        <v>4</v>
      </c>
    </row>
    <row r="39848" spans="6:6">
      <c r="F39848" s="1" t="s">
        <v>4</v>
      </c>
    </row>
    <row r="39849" spans="6:6">
      <c r="F39849" s="1" t="s">
        <v>4</v>
      </c>
    </row>
    <row r="39850" spans="6:6">
      <c r="F39850" s="1" t="s">
        <v>4</v>
      </c>
    </row>
    <row r="39851" spans="6:6">
      <c r="F39851" s="1" t="s">
        <v>4</v>
      </c>
    </row>
    <row r="39852" spans="6:6">
      <c r="F39852" s="1" t="s">
        <v>4</v>
      </c>
    </row>
    <row r="39853" spans="6:6">
      <c r="F39853" s="1" t="s">
        <v>4</v>
      </c>
    </row>
    <row r="39854" spans="6:6">
      <c r="F39854" s="1" t="s">
        <v>4</v>
      </c>
    </row>
    <row r="39855" spans="6:6">
      <c r="F39855" s="1" t="s">
        <v>4</v>
      </c>
    </row>
    <row r="39856" spans="6:6">
      <c r="F39856" s="1" t="s">
        <v>4</v>
      </c>
    </row>
    <row r="39857" spans="6:6">
      <c r="F39857" s="1" t="s">
        <v>4</v>
      </c>
    </row>
    <row r="39858" spans="6:6">
      <c r="F39858" s="1" t="s">
        <v>4</v>
      </c>
    </row>
    <row r="39859" spans="6:6">
      <c r="F39859" s="1" t="s">
        <v>4</v>
      </c>
    </row>
    <row r="39860" spans="6:6">
      <c r="F39860" s="1" t="s">
        <v>4</v>
      </c>
    </row>
    <row r="39861" spans="6:6">
      <c r="F39861" s="1" t="s">
        <v>4</v>
      </c>
    </row>
    <row r="39862" spans="6:6">
      <c r="F39862" s="1" t="s">
        <v>4</v>
      </c>
    </row>
    <row r="39863" spans="6:6">
      <c r="F39863" s="1" t="s">
        <v>4</v>
      </c>
    </row>
    <row r="39864" spans="6:6">
      <c r="F39864" s="1" t="s">
        <v>4</v>
      </c>
    </row>
    <row r="39865" spans="6:6">
      <c r="F39865" s="1" t="s">
        <v>4</v>
      </c>
    </row>
    <row r="39866" spans="6:6">
      <c r="F39866" s="1" t="s">
        <v>4</v>
      </c>
    </row>
    <row r="39867" spans="6:6">
      <c r="F39867" s="1" t="s">
        <v>4</v>
      </c>
    </row>
    <row r="39868" spans="6:6">
      <c r="F39868" s="1" t="s">
        <v>4</v>
      </c>
    </row>
    <row r="39869" spans="6:6">
      <c r="F39869" s="1" t="s">
        <v>4</v>
      </c>
    </row>
    <row r="39870" spans="6:6">
      <c r="F39870" s="1" t="s">
        <v>4</v>
      </c>
    </row>
    <row r="39871" spans="6:6">
      <c r="F39871" s="1" t="s">
        <v>4</v>
      </c>
    </row>
    <row r="39872" spans="6:6">
      <c r="F39872" s="1" t="s">
        <v>4</v>
      </c>
    </row>
    <row r="39873" spans="6:6">
      <c r="F39873" s="1" t="s">
        <v>4</v>
      </c>
    </row>
    <row r="39874" spans="6:6">
      <c r="F39874" s="1" t="s">
        <v>4</v>
      </c>
    </row>
    <row r="39875" spans="6:6">
      <c r="F39875" s="1" t="s">
        <v>4</v>
      </c>
    </row>
    <row r="39876" spans="6:6">
      <c r="F39876" s="1" t="s">
        <v>4</v>
      </c>
    </row>
    <row r="39877" spans="6:6">
      <c r="F39877" s="1" t="s">
        <v>4</v>
      </c>
    </row>
    <row r="39878" spans="6:6">
      <c r="F39878" s="1" t="s">
        <v>4</v>
      </c>
    </row>
    <row r="39879" spans="6:6">
      <c r="F39879" s="1" t="s">
        <v>4</v>
      </c>
    </row>
    <row r="39880" spans="6:6">
      <c r="F39880" s="1" t="s">
        <v>4</v>
      </c>
    </row>
    <row r="39881" spans="6:6">
      <c r="F39881" s="1" t="s">
        <v>4</v>
      </c>
    </row>
    <row r="39882" spans="6:6">
      <c r="F39882" s="1" t="s">
        <v>4</v>
      </c>
    </row>
    <row r="39883" spans="6:6">
      <c r="F39883" s="1" t="s">
        <v>4</v>
      </c>
    </row>
    <row r="39884" spans="6:6">
      <c r="F39884" s="1" t="s">
        <v>4</v>
      </c>
    </row>
    <row r="39885" spans="6:6">
      <c r="F39885" s="1" t="s">
        <v>4</v>
      </c>
    </row>
    <row r="39886" spans="6:6">
      <c r="F39886" s="1" t="s">
        <v>4</v>
      </c>
    </row>
    <row r="39887" spans="6:6">
      <c r="F39887" s="1" t="s">
        <v>4</v>
      </c>
    </row>
    <row r="39888" spans="6:6">
      <c r="F39888" s="1" t="s">
        <v>4</v>
      </c>
    </row>
    <row r="39889" spans="6:6">
      <c r="F39889" s="1" t="s">
        <v>4</v>
      </c>
    </row>
    <row r="39890" spans="6:6">
      <c r="F39890" s="1" t="s">
        <v>4</v>
      </c>
    </row>
    <row r="39891" spans="6:6">
      <c r="F39891" s="1" t="s">
        <v>4</v>
      </c>
    </row>
    <row r="39892" spans="6:6">
      <c r="F39892" s="1" t="s">
        <v>4</v>
      </c>
    </row>
    <row r="39893" spans="6:6">
      <c r="F39893" s="1" t="s">
        <v>4</v>
      </c>
    </row>
    <row r="39894" spans="6:6">
      <c r="F39894" s="1" t="s">
        <v>4</v>
      </c>
    </row>
    <row r="39895" spans="6:6">
      <c r="F39895" s="1" t="s">
        <v>4</v>
      </c>
    </row>
    <row r="39896" spans="6:6">
      <c r="F39896" s="1" t="s">
        <v>4</v>
      </c>
    </row>
    <row r="39897" spans="6:6">
      <c r="F39897" s="1" t="s">
        <v>4</v>
      </c>
    </row>
    <row r="39898" spans="6:6">
      <c r="F39898" s="1" t="s">
        <v>4</v>
      </c>
    </row>
    <row r="39899" spans="6:6">
      <c r="F39899" s="1" t="s">
        <v>4</v>
      </c>
    </row>
    <row r="39900" spans="6:6">
      <c r="F39900" s="1" t="s">
        <v>4</v>
      </c>
    </row>
    <row r="39901" spans="6:6">
      <c r="F39901" s="1" t="s">
        <v>4</v>
      </c>
    </row>
    <row r="39902" spans="6:6">
      <c r="F39902" s="1" t="s">
        <v>4</v>
      </c>
    </row>
    <row r="39903" spans="6:6">
      <c r="F39903" s="1" t="s">
        <v>4</v>
      </c>
    </row>
    <row r="39904" spans="6:6">
      <c r="F39904" s="1" t="s">
        <v>4</v>
      </c>
    </row>
    <row r="39905" spans="6:6">
      <c r="F39905" s="1" t="s">
        <v>4</v>
      </c>
    </row>
    <row r="39906" spans="6:6">
      <c r="F39906" s="1" t="s">
        <v>4</v>
      </c>
    </row>
    <row r="39907" spans="6:6">
      <c r="F39907" s="1" t="s">
        <v>4</v>
      </c>
    </row>
    <row r="39908" spans="6:6">
      <c r="F39908" s="1" t="s">
        <v>4</v>
      </c>
    </row>
    <row r="39909" spans="6:6">
      <c r="F39909" s="1" t="s">
        <v>4</v>
      </c>
    </row>
    <row r="39910" spans="6:6">
      <c r="F39910" s="1" t="s">
        <v>4</v>
      </c>
    </row>
    <row r="39911" spans="6:6">
      <c r="F39911" s="1" t="s">
        <v>4</v>
      </c>
    </row>
    <row r="39912" spans="6:6">
      <c r="F39912" s="1" t="s">
        <v>4</v>
      </c>
    </row>
    <row r="39913" spans="6:6">
      <c r="F39913" s="1" t="s">
        <v>4</v>
      </c>
    </row>
    <row r="39914" spans="6:6">
      <c r="F39914" s="1" t="s">
        <v>4</v>
      </c>
    </row>
    <row r="39915" spans="6:6">
      <c r="F39915" s="1" t="s">
        <v>4</v>
      </c>
    </row>
    <row r="39916" spans="6:6">
      <c r="F39916" s="1" t="s">
        <v>4</v>
      </c>
    </row>
    <row r="39917" spans="6:6">
      <c r="F39917" s="1" t="s">
        <v>4</v>
      </c>
    </row>
    <row r="39918" spans="6:6">
      <c r="F39918" s="1" t="s">
        <v>4</v>
      </c>
    </row>
    <row r="39919" spans="6:6">
      <c r="F39919" s="1" t="s">
        <v>4</v>
      </c>
    </row>
    <row r="39920" spans="6:6">
      <c r="F39920" s="1" t="s">
        <v>4</v>
      </c>
    </row>
    <row r="39921" spans="6:6">
      <c r="F39921" s="1" t="s">
        <v>4</v>
      </c>
    </row>
    <row r="39922" spans="6:6">
      <c r="F39922" s="1" t="s">
        <v>4</v>
      </c>
    </row>
    <row r="39923" spans="6:6">
      <c r="F39923" s="1" t="s">
        <v>4</v>
      </c>
    </row>
    <row r="39924" spans="6:6">
      <c r="F39924" s="1" t="s">
        <v>4</v>
      </c>
    </row>
    <row r="39925" spans="6:6">
      <c r="F39925" s="1" t="s">
        <v>4</v>
      </c>
    </row>
    <row r="39926" spans="6:6">
      <c r="F39926" s="1" t="s">
        <v>4</v>
      </c>
    </row>
    <row r="39927" spans="6:6">
      <c r="F39927" s="1" t="s">
        <v>4</v>
      </c>
    </row>
    <row r="39928" spans="6:6">
      <c r="F39928" s="1" t="s">
        <v>4</v>
      </c>
    </row>
    <row r="39929" spans="6:6">
      <c r="F39929" s="1" t="s">
        <v>4</v>
      </c>
    </row>
    <row r="39930" spans="6:6">
      <c r="F39930" s="1" t="s">
        <v>4</v>
      </c>
    </row>
    <row r="39931" spans="6:6">
      <c r="F39931" s="1" t="s">
        <v>4</v>
      </c>
    </row>
    <row r="39932" spans="6:6">
      <c r="F39932" s="1" t="s">
        <v>4</v>
      </c>
    </row>
    <row r="39933" spans="6:6">
      <c r="F39933" s="1" t="s">
        <v>4</v>
      </c>
    </row>
    <row r="39934" spans="6:6">
      <c r="F39934" s="1" t="s">
        <v>4</v>
      </c>
    </row>
    <row r="39935" spans="6:6">
      <c r="F39935" s="1" t="s">
        <v>4</v>
      </c>
    </row>
    <row r="39936" spans="6:6">
      <c r="F39936" s="1" t="s">
        <v>4</v>
      </c>
    </row>
    <row r="39937" spans="6:6">
      <c r="F39937" s="1" t="s">
        <v>4</v>
      </c>
    </row>
    <row r="39938" spans="6:6">
      <c r="F39938" s="1" t="s">
        <v>4</v>
      </c>
    </row>
    <row r="39939" spans="6:6">
      <c r="F39939" s="1" t="s">
        <v>4</v>
      </c>
    </row>
    <row r="39940" spans="6:6">
      <c r="F39940" s="1" t="s">
        <v>4</v>
      </c>
    </row>
    <row r="39941" spans="6:6">
      <c r="F39941" s="1" t="s">
        <v>4</v>
      </c>
    </row>
    <row r="39942" spans="6:6">
      <c r="F39942" s="1" t="s">
        <v>4</v>
      </c>
    </row>
    <row r="39943" spans="6:6">
      <c r="F39943" s="1" t="s">
        <v>4</v>
      </c>
    </row>
    <row r="39944" spans="6:6">
      <c r="F39944" s="1" t="s">
        <v>4</v>
      </c>
    </row>
    <row r="39945" spans="6:6">
      <c r="F39945" s="1" t="s">
        <v>4</v>
      </c>
    </row>
    <row r="39946" spans="6:6">
      <c r="F39946" s="1" t="s">
        <v>4</v>
      </c>
    </row>
    <row r="39947" spans="6:6">
      <c r="F39947" s="1" t="s">
        <v>4</v>
      </c>
    </row>
    <row r="39948" spans="6:6">
      <c r="F39948" s="1" t="s">
        <v>4</v>
      </c>
    </row>
    <row r="39949" spans="6:6">
      <c r="F39949" s="1" t="s">
        <v>4</v>
      </c>
    </row>
    <row r="39950" spans="6:6">
      <c r="F39950" s="1" t="s">
        <v>4</v>
      </c>
    </row>
    <row r="39951" spans="6:6">
      <c r="F39951" s="1" t="s">
        <v>4</v>
      </c>
    </row>
    <row r="39952" spans="6:6">
      <c r="F39952" s="1" t="s">
        <v>4</v>
      </c>
    </row>
    <row r="39953" spans="6:6">
      <c r="F39953" s="1" t="s">
        <v>4</v>
      </c>
    </row>
    <row r="39954" spans="6:6">
      <c r="F39954" s="1" t="s">
        <v>4</v>
      </c>
    </row>
    <row r="39955" spans="6:6">
      <c r="F39955" s="1" t="s">
        <v>4</v>
      </c>
    </row>
    <row r="39956" spans="6:6">
      <c r="F39956" s="1" t="s">
        <v>4</v>
      </c>
    </row>
    <row r="39957" spans="6:6">
      <c r="F39957" s="1" t="s">
        <v>4</v>
      </c>
    </row>
    <row r="39958" spans="6:6">
      <c r="F39958" s="1" t="s">
        <v>4</v>
      </c>
    </row>
    <row r="39959" spans="6:6">
      <c r="F39959" s="1" t="s">
        <v>4</v>
      </c>
    </row>
    <row r="39960" spans="6:6">
      <c r="F39960" s="1" t="s">
        <v>4</v>
      </c>
    </row>
    <row r="39961" spans="6:6">
      <c r="F39961" s="1" t="s">
        <v>4</v>
      </c>
    </row>
    <row r="39962" spans="6:6">
      <c r="F39962" s="1" t="s">
        <v>4</v>
      </c>
    </row>
    <row r="39963" spans="6:6">
      <c r="F39963" s="1" t="s">
        <v>4</v>
      </c>
    </row>
    <row r="39964" spans="6:6">
      <c r="F39964" s="1" t="s">
        <v>4</v>
      </c>
    </row>
    <row r="39965" spans="6:6">
      <c r="F39965" s="1" t="s">
        <v>4</v>
      </c>
    </row>
    <row r="39966" spans="6:6">
      <c r="F39966" s="1" t="s">
        <v>4</v>
      </c>
    </row>
    <row r="39967" spans="6:6">
      <c r="F39967" s="1" t="s">
        <v>4</v>
      </c>
    </row>
    <row r="39968" spans="6:6">
      <c r="F39968" s="1" t="s">
        <v>4</v>
      </c>
    </row>
    <row r="39969" spans="6:6">
      <c r="F39969" s="1" t="s">
        <v>4</v>
      </c>
    </row>
    <row r="39970" spans="6:6">
      <c r="F39970" s="1" t="s">
        <v>4</v>
      </c>
    </row>
    <row r="39971" spans="6:6">
      <c r="F39971" s="1" t="s">
        <v>4</v>
      </c>
    </row>
    <row r="39972" spans="6:6">
      <c r="F39972" s="1" t="s">
        <v>4</v>
      </c>
    </row>
    <row r="39973" spans="6:6">
      <c r="F39973" s="1" t="s">
        <v>4</v>
      </c>
    </row>
    <row r="39974" spans="6:6">
      <c r="F39974" s="1" t="s">
        <v>4</v>
      </c>
    </row>
    <row r="39975" spans="6:6">
      <c r="F39975" s="1" t="s">
        <v>4</v>
      </c>
    </row>
    <row r="39976" spans="6:6">
      <c r="F39976" s="1" t="s">
        <v>4</v>
      </c>
    </row>
    <row r="39977" spans="6:6">
      <c r="F39977" s="1" t="s">
        <v>4</v>
      </c>
    </row>
    <row r="39978" spans="6:6">
      <c r="F39978" s="1" t="s">
        <v>4</v>
      </c>
    </row>
    <row r="39979" spans="6:6">
      <c r="F39979" s="1" t="s">
        <v>4</v>
      </c>
    </row>
    <row r="39980" spans="6:6">
      <c r="F39980" s="1" t="s">
        <v>4</v>
      </c>
    </row>
    <row r="39981" spans="6:6">
      <c r="F39981" s="1" t="s">
        <v>4</v>
      </c>
    </row>
    <row r="39982" spans="6:6">
      <c r="F39982" s="1" t="s">
        <v>4</v>
      </c>
    </row>
    <row r="39983" spans="6:6">
      <c r="F39983" s="1" t="s">
        <v>4</v>
      </c>
    </row>
    <row r="39984" spans="6:6">
      <c r="F39984" s="1" t="s">
        <v>4</v>
      </c>
    </row>
    <row r="39985" spans="6:6">
      <c r="F39985" s="1" t="s">
        <v>4</v>
      </c>
    </row>
    <row r="39986" spans="6:6">
      <c r="F39986" s="1" t="s">
        <v>4</v>
      </c>
    </row>
    <row r="39987" spans="6:6">
      <c r="F39987" s="1" t="s">
        <v>4</v>
      </c>
    </row>
    <row r="39988" spans="6:6">
      <c r="F39988" s="1" t="s">
        <v>4</v>
      </c>
    </row>
    <row r="39989" spans="6:6">
      <c r="F39989" s="1" t="s">
        <v>4</v>
      </c>
    </row>
    <row r="39990" spans="6:6">
      <c r="F39990" s="1" t="s">
        <v>4</v>
      </c>
    </row>
    <row r="39991" spans="6:6">
      <c r="F39991" s="1" t="s">
        <v>4</v>
      </c>
    </row>
    <row r="39992" spans="6:6">
      <c r="F39992" s="1" t="s">
        <v>4</v>
      </c>
    </row>
    <row r="39993" spans="6:6">
      <c r="F39993" s="1" t="s">
        <v>4</v>
      </c>
    </row>
    <row r="39994" spans="6:6">
      <c r="F39994" s="1" t="s">
        <v>4</v>
      </c>
    </row>
    <row r="39995" spans="6:6">
      <c r="F39995" s="1" t="s">
        <v>4</v>
      </c>
    </row>
    <row r="39996" spans="6:6">
      <c r="F39996" s="1" t="s">
        <v>4</v>
      </c>
    </row>
    <row r="39997" spans="6:6">
      <c r="F39997" s="1" t="s">
        <v>4</v>
      </c>
    </row>
    <row r="39998" spans="6:6">
      <c r="F39998" s="1" t="s">
        <v>4</v>
      </c>
    </row>
    <row r="39999" spans="6:6">
      <c r="F39999" s="1" t="s">
        <v>4</v>
      </c>
    </row>
    <row r="40000" spans="6:6">
      <c r="F40000" s="1" t="s">
        <v>4</v>
      </c>
    </row>
    <row r="40001" spans="6:6">
      <c r="F40001" s="1" t="s">
        <v>4</v>
      </c>
    </row>
    <row r="40002" spans="6:6">
      <c r="F40002" s="1" t="s">
        <v>4</v>
      </c>
    </row>
    <row r="40003" spans="6:6">
      <c r="F40003" s="1" t="s">
        <v>4</v>
      </c>
    </row>
    <row r="40004" spans="6:6">
      <c r="F40004" s="1" t="s">
        <v>4</v>
      </c>
    </row>
    <row r="40005" spans="6:6">
      <c r="F40005" s="1" t="s">
        <v>4</v>
      </c>
    </row>
    <row r="40006" spans="6:6">
      <c r="F40006" s="1" t="s">
        <v>4</v>
      </c>
    </row>
    <row r="40007" spans="6:6">
      <c r="F40007" s="1" t="s">
        <v>4</v>
      </c>
    </row>
    <row r="40008" spans="6:6">
      <c r="F40008" s="1" t="s">
        <v>4</v>
      </c>
    </row>
    <row r="40009" spans="6:6">
      <c r="F40009" s="1" t="s">
        <v>4</v>
      </c>
    </row>
    <row r="40010" spans="6:6">
      <c r="F40010" s="1" t="s">
        <v>4</v>
      </c>
    </row>
    <row r="40011" spans="6:6">
      <c r="F40011" s="1" t="s">
        <v>4</v>
      </c>
    </row>
    <row r="40012" spans="6:6">
      <c r="F40012" s="1" t="s">
        <v>4</v>
      </c>
    </row>
    <row r="40013" spans="6:6">
      <c r="F40013" s="1" t="s">
        <v>4</v>
      </c>
    </row>
    <row r="40014" spans="6:6">
      <c r="F40014" s="1" t="s">
        <v>4</v>
      </c>
    </row>
    <row r="40015" spans="6:6">
      <c r="F40015" s="1" t="s">
        <v>4</v>
      </c>
    </row>
    <row r="40016" spans="6:6">
      <c r="F40016" s="1" t="s">
        <v>4</v>
      </c>
    </row>
    <row r="40017" spans="6:6">
      <c r="F40017" s="1" t="s">
        <v>4</v>
      </c>
    </row>
    <row r="40018" spans="6:6">
      <c r="F40018" s="1" t="s">
        <v>4</v>
      </c>
    </row>
    <row r="40019" spans="6:6">
      <c r="F40019" s="1" t="s">
        <v>4</v>
      </c>
    </row>
    <row r="40020" spans="6:6">
      <c r="F40020" s="1" t="s">
        <v>4</v>
      </c>
    </row>
    <row r="40021" spans="6:6">
      <c r="F40021" s="1" t="s">
        <v>4</v>
      </c>
    </row>
    <row r="40022" spans="6:6">
      <c r="F40022" s="1" t="s">
        <v>4</v>
      </c>
    </row>
    <row r="40023" spans="6:6">
      <c r="F40023" s="1" t="s">
        <v>4</v>
      </c>
    </row>
    <row r="40024" spans="6:6">
      <c r="F40024" s="1" t="s">
        <v>4</v>
      </c>
    </row>
    <row r="40025" spans="6:6">
      <c r="F40025" s="1" t="s">
        <v>4</v>
      </c>
    </row>
    <row r="40026" spans="6:6">
      <c r="F40026" s="1" t="s">
        <v>4</v>
      </c>
    </row>
    <row r="40027" spans="6:6">
      <c r="F40027" s="1" t="s">
        <v>4</v>
      </c>
    </row>
    <row r="40028" spans="6:6">
      <c r="F40028" s="1" t="s">
        <v>4</v>
      </c>
    </row>
    <row r="40029" spans="6:6">
      <c r="F40029" s="1" t="s">
        <v>4</v>
      </c>
    </row>
    <row r="40030" spans="6:6">
      <c r="F40030" s="1" t="s">
        <v>4</v>
      </c>
    </row>
    <row r="40031" spans="6:6">
      <c r="F40031" s="1" t="s">
        <v>4</v>
      </c>
    </row>
    <row r="40032" spans="6:6">
      <c r="F40032" s="1" t="s">
        <v>4</v>
      </c>
    </row>
    <row r="40033" spans="6:6">
      <c r="F40033" s="1" t="s">
        <v>4</v>
      </c>
    </row>
    <row r="40034" spans="6:6">
      <c r="F40034" s="1" t="s">
        <v>4</v>
      </c>
    </row>
    <row r="40035" spans="6:6">
      <c r="F40035" s="1" t="s">
        <v>4</v>
      </c>
    </row>
    <row r="40036" spans="6:6">
      <c r="F40036" s="1" t="s">
        <v>4</v>
      </c>
    </row>
    <row r="40037" spans="6:6">
      <c r="F40037" s="1" t="s">
        <v>4</v>
      </c>
    </row>
    <row r="40038" spans="6:6">
      <c r="F40038" s="1" t="s">
        <v>4</v>
      </c>
    </row>
    <row r="40039" spans="6:6">
      <c r="F40039" s="1" t="s">
        <v>4</v>
      </c>
    </row>
    <row r="40040" spans="6:6">
      <c r="F40040" s="1" t="s">
        <v>4</v>
      </c>
    </row>
    <row r="40041" spans="6:6">
      <c r="F40041" s="1" t="s">
        <v>4</v>
      </c>
    </row>
    <row r="40042" spans="6:6">
      <c r="F40042" s="1" t="s">
        <v>4</v>
      </c>
    </row>
    <row r="40043" spans="6:6">
      <c r="F40043" s="1" t="s">
        <v>4</v>
      </c>
    </row>
    <row r="40044" spans="6:6">
      <c r="F40044" s="1" t="s">
        <v>4</v>
      </c>
    </row>
    <row r="40045" spans="6:6">
      <c r="F40045" s="1" t="s">
        <v>4</v>
      </c>
    </row>
    <row r="40046" spans="6:6">
      <c r="F40046" s="1" t="s">
        <v>4</v>
      </c>
    </row>
    <row r="40047" spans="6:6">
      <c r="F40047" s="1" t="s">
        <v>4</v>
      </c>
    </row>
    <row r="40048" spans="6:6">
      <c r="F40048" s="1" t="s">
        <v>4</v>
      </c>
    </row>
    <row r="40049" spans="6:6">
      <c r="F40049" s="1" t="s">
        <v>4</v>
      </c>
    </row>
    <row r="40050" spans="6:6">
      <c r="F40050" s="1" t="s">
        <v>4</v>
      </c>
    </row>
    <row r="40051" spans="6:6">
      <c r="F40051" s="1" t="s">
        <v>4</v>
      </c>
    </row>
    <row r="40052" spans="6:6">
      <c r="F40052" s="1" t="s">
        <v>4</v>
      </c>
    </row>
    <row r="40053" spans="6:6">
      <c r="F40053" s="1" t="s">
        <v>4</v>
      </c>
    </row>
    <row r="40054" spans="6:6">
      <c r="F40054" s="1" t="s">
        <v>4</v>
      </c>
    </row>
    <row r="40055" spans="6:6">
      <c r="F40055" s="1" t="s">
        <v>4</v>
      </c>
    </row>
    <row r="40056" spans="6:6">
      <c r="F40056" s="1" t="s">
        <v>4</v>
      </c>
    </row>
    <row r="40057" spans="6:6">
      <c r="F40057" s="1" t="s">
        <v>4</v>
      </c>
    </row>
    <row r="40058" spans="6:6">
      <c r="F40058" s="1" t="s">
        <v>4</v>
      </c>
    </row>
    <row r="40059" spans="6:6">
      <c r="F40059" s="1" t="s">
        <v>4</v>
      </c>
    </row>
    <row r="40060" spans="6:6">
      <c r="F40060" s="1" t="s">
        <v>4</v>
      </c>
    </row>
    <row r="40061" spans="6:6">
      <c r="F40061" s="1" t="s">
        <v>4</v>
      </c>
    </row>
    <row r="40062" spans="6:6">
      <c r="F40062" s="1" t="s">
        <v>4</v>
      </c>
    </row>
    <row r="40063" spans="6:6">
      <c r="F40063" s="1" t="s">
        <v>4</v>
      </c>
    </row>
    <row r="40064" spans="6:6">
      <c r="F40064" s="1" t="s">
        <v>4</v>
      </c>
    </row>
    <row r="40065" spans="6:6">
      <c r="F40065" s="1" t="s">
        <v>4</v>
      </c>
    </row>
    <row r="40066" spans="6:6">
      <c r="F40066" s="1" t="s">
        <v>4</v>
      </c>
    </row>
    <row r="40067" spans="6:6">
      <c r="F40067" s="1" t="s">
        <v>4</v>
      </c>
    </row>
    <row r="40068" spans="6:6">
      <c r="F40068" s="1" t="s">
        <v>4</v>
      </c>
    </row>
    <row r="40069" spans="6:6">
      <c r="F40069" s="1" t="s">
        <v>4</v>
      </c>
    </row>
    <row r="40070" spans="6:6">
      <c r="F40070" s="1" t="s">
        <v>4</v>
      </c>
    </row>
    <row r="40071" spans="6:6">
      <c r="F40071" s="1" t="s">
        <v>4</v>
      </c>
    </row>
    <row r="40072" spans="6:6">
      <c r="F40072" s="1" t="s">
        <v>4</v>
      </c>
    </row>
    <row r="40073" spans="6:6">
      <c r="F40073" s="1" t="s">
        <v>4</v>
      </c>
    </row>
    <row r="40074" spans="6:6">
      <c r="F40074" s="1" t="s">
        <v>4</v>
      </c>
    </row>
    <row r="40075" spans="6:6">
      <c r="F40075" s="1" t="s">
        <v>4</v>
      </c>
    </row>
    <row r="40076" spans="6:6">
      <c r="F40076" s="1" t="s">
        <v>4</v>
      </c>
    </row>
    <row r="40077" spans="6:6">
      <c r="F40077" s="1" t="s">
        <v>4</v>
      </c>
    </row>
    <row r="40078" spans="6:6">
      <c r="F40078" s="1" t="s">
        <v>4</v>
      </c>
    </row>
    <row r="40079" spans="6:6">
      <c r="F40079" s="1" t="s">
        <v>4</v>
      </c>
    </row>
    <row r="40080" spans="6:6">
      <c r="F40080" s="1" t="s">
        <v>4</v>
      </c>
    </row>
    <row r="40081" spans="6:6">
      <c r="F40081" s="1" t="s">
        <v>4</v>
      </c>
    </row>
    <row r="40082" spans="6:6">
      <c r="F40082" s="1" t="s">
        <v>4</v>
      </c>
    </row>
    <row r="40083" spans="6:6">
      <c r="F40083" s="1" t="s">
        <v>4</v>
      </c>
    </row>
    <row r="40084" spans="6:6">
      <c r="F40084" s="1" t="s">
        <v>4</v>
      </c>
    </row>
    <row r="40085" spans="6:6">
      <c r="F40085" s="1" t="s">
        <v>4</v>
      </c>
    </row>
    <row r="40086" spans="6:6">
      <c r="F40086" s="1" t="s">
        <v>4</v>
      </c>
    </row>
    <row r="40087" spans="6:6">
      <c r="F40087" s="1" t="s">
        <v>4</v>
      </c>
    </row>
    <row r="40088" spans="6:6">
      <c r="F40088" s="1" t="s">
        <v>4</v>
      </c>
    </row>
    <row r="40089" spans="6:6">
      <c r="F40089" s="1" t="s">
        <v>4</v>
      </c>
    </row>
    <row r="40090" spans="6:6">
      <c r="F40090" s="1" t="s">
        <v>4</v>
      </c>
    </row>
    <row r="40091" spans="6:6">
      <c r="F40091" s="1" t="s">
        <v>4</v>
      </c>
    </row>
    <row r="40092" spans="6:6">
      <c r="F40092" s="1" t="s">
        <v>4</v>
      </c>
    </row>
    <row r="40093" spans="6:6">
      <c r="F40093" s="1" t="s">
        <v>4</v>
      </c>
    </row>
    <row r="40094" spans="6:6">
      <c r="F40094" s="1" t="s">
        <v>4</v>
      </c>
    </row>
    <row r="40095" spans="6:6">
      <c r="F40095" s="1" t="s">
        <v>4</v>
      </c>
    </row>
    <row r="40096" spans="6:6">
      <c r="F40096" s="1" t="s">
        <v>4</v>
      </c>
    </row>
    <row r="40097" spans="6:6">
      <c r="F40097" s="1" t="s">
        <v>4</v>
      </c>
    </row>
    <row r="40098" spans="6:6">
      <c r="F40098" s="1" t="s">
        <v>4</v>
      </c>
    </row>
    <row r="40099" spans="6:6">
      <c r="F40099" s="1" t="s">
        <v>4</v>
      </c>
    </row>
    <row r="40100" spans="6:6">
      <c r="F40100" s="1" t="s">
        <v>4</v>
      </c>
    </row>
    <row r="40101" spans="6:6">
      <c r="F40101" s="1" t="s">
        <v>4</v>
      </c>
    </row>
    <row r="40102" spans="6:6">
      <c r="F40102" s="1" t="s">
        <v>4</v>
      </c>
    </row>
    <row r="40103" spans="6:6">
      <c r="F40103" s="1" t="s">
        <v>4</v>
      </c>
    </row>
    <row r="40104" spans="6:6">
      <c r="F40104" s="1" t="s">
        <v>4</v>
      </c>
    </row>
    <row r="40105" spans="6:6">
      <c r="F40105" s="1" t="s">
        <v>4</v>
      </c>
    </row>
    <row r="40106" spans="6:6">
      <c r="F40106" s="1" t="s">
        <v>4</v>
      </c>
    </row>
    <row r="40107" spans="6:6">
      <c r="F40107" s="1" t="s">
        <v>4</v>
      </c>
    </row>
    <row r="40108" spans="6:6">
      <c r="F40108" s="1" t="s">
        <v>4</v>
      </c>
    </row>
    <row r="40109" spans="6:6">
      <c r="F40109" s="1" t="s">
        <v>4</v>
      </c>
    </row>
    <row r="40110" spans="6:6">
      <c r="F40110" s="1" t="s">
        <v>4</v>
      </c>
    </row>
    <row r="40111" spans="6:6">
      <c r="F40111" s="1" t="s">
        <v>4</v>
      </c>
    </row>
    <row r="40112" spans="6:6">
      <c r="F40112" s="1" t="s">
        <v>4</v>
      </c>
    </row>
    <row r="40113" spans="6:6">
      <c r="F40113" s="1" t="s">
        <v>4</v>
      </c>
    </row>
    <row r="40114" spans="6:6">
      <c r="F40114" s="1" t="s">
        <v>4</v>
      </c>
    </row>
    <row r="40115" spans="6:6">
      <c r="F40115" s="1" t="s">
        <v>4</v>
      </c>
    </row>
    <row r="40116" spans="6:6">
      <c r="F40116" s="1" t="s">
        <v>4</v>
      </c>
    </row>
    <row r="40117" spans="6:6">
      <c r="F40117" s="1" t="s">
        <v>4</v>
      </c>
    </row>
    <row r="40118" spans="6:6">
      <c r="F40118" s="1" t="s">
        <v>4</v>
      </c>
    </row>
    <row r="40119" spans="6:6">
      <c r="F40119" s="1" t="s">
        <v>4</v>
      </c>
    </row>
    <row r="40120" spans="6:6">
      <c r="F40120" s="1" t="s">
        <v>4</v>
      </c>
    </row>
    <row r="40121" spans="6:6">
      <c r="F40121" s="1" t="s">
        <v>4</v>
      </c>
    </row>
    <row r="40122" spans="6:6">
      <c r="F40122" s="1" t="s">
        <v>4</v>
      </c>
    </row>
    <row r="40123" spans="6:6">
      <c r="F40123" s="1" t="s">
        <v>4</v>
      </c>
    </row>
    <row r="40124" spans="6:6">
      <c r="F40124" s="1" t="s">
        <v>4</v>
      </c>
    </row>
    <row r="40125" spans="6:6">
      <c r="F40125" s="1" t="s">
        <v>4</v>
      </c>
    </row>
    <row r="40126" spans="6:6">
      <c r="F40126" s="1" t="s">
        <v>4</v>
      </c>
    </row>
    <row r="40127" spans="6:6">
      <c r="F40127" s="1" t="s">
        <v>4</v>
      </c>
    </row>
    <row r="40128" spans="6:6">
      <c r="F40128" s="1" t="s">
        <v>4</v>
      </c>
    </row>
    <row r="40129" spans="6:6">
      <c r="F40129" s="1" t="s">
        <v>4</v>
      </c>
    </row>
    <row r="40130" spans="6:6">
      <c r="F40130" s="1" t="s">
        <v>4</v>
      </c>
    </row>
    <row r="40131" spans="6:6">
      <c r="F40131" s="1" t="s">
        <v>4</v>
      </c>
    </row>
    <row r="40132" spans="6:6">
      <c r="F40132" s="1" t="s">
        <v>4</v>
      </c>
    </row>
    <row r="40133" spans="6:6">
      <c r="F40133" s="1" t="s">
        <v>4</v>
      </c>
    </row>
    <row r="40134" spans="6:6">
      <c r="F40134" s="1" t="s">
        <v>4</v>
      </c>
    </row>
    <row r="40135" spans="6:6">
      <c r="F40135" s="1" t="s">
        <v>4</v>
      </c>
    </row>
    <row r="40136" spans="6:6">
      <c r="F40136" s="1" t="s">
        <v>4</v>
      </c>
    </row>
    <row r="40137" spans="6:6">
      <c r="F40137" s="1" t="s">
        <v>4</v>
      </c>
    </row>
    <row r="40138" spans="6:6">
      <c r="F40138" s="1" t="s">
        <v>4</v>
      </c>
    </row>
    <row r="40139" spans="6:6">
      <c r="F40139" s="1" t="s">
        <v>4</v>
      </c>
    </row>
    <row r="40140" spans="6:6">
      <c r="F40140" s="1" t="s">
        <v>4</v>
      </c>
    </row>
    <row r="40141" spans="6:6">
      <c r="F40141" s="1" t="s">
        <v>4</v>
      </c>
    </row>
    <row r="40142" spans="6:6">
      <c r="F40142" s="1" t="s">
        <v>4</v>
      </c>
    </row>
    <row r="40143" spans="6:6">
      <c r="F40143" s="1" t="s">
        <v>4</v>
      </c>
    </row>
    <row r="40144" spans="6:6">
      <c r="F40144" s="1" t="s">
        <v>4</v>
      </c>
    </row>
    <row r="40145" spans="6:6">
      <c r="F40145" s="1" t="s">
        <v>4</v>
      </c>
    </row>
    <row r="40146" spans="6:6">
      <c r="F40146" s="1" t="s">
        <v>4</v>
      </c>
    </row>
    <row r="40147" spans="6:6">
      <c r="F40147" s="1" t="s">
        <v>4</v>
      </c>
    </row>
    <row r="40148" spans="6:6">
      <c r="F40148" s="1" t="s">
        <v>4</v>
      </c>
    </row>
    <row r="40149" spans="6:6">
      <c r="F40149" s="1" t="s">
        <v>4</v>
      </c>
    </row>
    <row r="40150" spans="6:6">
      <c r="F40150" s="1" t="s">
        <v>4</v>
      </c>
    </row>
    <row r="40151" spans="6:6">
      <c r="F40151" s="1" t="s">
        <v>4</v>
      </c>
    </row>
    <row r="40152" spans="6:6">
      <c r="F40152" s="1" t="s">
        <v>4</v>
      </c>
    </row>
    <row r="40153" spans="6:6">
      <c r="F40153" s="1" t="s">
        <v>4</v>
      </c>
    </row>
    <row r="40154" spans="6:6">
      <c r="F40154" s="1" t="s">
        <v>4</v>
      </c>
    </row>
    <row r="40155" spans="6:6">
      <c r="F40155" s="1" t="s">
        <v>4</v>
      </c>
    </row>
    <row r="40156" spans="6:6">
      <c r="F40156" s="1" t="s">
        <v>4</v>
      </c>
    </row>
    <row r="40157" spans="6:6">
      <c r="F40157" s="1" t="s">
        <v>4</v>
      </c>
    </row>
    <row r="40158" spans="6:6">
      <c r="F40158" s="1" t="s">
        <v>4</v>
      </c>
    </row>
    <row r="40159" spans="6:6">
      <c r="F40159" s="1" t="s">
        <v>4</v>
      </c>
    </row>
    <row r="40160" spans="6:6">
      <c r="F40160" s="1" t="s">
        <v>4</v>
      </c>
    </row>
    <row r="40161" spans="6:6">
      <c r="F40161" s="1" t="s">
        <v>4</v>
      </c>
    </row>
    <row r="40162" spans="6:6">
      <c r="F40162" s="1" t="s">
        <v>4</v>
      </c>
    </row>
    <row r="40163" spans="6:6">
      <c r="F40163" s="1" t="s">
        <v>4</v>
      </c>
    </row>
    <row r="40164" spans="6:6">
      <c r="F40164" s="1" t="s">
        <v>4</v>
      </c>
    </row>
    <row r="40165" spans="6:6">
      <c r="F40165" s="1" t="s">
        <v>4</v>
      </c>
    </row>
    <row r="40166" spans="6:6">
      <c r="F40166" s="1" t="s">
        <v>4</v>
      </c>
    </row>
    <row r="40167" spans="6:6">
      <c r="F40167" s="1" t="s">
        <v>4</v>
      </c>
    </row>
    <row r="40168" spans="6:6">
      <c r="F40168" s="1" t="s">
        <v>4</v>
      </c>
    </row>
    <row r="40169" spans="6:6">
      <c r="F40169" s="1" t="s">
        <v>4</v>
      </c>
    </row>
    <row r="40170" spans="6:6">
      <c r="F40170" s="1" t="s">
        <v>4</v>
      </c>
    </row>
    <row r="40171" spans="6:6">
      <c r="F40171" s="1" t="s">
        <v>4</v>
      </c>
    </row>
    <row r="40172" spans="6:6">
      <c r="F40172" s="1" t="s">
        <v>4</v>
      </c>
    </row>
    <row r="40173" spans="6:6">
      <c r="F40173" s="1" t="s">
        <v>4</v>
      </c>
    </row>
    <row r="40174" spans="6:6">
      <c r="F40174" s="1" t="s">
        <v>4</v>
      </c>
    </row>
    <row r="40175" spans="6:6">
      <c r="F40175" s="1" t="s">
        <v>4</v>
      </c>
    </row>
    <row r="40176" spans="6:6">
      <c r="F40176" s="1" t="s">
        <v>4</v>
      </c>
    </row>
    <row r="40177" spans="6:6">
      <c r="F40177" s="1" t="s">
        <v>4</v>
      </c>
    </row>
    <row r="40178" spans="6:6">
      <c r="F40178" s="1" t="s">
        <v>4</v>
      </c>
    </row>
    <row r="40179" spans="6:6">
      <c r="F40179" s="1" t="s">
        <v>4</v>
      </c>
    </row>
    <row r="40180" spans="6:6">
      <c r="F40180" s="1" t="s">
        <v>4</v>
      </c>
    </row>
    <row r="40181" spans="6:6">
      <c r="F40181" s="1" t="s">
        <v>4</v>
      </c>
    </row>
    <row r="40182" spans="6:6">
      <c r="F40182" s="1" t="s">
        <v>4</v>
      </c>
    </row>
    <row r="40183" spans="6:6">
      <c r="F40183" s="1" t="s">
        <v>4</v>
      </c>
    </row>
    <row r="40184" spans="6:6">
      <c r="F40184" s="1" t="s">
        <v>4</v>
      </c>
    </row>
    <row r="40185" spans="6:6">
      <c r="F40185" s="1" t="s">
        <v>4</v>
      </c>
    </row>
    <row r="40186" spans="6:6">
      <c r="F40186" s="1" t="s">
        <v>4</v>
      </c>
    </row>
    <row r="40187" spans="6:6">
      <c r="F40187" s="1" t="s">
        <v>4</v>
      </c>
    </row>
    <row r="40188" spans="6:6">
      <c r="F40188" s="1" t="s">
        <v>4</v>
      </c>
    </row>
    <row r="40189" spans="6:6">
      <c r="F40189" s="1" t="s">
        <v>4</v>
      </c>
    </row>
    <row r="40190" spans="6:6">
      <c r="F40190" s="1" t="s">
        <v>4</v>
      </c>
    </row>
    <row r="40191" spans="6:6">
      <c r="F40191" s="1" t="s">
        <v>4</v>
      </c>
    </row>
    <row r="40192" spans="6:6">
      <c r="F40192" s="1" t="s">
        <v>4</v>
      </c>
    </row>
    <row r="40193" spans="6:6">
      <c r="F40193" s="1" t="s">
        <v>4</v>
      </c>
    </row>
    <row r="40194" spans="6:6">
      <c r="F40194" s="1" t="s">
        <v>4</v>
      </c>
    </row>
    <row r="40195" spans="6:6">
      <c r="F40195" s="1" t="s">
        <v>4</v>
      </c>
    </row>
    <row r="40196" spans="6:6">
      <c r="F40196" s="1" t="s">
        <v>4</v>
      </c>
    </row>
    <row r="40197" spans="6:6">
      <c r="F40197" s="1" t="s">
        <v>4</v>
      </c>
    </row>
    <row r="40198" spans="6:6">
      <c r="F40198" s="1" t="s">
        <v>4</v>
      </c>
    </row>
    <row r="40199" spans="6:6">
      <c r="F40199" s="1" t="s">
        <v>4</v>
      </c>
    </row>
    <row r="40200" spans="6:6">
      <c r="F40200" s="1" t="s">
        <v>4</v>
      </c>
    </row>
    <row r="40201" spans="6:6">
      <c r="F40201" s="1" t="s">
        <v>4</v>
      </c>
    </row>
    <row r="40202" spans="6:6">
      <c r="F40202" s="1" t="s">
        <v>4</v>
      </c>
    </row>
    <row r="40203" spans="6:6">
      <c r="F40203" s="1" t="s">
        <v>4</v>
      </c>
    </row>
    <row r="40204" spans="6:6">
      <c r="F40204" s="1" t="s">
        <v>4</v>
      </c>
    </row>
    <row r="40205" spans="6:6">
      <c r="F40205" s="1" t="s">
        <v>4</v>
      </c>
    </row>
    <row r="40206" spans="6:6">
      <c r="F40206" s="1" t="s">
        <v>4</v>
      </c>
    </row>
    <row r="40207" spans="6:6">
      <c r="F40207" s="1" t="s">
        <v>4</v>
      </c>
    </row>
    <row r="40208" spans="6:6">
      <c r="F40208" s="1" t="s">
        <v>4</v>
      </c>
    </row>
    <row r="40209" spans="6:6">
      <c r="F40209" s="1" t="s">
        <v>4</v>
      </c>
    </row>
    <row r="40210" spans="6:6">
      <c r="F40210" s="1" t="s">
        <v>4</v>
      </c>
    </row>
    <row r="40211" spans="6:6">
      <c r="F40211" s="1" t="s">
        <v>4</v>
      </c>
    </row>
    <row r="40212" spans="6:6">
      <c r="F40212" s="1" t="s">
        <v>4</v>
      </c>
    </row>
    <row r="40213" spans="6:6">
      <c r="F40213" s="1" t="s">
        <v>4</v>
      </c>
    </row>
    <row r="40214" spans="6:6">
      <c r="F40214" s="1" t="s">
        <v>4</v>
      </c>
    </row>
    <row r="40215" spans="6:6">
      <c r="F40215" s="1" t="s">
        <v>4</v>
      </c>
    </row>
    <row r="40216" spans="6:6">
      <c r="F40216" s="1" t="s">
        <v>4</v>
      </c>
    </row>
    <row r="40217" spans="6:6">
      <c r="F40217" s="1" t="s">
        <v>4</v>
      </c>
    </row>
    <row r="40218" spans="6:6">
      <c r="F40218" s="1" t="s">
        <v>4</v>
      </c>
    </row>
    <row r="40219" spans="6:6">
      <c r="F40219" s="1" t="s">
        <v>4</v>
      </c>
    </row>
    <row r="40220" spans="6:6">
      <c r="F40220" s="1" t="s">
        <v>4</v>
      </c>
    </row>
    <row r="40221" spans="6:6">
      <c r="F40221" s="1" t="s">
        <v>4</v>
      </c>
    </row>
    <row r="40222" spans="6:6">
      <c r="F40222" s="1" t="s">
        <v>4</v>
      </c>
    </row>
    <row r="40223" spans="6:6">
      <c r="F40223" s="1" t="s">
        <v>4</v>
      </c>
    </row>
    <row r="40224" spans="6:6">
      <c r="F40224" s="1" t="s">
        <v>4</v>
      </c>
    </row>
    <row r="40225" spans="6:6">
      <c r="F40225" s="1" t="s">
        <v>4</v>
      </c>
    </row>
    <row r="40226" spans="6:6">
      <c r="F40226" s="1" t="s">
        <v>4</v>
      </c>
    </row>
    <row r="40227" spans="6:6">
      <c r="F40227" s="1" t="s">
        <v>4</v>
      </c>
    </row>
    <row r="40228" spans="6:6">
      <c r="F40228" s="1" t="s">
        <v>4</v>
      </c>
    </row>
    <row r="40229" spans="6:6">
      <c r="F40229" s="1" t="s">
        <v>4</v>
      </c>
    </row>
    <row r="40230" spans="6:6">
      <c r="F40230" s="1" t="s">
        <v>4</v>
      </c>
    </row>
    <row r="40231" spans="6:6">
      <c r="F40231" s="1" t="s">
        <v>4</v>
      </c>
    </row>
    <row r="40232" spans="6:6">
      <c r="F40232" s="1" t="s">
        <v>4</v>
      </c>
    </row>
    <row r="40233" spans="6:6">
      <c r="F40233" s="1" t="s">
        <v>4</v>
      </c>
    </row>
    <row r="40234" spans="6:6">
      <c r="F40234" s="1" t="s">
        <v>4</v>
      </c>
    </row>
    <row r="40235" spans="6:6">
      <c r="F40235" s="1" t="s">
        <v>4</v>
      </c>
    </row>
    <row r="40236" spans="6:6">
      <c r="F40236" s="1" t="s">
        <v>4</v>
      </c>
    </row>
    <row r="40237" spans="6:6">
      <c r="F40237" s="1" t="s">
        <v>4</v>
      </c>
    </row>
    <row r="40238" spans="6:6">
      <c r="F40238" s="1" t="s">
        <v>4</v>
      </c>
    </row>
    <row r="40239" spans="6:6">
      <c r="F40239" s="1" t="s">
        <v>4</v>
      </c>
    </row>
    <row r="40240" spans="6:6">
      <c r="F40240" s="1" t="s">
        <v>4</v>
      </c>
    </row>
    <row r="40241" spans="6:6">
      <c r="F40241" s="1" t="s">
        <v>4</v>
      </c>
    </row>
    <row r="40242" spans="6:6">
      <c r="F40242" s="1" t="s">
        <v>4</v>
      </c>
    </row>
    <row r="40243" spans="6:6">
      <c r="F40243" s="1" t="s">
        <v>4</v>
      </c>
    </row>
    <row r="40244" spans="6:6">
      <c r="F40244" s="1" t="s">
        <v>4</v>
      </c>
    </row>
    <row r="40245" spans="6:6">
      <c r="F40245" s="1" t="s">
        <v>4</v>
      </c>
    </row>
    <row r="40246" spans="6:6">
      <c r="F40246" s="1" t="s">
        <v>4</v>
      </c>
    </row>
    <row r="40247" spans="6:6">
      <c r="F40247" s="1" t="s">
        <v>4</v>
      </c>
    </row>
    <row r="40248" spans="6:6">
      <c r="F40248" s="1" t="s">
        <v>4</v>
      </c>
    </row>
    <row r="40249" spans="6:6">
      <c r="F40249" s="1" t="s">
        <v>4</v>
      </c>
    </row>
    <row r="40250" spans="6:6">
      <c r="F40250" s="1" t="s">
        <v>4</v>
      </c>
    </row>
    <row r="40251" spans="6:6">
      <c r="F40251" s="1" t="s">
        <v>4</v>
      </c>
    </row>
    <row r="40252" spans="6:6">
      <c r="F40252" s="1" t="s">
        <v>4</v>
      </c>
    </row>
    <row r="40253" spans="6:6">
      <c r="F40253" s="1" t="s">
        <v>4</v>
      </c>
    </row>
    <row r="40254" spans="6:6">
      <c r="F40254" s="1" t="s">
        <v>4</v>
      </c>
    </row>
    <row r="40255" spans="6:6">
      <c r="F40255" s="1" t="s">
        <v>4</v>
      </c>
    </row>
    <row r="40256" spans="6:6">
      <c r="F40256" s="1" t="s">
        <v>4</v>
      </c>
    </row>
    <row r="40257" spans="6:6">
      <c r="F40257" s="1" t="s">
        <v>4</v>
      </c>
    </row>
    <row r="40258" spans="6:6">
      <c r="F40258" s="1" t="s">
        <v>4</v>
      </c>
    </row>
    <row r="40259" spans="6:6">
      <c r="F40259" s="1" t="s">
        <v>4</v>
      </c>
    </row>
    <row r="40260" spans="6:6">
      <c r="F40260" s="1" t="s">
        <v>4</v>
      </c>
    </row>
    <row r="40261" spans="6:6">
      <c r="F40261" s="1" t="s">
        <v>4</v>
      </c>
    </row>
    <row r="40262" spans="6:6">
      <c r="F40262" s="1" t="s">
        <v>4</v>
      </c>
    </row>
    <row r="40263" spans="6:6">
      <c r="F40263" s="1" t="s">
        <v>4</v>
      </c>
    </row>
    <row r="40264" spans="6:6">
      <c r="F40264" s="1" t="s">
        <v>4</v>
      </c>
    </row>
    <row r="40265" spans="6:6">
      <c r="F40265" s="1" t="s">
        <v>4</v>
      </c>
    </row>
    <row r="40266" spans="6:6">
      <c r="F40266" s="1" t="s">
        <v>4</v>
      </c>
    </row>
    <row r="40267" spans="6:6">
      <c r="F40267" s="1" t="s">
        <v>4</v>
      </c>
    </row>
    <row r="40268" spans="6:6">
      <c r="F40268" s="1" t="s">
        <v>4</v>
      </c>
    </row>
    <row r="40269" spans="6:6">
      <c r="F40269" s="1" t="s">
        <v>4</v>
      </c>
    </row>
    <row r="40270" spans="6:6">
      <c r="F40270" s="1" t="s">
        <v>4</v>
      </c>
    </row>
    <row r="40271" spans="6:6">
      <c r="F40271" s="1" t="s">
        <v>4</v>
      </c>
    </row>
    <row r="40272" spans="6:6">
      <c r="F40272" s="1" t="s">
        <v>4</v>
      </c>
    </row>
    <row r="40273" spans="6:6">
      <c r="F40273" s="1" t="s">
        <v>4</v>
      </c>
    </row>
    <row r="40274" spans="6:6">
      <c r="F40274" s="1" t="s">
        <v>4</v>
      </c>
    </row>
    <row r="40275" spans="6:6">
      <c r="F40275" s="1" t="s">
        <v>4</v>
      </c>
    </row>
    <row r="40276" spans="6:6">
      <c r="F40276" s="1" t="s">
        <v>4</v>
      </c>
    </row>
    <row r="40277" spans="6:6">
      <c r="F40277" s="1" t="s">
        <v>4</v>
      </c>
    </row>
    <row r="40278" spans="6:6">
      <c r="F40278" s="1" t="s">
        <v>4</v>
      </c>
    </row>
    <row r="40279" spans="6:6">
      <c r="F40279" s="1" t="s">
        <v>4</v>
      </c>
    </row>
    <row r="40280" spans="6:6">
      <c r="F40280" s="1" t="s">
        <v>4</v>
      </c>
    </row>
    <row r="40281" spans="6:6">
      <c r="F40281" s="1" t="s">
        <v>4</v>
      </c>
    </row>
    <row r="40282" spans="6:6">
      <c r="F40282" s="1" t="s">
        <v>4</v>
      </c>
    </row>
    <row r="40283" spans="6:6">
      <c r="F40283" s="1" t="s">
        <v>4</v>
      </c>
    </row>
    <row r="40284" spans="6:6">
      <c r="F40284" s="1" t="s">
        <v>4</v>
      </c>
    </row>
    <row r="40285" spans="6:6">
      <c r="F40285" s="1" t="s">
        <v>4</v>
      </c>
    </row>
    <row r="40286" spans="6:6">
      <c r="F40286" s="1" t="s">
        <v>4</v>
      </c>
    </row>
    <row r="40287" spans="6:6">
      <c r="F40287" s="1" t="s">
        <v>4</v>
      </c>
    </row>
    <row r="40288" spans="6:6">
      <c r="F40288" s="1" t="s">
        <v>4</v>
      </c>
    </row>
    <row r="40289" spans="6:6">
      <c r="F40289" s="1" t="s">
        <v>4</v>
      </c>
    </row>
    <row r="40290" spans="6:6">
      <c r="F40290" s="1" t="s">
        <v>4</v>
      </c>
    </row>
    <row r="40291" spans="6:6">
      <c r="F40291" s="1" t="s">
        <v>4</v>
      </c>
    </row>
    <row r="40292" spans="6:6">
      <c r="F40292" s="1" t="s">
        <v>4</v>
      </c>
    </row>
    <row r="40293" spans="6:6">
      <c r="F40293" s="1" t="s">
        <v>4</v>
      </c>
    </row>
    <row r="40294" spans="6:6">
      <c r="F40294" s="1" t="s">
        <v>4</v>
      </c>
    </row>
    <row r="40295" spans="6:6">
      <c r="F40295" s="1" t="s">
        <v>4</v>
      </c>
    </row>
    <row r="40296" spans="6:6">
      <c r="F40296" s="1" t="s">
        <v>4</v>
      </c>
    </row>
    <row r="40297" spans="6:6">
      <c r="F40297" s="1" t="s">
        <v>4</v>
      </c>
    </row>
    <row r="40298" spans="6:6">
      <c r="F40298" s="1" t="s">
        <v>4</v>
      </c>
    </row>
    <row r="40299" spans="6:6">
      <c r="F40299" s="1" t="s">
        <v>4</v>
      </c>
    </row>
    <row r="40300" spans="6:6">
      <c r="F40300" s="1" t="s">
        <v>4</v>
      </c>
    </row>
    <row r="40301" spans="6:6">
      <c r="F40301" s="1" t="s">
        <v>4</v>
      </c>
    </row>
    <row r="40302" spans="6:6">
      <c r="F40302" s="1" t="s">
        <v>4</v>
      </c>
    </row>
    <row r="40303" spans="6:6">
      <c r="F40303" s="1" t="s">
        <v>4</v>
      </c>
    </row>
    <row r="40304" spans="6:6">
      <c r="F40304" s="1" t="s">
        <v>4</v>
      </c>
    </row>
    <row r="40305" spans="6:6">
      <c r="F40305" s="1" t="s">
        <v>4</v>
      </c>
    </row>
    <row r="40306" spans="6:6">
      <c r="F40306" s="1" t="s">
        <v>4</v>
      </c>
    </row>
    <row r="40307" spans="6:6">
      <c r="F40307" s="1" t="s">
        <v>4</v>
      </c>
    </row>
    <row r="40308" spans="6:6">
      <c r="F40308" s="1" t="s">
        <v>4</v>
      </c>
    </row>
    <row r="40309" spans="6:6">
      <c r="F40309" s="1" t="s">
        <v>4</v>
      </c>
    </row>
    <row r="40310" spans="6:6">
      <c r="F40310" s="1" t="s">
        <v>4</v>
      </c>
    </row>
    <row r="40311" spans="6:6">
      <c r="F40311" s="1" t="s">
        <v>4</v>
      </c>
    </row>
    <row r="40312" spans="6:6">
      <c r="F40312" s="1" t="s">
        <v>4</v>
      </c>
    </row>
    <row r="40313" spans="6:6">
      <c r="F40313" s="1" t="s">
        <v>4</v>
      </c>
    </row>
    <row r="40314" spans="6:6">
      <c r="F40314" s="1" t="s">
        <v>4</v>
      </c>
    </row>
    <row r="40315" spans="6:6">
      <c r="F40315" s="1" t="s">
        <v>4</v>
      </c>
    </row>
    <row r="40316" spans="6:6">
      <c r="F40316" s="1" t="s">
        <v>4</v>
      </c>
    </row>
    <row r="40317" spans="6:6">
      <c r="F40317" s="1" t="s">
        <v>4</v>
      </c>
    </row>
    <row r="40318" spans="6:6">
      <c r="F40318" s="1" t="s">
        <v>4</v>
      </c>
    </row>
    <row r="40319" spans="6:6">
      <c r="F40319" s="1" t="s">
        <v>4</v>
      </c>
    </row>
    <row r="40320" spans="6:6">
      <c r="F40320" s="1" t="s">
        <v>4</v>
      </c>
    </row>
    <row r="40321" spans="6:6">
      <c r="F40321" s="1" t="s">
        <v>4</v>
      </c>
    </row>
    <row r="40322" spans="6:6">
      <c r="F40322" s="1" t="s">
        <v>4</v>
      </c>
    </row>
    <row r="40323" spans="6:6">
      <c r="F40323" s="1" t="s">
        <v>4</v>
      </c>
    </row>
    <row r="40324" spans="6:6">
      <c r="F40324" s="1" t="s">
        <v>4</v>
      </c>
    </row>
    <row r="40325" spans="6:6">
      <c r="F40325" s="1" t="s">
        <v>4</v>
      </c>
    </row>
    <row r="40326" spans="6:6">
      <c r="F40326" s="1" t="s">
        <v>4</v>
      </c>
    </row>
    <row r="40327" spans="6:6">
      <c r="F40327" s="1" t="s">
        <v>4</v>
      </c>
    </row>
    <row r="40328" spans="6:6">
      <c r="F40328" s="1" t="s">
        <v>4</v>
      </c>
    </row>
    <row r="40329" spans="6:6">
      <c r="F40329" s="1" t="s">
        <v>4</v>
      </c>
    </row>
    <row r="40330" spans="6:6">
      <c r="F40330" s="1" t="s">
        <v>4</v>
      </c>
    </row>
    <row r="40331" spans="6:6">
      <c r="F40331" s="1" t="s">
        <v>4</v>
      </c>
    </row>
    <row r="40332" spans="6:6">
      <c r="F40332" s="1" t="s">
        <v>4</v>
      </c>
    </row>
    <row r="40333" spans="6:6">
      <c r="F40333" s="1" t="s">
        <v>4</v>
      </c>
    </row>
    <row r="40334" spans="6:6">
      <c r="F40334" s="1" t="s">
        <v>4</v>
      </c>
    </row>
    <row r="40335" spans="6:6">
      <c r="F40335" s="1" t="s">
        <v>4</v>
      </c>
    </row>
    <row r="40336" spans="6:6">
      <c r="F40336" s="1" t="s">
        <v>4</v>
      </c>
    </row>
    <row r="40337" spans="6:6">
      <c r="F40337" s="1" t="s">
        <v>4</v>
      </c>
    </row>
    <row r="40338" spans="6:6">
      <c r="F40338" s="1" t="s">
        <v>4</v>
      </c>
    </row>
    <row r="40339" spans="6:6">
      <c r="F40339" s="1" t="s">
        <v>4</v>
      </c>
    </row>
    <row r="40340" spans="6:6">
      <c r="F40340" s="1" t="s">
        <v>4</v>
      </c>
    </row>
    <row r="40341" spans="6:6">
      <c r="F40341" s="1" t="s">
        <v>4</v>
      </c>
    </row>
    <row r="40342" spans="6:6">
      <c r="F40342" s="1" t="s">
        <v>4</v>
      </c>
    </row>
    <row r="40343" spans="6:6">
      <c r="F40343" s="1" t="s">
        <v>4</v>
      </c>
    </row>
    <row r="40344" spans="6:6">
      <c r="F40344" s="1" t="s">
        <v>4</v>
      </c>
    </row>
    <row r="40345" spans="6:6">
      <c r="F40345" s="1" t="s">
        <v>4</v>
      </c>
    </row>
    <row r="40346" spans="6:6">
      <c r="F40346" s="1" t="s">
        <v>4</v>
      </c>
    </row>
    <row r="40347" spans="6:6">
      <c r="F40347" s="1" t="s">
        <v>4</v>
      </c>
    </row>
    <row r="40348" spans="6:6">
      <c r="F40348" s="1" t="s">
        <v>4</v>
      </c>
    </row>
    <row r="40349" spans="6:6">
      <c r="F40349" s="1" t="s">
        <v>4</v>
      </c>
    </row>
    <row r="40350" spans="6:6">
      <c r="F40350" s="1" t="s">
        <v>4</v>
      </c>
    </row>
    <row r="40351" spans="6:6">
      <c r="F40351" s="1" t="s">
        <v>4</v>
      </c>
    </row>
    <row r="40352" spans="6:6">
      <c r="F40352" s="1" t="s">
        <v>4</v>
      </c>
    </row>
    <row r="40353" spans="6:6">
      <c r="F40353" s="1" t="s">
        <v>4</v>
      </c>
    </row>
    <row r="40354" spans="6:6">
      <c r="F40354" s="1" t="s">
        <v>4</v>
      </c>
    </row>
    <row r="40355" spans="6:6">
      <c r="F40355" s="1" t="s">
        <v>4</v>
      </c>
    </row>
    <row r="40356" spans="6:6">
      <c r="F40356" s="1" t="s">
        <v>4</v>
      </c>
    </row>
    <row r="40357" spans="6:6">
      <c r="F40357" s="1" t="s">
        <v>4</v>
      </c>
    </row>
    <row r="40358" spans="6:6">
      <c r="F40358" s="1" t="s">
        <v>4</v>
      </c>
    </row>
    <row r="40359" spans="6:6">
      <c r="F40359" s="1" t="s">
        <v>4</v>
      </c>
    </row>
    <row r="40360" spans="6:6">
      <c r="F40360" s="1" t="s">
        <v>4</v>
      </c>
    </row>
    <row r="40361" spans="6:6">
      <c r="F40361" s="1" t="s">
        <v>4</v>
      </c>
    </row>
    <row r="40362" spans="6:6">
      <c r="F40362" s="1" t="s">
        <v>4</v>
      </c>
    </row>
    <row r="40363" spans="6:6">
      <c r="F40363" s="1" t="s">
        <v>4</v>
      </c>
    </row>
    <row r="40364" spans="6:6">
      <c r="F40364" s="1" t="s">
        <v>4</v>
      </c>
    </row>
    <row r="40365" spans="6:6">
      <c r="F40365" s="1" t="s">
        <v>4</v>
      </c>
    </row>
    <row r="40366" spans="6:6">
      <c r="F40366" s="1" t="s">
        <v>4</v>
      </c>
    </row>
    <row r="40367" spans="6:6">
      <c r="F40367" s="1" t="s">
        <v>4</v>
      </c>
    </row>
    <row r="40368" spans="6:6">
      <c r="F40368" s="1" t="s">
        <v>4</v>
      </c>
    </row>
    <row r="40369" spans="6:6">
      <c r="F40369" s="1" t="s">
        <v>4</v>
      </c>
    </row>
    <row r="40370" spans="6:6">
      <c r="F40370" s="1" t="s">
        <v>4</v>
      </c>
    </row>
    <row r="40371" spans="6:6">
      <c r="F40371" s="1" t="s">
        <v>4</v>
      </c>
    </row>
    <row r="40372" spans="6:6">
      <c r="F40372" s="1" t="s">
        <v>4</v>
      </c>
    </row>
    <row r="40373" spans="6:6">
      <c r="F40373" s="1" t="s">
        <v>4</v>
      </c>
    </row>
    <row r="40374" spans="6:6">
      <c r="F40374" s="1" t="s">
        <v>4</v>
      </c>
    </row>
    <row r="40375" spans="6:6">
      <c r="F40375" s="1" t="s">
        <v>4</v>
      </c>
    </row>
    <row r="40376" spans="6:6">
      <c r="F40376" s="1" t="s">
        <v>4</v>
      </c>
    </row>
    <row r="40377" spans="6:6">
      <c r="F40377" s="1" t="s">
        <v>4</v>
      </c>
    </row>
    <row r="40378" spans="6:6">
      <c r="F40378" s="1" t="s">
        <v>4</v>
      </c>
    </row>
    <row r="40379" spans="6:6">
      <c r="F40379" s="1" t="s">
        <v>4</v>
      </c>
    </row>
    <row r="40380" spans="6:6">
      <c r="F40380" s="1" t="s">
        <v>4</v>
      </c>
    </row>
    <row r="40381" spans="6:6">
      <c r="F40381" s="1" t="s">
        <v>4</v>
      </c>
    </row>
    <row r="40382" spans="6:6">
      <c r="F40382" s="1" t="s">
        <v>4</v>
      </c>
    </row>
    <row r="40383" spans="6:6">
      <c r="F40383" s="1" t="s">
        <v>4</v>
      </c>
    </row>
    <row r="40384" spans="6:6">
      <c r="F40384" s="1" t="s">
        <v>4</v>
      </c>
    </row>
    <row r="40385" spans="6:6">
      <c r="F40385" s="1" t="s">
        <v>4</v>
      </c>
    </row>
    <row r="40386" spans="6:6">
      <c r="F40386" s="1" t="s">
        <v>4</v>
      </c>
    </row>
    <row r="40387" spans="6:6">
      <c r="F40387" s="1" t="s">
        <v>4</v>
      </c>
    </row>
    <row r="40388" spans="6:6">
      <c r="F40388" s="1" t="s">
        <v>4</v>
      </c>
    </row>
    <row r="40389" spans="6:6">
      <c r="F40389" s="1" t="s">
        <v>4</v>
      </c>
    </row>
    <row r="40390" spans="6:6">
      <c r="F40390" s="1" t="s">
        <v>4</v>
      </c>
    </row>
    <row r="40391" spans="6:6">
      <c r="F40391" s="1" t="s">
        <v>4</v>
      </c>
    </row>
    <row r="40392" spans="6:6">
      <c r="F40392" s="1" t="s">
        <v>4</v>
      </c>
    </row>
    <row r="40393" spans="6:6">
      <c r="F40393" s="1" t="s">
        <v>4</v>
      </c>
    </row>
    <row r="40394" spans="6:6">
      <c r="F40394" s="1" t="s">
        <v>4</v>
      </c>
    </row>
    <row r="40395" spans="6:6">
      <c r="F40395" s="1" t="s">
        <v>4</v>
      </c>
    </row>
    <row r="40396" spans="6:6">
      <c r="F40396" s="1" t="s">
        <v>4</v>
      </c>
    </row>
    <row r="40397" spans="6:6">
      <c r="F40397" s="1" t="s">
        <v>4</v>
      </c>
    </row>
    <row r="40398" spans="6:6">
      <c r="F40398" s="1" t="s">
        <v>4</v>
      </c>
    </row>
    <row r="40399" spans="6:6">
      <c r="F40399" s="1" t="s">
        <v>4</v>
      </c>
    </row>
    <row r="40400" spans="6:6">
      <c r="F40400" s="1" t="s">
        <v>4</v>
      </c>
    </row>
    <row r="40401" spans="6:6">
      <c r="F40401" s="1" t="s">
        <v>4</v>
      </c>
    </row>
    <row r="40402" spans="6:6">
      <c r="F40402" s="1" t="s">
        <v>4</v>
      </c>
    </row>
    <row r="40403" spans="6:6">
      <c r="F40403" s="1" t="s">
        <v>4</v>
      </c>
    </row>
    <row r="40404" spans="6:6">
      <c r="F40404" s="1" t="s">
        <v>4</v>
      </c>
    </row>
    <row r="40405" spans="6:6">
      <c r="F40405" s="1" t="s">
        <v>4</v>
      </c>
    </row>
    <row r="40406" spans="6:6">
      <c r="F40406" s="1" t="s">
        <v>4</v>
      </c>
    </row>
    <row r="40407" spans="6:6">
      <c r="F40407" s="1" t="s">
        <v>4</v>
      </c>
    </row>
    <row r="40408" spans="6:6">
      <c r="F40408" s="1" t="s">
        <v>4</v>
      </c>
    </row>
    <row r="40409" spans="6:6">
      <c r="F40409" s="1" t="s">
        <v>4</v>
      </c>
    </row>
    <row r="40410" spans="6:6">
      <c r="F40410" s="1" t="s">
        <v>4</v>
      </c>
    </row>
    <row r="40411" spans="6:6">
      <c r="F40411" s="1" t="s">
        <v>4</v>
      </c>
    </row>
    <row r="40412" spans="6:6">
      <c r="F40412" s="1" t="s">
        <v>4</v>
      </c>
    </row>
    <row r="40413" spans="6:6">
      <c r="F40413" s="1" t="s">
        <v>4</v>
      </c>
    </row>
    <row r="40414" spans="6:6">
      <c r="F40414" s="1" t="s">
        <v>4</v>
      </c>
    </row>
    <row r="40415" spans="6:6">
      <c r="F40415" s="1" t="s">
        <v>4</v>
      </c>
    </row>
    <row r="40416" spans="6:6">
      <c r="F40416" s="1" t="s">
        <v>4</v>
      </c>
    </row>
    <row r="40417" spans="6:6">
      <c r="F40417" s="1" t="s">
        <v>4</v>
      </c>
    </row>
    <row r="40418" spans="6:6">
      <c r="F40418" s="1" t="s">
        <v>4</v>
      </c>
    </row>
    <row r="40419" spans="6:6">
      <c r="F40419" s="1" t="s">
        <v>4</v>
      </c>
    </row>
    <row r="40420" spans="6:6">
      <c r="F40420" s="1" t="s">
        <v>4</v>
      </c>
    </row>
    <row r="40421" spans="6:6">
      <c r="F40421" s="1" t="s">
        <v>4</v>
      </c>
    </row>
    <row r="40422" spans="6:6">
      <c r="F40422" s="1" t="s">
        <v>4</v>
      </c>
    </row>
    <row r="40423" spans="6:6">
      <c r="F40423" s="1" t="s">
        <v>4</v>
      </c>
    </row>
    <row r="40424" spans="6:6">
      <c r="F40424" s="1" t="s">
        <v>4</v>
      </c>
    </row>
    <row r="40425" spans="6:6">
      <c r="F40425" s="1" t="s">
        <v>4</v>
      </c>
    </row>
    <row r="40426" spans="6:6">
      <c r="F40426" s="1" t="s">
        <v>4</v>
      </c>
    </row>
    <row r="40427" spans="6:6">
      <c r="F40427" s="1" t="s">
        <v>4</v>
      </c>
    </row>
    <row r="40428" spans="6:6">
      <c r="F40428" s="1" t="s">
        <v>4</v>
      </c>
    </row>
    <row r="40429" spans="6:6">
      <c r="F40429" s="1" t="s">
        <v>4</v>
      </c>
    </row>
    <row r="40430" spans="6:6">
      <c r="F40430" s="1" t="s">
        <v>4</v>
      </c>
    </row>
    <row r="40431" spans="6:6">
      <c r="F40431" s="1" t="s">
        <v>4</v>
      </c>
    </row>
    <row r="40432" spans="6:6">
      <c r="F40432" s="1" t="s">
        <v>4</v>
      </c>
    </row>
    <row r="40433" spans="6:6">
      <c r="F40433" s="1" t="s">
        <v>4</v>
      </c>
    </row>
    <row r="40434" spans="6:6">
      <c r="F40434" s="1" t="s">
        <v>4</v>
      </c>
    </row>
    <row r="40435" spans="6:6">
      <c r="F40435" s="1" t="s">
        <v>4</v>
      </c>
    </row>
    <row r="40436" spans="6:6">
      <c r="F40436" s="1" t="s">
        <v>4</v>
      </c>
    </row>
    <row r="40437" spans="6:6">
      <c r="F40437" s="1" t="s">
        <v>4</v>
      </c>
    </row>
    <row r="40438" spans="6:6">
      <c r="F40438" s="1" t="s">
        <v>4</v>
      </c>
    </row>
    <row r="40439" spans="6:6">
      <c r="F40439" s="1" t="s">
        <v>4</v>
      </c>
    </row>
    <row r="40440" spans="6:6">
      <c r="F40440" s="1" t="s">
        <v>4</v>
      </c>
    </row>
    <row r="40441" spans="6:6">
      <c r="F40441" s="1" t="s">
        <v>4</v>
      </c>
    </row>
    <row r="40442" spans="6:6">
      <c r="F40442" s="1" t="s">
        <v>4</v>
      </c>
    </row>
    <row r="40443" spans="6:6">
      <c r="F40443" s="1" t="s">
        <v>4</v>
      </c>
    </row>
    <row r="40444" spans="6:6">
      <c r="F40444" s="1" t="s">
        <v>4</v>
      </c>
    </row>
    <row r="40445" spans="6:6">
      <c r="F40445" s="1" t="s">
        <v>4</v>
      </c>
    </row>
    <row r="40446" spans="6:6">
      <c r="F40446" s="1" t="s">
        <v>4</v>
      </c>
    </row>
    <row r="40447" spans="6:6">
      <c r="F40447" s="1" t="s">
        <v>4</v>
      </c>
    </row>
    <row r="40448" spans="6:6">
      <c r="F40448" s="1" t="s">
        <v>4</v>
      </c>
    </row>
    <row r="40449" spans="6:6">
      <c r="F40449" s="1" t="s">
        <v>4</v>
      </c>
    </row>
    <row r="40450" spans="6:6">
      <c r="F40450" s="1" t="s">
        <v>4</v>
      </c>
    </row>
    <row r="40451" spans="6:6">
      <c r="F40451" s="1" t="s">
        <v>4</v>
      </c>
    </row>
    <row r="40452" spans="6:6">
      <c r="F40452" s="1" t="s">
        <v>4</v>
      </c>
    </row>
    <row r="40453" spans="6:6">
      <c r="F40453" s="1" t="s">
        <v>4</v>
      </c>
    </row>
    <row r="40454" spans="6:6">
      <c r="F40454" s="1" t="s">
        <v>4</v>
      </c>
    </row>
    <row r="40455" spans="6:6">
      <c r="F40455" s="1" t="s">
        <v>4</v>
      </c>
    </row>
    <row r="40456" spans="6:6">
      <c r="F40456" s="1" t="s">
        <v>4</v>
      </c>
    </row>
    <row r="40457" spans="6:6">
      <c r="F40457" s="1" t="s">
        <v>4</v>
      </c>
    </row>
    <row r="40458" spans="6:6">
      <c r="F40458" s="1" t="s">
        <v>4</v>
      </c>
    </row>
    <row r="40459" spans="6:6">
      <c r="F40459" s="1" t="s">
        <v>4</v>
      </c>
    </row>
    <row r="40460" spans="6:6">
      <c r="F40460" s="1" t="s">
        <v>4</v>
      </c>
    </row>
    <row r="40461" spans="6:6">
      <c r="F40461" s="1" t="s">
        <v>4</v>
      </c>
    </row>
    <row r="40462" spans="6:6">
      <c r="F40462" s="1" t="s">
        <v>4</v>
      </c>
    </row>
    <row r="40463" spans="6:6">
      <c r="F40463" s="1" t="s">
        <v>4</v>
      </c>
    </row>
    <row r="40464" spans="6:6">
      <c r="F40464" s="1" t="s">
        <v>4</v>
      </c>
    </row>
    <row r="40465" spans="6:6">
      <c r="F40465" s="1" t="s">
        <v>4</v>
      </c>
    </row>
    <row r="40466" spans="6:6">
      <c r="F40466" s="1" t="s">
        <v>4</v>
      </c>
    </row>
    <row r="40467" spans="6:6">
      <c r="F40467" s="1" t="s">
        <v>4</v>
      </c>
    </row>
    <row r="40468" spans="6:6">
      <c r="F40468" s="1" t="s">
        <v>4</v>
      </c>
    </row>
    <row r="40469" spans="6:6">
      <c r="F40469" s="1" t="s">
        <v>4</v>
      </c>
    </row>
    <row r="40470" spans="6:6">
      <c r="F40470" s="1" t="s">
        <v>4</v>
      </c>
    </row>
    <row r="40471" spans="6:6">
      <c r="F40471" s="1" t="s">
        <v>4</v>
      </c>
    </row>
    <row r="40472" spans="6:6">
      <c r="F40472" s="1" t="s">
        <v>4</v>
      </c>
    </row>
    <row r="40473" spans="6:6">
      <c r="F40473" s="1" t="s">
        <v>4</v>
      </c>
    </row>
    <row r="40474" spans="6:6">
      <c r="F40474" s="1" t="s">
        <v>4</v>
      </c>
    </row>
    <row r="40475" spans="6:6">
      <c r="F40475" s="1" t="s">
        <v>4</v>
      </c>
    </row>
    <row r="40476" spans="6:6">
      <c r="F40476" s="1" t="s">
        <v>4</v>
      </c>
    </row>
    <row r="40477" spans="6:6">
      <c r="F40477" s="1" t="s">
        <v>4</v>
      </c>
    </row>
    <row r="40478" spans="6:6">
      <c r="F40478" s="1" t="s">
        <v>4</v>
      </c>
    </row>
    <row r="40479" spans="6:6">
      <c r="F40479" s="1" t="s">
        <v>4</v>
      </c>
    </row>
    <row r="40480" spans="6:6">
      <c r="F40480" s="1" t="s">
        <v>4</v>
      </c>
    </row>
    <row r="40481" spans="6:6">
      <c r="F40481" s="1" t="s">
        <v>4</v>
      </c>
    </row>
    <row r="40482" spans="6:6">
      <c r="F40482" s="1" t="s">
        <v>4</v>
      </c>
    </row>
    <row r="40483" spans="6:6">
      <c r="F40483" s="1" t="s">
        <v>4</v>
      </c>
    </row>
    <row r="40484" spans="6:6">
      <c r="F40484" s="1" t="s">
        <v>4</v>
      </c>
    </row>
    <row r="40485" spans="6:6">
      <c r="F40485" s="1" t="s">
        <v>4</v>
      </c>
    </row>
    <row r="40486" spans="6:6">
      <c r="F40486" s="1" t="s">
        <v>4</v>
      </c>
    </row>
    <row r="40487" spans="6:6">
      <c r="F40487" s="1" t="s">
        <v>4</v>
      </c>
    </row>
    <row r="40488" spans="6:6">
      <c r="F40488" s="1" t="s">
        <v>4</v>
      </c>
    </row>
    <row r="40489" spans="6:6">
      <c r="F40489" s="1" t="s">
        <v>4</v>
      </c>
    </row>
    <row r="40490" spans="6:6">
      <c r="F40490" s="1" t="s">
        <v>4</v>
      </c>
    </row>
    <row r="40491" spans="6:6">
      <c r="F40491" s="1" t="s">
        <v>4</v>
      </c>
    </row>
    <row r="40492" spans="6:6">
      <c r="F40492" s="1" t="s">
        <v>4</v>
      </c>
    </row>
    <row r="40493" spans="6:6">
      <c r="F40493" s="1" t="s">
        <v>4</v>
      </c>
    </row>
    <row r="40494" spans="6:6">
      <c r="F40494" s="1" t="s">
        <v>4</v>
      </c>
    </row>
    <row r="40495" spans="6:6">
      <c r="F40495" s="1" t="s">
        <v>4</v>
      </c>
    </row>
    <row r="40496" spans="6:6">
      <c r="F40496" s="1" t="s">
        <v>4</v>
      </c>
    </row>
    <row r="40497" spans="6:6">
      <c r="F40497" s="1" t="s">
        <v>4</v>
      </c>
    </row>
    <row r="40498" spans="6:6">
      <c r="F40498" s="1" t="s">
        <v>4</v>
      </c>
    </row>
    <row r="40499" spans="6:6">
      <c r="F40499" s="1" t="s">
        <v>4</v>
      </c>
    </row>
    <row r="40500" spans="6:6">
      <c r="F40500" s="1" t="s">
        <v>4</v>
      </c>
    </row>
    <row r="40501" spans="6:6">
      <c r="F40501" s="1" t="s">
        <v>4</v>
      </c>
    </row>
    <row r="40502" spans="6:6">
      <c r="F40502" s="1" t="s">
        <v>4</v>
      </c>
    </row>
    <row r="40503" spans="6:6">
      <c r="F40503" s="1" t="s">
        <v>4</v>
      </c>
    </row>
    <row r="40504" spans="6:6">
      <c r="F40504" s="1" t="s">
        <v>4</v>
      </c>
    </row>
    <row r="40505" spans="6:6">
      <c r="F40505" s="1" t="s">
        <v>4</v>
      </c>
    </row>
    <row r="40506" spans="6:6">
      <c r="F40506" s="1" t="s">
        <v>4</v>
      </c>
    </row>
    <row r="40507" spans="6:6">
      <c r="F40507" s="1" t="s">
        <v>4</v>
      </c>
    </row>
    <row r="40508" spans="6:6">
      <c r="F40508" s="1" t="s">
        <v>4</v>
      </c>
    </row>
    <row r="40509" spans="6:6">
      <c r="F40509" s="1" t="s">
        <v>4</v>
      </c>
    </row>
    <row r="40510" spans="6:6">
      <c r="F40510" s="1" t="s">
        <v>4</v>
      </c>
    </row>
    <row r="40511" spans="6:6">
      <c r="F40511" s="1" t="s">
        <v>4</v>
      </c>
    </row>
    <row r="40512" spans="6:6">
      <c r="F40512" s="1" t="s">
        <v>4</v>
      </c>
    </row>
    <row r="40513" spans="6:6">
      <c r="F40513" s="1" t="s">
        <v>4</v>
      </c>
    </row>
    <row r="40514" spans="6:6">
      <c r="F40514" s="1" t="s">
        <v>4</v>
      </c>
    </row>
    <row r="40515" spans="6:6">
      <c r="F40515" s="1" t="s">
        <v>4</v>
      </c>
    </row>
    <row r="40516" spans="6:6">
      <c r="F40516" s="1" t="s">
        <v>4</v>
      </c>
    </row>
    <row r="40517" spans="6:6">
      <c r="F40517" s="1" t="s">
        <v>4</v>
      </c>
    </row>
    <row r="40518" spans="6:6">
      <c r="F40518" s="1" t="s">
        <v>4</v>
      </c>
    </row>
    <row r="40519" spans="6:6">
      <c r="F40519" s="1" t="s">
        <v>4</v>
      </c>
    </row>
    <row r="40520" spans="6:6">
      <c r="F40520" s="1" t="s">
        <v>4</v>
      </c>
    </row>
    <row r="40521" spans="6:6">
      <c r="F40521" s="1" t="s">
        <v>4</v>
      </c>
    </row>
    <row r="40522" spans="6:6">
      <c r="F40522" s="1" t="s">
        <v>4</v>
      </c>
    </row>
    <row r="40523" spans="6:6">
      <c r="F40523" s="1" t="s">
        <v>4</v>
      </c>
    </row>
    <row r="40524" spans="6:6">
      <c r="F40524" s="1" t="s">
        <v>4</v>
      </c>
    </row>
    <row r="40525" spans="6:6">
      <c r="F40525" s="1" t="s">
        <v>4</v>
      </c>
    </row>
    <row r="40526" spans="6:6">
      <c r="F40526" s="1" t="s">
        <v>4</v>
      </c>
    </row>
    <row r="40527" spans="6:6">
      <c r="F40527" s="1" t="s">
        <v>4</v>
      </c>
    </row>
    <row r="40528" spans="6:6">
      <c r="F40528" s="1" t="s">
        <v>4</v>
      </c>
    </row>
    <row r="40529" spans="6:6">
      <c r="F40529" s="1" t="s">
        <v>4</v>
      </c>
    </row>
    <row r="40530" spans="6:6">
      <c r="F40530" s="1" t="s">
        <v>4</v>
      </c>
    </row>
    <row r="40531" spans="6:6">
      <c r="F40531" s="1" t="s">
        <v>4</v>
      </c>
    </row>
    <row r="40532" spans="6:6">
      <c r="F40532" s="1" t="s">
        <v>4</v>
      </c>
    </row>
    <row r="40533" spans="6:6">
      <c r="F40533" s="1" t="s">
        <v>4</v>
      </c>
    </row>
    <row r="40534" spans="6:6">
      <c r="F40534" s="1" t="s">
        <v>4</v>
      </c>
    </row>
    <row r="40535" spans="6:6">
      <c r="F40535" s="1" t="s">
        <v>4</v>
      </c>
    </row>
    <row r="40536" spans="6:6">
      <c r="F40536" s="1" t="s">
        <v>4</v>
      </c>
    </row>
    <row r="40537" spans="6:6">
      <c r="F40537" s="1" t="s">
        <v>4</v>
      </c>
    </row>
    <row r="40538" spans="6:6">
      <c r="F40538" s="1" t="s">
        <v>4</v>
      </c>
    </row>
    <row r="40539" spans="6:6">
      <c r="F40539" s="1" t="s">
        <v>4</v>
      </c>
    </row>
    <row r="40540" spans="6:6">
      <c r="F40540" s="1" t="s">
        <v>4</v>
      </c>
    </row>
    <row r="40541" spans="6:6">
      <c r="F40541" s="1" t="s">
        <v>4</v>
      </c>
    </row>
    <row r="40542" spans="6:6">
      <c r="F40542" s="1" t="s">
        <v>4</v>
      </c>
    </row>
    <row r="40543" spans="6:6">
      <c r="F40543" s="1" t="s">
        <v>4</v>
      </c>
    </row>
    <row r="40544" spans="6:6">
      <c r="F40544" s="1" t="s">
        <v>4</v>
      </c>
    </row>
    <row r="40545" spans="6:6">
      <c r="F40545" s="1" t="s">
        <v>4</v>
      </c>
    </row>
    <row r="40546" spans="6:6">
      <c r="F40546" s="1" t="s">
        <v>4</v>
      </c>
    </row>
    <row r="40547" spans="6:6">
      <c r="F40547" s="1" t="s">
        <v>4</v>
      </c>
    </row>
    <row r="40548" spans="6:6">
      <c r="F40548" s="1" t="s">
        <v>4</v>
      </c>
    </row>
    <row r="40549" spans="6:6">
      <c r="F40549" s="1" t="s">
        <v>4</v>
      </c>
    </row>
    <row r="40550" spans="6:6">
      <c r="F40550" s="1" t="s">
        <v>4</v>
      </c>
    </row>
    <row r="40551" spans="6:6">
      <c r="F40551" s="1" t="s">
        <v>4</v>
      </c>
    </row>
    <row r="40552" spans="6:6">
      <c r="F40552" s="1" t="s">
        <v>4</v>
      </c>
    </row>
    <row r="40553" spans="6:6">
      <c r="F40553" s="1" t="s">
        <v>4</v>
      </c>
    </row>
    <row r="40554" spans="6:6">
      <c r="F40554" s="1" t="s">
        <v>4</v>
      </c>
    </row>
    <row r="40555" spans="6:6">
      <c r="F40555" s="1" t="s">
        <v>4</v>
      </c>
    </row>
    <row r="40556" spans="6:6">
      <c r="F40556" s="1" t="s">
        <v>4</v>
      </c>
    </row>
    <row r="40557" spans="6:6">
      <c r="F40557" s="1" t="s">
        <v>4</v>
      </c>
    </row>
    <row r="40558" spans="6:6">
      <c r="F40558" s="1" t="s">
        <v>4</v>
      </c>
    </row>
    <row r="40559" spans="6:6">
      <c r="F40559" s="1" t="s">
        <v>4</v>
      </c>
    </row>
    <row r="40560" spans="6:6">
      <c r="F40560" s="1" t="s">
        <v>4</v>
      </c>
    </row>
    <row r="40561" spans="6:6">
      <c r="F40561" s="1" t="s">
        <v>4</v>
      </c>
    </row>
    <row r="40562" spans="6:6">
      <c r="F40562" s="1" t="s">
        <v>4</v>
      </c>
    </row>
    <row r="40563" spans="6:6">
      <c r="F40563" s="1" t="s">
        <v>4</v>
      </c>
    </row>
    <row r="40564" spans="6:6">
      <c r="F40564" s="1" t="s">
        <v>4</v>
      </c>
    </row>
    <row r="40565" spans="6:6">
      <c r="F40565" s="1" t="s">
        <v>4</v>
      </c>
    </row>
    <row r="40566" spans="6:6">
      <c r="F40566" s="1" t="s">
        <v>4</v>
      </c>
    </row>
    <row r="40567" spans="6:6">
      <c r="F40567" s="1" t="s">
        <v>4</v>
      </c>
    </row>
    <row r="40568" spans="6:6">
      <c r="F40568" s="1" t="s">
        <v>4</v>
      </c>
    </row>
    <row r="40569" spans="6:6">
      <c r="F40569" s="1" t="s">
        <v>4</v>
      </c>
    </row>
    <row r="40570" spans="6:6">
      <c r="F40570" s="1" t="s">
        <v>4</v>
      </c>
    </row>
    <row r="40571" spans="6:6">
      <c r="F40571" s="1" t="s">
        <v>4</v>
      </c>
    </row>
    <row r="40572" spans="6:6">
      <c r="F40572" s="1" t="s">
        <v>4</v>
      </c>
    </row>
    <row r="40573" spans="6:6">
      <c r="F40573" s="1" t="s">
        <v>4</v>
      </c>
    </row>
    <row r="40574" spans="6:6">
      <c r="F40574" s="1" t="s">
        <v>4</v>
      </c>
    </row>
    <row r="40575" spans="6:6">
      <c r="F40575" s="1" t="s">
        <v>4</v>
      </c>
    </row>
    <row r="40576" spans="6:6">
      <c r="F40576" s="1" t="s">
        <v>4</v>
      </c>
    </row>
    <row r="40577" spans="6:6">
      <c r="F40577" s="1" t="s">
        <v>4</v>
      </c>
    </row>
    <row r="40578" spans="6:6">
      <c r="F40578" s="1" t="s">
        <v>4</v>
      </c>
    </row>
    <row r="40579" spans="6:6">
      <c r="F40579" s="1" t="s">
        <v>4</v>
      </c>
    </row>
    <row r="40580" spans="6:6">
      <c r="F40580" s="1" t="s">
        <v>4</v>
      </c>
    </row>
    <row r="40581" spans="6:6">
      <c r="F40581" s="1" t="s">
        <v>4</v>
      </c>
    </row>
    <row r="40582" spans="6:6">
      <c r="F40582" s="1" t="s">
        <v>4</v>
      </c>
    </row>
    <row r="40583" spans="6:6">
      <c r="F40583" s="1" t="s">
        <v>4</v>
      </c>
    </row>
    <row r="40584" spans="6:6">
      <c r="F40584" s="1" t="s">
        <v>4</v>
      </c>
    </row>
    <row r="40585" spans="6:6">
      <c r="F40585" s="1" t="s">
        <v>4</v>
      </c>
    </row>
    <row r="40586" spans="6:6">
      <c r="F40586" s="1" t="s">
        <v>4</v>
      </c>
    </row>
    <row r="40587" spans="6:6">
      <c r="F40587" s="1" t="s">
        <v>4</v>
      </c>
    </row>
    <row r="40588" spans="6:6">
      <c r="F40588" s="1" t="s">
        <v>4</v>
      </c>
    </row>
    <row r="40589" spans="6:6">
      <c r="F40589" s="1" t="s">
        <v>4</v>
      </c>
    </row>
    <row r="40590" spans="6:6">
      <c r="F40590" s="1" t="s">
        <v>4</v>
      </c>
    </row>
    <row r="40591" spans="6:6">
      <c r="F40591" s="1" t="s">
        <v>4</v>
      </c>
    </row>
    <row r="40592" spans="6:6">
      <c r="F40592" s="1" t="s">
        <v>4</v>
      </c>
    </row>
    <row r="40593" spans="6:6">
      <c r="F40593" s="1" t="s">
        <v>4</v>
      </c>
    </row>
    <row r="40594" spans="6:6">
      <c r="F40594" s="1" t="s">
        <v>4</v>
      </c>
    </row>
    <row r="40595" spans="6:6">
      <c r="F40595" s="1" t="s">
        <v>4</v>
      </c>
    </row>
    <row r="40596" spans="6:6">
      <c r="F40596" s="1" t="s">
        <v>4</v>
      </c>
    </row>
    <row r="40597" spans="6:6">
      <c r="F40597" s="1" t="s">
        <v>4</v>
      </c>
    </row>
    <row r="40598" spans="6:6">
      <c r="F40598" s="1" t="s">
        <v>4</v>
      </c>
    </row>
    <row r="40599" spans="6:6">
      <c r="F40599" s="1" t="s">
        <v>4</v>
      </c>
    </row>
    <row r="40600" spans="6:6">
      <c r="F40600" s="1" t="s">
        <v>4</v>
      </c>
    </row>
    <row r="40601" spans="6:6">
      <c r="F40601" s="1" t="s">
        <v>4</v>
      </c>
    </row>
    <row r="40602" spans="6:6">
      <c r="F40602" s="1" t="s">
        <v>4</v>
      </c>
    </row>
    <row r="40603" spans="6:6">
      <c r="F40603" s="1" t="s">
        <v>4</v>
      </c>
    </row>
    <row r="40604" spans="6:6">
      <c r="F40604" s="1" t="s">
        <v>4</v>
      </c>
    </row>
    <row r="40605" spans="6:6">
      <c r="F40605" s="1" t="s">
        <v>4</v>
      </c>
    </row>
    <row r="40606" spans="6:6">
      <c r="F40606" s="1" t="s">
        <v>4</v>
      </c>
    </row>
    <row r="40607" spans="6:6">
      <c r="F40607" s="1" t="s">
        <v>4</v>
      </c>
    </row>
    <row r="40608" spans="6:6">
      <c r="F40608" s="1" t="s">
        <v>4</v>
      </c>
    </row>
    <row r="40609" spans="6:6">
      <c r="F40609" s="1" t="s">
        <v>4</v>
      </c>
    </row>
    <row r="40610" spans="6:6">
      <c r="F40610" s="1" t="s">
        <v>4</v>
      </c>
    </row>
    <row r="40611" spans="6:6">
      <c r="F40611" s="1" t="s">
        <v>4</v>
      </c>
    </row>
    <row r="40612" spans="6:6">
      <c r="F40612" s="1" t="s">
        <v>4</v>
      </c>
    </row>
    <row r="40613" spans="6:6">
      <c r="F40613" s="1" t="s">
        <v>4</v>
      </c>
    </row>
    <row r="40614" spans="6:6">
      <c r="F40614" s="1" t="s">
        <v>4</v>
      </c>
    </row>
    <row r="40615" spans="6:6">
      <c r="F40615" s="1" t="s">
        <v>4</v>
      </c>
    </row>
    <row r="40616" spans="6:6">
      <c r="F40616" s="1" t="s">
        <v>4</v>
      </c>
    </row>
    <row r="40617" spans="6:6">
      <c r="F40617" s="1" t="s">
        <v>4</v>
      </c>
    </row>
    <row r="40618" spans="6:6">
      <c r="F40618" s="1" t="s">
        <v>4</v>
      </c>
    </row>
    <row r="40619" spans="6:6">
      <c r="F40619" s="1" t="s">
        <v>4</v>
      </c>
    </row>
    <row r="40620" spans="6:6">
      <c r="F40620" s="1" t="s">
        <v>4</v>
      </c>
    </row>
    <row r="40621" spans="6:6">
      <c r="F40621" s="1" t="s">
        <v>4</v>
      </c>
    </row>
    <row r="40622" spans="6:6">
      <c r="F40622" s="1" t="s">
        <v>4</v>
      </c>
    </row>
    <row r="40623" spans="6:6">
      <c r="F40623" s="1" t="s">
        <v>4</v>
      </c>
    </row>
    <row r="40624" spans="6:6">
      <c r="F40624" s="1" t="s">
        <v>4</v>
      </c>
    </row>
    <row r="40625" spans="6:6">
      <c r="F40625" s="1" t="s">
        <v>4</v>
      </c>
    </row>
    <row r="40626" spans="6:6">
      <c r="F40626" s="1" t="s">
        <v>4</v>
      </c>
    </row>
    <row r="40627" spans="6:6">
      <c r="F40627" s="1" t="s">
        <v>4</v>
      </c>
    </row>
    <row r="40628" spans="6:6">
      <c r="F40628" s="1" t="s">
        <v>4</v>
      </c>
    </row>
    <row r="40629" spans="6:6">
      <c r="F40629" s="1" t="s">
        <v>4</v>
      </c>
    </row>
    <row r="40630" spans="6:6">
      <c r="F40630" s="1" t="s">
        <v>4</v>
      </c>
    </row>
    <row r="40631" spans="6:6">
      <c r="F40631" s="1" t="s">
        <v>4</v>
      </c>
    </row>
    <row r="40632" spans="6:6">
      <c r="F40632" s="1" t="s">
        <v>4</v>
      </c>
    </row>
    <row r="40633" spans="6:6">
      <c r="F40633" s="1" t="s">
        <v>4</v>
      </c>
    </row>
    <row r="40634" spans="6:6">
      <c r="F40634" s="1" t="s">
        <v>4</v>
      </c>
    </row>
    <row r="40635" spans="6:6">
      <c r="F40635" s="1" t="s">
        <v>4</v>
      </c>
    </row>
    <row r="40636" spans="6:6">
      <c r="F40636" s="1" t="s">
        <v>4</v>
      </c>
    </row>
    <row r="40637" spans="6:6">
      <c r="F40637" s="1" t="s">
        <v>4</v>
      </c>
    </row>
    <row r="40638" spans="6:6">
      <c r="F40638" s="1" t="s">
        <v>4</v>
      </c>
    </row>
    <row r="40639" spans="6:6">
      <c r="F40639" s="1" t="s">
        <v>4</v>
      </c>
    </row>
    <row r="40640" spans="6:6">
      <c r="F40640" s="1" t="s">
        <v>4</v>
      </c>
    </row>
    <row r="40641" spans="6:6">
      <c r="F40641" s="1" t="s">
        <v>4</v>
      </c>
    </row>
    <row r="40642" spans="6:6">
      <c r="F40642" s="1" t="s">
        <v>4</v>
      </c>
    </row>
    <row r="40643" spans="6:6">
      <c r="F40643" s="1" t="s">
        <v>4</v>
      </c>
    </row>
    <row r="40644" spans="6:6">
      <c r="F40644" s="1" t="s">
        <v>4</v>
      </c>
    </row>
    <row r="40645" spans="6:6">
      <c r="F40645" s="1" t="s">
        <v>4</v>
      </c>
    </row>
    <row r="40646" spans="6:6">
      <c r="F40646" s="1" t="s">
        <v>4</v>
      </c>
    </row>
    <row r="40647" spans="6:6">
      <c r="F40647" s="1" t="s">
        <v>4</v>
      </c>
    </row>
    <row r="40648" spans="6:6">
      <c r="F40648" s="1" t="s">
        <v>4</v>
      </c>
    </row>
    <row r="40649" spans="6:6">
      <c r="F40649" s="1" t="s">
        <v>4</v>
      </c>
    </row>
    <row r="40650" spans="6:6">
      <c r="F40650" s="1" t="s">
        <v>4</v>
      </c>
    </row>
    <row r="40651" spans="6:6">
      <c r="F40651" s="1" t="s">
        <v>4</v>
      </c>
    </row>
    <row r="40652" spans="6:6">
      <c r="F40652" s="1" t="s">
        <v>4</v>
      </c>
    </row>
    <row r="40653" spans="6:6">
      <c r="F40653" s="1" t="s">
        <v>4</v>
      </c>
    </row>
    <row r="40654" spans="6:6">
      <c r="F40654" s="1" t="s">
        <v>4</v>
      </c>
    </row>
    <row r="40655" spans="6:6">
      <c r="F40655" s="1" t="s">
        <v>4</v>
      </c>
    </row>
    <row r="40656" spans="6:6">
      <c r="F40656" s="1" t="s">
        <v>4</v>
      </c>
    </row>
    <row r="40657" spans="6:6">
      <c r="F40657" s="1" t="s">
        <v>4</v>
      </c>
    </row>
    <row r="40658" spans="6:6">
      <c r="F40658" s="1" t="s">
        <v>4</v>
      </c>
    </row>
    <row r="40659" spans="6:6">
      <c r="F40659" s="1" t="s">
        <v>4</v>
      </c>
    </row>
    <row r="40660" spans="6:6">
      <c r="F40660" s="1" t="s">
        <v>4</v>
      </c>
    </row>
    <row r="40661" spans="6:6">
      <c r="F40661" s="1" t="s">
        <v>4</v>
      </c>
    </row>
    <row r="40662" spans="6:6">
      <c r="F40662" s="1" t="s">
        <v>4</v>
      </c>
    </row>
    <row r="40663" spans="6:6">
      <c r="F40663" s="1" t="s">
        <v>4</v>
      </c>
    </row>
    <row r="40664" spans="6:6">
      <c r="F40664" s="1" t="s">
        <v>4</v>
      </c>
    </row>
    <row r="40665" spans="6:6">
      <c r="F40665" s="1" t="s">
        <v>4</v>
      </c>
    </row>
    <row r="40666" spans="6:6">
      <c r="F40666" s="1" t="s">
        <v>4</v>
      </c>
    </row>
    <row r="40667" spans="6:6">
      <c r="F40667" s="1" t="s">
        <v>4</v>
      </c>
    </row>
    <row r="40668" spans="6:6">
      <c r="F40668" s="1" t="s">
        <v>4</v>
      </c>
    </row>
    <row r="40669" spans="6:6">
      <c r="F40669" s="1" t="s">
        <v>4</v>
      </c>
    </row>
    <row r="40670" spans="6:6">
      <c r="F40670" s="1" t="s">
        <v>4</v>
      </c>
    </row>
    <row r="40671" spans="6:6">
      <c r="F40671" s="1" t="s">
        <v>4</v>
      </c>
    </row>
    <row r="40672" spans="6:6">
      <c r="F40672" s="1" t="s">
        <v>4</v>
      </c>
    </row>
    <row r="40673" spans="6:6">
      <c r="F40673" s="1" t="s">
        <v>4</v>
      </c>
    </row>
    <row r="40674" spans="6:6">
      <c r="F40674" s="1" t="s">
        <v>4</v>
      </c>
    </row>
    <row r="40675" spans="6:6">
      <c r="F40675" s="1" t="s">
        <v>4</v>
      </c>
    </row>
    <row r="40676" spans="6:6">
      <c r="F40676" s="1" t="s">
        <v>4</v>
      </c>
    </row>
    <row r="40677" spans="6:6">
      <c r="F40677" s="1" t="s">
        <v>4</v>
      </c>
    </row>
    <row r="40678" spans="6:6">
      <c r="F40678" s="1" t="s">
        <v>4</v>
      </c>
    </row>
    <row r="40679" spans="6:6">
      <c r="F40679" s="1" t="s">
        <v>4</v>
      </c>
    </row>
    <row r="40680" spans="6:6">
      <c r="F40680" s="1" t="s">
        <v>4</v>
      </c>
    </row>
    <row r="40681" spans="6:6">
      <c r="F40681" s="1" t="s">
        <v>4</v>
      </c>
    </row>
    <row r="40682" spans="6:6">
      <c r="F40682" s="1" t="s">
        <v>4</v>
      </c>
    </row>
    <row r="40683" spans="6:6">
      <c r="F40683" s="1" t="s">
        <v>4</v>
      </c>
    </row>
    <row r="40684" spans="6:6">
      <c r="F40684" s="1" t="s">
        <v>4</v>
      </c>
    </row>
    <row r="40685" spans="6:6">
      <c r="F40685" s="1" t="s">
        <v>4</v>
      </c>
    </row>
    <row r="40686" spans="6:6">
      <c r="F40686" s="1" t="s">
        <v>4</v>
      </c>
    </row>
    <row r="40687" spans="6:6">
      <c r="F40687" s="1" t="s">
        <v>4</v>
      </c>
    </row>
    <row r="40688" spans="6:6">
      <c r="F40688" s="1" t="s">
        <v>4</v>
      </c>
    </row>
    <row r="40689" spans="6:6">
      <c r="F40689" s="1" t="s">
        <v>4</v>
      </c>
    </row>
    <row r="40690" spans="6:6">
      <c r="F40690" s="1" t="s">
        <v>4</v>
      </c>
    </row>
    <row r="40691" spans="6:6">
      <c r="F40691" s="1" t="s">
        <v>4</v>
      </c>
    </row>
    <row r="40692" spans="6:6">
      <c r="F40692" s="1" t="s">
        <v>4</v>
      </c>
    </row>
    <row r="40693" spans="6:6">
      <c r="F40693" s="1" t="s">
        <v>4</v>
      </c>
    </row>
    <row r="40694" spans="6:6">
      <c r="F40694" s="1" t="s">
        <v>4</v>
      </c>
    </row>
    <row r="40695" spans="6:6">
      <c r="F40695" s="1" t="s">
        <v>4</v>
      </c>
    </row>
    <row r="40696" spans="6:6">
      <c r="F40696" s="1" t="s">
        <v>4</v>
      </c>
    </row>
    <row r="40697" spans="6:6">
      <c r="F40697" s="1" t="s">
        <v>4</v>
      </c>
    </row>
    <row r="40698" spans="6:6">
      <c r="F40698" s="1" t="s">
        <v>4</v>
      </c>
    </row>
    <row r="40699" spans="6:6">
      <c r="F40699" s="1" t="s">
        <v>4</v>
      </c>
    </row>
    <row r="40700" spans="6:6">
      <c r="F40700" s="1" t="s">
        <v>4</v>
      </c>
    </row>
    <row r="40701" spans="6:6">
      <c r="F40701" s="1" t="s">
        <v>4</v>
      </c>
    </row>
    <row r="40702" spans="6:6">
      <c r="F40702" s="1" t="s">
        <v>4</v>
      </c>
    </row>
    <row r="40703" spans="6:6">
      <c r="F40703" s="1" t="s">
        <v>4</v>
      </c>
    </row>
    <row r="40704" spans="6:6">
      <c r="F40704" s="1" t="s">
        <v>4</v>
      </c>
    </row>
    <row r="40705" spans="6:6">
      <c r="F40705" s="1" t="s">
        <v>4</v>
      </c>
    </row>
    <row r="40706" spans="6:6">
      <c r="F40706" s="1" t="s">
        <v>4</v>
      </c>
    </row>
    <row r="40707" spans="6:6">
      <c r="F40707" s="1" t="s">
        <v>4</v>
      </c>
    </row>
    <row r="40708" spans="6:6">
      <c r="F40708" s="1" t="s">
        <v>4</v>
      </c>
    </row>
    <row r="40709" spans="6:6">
      <c r="F40709" s="1" t="s">
        <v>4</v>
      </c>
    </row>
    <row r="40710" spans="6:6">
      <c r="F40710" s="1" t="s">
        <v>4</v>
      </c>
    </row>
    <row r="40711" spans="6:6">
      <c r="F40711" s="1" t="s">
        <v>4</v>
      </c>
    </row>
    <row r="40712" spans="6:6">
      <c r="F40712" s="1" t="s">
        <v>4</v>
      </c>
    </row>
    <row r="40713" spans="6:6">
      <c r="F40713" s="1" t="s">
        <v>4</v>
      </c>
    </row>
    <row r="40714" spans="6:6">
      <c r="F40714" s="1" t="s">
        <v>4</v>
      </c>
    </row>
    <row r="40715" spans="6:6">
      <c r="F40715" s="1" t="s">
        <v>4</v>
      </c>
    </row>
    <row r="40716" spans="6:6">
      <c r="F40716" s="1" t="s">
        <v>4</v>
      </c>
    </row>
    <row r="40717" spans="6:6">
      <c r="F40717" s="1" t="s">
        <v>4</v>
      </c>
    </row>
    <row r="40718" spans="6:6">
      <c r="F40718" s="1" t="s">
        <v>4</v>
      </c>
    </row>
    <row r="40719" spans="6:6">
      <c r="F40719" s="1" t="s">
        <v>4</v>
      </c>
    </row>
    <row r="40720" spans="6:6">
      <c r="F40720" s="1" t="s">
        <v>4</v>
      </c>
    </row>
    <row r="40721" spans="6:6">
      <c r="F40721" s="1" t="s">
        <v>4</v>
      </c>
    </row>
    <row r="40722" spans="6:6">
      <c r="F40722" s="1" t="s">
        <v>4</v>
      </c>
    </row>
    <row r="40723" spans="6:6">
      <c r="F40723" s="1" t="s">
        <v>4</v>
      </c>
    </row>
    <row r="40724" spans="6:6">
      <c r="F40724" s="1" t="s">
        <v>4</v>
      </c>
    </row>
    <row r="40725" spans="6:6">
      <c r="F40725" s="1" t="s">
        <v>4</v>
      </c>
    </row>
    <row r="40726" spans="6:6">
      <c r="F40726" s="1" t="s">
        <v>4</v>
      </c>
    </row>
    <row r="40727" spans="6:6">
      <c r="F40727" s="1" t="s">
        <v>4</v>
      </c>
    </row>
    <row r="40728" spans="6:6">
      <c r="F40728" s="1" t="s">
        <v>4</v>
      </c>
    </row>
    <row r="40729" spans="6:6">
      <c r="F40729" s="1" t="s">
        <v>4</v>
      </c>
    </row>
    <row r="40730" spans="6:6">
      <c r="F40730" s="1" t="s">
        <v>4</v>
      </c>
    </row>
    <row r="40731" spans="6:6">
      <c r="F40731" s="1" t="s">
        <v>4</v>
      </c>
    </row>
    <row r="40732" spans="6:6">
      <c r="F40732" s="1" t="s">
        <v>4</v>
      </c>
    </row>
    <row r="40733" spans="6:6">
      <c r="F40733" s="1" t="s">
        <v>4</v>
      </c>
    </row>
    <row r="40734" spans="6:6">
      <c r="F40734" s="1" t="s">
        <v>4</v>
      </c>
    </row>
    <row r="40735" spans="6:6">
      <c r="F40735" s="1" t="s">
        <v>4</v>
      </c>
    </row>
    <row r="40736" spans="6:6">
      <c r="F40736" s="1" t="s">
        <v>4</v>
      </c>
    </row>
    <row r="40737" spans="6:6">
      <c r="F40737" s="1" t="s">
        <v>4</v>
      </c>
    </row>
    <row r="40738" spans="6:6">
      <c r="F40738" s="1" t="s">
        <v>4</v>
      </c>
    </row>
    <row r="40739" spans="6:6">
      <c r="F40739" s="1" t="s">
        <v>4</v>
      </c>
    </row>
    <row r="40740" spans="6:6">
      <c r="F40740" s="1" t="s">
        <v>4</v>
      </c>
    </row>
    <row r="40741" spans="6:6">
      <c r="F40741" s="1" t="s">
        <v>4</v>
      </c>
    </row>
    <row r="40742" spans="6:6">
      <c r="F40742" s="1" t="s">
        <v>4</v>
      </c>
    </row>
    <row r="40743" spans="6:6">
      <c r="F40743" s="1" t="s">
        <v>4</v>
      </c>
    </row>
    <row r="40744" spans="6:6">
      <c r="F40744" s="1" t="s">
        <v>4</v>
      </c>
    </row>
    <row r="40745" spans="6:6">
      <c r="F40745" s="1" t="s">
        <v>4</v>
      </c>
    </row>
    <row r="40746" spans="6:6">
      <c r="F40746" s="1" t="s">
        <v>4</v>
      </c>
    </row>
    <row r="40747" spans="6:6">
      <c r="F40747" s="1" t="s">
        <v>4</v>
      </c>
    </row>
    <row r="40748" spans="6:6">
      <c r="F40748" s="1" t="s">
        <v>4</v>
      </c>
    </row>
    <row r="40749" spans="6:6">
      <c r="F40749" s="1" t="s">
        <v>4</v>
      </c>
    </row>
    <row r="40750" spans="6:6">
      <c r="F40750" s="1" t="s">
        <v>4</v>
      </c>
    </row>
    <row r="40751" spans="6:6">
      <c r="F40751" s="1" t="s">
        <v>4</v>
      </c>
    </row>
    <row r="40752" spans="6:6">
      <c r="F40752" s="1" t="s">
        <v>4</v>
      </c>
    </row>
    <row r="40753" spans="6:6">
      <c r="F40753" s="1" t="s">
        <v>4</v>
      </c>
    </row>
    <row r="40754" spans="6:6">
      <c r="F40754" s="1" t="s">
        <v>4</v>
      </c>
    </row>
    <row r="40755" spans="6:6">
      <c r="F40755" s="1" t="s">
        <v>4</v>
      </c>
    </row>
    <row r="40756" spans="6:6">
      <c r="F40756" s="1" t="s">
        <v>4</v>
      </c>
    </row>
    <row r="40757" spans="6:6">
      <c r="F40757" s="1" t="s">
        <v>4</v>
      </c>
    </row>
    <row r="40758" spans="6:6">
      <c r="F40758" s="1" t="s">
        <v>4</v>
      </c>
    </row>
    <row r="40759" spans="6:6">
      <c r="F40759" s="1" t="s">
        <v>4</v>
      </c>
    </row>
    <row r="40760" spans="6:6">
      <c r="F40760" s="1" t="s">
        <v>4</v>
      </c>
    </row>
    <row r="40761" spans="6:6">
      <c r="F40761" s="1" t="s">
        <v>4</v>
      </c>
    </row>
    <row r="40762" spans="6:6">
      <c r="F40762" s="1" t="s">
        <v>4</v>
      </c>
    </row>
    <row r="40763" spans="6:6">
      <c r="F40763" s="1" t="s">
        <v>4</v>
      </c>
    </row>
    <row r="40764" spans="6:6">
      <c r="F40764" s="1" t="s">
        <v>4</v>
      </c>
    </row>
    <row r="40765" spans="6:6">
      <c r="F40765" s="1" t="s">
        <v>4</v>
      </c>
    </row>
    <row r="40766" spans="6:6">
      <c r="F40766" s="1" t="s">
        <v>4</v>
      </c>
    </row>
    <row r="40767" spans="6:6">
      <c r="F40767" s="1" t="s">
        <v>4</v>
      </c>
    </row>
    <row r="40768" spans="6:6">
      <c r="F40768" s="1" t="s">
        <v>4</v>
      </c>
    </row>
    <row r="40769" spans="6:6">
      <c r="F40769" s="1" t="s">
        <v>4</v>
      </c>
    </row>
    <row r="40770" spans="6:6">
      <c r="F40770" s="1" t="s">
        <v>4</v>
      </c>
    </row>
    <row r="40771" spans="6:6">
      <c r="F40771" s="1" t="s">
        <v>4</v>
      </c>
    </row>
    <row r="40772" spans="6:6">
      <c r="F40772" s="1" t="s">
        <v>4</v>
      </c>
    </row>
    <row r="40773" spans="6:6">
      <c r="F40773" s="1" t="s">
        <v>4</v>
      </c>
    </row>
    <row r="40774" spans="6:6">
      <c r="F40774" s="1" t="s">
        <v>4</v>
      </c>
    </row>
    <row r="40775" spans="6:6">
      <c r="F40775" s="1" t="s">
        <v>4</v>
      </c>
    </row>
    <row r="40776" spans="6:6">
      <c r="F40776" s="1" t="s">
        <v>4</v>
      </c>
    </row>
    <row r="40777" spans="6:6">
      <c r="F40777" s="1" t="s">
        <v>4</v>
      </c>
    </row>
    <row r="40778" spans="6:6">
      <c r="F40778" s="1" t="s">
        <v>4</v>
      </c>
    </row>
    <row r="40779" spans="6:6">
      <c r="F40779" s="1" t="s">
        <v>4</v>
      </c>
    </row>
    <row r="40780" spans="6:6">
      <c r="F40780" s="1" t="s">
        <v>4</v>
      </c>
    </row>
    <row r="40781" spans="6:6">
      <c r="F40781" s="1" t="s">
        <v>4</v>
      </c>
    </row>
    <row r="40782" spans="6:6">
      <c r="F40782" s="1" t="s">
        <v>4</v>
      </c>
    </row>
    <row r="40783" spans="6:6">
      <c r="F40783" s="1" t="s">
        <v>4</v>
      </c>
    </row>
    <row r="40784" spans="6:6">
      <c r="F40784" s="1" t="s">
        <v>4</v>
      </c>
    </row>
    <row r="40785" spans="6:6">
      <c r="F40785" s="1" t="s">
        <v>4</v>
      </c>
    </row>
    <row r="40786" spans="6:6">
      <c r="F40786" s="1" t="s">
        <v>4</v>
      </c>
    </row>
    <row r="40787" spans="6:6">
      <c r="F40787" s="1" t="s">
        <v>4</v>
      </c>
    </row>
    <row r="40788" spans="6:6">
      <c r="F40788" s="1" t="s">
        <v>4</v>
      </c>
    </row>
    <row r="40789" spans="6:6">
      <c r="F40789" s="1" t="s">
        <v>4</v>
      </c>
    </row>
    <row r="40790" spans="6:6">
      <c r="F40790" s="1" t="s">
        <v>4</v>
      </c>
    </row>
    <row r="40791" spans="6:6">
      <c r="F40791" s="1" t="s">
        <v>4</v>
      </c>
    </row>
    <row r="40792" spans="6:6">
      <c r="F40792" s="1" t="s">
        <v>4</v>
      </c>
    </row>
    <row r="40793" spans="6:6">
      <c r="F40793" s="1" t="s">
        <v>4</v>
      </c>
    </row>
    <row r="40794" spans="6:6">
      <c r="F40794" s="1" t="s">
        <v>4</v>
      </c>
    </row>
    <row r="40795" spans="6:6">
      <c r="F40795" s="1" t="s">
        <v>4</v>
      </c>
    </row>
    <row r="40796" spans="6:6">
      <c r="F40796" s="1" t="s">
        <v>4</v>
      </c>
    </row>
    <row r="40797" spans="6:6">
      <c r="F40797" s="1" t="s">
        <v>4</v>
      </c>
    </row>
    <row r="40798" spans="6:6">
      <c r="F40798" s="1" t="s">
        <v>4</v>
      </c>
    </row>
    <row r="40799" spans="6:6">
      <c r="F40799" s="1" t="s">
        <v>4</v>
      </c>
    </row>
    <row r="40800" spans="6:6">
      <c r="F40800" s="1" t="s">
        <v>4</v>
      </c>
    </row>
    <row r="40801" spans="6:6">
      <c r="F40801" s="1" t="s">
        <v>4</v>
      </c>
    </row>
    <row r="40802" spans="6:6">
      <c r="F40802" s="1" t="s">
        <v>4</v>
      </c>
    </row>
    <row r="40803" spans="6:6">
      <c r="F40803" s="1" t="s">
        <v>4</v>
      </c>
    </row>
    <row r="40804" spans="6:6">
      <c r="F40804" s="1" t="s">
        <v>4</v>
      </c>
    </row>
    <row r="40805" spans="6:6">
      <c r="F40805" s="1" t="s">
        <v>4</v>
      </c>
    </row>
    <row r="40806" spans="6:6">
      <c r="F40806" s="1" t="s">
        <v>4</v>
      </c>
    </row>
    <row r="40807" spans="6:6">
      <c r="F40807" s="1" t="s">
        <v>4</v>
      </c>
    </row>
    <row r="40808" spans="6:6">
      <c r="F40808" s="1" t="s">
        <v>4</v>
      </c>
    </row>
    <row r="40809" spans="6:6">
      <c r="F40809" s="1" t="s">
        <v>4</v>
      </c>
    </row>
    <row r="40810" spans="6:6">
      <c r="F40810" s="1" t="s">
        <v>4</v>
      </c>
    </row>
    <row r="40811" spans="6:6">
      <c r="F40811" s="1" t="s">
        <v>4</v>
      </c>
    </row>
    <row r="40812" spans="6:6">
      <c r="F40812" s="1" t="s">
        <v>4</v>
      </c>
    </row>
    <row r="40813" spans="6:6">
      <c r="F40813" s="1" t="s">
        <v>4</v>
      </c>
    </row>
    <row r="40814" spans="6:6">
      <c r="F40814" s="1" t="s">
        <v>4</v>
      </c>
    </row>
    <row r="40815" spans="6:6">
      <c r="F40815" s="1" t="s">
        <v>4</v>
      </c>
    </row>
    <row r="40816" spans="6:6">
      <c r="F40816" s="1" t="s">
        <v>4</v>
      </c>
    </row>
    <row r="40817" spans="6:6">
      <c r="F40817" s="1" t="s">
        <v>4</v>
      </c>
    </row>
    <row r="40818" spans="6:6">
      <c r="F40818" s="1" t="s">
        <v>4</v>
      </c>
    </row>
    <row r="40819" spans="6:6">
      <c r="F40819" s="1" t="s">
        <v>4</v>
      </c>
    </row>
    <row r="40820" spans="6:6">
      <c r="F40820" s="1" t="s">
        <v>4</v>
      </c>
    </row>
    <row r="40821" spans="6:6">
      <c r="F40821" s="1" t="s">
        <v>4</v>
      </c>
    </row>
    <row r="40822" spans="6:6">
      <c r="F40822" s="1" t="s">
        <v>4</v>
      </c>
    </row>
    <row r="40823" spans="6:6">
      <c r="F40823" s="1" t="s">
        <v>4</v>
      </c>
    </row>
    <row r="40824" spans="6:6">
      <c r="F40824" s="1" t="s">
        <v>4</v>
      </c>
    </row>
    <row r="40825" spans="6:6">
      <c r="F40825" s="1" t="s">
        <v>4</v>
      </c>
    </row>
    <row r="40826" spans="6:6">
      <c r="F40826" s="1" t="s">
        <v>4</v>
      </c>
    </row>
    <row r="40827" spans="6:6">
      <c r="F40827" s="1" t="s">
        <v>4</v>
      </c>
    </row>
    <row r="40828" spans="6:6">
      <c r="F40828" s="1" t="s">
        <v>4</v>
      </c>
    </row>
    <row r="40829" spans="6:6">
      <c r="F40829" s="1" t="s">
        <v>4</v>
      </c>
    </row>
    <row r="40830" spans="6:6">
      <c r="F40830" s="1" t="s">
        <v>4</v>
      </c>
    </row>
    <row r="40831" spans="6:6">
      <c r="F40831" s="1" t="s">
        <v>4</v>
      </c>
    </row>
    <row r="40832" spans="6:6">
      <c r="F40832" s="1" t="s">
        <v>4</v>
      </c>
    </row>
    <row r="40833" spans="6:6">
      <c r="F40833" s="1" t="s">
        <v>4</v>
      </c>
    </row>
    <row r="40834" spans="6:6">
      <c r="F40834" s="1" t="s">
        <v>4</v>
      </c>
    </row>
    <row r="40835" spans="6:6">
      <c r="F40835" s="1" t="s">
        <v>4</v>
      </c>
    </row>
    <row r="40836" spans="6:6">
      <c r="F40836" s="1" t="s">
        <v>4</v>
      </c>
    </row>
    <row r="40837" spans="6:6">
      <c r="F40837" s="1" t="s">
        <v>4</v>
      </c>
    </row>
    <row r="40838" spans="6:6">
      <c r="F40838" s="1" t="s">
        <v>4</v>
      </c>
    </row>
    <row r="40839" spans="6:6">
      <c r="F40839" s="1" t="s">
        <v>4</v>
      </c>
    </row>
    <row r="40840" spans="6:6">
      <c r="F40840" s="1" t="s">
        <v>4</v>
      </c>
    </row>
    <row r="40841" spans="6:6">
      <c r="F40841" s="1" t="s">
        <v>4</v>
      </c>
    </row>
    <row r="40842" spans="6:6">
      <c r="F40842" s="1" t="s">
        <v>4</v>
      </c>
    </row>
    <row r="40843" spans="6:6">
      <c r="F40843" s="1" t="s">
        <v>4</v>
      </c>
    </row>
    <row r="40844" spans="6:6">
      <c r="F40844" s="1" t="s">
        <v>4</v>
      </c>
    </row>
    <row r="40845" spans="6:6">
      <c r="F40845" s="1" t="s">
        <v>4</v>
      </c>
    </row>
    <row r="40846" spans="6:6">
      <c r="F40846" s="1" t="s">
        <v>4</v>
      </c>
    </row>
    <row r="40847" spans="6:6">
      <c r="F40847" s="1" t="s">
        <v>4</v>
      </c>
    </row>
    <row r="40848" spans="6:6">
      <c r="F40848" s="1" t="s">
        <v>4</v>
      </c>
    </row>
    <row r="40849" spans="6:6">
      <c r="F40849" s="1" t="s">
        <v>4</v>
      </c>
    </row>
    <row r="40850" spans="6:6">
      <c r="F40850" s="1" t="s">
        <v>4</v>
      </c>
    </row>
    <row r="40851" spans="6:6">
      <c r="F40851" s="1" t="s">
        <v>4</v>
      </c>
    </row>
    <row r="40852" spans="6:6">
      <c r="F40852" s="1" t="s">
        <v>4</v>
      </c>
    </row>
    <row r="40853" spans="6:6">
      <c r="F40853" s="1" t="s">
        <v>4</v>
      </c>
    </row>
    <row r="40854" spans="6:6">
      <c r="F40854" s="1" t="s">
        <v>4</v>
      </c>
    </row>
    <row r="40855" spans="6:6">
      <c r="F40855" s="1" t="s">
        <v>4</v>
      </c>
    </row>
    <row r="40856" spans="6:6">
      <c r="F40856" s="1" t="s">
        <v>4</v>
      </c>
    </row>
    <row r="40857" spans="6:6">
      <c r="F40857" s="1" t="s">
        <v>4</v>
      </c>
    </row>
    <row r="40858" spans="6:6">
      <c r="F40858" s="1" t="s">
        <v>4</v>
      </c>
    </row>
    <row r="40859" spans="6:6">
      <c r="F40859" s="1" t="s">
        <v>4</v>
      </c>
    </row>
    <row r="40860" spans="6:6">
      <c r="F40860" s="1" t="s">
        <v>4</v>
      </c>
    </row>
    <row r="40861" spans="6:6">
      <c r="F40861" s="1" t="s">
        <v>4</v>
      </c>
    </row>
    <row r="40862" spans="6:6">
      <c r="F40862" s="1" t="s">
        <v>4</v>
      </c>
    </row>
    <row r="40863" spans="6:6">
      <c r="F40863" s="1" t="s">
        <v>4</v>
      </c>
    </row>
    <row r="40864" spans="6:6">
      <c r="F40864" s="1" t="s">
        <v>4</v>
      </c>
    </row>
    <row r="40865" spans="6:6">
      <c r="F40865" s="1" t="s">
        <v>4</v>
      </c>
    </row>
    <row r="40866" spans="6:6">
      <c r="F40866" s="1" t="s">
        <v>4</v>
      </c>
    </row>
    <row r="40867" spans="6:6">
      <c r="F40867" s="1" t="s">
        <v>4</v>
      </c>
    </row>
    <row r="40868" spans="6:6">
      <c r="F40868" s="1" t="s">
        <v>4</v>
      </c>
    </row>
    <row r="40869" spans="6:6">
      <c r="F40869" s="1" t="s">
        <v>4</v>
      </c>
    </row>
    <row r="40870" spans="6:6">
      <c r="F40870" s="1" t="s">
        <v>4</v>
      </c>
    </row>
    <row r="40871" spans="6:6">
      <c r="F40871" s="1" t="s">
        <v>4</v>
      </c>
    </row>
    <row r="40872" spans="6:6">
      <c r="F40872" s="1" t="s">
        <v>4</v>
      </c>
    </row>
    <row r="40873" spans="6:6">
      <c r="F40873" s="1" t="s">
        <v>4</v>
      </c>
    </row>
    <row r="40874" spans="6:6">
      <c r="F40874" s="1" t="s">
        <v>4</v>
      </c>
    </row>
    <row r="40875" spans="6:6">
      <c r="F40875" s="1" t="s">
        <v>4</v>
      </c>
    </row>
    <row r="40876" spans="6:6">
      <c r="F40876" s="1" t="s">
        <v>4</v>
      </c>
    </row>
    <row r="40877" spans="6:6">
      <c r="F40877" s="1" t="s">
        <v>4</v>
      </c>
    </row>
    <row r="40878" spans="6:6">
      <c r="F40878" s="1" t="s">
        <v>4</v>
      </c>
    </row>
    <row r="40879" spans="6:6">
      <c r="F40879" s="1" t="s">
        <v>4</v>
      </c>
    </row>
    <row r="40880" spans="6:6">
      <c r="F40880" s="1" t="s">
        <v>4</v>
      </c>
    </row>
    <row r="40881" spans="6:6">
      <c r="F40881" s="1" t="s">
        <v>4</v>
      </c>
    </row>
    <row r="40882" spans="6:6">
      <c r="F40882" s="1" t="s">
        <v>4</v>
      </c>
    </row>
    <row r="40883" spans="6:6">
      <c r="F40883" s="1" t="s">
        <v>4</v>
      </c>
    </row>
    <row r="40884" spans="6:6">
      <c r="F40884" s="1" t="s">
        <v>4</v>
      </c>
    </row>
    <row r="40885" spans="6:6">
      <c r="F40885" s="1" t="s">
        <v>4</v>
      </c>
    </row>
    <row r="40886" spans="6:6">
      <c r="F40886" s="1" t="s">
        <v>4</v>
      </c>
    </row>
    <row r="40887" spans="6:6">
      <c r="F40887" s="1" t="s">
        <v>4</v>
      </c>
    </row>
    <row r="40888" spans="6:6">
      <c r="F40888" s="1" t="s">
        <v>4</v>
      </c>
    </row>
    <row r="40889" spans="6:6">
      <c r="F40889" s="1" t="s">
        <v>4</v>
      </c>
    </row>
    <row r="40890" spans="6:6">
      <c r="F40890" s="1" t="s">
        <v>4</v>
      </c>
    </row>
    <row r="40891" spans="6:6">
      <c r="F40891" s="1" t="s">
        <v>4</v>
      </c>
    </row>
    <row r="40892" spans="6:6">
      <c r="F40892" s="1" t="s">
        <v>4</v>
      </c>
    </row>
    <row r="40893" spans="6:6">
      <c r="F40893" s="1" t="s">
        <v>4</v>
      </c>
    </row>
    <row r="40894" spans="6:6">
      <c r="F40894" s="1" t="s">
        <v>4</v>
      </c>
    </row>
    <row r="40895" spans="6:6">
      <c r="F40895" s="1" t="s">
        <v>4</v>
      </c>
    </row>
    <row r="40896" spans="6:6">
      <c r="F40896" s="1" t="s">
        <v>4</v>
      </c>
    </row>
    <row r="40897" spans="6:6">
      <c r="F40897" s="1" t="s">
        <v>4</v>
      </c>
    </row>
    <row r="40898" spans="6:6">
      <c r="F40898" s="1" t="s">
        <v>4</v>
      </c>
    </row>
    <row r="40899" spans="6:6">
      <c r="F40899" s="1" t="s">
        <v>4</v>
      </c>
    </row>
    <row r="40900" spans="6:6">
      <c r="F40900" s="1" t="s">
        <v>4</v>
      </c>
    </row>
    <row r="40901" spans="6:6">
      <c r="F40901" s="1" t="s">
        <v>4</v>
      </c>
    </row>
    <row r="40902" spans="6:6">
      <c r="F40902" s="1" t="s">
        <v>4</v>
      </c>
    </row>
    <row r="40903" spans="6:6">
      <c r="F40903" s="1" t="s">
        <v>4</v>
      </c>
    </row>
    <row r="40904" spans="6:6">
      <c r="F40904" s="1" t="s">
        <v>4</v>
      </c>
    </row>
    <row r="40905" spans="6:6">
      <c r="F40905" s="1" t="s">
        <v>4</v>
      </c>
    </row>
    <row r="40906" spans="6:6">
      <c r="F40906" s="1" t="s">
        <v>4</v>
      </c>
    </row>
    <row r="40907" spans="6:6">
      <c r="F40907" s="1" t="s">
        <v>4</v>
      </c>
    </row>
    <row r="40908" spans="6:6">
      <c r="F40908" s="1" t="s">
        <v>4</v>
      </c>
    </row>
    <row r="40909" spans="6:6">
      <c r="F40909" s="1" t="s">
        <v>4</v>
      </c>
    </row>
    <row r="40910" spans="6:6">
      <c r="F40910" s="1" t="s">
        <v>4</v>
      </c>
    </row>
    <row r="40911" spans="6:6">
      <c r="F40911" s="1" t="s">
        <v>4</v>
      </c>
    </row>
    <row r="40912" spans="6:6">
      <c r="F40912" s="1" t="s">
        <v>4</v>
      </c>
    </row>
    <row r="40913" spans="6:6">
      <c r="F40913" s="1" t="s">
        <v>4</v>
      </c>
    </row>
    <row r="40914" spans="6:6">
      <c r="F40914" s="1" t="s">
        <v>4</v>
      </c>
    </row>
    <row r="40915" spans="6:6">
      <c r="F40915" s="1" t="s">
        <v>4</v>
      </c>
    </row>
    <row r="40916" spans="6:6">
      <c r="F40916" s="1" t="s">
        <v>4</v>
      </c>
    </row>
    <row r="40917" spans="6:6">
      <c r="F40917" s="1" t="s">
        <v>4</v>
      </c>
    </row>
    <row r="40918" spans="6:6">
      <c r="F40918" s="1" t="s">
        <v>4</v>
      </c>
    </row>
    <row r="40919" spans="6:6">
      <c r="F40919" s="1" t="s">
        <v>4</v>
      </c>
    </row>
    <row r="40920" spans="6:6">
      <c r="F40920" s="1" t="s">
        <v>4</v>
      </c>
    </row>
    <row r="40921" spans="6:6">
      <c r="F40921" s="1" t="s">
        <v>4</v>
      </c>
    </row>
    <row r="40922" spans="6:6">
      <c r="F40922" s="1" t="s">
        <v>4</v>
      </c>
    </row>
    <row r="40923" spans="6:6">
      <c r="F40923" s="1" t="s">
        <v>4</v>
      </c>
    </row>
    <row r="40924" spans="6:6">
      <c r="F40924" s="1" t="s">
        <v>4</v>
      </c>
    </row>
    <row r="40925" spans="6:6">
      <c r="F40925" s="1" t="s">
        <v>4</v>
      </c>
    </row>
    <row r="40926" spans="6:6">
      <c r="F40926" s="1" t="s">
        <v>4</v>
      </c>
    </row>
    <row r="40927" spans="6:6">
      <c r="F40927" s="1" t="s">
        <v>4</v>
      </c>
    </row>
    <row r="40928" spans="6:6">
      <c r="F40928" s="1" t="s">
        <v>4</v>
      </c>
    </row>
    <row r="40929" spans="6:6">
      <c r="F40929" s="1" t="s">
        <v>4</v>
      </c>
    </row>
    <row r="40930" spans="6:6">
      <c r="F40930" s="1" t="s">
        <v>4</v>
      </c>
    </row>
    <row r="40931" spans="6:6">
      <c r="F40931" s="1" t="s">
        <v>4</v>
      </c>
    </row>
    <row r="40932" spans="6:6">
      <c r="F40932" s="1" t="s">
        <v>4</v>
      </c>
    </row>
    <row r="40933" spans="6:6">
      <c r="F40933" s="1" t="s">
        <v>4</v>
      </c>
    </row>
    <row r="40934" spans="6:6">
      <c r="F40934" s="1" t="s">
        <v>4</v>
      </c>
    </row>
    <row r="40935" spans="6:6">
      <c r="F40935" s="1" t="s">
        <v>4</v>
      </c>
    </row>
    <row r="40936" spans="6:6">
      <c r="F40936" s="1" t="s">
        <v>4</v>
      </c>
    </row>
    <row r="40937" spans="6:6">
      <c r="F40937" s="1" t="s">
        <v>4</v>
      </c>
    </row>
    <row r="40938" spans="6:6">
      <c r="F40938" s="1" t="s">
        <v>4</v>
      </c>
    </row>
    <row r="40939" spans="6:6">
      <c r="F40939" s="1" t="s">
        <v>4</v>
      </c>
    </row>
    <row r="40940" spans="6:6">
      <c r="F40940" s="1" t="s">
        <v>4</v>
      </c>
    </row>
    <row r="40941" spans="6:6">
      <c r="F40941" s="1" t="s">
        <v>4</v>
      </c>
    </row>
    <row r="40942" spans="6:6">
      <c r="F40942" s="1" t="s">
        <v>4</v>
      </c>
    </row>
    <row r="40943" spans="6:6">
      <c r="F40943" s="1" t="s">
        <v>4</v>
      </c>
    </row>
    <row r="40944" spans="6:6">
      <c r="F40944" s="1" t="s">
        <v>4</v>
      </c>
    </row>
    <row r="40945" spans="6:6">
      <c r="F40945" s="1" t="s">
        <v>4</v>
      </c>
    </row>
    <row r="40946" spans="6:6">
      <c r="F40946" s="1" t="s">
        <v>4</v>
      </c>
    </row>
    <row r="40947" spans="6:6">
      <c r="F40947" s="1" t="s">
        <v>4</v>
      </c>
    </row>
    <row r="40948" spans="6:6">
      <c r="F40948" s="1" t="s">
        <v>4</v>
      </c>
    </row>
    <row r="40949" spans="6:6">
      <c r="F40949" s="1" t="s">
        <v>4</v>
      </c>
    </row>
    <row r="40950" spans="6:6">
      <c r="F40950" s="1" t="s">
        <v>4</v>
      </c>
    </row>
    <row r="40951" spans="6:6">
      <c r="F40951" s="1" t="s">
        <v>4</v>
      </c>
    </row>
    <row r="40952" spans="6:6">
      <c r="F40952" s="1" t="s">
        <v>4</v>
      </c>
    </row>
    <row r="40953" spans="6:6">
      <c r="F40953" s="1" t="s">
        <v>4</v>
      </c>
    </row>
    <row r="40954" spans="6:6">
      <c r="F40954" s="1" t="s">
        <v>4</v>
      </c>
    </row>
    <row r="40955" spans="6:6">
      <c r="F40955" s="1" t="s">
        <v>4</v>
      </c>
    </row>
    <row r="40956" spans="6:6">
      <c r="F40956" s="1" t="s">
        <v>4</v>
      </c>
    </row>
    <row r="40957" spans="6:6">
      <c r="F40957" s="1" t="s">
        <v>4</v>
      </c>
    </row>
    <row r="40958" spans="6:6">
      <c r="F40958" s="1" t="s">
        <v>4</v>
      </c>
    </row>
    <row r="40959" spans="6:6">
      <c r="F40959" s="1" t="s">
        <v>4</v>
      </c>
    </row>
    <row r="40960" spans="6:6">
      <c r="F40960" s="1" t="s">
        <v>4</v>
      </c>
    </row>
    <row r="40961" spans="6:6">
      <c r="F40961" s="1" t="s">
        <v>4</v>
      </c>
    </row>
    <row r="40962" spans="6:6">
      <c r="F40962" s="1" t="s">
        <v>4</v>
      </c>
    </row>
    <row r="40963" spans="6:6">
      <c r="F40963" s="1" t="s">
        <v>4</v>
      </c>
    </row>
    <row r="40964" spans="6:6">
      <c r="F40964" s="1" t="s">
        <v>4</v>
      </c>
    </row>
    <row r="40965" spans="6:6">
      <c r="F40965" s="1" t="s">
        <v>4</v>
      </c>
    </row>
    <row r="40966" spans="6:6">
      <c r="F40966" s="1" t="s">
        <v>4</v>
      </c>
    </row>
    <row r="40967" spans="6:6">
      <c r="F40967" s="1" t="s">
        <v>4</v>
      </c>
    </row>
    <row r="40968" spans="6:6">
      <c r="F40968" s="1" t="s">
        <v>4</v>
      </c>
    </row>
    <row r="40969" spans="6:6">
      <c r="F40969" s="1" t="s">
        <v>4</v>
      </c>
    </row>
    <row r="40970" spans="6:6">
      <c r="F40970" s="1" t="s">
        <v>4</v>
      </c>
    </row>
    <row r="40971" spans="6:6">
      <c r="F40971" s="1" t="s">
        <v>4</v>
      </c>
    </row>
    <row r="40972" spans="6:6">
      <c r="F40972" s="1" t="s">
        <v>4</v>
      </c>
    </row>
    <row r="40973" spans="6:6">
      <c r="F40973" s="1" t="s">
        <v>4</v>
      </c>
    </row>
    <row r="40974" spans="6:6">
      <c r="F40974" s="1" t="s">
        <v>4</v>
      </c>
    </row>
    <row r="40975" spans="6:6">
      <c r="F40975" s="1" t="s">
        <v>4</v>
      </c>
    </row>
    <row r="40976" spans="6:6">
      <c r="F40976" s="1" t="s">
        <v>4</v>
      </c>
    </row>
    <row r="40977" spans="6:6">
      <c r="F40977" s="1" t="s">
        <v>4</v>
      </c>
    </row>
    <row r="40978" spans="6:6">
      <c r="F40978" s="1" t="s">
        <v>4</v>
      </c>
    </row>
    <row r="40979" spans="6:6">
      <c r="F40979" s="1" t="s">
        <v>4</v>
      </c>
    </row>
    <row r="40980" spans="6:6">
      <c r="F40980" s="1" t="s">
        <v>4</v>
      </c>
    </row>
    <row r="40981" spans="6:6">
      <c r="F40981" s="1" t="s">
        <v>4</v>
      </c>
    </row>
    <row r="40982" spans="6:6">
      <c r="F40982" s="1" t="s">
        <v>4</v>
      </c>
    </row>
    <row r="40983" spans="6:6">
      <c r="F40983" s="1" t="s">
        <v>4</v>
      </c>
    </row>
    <row r="40984" spans="6:6">
      <c r="F40984" s="1" t="s">
        <v>4</v>
      </c>
    </row>
    <row r="40985" spans="6:6">
      <c r="F40985" s="1" t="s">
        <v>4</v>
      </c>
    </row>
    <row r="40986" spans="6:6">
      <c r="F40986" s="1" t="s">
        <v>4</v>
      </c>
    </row>
    <row r="40987" spans="6:6">
      <c r="F40987" s="1" t="s">
        <v>4</v>
      </c>
    </row>
    <row r="40988" spans="6:6">
      <c r="F40988" s="1" t="s">
        <v>4</v>
      </c>
    </row>
    <row r="40989" spans="6:6">
      <c r="F40989" s="1" t="s">
        <v>4</v>
      </c>
    </row>
    <row r="40990" spans="6:6">
      <c r="F40990" s="1" t="s">
        <v>4</v>
      </c>
    </row>
    <row r="40991" spans="6:6">
      <c r="F40991" s="1" t="s">
        <v>4</v>
      </c>
    </row>
    <row r="40992" spans="6:6">
      <c r="F40992" s="1" t="s">
        <v>4</v>
      </c>
    </row>
    <row r="40993" spans="6:6">
      <c r="F40993" s="1" t="s">
        <v>4</v>
      </c>
    </row>
    <row r="40994" spans="6:6">
      <c r="F40994" s="1" t="s">
        <v>4</v>
      </c>
    </row>
    <row r="40995" spans="6:6">
      <c r="F40995" s="1" t="s">
        <v>4</v>
      </c>
    </row>
    <row r="40996" spans="6:6">
      <c r="F40996" s="1" t="s">
        <v>4</v>
      </c>
    </row>
    <row r="40997" spans="6:6">
      <c r="F40997" s="1" t="s">
        <v>4</v>
      </c>
    </row>
    <row r="40998" spans="6:6">
      <c r="F40998" s="1" t="s">
        <v>4</v>
      </c>
    </row>
    <row r="40999" spans="6:6">
      <c r="F40999" s="1" t="s">
        <v>4</v>
      </c>
    </row>
    <row r="41000" spans="6:6">
      <c r="F41000" s="1" t="s">
        <v>4</v>
      </c>
    </row>
    <row r="41001" spans="6:6">
      <c r="F41001" s="1" t="s">
        <v>4</v>
      </c>
    </row>
    <row r="41002" spans="6:6">
      <c r="F41002" s="1" t="s">
        <v>4</v>
      </c>
    </row>
    <row r="41003" spans="6:6">
      <c r="F41003" s="1" t="s">
        <v>4</v>
      </c>
    </row>
    <row r="41004" spans="6:6">
      <c r="F41004" s="1" t="s">
        <v>4</v>
      </c>
    </row>
    <row r="41005" spans="6:6">
      <c r="F41005" s="1" t="s">
        <v>4</v>
      </c>
    </row>
    <row r="41006" spans="6:6">
      <c r="F41006" s="1" t="s">
        <v>4</v>
      </c>
    </row>
    <row r="41007" spans="6:6">
      <c r="F41007" s="1" t="s">
        <v>4</v>
      </c>
    </row>
    <row r="41008" spans="6:6">
      <c r="F41008" s="1" t="s">
        <v>4</v>
      </c>
    </row>
    <row r="41009" spans="6:6">
      <c r="F41009" s="1" t="s">
        <v>4</v>
      </c>
    </row>
    <row r="41010" spans="6:6">
      <c r="F41010" s="1" t="s">
        <v>4</v>
      </c>
    </row>
    <row r="41011" spans="6:6">
      <c r="F41011" s="1" t="s">
        <v>4</v>
      </c>
    </row>
    <row r="41012" spans="6:6">
      <c r="F41012" s="1" t="s">
        <v>4</v>
      </c>
    </row>
    <row r="41013" spans="6:6">
      <c r="F41013" s="1" t="s">
        <v>4</v>
      </c>
    </row>
    <row r="41014" spans="6:6">
      <c r="F41014" s="1" t="s">
        <v>4</v>
      </c>
    </row>
    <row r="41015" spans="6:6">
      <c r="F41015" s="1" t="s">
        <v>4</v>
      </c>
    </row>
    <row r="41016" spans="6:6">
      <c r="F41016" s="1" t="s">
        <v>4</v>
      </c>
    </row>
    <row r="41017" spans="6:6">
      <c r="F41017" s="1" t="s">
        <v>4</v>
      </c>
    </row>
    <row r="41018" spans="6:6">
      <c r="F41018" s="1" t="s">
        <v>4</v>
      </c>
    </row>
    <row r="41019" spans="6:6">
      <c r="F41019" s="1" t="s">
        <v>4</v>
      </c>
    </row>
    <row r="41020" spans="6:6">
      <c r="F41020" s="1" t="s">
        <v>4</v>
      </c>
    </row>
    <row r="41021" spans="6:6">
      <c r="F41021" s="1" t="s">
        <v>4</v>
      </c>
    </row>
    <row r="41022" spans="6:6">
      <c r="F41022" s="1" t="s">
        <v>4</v>
      </c>
    </row>
    <row r="41023" spans="6:6">
      <c r="F41023" s="1" t="s">
        <v>4</v>
      </c>
    </row>
    <row r="41024" spans="6:6">
      <c r="F41024" s="1" t="s">
        <v>4</v>
      </c>
    </row>
    <row r="41025" spans="6:6">
      <c r="F41025" s="1" t="s">
        <v>4</v>
      </c>
    </row>
    <row r="41026" spans="6:6">
      <c r="F41026" s="1" t="s">
        <v>4</v>
      </c>
    </row>
    <row r="41027" spans="6:6">
      <c r="F41027" s="1" t="s">
        <v>4</v>
      </c>
    </row>
    <row r="41028" spans="6:6">
      <c r="F41028" s="1" t="s">
        <v>4</v>
      </c>
    </row>
    <row r="41029" spans="6:6">
      <c r="F41029" s="1" t="s">
        <v>4</v>
      </c>
    </row>
    <row r="41030" spans="6:6">
      <c r="F41030" s="1" t="s">
        <v>4</v>
      </c>
    </row>
    <row r="41031" spans="6:6">
      <c r="F41031" s="1" t="s">
        <v>4</v>
      </c>
    </row>
    <row r="41032" spans="6:6">
      <c r="F41032" s="1" t="s">
        <v>4</v>
      </c>
    </row>
    <row r="41033" spans="6:6">
      <c r="F41033" s="1" t="s">
        <v>4</v>
      </c>
    </row>
    <row r="41034" spans="6:6">
      <c r="F41034" s="1" t="s">
        <v>4</v>
      </c>
    </row>
    <row r="41035" spans="6:6">
      <c r="F41035" s="1" t="s">
        <v>4</v>
      </c>
    </row>
    <row r="41036" spans="6:6">
      <c r="F41036" s="1" t="s">
        <v>4</v>
      </c>
    </row>
    <row r="41037" spans="6:6">
      <c r="F41037" s="1" t="s">
        <v>4</v>
      </c>
    </row>
    <row r="41038" spans="6:6">
      <c r="F41038" s="1" t="s">
        <v>4</v>
      </c>
    </row>
    <row r="41039" spans="6:6">
      <c r="F41039" s="1" t="s">
        <v>4</v>
      </c>
    </row>
    <row r="41040" spans="6:6">
      <c r="F41040" s="1" t="s">
        <v>4</v>
      </c>
    </row>
    <row r="41041" spans="6:6">
      <c r="F41041" s="1" t="s">
        <v>4</v>
      </c>
    </row>
    <row r="41042" spans="6:6">
      <c r="F41042" s="1" t="s">
        <v>4</v>
      </c>
    </row>
    <row r="41043" spans="6:6">
      <c r="F41043" s="1" t="s">
        <v>4</v>
      </c>
    </row>
    <row r="41044" spans="6:6">
      <c r="F41044" s="1" t="s">
        <v>4</v>
      </c>
    </row>
    <row r="41045" spans="6:6">
      <c r="F41045" s="1" t="s">
        <v>4</v>
      </c>
    </row>
    <row r="41046" spans="6:6">
      <c r="F41046" s="1" t="s">
        <v>4</v>
      </c>
    </row>
    <row r="41047" spans="6:6">
      <c r="F41047" s="1" t="s">
        <v>4</v>
      </c>
    </row>
    <row r="41048" spans="6:6">
      <c r="F41048" s="1" t="s">
        <v>4</v>
      </c>
    </row>
    <row r="41049" spans="6:6">
      <c r="F41049" s="1" t="s">
        <v>4</v>
      </c>
    </row>
    <row r="41050" spans="6:6">
      <c r="F41050" s="1" t="s">
        <v>4</v>
      </c>
    </row>
    <row r="41051" spans="6:6">
      <c r="F41051" s="1" t="s">
        <v>4</v>
      </c>
    </row>
    <row r="41052" spans="6:6">
      <c r="F41052" s="1" t="s">
        <v>4</v>
      </c>
    </row>
    <row r="41053" spans="6:6">
      <c r="F41053" s="1" t="s">
        <v>4</v>
      </c>
    </row>
    <row r="41054" spans="6:6">
      <c r="F41054" s="1" t="s">
        <v>4</v>
      </c>
    </row>
    <row r="41055" spans="6:6">
      <c r="F41055" s="1" t="s">
        <v>4</v>
      </c>
    </row>
    <row r="41056" spans="6:6">
      <c r="F41056" s="1" t="s">
        <v>4</v>
      </c>
    </row>
    <row r="41057" spans="6:6">
      <c r="F41057" s="1" t="s">
        <v>4</v>
      </c>
    </row>
    <row r="41058" spans="6:6">
      <c r="F41058" s="1" t="s">
        <v>4</v>
      </c>
    </row>
    <row r="41059" spans="6:6">
      <c r="F41059" s="1" t="s">
        <v>4</v>
      </c>
    </row>
    <row r="41060" spans="6:6">
      <c r="F41060" s="1" t="s">
        <v>4</v>
      </c>
    </row>
    <row r="41061" spans="6:6">
      <c r="F41061" s="1" t="s">
        <v>4</v>
      </c>
    </row>
    <row r="41062" spans="6:6">
      <c r="F41062" s="1" t="s">
        <v>4</v>
      </c>
    </row>
    <row r="41063" spans="6:6">
      <c r="F41063" s="1" t="s">
        <v>4</v>
      </c>
    </row>
    <row r="41064" spans="6:6">
      <c r="F41064" s="1" t="s">
        <v>4</v>
      </c>
    </row>
    <row r="41065" spans="6:6">
      <c r="F41065" s="1" t="s">
        <v>4</v>
      </c>
    </row>
    <row r="41066" spans="6:6">
      <c r="F41066" s="1" t="s">
        <v>4</v>
      </c>
    </row>
    <row r="41067" spans="6:6">
      <c r="F41067" s="1" t="s">
        <v>4</v>
      </c>
    </row>
    <row r="41068" spans="6:6">
      <c r="F41068" s="1" t="s">
        <v>4</v>
      </c>
    </row>
    <row r="41069" spans="6:6">
      <c r="F41069" s="1" t="s">
        <v>4</v>
      </c>
    </row>
    <row r="41070" spans="6:6">
      <c r="F41070" s="1" t="s">
        <v>4</v>
      </c>
    </row>
    <row r="41071" spans="6:6">
      <c r="F41071" s="1" t="s">
        <v>4</v>
      </c>
    </row>
    <row r="41072" spans="6:6">
      <c r="F41072" s="1" t="s">
        <v>4</v>
      </c>
    </row>
    <row r="41073" spans="6:6">
      <c r="F41073" s="1" t="s">
        <v>4</v>
      </c>
    </row>
    <row r="41074" spans="6:6">
      <c r="F41074" s="1" t="s">
        <v>4</v>
      </c>
    </row>
    <row r="41075" spans="6:6">
      <c r="F41075" s="1" t="s">
        <v>4</v>
      </c>
    </row>
    <row r="41076" spans="6:6">
      <c r="F41076" s="1" t="s">
        <v>4</v>
      </c>
    </row>
    <row r="41077" spans="6:6">
      <c r="F41077" s="1" t="s">
        <v>4</v>
      </c>
    </row>
    <row r="41078" spans="6:6">
      <c r="F41078" s="1" t="s">
        <v>4</v>
      </c>
    </row>
    <row r="41079" spans="6:6">
      <c r="F41079" s="1" t="s">
        <v>4</v>
      </c>
    </row>
    <row r="41080" spans="6:6">
      <c r="F41080" s="1" t="s">
        <v>4</v>
      </c>
    </row>
    <row r="41081" spans="6:6">
      <c r="F41081" s="1" t="s">
        <v>4</v>
      </c>
    </row>
    <row r="41082" spans="6:6">
      <c r="F41082" s="1" t="s">
        <v>4</v>
      </c>
    </row>
    <row r="41083" spans="6:6">
      <c r="F41083" s="1" t="s">
        <v>4</v>
      </c>
    </row>
    <row r="41084" spans="6:6">
      <c r="F41084" s="1" t="s">
        <v>4</v>
      </c>
    </row>
    <row r="41085" spans="6:6">
      <c r="F41085" s="1" t="s">
        <v>4</v>
      </c>
    </row>
    <row r="41086" spans="6:6">
      <c r="F41086" s="1" t="s">
        <v>4</v>
      </c>
    </row>
    <row r="41087" spans="6:6">
      <c r="F41087" s="1" t="s">
        <v>4</v>
      </c>
    </row>
    <row r="41088" spans="6:6">
      <c r="F41088" s="1" t="s">
        <v>4</v>
      </c>
    </row>
    <row r="41089" spans="6:6">
      <c r="F41089" s="1" t="s">
        <v>4</v>
      </c>
    </row>
    <row r="41090" spans="6:6">
      <c r="F41090" s="1" t="s">
        <v>4</v>
      </c>
    </row>
    <row r="41091" spans="6:6">
      <c r="F41091" s="1" t="s">
        <v>4</v>
      </c>
    </row>
    <row r="41092" spans="6:6">
      <c r="F41092" s="1" t="s">
        <v>4</v>
      </c>
    </row>
    <row r="41093" spans="6:6">
      <c r="F41093" s="1" t="s">
        <v>4</v>
      </c>
    </row>
    <row r="41094" spans="6:6">
      <c r="F41094" s="1" t="s">
        <v>4</v>
      </c>
    </row>
    <row r="41095" spans="6:6">
      <c r="F41095" s="1" t="s">
        <v>4</v>
      </c>
    </row>
    <row r="41096" spans="6:6">
      <c r="F41096" s="1" t="s">
        <v>4</v>
      </c>
    </row>
    <row r="41097" spans="6:6">
      <c r="F41097" s="1" t="s">
        <v>4</v>
      </c>
    </row>
    <row r="41098" spans="6:6">
      <c r="F41098" s="1" t="s">
        <v>4</v>
      </c>
    </row>
    <row r="41099" spans="6:6">
      <c r="F41099" s="1" t="s">
        <v>4</v>
      </c>
    </row>
    <row r="41100" spans="6:6">
      <c r="F41100" s="1" t="s">
        <v>4</v>
      </c>
    </row>
    <row r="41101" spans="6:6">
      <c r="F41101" s="1" t="s">
        <v>4</v>
      </c>
    </row>
    <row r="41102" spans="6:6">
      <c r="F41102" s="1" t="s">
        <v>4</v>
      </c>
    </row>
    <row r="41103" spans="6:6">
      <c r="F41103" s="1" t="s">
        <v>4</v>
      </c>
    </row>
    <row r="41104" spans="6:6">
      <c r="F41104" s="1" t="s">
        <v>4</v>
      </c>
    </row>
    <row r="41105" spans="6:6">
      <c r="F41105" s="1" t="s">
        <v>4</v>
      </c>
    </row>
    <row r="41106" spans="6:6">
      <c r="F41106" s="1" t="s">
        <v>4</v>
      </c>
    </row>
    <row r="41107" spans="6:6">
      <c r="F41107" s="1" t="s">
        <v>4</v>
      </c>
    </row>
    <row r="41108" spans="6:6">
      <c r="F41108" s="1" t="s">
        <v>4</v>
      </c>
    </row>
    <row r="41109" spans="6:6">
      <c r="F41109" s="1" t="s">
        <v>4</v>
      </c>
    </row>
    <row r="41110" spans="6:6">
      <c r="F41110" s="1" t="s">
        <v>4</v>
      </c>
    </row>
    <row r="41111" spans="6:6">
      <c r="F41111" s="1" t="s">
        <v>4</v>
      </c>
    </row>
    <row r="41112" spans="6:6">
      <c r="F41112" s="1" t="s">
        <v>4</v>
      </c>
    </row>
    <row r="41113" spans="6:6">
      <c r="F41113" s="1" t="s">
        <v>4</v>
      </c>
    </row>
    <row r="41114" spans="6:6">
      <c r="F41114" s="1" t="s">
        <v>4</v>
      </c>
    </row>
    <row r="41115" spans="6:6">
      <c r="F41115" s="1" t="s">
        <v>4</v>
      </c>
    </row>
    <row r="41116" spans="6:6">
      <c r="F41116" s="1" t="s">
        <v>4</v>
      </c>
    </row>
    <row r="41117" spans="6:6">
      <c r="F41117" s="1" t="s">
        <v>4</v>
      </c>
    </row>
    <row r="41118" spans="6:6">
      <c r="F41118" s="1" t="s">
        <v>4</v>
      </c>
    </row>
    <row r="41119" spans="6:6">
      <c r="F41119" s="1" t="s">
        <v>4</v>
      </c>
    </row>
    <row r="41120" spans="6:6">
      <c r="F41120" s="1" t="s">
        <v>4</v>
      </c>
    </row>
    <row r="41121" spans="6:6">
      <c r="F41121" s="1" t="s">
        <v>4</v>
      </c>
    </row>
    <row r="41122" spans="6:6">
      <c r="F41122" s="1" t="s">
        <v>4</v>
      </c>
    </row>
    <row r="41123" spans="6:6">
      <c r="F41123" s="1" t="s">
        <v>4</v>
      </c>
    </row>
    <row r="41124" spans="6:6">
      <c r="F41124" s="1" t="s">
        <v>4</v>
      </c>
    </row>
    <row r="41125" spans="6:6">
      <c r="F41125" s="1" t="s">
        <v>4</v>
      </c>
    </row>
    <row r="41126" spans="6:6">
      <c r="F41126" s="1" t="s">
        <v>4</v>
      </c>
    </row>
    <row r="41127" spans="6:6">
      <c r="F41127" s="1" t="s">
        <v>4</v>
      </c>
    </row>
    <row r="41128" spans="6:6">
      <c r="F41128" s="1" t="s">
        <v>4</v>
      </c>
    </row>
    <row r="41129" spans="6:6">
      <c r="F41129" s="1" t="s">
        <v>4</v>
      </c>
    </row>
    <row r="41130" spans="6:6">
      <c r="F41130" s="1" t="s">
        <v>4</v>
      </c>
    </row>
    <row r="41131" spans="6:6">
      <c r="F41131" s="1" t="s">
        <v>4</v>
      </c>
    </row>
    <row r="41132" spans="6:6">
      <c r="F41132" s="1" t="s">
        <v>4</v>
      </c>
    </row>
    <row r="41133" spans="6:6">
      <c r="F41133" s="1" t="s">
        <v>4</v>
      </c>
    </row>
    <row r="41134" spans="6:6">
      <c r="F41134" s="1" t="s">
        <v>4</v>
      </c>
    </row>
    <row r="41135" spans="6:6">
      <c r="F41135" s="1" t="s">
        <v>4</v>
      </c>
    </row>
    <row r="41136" spans="6:6">
      <c r="F41136" s="1" t="s">
        <v>4</v>
      </c>
    </row>
    <row r="41137" spans="6:6">
      <c r="F41137" s="1" t="s">
        <v>4</v>
      </c>
    </row>
    <row r="41138" spans="6:6">
      <c r="F41138" s="1" t="s">
        <v>4</v>
      </c>
    </row>
    <row r="41139" spans="6:6">
      <c r="F41139" s="1" t="s">
        <v>4</v>
      </c>
    </row>
    <row r="41140" spans="6:6">
      <c r="F41140" s="1" t="s">
        <v>4</v>
      </c>
    </row>
    <row r="41141" spans="6:6">
      <c r="F41141" s="1" t="s">
        <v>4</v>
      </c>
    </row>
    <row r="41142" spans="6:6">
      <c r="F41142" s="1" t="s">
        <v>4</v>
      </c>
    </row>
    <row r="41143" spans="6:6">
      <c r="F41143" s="1" t="s">
        <v>4</v>
      </c>
    </row>
    <row r="41144" spans="6:6">
      <c r="F41144" s="1" t="s">
        <v>4</v>
      </c>
    </row>
    <row r="41145" spans="6:6">
      <c r="F41145" s="1" t="s">
        <v>4</v>
      </c>
    </row>
    <row r="41146" spans="6:6">
      <c r="F41146" s="1" t="s">
        <v>4</v>
      </c>
    </row>
    <row r="41147" spans="6:6">
      <c r="F41147" s="1" t="s">
        <v>4</v>
      </c>
    </row>
    <row r="41148" spans="6:6">
      <c r="F41148" s="1" t="s">
        <v>4</v>
      </c>
    </row>
    <row r="41149" spans="6:6">
      <c r="F41149" s="1" t="s">
        <v>4</v>
      </c>
    </row>
    <row r="41150" spans="6:6">
      <c r="F41150" s="1" t="s">
        <v>4</v>
      </c>
    </row>
    <row r="41151" spans="6:6">
      <c r="F41151" s="1" t="s">
        <v>4</v>
      </c>
    </row>
    <row r="41152" spans="6:6">
      <c r="F41152" s="1" t="s">
        <v>4</v>
      </c>
    </row>
    <row r="41153" spans="6:6">
      <c r="F41153" s="1" t="s">
        <v>4</v>
      </c>
    </row>
    <row r="41154" spans="6:6">
      <c r="F41154" s="1" t="s">
        <v>4</v>
      </c>
    </row>
    <row r="41155" spans="6:6">
      <c r="F41155" s="1" t="s">
        <v>4</v>
      </c>
    </row>
    <row r="41156" spans="6:6">
      <c r="F41156" s="1" t="s">
        <v>4</v>
      </c>
    </row>
    <row r="41157" spans="6:6">
      <c r="F41157" s="1" t="s">
        <v>4</v>
      </c>
    </row>
    <row r="41158" spans="6:6">
      <c r="F41158" s="1" t="s">
        <v>4</v>
      </c>
    </row>
    <row r="41159" spans="6:6">
      <c r="F41159" s="1" t="s">
        <v>4</v>
      </c>
    </row>
    <row r="41160" spans="6:6">
      <c r="F41160" s="1" t="s">
        <v>4</v>
      </c>
    </row>
    <row r="41161" spans="6:6">
      <c r="F41161" s="1" t="s">
        <v>4</v>
      </c>
    </row>
    <row r="41162" spans="6:6">
      <c r="F41162" s="1" t="s">
        <v>4</v>
      </c>
    </row>
    <row r="41163" spans="6:6">
      <c r="F41163" s="1" t="s">
        <v>4</v>
      </c>
    </row>
    <row r="41164" spans="6:6">
      <c r="F41164" s="1" t="s">
        <v>4</v>
      </c>
    </row>
    <row r="41165" spans="6:6">
      <c r="F41165" s="1" t="s">
        <v>4</v>
      </c>
    </row>
    <row r="41166" spans="6:6">
      <c r="F41166" s="1" t="s">
        <v>4</v>
      </c>
    </row>
    <row r="41167" spans="6:6">
      <c r="F41167" s="1" t="s">
        <v>4</v>
      </c>
    </row>
    <row r="41168" spans="6:6">
      <c r="F41168" s="1" t="s">
        <v>4</v>
      </c>
    </row>
    <row r="41169" spans="6:6">
      <c r="F41169" s="1" t="s">
        <v>4</v>
      </c>
    </row>
    <row r="41170" spans="6:6">
      <c r="F41170" s="1" t="s">
        <v>4</v>
      </c>
    </row>
    <row r="41171" spans="6:6">
      <c r="F41171" s="1" t="s">
        <v>4</v>
      </c>
    </row>
    <row r="41172" spans="6:6">
      <c r="F41172" s="1" t="s">
        <v>4</v>
      </c>
    </row>
    <row r="41173" spans="6:6">
      <c r="F41173" s="1" t="s">
        <v>4</v>
      </c>
    </row>
    <row r="41174" spans="6:6">
      <c r="F41174" s="1" t="s">
        <v>4</v>
      </c>
    </row>
    <row r="41175" spans="6:6">
      <c r="F41175" s="1" t="s">
        <v>4</v>
      </c>
    </row>
    <row r="41176" spans="6:6">
      <c r="F41176" s="1" t="s">
        <v>4</v>
      </c>
    </row>
    <row r="41177" spans="6:6">
      <c r="F41177" s="1" t="s">
        <v>4</v>
      </c>
    </row>
    <row r="41178" spans="6:6">
      <c r="F41178" s="1" t="s">
        <v>4</v>
      </c>
    </row>
    <row r="41179" spans="6:6">
      <c r="F41179" s="1" t="s">
        <v>4</v>
      </c>
    </row>
    <row r="41180" spans="6:6">
      <c r="F41180" s="1" t="s">
        <v>4</v>
      </c>
    </row>
    <row r="41181" spans="6:6">
      <c r="F41181" s="1" t="s">
        <v>4</v>
      </c>
    </row>
    <row r="41182" spans="6:6">
      <c r="F41182" s="1" t="s">
        <v>4</v>
      </c>
    </row>
    <row r="41183" spans="6:6">
      <c r="F41183" s="1" t="s">
        <v>4</v>
      </c>
    </row>
    <row r="41184" spans="6:6">
      <c r="F41184" s="1" t="s">
        <v>4</v>
      </c>
    </row>
    <row r="41185" spans="6:6">
      <c r="F41185" s="1" t="s">
        <v>4</v>
      </c>
    </row>
    <row r="41186" spans="6:6">
      <c r="F41186" s="1" t="s">
        <v>4</v>
      </c>
    </row>
    <row r="41187" spans="6:6">
      <c r="F41187" s="1" t="s">
        <v>4</v>
      </c>
    </row>
    <row r="41188" spans="6:6">
      <c r="F41188" s="1" t="s">
        <v>4</v>
      </c>
    </row>
    <row r="41189" spans="6:6">
      <c r="F41189" s="1" t="s">
        <v>4</v>
      </c>
    </row>
    <row r="41190" spans="6:6">
      <c r="F41190" s="1" t="s">
        <v>4</v>
      </c>
    </row>
    <row r="41191" spans="6:6">
      <c r="F41191" s="1" t="s">
        <v>4</v>
      </c>
    </row>
    <row r="41192" spans="6:6">
      <c r="F41192" s="1" t="s">
        <v>4</v>
      </c>
    </row>
    <row r="41193" spans="6:6">
      <c r="F41193" s="1" t="s">
        <v>4</v>
      </c>
    </row>
    <row r="41194" spans="6:6">
      <c r="F41194" s="1" t="s">
        <v>4</v>
      </c>
    </row>
    <row r="41195" spans="6:6">
      <c r="F41195" s="1" t="s">
        <v>4</v>
      </c>
    </row>
    <row r="41196" spans="6:6">
      <c r="F41196" s="1" t="s">
        <v>4</v>
      </c>
    </row>
    <row r="41197" spans="6:6">
      <c r="F41197" s="1" t="s">
        <v>4</v>
      </c>
    </row>
    <row r="41198" spans="6:6">
      <c r="F41198" s="1" t="s">
        <v>4</v>
      </c>
    </row>
    <row r="41199" spans="6:6">
      <c r="F41199" s="1" t="s">
        <v>4</v>
      </c>
    </row>
    <row r="41200" spans="6:6">
      <c r="F41200" s="1" t="s">
        <v>4</v>
      </c>
    </row>
    <row r="41201" spans="6:6">
      <c r="F41201" s="1" t="s">
        <v>4</v>
      </c>
    </row>
    <row r="41202" spans="6:6">
      <c r="F41202" s="1" t="s">
        <v>4</v>
      </c>
    </row>
    <row r="41203" spans="6:6">
      <c r="F41203" s="1" t="s">
        <v>4</v>
      </c>
    </row>
    <row r="41204" spans="6:6">
      <c r="F41204" s="1" t="s">
        <v>4</v>
      </c>
    </row>
    <row r="41205" spans="6:6">
      <c r="F41205" s="1" t="s">
        <v>4</v>
      </c>
    </row>
    <row r="41206" spans="6:6">
      <c r="F41206" s="1" t="s">
        <v>4</v>
      </c>
    </row>
    <row r="41207" spans="6:6">
      <c r="F41207" s="1" t="s">
        <v>4</v>
      </c>
    </row>
    <row r="41208" spans="6:6">
      <c r="F41208" s="1" t="s">
        <v>4</v>
      </c>
    </row>
    <row r="41209" spans="6:6">
      <c r="F41209" s="1" t="s">
        <v>4</v>
      </c>
    </row>
    <row r="41210" spans="6:6">
      <c r="F41210" s="1" t="s">
        <v>4</v>
      </c>
    </row>
    <row r="41211" spans="6:6">
      <c r="F41211" s="1" t="s">
        <v>4</v>
      </c>
    </row>
    <row r="41212" spans="6:6">
      <c r="F41212" s="1" t="s">
        <v>4</v>
      </c>
    </row>
    <row r="41213" spans="6:6">
      <c r="F41213" s="1" t="s">
        <v>4</v>
      </c>
    </row>
    <row r="41214" spans="6:6">
      <c r="F41214" s="1" t="s">
        <v>4</v>
      </c>
    </row>
    <row r="41215" spans="6:6">
      <c r="F41215" s="1" t="s">
        <v>4</v>
      </c>
    </row>
    <row r="41216" spans="6:6">
      <c r="F41216" s="1" t="s">
        <v>4</v>
      </c>
    </row>
    <row r="41217" spans="6:6">
      <c r="F41217" s="1" t="s">
        <v>4</v>
      </c>
    </row>
    <row r="41218" spans="6:6">
      <c r="F41218" s="1" t="s">
        <v>4</v>
      </c>
    </row>
    <row r="41219" spans="6:6">
      <c r="F41219" s="1" t="s">
        <v>4</v>
      </c>
    </row>
    <row r="41220" spans="6:6">
      <c r="F41220" s="1" t="s">
        <v>4</v>
      </c>
    </row>
    <row r="41221" spans="6:6">
      <c r="F41221" s="1" t="s">
        <v>4</v>
      </c>
    </row>
    <row r="41222" spans="6:6">
      <c r="F41222" s="1" t="s">
        <v>4</v>
      </c>
    </row>
    <row r="41223" spans="6:6">
      <c r="F41223" s="1" t="s">
        <v>4</v>
      </c>
    </row>
    <row r="41224" spans="6:6">
      <c r="F41224" s="1" t="s">
        <v>4</v>
      </c>
    </row>
    <row r="41225" spans="6:6">
      <c r="F41225" s="1" t="s">
        <v>4</v>
      </c>
    </row>
    <row r="41226" spans="6:6">
      <c r="F41226" s="1" t="s">
        <v>4</v>
      </c>
    </row>
    <row r="41227" spans="6:6">
      <c r="F41227" s="1" t="s">
        <v>4</v>
      </c>
    </row>
    <row r="41228" spans="6:6">
      <c r="F41228" s="1" t="s">
        <v>4</v>
      </c>
    </row>
    <row r="41229" spans="6:6">
      <c r="F41229" s="1" t="s">
        <v>4</v>
      </c>
    </row>
    <row r="41230" spans="6:6">
      <c r="F41230" s="1" t="s">
        <v>4</v>
      </c>
    </row>
    <row r="41231" spans="6:6">
      <c r="F41231" s="1" t="s">
        <v>4</v>
      </c>
    </row>
    <row r="41232" spans="6:6">
      <c r="F41232" s="1" t="s">
        <v>4</v>
      </c>
    </row>
    <row r="41233" spans="6:6">
      <c r="F41233" s="1" t="s">
        <v>4</v>
      </c>
    </row>
    <row r="41234" spans="6:6">
      <c r="F41234" s="1" t="s">
        <v>4</v>
      </c>
    </row>
    <row r="41235" spans="6:6">
      <c r="F41235" s="1" t="s">
        <v>4</v>
      </c>
    </row>
    <row r="41236" spans="6:6">
      <c r="F41236" s="1" t="s">
        <v>4</v>
      </c>
    </row>
    <row r="41237" spans="6:6">
      <c r="F41237" s="1" t="s">
        <v>4</v>
      </c>
    </row>
    <row r="41238" spans="6:6">
      <c r="F41238" s="1" t="s">
        <v>4</v>
      </c>
    </row>
    <row r="41239" spans="6:6">
      <c r="F41239" s="1" t="s">
        <v>4</v>
      </c>
    </row>
    <row r="41240" spans="6:6">
      <c r="F41240" s="1" t="s">
        <v>4</v>
      </c>
    </row>
    <row r="41241" spans="6:6">
      <c r="F41241" s="1" t="s">
        <v>4</v>
      </c>
    </row>
    <row r="41242" spans="6:6">
      <c r="F41242" s="1" t="s">
        <v>4</v>
      </c>
    </row>
    <row r="41243" spans="6:6">
      <c r="F41243" s="1" t="s">
        <v>4</v>
      </c>
    </row>
    <row r="41244" spans="6:6">
      <c r="F41244" s="1" t="s">
        <v>4</v>
      </c>
    </row>
    <row r="41245" spans="6:6">
      <c r="F41245" s="1" t="s">
        <v>4</v>
      </c>
    </row>
    <row r="41246" spans="6:6">
      <c r="F41246" s="1" t="s">
        <v>4</v>
      </c>
    </row>
    <row r="41247" spans="6:6">
      <c r="F41247" s="1" t="s">
        <v>4</v>
      </c>
    </row>
    <row r="41248" spans="6:6">
      <c r="F41248" s="1" t="s">
        <v>4</v>
      </c>
    </row>
    <row r="41249" spans="6:6">
      <c r="F41249" s="1" t="s">
        <v>4</v>
      </c>
    </row>
    <row r="41250" spans="6:6">
      <c r="F41250" s="1" t="s">
        <v>4</v>
      </c>
    </row>
    <row r="41251" spans="6:6">
      <c r="F41251" s="1" t="s">
        <v>4</v>
      </c>
    </row>
    <row r="41252" spans="6:6">
      <c r="F41252" s="1" t="s">
        <v>4</v>
      </c>
    </row>
    <row r="41253" spans="6:6">
      <c r="F41253" s="1" t="s">
        <v>4</v>
      </c>
    </row>
    <row r="41254" spans="6:6">
      <c r="F41254" s="1" t="s">
        <v>4</v>
      </c>
    </row>
    <row r="41255" spans="6:6">
      <c r="F41255" s="1" t="s">
        <v>4</v>
      </c>
    </row>
    <row r="41256" spans="6:6">
      <c r="F41256" s="1" t="s">
        <v>4</v>
      </c>
    </row>
    <row r="41257" spans="6:6">
      <c r="F41257" s="1" t="s">
        <v>4</v>
      </c>
    </row>
    <row r="41258" spans="6:6">
      <c r="F41258" s="1" t="s">
        <v>4</v>
      </c>
    </row>
    <row r="41259" spans="6:6">
      <c r="F41259" s="1" t="s">
        <v>4</v>
      </c>
    </row>
    <row r="41260" spans="6:6">
      <c r="F41260" s="1" t="s">
        <v>4</v>
      </c>
    </row>
    <row r="41261" spans="6:6">
      <c r="F41261" s="1" t="s">
        <v>4</v>
      </c>
    </row>
    <row r="41262" spans="6:6">
      <c r="F41262" s="1" t="s">
        <v>4</v>
      </c>
    </row>
    <row r="41263" spans="6:6">
      <c r="F41263" s="1" t="s">
        <v>4</v>
      </c>
    </row>
    <row r="41264" spans="6:6">
      <c r="F41264" s="1" t="s">
        <v>4</v>
      </c>
    </row>
    <row r="41265" spans="6:6">
      <c r="F41265" s="1" t="s">
        <v>4</v>
      </c>
    </row>
    <row r="41266" spans="6:6">
      <c r="F41266" s="1" t="s">
        <v>4</v>
      </c>
    </row>
    <row r="41267" spans="6:6">
      <c r="F41267" s="1" t="s">
        <v>4</v>
      </c>
    </row>
    <row r="41268" spans="6:6">
      <c r="F41268" s="1" t="s">
        <v>4</v>
      </c>
    </row>
    <row r="41269" spans="6:6">
      <c r="F41269" s="1" t="s">
        <v>4</v>
      </c>
    </row>
    <row r="41270" spans="6:6">
      <c r="F41270" s="1" t="s">
        <v>4</v>
      </c>
    </row>
    <row r="41271" spans="6:6">
      <c r="F41271" s="1" t="s">
        <v>4</v>
      </c>
    </row>
    <row r="41272" spans="6:6">
      <c r="F41272" s="1" t="s">
        <v>4</v>
      </c>
    </row>
    <row r="41273" spans="6:6">
      <c r="F41273" s="1" t="s">
        <v>4</v>
      </c>
    </row>
    <row r="41274" spans="6:6">
      <c r="F41274" s="1" t="s">
        <v>4</v>
      </c>
    </row>
    <row r="41275" spans="6:6">
      <c r="F41275" s="1" t="s">
        <v>4</v>
      </c>
    </row>
    <row r="41276" spans="6:6">
      <c r="F41276" s="1" t="s">
        <v>4</v>
      </c>
    </row>
    <row r="41277" spans="6:6">
      <c r="F41277" s="1" t="s">
        <v>4</v>
      </c>
    </row>
    <row r="41278" spans="6:6">
      <c r="F41278" s="1" t="s">
        <v>4</v>
      </c>
    </row>
    <row r="41279" spans="6:6">
      <c r="F41279" s="1" t="s">
        <v>4</v>
      </c>
    </row>
    <row r="41280" spans="6:6">
      <c r="F41280" s="1" t="s">
        <v>4</v>
      </c>
    </row>
    <row r="41281" spans="6:6">
      <c r="F41281" s="1" t="s">
        <v>4</v>
      </c>
    </row>
    <row r="41282" spans="6:6">
      <c r="F41282" s="1" t="s">
        <v>4</v>
      </c>
    </row>
    <row r="41283" spans="6:6">
      <c r="F41283" s="1" t="s">
        <v>4</v>
      </c>
    </row>
    <row r="41284" spans="6:6">
      <c r="F41284" s="1" t="s">
        <v>4</v>
      </c>
    </row>
    <row r="41285" spans="6:6">
      <c r="F41285" s="1" t="s">
        <v>4</v>
      </c>
    </row>
    <row r="41286" spans="6:6">
      <c r="F41286" s="1" t="s">
        <v>4</v>
      </c>
    </row>
    <row r="41287" spans="6:6">
      <c r="F41287" s="1" t="s">
        <v>4</v>
      </c>
    </row>
    <row r="41288" spans="6:6">
      <c r="F41288" s="1" t="s">
        <v>4</v>
      </c>
    </row>
    <row r="41289" spans="6:6">
      <c r="F41289" s="1" t="s">
        <v>4</v>
      </c>
    </row>
    <row r="41290" spans="6:6">
      <c r="F41290" s="1" t="s">
        <v>4</v>
      </c>
    </row>
    <row r="41291" spans="6:6">
      <c r="F41291" s="1" t="s">
        <v>4</v>
      </c>
    </row>
    <row r="41292" spans="6:6">
      <c r="F41292" s="1" t="s">
        <v>4</v>
      </c>
    </row>
    <row r="41293" spans="6:6">
      <c r="F41293" s="1" t="s">
        <v>4</v>
      </c>
    </row>
    <row r="41294" spans="6:6">
      <c r="F41294" s="1" t="s">
        <v>4</v>
      </c>
    </row>
    <row r="41295" spans="6:6">
      <c r="F41295" s="1" t="s">
        <v>4</v>
      </c>
    </row>
    <row r="41296" spans="6:6">
      <c r="F41296" s="1" t="s">
        <v>4</v>
      </c>
    </row>
    <row r="41297" spans="6:6">
      <c r="F41297" s="1" t="s">
        <v>4</v>
      </c>
    </row>
    <row r="41298" spans="6:6">
      <c r="F41298" s="1" t="s">
        <v>4</v>
      </c>
    </row>
    <row r="41299" spans="6:6">
      <c r="F41299" s="1" t="s">
        <v>4</v>
      </c>
    </row>
    <row r="41300" spans="6:6">
      <c r="F41300" s="1" t="s">
        <v>4</v>
      </c>
    </row>
    <row r="41301" spans="6:6">
      <c r="F41301" s="1" t="s">
        <v>4</v>
      </c>
    </row>
    <row r="41302" spans="6:6">
      <c r="F41302" s="1" t="s">
        <v>4</v>
      </c>
    </row>
    <row r="41303" spans="6:6">
      <c r="F41303" s="1" t="s">
        <v>4</v>
      </c>
    </row>
    <row r="41304" spans="6:6">
      <c r="F41304" s="1" t="s">
        <v>4</v>
      </c>
    </row>
    <row r="41305" spans="6:6">
      <c r="F41305" s="1" t="s">
        <v>4</v>
      </c>
    </row>
    <row r="41306" spans="6:6">
      <c r="F41306" s="1" t="s">
        <v>4</v>
      </c>
    </row>
    <row r="41307" spans="6:6">
      <c r="F41307" s="1" t="s">
        <v>4</v>
      </c>
    </row>
    <row r="41308" spans="6:6">
      <c r="F41308" s="1" t="s">
        <v>4</v>
      </c>
    </row>
    <row r="41309" spans="6:6">
      <c r="F41309" s="1" t="s">
        <v>4</v>
      </c>
    </row>
    <row r="41310" spans="6:6">
      <c r="F41310" s="1" t="s">
        <v>4</v>
      </c>
    </row>
    <row r="41311" spans="6:6">
      <c r="F41311" s="1" t="s">
        <v>4</v>
      </c>
    </row>
    <row r="41312" spans="6:6">
      <c r="F41312" s="1" t="s">
        <v>4</v>
      </c>
    </row>
    <row r="41313" spans="6:6">
      <c r="F41313" s="1" t="s">
        <v>4</v>
      </c>
    </row>
    <row r="41314" spans="6:6">
      <c r="F41314" s="1" t="s">
        <v>4</v>
      </c>
    </row>
    <row r="41315" spans="6:6">
      <c r="F41315" s="1" t="s">
        <v>4</v>
      </c>
    </row>
    <row r="41316" spans="6:6">
      <c r="F41316" s="1" t="s">
        <v>4</v>
      </c>
    </row>
    <row r="41317" spans="6:6">
      <c r="F41317" s="1" t="s">
        <v>4</v>
      </c>
    </row>
    <row r="41318" spans="6:6">
      <c r="F41318" s="1" t="s">
        <v>4</v>
      </c>
    </row>
    <row r="41319" spans="6:6">
      <c r="F41319" s="1" t="s">
        <v>4</v>
      </c>
    </row>
    <row r="41320" spans="6:6">
      <c r="F41320" s="1" t="s">
        <v>4</v>
      </c>
    </row>
    <row r="41321" spans="6:6">
      <c r="F41321" s="1" t="s">
        <v>4</v>
      </c>
    </row>
    <row r="41322" spans="6:6">
      <c r="F41322" s="1" t="s">
        <v>4</v>
      </c>
    </row>
    <row r="41323" spans="6:6">
      <c r="F41323" s="1" t="s">
        <v>4</v>
      </c>
    </row>
    <row r="41324" spans="6:6">
      <c r="F41324" s="1" t="s">
        <v>4</v>
      </c>
    </row>
    <row r="41325" spans="6:6">
      <c r="F41325" s="1" t="s">
        <v>4</v>
      </c>
    </row>
    <row r="41326" spans="6:6">
      <c r="F41326" s="1" t="s">
        <v>4</v>
      </c>
    </row>
    <row r="41327" spans="6:6">
      <c r="F41327" s="1" t="s">
        <v>4</v>
      </c>
    </row>
    <row r="41328" spans="6:6">
      <c r="F41328" s="1" t="s">
        <v>4</v>
      </c>
    </row>
    <row r="41329" spans="6:6">
      <c r="F41329" s="1" t="s">
        <v>4</v>
      </c>
    </row>
    <row r="41330" spans="6:6">
      <c r="F41330" s="1" t="s">
        <v>4</v>
      </c>
    </row>
    <row r="41331" spans="6:6">
      <c r="F41331" s="1" t="s">
        <v>4</v>
      </c>
    </row>
    <row r="41332" spans="6:6">
      <c r="F41332" s="1" t="s">
        <v>4</v>
      </c>
    </row>
    <row r="41333" spans="6:6">
      <c r="F41333" s="1" t="s">
        <v>4</v>
      </c>
    </row>
    <row r="41334" spans="6:6">
      <c r="F41334" s="1" t="s">
        <v>4</v>
      </c>
    </row>
    <row r="41335" spans="6:6">
      <c r="F41335" s="1" t="s">
        <v>4</v>
      </c>
    </row>
    <row r="41336" spans="6:6">
      <c r="F41336" s="1" t="s">
        <v>4</v>
      </c>
    </row>
    <row r="41337" spans="6:6">
      <c r="F41337" s="1" t="s">
        <v>4</v>
      </c>
    </row>
    <row r="41338" spans="6:6">
      <c r="F41338" s="1" t="s">
        <v>4</v>
      </c>
    </row>
    <row r="41339" spans="6:6">
      <c r="F41339" s="1" t="s">
        <v>4</v>
      </c>
    </row>
    <row r="41340" spans="6:6">
      <c r="F41340" s="1" t="s">
        <v>4</v>
      </c>
    </row>
    <row r="41341" spans="6:6">
      <c r="F41341" s="1" t="s">
        <v>4</v>
      </c>
    </row>
    <row r="41342" spans="6:6">
      <c r="F41342" s="1" t="s">
        <v>4</v>
      </c>
    </row>
    <row r="41343" spans="6:6">
      <c r="F41343" s="1" t="s">
        <v>4</v>
      </c>
    </row>
    <row r="41344" spans="6:6">
      <c r="F41344" s="1" t="s">
        <v>4</v>
      </c>
    </row>
    <row r="41345" spans="6:6">
      <c r="F41345" s="1" t="s">
        <v>4</v>
      </c>
    </row>
    <row r="41346" spans="6:6">
      <c r="F41346" s="1" t="s">
        <v>4</v>
      </c>
    </row>
    <row r="41347" spans="6:6">
      <c r="F41347" s="1" t="s">
        <v>4</v>
      </c>
    </row>
    <row r="41348" spans="6:6">
      <c r="F41348" s="1" t="s">
        <v>4</v>
      </c>
    </row>
    <row r="41349" spans="6:6">
      <c r="F41349" s="1" t="s">
        <v>4</v>
      </c>
    </row>
    <row r="41350" spans="6:6">
      <c r="F41350" s="1" t="s">
        <v>4</v>
      </c>
    </row>
    <row r="41351" spans="6:6">
      <c r="F41351" s="1" t="s">
        <v>4</v>
      </c>
    </row>
    <row r="41352" spans="6:6">
      <c r="F41352" s="1" t="s">
        <v>4</v>
      </c>
    </row>
    <row r="41353" spans="6:6">
      <c r="F41353" s="1" t="s">
        <v>4</v>
      </c>
    </row>
    <row r="41354" spans="6:6">
      <c r="F41354" s="1" t="s">
        <v>4</v>
      </c>
    </row>
    <row r="41355" spans="6:6">
      <c r="F41355" s="1" t="s">
        <v>4</v>
      </c>
    </row>
    <row r="41356" spans="6:6">
      <c r="F41356" s="1" t="s">
        <v>4</v>
      </c>
    </row>
    <row r="41357" spans="6:6">
      <c r="F41357" s="1" t="s">
        <v>4</v>
      </c>
    </row>
    <row r="41358" spans="6:6">
      <c r="F41358" s="1" t="s">
        <v>4</v>
      </c>
    </row>
    <row r="41359" spans="6:6">
      <c r="F41359" s="1" t="s">
        <v>4</v>
      </c>
    </row>
    <row r="41360" spans="6:6">
      <c r="F41360" s="1" t="s">
        <v>4</v>
      </c>
    </row>
    <row r="41361" spans="6:6">
      <c r="F41361" s="1" t="s">
        <v>4</v>
      </c>
    </row>
    <row r="41362" spans="6:6">
      <c r="F41362" s="1" t="s">
        <v>4</v>
      </c>
    </row>
    <row r="41363" spans="6:6">
      <c r="F41363" s="1" t="s">
        <v>4</v>
      </c>
    </row>
    <row r="41364" spans="6:6">
      <c r="F41364" s="1" t="s">
        <v>4</v>
      </c>
    </row>
    <row r="41365" spans="6:6">
      <c r="F41365" s="1" t="s">
        <v>4</v>
      </c>
    </row>
    <row r="41366" spans="6:6">
      <c r="F41366" s="1" t="s">
        <v>4</v>
      </c>
    </row>
    <row r="41367" spans="6:6">
      <c r="F41367" s="1" t="s">
        <v>4</v>
      </c>
    </row>
    <row r="41368" spans="6:6">
      <c r="F41368" s="1" t="s">
        <v>4</v>
      </c>
    </row>
    <row r="41369" spans="6:6">
      <c r="F41369" s="1" t="s">
        <v>4</v>
      </c>
    </row>
    <row r="41370" spans="6:6">
      <c r="F41370" s="1" t="s">
        <v>4</v>
      </c>
    </row>
    <row r="41371" spans="6:6">
      <c r="F41371" s="1" t="s">
        <v>4</v>
      </c>
    </row>
    <row r="41372" spans="6:6">
      <c r="F41372" s="1" t="s">
        <v>4</v>
      </c>
    </row>
    <row r="41373" spans="6:6">
      <c r="F41373" s="1" t="s">
        <v>4</v>
      </c>
    </row>
    <row r="41374" spans="6:6">
      <c r="F41374" s="1" t="s">
        <v>4</v>
      </c>
    </row>
    <row r="41375" spans="6:6">
      <c r="F41375" s="1" t="s">
        <v>4</v>
      </c>
    </row>
    <row r="41376" spans="6:6">
      <c r="F41376" s="1" t="s">
        <v>4</v>
      </c>
    </row>
    <row r="41377" spans="6:6">
      <c r="F41377" s="1" t="s">
        <v>4</v>
      </c>
    </row>
    <row r="41378" spans="6:6">
      <c r="F41378" s="1" t="s">
        <v>4</v>
      </c>
    </row>
    <row r="41379" spans="6:6">
      <c r="F41379" s="1" t="s">
        <v>4</v>
      </c>
    </row>
    <row r="41380" spans="6:6">
      <c r="F41380" s="1" t="s">
        <v>4</v>
      </c>
    </row>
    <row r="41381" spans="6:6">
      <c r="F41381" s="1" t="s">
        <v>4</v>
      </c>
    </row>
    <row r="41382" spans="6:6">
      <c r="F41382" s="1" t="s">
        <v>4</v>
      </c>
    </row>
    <row r="41383" spans="6:6">
      <c r="F41383" s="1" t="s">
        <v>4</v>
      </c>
    </row>
    <row r="41384" spans="6:6">
      <c r="F41384" s="1" t="s">
        <v>4</v>
      </c>
    </row>
    <row r="41385" spans="6:6">
      <c r="F41385" s="1" t="s">
        <v>4</v>
      </c>
    </row>
    <row r="41386" spans="6:6">
      <c r="F41386" s="1" t="s">
        <v>4</v>
      </c>
    </row>
    <row r="41387" spans="6:6">
      <c r="F41387" s="1" t="s">
        <v>4</v>
      </c>
    </row>
    <row r="41388" spans="6:6">
      <c r="F41388" s="1" t="s">
        <v>4</v>
      </c>
    </row>
    <row r="41389" spans="6:6">
      <c r="F41389" s="1" t="s">
        <v>4</v>
      </c>
    </row>
    <row r="41390" spans="6:6">
      <c r="F41390" s="1" t="s">
        <v>4</v>
      </c>
    </row>
    <row r="41391" spans="6:6">
      <c r="F41391" s="1" t="s">
        <v>4</v>
      </c>
    </row>
    <row r="41392" spans="6:6">
      <c r="F41392" s="1" t="s">
        <v>4</v>
      </c>
    </row>
    <row r="41393" spans="6:6">
      <c r="F41393" s="1" t="s">
        <v>4</v>
      </c>
    </row>
    <row r="41394" spans="6:6">
      <c r="F41394" s="1" t="s">
        <v>4</v>
      </c>
    </row>
    <row r="41395" spans="6:6">
      <c r="F41395" s="1" t="s">
        <v>4</v>
      </c>
    </row>
    <row r="41396" spans="6:6">
      <c r="F41396" s="1" t="s">
        <v>4</v>
      </c>
    </row>
    <row r="41397" spans="6:6">
      <c r="F41397" s="1" t="s">
        <v>4</v>
      </c>
    </row>
    <row r="41398" spans="6:6">
      <c r="F41398" s="1" t="s">
        <v>4</v>
      </c>
    </row>
    <row r="41399" spans="6:6">
      <c r="F41399" s="1" t="s">
        <v>4</v>
      </c>
    </row>
    <row r="41400" spans="6:6">
      <c r="F41400" s="1" t="s">
        <v>4</v>
      </c>
    </row>
    <row r="41401" spans="6:6">
      <c r="F41401" s="1" t="s">
        <v>4</v>
      </c>
    </row>
    <row r="41402" spans="6:6">
      <c r="F41402" s="1" t="s">
        <v>4</v>
      </c>
    </row>
    <row r="41403" spans="6:6">
      <c r="F41403" s="1" t="s">
        <v>4</v>
      </c>
    </row>
    <row r="41404" spans="6:6">
      <c r="F41404" s="1" t="s">
        <v>4</v>
      </c>
    </row>
    <row r="41405" spans="6:6">
      <c r="F41405" s="1" t="s">
        <v>4</v>
      </c>
    </row>
    <row r="41406" spans="6:6">
      <c r="F41406" s="1" t="s">
        <v>4</v>
      </c>
    </row>
    <row r="41407" spans="6:6">
      <c r="F41407" s="1" t="s">
        <v>4</v>
      </c>
    </row>
    <row r="41408" spans="6:6">
      <c r="F41408" s="1" t="s">
        <v>4</v>
      </c>
    </row>
    <row r="41409" spans="6:6">
      <c r="F41409" s="1" t="s">
        <v>4</v>
      </c>
    </row>
    <row r="41410" spans="6:6">
      <c r="F41410" s="1" t="s">
        <v>4</v>
      </c>
    </row>
    <row r="41411" spans="6:6">
      <c r="F41411" s="1" t="s">
        <v>4</v>
      </c>
    </row>
    <row r="41412" spans="6:6">
      <c r="F41412" s="1" t="s">
        <v>4</v>
      </c>
    </row>
    <row r="41413" spans="6:6">
      <c r="F41413" s="1" t="s">
        <v>4</v>
      </c>
    </row>
    <row r="41414" spans="6:6">
      <c r="F41414" s="1" t="s">
        <v>4</v>
      </c>
    </row>
    <row r="41415" spans="6:6">
      <c r="F41415" s="1" t="s">
        <v>4</v>
      </c>
    </row>
    <row r="41416" spans="6:6">
      <c r="F41416" s="1" t="s">
        <v>4</v>
      </c>
    </row>
    <row r="41417" spans="6:6">
      <c r="F41417" s="1" t="s">
        <v>4</v>
      </c>
    </row>
    <row r="41418" spans="6:6">
      <c r="F41418" s="1" t="s">
        <v>4</v>
      </c>
    </row>
    <row r="41419" spans="6:6">
      <c r="F41419" s="1" t="s">
        <v>4</v>
      </c>
    </row>
    <row r="41420" spans="6:6">
      <c r="F41420" s="1" t="s">
        <v>4</v>
      </c>
    </row>
    <row r="41421" spans="6:6">
      <c r="F41421" s="1" t="s">
        <v>4</v>
      </c>
    </row>
    <row r="41422" spans="6:6">
      <c r="F41422" s="1" t="s">
        <v>4</v>
      </c>
    </row>
    <row r="41423" spans="6:6">
      <c r="F41423" s="1" t="s">
        <v>4</v>
      </c>
    </row>
    <row r="41424" spans="6:6">
      <c r="F41424" s="1" t="s">
        <v>4</v>
      </c>
    </row>
    <row r="41425" spans="6:6">
      <c r="F41425" s="1" t="s">
        <v>4</v>
      </c>
    </row>
    <row r="41426" spans="6:6">
      <c r="F41426" s="1" t="s">
        <v>4</v>
      </c>
    </row>
    <row r="41427" spans="6:6">
      <c r="F41427" s="1" t="s">
        <v>4</v>
      </c>
    </row>
    <row r="41428" spans="6:6">
      <c r="F41428" s="1" t="s">
        <v>4</v>
      </c>
    </row>
    <row r="41429" spans="6:6">
      <c r="F41429" s="1" t="s">
        <v>4</v>
      </c>
    </row>
    <row r="41430" spans="6:6">
      <c r="F41430" s="1" t="s">
        <v>4</v>
      </c>
    </row>
    <row r="41431" spans="6:6">
      <c r="F41431" s="1" t="s">
        <v>4</v>
      </c>
    </row>
    <row r="41432" spans="6:6">
      <c r="F41432" s="1" t="s">
        <v>4</v>
      </c>
    </row>
    <row r="41433" spans="6:6">
      <c r="F41433" s="1" t="s">
        <v>4</v>
      </c>
    </row>
    <row r="41434" spans="6:6">
      <c r="F41434" s="1" t="s">
        <v>4</v>
      </c>
    </row>
    <row r="41435" spans="6:6">
      <c r="F41435" s="1" t="s">
        <v>4</v>
      </c>
    </row>
    <row r="41436" spans="6:6">
      <c r="F41436" s="1" t="s">
        <v>4</v>
      </c>
    </row>
    <row r="41437" spans="6:6">
      <c r="F41437" s="1" t="s">
        <v>4</v>
      </c>
    </row>
    <row r="41438" spans="6:6">
      <c r="F41438" s="1" t="s">
        <v>4</v>
      </c>
    </row>
    <row r="41439" spans="6:6">
      <c r="F41439" s="1" t="s">
        <v>4</v>
      </c>
    </row>
    <row r="41440" spans="6:6">
      <c r="F41440" s="1" t="s">
        <v>4</v>
      </c>
    </row>
    <row r="41441" spans="6:6">
      <c r="F41441" s="1" t="s">
        <v>4</v>
      </c>
    </row>
    <row r="41442" spans="6:6">
      <c r="F41442" s="1" t="s">
        <v>4</v>
      </c>
    </row>
    <row r="41443" spans="6:6">
      <c r="F41443" s="1" t="s">
        <v>4</v>
      </c>
    </row>
    <row r="41444" spans="6:6">
      <c r="F41444" s="1" t="s">
        <v>4</v>
      </c>
    </row>
    <row r="41445" spans="6:6">
      <c r="F41445" s="1" t="s">
        <v>4</v>
      </c>
    </row>
    <row r="41446" spans="6:6">
      <c r="F41446" s="1" t="s">
        <v>4</v>
      </c>
    </row>
    <row r="41447" spans="6:6">
      <c r="F41447" s="1" t="s">
        <v>4</v>
      </c>
    </row>
    <row r="41448" spans="6:6">
      <c r="F41448" s="1" t="s">
        <v>4</v>
      </c>
    </row>
    <row r="41449" spans="6:6">
      <c r="F41449" s="1" t="s">
        <v>4</v>
      </c>
    </row>
    <row r="41450" spans="6:6">
      <c r="F41450" s="1" t="s">
        <v>4</v>
      </c>
    </row>
    <row r="41451" spans="6:6">
      <c r="F41451" s="1" t="s">
        <v>4</v>
      </c>
    </row>
    <row r="41452" spans="6:6">
      <c r="F41452" s="1" t="s">
        <v>4</v>
      </c>
    </row>
    <row r="41453" spans="6:6">
      <c r="F41453" s="1" t="s">
        <v>4</v>
      </c>
    </row>
    <row r="41454" spans="6:6">
      <c r="F41454" s="1" t="s">
        <v>4</v>
      </c>
    </row>
    <row r="41455" spans="6:6">
      <c r="F41455" s="1" t="s">
        <v>4</v>
      </c>
    </row>
    <row r="41456" spans="6:6">
      <c r="F41456" s="1" t="s">
        <v>4</v>
      </c>
    </row>
    <row r="41457" spans="6:6">
      <c r="F41457" s="1" t="s">
        <v>4</v>
      </c>
    </row>
    <row r="41458" spans="6:6">
      <c r="F41458" s="1" t="s">
        <v>4</v>
      </c>
    </row>
    <row r="41459" spans="6:6">
      <c r="F41459" s="1" t="s">
        <v>4</v>
      </c>
    </row>
    <row r="41460" spans="6:6">
      <c r="F41460" s="1" t="s">
        <v>4</v>
      </c>
    </row>
    <row r="41461" spans="6:6">
      <c r="F41461" s="1" t="s">
        <v>4</v>
      </c>
    </row>
    <row r="41462" spans="6:6">
      <c r="F41462" s="1" t="s">
        <v>4</v>
      </c>
    </row>
    <row r="41463" spans="6:6">
      <c r="F41463" s="1" t="s">
        <v>4</v>
      </c>
    </row>
    <row r="41464" spans="6:6">
      <c r="F41464" s="1" t="s">
        <v>4</v>
      </c>
    </row>
    <row r="41465" spans="6:6">
      <c r="F41465" s="1" t="s">
        <v>4</v>
      </c>
    </row>
    <row r="41466" spans="6:6">
      <c r="F41466" s="1" t="s">
        <v>4</v>
      </c>
    </row>
    <row r="41467" spans="6:6">
      <c r="F41467" s="1" t="s">
        <v>4</v>
      </c>
    </row>
    <row r="41468" spans="6:6">
      <c r="F41468" s="1" t="s">
        <v>4</v>
      </c>
    </row>
    <row r="41469" spans="6:6">
      <c r="F41469" s="1" t="s">
        <v>4</v>
      </c>
    </row>
    <row r="41470" spans="6:6">
      <c r="F41470" s="1" t="s">
        <v>4</v>
      </c>
    </row>
    <row r="41471" spans="6:6">
      <c r="F41471" s="1" t="s">
        <v>4</v>
      </c>
    </row>
    <row r="41472" spans="6:6">
      <c r="F41472" s="1" t="s">
        <v>4</v>
      </c>
    </row>
    <row r="41473" spans="6:6">
      <c r="F41473" s="1" t="s">
        <v>4</v>
      </c>
    </row>
    <row r="41474" spans="6:6">
      <c r="F41474" s="1" t="s">
        <v>4</v>
      </c>
    </row>
    <row r="41475" spans="6:6">
      <c r="F41475" s="1" t="s">
        <v>4</v>
      </c>
    </row>
    <row r="41476" spans="6:6">
      <c r="F41476" s="1" t="s">
        <v>4</v>
      </c>
    </row>
    <row r="41477" spans="6:6">
      <c r="F41477" s="1" t="s">
        <v>4</v>
      </c>
    </row>
    <row r="41478" spans="6:6">
      <c r="F41478" s="1" t="s">
        <v>4</v>
      </c>
    </row>
    <row r="41479" spans="6:6">
      <c r="F41479" s="1" t="s">
        <v>4</v>
      </c>
    </row>
    <row r="41480" spans="6:6">
      <c r="F41480" s="1" t="s">
        <v>4</v>
      </c>
    </row>
    <row r="41481" spans="6:6">
      <c r="F41481" s="1" t="s">
        <v>4</v>
      </c>
    </row>
    <row r="41482" spans="6:6">
      <c r="F41482" s="1" t="s">
        <v>4</v>
      </c>
    </row>
    <row r="41483" spans="6:6">
      <c r="F41483" s="1" t="s">
        <v>4</v>
      </c>
    </row>
    <row r="41484" spans="6:6">
      <c r="F41484" s="1" t="s">
        <v>4</v>
      </c>
    </row>
    <row r="41485" spans="6:6">
      <c r="F41485" s="1" t="s">
        <v>4</v>
      </c>
    </row>
    <row r="41486" spans="6:6">
      <c r="F41486" s="1" t="s">
        <v>4</v>
      </c>
    </row>
    <row r="41487" spans="6:6">
      <c r="F41487" s="1" t="s">
        <v>4</v>
      </c>
    </row>
    <row r="41488" spans="6:6">
      <c r="F41488" s="1" t="s">
        <v>4</v>
      </c>
    </row>
    <row r="41489" spans="6:6">
      <c r="F41489" s="1" t="s">
        <v>4</v>
      </c>
    </row>
    <row r="41490" spans="6:6">
      <c r="F41490" s="1" t="s">
        <v>4</v>
      </c>
    </row>
    <row r="41491" spans="6:6">
      <c r="F41491" s="1" t="s">
        <v>4</v>
      </c>
    </row>
    <row r="41492" spans="6:6">
      <c r="F41492" s="1" t="s">
        <v>4</v>
      </c>
    </row>
    <row r="41493" spans="6:6">
      <c r="F41493" s="1" t="s">
        <v>4</v>
      </c>
    </row>
    <row r="41494" spans="6:6">
      <c r="F41494" s="1" t="s">
        <v>4</v>
      </c>
    </row>
    <row r="41495" spans="6:6">
      <c r="F41495" s="1" t="s">
        <v>4</v>
      </c>
    </row>
    <row r="41496" spans="6:6">
      <c r="F41496" s="1" t="s">
        <v>4</v>
      </c>
    </row>
    <row r="41497" spans="6:6">
      <c r="F41497" s="1" t="s">
        <v>4</v>
      </c>
    </row>
    <row r="41498" spans="6:6">
      <c r="F41498" s="1" t="s">
        <v>4</v>
      </c>
    </row>
    <row r="41499" spans="6:6">
      <c r="F41499" s="1" t="s">
        <v>4</v>
      </c>
    </row>
    <row r="41500" spans="6:6">
      <c r="F41500" s="1" t="s">
        <v>4</v>
      </c>
    </row>
    <row r="41501" spans="6:6">
      <c r="F41501" s="1" t="s">
        <v>4</v>
      </c>
    </row>
    <row r="41502" spans="6:6">
      <c r="F41502" s="1" t="s">
        <v>4</v>
      </c>
    </row>
    <row r="41503" spans="6:6">
      <c r="F41503" s="1" t="s">
        <v>4</v>
      </c>
    </row>
    <row r="41504" spans="6:6">
      <c r="F41504" s="1" t="s">
        <v>4</v>
      </c>
    </row>
    <row r="41505" spans="6:6">
      <c r="F41505" s="1" t="s">
        <v>4</v>
      </c>
    </row>
    <row r="41506" spans="6:6">
      <c r="F41506" s="1" t="s">
        <v>4</v>
      </c>
    </row>
    <row r="41507" spans="6:6">
      <c r="F41507" s="1" t="s">
        <v>4</v>
      </c>
    </row>
    <row r="41508" spans="6:6">
      <c r="F41508" s="1" t="s">
        <v>4</v>
      </c>
    </row>
    <row r="41509" spans="6:6">
      <c r="F41509" s="1" t="s">
        <v>4</v>
      </c>
    </row>
    <row r="41510" spans="6:6">
      <c r="F41510" s="1" t="s">
        <v>4</v>
      </c>
    </row>
    <row r="41511" spans="6:6">
      <c r="F41511" s="1" t="s">
        <v>4</v>
      </c>
    </row>
    <row r="41512" spans="6:6">
      <c r="F41512" s="1" t="s">
        <v>4</v>
      </c>
    </row>
    <row r="41513" spans="6:6">
      <c r="F41513" s="1" t="s">
        <v>4</v>
      </c>
    </row>
    <row r="41514" spans="6:6">
      <c r="F41514" s="1" t="s">
        <v>4</v>
      </c>
    </row>
    <row r="41515" spans="6:6">
      <c r="F41515" s="1" t="s">
        <v>4</v>
      </c>
    </row>
    <row r="41516" spans="6:6">
      <c r="F41516" s="1" t="s">
        <v>4</v>
      </c>
    </row>
    <row r="41517" spans="6:6">
      <c r="F41517" s="1" t="s">
        <v>4</v>
      </c>
    </row>
    <row r="41518" spans="6:6">
      <c r="F41518" s="1" t="s">
        <v>4</v>
      </c>
    </row>
    <row r="41519" spans="6:6">
      <c r="F41519" s="1" t="s">
        <v>4</v>
      </c>
    </row>
    <row r="41520" spans="6:6">
      <c r="F41520" s="1" t="s">
        <v>4</v>
      </c>
    </row>
    <row r="41521" spans="6:6">
      <c r="F41521" s="1" t="s">
        <v>4</v>
      </c>
    </row>
    <row r="41522" spans="6:6">
      <c r="F41522" s="1" t="s">
        <v>4</v>
      </c>
    </row>
    <row r="41523" spans="6:6">
      <c r="F41523" s="1" t="s">
        <v>4</v>
      </c>
    </row>
    <row r="41524" spans="6:6">
      <c r="F41524" s="1" t="s">
        <v>4</v>
      </c>
    </row>
    <row r="41525" spans="6:6">
      <c r="F41525" s="1" t="s">
        <v>4</v>
      </c>
    </row>
    <row r="41526" spans="6:6">
      <c r="F41526" s="1" t="s">
        <v>4</v>
      </c>
    </row>
    <row r="41527" spans="6:6">
      <c r="F41527" s="1" t="s">
        <v>4</v>
      </c>
    </row>
    <row r="41528" spans="6:6">
      <c r="F41528" s="1" t="s">
        <v>4</v>
      </c>
    </row>
    <row r="41529" spans="6:6">
      <c r="F41529" s="1" t="s">
        <v>4</v>
      </c>
    </row>
    <row r="41530" spans="6:6">
      <c r="F41530" s="1" t="s">
        <v>4</v>
      </c>
    </row>
    <row r="41531" spans="6:6">
      <c r="F41531" s="1" t="s">
        <v>4</v>
      </c>
    </row>
    <row r="41532" spans="6:6">
      <c r="F41532" s="1" t="s">
        <v>4</v>
      </c>
    </row>
    <row r="41533" spans="6:6">
      <c r="F41533" s="1" t="s">
        <v>4</v>
      </c>
    </row>
    <row r="41534" spans="6:6">
      <c r="F41534" s="1" t="s">
        <v>4</v>
      </c>
    </row>
    <row r="41535" spans="6:6">
      <c r="F41535" s="1" t="s">
        <v>4</v>
      </c>
    </row>
    <row r="41536" spans="6:6">
      <c r="F41536" s="1" t="s">
        <v>4</v>
      </c>
    </row>
    <row r="41537" spans="6:6">
      <c r="F41537" s="1" t="s">
        <v>4</v>
      </c>
    </row>
    <row r="41538" spans="6:6">
      <c r="F41538" s="1" t="s">
        <v>4</v>
      </c>
    </row>
    <row r="41539" spans="6:6">
      <c r="F41539" s="1" t="s">
        <v>4</v>
      </c>
    </row>
    <row r="41540" spans="6:6">
      <c r="F41540" s="1" t="s">
        <v>4</v>
      </c>
    </row>
    <row r="41541" spans="6:6">
      <c r="F41541" s="1" t="s">
        <v>4</v>
      </c>
    </row>
    <row r="41542" spans="6:6">
      <c r="F41542" s="1" t="s">
        <v>4</v>
      </c>
    </row>
    <row r="41543" spans="6:6">
      <c r="F41543" s="1" t="s">
        <v>4</v>
      </c>
    </row>
    <row r="41544" spans="6:6">
      <c r="F41544" s="1" t="s">
        <v>4</v>
      </c>
    </row>
    <row r="41545" spans="6:6">
      <c r="F41545" s="1" t="s">
        <v>4</v>
      </c>
    </row>
    <row r="41546" spans="6:6">
      <c r="F41546" s="1" t="s">
        <v>4</v>
      </c>
    </row>
    <row r="41547" spans="6:6">
      <c r="F41547" s="1" t="s">
        <v>4</v>
      </c>
    </row>
    <row r="41548" spans="6:6">
      <c r="F41548" s="1" t="s">
        <v>4</v>
      </c>
    </row>
    <row r="41549" spans="6:6">
      <c r="F41549" s="1" t="s">
        <v>4</v>
      </c>
    </row>
    <row r="41550" spans="6:6">
      <c r="F41550" s="1" t="s">
        <v>4</v>
      </c>
    </row>
    <row r="41551" spans="6:6">
      <c r="F41551" s="1" t="s">
        <v>4</v>
      </c>
    </row>
    <row r="41552" spans="6:6">
      <c r="F41552" s="1" t="s">
        <v>4</v>
      </c>
    </row>
    <row r="41553" spans="6:6">
      <c r="F41553" s="1" t="s">
        <v>4</v>
      </c>
    </row>
    <row r="41554" spans="6:6">
      <c r="F41554" s="1" t="s">
        <v>4</v>
      </c>
    </row>
    <row r="41555" spans="6:6">
      <c r="F41555" s="1" t="s">
        <v>4</v>
      </c>
    </row>
    <row r="41556" spans="6:6">
      <c r="F41556" s="1" t="s">
        <v>4</v>
      </c>
    </row>
    <row r="41557" spans="6:6">
      <c r="F41557" s="1" t="s">
        <v>4</v>
      </c>
    </row>
    <row r="41558" spans="6:6">
      <c r="F41558" s="1" t="s">
        <v>4</v>
      </c>
    </row>
    <row r="41559" spans="6:6">
      <c r="F41559" s="1" t="s">
        <v>4</v>
      </c>
    </row>
    <row r="41560" spans="6:6">
      <c r="F41560" s="1" t="s">
        <v>4</v>
      </c>
    </row>
    <row r="41561" spans="6:6">
      <c r="F41561" s="1" t="s">
        <v>4</v>
      </c>
    </row>
    <row r="41562" spans="6:6">
      <c r="F41562" s="1" t="s">
        <v>4</v>
      </c>
    </row>
    <row r="41563" spans="6:6">
      <c r="F41563" s="1" t="s">
        <v>4</v>
      </c>
    </row>
    <row r="41564" spans="6:6">
      <c r="F41564" s="1" t="s">
        <v>4</v>
      </c>
    </row>
    <row r="41565" spans="6:6">
      <c r="F41565" s="1" t="s">
        <v>4</v>
      </c>
    </row>
    <row r="41566" spans="6:6">
      <c r="F41566" s="1" t="s">
        <v>4</v>
      </c>
    </row>
    <row r="41567" spans="6:6">
      <c r="F41567" s="1" t="s">
        <v>4</v>
      </c>
    </row>
    <row r="41568" spans="6:6">
      <c r="F41568" s="1" t="s">
        <v>4</v>
      </c>
    </row>
    <row r="41569" spans="6:6">
      <c r="F41569" s="1" t="s">
        <v>4</v>
      </c>
    </row>
    <row r="41570" spans="6:6">
      <c r="F41570" s="1" t="s">
        <v>4</v>
      </c>
    </row>
    <row r="41571" spans="6:6">
      <c r="F41571" s="1" t="s">
        <v>4</v>
      </c>
    </row>
    <row r="41572" spans="6:6">
      <c r="F41572" s="1" t="s">
        <v>4</v>
      </c>
    </row>
    <row r="41573" spans="6:6">
      <c r="F41573" s="1" t="s">
        <v>4</v>
      </c>
    </row>
    <row r="41574" spans="6:6">
      <c r="F41574" s="1" t="s">
        <v>4</v>
      </c>
    </row>
    <row r="41575" spans="6:6">
      <c r="F41575" s="1" t="s">
        <v>4</v>
      </c>
    </row>
    <row r="41576" spans="6:6">
      <c r="F41576" s="1" t="s">
        <v>4</v>
      </c>
    </row>
    <row r="41577" spans="6:6">
      <c r="F41577" s="1" t="s">
        <v>4</v>
      </c>
    </row>
    <row r="41578" spans="6:6">
      <c r="F41578" s="1" t="s">
        <v>4</v>
      </c>
    </row>
    <row r="41579" spans="6:6">
      <c r="F41579" s="1" t="s">
        <v>4</v>
      </c>
    </row>
    <row r="41580" spans="6:6">
      <c r="F41580" s="1" t="s">
        <v>4</v>
      </c>
    </row>
    <row r="41581" spans="6:6">
      <c r="F41581" s="1" t="s">
        <v>4</v>
      </c>
    </row>
    <row r="41582" spans="6:6">
      <c r="F41582" s="1" t="s">
        <v>4</v>
      </c>
    </row>
    <row r="41583" spans="6:6">
      <c r="F41583" s="1" t="s">
        <v>4</v>
      </c>
    </row>
    <row r="41584" spans="6:6">
      <c r="F41584" s="1" t="s">
        <v>4</v>
      </c>
    </row>
    <row r="41585" spans="6:6">
      <c r="F41585" s="1" t="s">
        <v>4</v>
      </c>
    </row>
    <row r="41586" spans="6:6">
      <c r="F41586" s="1" t="s">
        <v>4</v>
      </c>
    </row>
    <row r="41587" spans="6:6">
      <c r="F41587" s="1" t="s">
        <v>4</v>
      </c>
    </row>
    <row r="41588" spans="6:6">
      <c r="F41588" s="1" t="s">
        <v>4</v>
      </c>
    </row>
    <row r="41589" spans="6:6">
      <c r="F41589" s="1" t="s">
        <v>4</v>
      </c>
    </row>
    <row r="41590" spans="6:6">
      <c r="F41590" s="1" t="s">
        <v>4</v>
      </c>
    </row>
    <row r="41591" spans="6:6">
      <c r="F41591" s="1" t="s">
        <v>4</v>
      </c>
    </row>
    <row r="41592" spans="6:6">
      <c r="F41592" s="1" t="s">
        <v>4</v>
      </c>
    </row>
    <row r="41593" spans="6:6">
      <c r="F41593" s="1" t="s">
        <v>4</v>
      </c>
    </row>
    <row r="41594" spans="6:6">
      <c r="F41594" s="1" t="s">
        <v>4</v>
      </c>
    </row>
    <row r="41595" spans="6:6">
      <c r="F41595" s="1" t="s">
        <v>4</v>
      </c>
    </row>
    <row r="41596" spans="6:6">
      <c r="F41596" s="1" t="s">
        <v>4</v>
      </c>
    </row>
    <row r="41597" spans="6:6">
      <c r="F41597" s="1" t="s">
        <v>4</v>
      </c>
    </row>
    <row r="41598" spans="6:6">
      <c r="F41598" s="1" t="s">
        <v>4</v>
      </c>
    </row>
    <row r="41599" spans="6:6">
      <c r="F41599" s="1" t="s">
        <v>4</v>
      </c>
    </row>
    <row r="41600" spans="6:6">
      <c r="F41600" s="1" t="s">
        <v>4</v>
      </c>
    </row>
    <row r="41601" spans="6:6">
      <c r="F41601" s="1" t="s">
        <v>4</v>
      </c>
    </row>
    <row r="41602" spans="6:6">
      <c r="F41602" s="1" t="s">
        <v>4</v>
      </c>
    </row>
    <row r="41603" spans="6:6">
      <c r="F41603" s="1" t="s">
        <v>4</v>
      </c>
    </row>
    <row r="41604" spans="6:6">
      <c r="F41604" s="1" t="s">
        <v>4</v>
      </c>
    </row>
    <row r="41605" spans="6:6">
      <c r="F41605" s="1" t="s">
        <v>4</v>
      </c>
    </row>
    <row r="41606" spans="6:6">
      <c r="F41606" s="1" t="s">
        <v>4</v>
      </c>
    </row>
    <row r="41607" spans="6:6">
      <c r="F41607" s="1" t="s">
        <v>4</v>
      </c>
    </row>
    <row r="41608" spans="6:6">
      <c r="F41608" s="1" t="s">
        <v>4</v>
      </c>
    </row>
    <row r="41609" spans="6:6">
      <c r="F41609" s="1" t="s">
        <v>4</v>
      </c>
    </row>
    <row r="41610" spans="6:6">
      <c r="F41610" s="1" t="s">
        <v>4</v>
      </c>
    </row>
    <row r="41611" spans="6:6">
      <c r="F41611" s="1" t="s">
        <v>4</v>
      </c>
    </row>
    <row r="41612" spans="6:6">
      <c r="F41612" s="1" t="s">
        <v>4</v>
      </c>
    </row>
    <row r="41613" spans="6:6">
      <c r="F41613" s="1" t="s">
        <v>4</v>
      </c>
    </row>
    <row r="41614" spans="6:6">
      <c r="F41614" s="1" t="s">
        <v>4</v>
      </c>
    </row>
    <row r="41615" spans="6:6">
      <c r="F41615" s="1" t="s">
        <v>4</v>
      </c>
    </row>
    <row r="41616" spans="6:6">
      <c r="F41616" s="1" t="s">
        <v>4</v>
      </c>
    </row>
    <row r="41617" spans="6:6">
      <c r="F41617" s="1" t="s">
        <v>4</v>
      </c>
    </row>
    <row r="41618" spans="6:6">
      <c r="F41618" s="1" t="s">
        <v>4</v>
      </c>
    </row>
    <row r="41619" spans="6:6">
      <c r="F41619" s="1" t="s">
        <v>4</v>
      </c>
    </row>
    <row r="41620" spans="6:6">
      <c r="F41620" s="1" t="s">
        <v>4</v>
      </c>
    </row>
    <row r="41621" spans="6:6">
      <c r="F41621" s="1" t="s">
        <v>4</v>
      </c>
    </row>
    <row r="41622" spans="6:6">
      <c r="F41622" s="1" t="s">
        <v>4</v>
      </c>
    </row>
    <row r="41623" spans="6:6">
      <c r="F41623" s="1" t="s">
        <v>4</v>
      </c>
    </row>
    <row r="41624" spans="6:6">
      <c r="F41624" s="1" t="s">
        <v>4</v>
      </c>
    </row>
    <row r="41625" spans="6:6">
      <c r="F41625" s="1" t="s">
        <v>4</v>
      </c>
    </row>
    <row r="41626" spans="6:6">
      <c r="F41626" s="1" t="s">
        <v>4</v>
      </c>
    </row>
    <row r="41627" spans="6:6">
      <c r="F41627" s="1" t="s">
        <v>4</v>
      </c>
    </row>
    <row r="41628" spans="6:6">
      <c r="F41628" s="1" t="s">
        <v>4</v>
      </c>
    </row>
    <row r="41629" spans="6:6">
      <c r="F41629" s="1" t="s">
        <v>4</v>
      </c>
    </row>
    <row r="41630" spans="6:6">
      <c r="F41630" s="1" t="s">
        <v>4</v>
      </c>
    </row>
    <row r="41631" spans="6:6">
      <c r="F41631" s="1" t="s">
        <v>4</v>
      </c>
    </row>
    <row r="41632" spans="6:6">
      <c r="F41632" s="1" t="s">
        <v>4</v>
      </c>
    </row>
    <row r="41633" spans="6:6">
      <c r="F41633" s="1" t="s">
        <v>4</v>
      </c>
    </row>
    <row r="41634" spans="6:6">
      <c r="F41634" s="1" t="s">
        <v>4</v>
      </c>
    </row>
    <row r="41635" spans="6:6">
      <c r="F41635" s="1" t="s">
        <v>4</v>
      </c>
    </row>
    <row r="41636" spans="6:6">
      <c r="F41636" s="1" t="s">
        <v>4</v>
      </c>
    </row>
    <row r="41637" spans="6:6">
      <c r="F41637" s="1" t="s">
        <v>4</v>
      </c>
    </row>
    <row r="41638" spans="6:6">
      <c r="F41638" s="1" t="s">
        <v>4</v>
      </c>
    </row>
    <row r="41639" spans="6:6">
      <c r="F41639" s="1" t="s">
        <v>4</v>
      </c>
    </row>
    <row r="41640" spans="6:6">
      <c r="F41640" s="1" t="s">
        <v>4</v>
      </c>
    </row>
    <row r="41641" spans="6:6">
      <c r="F41641" s="1" t="s">
        <v>4</v>
      </c>
    </row>
    <row r="41642" spans="6:6">
      <c r="F41642" s="1" t="s">
        <v>4</v>
      </c>
    </row>
    <row r="41643" spans="6:6">
      <c r="F41643" s="1" t="s">
        <v>4</v>
      </c>
    </row>
    <row r="41644" spans="6:6">
      <c r="F41644" s="1" t="s">
        <v>4</v>
      </c>
    </row>
    <row r="41645" spans="6:6">
      <c r="F41645" s="1" t="s">
        <v>4</v>
      </c>
    </row>
    <row r="41646" spans="6:6">
      <c r="F41646" s="1" t="s">
        <v>4</v>
      </c>
    </row>
    <row r="41647" spans="6:6">
      <c r="F41647" s="1" t="s">
        <v>4</v>
      </c>
    </row>
    <row r="41648" spans="6:6">
      <c r="F41648" s="1" t="s">
        <v>4</v>
      </c>
    </row>
    <row r="41649" spans="6:6">
      <c r="F41649" s="1" t="s">
        <v>4</v>
      </c>
    </row>
    <row r="41650" spans="6:6">
      <c r="F41650" s="1" t="s">
        <v>4</v>
      </c>
    </row>
    <row r="41651" spans="6:6">
      <c r="F41651" s="1" t="s">
        <v>4</v>
      </c>
    </row>
    <row r="41652" spans="6:6">
      <c r="F41652" s="1" t="s">
        <v>4</v>
      </c>
    </row>
    <row r="41653" spans="6:6">
      <c r="F41653" s="1" t="s">
        <v>4</v>
      </c>
    </row>
    <row r="41654" spans="6:6">
      <c r="F41654" s="1" t="s">
        <v>4</v>
      </c>
    </row>
    <row r="41655" spans="6:6">
      <c r="F41655" s="1" t="s">
        <v>4</v>
      </c>
    </row>
    <row r="41656" spans="6:6">
      <c r="F41656" s="1" t="s">
        <v>4</v>
      </c>
    </row>
    <row r="41657" spans="6:6">
      <c r="F41657" s="1" t="s">
        <v>4</v>
      </c>
    </row>
    <row r="41658" spans="6:6">
      <c r="F41658" s="1" t="s">
        <v>4</v>
      </c>
    </row>
    <row r="41659" spans="6:6">
      <c r="F41659" s="1" t="s">
        <v>4</v>
      </c>
    </row>
    <row r="41660" spans="6:6">
      <c r="F41660" s="1" t="s">
        <v>4</v>
      </c>
    </row>
    <row r="41661" spans="6:6">
      <c r="F41661" s="1" t="s">
        <v>4</v>
      </c>
    </row>
    <row r="41662" spans="6:6">
      <c r="F41662" s="1" t="s">
        <v>4</v>
      </c>
    </row>
    <row r="41663" spans="6:6">
      <c r="F41663" s="1" t="s">
        <v>4</v>
      </c>
    </row>
    <row r="41664" spans="6:6">
      <c r="F41664" s="1" t="s">
        <v>4</v>
      </c>
    </row>
    <row r="41665" spans="6:6">
      <c r="F41665" s="1" t="s">
        <v>4</v>
      </c>
    </row>
    <row r="41666" spans="6:6">
      <c r="F41666" s="1" t="s">
        <v>4</v>
      </c>
    </row>
    <row r="41667" spans="6:6">
      <c r="F41667" s="1" t="s">
        <v>4</v>
      </c>
    </row>
    <row r="41668" spans="6:6">
      <c r="F41668" s="1" t="s">
        <v>4</v>
      </c>
    </row>
    <row r="41669" spans="6:6">
      <c r="F41669" s="1" t="s">
        <v>4</v>
      </c>
    </row>
    <row r="41670" spans="6:6">
      <c r="F41670" s="1" t="s">
        <v>4</v>
      </c>
    </row>
    <row r="41671" spans="6:6">
      <c r="F41671" s="1" t="s">
        <v>4</v>
      </c>
    </row>
    <row r="41672" spans="6:6">
      <c r="F41672" s="1" t="s">
        <v>4</v>
      </c>
    </row>
    <row r="41673" spans="6:6">
      <c r="F41673" s="1" t="s">
        <v>4</v>
      </c>
    </row>
    <row r="41674" spans="6:6">
      <c r="F41674" s="1" t="s">
        <v>4</v>
      </c>
    </row>
    <row r="41675" spans="6:6">
      <c r="F41675" s="1" t="s">
        <v>4</v>
      </c>
    </row>
    <row r="41676" spans="6:6">
      <c r="F41676" s="1" t="s">
        <v>4</v>
      </c>
    </row>
    <row r="41677" spans="6:6">
      <c r="F41677" s="1" t="s">
        <v>4</v>
      </c>
    </row>
    <row r="41678" spans="6:6">
      <c r="F41678" s="1" t="s">
        <v>4</v>
      </c>
    </row>
    <row r="41679" spans="6:6">
      <c r="F41679" s="1" t="s">
        <v>4</v>
      </c>
    </row>
    <row r="41680" spans="6:6">
      <c r="F41680" s="1" t="s">
        <v>4</v>
      </c>
    </row>
    <row r="41681" spans="6:6">
      <c r="F41681" s="1" t="s">
        <v>4</v>
      </c>
    </row>
    <row r="41682" spans="6:6">
      <c r="F41682" s="1" t="s">
        <v>4</v>
      </c>
    </row>
    <row r="41683" spans="6:6">
      <c r="F41683" s="1" t="s">
        <v>4</v>
      </c>
    </row>
    <row r="41684" spans="6:6">
      <c r="F41684" s="1" t="s">
        <v>4</v>
      </c>
    </row>
    <row r="41685" spans="6:6">
      <c r="F41685" s="1" t="s">
        <v>4</v>
      </c>
    </row>
    <row r="41686" spans="6:6">
      <c r="F41686" s="1" t="s">
        <v>4</v>
      </c>
    </row>
    <row r="41687" spans="6:6">
      <c r="F41687" s="1" t="s">
        <v>4</v>
      </c>
    </row>
    <row r="41688" spans="6:6">
      <c r="F41688" s="1" t="s">
        <v>4</v>
      </c>
    </row>
    <row r="41689" spans="6:6">
      <c r="F41689" s="1" t="s">
        <v>4</v>
      </c>
    </row>
    <row r="41690" spans="6:6">
      <c r="F41690" s="1" t="s">
        <v>4</v>
      </c>
    </row>
    <row r="41691" spans="6:6">
      <c r="F41691" s="1" t="s">
        <v>4</v>
      </c>
    </row>
    <row r="41692" spans="6:6">
      <c r="F41692" s="1" t="s">
        <v>4</v>
      </c>
    </row>
    <row r="41693" spans="6:6">
      <c r="F41693" s="1" t="s">
        <v>4</v>
      </c>
    </row>
    <row r="41694" spans="6:6">
      <c r="F41694" s="1" t="s">
        <v>4</v>
      </c>
    </row>
    <row r="41695" spans="6:6">
      <c r="F41695" s="1" t="s">
        <v>4</v>
      </c>
    </row>
    <row r="41696" spans="6:6">
      <c r="F41696" s="1" t="s">
        <v>4</v>
      </c>
    </row>
    <row r="41697" spans="6:6">
      <c r="F41697" s="1" t="s">
        <v>4</v>
      </c>
    </row>
    <row r="41698" spans="6:6">
      <c r="F41698" s="1" t="s">
        <v>4</v>
      </c>
    </row>
    <row r="41699" spans="6:6">
      <c r="F41699" s="1" t="s">
        <v>4</v>
      </c>
    </row>
    <row r="41700" spans="6:6">
      <c r="F41700" s="1" t="s">
        <v>4</v>
      </c>
    </row>
    <row r="41701" spans="6:6">
      <c r="F41701" s="1" t="s">
        <v>4</v>
      </c>
    </row>
    <row r="41702" spans="6:6">
      <c r="F41702" s="1" t="s">
        <v>4</v>
      </c>
    </row>
    <row r="41703" spans="6:6">
      <c r="F41703" s="1" t="s">
        <v>4</v>
      </c>
    </row>
    <row r="41704" spans="6:6">
      <c r="F41704" s="1" t="s">
        <v>4</v>
      </c>
    </row>
    <row r="41705" spans="6:6">
      <c r="F41705" s="1" t="s">
        <v>4</v>
      </c>
    </row>
    <row r="41706" spans="6:6">
      <c r="F41706" s="1" t="s">
        <v>4</v>
      </c>
    </row>
    <row r="41707" spans="6:6">
      <c r="F41707" s="1" t="s">
        <v>4</v>
      </c>
    </row>
    <row r="41708" spans="6:6">
      <c r="F41708" s="1" t="s">
        <v>4</v>
      </c>
    </row>
    <row r="41709" spans="6:6">
      <c r="F41709" s="1" t="s">
        <v>4</v>
      </c>
    </row>
    <row r="41710" spans="6:6">
      <c r="F41710" s="1" t="s">
        <v>4</v>
      </c>
    </row>
    <row r="41711" spans="6:6">
      <c r="F41711" s="1" t="s">
        <v>4</v>
      </c>
    </row>
    <row r="41712" spans="6:6">
      <c r="F41712" s="1" t="s">
        <v>4</v>
      </c>
    </row>
    <row r="41713" spans="6:6">
      <c r="F41713" s="1" t="s">
        <v>4</v>
      </c>
    </row>
    <row r="41714" spans="6:6">
      <c r="F41714" s="1" t="s">
        <v>4</v>
      </c>
    </row>
    <row r="41715" spans="6:6">
      <c r="F41715" s="1" t="s">
        <v>4</v>
      </c>
    </row>
    <row r="41716" spans="6:6">
      <c r="F41716" s="1" t="s">
        <v>4</v>
      </c>
    </row>
    <row r="41717" spans="6:6">
      <c r="F41717" s="1" t="s">
        <v>4</v>
      </c>
    </row>
    <row r="41718" spans="6:6">
      <c r="F41718" s="1" t="s">
        <v>4</v>
      </c>
    </row>
    <row r="41719" spans="6:6">
      <c r="F41719" s="1" t="s">
        <v>4</v>
      </c>
    </row>
    <row r="41720" spans="6:6">
      <c r="F41720" s="1" t="s">
        <v>4</v>
      </c>
    </row>
    <row r="41721" spans="6:6">
      <c r="F41721" s="1" t="s">
        <v>4</v>
      </c>
    </row>
    <row r="41722" spans="6:6">
      <c r="F41722" s="1" t="s">
        <v>4</v>
      </c>
    </row>
    <row r="41723" spans="6:6">
      <c r="F41723" s="1" t="s">
        <v>4</v>
      </c>
    </row>
    <row r="41724" spans="6:6">
      <c r="F41724" s="1" t="s">
        <v>4</v>
      </c>
    </row>
    <row r="41725" spans="6:6">
      <c r="F41725" s="1" t="s">
        <v>4</v>
      </c>
    </row>
    <row r="41726" spans="6:6">
      <c r="F41726" s="1" t="s">
        <v>4</v>
      </c>
    </row>
    <row r="41727" spans="6:6">
      <c r="F41727" s="1" t="s">
        <v>4</v>
      </c>
    </row>
    <row r="41728" spans="6:6">
      <c r="F41728" s="1" t="s">
        <v>4</v>
      </c>
    </row>
    <row r="41729" spans="6:6">
      <c r="F41729" s="1" t="s">
        <v>4</v>
      </c>
    </row>
    <row r="41730" spans="6:6">
      <c r="F41730" s="1" t="s">
        <v>4</v>
      </c>
    </row>
    <row r="41731" spans="6:6">
      <c r="F41731" s="1" t="s">
        <v>4</v>
      </c>
    </row>
    <row r="41732" spans="6:6">
      <c r="F41732" s="1" t="s">
        <v>4</v>
      </c>
    </row>
    <row r="41733" spans="6:6">
      <c r="F41733" s="1" t="s">
        <v>4</v>
      </c>
    </row>
    <row r="41734" spans="6:6">
      <c r="F41734" s="1" t="s">
        <v>4</v>
      </c>
    </row>
    <row r="41735" spans="6:6">
      <c r="F41735" s="1" t="s">
        <v>4</v>
      </c>
    </row>
    <row r="41736" spans="6:6">
      <c r="F41736" s="1" t="s">
        <v>4</v>
      </c>
    </row>
    <row r="41737" spans="6:6">
      <c r="F41737" s="1" t="s">
        <v>4</v>
      </c>
    </row>
    <row r="41738" spans="6:6">
      <c r="F41738" s="1" t="s">
        <v>4</v>
      </c>
    </row>
    <row r="41739" spans="6:6">
      <c r="F41739" s="1" t="s">
        <v>4</v>
      </c>
    </row>
    <row r="41740" spans="6:6">
      <c r="F41740" s="1" t="s">
        <v>4</v>
      </c>
    </row>
    <row r="41741" spans="6:6">
      <c r="F41741" s="1" t="s">
        <v>4</v>
      </c>
    </row>
    <row r="41742" spans="6:6">
      <c r="F41742" s="1" t="s">
        <v>4</v>
      </c>
    </row>
    <row r="41743" spans="6:6">
      <c r="F41743" s="1" t="s">
        <v>4</v>
      </c>
    </row>
    <row r="41744" spans="6:6">
      <c r="F41744" s="1" t="s">
        <v>4</v>
      </c>
    </row>
    <row r="41745" spans="6:6">
      <c r="F41745" s="1" t="s">
        <v>4</v>
      </c>
    </row>
    <row r="41746" spans="6:6">
      <c r="F41746" s="1" t="s">
        <v>4</v>
      </c>
    </row>
    <row r="41747" spans="6:6">
      <c r="F41747" s="1" t="s">
        <v>4</v>
      </c>
    </row>
    <row r="41748" spans="6:6">
      <c r="F41748" s="1" t="s">
        <v>4</v>
      </c>
    </row>
    <row r="41749" spans="6:6">
      <c r="F41749" s="1" t="s">
        <v>4</v>
      </c>
    </row>
    <row r="41750" spans="6:6">
      <c r="F41750" s="1" t="s">
        <v>4</v>
      </c>
    </row>
    <row r="41751" spans="6:6">
      <c r="F41751" s="1" t="s">
        <v>4</v>
      </c>
    </row>
    <row r="41752" spans="6:6">
      <c r="F41752" s="1" t="s">
        <v>4</v>
      </c>
    </row>
    <row r="41753" spans="6:6">
      <c r="F41753" s="1" t="s">
        <v>4</v>
      </c>
    </row>
    <row r="41754" spans="6:6">
      <c r="F41754" s="1" t="s">
        <v>4</v>
      </c>
    </row>
    <row r="41755" spans="6:6">
      <c r="F41755" s="1" t="s">
        <v>4</v>
      </c>
    </row>
    <row r="41756" spans="6:6">
      <c r="F41756" s="1" t="s">
        <v>4</v>
      </c>
    </row>
    <row r="41757" spans="6:6">
      <c r="F41757" s="1" t="s">
        <v>4</v>
      </c>
    </row>
    <row r="41758" spans="6:6">
      <c r="F41758" s="1" t="s">
        <v>4</v>
      </c>
    </row>
    <row r="41759" spans="6:6">
      <c r="F41759" s="1" t="s">
        <v>4</v>
      </c>
    </row>
    <row r="41760" spans="6:6">
      <c r="F41760" s="1" t="s">
        <v>4</v>
      </c>
    </row>
    <row r="41761" spans="6:6">
      <c r="F41761" s="1" t="s">
        <v>4</v>
      </c>
    </row>
    <row r="41762" spans="6:6">
      <c r="F41762" s="1" t="s">
        <v>4</v>
      </c>
    </row>
    <row r="41763" spans="6:6">
      <c r="F41763" s="1" t="s">
        <v>4</v>
      </c>
    </row>
    <row r="41764" spans="6:6">
      <c r="F41764" s="1" t="s">
        <v>4</v>
      </c>
    </row>
    <row r="41765" spans="6:6">
      <c r="F41765" s="1" t="s">
        <v>4</v>
      </c>
    </row>
    <row r="41766" spans="6:6">
      <c r="F41766" s="1" t="s">
        <v>4</v>
      </c>
    </row>
    <row r="41767" spans="6:6">
      <c r="F41767" s="1" t="s">
        <v>4</v>
      </c>
    </row>
    <row r="41768" spans="6:6">
      <c r="F41768" s="1" t="s">
        <v>4</v>
      </c>
    </row>
    <row r="41769" spans="6:6">
      <c r="F41769" s="1" t="s">
        <v>4</v>
      </c>
    </row>
    <row r="41770" spans="6:6">
      <c r="F41770" s="1" t="s">
        <v>4</v>
      </c>
    </row>
    <row r="41771" spans="6:6">
      <c r="F41771" s="1" t="s">
        <v>4</v>
      </c>
    </row>
    <row r="41772" spans="6:6">
      <c r="F41772" s="1" t="s">
        <v>4</v>
      </c>
    </row>
    <row r="41773" spans="6:6">
      <c r="F41773" s="1" t="s">
        <v>4</v>
      </c>
    </row>
    <row r="41774" spans="6:6">
      <c r="F41774" s="1" t="s">
        <v>4</v>
      </c>
    </row>
    <row r="41775" spans="6:6">
      <c r="F41775" s="1" t="s">
        <v>4</v>
      </c>
    </row>
    <row r="41776" spans="6:6">
      <c r="F41776" s="1" t="s">
        <v>4</v>
      </c>
    </row>
    <row r="41777" spans="6:6">
      <c r="F41777" s="1" t="s">
        <v>4</v>
      </c>
    </row>
    <row r="41778" spans="6:6">
      <c r="F41778" s="1" t="s">
        <v>4</v>
      </c>
    </row>
    <row r="41779" spans="6:6">
      <c r="F41779" s="1" t="s">
        <v>4</v>
      </c>
    </row>
    <row r="41780" spans="6:6">
      <c r="F41780" s="1" t="s">
        <v>4</v>
      </c>
    </row>
    <row r="41781" spans="6:6">
      <c r="F41781" s="1" t="s">
        <v>4</v>
      </c>
    </row>
    <row r="41782" spans="6:6">
      <c r="F41782" s="1" t="s">
        <v>4</v>
      </c>
    </row>
    <row r="41783" spans="6:6">
      <c r="F41783" s="1" t="s">
        <v>4</v>
      </c>
    </row>
    <row r="41784" spans="6:6">
      <c r="F41784" s="1" t="s">
        <v>4</v>
      </c>
    </row>
    <row r="41785" spans="6:6">
      <c r="F41785" s="1" t="s">
        <v>4</v>
      </c>
    </row>
    <row r="41786" spans="6:6">
      <c r="F41786" s="1" t="s">
        <v>4</v>
      </c>
    </row>
    <row r="41787" spans="6:6">
      <c r="F41787" s="1" t="s">
        <v>4</v>
      </c>
    </row>
    <row r="41788" spans="6:6">
      <c r="F41788" s="1" t="s">
        <v>4</v>
      </c>
    </row>
    <row r="41789" spans="6:6">
      <c r="F41789" s="1" t="s">
        <v>4</v>
      </c>
    </row>
    <row r="41790" spans="6:6">
      <c r="F41790" s="1" t="s">
        <v>4</v>
      </c>
    </row>
    <row r="41791" spans="6:6">
      <c r="F41791" s="1" t="s">
        <v>4</v>
      </c>
    </row>
    <row r="41792" spans="6:6">
      <c r="F41792" s="1" t="s">
        <v>4</v>
      </c>
    </row>
    <row r="41793" spans="6:6">
      <c r="F41793" s="1" t="s">
        <v>4</v>
      </c>
    </row>
    <row r="41794" spans="6:6">
      <c r="F41794" s="1" t="s">
        <v>4</v>
      </c>
    </row>
    <row r="41795" spans="6:6">
      <c r="F41795" s="1" t="s">
        <v>4</v>
      </c>
    </row>
    <row r="41796" spans="6:6">
      <c r="F41796" s="1" t="s">
        <v>4</v>
      </c>
    </row>
    <row r="41797" spans="6:6">
      <c r="F41797" s="1" t="s">
        <v>4</v>
      </c>
    </row>
    <row r="41798" spans="6:6">
      <c r="F41798" s="1" t="s">
        <v>4</v>
      </c>
    </row>
    <row r="41799" spans="6:6">
      <c r="F41799" s="1" t="s">
        <v>4</v>
      </c>
    </row>
    <row r="41800" spans="6:6">
      <c r="F41800" s="1" t="s">
        <v>4</v>
      </c>
    </row>
    <row r="41801" spans="6:6">
      <c r="F41801" s="1" t="s">
        <v>4</v>
      </c>
    </row>
    <row r="41802" spans="6:6">
      <c r="F41802" s="1" t="s">
        <v>4</v>
      </c>
    </row>
    <row r="41803" spans="6:6">
      <c r="F41803" s="1" t="s">
        <v>4</v>
      </c>
    </row>
    <row r="41804" spans="6:6">
      <c r="F41804" s="1" t="s">
        <v>4</v>
      </c>
    </row>
    <row r="41805" spans="6:6">
      <c r="F41805" s="1" t="s">
        <v>4</v>
      </c>
    </row>
    <row r="41806" spans="6:6">
      <c r="F41806" s="1" t="s">
        <v>4</v>
      </c>
    </row>
    <row r="41807" spans="6:6">
      <c r="F41807" s="1" t="s">
        <v>4</v>
      </c>
    </row>
    <row r="41808" spans="6:6">
      <c r="F41808" s="1" t="s">
        <v>4</v>
      </c>
    </row>
    <row r="41809" spans="6:6">
      <c r="F41809" s="1" t="s">
        <v>4</v>
      </c>
    </row>
    <row r="41810" spans="6:6">
      <c r="F41810" s="1" t="s">
        <v>4</v>
      </c>
    </row>
    <row r="41811" spans="6:6">
      <c r="F41811" s="1" t="s">
        <v>4</v>
      </c>
    </row>
    <row r="41812" spans="6:6">
      <c r="F41812" s="1" t="s">
        <v>4</v>
      </c>
    </row>
    <row r="41813" spans="6:6">
      <c r="F41813" s="1" t="s">
        <v>4</v>
      </c>
    </row>
    <row r="41814" spans="6:6">
      <c r="F41814" s="1" t="s">
        <v>4</v>
      </c>
    </row>
    <row r="41815" spans="6:6">
      <c r="F41815" s="1" t="s">
        <v>4</v>
      </c>
    </row>
    <row r="41816" spans="6:6">
      <c r="F41816" s="1" t="s">
        <v>4</v>
      </c>
    </row>
    <row r="41817" spans="6:6">
      <c r="F41817" s="1" t="s">
        <v>4</v>
      </c>
    </row>
    <row r="41818" spans="6:6">
      <c r="F41818" s="1" t="s">
        <v>4</v>
      </c>
    </row>
    <row r="41819" spans="6:6">
      <c r="F41819" s="1" t="s">
        <v>4</v>
      </c>
    </row>
    <row r="41820" spans="6:6">
      <c r="F41820" s="1" t="s">
        <v>4</v>
      </c>
    </row>
    <row r="41821" spans="6:6">
      <c r="F41821" s="1" t="s">
        <v>4</v>
      </c>
    </row>
    <row r="41822" spans="6:6">
      <c r="F41822" s="1" t="s">
        <v>4</v>
      </c>
    </row>
    <row r="41823" spans="6:6">
      <c r="F41823" s="1" t="s">
        <v>4</v>
      </c>
    </row>
    <row r="41824" spans="6:6">
      <c r="F41824" s="1" t="s">
        <v>4</v>
      </c>
    </row>
    <row r="41825" spans="6:6">
      <c r="F41825" s="1" t="s">
        <v>4</v>
      </c>
    </row>
    <row r="41826" spans="6:6">
      <c r="F41826" s="1" t="s">
        <v>4</v>
      </c>
    </row>
    <row r="41827" spans="6:6">
      <c r="F41827" s="1" t="s">
        <v>4</v>
      </c>
    </row>
    <row r="41828" spans="6:6">
      <c r="F41828" s="1" t="s">
        <v>4</v>
      </c>
    </row>
    <row r="41829" spans="6:6">
      <c r="F41829" s="1" t="s">
        <v>4</v>
      </c>
    </row>
    <row r="41830" spans="6:6">
      <c r="F41830" s="1" t="s">
        <v>4</v>
      </c>
    </row>
    <row r="41831" spans="6:6">
      <c r="F41831" s="1" t="s">
        <v>4</v>
      </c>
    </row>
    <row r="41832" spans="6:6">
      <c r="F41832" s="1" t="s">
        <v>4</v>
      </c>
    </row>
    <row r="41833" spans="6:6">
      <c r="F41833" s="1" t="s">
        <v>4</v>
      </c>
    </row>
    <row r="41834" spans="6:6">
      <c r="F41834" s="1" t="s">
        <v>4</v>
      </c>
    </row>
    <row r="41835" spans="6:6">
      <c r="F41835" s="1" t="s">
        <v>4</v>
      </c>
    </row>
    <row r="41836" spans="6:6">
      <c r="F41836" s="1" t="s">
        <v>4</v>
      </c>
    </row>
    <row r="41837" spans="6:6">
      <c r="F41837" s="1" t="s">
        <v>4</v>
      </c>
    </row>
    <row r="41838" spans="6:6">
      <c r="F41838" s="1" t="s">
        <v>4</v>
      </c>
    </row>
    <row r="41839" spans="6:6">
      <c r="F41839" s="1" t="s">
        <v>4</v>
      </c>
    </row>
    <row r="41840" spans="6:6">
      <c r="F41840" s="1" t="s">
        <v>4</v>
      </c>
    </row>
    <row r="41841" spans="6:6">
      <c r="F41841" s="1" t="s">
        <v>4</v>
      </c>
    </row>
    <row r="41842" spans="6:6">
      <c r="F41842" s="1" t="s">
        <v>4</v>
      </c>
    </row>
    <row r="41843" spans="6:6">
      <c r="F41843" s="1" t="s">
        <v>4</v>
      </c>
    </row>
    <row r="41844" spans="6:6">
      <c r="F41844" s="1" t="s">
        <v>4</v>
      </c>
    </row>
    <row r="41845" spans="6:6">
      <c r="F41845" s="1" t="s">
        <v>4</v>
      </c>
    </row>
    <row r="41846" spans="6:6">
      <c r="F41846" s="1" t="s">
        <v>4</v>
      </c>
    </row>
    <row r="41847" spans="6:6">
      <c r="F41847" s="1" t="s">
        <v>4</v>
      </c>
    </row>
    <row r="41848" spans="6:6">
      <c r="F41848" s="1" t="s">
        <v>4</v>
      </c>
    </row>
    <row r="41849" spans="6:6">
      <c r="F41849" s="1" t="s">
        <v>4</v>
      </c>
    </row>
    <row r="41850" spans="6:6">
      <c r="F41850" s="1" t="s">
        <v>4</v>
      </c>
    </row>
    <row r="41851" spans="6:6">
      <c r="F41851" s="1" t="s">
        <v>4</v>
      </c>
    </row>
    <row r="41852" spans="6:6">
      <c r="F41852" s="1" t="s">
        <v>4</v>
      </c>
    </row>
    <row r="41853" spans="6:6">
      <c r="F41853" s="1" t="s">
        <v>4</v>
      </c>
    </row>
    <row r="41854" spans="6:6">
      <c r="F41854" s="1" t="s">
        <v>4</v>
      </c>
    </row>
    <row r="41855" spans="6:6">
      <c r="F41855" s="1" t="s">
        <v>4</v>
      </c>
    </row>
    <row r="41856" spans="6:6">
      <c r="F41856" s="1" t="s">
        <v>4</v>
      </c>
    </row>
    <row r="41857" spans="6:6">
      <c r="F41857" s="1" t="s">
        <v>4</v>
      </c>
    </row>
    <row r="41858" spans="6:6">
      <c r="F41858" s="1" t="s">
        <v>4</v>
      </c>
    </row>
    <row r="41859" spans="6:6">
      <c r="F41859" s="1" t="s">
        <v>4</v>
      </c>
    </row>
    <row r="41860" spans="6:6">
      <c r="F41860" s="1" t="s">
        <v>4</v>
      </c>
    </row>
    <row r="41861" spans="6:6">
      <c r="F41861" s="1" t="s">
        <v>4</v>
      </c>
    </row>
    <row r="41862" spans="6:6">
      <c r="F41862" s="1" t="s">
        <v>4</v>
      </c>
    </row>
    <row r="41863" spans="6:6">
      <c r="F41863" s="1" t="s">
        <v>4</v>
      </c>
    </row>
    <row r="41864" spans="6:6">
      <c r="F41864" s="1" t="s">
        <v>4</v>
      </c>
    </row>
    <row r="41865" spans="6:6">
      <c r="F41865" s="1" t="s">
        <v>4</v>
      </c>
    </row>
    <row r="41866" spans="6:6">
      <c r="F41866" s="1" t="s">
        <v>4</v>
      </c>
    </row>
    <row r="41867" spans="6:6">
      <c r="F41867" s="1" t="s">
        <v>4</v>
      </c>
    </row>
    <row r="41868" spans="6:6">
      <c r="F41868" s="1" t="s">
        <v>4</v>
      </c>
    </row>
    <row r="41869" spans="6:6">
      <c r="F41869" s="1" t="s">
        <v>4</v>
      </c>
    </row>
    <row r="41870" spans="6:6">
      <c r="F41870" s="1" t="s">
        <v>4</v>
      </c>
    </row>
    <row r="41871" spans="6:6">
      <c r="F41871" s="1" t="s">
        <v>4</v>
      </c>
    </row>
    <row r="41872" spans="6:6">
      <c r="F41872" s="1" t="s">
        <v>4</v>
      </c>
    </row>
    <row r="41873" spans="6:6">
      <c r="F41873" s="1" t="s">
        <v>4</v>
      </c>
    </row>
    <row r="41874" spans="6:6">
      <c r="F41874" s="1" t="s">
        <v>4</v>
      </c>
    </row>
    <row r="41875" spans="6:6">
      <c r="F41875" s="1" t="s">
        <v>4</v>
      </c>
    </row>
    <row r="41876" spans="6:6">
      <c r="F41876" s="1" t="s">
        <v>4</v>
      </c>
    </row>
    <row r="41877" spans="6:6">
      <c r="F41877" s="1" t="s">
        <v>4</v>
      </c>
    </row>
    <row r="41878" spans="6:6">
      <c r="F41878" s="1" t="s">
        <v>4</v>
      </c>
    </row>
    <row r="41879" spans="6:6">
      <c r="F41879" s="1" t="s">
        <v>4</v>
      </c>
    </row>
    <row r="41880" spans="6:6">
      <c r="F41880" s="1" t="s">
        <v>4</v>
      </c>
    </row>
    <row r="41881" spans="6:6">
      <c r="F41881" s="1" t="s">
        <v>4</v>
      </c>
    </row>
    <row r="41882" spans="6:6">
      <c r="F41882" s="1" t="s">
        <v>4</v>
      </c>
    </row>
    <row r="41883" spans="6:6">
      <c r="F41883" s="1" t="s">
        <v>4</v>
      </c>
    </row>
    <row r="41884" spans="6:6">
      <c r="F41884" s="1" t="s">
        <v>4</v>
      </c>
    </row>
    <row r="41885" spans="6:6">
      <c r="F41885" s="1" t="s">
        <v>4</v>
      </c>
    </row>
    <row r="41886" spans="6:6">
      <c r="F41886" s="1" t="s">
        <v>4</v>
      </c>
    </row>
    <row r="41887" spans="6:6">
      <c r="F41887" s="1" t="s">
        <v>4</v>
      </c>
    </row>
    <row r="41888" spans="6:6">
      <c r="F41888" s="1" t="s">
        <v>4</v>
      </c>
    </row>
    <row r="41889" spans="6:6">
      <c r="F41889" s="1" t="s">
        <v>4</v>
      </c>
    </row>
    <row r="41890" spans="6:6">
      <c r="F41890" s="1" t="s">
        <v>4</v>
      </c>
    </row>
    <row r="41891" spans="6:6">
      <c r="F41891" s="1" t="s">
        <v>4</v>
      </c>
    </row>
    <row r="41892" spans="6:6">
      <c r="F41892" s="1" t="s">
        <v>4</v>
      </c>
    </row>
    <row r="41893" spans="6:6">
      <c r="F41893" s="1" t="s">
        <v>4</v>
      </c>
    </row>
    <row r="41894" spans="6:6">
      <c r="F41894" s="1" t="s">
        <v>4</v>
      </c>
    </row>
    <row r="41895" spans="6:6">
      <c r="F41895" s="1" t="s">
        <v>4</v>
      </c>
    </row>
    <row r="41896" spans="6:6">
      <c r="F41896" s="1" t="s">
        <v>4</v>
      </c>
    </row>
    <row r="41897" spans="6:6">
      <c r="F41897" s="1" t="s">
        <v>4</v>
      </c>
    </row>
    <row r="41898" spans="6:6">
      <c r="F41898" s="1" t="s">
        <v>4</v>
      </c>
    </row>
    <row r="41899" spans="6:6">
      <c r="F41899" s="1" t="s">
        <v>4</v>
      </c>
    </row>
    <row r="41900" spans="6:6">
      <c r="F41900" s="1" t="s">
        <v>4</v>
      </c>
    </row>
    <row r="41901" spans="6:6">
      <c r="F41901" s="1" t="s">
        <v>4</v>
      </c>
    </row>
    <row r="41902" spans="6:6">
      <c r="F41902" s="1" t="s">
        <v>4</v>
      </c>
    </row>
    <row r="41903" spans="6:6">
      <c r="F41903" s="1" t="s">
        <v>4</v>
      </c>
    </row>
    <row r="41904" spans="6:6">
      <c r="F41904" s="1" t="s">
        <v>4</v>
      </c>
    </row>
    <row r="41905" spans="6:6">
      <c r="F41905" s="1" t="s">
        <v>4</v>
      </c>
    </row>
    <row r="41906" spans="6:6">
      <c r="F41906" s="1" t="s">
        <v>4</v>
      </c>
    </row>
    <row r="41907" spans="6:6">
      <c r="F41907" s="1" t="s">
        <v>4</v>
      </c>
    </row>
    <row r="41908" spans="6:6">
      <c r="F41908" s="1" t="s">
        <v>4</v>
      </c>
    </row>
    <row r="41909" spans="6:6">
      <c r="F41909" s="1" t="s">
        <v>4</v>
      </c>
    </row>
    <row r="41910" spans="6:6">
      <c r="F41910" s="1" t="s">
        <v>4</v>
      </c>
    </row>
    <row r="41911" spans="6:6">
      <c r="F41911" s="1" t="s">
        <v>4</v>
      </c>
    </row>
    <row r="41912" spans="6:6">
      <c r="F41912" s="1" t="s">
        <v>4</v>
      </c>
    </row>
    <row r="41913" spans="6:6">
      <c r="F41913" s="1" t="s">
        <v>4</v>
      </c>
    </row>
    <row r="41914" spans="6:6">
      <c r="F41914" s="1" t="s">
        <v>4</v>
      </c>
    </row>
    <row r="41915" spans="6:6">
      <c r="F41915" s="1" t="s">
        <v>4</v>
      </c>
    </row>
    <row r="41916" spans="6:6">
      <c r="F41916" s="1" t="s">
        <v>4</v>
      </c>
    </row>
    <row r="41917" spans="6:6">
      <c r="F41917" s="1" t="s">
        <v>4</v>
      </c>
    </row>
    <row r="41918" spans="6:6">
      <c r="F41918" s="1" t="s">
        <v>4</v>
      </c>
    </row>
    <row r="41919" spans="6:6">
      <c r="F41919" s="1" t="s">
        <v>4</v>
      </c>
    </row>
    <row r="41920" spans="6:6">
      <c r="F41920" s="1" t="s">
        <v>4</v>
      </c>
    </row>
    <row r="41921" spans="6:6">
      <c r="F41921" s="1" t="s">
        <v>4</v>
      </c>
    </row>
    <row r="41922" spans="6:6">
      <c r="F41922" s="1" t="s">
        <v>4</v>
      </c>
    </row>
    <row r="41923" spans="6:6">
      <c r="F41923" s="1" t="s">
        <v>4</v>
      </c>
    </row>
    <row r="41924" spans="6:6">
      <c r="F41924" s="1" t="s">
        <v>4</v>
      </c>
    </row>
    <row r="41925" spans="6:6">
      <c r="F41925" s="1" t="s">
        <v>4</v>
      </c>
    </row>
    <row r="41926" spans="6:6">
      <c r="F41926" s="1" t="s">
        <v>4</v>
      </c>
    </row>
    <row r="41927" spans="6:6">
      <c r="F41927" s="1" t="s">
        <v>4</v>
      </c>
    </row>
    <row r="41928" spans="6:6">
      <c r="F41928" s="1" t="s">
        <v>4</v>
      </c>
    </row>
    <row r="41929" spans="6:6">
      <c r="F41929" s="1" t="s">
        <v>4</v>
      </c>
    </row>
    <row r="41930" spans="6:6">
      <c r="F41930" s="1" t="s">
        <v>4</v>
      </c>
    </row>
    <row r="41931" spans="6:6">
      <c r="F41931" s="1" t="s">
        <v>4</v>
      </c>
    </row>
    <row r="41932" spans="6:6">
      <c r="F41932" s="1" t="s">
        <v>4</v>
      </c>
    </row>
    <row r="41933" spans="6:6">
      <c r="F41933" s="1" t="s">
        <v>4</v>
      </c>
    </row>
    <row r="41934" spans="6:6">
      <c r="F41934" s="1" t="s">
        <v>4</v>
      </c>
    </row>
    <row r="41935" spans="6:6">
      <c r="F41935" s="1" t="s">
        <v>4</v>
      </c>
    </row>
    <row r="41936" spans="6:6">
      <c r="F41936" s="1" t="s">
        <v>4</v>
      </c>
    </row>
    <row r="41937" spans="6:6">
      <c r="F41937" s="1" t="s">
        <v>4</v>
      </c>
    </row>
    <row r="41938" spans="6:6">
      <c r="F41938" s="1" t="s">
        <v>4</v>
      </c>
    </row>
    <row r="41939" spans="6:6">
      <c r="F41939" s="1" t="s">
        <v>4</v>
      </c>
    </row>
    <row r="41940" spans="6:6">
      <c r="F41940" s="1" t="s">
        <v>4</v>
      </c>
    </row>
    <row r="41941" spans="6:6">
      <c r="F41941" s="1" t="s">
        <v>4</v>
      </c>
    </row>
    <row r="41942" spans="6:6">
      <c r="F41942" s="1" t="s">
        <v>4</v>
      </c>
    </row>
    <row r="41943" spans="6:6">
      <c r="F41943" s="1" t="s">
        <v>4</v>
      </c>
    </row>
    <row r="41944" spans="6:6">
      <c r="F41944" s="1" t="s">
        <v>4</v>
      </c>
    </row>
    <row r="41945" spans="6:6">
      <c r="F41945" s="1" t="s">
        <v>4</v>
      </c>
    </row>
    <row r="41946" spans="6:6">
      <c r="F41946" s="1" t="s">
        <v>4</v>
      </c>
    </row>
    <row r="41947" spans="6:6">
      <c r="F41947" s="1" t="s">
        <v>4</v>
      </c>
    </row>
    <row r="41948" spans="6:6">
      <c r="F41948" s="1" t="s">
        <v>4</v>
      </c>
    </row>
    <row r="41949" spans="6:6">
      <c r="F41949" s="1" t="s">
        <v>4</v>
      </c>
    </row>
    <row r="41950" spans="6:6">
      <c r="F41950" s="1" t="s">
        <v>4</v>
      </c>
    </row>
    <row r="41951" spans="6:6">
      <c r="F41951" s="1" t="s">
        <v>4</v>
      </c>
    </row>
    <row r="41952" spans="6:6">
      <c r="F41952" s="1" t="s">
        <v>4</v>
      </c>
    </row>
    <row r="41953" spans="6:6">
      <c r="F41953" s="1" t="s">
        <v>4</v>
      </c>
    </row>
    <row r="41954" spans="6:6">
      <c r="F41954" s="1" t="s">
        <v>4</v>
      </c>
    </row>
    <row r="41955" spans="6:6">
      <c r="F41955" s="1" t="s">
        <v>4</v>
      </c>
    </row>
    <row r="41956" spans="6:6">
      <c r="F41956" s="1" t="s">
        <v>4</v>
      </c>
    </row>
    <row r="41957" spans="6:6">
      <c r="F41957" s="1" t="s">
        <v>4</v>
      </c>
    </row>
    <row r="41958" spans="6:6">
      <c r="F41958" s="1" t="s">
        <v>4</v>
      </c>
    </row>
    <row r="41959" spans="6:6">
      <c r="F41959" s="1" t="s">
        <v>4</v>
      </c>
    </row>
    <row r="41960" spans="6:6">
      <c r="F41960" s="1" t="s">
        <v>4</v>
      </c>
    </row>
    <row r="41961" spans="6:6">
      <c r="F41961" s="1" t="s">
        <v>4</v>
      </c>
    </row>
    <row r="41962" spans="6:6">
      <c r="F41962" s="1" t="s">
        <v>4</v>
      </c>
    </row>
    <row r="41963" spans="6:6">
      <c r="F41963" s="1" t="s">
        <v>4</v>
      </c>
    </row>
    <row r="41964" spans="6:6">
      <c r="F41964" s="1" t="s">
        <v>4</v>
      </c>
    </row>
    <row r="41965" spans="6:6">
      <c r="F41965" s="1" t="s">
        <v>4</v>
      </c>
    </row>
    <row r="41966" spans="6:6">
      <c r="F41966" s="1" t="s">
        <v>4</v>
      </c>
    </row>
    <row r="41967" spans="6:6">
      <c r="F41967" s="1" t="s">
        <v>4</v>
      </c>
    </row>
    <row r="41968" spans="6:6">
      <c r="F41968" s="1" t="s">
        <v>4</v>
      </c>
    </row>
    <row r="41969" spans="6:6">
      <c r="F41969" s="1" t="s">
        <v>4</v>
      </c>
    </row>
    <row r="41970" spans="6:6">
      <c r="F41970" s="1" t="s">
        <v>4</v>
      </c>
    </row>
    <row r="41971" spans="6:6">
      <c r="F41971" s="1" t="s">
        <v>4</v>
      </c>
    </row>
    <row r="41972" spans="6:6">
      <c r="F41972" s="1" t="s">
        <v>4</v>
      </c>
    </row>
    <row r="41973" spans="6:6">
      <c r="F41973" s="1" t="s">
        <v>4</v>
      </c>
    </row>
    <row r="41974" spans="6:6">
      <c r="F41974" s="1" t="s">
        <v>4</v>
      </c>
    </row>
    <row r="41975" spans="6:6">
      <c r="F41975" s="1" t="s">
        <v>4</v>
      </c>
    </row>
    <row r="41976" spans="6:6">
      <c r="F41976" s="1" t="s">
        <v>4</v>
      </c>
    </row>
    <row r="41977" spans="6:6">
      <c r="F41977" s="1" t="s">
        <v>4</v>
      </c>
    </row>
    <row r="41978" spans="6:6">
      <c r="F41978" s="1" t="s">
        <v>4</v>
      </c>
    </row>
    <row r="41979" spans="6:6">
      <c r="F41979" s="1" t="s">
        <v>4</v>
      </c>
    </row>
    <row r="41980" spans="6:6">
      <c r="F41980" s="1" t="s">
        <v>4</v>
      </c>
    </row>
    <row r="41981" spans="6:6">
      <c r="F41981" s="1" t="s">
        <v>4</v>
      </c>
    </row>
    <row r="41982" spans="6:6">
      <c r="F41982" s="1" t="s">
        <v>4</v>
      </c>
    </row>
    <row r="41983" spans="6:6">
      <c r="F41983" s="1" t="s">
        <v>4</v>
      </c>
    </row>
    <row r="41984" spans="6:6">
      <c r="F41984" s="1" t="s">
        <v>4</v>
      </c>
    </row>
    <row r="41985" spans="6:6">
      <c r="F41985" s="1" t="s">
        <v>4</v>
      </c>
    </row>
    <row r="41986" spans="6:6">
      <c r="F41986" s="1" t="s">
        <v>4</v>
      </c>
    </row>
    <row r="41987" spans="6:6">
      <c r="F41987" s="1" t="s">
        <v>4</v>
      </c>
    </row>
    <row r="41988" spans="6:6">
      <c r="F41988" s="1" t="s">
        <v>4</v>
      </c>
    </row>
    <row r="41989" spans="6:6">
      <c r="F41989" s="1" t="s">
        <v>4</v>
      </c>
    </row>
    <row r="41990" spans="6:6">
      <c r="F41990" s="1" t="s">
        <v>4</v>
      </c>
    </row>
    <row r="41991" spans="6:6">
      <c r="F41991" s="1" t="s">
        <v>4</v>
      </c>
    </row>
    <row r="41992" spans="6:6">
      <c r="F41992" s="1" t="s">
        <v>4</v>
      </c>
    </row>
    <row r="41993" spans="6:6">
      <c r="F41993" s="1" t="s">
        <v>4</v>
      </c>
    </row>
    <row r="41994" spans="6:6">
      <c r="F41994" s="1" t="s">
        <v>4</v>
      </c>
    </row>
    <row r="41995" spans="6:6">
      <c r="F41995" s="1" t="s">
        <v>4</v>
      </c>
    </row>
    <row r="41996" spans="6:6">
      <c r="F41996" s="1" t="s">
        <v>4</v>
      </c>
    </row>
    <row r="41997" spans="6:6">
      <c r="F41997" s="1" t="s">
        <v>4</v>
      </c>
    </row>
    <row r="41998" spans="6:6">
      <c r="F41998" s="1" t="s">
        <v>4</v>
      </c>
    </row>
    <row r="41999" spans="6:6">
      <c r="F41999" s="1" t="s">
        <v>4</v>
      </c>
    </row>
    <row r="42000" spans="6:6">
      <c r="F42000" s="1" t="s">
        <v>4</v>
      </c>
    </row>
    <row r="42001" spans="6:6">
      <c r="F42001" s="1" t="s">
        <v>4</v>
      </c>
    </row>
    <row r="42002" spans="6:6">
      <c r="F42002" s="1" t="s">
        <v>4</v>
      </c>
    </row>
    <row r="42003" spans="6:6">
      <c r="F42003" s="1" t="s">
        <v>4</v>
      </c>
    </row>
    <row r="42004" spans="6:6">
      <c r="F42004" s="1" t="s">
        <v>4</v>
      </c>
    </row>
    <row r="42005" spans="6:6">
      <c r="F42005" s="1" t="s">
        <v>4</v>
      </c>
    </row>
    <row r="42006" spans="6:6">
      <c r="F42006" s="1" t="s">
        <v>4</v>
      </c>
    </row>
    <row r="42007" spans="6:6">
      <c r="F42007" s="1" t="s">
        <v>4</v>
      </c>
    </row>
    <row r="42008" spans="6:6">
      <c r="F42008" s="1" t="s">
        <v>4</v>
      </c>
    </row>
    <row r="42009" spans="6:6">
      <c r="F42009" s="1" t="s">
        <v>4</v>
      </c>
    </row>
    <row r="42010" spans="6:6">
      <c r="F42010" s="1" t="s">
        <v>4</v>
      </c>
    </row>
    <row r="42011" spans="6:6">
      <c r="F42011" s="1" t="s">
        <v>4</v>
      </c>
    </row>
    <row r="42012" spans="6:6">
      <c r="F42012" s="1" t="s">
        <v>4</v>
      </c>
    </row>
    <row r="42013" spans="6:6">
      <c r="F42013" s="1" t="s">
        <v>4</v>
      </c>
    </row>
    <row r="42014" spans="6:6">
      <c r="F42014" s="1" t="s">
        <v>4</v>
      </c>
    </row>
    <row r="42015" spans="6:6">
      <c r="F42015" s="1" t="s">
        <v>4</v>
      </c>
    </row>
    <row r="42016" spans="6:6">
      <c r="F42016" s="1" t="s">
        <v>4</v>
      </c>
    </row>
    <row r="42017" spans="6:6">
      <c r="F42017" s="1" t="s">
        <v>4</v>
      </c>
    </row>
    <row r="42018" spans="6:6">
      <c r="F42018" s="1" t="s">
        <v>4</v>
      </c>
    </row>
    <row r="42019" spans="6:6">
      <c r="F42019" s="1" t="s">
        <v>4</v>
      </c>
    </row>
    <row r="42020" spans="6:6">
      <c r="F42020" s="1" t="s">
        <v>4</v>
      </c>
    </row>
    <row r="42021" spans="6:6">
      <c r="F42021" s="1" t="s">
        <v>4</v>
      </c>
    </row>
    <row r="42022" spans="6:6">
      <c r="F42022" s="1" t="s">
        <v>4</v>
      </c>
    </row>
    <row r="42023" spans="6:6">
      <c r="F42023" s="1" t="s">
        <v>4</v>
      </c>
    </row>
    <row r="42024" spans="6:6">
      <c r="F42024" s="1" t="s">
        <v>4</v>
      </c>
    </row>
    <row r="42025" spans="6:6">
      <c r="F42025" s="1" t="s">
        <v>4</v>
      </c>
    </row>
    <row r="42026" spans="6:6">
      <c r="F42026" s="1" t="s">
        <v>4</v>
      </c>
    </row>
    <row r="42027" spans="6:6">
      <c r="F42027" s="1" t="s">
        <v>4</v>
      </c>
    </row>
    <row r="42028" spans="6:6">
      <c r="F42028" s="1" t="s">
        <v>4</v>
      </c>
    </row>
    <row r="42029" spans="6:6">
      <c r="F42029" s="1" t="s">
        <v>4</v>
      </c>
    </row>
    <row r="42030" spans="6:6">
      <c r="F42030" s="1" t="s">
        <v>4</v>
      </c>
    </row>
    <row r="42031" spans="6:6">
      <c r="F42031" s="1" t="s">
        <v>4</v>
      </c>
    </row>
    <row r="42032" spans="6:6">
      <c r="F42032" s="1" t="s">
        <v>4</v>
      </c>
    </row>
    <row r="42033" spans="6:6">
      <c r="F42033" s="1" t="s">
        <v>4</v>
      </c>
    </row>
    <row r="42034" spans="6:6">
      <c r="F42034" s="1" t="s">
        <v>4</v>
      </c>
    </row>
    <row r="42035" spans="6:6">
      <c r="F42035" s="1" t="s">
        <v>4</v>
      </c>
    </row>
    <row r="42036" spans="6:6">
      <c r="F42036" s="1" t="s">
        <v>4</v>
      </c>
    </row>
    <row r="42037" spans="6:6">
      <c r="F42037" s="1" t="s">
        <v>4</v>
      </c>
    </row>
    <row r="42038" spans="6:6">
      <c r="F42038" s="1" t="s">
        <v>4</v>
      </c>
    </row>
    <row r="42039" spans="6:6">
      <c r="F42039" s="1" t="s">
        <v>4</v>
      </c>
    </row>
    <row r="42040" spans="6:6">
      <c r="F42040" s="1" t="s">
        <v>4</v>
      </c>
    </row>
    <row r="42041" spans="6:6">
      <c r="F42041" s="1" t="s">
        <v>4</v>
      </c>
    </row>
    <row r="42042" spans="6:6">
      <c r="F42042" s="1" t="s">
        <v>4</v>
      </c>
    </row>
    <row r="42043" spans="6:6">
      <c r="F42043" s="1" t="s">
        <v>4</v>
      </c>
    </row>
    <row r="42044" spans="6:6">
      <c r="F42044" s="1" t="s">
        <v>4</v>
      </c>
    </row>
    <row r="42045" spans="6:6">
      <c r="F42045" s="1" t="s">
        <v>4</v>
      </c>
    </row>
    <row r="42046" spans="6:6">
      <c r="F42046" s="1" t="s">
        <v>4</v>
      </c>
    </row>
    <row r="42047" spans="6:6">
      <c r="F42047" s="1" t="s">
        <v>4</v>
      </c>
    </row>
    <row r="42048" spans="6:6">
      <c r="F42048" s="1" t="s">
        <v>4</v>
      </c>
    </row>
    <row r="42049" spans="6:6">
      <c r="F42049" s="1" t="s">
        <v>4</v>
      </c>
    </row>
    <row r="42050" spans="6:6">
      <c r="F42050" s="1" t="s">
        <v>4</v>
      </c>
    </row>
    <row r="42051" spans="6:6">
      <c r="F42051" s="1" t="s">
        <v>4</v>
      </c>
    </row>
    <row r="42052" spans="6:6">
      <c r="F42052" s="1" t="s">
        <v>4</v>
      </c>
    </row>
    <row r="42053" spans="6:6">
      <c r="F42053" s="1" t="s">
        <v>4</v>
      </c>
    </row>
    <row r="42054" spans="6:6">
      <c r="F42054" s="1" t="s">
        <v>4</v>
      </c>
    </row>
    <row r="42055" spans="6:6">
      <c r="F42055" s="1" t="s">
        <v>4</v>
      </c>
    </row>
    <row r="42056" spans="6:6">
      <c r="F42056" s="1" t="s">
        <v>4</v>
      </c>
    </row>
    <row r="42057" spans="6:6">
      <c r="F42057" s="1" t="s">
        <v>4</v>
      </c>
    </row>
    <row r="42058" spans="6:6">
      <c r="F42058" s="1" t="s">
        <v>4</v>
      </c>
    </row>
    <row r="42059" spans="6:6">
      <c r="F42059" s="1" t="s">
        <v>4</v>
      </c>
    </row>
    <row r="42060" spans="6:6">
      <c r="F42060" s="1" t="s">
        <v>4</v>
      </c>
    </row>
    <row r="42061" spans="6:6">
      <c r="F42061" s="1" t="s">
        <v>4</v>
      </c>
    </row>
    <row r="42062" spans="6:6">
      <c r="F42062" s="1" t="s">
        <v>4</v>
      </c>
    </row>
    <row r="42063" spans="6:6">
      <c r="F42063" s="1" t="s">
        <v>4</v>
      </c>
    </row>
    <row r="42064" spans="6:6">
      <c r="F42064" s="1" t="s">
        <v>4</v>
      </c>
    </row>
    <row r="42065" spans="6:6">
      <c r="F42065" s="1" t="s">
        <v>4</v>
      </c>
    </row>
    <row r="42066" spans="6:6">
      <c r="F42066" s="1" t="s">
        <v>4</v>
      </c>
    </row>
    <row r="42067" spans="6:6">
      <c r="F42067" s="1" t="s">
        <v>4</v>
      </c>
    </row>
    <row r="42068" spans="6:6">
      <c r="F42068" s="1" t="s">
        <v>4</v>
      </c>
    </row>
    <row r="42069" spans="6:6">
      <c r="F42069" s="1" t="s">
        <v>4</v>
      </c>
    </row>
    <row r="42070" spans="6:6">
      <c r="F42070" s="1" t="s">
        <v>4</v>
      </c>
    </row>
    <row r="42071" spans="6:6">
      <c r="F42071" s="1" t="s">
        <v>4</v>
      </c>
    </row>
    <row r="42072" spans="6:6">
      <c r="F42072" s="1" t="s">
        <v>4</v>
      </c>
    </row>
    <row r="42073" spans="6:6">
      <c r="F42073" s="1" t="s">
        <v>4</v>
      </c>
    </row>
    <row r="42074" spans="6:6">
      <c r="F42074" s="1" t="s">
        <v>4</v>
      </c>
    </row>
    <row r="42075" spans="6:6">
      <c r="F42075" s="1" t="s">
        <v>4</v>
      </c>
    </row>
    <row r="42076" spans="6:6">
      <c r="F42076" s="1" t="s">
        <v>4</v>
      </c>
    </row>
    <row r="42077" spans="6:6">
      <c r="F42077" s="1" t="s">
        <v>4</v>
      </c>
    </row>
    <row r="42078" spans="6:6">
      <c r="F42078" s="1" t="s">
        <v>4</v>
      </c>
    </row>
    <row r="42079" spans="6:6">
      <c r="F42079" s="1" t="s">
        <v>4</v>
      </c>
    </row>
    <row r="42080" spans="6:6">
      <c r="F42080" s="1" t="s">
        <v>4</v>
      </c>
    </row>
    <row r="42081" spans="6:6">
      <c r="F42081" s="1" t="s">
        <v>4</v>
      </c>
    </row>
    <row r="42082" spans="6:6">
      <c r="F42082" s="1" t="s">
        <v>4</v>
      </c>
    </row>
    <row r="42083" spans="6:6">
      <c r="F42083" s="1" t="s">
        <v>4</v>
      </c>
    </row>
    <row r="42084" spans="6:6">
      <c r="F42084" s="1" t="s">
        <v>4</v>
      </c>
    </row>
    <row r="42085" spans="6:6">
      <c r="F42085" s="1" t="s">
        <v>4</v>
      </c>
    </row>
    <row r="42086" spans="6:6">
      <c r="F42086" s="1" t="s">
        <v>4</v>
      </c>
    </row>
    <row r="42087" spans="6:6">
      <c r="F42087" s="1" t="s">
        <v>4</v>
      </c>
    </row>
    <row r="42088" spans="6:6">
      <c r="F42088" s="1" t="s">
        <v>4</v>
      </c>
    </row>
    <row r="42089" spans="6:6">
      <c r="F42089" s="1" t="s">
        <v>4</v>
      </c>
    </row>
    <row r="42090" spans="6:6">
      <c r="F42090" s="1" t="s">
        <v>4</v>
      </c>
    </row>
    <row r="42091" spans="6:6">
      <c r="F42091" s="1" t="s">
        <v>4</v>
      </c>
    </row>
    <row r="42092" spans="6:6">
      <c r="F42092" s="1" t="s">
        <v>4</v>
      </c>
    </row>
    <row r="42093" spans="6:6">
      <c r="F42093" s="1" t="s">
        <v>4</v>
      </c>
    </row>
    <row r="42094" spans="6:6">
      <c r="F42094" s="1" t="s">
        <v>4</v>
      </c>
    </row>
    <row r="42095" spans="6:6">
      <c r="F42095" s="1" t="s">
        <v>4</v>
      </c>
    </row>
    <row r="42096" spans="6:6">
      <c r="F42096" s="1" t="s">
        <v>4</v>
      </c>
    </row>
    <row r="42097" spans="6:6">
      <c r="F42097" s="1" t="s">
        <v>4</v>
      </c>
    </row>
    <row r="42098" spans="6:6">
      <c r="F42098" s="1" t="s">
        <v>4</v>
      </c>
    </row>
    <row r="42099" spans="6:6">
      <c r="F42099" s="1" t="s">
        <v>4</v>
      </c>
    </row>
    <row r="42100" spans="6:6">
      <c r="F42100" s="1" t="s">
        <v>4</v>
      </c>
    </row>
    <row r="42101" spans="6:6">
      <c r="F42101" s="1" t="s">
        <v>4</v>
      </c>
    </row>
    <row r="42102" spans="6:6">
      <c r="F42102" s="1" t="s">
        <v>4</v>
      </c>
    </row>
    <row r="42103" spans="6:6">
      <c r="F42103" s="1" t="s">
        <v>4</v>
      </c>
    </row>
    <row r="42104" spans="6:6">
      <c r="F42104" s="1" t="s">
        <v>4</v>
      </c>
    </row>
    <row r="42105" spans="6:6">
      <c r="F42105" s="1" t="s">
        <v>4</v>
      </c>
    </row>
    <row r="42106" spans="6:6">
      <c r="F42106" s="1" t="s">
        <v>4</v>
      </c>
    </row>
    <row r="42107" spans="6:6">
      <c r="F42107" s="1" t="s">
        <v>4</v>
      </c>
    </row>
    <row r="42108" spans="6:6">
      <c r="F42108" s="1" t="s">
        <v>4</v>
      </c>
    </row>
    <row r="42109" spans="6:6">
      <c r="F42109" s="1" t="s">
        <v>4</v>
      </c>
    </row>
    <row r="42110" spans="6:6">
      <c r="F42110" s="1" t="s">
        <v>4</v>
      </c>
    </row>
    <row r="42111" spans="6:6">
      <c r="F42111" s="1" t="s">
        <v>4</v>
      </c>
    </row>
    <row r="42112" spans="6:6">
      <c r="F42112" s="1" t="s">
        <v>4</v>
      </c>
    </row>
    <row r="42113" spans="6:6">
      <c r="F42113" s="1" t="s">
        <v>4</v>
      </c>
    </row>
    <row r="42114" spans="6:6">
      <c r="F42114" s="1" t="s">
        <v>4</v>
      </c>
    </row>
    <row r="42115" spans="6:6">
      <c r="F42115" s="1" t="s">
        <v>4</v>
      </c>
    </row>
    <row r="42116" spans="6:6">
      <c r="F42116" s="1" t="s">
        <v>4</v>
      </c>
    </row>
    <row r="42117" spans="6:6">
      <c r="F42117" s="1" t="s">
        <v>4</v>
      </c>
    </row>
    <row r="42118" spans="6:6">
      <c r="F42118" s="1" t="s">
        <v>4</v>
      </c>
    </row>
    <row r="42119" spans="6:6">
      <c r="F42119" s="1" t="s">
        <v>4</v>
      </c>
    </row>
    <row r="42120" spans="6:6">
      <c r="F42120" s="1" t="s">
        <v>4</v>
      </c>
    </row>
    <row r="42121" spans="6:6">
      <c r="F42121" s="1" t="s">
        <v>4</v>
      </c>
    </row>
    <row r="42122" spans="6:6">
      <c r="F42122" s="1" t="s">
        <v>4</v>
      </c>
    </row>
    <row r="42123" spans="6:6">
      <c r="F42123" s="1" t="s">
        <v>4</v>
      </c>
    </row>
    <row r="42124" spans="6:6">
      <c r="F42124" s="1" t="s">
        <v>4</v>
      </c>
    </row>
    <row r="42125" spans="6:6">
      <c r="F42125" s="1" t="s">
        <v>4</v>
      </c>
    </row>
    <row r="42126" spans="6:6">
      <c r="F42126" s="1" t="s">
        <v>4</v>
      </c>
    </row>
    <row r="42127" spans="6:6">
      <c r="F42127" s="1" t="s">
        <v>4</v>
      </c>
    </row>
    <row r="42128" spans="6:6">
      <c r="F42128" s="1" t="s">
        <v>4</v>
      </c>
    </row>
    <row r="42129" spans="6:6">
      <c r="F42129" s="1" t="s">
        <v>4</v>
      </c>
    </row>
    <row r="42130" spans="6:6">
      <c r="F42130" s="1" t="s">
        <v>4</v>
      </c>
    </row>
    <row r="42131" spans="6:6">
      <c r="F42131" s="1" t="s">
        <v>4</v>
      </c>
    </row>
    <row r="42132" spans="6:6">
      <c r="F42132" s="1" t="s">
        <v>4</v>
      </c>
    </row>
    <row r="42133" spans="6:6">
      <c r="F42133" s="1" t="s">
        <v>4</v>
      </c>
    </row>
    <row r="42134" spans="6:6">
      <c r="F42134" s="1" t="s">
        <v>4</v>
      </c>
    </row>
    <row r="42135" spans="6:6">
      <c r="F42135" s="1" t="s">
        <v>4</v>
      </c>
    </row>
    <row r="42136" spans="6:6">
      <c r="F42136" s="1" t="s">
        <v>4</v>
      </c>
    </row>
    <row r="42137" spans="6:6">
      <c r="F42137" s="1" t="s">
        <v>4</v>
      </c>
    </row>
    <row r="42138" spans="6:6">
      <c r="F42138" s="1" t="s">
        <v>4</v>
      </c>
    </row>
    <row r="42139" spans="6:6">
      <c r="F42139" s="1" t="s">
        <v>4</v>
      </c>
    </row>
    <row r="42140" spans="6:6">
      <c r="F42140" s="1" t="s">
        <v>4</v>
      </c>
    </row>
    <row r="42141" spans="6:6">
      <c r="F42141" s="1" t="s">
        <v>4</v>
      </c>
    </row>
    <row r="42142" spans="6:6">
      <c r="F42142" s="1" t="s">
        <v>4</v>
      </c>
    </row>
    <row r="42143" spans="6:6">
      <c r="F42143" s="1" t="s">
        <v>4</v>
      </c>
    </row>
    <row r="42144" spans="6:6">
      <c r="F42144" s="1" t="s">
        <v>4</v>
      </c>
    </row>
    <row r="42145" spans="6:6">
      <c r="F42145" s="1" t="s">
        <v>4</v>
      </c>
    </row>
    <row r="42146" spans="6:6">
      <c r="F42146" s="1" t="s">
        <v>4</v>
      </c>
    </row>
    <row r="42147" spans="6:6">
      <c r="F42147" s="1" t="s">
        <v>4</v>
      </c>
    </row>
    <row r="42148" spans="6:6">
      <c r="F42148" s="1" t="s">
        <v>4</v>
      </c>
    </row>
    <row r="42149" spans="6:6">
      <c r="F42149" s="1" t="s">
        <v>4</v>
      </c>
    </row>
    <row r="42150" spans="6:6">
      <c r="F42150" s="1" t="s">
        <v>4</v>
      </c>
    </row>
    <row r="42151" spans="6:6">
      <c r="F42151" s="1" t="s">
        <v>4</v>
      </c>
    </row>
    <row r="42152" spans="6:6">
      <c r="F42152" s="1" t="s">
        <v>4</v>
      </c>
    </row>
    <row r="42153" spans="6:6">
      <c r="F42153" s="1" t="s">
        <v>4</v>
      </c>
    </row>
    <row r="42154" spans="6:6">
      <c r="F42154" s="1" t="s">
        <v>4</v>
      </c>
    </row>
    <row r="42155" spans="6:6">
      <c r="F42155" s="1" t="s">
        <v>4</v>
      </c>
    </row>
    <row r="42156" spans="6:6">
      <c r="F42156" s="1" t="s">
        <v>4</v>
      </c>
    </row>
    <row r="42157" spans="6:6">
      <c r="F42157" s="1" t="s">
        <v>4</v>
      </c>
    </row>
    <row r="42158" spans="6:6">
      <c r="F42158" s="1" t="s">
        <v>4</v>
      </c>
    </row>
    <row r="42159" spans="6:6">
      <c r="F42159" s="1" t="s">
        <v>4</v>
      </c>
    </row>
    <row r="42160" spans="6:6">
      <c r="F42160" s="1" t="s">
        <v>4</v>
      </c>
    </row>
    <row r="42161" spans="6:6">
      <c r="F42161" s="1" t="s">
        <v>4</v>
      </c>
    </row>
    <row r="42162" spans="6:6">
      <c r="F42162" s="1" t="s">
        <v>4</v>
      </c>
    </row>
    <row r="42163" spans="6:6">
      <c r="F42163" s="1" t="s">
        <v>4</v>
      </c>
    </row>
    <row r="42164" spans="6:6">
      <c r="F42164" s="1" t="s">
        <v>4</v>
      </c>
    </row>
    <row r="42165" spans="6:6">
      <c r="F42165" s="1" t="s">
        <v>4</v>
      </c>
    </row>
    <row r="42166" spans="6:6">
      <c r="F42166" s="1" t="s">
        <v>4</v>
      </c>
    </row>
    <row r="42167" spans="6:6">
      <c r="F42167" s="1" t="s">
        <v>4</v>
      </c>
    </row>
    <row r="42168" spans="6:6">
      <c r="F42168" s="1" t="s">
        <v>4</v>
      </c>
    </row>
    <row r="42169" spans="6:6">
      <c r="F42169" s="1" t="s">
        <v>4</v>
      </c>
    </row>
    <row r="42170" spans="6:6">
      <c r="F42170" s="1" t="s">
        <v>4</v>
      </c>
    </row>
    <row r="42171" spans="6:6">
      <c r="F42171" s="1" t="s">
        <v>4</v>
      </c>
    </row>
    <row r="42172" spans="6:6">
      <c r="F42172" s="1" t="s">
        <v>4</v>
      </c>
    </row>
    <row r="42173" spans="6:6">
      <c r="F42173" s="1" t="s">
        <v>4</v>
      </c>
    </row>
    <row r="42174" spans="6:6">
      <c r="F42174" s="1" t="s">
        <v>4</v>
      </c>
    </row>
    <row r="42175" spans="6:6">
      <c r="F42175" s="1" t="s">
        <v>4</v>
      </c>
    </row>
    <row r="42176" spans="6:6">
      <c r="F42176" s="1" t="s">
        <v>4</v>
      </c>
    </row>
    <row r="42177" spans="6:6">
      <c r="F42177" s="1" t="s">
        <v>4</v>
      </c>
    </row>
    <row r="42178" spans="6:6">
      <c r="F42178" s="1" t="s">
        <v>4</v>
      </c>
    </row>
    <row r="42179" spans="6:6">
      <c r="F42179" s="1" t="s">
        <v>4</v>
      </c>
    </row>
    <row r="42180" spans="6:6">
      <c r="F42180" s="1" t="s">
        <v>4</v>
      </c>
    </row>
    <row r="42181" spans="6:6">
      <c r="F42181" s="1" t="s">
        <v>4</v>
      </c>
    </row>
    <row r="42182" spans="6:6">
      <c r="F42182" s="1" t="s">
        <v>4</v>
      </c>
    </row>
    <row r="42183" spans="6:6">
      <c r="F42183" s="1" t="s">
        <v>4</v>
      </c>
    </row>
    <row r="42184" spans="6:6">
      <c r="F42184" s="1" t="s">
        <v>4</v>
      </c>
    </row>
    <row r="42185" spans="6:6">
      <c r="F42185" s="1" t="s">
        <v>4</v>
      </c>
    </row>
    <row r="42186" spans="6:6">
      <c r="F42186" s="1" t="s">
        <v>4</v>
      </c>
    </row>
    <row r="42187" spans="6:6">
      <c r="F42187" s="1" t="s">
        <v>4</v>
      </c>
    </row>
    <row r="42188" spans="6:6">
      <c r="F42188" s="1" t="s">
        <v>4</v>
      </c>
    </row>
    <row r="42189" spans="6:6">
      <c r="F42189" s="1" t="s">
        <v>4</v>
      </c>
    </row>
    <row r="42190" spans="6:6">
      <c r="F42190" s="1" t="s">
        <v>4</v>
      </c>
    </row>
    <row r="42191" spans="6:6">
      <c r="F42191" s="1" t="s">
        <v>4</v>
      </c>
    </row>
    <row r="42192" spans="6:6">
      <c r="F42192" s="1" t="s">
        <v>4</v>
      </c>
    </row>
    <row r="42193" spans="6:6">
      <c r="F42193" s="1" t="s">
        <v>4</v>
      </c>
    </row>
    <row r="42194" spans="6:6">
      <c r="F42194" s="1" t="s">
        <v>4</v>
      </c>
    </row>
    <row r="42195" spans="6:6">
      <c r="F42195" s="1" t="s">
        <v>4</v>
      </c>
    </row>
    <row r="42196" spans="6:6">
      <c r="F42196" s="1" t="s">
        <v>4</v>
      </c>
    </row>
    <row r="42197" spans="6:6">
      <c r="F42197" s="1" t="s">
        <v>4</v>
      </c>
    </row>
    <row r="42198" spans="6:6">
      <c r="F42198" s="1" t="s">
        <v>4</v>
      </c>
    </row>
    <row r="42199" spans="6:6">
      <c r="F42199" s="1" t="s">
        <v>4</v>
      </c>
    </row>
    <row r="42200" spans="6:6">
      <c r="F42200" s="1" t="s">
        <v>4</v>
      </c>
    </row>
    <row r="42201" spans="6:6">
      <c r="F42201" s="1" t="s">
        <v>4</v>
      </c>
    </row>
    <row r="42202" spans="6:6">
      <c r="F42202" s="1" t="s">
        <v>4</v>
      </c>
    </row>
    <row r="42203" spans="6:6">
      <c r="F42203" s="1" t="s">
        <v>4</v>
      </c>
    </row>
    <row r="42204" spans="6:6">
      <c r="F42204" s="1" t="s">
        <v>4</v>
      </c>
    </row>
    <row r="42205" spans="6:6">
      <c r="F42205" s="1" t="s">
        <v>4</v>
      </c>
    </row>
    <row r="42206" spans="6:6">
      <c r="F42206" s="1" t="s">
        <v>4</v>
      </c>
    </row>
    <row r="42207" spans="6:6">
      <c r="F42207" s="1" t="s">
        <v>4</v>
      </c>
    </row>
    <row r="42208" spans="6:6">
      <c r="F42208" s="1" t="s">
        <v>4</v>
      </c>
    </row>
    <row r="42209" spans="6:6">
      <c r="F42209" s="1" t="s">
        <v>4</v>
      </c>
    </row>
    <row r="42210" spans="6:6">
      <c r="F42210" s="1" t="s">
        <v>4</v>
      </c>
    </row>
    <row r="42211" spans="6:6">
      <c r="F42211" s="1" t="s">
        <v>4</v>
      </c>
    </row>
    <row r="42212" spans="6:6">
      <c r="F42212" s="1" t="s">
        <v>4</v>
      </c>
    </row>
    <row r="42213" spans="6:6">
      <c r="F42213" s="1" t="s">
        <v>4</v>
      </c>
    </row>
    <row r="42214" spans="6:6">
      <c r="F42214" s="1" t="s">
        <v>4</v>
      </c>
    </row>
    <row r="42215" spans="6:6">
      <c r="F42215" s="1" t="s">
        <v>4</v>
      </c>
    </row>
    <row r="42216" spans="6:6">
      <c r="F42216" s="1" t="s">
        <v>4</v>
      </c>
    </row>
    <row r="42217" spans="6:6">
      <c r="F42217" s="1" t="s">
        <v>4</v>
      </c>
    </row>
    <row r="42218" spans="6:6">
      <c r="F42218" s="1" t="s">
        <v>4</v>
      </c>
    </row>
    <row r="42219" spans="6:6">
      <c r="F42219" s="1" t="s">
        <v>4</v>
      </c>
    </row>
    <row r="42220" spans="6:6">
      <c r="F42220" s="1" t="s">
        <v>4</v>
      </c>
    </row>
    <row r="42221" spans="6:6">
      <c r="F42221" s="1" t="s">
        <v>4</v>
      </c>
    </row>
    <row r="42222" spans="6:6">
      <c r="F42222" s="1" t="s">
        <v>4</v>
      </c>
    </row>
    <row r="42223" spans="6:6">
      <c r="F42223" s="1" t="s">
        <v>4</v>
      </c>
    </row>
    <row r="42224" spans="6:6">
      <c r="F42224" s="1" t="s">
        <v>4</v>
      </c>
    </row>
    <row r="42225" spans="6:6">
      <c r="F42225" s="1" t="s">
        <v>4</v>
      </c>
    </row>
    <row r="42226" spans="6:6">
      <c r="F42226" s="1" t="s">
        <v>4</v>
      </c>
    </row>
    <row r="42227" spans="6:6">
      <c r="F42227" s="1" t="s">
        <v>4</v>
      </c>
    </row>
    <row r="42228" spans="6:6">
      <c r="F42228" s="1" t="s">
        <v>4</v>
      </c>
    </row>
    <row r="42229" spans="6:6">
      <c r="F42229" s="1" t="s">
        <v>4</v>
      </c>
    </row>
    <row r="42230" spans="6:6">
      <c r="F42230" s="1" t="s">
        <v>4</v>
      </c>
    </row>
    <row r="42231" spans="6:6">
      <c r="F42231" s="1" t="s">
        <v>4</v>
      </c>
    </row>
    <row r="42232" spans="6:6">
      <c r="F42232" s="1" t="s">
        <v>4</v>
      </c>
    </row>
    <row r="42233" spans="6:6">
      <c r="F42233" s="1" t="s">
        <v>4</v>
      </c>
    </row>
    <row r="42234" spans="6:6">
      <c r="F42234" s="1" t="s">
        <v>4</v>
      </c>
    </row>
    <row r="42235" spans="6:6">
      <c r="F42235" s="1" t="s">
        <v>4</v>
      </c>
    </row>
    <row r="42236" spans="6:6">
      <c r="F42236" s="1" t="s">
        <v>4</v>
      </c>
    </row>
    <row r="42237" spans="6:6">
      <c r="F42237" s="1" t="s">
        <v>4</v>
      </c>
    </row>
    <row r="42238" spans="6:6">
      <c r="F42238" s="1" t="s">
        <v>4</v>
      </c>
    </row>
    <row r="42239" spans="6:6">
      <c r="F42239" s="1" t="s">
        <v>4</v>
      </c>
    </row>
    <row r="42240" spans="6:6">
      <c r="F42240" s="1" t="s">
        <v>4</v>
      </c>
    </row>
    <row r="42241" spans="6:6">
      <c r="F42241" s="1" t="s">
        <v>4</v>
      </c>
    </row>
    <row r="42242" spans="6:6">
      <c r="F42242" s="1" t="s">
        <v>4</v>
      </c>
    </row>
    <row r="42243" spans="6:6">
      <c r="F42243" s="1" t="s">
        <v>4</v>
      </c>
    </row>
    <row r="42244" spans="6:6">
      <c r="F42244" s="1" t="s">
        <v>4</v>
      </c>
    </row>
    <row r="42245" spans="6:6">
      <c r="F42245" s="1" t="s">
        <v>4</v>
      </c>
    </row>
    <row r="42246" spans="6:6">
      <c r="F42246" s="1" t="s">
        <v>4</v>
      </c>
    </row>
    <row r="42247" spans="6:6">
      <c r="F42247" s="1" t="s">
        <v>4</v>
      </c>
    </row>
    <row r="42248" spans="6:6">
      <c r="F42248" s="1" t="s">
        <v>4</v>
      </c>
    </row>
    <row r="42249" spans="6:6">
      <c r="F42249" s="1" t="s">
        <v>4</v>
      </c>
    </row>
    <row r="42250" spans="6:6">
      <c r="F42250" s="1" t="s">
        <v>4</v>
      </c>
    </row>
    <row r="42251" spans="6:6">
      <c r="F42251" s="1" t="s">
        <v>4</v>
      </c>
    </row>
    <row r="42252" spans="6:6">
      <c r="F42252" s="1" t="s">
        <v>4</v>
      </c>
    </row>
    <row r="42253" spans="6:6">
      <c r="F42253" s="1" t="s">
        <v>4</v>
      </c>
    </row>
    <row r="42254" spans="6:6">
      <c r="F42254" s="1" t="s">
        <v>4</v>
      </c>
    </row>
    <row r="42255" spans="6:6">
      <c r="F42255" s="1" t="s">
        <v>4</v>
      </c>
    </row>
    <row r="42256" spans="6:6">
      <c r="F42256" s="1" t="s">
        <v>4</v>
      </c>
    </row>
    <row r="42257" spans="6:6">
      <c r="F42257" s="1" t="s">
        <v>4</v>
      </c>
    </row>
    <row r="42258" spans="6:6">
      <c r="F42258" s="1" t="s">
        <v>4</v>
      </c>
    </row>
    <row r="42259" spans="6:6">
      <c r="F42259" s="1" t="s">
        <v>4</v>
      </c>
    </row>
    <row r="42260" spans="6:6">
      <c r="F42260" s="1" t="s">
        <v>4</v>
      </c>
    </row>
    <row r="42261" spans="6:6">
      <c r="F42261" s="1" t="s">
        <v>4</v>
      </c>
    </row>
    <row r="42262" spans="6:6">
      <c r="F42262" s="1" t="s">
        <v>4</v>
      </c>
    </row>
    <row r="42263" spans="6:6">
      <c r="F42263" s="1" t="s">
        <v>4</v>
      </c>
    </row>
    <row r="42264" spans="6:6">
      <c r="F42264" s="1" t="s">
        <v>4</v>
      </c>
    </row>
    <row r="42265" spans="6:6">
      <c r="F42265" s="1" t="s">
        <v>4</v>
      </c>
    </row>
    <row r="42266" spans="6:6">
      <c r="F42266" s="1" t="s">
        <v>4</v>
      </c>
    </row>
    <row r="42267" spans="6:6">
      <c r="F42267" s="1" t="s">
        <v>4</v>
      </c>
    </row>
    <row r="42268" spans="6:6">
      <c r="F42268" s="1" t="s">
        <v>4</v>
      </c>
    </row>
    <row r="42269" spans="6:6">
      <c r="F42269" s="1" t="s">
        <v>4</v>
      </c>
    </row>
    <row r="42270" spans="6:6">
      <c r="F42270" s="1" t="s">
        <v>4</v>
      </c>
    </row>
    <row r="42271" spans="6:6">
      <c r="F42271" s="1" t="s">
        <v>4</v>
      </c>
    </row>
    <row r="42272" spans="6:6">
      <c r="F42272" s="1" t="s">
        <v>4</v>
      </c>
    </row>
    <row r="42273" spans="6:6">
      <c r="F42273" s="1" t="s">
        <v>4</v>
      </c>
    </row>
    <row r="42274" spans="6:6">
      <c r="F42274" s="1" t="s">
        <v>4</v>
      </c>
    </row>
    <row r="42275" spans="6:6">
      <c r="F42275" s="1" t="s">
        <v>4</v>
      </c>
    </row>
    <row r="42276" spans="6:6">
      <c r="F42276" s="1" t="s">
        <v>4</v>
      </c>
    </row>
    <row r="42277" spans="6:6">
      <c r="F42277" s="1" t="s">
        <v>4</v>
      </c>
    </row>
    <row r="42278" spans="6:6">
      <c r="F42278" s="1" t="s">
        <v>4</v>
      </c>
    </row>
    <row r="42279" spans="6:6">
      <c r="F42279" s="1" t="s">
        <v>4</v>
      </c>
    </row>
    <row r="42280" spans="6:6">
      <c r="F42280" s="1" t="s">
        <v>4</v>
      </c>
    </row>
    <row r="42281" spans="6:6">
      <c r="F42281" s="1" t="s">
        <v>4</v>
      </c>
    </row>
    <row r="42282" spans="6:6">
      <c r="F42282" s="1" t="s">
        <v>4</v>
      </c>
    </row>
    <row r="42283" spans="6:6">
      <c r="F42283" s="1" t="s">
        <v>4</v>
      </c>
    </row>
    <row r="42284" spans="6:6">
      <c r="F42284" s="1" t="s">
        <v>4</v>
      </c>
    </row>
    <row r="42285" spans="6:6">
      <c r="F42285" s="1" t="s">
        <v>4</v>
      </c>
    </row>
    <row r="42286" spans="6:6">
      <c r="F42286" s="1" t="s">
        <v>4</v>
      </c>
    </row>
    <row r="42287" spans="6:6">
      <c r="F42287" s="1" t="s">
        <v>4</v>
      </c>
    </row>
    <row r="42288" spans="6:6">
      <c r="F42288" s="1" t="s">
        <v>4</v>
      </c>
    </row>
    <row r="42289" spans="6:6">
      <c r="F42289" s="1" t="s">
        <v>4</v>
      </c>
    </row>
    <row r="42290" spans="6:6">
      <c r="F42290" s="1" t="s">
        <v>4</v>
      </c>
    </row>
    <row r="42291" spans="6:6">
      <c r="F42291" s="1" t="s">
        <v>4</v>
      </c>
    </row>
    <row r="42292" spans="6:6">
      <c r="F42292" s="1" t="s">
        <v>4</v>
      </c>
    </row>
    <row r="42293" spans="6:6">
      <c r="F42293" s="1" t="s">
        <v>4</v>
      </c>
    </row>
    <row r="42294" spans="6:6">
      <c r="F42294" s="1" t="s">
        <v>4</v>
      </c>
    </row>
    <row r="42295" spans="6:6">
      <c r="F42295" s="1" t="s">
        <v>4</v>
      </c>
    </row>
    <row r="42296" spans="6:6">
      <c r="F42296" s="1" t="s">
        <v>4</v>
      </c>
    </row>
    <row r="42297" spans="6:6">
      <c r="F42297" s="1" t="s">
        <v>4</v>
      </c>
    </row>
    <row r="42298" spans="6:6">
      <c r="F42298" s="1" t="s">
        <v>4</v>
      </c>
    </row>
    <row r="42299" spans="6:6">
      <c r="F42299" s="1" t="s">
        <v>4</v>
      </c>
    </row>
    <row r="42300" spans="6:6">
      <c r="F42300" s="1" t="s">
        <v>4</v>
      </c>
    </row>
    <row r="42301" spans="6:6">
      <c r="F42301" s="1" t="s">
        <v>4</v>
      </c>
    </row>
    <row r="42302" spans="6:6">
      <c r="F42302" s="1" t="s">
        <v>4</v>
      </c>
    </row>
    <row r="42303" spans="6:6">
      <c r="F42303" s="1" t="s">
        <v>4</v>
      </c>
    </row>
    <row r="42304" spans="6:6">
      <c r="F42304" s="1" t="s">
        <v>4</v>
      </c>
    </row>
    <row r="42305" spans="6:6">
      <c r="F42305" s="1" t="s">
        <v>4</v>
      </c>
    </row>
    <row r="42306" spans="6:6">
      <c r="F42306" s="1" t="s">
        <v>4</v>
      </c>
    </row>
    <row r="42307" spans="6:6">
      <c r="F42307" s="1" t="s">
        <v>4</v>
      </c>
    </row>
    <row r="42308" spans="6:6">
      <c r="F42308" s="1" t="s">
        <v>4</v>
      </c>
    </row>
    <row r="42309" spans="6:6">
      <c r="F42309" s="1" t="s">
        <v>4</v>
      </c>
    </row>
    <row r="42310" spans="6:6">
      <c r="F42310" s="1" t="s">
        <v>4</v>
      </c>
    </row>
    <row r="42311" spans="6:6">
      <c r="F42311" s="1" t="s">
        <v>4</v>
      </c>
    </row>
    <row r="42312" spans="6:6">
      <c r="F42312" s="1" t="s">
        <v>4</v>
      </c>
    </row>
    <row r="42313" spans="6:6">
      <c r="F42313" s="1" t="s">
        <v>4</v>
      </c>
    </row>
    <row r="42314" spans="6:6">
      <c r="F42314" s="1" t="s">
        <v>4</v>
      </c>
    </row>
    <row r="42315" spans="6:6">
      <c r="F42315" s="1" t="s">
        <v>4</v>
      </c>
    </row>
    <row r="42316" spans="6:6">
      <c r="F42316" s="1" t="s">
        <v>4</v>
      </c>
    </row>
    <row r="42317" spans="6:6">
      <c r="F42317" s="1" t="s">
        <v>4</v>
      </c>
    </row>
    <row r="42318" spans="6:6">
      <c r="F42318" s="1" t="s">
        <v>4</v>
      </c>
    </row>
    <row r="42319" spans="6:6">
      <c r="F42319" s="1" t="s">
        <v>4</v>
      </c>
    </row>
    <row r="42320" spans="6:6">
      <c r="F42320" s="1" t="s">
        <v>4</v>
      </c>
    </row>
    <row r="42321" spans="6:6">
      <c r="F42321" s="1" t="s">
        <v>4</v>
      </c>
    </row>
    <row r="42322" spans="6:6">
      <c r="F42322" s="1" t="s">
        <v>4</v>
      </c>
    </row>
    <row r="42323" spans="6:6">
      <c r="F42323" s="1" t="s">
        <v>4</v>
      </c>
    </row>
    <row r="42324" spans="6:6">
      <c r="F42324" s="1" t="s">
        <v>4</v>
      </c>
    </row>
    <row r="42325" spans="6:6">
      <c r="F42325" s="1" t="s">
        <v>4</v>
      </c>
    </row>
    <row r="42326" spans="6:6">
      <c r="F42326" s="1" t="s">
        <v>4</v>
      </c>
    </row>
    <row r="42327" spans="6:6">
      <c r="F42327" s="1" t="s">
        <v>4</v>
      </c>
    </row>
    <row r="42328" spans="6:6">
      <c r="F42328" s="1" t="s">
        <v>4</v>
      </c>
    </row>
    <row r="42329" spans="6:6">
      <c r="F42329" s="1" t="s">
        <v>4</v>
      </c>
    </row>
    <row r="42330" spans="6:6">
      <c r="F42330" s="1" t="s">
        <v>4</v>
      </c>
    </row>
    <row r="42331" spans="6:6">
      <c r="F42331" s="1" t="s">
        <v>4</v>
      </c>
    </row>
    <row r="42332" spans="6:6">
      <c r="F42332" s="1" t="s">
        <v>4</v>
      </c>
    </row>
    <row r="42333" spans="6:6">
      <c r="F42333" s="1" t="s">
        <v>4</v>
      </c>
    </row>
    <row r="42334" spans="6:6">
      <c r="F42334" s="1" t="s">
        <v>4</v>
      </c>
    </row>
    <row r="42335" spans="6:6">
      <c r="F42335" s="1" t="s">
        <v>4</v>
      </c>
    </row>
    <row r="42336" spans="6:6">
      <c r="F42336" s="1" t="s">
        <v>4</v>
      </c>
    </row>
    <row r="42337" spans="6:6">
      <c r="F42337" s="1" t="s">
        <v>4</v>
      </c>
    </row>
    <row r="42338" spans="6:6">
      <c r="F42338" s="1" t="s">
        <v>4</v>
      </c>
    </row>
    <row r="42339" spans="6:6">
      <c r="F42339" s="1" t="s">
        <v>4</v>
      </c>
    </row>
    <row r="42340" spans="6:6">
      <c r="F42340" s="1" t="s">
        <v>4</v>
      </c>
    </row>
    <row r="42341" spans="6:6">
      <c r="F42341" s="1" t="s">
        <v>4</v>
      </c>
    </row>
    <row r="42342" spans="6:6">
      <c r="F42342" s="1" t="s">
        <v>4</v>
      </c>
    </row>
    <row r="42343" spans="6:6">
      <c r="F42343" s="1" t="s">
        <v>4</v>
      </c>
    </row>
    <row r="42344" spans="6:6">
      <c r="F42344" s="1" t="s">
        <v>4</v>
      </c>
    </row>
    <row r="42345" spans="6:6">
      <c r="F42345" s="1" t="s">
        <v>4</v>
      </c>
    </row>
    <row r="42346" spans="6:6">
      <c r="F42346" s="1" t="s">
        <v>4</v>
      </c>
    </row>
    <row r="42347" spans="6:6">
      <c r="F42347" s="1" t="s">
        <v>4</v>
      </c>
    </row>
    <row r="42348" spans="6:6">
      <c r="F42348" s="1" t="s">
        <v>4</v>
      </c>
    </row>
    <row r="42349" spans="6:6">
      <c r="F42349" s="1" t="s">
        <v>4</v>
      </c>
    </row>
    <row r="42350" spans="6:6">
      <c r="F42350" s="1" t="s">
        <v>4</v>
      </c>
    </row>
    <row r="42351" spans="6:6">
      <c r="F42351" s="1" t="s">
        <v>4</v>
      </c>
    </row>
    <row r="42352" spans="6:6">
      <c r="F42352" s="1" t="s">
        <v>4</v>
      </c>
    </row>
    <row r="42353" spans="6:6">
      <c r="F42353" s="1" t="s">
        <v>4</v>
      </c>
    </row>
    <row r="42354" spans="6:6">
      <c r="F42354" s="1" t="s">
        <v>4</v>
      </c>
    </row>
    <row r="42355" spans="6:6">
      <c r="F42355" s="1" t="s">
        <v>4</v>
      </c>
    </row>
    <row r="42356" spans="6:6">
      <c r="F42356" s="1" t="s">
        <v>4</v>
      </c>
    </row>
    <row r="42357" spans="6:6">
      <c r="F42357" s="1" t="s">
        <v>4</v>
      </c>
    </row>
    <row r="42358" spans="6:6">
      <c r="F42358" s="1" t="s">
        <v>4</v>
      </c>
    </row>
    <row r="42359" spans="6:6">
      <c r="F42359" s="1" t="s">
        <v>4</v>
      </c>
    </row>
    <row r="42360" spans="6:6">
      <c r="F42360" s="1" t="s">
        <v>4</v>
      </c>
    </row>
    <row r="42361" spans="6:6">
      <c r="F42361" s="1" t="s">
        <v>4</v>
      </c>
    </row>
    <row r="42362" spans="6:6">
      <c r="F42362" s="1" t="s">
        <v>4</v>
      </c>
    </row>
    <row r="42363" spans="6:6">
      <c r="F42363" s="1" t="s">
        <v>4</v>
      </c>
    </row>
    <row r="42364" spans="6:6">
      <c r="F42364" s="1" t="s">
        <v>4</v>
      </c>
    </row>
    <row r="42365" spans="6:6">
      <c r="F42365" s="1" t="s">
        <v>4</v>
      </c>
    </row>
    <row r="42366" spans="6:6">
      <c r="F42366" s="1" t="s">
        <v>4</v>
      </c>
    </row>
    <row r="42367" spans="6:6">
      <c r="F42367" s="1" t="s">
        <v>4</v>
      </c>
    </row>
    <row r="42368" spans="6:6">
      <c r="F42368" s="1" t="s">
        <v>4</v>
      </c>
    </row>
    <row r="42369" spans="6:6">
      <c r="F42369" s="1" t="s">
        <v>4</v>
      </c>
    </row>
    <row r="42370" spans="6:6">
      <c r="F42370" s="1" t="s">
        <v>4</v>
      </c>
    </row>
    <row r="42371" spans="6:6">
      <c r="F42371" s="1" t="s">
        <v>4</v>
      </c>
    </row>
    <row r="42372" spans="6:6">
      <c r="F42372" s="1" t="s">
        <v>4</v>
      </c>
    </row>
    <row r="42373" spans="6:6">
      <c r="F42373" s="1" t="s">
        <v>4</v>
      </c>
    </row>
    <row r="42374" spans="6:6">
      <c r="F42374" s="1" t="s">
        <v>4</v>
      </c>
    </row>
    <row r="42375" spans="6:6">
      <c r="F42375" s="1" t="s">
        <v>4</v>
      </c>
    </row>
    <row r="42376" spans="6:6">
      <c r="F42376" s="1" t="s">
        <v>4</v>
      </c>
    </row>
    <row r="42377" spans="6:6">
      <c r="F42377" s="1" t="s">
        <v>4</v>
      </c>
    </row>
    <row r="42378" spans="6:6">
      <c r="F42378" s="1" t="s">
        <v>4</v>
      </c>
    </row>
    <row r="42379" spans="6:6">
      <c r="F42379" s="1" t="s">
        <v>4</v>
      </c>
    </row>
    <row r="42380" spans="6:6">
      <c r="F42380" s="1" t="s">
        <v>4</v>
      </c>
    </row>
    <row r="42381" spans="6:6">
      <c r="F42381" s="1" t="s">
        <v>4</v>
      </c>
    </row>
    <row r="42382" spans="6:6">
      <c r="F42382" s="1" t="s">
        <v>4</v>
      </c>
    </row>
    <row r="42383" spans="6:6">
      <c r="F42383" s="1" t="s">
        <v>4</v>
      </c>
    </row>
    <row r="42384" spans="6:6">
      <c r="F42384" s="1" t="s">
        <v>4</v>
      </c>
    </row>
    <row r="42385" spans="6:6">
      <c r="F42385" s="1" t="s">
        <v>4</v>
      </c>
    </row>
    <row r="42386" spans="6:6">
      <c r="F42386" s="1" t="s">
        <v>4</v>
      </c>
    </row>
    <row r="42387" spans="6:6">
      <c r="F42387" s="1" t="s">
        <v>4</v>
      </c>
    </row>
    <row r="42388" spans="6:6">
      <c r="F42388" s="1" t="s">
        <v>4</v>
      </c>
    </row>
    <row r="42389" spans="6:6">
      <c r="F42389" s="1" t="s">
        <v>4</v>
      </c>
    </row>
    <row r="42390" spans="6:6">
      <c r="F42390" s="1" t="s">
        <v>4</v>
      </c>
    </row>
    <row r="42391" spans="6:6">
      <c r="F42391" s="1" t="s">
        <v>4</v>
      </c>
    </row>
    <row r="42392" spans="6:6">
      <c r="F42392" s="1" t="s">
        <v>4</v>
      </c>
    </row>
    <row r="42393" spans="6:6">
      <c r="F42393" s="1" t="s">
        <v>4</v>
      </c>
    </row>
    <row r="42394" spans="6:6">
      <c r="F42394" s="1" t="s">
        <v>4</v>
      </c>
    </row>
    <row r="42395" spans="6:6">
      <c r="F42395" s="1" t="s">
        <v>4</v>
      </c>
    </row>
    <row r="42396" spans="6:6">
      <c r="F42396" s="1" t="s">
        <v>4</v>
      </c>
    </row>
    <row r="42397" spans="6:6">
      <c r="F42397" s="1" t="s">
        <v>4</v>
      </c>
    </row>
    <row r="42398" spans="6:6">
      <c r="F42398" s="1" t="s">
        <v>4</v>
      </c>
    </row>
    <row r="42399" spans="6:6">
      <c r="F42399" s="1" t="s">
        <v>4</v>
      </c>
    </row>
    <row r="42400" spans="6:6">
      <c r="F42400" s="1" t="s">
        <v>4</v>
      </c>
    </row>
    <row r="42401" spans="6:6">
      <c r="F42401" s="1" t="s">
        <v>4</v>
      </c>
    </row>
    <row r="42402" spans="6:6">
      <c r="F42402" s="1" t="s">
        <v>4</v>
      </c>
    </row>
    <row r="42403" spans="6:6">
      <c r="F42403" s="1" t="s">
        <v>4</v>
      </c>
    </row>
    <row r="42404" spans="6:6">
      <c r="F42404" s="1" t="s">
        <v>4</v>
      </c>
    </row>
    <row r="42405" spans="6:6">
      <c r="F42405" s="1" t="s">
        <v>4</v>
      </c>
    </row>
    <row r="42406" spans="6:6">
      <c r="F42406" s="1" t="s">
        <v>4</v>
      </c>
    </row>
    <row r="42407" spans="6:6">
      <c r="F42407" s="1" t="s">
        <v>4</v>
      </c>
    </row>
    <row r="42408" spans="6:6">
      <c r="F42408" s="1" t="s">
        <v>4</v>
      </c>
    </row>
    <row r="42409" spans="6:6">
      <c r="F42409" s="1" t="s">
        <v>4</v>
      </c>
    </row>
    <row r="42410" spans="6:6">
      <c r="F42410" s="1" t="s">
        <v>4</v>
      </c>
    </row>
    <row r="42411" spans="6:6">
      <c r="F42411" s="1" t="s">
        <v>4</v>
      </c>
    </row>
    <row r="42412" spans="6:6">
      <c r="F42412" s="1" t="s">
        <v>4</v>
      </c>
    </row>
    <row r="42413" spans="6:6">
      <c r="F42413" s="1" t="s">
        <v>4</v>
      </c>
    </row>
    <row r="42414" spans="6:6">
      <c r="F42414" s="1" t="s">
        <v>4</v>
      </c>
    </row>
    <row r="42415" spans="6:6">
      <c r="F42415" s="1" t="s">
        <v>4</v>
      </c>
    </row>
    <row r="42416" spans="6:6">
      <c r="F42416" s="1" t="s">
        <v>4</v>
      </c>
    </row>
    <row r="42417" spans="6:6">
      <c r="F42417" s="1" t="s">
        <v>4</v>
      </c>
    </row>
    <row r="42418" spans="6:6">
      <c r="F42418" s="1" t="s">
        <v>4</v>
      </c>
    </row>
    <row r="42419" spans="6:6">
      <c r="F42419" s="1" t="s">
        <v>4</v>
      </c>
    </row>
    <row r="42420" spans="6:6">
      <c r="F42420" s="1" t="s">
        <v>4</v>
      </c>
    </row>
    <row r="42421" spans="6:6">
      <c r="F42421" s="1" t="s">
        <v>4</v>
      </c>
    </row>
    <row r="42422" spans="6:6">
      <c r="F42422" s="1" t="s">
        <v>4</v>
      </c>
    </row>
    <row r="42423" spans="6:6">
      <c r="F42423" s="1" t="s">
        <v>4</v>
      </c>
    </row>
    <row r="42424" spans="6:6">
      <c r="F42424" s="1" t="s">
        <v>4</v>
      </c>
    </row>
    <row r="42425" spans="6:6">
      <c r="F42425" s="1" t="s">
        <v>4</v>
      </c>
    </row>
    <row r="42426" spans="6:6">
      <c r="F42426" s="1" t="s">
        <v>4</v>
      </c>
    </row>
    <row r="42427" spans="6:6">
      <c r="F42427" s="1" t="s">
        <v>4</v>
      </c>
    </row>
    <row r="42428" spans="6:6">
      <c r="F42428" s="1" t="s">
        <v>4</v>
      </c>
    </row>
    <row r="42429" spans="6:6">
      <c r="F42429" s="1" t="s">
        <v>4</v>
      </c>
    </row>
    <row r="42430" spans="6:6">
      <c r="F42430" s="1" t="s">
        <v>4</v>
      </c>
    </row>
    <row r="42431" spans="6:6">
      <c r="F42431" s="1" t="s">
        <v>4</v>
      </c>
    </row>
    <row r="42432" spans="6:6">
      <c r="F42432" s="1" t="s">
        <v>4</v>
      </c>
    </row>
    <row r="42433" spans="6:6">
      <c r="F42433" s="1" t="s">
        <v>4</v>
      </c>
    </row>
    <row r="42434" spans="6:6">
      <c r="F42434" s="1" t="s">
        <v>4</v>
      </c>
    </row>
    <row r="42435" spans="6:6">
      <c r="F42435" s="1" t="s">
        <v>4</v>
      </c>
    </row>
    <row r="42436" spans="6:6">
      <c r="F42436" s="1" t="s">
        <v>4</v>
      </c>
    </row>
    <row r="42437" spans="6:6">
      <c r="F42437" s="1" t="s">
        <v>4</v>
      </c>
    </row>
    <row r="42438" spans="6:6">
      <c r="F42438" s="1" t="s">
        <v>4</v>
      </c>
    </row>
    <row r="42439" spans="6:6">
      <c r="F42439" s="1" t="s">
        <v>4</v>
      </c>
    </row>
    <row r="42440" spans="6:6">
      <c r="F42440" s="1" t="s">
        <v>4</v>
      </c>
    </row>
    <row r="42441" spans="6:6">
      <c r="F42441" s="1" t="s">
        <v>4</v>
      </c>
    </row>
    <row r="42442" spans="6:6">
      <c r="F42442" s="1" t="s">
        <v>4</v>
      </c>
    </row>
    <row r="42443" spans="6:6">
      <c r="F42443" s="1" t="s">
        <v>4</v>
      </c>
    </row>
    <row r="42444" spans="6:6">
      <c r="F42444" s="1" t="s">
        <v>4</v>
      </c>
    </row>
    <row r="42445" spans="6:6">
      <c r="F42445" s="1" t="s">
        <v>4</v>
      </c>
    </row>
    <row r="42446" spans="6:6">
      <c r="F42446" s="1" t="s">
        <v>4</v>
      </c>
    </row>
    <row r="42447" spans="6:6">
      <c r="F42447" s="1" t="s">
        <v>4</v>
      </c>
    </row>
    <row r="42448" spans="6:6">
      <c r="F42448" s="1" t="s">
        <v>4</v>
      </c>
    </row>
    <row r="42449" spans="6:6">
      <c r="F42449" s="1" t="s">
        <v>4</v>
      </c>
    </row>
    <row r="42450" spans="6:6">
      <c r="F42450" s="1" t="s">
        <v>4</v>
      </c>
    </row>
    <row r="42451" spans="6:6">
      <c r="F42451" s="1" t="s">
        <v>4</v>
      </c>
    </row>
    <row r="42452" spans="6:6">
      <c r="F42452" s="1" t="s">
        <v>4</v>
      </c>
    </row>
    <row r="42453" spans="6:6">
      <c r="F42453" s="1" t="s">
        <v>4</v>
      </c>
    </row>
    <row r="42454" spans="6:6">
      <c r="F42454" s="1" t="s">
        <v>4</v>
      </c>
    </row>
    <row r="42455" spans="6:6">
      <c r="F42455" s="1" t="s">
        <v>4</v>
      </c>
    </row>
    <row r="42456" spans="6:6">
      <c r="F42456" s="1" t="s">
        <v>4</v>
      </c>
    </row>
    <row r="42457" spans="6:6">
      <c r="F42457" s="1" t="s">
        <v>4</v>
      </c>
    </row>
    <row r="42458" spans="6:6">
      <c r="F42458" s="1" t="s">
        <v>4</v>
      </c>
    </row>
    <row r="42459" spans="6:6">
      <c r="F42459" s="1" t="s">
        <v>4</v>
      </c>
    </row>
    <row r="42460" spans="6:6">
      <c r="F42460" s="1" t="s">
        <v>4</v>
      </c>
    </row>
    <row r="42461" spans="6:6">
      <c r="F42461" s="1" t="s">
        <v>4</v>
      </c>
    </row>
    <row r="42462" spans="6:6">
      <c r="F42462" s="1" t="s">
        <v>4</v>
      </c>
    </row>
    <row r="42463" spans="6:6">
      <c r="F42463" s="1" t="s">
        <v>4</v>
      </c>
    </row>
    <row r="42464" spans="6:6">
      <c r="F42464" s="1" t="s">
        <v>4</v>
      </c>
    </row>
    <row r="42465" spans="6:6">
      <c r="F42465" s="1" t="s">
        <v>4</v>
      </c>
    </row>
    <row r="42466" spans="6:6">
      <c r="F42466" s="1" t="s">
        <v>4</v>
      </c>
    </row>
    <row r="42467" spans="6:6">
      <c r="F42467" s="1" t="s">
        <v>4</v>
      </c>
    </row>
    <row r="42468" spans="6:6">
      <c r="F42468" s="1" t="s">
        <v>4</v>
      </c>
    </row>
    <row r="42469" spans="6:6">
      <c r="F42469" s="1" t="s">
        <v>4</v>
      </c>
    </row>
    <row r="42470" spans="6:6">
      <c r="F42470" s="1" t="s">
        <v>4</v>
      </c>
    </row>
    <row r="42471" spans="6:6">
      <c r="F42471" s="1" t="s">
        <v>4</v>
      </c>
    </row>
    <row r="42472" spans="6:6">
      <c r="F42472" s="1" t="s">
        <v>4</v>
      </c>
    </row>
    <row r="42473" spans="6:6">
      <c r="F42473" s="1" t="s">
        <v>4</v>
      </c>
    </row>
    <row r="42474" spans="6:6">
      <c r="F42474" s="1" t="s">
        <v>4</v>
      </c>
    </row>
    <row r="42475" spans="6:6">
      <c r="F42475" s="1" t="s">
        <v>4</v>
      </c>
    </row>
    <row r="42476" spans="6:6">
      <c r="F42476" s="1" t="s">
        <v>4</v>
      </c>
    </row>
    <row r="42477" spans="6:6">
      <c r="F42477" s="1" t="s">
        <v>4</v>
      </c>
    </row>
    <row r="42478" spans="6:6">
      <c r="F42478" s="1" t="s">
        <v>4</v>
      </c>
    </row>
    <row r="42479" spans="6:6">
      <c r="F42479" s="1" t="s">
        <v>4</v>
      </c>
    </row>
    <row r="42480" spans="6:6">
      <c r="F42480" s="1" t="s">
        <v>4</v>
      </c>
    </row>
    <row r="42481" spans="6:6">
      <c r="F42481" s="1" t="s">
        <v>4</v>
      </c>
    </row>
    <row r="42482" spans="6:6">
      <c r="F42482" s="1" t="s">
        <v>4</v>
      </c>
    </row>
    <row r="42483" spans="6:6">
      <c r="F42483" s="1" t="s">
        <v>4</v>
      </c>
    </row>
    <row r="42484" spans="6:6">
      <c r="F42484" s="1" t="s">
        <v>4</v>
      </c>
    </row>
    <row r="42485" spans="6:6">
      <c r="F42485" s="1" t="s">
        <v>4</v>
      </c>
    </row>
    <row r="42486" spans="6:6">
      <c r="F42486" s="1" t="s">
        <v>4</v>
      </c>
    </row>
    <row r="42487" spans="6:6">
      <c r="F42487" s="1" t="s">
        <v>4</v>
      </c>
    </row>
    <row r="42488" spans="6:6">
      <c r="F42488" s="1" t="s">
        <v>4</v>
      </c>
    </row>
    <row r="42489" spans="6:6">
      <c r="F42489" s="1" t="s">
        <v>4</v>
      </c>
    </row>
    <row r="42490" spans="6:6">
      <c r="F42490" s="1" t="s">
        <v>4</v>
      </c>
    </row>
    <row r="42491" spans="6:6">
      <c r="F42491" s="1" t="s">
        <v>4</v>
      </c>
    </row>
    <row r="42492" spans="6:6">
      <c r="F42492" s="1" t="s">
        <v>4</v>
      </c>
    </row>
    <row r="42493" spans="6:6">
      <c r="F42493" s="1" t="s">
        <v>4</v>
      </c>
    </row>
    <row r="42494" spans="6:6">
      <c r="F42494" s="1" t="s">
        <v>4</v>
      </c>
    </row>
    <row r="42495" spans="6:6">
      <c r="F42495" s="1" t="s">
        <v>4</v>
      </c>
    </row>
    <row r="42496" spans="6:6">
      <c r="F42496" s="1" t="s">
        <v>4</v>
      </c>
    </row>
    <row r="42497" spans="6:6">
      <c r="F42497" s="1" t="s">
        <v>4</v>
      </c>
    </row>
    <row r="42498" spans="6:6">
      <c r="F42498" s="1" t="s">
        <v>4</v>
      </c>
    </row>
    <row r="42499" spans="6:6">
      <c r="F42499" s="1" t="s">
        <v>4</v>
      </c>
    </row>
    <row r="42500" spans="6:6">
      <c r="F42500" s="1" t="s">
        <v>4</v>
      </c>
    </row>
    <row r="42501" spans="6:6">
      <c r="F42501" s="1" t="s">
        <v>4</v>
      </c>
    </row>
    <row r="42502" spans="6:6">
      <c r="F42502" s="1" t="s">
        <v>4</v>
      </c>
    </row>
    <row r="42503" spans="6:6">
      <c r="F42503" s="1" t="s">
        <v>4</v>
      </c>
    </row>
    <row r="42504" spans="6:6">
      <c r="F42504" s="1" t="s">
        <v>4</v>
      </c>
    </row>
    <row r="42505" spans="6:6">
      <c r="F42505" s="1" t="s">
        <v>4</v>
      </c>
    </row>
    <row r="42506" spans="6:6">
      <c r="F42506" s="1" t="s">
        <v>4</v>
      </c>
    </row>
    <row r="42507" spans="6:6">
      <c r="F42507" s="1" t="s">
        <v>4</v>
      </c>
    </row>
    <row r="42508" spans="6:6">
      <c r="F42508" s="1" t="s">
        <v>4</v>
      </c>
    </row>
    <row r="42509" spans="6:6">
      <c r="F42509" s="1" t="s">
        <v>4</v>
      </c>
    </row>
    <row r="42510" spans="6:6">
      <c r="F42510" s="1" t="s">
        <v>4</v>
      </c>
    </row>
    <row r="42511" spans="6:6">
      <c r="F42511" s="1" t="s">
        <v>4</v>
      </c>
    </row>
    <row r="42512" spans="6:6">
      <c r="F42512" s="1" t="s">
        <v>4</v>
      </c>
    </row>
    <row r="42513" spans="6:6">
      <c r="F42513" s="1" t="s">
        <v>4</v>
      </c>
    </row>
    <row r="42514" spans="6:6">
      <c r="F42514" s="1" t="s">
        <v>4</v>
      </c>
    </row>
    <row r="42515" spans="6:6">
      <c r="F42515" s="1" t="s">
        <v>4</v>
      </c>
    </row>
    <row r="42516" spans="6:6">
      <c r="F42516" s="1" t="s">
        <v>4</v>
      </c>
    </row>
    <row r="42517" spans="6:6">
      <c r="F42517" s="1" t="s">
        <v>4</v>
      </c>
    </row>
    <row r="42518" spans="6:6">
      <c r="F42518" s="1" t="s">
        <v>4</v>
      </c>
    </row>
    <row r="42519" spans="6:6">
      <c r="F42519" s="1" t="s">
        <v>4</v>
      </c>
    </row>
    <row r="42520" spans="6:6">
      <c r="F42520" s="1" t="s">
        <v>4</v>
      </c>
    </row>
    <row r="42521" spans="6:6">
      <c r="F42521" s="1" t="s">
        <v>4</v>
      </c>
    </row>
    <row r="42522" spans="6:6">
      <c r="F42522" s="1" t="s">
        <v>4</v>
      </c>
    </row>
    <row r="42523" spans="6:6">
      <c r="F42523" s="1" t="s">
        <v>4</v>
      </c>
    </row>
    <row r="42524" spans="6:6">
      <c r="F42524" s="1" t="s">
        <v>4</v>
      </c>
    </row>
    <row r="42525" spans="6:6">
      <c r="F42525" s="1" t="s">
        <v>4</v>
      </c>
    </row>
    <row r="42526" spans="6:6">
      <c r="F42526" s="1" t="s">
        <v>4</v>
      </c>
    </row>
    <row r="42527" spans="6:6">
      <c r="F42527" s="1" t="s">
        <v>4</v>
      </c>
    </row>
    <row r="42528" spans="6:6">
      <c r="F42528" s="1" t="s">
        <v>4</v>
      </c>
    </row>
    <row r="42529" spans="6:6">
      <c r="F42529" s="1" t="s">
        <v>4</v>
      </c>
    </row>
    <row r="42530" spans="6:6">
      <c r="F42530" s="1" t="s">
        <v>4</v>
      </c>
    </row>
    <row r="42531" spans="6:6">
      <c r="F42531" s="1" t="s">
        <v>4</v>
      </c>
    </row>
    <row r="42532" spans="6:6">
      <c r="F42532" s="1" t="s">
        <v>4</v>
      </c>
    </row>
    <row r="42533" spans="6:6">
      <c r="F42533" s="1" t="s">
        <v>4</v>
      </c>
    </row>
    <row r="42534" spans="6:6">
      <c r="F42534" s="1" t="s">
        <v>4</v>
      </c>
    </row>
    <row r="42535" spans="6:6">
      <c r="F42535" s="1" t="s">
        <v>4</v>
      </c>
    </row>
    <row r="42536" spans="6:6">
      <c r="F42536" s="1" t="s">
        <v>4</v>
      </c>
    </row>
    <row r="42537" spans="6:6">
      <c r="F42537" s="1" t="s">
        <v>4</v>
      </c>
    </row>
    <row r="42538" spans="6:6">
      <c r="F42538" s="1" t="s">
        <v>4</v>
      </c>
    </row>
    <row r="42539" spans="6:6">
      <c r="F42539" s="1" t="s">
        <v>4</v>
      </c>
    </row>
    <row r="42540" spans="6:6">
      <c r="F42540" s="1" t="s">
        <v>4</v>
      </c>
    </row>
    <row r="42541" spans="6:6">
      <c r="F42541" s="1" t="s">
        <v>4</v>
      </c>
    </row>
    <row r="42542" spans="6:6">
      <c r="F42542" s="1" t="s">
        <v>4</v>
      </c>
    </row>
    <row r="42543" spans="6:6">
      <c r="F42543" s="1" t="s">
        <v>4</v>
      </c>
    </row>
    <row r="42544" spans="6:6">
      <c r="F42544" s="1" t="s">
        <v>4</v>
      </c>
    </row>
    <row r="42545" spans="6:6">
      <c r="F42545" s="1" t="s">
        <v>4</v>
      </c>
    </row>
    <row r="42546" spans="6:6">
      <c r="F42546" s="1" t="s">
        <v>4</v>
      </c>
    </row>
    <row r="42547" spans="6:6">
      <c r="F42547" s="1" t="s">
        <v>4</v>
      </c>
    </row>
    <row r="42548" spans="6:6">
      <c r="F42548" s="1" t="s">
        <v>4</v>
      </c>
    </row>
    <row r="42549" spans="6:6">
      <c r="F42549" s="1" t="s">
        <v>4</v>
      </c>
    </row>
    <row r="42550" spans="6:6">
      <c r="F42550" s="1" t="s">
        <v>4</v>
      </c>
    </row>
    <row r="42551" spans="6:6">
      <c r="F42551" s="1" t="s">
        <v>4</v>
      </c>
    </row>
    <row r="42552" spans="6:6">
      <c r="F42552" s="1" t="s">
        <v>4</v>
      </c>
    </row>
    <row r="42553" spans="6:6">
      <c r="F42553" s="1" t="s">
        <v>4</v>
      </c>
    </row>
    <row r="42554" spans="6:6">
      <c r="F42554" s="1" t="s">
        <v>4</v>
      </c>
    </row>
    <row r="42555" spans="6:6">
      <c r="F42555" s="1" t="s">
        <v>4</v>
      </c>
    </row>
    <row r="42556" spans="6:6">
      <c r="F42556" s="1" t="s">
        <v>4</v>
      </c>
    </row>
    <row r="42557" spans="6:6">
      <c r="F42557" s="1" t="s">
        <v>4</v>
      </c>
    </row>
    <row r="42558" spans="6:6">
      <c r="F42558" s="1" t="s">
        <v>4</v>
      </c>
    </row>
    <row r="42559" spans="6:6">
      <c r="F42559" s="1" t="s">
        <v>4</v>
      </c>
    </row>
    <row r="42560" spans="6:6">
      <c r="F42560" s="1" t="s">
        <v>4</v>
      </c>
    </row>
    <row r="42561" spans="6:6">
      <c r="F42561" s="1" t="s">
        <v>4</v>
      </c>
    </row>
    <row r="42562" spans="6:6">
      <c r="F42562" s="1" t="s">
        <v>4</v>
      </c>
    </row>
    <row r="42563" spans="6:6">
      <c r="F42563" s="1" t="s">
        <v>4</v>
      </c>
    </row>
    <row r="42564" spans="6:6">
      <c r="F42564" s="1" t="s">
        <v>4</v>
      </c>
    </row>
    <row r="42565" spans="6:6">
      <c r="F42565" s="1" t="s">
        <v>4</v>
      </c>
    </row>
    <row r="42566" spans="6:6">
      <c r="F42566" s="1" t="s">
        <v>4</v>
      </c>
    </row>
    <row r="42567" spans="6:6">
      <c r="F42567" s="1" t="s">
        <v>4</v>
      </c>
    </row>
    <row r="42568" spans="6:6">
      <c r="F42568" s="1" t="s">
        <v>4</v>
      </c>
    </row>
    <row r="42569" spans="6:6">
      <c r="F42569" s="1" t="s">
        <v>4</v>
      </c>
    </row>
    <row r="42570" spans="6:6">
      <c r="F42570" s="1" t="s">
        <v>4</v>
      </c>
    </row>
    <row r="42571" spans="6:6">
      <c r="F42571" s="1" t="s">
        <v>4</v>
      </c>
    </row>
    <row r="42572" spans="6:6">
      <c r="F42572" s="1" t="s">
        <v>4</v>
      </c>
    </row>
    <row r="42573" spans="6:6">
      <c r="F42573" s="1" t="s">
        <v>4</v>
      </c>
    </row>
    <row r="42574" spans="6:6">
      <c r="F42574" s="1" t="s">
        <v>4</v>
      </c>
    </row>
    <row r="42575" spans="6:6">
      <c r="F42575" s="1" t="s">
        <v>4</v>
      </c>
    </row>
    <row r="42576" spans="6:6">
      <c r="F42576" s="1" t="s">
        <v>4</v>
      </c>
    </row>
    <row r="42577" spans="6:6">
      <c r="F42577" s="1" t="s">
        <v>4</v>
      </c>
    </row>
    <row r="42578" spans="6:6">
      <c r="F42578" s="1" t="s">
        <v>4</v>
      </c>
    </row>
    <row r="42579" spans="6:6">
      <c r="F42579" s="1" t="s">
        <v>4</v>
      </c>
    </row>
    <row r="42580" spans="6:6">
      <c r="F42580" s="1" t="s">
        <v>4</v>
      </c>
    </row>
    <row r="42581" spans="6:6">
      <c r="F42581" s="1" t="s">
        <v>4</v>
      </c>
    </row>
    <row r="42582" spans="6:6">
      <c r="F42582" s="1" t="s">
        <v>4</v>
      </c>
    </row>
    <row r="42583" spans="6:6">
      <c r="F42583" s="1" t="s">
        <v>4</v>
      </c>
    </row>
    <row r="42584" spans="6:6">
      <c r="F42584" s="1" t="s">
        <v>4</v>
      </c>
    </row>
    <row r="42585" spans="6:6">
      <c r="F42585" s="1" t="s">
        <v>4</v>
      </c>
    </row>
    <row r="42586" spans="6:6">
      <c r="F42586" s="1" t="s">
        <v>4</v>
      </c>
    </row>
    <row r="42587" spans="6:6">
      <c r="F42587" s="1" t="s">
        <v>4</v>
      </c>
    </row>
    <row r="42588" spans="6:6">
      <c r="F42588" s="1" t="s">
        <v>4</v>
      </c>
    </row>
    <row r="42589" spans="6:6">
      <c r="F42589" s="1" t="s">
        <v>4</v>
      </c>
    </row>
    <row r="42590" spans="6:6">
      <c r="F42590" s="1" t="s">
        <v>4</v>
      </c>
    </row>
    <row r="42591" spans="6:6">
      <c r="F42591" s="1" t="s">
        <v>4</v>
      </c>
    </row>
    <row r="42592" spans="6:6">
      <c r="F42592" s="1" t="s">
        <v>4</v>
      </c>
    </row>
    <row r="42593" spans="6:6">
      <c r="F42593" s="1" t="s">
        <v>4</v>
      </c>
    </row>
    <row r="42594" spans="6:6">
      <c r="F42594" s="1" t="s">
        <v>4</v>
      </c>
    </row>
    <row r="42595" spans="6:6">
      <c r="F42595" s="1" t="s">
        <v>4</v>
      </c>
    </row>
    <row r="42596" spans="6:6">
      <c r="F42596" s="1" t="s">
        <v>4</v>
      </c>
    </row>
    <row r="42597" spans="6:6">
      <c r="F42597" s="1" t="s">
        <v>4</v>
      </c>
    </row>
    <row r="42598" spans="6:6">
      <c r="F42598" s="1" t="s">
        <v>4</v>
      </c>
    </row>
    <row r="42599" spans="6:6">
      <c r="F42599" s="1" t="s">
        <v>4</v>
      </c>
    </row>
    <row r="42600" spans="6:6">
      <c r="F42600" s="1" t="s">
        <v>4</v>
      </c>
    </row>
    <row r="42601" spans="6:6">
      <c r="F42601" s="1" t="s">
        <v>4</v>
      </c>
    </row>
    <row r="42602" spans="6:6">
      <c r="F42602" s="1" t="s">
        <v>4</v>
      </c>
    </row>
    <row r="42603" spans="6:6">
      <c r="F42603" s="1" t="s">
        <v>4</v>
      </c>
    </row>
    <row r="42604" spans="6:6">
      <c r="F42604" s="1" t="s">
        <v>4</v>
      </c>
    </row>
    <row r="42605" spans="6:6">
      <c r="F42605" s="1" t="s">
        <v>4</v>
      </c>
    </row>
    <row r="42606" spans="6:6">
      <c r="F42606" s="1" t="s">
        <v>4</v>
      </c>
    </row>
    <row r="42607" spans="6:6">
      <c r="F42607" s="1" t="s">
        <v>4</v>
      </c>
    </row>
    <row r="42608" spans="6:6">
      <c r="F42608" s="1" t="s">
        <v>4</v>
      </c>
    </row>
    <row r="42609" spans="6:6">
      <c r="F42609" s="1" t="s">
        <v>4</v>
      </c>
    </row>
    <row r="42610" spans="6:6">
      <c r="F42610" s="1" t="s">
        <v>4</v>
      </c>
    </row>
    <row r="42611" spans="6:6">
      <c r="F42611" s="1" t="s">
        <v>4</v>
      </c>
    </row>
    <row r="42612" spans="6:6">
      <c r="F42612" s="1" t="s">
        <v>4</v>
      </c>
    </row>
    <row r="42613" spans="6:6">
      <c r="F42613" s="1" t="s">
        <v>4</v>
      </c>
    </row>
    <row r="42614" spans="6:6">
      <c r="F42614" s="1" t="s">
        <v>4</v>
      </c>
    </row>
    <row r="42615" spans="6:6">
      <c r="F42615" s="1" t="s">
        <v>4</v>
      </c>
    </row>
    <row r="42616" spans="6:6">
      <c r="F42616" s="1" t="s">
        <v>4</v>
      </c>
    </row>
    <row r="42617" spans="6:6">
      <c r="F42617" s="1" t="s">
        <v>4</v>
      </c>
    </row>
    <row r="42618" spans="6:6">
      <c r="F42618" s="1" t="s">
        <v>4</v>
      </c>
    </row>
    <row r="42619" spans="6:6">
      <c r="F42619" s="1" t="s">
        <v>4</v>
      </c>
    </row>
    <row r="42620" spans="6:6">
      <c r="F42620" s="1" t="s">
        <v>4</v>
      </c>
    </row>
    <row r="42621" spans="6:6">
      <c r="F42621" s="1" t="s">
        <v>4</v>
      </c>
    </row>
    <row r="42622" spans="6:6">
      <c r="F42622" s="1" t="s">
        <v>4</v>
      </c>
    </row>
    <row r="42623" spans="6:6">
      <c r="F42623" s="1" t="s">
        <v>4</v>
      </c>
    </row>
    <row r="42624" spans="6:6">
      <c r="F42624" s="1" t="s">
        <v>4</v>
      </c>
    </row>
    <row r="42625" spans="6:6">
      <c r="F42625" s="1" t="s">
        <v>4</v>
      </c>
    </row>
    <row r="42626" spans="6:6">
      <c r="F42626" s="1" t="s">
        <v>4</v>
      </c>
    </row>
    <row r="42627" spans="6:6">
      <c r="F42627" s="1" t="s">
        <v>4</v>
      </c>
    </row>
    <row r="42628" spans="6:6">
      <c r="F42628" s="1" t="s">
        <v>4</v>
      </c>
    </row>
    <row r="42629" spans="6:6">
      <c r="F42629" s="1" t="s">
        <v>4</v>
      </c>
    </row>
    <row r="42630" spans="6:6">
      <c r="F42630" s="1" t="s">
        <v>4</v>
      </c>
    </row>
    <row r="42631" spans="6:6">
      <c r="F42631" s="1" t="s">
        <v>4</v>
      </c>
    </row>
    <row r="42632" spans="6:6">
      <c r="F42632" s="1" t="s">
        <v>4</v>
      </c>
    </row>
    <row r="42633" spans="6:6">
      <c r="F42633" s="1" t="s">
        <v>4</v>
      </c>
    </row>
    <row r="42634" spans="6:6">
      <c r="F42634" s="1" t="s">
        <v>4</v>
      </c>
    </row>
    <row r="42635" spans="6:6">
      <c r="F42635" s="1" t="s">
        <v>4</v>
      </c>
    </row>
    <row r="42636" spans="6:6">
      <c r="F42636" s="1" t="s">
        <v>4</v>
      </c>
    </row>
    <row r="42637" spans="6:6">
      <c r="F42637" s="1" t="s">
        <v>4</v>
      </c>
    </row>
    <row r="42638" spans="6:6">
      <c r="F42638" s="1" t="s">
        <v>4</v>
      </c>
    </row>
    <row r="42639" spans="6:6">
      <c r="F42639" s="1" t="s">
        <v>4</v>
      </c>
    </row>
    <row r="42640" spans="6:6">
      <c r="F42640" s="1" t="s">
        <v>4</v>
      </c>
    </row>
    <row r="42641" spans="6:6">
      <c r="F42641" s="1" t="s">
        <v>4</v>
      </c>
    </row>
    <row r="42642" spans="6:6">
      <c r="F42642" s="1" t="s">
        <v>4</v>
      </c>
    </row>
    <row r="42643" spans="6:6">
      <c r="F42643" s="1" t="s">
        <v>4</v>
      </c>
    </row>
    <row r="42644" spans="6:6">
      <c r="F42644" s="1" t="s">
        <v>4</v>
      </c>
    </row>
    <row r="42645" spans="6:6">
      <c r="F42645" s="1" t="s">
        <v>4</v>
      </c>
    </row>
    <row r="42646" spans="6:6">
      <c r="F42646" s="1" t="s">
        <v>4</v>
      </c>
    </row>
    <row r="42647" spans="6:6">
      <c r="F42647" s="1" t="s">
        <v>4</v>
      </c>
    </row>
    <row r="42648" spans="6:6">
      <c r="F42648" s="1" t="s">
        <v>4</v>
      </c>
    </row>
    <row r="42649" spans="6:6">
      <c r="F42649" s="1" t="s">
        <v>4</v>
      </c>
    </row>
    <row r="42650" spans="6:6">
      <c r="F42650" s="1" t="s">
        <v>4</v>
      </c>
    </row>
    <row r="42651" spans="6:6">
      <c r="F42651" s="1" t="s">
        <v>4</v>
      </c>
    </row>
    <row r="42652" spans="6:6">
      <c r="F42652" s="1" t="s">
        <v>4</v>
      </c>
    </row>
    <row r="42653" spans="6:6">
      <c r="F42653" s="1" t="s">
        <v>4</v>
      </c>
    </row>
    <row r="42654" spans="6:6">
      <c r="F42654" s="1" t="s">
        <v>4</v>
      </c>
    </row>
    <row r="42655" spans="6:6">
      <c r="F42655" s="1" t="s">
        <v>4</v>
      </c>
    </row>
    <row r="42656" spans="6:6">
      <c r="F42656" s="1" t="s">
        <v>4</v>
      </c>
    </row>
    <row r="42657" spans="6:6">
      <c r="F42657" s="1" t="s">
        <v>4</v>
      </c>
    </row>
    <row r="42658" spans="6:6">
      <c r="F42658" s="1" t="s">
        <v>4</v>
      </c>
    </row>
    <row r="42659" spans="6:6">
      <c r="F42659" s="1" t="s">
        <v>4</v>
      </c>
    </row>
    <row r="42660" spans="6:6">
      <c r="F42660" s="1" t="s">
        <v>4</v>
      </c>
    </row>
    <row r="42661" spans="6:6">
      <c r="F42661" s="1" t="s">
        <v>4</v>
      </c>
    </row>
    <row r="42662" spans="6:6">
      <c r="F42662" s="1" t="s">
        <v>4</v>
      </c>
    </row>
    <row r="42663" spans="6:6">
      <c r="F42663" s="1" t="s">
        <v>4</v>
      </c>
    </row>
    <row r="42664" spans="6:6">
      <c r="F42664" s="1" t="s">
        <v>4</v>
      </c>
    </row>
    <row r="42665" spans="6:6">
      <c r="F42665" s="1" t="s">
        <v>4</v>
      </c>
    </row>
    <row r="42666" spans="6:6">
      <c r="F42666" s="1" t="s">
        <v>4</v>
      </c>
    </row>
    <row r="42667" spans="6:6">
      <c r="F42667" s="1" t="s">
        <v>4</v>
      </c>
    </row>
    <row r="42668" spans="6:6">
      <c r="F42668" s="1" t="s">
        <v>4</v>
      </c>
    </row>
    <row r="42669" spans="6:6">
      <c r="F42669" s="1" t="s">
        <v>4</v>
      </c>
    </row>
    <row r="42670" spans="6:6">
      <c r="F42670" s="1" t="s">
        <v>4</v>
      </c>
    </row>
    <row r="42671" spans="6:6">
      <c r="F42671" s="1" t="s">
        <v>4</v>
      </c>
    </row>
    <row r="42672" spans="6:6">
      <c r="F42672" s="1" t="s">
        <v>4</v>
      </c>
    </row>
    <row r="42673" spans="6:6">
      <c r="F42673" s="1" t="s">
        <v>4</v>
      </c>
    </row>
    <row r="42674" spans="6:6">
      <c r="F42674" s="1" t="s">
        <v>4</v>
      </c>
    </row>
    <row r="42675" spans="6:6">
      <c r="F42675" s="1" t="s">
        <v>4</v>
      </c>
    </row>
    <row r="42676" spans="6:6">
      <c r="F42676" s="1" t="s">
        <v>4</v>
      </c>
    </row>
    <row r="42677" spans="6:6">
      <c r="F42677" s="1" t="s">
        <v>4</v>
      </c>
    </row>
    <row r="42678" spans="6:6">
      <c r="F42678" s="1" t="s">
        <v>4</v>
      </c>
    </row>
    <row r="42679" spans="6:6">
      <c r="F42679" s="1" t="s">
        <v>4</v>
      </c>
    </row>
    <row r="42680" spans="6:6">
      <c r="F42680" s="1" t="s">
        <v>4</v>
      </c>
    </row>
    <row r="42681" spans="6:6">
      <c r="F42681" s="1" t="s">
        <v>4</v>
      </c>
    </row>
    <row r="42682" spans="6:6">
      <c r="F42682" s="1" t="s">
        <v>4</v>
      </c>
    </row>
    <row r="42683" spans="6:6">
      <c r="F42683" s="1" t="s">
        <v>4</v>
      </c>
    </row>
    <row r="42684" spans="6:6">
      <c r="F42684" s="1" t="s">
        <v>4</v>
      </c>
    </row>
    <row r="42685" spans="6:6">
      <c r="F42685" s="1" t="s">
        <v>4</v>
      </c>
    </row>
    <row r="42686" spans="6:6">
      <c r="F42686" s="1" t="s">
        <v>4</v>
      </c>
    </row>
    <row r="42687" spans="6:6">
      <c r="F42687" s="1" t="s">
        <v>4</v>
      </c>
    </row>
    <row r="42688" spans="6:6">
      <c r="F42688" s="1" t="s">
        <v>4</v>
      </c>
    </row>
    <row r="42689" spans="6:6">
      <c r="F42689" s="1" t="s">
        <v>4</v>
      </c>
    </row>
    <row r="42690" spans="6:6">
      <c r="F42690" s="1" t="s">
        <v>4</v>
      </c>
    </row>
    <row r="42691" spans="6:6">
      <c r="F42691" s="1" t="s">
        <v>4</v>
      </c>
    </row>
    <row r="42692" spans="6:6">
      <c r="F42692" s="1" t="s">
        <v>4</v>
      </c>
    </row>
    <row r="42693" spans="6:6">
      <c r="F42693" s="1" t="s">
        <v>4</v>
      </c>
    </row>
    <row r="42694" spans="6:6">
      <c r="F42694" s="1" t="s">
        <v>4</v>
      </c>
    </row>
    <row r="42695" spans="6:6">
      <c r="F42695" s="1" t="s">
        <v>4</v>
      </c>
    </row>
    <row r="42696" spans="6:6">
      <c r="F42696" s="1" t="s">
        <v>4</v>
      </c>
    </row>
    <row r="42697" spans="6:6">
      <c r="F42697" s="1" t="s">
        <v>4</v>
      </c>
    </row>
    <row r="42698" spans="6:6">
      <c r="F42698" s="1" t="s">
        <v>4</v>
      </c>
    </row>
    <row r="42699" spans="6:6">
      <c r="F42699" s="1" t="s">
        <v>4</v>
      </c>
    </row>
    <row r="42700" spans="6:6">
      <c r="F42700" s="1" t="s">
        <v>4</v>
      </c>
    </row>
    <row r="42701" spans="6:6">
      <c r="F42701" s="1" t="s">
        <v>4</v>
      </c>
    </row>
    <row r="42702" spans="6:6">
      <c r="F42702" s="1" t="s">
        <v>4</v>
      </c>
    </row>
    <row r="42703" spans="6:6">
      <c r="F42703" s="1" t="s">
        <v>4</v>
      </c>
    </row>
    <row r="42704" spans="6:6">
      <c r="F42704" s="1" t="s">
        <v>4</v>
      </c>
    </row>
    <row r="42705" spans="6:6">
      <c r="F42705" s="1" t="s">
        <v>4</v>
      </c>
    </row>
    <row r="42706" spans="6:6">
      <c r="F42706" s="1" t="s">
        <v>4</v>
      </c>
    </row>
    <row r="42707" spans="6:6">
      <c r="F42707" s="1" t="s">
        <v>4</v>
      </c>
    </row>
    <row r="42708" spans="6:6">
      <c r="F42708" s="1" t="s">
        <v>4</v>
      </c>
    </row>
    <row r="42709" spans="6:6">
      <c r="F42709" s="1" t="s">
        <v>4</v>
      </c>
    </row>
    <row r="42710" spans="6:6">
      <c r="F42710" s="1" t="s">
        <v>4</v>
      </c>
    </row>
    <row r="42711" spans="6:6">
      <c r="F42711" s="1" t="s">
        <v>4</v>
      </c>
    </row>
    <row r="42712" spans="6:6">
      <c r="F42712" s="1" t="s">
        <v>4</v>
      </c>
    </row>
    <row r="42713" spans="6:6">
      <c r="F42713" s="1" t="s">
        <v>4</v>
      </c>
    </row>
    <row r="42714" spans="6:6">
      <c r="F42714" s="1" t="s">
        <v>4</v>
      </c>
    </row>
    <row r="42715" spans="6:6">
      <c r="F42715" s="1" t="s">
        <v>4</v>
      </c>
    </row>
    <row r="42716" spans="6:6">
      <c r="F42716" s="1" t="s">
        <v>4</v>
      </c>
    </row>
    <row r="42717" spans="6:6">
      <c r="F42717" s="1" t="s">
        <v>4</v>
      </c>
    </row>
    <row r="42718" spans="6:6">
      <c r="F42718" s="1" t="s">
        <v>4</v>
      </c>
    </row>
    <row r="42719" spans="6:6">
      <c r="F42719" s="1" t="s">
        <v>4</v>
      </c>
    </row>
    <row r="42720" spans="6:6">
      <c r="F42720" s="1" t="s">
        <v>4</v>
      </c>
    </row>
    <row r="42721" spans="6:6">
      <c r="F42721" s="1" t="s">
        <v>4</v>
      </c>
    </row>
    <row r="42722" spans="6:6">
      <c r="F42722" s="1" t="s">
        <v>4</v>
      </c>
    </row>
    <row r="42723" spans="6:6">
      <c r="F42723" s="1" t="s">
        <v>4</v>
      </c>
    </row>
    <row r="42724" spans="6:6">
      <c r="F42724" s="1" t="s">
        <v>4</v>
      </c>
    </row>
    <row r="42725" spans="6:6">
      <c r="F42725" s="1" t="s">
        <v>4</v>
      </c>
    </row>
    <row r="42726" spans="6:6">
      <c r="F42726" s="1" t="s">
        <v>4</v>
      </c>
    </row>
    <row r="42727" spans="6:6">
      <c r="F42727" s="1" t="s">
        <v>4</v>
      </c>
    </row>
    <row r="42728" spans="6:6">
      <c r="F42728" s="1" t="s">
        <v>4</v>
      </c>
    </row>
    <row r="42729" spans="6:6">
      <c r="F42729" s="1" t="s">
        <v>4</v>
      </c>
    </row>
    <row r="42730" spans="6:6">
      <c r="F42730" s="1" t="s">
        <v>4</v>
      </c>
    </row>
    <row r="42731" spans="6:6">
      <c r="F42731" s="1" t="s">
        <v>4</v>
      </c>
    </row>
    <row r="42732" spans="6:6">
      <c r="F42732" s="1" t="s">
        <v>4</v>
      </c>
    </row>
    <row r="42733" spans="6:6">
      <c r="F42733" s="1" t="s">
        <v>4</v>
      </c>
    </row>
    <row r="42734" spans="6:6">
      <c r="F42734" s="1" t="s">
        <v>4</v>
      </c>
    </row>
    <row r="42735" spans="6:6">
      <c r="F42735" s="1" t="s">
        <v>4</v>
      </c>
    </row>
    <row r="42736" spans="6:6">
      <c r="F42736" s="1" t="s">
        <v>4</v>
      </c>
    </row>
    <row r="42737" spans="6:6">
      <c r="F42737" s="1" t="s">
        <v>4</v>
      </c>
    </row>
    <row r="42738" spans="6:6">
      <c r="F42738" s="1" t="s">
        <v>4</v>
      </c>
    </row>
    <row r="42739" spans="6:6">
      <c r="F42739" s="1" t="s">
        <v>4</v>
      </c>
    </row>
    <row r="42740" spans="6:6">
      <c r="F42740" s="1" t="s">
        <v>4</v>
      </c>
    </row>
    <row r="42741" spans="6:6">
      <c r="F42741" s="1" t="s">
        <v>4</v>
      </c>
    </row>
    <row r="42742" spans="6:6">
      <c r="F42742" s="1" t="s">
        <v>4</v>
      </c>
    </row>
    <row r="42743" spans="6:6">
      <c r="F42743" s="1" t="s">
        <v>4</v>
      </c>
    </row>
    <row r="42744" spans="6:6">
      <c r="F42744" s="1" t="s">
        <v>4</v>
      </c>
    </row>
    <row r="42745" spans="6:6">
      <c r="F42745" s="1" t="s">
        <v>4</v>
      </c>
    </row>
    <row r="42746" spans="6:6">
      <c r="F42746" s="1" t="s">
        <v>4</v>
      </c>
    </row>
    <row r="42747" spans="6:6">
      <c r="F42747" s="1" t="s">
        <v>4</v>
      </c>
    </row>
    <row r="42748" spans="6:6">
      <c r="F42748" s="1" t="s">
        <v>4</v>
      </c>
    </row>
    <row r="42749" spans="6:6">
      <c r="F42749" s="1" t="s">
        <v>4</v>
      </c>
    </row>
    <row r="42750" spans="6:6">
      <c r="F42750" s="1" t="s">
        <v>4</v>
      </c>
    </row>
    <row r="42751" spans="6:6">
      <c r="F42751" s="1" t="s">
        <v>4</v>
      </c>
    </row>
    <row r="42752" spans="6:6">
      <c r="F42752" s="1" t="s">
        <v>4</v>
      </c>
    </row>
    <row r="42753" spans="6:6">
      <c r="F42753" s="1" t="s">
        <v>4</v>
      </c>
    </row>
    <row r="42754" spans="6:6">
      <c r="F42754" s="1" t="s">
        <v>4</v>
      </c>
    </row>
    <row r="42755" spans="6:6">
      <c r="F42755" s="1" t="s">
        <v>4</v>
      </c>
    </row>
    <row r="42756" spans="6:6">
      <c r="F42756" s="1" t="s">
        <v>4</v>
      </c>
    </row>
    <row r="42757" spans="6:6">
      <c r="F42757" s="1" t="s">
        <v>4</v>
      </c>
    </row>
    <row r="42758" spans="6:6">
      <c r="F42758" s="1" t="s">
        <v>4</v>
      </c>
    </row>
    <row r="42759" spans="6:6">
      <c r="F42759" s="1" t="s">
        <v>4</v>
      </c>
    </row>
    <row r="42760" spans="6:6">
      <c r="F42760" s="1" t="s">
        <v>4</v>
      </c>
    </row>
    <row r="42761" spans="6:6">
      <c r="F42761" s="1" t="s">
        <v>4</v>
      </c>
    </row>
    <row r="42762" spans="6:6">
      <c r="F42762" s="1" t="s">
        <v>4</v>
      </c>
    </row>
    <row r="42763" spans="6:6">
      <c r="F42763" s="1" t="s">
        <v>4</v>
      </c>
    </row>
    <row r="42764" spans="6:6">
      <c r="F42764" s="1" t="s">
        <v>4</v>
      </c>
    </row>
    <row r="42765" spans="6:6">
      <c r="F42765" s="1" t="s">
        <v>4</v>
      </c>
    </row>
    <row r="42766" spans="6:6">
      <c r="F42766" s="1" t="s">
        <v>4</v>
      </c>
    </row>
    <row r="42767" spans="6:6">
      <c r="F42767" s="1" t="s">
        <v>4</v>
      </c>
    </row>
    <row r="42768" spans="6:6">
      <c r="F42768" s="1" t="s">
        <v>4</v>
      </c>
    </row>
    <row r="42769" spans="6:6">
      <c r="F42769" s="1" t="s">
        <v>4</v>
      </c>
    </row>
    <row r="42770" spans="6:6">
      <c r="F42770" s="1" t="s">
        <v>4</v>
      </c>
    </row>
    <row r="42771" spans="6:6">
      <c r="F42771" s="1" t="s">
        <v>4</v>
      </c>
    </row>
    <row r="42772" spans="6:6">
      <c r="F42772" s="1" t="s">
        <v>4</v>
      </c>
    </row>
    <row r="42773" spans="6:6">
      <c r="F42773" s="1" t="s">
        <v>4</v>
      </c>
    </row>
    <row r="42774" spans="6:6">
      <c r="F42774" s="1" t="s">
        <v>4</v>
      </c>
    </row>
    <row r="42775" spans="6:6">
      <c r="F42775" s="1" t="s">
        <v>4</v>
      </c>
    </row>
    <row r="42776" spans="6:6">
      <c r="F42776" s="1" t="s">
        <v>4</v>
      </c>
    </row>
    <row r="42777" spans="6:6">
      <c r="F42777" s="1" t="s">
        <v>4</v>
      </c>
    </row>
    <row r="42778" spans="6:6">
      <c r="F42778" s="1" t="s">
        <v>4</v>
      </c>
    </row>
    <row r="42779" spans="6:6">
      <c r="F42779" s="1" t="s">
        <v>4</v>
      </c>
    </row>
    <row r="42780" spans="6:6">
      <c r="F42780" s="1" t="s">
        <v>4</v>
      </c>
    </row>
    <row r="42781" spans="6:6">
      <c r="F42781" s="1" t="s">
        <v>4</v>
      </c>
    </row>
    <row r="42782" spans="6:6">
      <c r="F42782" s="1" t="s">
        <v>4</v>
      </c>
    </row>
    <row r="42783" spans="6:6">
      <c r="F42783" s="1" t="s">
        <v>4</v>
      </c>
    </row>
    <row r="42784" spans="6:6">
      <c r="F42784" s="1" t="s">
        <v>4</v>
      </c>
    </row>
    <row r="42785" spans="6:6">
      <c r="F42785" s="1" t="s">
        <v>4</v>
      </c>
    </row>
    <row r="42786" spans="6:6">
      <c r="F42786" s="1" t="s">
        <v>4</v>
      </c>
    </row>
    <row r="42787" spans="6:6">
      <c r="F42787" s="1" t="s">
        <v>4</v>
      </c>
    </row>
    <row r="42788" spans="6:6">
      <c r="F42788" s="1" t="s">
        <v>4</v>
      </c>
    </row>
    <row r="42789" spans="6:6">
      <c r="F42789" s="1" t="s">
        <v>4</v>
      </c>
    </row>
    <row r="42790" spans="6:6">
      <c r="F42790" s="1" t="s">
        <v>4</v>
      </c>
    </row>
    <row r="42791" spans="6:6">
      <c r="F42791" s="1" t="s">
        <v>4</v>
      </c>
    </row>
    <row r="42792" spans="6:6">
      <c r="F42792" s="1" t="s">
        <v>4</v>
      </c>
    </row>
    <row r="42793" spans="6:6">
      <c r="F42793" s="1" t="s">
        <v>4</v>
      </c>
    </row>
    <row r="42794" spans="6:6">
      <c r="F42794" s="1" t="s">
        <v>4</v>
      </c>
    </row>
    <row r="42795" spans="6:6">
      <c r="F42795" s="1" t="s">
        <v>4</v>
      </c>
    </row>
    <row r="42796" spans="6:6">
      <c r="F42796" s="1" t="s">
        <v>4</v>
      </c>
    </row>
    <row r="42797" spans="6:6">
      <c r="F42797" s="1" t="s">
        <v>4</v>
      </c>
    </row>
    <row r="42798" spans="6:6">
      <c r="F42798" s="1" t="s">
        <v>4</v>
      </c>
    </row>
    <row r="42799" spans="6:6">
      <c r="F42799" s="1" t="s">
        <v>4</v>
      </c>
    </row>
    <row r="42800" spans="6:6">
      <c r="F42800" s="1" t="s">
        <v>4</v>
      </c>
    </row>
    <row r="42801" spans="6:6">
      <c r="F42801" s="1" t="s">
        <v>4</v>
      </c>
    </row>
    <row r="42802" spans="6:6">
      <c r="F42802" s="1" t="s">
        <v>4</v>
      </c>
    </row>
    <row r="42803" spans="6:6">
      <c r="F42803" s="1" t="s">
        <v>4</v>
      </c>
    </row>
    <row r="42804" spans="6:6">
      <c r="F42804" s="1" t="s">
        <v>4</v>
      </c>
    </row>
    <row r="42805" spans="6:6">
      <c r="F42805" s="1" t="s">
        <v>4</v>
      </c>
    </row>
    <row r="42806" spans="6:6">
      <c r="F42806" s="1" t="s">
        <v>4</v>
      </c>
    </row>
    <row r="42807" spans="6:6">
      <c r="F42807" s="1" t="s">
        <v>4</v>
      </c>
    </row>
    <row r="42808" spans="6:6">
      <c r="F42808" s="1" t="s">
        <v>4</v>
      </c>
    </row>
    <row r="42809" spans="6:6">
      <c r="F42809" s="1" t="s">
        <v>4</v>
      </c>
    </row>
    <row r="42810" spans="6:6">
      <c r="F42810" s="1" t="s">
        <v>4</v>
      </c>
    </row>
    <row r="42811" spans="6:6">
      <c r="F42811" s="1" t="s">
        <v>4</v>
      </c>
    </row>
    <row r="42812" spans="6:6">
      <c r="F42812" s="1" t="s">
        <v>4</v>
      </c>
    </row>
    <row r="42813" spans="6:6">
      <c r="F42813" s="1" t="s">
        <v>4</v>
      </c>
    </row>
    <row r="42814" spans="6:6">
      <c r="F42814" s="1" t="s">
        <v>4</v>
      </c>
    </row>
    <row r="42815" spans="6:6">
      <c r="F42815" s="1" t="s">
        <v>4</v>
      </c>
    </row>
    <row r="42816" spans="6:6">
      <c r="F42816" s="1" t="s">
        <v>4</v>
      </c>
    </row>
    <row r="42817" spans="6:6">
      <c r="F42817" s="1" t="s">
        <v>4</v>
      </c>
    </row>
    <row r="42818" spans="6:6">
      <c r="F42818" s="1" t="s">
        <v>4</v>
      </c>
    </row>
    <row r="42819" spans="6:6">
      <c r="F42819" s="1" t="s">
        <v>4</v>
      </c>
    </row>
    <row r="42820" spans="6:6">
      <c r="F42820" s="1" t="s">
        <v>4</v>
      </c>
    </row>
    <row r="42821" spans="6:6">
      <c r="F42821" s="1" t="s">
        <v>4</v>
      </c>
    </row>
    <row r="42822" spans="6:6">
      <c r="F42822" s="1" t="s">
        <v>4</v>
      </c>
    </row>
    <row r="42823" spans="6:6">
      <c r="F42823" s="1" t="s">
        <v>4</v>
      </c>
    </row>
    <row r="42824" spans="6:6">
      <c r="F42824" s="1" t="s">
        <v>4</v>
      </c>
    </row>
    <row r="42825" spans="6:6">
      <c r="F42825" s="1" t="s">
        <v>4</v>
      </c>
    </row>
    <row r="42826" spans="6:6">
      <c r="F42826" s="1" t="s">
        <v>4</v>
      </c>
    </row>
    <row r="42827" spans="6:6">
      <c r="F42827" s="1" t="s">
        <v>4</v>
      </c>
    </row>
    <row r="42828" spans="6:6">
      <c r="F42828" s="1" t="s">
        <v>4</v>
      </c>
    </row>
    <row r="42829" spans="6:6">
      <c r="F42829" s="1" t="s">
        <v>4</v>
      </c>
    </row>
    <row r="42830" spans="6:6">
      <c r="F42830" s="1" t="s">
        <v>4</v>
      </c>
    </row>
    <row r="42831" spans="6:6">
      <c r="F42831" s="1" t="s">
        <v>4</v>
      </c>
    </row>
    <row r="42832" spans="6:6">
      <c r="F42832" s="1" t="s">
        <v>4</v>
      </c>
    </row>
    <row r="42833" spans="6:6">
      <c r="F42833" s="1" t="s">
        <v>4</v>
      </c>
    </row>
    <row r="42834" spans="6:6">
      <c r="F42834" s="1" t="s">
        <v>4</v>
      </c>
    </row>
    <row r="42835" spans="6:6">
      <c r="F42835" s="1" t="s">
        <v>4</v>
      </c>
    </row>
    <row r="42836" spans="6:6">
      <c r="F42836" s="1" t="s">
        <v>4</v>
      </c>
    </row>
    <row r="42837" spans="6:6">
      <c r="F42837" s="1" t="s">
        <v>4</v>
      </c>
    </row>
    <row r="42838" spans="6:6">
      <c r="F42838" s="1" t="s">
        <v>4</v>
      </c>
    </row>
    <row r="42839" spans="6:6">
      <c r="F42839" s="1" t="s">
        <v>4</v>
      </c>
    </row>
    <row r="42840" spans="6:6">
      <c r="F42840" s="1" t="s">
        <v>4</v>
      </c>
    </row>
    <row r="42841" spans="6:6">
      <c r="F42841" s="1" t="s">
        <v>4</v>
      </c>
    </row>
    <row r="42842" spans="6:6">
      <c r="F42842" s="1" t="s">
        <v>4</v>
      </c>
    </row>
    <row r="42843" spans="6:6">
      <c r="F42843" s="1" t="s">
        <v>4</v>
      </c>
    </row>
    <row r="42844" spans="6:6">
      <c r="F42844" s="1" t="s">
        <v>4</v>
      </c>
    </row>
    <row r="42845" spans="6:6">
      <c r="F42845" s="1" t="s">
        <v>4</v>
      </c>
    </row>
    <row r="42846" spans="6:6">
      <c r="F42846" s="1" t="s">
        <v>4</v>
      </c>
    </row>
    <row r="42847" spans="6:6">
      <c r="F42847" s="1" t="s">
        <v>4</v>
      </c>
    </row>
    <row r="42848" spans="6:6">
      <c r="F42848" s="1" t="s">
        <v>4</v>
      </c>
    </row>
    <row r="42849" spans="6:6">
      <c r="F42849" s="1" t="s">
        <v>4</v>
      </c>
    </row>
    <row r="42850" spans="6:6">
      <c r="F42850" s="1" t="s">
        <v>4</v>
      </c>
    </row>
    <row r="42851" spans="6:6">
      <c r="F42851" s="1" t="s">
        <v>4</v>
      </c>
    </row>
    <row r="42852" spans="6:6">
      <c r="F42852" s="1" t="s">
        <v>4</v>
      </c>
    </row>
    <row r="42853" spans="6:6">
      <c r="F42853" s="1" t="s">
        <v>4</v>
      </c>
    </row>
    <row r="42854" spans="6:6">
      <c r="F42854" s="1" t="s">
        <v>4</v>
      </c>
    </row>
    <row r="42855" spans="6:6">
      <c r="F42855" s="1" t="s">
        <v>4</v>
      </c>
    </row>
    <row r="42856" spans="6:6">
      <c r="F42856" s="1" t="s">
        <v>4</v>
      </c>
    </row>
    <row r="42857" spans="6:6">
      <c r="F42857" s="1" t="s">
        <v>4</v>
      </c>
    </row>
    <row r="42858" spans="6:6">
      <c r="F42858" s="1" t="s">
        <v>4</v>
      </c>
    </row>
    <row r="42859" spans="6:6">
      <c r="F42859" s="1" t="s">
        <v>4</v>
      </c>
    </row>
    <row r="42860" spans="6:6">
      <c r="F42860" s="1" t="s">
        <v>4</v>
      </c>
    </row>
    <row r="42861" spans="6:6">
      <c r="F42861" s="1" t="s">
        <v>4</v>
      </c>
    </row>
    <row r="42862" spans="6:6">
      <c r="F42862" s="1" t="s">
        <v>4</v>
      </c>
    </row>
    <row r="42863" spans="6:6">
      <c r="F42863" s="1" t="s">
        <v>4</v>
      </c>
    </row>
    <row r="42864" spans="6:6">
      <c r="F42864" s="1" t="s">
        <v>4</v>
      </c>
    </row>
    <row r="42865" spans="6:6">
      <c r="F42865" s="1" t="s">
        <v>4</v>
      </c>
    </row>
    <row r="42866" spans="6:6">
      <c r="F42866" s="1" t="s">
        <v>4</v>
      </c>
    </row>
    <row r="42867" spans="6:6">
      <c r="F42867" s="1" t="s">
        <v>4</v>
      </c>
    </row>
    <row r="42868" spans="6:6">
      <c r="F42868" s="1" t="s">
        <v>4</v>
      </c>
    </row>
    <row r="42869" spans="6:6">
      <c r="F42869" s="1" t="s">
        <v>4</v>
      </c>
    </row>
    <row r="42870" spans="6:6">
      <c r="F42870" s="1" t="s">
        <v>4</v>
      </c>
    </row>
    <row r="42871" spans="6:6">
      <c r="F42871" s="1" t="s">
        <v>4</v>
      </c>
    </row>
    <row r="42872" spans="6:6">
      <c r="F42872" s="1" t="s">
        <v>4</v>
      </c>
    </row>
    <row r="42873" spans="6:6">
      <c r="F42873" s="1" t="s">
        <v>4</v>
      </c>
    </row>
    <row r="42874" spans="6:6">
      <c r="F42874" s="1" t="s">
        <v>4</v>
      </c>
    </row>
    <row r="42875" spans="6:6">
      <c r="F42875" s="1" t="s">
        <v>4</v>
      </c>
    </row>
    <row r="42876" spans="6:6">
      <c r="F42876" s="1" t="s">
        <v>4</v>
      </c>
    </row>
    <row r="42877" spans="6:6">
      <c r="F42877" s="1" t="s">
        <v>4</v>
      </c>
    </row>
    <row r="42878" spans="6:6">
      <c r="F42878" s="1" t="s">
        <v>4</v>
      </c>
    </row>
    <row r="42879" spans="6:6">
      <c r="F42879" s="1" t="s">
        <v>4</v>
      </c>
    </row>
    <row r="42880" spans="6:6">
      <c r="F42880" s="1" t="s">
        <v>4</v>
      </c>
    </row>
    <row r="42881" spans="6:6">
      <c r="F42881" s="1" t="s">
        <v>4</v>
      </c>
    </row>
    <row r="42882" spans="6:6">
      <c r="F42882" s="1" t="s">
        <v>4</v>
      </c>
    </row>
    <row r="42883" spans="6:6">
      <c r="F42883" s="1" t="s">
        <v>4</v>
      </c>
    </row>
    <row r="42884" spans="6:6">
      <c r="F42884" s="1" t="s">
        <v>4</v>
      </c>
    </row>
    <row r="42885" spans="6:6">
      <c r="F42885" s="1" t="s">
        <v>4</v>
      </c>
    </row>
    <row r="42886" spans="6:6">
      <c r="F42886" s="1" t="s">
        <v>4</v>
      </c>
    </row>
    <row r="42887" spans="6:6">
      <c r="F42887" s="1" t="s">
        <v>4</v>
      </c>
    </row>
    <row r="42888" spans="6:6">
      <c r="F42888" s="1" t="s">
        <v>4</v>
      </c>
    </row>
    <row r="42889" spans="6:6">
      <c r="F42889" s="1" t="s">
        <v>4</v>
      </c>
    </row>
    <row r="42890" spans="6:6">
      <c r="F42890" s="1" t="s">
        <v>4</v>
      </c>
    </row>
    <row r="42891" spans="6:6">
      <c r="F42891" s="1" t="s">
        <v>4</v>
      </c>
    </row>
    <row r="42892" spans="6:6">
      <c r="F42892" s="1" t="s">
        <v>4</v>
      </c>
    </row>
    <row r="42893" spans="6:6">
      <c r="F42893" s="1" t="s">
        <v>4</v>
      </c>
    </row>
    <row r="42894" spans="6:6">
      <c r="F42894" s="1" t="s">
        <v>4</v>
      </c>
    </row>
    <row r="42895" spans="6:6">
      <c r="F42895" s="1" t="s">
        <v>4</v>
      </c>
    </row>
    <row r="42896" spans="6:6">
      <c r="F42896" s="1" t="s">
        <v>4</v>
      </c>
    </row>
    <row r="42897" spans="6:6">
      <c r="F42897" s="1" t="s">
        <v>4</v>
      </c>
    </row>
    <row r="42898" spans="6:6">
      <c r="F42898" s="1" t="s">
        <v>4</v>
      </c>
    </row>
    <row r="42899" spans="6:6">
      <c r="F42899" s="1" t="s">
        <v>4</v>
      </c>
    </row>
    <row r="42900" spans="6:6">
      <c r="F42900" s="1" t="s">
        <v>4</v>
      </c>
    </row>
    <row r="42901" spans="6:6">
      <c r="F42901" s="1" t="s">
        <v>4</v>
      </c>
    </row>
    <row r="42902" spans="6:6">
      <c r="F42902" s="1" t="s">
        <v>4</v>
      </c>
    </row>
    <row r="42903" spans="6:6">
      <c r="F42903" s="1" t="s">
        <v>4</v>
      </c>
    </row>
    <row r="42904" spans="6:6">
      <c r="F42904" s="1" t="s">
        <v>4</v>
      </c>
    </row>
    <row r="42905" spans="6:6">
      <c r="F42905" s="1" t="s">
        <v>4</v>
      </c>
    </row>
    <row r="42906" spans="6:6">
      <c r="F42906" s="1" t="s">
        <v>4</v>
      </c>
    </row>
    <row r="42907" spans="6:6">
      <c r="F42907" s="1" t="s">
        <v>4</v>
      </c>
    </row>
    <row r="42908" spans="6:6">
      <c r="F42908" s="1" t="s">
        <v>4</v>
      </c>
    </row>
    <row r="42909" spans="6:6">
      <c r="F42909" s="1" t="s">
        <v>4</v>
      </c>
    </row>
    <row r="42910" spans="6:6">
      <c r="F42910" s="1" t="s">
        <v>4</v>
      </c>
    </row>
    <row r="42911" spans="6:6">
      <c r="F42911" s="1" t="s">
        <v>4</v>
      </c>
    </row>
    <row r="42912" spans="6:6">
      <c r="F42912" s="1" t="s">
        <v>4</v>
      </c>
    </row>
    <row r="42913" spans="6:6">
      <c r="F42913" s="1" t="s">
        <v>4</v>
      </c>
    </row>
    <row r="42914" spans="6:6">
      <c r="F42914" s="1" t="s">
        <v>4</v>
      </c>
    </row>
    <row r="42915" spans="6:6">
      <c r="F42915" s="1" t="s">
        <v>4</v>
      </c>
    </row>
    <row r="42916" spans="6:6">
      <c r="F42916" s="1" t="s">
        <v>4</v>
      </c>
    </row>
    <row r="42917" spans="6:6">
      <c r="F42917" s="1" t="s">
        <v>4</v>
      </c>
    </row>
    <row r="42918" spans="6:6">
      <c r="F42918" s="1" t="s">
        <v>4</v>
      </c>
    </row>
    <row r="42919" spans="6:6">
      <c r="F42919" s="1" t="s">
        <v>4</v>
      </c>
    </row>
    <row r="42920" spans="6:6">
      <c r="F42920" s="1" t="s">
        <v>4</v>
      </c>
    </row>
    <row r="42921" spans="6:6">
      <c r="F42921" s="1" t="s">
        <v>4</v>
      </c>
    </row>
    <row r="42922" spans="6:6">
      <c r="F42922" s="1" t="s">
        <v>4</v>
      </c>
    </row>
    <row r="42923" spans="6:6">
      <c r="F42923" s="1" t="s">
        <v>4</v>
      </c>
    </row>
    <row r="42924" spans="6:6">
      <c r="F42924" s="1" t="s">
        <v>4</v>
      </c>
    </row>
    <row r="42925" spans="6:6">
      <c r="F42925" s="1" t="s">
        <v>4</v>
      </c>
    </row>
    <row r="42926" spans="6:6">
      <c r="F42926" s="1" t="s">
        <v>4</v>
      </c>
    </row>
    <row r="42927" spans="6:6">
      <c r="F42927" s="1" t="s">
        <v>4</v>
      </c>
    </row>
    <row r="42928" spans="6:6">
      <c r="F42928" s="1" t="s">
        <v>4</v>
      </c>
    </row>
    <row r="42929" spans="6:6">
      <c r="F42929" s="1" t="s">
        <v>4</v>
      </c>
    </row>
    <row r="42930" spans="6:6">
      <c r="F42930" s="1" t="s">
        <v>4</v>
      </c>
    </row>
    <row r="42931" spans="6:6">
      <c r="F42931" s="1" t="s">
        <v>4</v>
      </c>
    </row>
    <row r="42932" spans="6:6">
      <c r="F42932" s="1" t="s">
        <v>4</v>
      </c>
    </row>
    <row r="42933" spans="6:6">
      <c r="F42933" s="1" t="s">
        <v>4</v>
      </c>
    </row>
    <row r="42934" spans="6:6">
      <c r="F42934" s="1" t="s">
        <v>4</v>
      </c>
    </row>
    <row r="42935" spans="6:6">
      <c r="F42935" s="1" t="s">
        <v>4</v>
      </c>
    </row>
    <row r="42936" spans="6:6">
      <c r="F42936" s="1" t="s">
        <v>4</v>
      </c>
    </row>
    <row r="42937" spans="6:6">
      <c r="F42937" s="1" t="s">
        <v>4</v>
      </c>
    </row>
    <row r="42938" spans="6:6">
      <c r="F42938" s="1" t="s">
        <v>4</v>
      </c>
    </row>
    <row r="42939" spans="6:6">
      <c r="F42939" s="1" t="s">
        <v>4</v>
      </c>
    </row>
    <row r="42940" spans="6:6">
      <c r="F42940" s="1" t="s">
        <v>4</v>
      </c>
    </row>
    <row r="42941" spans="6:6">
      <c r="F42941" s="1" t="s">
        <v>4</v>
      </c>
    </row>
    <row r="42942" spans="6:6">
      <c r="F42942" s="1" t="s">
        <v>4</v>
      </c>
    </row>
    <row r="42943" spans="6:6">
      <c r="F42943" s="1" t="s">
        <v>4</v>
      </c>
    </row>
    <row r="42944" spans="6:6">
      <c r="F42944" s="1" t="s">
        <v>4</v>
      </c>
    </row>
    <row r="42945" spans="6:6">
      <c r="F42945" s="1" t="s">
        <v>4</v>
      </c>
    </row>
    <row r="42946" spans="6:6">
      <c r="F42946" s="1" t="s">
        <v>4</v>
      </c>
    </row>
    <row r="42947" spans="6:6">
      <c r="F42947" s="1" t="s">
        <v>4</v>
      </c>
    </row>
    <row r="42948" spans="6:6">
      <c r="F42948" s="1" t="s">
        <v>4</v>
      </c>
    </row>
    <row r="42949" spans="6:6">
      <c r="F42949" s="1" t="s">
        <v>4</v>
      </c>
    </row>
    <row r="42950" spans="6:6">
      <c r="F42950" s="1" t="s">
        <v>4</v>
      </c>
    </row>
    <row r="42951" spans="6:6">
      <c r="F42951" s="1" t="s">
        <v>4</v>
      </c>
    </row>
    <row r="42952" spans="6:6">
      <c r="F42952" s="1" t="s">
        <v>4</v>
      </c>
    </row>
    <row r="42953" spans="6:6">
      <c r="F42953" s="1" t="s">
        <v>4</v>
      </c>
    </row>
    <row r="42954" spans="6:6">
      <c r="F42954" s="1" t="s">
        <v>4</v>
      </c>
    </row>
    <row r="42955" spans="6:6">
      <c r="F42955" s="1" t="s">
        <v>4</v>
      </c>
    </row>
    <row r="42956" spans="6:6">
      <c r="F42956" s="1" t="s">
        <v>4</v>
      </c>
    </row>
    <row r="42957" spans="6:6">
      <c r="F42957" s="1" t="s">
        <v>4</v>
      </c>
    </row>
    <row r="42958" spans="6:6">
      <c r="F42958" s="1" t="s">
        <v>4</v>
      </c>
    </row>
    <row r="42959" spans="6:6">
      <c r="F42959" s="1" t="s">
        <v>4</v>
      </c>
    </row>
    <row r="42960" spans="6:6">
      <c r="F42960" s="1" t="s">
        <v>4</v>
      </c>
    </row>
    <row r="42961" spans="6:6">
      <c r="F42961" s="1" t="s">
        <v>4</v>
      </c>
    </row>
    <row r="42962" spans="6:6">
      <c r="F42962" s="1" t="s">
        <v>4</v>
      </c>
    </row>
    <row r="42963" spans="6:6">
      <c r="F42963" s="1" t="s">
        <v>4</v>
      </c>
    </row>
    <row r="42964" spans="6:6">
      <c r="F42964" s="1" t="s">
        <v>4</v>
      </c>
    </row>
    <row r="42965" spans="6:6">
      <c r="F42965" s="1" t="s">
        <v>4</v>
      </c>
    </row>
    <row r="42966" spans="6:6">
      <c r="F42966" s="1" t="s">
        <v>4</v>
      </c>
    </row>
    <row r="42967" spans="6:6">
      <c r="F42967" s="1" t="s">
        <v>4</v>
      </c>
    </row>
    <row r="42968" spans="6:6">
      <c r="F42968" s="1" t="s">
        <v>4</v>
      </c>
    </row>
    <row r="42969" spans="6:6">
      <c r="F42969" s="1" t="s">
        <v>4</v>
      </c>
    </row>
    <row r="42970" spans="6:6">
      <c r="F42970" s="1" t="s">
        <v>4</v>
      </c>
    </row>
    <row r="42971" spans="6:6">
      <c r="F42971" s="1" t="s">
        <v>4</v>
      </c>
    </row>
    <row r="42972" spans="6:6">
      <c r="F42972" s="1" t="s">
        <v>4</v>
      </c>
    </row>
    <row r="42973" spans="6:6">
      <c r="F42973" s="1" t="s">
        <v>4</v>
      </c>
    </row>
    <row r="42974" spans="6:6">
      <c r="F42974" s="1" t="s">
        <v>4</v>
      </c>
    </row>
    <row r="42975" spans="6:6">
      <c r="F42975" s="1" t="s">
        <v>4</v>
      </c>
    </row>
    <row r="42976" spans="6:6">
      <c r="F42976" s="1" t="s">
        <v>4</v>
      </c>
    </row>
    <row r="42977" spans="6:6">
      <c r="F42977" s="1" t="s">
        <v>4</v>
      </c>
    </row>
    <row r="42978" spans="6:6">
      <c r="F42978" s="1" t="s">
        <v>4</v>
      </c>
    </row>
    <row r="42979" spans="6:6">
      <c r="F42979" s="1" t="s">
        <v>4</v>
      </c>
    </row>
    <row r="42980" spans="6:6">
      <c r="F42980" s="1" t="s">
        <v>4</v>
      </c>
    </row>
    <row r="42981" spans="6:6">
      <c r="F42981" s="1" t="s">
        <v>4</v>
      </c>
    </row>
    <row r="42982" spans="6:6">
      <c r="F42982" s="1" t="s">
        <v>4</v>
      </c>
    </row>
    <row r="42983" spans="6:6">
      <c r="F42983" s="1" t="s">
        <v>4</v>
      </c>
    </row>
    <row r="42984" spans="6:6">
      <c r="F42984" s="1" t="s">
        <v>4</v>
      </c>
    </row>
    <row r="42985" spans="6:6">
      <c r="F42985" s="1" t="s">
        <v>4</v>
      </c>
    </row>
    <row r="42986" spans="6:6">
      <c r="F42986" s="1" t="s">
        <v>4</v>
      </c>
    </row>
    <row r="42987" spans="6:6">
      <c r="F42987" s="1" t="s">
        <v>4</v>
      </c>
    </row>
    <row r="42988" spans="6:6">
      <c r="F42988" s="1" t="s">
        <v>4</v>
      </c>
    </row>
    <row r="42989" spans="6:6">
      <c r="F42989" s="1" t="s">
        <v>4</v>
      </c>
    </row>
    <row r="42990" spans="6:6">
      <c r="F42990" s="1" t="s">
        <v>4</v>
      </c>
    </row>
    <row r="42991" spans="6:6">
      <c r="F42991" s="1" t="s">
        <v>4</v>
      </c>
    </row>
    <row r="42992" spans="6:6">
      <c r="F42992" s="1" t="s">
        <v>4</v>
      </c>
    </row>
    <row r="42993" spans="6:6">
      <c r="F42993" s="1" t="s">
        <v>4</v>
      </c>
    </row>
    <row r="42994" spans="6:6">
      <c r="F42994" s="1" t="s">
        <v>4</v>
      </c>
    </row>
    <row r="42995" spans="6:6">
      <c r="F42995" s="1" t="s">
        <v>4</v>
      </c>
    </row>
    <row r="42996" spans="6:6">
      <c r="F42996" s="1" t="s">
        <v>4</v>
      </c>
    </row>
    <row r="42997" spans="6:6">
      <c r="F42997" s="1" t="s">
        <v>4</v>
      </c>
    </row>
    <row r="42998" spans="6:6">
      <c r="F42998" s="1" t="s">
        <v>4</v>
      </c>
    </row>
    <row r="42999" spans="6:6">
      <c r="F42999" s="1" t="s">
        <v>4</v>
      </c>
    </row>
    <row r="43000" spans="6:6">
      <c r="F43000" s="1" t="s">
        <v>4</v>
      </c>
    </row>
    <row r="43001" spans="6:6">
      <c r="F43001" s="1" t="s">
        <v>4</v>
      </c>
    </row>
    <row r="43002" spans="6:6">
      <c r="F43002" s="1" t="s">
        <v>4</v>
      </c>
    </row>
    <row r="43003" spans="6:6">
      <c r="F43003" s="1" t="s">
        <v>4</v>
      </c>
    </row>
    <row r="43004" spans="6:6">
      <c r="F43004" s="1" t="s">
        <v>4</v>
      </c>
    </row>
    <row r="43005" spans="6:6">
      <c r="F43005" s="1" t="s">
        <v>4</v>
      </c>
    </row>
    <row r="43006" spans="6:6">
      <c r="F43006" s="1" t="s">
        <v>4</v>
      </c>
    </row>
    <row r="43007" spans="6:6">
      <c r="F43007" s="1" t="s">
        <v>4</v>
      </c>
    </row>
    <row r="43008" spans="6:6">
      <c r="F43008" s="1" t="s">
        <v>4</v>
      </c>
    </row>
    <row r="43009" spans="6:6">
      <c r="F43009" s="1" t="s">
        <v>4</v>
      </c>
    </row>
    <row r="43010" spans="6:6">
      <c r="F43010" s="1" t="s">
        <v>4</v>
      </c>
    </row>
    <row r="43011" spans="6:6">
      <c r="F43011" s="1" t="s">
        <v>4</v>
      </c>
    </row>
    <row r="43012" spans="6:6">
      <c r="F43012" s="1" t="s">
        <v>4</v>
      </c>
    </row>
    <row r="43013" spans="6:6">
      <c r="F43013" s="1" t="s">
        <v>4</v>
      </c>
    </row>
    <row r="43014" spans="6:6">
      <c r="F43014" s="1" t="s">
        <v>4</v>
      </c>
    </row>
    <row r="43015" spans="6:6">
      <c r="F43015" s="1" t="s">
        <v>4</v>
      </c>
    </row>
    <row r="43016" spans="6:6">
      <c r="F43016" s="1" t="s">
        <v>4</v>
      </c>
    </row>
    <row r="43017" spans="6:6">
      <c r="F43017" s="1" t="s">
        <v>4</v>
      </c>
    </row>
    <row r="43018" spans="6:6">
      <c r="F43018" s="1" t="s">
        <v>4</v>
      </c>
    </row>
    <row r="43019" spans="6:6">
      <c r="F43019" s="1" t="s">
        <v>4</v>
      </c>
    </row>
    <row r="43020" spans="6:6">
      <c r="F43020" s="1" t="s">
        <v>4</v>
      </c>
    </row>
    <row r="43021" spans="6:6">
      <c r="F43021" s="1" t="s">
        <v>4</v>
      </c>
    </row>
    <row r="43022" spans="6:6">
      <c r="F43022" s="1" t="s">
        <v>4</v>
      </c>
    </row>
    <row r="43023" spans="6:6">
      <c r="F43023" s="1" t="s">
        <v>4</v>
      </c>
    </row>
    <row r="43024" spans="6:6">
      <c r="F43024" s="1" t="s">
        <v>4</v>
      </c>
    </row>
    <row r="43025" spans="6:6">
      <c r="F43025" s="1" t="s">
        <v>4</v>
      </c>
    </row>
    <row r="43026" spans="6:6">
      <c r="F43026" s="1" t="s">
        <v>4</v>
      </c>
    </row>
    <row r="43027" spans="6:6">
      <c r="F43027" s="1" t="s">
        <v>4</v>
      </c>
    </row>
    <row r="43028" spans="6:6">
      <c r="F43028" s="1" t="s">
        <v>4</v>
      </c>
    </row>
    <row r="43029" spans="6:6">
      <c r="F43029" s="1" t="s">
        <v>4</v>
      </c>
    </row>
    <row r="43030" spans="6:6">
      <c r="F43030" s="1" t="s">
        <v>4</v>
      </c>
    </row>
    <row r="43031" spans="6:6">
      <c r="F43031" s="1" t="s">
        <v>4</v>
      </c>
    </row>
    <row r="43032" spans="6:6">
      <c r="F43032" s="1" t="s">
        <v>4</v>
      </c>
    </row>
    <row r="43033" spans="6:6">
      <c r="F43033" s="1" t="s">
        <v>4</v>
      </c>
    </row>
    <row r="43034" spans="6:6">
      <c r="F43034" s="1" t="s">
        <v>4</v>
      </c>
    </row>
    <row r="43035" spans="6:6">
      <c r="F43035" s="1" t="s">
        <v>4</v>
      </c>
    </row>
    <row r="43036" spans="6:6">
      <c r="F43036" s="1" t="s">
        <v>4</v>
      </c>
    </row>
    <row r="43037" spans="6:6">
      <c r="F43037" s="1" t="s">
        <v>4</v>
      </c>
    </row>
    <row r="43038" spans="6:6">
      <c r="F43038" s="1" t="s">
        <v>4</v>
      </c>
    </row>
    <row r="43039" spans="6:6">
      <c r="F43039" s="1" t="s">
        <v>4</v>
      </c>
    </row>
    <row r="43040" spans="6:6">
      <c r="F43040" s="1" t="s">
        <v>4</v>
      </c>
    </row>
    <row r="43041" spans="6:6">
      <c r="F43041" s="1" t="s">
        <v>4</v>
      </c>
    </row>
    <row r="43042" spans="6:6">
      <c r="F43042" s="1" t="s">
        <v>4</v>
      </c>
    </row>
    <row r="43043" spans="6:6">
      <c r="F43043" s="1" t="s">
        <v>4</v>
      </c>
    </row>
    <row r="43044" spans="6:6">
      <c r="F43044" s="1" t="s">
        <v>4</v>
      </c>
    </row>
    <row r="43045" spans="6:6">
      <c r="F43045" s="1" t="s">
        <v>4</v>
      </c>
    </row>
    <row r="43046" spans="6:6">
      <c r="F43046" s="1" t="s">
        <v>4</v>
      </c>
    </row>
    <row r="43047" spans="6:6">
      <c r="F43047" s="1" t="s">
        <v>4</v>
      </c>
    </row>
    <row r="43048" spans="6:6">
      <c r="F43048" s="1" t="s">
        <v>4</v>
      </c>
    </row>
    <row r="43049" spans="6:6">
      <c r="F43049" s="1" t="s">
        <v>4</v>
      </c>
    </row>
    <row r="43050" spans="6:6">
      <c r="F43050" s="1" t="s">
        <v>4</v>
      </c>
    </row>
    <row r="43051" spans="6:6">
      <c r="F43051" s="1" t="s">
        <v>4</v>
      </c>
    </row>
    <row r="43052" spans="6:6">
      <c r="F43052" s="1" t="s">
        <v>4</v>
      </c>
    </row>
    <row r="43053" spans="6:6">
      <c r="F43053" s="1" t="s">
        <v>4</v>
      </c>
    </row>
    <row r="43054" spans="6:6">
      <c r="F43054" s="1" t="s">
        <v>4</v>
      </c>
    </row>
    <row r="43055" spans="6:6">
      <c r="F43055" s="1" t="s">
        <v>4</v>
      </c>
    </row>
    <row r="43056" spans="6:6">
      <c r="F43056" s="1" t="s">
        <v>4</v>
      </c>
    </row>
    <row r="43057" spans="6:6">
      <c r="F43057" s="1" t="s">
        <v>4</v>
      </c>
    </row>
    <row r="43058" spans="6:6">
      <c r="F43058" s="1" t="s">
        <v>4</v>
      </c>
    </row>
    <row r="43059" spans="6:6">
      <c r="F43059" s="1" t="s">
        <v>4</v>
      </c>
    </row>
    <row r="43060" spans="6:6">
      <c r="F43060" s="1" t="s">
        <v>4</v>
      </c>
    </row>
    <row r="43061" spans="6:6">
      <c r="F43061" s="1" t="s">
        <v>4</v>
      </c>
    </row>
    <row r="43062" spans="6:6">
      <c r="F43062" s="1" t="s">
        <v>4</v>
      </c>
    </row>
    <row r="43063" spans="6:6">
      <c r="F43063" s="1" t="s">
        <v>4</v>
      </c>
    </row>
    <row r="43064" spans="6:6">
      <c r="F43064" s="1" t="s">
        <v>4</v>
      </c>
    </row>
    <row r="43065" spans="6:6">
      <c r="F43065" s="1" t="s">
        <v>4</v>
      </c>
    </row>
    <row r="43066" spans="6:6">
      <c r="F43066" s="1" t="s">
        <v>4</v>
      </c>
    </row>
    <row r="43067" spans="6:6">
      <c r="F43067" s="1" t="s">
        <v>4</v>
      </c>
    </row>
    <row r="43068" spans="6:6">
      <c r="F43068" s="1" t="s">
        <v>4</v>
      </c>
    </row>
    <row r="43069" spans="6:6">
      <c r="F43069" s="1" t="s">
        <v>4</v>
      </c>
    </row>
    <row r="43070" spans="6:6">
      <c r="F43070" s="1" t="s">
        <v>4</v>
      </c>
    </row>
    <row r="43071" spans="6:6">
      <c r="F43071" s="1" t="s">
        <v>4</v>
      </c>
    </row>
    <row r="43072" spans="6:6">
      <c r="F43072" s="1" t="s">
        <v>4</v>
      </c>
    </row>
    <row r="43073" spans="6:6">
      <c r="F43073" s="1" t="s">
        <v>4</v>
      </c>
    </row>
    <row r="43074" spans="6:6">
      <c r="F43074" s="1" t="s">
        <v>4</v>
      </c>
    </row>
    <row r="43075" spans="6:6">
      <c r="F43075" s="1" t="s">
        <v>4</v>
      </c>
    </row>
    <row r="43076" spans="6:6">
      <c r="F43076" s="1" t="s">
        <v>4</v>
      </c>
    </row>
    <row r="43077" spans="6:6">
      <c r="F43077" s="1" t="s">
        <v>4</v>
      </c>
    </row>
    <row r="43078" spans="6:6">
      <c r="F43078" s="1" t="s">
        <v>4</v>
      </c>
    </row>
    <row r="43079" spans="6:6">
      <c r="F43079" s="1" t="s">
        <v>4</v>
      </c>
    </row>
    <row r="43080" spans="6:6">
      <c r="F43080" s="1" t="s">
        <v>4</v>
      </c>
    </row>
    <row r="43081" spans="6:6">
      <c r="F43081" s="1" t="s">
        <v>4</v>
      </c>
    </row>
    <row r="43082" spans="6:6">
      <c r="F43082" s="1" t="s">
        <v>4</v>
      </c>
    </row>
    <row r="43083" spans="6:6">
      <c r="F43083" s="1" t="s">
        <v>4</v>
      </c>
    </row>
    <row r="43084" spans="6:6">
      <c r="F43084" s="1" t="s">
        <v>4</v>
      </c>
    </row>
    <row r="43085" spans="6:6">
      <c r="F43085" s="1" t="s">
        <v>4</v>
      </c>
    </row>
    <row r="43086" spans="6:6">
      <c r="F43086" s="1" t="s">
        <v>4</v>
      </c>
    </row>
    <row r="43087" spans="6:6">
      <c r="F43087" s="1" t="s">
        <v>4</v>
      </c>
    </row>
    <row r="43088" spans="6:6">
      <c r="F43088" s="1" t="s">
        <v>4</v>
      </c>
    </row>
    <row r="43089" spans="6:6">
      <c r="F43089" s="1" t="s">
        <v>4</v>
      </c>
    </row>
    <row r="43090" spans="6:6">
      <c r="F43090" s="1" t="s">
        <v>4</v>
      </c>
    </row>
    <row r="43091" spans="6:6">
      <c r="F43091" s="1" t="s">
        <v>4</v>
      </c>
    </row>
    <row r="43092" spans="6:6">
      <c r="F43092" s="1" t="s">
        <v>4</v>
      </c>
    </row>
    <row r="43093" spans="6:6">
      <c r="F43093" s="1" t="s">
        <v>4</v>
      </c>
    </row>
    <row r="43094" spans="6:6">
      <c r="F43094" s="1" t="s">
        <v>4</v>
      </c>
    </row>
    <row r="43095" spans="6:6">
      <c r="F43095" s="1" t="s">
        <v>4</v>
      </c>
    </row>
    <row r="43096" spans="6:6">
      <c r="F43096" s="1" t="s">
        <v>4</v>
      </c>
    </row>
    <row r="43097" spans="6:6">
      <c r="F43097" s="1" t="s">
        <v>4</v>
      </c>
    </row>
    <row r="43098" spans="6:6">
      <c r="F43098" s="1" t="s">
        <v>4</v>
      </c>
    </row>
    <row r="43099" spans="6:6">
      <c r="F43099" s="1" t="s">
        <v>4</v>
      </c>
    </row>
    <row r="43100" spans="6:6">
      <c r="F43100" s="1" t="s">
        <v>4</v>
      </c>
    </row>
    <row r="43101" spans="6:6">
      <c r="F43101" s="1" t="s">
        <v>4</v>
      </c>
    </row>
    <row r="43102" spans="6:6">
      <c r="F43102" s="1" t="s">
        <v>4</v>
      </c>
    </row>
    <row r="43103" spans="6:6">
      <c r="F43103" s="1" t="s">
        <v>4</v>
      </c>
    </row>
    <row r="43104" spans="6:6">
      <c r="F43104" s="1" t="s">
        <v>4</v>
      </c>
    </row>
    <row r="43105" spans="6:6">
      <c r="F43105" s="1" t="s">
        <v>4</v>
      </c>
    </row>
    <row r="43106" spans="6:6">
      <c r="F43106" s="1" t="s">
        <v>4</v>
      </c>
    </row>
    <row r="43107" spans="6:6">
      <c r="F43107" s="1" t="s">
        <v>4</v>
      </c>
    </row>
    <row r="43108" spans="6:6">
      <c r="F43108" s="1" t="s">
        <v>4</v>
      </c>
    </row>
    <row r="43109" spans="6:6">
      <c r="F43109" s="1" t="s">
        <v>4</v>
      </c>
    </row>
    <row r="43110" spans="6:6">
      <c r="F43110" s="1" t="s">
        <v>4</v>
      </c>
    </row>
    <row r="43111" spans="6:6">
      <c r="F43111" s="1" t="s">
        <v>4</v>
      </c>
    </row>
    <row r="43112" spans="6:6">
      <c r="F43112" s="1" t="s">
        <v>4</v>
      </c>
    </row>
    <row r="43113" spans="6:6">
      <c r="F43113" s="1" t="s">
        <v>4</v>
      </c>
    </row>
    <row r="43114" spans="6:6">
      <c r="F43114" s="1" t="s">
        <v>4</v>
      </c>
    </row>
    <row r="43115" spans="6:6">
      <c r="F43115" s="1" t="s">
        <v>4</v>
      </c>
    </row>
    <row r="43116" spans="6:6">
      <c r="F43116" s="1" t="s">
        <v>4</v>
      </c>
    </row>
    <row r="43117" spans="6:6">
      <c r="F43117" s="1" t="s">
        <v>4</v>
      </c>
    </row>
    <row r="43118" spans="6:6">
      <c r="F43118" s="1" t="s">
        <v>4</v>
      </c>
    </row>
    <row r="43119" spans="6:6">
      <c r="F43119" s="1" t="s">
        <v>4</v>
      </c>
    </row>
    <row r="43120" spans="6:6">
      <c r="F43120" s="1" t="s">
        <v>4</v>
      </c>
    </row>
    <row r="43121" spans="6:6">
      <c r="F43121" s="1" t="s">
        <v>4</v>
      </c>
    </row>
    <row r="43122" spans="6:6">
      <c r="F43122" s="1" t="s">
        <v>4</v>
      </c>
    </row>
    <row r="43123" spans="6:6">
      <c r="F43123" s="1" t="s">
        <v>4</v>
      </c>
    </row>
    <row r="43124" spans="6:6">
      <c r="F43124" s="1" t="s">
        <v>4</v>
      </c>
    </row>
    <row r="43125" spans="6:6">
      <c r="F43125" s="1" t="s">
        <v>4</v>
      </c>
    </row>
    <row r="43126" spans="6:6">
      <c r="F43126" s="1" t="s">
        <v>4</v>
      </c>
    </row>
    <row r="43127" spans="6:6">
      <c r="F43127" s="1" t="s">
        <v>4</v>
      </c>
    </row>
    <row r="43128" spans="6:6">
      <c r="F43128" s="1" t="s">
        <v>4</v>
      </c>
    </row>
    <row r="43129" spans="6:6">
      <c r="F43129" s="1" t="s">
        <v>4</v>
      </c>
    </row>
    <row r="43130" spans="6:6">
      <c r="F43130" s="1" t="s">
        <v>4</v>
      </c>
    </row>
    <row r="43131" spans="6:6">
      <c r="F43131" s="1" t="s">
        <v>4</v>
      </c>
    </row>
    <row r="43132" spans="6:6">
      <c r="F43132" s="1" t="s">
        <v>4</v>
      </c>
    </row>
    <row r="43133" spans="6:6">
      <c r="F43133" s="1" t="s">
        <v>4</v>
      </c>
    </row>
    <row r="43134" spans="6:6">
      <c r="F43134" s="1" t="s">
        <v>4</v>
      </c>
    </row>
    <row r="43135" spans="6:6">
      <c r="F43135" s="1" t="s">
        <v>4</v>
      </c>
    </row>
    <row r="43136" spans="6:6">
      <c r="F43136" s="1" t="s">
        <v>4</v>
      </c>
    </row>
    <row r="43137" spans="6:6">
      <c r="F43137" s="1" t="s">
        <v>4</v>
      </c>
    </row>
    <row r="43138" spans="6:6">
      <c r="F43138" s="1" t="s">
        <v>4</v>
      </c>
    </row>
    <row r="43139" spans="6:6">
      <c r="F43139" s="1" t="s">
        <v>4</v>
      </c>
    </row>
    <row r="43140" spans="6:6">
      <c r="F43140" s="1" t="s">
        <v>4</v>
      </c>
    </row>
    <row r="43141" spans="6:6">
      <c r="F43141" s="1" t="s">
        <v>4</v>
      </c>
    </row>
    <row r="43142" spans="6:6">
      <c r="F43142" s="1" t="s">
        <v>4</v>
      </c>
    </row>
    <row r="43143" spans="6:6">
      <c r="F43143" s="1" t="s">
        <v>4</v>
      </c>
    </row>
    <row r="43144" spans="6:6">
      <c r="F43144" s="1" t="s">
        <v>4</v>
      </c>
    </row>
    <row r="43145" spans="6:6">
      <c r="F43145" s="1" t="s">
        <v>4</v>
      </c>
    </row>
    <row r="43146" spans="6:6">
      <c r="F43146" s="1" t="s">
        <v>4</v>
      </c>
    </row>
    <row r="43147" spans="6:6">
      <c r="F43147" s="1" t="s">
        <v>4</v>
      </c>
    </row>
    <row r="43148" spans="6:6">
      <c r="F43148" s="1" t="s">
        <v>4</v>
      </c>
    </row>
    <row r="43149" spans="6:6">
      <c r="F43149" s="1" t="s">
        <v>4</v>
      </c>
    </row>
    <row r="43150" spans="6:6">
      <c r="F43150" s="1" t="s">
        <v>4</v>
      </c>
    </row>
    <row r="43151" spans="6:6">
      <c r="F43151" s="1" t="s">
        <v>4</v>
      </c>
    </row>
    <row r="43152" spans="6:6">
      <c r="F43152" s="1" t="s">
        <v>4</v>
      </c>
    </row>
    <row r="43153" spans="6:6">
      <c r="F43153" s="1" t="s">
        <v>4</v>
      </c>
    </row>
    <row r="43154" spans="6:6">
      <c r="F43154" s="1" t="s">
        <v>4</v>
      </c>
    </row>
    <row r="43155" spans="6:6">
      <c r="F43155" s="1" t="s">
        <v>4</v>
      </c>
    </row>
    <row r="43156" spans="6:6">
      <c r="F43156" s="1" t="s">
        <v>4</v>
      </c>
    </row>
    <row r="43157" spans="6:6">
      <c r="F43157" s="1" t="s">
        <v>4</v>
      </c>
    </row>
    <row r="43158" spans="6:6">
      <c r="F43158" s="1" t="s">
        <v>4</v>
      </c>
    </row>
    <row r="43159" spans="6:6">
      <c r="F43159" s="1" t="s">
        <v>4</v>
      </c>
    </row>
    <row r="43160" spans="6:6">
      <c r="F43160" s="1" t="s">
        <v>4</v>
      </c>
    </row>
    <row r="43161" spans="6:6">
      <c r="F43161" s="1" t="s">
        <v>4</v>
      </c>
    </row>
    <row r="43162" spans="6:6">
      <c r="F43162" s="1" t="s">
        <v>4</v>
      </c>
    </row>
    <row r="43163" spans="6:6">
      <c r="F43163" s="1" t="s">
        <v>4</v>
      </c>
    </row>
    <row r="43164" spans="6:6">
      <c r="F43164" s="1" t="s">
        <v>4</v>
      </c>
    </row>
    <row r="43165" spans="6:6">
      <c r="F43165" s="1" t="s">
        <v>4</v>
      </c>
    </row>
    <row r="43166" spans="6:6">
      <c r="F43166" s="1" t="s">
        <v>4</v>
      </c>
    </row>
    <row r="43167" spans="6:6">
      <c r="F43167" s="1" t="s">
        <v>4</v>
      </c>
    </row>
    <row r="43168" spans="6:6">
      <c r="F43168" s="1" t="s">
        <v>4</v>
      </c>
    </row>
    <row r="43169" spans="6:6">
      <c r="F43169" s="1" t="s">
        <v>4</v>
      </c>
    </row>
    <row r="43170" spans="6:6">
      <c r="F43170" s="1" t="s">
        <v>4</v>
      </c>
    </row>
    <row r="43171" spans="6:6">
      <c r="F43171" s="1" t="s">
        <v>4</v>
      </c>
    </row>
    <row r="43172" spans="6:6">
      <c r="F43172" s="1" t="s">
        <v>4</v>
      </c>
    </row>
    <row r="43173" spans="6:6">
      <c r="F43173" s="1" t="s">
        <v>4</v>
      </c>
    </row>
    <row r="43174" spans="6:6">
      <c r="F43174" s="1" t="s">
        <v>4</v>
      </c>
    </row>
    <row r="43175" spans="6:6">
      <c r="F43175" s="1" t="s">
        <v>4</v>
      </c>
    </row>
    <row r="43176" spans="6:6">
      <c r="F43176" s="1" t="s">
        <v>4</v>
      </c>
    </row>
    <row r="43177" spans="6:6">
      <c r="F43177" s="1" t="s">
        <v>4</v>
      </c>
    </row>
    <row r="43178" spans="6:6">
      <c r="F43178" s="1" t="s">
        <v>4</v>
      </c>
    </row>
    <row r="43179" spans="6:6">
      <c r="F43179" s="1" t="s">
        <v>4</v>
      </c>
    </row>
    <row r="43180" spans="6:6">
      <c r="F43180" s="1" t="s">
        <v>4</v>
      </c>
    </row>
    <row r="43181" spans="6:6">
      <c r="F43181" s="1" t="s">
        <v>4</v>
      </c>
    </row>
    <row r="43182" spans="6:6">
      <c r="F43182" s="1" t="s">
        <v>4</v>
      </c>
    </row>
    <row r="43183" spans="6:6">
      <c r="F43183" s="1" t="s">
        <v>4</v>
      </c>
    </row>
    <row r="43184" spans="6:6">
      <c r="F43184" s="1" t="s">
        <v>4</v>
      </c>
    </row>
    <row r="43185" spans="6:6">
      <c r="F43185" s="1" t="s">
        <v>4</v>
      </c>
    </row>
    <row r="43186" spans="6:6">
      <c r="F43186" s="1" t="s">
        <v>4</v>
      </c>
    </row>
    <row r="43187" spans="6:6">
      <c r="F43187" s="1" t="s">
        <v>4</v>
      </c>
    </row>
    <row r="43188" spans="6:6">
      <c r="F43188" s="1" t="s">
        <v>4</v>
      </c>
    </row>
    <row r="43189" spans="6:6">
      <c r="F43189" s="1" t="s">
        <v>4</v>
      </c>
    </row>
    <row r="43190" spans="6:6">
      <c r="F43190" s="1" t="s">
        <v>4</v>
      </c>
    </row>
    <row r="43191" spans="6:6">
      <c r="F43191" s="1" t="s">
        <v>4</v>
      </c>
    </row>
    <row r="43192" spans="6:6">
      <c r="F43192" s="1" t="s">
        <v>4</v>
      </c>
    </row>
    <row r="43193" spans="6:6">
      <c r="F43193" s="1" t="s">
        <v>4</v>
      </c>
    </row>
    <row r="43194" spans="6:6">
      <c r="F43194" s="1" t="s">
        <v>4</v>
      </c>
    </row>
    <row r="43195" spans="6:6">
      <c r="F43195" s="1" t="s">
        <v>4</v>
      </c>
    </row>
    <row r="43196" spans="6:6">
      <c r="F43196" s="1" t="s">
        <v>4</v>
      </c>
    </row>
    <row r="43197" spans="6:6">
      <c r="F43197" s="1" t="s">
        <v>4</v>
      </c>
    </row>
    <row r="43198" spans="6:6">
      <c r="F43198" s="1" t="s">
        <v>4</v>
      </c>
    </row>
    <row r="43199" spans="6:6">
      <c r="F43199" s="1" t="s">
        <v>4</v>
      </c>
    </row>
    <row r="43200" spans="6:6">
      <c r="F43200" s="1" t="s">
        <v>4</v>
      </c>
    </row>
    <row r="43201" spans="6:6">
      <c r="F43201" s="1" t="s">
        <v>4</v>
      </c>
    </row>
    <row r="43202" spans="6:6">
      <c r="F43202" s="1" t="s">
        <v>4</v>
      </c>
    </row>
    <row r="43203" spans="6:6">
      <c r="F43203" s="1" t="s">
        <v>4</v>
      </c>
    </row>
    <row r="43204" spans="6:6">
      <c r="F43204" s="1" t="s">
        <v>4</v>
      </c>
    </row>
    <row r="43205" spans="6:6">
      <c r="F43205" s="1" t="s">
        <v>4</v>
      </c>
    </row>
    <row r="43206" spans="6:6">
      <c r="F43206" s="1" t="s">
        <v>4</v>
      </c>
    </row>
    <row r="43207" spans="6:6">
      <c r="F43207" s="1" t="s">
        <v>4</v>
      </c>
    </row>
    <row r="43208" spans="6:6">
      <c r="F43208" s="1" t="s">
        <v>4</v>
      </c>
    </row>
    <row r="43209" spans="6:6">
      <c r="F43209" s="1" t="s">
        <v>4</v>
      </c>
    </row>
    <row r="43210" spans="6:6">
      <c r="F43210" s="1" t="s">
        <v>4</v>
      </c>
    </row>
    <row r="43211" spans="6:6">
      <c r="F43211" s="1" t="s">
        <v>4</v>
      </c>
    </row>
    <row r="43212" spans="6:6">
      <c r="F43212" s="1" t="s">
        <v>4</v>
      </c>
    </row>
    <row r="43213" spans="6:6">
      <c r="F43213" s="1" t="s">
        <v>4</v>
      </c>
    </row>
    <row r="43214" spans="6:6">
      <c r="F43214" s="1" t="s">
        <v>4</v>
      </c>
    </row>
    <row r="43215" spans="6:6">
      <c r="F43215" s="1" t="s">
        <v>4</v>
      </c>
    </row>
    <row r="43216" spans="6:6">
      <c r="F43216" s="1" t="s">
        <v>4</v>
      </c>
    </row>
    <row r="43217" spans="6:6">
      <c r="F43217" s="1" t="s">
        <v>4</v>
      </c>
    </row>
    <row r="43218" spans="6:6">
      <c r="F43218" s="1" t="s">
        <v>4</v>
      </c>
    </row>
    <row r="43219" spans="6:6">
      <c r="F43219" s="1" t="s">
        <v>4</v>
      </c>
    </row>
    <row r="43220" spans="6:6">
      <c r="F43220" s="1" t="s">
        <v>4</v>
      </c>
    </row>
    <row r="43221" spans="6:6">
      <c r="F43221" s="1" t="s">
        <v>4</v>
      </c>
    </row>
    <row r="43222" spans="6:6">
      <c r="F43222" s="1" t="s">
        <v>4</v>
      </c>
    </row>
    <row r="43223" spans="6:6">
      <c r="F43223" s="1" t="s">
        <v>4</v>
      </c>
    </row>
    <row r="43224" spans="6:6">
      <c r="F43224" s="1" t="s">
        <v>4</v>
      </c>
    </row>
    <row r="43225" spans="6:6">
      <c r="F43225" s="1" t="s">
        <v>4</v>
      </c>
    </row>
    <row r="43226" spans="6:6">
      <c r="F43226" s="1" t="s">
        <v>4</v>
      </c>
    </row>
    <row r="43227" spans="6:6">
      <c r="F43227" s="1" t="s">
        <v>4</v>
      </c>
    </row>
    <row r="43228" spans="6:6">
      <c r="F43228" s="1" t="s">
        <v>4</v>
      </c>
    </row>
    <row r="43229" spans="6:6">
      <c r="F43229" s="1" t="s">
        <v>4</v>
      </c>
    </row>
    <row r="43230" spans="6:6">
      <c r="F43230" s="1" t="s">
        <v>4</v>
      </c>
    </row>
    <row r="43231" spans="6:6">
      <c r="F43231" s="1" t="s">
        <v>4</v>
      </c>
    </row>
    <row r="43232" spans="6:6">
      <c r="F43232" s="1" t="s">
        <v>4</v>
      </c>
    </row>
    <row r="43233" spans="6:6">
      <c r="F43233" s="1" t="s">
        <v>4</v>
      </c>
    </row>
    <row r="43234" spans="6:6">
      <c r="F43234" s="1" t="s">
        <v>4</v>
      </c>
    </row>
    <row r="43235" spans="6:6">
      <c r="F43235" s="1" t="s">
        <v>4</v>
      </c>
    </row>
    <row r="43236" spans="6:6">
      <c r="F43236" s="1" t="s">
        <v>4</v>
      </c>
    </row>
    <row r="43237" spans="6:6">
      <c r="F43237" s="1" t="s">
        <v>4</v>
      </c>
    </row>
    <row r="43238" spans="6:6">
      <c r="F43238" s="1" t="s">
        <v>4</v>
      </c>
    </row>
    <row r="43239" spans="6:6">
      <c r="F43239" s="1" t="s">
        <v>4</v>
      </c>
    </row>
    <row r="43240" spans="6:6">
      <c r="F43240" s="1" t="s">
        <v>4</v>
      </c>
    </row>
    <row r="43241" spans="6:6">
      <c r="F43241" s="1" t="s">
        <v>4</v>
      </c>
    </row>
    <row r="43242" spans="6:6">
      <c r="F43242" s="1" t="s">
        <v>4</v>
      </c>
    </row>
    <row r="43243" spans="6:6">
      <c r="F43243" s="1" t="s">
        <v>4</v>
      </c>
    </row>
    <row r="43244" spans="6:6">
      <c r="F43244" s="1" t="s">
        <v>4</v>
      </c>
    </row>
    <row r="43245" spans="6:6">
      <c r="F43245" s="1" t="s">
        <v>4</v>
      </c>
    </row>
    <row r="43246" spans="6:6">
      <c r="F43246" s="1" t="s">
        <v>4</v>
      </c>
    </row>
    <row r="43247" spans="6:6">
      <c r="F43247" s="1" t="s">
        <v>4</v>
      </c>
    </row>
    <row r="43248" spans="6:6">
      <c r="F43248" s="1" t="s">
        <v>4</v>
      </c>
    </row>
    <row r="43249" spans="6:6">
      <c r="F43249" s="1" t="s">
        <v>4</v>
      </c>
    </row>
    <row r="43250" spans="6:6">
      <c r="F43250" s="1" t="s">
        <v>4</v>
      </c>
    </row>
    <row r="43251" spans="6:6">
      <c r="F43251" s="1" t="s">
        <v>4</v>
      </c>
    </row>
    <row r="43252" spans="6:6">
      <c r="F43252" s="1" t="s">
        <v>4</v>
      </c>
    </row>
    <row r="43253" spans="6:6">
      <c r="F43253" s="1" t="s">
        <v>4</v>
      </c>
    </row>
    <row r="43254" spans="6:6">
      <c r="F43254" s="1" t="s">
        <v>4</v>
      </c>
    </row>
    <row r="43255" spans="6:6">
      <c r="F43255" s="1" t="s">
        <v>4</v>
      </c>
    </row>
    <row r="43256" spans="6:6">
      <c r="F43256" s="1" t="s">
        <v>4</v>
      </c>
    </row>
    <row r="43257" spans="6:6">
      <c r="F43257" s="1" t="s">
        <v>4</v>
      </c>
    </row>
    <row r="43258" spans="6:6">
      <c r="F43258" s="1" t="s">
        <v>4</v>
      </c>
    </row>
    <row r="43259" spans="6:6">
      <c r="F43259" s="1" t="s">
        <v>4</v>
      </c>
    </row>
    <row r="43260" spans="6:6">
      <c r="F43260" s="1" t="s">
        <v>4</v>
      </c>
    </row>
    <row r="43261" spans="6:6">
      <c r="F43261" s="1" t="s">
        <v>4</v>
      </c>
    </row>
    <row r="43262" spans="6:6">
      <c r="F43262" s="1" t="s">
        <v>4</v>
      </c>
    </row>
    <row r="43263" spans="6:6">
      <c r="F43263" s="1" t="s">
        <v>4</v>
      </c>
    </row>
    <row r="43264" spans="6:6">
      <c r="F43264" s="1" t="s">
        <v>4</v>
      </c>
    </row>
    <row r="43265" spans="6:6">
      <c r="F43265" s="1" t="s">
        <v>4</v>
      </c>
    </row>
    <row r="43266" spans="6:6">
      <c r="F43266" s="1" t="s">
        <v>4</v>
      </c>
    </row>
    <row r="43267" spans="6:6">
      <c r="F43267" s="1" t="s">
        <v>4</v>
      </c>
    </row>
    <row r="43268" spans="6:6">
      <c r="F43268" s="1" t="s">
        <v>4</v>
      </c>
    </row>
    <row r="43269" spans="6:6">
      <c r="F43269" s="1" t="s">
        <v>4</v>
      </c>
    </row>
    <row r="43270" spans="6:6">
      <c r="F43270" s="1" t="s">
        <v>4</v>
      </c>
    </row>
    <row r="43271" spans="6:6">
      <c r="F43271" s="1" t="s">
        <v>4</v>
      </c>
    </row>
    <row r="43272" spans="6:6">
      <c r="F43272" s="1" t="s">
        <v>4</v>
      </c>
    </row>
    <row r="43273" spans="6:6">
      <c r="F43273" s="1" t="s">
        <v>4</v>
      </c>
    </row>
    <row r="43274" spans="6:6">
      <c r="F43274" s="1" t="s">
        <v>4</v>
      </c>
    </row>
    <row r="43275" spans="6:6">
      <c r="F43275" s="1" t="s">
        <v>4</v>
      </c>
    </row>
    <row r="43276" spans="6:6">
      <c r="F43276" s="1" t="s">
        <v>4</v>
      </c>
    </row>
    <row r="43277" spans="6:6">
      <c r="F43277" s="1" t="s">
        <v>4</v>
      </c>
    </row>
    <row r="43278" spans="6:6">
      <c r="F43278" s="1" t="s">
        <v>4</v>
      </c>
    </row>
    <row r="43279" spans="6:6">
      <c r="F43279" s="1" t="s">
        <v>4</v>
      </c>
    </row>
    <row r="43280" spans="6:6">
      <c r="F43280" s="1" t="s">
        <v>4</v>
      </c>
    </row>
    <row r="43281" spans="6:6">
      <c r="F43281" s="1" t="s">
        <v>4</v>
      </c>
    </row>
    <row r="43282" spans="6:6">
      <c r="F43282" s="1" t="s">
        <v>4</v>
      </c>
    </row>
    <row r="43283" spans="6:6">
      <c r="F43283" s="1" t="s">
        <v>4</v>
      </c>
    </row>
    <row r="43284" spans="6:6">
      <c r="F43284" s="1" t="s">
        <v>4</v>
      </c>
    </row>
    <row r="43285" spans="6:6">
      <c r="F43285" s="1" t="s">
        <v>4</v>
      </c>
    </row>
    <row r="43286" spans="6:6">
      <c r="F43286" s="1" t="s">
        <v>4</v>
      </c>
    </row>
    <row r="43287" spans="6:6">
      <c r="F43287" s="1" t="s">
        <v>4</v>
      </c>
    </row>
    <row r="43288" spans="6:6">
      <c r="F43288" s="1" t="s">
        <v>4</v>
      </c>
    </row>
    <row r="43289" spans="6:6">
      <c r="F43289" s="1" t="s">
        <v>4</v>
      </c>
    </row>
    <row r="43290" spans="6:6">
      <c r="F43290" s="1" t="s">
        <v>4</v>
      </c>
    </row>
    <row r="43291" spans="6:6">
      <c r="F43291" s="1" t="s">
        <v>4</v>
      </c>
    </row>
    <row r="43292" spans="6:6">
      <c r="F43292" s="1" t="s">
        <v>4</v>
      </c>
    </row>
    <row r="43293" spans="6:6">
      <c r="F43293" s="1" t="s">
        <v>4</v>
      </c>
    </row>
    <row r="43294" spans="6:6">
      <c r="F43294" s="1" t="s">
        <v>4</v>
      </c>
    </row>
    <row r="43295" spans="6:6">
      <c r="F43295" s="1" t="s">
        <v>4</v>
      </c>
    </row>
    <row r="43296" spans="6:6">
      <c r="F43296" s="1" t="s">
        <v>4</v>
      </c>
    </row>
    <row r="43297" spans="6:6">
      <c r="F43297" s="1" t="s">
        <v>4</v>
      </c>
    </row>
    <row r="43298" spans="6:6">
      <c r="F43298" s="1" t="s">
        <v>4</v>
      </c>
    </row>
    <row r="43299" spans="6:6">
      <c r="F43299" s="1" t="s">
        <v>4</v>
      </c>
    </row>
    <row r="43300" spans="6:6">
      <c r="F43300" s="1" t="s">
        <v>4</v>
      </c>
    </row>
    <row r="43301" spans="6:6">
      <c r="F43301" s="1" t="s">
        <v>4</v>
      </c>
    </row>
    <row r="43302" spans="6:6">
      <c r="F43302" s="1" t="s">
        <v>4</v>
      </c>
    </row>
    <row r="43303" spans="6:6">
      <c r="F43303" s="1" t="s">
        <v>4</v>
      </c>
    </row>
    <row r="43304" spans="6:6">
      <c r="F43304" s="1" t="s">
        <v>4</v>
      </c>
    </row>
    <row r="43305" spans="6:6">
      <c r="F43305" s="1" t="s">
        <v>4</v>
      </c>
    </row>
    <row r="43306" spans="6:6">
      <c r="F43306" s="1" t="s">
        <v>4</v>
      </c>
    </row>
    <row r="43307" spans="6:6">
      <c r="F43307" s="1" t="s">
        <v>4</v>
      </c>
    </row>
    <row r="43308" spans="6:6">
      <c r="F43308" s="1" t="s">
        <v>4</v>
      </c>
    </row>
    <row r="43309" spans="6:6">
      <c r="F43309" s="1" t="s">
        <v>4</v>
      </c>
    </row>
    <row r="43310" spans="6:6">
      <c r="F43310" s="1" t="s">
        <v>4</v>
      </c>
    </row>
    <row r="43311" spans="6:6">
      <c r="F43311" s="1" t="s">
        <v>4</v>
      </c>
    </row>
    <row r="43312" spans="6:6">
      <c r="F43312" s="1" t="s">
        <v>4</v>
      </c>
    </row>
    <row r="43313" spans="6:6">
      <c r="F43313" s="1" t="s">
        <v>4</v>
      </c>
    </row>
    <row r="43314" spans="6:6">
      <c r="F43314" s="1" t="s">
        <v>4</v>
      </c>
    </row>
    <row r="43315" spans="6:6">
      <c r="F43315" s="1" t="s">
        <v>4</v>
      </c>
    </row>
    <row r="43316" spans="6:6">
      <c r="F43316" s="1" t="s">
        <v>4</v>
      </c>
    </row>
    <row r="43317" spans="6:6">
      <c r="F43317" s="1" t="s">
        <v>4</v>
      </c>
    </row>
    <row r="43318" spans="6:6">
      <c r="F43318" s="1" t="s">
        <v>4</v>
      </c>
    </row>
    <row r="43319" spans="6:6">
      <c r="F43319" s="1" t="s">
        <v>4</v>
      </c>
    </row>
    <row r="43320" spans="6:6">
      <c r="F43320" s="1" t="s">
        <v>4</v>
      </c>
    </row>
    <row r="43321" spans="6:6">
      <c r="F43321" s="1" t="s">
        <v>4</v>
      </c>
    </row>
    <row r="43322" spans="6:6">
      <c r="F43322" s="1" t="s">
        <v>4</v>
      </c>
    </row>
    <row r="43323" spans="6:6">
      <c r="F43323" s="1" t="s">
        <v>4</v>
      </c>
    </row>
    <row r="43324" spans="6:6">
      <c r="F43324" s="1" t="s">
        <v>4</v>
      </c>
    </row>
    <row r="43325" spans="6:6">
      <c r="F43325" s="1" t="s">
        <v>4</v>
      </c>
    </row>
    <row r="43326" spans="6:6">
      <c r="F43326" s="1" t="s">
        <v>4</v>
      </c>
    </row>
    <row r="43327" spans="6:6">
      <c r="F43327" s="1" t="s">
        <v>4</v>
      </c>
    </row>
    <row r="43328" spans="6:6">
      <c r="F43328" s="1" t="s">
        <v>4</v>
      </c>
    </row>
    <row r="43329" spans="6:6">
      <c r="F43329" s="1" t="s">
        <v>4</v>
      </c>
    </row>
    <row r="43330" spans="6:6">
      <c r="F43330" s="1" t="s">
        <v>4</v>
      </c>
    </row>
    <row r="43331" spans="6:6">
      <c r="F43331" s="1" t="s">
        <v>4</v>
      </c>
    </row>
    <row r="43332" spans="6:6">
      <c r="F43332" s="1" t="s">
        <v>4</v>
      </c>
    </row>
    <row r="43333" spans="6:6">
      <c r="F43333" s="1" t="s">
        <v>4</v>
      </c>
    </row>
    <row r="43334" spans="6:6">
      <c r="F43334" s="1" t="s">
        <v>4</v>
      </c>
    </row>
    <row r="43335" spans="6:6">
      <c r="F43335" s="1" t="s">
        <v>4</v>
      </c>
    </row>
    <row r="43336" spans="6:6">
      <c r="F43336" s="1" t="s">
        <v>4</v>
      </c>
    </row>
    <row r="43337" spans="6:6">
      <c r="F43337" s="1" t="s">
        <v>4</v>
      </c>
    </row>
    <row r="43338" spans="6:6">
      <c r="F43338" s="1" t="s">
        <v>4</v>
      </c>
    </row>
    <row r="43339" spans="6:6">
      <c r="F43339" s="1" t="s">
        <v>4</v>
      </c>
    </row>
    <row r="43340" spans="6:6">
      <c r="F43340" s="1" t="s">
        <v>4</v>
      </c>
    </row>
    <row r="43341" spans="6:6">
      <c r="F43341" s="1" t="s">
        <v>4</v>
      </c>
    </row>
    <row r="43342" spans="6:6">
      <c r="F43342" s="1" t="s">
        <v>4</v>
      </c>
    </row>
    <row r="43343" spans="6:6">
      <c r="F43343" s="1" t="s">
        <v>4</v>
      </c>
    </row>
    <row r="43344" spans="6:6">
      <c r="F43344" s="1" t="s">
        <v>4</v>
      </c>
    </row>
    <row r="43345" spans="6:6">
      <c r="F43345" s="1" t="s">
        <v>4</v>
      </c>
    </row>
    <row r="43346" spans="6:6">
      <c r="F43346" s="1" t="s">
        <v>4</v>
      </c>
    </row>
    <row r="43347" spans="6:6">
      <c r="F43347" s="1" t="s">
        <v>4</v>
      </c>
    </row>
    <row r="43348" spans="6:6">
      <c r="F43348" s="1" t="s">
        <v>4</v>
      </c>
    </row>
    <row r="43349" spans="6:6">
      <c r="F43349" s="1" t="s">
        <v>4</v>
      </c>
    </row>
    <row r="43350" spans="6:6">
      <c r="F43350" s="1" t="s">
        <v>4</v>
      </c>
    </row>
    <row r="43351" spans="6:6">
      <c r="F43351" s="1" t="s">
        <v>4</v>
      </c>
    </row>
    <row r="43352" spans="6:6">
      <c r="F43352" s="1" t="s">
        <v>4</v>
      </c>
    </row>
    <row r="43353" spans="6:6">
      <c r="F43353" s="1" t="s">
        <v>4</v>
      </c>
    </row>
    <row r="43354" spans="6:6">
      <c r="F43354" s="1" t="s">
        <v>4</v>
      </c>
    </row>
    <row r="43355" spans="6:6">
      <c r="F43355" s="1" t="s">
        <v>4</v>
      </c>
    </row>
    <row r="43356" spans="6:6">
      <c r="F43356" s="1" t="s">
        <v>4</v>
      </c>
    </row>
    <row r="43357" spans="6:6">
      <c r="F43357" s="1" t="s">
        <v>4</v>
      </c>
    </row>
    <row r="43358" spans="6:6">
      <c r="F43358" s="1" t="s">
        <v>4</v>
      </c>
    </row>
    <row r="43359" spans="6:6">
      <c r="F43359" s="1" t="s">
        <v>4</v>
      </c>
    </row>
    <row r="43360" spans="6:6">
      <c r="F43360" s="1" t="s">
        <v>4</v>
      </c>
    </row>
    <row r="43361" spans="6:6">
      <c r="F43361" s="1" t="s">
        <v>4</v>
      </c>
    </row>
    <row r="43362" spans="6:6">
      <c r="F43362" s="1" t="s">
        <v>4</v>
      </c>
    </row>
    <row r="43363" spans="6:6">
      <c r="F43363" s="1" t="s">
        <v>4</v>
      </c>
    </row>
    <row r="43364" spans="6:6">
      <c r="F43364" s="1" t="s">
        <v>4</v>
      </c>
    </row>
    <row r="43365" spans="6:6">
      <c r="F43365" s="1" t="s">
        <v>4</v>
      </c>
    </row>
    <row r="43366" spans="6:6">
      <c r="F43366" s="1" t="s">
        <v>4</v>
      </c>
    </row>
    <row r="43367" spans="6:6">
      <c r="F43367" s="1" t="s">
        <v>4</v>
      </c>
    </row>
    <row r="43368" spans="6:6">
      <c r="F43368" s="1" t="s">
        <v>4</v>
      </c>
    </row>
    <row r="43369" spans="6:6">
      <c r="F43369" s="1" t="s">
        <v>4</v>
      </c>
    </row>
    <row r="43370" spans="6:6">
      <c r="F43370" s="1" t="s">
        <v>4</v>
      </c>
    </row>
    <row r="43371" spans="6:6">
      <c r="F43371" s="1" t="s">
        <v>4</v>
      </c>
    </row>
    <row r="43372" spans="6:6">
      <c r="F43372" s="1" t="s">
        <v>4</v>
      </c>
    </row>
    <row r="43373" spans="6:6">
      <c r="F43373" s="1" t="s">
        <v>4</v>
      </c>
    </row>
    <row r="43374" spans="6:6">
      <c r="F43374" s="1" t="s">
        <v>4</v>
      </c>
    </row>
    <row r="43375" spans="6:6">
      <c r="F43375" s="1" t="s">
        <v>4</v>
      </c>
    </row>
    <row r="43376" spans="6:6">
      <c r="F43376" s="1" t="s">
        <v>4</v>
      </c>
    </row>
    <row r="43377" spans="6:6">
      <c r="F43377" s="1" t="s">
        <v>4</v>
      </c>
    </row>
    <row r="43378" spans="6:6">
      <c r="F43378" s="1" t="s">
        <v>4</v>
      </c>
    </row>
    <row r="43379" spans="6:6">
      <c r="F43379" s="1" t="s">
        <v>4</v>
      </c>
    </row>
    <row r="43380" spans="6:6">
      <c r="F43380" s="1" t="s">
        <v>4</v>
      </c>
    </row>
    <row r="43381" spans="6:6">
      <c r="F43381" s="1" t="s">
        <v>4</v>
      </c>
    </row>
    <row r="43382" spans="6:6">
      <c r="F43382" s="1" t="s">
        <v>4</v>
      </c>
    </row>
    <row r="43383" spans="6:6">
      <c r="F43383" s="1" t="s">
        <v>4</v>
      </c>
    </row>
    <row r="43384" spans="6:6">
      <c r="F43384" s="1" t="s">
        <v>4</v>
      </c>
    </row>
    <row r="43385" spans="6:6">
      <c r="F43385" s="1" t="s">
        <v>4</v>
      </c>
    </row>
    <row r="43386" spans="6:6">
      <c r="F43386" s="1" t="s">
        <v>4</v>
      </c>
    </row>
    <row r="43387" spans="6:6">
      <c r="F43387" s="1" t="s">
        <v>4</v>
      </c>
    </row>
    <row r="43388" spans="6:6">
      <c r="F43388" s="1" t="s">
        <v>4</v>
      </c>
    </row>
    <row r="43389" spans="6:6">
      <c r="F43389" s="1" t="s">
        <v>4</v>
      </c>
    </row>
    <row r="43390" spans="6:6">
      <c r="F43390" s="1" t="s">
        <v>4</v>
      </c>
    </row>
    <row r="43391" spans="6:6">
      <c r="F43391" s="1" t="s">
        <v>4</v>
      </c>
    </row>
    <row r="43392" spans="6:6">
      <c r="F43392" s="1" t="s">
        <v>4</v>
      </c>
    </row>
    <row r="43393" spans="6:6">
      <c r="F43393" s="1" t="s">
        <v>4</v>
      </c>
    </row>
    <row r="43394" spans="6:6">
      <c r="F43394" s="1" t="s">
        <v>4</v>
      </c>
    </row>
    <row r="43395" spans="6:6">
      <c r="F43395" s="1" t="s">
        <v>4</v>
      </c>
    </row>
    <row r="43396" spans="6:6">
      <c r="F43396" s="1" t="s">
        <v>4</v>
      </c>
    </row>
    <row r="43397" spans="6:6">
      <c r="F43397" s="1" t="s">
        <v>4</v>
      </c>
    </row>
    <row r="43398" spans="6:6">
      <c r="F43398" s="1" t="s">
        <v>4</v>
      </c>
    </row>
    <row r="43399" spans="6:6">
      <c r="F43399" s="1" t="s">
        <v>4</v>
      </c>
    </row>
    <row r="43400" spans="6:6">
      <c r="F43400" s="1" t="s">
        <v>4</v>
      </c>
    </row>
    <row r="43401" spans="6:6">
      <c r="F43401" s="1" t="s">
        <v>4</v>
      </c>
    </row>
    <row r="43402" spans="6:6">
      <c r="F43402" s="1" t="s">
        <v>4</v>
      </c>
    </row>
    <row r="43403" spans="6:6">
      <c r="F43403" s="1" t="s">
        <v>4</v>
      </c>
    </row>
    <row r="43404" spans="6:6">
      <c r="F43404" s="1" t="s">
        <v>4</v>
      </c>
    </row>
    <row r="43405" spans="6:6">
      <c r="F43405" s="1" t="s">
        <v>4</v>
      </c>
    </row>
    <row r="43406" spans="6:6">
      <c r="F43406" s="1" t="s">
        <v>4</v>
      </c>
    </row>
    <row r="43407" spans="6:6">
      <c r="F43407" s="1" t="s">
        <v>4</v>
      </c>
    </row>
    <row r="43408" spans="6:6">
      <c r="F43408" s="1" t="s">
        <v>4</v>
      </c>
    </row>
    <row r="43409" spans="6:6">
      <c r="F43409" s="1" t="s">
        <v>4</v>
      </c>
    </row>
    <row r="43410" spans="6:6">
      <c r="F43410" s="1" t="s">
        <v>4</v>
      </c>
    </row>
    <row r="43411" spans="6:6">
      <c r="F43411" s="1" t="s">
        <v>4</v>
      </c>
    </row>
    <row r="43412" spans="6:6">
      <c r="F43412" s="1" t="s">
        <v>4</v>
      </c>
    </row>
    <row r="43413" spans="6:6">
      <c r="F43413" s="1" t="s">
        <v>4</v>
      </c>
    </row>
    <row r="43414" spans="6:6">
      <c r="F43414" s="1" t="s">
        <v>4</v>
      </c>
    </row>
    <row r="43415" spans="6:6">
      <c r="F43415" s="1" t="s">
        <v>4</v>
      </c>
    </row>
    <row r="43416" spans="6:6">
      <c r="F43416" s="1" t="s">
        <v>4</v>
      </c>
    </row>
    <row r="43417" spans="6:6">
      <c r="F43417" s="1" t="s">
        <v>4</v>
      </c>
    </row>
    <row r="43418" spans="6:6">
      <c r="F43418" s="1" t="s">
        <v>4</v>
      </c>
    </row>
    <row r="43419" spans="6:6">
      <c r="F43419" s="1" t="s">
        <v>4</v>
      </c>
    </row>
    <row r="43420" spans="6:6">
      <c r="F43420" s="1" t="s">
        <v>4</v>
      </c>
    </row>
    <row r="43421" spans="6:6">
      <c r="F43421" s="1" t="s">
        <v>4</v>
      </c>
    </row>
    <row r="43422" spans="6:6">
      <c r="F43422" s="1" t="s">
        <v>4</v>
      </c>
    </row>
    <row r="43423" spans="6:6">
      <c r="F43423" s="1" t="s">
        <v>4</v>
      </c>
    </row>
    <row r="43424" spans="6:6">
      <c r="F43424" s="1" t="s">
        <v>4</v>
      </c>
    </row>
    <row r="43425" spans="6:6">
      <c r="F43425" s="1" t="s">
        <v>4</v>
      </c>
    </row>
    <row r="43426" spans="6:6">
      <c r="F43426" s="1" t="s">
        <v>4</v>
      </c>
    </row>
    <row r="43427" spans="6:6">
      <c r="F43427" s="1" t="s">
        <v>4</v>
      </c>
    </row>
    <row r="43428" spans="6:6">
      <c r="F43428" s="1" t="s">
        <v>4</v>
      </c>
    </row>
    <row r="43429" spans="6:6">
      <c r="F43429" s="1" t="s">
        <v>4</v>
      </c>
    </row>
    <row r="43430" spans="6:6">
      <c r="F43430" s="1" t="s">
        <v>4</v>
      </c>
    </row>
    <row r="43431" spans="6:6">
      <c r="F43431" s="1" t="s">
        <v>4</v>
      </c>
    </row>
    <row r="43432" spans="6:6">
      <c r="F43432" s="1" t="s">
        <v>4</v>
      </c>
    </row>
    <row r="43433" spans="6:6">
      <c r="F43433" s="1" t="s">
        <v>4</v>
      </c>
    </row>
    <row r="43434" spans="6:6">
      <c r="F43434" s="1" t="s">
        <v>4</v>
      </c>
    </row>
    <row r="43435" spans="6:6">
      <c r="F43435" s="1" t="s">
        <v>4</v>
      </c>
    </row>
    <row r="43436" spans="6:6">
      <c r="F43436" s="1" t="s">
        <v>4</v>
      </c>
    </row>
    <row r="43437" spans="6:6">
      <c r="F43437" s="1" t="s">
        <v>4</v>
      </c>
    </row>
    <row r="43438" spans="6:6">
      <c r="F43438" s="1" t="s">
        <v>4</v>
      </c>
    </row>
    <row r="43439" spans="6:6">
      <c r="F43439" s="1" t="s">
        <v>4</v>
      </c>
    </row>
    <row r="43440" spans="6:6">
      <c r="F43440" s="1" t="s">
        <v>4</v>
      </c>
    </row>
    <row r="43441" spans="6:6">
      <c r="F43441" s="1" t="s">
        <v>4</v>
      </c>
    </row>
    <row r="43442" spans="6:6">
      <c r="F43442" s="1" t="s">
        <v>4</v>
      </c>
    </row>
    <row r="43443" spans="6:6">
      <c r="F43443" s="1" t="s">
        <v>4</v>
      </c>
    </row>
    <row r="43444" spans="6:6">
      <c r="F43444" s="1" t="s">
        <v>4</v>
      </c>
    </row>
    <row r="43445" spans="6:6">
      <c r="F43445" s="1" t="s">
        <v>4</v>
      </c>
    </row>
    <row r="43446" spans="6:6">
      <c r="F43446" s="1" t="s">
        <v>4</v>
      </c>
    </row>
    <row r="43447" spans="6:6">
      <c r="F43447" s="1" t="s">
        <v>4</v>
      </c>
    </row>
    <row r="43448" spans="6:6">
      <c r="F43448" s="1" t="s">
        <v>4</v>
      </c>
    </row>
    <row r="43449" spans="6:6">
      <c r="F43449" s="1" t="s">
        <v>4</v>
      </c>
    </row>
    <row r="43450" spans="6:6">
      <c r="F43450" s="1" t="s">
        <v>4</v>
      </c>
    </row>
    <row r="43451" spans="6:6">
      <c r="F43451" s="1" t="s">
        <v>4</v>
      </c>
    </row>
    <row r="43452" spans="6:6">
      <c r="F43452" s="1" t="s">
        <v>4</v>
      </c>
    </row>
    <row r="43453" spans="6:6">
      <c r="F43453" s="1" t="s">
        <v>4</v>
      </c>
    </row>
    <row r="43454" spans="6:6">
      <c r="F43454" s="1" t="s">
        <v>4</v>
      </c>
    </row>
    <row r="43455" spans="6:6">
      <c r="F43455" s="1" t="s">
        <v>4</v>
      </c>
    </row>
    <row r="43456" spans="6:6">
      <c r="F43456" s="1" t="s">
        <v>4</v>
      </c>
    </row>
    <row r="43457" spans="6:6">
      <c r="F43457" s="1" t="s">
        <v>4</v>
      </c>
    </row>
    <row r="43458" spans="6:6">
      <c r="F43458" s="1" t="s">
        <v>4</v>
      </c>
    </row>
    <row r="43459" spans="6:6">
      <c r="F43459" s="1" t="s">
        <v>4</v>
      </c>
    </row>
    <row r="43460" spans="6:6">
      <c r="F43460" s="1" t="s">
        <v>4</v>
      </c>
    </row>
    <row r="43461" spans="6:6">
      <c r="F43461" s="1" t="s">
        <v>4</v>
      </c>
    </row>
    <row r="43462" spans="6:6">
      <c r="F43462" s="1" t="s">
        <v>4</v>
      </c>
    </row>
    <row r="43463" spans="6:6">
      <c r="F43463" s="1" t="s">
        <v>4</v>
      </c>
    </row>
    <row r="43464" spans="6:6">
      <c r="F43464" s="1" t="s">
        <v>4</v>
      </c>
    </row>
    <row r="43465" spans="6:6">
      <c r="F43465" s="1" t="s">
        <v>4</v>
      </c>
    </row>
    <row r="43466" spans="6:6">
      <c r="F43466" s="1" t="s">
        <v>4</v>
      </c>
    </row>
    <row r="43467" spans="6:6">
      <c r="F43467" s="1" t="s">
        <v>4</v>
      </c>
    </row>
    <row r="43468" spans="6:6">
      <c r="F43468" s="1" t="s">
        <v>4</v>
      </c>
    </row>
    <row r="43469" spans="6:6">
      <c r="F43469" s="1" t="s">
        <v>4</v>
      </c>
    </row>
    <row r="43470" spans="6:6">
      <c r="F43470" s="1" t="s">
        <v>4</v>
      </c>
    </row>
    <row r="43471" spans="6:6">
      <c r="F43471" s="1" t="s">
        <v>4</v>
      </c>
    </row>
    <row r="43472" spans="6:6">
      <c r="F43472" s="1" t="s">
        <v>4</v>
      </c>
    </row>
    <row r="43473" spans="6:6">
      <c r="F43473" s="1" t="s">
        <v>4</v>
      </c>
    </row>
    <row r="43474" spans="6:6">
      <c r="F43474" s="1" t="s">
        <v>4</v>
      </c>
    </row>
    <row r="43475" spans="6:6">
      <c r="F43475" s="1" t="s">
        <v>4</v>
      </c>
    </row>
    <row r="43476" spans="6:6">
      <c r="F43476" s="1" t="s">
        <v>4</v>
      </c>
    </row>
    <row r="43477" spans="6:6">
      <c r="F43477" s="1" t="s">
        <v>4</v>
      </c>
    </row>
    <row r="43478" spans="6:6">
      <c r="F43478" s="1" t="s">
        <v>4</v>
      </c>
    </row>
    <row r="43479" spans="6:6">
      <c r="F43479" s="1" t="s">
        <v>4</v>
      </c>
    </row>
    <row r="43480" spans="6:6">
      <c r="F43480" s="1" t="s">
        <v>4</v>
      </c>
    </row>
    <row r="43481" spans="6:6">
      <c r="F43481" s="1" t="s">
        <v>4</v>
      </c>
    </row>
    <row r="43482" spans="6:6">
      <c r="F43482" s="1" t="s">
        <v>4</v>
      </c>
    </row>
    <row r="43483" spans="6:6">
      <c r="F43483" s="1" t="s">
        <v>4</v>
      </c>
    </row>
    <row r="43484" spans="6:6">
      <c r="F43484" s="1" t="s">
        <v>4</v>
      </c>
    </row>
    <row r="43485" spans="6:6">
      <c r="F43485" s="1" t="s">
        <v>4</v>
      </c>
    </row>
    <row r="43486" spans="6:6">
      <c r="F43486" s="1" t="s">
        <v>4</v>
      </c>
    </row>
    <row r="43487" spans="6:6">
      <c r="F43487" s="1" t="s">
        <v>4</v>
      </c>
    </row>
    <row r="43488" spans="6:6">
      <c r="F43488" s="1" t="s">
        <v>4</v>
      </c>
    </row>
    <row r="43489" spans="6:6">
      <c r="F43489" s="1" t="s">
        <v>4</v>
      </c>
    </row>
    <row r="43490" spans="6:6">
      <c r="F43490" s="1" t="s">
        <v>4</v>
      </c>
    </row>
    <row r="43491" spans="6:6">
      <c r="F43491" s="1" t="s">
        <v>4</v>
      </c>
    </row>
    <row r="43492" spans="6:6">
      <c r="F43492" s="1" t="s">
        <v>4</v>
      </c>
    </row>
    <row r="43493" spans="6:6">
      <c r="F43493" s="1" t="s">
        <v>4</v>
      </c>
    </row>
    <row r="43494" spans="6:6">
      <c r="F43494" s="1" t="s">
        <v>4</v>
      </c>
    </row>
    <row r="43495" spans="6:6">
      <c r="F43495" s="1" t="s">
        <v>4</v>
      </c>
    </row>
    <row r="43496" spans="6:6">
      <c r="F43496" s="1" t="s">
        <v>4</v>
      </c>
    </row>
    <row r="43497" spans="6:6">
      <c r="F43497" s="1" t="s">
        <v>4</v>
      </c>
    </row>
    <row r="43498" spans="6:6">
      <c r="F43498" s="1" t="s">
        <v>4</v>
      </c>
    </row>
    <row r="43499" spans="6:6">
      <c r="F43499" s="1" t="s">
        <v>4</v>
      </c>
    </row>
    <row r="43500" spans="6:6">
      <c r="F43500" s="1" t="s">
        <v>4</v>
      </c>
    </row>
    <row r="43501" spans="6:6">
      <c r="F43501" s="1" t="s">
        <v>4</v>
      </c>
    </row>
    <row r="43502" spans="6:6">
      <c r="F43502" s="1" t="s">
        <v>4</v>
      </c>
    </row>
    <row r="43503" spans="6:6">
      <c r="F43503" s="1" t="s">
        <v>4</v>
      </c>
    </row>
    <row r="43504" spans="6:6">
      <c r="F43504" s="1" t="s">
        <v>4</v>
      </c>
    </row>
    <row r="43505" spans="6:6">
      <c r="F43505" s="1" t="s">
        <v>4</v>
      </c>
    </row>
    <row r="43506" spans="6:6">
      <c r="F43506" s="1" t="s">
        <v>4</v>
      </c>
    </row>
    <row r="43507" spans="6:6">
      <c r="F43507" s="1" t="s">
        <v>4</v>
      </c>
    </row>
    <row r="43508" spans="6:6">
      <c r="F43508" s="1" t="s">
        <v>4</v>
      </c>
    </row>
    <row r="43509" spans="6:6">
      <c r="F43509" s="1" t="s">
        <v>4</v>
      </c>
    </row>
    <row r="43510" spans="6:6">
      <c r="F43510" s="1" t="s">
        <v>4</v>
      </c>
    </row>
    <row r="43511" spans="6:6">
      <c r="F43511" s="1" t="s">
        <v>4</v>
      </c>
    </row>
    <row r="43512" spans="6:6">
      <c r="F43512" s="1" t="s">
        <v>4</v>
      </c>
    </row>
    <row r="43513" spans="6:6">
      <c r="F43513" s="1" t="s">
        <v>4</v>
      </c>
    </row>
    <row r="43514" spans="6:6">
      <c r="F43514" s="1" t="s">
        <v>4</v>
      </c>
    </row>
    <row r="43515" spans="6:6">
      <c r="F43515" s="1" t="s">
        <v>4</v>
      </c>
    </row>
    <row r="43516" spans="6:6">
      <c r="F43516" s="1" t="s">
        <v>4</v>
      </c>
    </row>
    <row r="43517" spans="6:6">
      <c r="F43517" s="1" t="s">
        <v>4</v>
      </c>
    </row>
    <row r="43518" spans="6:6">
      <c r="F43518" s="1" t="s">
        <v>4</v>
      </c>
    </row>
    <row r="43519" spans="6:6">
      <c r="F43519" s="1" t="s">
        <v>4</v>
      </c>
    </row>
    <row r="43520" spans="6:6">
      <c r="F43520" s="1" t="s">
        <v>4</v>
      </c>
    </row>
    <row r="43521" spans="6:6">
      <c r="F43521" s="1" t="s">
        <v>4</v>
      </c>
    </row>
    <row r="43522" spans="6:6">
      <c r="F43522" s="1" t="s">
        <v>4</v>
      </c>
    </row>
    <row r="43523" spans="6:6">
      <c r="F43523" s="1" t="s">
        <v>4</v>
      </c>
    </row>
    <row r="43524" spans="6:6">
      <c r="F43524" s="1" t="s">
        <v>4</v>
      </c>
    </row>
    <row r="43525" spans="6:6">
      <c r="F43525" s="1" t="s">
        <v>4</v>
      </c>
    </row>
    <row r="43526" spans="6:6">
      <c r="F43526" s="1" t="s">
        <v>4</v>
      </c>
    </row>
    <row r="43527" spans="6:6">
      <c r="F43527" s="1" t="s">
        <v>4</v>
      </c>
    </row>
    <row r="43528" spans="6:6">
      <c r="F43528" s="1" t="s">
        <v>4</v>
      </c>
    </row>
    <row r="43529" spans="6:6">
      <c r="F43529" s="1" t="s">
        <v>4</v>
      </c>
    </row>
    <row r="43530" spans="6:6">
      <c r="F43530" s="1" t="s">
        <v>4</v>
      </c>
    </row>
    <row r="43531" spans="6:6">
      <c r="F43531" s="1" t="s">
        <v>4</v>
      </c>
    </row>
    <row r="43532" spans="6:6">
      <c r="F43532" s="1" t="s">
        <v>4</v>
      </c>
    </row>
    <row r="43533" spans="6:6">
      <c r="F43533" s="1" t="s">
        <v>4</v>
      </c>
    </row>
    <row r="43534" spans="6:6">
      <c r="F43534" s="1" t="s">
        <v>4</v>
      </c>
    </row>
    <row r="43535" spans="6:6">
      <c r="F43535" s="1" t="s">
        <v>4</v>
      </c>
    </row>
    <row r="43536" spans="6:6">
      <c r="F43536" s="1" t="s">
        <v>4</v>
      </c>
    </row>
    <row r="43537" spans="6:6">
      <c r="F43537" s="1" t="s">
        <v>4</v>
      </c>
    </row>
    <row r="43538" spans="6:6">
      <c r="F43538" s="1" t="s">
        <v>4</v>
      </c>
    </row>
    <row r="43539" spans="6:6">
      <c r="F43539" s="1" t="s">
        <v>4</v>
      </c>
    </row>
    <row r="43540" spans="6:6">
      <c r="F43540" s="1" t="s">
        <v>4</v>
      </c>
    </row>
    <row r="43541" spans="6:6">
      <c r="F43541" s="1" t="s">
        <v>4</v>
      </c>
    </row>
    <row r="43542" spans="6:6">
      <c r="F43542" s="1" t="s">
        <v>4</v>
      </c>
    </row>
    <row r="43543" spans="6:6">
      <c r="F43543" s="1" t="s">
        <v>4</v>
      </c>
    </row>
    <row r="43544" spans="6:6">
      <c r="F43544" s="1" t="s">
        <v>4</v>
      </c>
    </row>
    <row r="43545" spans="6:6">
      <c r="F43545" s="1" t="s">
        <v>4</v>
      </c>
    </row>
    <row r="43546" spans="6:6">
      <c r="F43546" s="1" t="s">
        <v>4</v>
      </c>
    </row>
    <row r="43547" spans="6:6">
      <c r="F43547" s="1" t="s">
        <v>4</v>
      </c>
    </row>
    <row r="43548" spans="6:6">
      <c r="F43548" s="1" t="s">
        <v>4</v>
      </c>
    </row>
    <row r="43549" spans="6:6">
      <c r="F43549" s="1" t="s">
        <v>4</v>
      </c>
    </row>
    <row r="43550" spans="6:6">
      <c r="F43550" s="1" t="s">
        <v>4</v>
      </c>
    </row>
    <row r="43551" spans="6:6">
      <c r="F43551" s="1" t="s">
        <v>4</v>
      </c>
    </row>
    <row r="43552" spans="6:6">
      <c r="F43552" s="1" t="s">
        <v>4</v>
      </c>
    </row>
    <row r="43553" spans="6:6">
      <c r="F43553" s="1" t="s">
        <v>4</v>
      </c>
    </row>
    <row r="43554" spans="6:6">
      <c r="F43554" s="1" t="s">
        <v>4</v>
      </c>
    </row>
    <row r="43555" spans="6:6">
      <c r="F43555" s="1" t="s">
        <v>4</v>
      </c>
    </row>
    <row r="43556" spans="6:6">
      <c r="F43556" s="1" t="s">
        <v>4</v>
      </c>
    </row>
    <row r="43557" spans="6:6">
      <c r="F43557" s="1" t="s">
        <v>4</v>
      </c>
    </row>
    <row r="43558" spans="6:6">
      <c r="F43558" s="1" t="s">
        <v>4</v>
      </c>
    </row>
    <row r="43559" spans="6:6">
      <c r="F43559" s="1" t="s">
        <v>4</v>
      </c>
    </row>
    <row r="43560" spans="6:6">
      <c r="F43560" s="1" t="s">
        <v>4</v>
      </c>
    </row>
    <row r="43561" spans="6:6">
      <c r="F43561" s="1" t="s">
        <v>4</v>
      </c>
    </row>
    <row r="43562" spans="6:6">
      <c r="F43562" s="1" t="s">
        <v>4</v>
      </c>
    </row>
    <row r="43563" spans="6:6">
      <c r="F43563" s="1" t="s">
        <v>4</v>
      </c>
    </row>
    <row r="43564" spans="6:6">
      <c r="F43564" s="1" t="s">
        <v>4</v>
      </c>
    </row>
    <row r="43565" spans="6:6">
      <c r="F43565" s="1" t="s">
        <v>4</v>
      </c>
    </row>
    <row r="43566" spans="6:6">
      <c r="F43566" s="1" t="s">
        <v>4</v>
      </c>
    </row>
    <row r="43567" spans="6:6">
      <c r="F43567" s="1" t="s">
        <v>4</v>
      </c>
    </row>
    <row r="43568" spans="6:6">
      <c r="F43568" s="1" t="s">
        <v>4</v>
      </c>
    </row>
    <row r="43569" spans="6:6">
      <c r="F43569" s="1" t="s">
        <v>4</v>
      </c>
    </row>
    <row r="43570" spans="6:6">
      <c r="F43570" s="1" t="s">
        <v>4</v>
      </c>
    </row>
    <row r="43571" spans="6:6">
      <c r="F43571" s="1" t="s">
        <v>4</v>
      </c>
    </row>
    <row r="43572" spans="6:6">
      <c r="F43572" s="1" t="s">
        <v>4</v>
      </c>
    </row>
    <row r="43573" spans="6:6">
      <c r="F43573" s="1" t="s">
        <v>4</v>
      </c>
    </row>
    <row r="43574" spans="6:6">
      <c r="F43574" s="1" t="s">
        <v>4</v>
      </c>
    </row>
  </sheetData>
  <mergeCells count="388">
    <mergeCell ref="G78:K78"/>
    <mergeCell ref="L78:P78"/>
    <mergeCell ref="Q78:U78"/>
    <mergeCell ref="V78:Z78"/>
    <mergeCell ref="G79:K79"/>
    <mergeCell ref="L79:P79"/>
    <mergeCell ref="Q79:U79"/>
    <mergeCell ref="V79:Z79"/>
    <mergeCell ref="A75:G75"/>
    <mergeCell ref="B76:F76"/>
    <mergeCell ref="G76:K76"/>
    <mergeCell ref="L76:P76"/>
    <mergeCell ref="Q76:U76"/>
    <mergeCell ref="V76:Z76"/>
    <mergeCell ref="G77:K77"/>
    <mergeCell ref="L77:P77"/>
    <mergeCell ref="Q77:U77"/>
    <mergeCell ref="V77:Z77"/>
    <mergeCell ref="G72:K72"/>
    <mergeCell ref="L72:P72"/>
    <mergeCell ref="Q72:U72"/>
    <mergeCell ref="V72:Z72"/>
    <mergeCell ref="AA72:AE72"/>
    <mergeCell ref="G73:K73"/>
    <mergeCell ref="L73:P73"/>
    <mergeCell ref="Q73:U73"/>
    <mergeCell ref="V73:Z73"/>
    <mergeCell ref="AA73:AE73"/>
    <mergeCell ref="A69:G69"/>
    <mergeCell ref="B70:F70"/>
    <mergeCell ref="G70:K70"/>
    <mergeCell ref="L70:P70"/>
    <mergeCell ref="Q70:U70"/>
    <mergeCell ref="V70:Z70"/>
    <mergeCell ref="AA70:AE70"/>
    <mergeCell ref="G71:K71"/>
    <mergeCell ref="L71:P71"/>
    <mergeCell ref="Q71:U71"/>
    <mergeCell ref="V71:Z71"/>
    <mergeCell ref="AA71:AE71"/>
    <mergeCell ref="AB104:AG104"/>
    <mergeCell ref="F104:I104"/>
    <mergeCell ref="J104:M104"/>
    <mergeCell ref="N104:P104"/>
    <mergeCell ref="Q104:S104"/>
    <mergeCell ref="U104:W104"/>
    <mergeCell ref="X104:Z104"/>
    <mergeCell ref="AB102:AG102"/>
    <mergeCell ref="F103:I103"/>
    <mergeCell ref="J103:M103"/>
    <mergeCell ref="N103:P103"/>
    <mergeCell ref="Q103:S103"/>
    <mergeCell ref="U103:W103"/>
    <mergeCell ref="X103:Z103"/>
    <mergeCell ref="AB103:AG103"/>
    <mergeCell ref="F102:I102"/>
    <mergeCell ref="J102:M102"/>
    <mergeCell ref="N102:P102"/>
    <mergeCell ref="Q102:S102"/>
    <mergeCell ref="U102:W102"/>
    <mergeCell ref="X102:Z102"/>
    <mergeCell ref="F100:M100"/>
    <mergeCell ref="N100:T100"/>
    <mergeCell ref="U100:AA100"/>
    <mergeCell ref="AB100:AG101"/>
    <mergeCell ref="F101:I101"/>
    <mergeCell ref="J101:M101"/>
    <mergeCell ref="N101:P101"/>
    <mergeCell ref="Q101:S101"/>
    <mergeCell ref="U101:W101"/>
    <mergeCell ref="X101:Z101"/>
    <mergeCell ref="AU90:AX90"/>
    <mergeCell ref="B94:F94"/>
    <mergeCell ref="G94:H94"/>
    <mergeCell ref="I94:J94"/>
    <mergeCell ref="K94:L94"/>
    <mergeCell ref="M94:Q94"/>
    <mergeCell ref="R94:V94"/>
    <mergeCell ref="AO95:AV95"/>
    <mergeCell ref="B96:F96"/>
    <mergeCell ref="G96:H96"/>
    <mergeCell ref="I96:J96"/>
    <mergeCell ref="K96:L96"/>
    <mergeCell ref="M96:Q96"/>
    <mergeCell ref="R96:V96"/>
    <mergeCell ref="AC96:AG96"/>
    <mergeCell ref="AO96:AV96"/>
    <mergeCell ref="B95:F95"/>
    <mergeCell ref="G95:H95"/>
    <mergeCell ref="I95:J95"/>
    <mergeCell ref="K95:L95"/>
    <mergeCell ref="M95:Q95"/>
    <mergeCell ref="R95:V95"/>
    <mergeCell ref="B90:D90"/>
    <mergeCell ref="E90:F90"/>
    <mergeCell ref="G90:K90"/>
    <mergeCell ref="L90:P90"/>
    <mergeCell ref="Q90:U90"/>
    <mergeCell ref="V90:Z90"/>
    <mergeCell ref="AA90:AE90"/>
    <mergeCell ref="AM90:AP90"/>
    <mergeCell ref="AQ90:AT90"/>
    <mergeCell ref="AU88:AX88"/>
    <mergeCell ref="B89:D89"/>
    <mergeCell ref="E89:F89"/>
    <mergeCell ref="G89:K89"/>
    <mergeCell ref="L89:P89"/>
    <mergeCell ref="Q89:U89"/>
    <mergeCell ref="V89:Z89"/>
    <mergeCell ref="AA89:AE89"/>
    <mergeCell ref="AM89:AP89"/>
    <mergeCell ref="AQ89:AT89"/>
    <mergeCell ref="AU89:AX89"/>
    <mergeCell ref="B88:D88"/>
    <mergeCell ref="E88:F88"/>
    <mergeCell ref="G88:K88"/>
    <mergeCell ref="L88:P88"/>
    <mergeCell ref="Q88:U88"/>
    <mergeCell ref="V88:Z88"/>
    <mergeCell ref="AA88:AE88"/>
    <mergeCell ref="AM88:AP88"/>
    <mergeCell ref="AQ88:AT88"/>
    <mergeCell ref="AM86:AP86"/>
    <mergeCell ref="AQ86:AT86"/>
    <mergeCell ref="AU86:AX86"/>
    <mergeCell ref="B87:D87"/>
    <mergeCell ref="E87:F87"/>
    <mergeCell ref="G87:K87"/>
    <mergeCell ref="L87:P87"/>
    <mergeCell ref="Q87:U87"/>
    <mergeCell ref="V87:Z87"/>
    <mergeCell ref="AA87:AE87"/>
    <mergeCell ref="AM87:AP87"/>
    <mergeCell ref="AQ87:AT87"/>
    <mergeCell ref="AU87:AX87"/>
    <mergeCell ref="AA84:AE84"/>
    <mergeCell ref="B86:D86"/>
    <mergeCell ref="G86:K86"/>
    <mergeCell ref="L86:P86"/>
    <mergeCell ref="Q86:U86"/>
    <mergeCell ref="V86:Z86"/>
    <mergeCell ref="AA86:AE86"/>
    <mergeCell ref="B83:D84"/>
    <mergeCell ref="G83:K83"/>
    <mergeCell ref="L83:P83"/>
    <mergeCell ref="Q83:U83"/>
    <mergeCell ref="V83:Z83"/>
    <mergeCell ref="AA83:AE83"/>
    <mergeCell ref="G84:K84"/>
    <mergeCell ref="L84:P84"/>
    <mergeCell ref="Q84:U84"/>
    <mergeCell ref="V84:Z84"/>
    <mergeCell ref="G66:K66"/>
    <mergeCell ref="L66:P66"/>
    <mergeCell ref="Q66:U66"/>
    <mergeCell ref="V66:Z66"/>
    <mergeCell ref="AA66:AE66"/>
    <mergeCell ref="G67:K67"/>
    <mergeCell ref="L67:P67"/>
    <mergeCell ref="Q67:U67"/>
    <mergeCell ref="V67:Z67"/>
    <mergeCell ref="AA67:AE67"/>
    <mergeCell ref="AA64:AE64"/>
    <mergeCell ref="G65:K65"/>
    <mergeCell ref="L65:P65"/>
    <mergeCell ref="Q65:U65"/>
    <mergeCell ref="V65:Z65"/>
    <mergeCell ref="AA65:AE65"/>
    <mergeCell ref="G61:K61"/>
    <mergeCell ref="L61:P61"/>
    <mergeCell ref="Q61:U61"/>
    <mergeCell ref="V61:Z61"/>
    <mergeCell ref="B64:F64"/>
    <mergeCell ref="G64:K64"/>
    <mergeCell ref="L64:P64"/>
    <mergeCell ref="Q64:U64"/>
    <mergeCell ref="G59:K59"/>
    <mergeCell ref="L59:P59"/>
    <mergeCell ref="Q59:U59"/>
    <mergeCell ref="V59:Z59"/>
    <mergeCell ref="G60:K60"/>
    <mergeCell ref="L60:P60"/>
    <mergeCell ref="Q60:U60"/>
    <mergeCell ref="V60:Z60"/>
    <mergeCell ref="V64:Z64"/>
    <mergeCell ref="B58:F58"/>
    <mergeCell ref="G58:K58"/>
    <mergeCell ref="L58:P58"/>
    <mergeCell ref="Q58:U58"/>
    <mergeCell ref="V58:Z58"/>
    <mergeCell ref="G55:K55"/>
    <mergeCell ref="L55:P55"/>
    <mergeCell ref="Q55:U55"/>
    <mergeCell ref="V55:Z55"/>
    <mergeCell ref="AA55:AE55"/>
    <mergeCell ref="A57:G57"/>
    <mergeCell ref="G53:K53"/>
    <mergeCell ref="L53:P53"/>
    <mergeCell ref="Q53:U53"/>
    <mergeCell ref="V53:Z53"/>
    <mergeCell ref="AA53:AE53"/>
    <mergeCell ref="G54:K54"/>
    <mergeCell ref="L54:P54"/>
    <mergeCell ref="Q54:U54"/>
    <mergeCell ref="V54:Z54"/>
    <mergeCell ref="AA54:AE54"/>
    <mergeCell ref="A50:G50"/>
    <mergeCell ref="B52:F52"/>
    <mergeCell ref="G52:K52"/>
    <mergeCell ref="L52:P52"/>
    <mergeCell ref="Q52:U52"/>
    <mergeCell ref="V52:Z52"/>
    <mergeCell ref="AA52:AE52"/>
    <mergeCell ref="B47:F47"/>
    <mergeCell ref="G47:H47"/>
    <mergeCell ref="I47:J47"/>
    <mergeCell ref="K47:L47"/>
    <mergeCell ref="M47:N47"/>
    <mergeCell ref="B44:F44"/>
    <mergeCell ref="G44:H44"/>
    <mergeCell ref="I44:J44"/>
    <mergeCell ref="K44:L44"/>
    <mergeCell ref="M44:N44"/>
    <mergeCell ref="B46:F46"/>
    <mergeCell ref="G46:H46"/>
    <mergeCell ref="I46:J46"/>
    <mergeCell ref="K46:L46"/>
    <mergeCell ref="M46:N46"/>
    <mergeCell ref="B45:F45"/>
    <mergeCell ref="G45:H45"/>
    <mergeCell ref="I45:J45"/>
    <mergeCell ref="K45:L45"/>
    <mergeCell ref="M45:N45"/>
    <mergeCell ref="A40:A41"/>
    <mergeCell ref="B40:F41"/>
    <mergeCell ref="G43:H43"/>
    <mergeCell ref="I43:J43"/>
    <mergeCell ref="K43:L43"/>
    <mergeCell ref="G38:K38"/>
    <mergeCell ref="L38:P38"/>
    <mergeCell ref="Q38:U38"/>
    <mergeCell ref="G39:K39"/>
    <mergeCell ref="L39:P39"/>
    <mergeCell ref="Q39:U39"/>
    <mergeCell ref="M43:N43"/>
    <mergeCell ref="B42:F43"/>
    <mergeCell ref="G42:L42"/>
    <mergeCell ref="O43:P43"/>
    <mergeCell ref="M42:P42"/>
    <mergeCell ref="Q42:U43"/>
    <mergeCell ref="G36:K36"/>
    <mergeCell ref="L36:P36"/>
    <mergeCell ref="Q36:U36"/>
    <mergeCell ref="G37:K37"/>
    <mergeCell ref="L37:P37"/>
    <mergeCell ref="Q37:U37"/>
    <mergeCell ref="B33:D33"/>
    <mergeCell ref="E33:H33"/>
    <mergeCell ref="I33:M33"/>
    <mergeCell ref="N33:R33"/>
    <mergeCell ref="G35:K35"/>
    <mergeCell ref="L35:P35"/>
    <mergeCell ref="Q35:U35"/>
    <mergeCell ref="G31:K31"/>
    <mergeCell ref="L31:P31"/>
    <mergeCell ref="Q31:U31"/>
    <mergeCell ref="V31:Z31"/>
    <mergeCell ref="AA31:AE31"/>
    <mergeCell ref="G32:K32"/>
    <mergeCell ref="L32:P32"/>
    <mergeCell ref="Q32:U32"/>
    <mergeCell ref="V32:Z32"/>
    <mergeCell ref="AA32:AE32"/>
    <mergeCell ref="G29:K29"/>
    <mergeCell ref="L29:P29"/>
    <mergeCell ref="Q29:U29"/>
    <mergeCell ref="V29:Z29"/>
    <mergeCell ref="AA29:AE29"/>
    <mergeCell ref="G30:K30"/>
    <mergeCell ref="L30:P30"/>
    <mergeCell ref="Q30:U30"/>
    <mergeCell ref="V30:Z30"/>
    <mergeCell ref="AA30:AE30"/>
    <mergeCell ref="A27:A28"/>
    <mergeCell ref="B27:F28"/>
    <mergeCell ref="G27:AE27"/>
    <mergeCell ref="G28:K28"/>
    <mergeCell ref="L28:P28"/>
    <mergeCell ref="Q28:U28"/>
    <mergeCell ref="V28:Z28"/>
    <mergeCell ref="AA28:AE28"/>
    <mergeCell ref="G25:K25"/>
    <mergeCell ref="L25:P25"/>
    <mergeCell ref="Q25:U25"/>
    <mergeCell ref="V25:Z25"/>
    <mergeCell ref="AA25:AE25"/>
    <mergeCell ref="AF25:AG25"/>
    <mergeCell ref="G24:K24"/>
    <mergeCell ref="L24:P24"/>
    <mergeCell ref="Q24:U24"/>
    <mergeCell ref="V24:Z24"/>
    <mergeCell ref="AA24:AE24"/>
    <mergeCell ref="AF24:AG24"/>
    <mergeCell ref="G23:K23"/>
    <mergeCell ref="L23:P23"/>
    <mergeCell ref="Q23:U23"/>
    <mergeCell ref="V23:Z23"/>
    <mergeCell ref="AA23:AE23"/>
    <mergeCell ref="AF23:AG23"/>
    <mergeCell ref="G22:K22"/>
    <mergeCell ref="L22:P22"/>
    <mergeCell ref="Q22:U22"/>
    <mergeCell ref="V22:Z22"/>
    <mergeCell ref="AA22:AE22"/>
    <mergeCell ref="AF22:AG22"/>
    <mergeCell ref="A20:A21"/>
    <mergeCell ref="B20:F21"/>
    <mergeCell ref="G20:AE20"/>
    <mergeCell ref="G21:K21"/>
    <mergeCell ref="L21:P21"/>
    <mergeCell ref="Q21:U21"/>
    <mergeCell ref="V21:Z21"/>
    <mergeCell ref="AA21:AE21"/>
    <mergeCell ref="G18:K18"/>
    <mergeCell ref="L18:P18"/>
    <mergeCell ref="Q18:U18"/>
    <mergeCell ref="V18:Z18"/>
    <mergeCell ref="AA18:AE18"/>
    <mergeCell ref="AF18:AG18"/>
    <mergeCell ref="G17:K17"/>
    <mergeCell ref="L17:P17"/>
    <mergeCell ref="Q17:U17"/>
    <mergeCell ref="V17:Z17"/>
    <mergeCell ref="AA17:AE17"/>
    <mergeCell ref="AF17:AG17"/>
    <mergeCell ref="AF13:AG14"/>
    <mergeCell ref="G14:K14"/>
    <mergeCell ref="L14:P14"/>
    <mergeCell ref="Q14:U14"/>
    <mergeCell ref="V14:Z14"/>
    <mergeCell ref="AA14:AE14"/>
    <mergeCell ref="G16:K16"/>
    <mergeCell ref="L16:P16"/>
    <mergeCell ref="Q16:U16"/>
    <mergeCell ref="V16:Z16"/>
    <mergeCell ref="AA16:AE16"/>
    <mergeCell ref="AF16:AG16"/>
    <mergeCell ref="G15:K15"/>
    <mergeCell ref="L15:P15"/>
    <mergeCell ref="Q15:U15"/>
    <mergeCell ref="V15:Z15"/>
    <mergeCell ref="AA15:AE15"/>
    <mergeCell ref="AF15:AG15"/>
    <mergeCell ref="A11:D11"/>
    <mergeCell ref="A8:D9"/>
    <mergeCell ref="E8:E9"/>
    <mergeCell ref="F8:F10"/>
    <mergeCell ref="G8:J10"/>
    <mergeCell ref="K8:K10"/>
    <mergeCell ref="L8:O10"/>
    <mergeCell ref="A13:A14"/>
    <mergeCell ref="B13:E14"/>
    <mergeCell ref="G13:AE13"/>
    <mergeCell ref="A1:AH1"/>
    <mergeCell ref="A2:AH2"/>
    <mergeCell ref="A4:D6"/>
    <mergeCell ref="E4:E6"/>
    <mergeCell ref="F4:O6"/>
    <mergeCell ref="U4:X6"/>
    <mergeCell ref="Y4:Y6"/>
    <mergeCell ref="Z4:AG6"/>
    <mergeCell ref="P8:P10"/>
    <mergeCell ref="Q8:T10"/>
    <mergeCell ref="U8:X10"/>
    <mergeCell ref="Y8:Y10"/>
    <mergeCell ref="Z8:AG10"/>
    <mergeCell ref="Q44:U44"/>
    <mergeCell ref="Q45:U45"/>
    <mergeCell ref="Q46:U46"/>
    <mergeCell ref="Q47:U47"/>
    <mergeCell ref="O44:P44"/>
    <mergeCell ref="O45:P45"/>
    <mergeCell ref="O47:P47"/>
    <mergeCell ref="V42:Z43"/>
    <mergeCell ref="V44:Z44"/>
    <mergeCell ref="V45:Z45"/>
    <mergeCell ref="V46:Z46"/>
    <mergeCell ref="V47:Z47"/>
  </mergeCells>
  <printOptions horizontalCentered="1"/>
  <pageMargins left="0" right="0" top="0.25" bottom="0" header="0" footer="0"/>
  <pageSetup paperSize="9" scale="35" orientation="portrait" r:id="rId1"/>
  <rowBreaks count="1" manualBreakCount="1">
    <brk id="112" max="16383" man="1"/>
  </rowBreaks>
  <colBreaks count="1" manualBreakCount="1">
    <brk id="35" max="1048575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'DETAIL SALES'!$AN$12:$AN$54</xm:f>
          </x14:formula1>
          <xm:sqref>F4:O6</xm:sqref>
        </x14:dataValidation>
        <x14:dataValidation type="list" allowBlank="1" showInputMessage="1" showErrorMessage="1" xr:uid="{62DD7861-33BD-4C25-B618-9DB41B5024B5}">
          <x14:formula1>
            <xm:f>'DETAIL SALES'!$F$3</xm:f>
          </x14:formula1>
          <xm:sqref>Z8:AG10</xm:sqref>
        </x14:dataValidation>
        <x14:dataValidation type="list" allowBlank="1" showInputMessage="1" showErrorMessage="1" xr:uid="{B1C01B74-1DD3-4471-B9C5-60049E581A90}">
          <x14:formula1>
            <xm:f>'DETAIL SALES'!$F$4</xm:f>
          </x14:formula1>
          <xm:sqref>Z4:AG6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71"/>
  <sheetViews>
    <sheetView tabSelected="1" view="pageBreakPreview" topLeftCell="A13" zoomScale="70" zoomScaleNormal="25" zoomScaleSheetLayoutView="70" workbookViewId="0">
      <selection activeCell="I25" sqref="I25"/>
    </sheetView>
  </sheetViews>
  <sheetFormatPr defaultRowHeight="14.5"/>
  <cols>
    <col min="1" max="1" width="2.7265625" customWidth="1"/>
    <col min="2" max="2" width="24.54296875" customWidth="1"/>
    <col min="3" max="17" width="20.7265625" customWidth="1"/>
    <col min="18" max="18" width="3" customWidth="1"/>
  </cols>
  <sheetData>
    <row r="1" spans="1:18" ht="33" customHeight="1">
      <c r="A1" s="677"/>
      <c r="B1" s="692" t="s">
        <v>852</v>
      </c>
      <c r="C1" s="693"/>
      <c r="D1" s="694"/>
      <c r="E1" s="694"/>
      <c r="F1" s="694"/>
      <c r="G1" s="695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9"/>
    </row>
    <row r="2" spans="1:18" ht="33" customHeight="1">
      <c r="A2" s="678"/>
      <c r="B2" s="121" t="s">
        <v>5</v>
      </c>
      <c r="C2" s="113"/>
      <c r="D2" s="688" t="s">
        <v>13</v>
      </c>
      <c r="E2" s="1084" t="s">
        <v>877</v>
      </c>
      <c r="F2" s="1084"/>
      <c r="G2" s="1084"/>
      <c r="H2" s="696"/>
      <c r="I2" s="696"/>
      <c r="J2" s="696"/>
      <c r="R2" s="679"/>
    </row>
    <row r="3" spans="1:18" ht="33" customHeight="1">
      <c r="A3" s="678"/>
      <c r="B3" s="121" t="s">
        <v>6</v>
      </c>
      <c r="C3" s="126"/>
      <c r="D3" s="688" t="s">
        <v>13</v>
      </c>
      <c r="E3" s="1085">
        <v>46054</v>
      </c>
      <c r="F3" s="1085"/>
      <c r="G3" s="1085"/>
      <c r="H3" s="685"/>
      <c r="I3" s="685"/>
      <c r="J3" s="685"/>
      <c r="R3" s="679"/>
    </row>
    <row r="4" spans="1:18" ht="11.25" customHeight="1">
      <c r="A4" s="678"/>
      <c r="B4" s="121"/>
      <c r="C4" s="126"/>
      <c r="D4" s="688"/>
      <c r="E4" s="684"/>
      <c r="F4" s="684"/>
      <c r="G4" s="684"/>
      <c r="H4" s="685"/>
      <c r="I4" s="685"/>
      <c r="J4" s="685"/>
      <c r="R4" s="679"/>
    </row>
    <row r="5" spans="1:18" ht="17.149999999999999" customHeight="1" thickBot="1">
      <c r="A5" s="1086" t="s">
        <v>867</v>
      </c>
      <c r="B5" s="1087"/>
      <c r="C5" s="1087"/>
      <c r="D5" s="688"/>
      <c r="E5" s="684"/>
      <c r="F5" s="684"/>
      <c r="G5" s="684"/>
      <c r="H5" s="685"/>
      <c r="I5" s="685"/>
      <c r="J5" s="685"/>
      <c r="Q5" s="690"/>
      <c r="R5" s="691"/>
    </row>
    <row r="6" spans="1:18" ht="17.149999999999999" customHeight="1">
      <c r="A6" s="1086"/>
      <c r="B6" s="1087"/>
      <c r="C6" s="1087"/>
      <c r="D6" s="686"/>
      <c r="E6" s="686"/>
      <c r="F6" s="686"/>
      <c r="G6" s="686"/>
      <c r="H6" s="687"/>
      <c r="I6" s="686"/>
      <c r="J6" s="686"/>
      <c r="K6" s="686"/>
      <c r="L6" s="686"/>
      <c r="M6" s="686"/>
      <c r="N6" s="686"/>
      <c r="O6" s="686"/>
      <c r="P6" s="686"/>
      <c r="Q6" s="686"/>
      <c r="R6" s="689"/>
    </row>
    <row r="7" spans="1:18" ht="25.5" customHeight="1">
      <c r="A7" s="678"/>
      <c r="H7" s="607"/>
      <c r="R7" s="679"/>
    </row>
    <row r="8" spans="1:18" ht="20.149999999999999" customHeight="1">
      <c r="A8" s="678"/>
      <c r="B8" s="642" t="s">
        <v>14</v>
      </c>
      <c r="C8" s="643"/>
      <c r="H8" s="607"/>
      <c r="I8" s="601"/>
      <c r="J8" s="601"/>
      <c r="K8" s="601"/>
      <c r="L8" s="601"/>
      <c r="R8" s="679"/>
    </row>
    <row r="9" spans="1:18" ht="15" customHeight="1">
      <c r="A9" s="678"/>
      <c r="B9" s="669" t="s">
        <v>842</v>
      </c>
      <c r="C9" s="667">
        <v>2026</v>
      </c>
      <c r="D9" s="668">
        <v>2027</v>
      </c>
      <c r="E9" s="670" t="s">
        <v>841</v>
      </c>
      <c r="F9" s="600"/>
      <c r="H9" s="607"/>
      <c r="I9" s="601"/>
      <c r="J9" s="601"/>
      <c r="K9" s="601"/>
      <c r="L9" s="601"/>
      <c r="R9" s="679"/>
    </row>
    <row r="10" spans="1:18" ht="15" customHeight="1">
      <c r="A10" s="678"/>
      <c r="B10" s="603" t="s">
        <v>898</v>
      </c>
      <c r="C10" s="390"/>
      <c r="D10" s="390"/>
      <c r="E10" s="599" t="e">
        <f>(D10/C10)-1</f>
        <v>#DIV/0!</v>
      </c>
      <c r="F10" s="608"/>
      <c r="H10" s="607"/>
      <c r="I10" s="601"/>
      <c r="J10" s="601"/>
      <c r="K10" s="601"/>
      <c r="L10" s="601"/>
      <c r="R10" s="679"/>
    </row>
    <row r="11" spans="1:18" ht="15" customHeight="1">
      <c r="A11" s="678"/>
      <c r="B11" s="603" t="s">
        <v>899</v>
      </c>
      <c r="C11" s="390"/>
      <c r="D11" s="390"/>
      <c r="E11" s="599" t="e">
        <f t="shared" ref="E11:E13" si="0">(D11/C11)-1</f>
        <v>#DIV/0!</v>
      </c>
      <c r="F11" s="608"/>
      <c r="H11" s="607"/>
      <c r="I11" s="601"/>
      <c r="J11" s="601"/>
      <c r="K11" s="601"/>
      <c r="L11" s="601"/>
      <c r="R11" s="679"/>
    </row>
    <row r="12" spans="1:18" ht="15" customHeight="1">
      <c r="A12" s="678"/>
      <c r="B12" s="605" t="s">
        <v>900</v>
      </c>
      <c r="C12" s="390"/>
      <c r="D12" s="390"/>
      <c r="E12" s="599" t="e">
        <f t="shared" si="0"/>
        <v>#DIV/0!</v>
      </c>
      <c r="F12" s="608"/>
      <c r="H12" s="601"/>
      <c r="I12" s="601"/>
      <c r="J12" s="601"/>
      <c r="K12" s="601"/>
      <c r="L12" s="602"/>
      <c r="R12" s="679"/>
    </row>
    <row r="13" spans="1:18" ht="15" customHeight="1">
      <c r="A13" s="678"/>
      <c r="B13" s="606" t="s">
        <v>18</v>
      </c>
      <c r="C13" s="606">
        <f>SUM(C10:C12)</f>
        <v>0</v>
      </c>
      <c r="D13" s="606">
        <f>SUM(D10:D12)</f>
        <v>0</v>
      </c>
      <c r="E13" s="599" t="e">
        <f t="shared" si="0"/>
        <v>#DIV/0!</v>
      </c>
      <c r="F13" s="608"/>
      <c r="H13" s="604"/>
      <c r="I13" s="604"/>
      <c r="J13" s="604"/>
      <c r="K13" s="602"/>
      <c r="R13" s="679"/>
    </row>
    <row r="14" spans="1:18" ht="15" customHeight="1">
      <c r="A14" s="678"/>
      <c r="B14" s="702"/>
      <c r="C14" s="702"/>
      <c r="D14" s="702"/>
      <c r="E14" s="608"/>
      <c r="F14" s="608"/>
      <c r="H14" s="604"/>
      <c r="I14" s="604"/>
      <c r="J14" s="604"/>
      <c r="K14" s="602"/>
      <c r="R14" s="679"/>
    </row>
    <row r="15" spans="1:18" ht="15" customHeight="1">
      <c r="A15" s="678"/>
      <c r="H15" s="607"/>
      <c r="R15" s="679"/>
    </row>
    <row r="16" spans="1:18" ht="20.149999999999999" customHeight="1">
      <c r="A16" s="678"/>
      <c r="B16" s="642" t="s">
        <v>862</v>
      </c>
      <c r="C16" s="643"/>
      <c r="H16" s="607"/>
      <c r="R16" s="679"/>
    </row>
    <row r="17" spans="1:18" ht="19.5" customHeight="1">
      <c r="A17" s="678"/>
      <c r="B17" s="1089" t="s">
        <v>840</v>
      </c>
      <c r="C17" s="1240" t="s">
        <v>902</v>
      </c>
      <c r="D17" s="1067"/>
      <c r="E17" s="1067"/>
      <c r="F17" s="1067"/>
      <c r="G17" s="1068"/>
      <c r="H17" s="1241" t="s">
        <v>903</v>
      </c>
      <c r="I17" s="1072"/>
      <c r="J17" s="1072"/>
      <c r="K17" s="1072"/>
      <c r="L17" s="1073"/>
      <c r="M17" s="1074" t="s">
        <v>853</v>
      </c>
      <c r="N17" s="1069" t="s">
        <v>854</v>
      </c>
      <c r="O17" s="601"/>
      <c r="P17" s="601"/>
      <c r="Q17" s="601"/>
      <c r="R17" s="680"/>
    </row>
    <row r="18" spans="1:18" ht="19.5" customHeight="1">
      <c r="A18" s="678"/>
      <c r="B18" s="1090"/>
      <c r="C18" s="665" t="s">
        <v>898</v>
      </c>
      <c r="D18" s="665" t="s">
        <v>899</v>
      </c>
      <c r="E18" s="665" t="s">
        <v>900</v>
      </c>
      <c r="F18" s="665" t="s">
        <v>451</v>
      </c>
      <c r="G18" s="665" t="s">
        <v>18</v>
      </c>
      <c r="H18" s="664" t="s">
        <v>898</v>
      </c>
      <c r="I18" s="664" t="s">
        <v>899</v>
      </c>
      <c r="J18" s="664" t="s">
        <v>900</v>
      </c>
      <c r="K18" s="664" t="s">
        <v>451</v>
      </c>
      <c r="L18" s="664" t="s">
        <v>18</v>
      </c>
      <c r="M18" s="1075"/>
      <c r="N18" s="1070"/>
      <c r="O18" s="601"/>
      <c r="P18" s="601"/>
      <c r="Q18" s="601"/>
      <c r="R18" s="681"/>
    </row>
    <row r="19" spans="1:18" ht="19.5" customHeight="1">
      <c r="A19" s="678"/>
      <c r="B19" s="614" t="s">
        <v>469</v>
      </c>
      <c r="C19" s="630"/>
      <c r="D19" s="630"/>
      <c r="E19" s="674"/>
      <c r="F19" s="674"/>
      <c r="G19" s="630">
        <f>SUM(C19:F19)</f>
        <v>0</v>
      </c>
      <c r="H19" s="630"/>
      <c r="I19" s="630"/>
      <c r="J19" s="674"/>
      <c r="K19" s="674"/>
      <c r="L19" s="630">
        <f>SUM(H19:K19)</f>
        <v>0</v>
      </c>
      <c r="M19" s="618" t="e">
        <f>L19/L22</f>
        <v>#DIV/0!</v>
      </c>
      <c r="N19" s="618" t="e">
        <f>M19/M22</f>
        <v>#DIV/0!</v>
      </c>
      <c r="O19" s="663"/>
      <c r="P19" s="663"/>
      <c r="Q19" s="663"/>
      <c r="R19" s="682"/>
    </row>
    <row r="20" spans="1:18" ht="19.5" customHeight="1">
      <c r="A20" s="678"/>
      <c r="B20" s="619" t="s">
        <v>33</v>
      </c>
      <c r="C20" s="634"/>
      <c r="D20" s="634"/>
      <c r="E20" s="675"/>
      <c r="F20" s="675"/>
      <c r="G20" s="634">
        <f t="shared" ref="G20:G21" si="1">SUM(C20:F20)</f>
        <v>0</v>
      </c>
      <c r="H20" s="634"/>
      <c r="I20" s="634"/>
      <c r="J20" s="675"/>
      <c r="K20" s="675"/>
      <c r="L20" s="634">
        <f t="shared" ref="L20:L21" si="2">SUM(H20:K20)</f>
        <v>0</v>
      </c>
      <c r="M20" s="671">
        <f t="shared" ref="M20:M22" si="3">SUM(I20:L20)</f>
        <v>0</v>
      </c>
      <c r="N20" s="623" t="e">
        <f>M20/M22</f>
        <v>#DIV/0!</v>
      </c>
      <c r="O20" s="663"/>
      <c r="P20" s="663"/>
      <c r="Q20" s="663"/>
      <c r="R20" s="682"/>
    </row>
    <row r="21" spans="1:18" ht="19.5" customHeight="1">
      <c r="A21" s="678"/>
      <c r="B21" s="624" t="s">
        <v>49</v>
      </c>
      <c r="C21" s="638"/>
      <c r="D21" s="638"/>
      <c r="E21" s="676"/>
      <c r="F21" s="676"/>
      <c r="G21" s="638">
        <f t="shared" si="1"/>
        <v>0</v>
      </c>
      <c r="H21" s="638"/>
      <c r="I21" s="638"/>
      <c r="J21" s="676"/>
      <c r="K21" s="676"/>
      <c r="L21" s="638">
        <f t="shared" si="2"/>
        <v>0</v>
      </c>
      <c r="M21" s="672">
        <f t="shared" si="3"/>
        <v>0</v>
      </c>
      <c r="N21" s="628" t="e">
        <f>M21/M22</f>
        <v>#DIV/0!</v>
      </c>
      <c r="O21" s="663"/>
      <c r="P21" s="663"/>
      <c r="Q21" s="663"/>
      <c r="R21" s="682"/>
    </row>
    <row r="22" spans="1:18" ht="19.5" customHeight="1">
      <c r="A22" s="678"/>
      <c r="B22" s="574" t="s">
        <v>48</v>
      </c>
      <c r="C22" s="612">
        <f>SUM(C19:C21)</f>
        <v>0</v>
      </c>
      <c r="D22" s="612">
        <f t="shared" ref="D22:G22" si="4">SUM(D19:D21)</f>
        <v>0</v>
      </c>
      <c r="E22" s="612">
        <f t="shared" si="4"/>
        <v>0</v>
      </c>
      <c r="F22" s="612">
        <f t="shared" si="4"/>
        <v>0</v>
      </c>
      <c r="G22" s="612">
        <f t="shared" si="4"/>
        <v>0</v>
      </c>
      <c r="H22" s="612">
        <f>SUM(H19:H21)</f>
        <v>0</v>
      </c>
      <c r="I22" s="612">
        <f t="shared" ref="I22" si="5">SUM(I19:I21)</f>
        <v>0</v>
      </c>
      <c r="J22" s="612">
        <f t="shared" ref="J22" si="6">SUM(J19:J21)</f>
        <v>0</v>
      </c>
      <c r="K22" s="612">
        <f t="shared" ref="K22" si="7">SUM(K19:K21)</f>
        <v>0</v>
      </c>
      <c r="L22" s="612">
        <f t="shared" ref="L22" si="8">SUM(L19:L21)</f>
        <v>0</v>
      </c>
      <c r="M22" s="673">
        <f t="shared" si="3"/>
        <v>0</v>
      </c>
      <c r="N22" s="577" t="e">
        <f t="shared" ref="N22" si="9">SUM(N19:N21)</f>
        <v>#DIV/0!</v>
      </c>
      <c r="O22" s="663"/>
      <c r="P22" s="663"/>
      <c r="Q22" s="663"/>
      <c r="R22" s="682"/>
    </row>
    <row r="23" spans="1:18" ht="19.5" customHeight="1">
      <c r="A23" s="678"/>
      <c r="B23" s="699"/>
      <c r="C23" s="700"/>
      <c r="D23" s="700"/>
      <c r="E23" s="700"/>
      <c r="F23" s="700"/>
      <c r="G23" s="700"/>
      <c r="H23" s="700"/>
      <c r="I23" s="700"/>
      <c r="J23" s="700"/>
      <c r="K23" s="700"/>
      <c r="L23" s="700"/>
      <c r="M23" s="701"/>
      <c r="N23" s="663"/>
      <c r="O23" s="663"/>
      <c r="P23" s="663"/>
      <c r="Q23" s="663"/>
      <c r="R23" s="682"/>
    </row>
    <row r="24" spans="1:18">
      <c r="A24" s="678"/>
      <c r="B24" s="581"/>
      <c r="C24" s="581"/>
      <c r="D24" s="581"/>
      <c r="E24" s="581"/>
      <c r="F24" s="581"/>
      <c r="G24" s="58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680"/>
    </row>
    <row r="25" spans="1:18" ht="20.149999999999999" customHeight="1">
      <c r="A25" s="678"/>
      <c r="B25" s="644" t="s">
        <v>863</v>
      </c>
      <c r="C25" s="645"/>
      <c r="D25" s="581"/>
      <c r="E25" s="581"/>
      <c r="F25" s="581"/>
      <c r="G25" s="58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680"/>
    </row>
    <row r="26" spans="1:18" ht="25.5" customHeight="1">
      <c r="A26" s="678"/>
      <c r="B26" s="1078" t="s">
        <v>826</v>
      </c>
      <c r="C26" s="1240" t="s">
        <v>902</v>
      </c>
      <c r="D26" s="1067"/>
      <c r="E26" s="1067"/>
      <c r="F26" s="1067"/>
      <c r="G26" s="1068"/>
      <c r="H26" s="1241" t="s">
        <v>903</v>
      </c>
      <c r="I26" s="1072"/>
      <c r="J26" s="1072"/>
      <c r="K26" s="1072"/>
      <c r="L26" s="1073"/>
      <c r="M26" s="1074" t="s">
        <v>855</v>
      </c>
      <c r="N26" s="1069" t="s">
        <v>854</v>
      </c>
      <c r="O26" s="601"/>
      <c r="P26" s="601"/>
      <c r="Q26" s="601"/>
      <c r="R26" s="680"/>
    </row>
    <row r="27" spans="1:18" ht="28.5" customHeight="1">
      <c r="A27" s="678"/>
      <c r="B27" s="1079"/>
      <c r="C27" s="665" t="s">
        <v>898</v>
      </c>
      <c r="D27" s="665" t="s">
        <v>899</v>
      </c>
      <c r="E27" s="665" t="s">
        <v>900</v>
      </c>
      <c r="F27" s="665" t="s">
        <v>451</v>
      </c>
      <c r="G27" s="665" t="s">
        <v>18</v>
      </c>
      <c r="H27" s="664" t="s">
        <v>898</v>
      </c>
      <c r="I27" s="664" t="s">
        <v>899</v>
      </c>
      <c r="J27" s="664" t="s">
        <v>900</v>
      </c>
      <c r="K27" s="664" t="s">
        <v>451</v>
      </c>
      <c r="L27" s="664" t="s">
        <v>18</v>
      </c>
      <c r="M27" s="1075"/>
      <c r="N27" s="1070"/>
      <c r="O27" s="601"/>
      <c r="P27" s="601"/>
      <c r="Q27" s="601"/>
      <c r="R27" s="681"/>
    </row>
    <row r="28" spans="1:18">
      <c r="A28" s="678"/>
      <c r="B28" s="629" t="s">
        <v>609</v>
      </c>
      <c r="C28" s="617"/>
      <c r="D28" s="615"/>
      <c r="E28" s="616"/>
      <c r="F28" s="616"/>
      <c r="G28" s="617"/>
      <c r="H28" s="629"/>
      <c r="I28" s="630"/>
      <c r="J28" s="630"/>
      <c r="K28" s="630"/>
      <c r="L28" s="630"/>
      <c r="M28" s="631"/>
      <c r="N28" s="632" t="e">
        <f>M28/#REF!</f>
        <v>#REF!</v>
      </c>
      <c r="O28" s="141"/>
      <c r="P28" s="141"/>
      <c r="Q28" s="141"/>
      <c r="R28" s="680"/>
    </row>
    <row r="29" spans="1:18">
      <c r="A29" s="678"/>
      <c r="B29" s="633" t="s">
        <v>610</v>
      </c>
      <c r="C29" s="622"/>
      <c r="D29" s="620"/>
      <c r="E29" s="621"/>
      <c r="F29" s="621"/>
      <c r="G29" s="622"/>
      <c r="H29" s="633"/>
      <c r="I29" s="634"/>
      <c r="J29" s="634"/>
      <c r="K29" s="634"/>
      <c r="L29" s="634"/>
      <c r="M29" s="635"/>
      <c r="N29" s="636" t="e">
        <f>M29/#REF!</f>
        <v>#REF!</v>
      </c>
      <c r="O29" s="141"/>
      <c r="P29" s="141"/>
      <c r="Q29" s="141"/>
      <c r="R29" s="680"/>
    </row>
    <row r="30" spans="1:18">
      <c r="A30" s="678"/>
      <c r="B30" s="633" t="s">
        <v>611</v>
      </c>
      <c r="C30" s="622"/>
      <c r="D30" s="620"/>
      <c r="E30" s="621"/>
      <c r="F30" s="621"/>
      <c r="G30" s="622"/>
      <c r="H30" s="633"/>
      <c r="I30" s="634"/>
      <c r="J30" s="634"/>
      <c r="K30" s="634"/>
      <c r="L30" s="634"/>
      <c r="M30" s="635"/>
      <c r="N30" s="636" t="e">
        <f>M30/#REF!</f>
        <v>#REF!</v>
      </c>
      <c r="O30" s="141"/>
      <c r="P30" s="141"/>
      <c r="Q30" s="141"/>
      <c r="R30" s="680"/>
    </row>
    <row r="31" spans="1:18">
      <c r="A31" s="678"/>
      <c r="B31" s="633" t="s">
        <v>612</v>
      </c>
      <c r="C31" s="622"/>
      <c r="D31" s="620"/>
      <c r="E31" s="621"/>
      <c r="F31" s="621"/>
      <c r="G31" s="622"/>
      <c r="H31" s="633"/>
      <c r="I31" s="634"/>
      <c r="J31" s="634"/>
      <c r="K31" s="634"/>
      <c r="L31" s="634"/>
      <c r="M31" s="635"/>
      <c r="N31" s="636" t="e">
        <f>M31/#REF!</f>
        <v>#REF!</v>
      </c>
      <c r="O31" s="141"/>
      <c r="P31" s="141"/>
      <c r="Q31" s="141"/>
      <c r="R31" s="680"/>
    </row>
    <row r="32" spans="1:18">
      <c r="A32" s="678"/>
      <c r="B32" s="633" t="s">
        <v>613</v>
      </c>
      <c r="C32" s="622"/>
      <c r="D32" s="620"/>
      <c r="E32" s="621"/>
      <c r="F32" s="621"/>
      <c r="G32" s="622"/>
      <c r="H32" s="633"/>
      <c r="I32" s="634"/>
      <c r="J32" s="634"/>
      <c r="K32" s="634"/>
      <c r="L32" s="634"/>
      <c r="M32" s="635"/>
      <c r="N32" s="636" t="e">
        <f>M32/#REF!</f>
        <v>#REF!</v>
      </c>
      <c r="O32" s="141"/>
      <c r="P32" s="141"/>
      <c r="Q32" s="141"/>
      <c r="R32" s="680"/>
    </row>
    <row r="33" spans="1:18">
      <c r="A33" s="678"/>
      <c r="B33" s="633" t="s">
        <v>511</v>
      </c>
      <c r="C33" s="622"/>
      <c r="D33" s="620"/>
      <c r="E33" s="621"/>
      <c r="F33" s="621"/>
      <c r="G33" s="622"/>
      <c r="H33" s="633"/>
      <c r="I33" s="634"/>
      <c r="J33" s="634"/>
      <c r="K33" s="634"/>
      <c r="L33" s="634"/>
      <c r="M33" s="635"/>
      <c r="N33" s="636" t="e">
        <f>M33/#REF!</f>
        <v>#REF!</v>
      </c>
      <c r="O33" s="141"/>
      <c r="P33" s="141"/>
      <c r="Q33" s="141"/>
      <c r="R33" s="680"/>
    </row>
    <row r="34" spans="1:18">
      <c r="A34" s="678"/>
      <c r="B34" s="633" t="s">
        <v>513</v>
      </c>
      <c r="C34" s="622"/>
      <c r="D34" s="620"/>
      <c r="E34" s="621"/>
      <c r="F34" s="621"/>
      <c r="G34" s="622"/>
      <c r="H34" s="633"/>
      <c r="I34" s="634"/>
      <c r="J34" s="634"/>
      <c r="K34" s="634"/>
      <c r="L34" s="634"/>
      <c r="M34" s="635"/>
      <c r="N34" s="636" t="e">
        <f>M34/#REF!</f>
        <v>#REF!</v>
      </c>
      <c r="O34" s="141"/>
      <c r="P34" s="141"/>
      <c r="Q34" s="141"/>
      <c r="R34" s="680"/>
    </row>
    <row r="35" spans="1:18">
      <c r="A35" s="678"/>
      <c r="B35" s="633" t="s">
        <v>614</v>
      </c>
      <c r="C35" s="622"/>
      <c r="D35" s="620"/>
      <c r="E35" s="621"/>
      <c r="F35" s="621"/>
      <c r="G35" s="622"/>
      <c r="H35" s="633"/>
      <c r="I35" s="634"/>
      <c r="J35" s="634"/>
      <c r="K35" s="634"/>
      <c r="L35" s="634"/>
      <c r="M35" s="635"/>
      <c r="N35" s="636" t="e">
        <f>M35/#REF!</f>
        <v>#REF!</v>
      </c>
      <c r="O35" s="141"/>
      <c r="P35" s="141"/>
      <c r="Q35" s="141"/>
      <c r="R35" s="680"/>
    </row>
    <row r="36" spans="1:18">
      <c r="A36" s="678"/>
      <c r="B36" s="633" t="s">
        <v>615</v>
      </c>
      <c r="C36" s="622"/>
      <c r="D36" s="620"/>
      <c r="E36" s="621"/>
      <c r="F36" s="621"/>
      <c r="G36" s="622"/>
      <c r="H36" s="633"/>
      <c r="I36" s="634"/>
      <c r="J36" s="634"/>
      <c r="K36" s="634"/>
      <c r="L36" s="634"/>
      <c r="M36" s="635"/>
      <c r="N36" s="636" t="e">
        <f>M36/#REF!</f>
        <v>#REF!</v>
      </c>
      <c r="O36" s="141"/>
      <c r="P36" s="141"/>
      <c r="Q36" s="141"/>
      <c r="R36" s="680"/>
    </row>
    <row r="37" spans="1:18">
      <c r="A37" s="678"/>
      <c r="B37" s="633" t="s">
        <v>508</v>
      </c>
      <c r="C37" s="622"/>
      <c r="D37" s="620"/>
      <c r="E37" s="621"/>
      <c r="F37" s="621"/>
      <c r="G37" s="622"/>
      <c r="H37" s="633"/>
      <c r="I37" s="634"/>
      <c r="J37" s="634"/>
      <c r="K37" s="634"/>
      <c r="L37" s="634"/>
      <c r="M37" s="635"/>
      <c r="N37" s="636" t="e">
        <f>M37/#REF!</f>
        <v>#REF!</v>
      </c>
      <c r="O37" s="141"/>
      <c r="P37" s="141"/>
      <c r="Q37" s="141"/>
      <c r="R37" s="680"/>
    </row>
    <row r="38" spans="1:18">
      <c r="A38" s="678"/>
      <c r="B38" s="633" t="s">
        <v>616</v>
      </c>
      <c r="C38" s="622"/>
      <c r="D38" s="620"/>
      <c r="E38" s="621"/>
      <c r="F38" s="621"/>
      <c r="G38" s="622"/>
      <c r="H38" s="633"/>
      <c r="I38" s="634"/>
      <c r="J38" s="634"/>
      <c r="K38" s="634"/>
      <c r="L38" s="634"/>
      <c r="M38" s="635"/>
      <c r="N38" s="636" t="e">
        <f>M38/#REF!</f>
        <v>#REF!</v>
      </c>
      <c r="O38" s="141"/>
      <c r="P38" s="141"/>
      <c r="Q38" s="141"/>
      <c r="R38" s="680"/>
    </row>
    <row r="39" spans="1:18">
      <c r="A39" s="678"/>
      <c r="B39" s="633" t="s">
        <v>617</v>
      </c>
      <c r="C39" s="622"/>
      <c r="D39" s="620"/>
      <c r="E39" s="621"/>
      <c r="F39" s="621"/>
      <c r="G39" s="622"/>
      <c r="H39" s="633"/>
      <c r="I39" s="634"/>
      <c r="J39" s="634"/>
      <c r="K39" s="634"/>
      <c r="L39" s="634"/>
      <c r="M39" s="635"/>
      <c r="N39" s="636" t="e">
        <f>M39/#REF!</f>
        <v>#REF!</v>
      </c>
      <c r="O39" s="141"/>
      <c r="P39" s="141"/>
      <c r="Q39" s="141"/>
      <c r="R39" s="680"/>
    </row>
    <row r="40" spans="1:18">
      <c r="A40" s="678"/>
      <c r="B40" s="633" t="s">
        <v>618</v>
      </c>
      <c r="C40" s="622"/>
      <c r="D40" s="620"/>
      <c r="E40" s="621"/>
      <c r="F40" s="621"/>
      <c r="G40" s="622"/>
      <c r="H40" s="633"/>
      <c r="I40" s="634"/>
      <c r="J40" s="634"/>
      <c r="K40" s="634"/>
      <c r="L40" s="634"/>
      <c r="M40" s="635"/>
      <c r="N40" s="636" t="e">
        <f>M40/#REF!</f>
        <v>#REF!</v>
      </c>
      <c r="O40" s="141"/>
      <c r="P40" s="141"/>
      <c r="Q40" s="141"/>
      <c r="R40" s="680"/>
    </row>
    <row r="41" spans="1:18">
      <c r="A41" s="678"/>
      <c r="B41" s="633" t="s">
        <v>619</v>
      </c>
      <c r="C41" s="622"/>
      <c r="D41" s="620"/>
      <c r="E41" s="621"/>
      <c r="F41" s="621"/>
      <c r="G41" s="622"/>
      <c r="H41" s="633"/>
      <c r="I41" s="634"/>
      <c r="J41" s="634"/>
      <c r="K41" s="634"/>
      <c r="L41" s="634"/>
      <c r="M41" s="635"/>
      <c r="N41" s="636" t="e">
        <f>M41/#REF!</f>
        <v>#REF!</v>
      </c>
      <c r="O41" s="141"/>
      <c r="P41" s="141"/>
      <c r="Q41" s="141"/>
      <c r="R41" s="680"/>
    </row>
    <row r="42" spans="1:18">
      <c r="A42" s="678"/>
      <c r="B42" s="633" t="s">
        <v>512</v>
      </c>
      <c r="C42" s="622"/>
      <c r="D42" s="620"/>
      <c r="E42" s="621"/>
      <c r="F42" s="621"/>
      <c r="G42" s="622"/>
      <c r="H42" s="633"/>
      <c r="I42" s="634"/>
      <c r="J42" s="634"/>
      <c r="K42" s="634"/>
      <c r="L42" s="634"/>
      <c r="M42" s="635"/>
      <c r="N42" s="636" t="e">
        <f>M42/#REF!</f>
        <v>#REF!</v>
      </c>
      <c r="O42" s="141"/>
      <c r="P42" s="141"/>
      <c r="Q42" s="141"/>
      <c r="R42" s="680"/>
    </row>
    <row r="43" spans="1:18">
      <c r="A43" s="678"/>
      <c r="B43" s="633" t="s">
        <v>620</v>
      </c>
      <c r="C43" s="622"/>
      <c r="D43" s="620"/>
      <c r="E43" s="621"/>
      <c r="F43" s="621"/>
      <c r="G43" s="622"/>
      <c r="H43" s="633"/>
      <c r="I43" s="634"/>
      <c r="J43" s="634"/>
      <c r="K43" s="634"/>
      <c r="L43" s="634"/>
      <c r="M43" s="635"/>
      <c r="N43" s="636" t="e">
        <f>M43/#REF!</f>
        <v>#REF!</v>
      </c>
      <c r="O43" s="141"/>
      <c r="P43" s="141"/>
      <c r="Q43" s="141"/>
      <c r="R43" s="680"/>
    </row>
    <row r="44" spans="1:18">
      <c r="A44" s="678"/>
      <c r="B44" s="633" t="s">
        <v>621</v>
      </c>
      <c r="C44" s="622"/>
      <c r="D44" s="620"/>
      <c r="E44" s="621"/>
      <c r="F44" s="621"/>
      <c r="G44" s="622"/>
      <c r="H44" s="633"/>
      <c r="I44" s="634"/>
      <c r="J44" s="634"/>
      <c r="K44" s="634"/>
      <c r="L44" s="634"/>
      <c r="M44" s="635"/>
      <c r="N44" s="636" t="e">
        <f>M44/#REF!</f>
        <v>#REF!</v>
      </c>
      <c r="O44" s="141"/>
      <c r="P44" s="141"/>
      <c r="Q44" s="141"/>
      <c r="R44" s="680"/>
    </row>
    <row r="45" spans="1:18">
      <c r="A45" s="678"/>
      <c r="B45" s="633" t="s">
        <v>622</v>
      </c>
      <c r="C45" s="622"/>
      <c r="D45" s="620"/>
      <c r="E45" s="621"/>
      <c r="F45" s="621"/>
      <c r="G45" s="622"/>
      <c r="H45" s="633"/>
      <c r="I45" s="634"/>
      <c r="J45" s="634"/>
      <c r="K45" s="634"/>
      <c r="L45" s="634"/>
      <c r="M45" s="635"/>
      <c r="N45" s="636" t="e">
        <f>M45/#REF!</f>
        <v>#REF!</v>
      </c>
      <c r="O45" s="141"/>
      <c r="P45" s="141"/>
      <c r="Q45" s="141"/>
      <c r="R45" s="680"/>
    </row>
    <row r="46" spans="1:18">
      <c r="A46" s="678"/>
      <c r="B46" s="633" t="s">
        <v>522</v>
      </c>
      <c r="C46" s="622"/>
      <c r="D46" s="620"/>
      <c r="E46" s="621"/>
      <c r="F46" s="621"/>
      <c r="G46" s="622"/>
      <c r="H46" s="633"/>
      <c r="I46" s="634"/>
      <c r="J46" s="634"/>
      <c r="K46" s="634"/>
      <c r="L46" s="634"/>
      <c r="M46" s="635"/>
      <c r="N46" s="636" t="e">
        <f>M46/#REF!</f>
        <v>#REF!</v>
      </c>
      <c r="O46" s="141"/>
      <c r="P46" s="141"/>
      <c r="Q46" s="141"/>
      <c r="R46" s="680"/>
    </row>
    <row r="47" spans="1:18">
      <c r="A47" s="678"/>
      <c r="B47" s="633" t="s">
        <v>674</v>
      </c>
      <c r="C47" s="622"/>
      <c r="D47" s="620"/>
      <c r="E47" s="621"/>
      <c r="F47" s="621"/>
      <c r="G47" s="622"/>
      <c r="H47" s="633"/>
      <c r="I47" s="634"/>
      <c r="J47" s="634"/>
      <c r="K47" s="634"/>
      <c r="L47" s="634"/>
      <c r="M47" s="635"/>
      <c r="N47" s="636" t="e">
        <f>M47/#REF!</f>
        <v>#REF!</v>
      </c>
      <c r="O47" s="141"/>
      <c r="P47" s="141"/>
      <c r="Q47" s="141"/>
      <c r="R47" s="680"/>
    </row>
    <row r="48" spans="1:18">
      <c r="A48" s="678"/>
      <c r="B48" s="637" t="s">
        <v>675</v>
      </c>
      <c r="C48" s="627"/>
      <c r="D48" s="625"/>
      <c r="E48" s="626"/>
      <c r="F48" s="626"/>
      <c r="G48" s="627"/>
      <c r="H48" s="637"/>
      <c r="I48" s="638"/>
      <c r="J48" s="638"/>
      <c r="K48" s="638"/>
      <c r="L48" s="638"/>
      <c r="M48" s="639"/>
      <c r="N48" s="640" t="e">
        <f>M48/#REF!</f>
        <v>#REF!</v>
      </c>
      <c r="O48" s="141"/>
      <c r="P48" s="141"/>
      <c r="Q48" s="141"/>
      <c r="R48" s="680"/>
    </row>
    <row r="49" spans="1:18">
      <c r="A49" s="678"/>
      <c r="B49" s="443" t="s">
        <v>18</v>
      </c>
      <c r="C49" s="610"/>
      <c r="D49" s="610"/>
      <c r="E49" s="599"/>
      <c r="F49" s="599"/>
      <c r="G49" s="390"/>
      <c r="H49" s="443" t="s">
        <v>18</v>
      </c>
      <c r="I49" s="613">
        <f>SUM(I28:I48)</f>
        <v>0</v>
      </c>
      <c r="J49" s="613">
        <f t="shared" ref="J49:M49" si="10">SUM(J28:J48)</f>
        <v>0</v>
      </c>
      <c r="K49" s="613">
        <f t="shared" si="10"/>
        <v>0</v>
      </c>
      <c r="L49" s="613">
        <f t="shared" si="10"/>
        <v>0</v>
      </c>
      <c r="M49" s="613">
        <f t="shared" si="10"/>
        <v>0</v>
      </c>
      <c r="N49" s="386" t="e">
        <f>M49/#REF!</f>
        <v>#REF!</v>
      </c>
      <c r="O49" s="141"/>
      <c r="P49" s="141"/>
      <c r="Q49" s="141"/>
      <c r="R49" s="680"/>
    </row>
    <row r="50" spans="1:18">
      <c r="A50" s="678"/>
      <c r="B50" s="495"/>
      <c r="C50" s="697"/>
      <c r="D50" s="697"/>
      <c r="E50" s="608"/>
      <c r="F50" s="608"/>
      <c r="G50" s="581"/>
      <c r="H50" s="495"/>
      <c r="I50" s="698"/>
      <c r="J50" s="698"/>
      <c r="K50" s="698"/>
      <c r="L50" s="698"/>
      <c r="M50" s="698"/>
      <c r="N50" s="141"/>
      <c r="O50" s="141"/>
      <c r="P50" s="141"/>
      <c r="Q50" s="141"/>
      <c r="R50" s="680"/>
    </row>
    <row r="51" spans="1:18">
      <c r="A51" s="678"/>
      <c r="B51" s="581"/>
      <c r="C51" s="581"/>
      <c r="D51" s="581"/>
      <c r="E51" s="581"/>
      <c r="F51" s="581"/>
      <c r="G51" s="581"/>
      <c r="H51" s="495"/>
      <c r="I51" s="141"/>
      <c r="J51" s="141"/>
      <c r="K51" s="141"/>
      <c r="L51" s="141"/>
      <c r="M51" s="141"/>
      <c r="N51" s="141"/>
      <c r="O51" s="141"/>
      <c r="P51" s="141"/>
      <c r="Q51" s="141"/>
      <c r="R51" s="680"/>
    </row>
    <row r="52" spans="1:18" ht="18.5">
      <c r="A52" s="678"/>
      <c r="B52" s="644" t="s">
        <v>864</v>
      </c>
      <c r="C52" s="645"/>
      <c r="D52" s="581"/>
      <c r="E52" s="581"/>
      <c r="F52" s="581"/>
      <c r="G52" s="581"/>
      <c r="H52" s="495"/>
      <c r="I52" s="141"/>
      <c r="J52" s="141"/>
      <c r="K52" s="141"/>
      <c r="L52" s="141"/>
      <c r="M52" s="141"/>
      <c r="N52" s="141"/>
      <c r="O52" s="141"/>
      <c r="P52" s="141"/>
      <c r="Q52" s="141"/>
      <c r="R52" s="680"/>
    </row>
    <row r="53" spans="1:18">
      <c r="A53" s="678"/>
      <c r="B53" s="1078" t="s">
        <v>830</v>
      </c>
      <c r="C53" s="1240" t="s">
        <v>902</v>
      </c>
      <c r="D53" s="1067"/>
      <c r="E53" s="1067"/>
      <c r="F53" s="1067"/>
      <c r="G53" s="1068"/>
      <c r="H53" s="1241" t="s">
        <v>903</v>
      </c>
      <c r="I53" s="1072"/>
      <c r="J53" s="1072"/>
      <c r="K53" s="1072"/>
      <c r="L53" s="1073"/>
      <c r="M53" s="1074" t="s">
        <v>853</v>
      </c>
      <c r="N53" s="1069" t="s">
        <v>854</v>
      </c>
      <c r="O53" s="601"/>
      <c r="P53" s="601"/>
      <c r="Q53" s="601"/>
      <c r="R53" s="680"/>
    </row>
    <row r="54" spans="1:18">
      <c r="A54" s="678"/>
      <c r="B54" s="1079"/>
      <c r="C54" s="665" t="s">
        <v>906</v>
      </c>
      <c r="D54" s="665" t="s">
        <v>899</v>
      </c>
      <c r="E54" s="665" t="s">
        <v>900</v>
      </c>
      <c r="F54" s="665" t="s">
        <v>451</v>
      </c>
      <c r="G54" s="665" t="s">
        <v>18</v>
      </c>
      <c r="H54" s="664" t="s">
        <v>450</v>
      </c>
      <c r="I54" s="664" t="s">
        <v>449</v>
      </c>
      <c r="J54" s="664" t="s">
        <v>448</v>
      </c>
      <c r="K54" s="664" t="s">
        <v>451</v>
      </c>
      <c r="L54" s="664" t="s">
        <v>18</v>
      </c>
      <c r="M54" s="1075"/>
      <c r="N54" s="1070"/>
      <c r="O54" s="601"/>
      <c r="P54" s="601"/>
      <c r="Q54" s="601"/>
      <c r="R54" s="681"/>
    </row>
    <row r="55" spans="1:18">
      <c r="A55" s="678"/>
      <c r="B55" s="632" t="s">
        <v>836</v>
      </c>
      <c r="C55" s="632"/>
      <c r="D55" s="632"/>
      <c r="E55" s="616"/>
      <c r="F55" s="616"/>
      <c r="G55" s="617"/>
      <c r="H55" s="632"/>
      <c r="I55" s="632"/>
      <c r="J55" s="632"/>
      <c r="K55" s="632"/>
      <c r="L55" s="632"/>
      <c r="M55" s="632">
        <f>SUM(I55:L55)</f>
        <v>0</v>
      </c>
      <c r="N55" s="632" t="e">
        <f>M55/#REF!</f>
        <v>#REF!</v>
      </c>
      <c r="O55" s="141"/>
      <c r="P55" s="141"/>
      <c r="Q55" s="141"/>
      <c r="R55" s="680"/>
    </row>
    <row r="56" spans="1:18">
      <c r="A56" s="678"/>
      <c r="B56" s="636" t="s">
        <v>36</v>
      </c>
      <c r="C56" s="636"/>
      <c r="D56" s="636"/>
      <c r="E56" s="621"/>
      <c r="F56" s="621"/>
      <c r="G56" s="622"/>
      <c r="H56" s="636"/>
      <c r="I56" s="636"/>
      <c r="J56" s="636"/>
      <c r="K56" s="636"/>
      <c r="L56" s="636"/>
      <c r="M56" s="636">
        <f t="shared" ref="M56:M57" si="11">SUM(I56:L56)</f>
        <v>0</v>
      </c>
      <c r="N56" s="636" t="e">
        <f>M56/#REF!</f>
        <v>#REF!</v>
      </c>
      <c r="O56" s="141"/>
      <c r="P56" s="141"/>
      <c r="Q56" s="141"/>
      <c r="R56" s="680"/>
    </row>
    <row r="57" spans="1:18">
      <c r="A57" s="678"/>
      <c r="B57" s="640" t="s">
        <v>37</v>
      </c>
      <c r="C57" s="640"/>
      <c r="D57" s="640"/>
      <c r="E57" s="626"/>
      <c r="F57" s="626"/>
      <c r="G57" s="627"/>
      <c r="H57" s="640"/>
      <c r="I57" s="640"/>
      <c r="J57" s="640"/>
      <c r="K57" s="640"/>
      <c r="L57" s="640"/>
      <c r="M57" s="640">
        <f t="shared" si="11"/>
        <v>0</v>
      </c>
      <c r="N57" s="640" t="e">
        <f>M57/#REF!</f>
        <v>#REF!</v>
      </c>
      <c r="O57" s="141"/>
      <c r="P57" s="141"/>
      <c r="Q57" s="141"/>
      <c r="R57" s="680"/>
    </row>
    <row r="58" spans="1:18">
      <c r="A58" s="678"/>
      <c r="B58" s="443" t="s">
        <v>18</v>
      </c>
      <c r="C58" s="443"/>
      <c r="D58" s="443"/>
      <c r="E58" s="599"/>
      <c r="F58" s="599"/>
      <c r="G58" s="390"/>
      <c r="H58" s="443"/>
      <c r="I58" s="443"/>
      <c r="J58" s="443"/>
      <c r="K58" s="443"/>
      <c r="L58" s="443"/>
      <c r="M58" s="386"/>
      <c r="N58" s="386"/>
      <c r="O58" s="141"/>
      <c r="P58" s="141"/>
      <c r="Q58" s="141"/>
      <c r="R58" s="680"/>
    </row>
    <row r="59" spans="1:18">
      <c r="A59" s="678"/>
      <c r="B59" s="495"/>
      <c r="C59" s="495"/>
      <c r="D59" s="495"/>
      <c r="E59" s="608"/>
      <c r="F59" s="608"/>
      <c r="G59" s="581"/>
      <c r="H59" s="495"/>
      <c r="I59" s="495"/>
      <c r="J59" s="495"/>
      <c r="K59" s="495"/>
      <c r="L59" s="495"/>
      <c r="M59" s="141"/>
      <c r="N59" s="141"/>
      <c r="O59" s="141"/>
      <c r="P59" s="141"/>
      <c r="Q59" s="141"/>
      <c r="R59" s="680"/>
    </row>
    <row r="60" spans="1:18">
      <c r="A60" s="678"/>
      <c r="B60" s="581"/>
      <c r="C60" s="581"/>
      <c r="D60" s="581"/>
      <c r="E60" s="581"/>
      <c r="F60" s="581"/>
      <c r="G60" s="58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680"/>
    </row>
    <row r="61" spans="1:18" ht="18.5">
      <c r="A61" s="678"/>
      <c r="B61" s="644" t="s">
        <v>865</v>
      </c>
      <c r="C61" s="645"/>
      <c r="D61" s="581"/>
      <c r="E61" s="581"/>
      <c r="F61" s="581"/>
      <c r="G61" s="58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680"/>
    </row>
    <row r="62" spans="1:18" ht="7.5" customHeight="1">
      <c r="A62" s="678"/>
      <c r="B62" s="641"/>
      <c r="C62" s="581"/>
      <c r="D62" s="581"/>
      <c r="E62" s="581"/>
      <c r="F62" s="581"/>
      <c r="G62" s="58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680"/>
    </row>
    <row r="63" spans="1:18" ht="31.5" customHeight="1">
      <c r="A63" s="678"/>
      <c r="B63" s="1088" t="s">
        <v>840</v>
      </c>
      <c r="C63" s="1243" t="s">
        <v>905</v>
      </c>
      <c r="D63" s="1242" t="s">
        <v>904</v>
      </c>
      <c r="E63" s="1077"/>
      <c r="F63" s="1076" t="s">
        <v>858</v>
      </c>
      <c r="G63" s="1076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680"/>
    </row>
    <row r="64" spans="1:18" ht="31.5" customHeight="1">
      <c r="A64" s="678"/>
      <c r="B64" s="1088"/>
      <c r="C64" s="1065"/>
      <c r="D64" s="668" t="s">
        <v>857</v>
      </c>
      <c r="E64" s="668" t="s">
        <v>35</v>
      </c>
      <c r="F64" s="670" t="s">
        <v>856</v>
      </c>
      <c r="G64" s="670" t="s">
        <v>859</v>
      </c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680"/>
    </row>
    <row r="65" spans="1:18">
      <c r="A65" s="678"/>
      <c r="B65" s="647" t="s">
        <v>0</v>
      </c>
      <c r="C65" s="617"/>
      <c r="D65" s="617"/>
      <c r="E65" s="617"/>
      <c r="F65" s="617"/>
      <c r="G65" s="617" t="e">
        <f>F65/C65</f>
        <v>#DIV/0!</v>
      </c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680"/>
    </row>
    <row r="66" spans="1:18">
      <c r="A66" s="678"/>
      <c r="B66" s="648" t="s">
        <v>2</v>
      </c>
      <c r="C66" s="627"/>
      <c r="D66" s="627"/>
      <c r="E66" s="627"/>
      <c r="F66" s="627"/>
      <c r="G66" s="627" t="e">
        <f t="shared" ref="G66:G67" si="12">F66/C66</f>
        <v>#DIV/0!</v>
      </c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680"/>
    </row>
    <row r="67" spans="1:18" ht="18.5">
      <c r="A67" s="678"/>
      <c r="B67" s="646" t="s">
        <v>18</v>
      </c>
      <c r="C67" s="390">
        <f>C65+C66</f>
        <v>0</v>
      </c>
      <c r="D67" s="390">
        <f t="shared" ref="D67:F67" si="13">D65+D66</f>
        <v>0</v>
      </c>
      <c r="E67" s="390">
        <f t="shared" si="13"/>
        <v>0</v>
      </c>
      <c r="F67" s="390">
        <f t="shared" si="13"/>
        <v>0</v>
      </c>
      <c r="G67" s="390" t="e">
        <f t="shared" si="12"/>
        <v>#DIV/0!</v>
      </c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680"/>
    </row>
    <row r="68" spans="1:18" ht="18.5">
      <c r="A68" s="678"/>
      <c r="B68" s="641"/>
      <c r="C68" s="581"/>
      <c r="D68" s="581"/>
      <c r="E68" s="581"/>
      <c r="F68" s="581"/>
      <c r="G68" s="58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680"/>
    </row>
    <row r="69" spans="1:18" ht="18.5">
      <c r="A69" s="678"/>
      <c r="B69" s="641"/>
      <c r="C69" s="581"/>
      <c r="D69" s="581"/>
      <c r="E69" s="581"/>
      <c r="F69" s="581"/>
      <c r="G69" s="58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680"/>
    </row>
    <row r="70" spans="1:18" ht="18.5">
      <c r="A70" s="678"/>
      <c r="B70" s="644" t="s">
        <v>866</v>
      </c>
      <c r="C70" s="645"/>
      <c r="D70" s="581"/>
      <c r="E70" s="581"/>
      <c r="F70" s="581"/>
      <c r="G70" s="58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680"/>
    </row>
    <row r="71" spans="1:18" ht="18.5">
      <c r="A71" s="678"/>
      <c r="B71" s="641" t="s">
        <v>0</v>
      </c>
      <c r="C71" s="581"/>
      <c r="D71" s="581"/>
      <c r="E71" s="581"/>
      <c r="F71" s="581"/>
      <c r="G71" s="58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680"/>
    </row>
    <row r="72" spans="1:18">
      <c r="A72" s="678"/>
      <c r="B72" s="1078" t="s">
        <v>840</v>
      </c>
      <c r="C72" s="1078" t="s">
        <v>861</v>
      </c>
      <c r="D72" s="1080" t="s">
        <v>14</v>
      </c>
      <c r="E72" s="1080"/>
      <c r="F72" s="1080"/>
      <c r="G72" s="1240" t="s">
        <v>902</v>
      </c>
      <c r="H72" s="1067"/>
      <c r="I72" s="1067"/>
      <c r="J72" s="1067"/>
      <c r="K72" s="1068"/>
      <c r="L72" s="1241" t="s">
        <v>903</v>
      </c>
      <c r="M72" s="1072"/>
      <c r="N72" s="1072"/>
      <c r="O72" s="1072"/>
      <c r="P72" s="1073"/>
      <c r="Q72" s="1069" t="s">
        <v>854</v>
      </c>
      <c r="R72" s="680"/>
    </row>
    <row r="73" spans="1:18">
      <c r="A73" s="678"/>
      <c r="B73" s="1079"/>
      <c r="C73" s="1079"/>
      <c r="D73" s="652" t="s">
        <v>898</v>
      </c>
      <c r="E73" s="652" t="s">
        <v>899</v>
      </c>
      <c r="F73" s="652" t="s">
        <v>18</v>
      </c>
      <c r="G73" s="665" t="s">
        <v>906</v>
      </c>
      <c r="H73" s="665" t="s">
        <v>899</v>
      </c>
      <c r="I73" s="665" t="s">
        <v>900</v>
      </c>
      <c r="J73" s="665" t="s">
        <v>451</v>
      </c>
      <c r="K73" s="665" t="s">
        <v>18</v>
      </c>
      <c r="L73" s="664" t="s">
        <v>898</v>
      </c>
      <c r="M73" s="664" t="s">
        <v>899</v>
      </c>
      <c r="N73" s="664" t="s">
        <v>900</v>
      </c>
      <c r="O73" s="664" t="s">
        <v>451</v>
      </c>
      <c r="P73" s="664" t="s">
        <v>18</v>
      </c>
      <c r="Q73" s="1070"/>
      <c r="R73" s="680"/>
    </row>
    <row r="74" spans="1:18">
      <c r="A74" s="678"/>
      <c r="B74" s="617" t="s">
        <v>843</v>
      </c>
      <c r="C74" s="617"/>
      <c r="D74" s="617"/>
      <c r="E74" s="616"/>
      <c r="F74" s="616"/>
      <c r="G74" s="617"/>
      <c r="H74" s="617"/>
      <c r="I74" s="632"/>
      <c r="J74" s="632"/>
      <c r="K74" s="632"/>
      <c r="L74" s="656"/>
      <c r="M74" s="656"/>
      <c r="N74" s="656"/>
      <c r="O74" s="656"/>
      <c r="P74" s="656"/>
      <c r="Q74" s="656"/>
      <c r="R74" s="680"/>
    </row>
    <row r="75" spans="1:18">
      <c r="A75" s="678"/>
      <c r="B75" s="622" t="s">
        <v>844</v>
      </c>
      <c r="C75" s="622"/>
      <c r="D75" s="622"/>
      <c r="E75" s="621"/>
      <c r="F75" s="621"/>
      <c r="G75" s="622"/>
      <c r="H75" s="622"/>
      <c r="I75" s="636"/>
      <c r="J75" s="636"/>
      <c r="K75" s="636"/>
      <c r="L75" s="657"/>
      <c r="M75" s="657"/>
      <c r="N75" s="657"/>
      <c r="O75" s="657"/>
      <c r="P75" s="657"/>
      <c r="Q75" s="657"/>
      <c r="R75" s="680"/>
    </row>
    <row r="76" spans="1:18">
      <c r="A76" s="678"/>
      <c r="B76" s="622" t="s">
        <v>507</v>
      </c>
      <c r="C76" s="622"/>
      <c r="D76" s="622"/>
      <c r="E76" s="621"/>
      <c r="F76" s="621"/>
      <c r="G76" s="622"/>
      <c r="H76" s="622"/>
      <c r="I76" s="636"/>
      <c r="J76" s="636"/>
      <c r="K76" s="636"/>
      <c r="L76" s="657"/>
      <c r="M76" s="657"/>
      <c r="N76" s="657"/>
      <c r="O76" s="657"/>
      <c r="P76" s="657"/>
      <c r="Q76" s="657"/>
      <c r="R76" s="680"/>
    </row>
    <row r="77" spans="1:18">
      <c r="A77" s="678"/>
      <c r="B77" s="622" t="s">
        <v>845</v>
      </c>
      <c r="C77" s="622"/>
      <c r="D77" s="622"/>
      <c r="E77" s="621"/>
      <c r="F77" s="621"/>
      <c r="G77" s="622"/>
      <c r="H77" s="622"/>
      <c r="I77" s="636"/>
      <c r="J77" s="636"/>
      <c r="K77" s="636"/>
      <c r="L77" s="657"/>
      <c r="M77" s="657"/>
      <c r="N77" s="657"/>
      <c r="O77" s="657"/>
      <c r="P77" s="657"/>
      <c r="Q77" s="657"/>
      <c r="R77" s="680"/>
    </row>
    <row r="78" spans="1:18">
      <c r="A78" s="678"/>
      <c r="B78" s="622" t="s">
        <v>846</v>
      </c>
      <c r="C78" s="622"/>
      <c r="D78" s="622"/>
      <c r="E78" s="621"/>
      <c r="F78" s="621"/>
      <c r="G78" s="622"/>
      <c r="H78" s="622"/>
      <c r="I78" s="636"/>
      <c r="J78" s="636"/>
      <c r="K78" s="636"/>
      <c r="L78" s="657"/>
      <c r="M78" s="657"/>
      <c r="N78" s="657"/>
      <c r="O78" s="657"/>
      <c r="P78" s="657"/>
      <c r="Q78" s="657"/>
      <c r="R78" s="680"/>
    </row>
    <row r="79" spans="1:18">
      <c r="A79" s="678"/>
      <c r="B79" s="622" t="s">
        <v>847</v>
      </c>
      <c r="C79" s="622"/>
      <c r="D79" s="622"/>
      <c r="E79" s="621"/>
      <c r="F79" s="621"/>
      <c r="G79" s="622"/>
      <c r="H79" s="622"/>
      <c r="I79" s="636"/>
      <c r="J79" s="636"/>
      <c r="K79" s="636"/>
      <c r="L79" s="657"/>
      <c r="M79" s="657"/>
      <c r="N79" s="657"/>
      <c r="O79" s="657"/>
      <c r="P79" s="657"/>
      <c r="Q79" s="657"/>
      <c r="R79" s="680"/>
    </row>
    <row r="80" spans="1:18">
      <c r="A80" s="678"/>
      <c r="B80" s="622" t="s">
        <v>848</v>
      </c>
      <c r="C80" s="622"/>
      <c r="D80" s="622"/>
      <c r="E80" s="621"/>
      <c r="F80" s="621"/>
      <c r="G80" s="622"/>
      <c r="H80" s="622"/>
      <c r="I80" s="636"/>
      <c r="J80" s="636"/>
      <c r="K80" s="636"/>
      <c r="L80" s="657"/>
      <c r="M80" s="657"/>
      <c r="N80" s="657"/>
      <c r="O80" s="657"/>
      <c r="P80" s="657"/>
      <c r="Q80" s="657"/>
      <c r="R80" s="680"/>
    </row>
    <row r="81" spans="1:18">
      <c r="A81" s="678"/>
      <c r="B81" s="622" t="s">
        <v>849</v>
      </c>
      <c r="C81" s="622"/>
      <c r="D81" s="622"/>
      <c r="E81" s="621"/>
      <c r="F81" s="621"/>
      <c r="G81" s="622"/>
      <c r="H81" s="622"/>
      <c r="I81" s="636"/>
      <c r="J81" s="636"/>
      <c r="K81" s="636"/>
      <c r="L81" s="657"/>
      <c r="M81" s="657"/>
      <c r="N81" s="657"/>
      <c r="O81" s="657"/>
      <c r="P81" s="657"/>
      <c r="Q81" s="657"/>
      <c r="R81" s="680"/>
    </row>
    <row r="82" spans="1:18">
      <c r="A82" s="678"/>
      <c r="B82" s="622" t="s">
        <v>509</v>
      </c>
      <c r="C82" s="622"/>
      <c r="D82" s="622"/>
      <c r="E82" s="621"/>
      <c r="F82" s="621"/>
      <c r="G82" s="622"/>
      <c r="H82" s="622"/>
      <c r="I82" s="636"/>
      <c r="J82" s="636"/>
      <c r="K82" s="636"/>
      <c r="L82" s="657"/>
      <c r="M82" s="657"/>
      <c r="N82" s="657"/>
      <c r="O82" s="657"/>
      <c r="P82" s="657"/>
      <c r="Q82" s="657"/>
      <c r="R82" s="680"/>
    </row>
    <row r="83" spans="1:18">
      <c r="A83" s="678"/>
      <c r="B83" s="627" t="s">
        <v>850</v>
      </c>
      <c r="C83" s="627"/>
      <c r="D83" s="627"/>
      <c r="E83" s="626"/>
      <c r="F83" s="626"/>
      <c r="G83" s="627"/>
      <c r="H83" s="627"/>
      <c r="I83" s="640"/>
      <c r="J83" s="640"/>
      <c r="K83" s="640"/>
      <c r="L83" s="658"/>
      <c r="M83" s="658"/>
      <c r="N83" s="658"/>
      <c r="O83" s="658"/>
      <c r="P83" s="658"/>
      <c r="Q83" s="658"/>
      <c r="R83" s="680"/>
    </row>
    <row r="84" spans="1:18">
      <c r="A84" s="678"/>
      <c r="B84" s="443" t="s">
        <v>18</v>
      </c>
      <c r="C84" s="443"/>
      <c r="D84" s="443"/>
      <c r="E84" s="599"/>
      <c r="F84" s="599"/>
      <c r="G84" s="390"/>
      <c r="H84" s="386"/>
      <c r="I84" s="386"/>
      <c r="J84" s="386"/>
      <c r="K84" s="386"/>
      <c r="L84" s="609"/>
      <c r="M84" s="609"/>
      <c r="N84" s="609"/>
      <c r="O84" s="609"/>
      <c r="P84" s="609"/>
      <c r="Q84" s="609"/>
      <c r="R84" s="680"/>
    </row>
    <row r="85" spans="1:18">
      <c r="A85" s="678"/>
      <c r="B85" s="495"/>
      <c r="C85" s="495"/>
      <c r="D85" s="495"/>
      <c r="E85" s="608"/>
      <c r="F85" s="608"/>
      <c r="G85" s="581"/>
      <c r="H85" s="141"/>
      <c r="I85" s="141"/>
      <c r="J85" s="141"/>
      <c r="K85" s="141"/>
      <c r="R85" s="680"/>
    </row>
    <row r="86" spans="1:18" ht="18.5">
      <c r="A86" s="678"/>
      <c r="B86" s="641" t="s">
        <v>2</v>
      </c>
      <c r="C86" s="581"/>
      <c r="D86" s="581"/>
      <c r="E86" s="581"/>
      <c r="F86" s="581"/>
      <c r="G86" s="58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680"/>
    </row>
    <row r="87" spans="1:18">
      <c r="A87" s="678"/>
      <c r="B87" s="1078" t="s">
        <v>840</v>
      </c>
      <c r="C87" s="1078" t="s">
        <v>861</v>
      </c>
      <c r="D87" s="1080" t="s">
        <v>14</v>
      </c>
      <c r="E87" s="1080"/>
      <c r="F87" s="1080"/>
      <c r="G87" s="1240" t="s">
        <v>902</v>
      </c>
      <c r="H87" s="1067"/>
      <c r="I87" s="1067"/>
      <c r="J87" s="1067"/>
      <c r="K87" s="1068"/>
      <c r="L87" s="1241" t="s">
        <v>903</v>
      </c>
      <c r="M87" s="1072"/>
      <c r="N87" s="1072"/>
      <c r="O87" s="1072"/>
      <c r="P87" s="1073"/>
      <c r="Q87" s="1069" t="s">
        <v>854</v>
      </c>
      <c r="R87" s="680"/>
    </row>
    <row r="88" spans="1:18">
      <c r="A88" s="678"/>
      <c r="B88" s="1079"/>
      <c r="C88" s="1079"/>
      <c r="D88" s="652" t="s">
        <v>898</v>
      </c>
      <c r="E88" s="652" t="s">
        <v>899</v>
      </c>
      <c r="F88" s="652" t="s">
        <v>18</v>
      </c>
      <c r="G88" s="665" t="s">
        <v>906</v>
      </c>
      <c r="H88" s="665" t="s">
        <v>899</v>
      </c>
      <c r="I88" s="665" t="s">
        <v>900</v>
      </c>
      <c r="J88" s="665" t="s">
        <v>451</v>
      </c>
      <c r="K88" s="665" t="s">
        <v>18</v>
      </c>
      <c r="L88" s="664" t="s">
        <v>898</v>
      </c>
      <c r="M88" s="664" t="s">
        <v>899</v>
      </c>
      <c r="N88" s="664" t="s">
        <v>900</v>
      </c>
      <c r="O88" s="664" t="s">
        <v>451</v>
      </c>
      <c r="P88" s="664" t="s">
        <v>18</v>
      </c>
      <c r="Q88" s="1070"/>
      <c r="R88" s="680"/>
    </row>
    <row r="89" spans="1:18">
      <c r="A89" s="678"/>
      <c r="B89" s="617" t="s">
        <v>843</v>
      </c>
      <c r="C89" s="617"/>
      <c r="D89" s="617"/>
      <c r="E89" s="616"/>
      <c r="F89" s="616"/>
      <c r="G89" s="617"/>
      <c r="H89" s="617"/>
      <c r="I89" s="632"/>
      <c r="J89" s="632"/>
      <c r="K89" s="632"/>
      <c r="L89" s="656"/>
      <c r="M89" s="656"/>
      <c r="N89" s="656"/>
      <c r="O89" s="656"/>
      <c r="P89" s="656"/>
      <c r="Q89" s="656"/>
      <c r="R89" s="680"/>
    </row>
    <row r="90" spans="1:18">
      <c r="A90" s="678"/>
      <c r="B90" s="622" t="s">
        <v>844</v>
      </c>
      <c r="C90" s="622"/>
      <c r="D90" s="622"/>
      <c r="E90" s="621"/>
      <c r="F90" s="621"/>
      <c r="G90" s="622"/>
      <c r="H90" s="622"/>
      <c r="I90" s="636"/>
      <c r="J90" s="636"/>
      <c r="K90" s="636"/>
      <c r="L90" s="657"/>
      <c r="M90" s="657"/>
      <c r="N90" s="657"/>
      <c r="O90" s="657"/>
      <c r="P90" s="657"/>
      <c r="Q90" s="657"/>
      <c r="R90" s="680"/>
    </row>
    <row r="91" spans="1:18">
      <c r="A91" s="678"/>
      <c r="B91" s="622" t="s">
        <v>507</v>
      </c>
      <c r="C91" s="622"/>
      <c r="D91" s="622"/>
      <c r="E91" s="621"/>
      <c r="F91" s="621"/>
      <c r="G91" s="622"/>
      <c r="H91" s="622"/>
      <c r="I91" s="636"/>
      <c r="J91" s="636"/>
      <c r="K91" s="636"/>
      <c r="L91" s="657"/>
      <c r="M91" s="657"/>
      <c r="N91" s="657"/>
      <c r="O91" s="657"/>
      <c r="P91" s="657"/>
      <c r="Q91" s="657"/>
      <c r="R91" s="680"/>
    </row>
    <row r="92" spans="1:18">
      <c r="A92" s="678"/>
      <c r="B92" s="622" t="s">
        <v>845</v>
      </c>
      <c r="C92" s="622"/>
      <c r="D92" s="622"/>
      <c r="E92" s="621"/>
      <c r="F92" s="621"/>
      <c r="G92" s="622"/>
      <c r="H92" s="622"/>
      <c r="I92" s="636"/>
      <c r="J92" s="636"/>
      <c r="K92" s="636"/>
      <c r="L92" s="657"/>
      <c r="M92" s="657"/>
      <c r="N92" s="657"/>
      <c r="O92" s="657"/>
      <c r="P92" s="657"/>
      <c r="Q92" s="657"/>
      <c r="R92" s="680"/>
    </row>
    <row r="93" spans="1:18">
      <c r="A93" s="678"/>
      <c r="B93" s="622" t="s">
        <v>846</v>
      </c>
      <c r="C93" s="622"/>
      <c r="D93" s="622"/>
      <c r="E93" s="621"/>
      <c r="F93" s="621"/>
      <c r="G93" s="622"/>
      <c r="H93" s="622"/>
      <c r="I93" s="636"/>
      <c r="J93" s="636"/>
      <c r="K93" s="636"/>
      <c r="L93" s="657"/>
      <c r="M93" s="657"/>
      <c r="N93" s="657"/>
      <c r="O93" s="657"/>
      <c r="P93" s="657"/>
      <c r="Q93" s="657"/>
      <c r="R93" s="680"/>
    </row>
    <row r="94" spans="1:18">
      <c r="A94" s="678"/>
      <c r="B94" s="622" t="s">
        <v>847</v>
      </c>
      <c r="C94" s="622"/>
      <c r="D94" s="622"/>
      <c r="E94" s="621"/>
      <c r="F94" s="621"/>
      <c r="G94" s="622"/>
      <c r="H94" s="622"/>
      <c r="I94" s="636"/>
      <c r="J94" s="636"/>
      <c r="K94" s="636"/>
      <c r="L94" s="657"/>
      <c r="M94" s="657"/>
      <c r="N94" s="657"/>
      <c r="O94" s="657"/>
      <c r="P94" s="657"/>
      <c r="Q94" s="657"/>
      <c r="R94" s="680"/>
    </row>
    <row r="95" spans="1:18">
      <c r="A95" s="678"/>
      <c r="B95" s="622" t="s">
        <v>848</v>
      </c>
      <c r="C95" s="622"/>
      <c r="D95" s="622"/>
      <c r="E95" s="621"/>
      <c r="F95" s="621"/>
      <c r="G95" s="622"/>
      <c r="H95" s="622"/>
      <c r="I95" s="636"/>
      <c r="J95" s="636"/>
      <c r="K95" s="636"/>
      <c r="L95" s="657"/>
      <c r="M95" s="657"/>
      <c r="N95" s="657"/>
      <c r="O95" s="657"/>
      <c r="P95" s="657"/>
      <c r="Q95" s="657"/>
      <c r="R95" s="680"/>
    </row>
    <row r="96" spans="1:18">
      <c r="A96" s="678"/>
      <c r="B96" s="622" t="s">
        <v>849</v>
      </c>
      <c r="C96" s="622"/>
      <c r="D96" s="622"/>
      <c r="E96" s="621"/>
      <c r="F96" s="621"/>
      <c r="G96" s="622"/>
      <c r="H96" s="622"/>
      <c r="I96" s="636"/>
      <c r="J96" s="636"/>
      <c r="K96" s="636"/>
      <c r="L96" s="657"/>
      <c r="M96" s="657"/>
      <c r="N96" s="657"/>
      <c r="O96" s="657"/>
      <c r="P96" s="657"/>
      <c r="Q96" s="657"/>
      <c r="R96" s="680"/>
    </row>
    <row r="97" spans="1:18">
      <c r="A97" s="678"/>
      <c r="B97" s="622" t="s">
        <v>509</v>
      </c>
      <c r="C97" s="622"/>
      <c r="D97" s="622"/>
      <c r="E97" s="621"/>
      <c r="F97" s="621"/>
      <c r="G97" s="622"/>
      <c r="H97" s="622"/>
      <c r="I97" s="636"/>
      <c r="J97" s="636"/>
      <c r="K97" s="636"/>
      <c r="L97" s="657"/>
      <c r="M97" s="657"/>
      <c r="N97" s="657"/>
      <c r="O97" s="657"/>
      <c r="P97" s="657"/>
      <c r="Q97" s="657"/>
      <c r="R97" s="680"/>
    </row>
    <row r="98" spans="1:18">
      <c r="A98" s="678"/>
      <c r="B98" s="627" t="s">
        <v>850</v>
      </c>
      <c r="C98" s="627"/>
      <c r="D98" s="627"/>
      <c r="E98" s="626"/>
      <c r="F98" s="626"/>
      <c r="G98" s="627"/>
      <c r="H98" s="627"/>
      <c r="I98" s="640"/>
      <c r="J98" s="640"/>
      <c r="K98" s="640"/>
      <c r="L98" s="658"/>
      <c r="M98" s="658"/>
      <c r="N98" s="658"/>
      <c r="O98" s="658"/>
      <c r="P98" s="658"/>
      <c r="Q98" s="658"/>
      <c r="R98" s="680"/>
    </row>
    <row r="99" spans="1:18">
      <c r="A99" s="678"/>
      <c r="B99" s="443" t="s">
        <v>18</v>
      </c>
      <c r="C99" s="443"/>
      <c r="D99" s="443"/>
      <c r="E99" s="599"/>
      <c r="F99" s="599"/>
      <c r="G99" s="390"/>
      <c r="H99" s="386"/>
      <c r="I99" s="386"/>
      <c r="J99" s="386"/>
      <c r="K99" s="386"/>
      <c r="L99" s="609"/>
      <c r="M99" s="609"/>
      <c r="N99" s="609"/>
      <c r="O99" s="609"/>
      <c r="P99" s="609"/>
      <c r="Q99" s="609"/>
      <c r="R99" s="680"/>
    </row>
    <row r="100" spans="1:18" ht="18.5">
      <c r="A100" s="678"/>
      <c r="B100" s="641"/>
      <c r="C100" s="581"/>
      <c r="D100" s="581"/>
      <c r="E100" s="581"/>
      <c r="F100" s="581"/>
      <c r="G100" s="58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680"/>
    </row>
    <row r="101" spans="1:18" ht="17.149999999999999" customHeight="1" thickBot="1">
      <c r="A101" s="1086" t="s">
        <v>868</v>
      </c>
      <c r="B101" s="1087"/>
      <c r="C101" s="1087"/>
      <c r="D101" s="688"/>
      <c r="E101" s="684"/>
      <c r="F101" s="684"/>
      <c r="G101" s="684"/>
      <c r="H101" s="685"/>
      <c r="I101" s="685"/>
      <c r="J101" s="685"/>
      <c r="R101" s="691"/>
    </row>
    <row r="102" spans="1:18" ht="17.149999999999999" customHeight="1">
      <c r="A102" s="1086"/>
      <c r="B102" s="1087"/>
      <c r="C102" s="1087"/>
      <c r="D102" s="686"/>
      <c r="E102" s="686"/>
      <c r="F102" s="686"/>
      <c r="G102" s="686"/>
      <c r="H102" s="687"/>
      <c r="I102" s="686"/>
      <c r="J102" s="686"/>
      <c r="K102" s="686"/>
      <c r="L102" s="686"/>
      <c r="M102" s="686"/>
      <c r="N102" s="686"/>
      <c r="O102" s="686"/>
      <c r="P102" s="686"/>
      <c r="Q102" s="686"/>
      <c r="R102" s="689"/>
    </row>
    <row r="103" spans="1:18" ht="18.5">
      <c r="A103" s="678"/>
      <c r="B103" s="641"/>
      <c r="C103" s="581"/>
      <c r="D103" s="581"/>
      <c r="E103" s="581"/>
      <c r="F103" s="581"/>
      <c r="G103" s="58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680"/>
    </row>
    <row r="104" spans="1:18">
      <c r="A104" s="678"/>
      <c r="B104" s="1244" t="s">
        <v>907</v>
      </c>
      <c r="C104" s="342"/>
      <c r="D104" s="581"/>
      <c r="E104" s="581"/>
      <c r="F104" s="581"/>
      <c r="G104" s="58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680"/>
    </row>
    <row r="105" spans="1:18">
      <c r="A105" s="678"/>
      <c r="B105" s="345">
        <v>1</v>
      </c>
      <c r="C105" s="346"/>
      <c r="D105" s="581"/>
      <c r="E105" s="581"/>
      <c r="F105" s="581"/>
      <c r="G105" s="58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680"/>
    </row>
    <row r="106" spans="1:18">
      <c r="A106" s="678"/>
      <c r="B106" s="345">
        <v>2</v>
      </c>
      <c r="C106" s="346"/>
      <c r="D106" s="581"/>
      <c r="E106" s="581"/>
      <c r="F106" s="581"/>
      <c r="G106" s="58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680"/>
    </row>
    <row r="107" spans="1:18">
      <c r="A107" s="678"/>
      <c r="B107" s="345">
        <v>3</v>
      </c>
      <c r="C107" s="346"/>
      <c r="D107" s="581"/>
      <c r="E107" s="581"/>
      <c r="F107" s="581"/>
      <c r="G107" s="58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680"/>
    </row>
    <row r="108" spans="1:18">
      <c r="A108" s="678"/>
      <c r="B108" s="345">
        <v>4</v>
      </c>
      <c r="C108" s="346"/>
      <c r="D108" s="581"/>
      <c r="E108" s="581"/>
      <c r="F108" s="581"/>
      <c r="G108" s="58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680"/>
    </row>
    <row r="109" spans="1:18">
      <c r="A109" s="678"/>
      <c r="B109" s="345">
        <v>5</v>
      </c>
      <c r="C109" s="346"/>
      <c r="D109" s="581"/>
      <c r="E109" s="581"/>
      <c r="F109" s="581"/>
      <c r="G109" s="58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680"/>
    </row>
    <row r="110" spans="1:18">
      <c r="A110" s="678"/>
      <c r="B110" s="343"/>
      <c r="C110" s="346"/>
      <c r="D110" s="581"/>
      <c r="E110" s="581"/>
      <c r="F110" s="581"/>
      <c r="G110" s="58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680"/>
    </row>
    <row r="111" spans="1:18">
      <c r="A111" s="678"/>
      <c r="B111" s="1244" t="s">
        <v>908</v>
      </c>
      <c r="C111" s="343"/>
      <c r="D111" s="581"/>
      <c r="E111" s="581"/>
      <c r="F111" s="581"/>
      <c r="G111" s="58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680"/>
    </row>
    <row r="112" spans="1:18">
      <c r="A112" s="678"/>
      <c r="B112" s="345">
        <v>1</v>
      </c>
      <c r="C112" s="346"/>
      <c r="D112" s="581"/>
      <c r="E112" s="581"/>
      <c r="F112" s="581"/>
      <c r="G112" s="58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680"/>
    </row>
    <row r="113" spans="1:18">
      <c r="A113" s="678"/>
      <c r="B113" s="345">
        <v>2</v>
      </c>
      <c r="C113" s="346"/>
      <c r="D113" s="581"/>
      <c r="E113" s="581"/>
      <c r="F113" s="581"/>
      <c r="G113" s="58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680"/>
    </row>
    <row r="114" spans="1:18">
      <c r="A114" s="678"/>
      <c r="B114" s="347">
        <v>3</v>
      </c>
      <c r="C114" s="343"/>
      <c r="D114" s="581"/>
      <c r="E114" s="581"/>
      <c r="F114" s="581"/>
      <c r="G114" s="58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680"/>
    </row>
    <row r="115" spans="1:18">
      <c r="A115" s="678"/>
      <c r="B115" s="347">
        <v>4</v>
      </c>
      <c r="C115" s="343"/>
      <c r="D115" s="581"/>
      <c r="E115" s="581"/>
      <c r="F115" s="581"/>
      <c r="G115" s="58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680"/>
    </row>
    <row r="116" spans="1:18">
      <c r="A116" s="678"/>
      <c r="B116" s="347">
        <v>5</v>
      </c>
      <c r="C116" s="343"/>
      <c r="D116" s="581"/>
      <c r="E116" s="581"/>
      <c r="F116" s="581"/>
      <c r="G116" s="58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680"/>
    </row>
    <row r="117" spans="1:18">
      <c r="A117" s="678"/>
      <c r="B117" s="346"/>
      <c r="C117" s="343"/>
      <c r="D117" s="581"/>
      <c r="E117" s="581"/>
      <c r="F117" s="581"/>
      <c r="G117" s="58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680"/>
    </row>
    <row r="118" spans="1:18">
      <c r="A118" s="678"/>
      <c r="B118" s="344" t="s">
        <v>451</v>
      </c>
      <c r="C118" s="343"/>
      <c r="D118" s="581"/>
      <c r="E118" s="581"/>
      <c r="F118" s="581"/>
      <c r="G118" s="58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680"/>
    </row>
    <row r="119" spans="1:18">
      <c r="A119" s="678"/>
      <c r="B119" s="347">
        <v>1</v>
      </c>
      <c r="C119" s="343"/>
      <c r="D119" s="581"/>
      <c r="E119" s="581"/>
      <c r="F119" s="581"/>
      <c r="G119" s="58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680"/>
    </row>
    <row r="120" spans="1:18">
      <c r="A120" s="678"/>
      <c r="B120" s="347">
        <v>2</v>
      </c>
      <c r="C120" s="343"/>
      <c r="D120" s="581"/>
      <c r="E120" s="581"/>
      <c r="F120" s="581"/>
      <c r="G120" s="58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680"/>
    </row>
    <row r="121" spans="1:18">
      <c r="A121" s="678"/>
      <c r="B121" s="347">
        <v>3</v>
      </c>
      <c r="C121" s="343"/>
      <c r="D121" s="581"/>
      <c r="E121" s="581"/>
      <c r="F121" s="581"/>
      <c r="G121" s="58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680"/>
    </row>
    <row r="122" spans="1:18">
      <c r="A122" s="678"/>
      <c r="B122" s="347">
        <v>4</v>
      </c>
      <c r="C122" s="343"/>
      <c r="D122" s="581"/>
      <c r="E122" s="581"/>
      <c r="F122" s="581"/>
      <c r="G122" s="58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680"/>
    </row>
    <row r="123" spans="1:18">
      <c r="A123" s="678"/>
      <c r="B123" s="347">
        <v>5</v>
      </c>
      <c r="C123" s="343"/>
      <c r="D123" s="581"/>
      <c r="E123" s="581"/>
      <c r="F123" s="581"/>
      <c r="G123" s="58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680"/>
    </row>
    <row r="124" spans="1:18" ht="18.5">
      <c r="A124" s="678"/>
      <c r="B124" s="641"/>
      <c r="C124" s="581"/>
      <c r="D124" s="581"/>
      <c r="E124" s="581"/>
      <c r="F124" s="581"/>
      <c r="G124" s="58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680"/>
    </row>
    <row r="125" spans="1:18" ht="17.149999999999999" customHeight="1" thickBot="1">
      <c r="A125" s="1086" t="s">
        <v>869</v>
      </c>
      <c r="B125" s="1087"/>
      <c r="C125" s="1087"/>
      <c r="D125" s="688"/>
      <c r="E125" s="684"/>
      <c r="F125" s="684"/>
      <c r="G125" s="684"/>
      <c r="H125" s="685"/>
      <c r="I125" s="685"/>
      <c r="J125" s="685"/>
      <c r="R125" s="691"/>
    </row>
    <row r="126" spans="1:18" ht="17.149999999999999" customHeight="1">
      <c r="A126" s="1086"/>
      <c r="B126" s="1087"/>
      <c r="C126" s="1087"/>
      <c r="D126" s="686"/>
      <c r="E126" s="686"/>
      <c r="F126" s="686"/>
      <c r="G126" s="686"/>
      <c r="H126" s="687"/>
      <c r="I126" s="686"/>
      <c r="J126" s="686"/>
      <c r="K126" s="686"/>
      <c r="L126" s="686"/>
      <c r="M126" s="686"/>
      <c r="N126" s="686"/>
      <c r="O126" s="686"/>
      <c r="P126" s="686"/>
      <c r="Q126" s="686"/>
      <c r="R126" s="689"/>
    </row>
    <row r="127" spans="1:18" ht="18.5">
      <c r="A127" s="678"/>
      <c r="B127" s="641"/>
      <c r="C127" s="581"/>
      <c r="D127" s="581"/>
      <c r="E127" s="581"/>
      <c r="F127" s="581"/>
      <c r="G127" s="58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680"/>
    </row>
    <row r="128" spans="1:18" ht="18.5">
      <c r="A128" s="678"/>
      <c r="B128" s="644" t="s">
        <v>870</v>
      </c>
      <c r="C128" s="581"/>
      <c r="D128" s="581"/>
      <c r="E128" s="581"/>
      <c r="F128" s="581"/>
      <c r="G128" s="58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680"/>
    </row>
    <row r="129" spans="1:18" ht="15.5">
      <c r="A129" s="678"/>
      <c r="B129" s="649" t="s">
        <v>871</v>
      </c>
      <c r="C129" s="581"/>
      <c r="D129" s="581"/>
      <c r="E129" s="581"/>
      <c r="F129" s="581"/>
      <c r="G129" s="581"/>
      <c r="H129" s="232"/>
      <c r="I129" s="141"/>
      <c r="J129" s="141"/>
      <c r="K129" s="141"/>
      <c r="L129" s="141"/>
      <c r="M129" s="141"/>
      <c r="N129" s="141"/>
      <c r="O129" s="141"/>
      <c r="P129" s="141"/>
      <c r="Q129" s="141"/>
      <c r="R129" s="680"/>
    </row>
    <row r="130" spans="1:18">
      <c r="A130" s="678"/>
      <c r="B130" s="1078" t="s">
        <v>840</v>
      </c>
      <c r="C130" s="1078" t="s">
        <v>861</v>
      </c>
      <c r="D130" s="1080" t="s">
        <v>14</v>
      </c>
      <c r="E130" s="1080"/>
      <c r="F130" s="1080"/>
      <c r="G130" s="1240" t="s">
        <v>912</v>
      </c>
      <c r="H130" s="1067"/>
      <c r="I130" s="1067"/>
      <c r="J130" s="1067"/>
      <c r="K130" s="1068"/>
      <c r="L130" s="650"/>
      <c r="M130" s="601"/>
      <c r="N130" s="601"/>
      <c r="O130" s="601"/>
      <c r="P130" s="601"/>
      <c r="Q130" s="601"/>
      <c r="R130" s="681"/>
    </row>
    <row r="131" spans="1:18">
      <c r="A131" s="678"/>
      <c r="B131" s="1079"/>
      <c r="C131" s="1079"/>
      <c r="D131" s="652" t="s">
        <v>898</v>
      </c>
      <c r="E131" s="652" t="s">
        <v>899</v>
      </c>
      <c r="F131" s="652" t="s">
        <v>18</v>
      </c>
      <c r="G131" s="665" t="s">
        <v>906</v>
      </c>
      <c r="H131" s="665" t="s">
        <v>899</v>
      </c>
      <c r="I131" s="665" t="s">
        <v>900</v>
      </c>
      <c r="J131" s="665" t="s">
        <v>451</v>
      </c>
      <c r="K131" s="665" t="s">
        <v>18</v>
      </c>
      <c r="L131" s="650"/>
      <c r="M131" s="601"/>
      <c r="N131" s="601"/>
      <c r="O131" s="601"/>
      <c r="P131" s="601"/>
      <c r="Q131" s="601"/>
      <c r="R131" s="681"/>
    </row>
    <row r="132" spans="1:18">
      <c r="A132" s="678"/>
      <c r="B132" s="617" t="s">
        <v>843</v>
      </c>
      <c r="C132" s="617"/>
      <c r="D132" s="617"/>
      <c r="E132" s="616"/>
      <c r="F132" s="616"/>
      <c r="G132" s="617"/>
      <c r="H132" s="617"/>
      <c r="I132" s="632"/>
      <c r="J132" s="632"/>
      <c r="K132" s="632"/>
      <c r="L132" s="651"/>
      <c r="M132" s="141"/>
      <c r="N132" s="141"/>
      <c r="O132" s="141"/>
      <c r="P132" s="141"/>
      <c r="Q132" s="141"/>
      <c r="R132" s="680"/>
    </row>
    <row r="133" spans="1:18">
      <c r="A133" s="678"/>
      <c r="B133" s="622" t="s">
        <v>844</v>
      </c>
      <c r="C133" s="622"/>
      <c r="D133" s="622"/>
      <c r="E133" s="621"/>
      <c r="F133" s="621"/>
      <c r="G133" s="622"/>
      <c r="H133" s="622"/>
      <c r="I133" s="636"/>
      <c r="J133" s="636"/>
      <c r="K133" s="636"/>
      <c r="L133" s="651"/>
      <c r="M133" s="141"/>
      <c r="N133" s="141"/>
      <c r="O133" s="141"/>
      <c r="P133" s="141"/>
      <c r="Q133" s="141"/>
      <c r="R133" s="680"/>
    </row>
    <row r="134" spans="1:18">
      <c r="A134" s="678"/>
      <c r="B134" s="622" t="s">
        <v>507</v>
      </c>
      <c r="C134" s="622"/>
      <c r="D134" s="622"/>
      <c r="E134" s="621"/>
      <c r="F134" s="621"/>
      <c r="G134" s="622"/>
      <c r="H134" s="622"/>
      <c r="I134" s="636"/>
      <c r="J134" s="636"/>
      <c r="K134" s="636"/>
      <c r="L134" s="651"/>
      <c r="M134" s="141"/>
      <c r="N134" s="141"/>
      <c r="O134" s="141"/>
      <c r="P134" s="141"/>
      <c r="Q134" s="141"/>
      <c r="R134" s="680"/>
    </row>
    <row r="135" spans="1:18">
      <c r="A135" s="678"/>
      <c r="B135" s="622" t="s">
        <v>845</v>
      </c>
      <c r="C135" s="622"/>
      <c r="D135" s="622"/>
      <c r="E135" s="621"/>
      <c r="F135" s="621"/>
      <c r="G135" s="622"/>
      <c r="H135" s="622"/>
      <c r="I135" s="636"/>
      <c r="J135" s="636"/>
      <c r="K135" s="636"/>
      <c r="L135" s="651"/>
      <c r="M135" s="141"/>
      <c r="N135" s="141"/>
      <c r="O135" s="141"/>
      <c r="P135" s="141"/>
      <c r="Q135" s="141"/>
      <c r="R135" s="680"/>
    </row>
    <row r="136" spans="1:18">
      <c r="A136" s="678"/>
      <c r="B136" s="622" t="s">
        <v>846</v>
      </c>
      <c r="C136" s="622"/>
      <c r="D136" s="622"/>
      <c r="E136" s="621"/>
      <c r="F136" s="621"/>
      <c r="G136" s="622"/>
      <c r="H136" s="622"/>
      <c r="I136" s="636"/>
      <c r="J136" s="636"/>
      <c r="K136" s="636"/>
      <c r="L136" s="651"/>
      <c r="M136" s="141"/>
      <c r="N136" s="141"/>
      <c r="O136" s="141"/>
      <c r="P136" s="141"/>
      <c r="Q136" s="141"/>
      <c r="R136" s="680"/>
    </row>
    <row r="137" spans="1:18">
      <c r="A137" s="678"/>
      <c r="B137" s="443" t="s">
        <v>18</v>
      </c>
      <c r="C137" s="443"/>
      <c r="D137" s="443"/>
      <c r="E137" s="599"/>
      <c r="F137" s="599"/>
      <c r="G137" s="390"/>
      <c r="H137" s="386"/>
      <c r="I137" s="386"/>
      <c r="J137" s="386"/>
      <c r="K137" s="386"/>
      <c r="L137" s="651"/>
      <c r="M137" s="141"/>
      <c r="N137" s="141"/>
      <c r="O137" s="141"/>
      <c r="P137" s="141"/>
      <c r="Q137" s="141"/>
      <c r="R137" s="680"/>
    </row>
    <row r="138" spans="1:18">
      <c r="A138" s="678"/>
      <c r="B138" s="232"/>
      <c r="C138" s="581"/>
      <c r="D138" s="581"/>
      <c r="E138" s="581"/>
      <c r="F138" s="581"/>
      <c r="G138" s="58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680"/>
    </row>
    <row r="139" spans="1:18" ht="15.5">
      <c r="A139" s="678"/>
      <c r="B139" s="649" t="s">
        <v>872</v>
      </c>
      <c r="C139" s="581"/>
      <c r="D139" s="581"/>
      <c r="E139" s="581"/>
      <c r="F139" s="581"/>
      <c r="G139" s="581"/>
      <c r="H139" s="232"/>
      <c r="I139" s="141"/>
      <c r="J139" s="141"/>
      <c r="K139" s="141"/>
      <c r="R139" s="679"/>
    </row>
    <row r="140" spans="1:18">
      <c r="A140" s="678"/>
      <c r="B140" s="1078" t="s">
        <v>840</v>
      </c>
      <c r="C140" s="1081" t="s">
        <v>861</v>
      </c>
      <c r="D140" s="1081" t="s">
        <v>14</v>
      </c>
      <c r="E140" s="1081"/>
      <c r="F140" s="1081"/>
      <c r="G140" s="1240" t="s">
        <v>912</v>
      </c>
      <c r="H140" s="1067"/>
      <c r="I140" s="1067"/>
      <c r="J140" s="1067"/>
      <c r="K140" s="1068"/>
      <c r="L140" s="650"/>
      <c r="M140" s="601"/>
      <c r="N140" s="601"/>
      <c r="O140" s="601"/>
      <c r="P140" s="601"/>
      <c r="Q140" s="601"/>
      <c r="R140" s="681"/>
    </row>
    <row r="141" spans="1:18">
      <c r="A141" s="678"/>
      <c r="B141" s="1079"/>
      <c r="C141" s="1081"/>
      <c r="D141" s="666" t="s">
        <v>450</v>
      </c>
      <c r="E141" s="666" t="s">
        <v>449</v>
      </c>
      <c r="F141" s="666" t="s">
        <v>18</v>
      </c>
      <c r="G141" s="665" t="s">
        <v>906</v>
      </c>
      <c r="H141" s="665" t="s">
        <v>899</v>
      </c>
      <c r="I141" s="665" t="s">
        <v>900</v>
      </c>
      <c r="J141" s="665" t="s">
        <v>451</v>
      </c>
      <c r="K141" s="665" t="s">
        <v>18</v>
      </c>
      <c r="L141" s="651"/>
      <c r="M141" s="141"/>
      <c r="N141" s="141"/>
      <c r="O141" s="141"/>
      <c r="P141" s="141"/>
      <c r="Q141" s="141"/>
      <c r="R141" s="680"/>
    </row>
    <row r="142" spans="1:18">
      <c r="A142" s="678"/>
      <c r="B142" s="617" t="s">
        <v>843</v>
      </c>
      <c r="C142" s="653"/>
      <c r="D142" s="653"/>
      <c r="E142" s="654"/>
      <c r="F142" s="654"/>
      <c r="G142" s="617"/>
      <c r="H142" s="617"/>
      <c r="I142" s="632"/>
      <c r="J142" s="632"/>
      <c r="K142" s="632"/>
      <c r="L142" s="651"/>
      <c r="M142" s="141"/>
      <c r="N142" s="141"/>
      <c r="O142" s="141"/>
      <c r="P142" s="141"/>
      <c r="Q142" s="141"/>
      <c r="R142" s="680"/>
    </row>
    <row r="143" spans="1:18">
      <c r="A143" s="678"/>
      <c r="B143" s="622" t="s">
        <v>844</v>
      </c>
      <c r="C143" s="653"/>
      <c r="D143" s="653"/>
      <c r="E143" s="654"/>
      <c r="F143" s="654"/>
      <c r="G143" s="622"/>
      <c r="H143" s="622"/>
      <c r="I143" s="636"/>
      <c r="J143" s="636"/>
      <c r="K143" s="636"/>
      <c r="L143" s="651"/>
      <c r="M143" s="141"/>
      <c r="N143" s="141"/>
      <c r="O143" s="141"/>
      <c r="P143" s="141"/>
      <c r="Q143" s="141"/>
      <c r="R143" s="680"/>
    </row>
    <row r="144" spans="1:18">
      <c r="A144" s="678"/>
      <c r="B144" s="622" t="s">
        <v>507</v>
      </c>
      <c r="C144" s="653"/>
      <c r="D144" s="653"/>
      <c r="E144" s="654"/>
      <c r="F144" s="654"/>
      <c r="G144" s="622"/>
      <c r="H144" s="622"/>
      <c r="I144" s="636"/>
      <c r="J144" s="636"/>
      <c r="K144" s="636"/>
      <c r="L144" s="651"/>
      <c r="M144" s="141"/>
      <c r="N144" s="141"/>
      <c r="O144" s="141"/>
      <c r="P144" s="141"/>
      <c r="Q144" s="141"/>
      <c r="R144" s="680"/>
    </row>
    <row r="145" spans="1:18">
      <c r="A145" s="678"/>
      <c r="B145" s="622" t="s">
        <v>845</v>
      </c>
      <c r="C145" s="653"/>
      <c r="D145" s="653"/>
      <c r="E145" s="654"/>
      <c r="F145" s="654"/>
      <c r="G145" s="622"/>
      <c r="H145" s="622"/>
      <c r="I145" s="636"/>
      <c r="J145" s="636"/>
      <c r="K145" s="636"/>
      <c r="L145" s="651"/>
      <c r="M145" s="141"/>
      <c r="N145" s="141"/>
      <c r="O145" s="141"/>
      <c r="P145" s="141"/>
      <c r="Q145" s="141"/>
      <c r="R145" s="680"/>
    </row>
    <row r="146" spans="1:18">
      <c r="A146" s="678"/>
      <c r="B146" s="622" t="s">
        <v>846</v>
      </c>
      <c r="C146" s="653"/>
      <c r="D146" s="653"/>
      <c r="E146" s="654"/>
      <c r="F146" s="654"/>
      <c r="G146" s="622"/>
      <c r="H146" s="622"/>
      <c r="I146" s="636"/>
      <c r="J146" s="636"/>
      <c r="K146" s="636"/>
      <c r="L146" s="651"/>
      <c r="M146" s="141"/>
      <c r="N146" s="141"/>
      <c r="O146" s="141"/>
      <c r="P146" s="141"/>
      <c r="Q146" s="141"/>
      <c r="R146" s="680"/>
    </row>
    <row r="147" spans="1:18">
      <c r="A147" s="678"/>
      <c r="B147" s="443" t="s">
        <v>18</v>
      </c>
      <c r="C147" s="655"/>
      <c r="D147" s="655"/>
      <c r="E147" s="654"/>
      <c r="F147" s="654"/>
      <c r="G147" s="390"/>
      <c r="H147" s="386"/>
      <c r="I147" s="386"/>
      <c r="J147" s="386"/>
      <c r="K147" s="386"/>
      <c r="R147" s="679"/>
    </row>
    <row r="148" spans="1:18">
      <c r="A148" s="678"/>
      <c r="R148" s="679"/>
    </row>
    <row r="149" spans="1:18">
      <c r="A149" s="678"/>
      <c r="R149" s="679"/>
    </row>
    <row r="150" spans="1:18" ht="18.5">
      <c r="A150" s="678"/>
      <c r="B150" s="644" t="s">
        <v>873</v>
      </c>
      <c r="C150" s="643"/>
      <c r="R150" s="679"/>
    </row>
    <row r="151" spans="1:18" ht="6.75" customHeight="1">
      <c r="A151" s="678"/>
      <c r="R151" s="679"/>
    </row>
    <row r="152" spans="1:18" ht="15.5">
      <c r="A152" s="678"/>
      <c r="B152" s="649" t="s">
        <v>871</v>
      </c>
      <c r="C152" s="581"/>
      <c r="D152" s="581"/>
      <c r="E152" s="581"/>
      <c r="F152" s="581"/>
      <c r="G152" s="581"/>
      <c r="H152" s="232"/>
      <c r="I152" s="141"/>
      <c r="J152" s="141"/>
      <c r="K152" s="141"/>
      <c r="R152" s="679"/>
    </row>
    <row r="153" spans="1:18" ht="15" customHeight="1">
      <c r="A153" s="678"/>
      <c r="B153" s="1078" t="s">
        <v>840</v>
      </c>
      <c r="C153" s="1078" t="s">
        <v>861</v>
      </c>
      <c r="D153" s="1080" t="s">
        <v>14</v>
      </c>
      <c r="E153" s="1080"/>
      <c r="F153" s="1080"/>
      <c r="G153" s="1066" t="s">
        <v>902</v>
      </c>
      <c r="H153" s="1067"/>
      <c r="I153" s="1067"/>
      <c r="J153" s="1067"/>
      <c r="K153" s="1068"/>
      <c r="L153" s="1071" t="s">
        <v>860</v>
      </c>
      <c r="M153" s="1072"/>
      <c r="N153" s="1072"/>
      <c r="O153" s="1072"/>
      <c r="P153" s="1073"/>
      <c r="Q153" s="1069" t="s">
        <v>854</v>
      </c>
      <c r="R153" s="679"/>
    </row>
    <row r="154" spans="1:18">
      <c r="A154" s="678"/>
      <c r="B154" s="1079"/>
      <c r="C154" s="1079"/>
      <c r="D154" s="652" t="s">
        <v>898</v>
      </c>
      <c r="E154" s="652" t="s">
        <v>899</v>
      </c>
      <c r="F154" s="652" t="s">
        <v>18</v>
      </c>
      <c r="G154" s="665" t="s">
        <v>906</v>
      </c>
      <c r="H154" s="665" t="s">
        <v>899</v>
      </c>
      <c r="I154" s="665" t="s">
        <v>900</v>
      </c>
      <c r="J154" s="665" t="s">
        <v>451</v>
      </c>
      <c r="K154" s="665" t="s">
        <v>18</v>
      </c>
      <c r="L154" s="664" t="s">
        <v>450</v>
      </c>
      <c r="M154" s="664" t="s">
        <v>449</v>
      </c>
      <c r="N154" s="664" t="s">
        <v>448</v>
      </c>
      <c r="O154" s="664" t="s">
        <v>451</v>
      </c>
      <c r="P154" s="664" t="s">
        <v>18</v>
      </c>
      <c r="Q154" s="1070"/>
      <c r="R154" s="679"/>
    </row>
    <row r="155" spans="1:18">
      <c r="A155" s="678"/>
      <c r="B155" s="617" t="s">
        <v>843</v>
      </c>
      <c r="C155" s="617"/>
      <c r="D155" s="617"/>
      <c r="E155" s="616"/>
      <c r="F155" s="616"/>
      <c r="G155" s="617"/>
      <c r="H155" s="617"/>
      <c r="I155" s="632"/>
      <c r="J155" s="632"/>
      <c r="K155" s="632"/>
      <c r="L155" s="656"/>
      <c r="M155" s="656"/>
      <c r="N155" s="656"/>
      <c r="O155" s="656"/>
      <c r="P155" s="656"/>
      <c r="Q155" s="656"/>
      <c r="R155" s="679"/>
    </row>
    <row r="156" spans="1:18">
      <c r="A156" s="678"/>
      <c r="B156" s="622" t="s">
        <v>844</v>
      </c>
      <c r="C156" s="622"/>
      <c r="D156" s="622"/>
      <c r="E156" s="621"/>
      <c r="F156" s="621"/>
      <c r="G156" s="622"/>
      <c r="H156" s="622"/>
      <c r="I156" s="636"/>
      <c r="J156" s="636"/>
      <c r="K156" s="636"/>
      <c r="L156" s="657"/>
      <c r="M156" s="657"/>
      <c r="N156" s="657"/>
      <c r="O156" s="657"/>
      <c r="P156" s="657"/>
      <c r="Q156" s="657"/>
      <c r="R156" s="679"/>
    </row>
    <row r="157" spans="1:18">
      <c r="A157" s="678"/>
      <c r="B157" s="622" t="s">
        <v>507</v>
      </c>
      <c r="C157" s="622"/>
      <c r="D157" s="622"/>
      <c r="E157" s="621"/>
      <c r="F157" s="621"/>
      <c r="G157" s="622"/>
      <c r="H157" s="622"/>
      <c r="I157" s="636"/>
      <c r="J157" s="636"/>
      <c r="K157" s="636"/>
      <c r="L157" s="657"/>
      <c r="M157" s="657"/>
      <c r="N157" s="657"/>
      <c r="O157" s="657"/>
      <c r="P157" s="657"/>
      <c r="Q157" s="657"/>
      <c r="R157" s="679"/>
    </row>
    <row r="158" spans="1:18">
      <c r="A158" s="678"/>
      <c r="B158" s="622" t="s">
        <v>845</v>
      </c>
      <c r="C158" s="622"/>
      <c r="D158" s="622"/>
      <c r="E158" s="621"/>
      <c r="F158" s="621"/>
      <c r="G158" s="622"/>
      <c r="H158" s="622"/>
      <c r="I158" s="636"/>
      <c r="J158" s="636"/>
      <c r="K158" s="636"/>
      <c r="L158" s="657"/>
      <c r="M158" s="657"/>
      <c r="N158" s="657"/>
      <c r="O158" s="657"/>
      <c r="P158" s="657"/>
      <c r="Q158" s="657"/>
      <c r="R158" s="679"/>
    </row>
    <row r="159" spans="1:18">
      <c r="A159" s="678"/>
      <c r="B159" s="622" t="s">
        <v>846</v>
      </c>
      <c r="C159" s="622"/>
      <c r="D159" s="622"/>
      <c r="E159" s="621"/>
      <c r="F159" s="621"/>
      <c r="G159" s="622"/>
      <c r="H159" s="622"/>
      <c r="I159" s="636"/>
      <c r="J159" s="636"/>
      <c r="K159" s="636"/>
      <c r="L159" s="657"/>
      <c r="M159" s="657"/>
      <c r="N159" s="657"/>
      <c r="O159" s="657"/>
      <c r="P159" s="657"/>
      <c r="Q159" s="657"/>
      <c r="R159" s="679"/>
    </row>
    <row r="160" spans="1:18">
      <c r="A160" s="678"/>
      <c r="B160" s="443" t="s">
        <v>18</v>
      </c>
      <c r="C160" s="443"/>
      <c r="D160" s="443"/>
      <c r="E160" s="599"/>
      <c r="F160" s="599"/>
      <c r="G160" s="390"/>
      <c r="H160" s="386"/>
      <c r="I160" s="386"/>
      <c r="J160" s="386"/>
      <c r="K160" s="386"/>
      <c r="L160" s="609"/>
      <c r="M160" s="609"/>
      <c r="N160" s="609"/>
      <c r="O160" s="609"/>
      <c r="P160" s="609"/>
      <c r="Q160" s="609"/>
      <c r="R160" s="679"/>
    </row>
    <row r="161" spans="1:18">
      <c r="A161" s="678"/>
      <c r="R161" s="679"/>
    </row>
    <row r="162" spans="1:18" ht="15.5">
      <c r="A162" s="678"/>
      <c r="B162" s="649" t="s">
        <v>872</v>
      </c>
      <c r="C162" s="581"/>
      <c r="D162" s="581"/>
      <c r="E162" s="581"/>
      <c r="F162" s="581"/>
      <c r="G162" s="581"/>
      <c r="H162" s="232"/>
      <c r="I162" s="141"/>
      <c r="J162" s="141"/>
      <c r="K162" s="141"/>
      <c r="R162" s="679"/>
    </row>
    <row r="163" spans="1:18">
      <c r="A163" s="678"/>
      <c r="B163" s="1078" t="s">
        <v>840</v>
      </c>
      <c r="C163" s="1082" t="s">
        <v>861</v>
      </c>
      <c r="D163" s="1081" t="s">
        <v>14</v>
      </c>
      <c r="E163" s="1081"/>
      <c r="F163" s="1081"/>
      <c r="G163" s="1066" t="s">
        <v>902</v>
      </c>
      <c r="H163" s="1067"/>
      <c r="I163" s="1067"/>
      <c r="J163" s="1067"/>
      <c r="K163" s="1068"/>
      <c r="L163" s="1071" t="s">
        <v>860</v>
      </c>
      <c r="M163" s="1072"/>
      <c r="N163" s="1072"/>
      <c r="O163" s="1072"/>
      <c r="P163" s="1073"/>
      <c r="Q163" s="1069" t="s">
        <v>854</v>
      </c>
      <c r="R163" s="679"/>
    </row>
    <row r="164" spans="1:18">
      <c r="A164" s="678"/>
      <c r="B164" s="1079"/>
      <c r="C164" s="1083"/>
      <c r="D164" s="666" t="s">
        <v>450</v>
      </c>
      <c r="E164" s="666" t="s">
        <v>449</v>
      </c>
      <c r="F164" s="666" t="s">
        <v>18</v>
      </c>
      <c r="G164" s="665" t="s">
        <v>906</v>
      </c>
      <c r="H164" s="665" t="s">
        <v>899</v>
      </c>
      <c r="I164" s="665" t="s">
        <v>900</v>
      </c>
      <c r="J164" s="665" t="s">
        <v>451</v>
      </c>
      <c r="K164" s="665" t="s">
        <v>18</v>
      </c>
      <c r="L164" s="664" t="s">
        <v>450</v>
      </c>
      <c r="M164" s="664" t="s">
        <v>449</v>
      </c>
      <c r="N164" s="664" t="s">
        <v>448</v>
      </c>
      <c r="O164" s="664" t="s">
        <v>451</v>
      </c>
      <c r="P164" s="664" t="s">
        <v>18</v>
      </c>
      <c r="Q164" s="1070"/>
      <c r="R164" s="679"/>
    </row>
    <row r="165" spans="1:18">
      <c r="A165" s="678"/>
      <c r="B165" s="617" t="s">
        <v>843</v>
      </c>
      <c r="C165" s="659"/>
      <c r="D165" s="659"/>
      <c r="E165" s="660"/>
      <c r="F165" s="660"/>
      <c r="G165" s="617"/>
      <c r="H165" s="617"/>
      <c r="I165" s="632"/>
      <c r="J165" s="632"/>
      <c r="K165" s="632"/>
      <c r="L165" s="656"/>
      <c r="M165" s="656"/>
      <c r="N165" s="656"/>
      <c r="O165" s="656"/>
      <c r="P165" s="656"/>
      <c r="Q165" s="656"/>
      <c r="R165" s="679"/>
    </row>
    <row r="166" spans="1:18">
      <c r="A166" s="678"/>
      <c r="B166" s="622" t="s">
        <v>844</v>
      </c>
      <c r="C166" s="661"/>
      <c r="D166" s="661"/>
      <c r="E166" s="662"/>
      <c r="F166" s="662"/>
      <c r="G166" s="622"/>
      <c r="H166" s="622"/>
      <c r="I166" s="636"/>
      <c r="J166" s="636"/>
      <c r="K166" s="636"/>
      <c r="L166" s="657"/>
      <c r="M166" s="657"/>
      <c r="N166" s="657"/>
      <c r="O166" s="657"/>
      <c r="P166" s="657"/>
      <c r="Q166" s="657"/>
      <c r="R166" s="679"/>
    </row>
    <row r="167" spans="1:18">
      <c r="A167" s="678"/>
      <c r="B167" s="622" t="s">
        <v>507</v>
      </c>
      <c r="C167" s="661"/>
      <c r="D167" s="661"/>
      <c r="E167" s="662"/>
      <c r="F167" s="662"/>
      <c r="G167" s="622"/>
      <c r="H167" s="622"/>
      <c r="I167" s="636"/>
      <c r="J167" s="636"/>
      <c r="K167" s="636"/>
      <c r="L167" s="657"/>
      <c r="M167" s="657"/>
      <c r="N167" s="657"/>
      <c r="O167" s="657"/>
      <c r="P167" s="657"/>
      <c r="Q167" s="657"/>
      <c r="R167" s="679"/>
    </row>
    <row r="168" spans="1:18">
      <c r="A168" s="678"/>
      <c r="B168" s="622" t="s">
        <v>845</v>
      </c>
      <c r="C168" s="661"/>
      <c r="D168" s="661"/>
      <c r="E168" s="662"/>
      <c r="F168" s="662"/>
      <c r="G168" s="622"/>
      <c r="H168" s="622"/>
      <c r="I168" s="636"/>
      <c r="J168" s="636"/>
      <c r="K168" s="636"/>
      <c r="L168" s="657"/>
      <c r="M168" s="657"/>
      <c r="N168" s="657"/>
      <c r="O168" s="657"/>
      <c r="P168" s="657"/>
      <c r="Q168" s="657"/>
      <c r="R168" s="679"/>
    </row>
    <row r="169" spans="1:18">
      <c r="A169" s="678"/>
      <c r="B169" s="622" t="s">
        <v>846</v>
      </c>
      <c r="C169" s="661"/>
      <c r="D169" s="661"/>
      <c r="E169" s="662"/>
      <c r="F169" s="662"/>
      <c r="G169" s="622"/>
      <c r="H169" s="622"/>
      <c r="I169" s="636"/>
      <c r="J169" s="636"/>
      <c r="K169" s="636"/>
      <c r="L169" s="657"/>
      <c r="M169" s="657"/>
      <c r="N169" s="657"/>
      <c r="O169" s="657"/>
      <c r="P169" s="657"/>
      <c r="Q169" s="657"/>
      <c r="R169" s="679"/>
    </row>
    <row r="170" spans="1:18">
      <c r="A170" s="678"/>
      <c r="B170" s="443" t="s">
        <v>18</v>
      </c>
      <c r="C170" s="655"/>
      <c r="D170" s="655"/>
      <c r="E170" s="654"/>
      <c r="F170" s="654"/>
      <c r="G170" s="390"/>
      <c r="H170" s="386"/>
      <c r="I170" s="386"/>
      <c r="J170" s="386"/>
      <c r="K170" s="386"/>
      <c r="L170" s="609"/>
      <c r="M170" s="609"/>
      <c r="N170" s="609"/>
      <c r="O170" s="609"/>
      <c r="P170" s="609"/>
      <c r="Q170" s="609"/>
      <c r="R170" s="679"/>
    </row>
    <row r="171" spans="1:18" ht="15" thickBot="1">
      <c r="A171" s="683"/>
      <c r="B171" s="690"/>
      <c r="C171" s="690"/>
      <c r="D171" s="690"/>
      <c r="E171" s="690"/>
      <c r="F171" s="690"/>
      <c r="G171" s="690"/>
      <c r="H171" s="690"/>
      <c r="I171" s="690"/>
      <c r="J171" s="690"/>
      <c r="K171" s="690"/>
      <c r="L171" s="690"/>
      <c r="M171" s="690"/>
      <c r="N171" s="690"/>
      <c r="O171" s="690"/>
      <c r="P171" s="690"/>
      <c r="Q171" s="690"/>
      <c r="R171" s="691"/>
    </row>
  </sheetData>
  <mergeCells count="56">
    <mergeCell ref="E2:G2"/>
    <mergeCell ref="E3:G3"/>
    <mergeCell ref="A5:C6"/>
    <mergeCell ref="D130:F130"/>
    <mergeCell ref="C130:C131"/>
    <mergeCell ref="B130:B131"/>
    <mergeCell ref="G130:K130"/>
    <mergeCell ref="B72:B73"/>
    <mergeCell ref="C72:C73"/>
    <mergeCell ref="D72:F72"/>
    <mergeCell ref="A101:C102"/>
    <mergeCell ref="A125:C126"/>
    <mergeCell ref="B63:B64"/>
    <mergeCell ref="B26:B27"/>
    <mergeCell ref="B17:B18"/>
    <mergeCell ref="B53:B54"/>
    <mergeCell ref="Q163:Q164"/>
    <mergeCell ref="L153:P153"/>
    <mergeCell ref="Q153:Q154"/>
    <mergeCell ref="B140:B141"/>
    <mergeCell ref="C140:C141"/>
    <mergeCell ref="D140:F140"/>
    <mergeCell ref="G140:K140"/>
    <mergeCell ref="B153:B154"/>
    <mergeCell ref="C153:C154"/>
    <mergeCell ref="D153:F153"/>
    <mergeCell ref="G153:K153"/>
    <mergeCell ref="B163:B164"/>
    <mergeCell ref="C163:C164"/>
    <mergeCell ref="D163:F163"/>
    <mergeCell ref="G163:K163"/>
    <mergeCell ref="L163:P163"/>
    <mergeCell ref="Q72:Q73"/>
    <mergeCell ref="B87:B88"/>
    <mergeCell ref="C87:C88"/>
    <mergeCell ref="D87:F87"/>
    <mergeCell ref="G87:K87"/>
    <mergeCell ref="L87:P87"/>
    <mergeCell ref="Q87:Q88"/>
    <mergeCell ref="G72:K72"/>
    <mergeCell ref="L72:P72"/>
    <mergeCell ref="C63:C64"/>
    <mergeCell ref="C53:G53"/>
    <mergeCell ref="C17:G17"/>
    <mergeCell ref="N17:N18"/>
    <mergeCell ref="C26:G26"/>
    <mergeCell ref="H26:L26"/>
    <mergeCell ref="M26:M27"/>
    <mergeCell ref="F63:G63"/>
    <mergeCell ref="D63:E63"/>
    <mergeCell ref="N26:N27"/>
    <mergeCell ref="H53:L53"/>
    <mergeCell ref="M53:M54"/>
    <mergeCell ref="N53:N54"/>
    <mergeCell ref="H17:L17"/>
    <mergeCell ref="M17:M18"/>
  </mergeCells>
  <dataValidations count="1">
    <dataValidation type="list" allowBlank="1" showInputMessage="1" showErrorMessage="1" sqref="E3:E5 E101 E125" xr:uid="{00000000-0002-0000-0300-000000000000}">
      <formula1>"Jan 2026, Feb 2026, Mar 2026, Apr 2026, Mei 2026, Jun 2026, Jul 2026, Agst 2026, Sept 2026, Okt 2026, Nov 2026, Nov 2026, Des 2026"</formula1>
    </dataValidation>
  </dataValidations>
  <printOptions horizontalCentered="1" verticalCentered="1"/>
  <pageMargins left="0" right="0" top="0.25" bottom="0" header="0" footer="0"/>
  <pageSetup paperSize="8" scale="4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24C53B-B615-4DEE-899D-DFECA97FC9F6}">
          <x14:formula1>
            <xm:f>'DETAIL SALES'!$F$3</xm:f>
          </x14:formula1>
          <xm:sqref>E2:J2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AE106"/>
  <sheetViews>
    <sheetView view="pageBreakPreview" zoomScale="80" zoomScaleSheetLayoutView="80" workbookViewId="0">
      <selection activeCell="AB12" sqref="AB12"/>
    </sheetView>
  </sheetViews>
  <sheetFormatPr defaultRowHeight="12.5"/>
  <cols>
    <col min="1" max="1" width="1.7265625" style="497" customWidth="1"/>
    <col min="2" max="13" width="5.453125" style="497" customWidth="1"/>
    <col min="14" max="14" width="10.453125" style="497" customWidth="1"/>
    <col min="15" max="15" width="9.453125" style="497" customWidth="1"/>
    <col min="16" max="16" width="8.81640625" style="497" customWidth="1"/>
    <col min="17" max="21" width="5.453125" style="497" customWidth="1"/>
    <col min="22" max="22" width="4.81640625" style="497" customWidth="1"/>
    <col min="23" max="23" width="8.1796875" style="497" customWidth="1"/>
    <col min="24" max="27" width="5.453125" style="497" customWidth="1"/>
    <col min="28" max="29" width="3.81640625" style="497" customWidth="1"/>
    <col min="30" max="30" width="4" style="497" customWidth="1"/>
    <col min="31" max="31" width="1.7265625" style="497" customWidth="1"/>
    <col min="32" max="62" width="3.7265625" style="497" customWidth="1"/>
    <col min="63" max="257" width="9.1796875" style="497"/>
    <col min="258" max="258" width="1.7265625" style="497" customWidth="1"/>
    <col min="259" max="286" width="3.7265625" style="497" customWidth="1"/>
    <col min="287" max="287" width="1.7265625" style="497" customWidth="1"/>
    <col min="288" max="318" width="3.7265625" style="497" customWidth="1"/>
    <col min="319" max="513" width="9.1796875" style="497"/>
    <col min="514" max="514" width="1.7265625" style="497" customWidth="1"/>
    <col min="515" max="542" width="3.7265625" style="497" customWidth="1"/>
    <col min="543" max="543" width="1.7265625" style="497" customWidth="1"/>
    <col min="544" max="574" width="3.7265625" style="497" customWidth="1"/>
    <col min="575" max="769" width="9.1796875" style="497"/>
    <col min="770" max="770" width="1.7265625" style="497" customWidth="1"/>
    <col min="771" max="798" width="3.7265625" style="497" customWidth="1"/>
    <col min="799" max="799" width="1.7265625" style="497" customWidth="1"/>
    <col min="800" max="830" width="3.7265625" style="497" customWidth="1"/>
    <col min="831" max="1025" width="9.1796875" style="497"/>
    <col min="1026" max="1026" width="1.7265625" style="497" customWidth="1"/>
    <col min="1027" max="1054" width="3.7265625" style="497" customWidth="1"/>
    <col min="1055" max="1055" width="1.7265625" style="497" customWidth="1"/>
    <col min="1056" max="1086" width="3.7265625" style="497" customWidth="1"/>
    <col min="1087" max="1281" width="9.1796875" style="497"/>
    <col min="1282" max="1282" width="1.7265625" style="497" customWidth="1"/>
    <col min="1283" max="1310" width="3.7265625" style="497" customWidth="1"/>
    <col min="1311" max="1311" width="1.7265625" style="497" customWidth="1"/>
    <col min="1312" max="1342" width="3.7265625" style="497" customWidth="1"/>
    <col min="1343" max="1537" width="9.1796875" style="497"/>
    <col min="1538" max="1538" width="1.7265625" style="497" customWidth="1"/>
    <col min="1539" max="1566" width="3.7265625" style="497" customWidth="1"/>
    <col min="1567" max="1567" width="1.7265625" style="497" customWidth="1"/>
    <col min="1568" max="1598" width="3.7265625" style="497" customWidth="1"/>
    <col min="1599" max="1793" width="9.1796875" style="497"/>
    <col min="1794" max="1794" width="1.7265625" style="497" customWidth="1"/>
    <col min="1795" max="1822" width="3.7265625" style="497" customWidth="1"/>
    <col min="1823" max="1823" width="1.7265625" style="497" customWidth="1"/>
    <col min="1824" max="1854" width="3.7265625" style="497" customWidth="1"/>
    <col min="1855" max="2049" width="9.1796875" style="497"/>
    <col min="2050" max="2050" width="1.7265625" style="497" customWidth="1"/>
    <col min="2051" max="2078" width="3.7265625" style="497" customWidth="1"/>
    <col min="2079" max="2079" width="1.7265625" style="497" customWidth="1"/>
    <col min="2080" max="2110" width="3.7265625" style="497" customWidth="1"/>
    <col min="2111" max="2305" width="9.1796875" style="497"/>
    <col min="2306" max="2306" width="1.7265625" style="497" customWidth="1"/>
    <col min="2307" max="2334" width="3.7265625" style="497" customWidth="1"/>
    <col min="2335" max="2335" width="1.7265625" style="497" customWidth="1"/>
    <col min="2336" max="2366" width="3.7265625" style="497" customWidth="1"/>
    <col min="2367" max="2561" width="9.1796875" style="497"/>
    <col min="2562" max="2562" width="1.7265625" style="497" customWidth="1"/>
    <col min="2563" max="2590" width="3.7265625" style="497" customWidth="1"/>
    <col min="2591" max="2591" width="1.7265625" style="497" customWidth="1"/>
    <col min="2592" max="2622" width="3.7265625" style="497" customWidth="1"/>
    <col min="2623" max="2817" width="9.1796875" style="497"/>
    <col min="2818" max="2818" width="1.7265625" style="497" customWidth="1"/>
    <col min="2819" max="2846" width="3.7265625" style="497" customWidth="1"/>
    <col min="2847" max="2847" width="1.7265625" style="497" customWidth="1"/>
    <col min="2848" max="2878" width="3.7265625" style="497" customWidth="1"/>
    <col min="2879" max="3073" width="9.1796875" style="497"/>
    <col min="3074" max="3074" width="1.7265625" style="497" customWidth="1"/>
    <col min="3075" max="3102" width="3.7265625" style="497" customWidth="1"/>
    <col min="3103" max="3103" width="1.7265625" style="497" customWidth="1"/>
    <col min="3104" max="3134" width="3.7265625" style="497" customWidth="1"/>
    <col min="3135" max="3329" width="9.1796875" style="497"/>
    <col min="3330" max="3330" width="1.7265625" style="497" customWidth="1"/>
    <col min="3331" max="3358" width="3.7265625" style="497" customWidth="1"/>
    <col min="3359" max="3359" width="1.7265625" style="497" customWidth="1"/>
    <col min="3360" max="3390" width="3.7265625" style="497" customWidth="1"/>
    <col min="3391" max="3585" width="9.1796875" style="497"/>
    <col min="3586" max="3586" width="1.7265625" style="497" customWidth="1"/>
    <col min="3587" max="3614" width="3.7265625" style="497" customWidth="1"/>
    <col min="3615" max="3615" width="1.7265625" style="497" customWidth="1"/>
    <col min="3616" max="3646" width="3.7265625" style="497" customWidth="1"/>
    <col min="3647" max="3841" width="9.1796875" style="497"/>
    <col min="3842" max="3842" width="1.7265625" style="497" customWidth="1"/>
    <col min="3843" max="3870" width="3.7265625" style="497" customWidth="1"/>
    <col min="3871" max="3871" width="1.7265625" style="497" customWidth="1"/>
    <col min="3872" max="3902" width="3.7265625" style="497" customWidth="1"/>
    <col min="3903" max="4097" width="9.1796875" style="497"/>
    <col min="4098" max="4098" width="1.7265625" style="497" customWidth="1"/>
    <col min="4099" max="4126" width="3.7265625" style="497" customWidth="1"/>
    <col min="4127" max="4127" width="1.7265625" style="497" customWidth="1"/>
    <col min="4128" max="4158" width="3.7265625" style="497" customWidth="1"/>
    <col min="4159" max="4353" width="9.1796875" style="497"/>
    <col min="4354" max="4354" width="1.7265625" style="497" customWidth="1"/>
    <col min="4355" max="4382" width="3.7265625" style="497" customWidth="1"/>
    <col min="4383" max="4383" width="1.7265625" style="497" customWidth="1"/>
    <col min="4384" max="4414" width="3.7265625" style="497" customWidth="1"/>
    <col min="4415" max="4609" width="9.1796875" style="497"/>
    <col min="4610" max="4610" width="1.7265625" style="497" customWidth="1"/>
    <col min="4611" max="4638" width="3.7265625" style="497" customWidth="1"/>
    <col min="4639" max="4639" width="1.7265625" style="497" customWidth="1"/>
    <col min="4640" max="4670" width="3.7265625" style="497" customWidth="1"/>
    <col min="4671" max="4865" width="9.1796875" style="497"/>
    <col min="4866" max="4866" width="1.7265625" style="497" customWidth="1"/>
    <col min="4867" max="4894" width="3.7265625" style="497" customWidth="1"/>
    <col min="4895" max="4895" width="1.7265625" style="497" customWidth="1"/>
    <col min="4896" max="4926" width="3.7265625" style="497" customWidth="1"/>
    <col min="4927" max="5121" width="9.1796875" style="497"/>
    <col min="5122" max="5122" width="1.7265625" style="497" customWidth="1"/>
    <col min="5123" max="5150" width="3.7265625" style="497" customWidth="1"/>
    <col min="5151" max="5151" width="1.7265625" style="497" customWidth="1"/>
    <col min="5152" max="5182" width="3.7265625" style="497" customWidth="1"/>
    <col min="5183" max="5377" width="9.1796875" style="497"/>
    <col min="5378" max="5378" width="1.7265625" style="497" customWidth="1"/>
    <col min="5379" max="5406" width="3.7265625" style="497" customWidth="1"/>
    <col min="5407" max="5407" width="1.7265625" style="497" customWidth="1"/>
    <col min="5408" max="5438" width="3.7265625" style="497" customWidth="1"/>
    <col min="5439" max="5633" width="9.1796875" style="497"/>
    <col min="5634" max="5634" width="1.7265625" style="497" customWidth="1"/>
    <col min="5635" max="5662" width="3.7265625" style="497" customWidth="1"/>
    <col min="5663" max="5663" width="1.7265625" style="497" customWidth="1"/>
    <col min="5664" max="5694" width="3.7265625" style="497" customWidth="1"/>
    <col min="5695" max="5889" width="9.1796875" style="497"/>
    <col min="5890" max="5890" width="1.7265625" style="497" customWidth="1"/>
    <col min="5891" max="5918" width="3.7265625" style="497" customWidth="1"/>
    <col min="5919" max="5919" width="1.7265625" style="497" customWidth="1"/>
    <col min="5920" max="5950" width="3.7265625" style="497" customWidth="1"/>
    <col min="5951" max="6145" width="9.1796875" style="497"/>
    <col min="6146" max="6146" width="1.7265625" style="497" customWidth="1"/>
    <col min="6147" max="6174" width="3.7265625" style="497" customWidth="1"/>
    <col min="6175" max="6175" width="1.7265625" style="497" customWidth="1"/>
    <col min="6176" max="6206" width="3.7265625" style="497" customWidth="1"/>
    <col min="6207" max="6401" width="9.1796875" style="497"/>
    <col min="6402" max="6402" width="1.7265625" style="497" customWidth="1"/>
    <col min="6403" max="6430" width="3.7265625" style="497" customWidth="1"/>
    <col min="6431" max="6431" width="1.7265625" style="497" customWidth="1"/>
    <col min="6432" max="6462" width="3.7265625" style="497" customWidth="1"/>
    <col min="6463" max="6657" width="9.1796875" style="497"/>
    <col min="6658" max="6658" width="1.7265625" style="497" customWidth="1"/>
    <col min="6659" max="6686" width="3.7265625" style="497" customWidth="1"/>
    <col min="6687" max="6687" width="1.7265625" style="497" customWidth="1"/>
    <col min="6688" max="6718" width="3.7265625" style="497" customWidth="1"/>
    <col min="6719" max="6913" width="9.1796875" style="497"/>
    <col min="6914" max="6914" width="1.7265625" style="497" customWidth="1"/>
    <col min="6915" max="6942" width="3.7265625" style="497" customWidth="1"/>
    <col min="6943" max="6943" width="1.7265625" style="497" customWidth="1"/>
    <col min="6944" max="6974" width="3.7265625" style="497" customWidth="1"/>
    <col min="6975" max="7169" width="9.1796875" style="497"/>
    <col min="7170" max="7170" width="1.7265625" style="497" customWidth="1"/>
    <col min="7171" max="7198" width="3.7265625" style="497" customWidth="1"/>
    <col min="7199" max="7199" width="1.7265625" style="497" customWidth="1"/>
    <col min="7200" max="7230" width="3.7265625" style="497" customWidth="1"/>
    <col min="7231" max="7425" width="9.1796875" style="497"/>
    <col min="7426" max="7426" width="1.7265625" style="497" customWidth="1"/>
    <col min="7427" max="7454" width="3.7265625" style="497" customWidth="1"/>
    <col min="7455" max="7455" width="1.7265625" style="497" customWidth="1"/>
    <col min="7456" max="7486" width="3.7265625" style="497" customWidth="1"/>
    <col min="7487" max="7681" width="9.1796875" style="497"/>
    <col min="7682" max="7682" width="1.7265625" style="497" customWidth="1"/>
    <col min="7683" max="7710" width="3.7265625" style="497" customWidth="1"/>
    <col min="7711" max="7711" width="1.7265625" style="497" customWidth="1"/>
    <col min="7712" max="7742" width="3.7265625" style="497" customWidth="1"/>
    <col min="7743" max="7937" width="9.1796875" style="497"/>
    <col min="7938" max="7938" width="1.7265625" style="497" customWidth="1"/>
    <col min="7939" max="7966" width="3.7265625" style="497" customWidth="1"/>
    <col min="7967" max="7967" width="1.7265625" style="497" customWidth="1"/>
    <col min="7968" max="7998" width="3.7265625" style="497" customWidth="1"/>
    <col min="7999" max="8193" width="9.1796875" style="497"/>
    <col min="8194" max="8194" width="1.7265625" style="497" customWidth="1"/>
    <col min="8195" max="8222" width="3.7265625" style="497" customWidth="1"/>
    <col min="8223" max="8223" width="1.7265625" style="497" customWidth="1"/>
    <col min="8224" max="8254" width="3.7265625" style="497" customWidth="1"/>
    <col min="8255" max="8449" width="9.1796875" style="497"/>
    <col min="8450" max="8450" width="1.7265625" style="497" customWidth="1"/>
    <col min="8451" max="8478" width="3.7265625" style="497" customWidth="1"/>
    <col min="8479" max="8479" width="1.7265625" style="497" customWidth="1"/>
    <col min="8480" max="8510" width="3.7265625" style="497" customWidth="1"/>
    <col min="8511" max="8705" width="9.1796875" style="497"/>
    <col min="8706" max="8706" width="1.7265625" style="497" customWidth="1"/>
    <col min="8707" max="8734" width="3.7265625" style="497" customWidth="1"/>
    <col min="8735" max="8735" width="1.7265625" style="497" customWidth="1"/>
    <col min="8736" max="8766" width="3.7265625" style="497" customWidth="1"/>
    <col min="8767" max="8961" width="9.1796875" style="497"/>
    <col min="8962" max="8962" width="1.7265625" style="497" customWidth="1"/>
    <col min="8963" max="8990" width="3.7265625" style="497" customWidth="1"/>
    <col min="8991" max="8991" width="1.7265625" style="497" customWidth="1"/>
    <col min="8992" max="9022" width="3.7265625" style="497" customWidth="1"/>
    <col min="9023" max="9217" width="9.1796875" style="497"/>
    <col min="9218" max="9218" width="1.7265625" style="497" customWidth="1"/>
    <col min="9219" max="9246" width="3.7265625" style="497" customWidth="1"/>
    <col min="9247" max="9247" width="1.7265625" style="497" customWidth="1"/>
    <col min="9248" max="9278" width="3.7265625" style="497" customWidth="1"/>
    <col min="9279" max="9473" width="9.1796875" style="497"/>
    <col min="9474" max="9474" width="1.7265625" style="497" customWidth="1"/>
    <col min="9475" max="9502" width="3.7265625" style="497" customWidth="1"/>
    <col min="9503" max="9503" width="1.7265625" style="497" customWidth="1"/>
    <col min="9504" max="9534" width="3.7265625" style="497" customWidth="1"/>
    <col min="9535" max="9729" width="9.1796875" style="497"/>
    <col min="9730" max="9730" width="1.7265625" style="497" customWidth="1"/>
    <col min="9731" max="9758" width="3.7265625" style="497" customWidth="1"/>
    <col min="9759" max="9759" width="1.7265625" style="497" customWidth="1"/>
    <col min="9760" max="9790" width="3.7265625" style="497" customWidth="1"/>
    <col min="9791" max="9985" width="9.1796875" style="497"/>
    <col min="9986" max="9986" width="1.7265625" style="497" customWidth="1"/>
    <col min="9987" max="10014" width="3.7265625" style="497" customWidth="1"/>
    <col min="10015" max="10015" width="1.7265625" style="497" customWidth="1"/>
    <col min="10016" max="10046" width="3.7265625" style="497" customWidth="1"/>
    <col min="10047" max="10241" width="9.1796875" style="497"/>
    <col min="10242" max="10242" width="1.7265625" style="497" customWidth="1"/>
    <col min="10243" max="10270" width="3.7265625" style="497" customWidth="1"/>
    <col min="10271" max="10271" width="1.7265625" style="497" customWidth="1"/>
    <col min="10272" max="10302" width="3.7265625" style="497" customWidth="1"/>
    <col min="10303" max="10497" width="9.1796875" style="497"/>
    <col min="10498" max="10498" width="1.7265625" style="497" customWidth="1"/>
    <col min="10499" max="10526" width="3.7265625" style="497" customWidth="1"/>
    <col min="10527" max="10527" width="1.7265625" style="497" customWidth="1"/>
    <col min="10528" max="10558" width="3.7265625" style="497" customWidth="1"/>
    <col min="10559" max="10753" width="9.1796875" style="497"/>
    <col min="10754" max="10754" width="1.7265625" style="497" customWidth="1"/>
    <col min="10755" max="10782" width="3.7265625" style="497" customWidth="1"/>
    <col min="10783" max="10783" width="1.7265625" style="497" customWidth="1"/>
    <col min="10784" max="10814" width="3.7265625" style="497" customWidth="1"/>
    <col min="10815" max="11009" width="9.1796875" style="497"/>
    <col min="11010" max="11010" width="1.7265625" style="497" customWidth="1"/>
    <col min="11011" max="11038" width="3.7265625" style="497" customWidth="1"/>
    <col min="11039" max="11039" width="1.7265625" style="497" customWidth="1"/>
    <col min="11040" max="11070" width="3.7265625" style="497" customWidth="1"/>
    <col min="11071" max="11265" width="9.1796875" style="497"/>
    <col min="11266" max="11266" width="1.7265625" style="497" customWidth="1"/>
    <col min="11267" max="11294" width="3.7265625" style="497" customWidth="1"/>
    <col min="11295" max="11295" width="1.7265625" style="497" customWidth="1"/>
    <col min="11296" max="11326" width="3.7265625" style="497" customWidth="1"/>
    <col min="11327" max="11521" width="9.1796875" style="497"/>
    <col min="11522" max="11522" width="1.7265625" style="497" customWidth="1"/>
    <col min="11523" max="11550" width="3.7265625" style="497" customWidth="1"/>
    <col min="11551" max="11551" width="1.7265625" style="497" customWidth="1"/>
    <col min="11552" max="11582" width="3.7265625" style="497" customWidth="1"/>
    <col min="11583" max="11777" width="9.1796875" style="497"/>
    <col min="11778" max="11778" width="1.7265625" style="497" customWidth="1"/>
    <col min="11779" max="11806" width="3.7265625" style="497" customWidth="1"/>
    <col min="11807" max="11807" width="1.7265625" style="497" customWidth="1"/>
    <col min="11808" max="11838" width="3.7265625" style="497" customWidth="1"/>
    <col min="11839" max="12033" width="9.1796875" style="497"/>
    <col min="12034" max="12034" width="1.7265625" style="497" customWidth="1"/>
    <col min="12035" max="12062" width="3.7265625" style="497" customWidth="1"/>
    <col min="12063" max="12063" width="1.7265625" style="497" customWidth="1"/>
    <col min="12064" max="12094" width="3.7265625" style="497" customWidth="1"/>
    <col min="12095" max="12289" width="9.1796875" style="497"/>
    <col min="12290" max="12290" width="1.7265625" style="497" customWidth="1"/>
    <col min="12291" max="12318" width="3.7265625" style="497" customWidth="1"/>
    <col min="12319" max="12319" width="1.7265625" style="497" customWidth="1"/>
    <col min="12320" max="12350" width="3.7265625" style="497" customWidth="1"/>
    <col min="12351" max="12545" width="9.1796875" style="497"/>
    <col min="12546" max="12546" width="1.7265625" style="497" customWidth="1"/>
    <col min="12547" max="12574" width="3.7265625" style="497" customWidth="1"/>
    <col min="12575" max="12575" width="1.7265625" style="497" customWidth="1"/>
    <col min="12576" max="12606" width="3.7265625" style="497" customWidth="1"/>
    <col min="12607" max="12801" width="9.1796875" style="497"/>
    <col min="12802" max="12802" width="1.7265625" style="497" customWidth="1"/>
    <col min="12803" max="12830" width="3.7265625" style="497" customWidth="1"/>
    <col min="12831" max="12831" width="1.7265625" style="497" customWidth="1"/>
    <col min="12832" max="12862" width="3.7265625" style="497" customWidth="1"/>
    <col min="12863" max="13057" width="9.1796875" style="497"/>
    <col min="13058" max="13058" width="1.7265625" style="497" customWidth="1"/>
    <col min="13059" max="13086" width="3.7265625" style="497" customWidth="1"/>
    <col min="13087" max="13087" width="1.7265625" style="497" customWidth="1"/>
    <col min="13088" max="13118" width="3.7265625" style="497" customWidth="1"/>
    <col min="13119" max="13313" width="9.1796875" style="497"/>
    <col min="13314" max="13314" width="1.7265625" style="497" customWidth="1"/>
    <col min="13315" max="13342" width="3.7265625" style="497" customWidth="1"/>
    <col min="13343" max="13343" width="1.7265625" style="497" customWidth="1"/>
    <col min="13344" max="13374" width="3.7265625" style="497" customWidth="1"/>
    <col min="13375" max="13569" width="9.1796875" style="497"/>
    <col min="13570" max="13570" width="1.7265625" style="497" customWidth="1"/>
    <col min="13571" max="13598" width="3.7265625" style="497" customWidth="1"/>
    <col min="13599" max="13599" width="1.7265625" style="497" customWidth="1"/>
    <col min="13600" max="13630" width="3.7265625" style="497" customWidth="1"/>
    <col min="13631" max="13825" width="9.1796875" style="497"/>
    <col min="13826" max="13826" width="1.7265625" style="497" customWidth="1"/>
    <col min="13827" max="13854" width="3.7265625" style="497" customWidth="1"/>
    <col min="13855" max="13855" width="1.7265625" style="497" customWidth="1"/>
    <col min="13856" max="13886" width="3.7265625" style="497" customWidth="1"/>
    <col min="13887" max="14081" width="9.1796875" style="497"/>
    <col min="14082" max="14082" width="1.7265625" style="497" customWidth="1"/>
    <col min="14083" max="14110" width="3.7265625" style="497" customWidth="1"/>
    <col min="14111" max="14111" width="1.7265625" style="497" customWidth="1"/>
    <col min="14112" max="14142" width="3.7265625" style="497" customWidth="1"/>
    <col min="14143" max="14337" width="9.1796875" style="497"/>
    <col min="14338" max="14338" width="1.7265625" style="497" customWidth="1"/>
    <col min="14339" max="14366" width="3.7265625" style="497" customWidth="1"/>
    <col min="14367" max="14367" width="1.7265625" style="497" customWidth="1"/>
    <col min="14368" max="14398" width="3.7265625" style="497" customWidth="1"/>
    <col min="14399" max="14593" width="9.1796875" style="497"/>
    <col min="14594" max="14594" width="1.7265625" style="497" customWidth="1"/>
    <col min="14595" max="14622" width="3.7265625" style="497" customWidth="1"/>
    <col min="14623" max="14623" width="1.7265625" style="497" customWidth="1"/>
    <col min="14624" max="14654" width="3.7265625" style="497" customWidth="1"/>
    <col min="14655" max="14849" width="9.1796875" style="497"/>
    <col min="14850" max="14850" width="1.7265625" style="497" customWidth="1"/>
    <col min="14851" max="14878" width="3.7265625" style="497" customWidth="1"/>
    <col min="14879" max="14879" width="1.7265625" style="497" customWidth="1"/>
    <col min="14880" max="14910" width="3.7265625" style="497" customWidth="1"/>
    <col min="14911" max="15105" width="9.1796875" style="497"/>
    <col min="15106" max="15106" width="1.7265625" style="497" customWidth="1"/>
    <col min="15107" max="15134" width="3.7265625" style="497" customWidth="1"/>
    <col min="15135" max="15135" width="1.7265625" style="497" customWidth="1"/>
    <col min="15136" max="15166" width="3.7265625" style="497" customWidth="1"/>
    <col min="15167" max="15361" width="9.1796875" style="497"/>
    <col min="15362" max="15362" width="1.7265625" style="497" customWidth="1"/>
    <col min="15363" max="15390" width="3.7265625" style="497" customWidth="1"/>
    <col min="15391" max="15391" width="1.7265625" style="497" customWidth="1"/>
    <col min="15392" max="15422" width="3.7265625" style="497" customWidth="1"/>
    <col min="15423" max="15617" width="9.1796875" style="497"/>
    <col min="15618" max="15618" width="1.7265625" style="497" customWidth="1"/>
    <col min="15619" max="15646" width="3.7265625" style="497" customWidth="1"/>
    <col min="15647" max="15647" width="1.7265625" style="497" customWidth="1"/>
    <col min="15648" max="15678" width="3.7265625" style="497" customWidth="1"/>
    <col min="15679" max="15873" width="9.1796875" style="497"/>
    <col min="15874" max="15874" width="1.7265625" style="497" customWidth="1"/>
    <col min="15875" max="15902" width="3.7265625" style="497" customWidth="1"/>
    <col min="15903" max="15903" width="1.7265625" style="497" customWidth="1"/>
    <col min="15904" max="15934" width="3.7265625" style="497" customWidth="1"/>
    <col min="15935" max="16129" width="9.1796875" style="497"/>
    <col min="16130" max="16130" width="1.7265625" style="497" customWidth="1"/>
    <col min="16131" max="16158" width="3.7265625" style="497" customWidth="1"/>
    <col min="16159" max="16159" width="1.7265625" style="497" customWidth="1"/>
    <col min="16160" max="16190" width="3.7265625" style="497" customWidth="1"/>
    <col min="16191" max="16384" width="9.1796875" style="497"/>
  </cols>
  <sheetData>
    <row r="3" spans="1:31">
      <c r="A3" s="704" t="s">
        <v>879</v>
      </c>
    </row>
    <row r="4" spans="1:31" ht="13" thickBot="1">
      <c r="A4" s="496" t="s">
        <v>768</v>
      </c>
    </row>
    <row r="5" spans="1:31" ht="13" thickTop="1">
      <c r="A5" s="498"/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500"/>
    </row>
    <row r="6" spans="1:31" ht="18">
      <c r="A6" s="501"/>
      <c r="B6" s="1204" t="s">
        <v>769</v>
      </c>
      <c r="C6" s="1204"/>
      <c r="D6" s="1204"/>
      <c r="E6" s="1204"/>
      <c r="F6" s="1204"/>
      <c r="G6" s="1204"/>
      <c r="H6" s="1204"/>
      <c r="I6" s="1204"/>
      <c r="J6" s="1204"/>
      <c r="K6" s="1204"/>
      <c r="L6" s="1204"/>
      <c r="M6" s="1204"/>
      <c r="N6" s="1204"/>
      <c r="O6" s="1204"/>
      <c r="P6" s="1204"/>
      <c r="Q6" s="1204"/>
      <c r="R6" s="1204"/>
      <c r="S6" s="1204"/>
      <c r="T6" s="1204"/>
      <c r="U6" s="1204"/>
      <c r="V6" s="1204"/>
      <c r="W6" s="1204"/>
      <c r="X6" s="1204"/>
      <c r="Y6" s="1204"/>
      <c r="Z6" s="1204"/>
      <c r="AA6" s="1204"/>
      <c r="AB6" s="1204"/>
      <c r="AC6" s="1204"/>
      <c r="AD6" s="502"/>
      <c r="AE6" s="503"/>
    </row>
    <row r="7" spans="1:31" ht="18.5" thickBot="1">
      <c r="A7" s="504"/>
      <c r="B7" s="505"/>
      <c r="C7" s="505"/>
      <c r="D7" s="505"/>
      <c r="E7" s="505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6"/>
    </row>
    <row r="8" spans="1:31" ht="13" thickBot="1">
      <c r="A8" s="501"/>
      <c r="AE8" s="503"/>
    </row>
    <row r="9" spans="1:31" ht="13">
      <c r="A9" s="507"/>
      <c r="B9" s="508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  <c r="O9" s="509"/>
      <c r="P9" s="509"/>
      <c r="Q9" s="509"/>
      <c r="R9" s="509"/>
      <c r="S9" s="508"/>
      <c r="T9" s="508"/>
      <c r="U9" s="508"/>
      <c r="V9" s="509"/>
      <c r="W9" s="509"/>
      <c r="X9" s="509"/>
      <c r="Y9" s="509"/>
      <c r="Z9" s="509"/>
      <c r="AA9" s="509"/>
      <c r="AB9" s="509"/>
      <c r="AC9" s="509"/>
      <c r="AD9" s="509"/>
      <c r="AE9" s="510"/>
    </row>
    <row r="10" spans="1:31" ht="13">
      <c r="A10" s="501"/>
      <c r="B10" s="511" t="s">
        <v>770</v>
      </c>
      <c r="F10" s="512"/>
      <c r="G10" s="512"/>
      <c r="H10" s="512"/>
      <c r="I10" s="512"/>
      <c r="J10" s="512"/>
      <c r="K10" s="512"/>
      <c r="L10" s="512"/>
      <c r="M10" s="512"/>
      <c r="T10" s="511" t="s">
        <v>771</v>
      </c>
      <c r="U10" s="511"/>
      <c r="W10" s="512"/>
      <c r="X10" s="512"/>
      <c r="Y10" s="512"/>
      <c r="Z10" s="512"/>
      <c r="AA10" s="512"/>
      <c r="AB10" s="512"/>
      <c r="AC10" s="512"/>
      <c r="AE10" s="503"/>
    </row>
    <row r="11" spans="1:31" ht="13">
      <c r="A11" s="501"/>
      <c r="B11" s="511" t="s">
        <v>772</v>
      </c>
      <c r="E11" s="513" t="s">
        <v>773</v>
      </c>
      <c r="F11" s="1205"/>
      <c r="G11" s="1205"/>
      <c r="H11" s="1205"/>
      <c r="I11" s="1205"/>
      <c r="J11" s="1205"/>
      <c r="K11" s="1205"/>
      <c r="L11" s="1205"/>
      <c r="M11" s="1205"/>
      <c r="AE11" s="503"/>
    </row>
    <row r="12" spans="1:31">
      <c r="A12" s="501"/>
      <c r="AE12" s="503"/>
    </row>
    <row r="13" spans="1:31" ht="13">
      <c r="A13" s="501"/>
      <c r="B13" s="514" t="s">
        <v>774</v>
      </c>
      <c r="C13" s="511"/>
      <c r="D13" s="511"/>
      <c r="E13" s="515" t="s">
        <v>13</v>
      </c>
      <c r="F13" s="514"/>
      <c r="G13" s="511"/>
      <c r="I13" s="511"/>
      <c r="J13" s="511"/>
      <c r="K13" s="511"/>
      <c r="L13" s="511"/>
      <c r="M13" s="511"/>
      <c r="O13" s="511"/>
      <c r="P13" s="511"/>
      <c r="Q13" s="511"/>
      <c r="R13" s="511"/>
      <c r="S13" s="511"/>
      <c r="U13" s="511"/>
      <c r="V13" s="511"/>
      <c r="W13" s="511"/>
      <c r="X13" s="511"/>
      <c r="Y13" s="511"/>
      <c r="Z13" s="511"/>
      <c r="AA13" s="511"/>
      <c r="AB13" s="511"/>
      <c r="AC13" s="511"/>
      <c r="AD13" s="511"/>
      <c r="AE13" s="503"/>
    </row>
    <row r="14" spans="1:31" ht="13.5" thickBot="1">
      <c r="A14" s="504"/>
      <c r="B14" s="516"/>
      <c r="C14" s="516"/>
      <c r="D14" s="516"/>
      <c r="E14" s="516"/>
      <c r="F14" s="516"/>
      <c r="G14" s="516"/>
      <c r="H14" s="516"/>
      <c r="I14" s="517" t="s">
        <v>775</v>
      </c>
      <c r="J14" s="516"/>
      <c r="K14" s="516"/>
      <c r="L14" s="516"/>
      <c r="M14" s="516"/>
      <c r="N14" s="516"/>
      <c r="O14" s="517" t="s">
        <v>776</v>
      </c>
      <c r="P14" s="516"/>
      <c r="Q14" s="516"/>
      <c r="R14" s="516"/>
      <c r="S14" s="516"/>
      <c r="T14" s="516"/>
      <c r="U14" s="517" t="s">
        <v>777</v>
      </c>
      <c r="V14" s="516"/>
      <c r="W14" s="516"/>
      <c r="X14" s="516"/>
      <c r="Y14" s="516"/>
      <c r="Z14" s="516"/>
      <c r="AA14" s="516"/>
      <c r="AB14" s="516"/>
      <c r="AC14" s="516"/>
      <c r="AD14" s="516"/>
      <c r="AE14" s="506"/>
    </row>
    <row r="15" spans="1:31" ht="13.5" thickBot="1">
      <c r="A15" s="501"/>
      <c r="I15" s="1206" t="s">
        <v>778</v>
      </c>
      <c r="J15" s="1206"/>
      <c r="O15" s="1206"/>
      <c r="P15" s="1206"/>
      <c r="AE15" s="503"/>
    </row>
    <row r="16" spans="1:31" ht="13">
      <c r="A16" s="507"/>
      <c r="B16" s="1207"/>
      <c r="C16" s="1207"/>
      <c r="D16" s="1207"/>
      <c r="E16" s="1207"/>
      <c r="F16" s="509"/>
      <c r="G16" s="509"/>
      <c r="H16" s="509"/>
      <c r="I16" s="509"/>
      <c r="J16" s="509"/>
      <c r="K16" s="509"/>
      <c r="L16" s="509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10"/>
    </row>
    <row r="17" spans="1:31" ht="13">
      <c r="A17" s="501"/>
      <c r="B17" s="518" t="s">
        <v>779</v>
      </c>
      <c r="C17" s="518"/>
      <c r="D17" s="518"/>
      <c r="E17" s="518"/>
      <c r="AE17" s="503"/>
    </row>
    <row r="18" spans="1:31">
      <c r="A18" s="501"/>
      <c r="E18" s="519"/>
      <c r="AE18" s="503"/>
    </row>
    <row r="19" spans="1:31">
      <c r="A19" s="501"/>
      <c r="B19" s="520" t="s">
        <v>780</v>
      </c>
      <c r="C19" s="1208" t="s">
        <v>201</v>
      </c>
      <c r="D19" s="1208"/>
      <c r="E19" s="1208"/>
      <c r="F19" s="1208"/>
      <c r="G19" s="1209" t="s">
        <v>880</v>
      </c>
      <c r="H19" s="1208"/>
      <c r="I19" s="1208"/>
      <c r="J19" s="1209" t="s">
        <v>881</v>
      </c>
      <c r="K19" s="1208"/>
      <c r="L19" s="1208"/>
      <c r="M19" s="1208" t="s">
        <v>781</v>
      </c>
      <c r="N19" s="1208"/>
      <c r="O19" s="1208"/>
      <c r="P19" s="1209" t="s">
        <v>882</v>
      </c>
      <c r="Q19" s="1208"/>
      <c r="R19" s="1208"/>
      <c r="S19" s="1208" t="s">
        <v>782</v>
      </c>
      <c r="T19" s="1208"/>
      <c r="U19" s="1208"/>
      <c r="V19" s="1208" t="s">
        <v>18</v>
      </c>
      <c r="W19" s="1208"/>
      <c r="X19" s="1208"/>
      <c r="Y19" s="1208" t="s">
        <v>783</v>
      </c>
      <c r="Z19" s="1208"/>
      <c r="AA19" s="1208"/>
      <c r="AB19" s="521"/>
      <c r="AC19" s="521"/>
      <c r="AD19" s="521"/>
      <c r="AE19" s="503"/>
    </row>
    <row r="20" spans="1:31">
      <c r="A20" s="501"/>
      <c r="B20" s="522">
        <v>1</v>
      </c>
      <c r="C20" s="1203" t="s">
        <v>784</v>
      </c>
      <c r="D20" s="1203"/>
      <c r="E20" s="1203"/>
      <c r="F20" s="1203"/>
      <c r="G20" s="1201"/>
      <c r="H20" s="1201"/>
      <c r="I20" s="1201"/>
      <c r="J20" s="1201"/>
      <c r="K20" s="1201"/>
      <c r="L20" s="1201"/>
      <c r="M20" s="1201"/>
      <c r="N20" s="1201"/>
      <c r="O20" s="1201"/>
      <c r="P20" s="1201"/>
      <c r="Q20" s="1201"/>
      <c r="R20" s="1201"/>
      <c r="S20" s="1201"/>
      <c r="T20" s="1201"/>
      <c r="U20" s="1201"/>
      <c r="V20" s="1201">
        <f>SUM(G20:U20)</f>
        <v>0</v>
      </c>
      <c r="W20" s="1201"/>
      <c r="X20" s="1201"/>
      <c r="Y20" s="1202" t="e">
        <f>G20/V20</f>
        <v>#DIV/0!</v>
      </c>
      <c r="Z20" s="1202"/>
      <c r="AA20" s="1202"/>
      <c r="AB20" s="521"/>
      <c r="AC20" s="521"/>
      <c r="AD20" s="521"/>
      <c r="AE20" s="503"/>
    </row>
    <row r="21" spans="1:31">
      <c r="A21" s="501"/>
      <c r="B21" s="522">
        <v>2</v>
      </c>
      <c r="C21" s="1203" t="s">
        <v>785</v>
      </c>
      <c r="D21" s="1203"/>
      <c r="E21" s="1203"/>
      <c r="F21" s="1203"/>
      <c r="G21" s="1201"/>
      <c r="H21" s="1201"/>
      <c r="I21" s="1201"/>
      <c r="J21" s="1201"/>
      <c r="K21" s="1201"/>
      <c r="L21" s="1201"/>
      <c r="M21" s="1201"/>
      <c r="N21" s="1201"/>
      <c r="O21" s="1201"/>
      <c r="P21" s="1201"/>
      <c r="Q21" s="1201"/>
      <c r="R21" s="1201"/>
      <c r="S21" s="1201"/>
      <c r="T21" s="1201"/>
      <c r="U21" s="1201"/>
      <c r="V21" s="1201">
        <f>SUM(G21:U21)</f>
        <v>0</v>
      </c>
      <c r="W21" s="1201"/>
      <c r="X21" s="1201"/>
      <c r="Y21" s="1202" t="e">
        <f>G21/V21</f>
        <v>#DIV/0!</v>
      </c>
      <c r="Z21" s="1202"/>
      <c r="AA21" s="1202"/>
      <c r="AB21" s="521"/>
      <c r="AC21" s="521"/>
      <c r="AD21" s="521"/>
      <c r="AE21" s="503"/>
    </row>
    <row r="22" spans="1:31">
      <c r="A22" s="501"/>
      <c r="B22" s="522">
        <v>3</v>
      </c>
      <c r="C22" s="1203" t="s">
        <v>2</v>
      </c>
      <c r="D22" s="1203"/>
      <c r="E22" s="1203"/>
      <c r="F22" s="1203"/>
      <c r="G22" s="1201"/>
      <c r="H22" s="1201"/>
      <c r="I22" s="1201"/>
      <c r="J22" s="1201"/>
      <c r="K22" s="1201"/>
      <c r="L22" s="1201"/>
      <c r="M22" s="1201"/>
      <c r="N22" s="1201"/>
      <c r="O22" s="1201"/>
      <c r="P22" s="1201"/>
      <c r="Q22" s="1201"/>
      <c r="R22" s="1201"/>
      <c r="S22" s="1201"/>
      <c r="T22" s="1201"/>
      <c r="U22" s="1201"/>
      <c r="V22" s="1201">
        <f>SUM(G22:U22)</f>
        <v>0</v>
      </c>
      <c r="W22" s="1201"/>
      <c r="X22" s="1201"/>
      <c r="Y22" s="1202" t="e">
        <f>G22/V22</f>
        <v>#DIV/0!</v>
      </c>
      <c r="Z22" s="1202"/>
      <c r="AA22" s="1202"/>
      <c r="AB22" s="521"/>
      <c r="AC22" s="521"/>
      <c r="AD22" s="521"/>
      <c r="AE22" s="503"/>
    </row>
    <row r="23" spans="1:31">
      <c r="A23" s="501"/>
      <c r="B23" s="1201" t="s">
        <v>18</v>
      </c>
      <c r="C23" s="1201"/>
      <c r="D23" s="1201"/>
      <c r="E23" s="1201"/>
      <c r="F23" s="1201"/>
      <c r="G23" s="1201">
        <f>SUM(G20:I22)</f>
        <v>0</v>
      </c>
      <c r="H23" s="1201"/>
      <c r="I23" s="1201"/>
      <c r="J23" s="1201">
        <f>SUM(J20:L22)</f>
        <v>0</v>
      </c>
      <c r="K23" s="1201"/>
      <c r="L23" s="1201"/>
      <c r="M23" s="1201">
        <f>SUM(M20:O22)</f>
        <v>0</v>
      </c>
      <c r="N23" s="1201"/>
      <c r="O23" s="1201"/>
      <c r="P23" s="1201">
        <f>SUM(P20:R22)</f>
        <v>0</v>
      </c>
      <c r="Q23" s="1201"/>
      <c r="R23" s="1201"/>
      <c r="S23" s="1201">
        <f>SUM(S20:U22)</f>
        <v>0</v>
      </c>
      <c r="T23" s="1201"/>
      <c r="U23" s="1201"/>
      <c r="V23" s="1201">
        <f>SUM(V20:X22)</f>
        <v>0</v>
      </c>
      <c r="W23" s="1201"/>
      <c r="X23" s="1201"/>
      <c r="Y23" s="1202" t="e">
        <f>G23/V23</f>
        <v>#DIV/0!</v>
      </c>
      <c r="Z23" s="1202"/>
      <c r="AA23" s="1202"/>
      <c r="AB23" s="521"/>
      <c r="AC23" s="521"/>
      <c r="AD23" s="521"/>
      <c r="AE23" s="503"/>
    </row>
    <row r="24" spans="1:31">
      <c r="A24" s="501"/>
      <c r="B24" s="521"/>
      <c r="C24" s="521"/>
      <c r="D24" s="521"/>
      <c r="E24" s="521"/>
      <c r="F24" s="521"/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  <c r="AA24" s="521"/>
      <c r="AB24" s="521"/>
      <c r="AC24" s="521"/>
      <c r="AD24" s="521"/>
      <c r="AE24" s="503"/>
    </row>
    <row r="25" spans="1:31">
      <c r="A25" s="501"/>
      <c r="B25" s="523" t="s">
        <v>786</v>
      </c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5"/>
      <c r="P25" s="523" t="s">
        <v>787</v>
      </c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5"/>
      <c r="AD25" s="526"/>
      <c r="AE25" s="503"/>
    </row>
    <row r="26" spans="1:31" ht="12.75" customHeight="1">
      <c r="A26" s="501"/>
      <c r="B26" s="1151"/>
      <c r="C26" s="1152"/>
      <c r="D26" s="1152"/>
      <c r="E26" s="1152"/>
      <c r="F26" s="1152"/>
      <c r="G26" s="1152"/>
      <c r="H26" s="1152"/>
      <c r="I26" s="1152"/>
      <c r="J26" s="1152"/>
      <c r="K26" s="1152"/>
      <c r="L26" s="1152"/>
      <c r="M26" s="1152"/>
      <c r="N26" s="1152"/>
      <c r="O26" s="1153"/>
      <c r="P26" s="1151"/>
      <c r="Q26" s="1152"/>
      <c r="R26" s="1152"/>
      <c r="S26" s="1152"/>
      <c r="T26" s="1152"/>
      <c r="U26" s="1152"/>
      <c r="V26" s="1152"/>
      <c r="W26" s="1152"/>
      <c r="X26" s="1152"/>
      <c r="Y26" s="1152"/>
      <c r="Z26" s="1152"/>
      <c r="AA26" s="1152"/>
      <c r="AB26" s="1152"/>
      <c r="AC26" s="1153"/>
      <c r="AD26" s="526"/>
      <c r="AE26" s="503"/>
    </row>
    <row r="27" spans="1:31" ht="13.5" customHeight="1">
      <c r="A27" s="501"/>
      <c r="B27" s="1198"/>
      <c r="C27" s="1199"/>
      <c r="D27" s="1199"/>
      <c r="E27" s="1199"/>
      <c r="F27" s="1199"/>
      <c r="G27" s="1199"/>
      <c r="H27" s="1199"/>
      <c r="I27" s="1199"/>
      <c r="J27" s="1199"/>
      <c r="K27" s="1199"/>
      <c r="L27" s="1199"/>
      <c r="M27" s="1199"/>
      <c r="N27" s="1199"/>
      <c r="O27" s="1200"/>
      <c r="P27" s="1151"/>
      <c r="Q27" s="1152"/>
      <c r="R27" s="1152"/>
      <c r="S27" s="1152"/>
      <c r="T27" s="1152"/>
      <c r="U27" s="1152"/>
      <c r="V27" s="1152"/>
      <c r="W27" s="1152"/>
      <c r="X27" s="1152"/>
      <c r="Y27" s="1152"/>
      <c r="Z27" s="1152"/>
      <c r="AA27" s="1152"/>
      <c r="AB27" s="1152"/>
      <c r="AC27" s="1153"/>
      <c r="AD27" s="526"/>
      <c r="AE27" s="503"/>
    </row>
    <row r="28" spans="1:31" ht="12.75" customHeight="1">
      <c r="A28" s="501"/>
      <c r="B28" s="527"/>
      <c r="C28" s="528"/>
      <c r="D28" s="528"/>
      <c r="E28" s="528"/>
      <c r="F28" s="528"/>
      <c r="G28" s="528"/>
      <c r="H28" s="528"/>
      <c r="I28" s="528"/>
      <c r="J28" s="528"/>
      <c r="K28" s="528"/>
      <c r="L28" s="528"/>
      <c r="M28" s="528"/>
      <c r="N28" s="528"/>
      <c r="O28" s="529"/>
      <c r="P28" s="1151"/>
      <c r="Q28" s="1152"/>
      <c r="R28" s="1152"/>
      <c r="S28" s="1152"/>
      <c r="T28" s="1152"/>
      <c r="U28" s="1152"/>
      <c r="V28" s="1152"/>
      <c r="W28" s="1152"/>
      <c r="X28" s="1152"/>
      <c r="Y28" s="1152"/>
      <c r="Z28" s="1152"/>
      <c r="AA28" s="1152"/>
      <c r="AB28" s="1152"/>
      <c r="AC28" s="1153"/>
      <c r="AD28" s="526"/>
      <c r="AE28" s="503"/>
    </row>
    <row r="29" spans="1:31" ht="12.75" customHeight="1">
      <c r="A29" s="501"/>
      <c r="B29" s="530"/>
      <c r="C29"/>
      <c r="D29"/>
      <c r="E29"/>
      <c r="F29"/>
      <c r="G29"/>
      <c r="H29"/>
      <c r="I29"/>
      <c r="J29"/>
      <c r="K29"/>
      <c r="L29"/>
      <c r="M29"/>
      <c r="N29"/>
      <c r="O29" s="531"/>
      <c r="P29" s="1151"/>
      <c r="Q29" s="1152"/>
      <c r="R29" s="1152"/>
      <c r="S29" s="1152"/>
      <c r="T29" s="1152"/>
      <c r="U29" s="1152"/>
      <c r="V29" s="1152"/>
      <c r="W29" s="1152"/>
      <c r="X29" s="1152"/>
      <c r="Y29" s="1152"/>
      <c r="Z29" s="1152"/>
      <c r="AA29" s="1152"/>
      <c r="AB29" s="1152"/>
      <c r="AC29" s="1153"/>
      <c r="AD29" s="526"/>
      <c r="AE29" s="503"/>
    </row>
    <row r="30" spans="1:31" ht="12.75" customHeight="1">
      <c r="A30" s="501"/>
      <c r="B30" s="532"/>
      <c r="C30" s="533"/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4"/>
      <c r="P30" s="1176"/>
      <c r="Q30" s="1177"/>
      <c r="R30" s="1177"/>
      <c r="S30" s="1177"/>
      <c r="T30" s="1177"/>
      <c r="U30" s="1177"/>
      <c r="V30" s="1177"/>
      <c r="W30" s="1177"/>
      <c r="X30" s="1177"/>
      <c r="Y30" s="1177"/>
      <c r="Z30" s="1177"/>
      <c r="AA30" s="1177"/>
      <c r="AB30" s="1177"/>
      <c r="AC30" s="1178"/>
      <c r="AD30" s="526"/>
      <c r="AE30" s="503"/>
    </row>
    <row r="31" spans="1:31" ht="13" thickBot="1">
      <c r="A31" s="501"/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03"/>
    </row>
    <row r="32" spans="1:31" ht="13" thickBot="1">
      <c r="A32" s="535"/>
      <c r="B32" s="536"/>
      <c r="C32" s="536"/>
      <c r="D32" s="536"/>
      <c r="E32" s="536"/>
      <c r="F32" s="536"/>
      <c r="G32" s="536"/>
      <c r="H32" s="536"/>
      <c r="I32" s="536"/>
      <c r="J32" s="536"/>
      <c r="K32" s="536"/>
      <c r="L32" s="536"/>
      <c r="M32" s="536"/>
      <c r="N32" s="536"/>
      <c r="O32" s="536"/>
      <c r="P32" s="536"/>
      <c r="Q32" s="536"/>
      <c r="R32" s="536"/>
      <c r="S32" s="536"/>
      <c r="T32" s="536"/>
      <c r="U32" s="536"/>
      <c r="V32" s="536"/>
      <c r="W32" s="536"/>
      <c r="X32" s="536"/>
      <c r="Y32" s="536"/>
      <c r="Z32" s="536"/>
      <c r="AA32" s="536"/>
      <c r="AB32" s="536"/>
      <c r="AC32" s="536"/>
      <c r="AD32" s="536"/>
      <c r="AE32" s="537"/>
    </row>
    <row r="33" spans="1:31">
      <c r="A33" s="501"/>
      <c r="B33" s="521"/>
      <c r="C33" s="521"/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03"/>
    </row>
    <row r="34" spans="1:31" ht="13">
      <c r="A34" s="501"/>
      <c r="B34" s="518" t="s">
        <v>788</v>
      </c>
      <c r="AE34" s="503"/>
    </row>
    <row r="35" spans="1:31">
      <c r="A35" s="501"/>
      <c r="AE35" s="503"/>
    </row>
    <row r="36" spans="1:31">
      <c r="A36" s="501"/>
      <c r="B36" s="1160" t="s">
        <v>780</v>
      </c>
      <c r="C36" s="1163" t="s">
        <v>789</v>
      </c>
      <c r="D36" s="1164"/>
      <c r="E36" s="1164"/>
      <c r="F36" s="1164"/>
      <c r="G36" s="1164"/>
      <c r="H36" s="1164"/>
      <c r="I36" s="1165"/>
      <c r="K36" s="1186" t="s">
        <v>790</v>
      </c>
      <c r="L36" s="1187"/>
      <c r="M36" s="1187"/>
      <c r="N36" s="1187"/>
      <c r="O36" s="1187"/>
      <c r="P36" s="1188"/>
      <c r="Q36" s="521"/>
      <c r="R36" s="1189" t="s">
        <v>791</v>
      </c>
      <c r="S36" s="1190"/>
      <c r="T36" s="1190"/>
      <c r="U36" s="1190"/>
      <c r="V36" s="1190"/>
      <c r="W36" s="1190"/>
      <c r="X36" s="1190"/>
      <c r="Y36" s="1190"/>
      <c r="Z36" s="1190"/>
      <c r="AA36" s="1190"/>
      <c r="AB36" s="1190"/>
      <c r="AC36" s="1191"/>
      <c r="AD36" s="526"/>
      <c r="AE36" s="503"/>
    </row>
    <row r="37" spans="1:31">
      <c r="A37" s="501"/>
      <c r="B37" s="1162"/>
      <c r="C37" s="1169"/>
      <c r="D37" s="1170"/>
      <c r="E37" s="1170"/>
      <c r="F37" s="1170"/>
      <c r="G37" s="1170"/>
      <c r="H37" s="1170"/>
      <c r="I37" s="1171"/>
      <c r="K37" s="1186" t="s">
        <v>792</v>
      </c>
      <c r="L37" s="1188"/>
      <c r="M37" s="1186" t="s">
        <v>793</v>
      </c>
      <c r="N37" s="1188"/>
      <c r="O37" s="1186" t="s">
        <v>794</v>
      </c>
      <c r="P37" s="1188"/>
      <c r="Q37" s="521"/>
      <c r="R37" s="1192"/>
      <c r="S37" s="1193"/>
      <c r="T37" s="1193"/>
      <c r="U37" s="1193"/>
      <c r="V37" s="1193"/>
      <c r="W37" s="1193"/>
      <c r="X37" s="1193"/>
      <c r="Y37" s="1193"/>
      <c r="Z37" s="1193"/>
      <c r="AA37" s="1193"/>
      <c r="AB37" s="1193"/>
      <c r="AC37" s="1194"/>
      <c r="AD37" s="526"/>
      <c r="AE37" s="503"/>
    </row>
    <row r="38" spans="1:31" ht="12.75" customHeight="1">
      <c r="A38" s="501"/>
      <c r="B38" s="522">
        <v>1</v>
      </c>
      <c r="C38" s="1195"/>
      <c r="D38" s="1196"/>
      <c r="E38" s="1196"/>
      <c r="F38" s="1196"/>
      <c r="G38" s="1196"/>
      <c r="H38" s="1196"/>
      <c r="I38" s="1197"/>
      <c r="J38" s="538"/>
      <c r="K38" s="1150"/>
      <c r="L38" s="1150"/>
      <c r="M38" s="1150"/>
      <c r="N38" s="1150"/>
      <c r="O38" s="1150"/>
      <c r="P38" s="1150"/>
      <c r="Q38" s="539"/>
      <c r="R38" s="1151"/>
      <c r="S38" s="1152"/>
      <c r="T38" s="1152"/>
      <c r="U38" s="1152"/>
      <c r="V38" s="1152"/>
      <c r="W38" s="1152"/>
      <c r="X38" s="1152"/>
      <c r="Y38" s="1152"/>
      <c r="Z38" s="1152"/>
      <c r="AA38" s="1152"/>
      <c r="AB38" s="1152"/>
      <c r="AC38" s="1153"/>
      <c r="AD38" s="526"/>
      <c r="AE38" s="503"/>
    </row>
    <row r="39" spans="1:31">
      <c r="A39" s="501"/>
      <c r="B39" s="540">
        <v>2</v>
      </c>
      <c r="C39" s="1111"/>
      <c r="D39" s="1112"/>
      <c r="E39" s="1112"/>
      <c r="F39" s="1112"/>
      <c r="G39" s="1112"/>
      <c r="H39" s="1112"/>
      <c r="I39" s="1113"/>
      <c r="J39" s="538"/>
      <c r="K39" s="1114"/>
      <c r="L39" s="1116"/>
      <c r="M39" s="1150"/>
      <c r="N39" s="1150"/>
      <c r="O39" s="1150"/>
      <c r="P39" s="1150"/>
      <c r="Q39" s="539"/>
      <c r="R39" s="1151"/>
      <c r="S39" s="1152"/>
      <c r="T39" s="1152"/>
      <c r="U39" s="1152"/>
      <c r="V39" s="1152"/>
      <c r="W39" s="1152"/>
      <c r="X39" s="1152"/>
      <c r="Y39" s="1152"/>
      <c r="Z39" s="1152"/>
      <c r="AA39" s="1152"/>
      <c r="AB39" s="1152"/>
      <c r="AC39" s="1153"/>
      <c r="AD39" s="526"/>
      <c r="AE39" s="503"/>
    </row>
    <row r="40" spans="1:31" ht="12" customHeight="1">
      <c r="A40" s="501"/>
      <c r="B40" s="522">
        <v>3</v>
      </c>
      <c r="C40" s="1195"/>
      <c r="D40" s="1196"/>
      <c r="E40" s="1196"/>
      <c r="F40" s="1196"/>
      <c r="G40" s="1196"/>
      <c r="H40" s="1196"/>
      <c r="I40" s="1197"/>
      <c r="J40" s="538"/>
      <c r="K40" s="1150"/>
      <c r="L40" s="1150"/>
      <c r="M40" s="1150"/>
      <c r="N40" s="1150"/>
      <c r="O40" s="1150"/>
      <c r="P40" s="1150"/>
      <c r="Q40" s="539"/>
      <c r="R40" s="1151"/>
      <c r="S40" s="1152"/>
      <c r="T40" s="1152"/>
      <c r="U40" s="1152"/>
      <c r="V40" s="1152"/>
      <c r="W40" s="1152"/>
      <c r="X40" s="1152"/>
      <c r="Y40" s="1152"/>
      <c r="Z40" s="1152"/>
      <c r="AA40" s="1152"/>
      <c r="AB40" s="1152"/>
      <c r="AC40" s="1153"/>
      <c r="AD40" s="526"/>
      <c r="AE40" s="503"/>
    </row>
    <row r="41" spans="1:31" ht="13.5" customHeight="1">
      <c r="A41" s="501"/>
      <c r="B41" s="522">
        <v>4</v>
      </c>
      <c r="C41" s="1195"/>
      <c r="D41" s="1196"/>
      <c r="E41" s="1196"/>
      <c r="F41" s="1196"/>
      <c r="G41" s="1196"/>
      <c r="H41" s="1196"/>
      <c r="I41" s="1197"/>
      <c r="J41" s="538"/>
      <c r="K41" s="1150"/>
      <c r="L41" s="1150"/>
      <c r="M41" s="1150"/>
      <c r="N41" s="1150"/>
      <c r="O41" s="1150"/>
      <c r="P41" s="1150"/>
      <c r="Q41" s="539"/>
      <c r="R41" s="1151"/>
      <c r="S41" s="1152"/>
      <c r="T41" s="1152"/>
      <c r="U41" s="1152"/>
      <c r="V41" s="1152"/>
      <c r="W41" s="1152"/>
      <c r="X41" s="1152"/>
      <c r="Y41" s="1152"/>
      <c r="Z41" s="1152"/>
      <c r="AA41" s="1152"/>
      <c r="AB41" s="1152"/>
      <c r="AC41" s="1153"/>
      <c r="AD41" s="526"/>
      <c r="AE41" s="503"/>
    </row>
    <row r="42" spans="1:31">
      <c r="A42" s="501"/>
      <c r="B42" s="541"/>
      <c r="C42" s="1185"/>
      <c r="D42" s="1185"/>
      <c r="E42" s="1185"/>
      <c r="F42" s="1185"/>
      <c r="G42" s="1185"/>
      <c r="H42" s="1185"/>
      <c r="I42" s="1185"/>
      <c r="J42" s="1185"/>
      <c r="K42" s="1185"/>
      <c r="L42" s="1185"/>
      <c r="M42" s="1185"/>
      <c r="N42" s="1185"/>
      <c r="O42" s="1185"/>
      <c r="P42" s="1185"/>
      <c r="Q42" s="1185"/>
      <c r="R42" s="1185"/>
      <c r="S42" s="1185"/>
      <c r="T42" s="1185"/>
      <c r="U42" s="1185"/>
      <c r="V42" s="1185"/>
      <c r="W42" s="1185"/>
      <c r="X42" s="1185"/>
      <c r="Y42" s="1175"/>
      <c r="Z42" s="1175"/>
      <c r="AA42" s="1175"/>
      <c r="AE42" s="503"/>
    </row>
    <row r="43" spans="1:31">
      <c r="A43" s="501"/>
      <c r="B43" s="1154" t="s">
        <v>795</v>
      </c>
      <c r="C43" s="1155"/>
      <c r="D43" s="1155"/>
      <c r="E43" s="1155"/>
      <c r="F43" s="1155"/>
      <c r="G43" s="1155"/>
      <c r="H43" s="1155"/>
      <c r="I43" s="1155"/>
      <c r="J43" s="1155"/>
      <c r="K43" s="1155"/>
      <c r="L43" s="1155"/>
      <c r="M43" s="1155"/>
      <c r="N43" s="1156"/>
      <c r="P43" s="1154" t="s">
        <v>787</v>
      </c>
      <c r="Q43" s="1155"/>
      <c r="R43" s="1155"/>
      <c r="S43" s="1155"/>
      <c r="T43" s="1155"/>
      <c r="U43" s="1155"/>
      <c r="V43" s="1155"/>
      <c r="W43" s="1155"/>
      <c r="X43" s="1155"/>
      <c r="Y43" s="1155"/>
      <c r="Z43" s="1155"/>
      <c r="AA43" s="1155"/>
      <c r="AB43" s="1155"/>
      <c r="AC43" s="1156"/>
      <c r="AD43" s="526"/>
      <c r="AE43" s="503"/>
    </row>
    <row r="44" spans="1:31" ht="12.75" customHeight="1">
      <c r="A44" s="501"/>
      <c r="B44" s="542"/>
      <c r="C44" s="528"/>
      <c r="D44" s="528"/>
      <c r="E44" s="528"/>
      <c r="F44" s="528"/>
      <c r="G44" s="528"/>
      <c r="H44" s="528"/>
      <c r="I44" s="528"/>
      <c r="J44" s="528"/>
      <c r="K44" s="528"/>
      <c r="L44" s="528"/>
      <c r="M44" s="528"/>
      <c r="N44" s="529"/>
      <c r="P44" s="1151"/>
      <c r="Q44" s="1152"/>
      <c r="R44" s="1152"/>
      <c r="S44" s="1152"/>
      <c r="T44" s="1152"/>
      <c r="U44" s="1152"/>
      <c r="V44" s="1152"/>
      <c r="W44" s="1152"/>
      <c r="X44" s="1152"/>
      <c r="Y44" s="1152"/>
      <c r="Z44" s="1152"/>
      <c r="AA44" s="1152"/>
      <c r="AB44" s="1152"/>
      <c r="AC44" s="1153"/>
      <c r="AD44" s="526"/>
      <c r="AE44" s="503"/>
    </row>
    <row r="45" spans="1:31" ht="24.75" customHeight="1">
      <c r="A45" s="501"/>
      <c r="B45" s="1179"/>
      <c r="C45" s="1180"/>
      <c r="D45" s="1180"/>
      <c r="E45" s="1180"/>
      <c r="F45" s="1180"/>
      <c r="G45" s="1180"/>
      <c r="H45" s="1180"/>
      <c r="I45" s="1180"/>
      <c r="J45" s="1180"/>
      <c r="K45" s="1180"/>
      <c r="L45" s="1180"/>
      <c r="M45" s="1180"/>
      <c r="N45" s="1181"/>
      <c r="P45" s="1151"/>
      <c r="Q45" s="1152"/>
      <c r="R45" s="1152"/>
      <c r="S45" s="1152"/>
      <c r="T45" s="1152"/>
      <c r="U45" s="1152"/>
      <c r="V45" s="1152"/>
      <c r="W45" s="1152"/>
      <c r="X45" s="1152"/>
      <c r="Y45" s="1152"/>
      <c r="Z45" s="1152"/>
      <c r="AA45" s="1152"/>
      <c r="AB45" s="1152"/>
      <c r="AC45" s="1153"/>
      <c r="AD45" s="526"/>
      <c r="AE45" s="503"/>
    </row>
    <row r="46" spans="1:31" ht="23.25" customHeight="1">
      <c r="A46" s="501"/>
      <c r="B46" s="1182"/>
      <c r="C46" s="1183"/>
      <c r="D46" s="1183"/>
      <c r="E46" s="1183"/>
      <c r="F46" s="1183"/>
      <c r="G46" s="1183"/>
      <c r="H46" s="1183"/>
      <c r="I46" s="1183"/>
      <c r="J46" s="1183"/>
      <c r="K46" s="1183"/>
      <c r="L46" s="1183"/>
      <c r="M46" s="1183"/>
      <c r="N46" s="1184"/>
      <c r="P46" s="1176"/>
      <c r="Q46" s="1177"/>
      <c r="R46" s="1177"/>
      <c r="S46" s="1177"/>
      <c r="T46" s="1177"/>
      <c r="U46" s="1177"/>
      <c r="V46" s="1177"/>
      <c r="W46" s="1177"/>
      <c r="X46" s="1177"/>
      <c r="Y46" s="1177"/>
      <c r="Z46" s="1177"/>
      <c r="AA46" s="1177"/>
      <c r="AB46" s="1177"/>
      <c r="AC46" s="1178"/>
      <c r="AD46" s="526"/>
      <c r="AE46" s="503"/>
    </row>
    <row r="47" spans="1:31" ht="13" thickBot="1">
      <c r="A47" s="504"/>
      <c r="B47" s="516"/>
      <c r="C47" s="516"/>
      <c r="D47" s="516"/>
      <c r="E47" s="516"/>
      <c r="F47" s="516"/>
      <c r="G47" s="516"/>
      <c r="H47" s="516"/>
      <c r="I47" s="516"/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516"/>
      <c r="U47" s="516"/>
      <c r="V47" s="516"/>
      <c r="W47" s="516"/>
      <c r="X47" s="516"/>
      <c r="Y47" s="516"/>
      <c r="Z47" s="516"/>
      <c r="AA47" s="516"/>
      <c r="AB47" s="516"/>
      <c r="AC47" s="516"/>
      <c r="AD47" s="516"/>
      <c r="AE47" s="506"/>
    </row>
    <row r="48" spans="1:31" ht="13" thickBot="1">
      <c r="A48" s="504"/>
      <c r="B48" s="516"/>
      <c r="C48" s="516"/>
      <c r="D48" s="516"/>
      <c r="E48" s="516"/>
      <c r="F48" s="516"/>
      <c r="G48" s="516"/>
      <c r="H48" s="516"/>
      <c r="I48" s="516"/>
      <c r="J48" s="516"/>
      <c r="K48" s="516"/>
      <c r="L48" s="516"/>
      <c r="M48" s="516"/>
      <c r="N48" s="516"/>
      <c r="O48" s="516"/>
      <c r="P48" s="516"/>
      <c r="Q48" s="516"/>
      <c r="R48" s="516"/>
      <c r="S48" s="516"/>
      <c r="T48" s="516"/>
      <c r="U48" s="516"/>
      <c r="V48" s="516"/>
      <c r="W48" s="516"/>
      <c r="X48" s="516"/>
      <c r="Y48" s="516"/>
      <c r="Z48" s="516"/>
      <c r="AA48" s="516"/>
      <c r="AB48" s="516"/>
      <c r="AC48" s="516"/>
      <c r="AD48" s="516"/>
      <c r="AE48" s="506"/>
    </row>
    <row r="49" spans="1:31" ht="13">
      <c r="A49" s="501"/>
      <c r="B49" s="518"/>
      <c r="AE49" s="503"/>
    </row>
    <row r="50" spans="1:31" ht="13">
      <c r="A50" s="501"/>
      <c r="B50" s="518" t="s">
        <v>807</v>
      </c>
      <c r="AE50" s="503"/>
    </row>
    <row r="51" spans="1:31" ht="13">
      <c r="A51" s="501"/>
      <c r="B51" s="518"/>
      <c r="AE51" s="503"/>
    </row>
    <row r="52" spans="1:31">
      <c r="A52" s="501"/>
      <c r="B52" s="521" t="s">
        <v>796</v>
      </c>
      <c r="Q52" s="521"/>
      <c r="AE52" s="503"/>
    </row>
    <row r="53" spans="1:31">
      <c r="A53" s="501"/>
      <c r="B53" s="1160" t="s">
        <v>780</v>
      </c>
      <c r="C53" s="1163" t="s">
        <v>806</v>
      </c>
      <c r="D53" s="1164"/>
      <c r="E53" s="1164"/>
      <c r="F53" s="1164"/>
      <c r="G53" s="1165"/>
      <c r="H53" s="1163" t="s">
        <v>808</v>
      </c>
      <c r="I53" s="1164"/>
      <c r="J53" s="1164"/>
      <c r="K53" s="1164"/>
      <c r="L53" s="1164"/>
      <c r="M53" s="1165"/>
      <c r="N53" s="1163" t="s">
        <v>816</v>
      </c>
      <c r="O53" s="1164"/>
      <c r="P53" s="1172" t="s">
        <v>817</v>
      </c>
      <c r="Q53" s="1164"/>
      <c r="R53" s="1165"/>
      <c r="S53" s="1173" t="s">
        <v>815</v>
      </c>
      <c r="T53" s="1173"/>
      <c r="U53" s="1173"/>
      <c r="V53" s="1173"/>
      <c r="W53" s="1173"/>
      <c r="X53" s="1173"/>
      <c r="Y53" s="1173"/>
      <c r="Z53" s="1173"/>
      <c r="AA53" s="1173"/>
      <c r="AB53" s="1173"/>
      <c r="AC53" s="1173"/>
      <c r="AD53" s="1173"/>
      <c r="AE53" s="503"/>
    </row>
    <row r="54" spans="1:31" ht="15" customHeight="1">
      <c r="A54" s="501"/>
      <c r="B54" s="1161"/>
      <c r="C54" s="1166"/>
      <c r="D54" s="1167"/>
      <c r="E54" s="1167"/>
      <c r="F54" s="1167"/>
      <c r="G54" s="1168"/>
      <c r="H54" s="1166"/>
      <c r="I54" s="1167"/>
      <c r="J54" s="1167"/>
      <c r="K54" s="1167"/>
      <c r="L54" s="1167"/>
      <c r="M54" s="1168"/>
      <c r="N54" s="1166"/>
      <c r="O54" s="1167"/>
      <c r="P54" s="1166"/>
      <c r="Q54" s="1167"/>
      <c r="R54" s="1168"/>
      <c r="S54" s="1163" t="s">
        <v>814</v>
      </c>
      <c r="T54" s="1164"/>
      <c r="U54" s="1165"/>
      <c r="V54" s="1163" t="s">
        <v>813</v>
      </c>
      <c r="W54" s="1164"/>
      <c r="X54" s="1165"/>
      <c r="Y54" s="1173" t="s">
        <v>812</v>
      </c>
      <c r="Z54" s="1173"/>
      <c r="AA54" s="1173"/>
      <c r="AB54" s="1173"/>
      <c r="AC54" s="1173"/>
      <c r="AD54" s="1173"/>
      <c r="AE54" s="503"/>
    </row>
    <row r="55" spans="1:31" ht="22.5" customHeight="1">
      <c r="A55" s="501"/>
      <c r="B55" s="1162"/>
      <c r="C55" s="1169"/>
      <c r="D55" s="1170"/>
      <c r="E55" s="1170"/>
      <c r="F55" s="1170"/>
      <c r="G55" s="1171"/>
      <c r="H55" s="1169"/>
      <c r="I55" s="1170"/>
      <c r="J55" s="1170"/>
      <c r="K55" s="1170"/>
      <c r="L55" s="1170"/>
      <c r="M55" s="1171"/>
      <c r="N55" s="1169"/>
      <c r="O55" s="1170"/>
      <c r="P55" s="1169"/>
      <c r="Q55" s="1170"/>
      <c r="R55" s="1171"/>
      <c r="S55" s="1169"/>
      <c r="T55" s="1170"/>
      <c r="U55" s="1171"/>
      <c r="V55" s="1169"/>
      <c r="W55" s="1170"/>
      <c r="X55" s="1171"/>
      <c r="Y55" s="1174" t="s">
        <v>809</v>
      </c>
      <c r="Z55" s="1174"/>
      <c r="AA55" s="1174" t="s">
        <v>810</v>
      </c>
      <c r="AB55" s="1174"/>
      <c r="AC55" s="1174" t="s">
        <v>811</v>
      </c>
      <c r="AD55" s="1174"/>
      <c r="AE55" s="503"/>
    </row>
    <row r="56" spans="1:31">
      <c r="A56" s="501"/>
      <c r="B56" s="522">
        <v>1</v>
      </c>
      <c r="C56" s="557"/>
      <c r="D56" s="558"/>
      <c r="E56" s="558"/>
      <c r="F56" s="558"/>
      <c r="G56" s="558"/>
      <c r="H56" s="557"/>
      <c r="I56" s="558"/>
      <c r="J56" s="558"/>
      <c r="K56" s="558"/>
      <c r="L56" s="558"/>
      <c r="M56" s="559"/>
      <c r="N56" s="560"/>
      <c r="O56" s="561"/>
      <c r="P56" s="560"/>
      <c r="Q56" s="558"/>
      <c r="R56" s="559"/>
      <c r="S56" s="557"/>
      <c r="T56" s="558"/>
      <c r="U56" s="559"/>
      <c r="V56" s="557"/>
      <c r="W56" s="558"/>
      <c r="X56" s="559"/>
      <c r="Y56" s="557"/>
      <c r="Z56" s="564"/>
      <c r="AA56" s="562"/>
      <c r="AB56" s="564"/>
      <c r="AC56" s="563"/>
      <c r="AD56" s="564"/>
      <c r="AE56" s="503"/>
    </row>
    <row r="57" spans="1:31">
      <c r="A57" s="501"/>
      <c r="B57" s="522">
        <v>2</v>
      </c>
      <c r="C57" s="557"/>
      <c r="D57" s="558"/>
      <c r="E57" s="558"/>
      <c r="F57" s="558"/>
      <c r="G57" s="558"/>
      <c r="H57" s="557"/>
      <c r="I57" s="558"/>
      <c r="J57" s="558"/>
      <c r="K57" s="558"/>
      <c r="L57" s="558"/>
      <c r="M57" s="559"/>
      <c r="N57" s="560"/>
      <c r="O57" s="561"/>
      <c r="P57" s="560"/>
      <c r="Q57" s="558"/>
      <c r="R57" s="559"/>
      <c r="S57" s="557"/>
      <c r="T57" s="558"/>
      <c r="U57" s="559"/>
      <c r="V57" s="557"/>
      <c r="W57" s="558"/>
      <c r="X57" s="559"/>
      <c r="Y57" s="557"/>
      <c r="Z57" s="564"/>
      <c r="AA57" s="562"/>
      <c r="AB57" s="564"/>
      <c r="AC57" s="563"/>
      <c r="AD57" s="564"/>
      <c r="AE57" s="503"/>
    </row>
    <row r="58" spans="1:31">
      <c r="A58" s="501"/>
      <c r="B58" s="522">
        <v>3</v>
      </c>
      <c r="C58" s="557"/>
      <c r="D58" s="558"/>
      <c r="E58" s="558"/>
      <c r="F58" s="558"/>
      <c r="G58" s="558"/>
      <c r="H58" s="557"/>
      <c r="I58" s="558"/>
      <c r="J58" s="558"/>
      <c r="K58" s="558"/>
      <c r="L58" s="558"/>
      <c r="M58" s="559"/>
      <c r="N58" s="560"/>
      <c r="O58" s="561"/>
      <c r="P58" s="560"/>
      <c r="Q58" s="558"/>
      <c r="R58" s="559"/>
      <c r="S58" s="557"/>
      <c r="T58" s="558"/>
      <c r="U58" s="559"/>
      <c r="V58" s="557"/>
      <c r="W58" s="558"/>
      <c r="X58" s="559"/>
      <c r="Y58" s="557"/>
      <c r="Z58" s="564"/>
      <c r="AA58" s="562"/>
      <c r="AB58" s="564"/>
      <c r="AC58" s="563"/>
      <c r="AD58" s="564"/>
      <c r="AE58" s="503"/>
    </row>
    <row r="59" spans="1:31">
      <c r="A59" s="501"/>
      <c r="B59" s="522">
        <v>4</v>
      </c>
      <c r="C59" s="557"/>
      <c r="D59" s="558"/>
      <c r="E59" s="558"/>
      <c r="F59" s="558"/>
      <c r="G59" s="558"/>
      <c r="H59" s="557"/>
      <c r="I59" s="558"/>
      <c r="J59" s="558"/>
      <c r="K59" s="558"/>
      <c r="L59" s="558"/>
      <c r="M59" s="559"/>
      <c r="N59" s="560"/>
      <c r="O59" s="561"/>
      <c r="P59" s="560"/>
      <c r="Q59" s="558"/>
      <c r="R59" s="559"/>
      <c r="S59" s="557"/>
      <c r="T59" s="558"/>
      <c r="U59" s="559"/>
      <c r="V59" s="557"/>
      <c r="W59" s="558"/>
      <c r="X59" s="559"/>
      <c r="Y59" s="557"/>
      <c r="Z59" s="564"/>
      <c r="AA59" s="562"/>
      <c r="AB59" s="564"/>
      <c r="AC59" s="563"/>
      <c r="AD59" s="564"/>
      <c r="AE59" s="503"/>
    </row>
    <row r="60" spans="1:31">
      <c r="A60" s="501"/>
      <c r="B60" s="522">
        <v>5</v>
      </c>
      <c r="C60" s="557"/>
      <c r="D60" s="558"/>
      <c r="E60" s="558"/>
      <c r="F60" s="558"/>
      <c r="G60" s="558"/>
      <c r="H60" s="557"/>
      <c r="I60" s="558"/>
      <c r="J60" s="558"/>
      <c r="K60" s="558"/>
      <c r="L60" s="558"/>
      <c r="M60" s="559"/>
      <c r="N60" s="560"/>
      <c r="O60" s="561"/>
      <c r="P60" s="560"/>
      <c r="Q60" s="558"/>
      <c r="R60" s="559"/>
      <c r="S60" s="557"/>
      <c r="T60" s="558"/>
      <c r="U60" s="559"/>
      <c r="V60" s="557"/>
      <c r="W60" s="558"/>
      <c r="X60" s="559"/>
      <c r="Y60" s="557"/>
      <c r="Z60" s="564"/>
      <c r="AA60" s="562"/>
      <c r="AB60" s="564"/>
      <c r="AC60" s="563"/>
      <c r="AD60" s="564"/>
      <c r="AE60" s="503"/>
    </row>
    <row r="61" spans="1:31">
      <c r="A61" s="501"/>
      <c r="B61" s="522">
        <v>6</v>
      </c>
      <c r="C61" s="557"/>
      <c r="D61" s="558"/>
      <c r="E61" s="558"/>
      <c r="F61" s="558"/>
      <c r="G61" s="558"/>
      <c r="H61" s="557"/>
      <c r="I61" s="558"/>
      <c r="J61" s="558"/>
      <c r="K61" s="558"/>
      <c r="L61" s="558"/>
      <c r="M61" s="559"/>
      <c r="N61" s="560"/>
      <c r="O61" s="561"/>
      <c r="P61" s="560"/>
      <c r="Q61" s="558"/>
      <c r="R61" s="559"/>
      <c r="S61" s="557"/>
      <c r="T61" s="558"/>
      <c r="U61" s="559"/>
      <c r="V61" s="557"/>
      <c r="W61" s="558"/>
      <c r="X61" s="559"/>
      <c r="Y61" s="557"/>
      <c r="Z61" s="564"/>
      <c r="AA61" s="562"/>
      <c r="AB61" s="564"/>
      <c r="AC61" s="563"/>
      <c r="AD61" s="564"/>
      <c r="AE61" s="503"/>
    </row>
    <row r="62" spans="1:31">
      <c r="A62" s="501"/>
      <c r="B62" s="522">
        <v>7</v>
      </c>
      <c r="C62" s="557"/>
      <c r="D62" s="558"/>
      <c r="E62" s="558"/>
      <c r="F62" s="558"/>
      <c r="G62" s="558"/>
      <c r="H62" s="557"/>
      <c r="I62" s="558"/>
      <c r="J62" s="558"/>
      <c r="K62" s="558"/>
      <c r="L62" s="558"/>
      <c r="M62" s="559"/>
      <c r="N62" s="560"/>
      <c r="O62" s="561"/>
      <c r="P62" s="560"/>
      <c r="Q62" s="558"/>
      <c r="R62" s="559"/>
      <c r="S62" s="557"/>
      <c r="T62" s="558"/>
      <c r="U62" s="559"/>
      <c r="V62" s="557"/>
      <c r="W62" s="558"/>
      <c r="X62" s="559"/>
      <c r="Y62" s="557"/>
      <c r="Z62" s="564"/>
      <c r="AA62" s="562"/>
      <c r="AB62" s="564"/>
      <c r="AC62" s="563"/>
      <c r="AD62" s="564"/>
      <c r="AE62" s="503"/>
    </row>
    <row r="63" spans="1:31">
      <c r="A63" s="501"/>
      <c r="B63" s="522">
        <v>8</v>
      </c>
      <c r="C63" s="557"/>
      <c r="D63" s="558"/>
      <c r="E63" s="558"/>
      <c r="F63" s="558"/>
      <c r="G63" s="558"/>
      <c r="H63" s="557"/>
      <c r="I63" s="558"/>
      <c r="J63" s="558"/>
      <c r="K63" s="558"/>
      <c r="L63" s="558"/>
      <c r="M63" s="559"/>
      <c r="N63" s="560"/>
      <c r="O63" s="561"/>
      <c r="P63" s="560"/>
      <c r="Q63" s="558"/>
      <c r="R63" s="559"/>
      <c r="S63" s="557"/>
      <c r="T63" s="558"/>
      <c r="U63" s="559"/>
      <c r="V63" s="557"/>
      <c r="W63" s="558"/>
      <c r="X63" s="559"/>
      <c r="Y63" s="557"/>
      <c r="Z63" s="564"/>
      <c r="AA63" s="562"/>
      <c r="AB63" s="564"/>
      <c r="AC63" s="563"/>
      <c r="AD63" s="564"/>
      <c r="AE63" s="503"/>
    </row>
    <row r="64" spans="1:31">
      <c r="A64" s="501"/>
      <c r="B64" s="522">
        <v>9</v>
      </c>
      <c r="C64" s="557"/>
      <c r="D64" s="558"/>
      <c r="E64" s="558"/>
      <c r="F64" s="558"/>
      <c r="G64" s="558"/>
      <c r="H64" s="557"/>
      <c r="I64" s="558"/>
      <c r="J64" s="558"/>
      <c r="K64" s="558"/>
      <c r="L64" s="558"/>
      <c r="M64" s="559"/>
      <c r="N64" s="560"/>
      <c r="O64" s="561"/>
      <c r="P64" s="560"/>
      <c r="Q64" s="558"/>
      <c r="R64" s="559"/>
      <c r="S64" s="557"/>
      <c r="T64" s="558"/>
      <c r="U64" s="559"/>
      <c r="V64" s="557"/>
      <c r="W64" s="558"/>
      <c r="X64" s="559"/>
      <c r="Y64" s="557"/>
      <c r="Z64" s="564"/>
      <c r="AA64" s="562"/>
      <c r="AB64" s="564"/>
      <c r="AC64" s="563"/>
      <c r="AD64" s="564"/>
      <c r="AE64" s="503"/>
    </row>
    <row r="65" spans="1:31">
      <c r="A65" s="501"/>
      <c r="B65" s="522">
        <v>10</v>
      </c>
      <c r="C65" s="557"/>
      <c r="D65" s="558"/>
      <c r="E65" s="558"/>
      <c r="F65" s="558"/>
      <c r="G65" s="558"/>
      <c r="H65" s="557"/>
      <c r="I65" s="558"/>
      <c r="J65" s="558"/>
      <c r="K65" s="558"/>
      <c r="L65" s="558"/>
      <c r="M65" s="559"/>
      <c r="N65" s="560"/>
      <c r="O65" s="561"/>
      <c r="P65" s="560"/>
      <c r="Q65" s="558"/>
      <c r="R65" s="559"/>
      <c r="S65" s="557"/>
      <c r="T65" s="558"/>
      <c r="U65" s="559"/>
      <c r="V65" s="557"/>
      <c r="W65" s="558"/>
      <c r="X65" s="559"/>
      <c r="Y65" s="557"/>
      <c r="Z65" s="564"/>
      <c r="AA65" s="562"/>
      <c r="AB65" s="564"/>
      <c r="AC65" s="563"/>
      <c r="AD65" s="564"/>
      <c r="AE65" s="503"/>
    </row>
    <row r="66" spans="1:31">
      <c r="A66" s="501"/>
      <c r="B66" s="522">
        <v>11</v>
      </c>
      <c r="C66" s="557"/>
      <c r="D66" s="558"/>
      <c r="E66" s="558"/>
      <c r="F66" s="558"/>
      <c r="G66" s="558"/>
      <c r="H66" s="557"/>
      <c r="I66" s="558"/>
      <c r="J66" s="558"/>
      <c r="K66" s="558"/>
      <c r="L66" s="558"/>
      <c r="M66" s="559"/>
      <c r="N66" s="560"/>
      <c r="O66" s="561"/>
      <c r="P66" s="560"/>
      <c r="Q66" s="558"/>
      <c r="R66" s="559"/>
      <c r="S66" s="557"/>
      <c r="T66" s="558"/>
      <c r="U66" s="559"/>
      <c r="V66" s="557"/>
      <c r="W66" s="558"/>
      <c r="X66" s="559"/>
      <c r="Y66" s="557"/>
      <c r="Z66" s="564"/>
      <c r="AA66" s="562"/>
      <c r="AB66" s="564"/>
      <c r="AC66" s="563"/>
      <c r="AD66" s="564"/>
      <c r="AE66" s="503"/>
    </row>
    <row r="67" spans="1:31">
      <c r="A67" s="501"/>
      <c r="B67" s="522">
        <v>12</v>
      </c>
      <c r="C67" s="557"/>
      <c r="D67" s="558"/>
      <c r="E67" s="558"/>
      <c r="F67" s="558"/>
      <c r="G67" s="558"/>
      <c r="H67" s="557"/>
      <c r="I67" s="558"/>
      <c r="J67" s="558"/>
      <c r="K67" s="558"/>
      <c r="L67" s="558"/>
      <c r="M67" s="559"/>
      <c r="N67" s="560"/>
      <c r="O67" s="561"/>
      <c r="P67" s="560"/>
      <c r="Q67" s="558"/>
      <c r="R67" s="559"/>
      <c r="S67" s="557"/>
      <c r="T67" s="558"/>
      <c r="U67" s="559"/>
      <c r="V67" s="557"/>
      <c r="W67" s="558"/>
      <c r="X67" s="559"/>
      <c r="Y67" s="557"/>
      <c r="Z67" s="564"/>
      <c r="AA67" s="562"/>
      <c r="AB67" s="564"/>
      <c r="AC67" s="563"/>
      <c r="AD67" s="564"/>
      <c r="AE67" s="503"/>
    </row>
    <row r="68" spans="1:31">
      <c r="A68" s="501"/>
      <c r="B68" s="522">
        <v>13</v>
      </c>
      <c r="C68" s="557"/>
      <c r="D68" s="558"/>
      <c r="E68" s="558"/>
      <c r="F68" s="558"/>
      <c r="G68" s="558"/>
      <c r="H68" s="557"/>
      <c r="I68" s="558"/>
      <c r="J68" s="558"/>
      <c r="K68" s="558"/>
      <c r="L68" s="558"/>
      <c r="M68" s="559"/>
      <c r="N68" s="560"/>
      <c r="O68" s="561"/>
      <c r="P68" s="560"/>
      <c r="Q68" s="558"/>
      <c r="R68" s="559"/>
      <c r="S68" s="557"/>
      <c r="T68" s="558"/>
      <c r="U68" s="559"/>
      <c r="V68" s="557"/>
      <c r="W68" s="558"/>
      <c r="X68" s="559"/>
      <c r="Y68" s="557"/>
      <c r="Z68" s="564"/>
      <c r="AA68" s="562"/>
      <c r="AB68" s="564"/>
      <c r="AC68" s="563"/>
      <c r="AD68" s="564"/>
      <c r="AE68" s="503"/>
    </row>
    <row r="69" spans="1:31">
      <c r="A69" s="501"/>
      <c r="B69" s="522">
        <v>14</v>
      </c>
      <c r="C69" s="557"/>
      <c r="D69" s="558"/>
      <c r="E69" s="558"/>
      <c r="F69" s="558"/>
      <c r="G69" s="558"/>
      <c r="H69" s="557"/>
      <c r="I69" s="558"/>
      <c r="J69" s="558"/>
      <c r="K69" s="558"/>
      <c r="L69" s="558"/>
      <c r="M69" s="559"/>
      <c r="N69" s="560"/>
      <c r="O69" s="561"/>
      <c r="P69" s="560"/>
      <c r="Q69" s="558"/>
      <c r="R69" s="559"/>
      <c r="S69" s="557"/>
      <c r="T69" s="558"/>
      <c r="U69" s="559"/>
      <c r="V69" s="557"/>
      <c r="W69" s="558"/>
      <c r="X69" s="559"/>
      <c r="Y69" s="557"/>
      <c r="Z69" s="564"/>
      <c r="AA69" s="562"/>
      <c r="AB69" s="564"/>
      <c r="AC69" s="563"/>
      <c r="AD69" s="564"/>
      <c r="AE69" s="503"/>
    </row>
    <row r="70" spans="1:31">
      <c r="A70" s="501"/>
      <c r="AE70" s="503"/>
    </row>
    <row r="71" spans="1:31">
      <c r="A71" s="501"/>
      <c r="B71" s="1154" t="s">
        <v>786</v>
      </c>
      <c r="C71" s="1155"/>
      <c r="D71" s="1155"/>
      <c r="E71" s="1155"/>
      <c r="F71" s="1155"/>
      <c r="G71" s="1155"/>
      <c r="H71" s="1155"/>
      <c r="I71" s="1155"/>
      <c r="J71" s="1155"/>
      <c r="K71" s="1155"/>
      <c r="L71" s="1155"/>
      <c r="M71" s="1155"/>
      <c r="N71" s="1155"/>
      <c r="O71" s="1156"/>
      <c r="P71" s="1154" t="s">
        <v>787</v>
      </c>
      <c r="Q71" s="1155"/>
      <c r="R71" s="1155"/>
      <c r="S71" s="1155"/>
      <c r="T71" s="1155"/>
      <c r="U71" s="1155"/>
      <c r="V71" s="1155"/>
      <c r="W71" s="1155"/>
      <c r="X71" s="1155"/>
      <c r="Y71" s="1155"/>
      <c r="Z71" s="1155"/>
      <c r="AA71" s="1155"/>
      <c r="AB71" s="1155"/>
      <c r="AC71" s="1155"/>
      <c r="AD71" s="1156"/>
      <c r="AE71" s="503"/>
    </row>
    <row r="72" spans="1:31" ht="12.75" customHeight="1">
      <c r="A72" s="501"/>
      <c r="B72" s="1151"/>
      <c r="C72" s="1152"/>
      <c r="D72" s="1152"/>
      <c r="E72" s="1152"/>
      <c r="F72" s="1152"/>
      <c r="G72" s="1152"/>
      <c r="H72" s="1152"/>
      <c r="I72" s="1152"/>
      <c r="J72" s="1152"/>
      <c r="K72" s="1152"/>
      <c r="L72" s="1152"/>
      <c r="M72" s="1152"/>
      <c r="N72" s="1152"/>
      <c r="O72" s="1153"/>
      <c r="P72" s="1157"/>
      <c r="Q72" s="1158"/>
      <c r="R72" s="1158"/>
      <c r="S72" s="1158"/>
      <c r="T72" s="1158"/>
      <c r="U72" s="1158"/>
      <c r="V72" s="1158"/>
      <c r="W72" s="1158"/>
      <c r="X72" s="1158"/>
      <c r="Y72" s="1158"/>
      <c r="Z72" s="1158"/>
      <c r="AA72" s="1158"/>
      <c r="AB72" s="1158"/>
      <c r="AC72" s="1158"/>
      <c r="AD72" s="1159"/>
      <c r="AE72" s="503"/>
    </row>
    <row r="73" spans="1:31" ht="12.75" customHeight="1">
      <c r="A73" s="501"/>
      <c r="B73" s="1151"/>
      <c r="C73" s="1152"/>
      <c r="D73" s="1152"/>
      <c r="E73" s="1152"/>
      <c r="F73" s="1152"/>
      <c r="G73" s="1152"/>
      <c r="H73" s="1152"/>
      <c r="I73" s="1152"/>
      <c r="J73" s="1152"/>
      <c r="K73" s="1152"/>
      <c r="L73" s="1152"/>
      <c r="M73" s="1152"/>
      <c r="N73" s="1152"/>
      <c r="O73" s="1153"/>
      <c r="P73" s="543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  <c r="AD73" s="545"/>
      <c r="AE73" s="503"/>
    </row>
    <row r="74" spans="1:31" ht="12.75" customHeight="1">
      <c r="A74" s="501"/>
      <c r="B74" s="565"/>
      <c r="C74" s="566"/>
      <c r="D74" s="566"/>
      <c r="E74" s="566"/>
      <c r="F74" s="566"/>
      <c r="G74" s="566"/>
      <c r="H74" s="566"/>
      <c r="I74" s="566"/>
      <c r="J74" s="566"/>
      <c r="K74" s="566"/>
      <c r="L74" s="566"/>
      <c r="M74" s="566"/>
      <c r="N74" s="566"/>
      <c r="O74" s="567"/>
      <c r="P74" s="543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  <c r="AD74" s="545"/>
      <c r="AE74" s="503"/>
    </row>
    <row r="75" spans="1:31" ht="12.75" customHeight="1">
      <c r="A75" s="501"/>
      <c r="B75" s="527"/>
      <c r="C75" s="528"/>
      <c r="D75" s="528"/>
      <c r="E75" s="528"/>
      <c r="F75" s="528"/>
      <c r="G75" s="528"/>
      <c r="H75" s="528"/>
      <c r="I75" s="528"/>
      <c r="J75" s="528"/>
      <c r="K75" s="528"/>
      <c r="L75" s="528"/>
      <c r="M75" s="528"/>
      <c r="N75" s="528"/>
      <c r="O75" s="529"/>
      <c r="P75" s="543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  <c r="AD75" s="545"/>
      <c r="AE75" s="503"/>
    </row>
    <row r="76" spans="1:31" ht="12.75" customHeight="1">
      <c r="A76" s="501"/>
      <c r="B76" s="527"/>
      <c r="C76" s="528"/>
      <c r="D76" s="528"/>
      <c r="E76" s="528"/>
      <c r="F76" s="528"/>
      <c r="G76" s="528"/>
      <c r="H76" s="528"/>
      <c r="I76" s="528"/>
      <c r="J76" s="528"/>
      <c r="K76" s="528"/>
      <c r="L76" s="528"/>
      <c r="M76" s="528"/>
      <c r="N76" s="528"/>
      <c r="O76" s="529"/>
      <c r="P76" s="543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  <c r="AD76" s="545"/>
      <c r="AE76" s="503"/>
    </row>
    <row r="77" spans="1:31" ht="12.75" customHeight="1">
      <c r="A77" s="501"/>
      <c r="B77" s="546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8"/>
      <c r="P77" s="549"/>
      <c r="Q77" s="550"/>
      <c r="R77" s="550"/>
      <c r="S77" s="550"/>
      <c r="T77" s="550"/>
      <c r="U77" s="550"/>
      <c r="V77" s="550"/>
      <c r="W77" s="550"/>
      <c r="X77" s="550"/>
      <c r="Y77" s="550"/>
      <c r="Z77" s="550"/>
      <c r="AA77" s="550"/>
      <c r="AB77" s="550"/>
      <c r="AC77" s="550"/>
      <c r="AD77" s="551"/>
      <c r="AE77" s="503"/>
    </row>
    <row r="78" spans="1:31" ht="13" thickBot="1">
      <c r="A78" s="501"/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2"/>
      <c r="AB78" s="552"/>
      <c r="AC78" s="552"/>
      <c r="AD78" s="552"/>
      <c r="AE78" s="503"/>
    </row>
    <row r="79" spans="1:31" ht="13" thickBot="1">
      <c r="A79" s="535"/>
      <c r="B79" s="536"/>
      <c r="C79" s="536"/>
      <c r="D79" s="536"/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6"/>
      <c r="AB79" s="536"/>
      <c r="AC79" s="536"/>
      <c r="AD79" s="536"/>
      <c r="AE79" s="537"/>
    </row>
    <row r="80" spans="1:31">
      <c r="A80" s="501"/>
      <c r="B80" s="521"/>
      <c r="C80" s="521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  <c r="AA80" s="521"/>
      <c r="AB80" s="521"/>
      <c r="AC80" s="521"/>
      <c r="AD80" s="521"/>
      <c r="AE80" s="503"/>
    </row>
    <row r="81" spans="1:31" ht="13">
      <c r="A81" s="501"/>
      <c r="B81" s="518" t="s">
        <v>818</v>
      </c>
      <c r="AE81" s="503"/>
    </row>
    <row r="82" spans="1:31">
      <c r="A82" s="501"/>
      <c r="AE82" s="503"/>
    </row>
    <row r="83" spans="1:31">
      <c r="A83" s="501"/>
      <c r="B83" s="523" t="s">
        <v>797</v>
      </c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5"/>
      <c r="P83" s="521"/>
      <c r="Q83" s="523" t="s">
        <v>798</v>
      </c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525"/>
      <c r="AE83" s="503"/>
    </row>
    <row r="84" spans="1:31">
      <c r="A84" s="501"/>
      <c r="B84" s="543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5"/>
      <c r="P84" s="521"/>
      <c r="Q84" s="543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  <c r="AD84" s="545"/>
      <c r="AE84" s="503"/>
    </row>
    <row r="85" spans="1:31">
      <c r="A85" s="501"/>
      <c r="B85" s="553" t="s">
        <v>780</v>
      </c>
      <c r="C85" s="1123" t="s">
        <v>799</v>
      </c>
      <c r="D85" s="1123"/>
      <c r="E85" s="1123"/>
      <c r="F85" s="1123"/>
      <c r="G85" s="1123"/>
      <c r="H85" s="1123"/>
      <c r="I85" s="1123" t="s">
        <v>8</v>
      </c>
      <c r="J85" s="1123"/>
      <c r="K85" s="1123"/>
      <c r="L85" s="1123"/>
      <c r="M85" s="1123" t="s">
        <v>800</v>
      </c>
      <c r="N85" s="1123"/>
      <c r="O85" s="1123"/>
      <c r="P85" s="539"/>
      <c r="Q85" s="553" t="s">
        <v>780</v>
      </c>
      <c r="R85" s="1123" t="s">
        <v>799</v>
      </c>
      <c r="S85" s="1123"/>
      <c r="T85" s="1123"/>
      <c r="U85" s="1123"/>
      <c r="V85" s="1123"/>
      <c r="W85" s="1123"/>
      <c r="X85" s="1123" t="s">
        <v>8</v>
      </c>
      <c r="Y85" s="1123"/>
      <c r="Z85" s="1123"/>
      <c r="AA85" s="1123"/>
      <c r="AB85" s="1123" t="s">
        <v>800</v>
      </c>
      <c r="AC85" s="1123"/>
      <c r="AD85" s="1123"/>
      <c r="AE85" s="503"/>
    </row>
    <row r="86" spans="1:31" ht="12.75" customHeight="1">
      <c r="A86" s="501"/>
      <c r="B86" s="1124">
        <v>1</v>
      </c>
      <c r="C86" s="1126"/>
      <c r="D86" s="1127"/>
      <c r="E86" s="1127"/>
      <c r="F86" s="1127"/>
      <c r="G86" s="1127"/>
      <c r="H86" s="1128"/>
      <c r="I86" s="1132"/>
      <c r="J86" s="1133"/>
      <c r="K86" s="1133"/>
      <c r="L86" s="1134"/>
      <c r="M86" s="1138"/>
      <c r="N86" s="1139"/>
      <c r="O86" s="1140"/>
      <c r="P86" s="539"/>
      <c r="Q86" s="1124">
        <v>1</v>
      </c>
      <c r="R86" s="1144"/>
      <c r="S86" s="1145"/>
      <c r="T86" s="1145"/>
      <c r="U86" s="1145"/>
      <c r="V86" s="1145"/>
      <c r="W86" s="1146"/>
      <c r="X86" s="1132"/>
      <c r="Y86" s="1133"/>
      <c r="Z86" s="1133"/>
      <c r="AA86" s="1134"/>
      <c r="AB86" s="1132"/>
      <c r="AC86" s="1133"/>
      <c r="AD86" s="1134"/>
      <c r="AE86" s="503"/>
    </row>
    <row r="87" spans="1:31" ht="23.25" customHeight="1">
      <c r="A87" s="501"/>
      <c r="B87" s="1125"/>
      <c r="C87" s="1129"/>
      <c r="D87" s="1130"/>
      <c r="E87" s="1130"/>
      <c r="F87" s="1130"/>
      <c r="G87" s="1130"/>
      <c r="H87" s="1131"/>
      <c r="I87" s="1135"/>
      <c r="J87" s="1136"/>
      <c r="K87" s="1136"/>
      <c r="L87" s="1137"/>
      <c r="M87" s="1141"/>
      <c r="N87" s="1142"/>
      <c r="O87" s="1143"/>
      <c r="P87" s="539"/>
      <c r="Q87" s="1125"/>
      <c r="R87" s="1147"/>
      <c r="S87" s="1148"/>
      <c r="T87" s="1148"/>
      <c r="U87" s="1148"/>
      <c r="V87" s="1148"/>
      <c r="W87" s="1149"/>
      <c r="X87" s="1135"/>
      <c r="Y87" s="1136"/>
      <c r="Z87" s="1136"/>
      <c r="AA87" s="1137"/>
      <c r="AB87" s="1135"/>
      <c r="AC87" s="1136"/>
      <c r="AD87" s="1137"/>
      <c r="AE87" s="503"/>
    </row>
    <row r="88" spans="1:31" ht="26.25" customHeight="1">
      <c r="A88" s="501"/>
      <c r="B88" s="540">
        <v>2</v>
      </c>
      <c r="C88" s="1111"/>
      <c r="D88" s="1112"/>
      <c r="E88" s="1112"/>
      <c r="F88" s="1112"/>
      <c r="G88" s="1112"/>
      <c r="H88" s="1113"/>
      <c r="I88" s="1114"/>
      <c r="J88" s="1115"/>
      <c r="K88" s="1115"/>
      <c r="L88" s="1116"/>
      <c r="M88" s="1117"/>
      <c r="N88" s="1118"/>
      <c r="O88" s="1119"/>
      <c r="P88" s="539"/>
      <c r="Q88" s="540">
        <v>2</v>
      </c>
      <c r="R88" s="1120"/>
      <c r="S88" s="1121"/>
      <c r="T88" s="1121"/>
      <c r="U88" s="1121"/>
      <c r="V88" s="1121"/>
      <c r="W88" s="1122"/>
      <c r="X88" s="1108"/>
      <c r="Y88" s="1109"/>
      <c r="Z88" s="1109"/>
      <c r="AA88" s="1110"/>
      <c r="AB88" s="1108"/>
      <c r="AC88" s="1109"/>
      <c r="AD88" s="1110"/>
      <c r="AE88" s="503"/>
    </row>
    <row r="89" spans="1:31">
      <c r="A89" s="501"/>
      <c r="B89" s="553">
        <v>3</v>
      </c>
      <c r="C89" s="1105"/>
      <c r="D89" s="1106"/>
      <c r="E89" s="1106"/>
      <c r="F89" s="1106"/>
      <c r="G89" s="1106"/>
      <c r="H89" s="1107"/>
      <c r="I89" s="1108"/>
      <c r="J89" s="1109"/>
      <c r="K89" s="1109"/>
      <c r="L89" s="1110"/>
      <c r="M89" s="1108"/>
      <c r="N89" s="1109"/>
      <c r="O89" s="1110"/>
      <c r="P89" s="539"/>
      <c r="Q89" s="553">
        <v>3</v>
      </c>
      <c r="R89" s="1108"/>
      <c r="S89" s="1109"/>
      <c r="T89" s="1109"/>
      <c r="U89" s="1109"/>
      <c r="V89" s="1109"/>
      <c r="W89" s="1110"/>
      <c r="X89" s="1108"/>
      <c r="Y89" s="1109"/>
      <c r="Z89" s="1109"/>
      <c r="AA89" s="1110"/>
      <c r="AB89" s="1108"/>
      <c r="AC89" s="1109"/>
      <c r="AD89" s="1110"/>
      <c r="AE89" s="503"/>
    </row>
    <row r="90" spans="1:31">
      <c r="A90" s="501"/>
      <c r="B90" s="553">
        <v>4</v>
      </c>
      <c r="C90" s="1105"/>
      <c r="D90" s="1106"/>
      <c r="E90" s="1106"/>
      <c r="F90" s="1106"/>
      <c r="G90" s="1106"/>
      <c r="H90" s="1107"/>
      <c r="I90" s="1108"/>
      <c r="J90" s="1109"/>
      <c r="K90" s="1109"/>
      <c r="L90" s="1110"/>
      <c r="M90" s="1108"/>
      <c r="N90" s="1109"/>
      <c r="O90" s="1110"/>
      <c r="P90" s="539"/>
      <c r="Q90" s="553">
        <v>4</v>
      </c>
      <c r="R90" s="1108"/>
      <c r="S90" s="1109"/>
      <c r="T90" s="1109"/>
      <c r="U90" s="1109"/>
      <c r="V90" s="1109"/>
      <c r="W90" s="1110"/>
      <c r="X90" s="1108"/>
      <c r="Y90" s="1109"/>
      <c r="Z90" s="1109"/>
      <c r="AA90" s="1110"/>
      <c r="AB90" s="1108"/>
      <c r="AC90" s="1109"/>
      <c r="AD90" s="1110"/>
      <c r="AE90" s="503"/>
    </row>
    <row r="91" spans="1:31">
      <c r="A91" s="501"/>
      <c r="B91" s="553">
        <v>5</v>
      </c>
      <c r="C91" s="1105"/>
      <c r="D91" s="1106"/>
      <c r="E91" s="1106"/>
      <c r="F91" s="1106"/>
      <c r="G91" s="1106"/>
      <c r="H91" s="1107"/>
      <c r="I91" s="1108"/>
      <c r="J91" s="1109"/>
      <c r="K91" s="1109"/>
      <c r="L91" s="1110"/>
      <c r="M91" s="1108"/>
      <c r="N91" s="1109"/>
      <c r="O91" s="1110"/>
      <c r="P91" s="521"/>
      <c r="Q91" s="553">
        <v>5</v>
      </c>
      <c r="R91" s="1108"/>
      <c r="S91" s="1109"/>
      <c r="T91" s="1109"/>
      <c r="U91" s="1109"/>
      <c r="V91" s="1109"/>
      <c r="W91" s="1110"/>
      <c r="X91" s="1108"/>
      <c r="Y91" s="1109"/>
      <c r="Z91" s="1109"/>
      <c r="AA91" s="1110"/>
      <c r="AB91" s="1108"/>
      <c r="AC91" s="1109"/>
      <c r="AD91" s="1110"/>
      <c r="AE91" s="503"/>
    </row>
    <row r="92" spans="1:31">
      <c r="A92" s="501"/>
      <c r="B92" s="543"/>
      <c r="C92" s="544"/>
      <c r="D92" s="544"/>
      <c r="E92" s="544"/>
      <c r="F92" s="544"/>
      <c r="G92" s="544"/>
      <c r="H92" s="544"/>
      <c r="I92" s="544"/>
      <c r="J92" s="544"/>
      <c r="K92" s="544"/>
      <c r="L92" s="544"/>
      <c r="M92" s="544"/>
      <c r="N92" s="544"/>
      <c r="O92" s="545"/>
      <c r="P92" s="544"/>
      <c r="Q92" s="543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  <c r="AD92" s="545"/>
      <c r="AE92" s="503"/>
    </row>
    <row r="93" spans="1:31">
      <c r="A93" s="501"/>
      <c r="B93" s="549"/>
      <c r="C93" s="550"/>
      <c r="D93" s="550"/>
      <c r="E93" s="550"/>
      <c r="F93" s="550"/>
      <c r="G93" s="550"/>
      <c r="H93" s="550"/>
      <c r="I93" s="550"/>
      <c r="J93" s="550"/>
      <c r="K93" s="550"/>
      <c r="L93" s="550"/>
      <c r="M93" s="550"/>
      <c r="N93" s="550"/>
      <c r="O93" s="551"/>
      <c r="P93" s="544"/>
      <c r="Q93" s="549"/>
      <c r="R93" s="550"/>
      <c r="S93" s="550"/>
      <c r="T93" s="550"/>
      <c r="U93" s="550"/>
      <c r="V93" s="550"/>
      <c r="W93" s="550"/>
      <c r="X93" s="550"/>
      <c r="Y93" s="550"/>
      <c r="Z93" s="550"/>
      <c r="AA93" s="550"/>
      <c r="AB93" s="550"/>
      <c r="AC93" s="550"/>
      <c r="AD93" s="551"/>
      <c r="AE93" s="503"/>
    </row>
    <row r="94" spans="1:31" ht="13" thickBot="1">
      <c r="A94" s="504"/>
      <c r="B94" s="516"/>
      <c r="C94" s="516"/>
      <c r="D94" s="516"/>
      <c r="E94" s="516"/>
      <c r="F94" s="516"/>
      <c r="G94" s="516"/>
      <c r="H94" s="516"/>
      <c r="I94" s="516"/>
      <c r="J94" s="516"/>
      <c r="K94" s="516"/>
      <c r="L94" s="516"/>
      <c r="M94" s="516"/>
      <c r="N94" s="516"/>
      <c r="O94" s="516"/>
      <c r="P94" s="516"/>
      <c r="Q94" s="516"/>
      <c r="R94" s="516"/>
      <c r="S94" s="516"/>
      <c r="T94" s="516"/>
      <c r="U94" s="516"/>
      <c r="V94" s="516"/>
      <c r="W94" s="516"/>
      <c r="X94" s="516"/>
      <c r="Y94" s="516"/>
      <c r="Z94" s="516"/>
      <c r="AA94" s="516"/>
      <c r="AB94" s="516"/>
      <c r="AC94" s="516"/>
      <c r="AD94" s="516"/>
      <c r="AE94" s="506"/>
    </row>
    <row r="95" spans="1:31" ht="13" thickBot="1">
      <c r="A95" s="504"/>
      <c r="B95" s="516"/>
      <c r="C95" s="516"/>
      <c r="D95" s="516"/>
      <c r="E95" s="516"/>
      <c r="F95" s="516"/>
      <c r="G95" s="516"/>
      <c r="H95" s="516"/>
      <c r="I95" s="516"/>
      <c r="J95" s="516"/>
      <c r="K95" s="516"/>
      <c r="L95" s="516"/>
      <c r="M95" s="516"/>
      <c r="N95" s="516"/>
      <c r="O95" s="516"/>
      <c r="P95" s="516"/>
      <c r="Q95" s="516"/>
      <c r="R95" s="516"/>
      <c r="S95" s="516"/>
      <c r="T95" s="516"/>
      <c r="U95" s="516"/>
      <c r="V95" s="516"/>
      <c r="W95" s="516"/>
      <c r="X95" s="516"/>
      <c r="Y95" s="516"/>
      <c r="Z95" s="516"/>
      <c r="AA95" s="516"/>
      <c r="AB95" s="516"/>
      <c r="AC95" s="516"/>
      <c r="AD95" s="516"/>
      <c r="AE95" s="537"/>
    </row>
    <row r="96" spans="1:31">
      <c r="A96" s="501"/>
      <c r="AE96" s="503"/>
    </row>
    <row r="97" spans="1:31" ht="13">
      <c r="A97" s="501"/>
      <c r="B97" s="1104" t="s">
        <v>801</v>
      </c>
      <c r="C97" s="1104"/>
      <c r="D97" s="1104"/>
      <c r="E97" s="1104"/>
      <c r="F97" s="1104"/>
      <c r="G97" s="1104"/>
      <c r="H97" s="1100" t="s">
        <v>802</v>
      </c>
      <c r="I97" s="1101"/>
      <c r="J97" s="1101"/>
      <c r="K97" s="1101"/>
      <c r="L97" s="1101"/>
      <c r="M97" s="1101"/>
      <c r="N97" s="1101"/>
      <c r="O97" s="1101"/>
      <c r="P97" s="1101"/>
      <c r="Q97" s="1101"/>
      <c r="R97" s="1101"/>
      <c r="S97" s="1101"/>
      <c r="T97" s="1100" t="s">
        <v>803</v>
      </c>
      <c r="U97" s="1101"/>
      <c r="V97" s="1101"/>
      <c r="W97" s="1101"/>
      <c r="X97" s="1101"/>
      <c r="Y97" s="1101"/>
      <c r="Z97" s="1101"/>
      <c r="AA97" s="1101"/>
      <c r="AB97" s="1101"/>
      <c r="AC97" s="1101"/>
      <c r="AD97" s="1102"/>
      <c r="AE97" s="503"/>
    </row>
    <row r="98" spans="1:31" ht="13">
      <c r="A98" s="501"/>
      <c r="B98" s="1104"/>
      <c r="C98" s="1104"/>
      <c r="D98" s="1104"/>
      <c r="E98" s="1104"/>
      <c r="F98" s="1104"/>
      <c r="G98" s="1104"/>
      <c r="H98" s="1101" t="s">
        <v>804</v>
      </c>
      <c r="I98" s="1101"/>
      <c r="J98" s="1101"/>
      <c r="K98" s="1101"/>
      <c r="L98" s="1101"/>
      <c r="M98" s="1102"/>
      <c r="N98" s="1100" t="s">
        <v>805</v>
      </c>
      <c r="O98" s="1101"/>
      <c r="P98" s="1101"/>
      <c r="Q98" s="1101"/>
      <c r="R98" s="1101"/>
      <c r="S98" s="1102"/>
      <c r="T98" s="1100" t="s">
        <v>805</v>
      </c>
      <c r="U98" s="1101"/>
      <c r="V98" s="1101"/>
      <c r="W98" s="1101"/>
      <c r="X98" s="1101"/>
      <c r="Y98" s="1101"/>
      <c r="Z98" s="1101"/>
      <c r="AA98" s="1101"/>
      <c r="AB98" s="1101"/>
      <c r="AC98" s="1101"/>
      <c r="AD98" s="1102"/>
      <c r="AE98" s="503"/>
    </row>
    <row r="99" spans="1:31">
      <c r="A99" s="501"/>
      <c r="B99" s="1091"/>
      <c r="C99" s="1092"/>
      <c r="D99" s="1092"/>
      <c r="E99" s="1092"/>
      <c r="F99" s="1092"/>
      <c r="G99" s="1093"/>
      <c r="H99" s="1091"/>
      <c r="I99" s="1092"/>
      <c r="J99" s="1092"/>
      <c r="K99" s="1092"/>
      <c r="L99" s="1092"/>
      <c r="M99" s="1093"/>
      <c r="N99" s="1091"/>
      <c r="O99" s="1092"/>
      <c r="P99" s="1092"/>
      <c r="Q99" s="1092"/>
      <c r="R99" s="1092"/>
      <c r="S99" s="1093"/>
      <c r="T99" s="1091"/>
      <c r="U99" s="1092"/>
      <c r="V99" s="1092"/>
      <c r="W99" s="1092"/>
      <c r="X99" s="1092"/>
      <c r="Y99" s="1092"/>
      <c r="Z99" s="1091"/>
      <c r="AA99" s="1092"/>
      <c r="AB99" s="1092"/>
      <c r="AC99" s="1092"/>
      <c r="AD99" s="1093"/>
      <c r="AE99" s="503"/>
    </row>
    <row r="100" spans="1:31">
      <c r="A100" s="501"/>
      <c r="B100" s="1094"/>
      <c r="C100" s="1095"/>
      <c r="D100" s="1095"/>
      <c r="E100" s="1095"/>
      <c r="F100" s="1095"/>
      <c r="G100" s="1096"/>
      <c r="H100" s="1094"/>
      <c r="I100" s="1095"/>
      <c r="J100" s="1095"/>
      <c r="K100" s="1095"/>
      <c r="L100" s="1095"/>
      <c r="M100" s="1096"/>
      <c r="N100" s="1094"/>
      <c r="O100" s="1095"/>
      <c r="P100" s="1095"/>
      <c r="Q100" s="1095"/>
      <c r="R100" s="1095"/>
      <c r="S100" s="1096"/>
      <c r="T100" s="1094"/>
      <c r="U100" s="1095"/>
      <c r="V100" s="1095"/>
      <c r="W100" s="1095"/>
      <c r="X100" s="1095"/>
      <c r="Y100" s="1095"/>
      <c r="Z100" s="1094"/>
      <c r="AA100" s="1095"/>
      <c r="AB100" s="1095"/>
      <c r="AC100" s="1095"/>
      <c r="AD100" s="1096"/>
      <c r="AE100" s="503"/>
    </row>
    <row r="101" spans="1:31">
      <c r="A101" s="501"/>
      <c r="B101" s="1094"/>
      <c r="C101" s="1095"/>
      <c r="D101" s="1095"/>
      <c r="E101" s="1095"/>
      <c r="F101" s="1095"/>
      <c r="G101" s="1096"/>
      <c r="H101" s="1094"/>
      <c r="I101" s="1095"/>
      <c r="J101" s="1095"/>
      <c r="K101" s="1095"/>
      <c r="L101" s="1095"/>
      <c r="M101" s="1096"/>
      <c r="N101" s="1094"/>
      <c r="O101" s="1095"/>
      <c r="P101" s="1095"/>
      <c r="Q101" s="1095"/>
      <c r="R101" s="1095"/>
      <c r="S101" s="1096"/>
      <c r="T101" s="1094"/>
      <c r="U101" s="1095"/>
      <c r="V101" s="1095"/>
      <c r="W101" s="1095"/>
      <c r="X101" s="1095"/>
      <c r="Y101" s="1095"/>
      <c r="Z101" s="1094"/>
      <c r="AA101" s="1095"/>
      <c r="AB101" s="1095"/>
      <c r="AC101" s="1095"/>
      <c r="AD101" s="1096"/>
      <c r="AE101" s="503"/>
    </row>
    <row r="102" spans="1:31">
      <c r="A102" s="501"/>
      <c r="B102" s="1094"/>
      <c r="C102" s="1095"/>
      <c r="D102" s="1095"/>
      <c r="E102" s="1095"/>
      <c r="F102" s="1095"/>
      <c r="G102" s="1096"/>
      <c r="H102" s="1094"/>
      <c r="I102" s="1095"/>
      <c r="J102" s="1095"/>
      <c r="K102" s="1095"/>
      <c r="L102" s="1095"/>
      <c r="M102" s="1096"/>
      <c r="N102" s="1094"/>
      <c r="O102" s="1095"/>
      <c r="P102" s="1095"/>
      <c r="Q102" s="1095"/>
      <c r="R102" s="1095"/>
      <c r="S102" s="1096"/>
      <c r="T102" s="1094"/>
      <c r="U102" s="1095"/>
      <c r="V102" s="1095"/>
      <c r="W102" s="1095"/>
      <c r="X102" s="1095"/>
      <c r="Y102" s="1095"/>
      <c r="Z102" s="1094"/>
      <c r="AA102" s="1095"/>
      <c r="AB102" s="1095"/>
      <c r="AC102" s="1095"/>
      <c r="AD102" s="1096"/>
      <c r="AE102" s="503"/>
    </row>
    <row r="103" spans="1:31">
      <c r="A103" s="501"/>
      <c r="B103" s="1097"/>
      <c r="C103" s="1098"/>
      <c r="D103" s="1098"/>
      <c r="E103" s="1098"/>
      <c r="F103" s="1098"/>
      <c r="G103" s="1099"/>
      <c r="H103" s="1097"/>
      <c r="I103" s="1098"/>
      <c r="J103" s="1098"/>
      <c r="K103" s="1098"/>
      <c r="L103" s="1098"/>
      <c r="M103" s="1099"/>
      <c r="N103" s="1097"/>
      <c r="O103" s="1098"/>
      <c r="P103" s="1098"/>
      <c r="Q103" s="1098"/>
      <c r="R103" s="1098"/>
      <c r="S103" s="1099"/>
      <c r="T103" s="1097"/>
      <c r="U103" s="1098"/>
      <c r="V103" s="1098"/>
      <c r="W103" s="1098"/>
      <c r="X103" s="1098"/>
      <c r="Y103" s="1098"/>
      <c r="Z103" s="1097"/>
      <c r="AA103" s="1098"/>
      <c r="AB103" s="1098"/>
      <c r="AC103" s="1098"/>
      <c r="AD103" s="1099"/>
      <c r="AE103" s="503"/>
    </row>
    <row r="104" spans="1:31" ht="13">
      <c r="A104" s="501"/>
      <c r="B104" s="1100"/>
      <c r="C104" s="1101"/>
      <c r="D104" s="1101"/>
      <c r="E104" s="1101"/>
      <c r="F104" s="1101"/>
      <c r="G104" s="1102"/>
      <c r="H104" s="1100"/>
      <c r="I104" s="1101"/>
      <c r="J104" s="1101"/>
      <c r="K104" s="1101"/>
      <c r="L104" s="1101"/>
      <c r="M104" s="1102"/>
      <c r="N104" s="1097"/>
      <c r="O104" s="1098"/>
      <c r="P104" s="1098"/>
      <c r="Q104" s="1098"/>
      <c r="R104" s="1098"/>
      <c r="S104" s="1099"/>
      <c r="T104" s="1103"/>
      <c r="U104" s="1103"/>
      <c r="V104" s="1103"/>
      <c r="W104" s="1103"/>
      <c r="X104" s="1103"/>
      <c r="Y104" s="1103"/>
      <c r="Z104" s="1103"/>
      <c r="AA104" s="1103"/>
      <c r="AB104" s="1103"/>
      <c r="AC104" s="1103"/>
      <c r="AD104" s="1103"/>
      <c r="AE104" s="503"/>
    </row>
    <row r="105" spans="1:31" ht="13" thickBot="1">
      <c r="A105" s="554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55"/>
      <c r="AB105" s="555"/>
      <c r="AC105" s="555"/>
      <c r="AD105" s="555"/>
      <c r="AE105" s="556"/>
    </row>
    <row r="106" spans="1:31" ht="13" thickTop="1"/>
  </sheetData>
  <mergeCells count="158">
    <mergeCell ref="B6:AC6"/>
    <mergeCell ref="F11:M11"/>
    <mergeCell ref="I15:J15"/>
    <mergeCell ref="O15:P15"/>
    <mergeCell ref="B16:E16"/>
    <mergeCell ref="C19:F19"/>
    <mergeCell ref="G19:I19"/>
    <mergeCell ref="J19:L19"/>
    <mergeCell ref="M19:O19"/>
    <mergeCell ref="P19:R19"/>
    <mergeCell ref="S19:U19"/>
    <mergeCell ref="V19:X19"/>
    <mergeCell ref="Y19:AA19"/>
    <mergeCell ref="C20:F20"/>
    <mergeCell ref="G20:I20"/>
    <mergeCell ref="J20:L20"/>
    <mergeCell ref="M20:O20"/>
    <mergeCell ref="P20:R20"/>
    <mergeCell ref="S20:U20"/>
    <mergeCell ref="V20:X20"/>
    <mergeCell ref="Y20:AA20"/>
    <mergeCell ref="C21:F21"/>
    <mergeCell ref="G21:I21"/>
    <mergeCell ref="J21:L21"/>
    <mergeCell ref="M21:O21"/>
    <mergeCell ref="P21:R21"/>
    <mergeCell ref="S21:U21"/>
    <mergeCell ref="V21:X21"/>
    <mergeCell ref="Y21:AA21"/>
    <mergeCell ref="B26:O26"/>
    <mergeCell ref="P26:AC26"/>
    <mergeCell ref="B27:O27"/>
    <mergeCell ref="P27:AC27"/>
    <mergeCell ref="P28:AC28"/>
    <mergeCell ref="P29:AC29"/>
    <mergeCell ref="V22:X22"/>
    <mergeCell ref="Y22:AA22"/>
    <mergeCell ref="B23:F23"/>
    <mergeCell ref="G23:I23"/>
    <mergeCell ref="J23:L23"/>
    <mergeCell ref="M23:O23"/>
    <mergeCell ref="P23:R23"/>
    <mergeCell ref="S23:U23"/>
    <mergeCell ref="V23:X23"/>
    <mergeCell ref="Y23:AA23"/>
    <mergeCell ref="C22:F22"/>
    <mergeCell ref="G22:I22"/>
    <mergeCell ref="J22:L22"/>
    <mergeCell ref="M22:O22"/>
    <mergeCell ref="P22:R22"/>
    <mergeCell ref="S22:U22"/>
    <mergeCell ref="P30:AC30"/>
    <mergeCell ref="B36:B37"/>
    <mergeCell ref="C36:I37"/>
    <mergeCell ref="K36:P36"/>
    <mergeCell ref="R36:AC37"/>
    <mergeCell ref="K37:L37"/>
    <mergeCell ref="M37:N37"/>
    <mergeCell ref="O37:P37"/>
    <mergeCell ref="K40:L40"/>
    <mergeCell ref="M40:N40"/>
    <mergeCell ref="O40:P40"/>
    <mergeCell ref="C38:I38"/>
    <mergeCell ref="K38:L38"/>
    <mergeCell ref="M38:N38"/>
    <mergeCell ref="O38:P38"/>
    <mergeCell ref="R38:AC41"/>
    <mergeCell ref="C39:I39"/>
    <mergeCell ref="K39:L39"/>
    <mergeCell ref="M39:N39"/>
    <mergeCell ref="O39:P39"/>
    <mergeCell ref="C40:I40"/>
    <mergeCell ref="C41:I41"/>
    <mergeCell ref="K41:L41"/>
    <mergeCell ref="M41:N41"/>
    <mergeCell ref="B43:N43"/>
    <mergeCell ref="P43:AC43"/>
    <mergeCell ref="P44:AC46"/>
    <mergeCell ref="B45:N46"/>
    <mergeCell ref="C42:I42"/>
    <mergeCell ref="J42:L42"/>
    <mergeCell ref="M42:O42"/>
    <mergeCell ref="P42:R42"/>
    <mergeCell ref="S42:U42"/>
    <mergeCell ref="V42:X42"/>
    <mergeCell ref="O41:P41"/>
    <mergeCell ref="B73:O73"/>
    <mergeCell ref="C85:H85"/>
    <mergeCell ref="I85:L85"/>
    <mergeCell ref="M85:O85"/>
    <mergeCell ref="R85:W85"/>
    <mergeCell ref="X85:AA85"/>
    <mergeCell ref="B71:O71"/>
    <mergeCell ref="P71:AD71"/>
    <mergeCell ref="B72:O72"/>
    <mergeCell ref="P72:AD72"/>
    <mergeCell ref="B53:B55"/>
    <mergeCell ref="C53:G55"/>
    <mergeCell ref="P53:R55"/>
    <mergeCell ref="S54:U55"/>
    <mergeCell ref="S53:AD53"/>
    <mergeCell ref="N53:O55"/>
    <mergeCell ref="H53:M55"/>
    <mergeCell ref="AC55:AD55"/>
    <mergeCell ref="AA55:AB55"/>
    <mergeCell ref="Y55:Z55"/>
    <mergeCell ref="Y54:AD54"/>
    <mergeCell ref="V54:X55"/>
    <mergeCell ref="Y42:AA42"/>
    <mergeCell ref="C88:H88"/>
    <mergeCell ref="I88:L88"/>
    <mergeCell ref="M88:O88"/>
    <mergeCell ref="R88:W88"/>
    <mergeCell ref="X88:AA88"/>
    <mergeCell ref="AB88:AD88"/>
    <mergeCell ref="AB85:AD85"/>
    <mergeCell ref="B86:B87"/>
    <mergeCell ref="C86:H87"/>
    <mergeCell ref="I86:L87"/>
    <mergeCell ref="M86:O87"/>
    <mergeCell ref="Q86:Q87"/>
    <mergeCell ref="R86:W87"/>
    <mergeCell ref="X86:AA87"/>
    <mergeCell ref="AB86:AD87"/>
    <mergeCell ref="C90:H90"/>
    <mergeCell ref="I90:L90"/>
    <mergeCell ref="M90:O90"/>
    <mergeCell ref="R90:W90"/>
    <mergeCell ref="X90:AA90"/>
    <mergeCell ref="AB90:AD90"/>
    <mergeCell ref="C89:H89"/>
    <mergeCell ref="I89:L89"/>
    <mergeCell ref="M89:O89"/>
    <mergeCell ref="R89:W89"/>
    <mergeCell ref="X89:AA89"/>
    <mergeCell ref="AB89:AD89"/>
    <mergeCell ref="B97:G98"/>
    <mergeCell ref="H97:S97"/>
    <mergeCell ref="T97:AD97"/>
    <mergeCell ref="H98:M98"/>
    <mergeCell ref="N98:S98"/>
    <mergeCell ref="T98:AD98"/>
    <mergeCell ref="C91:H91"/>
    <mergeCell ref="I91:L91"/>
    <mergeCell ref="M91:O91"/>
    <mergeCell ref="R91:W91"/>
    <mergeCell ref="X91:AA91"/>
    <mergeCell ref="AB91:AD91"/>
    <mergeCell ref="B99:G103"/>
    <mergeCell ref="H99:M103"/>
    <mergeCell ref="N99:S103"/>
    <mergeCell ref="T99:Y103"/>
    <mergeCell ref="Z99:AD103"/>
    <mergeCell ref="B104:G104"/>
    <mergeCell ref="H104:M104"/>
    <mergeCell ref="N104:S104"/>
    <mergeCell ref="T104:Y104"/>
    <mergeCell ref="Z104:AD104"/>
  </mergeCells>
  <pageMargins left="0.25" right="0" top="0.25" bottom="0" header="0.3" footer="0.3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W206"/>
  <sheetViews>
    <sheetView showGridLines="0" zoomScale="55" zoomScaleNormal="55" workbookViewId="0">
      <pane xSplit="8" ySplit="9" topLeftCell="BK10" activePane="bottomRight" state="frozen"/>
      <selection activeCell="G30" sqref="G30"/>
      <selection pane="topRight" activeCell="G30" sqref="G30"/>
      <selection pane="bottomLeft" activeCell="G30" sqref="G30"/>
      <selection pane="bottomRight" activeCell="BR23" sqref="BR23"/>
    </sheetView>
  </sheetViews>
  <sheetFormatPr defaultColWidth="9.1796875" defaultRowHeight="14"/>
  <cols>
    <col min="1" max="1" width="9.54296875" style="94" customWidth="1"/>
    <col min="2" max="2" width="20.6328125" style="94" bestFit="1" customWidth="1"/>
    <col min="3" max="3" width="36.81640625" style="94" bestFit="1" customWidth="1"/>
    <col min="4" max="4" width="9.1796875" style="94" bestFit="1" customWidth="1"/>
    <col min="5" max="5" width="12.1796875" style="96" bestFit="1" customWidth="1"/>
    <col min="6" max="6" width="10.6328125" style="96" bestFit="1" customWidth="1"/>
    <col min="7" max="7" width="13.08984375" style="227" bestFit="1" customWidth="1"/>
    <col min="8" max="8" width="5.08984375" style="94" customWidth="1"/>
    <col min="9" max="9" width="15.26953125" style="88" bestFit="1" customWidth="1"/>
    <col min="10" max="10" width="12.36328125" style="94" bestFit="1" customWidth="1"/>
    <col min="11" max="11" width="11.453125" style="94" bestFit="1" customWidth="1"/>
    <col min="12" max="12" width="12.36328125" style="94" bestFit="1" customWidth="1"/>
    <col min="13" max="13" width="11.453125" style="94" bestFit="1" customWidth="1"/>
    <col min="14" max="14" width="12.36328125" style="94" bestFit="1" customWidth="1"/>
    <col min="15" max="15" width="11.453125" style="94" bestFit="1" customWidth="1"/>
    <col min="16" max="16" width="12.36328125" style="94" bestFit="1" customWidth="1"/>
    <col min="17" max="17" width="11.453125" style="94" bestFit="1" customWidth="1"/>
    <col min="18" max="18" width="12.36328125" style="94" bestFit="1" customWidth="1"/>
    <col min="19" max="19" width="11.453125" style="94" bestFit="1" customWidth="1"/>
    <col min="20" max="20" width="12.36328125" style="94" bestFit="1" customWidth="1"/>
    <col min="21" max="21" width="11.453125" style="94" bestFit="1" customWidth="1"/>
    <col min="22" max="22" width="12.36328125" style="94" bestFit="1" customWidth="1"/>
    <col min="23" max="23" width="11.453125" style="94" bestFit="1" customWidth="1"/>
    <col min="24" max="24" width="12.36328125" style="94" bestFit="1" customWidth="1"/>
    <col min="25" max="25" width="11.453125" style="94" bestFit="1" customWidth="1"/>
    <col min="26" max="26" width="12.36328125" style="94" bestFit="1" customWidth="1"/>
    <col min="27" max="27" width="11.453125" style="94" bestFit="1" customWidth="1"/>
    <col min="28" max="28" width="12.36328125" style="94" bestFit="1" customWidth="1"/>
    <col min="29" max="29" width="11.453125" style="94" bestFit="1" customWidth="1"/>
    <col min="30" max="30" width="12.36328125" style="94" bestFit="1" customWidth="1"/>
    <col min="31" max="31" width="11.453125" style="94" bestFit="1" customWidth="1"/>
    <col min="32" max="32" width="12.36328125" style="94" bestFit="1" customWidth="1"/>
    <col min="33" max="33" width="11.453125" style="94" bestFit="1" customWidth="1"/>
    <col min="34" max="34" width="12.36328125" style="94" bestFit="1" customWidth="1"/>
    <col min="35" max="35" width="11.453125" style="94" bestFit="1" customWidth="1"/>
    <col min="36" max="36" width="12.36328125" style="94" bestFit="1" customWidth="1"/>
    <col min="37" max="37" width="11.453125" style="94" bestFit="1" customWidth="1"/>
    <col min="38" max="38" width="12.36328125" style="94" bestFit="1" customWidth="1"/>
    <col min="39" max="39" width="11.453125" style="94" bestFit="1" customWidth="1"/>
    <col min="40" max="40" width="12.36328125" style="94" bestFit="1" customWidth="1"/>
    <col min="41" max="41" width="11.453125" style="94" bestFit="1" customWidth="1"/>
    <col min="42" max="42" width="12.36328125" style="94" bestFit="1" customWidth="1"/>
    <col min="43" max="43" width="11.453125" style="94" bestFit="1" customWidth="1"/>
    <col min="44" max="44" width="12.36328125" style="94" bestFit="1" customWidth="1"/>
    <col min="45" max="45" width="11.453125" style="94" bestFit="1" customWidth="1"/>
    <col min="46" max="46" width="12.36328125" style="94" bestFit="1" customWidth="1"/>
    <col min="47" max="47" width="11.453125" style="94" bestFit="1" customWidth="1"/>
    <col min="48" max="48" width="12.36328125" style="94" bestFit="1" customWidth="1"/>
    <col min="49" max="49" width="11.453125" style="94" bestFit="1" customWidth="1"/>
    <col min="50" max="50" width="12.36328125" style="94" bestFit="1" customWidth="1"/>
    <col min="51" max="51" width="11.453125" style="94" bestFit="1" customWidth="1"/>
    <col min="52" max="52" width="12.36328125" style="94" bestFit="1" customWidth="1"/>
    <col min="53" max="53" width="11.453125" style="94" bestFit="1" customWidth="1"/>
    <col min="54" max="54" width="12.36328125" style="94" bestFit="1" customWidth="1"/>
    <col min="55" max="55" width="11.453125" style="94" bestFit="1" customWidth="1"/>
    <col min="56" max="56" width="12.36328125" style="94" bestFit="1" customWidth="1"/>
    <col min="57" max="57" width="11.453125" style="94" bestFit="1" customWidth="1"/>
    <col min="58" max="58" width="12.36328125" style="94" bestFit="1" customWidth="1"/>
    <col min="59" max="59" width="11.453125" style="94" bestFit="1" customWidth="1"/>
    <col min="60" max="60" width="12.36328125" style="94" bestFit="1" customWidth="1"/>
    <col min="61" max="61" width="11.453125" style="94" bestFit="1" customWidth="1"/>
    <col min="62" max="62" width="12.36328125" style="94" bestFit="1" customWidth="1"/>
    <col min="63" max="63" width="11.453125" style="94" bestFit="1" customWidth="1"/>
    <col min="64" max="64" width="12.36328125" style="94" bestFit="1" customWidth="1"/>
    <col min="65" max="65" width="11.453125" style="94" bestFit="1" customWidth="1"/>
    <col min="66" max="66" width="12.36328125" style="94" bestFit="1" customWidth="1"/>
    <col min="67" max="67" width="11.453125" style="94" bestFit="1" customWidth="1"/>
    <col min="68" max="68" width="12.36328125" style="94" bestFit="1" customWidth="1"/>
    <col min="69" max="69" width="11.453125" style="94" bestFit="1" customWidth="1"/>
    <col min="70" max="70" width="12.36328125" style="94" bestFit="1" customWidth="1"/>
    <col min="71" max="71" width="11.453125" style="94" bestFit="1" customWidth="1"/>
    <col min="72" max="72" width="12.36328125" style="94" bestFit="1" customWidth="1"/>
    <col min="73" max="73" width="11.453125" style="94" bestFit="1" customWidth="1"/>
    <col min="74" max="74" width="13.26953125" style="94" bestFit="1" customWidth="1"/>
    <col min="75" max="75" width="12.453125" style="262" bestFit="1" customWidth="1"/>
    <col min="76" max="16384" width="9.1796875" style="94"/>
  </cols>
  <sheetData>
    <row r="1" spans="1:75" ht="10.5" customHeight="1" thickBot="1">
      <c r="G1" s="69"/>
      <c r="H1" s="231"/>
      <c r="I1" s="231"/>
      <c r="J1" s="231"/>
      <c r="K1" s="231"/>
      <c r="L1" s="232"/>
    </row>
    <row r="2" spans="1:75" s="88" customFormat="1" ht="22.5" customHeight="1" thickBot="1">
      <c r="A2" s="236" t="s">
        <v>256</v>
      </c>
      <c r="E2" s="89"/>
      <c r="F2" s="89"/>
      <c r="G2" s="233"/>
      <c r="H2" s="234"/>
      <c r="I2" s="234"/>
      <c r="J2" s="1220" t="s">
        <v>898</v>
      </c>
      <c r="K2" s="1221"/>
      <c r="L2" s="1220" t="s">
        <v>899</v>
      </c>
      <c r="M2" s="1221"/>
      <c r="N2" s="1220" t="s">
        <v>900</v>
      </c>
      <c r="O2" s="1221"/>
      <c r="P2" s="1220" t="s">
        <v>479</v>
      </c>
      <c r="Q2" s="1221"/>
      <c r="R2" s="1220" t="s">
        <v>18</v>
      </c>
      <c r="S2" s="1221"/>
      <c r="BW2" s="263"/>
    </row>
    <row r="3" spans="1:75" s="90" customFormat="1" ht="22.5" customHeight="1">
      <c r="A3" s="235" t="s">
        <v>257</v>
      </c>
      <c r="B3" s="235"/>
      <c r="C3" s="1211"/>
      <c r="D3" s="1211"/>
      <c r="E3" s="92"/>
      <c r="F3" s="92"/>
      <c r="G3" s="757" t="s">
        <v>472</v>
      </c>
      <c r="H3" s="1219"/>
      <c r="I3" s="758"/>
      <c r="J3" s="1214">
        <f>SUMIF($F$10:$F$185,"CAT.2",$BV$10:$BV$185)</f>
        <v>0</v>
      </c>
      <c r="K3" s="1215"/>
      <c r="L3" s="1214">
        <f>SUMIF($F$10:$F$185,"CAT.3",$BV$10:$BV$185)</f>
        <v>0</v>
      </c>
      <c r="M3" s="1215"/>
      <c r="N3" s="1214">
        <f>SUMIF($F$10:$F$185,"CAT.5",$BV$10:$BV$185)</f>
        <v>0</v>
      </c>
      <c r="O3" s="1215"/>
      <c r="P3" s="1214">
        <f>SUMIF($F$10:$F$185,"OIL &amp; ACC",$BV$10:$BV$185)</f>
        <v>0</v>
      </c>
      <c r="Q3" s="1215"/>
      <c r="R3" s="1214">
        <f>SUM(J3:Q3)</f>
        <v>0</v>
      </c>
      <c r="S3" s="1215"/>
      <c r="BW3" s="264"/>
    </row>
    <row r="4" spans="1:75" s="90" customFormat="1" ht="22.5" customHeight="1" thickBot="1">
      <c r="A4" s="235" t="s">
        <v>258</v>
      </c>
      <c r="B4" s="235"/>
      <c r="C4" s="1210">
        <v>46054</v>
      </c>
      <c r="D4" s="1210"/>
      <c r="E4" s="685"/>
      <c r="F4" s="92"/>
      <c r="G4" s="759" t="s">
        <v>473</v>
      </c>
      <c r="H4" s="1222"/>
      <c r="I4" s="760"/>
      <c r="J4" s="1216">
        <f>SUMIF($F$10:$F$185,"CAT.2",$BT$10:$BT$185)</f>
        <v>0</v>
      </c>
      <c r="K4" s="1217"/>
      <c r="L4" s="1216">
        <f>SUMIF($F$10:$F$185,"CAT.3",$BT$10:$BT$185)</f>
        <v>0</v>
      </c>
      <c r="M4" s="1217"/>
      <c r="N4" s="1216">
        <f>SUMIF($F$10:$F$185,"CAT.5",$BT$10:$BT$185)</f>
        <v>0</v>
      </c>
      <c r="O4" s="1217"/>
      <c r="P4" s="1216">
        <f>SUMIF($F$10:$F$185,"OIL &amp; ACC",$BT$10:$BT$185)</f>
        <v>0</v>
      </c>
      <c r="Q4" s="1217"/>
      <c r="R4" s="1216">
        <f>SUM(J4:Q4)</f>
        <v>0</v>
      </c>
      <c r="S4" s="1217"/>
      <c r="BW4" s="264"/>
    </row>
    <row r="5" spans="1:75" s="90" customFormat="1" ht="22.5" customHeight="1" thickBot="1">
      <c r="D5" s="91"/>
      <c r="E5" s="92"/>
      <c r="F5" s="92"/>
      <c r="G5" s="761" t="s">
        <v>480</v>
      </c>
      <c r="H5" s="1218"/>
      <c r="I5" s="762"/>
      <c r="J5" s="1212" t="e">
        <f>J4/J3</f>
        <v>#DIV/0!</v>
      </c>
      <c r="K5" s="1213"/>
      <c r="L5" s="1212" t="e">
        <f t="shared" ref="L5" si="0">L4/L3</f>
        <v>#DIV/0!</v>
      </c>
      <c r="M5" s="1213"/>
      <c r="N5" s="1212" t="e">
        <f t="shared" ref="N5" si="1">N4/N3</f>
        <v>#DIV/0!</v>
      </c>
      <c r="O5" s="1213"/>
      <c r="P5" s="1212" t="e">
        <f t="shared" ref="P5" si="2">P4/P3</f>
        <v>#DIV/0!</v>
      </c>
      <c r="Q5" s="1213"/>
      <c r="R5" s="1212" t="e">
        <f t="shared" ref="R5" si="3">R4/R3</f>
        <v>#DIV/0!</v>
      </c>
      <c r="S5" s="1213"/>
      <c r="BW5" s="264"/>
    </row>
    <row r="6" spans="1:75" s="90" customFormat="1" ht="7.5" customHeight="1">
      <c r="D6" s="91"/>
      <c r="E6" s="92"/>
      <c r="F6" s="92"/>
      <c r="G6" s="237"/>
      <c r="H6" s="237"/>
      <c r="I6" s="237"/>
      <c r="J6" s="238"/>
      <c r="K6" s="238"/>
      <c r="L6" s="238"/>
      <c r="M6" s="238"/>
      <c r="N6" s="238"/>
      <c r="O6" s="238"/>
      <c r="P6" s="238"/>
      <c r="Q6" s="238"/>
      <c r="R6" s="238"/>
      <c r="S6" s="238"/>
      <c r="BW6" s="264"/>
    </row>
    <row r="7" spans="1:75" s="89" customFormat="1" ht="15.75" customHeight="1">
      <c r="A7" s="752" t="s">
        <v>259</v>
      </c>
      <c r="B7" s="755" t="s">
        <v>260</v>
      </c>
      <c r="C7" s="755" t="s">
        <v>261</v>
      </c>
      <c r="D7" s="755" t="s">
        <v>262</v>
      </c>
      <c r="E7" s="755" t="s">
        <v>263</v>
      </c>
      <c r="F7" s="755" t="s">
        <v>459</v>
      </c>
      <c r="G7" s="764" t="s">
        <v>264</v>
      </c>
      <c r="H7" s="766" t="s">
        <v>265</v>
      </c>
      <c r="I7" s="769" t="s">
        <v>266</v>
      </c>
      <c r="J7" s="772" t="s">
        <v>267</v>
      </c>
      <c r="K7" s="773"/>
      <c r="L7" s="773"/>
      <c r="M7" s="773"/>
      <c r="N7" s="773"/>
      <c r="O7" s="773"/>
      <c r="P7" s="773"/>
      <c r="Q7" s="773"/>
      <c r="R7" s="773"/>
      <c r="S7" s="773"/>
      <c r="T7" s="773"/>
      <c r="U7" s="773"/>
      <c r="V7" s="773"/>
      <c r="W7" s="773"/>
      <c r="X7" s="773"/>
      <c r="Y7" s="773"/>
      <c r="Z7" s="773"/>
      <c r="AA7" s="773"/>
      <c r="AB7" s="773"/>
      <c r="AC7" s="773"/>
      <c r="AD7" s="773"/>
      <c r="AE7" s="773"/>
      <c r="AF7" s="773"/>
      <c r="AG7" s="773"/>
      <c r="AH7" s="773"/>
      <c r="AI7" s="773"/>
      <c r="AJ7" s="773"/>
      <c r="AK7" s="773"/>
      <c r="AL7" s="773"/>
      <c r="AM7" s="773"/>
      <c r="AN7" s="773"/>
      <c r="AO7" s="773"/>
      <c r="AP7" s="773"/>
      <c r="AQ7" s="773"/>
      <c r="AR7" s="773"/>
      <c r="AS7" s="773"/>
      <c r="AT7" s="773"/>
      <c r="AU7" s="773"/>
      <c r="AV7" s="773"/>
      <c r="AW7" s="773"/>
      <c r="AX7" s="773"/>
      <c r="AY7" s="773"/>
      <c r="AZ7" s="773"/>
      <c r="BA7" s="773"/>
      <c r="BB7" s="773"/>
      <c r="BC7" s="773"/>
      <c r="BD7" s="773"/>
      <c r="BE7" s="773"/>
      <c r="BF7" s="773"/>
      <c r="BG7" s="773"/>
      <c r="BH7" s="773"/>
      <c r="BI7" s="773"/>
      <c r="BJ7" s="773"/>
      <c r="BK7" s="773"/>
      <c r="BL7" s="773"/>
      <c r="BM7" s="773"/>
      <c r="BN7" s="773"/>
      <c r="BO7" s="773"/>
      <c r="BP7" s="773"/>
      <c r="BQ7" s="773"/>
      <c r="BR7" s="773"/>
      <c r="BS7" s="773"/>
      <c r="BT7" s="773"/>
      <c r="BU7" s="773"/>
      <c r="BV7" s="773"/>
      <c r="BW7" s="773"/>
    </row>
    <row r="8" spans="1:75" s="93" customFormat="1" ht="15.75" customHeight="1">
      <c r="A8" s="753"/>
      <c r="B8" s="756"/>
      <c r="C8" s="756"/>
      <c r="D8" s="756"/>
      <c r="E8" s="756"/>
      <c r="F8" s="756"/>
      <c r="G8" s="765"/>
      <c r="H8" s="767"/>
      <c r="I8" s="770"/>
      <c r="J8" s="1224">
        <v>1</v>
      </c>
      <c r="K8" s="776"/>
      <c r="L8" s="775">
        <v>2</v>
      </c>
      <c r="M8" s="775"/>
      <c r="N8" s="775">
        <v>3</v>
      </c>
      <c r="O8" s="775"/>
      <c r="P8" s="775">
        <v>4</v>
      </c>
      <c r="Q8" s="775"/>
      <c r="R8" s="775">
        <v>5</v>
      </c>
      <c r="S8" s="775"/>
      <c r="T8" s="775">
        <v>6</v>
      </c>
      <c r="U8" s="775"/>
      <c r="V8" s="776">
        <v>7</v>
      </c>
      <c r="W8" s="776"/>
      <c r="X8" s="775">
        <v>8</v>
      </c>
      <c r="Y8" s="775"/>
      <c r="Z8" s="775">
        <v>9</v>
      </c>
      <c r="AA8" s="775"/>
      <c r="AB8" s="775">
        <v>10</v>
      </c>
      <c r="AC8" s="775"/>
      <c r="AD8" s="775">
        <v>11</v>
      </c>
      <c r="AE8" s="775"/>
      <c r="AF8" s="775">
        <v>12</v>
      </c>
      <c r="AG8" s="775"/>
      <c r="AH8" s="775">
        <v>13</v>
      </c>
      <c r="AI8" s="775"/>
      <c r="AJ8" s="776">
        <v>14</v>
      </c>
      <c r="AK8" s="776"/>
      <c r="AL8" s="775">
        <v>15</v>
      </c>
      <c r="AM8" s="775"/>
      <c r="AN8" s="775">
        <v>16</v>
      </c>
      <c r="AO8" s="775"/>
      <c r="AP8" s="775">
        <v>17</v>
      </c>
      <c r="AQ8" s="775"/>
      <c r="AR8" s="775">
        <v>18</v>
      </c>
      <c r="AS8" s="775"/>
      <c r="AT8" s="775">
        <v>19</v>
      </c>
      <c r="AU8" s="775"/>
      <c r="AV8" s="775">
        <v>20</v>
      </c>
      <c r="AW8" s="775"/>
      <c r="AX8" s="776">
        <v>21</v>
      </c>
      <c r="AY8" s="776"/>
      <c r="AZ8" s="775">
        <v>22</v>
      </c>
      <c r="BA8" s="775"/>
      <c r="BB8" s="775">
        <v>23</v>
      </c>
      <c r="BC8" s="775"/>
      <c r="BD8" s="775">
        <v>24</v>
      </c>
      <c r="BE8" s="775"/>
      <c r="BF8" s="775">
        <v>25</v>
      </c>
      <c r="BG8" s="775"/>
      <c r="BH8" s="775">
        <v>26</v>
      </c>
      <c r="BI8" s="775"/>
      <c r="BJ8" s="775">
        <v>27</v>
      </c>
      <c r="BK8" s="775"/>
      <c r="BL8" s="776">
        <v>28</v>
      </c>
      <c r="BM8" s="776"/>
      <c r="BN8" s="775">
        <v>29</v>
      </c>
      <c r="BO8" s="775"/>
      <c r="BP8" s="775">
        <v>30</v>
      </c>
      <c r="BQ8" s="775"/>
      <c r="BR8" s="775">
        <v>31</v>
      </c>
      <c r="BS8" s="779"/>
      <c r="BT8" s="774" t="s">
        <v>18</v>
      </c>
      <c r="BU8" s="775"/>
      <c r="BV8" s="775"/>
      <c r="BW8" s="775"/>
    </row>
    <row r="9" spans="1:75" s="93" customFormat="1" ht="14.25" customHeight="1" thickBot="1">
      <c r="A9" s="754"/>
      <c r="B9" s="754"/>
      <c r="C9" s="754"/>
      <c r="D9" s="754"/>
      <c r="E9" s="754"/>
      <c r="F9" s="763"/>
      <c r="G9" s="754"/>
      <c r="H9" s="768"/>
      <c r="I9" s="771"/>
      <c r="J9" s="311" t="s">
        <v>478</v>
      </c>
      <c r="K9" s="312" t="s">
        <v>39</v>
      </c>
      <c r="L9" s="259" t="s">
        <v>478</v>
      </c>
      <c r="M9" s="259" t="s">
        <v>39</v>
      </c>
      <c r="N9" s="259" t="s">
        <v>478</v>
      </c>
      <c r="O9" s="259" t="s">
        <v>39</v>
      </c>
      <c r="P9" s="259" t="s">
        <v>478</v>
      </c>
      <c r="Q9" s="259" t="s">
        <v>39</v>
      </c>
      <c r="R9" s="259" t="s">
        <v>478</v>
      </c>
      <c r="S9" s="259" t="s">
        <v>39</v>
      </c>
      <c r="T9" s="259" t="s">
        <v>478</v>
      </c>
      <c r="U9" s="259" t="s">
        <v>39</v>
      </c>
      <c r="V9" s="312" t="s">
        <v>478</v>
      </c>
      <c r="W9" s="312" t="s">
        <v>39</v>
      </c>
      <c r="X9" s="259" t="s">
        <v>478</v>
      </c>
      <c r="Y9" s="259" t="s">
        <v>39</v>
      </c>
      <c r="Z9" s="259" t="s">
        <v>478</v>
      </c>
      <c r="AA9" s="259" t="s">
        <v>39</v>
      </c>
      <c r="AB9" s="259" t="s">
        <v>478</v>
      </c>
      <c r="AC9" s="259" t="s">
        <v>39</v>
      </c>
      <c r="AD9" s="259" t="s">
        <v>478</v>
      </c>
      <c r="AE9" s="259" t="s">
        <v>39</v>
      </c>
      <c r="AF9" s="259" t="s">
        <v>478</v>
      </c>
      <c r="AG9" s="259" t="s">
        <v>39</v>
      </c>
      <c r="AH9" s="259" t="s">
        <v>478</v>
      </c>
      <c r="AI9" s="259" t="s">
        <v>39</v>
      </c>
      <c r="AJ9" s="312" t="s">
        <v>478</v>
      </c>
      <c r="AK9" s="312" t="s">
        <v>39</v>
      </c>
      <c r="AL9" s="259" t="s">
        <v>478</v>
      </c>
      <c r="AM9" s="259" t="s">
        <v>39</v>
      </c>
      <c r="AN9" s="259" t="s">
        <v>478</v>
      </c>
      <c r="AO9" s="259" t="s">
        <v>39</v>
      </c>
      <c r="AP9" s="259" t="s">
        <v>478</v>
      </c>
      <c r="AQ9" s="259" t="s">
        <v>39</v>
      </c>
      <c r="AR9" s="259" t="s">
        <v>478</v>
      </c>
      <c r="AS9" s="259" t="s">
        <v>39</v>
      </c>
      <c r="AT9" s="259" t="s">
        <v>478</v>
      </c>
      <c r="AU9" s="259" t="s">
        <v>39</v>
      </c>
      <c r="AV9" s="259" t="s">
        <v>478</v>
      </c>
      <c r="AW9" s="259" t="s">
        <v>39</v>
      </c>
      <c r="AX9" s="312" t="s">
        <v>478</v>
      </c>
      <c r="AY9" s="312" t="s">
        <v>39</v>
      </c>
      <c r="AZ9" s="259" t="s">
        <v>478</v>
      </c>
      <c r="BA9" s="259" t="s">
        <v>39</v>
      </c>
      <c r="BB9" s="259" t="s">
        <v>478</v>
      </c>
      <c r="BC9" s="259" t="s">
        <v>39</v>
      </c>
      <c r="BD9" s="259" t="s">
        <v>478</v>
      </c>
      <c r="BE9" s="259" t="s">
        <v>39</v>
      </c>
      <c r="BF9" s="259" t="s">
        <v>478</v>
      </c>
      <c r="BG9" s="259" t="s">
        <v>39</v>
      </c>
      <c r="BH9" s="259" t="s">
        <v>478</v>
      </c>
      <c r="BI9" s="259" t="s">
        <v>39</v>
      </c>
      <c r="BJ9" s="259" t="s">
        <v>478</v>
      </c>
      <c r="BK9" s="259" t="s">
        <v>39</v>
      </c>
      <c r="BL9" s="312" t="s">
        <v>478</v>
      </c>
      <c r="BM9" s="312" t="s">
        <v>39</v>
      </c>
      <c r="BN9" s="259" t="s">
        <v>478</v>
      </c>
      <c r="BO9" s="259" t="s">
        <v>39</v>
      </c>
      <c r="BP9" s="259" t="s">
        <v>478</v>
      </c>
      <c r="BQ9" s="259" t="s">
        <v>39</v>
      </c>
      <c r="BR9" s="259" t="s">
        <v>478</v>
      </c>
      <c r="BS9" s="260" t="s">
        <v>39</v>
      </c>
      <c r="BT9" s="258" t="s">
        <v>478</v>
      </c>
      <c r="BU9" s="259" t="s">
        <v>39</v>
      </c>
      <c r="BV9" s="259" t="s">
        <v>48</v>
      </c>
      <c r="BW9" s="265" t="s">
        <v>481</v>
      </c>
    </row>
    <row r="10" spans="1:75" ht="18.75" customHeight="1">
      <c r="A10" s="780" t="s">
        <v>268</v>
      </c>
      <c r="B10" s="255">
        <v>1</v>
      </c>
      <c r="C10" s="256" t="s">
        <v>269</v>
      </c>
      <c r="D10" s="103" t="s">
        <v>890</v>
      </c>
      <c r="E10" s="230"/>
      <c r="F10" s="230" t="s">
        <v>451</v>
      </c>
      <c r="G10" s="257">
        <v>10000</v>
      </c>
      <c r="H10" s="275">
        <v>3</v>
      </c>
      <c r="I10" s="275">
        <v>0</v>
      </c>
      <c r="J10" s="313">
        <f>COUNTIFS('DETAIL SALES'!$Q$10:$Q$7501,'FILL RATE MANDATORY STOCK'!E10,'DETAIL SALES'!$AB$10:$AB$7501,"Full",'DETAIL SALES'!$C$10:$C$7501,"1")</f>
        <v>0</v>
      </c>
      <c r="K10" s="314">
        <f>COUNTIFS('DETAIL SALES'!$Q$10:$Q$7501,'FILL RATE MANDATORY STOCK'!E10,'DETAIL SALES'!$AB$10:$AB$7501,"No",'DETAIL SALES'!$C$10:$C$7501,"1")</f>
        <v>0</v>
      </c>
      <c r="L10" s="280">
        <f>COUNTIFS('DETAIL SALES'!$Q$10:$Q$7501,'FILL RATE MANDATORY STOCK'!E10,'DETAIL SALES'!$AB$10:$AB$7501,"Full",'DETAIL SALES'!$C$10:$C$7501,"2")</f>
        <v>0</v>
      </c>
      <c r="M10" s="280">
        <f>COUNTIFS('DETAIL SALES'!$Q$10:$Q$7501,'FILL RATE MANDATORY STOCK'!E10,'DETAIL SALES'!$AB$10:$AB$7501,"No",'DETAIL SALES'!$C$10:$C$7501,"2")</f>
        <v>0</v>
      </c>
      <c r="N10" s="280">
        <f>COUNTIFS('DETAIL SALES'!$Q$10:$Q$7501,'FILL RATE MANDATORY STOCK'!E10,'DETAIL SALES'!$AB$10:$AB$7501,"Full",'DETAIL SALES'!$C$10:$C$7501,"3")</f>
        <v>0</v>
      </c>
      <c r="O10" s="280">
        <f>COUNTIFS('DETAIL SALES'!$Q$10:$Q$7501,'FILL RATE MANDATORY STOCK'!E10,'DETAIL SALES'!$AB$10:$AB$7501,"No",'DETAIL SALES'!$C$10:$C$7501,"3")</f>
        <v>0</v>
      </c>
      <c r="P10" s="280">
        <f>COUNTIFS('DETAIL SALES'!$Q$10:$Q$7501,'FILL RATE MANDATORY STOCK'!E10,'DETAIL SALES'!$AB$10:$AB$7501,"Full",'DETAIL SALES'!$C$10:$C$7501,"4")</f>
        <v>0</v>
      </c>
      <c r="Q10" s="280">
        <f>COUNTIFS('DETAIL SALES'!$Q$10:$Q$7501,'FILL RATE MANDATORY STOCK'!E10,'DETAIL SALES'!$AB$10:$AB$7501,"No",'DETAIL SALES'!$C$10:$C$7501,"4")</f>
        <v>0</v>
      </c>
      <c r="R10" s="280">
        <f>COUNTIFS('DETAIL SALES'!$Q$10:$Q$7501,'FILL RATE MANDATORY STOCK'!E10,'DETAIL SALES'!$AB$10:$AB$7501,"Full",'DETAIL SALES'!$C$10:$C$7501,"5")</f>
        <v>0</v>
      </c>
      <c r="S10" s="280">
        <f>COUNTIFS('DETAIL SALES'!$Q$10:$Q$7501,'FILL RATE MANDATORY STOCK'!E10,'DETAIL SALES'!$AB$10:$AB$7501,"No",'DETAIL SALES'!$C$10:$C$7501,"5")</f>
        <v>0</v>
      </c>
      <c r="T10" s="280">
        <f>COUNTIFS('DETAIL SALES'!$Q$10:$Q$7501,'FILL RATE MANDATORY STOCK'!E10,'DETAIL SALES'!$AB$10:$AB$7501,"Full",'DETAIL SALES'!$C$10:$C$7501,"6")</f>
        <v>0</v>
      </c>
      <c r="U10" s="280">
        <f>COUNTIFS('DETAIL SALES'!$Q$10:$Q$7501,'FILL RATE MANDATORY STOCK'!E10,'DETAIL SALES'!$AB$10:$AB$7501,"No",'DETAIL SALES'!$C$10:$C$7501,"6")</f>
        <v>0</v>
      </c>
      <c r="V10" s="314">
        <f>COUNTIFS('DETAIL SALES'!$Q$10:$Q$7501,'FILL RATE MANDATORY STOCK'!E10,'DETAIL SALES'!$AB$10:$AB$7501,"Full",'DETAIL SALES'!$C$10:$C$7501,"7")</f>
        <v>0</v>
      </c>
      <c r="W10" s="314">
        <f>COUNTIFS('DETAIL SALES'!$Q$10:$Q$7501,'FILL RATE MANDATORY STOCK'!E10,'DETAIL SALES'!$AB$10:$AB$7501,"No",'DETAIL SALES'!$C$10:$C$7501,"7")</f>
        <v>0</v>
      </c>
      <c r="X10" s="280">
        <f>COUNTIFS('DETAIL SALES'!$Q$10:$Q$7501,'FILL RATE MANDATORY STOCK'!E10,'DETAIL SALES'!$AB$10:$AB$7501,"Full",'DETAIL SALES'!$C$10:$C$7501,"8")</f>
        <v>0</v>
      </c>
      <c r="Y10" s="280">
        <f>COUNTIFS('DETAIL SALES'!$Q$10:$Q$7501,'FILL RATE MANDATORY STOCK'!E10,'DETAIL SALES'!$AB$10:$AB$7501,"No",'DETAIL SALES'!$C$10:$C$7501,"8")</f>
        <v>0</v>
      </c>
      <c r="Z10" s="280">
        <f>COUNTIFS('DETAIL SALES'!$Q$10:$Q$7501,'FILL RATE MANDATORY STOCK'!E10,'DETAIL SALES'!$AB$10:$AB$7501,"Full",'DETAIL SALES'!$C$10:$C$7501,"9")</f>
        <v>0</v>
      </c>
      <c r="AA10" s="280">
        <f>COUNTIFS('DETAIL SALES'!$Q$10:$Q$7501,'FILL RATE MANDATORY STOCK'!E10,'DETAIL SALES'!$AB$10:$AB$7501,"No",'DETAIL SALES'!$C$10:$C$7501,"9")</f>
        <v>0</v>
      </c>
      <c r="AB10" s="280">
        <f>COUNTIFS('DETAIL SALES'!$Q$10:$Q$7501,'FILL RATE MANDATORY STOCK'!E10,'DETAIL SALES'!$AB$10:$AB$7501,"Full",'DETAIL SALES'!$C$10:$C$7501,"10")</f>
        <v>0</v>
      </c>
      <c r="AC10" s="280">
        <f>COUNTIFS('DETAIL SALES'!$Q$10:$Q$7501,'FILL RATE MANDATORY STOCK'!E10,'DETAIL SALES'!$AB$10:$AB$7501,"No",'DETAIL SALES'!$C$10:$C$7501,"10")</f>
        <v>0</v>
      </c>
      <c r="AD10" s="280">
        <f>COUNTIFS('DETAIL SALES'!$Q$10:$Q$7501,'FILL RATE MANDATORY STOCK'!E10,'DETAIL SALES'!$AB$10:$AB$7501,"Full",'DETAIL SALES'!$C$10:$C$7501,"11")</f>
        <v>0</v>
      </c>
      <c r="AE10" s="280">
        <f>COUNTIFS('DETAIL SALES'!$Q$10:$Q$7501,'FILL RATE MANDATORY STOCK'!E10,'DETAIL SALES'!$AB$10:$AB$7501,"No",'DETAIL SALES'!$C$10:$C$7501,"11")</f>
        <v>0</v>
      </c>
      <c r="AF10" s="280">
        <f>COUNTIFS('DETAIL SALES'!$Q$10:$Q$7501,'FILL RATE MANDATORY STOCK'!E10,'DETAIL SALES'!$AB$10:$AB$7501,"Full",'DETAIL SALES'!$C$10:$C$7501,"12")</f>
        <v>0</v>
      </c>
      <c r="AG10" s="280">
        <f>COUNTIFS('DETAIL SALES'!$Q$10:$Q$7501,'FILL RATE MANDATORY STOCK'!E10,'DETAIL SALES'!$AB$10:$AB$7501,"No",'DETAIL SALES'!$C$10:$C$7501,"12")</f>
        <v>0</v>
      </c>
      <c r="AH10" s="280">
        <f>COUNTIFS('DETAIL SALES'!$Q$10:$Q$7501,'FILL RATE MANDATORY STOCK'!E10,'DETAIL SALES'!$AB$10:$AB$7501,"Full",'DETAIL SALES'!$C$10:$C$7501,"13")</f>
        <v>0</v>
      </c>
      <c r="AI10" s="280">
        <f>COUNTIFS('DETAIL SALES'!$Q$10:$Q$7501,'FILL RATE MANDATORY STOCK'!E10,'DETAIL SALES'!$AB$10:$AB$7501,"No",'DETAIL SALES'!$C$10:$C$7501,"13")</f>
        <v>0</v>
      </c>
      <c r="AJ10" s="314">
        <f>COUNTIFS('DETAIL SALES'!$Q$10:$Q$7501,'FILL RATE MANDATORY STOCK'!E10,'DETAIL SALES'!$AB$10:$AB$7501,"Full",'DETAIL SALES'!$C$10:$C$7501,"14")</f>
        <v>0</v>
      </c>
      <c r="AK10" s="314">
        <f>COUNTIFS('DETAIL SALES'!$Q$10:$Q$7501,'FILL RATE MANDATORY STOCK'!E10,'DETAIL SALES'!$AB$10:$AB$7501,"No",'DETAIL SALES'!$C$10:$C$7501,"14")</f>
        <v>0</v>
      </c>
      <c r="AL10" s="280">
        <f>COUNTIFS('DETAIL SALES'!$Q$10:$Q$7501,'FILL RATE MANDATORY STOCK'!E10,'DETAIL SALES'!$AB$10:$AB$7501,"Full",'DETAIL SALES'!$C$10:$C$7501,"15")</f>
        <v>0</v>
      </c>
      <c r="AM10" s="280">
        <f>COUNTIFS('DETAIL SALES'!$Q$10:$Q$7501,'FILL RATE MANDATORY STOCK'!E10,'DETAIL SALES'!$AB$10:$AB$7501,"No",'DETAIL SALES'!$C$10:$C$7501,"15")</f>
        <v>0</v>
      </c>
      <c r="AN10" s="280">
        <f>COUNTIFS('DETAIL SALES'!$Q$10:$Q$7501,'FILL RATE MANDATORY STOCK'!E10,'DETAIL SALES'!$AB$10:$AB$7501,"Full",'DETAIL SALES'!$C$10:$C$7501,"16")</f>
        <v>0</v>
      </c>
      <c r="AO10" s="280">
        <f>COUNTIFS('DETAIL SALES'!$Q$10:$Q$7501,'FILL RATE MANDATORY STOCK'!E10,'DETAIL SALES'!$AB$10:$AB$7501,"No",'DETAIL SALES'!$C$10:$C$7501,"16")</f>
        <v>0</v>
      </c>
      <c r="AP10" s="280">
        <f>COUNTIFS('DETAIL SALES'!$Q$10:$Q$7501,'FILL RATE MANDATORY STOCK'!E10,'DETAIL SALES'!$AB$10:$AB$7501,"Full",'DETAIL SALES'!$C$10:$C$7501,"17")</f>
        <v>0</v>
      </c>
      <c r="AQ10" s="280">
        <f>COUNTIFS('DETAIL SALES'!$Q$10:$Q$7501,'FILL RATE MANDATORY STOCK'!E10,'DETAIL SALES'!$AB$10:$AB$7501,"No",'DETAIL SALES'!$C$10:$C$7501,"17")</f>
        <v>0</v>
      </c>
      <c r="AR10" s="280">
        <f>COUNTIFS('DETAIL SALES'!$Q$10:$Q$7501,'FILL RATE MANDATORY STOCK'!E10,'DETAIL SALES'!$AB$10:$AB$7501,"Full",'DETAIL SALES'!$C$10:$C$7501,"18")</f>
        <v>0</v>
      </c>
      <c r="AS10" s="280">
        <f>COUNTIFS('DETAIL SALES'!$Q$10:$Q$7501,'FILL RATE MANDATORY STOCK'!E10,'DETAIL SALES'!$AB$10:$AB$7501,"No",'DETAIL SALES'!$C$10:$C$7501,"18")</f>
        <v>0</v>
      </c>
      <c r="AT10" s="280">
        <f>COUNTIFS('DETAIL SALES'!$Q$10:$Q$7501,'FILL RATE MANDATORY STOCK'!E10,'DETAIL SALES'!$AB$10:$AB$7501,"Full",'DETAIL SALES'!$C$10:$C$7501,"19")</f>
        <v>0</v>
      </c>
      <c r="AU10" s="280">
        <f>COUNTIFS('DETAIL SALES'!$Q$10:$Q$7501,'FILL RATE MANDATORY STOCK'!E10,'DETAIL SALES'!$AB$10:$AB$7501,"No",'DETAIL SALES'!$C$10:$C$7501,"19")</f>
        <v>0</v>
      </c>
      <c r="AV10" s="280">
        <f>COUNTIFS('DETAIL SALES'!$Q$10:$Q$7501,'FILL RATE MANDATORY STOCK'!E10,'DETAIL SALES'!$AB$10:$AB$7501,"Full",'DETAIL SALES'!$C$10:$C$7501,"20")</f>
        <v>0</v>
      </c>
      <c r="AW10" s="280">
        <f>COUNTIFS('DETAIL SALES'!$Q$10:$Q$7501,'FILL RATE MANDATORY STOCK'!E10,'DETAIL SALES'!$AB$10:$AB$7501,"No",'DETAIL SALES'!$C$10:$C$7501,"20")</f>
        <v>0</v>
      </c>
      <c r="AX10" s="314">
        <f>COUNTIFS('DETAIL SALES'!$Q$10:$Q$7501,'FILL RATE MANDATORY STOCK'!E10,'DETAIL SALES'!$AB$10:$AB$7501,"Full",'DETAIL SALES'!$C$10:$C$7501,"21")</f>
        <v>0</v>
      </c>
      <c r="AY10" s="314">
        <f>COUNTIFS('DETAIL SALES'!$Q$10:$Q$7501,'FILL RATE MANDATORY STOCK'!E10,'DETAIL SALES'!$AB$10:$AB$7501,"No",'DETAIL SALES'!$C$10:$C$7501,"21")</f>
        <v>0</v>
      </c>
      <c r="AZ10" s="280">
        <f>COUNTIFS('DETAIL SALES'!$Q$10:$Q$7501,'FILL RATE MANDATORY STOCK'!E10,'DETAIL SALES'!$AB$10:$AB$7501,"Full",'DETAIL SALES'!$C$10:$C$7501,"22")</f>
        <v>0</v>
      </c>
      <c r="BA10" s="280">
        <f>COUNTIFS('DETAIL SALES'!$Q$10:$Q$7501,'FILL RATE MANDATORY STOCK'!E10,'DETAIL SALES'!$AB$10:$AB$7501,"No",'DETAIL SALES'!$C$10:$C$7501,"22")</f>
        <v>0</v>
      </c>
      <c r="BB10" s="280">
        <f>COUNTIFS('DETAIL SALES'!$Q$10:$Q$7501,'FILL RATE MANDATORY STOCK'!E10,'DETAIL SALES'!$AB$10:$AB$7501,"Full",'DETAIL SALES'!$C$10:$C$7501,"23")</f>
        <v>0</v>
      </c>
      <c r="BC10" s="280">
        <f>COUNTIFS('DETAIL SALES'!$Q$10:$Q$7501,'FILL RATE MANDATORY STOCK'!E10,'DETAIL SALES'!$AB$10:$AB$7501,"No",'DETAIL SALES'!$C$10:$C$7501,"23")</f>
        <v>0</v>
      </c>
      <c r="BD10" s="280">
        <f>COUNTIFS('DETAIL SALES'!$Q$10:$Q$7501,'FILL RATE MANDATORY STOCK'!E10,'DETAIL SALES'!$AB$10:$AB$7501,"Full",'DETAIL SALES'!$C$10:$C$7501,"24")</f>
        <v>0</v>
      </c>
      <c r="BE10" s="280">
        <f>COUNTIFS('DETAIL SALES'!$Q$10:$Q$7501,'FILL RATE MANDATORY STOCK'!E10,'DETAIL SALES'!$AB$10:$AB$7501,"No",'DETAIL SALES'!$C$10:$C$7501,"24")</f>
        <v>0</v>
      </c>
      <c r="BF10" s="280">
        <f>COUNTIFS('DETAIL SALES'!$Q$10:$Q$7501,'FILL RATE MANDATORY STOCK'!E10,'DETAIL SALES'!$AB$10:$AB$7501,"Full",'DETAIL SALES'!$C$10:$C$7501,"25")</f>
        <v>0</v>
      </c>
      <c r="BG10" s="280">
        <f>COUNTIFS('DETAIL SALES'!$Q$10:$Q$7501,'FILL RATE MANDATORY STOCK'!E10,'DETAIL SALES'!$AB$10:$AB$7501,"No",'DETAIL SALES'!$C$10:$C$7501,"25")</f>
        <v>0</v>
      </c>
      <c r="BH10" s="280">
        <f>COUNTIFS('DETAIL SALES'!$Q$10:$Q$7501,'FILL RATE MANDATORY STOCK'!E10,'DETAIL SALES'!$AB$10:$AB$7501,"Full",'DETAIL SALES'!$C$10:$C$7501,"26")</f>
        <v>0</v>
      </c>
      <c r="BI10" s="280">
        <f>COUNTIFS('DETAIL SALES'!$Q$10:$Q$7501,'FILL RATE MANDATORY STOCK'!E10,'DETAIL SALES'!$AB$10:$AB$7501,"No",'DETAIL SALES'!$C$10:$C$7501,"26")</f>
        <v>0</v>
      </c>
      <c r="BJ10" s="280">
        <f>COUNTIFS('DETAIL SALES'!$Q$10:$Q$7501,'FILL RATE MANDATORY STOCK'!E10,'DETAIL SALES'!$AB$10:$AB$7501,"Full",'DETAIL SALES'!$C$10:$C$7501,"27")</f>
        <v>0</v>
      </c>
      <c r="BK10" s="280">
        <f>COUNTIFS('DETAIL SALES'!$Q$10:$Q$7501,'FILL RATE MANDATORY STOCK'!E10,'DETAIL SALES'!$AB$10:$AB$7501,"No",'DETAIL SALES'!$C$10:$C$7501,"27")</f>
        <v>0</v>
      </c>
      <c r="BL10" s="314">
        <f>COUNTIFS('DETAIL SALES'!$Q$10:$Q$7501,'FILL RATE MANDATORY STOCK'!E10,'DETAIL SALES'!$AB$10:$AB$7501,"Full",'DETAIL SALES'!$C$10:$C$7501,"28")</f>
        <v>0</v>
      </c>
      <c r="BM10" s="314">
        <f>COUNTIFS('DETAIL SALES'!$Q$10:$Q$7501,'FILL RATE MANDATORY STOCK'!E10,'DETAIL SALES'!$AB$10:$AB$7501,"No",'DETAIL SALES'!$C$10:$C$7501,"28")</f>
        <v>0</v>
      </c>
      <c r="BN10" s="280">
        <f>COUNTIFS('DETAIL SALES'!$Q$10:$Q$7501,'FILL RATE MANDATORY STOCK'!E10,'DETAIL SALES'!$AB$10:$AB$7501,"Full",'DETAIL SALES'!$C$10:$C$7501,"29")</f>
        <v>0</v>
      </c>
      <c r="BO10" s="280">
        <f>COUNTIFS('DETAIL SALES'!$Q$10:$Q$7501,'FILL RATE MANDATORY STOCK'!E10,'DETAIL SALES'!$AB$10:$AB$7501,"No",'DETAIL SALES'!$C$10:$C$7501,"29")</f>
        <v>0</v>
      </c>
      <c r="BP10" s="280">
        <f>COUNTIFS('DETAIL SALES'!$Q$10:$Q$7501,'FILL RATE MANDATORY STOCK'!E10,'DETAIL SALES'!$AB$10:$AB$7501,"Full",'DETAIL SALES'!$C$10:$C$7501,"30")</f>
        <v>0</v>
      </c>
      <c r="BQ10" s="280">
        <f>COUNTIFS('DETAIL SALES'!$Q$10:$Q$7501,'FILL RATE MANDATORY STOCK'!E10,'DETAIL SALES'!$AB$10:$AB$7501,"No",'DETAIL SALES'!$C$10:$C$7501,"30")</f>
        <v>0</v>
      </c>
      <c r="BR10" s="280">
        <f>COUNTIFS('DETAIL SALES'!$Q$10:$Q$7501,'FILL RATE MANDATORY STOCK'!\,'DETAIL SALES'!$AB$10:$AB$7501,"Full",'DETAIL SALES'!$C$10:$C$7501,"31")</f>
        <v>0</v>
      </c>
      <c r="BS10" s="275">
        <f>COUNTIFS('DETAIL SALES'!$Q$10:$Q$7501,'FILL RATE MANDATORY STOCK'!E10,'DETAIL SALES'!$AB$10:$AB$7501,"No",'DETAIL SALES'!$C$10:$C$7501,"31")</f>
        <v>0</v>
      </c>
      <c r="BT10" s="269">
        <f>J10+L10+N10+P10+R10+T10+V10+X10+Z10+AB10+AD10+AF10+AH10+AJ10+AL10+AN10+AP10+AR10+AT10+AV10+AX10+AZ10+BB10+BD10+BF10+BH10+BJ10+BL10+BN10+BP10+BR10</f>
        <v>0</v>
      </c>
      <c r="BU10" s="268">
        <f>K10+M10+O10+Q10+S10+U10+W10+Y10+AA10+AC10+AE10+AG10+AI10+AK10+AM10+AO10+AQ10+AS10+AU10+AW10+AY10+BA10+BC10+BE10+BG10+BI10+BK10+BM10+BO10+BQ10+BS10</f>
        <v>0</v>
      </c>
      <c r="BV10" s="268">
        <f>BT10+BU10</f>
        <v>0</v>
      </c>
      <c r="BW10" s="270" t="e">
        <f>BT10/BV10</f>
        <v>#DIV/0!</v>
      </c>
    </row>
    <row r="11" spans="1:75" ht="18.75" customHeight="1">
      <c r="A11" s="780"/>
      <c r="B11" s="100">
        <f>B10+1</f>
        <v>2</v>
      </c>
      <c r="C11" s="101" t="s">
        <v>271</v>
      </c>
      <c r="D11" s="103" t="s">
        <v>890</v>
      </c>
      <c r="E11" s="169"/>
      <c r="F11" s="169" t="s">
        <v>451</v>
      </c>
      <c r="G11" s="223">
        <v>60000</v>
      </c>
      <c r="H11" s="153">
        <v>1</v>
      </c>
      <c r="I11" s="153">
        <v>0</v>
      </c>
      <c r="J11" s="315">
        <f>COUNTIFS('DETAIL SALES'!$Q$10:$Q$7501,'FILL RATE MANDATORY STOCK'!E11,'DETAIL SALES'!$AB$10:$AB$7501,"Full",'DETAIL SALES'!$C$10:$C$7501,"1")</f>
        <v>0</v>
      </c>
      <c r="K11" s="316">
        <f>COUNTIFS('DETAIL SALES'!$Q$10:$Q$7501,'FILL RATE MANDATORY STOCK'!E11,'DETAIL SALES'!$AB$10:$AB$7501,"No",'DETAIL SALES'!$C$10:$C$7501,"1")</f>
        <v>0</v>
      </c>
      <c r="L11" s="149">
        <f>COUNTIFS('DETAIL SALES'!$Q$10:$Q$7501,'FILL RATE MANDATORY STOCK'!E11,'DETAIL SALES'!$AB$10:$AB$7501,"Full",'DETAIL SALES'!$C$10:$C$7501,"2")</f>
        <v>0</v>
      </c>
      <c r="M11" s="149">
        <f>COUNTIFS('DETAIL SALES'!$Q$10:$Q$7501,'FILL RATE MANDATORY STOCK'!E11,'DETAIL SALES'!$AB$10:$AB$7501,"No",'DETAIL SALES'!$C$10:$C$7501,"2")</f>
        <v>0</v>
      </c>
      <c r="N11" s="149">
        <f>COUNTIFS('DETAIL SALES'!$Q$10:$Q$7501,'FILL RATE MANDATORY STOCK'!E11,'DETAIL SALES'!$AB$10:$AB$7501,"Full",'DETAIL SALES'!$C$10:$C$7501,"3")</f>
        <v>0</v>
      </c>
      <c r="O11" s="149">
        <f>COUNTIFS('DETAIL SALES'!$Q$10:$Q$7501,'FILL RATE MANDATORY STOCK'!E11,'DETAIL SALES'!$AB$10:$AB$7501,"No",'DETAIL SALES'!$C$10:$C$7501,"3")</f>
        <v>0</v>
      </c>
      <c r="P11" s="149">
        <f>COUNTIFS('DETAIL SALES'!$Q$10:$Q$7501,'FILL RATE MANDATORY STOCK'!E11,'DETAIL SALES'!$AB$10:$AB$7501,"Full",'DETAIL SALES'!$C$10:$C$7501,"4")</f>
        <v>0</v>
      </c>
      <c r="Q11" s="149">
        <f>COUNTIFS('DETAIL SALES'!$Q$10:$Q$7501,'FILL RATE MANDATORY STOCK'!E11,'DETAIL SALES'!$AB$10:$AB$7501,"No",'DETAIL SALES'!$C$10:$C$7501,"4")</f>
        <v>0</v>
      </c>
      <c r="R11" s="149">
        <f>COUNTIFS('DETAIL SALES'!$Q$10:$Q$7501,'FILL RATE MANDATORY STOCK'!E11,'DETAIL SALES'!$AB$10:$AB$7501,"Full",'DETAIL SALES'!$C$10:$C$7501,"5")</f>
        <v>0</v>
      </c>
      <c r="S11" s="149">
        <f>COUNTIFS('DETAIL SALES'!$Q$10:$Q$7501,'FILL RATE MANDATORY STOCK'!E11,'DETAIL SALES'!$AB$10:$AB$7501,"No",'DETAIL SALES'!$C$10:$C$7501,"5")</f>
        <v>0</v>
      </c>
      <c r="T11" s="149">
        <f>COUNTIFS('DETAIL SALES'!$Q$10:$Q$7501,'FILL RATE MANDATORY STOCK'!E11,'DETAIL SALES'!$AB$10:$AB$7501,"Full",'DETAIL SALES'!$C$10:$C$7501,"6")</f>
        <v>0</v>
      </c>
      <c r="U11" s="149">
        <f>COUNTIFS('DETAIL SALES'!$Q$10:$Q$7501,'FILL RATE MANDATORY STOCK'!E11,'DETAIL SALES'!$AB$10:$AB$7501,"No",'DETAIL SALES'!$C$10:$C$7501,"6")</f>
        <v>0</v>
      </c>
      <c r="V11" s="316">
        <f>COUNTIFS('DETAIL SALES'!$Q$10:$Q$7501,'FILL RATE MANDATORY STOCK'!E11,'DETAIL SALES'!$AB$10:$AB$7501,"Full",'DETAIL SALES'!$C$10:$C$7501,"7")</f>
        <v>0</v>
      </c>
      <c r="W11" s="316">
        <f>COUNTIFS('DETAIL SALES'!$Q$10:$Q$7501,'FILL RATE MANDATORY STOCK'!E11,'DETAIL SALES'!$AB$10:$AB$7501,"No",'DETAIL SALES'!$C$10:$C$7501,"7")</f>
        <v>0</v>
      </c>
      <c r="X11" s="149">
        <f>COUNTIFS('DETAIL SALES'!$Q$10:$Q$7501,'FILL RATE MANDATORY STOCK'!E11,'DETAIL SALES'!$AB$10:$AB$7501,"Full",'DETAIL SALES'!$C$10:$C$7501,"8")</f>
        <v>0</v>
      </c>
      <c r="Y11" s="149">
        <f>COUNTIFS('DETAIL SALES'!$Q$10:$Q$7501,'FILL RATE MANDATORY STOCK'!E11,'DETAIL SALES'!$AB$10:$AB$7501,"No",'DETAIL SALES'!$C$10:$C$7501,"8")</f>
        <v>0</v>
      </c>
      <c r="Z11" s="149">
        <f>COUNTIFS('DETAIL SALES'!$Q$10:$Q$7501,'FILL RATE MANDATORY STOCK'!E11,'DETAIL SALES'!$AB$10:$AB$7501,"Full",'DETAIL SALES'!$C$10:$C$7501,"9")</f>
        <v>0</v>
      </c>
      <c r="AA11" s="149">
        <f>COUNTIFS('DETAIL SALES'!$Q$10:$Q$7501,'FILL RATE MANDATORY STOCK'!E11,'DETAIL SALES'!$AB$10:$AB$7501,"No",'DETAIL SALES'!$C$10:$C$7501,"9")</f>
        <v>0</v>
      </c>
      <c r="AB11" s="149">
        <f>COUNTIFS('DETAIL SALES'!$Q$10:$Q$7501,'FILL RATE MANDATORY STOCK'!E11,'DETAIL SALES'!$AB$10:$AB$7501,"Full",'DETAIL SALES'!$C$10:$C$7501,"10")</f>
        <v>0</v>
      </c>
      <c r="AC11" s="149">
        <f>COUNTIFS('DETAIL SALES'!$Q$10:$Q$7501,'FILL RATE MANDATORY STOCK'!E11,'DETAIL SALES'!$AB$10:$AB$7501,"No",'DETAIL SALES'!$C$10:$C$7501,"10")</f>
        <v>0</v>
      </c>
      <c r="AD11" s="149">
        <f>COUNTIFS('DETAIL SALES'!$Q$10:$Q$7501,'FILL RATE MANDATORY STOCK'!E11,'DETAIL SALES'!$AB$10:$AB$7501,"Full",'DETAIL SALES'!$C$10:$C$7501,"11")</f>
        <v>0</v>
      </c>
      <c r="AE11" s="149">
        <f>COUNTIFS('DETAIL SALES'!$Q$10:$Q$7501,'FILL RATE MANDATORY STOCK'!E11,'DETAIL SALES'!$AB$10:$AB$7501,"No",'DETAIL SALES'!$C$10:$C$7501,"11")</f>
        <v>0</v>
      </c>
      <c r="AF11" s="149">
        <f>COUNTIFS('DETAIL SALES'!$Q$10:$Q$7501,'FILL RATE MANDATORY STOCK'!E11,'DETAIL SALES'!$AB$10:$AB$7501,"Full",'DETAIL SALES'!$C$10:$C$7501,"12")</f>
        <v>0</v>
      </c>
      <c r="AG11" s="149">
        <f>COUNTIFS('DETAIL SALES'!$Q$10:$Q$7501,'FILL RATE MANDATORY STOCK'!E11,'DETAIL SALES'!$AB$10:$AB$7501,"No",'DETAIL SALES'!$C$10:$C$7501,"12")</f>
        <v>0</v>
      </c>
      <c r="AH11" s="149">
        <f>COUNTIFS('DETAIL SALES'!$Q$10:$Q$7501,'FILL RATE MANDATORY STOCK'!E11,'DETAIL SALES'!$AB$10:$AB$7501,"Full",'DETAIL SALES'!$C$10:$C$7501,"13")</f>
        <v>0</v>
      </c>
      <c r="AI11" s="149">
        <f>COUNTIFS('DETAIL SALES'!$Q$10:$Q$7501,'FILL RATE MANDATORY STOCK'!E11,'DETAIL SALES'!$AB$10:$AB$7501,"No",'DETAIL SALES'!$C$10:$C$7501,"13")</f>
        <v>0</v>
      </c>
      <c r="AJ11" s="316">
        <f>COUNTIFS('DETAIL SALES'!$Q$10:$Q$7501,'FILL RATE MANDATORY STOCK'!E11,'DETAIL SALES'!$AB$10:$AB$7501,"Full",'DETAIL SALES'!$C$10:$C$7501,"14")</f>
        <v>0</v>
      </c>
      <c r="AK11" s="316">
        <f>COUNTIFS('DETAIL SALES'!$Q$10:$Q$7501,'FILL RATE MANDATORY STOCK'!E11,'DETAIL SALES'!$AB$10:$AB$7501,"No",'DETAIL SALES'!$C$10:$C$7501,"14")</f>
        <v>0</v>
      </c>
      <c r="AL11" s="149">
        <f>COUNTIFS('DETAIL SALES'!$Q$10:$Q$7501,'FILL RATE MANDATORY STOCK'!E11,'DETAIL SALES'!$AB$10:$AB$7501,"Full",'DETAIL SALES'!$C$10:$C$7501,"15")</f>
        <v>0</v>
      </c>
      <c r="AM11" s="149">
        <f>COUNTIFS('DETAIL SALES'!$Q$10:$Q$7501,'FILL RATE MANDATORY STOCK'!E11,'DETAIL SALES'!$AB$10:$AB$7501,"No",'DETAIL SALES'!$C$10:$C$7501,"15")</f>
        <v>0</v>
      </c>
      <c r="AN11" s="149">
        <f>COUNTIFS('DETAIL SALES'!$Q$10:$Q$7501,'FILL RATE MANDATORY STOCK'!E11,'DETAIL SALES'!$AB$10:$AB$7501,"Full",'DETAIL SALES'!$C$10:$C$7501,"16")</f>
        <v>0</v>
      </c>
      <c r="AO11" s="149">
        <f>COUNTIFS('DETAIL SALES'!$Q$10:$Q$7501,'FILL RATE MANDATORY STOCK'!E11,'DETAIL SALES'!$AB$10:$AB$7501,"No",'DETAIL SALES'!$C$10:$C$7501,"16")</f>
        <v>0</v>
      </c>
      <c r="AP11" s="149">
        <f>COUNTIFS('DETAIL SALES'!$Q$10:$Q$7501,'FILL RATE MANDATORY STOCK'!E11,'DETAIL SALES'!$AB$10:$AB$7501,"Full",'DETAIL SALES'!$C$10:$C$7501,"17")</f>
        <v>0</v>
      </c>
      <c r="AQ11" s="149">
        <f>COUNTIFS('DETAIL SALES'!$Q$10:$Q$7501,'FILL RATE MANDATORY STOCK'!E11,'DETAIL SALES'!$AB$10:$AB$7501,"No",'DETAIL SALES'!$C$10:$C$7501,"17")</f>
        <v>0</v>
      </c>
      <c r="AR11" s="149">
        <f>COUNTIFS('DETAIL SALES'!$Q$10:$Q$7501,'FILL RATE MANDATORY STOCK'!E11,'DETAIL SALES'!$AB$10:$AB$7501,"Full",'DETAIL SALES'!$C$10:$C$7501,"18")</f>
        <v>0</v>
      </c>
      <c r="AS11" s="149">
        <f>COUNTIFS('DETAIL SALES'!$Q$10:$Q$7501,'FILL RATE MANDATORY STOCK'!E11,'DETAIL SALES'!$AB$10:$AB$7501,"No",'DETAIL SALES'!$C$10:$C$7501,"18")</f>
        <v>0</v>
      </c>
      <c r="AT11" s="149">
        <f>COUNTIFS('DETAIL SALES'!$Q$10:$Q$7501,'FILL RATE MANDATORY STOCK'!E11,'DETAIL SALES'!$AB$10:$AB$7501,"Full",'DETAIL SALES'!$C$10:$C$7501,"19")</f>
        <v>0</v>
      </c>
      <c r="AU11" s="149">
        <f>COUNTIFS('DETAIL SALES'!$Q$10:$Q$7501,'FILL RATE MANDATORY STOCK'!E11,'DETAIL SALES'!$AB$10:$AB$7501,"No",'DETAIL SALES'!$C$10:$C$7501,"19")</f>
        <v>0</v>
      </c>
      <c r="AV11" s="149">
        <f>COUNTIFS('DETAIL SALES'!$Q$10:$Q$7501,'FILL RATE MANDATORY STOCK'!E11,'DETAIL SALES'!$AB$10:$AB$7501,"Full",'DETAIL SALES'!$C$10:$C$7501,"20")</f>
        <v>0</v>
      </c>
      <c r="AW11" s="149">
        <f>COUNTIFS('DETAIL SALES'!$Q$10:$Q$7501,'FILL RATE MANDATORY STOCK'!E11,'DETAIL SALES'!$AB$10:$AB$7501,"No",'DETAIL SALES'!$C$10:$C$7501,"20")</f>
        <v>0</v>
      </c>
      <c r="AX11" s="316">
        <f>COUNTIFS('DETAIL SALES'!$Q$10:$Q$7501,'FILL RATE MANDATORY STOCK'!E11,'DETAIL SALES'!$AB$10:$AB$7501,"Full",'DETAIL SALES'!$C$10:$C$7501,"21")</f>
        <v>0</v>
      </c>
      <c r="AY11" s="316">
        <f>COUNTIFS('DETAIL SALES'!$Q$10:$Q$7501,'FILL RATE MANDATORY STOCK'!E11,'DETAIL SALES'!$AB$10:$AB$7501,"No",'DETAIL SALES'!$C$10:$C$7501,"21")</f>
        <v>0</v>
      </c>
      <c r="AZ11" s="149">
        <f>COUNTIFS('DETAIL SALES'!$Q$10:$Q$7501,'FILL RATE MANDATORY STOCK'!E11,'DETAIL SALES'!$AB$10:$AB$7501,"Full",'DETAIL SALES'!$C$10:$C$7501,"22")</f>
        <v>0</v>
      </c>
      <c r="BA11" s="149">
        <f>COUNTIFS('DETAIL SALES'!$Q$10:$Q$7501,'FILL RATE MANDATORY STOCK'!E11,'DETAIL SALES'!$AB$10:$AB$7501,"No",'DETAIL SALES'!$C$10:$C$7501,"22")</f>
        <v>0</v>
      </c>
      <c r="BB11" s="149">
        <f>COUNTIFS('DETAIL SALES'!$Q$10:$Q$7501,'FILL RATE MANDATORY STOCK'!E11,'DETAIL SALES'!$AB$10:$AB$7501,"Full",'DETAIL SALES'!$C$10:$C$7501,"23")</f>
        <v>0</v>
      </c>
      <c r="BC11" s="149">
        <f>COUNTIFS('DETAIL SALES'!$Q$10:$Q$7501,'FILL RATE MANDATORY STOCK'!E11,'DETAIL SALES'!$AB$10:$AB$7501,"No",'DETAIL SALES'!$C$10:$C$7501,"23")</f>
        <v>0</v>
      </c>
      <c r="BD11" s="149">
        <f>COUNTIFS('DETAIL SALES'!$Q$10:$Q$7501,'FILL RATE MANDATORY STOCK'!E11,'DETAIL SALES'!$AB$10:$AB$7501,"Full",'DETAIL SALES'!$C$10:$C$7501,"24")</f>
        <v>0</v>
      </c>
      <c r="BE11" s="149">
        <f>COUNTIFS('DETAIL SALES'!$Q$10:$Q$7501,'FILL RATE MANDATORY STOCK'!E11,'DETAIL SALES'!$AB$10:$AB$7501,"No",'DETAIL SALES'!$C$10:$C$7501,"24")</f>
        <v>0</v>
      </c>
      <c r="BF11" s="149">
        <f>COUNTIFS('DETAIL SALES'!$Q$10:$Q$7501,'FILL RATE MANDATORY STOCK'!E11,'DETAIL SALES'!$AB$10:$AB$7501,"Full",'DETAIL SALES'!$C$10:$C$7501,"25")</f>
        <v>0</v>
      </c>
      <c r="BG11" s="149">
        <f>COUNTIFS('DETAIL SALES'!$Q$10:$Q$7501,'FILL RATE MANDATORY STOCK'!E11,'DETAIL SALES'!$AB$10:$AB$7501,"No",'DETAIL SALES'!$C$10:$C$7501,"25")</f>
        <v>0</v>
      </c>
      <c r="BH11" s="149">
        <f>COUNTIFS('DETAIL SALES'!$Q$10:$Q$7501,'FILL RATE MANDATORY STOCK'!E11,'DETAIL SALES'!$AB$10:$AB$7501,"Full",'DETAIL SALES'!$C$10:$C$7501,"26")</f>
        <v>0</v>
      </c>
      <c r="BI11" s="149">
        <f>COUNTIFS('DETAIL SALES'!$Q$10:$Q$7501,'FILL RATE MANDATORY STOCK'!E11,'DETAIL SALES'!$AB$10:$AB$7501,"No",'DETAIL SALES'!$C$10:$C$7501,"26")</f>
        <v>0</v>
      </c>
      <c r="BJ11" s="149">
        <f>COUNTIFS('DETAIL SALES'!$Q$10:$Q$7501,'FILL RATE MANDATORY STOCK'!E11,'DETAIL SALES'!$AB$10:$AB$7501,"Full",'DETAIL SALES'!$C$10:$C$7501,"27")</f>
        <v>0</v>
      </c>
      <c r="BK11" s="149">
        <f>COUNTIFS('DETAIL SALES'!$Q$10:$Q$7501,'FILL RATE MANDATORY STOCK'!E11,'DETAIL SALES'!$AB$10:$AB$7501,"No",'DETAIL SALES'!$C$10:$C$7501,"27")</f>
        <v>0</v>
      </c>
      <c r="BL11" s="316">
        <f>COUNTIFS('DETAIL SALES'!$Q$10:$Q$7501,'FILL RATE MANDATORY STOCK'!E11,'DETAIL SALES'!$AB$10:$AB$7501,"Full",'DETAIL SALES'!$C$10:$C$7501,"28")</f>
        <v>0</v>
      </c>
      <c r="BM11" s="316">
        <f>COUNTIFS('DETAIL SALES'!$Q$10:$Q$7501,'FILL RATE MANDATORY STOCK'!E11,'DETAIL SALES'!$AB$10:$AB$7501,"No",'DETAIL SALES'!$C$10:$C$7501,"28")</f>
        <v>0</v>
      </c>
      <c r="BN11" s="149">
        <f>COUNTIFS('DETAIL SALES'!$Q$10:$Q$7501,'FILL RATE MANDATORY STOCK'!E11,'DETAIL SALES'!$AB$10:$AB$7501,"Full",'DETAIL SALES'!$C$10:$C$7501,"29")</f>
        <v>0</v>
      </c>
      <c r="BO11" s="149">
        <f>COUNTIFS('DETAIL SALES'!$Q$10:$Q$7501,'FILL RATE MANDATORY STOCK'!E11,'DETAIL SALES'!$AB$10:$AB$7501,"No",'DETAIL SALES'!$C$10:$C$7501,"29")</f>
        <v>0</v>
      </c>
      <c r="BP11" s="149">
        <f>COUNTIFS('DETAIL SALES'!$Q$10:$Q$7501,'FILL RATE MANDATORY STOCK'!E11,'DETAIL SALES'!$AB$10:$AB$7501,"Full",'DETAIL SALES'!$C$10:$C$7501,"30")</f>
        <v>0</v>
      </c>
      <c r="BQ11" s="149">
        <f>COUNTIFS('DETAIL SALES'!$Q$10:$Q$7501,'FILL RATE MANDATORY STOCK'!E11,'DETAIL SALES'!$AB$10:$AB$7501,"No",'DETAIL SALES'!$C$10:$C$7501,"30")</f>
        <v>0</v>
      </c>
      <c r="BR11" s="149">
        <f>COUNTIFS('DETAIL SALES'!$Q$10:$Q$7501,'FILL RATE MANDATORY STOCK'!\,'DETAIL SALES'!$AB$10:$AB$7501,"Full",'DETAIL SALES'!$C$10:$C$7501,"31")</f>
        <v>0</v>
      </c>
      <c r="BS11" s="153">
        <f>COUNTIFS('DETAIL SALES'!$Q$10:$Q$7501,'FILL RATE MANDATORY STOCK'!E11,'DETAIL SALES'!$AB$10:$AB$7501,"No",'DETAIL SALES'!$C$10:$C$7501,"31")</f>
        <v>0</v>
      </c>
      <c r="BT11" s="271">
        <f t="shared" ref="BT11:BT74" si="4">J11+L11+N11+P11+R11+T11+V11+X11+Z11+AB11+AD11+AF11+AH11+AJ11+AL11+AN11+AP11+AR11+AT11+AV11+AX11+AZ11+BB11+BD11+BF11+BH11+BJ11+BL11+BN11+BP11+BR11</f>
        <v>0</v>
      </c>
      <c r="BU11" s="150">
        <f t="shared" ref="BU11:BU74" si="5">K11+M11+O11+Q11+S11+U11+W11+Y11+AA11+AC11+AE11+AG11+AI11+AK11+AM11+AO11+AQ11+AS11+AU11+AW11+AY11+BA11+BC11+BE11+BG11+BI11+BK11+BM11+BO11+BQ11+BS11</f>
        <v>0</v>
      </c>
      <c r="BV11" s="150">
        <f t="shared" ref="BV11:BV74" si="6">BT11+BU11</f>
        <v>0</v>
      </c>
      <c r="BW11" s="272" t="e">
        <f t="shared" ref="BW11:BW74" si="7">BT11/BV11</f>
        <v>#DIV/0!</v>
      </c>
    </row>
    <row r="12" spans="1:75" ht="18.75" customHeight="1">
      <c r="A12" s="780"/>
      <c r="B12" s="100">
        <f>B11+1</f>
        <v>3</v>
      </c>
      <c r="C12" s="1237" t="s">
        <v>896</v>
      </c>
      <c r="D12" s="103" t="s">
        <v>890</v>
      </c>
      <c r="E12" s="169"/>
      <c r="F12" s="169" t="s">
        <v>451</v>
      </c>
      <c r="G12" s="223" t="s">
        <v>273</v>
      </c>
      <c r="H12" s="153">
        <v>1</v>
      </c>
      <c r="I12" s="153">
        <v>0</v>
      </c>
      <c r="J12" s="315">
        <f>COUNTIFS('DETAIL SALES'!$Q$10:$Q$7501,'FILL RATE MANDATORY STOCK'!E12,'DETAIL SALES'!$AB$10:$AB$7501,"Full",'DETAIL SALES'!$C$10:$C$7501,"1")</f>
        <v>0</v>
      </c>
      <c r="K12" s="316">
        <f>COUNTIFS('DETAIL SALES'!$Q$10:$Q$7501,'FILL RATE MANDATORY STOCK'!E12,'DETAIL SALES'!$AB$10:$AB$7501,"No",'DETAIL SALES'!$C$10:$C$7501,"1")</f>
        <v>0</v>
      </c>
      <c r="L12" s="149">
        <f>COUNTIFS('DETAIL SALES'!$Q$10:$Q$7501,'FILL RATE MANDATORY STOCK'!E12,'DETAIL SALES'!$AB$10:$AB$7501,"Full",'DETAIL SALES'!$C$10:$C$7501,"2")</f>
        <v>0</v>
      </c>
      <c r="M12" s="149">
        <f>COUNTIFS('DETAIL SALES'!$Q$10:$Q$7501,'FILL RATE MANDATORY STOCK'!E12,'DETAIL SALES'!$AB$10:$AB$7501,"No",'DETAIL SALES'!$C$10:$C$7501,"2")</f>
        <v>0</v>
      </c>
      <c r="N12" s="149">
        <f>COUNTIFS('DETAIL SALES'!$Q$10:$Q$7501,'FILL RATE MANDATORY STOCK'!E12,'DETAIL SALES'!$AB$10:$AB$7501,"Full",'DETAIL SALES'!$C$10:$C$7501,"3")</f>
        <v>0</v>
      </c>
      <c r="O12" s="149">
        <f>COUNTIFS('DETAIL SALES'!$Q$10:$Q$7501,'FILL RATE MANDATORY STOCK'!E12,'DETAIL SALES'!$AB$10:$AB$7501,"No",'DETAIL SALES'!$C$10:$C$7501,"3")</f>
        <v>0</v>
      </c>
      <c r="P12" s="149">
        <f>COUNTIFS('DETAIL SALES'!$Q$10:$Q$7501,'FILL RATE MANDATORY STOCK'!E12,'DETAIL SALES'!$AB$10:$AB$7501,"Full",'DETAIL SALES'!$C$10:$C$7501,"4")</f>
        <v>0</v>
      </c>
      <c r="Q12" s="149">
        <f>COUNTIFS('DETAIL SALES'!$Q$10:$Q$7501,'FILL RATE MANDATORY STOCK'!E12,'DETAIL SALES'!$AB$10:$AB$7501,"No",'DETAIL SALES'!$C$10:$C$7501,"4")</f>
        <v>0</v>
      </c>
      <c r="R12" s="149">
        <f>COUNTIFS('DETAIL SALES'!$Q$10:$Q$7501,'FILL RATE MANDATORY STOCK'!E12,'DETAIL SALES'!$AB$10:$AB$7501,"Full",'DETAIL SALES'!$C$10:$C$7501,"5")</f>
        <v>0</v>
      </c>
      <c r="S12" s="149">
        <f>COUNTIFS('DETAIL SALES'!$Q$10:$Q$7501,'FILL RATE MANDATORY STOCK'!E12,'DETAIL SALES'!$AB$10:$AB$7501,"No",'DETAIL SALES'!$C$10:$C$7501,"5")</f>
        <v>0</v>
      </c>
      <c r="T12" s="149">
        <f>COUNTIFS('DETAIL SALES'!$Q$10:$Q$7501,'FILL RATE MANDATORY STOCK'!E12,'DETAIL SALES'!$AB$10:$AB$7501,"Full",'DETAIL SALES'!$C$10:$C$7501,"6")</f>
        <v>0</v>
      </c>
      <c r="U12" s="149">
        <f>COUNTIFS('DETAIL SALES'!$Q$10:$Q$7501,'FILL RATE MANDATORY STOCK'!E12,'DETAIL SALES'!$AB$10:$AB$7501,"No",'DETAIL SALES'!$C$10:$C$7501,"6")</f>
        <v>0</v>
      </c>
      <c r="V12" s="316">
        <f>COUNTIFS('DETAIL SALES'!$Q$10:$Q$7501,'FILL RATE MANDATORY STOCK'!E12,'DETAIL SALES'!$AB$10:$AB$7501,"Full",'DETAIL SALES'!$C$10:$C$7501,"7")</f>
        <v>0</v>
      </c>
      <c r="W12" s="316">
        <f>COUNTIFS('DETAIL SALES'!$Q$10:$Q$7501,'FILL RATE MANDATORY STOCK'!E12,'DETAIL SALES'!$AB$10:$AB$7501,"No",'DETAIL SALES'!$C$10:$C$7501,"7")</f>
        <v>0</v>
      </c>
      <c r="X12" s="149">
        <f>COUNTIFS('DETAIL SALES'!$Q$10:$Q$7501,'FILL RATE MANDATORY STOCK'!E12,'DETAIL SALES'!$AB$10:$AB$7501,"Full",'DETAIL SALES'!$C$10:$C$7501,"8")</f>
        <v>0</v>
      </c>
      <c r="Y12" s="149">
        <f>COUNTIFS('DETAIL SALES'!$Q$10:$Q$7501,'FILL RATE MANDATORY STOCK'!E12,'DETAIL SALES'!$AB$10:$AB$7501,"No",'DETAIL SALES'!$C$10:$C$7501,"8")</f>
        <v>0</v>
      </c>
      <c r="Z12" s="149">
        <f>COUNTIFS('DETAIL SALES'!$Q$10:$Q$7501,'FILL RATE MANDATORY STOCK'!E12,'DETAIL SALES'!$AB$10:$AB$7501,"Full",'DETAIL SALES'!$C$10:$C$7501,"9")</f>
        <v>0</v>
      </c>
      <c r="AA12" s="149">
        <f>COUNTIFS('DETAIL SALES'!$Q$10:$Q$7501,'FILL RATE MANDATORY STOCK'!E12,'DETAIL SALES'!$AB$10:$AB$7501,"No",'DETAIL SALES'!$C$10:$C$7501,"9")</f>
        <v>0</v>
      </c>
      <c r="AB12" s="149">
        <f>COUNTIFS('DETAIL SALES'!$Q$10:$Q$7501,'FILL RATE MANDATORY STOCK'!E12,'DETAIL SALES'!$AB$10:$AB$7501,"Full",'DETAIL SALES'!$C$10:$C$7501,"10")</f>
        <v>0</v>
      </c>
      <c r="AC12" s="149">
        <f>COUNTIFS('DETAIL SALES'!$Q$10:$Q$7501,'FILL RATE MANDATORY STOCK'!E12,'DETAIL SALES'!$AB$10:$AB$7501,"No",'DETAIL SALES'!$C$10:$C$7501,"10")</f>
        <v>0</v>
      </c>
      <c r="AD12" s="149">
        <f>COUNTIFS('DETAIL SALES'!$Q$10:$Q$7501,'FILL RATE MANDATORY STOCK'!E12,'DETAIL SALES'!$AB$10:$AB$7501,"Full",'DETAIL SALES'!$C$10:$C$7501,"11")</f>
        <v>0</v>
      </c>
      <c r="AE12" s="149">
        <f>COUNTIFS('DETAIL SALES'!$Q$10:$Q$7501,'FILL RATE MANDATORY STOCK'!E12,'DETAIL SALES'!$AB$10:$AB$7501,"No",'DETAIL SALES'!$C$10:$C$7501,"11")</f>
        <v>0</v>
      </c>
      <c r="AF12" s="149">
        <f>COUNTIFS('DETAIL SALES'!$Q$10:$Q$7501,'FILL RATE MANDATORY STOCK'!E12,'DETAIL SALES'!$AB$10:$AB$7501,"Full",'DETAIL SALES'!$C$10:$C$7501,"12")</f>
        <v>0</v>
      </c>
      <c r="AG12" s="149">
        <f>COUNTIFS('DETAIL SALES'!$Q$10:$Q$7501,'FILL RATE MANDATORY STOCK'!E12,'DETAIL SALES'!$AB$10:$AB$7501,"No",'DETAIL SALES'!$C$10:$C$7501,"12")</f>
        <v>0</v>
      </c>
      <c r="AH12" s="149">
        <f>COUNTIFS('DETAIL SALES'!$Q$10:$Q$7501,'FILL RATE MANDATORY STOCK'!E12,'DETAIL SALES'!$AB$10:$AB$7501,"Full",'DETAIL SALES'!$C$10:$C$7501,"13")</f>
        <v>0</v>
      </c>
      <c r="AI12" s="149">
        <f>COUNTIFS('DETAIL SALES'!$Q$10:$Q$7501,'FILL RATE MANDATORY STOCK'!E12,'DETAIL SALES'!$AB$10:$AB$7501,"No",'DETAIL SALES'!$C$10:$C$7501,"13")</f>
        <v>0</v>
      </c>
      <c r="AJ12" s="316">
        <f>COUNTIFS('DETAIL SALES'!$Q$10:$Q$7501,'FILL RATE MANDATORY STOCK'!E12,'DETAIL SALES'!$AB$10:$AB$7501,"Full",'DETAIL SALES'!$C$10:$C$7501,"14")</f>
        <v>0</v>
      </c>
      <c r="AK12" s="316">
        <f>COUNTIFS('DETAIL SALES'!$Q$10:$Q$7501,'FILL RATE MANDATORY STOCK'!E12,'DETAIL SALES'!$AB$10:$AB$7501,"No",'DETAIL SALES'!$C$10:$C$7501,"14")</f>
        <v>0</v>
      </c>
      <c r="AL12" s="149">
        <f>COUNTIFS('DETAIL SALES'!$Q$10:$Q$7501,'FILL RATE MANDATORY STOCK'!E12,'DETAIL SALES'!$AB$10:$AB$7501,"Full",'DETAIL SALES'!$C$10:$C$7501,"15")</f>
        <v>0</v>
      </c>
      <c r="AM12" s="149">
        <f>COUNTIFS('DETAIL SALES'!$Q$10:$Q$7501,'FILL RATE MANDATORY STOCK'!E12,'DETAIL SALES'!$AB$10:$AB$7501,"No",'DETAIL SALES'!$C$10:$C$7501,"15")</f>
        <v>0</v>
      </c>
      <c r="AN12" s="149">
        <f>COUNTIFS('DETAIL SALES'!$Q$10:$Q$7501,'FILL RATE MANDATORY STOCK'!E12,'DETAIL SALES'!$AB$10:$AB$7501,"Full",'DETAIL SALES'!$C$10:$C$7501,"16")</f>
        <v>0</v>
      </c>
      <c r="AO12" s="149">
        <f>COUNTIFS('DETAIL SALES'!$Q$10:$Q$7501,'FILL RATE MANDATORY STOCK'!E12,'DETAIL SALES'!$AB$10:$AB$7501,"No",'DETAIL SALES'!$C$10:$C$7501,"16")</f>
        <v>0</v>
      </c>
      <c r="AP12" s="149">
        <f>COUNTIFS('DETAIL SALES'!$Q$10:$Q$7501,'FILL RATE MANDATORY STOCK'!E12,'DETAIL SALES'!$AB$10:$AB$7501,"Full",'DETAIL SALES'!$C$10:$C$7501,"17")</f>
        <v>0</v>
      </c>
      <c r="AQ12" s="149">
        <f>COUNTIFS('DETAIL SALES'!$Q$10:$Q$7501,'FILL RATE MANDATORY STOCK'!E12,'DETAIL SALES'!$AB$10:$AB$7501,"No",'DETAIL SALES'!$C$10:$C$7501,"17")</f>
        <v>0</v>
      </c>
      <c r="AR12" s="149">
        <f>COUNTIFS('DETAIL SALES'!$Q$10:$Q$7501,'FILL RATE MANDATORY STOCK'!E12,'DETAIL SALES'!$AB$10:$AB$7501,"Full",'DETAIL SALES'!$C$10:$C$7501,"18")</f>
        <v>0</v>
      </c>
      <c r="AS12" s="149">
        <f>COUNTIFS('DETAIL SALES'!$Q$10:$Q$7501,'FILL RATE MANDATORY STOCK'!E12,'DETAIL SALES'!$AB$10:$AB$7501,"No",'DETAIL SALES'!$C$10:$C$7501,"18")</f>
        <v>0</v>
      </c>
      <c r="AT12" s="149">
        <f>COUNTIFS('DETAIL SALES'!$Q$10:$Q$7501,'FILL RATE MANDATORY STOCK'!E12,'DETAIL SALES'!$AB$10:$AB$7501,"Full",'DETAIL SALES'!$C$10:$C$7501,"19")</f>
        <v>0</v>
      </c>
      <c r="AU12" s="149">
        <f>COUNTIFS('DETAIL SALES'!$Q$10:$Q$7501,'FILL RATE MANDATORY STOCK'!E12,'DETAIL SALES'!$AB$10:$AB$7501,"No",'DETAIL SALES'!$C$10:$C$7501,"19")</f>
        <v>0</v>
      </c>
      <c r="AV12" s="149">
        <f>COUNTIFS('DETAIL SALES'!$Q$10:$Q$7501,'FILL RATE MANDATORY STOCK'!E12,'DETAIL SALES'!$AB$10:$AB$7501,"Full",'DETAIL SALES'!$C$10:$C$7501,"20")</f>
        <v>0</v>
      </c>
      <c r="AW12" s="149">
        <f>COUNTIFS('DETAIL SALES'!$Q$10:$Q$7501,'FILL RATE MANDATORY STOCK'!E12,'DETAIL SALES'!$AB$10:$AB$7501,"No",'DETAIL SALES'!$C$10:$C$7501,"20")</f>
        <v>0</v>
      </c>
      <c r="AX12" s="316">
        <f>COUNTIFS('DETAIL SALES'!$Q$10:$Q$7501,'FILL RATE MANDATORY STOCK'!E12,'DETAIL SALES'!$AB$10:$AB$7501,"Full",'DETAIL SALES'!$C$10:$C$7501,"21")</f>
        <v>0</v>
      </c>
      <c r="AY12" s="316">
        <f>COUNTIFS('DETAIL SALES'!$Q$10:$Q$7501,'FILL RATE MANDATORY STOCK'!E12,'DETAIL SALES'!$AB$10:$AB$7501,"No",'DETAIL SALES'!$C$10:$C$7501,"21")</f>
        <v>0</v>
      </c>
      <c r="AZ12" s="149">
        <f>COUNTIFS('DETAIL SALES'!$Q$10:$Q$7501,'FILL RATE MANDATORY STOCK'!E12,'DETAIL SALES'!$AB$10:$AB$7501,"Full",'DETAIL SALES'!$C$10:$C$7501,"22")</f>
        <v>0</v>
      </c>
      <c r="BA12" s="149">
        <f>COUNTIFS('DETAIL SALES'!$Q$10:$Q$7501,'FILL RATE MANDATORY STOCK'!E12,'DETAIL SALES'!$AB$10:$AB$7501,"No",'DETAIL SALES'!$C$10:$C$7501,"22")</f>
        <v>0</v>
      </c>
      <c r="BB12" s="149">
        <f>COUNTIFS('DETAIL SALES'!$Q$10:$Q$7501,'FILL RATE MANDATORY STOCK'!E12,'DETAIL SALES'!$AB$10:$AB$7501,"Full",'DETAIL SALES'!$C$10:$C$7501,"23")</f>
        <v>0</v>
      </c>
      <c r="BC12" s="149">
        <f>COUNTIFS('DETAIL SALES'!$Q$10:$Q$7501,'FILL RATE MANDATORY STOCK'!E12,'DETAIL SALES'!$AB$10:$AB$7501,"No",'DETAIL SALES'!$C$10:$C$7501,"23")</f>
        <v>0</v>
      </c>
      <c r="BD12" s="149">
        <f>COUNTIFS('DETAIL SALES'!$Q$10:$Q$7501,'FILL RATE MANDATORY STOCK'!E12,'DETAIL SALES'!$AB$10:$AB$7501,"Full",'DETAIL SALES'!$C$10:$C$7501,"24")</f>
        <v>0</v>
      </c>
      <c r="BE12" s="149">
        <f>COUNTIFS('DETAIL SALES'!$Q$10:$Q$7501,'FILL RATE MANDATORY STOCK'!E12,'DETAIL SALES'!$AB$10:$AB$7501,"No",'DETAIL SALES'!$C$10:$C$7501,"24")</f>
        <v>0</v>
      </c>
      <c r="BF12" s="149">
        <f>COUNTIFS('DETAIL SALES'!$Q$10:$Q$7501,'FILL RATE MANDATORY STOCK'!E12,'DETAIL SALES'!$AB$10:$AB$7501,"Full",'DETAIL SALES'!$C$10:$C$7501,"25")</f>
        <v>0</v>
      </c>
      <c r="BG12" s="149">
        <f>COUNTIFS('DETAIL SALES'!$Q$10:$Q$7501,'FILL RATE MANDATORY STOCK'!E12,'DETAIL SALES'!$AB$10:$AB$7501,"No",'DETAIL SALES'!$C$10:$C$7501,"25")</f>
        <v>0</v>
      </c>
      <c r="BH12" s="149">
        <f>COUNTIFS('DETAIL SALES'!$Q$10:$Q$7501,'FILL RATE MANDATORY STOCK'!E12,'DETAIL SALES'!$AB$10:$AB$7501,"Full",'DETAIL SALES'!$C$10:$C$7501,"26")</f>
        <v>0</v>
      </c>
      <c r="BI12" s="149">
        <f>COUNTIFS('DETAIL SALES'!$Q$10:$Q$7501,'FILL RATE MANDATORY STOCK'!E12,'DETAIL SALES'!$AB$10:$AB$7501,"No",'DETAIL SALES'!$C$10:$C$7501,"26")</f>
        <v>0</v>
      </c>
      <c r="BJ12" s="149">
        <f>COUNTIFS('DETAIL SALES'!$Q$10:$Q$7501,'FILL RATE MANDATORY STOCK'!E12,'DETAIL SALES'!$AB$10:$AB$7501,"Full",'DETAIL SALES'!$C$10:$C$7501,"27")</f>
        <v>0</v>
      </c>
      <c r="BK12" s="149">
        <f>COUNTIFS('DETAIL SALES'!$Q$10:$Q$7501,'FILL RATE MANDATORY STOCK'!E12,'DETAIL SALES'!$AB$10:$AB$7501,"No",'DETAIL SALES'!$C$10:$C$7501,"27")</f>
        <v>0</v>
      </c>
      <c r="BL12" s="316">
        <f>COUNTIFS('DETAIL SALES'!$Q$10:$Q$7501,'FILL RATE MANDATORY STOCK'!E12,'DETAIL SALES'!$AB$10:$AB$7501,"Full",'DETAIL SALES'!$C$10:$C$7501,"28")</f>
        <v>0</v>
      </c>
      <c r="BM12" s="316">
        <f>COUNTIFS('DETAIL SALES'!$Q$10:$Q$7501,'FILL RATE MANDATORY STOCK'!E12,'DETAIL SALES'!$AB$10:$AB$7501,"No",'DETAIL SALES'!$C$10:$C$7501,"28")</f>
        <v>0</v>
      </c>
      <c r="BN12" s="149">
        <f>COUNTIFS('DETAIL SALES'!$Q$10:$Q$7501,'FILL RATE MANDATORY STOCK'!E12,'DETAIL SALES'!$AB$10:$AB$7501,"Full",'DETAIL SALES'!$C$10:$C$7501,"29")</f>
        <v>0</v>
      </c>
      <c r="BO12" s="149">
        <f>COUNTIFS('DETAIL SALES'!$Q$10:$Q$7501,'FILL RATE MANDATORY STOCK'!E12,'DETAIL SALES'!$AB$10:$AB$7501,"No",'DETAIL SALES'!$C$10:$C$7501,"29")</f>
        <v>0</v>
      </c>
      <c r="BP12" s="149">
        <f>COUNTIFS('DETAIL SALES'!$Q$10:$Q$7501,'FILL RATE MANDATORY STOCK'!E12,'DETAIL SALES'!$AB$10:$AB$7501,"Full",'DETAIL SALES'!$C$10:$C$7501,"30")</f>
        <v>0</v>
      </c>
      <c r="BQ12" s="149">
        <f>COUNTIFS('DETAIL SALES'!$Q$10:$Q$7501,'FILL RATE MANDATORY STOCK'!E12,'DETAIL SALES'!$AB$10:$AB$7501,"No",'DETAIL SALES'!$C$10:$C$7501,"30")</f>
        <v>0</v>
      </c>
      <c r="BR12" s="149">
        <f>COUNTIFS('DETAIL SALES'!$Q$10:$Q$7501,'FILL RATE MANDATORY STOCK'!\,'DETAIL SALES'!$AB$10:$AB$7501,"Full",'DETAIL SALES'!$C$10:$C$7501,"31")</f>
        <v>0</v>
      </c>
      <c r="BS12" s="153">
        <f>COUNTIFS('DETAIL SALES'!$Q$10:$Q$7501,'FILL RATE MANDATORY STOCK'!E12,'DETAIL SALES'!$AB$10:$AB$7501,"No",'DETAIL SALES'!$C$10:$C$7501,"31")</f>
        <v>0</v>
      </c>
      <c r="BT12" s="271">
        <f t="shared" si="4"/>
        <v>0</v>
      </c>
      <c r="BU12" s="150">
        <f t="shared" si="5"/>
        <v>0</v>
      </c>
      <c r="BV12" s="150">
        <f t="shared" si="6"/>
        <v>0</v>
      </c>
      <c r="BW12" s="272" t="e">
        <f t="shared" si="7"/>
        <v>#DIV/0!</v>
      </c>
    </row>
    <row r="13" spans="1:75" ht="18.75" customHeight="1">
      <c r="A13" s="780"/>
      <c r="B13" s="100">
        <f t="shared" ref="B13:B14" si="8">B12+1</f>
        <v>4</v>
      </c>
      <c r="C13" s="101" t="s">
        <v>897</v>
      </c>
      <c r="D13" s="103" t="s">
        <v>890</v>
      </c>
      <c r="E13" s="151"/>
      <c r="F13" s="169" t="s">
        <v>451</v>
      </c>
      <c r="G13" s="223">
        <v>20000</v>
      </c>
      <c r="H13" s="152">
        <v>12.7</v>
      </c>
      <c r="I13" s="153">
        <v>0</v>
      </c>
      <c r="J13" s="315">
        <f>COUNTIFS('DETAIL SALES'!$Q$10:$Q$7501,'FILL RATE MANDATORY STOCK'!E13,'DETAIL SALES'!$AB$10:$AB$7501,"Full",'DETAIL SALES'!$C$10:$C$7501,"1")</f>
        <v>0</v>
      </c>
      <c r="K13" s="316">
        <f>COUNTIFS('DETAIL SALES'!$Q$10:$Q$7501,'FILL RATE MANDATORY STOCK'!E13,'DETAIL SALES'!$AB$10:$AB$7501,"No",'DETAIL SALES'!$C$10:$C$7501,"1")</f>
        <v>0</v>
      </c>
      <c r="L13" s="149">
        <f>COUNTIFS('DETAIL SALES'!$Q$10:$Q$7501,'FILL RATE MANDATORY STOCK'!E13,'DETAIL SALES'!$AB$10:$AB$7501,"Full",'DETAIL SALES'!$C$10:$C$7501,"2")</f>
        <v>0</v>
      </c>
      <c r="M13" s="149">
        <f>COUNTIFS('DETAIL SALES'!$Q$10:$Q$7501,'FILL RATE MANDATORY STOCK'!E13,'DETAIL SALES'!$AB$10:$AB$7501,"No",'DETAIL SALES'!$C$10:$C$7501,"2")</f>
        <v>0</v>
      </c>
      <c r="N13" s="149">
        <f>COUNTIFS('DETAIL SALES'!$Q$10:$Q$7501,'FILL RATE MANDATORY STOCK'!E13,'DETAIL SALES'!$AB$10:$AB$7501,"Full",'DETAIL SALES'!$C$10:$C$7501,"3")</f>
        <v>0</v>
      </c>
      <c r="O13" s="149">
        <f>COUNTIFS('DETAIL SALES'!$Q$10:$Q$7501,'FILL RATE MANDATORY STOCK'!E13,'DETAIL SALES'!$AB$10:$AB$7501,"No",'DETAIL SALES'!$C$10:$C$7501,"3")</f>
        <v>0</v>
      </c>
      <c r="P13" s="149">
        <f>COUNTIFS('DETAIL SALES'!$Q$10:$Q$7501,'FILL RATE MANDATORY STOCK'!E13,'DETAIL SALES'!$AB$10:$AB$7501,"Full",'DETAIL SALES'!$C$10:$C$7501,"4")</f>
        <v>0</v>
      </c>
      <c r="Q13" s="149">
        <f>COUNTIFS('DETAIL SALES'!$Q$10:$Q$7501,'FILL RATE MANDATORY STOCK'!E13,'DETAIL SALES'!$AB$10:$AB$7501,"No",'DETAIL SALES'!$C$10:$C$7501,"4")</f>
        <v>0</v>
      </c>
      <c r="R13" s="149">
        <f>COUNTIFS('DETAIL SALES'!$Q$10:$Q$7501,'FILL RATE MANDATORY STOCK'!E13,'DETAIL SALES'!$AB$10:$AB$7501,"Full",'DETAIL SALES'!$C$10:$C$7501,"5")</f>
        <v>0</v>
      </c>
      <c r="S13" s="149">
        <f>COUNTIFS('DETAIL SALES'!$Q$10:$Q$7501,'FILL RATE MANDATORY STOCK'!E13,'DETAIL SALES'!$AB$10:$AB$7501,"No",'DETAIL SALES'!$C$10:$C$7501,"5")</f>
        <v>0</v>
      </c>
      <c r="T13" s="149">
        <f>COUNTIFS('DETAIL SALES'!$Q$10:$Q$7501,'FILL RATE MANDATORY STOCK'!E13,'DETAIL SALES'!$AB$10:$AB$7501,"Full",'DETAIL SALES'!$C$10:$C$7501,"6")</f>
        <v>0</v>
      </c>
      <c r="U13" s="149">
        <f>COUNTIFS('DETAIL SALES'!$Q$10:$Q$7501,'FILL RATE MANDATORY STOCK'!E13,'DETAIL SALES'!$AB$10:$AB$7501,"No",'DETAIL SALES'!$C$10:$C$7501,"6")</f>
        <v>0</v>
      </c>
      <c r="V13" s="316">
        <f>COUNTIFS('DETAIL SALES'!$Q$10:$Q$7501,'FILL RATE MANDATORY STOCK'!E13,'DETAIL SALES'!$AB$10:$AB$7501,"Full",'DETAIL SALES'!$C$10:$C$7501,"7")</f>
        <v>0</v>
      </c>
      <c r="W13" s="316">
        <f>COUNTIFS('DETAIL SALES'!$Q$10:$Q$7501,'FILL RATE MANDATORY STOCK'!E13,'DETAIL SALES'!$AB$10:$AB$7501,"No",'DETAIL SALES'!$C$10:$C$7501,"7")</f>
        <v>0</v>
      </c>
      <c r="X13" s="149">
        <f>COUNTIFS('DETAIL SALES'!$Q$10:$Q$7501,'FILL RATE MANDATORY STOCK'!E13,'DETAIL SALES'!$AB$10:$AB$7501,"Full",'DETAIL SALES'!$C$10:$C$7501,"8")</f>
        <v>0</v>
      </c>
      <c r="Y13" s="149">
        <f>COUNTIFS('DETAIL SALES'!$Q$10:$Q$7501,'FILL RATE MANDATORY STOCK'!E13,'DETAIL SALES'!$AB$10:$AB$7501,"No",'DETAIL SALES'!$C$10:$C$7501,"8")</f>
        <v>0</v>
      </c>
      <c r="Z13" s="149">
        <f>COUNTIFS('DETAIL SALES'!$Q$10:$Q$7501,'FILL RATE MANDATORY STOCK'!E13,'DETAIL SALES'!$AB$10:$AB$7501,"Full",'DETAIL SALES'!$C$10:$C$7501,"9")</f>
        <v>0</v>
      </c>
      <c r="AA13" s="149">
        <f>COUNTIFS('DETAIL SALES'!$Q$10:$Q$7501,'FILL RATE MANDATORY STOCK'!E13,'DETAIL SALES'!$AB$10:$AB$7501,"No",'DETAIL SALES'!$C$10:$C$7501,"9")</f>
        <v>0</v>
      </c>
      <c r="AB13" s="149">
        <f>COUNTIFS('DETAIL SALES'!$Q$10:$Q$7501,'FILL RATE MANDATORY STOCK'!E13,'DETAIL SALES'!$AB$10:$AB$7501,"Full",'DETAIL SALES'!$C$10:$C$7501,"10")</f>
        <v>0</v>
      </c>
      <c r="AC13" s="149">
        <f>COUNTIFS('DETAIL SALES'!$Q$10:$Q$7501,'FILL RATE MANDATORY STOCK'!E13,'DETAIL SALES'!$AB$10:$AB$7501,"No",'DETAIL SALES'!$C$10:$C$7501,"10")</f>
        <v>0</v>
      </c>
      <c r="AD13" s="149">
        <f>COUNTIFS('DETAIL SALES'!$Q$10:$Q$7501,'FILL RATE MANDATORY STOCK'!E13,'DETAIL SALES'!$AB$10:$AB$7501,"Full",'DETAIL SALES'!$C$10:$C$7501,"11")</f>
        <v>0</v>
      </c>
      <c r="AE13" s="149">
        <f>COUNTIFS('DETAIL SALES'!$Q$10:$Q$7501,'FILL RATE MANDATORY STOCK'!E13,'DETAIL SALES'!$AB$10:$AB$7501,"No",'DETAIL SALES'!$C$10:$C$7501,"11")</f>
        <v>0</v>
      </c>
      <c r="AF13" s="149">
        <f>COUNTIFS('DETAIL SALES'!$Q$10:$Q$7501,'FILL RATE MANDATORY STOCK'!E13,'DETAIL SALES'!$AB$10:$AB$7501,"Full",'DETAIL SALES'!$C$10:$C$7501,"12")</f>
        <v>0</v>
      </c>
      <c r="AG13" s="149">
        <f>COUNTIFS('DETAIL SALES'!$Q$10:$Q$7501,'FILL RATE MANDATORY STOCK'!E13,'DETAIL SALES'!$AB$10:$AB$7501,"No",'DETAIL SALES'!$C$10:$C$7501,"12")</f>
        <v>0</v>
      </c>
      <c r="AH13" s="149">
        <f>COUNTIFS('DETAIL SALES'!$Q$10:$Q$7501,'FILL RATE MANDATORY STOCK'!E13,'DETAIL SALES'!$AB$10:$AB$7501,"Full",'DETAIL SALES'!$C$10:$C$7501,"13")</f>
        <v>0</v>
      </c>
      <c r="AI13" s="149">
        <f>COUNTIFS('DETAIL SALES'!$Q$10:$Q$7501,'FILL RATE MANDATORY STOCK'!E13,'DETAIL SALES'!$AB$10:$AB$7501,"No",'DETAIL SALES'!$C$10:$C$7501,"13")</f>
        <v>0</v>
      </c>
      <c r="AJ13" s="316">
        <f>COUNTIFS('DETAIL SALES'!$Q$10:$Q$7501,'FILL RATE MANDATORY STOCK'!E13,'DETAIL SALES'!$AB$10:$AB$7501,"Full",'DETAIL SALES'!$C$10:$C$7501,"14")</f>
        <v>0</v>
      </c>
      <c r="AK13" s="316">
        <f>COUNTIFS('DETAIL SALES'!$Q$10:$Q$7501,'FILL RATE MANDATORY STOCK'!E13,'DETAIL SALES'!$AB$10:$AB$7501,"No",'DETAIL SALES'!$C$10:$C$7501,"14")</f>
        <v>0</v>
      </c>
      <c r="AL13" s="149">
        <f>COUNTIFS('DETAIL SALES'!$Q$10:$Q$7501,'FILL RATE MANDATORY STOCK'!E13,'DETAIL SALES'!$AB$10:$AB$7501,"Full",'DETAIL SALES'!$C$10:$C$7501,"15")</f>
        <v>0</v>
      </c>
      <c r="AM13" s="149">
        <f>COUNTIFS('DETAIL SALES'!$Q$10:$Q$7501,'FILL RATE MANDATORY STOCK'!E13,'DETAIL SALES'!$AB$10:$AB$7501,"No",'DETAIL SALES'!$C$10:$C$7501,"15")</f>
        <v>0</v>
      </c>
      <c r="AN13" s="149">
        <f>COUNTIFS('DETAIL SALES'!$Q$10:$Q$7501,'FILL RATE MANDATORY STOCK'!E13,'DETAIL SALES'!$AB$10:$AB$7501,"Full",'DETAIL SALES'!$C$10:$C$7501,"16")</f>
        <v>0</v>
      </c>
      <c r="AO13" s="149">
        <f>COUNTIFS('DETAIL SALES'!$Q$10:$Q$7501,'FILL RATE MANDATORY STOCK'!E13,'DETAIL SALES'!$AB$10:$AB$7501,"No",'DETAIL SALES'!$C$10:$C$7501,"16")</f>
        <v>0</v>
      </c>
      <c r="AP13" s="149">
        <f>COUNTIFS('DETAIL SALES'!$Q$10:$Q$7501,'FILL RATE MANDATORY STOCK'!E13,'DETAIL SALES'!$AB$10:$AB$7501,"Full",'DETAIL SALES'!$C$10:$C$7501,"17")</f>
        <v>0</v>
      </c>
      <c r="AQ13" s="149">
        <f>COUNTIFS('DETAIL SALES'!$Q$10:$Q$7501,'FILL RATE MANDATORY STOCK'!E13,'DETAIL SALES'!$AB$10:$AB$7501,"No",'DETAIL SALES'!$C$10:$C$7501,"17")</f>
        <v>0</v>
      </c>
      <c r="AR13" s="149">
        <f>COUNTIFS('DETAIL SALES'!$Q$10:$Q$7501,'FILL RATE MANDATORY STOCK'!E13,'DETAIL SALES'!$AB$10:$AB$7501,"Full",'DETAIL SALES'!$C$10:$C$7501,"18")</f>
        <v>0</v>
      </c>
      <c r="AS13" s="149">
        <f>COUNTIFS('DETAIL SALES'!$Q$10:$Q$7501,'FILL RATE MANDATORY STOCK'!E13,'DETAIL SALES'!$AB$10:$AB$7501,"No",'DETAIL SALES'!$C$10:$C$7501,"18")</f>
        <v>0</v>
      </c>
      <c r="AT13" s="149">
        <f>COUNTIFS('DETAIL SALES'!$Q$10:$Q$7501,'FILL RATE MANDATORY STOCK'!E13,'DETAIL SALES'!$AB$10:$AB$7501,"Full",'DETAIL SALES'!$C$10:$C$7501,"19")</f>
        <v>0</v>
      </c>
      <c r="AU13" s="149">
        <f>COUNTIFS('DETAIL SALES'!$Q$10:$Q$7501,'FILL RATE MANDATORY STOCK'!E13,'DETAIL SALES'!$AB$10:$AB$7501,"No",'DETAIL SALES'!$C$10:$C$7501,"19")</f>
        <v>0</v>
      </c>
      <c r="AV13" s="149">
        <f>COUNTIFS('DETAIL SALES'!$Q$10:$Q$7501,'FILL RATE MANDATORY STOCK'!E13,'DETAIL SALES'!$AB$10:$AB$7501,"Full",'DETAIL SALES'!$C$10:$C$7501,"20")</f>
        <v>0</v>
      </c>
      <c r="AW13" s="149">
        <f>COUNTIFS('DETAIL SALES'!$Q$10:$Q$7501,'FILL RATE MANDATORY STOCK'!E13,'DETAIL SALES'!$AB$10:$AB$7501,"No",'DETAIL SALES'!$C$10:$C$7501,"20")</f>
        <v>0</v>
      </c>
      <c r="AX13" s="316">
        <f>COUNTIFS('DETAIL SALES'!$Q$10:$Q$7501,'FILL RATE MANDATORY STOCK'!E13,'DETAIL SALES'!$AB$10:$AB$7501,"Full",'DETAIL SALES'!$C$10:$C$7501,"21")</f>
        <v>0</v>
      </c>
      <c r="AY13" s="316">
        <f>COUNTIFS('DETAIL SALES'!$Q$10:$Q$7501,'FILL RATE MANDATORY STOCK'!E13,'DETAIL SALES'!$AB$10:$AB$7501,"No",'DETAIL SALES'!$C$10:$C$7501,"21")</f>
        <v>0</v>
      </c>
      <c r="AZ13" s="149">
        <f>COUNTIFS('DETAIL SALES'!$Q$10:$Q$7501,'FILL RATE MANDATORY STOCK'!E13,'DETAIL SALES'!$AB$10:$AB$7501,"Full",'DETAIL SALES'!$C$10:$C$7501,"22")</f>
        <v>0</v>
      </c>
      <c r="BA13" s="149">
        <f>COUNTIFS('DETAIL SALES'!$Q$10:$Q$7501,'FILL RATE MANDATORY STOCK'!E13,'DETAIL SALES'!$AB$10:$AB$7501,"No",'DETAIL SALES'!$C$10:$C$7501,"22")</f>
        <v>0</v>
      </c>
      <c r="BB13" s="149">
        <f>COUNTIFS('DETAIL SALES'!$Q$10:$Q$7501,'FILL RATE MANDATORY STOCK'!E13,'DETAIL SALES'!$AB$10:$AB$7501,"Full",'DETAIL SALES'!$C$10:$C$7501,"23")</f>
        <v>0</v>
      </c>
      <c r="BC13" s="149">
        <f>COUNTIFS('DETAIL SALES'!$Q$10:$Q$7501,'FILL RATE MANDATORY STOCK'!E13,'DETAIL SALES'!$AB$10:$AB$7501,"No",'DETAIL SALES'!$C$10:$C$7501,"23")</f>
        <v>0</v>
      </c>
      <c r="BD13" s="149">
        <f>COUNTIFS('DETAIL SALES'!$Q$10:$Q$7501,'FILL RATE MANDATORY STOCK'!E13,'DETAIL SALES'!$AB$10:$AB$7501,"Full",'DETAIL SALES'!$C$10:$C$7501,"24")</f>
        <v>0</v>
      </c>
      <c r="BE13" s="149">
        <f>COUNTIFS('DETAIL SALES'!$Q$10:$Q$7501,'FILL RATE MANDATORY STOCK'!E13,'DETAIL SALES'!$AB$10:$AB$7501,"No",'DETAIL SALES'!$C$10:$C$7501,"24")</f>
        <v>0</v>
      </c>
      <c r="BF13" s="149">
        <f>COUNTIFS('DETAIL SALES'!$Q$10:$Q$7501,'FILL RATE MANDATORY STOCK'!E13,'DETAIL SALES'!$AB$10:$AB$7501,"Full",'DETAIL SALES'!$C$10:$C$7501,"25")</f>
        <v>0</v>
      </c>
      <c r="BG13" s="149">
        <f>COUNTIFS('DETAIL SALES'!$Q$10:$Q$7501,'FILL RATE MANDATORY STOCK'!E13,'DETAIL SALES'!$AB$10:$AB$7501,"No",'DETAIL SALES'!$C$10:$C$7501,"25")</f>
        <v>0</v>
      </c>
      <c r="BH13" s="149">
        <f>COUNTIFS('DETAIL SALES'!$Q$10:$Q$7501,'FILL RATE MANDATORY STOCK'!E13,'DETAIL SALES'!$AB$10:$AB$7501,"Full",'DETAIL SALES'!$C$10:$C$7501,"26")</f>
        <v>0</v>
      </c>
      <c r="BI13" s="149">
        <f>COUNTIFS('DETAIL SALES'!$Q$10:$Q$7501,'FILL RATE MANDATORY STOCK'!E13,'DETAIL SALES'!$AB$10:$AB$7501,"No",'DETAIL SALES'!$C$10:$C$7501,"26")</f>
        <v>0</v>
      </c>
      <c r="BJ13" s="149">
        <f>COUNTIFS('DETAIL SALES'!$Q$10:$Q$7501,'FILL RATE MANDATORY STOCK'!E13,'DETAIL SALES'!$AB$10:$AB$7501,"Full",'DETAIL SALES'!$C$10:$C$7501,"27")</f>
        <v>0</v>
      </c>
      <c r="BK13" s="149">
        <f>COUNTIFS('DETAIL SALES'!$Q$10:$Q$7501,'FILL RATE MANDATORY STOCK'!E13,'DETAIL SALES'!$AB$10:$AB$7501,"No",'DETAIL SALES'!$C$10:$C$7501,"27")</f>
        <v>0</v>
      </c>
      <c r="BL13" s="316">
        <f>COUNTIFS('DETAIL SALES'!$Q$10:$Q$7501,'FILL RATE MANDATORY STOCK'!E13,'DETAIL SALES'!$AB$10:$AB$7501,"Full",'DETAIL SALES'!$C$10:$C$7501,"28")</f>
        <v>0</v>
      </c>
      <c r="BM13" s="316">
        <f>COUNTIFS('DETAIL SALES'!$Q$10:$Q$7501,'FILL RATE MANDATORY STOCK'!E13,'DETAIL SALES'!$AB$10:$AB$7501,"No",'DETAIL SALES'!$C$10:$C$7501,"28")</f>
        <v>0</v>
      </c>
      <c r="BN13" s="149">
        <f>COUNTIFS('DETAIL SALES'!$Q$10:$Q$7501,'FILL RATE MANDATORY STOCK'!E13,'DETAIL SALES'!$AB$10:$AB$7501,"Full",'DETAIL SALES'!$C$10:$C$7501,"29")</f>
        <v>0</v>
      </c>
      <c r="BO13" s="149">
        <f>COUNTIFS('DETAIL SALES'!$Q$10:$Q$7501,'FILL RATE MANDATORY STOCK'!E13,'DETAIL SALES'!$AB$10:$AB$7501,"No",'DETAIL SALES'!$C$10:$C$7501,"29")</f>
        <v>0</v>
      </c>
      <c r="BP13" s="149">
        <f>COUNTIFS('DETAIL SALES'!$Q$10:$Q$7501,'FILL RATE MANDATORY STOCK'!E13,'DETAIL SALES'!$AB$10:$AB$7501,"Full",'DETAIL SALES'!$C$10:$C$7501,"30")</f>
        <v>0</v>
      </c>
      <c r="BQ13" s="149">
        <f>COUNTIFS('DETAIL SALES'!$Q$10:$Q$7501,'FILL RATE MANDATORY STOCK'!E13,'DETAIL SALES'!$AB$10:$AB$7501,"No",'DETAIL SALES'!$C$10:$C$7501,"30")</f>
        <v>0</v>
      </c>
      <c r="BR13" s="149">
        <f>COUNTIFS('DETAIL SALES'!$Q$10:$Q$7501,'FILL RATE MANDATORY STOCK'!\,'DETAIL SALES'!$AB$10:$AB$7501,"Full",'DETAIL SALES'!$C$10:$C$7501,"31")</f>
        <v>0</v>
      </c>
      <c r="BS13" s="153">
        <f>COUNTIFS('DETAIL SALES'!$Q$10:$Q$7501,'FILL RATE MANDATORY STOCK'!E13,'DETAIL SALES'!$AB$10:$AB$7501,"No",'DETAIL SALES'!$C$10:$C$7501,"31")</f>
        <v>0</v>
      </c>
      <c r="BT13" s="271">
        <f t="shared" si="4"/>
        <v>0</v>
      </c>
      <c r="BU13" s="150">
        <f t="shared" si="5"/>
        <v>0</v>
      </c>
      <c r="BV13" s="150">
        <f t="shared" si="6"/>
        <v>0</v>
      </c>
      <c r="BW13" s="272" t="e">
        <f t="shared" si="7"/>
        <v>#DIV/0!</v>
      </c>
    </row>
    <row r="14" spans="1:75" ht="18.75" customHeight="1">
      <c r="A14" s="781"/>
      <c r="B14" s="100">
        <f t="shared" si="8"/>
        <v>5</v>
      </c>
      <c r="C14" s="101" t="s">
        <v>275</v>
      </c>
      <c r="D14" s="103" t="s">
        <v>890</v>
      </c>
      <c r="E14" s="151"/>
      <c r="F14" s="169" t="s">
        <v>451</v>
      </c>
      <c r="G14" s="223">
        <v>60000</v>
      </c>
      <c r="H14" s="152">
        <v>1</v>
      </c>
      <c r="I14" s="153">
        <v>34.666666666666664</v>
      </c>
      <c r="J14" s="315">
        <f>COUNTIFS('DETAIL SALES'!$Q$10:$Q$7501,'FILL RATE MANDATORY STOCK'!E14,'DETAIL SALES'!$AB$10:$AB$7501,"Full",'DETAIL SALES'!$C$10:$C$7501,"1")</f>
        <v>0</v>
      </c>
      <c r="K14" s="316">
        <f>COUNTIFS('DETAIL SALES'!$Q$10:$Q$7501,'FILL RATE MANDATORY STOCK'!E14,'DETAIL SALES'!$AB$10:$AB$7501,"No",'DETAIL SALES'!$C$10:$C$7501,"1")</f>
        <v>0</v>
      </c>
      <c r="L14" s="149">
        <f>COUNTIFS('DETAIL SALES'!$Q$10:$Q$7501,'FILL RATE MANDATORY STOCK'!E14,'DETAIL SALES'!$AB$10:$AB$7501,"Full",'DETAIL SALES'!$C$10:$C$7501,"2")</f>
        <v>0</v>
      </c>
      <c r="M14" s="149">
        <f>COUNTIFS('DETAIL SALES'!$Q$10:$Q$7501,'FILL RATE MANDATORY STOCK'!E14,'DETAIL SALES'!$AB$10:$AB$7501,"No",'DETAIL SALES'!$C$10:$C$7501,"2")</f>
        <v>0</v>
      </c>
      <c r="N14" s="149">
        <f>COUNTIFS('DETAIL SALES'!$Q$10:$Q$7501,'FILL RATE MANDATORY STOCK'!E14,'DETAIL SALES'!$AB$10:$AB$7501,"Full",'DETAIL SALES'!$C$10:$C$7501,"3")</f>
        <v>0</v>
      </c>
      <c r="O14" s="149">
        <f>COUNTIFS('DETAIL SALES'!$Q$10:$Q$7501,'FILL RATE MANDATORY STOCK'!E14,'DETAIL SALES'!$AB$10:$AB$7501,"No",'DETAIL SALES'!$C$10:$C$7501,"3")</f>
        <v>0</v>
      </c>
      <c r="P14" s="149">
        <f>COUNTIFS('DETAIL SALES'!$Q$10:$Q$7501,'FILL RATE MANDATORY STOCK'!E14,'DETAIL SALES'!$AB$10:$AB$7501,"Full",'DETAIL SALES'!$C$10:$C$7501,"4")</f>
        <v>0</v>
      </c>
      <c r="Q14" s="149">
        <f>COUNTIFS('DETAIL SALES'!$Q$10:$Q$7501,'FILL RATE MANDATORY STOCK'!E14,'DETAIL SALES'!$AB$10:$AB$7501,"No",'DETAIL SALES'!$C$10:$C$7501,"4")</f>
        <v>0</v>
      </c>
      <c r="R14" s="149">
        <f>COUNTIFS('DETAIL SALES'!$Q$10:$Q$7501,'FILL RATE MANDATORY STOCK'!E14,'DETAIL SALES'!$AB$10:$AB$7501,"Full",'DETAIL SALES'!$C$10:$C$7501,"5")</f>
        <v>0</v>
      </c>
      <c r="S14" s="149">
        <f>COUNTIFS('DETAIL SALES'!$Q$10:$Q$7501,'FILL RATE MANDATORY STOCK'!E14,'DETAIL SALES'!$AB$10:$AB$7501,"No",'DETAIL SALES'!$C$10:$C$7501,"5")</f>
        <v>0</v>
      </c>
      <c r="T14" s="149">
        <f>COUNTIFS('DETAIL SALES'!$Q$10:$Q$7501,'FILL RATE MANDATORY STOCK'!E14,'DETAIL SALES'!$AB$10:$AB$7501,"Full",'DETAIL SALES'!$C$10:$C$7501,"6")</f>
        <v>0</v>
      </c>
      <c r="U14" s="149">
        <f>COUNTIFS('DETAIL SALES'!$Q$10:$Q$7501,'FILL RATE MANDATORY STOCK'!E14,'DETAIL SALES'!$AB$10:$AB$7501,"No",'DETAIL SALES'!$C$10:$C$7501,"6")</f>
        <v>0</v>
      </c>
      <c r="V14" s="316">
        <f>COUNTIFS('DETAIL SALES'!$Q$10:$Q$7501,'FILL RATE MANDATORY STOCK'!E14,'DETAIL SALES'!$AB$10:$AB$7501,"Full",'DETAIL SALES'!$C$10:$C$7501,"7")</f>
        <v>0</v>
      </c>
      <c r="W14" s="316">
        <f>COUNTIFS('DETAIL SALES'!$Q$10:$Q$7501,'FILL RATE MANDATORY STOCK'!E14,'DETAIL SALES'!$AB$10:$AB$7501,"No",'DETAIL SALES'!$C$10:$C$7501,"7")</f>
        <v>0</v>
      </c>
      <c r="X14" s="149">
        <f>COUNTIFS('DETAIL SALES'!$Q$10:$Q$7501,'FILL RATE MANDATORY STOCK'!E14,'DETAIL SALES'!$AB$10:$AB$7501,"Full",'DETAIL SALES'!$C$10:$C$7501,"8")</f>
        <v>0</v>
      </c>
      <c r="Y14" s="149">
        <f>COUNTIFS('DETAIL SALES'!$Q$10:$Q$7501,'FILL RATE MANDATORY STOCK'!E14,'DETAIL SALES'!$AB$10:$AB$7501,"No",'DETAIL SALES'!$C$10:$C$7501,"8")</f>
        <v>0</v>
      </c>
      <c r="Z14" s="149">
        <f>COUNTIFS('DETAIL SALES'!$Q$10:$Q$7501,'FILL RATE MANDATORY STOCK'!E14,'DETAIL SALES'!$AB$10:$AB$7501,"Full",'DETAIL SALES'!$C$10:$C$7501,"9")</f>
        <v>0</v>
      </c>
      <c r="AA14" s="149">
        <f>COUNTIFS('DETAIL SALES'!$Q$10:$Q$7501,'FILL RATE MANDATORY STOCK'!E14,'DETAIL SALES'!$AB$10:$AB$7501,"No",'DETAIL SALES'!$C$10:$C$7501,"9")</f>
        <v>0</v>
      </c>
      <c r="AB14" s="149">
        <f>COUNTIFS('DETAIL SALES'!$Q$10:$Q$7501,'FILL RATE MANDATORY STOCK'!E14,'DETAIL SALES'!$AB$10:$AB$7501,"Full",'DETAIL SALES'!$C$10:$C$7501,"10")</f>
        <v>0</v>
      </c>
      <c r="AC14" s="149">
        <f>COUNTIFS('DETAIL SALES'!$Q$10:$Q$7501,'FILL RATE MANDATORY STOCK'!E14,'DETAIL SALES'!$AB$10:$AB$7501,"No",'DETAIL SALES'!$C$10:$C$7501,"10")</f>
        <v>0</v>
      </c>
      <c r="AD14" s="149">
        <f>COUNTIFS('DETAIL SALES'!$Q$10:$Q$7501,'FILL RATE MANDATORY STOCK'!E14,'DETAIL SALES'!$AB$10:$AB$7501,"Full",'DETAIL SALES'!$C$10:$C$7501,"11")</f>
        <v>0</v>
      </c>
      <c r="AE14" s="149">
        <f>COUNTIFS('DETAIL SALES'!$Q$10:$Q$7501,'FILL RATE MANDATORY STOCK'!E14,'DETAIL SALES'!$AB$10:$AB$7501,"No",'DETAIL SALES'!$C$10:$C$7501,"11")</f>
        <v>0</v>
      </c>
      <c r="AF14" s="149">
        <f>COUNTIFS('DETAIL SALES'!$Q$10:$Q$7501,'FILL RATE MANDATORY STOCK'!E14,'DETAIL SALES'!$AB$10:$AB$7501,"Full",'DETAIL SALES'!$C$10:$C$7501,"12")</f>
        <v>0</v>
      </c>
      <c r="AG14" s="149">
        <f>COUNTIFS('DETAIL SALES'!$Q$10:$Q$7501,'FILL RATE MANDATORY STOCK'!E14,'DETAIL SALES'!$AB$10:$AB$7501,"No",'DETAIL SALES'!$C$10:$C$7501,"12")</f>
        <v>0</v>
      </c>
      <c r="AH14" s="149">
        <f>COUNTIFS('DETAIL SALES'!$Q$10:$Q$7501,'FILL RATE MANDATORY STOCK'!E14,'DETAIL SALES'!$AB$10:$AB$7501,"Full",'DETAIL SALES'!$C$10:$C$7501,"13")</f>
        <v>0</v>
      </c>
      <c r="AI14" s="149">
        <f>COUNTIFS('DETAIL SALES'!$Q$10:$Q$7501,'FILL RATE MANDATORY STOCK'!E14,'DETAIL SALES'!$AB$10:$AB$7501,"No",'DETAIL SALES'!$C$10:$C$7501,"13")</f>
        <v>0</v>
      </c>
      <c r="AJ14" s="316">
        <f>COUNTIFS('DETAIL SALES'!$Q$10:$Q$7501,'FILL RATE MANDATORY STOCK'!E14,'DETAIL SALES'!$AB$10:$AB$7501,"Full",'DETAIL SALES'!$C$10:$C$7501,"14")</f>
        <v>0</v>
      </c>
      <c r="AK14" s="316">
        <f>COUNTIFS('DETAIL SALES'!$Q$10:$Q$7501,'FILL RATE MANDATORY STOCK'!E14,'DETAIL SALES'!$AB$10:$AB$7501,"No",'DETAIL SALES'!$C$10:$C$7501,"14")</f>
        <v>0</v>
      </c>
      <c r="AL14" s="149">
        <f>COUNTIFS('DETAIL SALES'!$Q$10:$Q$7501,'FILL RATE MANDATORY STOCK'!E14,'DETAIL SALES'!$AB$10:$AB$7501,"Full",'DETAIL SALES'!$C$10:$C$7501,"15")</f>
        <v>0</v>
      </c>
      <c r="AM14" s="149">
        <f>COUNTIFS('DETAIL SALES'!$Q$10:$Q$7501,'FILL RATE MANDATORY STOCK'!E14,'DETAIL SALES'!$AB$10:$AB$7501,"No",'DETAIL SALES'!$C$10:$C$7501,"15")</f>
        <v>0</v>
      </c>
      <c r="AN14" s="149">
        <f>COUNTIFS('DETAIL SALES'!$Q$10:$Q$7501,'FILL RATE MANDATORY STOCK'!E14,'DETAIL SALES'!$AB$10:$AB$7501,"Full",'DETAIL SALES'!$C$10:$C$7501,"16")</f>
        <v>0</v>
      </c>
      <c r="AO14" s="149">
        <f>COUNTIFS('DETAIL SALES'!$Q$10:$Q$7501,'FILL RATE MANDATORY STOCK'!E14,'DETAIL SALES'!$AB$10:$AB$7501,"No",'DETAIL SALES'!$C$10:$C$7501,"16")</f>
        <v>0</v>
      </c>
      <c r="AP14" s="149">
        <f>COUNTIFS('DETAIL SALES'!$Q$10:$Q$7501,'FILL RATE MANDATORY STOCK'!E14,'DETAIL SALES'!$AB$10:$AB$7501,"Full",'DETAIL SALES'!$C$10:$C$7501,"17")</f>
        <v>0</v>
      </c>
      <c r="AQ14" s="149">
        <f>COUNTIFS('DETAIL SALES'!$Q$10:$Q$7501,'FILL RATE MANDATORY STOCK'!E14,'DETAIL SALES'!$AB$10:$AB$7501,"No",'DETAIL SALES'!$C$10:$C$7501,"17")</f>
        <v>0</v>
      </c>
      <c r="AR14" s="149">
        <f>COUNTIFS('DETAIL SALES'!$Q$10:$Q$7501,'FILL RATE MANDATORY STOCK'!E14,'DETAIL SALES'!$AB$10:$AB$7501,"Full",'DETAIL SALES'!$C$10:$C$7501,"18")</f>
        <v>0</v>
      </c>
      <c r="AS14" s="149">
        <f>COUNTIFS('DETAIL SALES'!$Q$10:$Q$7501,'FILL RATE MANDATORY STOCK'!E14,'DETAIL SALES'!$AB$10:$AB$7501,"No",'DETAIL SALES'!$C$10:$C$7501,"18")</f>
        <v>0</v>
      </c>
      <c r="AT14" s="149">
        <f>COUNTIFS('DETAIL SALES'!$Q$10:$Q$7501,'FILL RATE MANDATORY STOCK'!E14,'DETAIL SALES'!$AB$10:$AB$7501,"Full",'DETAIL SALES'!$C$10:$C$7501,"19")</f>
        <v>0</v>
      </c>
      <c r="AU14" s="149">
        <f>COUNTIFS('DETAIL SALES'!$Q$10:$Q$7501,'FILL RATE MANDATORY STOCK'!E14,'DETAIL SALES'!$AB$10:$AB$7501,"No",'DETAIL SALES'!$C$10:$C$7501,"19")</f>
        <v>0</v>
      </c>
      <c r="AV14" s="149">
        <f>COUNTIFS('DETAIL SALES'!$Q$10:$Q$7501,'FILL RATE MANDATORY STOCK'!E14,'DETAIL SALES'!$AB$10:$AB$7501,"Full",'DETAIL SALES'!$C$10:$C$7501,"20")</f>
        <v>0</v>
      </c>
      <c r="AW14" s="149">
        <f>COUNTIFS('DETAIL SALES'!$Q$10:$Q$7501,'FILL RATE MANDATORY STOCK'!E14,'DETAIL SALES'!$AB$10:$AB$7501,"No",'DETAIL SALES'!$C$10:$C$7501,"20")</f>
        <v>0</v>
      </c>
      <c r="AX14" s="316">
        <f>COUNTIFS('DETAIL SALES'!$Q$10:$Q$7501,'FILL RATE MANDATORY STOCK'!E14,'DETAIL SALES'!$AB$10:$AB$7501,"Full",'DETAIL SALES'!$C$10:$C$7501,"21")</f>
        <v>0</v>
      </c>
      <c r="AY14" s="316">
        <f>COUNTIFS('DETAIL SALES'!$Q$10:$Q$7501,'FILL RATE MANDATORY STOCK'!E14,'DETAIL SALES'!$AB$10:$AB$7501,"No",'DETAIL SALES'!$C$10:$C$7501,"21")</f>
        <v>0</v>
      </c>
      <c r="AZ14" s="149">
        <f>COUNTIFS('DETAIL SALES'!$Q$10:$Q$7501,'FILL RATE MANDATORY STOCK'!E14,'DETAIL SALES'!$AB$10:$AB$7501,"Full",'DETAIL SALES'!$C$10:$C$7501,"22")</f>
        <v>0</v>
      </c>
      <c r="BA14" s="149">
        <f>COUNTIFS('DETAIL SALES'!$Q$10:$Q$7501,'FILL RATE MANDATORY STOCK'!E14,'DETAIL SALES'!$AB$10:$AB$7501,"No",'DETAIL SALES'!$C$10:$C$7501,"22")</f>
        <v>0</v>
      </c>
      <c r="BB14" s="149">
        <f>COUNTIFS('DETAIL SALES'!$Q$10:$Q$7501,'FILL RATE MANDATORY STOCK'!E14,'DETAIL SALES'!$AB$10:$AB$7501,"Full",'DETAIL SALES'!$C$10:$C$7501,"23")</f>
        <v>0</v>
      </c>
      <c r="BC14" s="149">
        <f>COUNTIFS('DETAIL SALES'!$Q$10:$Q$7501,'FILL RATE MANDATORY STOCK'!E14,'DETAIL SALES'!$AB$10:$AB$7501,"No",'DETAIL SALES'!$C$10:$C$7501,"23")</f>
        <v>0</v>
      </c>
      <c r="BD14" s="149">
        <f>COUNTIFS('DETAIL SALES'!$Q$10:$Q$7501,'FILL RATE MANDATORY STOCK'!E14,'DETAIL SALES'!$AB$10:$AB$7501,"Full",'DETAIL SALES'!$C$10:$C$7501,"24")</f>
        <v>0</v>
      </c>
      <c r="BE14" s="149">
        <f>COUNTIFS('DETAIL SALES'!$Q$10:$Q$7501,'FILL RATE MANDATORY STOCK'!E14,'DETAIL SALES'!$AB$10:$AB$7501,"No",'DETAIL SALES'!$C$10:$C$7501,"24")</f>
        <v>0</v>
      </c>
      <c r="BF14" s="149">
        <f>COUNTIFS('DETAIL SALES'!$Q$10:$Q$7501,'FILL RATE MANDATORY STOCK'!E14,'DETAIL SALES'!$AB$10:$AB$7501,"Full",'DETAIL SALES'!$C$10:$C$7501,"25")</f>
        <v>0</v>
      </c>
      <c r="BG14" s="149">
        <f>COUNTIFS('DETAIL SALES'!$Q$10:$Q$7501,'FILL RATE MANDATORY STOCK'!E14,'DETAIL SALES'!$AB$10:$AB$7501,"No",'DETAIL SALES'!$C$10:$C$7501,"25")</f>
        <v>0</v>
      </c>
      <c r="BH14" s="149">
        <f>COUNTIFS('DETAIL SALES'!$Q$10:$Q$7501,'FILL RATE MANDATORY STOCK'!E14,'DETAIL SALES'!$AB$10:$AB$7501,"Full",'DETAIL SALES'!$C$10:$C$7501,"26")</f>
        <v>0</v>
      </c>
      <c r="BI14" s="149">
        <f>COUNTIFS('DETAIL SALES'!$Q$10:$Q$7501,'FILL RATE MANDATORY STOCK'!E14,'DETAIL SALES'!$AB$10:$AB$7501,"No",'DETAIL SALES'!$C$10:$C$7501,"26")</f>
        <v>0</v>
      </c>
      <c r="BJ14" s="149">
        <f>COUNTIFS('DETAIL SALES'!$Q$10:$Q$7501,'FILL RATE MANDATORY STOCK'!E14,'DETAIL SALES'!$AB$10:$AB$7501,"Full",'DETAIL SALES'!$C$10:$C$7501,"27")</f>
        <v>0</v>
      </c>
      <c r="BK14" s="149">
        <f>COUNTIFS('DETAIL SALES'!$Q$10:$Q$7501,'FILL RATE MANDATORY STOCK'!E14,'DETAIL SALES'!$AB$10:$AB$7501,"No",'DETAIL SALES'!$C$10:$C$7501,"27")</f>
        <v>0</v>
      </c>
      <c r="BL14" s="316">
        <f>COUNTIFS('DETAIL SALES'!$Q$10:$Q$7501,'FILL RATE MANDATORY STOCK'!E14,'DETAIL SALES'!$AB$10:$AB$7501,"Full",'DETAIL SALES'!$C$10:$C$7501,"28")</f>
        <v>0</v>
      </c>
      <c r="BM14" s="316">
        <f>COUNTIFS('DETAIL SALES'!$Q$10:$Q$7501,'FILL RATE MANDATORY STOCK'!E14,'DETAIL SALES'!$AB$10:$AB$7501,"No",'DETAIL SALES'!$C$10:$C$7501,"28")</f>
        <v>0</v>
      </c>
      <c r="BN14" s="149">
        <f>COUNTIFS('DETAIL SALES'!$Q$10:$Q$7501,'FILL RATE MANDATORY STOCK'!E14,'DETAIL SALES'!$AB$10:$AB$7501,"Full",'DETAIL SALES'!$C$10:$C$7501,"29")</f>
        <v>0</v>
      </c>
      <c r="BO14" s="149">
        <f>COUNTIFS('DETAIL SALES'!$Q$10:$Q$7501,'FILL RATE MANDATORY STOCK'!E14,'DETAIL SALES'!$AB$10:$AB$7501,"No",'DETAIL SALES'!$C$10:$C$7501,"29")</f>
        <v>0</v>
      </c>
      <c r="BP14" s="149">
        <f>COUNTIFS('DETAIL SALES'!$Q$10:$Q$7501,'FILL RATE MANDATORY STOCK'!E14,'DETAIL SALES'!$AB$10:$AB$7501,"Full",'DETAIL SALES'!$C$10:$C$7501,"30")</f>
        <v>0</v>
      </c>
      <c r="BQ14" s="149">
        <f>COUNTIFS('DETAIL SALES'!$Q$10:$Q$7501,'FILL RATE MANDATORY STOCK'!E14,'DETAIL SALES'!$AB$10:$AB$7501,"No",'DETAIL SALES'!$C$10:$C$7501,"30")</f>
        <v>0</v>
      </c>
      <c r="BR14" s="149">
        <f>COUNTIFS('DETAIL SALES'!$Q$10:$Q$7501,'FILL RATE MANDATORY STOCK'!\,'DETAIL SALES'!$AB$10:$AB$7501,"Full",'DETAIL SALES'!$C$10:$C$7501,"31")</f>
        <v>0</v>
      </c>
      <c r="BS14" s="153">
        <f>COUNTIFS('DETAIL SALES'!$Q$10:$Q$7501,'FILL RATE MANDATORY STOCK'!E14,'DETAIL SALES'!$AB$10:$AB$7501,"No",'DETAIL SALES'!$C$10:$C$7501,"31")</f>
        <v>0</v>
      </c>
      <c r="BT14" s="271">
        <f t="shared" si="4"/>
        <v>0</v>
      </c>
      <c r="BU14" s="150">
        <f t="shared" si="5"/>
        <v>0</v>
      </c>
      <c r="BV14" s="150">
        <f t="shared" si="6"/>
        <v>0</v>
      </c>
      <c r="BW14" s="272" t="e">
        <f t="shared" si="7"/>
        <v>#DIV/0!</v>
      </c>
    </row>
    <row r="15" spans="1:75" ht="18.75" customHeight="1">
      <c r="A15" s="781"/>
      <c r="B15" s="100">
        <f>MAX(B9:B14)+1</f>
        <v>6</v>
      </c>
      <c r="C15" s="101" t="s">
        <v>276</v>
      </c>
      <c r="D15" s="103" t="s">
        <v>890</v>
      </c>
      <c r="E15" s="151"/>
      <c r="F15" s="169" t="s">
        <v>449</v>
      </c>
      <c r="G15" s="223">
        <v>60000</v>
      </c>
      <c r="H15" s="152">
        <v>1</v>
      </c>
      <c r="I15" s="153">
        <v>0</v>
      </c>
      <c r="J15" s="315">
        <f>COUNTIFS('DETAIL SALES'!$Q$10:$Q$7501,'FILL RATE MANDATORY STOCK'!E15,'DETAIL SALES'!$AB$10:$AB$7501,"Full",'DETAIL SALES'!$C$10:$C$7501,"1")</f>
        <v>0</v>
      </c>
      <c r="K15" s="316">
        <f>COUNTIFS('DETAIL SALES'!$Q$10:$Q$7501,'FILL RATE MANDATORY STOCK'!E15,'DETAIL SALES'!$AB$10:$AB$7501,"No",'DETAIL SALES'!$C$10:$C$7501,"1")</f>
        <v>0</v>
      </c>
      <c r="L15" s="149">
        <f>COUNTIFS('DETAIL SALES'!$Q$10:$Q$7501,'FILL RATE MANDATORY STOCK'!E15,'DETAIL SALES'!$AB$10:$AB$7501,"Full",'DETAIL SALES'!$C$10:$C$7501,"2")</f>
        <v>0</v>
      </c>
      <c r="M15" s="149">
        <f>COUNTIFS('DETAIL SALES'!$Q$10:$Q$7501,'FILL RATE MANDATORY STOCK'!E15,'DETAIL SALES'!$AB$10:$AB$7501,"No",'DETAIL SALES'!$C$10:$C$7501,"2")</f>
        <v>0</v>
      </c>
      <c r="N15" s="149">
        <f>COUNTIFS('DETAIL SALES'!$Q$10:$Q$7501,'FILL RATE MANDATORY STOCK'!E15,'DETAIL SALES'!$AB$10:$AB$7501,"Full",'DETAIL SALES'!$C$10:$C$7501,"3")</f>
        <v>0</v>
      </c>
      <c r="O15" s="149">
        <f>COUNTIFS('DETAIL SALES'!$Q$10:$Q$7501,'FILL RATE MANDATORY STOCK'!E15,'DETAIL SALES'!$AB$10:$AB$7501,"No",'DETAIL SALES'!$C$10:$C$7501,"3")</f>
        <v>0</v>
      </c>
      <c r="P15" s="149">
        <f>COUNTIFS('DETAIL SALES'!$Q$10:$Q$7501,'FILL RATE MANDATORY STOCK'!E15,'DETAIL SALES'!$AB$10:$AB$7501,"Full",'DETAIL SALES'!$C$10:$C$7501,"4")</f>
        <v>0</v>
      </c>
      <c r="Q15" s="149">
        <f>COUNTIFS('DETAIL SALES'!$Q$10:$Q$7501,'FILL RATE MANDATORY STOCK'!E15,'DETAIL SALES'!$AB$10:$AB$7501,"No",'DETAIL SALES'!$C$10:$C$7501,"4")</f>
        <v>0</v>
      </c>
      <c r="R15" s="149">
        <f>COUNTIFS('DETAIL SALES'!$Q$10:$Q$7501,'FILL RATE MANDATORY STOCK'!E15,'DETAIL SALES'!$AB$10:$AB$7501,"Full",'DETAIL SALES'!$C$10:$C$7501,"5")</f>
        <v>0</v>
      </c>
      <c r="S15" s="149">
        <f>COUNTIFS('DETAIL SALES'!$Q$10:$Q$7501,'FILL RATE MANDATORY STOCK'!E15,'DETAIL SALES'!$AB$10:$AB$7501,"No",'DETAIL SALES'!$C$10:$C$7501,"5")</f>
        <v>0</v>
      </c>
      <c r="T15" s="149">
        <f>COUNTIFS('DETAIL SALES'!$Q$10:$Q$7501,'FILL RATE MANDATORY STOCK'!E15,'DETAIL SALES'!$AB$10:$AB$7501,"Full",'DETAIL SALES'!$C$10:$C$7501,"6")</f>
        <v>0</v>
      </c>
      <c r="U15" s="149">
        <f>COUNTIFS('DETAIL SALES'!$Q$10:$Q$7501,'FILL RATE MANDATORY STOCK'!E15,'DETAIL SALES'!$AB$10:$AB$7501,"No",'DETAIL SALES'!$C$10:$C$7501,"6")</f>
        <v>0</v>
      </c>
      <c r="V15" s="316">
        <f>COUNTIFS('DETAIL SALES'!$Q$10:$Q$7501,'FILL RATE MANDATORY STOCK'!E15,'DETAIL SALES'!$AB$10:$AB$7501,"Full",'DETAIL SALES'!$C$10:$C$7501,"7")</f>
        <v>0</v>
      </c>
      <c r="W15" s="316">
        <f>COUNTIFS('DETAIL SALES'!$Q$10:$Q$7501,'FILL RATE MANDATORY STOCK'!E15,'DETAIL SALES'!$AB$10:$AB$7501,"No",'DETAIL SALES'!$C$10:$C$7501,"7")</f>
        <v>0</v>
      </c>
      <c r="X15" s="149">
        <f>COUNTIFS('DETAIL SALES'!$Q$10:$Q$7501,'FILL RATE MANDATORY STOCK'!E15,'DETAIL SALES'!$AB$10:$AB$7501,"Full",'DETAIL SALES'!$C$10:$C$7501,"8")</f>
        <v>0</v>
      </c>
      <c r="Y15" s="149">
        <f>COUNTIFS('DETAIL SALES'!$Q$10:$Q$7501,'FILL RATE MANDATORY STOCK'!E15,'DETAIL SALES'!$AB$10:$AB$7501,"No",'DETAIL SALES'!$C$10:$C$7501,"8")</f>
        <v>0</v>
      </c>
      <c r="Z15" s="149">
        <f>COUNTIFS('DETAIL SALES'!$Q$10:$Q$7501,'FILL RATE MANDATORY STOCK'!E15,'DETAIL SALES'!$AB$10:$AB$7501,"Full",'DETAIL SALES'!$C$10:$C$7501,"9")</f>
        <v>0</v>
      </c>
      <c r="AA15" s="149">
        <f>COUNTIFS('DETAIL SALES'!$Q$10:$Q$7501,'FILL RATE MANDATORY STOCK'!E15,'DETAIL SALES'!$AB$10:$AB$7501,"No",'DETAIL SALES'!$C$10:$C$7501,"9")</f>
        <v>0</v>
      </c>
      <c r="AB15" s="149">
        <f>COUNTIFS('DETAIL SALES'!$Q$10:$Q$7501,'FILL RATE MANDATORY STOCK'!E15,'DETAIL SALES'!$AB$10:$AB$7501,"Full",'DETAIL SALES'!$C$10:$C$7501,"10")</f>
        <v>0</v>
      </c>
      <c r="AC15" s="149">
        <f>COUNTIFS('DETAIL SALES'!$Q$10:$Q$7501,'FILL RATE MANDATORY STOCK'!E15,'DETAIL SALES'!$AB$10:$AB$7501,"No",'DETAIL SALES'!$C$10:$C$7501,"10")</f>
        <v>0</v>
      </c>
      <c r="AD15" s="149">
        <f>COUNTIFS('DETAIL SALES'!$Q$10:$Q$7501,'FILL RATE MANDATORY STOCK'!E15,'DETAIL SALES'!$AB$10:$AB$7501,"Full",'DETAIL SALES'!$C$10:$C$7501,"11")</f>
        <v>0</v>
      </c>
      <c r="AE15" s="149">
        <f>COUNTIFS('DETAIL SALES'!$Q$10:$Q$7501,'FILL RATE MANDATORY STOCK'!E15,'DETAIL SALES'!$AB$10:$AB$7501,"No",'DETAIL SALES'!$C$10:$C$7501,"11")</f>
        <v>0</v>
      </c>
      <c r="AF15" s="149">
        <f>COUNTIFS('DETAIL SALES'!$Q$10:$Q$7501,'FILL RATE MANDATORY STOCK'!E15,'DETAIL SALES'!$AB$10:$AB$7501,"Full",'DETAIL SALES'!$C$10:$C$7501,"12")</f>
        <v>0</v>
      </c>
      <c r="AG15" s="149">
        <f>COUNTIFS('DETAIL SALES'!$Q$10:$Q$7501,'FILL RATE MANDATORY STOCK'!E15,'DETAIL SALES'!$AB$10:$AB$7501,"No",'DETAIL SALES'!$C$10:$C$7501,"12")</f>
        <v>0</v>
      </c>
      <c r="AH15" s="149">
        <f>COUNTIFS('DETAIL SALES'!$Q$10:$Q$7501,'FILL RATE MANDATORY STOCK'!E15,'DETAIL SALES'!$AB$10:$AB$7501,"Full",'DETAIL SALES'!$C$10:$C$7501,"13")</f>
        <v>0</v>
      </c>
      <c r="AI15" s="149">
        <f>COUNTIFS('DETAIL SALES'!$Q$10:$Q$7501,'FILL RATE MANDATORY STOCK'!E15,'DETAIL SALES'!$AB$10:$AB$7501,"No",'DETAIL SALES'!$C$10:$C$7501,"13")</f>
        <v>0</v>
      </c>
      <c r="AJ15" s="316">
        <f>COUNTIFS('DETAIL SALES'!$Q$10:$Q$7501,'FILL RATE MANDATORY STOCK'!E15,'DETAIL SALES'!$AB$10:$AB$7501,"Full",'DETAIL SALES'!$C$10:$C$7501,"14")</f>
        <v>0</v>
      </c>
      <c r="AK15" s="316">
        <f>COUNTIFS('DETAIL SALES'!$Q$10:$Q$7501,'FILL RATE MANDATORY STOCK'!E15,'DETAIL SALES'!$AB$10:$AB$7501,"No",'DETAIL SALES'!$C$10:$C$7501,"14")</f>
        <v>0</v>
      </c>
      <c r="AL15" s="149">
        <f>COUNTIFS('DETAIL SALES'!$Q$10:$Q$7501,'FILL RATE MANDATORY STOCK'!E15,'DETAIL SALES'!$AB$10:$AB$7501,"Full",'DETAIL SALES'!$C$10:$C$7501,"15")</f>
        <v>0</v>
      </c>
      <c r="AM15" s="149">
        <f>COUNTIFS('DETAIL SALES'!$Q$10:$Q$7501,'FILL RATE MANDATORY STOCK'!E15,'DETAIL SALES'!$AB$10:$AB$7501,"No",'DETAIL SALES'!$C$10:$C$7501,"15")</f>
        <v>0</v>
      </c>
      <c r="AN15" s="149">
        <f>COUNTIFS('DETAIL SALES'!$Q$10:$Q$7501,'FILL RATE MANDATORY STOCK'!E15,'DETAIL SALES'!$AB$10:$AB$7501,"Full",'DETAIL SALES'!$C$10:$C$7501,"16")</f>
        <v>0</v>
      </c>
      <c r="AO15" s="149">
        <f>COUNTIFS('DETAIL SALES'!$Q$10:$Q$7501,'FILL RATE MANDATORY STOCK'!E15,'DETAIL SALES'!$AB$10:$AB$7501,"No",'DETAIL SALES'!$C$10:$C$7501,"16")</f>
        <v>0</v>
      </c>
      <c r="AP15" s="149">
        <f>COUNTIFS('DETAIL SALES'!$Q$10:$Q$7501,'FILL RATE MANDATORY STOCK'!E15,'DETAIL SALES'!$AB$10:$AB$7501,"Full",'DETAIL SALES'!$C$10:$C$7501,"17")</f>
        <v>0</v>
      </c>
      <c r="AQ15" s="149">
        <f>COUNTIFS('DETAIL SALES'!$Q$10:$Q$7501,'FILL RATE MANDATORY STOCK'!E15,'DETAIL SALES'!$AB$10:$AB$7501,"No",'DETAIL SALES'!$C$10:$C$7501,"17")</f>
        <v>0</v>
      </c>
      <c r="AR15" s="149">
        <f>COUNTIFS('DETAIL SALES'!$Q$10:$Q$7501,'FILL RATE MANDATORY STOCK'!E15,'DETAIL SALES'!$AB$10:$AB$7501,"Full",'DETAIL SALES'!$C$10:$C$7501,"18")</f>
        <v>0</v>
      </c>
      <c r="AS15" s="149">
        <f>COUNTIFS('DETAIL SALES'!$Q$10:$Q$7501,'FILL RATE MANDATORY STOCK'!E15,'DETAIL SALES'!$AB$10:$AB$7501,"No",'DETAIL SALES'!$C$10:$C$7501,"18")</f>
        <v>0</v>
      </c>
      <c r="AT15" s="149">
        <f>COUNTIFS('DETAIL SALES'!$Q$10:$Q$7501,'FILL RATE MANDATORY STOCK'!E15,'DETAIL SALES'!$AB$10:$AB$7501,"Full",'DETAIL SALES'!$C$10:$C$7501,"19")</f>
        <v>0</v>
      </c>
      <c r="AU15" s="149">
        <f>COUNTIFS('DETAIL SALES'!$Q$10:$Q$7501,'FILL RATE MANDATORY STOCK'!E15,'DETAIL SALES'!$AB$10:$AB$7501,"No",'DETAIL SALES'!$C$10:$C$7501,"19")</f>
        <v>0</v>
      </c>
      <c r="AV15" s="149">
        <f>COUNTIFS('DETAIL SALES'!$Q$10:$Q$7501,'FILL RATE MANDATORY STOCK'!E15,'DETAIL SALES'!$AB$10:$AB$7501,"Full",'DETAIL SALES'!$C$10:$C$7501,"20")</f>
        <v>0</v>
      </c>
      <c r="AW15" s="149">
        <f>COUNTIFS('DETAIL SALES'!$Q$10:$Q$7501,'FILL RATE MANDATORY STOCK'!E15,'DETAIL SALES'!$AB$10:$AB$7501,"No",'DETAIL SALES'!$C$10:$C$7501,"20")</f>
        <v>0</v>
      </c>
      <c r="AX15" s="316">
        <f>COUNTIFS('DETAIL SALES'!$Q$10:$Q$7501,'FILL RATE MANDATORY STOCK'!E15,'DETAIL SALES'!$AB$10:$AB$7501,"Full",'DETAIL SALES'!$C$10:$C$7501,"21")</f>
        <v>0</v>
      </c>
      <c r="AY15" s="316">
        <f>COUNTIFS('DETAIL SALES'!$Q$10:$Q$7501,'FILL RATE MANDATORY STOCK'!E15,'DETAIL SALES'!$AB$10:$AB$7501,"No",'DETAIL SALES'!$C$10:$C$7501,"21")</f>
        <v>0</v>
      </c>
      <c r="AZ15" s="149">
        <f>COUNTIFS('DETAIL SALES'!$Q$10:$Q$7501,'FILL RATE MANDATORY STOCK'!E15,'DETAIL SALES'!$AB$10:$AB$7501,"Full",'DETAIL SALES'!$C$10:$C$7501,"22")</f>
        <v>0</v>
      </c>
      <c r="BA15" s="149">
        <f>COUNTIFS('DETAIL SALES'!$Q$10:$Q$7501,'FILL RATE MANDATORY STOCK'!E15,'DETAIL SALES'!$AB$10:$AB$7501,"No",'DETAIL SALES'!$C$10:$C$7501,"22")</f>
        <v>0</v>
      </c>
      <c r="BB15" s="149">
        <f>COUNTIFS('DETAIL SALES'!$Q$10:$Q$7501,'FILL RATE MANDATORY STOCK'!E15,'DETAIL SALES'!$AB$10:$AB$7501,"Full",'DETAIL SALES'!$C$10:$C$7501,"23")</f>
        <v>0</v>
      </c>
      <c r="BC15" s="149">
        <f>COUNTIFS('DETAIL SALES'!$Q$10:$Q$7501,'FILL RATE MANDATORY STOCK'!E15,'DETAIL SALES'!$AB$10:$AB$7501,"No",'DETAIL SALES'!$C$10:$C$7501,"23")</f>
        <v>0</v>
      </c>
      <c r="BD15" s="149">
        <f>COUNTIFS('DETAIL SALES'!$Q$10:$Q$7501,'FILL RATE MANDATORY STOCK'!E15,'DETAIL SALES'!$AB$10:$AB$7501,"Full",'DETAIL SALES'!$C$10:$C$7501,"24")</f>
        <v>0</v>
      </c>
      <c r="BE15" s="149">
        <f>COUNTIFS('DETAIL SALES'!$Q$10:$Q$7501,'FILL RATE MANDATORY STOCK'!E15,'DETAIL SALES'!$AB$10:$AB$7501,"No",'DETAIL SALES'!$C$10:$C$7501,"24")</f>
        <v>0</v>
      </c>
      <c r="BF15" s="149">
        <f>COUNTIFS('DETAIL SALES'!$Q$10:$Q$7501,'FILL RATE MANDATORY STOCK'!E15,'DETAIL SALES'!$AB$10:$AB$7501,"Full",'DETAIL SALES'!$C$10:$C$7501,"25")</f>
        <v>0</v>
      </c>
      <c r="BG15" s="149">
        <f>COUNTIFS('DETAIL SALES'!$Q$10:$Q$7501,'FILL RATE MANDATORY STOCK'!E15,'DETAIL SALES'!$AB$10:$AB$7501,"No",'DETAIL SALES'!$C$10:$C$7501,"25")</f>
        <v>0</v>
      </c>
      <c r="BH15" s="149">
        <f>COUNTIFS('DETAIL SALES'!$Q$10:$Q$7501,'FILL RATE MANDATORY STOCK'!E15,'DETAIL SALES'!$AB$10:$AB$7501,"Full",'DETAIL SALES'!$C$10:$C$7501,"26")</f>
        <v>0</v>
      </c>
      <c r="BI15" s="149">
        <f>COUNTIFS('DETAIL SALES'!$Q$10:$Q$7501,'FILL RATE MANDATORY STOCK'!E15,'DETAIL SALES'!$AB$10:$AB$7501,"No",'DETAIL SALES'!$C$10:$C$7501,"26")</f>
        <v>0</v>
      </c>
      <c r="BJ15" s="149">
        <f>COUNTIFS('DETAIL SALES'!$Q$10:$Q$7501,'FILL RATE MANDATORY STOCK'!E15,'DETAIL SALES'!$AB$10:$AB$7501,"Full",'DETAIL SALES'!$C$10:$C$7501,"27")</f>
        <v>0</v>
      </c>
      <c r="BK15" s="149">
        <f>COUNTIFS('DETAIL SALES'!$Q$10:$Q$7501,'FILL RATE MANDATORY STOCK'!E15,'DETAIL SALES'!$AB$10:$AB$7501,"No",'DETAIL SALES'!$C$10:$C$7501,"27")</f>
        <v>0</v>
      </c>
      <c r="BL15" s="316">
        <f>COUNTIFS('DETAIL SALES'!$Q$10:$Q$7501,'FILL RATE MANDATORY STOCK'!E15,'DETAIL SALES'!$AB$10:$AB$7501,"Full",'DETAIL SALES'!$C$10:$C$7501,"28")</f>
        <v>0</v>
      </c>
      <c r="BM15" s="316">
        <f>COUNTIFS('DETAIL SALES'!$Q$10:$Q$7501,'FILL RATE MANDATORY STOCK'!E15,'DETAIL SALES'!$AB$10:$AB$7501,"No",'DETAIL SALES'!$C$10:$C$7501,"28")</f>
        <v>0</v>
      </c>
      <c r="BN15" s="149">
        <f>COUNTIFS('DETAIL SALES'!$Q$10:$Q$7501,'FILL RATE MANDATORY STOCK'!E15,'DETAIL SALES'!$AB$10:$AB$7501,"Full",'DETAIL SALES'!$C$10:$C$7501,"29")</f>
        <v>0</v>
      </c>
      <c r="BO15" s="149">
        <f>COUNTIFS('DETAIL SALES'!$Q$10:$Q$7501,'FILL RATE MANDATORY STOCK'!E15,'DETAIL SALES'!$AB$10:$AB$7501,"No",'DETAIL SALES'!$C$10:$C$7501,"29")</f>
        <v>0</v>
      </c>
      <c r="BP15" s="149">
        <f>COUNTIFS('DETAIL SALES'!$Q$10:$Q$7501,'FILL RATE MANDATORY STOCK'!E15,'DETAIL SALES'!$AB$10:$AB$7501,"Full",'DETAIL SALES'!$C$10:$C$7501,"30")</f>
        <v>0</v>
      </c>
      <c r="BQ15" s="149">
        <f>COUNTIFS('DETAIL SALES'!$Q$10:$Q$7501,'FILL RATE MANDATORY STOCK'!E15,'DETAIL SALES'!$AB$10:$AB$7501,"No",'DETAIL SALES'!$C$10:$C$7501,"30")</f>
        <v>0</v>
      </c>
      <c r="BR15" s="149">
        <f>COUNTIFS('DETAIL SALES'!$Q$10:$Q$7501,'FILL RATE MANDATORY STOCK'!\,'DETAIL SALES'!$AB$10:$AB$7501,"Full",'DETAIL SALES'!$C$10:$C$7501,"31")</f>
        <v>0</v>
      </c>
      <c r="BS15" s="153">
        <f>COUNTIFS('DETAIL SALES'!$Q$10:$Q$7501,'FILL RATE MANDATORY STOCK'!E15,'DETAIL SALES'!$AB$10:$AB$7501,"No",'DETAIL SALES'!$C$10:$C$7501,"31")</f>
        <v>0</v>
      </c>
      <c r="BT15" s="271">
        <f t="shared" si="4"/>
        <v>0</v>
      </c>
      <c r="BU15" s="150">
        <f t="shared" si="5"/>
        <v>0</v>
      </c>
      <c r="BV15" s="150">
        <f t="shared" si="6"/>
        <v>0</v>
      </c>
      <c r="BW15" s="272" t="e">
        <f t="shared" si="7"/>
        <v>#DIV/0!</v>
      </c>
    </row>
    <row r="16" spans="1:75" ht="18.75" customHeight="1">
      <c r="A16" s="781"/>
      <c r="B16" s="100">
        <f>MAX(B10:B15)+1</f>
        <v>7</v>
      </c>
      <c r="C16" s="101" t="s">
        <v>278</v>
      </c>
      <c r="D16" s="103" t="s">
        <v>890</v>
      </c>
      <c r="E16" s="151"/>
      <c r="F16" s="169" t="s">
        <v>451</v>
      </c>
      <c r="G16" s="223" t="s">
        <v>279</v>
      </c>
      <c r="H16" s="152">
        <v>13</v>
      </c>
      <c r="I16" s="153">
        <v>0</v>
      </c>
      <c r="J16" s="315">
        <f>COUNTIFS('DETAIL SALES'!$Q$10:$Q$7501,'FILL RATE MANDATORY STOCK'!E16,'DETAIL SALES'!$AB$10:$AB$7501,"Full",'DETAIL SALES'!$C$10:$C$7501,"1")</f>
        <v>0</v>
      </c>
      <c r="K16" s="316">
        <f>COUNTIFS('DETAIL SALES'!$Q$10:$Q$7501,'FILL RATE MANDATORY STOCK'!E16,'DETAIL SALES'!$AB$10:$AB$7501,"No",'DETAIL SALES'!$C$10:$C$7501,"1")</f>
        <v>0</v>
      </c>
      <c r="L16" s="149">
        <f>COUNTIFS('DETAIL SALES'!$Q$10:$Q$7501,'FILL RATE MANDATORY STOCK'!E16,'DETAIL SALES'!$AB$10:$AB$7501,"Full",'DETAIL SALES'!$C$10:$C$7501,"2")</f>
        <v>0</v>
      </c>
      <c r="M16" s="149">
        <f>COUNTIFS('DETAIL SALES'!$Q$10:$Q$7501,'FILL RATE MANDATORY STOCK'!E16,'DETAIL SALES'!$AB$10:$AB$7501,"No",'DETAIL SALES'!$C$10:$C$7501,"2")</f>
        <v>0</v>
      </c>
      <c r="N16" s="149">
        <f>COUNTIFS('DETAIL SALES'!$Q$10:$Q$7501,'FILL RATE MANDATORY STOCK'!E16,'DETAIL SALES'!$AB$10:$AB$7501,"Full",'DETAIL SALES'!$C$10:$C$7501,"3")</f>
        <v>0</v>
      </c>
      <c r="O16" s="149">
        <f>COUNTIFS('DETAIL SALES'!$Q$10:$Q$7501,'FILL RATE MANDATORY STOCK'!E16,'DETAIL SALES'!$AB$10:$AB$7501,"No",'DETAIL SALES'!$C$10:$C$7501,"3")</f>
        <v>0</v>
      </c>
      <c r="P16" s="149">
        <f>COUNTIFS('DETAIL SALES'!$Q$10:$Q$7501,'FILL RATE MANDATORY STOCK'!E16,'DETAIL SALES'!$AB$10:$AB$7501,"Full",'DETAIL SALES'!$C$10:$C$7501,"4")</f>
        <v>0</v>
      </c>
      <c r="Q16" s="149">
        <f>COUNTIFS('DETAIL SALES'!$Q$10:$Q$7501,'FILL RATE MANDATORY STOCK'!E16,'DETAIL SALES'!$AB$10:$AB$7501,"No",'DETAIL SALES'!$C$10:$C$7501,"4")</f>
        <v>0</v>
      </c>
      <c r="R16" s="149">
        <f>COUNTIFS('DETAIL SALES'!$Q$10:$Q$7501,'FILL RATE MANDATORY STOCK'!E16,'DETAIL SALES'!$AB$10:$AB$7501,"Full",'DETAIL SALES'!$C$10:$C$7501,"5")</f>
        <v>0</v>
      </c>
      <c r="S16" s="149">
        <f>COUNTIFS('DETAIL SALES'!$Q$10:$Q$7501,'FILL RATE MANDATORY STOCK'!E16,'DETAIL SALES'!$AB$10:$AB$7501,"No",'DETAIL SALES'!$C$10:$C$7501,"5")</f>
        <v>0</v>
      </c>
      <c r="T16" s="149">
        <f>COUNTIFS('DETAIL SALES'!$Q$10:$Q$7501,'FILL RATE MANDATORY STOCK'!E16,'DETAIL SALES'!$AB$10:$AB$7501,"Full",'DETAIL SALES'!$C$10:$C$7501,"6")</f>
        <v>0</v>
      </c>
      <c r="U16" s="149">
        <f>COUNTIFS('DETAIL SALES'!$Q$10:$Q$7501,'FILL RATE MANDATORY STOCK'!E16,'DETAIL SALES'!$AB$10:$AB$7501,"No",'DETAIL SALES'!$C$10:$C$7501,"6")</f>
        <v>0</v>
      </c>
      <c r="V16" s="316">
        <f>COUNTIFS('DETAIL SALES'!$Q$10:$Q$7501,'FILL RATE MANDATORY STOCK'!E16,'DETAIL SALES'!$AB$10:$AB$7501,"Full",'DETAIL SALES'!$C$10:$C$7501,"7")</f>
        <v>0</v>
      </c>
      <c r="W16" s="316">
        <f>COUNTIFS('DETAIL SALES'!$Q$10:$Q$7501,'FILL RATE MANDATORY STOCK'!E16,'DETAIL SALES'!$AB$10:$AB$7501,"No",'DETAIL SALES'!$C$10:$C$7501,"7")</f>
        <v>0</v>
      </c>
      <c r="X16" s="149">
        <f>COUNTIFS('DETAIL SALES'!$Q$10:$Q$7501,'FILL RATE MANDATORY STOCK'!E16,'DETAIL SALES'!$AB$10:$AB$7501,"Full",'DETAIL SALES'!$C$10:$C$7501,"8")</f>
        <v>0</v>
      </c>
      <c r="Y16" s="149">
        <f>COUNTIFS('DETAIL SALES'!$Q$10:$Q$7501,'FILL RATE MANDATORY STOCK'!E16,'DETAIL SALES'!$AB$10:$AB$7501,"No",'DETAIL SALES'!$C$10:$C$7501,"8")</f>
        <v>0</v>
      </c>
      <c r="Z16" s="149">
        <f>COUNTIFS('DETAIL SALES'!$Q$10:$Q$7501,'FILL RATE MANDATORY STOCK'!E16,'DETAIL SALES'!$AB$10:$AB$7501,"Full",'DETAIL SALES'!$C$10:$C$7501,"9")</f>
        <v>0</v>
      </c>
      <c r="AA16" s="149">
        <f>COUNTIFS('DETAIL SALES'!$Q$10:$Q$7501,'FILL RATE MANDATORY STOCK'!E16,'DETAIL SALES'!$AB$10:$AB$7501,"No",'DETAIL SALES'!$C$10:$C$7501,"9")</f>
        <v>0</v>
      </c>
      <c r="AB16" s="149">
        <f>COUNTIFS('DETAIL SALES'!$Q$10:$Q$7501,'FILL RATE MANDATORY STOCK'!E16,'DETAIL SALES'!$AB$10:$AB$7501,"Full",'DETAIL SALES'!$C$10:$C$7501,"10")</f>
        <v>0</v>
      </c>
      <c r="AC16" s="149">
        <f>COUNTIFS('DETAIL SALES'!$Q$10:$Q$7501,'FILL RATE MANDATORY STOCK'!E16,'DETAIL SALES'!$AB$10:$AB$7501,"No",'DETAIL SALES'!$C$10:$C$7501,"10")</f>
        <v>0</v>
      </c>
      <c r="AD16" s="149">
        <f>COUNTIFS('DETAIL SALES'!$Q$10:$Q$7501,'FILL RATE MANDATORY STOCK'!E16,'DETAIL SALES'!$AB$10:$AB$7501,"Full",'DETAIL SALES'!$C$10:$C$7501,"11")</f>
        <v>0</v>
      </c>
      <c r="AE16" s="149">
        <f>COUNTIFS('DETAIL SALES'!$Q$10:$Q$7501,'FILL RATE MANDATORY STOCK'!E16,'DETAIL SALES'!$AB$10:$AB$7501,"No",'DETAIL SALES'!$C$10:$C$7501,"11")</f>
        <v>0</v>
      </c>
      <c r="AF16" s="149">
        <f>COUNTIFS('DETAIL SALES'!$Q$10:$Q$7501,'FILL RATE MANDATORY STOCK'!E16,'DETAIL SALES'!$AB$10:$AB$7501,"Full",'DETAIL SALES'!$C$10:$C$7501,"12")</f>
        <v>0</v>
      </c>
      <c r="AG16" s="149">
        <f>COUNTIFS('DETAIL SALES'!$Q$10:$Q$7501,'FILL RATE MANDATORY STOCK'!E16,'DETAIL SALES'!$AB$10:$AB$7501,"No",'DETAIL SALES'!$C$10:$C$7501,"12")</f>
        <v>0</v>
      </c>
      <c r="AH16" s="149">
        <f>COUNTIFS('DETAIL SALES'!$Q$10:$Q$7501,'FILL RATE MANDATORY STOCK'!E16,'DETAIL SALES'!$AB$10:$AB$7501,"Full",'DETAIL SALES'!$C$10:$C$7501,"13")</f>
        <v>0</v>
      </c>
      <c r="AI16" s="149">
        <f>COUNTIFS('DETAIL SALES'!$Q$10:$Q$7501,'FILL RATE MANDATORY STOCK'!E16,'DETAIL SALES'!$AB$10:$AB$7501,"No",'DETAIL SALES'!$C$10:$C$7501,"13")</f>
        <v>0</v>
      </c>
      <c r="AJ16" s="316">
        <f>COUNTIFS('DETAIL SALES'!$Q$10:$Q$7501,'FILL RATE MANDATORY STOCK'!E16,'DETAIL SALES'!$AB$10:$AB$7501,"Full",'DETAIL SALES'!$C$10:$C$7501,"14")</f>
        <v>0</v>
      </c>
      <c r="AK16" s="316">
        <f>COUNTIFS('DETAIL SALES'!$Q$10:$Q$7501,'FILL RATE MANDATORY STOCK'!E16,'DETAIL SALES'!$AB$10:$AB$7501,"No",'DETAIL SALES'!$C$10:$C$7501,"14")</f>
        <v>0</v>
      </c>
      <c r="AL16" s="149">
        <f>COUNTIFS('DETAIL SALES'!$Q$10:$Q$7501,'FILL RATE MANDATORY STOCK'!E16,'DETAIL SALES'!$AB$10:$AB$7501,"Full",'DETAIL SALES'!$C$10:$C$7501,"15")</f>
        <v>0</v>
      </c>
      <c r="AM16" s="149">
        <f>COUNTIFS('DETAIL SALES'!$Q$10:$Q$7501,'FILL RATE MANDATORY STOCK'!E16,'DETAIL SALES'!$AB$10:$AB$7501,"No",'DETAIL SALES'!$C$10:$C$7501,"15")</f>
        <v>0</v>
      </c>
      <c r="AN16" s="149">
        <f>COUNTIFS('DETAIL SALES'!$Q$10:$Q$7501,'FILL RATE MANDATORY STOCK'!E16,'DETAIL SALES'!$AB$10:$AB$7501,"Full",'DETAIL SALES'!$C$10:$C$7501,"16")</f>
        <v>0</v>
      </c>
      <c r="AO16" s="149">
        <f>COUNTIFS('DETAIL SALES'!$Q$10:$Q$7501,'FILL RATE MANDATORY STOCK'!E16,'DETAIL SALES'!$AB$10:$AB$7501,"No",'DETAIL SALES'!$C$10:$C$7501,"16")</f>
        <v>0</v>
      </c>
      <c r="AP16" s="149">
        <f>COUNTIFS('DETAIL SALES'!$Q$10:$Q$7501,'FILL RATE MANDATORY STOCK'!E16,'DETAIL SALES'!$AB$10:$AB$7501,"Full",'DETAIL SALES'!$C$10:$C$7501,"17")</f>
        <v>0</v>
      </c>
      <c r="AQ16" s="149">
        <f>COUNTIFS('DETAIL SALES'!$Q$10:$Q$7501,'FILL RATE MANDATORY STOCK'!E16,'DETAIL SALES'!$AB$10:$AB$7501,"No",'DETAIL SALES'!$C$10:$C$7501,"17")</f>
        <v>0</v>
      </c>
      <c r="AR16" s="149">
        <f>COUNTIFS('DETAIL SALES'!$Q$10:$Q$7501,'FILL RATE MANDATORY STOCK'!E16,'DETAIL SALES'!$AB$10:$AB$7501,"Full",'DETAIL SALES'!$C$10:$C$7501,"18")</f>
        <v>0</v>
      </c>
      <c r="AS16" s="149">
        <f>COUNTIFS('DETAIL SALES'!$Q$10:$Q$7501,'FILL RATE MANDATORY STOCK'!E16,'DETAIL SALES'!$AB$10:$AB$7501,"No",'DETAIL SALES'!$C$10:$C$7501,"18")</f>
        <v>0</v>
      </c>
      <c r="AT16" s="149">
        <f>COUNTIFS('DETAIL SALES'!$Q$10:$Q$7501,'FILL RATE MANDATORY STOCK'!E16,'DETAIL SALES'!$AB$10:$AB$7501,"Full",'DETAIL SALES'!$C$10:$C$7501,"19")</f>
        <v>0</v>
      </c>
      <c r="AU16" s="149">
        <f>COUNTIFS('DETAIL SALES'!$Q$10:$Q$7501,'FILL RATE MANDATORY STOCK'!E16,'DETAIL SALES'!$AB$10:$AB$7501,"No",'DETAIL SALES'!$C$10:$C$7501,"19")</f>
        <v>0</v>
      </c>
      <c r="AV16" s="149">
        <f>COUNTIFS('DETAIL SALES'!$Q$10:$Q$7501,'FILL RATE MANDATORY STOCK'!E16,'DETAIL SALES'!$AB$10:$AB$7501,"Full",'DETAIL SALES'!$C$10:$C$7501,"20")</f>
        <v>0</v>
      </c>
      <c r="AW16" s="149">
        <f>COUNTIFS('DETAIL SALES'!$Q$10:$Q$7501,'FILL RATE MANDATORY STOCK'!E16,'DETAIL SALES'!$AB$10:$AB$7501,"No",'DETAIL SALES'!$C$10:$C$7501,"20")</f>
        <v>0</v>
      </c>
      <c r="AX16" s="316">
        <f>COUNTIFS('DETAIL SALES'!$Q$10:$Q$7501,'FILL RATE MANDATORY STOCK'!E16,'DETAIL SALES'!$AB$10:$AB$7501,"Full",'DETAIL SALES'!$C$10:$C$7501,"21")</f>
        <v>0</v>
      </c>
      <c r="AY16" s="316">
        <f>COUNTIFS('DETAIL SALES'!$Q$10:$Q$7501,'FILL RATE MANDATORY STOCK'!E16,'DETAIL SALES'!$AB$10:$AB$7501,"No",'DETAIL SALES'!$C$10:$C$7501,"21")</f>
        <v>0</v>
      </c>
      <c r="AZ16" s="149">
        <f>COUNTIFS('DETAIL SALES'!$Q$10:$Q$7501,'FILL RATE MANDATORY STOCK'!E16,'DETAIL SALES'!$AB$10:$AB$7501,"Full",'DETAIL SALES'!$C$10:$C$7501,"22")</f>
        <v>0</v>
      </c>
      <c r="BA16" s="149">
        <f>COUNTIFS('DETAIL SALES'!$Q$10:$Q$7501,'FILL RATE MANDATORY STOCK'!E16,'DETAIL SALES'!$AB$10:$AB$7501,"No",'DETAIL SALES'!$C$10:$C$7501,"22")</f>
        <v>0</v>
      </c>
      <c r="BB16" s="149">
        <f>COUNTIFS('DETAIL SALES'!$Q$10:$Q$7501,'FILL RATE MANDATORY STOCK'!E16,'DETAIL SALES'!$AB$10:$AB$7501,"Full",'DETAIL SALES'!$C$10:$C$7501,"23")</f>
        <v>0</v>
      </c>
      <c r="BC16" s="149">
        <f>COUNTIFS('DETAIL SALES'!$Q$10:$Q$7501,'FILL RATE MANDATORY STOCK'!E16,'DETAIL SALES'!$AB$10:$AB$7501,"No",'DETAIL SALES'!$C$10:$C$7501,"23")</f>
        <v>0</v>
      </c>
      <c r="BD16" s="149">
        <f>COUNTIFS('DETAIL SALES'!$Q$10:$Q$7501,'FILL RATE MANDATORY STOCK'!E16,'DETAIL SALES'!$AB$10:$AB$7501,"Full",'DETAIL SALES'!$C$10:$C$7501,"24")</f>
        <v>0</v>
      </c>
      <c r="BE16" s="149">
        <f>COUNTIFS('DETAIL SALES'!$Q$10:$Q$7501,'FILL RATE MANDATORY STOCK'!E16,'DETAIL SALES'!$AB$10:$AB$7501,"No",'DETAIL SALES'!$C$10:$C$7501,"24")</f>
        <v>0</v>
      </c>
      <c r="BF16" s="149">
        <f>COUNTIFS('DETAIL SALES'!$Q$10:$Q$7501,'FILL RATE MANDATORY STOCK'!E16,'DETAIL SALES'!$AB$10:$AB$7501,"Full",'DETAIL SALES'!$C$10:$C$7501,"25")</f>
        <v>0</v>
      </c>
      <c r="BG16" s="149">
        <f>COUNTIFS('DETAIL SALES'!$Q$10:$Q$7501,'FILL RATE MANDATORY STOCK'!E16,'DETAIL SALES'!$AB$10:$AB$7501,"No",'DETAIL SALES'!$C$10:$C$7501,"25")</f>
        <v>0</v>
      </c>
      <c r="BH16" s="149">
        <f>COUNTIFS('DETAIL SALES'!$Q$10:$Q$7501,'FILL RATE MANDATORY STOCK'!E16,'DETAIL SALES'!$AB$10:$AB$7501,"Full",'DETAIL SALES'!$C$10:$C$7501,"26")</f>
        <v>0</v>
      </c>
      <c r="BI16" s="149">
        <f>COUNTIFS('DETAIL SALES'!$Q$10:$Q$7501,'FILL RATE MANDATORY STOCK'!E16,'DETAIL SALES'!$AB$10:$AB$7501,"No",'DETAIL SALES'!$C$10:$C$7501,"26")</f>
        <v>0</v>
      </c>
      <c r="BJ16" s="149">
        <f>COUNTIFS('DETAIL SALES'!$Q$10:$Q$7501,'FILL RATE MANDATORY STOCK'!E16,'DETAIL SALES'!$AB$10:$AB$7501,"Full",'DETAIL SALES'!$C$10:$C$7501,"27")</f>
        <v>0</v>
      </c>
      <c r="BK16" s="149">
        <f>COUNTIFS('DETAIL SALES'!$Q$10:$Q$7501,'FILL RATE MANDATORY STOCK'!E16,'DETAIL SALES'!$AB$10:$AB$7501,"No",'DETAIL SALES'!$C$10:$C$7501,"27")</f>
        <v>0</v>
      </c>
      <c r="BL16" s="316">
        <f>COUNTIFS('DETAIL SALES'!$Q$10:$Q$7501,'FILL RATE MANDATORY STOCK'!E16,'DETAIL SALES'!$AB$10:$AB$7501,"Full",'DETAIL SALES'!$C$10:$C$7501,"28")</f>
        <v>0</v>
      </c>
      <c r="BM16" s="316">
        <f>COUNTIFS('DETAIL SALES'!$Q$10:$Q$7501,'FILL RATE MANDATORY STOCK'!E16,'DETAIL SALES'!$AB$10:$AB$7501,"No",'DETAIL SALES'!$C$10:$C$7501,"28")</f>
        <v>0</v>
      </c>
      <c r="BN16" s="149">
        <f>COUNTIFS('DETAIL SALES'!$Q$10:$Q$7501,'FILL RATE MANDATORY STOCK'!E16,'DETAIL SALES'!$AB$10:$AB$7501,"Full",'DETAIL SALES'!$C$10:$C$7501,"29")</f>
        <v>0</v>
      </c>
      <c r="BO16" s="149">
        <f>COUNTIFS('DETAIL SALES'!$Q$10:$Q$7501,'FILL RATE MANDATORY STOCK'!E16,'DETAIL SALES'!$AB$10:$AB$7501,"No",'DETAIL SALES'!$C$10:$C$7501,"29")</f>
        <v>0</v>
      </c>
      <c r="BP16" s="149">
        <f>COUNTIFS('DETAIL SALES'!$Q$10:$Q$7501,'FILL RATE MANDATORY STOCK'!E16,'DETAIL SALES'!$AB$10:$AB$7501,"Full",'DETAIL SALES'!$C$10:$C$7501,"30")</f>
        <v>0</v>
      </c>
      <c r="BQ16" s="149">
        <f>COUNTIFS('DETAIL SALES'!$Q$10:$Q$7501,'FILL RATE MANDATORY STOCK'!E16,'DETAIL SALES'!$AB$10:$AB$7501,"No",'DETAIL SALES'!$C$10:$C$7501,"30")</f>
        <v>0</v>
      </c>
      <c r="BR16" s="149">
        <f>COUNTIFS('DETAIL SALES'!$Q$10:$Q$7501,'FILL RATE MANDATORY STOCK'!\,'DETAIL SALES'!$AB$10:$AB$7501,"Full",'DETAIL SALES'!$C$10:$C$7501,"31")</f>
        <v>0</v>
      </c>
      <c r="BS16" s="153">
        <f>COUNTIFS('DETAIL SALES'!$Q$10:$Q$7501,'FILL RATE MANDATORY STOCK'!E16,'DETAIL SALES'!$AB$10:$AB$7501,"No",'DETAIL SALES'!$C$10:$C$7501,"31")</f>
        <v>0</v>
      </c>
      <c r="BT16" s="271">
        <f t="shared" si="4"/>
        <v>0</v>
      </c>
      <c r="BU16" s="150">
        <f t="shared" si="5"/>
        <v>0</v>
      </c>
      <c r="BV16" s="150">
        <f t="shared" si="6"/>
        <v>0</v>
      </c>
      <c r="BW16" s="272" t="e">
        <f t="shared" si="7"/>
        <v>#DIV/0!</v>
      </c>
    </row>
    <row r="17" spans="1:75">
      <c r="A17" s="781"/>
      <c r="B17" s="100">
        <f t="shared" ref="B17:B50" si="9">MAX(B14:B16)+1</f>
        <v>8</v>
      </c>
      <c r="C17" s="100" t="s">
        <v>280</v>
      </c>
      <c r="D17" s="103" t="s">
        <v>890</v>
      </c>
      <c r="E17" s="149"/>
      <c r="F17" s="169"/>
      <c r="G17" s="224">
        <v>20000</v>
      </c>
      <c r="H17" s="153">
        <v>1</v>
      </c>
      <c r="I17" s="153">
        <v>133.83333333333334</v>
      </c>
      <c r="J17" s="315">
        <f>COUNTIFS('DETAIL SALES'!$Q$10:$Q$7501,'FILL RATE MANDATORY STOCK'!E17,'DETAIL SALES'!$AB$10:$AB$7501,"Full",'DETAIL SALES'!$C$10:$C$7501,"1")</f>
        <v>0</v>
      </c>
      <c r="K17" s="316">
        <f>COUNTIFS('DETAIL SALES'!$Q$10:$Q$7501,'FILL RATE MANDATORY STOCK'!E17,'DETAIL SALES'!$AB$10:$AB$7501,"No",'DETAIL SALES'!$C$10:$C$7501,"1")</f>
        <v>0</v>
      </c>
      <c r="L17" s="149">
        <f>COUNTIFS('DETAIL SALES'!$Q$10:$Q$7501,'FILL RATE MANDATORY STOCK'!E17,'DETAIL SALES'!$AB$10:$AB$7501,"Full",'DETAIL SALES'!$C$10:$C$7501,"2")</f>
        <v>0</v>
      </c>
      <c r="M17" s="149">
        <f>COUNTIFS('DETAIL SALES'!$Q$10:$Q$7501,'FILL RATE MANDATORY STOCK'!E17,'DETAIL SALES'!$AB$10:$AB$7501,"No",'DETAIL SALES'!$C$10:$C$7501,"2")</f>
        <v>0</v>
      </c>
      <c r="N17" s="149">
        <f>COUNTIFS('DETAIL SALES'!$Q$10:$Q$7501,'FILL RATE MANDATORY STOCK'!E17,'DETAIL SALES'!$AB$10:$AB$7501,"Full",'DETAIL SALES'!$C$10:$C$7501,"3")</f>
        <v>0</v>
      </c>
      <c r="O17" s="149">
        <f>COUNTIFS('DETAIL SALES'!$Q$10:$Q$7501,'FILL RATE MANDATORY STOCK'!E17,'DETAIL SALES'!$AB$10:$AB$7501,"No",'DETAIL SALES'!$C$10:$C$7501,"3")</f>
        <v>0</v>
      </c>
      <c r="P17" s="149">
        <f>COUNTIFS('DETAIL SALES'!$Q$10:$Q$7501,'FILL RATE MANDATORY STOCK'!E17,'DETAIL SALES'!$AB$10:$AB$7501,"Full",'DETAIL SALES'!$C$10:$C$7501,"4")</f>
        <v>0</v>
      </c>
      <c r="Q17" s="149">
        <f>COUNTIFS('DETAIL SALES'!$Q$10:$Q$7501,'FILL RATE MANDATORY STOCK'!E17,'DETAIL SALES'!$AB$10:$AB$7501,"No",'DETAIL SALES'!$C$10:$C$7501,"4")</f>
        <v>0</v>
      </c>
      <c r="R17" s="149">
        <f>COUNTIFS('DETAIL SALES'!$Q$10:$Q$7501,'FILL RATE MANDATORY STOCK'!E17,'DETAIL SALES'!$AB$10:$AB$7501,"Full",'DETAIL SALES'!$C$10:$C$7501,"5")</f>
        <v>0</v>
      </c>
      <c r="S17" s="149">
        <f>COUNTIFS('DETAIL SALES'!$Q$10:$Q$7501,'FILL RATE MANDATORY STOCK'!E17,'DETAIL SALES'!$AB$10:$AB$7501,"No",'DETAIL SALES'!$C$10:$C$7501,"5")</f>
        <v>0</v>
      </c>
      <c r="T17" s="149">
        <f>COUNTIFS('DETAIL SALES'!$Q$10:$Q$7501,'FILL RATE MANDATORY STOCK'!E17,'DETAIL SALES'!$AB$10:$AB$7501,"Full",'DETAIL SALES'!$C$10:$C$7501,"6")</f>
        <v>0</v>
      </c>
      <c r="U17" s="149">
        <f>COUNTIFS('DETAIL SALES'!$Q$10:$Q$7501,'FILL RATE MANDATORY STOCK'!E17,'DETAIL SALES'!$AB$10:$AB$7501,"No",'DETAIL SALES'!$C$10:$C$7501,"6")</f>
        <v>0</v>
      </c>
      <c r="V17" s="316">
        <f>COUNTIFS('DETAIL SALES'!$Q$10:$Q$7501,'FILL RATE MANDATORY STOCK'!E17,'DETAIL SALES'!$AB$10:$AB$7501,"Full",'DETAIL SALES'!$C$10:$C$7501,"7")</f>
        <v>0</v>
      </c>
      <c r="W17" s="316">
        <f>COUNTIFS('DETAIL SALES'!$Q$10:$Q$7501,'FILL RATE MANDATORY STOCK'!E17,'DETAIL SALES'!$AB$10:$AB$7501,"No",'DETAIL SALES'!$C$10:$C$7501,"7")</f>
        <v>0</v>
      </c>
      <c r="X17" s="149">
        <f>COUNTIFS('DETAIL SALES'!$Q$10:$Q$7501,'FILL RATE MANDATORY STOCK'!E17,'DETAIL SALES'!$AB$10:$AB$7501,"Full",'DETAIL SALES'!$C$10:$C$7501,"8")</f>
        <v>0</v>
      </c>
      <c r="Y17" s="149">
        <f>COUNTIFS('DETAIL SALES'!$Q$10:$Q$7501,'FILL RATE MANDATORY STOCK'!E17,'DETAIL SALES'!$AB$10:$AB$7501,"No",'DETAIL SALES'!$C$10:$C$7501,"8")</f>
        <v>0</v>
      </c>
      <c r="Z17" s="149">
        <f>COUNTIFS('DETAIL SALES'!$Q$10:$Q$7501,'FILL RATE MANDATORY STOCK'!E17,'DETAIL SALES'!$AB$10:$AB$7501,"Full",'DETAIL SALES'!$C$10:$C$7501,"9")</f>
        <v>0</v>
      </c>
      <c r="AA17" s="149">
        <f>COUNTIFS('DETAIL SALES'!$Q$10:$Q$7501,'FILL RATE MANDATORY STOCK'!E17,'DETAIL SALES'!$AB$10:$AB$7501,"No",'DETAIL SALES'!$C$10:$C$7501,"9")</f>
        <v>0</v>
      </c>
      <c r="AB17" s="149">
        <f>COUNTIFS('DETAIL SALES'!$Q$10:$Q$7501,'FILL RATE MANDATORY STOCK'!E17,'DETAIL SALES'!$AB$10:$AB$7501,"Full",'DETAIL SALES'!$C$10:$C$7501,"10")</f>
        <v>0</v>
      </c>
      <c r="AC17" s="149">
        <f>COUNTIFS('DETAIL SALES'!$Q$10:$Q$7501,'FILL RATE MANDATORY STOCK'!E17,'DETAIL SALES'!$AB$10:$AB$7501,"No",'DETAIL SALES'!$C$10:$C$7501,"10")</f>
        <v>0</v>
      </c>
      <c r="AD17" s="149">
        <f>COUNTIFS('DETAIL SALES'!$Q$10:$Q$7501,'FILL RATE MANDATORY STOCK'!E17,'DETAIL SALES'!$AB$10:$AB$7501,"Full",'DETAIL SALES'!$C$10:$C$7501,"11")</f>
        <v>0</v>
      </c>
      <c r="AE17" s="149">
        <f>COUNTIFS('DETAIL SALES'!$Q$10:$Q$7501,'FILL RATE MANDATORY STOCK'!E17,'DETAIL SALES'!$AB$10:$AB$7501,"No",'DETAIL SALES'!$C$10:$C$7501,"11")</f>
        <v>0</v>
      </c>
      <c r="AF17" s="149">
        <f>COUNTIFS('DETAIL SALES'!$Q$10:$Q$7501,'FILL RATE MANDATORY STOCK'!E17,'DETAIL SALES'!$AB$10:$AB$7501,"Full",'DETAIL SALES'!$C$10:$C$7501,"12")</f>
        <v>0</v>
      </c>
      <c r="AG17" s="149">
        <f>COUNTIFS('DETAIL SALES'!$Q$10:$Q$7501,'FILL RATE MANDATORY STOCK'!E17,'DETAIL SALES'!$AB$10:$AB$7501,"No",'DETAIL SALES'!$C$10:$C$7501,"12")</f>
        <v>0</v>
      </c>
      <c r="AH17" s="149">
        <f>COUNTIFS('DETAIL SALES'!$Q$10:$Q$7501,'FILL RATE MANDATORY STOCK'!E17,'DETAIL SALES'!$AB$10:$AB$7501,"Full",'DETAIL SALES'!$C$10:$C$7501,"13")</f>
        <v>0</v>
      </c>
      <c r="AI17" s="149">
        <f>COUNTIFS('DETAIL SALES'!$Q$10:$Q$7501,'FILL RATE MANDATORY STOCK'!E17,'DETAIL SALES'!$AB$10:$AB$7501,"No",'DETAIL SALES'!$C$10:$C$7501,"13")</f>
        <v>0</v>
      </c>
      <c r="AJ17" s="316">
        <f>COUNTIFS('DETAIL SALES'!$Q$10:$Q$7501,'FILL RATE MANDATORY STOCK'!E17,'DETAIL SALES'!$AB$10:$AB$7501,"Full",'DETAIL SALES'!$C$10:$C$7501,"14")</f>
        <v>0</v>
      </c>
      <c r="AK17" s="316">
        <f>COUNTIFS('DETAIL SALES'!$Q$10:$Q$7501,'FILL RATE MANDATORY STOCK'!E17,'DETAIL SALES'!$AB$10:$AB$7501,"No",'DETAIL SALES'!$C$10:$C$7501,"14")</f>
        <v>0</v>
      </c>
      <c r="AL17" s="149">
        <f>COUNTIFS('DETAIL SALES'!$Q$10:$Q$7501,'FILL RATE MANDATORY STOCK'!E17,'DETAIL SALES'!$AB$10:$AB$7501,"Full",'DETAIL SALES'!$C$10:$C$7501,"15")</f>
        <v>0</v>
      </c>
      <c r="AM17" s="149">
        <f>COUNTIFS('DETAIL SALES'!$Q$10:$Q$7501,'FILL RATE MANDATORY STOCK'!E17,'DETAIL SALES'!$AB$10:$AB$7501,"No",'DETAIL SALES'!$C$10:$C$7501,"15")</f>
        <v>0</v>
      </c>
      <c r="AN17" s="149">
        <f>COUNTIFS('DETAIL SALES'!$Q$10:$Q$7501,'FILL RATE MANDATORY STOCK'!E17,'DETAIL SALES'!$AB$10:$AB$7501,"Full",'DETAIL SALES'!$C$10:$C$7501,"16")</f>
        <v>0</v>
      </c>
      <c r="AO17" s="149">
        <f>COUNTIFS('DETAIL SALES'!$Q$10:$Q$7501,'FILL RATE MANDATORY STOCK'!E17,'DETAIL SALES'!$AB$10:$AB$7501,"No",'DETAIL SALES'!$C$10:$C$7501,"16")</f>
        <v>0</v>
      </c>
      <c r="AP17" s="149">
        <f>COUNTIFS('DETAIL SALES'!$Q$10:$Q$7501,'FILL RATE MANDATORY STOCK'!E17,'DETAIL SALES'!$AB$10:$AB$7501,"Full",'DETAIL SALES'!$C$10:$C$7501,"17")</f>
        <v>0</v>
      </c>
      <c r="AQ17" s="149">
        <f>COUNTIFS('DETAIL SALES'!$Q$10:$Q$7501,'FILL RATE MANDATORY STOCK'!E17,'DETAIL SALES'!$AB$10:$AB$7501,"No",'DETAIL SALES'!$C$10:$C$7501,"17")</f>
        <v>0</v>
      </c>
      <c r="AR17" s="149">
        <f>COUNTIFS('DETAIL SALES'!$Q$10:$Q$7501,'FILL RATE MANDATORY STOCK'!E17,'DETAIL SALES'!$AB$10:$AB$7501,"Full",'DETAIL SALES'!$C$10:$C$7501,"18")</f>
        <v>0</v>
      </c>
      <c r="AS17" s="149">
        <f>COUNTIFS('DETAIL SALES'!$Q$10:$Q$7501,'FILL RATE MANDATORY STOCK'!E17,'DETAIL SALES'!$AB$10:$AB$7501,"No",'DETAIL SALES'!$C$10:$C$7501,"18")</f>
        <v>0</v>
      </c>
      <c r="AT17" s="149">
        <f>COUNTIFS('DETAIL SALES'!$Q$10:$Q$7501,'FILL RATE MANDATORY STOCK'!E17,'DETAIL SALES'!$AB$10:$AB$7501,"Full",'DETAIL SALES'!$C$10:$C$7501,"19")</f>
        <v>0</v>
      </c>
      <c r="AU17" s="149">
        <f>COUNTIFS('DETAIL SALES'!$Q$10:$Q$7501,'FILL RATE MANDATORY STOCK'!E17,'DETAIL SALES'!$AB$10:$AB$7501,"No",'DETAIL SALES'!$C$10:$C$7501,"19")</f>
        <v>0</v>
      </c>
      <c r="AV17" s="149">
        <f>COUNTIFS('DETAIL SALES'!$Q$10:$Q$7501,'FILL RATE MANDATORY STOCK'!E17,'DETAIL SALES'!$AB$10:$AB$7501,"Full",'DETAIL SALES'!$C$10:$C$7501,"20")</f>
        <v>0</v>
      </c>
      <c r="AW17" s="149">
        <f>COUNTIFS('DETAIL SALES'!$Q$10:$Q$7501,'FILL RATE MANDATORY STOCK'!E17,'DETAIL SALES'!$AB$10:$AB$7501,"No",'DETAIL SALES'!$C$10:$C$7501,"20")</f>
        <v>0</v>
      </c>
      <c r="AX17" s="316">
        <f>COUNTIFS('DETAIL SALES'!$Q$10:$Q$7501,'FILL RATE MANDATORY STOCK'!E17,'DETAIL SALES'!$AB$10:$AB$7501,"Full",'DETAIL SALES'!$C$10:$C$7501,"21")</f>
        <v>0</v>
      </c>
      <c r="AY17" s="316">
        <f>COUNTIFS('DETAIL SALES'!$Q$10:$Q$7501,'FILL RATE MANDATORY STOCK'!E17,'DETAIL SALES'!$AB$10:$AB$7501,"No",'DETAIL SALES'!$C$10:$C$7501,"21")</f>
        <v>0</v>
      </c>
      <c r="AZ17" s="149">
        <f>COUNTIFS('DETAIL SALES'!$Q$10:$Q$7501,'FILL RATE MANDATORY STOCK'!E17,'DETAIL SALES'!$AB$10:$AB$7501,"Full",'DETAIL SALES'!$C$10:$C$7501,"22")</f>
        <v>0</v>
      </c>
      <c r="BA17" s="149">
        <f>COUNTIFS('DETAIL SALES'!$Q$10:$Q$7501,'FILL RATE MANDATORY STOCK'!E17,'DETAIL SALES'!$AB$10:$AB$7501,"No",'DETAIL SALES'!$C$10:$C$7501,"22")</f>
        <v>0</v>
      </c>
      <c r="BB17" s="149">
        <f>COUNTIFS('DETAIL SALES'!$Q$10:$Q$7501,'FILL RATE MANDATORY STOCK'!E17,'DETAIL SALES'!$AB$10:$AB$7501,"Full",'DETAIL SALES'!$C$10:$C$7501,"23")</f>
        <v>0</v>
      </c>
      <c r="BC17" s="149">
        <f>COUNTIFS('DETAIL SALES'!$Q$10:$Q$7501,'FILL RATE MANDATORY STOCK'!E17,'DETAIL SALES'!$AB$10:$AB$7501,"No",'DETAIL SALES'!$C$10:$C$7501,"23")</f>
        <v>0</v>
      </c>
      <c r="BD17" s="149">
        <f>COUNTIFS('DETAIL SALES'!$Q$10:$Q$7501,'FILL RATE MANDATORY STOCK'!E17,'DETAIL SALES'!$AB$10:$AB$7501,"Full",'DETAIL SALES'!$C$10:$C$7501,"24")</f>
        <v>0</v>
      </c>
      <c r="BE17" s="149">
        <f>COUNTIFS('DETAIL SALES'!$Q$10:$Q$7501,'FILL RATE MANDATORY STOCK'!E17,'DETAIL SALES'!$AB$10:$AB$7501,"No",'DETAIL SALES'!$C$10:$C$7501,"24")</f>
        <v>0</v>
      </c>
      <c r="BF17" s="149">
        <f>COUNTIFS('DETAIL SALES'!$Q$10:$Q$7501,'FILL RATE MANDATORY STOCK'!E17,'DETAIL SALES'!$AB$10:$AB$7501,"Full",'DETAIL SALES'!$C$10:$C$7501,"25")</f>
        <v>0</v>
      </c>
      <c r="BG17" s="149">
        <f>COUNTIFS('DETAIL SALES'!$Q$10:$Q$7501,'FILL RATE MANDATORY STOCK'!E17,'DETAIL SALES'!$AB$10:$AB$7501,"No",'DETAIL SALES'!$C$10:$C$7501,"25")</f>
        <v>0</v>
      </c>
      <c r="BH17" s="149">
        <f>COUNTIFS('DETAIL SALES'!$Q$10:$Q$7501,'FILL RATE MANDATORY STOCK'!E17,'DETAIL SALES'!$AB$10:$AB$7501,"Full",'DETAIL SALES'!$C$10:$C$7501,"26")</f>
        <v>0</v>
      </c>
      <c r="BI17" s="149">
        <f>COUNTIFS('DETAIL SALES'!$Q$10:$Q$7501,'FILL RATE MANDATORY STOCK'!E17,'DETAIL SALES'!$AB$10:$AB$7501,"No",'DETAIL SALES'!$C$10:$C$7501,"26")</f>
        <v>0</v>
      </c>
      <c r="BJ17" s="149">
        <f>COUNTIFS('DETAIL SALES'!$Q$10:$Q$7501,'FILL RATE MANDATORY STOCK'!E17,'DETAIL SALES'!$AB$10:$AB$7501,"Full",'DETAIL SALES'!$C$10:$C$7501,"27")</f>
        <v>0</v>
      </c>
      <c r="BK17" s="149">
        <f>COUNTIFS('DETAIL SALES'!$Q$10:$Q$7501,'FILL RATE MANDATORY STOCK'!E17,'DETAIL SALES'!$AB$10:$AB$7501,"No",'DETAIL SALES'!$C$10:$C$7501,"27")</f>
        <v>0</v>
      </c>
      <c r="BL17" s="316">
        <f>COUNTIFS('DETAIL SALES'!$Q$10:$Q$7501,'FILL RATE MANDATORY STOCK'!E17,'DETAIL SALES'!$AB$10:$AB$7501,"Full",'DETAIL SALES'!$C$10:$C$7501,"28")</f>
        <v>0</v>
      </c>
      <c r="BM17" s="316">
        <f>COUNTIFS('DETAIL SALES'!$Q$10:$Q$7501,'FILL RATE MANDATORY STOCK'!E17,'DETAIL SALES'!$AB$10:$AB$7501,"No",'DETAIL SALES'!$C$10:$C$7501,"28")</f>
        <v>0</v>
      </c>
      <c r="BN17" s="149">
        <f>COUNTIFS('DETAIL SALES'!$Q$10:$Q$7501,'FILL RATE MANDATORY STOCK'!E17,'DETAIL SALES'!$AB$10:$AB$7501,"Full",'DETAIL SALES'!$C$10:$C$7501,"29")</f>
        <v>0</v>
      </c>
      <c r="BO17" s="149">
        <f>COUNTIFS('DETAIL SALES'!$Q$10:$Q$7501,'FILL RATE MANDATORY STOCK'!E17,'DETAIL SALES'!$AB$10:$AB$7501,"No",'DETAIL SALES'!$C$10:$C$7501,"29")</f>
        <v>0</v>
      </c>
      <c r="BP17" s="149">
        <f>COUNTIFS('DETAIL SALES'!$Q$10:$Q$7501,'FILL RATE MANDATORY STOCK'!E17,'DETAIL SALES'!$AB$10:$AB$7501,"Full",'DETAIL SALES'!$C$10:$C$7501,"30")</f>
        <v>0</v>
      </c>
      <c r="BQ17" s="149">
        <f>COUNTIFS('DETAIL SALES'!$Q$10:$Q$7501,'FILL RATE MANDATORY STOCK'!E17,'DETAIL SALES'!$AB$10:$AB$7501,"No",'DETAIL SALES'!$C$10:$C$7501,"30")</f>
        <v>0</v>
      </c>
      <c r="BR17" s="149">
        <f>COUNTIFS('DETAIL SALES'!$Q$10:$Q$7501,'FILL RATE MANDATORY STOCK'!\,'DETAIL SALES'!$AB$10:$AB$7501,"Full",'DETAIL SALES'!$C$10:$C$7501,"31")</f>
        <v>0</v>
      </c>
      <c r="BS17" s="153">
        <f>COUNTIFS('DETAIL SALES'!$Q$10:$Q$7501,'FILL RATE MANDATORY STOCK'!E17,'DETAIL SALES'!$AB$10:$AB$7501,"No",'DETAIL SALES'!$C$10:$C$7501,"31")</f>
        <v>0</v>
      </c>
      <c r="BT17" s="271">
        <f t="shared" si="4"/>
        <v>0</v>
      </c>
      <c r="BU17" s="150">
        <f t="shared" si="5"/>
        <v>0</v>
      </c>
      <c r="BV17" s="150">
        <f t="shared" si="6"/>
        <v>0</v>
      </c>
      <c r="BW17" s="272" t="e">
        <f t="shared" si="7"/>
        <v>#DIV/0!</v>
      </c>
    </row>
    <row r="18" spans="1:75">
      <c r="A18" s="781"/>
      <c r="B18" s="100">
        <f t="shared" si="9"/>
        <v>9</v>
      </c>
      <c r="C18" s="100" t="s">
        <v>282</v>
      </c>
      <c r="D18" s="103" t="s">
        <v>890</v>
      </c>
      <c r="E18" s="149"/>
      <c r="F18" s="169"/>
      <c r="G18" s="224">
        <v>20000</v>
      </c>
      <c r="H18" s="153">
        <v>1</v>
      </c>
      <c r="I18" s="153">
        <v>0.83333333333333337</v>
      </c>
      <c r="J18" s="315">
        <f>COUNTIFS('DETAIL SALES'!$Q$10:$Q$7501,'FILL RATE MANDATORY STOCK'!E18,'DETAIL SALES'!$AB$10:$AB$7501,"Full",'DETAIL SALES'!$C$10:$C$7501,"1")</f>
        <v>0</v>
      </c>
      <c r="K18" s="316">
        <f>COUNTIFS('DETAIL SALES'!$Q$10:$Q$7501,'FILL RATE MANDATORY STOCK'!E18,'DETAIL SALES'!$AB$10:$AB$7501,"No",'DETAIL SALES'!$C$10:$C$7501,"1")</f>
        <v>0</v>
      </c>
      <c r="L18" s="149">
        <f>COUNTIFS('DETAIL SALES'!$Q$10:$Q$7501,'FILL RATE MANDATORY STOCK'!E18,'DETAIL SALES'!$AB$10:$AB$7501,"Full",'DETAIL SALES'!$C$10:$C$7501,"2")</f>
        <v>0</v>
      </c>
      <c r="M18" s="149">
        <f>COUNTIFS('DETAIL SALES'!$Q$10:$Q$7501,'FILL RATE MANDATORY STOCK'!E18,'DETAIL SALES'!$AB$10:$AB$7501,"No",'DETAIL SALES'!$C$10:$C$7501,"2")</f>
        <v>0</v>
      </c>
      <c r="N18" s="149">
        <f>COUNTIFS('DETAIL SALES'!$Q$10:$Q$7501,'FILL RATE MANDATORY STOCK'!E18,'DETAIL SALES'!$AB$10:$AB$7501,"Full",'DETAIL SALES'!$C$10:$C$7501,"3")</f>
        <v>0</v>
      </c>
      <c r="O18" s="149">
        <f>COUNTIFS('DETAIL SALES'!$Q$10:$Q$7501,'FILL RATE MANDATORY STOCK'!E18,'DETAIL SALES'!$AB$10:$AB$7501,"No",'DETAIL SALES'!$C$10:$C$7501,"3")</f>
        <v>0</v>
      </c>
      <c r="P18" s="149">
        <f>COUNTIFS('DETAIL SALES'!$Q$10:$Q$7501,'FILL RATE MANDATORY STOCK'!E18,'DETAIL SALES'!$AB$10:$AB$7501,"Full",'DETAIL SALES'!$C$10:$C$7501,"4")</f>
        <v>0</v>
      </c>
      <c r="Q18" s="149">
        <f>COUNTIFS('DETAIL SALES'!$Q$10:$Q$7501,'FILL RATE MANDATORY STOCK'!E18,'DETAIL SALES'!$AB$10:$AB$7501,"No",'DETAIL SALES'!$C$10:$C$7501,"4")</f>
        <v>0</v>
      </c>
      <c r="R18" s="149">
        <f>COUNTIFS('DETAIL SALES'!$Q$10:$Q$7501,'FILL RATE MANDATORY STOCK'!E18,'DETAIL SALES'!$AB$10:$AB$7501,"Full",'DETAIL SALES'!$C$10:$C$7501,"5")</f>
        <v>0</v>
      </c>
      <c r="S18" s="149">
        <f>COUNTIFS('DETAIL SALES'!$Q$10:$Q$7501,'FILL RATE MANDATORY STOCK'!E18,'DETAIL SALES'!$AB$10:$AB$7501,"No",'DETAIL SALES'!$C$10:$C$7501,"5")</f>
        <v>0</v>
      </c>
      <c r="T18" s="149">
        <f>COUNTIFS('DETAIL SALES'!$Q$10:$Q$7501,'FILL RATE MANDATORY STOCK'!E18,'DETAIL SALES'!$AB$10:$AB$7501,"Full",'DETAIL SALES'!$C$10:$C$7501,"6")</f>
        <v>0</v>
      </c>
      <c r="U18" s="149">
        <f>COUNTIFS('DETAIL SALES'!$Q$10:$Q$7501,'FILL RATE MANDATORY STOCK'!E18,'DETAIL SALES'!$AB$10:$AB$7501,"No",'DETAIL SALES'!$C$10:$C$7501,"6")</f>
        <v>0</v>
      </c>
      <c r="V18" s="316">
        <f>COUNTIFS('DETAIL SALES'!$Q$10:$Q$7501,'FILL RATE MANDATORY STOCK'!E18,'DETAIL SALES'!$AB$10:$AB$7501,"Full",'DETAIL SALES'!$C$10:$C$7501,"7")</f>
        <v>0</v>
      </c>
      <c r="W18" s="316">
        <f>COUNTIFS('DETAIL SALES'!$Q$10:$Q$7501,'FILL RATE MANDATORY STOCK'!E18,'DETAIL SALES'!$AB$10:$AB$7501,"No",'DETAIL SALES'!$C$10:$C$7501,"7")</f>
        <v>0</v>
      </c>
      <c r="X18" s="149">
        <f>COUNTIFS('DETAIL SALES'!$Q$10:$Q$7501,'FILL RATE MANDATORY STOCK'!E18,'DETAIL SALES'!$AB$10:$AB$7501,"Full",'DETAIL SALES'!$C$10:$C$7501,"8")</f>
        <v>0</v>
      </c>
      <c r="Y18" s="149">
        <f>COUNTIFS('DETAIL SALES'!$Q$10:$Q$7501,'FILL RATE MANDATORY STOCK'!E18,'DETAIL SALES'!$AB$10:$AB$7501,"No",'DETAIL SALES'!$C$10:$C$7501,"8")</f>
        <v>0</v>
      </c>
      <c r="Z18" s="149">
        <f>COUNTIFS('DETAIL SALES'!$Q$10:$Q$7501,'FILL RATE MANDATORY STOCK'!E18,'DETAIL SALES'!$AB$10:$AB$7501,"Full",'DETAIL SALES'!$C$10:$C$7501,"9")</f>
        <v>0</v>
      </c>
      <c r="AA18" s="149">
        <f>COUNTIFS('DETAIL SALES'!$Q$10:$Q$7501,'FILL RATE MANDATORY STOCK'!E18,'DETAIL SALES'!$AB$10:$AB$7501,"No",'DETAIL SALES'!$C$10:$C$7501,"9")</f>
        <v>0</v>
      </c>
      <c r="AB18" s="149">
        <f>COUNTIFS('DETAIL SALES'!$Q$10:$Q$7501,'FILL RATE MANDATORY STOCK'!E18,'DETAIL SALES'!$AB$10:$AB$7501,"Full",'DETAIL SALES'!$C$10:$C$7501,"10")</f>
        <v>0</v>
      </c>
      <c r="AC18" s="149">
        <f>COUNTIFS('DETAIL SALES'!$Q$10:$Q$7501,'FILL RATE MANDATORY STOCK'!E18,'DETAIL SALES'!$AB$10:$AB$7501,"No",'DETAIL SALES'!$C$10:$C$7501,"10")</f>
        <v>0</v>
      </c>
      <c r="AD18" s="149">
        <f>COUNTIFS('DETAIL SALES'!$Q$10:$Q$7501,'FILL RATE MANDATORY STOCK'!E18,'DETAIL SALES'!$AB$10:$AB$7501,"Full",'DETAIL SALES'!$C$10:$C$7501,"11")</f>
        <v>0</v>
      </c>
      <c r="AE18" s="149">
        <f>COUNTIFS('DETAIL SALES'!$Q$10:$Q$7501,'FILL RATE MANDATORY STOCK'!E18,'DETAIL SALES'!$AB$10:$AB$7501,"No",'DETAIL SALES'!$C$10:$C$7501,"11")</f>
        <v>0</v>
      </c>
      <c r="AF18" s="149">
        <f>COUNTIFS('DETAIL SALES'!$Q$10:$Q$7501,'FILL RATE MANDATORY STOCK'!E18,'DETAIL SALES'!$AB$10:$AB$7501,"Full",'DETAIL SALES'!$C$10:$C$7501,"12")</f>
        <v>0</v>
      </c>
      <c r="AG18" s="149">
        <f>COUNTIFS('DETAIL SALES'!$Q$10:$Q$7501,'FILL RATE MANDATORY STOCK'!E18,'DETAIL SALES'!$AB$10:$AB$7501,"No",'DETAIL SALES'!$C$10:$C$7501,"12")</f>
        <v>0</v>
      </c>
      <c r="AH18" s="149">
        <f>COUNTIFS('DETAIL SALES'!$Q$10:$Q$7501,'FILL RATE MANDATORY STOCK'!E18,'DETAIL SALES'!$AB$10:$AB$7501,"Full",'DETAIL SALES'!$C$10:$C$7501,"13")</f>
        <v>0</v>
      </c>
      <c r="AI18" s="149">
        <f>COUNTIFS('DETAIL SALES'!$Q$10:$Q$7501,'FILL RATE MANDATORY STOCK'!E18,'DETAIL SALES'!$AB$10:$AB$7501,"No",'DETAIL SALES'!$C$10:$C$7501,"13")</f>
        <v>0</v>
      </c>
      <c r="AJ18" s="316">
        <f>COUNTIFS('DETAIL SALES'!$Q$10:$Q$7501,'FILL RATE MANDATORY STOCK'!E18,'DETAIL SALES'!$AB$10:$AB$7501,"Full",'DETAIL SALES'!$C$10:$C$7501,"14")</f>
        <v>0</v>
      </c>
      <c r="AK18" s="316">
        <f>COUNTIFS('DETAIL SALES'!$Q$10:$Q$7501,'FILL RATE MANDATORY STOCK'!E18,'DETAIL SALES'!$AB$10:$AB$7501,"No",'DETAIL SALES'!$C$10:$C$7501,"14")</f>
        <v>0</v>
      </c>
      <c r="AL18" s="149">
        <f>COUNTIFS('DETAIL SALES'!$Q$10:$Q$7501,'FILL RATE MANDATORY STOCK'!E18,'DETAIL SALES'!$AB$10:$AB$7501,"Full",'DETAIL SALES'!$C$10:$C$7501,"15")</f>
        <v>0</v>
      </c>
      <c r="AM18" s="149">
        <f>COUNTIFS('DETAIL SALES'!$Q$10:$Q$7501,'FILL RATE MANDATORY STOCK'!E18,'DETAIL SALES'!$AB$10:$AB$7501,"No",'DETAIL SALES'!$C$10:$C$7501,"15")</f>
        <v>0</v>
      </c>
      <c r="AN18" s="149">
        <f>COUNTIFS('DETAIL SALES'!$Q$10:$Q$7501,'FILL RATE MANDATORY STOCK'!E18,'DETAIL SALES'!$AB$10:$AB$7501,"Full",'DETAIL SALES'!$C$10:$C$7501,"16")</f>
        <v>0</v>
      </c>
      <c r="AO18" s="149">
        <f>COUNTIFS('DETAIL SALES'!$Q$10:$Q$7501,'FILL RATE MANDATORY STOCK'!E18,'DETAIL SALES'!$AB$10:$AB$7501,"No",'DETAIL SALES'!$C$10:$C$7501,"16")</f>
        <v>0</v>
      </c>
      <c r="AP18" s="149">
        <f>COUNTIFS('DETAIL SALES'!$Q$10:$Q$7501,'FILL RATE MANDATORY STOCK'!E18,'DETAIL SALES'!$AB$10:$AB$7501,"Full",'DETAIL SALES'!$C$10:$C$7501,"17")</f>
        <v>0</v>
      </c>
      <c r="AQ18" s="149">
        <f>COUNTIFS('DETAIL SALES'!$Q$10:$Q$7501,'FILL RATE MANDATORY STOCK'!E18,'DETAIL SALES'!$AB$10:$AB$7501,"No",'DETAIL SALES'!$C$10:$C$7501,"17")</f>
        <v>0</v>
      </c>
      <c r="AR18" s="149">
        <f>COUNTIFS('DETAIL SALES'!$Q$10:$Q$7501,'FILL RATE MANDATORY STOCK'!E18,'DETAIL SALES'!$AB$10:$AB$7501,"Full",'DETAIL SALES'!$C$10:$C$7501,"18")</f>
        <v>0</v>
      </c>
      <c r="AS18" s="149">
        <f>COUNTIFS('DETAIL SALES'!$Q$10:$Q$7501,'FILL RATE MANDATORY STOCK'!E18,'DETAIL SALES'!$AB$10:$AB$7501,"No",'DETAIL SALES'!$C$10:$C$7501,"18")</f>
        <v>0</v>
      </c>
      <c r="AT18" s="149">
        <f>COUNTIFS('DETAIL SALES'!$Q$10:$Q$7501,'FILL RATE MANDATORY STOCK'!E18,'DETAIL SALES'!$AB$10:$AB$7501,"Full",'DETAIL SALES'!$C$10:$C$7501,"19")</f>
        <v>0</v>
      </c>
      <c r="AU18" s="149">
        <f>COUNTIFS('DETAIL SALES'!$Q$10:$Q$7501,'FILL RATE MANDATORY STOCK'!E18,'DETAIL SALES'!$AB$10:$AB$7501,"No",'DETAIL SALES'!$C$10:$C$7501,"19")</f>
        <v>0</v>
      </c>
      <c r="AV18" s="149">
        <f>COUNTIFS('DETAIL SALES'!$Q$10:$Q$7501,'FILL RATE MANDATORY STOCK'!E18,'DETAIL SALES'!$AB$10:$AB$7501,"Full",'DETAIL SALES'!$C$10:$C$7501,"20")</f>
        <v>0</v>
      </c>
      <c r="AW18" s="149">
        <f>COUNTIFS('DETAIL SALES'!$Q$10:$Q$7501,'FILL RATE MANDATORY STOCK'!E18,'DETAIL SALES'!$AB$10:$AB$7501,"No",'DETAIL SALES'!$C$10:$C$7501,"20")</f>
        <v>0</v>
      </c>
      <c r="AX18" s="316">
        <f>COUNTIFS('DETAIL SALES'!$Q$10:$Q$7501,'FILL RATE MANDATORY STOCK'!E18,'DETAIL SALES'!$AB$10:$AB$7501,"Full",'DETAIL SALES'!$C$10:$C$7501,"21")</f>
        <v>0</v>
      </c>
      <c r="AY18" s="316">
        <f>COUNTIFS('DETAIL SALES'!$Q$10:$Q$7501,'FILL RATE MANDATORY STOCK'!E18,'DETAIL SALES'!$AB$10:$AB$7501,"No",'DETAIL SALES'!$C$10:$C$7501,"21")</f>
        <v>0</v>
      </c>
      <c r="AZ18" s="149">
        <f>COUNTIFS('DETAIL SALES'!$Q$10:$Q$7501,'FILL RATE MANDATORY STOCK'!E18,'DETAIL SALES'!$AB$10:$AB$7501,"Full",'DETAIL SALES'!$C$10:$C$7501,"22")</f>
        <v>0</v>
      </c>
      <c r="BA18" s="149">
        <f>COUNTIFS('DETAIL SALES'!$Q$10:$Q$7501,'FILL RATE MANDATORY STOCK'!E18,'DETAIL SALES'!$AB$10:$AB$7501,"No",'DETAIL SALES'!$C$10:$C$7501,"22")</f>
        <v>0</v>
      </c>
      <c r="BB18" s="149">
        <f>COUNTIFS('DETAIL SALES'!$Q$10:$Q$7501,'FILL RATE MANDATORY STOCK'!E18,'DETAIL SALES'!$AB$10:$AB$7501,"Full",'DETAIL SALES'!$C$10:$C$7501,"23")</f>
        <v>0</v>
      </c>
      <c r="BC18" s="149">
        <f>COUNTIFS('DETAIL SALES'!$Q$10:$Q$7501,'FILL RATE MANDATORY STOCK'!E18,'DETAIL SALES'!$AB$10:$AB$7501,"No",'DETAIL SALES'!$C$10:$C$7501,"23")</f>
        <v>0</v>
      </c>
      <c r="BD18" s="149">
        <f>COUNTIFS('DETAIL SALES'!$Q$10:$Q$7501,'FILL RATE MANDATORY STOCK'!E18,'DETAIL SALES'!$AB$10:$AB$7501,"Full",'DETAIL SALES'!$C$10:$C$7501,"24")</f>
        <v>0</v>
      </c>
      <c r="BE18" s="149">
        <f>COUNTIFS('DETAIL SALES'!$Q$10:$Q$7501,'FILL RATE MANDATORY STOCK'!E18,'DETAIL SALES'!$AB$10:$AB$7501,"No",'DETAIL SALES'!$C$10:$C$7501,"24")</f>
        <v>0</v>
      </c>
      <c r="BF18" s="149">
        <f>COUNTIFS('DETAIL SALES'!$Q$10:$Q$7501,'FILL RATE MANDATORY STOCK'!E18,'DETAIL SALES'!$AB$10:$AB$7501,"Full",'DETAIL SALES'!$C$10:$C$7501,"25")</f>
        <v>0</v>
      </c>
      <c r="BG18" s="149">
        <f>COUNTIFS('DETAIL SALES'!$Q$10:$Q$7501,'FILL RATE MANDATORY STOCK'!E18,'DETAIL SALES'!$AB$10:$AB$7501,"No",'DETAIL SALES'!$C$10:$C$7501,"25")</f>
        <v>0</v>
      </c>
      <c r="BH18" s="149">
        <f>COUNTIFS('DETAIL SALES'!$Q$10:$Q$7501,'FILL RATE MANDATORY STOCK'!E18,'DETAIL SALES'!$AB$10:$AB$7501,"Full",'DETAIL SALES'!$C$10:$C$7501,"26")</f>
        <v>0</v>
      </c>
      <c r="BI18" s="149">
        <f>COUNTIFS('DETAIL SALES'!$Q$10:$Q$7501,'FILL RATE MANDATORY STOCK'!E18,'DETAIL SALES'!$AB$10:$AB$7501,"No",'DETAIL SALES'!$C$10:$C$7501,"26")</f>
        <v>0</v>
      </c>
      <c r="BJ18" s="149">
        <f>COUNTIFS('DETAIL SALES'!$Q$10:$Q$7501,'FILL RATE MANDATORY STOCK'!E18,'DETAIL SALES'!$AB$10:$AB$7501,"Full",'DETAIL SALES'!$C$10:$C$7501,"27")</f>
        <v>0</v>
      </c>
      <c r="BK18" s="149">
        <f>COUNTIFS('DETAIL SALES'!$Q$10:$Q$7501,'FILL RATE MANDATORY STOCK'!E18,'DETAIL SALES'!$AB$10:$AB$7501,"No",'DETAIL SALES'!$C$10:$C$7501,"27")</f>
        <v>0</v>
      </c>
      <c r="BL18" s="316">
        <f>COUNTIFS('DETAIL SALES'!$Q$10:$Q$7501,'FILL RATE MANDATORY STOCK'!E18,'DETAIL SALES'!$AB$10:$AB$7501,"Full",'DETAIL SALES'!$C$10:$C$7501,"28")</f>
        <v>0</v>
      </c>
      <c r="BM18" s="316">
        <f>COUNTIFS('DETAIL SALES'!$Q$10:$Q$7501,'FILL RATE MANDATORY STOCK'!E18,'DETAIL SALES'!$AB$10:$AB$7501,"No",'DETAIL SALES'!$C$10:$C$7501,"28")</f>
        <v>0</v>
      </c>
      <c r="BN18" s="149">
        <f>COUNTIFS('DETAIL SALES'!$Q$10:$Q$7501,'FILL RATE MANDATORY STOCK'!E18,'DETAIL SALES'!$AB$10:$AB$7501,"Full",'DETAIL SALES'!$C$10:$C$7501,"29")</f>
        <v>0</v>
      </c>
      <c r="BO18" s="149">
        <f>COUNTIFS('DETAIL SALES'!$Q$10:$Q$7501,'FILL RATE MANDATORY STOCK'!E18,'DETAIL SALES'!$AB$10:$AB$7501,"No",'DETAIL SALES'!$C$10:$C$7501,"29")</f>
        <v>0</v>
      </c>
      <c r="BP18" s="149">
        <f>COUNTIFS('DETAIL SALES'!$Q$10:$Q$7501,'FILL RATE MANDATORY STOCK'!E18,'DETAIL SALES'!$AB$10:$AB$7501,"Full",'DETAIL SALES'!$C$10:$C$7501,"30")</f>
        <v>0</v>
      </c>
      <c r="BQ18" s="149">
        <f>COUNTIFS('DETAIL SALES'!$Q$10:$Q$7501,'FILL RATE MANDATORY STOCK'!E18,'DETAIL SALES'!$AB$10:$AB$7501,"No",'DETAIL SALES'!$C$10:$C$7501,"30")</f>
        <v>0</v>
      </c>
      <c r="BR18" s="149">
        <f>COUNTIFS('DETAIL SALES'!$Q$10:$Q$7501,'FILL RATE MANDATORY STOCK'!\,'DETAIL SALES'!$AB$10:$AB$7501,"Full",'DETAIL SALES'!$C$10:$C$7501,"31")</f>
        <v>0</v>
      </c>
      <c r="BS18" s="153">
        <f>COUNTIFS('DETAIL SALES'!$Q$10:$Q$7501,'FILL RATE MANDATORY STOCK'!E18,'DETAIL SALES'!$AB$10:$AB$7501,"No",'DETAIL SALES'!$C$10:$C$7501,"31")</f>
        <v>0</v>
      </c>
      <c r="BT18" s="271">
        <f t="shared" si="4"/>
        <v>0</v>
      </c>
      <c r="BU18" s="150">
        <f t="shared" si="5"/>
        <v>0</v>
      </c>
      <c r="BV18" s="150">
        <f t="shared" si="6"/>
        <v>0</v>
      </c>
      <c r="BW18" s="272" t="e">
        <f t="shared" si="7"/>
        <v>#DIV/0!</v>
      </c>
    </row>
    <row r="19" spans="1:75">
      <c r="A19" s="781"/>
      <c r="B19" s="100">
        <f t="shared" si="9"/>
        <v>10</v>
      </c>
      <c r="C19" s="100" t="s">
        <v>284</v>
      </c>
      <c r="D19" s="103" t="s">
        <v>890</v>
      </c>
      <c r="E19" s="149"/>
      <c r="F19" s="169"/>
      <c r="G19" s="224">
        <v>20000</v>
      </c>
      <c r="H19" s="153">
        <v>1</v>
      </c>
      <c r="I19" s="153">
        <v>1.1666666666666667</v>
      </c>
      <c r="J19" s="315">
        <f>COUNTIFS('DETAIL SALES'!$Q$10:$Q$7501,'FILL RATE MANDATORY STOCK'!E19,'DETAIL SALES'!$AB$10:$AB$7501,"Full",'DETAIL SALES'!$C$10:$C$7501,"1")</f>
        <v>0</v>
      </c>
      <c r="K19" s="316">
        <f>COUNTIFS('DETAIL SALES'!$Q$10:$Q$7501,'FILL RATE MANDATORY STOCK'!E19,'DETAIL SALES'!$AB$10:$AB$7501,"No",'DETAIL SALES'!$C$10:$C$7501,"1")</f>
        <v>0</v>
      </c>
      <c r="L19" s="149">
        <f>COUNTIFS('DETAIL SALES'!$Q$10:$Q$7501,'FILL RATE MANDATORY STOCK'!E19,'DETAIL SALES'!$AB$10:$AB$7501,"Full",'DETAIL SALES'!$C$10:$C$7501,"2")</f>
        <v>0</v>
      </c>
      <c r="M19" s="149">
        <f>COUNTIFS('DETAIL SALES'!$Q$10:$Q$7501,'FILL RATE MANDATORY STOCK'!E19,'DETAIL SALES'!$AB$10:$AB$7501,"No",'DETAIL SALES'!$C$10:$C$7501,"2")</f>
        <v>0</v>
      </c>
      <c r="N19" s="149">
        <f>COUNTIFS('DETAIL SALES'!$Q$10:$Q$7501,'FILL RATE MANDATORY STOCK'!E19,'DETAIL SALES'!$AB$10:$AB$7501,"Full",'DETAIL SALES'!$C$10:$C$7501,"3")</f>
        <v>0</v>
      </c>
      <c r="O19" s="149">
        <f>COUNTIFS('DETAIL SALES'!$Q$10:$Q$7501,'FILL RATE MANDATORY STOCK'!E19,'DETAIL SALES'!$AB$10:$AB$7501,"No",'DETAIL SALES'!$C$10:$C$7501,"3")</f>
        <v>0</v>
      </c>
      <c r="P19" s="149">
        <f>COUNTIFS('DETAIL SALES'!$Q$10:$Q$7501,'FILL RATE MANDATORY STOCK'!E19,'DETAIL SALES'!$AB$10:$AB$7501,"Full",'DETAIL SALES'!$C$10:$C$7501,"4")</f>
        <v>0</v>
      </c>
      <c r="Q19" s="149">
        <f>COUNTIFS('DETAIL SALES'!$Q$10:$Q$7501,'FILL RATE MANDATORY STOCK'!E19,'DETAIL SALES'!$AB$10:$AB$7501,"No",'DETAIL SALES'!$C$10:$C$7501,"4")</f>
        <v>0</v>
      </c>
      <c r="R19" s="149">
        <f>COUNTIFS('DETAIL SALES'!$Q$10:$Q$7501,'FILL RATE MANDATORY STOCK'!E19,'DETAIL SALES'!$AB$10:$AB$7501,"Full",'DETAIL SALES'!$C$10:$C$7501,"5")</f>
        <v>0</v>
      </c>
      <c r="S19" s="149">
        <f>COUNTIFS('DETAIL SALES'!$Q$10:$Q$7501,'FILL RATE MANDATORY STOCK'!E19,'DETAIL SALES'!$AB$10:$AB$7501,"No",'DETAIL SALES'!$C$10:$C$7501,"5")</f>
        <v>0</v>
      </c>
      <c r="T19" s="149">
        <f>COUNTIFS('DETAIL SALES'!$Q$10:$Q$7501,'FILL RATE MANDATORY STOCK'!E19,'DETAIL SALES'!$AB$10:$AB$7501,"Full",'DETAIL SALES'!$C$10:$C$7501,"6")</f>
        <v>0</v>
      </c>
      <c r="U19" s="149">
        <f>COUNTIFS('DETAIL SALES'!$Q$10:$Q$7501,'FILL RATE MANDATORY STOCK'!E19,'DETAIL SALES'!$AB$10:$AB$7501,"No",'DETAIL SALES'!$C$10:$C$7501,"6")</f>
        <v>0</v>
      </c>
      <c r="V19" s="316">
        <f>COUNTIFS('DETAIL SALES'!$Q$10:$Q$7501,'FILL RATE MANDATORY STOCK'!E19,'DETAIL SALES'!$AB$10:$AB$7501,"Full",'DETAIL SALES'!$C$10:$C$7501,"7")</f>
        <v>0</v>
      </c>
      <c r="W19" s="316">
        <f>COUNTIFS('DETAIL SALES'!$Q$10:$Q$7501,'FILL RATE MANDATORY STOCK'!E19,'DETAIL SALES'!$AB$10:$AB$7501,"No",'DETAIL SALES'!$C$10:$C$7501,"7")</f>
        <v>0</v>
      </c>
      <c r="X19" s="149">
        <f>COUNTIFS('DETAIL SALES'!$Q$10:$Q$7501,'FILL RATE MANDATORY STOCK'!E19,'DETAIL SALES'!$AB$10:$AB$7501,"Full",'DETAIL SALES'!$C$10:$C$7501,"8")</f>
        <v>0</v>
      </c>
      <c r="Y19" s="149">
        <f>COUNTIFS('DETAIL SALES'!$Q$10:$Q$7501,'FILL RATE MANDATORY STOCK'!E19,'DETAIL SALES'!$AB$10:$AB$7501,"No",'DETAIL SALES'!$C$10:$C$7501,"8")</f>
        <v>0</v>
      </c>
      <c r="Z19" s="149">
        <f>COUNTIFS('DETAIL SALES'!$Q$10:$Q$7501,'FILL RATE MANDATORY STOCK'!E19,'DETAIL SALES'!$AB$10:$AB$7501,"Full",'DETAIL SALES'!$C$10:$C$7501,"9")</f>
        <v>0</v>
      </c>
      <c r="AA19" s="149">
        <f>COUNTIFS('DETAIL SALES'!$Q$10:$Q$7501,'FILL RATE MANDATORY STOCK'!E19,'DETAIL SALES'!$AB$10:$AB$7501,"No",'DETAIL SALES'!$C$10:$C$7501,"9")</f>
        <v>0</v>
      </c>
      <c r="AB19" s="149">
        <f>COUNTIFS('DETAIL SALES'!$Q$10:$Q$7501,'FILL RATE MANDATORY STOCK'!E19,'DETAIL SALES'!$AB$10:$AB$7501,"Full",'DETAIL SALES'!$C$10:$C$7501,"10")</f>
        <v>0</v>
      </c>
      <c r="AC19" s="149">
        <f>COUNTIFS('DETAIL SALES'!$Q$10:$Q$7501,'FILL RATE MANDATORY STOCK'!E19,'DETAIL SALES'!$AB$10:$AB$7501,"No",'DETAIL SALES'!$C$10:$C$7501,"10")</f>
        <v>0</v>
      </c>
      <c r="AD19" s="149">
        <f>COUNTIFS('DETAIL SALES'!$Q$10:$Q$7501,'FILL RATE MANDATORY STOCK'!E19,'DETAIL SALES'!$AB$10:$AB$7501,"Full",'DETAIL SALES'!$C$10:$C$7501,"11")</f>
        <v>0</v>
      </c>
      <c r="AE19" s="149">
        <f>COUNTIFS('DETAIL SALES'!$Q$10:$Q$7501,'FILL RATE MANDATORY STOCK'!E19,'DETAIL SALES'!$AB$10:$AB$7501,"No",'DETAIL SALES'!$C$10:$C$7501,"11")</f>
        <v>0</v>
      </c>
      <c r="AF19" s="149">
        <f>COUNTIFS('DETAIL SALES'!$Q$10:$Q$7501,'FILL RATE MANDATORY STOCK'!E19,'DETAIL SALES'!$AB$10:$AB$7501,"Full",'DETAIL SALES'!$C$10:$C$7501,"12")</f>
        <v>0</v>
      </c>
      <c r="AG19" s="149">
        <f>COUNTIFS('DETAIL SALES'!$Q$10:$Q$7501,'FILL RATE MANDATORY STOCK'!E19,'DETAIL SALES'!$AB$10:$AB$7501,"No",'DETAIL SALES'!$C$10:$C$7501,"12")</f>
        <v>0</v>
      </c>
      <c r="AH19" s="149">
        <f>COUNTIFS('DETAIL SALES'!$Q$10:$Q$7501,'FILL RATE MANDATORY STOCK'!E19,'DETAIL SALES'!$AB$10:$AB$7501,"Full",'DETAIL SALES'!$C$10:$C$7501,"13")</f>
        <v>0</v>
      </c>
      <c r="AI19" s="149">
        <f>COUNTIFS('DETAIL SALES'!$Q$10:$Q$7501,'FILL RATE MANDATORY STOCK'!E19,'DETAIL SALES'!$AB$10:$AB$7501,"No",'DETAIL SALES'!$C$10:$C$7501,"13")</f>
        <v>0</v>
      </c>
      <c r="AJ19" s="316">
        <f>COUNTIFS('DETAIL SALES'!$Q$10:$Q$7501,'FILL RATE MANDATORY STOCK'!E19,'DETAIL SALES'!$AB$10:$AB$7501,"Full",'DETAIL SALES'!$C$10:$C$7501,"14")</f>
        <v>0</v>
      </c>
      <c r="AK19" s="316">
        <f>COUNTIFS('DETAIL SALES'!$Q$10:$Q$7501,'FILL RATE MANDATORY STOCK'!E19,'DETAIL SALES'!$AB$10:$AB$7501,"No",'DETAIL SALES'!$C$10:$C$7501,"14")</f>
        <v>0</v>
      </c>
      <c r="AL19" s="149">
        <f>COUNTIFS('DETAIL SALES'!$Q$10:$Q$7501,'FILL RATE MANDATORY STOCK'!E19,'DETAIL SALES'!$AB$10:$AB$7501,"Full",'DETAIL SALES'!$C$10:$C$7501,"15")</f>
        <v>0</v>
      </c>
      <c r="AM19" s="149">
        <f>COUNTIFS('DETAIL SALES'!$Q$10:$Q$7501,'FILL RATE MANDATORY STOCK'!E19,'DETAIL SALES'!$AB$10:$AB$7501,"No",'DETAIL SALES'!$C$10:$C$7501,"15")</f>
        <v>0</v>
      </c>
      <c r="AN19" s="149">
        <f>COUNTIFS('DETAIL SALES'!$Q$10:$Q$7501,'FILL RATE MANDATORY STOCK'!E19,'DETAIL SALES'!$AB$10:$AB$7501,"Full",'DETAIL SALES'!$C$10:$C$7501,"16")</f>
        <v>0</v>
      </c>
      <c r="AO19" s="149">
        <f>COUNTIFS('DETAIL SALES'!$Q$10:$Q$7501,'FILL RATE MANDATORY STOCK'!E19,'DETAIL SALES'!$AB$10:$AB$7501,"No",'DETAIL SALES'!$C$10:$C$7501,"16")</f>
        <v>0</v>
      </c>
      <c r="AP19" s="149">
        <f>COUNTIFS('DETAIL SALES'!$Q$10:$Q$7501,'FILL RATE MANDATORY STOCK'!E19,'DETAIL SALES'!$AB$10:$AB$7501,"Full",'DETAIL SALES'!$C$10:$C$7501,"17")</f>
        <v>0</v>
      </c>
      <c r="AQ19" s="149">
        <f>COUNTIFS('DETAIL SALES'!$Q$10:$Q$7501,'FILL RATE MANDATORY STOCK'!E19,'DETAIL SALES'!$AB$10:$AB$7501,"No",'DETAIL SALES'!$C$10:$C$7501,"17")</f>
        <v>0</v>
      </c>
      <c r="AR19" s="149">
        <f>COUNTIFS('DETAIL SALES'!$Q$10:$Q$7501,'FILL RATE MANDATORY STOCK'!E19,'DETAIL SALES'!$AB$10:$AB$7501,"Full",'DETAIL SALES'!$C$10:$C$7501,"18")</f>
        <v>0</v>
      </c>
      <c r="AS19" s="149">
        <f>COUNTIFS('DETAIL SALES'!$Q$10:$Q$7501,'FILL RATE MANDATORY STOCK'!E19,'DETAIL SALES'!$AB$10:$AB$7501,"No",'DETAIL SALES'!$C$10:$C$7501,"18")</f>
        <v>0</v>
      </c>
      <c r="AT19" s="149">
        <f>COUNTIFS('DETAIL SALES'!$Q$10:$Q$7501,'FILL RATE MANDATORY STOCK'!E19,'DETAIL SALES'!$AB$10:$AB$7501,"Full",'DETAIL SALES'!$C$10:$C$7501,"19")</f>
        <v>0</v>
      </c>
      <c r="AU19" s="149">
        <f>COUNTIFS('DETAIL SALES'!$Q$10:$Q$7501,'FILL RATE MANDATORY STOCK'!E19,'DETAIL SALES'!$AB$10:$AB$7501,"No",'DETAIL SALES'!$C$10:$C$7501,"19")</f>
        <v>0</v>
      </c>
      <c r="AV19" s="149">
        <f>COUNTIFS('DETAIL SALES'!$Q$10:$Q$7501,'FILL RATE MANDATORY STOCK'!E19,'DETAIL SALES'!$AB$10:$AB$7501,"Full",'DETAIL SALES'!$C$10:$C$7501,"20")</f>
        <v>0</v>
      </c>
      <c r="AW19" s="149">
        <f>COUNTIFS('DETAIL SALES'!$Q$10:$Q$7501,'FILL RATE MANDATORY STOCK'!E19,'DETAIL SALES'!$AB$10:$AB$7501,"No",'DETAIL SALES'!$C$10:$C$7501,"20")</f>
        <v>0</v>
      </c>
      <c r="AX19" s="316">
        <f>COUNTIFS('DETAIL SALES'!$Q$10:$Q$7501,'FILL RATE MANDATORY STOCK'!E19,'DETAIL SALES'!$AB$10:$AB$7501,"Full",'DETAIL SALES'!$C$10:$C$7501,"21")</f>
        <v>0</v>
      </c>
      <c r="AY19" s="316">
        <f>COUNTIFS('DETAIL SALES'!$Q$10:$Q$7501,'FILL RATE MANDATORY STOCK'!E19,'DETAIL SALES'!$AB$10:$AB$7501,"No",'DETAIL SALES'!$C$10:$C$7501,"21")</f>
        <v>0</v>
      </c>
      <c r="AZ19" s="149">
        <f>COUNTIFS('DETAIL SALES'!$Q$10:$Q$7501,'FILL RATE MANDATORY STOCK'!E19,'DETAIL SALES'!$AB$10:$AB$7501,"Full",'DETAIL SALES'!$C$10:$C$7501,"22")</f>
        <v>0</v>
      </c>
      <c r="BA19" s="149">
        <f>COUNTIFS('DETAIL SALES'!$Q$10:$Q$7501,'FILL RATE MANDATORY STOCK'!E19,'DETAIL SALES'!$AB$10:$AB$7501,"No",'DETAIL SALES'!$C$10:$C$7501,"22")</f>
        <v>0</v>
      </c>
      <c r="BB19" s="149">
        <f>COUNTIFS('DETAIL SALES'!$Q$10:$Q$7501,'FILL RATE MANDATORY STOCK'!E19,'DETAIL SALES'!$AB$10:$AB$7501,"Full",'DETAIL SALES'!$C$10:$C$7501,"23")</f>
        <v>0</v>
      </c>
      <c r="BC19" s="149">
        <f>COUNTIFS('DETAIL SALES'!$Q$10:$Q$7501,'FILL RATE MANDATORY STOCK'!E19,'DETAIL SALES'!$AB$10:$AB$7501,"No",'DETAIL SALES'!$C$10:$C$7501,"23")</f>
        <v>0</v>
      </c>
      <c r="BD19" s="149">
        <f>COUNTIFS('DETAIL SALES'!$Q$10:$Q$7501,'FILL RATE MANDATORY STOCK'!E19,'DETAIL SALES'!$AB$10:$AB$7501,"Full",'DETAIL SALES'!$C$10:$C$7501,"24")</f>
        <v>0</v>
      </c>
      <c r="BE19" s="149">
        <f>COUNTIFS('DETAIL SALES'!$Q$10:$Q$7501,'FILL RATE MANDATORY STOCK'!E19,'DETAIL SALES'!$AB$10:$AB$7501,"No",'DETAIL SALES'!$C$10:$C$7501,"24")</f>
        <v>0</v>
      </c>
      <c r="BF19" s="149">
        <f>COUNTIFS('DETAIL SALES'!$Q$10:$Q$7501,'FILL RATE MANDATORY STOCK'!E19,'DETAIL SALES'!$AB$10:$AB$7501,"Full",'DETAIL SALES'!$C$10:$C$7501,"25")</f>
        <v>0</v>
      </c>
      <c r="BG19" s="149">
        <f>COUNTIFS('DETAIL SALES'!$Q$10:$Q$7501,'FILL RATE MANDATORY STOCK'!E19,'DETAIL SALES'!$AB$10:$AB$7501,"No",'DETAIL SALES'!$C$10:$C$7501,"25")</f>
        <v>0</v>
      </c>
      <c r="BH19" s="149">
        <f>COUNTIFS('DETAIL SALES'!$Q$10:$Q$7501,'FILL RATE MANDATORY STOCK'!E19,'DETAIL SALES'!$AB$10:$AB$7501,"Full",'DETAIL SALES'!$C$10:$C$7501,"26")</f>
        <v>0</v>
      </c>
      <c r="BI19" s="149">
        <f>COUNTIFS('DETAIL SALES'!$Q$10:$Q$7501,'FILL RATE MANDATORY STOCK'!E19,'DETAIL SALES'!$AB$10:$AB$7501,"No",'DETAIL SALES'!$C$10:$C$7501,"26")</f>
        <v>0</v>
      </c>
      <c r="BJ19" s="149">
        <f>COUNTIFS('DETAIL SALES'!$Q$10:$Q$7501,'FILL RATE MANDATORY STOCK'!E19,'DETAIL SALES'!$AB$10:$AB$7501,"Full",'DETAIL SALES'!$C$10:$C$7501,"27")</f>
        <v>0</v>
      </c>
      <c r="BK19" s="149">
        <f>COUNTIFS('DETAIL SALES'!$Q$10:$Q$7501,'FILL RATE MANDATORY STOCK'!E19,'DETAIL SALES'!$AB$10:$AB$7501,"No",'DETAIL SALES'!$C$10:$C$7501,"27")</f>
        <v>0</v>
      </c>
      <c r="BL19" s="316">
        <f>COUNTIFS('DETAIL SALES'!$Q$10:$Q$7501,'FILL RATE MANDATORY STOCK'!E19,'DETAIL SALES'!$AB$10:$AB$7501,"Full",'DETAIL SALES'!$C$10:$C$7501,"28")</f>
        <v>0</v>
      </c>
      <c r="BM19" s="316">
        <f>COUNTIFS('DETAIL SALES'!$Q$10:$Q$7501,'FILL RATE MANDATORY STOCK'!E19,'DETAIL SALES'!$AB$10:$AB$7501,"No",'DETAIL SALES'!$C$10:$C$7501,"28")</f>
        <v>0</v>
      </c>
      <c r="BN19" s="149">
        <f>COUNTIFS('DETAIL SALES'!$Q$10:$Q$7501,'FILL RATE MANDATORY STOCK'!E19,'DETAIL SALES'!$AB$10:$AB$7501,"Full",'DETAIL SALES'!$C$10:$C$7501,"29")</f>
        <v>0</v>
      </c>
      <c r="BO19" s="149">
        <f>COUNTIFS('DETAIL SALES'!$Q$10:$Q$7501,'FILL RATE MANDATORY STOCK'!E19,'DETAIL SALES'!$AB$10:$AB$7501,"No",'DETAIL SALES'!$C$10:$C$7501,"29")</f>
        <v>0</v>
      </c>
      <c r="BP19" s="149">
        <f>COUNTIFS('DETAIL SALES'!$Q$10:$Q$7501,'FILL RATE MANDATORY STOCK'!E19,'DETAIL SALES'!$AB$10:$AB$7501,"Full",'DETAIL SALES'!$C$10:$C$7501,"30")</f>
        <v>0</v>
      </c>
      <c r="BQ19" s="149">
        <f>COUNTIFS('DETAIL SALES'!$Q$10:$Q$7501,'FILL RATE MANDATORY STOCK'!E19,'DETAIL SALES'!$AB$10:$AB$7501,"No",'DETAIL SALES'!$C$10:$C$7501,"30")</f>
        <v>0</v>
      </c>
      <c r="BR19" s="149">
        <f>COUNTIFS('DETAIL SALES'!$Q$10:$Q$7501,'FILL RATE MANDATORY STOCK'!\,'DETAIL SALES'!$AB$10:$AB$7501,"Full",'DETAIL SALES'!$C$10:$C$7501,"31")</f>
        <v>0</v>
      </c>
      <c r="BS19" s="153">
        <f>COUNTIFS('DETAIL SALES'!$Q$10:$Q$7501,'FILL RATE MANDATORY STOCK'!E19,'DETAIL SALES'!$AB$10:$AB$7501,"No",'DETAIL SALES'!$C$10:$C$7501,"31")</f>
        <v>0</v>
      </c>
      <c r="BT19" s="271">
        <f t="shared" si="4"/>
        <v>0</v>
      </c>
      <c r="BU19" s="150">
        <f t="shared" si="5"/>
        <v>0</v>
      </c>
      <c r="BV19" s="150">
        <f t="shared" si="6"/>
        <v>0</v>
      </c>
      <c r="BW19" s="272" t="e">
        <f t="shared" si="7"/>
        <v>#DIV/0!</v>
      </c>
    </row>
    <row r="20" spans="1:75">
      <c r="A20" s="781"/>
      <c r="B20" s="100">
        <f t="shared" si="9"/>
        <v>11</v>
      </c>
      <c r="C20" s="100" t="s">
        <v>285</v>
      </c>
      <c r="D20" s="103" t="s">
        <v>890</v>
      </c>
      <c r="E20" s="149"/>
      <c r="F20" s="169"/>
      <c r="G20" s="224">
        <v>20000</v>
      </c>
      <c r="H20" s="153">
        <v>1</v>
      </c>
      <c r="I20" s="153">
        <v>2.5</v>
      </c>
      <c r="J20" s="315">
        <f>COUNTIFS('DETAIL SALES'!$Q$10:$Q$7501,'FILL RATE MANDATORY STOCK'!E20,'DETAIL SALES'!$AB$10:$AB$7501,"Full",'DETAIL SALES'!$C$10:$C$7501,"1")</f>
        <v>0</v>
      </c>
      <c r="K20" s="316">
        <f>COUNTIFS('DETAIL SALES'!$Q$10:$Q$7501,'FILL RATE MANDATORY STOCK'!E20,'DETAIL SALES'!$AB$10:$AB$7501,"No",'DETAIL SALES'!$C$10:$C$7501,"1")</f>
        <v>0</v>
      </c>
      <c r="L20" s="149">
        <f>COUNTIFS('DETAIL SALES'!$Q$10:$Q$7501,'FILL RATE MANDATORY STOCK'!E20,'DETAIL SALES'!$AB$10:$AB$7501,"Full",'DETAIL SALES'!$C$10:$C$7501,"2")</f>
        <v>0</v>
      </c>
      <c r="M20" s="149">
        <f>COUNTIFS('DETAIL SALES'!$Q$10:$Q$7501,'FILL RATE MANDATORY STOCK'!E20,'DETAIL SALES'!$AB$10:$AB$7501,"No",'DETAIL SALES'!$C$10:$C$7501,"2")</f>
        <v>0</v>
      </c>
      <c r="N20" s="149">
        <f>COUNTIFS('DETAIL SALES'!$Q$10:$Q$7501,'FILL RATE MANDATORY STOCK'!E20,'DETAIL SALES'!$AB$10:$AB$7501,"Full",'DETAIL SALES'!$C$10:$C$7501,"3")</f>
        <v>0</v>
      </c>
      <c r="O20" s="149">
        <f>COUNTIFS('DETAIL SALES'!$Q$10:$Q$7501,'FILL RATE MANDATORY STOCK'!E20,'DETAIL SALES'!$AB$10:$AB$7501,"No",'DETAIL SALES'!$C$10:$C$7501,"3")</f>
        <v>0</v>
      </c>
      <c r="P20" s="149">
        <f>COUNTIFS('DETAIL SALES'!$Q$10:$Q$7501,'FILL RATE MANDATORY STOCK'!E20,'DETAIL SALES'!$AB$10:$AB$7501,"Full",'DETAIL SALES'!$C$10:$C$7501,"4")</f>
        <v>0</v>
      </c>
      <c r="Q20" s="149">
        <f>COUNTIFS('DETAIL SALES'!$Q$10:$Q$7501,'FILL RATE MANDATORY STOCK'!E20,'DETAIL SALES'!$AB$10:$AB$7501,"No",'DETAIL SALES'!$C$10:$C$7501,"4")</f>
        <v>0</v>
      </c>
      <c r="R20" s="149">
        <f>COUNTIFS('DETAIL SALES'!$Q$10:$Q$7501,'FILL RATE MANDATORY STOCK'!E20,'DETAIL SALES'!$AB$10:$AB$7501,"Full",'DETAIL SALES'!$C$10:$C$7501,"5")</f>
        <v>0</v>
      </c>
      <c r="S20" s="149">
        <f>COUNTIFS('DETAIL SALES'!$Q$10:$Q$7501,'FILL RATE MANDATORY STOCK'!E20,'DETAIL SALES'!$AB$10:$AB$7501,"No",'DETAIL SALES'!$C$10:$C$7501,"5")</f>
        <v>0</v>
      </c>
      <c r="T20" s="149">
        <f>COUNTIFS('DETAIL SALES'!$Q$10:$Q$7501,'FILL RATE MANDATORY STOCK'!E20,'DETAIL SALES'!$AB$10:$AB$7501,"Full",'DETAIL SALES'!$C$10:$C$7501,"6")</f>
        <v>0</v>
      </c>
      <c r="U20" s="149">
        <f>COUNTIFS('DETAIL SALES'!$Q$10:$Q$7501,'FILL RATE MANDATORY STOCK'!E20,'DETAIL SALES'!$AB$10:$AB$7501,"No",'DETAIL SALES'!$C$10:$C$7501,"6")</f>
        <v>0</v>
      </c>
      <c r="V20" s="316">
        <f>COUNTIFS('DETAIL SALES'!$Q$10:$Q$7501,'FILL RATE MANDATORY STOCK'!E20,'DETAIL SALES'!$AB$10:$AB$7501,"Full",'DETAIL SALES'!$C$10:$C$7501,"7")</f>
        <v>0</v>
      </c>
      <c r="W20" s="316">
        <f>COUNTIFS('DETAIL SALES'!$Q$10:$Q$7501,'FILL RATE MANDATORY STOCK'!E20,'DETAIL SALES'!$AB$10:$AB$7501,"No",'DETAIL SALES'!$C$10:$C$7501,"7")</f>
        <v>0</v>
      </c>
      <c r="X20" s="149">
        <f>COUNTIFS('DETAIL SALES'!$Q$10:$Q$7501,'FILL RATE MANDATORY STOCK'!E20,'DETAIL SALES'!$AB$10:$AB$7501,"Full",'DETAIL SALES'!$C$10:$C$7501,"8")</f>
        <v>0</v>
      </c>
      <c r="Y20" s="149">
        <f>COUNTIFS('DETAIL SALES'!$Q$10:$Q$7501,'FILL RATE MANDATORY STOCK'!E20,'DETAIL SALES'!$AB$10:$AB$7501,"No",'DETAIL SALES'!$C$10:$C$7501,"8")</f>
        <v>0</v>
      </c>
      <c r="Z20" s="149">
        <f>COUNTIFS('DETAIL SALES'!$Q$10:$Q$7501,'FILL RATE MANDATORY STOCK'!E20,'DETAIL SALES'!$AB$10:$AB$7501,"Full",'DETAIL SALES'!$C$10:$C$7501,"9")</f>
        <v>0</v>
      </c>
      <c r="AA20" s="149">
        <f>COUNTIFS('DETAIL SALES'!$Q$10:$Q$7501,'FILL RATE MANDATORY STOCK'!E20,'DETAIL SALES'!$AB$10:$AB$7501,"No",'DETAIL SALES'!$C$10:$C$7501,"9")</f>
        <v>0</v>
      </c>
      <c r="AB20" s="149">
        <f>COUNTIFS('DETAIL SALES'!$Q$10:$Q$7501,'FILL RATE MANDATORY STOCK'!E20,'DETAIL SALES'!$AB$10:$AB$7501,"Full",'DETAIL SALES'!$C$10:$C$7501,"10")</f>
        <v>0</v>
      </c>
      <c r="AC20" s="149">
        <f>COUNTIFS('DETAIL SALES'!$Q$10:$Q$7501,'FILL RATE MANDATORY STOCK'!E20,'DETAIL SALES'!$AB$10:$AB$7501,"No",'DETAIL SALES'!$C$10:$C$7501,"10")</f>
        <v>0</v>
      </c>
      <c r="AD20" s="149">
        <f>COUNTIFS('DETAIL SALES'!$Q$10:$Q$7501,'FILL RATE MANDATORY STOCK'!E20,'DETAIL SALES'!$AB$10:$AB$7501,"Full",'DETAIL SALES'!$C$10:$C$7501,"11")</f>
        <v>0</v>
      </c>
      <c r="AE20" s="149">
        <f>COUNTIFS('DETAIL SALES'!$Q$10:$Q$7501,'FILL RATE MANDATORY STOCK'!E20,'DETAIL SALES'!$AB$10:$AB$7501,"No",'DETAIL SALES'!$C$10:$C$7501,"11")</f>
        <v>0</v>
      </c>
      <c r="AF20" s="149">
        <f>COUNTIFS('DETAIL SALES'!$Q$10:$Q$7501,'FILL RATE MANDATORY STOCK'!E20,'DETAIL SALES'!$AB$10:$AB$7501,"Full",'DETAIL SALES'!$C$10:$C$7501,"12")</f>
        <v>0</v>
      </c>
      <c r="AG20" s="149">
        <f>COUNTIFS('DETAIL SALES'!$Q$10:$Q$7501,'FILL RATE MANDATORY STOCK'!E20,'DETAIL SALES'!$AB$10:$AB$7501,"No",'DETAIL SALES'!$C$10:$C$7501,"12")</f>
        <v>0</v>
      </c>
      <c r="AH20" s="149">
        <f>COUNTIFS('DETAIL SALES'!$Q$10:$Q$7501,'FILL RATE MANDATORY STOCK'!E20,'DETAIL SALES'!$AB$10:$AB$7501,"Full",'DETAIL SALES'!$C$10:$C$7501,"13")</f>
        <v>0</v>
      </c>
      <c r="AI20" s="149">
        <f>COUNTIFS('DETAIL SALES'!$Q$10:$Q$7501,'FILL RATE MANDATORY STOCK'!E20,'DETAIL SALES'!$AB$10:$AB$7501,"No",'DETAIL SALES'!$C$10:$C$7501,"13")</f>
        <v>0</v>
      </c>
      <c r="AJ20" s="316">
        <f>COUNTIFS('DETAIL SALES'!$Q$10:$Q$7501,'FILL RATE MANDATORY STOCK'!E20,'DETAIL SALES'!$AB$10:$AB$7501,"Full",'DETAIL SALES'!$C$10:$C$7501,"14")</f>
        <v>0</v>
      </c>
      <c r="AK20" s="316">
        <f>COUNTIFS('DETAIL SALES'!$Q$10:$Q$7501,'FILL RATE MANDATORY STOCK'!E20,'DETAIL SALES'!$AB$10:$AB$7501,"No",'DETAIL SALES'!$C$10:$C$7501,"14")</f>
        <v>0</v>
      </c>
      <c r="AL20" s="149">
        <f>COUNTIFS('DETAIL SALES'!$Q$10:$Q$7501,'FILL RATE MANDATORY STOCK'!E20,'DETAIL SALES'!$AB$10:$AB$7501,"Full",'DETAIL SALES'!$C$10:$C$7501,"15")</f>
        <v>0</v>
      </c>
      <c r="AM20" s="149">
        <f>COUNTIFS('DETAIL SALES'!$Q$10:$Q$7501,'FILL RATE MANDATORY STOCK'!E20,'DETAIL SALES'!$AB$10:$AB$7501,"No",'DETAIL SALES'!$C$10:$C$7501,"15")</f>
        <v>0</v>
      </c>
      <c r="AN20" s="149">
        <f>COUNTIFS('DETAIL SALES'!$Q$10:$Q$7501,'FILL RATE MANDATORY STOCK'!E20,'DETAIL SALES'!$AB$10:$AB$7501,"Full",'DETAIL SALES'!$C$10:$C$7501,"16")</f>
        <v>0</v>
      </c>
      <c r="AO20" s="149">
        <f>COUNTIFS('DETAIL SALES'!$Q$10:$Q$7501,'FILL RATE MANDATORY STOCK'!E20,'DETAIL SALES'!$AB$10:$AB$7501,"No",'DETAIL SALES'!$C$10:$C$7501,"16")</f>
        <v>0</v>
      </c>
      <c r="AP20" s="149">
        <f>COUNTIFS('DETAIL SALES'!$Q$10:$Q$7501,'FILL RATE MANDATORY STOCK'!E20,'DETAIL SALES'!$AB$10:$AB$7501,"Full",'DETAIL SALES'!$C$10:$C$7501,"17")</f>
        <v>0</v>
      </c>
      <c r="AQ20" s="149">
        <f>COUNTIFS('DETAIL SALES'!$Q$10:$Q$7501,'FILL RATE MANDATORY STOCK'!E20,'DETAIL SALES'!$AB$10:$AB$7501,"No",'DETAIL SALES'!$C$10:$C$7501,"17")</f>
        <v>0</v>
      </c>
      <c r="AR20" s="149">
        <f>COUNTIFS('DETAIL SALES'!$Q$10:$Q$7501,'FILL RATE MANDATORY STOCK'!E20,'DETAIL SALES'!$AB$10:$AB$7501,"Full",'DETAIL SALES'!$C$10:$C$7501,"18")</f>
        <v>0</v>
      </c>
      <c r="AS20" s="149">
        <f>COUNTIFS('DETAIL SALES'!$Q$10:$Q$7501,'FILL RATE MANDATORY STOCK'!E20,'DETAIL SALES'!$AB$10:$AB$7501,"No",'DETAIL SALES'!$C$10:$C$7501,"18")</f>
        <v>0</v>
      </c>
      <c r="AT20" s="149">
        <f>COUNTIFS('DETAIL SALES'!$Q$10:$Q$7501,'FILL RATE MANDATORY STOCK'!E20,'DETAIL SALES'!$AB$10:$AB$7501,"Full",'DETAIL SALES'!$C$10:$C$7501,"19")</f>
        <v>0</v>
      </c>
      <c r="AU20" s="149">
        <f>COUNTIFS('DETAIL SALES'!$Q$10:$Q$7501,'FILL RATE MANDATORY STOCK'!E20,'DETAIL SALES'!$AB$10:$AB$7501,"No",'DETAIL SALES'!$C$10:$C$7501,"19")</f>
        <v>0</v>
      </c>
      <c r="AV20" s="149">
        <f>COUNTIFS('DETAIL SALES'!$Q$10:$Q$7501,'FILL RATE MANDATORY STOCK'!E20,'DETAIL SALES'!$AB$10:$AB$7501,"Full",'DETAIL SALES'!$C$10:$C$7501,"20")</f>
        <v>0</v>
      </c>
      <c r="AW20" s="149">
        <f>COUNTIFS('DETAIL SALES'!$Q$10:$Q$7501,'FILL RATE MANDATORY STOCK'!E20,'DETAIL SALES'!$AB$10:$AB$7501,"No",'DETAIL SALES'!$C$10:$C$7501,"20")</f>
        <v>0</v>
      </c>
      <c r="AX20" s="316">
        <f>COUNTIFS('DETAIL SALES'!$Q$10:$Q$7501,'FILL RATE MANDATORY STOCK'!E20,'DETAIL SALES'!$AB$10:$AB$7501,"Full",'DETAIL SALES'!$C$10:$C$7501,"21")</f>
        <v>0</v>
      </c>
      <c r="AY20" s="316">
        <f>COUNTIFS('DETAIL SALES'!$Q$10:$Q$7501,'FILL RATE MANDATORY STOCK'!E20,'DETAIL SALES'!$AB$10:$AB$7501,"No",'DETAIL SALES'!$C$10:$C$7501,"21")</f>
        <v>0</v>
      </c>
      <c r="AZ20" s="149">
        <f>COUNTIFS('DETAIL SALES'!$Q$10:$Q$7501,'FILL RATE MANDATORY STOCK'!E20,'DETAIL SALES'!$AB$10:$AB$7501,"Full",'DETAIL SALES'!$C$10:$C$7501,"22")</f>
        <v>0</v>
      </c>
      <c r="BA20" s="149">
        <f>COUNTIFS('DETAIL SALES'!$Q$10:$Q$7501,'FILL RATE MANDATORY STOCK'!E20,'DETAIL SALES'!$AB$10:$AB$7501,"No",'DETAIL SALES'!$C$10:$C$7501,"22")</f>
        <v>0</v>
      </c>
      <c r="BB20" s="149">
        <f>COUNTIFS('DETAIL SALES'!$Q$10:$Q$7501,'FILL RATE MANDATORY STOCK'!E20,'DETAIL SALES'!$AB$10:$AB$7501,"Full",'DETAIL SALES'!$C$10:$C$7501,"23")</f>
        <v>0</v>
      </c>
      <c r="BC20" s="149">
        <f>COUNTIFS('DETAIL SALES'!$Q$10:$Q$7501,'FILL RATE MANDATORY STOCK'!E20,'DETAIL SALES'!$AB$10:$AB$7501,"No",'DETAIL SALES'!$C$10:$C$7501,"23")</f>
        <v>0</v>
      </c>
      <c r="BD20" s="149">
        <f>COUNTIFS('DETAIL SALES'!$Q$10:$Q$7501,'FILL RATE MANDATORY STOCK'!E20,'DETAIL SALES'!$AB$10:$AB$7501,"Full",'DETAIL SALES'!$C$10:$C$7501,"24")</f>
        <v>0</v>
      </c>
      <c r="BE20" s="149">
        <f>COUNTIFS('DETAIL SALES'!$Q$10:$Q$7501,'FILL RATE MANDATORY STOCK'!E20,'DETAIL SALES'!$AB$10:$AB$7501,"No",'DETAIL SALES'!$C$10:$C$7501,"24")</f>
        <v>0</v>
      </c>
      <c r="BF20" s="149">
        <f>COUNTIFS('DETAIL SALES'!$Q$10:$Q$7501,'FILL RATE MANDATORY STOCK'!E20,'DETAIL SALES'!$AB$10:$AB$7501,"Full",'DETAIL SALES'!$C$10:$C$7501,"25")</f>
        <v>0</v>
      </c>
      <c r="BG20" s="149">
        <f>COUNTIFS('DETAIL SALES'!$Q$10:$Q$7501,'FILL RATE MANDATORY STOCK'!E20,'DETAIL SALES'!$AB$10:$AB$7501,"No",'DETAIL SALES'!$C$10:$C$7501,"25")</f>
        <v>0</v>
      </c>
      <c r="BH20" s="149">
        <f>COUNTIFS('DETAIL SALES'!$Q$10:$Q$7501,'FILL RATE MANDATORY STOCK'!E20,'DETAIL SALES'!$AB$10:$AB$7501,"Full",'DETAIL SALES'!$C$10:$C$7501,"26")</f>
        <v>0</v>
      </c>
      <c r="BI20" s="149">
        <f>COUNTIFS('DETAIL SALES'!$Q$10:$Q$7501,'FILL RATE MANDATORY STOCK'!E20,'DETAIL SALES'!$AB$10:$AB$7501,"No",'DETAIL SALES'!$C$10:$C$7501,"26")</f>
        <v>0</v>
      </c>
      <c r="BJ20" s="149">
        <f>COUNTIFS('DETAIL SALES'!$Q$10:$Q$7501,'FILL RATE MANDATORY STOCK'!E20,'DETAIL SALES'!$AB$10:$AB$7501,"Full",'DETAIL SALES'!$C$10:$C$7501,"27")</f>
        <v>0</v>
      </c>
      <c r="BK20" s="149">
        <f>COUNTIFS('DETAIL SALES'!$Q$10:$Q$7501,'FILL RATE MANDATORY STOCK'!E20,'DETAIL SALES'!$AB$10:$AB$7501,"No",'DETAIL SALES'!$C$10:$C$7501,"27")</f>
        <v>0</v>
      </c>
      <c r="BL20" s="316">
        <f>COUNTIFS('DETAIL SALES'!$Q$10:$Q$7501,'FILL RATE MANDATORY STOCK'!E20,'DETAIL SALES'!$AB$10:$AB$7501,"Full",'DETAIL SALES'!$C$10:$C$7501,"28")</f>
        <v>0</v>
      </c>
      <c r="BM20" s="316">
        <f>COUNTIFS('DETAIL SALES'!$Q$10:$Q$7501,'FILL RATE MANDATORY STOCK'!E20,'DETAIL SALES'!$AB$10:$AB$7501,"No",'DETAIL SALES'!$C$10:$C$7501,"28")</f>
        <v>0</v>
      </c>
      <c r="BN20" s="149">
        <f>COUNTIFS('DETAIL SALES'!$Q$10:$Q$7501,'FILL RATE MANDATORY STOCK'!E20,'DETAIL SALES'!$AB$10:$AB$7501,"Full",'DETAIL SALES'!$C$10:$C$7501,"29")</f>
        <v>0</v>
      </c>
      <c r="BO20" s="149">
        <f>COUNTIFS('DETAIL SALES'!$Q$10:$Q$7501,'FILL RATE MANDATORY STOCK'!E20,'DETAIL SALES'!$AB$10:$AB$7501,"No",'DETAIL SALES'!$C$10:$C$7501,"29")</f>
        <v>0</v>
      </c>
      <c r="BP20" s="149">
        <f>COUNTIFS('DETAIL SALES'!$Q$10:$Q$7501,'FILL RATE MANDATORY STOCK'!E20,'DETAIL SALES'!$AB$10:$AB$7501,"Full",'DETAIL SALES'!$C$10:$C$7501,"30")</f>
        <v>0</v>
      </c>
      <c r="BQ20" s="149">
        <f>COUNTIFS('DETAIL SALES'!$Q$10:$Q$7501,'FILL RATE MANDATORY STOCK'!E20,'DETAIL SALES'!$AB$10:$AB$7501,"No",'DETAIL SALES'!$C$10:$C$7501,"30")</f>
        <v>0</v>
      </c>
      <c r="BR20" s="149">
        <f>COUNTIFS('DETAIL SALES'!$Q$10:$Q$7501,'FILL RATE MANDATORY STOCK'!\,'DETAIL SALES'!$AB$10:$AB$7501,"Full",'DETAIL SALES'!$C$10:$C$7501,"31")</f>
        <v>0</v>
      </c>
      <c r="BS20" s="153">
        <f>COUNTIFS('DETAIL SALES'!$Q$10:$Q$7501,'FILL RATE MANDATORY STOCK'!E20,'DETAIL SALES'!$AB$10:$AB$7501,"No",'DETAIL SALES'!$C$10:$C$7501,"31")</f>
        <v>0</v>
      </c>
      <c r="BT20" s="271">
        <f t="shared" si="4"/>
        <v>0</v>
      </c>
      <c r="BU20" s="150">
        <f t="shared" si="5"/>
        <v>0</v>
      </c>
      <c r="BV20" s="150">
        <f t="shared" si="6"/>
        <v>0</v>
      </c>
      <c r="BW20" s="272" t="e">
        <f t="shared" si="7"/>
        <v>#DIV/0!</v>
      </c>
    </row>
    <row r="21" spans="1:75">
      <c r="A21" s="781"/>
      <c r="B21" s="100">
        <f t="shared" si="9"/>
        <v>12</v>
      </c>
      <c r="C21" s="100" t="s">
        <v>280</v>
      </c>
      <c r="D21" s="103" t="s">
        <v>890</v>
      </c>
      <c r="E21" s="149"/>
      <c r="F21" s="169"/>
      <c r="G21" s="224">
        <v>20000</v>
      </c>
      <c r="H21" s="153">
        <v>1</v>
      </c>
      <c r="I21" s="153">
        <v>407.5</v>
      </c>
      <c r="J21" s="315">
        <f>COUNTIFS('DETAIL SALES'!$Q$10:$Q$7501,'FILL RATE MANDATORY STOCK'!E21,'DETAIL SALES'!$AB$10:$AB$7501,"Full",'DETAIL SALES'!$C$10:$C$7501,"1")</f>
        <v>0</v>
      </c>
      <c r="K21" s="316">
        <f>COUNTIFS('DETAIL SALES'!$Q$10:$Q$7501,'FILL RATE MANDATORY STOCK'!E21,'DETAIL SALES'!$AB$10:$AB$7501,"No",'DETAIL SALES'!$C$10:$C$7501,"1")</f>
        <v>0</v>
      </c>
      <c r="L21" s="149">
        <f>COUNTIFS('DETAIL SALES'!$Q$10:$Q$7501,'FILL RATE MANDATORY STOCK'!E21,'DETAIL SALES'!$AB$10:$AB$7501,"Full",'DETAIL SALES'!$C$10:$C$7501,"2")</f>
        <v>0</v>
      </c>
      <c r="M21" s="149">
        <f>COUNTIFS('DETAIL SALES'!$Q$10:$Q$7501,'FILL RATE MANDATORY STOCK'!E21,'DETAIL SALES'!$AB$10:$AB$7501,"No",'DETAIL SALES'!$C$10:$C$7501,"2")</f>
        <v>0</v>
      </c>
      <c r="N21" s="149">
        <f>COUNTIFS('DETAIL SALES'!$Q$10:$Q$7501,'FILL RATE MANDATORY STOCK'!E21,'DETAIL SALES'!$AB$10:$AB$7501,"Full",'DETAIL SALES'!$C$10:$C$7501,"3")</f>
        <v>0</v>
      </c>
      <c r="O21" s="149">
        <f>COUNTIFS('DETAIL SALES'!$Q$10:$Q$7501,'FILL RATE MANDATORY STOCK'!E21,'DETAIL SALES'!$AB$10:$AB$7501,"No",'DETAIL SALES'!$C$10:$C$7501,"3")</f>
        <v>0</v>
      </c>
      <c r="P21" s="149">
        <f>COUNTIFS('DETAIL SALES'!$Q$10:$Q$7501,'FILL RATE MANDATORY STOCK'!E21,'DETAIL SALES'!$AB$10:$AB$7501,"Full",'DETAIL SALES'!$C$10:$C$7501,"4")</f>
        <v>0</v>
      </c>
      <c r="Q21" s="149">
        <f>COUNTIFS('DETAIL SALES'!$Q$10:$Q$7501,'FILL RATE MANDATORY STOCK'!E21,'DETAIL SALES'!$AB$10:$AB$7501,"No",'DETAIL SALES'!$C$10:$C$7501,"4")</f>
        <v>0</v>
      </c>
      <c r="R21" s="149">
        <f>COUNTIFS('DETAIL SALES'!$Q$10:$Q$7501,'FILL RATE MANDATORY STOCK'!E21,'DETAIL SALES'!$AB$10:$AB$7501,"Full",'DETAIL SALES'!$C$10:$C$7501,"5")</f>
        <v>0</v>
      </c>
      <c r="S21" s="149">
        <f>COUNTIFS('DETAIL SALES'!$Q$10:$Q$7501,'FILL RATE MANDATORY STOCK'!E21,'DETAIL SALES'!$AB$10:$AB$7501,"No",'DETAIL SALES'!$C$10:$C$7501,"5")</f>
        <v>0</v>
      </c>
      <c r="T21" s="149">
        <f>COUNTIFS('DETAIL SALES'!$Q$10:$Q$7501,'FILL RATE MANDATORY STOCK'!E21,'DETAIL SALES'!$AB$10:$AB$7501,"Full",'DETAIL SALES'!$C$10:$C$7501,"6")</f>
        <v>0</v>
      </c>
      <c r="U21" s="149">
        <f>COUNTIFS('DETAIL SALES'!$Q$10:$Q$7501,'FILL RATE MANDATORY STOCK'!E21,'DETAIL SALES'!$AB$10:$AB$7501,"No",'DETAIL SALES'!$C$10:$C$7501,"6")</f>
        <v>0</v>
      </c>
      <c r="V21" s="316">
        <f>COUNTIFS('DETAIL SALES'!$Q$10:$Q$7501,'FILL RATE MANDATORY STOCK'!E21,'DETAIL SALES'!$AB$10:$AB$7501,"Full",'DETAIL SALES'!$C$10:$C$7501,"7")</f>
        <v>0</v>
      </c>
      <c r="W21" s="316">
        <f>COUNTIFS('DETAIL SALES'!$Q$10:$Q$7501,'FILL RATE MANDATORY STOCK'!E21,'DETAIL SALES'!$AB$10:$AB$7501,"No",'DETAIL SALES'!$C$10:$C$7501,"7")</f>
        <v>0</v>
      </c>
      <c r="X21" s="149">
        <f>COUNTIFS('DETAIL SALES'!$Q$10:$Q$7501,'FILL RATE MANDATORY STOCK'!E21,'DETAIL SALES'!$AB$10:$AB$7501,"Full",'DETAIL SALES'!$C$10:$C$7501,"8")</f>
        <v>0</v>
      </c>
      <c r="Y21" s="149">
        <f>COUNTIFS('DETAIL SALES'!$Q$10:$Q$7501,'FILL RATE MANDATORY STOCK'!E21,'DETAIL SALES'!$AB$10:$AB$7501,"No",'DETAIL SALES'!$C$10:$C$7501,"8")</f>
        <v>0</v>
      </c>
      <c r="Z21" s="149">
        <f>COUNTIFS('DETAIL SALES'!$Q$10:$Q$7501,'FILL RATE MANDATORY STOCK'!E21,'DETAIL SALES'!$AB$10:$AB$7501,"Full",'DETAIL SALES'!$C$10:$C$7501,"9")</f>
        <v>0</v>
      </c>
      <c r="AA21" s="149">
        <f>COUNTIFS('DETAIL SALES'!$Q$10:$Q$7501,'FILL RATE MANDATORY STOCK'!E21,'DETAIL SALES'!$AB$10:$AB$7501,"No",'DETAIL SALES'!$C$10:$C$7501,"9")</f>
        <v>0</v>
      </c>
      <c r="AB21" s="149">
        <f>COUNTIFS('DETAIL SALES'!$Q$10:$Q$7501,'FILL RATE MANDATORY STOCK'!E21,'DETAIL SALES'!$AB$10:$AB$7501,"Full",'DETAIL SALES'!$C$10:$C$7501,"10")</f>
        <v>0</v>
      </c>
      <c r="AC21" s="149">
        <f>COUNTIFS('DETAIL SALES'!$Q$10:$Q$7501,'FILL RATE MANDATORY STOCK'!E21,'DETAIL SALES'!$AB$10:$AB$7501,"No",'DETAIL SALES'!$C$10:$C$7501,"10")</f>
        <v>0</v>
      </c>
      <c r="AD21" s="149">
        <f>COUNTIFS('DETAIL SALES'!$Q$10:$Q$7501,'FILL RATE MANDATORY STOCK'!E21,'DETAIL SALES'!$AB$10:$AB$7501,"Full",'DETAIL SALES'!$C$10:$C$7501,"11")</f>
        <v>0</v>
      </c>
      <c r="AE21" s="149">
        <f>COUNTIFS('DETAIL SALES'!$Q$10:$Q$7501,'FILL RATE MANDATORY STOCK'!E21,'DETAIL SALES'!$AB$10:$AB$7501,"No",'DETAIL SALES'!$C$10:$C$7501,"11")</f>
        <v>0</v>
      </c>
      <c r="AF21" s="149">
        <f>COUNTIFS('DETAIL SALES'!$Q$10:$Q$7501,'FILL RATE MANDATORY STOCK'!E21,'DETAIL SALES'!$AB$10:$AB$7501,"Full",'DETAIL SALES'!$C$10:$C$7501,"12")</f>
        <v>0</v>
      </c>
      <c r="AG21" s="149">
        <f>COUNTIFS('DETAIL SALES'!$Q$10:$Q$7501,'FILL RATE MANDATORY STOCK'!E21,'DETAIL SALES'!$AB$10:$AB$7501,"No",'DETAIL SALES'!$C$10:$C$7501,"12")</f>
        <v>0</v>
      </c>
      <c r="AH21" s="149">
        <f>COUNTIFS('DETAIL SALES'!$Q$10:$Q$7501,'FILL RATE MANDATORY STOCK'!E21,'DETAIL SALES'!$AB$10:$AB$7501,"Full",'DETAIL SALES'!$C$10:$C$7501,"13")</f>
        <v>0</v>
      </c>
      <c r="AI21" s="149">
        <f>COUNTIFS('DETAIL SALES'!$Q$10:$Q$7501,'FILL RATE MANDATORY STOCK'!E21,'DETAIL SALES'!$AB$10:$AB$7501,"No",'DETAIL SALES'!$C$10:$C$7501,"13")</f>
        <v>0</v>
      </c>
      <c r="AJ21" s="316">
        <f>COUNTIFS('DETAIL SALES'!$Q$10:$Q$7501,'FILL RATE MANDATORY STOCK'!E21,'DETAIL SALES'!$AB$10:$AB$7501,"Full",'DETAIL SALES'!$C$10:$C$7501,"14")</f>
        <v>0</v>
      </c>
      <c r="AK21" s="316">
        <f>COUNTIFS('DETAIL SALES'!$Q$10:$Q$7501,'FILL RATE MANDATORY STOCK'!E21,'DETAIL SALES'!$AB$10:$AB$7501,"No",'DETAIL SALES'!$C$10:$C$7501,"14")</f>
        <v>0</v>
      </c>
      <c r="AL21" s="149">
        <f>COUNTIFS('DETAIL SALES'!$Q$10:$Q$7501,'FILL RATE MANDATORY STOCK'!E21,'DETAIL SALES'!$AB$10:$AB$7501,"Full",'DETAIL SALES'!$C$10:$C$7501,"15")</f>
        <v>0</v>
      </c>
      <c r="AM21" s="149">
        <f>COUNTIFS('DETAIL SALES'!$Q$10:$Q$7501,'FILL RATE MANDATORY STOCK'!E21,'DETAIL SALES'!$AB$10:$AB$7501,"No",'DETAIL SALES'!$C$10:$C$7501,"15")</f>
        <v>0</v>
      </c>
      <c r="AN21" s="149">
        <f>COUNTIFS('DETAIL SALES'!$Q$10:$Q$7501,'FILL RATE MANDATORY STOCK'!E21,'DETAIL SALES'!$AB$10:$AB$7501,"Full",'DETAIL SALES'!$C$10:$C$7501,"16")</f>
        <v>0</v>
      </c>
      <c r="AO21" s="149">
        <f>COUNTIFS('DETAIL SALES'!$Q$10:$Q$7501,'FILL RATE MANDATORY STOCK'!E21,'DETAIL SALES'!$AB$10:$AB$7501,"No",'DETAIL SALES'!$C$10:$C$7501,"16")</f>
        <v>0</v>
      </c>
      <c r="AP21" s="149">
        <f>COUNTIFS('DETAIL SALES'!$Q$10:$Q$7501,'FILL RATE MANDATORY STOCK'!E21,'DETAIL SALES'!$AB$10:$AB$7501,"Full",'DETAIL SALES'!$C$10:$C$7501,"17")</f>
        <v>0</v>
      </c>
      <c r="AQ21" s="149">
        <f>COUNTIFS('DETAIL SALES'!$Q$10:$Q$7501,'FILL RATE MANDATORY STOCK'!E21,'DETAIL SALES'!$AB$10:$AB$7501,"No",'DETAIL SALES'!$C$10:$C$7501,"17")</f>
        <v>0</v>
      </c>
      <c r="AR21" s="149">
        <f>COUNTIFS('DETAIL SALES'!$Q$10:$Q$7501,'FILL RATE MANDATORY STOCK'!E21,'DETAIL SALES'!$AB$10:$AB$7501,"Full",'DETAIL SALES'!$C$10:$C$7501,"18")</f>
        <v>0</v>
      </c>
      <c r="AS21" s="149">
        <f>COUNTIFS('DETAIL SALES'!$Q$10:$Q$7501,'FILL RATE MANDATORY STOCK'!E21,'DETAIL SALES'!$AB$10:$AB$7501,"No",'DETAIL SALES'!$C$10:$C$7501,"18")</f>
        <v>0</v>
      </c>
      <c r="AT21" s="149">
        <f>COUNTIFS('DETAIL SALES'!$Q$10:$Q$7501,'FILL RATE MANDATORY STOCK'!E21,'DETAIL SALES'!$AB$10:$AB$7501,"Full",'DETAIL SALES'!$C$10:$C$7501,"19")</f>
        <v>0</v>
      </c>
      <c r="AU21" s="149">
        <f>COUNTIFS('DETAIL SALES'!$Q$10:$Q$7501,'FILL RATE MANDATORY STOCK'!E21,'DETAIL SALES'!$AB$10:$AB$7501,"No",'DETAIL SALES'!$C$10:$C$7501,"19")</f>
        <v>0</v>
      </c>
      <c r="AV21" s="149">
        <f>COUNTIFS('DETAIL SALES'!$Q$10:$Q$7501,'FILL RATE MANDATORY STOCK'!E21,'DETAIL SALES'!$AB$10:$AB$7501,"Full",'DETAIL SALES'!$C$10:$C$7501,"20")</f>
        <v>0</v>
      </c>
      <c r="AW21" s="149">
        <f>COUNTIFS('DETAIL SALES'!$Q$10:$Q$7501,'FILL RATE MANDATORY STOCK'!E21,'DETAIL SALES'!$AB$10:$AB$7501,"No",'DETAIL SALES'!$C$10:$C$7501,"20")</f>
        <v>0</v>
      </c>
      <c r="AX21" s="316">
        <f>COUNTIFS('DETAIL SALES'!$Q$10:$Q$7501,'FILL RATE MANDATORY STOCK'!E21,'DETAIL SALES'!$AB$10:$AB$7501,"Full",'DETAIL SALES'!$C$10:$C$7501,"21")</f>
        <v>0</v>
      </c>
      <c r="AY21" s="316">
        <f>COUNTIFS('DETAIL SALES'!$Q$10:$Q$7501,'FILL RATE MANDATORY STOCK'!E21,'DETAIL SALES'!$AB$10:$AB$7501,"No",'DETAIL SALES'!$C$10:$C$7501,"21")</f>
        <v>0</v>
      </c>
      <c r="AZ21" s="149">
        <f>COUNTIFS('DETAIL SALES'!$Q$10:$Q$7501,'FILL RATE MANDATORY STOCK'!E21,'DETAIL SALES'!$AB$10:$AB$7501,"Full",'DETAIL SALES'!$C$10:$C$7501,"22")</f>
        <v>0</v>
      </c>
      <c r="BA21" s="149">
        <f>COUNTIFS('DETAIL SALES'!$Q$10:$Q$7501,'FILL RATE MANDATORY STOCK'!E21,'DETAIL SALES'!$AB$10:$AB$7501,"No",'DETAIL SALES'!$C$10:$C$7501,"22")</f>
        <v>0</v>
      </c>
      <c r="BB21" s="149">
        <f>COUNTIFS('DETAIL SALES'!$Q$10:$Q$7501,'FILL RATE MANDATORY STOCK'!E21,'DETAIL SALES'!$AB$10:$AB$7501,"Full",'DETAIL SALES'!$C$10:$C$7501,"23")</f>
        <v>0</v>
      </c>
      <c r="BC21" s="149">
        <f>COUNTIFS('DETAIL SALES'!$Q$10:$Q$7501,'FILL RATE MANDATORY STOCK'!E21,'DETAIL SALES'!$AB$10:$AB$7501,"No",'DETAIL SALES'!$C$10:$C$7501,"23")</f>
        <v>0</v>
      </c>
      <c r="BD21" s="149">
        <f>COUNTIFS('DETAIL SALES'!$Q$10:$Q$7501,'FILL RATE MANDATORY STOCK'!E21,'DETAIL SALES'!$AB$10:$AB$7501,"Full",'DETAIL SALES'!$C$10:$C$7501,"24")</f>
        <v>0</v>
      </c>
      <c r="BE21" s="149">
        <f>COUNTIFS('DETAIL SALES'!$Q$10:$Q$7501,'FILL RATE MANDATORY STOCK'!E21,'DETAIL SALES'!$AB$10:$AB$7501,"No",'DETAIL SALES'!$C$10:$C$7501,"24")</f>
        <v>0</v>
      </c>
      <c r="BF21" s="149">
        <f>COUNTIFS('DETAIL SALES'!$Q$10:$Q$7501,'FILL RATE MANDATORY STOCK'!E21,'DETAIL SALES'!$AB$10:$AB$7501,"Full",'DETAIL SALES'!$C$10:$C$7501,"25")</f>
        <v>0</v>
      </c>
      <c r="BG21" s="149">
        <f>COUNTIFS('DETAIL SALES'!$Q$10:$Q$7501,'FILL RATE MANDATORY STOCK'!E21,'DETAIL SALES'!$AB$10:$AB$7501,"No",'DETAIL SALES'!$C$10:$C$7501,"25")</f>
        <v>0</v>
      </c>
      <c r="BH21" s="149">
        <f>COUNTIFS('DETAIL SALES'!$Q$10:$Q$7501,'FILL RATE MANDATORY STOCK'!E21,'DETAIL SALES'!$AB$10:$AB$7501,"Full",'DETAIL SALES'!$C$10:$C$7501,"26")</f>
        <v>0</v>
      </c>
      <c r="BI21" s="149">
        <f>COUNTIFS('DETAIL SALES'!$Q$10:$Q$7501,'FILL RATE MANDATORY STOCK'!E21,'DETAIL SALES'!$AB$10:$AB$7501,"No",'DETAIL SALES'!$C$10:$C$7501,"26")</f>
        <v>0</v>
      </c>
      <c r="BJ21" s="149">
        <f>COUNTIFS('DETAIL SALES'!$Q$10:$Q$7501,'FILL RATE MANDATORY STOCK'!E21,'DETAIL SALES'!$AB$10:$AB$7501,"Full",'DETAIL SALES'!$C$10:$C$7501,"27")</f>
        <v>0</v>
      </c>
      <c r="BK21" s="149">
        <f>COUNTIFS('DETAIL SALES'!$Q$10:$Q$7501,'FILL RATE MANDATORY STOCK'!E21,'DETAIL SALES'!$AB$10:$AB$7501,"No",'DETAIL SALES'!$C$10:$C$7501,"27")</f>
        <v>0</v>
      </c>
      <c r="BL21" s="316">
        <f>COUNTIFS('DETAIL SALES'!$Q$10:$Q$7501,'FILL RATE MANDATORY STOCK'!E21,'DETAIL SALES'!$AB$10:$AB$7501,"Full",'DETAIL SALES'!$C$10:$C$7501,"28")</f>
        <v>0</v>
      </c>
      <c r="BM21" s="316">
        <f>COUNTIFS('DETAIL SALES'!$Q$10:$Q$7501,'FILL RATE MANDATORY STOCK'!E21,'DETAIL SALES'!$AB$10:$AB$7501,"No",'DETAIL SALES'!$C$10:$C$7501,"28")</f>
        <v>0</v>
      </c>
      <c r="BN21" s="149">
        <f>COUNTIFS('DETAIL SALES'!$Q$10:$Q$7501,'FILL RATE MANDATORY STOCK'!E21,'DETAIL SALES'!$AB$10:$AB$7501,"Full",'DETAIL SALES'!$C$10:$C$7501,"29")</f>
        <v>0</v>
      </c>
      <c r="BO21" s="149">
        <f>COUNTIFS('DETAIL SALES'!$Q$10:$Q$7501,'FILL RATE MANDATORY STOCK'!E21,'DETAIL SALES'!$AB$10:$AB$7501,"No",'DETAIL SALES'!$C$10:$C$7501,"29")</f>
        <v>0</v>
      </c>
      <c r="BP21" s="149">
        <f>COUNTIFS('DETAIL SALES'!$Q$10:$Q$7501,'FILL RATE MANDATORY STOCK'!E21,'DETAIL SALES'!$AB$10:$AB$7501,"Full",'DETAIL SALES'!$C$10:$C$7501,"30")</f>
        <v>0</v>
      </c>
      <c r="BQ21" s="149">
        <f>COUNTIFS('DETAIL SALES'!$Q$10:$Q$7501,'FILL RATE MANDATORY STOCK'!E21,'DETAIL SALES'!$AB$10:$AB$7501,"No",'DETAIL SALES'!$C$10:$C$7501,"30")</f>
        <v>0</v>
      </c>
      <c r="BR21" s="149">
        <f>COUNTIFS('DETAIL SALES'!$Q$10:$Q$7501,'FILL RATE MANDATORY STOCK'!\,'DETAIL SALES'!$AB$10:$AB$7501,"Full",'DETAIL SALES'!$C$10:$C$7501,"31")</f>
        <v>0</v>
      </c>
      <c r="BS21" s="153">
        <f>COUNTIFS('DETAIL SALES'!$Q$10:$Q$7501,'FILL RATE MANDATORY STOCK'!E21,'DETAIL SALES'!$AB$10:$AB$7501,"No",'DETAIL SALES'!$C$10:$C$7501,"31")</f>
        <v>0</v>
      </c>
      <c r="BT21" s="271">
        <f t="shared" si="4"/>
        <v>0</v>
      </c>
      <c r="BU21" s="150">
        <f t="shared" si="5"/>
        <v>0</v>
      </c>
      <c r="BV21" s="150">
        <f t="shared" si="6"/>
        <v>0</v>
      </c>
      <c r="BW21" s="272" t="e">
        <f t="shared" si="7"/>
        <v>#DIV/0!</v>
      </c>
    </row>
    <row r="22" spans="1:75">
      <c r="A22" s="781"/>
      <c r="B22" s="100">
        <f t="shared" si="9"/>
        <v>13</v>
      </c>
      <c r="C22" s="100" t="s">
        <v>288</v>
      </c>
      <c r="D22" s="103" t="s">
        <v>890</v>
      </c>
      <c r="E22" s="149"/>
      <c r="F22" s="169"/>
      <c r="G22" s="224">
        <v>60000</v>
      </c>
      <c r="H22" s="153">
        <v>1</v>
      </c>
      <c r="I22" s="153">
        <v>3.5</v>
      </c>
      <c r="J22" s="315">
        <f>COUNTIFS('DETAIL SALES'!$Q$10:$Q$7501,'FILL RATE MANDATORY STOCK'!E22,'DETAIL SALES'!$AB$10:$AB$7501,"Full",'DETAIL SALES'!$C$10:$C$7501,"1")</f>
        <v>0</v>
      </c>
      <c r="K22" s="316">
        <f>COUNTIFS('DETAIL SALES'!$Q$10:$Q$7501,'FILL RATE MANDATORY STOCK'!E22,'DETAIL SALES'!$AB$10:$AB$7501,"No",'DETAIL SALES'!$C$10:$C$7501,"1")</f>
        <v>0</v>
      </c>
      <c r="L22" s="149">
        <f>COUNTIFS('DETAIL SALES'!$Q$10:$Q$7501,'FILL RATE MANDATORY STOCK'!E22,'DETAIL SALES'!$AB$10:$AB$7501,"Full",'DETAIL SALES'!$C$10:$C$7501,"2")</f>
        <v>0</v>
      </c>
      <c r="M22" s="149">
        <f>COUNTIFS('DETAIL SALES'!$Q$10:$Q$7501,'FILL RATE MANDATORY STOCK'!E22,'DETAIL SALES'!$AB$10:$AB$7501,"No",'DETAIL SALES'!$C$10:$C$7501,"2")</f>
        <v>0</v>
      </c>
      <c r="N22" s="149">
        <f>COUNTIFS('DETAIL SALES'!$Q$10:$Q$7501,'FILL RATE MANDATORY STOCK'!E22,'DETAIL SALES'!$AB$10:$AB$7501,"Full",'DETAIL SALES'!$C$10:$C$7501,"3")</f>
        <v>0</v>
      </c>
      <c r="O22" s="149">
        <f>COUNTIFS('DETAIL SALES'!$Q$10:$Q$7501,'FILL RATE MANDATORY STOCK'!E22,'DETAIL SALES'!$AB$10:$AB$7501,"No",'DETAIL SALES'!$C$10:$C$7501,"3")</f>
        <v>0</v>
      </c>
      <c r="P22" s="149">
        <f>COUNTIFS('DETAIL SALES'!$Q$10:$Q$7501,'FILL RATE MANDATORY STOCK'!E22,'DETAIL SALES'!$AB$10:$AB$7501,"Full",'DETAIL SALES'!$C$10:$C$7501,"4")</f>
        <v>0</v>
      </c>
      <c r="Q22" s="149">
        <f>COUNTIFS('DETAIL SALES'!$Q$10:$Q$7501,'FILL RATE MANDATORY STOCK'!E22,'DETAIL SALES'!$AB$10:$AB$7501,"No",'DETAIL SALES'!$C$10:$C$7501,"4")</f>
        <v>0</v>
      </c>
      <c r="R22" s="149">
        <f>COUNTIFS('DETAIL SALES'!$Q$10:$Q$7501,'FILL RATE MANDATORY STOCK'!E22,'DETAIL SALES'!$AB$10:$AB$7501,"Full",'DETAIL SALES'!$C$10:$C$7501,"5")</f>
        <v>0</v>
      </c>
      <c r="S22" s="149">
        <f>COUNTIFS('DETAIL SALES'!$Q$10:$Q$7501,'FILL RATE MANDATORY STOCK'!E22,'DETAIL SALES'!$AB$10:$AB$7501,"No",'DETAIL SALES'!$C$10:$C$7501,"5")</f>
        <v>0</v>
      </c>
      <c r="T22" s="149">
        <f>COUNTIFS('DETAIL SALES'!$Q$10:$Q$7501,'FILL RATE MANDATORY STOCK'!E22,'DETAIL SALES'!$AB$10:$AB$7501,"Full",'DETAIL SALES'!$C$10:$C$7501,"6")</f>
        <v>0</v>
      </c>
      <c r="U22" s="149">
        <f>COUNTIFS('DETAIL SALES'!$Q$10:$Q$7501,'FILL RATE MANDATORY STOCK'!E22,'DETAIL SALES'!$AB$10:$AB$7501,"No",'DETAIL SALES'!$C$10:$C$7501,"6")</f>
        <v>0</v>
      </c>
      <c r="V22" s="316">
        <f>COUNTIFS('DETAIL SALES'!$Q$10:$Q$7501,'FILL RATE MANDATORY STOCK'!E22,'DETAIL SALES'!$AB$10:$AB$7501,"Full",'DETAIL SALES'!$C$10:$C$7501,"7")</f>
        <v>0</v>
      </c>
      <c r="W22" s="316">
        <f>COUNTIFS('DETAIL SALES'!$Q$10:$Q$7501,'FILL RATE MANDATORY STOCK'!E22,'DETAIL SALES'!$AB$10:$AB$7501,"No",'DETAIL SALES'!$C$10:$C$7501,"7")</f>
        <v>0</v>
      </c>
      <c r="X22" s="149">
        <f>COUNTIFS('DETAIL SALES'!$Q$10:$Q$7501,'FILL RATE MANDATORY STOCK'!E22,'DETAIL SALES'!$AB$10:$AB$7501,"Full",'DETAIL SALES'!$C$10:$C$7501,"8")</f>
        <v>0</v>
      </c>
      <c r="Y22" s="149">
        <f>COUNTIFS('DETAIL SALES'!$Q$10:$Q$7501,'FILL RATE MANDATORY STOCK'!E22,'DETAIL SALES'!$AB$10:$AB$7501,"No",'DETAIL SALES'!$C$10:$C$7501,"8")</f>
        <v>0</v>
      </c>
      <c r="Z22" s="149">
        <f>COUNTIFS('DETAIL SALES'!$Q$10:$Q$7501,'FILL RATE MANDATORY STOCK'!E22,'DETAIL SALES'!$AB$10:$AB$7501,"Full",'DETAIL SALES'!$C$10:$C$7501,"9")</f>
        <v>0</v>
      </c>
      <c r="AA22" s="149">
        <f>COUNTIFS('DETAIL SALES'!$Q$10:$Q$7501,'FILL RATE MANDATORY STOCK'!E22,'DETAIL SALES'!$AB$10:$AB$7501,"No",'DETAIL SALES'!$C$10:$C$7501,"9")</f>
        <v>0</v>
      </c>
      <c r="AB22" s="149">
        <f>COUNTIFS('DETAIL SALES'!$Q$10:$Q$7501,'FILL RATE MANDATORY STOCK'!E22,'DETAIL SALES'!$AB$10:$AB$7501,"Full",'DETAIL SALES'!$C$10:$C$7501,"10")</f>
        <v>0</v>
      </c>
      <c r="AC22" s="149">
        <f>COUNTIFS('DETAIL SALES'!$Q$10:$Q$7501,'FILL RATE MANDATORY STOCK'!E22,'DETAIL SALES'!$AB$10:$AB$7501,"No",'DETAIL SALES'!$C$10:$C$7501,"10")</f>
        <v>0</v>
      </c>
      <c r="AD22" s="149">
        <f>COUNTIFS('DETAIL SALES'!$Q$10:$Q$7501,'FILL RATE MANDATORY STOCK'!E22,'DETAIL SALES'!$AB$10:$AB$7501,"Full",'DETAIL SALES'!$C$10:$C$7501,"11")</f>
        <v>0</v>
      </c>
      <c r="AE22" s="149">
        <f>COUNTIFS('DETAIL SALES'!$Q$10:$Q$7501,'FILL RATE MANDATORY STOCK'!E22,'DETAIL SALES'!$AB$10:$AB$7501,"No",'DETAIL SALES'!$C$10:$C$7501,"11")</f>
        <v>0</v>
      </c>
      <c r="AF22" s="149">
        <f>COUNTIFS('DETAIL SALES'!$Q$10:$Q$7501,'FILL RATE MANDATORY STOCK'!E22,'DETAIL SALES'!$AB$10:$AB$7501,"Full",'DETAIL SALES'!$C$10:$C$7501,"12")</f>
        <v>0</v>
      </c>
      <c r="AG22" s="149">
        <f>COUNTIFS('DETAIL SALES'!$Q$10:$Q$7501,'FILL RATE MANDATORY STOCK'!E22,'DETAIL SALES'!$AB$10:$AB$7501,"No",'DETAIL SALES'!$C$10:$C$7501,"12")</f>
        <v>0</v>
      </c>
      <c r="AH22" s="149">
        <f>COUNTIFS('DETAIL SALES'!$Q$10:$Q$7501,'FILL RATE MANDATORY STOCK'!E22,'DETAIL SALES'!$AB$10:$AB$7501,"Full",'DETAIL SALES'!$C$10:$C$7501,"13")</f>
        <v>0</v>
      </c>
      <c r="AI22" s="149">
        <f>COUNTIFS('DETAIL SALES'!$Q$10:$Q$7501,'FILL RATE MANDATORY STOCK'!E22,'DETAIL SALES'!$AB$10:$AB$7501,"No",'DETAIL SALES'!$C$10:$C$7501,"13")</f>
        <v>0</v>
      </c>
      <c r="AJ22" s="316">
        <f>COUNTIFS('DETAIL SALES'!$Q$10:$Q$7501,'FILL RATE MANDATORY STOCK'!E22,'DETAIL SALES'!$AB$10:$AB$7501,"Full",'DETAIL SALES'!$C$10:$C$7501,"14")</f>
        <v>0</v>
      </c>
      <c r="AK22" s="316">
        <f>COUNTIFS('DETAIL SALES'!$Q$10:$Q$7501,'FILL RATE MANDATORY STOCK'!E22,'DETAIL SALES'!$AB$10:$AB$7501,"No",'DETAIL SALES'!$C$10:$C$7501,"14")</f>
        <v>0</v>
      </c>
      <c r="AL22" s="149">
        <f>COUNTIFS('DETAIL SALES'!$Q$10:$Q$7501,'FILL RATE MANDATORY STOCK'!E22,'DETAIL SALES'!$AB$10:$AB$7501,"Full",'DETAIL SALES'!$C$10:$C$7501,"15")</f>
        <v>0</v>
      </c>
      <c r="AM22" s="149">
        <f>COUNTIFS('DETAIL SALES'!$Q$10:$Q$7501,'FILL RATE MANDATORY STOCK'!E22,'DETAIL SALES'!$AB$10:$AB$7501,"No",'DETAIL SALES'!$C$10:$C$7501,"15")</f>
        <v>0</v>
      </c>
      <c r="AN22" s="149">
        <f>COUNTIFS('DETAIL SALES'!$Q$10:$Q$7501,'FILL RATE MANDATORY STOCK'!E22,'DETAIL SALES'!$AB$10:$AB$7501,"Full",'DETAIL SALES'!$C$10:$C$7501,"16")</f>
        <v>0</v>
      </c>
      <c r="AO22" s="149">
        <f>COUNTIFS('DETAIL SALES'!$Q$10:$Q$7501,'FILL RATE MANDATORY STOCK'!E22,'DETAIL SALES'!$AB$10:$AB$7501,"No",'DETAIL SALES'!$C$10:$C$7501,"16")</f>
        <v>0</v>
      </c>
      <c r="AP22" s="149">
        <f>COUNTIFS('DETAIL SALES'!$Q$10:$Q$7501,'FILL RATE MANDATORY STOCK'!E22,'DETAIL SALES'!$AB$10:$AB$7501,"Full",'DETAIL SALES'!$C$10:$C$7501,"17")</f>
        <v>0</v>
      </c>
      <c r="AQ22" s="149">
        <f>COUNTIFS('DETAIL SALES'!$Q$10:$Q$7501,'FILL RATE MANDATORY STOCK'!E22,'DETAIL SALES'!$AB$10:$AB$7501,"No",'DETAIL SALES'!$C$10:$C$7501,"17")</f>
        <v>0</v>
      </c>
      <c r="AR22" s="149">
        <f>COUNTIFS('DETAIL SALES'!$Q$10:$Q$7501,'FILL RATE MANDATORY STOCK'!E22,'DETAIL SALES'!$AB$10:$AB$7501,"Full",'DETAIL SALES'!$C$10:$C$7501,"18")</f>
        <v>0</v>
      </c>
      <c r="AS22" s="149">
        <f>COUNTIFS('DETAIL SALES'!$Q$10:$Q$7501,'FILL RATE MANDATORY STOCK'!E22,'DETAIL SALES'!$AB$10:$AB$7501,"No",'DETAIL SALES'!$C$10:$C$7501,"18")</f>
        <v>0</v>
      </c>
      <c r="AT22" s="149">
        <f>COUNTIFS('DETAIL SALES'!$Q$10:$Q$7501,'FILL RATE MANDATORY STOCK'!E22,'DETAIL SALES'!$AB$10:$AB$7501,"Full",'DETAIL SALES'!$C$10:$C$7501,"19")</f>
        <v>0</v>
      </c>
      <c r="AU22" s="149">
        <f>COUNTIFS('DETAIL SALES'!$Q$10:$Q$7501,'FILL RATE MANDATORY STOCK'!E22,'DETAIL SALES'!$AB$10:$AB$7501,"No",'DETAIL SALES'!$C$10:$C$7501,"19")</f>
        <v>0</v>
      </c>
      <c r="AV22" s="149">
        <f>COUNTIFS('DETAIL SALES'!$Q$10:$Q$7501,'FILL RATE MANDATORY STOCK'!E22,'DETAIL SALES'!$AB$10:$AB$7501,"Full",'DETAIL SALES'!$C$10:$C$7501,"20")</f>
        <v>0</v>
      </c>
      <c r="AW22" s="149">
        <f>COUNTIFS('DETAIL SALES'!$Q$10:$Q$7501,'FILL RATE MANDATORY STOCK'!E22,'DETAIL SALES'!$AB$10:$AB$7501,"No",'DETAIL SALES'!$C$10:$C$7501,"20")</f>
        <v>0</v>
      </c>
      <c r="AX22" s="316">
        <f>COUNTIFS('DETAIL SALES'!$Q$10:$Q$7501,'FILL RATE MANDATORY STOCK'!E22,'DETAIL SALES'!$AB$10:$AB$7501,"Full",'DETAIL SALES'!$C$10:$C$7501,"21")</f>
        <v>0</v>
      </c>
      <c r="AY22" s="316">
        <f>COUNTIFS('DETAIL SALES'!$Q$10:$Q$7501,'FILL RATE MANDATORY STOCK'!E22,'DETAIL SALES'!$AB$10:$AB$7501,"No",'DETAIL SALES'!$C$10:$C$7501,"21")</f>
        <v>0</v>
      </c>
      <c r="AZ22" s="149">
        <f>COUNTIFS('DETAIL SALES'!$Q$10:$Q$7501,'FILL RATE MANDATORY STOCK'!E22,'DETAIL SALES'!$AB$10:$AB$7501,"Full",'DETAIL SALES'!$C$10:$C$7501,"22")</f>
        <v>0</v>
      </c>
      <c r="BA22" s="149">
        <f>COUNTIFS('DETAIL SALES'!$Q$10:$Q$7501,'FILL RATE MANDATORY STOCK'!E22,'DETAIL SALES'!$AB$10:$AB$7501,"No",'DETAIL SALES'!$C$10:$C$7501,"22")</f>
        <v>0</v>
      </c>
      <c r="BB22" s="149">
        <f>COUNTIFS('DETAIL SALES'!$Q$10:$Q$7501,'FILL RATE MANDATORY STOCK'!E22,'DETAIL SALES'!$AB$10:$AB$7501,"Full",'DETAIL SALES'!$C$10:$C$7501,"23")</f>
        <v>0</v>
      </c>
      <c r="BC22" s="149">
        <f>COUNTIFS('DETAIL SALES'!$Q$10:$Q$7501,'FILL RATE MANDATORY STOCK'!E22,'DETAIL SALES'!$AB$10:$AB$7501,"No",'DETAIL SALES'!$C$10:$C$7501,"23")</f>
        <v>0</v>
      </c>
      <c r="BD22" s="149">
        <f>COUNTIFS('DETAIL SALES'!$Q$10:$Q$7501,'FILL RATE MANDATORY STOCK'!E22,'DETAIL SALES'!$AB$10:$AB$7501,"Full",'DETAIL SALES'!$C$10:$C$7501,"24")</f>
        <v>0</v>
      </c>
      <c r="BE22" s="149">
        <f>COUNTIFS('DETAIL SALES'!$Q$10:$Q$7501,'FILL RATE MANDATORY STOCK'!E22,'DETAIL SALES'!$AB$10:$AB$7501,"No",'DETAIL SALES'!$C$10:$C$7501,"24")</f>
        <v>0</v>
      </c>
      <c r="BF22" s="149">
        <f>COUNTIFS('DETAIL SALES'!$Q$10:$Q$7501,'FILL RATE MANDATORY STOCK'!E22,'DETAIL SALES'!$AB$10:$AB$7501,"Full",'DETAIL SALES'!$C$10:$C$7501,"25")</f>
        <v>0</v>
      </c>
      <c r="BG22" s="149">
        <f>COUNTIFS('DETAIL SALES'!$Q$10:$Q$7501,'FILL RATE MANDATORY STOCK'!E22,'DETAIL SALES'!$AB$10:$AB$7501,"No",'DETAIL SALES'!$C$10:$C$7501,"25")</f>
        <v>0</v>
      </c>
      <c r="BH22" s="149">
        <f>COUNTIFS('DETAIL SALES'!$Q$10:$Q$7501,'FILL RATE MANDATORY STOCK'!E22,'DETAIL SALES'!$AB$10:$AB$7501,"Full",'DETAIL SALES'!$C$10:$C$7501,"26")</f>
        <v>0</v>
      </c>
      <c r="BI22" s="149">
        <f>COUNTIFS('DETAIL SALES'!$Q$10:$Q$7501,'FILL RATE MANDATORY STOCK'!E22,'DETAIL SALES'!$AB$10:$AB$7501,"No",'DETAIL SALES'!$C$10:$C$7501,"26")</f>
        <v>0</v>
      </c>
      <c r="BJ22" s="149">
        <f>COUNTIFS('DETAIL SALES'!$Q$10:$Q$7501,'FILL RATE MANDATORY STOCK'!E22,'DETAIL SALES'!$AB$10:$AB$7501,"Full",'DETAIL SALES'!$C$10:$C$7501,"27")</f>
        <v>0</v>
      </c>
      <c r="BK22" s="149">
        <f>COUNTIFS('DETAIL SALES'!$Q$10:$Q$7501,'FILL RATE MANDATORY STOCK'!E22,'DETAIL SALES'!$AB$10:$AB$7501,"No",'DETAIL SALES'!$C$10:$C$7501,"27")</f>
        <v>0</v>
      </c>
      <c r="BL22" s="316">
        <f>COUNTIFS('DETAIL SALES'!$Q$10:$Q$7501,'FILL RATE MANDATORY STOCK'!E22,'DETAIL SALES'!$AB$10:$AB$7501,"Full",'DETAIL SALES'!$C$10:$C$7501,"28")</f>
        <v>0</v>
      </c>
      <c r="BM22" s="316">
        <f>COUNTIFS('DETAIL SALES'!$Q$10:$Q$7501,'FILL RATE MANDATORY STOCK'!E22,'DETAIL SALES'!$AB$10:$AB$7501,"No",'DETAIL SALES'!$C$10:$C$7501,"28")</f>
        <v>0</v>
      </c>
      <c r="BN22" s="149">
        <f>COUNTIFS('DETAIL SALES'!$Q$10:$Q$7501,'FILL RATE MANDATORY STOCK'!E22,'DETAIL SALES'!$AB$10:$AB$7501,"Full",'DETAIL SALES'!$C$10:$C$7501,"29")</f>
        <v>0</v>
      </c>
      <c r="BO22" s="149">
        <f>COUNTIFS('DETAIL SALES'!$Q$10:$Q$7501,'FILL RATE MANDATORY STOCK'!E22,'DETAIL SALES'!$AB$10:$AB$7501,"No",'DETAIL SALES'!$C$10:$C$7501,"29")</f>
        <v>0</v>
      </c>
      <c r="BP22" s="149">
        <f>COUNTIFS('DETAIL SALES'!$Q$10:$Q$7501,'FILL RATE MANDATORY STOCK'!E22,'DETAIL SALES'!$AB$10:$AB$7501,"Full",'DETAIL SALES'!$C$10:$C$7501,"30")</f>
        <v>0</v>
      </c>
      <c r="BQ22" s="149">
        <f>COUNTIFS('DETAIL SALES'!$Q$10:$Q$7501,'FILL RATE MANDATORY STOCK'!E22,'DETAIL SALES'!$AB$10:$AB$7501,"No",'DETAIL SALES'!$C$10:$C$7501,"30")</f>
        <v>0</v>
      </c>
      <c r="BR22" s="149">
        <f>COUNTIFS('DETAIL SALES'!$Q$10:$Q$7501,'FILL RATE MANDATORY STOCK'!\,'DETAIL SALES'!$AB$10:$AB$7501,"Full",'DETAIL SALES'!$C$10:$C$7501,"31")</f>
        <v>0</v>
      </c>
      <c r="BS22" s="153">
        <f>COUNTIFS('DETAIL SALES'!$Q$10:$Q$7501,'FILL RATE MANDATORY STOCK'!E22,'DETAIL SALES'!$AB$10:$AB$7501,"No",'DETAIL SALES'!$C$10:$C$7501,"31")</f>
        <v>0</v>
      </c>
      <c r="BT22" s="271">
        <f t="shared" si="4"/>
        <v>0</v>
      </c>
      <c r="BU22" s="150">
        <f t="shared" si="5"/>
        <v>0</v>
      </c>
      <c r="BV22" s="150">
        <f t="shared" si="6"/>
        <v>0</v>
      </c>
      <c r="BW22" s="272" t="e">
        <f t="shared" si="7"/>
        <v>#DIV/0!</v>
      </c>
    </row>
    <row r="23" spans="1:75" s="95" customFormat="1">
      <c r="A23" s="781"/>
      <c r="B23" s="100">
        <f t="shared" si="9"/>
        <v>14</v>
      </c>
      <c r="C23" s="100" t="s">
        <v>280</v>
      </c>
      <c r="D23" s="103" t="s">
        <v>890</v>
      </c>
      <c r="E23" s="149"/>
      <c r="F23" s="169"/>
      <c r="G23" s="224">
        <v>10000</v>
      </c>
      <c r="H23" s="153">
        <v>1</v>
      </c>
      <c r="I23" s="153">
        <v>28.666666666666668</v>
      </c>
      <c r="J23" s="315">
        <f>COUNTIFS('DETAIL SALES'!$Q$10:$Q$7501,'FILL RATE MANDATORY STOCK'!E23,'DETAIL SALES'!$AB$10:$AB$7501,"Full",'DETAIL SALES'!$C$10:$C$7501,"1")</f>
        <v>0</v>
      </c>
      <c r="K23" s="316">
        <f>COUNTIFS('DETAIL SALES'!$Q$10:$Q$7501,'FILL RATE MANDATORY STOCK'!E23,'DETAIL SALES'!$AB$10:$AB$7501,"No",'DETAIL SALES'!$C$10:$C$7501,"1")</f>
        <v>0</v>
      </c>
      <c r="L23" s="149">
        <f>COUNTIFS('DETAIL SALES'!$Q$10:$Q$7501,'FILL RATE MANDATORY STOCK'!E23,'DETAIL SALES'!$AB$10:$AB$7501,"Full",'DETAIL SALES'!$C$10:$C$7501,"2")</f>
        <v>0</v>
      </c>
      <c r="M23" s="149">
        <f>COUNTIFS('DETAIL SALES'!$Q$10:$Q$7501,'FILL RATE MANDATORY STOCK'!E23,'DETAIL SALES'!$AB$10:$AB$7501,"No",'DETAIL SALES'!$C$10:$C$7501,"2")</f>
        <v>0</v>
      </c>
      <c r="N23" s="149">
        <f>COUNTIFS('DETAIL SALES'!$Q$10:$Q$7501,'FILL RATE MANDATORY STOCK'!E23,'DETAIL SALES'!$AB$10:$AB$7501,"Full",'DETAIL SALES'!$C$10:$C$7501,"3")</f>
        <v>0</v>
      </c>
      <c r="O23" s="149">
        <f>COUNTIFS('DETAIL SALES'!$Q$10:$Q$7501,'FILL RATE MANDATORY STOCK'!E23,'DETAIL SALES'!$AB$10:$AB$7501,"No",'DETAIL SALES'!$C$10:$C$7501,"3")</f>
        <v>0</v>
      </c>
      <c r="P23" s="149">
        <f>COUNTIFS('DETAIL SALES'!$Q$10:$Q$7501,'FILL RATE MANDATORY STOCK'!E23,'DETAIL SALES'!$AB$10:$AB$7501,"Full",'DETAIL SALES'!$C$10:$C$7501,"4")</f>
        <v>0</v>
      </c>
      <c r="Q23" s="149">
        <f>COUNTIFS('DETAIL SALES'!$Q$10:$Q$7501,'FILL RATE MANDATORY STOCK'!E23,'DETAIL SALES'!$AB$10:$AB$7501,"No",'DETAIL SALES'!$C$10:$C$7501,"4")</f>
        <v>0</v>
      </c>
      <c r="R23" s="149">
        <f>COUNTIFS('DETAIL SALES'!$Q$10:$Q$7501,'FILL RATE MANDATORY STOCK'!E23,'DETAIL SALES'!$AB$10:$AB$7501,"Full",'DETAIL SALES'!$C$10:$C$7501,"5")</f>
        <v>0</v>
      </c>
      <c r="S23" s="149">
        <f>COUNTIFS('DETAIL SALES'!$Q$10:$Q$7501,'FILL RATE MANDATORY STOCK'!E23,'DETAIL SALES'!$AB$10:$AB$7501,"No",'DETAIL SALES'!$C$10:$C$7501,"5")</f>
        <v>0</v>
      </c>
      <c r="T23" s="149">
        <f>COUNTIFS('DETAIL SALES'!$Q$10:$Q$7501,'FILL RATE MANDATORY STOCK'!E23,'DETAIL SALES'!$AB$10:$AB$7501,"Full",'DETAIL SALES'!$C$10:$C$7501,"6")</f>
        <v>0</v>
      </c>
      <c r="U23" s="149">
        <f>COUNTIFS('DETAIL SALES'!$Q$10:$Q$7501,'FILL RATE MANDATORY STOCK'!E23,'DETAIL SALES'!$AB$10:$AB$7501,"No",'DETAIL SALES'!$C$10:$C$7501,"6")</f>
        <v>0</v>
      </c>
      <c r="V23" s="316">
        <f>COUNTIFS('DETAIL SALES'!$Q$10:$Q$7501,'FILL RATE MANDATORY STOCK'!E23,'DETAIL SALES'!$AB$10:$AB$7501,"Full",'DETAIL SALES'!$C$10:$C$7501,"7")</f>
        <v>0</v>
      </c>
      <c r="W23" s="316">
        <f>COUNTIFS('DETAIL SALES'!$Q$10:$Q$7501,'FILL RATE MANDATORY STOCK'!E23,'DETAIL SALES'!$AB$10:$AB$7501,"No",'DETAIL SALES'!$C$10:$C$7501,"7")</f>
        <v>0</v>
      </c>
      <c r="X23" s="149">
        <f>COUNTIFS('DETAIL SALES'!$Q$10:$Q$7501,'FILL RATE MANDATORY STOCK'!E23,'DETAIL SALES'!$AB$10:$AB$7501,"Full",'DETAIL SALES'!$C$10:$C$7501,"8")</f>
        <v>0</v>
      </c>
      <c r="Y23" s="149">
        <f>COUNTIFS('DETAIL SALES'!$Q$10:$Q$7501,'FILL RATE MANDATORY STOCK'!E23,'DETAIL SALES'!$AB$10:$AB$7501,"No",'DETAIL SALES'!$C$10:$C$7501,"8")</f>
        <v>0</v>
      </c>
      <c r="Z23" s="149">
        <f>COUNTIFS('DETAIL SALES'!$Q$10:$Q$7501,'FILL RATE MANDATORY STOCK'!E23,'DETAIL SALES'!$AB$10:$AB$7501,"Full",'DETAIL SALES'!$C$10:$C$7501,"9")</f>
        <v>0</v>
      </c>
      <c r="AA23" s="149">
        <f>COUNTIFS('DETAIL SALES'!$Q$10:$Q$7501,'FILL RATE MANDATORY STOCK'!E23,'DETAIL SALES'!$AB$10:$AB$7501,"No",'DETAIL SALES'!$C$10:$C$7501,"9")</f>
        <v>0</v>
      </c>
      <c r="AB23" s="149">
        <f>COUNTIFS('DETAIL SALES'!$Q$10:$Q$7501,'FILL RATE MANDATORY STOCK'!E23,'DETAIL SALES'!$AB$10:$AB$7501,"Full",'DETAIL SALES'!$C$10:$C$7501,"10")</f>
        <v>0</v>
      </c>
      <c r="AC23" s="149">
        <f>COUNTIFS('DETAIL SALES'!$Q$10:$Q$7501,'FILL RATE MANDATORY STOCK'!E23,'DETAIL SALES'!$AB$10:$AB$7501,"No",'DETAIL SALES'!$C$10:$C$7501,"10")</f>
        <v>0</v>
      </c>
      <c r="AD23" s="149">
        <f>COUNTIFS('DETAIL SALES'!$Q$10:$Q$7501,'FILL RATE MANDATORY STOCK'!E23,'DETAIL SALES'!$AB$10:$AB$7501,"Full",'DETAIL SALES'!$C$10:$C$7501,"11")</f>
        <v>0</v>
      </c>
      <c r="AE23" s="149">
        <f>COUNTIFS('DETAIL SALES'!$Q$10:$Q$7501,'FILL RATE MANDATORY STOCK'!E23,'DETAIL SALES'!$AB$10:$AB$7501,"No",'DETAIL SALES'!$C$10:$C$7501,"11")</f>
        <v>0</v>
      </c>
      <c r="AF23" s="149">
        <f>COUNTIFS('DETAIL SALES'!$Q$10:$Q$7501,'FILL RATE MANDATORY STOCK'!E23,'DETAIL SALES'!$AB$10:$AB$7501,"Full",'DETAIL SALES'!$C$10:$C$7501,"12")</f>
        <v>0</v>
      </c>
      <c r="AG23" s="149">
        <f>COUNTIFS('DETAIL SALES'!$Q$10:$Q$7501,'FILL RATE MANDATORY STOCK'!E23,'DETAIL SALES'!$AB$10:$AB$7501,"No",'DETAIL SALES'!$C$10:$C$7501,"12")</f>
        <v>0</v>
      </c>
      <c r="AH23" s="149">
        <f>COUNTIFS('DETAIL SALES'!$Q$10:$Q$7501,'FILL RATE MANDATORY STOCK'!E23,'DETAIL SALES'!$AB$10:$AB$7501,"Full",'DETAIL SALES'!$C$10:$C$7501,"13")</f>
        <v>0</v>
      </c>
      <c r="AI23" s="149">
        <f>COUNTIFS('DETAIL SALES'!$Q$10:$Q$7501,'FILL RATE MANDATORY STOCK'!E23,'DETAIL SALES'!$AB$10:$AB$7501,"No",'DETAIL SALES'!$C$10:$C$7501,"13")</f>
        <v>0</v>
      </c>
      <c r="AJ23" s="316">
        <f>COUNTIFS('DETAIL SALES'!$Q$10:$Q$7501,'FILL RATE MANDATORY STOCK'!E23,'DETAIL SALES'!$AB$10:$AB$7501,"Full",'DETAIL SALES'!$C$10:$C$7501,"14")</f>
        <v>0</v>
      </c>
      <c r="AK23" s="316">
        <f>COUNTIFS('DETAIL SALES'!$Q$10:$Q$7501,'FILL RATE MANDATORY STOCK'!E23,'DETAIL SALES'!$AB$10:$AB$7501,"No",'DETAIL SALES'!$C$10:$C$7501,"14")</f>
        <v>0</v>
      </c>
      <c r="AL23" s="149">
        <f>COUNTIFS('DETAIL SALES'!$Q$10:$Q$7501,'FILL RATE MANDATORY STOCK'!E23,'DETAIL SALES'!$AB$10:$AB$7501,"Full",'DETAIL SALES'!$C$10:$C$7501,"15")</f>
        <v>0</v>
      </c>
      <c r="AM23" s="149">
        <f>COUNTIFS('DETAIL SALES'!$Q$10:$Q$7501,'FILL RATE MANDATORY STOCK'!E23,'DETAIL SALES'!$AB$10:$AB$7501,"No",'DETAIL SALES'!$C$10:$C$7501,"15")</f>
        <v>0</v>
      </c>
      <c r="AN23" s="149">
        <f>COUNTIFS('DETAIL SALES'!$Q$10:$Q$7501,'FILL RATE MANDATORY STOCK'!E23,'DETAIL SALES'!$AB$10:$AB$7501,"Full",'DETAIL SALES'!$C$10:$C$7501,"16")</f>
        <v>0</v>
      </c>
      <c r="AO23" s="149">
        <f>COUNTIFS('DETAIL SALES'!$Q$10:$Q$7501,'FILL RATE MANDATORY STOCK'!E23,'DETAIL SALES'!$AB$10:$AB$7501,"No",'DETAIL SALES'!$C$10:$C$7501,"16")</f>
        <v>0</v>
      </c>
      <c r="AP23" s="149">
        <f>COUNTIFS('DETAIL SALES'!$Q$10:$Q$7501,'FILL RATE MANDATORY STOCK'!E23,'DETAIL SALES'!$AB$10:$AB$7501,"Full",'DETAIL SALES'!$C$10:$C$7501,"17")</f>
        <v>0</v>
      </c>
      <c r="AQ23" s="149">
        <f>COUNTIFS('DETAIL SALES'!$Q$10:$Q$7501,'FILL RATE MANDATORY STOCK'!E23,'DETAIL SALES'!$AB$10:$AB$7501,"No",'DETAIL SALES'!$C$10:$C$7501,"17")</f>
        <v>0</v>
      </c>
      <c r="AR23" s="149">
        <f>COUNTIFS('DETAIL SALES'!$Q$10:$Q$7501,'FILL RATE MANDATORY STOCK'!E23,'DETAIL SALES'!$AB$10:$AB$7501,"Full",'DETAIL SALES'!$C$10:$C$7501,"18")</f>
        <v>0</v>
      </c>
      <c r="AS23" s="149">
        <f>COUNTIFS('DETAIL SALES'!$Q$10:$Q$7501,'FILL RATE MANDATORY STOCK'!E23,'DETAIL SALES'!$AB$10:$AB$7501,"No",'DETAIL SALES'!$C$10:$C$7501,"18")</f>
        <v>0</v>
      </c>
      <c r="AT23" s="149">
        <f>COUNTIFS('DETAIL SALES'!$Q$10:$Q$7501,'FILL RATE MANDATORY STOCK'!E23,'DETAIL SALES'!$AB$10:$AB$7501,"Full",'DETAIL SALES'!$C$10:$C$7501,"19")</f>
        <v>0</v>
      </c>
      <c r="AU23" s="149">
        <f>COUNTIFS('DETAIL SALES'!$Q$10:$Q$7501,'FILL RATE MANDATORY STOCK'!E23,'DETAIL SALES'!$AB$10:$AB$7501,"No",'DETAIL SALES'!$C$10:$C$7501,"19")</f>
        <v>0</v>
      </c>
      <c r="AV23" s="149">
        <f>COUNTIFS('DETAIL SALES'!$Q$10:$Q$7501,'FILL RATE MANDATORY STOCK'!E23,'DETAIL SALES'!$AB$10:$AB$7501,"Full",'DETAIL SALES'!$C$10:$C$7501,"20")</f>
        <v>0</v>
      </c>
      <c r="AW23" s="149">
        <f>COUNTIFS('DETAIL SALES'!$Q$10:$Q$7501,'FILL RATE MANDATORY STOCK'!E23,'DETAIL SALES'!$AB$10:$AB$7501,"No",'DETAIL SALES'!$C$10:$C$7501,"20")</f>
        <v>0</v>
      </c>
      <c r="AX23" s="316">
        <f>COUNTIFS('DETAIL SALES'!$Q$10:$Q$7501,'FILL RATE MANDATORY STOCK'!E23,'DETAIL SALES'!$AB$10:$AB$7501,"Full",'DETAIL SALES'!$C$10:$C$7501,"21")</f>
        <v>0</v>
      </c>
      <c r="AY23" s="316">
        <f>COUNTIFS('DETAIL SALES'!$Q$10:$Q$7501,'FILL RATE MANDATORY STOCK'!E23,'DETAIL SALES'!$AB$10:$AB$7501,"No",'DETAIL SALES'!$C$10:$C$7501,"21")</f>
        <v>0</v>
      </c>
      <c r="AZ23" s="149">
        <f>COUNTIFS('DETAIL SALES'!$Q$10:$Q$7501,'FILL RATE MANDATORY STOCK'!E23,'DETAIL SALES'!$AB$10:$AB$7501,"Full",'DETAIL SALES'!$C$10:$C$7501,"22")</f>
        <v>0</v>
      </c>
      <c r="BA23" s="149">
        <f>COUNTIFS('DETAIL SALES'!$Q$10:$Q$7501,'FILL RATE MANDATORY STOCK'!E23,'DETAIL SALES'!$AB$10:$AB$7501,"No",'DETAIL SALES'!$C$10:$C$7501,"22")</f>
        <v>0</v>
      </c>
      <c r="BB23" s="149">
        <f>COUNTIFS('DETAIL SALES'!$Q$10:$Q$7501,'FILL RATE MANDATORY STOCK'!E23,'DETAIL SALES'!$AB$10:$AB$7501,"Full",'DETAIL SALES'!$C$10:$C$7501,"23")</f>
        <v>0</v>
      </c>
      <c r="BC23" s="149">
        <f>COUNTIFS('DETAIL SALES'!$Q$10:$Q$7501,'FILL RATE MANDATORY STOCK'!E23,'DETAIL SALES'!$AB$10:$AB$7501,"No",'DETAIL SALES'!$C$10:$C$7501,"23")</f>
        <v>0</v>
      </c>
      <c r="BD23" s="149">
        <f>COUNTIFS('DETAIL SALES'!$Q$10:$Q$7501,'FILL RATE MANDATORY STOCK'!E23,'DETAIL SALES'!$AB$10:$AB$7501,"Full",'DETAIL SALES'!$C$10:$C$7501,"24")</f>
        <v>0</v>
      </c>
      <c r="BE23" s="149">
        <f>COUNTIFS('DETAIL SALES'!$Q$10:$Q$7501,'FILL RATE MANDATORY STOCK'!E23,'DETAIL SALES'!$AB$10:$AB$7501,"No",'DETAIL SALES'!$C$10:$C$7501,"24")</f>
        <v>0</v>
      </c>
      <c r="BF23" s="149">
        <f>COUNTIFS('DETAIL SALES'!$Q$10:$Q$7501,'FILL RATE MANDATORY STOCK'!E23,'DETAIL SALES'!$AB$10:$AB$7501,"Full",'DETAIL SALES'!$C$10:$C$7501,"25")</f>
        <v>0</v>
      </c>
      <c r="BG23" s="149">
        <f>COUNTIFS('DETAIL SALES'!$Q$10:$Q$7501,'FILL RATE MANDATORY STOCK'!E23,'DETAIL SALES'!$AB$10:$AB$7501,"No",'DETAIL SALES'!$C$10:$C$7501,"25")</f>
        <v>0</v>
      </c>
      <c r="BH23" s="149">
        <f>COUNTIFS('DETAIL SALES'!$Q$10:$Q$7501,'FILL RATE MANDATORY STOCK'!E23,'DETAIL SALES'!$AB$10:$AB$7501,"Full",'DETAIL SALES'!$C$10:$C$7501,"26")</f>
        <v>0</v>
      </c>
      <c r="BI23" s="149">
        <f>COUNTIFS('DETAIL SALES'!$Q$10:$Q$7501,'FILL RATE MANDATORY STOCK'!E23,'DETAIL SALES'!$AB$10:$AB$7501,"No",'DETAIL SALES'!$C$10:$C$7501,"26")</f>
        <v>0</v>
      </c>
      <c r="BJ23" s="149">
        <f>COUNTIFS('DETAIL SALES'!$Q$10:$Q$7501,'FILL RATE MANDATORY STOCK'!E23,'DETAIL SALES'!$AB$10:$AB$7501,"Full",'DETAIL SALES'!$C$10:$C$7501,"27")</f>
        <v>0</v>
      </c>
      <c r="BK23" s="149">
        <f>COUNTIFS('DETAIL SALES'!$Q$10:$Q$7501,'FILL RATE MANDATORY STOCK'!E23,'DETAIL SALES'!$AB$10:$AB$7501,"No",'DETAIL SALES'!$C$10:$C$7501,"27")</f>
        <v>0</v>
      </c>
      <c r="BL23" s="316">
        <f>COUNTIFS('DETAIL SALES'!$Q$10:$Q$7501,'FILL RATE MANDATORY STOCK'!E23,'DETAIL SALES'!$AB$10:$AB$7501,"Full",'DETAIL SALES'!$C$10:$C$7501,"28")</f>
        <v>0</v>
      </c>
      <c r="BM23" s="316">
        <f>COUNTIFS('DETAIL SALES'!$Q$10:$Q$7501,'FILL RATE MANDATORY STOCK'!E23,'DETAIL SALES'!$AB$10:$AB$7501,"No",'DETAIL SALES'!$C$10:$C$7501,"28")</f>
        <v>0</v>
      </c>
      <c r="BN23" s="149">
        <f>COUNTIFS('DETAIL SALES'!$Q$10:$Q$7501,'FILL RATE MANDATORY STOCK'!E23,'DETAIL SALES'!$AB$10:$AB$7501,"Full",'DETAIL SALES'!$C$10:$C$7501,"29")</f>
        <v>0</v>
      </c>
      <c r="BO23" s="149">
        <f>COUNTIFS('DETAIL SALES'!$Q$10:$Q$7501,'FILL RATE MANDATORY STOCK'!E23,'DETAIL SALES'!$AB$10:$AB$7501,"No",'DETAIL SALES'!$C$10:$C$7501,"29")</f>
        <v>0</v>
      </c>
      <c r="BP23" s="149">
        <f>COUNTIFS('DETAIL SALES'!$Q$10:$Q$7501,'FILL RATE MANDATORY STOCK'!E23,'DETAIL SALES'!$AB$10:$AB$7501,"Full",'DETAIL SALES'!$C$10:$C$7501,"30")</f>
        <v>0</v>
      </c>
      <c r="BQ23" s="149">
        <f>COUNTIFS('DETAIL SALES'!$Q$10:$Q$7501,'FILL RATE MANDATORY STOCK'!E23,'DETAIL SALES'!$AB$10:$AB$7501,"No",'DETAIL SALES'!$C$10:$C$7501,"30")</f>
        <v>0</v>
      </c>
      <c r="BR23" s="149">
        <f>COUNTIFS('DETAIL SALES'!$Q$10:$Q$7501,'FILL RATE MANDATORY STOCK'!\,'DETAIL SALES'!$AB$10:$AB$7501,"Full",'DETAIL SALES'!$C$10:$C$7501,"31")</f>
        <v>0</v>
      </c>
      <c r="BS23" s="153">
        <f>COUNTIFS('DETAIL SALES'!$Q$10:$Q$7501,'FILL RATE MANDATORY STOCK'!E23,'DETAIL SALES'!$AB$10:$AB$7501,"No",'DETAIL SALES'!$C$10:$C$7501,"31")</f>
        <v>0</v>
      </c>
      <c r="BT23" s="271">
        <f t="shared" si="4"/>
        <v>0</v>
      </c>
      <c r="BU23" s="150">
        <f t="shared" si="5"/>
        <v>0</v>
      </c>
      <c r="BV23" s="150">
        <f t="shared" si="6"/>
        <v>0</v>
      </c>
      <c r="BW23" s="272" t="e">
        <f t="shared" si="7"/>
        <v>#DIV/0!</v>
      </c>
    </row>
    <row r="24" spans="1:75" ht="16.5" customHeight="1">
      <c r="A24" s="781"/>
      <c r="B24" s="100">
        <f t="shared" si="9"/>
        <v>15</v>
      </c>
      <c r="C24" s="100" t="s">
        <v>280</v>
      </c>
      <c r="D24" s="103" t="s">
        <v>890</v>
      </c>
      <c r="E24" s="149"/>
      <c r="F24" s="169"/>
      <c r="G24" s="224">
        <v>20000</v>
      </c>
      <c r="H24" s="154">
        <v>1</v>
      </c>
      <c r="I24" s="153">
        <v>0</v>
      </c>
      <c r="J24" s="315">
        <f>COUNTIFS('DETAIL SALES'!$Q$10:$Q$7501,'FILL RATE MANDATORY STOCK'!E24,'DETAIL SALES'!$AB$10:$AB$7501,"Full",'DETAIL SALES'!$C$10:$C$7501,"1")</f>
        <v>0</v>
      </c>
      <c r="K24" s="316">
        <f>COUNTIFS('DETAIL SALES'!$Q$10:$Q$7501,'FILL RATE MANDATORY STOCK'!E24,'DETAIL SALES'!$AB$10:$AB$7501,"No",'DETAIL SALES'!$C$10:$C$7501,"1")</f>
        <v>0</v>
      </c>
      <c r="L24" s="149">
        <f>COUNTIFS('DETAIL SALES'!$Q$10:$Q$7501,'FILL RATE MANDATORY STOCK'!E24,'DETAIL SALES'!$AB$10:$AB$7501,"Full",'DETAIL SALES'!$C$10:$C$7501,"2")</f>
        <v>0</v>
      </c>
      <c r="M24" s="149">
        <f>COUNTIFS('DETAIL SALES'!$Q$10:$Q$7501,'FILL RATE MANDATORY STOCK'!E24,'DETAIL SALES'!$AB$10:$AB$7501,"No",'DETAIL SALES'!$C$10:$C$7501,"2")</f>
        <v>0</v>
      </c>
      <c r="N24" s="149">
        <f>COUNTIFS('DETAIL SALES'!$Q$10:$Q$7501,'FILL RATE MANDATORY STOCK'!E24,'DETAIL SALES'!$AB$10:$AB$7501,"Full",'DETAIL SALES'!$C$10:$C$7501,"3")</f>
        <v>0</v>
      </c>
      <c r="O24" s="149">
        <f>COUNTIFS('DETAIL SALES'!$Q$10:$Q$7501,'FILL RATE MANDATORY STOCK'!E24,'DETAIL SALES'!$AB$10:$AB$7501,"No",'DETAIL SALES'!$C$10:$C$7501,"3")</f>
        <v>0</v>
      </c>
      <c r="P24" s="149">
        <f>COUNTIFS('DETAIL SALES'!$Q$10:$Q$7501,'FILL RATE MANDATORY STOCK'!E24,'DETAIL SALES'!$AB$10:$AB$7501,"Full",'DETAIL SALES'!$C$10:$C$7501,"4")</f>
        <v>0</v>
      </c>
      <c r="Q24" s="149">
        <f>COUNTIFS('DETAIL SALES'!$Q$10:$Q$7501,'FILL RATE MANDATORY STOCK'!E24,'DETAIL SALES'!$AB$10:$AB$7501,"No",'DETAIL SALES'!$C$10:$C$7501,"4")</f>
        <v>0</v>
      </c>
      <c r="R24" s="149">
        <f>COUNTIFS('DETAIL SALES'!$Q$10:$Q$7501,'FILL RATE MANDATORY STOCK'!E24,'DETAIL SALES'!$AB$10:$AB$7501,"Full",'DETAIL SALES'!$C$10:$C$7501,"5")</f>
        <v>0</v>
      </c>
      <c r="S24" s="149">
        <f>COUNTIFS('DETAIL SALES'!$Q$10:$Q$7501,'FILL RATE MANDATORY STOCK'!E24,'DETAIL SALES'!$AB$10:$AB$7501,"No",'DETAIL SALES'!$C$10:$C$7501,"5")</f>
        <v>0</v>
      </c>
      <c r="T24" s="149">
        <f>COUNTIFS('DETAIL SALES'!$Q$10:$Q$7501,'FILL RATE MANDATORY STOCK'!E24,'DETAIL SALES'!$AB$10:$AB$7501,"Full",'DETAIL SALES'!$C$10:$C$7501,"6")</f>
        <v>0</v>
      </c>
      <c r="U24" s="149">
        <f>COUNTIFS('DETAIL SALES'!$Q$10:$Q$7501,'FILL RATE MANDATORY STOCK'!E24,'DETAIL SALES'!$AB$10:$AB$7501,"No",'DETAIL SALES'!$C$10:$C$7501,"6")</f>
        <v>0</v>
      </c>
      <c r="V24" s="316">
        <f>COUNTIFS('DETAIL SALES'!$Q$10:$Q$7501,'FILL RATE MANDATORY STOCK'!E24,'DETAIL SALES'!$AB$10:$AB$7501,"Full",'DETAIL SALES'!$C$10:$C$7501,"7")</f>
        <v>0</v>
      </c>
      <c r="W24" s="316">
        <f>COUNTIFS('DETAIL SALES'!$Q$10:$Q$7501,'FILL RATE MANDATORY STOCK'!E24,'DETAIL SALES'!$AB$10:$AB$7501,"No",'DETAIL SALES'!$C$10:$C$7501,"7")</f>
        <v>0</v>
      </c>
      <c r="X24" s="149">
        <f>COUNTIFS('DETAIL SALES'!$Q$10:$Q$7501,'FILL RATE MANDATORY STOCK'!E24,'DETAIL SALES'!$AB$10:$AB$7501,"Full",'DETAIL SALES'!$C$10:$C$7501,"8")</f>
        <v>0</v>
      </c>
      <c r="Y24" s="149">
        <f>COUNTIFS('DETAIL SALES'!$Q$10:$Q$7501,'FILL RATE MANDATORY STOCK'!E24,'DETAIL SALES'!$AB$10:$AB$7501,"No",'DETAIL SALES'!$C$10:$C$7501,"8")</f>
        <v>0</v>
      </c>
      <c r="Z24" s="149">
        <f>COUNTIFS('DETAIL SALES'!$Q$10:$Q$7501,'FILL RATE MANDATORY STOCK'!E24,'DETAIL SALES'!$AB$10:$AB$7501,"Full",'DETAIL SALES'!$C$10:$C$7501,"9")</f>
        <v>0</v>
      </c>
      <c r="AA24" s="149">
        <f>COUNTIFS('DETAIL SALES'!$Q$10:$Q$7501,'FILL RATE MANDATORY STOCK'!E24,'DETAIL SALES'!$AB$10:$AB$7501,"No",'DETAIL SALES'!$C$10:$C$7501,"9")</f>
        <v>0</v>
      </c>
      <c r="AB24" s="149">
        <f>COUNTIFS('DETAIL SALES'!$Q$10:$Q$7501,'FILL RATE MANDATORY STOCK'!E24,'DETAIL SALES'!$AB$10:$AB$7501,"Full",'DETAIL SALES'!$C$10:$C$7501,"10")</f>
        <v>0</v>
      </c>
      <c r="AC24" s="149">
        <f>COUNTIFS('DETAIL SALES'!$Q$10:$Q$7501,'FILL RATE MANDATORY STOCK'!E24,'DETAIL SALES'!$AB$10:$AB$7501,"No",'DETAIL SALES'!$C$10:$C$7501,"10")</f>
        <v>0</v>
      </c>
      <c r="AD24" s="149">
        <f>COUNTIFS('DETAIL SALES'!$Q$10:$Q$7501,'FILL RATE MANDATORY STOCK'!E24,'DETAIL SALES'!$AB$10:$AB$7501,"Full",'DETAIL SALES'!$C$10:$C$7501,"11")</f>
        <v>0</v>
      </c>
      <c r="AE24" s="149">
        <f>COUNTIFS('DETAIL SALES'!$Q$10:$Q$7501,'FILL RATE MANDATORY STOCK'!E24,'DETAIL SALES'!$AB$10:$AB$7501,"No",'DETAIL SALES'!$C$10:$C$7501,"11")</f>
        <v>0</v>
      </c>
      <c r="AF24" s="149">
        <f>COUNTIFS('DETAIL SALES'!$Q$10:$Q$7501,'FILL RATE MANDATORY STOCK'!E24,'DETAIL SALES'!$AB$10:$AB$7501,"Full",'DETAIL SALES'!$C$10:$C$7501,"12")</f>
        <v>0</v>
      </c>
      <c r="AG24" s="149">
        <f>COUNTIFS('DETAIL SALES'!$Q$10:$Q$7501,'FILL RATE MANDATORY STOCK'!E24,'DETAIL SALES'!$AB$10:$AB$7501,"No",'DETAIL SALES'!$C$10:$C$7501,"12")</f>
        <v>0</v>
      </c>
      <c r="AH24" s="149">
        <f>COUNTIFS('DETAIL SALES'!$Q$10:$Q$7501,'FILL RATE MANDATORY STOCK'!E24,'DETAIL SALES'!$AB$10:$AB$7501,"Full",'DETAIL SALES'!$C$10:$C$7501,"13")</f>
        <v>0</v>
      </c>
      <c r="AI24" s="149">
        <f>COUNTIFS('DETAIL SALES'!$Q$10:$Q$7501,'FILL RATE MANDATORY STOCK'!E24,'DETAIL SALES'!$AB$10:$AB$7501,"No",'DETAIL SALES'!$C$10:$C$7501,"13")</f>
        <v>0</v>
      </c>
      <c r="AJ24" s="316">
        <f>COUNTIFS('DETAIL SALES'!$Q$10:$Q$7501,'FILL RATE MANDATORY STOCK'!E24,'DETAIL SALES'!$AB$10:$AB$7501,"Full",'DETAIL SALES'!$C$10:$C$7501,"14")</f>
        <v>0</v>
      </c>
      <c r="AK24" s="316">
        <f>COUNTIFS('DETAIL SALES'!$Q$10:$Q$7501,'FILL RATE MANDATORY STOCK'!E24,'DETAIL SALES'!$AB$10:$AB$7501,"No",'DETAIL SALES'!$C$10:$C$7501,"14")</f>
        <v>0</v>
      </c>
      <c r="AL24" s="149">
        <f>COUNTIFS('DETAIL SALES'!$Q$10:$Q$7501,'FILL RATE MANDATORY STOCK'!E24,'DETAIL SALES'!$AB$10:$AB$7501,"Full",'DETAIL SALES'!$C$10:$C$7501,"15")</f>
        <v>0</v>
      </c>
      <c r="AM24" s="149">
        <f>COUNTIFS('DETAIL SALES'!$Q$10:$Q$7501,'FILL RATE MANDATORY STOCK'!E24,'DETAIL SALES'!$AB$10:$AB$7501,"No",'DETAIL SALES'!$C$10:$C$7501,"15")</f>
        <v>0</v>
      </c>
      <c r="AN24" s="149">
        <f>COUNTIFS('DETAIL SALES'!$Q$10:$Q$7501,'FILL RATE MANDATORY STOCK'!E24,'DETAIL SALES'!$AB$10:$AB$7501,"Full",'DETAIL SALES'!$C$10:$C$7501,"16")</f>
        <v>0</v>
      </c>
      <c r="AO24" s="149">
        <f>COUNTIFS('DETAIL SALES'!$Q$10:$Q$7501,'FILL RATE MANDATORY STOCK'!E24,'DETAIL SALES'!$AB$10:$AB$7501,"No",'DETAIL SALES'!$C$10:$C$7501,"16")</f>
        <v>0</v>
      </c>
      <c r="AP24" s="149">
        <f>COUNTIFS('DETAIL SALES'!$Q$10:$Q$7501,'FILL RATE MANDATORY STOCK'!E24,'DETAIL SALES'!$AB$10:$AB$7501,"Full",'DETAIL SALES'!$C$10:$C$7501,"17")</f>
        <v>0</v>
      </c>
      <c r="AQ24" s="149">
        <f>COUNTIFS('DETAIL SALES'!$Q$10:$Q$7501,'FILL RATE MANDATORY STOCK'!E24,'DETAIL SALES'!$AB$10:$AB$7501,"No",'DETAIL SALES'!$C$10:$C$7501,"17")</f>
        <v>0</v>
      </c>
      <c r="AR24" s="149">
        <f>COUNTIFS('DETAIL SALES'!$Q$10:$Q$7501,'FILL RATE MANDATORY STOCK'!E24,'DETAIL SALES'!$AB$10:$AB$7501,"Full",'DETAIL SALES'!$C$10:$C$7501,"18")</f>
        <v>0</v>
      </c>
      <c r="AS24" s="149">
        <f>COUNTIFS('DETAIL SALES'!$Q$10:$Q$7501,'FILL RATE MANDATORY STOCK'!E24,'DETAIL SALES'!$AB$10:$AB$7501,"No",'DETAIL SALES'!$C$10:$C$7501,"18")</f>
        <v>0</v>
      </c>
      <c r="AT24" s="149">
        <f>COUNTIFS('DETAIL SALES'!$Q$10:$Q$7501,'FILL RATE MANDATORY STOCK'!E24,'DETAIL SALES'!$AB$10:$AB$7501,"Full",'DETAIL SALES'!$C$10:$C$7501,"19")</f>
        <v>0</v>
      </c>
      <c r="AU24" s="149">
        <f>COUNTIFS('DETAIL SALES'!$Q$10:$Q$7501,'FILL RATE MANDATORY STOCK'!E24,'DETAIL SALES'!$AB$10:$AB$7501,"No",'DETAIL SALES'!$C$10:$C$7501,"19")</f>
        <v>0</v>
      </c>
      <c r="AV24" s="149">
        <f>COUNTIFS('DETAIL SALES'!$Q$10:$Q$7501,'FILL RATE MANDATORY STOCK'!E24,'DETAIL SALES'!$AB$10:$AB$7501,"Full",'DETAIL SALES'!$C$10:$C$7501,"20")</f>
        <v>0</v>
      </c>
      <c r="AW24" s="149">
        <f>COUNTIFS('DETAIL SALES'!$Q$10:$Q$7501,'FILL RATE MANDATORY STOCK'!E24,'DETAIL SALES'!$AB$10:$AB$7501,"No",'DETAIL SALES'!$C$10:$C$7501,"20")</f>
        <v>0</v>
      </c>
      <c r="AX24" s="316">
        <f>COUNTIFS('DETAIL SALES'!$Q$10:$Q$7501,'FILL RATE MANDATORY STOCK'!E24,'DETAIL SALES'!$AB$10:$AB$7501,"Full",'DETAIL SALES'!$C$10:$C$7501,"21")</f>
        <v>0</v>
      </c>
      <c r="AY24" s="316">
        <f>COUNTIFS('DETAIL SALES'!$Q$10:$Q$7501,'FILL RATE MANDATORY STOCK'!E24,'DETAIL SALES'!$AB$10:$AB$7501,"No",'DETAIL SALES'!$C$10:$C$7501,"21")</f>
        <v>0</v>
      </c>
      <c r="AZ24" s="149">
        <f>COUNTIFS('DETAIL SALES'!$Q$10:$Q$7501,'FILL RATE MANDATORY STOCK'!E24,'DETAIL SALES'!$AB$10:$AB$7501,"Full",'DETAIL SALES'!$C$10:$C$7501,"22")</f>
        <v>0</v>
      </c>
      <c r="BA24" s="149">
        <f>COUNTIFS('DETAIL SALES'!$Q$10:$Q$7501,'FILL RATE MANDATORY STOCK'!E24,'DETAIL SALES'!$AB$10:$AB$7501,"No",'DETAIL SALES'!$C$10:$C$7501,"22")</f>
        <v>0</v>
      </c>
      <c r="BB24" s="149">
        <f>COUNTIFS('DETAIL SALES'!$Q$10:$Q$7501,'FILL RATE MANDATORY STOCK'!E24,'DETAIL SALES'!$AB$10:$AB$7501,"Full",'DETAIL SALES'!$C$10:$C$7501,"23")</f>
        <v>0</v>
      </c>
      <c r="BC24" s="149">
        <f>COUNTIFS('DETAIL SALES'!$Q$10:$Q$7501,'FILL RATE MANDATORY STOCK'!E24,'DETAIL SALES'!$AB$10:$AB$7501,"No",'DETAIL SALES'!$C$10:$C$7501,"23")</f>
        <v>0</v>
      </c>
      <c r="BD24" s="149">
        <f>COUNTIFS('DETAIL SALES'!$Q$10:$Q$7501,'FILL RATE MANDATORY STOCK'!E24,'DETAIL SALES'!$AB$10:$AB$7501,"Full",'DETAIL SALES'!$C$10:$C$7501,"24")</f>
        <v>0</v>
      </c>
      <c r="BE24" s="149">
        <f>COUNTIFS('DETAIL SALES'!$Q$10:$Q$7501,'FILL RATE MANDATORY STOCK'!E24,'DETAIL SALES'!$AB$10:$AB$7501,"No",'DETAIL SALES'!$C$10:$C$7501,"24")</f>
        <v>0</v>
      </c>
      <c r="BF24" s="149">
        <f>COUNTIFS('DETAIL SALES'!$Q$10:$Q$7501,'FILL RATE MANDATORY STOCK'!E24,'DETAIL SALES'!$AB$10:$AB$7501,"Full",'DETAIL SALES'!$C$10:$C$7501,"25")</f>
        <v>0</v>
      </c>
      <c r="BG24" s="149">
        <f>COUNTIFS('DETAIL SALES'!$Q$10:$Q$7501,'FILL RATE MANDATORY STOCK'!E24,'DETAIL SALES'!$AB$10:$AB$7501,"No",'DETAIL SALES'!$C$10:$C$7501,"25")</f>
        <v>0</v>
      </c>
      <c r="BH24" s="149">
        <f>COUNTIFS('DETAIL SALES'!$Q$10:$Q$7501,'FILL RATE MANDATORY STOCK'!E24,'DETAIL SALES'!$AB$10:$AB$7501,"Full",'DETAIL SALES'!$C$10:$C$7501,"26")</f>
        <v>0</v>
      </c>
      <c r="BI24" s="149">
        <f>COUNTIFS('DETAIL SALES'!$Q$10:$Q$7501,'FILL RATE MANDATORY STOCK'!E24,'DETAIL SALES'!$AB$10:$AB$7501,"No",'DETAIL SALES'!$C$10:$C$7501,"26")</f>
        <v>0</v>
      </c>
      <c r="BJ24" s="149">
        <f>COUNTIFS('DETAIL SALES'!$Q$10:$Q$7501,'FILL RATE MANDATORY STOCK'!E24,'DETAIL SALES'!$AB$10:$AB$7501,"Full",'DETAIL SALES'!$C$10:$C$7501,"27")</f>
        <v>0</v>
      </c>
      <c r="BK24" s="149">
        <f>COUNTIFS('DETAIL SALES'!$Q$10:$Q$7501,'FILL RATE MANDATORY STOCK'!E24,'DETAIL SALES'!$AB$10:$AB$7501,"No",'DETAIL SALES'!$C$10:$C$7501,"27")</f>
        <v>0</v>
      </c>
      <c r="BL24" s="316">
        <f>COUNTIFS('DETAIL SALES'!$Q$10:$Q$7501,'FILL RATE MANDATORY STOCK'!E24,'DETAIL SALES'!$AB$10:$AB$7501,"Full",'DETAIL SALES'!$C$10:$C$7501,"28")</f>
        <v>0</v>
      </c>
      <c r="BM24" s="316">
        <f>COUNTIFS('DETAIL SALES'!$Q$10:$Q$7501,'FILL RATE MANDATORY STOCK'!E24,'DETAIL SALES'!$AB$10:$AB$7501,"No",'DETAIL SALES'!$C$10:$C$7501,"28")</f>
        <v>0</v>
      </c>
      <c r="BN24" s="149">
        <f>COUNTIFS('DETAIL SALES'!$Q$10:$Q$7501,'FILL RATE MANDATORY STOCK'!E24,'DETAIL SALES'!$AB$10:$AB$7501,"Full",'DETAIL SALES'!$C$10:$C$7501,"29")</f>
        <v>0</v>
      </c>
      <c r="BO24" s="149">
        <f>COUNTIFS('DETAIL SALES'!$Q$10:$Q$7501,'FILL RATE MANDATORY STOCK'!E24,'DETAIL SALES'!$AB$10:$AB$7501,"No",'DETAIL SALES'!$C$10:$C$7501,"29")</f>
        <v>0</v>
      </c>
      <c r="BP24" s="149">
        <f>COUNTIFS('DETAIL SALES'!$Q$10:$Q$7501,'FILL RATE MANDATORY STOCK'!E24,'DETAIL SALES'!$AB$10:$AB$7501,"Full",'DETAIL SALES'!$C$10:$C$7501,"30")</f>
        <v>0</v>
      </c>
      <c r="BQ24" s="149">
        <f>COUNTIFS('DETAIL SALES'!$Q$10:$Q$7501,'FILL RATE MANDATORY STOCK'!E24,'DETAIL SALES'!$AB$10:$AB$7501,"No",'DETAIL SALES'!$C$10:$C$7501,"30")</f>
        <v>0</v>
      </c>
      <c r="BR24" s="149">
        <f>COUNTIFS('DETAIL SALES'!$Q$10:$Q$7501,'FILL RATE MANDATORY STOCK'!\,'DETAIL SALES'!$AB$10:$AB$7501,"Full",'DETAIL SALES'!$C$10:$C$7501,"31")</f>
        <v>0</v>
      </c>
      <c r="BS24" s="153">
        <f>COUNTIFS('DETAIL SALES'!$Q$10:$Q$7501,'FILL RATE MANDATORY STOCK'!E24,'DETAIL SALES'!$AB$10:$AB$7501,"No",'DETAIL SALES'!$C$10:$C$7501,"31")</f>
        <v>0</v>
      </c>
      <c r="BT24" s="271">
        <f t="shared" si="4"/>
        <v>0</v>
      </c>
      <c r="BU24" s="150">
        <f t="shared" si="5"/>
        <v>0</v>
      </c>
      <c r="BV24" s="150">
        <f t="shared" si="6"/>
        <v>0</v>
      </c>
      <c r="BW24" s="272" t="e">
        <f t="shared" si="7"/>
        <v>#DIV/0!</v>
      </c>
    </row>
    <row r="25" spans="1:75">
      <c r="A25" s="781"/>
      <c r="B25" s="100">
        <f t="shared" si="9"/>
        <v>16</v>
      </c>
      <c r="C25" s="100" t="s">
        <v>280</v>
      </c>
      <c r="D25" s="103" t="s">
        <v>890</v>
      </c>
      <c r="E25" s="149"/>
      <c r="F25" s="169"/>
      <c r="G25" s="224">
        <v>20000</v>
      </c>
      <c r="H25" s="154">
        <v>1</v>
      </c>
      <c r="I25" s="153">
        <v>0</v>
      </c>
      <c r="J25" s="315">
        <f>COUNTIFS('DETAIL SALES'!$Q$10:$Q$7501,'FILL RATE MANDATORY STOCK'!E25,'DETAIL SALES'!$AB$10:$AB$7501,"Full",'DETAIL SALES'!$C$10:$C$7501,"1")</f>
        <v>0</v>
      </c>
      <c r="K25" s="316">
        <f>COUNTIFS('DETAIL SALES'!$Q$10:$Q$7501,'FILL RATE MANDATORY STOCK'!E25,'DETAIL SALES'!$AB$10:$AB$7501,"No",'DETAIL SALES'!$C$10:$C$7501,"1")</f>
        <v>0</v>
      </c>
      <c r="L25" s="149">
        <f>COUNTIFS('DETAIL SALES'!$Q$10:$Q$7501,'FILL RATE MANDATORY STOCK'!E25,'DETAIL SALES'!$AB$10:$AB$7501,"Full",'DETAIL SALES'!$C$10:$C$7501,"2")</f>
        <v>0</v>
      </c>
      <c r="M25" s="149">
        <f>COUNTIFS('DETAIL SALES'!$Q$10:$Q$7501,'FILL RATE MANDATORY STOCK'!E25,'DETAIL SALES'!$AB$10:$AB$7501,"No",'DETAIL SALES'!$C$10:$C$7501,"2")</f>
        <v>0</v>
      </c>
      <c r="N25" s="149">
        <f>COUNTIFS('DETAIL SALES'!$Q$10:$Q$7501,'FILL RATE MANDATORY STOCK'!E25,'DETAIL SALES'!$AB$10:$AB$7501,"Full",'DETAIL SALES'!$C$10:$C$7501,"3")</f>
        <v>0</v>
      </c>
      <c r="O25" s="149">
        <f>COUNTIFS('DETAIL SALES'!$Q$10:$Q$7501,'FILL RATE MANDATORY STOCK'!E25,'DETAIL SALES'!$AB$10:$AB$7501,"No",'DETAIL SALES'!$C$10:$C$7501,"3")</f>
        <v>0</v>
      </c>
      <c r="P25" s="149">
        <f>COUNTIFS('DETAIL SALES'!$Q$10:$Q$7501,'FILL RATE MANDATORY STOCK'!E25,'DETAIL SALES'!$AB$10:$AB$7501,"Full",'DETAIL SALES'!$C$10:$C$7501,"4")</f>
        <v>0</v>
      </c>
      <c r="Q25" s="149">
        <f>COUNTIFS('DETAIL SALES'!$Q$10:$Q$7501,'FILL RATE MANDATORY STOCK'!E25,'DETAIL SALES'!$AB$10:$AB$7501,"No",'DETAIL SALES'!$C$10:$C$7501,"4")</f>
        <v>0</v>
      </c>
      <c r="R25" s="149">
        <f>COUNTIFS('DETAIL SALES'!$Q$10:$Q$7501,'FILL RATE MANDATORY STOCK'!E25,'DETAIL SALES'!$AB$10:$AB$7501,"Full",'DETAIL SALES'!$C$10:$C$7501,"5")</f>
        <v>0</v>
      </c>
      <c r="S25" s="149">
        <f>COUNTIFS('DETAIL SALES'!$Q$10:$Q$7501,'FILL RATE MANDATORY STOCK'!E25,'DETAIL SALES'!$AB$10:$AB$7501,"No",'DETAIL SALES'!$C$10:$C$7501,"5")</f>
        <v>0</v>
      </c>
      <c r="T25" s="149">
        <f>COUNTIFS('DETAIL SALES'!$Q$10:$Q$7501,'FILL RATE MANDATORY STOCK'!E25,'DETAIL SALES'!$AB$10:$AB$7501,"Full",'DETAIL SALES'!$C$10:$C$7501,"6")</f>
        <v>0</v>
      </c>
      <c r="U25" s="149">
        <f>COUNTIFS('DETAIL SALES'!$Q$10:$Q$7501,'FILL RATE MANDATORY STOCK'!E25,'DETAIL SALES'!$AB$10:$AB$7501,"No",'DETAIL SALES'!$C$10:$C$7501,"6")</f>
        <v>0</v>
      </c>
      <c r="V25" s="316">
        <f>COUNTIFS('DETAIL SALES'!$Q$10:$Q$7501,'FILL RATE MANDATORY STOCK'!E25,'DETAIL SALES'!$AB$10:$AB$7501,"Full",'DETAIL SALES'!$C$10:$C$7501,"7")</f>
        <v>0</v>
      </c>
      <c r="W25" s="316">
        <f>COUNTIFS('DETAIL SALES'!$Q$10:$Q$7501,'FILL RATE MANDATORY STOCK'!E25,'DETAIL SALES'!$AB$10:$AB$7501,"No",'DETAIL SALES'!$C$10:$C$7501,"7")</f>
        <v>0</v>
      </c>
      <c r="X25" s="149">
        <f>COUNTIFS('DETAIL SALES'!$Q$10:$Q$7501,'FILL RATE MANDATORY STOCK'!E25,'DETAIL SALES'!$AB$10:$AB$7501,"Full",'DETAIL SALES'!$C$10:$C$7501,"8")</f>
        <v>0</v>
      </c>
      <c r="Y25" s="149">
        <f>COUNTIFS('DETAIL SALES'!$Q$10:$Q$7501,'FILL RATE MANDATORY STOCK'!E25,'DETAIL SALES'!$AB$10:$AB$7501,"No",'DETAIL SALES'!$C$10:$C$7501,"8")</f>
        <v>0</v>
      </c>
      <c r="Z25" s="149">
        <f>COUNTIFS('DETAIL SALES'!$Q$10:$Q$7501,'FILL RATE MANDATORY STOCK'!E25,'DETAIL SALES'!$AB$10:$AB$7501,"Full",'DETAIL SALES'!$C$10:$C$7501,"9")</f>
        <v>0</v>
      </c>
      <c r="AA25" s="149">
        <f>COUNTIFS('DETAIL SALES'!$Q$10:$Q$7501,'FILL RATE MANDATORY STOCK'!E25,'DETAIL SALES'!$AB$10:$AB$7501,"No",'DETAIL SALES'!$C$10:$C$7501,"9")</f>
        <v>0</v>
      </c>
      <c r="AB25" s="149">
        <f>COUNTIFS('DETAIL SALES'!$Q$10:$Q$7501,'FILL RATE MANDATORY STOCK'!E25,'DETAIL SALES'!$AB$10:$AB$7501,"Full",'DETAIL SALES'!$C$10:$C$7501,"10")</f>
        <v>0</v>
      </c>
      <c r="AC25" s="149">
        <f>COUNTIFS('DETAIL SALES'!$Q$10:$Q$7501,'FILL RATE MANDATORY STOCK'!E25,'DETAIL SALES'!$AB$10:$AB$7501,"No",'DETAIL SALES'!$C$10:$C$7501,"10")</f>
        <v>0</v>
      </c>
      <c r="AD25" s="149">
        <f>COUNTIFS('DETAIL SALES'!$Q$10:$Q$7501,'FILL RATE MANDATORY STOCK'!E25,'DETAIL SALES'!$AB$10:$AB$7501,"Full",'DETAIL SALES'!$C$10:$C$7501,"11")</f>
        <v>0</v>
      </c>
      <c r="AE25" s="149">
        <f>COUNTIFS('DETAIL SALES'!$Q$10:$Q$7501,'FILL RATE MANDATORY STOCK'!E25,'DETAIL SALES'!$AB$10:$AB$7501,"No",'DETAIL SALES'!$C$10:$C$7501,"11")</f>
        <v>0</v>
      </c>
      <c r="AF25" s="149">
        <f>COUNTIFS('DETAIL SALES'!$Q$10:$Q$7501,'FILL RATE MANDATORY STOCK'!E25,'DETAIL SALES'!$AB$10:$AB$7501,"Full",'DETAIL SALES'!$C$10:$C$7501,"12")</f>
        <v>0</v>
      </c>
      <c r="AG25" s="149">
        <f>COUNTIFS('DETAIL SALES'!$Q$10:$Q$7501,'FILL RATE MANDATORY STOCK'!E25,'DETAIL SALES'!$AB$10:$AB$7501,"No",'DETAIL SALES'!$C$10:$C$7501,"12")</f>
        <v>0</v>
      </c>
      <c r="AH25" s="149">
        <f>COUNTIFS('DETAIL SALES'!$Q$10:$Q$7501,'FILL RATE MANDATORY STOCK'!E25,'DETAIL SALES'!$AB$10:$AB$7501,"Full",'DETAIL SALES'!$C$10:$C$7501,"13")</f>
        <v>0</v>
      </c>
      <c r="AI25" s="149">
        <f>COUNTIFS('DETAIL SALES'!$Q$10:$Q$7501,'FILL RATE MANDATORY STOCK'!E25,'DETAIL SALES'!$AB$10:$AB$7501,"No",'DETAIL SALES'!$C$10:$C$7501,"13")</f>
        <v>0</v>
      </c>
      <c r="AJ25" s="316">
        <f>COUNTIFS('DETAIL SALES'!$Q$10:$Q$7501,'FILL RATE MANDATORY STOCK'!E25,'DETAIL SALES'!$AB$10:$AB$7501,"Full",'DETAIL SALES'!$C$10:$C$7501,"14")</f>
        <v>0</v>
      </c>
      <c r="AK25" s="316">
        <f>COUNTIFS('DETAIL SALES'!$Q$10:$Q$7501,'FILL RATE MANDATORY STOCK'!E25,'DETAIL SALES'!$AB$10:$AB$7501,"No",'DETAIL SALES'!$C$10:$C$7501,"14")</f>
        <v>0</v>
      </c>
      <c r="AL25" s="149">
        <f>COUNTIFS('DETAIL SALES'!$Q$10:$Q$7501,'FILL RATE MANDATORY STOCK'!E25,'DETAIL SALES'!$AB$10:$AB$7501,"Full",'DETAIL SALES'!$C$10:$C$7501,"15")</f>
        <v>0</v>
      </c>
      <c r="AM25" s="149">
        <f>COUNTIFS('DETAIL SALES'!$Q$10:$Q$7501,'FILL RATE MANDATORY STOCK'!E25,'DETAIL SALES'!$AB$10:$AB$7501,"No",'DETAIL SALES'!$C$10:$C$7501,"15")</f>
        <v>0</v>
      </c>
      <c r="AN25" s="149">
        <f>COUNTIFS('DETAIL SALES'!$Q$10:$Q$7501,'FILL RATE MANDATORY STOCK'!E25,'DETAIL SALES'!$AB$10:$AB$7501,"Full",'DETAIL SALES'!$C$10:$C$7501,"16")</f>
        <v>0</v>
      </c>
      <c r="AO25" s="149">
        <f>COUNTIFS('DETAIL SALES'!$Q$10:$Q$7501,'FILL RATE MANDATORY STOCK'!E25,'DETAIL SALES'!$AB$10:$AB$7501,"No",'DETAIL SALES'!$C$10:$C$7501,"16")</f>
        <v>0</v>
      </c>
      <c r="AP25" s="149">
        <f>COUNTIFS('DETAIL SALES'!$Q$10:$Q$7501,'FILL RATE MANDATORY STOCK'!E25,'DETAIL SALES'!$AB$10:$AB$7501,"Full",'DETAIL SALES'!$C$10:$C$7501,"17")</f>
        <v>0</v>
      </c>
      <c r="AQ25" s="149">
        <f>COUNTIFS('DETAIL SALES'!$Q$10:$Q$7501,'FILL RATE MANDATORY STOCK'!E25,'DETAIL SALES'!$AB$10:$AB$7501,"No",'DETAIL SALES'!$C$10:$C$7501,"17")</f>
        <v>0</v>
      </c>
      <c r="AR25" s="149">
        <f>COUNTIFS('DETAIL SALES'!$Q$10:$Q$7501,'FILL RATE MANDATORY STOCK'!E25,'DETAIL SALES'!$AB$10:$AB$7501,"Full",'DETAIL SALES'!$C$10:$C$7501,"18")</f>
        <v>0</v>
      </c>
      <c r="AS25" s="149">
        <f>COUNTIFS('DETAIL SALES'!$Q$10:$Q$7501,'FILL RATE MANDATORY STOCK'!E25,'DETAIL SALES'!$AB$10:$AB$7501,"No",'DETAIL SALES'!$C$10:$C$7501,"18")</f>
        <v>0</v>
      </c>
      <c r="AT25" s="149">
        <f>COUNTIFS('DETAIL SALES'!$Q$10:$Q$7501,'FILL RATE MANDATORY STOCK'!E25,'DETAIL SALES'!$AB$10:$AB$7501,"Full",'DETAIL SALES'!$C$10:$C$7501,"19")</f>
        <v>0</v>
      </c>
      <c r="AU25" s="149">
        <f>COUNTIFS('DETAIL SALES'!$Q$10:$Q$7501,'FILL RATE MANDATORY STOCK'!E25,'DETAIL SALES'!$AB$10:$AB$7501,"No",'DETAIL SALES'!$C$10:$C$7501,"19")</f>
        <v>0</v>
      </c>
      <c r="AV25" s="149">
        <f>COUNTIFS('DETAIL SALES'!$Q$10:$Q$7501,'FILL RATE MANDATORY STOCK'!E25,'DETAIL SALES'!$AB$10:$AB$7501,"Full",'DETAIL SALES'!$C$10:$C$7501,"20")</f>
        <v>0</v>
      </c>
      <c r="AW25" s="149">
        <f>COUNTIFS('DETAIL SALES'!$Q$10:$Q$7501,'FILL RATE MANDATORY STOCK'!E25,'DETAIL SALES'!$AB$10:$AB$7501,"No",'DETAIL SALES'!$C$10:$C$7501,"20")</f>
        <v>0</v>
      </c>
      <c r="AX25" s="316">
        <f>COUNTIFS('DETAIL SALES'!$Q$10:$Q$7501,'FILL RATE MANDATORY STOCK'!E25,'DETAIL SALES'!$AB$10:$AB$7501,"Full",'DETAIL SALES'!$C$10:$C$7501,"21")</f>
        <v>0</v>
      </c>
      <c r="AY25" s="316">
        <f>COUNTIFS('DETAIL SALES'!$Q$10:$Q$7501,'FILL RATE MANDATORY STOCK'!E25,'DETAIL SALES'!$AB$10:$AB$7501,"No",'DETAIL SALES'!$C$10:$C$7501,"21")</f>
        <v>0</v>
      </c>
      <c r="AZ25" s="149">
        <f>COUNTIFS('DETAIL SALES'!$Q$10:$Q$7501,'FILL RATE MANDATORY STOCK'!E25,'DETAIL SALES'!$AB$10:$AB$7501,"Full",'DETAIL SALES'!$C$10:$C$7501,"22")</f>
        <v>0</v>
      </c>
      <c r="BA25" s="149">
        <f>COUNTIFS('DETAIL SALES'!$Q$10:$Q$7501,'FILL RATE MANDATORY STOCK'!E25,'DETAIL SALES'!$AB$10:$AB$7501,"No",'DETAIL SALES'!$C$10:$C$7501,"22")</f>
        <v>0</v>
      </c>
      <c r="BB25" s="149">
        <f>COUNTIFS('DETAIL SALES'!$Q$10:$Q$7501,'FILL RATE MANDATORY STOCK'!E25,'DETAIL SALES'!$AB$10:$AB$7501,"Full",'DETAIL SALES'!$C$10:$C$7501,"23")</f>
        <v>0</v>
      </c>
      <c r="BC25" s="149">
        <f>COUNTIFS('DETAIL SALES'!$Q$10:$Q$7501,'FILL RATE MANDATORY STOCK'!E25,'DETAIL SALES'!$AB$10:$AB$7501,"No",'DETAIL SALES'!$C$10:$C$7501,"23")</f>
        <v>0</v>
      </c>
      <c r="BD25" s="149">
        <f>COUNTIFS('DETAIL SALES'!$Q$10:$Q$7501,'FILL RATE MANDATORY STOCK'!E25,'DETAIL SALES'!$AB$10:$AB$7501,"Full",'DETAIL SALES'!$C$10:$C$7501,"24")</f>
        <v>0</v>
      </c>
      <c r="BE25" s="149">
        <f>COUNTIFS('DETAIL SALES'!$Q$10:$Q$7501,'FILL RATE MANDATORY STOCK'!E25,'DETAIL SALES'!$AB$10:$AB$7501,"No",'DETAIL SALES'!$C$10:$C$7501,"24")</f>
        <v>0</v>
      </c>
      <c r="BF25" s="149">
        <f>COUNTIFS('DETAIL SALES'!$Q$10:$Q$7501,'FILL RATE MANDATORY STOCK'!E25,'DETAIL SALES'!$AB$10:$AB$7501,"Full",'DETAIL SALES'!$C$10:$C$7501,"25")</f>
        <v>0</v>
      </c>
      <c r="BG25" s="149">
        <f>COUNTIFS('DETAIL SALES'!$Q$10:$Q$7501,'FILL RATE MANDATORY STOCK'!E25,'DETAIL SALES'!$AB$10:$AB$7501,"No",'DETAIL SALES'!$C$10:$C$7501,"25")</f>
        <v>0</v>
      </c>
      <c r="BH25" s="149">
        <f>COUNTIFS('DETAIL SALES'!$Q$10:$Q$7501,'FILL RATE MANDATORY STOCK'!E25,'DETAIL SALES'!$AB$10:$AB$7501,"Full",'DETAIL SALES'!$C$10:$C$7501,"26")</f>
        <v>0</v>
      </c>
      <c r="BI25" s="149">
        <f>COUNTIFS('DETAIL SALES'!$Q$10:$Q$7501,'FILL RATE MANDATORY STOCK'!E25,'DETAIL SALES'!$AB$10:$AB$7501,"No",'DETAIL SALES'!$C$10:$C$7501,"26")</f>
        <v>0</v>
      </c>
      <c r="BJ25" s="149">
        <f>COUNTIFS('DETAIL SALES'!$Q$10:$Q$7501,'FILL RATE MANDATORY STOCK'!E25,'DETAIL SALES'!$AB$10:$AB$7501,"Full",'DETAIL SALES'!$C$10:$C$7501,"27")</f>
        <v>0</v>
      </c>
      <c r="BK25" s="149">
        <f>COUNTIFS('DETAIL SALES'!$Q$10:$Q$7501,'FILL RATE MANDATORY STOCK'!E25,'DETAIL SALES'!$AB$10:$AB$7501,"No",'DETAIL SALES'!$C$10:$C$7501,"27")</f>
        <v>0</v>
      </c>
      <c r="BL25" s="316">
        <f>COUNTIFS('DETAIL SALES'!$Q$10:$Q$7501,'FILL RATE MANDATORY STOCK'!E25,'DETAIL SALES'!$AB$10:$AB$7501,"Full",'DETAIL SALES'!$C$10:$C$7501,"28")</f>
        <v>0</v>
      </c>
      <c r="BM25" s="316">
        <f>COUNTIFS('DETAIL SALES'!$Q$10:$Q$7501,'FILL RATE MANDATORY STOCK'!E25,'DETAIL SALES'!$AB$10:$AB$7501,"No",'DETAIL SALES'!$C$10:$C$7501,"28")</f>
        <v>0</v>
      </c>
      <c r="BN25" s="149">
        <f>COUNTIFS('DETAIL SALES'!$Q$10:$Q$7501,'FILL RATE MANDATORY STOCK'!E25,'DETAIL SALES'!$AB$10:$AB$7501,"Full",'DETAIL SALES'!$C$10:$C$7501,"29")</f>
        <v>0</v>
      </c>
      <c r="BO25" s="149">
        <f>COUNTIFS('DETAIL SALES'!$Q$10:$Q$7501,'FILL RATE MANDATORY STOCK'!E25,'DETAIL SALES'!$AB$10:$AB$7501,"No",'DETAIL SALES'!$C$10:$C$7501,"29")</f>
        <v>0</v>
      </c>
      <c r="BP25" s="149">
        <f>COUNTIFS('DETAIL SALES'!$Q$10:$Q$7501,'FILL RATE MANDATORY STOCK'!E25,'DETAIL SALES'!$AB$10:$AB$7501,"Full",'DETAIL SALES'!$C$10:$C$7501,"30")</f>
        <v>0</v>
      </c>
      <c r="BQ25" s="149">
        <f>COUNTIFS('DETAIL SALES'!$Q$10:$Q$7501,'FILL RATE MANDATORY STOCK'!E25,'DETAIL SALES'!$AB$10:$AB$7501,"No",'DETAIL SALES'!$C$10:$C$7501,"30")</f>
        <v>0</v>
      </c>
      <c r="BR25" s="149">
        <f>COUNTIFS('DETAIL SALES'!$Q$10:$Q$7501,'FILL RATE MANDATORY STOCK'!\,'DETAIL SALES'!$AB$10:$AB$7501,"Full",'DETAIL SALES'!$C$10:$C$7501,"31")</f>
        <v>0</v>
      </c>
      <c r="BS25" s="153">
        <f>COUNTIFS('DETAIL SALES'!$Q$10:$Q$7501,'FILL RATE MANDATORY STOCK'!E25,'DETAIL SALES'!$AB$10:$AB$7501,"No",'DETAIL SALES'!$C$10:$C$7501,"31")</f>
        <v>0</v>
      </c>
      <c r="BT25" s="271">
        <f t="shared" si="4"/>
        <v>0</v>
      </c>
      <c r="BU25" s="150">
        <f t="shared" si="5"/>
        <v>0</v>
      </c>
      <c r="BV25" s="150">
        <f t="shared" si="6"/>
        <v>0</v>
      </c>
      <c r="BW25" s="272" t="e">
        <f t="shared" si="7"/>
        <v>#DIV/0!</v>
      </c>
    </row>
    <row r="26" spans="1:75">
      <c r="A26" s="781"/>
      <c r="B26" s="100">
        <f t="shared" si="9"/>
        <v>17</v>
      </c>
      <c r="C26" s="100" t="s">
        <v>280</v>
      </c>
      <c r="D26" s="103" t="s">
        <v>890</v>
      </c>
      <c r="E26" s="149"/>
      <c r="F26" s="169"/>
      <c r="G26" s="224">
        <v>20000</v>
      </c>
      <c r="H26" s="154">
        <v>1</v>
      </c>
      <c r="I26" s="153">
        <v>6.166666666666667</v>
      </c>
      <c r="J26" s="315">
        <f>COUNTIFS('DETAIL SALES'!$Q$10:$Q$7501,'FILL RATE MANDATORY STOCK'!E26,'DETAIL SALES'!$AB$10:$AB$7501,"Full",'DETAIL SALES'!$C$10:$C$7501,"1")</f>
        <v>0</v>
      </c>
      <c r="K26" s="316">
        <f>COUNTIFS('DETAIL SALES'!$Q$10:$Q$7501,'FILL RATE MANDATORY STOCK'!E26,'DETAIL SALES'!$AB$10:$AB$7501,"No",'DETAIL SALES'!$C$10:$C$7501,"1")</f>
        <v>0</v>
      </c>
      <c r="L26" s="149">
        <f>COUNTIFS('DETAIL SALES'!$Q$10:$Q$7501,'FILL RATE MANDATORY STOCK'!E26,'DETAIL SALES'!$AB$10:$AB$7501,"Full",'DETAIL SALES'!$C$10:$C$7501,"2")</f>
        <v>0</v>
      </c>
      <c r="M26" s="149">
        <f>COUNTIFS('DETAIL SALES'!$Q$10:$Q$7501,'FILL RATE MANDATORY STOCK'!E26,'DETAIL SALES'!$AB$10:$AB$7501,"No",'DETAIL SALES'!$C$10:$C$7501,"2")</f>
        <v>0</v>
      </c>
      <c r="N26" s="149">
        <f>COUNTIFS('DETAIL SALES'!$Q$10:$Q$7501,'FILL RATE MANDATORY STOCK'!E26,'DETAIL SALES'!$AB$10:$AB$7501,"Full",'DETAIL SALES'!$C$10:$C$7501,"3")</f>
        <v>0</v>
      </c>
      <c r="O26" s="149">
        <f>COUNTIFS('DETAIL SALES'!$Q$10:$Q$7501,'FILL RATE MANDATORY STOCK'!E26,'DETAIL SALES'!$AB$10:$AB$7501,"No",'DETAIL SALES'!$C$10:$C$7501,"3")</f>
        <v>0</v>
      </c>
      <c r="P26" s="149">
        <f>COUNTIFS('DETAIL SALES'!$Q$10:$Q$7501,'FILL RATE MANDATORY STOCK'!E26,'DETAIL SALES'!$AB$10:$AB$7501,"Full",'DETAIL SALES'!$C$10:$C$7501,"4")</f>
        <v>0</v>
      </c>
      <c r="Q26" s="149">
        <f>COUNTIFS('DETAIL SALES'!$Q$10:$Q$7501,'FILL RATE MANDATORY STOCK'!E26,'DETAIL SALES'!$AB$10:$AB$7501,"No",'DETAIL SALES'!$C$10:$C$7501,"4")</f>
        <v>0</v>
      </c>
      <c r="R26" s="149">
        <f>COUNTIFS('DETAIL SALES'!$Q$10:$Q$7501,'FILL RATE MANDATORY STOCK'!E26,'DETAIL SALES'!$AB$10:$AB$7501,"Full",'DETAIL SALES'!$C$10:$C$7501,"5")</f>
        <v>0</v>
      </c>
      <c r="S26" s="149">
        <f>COUNTIFS('DETAIL SALES'!$Q$10:$Q$7501,'FILL RATE MANDATORY STOCK'!E26,'DETAIL SALES'!$AB$10:$AB$7501,"No",'DETAIL SALES'!$C$10:$C$7501,"5")</f>
        <v>0</v>
      </c>
      <c r="T26" s="149">
        <f>COUNTIFS('DETAIL SALES'!$Q$10:$Q$7501,'FILL RATE MANDATORY STOCK'!E26,'DETAIL SALES'!$AB$10:$AB$7501,"Full",'DETAIL SALES'!$C$10:$C$7501,"6")</f>
        <v>0</v>
      </c>
      <c r="U26" s="149">
        <f>COUNTIFS('DETAIL SALES'!$Q$10:$Q$7501,'FILL RATE MANDATORY STOCK'!E26,'DETAIL SALES'!$AB$10:$AB$7501,"No",'DETAIL SALES'!$C$10:$C$7501,"6")</f>
        <v>0</v>
      </c>
      <c r="V26" s="316">
        <f>COUNTIFS('DETAIL SALES'!$Q$10:$Q$7501,'FILL RATE MANDATORY STOCK'!E26,'DETAIL SALES'!$AB$10:$AB$7501,"Full",'DETAIL SALES'!$C$10:$C$7501,"7")</f>
        <v>0</v>
      </c>
      <c r="W26" s="316">
        <f>COUNTIFS('DETAIL SALES'!$Q$10:$Q$7501,'FILL RATE MANDATORY STOCK'!E26,'DETAIL SALES'!$AB$10:$AB$7501,"No",'DETAIL SALES'!$C$10:$C$7501,"7")</f>
        <v>0</v>
      </c>
      <c r="X26" s="149">
        <f>COUNTIFS('DETAIL SALES'!$Q$10:$Q$7501,'FILL RATE MANDATORY STOCK'!E26,'DETAIL SALES'!$AB$10:$AB$7501,"Full",'DETAIL SALES'!$C$10:$C$7501,"8")</f>
        <v>0</v>
      </c>
      <c r="Y26" s="149">
        <f>COUNTIFS('DETAIL SALES'!$Q$10:$Q$7501,'FILL RATE MANDATORY STOCK'!E26,'DETAIL SALES'!$AB$10:$AB$7501,"No",'DETAIL SALES'!$C$10:$C$7501,"8")</f>
        <v>0</v>
      </c>
      <c r="Z26" s="149">
        <f>COUNTIFS('DETAIL SALES'!$Q$10:$Q$7501,'FILL RATE MANDATORY STOCK'!E26,'DETAIL SALES'!$AB$10:$AB$7501,"Full",'DETAIL SALES'!$C$10:$C$7501,"9")</f>
        <v>0</v>
      </c>
      <c r="AA26" s="149">
        <f>COUNTIFS('DETAIL SALES'!$Q$10:$Q$7501,'FILL RATE MANDATORY STOCK'!E26,'DETAIL SALES'!$AB$10:$AB$7501,"No",'DETAIL SALES'!$C$10:$C$7501,"9")</f>
        <v>0</v>
      </c>
      <c r="AB26" s="149">
        <f>COUNTIFS('DETAIL SALES'!$Q$10:$Q$7501,'FILL RATE MANDATORY STOCK'!E26,'DETAIL SALES'!$AB$10:$AB$7501,"Full",'DETAIL SALES'!$C$10:$C$7501,"10")</f>
        <v>0</v>
      </c>
      <c r="AC26" s="149">
        <f>COUNTIFS('DETAIL SALES'!$Q$10:$Q$7501,'FILL RATE MANDATORY STOCK'!E26,'DETAIL SALES'!$AB$10:$AB$7501,"No",'DETAIL SALES'!$C$10:$C$7501,"10")</f>
        <v>0</v>
      </c>
      <c r="AD26" s="149">
        <f>COUNTIFS('DETAIL SALES'!$Q$10:$Q$7501,'FILL RATE MANDATORY STOCK'!E26,'DETAIL SALES'!$AB$10:$AB$7501,"Full",'DETAIL SALES'!$C$10:$C$7501,"11")</f>
        <v>0</v>
      </c>
      <c r="AE26" s="149">
        <f>COUNTIFS('DETAIL SALES'!$Q$10:$Q$7501,'FILL RATE MANDATORY STOCK'!E26,'DETAIL SALES'!$AB$10:$AB$7501,"No",'DETAIL SALES'!$C$10:$C$7501,"11")</f>
        <v>0</v>
      </c>
      <c r="AF26" s="149">
        <f>COUNTIFS('DETAIL SALES'!$Q$10:$Q$7501,'FILL RATE MANDATORY STOCK'!E26,'DETAIL SALES'!$AB$10:$AB$7501,"Full",'DETAIL SALES'!$C$10:$C$7501,"12")</f>
        <v>0</v>
      </c>
      <c r="AG26" s="149">
        <f>COUNTIFS('DETAIL SALES'!$Q$10:$Q$7501,'FILL RATE MANDATORY STOCK'!E26,'DETAIL SALES'!$AB$10:$AB$7501,"No",'DETAIL SALES'!$C$10:$C$7501,"12")</f>
        <v>0</v>
      </c>
      <c r="AH26" s="149">
        <f>COUNTIFS('DETAIL SALES'!$Q$10:$Q$7501,'FILL RATE MANDATORY STOCK'!E26,'DETAIL SALES'!$AB$10:$AB$7501,"Full",'DETAIL SALES'!$C$10:$C$7501,"13")</f>
        <v>0</v>
      </c>
      <c r="AI26" s="149">
        <f>COUNTIFS('DETAIL SALES'!$Q$10:$Q$7501,'FILL RATE MANDATORY STOCK'!E26,'DETAIL SALES'!$AB$10:$AB$7501,"No",'DETAIL SALES'!$C$10:$C$7501,"13")</f>
        <v>0</v>
      </c>
      <c r="AJ26" s="316">
        <f>COUNTIFS('DETAIL SALES'!$Q$10:$Q$7501,'FILL RATE MANDATORY STOCK'!E26,'DETAIL SALES'!$AB$10:$AB$7501,"Full",'DETAIL SALES'!$C$10:$C$7501,"14")</f>
        <v>0</v>
      </c>
      <c r="AK26" s="316">
        <f>COUNTIFS('DETAIL SALES'!$Q$10:$Q$7501,'FILL RATE MANDATORY STOCK'!E26,'DETAIL SALES'!$AB$10:$AB$7501,"No",'DETAIL SALES'!$C$10:$C$7501,"14")</f>
        <v>0</v>
      </c>
      <c r="AL26" s="149">
        <f>COUNTIFS('DETAIL SALES'!$Q$10:$Q$7501,'FILL RATE MANDATORY STOCK'!E26,'DETAIL SALES'!$AB$10:$AB$7501,"Full",'DETAIL SALES'!$C$10:$C$7501,"15")</f>
        <v>0</v>
      </c>
      <c r="AM26" s="149">
        <f>COUNTIFS('DETAIL SALES'!$Q$10:$Q$7501,'FILL RATE MANDATORY STOCK'!E26,'DETAIL SALES'!$AB$10:$AB$7501,"No",'DETAIL SALES'!$C$10:$C$7501,"15")</f>
        <v>0</v>
      </c>
      <c r="AN26" s="149">
        <f>COUNTIFS('DETAIL SALES'!$Q$10:$Q$7501,'FILL RATE MANDATORY STOCK'!E26,'DETAIL SALES'!$AB$10:$AB$7501,"Full",'DETAIL SALES'!$C$10:$C$7501,"16")</f>
        <v>0</v>
      </c>
      <c r="AO26" s="149">
        <f>COUNTIFS('DETAIL SALES'!$Q$10:$Q$7501,'FILL RATE MANDATORY STOCK'!E26,'DETAIL SALES'!$AB$10:$AB$7501,"No",'DETAIL SALES'!$C$10:$C$7501,"16")</f>
        <v>0</v>
      </c>
      <c r="AP26" s="149">
        <f>COUNTIFS('DETAIL SALES'!$Q$10:$Q$7501,'FILL RATE MANDATORY STOCK'!E26,'DETAIL SALES'!$AB$10:$AB$7501,"Full",'DETAIL SALES'!$C$10:$C$7501,"17")</f>
        <v>0</v>
      </c>
      <c r="AQ26" s="149">
        <f>COUNTIFS('DETAIL SALES'!$Q$10:$Q$7501,'FILL RATE MANDATORY STOCK'!E26,'DETAIL SALES'!$AB$10:$AB$7501,"No",'DETAIL SALES'!$C$10:$C$7501,"17")</f>
        <v>0</v>
      </c>
      <c r="AR26" s="149">
        <f>COUNTIFS('DETAIL SALES'!$Q$10:$Q$7501,'FILL RATE MANDATORY STOCK'!E26,'DETAIL SALES'!$AB$10:$AB$7501,"Full",'DETAIL SALES'!$C$10:$C$7501,"18")</f>
        <v>0</v>
      </c>
      <c r="AS26" s="149">
        <f>COUNTIFS('DETAIL SALES'!$Q$10:$Q$7501,'FILL RATE MANDATORY STOCK'!E26,'DETAIL SALES'!$AB$10:$AB$7501,"No",'DETAIL SALES'!$C$10:$C$7501,"18")</f>
        <v>0</v>
      </c>
      <c r="AT26" s="149">
        <f>COUNTIFS('DETAIL SALES'!$Q$10:$Q$7501,'FILL RATE MANDATORY STOCK'!E26,'DETAIL SALES'!$AB$10:$AB$7501,"Full",'DETAIL SALES'!$C$10:$C$7501,"19")</f>
        <v>0</v>
      </c>
      <c r="AU26" s="149">
        <f>COUNTIFS('DETAIL SALES'!$Q$10:$Q$7501,'FILL RATE MANDATORY STOCK'!E26,'DETAIL SALES'!$AB$10:$AB$7501,"No",'DETAIL SALES'!$C$10:$C$7501,"19")</f>
        <v>0</v>
      </c>
      <c r="AV26" s="149">
        <f>COUNTIFS('DETAIL SALES'!$Q$10:$Q$7501,'FILL RATE MANDATORY STOCK'!E26,'DETAIL SALES'!$AB$10:$AB$7501,"Full",'DETAIL SALES'!$C$10:$C$7501,"20")</f>
        <v>0</v>
      </c>
      <c r="AW26" s="149">
        <f>COUNTIFS('DETAIL SALES'!$Q$10:$Q$7501,'FILL RATE MANDATORY STOCK'!E26,'DETAIL SALES'!$AB$10:$AB$7501,"No",'DETAIL SALES'!$C$10:$C$7501,"20")</f>
        <v>0</v>
      </c>
      <c r="AX26" s="316">
        <f>COUNTIFS('DETAIL SALES'!$Q$10:$Q$7501,'FILL RATE MANDATORY STOCK'!E26,'DETAIL SALES'!$AB$10:$AB$7501,"Full",'DETAIL SALES'!$C$10:$C$7501,"21")</f>
        <v>0</v>
      </c>
      <c r="AY26" s="316">
        <f>COUNTIFS('DETAIL SALES'!$Q$10:$Q$7501,'FILL RATE MANDATORY STOCK'!E26,'DETAIL SALES'!$AB$10:$AB$7501,"No",'DETAIL SALES'!$C$10:$C$7501,"21")</f>
        <v>0</v>
      </c>
      <c r="AZ26" s="149">
        <f>COUNTIFS('DETAIL SALES'!$Q$10:$Q$7501,'FILL RATE MANDATORY STOCK'!E26,'DETAIL SALES'!$AB$10:$AB$7501,"Full",'DETAIL SALES'!$C$10:$C$7501,"22")</f>
        <v>0</v>
      </c>
      <c r="BA26" s="149">
        <f>COUNTIFS('DETAIL SALES'!$Q$10:$Q$7501,'FILL RATE MANDATORY STOCK'!E26,'DETAIL SALES'!$AB$10:$AB$7501,"No",'DETAIL SALES'!$C$10:$C$7501,"22")</f>
        <v>0</v>
      </c>
      <c r="BB26" s="149">
        <f>COUNTIFS('DETAIL SALES'!$Q$10:$Q$7501,'FILL RATE MANDATORY STOCK'!E26,'DETAIL SALES'!$AB$10:$AB$7501,"Full",'DETAIL SALES'!$C$10:$C$7501,"23")</f>
        <v>0</v>
      </c>
      <c r="BC26" s="149">
        <f>COUNTIFS('DETAIL SALES'!$Q$10:$Q$7501,'FILL RATE MANDATORY STOCK'!E26,'DETAIL SALES'!$AB$10:$AB$7501,"No",'DETAIL SALES'!$C$10:$C$7501,"23")</f>
        <v>0</v>
      </c>
      <c r="BD26" s="149">
        <f>COUNTIFS('DETAIL SALES'!$Q$10:$Q$7501,'FILL RATE MANDATORY STOCK'!E26,'DETAIL SALES'!$AB$10:$AB$7501,"Full",'DETAIL SALES'!$C$10:$C$7501,"24")</f>
        <v>0</v>
      </c>
      <c r="BE26" s="149">
        <f>COUNTIFS('DETAIL SALES'!$Q$10:$Q$7501,'FILL RATE MANDATORY STOCK'!E26,'DETAIL SALES'!$AB$10:$AB$7501,"No",'DETAIL SALES'!$C$10:$C$7501,"24")</f>
        <v>0</v>
      </c>
      <c r="BF26" s="149">
        <f>COUNTIFS('DETAIL SALES'!$Q$10:$Q$7501,'FILL RATE MANDATORY STOCK'!E26,'DETAIL SALES'!$AB$10:$AB$7501,"Full",'DETAIL SALES'!$C$10:$C$7501,"25")</f>
        <v>0</v>
      </c>
      <c r="BG26" s="149">
        <f>COUNTIFS('DETAIL SALES'!$Q$10:$Q$7501,'FILL RATE MANDATORY STOCK'!E26,'DETAIL SALES'!$AB$10:$AB$7501,"No",'DETAIL SALES'!$C$10:$C$7501,"25")</f>
        <v>0</v>
      </c>
      <c r="BH26" s="149">
        <f>COUNTIFS('DETAIL SALES'!$Q$10:$Q$7501,'FILL RATE MANDATORY STOCK'!E26,'DETAIL SALES'!$AB$10:$AB$7501,"Full",'DETAIL SALES'!$C$10:$C$7501,"26")</f>
        <v>0</v>
      </c>
      <c r="BI26" s="149">
        <f>COUNTIFS('DETAIL SALES'!$Q$10:$Q$7501,'FILL RATE MANDATORY STOCK'!E26,'DETAIL SALES'!$AB$10:$AB$7501,"No",'DETAIL SALES'!$C$10:$C$7501,"26")</f>
        <v>0</v>
      </c>
      <c r="BJ26" s="149">
        <f>COUNTIFS('DETAIL SALES'!$Q$10:$Q$7501,'FILL RATE MANDATORY STOCK'!E26,'DETAIL SALES'!$AB$10:$AB$7501,"Full",'DETAIL SALES'!$C$10:$C$7501,"27")</f>
        <v>0</v>
      </c>
      <c r="BK26" s="149">
        <f>COUNTIFS('DETAIL SALES'!$Q$10:$Q$7501,'FILL RATE MANDATORY STOCK'!E26,'DETAIL SALES'!$AB$10:$AB$7501,"No",'DETAIL SALES'!$C$10:$C$7501,"27")</f>
        <v>0</v>
      </c>
      <c r="BL26" s="316">
        <f>COUNTIFS('DETAIL SALES'!$Q$10:$Q$7501,'FILL RATE MANDATORY STOCK'!E26,'DETAIL SALES'!$AB$10:$AB$7501,"Full",'DETAIL SALES'!$C$10:$C$7501,"28")</f>
        <v>0</v>
      </c>
      <c r="BM26" s="316">
        <f>COUNTIFS('DETAIL SALES'!$Q$10:$Q$7501,'FILL RATE MANDATORY STOCK'!E26,'DETAIL SALES'!$AB$10:$AB$7501,"No",'DETAIL SALES'!$C$10:$C$7501,"28")</f>
        <v>0</v>
      </c>
      <c r="BN26" s="149">
        <f>COUNTIFS('DETAIL SALES'!$Q$10:$Q$7501,'FILL RATE MANDATORY STOCK'!E26,'DETAIL SALES'!$AB$10:$AB$7501,"Full",'DETAIL SALES'!$C$10:$C$7501,"29")</f>
        <v>0</v>
      </c>
      <c r="BO26" s="149">
        <f>COUNTIFS('DETAIL SALES'!$Q$10:$Q$7501,'FILL RATE MANDATORY STOCK'!E26,'DETAIL SALES'!$AB$10:$AB$7501,"No",'DETAIL SALES'!$C$10:$C$7501,"29")</f>
        <v>0</v>
      </c>
      <c r="BP26" s="149">
        <f>COUNTIFS('DETAIL SALES'!$Q$10:$Q$7501,'FILL RATE MANDATORY STOCK'!E26,'DETAIL SALES'!$AB$10:$AB$7501,"Full",'DETAIL SALES'!$C$10:$C$7501,"30")</f>
        <v>0</v>
      </c>
      <c r="BQ26" s="149">
        <f>COUNTIFS('DETAIL SALES'!$Q$10:$Q$7501,'FILL RATE MANDATORY STOCK'!E26,'DETAIL SALES'!$AB$10:$AB$7501,"No",'DETAIL SALES'!$C$10:$C$7501,"30")</f>
        <v>0</v>
      </c>
      <c r="BR26" s="149">
        <f>COUNTIFS('DETAIL SALES'!$Q$10:$Q$7501,'FILL RATE MANDATORY STOCK'!\,'DETAIL SALES'!$AB$10:$AB$7501,"Full",'DETAIL SALES'!$C$10:$C$7501,"31")</f>
        <v>0</v>
      </c>
      <c r="BS26" s="153">
        <f>COUNTIFS('DETAIL SALES'!$Q$10:$Q$7501,'FILL RATE MANDATORY STOCK'!E26,'DETAIL SALES'!$AB$10:$AB$7501,"No",'DETAIL SALES'!$C$10:$C$7501,"31")</f>
        <v>0</v>
      </c>
      <c r="BT26" s="271">
        <f t="shared" si="4"/>
        <v>0</v>
      </c>
      <c r="BU26" s="150">
        <f t="shared" si="5"/>
        <v>0</v>
      </c>
      <c r="BV26" s="150">
        <f t="shared" si="6"/>
        <v>0</v>
      </c>
      <c r="BW26" s="272" t="e">
        <f t="shared" si="7"/>
        <v>#DIV/0!</v>
      </c>
    </row>
    <row r="27" spans="1:75">
      <c r="A27" s="781"/>
      <c r="B27" s="100">
        <f t="shared" si="9"/>
        <v>18</v>
      </c>
      <c r="C27" s="100" t="s">
        <v>293</v>
      </c>
      <c r="D27" s="102" t="s">
        <v>892</v>
      </c>
      <c r="E27" s="149"/>
      <c r="F27" s="169"/>
      <c r="G27" s="224">
        <v>20000</v>
      </c>
      <c r="H27" s="153">
        <v>1</v>
      </c>
      <c r="I27" s="153">
        <v>166.33333333333334</v>
      </c>
      <c r="J27" s="315">
        <f>COUNTIFS('DETAIL SALES'!$Q$10:$Q$7501,'FILL RATE MANDATORY STOCK'!E27,'DETAIL SALES'!$AB$10:$AB$7501,"Full",'DETAIL SALES'!$C$10:$C$7501,"1")</f>
        <v>0</v>
      </c>
      <c r="K27" s="316">
        <f>COUNTIFS('DETAIL SALES'!$Q$10:$Q$7501,'FILL RATE MANDATORY STOCK'!E27,'DETAIL SALES'!$AB$10:$AB$7501,"No",'DETAIL SALES'!$C$10:$C$7501,"1")</f>
        <v>0</v>
      </c>
      <c r="L27" s="149">
        <f>COUNTIFS('DETAIL SALES'!$Q$10:$Q$7501,'FILL RATE MANDATORY STOCK'!E27,'DETAIL SALES'!$AB$10:$AB$7501,"Full",'DETAIL SALES'!$C$10:$C$7501,"2")</f>
        <v>0</v>
      </c>
      <c r="M27" s="149">
        <f>COUNTIFS('DETAIL SALES'!$Q$10:$Q$7501,'FILL RATE MANDATORY STOCK'!E27,'DETAIL SALES'!$AB$10:$AB$7501,"No",'DETAIL SALES'!$C$10:$C$7501,"2")</f>
        <v>0</v>
      </c>
      <c r="N27" s="149">
        <f>COUNTIFS('DETAIL SALES'!$Q$10:$Q$7501,'FILL RATE MANDATORY STOCK'!E27,'DETAIL SALES'!$AB$10:$AB$7501,"Full",'DETAIL SALES'!$C$10:$C$7501,"3")</f>
        <v>0</v>
      </c>
      <c r="O27" s="149">
        <f>COUNTIFS('DETAIL SALES'!$Q$10:$Q$7501,'FILL RATE MANDATORY STOCK'!E27,'DETAIL SALES'!$AB$10:$AB$7501,"No",'DETAIL SALES'!$C$10:$C$7501,"3")</f>
        <v>0</v>
      </c>
      <c r="P27" s="149">
        <f>COUNTIFS('DETAIL SALES'!$Q$10:$Q$7501,'FILL RATE MANDATORY STOCK'!E27,'DETAIL SALES'!$AB$10:$AB$7501,"Full",'DETAIL SALES'!$C$10:$C$7501,"4")</f>
        <v>0</v>
      </c>
      <c r="Q27" s="149">
        <f>COUNTIFS('DETAIL SALES'!$Q$10:$Q$7501,'FILL RATE MANDATORY STOCK'!E27,'DETAIL SALES'!$AB$10:$AB$7501,"No",'DETAIL SALES'!$C$10:$C$7501,"4")</f>
        <v>0</v>
      </c>
      <c r="R27" s="149">
        <f>COUNTIFS('DETAIL SALES'!$Q$10:$Q$7501,'FILL RATE MANDATORY STOCK'!E27,'DETAIL SALES'!$AB$10:$AB$7501,"Full",'DETAIL SALES'!$C$10:$C$7501,"5")</f>
        <v>0</v>
      </c>
      <c r="S27" s="149">
        <f>COUNTIFS('DETAIL SALES'!$Q$10:$Q$7501,'FILL RATE MANDATORY STOCK'!E27,'DETAIL SALES'!$AB$10:$AB$7501,"No",'DETAIL SALES'!$C$10:$C$7501,"5")</f>
        <v>0</v>
      </c>
      <c r="T27" s="149">
        <f>COUNTIFS('DETAIL SALES'!$Q$10:$Q$7501,'FILL RATE MANDATORY STOCK'!E27,'DETAIL SALES'!$AB$10:$AB$7501,"Full",'DETAIL SALES'!$C$10:$C$7501,"6")</f>
        <v>0</v>
      </c>
      <c r="U27" s="149">
        <f>COUNTIFS('DETAIL SALES'!$Q$10:$Q$7501,'FILL RATE MANDATORY STOCK'!E27,'DETAIL SALES'!$AB$10:$AB$7501,"No",'DETAIL SALES'!$C$10:$C$7501,"6")</f>
        <v>0</v>
      </c>
      <c r="V27" s="316">
        <f>COUNTIFS('DETAIL SALES'!$Q$10:$Q$7501,'FILL RATE MANDATORY STOCK'!E27,'DETAIL SALES'!$AB$10:$AB$7501,"Full",'DETAIL SALES'!$C$10:$C$7501,"7")</f>
        <v>0</v>
      </c>
      <c r="W27" s="316">
        <f>COUNTIFS('DETAIL SALES'!$Q$10:$Q$7501,'FILL RATE MANDATORY STOCK'!E27,'DETAIL SALES'!$AB$10:$AB$7501,"No",'DETAIL SALES'!$C$10:$C$7501,"7")</f>
        <v>0</v>
      </c>
      <c r="X27" s="149">
        <f>COUNTIFS('DETAIL SALES'!$Q$10:$Q$7501,'FILL RATE MANDATORY STOCK'!E27,'DETAIL SALES'!$AB$10:$AB$7501,"Full",'DETAIL SALES'!$C$10:$C$7501,"8")</f>
        <v>0</v>
      </c>
      <c r="Y27" s="149">
        <f>COUNTIFS('DETAIL SALES'!$Q$10:$Q$7501,'FILL RATE MANDATORY STOCK'!E27,'DETAIL SALES'!$AB$10:$AB$7501,"No",'DETAIL SALES'!$C$10:$C$7501,"8")</f>
        <v>0</v>
      </c>
      <c r="Z27" s="149">
        <f>COUNTIFS('DETAIL SALES'!$Q$10:$Q$7501,'FILL RATE MANDATORY STOCK'!E27,'DETAIL SALES'!$AB$10:$AB$7501,"Full",'DETAIL SALES'!$C$10:$C$7501,"9")</f>
        <v>0</v>
      </c>
      <c r="AA27" s="149">
        <f>COUNTIFS('DETAIL SALES'!$Q$10:$Q$7501,'FILL RATE MANDATORY STOCK'!E27,'DETAIL SALES'!$AB$10:$AB$7501,"No",'DETAIL SALES'!$C$10:$C$7501,"9")</f>
        <v>0</v>
      </c>
      <c r="AB27" s="149">
        <f>COUNTIFS('DETAIL SALES'!$Q$10:$Q$7501,'FILL RATE MANDATORY STOCK'!E27,'DETAIL SALES'!$AB$10:$AB$7501,"Full",'DETAIL SALES'!$C$10:$C$7501,"10")</f>
        <v>0</v>
      </c>
      <c r="AC27" s="149">
        <f>COUNTIFS('DETAIL SALES'!$Q$10:$Q$7501,'FILL RATE MANDATORY STOCK'!E27,'DETAIL SALES'!$AB$10:$AB$7501,"No",'DETAIL SALES'!$C$10:$C$7501,"10")</f>
        <v>0</v>
      </c>
      <c r="AD27" s="149">
        <f>COUNTIFS('DETAIL SALES'!$Q$10:$Q$7501,'FILL RATE MANDATORY STOCK'!E27,'DETAIL SALES'!$AB$10:$AB$7501,"Full",'DETAIL SALES'!$C$10:$C$7501,"11")</f>
        <v>0</v>
      </c>
      <c r="AE27" s="149">
        <f>COUNTIFS('DETAIL SALES'!$Q$10:$Q$7501,'FILL RATE MANDATORY STOCK'!E27,'DETAIL SALES'!$AB$10:$AB$7501,"No",'DETAIL SALES'!$C$10:$C$7501,"11")</f>
        <v>0</v>
      </c>
      <c r="AF27" s="149">
        <f>COUNTIFS('DETAIL SALES'!$Q$10:$Q$7501,'FILL RATE MANDATORY STOCK'!E27,'DETAIL SALES'!$AB$10:$AB$7501,"Full",'DETAIL SALES'!$C$10:$C$7501,"12")</f>
        <v>0</v>
      </c>
      <c r="AG27" s="149">
        <f>COUNTIFS('DETAIL SALES'!$Q$10:$Q$7501,'FILL RATE MANDATORY STOCK'!E27,'DETAIL SALES'!$AB$10:$AB$7501,"No",'DETAIL SALES'!$C$10:$C$7501,"12")</f>
        <v>0</v>
      </c>
      <c r="AH27" s="149">
        <f>COUNTIFS('DETAIL SALES'!$Q$10:$Q$7501,'FILL RATE MANDATORY STOCK'!E27,'DETAIL SALES'!$AB$10:$AB$7501,"Full",'DETAIL SALES'!$C$10:$C$7501,"13")</f>
        <v>0</v>
      </c>
      <c r="AI27" s="149">
        <f>COUNTIFS('DETAIL SALES'!$Q$10:$Q$7501,'FILL RATE MANDATORY STOCK'!E27,'DETAIL SALES'!$AB$10:$AB$7501,"No",'DETAIL SALES'!$C$10:$C$7501,"13")</f>
        <v>0</v>
      </c>
      <c r="AJ27" s="316">
        <f>COUNTIFS('DETAIL SALES'!$Q$10:$Q$7501,'FILL RATE MANDATORY STOCK'!E27,'DETAIL SALES'!$AB$10:$AB$7501,"Full",'DETAIL SALES'!$C$10:$C$7501,"14")</f>
        <v>0</v>
      </c>
      <c r="AK27" s="316">
        <f>COUNTIFS('DETAIL SALES'!$Q$10:$Q$7501,'FILL RATE MANDATORY STOCK'!E27,'DETAIL SALES'!$AB$10:$AB$7501,"No",'DETAIL SALES'!$C$10:$C$7501,"14")</f>
        <v>0</v>
      </c>
      <c r="AL27" s="149">
        <f>COUNTIFS('DETAIL SALES'!$Q$10:$Q$7501,'FILL RATE MANDATORY STOCK'!E27,'DETAIL SALES'!$AB$10:$AB$7501,"Full",'DETAIL SALES'!$C$10:$C$7501,"15")</f>
        <v>0</v>
      </c>
      <c r="AM27" s="149">
        <f>COUNTIFS('DETAIL SALES'!$Q$10:$Q$7501,'FILL RATE MANDATORY STOCK'!E27,'DETAIL SALES'!$AB$10:$AB$7501,"No",'DETAIL SALES'!$C$10:$C$7501,"15")</f>
        <v>0</v>
      </c>
      <c r="AN27" s="149">
        <f>COUNTIFS('DETAIL SALES'!$Q$10:$Q$7501,'FILL RATE MANDATORY STOCK'!E27,'DETAIL SALES'!$AB$10:$AB$7501,"Full",'DETAIL SALES'!$C$10:$C$7501,"16")</f>
        <v>0</v>
      </c>
      <c r="AO27" s="149">
        <f>COUNTIFS('DETAIL SALES'!$Q$10:$Q$7501,'FILL RATE MANDATORY STOCK'!E27,'DETAIL SALES'!$AB$10:$AB$7501,"No",'DETAIL SALES'!$C$10:$C$7501,"16")</f>
        <v>0</v>
      </c>
      <c r="AP27" s="149">
        <f>COUNTIFS('DETAIL SALES'!$Q$10:$Q$7501,'FILL RATE MANDATORY STOCK'!E27,'DETAIL SALES'!$AB$10:$AB$7501,"Full",'DETAIL SALES'!$C$10:$C$7501,"17")</f>
        <v>0</v>
      </c>
      <c r="AQ27" s="149">
        <f>COUNTIFS('DETAIL SALES'!$Q$10:$Q$7501,'FILL RATE MANDATORY STOCK'!E27,'DETAIL SALES'!$AB$10:$AB$7501,"No",'DETAIL SALES'!$C$10:$C$7501,"17")</f>
        <v>0</v>
      </c>
      <c r="AR27" s="149">
        <f>COUNTIFS('DETAIL SALES'!$Q$10:$Q$7501,'FILL RATE MANDATORY STOCK'!E27,'DETAIL SALES'!$AB$10:$AB$7501,"Full",'DETAIL SALES'!$C$10:$C$7501,"18")</f>
        <v>0</v>
      </c>
      <c r="AS27" s="149">
        <f>COUNTIFS('DETAIL SALES'!$Q$10:$Q$7501,'FILL RATE MANDATORY STOCK'!E27,'DETAIL SALES'!$AB$10:$AB$7501,"No",'DETAIL SALES'!$C$10:$C$7501,"18")</f>
        <v>0</v>
      </c>
      <c r="AT27" s="149">
        <f>COUNTIFS('DETAIL SALES'!$Q$10:$Q$7501,'FILL RATE MANDATORY STOCK'!E27,'DETAIL SALES'!$AB$10:$AB$7501,"Full",'DETAIL SALES'!$C$10:$C$7501,"19")</f>
        <v>0</v>
      </c>
      <c r="AU27" s="149">
        <f>COUNTIFS('DETAIL SALES'!$Q$10:$Q$7501,'FILL RATE MANDATORY STOCK'!E27,'DETAIL SALES'!$AB$10:$AB$7501,"No",'DETAIL SALES'!$C$10:$C$7501,"19")</f>
        <v>0</v>
      </c>
      <c r="AV27" s="149">
        <f>COUNTIFS('DETAIL SALES'!$Q$10:$Q$7501,'FILL RATE MANDATORY STOCK'!E27,'DETAIL SALES'!$AB$10:$AB$7501,"Full",'DETAIL SALES'!$C$10:$C$7501,"20")</f>
        <v>0</v>
      </c>
      <c r="AW27" s="149">
        <f>COUNTIFS('DETAIL SALES'!$Q$10:$Q$7501,'FILL RATE MANDATORY STOCK'!E27,'DETAIL SALES'!$AB$10:$AB$7501,"No",'DETAIL SALES'!$C$10:$C$7501,"20")</f>
        <v>0</v>
      </c>
      <c r="AX27" s="316">
        <f>COUNTIFS('DETAIL SALES'!$Q$10:$Q$7501,'FILL RATE MANDATORY STOCK'!E27,'DETAIL SALES'!$AB$10:$AB$7501,"Full",'DETAIL SALES'!$C$10:$C$7501,"21")</f>
        <v>0</v>
      </c>
      <c r="AY27" s="316">
        <f>COUNTIFS('DETAIL SALES'!$Q$10:$Q$7501,'FILL RATE MANDATORY STOCK'!E27,'DETAIL SALES'!$AB$10:$AB$7501,"No",'DETAIL SALES'!$C$10:$C$7501,"21")</f>
        <v>0</v>
      </c>
      <c r="AZ27" s="149">
        <f>COUNTIFS('DETAIL SALES'!$Q$10:$Q$7501,'FILL RATE MANDATORY STOCK'!E27,'DETAIL SALES'!$AB$10:$AB$7501,"Full",'DETAIL SALES'!$C$10:$C$7501,"22")</f>
        <v>0</v>
      </c>
      <c r="BA27" s="149">
        <f>COUNTIFS('DETAIL SALES'!$Q$10:$Q$7501,'FILL RATE MANDATORY STOCK'!E27,'DETAIL SALES'!$AB$10:$AB$7501,"No",'DETAIL SALES'!$C$10:$C$7501,"22")</f>
        <v>0</v>
      </c>
      <c r="BB27" s="149">
        <f>COUNTIFS('DETAIL SALES'!$Q$10:$Q$7501,'FILL RATE MANDATORY STOCK'!E27,'DETAIL SALES'!$AB$10:$AB$7501,"Full",'DETAIL SALES'!$C$10:$C$7501,"23")</f>
        <v>0</v>
      </c>
      <c r="BC27" s="149">
        <f>COUNTIFS('DETAIL SALES'!$Q$10:$Q$7501,'FILL RATE MANDATORY STOCK'!E27,'DETAIL SALES'!$AB$10:$AB$7501,"No",'DETAIL SALES'!$C$10:$C$7501,"23")</f>
        <v>0</v>
      </c>
      <c r="BD27" s="149">
        <f>COUNTIFS('DETAIL SALES'!$Q$10:$Q$7501,'FILL RATE MANDATORY STOCK'!E27,'DETAIL SALES'!$AB$10:$AB$7501,"Full",'DETAIL SALES'!$C$10:$C$7501,"24")</f>
        <v>0</v>
      </c>
      <c r="BE27" s="149">
        <f>COUNTIFS('DETAIL SALES'!$Q$10:$Q$7501,'FILL RATE MANDATORY STOCK'!E27,'DETAIL SALES'!$AB$10:$AB$7501,"No",'DETAIL SALES'!$C$10:$C$7501,"24")</f>
        <v>0</v>
      </c>
      <c r="BF27" s="149">
        <f>COUNTIFS('DETAIL SALES'!$Q$10:$Q$7501,'FILL RATE MANDATORY STOCK'!E27,'DETAIL SALES'!$AB$10:$AB$7501,"Full",'DETAIL SALES'!$C$10:$C$7501,"25")</f>
        <v>0</v>
      </c>
      <c r="BG27" s="149">
        <f>COUNTIFS('DETAIL SALES'!$Q$10:$Q$7501,'FILL RATE MANDATORY STOCK'!E27,'DETAIL SALES'!$AB$10:$AB$7501,"No",'DETAIL SALES'!$C$10:$C$7501,"25")</f>
        <v>0</v>
      </c>
      <c r="BH27" s="149">
        <f>COUNTIFS('DETAIL SALES'!$Q$10:$Q$7501,'FILL RATE MANDATORY STOCK'!E27,'DETAIL SALES'!$AB$10:$AB$7501,"Full",'DETAIL SALES'!$C$10:$C$7501,"26")</f>
        <v>0</v>
      </c>
      <c r="BI27" s="149">
        <f>COUNTIFS('DETAIL SALES'!$Q$10:$Q$7501,'FILL RATE MANDATORY STOCK'!E27,'DETAIL SALES'!$AB$10:$AB$7501,"No",'DETAIL SALES'!$C$10:$C$7501,"26")</f>
        <v>0</v>
      </c>
      <c r="BJ27" s="149">
        <f>COUNTIFS('DETAIL SALES'!$Q$10:$Q$7501,'FILL RATE MANDATORY STOCK'!E27,'DETAIL SALES'!$AB$10:$AB$7501,"Full",'DETAIL SALES'!$C$10:$C$7501,"27")</f>
        <v>0</v>
      </c>
      <c r="BK27" s="149">
        <f>COUNTIFS('DETAIL SALES'!$Q$10:$Q$7501,'FILL RATE MANDATORY STOCK'!E27,'DETAIL SALES'!$AB$10:$AB$7501,"No",'DETAIL SALES'!$C$10:$C$7501,"27")</f>
        <v>0</v>
      </c>
      <c r="BL27" s="316">
        <f>COUNTIFS('DETAIL SALES'!$Q$10:$Q$7501,'FILL RATE MANDATORY STOCK'!E27,'DETAIL SALES'!$AB$10:$AB$7501,"Full",'DETAIL SALES'!$C$10:$C$7501,"28")</f>
        <v>0</v>
      </c>
      <c r="BM27" s="316">
        <f>COUNTIFS('DETAIL SALES'!$Q$10:$Q$7501,'FILL RATE MANDATORY STOCK'!E27,'DETAIL SALES'!$AB$10:$AB$7501,"No",'DETAIL SALES'!$C$10:$C$7501,"28")</f>
        <v>0</v>
      </c>
      <c r="BN27" s="149">
        <f>COUNTIFS('DETAIL SALES'!$Q$10:$Q$7501,'FILL RATE MANDATORY STOCK'!E27,'DETAIL SALES'!$AB$10:$AB$7501,"Full",'DETAIL SALES'!$C$10:$C$7501,"29")</f>
        <v>0</v>
      </c>
      <c r="BO27" s="149">
        <f>COUNTIFS('DETAIL SALES'!$Q$10:$Q$7501,'FILL RATE MANDATORY STOCK'!E27,'DETAIL SALES'!$AB$10:$AB$7501,"No",'DETAIL SALES'!$C$10:$C$7501,"29")</f>
        <v>0</v>
      </c>
      <c r="BP27" s="149">
        <f>COUNTIFS('DETAIL SALES'!$Q$10:$Q$7501,'FILL RATE MANDATORY STOCK'!E27,'DETAIL SALES'!$AB$10:$AB$7501,"Full",'DETAIL SALES'!$C$10:$C$7501,"30")</f>
        <v>0</v>
      </c>
      <c r="BQ27" s="149">
        <f>COUNTIFS('DETAIL SALES'!$Q$10:$Q$7501,'FILL RATE MANDATORY STOCK'!E27,'DETAIL SALES'!$AB$10:$AB$7501,"No",'DETAIL SALES'!$C$10:$C$7501,"30")</f>
        <v>0</v>
      </c>
      <c r="BR27" s="149">
        <f>COUNTIFS('DETAIL SALES'!$Q$10:$Q$7501,'FILL RATE MANDATORY STOCK'!\,'DETAIL SALES'!$AB$10:$AB$7501,"Full",'DETAIL SALES'!$C$10:$C$7501,"31")</f>
        <v>0</v>
      </c>
      <c r="BS27" s="153">
        <f>COUNTIFS('DETAIL SALES'!$Q$10:$Q$7501,'FILL RATE MANDATORY STOCK'!E27,'DETAIL SALES'!$AB$10:$AB$7501,"No",'DETAIL SALES'!$C$10:$C$7501,"31")</f>
        <v>0</v>
      </c>
      <c r="BT27" s="271">
        <f t="shared" si="4"/>
        <v>0</v>
      </c>
      <c r="BU27" s="150">
        <f t="shared" si="5"/>
        <v>0</v>
      </c>
      <c r="BV27" s="150">
        <f t="shared" si="6"/>
        <v>0</v>
      </c>
      <c r="BW27" s="272" t="e">
        <f t="shared" si="7"/>
        <v>#DIV/0!</v>
      </c>
    </row>
    <row r="28" spans="1:75">
      <c r="A28" s="781"/>
      <c r="B28" s="100">
        <f t="shared" si="9"/>
        <v>19</v>
      </c>
      <c r="C28" s="100" t="s">
        <v>293</v>
      </c>
      <c r="D28" s="103" t="s">
        <v>890</v>
      </c>
      <c r="E28" s="149"/>
      <c r="F28" s="169"/>
      <c r="G28" s="224">
        <v>20000</v>
      </c>
      <c r="H28" s="153">
        <v>1</v>
      </c>
      <c r="I28" s="153">
        <v>2</v>
      </c>
      <c r="J28" s="315">
        <f>COUNTIFS('DETAIL SALES'!$Q$10:$Q$7501,'FILL RATE MANDATORY STOCK'!E28,'DETAIL SALES'!$AB$10:$AB$7501,"Full",'DETAIL SALES'!$C$10:$C$7501,"1")</f>
        <v>0</v>
      </c>
      <c r="K28" s="316">
        <f>COUNTIFS('DETAIL SALES'!$Q$10:$Q$7501,'FILL RATE MANDATORY STOCK'!E28,'DETAIL SALES'!$AB$10:$AB$7501,"No",'DETAIL SALES'!$C$10:$C$7501,"1")</f>
        <v>0</v>
      </c>
      <c r="L28" s="149">
        <f>COUNTIFS('DETAIL SALES'!$Q$10:$Q$7501,'FILL RATE MANDATORY STOCK'!E28,'DETAIL SALES'!$AB$10:$AB$7501,"Full",'DETAIL SALES'!$C$10:$C$7501,"2")</f>
        <v>0</v>
      </c>
      <c r="M28" s="149">
        <f>COUNTIFS('DETAIL SALES'!$Q$10:$Q$7501,'FILL RATE MANDATORY STOCK'!E28,'DETAIL SALES'!$AB$10:$AB$7501,"No",'DETAIL SALES'!$C$10:$C$7501,"2")</f>
        <v>0</v>
      </c>
      <c r="N28" s="149">
        <f>COUNTIFS('DETAIL SALES'!$Q$10:$Q$7501,'FILL RATE MANDATORY STOCK'!E28,'DETAIL SALES'!$AB$10:$AB$7501,"Full",'DETAIL SALES'!$C$10:$C$7501,"3")</f>
        <v>0</v>
      </c>
      <c r="O28" s="149">
        <f>COUNTIFS('DETAIL SALES'!$Q$10:$Q$7501,'FILL RATE MANDATORY STOCK'!E28,'DETAIL SALES'!$AB$10:$AB$7501,"No",'DETAIL SALES'!$C$10:$C$7501,"3")</f>
        <v>0</v>
      </c>
      <c r="P28" s="149">
        <f>COUNTIFS('DETAIL SALES'!$Q$10:$Q$7501,'FILL RATE MANDATORY STOCK'!E28,'DETAIL SALES'!$AB$10:$AB$7501,"Full",'DETAIL SALES'!$C$10:$C$7501,"4")</f>
        <v>0</v>
      </c>
      <c r="Q28" s="149">
        <f>COUNTIFS('DETAIL SALES'!$Q$10:$Q$7501,'FILL RATE MANDATORY STOCK'!E28,'DETAIL SALES'!$AB$10:$AB$7501,"No",'DETAIL SALES'!$C$10:$C$7501,"4")</f>
        <v>0</v>
      </c>
      <c r="R28" s="149">
        <f>COUNTIFS('DETAIL SALES'!$Q$10:$Q$7501,'FILL RATE MANDATORY STOCK'!E28,'DETAIL SALES'!$AB$10:$AB$7501,"Full",'DETAIL SALES'!$C$10:$C$7501,"5")</f>
        <v>0</v>
      </c>
      <c r="S28" s="149">
        <f>COUNTIFS('DETAIL SALES'!$Q$10:$Q$7501,'FILL RATE MANDATORY STOCK'!E28,'DETAIL SALES'!$AB$10:$AB$7501,"No",'DETAIL SALES'!$C$10:$C$7501,"5")</f>
        <v>0</v>
      </c>
      <c r="T28" s="149">
        <f>COUNTIFS('DETAIL SALES'!$Q$10:$Q$7501,'FILL RATE MANDATORY STOCK'!E28,'DETAIL SALES'!$AB$10:$AB$7501,"Full",'DETAIL SALES'!$C$10:$C$7501,"6")</f>
        <v>0</v>
      </c>
      <c r="U28" s="149">
        <f>COUNTIFS('DETAIL SALES'!$Q$10:$Q$7501,'FILL RATE MANDATORY STOCK'!E28,'DETAIL SALES'!$AB$10:$AB$7501,"No",'DETAIL SALES'!$C$10:$C$7501,"6")</f>
        <v>0</v>
      </c>
      <c r="V28" s="316">
        <f>COUNTIFS('DETAIL SALES'!$Q$10:$Q$7501,'FILL RATE MANDATORY STOCK'!E28,'DETAIL SALES'!$AB$10:$AB$7501,"Full",'DETAIL SALES'!$C$10:$C$7501,"7")</f>
        <v>0</v>
      </c>
      <c r="W28" s="316">
        <f>COUNTIFS('DETAIL SALES'!$Q$10:$Q$7501,'FILL RATE MANDATORY STOCK'!E28,'DETAIL SALES'!$AB$10:$AB$7501,"No",'DETAIL SALES'!$C$10:$C$7501,"7")</f>
        <v>0</v>
      </c>
      <c r="X28" s="149">
        <f>COUNTIFS('DETAIL SALES'!$Q$10:$Q$7501,'FILL RATE MANDATORY STOCK'!E28,'DETAIL SALES'!$AB$10:$AB$7501,"Full",'DETAIL SALES'!$C$10:$C$7501,"8")</f>
        <v>0</v>
      </c>
      <c r="Y28" s="149">
        <f>COUNTIFS('DETAIL SALES'!$Q$10:$Q$7501,'FILL RATE MANDATORY STOCK'!E28,'DETAIL SALES'!$AB$10:$AB$7501,"No",'DETAIL SALES'!$C$10:$C$7501,"8")</f>
        <v>0</v>
      </c>
      <c r="Z28" s="149">
        <f>COUNTIFS('DETAIL SALES'!$Q$10:$Q$7501,'FILL RATE MANDATORY STOCK'!E28,'DETAIL SALES'!$AB$10:$AB$7501,"Full",'DETAIL SALES'!$C$10:$C$7501,"9")</f>
        <v>0</v>
      </c>
      <c r="AA28" s="149">
        <f>COUNTIFS('DETAIL SALES'!$Q$10:$Q$7501,'FILL RATE MANDATORY STOCK'!E28,'DETAIL SALES'!$AB$10:$AB$7501,"No",'DETAIL SALES'!$C$10:$C$7501,"9")</f>
        <v>0</v>
      </c>
      <c r="AB28" s="149">
        <f>COUNTIFS('DETAIL SALES'!$Q$10:$Q$7501,'FILL RATE MANDATORY STOCK'!E28,'DETAIL SALES'!$AB$10:$AB$7501,"Full",'DETAIL SALES'!$C$10:$C$7501,"10")</f>
        <v>0</v>
      </c>
      <c r="AC28" s="149">
        <f>COUNTIFS('DETAIL SALES'!$Q$10:$Q$7501,'FILL RATE MANDATORY STOCK'!E28,'DETAIL SALES'!$AB$10:$AB$7501,"No",'DETAIL SALES'!$C$10:$C$7501,"10")</f>
        <v>0</v>
      </c>
      <c r="AD28" s="149">
        <f>COUNTIFS('DETAIL SALES'!$Q$10:$Q$7501,'FILL RATE MANDATORY STOCK'!E28,'DETAIL SALES'!$AB$10:$AB$7501,"Full",'DETAIL SALES'!$C$10:$C$7501,"11")</f>
        <v>0</v>
      </c>
      <c r="AE28" s="149">
        <f>COUNTIFS('DETAIL SALES'!$Q$10:$Q$7501,'FILL RATE MANDATORY STOCK'!E28,'DETAIL SALES'!$AB$10:$AB$7501,"No",'DETAIL SALES'!$C$10:$C$7501,"11")</f>
        <v>0</v>
      </c>
      <c r="AF28" s="149">
        <f>COUNTIFS('DETAIL SALES'!$Q$10:$Q$7501,'FILL RATE MANDATORY STOCK'!E28,'DETAIL SALES'!$AB$10:$AB$7501,"Full",'DETAIL SALES'!$C$10:$C$7501,"12")</f>
        <v>0</v>
      </c>
      <c r="AG28" s="149">
        <f>COUNTIFS('DETAIL SALES'!$Q$10:$Q$7501,'FILL RATE MANDATORY STOCK'!E28,'DETAIL SALES'!$AB$10:$AB$7501,"No",'DETAIL SALES'!$C$10:$C$7501,"12")</f>
        <v>0</v>
      </c>
      <c r="AH28" s="149">
        <f>COUNTIFS('DETAIL SALES'!$Q$10:$Q$7501,'FILL RATE MANDATORY STOCK'!E28,'DETAIL SALES'!$AB$10:$AB$7501,"Full",'DETAIL SALES'!$C$10:$C$7501,"13")</f>
        <v>0</v>
      </c>
      <c r="AI28" s="149">
        <f>COUNTIFS('DETAIL SALES'!$Q$10:$Q$7501,'FILL RATE MANDATORY STOCK'!E28,'DETAIL SALES'!$AB$10:$AB$7501,"No",'DETAIL SALES'!$C$10:$C$7501,"13")</f>
        <v>0</v>
      </c>
      <c r="AJ28" s="316">
        <f>COUNTIFS('DETAIL SALES'!$Q$10:$Q$7501,'FILL RATE MANDATORY STOCK'!E28,'DETAIL SALES'!$AB$10:$AB$7501,"Full",'DETAIL SALES'!$C$10:$C$7501,"14")</f>
        <v>0</v>
      </c>
      <c r="AK28" s="316">
        <f>COUNTIFS('DETAIL SALES'!$Q$10:$Q$7501,'FILL RATE MANDATORY STOCK'!E28,'DETAIL SALES'!$AB$10:$AB$7501,"No",'DETAIL SALES'!$C$10:$C$7501,"14")</f>
        <v>0</v>
      </c>
      <c r="AL28" s="149">
        <f>COUNTIFS('DETAIL SALES'!$Q$10:$Q$7501,'FILL RATE MANDATORY STOCK'!E28,'DETAIL SALES'!$AB$10:$AB$7501,"Full",'DETAIL SALES'!$C$10:$C$7501,"15")</f>
        <v>0</v>
      </c>
      <c r="AM28" s="149">
        <f>COUNTIFS('DETAIL SALES'!$Q$10:$Q$7501,'FILL RATE MANDATORY STOCK'!E28,'DETAIL SALES'!$AB$10:$AB$7501,"No",'DETAIL SALES'!$C$10:$C$7501,"15")</f>
        <v>0</v>
      </c>
      <c r="AN28" s="149">
        <f>COUNTIFS('DETAIL SALES'!$Q$10:$Q$7501,'FILL RATE MANDATORY STOCK'!E28,'DETAIL SALES'!$AB$10:$AB$7501,"Full",'DETAIL SALES'!$C$10:$C$7501,"16")</f>
        <v>0</v>
      </c>
      <c r="AO28" s="149">
        <f>COUNTIFS('DETAIL SALES'!$Q$10:$Q$7501,'FILL RATE MANDATORY STOCK'!E28,'DETAIL SALES'!$AB$10:$AB$7501,"No",'DETAIL SALES'!$C$10:$C$7501,"16")</f>
        <v>0</v>
      </c>
      <c r="AP28" s="149">
        <f>COUNTIFS('DETAIL SALES'!$Q$10:$Q$7501,'FILL RATE MANDATORY STOCK'!E28,'DETAIL SALES'!$AB$10:$AB$7501,"Full",'DETAIL SALES'!$C$10:$C$7501,"17")</f>
        <v>0</v>
      </c>
      <c r="AQ28" s="149">
        <f>COUNTIFS('DETAIL SALES'!$Q$10:$Q$7501,'FILL RATE MANDATORY STOCK'!E28,'DETAIL SALES'!$AB$10:$AB$7501,"No",'DETAIL SALES'!$C$10:$C$7501,"17")</f>
        <v>0</v>
      </c>
      <c r="AR28" s="149">
        <f>COUNTIFS('DETAIL SALES'!$Q$10:$Q$7501,'FILL RATE MANDATORY STOCK'!E28,'DETAIL SALES'!$AB$10:$AB$7501,"Full",'DETAIL SALES'!$C$10:$C$7501,"18")</f>
        <v>0</v>
      </c>
      <c r="AS28" s="149">
        <f>COUNTIFS('DETAIL SALES'!$Q$10:$Q$7501,'FILL RATE MANDATORY STOCK'!E28,'DETAIL SALES'!$AB$10:$AB$7501,"No",'DETAIL SALES'!$C$10:$C$7501,"18")</f>
        <v>0</v>
      </c>
      <c r="AT28" s="149">
        <f>COUNTIFS('DETAIL SALES'!$Q$10:$Q$7501,'FILL RATE MANDATORY STOCK'!E28,'DETAIL SALES'!$AB$10:$AB$7501,"Full",'DETAIL SALES'!$C$10:$C$7501,"19")</f>
        <v>0</v>
      </c>
      <c r="AU28" s="149">
        <f>COUNTIFS('DETAIL SALES'!$Q$10:$Q$7501,'FILL RATE MANDATORY STOCK'!E28,'DETAIL SALES'!$AB$10:$AB$7501,"No",'DETAIL SALES'!$C$10:$C$7501,"19")</f>
        <v>0</v>
      </c>
      <c r="AV28" s="149">
        <f>COUNTIFS('DETAIL SALES'!$Q$10:$Q$7501,'FILL RATE MANDATORY STOCK'!E28,'DETAIL SALES'!$AB$10:$AB$7501,"Full",'DETAIL SALES'!$C$10:$C$7501,"20")</f>
        <v>0</v>
      </c>
      <c r="AW28" s="149">
        <f>COUNTIFS('DETAIL SALES'!$Q$10:$Q$7501,'FILL RATE MANDATORY STOCK'!E28,'DETAIL SALES'!$AB$10:$AB$7501,"No",'DETAIL SALES'!$C$10:$C$7501,"20")</f>
        <v>0</v>
      </c>
      <c r="AX28" s="316">
        <f>COUNTIFS('DETAIL SALES'!$Q$10:$Q$7501,'FILL RATE MANDATORY STOCK'!E28,'DETAIL SALES'!$AB$10:$AB$7501,"Full",'DETAIL SALES'!$C$10:$C$7501,"21")</f>
        <v>0</v>
      </c>
      <c r="AY28" s="316">
        <f>COUNTIFS('DETAIL SALES'!$Q$10:$Q$7501,'FILL RATE MANDATORY STOCK'!E28,'DETAIL SALES'!$AB$10:$AB$7501,"No",'DETAIL SALES'!$C$10:$C$7501,"21")</f>
        <v>0</v>
      </c>
      <c r="AZ28" s="149">
        <f>COUNTIFS('DETAIL SALES'!$Q$10:$Q$7501,'FILL RATE MANDATORY STOCK'!E28,'DETAIL SALES'!$AB$10:$AB$7501,"Full",'DETAIL SALES'!$C$10:$C$7501,"22")</f>
        <v>0</v>
      </c>
      <c r="BA28" s="149">
        <f>COUNTIFS('DETAIL SALES'!$Q$10:$Q$7501,'FILL RATE MANDATORY STOCK'!E28,'DETAIL SALES'!$AB$10:$AB$7501,"No",'DETAIL SALES'!$C$10:$C$7501,"22")</f>
        <v>0</v>
      </c>
      <c r="BB28" s="149">
        <f>COUNTIFS('DETAIL SALES'!$Q$10:$Q$7501,'FILL RATE MANDATORY STOCK'!E28,'DETAIL SALES'!$AB$10:$AB$7501,"Full",'DETAIL SALES'!$C$10:$C$7501,"23")</f>
        <v>0</v>
      </c>
      <c r="BC28" s="149">
        <f>COUNTIFS('DETAIL SALES'!$Q$10:$Q$7501,'FILL RATE MANDATORY STOCK'!E28,'DETAIL SALES'!$AB$10:$AB$7501,"No",'DETAIL SALES'!$C$10:$C$7501,"23")</f>
        <v>0</v>
      </c>
      <c r="BD28" s="149">
        <f>COUNTIFS('DETAIL SALES'!$Q$10:$Q$7501,'FILL RATE MANDATORY STOCK'!E28,'DETAIL SALES'!$AB$10:$AB$7501,"Full",'DETAIL SALES'!$C$10:$C$7501,"24")</f>
        <v>0</v>
      </c>
      <c r="BE28" s="149">
        <f>COUNTIFS('DETAIL SALES'!$Q$10:$Q$7501,'FILL RATE MANDATORY STOCK'!E28,'DETAIL SALES'!$AB$10:$AB$7501,"No",'DETAIL SALES'!$C$10:$C$7501,"24")</f>
        <v>0</v>
      </c>
      <c r="BF28" s="149">
        <f>COUNTIFS('DETAIL SALES'!$Q$10:$Q$7501,'FILL RATE MANDATORY STOCK'!E28,'DETAIL SALES'!$AB$10:$AB$7501,"Full",'DETAIL SALES'!$C$10:$C$7501,"25")</f>
        <v>0</v>
      </c>
      <c r="BG28" s="149">
        <f>COUNTIFS('DETAIL SALES'!$Q$10:$Q$7501,'FILL RATE MANDATORY STOCK'!E28,'DETAIL SALES'!$AB$10:$AB$7501,"No",'DETAIL SALES'!$C$10:$C$7501,"25")</f>
        <v>0</v>
      </c>
      <c r="BH28" s="149">
        <f>COUNTIFS('DETAIL SALES'!$Q$10:$Q$7501,'FILL RATE MANDATORY STOCK'!E28,'DETAIL SALES'!$AB$10:$AB$7501,"Full",'DETAIL SALES'!$C$10:$C$7501,"26")</f>
        <v>0</v>
      </c>
      <c r="BI28" s="149">
        <f>COUNTIFS('DETAIL SALES'!$Q$10:$Q$7501,'FILL RATE MANDATORY STOCK'!E28,'DETAIL SALES'!$AB$10:$AB$7501,"No",'DETAIL SALES'!$C$10:$C$7501,"26")</f>
        <v>0</v>
      </c>
      <c r="BJ28" s="149">
        <f>COUNTIFS('DETAIL SALES'!$Q$10:$Q$7501,'FILL RATE MANDATORY STOCK'!E28,'DETAIL SALES'!$AB$10:$AB$7501,"Full",'DETAIL SALES'!$C$10:$C$7501,"27")</f>
        <v>0</v>
      </c>
      <c r="BK28" s="149">
        <f>COUNTIFS('DETAIL SALES'!$Q$10:$Q$7501,'FILL RATE MANDATORY STOCK'!E28,'DETAIL SALES'!$AB$10:$AB$7501,"No",'DETAIL SALES'!$C$10:$C$7501,"27")</f>
        <v>0</v>
      </c>
      <c r="BL28" s="316">
        <f>COUNTIFS('DETAIL SALES'!$Q$10:$Q$7501,'FILL RATE MANDATORY STOCK'!E28,'DETAIL SALES'!$AB$10:$AB$7501,"Full",'DETAIL SALES'!$C$10:$C$7501,"28")</f>
        <v>0</v>
      </c>
      <c r="BM28" s="316">
        <f>COUNTIFS('DETAIL SALES'!$Q$10:$Q$7501,'FILL RATE MANDATORY STOCK'!E28,'DETAIL SALES'!$AB$10:$AB$7501,"No",'DETAIL SALES'!$C$10:$C$7501,"28")</f>
        <v>0</v>
      </c>
      <c r="BN28" s="149">
        <f>COUNTIFS('DETAIL SALES'!$Q$10:$Q$7501,'FILL RATE MANDATORY STOCK'!E28,'DETAIL SALES'!$AB$10:$AB$7501,"Full",'DETAIL SALES'!$C$10:$C$7501,"29")</f>
        <v>0</v>
      </c>
      <c r="BO28" s="149">
        <f>COUNTIFS('DETAIL SALES'!$Q$10:$Q$7501,'FILL RATE MANDATORY STOCK'!E28,'DETAIL SALES'!$AB$10:$AB$7501,"No",'DETAIL SALES'!$C$10:$C$7501,"29")</f>
        <v>0</v>
      </c>
      <c r="BP28" s="149">
        <f>COUNTIFS('DETAIL SALES'!$Q$10:$Q$7501,'FILL RATE MANDATORY STOCK'!E28,'DETAIL SALES'!$AB$10:$AB$7501,"Full",'DETAIL SALES'!$C$10:$C$7501,"30")</f>
        <v>0</v>
      </c>
      <c r="BQ28" s="149">
        <f>COUNTIFS('DETAIL SALES'!$Q$10:$Q$7501,'FILL RATE MANDATORY STOCK'!E28,'DETAIL SALES'!$AB$10:$AB$7501,"No",'DETAIL SALES'!$C$10:$C$7501,"30")</f>
        <v>0</v>
      </c>
      <c r="BR28" s="149">
        <f>COUNTIFS('DETAIL SALES'!$Q$10:$Q$7501,'FILL RATE MANDATORY STOCK'!\,'DETAIL SALES'!$AB$10:$AB$7501,"Full",'DETAIL SALES'!$C$10:$C$7501,"31")</f>
        <v>0</v>
      </c>
      <c r="BS28" s="153">
        <f>COUNTIFS('DETAIL SALES'!$Q$10:$Q$7501,'FILL RATE MANDATORY STOCK'!E28,'DETAIL SALES'!$AB$10:$AB$7501,"No",'DETAIL SALES'!$C$10:$C$7501,"31")</f>
        <v>0</v>
      </c>
      <c r="BT28" s="271">
        <f t="shared" si="4"/>
        <v>0</v>
      </c>
      <c r="BU28" s="150">
        <f t="shared" si="5"/>
        <v>0</v>
      </c>
      <c r="BV28" s="150">
        <f t="shared" si="6"/>
        <v>0</v>
      </c>
      <c r="BW28" s="272" t="e">
        <f t="shared" si="7"/>
        <v>#DIV/0!</v>
      </c>
    </row>
    <row r="29" spans="1:75" ht="15" customHeight="1">
      <c r="A29" s="781"/>
      <c r="B29" s="100">
        <f t="shared" si="9"/>
        <v>20</v>
      </c>
      <c r="C29" s="100" t="s">
        <v>296</v>
      </c>
      <c r="D29" s="103" t="s">
        <v>890</v>
      </c>
      <c r="E29" s="149"/>
      <c r="F29" s="169"/>
      <c r="G29" s="224">
        <v>20000</v>
      </c>
      <c r="H29" s="153">
        <v>1</v>
      </c>
      <c r="I29" s="153">
        <v>119.66666666666667</v>
      </c>
      <c r="J29" s="315">
        <f>COUNTIFS('DETAIL SALES'!$Q$10:$Q$7501,'FILL RATE MANDATORY STOCK'!E29,'DETAIL SALES'!$AB$10:$AB$7501,"Full",'DETAIL SALES'!$C$10:$C$7501,"1")</f>
        <v>0</v>
      </c>
      <c r="K29" s="316">
        <f>COUNTIFS('DETAIL SALES'!$Q$10:$Q$7501,'FILL RATE MANDATORY STOCK'!E29,'DETAIL SALES'!$AB$10:$AB$7501,"No",'DETAIL SALES'!$C$10:$C$7501,"1")</f>
        <v>0</v>
      </c>
      <c r="L29" s="149">
        <f>COUNTIFS('DETAIL SALES'!$Q$10:$Q$7501,'FILL RATE MANDATORY STOCK'!E29,'DETAIL SALES'!$AB$10:$AB$7501,"Full",'DETAIL SALES'!$C$10:$C$7501,"2")</f>
        <v>0</v>
      </c>
      <c r="M29" s="149">
        <f>COUNTIFS('DETAIL SALES'!$Q$10:$Q$7501,'FILL RATE MANDATORY STOCK'!E29,'DETAIL SALES'!$AB$10:$AB$7501,"No",'DETAIL SALES'!$C$10:$C$7501,"2")</f>
        <v>0</v>
      </c>
      <c r="N29" s="149">
        <f>COUNTIFS('DETAIL SALES'!$Q$10:$Q$7501,'FILL RATE MANDATORY STOCK'!E29,'DETAIL SALES'!$AB$10:$AB$7501,"Full",'DETAIL SALES'!$C$10:$C$7501,"3")</f>
        <v>0</v>
      </c>
      <c r="O29" s="149">
        <f>COUNTIFS('DETAIL SALES'!$Q$10:$Q$7501,'FILL RATE MANDATORY STOCK'!E29,'DETAIL SALES'!$AB$10:$AB$7501,"No",'DETAIL SALES'!$C$10:$C$7501,"3")</f>
        <v>0</v>
      </c>
      <c r="P29" s="149">
        <f>COUNTIFS('DETAIL SALES'!$Q$10:$Q$7501,'FILL RATE MANDATORY STOCK'!E29,'DETAIL SALES'!$AB$10:$AB$7501,"Full",'DETAIL SALES'!$C$10:$C$7501,"4")</f>
        <v>0</v>
      </c>
      <c r="Q29" s="149">
        <f>COUNTIFS('DETAIL SALES'!$Q$10:$Q$7501,'FILL RATE MANDATORY STOCK'!E29,'DETAIL SALES'!$AB$10:$AB$7501,"No",'DETAIL SALES'!$C$10:$C$7501,"4")</f>
        <v>0</v>
      </c>
      <c r="R29" s="149">
        <f>COUNTIFS('DETAIL SALES'!$Q$10:$Q$7501,'FILL RATE MANDATORY STOCK'!E29,'DETAIL SALES'!$AB$10:$AB$7501,"Full",'DETAIL SALES'!$C$10:$C$7501,"5")</f>
        <v>0</v>
      </c>
      <c r="S29" s="149">
        <f>COUNTIFS('DETAIL SALES'!$Q$10:$Q$7501,'FILL RATE MANDATORY STOCK'!E29,'DETAIL SALES'!$AB$10:$AB$7501,"No",'DETAIL SALES'!$C$10:$C$7501,"5")</f>
        <v>0</v>
      </c>
      <c r="T29" s="149">
        <f>COUNTIFS('DETAIL SALES'!$Q$10:$Q$7501,'FILL RATE MANDATORY STOCK'!E29,'DETAIL SALES'!$AB$10:$AB$7501,"Full",'DETAIL SALES'!$C$10:$C$7501,"6")</f>
        <v>0</v>
      </c>
      <c r="U29" s="149">
        <f>COUNTIFS('DETAIL SALES'!$Q$10:$Q$7501,'FILL RATE MANDATORY STOCK'!E29,'DETAIL SALES'!$AB$10:$AB$7501,"No",'DETAIL SALES'!$C$10:$C$7501,"6")</f>
        <v>0</v>
      </c>
      <c r="V29" s="316">
        <f>COUNTIFS('DETAIL SALES'!$Q$10:$Q$7501,'FILL RATE MANDATORY STOCK'!E29,'DETAIL SALES'!$AB$10:$AB$7501,"Full",'DETAIL SALES'!$C$10:$C$7501,"7")</f>
        <v>0</v>
      </c>
      <c r="W29" s="316">
        <f>COUNTIFS('DETAIL SALES'!$Q$10:$Q$7501,'FILL RATE MANDATORY STOCK'!E29,'DETAIL SALES'!$AB$10:$AB$7501,"No",'DETAIL SALES'!$C$10:$C$7501,"7")</f>
        <v>0</v>
      </c>
      <c r="X29" s="149">
        <f>COUNTIFS('DETAIL SALES'!$Q$10:$Q$7501,'FILL RATE MANDATORY STOCK'!E29,'DETAIL SALES'!$AB$10:$AB$7501,"Full",'DETAIL SALES'!$C$10:$C$7501,"8")</f>
        <v>0</v>
      </c>
      <c r="Y29" s="149">
        <f>COUNTIFS('DETAIL SALES'!$Q$10:$Q$7501,'FILL RATE MANDATORY STOCK'!E29,'DETAIL SALES'!$AB$10:$AB$7501,"No",'DETAIL SALES'!$C$10:$C$7501,"8")</f>
        <v>0</v>
      </c>
      <c r="Z29" s="149">
        <f>COUNTIFS('DETAIL SALES'!$Q$10:$Q$7501,'FILL RATE MANDATORY STOCK'!E29,'DETAIL SALES'!$AB$10:$AB$7501,"Full",'DETAIL SALES'!$C$10:$C$7501,"9")</f>
        <v>0</v>
      </c>
      <c r="AA29" s="149">
        <f>COUNTIFS('DETAIL SALES'!$Q$10:$Q$7501,'FILL RATE MANDATORY STOCK'!E29,'DETAIL SALES'!$AB$10:$AB$7501,"No",'DETAIL SALES'!$C$10:$C$7501,"9")</f>
        <v>0</v>
      </c>
      <c r="AB29" s="149">
        <f>COUNTIFS('DETAIL SALES'!$Q$10:$Q$7501,'FILL RATE MANDATORY STOCK'!E29,'DETAIL SALES'!$AB$10:$AB$7501,"Full",'DETAIL SALES'!$C$10:$C$7501,"10")</f>
        <v>0</v>
      </c>
      <c r="AC29" s="149">
        <f>COUNTIFS('DETAIL SALES'!$Q$10:$Q$7501,'FILL RATE MANDATORY STOCK'!E29,'DETAIL SALES'!$AB$10:$AB$7501,"No",'DETAIL SALES'!$C$10:$C$7501,"10")</f>
        <v>0</v>
      </c>
      <c r="AD29" s="149">
        <f>COUNTIFS('DETAIL SALES'!$Q$10:$Q$7501,'FILL RATE MANDATORY STOCK'!E29,'DETAIL SALES'!$AB$10:$AB$7501,"Full",'DETAIL SALES'!$C$10:$C$7501,"11")</f>
        <v>0</v>
      </c>
      <c r="AE29" s="149">
        <f>COUNTIFS('DETAIL SALES'!$Q$10:$Q$7501,'FILL RATE MANDATORY STOCK'!E29,'DETAIL SALES'!$AB$10:$AB$7501,"No",'DETAIL SALES'!$C$10:$C$7501,"11")</f>
        <v>0</v>
      </c>
      <c r="AF29" s="149">
        <f>COUNTIFS('DETAIL SALES'!$Q$10:$Q$7501,'FILL RATE MANDATORY STOCK'!E29,'DETAIL SALES'!$AB$10:$AB$7501,"Full",'DETAIL SALES'!$C$10:$C$7501,"12")</f>
        <v>0</v>
      </c>
      <c r="AG29" s="149">
        <f>COUNTIFS('DETAIL SALES'!$Q$10:$Q$7501,'FILL RATE MANDATORY STOCK'!E29,'DETAIL SALES'!$AB$10:$AB$7501,"No",'DETAIL SALES'!$C$10:$C$7501,"12")</f>
        <v>0</v>
      </c>
      <c r="AH29" s="149">
        <f>COUNTIFS('DETAIL SALES'!$Q$10:$Q$7501,'FILL RATE MANDATORY STOCK'!E29,'DETAIL SALES'!$AB$10:$AB$7501,"Full",'DETAIL SALES'!$C$10:$C$7501,"13")</f>
        <v>0</v>
      </c>
      <c r="AI29" s="149">
        <f>COUNTIFS('DETAIL SALES'!$Q$10:$Q$7501,'FILL RATE MANDATORY STOCK'!E29,'DETAIL SALES'!$AB$10:$AB$7501,"No",'DETAIL SALES'!$C$10:$C$7501,"13")</f>
        <v>0</v>
      </c>
      <c r="AJ29" s="316">
        <f>COUNTIFS('DETAIL SALES'!$Q$10:$Q$7501,'FILL RATE MANDATORY STOCK'!E29,'DETAIL SALES'!$AB$10:$AB$7501,"Full",'DETAIL SALES'!$C$10:$C$7501,"14")</f>
        <v>0</v>
      </c>
      <c r="AK29" s="316">
        <f>COUNTIFS('DETAIL SALES'!$Q$10:$Q$7501,'FILL RATE MANDATORY STOCK'!E29,'DETAIL SALES'!$AB$10:$AB$7501,"No",'DETAIL SALES'!$C$10:$C$7501,"14")</f>
        <v>0</v>
      </c>
      <c r="AL29" s="149">
        <f>COUNTIFS('DETAIL SALES'!$Q$10:$Q$7501,'FILL RATE MANDATORY STOCK'!E29,'DETAIL SALES'!$AB$10:$AB$7501,"Full",'DETAIL SALES'!$C$10:$C$7501,"15")</f>
        <v>0</v>
      </c>
      <c r="AM29" s="149">
        <f>COUNTIFS('DETAIL SALES'!$Q$10:$Q$7501,'FILL RATE MANDATORY STOCK'!E29,'DETAIL SALES'!$AB$10:$AB$7501,"No",'DETAIL SALES'!$C$10:$C$7501,"15")</f>
        <v>0</v>
      </c>
      <c r="AN29" s="149">
        <f>COUNTIFS('DETAIL SALES'!$Q$10:$Q$7501,'FILL RATE MANDATORY STOCK'!E29,'DETAIL SALES'!$AB$10:$AB$7501,"Full",'DETAIL SALES'!$C$10:$C$7501,"16")</f>
        <v>0</v>
      </c>
      <c r="AO29" s="149">
        <f>COUNTIFS('DETAIL SALES'!$Q$10:$Q$7501,'FILL RATE MANDATORY STOCK'!E29,'DETAIL SALES'!$AB$10:$AB$7501,"No",'DETAIL SALES'!$C$10:$C$7501,"16")</f>
        <v>0</v>
      </c>
      <c r="AP29" s="149">
        <f>COUNTIFS('DETAIL SALES'!$Q$10:$Q$7501,'FILL RATE MANDATORY STOCK'!E29,'DETAIL SALES'!$AB$10:$AB$7501,"Full",'DETAIL SALES'!$C$10:$C$7501,"17")</f>
        <v>0</v>
      </c>
      <c r="AQ29" s="149">
        <f>COUNTIFS('DETAIL SALES'!$Q$10:$Q$7501,'FILL RATE MANDATORY STOCK'!E29,'DETAIL SALES'!$AB$10:$AB$7501,"No",'DETAIL SALES'!$C$10:$C$7501,"17")</f>
        <v>0</v>
      </c>
      <c r="AR29" s="149">
        <f>COUNTIFS('DETAIL SALES'!$Q$10:$Q$7501,'FILL RATE MANDATORY STOCK'!E29,'DETAIL SALES'!$AB$10:$AB$7501,"Full",'DETAIL SALES'!$C$10:$C$7501,"18")</f>
        <v>0</v>
      </c>
      <c r="AS29" s="149">
        <f>COUNTIFS('DETAIL SALES'!$Q$10:$Q$7501,'FILL RATE MANDATORY STOCK'!E29,'DETAIL SALES'!$AB$10:$AB$7501,"No",'DETAIL SALES'!$C$10:$C$7501,"18")</f>
        <v>0</v>
      </c>
      <c r="AT29" s="149">
        <f>COUNTIFS('DETAIL SALES'!$Q$10:$Q$7501,'FILL RATE MANDATORY STOCK'!E29,'DETAIL SALES'!$AB$10:$AB$7501,"Full",'DETAIL SALES'!$C$10:$C$7501,"19")</f>
        <v>0</v>
      </c>
      <c r="AU29" s="149">
        <f>COUNTIFS('DETAIL SALES'!$Q$10:$Q$7501,'FILL RATE MANDATORY STOCK'!E29,'DETAIL SALES'!$AB$10:$AB$7501,"No",'DETAIL SALES'!$C$10:$C$7501,"19")</f>
        <v>0</v>
      </c>
      <c r="AV29" s="149">
        <f>COUNTIFS('DETAIL SALES'!$Q$10:$Q$7501,'FILL RATE MANDATORY STOCK'!E29,'DETAIL SALES'!$AB$10:$AB$7501,"Full",'DETAIL SALES'!$C$10:$C$7501,"20")</f>
        <v>0</v>
      </c>
      <c r="AW29" s="149">
        <f>COUNTIFS('DETAIL SALES'!$Q$10:$Q$7501,'FILL RATE MANDATORY STOCK'!E29,'DETAIL SALES'!$AB$10:$AB$7501,"No",'DETAIL SALES'!$C$10:$C$7501,"20")</f>
        <v>0</v>
      </c>
      <c r="AX29" s="316">
        <f>COUNTIFS('DETAIL SALES'!$Q$10:$Q$7501,'FILL RATE MANDATORY STOCK'!E29,'DETAIL SALES'!$AB$10:$AB$7501,"Full",'DETAIL SALES'!$C$10:$C$7501,"21")</f>
        <v>0</v>
      </c>
      <c r="AY29" s="316">
        <f>COUNTIFS('DETAIL SALES'!$Q$10:$Q$7501,'FILL RATE MANDATORY STOCK'!E29,'DETAIL SALES'!$AB$10:$AB$7501,"No",'DETAIL SALES'!$C$10:$C$7501,"21")</f>
        <v>0</v>
      </c>
      <c r="AZ29" s="149">
        <f>COUNTIFS('DETAIL SALES'!$Q$10:$Q$7501,'FILL RATE MANDATORY STOCK'!E29,'DETAIL SALES'!$AB$10:$AB$7501,"Full",'DETAIL SALES'!$C$10:$C$7501,"22")</f>
        <v>0</v>
      </c>
      <c r="BA29" s="149">
        <f>COUNTIFS('DETAIL SALES'!$Q$10:$Q$7501,'FILL RATE MANDATORY STOCK'!E29,'DETAIL SALES'!$AB$10:$AB$7501,"No",'DETAIL SALES'!$C$10:$C$7501,"22")</f>
        <v>0</v>
      </c>
      <c r="BB29" s="149">
        <f>COUNTIFS('DETAIL SALES'!$Q$10:$Q$7501,'FILL RATE MANDATORY STOCK'!E29,'DETAIL SALES'!$AB$10:$AB$7501,"Full",'DETAIL SALES'!$C$10:$C$7501,"23")</f>
        <v>0</v>
      </c>
      <c r="BC29" s="149">
        <f>COUNTIFS('DETAIL SALES'!$Q$10:$Q$7501,'FILL RATE MANDATORY STOCK'!E29,'DETAIL SALES'!$AB$10:$AB$7501,"No",'DETAIL SALES'!$C$10:$C$7501,"23")</f>
        <v>0</v>
      </c>
      <c r="BD29" s="149">
        <f>COUNTIFS('DETAIL SALES'!$Q$10:$Q$7501,'FILL RATE MANDATORY STOCK'!E29,'DETAIL SALES'!$AB$10:$AB$7501,"Full",'DETAIL SALES'!$C$10:$C$7501,"24")</f>
        <v>0</v>
      </c>
      <c r="BE29" s="149">
        <f>COUNTIFS('DETAIL SALES'!$Q$10:$Q$7501,'FILL RATE MANDATORY STOCK'!E29,'DETAIL SALES'!$AB$10:$AB$7501,"No",'DETAIL SALES'!$C$10:$C$7501,"24")</f>
        <v>0</v>
      </c>
      <c r="BF29" s="149">
        <f>COUNTIFS('DETAIL SALES'!$Q$10:$Q$7501,'FILL RATE MANDATORY STOCK'!E29,'DETAIL SALES'!$AB$10:$AB$7501,"Full",'DETAIL SALES'!$C$10:$C$7501,"25")</f>
        <v>0</v>
      </c>
      <c r="BG29" s="149">
        <f>COUNTIFS('DETAIL SALES'!$Q$10:$Q$7501,'FILL RATE MANDATORY STOCK'!E29,'DETAIL SALES'!$AB$10:$AB$7501,"No",'DETAIL SALES'!$C$10:$C$7501,"25")</f>
        <v>0</v>
      </c>
      <c r="BH29" s="149">
        <f>COUNTIFS('DETAIL SALES'!$Q$10:$Q$7501,'FILL RATE MANDATORY STOCK'!E29,'DETAIL SALES'!$AB$10:$AB$7501,"Full",'DETAIL SALES'!$C$10:$C$7501,"26")</f>
        <v>0</v>
      </c>
      <c r="BI29" s="149">
        <f>COUNTIFS('DETAIL SALES'!$Q$10:$Q$7501,'FILL RATE MANDATORY STOCK'!E29,'DETAIL SALES'!$AB$10:$AB$7501,"No",'DETAIL SALES'!$C$10:$C$7501,"26")</f>
        <v>0</v>
      </c>
      <c r="BJ29" s="149">
        <f>COUNTIFS('DETAIL SALES'!$Q$10:$Q$7501,'FILL RATE MANDATORY STOCK'!E29,'DETAIL SALES'!$AB$10:$AB$7501,"Full",'DETAIL SALES'!$C$10:$C$7501,"27")</f>
        <v>0</v>
      </c>
      <c r="BK29" s="149">
        <f>COUNTIFS('DETAIL SALES'!$Q$10:$Q$7501,'FILL RATE MANDATORY STOCK'!E29,'DETAIL SALES'!$AB$10:$AB$7501,"No",'DETAIL SALES'!$C$10:$C$7501,"27")</f>
        <v>0</v>
      </c>
      <c r="BL29" s="316">
        <f>COUNTIFS('DETAIL SALES'!$Q$10:$Q$7501,'FILL RATE MANDATORY STOCK'!E29,'DETAIL SALES'!$AB$10:$AB$7501,"Full",'DETAIL SALES'!$C$10:$C$7501,"28")</f>
        <v>0</v>
      </c>
      <c r="BM29" s="316">
        <f>COUNTIFS('DETAIL SALES'!$Q$10:$Q$7501,'FILL RATE MANDATORY STOCK'!E29,'DETAIL SALES'!$AB$10:$AB$7501,"No",'DETAIL SALES'!$C$10:$C$7501,"28")</f>
        <v>0</v>
      </c>
      <c r="BN29" s="149">
        <f>COUNTIFS('DETAIL SALES'!$Q$10:$Q$7501,'FILL RATE MANDATORY STOCK'!E29,'DETAIL SALES'!$AB$10:$AB$7501,"Full",'DETAIL SALES'!$C$10:$C$7501,"29")</f>
        <v>0</v>
      </c>
      <c r="BO29" s="149">
        <f>COUNTIFS('DETAIL SALES'!$Q$10:$Q$7501,'FILL RATE MANDATORY STOCK'!E29,'DETAIL SALES'!$AB$10:$AB$7501,"No",'DETAIL SALES'!$C$10:$C$7501,"29")</f>
        <v>0</v>
      </c>
      <c r="BP29" s="149">
        <f>COUNTIFS('DETAIL SALES'!$Q$10:$Q$7501,'FILL RATE MANDATORY STOCK'!E29,'DETAIL SALES'!$AB$10:$AB$7501,"Full",'DETAIL SALES'!$C$10:$C$7501,"30")</f>
        <v>0</v>
      </c>
      <c r="BQ29" s="149">
        <f>COUNTIFS('DETAIL SALES'!$Q$10:$Q$7501,'FILL RATE MANDATORY STOCK'!E29,'DETAIL SALES'!$AB$10:$AB$7501,"No",'DETAIL SALES'!$C$10:$C$7501,"30")</f>
        <v>0</v>
      </c>
      <c r="BR29" s="149">
        <f>COUNTIFS('DETAIL SALES'!$Q$10:$Q$7501,'FILL RATE MANDATORY STOCK'!\,'DETAIL SALES'!$AB$10:$AB$7501,"Full",'DETAIL SALES'!$C$10:$C$7501,"31")</f>
        <v>0</v>
      </c>
      <c r="BS29" s="153">
        <f>COUNTIFS('DETAIL SALES'!$Q$10:$Q$7501,'FILL RATE MANDATORY STOCK'!E29,'DETAIL SALES'!$AB$10:$AB$7501,"No",'DETAIL SALES'!$C$10:$C$7501,"31")</f>
        <v>0</v>
      </c>
      <c r="BT29" s="271">
        <f t="shared" si="4"/>
        <v>0</v>
      </c>
      <c r="BU29" s="150">
        <f t="shared" si="5"/>
        <v>0</v>
      </c>
      <c r="BV29" s="150">
        <f t="shared" si="6"/>
        <v>0</v>
      </c>
      <c r="BW29" s="272" t="e">
        <f t="shared" si="7"/>
        <v>#DIV/0!</v>
      </c>
    </row>
    <row r="30" spans="1:75">
      <c r="A30" s="781"/>
      <c r="B30" s="100">
        <f t="shared" si="9"/>
        <v>21</v>
      </c>
      <c r="C30" s="100" t="s">
        <v>298</v>
      </c>
      <c r="D30" s="103" t="s">
        <v>890</v>
      </c>
      <c r="E30" s="149"/>
      <c r="F30" s="169"/>
      <c r="G30" s="224">
        <v>20000</v>
      </c>
      <c r="H30" s="153">
        <v>1</v>
      </c>
      <c r="I30" s="153">
        <v>41.833333333333336</v>
      </c>
      <c r="J30" s="315">
        <f>COUNTIFS('DETAIL SALES'!$Q$10:$Q$7501,'FILL RATE MANDATORY STOCK'!E30,'DETAIL SALES'!$AB$10:$AB$7501,"Full",'DETAIL SALES'!$C$10:$C$7501,"1")</f>
        <v>0</v>
      </c>
      <c r="K30" s="316">
        <f>COUNTIFS('DETAIL SALES'!$Q$10:$Q$7501,'FILL RATE MANDATORY STOCK'!E30,'DETAIL SALES'!$AB$10:$AB$7501,"No",'DETAIL SALES'!$C$10:$C$7501,"1")</f>
        <v>0</v>
      </c>
      <c r="L30" s="149">
        <f>COUNTIFS('DETAIL SALES'!$Q$10:$Q$7501,'FILL RATE MANDATORY STOCK'!E30,'DETAIL SALES'!$AB$10:$AB$7501,"Full",'DETAIL SALES'!$C$10:$C$7501,"2")</f>
        <v>0</v>
      </c>
      <c r="M30" s="149">
        <f>COUNTIFS('DETAIL SALES'!$Q$10:$Q$7501,'FILL RATE MANDATORY STOCK'!E30,'DETAIL SALES'!$AB$10:$AB$7501,"No",'DETAIL SALES'!$C$10:$C$7501,"2")</f>
        <v>0</v>
      </c>
      <c r="N30" s="149">
        <f>COUNTIFS('DETAIL SALES'!$Q$10:$Q$7501,'FILL RATE MANDATORY STOCK'!E30,'DETAIL SALES'!$AB$10:$AB$7501,"Full",'DETAIL SALES'!$C$10:$C$7501,"3")</f>
        <v>0</v>
      </c>
      <c r="O30" s="149">
        <f>COUNTIFS('DETAIL SALES'!$Q$10:$Q$7501,'FILL RATE MANDATORY STOCK'!E30,'DETAIL SALES'!$AB$10:$AB$7501,"No",'DETAIL SALES'!$C$10:$C$7501,"3")</f>
        <v>0</v>
      </c>
      <c r="P30" s="149">
        <f>COUNTIFS('DETAIL SALES'!$Q$10:$Q$7501,'FILL RATE MANDATORY STOCK'!E30,'DETAIL SALES'!$AB$10:$AB$7501,"Full",'DETAIL SALES'!$C$10:$C$7501,"4")</f>
        <v>0</v>
      </c>
      <c r="Q30" s="149">
        <f>COUNTIFS('DETAIL SALES'!$Q$10:$Q$7501,'FILL RATE MANDATORY STOCK'!E30,'DETAIL SALES'!$AB$10:$AB$7501,"No",'DETAIL SALES'!$C$10:$C$7501,"4")</f>
        <v>0</v>
      </c>
      <c r="R30" s="149">
        <f>COUNTIFS('DETAIL SALES'!$Q$10:$Q$7501,'FILL RATE MANDATORY STOCK'!E30,'DETAIL SALES'!$AB$10:$AB$7501,"Full",'DETAIL SALES'!$C$10:$C$7501,"5")</f>
        <v>0</v>
      </c>
      <c r="S30" s="149">
        <f>COUNTIFS('DETAIL SALES'!$Q$10:$Q$7501,'FILL RATE MANDATORY STOCK'!E30,'DETAIL SALES'!$AB$10:$AB$7501,"No",'DETAIL SALES'!$C$10:$C$7501,"5")</f>
        <v>0</v>
      </c>
      <c r="T30" s="149">
        <f>COUNTIFS('DETAIL SALES'!$Q$10:$Q$7501,'FILL RATE MANDATORY STOCK'!E30,'DETAIL SALES'!$AB$10:$AB$7501,"Full",'DETAIL SALES'!$C$10:$C$7501,"6")</f>
        <v>0</v>
      </c>
      <c r="U30" s="149">
        <f>COUNTIFS('DETAIL SALES'!$Q$10:$Q$7501,'FILL RATE MANDATORY STOCK'!E30,'DETAIL SALES'!$AB$10:$AB$7501,"No",'DETAIL SALES'!$C$10:$C$7501,"6")</f>
        <v>0</v>
      </c>
      <c r="V30" s="316">
        <f>COUNTIFS('DETAIL SALES'!$Q$10:$Q$7501,'FILL RATE MANDATORY STOCK'!E30,'DETAIL SALES'!$AB$10:$AB$7501,"Full",'DETAIL SALES'!$C$10:$C$7501,"7")</f>
        <v>0</v>
      </c>
      <c r="W30" s="316">
        <f>COUNTIFS('DETAIL SALES'!$Q$10:$Q$7501,'FILL RATE MANDATORY STOCK'!E30,'DETAIL SALES'!$AB$10:$AB$7501,"No",'DETAIL SALES'!$C$10:$C$7501,"7")</f>
        <v>0</v>
      </c>
      <c r="X30" s="149">
        <f>COUNTIFS('DETAIL SALES'!$Q$10:$Q$7501,'FILL RATE MANDATORY STOCK'!E30,'DETAIL SALES'!$AB$10:$AB$7501,"Full",'DETAIL SALES'!$C$10:$C$7501,"8")</f>
        <v>0</v>
      </c>
      <c r="Y30" s="149">
        <f>COUNTIFS('DETAIL SALES'!$Q$10:$Q$7501,'FILL RATE MANDATORY STOCK'!E30,'DETAIL SALES'!$AB$10:$AB$7501,"No",'DETAIL SALES'!$C$10:$C$7501,"8")</f>
        <v>0</v>
      </c>
      <c r="Z30" s="149">
        <f>COUNTIFS('DETAIL SALES'!$Q$10:$Q$7501,'FILL RATE MANDATORY STOCK'!E30,'DETAIL SALES'!$AB$10:$AB$7501,"Full",'DETAIL SALES'!$C$10:$C$7501,"9")</f>
        <v>0</v>
      </c>
      <c r="AA30" s="149">
        <f>COUNTIFS('DETAIL SALES'!$Q$10:$Q$7501,'FILL RATE MANDATORY STOCK'!E30,'DETAIL SALES'!$AB$10:$AB$7501,"No",'DETAIL SALES'!$C$10:$C$7501,"9")</f>
        <v>0</v>
      </c>
      <c r="AB30" s="149">
        <f>COUNTIFS('DETAIL SALES'!$Q$10:$Q$7501,'FILL RATE MANDATORY STOCK'!E30,'DETAIL SALES'!$AB$10:$AB$7501,"Full",'DETAIL SALES'!$C$10:$C$7501,"10")</f>
        <v>0</v>
      </c>
      <c r="AC30" s="149">
        <f>COUNTIFS('DETAIL SALES'!$Q$10:$Q$7501,'FILL RATE MANDATORY STOCK'!E30,'DETAIL SALES'!$AB$10:$AB$7501,"No",'DETAIL SALES'!$C$10:$C$7501,"10")</f>
        <v>0</v>
      </c>
      <c r="AD30" s="149">
        <f>COUNTIFS('DETAIL SALES'!$Q$10:$Q$7501,'FILL RATE MANDATORY STOCK'!E30,'DETAIL SALES'!$AB$10:$AB$7501,"Full",'DETAIL SALES'!$C$10:$C$7501,"11")</f>
        <v>0</v>
      </c>
      <c r="AE30" s="149">
        <f>COUNTIFS('DETAIL SALES'!$Q$10:$Q$7501,'FILL RATE MANDATORY STOCK'!E30,'DETAIL SALES'!$AB$10:$AB$7501,"No",'DETAIL SALES'!$C$10:$C$7501,"11")</f>
        <v>0</v>
      </c>
      <c r="AF30" s="149">
        <f>COUNTIFS('DETAIL SALES'!$Q$10:$Q$7501,'FILL RATE MANDATORY STOCK'!E30,'DETAIL SALES'!$AB$10:$AB$7501,"Full",'DETAIL SALES'!$C$10:$C$7501,"12")</f>
        <v>0</v>
      </c>
      <c r="AG30" s="149">
        <f>COUNTIFS('DETAIL SALES'!$Q$10:$Q$7501,'FILL RATE MANDATORY STOCK'!E30,'DETAIL SALES'!$AB$10:$AB$7501,"No",'DETAIL SALES'!$C$10:$C$7501,"12")</f>
        <v>0</v>
      </c>
      <c r="AH30" s="149">
        <f>COUNTIFS('DETAIL SALES'!$Q$10:$Q$7501,'FILL RATE MANDATORY STOCK'!E30,'DETAIL SALES'!$AB$10:$AB$7501,"Full",'DETAIL SALES'!$C$10:$C$7501,"13")</f>
        <v>0</v>
      </c>
      <c r="AI30" s="149">
        <f>COUNTIFS('DETAIL SALES'!$Q$10:$Q$7501,'FILL RATE MANDATORY STOCK'!E30,'DETAIL SALES'!$AB$10:$AB$7501,"No",'DETAIL SALES'!$C$10:$C$7501,"13")</f>
        <v>0</v>
      </c>
      <c r="AJ30" s="316">
        <f>COUNTIFS('DETAIL SALES'!$Q$10:$Q$7501,'FILL RATE MANDATORY STOCK'!E30,'DETAIL SALES'!$AB$10:$AB$7501,"Full",'DETAIL SALES'!$C$10:$C$7501,"14")</f>
        <v>0</v>
      </c>
      <c r="AK30" s="316">
        <f>COUNTIFS('DETAIL SALES'!$Q$10:$Q$7501,'FILL RATE MANDATORY STOCK'!E30,'DETAIL SALES'!$AB$10:$AB$7501,"No",'DETAIL SALES'!$C$10:$C$7501,"14")</f>
        <v>0</v>
      </c>
      <c r="AL30" s="149">
        <f>COUNTIFS('DETAIL SALES'!$Q$10:$Q$7501,'FILL RATE MANDATORY STOCK'!E30,'DETAIL SALES'!$AB$10:$AB$7501,"Full",'DETAIL SALES'!$C$10:$C$7501,"15")</f>
        <v>0</v>
      </c>
      <c r="AM30" s="149">
        <f>COUNTIFS('DETAIL SALES'!$Q$10:$Q$7501,'FILL RATE MANDATORY STOCK'!E30,'DETAIL SALES'!$AB$10:$AB$7501,"No",'DETAIL SALES'!$C$10:$C$7501,"15")</f>
        <v>0</v>
      </c>
      <c r="AN30" s="149">
        <f>COUNTIFS('DETAIL SALES'!$Q$10:$Q$7501,'FILL RATE MANDATORY STOCK'!E30,'DETAIL SALES'!$AB$10:$AB$7501,"Full",'DETAIL SALES'!$C$10:$C$7501,"16")</f>
        <v>0</v>
      </c>
      <c r="AO30" s="149">
        <f>COUNTIFS('DETAIL SALES'!$Q$10:$Q$7501,'FILL RATE MANDATORY STOCK'!E30,'DETAIL SALES'!$AB$10:$AB$7501,"No",'DETAIL SALES'!$C$10:$C$7501,"16")</f>
        <v>0</v>
      </c>
      <c r="AP30" s="149">
        <f>COUNTIFS('DETAIL SALES'!$Q$10:$Q$7501,'FILL RATE MANDATORY STOCK'!E30,'DETAIL SALES'!$AB$10:$AB$7501,"Full",'DETAIL SALES'!$C$10:$C$7501,"17")</f>
        <v>0</v>
      </c>
      <c r="AQ30" s="149">
        <f>COUNTIFS('DETAIL SALES'!$Q$10:$Q$7501,'FILL RATE MANDATORY STOCK'!E30,'DETAIL SALES'!$AB$10:$AB$7501,"No",'DETAIL SALES'!$C$10:$C$7501,"17")</f>
        <v>0</v>
      </c>
      <c r="AR30" s="149">
        <f>COUNTIFS('DETAIL SALES'!$Q$10:$Q$7501,'FILL RATE MANDATORY STOCK'!E30,'DETAIL SALES'!$AB$10:$AB$7501,"Full",'DETAIL SALES'!$C$10:$C$7501,"18")</f>
        <v>0</v>
      </c>
      <c r="AS30" s="149">
        <f>COUNTIFS('DETAIL SALES'!$Q$10:$Q$7501,'FILL RATE MANDATORY STOCK'!E30,'DETAIL SALES'!$AB$10:$AB$7501,"No",'DETAIL SALES'!$C$10:$C$7501,"18")</f>
        <v>0</v>
      </c>
      <c r="AT30" s="149">
        <f>COUNTIFS('DETAIL SALES'!$Q$10:$Q$7501,'FILL RATE MANDATORY STOCK'!E30,'DETAIL SALES'!$AB$10:$AB$7501,"Full",'DETAIL SALES'!$C$10:$C$7501,"19")</f>
        <v>0</v>
      </c>
      <c r="AU30" s="149">
        <f>COUNTIFS('DETAIL SALES'!$Q$10:$Q$7501,'FILL RATE MANDATORY STOCK'!E30,'DETAIL SALES'!$AB$10:$AB$7501,"No",'DETAIL SALES'!$C$10:$C$7501,"19")</f>
        <v>0</v>
      </c>
      <c r="AV30" s="149">
        <f>COUNTIFS('DETAIL SALES'!$Q$10:$Q$7501,'FILL RATE MANDATORY STOCK'!E30,'DETAIL SALES'!$AB$10:$AB$7501,"Full",'DETAIL SALES'!$C$10:$C$7501,"20")</f>
        <v>0</v>
      </c>
      <c r="AW30" s="149">
        <f>COUNTIFS('DETAIL SALES'!$Q$10:$Q$7501,'FILL RATE MANDATORY STOCK'!E30,'DETAIL SALES'!$AB$10:$AB$7501,"No",'DETAIL SALES'!$C$10:$C$7501,"20")</f>
        <v>0</v>
      </c>
      <c r="AX30" s="316">
        <f>COUNTIFS('DETAIL SALES'!$Q$10:$Q$7501,'FILL RATE MANDATORY STOCK'!E30,'DETAIL SALES'!$AB$10:$AB$7501,"Full",'DETAIL SALES'!$C$10:$C$7501,"21")</f>
        <v>0</v>
      </c>
      <c r="AY30" s="316">
        <f>COUNTIFS('DETAIL SALES'!$Q$10:$Q$7501,'FILL RATE MANDATORY STOCK'!E30,'DETAIL SALES'!$AB$10:$AB$7501,"No",'DETAIL SALES'!$C$10:$C$7501,"21")</f>
        <v>0</v>
      </c>
      <c r="AZ30" s="149">
        <f>COUNTIFS('DETAIL SALES'!$Q$10:$Q$7501,'FILL RATE MANDATORY STOCK'!E30,'DETAIL SALES'!$AB$10:$AB$7501,"Full",'DETAIL SALES'!$C$10:$C$7501,"22")</f>
        <v>0</v>
      </c>
      <c r="BA30" s="149">
        <f>COUNTIFS('DETAIL SALES'!$Q$10:$Q$7501,'FILL RATE MANDATORY STOCK'!E30,'DETAIL SALES'!$AB$10:$AB$7501,"No",'DETAIL SALES'!$C$10:$C$7501,"22")</f>
        <v>0</v>
      </c>
      <c r="BB30" s="149">
        <f>COUNTIFS('DETAIL SALES'!$Q$10:$Q$7501,'FILL RATE MANDATORY STOCK'!E30,'DETAIL SALES'!$AB$10:$AB$7501,"Full",'DETAIL SALES'!$C$10:$C$7501,"23")</f>
        <v>0</v>
      </c>
      <c r="BC30" s="149">
        <f>COUNTIFS('DETAIL SALES'!$Q$10:$Q$7501,'FILL RATE MANDATORY STOCK'!E30,'DETAIL SALES'!$AB$10:$AB$7501,"No",'DETAIL SALES'!$C$10:$C$7501,"23")</f>
        <v>0</v>
      </c>
      <c r="BD30" s="149">
        <f>COUNTIFS('DETAIL SALES'!$Q$10:$Q$7501,'FILL RATE MANDATORY STOCK'!E30,'DETAIL SALES'!$AB$10:$AB$7501,"Full",'DETAIL SALES'!$C$10:$C$7501,"24")</f>
        <v>0</v>
      </c>
      <c r="BE30" s="149">
        <f>COUNTIFS('DETAIL SALES'!$Q$10:$Q$7501,'FILL RATE MANDATORY STOCK'!E30,'DETAIL SALES'!$AB$10:$AB$7501,"No",'DETAIL SALES'!$C$10:$C$7501,"24")</f>
        <v>0</v>
      </c>
      <c r="BF30" s="149">
        <f>COUNTIFS('DETAIL SALES'!$Q$10:$Q$7501,'FILL RATE MANDATORY STOCK'!E30,'DETAIL SALES'!$AB$10:$AB$7501,"Full",'DETAIL SALES'!$C$10:$C$7501,"25")</f>
        <v>0</v>
      </c>
      <c r="BG30" s="149">
        <f>COUNTIFS('DETAIL SALES'!$Q$10:$Q$7501,'FILL RATE MANDATORY STOCK'!E30,'DETAIL SALES'!$AB$10:$AB$7501,"No",'DETAIL SALES'!$C$10:$C$7501,"25")</f>
        <v>0</v>
      </c>
      <c r="BH30" s="149">
        <f>COUNTIFS('DETAIL SALES'!$Q$10:$Q$7501,'FILL RATE MANDATORY STOCK'!E30,'DETAIL SALES'!$AB$10:$AB$7501,"Full",'DETAIL SALES'!$C$10:$C$7501,"26")</f>
        <v>0</v>
      </c>
      <c r="BI30" s="149">
        <f>COUNTIFS('DETAIL SALES'!$Q$10:$Q$7501,'FILL RATE MANDATORY STOCK'!E30,'DETAIL SALES'!$AB$10:$AB$7501,"No",'DETAIL SALES'!$C$10:$C$7501,"26")</f>
        <v>0</v>
      </c>
      <c r="BJ30" s="149">
        <f>COUNTIFS('DETAIL SALES'!$Q$10:$Q$7501,'FILL RATE MANDATORY STOCK'!E30,'DETAIL SALES'!$AB$10:$AB$7501,"Full",'DETAIL SALES'!$C$10:$C$7501,"27")</f>
        <v>0</v>
      </c>
      <c r="BK30" s="149">
        <f>COUNTIFS('DETAIL SALES'!$Q$10:$Q$7501,'FILL RATE MANDATORY STOCK'!E30,'DETAIL SALES'!$AB$10:$AB$7501,"No",'DETAIL SALES'!$C$10:$C$7501,"27")</f>
        <v>0</v>
      </c>
      <c r="BL30" s="316">
        <f>COUNTIFS('DETAIL SALES'!$Q$10:$Q$7501,'FILL RATE MANDATORY STOCK'!E30,'DETAIL SALES'!$AB$10:$AB$7501,"Full",'DETAIL SALES'!$C$10:$C$7501,"28")</f>
        <v>0</v>
      </c>
      <c r="BM30" s="316">
        <f>COUNTIFS('DETAIL SALES'!$Q$10:$Q$7501,'FILL RATE MANDATORY STOCK'!E30,'DETAIL SALES'!$AB$10:$AB$7501,"No",'DETAIL SALES'!$C$10:$C$7501,"28")</f>
        <v>0</v>
      </c>
      <c r="BN30" s="149">
        <f>COUNTIFS('DETAIL SALES'!$Q$10:$Q$7501,'FILL RATE MANDATORY STOCK'!E30,'DETAIL SALES'!$AB$10:$AB$7501,"Full",'DETAIL SALES'!$C$10:$C$7501,"29")</f>
        <v>0</v>
      </c>
      <c r="BO30" s="149">
        <f>COUNTIFS('DETAIL SALES'!$Q$10:$Q$7501,'FILL RATE MANDATORY STOCK'!E30,'DETAIL SALES'!$AB$10:$AB$7501,"No",'DETAIL SALES'!$C$10:$C$7501,"29")</f>
        <v>0</v>
      </c>
      <c r="BP30" s="149">
        <f>COUNTIFS('DETAIL SALES'!$Q$10:$Q$7501,'FILL RATE MANDATORY STOCK'!E30,'DETAIL SALES'!$AB$10:$AB$7501,"Full",'DETAIL SALES'!$C$10:$C$7501,"30")</f>
        <v>0</v>
      </c>
      <c r="BQ30" s="149">
        <f>COUNTIFS('DETAIL SALES'!$Q$10:$Q$7501,'FILL RATE MANDATORY STOCK'!E30,'DETAIL SALES'!$AB$10:$AB$7501,"No",'DETAIL SALES'!$C$10:$C$7501,"30")</f>
        <v>0</v>
      </c>
      <c r="BR30" s="149">
        <f>COUNTIFS('DETAIL SALES'!$Q$10:$Q$7501,'FILL RATE MANDATORY STOCK'!\,'DETAIL SALES'!$AB$10:$AB$7501,"Full",'DETAIL SALES'!$C$10:$C$7501,"31")</f>
        <v>0</v>
      </c>
      <c r="BS30" s="153">
        <f>COUNTIFS('DETAIL SALES'!$Q$10:$Q$7501,'FILL RATE MANDATORY STOCK'!E30,'DETAIL SALES'!$AB$10:$AB$7501,"No",'DETAIL SALES'!$C$10:$C$7501,"31")</f>
        <v>0</v>
      </c>
      <c r="BT30" s="271">
        <f t="shared" si="4"/>
        <v>0</v>
      </c>
      <c r="BU30" s="150">
        <f t="shared" si="5"/>
        <v>0</v>
      </c>
      <c r="BV30" s="150">
        <f t="shared" si="6"/>
        <v>0</v>
      </c>
      <c r="BW30" s="272" t="e">
        <f t="shared" si="7"/>
        <v>#DIV/0!</v>
      </c>
    </row>
    <row r="31" spans="1:75">
      <c r="A31" s="781"/>
      <c r="B31" s="100">
        <f t="shared" si="9"/>
        <v>22</v>
      </c>
      <c r="C31" s="100" t="s">
        <v>300</v>
      </c>
      <c r="D31" s="103" t="s">
        <v>890</v>
      </c>
      <c r="E31" s="149"/>
      <c r="F31" s="169"/>
      <c r="G31" s="224">
        <v>20000</v>
      </c>
      <c r="H31" s="153">
        <v>1</v>
      </c>
      <c r="I31" s="153">
        <v>2.1666666666666665</v>
      </c>
      <c r="J31" s="315">
        <f>COUNTIFS('DETAIL SALES'!$Q$10:$Q$7501,'FILL RATE MANDATORY STOCK'!E31,'DETAIL SALES'!$AB$10:$AB$7501,"Full",'DETAIL SALES'!$C$10:$C$7501,"1")</f>
        <v>0</v>
      </c>
      <c r="K31" s="316">
        <f>COUNTIFS('DETAIL SALES'!$Q$10:$Q$7501,'FILL RATE MANDATORY STOCK'!E31,'DETAIL SALES'!$AB$10:$AB$7501,"No",'DETAIL SALES'!$C$10:$C$7501,"1")</f>
        <v>0</v>
      </c>
      <c r="L31" s="149">
        <f>COUNTIFS('DETAIL SALES'!$Q$10:$Q$7501,'FILL RATE MANDATORY STOCK'!E31,'DETAIL SALES'!$AB$10:$AB$7501,"Full",'DETAIL SALES'!$C$10:$C$7501,"2")</f>
        <v>0</v>
      </c>
      <c r="M31" s="149">
        <f>COUNTIFS('DETAIL SALES'!$Q$10:$Q$7501,'FILL RATE MANDATORY STOCK'!E31,'DETAIL SALES'!$AB$10:$AB$7501,"No",'DETAIL SALES'!$C$10:$C$7501,"2")</f>
        <v>0</v>
      </c>
      <c r="N31" s="149">
        <f>COUNTIFS('DETAIL SALES'!$Q$10:$Q$7501,'FILL RATE MANDATORY STOCK'!E31,'DETAIL SALES'!$AB$10:$AB$7501,"Full",'DETAIL SALES'!$C$10:$C$7501,"3")</f>
        <v>0</v>
      </c>
      <c r="O31" s="149">
        <f>COUNTIFS('DETAIL SALES'!$Q$10:$Q$7501,'FILL RATE MANDATORY STOCK'!E31,'DETAIL SALES'!$AB$10:$AB$7501,"No",'DETAIL SALES'!$C$10:$C$7501,"3")</f>
        <v>0</v>
      </c>
      <c r="P31" s="149">
        <f>COUNTIFS('DETAIL SALES'!$Q$10:$Q$7501,'FILL RATE MANDATORY STOCK'!E31,'DETAIL SALES'!$AB$10:$AB$7501,"Full",'DETAIL SALES'!$C$10:$C$7501,"4")</f>
        <v>0</v>
      </c>
      <c r="Q31" s="149">
        <f>COUNTIFS('DETAIL SALES'!$Q$10:$Q$7501,'FILL RATE MANDATORY STOCK'!E31,'DETAIL SALES'!$AB$10:$AB$7501,"No",'DETAIL SALES'!$C$10:$C$7501,"4")</f>
        <v>0</v>
      </c>
      <c r="R31" s="149">
        <f>COUNTIFS('DETAIL SALES'!$Q$10:$Q$7501,'FILL RATE MANDATORY STOCK'!E31,'DETAIL SALES'!$AB$10:$AB$7501,"Full",'DETAIL SALES'!$C$10:$C$7501,"5")</f>
        <v>0</v>
      </c>
      <c r="S31" s="149">
        <f>COUNTIFS('DETAIL SALES'!$Q$10:$Q$7501,'FILL RATE MANDATORY STOCK'!E31,'DETAIL SALES'!$AB$10:$AB$7501,"No",'DETAIL SALES'!$C$10:$C$7501,"5")</f>
        <v>0</v>
      </c>
      <c r="T31" s="149">
        <f>COUNTIFS('DETAIL SALES'!$Q$10:$Q$7501,'FILL RATE MANDATORY STOCK'!E31,'DETAIL SALES'!$AB$10:$AB$7501,"Full",'DETAIL SALES'!$C$10:$C$7501,"6")</f>
        <v>0</v>
      </c>
      <c r="U31" s="149">
        <f>COUNTIFS('DETAIL SALES'!$Q$10:$Q$7501,'FILL RATE MANDATORY STOCK'!E31,'DETAIL SALES'!$AB$10:$AB$7501,"No",'DETAIL SALES'!$C$10:$C$7501,"6")</f>
        <v>0</v>
      </c>
      <c r="V31" s="316">
        <f>COUNTIFS('DETAIL SALES'!$Q$10:$Q$7501,'FILL RATE MANDATORY STOCK'!E31,'DETAIL SALES'!$AB$10:$AB$7501,"Full",'DETAIL SALES'!$C$10:$C$7501,"7")</f>
        <v>0</v>
      </c>
      <c r="W31" s="316">
        <f>COUNTIFS('DETAIL SALES'!$Q$10:$Q$7501,'FILL RATE MANDATORY STOCK'!E31,'DETAIL SALES'!$AB$10:$AB$7501,"No",'DETAIL SALES'!$C$10:$C$7501,"7")</f>
        <v>0</v>
      </c>
      <c r="X31" s="149">
        <f>COUNTIFS('DETAIL SALES'!$Q$10:$Q$7501,'FILL RATE MANDATORY STOCK'!E31,'DETAIL SALES'!$AB$10:$AB$7501,"Full",'DETAIL SALES'!$C$10:$C$7501,"8")</f>
        <v>0</v>
      </c>
      <c r="Y31" s="149">
        <f>COUNTIFS('DETAIL SALES'!$Q$10:$Q$7501,'FILL RATE MANDATORY STOCK'!E31,'DETAIL SALES'!$AB$10:$AB$7501,"No",'DETAIL SALES'!$C$10:$C$7501,"8")</f>
        <v>0</v>
      </c>
      <c r="Z31" s="149">
        <f>COUNTIFS('DETAIL SALES'!$Q$10:$Q$7501,'FILL RATE MANDATORY STOCK'!E31,'DETAIL SALES'!$AB$10:$AB$7501,"Full",'DETAIL SALES'!$C$10:$C$7501,"9")</f>
        <v>0</v>
      </c>
      <c r="AA31" s="149">
        <f>COUNTIFS('DETAIL SALES'!$Q$10:$Q$7501,'FILL RATE MANDATORY STOCK'!E31,'DETAIL SALES'!$AB$10:$AB$7501,"No",'DETAIL SALES'!$C$10:$C$7501,"9")</f>
        <v>0</v>
      </c>
      <c r="AB31" s="149">
        <f>COUNTIFS('DETAIL SALES'!$Q$10:$Q$7501,'FILL RATE MANDATORY STOCK'!E31,'DETAIL SALES'!$AB$10:$AB$7501,"Full",'DETAIL SALES'!$C$10:$C$7501,"10")</f>
        <v>0</v>
      </c>
      <c r="AC31" s="149">
        <f>COUNTIFS('DETAIL SALES'!$Q$10:$Q$7501,'FILL RATE MANDATORY STOCK'!E31,'DETAIL SALES'!$AB$10:$AB$7501,"No",'DETAIL SALES'!$C$10:$C$7501,"10")</f>
        <v>0</v>
      </c>
      <c r="AD31" s="149">
        <f>COUNTIFS('DETAIL SALES'!$Q$10:$Q$7501,'FILL RATE MANDATORY STOCK'!E31,'DETAIL SALES'!$AB$10:$AB$7501,"Full",'DETAIL SALES'!$C$10:$C$7501,"11")</f>
        <v>0</v>
      </c>
      <c r="AE31" s="149">
        <f>COUNTIFS('DETAIL SALES'!$Q$10:$Q$7501,'FILL RATE MANDATORY STOCK'!E31,'DETAIL SALES'!$AB$10:$AB$7501,"No",'DETAIL SALES'!$C$10:$C$7501,"11")</f>
        <v>0</v>
      </c>
      <c r="AF31" s="149">
        <f>COUNTIFS('DETAIL SALES'!$Q$10:$Q$7501,'FILL RATE MANDATORY STOCK'!E31,'DETAIL SALES'!$AB$10:$AB$7501,"Full",'DETAIL SALES'!$C$10:$C$7501,"12")</f>
        <v>0</v>
      </c>
      <c r="AG31" s="149">
        <f>COUNTIFS('DETAIL SALES'!$Q$10:$Q$7501,'FILL RATE MANDATORY STOCK'!E31,'DETAIL SALES'!$AB$10:$AB$7501,"No",'DETAIL SALES'!$C$10:$C$7501,"12")</f>
        <v>0</v>
      </c>
      <c r="AH31" s="149">
        <f>COUNTIFS('DETAIL SALES'!$Q$10:$Q$7501,'FILL RATE MANDATORY STOCK'!E31,'DETAIL SALES'!$AB$10:$AB$7501,"Full",'DETAIL SALES'!$C$10:$C$7501,"13")</f>
        <v>0</v>
      </c>
      <c r="AI31" s="149">
        <f>COUNTIFS('DETAIL SALES'!$Q$10:$Q$7501,'FILL RATE MANDATORY STOCK'!E31,'DETAIL SALES'!$AB$10:$AB$7501,"No",'DETAIL SALES'!$C$10:$C$7501,"13")</f>
        <v>0</v>
      </c>
      <c r="AJ31" s="316">
        <f>COUNTIFS('DETAIL SALES'!$Q$10:$Q$7501,'FILL RATE MANDATORY STOCK'!E31,'DETAIL SALES'!$AB$10:$AB$7501,"Full",'DETAIL SALES'!$C$10:$C$7501,"14")</f>
        <v>0</v>
      </c>
      <c r="AK31" s="316">
        <f>COUNTIFS('DETAIL SALES'!$Q$10:$Q$7501,'FILL RATE MANDATORY STOCK'!E31,'DETAIL SALES'!$AB$10:$AB$7501,"No",'DETAIL SALES'!$C$10:$C$7501,"14")</f>
        <v>0</v>
      </c>
      <c r="AL31" s="149">
        <f>COUNTIFS('DETAIL SALES'!$Q$10:$Q$7501,'FILL RATE MANDATORY STOCK'!E31,'DETAIL SALES'!$AB$10:$AB$7501,"Full",'DETAIL SALES'!$C$10:$C$7501,"15")</f>
        <v>0</v>
      </c>
      <c r="AM31" s="149">
        <f>COUNTIFS('DETAIL SALES'!$Q$10:$Q$7501,'FILL RATE MANDATORY STOCK'!E31,'DETAIL SALES'!$AB$10:$AB$7501,"No",'DETAIL SALES'!$C$10:$C$7501,"15")</f>
        <v>0</v>
      </c>
      <c r="AN31" s="149">
        <f>COUNTIFS('DETAIL SALES'!$Q$10:$Q$7501,'FILL RATE MANDATORY STOCK'!E31,'DETAIL SALES'!$AB$10:$AB$7501,"Full",'DETAIL SALES'!$C$10:$C$7501,"16")</f>
        <v>0</v>
      </c>
      <c r="AO31" s="149">
        <f>COUNTIFS('DETAIL SALES'!$Q$10:$Q$7501,'FILL RATE MANDATORY STOCK'!E31,'DETAIL SALES'!$AB$10:$AB$7501,"No",'DETAIL SALES'!$C$10:$C$7501,"16")</f>
        <v>0</v>
      </c>
      <c r="AP31" s="149">
        <f>COUNTIFS('DETAIL SALES'!$Q$10:$Q$7501,'FILL RATE MANDATORY STOCK'!E31,'DETAIL SALES'!$AB$10:$AB$7501,"Full",'DETAIL SALES'!$C$10:$C$7501,"17")</f>
        <v>0</v>
      </c>
      <c r="AQ31" s="149">
        <f>COUNTIFS('DETAIL SALES'!$Q$10:$Q$7501,'FILL RATE MANDATORY STOCK'!E31,'DETAIL SALES'!$AB$10:$AB$7501,"No",'DETAIL SALES'!$C$10:$C$7501,"17")</f>
        <v>0</v>
      </c>
      <c r="AR31" s="149">
        <f>COUNTIFS('DETAIL SALES'!$Q$10:$Q$7501,'FILL RATE MANDATORY STOCK'!E31,'DETAIL SALES'!$AB$10:$AB$7501,"Full",'DETAIL SALES'!$C$10:$C$7501,"18")</f>
        <v>0</v>
      </c>
      <c r="AS31" s="149">
        <f>COUNTIFS('DETAIL SALES'!$Q$10:$Q$7501,'FILL RATE MANDATORY STOCK'!E31,'DETAIL SALES'!$AB$10:$AB$7501,"No",'DETAIL SALES'!$C$10:$C$7501,"18")</f>
        <v>0</v>
      </c>
      <c r="AT31" s="149">
        <f>COUNTIFS('DETAIL SALES'!$Q$10:$Q$7501,'FILL RATE MANDATORY STOCK'!E31,'DETAIL SALES'!$AB$10:$AB$7501,"Full",'DETAIL SALES'!$C$10:$C$7501,"19")</f>
        <v>0</v>
      </c>
      <c r="AU31" s="149">
        <f>COUNTIFS('DETAIL SALES'!$Q$10:$Q$7501,'FILL RATE MANDATORY STOCK'!E31,'DETAIL SALES'!$AB$10:$AB$7501,"No",'DETAIL SALES'!$C$10:$C$7501,"19")</f>
        <v>0</v>
      </c>
      <c r="AV31" s="149">
        <f>COUNTIFS('DETAIL SALES'!$Q$10:$Q$7501,'FILL RATE MANDATORY STOCK'!E31,'DETAIL SALES'!$AB$10:$AB$7501,"Full",'DETAIL SALES'!$C$10:$C$7501,"20")</f>
        <v>0</v>
      </c>
      <c r="AW31" s="149">
        <f>COUNTIFS('DETAIL SALES'!$Q$10:$Q$7501,'FILL RATE MANDATORY STOCK'!E31,'DETAIL SALES'!$AB$10:$AB$7501,"No",'DETAIL SALES'!$C$10:$C$7501,"20")</f>
        <v>0</v>
      </c>
      <c r="AX31" s="316">
        <f>COUNTIFS('DETAIL SALES'!$Q$10:$Q$7501,'FILL RATE MANDATORY STOCK'!E31,'DETAIL SALES'!$AB$10:$AB$7501,"Full",'DETAIL SALES'!$C$10:$C$7501,"21")</f>
        <v>0</v>
      </c>
      <c r="AY31" s="316">
        <f>COUNTIFS('DETAIL SALES'!$Q$10:$Q$7501,'FILL RATE MANDATORY STOCK'!E31,'DETAIL SALES'!$AB$10:$AB$7501,"No",'DETAIL SALES'!$C$10:$C$7501,"21")</f>
        <v>0</v>
      </c>
      <c r="AZ31" s="149">
        <f>COUNTIFS('DETAIL SALES'!$Q$10:$Q$7501,'FILL RATE MANDATORY STOCK'!E31,'DETAIL SALES'!$AB$10:$AB$7501,"Full",'DETAIL SALES'!$C$10:$C$7501,"22")</f>
        <v>0</v>
      </c>
      <c r="BA31" s="149">
        <f>COUNTIFS('DETAIL SALES'!$Q$10:$Q$7501,'FILL RATE MANDATORY STOCK'!E31,'DETAIL SALES'!$AB$10:$AB$7501,"No",'DETAIL SALES'!$C$10:$C$7501,"22")</f>
        <v>0</v>
      </c>
      <c r="BB31" s="149">
        <f>COUNTIFS('DETAIL SALES'!$Q$10:$Q$7501,'FILL RATE MANDATORY STOCK'!E31,'DETAIL SALES'!$AB$10:$AB$7501,"Full",'DETAIL SALES'!$C$10:$C$7501,"23")</f>
        <v>0</v>
      </c>
      <c r="BC31" s="149">
        <f>COUNTIFS('DETAIL SALES'!$Q$10:$Q$7501,'FILL RATE MANDATORY STOCK'!E31,'DETAIL SALES'!$AB$10:$AB$7501,"No",'DETAIL SALES'!$C$10:$C$7501,"23")</f>
        <v>0</v>
      </c>
      <c r="BD31" s="149">
        <f>COUNTIFS('DETAIL SALES'!$Q$10:$Q$7501,'FILL RATE MANDATORY STOCK'!E31,'DETAIL SALES'!$AB$10:$AB$7501,"Full",'DETAIL SALES'!$C$10:$C$7501,"24")</f>
        <v>0</v>
      </c>
      <c r="BE31" s="149">
        <f>COUNTIFS('DETAIL SALES'!$Q$10:$Q$7501,'FILL RATE MANDATORY STOCK'!E31,'DETAIL SALES'!$AB$10:$AB$7501,"No",'DETAIL SALES'!$C$10:$C$7501,"24")</f>
        <v>0</v>
      </c>
      <c r="BF31" s="149">
        <f>COUNTIFS('DETAIL SALES'!$Q$10:$Q$7501,'FILL RATE MANDATORY STOCK'!E31,'DETAIL SALES'!$AB$10:$AB$7501,"Full",'DETAIL SALES'!$C$10:$C$7501,"25")</f>
        <v>0</v>
      </c>
      <c r="BG31" s="149">
        <f>COUNTIFS('DETAIL SALES'!$Q$10:$Q$7501,'FILL RATE MANDATORY STOCK'!E31,'DETAIL SALES'!$AB$10:$AB$7501,"No",'DETAIL SALES'!$C$10:$C$7501,"25")</f>
        <v>0</v>
      </c>
      <c r="BH31" s="149">
        <f>COUNTIFS('DETAIL SALES'!$Q$10:$Q$7501,'FILL RATE MANDATORY STOCK'!E31,'DETAIL SALES'!$AB$10:$AB$7501,"Full",'DETAIL SALES'!$C$10:$C$7501,"26")</f>
        <v>0</v>
      </c>
      <c r="BI31" s="149">
        <f>COUNTIFS('DETAIL SALES'!$Q$10:$Q$7501,'FILL RATE MANDATORY STOCK'!E31,'DETAIL SALES'!$AB$10:$AB$7501,"No",'DETAIL SALES'!$C$10:$C$7501,"26")</f>
        <v>0</v>
      </c>
      <c r="BJ31" s="149">
        <f>COUNTIFS('DETAIL SALES'!$Q$10:$Q$7501,'FILL RATE MANDATORY STOCK'!E31,'DETAIL SALES'!$AB$10:$AB$7501,"Full",'DETAIL SALES'!$C$10:$C$7501,"27")</f>
        <v>0</v>
      </c>
      <c r="BK31" s="149">
        <f>COUNTIFS('DETAIL SALES'!$Q$10:$Q$7501,'FILL RATE MANDATORY STOCK'!E31,'DETAIL SALES'!$AB$10:$AB$7501,"No",'DETAIL SALES'!$C$10:$C$7501,"27")</f>
        <v>0</v>
      </c>
      <c r="BL31" s="316">
        <f>COUNTIFS('DETAIL SALES'!$Q$10:$Q$7501,'FILL RATE MANDATORY STOCK'!E31,'DETAIL SALES'!$AB$10:$AB$7501,"Full",'DETAIL SALES'!$C$10:$C$7501,"28")</f>
        <v>0</v>
      </c>
      <c r="BM31" s="316">
        <f>COUNTIFS('DETAIL SALES'!$Q$10:$Q$7501,'FILL RATE MANDATORY STOCK'!E31,'DETAIL SALES'!$AB$10:$AB$7501,"No",'DETAIL SALES'!$C$10:$C$7501,"28")</f>
        <v>0</v>
      </c>
      <c r="BN31" s="149">
        <f>COUNTIFS('DETAIL SALES'!$Q$10:$Q$7501,'FILL RATE MANDATORY STOCK'!E31,'DETAIL SALES'!$AB$10:$AB$7501,"Full",'DETAIL SALES'!$C$10:$C$7501,"29")</f>
        <v>0</v>
      </c>
      <c r="BO31" s="149">
        <f>COUNTIFS('DETAIL SALES'!$Q$10:$Q$7501,'FILL RATE MANDATORY STOCK'!E31,'DETAIL SALES'!$AB$10:$AB$7501,"No",'DETAIL SALES'!$C$10:$C$7501,"29")</f>
        <v>0</v>
      </c>
      <c r="BP31" s="149">
        <f>COUNTIFS('DETAIL SALES'!$Q$10:$Q$7501,'FILL RATE MANDATORY STOCK'!E31,'DETAIL SALES'!$AB$10:$AB$7501,"Full",'DETAIL SALES'!$C$10:$C$7501,"30")</f>
        <v>0</v>
      </c>
      <c r="BQ31" s="149">
        <f>COUNTIFS('DETAIL SALES'!$Q$10:$Q$7501,'FILL RATE MANDATORY STOCK'!E31,'DETAIL SALES'!$AB$10:$AB$7501,"No",'DETAIL SALES'!$C$10:$C$7501,"30")</f>
        <v>0</v>
      </c>
      <c r="BR31" s="149">
        <f>COUNTIFS('DETAIL SALES'!$Q$10:$Q$7501,'FILL RATE MANDATORY STOCK'!\,'DETAIL SALES'!$AB$10:$AB$7501,"Full",'DETAIL SALES'!$C$10:$C$7501,"31")</f>
        <v>0</v>
      </c>
      <c r="BS31" s="153">
        <f>COUNTIFS('DETAIL SALES'!$Q$10:$Q$7501,'FILL RATE MANDATORY STOCK'!E31,'DETAIL SALES'!$AB$10:$AB$7501,"No",'DETAIL SALES'!$C$10:$C$7501,"31")</f>
        <v>0</v>
      </c>
      <c r="BT31" s="271">
        <f t="shared" si="4"/>
        <v>0</v>
      </c>
      <c r="BU31" s="150">
        <f t="shared" si="5"/>
        <v>0</v>
      </c>
      <c r="BV31" s="150">
        <f t="shared" si="6"/>
        <v>0</v>
      </c>
      <c r="BW31" s="272" t="e">
        <f t="shared" si="7"/>
        <v>#DIV/0!</v>
      </c>
    </row>
    <row r="32" spans="1:75">
      <c r="A32" s="781"/>
      <c r="B32" s="100">
        <f t="shared" si="9"/>
        <v>23</v>
      </c>
      <c r="C32" s="100" t="s">
        <v>296</v>
      </c>
      <c r="D32" s="103" t="s">
        <v>890</v>
      </c>
      <c r="E32" s="149"/>
      <c r="F32" s="169"/>
      <c r="G32" s="224">
        <v>20000</v>
      </c>
      <c r="H32" s="153">
        <v>1</v>
      </c>
      <c r="I32" s="153">
        <v>33.666666666666664</v>
      </c>
      <c r="J32" s="315">
        <f>COUNTIFS('DETAIL SALES'!$Q$10:$Q$7501,'FILL RATE MANDATORY STOCK'!E32,'DETAIL SALES'!$AB$10:$AB$7501,"Full",'DETAIL SALES'!$C$10:$C$7501,"1")</f>
        <v>0</v>
      </c>
      <c r="K32" s="316">
        <f>COUNTIFS('DETAIL SALES'!$Q$10:$Q$7501,'FILL RATE MANDATORY STOCK'!E32,'DETAIL SALES'!$AB$10:$AB$7501,"No",'DETAIL SALES'!$C$10:$C$7501,"1")</f>
        <v>0</v>
      </c>
      <c r="L32" s="149">
        <f>COUNTIFS('DETAIL SALES'!$Q$10:$Q$7501,'FILL RATE MANDATORY STOCK'!E32,'DETAIL SALES'!$AB$10:$AB$7501,"Full",'DETAIL SALES'!$C$10:$C$7501,"2")</f>
        <v>0</v>
      </c>
      <c r="M32" s="149">
        <f>COUNTIFS('DETAIL SALES'!$Q$10:$Q$7501,'FILL RATE MANDATORY STOCK'!E32,'DETAIL SALES'!$AB$10:$AB$7501,"No",'DETAIL SALES'!$C$10:$C$7501,"2")</f>
        <v>0</v>
      </c>
      <c r="N32" s="149">
        <f>COUNTIFS('DETAIL SALES'!$Q$10:$Q$7501,'FILL RATE MANDATORY STOCK'!E32,'DETAIL SALES'!$AB$10:$AB$7501,"Full",'DETAIL SALES'!$C$10:$C$7501,"3")</f>
        <v>0</v>
      </c>
      <c r="O32" s="149">
        <f>COUNTIFS('DETAIL SALES'!$Q$10:$Q$7501,'FILL RATE MANDATORY STOCK'!E32,'DETAIL SALES'!$AB$10:$AB$7501,"No",'DETAIL SALES'!$C$10:$C$7501,"3")</f>
        <v>0</v>
      </c>
      <c r="P32" s="149">
        <f>COUNTIFS('DETAIL SALES'!$Q$10:$Q$7501,'FILL RATE MANDATORY STOCK'!E32,'DETAIL SALES'!$AB$10:$AB$7501,"Full",'DETAIL SALES'!$C$10:$C$7501,"4")</f>
        <v>0</v>
      </c>
      <c r="Q32" s="149">
        <f>COUNTIFS('DETAIL SALES'!$Q$10:$Q$7501,'FILL RATE MANDATORY STOCK'!E32,'DETAIL SALES'!$AB$10:$AB$7501,"No",'DETAIL SALES'!$C$10:$C$7501,"4")</f>
        <v>0</v>
      </c>
      <c r="R32" s="149">
        <f>COUNTIFS('DETAIL SALES'!$Q$10:$Q$7501,'FILL RATE MANDATORY STOCK'!E32,'DETAIL SALES'!$AB$10:$AB$7501,"Full",'DETAIL SALES'!$C$10:$C$7501,"5")</f>
        <v>0</v>
      </c>
      <c r="S32" s="149">
        <f>COUNTIFS('DETAIL SALES'!$Q$10:$Q$7501,'FILL RATE MANDATORY STOCK'!E32,'DETAIL SALES'!$AB$10:$AB$7501,"No",'DETAIL SALES'!$C$10:$C$7501,"5")</f>
        <v>0</v>
      </c>
      <c r="T32" s="149">
        <f>COUNTIFS('DETAIL SALES'!$Q$10:$Q$7501,'FILL RATE MANDATORY STOCK'!E32,'DETAIL SALES'!$AB$10:$AB$7501,"Full",'DETAIL SALES'!$C$10:$C$7501,"6")</f>
        <v>0</v>
      </c>
      <c r="U32" s="149">
        <f>COUNTIFS('DETAIL SALES'!$Q$10:$Q$7501,'FILL RATE MANDATORY STOCK'!E32,'DETAIL SALES'!$AB$10:$AB$7501,"No",'DETAIL SALES'!$C$10:$C$7501,"6")</f>
        <v>0</v>
      </c>
      <c r="V32" s="316">
        <f>COUNTIFS('DETAIL SALES'!$Q$10:$Q$7501,'FILL RATE MANDATORY STOCK'!E32,'DETAIL SALES'!$AB$10:$AB$7501,"Full",'DETAIL SALES'!$C$10:$C$7501,"7")</f>
        <v>0</v>
      </c>
      <c r="W32" s="316">
        <f>COUNTIFS('DETAIL SALES'!$Q$10:$Q$7501,'FILL RATE MANDATORY STOCK'!E32,'DETAIL SALES'!$AB$10:$AB$7501,"No",'DETAIL SALES'!$C$10:$C$7501,"7")</f>
        <v>0</v>
      </c>
      <c r="X32" s="149">
        <f>COUNTIFS('DETAIL SALES'!$Q$10:$Q$7501,'FILL RATE MANDATORY STOCK'!E32,'DETAIL SALES'!$AB$10:$AB$7501,"Full",'DETAIL SALES'!$C$10:$C$7501,"8")</f>
        <v>0</v>
      </c>
      <c r="Y32" s="149">
        <f>COUNTIFS('DETAIL SALES'!$Q$10:$Q$7501,'FILL RATE MANDATORY STOCK'!E32,'DETAIL SALES'!$AB$10:$AB$7501,"No",'DETAIL SALES'!$C$10:$C$7501,"8")</f>
        <v>0</v>
      </c>
      <c r="Z32" s="149">
        <f>COUNTIFS('DETAIL SALES'!$Q$10:$Q$7501,'FILL RATE MANDATORY STOCK'!E32,'DETAIL SALES'!$AB$10:$AB$7501,"Full",'DETAIL SALES'!$C$10:$C$7501,"9")</f>
        <v>0</v>
      </c>
      <c r="AA32" s="149">
        <f>COUNTIFS('DETAIL SALES'!$Q$10:$Q$7501,'FILL RATE MANDATORY STOCK'!E32,'DETAIL SALES'!$AB$10:$AB$7501,"No",'DETAIL SALES'!$C$10:$C$7501,"9")</f>
        <v>0</v>
      </c>
      <c r="AB32" s="149">
        <f>COUNTIFS('DETAIL SALES'!$Q$10:$Q$7501,'FILL RATE MANDATORY STOCK'!E32,'DETAIL SALES'!$AB$10:$AB$7501,"Full",'DETAIL SALES'!$C$10:$C$7501,"10")</f>
        <v>0</v>
      </c>
      <c r="AC32" s="149">
        <f>COUNTIFS('DETAIL SALES'!$Q$10:$Q$7501,'FILL RATE MANDATORY STOCK'!E32,'DETAIL SALES'!$AB$10:$AB$7501,"No",'DETAIL SALES'!$C$10:$C$7501,"10")</f>
        <v>0</v>
      </c>
      <c r="AD32" s="149">
        <f>COUNTIFS('DETAIL SALES'!$Q$10:$Q$7501,'FILL RATE MANDATORY STOCK'!E32,'DETAIL SALES'!$AB$10:$AB$7501,"Full",'DETAIL SALES'!$C$10:$C$7501,"11")</f>
        <v>0</v>
      </c>
      <c r="AE32" s="149">
        <f>COUNTIFS('DETAIL SALES'!$Q$10:$Q$7501,'FILL RATE MANDATORY STOCK'!E32,'DETAIL SALES'!$AB$10:$AB$7501,"No",'DETAIL SALES'!$C$10:$C$7501,"11")</f>
        <v>0</v>
      </c>
      <c r="AF32" s="149">
        <f>COUNTIFS('DETAIL SALES'!$Q$10:$Q$7501,'FILL RATE MANDATORY STOCK'!E32,'DETAIL SALES'!$AB$10:$AB$7501,"Full",'DETAIL SALES'!$C$10:$C$7501,"12")</f>
        <v>0</v>
      </c>
      <c r="AG32" s="149">
        <f>COUNTIFS('DETAIL SALES'!$Q$10:$Q$7501,'FILL RATE MANDATORY STOCK'!E32,'DETAIL SALES'!$AB$10:$AB$7501,"No",'DETAIL SALES'!$C$10:$C$7501,"12")</f>
        <v>0</v>
      </c>
      <c r="AH32" s="149">
        <f>COUNTIFS('DETAIL SALES'!$Q$10:$Q$7501,'FILL RATE MANDATORY STOCK'!E32,'DETAIL SALES'!$AB$10:$AB$7501,"Full",'DETAIL SALES'!$C$10:$C$7501,"13")</f>
        <v>0</v>
      </c>
      <c r="AI32" s="149">
        <f>COUNTIFS('DETAIL SALES'!$Q$10:$Q$7501,'FILL RATE MANDATORY STOCK'!E32,'DETAIL SALES'!$AB$10:$AB$7501,"No",'DETAIL SALES'!$C$10:$C$7501,"13")</f>
        <v>0</v>
      </c>
      <c r="AJ32" s="316">
        <f>COUNTIFS('DETAIL SALES'!$Q$10:$Q$7501,'FILL RATE MANDATORY STOCK'!E32,'DETAIL SALES'!$AB$10:$AB$7501,"Full",'DETAIL SALES'!$C$10:$C$7501,"14")</f>
        <v>0</v>
      </c>
      <c r="AK32" s="316">
        <f>COUNTIFS('DETAIL SALES'!$Q$10:$Q$7501,'FILL RATE MANDATORY STOCK'!E32,'DETAIL SALES'!$AB$10:$AB$7501,"No",'DETAIL SALES'!$C$10:$C$7501,"14")</f>
        <v>0</v>
      </c>
      <c r="AL32" s="149">
        <f>COUNTIFS('DETAIL SALES'!$Q$10:$Q$7501,'FILL RATE MANDATORY STOCK'!E32,'DETAIL SALES'!$AB$10:$AB$7501,"Full",'DETAIL SALES'!$C$10:$C$7501,"15")</f>
        <v>0</v>
      </c>
      <c r="AM32" s="149">
        <f>COUNTIFS('DETAIL SALES'!$Q$10:$Q$7501,'FILL RATE MANDATORY STOCK'!E32,'DETAIL SALES'!$AB$10:$AB$7501,"No",'DETAIL SALES'!$C$10:$C$7501,"15")</f>
        <v>0</v>
      </c>
      <c r="AN32" s="149">
        <f>COUNTIFS('DETAIL SALES'!$Q$10:$Q$7501,'FILL RATE MANDATORY STOCK'!E32,'DETAIL SALES'!$AB$10:$AB$7501,"Full",'DETAIL SALES'!$C$10:$C$7501,"16")</f>
        <v>0</v>
      </c>
      <c r="AO32" s="149">
        <f>COUNTIFS('DETAIL SALES'!$Q$10:$Q$7501,'FILL RATE MANDATORY STOCK'!E32,'DETAIL SALES'!$AB$10:$AB$7501,"No",'DETAIL SALES'!$C$10:$C$7501,"16")</f>
        <v>0</v>
      </c>
      <c r="AP32" s="149">
        <f>COUNTIFS('DETAIL SALES'!$Q$10:$Q$7501,'FILL RATE MANDATORY STOCK'!E32,'DETAIL SALES'!$AB$10:$AB$7501,"Full",'DETAIL SALES'!$C$10:$C$7501,"17")</f>
        <v>0</v>
      </c>
      <c r="AQ32" s="149">
        <f>COUNTIFS('DETAIL SALES'!$Q$10:$Q$7501,'FILL RATE MANDATORY STOCK'!E32,'DETAIL SALES'!$AB$10:$AB$7501,"No",'DETAIL SALES'!$C$10:$C$7501,"17")</f>
        <v>0</v>
      </c>
      <c r="AR32" s="149">
        <f>COUNTIFS('DETAIL SALES'!$Q$10:$Q$7501,'FILL RATE MANDATORY STOCK'!E32,'DETAIL SALES'!$AB$10:$AB$7501,"Full",'DETAIL SALES'!$C$10:$C$7501,"18")</f>
        <v>0</v>
      </c>
      <c r="AS32" s="149">
        <f>COUNTIFS('DETAIL SALES'!$Q$10:$Q$7501,'FILL RATE MANDATORY STOCK'!E32,'DETAIL SALES'!$AB$10:$AB$7501,"No",'DETAIL SALES'!$C$10:$C$7501,"18")</f>
        <v>0</v>
      </c>
      <c r="AT32" s="149">
        <f>COUNTIFS('DETAIL SALES'!$Q$10:$Q$7501,'FILL RATE MANDATORY STOCK'!E32,'DETAIL SALES'!$AB$10:$AB$7501,"Full",'DETAIL SALES'!$C$10:$C$7501,"19")</f>
        <v>0</v>
      </c>
      <c r="AU32" s="149">
        <f>COUNTIFS('DETAIL SALES'!$Q$10:$Q$7501,'FILL RATE MANDATORY STOCK'!E32,'DETAIL SALES'!$AB$10:$AB$7501,"No",'DETAIL SALES'!$C$10:$C$7501,"19")</f>
        <v>0</v>
      </c>
      <c r="AV32" s="149">
        <f>COUNTIFS('DETAIL SALES'!$Q$10:$Q$7501,'FILL RATE MANDATORY STOCK'!E32,'DETAIL SALES'!$AB$10:$AB$7501,"Full",'DETAIL SALES'!$C$10:$C$7501,"20")</f>
        <v>0</v>
      </c>
      <c r="AW32" s="149">
        <f>COUNTIFS('DETAIL SALES'!$Q$10:$Q$7501,'FILL RATE MANDATORY STOCK'!E32,'DETAIL SALES'!$AB$10:$AB$7501,"No",'DETAIL SALES'!$C$10:$C$7501,"20")</f>
        <v>0</v>
      </c>
      <c r="AX32" s="316">
        <f>COUNTIFS('DETAIL SALES'!$Q$10:$Q$7501,'FILL RATE MANDATORY STOCK'!E32,'DETAIL SALES'!$AB$10:$AB$7501,"Full",'DETAIL SALES'!$C$10:$C$7501,"21")</f>
        <v>0</v>
      </c>
      <c r="AY32" s="316">
        <f>COUNTIFS('DETAIL SALES'!$Q$10:$Q$7501,'FILL RATE MANDATORY STOCK'!E32,'DETAIL SALES'!$AB$10:$AB$7501,"No",'DETAIL SALES'!$C$10:$C$7501,"21")</f>
        <v>0</v>
      </c>
      <c r="AZ32" s="149">
        <f>COUNTIFS('DETAIL SALES'!$Q$10:$Q$7501,'FILL RATE MANDATORY STOCK'!E32,'DETAIL SALES'!$AB$10:$AB$7501,"Full",'DETAIL SALES'!$C$10:$C$7501,"22")</f>
        <v>0</v>
      </c>
      <c r="BA32" s="149">
        <f>COUNTIFS('DETAIL SALES'!$Q$10:$Q$7501,'FILL RATE MANDATORY STOCK'!E32,'DETAIL SALES'!$AB$10:$AB$7501,"No",'DETAIL SALES'!$C$10:$C$7501,"22")</f>
        <v>0</v>
      </c>
      <c r="BB32" s="149">
        <f>COUNTIFS('DETAIL SALES'!$Q$10:$Q$7501,'FILL RATE MANDATORY STOCK'!E32,'DETAIL SALES'!$AB$10:$AB$7501,"Full",'DETAIL SALES'!$C$10:$C$7501,"23")</f>
        <v>0</v>
      </c>
      <c r="BC32" s="149">
        <f>COUNTIFS('DETAIL SALES'!$Q$10:$Q$7501,'FILL RATE MANDATORY STOCK'!E32,'DETAIL SALES'!$AB$10:$AB$7501,"No",'DETAIL SALES'!$C$10:$C$7501,"23")</f>
        <v>0</v>
      </c>
      <c r="BD32" s="149">
        <f>COUNTIFS('DETAIL SALES'!$Q$10:$Q$7501,'FILL RATE MANDATORY STOCK'!E32,'DETAIL SALES'!$AB$10:$AB$7501,"Full",'DETAIL SALES'!$C$10:$C$7501,"24")</f>
        <v>0</v>
      </c>
      <c r="BE32" s="149">
        <f>COUNTIFS('DETAIL SALES'!$Q$10:$Q$7501,'FILL RATE MANDATORY STOCK'!E32,'DETAIL SALES'!$AB$10:$AB$7501,"No",'DETAIL SALES'!$C$10:$C$7501,"24")</f>
        <v>0</v>
      </c>
      <c r="BF32" s="149">
        <f>COUNTIFS('DETAIL SALES'!$Q$10:$Q$7501,'FILL RATE MANDATORY STOCK'!E32,'DETAIL SALES'!$AB$10:$AB$7501,"Full",'DETAIL SALES'!$C$10:$C$7501,"25")</f>
        <v>0</v>
      </c>
      <c r="BG32" s="149">
        <f>COUNTIFS('DETAIL SALES'!$Q$10:$Q$7501,'FILL RATE MANDATORY STOCK'!E32,'DETAIL SALES'!$AB$10:$AB$7501,"No",'DETAIL SALES'!$C$10:$C$7501,"25")</f>
        <v>0</v>
      </c>
      <c r="BH32" s="149">
        <f>COUNTIFS('DETAIL SALES'!$Q$10:$Q$7501,'FILL RATE MANDATORY STOCK'!E32,'DETAIL SALES'!$AB$10:$AB$7501,"Full",'DETAIL SALES'!$C$10:$C$7501,"26")</f>
        <v>0</v>
      </c>
      <c r="BI32" s="149">
        <f>COUNTIFS('DETAIL SALES'!$Q$10:$Q$7501,'FILL RATE MANDATORY STOCK'!E32,'DETAIL SALES'!$AB$10:$AB$7501,"No",'DETAIL SALES'!$C$10:$C$7501,"26")</f>
        <v>0</v>
      </c>
      <c r="BJ32" s="149">
        <f>COUNTIFS('DETAIL SALES'!$Q$10:$Q$7501,'FILL RATE MANDATORY STOCK'!E32,'DETAIL SALES'!$AB$10:$AB$7501,"Full",'DETAIL SALES'!$C$10:$C$7501,"27")</f>
        <v>0</v>
      </c>
      <c r="BK32" s="149">
        <f>COUNTIFS('DETAIL SALES'!$Q$10:$Q$7501,'FILL RATE MANDATORY STOCK'!E32,'DETAIL SALES'!$AB$10:$AB$7501,"No",'DETAIL SALES'!$C$10:$C$7501,"27")</f>
        <v>0</v>
      </c>
      <c r="BL32" s="316">
        <f>COUNTIFS('DETAIL SALES'!$Q$10:$Q$7501,'FILL RATE MANDATORY STOCK'!E32,'DETAIL SALES'!$AB$10:$AB$7501,"Full",'DETAIL SALES'!$C$10:$C$7501,"28")</f>
        <v>0</v>
      </c>
      <c r="BM32" s="316">
        <f>COUNTIFS('DETAIL SALES'!$Q$10:$Q$7501,'FILL RATE MANDATORY STOCK'!E32,'DETAIL SALES'!$AB$10:$AB$7501,"No",'DETAIL SALES'!$C$10:$C$7501,"28")</f>
        <v>0</v>
      </c>
      <c r="BN32" s="149">
        <f>COUNTIFS('DETAIL SALES'!$Q$10:$Q$7501,'FILL RATE MANDATORY STOCK'!E32,'DETAIL SALES'!$AB$10:$AB$7501,"Full",'DETAIL SALES'!$C$10:$C$7501,"29")</f>
        <v>0</v>
      </c>
      <c r="BO32" s="149">
        <f>COUNTIFS('DETAIL SALES'!$Q$10:$Q$7501,'FILL RATE MANDATORY STOCK'!E32,'DETAIL SALES'!$AB$10:$AB$7501,"No",'DETAIL SALES'!$C$10:$C$7501,"29")</f>
        <v>0</v>
      </c>
      <c r="BP32" s="149">
        <f>COUNTIFS('DETAIL SALES'!$Q$10:$Q$7501,'FILL RATE MANDATORY STOCK'!E32,'DETAIL SALES'!$AB$10:$AB$7501,"Full",'DETAIL SALES'!$C$10:$C$7501,"30")</f>
        <v>0</v>
      </c>
      <c r="BQ32" s="149">
        <f>COUNTIFS('DETAIL SALES'!$Q$10:$Q$7501,'FILL RATE MANDATORY STOCK'!E32,'DETAIL SALES'!$AB$10:$AB$7501,"No",'DETAIL SALES'!$C$10:$C$7501,"30")</f>
        <v>0</v>
      </c>
      <c r="BR32" s="149">
        <f>COUNTIFS('DETAIL SALES'!$Q$10:$Q$7501,'FILL RATE MANDATORY STOCK'!\,'DETAIL SALES'!$AB$10:$AB$7501,"Full",'DETAIL SALES'!$C$10:$C$7501,"31")</f>
        <v>0</v>
      </c>
      <c r="BS32" s="153">
        <f>COUNTIFS('DETAIL SALES'!$Q$10:$Q$7501,'FILL RATE MANDATORY STOCK'!E32,'DETAIL SALES'!$AB$10:$AB$7501,"No",'DETAIL SALES'!$C$10:$C$7501,"31")</f>
        <v>0</v>
      </c>
      <c r="BT32" s="271">
        <f t="shared" si="4"/>
        <v>0</v>
      </c>
      <c r="BU32" s="150">
        <f t="shared" si="5"/>
        <v>0</v>
      </c>
      <c r="BV32" s="150">
        <f t="shared" si="6"/>
        <v>0</v>
      </c>
      <c r="BW32" s="272" t="e">
        <f t="shared" si="7"/>
        <v>#DIV/0!</v>
      </c>
    </row>
    <row r="33" spans="1:75">
      <c r="A33" s="781"/>
      <c r="B33" s="100">
        <f t="shared" si="9"/>
        <v>24</v>
      </c>
      <c r="C33" s="100" t="s">
        <v>303</v>
      </c>
      <c r="D33" s="103" t="s">
        <v>890</v>
      </c>
      <c r="E33" s="149"/>
      <c r="F33" s="169"/>
      <c r="G33" s="224">
        <v>20000</v>
      </c>
      <c r="H33" s="153">
        <v>1</v>
      </c>
      <c r="I33" s="153">
        <v>14.833333333333334</v>
      </c>
      <c r="J33" s="315">
        <f>COUNTIFS('DETAIL SALES'!$Q$10:$Q$7501,'FILL RATE MANDATORY STOCK'!E33,'DETAIL SALES'!$AB$10:$AB$7501,"Full",'DETAIL SALES'!$C$10:$C$7501,"1")</f>
        <v>0</v>
      </c>
      <c r="K33" s="316">
        <f>COUNTIFS('DETAIL SALES'!$Q$10:$Q$7501,'FILL RATE MANDATORY STOCK'!E33,'DETAIL SALES'!$AB$10:$AB$7501,"No",'DETAIL SALES'!$C$10:$C$7501,"1")</f>
        <v>0</v>
      </c>
      <c r="L33" s="149">
        <f>COUNTIFS('DETAIL SALES'!$Q$10:$Q$7501,'FILL RATE MANDATORY STOCK'!E33,'DETAIL SALES'!$AB$10:$AB$7501,"Full",'DETAIL SALES'!$C$10:$C$7501,"2")</f>
        <v>0</v>
      </c>
      <c r="M33" s="149">
        <f>COUNTIFS('DETAIL SALES'!$Q$10:$Q$7501,'FILL RATE MANDATORY STOCK'!E33,'DETAIL SALES'!$AB$10:$AB$7501,"No",'DETAIL SALES'!$C$10:$C$7501,"2")</f>
        <v>0</v>
      </c>
      <c r="N33" s="149">
        <f>COUNTIFS('DETAIL SALES'!$Q$10:$Q$7501,'FILL RATE MANDATORY STOCK'!E33,'DETAIL SALES'!$AB$10:$AB$7501,"Full",'DETAIL SALES'!$C$10:$C$7501,"3")</f>
        <v>0</v>
      </c>
      <c r="O33" s="149">
        <f>COUNTIFS('DETAIL SALES'!$Q$10:$Q$7501,'FILL RATE MANDATORY STOCK'!E33,'DETAIL SALES'!$AB$10:$AB$7501,"No",'DETAIL SALES'!$C$10:$C$7501,"3")</f>
        <v>0</v>
      </c>
      <c r="P33" s="149">
        <f>COUNTIFS('DETAIL SALES'!$Q$10:$Q$7501,'FILL RATE MANDATORY STOCK'!E33,'DETAIL SALES'!$AB$10:$AB$7501,"Full",'DETAIL SALES'!$C$10:$C$7501,"4")</f>
        <v>0</v>
      </c>
      <c r="Q33" s="149">
        <f>COUNTIFS('DETAIL SALES'!$Q$10:$Q$7501,'FILL RATE MANDATORY STOCK'!E33,'DETAIL SALES'!$AB$10:$AB$7501,"No",'DETAIL SALES'!$C$10:$C$7501,"4")</f>
        <v>0</v>
      </c>
      <c r="R33" s="149">
        <f>COUNTIFS('DETAIL SALES'!$Q$10:$Q$7501,'FILL RATE MANDATORY STOCK'!E33,'DETAIL SALES'!$AB$10:$AB$7501,"Full",'DETAIL SALES'!$C$10:$C$7501,"5")</f>
        <v>0</v>
      </c>
      <c r="S33" s="149">
        <f>COUNTIFS('DETAIL SALES'!$Q$10:$Q$7501,'FILL RATE MANDATORY STOCK'!E33,'DETAIL SALES'!$AB$10:$AB$7501,"No",'DETAIL SALES'!$C$10:$C$7501,"5")</f>
        <v>0</v>
      </c>
      <c r="T33" s="149">
        <f>COUNTIFS('DETAIL SALES'!$Q$10:$Q$7501,'FILL RATE MANDATORY STOCK'!E33,'DETAIL SALES'!$AB$10:$AB$7501,"Full",'DETAIL SALES'!$C$10:$C$7501,"6")</f>
        <v>0</v>
      </c>
      <c r="U33" s="149">
        <f>COUNTIFS('DETAIL SALES'!$Q$10:$Q$7501,'FILL RATE MANDATORY STOCK'!E33,'DETAIL SALES'!$AB$10:$AB$7501,"No",'DETAIL SALES'!$C$10:$C$7501,"6")</f>
        <v>0</v>
      </c>
      <c r="V33" s="316">
        <f>COUNTIFS('DETAIL SALES'!$Q$10:$Q$7501,'FILL RATE MANDATORY STOCK'!E33,'DETAIL SALES'!$AB$10:$AB$7501,"Full",'DETAIL SALES'!$C$10:$C$7501,"7")</f>
        <v>0</v>
      </c>
      <c r="W33" s="316">
        <f>COUNTIFS('DETAIL SALES'!$Q$10:$Q$7501,'FILL RATE MANDATORY STOCK'!E33,'DETAIL SALES'!$AB$10:$AB$7501,"No",'DETAIL SALES'!$C$10:$C$7501,"7")</f>
        <v>0</v>
      </c>
      <c r="X33" s="149">
        <f>COUNTIFS('DETAIL SALES'!$Q$10:$Q$7501,'FILL RATE MANDATORY STOCK'!E33,'DETAIL SALES'!$AB$10:$AB$7501,"Full",'DETAIL SALES'!$C$10:$C$7501,"8")</f>
        <v>0</v>
      </c>
      <c r="Y33" s="149">
        <f>COUNTIFS('DETAIL SALES'!$Q$10:$Q$7501,'FILL RATE MANDATORY STOCK'!E33,'DETAIL SALES'!$AB$10:$AB$7501,"No",'DETAIL SALES'!$C$10:$C$7501,"8")</f>
        <v>0</v>
      </c>
      <c r="Z33" s="149">
        <f>COUNTIFS('DETAIL SALES'!$Q$10:$Q$7501,'FILL RATE MANDATORY STOCK'!E33,'DETAIL SALES'!$AB$10:$AB$7501,"Full",'DETAIL SALES'!$C$10:$C$7501,"9")</f>
        <v>0</v>
      </c>
      <c r="AA33" s="149">
        <f>COUNTIFS('DETAIL SALES'!$Q$10:$Q$7501,'FILL RATE MANDATORY STOCK'!E33,'DETAIL SALES'!$AB$10:$AB$7501,"No",'DETAIL SALES'!$C$10:$C$7501,"9")</f>
        <v>0</v>
      </c>
      <c r="AB33" s="149">
        <f>COUNTIFS('DETAIL SALES'!$Q$10:$Q$7501,'FILL RATE MANDATORY STOCK'!E33,'DETAIL SALES'!$AB$10:$AB$7501,"Full",'DETAIL SALES'!$C$10:$C$7501,"10")</f>
        <v>0</v>
      </c>
      <c r="AC33" s="149">
        <f>COUNTIFS('DETAIL SALES'!$Q$10:$Q$7501,'FILL RATE MANDATORY STOCK'!E33,'DETAIL SALES'!$AB$10:$AB$7501,"No",'DETAIL SALES'!$C$10:$C$7501,"10")</f>
        <v>0</v>
      </c>
      <c r="AD33" s="149">
        <f>COUNTIFS('DETAIL SALES'!$Q$10:$Q$7501,'FILL RATE MANDATORY STOCK'!E33,'DETAIL SALES'!$AB$10:$AB$7501,"Full",'DETAIL SALES'!$C$10:$C$7501,"11")</f>
        <v>0</v>
      </c>
      <c r="AE33" s="149">
        <f>COUNTIFS('DETAIL SALES'!$Q$10:$Q$7501,'FILL RATE MANDATORY STOCK'!E33,'DETAIL SALES'!$AB$10:$AB$7501,"No",'DETAIL SALES'!$C$10:$C$7501,"11")</f>
        <v>0</v>
      </c>
      <c r="AF33" s="149">
        <f>COUNTIFS('DETAIL SALES'!$Q$10:$Q$7501,'FILL RATE MANDATORY STOCK'!E33,'DETAIL SALES'!$AB$10:$AB$7501,"Full",'DETAIL SALES'!$C$10:$C$7501,"12")</f>
        <v>0</v>
      </c>
      <c r="AG33" s="149">
        <f>COUNTIFS('DETAIL SALES'!$Q$10:$Q$7501,'FILL RATE MANDATORY STOCK'!E33,'DETAIL SALES'!$AB$10:$AB$7501,"No",'DETAIL SALES'!$C$10:$C$7501,"12")</f>
        <v>0</v>
      </c>
      <c r="AH33" s="149">
        <f>COUNTIFS('DETAIL SALES'!$Q$10:$Q$7501,'FILL RATE MANDATORY STOCK'!E33,'DETAIL SALES'!$AB$10:$AB$7501,"Full",'DETAIL SALES'!$C$10:$C$7501,"13")</f>
        <v>0</v>
      </c>
      <c r="AI33" s="149">
        <f>COUNTIFS('DETAIL SALES'!$Q$10:$Q$7501,'FILL RATE MANDATORY STOCK'!E33,'DETAIL SALES'!$AB$10:$AB$7501,"No",'DETAIL SALES'!$C$10:$C$7501,"13")</f>
        <v>0</v>
      </c>
      <c r="AJ33" s="316">
        <f>COUNTIFS('DETAIL SALES'!$Q$10:$Q$7501,'FILL RATE MANDATORY STOCK'!E33,'DETAIL SALES'!$AB$10:$AB$7501,"Full",'DETAIL SALES'!$C$10:$C$7501,"14")</f>
        <v>0</v>
      </c>
      <c r="AK33" s="316">
        <f>COUNTIFS('DETAIL SALES'!$Q$10:$Q$7501,'FILL RATE MANDATORY STOCK'!E33,'DETAIL SALES'!$AB$10:$AB$7501,"No",'DETAIL SALES'!$C$10:$C$7501,"14")</f>
        <v>0</v>
      </c>
      <c r="AL33" s="149">
        <f>COUNTIFS('DETAIL SALES'!$Q$10:$Q$7501,'FILL RATE MANDATORY STOCK'!E33,'DETAIL SALES'!$AB$10:$AB$7501,"Full",'DETAIL SALES'!$C$10:$C$7501,"15")</f>
        <v>0</v>
      </c>
      <c r="AM33" s="149">
        <f>COUNTIFS('DETAIL SALES'!$Q$10:$Q$7501,'FILL RATE MANDATORY STOCK'!E33,'DETAIL SALES'!$AB$10:$AB$7501,"No",'DETAIL SALES'!$C$10:$C$7501,"15")</f>
        <v>0</v>
      </c>
      <c r="AN33" s="149">
        <f>COUNTIFS('DETAIL SALES'!$Q$10:$Q$7501,'FILL RATE MANDATORY STOCK'!E33,'DETAIL SALES'!$AB$10:$AB$7501,"Full",'DETAIL SALES'!$C$10:$C$7501,"16")</f>
        <v>0</v>
      </c>
      <c r="AO33" s="149">
        <f>COUNTIFS('DETAIL SALES'!$Q$10:$Q$7501,'FILL RATE MANDATORY STOCK'!E33,'DETAIL SALES'!$AB$10:$AB$7501,"No",'DETAIL SALES'!$C$10:$C$7501,"16")</f>
        <v>0</v>
      </c>
      <c r="AP33" s="149">
        <f>COUNTIFS('DETAIL SALES'!$Q$10:$Q$7501,'FILL RATE MANDATORY STOCK'!E33,'DETAIL SALES'!$AB$10:$AB$7501,"Full",'DETAIL SALES'!$C$10:$C$7501,"17")</f>
        <v>0</v>
      </c>
      <c r="AQ33" s="149">
        <f>COUNTIFS('DETAIL SALES'!$Q$10:$Q$7501,'FILL RATE MANDATORY STOCK'!E33,'DETAIL SALES'!$AB$10:$AB$7501,"No",'DETAIL SALES'!$C$10:$C$7501,"17")</f>
        <v>0</v>
      </c>
      <c r="AR33" s="149">
        <f>COUNTIFS('DETAIL SALES'!$Q$10:$Q$7501,'FILL RATE MANDATORY STOCK'!E33,'DETAIL SALES'!$AB$10:$AB$7501,"Full",'DETAIL SALES'!$C$10:$C$7501,"18")</f>
        <v>0</v>
      </c>
      <c r="AS33" s="149">
        <f>COUNTIFS('DETAIL SALES'!$Q$10:$Q$7501,'FILL RATE MANDATORY STOCK'!E33,'DETAIL SALES'!$AB$10:$AB$7501,"No",'DETAIL SALES'!$C$10:$C$7501,"18")</f>
        <v>0</v>
      </c>
      <c r="AT33" s="149">
        <f>COUNTIFS('DETAIL SALES'!$Q$10:$Q$7501,'FILL RATE MANDATORY STOCK'!E33,'DETAIL SALES'!$AB$10:$AB$7501,"Full",'DETAIL SALES'!$C$10:$C$7501,"19")</f>
        <v>0</v>
      </c>
      <c r="AU33" s="149">
        <f>COUNTIFS('DETAIL SALES'!$Q$10:$Q$7501,'FILL RATE MANDATORY STOCK'!E33,'DETAIL SALES'!$AB$10:$AB$7501,"No",'DETAIL SALES'!$C$10:$C$7501,"19")</f>
        <v>0</v>
      </c>
      <c r="AV33" s="149">
        <f>COUNTIFS('DETAIL SALES'!$Q$10:$Q$7501,'FILL RATE MANDATORY STOCK'!E33,'DETAIL SALES'!$AB$10:$AB$7501,"Full",'DETAIL SALES'!$C$10:$C$7501,"20")</f>
        <v>0</v>
      </c>
      <c r="AW33" s="149">
        <f>COUNTIFS('DETAIL SALES'!$Q$10:$Q$7501,'FILL RATE MANDATORY STOCK'!E33,'DETAIL SALES'!$AB$10:$AB$7501,"No",'DETAIL SALES'!$C$10:$C$7501,"20")</f>
        <v>0</v>
      </c>
      <c r="AX33" s="316">
        <f>COUNTIFS('DETAIL SALES'!$Q$10:$Q$7501,'FILL RATE MANDATORY STOCK'!E33,'DETAIL SALES'!$AB$10:$AB$7501,"Full",'DETAIL SALES'!$C$10:$C$7501,"21")</f>
        <v>0</v>
      </c>
      <c r="AY33" s="316">
        <f>COUNTIFS('DETAIL SALES'!$Q$10:$Q$7501,'FILL RATE MANDATORY STOCK'!E33,'DETAIL SALES'!$AB$10:$AB$7501,"No",'DETAIL SALES'!$C$10:$C$7501,"21")</f>
        <v>0</v>
      </c>
      <c r="AZ33" s="149">
        <f>COUNTIFS('DETAIL SALES'!$Q$10:$Q$7501,'FILL RATE MANDATORY STOCK'!E33,'DETAIL SALES'!$AB$10:$AB$7501,"Full",'DETAIL SALES'!$C$10:$C$7501,"22")</f>
        <v>0</v>
      </c>
      <c r="BA33" s="149">
        <f>COUNTIFS('DETAIL SALES'!$Q$10:$Q$7501,'FILL RATE MANDATORY STOCK'!E33,'DETAIL SALES'!$AB$10:$AB$7501,"No",'DETAIL SALES'!$C$10:$C$7501,"22")</f>
        <v>0</v>
      </c>
      <c r="BB33" s="149">
        <f>COUNTIFS('DETAIL SALES'!$Q$10:$Q$7501,'FILL RATE MANDATORY STOCK'!E33,'DETAIL SALES'!$AB$10:$AB$7501,"Full",'DETAIL SALES'!$C$10:$C$7501,"23")</f>
        <v>0</v>
      </c>
      <c r="BC33" s="149">
        <f>COUNTIFS('DETAIL SALES'!$Q$10:$Q$7501,'FILL RATE MANDATORY STOCK'!E33,'DETAIL SALES'!$AB$10:$AB$7501,"No",'DETAIL SALES'!$C$10:$C$7501,"23")</f>
        <v>0</v>
      </c>
      <c r="BD33" s="149">
        <f>COUNTIFS('DETAIL SALES'!$Q$10:$Q$7501,'FILL RATE MANDATORY STOCK'!E33,'DETAIL SALES'!$AB$10:$AB$7501,"Full",'DETAIL SALES'!$C$10:$C$7501,"24")</f>
        <v>0</v>
      </c>
      <c r="BE33" s="149">
        <f>COUNTIFS('DETAIL SALES'!$Q$10:$Q$7501,'FILL RATE MANDATORY STOCK'!E33,'DETAIL SALES'!$AB$10:$AB$7501,"No",'DETAIL SALES'!$C$10:$C$7501,"24")</f>
        <v>0</v>
      </c>
      <c r="BF33" s="149">
        <f>COUNTIFS('DETAIL SALES'!$Q$10:$Q$7501,'FILL RATE MANDATORY STOCK'!E33,'DETAIL SALES'!$AB$10:$AB$7501,"Full",'DETAIL SALES'!$C$10:$C$7501,"25")</f>
        <v>0</v>
      </c>
      <c r="BG33" s="149">
        <f>COUNTIFS('DETAIL SALES'!$Q$10:$Q$7501,'FILL RATE MANDATORY STOCK'!E33,'DETAIL SALES'!$AB$10:$AB$7501,"No",'DETAIL SALES'!$C$10:$C$7501,"25")</f>
        <v>0</v>
      </c>
      <c r="BH33" s="149">
        <f>COUNTIFS('DETAIL SALES'!$Q$10:$Q$7501,'FILL RATE MANDATORY STOCK'!E33,'DETAIL SALES'!$AB$10:$AB$7501,"Full",'DETAIL SALES'!$C$10:$C$7501,"26")</f>
        <v>0</v>
      </c>
      <c r="BI33" s="149">
        <f>COUNTIFS('DETAIL SALES'!$Q$10:$Q$7501,'FILL RATE MANDATORY STOCK'!E33,'DETAIL SALES'!$AB$10:$AB$7501,"No",'DETAIL SALES'!$C$10:$C$7501,"26")</f>
        <v>0</v>
      </c>
      <c r="BJ33" s="149">
        <f>COUNTIFS('DETAIL SALES'!$Q$10:$Q$7501,'FILL RATE MANDATORY STOCK'!E33,'DETAIL SALES'!$AB$10:$AB$7501,"Full",'DETAIL SALES'!$C$10:$C$7501,"27")</f>
        <v>0</v>
      </c>
      <c r="BK33" s="149">
        <f>COUNTIFS('DETAIL SALES'!$Q$10:$Q$7501,'FILL RATE MANDATORY STOCK'!E33,'DETAIL SALES'!$AB$10:$AB$7501,"No",'DETAIL SALES'!$C$10:$C$7501,"27")</f>
        <v>0</v>
      </c>
      <c r="BL33" s="316">
        <f>COUNTIFS('DETAIL SALES'!$Q$10:$Q$7501,'FILL RATE MANDATORY STOCK'!E33,'DETAIL SALES'!$AB$10:$AB$7501,"Full",'DETAIL SALES'!$C$10:$C$7501,"28")</f>
        <v>0</v>
      </c>
      <c r="BM33" s="316">
        <f>COUNTIFS('DETAIL SALES'!$Q$10:$Q$7501,'FILL RATE MANDATORY STOCK'!E33,'DETAIL SALES'!$AB$10:$AB$7501,"No",'DETAIL SALES'!$C$10:$C$7501,"28")</f>
        <v>0</v>
      </c>
      <c r="BN33" s="149">
        <f>COUNTIFS('DETAIL SALES'!$Q$10:$Q$7501,'FILL RATE MANDATORY STOCK'!E33,'DETAIL SALES'!$AB$10:$AB$7501,"Full",'DETAIL SALES'!$C$10:$C$7501,"29")</f>
        <v>0</v>
      </c>
      <c r="BO33" s="149">
        <f>COUNTIFS('DETAIL SALES'!$Q$10:$Q$7501,'FILL RATE MANDATORY STOCK'!E33,'DETAIL SALES'!$AB$10:$AB$7501,"No",'DETAIL SALES'!$C$10:$C$7501,"29")</f>
        <v>0</v>
      </c>
      <c r="BP33" s="149">
        <f>COUNTIFS('DETAIL SALES'!$Q$10:$Q$7501,'FILL RATE MANDATORY STOCK'!E33,'DETAIL SALES'!$AB$10:$AB$7501,"Full",'DETAIL SALES'!$C$10:$C$7501,"30")</f>
        <v>0</v>
      </c>
      <c r="BQ33" s="149">
        <f>COUNTIFS('DETAIL SALES'!$Q$10:$Q$7501,'FILL RATE MANDATORY STOCK'!E33,'DETAIL SALES'!$AB$10:$AB$7501,"No",'DETAIL SALES'!$C$10:$C$7501,"30")</f>
        <v>0</v>
      </c>
      <c r="BR33" s="149">
        <f>COUNTIFS('DETAIL SALES'!$Q$10:$Q$7501,'FILL RATE MANDATORY STOCK'!\,'DETAIL SALES'!$AB$10:$AB$7501,"Full",'DETAIL SALES'!$C$10:$C$7501,"31")</f>
        <v>0</v>
      </c>
      <c r="BS33" s="153">
        <f>COUNTIFS('DETAIL SALES'!$Q$10:$Q$7501,'FILL RATE MANDATORY STOCK'!E33,'DETAIL SALES'!$AB$10:$AB$7501,"No",'DETAIL SALES'!$C$10:$C$7501,"31")</f>
        <v>0</v>
      </c>
      <c r="BT33" s="271">
        <f t="shared" si="4"/>
        <v>0</v>
      </c>
      <c r="BU33" s="150">
        <f t="shared" si="5"/>
        <v>0</v>
      </c>
      <c r="BV33" s="150">
        <f t="shared" si="6"/>
        <v>0</v>
      </c>
      <c r="BW33" s="272" t="e">
        <f t="shared" si="7"/>
        <v>#DIV/0!</v>
      </c>
    </row>
    <row r="34" spans="1:75">
      <c r="A34" s="781"/>
      <c r="B34" s="100">
        <f t="shared" si="9"/>
        <v>25</v>
      </c>
      <c r="C34" s="100" t="s">
        <v>300</v>
      </c>
      <c r="D34" s="103" t="s">
        <v>890</v>
      </c>
      <c r="E34" s="149"/>
      <c r="F34" s="169"/>
      <c r="G34" s="224">
        <v>20000</v>
      </c>
      <c r="H34" s="154">
        <v>1</v>
      </c>
      <c r="I34" s="153">
        <v>1.5</v>
      </c>
      <c r="J34" s="315">
        <f>COUNTIFS('DETAIL SALES'!$Q$10:$Q$7501,'FILL RATE MANDATORY STOCK'!E34,'DETAIL SALES'!$AB$10:$AB$7501,"Full",'DETAIL SALES'!$C$10:$C$7501,"1")</f>
        <v>0</v>
      </c>
      <c r="K34" s="316">
        <f>COUNTIFS('DETAIL SALES'!$Q$10:$Q$7501,'FILL RATE MANDATORY STOCK'!E34,'DETAIL SALES'!$AB$10:$AB$7501,"No",'DETAIL SALES'!$C$10:$C$7501,"1")</f>
        <v>0</v>
      </c>
      <c r="L34" s="149">
        <f>COUNTIFS('DETAIL SALES'!$Q$10:$Q$7501,'FILL RATE MANDATORY STOCK'!E34,'DETAIL SALES'!$AB$10:$AB$7501,"Full",'DETAIL SALES'!$C$10:$C$7501,"2")</f>
        <v>0</v>
      </c>
      <c r="M34" s="149">
        <f>COUNTIFS('DETAIL SALES'!$Q$10:$Q$7501,'FILL RATE MANDATORY STOCK'!E34,'DETAIL SALES'!$AB$10:$AB$7501,"No",'DETAIL SALES'!$C$10:$C$7501,"2")</f>
        <v>0</v>
      </c>
      <c r="N34" s="149">
        <f>COUNTIFS('DETAIL SALES'!$Q$10:$Q$7501,'FILL RATE MANDATORY STOCK'!E34,'DETAIL SALES'!$AB$10:$AB$7501,"Full",'DETAIL SALES'!$C$10:$C$7501,"3")</f>
        <v>0</v>
      </c>
      <c r="O34" s="149">
        <f>COUNTIFS('DETAIL SALES'!$Q$10:$Q$7501,'FILL RATE MANDATORY STOCK'!E34,'DETAIL SALES'!$AB$10:$AB$7501,"No",'DETAIL SALES'!$C$10:$C$7501,"3")</f>
        <v>0</v>
      </c>
      <c r="P34" s="149">
        <f>COUNTIFS('DETAIL SALES'!$Q$10:$Q$7501,'FILL RATE MANDATORY STOCK'!E34,'DETAIL SALES'!$AB$10:$AB$7501,"Full",'DETAIL SALES'!$C$10:$C$7501,"4")</f>
        <v>0</v>
      </c>
      <c r="Q34" s="149">
        <f>COUNTIFS('DETAIL SALES'!$Q$10:$Q$7501,'FILL RATE MANDATORY STOCK'!E34,'DETAIL SALES'!$AB$10:$AB$7501,"No",'DETAIL SALES'!$C$10:$C$7501,"4")</f>
        <v>0</v>
      </c>
      <c r="R34" s="149">
        <f>COUNTIFS('DETAIL SALES'!$Q$10:$Q$7501,'FILL RATE MANDATORY STOCK'!E34,'DETAIL SALES'!$AB$10:$AB$7501,"Full",'DETAIL SALES'!$C$10:$C$7501,"5")</f>
        <v>0</v>
      </c>
      <c r="S34" s="149">
        <f>COUNTIFS('DETAIL SALES'!$Q$10:$Q$7501,'FILL RATE MANDATORY STOCK'!E34,'DETAIL SALES'!$AB$10:$AB$7501,"No",'DETAIL SALES'!$C$10:$C$7501,"5")</f>
        <v>0</v>
      </c>
      <c r="T34" s="149">
        <f>COUNTIFS('DETAIL SALES'!$Q$10:$Q$7501,'FILL RATE MANDATORY STOCK'!E34,'DETAIL SALES'!$AB$10:$AB$7501,"Full",'DETAIL SALES'!$C$10:$C$7501,"6")</f>
        <v>0</v>
      </c>
      <c r="U34" s="149">
        <f>COUNTIFS('DETAIL SALES'!$Q$10:$Q$7501,'FILL RATE MANDATORY STOCK'!E34,'DETAIL SALES'!$AB$10:$AB$7501,"No",'DETAIL SALES'!$C$10:$C$7501,"6")</f>
        <v>0</v>
      </c>
      <c r="V34" s="316">
        <f>COUNTIFS('DETAIL SALES'!$Q$10:$Q$7501,'FILL RATE MANDATORY STOCK'!E34,'DETAIL SALES'!$AB$10:$AB$7501,"Full",'DETAIL SALES'!$C$10:$C$7501,"7")</f>
        <v>0</v>
      </c>
      <c r="W34" s="316">
        <f>COUNTIFS('DETAIL SALES'!$Q$10:$Q$7501,'FILL RATE MANDATORY STOCK'!E34,'DETAIL SALES'!$AB$10:$AB$7501,"No",'DETAIL SALES'!$C$10:$C$7501,"7")</f>
        <v>0</v>
      </c>
      <c r="X34" s="149">
        <f>COUNTIFS('DETAIL SALES'!$Q$10:$Q$7501,'FILL RATE MANDATORY STOCK'!E34,'DETAIL SALES'!$AB$10:$AB$7501,"Full",'DETAIL SALES'!$C$10:$C$7501,"8")</f>
        <v>0</v>
      </c>
      <c r="Y34" s="149">
        <f>COUNTIFS('DETAIL SALES'!$Q$10:$Q$7501,'FILL RATE MANDATORY STOCK'!E34,'DETAIL SALES'!$AB$10:$AB$7501,"No",'DETAIL SALES'!$C$10:$C$7501,"8")</f>
        <v>0</v>
      </c>
      <c r="Z34" s="149">
        <f>COUNTIFS('DETAIL SALES'!$Q$10:$Q$7501,'FILL RATE MANDATORY STOCK'!E34,'DETAIL SALES'!$AB$10:$AB$7501,"Full",'DETAIL SALES'!$C$10:$C$7501,"9")</f>
        <v>0</v>
      </c>
      <c r="AA34" s="149">
        <f>COUNTIFS('DETAIL SALES'!$Q$10:$Q$7501,'FILL RATE MANDATORY STOCK'!E34,'DETAIL SALES'!$AB$10:$AB$7501,"No",'DETAIL SALES'!$C$10:$C$7501,"9")</f>
        <v>0</v>
      </c>
      <c r="AB34" s="149">
        <f>COUNTIFS('DETAIL SALES'!$Q$10:$Q$7501,'FILL RATE MANDATORY STOCK'!E34,'DETAIL SALES'!$AB$10:$AB$7501,"Full",'DETAIL SALES'!$C$10:$C$7501,"10")</f>
        <v>0</v>
      </c>
      <c r="AC34" s="149">
        <f>COUNTIFS('DETAIL SALES'!$Q$10:$Q$7501,'FILL RATE MANDATORY STOCK'!E34,'DETAIL SALES'!$AB$10:$AB$7501,"No",'DETAIL SALES'!$C$10:$C$7501,"10")</f>
        <v>0</v>
      </c>
      <c r="AD34" s="149">
        <f>COUNTIFS('DETAIL SALES'!$Q$10:$Q$7501,'FILL RATE MANDATORY STOCK'!E34,'DETAIL SALES'!$AB$10:$AB$7501,"Full",'DETAIL SALES'!$C$10:$C$7501,"11")</f>
        <v>0</v>
      </c>
      <c r="AE34" s="149">
        <f>COUNTIFS('DETAIL SALES'!$Q$10:$Q$7501,'FILL RATE MANDATORY STOCK'!E34,'DETAIL SALES'!$AB$10:$AB$7501,"No",'DETAIL SALES'!$C$10:$C$7501,"11")</f>
        <v>0</v>
      </c>
      <c r="AF34" s="149">
        <f>COUNTIFS('DETAIL SALES'!$Q$10:$Q$7501,'FILL RATE MANDATORY STOCK'!E34,'DETAIL SALES'!$AB$10:$AB$7501,"Full",'DETAIL SALES'!$C$10:$C$7501,"12")</f>
        <v>0</v>
      </c>
      <c r="AG34" s="149">
        <f>COUNTIFS('DETAIL SALES'!$Q$10:$Q$7501,'FILL RATE MANDATORY STOCK'!E34,'DETAIL SALES'!$AB$10:$AB$7501,"No",'DETAIL SALES'!$C$10:$C$7501,"12")</f>
        <v>0</v>
      </c>
      <c r="AH34" s="149">
        <f>COUNTIFS('DETAIL SALES'!$Q$10:$Q$7501,'FILL RATE MANDATORY STOCK'!E34,'DETAIL SALES'!$AB$10:$AB$7501,"Full",'DETAIL SALES'!$C$10:$C$7501,"13")</f>
        <v>0</v>
      </c>
      <c r="AI34" s="149">
        <f>COUNTIFS('DETAIL SALES'!$Q$10:$Q$7501,'FILL RATE MANDATORY STOCK'!E34,'DETAIL SALES'!$AB$10:$AB$7501,"No",'DETAIL SALES'!$C$10:$C$7501,"13")</f>
        <v>0</v>
      </c>
      <c r="AJ34" s="316">
        <f>COUNTIFS('DETAIL SALES'!$Q$10:$Q$7501,'FILL RATE MANDATORY STOCK'!E34,'DETAIL SALES'!$AB$10:$AB$7501,"Full",'DETAIL SALES'!$C$10:$C$7501,"14")</f>
        <v>0</v>
      </c>
      <c r="AK34" s="316">
        <f>COUNTIFS('DETAIL SALES'!$Q$10:$Q$7501,'FILL RATE MANDATORY STOCK'!E34,'DETAIL SALES'!$AB$10:$AB$7501,"No",'DETAIL SALES'!$C$10:$C$7501,"14")</f>
        <v>0</v>
      </c>
      <c r="AL34" s="149">
        <f>COUNTIFS('DETAIL SALES'!$Q$10:$Q$7501,'FILL RATE MANDATORY STOCK'!E34,'DETAIL SALES'!$AB$10:$AB$7501,"Full",'DETAIL SALES'!$C$10:$C$7501,"15")</f>
        <v>0</v>
      </c>
      <c r="AM34" s="149">
        <f>COUNTIFS('DETAIL SALES'!$Q$10:$Q$7501,'FILL RATE MANDATORY STOCK'!E34,'DETAIL SALES'!$AB$10:$AB$7501,"No",'DETAIL SALES'!$C$10:$C$7501,"15")</f>
        <v>0</v>
      </c>
      <c r="AN34" s="149">
        <f>COUNTIFS('DETAIL SALES'!$Q$10:$Q$7501,'FILL RATE MANDATORY STOCK'!E34,'DETAIL SALES'!$AB$10:$AB$7501,"Full",'DETAIL SALES'!$C$10:$C$7501,"16")</f>
        <v>0</v>
      </c>
      <c r="AO34" s="149">
        <f>COUNTIFS('DETAIL SALES'!$Q$10:$Q$7501,'FILL RATE MANDATORY STOCK'!E34,'DETAIL SALES'!$AB$10:$AB$7501,"No",'DETAIL SALES'!$C$10:$C$7501,"16")</f>
        <v>0</v>
      </c>
      <c r="AP34" s="149">
        <f>COUNTIFS('DETAIL SALES'!$Q$10:$Q$7501,'FILL RATE MANDATORY STOCK'!E34,'DETAIL SALES'!$AB$10:$AB$7501,"Full",'DETAIL SALES'!$C$10:$C$7501,"17")</f>
        <v>0</v>
      </c>
      <c r="AQ34" s="149">
        <f>COUNTIFS('DETAIL SALES'!$Q$10:$Q$7501,'FILL RATE MANDATORY STOCK'!E34,'DETAIL SALES'!$AB$10:$AB$7501,"No",'DETAIL SALES'!$C$10:$C$7501,"17")</f>
        <v>0</v>
      </c>
      <c r="AR34" s="149">
        <f>COUNTIFS('DETAIL SALES'!$Q$10:$Q$7501,'FILL RATE MANDATORY STOCK'!E34,'DETAIL SALES'!$AB$10:$AB$7501,"Full",'DETAIL SALES'!$C$10:$C$7501,"18")</f>
        <v>0</v>
      </c>
      <c r="AS34" s="149">
        <f>COUNTIFS('DETAIL SALES'!$Q$10:$Q$7501,'FILL RATE MANDATORY STOCK'!E34,'DETAIL SALES'!$AB$10:$AB$7501,"No",'DETAIL SALES'!$C$10:$C$7501,"18")</f>
        <v>0</v>
      </c>
      <c r="AT34" s="149">
        <f>COUNTIFS('DETAIL SALES'!$Q$10:$Q$7501,'FILL RATE MANDATORY STOCK'!E34,'DETAIL SALES'!$AB$10:$AB$7501,"Full",'DETAIL SALES'!$C$10:$C$7501,"19")</f>
        <v>0</v>
      </c>
      <c r="AU34" s="149">
        <f>COUNTIFS('DETAIL SALES'!$Q$10:$Q$7501,'FILL RATE MANDATORY STOCK'!E34,'DETAIL SALES'!$AB$10:$AB$7501,"No",'DETAIL SALES'!$C$10:$C$7501,"19")</f>
        <v>0</v>
      </c>
      <c r="AV34" s="149">
        <f>COUNTIFS('DETAIL SALES'!$Q$10:$Q$7501,'FILL RATE MANDATORY STOCK'!E34,'DETAIL SALES'!$AB$10:$AB$7501,"Full",'DETAIL SALES'!$C$10:$C$7501,"20")</f>
        <v>0</v>
      </c>
      <c r="AW34" s="149">
        <f>COUNTIFS('DETAIL SALES'!$Q$10:$Q$7501,'FILL RATE MANDATORY STOCK'!E34,'DETAIL SALES'!$AB$10:$AB$7501,"No",'DETAIL SALES'!$C$10:$C$7501,"20")</f>
        <v>0</v>
      </c>
      <c r="AX34" s="316">
        <f>COUNTIFS('DETAIL SALES'!$Q$10:$Q$7501,'FILL RATE MANDATORY STOCK'!E34,'DETAIL SALES'!$AB$10:$AB$7501,"Full",'DETAIL SALES'!$C$10:$C$7501,"21")</f>
        <v>0</v>
      </c>
      <c r="AY34" s="316">
        <f>COUNTIFS('DETAIL SALES'!$Q$10:$Q$7501,'FILL RATE MANDATORY STOCK'!E34,'DETAIL SALES'!$AB$10:$AB$7501,"No",'DETAIL SALES'!$C$10:$C$7501,"21")</f>
        <v>0</v>
      </c>
      <c r="AZ34" s="149">
        <f>COUNTIFS('DETAIL SALES'!$Q$10:$Q$7501,'FILL RATE MANDATORY STOCK'!E34,'DETAIL SALES'!$AB$10:$AB$7501,"Full",'DETAIL SALES'!$C$10:$C$7501,"22")</f>
        <v>0</v>
      </c>
      <c r="BA34" s="149">
        <f>COUNTIFS('DETAIL SALES'!$Q$10:$Q$7501,'FILL RATE MANDATORY STOCK'!E34,'DETAIL SALES'!$AB$10:$AB$7501,"No",'DETAIL SALES'!$C$10:$C$7501,"22")</f>
        <v>0</v>
      </c>
      <c r="BB34" s="149">
        <f>COUNTIFS('DETAIL SALES'!$Q$10:$Q$7501,'FILL RATE MANDATORY STOCK'!E34,'DETAIL SALES'!$AB$10:$AB$7501,"Full",'DETAIL SALES'!$C$10:$C$7501,"23")</f>
        <v>0</v>
      </c>
      <c r="BC34" s="149">
        <f>COUNTIFS('DETAIL SALES'!$Q$10:$Q$7501,'FILL RATE MANDATORY STOCK'!E34,'DETAIL SALES'!$AB$10:$AB$7501,"No",'DETAIL SALES'!$C$10:$C$7501,"23")</f>
        <v>0</v>
      </c>
      <c r="BD34" s="149">
        <f>COUNTIFS('DETAIL SALES'!$Q$10:$Q$7501,'FILL RATE MANDATORY STOCK'!E34,'DETAIL SALES'!$AB$10:$AB$7501,"Full",'DETAIL SALES'!$C$10:$C$7501,"24")</f>
        <v>0</v>
      </c>
      <c r="BE34" s="149">
        <f>COUNTIFS('DETAIL SALES'!$Q$10:$Q$7501,'FILL RATE MANDATORY STOCK'!E34,'DETAIL SALES'!$AB$10:$AB$7501,"No",'DETAIL SALES'!$C$10:$C$7501,"24")</f>
        <v>0</v>
      </c>
      <c r="BF34" s="149">
        <f>COUNTIFS('DETAIL SALES'!$Q$10:$Q$7501,'FILL RATE MANDATORY STOCK'!E34,'DETAIL SALES'!$AB$10:$AB$7501,"Full",'DETAIL SALES'!$C$10:$C$7501,"25")</f>
        <v>0</v>
      </c>
      <c r="BG34" s="149">
        <f>COUNTIFS('DETAIL SALES'!$Q$10:$Q$7501,'FILL RATE MANDATORY STOCK'!E34,'DETAIL SALES'!$AB$10:$AB$7501,"No",'DETAIL SALES'!$C$10:$C$7501,"25")</f>
        <v>0</v>
      </c>
      <c r="BH34" s="149">
        <f>COUNTIFS('DETAIL SALES'!$Q$10:$Q$7501,'FILL RATE MANDATORY STOCK'!E34,'DETAIL SALES'!$AB$10:$AB$7501,"Full",'DETAIL SALES'!$C$10:$C$7501,"26")</f>
        <v>0</v>
      </c>
      <c r="BI34" s="149">
        <f>COUNTIFS('DETAIL SALES'!$Q$10:$Q$7501,'FILL RATE MANDATORY STOCK'!E34,'DETAIL SALES'!$AB$10:$AB$7501,"No",'DETAIL SALES'!$C$10:$C$7501,"26")</f>
        <v>0</v>
      </c>
      <c r="BJ34" s="149">
        <f>COUNTIFS('DETAIL SALES'!$Q$10:$Q$7501,'FILL RATE MANDATORY STOCK'!E34,'DETAIL SALES'!$AB$10:$AB$7501,"Full",'DETAIL SALES'!$C$10:$C$7501,"27")</f>
        <v>0</v>
      </c>
      <c r="BK34" s="149">
        <f>COUNTIFS('DETAIL SALES'!$Q$10:$Q$7501,'FILL RATE MANDATORY STOCK'!E34,'DETAIL SALES'!$AB$10:$AB$7501,"No",'DETAIL SALES'!$C$10:$C$7501,"27")</f>
        <v>0</v>
      </c>
      <c r="BL34" s="316">
        <f>COUNTIFS('DETAIL SALES'!$Q$10:$Q$7501,'FILL RATE MANDATORY STOCK'!E34,'DETAIL SALES'!$AB$10:$AB$7501,"Full",'DETAIL SALES'!$C$10:$C$7501,"28")</f>
        <v>0</v>
      </c>
      <c r="BM34" s="316">
        <f>COUNTIFS('DETAIL SALES'!$Q$10:$Q$7501,'FILL RATE MANDATORY STOCK'!E34,'DETAIL SALES'!$AB$10:$AB$7501,"No",'DETAIL SALES'!$C$10:$C$7501,"28")</f>
        <v>0</v>
      </c>
      <c r="BN34" s="149">
        <f>COUNTIFS('DETAIL SALES'!$Q$10:$Q$7501,'FILL RATE MANDATORY STOCK'!E34,'DETAIL SALES'!$AB$10:$AB$7501,"Full",'DETAIL SALES'!$C$10:$C$7501,"29")</f>
        <v>0</v>
      </c>
      <c r="BO34" s="149">
        <f>COUNTIFS('DETAIL SALES'!$Q$10:$Q$7501,'FILL RATE MANDATORY STOCK'!E34,'DETAIL SALES'!$AB$10:$AB$7501,"No",'DETAIL SALES'!$C$10:$C$7501,"29")</f>
        <v>0</v>
      </c>
      <c r="BP34" s="149">
        <f>COUNTIFS('DETAIL SALES'!$Q$10:$Q$7501,'FILL RATE MANDATORY STOCK'!E34,'DETAIL SALES'!$AB$10:$AB$7501,"Full",'DETAIL SALES'!$C$10:$C$7501,"30")</f>
        <v>0</v>
      </c>
      <c r="BQ34" s="149">
        <f>COUNTIFS('DETAIL SALES'!$Q$10:$Q$7501,'FILL RATE MANDATORY STOCK'!E34,'DETAIL SALES'!$AB$10:$AB$7501,"No",'DETAIL SALES'!$C$10:$C$7501,"30")</f>
        <v>0</v>
      </c>
      <c r="BR34" s="149">
        <f>COUNTIFS('DETAIL SALES'!$Q$10:$Q$7501,'FILL RATE MANDATORY STOCK'!\,'DETAIL SALES'!$AB$10:$AB$7501,"Full",'DETAIL SALES'!$C$10:$C$7501,"31")</f>
        <v>0</v>
      </c>
      <c r="BS34" s="153">
        <f>COUNTIFS('DETAIL SALES'!$Q$10:$Q$7501,'FILL RATE MANDATORY STOCK'!E34,'DETAIL SALES'!$AB$10:$AB$7501,"No",'DETAIL SALES'!$C$10:$C$7501,"31")</f>
        <v>0</v>
      </c>
      <c r="BT34" s="271">
        <f t="shared" si="4"/>
        <v>0</v>
      </c>
      <c r="BU34" s="150">
        <f t="shared" si="5"/>
        <v>0</v>
      </c>
      <c r="BV34" s="150">
        <f t="shared" si="6"/>
        <v>0</v>
      </c>
      <c r="BW34" s="272" t="e">
        <f t="shared" si="7"/>
        <v>#DIV/0!</v>
      </c>
    </row>
    <row r="35" spans="1:75">
      <c r="A35" s="781"/>
      <c r="B35" s="100">
        <f>MAX(B31:B34)+1</f>
        <v>26</v>
      </c>
      <c r="C35" s="100" t="s">
        <v>298</v>
      </c>
      <c r="D35" s="103" t="s">
        <v>890</v>
      </c>
      <c r="E35" s="149"/>
      <c r="F35" s="169"/>
      <c r="G35" s="224">
        <v>20000</v>
      </c>
      <c r="H35" s="154">
        <v>1</v>
      </c>
      <c r="I35" s="153">
        <v>4.833333333333333</v>
      </c>
      <c r="J35" s="315">
        <f>COUNTIFS('DETAIL SALES'!$Q$10:$Q$7501,'FILL RATE MANDATORY STOCK'!E35,'DETAIL SALES'!$AB$10:$AB$7501,"Full",'DETAIL SALES'!$C$10:$C$7501,"1")</f>
        <v>0</v>
      </c>
      <c r="K35" s="316">
        <f>COUNTIFS('DETAIL SALES'!$Q$10:$Q$7501,'FILL RATE MANDATORY STOCK'!E35,'DETAIL SALES'!$AB$10:$AB$7501,"No",'DETAIL SALES'!$C$10:$C$7501,"1")</f>
        <v>0</v>
      </c>
      <c r="L35" s="149">
        <f>COUNTIFS('DETAIL SALES'!$Q$10:$Q$7501,'FILL RATE MANDATORY STOCK'!E35,'DETAIL SALES'!$AB$10:$AB$7501,"Full",'DETAIL SALES'!$C$10:$C$7501,"2")</f>
        <v>0</v>
      </c>
      <c r="M35" s="149">
        <f>COUNTIFS('DETAIL SALES'!$Q$10:$Q$7501,'FILL RATE MANDATORY STOCK'!E35,'DETAIL SALES'!$AB$10:$AB$7501,"No",'DETAIL SALES'!$C$10:$C$7501,"2")</f>
        <v>0</v>
      </c>
      <c r="N35" s="149">
        <f>COUNTIFS('DETAIL SALES'!$Q$10:$Q$7501,'FILL RATE MANDATORY STOCK'!E35,'DETAIL SALES'!$AB$10:$AB$7501,"Full",'DETAIL SALES'!$C$10:$C$7501,"3")</f>
        <v>0</v>
      </c>
      <c r="O35" s="149">
        <f>COUNTIFS('DETAIL SALES'!$Q$10:$Q$7501,'FILL RATE MANDATORY STOCK'!E35,'DETAIL SALES'!$AB$10:$AB$7501,"No",'DETAIL SALES'!$C$10:$C$7501,"3")</f>
        <v>0</v>
      </c>
      <c r="P35" s="149">
        <f>COUNTIFS('DETAIL SALES'!$Q$10:$Q$7501,'FILL RATE MANDATORY STOCK'!E35,'DETAIL SALES'!$AB$10:$AB$7501,"Full",'DETAIL SALES'!$C$10:$C$7501,"4")</f>
        <v>0</v>
      </c>
      <c r="Q35" s="149">
        <f>COUNTIFS('DETAIL SALES'!$Q$10:$Q$7501,'FILL RATE MANDATORY STOCK'!E35,'DETAIL SALES'!$AB$10:$AB$7501,"No",'DETAIL SALES'!$C$10:$C$7501,"4")</f>
        <v>0</v>
      </c>
      <c r="R35" s="149">
        <f>COUNTIFS('DETAIL SALES'!$Q$10:$Q$7501,'FILL RATE MANDATORY STOCK'!E35,'DETAIL SALES'!$AB$10:$AB$7501,"Full",'DETAIL SALES'!$C$10:$C$7501,"5")</f>
        <v>0</v>
      </c>
      <c r="S35" s="149">
        <f>COUNTIFS('DETAIL SALES'!$Q$10:$Q$7501,'FILL RATE MANDATORY STOCK'!E35,'DETAIL SALES'!$AB$10:$AB$7501,"No",'DETAIL SALES'!$C$10:$C$7501,"5")</f>
        <v>0</v>
      </c>
      <c r="T35" s="149">
        <f>COUNTIFS('DETAIL SALES'!$Q$10:$Q$7501,'FILL RATE MANDATORY STOCK'!E35,'DETAIL SALES'!$AB$10:$AB$7501,"Full",'DETAIL SALES'!$C$10:$C$7501,"6")</f>
        <v>0</v>
      </c>
      <c r="U35" s="149">
        <f>COUNTIFS('DETAIL SALES'!$Q$10:$Q$7501,'FILL RATE MANDATORY STOCK'!E35,'DETAIL SALES'!$AB$10:$AB$7501,"No",'DETAIL SALES'!$C$10:$C$7501,"6")</f>
        <v>0</v>
      </c>
      <c r="V35" s="316">
        <f>COUNTIFS('DETAIL SALES'!$Q$10:$Q$7501,'FILL RATE MANDATORY STOCK'!E35,'DETAIL SALES'!$AB$10:$AB$7501,"Full",'DETAIL SALES'!$C$10:$C$7501,"7")</f>
        <v>0</v>
      </c>
      <c r="W35" s="316">
        <f>COUNTIFS('DETAIL SALES'!$Q$10:$Q$7501,'FILL RATE MANDATORY STOCK'!E35,'DETAIL SALES'!$AB$10:$AB$7501,"No",'DETAIL SALES'!$C$10:$C$7501,"7")</f>
        <v>0</v>
      </c>
      <c r="X35" s="149">
        <f>COUNTIFS('DETAIL SALES'!$Q$10:$Q$7501,'FILL RATE MANDATORY STOCK'!E35,'DETAIL SALES'!$AB$10:$AB$7501,"Full",'DETAIL SALES'!$C$10:$C$7501,"8")</f>
        <v>0</v>
      </c>
      <c r="Y35" s="149">
        <f>COUNTIFS('DETAIL SALES'!$Q$10:$Q$7501,'FILL RATE MANDATORY STOCK'!E35,'DETAIL SALES'!$AB$10:$AB$7501,"No",'DETAIL SALES'!$C$10:$C$7501,"8")</f>
        <v>0</v>
      </c>
      <c r="Z35" s="149">
        <f>COUNTIFS('DETAIL SALES'!$Q$10:$Q$7501,'FILL RATE MANDATORY STOCK'!E35,'DETAIL SALES'!$AB$10:$AB$7501,"Full",'DETAIL SALES'!$C$10:$C$7501,"9")</f>
        <v>0</v>
      </c>
      <c r="AA35" s="149">
        <f>COUNTIFS('DETAIL SALES'!$Q$10:$Q$7501,'FILL RATE MANDATORY STOCK'!E35,'DETAIL SALES'!$AB$10:$AB$7501,"No",'DETAIL SALES'!$C$10:$C$7501,"9")</f>
        <v>0</v>
      </c>
      <c r="AB35" s="149">
        <f>COUNTIFS('DETAIL SALES'!$Q$10:$Q$7501,'FILL RATE MANDATORY STOCK'!E35,'DETAIL SALES'!$AB$10:$AB$7501,"Full",'DETAIL SALES'!$C$10:$C$7501,"10")</f>
        <v>0</v>
      </c>
      <c r="AC35" s="149">
        <f>COUNTIFS('DETAIL SALES'!$Q$10:$Q$7501,'FILL RATE MANDATORY STOCK'!E35,'DETAIL SALES'!$AB$10:$AB$7501,"No",'DETAIL SALES'!$C$10:$C$7501,"10")</f>
        <v>0</v>
      </c>
      <c r="AD35" s="149">
        <f>COUNTIFS('DETAIL SALES'!$Q$10:$Q$7501,'FILL RATE MANDATORY STOCK'!E35,'DETAIL SALES'!$AB$10:$AB$7501,"Full",'DETAIL SALES'!$C$10:$C$7501,"11")</f>
        <v>0</v>
      </c>
      <c r="AE35" s="149">
        <f>COUNTIFS('DETAIL SALES'!$Q$10:$Q$7501,'FILL RATE MANDATORY STOCK'!E35,'DETAIL SALES'!$AB$10:$AB$7501,"No",'DETAIL SALES'!$C$10:$C$7501,"11")</f>
        <v>0</v>
      </c>
      <c r="AF35" s="149">
        <f>COUNTIFS('DETAIL SALES'!$Q$10:$Q$7501,'FILL RATE MANDATORY STOCK'!E35,'DETAIL SALES'!$AB$10:$AB$7501,"Full",'DETAIL SALES'!$C$10:$C$7501,"12")</f>
        <v>0</v>
      </c>
      <c r="AG35" s="149">
        <f>COUNTIFS('DETAIL SALES'!$Q$10:$Q$7501,'FILL RATE MANDATORY STOCK'!E35,'DETAIL SALES'!$AB$10:$AB$7501,"No",'DETAIL SALES'!$C$10:$C$7501,"12")</f>
        <v>0</v>
      </c>
      <c r="AH35" s="149">
        <f>COUNTIFS('DETAIL SALES'!$Q$10:$Q$7501,'FILL RATE MANDATORY STOCK'!E35,'DETAIL SALES'!$AB$10:$AB$7501,"Full",'DETAIL SALES'!$C$10:$C$7501,"13")</f>
        <v>0</v>
      </c>
      <c r="AI35" s="149">
        <f>COUNTIFS('DETAIL SALES'!$Q$10:$Q$7501,'FILL RATE MANDATORY STOCK'!E35,'DETAIL SALES'!$AB$10:$AB$7501,"No",'DETAIL SALES'!$C$10:$C$7501,"13")</f>
        <v>0</v>
      </c>
      <c r="AJ35" s="316">
        <f>COUNTIFS('DETAIL SALES'!$Q$10:$Q$7501,'FILL RATE MANDATORY STOCK'!E35,'DETAIL SALES'!$AB$10:$AB$7501,"Full",'DETAIL SALES'!$C$10:$C$7501,"14")</f>
        <v>0</v>
      </c>
      <c r="AK35" s="316">
        <f>COUNTIFS('DETAIL SALES'!$Q$10:$Q$7501,'FILL RATE MANDATORY STOCK'!E35,'DETAIL SALES'!$AB$10:$AB$7501,"No",'DETAIL SALES'!$C$10:$C$7501,"14")</f>
        <v>0</v>
      </c>
      <c r="AL35" s="149">
        <f>COUNTIFS('DETAIL SALES'!$Q$10:$Q$7501,'FILL RATE MANDATORY STOCK'!E35,'DETAIL SALES'!$AB$10:$AB$7501,"Full",'DETAIL SALES'!$C$10:$C$7501,"15")</f>
        <v>0</v>
      </c>
      <c r="AM35" s="149">
        <f>COUNTIFS('DETAIL SALES'!$Q$10:$Q$7501,'FILL RATE MANDATORY STOCK'!E35,'DETAIL SALES'!$AB$10:$AB$7501,"No",'DETAIL SALES'!$C$10:$C$7501,"15")</f>
        <v>0</v>
      </c>
      <c r="AN35" s="149">
        <f>COUNTIFS('DETAIL SALES'!$Q$10:$Q$7501,'FILL RATE MANDATORY STOCK'!E35,'DETAIL SALES'!$AB$10:$AB$7501,"Full",'DETAIL SALES'!$C$10:$C$7501,"16")</f>
        <v>0</v>
      </c>
      <c r="AO35" s="149">
        <f>COUNTIFS('DETAIL SALES'!$Q$10:$Q$7501,'FILL RATE MANDATORY STOCK'!E35,'DETAIL SALES'!$AB$10:$AB$7501,"No",'DETAIL SALES'!$C$10:$C$7501,"16")</f>
        <v>0</v>
      </c>
      <c r="AP35" s="149">
        <f>COUNTIFS('DETAIL SALES'!$Q$10:$Q$7501,'FILL RATE MANDATORY STOCK'!E35,'DETAIL SALES'!$AB$10:$AB$7501,"Full",'DETAIL SALES'!$C$10:$C$7501,"17")</f>
        <v>0</v>
      </c>
      <c r="AQ35" s="149">
        <f>COUNTIFS('DETAIL SALES'!$Q$10:$Q$7501,'FILL RATE MANDATORY STOCK'!E35,'DETAIL SALES'!$AB$10:$AB$7501,"No",'DETAIL SALES'!$C$10:$C$7501,"17")</f>
        <v>0</v>
      </c>
      <c r="AR35" s="149">
        <f>COUNTIFS('DETAIL SALES'!$Q$10:$Q$7501,'FILL RATE MANDATORY STOCK'!E35,'DETAIL SALES'!$AB$10:$AB$7501,"Full",'DETAIL SALES'!$C$10:$C$7501,"18")</f>
        <v>0</v>
      </c>
      <c r="AS35" s="149">
        <f>COUNTIFS('DETAIL SALES'!$Q$10:$Q$7501,'FILL RATE MANDATORY STOCK'!E35,'DETAIL SALES'!$AB$10:$AB$7501,"No",'DETAIL SALES'!$C$10:$C$7501,"18")</f>
        <v>0</v>
      </c>
      <c r="AT35" s="149">
        <f>COUNTIFS('DETAIL SALES'!$Q$10:$Q$7501,'FILL RATE MANDATORY STOCK'!E35,'DETAIL SALES'!$AB$10:$AB$7501,"Full",'DETAIL SALES'!$C$10:$C$7501,"19")</f>
        <v>0</v>
      </c>
      <c r="AU35" s="149">
        <f>COUNTIFS('DETAIL SALES'!$Q$10:$Q$7501,'FILL RATE MANDATORY STOCK'!E35,'DETAIL SALES'!$AB$10:$AB$7501,"No",'DETAIL SALES'!$C$10:$C$7501,"19")</f>
        <v>0</v>
      </c>
      <c r="AV35" s="149">
        <f>COUNTIFS('DETAIL SALES'!$Q$10:$Q$7501,'FILL RATE MANDATORY STOCK'!E35,'DETAIL SALES'!$AB$10:$AB$7501,"Full",'DETAIL SALES'!$C$10:$C$7501,"20")</f>
        <v>0</v>
      </c>
      <c r="AW35" s="149">
        <f>COUNTIFS('DETAIL SALES'!$Q$10:$Q$7501,'FILL RATE MANDATORY STOCK'!E35,'DETAIL SALES'!$AB$10:$AB$7501,"No",'DETAIL SALES'!$C$10:$C$7501,"20")</f>
        <v>0</v>
      </c>
      <c r="AX35" s="316">
        <f>COUNTIFS('DETAIL SALES'!$Q$10:$Q$7501,'FILL RATE MANDATORY STOCK'!E35,'DETAIL SALES'!$AB$10:$AB$7501,"Full",'DETAIL SALES'!$C$10:$C$7501,"21")</f>
        <v>0</v>
      </c>
      <c r="AY35" s="316">
        <f>COUNTIFS('DETAIL SALES'!$Q$10:$Q$7501,'FILL RATE MANDATORY STOCK'!E35,'DETAIL SALES'!$AB$10:$AB$7501,"No",'DETAIL SALES'!$C$10:$C$7501,"21")</f>
        <v>0</v>
      </c>
      <c r="AZ35" s="149">
        <f>COUNTIFS('DETAIL SALES'!$Q$10:$Q$7501,'FILL RATE MANDATORY STOCK'!E35,'DETAIL SALES'!$AB$10:$AB$7501,"Full",'DETAIL SALES'!$C$10:$C$7501,"22")</f>
        <v>0</v>
      </c>
      <c r="BA35" s="149">
        <f>COUNTIFS('DETAIL SALES'!$Q$10:$Q$7501,'FILL RATE MANDATORY STOCK'!E35,'DETAIL SALES'!$AB$10:$AB$7501,"No",'DETAIL SALES'!$C$10:$C$7501,"22")</f>
        <v>0</v>
      </c>
      <c r="BB35" s="149">
        <f>COUNTIFS('DETAIL SALES'!$Q$10:$Q$7501,'FILL RATE MANDATORY STOCK'!E35,'DETAIL SALES'!$AB$10:$AB$7501,"Full",'DETAIL SALES'!$C$10:$C$7501,"23")</f>
        <v>0</v>
      </c>
      <c r="BC35" s="149">
        <f>COUNTIFS('DETAIL SALES'!$Q$10:$Q$7501,'FILL RATE MANDATORY STOCK'!E35,'DETAIL SALES'!$AB$10:$AB$7501,"No",'DETAIL SALES'!$C$10:$C$7501,"23")</f>
        <v>0</v>
      </c>
      <c r="BD35" s="149">
        <f>COUNTIFS('DETAIL SALES'!$Q$10:$Q$7501,'FILL RATE MANDATORY STOCK'!E35,'DETAIL SALES'!$AB$10:$AB$7501,"Full",'DETAIL SALES'!$C$10:$C$7501,"24")</f>
        <v>0</v>
      </c>
      <c r="BE35" s="149">
        <f>COUNTIFS('DETAIL SALES'!$Q$10:$Q$7501,'FILL RATE MANDATORY STOCK'!E35,'DETAIL SALES'!$AB$10:$AB$7501,"No",'DETAIL SALES'!$C$10:$C$7501,"24")</f>
        <v>0</v>
      </c>
      <c r="BF35" s="149">
        <f>COUNTIFS('DETAIL SALES'!$Q$10:$Q$7501,'FILL RATE MANDATORY STOCK'!E35,'DETAIL SALES'!$AB$10:$AB$7501,"Full",'DETAIL SALES'!$C$10:$C$7501,"25")</f>
        <v>0</v>
      </c>
      <c r="BG35" s="149">
        <f>COUNTIFS('DETAIL SALES'!$Q$10:$Q$7501,'FILL RATE MANDATORY STOCK'!E35,'DETAIL SALES'!$AB$10:$AB$7501,"No",'DETAIL SALES'!$C$10:$C$7501,"25")</f>
        <v>0</v>
      </c>
      <c r="BH35" s="149">
        <f>COUNTIFS('DETAIL SALES'!$Q$10:$Q$7501,'FILL RATE MANDATORY STOCK'!E35,'DETAIL SALES'!$AB$10:$AB$7501,"Full",'DETAIL SALES'!$C$10:$C$7501,"26")</f>
        <v>0</v>
      </c>
      <c r="BI35" s="149">
        <f>COUNTIFS('DETAIL SALES'!$Q$10:$Q$7501,'FILL RATE MANDATORY STOCK'!E35,'DETAIL SALES'!$AB$10:$AB$7501,"No",'DETAIL SALES'!$C$10:$C$7501,"26")</f>
        <v>0</v>
      </c>
      <c r="BJ35" s="149">
        <f>COUNTIFS('DETAIL SALES'!$Q$10:$Q$7501,'FILL RATE MANDATORY STOCK'!E35,'DETAIL SALES'!$AB$10:$AB$7501,"Full",'DETAIL SALES'!$C$10:$C$7501,"27")</f>
        <v>0</v>
      </c>
      <c r="BK35" s="149">
        <f>COUNTIFS('DETAIL SALES'!$Q$10:$Q$7501,'FILL RATE MANDATORY STOCK'!E35,'DETAIL SALES'!$AB$10:$AB$7501,"No",'DETAIL SALES'!$C$10:$C$7501,"27")</f>
        <v>0</v>
      </c>
      <c r="BL35" s="316">
        <f>COUNTIFS('DETAIL SALES'!$Q$10:$Q$7501,'FILL RATE MANDATORY STOCK'!E35,'DETAIL SALES'!$AB$10:$AB$7501,"Full",'DETAIL SALES'!$C$10:$C$7501,"28")</f>
        <v>0</v>
      </c>
      <c r="BM35" s="316">
        <f>COUNTIFS('DETAIL SALES'!$Q$10:$Q$7501,'FILL RATE MANDATORY STOCK'!E35,'DETAIL SALES'!$AB$10:$AB$7501,"No",'DETAIL SALES'!$C$10:$C$7501,"28")</f>
        <v>0</v>
      </c>
      <c r="BN35" s="149">
        <f>COUNTIFS('DETAIL SALES'!$Q$10:$Q$7501,'FILL RATE MANDATORY STOCK'!E35,'DETAIL SALES'!$AB$10:$AB$7501,"Full",'DETAIL SALES'!$C$10:$C$7501,"29")</f>
        <v>0</v>
      </c>
      <c r="BO35" s="149">
        <f>COUNTIFS('DETAIL SALES'!$Q$10:$Q$7501,'FILL RATE MANDATORY STOCK'!E35,'DETAIL SALES'!$AB$10:$AB$7501,"No",'DETAIL SALES'!$C$10:$C$7501,"29")</f>
        <v>0</v>
      </c>
      <c r="BP35" s="149">
        <f>COUNTIFS('DETAIL SALES'!$Q$10:$Q$7501,'FILL RATE MANDATORY STOCK'!E35,'DETAIL SALES'!$AB$10:$AB$7501,"Full",'DETAIL SALES'!$C$10:$C$7501,"30")</f>
        <v>0</v>
      </c>
      <c r="BQ35" s="149">
        <f>COUNTIFS('DETAIL SALES'!$Q$10:$Q$7501,'FILL RATE MANDATORY STOCK'!E35,'DETAIL SALES'!$AB$10:$AB$7501,"No",'DETAIL SALES'!$C$10:$C$7501,"30")</f>
        <v>0</v>
      </c>
      <c r="BR35" s="149">
        <f>COUNTIFS('DETAIL SALES'!$Q$10:$Q$7501,'FILL RATE MANDATORY STOCK'!\,'DETAIL SALES'!$AB$10:$AB$7501,"Full",'DETAIL SALES'!$C$10:$C$7501,"31")</f>
        <v>0</v>
      </c>
      <c r="BS35" s="153">
        <f>COUNTIFS('DETAIL SALES'!$Q$10:$Q$7501,'FILL RATE MANDATORY STOCK'!E35,'DETAIL SALES'!$AB$10:$AB$7501,"No",'DETAIL SALES'!$C$10:$C$7501,"31")</f>
        <v>0</v>
      </c>
      <c r="BT35" s="271">
        <f t="shared" si="4"/>
        <v>0</v>
      </c>
      <c r="BU35" s="150">
        <f t="shared" si="5"/>
        <v>0</v>
      </c>
      <c r="BV35" s="150">
        <f t="shared" si="6"/>
        <v>0</v>
      </c>
      <c r="BW35" s="272" t="e">
        <f t="shared" si="7"/>
        <v>#DIV/0!</v>
      </c>
    </row>
    <row r="36" spans="1:75">
      <c r="A36" s="781"/>
      <c r="B36" s="100">
        <f>MAX(B32:B35)+1</f>
        <v>27</v>
      </c>
      <c r="C36" s="100" t="s">
        <v>307</v>
      </c>
      <c r="D36" s="103" t="s">
        <v>890</v>
      </c>
      <c r="E36" s="149"/>
      <c r="F36" s="169"/>
      <c r="G36" s="224">
        <v>50000</v>
      </c>
      <c r="H36" s="153">
        <v>1</v>
      </c>
      <c r="I36" s="153">
        <v>0.33333333333333331</v>
      </c>
      <c r="J36" s="315">
        <f>COUNTIFS('DETAIL SALES'!$Q$10:$Q$7501,'FILL RATE MANDATORY STOCK'!E36,'DETAIL SALES'!$AB$10:$AB$7501,"Full",'DETAIL SALES'!$C$10:$C$7501,"1")</f>
        <v>0</v>
      </c>
      <c r="K36" s="316">
        <f>COUNTIFS('DETAIL SALES'!$Q$10:$Q$7501,'FILL RATE MANDATORY STOCK'!E36,'DETAIL SALES'!$AB$10:$AB$7501,"No",'DETAIL SALES'!$C$10:$C$7501,"1")</f>
        <v>0</v>
      </c>
      <c r="L36" s="149">
        <f>COUNTIFS('DETAIL SALES'!$Q$10:$Q$7501,'FILL RATE MANDATORY STOCK'!E36,'DETAIL SALES'!$AB$10:$AB$7501,"Full",'DETAIL SALES'!$C$10:$C$7501,"2")</f>
        <v>0</v>
      </c>
      <c r="M36" s="149">
        <f>COUNTIFS('DETAIL SALES'!$Q$10:$Q$7501,'FILL RATE MANDATORY STOCK'!E36,'DETAIL SALES'!$AB$10:$AB$7501,"No",'DETAIL SALES'!$C$10:$C$7501,"2")</f>
        <v>0</v>
      </c>
      <c r="N36" s="149">
        <f>COUNTIFS('DETAIL SALES'!$Q$10:$Q$7501,'FILL RATE MANDATORY STOCK'!E36,'DETAIL SALES'!$AB$10:$AB$7501,"Full",'DETAIL SALES'!$C$10:$C$7501,"3")</f>
        <v>0</v>
      </c>
      <c r="O36" s="149">
        <f>COUNTIFS('DETAIL SALES'!$Q$10:$Q$7501,'FILL RATE MANDATORY STOCK'!E36,'DETAIL SALES'!$AB$10:$AB$7501,"No",'DETAIL SALES'!$C$10:$C$7501,"3")</f>
        <v>0</v>
      </c>
      <c r="P36" s="149">
        <f>COUNTIFS('DETAIL SALES'!$Q$10:$Q$7501,'FILL RATE MANDATORY STOCK'!E36,'DETAIL SALES'!$AB$10:$AB$7501,"Full",'DETAIL SALES'!$C$10:$C$7501,"4")</f>
        <v>0</v>
      </c>
      <c r="Q36" s="149">
        <f>COUNTIFS('DETAIL SALES'!$Q$10:$Q$7501,'FILL RATE MANDATORY STOCK'!E36,'DETAIL SALES'!$AB$10:$AB$7501,"No",'DETAIL SALES'!$C$10:$C$7501,"4")</f>
        <v>0</v>
      </c>
      <c r="R36" s="149">
        <f>COUNTIFS('DETAIL SALES'!$Q$10:$Q$7501,'FILL RATE MANDATORY STOCK'!E36,'DETAIL SALES'!$AB$10:$AB$7501,"Full",'DETAIL SALES'!$C$10:$C$7501,"5")</f>
        <v>0</v>
      </c>
      <c r="S36" s="149">
        <f>COUNTIFS('DETAIL SALES'!$Q$10:$Q$7501,'FILL RATE MANDATORY STOCK'!E36,'DETAIL SALES'!$AB$10:$AB$7501,"No",'DETAIL SALES'!$C$10:$C$7501,"5")</f>
        <v>0</v>
      </c>
      <c r="T36" s="149">
        <f>COUNTIFS('DETAIL SALES'!$Q$10:$Q$7501,'FILL RATE MANDATORY STOCK'!E36,'DETAIL SALES'!$AB$10:$AB$7501,"Full",'DETAIL SALES'!$C$10:$C$7501,"6")</f>
        <v>0</v>
      </c>
      <c r="U36" s="149">
        <f>COUNTIFS('DETAIL SALES'!$Q$10:$Q$7501,'FILL RATE MANDATORY STOCK'!E36,'DETAIL SALES'!$AB$10:$AB$7501,"No",'DETAIL SALES'!$C$10:$C$7501,"6")</f>
        <v>0</v>
      </c>
      <c r="V36" s="316">
        <f>COUNTIFS('DETAIL SALES'!$Q$10:$Q$7501,'FILL RATE MANDATORY STOCK'!E36,'DETAIL SALES'!$AB$10:$AB$7501,"Full",'DETAIL SALES'!$C$10:$C$7501,"7")</f>
        <v>0</v>
      </c>
      <c r="W36" s="316">
        <f>COUNTIFS('DETAIL SALES'!$Q$10:$Q$7501,'FILL RATE MANDATORY STOCK'!E36,'DETAIL SALES'!$AB$10:$AB$7501,"No",'DETAIL SALES'!$C$10:$C$7501,"7")</f>
        <v>0</v>
      </c>
      <c r="X36" s="149">
        <f>COUNTIFS('DETAIL SALES'!$Q$10:$Q$7501,'FILL RATE MANDATORY STOCK'!E36,'DETAIL SALES'!$AB$10:$AB$7501,"Full",'DETAIL SALES'!$C$10:$C$7501,"8")</f>
        <v>0</v>
      </c>
      <c r="Y36" s="149">
        <f>COUNTIFS('DETAIL SALES'!$Q$10:$Q$7501,'FILL RATE MANDATORY STOCK'!E36,'DETAIL SALES'!$AB$10:$AB$7501,"No",'DETAIL SALES'!$C$10:$C$7501,"8")</f>
        <v>0</v>
      </c>
      <c r="Z36" s="149">
        <f>COUNTIFS('DETAIL SALES'!$Q$10:$Q$7501,'FILL RATE MANDATORY STOCK'!E36,'DETAIL SALES'!$AB$10:$AB$7501,"Full",'DETAIL SALES'!$C$10:$C$7501,"9")</f>
        <v>0</v>
      </c>
      <c r="AA36" s="149">
        <f>COUNTIFS('DETAIL SALES'!$Q$10:$Q$7501,'FILL RATE MANDATORY STOCK'!E36,'DETAIL SALES'!$AB$10:$AB$7501,"No",'DETAIL SALES'!$C$10:$C$7501,"9")</f>
        <v>0</v>
      </c>
      <c r="AB36" s="149">
        <f>COUNTIFS('DETAIL SALES'!$Q$10:$Q$7501,'FILL RATE MANDATORY STOCK'!E36,'DETAIL SALES'!$AB$10:$AB$7501,"Full",'DETAIL SALES'!$C$10:$C$7501,"10")</f>
        <v>0</v>
      </c>
      <c r="AC36" s="149">
        <f>COUNTIFS('DETAIL SALES'!$Q$10:$Q$7501,'FILL RATE MANDATORY STOCK'!E36,'DETAIL SALES'!$AB$10:$AB$7501,"No",'DETAIL SALES'!$C$10:$C$7501,"10")</f>
        <v>0</v>
      </c>
      <c r="AD36" s="149">
        <f>COUNTIFS('DETAIL SALES'!$Q$10:$Q$7501,'FILL RATE MANDATORY STOCK'!E36,'DETAIL SALES'!$AB$10:$AB$7501,"Full",'DETAIL SALES'!$C$10:$C$7501,"11")</f>
        <v>0</v>
      </c>
      <c r="AE36" s="149">
        <f>COUNTIFS('DETAIL SALES'!$Q$10:$Q$7501,'FILL RATE MANDATORY STOCK'!E36,'DETAIL SALES'!$AB$10:$AB$7501,"No",'DETAIL SALES'!$C$10:$C$7501,"11")</f>
        <v>0</v>
      </c>
      <c r="AF36" s="149">
        <f>COUNTIFS('DETAIL SALES'!$Q$10:$Q$7501,'FILL RATE MANDATORY STOCK'!E36,'DETAIL SALES'!$AB$10:$AB$7501,"Full",'DETAIL SALES'!$C$10:$C$7501,"12")</f>
        <v>0</v>
      </c>
      <c r="AG36" s="149">
        <f>COUNTIFS('DETAIL SALES'!$Q$10:$Q$7501,'FILL RATE MANDATORY STOCK'!E36,'DETAIL SALES'!$AB$10:$AB$7501,"No",'DETAIL SALES'!$C$10:$C$7501,"12")</f>
        <v>0</v>
      </c>
      <c r="AH36" s="149">
        <f>COUNTIFS('DETAIL SALES'!$Q$10:$Q$7501,'FILL RATE MANDATORY STOCK'!E36,'DETAIL SALES'!$AB$10:$AB$7501,"Full",'DETAIL SALES'!$C$10:$C$7501,"13")</f>
        <v>0</v>
      </c>
      <c r="AI36" s="149">
        <f>COUNTIFS('DETAIL SALES'!$Q$10:$Q$7501,'FILL RATE MANDATORY STOCK'!E36,'DETAIL SALES'!$AB$10:$AB$7501,"No",'DETAIL SALES'!$C$10:$C$7501,"13")</f>
        <v>0</v>
      </c>
      <c r="AJ36" s="316">
        <f>COUNTIFS('DETAIL SALES'!$Q$10:$Q$7501,'FILL RATE MANDATORY STOCK'!E36,'DETAIL SALES'!$AB$10:$AB$7501,"Full",'DETAIL SALES'!$C$10:$C$7501,"14")</f>
        <v>0</v>
      </c>
      <c r="AK36" s="316">
        <f>COUNTIFS('DETAIL SALES'!$Q$10:$Q$7501,'FILL RATE MANDATORY STOCK'!E36,'DETAIL SALES'!$AB$10:$AB$7501,"No",'DETAIL SALES'!$C$10:$C$7501,"14")</f>
        <v>0</v>
      </c>
      <c r="AL36" s="149">
        <f>COUNTIFS('DETAIL SALES'!$Q$10:$Q$7501,'FILL RATE MANDATORY STOCK'!E36,'DETAIL SALES'!$AB$10:$AB$7501,"Full",'DETAIL SALES'!$C$10:$C$7501,"15")</f>
        <v>0</v>
      </c>
      <c r="AM36" s="149">
        <f>COUNTIFS('DETAIL SALES'!$Q$10:$Q$7501,'FILL RATE MANDATORY STOCK'!E36,'DETAIL SALES'!$AB$10:$AB$7501,"No",'DETAIL SALES'!$C$10:$C$7501,"15")</f>
        <v>0</v>
      </c>
      <c r="AN36" s="149">
        <f>COUNTIFS('DETAIL SALES'!$Q$10:$Q$7501,'FILL RATE MANDATORY STOCK'!E36,'DETAIL SALES'!$AB$10:$AB$7501,"Full",'DETAIL SALES'!$C$10:$C$7501,"16")</f>
        <v>0</v>
      </c>
      <c r="AO36" s="149">
        <f>COUNTIFS('DETAIL SALES'!$Q$10:$Q$7501,'FILL RATE MANDATORY STOCK'!E36,'DETAIL SALES'!$AB$10:$AB$7501,"No",'DETAIL SALES'!$C$10:$C$7501,"16")</f>
        <v>0</v>
      </c>
      <c r="AP36" s="149">
        <f>COUNTIFS('DETAIL SALES'!$Q$10:$Q$7501,'FILL RATE MANDATORY STOCK'!E36,'DETAIL SALES'!$AB$10:$AB$7501,"Full",'DETAIL SALES'!$C$10:$C$7501,"17")</f>
        <v>0</v>
      </c>
      <c r="AQ36" s="149">
        <f>COUNTIFS('DETAIL SALES'!$Q$10:$Q$7501,'FILL RATE MANDATORY STOCK'!E36,'DETAIL SALES'!$AB$10:$AB$7501,"No",'DETAIL SALES'!$C$10:$C$7501,"17")</f>
        <v>0</v>
      </c>
      <c r="AR36" s="149">
        <f>COUNTIFS('DETAIL SALES'!$Q$10:$Q$7501,'FILL RATE MANDATORY STOCK'!E36,'DETAIL SALES'!$AB$10:$AB$7501,"Full",'DETAIL SALES'!$C$10:$C$7501,"18")</f>
        <v>0</v>
      </c>
      <c r="AS36" s="149">
        <f>COUNTIFS('DETAIL SALES'!$Q$10:$Q$7501,'FILL RATE MANDATORY STOCK'!E36,'DETAIL SALES'!$AB$10:$AB$7501,"No",'DETAIL SALES'!$C$10:$C$7501,"18")</f>
        <v>0</v>
      </c>
      <c r="AT36" s="149">
        <f>COUNTIFS('DETAIL SALES'!$Q$10:$Q$7501,'FILL RATE MANDATORY STOCK'!E36,'DETAIL SALES'!$AB$10:$AB$7501,"Full",'DETAIL SALES'!$C$10:$C$7501,"19")</f>
        <v>0</v>
      </c>
      <c r="AU36" s="149">
        <f>COUNTIFS('DETAIL SALES'!$Q$10:$Q$7501,'FILL RATE MANDATORY STOCK'!E36,'DETAIL SALES'!$AB$10:$AB$7501,"No",'DETAIL SALES'!$C$10:$C$7501,"19")</f>
        <v>0</v>
      </c>
      <c r="AV36" s="149">
        <f>COUNTIFS('DETAIL SALES'!$Q$10:$Q$7501,'FILL RATE MANDATORY STOCK'!E36,'DETAIL SALES'!$AB$10:$AB$7501,"Full",'DETAIL SALES'!$C$10:$C$7501,"20")</f>
        <v>0</v>
      </c>
      <c r="AW36" s="149">
        <f>COUNTIFS('DETAIL SALES'!$Q$10:$Q$7501,'FILL RATE MANDATORY STOCK'!E36,'DETAIL SALES'!$AB$10:$AB$7501,"No",'DETAIL SALES'!$C$10:$C$7501,"20")</f>
        <v>0</v>
      </c>
      <c r="AX36" s="316">
        <f>COUNTIFS('DETAIL SALES'!$Q$10:$Q$7501,'FILL RATE MANDATORY STOCK'!E36,'DETAIL SALES'!$AB$10:$AB$7501,"Full",'DETAIL SALES'!$C$10:$C$7501,"21")</f>
        <v>0</v>
      </c>
      <c r="AY36" s="316">
        <f>COUNTIFS('DETAIL SALES'!$Q$10:$Q$7501,'FILL RATE MANDATORY STOCK'!E36,'DETAIL SALES'!$AB$10:$AB$7501,"No",'DETAIL SALES'!$C$10:$C$7501,"21")</f>
        <v>0</v>
      </c>
      <c r="AZ36" s="149">
        <f>COUNTIFS('DETAIL SALES'!$Q$10:$Q$7501,'FILL RATE MANDATORY STOCK'!E36,'DETAIL SALES'!$AB$10:$AB$7501,"Full",'DETAIL SALES'!$C$10:$C$7501,"22")</f>
        <v>0</v>
      </c>
      <c r="BA36" s="149">
        <f>COUNTIFS('DETAIL SALES'!$Q$10:$Q$7501,'FILL RATE MANDATORY STOCK'!E36,'DETAIL SALES'!$AB$10:$AB$7501,"No",'DETAIL SALES'!$C$10:$C$7501,"22")</f>
        <v>0</v>
      </c>
      <c r="BB36" s="149">
        <f>COUNTIFS('DETAIL SALES'!$Q$10:$Q$7501,'FILL RATE MANDATORY STOCK'!E36,'DETAIL SALES'!$AB$10:$AB$7501,"Full",'DETAIL SALES'!$C$10:$C$7501,"23")</f>
        <v>0</v>
      </c>
      <c r="BC36" s="149">
        <f>COUNTIFS('DETAIL SALES'!$Q$10:$Q$7501,'FILL RATE MANDATORY STOCK'!E36,'DETAIL SALES'!$AB$10:$AB$7501,"No",'DETAIL SALES'!$C$10:$C$7501,"23")</f>
        <v>0</v>
      </c>
      <c r="BD36" s="149">
        <f>COUNTIFS('DETAIL SALES'!$Q$10:$Q$7501,'FILL RATE MANDATORY STOCK'!E36,'DETAIL SALES'!$AB$10:$AB$7501,"Full",'DETAIL SALES'!$C$10:$C$7501,"24")</f>
        <v>0</v>
      </c>
      <c r="BE36" s="149">
        <f>COUNTIFS('DETAIL SALES'!$Q$10:$Q$7501,'FILL RATE MANDATORY STOCK'!E36,'DETAIL SALES'!$AB$10:$AB$7501,"No",'DETAIL SALES'!$C$10:$C$7501,"24")</f>
        <v>0</v>
      </c>
      <c r="BF36" s="149">
        <f>COUNTIFS('DETAIL SALES'!$Q$10:$Q$7501,'FILL RATE MANDATORY STOCK'!E36,'DETAIL SALES'!$AB$10:$AB$7501,"Full",'DETAIL SALES'!$C$10:$C$7501,"25")</f>
        <v>0</v>
      </c>
      <c r="BG36" s="149">
        <f>COUNTIFS('DETAIL SALES'!$Q$10:$Q$7501,'FILL RATE MANDATORY STOCK'!E36,'DETAIL SALES'!$AB$10:$AB$7501,"No",'DETAIL SALES'!$C$10:$C$7501,"25")</f>
        <v>0</v>
      </c>
      <c r="BH36" s="149">
        <f>COUNTIFS('DETAIL SALES'!$Q$10:$Q$7501,'FILL RATE MANDATORY STOCK'!E36,'DETAIL SALES'!$AB$10:$AB$7501,"Full",'DETAIL SALES'!$C$10:$C$7501,"26")</f>
        <v>0</v>
      </c>
      <c r="BI36" s="149">
        <f>COUNTIFS('DETAIL SALES'!$Q$10:$Q$7501,'FILL RATE MANDATORY STOCK'!E36,'DETAIL SALES'!$AB$10:$AB$7501,"No",'DETAIL SALES'!$C$10:$C$7501,"26")</f>
        <v>0</v>
      </c>
      <c r="BJ36" s="149">
        <f>COUNTIFS('DETAIL SALES'!$Q$10:$Q$7501,'FILL RATE MANDATORY STOCK'!E36,'DETAIL SALES'!$AB$10:$AB$7501,"Full",'DETAIL SALES'!$C$10:$C$7501,"27")</f>
        <v>0</v>
      </c>
      <c r="BK36" s="149">
        <f>COUNTIFS('DETAIL SALES'!$Q$10:$Q$7501,'FILL RATE MANDATORY STOCK'!E36,'DETAIL SALES'!$AB$10:$AB$7501,"No",'DETAIL SALES'!$C$10:$C$7501,"27")</f>
        <v>0</v>
      </c>
      <c r="BL36" s="316">
        <f>COUNTIFS('DETAIL SALES'!$Q$10:$Q$7501,'FILL RATE MANDATORY STOCK'!E36,'DETAIL SALES'!$AB$10:$AB$7501,"Full",'DETAIL SALES'!$C$10:$C$7501,"28")</f>
        <v>0</v>
      </c>
      <c r="BM36" s="316">
        <f>COUNTIFS('DETAIL SALES'!$Q$10:$Q$7501,'FILL RATE MANDATORY STOCK'!E36,'DETAIL SALES'!$AB$10:$AB$7501,"No",'DETAIL SALES'!$C$10:$C$7501,"28")</f>
        <v>0</v>
      </c>
      <c r="BN36" s="149">
        <f>COUNTIFS('DETAIL SALES'!$Q$10:$Q$7501,'FILL RATE MANDATORY STOCK'!E36,'DETAIL SALES'!$AB$10:$AB$7501,"Full",'DETAIL SALES'!$C$10:$C$7501,"29")</f>
        <v>0</v>
      </c>
      <c r="BO36" s="149">
        <f>COUNTIFS('DETAIL SALES'!$Q$10:$Q$7501,'FILL RATE MANDATORY STOCK'!E36,'DETAIL SALES'!$AB$10:$AB$7501,"No",'DETAIL SALES'!$C$10:$C$7501,"29")</f>
        <v>0</v>
      </c>
      <c r="BP36" s="149">
        <f>COUNTIFS('DETAIL SALES'!$Q$10:$Q$7501,'FILL RATE MANDATORY STOCK'!E36,'DETAIL SALES'!$AB$10:$AB$7501,"Full",'DETAIL SALES'!$C$10:$C$7501,"30")</f>
        <v>0</v>
      </c>
      <c r="BQ36" s="149">
        <f>COUNTIFS('DETAIL SALES'!$Q$10:$Q$7501,'FILL RATE MANDATORY STOCK'!E36,'DETAIL SALES'!$AB$10:$AB$7501,"No",'DETAIL SALES'!$C$10:$C$7501,"30")</f>
        <v>0</v>
      </c>
      <c r="BR36" s="149">
        <f>COUNTIFS('DETAIL SALES'!$Q$10:$Q$7501,'FILL RATE MANDATORY STOCK'!\,'DETAIL SALES'!$AB$10:$AB$7501,"Full",'DETAIL SALES'!$C$10:$C$7501,"31")</f>
        <v>0</v>
      </c>
      <c r="BS36" s="153">
        <f>COUNTIFS('DETAIL SALES'!$Q$10:$Q$7501,'FILL RATE MANDATORY STOCK'!E36,'DETAIL SALES'!$AB$10:$AB$7501,"No",'DETAIL SALES'!$C$10:$C$7501,"31")</f>
        <v>0</v>
      </c>
      <c r="BT36" s="271">
        <f t="shared" si="4"/>
        <v>0</v>
      </c>
      <c r="BU36" s="150">
        <f t="shared" si="5"/>
        <v>0</v>
      </c>
      <c r="BV36" s="150">
        <f t="shared" si="6"/>
        <v>0</v>
      </c>
      <c r="BW36" s="272" t="e">
        <f t="shared" si="7"/>
        <v>#DIV/0!</v>
      </c>
    </row>
    <row r="37" spans="1:75">
      <c r="A37" s="781"/>
      <c r="B37" s="100">
        <f t="shared" si="9"/>
        <v>28</v>
      </c>
      <c r="C37" s="100" t="s">
        <v>309</v>
      </c>
      <c r="D37" s="103" t="s">
        <v>890</v>
      </c>
      <c r="E37" s="149"/>
      <c r="F37" s="169"/>
      <c r="G37" s="224">
        <v>50000</v>
      </c>
      <c r="H37" s="153">
        <v>1</v>
      </c>
      <c r="I37" s="153">
        <v>27.166666666666668</v>
      </c>
      <c r="J37" s="315">
        <f>COUNTIFS('DETAIL SALES'!$Q$10:$Q$7501,'FILL RATE MANDATORY STOCK'!E37,'DETAIL SALES'!$AB$10:$AB$7501,"Full",'DETAIL SALES'!$C$10:$C$7501,"1")</f>
        <v>0</v>
      </c>
      <c r="K37" s="316">
        <f>COUNTIFS('DETAIL SALES'!$Q$10:$Q$7501,'FILL RATE MANDATORY STOCK'!E37,'DETAIL SALES'!$AB$10:$AB$7501,"No",'DETAIL SALES'!$C$10:$C$7501,"1")</f>
        <v>0</v>
      </c>
      <c r="L37" s="149">
        <f>COUNTIFS('DETAIL SALES'!$Q$10:$Q$7501,'FILL RATE MANDATORY STOCK'!E37,'DETAIL SALES'!$AB$10:$AB$7501,"Full",'DETAIL SALES'!$C$10:$C$7501,"2")</f>
        <v>0</v>
      </c>
      <c r="M37" s="149">
        <f>COUNTIFS('DETAIL SALES'!$Q$10:$Q$7501,'FILL RATE MANDATORY STOCK'!E37,'DETAIL SALES'!$AB$10:$AB$7501,"No",'DETAIL SALES'!$C$10:$C$7501,"2")</f>
        <v>0</v>
      </c>
      <c r="N37" s="149">
        <f>COUNTIFS('DETAIL SALES'!$Q$10:$Q$7501,'FILL RATE MANDATORY STOCK'!E37,'DETAIL SALES'!$AB$10:$AB$7501,"Full",'DETAIL SALES'!$C$10:$C$7501,"3")</f>
        <v>0</v>
      </c>
      <c r="O37" s="149">
        <f>COUNTIFS('DETAIL SALES'!$Q$10:$Q$7501,'FILL RATE MANDATORY STOCK'!E37,'DETAIL SALES'!$AB$10:$AB$7501,"No",'DETAIL SALES'!$C$10:$C$7501,"3")</f>
        <v>0</v>
      </c>
      <c r="P37" s="149">
        <f>COUNTIFS('DETAIL SALES'!$Q$10:$Q$7501,'FILL RATE MANDATORY STOCK'!E37,'DETAIL SALES'!$AB$10:$AB$7501,"Full",'DETAIL SALES'!$C$10:$C$7501,"4")</f>
        <v>0</v>
      </c>
      <c r="Q37" s="149">
        <f>COUNTIFS('DETAIL SALES'!$Q$10:$Q$7501,'FILL RATE MANDATORY STOCK'!E37,'DETAIL SALES'!$AB$10:$AB$7501,"No",'DETAIL SALES'!$C$10:$C$7501,"4")</f>
        <v>0</v>
      </c>
      <c r="R37" s="149">
        <f>COUNTIFS('DETAIL SALES'!$Q$10:$Q$7501,'FILL RATE MANDATORY STOCK'!E37,'DETAIL SALES'!$AB$10:$AB$7501,"Full",'DETAIL SALES'!$C$10:$C$7501,"5")</f>
        <v>0</v>
      </c>
      <c r="S37" s="149">
        <f>COUNTIFS('DETAIL SALES'!$Q$10:$Q$7501,'FILL RATE MANDATORY STOCK'!E37,'DETAIL SALES'!$AB$10:$AB$7501,"No",'DETAIL SALES'!$C$10:$C$7501,"5")</f>
        <v>0</v>
      </c>
      <c r="T37" s="149">
        <f>COUNTIFS('DETAIL SALES'!$Q$10:$Q$7501,'FILL RATE MANDATORY STOCK'!E37,'DETAIL SALES'!$AB$10:$AB$7501,"Full",'DETAIL SALES'!$C$10:$C$7501,"6")</f>
        <v>0</v>
      </c>
      <c r="U37" s="149">
        <f>COUNTIFS('DETAIL SALES'!$Q$10:$Q$7501,'FILL RATE MANDATORY STOCK'!E37,'DETAIL SALES'!$AB$10:$AB$7501,"No",'DETAIL SALES'!$C$10:$C$7501,"6")</f>
        <v>0</v>
      </c>
      <c r="V37" s="316">
        <f>COUNTIFS('DETAIL SALES'!$Q$10:$Q$7501,'FILL RATE MANDATORY STOCK'!E37,'DETAIL SALES'!$AB$10:$AB$7501,"Full",'DETAIL SALES'!$C$10:$C$7501,"7")</f>
        <v>0</v>
      </c>
      <c r="W37" s="316">
        <f>COUNTIFS('DETAIL SALES'!$Q$10:$Q$7501,'FILL RATE MANDATORY STOCK'!E37,'DETAIL SALES'!$AB$10:$AB$7501,"No",'DETAIL SALES'!$C$10:$C$7501,"7")</f>
        <v>0</v>
      </c>
      <c r="X37" s="149">
        <f>COUNTIFS('DETAIL SALES'!$Q$10:$Q$7501,'FILL RATE MANDATORY STOCK'!E37,'DETAIL SALES'!$AB$10:$AB$7501,"Full",'DETAIL SALES'!$C$10:$C$7501,"8")</f>
        <v>0</v>
      </c>
      <c r="Y37" s="149">
        <f>COUNTIFS('DETAIL SALES'!$Q$10:$Q$7501,'FILL RATE MANDATORY STOCK'!E37,'DETAIL SALES'!$AB$10:$AB$7501,"No",'DETAIL SALES'!$C$10:$C$7501,"8")</f>
        <v>0</v>
      </c>
      <c r="Z37" s="149">
        <f>COUNTIFS('DETAIL SALES'!$Q$10:$Q$7501,'FILL RATE MANDATORY STOCK'!E37,'DETAIL SALES'!$AB$10:$AB$7501,"Full",'DETAIL SALES'!$C$10:$C$7501,"9")</f>
        <v>0</v>
      </c>
      <c r="AA37" s="149">
        <f>COUNTIFS('DETAIL SALES'!$Q$10:$Q$7501,'FILL RATE MANDATORY STOCK'!E37,'DETAIL SALES'!$AB$10:$AB$7501,"No",'DETAIL SALES'!$C$10:$C$7501,"9")</f>
        <v>0</v>
      </c>
      <c r="AB37" s="149">
        <f>COUNTIFS('DETAIL SALES'!$Q$10:$Q$7501,'FILL RATE MANDATORY STOCK'!E37,'DETAIL SALES'!$AB$10:$AB$7501,"Full",'DETAIL SALES'!$C$10:$C$7501,"10")</f>
        <v>0</v>
      </c>
      <c r="AC37" s="149">
        <f>COUNTIFS('DETAIL SALES'!$Q$10:$Q$7501,'FILL RATE MANDATORY STOCK'!E37,'DETAIL SALES'!$AB$10:$AB$7501,"No",'DETAIL SALES'!$C$10:$C$7501,"10")</f>
        <v>0</v>
      </c>
      <c r="AD37" s="149">
        <f>COUNTIFS('DETAIL SALES'!$Q$10:$Q$7501,'FILL RATE MANDATORY STOCK'!E37,'DETAIL SALES'!$AB$10:$AB$7501,"Full",'DETAIL SALES'!$C$10:$C$7501,"11")</f>
        <v>0</v>
      </c>
      <c r="AE37" s="149">
        <f>COUNTIFS('DETAIL SALES'!$Q$10:$Q$7501,'FILL RATE MANDATORY STOCK'!E37,'DETAIL SALES'!$AB$10:$AB$7501,"No",'DETAIL SALES'!$C$10:$C$7501,"11")</f>
        <v>0</v>
      </c>
      <c r="AF37" s="149">
        <f>COUNTIFS('DETAIL SALES'!$Q$10:$Q$7501,'FILL RATE MANDATORY STOCK'!E37,'DETAIL SALES'!$AB$10:$AB$7501,"Full",'DETAIL SALES'!$C$10:$C$7501,"12")</f>
        <v>0</v>
      </c>
      <c r="AG37" s="149">
        <f>COUNTIFS('DETAIL SALES'!$Q$10:$Q$7501,'FILL RATE MANDATORY STOCK'!E37,'DETAIL SALES'!$AB$10:$AB$7501,"No",'DETAIL SALES'!$C$10:$C$7501,"12")</f>
        <v>0</v>
      </c>
      <c r="AH37" s="149">
        <f>COUNTIFS('DETAIL SALES'!$Q$10:$Q$7501,'FILL RATE MANDATORY STOCK'!E37,'DETAIL SALES'!$AB$10:$AB$7501,"Full",'DETAIL SALES'!$C$10:$C$7501,"13")</f>
        <v>0</v>
      </c>
      <c r="AI37" s="149">
        <f>COUNTIFS('DETAIL SALES'!$Q$10:$Q$7501,'FILL RATE MANDATORY STOCK'!E37,'DETAIL SALES'!$AB$10:$AB$7501,"No",'DETAIL SALES'!$C$10:$C$7501,"13")</f>
        <v>0</v>
      </c>
      <c r="AJ37" s="316">
        <f>COUNTIFS('DETAIL SALES'!$Q$10:$Q$7501,'FILL RATE MANDATORY STOCK'!E37,'DETAIL SALES'!$AB$10:$AB$7501,"Full",'DETAIL SALES'!$C$10:$C$7501,"14")</f>
        <v>0</v>
      </c>
      <c r="AK37" s="316">
        <f>COUNTIFS('DETAIL SALES'!$Q$10:$Q$7501,'FILL RATE MANDATORY STOCK'!E37,'DETAIL SALES'!$AB$10:$AB$7501,"No",'DETAIL SALES'!$C$10:$C$7501,"14")</f>
        <v>0</v>
      </c>
      <c r="AL37" s="149">
        <f>COUNTIFS('DETAIL SALES'!$Q$10:$Q$7501,'FILL RATE MANDATORY STOCK'!E37,'DETAIL SALES'!$AB$10:$AB$7501,"Full",'DETAIL SALES'!$C$10:$C$7501,"15")</f>
        <v>0</v>
      </c>
      <c r="AM37" s="149">
        <f>COUNTIFS('DETAIL SALES'!$Q$10:$Q$7501,'FILL RATE MANDATORY STOCK'!E37,'DETAIL SALES'!$AB$10:$AB$7501,"No",'DETAIL SALES'!$C$10:$C$7501,"15")</f>
        <v>0</v>
      </c>
      <c r="AN37" s="149">
        <f>COUNTIFS('DETAIL SALES'!$Q$10:$Q$7501,'FILL RATE MANDATORY STOCK'!E37,'DETAIL SALES'!$AB$10:$AB$7501,"Full",'DETAIL SALES'!$C$10:$C$7501,"16")</f>
        <v>0</v>
      </c>
      <c r="AO37" s="149">
        <f>COUNTIFS('DETAIL SALES'!$Q$10:$Q$7501,'FILL RATE MANDATORY STOCK'!E37,'DETAIL SALES'!$AB$10:$AB$7501,"No",'DETAIL SALES'!$C$10:$C$7501,"16")</f>
        <v>0</v>
      </c>
      <c r="AP37" s="149">
        <f>COUNTIFS('DETAIL SALES'!$Q$10:$Q$7501,'FILL RATE MANDATORY STOCK'!E37,'DETAIL SALES'!$AB$10:$AB$7501,"Full",'DETAIL SALES'!$C$10:$C$7501,"17")</f>
        <v>0</v>
      </c>
      <c r="AQ37" s="149">
        <f>COUNTIFS('DETAIL SALES'!$Q$10:$Q$7501,'FILL RATE MANDATORY STOCK'!E37,'DETAIL SALES'!$AB$10:$AB$7501,"No",'DETAIL SALES'!$C$10:$C$7501,"17")</f>
        <v>0</v>
      </c>
      <c r="AR37" s="149">
        <f>COUNTIFS('DETAIL SALES'!$Q$10:$Q$7501,'FILL RATE MANDATORY STOCK'!E37,'DETAIL SALES'!$AB$10:$AB$7501,"Full",'DETAIL SALES'!$C$10:$C$7501,"18")</f>
        <v>0</v>
      </c>
      <c r="AS37" s="149">
        <f>COUNTIFS('DETAIL SALES'!$Q$10:$Q$7501,'FILL RATE MANDATORY STOCK'!E37,'DETAIL SALES'!$AB$10:$AB$7501,"No",'DETAIL SALES'!$C$10:$C$7501,"18")</f>
        <v>0</v>
      </c>
      <c r="AT37" s="149">
        <f>COUNTIFS('DETAIL SALES'!$Q$10:$Q$7501,'FILL RATE MANDATORY STOCK'!E37,'DETAIL SALES'!$AB$10:$AB$7501,"Full",'DETAIL SALES'!$C$10:$C$7501,"19")</f>
        <v>0</v>
      </c>
      <c r="AU37" s="149">
        <f>COUNTIFS('DETAIL SALES'!$Q$10:$Q$7501,'FILL RATE MANDATORY STOCK'!E37,'DETAIL SALES'!$AB$10:$AB$7501,"No",'DETAIL SALES'!$C$10:$C$7501,"19")</f>
        <v>0</v>
      </c>
      <c r="AV37" s="149">
        <f>COUNTIFS('DETAIL SALES'!$Q$10:$Q$7501,'FILL RATE MANDATORY STOCK'!E37,'DETAIL SALES'!$AB$10:$AB$7501,"Full",'DETAIL SALES'!$C$10:$C$7501,"20")</f>
        <v>0</v>
      </c>
      <c r="AW37" s="149">
        <f>COUNTIFS('DETAIL SALES'!$Q$10:$Q$7501,'FILL RATE MANDATORY STOCK'!E37,'DETAIL SALES'!$AB$10:$AB$7501,"No",'DETAIL SALES'!$C$10:$C$7501,"20")</f>
        <v>0</v>
      </c>
      <c r="AX37" s="316">
        <f>COUNTIFS('DETAIL SALES'!$Q$10:$Q$7501,'FILL RATE MANDATORY STOCK'!E37,'DETAIL SALES'!$AB$10:$AB$7501,"Full",'DETAIL SALES'!$C$10:$C$7501,"21")</f>
        <v>0</v>
      </c>
      <c r="AY37" s="316">
        <f>COUNTIFS('DETAIL SALES'!$Q$10:$Q$7501,'FILL RATE MANDATORY STOCK'!E37,'DETAIL SALES'!$AB$10:$AB$7501,"No",'DETAIL SALES'!$C$10:$C$7501,"21")</f>
        <v>0</v>
      </c>
      <c r="AZ37" s="149">
        <f>COUNTIFS('DETAIL SALES'!$Q$10:$Q$7501,'FILL RATE MANDATORY STOCK'!E37,'DETAIL SALES'!$AB$10:$AB$7501,"Full",'DETAIL SALES'!$C$10:$C$7501,"22")</f>
        <v>0</v>
      </c>
      <c r="BA37" s="149">
        <f>COUNTIFS('DETAIL SALES'!$Q$10:$Q$7501,'FILL RATE MANDATORY STOCK'!E37,'DETAIL SALES'!$AB$10:$AB$7501,"No",'DETAIL SALES'!$C$10:$C$7501,"22")</f>
        <v>0</v>
      </c>
      <c r="BB37" s="149">
        <f>COUNTIFS('DETAIL SALES'!$Q$10:$Q$7501,'FILL RATE MANDATORY STOCK'!E37,'DETAIL SALES'!$AB$10:$AB$7501,"Full",'DETAIL SALES'!$C$10:$C$7501,"23")</f>
        <v>0</v>
      </c>
      <c r="BC37" s="149">
        <f>COUNTIFS('DETAIL SALES'!$Q$10:$Q$7501,'FILL RATE MANDATORY STOCK'!E37,'DETAIL SALES'!$AB$10:$AB$7501,"No",'DETAIL SALES'!$C$10:$C$7501,"23")</f>
        <v>0</v>
      </c>
      <c r="BD37" s="149">
        <f>COUNTIFS('DETAIL SALES'!$Q$10:$Q$7501,'FILL RATE MANDATORY STOCK'!E37,'DETAIL SALES'!$AB$10:$AB$7501,"Full",'DETAIL SALES'!$C$10:$C$7501,"24")</f>
        <v>0</v>
      </c>
      <c r="BE37" s="149">
        <f>COUNTIFS('DETAIL SALES'!$Q$10:$Q$7501,'FILL RATE MANDATORY STOCK'!E37,'DETAIL SALES'!$AB$10:$AB$7501,"No",'DETAIL SALES'!$C$10:$C$7501,"24")</f>
        <v>0</v>
      </c>
      <c r="BF37" s="149">
        <f>COUNTIFS('DETAIL SALES'!$Q$10:$Q$7501,'FILL RATE MANDATORY STOCK'!E37,'DETAIL SALES'!$AB$10:$AB$7501,"Full",'DETAIL SALES'!$C$10:$C$7501,"25")</f>
        <v>0</v>
      </c>
      <c r="BG37" s="149">
        <f>COUNTIFS('DETAIL SALES'!$Q$10:$Q$7501,'FILL RATE MANDATORY STOCK'!E37,'DETAIL SALES'!$AB$10:$AB$7501,"No",'DETAIL SALES'!$C$10:$C$7501,"25")</f>
        <v>0</v>
      </c>
      <c r="BH37" s="149">
        <f>COUNTIFS('DETAIL SALES'!$Q$10:$Q$7501,'FILL RATE MANDATORY STOCK'!E37,'DETAIL SALES'!$AB$10:$AB$7501,"Full",'DETAIL SALES'!$C$10:$C$7501,"26")</f>
        <v>0</v>
      </c>
      <c r="BI37" s="149">
        <f>COUNTIFS('DETAIL SALES'!$Q$10:$Q$7501,'FILL RATE MANDATORY STOCK'!E37,'DETAIL SALES'!$AB$10:$AB$7501,"No",'DETAIL SALES'!$C$10:$C$7501,"26")</f>
        <v>0</v>
      </c>
      <c r="BJ37" s="149">
        <f>COUNTIFS('DETAIL SALES'!$Q$10:$Q$7501,'FILL RATE MANDATORY STOCK'!E37,'DETAIL SALES'!$AB$10:$AB$7501,"Full",'DETAIL SALES'!$C$10:$C$7501,"27")</f>
        <v>0</v>
      </c>
      <c r="BK37" s="149">
        <f>COUNTIFS('DETAIL SALES'!$Q$10:$Q$7501,'FILL RATE MANDATORY STOCK'!E37,'DETAIL SALES'!$AB$10:$AB$7501,"No",'DETAIL SALES'!$C$10:$C$7501,"27")</f>
        <v>0</v>
      </c>
      <c r="BL37" s="316">
        <f>COUNTIFS('DETAIL SALES'!$Q$10:$Q$7501,'FILL RATE MANDATORY STOCK'!E37,'DETAIL SALES'!$AB$10:$AB$7501,"Full",'DETAIL SALES'!$C$10:$C$7501,"28")</f>
        <v>0</v>
      </c>
      <c r="BM37" s="316">
        <f>COUNTIFS('DETAIL SALES'!$Q$10:$Q$7501,'FILL RATE MANDATORY STOCK'!E37,'DETAIL SALES'!$AB$10:$AB$7501,"No",'DETAIL SALES'!$C$10:$C$7501,"28")</f>
        <v>0</v>
      </c>
      <c r="BN37" s="149">
        <f>COUNTIFS('DETAIL SALES'!$Q$10:$Q$7501,'FILL RATE MANDATORY STOCK'!E37,'DETAIL SALES'!$AB$10:$AB$7501,"Full",'DETAIL SALES'!$C$10:$C$7501,"29")</f>
        <v>0</v>
      </c>
      <c r="BO37" s="149">
        <f>COUNTIFS('DETAIL SALES'!$Q$10:$Q$7501,'FILL RATE MANDATORY STOCK'!E37,'DETAIL SALES'!$AB$10:$AB$7501,"No",'DETAIL SALES'!$C$10:$C$7501,"29")</f>
        <v>0</v>
      </c>
      <c r="BP37" s="149">
        <f>COUNTIFS('DETAIL SALES'!$Q$10:$Q$7501,'FILL RATE MANDATORY STOCK'!E37,'DETAIL SALES'!$AB$10:$AB$7501,"Full",'DETAIL SALES'!$C$10:$C$7501,"30")</f>
        <v>0</v>
      </c>
      <c r="BQ37" s="149">
        <f>COUNTIFS('DETAIL SALES'!$Q$10:$Q$7501,'FILL RATE MANDATORY STOCK'!E37,'DETAIL SALES'!$AB$10:$AB$7501,"No",'DETAIL SALES'!$C$10:$C$7501,"30")</f>
        <v>0</v>
      </c>
      <c r="BR37" s="149">
        <f>COUNTIFS('DETAIL SALES'!$Q$10:$Q$7501,'FILL RATE MANDATORY STOCK'!\,'DETAIL SALES'!$AB$10:$AB$7501,"Full",'DETAIL SALES'!$C$10:$C$7501,"31")</f>
        <v>0</v>
      </c>
      <c r="BS37" s="153">
        <f>COUNTIFS('DETAIL SALES'!$Q$10:$Q$7501,'FILL RATE MANDATORY STOCK'!E37,'DETAIL SALES'!$AB$10:$AB$7501,"No",'DETAIL SALES'!$C$10:$C$7501,"31")</f>
        <v>0</v>
      </c>
      <c r="BT37" s="271">
        <f t="shared" si="4"/>
        <v>0</v>
      </c>
      <c r="BU37" s="150">
        <f t="shared" si="5"/>
        <v>0</v>
      </c>
      <c r="BV37" s="150">
        <f t="shared" si="6"/>
        <v>0</v>
      </c>
      <c r="BW37" s="272" t="e">
        <f t="shared" si="7"/>
        <v>#DIV/0!</v>
      </c>
    </row>
    <row r="38" spans="1:75">
      <c r="A38" s="781"/>
      <c r="B38" s="100">
        <f t="shared" si="9"/>
        <v>29</v>
      </c>
      <c r="C38" s="100" t="s">
        <v>307</v>
      </c>
      <c r="D38" s="103" t="s">
        <v>890</v>
      </c>
      <c r="E38" s="149"/>
      <c r="F38" s="169"/>
      <c r="G38" s="224">
        <v>50000</v>
      </c>
      <c r="H38" s="153">
        <v>1</v>
      </c>
      <c r="I38" s="153">
        <v>0</v>
      </c>
      <c r="J38" s="315">
        <f>COUNTIFS('DETAIL SALES'!$Q$10:$Q$7501,'FILL RATE MANDATORY STOCK'!E38,'DETAIL SALES'!$AB$10:$AB$7501,"Full",'DETAIL SALES'!$C$10:$C$7501,"1")</f>
        <v>0</v>
      </c>
      <c r="K38" s="316">
        <f>COUNTIFS('DETAIL SALES'!$Q$10:$Q$7501,'FILL RATE MANDATORY STOCK'!E38,'DETAIL SALES'!$AB$10:$AB$7501,"No",'DETAIL SALES'!$C$10:$C$7501,"1")</f>
        <v>0</v>
      </c>
      <c r="L38" s="149">
        <f>COUNTIFS('DETAIL SALES'!$Q$10:$Q$7501,'FILL RATE MANDATORY STOCK'!E38,'DETAIL SALES'!$AB$10:$AB$7501,"Full",'DETAIL SALES'!$C$10:$C$7501,"2")</f>
        <v>0</v>
      </c>
      <c r="M38" s="149">
        <f>COUNTIFS('DETAIL SALES'!$Q$10:$Q$7501,'FILL RATE MANDATORY STOCK'!E38,'DETAIL SALES'!$AB$10:$AB$7501,"No",'DETAIL SALES'!$C$10:$C$7501,"2")</f>
        <v>0</v>
      </c>
      <c r="N38" s="149">
        <f>COUNTIFS('DETAIL SALES'!$Q$10:$Q$7501,'FILL RATE MANDATORY STOCK'!E38,'DETAIL SALES'!$AB$10:$AB$7501,"Full",'DETAIL SALES'!$C$10:$C$7501,"3")</f>
        <v>0</v>
      </c>
      <c r="O38" s="149">
        <f>COUNTIFS('DETAIL SALES'!$Q$10:$Q$7501,'FILL RATE MANDATORY STOCK'!E38,'DETAIL SALES'!$AB$10:$AB$7501,"No",'DETAIL SALES'!$C$10:$C$7501,"3")</f>
        <v>0</v>
      </c>
      <c r="P38" s="149">
        <f>COUNTIFS('DETAIL SALES'!$Q$10:$Q$7501,'FILL RATE MANDATORY STOCK'!E38,'DETAIL SALES'!$AB$10:$AB$7501,"Full",'DETAIL SALES'!$C$10:$C$7501,"4")</f>
        <v>0</v>
      </c>
      <c r="Q38" s="149">
        <f>COUNTIFS('DETAIL SALES'!$Q$10:$Q$7501,'FILL RATE MANDATORY STOCK'!E38,'DETAIL SALES'!$AB$10:$AB$7501,"No",'DETAIL SALES'!$C$10:$C$7501,"4")</f>
        <v>0</v>
      </c>
      <c r="R38" s="149">
        <f>COUNTIFS('DETAIL SALES'!$Q$10:$Q$7501,'FILL RATE MANDATORY STOCK'!E38,'DETAIL SALES'!$AB$10:$AB$7501,"Full",'DETAIL SALES'!$C$10:$C$7501,"5")</f>
        <v>0</v>
      </c>
      <c r="S38" s="149">
        <f>COUNTIFS('DETAIL SALES'!$Q$10:$Q$7501,'FILL RATE MANDATORY STOCK'!E38,'DETAIL SALES'!$AB$10:$AB$7501,"No",'DETAIL SALES'!$C$10:$C$7501,"5")</f>
        <v>0</v>
      </c>
      <c r="T38" s="149">
        <f>COUNTIFS('DETAIL SALES'!$Q$10:$Q$7501,'FILL RATE MANDATORY STOCK'!E38,'DETAIL SALES'!$AB$10:$AB$7501,"Full",'DETAIL SALES'!$C$10:$C$7501,"6")</f>
        <v>0</v>
      </c>
      <c r="U38" s="149">
        <f>COUNTIFS('DETAIL SALES'!$Q$10:$Q$7501,'FILL RATE MANDATORY STOCK'!E38,'DETAIL SALES'!$AB$10:$AB$7501,"No",'DETAIL SALES'!$C$10:$C$7501,"6")</f>
        <v>0</v>
      </c>
      <c r="V38" s="316">
        <f>COUNTIFS('DETAIL SALES'!$Q$10:$Q$7501,'FILL RATE MANDATORY STOCK'!E38,'DETAIL SALES'!$AB$10:$AB$7501,"Full",'DETAIL SALES'!$C$10:$C$7501,"7")</f>
        <v>0</v>
      </c>
      <c r="W38" s="316">
        <f>COUNTIFS('DETAIL SALES'!$Q$10:$Q$7501,'FILL RATE MANDATORY STOCK'!E38,'DETAIL SALES'!$AB$10:$AB$7501,"No",'DETAIL SALES'!$C$10:$C$7501,"7")</f>
        <v>0</v>
      </c>
      <c r="X38" s="149">
        <f>COUNTIFS('DETAIL SALES'!$Q$10:$Q$7501,'FILL RATE MANDATORY STOCK'!E38,'DETAIL SALES'!$AB$10:$AB$7501,"Full",'DETAIL SALES'!$C$10:$C$7501,"8")</f>
        <v>0</v>
      </c>
      <c r="Y38" s="149">
        <f>COUNTIFS('DETAIL SALES'!$Q$10:$Q$7501,'FILL RATE MANDATORY STOCK'!E38,'DETAIL SALES'!$AB$10:$AB$7501,"No",'DETAIL SALES'!$C$10:$C$7501,"8")</f>
        <v>0</v>
      </c>
      <c r="Z38" s="149">
        <f>COUNTIFS('DETAIL SALES'!$Q$10:$Q$7501,'FILL RATE MANDATORY STOCK'!E38,'DETAIL SALES'!$AB$10:$AB$7501,"Full",'DETAIL SALES'!$C$10:$C$7501,"9")</f>
        <v>0</v>
      </c>
      <c r="AA38" s="149">
        <f>COUNTIFS('DETAIL SALES'!$Q$10:$Q$7501,'FILL RATE MANDATORY STOCK'!E38,'DETAIL SALES'!$AB$10:$AB$7501,"No",'DETAIL SALES'!$C$10:$C$7501,"9")</f>
        <v>0</v>
      </c>
      <c r="AB38" s="149">
        <f>COUNTIFS('DETAIL SALES'!$Q$10:$Q$7501,'FILL RATE MANDATORY STOCK'!E38,'DETAIL SALES'!$AB$10:$AB$7501,"Full",'DETAIL SALES'!$C$10:$C$7501,"10")</f>
        <v>0</v>
      </c>
      <c r="AC38" s="149">
        <f>COUNTIFS('DETAIL SALES'!$Q$10:$Q$7501,'FILL RATE MANDATORY STOCK'!E38,'DETAIL SALES'!$AB$10:$AB$7501,"No",'DETAIL SALES'!$C$10:$C$7501,"10")</f>
        <v>0</v>
      </c>
      <c r="AD38" s="149">
        <f>COUNTIFS('DETAIL SALES'!$Q$10:$Q$7501,'FILL RATE MANDATORY STOCK'!E38,'DETAIL SALES'!$AB$10:$AB$7501,"Full",'DETAIL SALES'!$C$10:$C$7501,"11")</f>
        <v>0</v>
      </c>
      <c r="AE38" s="149">
        <f>COUNTIFS('DETAIL SALES'!$Q$10:$Q$7501,'FILL RATE MANDATORY STOCK'!E38,'DETAIL SALES'!$AB$10:$AB$7501,"No",'DETAIL SALES'!$C$10:$C$7501,"11")</f>
        <v>0</v>
      </c>
      <c r="AF38" s="149">
        <f>COUNTIFS('DETAIL SALES'!$Q$10:$Q$7501,'FILL RATE MANDATORY STOCK'!E38,'DETAIL SALES'!$AB$10:$AB$7501,"Full",'DETAIL SALES'!$C$10:$C$7501,"12")</f>
        <v>0</v>
      </c>
      <c r="AG38" s="149">
        <f>COUNTIFS('DETAIL SALES'!$Q$10:$Q$7501,'FILL RATE MANDATORY STOCK'!E38,'DETAIL SALES'!$AB$10:$AB$7501,"No",'DETAIL SALES'!$C$10:$C$7501,"12")</f>
        <v>0</v>
      </c>
      <c r="AH38" s="149">
        <f>COUNTIFS('DETAIL SALES'!$Q$10:$Q$7501,'FILL RATE MANDATORY STOCK'!E38,'DETAIL SALES'!$AB$10:$AB$7501,"Full",'DETAIL SALES'!$C$10:$C$7501,"13")</f>
        <v>0</v>
      </c>
      <c r="AI38" s="149">
        <f>COUNTIFS('DETAIL SALES'!$Q$10:$Q$7501,'FILL RATE MANDATORY STOCK'!E38,'DETAIL SALES'!$AB$10:$AB$7501,"No",'DETAIL SALES'!$C$10:$C$7501,"13")</f>
        <v>0</v>
      </c>
      <c r="AJ38" s="316">
        <f>COUNTIFS('DETAIL SALES'!$Q$10:$Q$7501,'FILL RATE MANDATORY STOCK'!E38,'DETAIL SALES'!$AB$10:$AB$7501,"Full",'DETAIL SALES'!$C$10:$C$7501,"14")</f>
        <v>0</v>
      </c>
      <c r="AK38" s="316">
        <f>COUNTIFS('DETAIL SALES'!$Q$10:$Q$7501,'FILL RATE MANDATORY STOCK'!E38,'DETAIL SALES'!$AB$10:$AB$7501,"No",'DETAIL SALES'!$C$10:$C$7501,"14")</f>
        <v>0</v>
      </c>
      <c r="AL38" s="149">
        <f>COUNTIFS('DETAIL SALES'!$Q$10:$Q$7501,'FILL RATE MANDATORY STOCK'!E38,'DETAIL SALES'!$AB$10:$AB$7501,"Full",'DETAIL SALES'!$C$10:$C$7501,"15")</f>
        <v>0</v>
      </c>
      <c r="AM38" s="149">
        <f>COUNTIFS('DETAIL SALES'!$Q$10:$Q$7501,'FILL RATE MANDATORY STOCK'!E38,'DETAIL SALES'!$AB$10:$AB$7501,"No",'DETAIL SALES'!$C$10:$C$7501,"15")</f>
        <v>0</v>
      </c>
      <c r="AN38" s="149">
        <f>COUNTIFS('DETAIL SALES'!$Q$10:$Q$7501,'FILL RATE MANDATORY STOCK'!E38,'DETAIL SALES'!$AB$10:$AB$7501,"Full",'DETAIL SALES'!$C$10:$C$7501,"16")</f>
        <v>0</v>
      </c>
      <c r="AO38" s="149">
        <f>COUNTIFS('DETAIL SALES'!$Q$10:$Q$7501,'FILL RATE MANDATORY STOCK'!E38,'DETAIL SALES'!$AB$10:$AB$7501,"No",'DETAIL SALES'!$C$10:$C$7501,"16")</f>
        <v>0</v>
      </c>
      <c r="AP38" s="149">
        <f>COUNTIFS('DETAIL SALES'!$Q$10:$Q$7501,'FILL RATE MANDATORY STOCK'!E38,'DETAIL SALES'!$AB$10:$AB$7501,"Full",'DETAIL SALES'!$C$10:$C$7501,"17")</f>
        <v>0</v>
      </c>
      <c r="AQ38" s="149">
        <f>COUNTIFS('DETAIL SALES'!$Q$10:$Q$7501,'FILL RATE MANDATORY STOCK'!E38,'DETAIL SALES'!$AB$10:$AB$7501,"No",'DETAIL SALES'!$C$10:$C$7501,"17")</f>
        <v>0</v>
      </c>
      <c r="AR38" s="149">
        <f>COUNTIFS('DETAIL SALES'!$Q$10:$Q$7501,'FILL RATE MANDATORY STOCK'!E38,'DETAIL SALES'!$AB$10:$AB$7501,"Full",'DETAIL SALES'!$C$10:$C$7501,"18")</f>
        <v>0</v>
      </c>
      <c r="AS38" s="149">
        <f>COUNTIFS('DETAIL SALES'!$Q$10:$Q$7501,'FILL RATE MANDATORY STOCK'!E38,'DETAIL SALES'!$AB$10:$AB$7501,"No",'DETAIL SALES'!$C$10:$C$7501,"18")</f>
        <v>0</v>
      </c>
      <c r="AT38" s="149">
        <f>COUNTIFS('DETAIL SALES'!$Q$10:$Q$7501,'FILL RATE MANDATORY STOCK'!E38,'DETAIL SALES'!$AB$10:$AB$7501,"Full",'DETAIL SALES'!$C$10:$C$7501,"19")</f>
        <v>0</v>
      </c>
      <c r="AU38" s="149">
        <f>COUNTIFS('DETAIL SALES'!$Q$10:$Q$7501,'FILL RATE MANDATORY STOCK'!E38,'DETAIL SALES'!$AB$10:$AB$7501,"No",'DETAIL SALES'!$C$10:$C$7501,"19")</f>
        <v>0</v>
      </c>
      <c r="AV38" s="149">
        <f>COUNTIFS('DETAIL SALES'!$Q$10:$Q$7501,'FILL RATE MANDATORY STOCK'!E38,'DETAIL SALES'!$AB$10:$AB$7501,"Full",'DETAIL SALES'!$C$10:$C$7501,"20")</f>
        <v>0</v>
      </c>
      <c r="AW38" s="149">
        <f>COUNTIFS('DETAIL SALES'!$Q$10:$Q$7501,'FILL RATE MANDATORY STOCK'!E38,'DETAIL SALES'!$AB$10:$AB$7501,"No",'DETAIL SALES'!$C$10:$C$7501,"20")</f>
        <v>0</v>
      </c>
      <c r="AX38" s="316">
        <f>COUNTIFS('DETAIL SALES'!$Q$10:$Q$7501,'FILL RATE MANDATORY STOCK'!E38,'DETAIL SALES'!$AB$10:$AB$7501,"Full",'DETAIL SALES'!$C$10:$C$7501,"21")</f>
        <v>0</v>
      </c>
      <c r="AY38" s="316">
        <f>COUNTIFS('DETAIL SALES'!$Q$10:$Q$7501,'FILL RATE MANDATORY STOCK'!E38,'DETAIL SALES'!$AB$10:$AB$7501,"No",'DETAIL SALES'!$C$10:$C$7501,"21")</f>
        <v>0</v>
      </c>
      <c r="AZ38" s="149">
        <f>COUNTIFS('DETAIL SALES'!$Q$10:$Q$7501,'FILL RATE MANDATORY STOCK'!E38,'DETAIL SALES'!$AB$10:$AB$7501,"Full",'DETAIL SALES'!$C$10:$C$7501,"22")</f>
        <v>0</v>
      </c>
      <c r="BA38" s="149">
        <f>COUNTIFS('DETAIL SALES'!$Q$10:$Q$7501,'FILL RATE MANDATORY STOCK'!E38,'DETAIL SALES'!$AB$10:$AB$7501,"No",'DETAIL SALES'!$C$10:$C$7501,"22")</f>
        <v>0</v>
      </c>
      <c r="BB38" s="149">
        <f>COUNTIFS('DETAIL SALES'!$Q$10:$Q$7501,'FILL RATE MANDATORY STOCK'!E38,'DETAIL SALES'!$AB$10:$AB$7501,"Full",'DETAIL SALES'!$C$10:$C$7501,"23")</f>
        <v>0</v>
      </c>
      <c r="BC38" s="149">
        <f>COUNTIFS('DETAIL SALES'!$Q$10:$Q$7501,'FILL RATE MANDATORY STOCK'!E38,'DETAIL SALES'!$AB$10:$AB$7501,"No",'DETAIL SALES'!$C$10:$C$7501,"23")</f>
        <v>0</v>
      </c>
      <c r="BD38" s="149">
        <f>COUNTIFS('DETAIL SALES'!$Q$10:$Q$7501,'FILL RATE MANDATORY STOCK'!E38,'DETAIL SALES'!$AB$10:$AB$7501,"Full",'DETAIL SALES'!$C$10:$C$7501,"24")</f>
        <v>0</v>
      </c>
      <c r="BE38" s="149">
        <f>COUNTIFS('DETAIL SALES'!$Q$10:$Q$7501,'FILL RATE MANDATORY STOCK'!E38,'DETAIL SALES'!$AB$10:$AB$7501,"No",'DETAIL SALES'!$C$10:$C$7501,"24")</f>
        <v>0</v>
      </c>
      <c r="BF38" s="149">
        <f>COUNTIFS('DETAIL SALES'!$Q$10:$Q$7501,'FILL RATE MANDATORY STOCK'!E38,'DETAIL SALES'!$AB$10:$AB$7501,"Full",'DETAIL SALES'!$C$10:$C$7501,"25")</f>
        <v>0</v>
      </c>
      <c r="BG38" s="149">
        <f>COUNTIFS('DETAIL SALES'!$Q$10:$Q$7501,'FILL RATE MANDATORY STOCK'!E38,'DETAIL SALES'!$AB$10:$AB$7501,"No",'DETAIL SALES'!$C$10:$C$7501,"25")</f>
        <v>0</v>
      </c>
      <c r="BH38" s="149">
        <f>COUNTIFS('DETAIL SALES'!$Q$10:$Q$7501,'FILL RATE MANDATORY STOCK'!E38,'DETAIL SALES'!$AB$10:$AB$7501,"Full",'DETAIL SALES'!$C$10:$C$7501,"26")</f>
        <v>0</v>
      </c>
      <c r="BI38" s="149">
        <f>COUNTIFS('DETAIL SALES'!$Q$10:$Q$7501,'FILL RATE MANDATORY STOCK'!E38,'DETAIL SALES'!$AB$10:$AB$7501,"No",'DETAIL SALES'!$C$10:$C$7501,"26")</f>
        <v>0</v>
      </c>
      <c r="BJ38" s="149">
        <f>COUNTIFS('DETAIL SALES'!$Q$10:$Q$7501,'FILL RATE MANDATORY STOCK'!E38,'DETAIL SALES'!$AB$10:$AB$7501,"Full",'DETAIL SALES'!$C$10:$C$7501,"27")</f>
        <v>0</v>
      </c>
      <c r="BK38" s="149">
        <f>COUNTIFS('DETAIL SALES'!$Q$10:$Q$7501,'FILL RATE MANDATORY STOCK'!E38,'DETAIL SALES'!$AB$10:$AB$7501,"No",'DETAIL SALES'!$C$10:$C$7501,"27")</f>
        <v>0</v>
      </c>
      <c r="BL38" s="316">
        <f>COUNTIFS('DETAIL SALES'!$Q$10:$Q$7501,'FILL RATE MANDATORY STOCK'!E38,'DETAIL SALES'!$AB$10:$AB$7501,"Full",'DETAIL SALES'!$C$10:$C$7501,"28")</f>
        <v>0</v>
      </c>
      <c r="BM38" s="316">
        <f>COUNTIFS('DETAIL SALES'!$Q$10:$Q$7501,'FILL RATE MANDATORY STOCK'!E38,'DETAIL SALES'!$AB$10:$AB$7501,"No",'DETAIL SALES'!$C$10:$C$7501,"28")</f>
        <v>0</v>
      </c>
      <c r="BN38" s="149">
        <f>COUNTIFS('DETAIL SALES'!$Q$10:$Q$7501,'FILL RATE MANDATORY STOCK'!E38,'DETAIL SALES'!$AB$10:$AB$7501,"Full",'DETAIL SALES'!$C$10:$C$7501,"29")</f>
        <v>0</v>
      </c>
      <c r="BO38" s="149">
        <f>COUNTIFS('DETAIL SALES'!$Q$10:$Q$7501,'FILL RATE MANDATORY STOCK'!E38,'DETAIL SALES'!$AB$10:$AB$7501,"No",'DETAIL SALES'!$C$10:$C$7501,"29")</f>
        <v>0</v>
      </c>
      <c r="BP38" s="149">
        <f>COUNTIFS('DETAIL SALES'!$Q$10:$Q$7501,'FILL RATE MANDATORY STOCK'!E38,'DETAIL SALES'!$AB$10:$AB$7501,"Full",'DETAIL SALES'!$C$10:$C$7501,"30")</f>
        <v>0</v>
      </c>
      <c r="BQ38" s="149">
        <f>COUNTIFS('DETAIL SALES'!$Q$10:$Q$7501,'FILL RATE MANDATORY STOCK'!E38,'DETAIL SALES'!$AB$10:$AB$7501,"No",'DETAIL SALES'!$C$10:$C$7501,"30")</f>
        <v>0</v>
      </c>
      <c r="BR38" s="149">
        <f>COUNTIFS('DETAIL SALES'!$Q$10:$Q$7501,'FILL RATE MANDATORY STOCK'!\,'DETAIL SALES'!$AB$10:$AB$7501,"Full",'DETAIL SALES'!$C$10:$C$7501,"31")</f>
        <v>0</v>
      </c>
      <c r="BS38" s="153">
        <f>COUNTIFS('DETAIL SALES'!$Q$10:$Q$7501,'FILL RATE MANDATORY STOCK'!E38,'DETAIL SALES'!$AB$10:$AB$7501,"No",'DETAIL SALES'!$C$10:$C$7501,"31")</f>
        <v>0</v>
      </c>
      <c r="BT38" s="271">
        <f t="shared" si="4"/>
        <v>0</v>
      </c>
      <c r="BU38" s="150">
        <f t="shared" si="5"/>
        <v>0</v>
      </c>
      <c r="BV38" s="150">
        <f t="shared" si="6"/>
        <v>0</v>
      </c>
      <c r="BW38" s="272" t="e">
        <f t="shared" si="7"/>
        <v>#DIV/0!</v>
      </c>
    </row>
    <row r="39" spans="1:75">
      <c r="A39" s="781"/>
      <c r="B39" s="100">
        <f t="shared" si="9"/>
        <v>30</v>
      </c>
      <c r="C39" s="100" t="s">
        <v>309</v>
      </c>
      <c r="D39" s="103" t="s">
        <v>890</v>
      </c>
      <c r="E39" s="149"/>
      <c r="F39" s="169"/>
      <c r="G39" s="224">
        <v>50000</v>
      </c>
      <c r="H39" s="153">
        <v>1</v>
      </c>
      <c r="I39" s="153">
        <v>1.3333333333333333</v>
      </c>
      <c r="J39" s="315">
        <f>COUNTIFS('DETAIL SALES'!$Q$10:$Q$7501,'FILL RATE MANDATORY STOCK'!E39,'DETAIL SALES'!$AB$10:$AB$7501,"Full",'DETAIL SALES'!$C$10:$C$7501,"1")</f>
        <v>0</v>
      </c>
      <c r="K39" s="316">
        <f>COUNTIFS('DETAIL SALES'!$Q$10:$Q$7501,'FILL RATE MANDATORY STOCK'!E39,'DETAIL SALES'!$AB$10:$AB$7501,"No",'DETAIL SALES'!$C$10:$C$7501,"1")</f>
        <v>0</v>
      </c>
      <c r="L39" s="149">
        <f>COUNTIFS('DETAIL SALES'!$Q$10:$Q$7501,'FILL RATE MANDATORY STOCK'!E39,'DETAIL SALES'!$AB$10:$AB$7501,"Full",'DETAIL SALES'!$C$10:$C$7501,"2")</f>
        <v>0</v>
      </c>
      <c r="M39" s="149">
        <f>COUNTIFS('DETAIL SALES'!$Q$10:$Q$7501,'FILL RATE MANDATORY STOCK'!E39,'DETAIL SALES'!$AB$10:$AB$7501,"No",'DETAIL SALES'!$C$10:$C$7501,"2")</f>
        <v>0</v>
      </c>
      <c r="N39" s="149">
        <f>COUNTIFS('DETAIL SALES'!$Q$10:$Q$7501,'FILL RATE MANDATORY STOCK'!E39,'DETAIL SALES'!$AB$10:$AB$7501,"Full",'DETAIL SALES'!$C$10:$C$7501,"3")</f>
        <v>0</v>
      </c>
      <c r="O39" s="149">
        <f>COUNTIFS('DETAIL SALES'!$Q$10:$Q$7501,'FILL RATE MANDATORY STOCK'!E39,'DETAIL SALES'!$AB$10:$AB$7501,"No",'DETAIL SALES'!$C$10:$C$7501,"3")</f>
        <v>0</v>
      </c>
      <c r="P39" s="149">
        <f>COUNTIFS('DETAIL SALES'!$Q$10:$Q$7501,'FILL RATE MANDATORY STOCK'!E39,'DETAIL SALES'!$AB$10:$AB$7501,"Full",'DETAIL SALES'!$C$10:$C$7501,"4")</f>
        <v>0</v>
      </c>
      <c r="Q39" s="149">
        <f>COUNTIFS('DETAIL SALES'!$Q$10:$Q$7501,'FILL RATE MANDATORY STOCK'!E39,'DETAIL SALES'!$AB$10:$AB$7501,"No",'DETAIL SALES'!$C$10:$C$7501,"4")</f>
        <v>0</v>
      </c>
      <c r="R39" s="149">
        <f>COUNTIFS('DETAIL SALES'!$Q$10:$Q$7501,'FILL RATE MANDATORY STOCK'!E39,'DETAIL SALES'!$AB$10:$AB$7501,"Full",'DETAIL SALES'!$C$10:$C$7501,"5")</f>
        <v>0</v>
      </c>
      <c r="S39" s="149">
        <f>COUNTIFS('DETAIL SALES'!$Q$10:$Q$7501,'FILL RATE MANDATORY STOCK'!E39,'DETAIL SALES'!$AB$10:$AB$7501,"No",'DETAIL SALES'!$C$10:$C$7501,"5")</f>
        <v>0</v>
      </c>
      <c r="T39" s="149">
        <f>COUNTIFS('DETAIL SALES'!$Q$10:$Q$7501,'FILL RATE MANDATORY STOCK'!E39,'DETAIL SALES'!$AB$10:$AB$7501,"Full",'DETAIL SALES'!$C$10:$C$7501,"6")</f>
        <v>0</v>
      </c>
      <c r="U39" s="149">
        <f>COUNTIFS('DETAIL SALES'!$Q$10:$Q$7501,'FILL RATE MANDATORY STOCK'!E39,'DETAIL SALES'!$AB$10:$AB$7501,"No",'DETAIL SALES'!$C$10:$C$7501,"6")</f>
        <v>0</v>
      </c>
      <c r="V39" s="316">
        <f>COUNTIFS('DETAIL SALES'!$Q$10:$Q$7501,'FILL RATE MANDATORY STOCK'!E39,'DETAIL SALES'!$AB$10:$AB$7501,"Full",'DETAIL SALES'!$C$10:$C$7501,"7")</f>
        <v>0</v>
      </c>
      <c r="W39" s="316">
        <f>COUNTIFS('DETAIL SALES'!$Q$10:$Q$7501,'FILL RATE MANDATORY STOCK'!E39,'DETAIL SALES'!$AB$10:$AB$7501,"No",'DETAIL SALES'!$C$10:$C$7501,"7")</f>
        <v>0</v>
      </c>
      <c r="X39" s="149">
        <f>COUNTIFS('DETAIL SALES'!$Q$10:$Q$7501,'FILL RATE MANDATORY STOCK'!E39,'DETAIL SALES'!$AB$10:$AB$7501,"Full",'DETAIL SALES'!$C$10:$C$7501,"8")</f>
        <v>0</v>
      </c>
      <c r="Y39" s="149">
        <f>COUNTIFS('DETAIL SALES'!$Q$10:$Q$7501,'FILL RATE MANDATORY STOCK'!E39,'DETAIL SALES'!$AB$10:$AB$7501,"No",'DETAIL SALES'!$C$10:$C$7501,"8")</f>
        <v>0</v>
      </c>
      <c r="Z39" s="149">
        <f>COUNTIFS('DETAIL SALES'!$Q$10:$Q$7501,'FILL RATE MANDATORY STOCK'!E39,'DETAIL SALES'!$AB$10:$AB$7501,"Full",'DETAIL SALES'!$C$10:$C$7501,"9")</f>
        <v>0</v>
      </c>
      <c r="AA39" s="149">
        <f>COUNTIFS('DETAIL SALES'!$Q$10:$Q$7501,'FILL RATE MANDATORY STOCK'!E39,'DETAIL SALES'!$AB$10:$AB$7501,"No",'DETAIL SALES'!$C$10:$C$7501,"9")</f>
        <v>0</v>
      </c>
      <c r="AB39" s="149">
        <f>COUNTIFS('DETAIL SALES'!$Q$10:$Q$7501,'FILL RATE MANDATORY STOCK'!E39,'DETAIL SALES'!$AB$10:$AB$7501,"Full",'DETAIL SALES'!$C$10:$C$7501,"10")</f>
        <v>0</v>
      </c>
      <c r="AC39" s="149">
        <f>COUNTIFS('DETAIL SALES'!$Q$10:$Q$7501,'FILL RATE MANDATORY STOCK'!E39,'DETAIL SALES'!$AB$10:$AB$7501,"No",'DETAIL SALES'!$C$10:$C$7501,"10")</f>
        <v>0</v>
      </c>
      <c r="AD39" s="149">
        <f>COUNTIFS('DETAIL SALES'!$Q$10:$Q$7501,'FILL RATE MANDATORY STOCK'!E39,'DETAIL SALES'!$AB$10:$AB$7501,"Full",'DETAIL SALES'!$C$10:$C$7501,"11")</f>
        <v>0</v>
      </c>
      <c r="AE39" s="149">
        <f>COUNTIFS('DETAIL SALES'!$Q$10:$Q$7501,'FILL RATE MANDATORY STOCK'!E39,'DETAIL SALES'!$AB$10:$AB$7501,"No",'DETAIL SALES'!$C$10:$C$7501,"11")</f>
        <v>0</v>
      </c>
      <c r="AF39" s="149">
        <f>COUNTIFS('DETAIL SALES'!$Q$10:$Q$7501,'FILL RATE MANDATORY STOCK'!E39,'DETAIL SALES'!$AB$10:$AB$7501,"Full",'DETAIL SALES'!$C$10:$C$7501,"12")</f>
        <v>0</v>
      </c>
      <c r="AG39" s="149">
        <f>COUNTIFS('DETAIL SALES'!$Q$10:$Q$7501,'FILL RATE MANDATORY STOCK'!E39,'DETAIL SALES'!$AB$10:$AB$7501,"No",'DETAIL SALES'!$C$10:$C$7501,"12")</f>
        <v>0</v>
      </c>
      <c r="AH39" s="149">
        <f>COUNTIFS('DETAIL SALES'!$Q$10:$Q$7501,'FILL RATE MANDATORY STOCK'!E39,'DETAIL SALES'!$AB$10:$AB$7501,"Full",'DETAIL SALES'!$C$10:$C$7501,"13")</f>
        <v>0</v>
      </c>
      <c r="AI39" s="149">
        <f>COUNTIFS('DETAIL SALES'!$Q$10:$Q$7501,'FILL RATE MANDATORY STOCK'!E39,'DETAIL SALES'!$AB$10:$AB$7501,"No",'DETAIL SALES'!$C$10:$C$7501,"13")</f>
        <v>0</v>
      </c>
      <c r="AJ39" s="316">
        <f>COUNTIFS('DETAIL SALES'!$Q$10:$Q$7501,'FILL RATE MANDATORY STOCK'!E39,'DETAIL SALES'!$AB$10:$AB$7501,"Full",'DETAIL SALES'!$C$10:$C$7501,"14")</f>
        <v>0</v>
      </c>
      <c r="AK39" s="316">
        <f>COUNTIFS('DETAIL SALES'!$Q$10:$Q$7501,'FILL RATE MANDATORY STOCK'!E39,'DETAIL SALES'!$AB$10:$AB$7501,"No",'DETAIL SALES'!$C$10:$C$7501,"14")</f>
        <v>0</v>
      </c>
      <c r="AL39" s="149">
        <f>COUNTIFS('DETAIL SALES'!$Q$10:$Q$7501,'FILL RATE MANDATORY STOCK'!E39,'DETAIL SALES'!$AB$10:$AB$7501,"Full",'DETAIL SALES'!$C$10:$C$7501,"15")</f>
        <v>0</v>
      </c>
      <c r="AM39" s="149">
        <f>COUNTIFS('DETAIL SALES'!$Q$10:$Q$7501,'FILL RATE MANDATORY STOCK'!E39,'DETAIL SALES'!$AB$10:$AB$7501,"No",'DETAIL SALES'!$C$10:$C$7501,"15")</f>
        <v>0</v>
      </c>
      <c r="AN39" s="149">
        <f>COUNTIFS('DETAIL SALES'!$Q$10:$Q$7501,'FILL RATE MANDATORY STOCK'!E39,'DETAIL SALES'!$AB$10:$AB$7501,"Full",'DETAIL SALES'!$C$10:$C$7501,"16")</f>
        <v>0</v>
      </c>
      <c r="AO39" s="149">
        <f>COUNTIFS('DETAIL SALES'!$Q$10:$Q$7501,'FILL RATE MANDATORY STOCK'!E39,'DETAIL SALES'!$AB$10:$AB$7501,"No",'DETAIL SALES'!$C$10:$C$7501,"16")</f>
        <v>0</v>
      </c>
      <c r="AP39" s="149">
        <f>COUNTIFS('DETAIL SALES'!$Q$10:$Q$7501,'FILL RATE MANDATORY STOCK'!E39,'DETAIL SALES'!$AB$10:$AB$7501,"Full",'DETAIL SALES'!$C$10:$C$7501,"17")</f>
        <v>0</v>
      </c>
      <c r="AQ39" s="149">
        <f>COUNTIFS('DETAIL SALES'!$Q$10:$Q$7501,'FILL RATE MANDATORY STOCK'!E39,'DETAIL SALES'!$AB$10:$AB$7501,"No",'DETAIL SALES'!$C$10:$C$7501,"17")</f>
        <v>0</v>
      </c>
      <c r="AR39" s="149">
        <f>COUNTIFS('DETAIL SALES'!$Q$10:$Q$7501,'FILL RATE MANDATORY STOCK'!E39,'DETAIL SALES'!$AB$10:$AB$7501,"Full",'DETAIL SALES'!$C$10:$C$7501,"18")</f>
        <v>0</v>
      </c>
      <c r="AS39" s="149">
        <f>COUNTIFS('DETAIL SALES'!$Q$10:$Q$7501,'FILL RATE MANDATORY STOCK'!E39,'DETAIL SALES'!$AB$10:$AB$7501,"No",'DETAIL SALES'!$C$10:$C$7501,"18")</f>
        <v>0</v>
      </c>
      <c r="AT39" s="149">
        <f>COUNTIFS('DETAIL SALES'!$Q$10:$Q$7501,'FILL RATE MANDATORY STOCK'!E39,'DETAIL SALES'!$AB$10:$AB$7501,"Full",'DETAIL SALES'!$C$10:$C$7501,"19")</f>
        <v>0</v>
      </c>
      <c r="AU39" s="149">
        <f>COUNTIFS('DETAIL SALES'!$Q$10:$Q$7501,'FILL RATE MANDATORY STOCK'!E39,'DETAIL SALES'!$AB$10:$AB$7501,"No",'DETAIL SALES'!$C$10:$C$7501,"19")</f>
        <v>0</v>
      </c>
      <c r="AV39" s="149">
        <f>COUNTIFS('DETAIL SALES'!$Q$10:$Q$7501,'FILL RATE MANDATORY STOCK'!E39,'DETAIL SALES'!$AB$10:$AB$7501,"Full",'DETAIL SALES'!$C$10:$C$7501,"20")</f>
        <v>0</v>
      </c>
      <c r="AW39" s="149">
        <f>COUNTIFS('DETAIL SALES'!$Q$10:$Q$7501,'FILL RATE MANDATORY STOCK'!E39,'DETAIL SALES'!$AB$10:$AB$7501,"No",'DETAIL SALES'!$C$10:$C$7501,"20")</f>
        <v>0</v>
      </c>
      <c r="AX39" s="316">
        <f>COUNTIFS('DETAIL SALES'!$Q$10:$Q$7501,'FILL RATE MANDATORY STOCK'!E39,'DETAIL SALES'!$AB$10:$AB$7501,"Full",'DETAIL SALES'!$C$10:$C$7501,"21")</f>
        <v>0</v>
      </c>
      <c r="AY39" s="316">
        <f>COUNTIFS('DETAIL SALES'!$Q$10:$Q$7501,'FILL RATE MANDATORY STOCK'!E39,'DETAIL SALES'!$AB$10:$AB$7501,"No",'DETAIL SALES'!$C$10:$C$7501,"21")</f>
        <v>0</v>
      </c>
      <c r="AZ39" s="149">
        <f>COUNTIFS('DETAIL SALES'!$Q$10:$Q$7501,'FILL RATE MANDATORY STOCK'!E39,'DETAIL SALES'!$AB$10:$AB$7501,"Full",'DETAIL SALES'!$C$10:$C$7501,"22")</f>
        <v>0</v>
      </c>
      <c r="BA39" s="149">
        <f>COUNTIFS('DETAIL SALES'!$Q$10:$Q$7501,'FILL RATE MANDATORY STOCK'!E39,'DETAIL SALES'!$AB$10:$AB$7501,"No",'DETAIL SALES'!$C$10:$C$7501,"22")</f>
        <v>0</v>
      </c>
      <c r="BB39" s="149">
        <f>COUNTIFS('DETAIL SALES'!$Q$10:$Q$7501,'FILL RATE MANDATORY STOCK'!E39,'DETAIL SALES'!$AB$10:$AB$7501,"Full",'DETAIL SALES'!$C$10:$C$7501,"23")</f>
        <v>0</v>
      </c>
      <c r="BC39" s="149">
        <f>COUNTIFS('DETAIL SALES'!$Q$10:$Q$7501,'FILL RATE MANDATORY STOCK'!E39,'DETAIL SALES'!$AB$10:$AB$7501,"No",'DETAIL SALES'!$C$10:$C$7501,"23")</f>
        <v>0</v>
      </c>
      <c r="BD39" s="149">
        <f>COUNTIFS('DETAIL SALES'!$Q$10:$Q$7501,'FILL RATE MANDATORY STOCK'!E39,'DETAIL SALES'!$AB$10:$AB$7501,"Full",'DETAIL SALES'!$C$10:$C$7501,"24")</f>
        <v>0</v>
      </c>
      <c r="BE39" s="149">
        <f>COUNTIFS('DETAIL SALES'!$Q$10:$Q$7501,'FILL RATE MANDATORY STOCK'!E39,'DETAIL SALES'!$AB$10:$AB$7501,"No",'DETAIL SALES'!$C$10:$C$7501,"24")</f>
        <v>0</v>
      </c>
      <c r="BF39" s="149">
        <f>COUNTIFS('DETAIL SALES'!$Q$10:$Q$7501,'FILL RATE MANDATORY STOCK'!E39,'DETAIL SALES'!$AB$10:$AB$7501,"Full",'DETAIL SALES'!$C$10:$C$7501,"25")</f>
        <v>0</v>
      </c>
      <c r="BG39" s="149">
        <f>COUNTIFS('DETAIL SALES'!$Q$10:$Q$7501,'FILL RATE MANDATORY STOCK'!E39,'DETAIL SALES'!$AB$10:$AB$7501,"No",'DETAIL SALES'!$C$10:$C$7501,"25")</f>
        <v>0</v>
      </c>
      <c r="BH39" s="149">
        <f>COUNTIFS('DETAIL SALES'!$Q$10:$Q$7501,'FILL RATE MANDATORY STOCK'!E39,'DETAIL SALES'!$AB$10:$AB$7501,"Full",'DETAIL SALES'!$C$10:$C$7501,"26")</f>
        <v>0</v>
      </c>
      <c r="BI39" s="149">
        <f>COUNTIFS('DETAIL SALES'!$Q$10:$Q$7501,'FILL RATE MANDATORY STOCK'!E39,'DETAIL SALES'!$AB$10:$AB$7501,"No",'DETAIL SALES'!$C$10:$C$7501,"26")</f>
        <v>0</v>
      </c>
      <c r="BJ39" s="149">
        <f>COUNTIFS('DETAIL SALES'!$Q$10:$Q$7501,'FILL RATE MANDATORY STOCK'!E39,'DETAIL SALES'!$AB$10:$AB$7501,"Full",'DETAIL SALES'!$C$10:$C$7501,"27")</f>
        <v>0</v>
      </c>
      <c r="BK39" s="149">
        <f>COUNTIFS('DETAIL SALES'!$Q$10:$Q$7501,'FILL RATE MANDATORY STOCK'!E39,'DETAIL SALES'!$AB$10:$AB$7501,"No",'DETAIL SALES'!$C$10:$C$7501,"27")</f>
        <v>0</v>
      </c>
      <c r="BL39" s="316">
        <f>COUNTIFS('DETAIL SALES'!$Q$10:$Q$7501,'FILL RATE MANDATORY STOCK'!E39,'DETAIL SALES'!$AB$10:$AB$7501,"Full",'DETAIL SALES'!$C$10:$C$7501,"28")</f>
        <v>0</v>
      </c>
      <c r="BM39" s="316">
        <f>COUNTIFS('DETAIL SALES'!$Q$10:$Q$7501,'FILL RATE MANDATORY STOCK'!E39,'DETAIL SALES'!$AB$10:$AB$7501,"No",'DETAIL SALES'!$C$10:$C$7501,"28")</f>
        <v>0</v>
      </c>
      <c r="BN39" s="149">
        <f>COUNTIFS('DETAIL SALES'!$Q$10:$Q$7501,'FILL RATE MANDATORY STOCK'!E39,'DETAIL SALES'!$AB$10:$AB$7501,"Full",'DETAIL SALES'!$C$10:$C$7501,"29")</f>
        <v>0</v>
      </c>
      <c r="BO39" s="149">
        <f>COUNTIFS('DETAIL SALES'!$Q$10:$Q$7501,'FILL RATE MANDATORY STOCK'!E39,'DETAIL SALES'!$AB$10:$AB$7501,"No",'DETAIL SALES'!$C$10:$C$7501,"29")</f>
        <v>0</v>
      </c>
      <c r="BP39" s="149">
        <f>COUNTIFS('DETAIL SALES'!$Q$10:$Q$7501,'FILL RATE MANDATORY STOCK'!E39,'DETAIL SALES'!$AB$10:$AB$7501,"Full",'DETAIL SALES'!$C$10:$C$7501,"30")</f>
        <v>0</v>
      </c>
      <c r="BQ39" s="149">
        <f>COUNTIFS('DETAIL SALES'!$Q$10:$Q$7501,'FILL RATE MANDATORY STOCK'!E39,'DETAIL SALES'!$AB$10:$AB$7501,"No",'DETAIL SALES'!$C$10:$C$7501,"30")</f>
        <v>0</v>
      </c>
      <c r="BR39" s="149">
        <f>COUNTIFS('DETAIL SALES'!$Q$10:$Q$7501,'FILL RATE MANDATORY STOCK'!\,'DETAIL SALES'!$AB$10:$AB$7501,"Full",'DETAIL SALES'!$C$10:$C$7501,"31")</f>
        <v>0</v>
      </c>
      <c r="BS39" s="153">
        <f>COUNTIFS('DETAIL SALES'!$Q$10:$Q$7501,'FILL RATE MANDATORY STOCK'!E39,'DETAIL SALES'!$AB$10:$AB$7501,"No",'DETAIL SALES'!$C$10:$C$7501,"31")</f>
        <v>0</v>
      </c>
      <c r="BT39" s="271">
        <f t="shared" si="4"/>
        <v>0</v>
      </c>
      <c r="BU39" s="150">
        <f t="shared" si="5"/>
        <v>0</v>
      </c>
      <c r="BV39" s="150">
        <f t="shared" si="6"/>
        <v>0</v>
      </c>
      <c r="BW39" s="272" t="e">
        <f t="shared" si="7"/>
        <v>#DIV/0!</v>
      </c>
    </row>
    <row r="40" spans="1:75">
      <c r="A40" s="781"/>
      <c r="B40" s="100">
        <f t="shared" si="9"/>
        <v>31</v>
      </c>
      <c r="C40" s="100" t="s">
        <v>309</v>
      </c>
      <c r="D40" s="103" t="s">
        <v>890</v>
      </c>
      <c r="E40" s="149"/>
      <c r="F40" s="169"/>
      <c r="G40" s="224">
        <v>50000</v>
      </c>
      <c r="H40" s="153">
        <v>1</v>
      </c>
      <c r="I40" s="153">
        <v>25.333333333333332</v>
      </c>
      <c r="J40" s="315">
        <f>COUNTIFS('DETAIL SALES'!$Q$10:$Q$7501,'FILL RATE MANDATORY STOCK'!E40,'DETAIL SALES'!$AB$10:$AB$7501,"Full",'DETAIL SALES'!$C$10:$C$7501,"1")</f>
        <v>0</v>
      </c>
      <c r="K40" s="316">
        <f>COUNTIFS('DETAIL SALES'!$Q$10:$Q$7501,'FILL RATE MANDATORY STOCK'!E40,'DETAIL SALES'!$AB$10:$AB$7501,"No",'DETAIL SALES'!$C$10:$C$7501,"1")</f>
        <v>0</v>
      </c>
      <c r="L40" s="149">
        <f>COUNTIFS('DETAIL SALES'!$Q$10:$Q$7501,'FILL RATE MANDATORY STOCK'!E40,'DETAIL SALES'!$AB$10:$AB$7501,"Full",'DETAIL SALES'!$C$10:$C$7501,"2")</f>
        <v>0</v>
      </c>
      <c r="M40" s="149">
        <f>COUNTIFS('DETAIL SALES'!$Q$10:$Q$7501,'FILL RATE MANDATORY STOCK'!E40,'DETAIL SALES'!$AB$10:$AB$7501,"No",'DETAIL SALES'!$C$10:$C$7501,"2")</f>
        <v>0</v>
      </c>
      <c r="N40" s="149">
        <f>COUNTIFS('DETAIL SALES'!$Q$10:$Q$7501,'FILL RATE MANDATORY STOCK'!E40,'DETAIL SALES'!$AB$10:$AB$7501,"Full",'DETAIL SALES'!$C$10:$C$7501,"3")</f>
        <v>0</v>
      </c>
      <c r="O40" s="149">
        <f>COUNTIFS('DETAIL SALES'!$Q$10:$Q$7501,'FILL RATE MANDATORY STOCK'!E40,'DETAIL SALES'!$AB$10:$AB$7501,"No",'DETAIL SALES'!$C$10:$C$7501,"3")</f>
        <v>0</v>
      </c>
      <c r="P40" s="149">
        <f>COUNTIFS('DETAIL SALES'!$Q$10:$Q$7501,'FILL RATE MANDATORY STOCK'!E40,'DETAIL SALES'!$AB$10:$AB$7501,"Full",'DETAIL SALES'!$C$10:$C$7501,"4")</f>
        <v>0</v>
      </c>
      <c r="Q40" s="149">
        <f>COUNTIFS('DETAIL SALES'!$Q$10:$Q$7501,'FILL RATE MANDATORY STOCK'!E40,'DETAIL SALES'!$AB$10:$AB$7501,"No",'DETAIL SALES'!$C$10:$C$7501,"4")</f>
        <v>0</v>
      </c>
      <c r="R40" s="149">
        <f>COUNTIFS('DETAIL SALES'!$Q$10:$Q$7501,'FILL RATE MANDATORY STOCK'!E40,'DETAIL SALES'!$AB$10:$AB$7501,"Full",'DETAIL SALES'!$C$10:$C$7501,"5")</f>
        <v>0</v>
      </c>
      <c r="S40" s="149">
        <f>COUNTIFS('DETAIL SALES'!$Q$10:$Q$7501,'FILL RATE MANDATORY STOCK'!E40,'DETAIL SALES'!$AB$10:$AB$7501,"No",'DETAIL SALES'!$C$10:$C$7501,"5")</f>
        <v>0</v>
      </c>
      <c r="T40" s="149">
        <f>COUNTIFS('DETAIL SALES'!$Q$10:$Q$7501,'FILL RATE MANDATORY STOCK'!E40,'DETAIL SALES'!$AB$10:$AB$7501,"Full",'DETAIL SALES'!$C$10:$C$7501,"6")</f>
        <v>0</v>
      </c>
      <c r="U40" s="149">
        <f>COUNTIFS('DETAIL SALES'!$Q$10:$Q$7501,'FILL RATE MANDATORY STOCK'!E40,'DETAIL SALES'!$AB$10:$AB$7501,"No",'DETAIL SALES'!$C$10:$C$7501,"6")</f>
        <v>0</v>
      </c>
      <c r="V40" s="316">
        <f>COUNTIFS('DETAIL SALES'!$Q$10:$Q$7501,'FILL RATE MANDATORY STOCK'!E40,'DETAIL SALES'!$AB$10:$AB$7501,"Full",'DETAIL SALES'!$C$10:$C$7501,"7")</f>
        <v>0</v>
      </c>
      <c r="W40" s="316">
        <f>COUNTIFS('DETAIL SALES'!$Q$10:$Q$7501,'FILL RATE MANDATORY STOCK'!E40,'DETAIL SALES'!$AB$10:$AB$7501,"No",'DETAIL SALES'!$C$10:$C$7501,"7")</f>
        <v>0</v>
      </c>
      <c r="X40" s="149">
        <f>COUNTIFS('DETAIL SALES'!$Q$10:$Q$7501,'FILL RATE MANDATORY STOCK'!E40,'DETAIL SALES'!$AB$10:$AB$7501,"Full",'DETAIL SALES'!$C$10:$C$7501,"8")</f>
        <v>0</v>
      </c>
      <c r="Y40" s="149">
        <f>COUNTIFS('DETAIL SALES'!$Q$10:$Q$7501,'FILL RATE MANDATORY STOCK'!E40,'DETAIL SALES'!$AB$10:$AB$7501,"No",'DETAIL SALES'!$C$10:$C$7501,"8")</f>
        <v>0</v>
      </c>
      <c r="Z40" s="149">
        <f>COUNTIFS('DETAIL SALES'!$Q$10:$Q$7501,'FILL RATE MANDATORY STOCK'!E40,'DETAIL SALES'!$AB$10:$AB$7501,"Full",'DETAIL SALES'!$C$10:$C$7501,"9")</f>
        <v>0</v>
      </c>
      <c r="AA40" s="149">
        <f>COUNTIFS('DETAIL SALES'!$Q$10:$Q$7501,'FILL RATE MANDATORY STOCK'!E40,'DETAIL SALES'!$AB$10:$AB$7501,"No",'DETAIL SALES'!$C$10:$C$7501,"9")</f>
        <v>0</v>
      </c>
      <c r="AB40" s="149">
        <f>COUNTIFS('DETAIL SALES'!$Q$10:$Q$7501,'FILL RATE MANDATORY STOCK'!E40,'DETAIL SALES'!$AB$10:$AB$7501,"Full",'DETAIL SALES'!$C$10:$C$7501,"10")</f>
        <v>0</v>
      </c>
      <c r="AC40" s="149">
        <f>COUNTIFS('DETAIL SALES'!$Q$10:$Q$7501,'FILL RATE MANDATORY STOCK'!E40,'DETAIL SALES'!$AB$10:$AB$7501,"No",'DETAIL SALES'!$C$10:$C$7501,"10")</f>
        <v>0</v>
      </c>
      <c r="AD40" s="149">
        <f>COUNTIFS('DETAIL SALES'!$Q$10:$Q$7501,'FILL RATE MANDATORY STOCK'!E40,'DETAIL SALES'!$AB$10:$AB$7501,"Full",'DETAIL SALES'!$C$10:$C$7501,"11")</f>
        <v>0</v>
      </c>
      <c r="AE40" s="149">
        <f>COUNTIFS('DETAIL SALES'!$Q$10:$Q$7501,'FILL RATE MANDATORY STOCK'!E40,'DETAIL SALES'!$AB$10:$AB$7501,"No",'DETAIL SALES'!$C$10:$C$7501,"11")</f>
        <v>0</v>
      </c>
      <c r="AF40" s="149">
        <f>COUNTIFS('DETAIL SALES'!$Q$10:$Q$7501,'FILL RATE MANDATORY STOCK'!E40,'DETAIL SALES'!$AB$10:$AB$7501,"Full",'DETAIL SALES'!$C$10:$C$7501,"12")</f>
        <v>0</v>
      </c>
      <c r="AG40" s="149">
        <f>COUNTIFS('DETAIL SALES'!$Q$10:$Q$7501,'FILL RATE MANDATORY STOCK'!E40,'DETAIL SALES'!$AB$10:$AB$7501,"No",'DETAIL SALES'!$C$10:$C$7501,"12")</f>
        <v>0</v>
      </c>
      <c r="AH40" s="149">
        <f>COUNTIFS('DETAIL SALES'!$Q$10:$Q$7501,'FILL RATE MANDATORY STOCK'!E40,'DETAIL SALES'!$AB$10:$AB$7501,"Full",'DETAIL SALES'!$C$10:$C$7501,"13")</f>
        <v>0</v>
      </c>
      <c r="AI40" s="149">
        <f>COUNTIFS('DETAIL SALES'!$Q$10:$Q$7501,'FILL RATE MANDATORY STOCK'!E40,'DETAIL SALES'!$AB$10:$AB$7501,"No",'DETAIL SALES'!$C$10:$C$7501,"13")</f>
        <v>0</v>
      </c>
      <c r="AJ40" s="316">
        <f>COUNTIFS('DETAIL SALES'!$Q$10:$Q$7501,'FILL RATE MANDATORY STOCK'!E40,'DETAIL SALES'!$AB$10:$AB$7501,"Full",'DETAIL SALES'!$C$10:$C$7501,"14")</f>
        <v>0</v>
      </c>
      <c r="AK40" s="316">
        <f>COUNTIFS('DETAIL SALES'!$Q$10:$Q$7501,'FILL RATE MANDATORY STOCK'!E40,'DETAIL SALES'!$AB$10:$AB$7501,"No",'DETAIL SALES'!$C$10:$C$7501,"14")</f>
        <v>0</v>
      </c>
      <c r="AL40" s="149">
        <f>COUNTIFS('DETAIL SALES'!$Q$10:$Q$7501,'FILL RATE MANDATORY STOCK'!E40,'DETAIL SALES'!$AB$10:$AB$7501,"Full",'DETAIL SALES'!$C$10:$C$7501,"15")</f>
        <v>0</v>
      </c>
      <c r="AM40" s="149">
        <f>COUNTIFS('DETAIL SALES'!$Q$10:$Q$7501,'FILL RATE MANDATORY STOCK'!E40,'DETAIL SALES'!$AB$10:$AB$7501,"No",'DETAIL SALES'!$C$10:$C$7501,"15")</f>
        <v>0</v>
      </c>
      <c r="AN40" s="149">
        <f>COUNTIFS('DETAIL SALES'!$Q$10:$Q$7501,'FILL RATE MANDATORY STOCK'!E40,'DETAIL SALES'!$AB$10:$AB$7501,"Full",'DETAIL SALES'!$C$10:$C$7501,"16")</f>
        <v>0</v>
      </c>
      <c r="AO40" s="149">
        <f>COUNTIFS('DETAIL SALES'!$Q$10:$Q$7501,'FILL RATE MANDATORY STOCK'!E40,'DETAIL SALES'!$AB$10:$AB$7501,"No",'DETAIL SALES'!$C$10:$C$7501,"16")</f>
        <v>0</v>
      </c>
      <c r="AP40" s="149">
        <f>COUNTIFS('DETAIL SALES'!$Q$10:$Q$7501,'FILL RATE MANDATORY STOCK'!E40,'DETAIL SALES'!$AB$10:$AB$7501,"Full",'DETAIL SALES'!$C$10:$C$7501,"17")</f>
        <v>0</v>
      </c>
      <c r="AQ40" s="149">
        <f>COUNTIFS('DETAIL SALES'!$Q$10:$Q$7501,'FILL RATE MANDATORY STOCK'!E40,'DETAIL SALES'!$AB$10:$AB$7501,"No",'DETAIL SALES'!$C$10:$C$7501,"17")</f>
        <v>0</v>
      </c>
      <c r="AR40" s="149">
        <f>COUNTIFS('DETAIL SALES'!$Q$10:$Q$7501,'FILL RATE MANDATORY STOCK'!E40,'DETAIL SALES'!$AB$10:$AB$7501,"Full",'DETAIL SALES'!$C$10:$C$7501,"18")</f>
        <v>0</v>
      </c>
      <c r="AS40" s="149">
        <f>COUNTIFS('DETAIL SALES'!$Q$10:$Q$7501,'FILL RATE MANDATORY STOCK'!E40,'DETAIL SALES'!$AB$10:$AB$7501,"No",'DETAIL SALES'!$C$10:$C$7501,"18")</f>
        <v>0</v>
      </c>
      <c r="AT40" s="149">
        <f>COUNTIFS('DETAIL SALES'!$Q$10:$Q$7501,'FILL RATE MANDATORY STOCK'!E40,'DETAIL SALES'!$AB$10:$AB$7501,"Full",'DETAIL SALES'!$C$10:$C$7501,"19")</f>
        <v>0</v>
      </c>
      <c r="AU40" s="149">
        <f>COUNTIFS('DETAIL SALES'!$Q$10:$Q$7501,'FILL RATE MANDATORY STOCK'!E40,'DETAIL SALES'!$AB$10:$AB$7501,"No",'DETAIL SALES'!$C$10:$C$7501,"19")</f>
        <v>0</v>
      </c>
      <c r="AV40" s="149">
        <f>COUNTIFS('DETAIL SALES'!$Q$10:$Q$7501,'FILL RATE MANDATORY STOCK'!E40,'DETAIL SALES'!$AB$10:$AB$7501,"Full",'DETAIL SALES'!$C$10:$C$7501,"20")</f>
        <v>0</v>
      </c>
      <c r="AW40" s="149">
        <f>COUNTIFS('DETAIL SALES'!$Q$10:$Q$7501,'FILL RATE MANDATORY STOCK'!E40,'DETAIL SALES'!$AB$10:$AB$7501,"No",'DETAIL SALES'!$C$10:$C$7501,"20")</f>
        <v>0</v>
      </c>
      <c r="AX40" s="316">
        <f>COUNTIFS('DETAIL SALES'!$Q$10:$Q$7501,'FILL RATE MANDATORY STOCK'!E40,'DETAIL SALES'!$AB$10:$AB$7501,"Full",'DETAIL SALES'!$C$10:$C$7501,"21")</f>
        <v>0</v>
      </c>
      <c r="AY40" s="316">
        <f>COUNTIFS('DETAIL SALES'!$Q$10:$Q$7501,'FILL RATE MANDATORY STOCK'!E40,'DETAIL SALES'!$AB$10:$AB$7501,"No",'DETAIL SALES'!$C$10:$C$7501,"21")</f>
        <v>0</v>
      </c>
      <c r="AZ40" s="149">
        <f>COUNTIFS('DETAIL SALES'!$Q$10:$Q$7501,'FILL RATE MANDATORY STOCK'!E40,'DETAIL SALES'!$AB$10:$AB$7501,"Full",'DETAIL SALES'!$C$10:$C$7501,"22")</f>
        <v>0</v>
      </c>
      <c r="BA40" s="149">
        <f>COUNTIFS('DETAIL SALES'!$Q$10:$Q$7501,'FILL RATE MANDATORY STOCK'!E40,'DETAIL SALES'!$AB$10:$AB$7501,"No",'DETAIL SALES'!$C$10:$C$7501,"22")</f>
        <v>0</v>
      </c>
      <c r="BB40" s="149">
        <f>COUNTIFS('DETAIL SALES'!$Q$10:$Q$7501,'FILL RATE MANDATORY STOCK'!E40,'DETAIL SALES'!$AB$10:$AB$7501,"Full",'DETAIL SALES'!$C$10:$C$7501,"23")</f>
        <v>0</v>
      </c>
      <c r="BC40" s="149">
        <f>COUNTIFS('DETAIL SALES'!$Q$10:$Q$7501,'FILL RATE MANDATORY STOCK'!E40,'DETAIL SALES'!$AB$10:$AB$7501,"No",'DETAIL SALES'!$C$10:$C$7501,"23")</f>
        <v>0</v>
      </c>
      <c r="BD40" s="149">
        <f>COUNTIFS('DETAIL SALES'!$Q$10:$Q$7501,'FILL RATE MANDATORY STOCK'!E40,'DETAIL SALES'!$AB$10:$AB$7501,"Full",'DETAIL SALES'!$C$10:$C$7501,"24")</f>
        <v>0</v>
      </c>
      <c r="BE40" s="149">
        <f>COUNTIFS('DETAIL SALES'!$Q$10:$Q$7501,'FILL RATE MANDATORY STOCK'!E40,'DETAIL SALES'!$AB$10:$AB$7501,"No",'DETAIL SALES'!$C$10:$C$7501,"24")</f>
        <v>0</v>
      </c>
      <c r="BF40" s="149">
        <f>COUNTIFS('DETAIL SALES'!$Q$10:$Q$7501,'FILL RATE MANDATORY STOCK'!E40,'DETAIL SALES'!$AB$10:$AB$7501,"Full",'DETAIL SALES'!$C$10:$C$7501,"25")</f>
        <v>0</v>
      </c>
      <c r="BG40" s="149">
        <f>COUNTIFS('DETAIL SALES'!$Q$10:$Q$7501,'FILL RATE MANDATORY STOCK'!E40,'DETAIL SALES'!$AB$10:$AB$7501,"No",'DETAIL SALES'!$C$10:$C$7501,"25")</f>
        <v>0</v>
      </c>
      <c r="BH40" s="149">
        <f>COUNTIFS('DETAIL SALES'!$Q$10:$Q$7501,'FILL RATE MANDATORY STOCK'!E40,'DETAIL SALES'!$AB$10:$AB$7501,"Full",'DETAIL SALES'!$C$10:$C$7501,"26")</f>
        <v>0</v>
      </c>
      <c r="BI40" s="149">
        <f>COUNTIFS('DETAIL SALES'!$Q$10:$Q$7501,'FILL RATE MANDATORY STOCK'!E40,'DETAIL SALES'!$AB$10:$AB$7501,"No",'DETAIL SALES'!$C$10:$C$7501,"26")</f>
        <v>0</v>
      </c>
      <c r="BJ40" s="149">
        <f>COUNTIFS('DETAIL SALES'!$Q$10:$Q$7501,'FILL RATE MANDATORY STOCK'!E40,'DETAIL SALES'!$AB$10:$AB$7501,"Full",'DETAIL SALES'!$C$10:$C$7501,"27")</f>
        <v>0</v>
      </c>
      <c r="BK40" s="149">
        <f>COUNTIFS('DETAIL SALES'!$Q$10:$Q$7501,'FILL RATE MANDATORY STOCK'!E40,'DETAIL SALES'!$AB$10:$AB$7501,"No",'DETAIL SALES'!$C$10:$C$7501,"27")</f>
        <v>0</v>
      </c>
      <c r="BL40" s="316">
        <f>COUNTIFS('DETAIL SALES'!$Q$10:$Q$7501,'FILL RATE MANDATORY STOCK'!E40,'DETAIL SALES'!$AB$10:$AB$7501,"Full",'DETAIL SALES'!$C$10:$C$7501,"28")</f>
        <v>0</v>
      </c>
      <c r="BM40" s="316">
        <f>COUNTIFS('DETAIL SALES'!$Q$10:$Q$7501,'FILL RATE MANDATORY STOCK'!E40,'DETAIL SALES'!$AB$10:$AB$7501,"No",'DETAIL SALES'!$C$10:$C$7501,"28")</f>
        <v>0</v>
      </c>
      <c r="BN40" s="149">
        <f>COUNTIFS('DETAIL SALES'!$Q$10:$Q$7501,'FILL RATE MANDATORY STOCK'!E40,'DETAIL SALES'!$AB$10:$AB$7501,"Full",'DETAIL SALES'!$C$10:$C$7501,"29")</f>
        <v>0</v>
      </c>
      <c r="BO40" s="149">
        <f>COUNTIFS('DETAIL SALES'!$Q$10:$Q$7501,'FILL RATE MANDATORY STOCK'!E40,'DETAIL SALES'!$AB$10:$AB$7501,"No",'DETAIL SALES'!$C$10:$C$7501,"29")</f>
        <v>0</v>
      </c>
      <c r="BP40" s="149">
        <f>COUNTIFS('DETAIL SALES'!$Q$10:$Q$7501,'FILL RATE MANDATORY STOCK'!E40,'DETAIL SALES'!$AB$10:$AB$7501,"Full",'DETAIL SALES'!$C$10:$C$7501,"30")</f>
        <v>0</v>
      </c>
      <c r="BQ40" s="149">
        <f>COUNTIFS('DETAIL SALES'!$Q$10:$Q$7501,'FILL RATE MANDATORY STOCK'!E40,'DETAIL SALES'!$AB$10:$AB$7501,"No",'DETAIL SALES'!$C$10:$C$7501,"30")</f>
        <v>0</v>
      </c>
      <c r="BR40" s="149">
        <f>COUNTIFS('DETAIL SALES'!$Q$10:$Q$7501,'FILL RATE MANDATORY STOCK'!\,'DETAIL SALES'!$AB$10:$AB$7501,"Full",'DETAIL SALES'!$C$10:$C$7501,"31")</f>
        <v>0</v>
      </c>
      <c r="BS40" s="153">
        <f>COUNTIFS('DETAIL SALES'!$Q$10:$Q$7501,'FILL RATE MANDATORY STOCK'!E40,'DETAIL SALES'!$AB$10:$AB$7501,"No",'DETAIL SALES'!$C$10:$C$7501,"31")</f>
        <v>0</v>
      </c>
      <c r="BT40" s="271">
        <f t="shared" si="4"/>
        <v>0</v>
      </c>
      <c r="BU40" s="150">
        <f t="shared" si="5"/>
        <v>0</v>
      </c>
      <c r="BV40" s="150">
        <f t="shared" si="6"/>
        <v>0</v>
      </c>
      <c r="BW40" s="272" t="e">
        <f t="shared" si="7"/>
        <v>#DIV/0!</v>
      </c>
    </row>
    <row r="41" spans="1:75">
      <c r="A41" s="781"/>
      <c r="B41" s="100">
        <f t="shared" si="9"/>
        <v>32</v>
      </c>
      <c r="C41" s="100" t="s">
        <v>309</v>
      </c>
      <c r="D41" s="103" t="s">
        <v>890</v>
      </c>
      <c r="E41" s="149"/>
      <c r="F41" s="169"/>
      <c r="G41" s="224">
        <v>50000</v>
      </c>
      <c r="H41" s="153">
        <v>1</v>
      </c>
      <c r="I41" s="153">
        <v>9.6666666666666661</v>
      </c>
      <c r="J41" s="315">
        <f>COUNTIFS('DETAIL SALES'!$Q$10:$Q$7501,'FILL RATE MANDATORY STOCK'!E41,'DETAIL SALES'!$AB$10:$AB$7501,"Full",'DETAIL SALES'!$C$10:$C$7501,"1")</f>
        <v>0</v>
      </c>
      <c r="K41" s="316">
        <f>COUNTIFS('DETAIL SALES'!$Q$10:$Q$7501,'FILL RATE MANDATORY STOCK'!E41,'DETAIL SALES'!$AB$10:$AB$7501,"No",'DETAIL SALES'!$C$10:$C$7501,"1")</f>
        <v>0</v>
      </c>
      <c r="L41" s="149">
        <f>COUNTIFS('DETAIL SALES'!$Q$10:$Q$7501,'FILL RATE MANDATORY STOCK'!E41,'DETAIL SALES'!$AB$10:$AB$7501,"Full",'DETAIL SALES'!$C$10:$C$7501,"2")</f>
        <v>0</v>
      </c>
      <c r="M41" s="149">
        <f>COUNTIFS('DETAIL SALES'!$Q$10:$Q$7501,'FILL RATE MANDATORY STOCK'!E41,'DETAIL SALES'!$AB$10:$AB$7501,"No",'DETAIL SALES'!$C$10:$C$7501,"2")</f>
        <v>0</v>
      </c>
      <c r="N41" s="149">
        <f>COUNTIFS('DETAIL SALES'!$Q$10:$Q$7501,'FILL RATE MANDATORY STOCK'!E41,'DETAIL SALES'!$AB$10:$AB$7501,"Full",'DETAIL SALES'!$C$10:$C$7501,"3")</f>
        <v>0</v>
      </c>
      <c r="O41" s="149">
        <f>COUNTIFS('DETAIL SALES'!$Q$10:$Q$7501,'FILL RATE MANDATORY STOCK'!E41,'DETAIL SALES'!$AB$10:$AB$7501,"No",'DETAIL SALES'!$C$10:$C$7501,"3")</f>
        <v>0</v>
      </c>
      <c r="P41" s="149">
        <f>COUNTIFS('DETAIL SALES'!$Q$10:$Q$7501,'FILL RATE MANDATORY STOCK'!E41,'DETAIL SALES'!$AB$10:$AB$7501,"Full",'DETAIL SALES'!$C$10:$C$7501,"4")</f>
        <v>0</v>
      </c>
      <c r="Q41" s="149">
        <f>COUNTIFS('DETAIL SALES'!$Q$10:$Q$7501,'FILL RATE MANDATORY STOCK'!E41,'DETAIL SALES'!$AB$10:$AB$7501,"No",'DETAIL SALES'!$C$10:$C$7501,"4")</f>
        <v>0</v>
      </c>
      <c r="R41" s="149">
        <f>COUNTIFS('DETAIL SALES'!$Q$10:$Q$7501,'FILL RATE MANDATORY STOCK'!E41,'DETAIL SALES'!$AB$10:$AB$7501,"Full",'DETAIL SALES'!$C$10:$C$7501,"5")</f>
        <v>0</v>
      </c>
      <c r="S41" s="149">
        <f>COUNTIFS('DETAIL SALES'!$Q$10:$Q$7501,'FILL RATE MANDATORY STOCK'!E41,'DETAIL SALES'!$AB$10:$AB$7501,"No",'DETAIL SALES'!$C$10:$C$7501,"5")</f>
        <v>0</v>
      </c>
      <c r="T41" s="149">
        <f>COUNTIFS('DETAIL SALES'!$Q$10:$Q$7501,'FILL RATE MANDATORY STOCK'!E41,'DETAIL SALES'!$AB$10:$AB$7501,"Full",'DETAIL SALES'!$C$10:$C$7501,"6")</f>
        <v>0</v>
      </c>
      <c r="U41" s="149">
        <f>COUNTIFS('DETAIL SALES'!$Q$10:$Q$7501,'FILL RATE MANDATORY STOCK'!E41,'DETAIL SALES'!$AB$10:$AB$7501,"No",'DETAIL SALES'!$C$10:$C$7501,"6")</f>
        <v>0</v>
      </c>
      <c r="V41" s="316">
        <f>COUNTIFS('DETAIL SALES'!$Q$10:$Q$7501,'FILL RATE MANDATORY STOCK'!E41,'DETAIL SALES'!$AB$10:$AB$7501,"Full",'DETAIL SALES'!$C$10:$C$7501,"7")</f>
        <v>0</v>
      </c>
      <c r="W41" s="316">
        <f>COUNTIFS('DETAIL SALES'!$Q$10:$Q$7501,'FILL RATE MANDATORY STOCK'!E41,'DETAIL SALES'!$AB$10:$AB$7501,"No",'DETAIL SALES'!$C$10:$C$7501,"7")</f>
        <v>0</v>
      </c>
      <c r="X41" s="149">
        <f>COUNTIFS('DETAIL SALES'!$Q$10:$Q$7501,'FILL RATE MANDATORY STOCK'!E41,'DETAIL SALES'!$AB$10:$AB$7501,"Full",'DETAIL SALES'!$C$10:$C$7501,"8")</f>
        <v>0</v>
      </c>
      <c r="Y41" s="149">
        <f>COUNTIFS('DETAIL SALES'!$Q$10:$Q$7501,'FILL RATE MANDATORY STOCK'!E41,'DETAIL SALES'!$AB$10:$AB$7501,"No",'DETAIL SALES'!$C$10:$C$7501,"8")</f>
        <v>0</v>
      </c>
      <c r="Z41" s="149">
        <f>COUNTIFS('DETAIL SALES'!$Q$10:$Q$7501,'FILL RATE MANDATORY STOCK'!E41,'DETAIL SALES'!$AB$10:$AB$7501,"Full",'DETAIL SALES'!$C$10:$C$7501,"9")</f>
        <v>0</v>
      </c>
      <c r="AA41" s="149">
        <f>COUNTIFS('DETAIL SALES'!$Q$10:$Q$7501,'FILL RATE MANDATORY STOCK'!E41,'DETAIL SALES'!$AB$10:$AB$7501,"No",'DETAIL SALES'!$C$10:$C$7501,"9")</f>
        <v>0</v>
      </c>
      <c r="AB41" s="149">
        <f>COUNTIFS('DETAIL SALES'!$Q$10:$Q$7501,'FILL RATE MANDATORY STOCK'!E41,'DETAIL SALES'!$AB$10:$AB$7501,"Full",'DETAIL SALES'!$C$10:$C$7501,"10")</f>
        <v>0</v>
      </c>
      <c r="AC41" s="149">
        <f>COUNTIFS('DETAIL SALES'!$Q$10:$Q$7501,'FILL RATE MANDATORY STOCK'!E41,'DETAIL SALES'!$AB$10:$AB$7501,"No",'DETAIL SALES'!$C$10:$C$7501,"10")</f>
        <v>0</v>
      </c>
      <c r="AD41" s="149">
        <f>COUNTIFS('DETAIL SALES'!$Q$10:$Q$7501,'FILL RATE MANDATORY STOCK'!E41,'DETAIL SALES'!$AB$10:$AB$7501,"Full",'DETAIL SALES'!$C$10:$C$7501,"11")</f>
        <v>0</v>
      </c>
      <c r="AE41" s="149">
        <f>COUNTIFS('DETAIL SALES'!$Q$10:$Q$7501,'FILL RATE MANDATORY STOCK'!E41,'DETAIL SALES'!$AB$10:$AB$7501,"No",'DETAIL SALES'!$C$10:$C$7501,"11")</f>
        <v>0</v>
      </c>
      <c r="AF41" s="149">
        <f>COUNTIFS('DETAIL SALES'!$Q$10:$Q$7501,'FILL RATE MANDATORY STOCK'!E41,'DETAIL SALES'!$AB$10:$AB$7501,"Full",'DETAIL SALES'!$C$10:$C$7501,"12")</f>
        <v>0</v>
      </c>
      <c r="AG41" s="149">
        <f>COUNTIFS('DETAIL SALES'!$Q$10:$Q$7501,'FILL RATE MANDATORY STOCK'!E41,'DETAIL SALES'!$AB$10:$AB$7501,"No",'DETAIL SALES'!$C$10:$C$7501,"12")</f>
        <v>0</v>
      </c>
      <c r="AH41" s="149">
        <f>COUNTIFS('DETAIL SALES'!$Q$10:$Q$7501,'FILL RATE MANDATORY STOCK'!E41,'DETAIL SALES'!$AB$10:$AB$7501,"Full",'DETAIL SALES'!$C$10:$C$7501,"13")</f>
        <v>0</v>
      </c>
      <c r="AI41" s="149">
        <f>COUNTIFS('DETAIL SALES'!$Q$10:$Q$7501,'FILL RATE MANDATORY STOCK'!E41,'DETAIL SALES'!$AB$10:$AB$7501,"No",'DETAIL SALES'!$C$10:$C$7501,"13")</f>
        <v>0</v>
      </c>
      <c r="AJ41" s="316">
        <f>COUNTIFS('DETAIL SALES'!$Q$10:$Q$7501,'FILL RATE MANDATORY STOCK'!E41,'DETAIL SALES'!$AB$10:$AB$7501,"Full",'DETAIL SALES'!$C$10:$C$7501,"14")</f>
        <v>0</v>
      </c>
      <c r="AK41" s="316">
        <f>COUNTIFS('DETAIL SALES'!$Q$10:$Q$7501,'FILL RATE MANDATORY STOCK'!E41,'DETAIL SALES'!$AB$10:$AB$7501,"No",'DETAIL SALES'!$C$10:$C$7501,"14")</f>
        <v>0</v>
      </c>
      <c r="AL41" s="149">
        <f>COUNTIFS('DETAIL SALES'!$Q$10:$Q$7501,'FILL RATE MANDATORY STOCK'!E41,'DETAIL SALES'!$AB$10:$AB$7501,"Full",'DETAIL SALES'!$C$10:$C$7501,"15")</f>
        <v>0</v>
      </c>
      <c r="AM41" s="149">
        <f>COUNTIFS('DETAIL SALES'!$Q$10:$Q$7501,'FILL RATE MANDATORY STOCK'!E41,'DETAIL SALES'!$AB$10:$AB$7501,"No",'DETAIL SALES'!$C$10:$C$7501,"15")</f>
        <v>0</v>
      </c>
      <c r="AN41" s="149">
        <f>COUNTIFS('DETAIL SALES'!$Q$10:$Q$7501,'FILL RATE MANDATORY STOCK'!E41,'DETAIL SALES'!$AB$10:$AB$7501,"Full",'DETAIL SALES'!$C$10:$C$7501,"16")</f>
        <v>0</v>
      </c>
      <c r="AO41" s="149">
        <f>COUNTIFS('DETAIL SALES'!$Q$10:$Q$7501,'FILL RATE MANDATORY STOCK'!E41,'DETAIL SALES'!$AB$10:$AB$7501,"No",'DETAIL SALES'!$C$10:$C$7501,"16")</f>
        <v>0</v>
      </c>
      <c r="AP41" s="149">
        <f>COUNTIFS('DETAIL SALES'!$Q$10:$Q$7501,'FILL RATE MANDATORY STOCK'!E41,'DETAIL SALES'!$AB$10:$AB$7501,"Full",'DETAIL SALES'!$C$10:$C$7501,"17")</f>
        <v>0</v>
      </c>
      <c r="AQ41" s="149">
        <f>COUNTIFS('DETAIL SALES'!$Q$10:$Q$7501,'FILL RATE MANDATORY STOCK'!E41,'DETAIL SALES'!$AB$10:$AB$7501,"No",'DETAIL SALES'!$C$10:$C$7501,"17")</f>
        <v>0</v>
      </c>
      <c r="AR41" s="149">
        <f>COUNTIFS('DETAIL SALES'!$Q$10:$Q$7501,'FILL RATE MANDATORY STOCK'!E41,'DETAIL SALES'!$AB$10:$AB$7501,"Full",'DETAIL SALES'!$C$10:$C$7501,"18")</f>
        <v>0</v>
      </c>
      <c r="AS41" s="149">
        <f>COUNTIFS('DETAIL SALES'!$Q$10:$Q$7501,'FILL RATE MANDATORY STOCK'!E41,'DETAIL SALES'!$AB$10:$AB$7501,"No",'DETAIL SALES'!$C$10:$C$7501,"18")</f>
        <v>0</v>
      </c>
      <c r="AT41" s="149">
        <f>COUNTIFS('DETAIL SALES'!$Q$10:$Q$7501,'FILL RATE MANDATORY STOCK'!E41,'DETAIL SALES'!$AB$10:$AB$7501,"Full",'DETAIL SALES'!$C$10:$C$7501,"19")</f>
        <v>0</v>
      </c>
      <c r="AU41" s="149">
        <f>COUNTIFS('DETAIL SALES'!$Q$10:$Q$7501,'FILL RATE MANDATORY STOCK'!E41,'DETAIL SALES'!$AB$10:$AB$7501,"No",'DETAIL SALES'!$C$10:$C$7501,"19")</f>
        <v>0</v>
      </c>
      <c r="AV41" s="149">
        <f>COUNTIFS('DETAIL SALES'!$Q$10:$Q$7501,'FILL RATE MANDATORY STOCK'!E41,'DETAIL SALES'!$AB$10:$AB$7501,"Full",'DETAIL SALES'!$C$10:$C$7501,"20")</f>
        <v>0</v>
      </c>
      <c r="AW41" s="149">
        <f>COUNTIFS('DETAIL SALES'!$Q$10:$Q$7501,'FILL RATE MANDATORY STOCK'!E41,'DETAIL SALES'!$AB$10:$AB$7501,"No",'DETAIL SALES'!$C$10:$C$7501,"20")</f>
        <v>0</v>
      </c>
      <c r="AX41" s="316">
        <f>COUNTIFS('DETAIL SALES'!$Q$10:$Q$7501,'FILL RATE MANDATORY STOCK'!E41,'DETAIL SALES'!$AB$10:$AB$7501,"Full",'DETAIL SALES'!$C$10:$C$7501,"21")</f>
        <v>0</v>
      </c>
      <c r="AY41" s="316">
        <f>COUNTIFS('DETAIL SALES'!$Q$10:$Q$7501,'FILL RATE MANDATORY STOCK'!E41,'DETAIL SALES'!$AB$10:$AB$7501,"No",'DETAIL SALES'!$C$10:$C$7501,"21")</f>
        <v>0</v>
      </c>
      <c r="AZ41" s="149">
        <f>COUNTIFS('DETAIL SALES'!$Q$10:$Q$7501,'FILL RATE MANDATORY STOCK'!E41,'DETAIL SALES'!$AB$10:$AB$7501,"Full",'DETAIL SALES'!$C$10:$C$7501,"22")</f>
        <v>0</v>
      </c>
      <c r="BA41" s="149">
        <f>COUNTIFS('DETAIL SALES'!$Q$10:$Q$7501,'FILL RATE MANDATORY STOCK'!E41,'DETAIL SALES'!$AB$10:$AB$7501,"No",'DETAIL SALES'!$C$10:$C$7501,"22")</f>
        <v>0</v>
      </c>
      <c r="BB41" s="149">
        <f>COUNTIFS('DETAIL SALES'!$Q$10:$Q$7501,'FILL RATE MANDATORY STOCK'!E41,'DETAIL SALES'!$AB$10:$AB$7501,"Full",'DETAIL SALES'!$C$10:$C$7501,"23")</f>
        <v>0</v>
      </c>
      <c r="BC41" s="149">
        <f>COUNTIFS('DETAIL SALES'!$Q$10:$Q$7501,'FILL RATE MANDATORY STOCK'!E41,'DETAIL SALES'!$AB$10:$AB$7501,"No",'DETAIL SALES'!$C$10:$C$7501,"23")</f>
        <v>0</v>
      </c>
      <c r="BD41" s="149">
        <f>COUNTIFS('DETAIL SALES'!$Q$10:$Q$7501,'FILL RATE MANDATORY STOCK'!E41,'DETAIL SALES'!$AB$10:$AB$7501,"Full",'DETAIL SALES'!$C$10:$C$7501,"24")</f>
        <v>0</v>
      </c>
      <c r="BE41" s="149">
        <f>COUNTIFS('DETAIL SALES'!$Q$10:$Q$7501,'FILL RATE MANDATORY STOCK'!E41,'DETAIL SALES'!$AB$10:$AB$7501,"No",'DETAIL SALES'!$C$10:$C$7501,"24")</f>
        <v>0</v>
      </c>
      <c r="BF41" s="149">
        <f>COUNTIFS('DETAIL SALES'!$Q$10:$Q$7501,'FILL RATE MANDATORY STOCK'!E41,'DETAIL SALES'!$AB$10:$AB$7501,"Full",'DETAIL SALES'!$C$10:$C$7501,"25")</f>
        <v>0</v>
      </c>
      <c r="BG41" s="149">
        <f>COUNTIFS('DETAIL SALES'!$Q$10:$Q$7501,'FILL RATE MANDATORY STOCK'!E41,'DETAIL SALES'!$AB$10:$AB$7501,"No",'DETAIL SALES'!$C$10:$C$7501,"25")</f>
        <v>0</v>
      </c>
      <c r="BH41" s="149">
        <f>COUNTIFS('DETAIL SALES'!$Q$10:$Q$7501,'FILL RATE MANDATORY STOCK'!E41,'DETAIL SALES'!$AB$10:$AB$7501,"Full",'DETAIL SALES'!$C$10:$C$7501,"26")</f>
        <v>0</v>
      </c>
      <c r="BI41" s="149">
        <f>COUNTIFS('DETAIL SALES'!$Q$10:$Q$7501,'FILL RATE MANDATORY STOCK'!E41,'DETAIL SALES'!$AB$10:$AB$7501,"No",'DETAIL SALES'!$C$10:$C$7501,"26")</f>
        <v>0</v>
      </c>
      <c r="BJ41" s="149">
        <f>COUNTIFS('DETAIL SALES'!$Q$10:$Q$7501,'FILL RATE MANDATORY STOCK'!E41,'DETAIL SALES'!$AB$10:$AB$7501,"Full",'DETAIL SALES'!$C$10:$C$7501,"27")</f>
        <v>0</v>
      </c>
      <c r="BK41" s="149">
        <f>COUNTIFS('DETAIL SALES'!$Q$10:$Q$7501,'FILL RATE MANDATORY STOCK'!E41,'DETAIL SALES'!$AB$10:$AB$7501,"No",'DETAIL SALES'!$C$10:$C$7501,"27")</f>
        <v>0</v>
      </c>
      <c r="BL41" s="316">
        <f>COUNTIFS('DETAIL SALES'!$Q$10:$Q$7501,'FILL RATE MANDATORY STOCK'!E41,'DETAIL SALES'!$AB$10:$AB$7501,"Full",'DETAIL SALES'!$C$10:$C$7501,"28")</f>
        <v>0</v>
      </c>
      <c r="BM41" s="316">
        <f>COUNTIFS('DETAIL SALES'!$Q$10:$Q$7501,'FILL RATE MANDATORY STOCK'!E41,'DETAIL SALES'!$AB$10:$AB$7501,"No",'DETAIL SALES'!$C$10:$C$7501,"28")</f>
        <v>0</v>
      </c>
      <c r="BN41" s="149">
        <f>COUNTIFS('DETAIL SALES'!$Q$10:$Q$7501,'FILL RATE MANDATORY STOCK'!E41,'DETAIL SALES'!$AB$10:$AB$7501,"Full",'DETAIL SALES'!$C$10:$C$7501,"29")</f>
        <v>0</v>
      </c>
      <c r="BO41" s="149">
        <f>COUNTIFS('DETAIL SALES'!$Q$10:$Q$7501,'FILL RATE MANDATORY STOCK'!E41,'DETAIL SALES'!$AB$10:$AB$7501,"No",'DETAIL SALES'!$C$10:$C$7501,"29")</f>
        <v>0</v>
      </c>
      <c r="BP41" s="149">
        <f>COUNTIFS('DETAIL SALES'!$Q$10:$Q$7501,'FILL RATE MANDATORY STOCK'!E41,'DETAIL SALES'!$AB$10:$AB$7501,"Full",'DETAIL SALES'!$C$10:$C$7501,"30")</f>
        <v>0</v>
      </c>
      <c r="BQ41" s="149">
        <f>COUNTIFS('DETAIL SALES'!$Q$10:$Q$7501,'FILL RATE MANDATORY STOCK'!E41,'DETAIL SALES'!$AB$10:$AB$7501,"No",'DETAIL SALES'!$C$10:$C$7501,"30")</f>
        <v>0</v>
      </c>
      <c r="BR41" s="149">
        <f>COUNTIFS('DETAIL SALES'!$Q$10:$Q$7501,'FILL RATE MANDATORY STOCK'!\,'DETAIL SALES'!$AB$10:$AB$7501,"Full",'DETAIL SALES'!$C$10:$C$7501,"31")</f>
        <v>0</v>
      </c>
      <c r="BS41" s="153">
        <f>COUNTIFS('DETAIL SALES'!$Q$10:$Q$7501,'FILL RATE MANDATORY STOCK'!E41,'DETAIL SALES'!$AB$10:$AB$7501,"No",'DETAIL SALES'!$C$10:$C$7501,"31")</f>
        <v>0</v>
      </c>
      <c r="BT41" s="271">
        <f t="shared" si="4"/>
        <v>0</v>
      </c>
      <c r="BU41" s="150">
        <f t="shared" si="5"/>
        <v>0</v>
      </c>
      <c r="BV41" s="150">
        <f t="shared" si="6"/>
        <v>0</v>
      </c>
      <c r="BW41" s="272" t="e">
        <f t="shared" si="7"/>
        <v>#DIV/0!</v>
      </c>
    </row>
    <row r="42" spans="1:75">
      <c r="A42" s="781"/>
      <c r="B42" s="100">
        <f t="shared" si="9"/>
        <v>33</v>
      </c>
      <c r="C42" s="100" t="s">
        <v>309</v>
      </c>
      <c r="D42" s="103" t="s">
        <v>890</v>
      </c>
      <c r="E42" s="149"/>
      <c r="F42" s="169"/>
      <c r="G42" s="224">
        <v>50000</v>
      </c>
      <c r="H42" s="153">
        <v>1</v>
      </c>
      <c r="I42" s="153">
        <v>0.16666666666666666</v>
      </c>
      <c r="J42" s="315">
        <f>COUNTIFS('DETAIL SALES'!$Q$10:$Q$7501,'FILL RATE MANDATORY STOCK'!E42,'DETAIL SALES'!$AB$10:$AB$7501,"Full",'DETAIL SALES'!$C$10:$C$7501,"1")</f>
        <v>0</v>
      </c>
      <c r="K42" s="316">
        <f>COUNTIFS('DETAIL SALES'!$Q$10:$Q$7501,'FILL RATE MANDATORY STOCK'!E42,'DETAIL SALES'!$AB$10:$AB$7501,"No",'DETAIL SALES'!$C$10:$C$7501,"1")</f>
        <v>0</v>
      </c>
      <c r="L42" s="149">
        <f>COUNTIFS('DETAIL SALES'!$Q$10:$Q$7501,'FILL RATE MANDATORY STOCK'!E42,'DETAIL SALES'!$AB$10:$AB$7501,"Full",'DETAIL SALES'!$C$10:$C$7501,"2")</f>
        <v>0</v>
      </c>
      <c r="M42" s="149">
        <f>COUNTIFS('DETAIL SALES'!$Q$10:$Q$7501,'FILL RATE MANDATORY STOCK'!E42,'DETAIL SALES'!$AB$10:$AB$7501,"No",'DETAIL SALES'!$C$10:$C$7501,"2")</f>
        <v>0</v>
      </c>
      <c r="N42" s="149">
        <f>COUNTIFS('DETAIL SALES'!$Q$10:$Q$7501,'FILL RATE MANDATORY STOCK'!E42,'DETAIL SALES'!$AB$10:$AB$7501,"Full",'DETAIL SALES'!$C$10:$C$7501,"3")</f>
        <v>0</v>
      </c>
      <c r="O42" s="149">
        <f>COUNTIFS('DETAIL SALES'!$Q$10:$Q$7501,'FILL RATE MANDATORY STOCK'!E42,'DETAIL SALES'!$AB$10:$AB$7501,"No",'DETAIL SALES'!$C$10:$C$7501,"3")</f>
        <v>0</v>
      </c>
      <c r="P42" s="149">
        <f>COUNTIFS('DETAIL SALES'!$Q$10:$Q$7501,'FILL RATE MANDATORY STOCK'!E42,'DETAIL SALES'!$AB$10:$AB$7501,"Full",'DETAIL SALES'!$C$10:$C$7501,"4")</f>
        <v>0</v>
      </c>
      <c r="Q42" s="149">
        <f>COUNTIFS('DETAIL SALES'!$Q$10:$Q$7501,'FILL RATE MANDATORY STOCK'!E42,'DETAIL SALES'!$AB$10:$AB$7501,"No",'DETAIL SALES'!$C$10:$C$7501,"4")</f>
        <v>0</v>
      </c>
      <c r="R42" s="149">
        <f>COUNTIFS('DETAIL SALES'!$Q$10:$Q$7501,'FILL RATE MANDATORY STOCK'!E42,'DETAIL SALES'!$AB$10:$AB$7501,"Full",'DETAIL SALES'!$C$10:$C$7501,"5")</f>
        <v>0</v>
      </c>
      <c r="S42" s="149">
        <f>COUNTIFS('DETAIL SALES'!$Q$10:$Q$7501,'FILL RATE MANDATORY STOCK'!E42,'DETAIL SALES'!$AB$10:$AB$7501,"No",'DETAIL SALES'!$C$10:$C$7501,"5")</f>
        <v>0</v>
      </c>
      <c r="T42" s="149">
        <f>COUNTIFS('DETAIL SALES'!$Q$10:$Q$7501,'FILL RATE MANDATORY STOCK'!E42,'DETAIL SALES'!$AB$10:$AB$7501,"Full",'DETAIL SALES'!$C$10:$C$7501,"6")</f>
        <v>0</v>
      </c>
      <c r="U42" s="149">
        <f>COUNTIFS('DETAIL SALES'!$Q$10:$Q$7501,'FILL RATE MANDATORY STOCK'!E42,'DETAIL SALES'!$AB$10:$AB$7501,"No",'DETAIL SALES'!$C$10:$C$7501,"6")</f>
        <v>0</v>
      </c>
      <c r="V42" s="316">
        <f>COUNTIFS('DETAIL SALES'!$Q$10:$Q$7501,'FILL RATE MANDATORY STOCK'!E42,'DETAIL SALES'!$AB$10:$AB$7501,"Full",'DETAIL SALES'!$C$10:$C$7501,"7")</f>
        <v>0</v>
      </c>
      <c r="W42" s="316">
        <f>COUNTIFS('DETAIL SALES'!$Q$10:$Q$7501,'FILL RATE MANDATORY STOCK'!E42,'DETAIL SALES'!$AB$10:$AB$7501,"No",'DETAIL SALES'!$C$10:$C$7501,"7")</f>
        <v>0</v>
      </c>
      <c r="X42" s="149">
        <f>COUNTIFS('DETAIL SALES'!$Q$10:$Q$7501,'FILL RATE MANDATORY STOCK'!E42,'DETAIL SALES'!$AB$10:$AB$7501,"Full",'DETAIL SALES'!$C$10:$C$7501,"8")</f>
        <v>0</v>
      </c>
      <c r="Y42" s="149">
        <f>COUNTIFS('DETAIL SALES'!$Q$10:$Q$7501,'FILL RATE MANDATORY STOCK'!E42,'DETAIL SALES'!$AB$10:$AB$7501,"No",'DETAIL SALES'!$C$10:$C$7501,"8")</f>
        <v>0</v>
      </c>
      <c r="Z42" s="149">
        <f>COUNTIFS('DETAIL SALES'!$Q$10:$Q$7501,'FILL RATE MANDATORY STOCK'!E42,'DETAIL SALES'!$AB$10:$AB$7501,"Full",'DETAIL SALES'!$C$10:$C$7501,"9")</f>
        <v>0</v>
      </c>
      <c r="AA42" s="149">
        <f>COUNTIFS('DETAIL SALES'!$Q$10:$Q$7501,'FILL RATE MANDATORY STOCK'!E42,'DETAIL SALES'!$AB$10:$AB$7501,"No",'DETAIL SALES'!$C$10:$C$7501,"9")</f>
        <v>0</v>
      </c>
      <c r="AB42" s="149">
        <f>COUNTIFS('DETAIL SALES'!$Q$10:$Q$7501,'FILL RATE MANDATORY STOCK'!E42,'DETAIL SALES'!$AB$10:$AB$7501,"Full",'DETAIL SALES'!$C$10:$C$7501,"10")</f>
        <v>0</v>
      </c>
      <c r="AC42" s="149">
        <f>COUNTIFS('DETAIL SALES'!$Q$10:$Q$7501,'FILL RATE MANDATORY STOCK'!E42,'DETAIL SALES'!$AB$10:$AB$7501,"No",'DETAIL SALES'!$C$10:$C$7501,"10")</f>
        <v>0</v>
      </c>
      <c r="AD42" s="149">
        <f>COUNTIFS('DETAIL SALES'!$Q$10:$Q$7501,'FILL RATE MANDATORY STOCK'!E42,'DETAIL SALES'!$AB$10:$AB$7501,"Full",'DETAIL SALES'!$C$10:$C$7501,"11")</f>
        <v>0</v>
      </c>
      <c r="AE42" s="149">
        <f>COUNTIFS('DETAIL SALES'!$Q$10:$Q$7501,'FILL RATE MANDATORY STOCK'!E42,'DETAIL SALES'!$AB$10:$AB$7501,"No",'DETAIL SALES'!$C$10:$C$7501,"11")</f>
        <v>0</v>
      </c>
      <c r="AF42" s="149">
        <f>COUNTIFS('DETAIL SALES'!$Q$10:$Q$7501,'FILL RATE MANDATORY STOCK'!E42,'DETAIL SALES'!$AB$10:$AB$7501,"Full",'DETAIL SALES'!$C$10:$C$7501,"12")</f>
        <v>0</v>
      </c>
      <c r="AG42" s="149">
        <f>COUNTIFS('DETAIL SALES'!$Q$10:$Q$7501,'FILL RATE MANDATORY STOCK'!E42,'DETAIL SALES'!$AB$10:$AB$7501,"No",'DETAIL SALES'!$C$10:$C$7501,"12")</f>
        <v>0</v>
      </c>
      <c r="AH42" s="149">
        <f>COUNTIFS('DETAIL SALES'!$Q$10:$Q$7501,'FILL RATE MANDATORY STOCK'!E42,'DETAIL SALES'!$AB$10:$AB$7501,"Full",'DETAIL SALES'!$C$10:$C$7501,"13")</f>
        <v>0</v>
      </c>
      <c r="AI42" s="149">
        <f>COUNTIFS('DETAIL SALES'!$Q$10:$Q$7501,'FILL RATE MANDATORY STOCK'!E42,'DETAIL SALES'!$AB$10:$AB$7501,"No",'DETAIL SALES'!$C$10:$C$7501,"13")</f>
        <v>0</v>
      </c>
      <c r="AJ42" s="316">
        <f>COUNTIFS('DETAIL SALES'!$Q$10:$Q$7501,'FILL RATE MANDATORY STOCK'!E42,'DETAIL SALES'!$AB$10:$AB$7501,"Full",'DETAIL SALES'!$C$10:$C$7501,"14")</f>
        <v>0</v>
      </c>
      <c r="AK42" s="316">
        <f>COUNTIFS('DETAIL SALES'!$Q$10:$Q$7501,'FILL RATE MANDATORY STOCK'!E42,'DETAIL SALES'!$AB$10:$AB$7501,"No",'DETAIL SALES'!$C$10:$C$7501,"14")</f>
        <v>0</v>
      </c>
      <c r="AL42" s="149">
        <f>COUNTIFS('DETAIL SALES'!$Q$10:$Q$7501,'FILL RATE MANDATORY STOCK'!E42,'DETAIL SALES'!$AB$10:$AB$7501,"Full",'DETAIL SALES'!$C$10:$C$7501,"15")</f>
        <v>0</v>
      </c>
      <c r="AM42" s="149">
        <f>COUNTIFS('DETAIL SALES'!$Q$10:$Q$7501,'FILL RATE MANDATORY STOCK'!E42,'DETAIL SALES'!$AB$10:$AB$7501,"No",'DETAIL SALES'!$C$10:$C$7501,"15")</f>
        <v>0</v>
      </c>
      <c r="AN42" s="149">
        <f>COUNTIFS('DETAIL SALES'!$Q$10:$Q$7501,'FILL RATE MANDATORY STOCK'!E42,'DETAIL SALES'!$AB$10:$AB$7501,"Full",'DETAIL SALES'!$C$10:$C$7501,"16")</f>
        <v>0</v>
      </c>
      <c r="AO42" s="149">
        <f>COUNTIFS('DETAIL SALES'!$Q$10:$Q$7501,'FILL RATE MANDATORY STOCK'!E42,'DETAIL SALES'!$AB$10:$AB$7501,"No",'DETAIL SALES'!$C$10:$C$7501,"16")</f>
        <v>0</v>
      </c>
      <c r="AP42" s="149">
        <f>COUNTIFS('DETAIL SALES'!$Q$10:$Q$7501,'FILL RATE MANDATORY STOCK'!E42,'DETAIL SALES'!$AB$10:$AB$7501,"Full",'DETAIL SALES'!$C$10:$C$7501,"17")</f>
        <v>0</v>
      </c>
      <c r="AQ42" s="149">
        <f>COUNTIFS('DETAIL SALES'!$Q$10:$Q$7501,'FILL RATE MANDATORY STOCK'!E42,'DETAIL SALES'!$AB$10:$AB$7501,"No",'DETAIL SALES'!$C$10:$C$7501,"17")</f>
        <v>0</v>
      </c>
      <c r="AR42" s="149">
        <f>COUNTIFS('DETAIL SALES'!$Q$10:$Q$7501,'FILL RATE MANDATORY STOCK'!E42,'DETAIL SALES'!$AB$10:$AB$7501,"Full",'DETAIL SALES'!$C$10:$C$7501,"18")</f>
        <v>0</v>
      </c>
      <c r="AS42" s="149">
        <f>COUNTIFS('DETAIL SALES'!$Q$10:$Q$7501,'FILL RATE MANDATORY STOCK'!E42,'DETAIL SALES'!$AB$10:$AB$7501,"No",'DETAIL SALES'!$C$10:$C$7501,"18")</f>
        <v>0</v>
      </c>
      <c r="AT42" s="149">
        <f>COUNTIFS('DETAIL SALES'!$Q$10:$Q$7501,'FILL RATE MANDATORY STOCK'!E42,'DETAIL SALES'!$AB$10:$AB$7501,"Full",'DETAIL SALES'!$C$10:$C$7501,"19")</f>
        <v>0</v>
      </c>
      <c r="AU42" s="149">
        <f>COUNTIFS('DETAIL SALES'!$Q$10:$Q$7501,'FILL RATE MANDATORY STOCK'!E42,'DETAIL SALES'!$AB$10:$AB$7501,"No",'DETAIL SALES'!$C$10:$C$7501,"19")</f>
        <v>0</v>
      </c>
      <c r="AV42" s="149">
        <f>COUNTIFS('DETAIL SALES'!$Q$10:$Q$7501,'FILL RATE MANDATORY STOCK'!E42,'DETAIL SALES'!$AB$10:$AB$7501,"Full",'DETAIL SALES'!$C$10:$C$7501,"20")</f>
        <v>0</v>
      </c>
      <c r="AW42" s="149">
        <f>COUNTIFS('DETAIL SALES'!$Q$10:$Q$7501,'FILL RATE MANDATORY STOCK'!E42,'DETAIL SALES'!$AB$10:$AB$7501,"No",'DETAIL SALES'!$C$10:$C$7501,"20")</f>
        <v>0</v>
      </c>
      <c r="AX42" s="316">
        <f>COUNTIFS('DETAIL SALES'!$Q$10:$Q$7501,'FILL RATE MANDATORY STOCK'!E42,'DETAIL SALES'!$AB$10:$AB$7501,"Full",'DETAIL SALES'!$C$10:$C$7501,"21")</f>
        <v>0</v>
      </c>
      <c r="AY42" s="316">
        <f>COUNTIFS('DETAIL SALES'!$Q$10:$Q$7501,'FILL RATE MANDATORY STOCK'!E42,'DETAIL SALES'!$AB$10:$AB$7501,"No",'DETAIL SALES'!$C$10:$C$7501,"21")</f>
        <v>0</v>
      </c>
      <c r="AZ42" s="149">
        <f>COUNTIFS('DETAIL SALES'!$Q$10:$Q$7501,'FILL RATE MANDATORY STOCK'!E42,'DETAIL SALES'!$AB$10:$AB$7501,"Full",'DETAIL SALES'!$C$10:$C$7501,"22")</f>
        <v>0</v>
      </c>
      <c r="BA42" s="149">
        <f>COUNTIFS('DETAIL SALES'!$Q$10:$Q$7501,'FILL RATE MANDATORY STOCK'!E42,'DETAIL SALES'!$AB$10:$AB$7501,"No",'DETAIL SALES'!$C$10:$C$7501,"22")</f>
        <v>0</v>
      </c>
      <c r="BB42" s="149">
        <f>COUNTIFS('DETAIL SALES'!$Q$10:$Q$7501,'FILL RATE MANDATORY STOCK'!E42,'DETAIL SALES'!$AB$10:$AB$7501,"Full",'DETAIL SALES'!$C$10:$C$7501,"23")</f>
        <v>0</v>
      </c>
      <c r="BC42" s="149">
        <f>COUNTIFS('DETAIL SALES'!$Q$10:$Q$7501,'FILL RATE MANDATORY STOCK'!E42,'DETAIL SALES'!$AB$10:$AB$7501,"No",'DETAIL SALES'!$C$10:$C$7501,"23")</f>
        <v>0</v>
      </c>
      <c r="BD42" s="149">
        <f>COUNTIFS('DETAIL SALES'!$Q$10:$Q$7501,'FILL RATE MANDATORY STOCK'!E42,'DETAIL SALES'!$AB$10:$AB$7501,"Full",'DETAIL SALES'!$C$10:$C$7501,"24")</f>
        <v>0</v>
      </c>
      <c r="BE42" s="149">
        <f>COUNTIFS('DETAIL SALES'!$Q$10:$Q$7501,'FILL RATE MANDATORY STOCK'!E42,'DETAIL SALES'!$AB$10:$AB$7501,"No",'DETAIL SALES'!$C$10:$C$7501,"24")</f>
        <v>0</v>
      </c>
      <c r="BF42" s="149">
        <f>COUNTIFS('DETAIL SALES'!$Q$10:$Q$7501,'FILL RATE MANDATORY STOCK'!E42,'DETAIL SALES'!$AB$10:$AB$7501,"Full",'DETAIL SALES'!$C$10:$C$7501,"25")</f>
        <v>0</v>
      </c>
      <c r="BG42" s="149">
        <f>COUNTIFS('DETAIL SALES'!$Q$10:$Q$7501,'FILL RATE MANDATORY STOCK'!E42,'DETAIL SALES'!$AB$10:$AB$7501,"No",'DETAIL SALES'!$C$10:$C$7501,"25")</f>
        <v>0</v>
      </c>
      <c r="BH42" s="149">
        <f>COUNTIFS('DETAIL SALES'!$Q$10:$Q$7501,'FILL RATE MANDATORY STOCK'!E42,'DETAIL SALES'!$AB$10:$AB$7501,"Full",'DETAIL SALES'!$C$10:$C$7501,"26")</f>
        <v>0</v>
      </c>
      <c r="BI42" s="149">
        <f>COUNTIFS('DETAIL SALES'!$Q$10:$Q$7501,'FILL RATE MANDATORY STOCK'!E42,'DETAIL SALES'!$AB$10:$AB$7501,"No",'DETAIL SALES'!$C$10:$C$7501,"26")</f>
        <v>0</v>
      </c>
      <c r="BJ42" s="149">
        <f>COUNTIFS('DETAIL SALES'!$Q$10:$Q$7501,'FILL RATE MANDATORY STOCK'!E42,'DETAIL SALES'!$AB$10:$AB$7501,"Full",'DETAIL SALES'!$C$10:$C$7501,"27")</f>
        <v>0</v>
      </c>
      <c r="BK42" s="149">
        <f>COUNTIFS('DETAIL SALES'!$Q$10:$Q$7501,'FILL RATE MANDATORY STOCK'!E42,'DETAIL SALES'!$AB$10:$AB$7501,"No",'DETAIL SALES'!$C$10:$C$7501,"27")</f>
        <v>0</v>
      </c>
      <c r="BL42" s="316">
        <f>COUNTIFS('DETAIL SALES'!$Q$10:$Q$7501,'FILL RATE MANDATORY STOCK'!E42,'DETAIL SALES'!$AB$10:$AB$7501,"Full",'DETAIL SALES'!$C$10:$C$7501,"28")</f>
        <v>0</v>
      </c>
      <c r="BM42" s="316">
        <f>COUNTIFS('DETAIL SALES'!$Q$10:$Q$7501,'FILL RATE MANDATORY STOCK'!E42,'DETAIL SALES'!$AB$10:$AB$7501,"No",'DETAIL SALES'!$C$10:$C$7501,"28")</f>
        <v>0</v>
      </c>
      <c r="BN42" s="149">
        <f>COUNTIFS('DETAIL SALES'!$Q$10:$Q$7501,'FILL RATE MANDATORY STOCK'!E42,'DETAIL SALES'!$AB$10:$AB$7501,"Full",'DETAIL SALES'!$C$10:$C$7501,"29")</f>
        <v>0</v>
      </c>
      <c r="BO42" s="149">
        <f>COUNTIFS('DETAIL SALES'!$Q$10:$Q$7501,'FILL RATE MANDATORY STOCK'!E42,'DETAIL SALES'!$AB$10:$AB$7501,"No",'DETAIL SALES'!$C$10:$C$7501,"29")</f>
        <v>0</v>
      </c>
      <c r="BP42" s="149">
        <f>COUNTIFS('DETAIL SALES'!$Q$10:$Q$7501,'FILL RATE MANDATORY STOCK'!E42,'DETAIL SALES'!$AB$10:$AB$7501,"Full",'DETAIL SALES'!$C$10:$C$7501,"30")</f>
        <v>0</v>
      </c>
      <c r="BQ42" s="149">
        <f>COUNTIFS('DETAIL SALES'!$Q$10:$Q$7501,'FILL RATE MANDATORY STOCK'!E42,'DETAIL SALES'!$AB$10:$AB$7501,"No",'DETAIL SALES'!$C$10:$C$7501,"30")</f>
        <v>0</v>
      </c>
      <c r="BR42" s="149">
        <f>COUNTIFS('DETAIL SALES'!$Q$10:$Q$7501,'FILL RATE MANDATORY STOCK'!\,'DETAIL SALES'!$AB$10:$AB$7501,"Full",'DETAIL SALES'!$C$10:$C$7501,"31")</f>
        <v>0</v>
      </c>
      <c r="BS42" s="153">
        <f>COUNTIFS('DETAIL SALES'!$Q$10:$Q$7501,'FILL RATE MANDATORY STOCK'!E42,'DETAIL SALES'!$AB$10:$AB$7501,"No",'DETAIL SALES'!$C$10:$C$7501,"31")</f>
        <v>0</v>
      </c>
      <c r="BT42" s="271">
        <f t="shared" si="4"/>
        <v>0</v>
      </c>
      <c r="BU42" s="150">
        <f t="shared" si="5"/>
        <v>0</v>
      </c>
      <c r="BV42" s="150">
        <f t="shared" si="6"/>
        <v>0</v>
      </c>
      <c r="BW42" s="272" t="e">
        <f t="shared" si="7"/>
        <v>#DIV/0!</v>
      </c>
    </row>
    <row r="43" spans="1:75">
      <c r="A43" s="781"/>
      <c r="B43" s="100">
        <f t="shared" si="9"/>
        <v>34</v>
      </c>
      <c r="C43" s="100" t="s">
        <v>316</v>
      </c>
      <c r="D43" s="103" t="s">
        <v>890</v>
      </c>
      <c r="E43" s="149"/>
      <c r="F43" s="169"/>
      <c r="G43" s="224">
        <v>50000</v>
      </c>
      <c r="H43" s="153">
        <v>1</v>
      </c>
      <c r="I43" s="153">
        <v>2</v>
      </c>
      <c r="J43" s="315">
        <f>COUNTIFS('DETAIL SALES'!$Q$10:$Q$7501,'FILL RATE MANDATORY STOCK'!E43,'DETAIL SALES'!$AB$10:$AB$7501,"Full",'DETAIL SALES'!$C$10:$C$7501,"1")</f>
        <v>0</v>
      </c>
      <c r="K43" s="316">
        <f>COUNTIFS('DETAIL SALES'!$Q$10:$Q$7501,'FILL RATE MANDATORY STOCK'!E43,'DETAIL SALES'!$AB$10:$AB$7501,"No",'DETAIL SALES'!$C$10:$C$7501,"1")</f>
        <v>0</v>
      </c>
      <c r="L43" s="149">
        <f>COUNTIFS('DETAIL SALES'!$Q$10:$Q$7501,'FILL RATE MANDATORY STOCK'!E43,'DETAIL SALES'!$AB$10:$AB$7501,"Full",'DETAIL SALES'!$C$10:$C$7501,"2")</f>
        <v>0</v>
      </c>
      <c r="M43" s="149">
        <f>COUNTIFS('DETAIL SALES'!$Q$10:$Q$7501,'FILL RATE MANDATORY STOCK'!E43,'DETAIL SALES'!$AB$10:$AB$7501,"No",'DETAIL SALES'!$C$10:$C$7501,"2")</f>
        <v>0</v>
      </c>
      <c r="N43" s="149">
        <f>COUNTIFS('DETAIL SALES'!$Q$10:$Q$7501,'FILL RATE MANDATORY STOCK'!E43,'DETAIL SALES'!$AB$10:$AB$7501,"Full",'DETAIL SALES'!$C$10:$C$7501,"3")</f>
        <v>0</v>
      </c>
      <c r="O43" s="149">
        <f>COUNTIFS('DETAIL SALES'!$Q$10:$Q$7501,'FILL RATE MANDATORY STOCK'!E43,'DETAIL SALES'!$AB$10:$AB$7501,"No",'DETAIL SALES'!$C$10:$C$7501,"3")</f>
        <v>0</v>
      </c>
      <c r="P43" s="149">
        <f>COUNTIFS('DETAIL SALES'!$Q$10:$Q$7501,'FILL RATE MANDATORY STOCK'!E43,'DETAIL SALES'!$AB$10:$AB$7501,"Full",'DETAIL SALES'!$C$10:$C$7501,"4")</f>
        <v>0</v>
      </c>
      <c r="Q43" s="149">
        <f>COUNTIFS('DETAIL SALES'!$Q$10:$Q$7501,'FILL RATE MANDATORY STOCK'!E43,'DETAIL SALES'!$AB$10:$AB$7501,"No",'DETAIL SALES'!$C$10:$C$7501,"4")</f>
        <v>0</v>
      </c>
      <c r="R43" s="149">
        <f>COUNTIFS('DETAIL SALES'!$Q$10:$Q$7501,'FILL RATE MANDATORY STOCK'!E43,'DETAIL SALES'!$AB$10:$AB$7501,"Full",'DETAIL SALES'!$C$10:$C$7501,"5")</f>
        <v>0</v>
      </c>
      <c r="S43" s="149">
        <f>COUNTIFS('DETAIL SALES'!$Q$10:$Q$7501,'FILL RATE MANDATORY STOCK'!E43,'DETAIL SALES'!$AB$10:$AB$7501,"No",'DETAIL SALES'!$C$10:$C$7501,"5")</f>
        <v>0</v>
      </c>
      <c r="T43" s="149">
        <f>COUNTIFS('DETAIL SALES'!$Q$10:$Q$7501,'FILL RATE MANDATORY STOCK'!E43,'DETAIL SALES'!$AB$10:$AB$7501,"Full",'DETAIL SALES'!$C$10:$C$7501,"6")</f>
        <v>0</v>
      </c>
      <c r="U43" s="149">
        <f>COUNTIFS('DETAIL SALES'!$Q$10:$Q$7501,'FILL RATE MANDATORY STOCK'!E43,'DETAIL SALES'!$AB$10:$AB$7501,"No",'DETAIL SALES'!$C$10:$C$7501,"6")</f>
        <v>0</v>
      </c>
      <c r="V43" s="316">
        <f>COUNTIFS('DETAIL SALES'!$Q$10:$Q$7501,'FILL RATE MANDATORY STOCK'!E43,'DETAIL SALES'!$AB$10:$AB$7501,"Full",'DETAIL SALES'!$C$10:$C$7501,"7")</f>
        <v>0</v>
      </c>
      <c r="W43" s="316">
        <f>COUNTIFS('DETAIL SALES'!$Q$10:$Q$7501,'FILL RATE MANDATORY STOCK'!E43,'DETAIL SALES'!$AB$10:$AB$7501,"No",'DETAIL SALES'!$C$10:$C$7501,"7")</f>
        <v>0</v>
      </c>
      <c r="X43" s="149">
        <f>COUNTIFS('DETAIL SALES'!$Q$10:$Q$7501,'FILL RATE MANDATORY STOCK'!E43,'DETAIL SALES'!$AB$10:$AB$7501,"Full",'DETAIL SALES'!$C$10:$C$7501,"8")</f>
        <v>0</v>
      </c>
      <c r="Y43" s="149">
        <f>COUNTIFS('DETAIL SALES'!$Q$10:$Q$7501,'FILL RATE MANDATORY STOCK'!E43,'DETAIL SALES'!$AB$10:$AB$7501,"No",'DETAIL SALES'!$C$10:$C$7501,"8")</f>
        <v>0</v>
      </c>
      <c r="Z43" s="149">
        <f>COUNTIFS('DETAIL SALES'!$Q$10:$Q$7501,'FILL RATE MANDATORY STOCK'!E43,'DETAIL SALES'!$AB$10:$AB$7501,"Full",'DETAIL SALES'!$C$10:$C$7501,"9")</f>
        <v>0</v>
      </c>
      <c r="AA43" s="149">
        <f>COUNTIFS('DETAIL SALES'!$Q$10:$Q$7501,'FILL RATE MANDATORY STOCK'!E43,'DETAIL SALES'!$AB$10:$AB$7501,"No",'DETAIL SALES'!$C$10:$C$7501,"9")</f>
        <v>0</v>
      </c>
      <c r="AB43" s="149">
        <f>COUNTIFS('DETAIL SALES'!$Q$10:$Q$7501,'FILL RATE MANDATORY STOCK'!E43,'DETAIL SALES'!$AB$10:$AB$7501,"Full",'DETAIL SALES'!$C$10:$C$7501,"10")</f>
        <v>0</v>
      </c>
      <c r="AC43" s="149">
        <f>COUNTIFS('DETAIL SALES'!$Q$10:$Q$7501,'FILL RATE MANDATORY STOCK'!E43,'DETAIL SALES'!$AB$10:$AB$7501,"No",'DETAIL SALES'!$C$10:$C$7501,"10")</f>
        <v>0</v>
      </c>
      <c r="AD43" s="149">
        <f>COUNTIFS('DETAIL SALES'!$Q$10:$Q$7501,'FILL RATE MANDATORY STOCK'!E43,'DETAIL SALES'!$AB$10:$AB$7501,"Full",'DETAIL SALES'!$C$10:$C$7501,"11")</f>
        <v>0</v>
      </c>
      <c r="AE43" s="149">
        <f>COUNTIFS('DETAIL SALES'!$Q$10:$Q$7501,'FILL RATE MANDATORY STOCK'!E43,'DETAIL SALES'!$AB$10:$AB$7501,"No",'DETAIL SALES'!$C$10:$C$7501,"11")</f>
        <v>0</v>
      </c>
      <c r="AF43" s="149">
        <f>COUNTIFS('DETAIL SALES'!$Q$10:$Q$7501,'FILL RATE MANDATORY STOCK'!E43,'DETAIL SALES'!$AB$10:$AB$7501,"Full",'DETAIL SALES'!$C$10:$C$7501,"12")</f>
        <v>0</v>
      </c>
      <c r="AG43" s="149">
        <f>COUNTIFS('DETAIL SALES'!$Q$10:$Q$7501,'FILL RATE MANDATORY STOCK'!E43,'DETAIL SALES'!$AB$10:$AB$7501,"No",'DETAIL SALES'!$C$10:$C$7501,"12")</f>
        <v>0</v>
      </c>
      <c r="AH43" s="149">
        <f>COUNTIFS('DETAIL SALES'!$Q$10:$Q$7501,'FILL RATE MANDATORY STOCK'!E43,'DETAIL SALES'!$AB$10:$AB$7501,"Full",'DETAIL SALES'!$C$10:$C$7501,"13")</f>
        <v>0</v>
      </c>
      <c r="AI43" s="149">
        <f>COUNTIFS('DETAIL SALES'!$Q$10:$Q$7501,'FILL RATE MANDATORY STOCK'!E43,'DETAIL SALES'!$AB$10:$AB$7501,"No",'DETAIL SALES'!$C$10:$C$7501,"13")</f>
        <v>0</v>
      </c>
      <c r="AJ43" s="316">
        <f>COUNTIFS('DETAIL SALES'!$Q$10:$Q$7501,'FILL RATE MANDATORY STOCK'!E43,'DETAIL SALES'!$AB$10:$AB$7501,"Full",'DETAIL SALES'!$C$10:$C$7501,"14")</f>
        <v>0</v>
      </c>
      <c r="AK43" s="316">
        <f>COUNTIFS('DETAIL SALES'!$Q$10:$Q$7501,'FILL RATE MANDATORY STOCK'!E43,'DETAIL SALES'!$AB$10:$AB$7501,"No",'DETAIL SALES'!$C$10:$C$7501,"14")</f>
        <v>0</v>
      </c>
      <c r="AL43" s="149">
        <f>COUNTIFS('DETAIL SALES'!$Q$10:$Q$7501,'FILL RATE MANDATORY STOCK'!E43,'DETAIL SALES'!$AB$10:$AB$7501,"Full",'DETAIL SALES'!$C$10:$C$7501,"15")</f>
        <v>0</v>
      </c>
      <c r="AM43" s="149">
        <f>COUNTIFS('DETAIL SALES'!$Q$10:$Q$7501,'FILL RATE MANDATORY STOCK'!E43,'DETAIL SALES'!$AB$10:$AB$7501,"No",'DETAIL SALES'!$C$10:$C$7501,"15")</f>
        <v>0</v>
      </c>
      <c r="AN43" s="149">
        <f>COUNTIFS('DETAIL SALES'!$Q$10:$Q$7501,'FILL RATE MANDATORY STOCK'!E43,'DETAIL SALES'!$AB$10:$AB$7501,"Full",'DETAIL SALES'!$C$10:$C$7501,"16")</f>
        <v>0</v>
      </c>
      <c r="AO43" s="149">
        <f>COUNTIFS('DETAIL SALES'!$Q$10:$Q$7501,'FILL RATE MANDATORY STOCK'!E43,'DETAIL SALES'!$AB$10:$AB$7501,"No",'DETAIL SALES'!$C$10:$C$7501,"16")</f>
        <v>0</v>
      </c>
      <c r="AP43" s="149">
        <f>COUNTIFS('DETAIL SALES'!$Q$10:$Q$7501,'FILL RATE MANDATORY STOCK'!E43,'DETAIL SALES'!$AB$10:$AB$7501,"Full",'DETAIL SALES'!$C$10:$C$7501,"17")</f>
        <v>0</v>
      </c>
      <c r="AQ43" s="149">
        <f>COUNTIFS('DETAIL SALES'!$Q$10:$Q$7501,'FILL RATE MANDATORY STOCK'!E43,'DETAIL SALES'!$AB$10:$AB$7501,"No",'DETAIL SALES'!$C$10:$C$7501,"17")</f>
        <v>0</v>
      </c>
      <c r="AR43" s="149">
        <f>COUNTIFS('DETAIL SALES'!$Q$10:$Q$7501,'FILL RATE MANDATORY STOCK'!E43,'DETAIL SALES'!$AB$10:$AB$7501,"Full",'DETAIL SALES'!$C$10:$C$7501,"18")</f>
        <v>0</v>
      </c>
      <c r="AS43" s="149">
        <f>COUNTIFS('DETAIL SALES'!$Q$10:$Q$7501,'FILL RATE MANDATORY STOCK'!E43,'DETAIL SALES'!$AB$10:$AB$7501,"No",'DETAIL SALES'!$C$10:$C$7501,"18")</f>
        <v>0</v>
      </c>
      <c r="AT43" s="149">
        <f>COUNTIFS('DETAIL SALES'!$Q$10:$Q$7501,'FILL RATE MANDATORY STOCK'!E43,'DETAIL SALES'!$AB$10:$AB$7501,"Full",'DETAIL SALES'!$C$10:$C$7501,"19")</f>
        <v>0</v>
      </c>
      <c r="AU43" s="149">
        <f>COUNTIFS('DETAIL SALES'!$Q$10:$Q$7501,'FILL RATE MANDATORY STOCK'!E43,'DETAIL SALES'!$AB$10:$AB$7501,"No",'DETAIL SALES'!$C$10:$C$7501,"19")</f>
        <v>0</v>
      </c>
      <c r="AV43" s="149">
        <f>COUNTIFS('DETAIL SALES'!$Q$10:$Q$7501,'FILL RATE MANDATORY STOCK'!E43,'DETAIL SALES'!$AB$10:$AB$7501,"Full",'DETAIL SALES'!$C$10:$C$7501,"20")</f>
        <v>0</v>
      </c>
      <c r="AW43" s="149">
        <f>COUNTIFS('DETAIL SALES'!$Q$10:$Q$7501,'FILL RATE MANDATORY STOCK'!E43,'DETAIL SALES'!$AB$10:$AB$7501,"No",'DETAIL SALES'!$C$10:$C$7501,"20")</f>
        <v>0</v>
      </c>
      <c r="AX43" s="316">
        <f>COUNTIFS('DETAIL SALES'!$Q$10:$Q$7501,'FILL RATE MANDATORY STOCK'!E43,'DETAIL SALES'!$AB$10:$AB$7501,"Full",'DETAIL SALES'!$C$10:$C$7501,"21")</f>
        <v>0</v>
      </c>
      <c r="AY43" s="316">
        <f>COUNTIFS('DETAIL SALES'!$Q$10:$Q$7501,'FILL RATE MANDATORY STOCK'!E43,'DETAIL SALES'!$AB$10:$AB$7501,"No",'DETAIL SALES'!$C$10:$C$7501,"21")</f>
        <v>0</v>
      </c>
      <c r="AZ43" s="149">
        <f>COUNTIFS('DETAIL SALES'!$Q$10:$Q$7501,'FILL RATE MANDATORY STOCK'!E43,'DETAIL SALES'!$AB$10:$AB$7501,"Full",'DETAIL SALES'!$C$10:$C$7501,"22")</f>
        <v>0</v>
      </c>
      <c r="BA43" s="149">
        <f>COUNTIFS('DETAIL SALES'!$Q$10:$Q$7501,'FILL RATE MANDATORY STOCK'!E43,'DETAIL SALES'!$AB$10:$AB$7501,"No",'DETAIL SALES'!$C$10:$C$7501,"22")</f>
        <v>0</v>
      </c>
      <c r="BB43" s="149">
        <f>COUNTIFS('DETAIL SALES'!$Q$10:$Q$7501,'FILL RATE MANDATORY STOCK'!E43,'DETAIL SALES'!$AB$10:$AB$7501,"Full",'DETAIL SALES'!$C$10:$C$7501,"23")</f>
        <v>0</v>
      </c>
      <c r="BC43" s="149">
        <f>COUNTIFS('DETAIL SALES'!$Q$10:$Q$7501,'FILL RATE MANDATORY STOCK'!E43,'DETAIL SALES'!$AB$10:$AB$7501,"No",'DETAIL SALES'!$C$10:$C$7501,"23")</f>
        <v>0</v>
      </c>
      <c r="BD43" s="149">
        <f>COUNTIFS('DETAIL SALES'!$Q$10:$Q$7501,'FILL RATE MANDATORY STOCK'!E43,'DETAIL SALES'!$AB$10:$AB$7501,"Full",'DETAIL SALES'!$C$10:$C$7501,"24")</f>
        <v>0</v>
      </c>
      <c r="BE43" s="149">
        <f>COUNTIFS('DETAIL SALES'!$Q$10:$Q$7501,'FILL RATE MANDATORY STOCK'!E43,'DETAIL SALES'!$AB$10:$AB$7501,"No",'DETAIL SALES'!$C$10:$C$7501,"24")</f>
        <v>0</v>
      </c>
      <c r="BF43" s="149">
        <f>COUNTIFS('DETAIL SALES'!$Q$10:$Q$7501,'FILL RATE MANDATORY STOCK'!E43,'DETAIL SALES'!$AB$10:$AB$7501,"Full",'DETAIL SALES'!$C$10:$C$7501,"25")</f>
        <v>0</v>
      </c>
      <c r="BG43" s="149">
        <f>COUNTIFS('DETAIL SALES'!$Q$10:$Q$7501,'FILL RATE MANDATORY STOCK'!E43,'DETAIL SALES'!$AB$10:$AB$7501,"No",'DETAIL SALES'!$C$10:$C$7501,"25")</f>
        <v>0</v>
      </c>
      <c r="BH43" s="149">
        <f>COUNTIFS('DETAIL SALES'!$Q$10:$Q$7501,'FILL RATE MANDATORY STOCK'!E43,'DETAIL SALES'!$AB$10:$AB$7501,"Full",'DETAIL SALES'!$C$10:$C$7501,"26")</f>
        <v>0</v>
      </c>
      <c r="BI43" s="149">
        <f>COUNTIFS('DETAIL SALES'!$Q$10:$Q$7501,'FILL RATE MANDATORY STOCK'!E43,'DETAIL SALES'!$AB$10:$AB$7501,"No",'DETAIL SALES'!$C$10:$C$7501,"26")</f>
        <v>0</v>
      </c>
      <c r="BJ43" s="149">
        <f>COUNTIFS('DETAIL SALES'!$Q$10:$Q$7501,'FILL RATE MANDATORY STOCK'!E43,'DETAIL SALES'!$AB$10:$AB$7501,"Full",'DETAIL SALES'!$C$10:$C$7501,"27")</f>
        <v>0</v>
      </c>
      <c r="BK43" s="149">
        <f>COUNTIFS('DETAIL SALES'!$Q$10:$Q$7501,'FILL RATE MANDATORY STOCK'!E43,'DETAIL SALES'!$AB$10:$AB$7501,"No",'DETAIL SALES'!$C$10:$C$7501,"27")</f>
        <v>0</v>
      </c>
      <c r="BL43" s="316">
        <f>COUNTIFS('DETAIL SALES'!$Q$10:$Q$7501,'FILL RATE MANDATORY STOCK'!E43,'DETAIL SALES'!$AB$10:$AB$7501,"Full",'DETAIL SALES'!$C$10:$C$7501,"28")</f>
        <v>0</v>
      </c>
      <c r="BM43" s="316">
        <f>COUNTIFS('DETAIL SALES'!$Q$10:$Q$7501,'FILL RATE MANDATORY STOCK'!E43,'DETAIL SALES'!$AB$10:$AB$7501,"No",'DETAIL SALES'!$C$10:$C$7501,"28")</f>
        <v>0</v>
      </c>
      <c r="BN43" s="149">
        <f>COUNTIFS('DETAIL SALES'!$Q$10:$Q$7501,'FILL RATE MANDATORY STOCK'!E43,'DETAIL SALES'!$AB$10:$AB$7501,"Full",'DETAIL SALES'!$C$10:$C$7501,"29")</f>
        <v>0</v>
      </c>
      <c r="BO43" s="149">
        <f>COUNTIFS('DETAIL SALES'!$Q$10:$Q$7501,'FILL RATE MANDATORY STOCK'!E43,'DETAIL SALES'!$AB$10:$AB$7501,"No",'DETAIL SALES'!$C$10:$C$7501,"29")</f>
        <v>0</v>
      </c>
      <c r="BP43" s="149">
        <f>COUNTIFS('DETAIL SALES'!$Q$10:$Q$7501,'FILL RATE MANDATORY STOCK'!E43,'DETAIL SALES'!$AB$10:$AB$7501,"Full",'DETAIL SALES'!$C$10:$C$7501,"30")</f>
        <v>0</v>
      </c>
      <c r="BQ43" s="149">
        <f>COUNTIFS('DETAIL SALES'!$Q$10:$Q$7501,'FILL RATE MANDATORY STOCK'!E43,'DETAIL SALES'!$AB$10:$AB$7501,"No",'DETAIL SALES'!$C$10:$C$7501,"30")</f>
        <v>0</v>
      </c>
      <c r="BR43" s="149">
        <f>COUNTIFS('DETAIL SALES'!$Q$10:$Q$7501,'FILL RATE MANDATORY STOCK'!\,'DETAIL SALES'!$AB$10:$AB$7501,"Full",'DETAIL SALES'!$C$10:$C$7501,"31")</f>
        <v>0</v>
      </c>
      <c r="BS43" s="153">
        <f>COUNTIFS('DETAIL SALES'!$Q$10:$Q$7501,'FILL RATE MANDATORY STOCK'!E43,'DETAIL SALES'!$AB$10:$AB$7501,"No",'DETAIL SALES'!$C$10:$C$7501,"31")</f>
        <v>0</v>
      </c>
      <c r="BT43" s="271">
        <f t="shared" si="4"/>
        <v>0</v>
      </c>
      <c r="BU43" s="150">
        <f t="shared" si="5"/>
        <v>0</v>
      </c>
      <c r="BV43" s="150">
        <f t="shared" si="6"/>
        <v>0</v>
      </c>
      <c r="BW43" s="272" t="e">
        <f t="shared" si="7"/>
        <v>#DIV/0!</v>
      </c>
    </row>
    <row r="44" spans="1:75">
      <c r="A44" s="781"/>
      <c r="B44" s="100">
        <f t="shared" si="9"/>
        <v>35</v>
      </c>
      <c r="C44" s="100" t="s">
        <v>316</v>
      </c>
      <c r="D44" s="103" t="s">
        <v>890</v>
      </c>
      <c r="E44" s="149"/>
      <c r="F44" s="169"/>
      <c r="G44" s="224">
        <v>50000</v>
      </c>
      <c r="H44" s="153">
        <v>1</v>
      </c>
      <c r="I44" s="153">
        <v>3</v>
      </c>
      <c r="J44" s="315">
        <f>COUNTIFS('DETAIL SALES'!$Q$10:$Q$7501,'FILL RATE MANDATORY STOCK'!E44,'DETAIL SALES'!$AB$10:$AB$7501,"Full",'DETAIL SALES'!$C$10:$C$7501,"1")</f>
        <v>0</v>
      </c>
      <c r="K44" s="316">
        <f>COUNTIFS('DETAIL SALES'!$Q$10:$Q$7501,'FILL RATE MANDATORY STOCK'!E44,'DETAIL SALES'!$AB$10:$AB$7501,"No",'DETAIL SALES'!$C$10:$C$7501,"1")</f>
        <v>0</v>
      </c>
      <c r="L44" s="149">
        <f>COUNTIFS('DETAIL SALES'!$Q$10:$Q$7501,'FILL RATE MANDATORY STOCK'!E44,'DETAIL SALES'!$AB$10:$AB$7501,"Full",'DETAIL SALES'!$C$10:$C$7501,"2")</f>
        <v>0</v>
      </c>
      <c r="M44" s="149">
        <f>COUNTIFS('DETAIL SALES'!$Q$10:$Q$7501,'FILL RATE MANDATORY STOCK'!E44,'DETAIL SALES'!$AB$10:$AB$7501,"No",'DETAIL SALES'!$C$10:$C$7501,"2")</f>
        <v>0</v>
      </c>
      <c r="N44" s="149">
        <f>COUNTIFS('DETAIL SALES'!$Q$10:$Q$7501,'FILL RATE MANDATORY STOCK'!E44,'DETAIL SALES'!$AB$10:$AB$7501,"Full",'DETAIL SALES'!$C$10:$C$7501,"3")</f>
        <v>0</v>
      </c>
      <c r="O44" s="149">
        <f>COUNTIFS('DETAIL SALES'!$Q$10:$Q$7501,'FILL RATE MANDATORY STOCK'!E44,'DETAIL SALES'!$AB$10:$AB$7501,"No",'DETAIL SALES'!$C$10:$C$7501,"3")</f>
        <v>0</v>
      </c>
      <c r="P44" s="149">
        <f>COUNTIFS('DETAIL SALES'!$Q$10:$Q$7501,'FILL RATE MANDATORY STOCK'!E44,'DETAIL SALES'!$AB$10:$AB$7501,"Full",'DETAIL SALES'!$C$10:$C$7501,"4")</f>
        <v>0</v>
      </c>
      <c r="Q44" s="149">
        <f>COUNTIFS('DETAIL SALES'!$Q$10:$Q$7501,'FILL RATE MANDATORY STOCK'!E44,'DETAIL SALES'!$AB$10:$AB$7501,"No",'DETAIL SALES'!$C$10:$C$7501,"4")</f>
        <v>0</v>
      </c>
      <c r="R44" s="149">
        <f>COUNTIFS('DETAIL SALES'!$Q$10:$Q$7501,'FILL RATE MANDATORY STOCK'!E44,'DETAIL SALES'!$AB$10:$AB$7501,"Full",'DETAIL SALES'!$C$10:$C$7501,"5")</f>
        <v>0</v>
      </c>
      <c r="S44" s="149">
        <f>COUNTIFS('DETAIL SALES'!$Q$10:$Q$7501,'FILL RATE MANDATORY STOCK'!E44,'DETAIL SALES'!$AB$10:$AB$7501,"No",'DETAIL SALES'!$C$10:$C$7501,"5")</f>
        <v>0</v>
      </c>
      <c r="T44" s="149">
        <f>COUNTIFS('DETAIL SALES'!$Q$10:$Q$7501,'FILL RATE MANDATORY STOCK'!E44,'DETAIL SALES'!$AB$10:$AB$7501,"Full",'DETAIL SALES'!$C$10:$C$7501,"6")</f>
        <v>0</v>
      </c>
      <c r="U44" s="149">
        <f>COUNTIFS('DETAIL SALES'!$Q$10:$Q$7501,'FILL RATE MANDATORY STOCK'!E44,'DETAIL SALES'!$AB$10:$AB$7501,"No",'DETAIL SALES'!$C$10:$C$7501,"6")</f>
        <v>0</v>
      </c>
      <c r="V44" s="316">
        <f>COUNTIFS('DETAIL SALES'!$Q$10:$Q$7501,'FILL RATE MANDATORY STOCK'!E44,'DETAIL SALES'!$AB$10:$AB$7501,"Full",'DETAIL SALES'!$C$10:$C$7501,"7")</f>
        <v>0</v>
      </c>
      <c r="W44" s="316">
        <f>COUNTIFS('DETAIL SALES'!$Q$10:$Q$7501,'FILL RATE MANDATORY STOCK'!E44,'DETAIL SALES'!$AB$10:$AB$7501,"No",'DETAIL SALES'!$C$10:$C$7501,"7")</f>
        <v>0</v>
      </c>
      <c r="X44" s="149">
        <f>COUNTIFS('DETAIL SALES'!$Q$10:$Q$7501,'FILL RATE MANDATORY STOCK'!E44,'DETAIL SALES'!$AB$10:$AB$7501,"Full",'DETAIL SALES'!$C$10:$C$7501,"8")</f>
        <v>0</v>
      </c>
      <c r="Y44" s="149">
        <f>COUNTIFS('DETAIL SALES'!$Q$10:$Q$7501,'FILL RATE MANDATORY STOCK'!E44,'DETAIL SALES'!$AB$10:$AB$7501,"No",'DETAIL SALES'!$C$10:$C$7501,"8")</f>
        <v>0</v>
      </c>
      <c r="Z44" s="149">
        <f>COUNTIFS('DETAIL SALES'!$Q$10:$Q$7501,'FILL RATE MANDATORY STOCK'!E44,'DETAIL SALES'!$AB$10:$AB$7501,"Full",'DETAIL SALES'!$C$10:$C$7501,"9")</f>
        <v>0</v>
      </c>
      <c r="AA44" s="149">
        <f>COUNTIFS('DETAIL SALES'!$Q$10:$Q$7501,'FILL RATE MANDATORY STOCK'!E44,'DETAIL SALES'!$AB$10:$AB$7501,"No",'DETAIL SALES'!$C$10:$C$7501,"9")</f>
        <v>0</v>
      </c>
      <c r="AB44" s="149">
        <f>COUNTIFS('DETAIL SALES'!$Q$10:$Q$7501,'FILL RATE MANDATORY STOCK'!E44,'DETAIL SALES'!$AB$10:$AB$7501,"Full",'DETAIL SALES'!$C$10:$C$7501,"10")</f>
        <v>0</v>
      </c>
      <c r="AC44" s="149">
        <f>COUNTIFS('DETAIL SALES'!$Q$10:$Q$7501,'FILL RATE MANDATORY STOCK'!E44,'DETAIL SALES'!$AB$10:$AB$7501,"No",'DETAIL SALES'!$C$10:$C$7501,"10")</f>
        <v>0</v>
      </c>
      <c r="AD44" s="149">
        <f>COUNTIFS('DETAIL SALES'!$Q$10:$Q$7501,'FILL RATE MANDATORY STOCK'!E44,'DETAIL SALES'!$AB$10:$AB$7501,"Full",'DETAIL SALES'!$C$10:$C$7501,"11")</f>
        <v>0</v>
      </c>
      <c r="AE44" s="149">
        <f>COUNTIFS('DETAIL SALES'!$Q$10:$Q$7501,'FILL RATE MANDATORY STOCK'!E44,'DETAIL SALES'!$AB$10:$AB$7501,"No",'DETAIL SALES'!$C$10:$C$7501,"11")</f>
        <v>0</v>
      </c>
      <c r="AF44" s="149">
        <f>COUNTIFS('DETAIL SALES'!$Q$10:$Q$7501,'FILL RATE MANDATORY STOCK'!E44,'DETAIL SALES'!$AB$10:$AB$7501,"Full",'DETAIL SALES'!$C$10:$C$7501,"12")</f>
        <v>0</v>
      </c>
      <c r="AG44" s="149">
        <f>COUNTIFS('DETAIL SALES'!$Q$10:$Q$7501,'FILL RATE MANDATORY STOCK'!E44,'DETAIL SALES'!$AB$10:$AB$7501,"No",'DETAIL SALES'!$C$10:$C$7501,"12")</f>
        <v>0</v>
      </c>
      <c r="AH44" s="149">
        <f>COUNTIFS('DETAIL SALES'!$Q$10:$Q$7501,'FILL RATE MANDATORY STOCK'!E44,'DETAIL SALES'!$AB$10:$AB$7501,"Full",'DETAIL SALES'!$C$10:$C$7501,"13")</f>
        <v>0</v>
      </c>
      <c r="AI44" s="149">
        <f>COUNTIFS('DETAIL SALES'!$Q$10:$Q$7501,'FILL RATE MANDATORY STOCK'!E44,'DETAIL SALES'!$AB$10:$AB$7501,"No",'DETAIL SALES'!$C$10:$C$7501,"13")</f>
        <v>0</v>
      </c>
      <c r="AJ44" s="316">
        <f>COUNTIFS('DETAIL SALES'!$Q$10:$Q$7501,'FILL RATE MANDATORY STOCK'!E44,'DETAIL SALES'!$AB$10:$AB$7501,"Full",'DETAIL SALES'!$C$10:$C$7501,"14")</f>
        <v>0</v>
      </c>
      <c r="AK44" s="316">
        <f>COUNTIFS('DETAIL SALES'!$Q$10:$Q$7501,'FILL RATE MANDATORY STOCK'!E44,'DETAIL SALES'!$AB$10:$AB$7501,"No",'DETAIL SALES'!$C$10:$C$7501,"14")</f>
        <v>0</v>
      </c>
      <c r="AL44" s="149">
        <f>COUNTIFS('DETAIL SALES'!$Q$10:$Q$7501,'FILL RATE MANDATORY STOCK'!E44,'DETAIL SALES'!$AB$10:$AB$7501,"Full",'DETAIL SALES'!$C$10:$C$7501,"15")</f>
        <v>0</v>
      </c>
      <c r="AM44" s="149">
        <f>COUNTIFS('DETAIL SALES'!$Q$10:$Q$7501,'FILL RATE MANDATORY STOCK'!E44,'DETAIL SALES'!$AB$10:$AB$7501,"No",'DETAIL SALES'!$C$10:$C$7501,"15")</f>
        <v>0</v>
      </c>
      <c r="AN44" s="149">
        <f>COUNTIFS('DETAIL SALES'!$Q$10:$Q$7501,'FILL RATE MANDATORY STOCK'!E44,'DETAIL SALES'!$AB$10:$AB$7501,"Full",'DETAIL SALES'!$C$10:$C$7501,"16")</f>
        <v>0</v>
      </c>
      <c r="AO44" s="149">
        <f>COUNTIFS('DETAIL SALES'!$Q$10:$Q$7501,'FILL RATE MANDATORY STOCK'!E44,'DETAIL SALES'!$AB$10:$AB$7501,"No",'DETAIL SALES'!$C$10:$C$7501,"16")</f>
        <v>0</v>
      </c>
      <c r="AP44" s="149">
        <f>COUNTIFS('DETAIL SALES'!$Q$10:$Q$7501,'FILL RATE MANDATORY STOCK'!E44,'DETAIL SALES'!$AB$10:$AB$7501,"Full",'DETAIL SALES'!$C$10:$C$7501,"17")</f>
        <v>0</v>
      </c>
      <c r="AQ44" s="149">
        <f>COUNTIFS('DETAIL SALES'!$Q$10:$Q$7501,'FILL RATE MANDATORY STOCK'!E44,'DETAIL SALES'!$AB$10:$AB$7501,"No",'DETAIL SALES'!$C$10:$C$7501,"17")</f>
        <v>0</v>
      </c>
      <c r="AR44" s="149">
        <f>COUNTIFS('DETAIL SALES'!$Q$10:$Q$7501,'FILL RATE MANDATORY STOCK'!E44,'DETAIL SALES'!$AB$10:$AB$7501,"Full",'DETAIL SALES'!$C$10:$C$7501,"18")</f>
        <v>0</v>
      </c>
      <c r="AS44" s="149">
        <f>COUNTIFS('DETAIL SALES'!$Q$10:$Q$7501,'FILL RATE MANDATORY STOCK'!E44,'DETAIL SALES'!$AB$10:$AB$7501,"No",'DETAIL SALES'!$C$10:$C$7501,"18")</f>
        <v>0</v>
      </c>
      <c r="AT44" s="149">
        <f>COUNTIFS('DETAIL SALES'!$Q$10:$Q$7501,'FILL RATE MANDATORY STOCK'!E44,'DETAIL SALES'!$AB$10:$AB$7501,"Full",'DETAIL SALES'!$C$10:$C$7501,"19")</f>
        <v>0</v>
      </c>
      <c r="AU44" s="149">
        <f>COUNTIFS('DETAIL SALES'!$Q$10:$Q$7501,'FILL RATE MANDATORY STOCK'!E44,'DETAIL SALES'!$AB$10:$AB$7501,"No",'DETAIL SALES'!$C$10:$C$7501,"19")</f>
        <v>0</v>
      </c>
      <c r="AV44" s="149">
        <f>COUNTIFS('DETAIL SALES'!$Q$10:$Q$7501,'FILL RATE MANDATORY STOCK'!E44,'DETAIL SALES'!$AB$10:$AB$7501,"Full",'DETAIL SALES'!$C$10:$C$7501,"20")</f>
        <v>0</v>
      </c>
      <c r="AW44" s="149">
        <f>COUNTIFS('DETAIL SALES'!$Q$10:$Q$7501,'FILL RATE MANDATORY STOCK'!E44,'DETAIL SALES'!$AB$10:$AB$7501,"No",'DETAIL SALES'!$C$10:$C$7501,"20")</f>
        <v>0</v>
      </c>
      <c r="AX44" s="316">
        <f>COUNTIFS('DETAIL SALES'!$Q$10:$Q$7501,'FILL RATE MANDATORY STOCK'!E44,'DETAIL SALES'!$AB$10:$AB$7501,"Full",'DETAIL SALES'!$C$10:$C$7501,"21")</f>
        <v>0</v>
      </c>
      <c r="AY44" s="316">
        <f>COUNTIFS('DETAIL SALES'!$Q$10:$Q$7501,'FILL RATE MANDATORY STOCK'!E44,'DETAIL SALES'!$AB$10:$AB$7501,"No",'DETAIL SALES'!$C$10:$C$7501,"21")</f>
        <v>0</v>
      </c>
      <c r="AZ44" s="149">
        <f>COUNTIFS('DETAIL SALES'!$Q$10:$Q$7501,'FILL RATE MANDATORY STOCK'!E44,'DETAIL SALES'!$AB$10:$AB$7501,"Full",'DETAIL SALES'!$C$10:$C$7501,"22")</f>
        <v>0</v>
      </c>
      <c r="BA44" s="149">
        <f>COUNTIFS('DETAIL SALES'!$Q$10:$Q$7501,'FILL RATE MANDATORY STOCK'!E44,'DETAIL SALES'!$AB$10:$AB$7501,"No",'DETAIL SALES'!$C$10:$C$7501,"22")</f>
        <v>0</v>
      </c>
      <c r="BB44" s="149">
        <f>COUNTIFS('DETAIL SALES'!$Q$10:$Q$7501,'FILL RATE MANDATORY STOCK'!E44,'DETAIL SALES'!$AB$10:$AB$7501,"Full",'DETAIL SALES'!$C$10:$C$7501,"23")</f>
        <v>0</v>
      </c>
      <c r="BC44" s="149">
        <f>COUNTIFS('DETAIL SALES'!$Q$10:$Q$7501,'FILL RATE MANDATORY STOCK'!E44,'DETAIL SALES'!$AB$10:$AB$7501,"No",'DETAIL SALES'!$C$10:$C$7501,"23")</f>
        <v>0</v>
      </c>
      <c r="BD44" s="149">
        <f>COUNTIFS('DETAIL SALES'!$Q$10:$Q$7501,'FILL RATE MANDATORY STOCK'!E44,'DETAIL SALES'!$AB$10:$AB$7501,"Full",'DETAIL SALES'!$C$10:$C$7501,"24")</f>
        <v>0</v>
      </c>
      <c r="BE44" s="149">
        <f>COUNTIFS('DETAIL SALES'!$Q$10:$Q$7501,'FILL RATE MANDATORY STOCK'!E44,'DETAIL SALES'!$AB$10:$AB$7501,"No",'DETAIL SALES'!$C$10:$C$7501,"24")</f>
        <v>0</v>
      </c>
      <c r="BF44" s="149">
        <f>COUNTIFS('DETAIL SALES'!$Q$10:$Q$7501,'FILL RATE MANDATORY STOCK'!E44,'DETAIL SALES'!$AB$10:$AB$7501,"Full",'DETAIL SALES'!$C$10:$C$7501,"25")</f>
        <v>0</v>
      </c>
      <c r="BG44" s="149">
        <f>COUNTIFS('DETAIL SALES'!$Q$10:$Q$7501,'FILL RATE MANDATORY STOCK'!E44,'DETAIL SALES'!$AB$10:$AB$7501,"No",'DETAIL SALES'!$C$10:$C$7501,"25")</f>
        <v>0</v>
      </c>
      <c r="BH44" s="149">
        <f>COUNTIFS('DETAIL SALES'!$Q$10:$Q$7501,'FILL RATE MANDATORY STOCK'!E44,'DETAIL SALES'!$AB$10:$AB$7501,"Full",'DETAIL SALES'!$C$10:$C$7501,"26")</f>
        <v>0</v>
      </c>
      <c r="BI44" s="149">
        <f>COUNTIFS('DETAIL SALES'!$Q$10:$Q$7501,'FILL RATE MANDATORY STOCK'!E44,'DETAIL SALES'!$AB$10:$AB$7501,"No",'DETAIL SALES'!$C$10:$C$7501,"26")</f>
        <v>0</v>
      </c>
      <c r="BJ44" s="149">
        <f>COUNTIFS('DETAIL SALES'!$Q$10:$Q$7501,'FILL RATE MANDATORY STOCK'!E44,'DETAIL SALES'!$AB$10:$AB$7501,"Full",'DETAIL SALES'!$C$10:$C$7501,"27")</f>
        <v>0</v>
      </c>
      <c r="BK44" s="149">
        <f>COUNTIFS('DETAIL SALES'!$Q$10:$Q$7501,'FILL RATE MANDATORY STOCK'!E44,'DETAIL SALES'!$AB$10:$AB$7501,"No",'DETAIL SALES'!$C$10:$C$7501,"27")</f>
        <v>0</v>
      </c>
      <c r="BL44" s="316">
        <f>COUNTIFS('DETAIL SALES'!$Q$10:$Q$7501,'FILL RATE MANDATORY STOCK'!E44,'DETAIL SALES'!$AB$10:$AB$7501,"Full",'DETAIL SALES'!$C$10:$C$7501,"28")</f>
        <v>0</v>
      </c>
      <c r="BM44" s="316">
        <f>COUNTIFS('DETAIL SALES'!$Q$10:$Q$7501,'FILL RATE MANDATORY STOCK'!E44,'DETAIL SALES'!$AB$10:$AB$7501,"No",'DETAIL SALES'!$C$10:$C$7501,"28")</f>
        <v>0</v>
      </c>
      <c r="BN44" s="149">
        <f>COUNTIFS('DETAIL SALES'!$Q$10:$Q$7501,'FILL RATE MANDATORY STOCK'!E44,'DETAIL SALES'!$AB$10:$AB$7501,"Full",'DETAIL SALES'!$C$10:$C$7501,"29")</f>
        <v>0</v>
      </c>
      <c r="BO44" s="149">
        <f>COUNTIFS('DETAIL SALES'!$Q$10:$Q$7501,'FILL RATE MANDATORY STOCK'!E44,'DETAIL SALES'!$AB$10:$AB$7501,"No",'DETAIL SALES'!$C$10:$C$7501,"29")</f>
        <v>0</v>
      </c>
      <c r="BP44" s="149">
        <f>COUNTIFS('DETAIL SALES'!$Q$10:$Q$7501,'FILL RATE MANDATORY STOCK'!E44,'DETAIL SALES'!$AB$10:$AB$7501,"Full",'DETAIL SALES'!$C$10:$C$7501,"30")</f>
        <v>0</v>
      </c>
      <c r="BQ44" s="149">
        <f>COUNTIFS('DETAIL SALES'!$Q$10:$Q$7501,'FILL RATE MANDATORY STOCK'!E44,'DETAIL SALES'!$AB$10:$AB$7501,"No",'DETAIL SALES'!$C$10:$C$7501,"30")</f>
        <v>0</v>
      </c>
      <c r="BR44" s="149">
        <f>COUNTIFS('DETAIL SALES'!$Q$10:$Q$7501,'FILL RATE MANDATORY STOCK'!\,'DETAIL SALES'!$AB$10:$AB$7501,"Full",'DETAIL SALES'!$C$10:$C$7501,"31")</f>
        <v>0</v>
      </c>
      <c r="BS44" s="153">
        <f>COUNTIFS('DETAIL SALES'!$Q$10:$Q$7501,'FILL RATE MANDATORY STOCK'!E44,'DETAIL SALES'!$AB$10:$AB$7501,"No",'DETAIL SALES'!$C$10:$C$7501,"31")</f>
        <v>0</v>
      </c>
      <c r="BT44" s="271">
        <f t="shared" si="4"/>
        <v>0</v>
      </c>
      <c r="BU44" s="150">
        <f t="shared" si="5"/>
        <v>0</v>
      </c>
      <c r="BV44" s="150">
        <f t="shared" si="6"/>
        <v>0</v>
      </c>
      <c r="BW44" s="272" t="e">
        <f t="shared" si="7"/>
        <v>#DIV/0!</v>
      </c>
    </row>
    <row r="45" spans="1:75">
      <c r="A45" s="781"/>
      <c r="B45" s="100">
        <f t="shared" si="9"/>
        <v>36</v>
      </c>
      <c r="C45" s="100" t="s">
        <v>309</v>
      </c>
      <c r="D45" s="103" t="s">
        <v>890</v>
      </c>
      <c r="E45" s="149"/>
      <c r="F45" s="169"/>
      <c r="G45" s="224">
        <v>50000</v>
      </c>
      <c r="H45" s="154">
        <v>1</v>
      </c>
      <c r="I45" s="153">
        <v>0.83333333333333337</v>
      </c>
      <c r="J45" s="315">
        <f>COUNTIFS('DETAIL SALES'!$Q$10:$Q$7501,'FILL RATE MANDATORY STOCK'!E45,'DETAIL SALES'!$AB$10:$AB$7501,"Full",'DETAIL SALES'!$C$10:$C$7501,"1")</f>
        <v>0</v>
      </c>
      <c r="K45" s="316">
        <f>COUNTIFS('DETAIL SALES'!$Q$10:$Q$7501,'FILL RATE MANDATORY STOCK'!E45,'DETAIL SALES'!$AB$10:$AB$7501,"No",'DETAIL SALES'!$C$10:$C$7501,"1")</f>
        <v>0</v>
      </c>
      <c r="L45" s="149">
        <f>COUNTIFS('DETAIL SALES'!$Q$10:$Q$7501,'FILL RATE MANDATORY STOCK'!E45,'DETAIL SALES'!$AB$10:$AB$7501,"Full",'DETAIL SALES'!$C$10:$C$7501,"2")</f>
        <v>0</v>
      </c>
      <c r="M45" s="149">
        <f>COUNTIFS('DETAIL SALES'!$Q$10:$Q$7501,'FILL RATE MANDATORY STOCK'!E45,'DETAIL SALES'!$AB$10:$AB$7501,"No",'DETAIL SALES'!$C$10:$C$7501,"2")</f>
        <v>0</v>
      </c>
      <c r="N45" s="149">
        <f>COUNTIFS('DETAIL SALES'!$Q$10:$Q$7501,'FILL RATE MANDATORY STOCK'!E45,'DETAIL SALES'!$AB$10:$AB$7501,"Full",'DETAIL SALES'!$C$10:$C$7501,"3")</f>
        <v>0</v>
      </c>
      <c r="O45" s="149">
        <f>COUNTIFS('DETAIL SALES'!$Q$10:$Q$7501,'FILL RATE MANDATORY STOCK'!E45,'DETAIL SALES'!$AB$10:$AB$7501,"No",'DETAIL SALES'!$C$10:$C$7501,"3")</f>
        <v>0</v>
      </c>
      <c r="P45" s="149">
        <f>COUNTIFS('DETAIL SALES'!$Q$10:$Q$7501,'FILL RATE MANDATORY STOCK'!E45,'DETAIL SALES'!$AB$10:$AB$7501,"Full",'DETAIL SALES'!$C$10:$C$7501,"4")</f>
        <v>0</v>
      </c>
      <c r="Q45" s="149">
        <f>COUNTIFS('DETAIL SALES'!$Q$10:$Q$7501,'FILL RATE MANDATORY STOCK'!E45,'DETAIL SALES'!$AB$10:$AB$7501,"No",'DETAIL SALES'!$C$10:$C$7501,"4")</f>
        <v>0</v>
      </c>
      <c r="R45" s="149">
        <f>COUNTIFS('DETAIL SALES'!$Q$10:$Q$7501,'FILL RATE MANDATORY STOCK'!E45,'DETAIL SALES'!$AB$10:$AB$7501,"Full",'DETAIL SALES'!$C$10:$C$7501,"5")</f>
        <v>0</v>
      </c>
      <c r="S45" s="149">
        <f>COUNTIFS('DETAIL SALES'!$Q$10:$Q$7501,'FILL RATE MANDATORY STOCK'!E45,'DETAIL SALES'!$AB$10:$AB$7501,"No",'DETAIL SALES'!$C$10:$C$7501,"5")</f>
        <v>0</v>
      </c>
      <c r="T45" s="149">
        <f>COUNTIFS('DETAIL SALES'!$Q$10:$Q$7501,'FILL RATE MANDATORY STOCK'!E45,'DETAIL SALES'!$AB$10:$AB$7501,"Full",'DETAIL SALES'!$C$10:$C$7501,"6")</f>
        <v>0</v>
      </c>
      <c r="U45" s="149">
        <f>COUNTIFS('DETAIL SALES'!$Q$10:$Q$7501,'FILL RATE MANDATORY STOCK'!E45,'DETAIL SALES'!$AB$10:$AB$7501,"No",'DETAIL SALES'!$C$10:$C$7501,"6")</f>
        <v>0</v>
      </c>
      <c r="V45" s="316">
        <f>COUNTIFS('DETAIL SALES'!$Q$10:$Q$7501,'FILL RATE MANDATORY STOCK'!E45,'DETAIL SALES'!$AB$10:$AB$7501,"Full",'DETAIL SALES'!$C$10:$C$7501,"7")</f>
        <v>0</v>
      </c>
      <c r="W45" s="316">
        <f>COUNTIFS('DETAIL SALES'!$Q$10:$Q$7501,'FILL RATE MANDATORY STOCK'!E45,'DETAIL SALES'!$AB$10:$AB$7501,"No",'DETAIL SALES'!$C$10:$C$7501,"7")</f>
        <v>0</v>
      </c>
      <c r="X45" s="149">
        <f>COUNTIFS('DETAIL SALES'!$Q$10:$Q$7501,'FILL RATE MANDATORY STOCK'!E45,'DETAIL SALES'!$AB$10:$AB$7501,"Full",'DETAIL SALES'!$C$10:$C$7501,"8")</f>
        <v>0</v>
      </c>
      <c r="Y45" s="149">
        <f>COUNTIFS('DETAIL SALES'!$Q$10:$Q$7501,'FILL RATE MANDATORY STOCK'!E45,'DETAIL SALES'!$AB$10:$AB$7501,"No",'DETAIL SALES'!$C$10:$C$7501,"8")</f>
        <v>0</v>
      </c>
      <c r="Z45" s="149">
        <f>COUNTIFS('DETAIL SALES'!$Q$10:$Q$7501,'FILL RATE MANDATORY STOCK'!E45,'DETAIL SALES'!$AB$10:$AB$7501,"Full",'DETAIL SALES'!$C$10:$C$7501,"9")</f>
        <v>0</v>
      </c>
      <c r="AA45" s="149">
        <f>COUNTIFS('DETAIL SALES'!$Q$10:$Q$7501,'FILL RATE MANDATORY STOCK'!E45,'DETAIL SALES'!$AB$10:$AB$7501,"No",'DETAIL SALES'!$C$10:$C$7501,"9")</f>
        <v>0</v>
      </c>
      <c r="AB45" s="149">
        <f>COUNTIFS('DETAIL SALES'!$Q$10:$Q$7501,'FILL RATE MANDATORY STOCK'!E45,'DETAIL SALES'!$AB$10:$AB$7501,"Full",'DETAIL SALES'!$C$10:$C$7501,"10")</f>
        <v>0</v>
      </c>
      <c r="AC45" s="149">
        <f>COUNTIFS('DETAIL SALES'!$Q$10:$Q$7501,'FILL RATE MANDATORY STOCK'!E45,'DETAIL SALES'!$AB$10:$AB$7501,"No",'DETAIL SALES'!$C$10:$C$7501,"10")</f>
        <v>0</v>
      </c>
      <c r="AD45" s="149">
        <f>COUNTIFS('DETAIL SALES'!$Q$10:$Q$7501,'FILL RATE MANDATORY STOCK'!E45,'DETAIL SALES'!$AB$10:$AB$7501,"Full",'DETAIL SALES'!$C$10:$C$7501,"11")</f>
        <v>0</v>
      </c>
      <c r="AE45" s="149">
        <f>COUNTIFS('DETAIL SALES'!$Q$10:$Q$7501,'FILL RATE MANDATORY STOCK'!E45,'DETAIL SALES'!$AB$10:$AB$7501,"No",'DETAIL SALES'!$C$10:$C$7501,"11")</f>
        <v>0</v>
      </c>
      <c r="AF45" s="149">
        <f>COUNTIFS('DETAIL SALES'!$Q$10:$Q$7501,'FILL RATE MANDATORY STOCK'!E45,'DETAIL SALES'!$AB$10:$AB$7501,"Full",'DETAIL SALES'!$C$10:$C$7501,"12")</f>
        <v>0</v>
      </c>
      <c r="AG45" s="149">
        <f>COUNTIFS('DETAIL SALES'!$Q$10:$Q$7501,'FILL RATE MANDATORY STOCK'!E45,'DETAIL SALES'!$AB$10:$AB$7501,"No",'DETAIL SALES'!$C$10:$C$7501,"12")</f>
        <v>0</v>
      </c>
      <c r="AH45" s="149">
        <f>COUNTIFS('DETAIL SALES'!$Q$10:$Q$7501,'FILL RATE MANDATORY STOCK'!E45,'DETAIL SALES'!$AB$10:$AB$7501,"Full",'DETAIL SALES'!$C$10:$C$7501,"13")</f>
        <v>0</v>
      </c>
      <c r="AI45" s="149">
        <f>COUNTIFS('DETAIL SALES'!$Q$10:$Q$7501,'FILL RATE MANDATORY STOCK'!E45,'DETAIL SALES'!$AB$10:$AB$7501,"No",'DETAIL SALES'!$C$10:$C$7501,"13")</f>
        <v>0</v>
      </c>
      <c r="AJ45" s="316">
        <f>COUNTIFS('DETAIL SALES'!$Q$10:$Q$7501,'FILL RATE MANDATORY STOCK'!E45,'DETAIL SALES'!$AB$10:$AB$7501,"Full",'DETAIL SALES'!$C$10:$C$7501,"14")</f>
        <v>0</v>
      </c>
      <c r="AK45" s="316">
        <f>COUNTIFS('DETAIL SALES'!$Q$10:$Q$7501,'FILL RATE MANDATORY STOCK'!E45,'DETAIL SALES'!$AB$10:$AB$7501,"No",'DETAIL SALES'!$C$10:$C$7501,"14")</f>
        <v>0</v>
      </c>
      <c r="AL45" s="149">
        <f>COUNTIFS('DETAIL SALES'!$Q$10:$Q$7501,'FILL RATE MANDATORY STOCK'!E45,'DETAIL SALES'!$AB$10:$AB$7501,"Full",'DETAIL SALES'!$C$10:$C$7501,"15")</f>
        <v>0</v>
      </c>
      <c r="AM45" s="149">
        <f>COUNTIFS('DETAIL SALES'!$Q$10:$Q$7501,'FILL RATE MANDATORY STOCK'!E45,'DETAIL SALES'!$AB$10:$AB$7501,"No",'DETAIL SALES'!$C$10:$C$7501,"15")</f>
        <v>0</v>
      </c>
      <c r="AN45" s="149">
        <f>COUNTIFS('DETAIL SALES'!$Q$10:$Q$7501,'FILL RATE MANDATORY STOCK'!E45,'DETAIL SALES'!$AB$10:$AB$7501,"Full",'DETAIL SALES'!$C$10:$C$7501,"16")</f>
        <v>0</v>
      </c>
      <c r="AO45" s="149">
        <f>COUNTIFS('DETAIL SALES'!$Q$10:$Q$7501,'FILL RATE MANDATORY STOCK'!E45,'DETAIL SALES'!$AB$10:$AB$7501,"No",'DETAIL SALES'!$C$10:$C$7501,"16")</f>
        <v>0</v>
      </c>
      <c r="AP45" s="149">
        <f>COUNTIFS('DETAIL SALES'!$Q$10:$Q$7501,'FILL RATE MANDATORY STOCK'!E45,'DETAIL SALES'!$AB$10:$AB$7501,"Full",'DETAIL SALES'!$C$10:$C$7501,"17")</f>
        <v>0</v>
      </c>
      <c r="AQ45" s="149">
        <f>COUNTIFS('DETAIL SALES'!$Q$10:$Q$7501,'FILL RATE MANDATORY STOCK'!E45,'DETAIL SALES'!$AB$10:$AB$7501,"No",'DETAIL SALES'!$C$10:$C$7501,"17")</f>
        <v>0</v>
      </c>
      <c r="AR45" s="149">
        <f>COUNTIFS('DETAIL SALES'!$Q$10:$Q$7501,'FILL RATE MANDATORY STOCK'!E45,'DETAIL SALES'!$AB$10:$AB$7501,"Full",'DETAIL SALES'!$C$10:$C$7501,"18")</f>
        <v>0</v>
      </c>
      <c r="AS45" s="149">
        <f>COUNTIFS('DETAIL SALES'!$Q$10:$Q$7501,'FILL RATE MANDATORY STOCK'!E45,'DETAIL SALES'!$AB$10:$AB$7501,"No",'DETAIL SALES'!$C$10:$C$7501,"18")</f>
        <v>0</v>
      </c>
      <c r="AT45" s="149">
        <f>COUNTIFS('DETAIL SALES'!$Q$10:$Q$7501,'FILL RATE MANDATORY STOCK'!E45,'DETAIL SALES'!$AB$10:$AB$7501,"Full",'DETAIL SALES'!$C$10:$C$7501,"19")</f>
        <v>0</v>
      </c>
      <c r="AU45" s="149">
        <f>COUNTIFS('DETAIL SALES'!$Q$10:$Q$7501,'FILL RATE MANDATORY STOCK'!E45,'DETAIL SALES'!$AB$10:$AB$7501,"No",'DETAIL SALES'!$C$10:$C$7501,"19")</f>
        <v>0</v>
      </c>
      <c r="AV45" s="149">
        <f>COUNTIFS('DETAIL SALES'!$Q$10:$Q$7501,'FILL RATE MANDATORY STOCK'!E45,'DETAIL SALES'!$AB$10:$AB$7501,"Full",'DETAIL SALES'!$C$10:$C$7501,"20")</f>
        <v>0</v>
      </c>
      <c r="AW45" s="149">
        <f>COUNTIFS('DETAIL SALES'!$Q$10:$Q$7501,'FILL RATE MANDATORY STOCK'!E45,'DETAIL SALES'!$AB$10:$AB$7501,"No",'DETAIL SALES'!$C$10:$C$7501,"20")</f>
        <v>0</v>
      </c>
      <c r="AX45" s="316">
        <f>COUNTIFS('DETAIL SALES'!$Q$10:$Q$7501,'FILL RATE MANDATORY STOCK'!E45,'DETAIL SALES'!$AB$10:$AB$7501,"Full",'DETAIL SALES'!$C$10:$C$7501,"21")</f>
        <v>0</v>
      </c>
      <c r="AY45" s="316">
        <f>COUNTIFS('DETAIL SALES'!$Q$10:$Q$7501,'FILL RATE MANDATORY STOCK'!E45,'DETAIL SALES'!$AB$10:$AB$7501,"No",'DETAIL SALES'!$C$10:$C$7501,"21")</f>
        <v>0</v>
      </c>
      <c r="AZ45" s="149">
        <f>COUNTIFS('DETAIL SALES'!$Q$10:$Q$7501,'FILL RATE MANDATORY STOCK'!E45,'DETAIL SALES'!$AB$10:$AB$7501,"Full",'DETAIL SALES'!$C$10:$C$7501,"22")</f>
        <v>0</v>
      </c>
      <c r="BA45" s="149">
        <f>COUNTIFS('DETAIL SALES'!$Q$10:$Q$7501,'FILL RATE MANDATORY STOCK'!E45,'DETAIL SALES'!$AB$10:$AB$7501,"No",'DETAIL SALES'!$C$10:$C$7501,"22")</f>
        <v>0</v>
      </c>
      <c r="BB45" s="149">
        <f>COUNTIFS('DETAIL SALES'!$Q$10:$Q$7501,'FILL RATE MANDATORY STOCK'!E45,'DETAIL SALES'!$AB$10:$AB$7501,"Full",'DETAIL SALES'!$C$10:$C$7501,"23")</f>
        <v>0</v>
      </c>
      <c r="BC45" s="149">
        <f>COUNTIFS('DETAIL SALES'!$Q$10:$Q$7501,'FILL RATE MANDATORY STOCK'!E45,'DETAIL SALES'!$AB$10:$AB$7501,"No",'DETAIL SALES'!$C$10:$C$7501,"23")</f>
        <v>0</v>
      </c>
      <c r="BD45" s="149">
        <f>COUNTIFS('DETAIL SALES'!$Q$10:$Q$7501,'FILL RATE MANDATORY STOCK'!E45,'DETAIL SALES'!$AB$10:$AB$7501,"Full",'DETAIL SALES'!$C$10:$C$7501,"24")</f>
        <v>0</v>
      </c>
      <c r="BE45" s="149">
        <f>COUNTIFS('DETAIL SALES'!$Q$10:$Q$7501,'FILL RATE MANDATORY STOCK'!E45,'DETAIL SALES'!$AB$10:$AB$7501,"No",'DETAIL SALES'!$C$10:$C$7501,"24")</f>
        <v>0</v>
      </c>
      <c r="BF45" s="149">
        <f>COUNTIFS('DETAIL SALES'!$Q$10:$Q$7501,'FILL RATE MANDATORY STOCK'!E45,'DETAIL SALES'!$AB$10:$AB$7501,"Full",'DETAIL SALES'!$C$10:$C$7501,"25")</f>
        <v>0</v>
      </c>
      <c r="BG45" s="149">
        <f>COUNTIFS('DETAIL SALES'!$Q$10:$Q$7501,'FILL RATE MANDATORY STOCK'!E45,'DETAIL SALES'!$AB$10:$AB$7501,"No",'DETAIL SALES'!$C$10:$C$7501,"25")</f>
        <v>0</v>
      </c>
      <c r="BH45" s="149">
        <f>COUNTIFS('DETAIL SALES'!$Q$10:$Q$7501,'FILL RATE MANDATORY STOCK'!E45,'DETAIL SALES'!$AB$10:$AB$7501,"Full",'DETAIL SALES'!$C$10:$C$7501,"26")</f>
        <v>0</v>
      </c>
      <c r="BI45" s="149">
        <f>COUNTIFS('DETAIL SALES'!$Q$10:$Q$7501,'FILL RATE MANDATORY STOCK'!E45,'DETAIL SALES'!$AB$10:$AB$7501,"No",'DETAIL SALES'!$C$10:$C$7501,"26")</f>
        <v>0</v>
      </c>
      <c r="BJ45" s="149">
        <f>COUNTIFS('DETAIL SALES'!$Q$10:$Q$7501,'FILL RATE MANDATORY STOCK'!E45,'DETAIL SALES'!$AB$10:$AB$7501,"Full",'DETAIL SALES'!$C$10:$C$7501,"27")</f>
        <v>0</v>
      </c>
      <c r="BK45" s="149">
        <f>COUNTIFS('DETAIL SALES'!$Q$10:$Q$7501,'FILL RATE MANDATORY STOCK'!E45,'DETAIL SALES'!$AB$10:$AB$7501,"No",'DETAIL SALES'!$C$10:$C$7501,"27")</f>
        <v>0</v>
      </c>
      <c r="BL45" s="316">
        <f>COUNTIFS('DETAIL SALES'!$Q$10:$Q$7501,'FILL RATE MANDATORY STOCK'!E45,'DETAIL SALES'!$AB$10:$AB$7501,"Full",'DETAIL SALES'!$C$10:$C$7501,"28")</f>
        <v>0</v>
      </c>
      <c r="BM45" s="316">
        <f>COUNTIFS('DETAIL SALES'!$Q$10:$Q$7501,'FILL RATE MANDATORY STOCK'!E45,'DETAIL SALES'!$AB$10:$AB$7501,"No",'DETAIL SALES'!$C$10:$C$7501,"28")</f>
        <v>0</v>
      </c>
      <c r="BN45" s="149">
        <f>COUNTIFS('DETAIL SALES'!$Q$10:$Q$7501,'FILL RATE MANDATORY STOCK'!E45,'DETAIL SALES'!$AB$10:$AB$7501,"Full",'DETAIL SALES'!$C$10:$C$7501,"29")</f>
        <v>0</v>
      </c>
      <c r="BO45" s="149">
        <f>COUNTIFS('DETAIL SALES'!$Q$10:$Q$7501,'FILL RATE MANDATORY STOCK'!E45,'DETAIL SALES'!$AB$10:$AB$7501,"No",'DETAIL SALES'!$C$10:$C$7501,"29")</f>
        <v>0</v>
      </c>
      <c r="BP45" s="149">
        <f>COUNTIFS('DETAIL SALES'!$Q$10:$Q$7501,'FILL RATE MANDATORY STOCK'!E45,'DETAIL SALES'!$AB$10:$AB$7501,"Full",'DETAIL SALES'!$C$10:$C$7501,"30")</f>
        <v>0</v>
      </c>
      <c r="BQ45" s="149">
        <f>COUNTIFS('DETAIL SALES'!$Q$10:$Q$7501,'FILL RATE MANDATORY STOCK'!E45,'DETAIL SALES'!$AB$10:$AB$7501,"No",'DETAIL SALES'!$C$10:$C$7501,"30")</f>
        <v>0</v>
      </c>
      <c r="BR45" s="149">
        <f>COUNTIFS('DETAIL SALES'!$Q$10:$Q$7501,'FILL RATE MANDATORY STOCK'!\,'DETAIL SALES'!$AB$10:$AB$7501,"Full",'DETAIL SALES'!$C$10:$C$7501,"31")</f>
        <v>0</v>
      </c>
      <c r="BS45" s="153">
        <f>COUNTIFS('DETAIL SALES'!$Q$10:$Q$7501,'FILL RATE MANDATORY STOCK'!E45,'DETAIL SALES'!$AB$10:$AB$7501,"No",'DETAIL SALES'!$C$10:$C$7501,"31")</f>
        <v>0</v>
      </c>
      <c r="BT45" s="271">
        <f t="shared" si="4"/>
        <v>0</v>
      </c>
      <c r="BU45" s="150">
        <f t="shared" si="5"/>
        <v>0</v>
      </c>
      <c r="BV45" s="150">
        <f t="shared" si="6"/>
        <v>0</v>
      </c>
      <c r="BW45" s="272" t="e">
        <f t="shared" si="7"/>
        <v>#DIV/0!</v>
      </c>
    </row>
    <row r="46" spans="1:75">
      <c r="A46" s="781"/>
      <c r="B46" s="100">
        <f t="shared" si="9"/>
        <v>37</v>
      </c>
      <c r="C46" s="100" t="s">
        <v>307</v>
      </c>
      <c r="D46" s="103" t="s">
        <v>890</v>
      </c>
      <c r="E46" s="149"/>
      <c r="F46" s="169"/>
      <c r="G46" s="224">
        <v>50000</v>
      </c>
      <c r="H46" s="154">
        <v>1</v>
      </c>
      <c r="I46" s="153">
        <v>0.5</v>
      </c>
      <c r="J46" s="315">
        <f>COUNTIFS('DETAIL SALES'!$Q$10:$Q$7501,'FILL RATE MANDATORY STOCK'!E46,'DETAIL SALES'!$AB$10:$AB$7501,"Full",'DETAIL SALES'!$C$10:$C$7501,"1")</f>
        <v>0</v>
      </c>
      <c r="K46" s="316">
        <f>COUNTIFS('DETAIL SALES'!$Q$10:$Q$7501,'FILL RATE MANDATORY STOCK'!E46,'DETAIL SALES'!$AB$10:$AB$7501,"No",'DETAIL SALES'!$C$10:$C$7501,"1")</f>
        <v>0</v>
      </c>
      <c r="L46" s="149">
        <f>COUNTIFS('DETAIL SALES'!$Q$10:$Q$7501,'FILL RATE MANDATORY STOCK'!E46,'DETAIL SALES'!$AB$10:$AB$7501,"Full",'DETAIL SALES'!$C$10:$C$7501,"2")</f>
        <v>0</v>
      </c>
      <c r="M46" s="149">
        <f>COUNTIFS('DETAIL SALES'!$Q$10:$Q$7501,'FILL RATE MANDATORY STOCK'!E46,'DETAIL SALES'!$AB$10:$AB$7501,"No",'DETAIL SALES'!$C$10:$C$7501,"2")</f>
        <v>0</v>
      </c>
      <c r="N46" s="149">
        <f>COUNTIFS('DETAIL SALES'!$Q$10:$Q$7501,'FILL RATE MANDATORY STOCK'!E46,'DETAIL SALES'!$AB$10:$AB$7501,"Full",'DETAIL SALES'!$C$10:$C$7501,"3")</f>
        <v>0</v>
      </c>
      <c r="O46" s="149">
        <f>COUNTIFS('DETAIL SALES'!$Q$10:$Q$7501,'FILL RATE MANDATORY STOCK'!E46,'DETAIL SALES'!$AB$10:$AB$7501,"No",'DETAIL SALES'!$C$10:$C$7501,"3")</f>
        <v>0</v>
      </c>
      <c r="P46" s="149">
        <f>COUNTIFS('DETAIL SALES'!$Q$10:$Q$7501,'FILL RATE MANDATORY STOCK'!E46,'DETAIL SALES'!$AB$10:$AB$7501,"Full",'DETAIL SALES'!$C$10:$C$7501,"4")</f>
        <v>0</v>
      </c>
      <c r="Q46" s="149">
        <f>COUNTIFS('DETAIL SALES'!$Q$10:$Q$7501,'FILL RATE MANDATORY STOCK'!E46,'DETAIL SALES'!$AB$10:$AB$7501,"No",'DETAIL SALES'!$C$10:$C$7501,"4")</f>
        <v>0</v>
      </c>
      <c r="R46" s="149">
        <f>COUNTIFS('DETAIL SALES'!$Q$10:$Q$7501,'FILL RATE MANDATORY STOCK'!E46,'DETAIL SALES'!$AB$10:$AB$7501,"Full",'DETAIL SALES'!$C$10:$C$7501,"5")</f>
        <v>0</v>
      </c>
      <c r="S46" s="149">
        <f>COUNTIFS('DETAIL SALES'!$Q$10:$Q$7501,'FILL RATE MANDATORY STOCK'!E46,'DETAIL SALES'!$AB$10:$AB$7501,"No",'DETAIL SALES'!$C$10:$C$7501,"5")</f>
        <v>0</v>
      </c>
      <c r="T46" s="149">
        <f>COUNTIFS('DETAIL SALES'!$Q$10:$Q$7501,'FILL RATE MANDATORY STOCK'!E46,'DETAIL SALES'!$AB$10:$AB$7501,"Full",'DETAIL SALES'!$C$10:$C$7501,"6")</f>
        <v>0</v>
      </c>
      <c r="U46" s="149">
        <f>COUNTIFS('DETAIL SALES'!$Q$10:$Q$7501,'FILL RATE MANDATORY STOCK'!E46,'DETAIL SALES'!$AB$10:$AB$7501,"No",'DETAIL SALES'!$C$10:$C$7501,"6")</f>
        <v>0</v>
      </c>
      <c r="V46" s="316">
        <f>COUNTIFS('DETAIL SALES'!$Q$10:$Q$7501,'FILL RATE MANDATORY STOCK'!E46,'DETAIL SALES'!$AB$10:$AB$7501,"Full",'DETAIL SALES'!$C$10:$C$7501,"7")</f>
        <v>0</v>
      </c>
      <c r="W46" s="316">
        <f>COUNTIFS('DETAIL SALES'!$Q$10:$Q$7501,'FILL RATE MANDATORY STOCK'!E46,'DETAIL SALES'!$AB$10:$AB$7501,"No",'DETAIL SALES'!$C$10:$C$7501,"7")</f>
        <v>0</v>
      </c>
      <c r="X46" s="149">
        <f>COUNTIFS('DETAIL SALES'!$Q$10:$Q$7501,'FILL RATE MANDATORY STOCK'!E46,'DETAIL SALES'!$AB$10:$AB$7501,"Full",'DETAIL SALES'!$C$10:$C$7501,"8")</f>
        <v>0</v>
      </c>
      <c r="Y46" s="149">
        <f>COUNTIFS('DETAIL SALES'!$Q$10:$Q$7501,'FILL RATE MANDATORY STOCK'!E46,'DETAIL SALES'!$AB$10:$AB$7501,"No",'DETAIL SALES'!$C$10:$C$7501,"8")</f>
        <v>0</v>
      </c>
      <c r="Z46" s="149">
        <f>COUNTIFS('DETAIL SALES'!$Q$10:$Q$7501,'FILL RATE MANDATORY STOCK'!E46,'DETAIL SALES'!$AB$10:$AB$7501,"Full",'DETAIL SALES'!$C$10:$C$7501,"9")</f>
        <v>0</v>
      </c>
      <c r="AA46" s="149">
        <f>COUNTIFS('DETAIL SALES'!$Q$10:$Q$7501,'FILL RATE MANDATORY STOCK'!E46,'DETAIL SALES'!$AB$10:$AB$7501,"No",'DETAIL SALES'!$C$10:$C$7501,"9")</f>
        <v>0</v>
      </c>
      <c r="AB46" s="149">
        <f>COUNTIFS('DETAIL SALES'!$Q$10:$Q$7501,'FILL RATE MANDATORY STOCK'!E46,'DETAIL SALES'!$AB$10:$AB$7501,"Full",'DETAIL SALES'!$C$10:$C$7501,"10")</f>
        <v>0</v>
      </c>
      <c r="AC46" s="149">
        <f>COUNTIFS('DETAIL SALES'!$Q$10:$Q$7501,'FILL RATE MANDATORY STOCK'!E46,'DETAIL SALES'!$AB$10:$AB$7501,"No",'DETAIL SALES'!$C$10:$C$7501,"10")</f>
        <v>0</v>
      </c>
      <c r="AD46" s="149">
        <f>COUNTIFS('DETAIL SALES'!$Q$10:$Q$7501,'FILL RATE MANDATORY STOCK'!E46,'DETAIL SALES'!$AB$10:$AB$7501,"Full",'DETAIL SALES'!$C$10:$C$7501,"11")</f>
        <v>0</v>
      </c>
      <c r="AE46" s="149">
        <f>COUNTIFS('DETAIL SALES'!$Q$10:$Q$7501,'FILL RATE MANDATORY STOCK'!E46,'DETAIL SALES'!$AB$10:$AB$7501,"No",'DETAIL SALES'!$C$10:$C$7501,"11")</f>
        <v>0</v>
      </c>
      <c r="AF46" s="149">
        <f>COUNTIFS('DETAIL SALES'!$Q$10:$Q$7501,'FILL RATE MANDATORY STOCK'!E46,'DETAIL SALES'!$AB$10:$AB$7501,"Full",'DETAIL SALES'!$C$10:$C$7501,"12")</f>
        <v>0</v>
      </c>
      <c r="AG46" s="149">
        <f>COUNTIFS('DETAIL SALES'!$Q$10:$Q$7501,'FILL RATE MANDATORY STOCK'!E46,'DETAIL SALES'!$AB$10:$AB$7501,"No",'DETAIL SALES'!$C$10:$C$7501,"12")</f>
        <v>0</v>
      </c>
      <c r="AH46" s="149">
        <f>COUNTIFS('DETAIL SALES'!$Q$10:$Q$7501,'FILL RATE MANDATORY STOCK'!E46,'DETAIL SALES'!$AB$10:$AB$7501,"Full",'DETAIL SALES'!$C$10:$C$7501,"13")</f>
        <v>0</v>
      </c>
      <c r="AI46" s="149">
        <f>COUNTIFS('DETAIL SALES'!$Q$10:$Q$7501,'FILL RATE MANDATORY STOCK'!E46,'DETAIL SALES'!$AB$10:$AB$7501,"No",'DETAIL SALES'!$C$10:$C$7501,"13")</f>
        <v>0</v>
      </c>
      <c r="AJ46" s="316">
        <f>COUNTIFS('DETAIL SALES'!$Q$10:$Q$7501,'FILL RATE MANDATORY STOCK'!E46,'DETAIL SALES'!$AB$10:$AB$7501,"Full",'DETAIL SALES'!$C$10:$C$7501,"14")</f>
        <v>0</v>
      </c>
      <c r="AK46" s="316">
        <f>COUNTIFS('DETAIL SALES'!$Q$10:$Q$7501,'FILL RATE MANDATORY STOCK'!E46,'DETAIL SALES'!$AB$10:$AB$7501,"No",'DETAIL SALES'!$C$10:$C$7501,"14")</f>
        <v>0</v>
      </c>
      <c r="AL46" s="149">
        <f>COUNTIFS('DETAIL SALES'!$Q$10:$Q$7501,'FILL RATE MANDATORY STOCK'!E46,'DETAIL SALES'!$AB$10:$AB$7501,"Full",'DETAIL SALES'!$C$10:$C$7501,"15")</f>
        <v>0</v>
      </c>
      <c r="AM46" s="149">
        <f>COUNTIFS('DETAIL SALES'!$Q$10:$Q$7501,'FILL RATE MANDATORY STOCK'!E46,'DETAIL SALES'!$AB$10:$AB$7501,"No",'DETAIL SALES'!$C$10:$C$7501,"15")</f>
        <v>0</v>
      </c>
      <c r="AN46" s="149">
        <f>COUNTIFS('DETAIL SALES'!$Q$10:$Q$7501,'FILL RATE MANDATORY STOCK'!E46,'DETAIL SALES'!$AB$10:$AB$7501,"Full",'DETAIL SALES'!$C$10:$C$7501,"16")</f>
        <v>0</v>
      </c>
      <c r="AO46" s="149">
        <f>COUNTIFS('DETAIL SALES'!$Q$10:$Q$7501,'FILL RATE MANDATORY STOCK'!E46,'DETAIL SALES'!$AB$10:$AB$7501,"No",'DETAIL SALES'!$C$10:$C$7501,"16")</f>
        <v>0</v>
      </c>
      <c r="AP46" s="149">
        <f>COUNTIFS('DETAIL SALES'!$Q$10:$Q$7501,'FILL RATE MANDATORY STOCK'!E46,'DETAIL SALES'!$AB$10:$AB$7501,"Full",'DETAIL SALES'!$C$10:$C$7501,"17")</f>
        <v>0</v>
      </c>
      <c r="AQ46" s="149">
        <f>COUNTIFS('DETAIL SALES'!$Q$10:$Q$7501,'FILL RATE MANDATORY STOCK'!E46,'DETAIL SALES'!$AB$10:$AB$7501,"No",'DETAIL SALES'!$C$10:$C$7501,"17")</f>
        <v>0</v>
      </c>
      <c r="AR46" s="149">
        <f>COUNTIFS('DETAIL SALES'!$Q$10:$Q$7501,'FILL RATE MANDATORY STOCK'!E46,'DETAIL SALES'!$AB$10:$AB$7501,"Full",'DETAIL SALES'!$C$10:$C$7501,"18")</f>
        <v>0</v>
      </c>
      <c r="AS46" s="149">
        <f>COUNTIFS('DETAIL SALES'!$Q$10:$Q$7501,'FILL RATE MANDATORY STOCK'!E46,'DETAIL SALES'!$AB$10:$AB$7501,"No",'DETAIL SALES'!$C$10:$C$7501,"18")</f>
        <v>0</v>
      </c>
      <c r="AT46" s="149">
        <f>COUNTIFS('DETAIL SALES'!$Q$10:$Q$7501,'FILL RATE MANDATORY STOCK'!E46,'DETAIL SALES'!$AB$10:$AB$7501,"Full",'DETAIL SALES'!$C$10:$C$7501,"19")</f>
        <v>0</v>
      </c>
      <c r="AU46" s="149">
        <f>COUNTIFS('DETAIL SALES'!$Q$10:$Q$7501,'FILL RATE MANDATORY STOCK'!E46,'DETAIL SALES'!$AB$10:$AB$7501,"No",'DETAIL SALES'!$C$10:$C$7501,"19")</f>
        <v>0</v>
      </c>
      <c r="AV46" s="149">
        <f>COUNTIFS('DETAIL SALES'!$Q$10:$Q$7501,'FILL RATE MANDATORY STOCK'!E46,'DETAIL SALES'!$AB$10:$AB$7501,"Full",'DETAIL SALES'!$C$10:$C$7501,"20")</f>
        <v>0</v>
      </c>
      <c r="AW46" s="149">
        <f>COUNTIFS('DETAIL SALES'!$Q$10:$Q$7501,'FILL RATE MANDATORY STOCK'!E46,'DETAIL SALES'!$AB$10:$AB$7501,"No",'DETAIL SALES'!$C$10:$C$7501,"20")</f>
        <v>0</v>
      </c>
      <c r="AX46" s="316">
        <f>COUNTIFS('DETAIL SALES'!$Q$10:$Q$7501,'FILL RATE MANDATORY STOCK'!E46,'DETAIL SALES'!$AB$10:$AB$7501,"Full",'DETAIL SALES'!$C$10:$C$7501,"21")</f>
        <v>0</v>
      </c>
      <c r="AY46" s="316">
        <f>COUNTIFS('DETAIL SALES'!$Q$10:$Q$7501,'FILL RATE MANDATORY STOCK'!E46,'DETAIL SALES'!$AB$10:$AB$7501,"No",'DETAIL SALES'!$C$10:$C$7501,"21")</f>
        <v>0</v>
      </c>
      <c r="AZ46" s="149">
        <f>COUNTIFS('DETAIL SALES'!$Q$10:$Q$7501,'FILL RATE MANDATORY STOCK'!E46,'DETAIL SALES'!$AB$10:$AB$7501,"Full",'DETAIL SALES'!$C$10:$C$7501,"22")</f>
        <v>0</v>
      </c>
      <c r="BA46" s="149">
        <f>COUNTIFS('DETAIL SALES'!$Q$10:$Q$7501,'FILL RATE MANDATORY STOCK'!E46,'DETAIL SALES'!$AB$10:$AB$7501,"No",'DETAIL SALES'!$C$10:$C$7501,"22")</f>
        <v>0</v>
      </c>
      <c r="BB46" s="149">
        <f>COUNTIFS('DETAIL SALES'!$Q$10:$Q$7501,'FILL RATE MANDATORY STOCK'!E46,'DETAIL SALES'!$AB$10:$AB$7501,"Full",'DETAIL SALES'!$C$10:$C$7501,"23")</f>
        <v>0</v>
      </c>
      <c r="BC46" s="149">
        <f>COUNTIFS('DETAIL SALES'!$Q$10:$Q$7501,'FILL RATE MANDATORY STOCK'!E46,'DETAIL SALES'!$AB$10:$AB$7501,"No",'DETAIL SALES'!$C$10:$C$7501,"23")</f>
        <v>0</v>
      </c>
      <c r="BD46" s="149">
        <f>COUNTIFS('DETAIL SALES'!$Q$10:$Q$7501,'FILL RATE MANDATORY STOCK'!E46,'DETAIL SALES'!$AB$10:$AB$7501,"Full",'DETAIL SALES'!$C$10:$C$7501,"24")</f>
        <v>0</v>
      </c>
      <c r="BE46" s="149">
        <f>COUNTIFS('DETAIL SALES'!$Q$10:$Q$7501,'FILL RATE MANDATORY STOCK'!E46,'DETAIL SALES'!$AB$10:$AB$7501,"No",'DETAIL SALES'!$C$10:$C$7501,"24")</f>
        <v>0</v>
      </c>
      <c r="BF46" s="149">
        <f>COUNTIFS('DETAIL SALES'!$Q$10:$Q$7501,'FILL RATE MANDATORY STOCK'!E46,'DETAIL SALES'!$AB$10:$AB$7501,"Full",'DETAIL SALES'!$C$10:$C$7501,"25")</f>
        <v>0</v>
      </c>
      <c r="BG46" s="149">
        <f>COUNTIFS('DETAIL SALES'!$Q$10:$Q$7501,'FILL RATE MANDATORY STOCK'!E46,'DETAIL SALES'!$AB$10:$AB$7501,"No",'DETAIL SALES'!$C$10:$C$7501,"25")</f>
        <v>0</v>
      </c>
      <c r="BH46" s="149">
        <f>COUNTIFS('DETAIL SALES'!$Q$10:$Q$7501,'FILL RATE MANDATORY STOCK'!E46,'DETAIL SALES'!$AB$10:$AB$7501,"Full",'DETAIL SALES'!$C$10:$C$7501,"26")</f>
        <v>0</v>
      </c>
      <c r="BI46" s="149">
        <f>COUNTIFS('DETAIL SALES'!$Q$10:$Q$7501,'FILL RATE MANDATORY STOCK'!E46,'DETAIL SALES'!$AB$10:$AB$7501,"No",'DETAIL SALES'!$C$10:$C$7501,"26")</f>
        <v>0</v>
      </c>
      <c r="BJ46" s="149">
        <f>COUNTIFS('DETAIL SALES'!$Q$10:$Q$7501,'FILL RATE MANDATORY STOCK'!E46,'DETAIL SALES'!$AB$10:$AB$7501,"Full",'DETAIL SALES'!$C$10:$C$7501,"27")</f>
        <v>0</v>
      </c>
      <c r="BK46" s="149">
        <f>COUNTIFS('DETAIL SALES'!$Q$10:$Q$7501,'FILL RATE MANDATORY STOCK'!E46,'DETAIL SALES'!$AB$10:$AB$7501,"No",'DETAIL SALES'!$C$10:$C$7501,"27")</f>
        <v>0</v>
      </c>
      <c r="BL46" s="316">
        <f>COUNTIFS('DETAIL SALES'!$Q$10:$Q$7501,'FILL RATE MANDATORY STOCK'!E46,'DETAIL SALES'!$AB$10:$AB$7501,"Full",'DETAIL SALES'!$C$10:$C$7501,"28")</f>
        <v>0</v>
      </c>
      <c r="BM46" s="316">
        <f>COUNTIFS('DETAIL SALES'!$Q$10:$Q$7501,'FILL RATE MANDATORY STOCK'!E46,'DETAIL SALES'!$AB$10:$AB$7501,"No",'DETAIL SALES'!$C$10:$C$7501,"28")</f>
        <v>0</v>
      </c>
      <c r="BN46" s="149">
        <f>COUNTIFS('DETAIL SALES'!$Q$10:$Q$7501,'FILL RATE MANDATORY STOCK'!E46,'DETAIL SALES'!$AB$10:$AB$7501,"Full",'DETAIL SALES'!$C$10:$C$7501,"29")</f>
        <v>0</v>
      </c>
      <c r="BO46" s="149">
        <f>COUNTIFS('DETAIL SALES'!$Q$10:$Q$7501,'FILL RATE MANDATORY STOCK'!E46,'DETAIL SALES'!$AB$10:$AB$7501,"No",'DETAIL SALES'!$C$10:$C$7501,"29")</f>
        <v>0</v>
      </c>
      <c r="BP46" s="149">
        <f>COUNTIFS('DETAIL SALES'!$Q$10:$Q$7501,'FILL RATE MANDATORY STOCK'!E46,'DETAIL SALES'!$AB$10:$AB$7501,"Full",'DETAIL SALES'!$C$10:$C$7501,"30")</f>
        <v>0</v>
      </c>
      <c r="BQ46" s="149">
        <f>COUNTIFS('DETAIL SALES'!$Q$10:$Q$7501,'FILL RATE MANDATORY STOCK'!E46,'DETAIL SALES'!$AB$10:$AB$7501,"No",'DETAIL SALES'!$C$10:$C$7501,"30")</f>
        <v>0</v>
      </c>
      <c r="BR46" s="149">
        <f>COUNTIFS('DETAIL SALES'!$Q$10:$Q$7501,'FILL RATE MANDATORY STOCK'!\,'DETAIL SALES'!$AB$10:$AB$7501,"Full",'DETAIL SALES'!$C$10:$C$7501,"31")</f>
        <v>0</v>
      </c>
      <c r="BS46" s="153">
        <f>COUNTIFS('DETAIL SALES'!$Q$10:$Q$7501,'FILL RATE MANDATORY STOCK'!E46,'DETAIL SALES'!$AB$10:$AB$7501,"No",'DETAIL SALES'!$C$10:$C$7501,"31")</f>
        <v>0</v>
      </c>
      <c r="BT46" s="271">
        <f t="shared" si="4"/>
        <v>0</v>
      </c>
      <c r="BU46" s="150">
        <f t="shared" si="5"/>
        <v>0</v>
      </c>
      <c r="BV46" s="150">
        <f t="shared" si="6"/>
        <v>0</v>
      </c>
      <c r="BW46" s="272" t="e">
        <f t="shared" si="7"/>
        <v>#DIV/0!</v>
      </c>
    </row>
    <row r="47" spans="1:75">
      <c r="A47" s="781"/>
      <c r="B47" s="100">
        <f t="shared" si="9"/>
        <v>38</v>
      </c>
      <c r="C47" s="100" t="s">
        <v>309</v>
      </c>
      <c r="D47" s="103" t="s">
        <v>890</v>
      </c>
      <c r="E47" s="149"/>
      <c r="F47" s="169"/>
      <c r="G47" s="224">
        <v>50000</v>
      </c>
      <c r="H47" s="154">
        <v>1</v>
      </c>
      <c r="I47" s="153">
        <v>1.6666666666666667</v>
      </c>
      <c r="J47" s="315">
        <f>COUNTIFS('DETAIL SALES'!$Q$10:$Q$7501,'FILL RATE MANDATORY STOCK'!E47,'DETAIL SALES'!$AB$10:$AB$7501,"Full",'DETAIL SALES'!$C$10:$C$7501,"1")</f>
        <v>0</v>
      </c>
      <c r="K47" s="316">
        <f>COUNTIFS('DETAIL SALES'!$Q$10:$Q$7501,'FILL RATE MANDATORY STOCK'!E47,'DETAIL SALES'!$AB$10:$AB$7501,"No",'DETAIL SALES'!$C$10:$C$7501,"1")</f>
        <v>0</v>
      </c>
      <c r="L47" s="149">
        <f>COUNTIFS('DETAIL SALES'!$Q$10:$Q$7501,'FILL RATE MANDATORY STOCK'!E47,'DETAIL SALES'!$AB$10:$AB$7501,"Full",'DETAIL SALES'!$C$10:$C$7501,"2")</f>
        <v>0</v>
      </c>
      <c r="M47" s="149">
        <f>COUNTIFS('DETAIL SALES'!$Q$10:$Q$7501,'FILL RATE MANDATORY STOCK'!E47,'DETAIL SALES'!$AB$10:$AB$7501,"No",'DETAIL SALES'!$C$10:$C$7501,"2")</f>
        <v>0</v>
      </c>
      <c r="N47" s="149">
        <f>COUNTIFS('DETAIL SALES'!$Q$10:$Q$7501,'FILL RATE MANDATORY STOCK'!E47,'DETAIL SALES'!$AB$10:$AB$7501,"Full",'DETAIL SALES'!$C$10:$C$7501,"3")</f>
        <v>0</v>
      </c>
      <c r="O47" s="149">
        <f>COUNTIFS('DETAIL SALES'!$Q$10:$Q$7501,'FILL RATE MANDATORY STOCK'!E47,'DETAIL SALES'!$AB$10:$AB$7501,"No",'DETAIL SALES'!$C$10:$C$7501,"3")</f>
        <v>0</v>
      </c>
      <c r="P47" s="149">
        <f>COUNTIFS('DETAIL SALES'!$Q$10:$Q$7501,'FILL RATE MANDATORY STOCK'!E47,'DETAIL SALES'!$AB$10:$AB$7501,"Full",'DETAIL SALES'!$C$10:$C$7501,"4")</f>
        <v>0</v>
      </c>
      <c r="Q47" s="149">
        <f>COUNTIFS('DETAIL SALES'!$Q$10:$Q$7501,'FILL RATE MANDATORY STOCK'!E47,'DETAIL SALES'!$AB$10:$AB$7501,"No",'DETAIL SALES'!$C$10:$C$7501,"4")</f>
        <v>0</v>
      </c>
      <c r="R47" s="149">
        <f>COUNTIFS('DETAIL SALES'!$Q$10:$Q$7501,'FILL RATE MANDATORY STOCK'!E47,'DETAIL SALES'!$AB$10:$AB$7501,"Full",'DETAIL SALES'!$C$10:$C$7501,"5")</f>
        <v>0</v>
      </c>
      <c r="S47" s="149">
        <f>COUNTIFS('DETAIL SALES'!$Q$10:$Q$7501,'FILL RATE MANDATORY STOCK'!E47,'DETAIL SALES'!$AB$10:$AB$7501,"No",'DETAIL SALES'!$C$10:$C$7501,"5")</f>
        <v>0</v>
      </c>
      <c r="T47" s="149">
        <f>COUNTIFS('DETAIL SALES'!$Q$10:$Q$7501,'FILL RATE MANDATORY STOCK'!E47,'DETAIL SALES'!$AB$10:$AB$7501,"Full",'DETAIL SALES'!$C$10:$C$7501,"6")</f>
        <v>0</v>
      </c>
      <c r="U47" s="149">
        <f>COUNTIFS('DETAIL SALES'!$Q$10:$Q$7501,'FILL RATE MANDATORY STOCK'!E47,'DETAIL SALES'!$AB$10:$AB$7501,"No",'DETAIL SALES'!$C$10:$C$7501,"6")</f>
        <v>0</v>
      </c>
      <c r="V47" s="316">
        <f>COUNTIFS('DETAIL SALES'!$Q$10:$Q$7501,'FILL RATE MANDATORY STOCK'!E47,'DETAIL SALES'!$AB$10:$AB$7501,"Full",'DETAIL SALES'!$C$10:$C$7501,"7")</f>
        <v>0</v>
      </c>
      <c r="W47" s="316">
        <f>COUNTIFS('DETAIL SALES'!$Q$10:$Q$7501,'FILL RATE MANDATORY STOCK'!E47,'DETAIL SALES'!$AB$10:$AB$7501,"No",'DETAIL SALES'!$C$10:$C$7501,"7")</f>
        <v>0</v>
      </c>
      <c r="X47" s="149">
        <f>COUNTIFS('DETAIL SALES'!$Q$10:$Q$7501,'FILL RATE MANDATORY STOCK'!E47,'DETAIL SALES'!$AB$10:$AB$7501,"Full",'DETAIL SALES'!$C$10:$C$7501,"8")</f>
        <v>0</v>
      </c>
      <c r="Y47" s="149">
        <f>COUNTIFS('DETAIL SALES'!$Q$10:$Q$7501,'FILL RATE MANDATORY STOCK'!E47,'DETAIL SALES'!$AB$10:$AB$7501,"No",'DETAIL SALES'!$C$10:$C$7501,"8")</f>
        <v>0</v>
      </c>
      <c r="Z47" s="149">
        <f>COUNTIFS('DETAIL SALES'!$Q$10:$Q$7501,'FILL RATE MANDATORY STOCK'!E47,'DETAIL SALES'!$AB$10:$AB$7501,"Full",'DETAIL SALES'!$C$10:$C$7501,"9")</f>
        <v>0</v>
      </c>
      <c r="AA47" s="149">
        <f>COUNTIFS('DETAIL SALES'!$Q$10:$Q$7501,'FILL RATE MANDATORY STOCK'!E47,'DETAIL SALES'!$AB$10:$AB$7501,"No",'DETAIL SALES'!$C$10:$C$7501,"9")</f>
        <v>0</v>
      </c>
      <c r="AB47" s="149">
        <f>COUNTIFS('DETAIL SALES'!$Q$10:$Q$7501,'FILL RATE MANDATORY STOCK'!E47,'DETAIL SALES'!$AB$10:$AB$7501,"Full",'DETAIL SALES'!$C$10:$C$7501,"10")</f>
        <v>0</v>
      </c>
      <c r="AC47" s="149">
        <f>COUNTIFS('DETAIL SALES'!$Q$10:$Q$7501,'FILL RATE MANDATORY STOCK'!E47,'DETAIL SALES'!$AB$10:$AB$7501,"No",'DETAIL SALES'!$C$10:$C$7501,"10")</f>
        <v>0</v>
      </c>
      <c r="AD47" s="149">
        <f>COUNTIFS('DETAIL SALES'!$Q$10:$Q$7501,'FILL RATE MANDATORY STOCK'!E47,'DETAIL SALES'!$AB$10:$AB$7501,"Full",'DETAIL SALES'!$C$10:$C$7501,"11")</f>
        <v>0</v>
      </c>
      <c r="AE47" s="149">
        <f>COUNTIFS('DETAIL SALES'!$Q$10:$Q$7501,'FILL RATE MANDATORY STOCK'!E47,'DETAIL SALES'!$AB$10:$AB$7501,"No",'DETAIL SALES'!$C$10:$C$7501,"11")</f>
        <v>0</v>
      </c>
      <c r="AF47" s="149">
        <f>COUNTIFS('DETAIL SALES'!$Q$10:$Q$7501,'FILL RATE MANDATORY STOCK'!E47,'DETAIL SALES'!$AB$10:$AB$7501,"Full",'DETAIL SALES'!$C$10:$C$7501,"12")</f>
        <v>0</v>
      </c>
      <c r="AG47" s="149">
        <f>COUNTIFS('DETAIL SALES'!$Q$10:$Q$7501,'FILL RATE MANDATORY STOCK'!E47,'DETAIL SALES'!$AB$10:$AB$7501,"No",'DETAIL SALES'!$C$10:$C$7501,"12")</f>
        <v>0</v>
      </c>
      <c r="AH47" s="149">
        <f>COUNTIFS('DETAIL SALES'!$Q$10:$Q$7501,'FILL RATE MANDATORY STOCK'!E47,'DETAIL SALES'!$AB$10:$AB$7501,"Full",'DETAIL SALES'!$C$10:$C$7501,"13")</f>
        <v>0</v>
      </c>
      <c r="AI47" s="149">
        <f>COUNTIFS('DETAIL SALES'!$Q$10:$Q$7501,'FILL RATE MANDATORY STOCK'!E47,'DETAIL SALES'!$AB$10:$AB$7501,"No",'DETAIL SALES'!$C$10:$C$7501,"13")</f>
        <v>0</v>
      </c>
      <c r="AJ47" s="316">
        <f>COUNTIFS('DETAIL SALES'!$Q$10:$Q$7501,'FILL RATE MANDATORY STOCK'!E47,'DETAIL SALES'!$AB$10:$AB$7501,"Full",'DETAIL SALES'!$C$10:$C$7501,"14")</f>
        <v>0</v>
      </c>
      <c r="AK47" s="316">
        <f>COUNTIFS('DETAIL SALES'!$Q$10:$Q$7501,'FILL RATE MANDATORY STOCK'!E47,'DETAIL SALES'!$AB$10:$AB$7501,"No",'DETAIL SALES'!$C$10:$C$7501,"14")</f>
        <v>0</v>
      </c>
      <c r="AL47" s="149">
        <f>COUNTIFS('DETAIL SALES'!$Q$10:$Q$7501,'FILL RATE MANDATORY STOCK'!E47,'DETAIL SALES'!$AB$10:$AB$7501,"Full",'DETAIL SALES'!$C$10:$C$7501,"15")</f>
        <v>0</v>
      </c>
      <c r="AM47" s="149">
        <f>COUNTIFS('DETAIL SALES'!$Q$10:$Q$7501,'FILL RATE MANDATORY STOCK'!E47,'DETAIL SALES'!$AB$10:$AB$7501,"No",'DETAIL SALES'!$C$10:$C$7501,"15")</f>
        <v>0</v>
      </c>
      <c r="AN47" s="149">
        <f>COUNTIFS('DETAIL SALES'!$Q$10:$Q$7501,'FILL RATE MANDATORY STOCK'!E47,'DETAIL SALES'!$AB$10:$AB$7501,"Full",'DETAIL SALES'!$C$10:$C$7501,"16")</f>
        <v>0</v>
      </c>
      <c r="AO47" s="149">
        <f>COUNTIFS('DETAIL SALES'!$Q$10:$Q$7501,'FILL RATE MANDATORY STOCK'!E47,'DETAIL SALES'!$AB$10:$AB$7501,"No",'DETAIL SALES'!$C$10:$C$7501,"16")</f>
        <v>0</v>
      </c>
      <c r="AP47" s="149">
        <f>COUNTIFS('DETAIL SALES'!$Q$10:$Q$7501,'FILL RATE MANDATORY STOCK'!E47,'DETAIL SALES'!$AB$10:$AB$7501,"Full",'DETAIL SALES'!$C$10:$C$7501,"17")</f>
        <v>0</v>
      </c>
      <c r="AQ47" s="149">
        <f>COUNTIFS('DETAIL SALES'!$Q$10:$Q$7501,'FILL RATE MANDATORY STOCK'!E47,'DETAIL SALES'!$AB$10:$AB$7501,"No",'DETAIL SALES'!$C$10:$C$7501,"17")</f>
        <v>0</v>
      </c>
      <c r="AR47" s="149">
        <f>COUNTIFS('DETAIL SALES'!$Q$10:$Q$7501,'FILL RATE MANDATORY STOCK'!E47,'DETAIL SALES'!$AB$10:$AB$7501,"Full",'DETAIL SALES'!$C$10:$C$7501,"18")</f>
        <v>0</v>
      </c>
      <c r="AS47" s="149">
        <f>COUNTIFS('DETAIL SALES'!$Q$10:$Q$7501,'FILL RATE MANDATORY STOCK'!E47,'DETAIL SALES'!$AB$10:$AB$7501,"No",'DETAIL SALES'!$C$10:$C$7501,"18")</f>
        <v>0</v>
      </c>
      <c r="AT47" s="149">
        <f>COUNTIFS('DETAIL SALES'!$Q$10:$Q$7501,'FILL RATE MANDATORY STOCK'!E47,'DETAIL SALES'!$AB$10:$AB$7501,"Full",'DETAIL SALES'!$C$10:$C$7501,"19")</f>
        <v>0</v>
      </c>
      <c r="AU47" s="149">
        <f>COUNTIFS('DETAIL SALES'!$Q$10:$Q$7501,'FILL RATE MANDATORY STOCK'!E47,'DETAIL SALES'!$AB$10:$AB$7501,"No",'DETAIL SALES'!$C$10:$C$7501,"19")</f>
        <v>0</v>
      </c>
      <c r="AV47" s="149">
        <f>COUNTIFS('DETAIL SALES'!$Q$10:$Q$7501,'FILL RATE MANDATORY STOCK'!E47,'DETAIL SALES'!$AB$10:$AB$7501,"Full",'DETAIL SALES'!$C$10:$C$7501,"20")</f>
        <v>0</v>
      </c>
      <c r="AW47" s="149">
        <f>COUNTIFS('DETAIL SALES'!$Q$10:$Q$7501,'FILL RATE MANDATORY STOCK'!E47,'DETAIL SALES'!$AB$10:$AB$7501,"No",'DETAIL SALES'!$C$10:$C$7501,"20")</f>
        <v>0</v>
      </c>
      <c r="AX47" s="316">
        <f>COUNTIFS('DETAIL SALES'!$Q$10:$Q$7501,'FILL RATE MANDATORY STOCK'!E47,'DETAIL SALES'!$AB$10:$AB$7501,"Full",'DETAIL SALES'!$C$10:$C$7501,"21")</f>
        <v>0</v>
      </c>
      <c r="AY47" s="316">
        <f>COUNTIFS('DETAIL SALES'!$Q$10:$Q$7501,'FILL RATE MANDATORY STOCK'!E47,'DETAIL SALES'!$AB$10:$AB$7501,"No",'DETAIL SALES'!$C$10:$C$7501,"21")</f>
        <v>0</v>
      </c>
      <c r="AZ47" s="149">
        <f>COUNTIFS('DETAIL SALES'!$Q$10:$Q$7501,'FILL RATE MANDATORY STOCK'!E47,'DETAIL SALES'!$AB$10:$AB$7501,"Full",'DETAIL SALES'!$C$10:$C$7501,"22")</f>
        <v>0</v>
      </c>
      <c r="BA47" s="149">
        <f>COUNTIFS('DETAIL SALES'!$Q$10:$Q$7501,'FILL RATE MANDATORY STOCK'!E47,'DETAIL SALES'!$AB$10:$AB$7501,"No",'DETAIL SALES'!$C$10:$C$7501,"22")</f>
        <v>0</v>
      </c>
      <c r="BB47" s="149">
        <f>COUNTIFS('DETAIL SALES'!$Q$10:$Q$7501,'FILL RATE MANDATORY STOCK'!E47,'DETAIL SALES'!$AB$10:$AB$7501,"Full",'DETAIL SALES'!$C$10:$C$7501,"23")</f>
        <v>0</v>
      </c>
      <c r="BC47" s="149">
        <f>COUNTIFS('DETAIL SALES'!$Q$10:$Q$7501,'FILL RATE MANDATORY STOCK'!E47,'DETAIL SALES'!$AB$10:$AB$7501,"No",'DETAIL SALES'!$C$10:$C$7501,"23")</f>
        <v>0</v>
      </c>
      <c r="BD47" s="149">
        <f>COUNTIFS('DETAIL SALES'!$Q$10:$Q$7501,'FILL RATE MANDATORY STOCK'!E47,'DETAIL SALES'!$AB$10:$AB$7501,"Full",'DETAIL SALES'!$C$10:$C$7501,"24")</f>
        <v>0</v>
      </c>
      <c r="BE47" s="149">
        <f>COUNTIFS('DETAIL SALES'!$Q$10:$Q$7501,'FILL RATE MANDATORY STOCK'!E47,'DETAIL SALES'!$AB$10:$AB$7501,"No",'DETAIL SALES'!$C$10:$C$7501,"24")</f>
        <v>0</v>
      </c>
      <c r="BF47" s="149">
        <f>COUNTIFS('DETAIL SALES'!$Q$10:$Q$7501,'FILL RATE MANDATORY STOCK'!E47,'DETAIL SALES'!$AB$10:$AB$7501,"Full",'DETAIL SALES'!$C$10:$C$7501,"25")</f>
        <v>0</v>
      </c>
      <c r="BG47" s="149">
        <f>COUNTIFS('DETAIL SALES'!$Q$10:$Q$7501,'FILL RATE MANDATORY STOCK'!E47,'DETAIL SALES'!$AB$10:$AB$7501,"No",'DETAIL SALES'!$C$10:$C$7501,"25")</f>
        <v>0</v>
      </c>
      <c r="BH47" s="149">
        <f>COUNTIFS('DETAIL SALES'!$Q$10:$Q$7501,'FILL RATE MANDATORY STOCK'!E47,'DETAIL SALES'!$AB$10:$AB$7501,"Full",'DETAIL SALES'!$C$10:$C$7501,"26")</f>
        <v>0</v>
      </c>
      <c r="BI47" s="149">
        <f>COUNTIFS('DETAIL SALES'!$Q$10:$Q$7501,'FILL RATE MANDATORY STOCK'!E47,'DETAIL SALES'!$AB$10:$AB$7501,"No",'DETAIL SALES'!$C$10:$C$7501,"26")</f>
        <v>0</v>
      </c>
      <c r="BJ47" s="149">
        <f>COUNTIFS('DETAIL SALES'!$Q$10:$Q$7501,'FILL RATE MANDATORY STOCK'!E47,'DETAIL SALES'!$AB$10:$AB$7501,"Full",'DETAIL SALES'!$C$10:$C$7501,"27")</f>
        <v>0</v>
      </c>
      <c r="BK47" s="149">
        <f>COUNTIFS('DETAIL SALES'!$Q$10:$Q$7501,'FILL RATE MANDATORY STOCK'!E47,'DETAIL SALES'!$AB$10:$AB$7501,"No",'DETAIL SALES'!$C$10:$C$7501,"27")</f>
        <v>0</v>
      </c>
      <c r="BL47" s="316">
        <f>COUNTIFS('DETAIL SALES'!$Q$10:$Q$7501,'FILL RATE MANDATORY STOCK'!E47,'DETAIL SALES'!$AB$10:$AB$7501,"Full",'DETAIL SALES'!$C$10:$C$7501,"28")</f>
        <v>0</v>
      </c>
      <c r="BM47" s="316">
        <f>COUNTIFS('DETAIL SALES'!$Q$10:$Q$7501,'FILL RATE MANDATORY STOCK'!E47,'DETAIL SALES'!$AB$10:$AB$7501,"No",'DETAIL SALES'!$C$10:$C$7501,"28")</f>
        <v>0</v>
      </c>
      <c r="BN47" s="149">
        <f>COUNTIFS('DETAIL SALES'!$Q$10:$Q$7501,'FILL RATE MANDATORY STOCK'!E47,'DETAIL SALES'!$AB$10:$AB$7501,"Full",'DETAIL SALES'!$C$10:$C$7501,"29")</f>
        <v>0</v>
      </c>
      <c r="BO47" s="149">
        <f>COUNTIFS('DETAIL SALES'!$Q$10:$Q$7501,'FILL RATE MANDATORY STOCK'!E47,'DETAIL SALES'!$AB$10:$AB$7501,"No",'DETAIL SALES'!$C$10:$C$7501,"29")</f>
        <v>0</v>
      </c>
      <c r="BP47" s="149">
        <f>COUNTIFS('DETAIL SALES'!$Q$10:$Q$7501,'FILL RATE MANDATORY STOCK'!E47,'DETAIL SALES'!$AB$10:$AB$7501,"Full",'DETAIL SALES'!$C$10:$C$7501,"30")</f>
        <v>0</v>
      </c>
      <c r="BQ47" s="149">
        <f>COUNTIFS('DETAIL SALES'!$Q$10:$Q$7501,'FILL RATE MANDATORY STOCK'!E47,'DETAIL SALES'!$AB$10:$AB$7501,"No",'DETAIL SALES'!$C$10:$C$7501,"30")</f>
        <v>0</v>
      </c>
      <c r="BR47" s="149">
        <f>COUNTIFS('DETAIL SALES'!$Q$10:$Q$7501,'FILL RATE MANDATORY STOCK'!\,'DETAIL SALES'!$AB$10:$AB$7501,"Full",'DETAIL SALES'!$C$10:$C$7501,"31")</f>
        <v>0</v>
      </c>
      <c r="BS47" s="153">
        <f>COUNTIFS('DETAIL SALES'!$Q$10:$Q$7501,'FILL RATE MANDATORY STOCK'!E47,'DETAIL SALES'!$AB$10:$AB$7501,"No",'DETAIL SALES'!$C$10:$C$7501,"31")</f>
        <v>0</v>
      </c>
      <c r="BT47" s="271">
        <f t="shared" si="4"/>
        <v>0</v>
      </c>
      <c r="BU47" s="150">
        <f t="shared" si="5"/>
        <v>0</v>
      </c>
      <c r="BV47" s="150">
        <f t="shared" si="6"/>
        <v>0</v>
      </c>
      <c r="BW47" s="272" t="e">
        <f t="shared" si="7"/>
        <v>#DIV/0!</v>
      </c>
    </row>
    <row r="48" spans="1:75" s="95" customFormat="1">
      <c r="A48" s="782"/>
      <c r="B48" s="103">
        <f t="shared" si="9"/>
        <v>39</v>
      </c>
      <c r="C48" s="103" t="s">
        <v>307</v>
      </c>
      <c r="D48" s="103" t="s">
        <v>890</v>
      </c>
      <c r="E48" s="155"/>
      <c r="F48" s="228"/>
      <c r="G48" s="225">
        <v>50000</v>
      </c>
      <c r="H48" s="156">
        <v>1</v>
      </c>
      <c r="I48" s="158">
        <v>0</v>
      </c>
      <c r="J48" s="317">
        <f>COUNTIFS('DETAIL SALES'!$Q$10:$Q$7501,'FILL RATE MANDATORY STOCK'!E48,'DETAIL SALES'!$AB$10:$AB$7501,"Full",'DETAIL SALES'!$C$10:$C$7501,"1")</f>
        <v>0</v>
      </c>
      <c r="K48" s="318">
        <f>COUNTIFS('DETAIL SALES'!$Q$10:$Q$7501,'FILL RATE MANDATORY STOCK'!E48,'DETAIL SALES'!$AB$10:$AB$7501,"No",'DETAIL SALES'!$C$10:$C$7501,"1")</f>
        <v>0</v>
      </c>
      <c r="L48" s="155">
        <f>COUNTIFS('DETAIL SALES'!$Q$10:$Q$7501,'FILL RATE MANDATORY STOCK'!E48,'DETAIL SALES'!$AB$10:$AB$7501,"Full",'DETAIL SALES'!$C$10:$C$7501,"2")</f>
        <v>0</v>
      </c>
      <c r="M48" s="155">
        <f>COUNTIFS('DETAIL SALES'!$Q$10:$Q$7501,'FILL RATE MANDATORY STOCK'!E48,'DETAIL SALES'!$AB$10:$AB$7501,"No",'DETAIL SALES'!$C$10:$C$7501,"2")</f>
        <v>0</v>
      </c>
      <c r="N48" s="155">
        <f>COUNTIFS('DETAIL SALES'!$Q$10:$Q$7501,'FILL RATE MANDATORY STOCK'!E48,'DETAIL SALES'!$AB$10:$AB$7501,"Full",'DETAIL SALES'!$C$10:$C$7501,"3")</f>
        <v>0</v>
      </c>
      <c r="O48" s="155">
        <f>COUNTIFS('DETAIL SALES'!$Q$10:$Q$7501,'FILL RATE MANDATORY STOCK'!E48,'DETAIL SALES'!$AB$10:$AB$7501,"No",'DETAIL SALES'!$C$10:$C$7501,"3")</f>
        <v>0</v>
      </c>
      <c r="P48" s="155">
        <f>COUNTIFS('DETAIL SALES'!$Q$10:$Q$7501,'FILL RATE MANDATORY STOCK'!E48,'DETAIL SALES'!$AB$10:$AB$7501,"Full",'DETAIL SALES'!$C$10:$C$7501,"4")</f>
        <v>0</v>
      </c>
      <c r="Q48" s="155">
        <f>COUNTIFS('DETAIL SALES'!$Q$10:$Q$7501,'FILL RATE MANDATORY STOCK'!E48,'DETAIL SALES'!$AB$10:$AB$7501,"No",'DETAIL SALES'!$C$10:$C$7501,"4")</f>
        <v>0</v>
      </c>
      <c r="R48" s="155">
        <f>COUNTIFS('DETAIL SALES'!$Q$10:$Q$7501,'FILL RATE MANDATORY STOCK'!E48,'DETAIL SALES'!$AB$10:$AB$7501,"Full",'DETAIL SALES'!$C$10:$C$7501,"5")</f>
        <v>0</v>
      </c>
      <c r="S48" s="155">
        <f>COUNTIFS('DETAIL SALES'!$Q$10:$Q$7501,'FILL RATE MANDATORY STOCK'!E48,'DETAIL SALES'!$AB$10:$AB$7501,"No",'DETAIL SALES'!$C$10:$C$7501,"5")</f>
        <v>0</v>
      </c>
      <c r="T48" s="155">
        <f>COUNTIFS('DETAIL SALES'!$Q$10:$Q$7501,'FILL RATE MANDATORY STOCK'!E48,'DETAIL SALES'!$AB$10:$AB$7501,"Full",'DETAIL SALES'!$C$10:$C$7501,"6")</f>
        <v>0</v>
      </c>
      <c r="U48" s="155">
        <f>COUNTIFS('DETAIL SALES'!$Q$10:$Q$7501,'FILL RATE MANDATORY STOCK'!E48,'DETAIL SALES'!$AB$10:$AB$7501,"No",'DETAIL SALES'!$C$10:$C$7501,"6")</f>
        <v>0</v>
      </c>
      <c r="V48" s="318">
        <f>COUNTIFS('DETAIL SALES'!$Q$10:$Q$7501,'FILL RATE MANDATORY STOCK'!E48,'DETAIL SALES'!$AB$10:$AB$7501,"Full",'DETAIL SALES'!$C$10:$C$7501,"7")</f>
        <v>0</v>
      </c>
      <c r="W48" s="318">
        <f>COUNTIFS('DETAIL SALES'!$Q$10:$Q$7501,'FILL RATE MANDATORY STOCK'!E48,'DETAIL SALES'!$AB$10:$AB$7501,"No",'DETAIL SALES'!$C$10:$C$7501,"7")</f>
        <v>0</v>
      </c>
      <c r="X48" s="155">
        <f>COUNTIFS('DETAIL SALES'!$Q$10:$Q$7501,'FILL RATE MANDATORY STOCK'!E48,'DETAIL SALES'!$AB$10:$AB$7501,"Full",'DETAIL SALES'!$C$10:$C$7501,"8")</f>
        <v>0</v>
      </c>
      <c r="Y48" s="155">
        <f>COUNTIFS('DETAIL SALES'!$Q$10:$Q$7501,'FILL RATE MANDATORY STOCK'!E48,'DETAIL SALES'!$AB$10:$AB$7501,"No",'DETAIL SALES'!$C$10:$C$7501,"8")</f>
        <v>0</v>
      </c>
      <c r="Z48" s="155">
        <f>COUNTIFS('DETAIL SALES'!$Q$10:$Q$7501,'FILL RATE MANDATORY STOCK'!E48,'DETAIL SALES'!$AB$10:$AB$7501,"Full",'DETAIL SALES'!$C$10:$C$7501,"9")</f>
        <v>0</v>
      </c>
      <c r="AA48" s="155">
        <f>COUNTIFS('DETAIL SALES'!$Q$10:$Q$7501,'FILL RATE MANDATORY STOCK'!E48,'DETAIL SALES'!$AB$10:$AB$7501,"No",'DETAIL SALES'!$C$10:$C$7501,"9")</f>
        <v>0</v>
      </c>
      <c r="AB48" s="155">
        <f>COUNTIFS('DETAIL SALES'!$Q$10:$Q$7501,'FILL RATE MANDATORY STOCK'!E48,'DETAIL SALES'!$AB$10:$AB$7501,"Full",'DETAIL SALES'!$C$10:$C$7501,"10")</f>
        <v>0</v>
      </c>
      <c r="AC48" s="155">
        <f>COUNTIFS('DETAIL SALES'!$Q$10:$Q$7501,'FILL RATE MANDATORY STOCK'!E48,'DETAIL SALES'!$AB$10:$AB$7501,"No",'DETAIL SALES'!$C$10:$C$7501,"10")</f>
        <v>0</v>
      </c>
      <c r="AD48" s="155">
        <f>COUNTIFS('DETAIL SALES'!$Q$10:$Q$7501,'FILL RATE MANDATORY STOCK'!E48,'DETAIL SALES'!$AB$10:$AB$7501,"Full",'DETAIL SALES'!$C$10:$C$7501,"11")</f>
        <v>0</v>
      </c>
      <c r="AE48" s="155">
        <f>COUNTIFS('DETAIL SALES'!$Q$10:$Q$7501,'FILL RATE MANDATORY STOCK'!E48,'DETAIL SALES'!$AB$10:$AB$7501,"No",'DETAIL SALES'!$C$10:$C$7501,"11")</f>
        <v>0</v>
      </c>
      <c r="AF48" s="155">
        <f>COUNTIFS('DETAIL SALES'!$Q$10:$Q$7501,'FILL RATE MANDATORY STOCK'!E48,'DETAIL SALES'!$AB$10:$AB$7501,"Full",'DETAIL SALES'!$C$10:$C$7501,"12")</f>
        <v>0</v>
      </c>
      <c r="AG48" s="155">
        <f>COUNTIFS('DETAIL SALES'!$Q$10:$Q$7501,'FILL RATE MANDATORY STOCK'!E48,'DETAIL SALES'!$AB$10:$AB$7501,"No",'DETAIL SALES'!$C$10:$C$7501,"12")</f>
        <v>0</v>
      </c>
      <c r="AH48" s="155">
        <f>COUNTIFS('DETAIL SALES'!$Q$10:$Q$7501,'FILL RATE MANDATORY STOCK'!E48,'DETAIL SALES'!$AB$10:$AB$7501,"Full",'DETAIL SALES'!$C$10:$C$7501,"13")</f>
        <v>0</v>
      </c>
      <c r="AI48" s="155">
        <f>COUNTIFS('DETAIL SALES'!$Q$10:$Q$7501,'FILL RATE MANDATORY STOCK'!E48,'DETAIL SALES'!$AB$10:$AB$7501,"No",'DETAIL SALES'!$C$10:$C$7501,"13")</f>
        <v>0</v>
      </c>
      <c r="AJ48" s="318">
        <f>COUNTIFS('DETAIL SALES'!$Q$10:$Q$7501,'FILL RATE MANDATORY STOCK'!E48,'DETAIL SALES'!$AB$10:$AB$7501,"Full",'DETAIL SALES'!$C$10:$C$7501,"14")</f>
        <v>0</v>
      </c>
      <c r="AK48" s="318">
        <f>COUNTIFS('DETAIL SALES'!$Q$10:$Q$7501,'FILL RATE MANDATORY STOCK'!E48,'DETAIL SALES'!$AB$10:$AB$7501,"No",'DETAIL SALES'!$C$10:$C$7501,"14")</f>
        <v>0</v>
      </c>
      <c r="AL48" s="155">
        <f>COUNTIFS('DETAIL SALES'!$Q$10:$Q$7501,'FILL RATE MANDATORY STOCK'!E48,'DETAIL SALES'!$AB$10:$AB$7501,"Full",'DETAIL SALES'!$C$10:$C$7501,"15")</f>
        <v>0</v>
      </c>
      <c r="AM48" s="155">
        <f>COUNTIFS('DETAIL SALES'!$Q$10:$Q$7501,'FILL RATE MANDATORY STOCK'!E48,'DETAIL SALES'!$AB$10:$AB$7501,"No",'DETAIL SALES'!$C$10:$C$7501,"15")</f>
        <v>0</v>
      </c>
      <c r="AN48" s="155">
        <f>COUNTIFS('DETAIL SALES'!$Q$10:$Q$7501,'FILL RATE MANDATORY STOCK'!E48,'DETAIL SALES'!$AB$10:$AB$7501,"Full",'DETAIL SALES'!$C$10:$C$7501,"16")</f>
        <v>0</v>
      </c>
      <c r="AO48" s="155">
        <f>COUNTIFS('DETAIL SALES'!$Q$10:$Q$7501,'FILL RATE MANDATORY STOCK'!E48,'DETAIL SALES'!$AB$10:$AB$7501,"No",'DETAIL SALES'!$C$10:$C$7501,"16")</f>
        <v>0</v>
      </c>
      <c r="AP48" s="155">
        <f>COUNTIFS('DETAIL SALES'!$Q$10:$Q$7501,'FILL RATE MANDATORY STOCK'!E48,'DETAIL SALES'!$AB$10:$AB$7501,"Full",'DETAIL SALES'!$C$10:$C$7501,"17")</f>
        <v>0</v>
      </c>
      <c r="AQ48" s="155">
        <f>COUNTIFS('DETAIL SALES'!$Q$10:$Q$7501,'FILL RATE MANDATORY STOCK'!E48,'DETAIL SALES'!$AB$10:$AB$7501,"No",'DETAIL SALES'!$C$10:$C$7501,"17")</f>
        <v>0</v>
      </c>
      <c r="AR48" s="155">
        <f>COUNTIFS('DETAIL SALES'!$Q$10:$Q$7501,'FILL RATE MANDATORY STOCK'!E48,'DETAIL SALES'!$AB$10:$AB$7501,"Full",'DETAIL SALES'!$C$10:$C$7501,"18")</f>
        <v>0</v>
      </c>
      <c r="AS48" s="155">
        <f>COUNTIFS('DETAIL SALES'!$Q$10:$Q$7501,'FILL RATE MANDATORY STOCK'!E48,'DETAIL SALES'!$AB$10:$AB$7501,"No",'DETAIL SALES'!$C$10:$C$7501,"18")</f>
        <v>0</v>
      </c>
      <c r="AT48" s="155">
        <f>COUNTIFS('DETAIL SALES'!$Q$10:$Q$7501,'FILL RATE MANDATORY STOCK'!E48,'DETAIL SALES'!$AB$10:$AB$7501,"Full",'DETAIL SALES'!$C$10:$C$7501,"19")</f>
        <v>0</v>
      </c>
      <c r="AU48" s="155">
        <f>COUNTIFS('DETAIL SALES'!$Q$10:$Q$7501,'FILL RATE MANDATORY STOCK'!E48,'DETAIL SALES'!$AB$10:$AB$7501,"No",'DETAIL SALES'!$C$10:$C$7501,"19")</f>
        <v>0</v>
      </c>
      <c r="AV48" s="155">
        <f>COUNTIFS('DETAIL SALES'!$Q$10:$Q$7501,'FILL RATE MANDATORY STOCK'!E48,'DETAIL SALES'!$AB$10:$AB$7501,"Full",'DETAIL SALES'!$C$10:$C$7501,"20")</f>
        <v>0</v>
      </c>
      <c r="AW48" s="155">
        <f>COUNTIFS('DETAIL SALES'!$Q$10:$Q$7501,'FILL RATE MANDATORY STOCK'!E48,'DETAIL SALES'!$AB$10:$AB$7501,"No",'DETAIL SALES'!$C$10:$C$7501,"20")</f>
        <v>0</v>
      </c>
      <c r="AX48" s="318">
        <f>COUNTIFS('DETAIL SALES'!$Q$10:$Q$7501,'FILL RATE MANDATORY STOCK'!E48,'DETAIL SALES'!$AB$10:$AB$7501,"Full",'DETAIL SALES'!$C$10:$C$7501,"21")</f>
        <v>0</v>
      </c>
      <c r="AY48" s="318">
        <f>COUNTIFS('DETAIL SALES'!$Q$10:$Q$7501,'FILL RATE MANDATORY STOCK'!E48,'DETAIL SALES'!$AB$10:$AB$7501,"No",'DETAIL SALES'!$C$10:$C$7501,"21")</f>
        <v>0</v>
      </c>
      <c r="AZ48" s="155">
        <f>COUNTIFS('DETAIL SALES'!$Q$10:$Q$7501,'FILL RATE MANDATORY STOCK'!E48,'DETAIL SALES'!$AB$10:$AB$7501,"Full",'DETAIL SALES'!$C$10:$C$7501,"22")</f>
        <v>0</v>
      </c>
      <c r="BA48" s="155">
        <f>COUNTIFS('DETAIL SALES'!$Q$10:$Q$7501,'FILL RATE MANDATORY STOCK'!E48,'DETAIL SALES'!$AB$10:$AB$7501,"No",'DETAIL SALES'!$C$10:$C$7501,"22")</f>
        <v>0</v>
      </c>
      <c r="BB48" s="155">
        <f>COUNTIFS('DETAIL SALES'!$Q$10:$Q$7501,'FILL RATE MANDATORY STOCK'!E48,'DETAIL SALES'!$AB$10:$AB$7501,"Full",'DETAIL SALES'!$C$10:$C$7501,"23")</f>
        <v>0</v>
      </c>
      <c r="BC48" s="155">
        <f>COUNTIFS('DETAIL SALES'!$Q$10:$Q$7501,'FILL RATE MANDATORY STOCK'!E48,'DETAIL SALES'!$AB$10:$AB$7501,"No",'DETAIL SALES'!$C$10:$C$7501,"23")</f>
        <v>0</v>
      </c>
      <c r="BD48" s="155">
        <f>COUNTIFS('DETAIL SALES'!$Q$10:$Q$7501,'FILL RATE MANDATORY STOCK'!E48,'DETAIL SALES'!$AB$10:$AB$7501,"Full",'DETAIL SALES'!$C$10:$C$7501,"24")</f>
        <v>0</v>
      </c>
      <c r="BE48" s="155">
        <f>COUNTIFS('DETAIL SALES'!$Q$10:$Q$7501,'FILL RATE MANDATORY STOCK'!E48,'DETAIL SALES'!$AB$10:$AB$7501,"No",'DETAIL SALES'!$C$10:$C$7501,"24")</f>
        <v>0</v>
      </c>
      <c r="BF48" s="155">
        <f>COUNTIFS('DETAIL SALES'!$Q$10:$Q$7501,'FILL RATE MANDATORY STOCK'!E48,'DETAIL SALES'!$AB$10:$AB$7501,"Full",'DETAIL SALES'!$C$10:$C$7501,"25")</f>
        <v>0</v>
      </c>
      <c r="BG48" s="155">
        <f>COUNTIFS('DETAIL SALES'!$Q$10:$Q$7501,'FILL RATE MANDATORY STOCK'!E48,'DETAIL SALES'!$AB$10:$AB$7501,"No",'DETAIL SALES'!$C$10:$C$7501,"25")</f>
        <v>0</v>
      </c>
      <c r="BH48" s="155">
        <f>COUNTIFS('DETAIL SALES'!$Q$10:$Q$7501,'FILL RATE MANDATORY STOCK'!E48,'DETAIL SALES'!$AB$10:$AB$7501,"Full",'DETAIL SALES'!$C$10:$C$7501,"26")</f>
        <v>0</v>
      </c>
      <c r="BI48" s="155">
        <f>COUNTIFS('DETAIL SALES'!$Q$10:$Q$7501,'FILL RATE MANDATORY STOCK'!E48,'DETAIL SALES'!$AB$10:$AB$7501,"No",'DETAIL SALES'!$C$10:$C$7501,"26")</f>
        <v>0</v>
      </c>
      <c r="BJ48" s="155">
        <f>COUNTIFS('DETAIL SALES'!$Q$10:$Q$7501,'FILL RATE MANDATORY STOCK'!E48,'DETAIL SALES'!$AB$10:$AB$7501,"Full",'DETAIL SALES'!$C$10:$C$7501,"27")</f>
        <v>0</v>
      </c>
      <c r="BK48" s="155">
        <f>COUNTIFS('DETAIL SALES'!$Q$10:$Q$7501,'FILL RATE MANDATORY STOCK'!E48,'DETAIL SALES'!$AB$10:$AB$7501,"No",'DETAIL SALES'!$C$10:$C$7501,"27")</f>
        <v>0</v>
      </c>
      <c r="BL48" s="318">
        <f>COUNTIFS('DETAIL SALES'!$Q$10:$Q$7501,'FILL RATE MANDATORY STOCK'!E48,'DETAIL SALES'!$AB$10:$AB$7501,"Full",'DETAIL SALES'!$C$10:$C$7501,"28")</f>
        <v>0</v>
      </c>
      <c r="BM48" s="318">
        <f>COUNTIFS('DETAIL SALES'!$Q$10:$Q$7501,'FILL RATE MANDATORY STOCK'!E48,'DETAIL SALES'!$AB$10:$AB$7501,"No",'DETAIL SALES'!$C$10:$C$7501,"28")</f>
        <v>0</v>
      </c>
      <c r="BN48" s="155">
        <f>COUNTIFS('DETAIL SALES'!$Q$10:$Q$7501,'FILL RATE MANDATORY STOCK'!E48,'DETAIL SALES'!$AB$10:$AB$7501,"Full",'DETAIL SALES'!$C$10:$C$7501,"29")</f>
        <v>0</v>
      </c>
      <c r="BO48" s="155">
        <f>COUNTIFS('DETAIL SALES'!$Q$10:$Q$7501,'FILL RATE MANDATORY STOCK'!E48,'DETAIL SALES'!$AB$10:$AB$7501,"No",'DETAIL SALES'!$C$10:$C$7501,"29")</f>
        <v>0</v>
      </c>
      <c r="BP48" s="155">
        <f>COUNTIFS('DETAIL SALES'!$Q$10:$Q$7501,'FILL RATE MANDATORY STOCK'!E48,'DETAIL SALES'!$AB$10:$AB$7501,"Full",'DETAIL SALES'!$C$10:$C$7501,"30")</f>
        <v>0</v>
      </c>
      <c r="BQ48" s="155">
        <f>COUNTIFS('DETAIL SALES'!$Q$10:$Q$7501,'FILL RATE MANDATORY STOCK'!E48,'DETAIL SALES'!$AB$10:$AB$7501,"No",'DETAIL SALES'!$C$10:$C$7501,"30")</f>
        <v>0</v>
      </c>
      <c r="BR48" s="155">
        <f>COUNTIFS('DETAIL SALES'!$Q$10:$Q$7501,'FILL RATE MANDATORY STOCK'!\,'DETAIL SALES'!$AB$10:$AB$7501,"Full",'DETAIL SALES'!$C$10:$C$7501,"31")</f>
        <v>0</v>
      </c>
      <c r="BS48" s="158">
        <f>COUNTIFS('DETAIL SALES'!$Q$10:$Q$7501,'FILL RATE MANDATORY STOCK'!E48,'DETAIL SALES'!$AB$10:$AB$7501,"No",'DETAIL SALES'!$C$10:$C$7501,"31")</f>
        <v>0</v>
      </c>
      <c r="BT48" s="273">
        <f t="shared" si="4"/>
        <v>0</v>
      </c>
      <c r="BU48" s="161">
        <f t="shared" si="5"/>
        <v>0</v>
      </c>
      <c r="BV48" s="161">
        <f t="shared" si="6"/>
        <v>0</v>
      </c>
      <c r="BW48" s="274" t="e">
        <f t="shared" si="7"/>
        <v>#DIV/0!</v>
      </c>
    </row>
    <row r="49" spans="1:75" ht="16.5" customHeight="1">
      <c r="A49" s="1223" t="s">
        <v>893</v>
      </c>
      <c r="B49" s="104" t="s">
        <v>321</v>
      </c>
      <c r="C49" s="99"/>
      <c r="D49" s="99"/>
      <c r="E49" s="148"/>
      <c r="F49" s="230"/>
      <c r="G49" s="226"/>
      <c r="H49" s="157"/>
      <c r="I49" s="159">
        <v>0</v>
      </c>
      <c r="J49" s="319">
        <f>COUNTIFS('DETAIL SALES'!$Q$10:$Q$7501,'FILL RATE MANDATORY STOCK'!E49,'DETAIL SALES'!$AB$10:$AB$7501,"Full",'DETAIL SALES'!$C$10:$C$7501,"1")</f>
        <v>0</v>
      </c>
      <c r="K49" s="320">
        <f>COUNTIFS('DETAIL SALES'!$Q$10:$Q$7501,'FILL RATE MANDATORY STOCK'!E49,'DETAIL SALES'!$AB$10:$AB$7501,"No",'DETAIL SALES'!$C$10:$C$7501,"1")</f>
        <v>0</v>
      </c>
      <c r="L49" s="167">
        <f>COUNTIFS('DETAIL SALES'!$Q$10:$Q$7501,'FILL RATE MANDATORY STOCK'!E49,'DETAIL SALES'!$AB$10:$AB$7501,"Full",'DETAIL SALES'!$C$10:$C$7501,"2")</f>
        <v>0</v>
      </c>
      <c r="M49" s="167">
        <f>COUNTIFS('DETAIL SALES'!$Q$10:$Q$7501,'FILL RATE MANDATORY STOCK'!E49,'DETAIL SALES'!$AB$10:$AB$7501,"No",'DETAIL SALES'!$C$10:$C$7501,"2")</f>
        <v>0</v>
      </c>
      <c r="N49" s="167">
        <f>COUNTIFS('DETAIL SALES'!$Q$10:$Q$7501,'FILL RATE MANDATORY STOCK'!E49,'DETAIL SALES'!$AB$10:$AB$7501,"Full",'DETAIL SALES'!$C$10:$C$7501,"3")</f>
        <v>0</v>
      </c>
      <c r="O49" s="167">
        <f>COUNTIFS('DETAIL SALES'!$Q$10:$Q$7501,'FILL RATE MANDATORY STOCK'!E49,'DETAIL SALES'!$AB$10:$AB$7501,"No",'DETAIL SALES'!$C$10:$C$7501,"3")</f>
        <v>0</v>
      </c>
      <c r="P49" s="167">
        <f>COUNTIFS('DETAIL SALES'!$Q$10:$Q$7501,'FILL RATE MANDATORY STOCK'!E49,'DETAIL SALES'!$AB$10:$AB$7501,"Full",'DETAIL SALES'!$C$10:$C$7501,"4")</f>
        <v>0</v>
      </c>
      <c r="Q49" s="167">
        <f>COUNTIFS('DETAIL SALES'!$Q$10:$Q$7501,'FILL RATE MANDATORY STOCK'!E49,'DETAIL SALES'!$AB$10:$AB$7501,"No",'DETAIL SALES'!$C$10:$C$7501,"4")</f>
        <v>0</v>
      </c>
      <c r="R49" s="167">
        <f>COUNTIFS('DETAIL SALES'!$Q$10:$Q$7501,'FILL RATE MANDATORY STOCK'!E49,'DETAIL SALES'!$AB$10:$AB$7501,"Full",'DETAIL SALES'!$C$10:$C$7501,"5")</f>
        <v>0</v>
      </c>
      <c r="S49" s="167">
        <f>COUNTIFS('DETAIL SALES'!$Q$10:$Q$7501,'FILL RATE MANDATORY STOCK'!E49,'DETAIL SALES'!$AB$10:$AB$7501,"No",'DETAIL SALES'!$C$10:$C$7501,"5")</f>
        <v>0</v>
      </c>
      <c r="T49" s="167">
        <f>COUNTIFS('DETAIL SALES'!$Q$10:$Q$7501,'FILL RATE MANDATORY STOCK'!E49,'DETAIL SALES'!$AB$10:$AB$7501,"Full",'DETAIL SALES'!$C$10:$C$7501,"6")</f>
        <v>0</v>
      </c>
      <c r="U49" s="167">
        <f>COUNTIFS('DETAIL SALES'!$Q$10:$Q$7501,'FILL RATE MANDATORY STOCK'!E49,'DETAIL SALES'!$AB$10:$AB$7501,"No",'DETAIL SALES'!$C$10:$C$7501,"6")</f>
        <v>0</v>
      </c>
      <c r="V49" s="320">
        <f>COUNTIFS('DETAIL SALES'!$Q$10:$Q$7501,'FILL RATE MANDATORY STOCK'!E49,'DETAIL SALES'!$AB$10:$AB$7501,"Full",'DETAIL SALES'!$C$10:$C$7501,"7")</f>
        <v>0</v>
      </c>
      <c r="W49" s="320">
        <f>COUNTIFS('DETAIL SALES'!$Q$10:$Q$7501,'FILL RATE MANDATORY STOCK'!E49,'DETAIL SALES'!$AB$10:$AB$7501,"No",'DETAIL SALES'!$C$10:$C$7501,"7")</f>
        <v>0</v>
      </c>
      <c r="X49" s="167">
        <f>COUNTIFS('DETAIL SALES'!$Q$10:$Q$7501,'FILL RATE MANDATORY STOCK'!E49,'DETAIL SALES'!$AB$10:$AB$7501,"Full",'DETAIL SALES'!$C$10:$C$7501,"8")</f>
        <v>0</v>
      </c>
      <c r="Y49" s="167">
        <f>COUNTIFS('DETAIL SALES'!$Q$10:$Q$7501,'FILL RATE MANDATORY STOCK'!E49,'DETAIL SALES'!$AB$10:$AB$7501,"No",'DETAIL SALES'!$C$10:$C$7501,"8")</f>
        <v>0</v>
      </c>
      <c r="Z49" s="167">
        <f>COUNTIFS('DETAIL SALES'!$Q$10:$Q$7501,'FILL RATE MANDATORY STOCK'!E49,'DETAIL SALES'!$AB$10:$AB$7501,"Full",'DETAIL SALES'!$C$10:$C$7501,"9")</f>
        <v>0</v>
      </c>
      <c r="AA49" s="167">
        <f>COUNTIFS('DETAIL SALES'!$Q$10:$Q$7501,'FILL RATE MANDATORY STOCK'!E49,'DETAIL SALES'!$AB$10:$AB$7501,"No",'DETAIL SALES'!$C$10:$C$7501,"9")</f>
        <v>0</v>
      </c>
      <c r="AB49" s="167">
        <f>COUNTIFS('DETAIL SALES'!$Q$10:$Q$7501,'FILL RATE MANDATORY STOCK'!E49,'DETAIL SALES'!$AB$10:$AB$7501,"Full",'DETAIL SALES'!$C$10:$C$7501,"10")</f>
        <v>0</v>
      </c>
      <c r="AC49" s="167">
        <f>COUNTIFS('DETAIL SALES'!$Q$10:$Q$7501,'FILL RATE MANDATORY STOCK'!E49,'DETAIL SALES'!$AB$10:$AB$7501,"No",'DETAIL SALES'!$C$10:$C$7501,"10")</f>
        <v>0</v>
      </c>
      <c r="AD49" s="167">
        <f>COUNTIFS('DETAIL SALES'!$Q$10:$Q$7501,'FILL RATE MANDATORY STOCK'!E49,'DETAIL SALES'!$AB$10:$AB$7501,"Full",'DETAIL SALES'!$C$10:$C$7501,"11")</f>
        <v>0</v>
      </c>
      <c r="AE49" s="167">
        <f>COUNTIFS('DETAIL SALES'!$Q$10:$Q$7501,'FILL RATE MANDATORY STOCK'!E49,'DETAIL SALES'!$AB$10:$AB$7501,"No",'DETAIL SALES'!$C$10:$C$7501,"11")</f>
        <v>0</v>
      </c>
      <c r="AF49" s="167">
        <f>COUNTIFS('DETAIL SALES'!$Q$10:$Q$7501,'FILL RATE MANDATORY STOCK'!E49,'DETAIL SALES'!$AB$10:$AB$7501,"Full",'DETAIL SALES'!$C$10:$C$7501,"12")</f>
        <v>0</v>
      </c>
      <c r="AG49" s="167">
        <f>COUNTIFS('DETAIL SALES'!$Q$10:$Q$7501,'FILL RATE MANDATORY STOCK'!E49,'DETAIL SALES'!$AB$10:$AB$7501,"No",'DETAIL SALES'!$C$10:$C$7501,"12")</f>
        <v>0</v>
      </c>
      <c r="AH49" s="167">
        <f>COUNTIFS('DETAIL SALES'!$Q$10:$Q$7501,'FILL RATE MANDATORY STOCK'!E49,'DETAIL SALES'!$AB$10:$AB$7501,"Full",'DETAIL SALES'!$C$10:$C$7501,"13")</f>
        <v>0</v>
      </c>
      <c r="AI49" s="167">
        <f>COUNTIFS('DETAIL SALES'!$Q$10:$Q$7501,'FILL RATE MANDATORY STOCK'!E49,'DETAIL SALES'!$AB$10:$AB$7501,"No",'DETAIL SALES'!$C$10:$C$7501,"13")</f>
        <v>0</v>
      </c>
      <c r="AJ49" s="320">
        <f>COUNTIFS('DETAIL SALES'!$Q$10:$Q$7501,'FILL RATE MANDATORY STOCK'!E49,'DETAIL SALES'!$AB$10:$AB$7501,"Full",'DETAIL SALES'!$C$10:$C$7501,"14")</f>
        <v>0</v>
      </c>
      <c r="AK49" s="320">
        <f>COUNTIFS('DETAIL SALES'!$Q$10:$Q$7501,'FILL RATE MANDATORY STOCK'!E49,'DETAIL SALES'!$AB$10:$AB$7501,"No",'DETAIL SALES'!$C$10:$C$7501,"14")</f>
        <v>0</v>
      </c>
      <c r="AL49" s="167">
        <f>COUNTIFS('DETAIL SALES'!$Q$10:$Q$7501,'FILL RATE MANDATORY STOCK'!E49,'DETAIL SALES'!$AB$10:$AB$7501,"Full",'DETAIL SALES'!$C$10:$C$7501,"15")</f>
        <v>0</v>
      </c>
      <c r="AM49" s="167">
        <f>COUNTIFS('DETAIL SALES'!$Q$10:$Q$7501,'FILL RATE MANDATORY STOCK'!E49,'DETAIL SALES'!$AB$10:$AB$7501,"No",'DETAIL SALES'!$C$10:$C$7501,"15")</f>
        <v>0</v>
      </c>
      <c r="AN49" s="167">
        <f>COUNTIFS('DETAIL SALES'!$Q$10:$Q$7501,'FILL RATE MANDATORY STOCK'!E49,'DETAIL SALES'!$AB$10:$AB$7501,"Full",'DETAIL SALES'!$C$10:$C$7501,"16")</f>
        <v>0</v>
      </c>
      <c r="AO49" s="167">
        <f>COUNTIFS('DETAIL SALES'!$Q$10:$Q$7501,'FILL RATE MANDATORY STOCK'!E49,'DETAIL SALES'!$AB$10:$AB$7501,"No",'DETAIL SALES'!$C$10:$C$7501,"16")</f>
        <v>0</v>
      </c>
      <c r="AP49" s="167">
        <f>COUNTIFS('DETAIL SALES'!$Q$10:$Q$7501,'FILL RATE MANDATORY STOCK'!E49,'DETAIL SALES'!$AB$10:$AB$7501,"Full",'DETAIL SALES'!$C$10:$C$7501,"17")</f>
        <v>0</v>
      </c>
      <c r="AQ49" s="167">
        <f>COUNTIFS('DETAIL SALES'!$Q$10:$Q$7501,'FILL RATE MANDATORY STOCK'!E49,'DETAIL SALES'!$AB$10:$AB$7501,"No",'DETAIL SALES'!$C$10:$C$7501,"17")</f>
        <v>0</v>
      </c>
      <c r="AR49" s="167">
        <f>COUNTIFS('DETAIL SALES'!$Q$10:$Q$7501,'FILL RATE MANDATORY STOCK'!E49,'DETAIL SALES'!$AB$10:$AB$7501,"Full",'DETAIL SALES'!$C$10:$C$7501,"18")</f>
        <v>0</v>
      </c>
      <c r="AS49" s="167">
        <f>COUNTIFS('DETAIL SALES'!$Q$10:$Q$7501,'FILL RATE MANDATORY STOCK'!E49,'DETAIL SALES'!$AB$10:$AB$7501,"No",'DETAIL SALES'!$C$10:$C$7501,"18")</f>
        <v>0</v>
      </c>
      <c r="AT49" s="167">
        <f>COUNTIFS('DETAIL SALES'!$Q$10:$Q$7501,'FILL RATE MANDATORY STOCK'!E49,'DETAIL SALES'!$AB$10:$AB$7501,"Full",'DETAIL SALES'!$C$10:$C$7501,"19")</f>
        <v>0</v>
      </c>
      <c r="AU49" s="167">
        <f>COUNTIFS('DETAIL SALES'!$Q$10:$Q$7501,'FILL RATE MANDATORY STOCK'!E49,'DETAIL SALES'!$AB$10:$AB$7501,"No",'DETAIL SALES'!$C$10:$C$7501,"19")</f>
        <v>0</v>
      </c>
      <c r="AV49" s="167">
        <f>COUNTIFS('DETAIL SALES'!$Q$10:$Q$7501,'FILL RATE MANDATORY STOCK'!E49,'DETAIL SALES'!$AB$10:$AB$7501,"Full",'DETAIL SALES'!$C$10:$C$7501,"20")</f>
        <v>0</v>
      </c>
      <c r="AW49" s="167">
        <f>COUNTIFS('DETAIL SALES'!$Q$10:$Q$7501,'FILL RATE MANDATORY STOCK'!E49,'DETAIL SALES'!$AB$10:$AB$7501,"No",'DETAIL SALES'!$C$10:$C$7501,"20")</f>
        <v>0</v>
      </c>
      <c r="AX49" s="320">
        <f>COUNTIFS('DETAIL SALES'!$Q$10:$Q$7501,'FILL RATE MANDATORY STOCK'!E49,'DETAIL SALES'!$AB$10:$AB$7501,"Full",'DETAIL SALES'!$C$10:$C$7501,"21")</f>
        <v>0</v>
      </c>
      <c r="AY49" s="320">
        <f>COUNTIFS('DETAIL SALES'!$Q$10:$Q$7501,'FILL RATE MANDATORY STOCK'!E49,'DETAIL SALES'!$AB$10:$AB$7501,"No",'DETAIL SALES'!$C$10:$C$7501,"21")</f>
        <v>0</v>
      </c>
      <c r="AZ49" s="167">
        <f>COUNTIFS('DETAIL SALES'!$Q$10:$Q$7501,'FILL RATE MANDATORY STOCK'!E49,'DETAIL SALES'!$AB$10:$AB$7501,"Full",'DETAIL SALES'!$C$10:$C$7501,"22")</f>
        <v>0</v>
      </c>
      <c r="BA49" s="167">
        <f>COUNTIFS('DETAIL SALES'!$Q$10:$Q$7501,'FILL RATE MANDATORY STOCK'!E49,'DETAIL SALES'!$AB$10:$AB$7501,"No",'DETAIL SALES'!$C$10:$C$7501,"22")</f>
        <v>0</v>
      </c>
      <c r="BB49" s="167">
        <f>COUNTIFS('DETAIL SALES'!$Q$10:$Q$7501,'FILL RATE MANDATORY STOCK'!E49,'DETAIL SALES'!$AB$10:$AB$7501,"Full",'DETAIL SALES'!$C$10:$C$7501,"23")</f>
        <v>0</v>
      </c>
      <c r="BC49" s="167">
        <f>COUNTIFS('DETAIL SALES'!$Q$10:$Q$7501,'FILL RATE MANDATORY STOCK'!E49,'DETAIL SALES'!$AB$10:$AB$7501,"No",'DETAIL SALES'!$C$10:$C$7501,"23")</f>
        <v>0</v>
      </c>
      <c r="BD49" s="167">
        <f>COUNTIFS('DETAIL SALES'!$Q$10:$Q$7501,'FILL RATE MANDATORY STOCK'!E49,'DETAIL SALES'!$AB$10:$AB$7501,"Full",'DETAIL SALES'!$C$10:$C$7501,"24")</f>
        <v>0</v>
      </c>
      <c r="BE49" s="167">
        <f>COUNTIFS('DETAIL SALES'!$Q$10:$Q$7501,'FILL RATE MANDATORY STOCK'!E49,'DETAIL SALES'!$AB$10:$AB$7501,"No",'DETAIL SALES'!$C$10:$C$7501,"24")</f>
        <v>0</v>
      </c>
      <c r="BF49" s="167">
        <f>COUNTIFS('DETAIL SALES'!$Q$10:$Q$7501,'FILL RATE MANDATORY STOCK'!E49,'DETAIL SALES'!$AB$10:$AB$7501,"Full",'DETAIL SALES'!$C$10:$C$7501,"25")</f>
        <v>0</v>
      </c>
      <c r="BG49" s="167">
        <f>COUNTIFS('DETAIL SALES'!$Q$10:$Q$7501,'FILL RATE MANDATORY STOCK'!E49,'DETAIL SALES'!$AB$10:$AB$7501,"No",'DETAIL SALES'!$C$10:$C$7501,"25")</f>
        <v>0</v>
      </c>
      <c r="BH49" s="167">
        <f>COUNTIFS('DETAIL SALES'!$Q$10:$Q$7501,'FILL RATE MANDATORY STOCK'!E49,'DETAIL SALES'!$AB$10:$AB$7501,"Full",'DETAIL SALES'!$C$10:$C$7501,"26")</f>
        <v>0</v>
      </c>
      <c r="BI49" s="167">
        <f>COUNTIFS('DETAIL SALES'!$Q$10:$Q$7501,'FILL RATE MANDATORY STOCK'!E49,'DETAIL SALES'!$AB$10:$AB$7501,"No",'DETAIL SALES'!$C$10:$C$7501,"26")</f>
        <v>0</v>
      </c>
      <c r="BJ49" s="167">
        <f>COUNTIFS('DETAIL SALES'!$Q$10:$Q$7501,'FILL RATE MANDATORY STOCK'!E49,'DETAIL SALES'!$AB$10:$AB$7501,"Full",'DETAIL SALES'!$C$10:$C$7501,"27")</f>
        <v>0</v>
      </c>
      <c r="BK49" s="167">
        <f>COUNTIFS('DETAIL SALES'!$Q$10:$Q$7501,'FILL RATE MANDATORY STOCK'!E49,'DETAIL SALES'!$AB$10:$AB$7501,"No",'DETAIL SALES'!$C$10:$C$7501,"27")</f>
        <v>0</v>
      </c>
      <c r="BL49" s="320">
        <f>COUNTIFS('DETAIL SALES'!$Q$10:$Q$7501,'FILL RATE MANDATORY STOCK'!E49,'DETAIL SALES'!$AB$10:$AB$7501,"Full",'DETAIL SALES'!$C$10:$C$7501,"28")</f>
        <v>0</v>
      </c>
      <c r="BM49" s="320">
        <f>COUNTIFS('DETAIL SALES'!$Q$10:$Q$7501,'FILL RATE MANDATORY STOCK'!E49,'DETAIL SALES'!$AB$10:$AB$7501,"No",'DETAIL SALES'!$C$10:$C$7501,"28")</f>
        <v>0</v>
      </c>
      <c r="BN49" s="167">
        <f>COUNTIFS('DETAIL SALES'!$Q$10:$Q$7501,'FILL RATE MANDATORY STOCK'!E49,'DETAIL SALES'!$AB$10:$AB$7501,"Full",'DETAIL SALES'!$C$10:$C$7501,"29")</f>
        <v>0</v>
      </c>
      <c r="BO49" s="167">
        <f>COUNTIFS('DETAIL SALES'!$Q$10:$Q$7501,'FILL RATE MANDATORY STOCK'!E49,'DETAIL SALES'!$AB$10:$AB$7501,"No",'DETAIL SALES'!$C$10:$C$7501,"29")</f>
        <v>0</v>
      </c>
      <c r="BP49" s="167">
        <f>COUNTIFS('DETAIL SALES'!$Q$10:$Q$7501,'FILL RATE MANDATORY STOCK'!E49,'DETAIL SALES'!$AB$10:$AB$7501,"Full",'DETAIL SALES'!$C$10:$C$7501,"30")</f>
        <v>0</v>
      </c>
      <c r="BQ49" s="167">
        <f>COUNTIFS('DETAIL SALES'!$Q$10:$Q$7501,'FILL RATE MANDATORY STOCK'!E49,'DETAIL SALES'!$AB$10:$AB$7501,"No",'DETAIL SALES'!$C$10:$C$7501,"30")</f>
        <v>0</v>
      </c>
      <c r="BR49" s="167">
        <f>COUNTIFS('DETAIL SALES'!$Q$10:$Q$7501,'FILL RATE MANDATORY STOCK'!\,'DETAIL SALES'!$AB$10:$AB$7501,"Full",'DETAIL SALES'!$C$10:$C$7501,"31")</f>
        <v>0</v>
      </c>
      <c r="BS49" s="159">
        <f>COUNTIFS('DETAIL SALES'!$Q$10:$Q$7501,'FILL RATE MANDATORY STOCK'!E49,'DETAIL SALES'!$AB$10:$AB$7501,"No",'DETAIL SALES'!$C$10:$C$7501,"31")</f>
        <v>0</v>
      </c>
      <c r="BT49" s="251">
        <f t="shared" si="4"/>
        <v>0</v>
      </c>
      <c r="BU49" s="168">
        <f t="shared" si="5"/>
        <v>0</v>
      </c>
      <c r="BV49" s="168">
        <f t="shared" si="6"/>
        <v>0</v>
      </c>
      <c r="BW49" s="266" t="e">
        <f t="shared" si="7"/>
        <v>#DIV/0!</v>
      </c>
    </row>
    <row r="50" spans="1:75">
      <c r="A50" s="784"/>
      <c r="B50" s="100">
        <f t="shared" si="9"/>
        <v>40</v>
      </c>
      <c r="C50" s="100" t="s">
        <v>322</v>
      </c>
      <c r="D50" s="103" t="s">
        <v>890</v>
      </c>
      <c r="E50" s="149"/>
      <c r="F50" s="169"/>
      <c r="G50" s="224">
        <v>60000</v>
      </c>
      <c r="H50" s="153">
        <v>1</v>
      </c>
      <c r="I50" s="153">
        <v>0</v>
      </c>
      <c r="J50" s="315">
        <f>COUNTIFS('DETAIL SALES'!$Q$10:$Q$7501,'FILL RATE MANDATORY STOCK'!E50,'DETAIL SALES'!$AB$10:$AB$7501,"Full",'DETAIL SALES'!$C$10:$C$7501,"1")</f>
        <v>0</v>
      </c>
      <c r="K50" s="316">
        <f>COUNTIFS('DETAIL SALES'!$Q$10:$Q$7501,'FILL RATE MANDATORY STOCK'!E50,'DETAIL SALES'!$AB$10:$AB$7501,"No",'DETAIL SALES'!$C$10:$C$7501,"1")</f>
        <v>0</v>
      </c>
      <c r="L50" s="149">
        <f>COUNTIFS('DETAIL SALES'!$Q$10:$Q$7501,'FILL RATE MANDATORY STOCK'!E50,'DETAIL SALES'!$AB$10:$AB$7501,"Full",'DETAIL SALES'!$C$10:$C$7501,"2")</f>
        <v>0</v>
      </c>
      <c r="M50" s="149">
        <f>COUNTIFS('DETAIL SALES'!$Q$10:$Q$7501,'FILL RATE MANDATORY STOCK'!E50,'DETAIL SALES'!$AB$10:$AB$7501,"No",'DETAIL SALES'!$C$10:$C$7501,"2")</f>
        <v>0</v>
      </c>
      <c r="N50" s="149">
        <f>COUNTIFS('DETAIL SALES'!$Q$10:$Q$7501,'FILL RATE MANDATORY STOCK'!E50,'DETAIL SALES'!$AB$10:$AB$7501,"Full",'DETAIL SALES'!$C$10:$C$7501,"3")</f>
        <v>0</v>
      </c>
      <c r="O50" s="149">
        <f>COUNTIFS('DETAIL SALES'!$Q$10:$Q$7501,'FILL RATE MANDATORY STOCK'!E50,'DETAIL SALES'!$AB$10:$AB$7501,"No",'DETAIL SALES'!$C$10:$C$7501,"3")</f>
        <v>0</v>
      </c>
      <c r="P50" s="149">
        <f>COUNTIFS('DETAIL SALES'!$Q$10:$Q$7501,'FILL RATE MANDATORY STOCK'!E50,'DETAIL SALES'!$AB$10:$AB$7501,"Full",'DETAIL SALES'!$C$10:$C$7501,"4")</f>
        <v>0</v>
      </c>
      <c r="Q50" s="149">
        <f>COUNTIFS('DETAIL SALES'!$Q$10:$Q$7501,'FILL RATE MANDATORY STOCK'!E50,'DETAIL SALES'!$AB$10:$AB$7501,"No",'DETAIL SALES'!$C$10:$C$7501,"4")</f>
        <v>0</v>
      </c>
      <c r="R50" s="149">
        <f>COUNTIFS('DETAIL SALES'!$Q$10:$Q$7501,'FILL RATE MANDATORY STOCK'!E50,'DETAIL SALES'!$AB$10:$AB$7501,"Full",'DETAIL SALES'!$C$10:$C$7501,"5")</f>
        <v>0</v>
      </c>
      <c r="S50" s="149">
        <f>COUNTIFS('DETAIL SALES'!$Q$10:$Q$7501,'FILL RATE MANDATORY STOCK'!E50,'DETAIL SALES'!$AB$10:$AB$7501,"No",'DETAIL SALES'!$C$10:$C$7501,"5")</f>
        <v>0</v>
      </c>
      <c r="T50" s="149">
        <f>COUNTIFS('DETAIL SALES'!$Q$10:$Q$7501,'FILL RATE MANDATORY STOCK'!E50,'DETAIL SALES'!$AB$10:$AB$7501,"Full",'DETAIL SALES'!$C$10:$C$7501,"6")</f>
        <v>0</v>
      </c>
      <c r="U50" s="149">
        <f>COUNTIFS('DETAIL SALES'!$Q$10:$Q$7501,'FILL RATE MANDATORY STOCK'!E50,'DETAIL SALES'!$AB$10:$AB$7501,"No",'DETAIL SALES'!$C$10:$C$7501,"6")</f>
        <v>0</v>
      </c>
      <c r="V50" s="316">
        <f>COUNTIFS('DETAIL SALES'!$Q$10:$Q$7501,'FILL RATE MANDATORY STOCK'!E50,'DETAIL SALES'!$AB$10:$AB$7501,"Full",'DETAIL SALES'!$C$10:$C$7501,"7")</f>
        <v>0</v>
      </c>
      <c r="W50" s="316">
        <f>COUNTIFS('DETAIL SALES'!$Q$10:$Q$7501,'FILL RATE MANDATORY STOCK'!E50,'DETAIL SALES'!$AB$10:$AB$7501,"No",'DETAIL SALES'!$C$10:$C$7501,"7")</f>
        <v>0</v>
      </c>
      <c r="X50" s="149">
        <f>COUNTIFS('DETAIL SALES'!$Q$10:$Q$7501,'FILL RATE MANDATORY STOCK'!E50,'DETAIL SALES'!$AB$10:$AB$7501,"Full",'DETAIL SALES'!$C$10:$C$7501,"8")</f>
        <v>0</v>
      </c>
      <c r="Y50" s="149">
        <f>COUNTIFS('DETAIL SALES'!$Q$10:$Q$7501,'FILL RATE MANDATORY STOCK'!E50,'DETAIL SALES'!$AB$10:$AB$7501,"No",'DETAIL SALES'!$C$10:$C$7501,"8")</f>
        <v>0</v>
      </c>
      <c r="Z50" s="149">
        <f>COUNTIFS('DETAIL SALES'!$Q$10:$Q$7501,'FILL RATE MANDATORY STOCK'!E50,'DETAIL SALES'!$AB$10:$AB$7501,"Full",'DETAIL SALES'!$C$10:$C$7501,"9")</f>
        <v>0</v>
      </c>
      <c r="AA50" s="149">
        <f>COUNTIFS('DETAIL SALES'!$Q$10:$Q$7501,'FILL RATE MANDATORY STOCK'!E50,'DETAIL SALES'!$AB$10:$AB$7501,"No",'DETAIL SALES'!$C$10:$C$7501,"9")</f>
        <v>0</v>
      </c>
      <c r="AB50" s="149">
        <f>COUNTIFS('DETAIL SALES'!$Q$10:$Q$7501,'FILL RATE MANDATORY STOCK'!E50,'DETAIL SALES'!$AB$10:$AB$7501,"Full",'DETAIL SALES'!$C$10:$C$7501,"10")</f>
        <v>0</v>
      </c>
      <c r="AC50" s="149">
        <f>COUNTIFS('DETAIL SALES'!$Q$10:$Q$7501,'FILL RATE MANDATORY STOCK'!E50,'DETAIL SALES'!$AB$10:$AB$7501,"No",'DETAIL SALES'!$C$10:$C$7501,"10")</f>
        <v>0</v>
      </c>
      <c r="AD50" s="149">
        <f>COUNTIFS('DETAIL SALES'!$Q$10:$Q$7501,'FILL RATE MANDATORY STOCK'!E50,'DETAIL SALES'!$AB$10:$AB$7501,"Full",'DETAIL SALES'!$C$10:$C$7501,"11")</f>
        <v>0</v>
      </c>
      <c r="AE50" s="149">
        <f>COUNTIFS('DETAIL SALES'!$Q$10:$Q$7501,'FILL RATE MANDATORY STOCK'!E50,'DETAIL SALES'!$AB$10:$AB$7501,"No",'DETAIL SALES'!$C$10:$C$7501,"11")</f>
        <v>0</v>
      </c>
      <c r="AF50" s="149">
        <f>COUNTIFS('DETAIL SALES'!$Q$10:$Q$7501,'FILL RATE MANDATORY STOCK'!E50,'DETAIL SALES'!$AB$10:$AB$7501,"Full",'DETAIL SALES'!$C$10:$C$7501,"12")</f>
        <v>0</v>
      </c>
      <c r="AG50" s="149">
        <f>COUNTIFS('DETAIL SALES'!$Q$10:$Q$7501,'FILL RATE MANDATORY STOCK'!E50,'DETAIL SALES'!$AB$10:$AB$7501,"No",'DETAIL SALES'!$C$10:$C$7501,"12")</f>
        <v>0</v>
      </c>
      <c r="AH50" s="149">
        <f>COUNTIFS('DETAIL SALES'!$Q$10:$Q$7501,'FILL RATE MANDATORY STOCK'!E50,'DETAIL SALES'!$AB$10:$AB$7501,"Full",'DETAIL SALES'!$C$10:$C$7501,"13")</f>
        <v>0</v>
      </c>
      <c r="AI50" s="149">
        <f>COUNTIFS('DETAIL SALES'!$Q$10:$Q$7501,'FILL RATE MANDATORY STOCK'!E50,'DETAIL SALES'!$AB$10:$AB$7501,"No",'DETAIL SALES'!$C$10:$C$7501,"13")</f>
        <v>0</v>
      </c>
      <c r="AJ50" s="316">
        <f>COUNTIFS('DETAIL SALES'!$Q$10:$Q$7501,'FILL RATE MANDATORY STOCK'!E50,'DETAIL SALES'!$AB$10:$AB$7501,"Full",'DETAIL SALES'!$C$10:$C$7501,"14")</f>
        <v>0</v>
      </c>
      <c r="AK50" s="316">
        <f>COUNTIFS('DETAIL SALES'!$Q$10:$Q$7501,'FILL RATE MANDATORY STOCK'!E50,'DETAIL SALES'!$AB$10:$AB$7501,"No",'DETAIL SALES'!$C$10:$C$7501,"14")</f>
        <v>0</v>
      </c>
      <c r="AL50" s="149">
        <f>COUNTIFS('DETAIL SALES'!$Q$10:$Q$7501,'FILL RATE MANDATORY STOCK'!E50,'DETAIL SALES'!$AB$10:$AB$7501,"Full",'DETAIL SALES'!$C$10:$C$7501,"15")</f>
        <v>0</v>
      </c>
      <c r="AM50" s="149">
        <f>COUNTIFS('DETAIL SALES'!$Q$10:$Q$7501,'FILL RATE MANDATORY STOCK'!E50,'DETAIL SALES'!$AB$10:$AB$7501,"No",'DETAIL SALES'!$C$10:$C$7501,"15")</f>
        <v>0</v>
      </c>
      <c r="AN50" s="149">
        <f>COUNTIFS('DETAIL SALES'!$Q$10:$Q$7501,'FILL RATE MANDATORY STOCK'!E50,'DETAIL SALES'!$AB$10:$AB$7501,"Full",'DETAIL SALES'!$C$10:$C$7501,"16")</f>
        <v>0</v>
      </c>
      <c r="AO50" s="149">
        <f>COUNTIFS('DETAIL SALES'!$Q$10:$Q$7501,'FILL RATE MANDATORY STOCK'!E50,'DETAIL SALES'!$AB$10:$AB$7501,"No",'DETAIL SALES'!$C$10:$C$7501,"16")</f>
        <v>0</v>
      </c>
      <c r="AP50" s="149">
        <f>COUNTIFS('DETAIL SALES'!$Q$10:$Q$7501,'FILL RATE MANDATORY STOCK'!E50,'DETAIL SALES'!$AB$10:$AB$7501,"Full",'DETAIL SALES'!$C$10:$C$7501,"17")</f>
        <v>0</v>
      </c>
      <c r="AQ50" s="149">
        <f>COUNTIFS('DETAIL SALES'!$Q$10:$Q$7501,'FILL RATE MANDATORY STOCK'!E50,'DETAIL SALES'!$AB$10:$AB$7501,"No",'DETAIL SALES'!$C$10:$C$7501,"17")</f>
        <v>0</v>
      </c>
      <c r="AR50" s="149">
        <f>COUNTIFS('DETAIL SALES'!$Q$10:$Q$7501,'FILL RATE MANDATORY STOCK'!E50,'DETAIL SALES'!$AB$10:$AB$7501,"Full",'DETAIL SALES'!$C$10:$C$7501,"18")</f>
        <v>0</v>
      </c>
      <c r="AS50" s="149">
        <f>COUNTIFS('DETAIL SALES'!$Q$10:$Q$7501,'FILL RATE MANDATORY STOCK'!E50,'DETAIL SALES'!$AB$10:$AB$7501,"No",'DETAIL SALES'!$C$10:$C$7501,"18")</f>
        <v>0</v>
      </c>
      <c r="AT50" s="149">
        <f>COUNTIFS('DETAIL SALES'!$Q$10:$Q$7501,'FILL RATE MANDATORY STOCK'!E50,'DETAIL SALES'!$AB$10:$AB$7501,"Full",'DETAIL SALES'!$C$10:$C$7501,"19")</f>
        <v>0</v>
      </c>
      <c r="AU50" s="149">
        <f>COUNTIFS('DETAIL SALES'!$Q$10:$Q$7501,'FILL RATE MANDATORY STOCK'!E50,'DETAIL SALES'!$AB$10:$AB$7501,"No",'DETAIL SALES'!$C$10:$C$7501,"19")</f>
        <v>0</v>
      </c>
      <c r="AV50" s="149">
        <f>COUNTIFS('DETAIL SALES'!$Q$10:$Q$7501,'FILL RATE MANDATORY STOCK'!E50,'DETAIL SALES'!$AB$10:$AB$7501,"Full",'DETAIL SALES'!$C$10:$C$7501,"20")</f>
        <v>0</v>
      </c>
      <c r="AW50" s="149">
        <f>COUNTIFS('DETAIL SALES'!$Q$10:$Q$7501,'FILL RATE MANDATORY STOCK'!E50,'DETAIL SALES'!$AB$10:$AB$7501,"No",'DETAIL SALES'!$C$10:$C$7501,"20")</f>
        <v>0</v>
      </c>
      <c r="AX50" s="316">
        <f>COUNTIFS('DETAIL SALES'!$Q$10:$Q$7501,'FILL RATE MANDATORY STOCK'!E50,'DETAIL SALES'!$AB$10:$AB$7501,"Full",'DETAIL SALES'!$C$10:$C$7501,"21")</f>
        <v>0</v>
      </c>
      <c r="AY50" s="316">
        <f>COUNTIFS('DETAIL SALES'!$Q$10:$Q$7501,'FILL RATE MANDATORY STOCK'!E50,'DETAIL SALES'!$AB$10:$AB$7501,"No",'DETAIL SALES'!$C$10:$C$7501,"21")</f>
        <v>0</v>
      </c>
      <c r="AZ50" s="149">
        <f>COUNTIFS('DETAIL SALES'!$Q$10:$Q$7501,'FILL RATE MANDATORY STOCK'!E50,'DETAIL SALES'!$AB$10:$AB$7501,"Full",'DETAIL SALES'!$C$10:$C$7501,"22")</f>
        <v>0</v>
      </c>
      <c r="BA50" s="149">
        <f>COUNTIFS('DETAIL SALES'!$Q$10:$Q$7501,'FILL RATE MANDATORY STOCK'!E50,'DETAIL SALES'!$AB$10:$AB$7501,"No",'DETAIL SALES'!$C$10:$C$7501,"22")</f>
        <v>0</v>
      </c>
      <c r="BB50" s="149">
        <f>COUNTIFS('DETAIL SALES'!$Q$10:$Q$7501,'FILL RATE MANDATORY STOCK'!E50,'DETAIL SALES'!$AB$10:$AB$7501,"Full",'DETAIL SALES'!$C$10:$C$7501,"23")</f>
        <v>0</v>
      </c>
      <c r="BC50" s="149">
        <f>COUNTIFS('DETAIL SALES'!$Q$10:$Q$7501,'FILL RATE MANDATORY STOCK'!E50,'DETAIL SALES'!$AB$10:$AB$7501,"No",'DETAIL SALES'!$C$10:$C$7501,"23")</f>
        <v>0</v>
      </c>
      <c r="BD50" s="149">
        <f>COUNTIFS('DETAIL SALES'!$Q$10:$Q$7501,'FILL RATE MANDATORY STOCK'!E50,'DETAIL SALES'!$AB$10:$AB$7501,"Full",'DETAIL SALES'!$C$10:$C$7501,"24")</f>
        <v>0</v>
      </c>
      <c r="BE50" s="149">
        <f>COUNTIFS('DETAIL SALES'!$Q$10:$Q$7501,'FILL RATE MANDATORY STOCK'!E50,'DETAIL SALES'!$AB$10:$AB$7501,"No",'DETAIL SALES'!$C$10:$C$7501,"24")</f>
        <v>0</v>
      </c>
      <c r="BF50" s="149">
        <f>COUNTIFS('DETAIL SALES'!$Q$10:$Q$7501,'FILL RATE MANDATORY STOCK'!E50,'DETAIL SALES'!$AB$10:$AB$7501,"Full",'DETAIL SALES'!$C$10:$C$7501,"25")</f>
        <v>0</v>
      </c>
      <c r="BG50" s="149">
        <f>COUNTIFS('DETAIL SALES'!$Q$10:$Q$7501,'FILL RATE MANDATORY STOCK'!E50,'DETAIL SALES'!$AB$10:$AB$7501,"No",'DETAIL SALES'!$C$10:$C$7501,"25")</f>
        <v>0</v>
      </c>
      <c r="BH50" s="149">
        <f>COUNTIFS('DETAIL SALES'!$Q$10:$Q$7501,'FILL RATE MANDATORY STOCK'!E50,'DETAIL SALES'!$AB$10:$AB$7501,"Full",'DETAIL SALES'!$C$10:$C$7501,"26")</f>
        <v>0</v>
      </c>
      <c r="BI50" s="149">
        <f>COUNTIFS('DETAIL SALES'!$Q$10:$Q$7501,'FILL RATE MANDATORY STOCK'!E50,'DETAIL SALES'!$AB$10:$AB$7501,"No",'DETAIL SALES'!$C$10:$C$7501,"26")</f>
        <v>0</v>
      </c>
      <c r="BJ50" s="149">
        <f>COUNTIFS('DETAIL SALES'!$Q$10:$Q$7501,'FILL RATE MANDATORY STOCK'!E50,'DETAIL SALES'!$AB$10:$AB$7501,"Full",'DETAIL SALES'!$C$10:$C$7501,"27")</f>
        <v>0</v>
      </c>
      <c r="BK50" s="149">
        <f>COUNTIFS('DETAIL SALES'!$Q$10:$Q$7501,'FILL RATE MANDATORY STOCK'!E50,'DETAIL SALES'!$AB$10:$AB$7501,"No",'DETAIL SALES'!$C$10:$C$7501,"27")</f>
        <v>0</v>
      </c>
      <c r="BL50" s="316">
        <f>COUNTIFS('DETAIL SALES'!$Q$10:$Q$7501,'FILL RATE MANDATORY STOCK'!E50,'DETAIL SALES'!$AB$10:$AB$7501,"Full",'DETAIL SALES'!$C$10:$C$7501,"28")</f>
        <v>0</v>
      </c>
      <c r="BM50" s="316">
        <f>COUNTIFS('DETAIL SALES'!$Q$10:$Q$7501,'FILL RATE MANDATORY STOCK'!E50,'DETAIL SALES'!$AB$10:$AB$7501,"No",'DETAIL SALES'!$C$10:$C$7501,"28")</f>
        <v>0</v>
      </c>
      <c r="BN50" s="149">
        <f>COUNTIFS('DETAIL SALES'!$Q$10:$Q$7501,'FILL RATE MANDATORY STOCK'!E50,'DETAIL SALES'!$AB$10:$AB$7501,"Full",'DETAIL SALES'!$C$10:$C$7501,"29")</f>
        <v>0</v>
      </c>
      <c r="BO50" s="149">
        <f>COUNTIFS('DETAIL SALES'!$Q$10:$Q$7501,'FILL RATE MANDATORY STOCK'!E50,'DETAIL SALES'!$AB$10:$AB$7501,"No",'DETAIL SALES'!$C$10:$C$7501,"29")</f>
        <v>0</v>
      </c>
      <c r="BP50" s="149">
        <f>COUNTIFS('DETAIL SALES'!$Q$10:$Q$7501,'FILL RATE MANDATORY STOCK'!E50,'DETAIL SALES'!$AB$10:$AB$7501,"Full",'DETAIL SALES'!$C$10:$C$7501,"30")</f>
        <v>0</v>
      </c>
      <c r="BQ50" s="149">
        <f>COUNTIFS('DETAIL SALES'!$Q$10:$Q$7501,'FILL RATE MANDATORY STOCK'!E50,'DETAIL SALES'!$AB$10:$AB$7501,"No",'DETAIL SALES'!$C$10:$C$7501,"30")</f>
        <v>0</v>
      </c>
      <c r="BR50" s="149">
        <f>COUNTIFS('DETAIL SALES'!$Q$10:$Q$7501,'FILL RATE MANDATORY STOCK'!\,'DETAIL SALES'!$AB$10:$AB$7501,"Full",'DETAIL SALES'!$C$10:$C$7501,"31")</f>
        <v>0</v>
      </c>
      <c r="BS50" s="153">
        <f>COUNTIFS('DETAIL SALES'!$Q$10:$Q$7501,'FILL RATE MANDATORY STOCK'!E50,'DETAIL SALES'!$AB$10:$AB$7501,"No",'DETAIL SALES'!$C$10:$C$7501,"31")</f>
        <v>0</v>
      </c>
      <c r="BT50" s="271">
        <f t="shared" si="4"/>
        <v>0</v>
      </c>
      <c r="BU50" s="150">
        <f t="shared" si="5"/>
        <v>0</v>
      </c>
      <c r="BV50" s="150">
        <f t="shared" si="6"/>
        <v>0</v>
      </c>
      <c r="BW50" s="272" t="e">
        <f t="shared" si="7"/>
        <v>#DIV/0!</v>
      </c>
    </row>
    <row r="51" spans="1:75">
      <c r="A51" s="784"/>
      <c r="B51" s="100">
        <f>MAX(B49:B50)+1</f>
        <v>41</v>
      </c>
      <c r="C51" s="100" t="s">
        <v>322</v>
      </c>
      <c r="D51" s="103" t="s">
        <v>890</v>
      </c>
      <c r="E51" s="149"/>
      <c r="F51" s="169"/>
      <c r="G51" s="224">
        <v>60000</v>
      </c>
      <c r="H51" s="153">
        <v>1</v>
      </c>
      <c r="I51" s="153">
        <v>0</v>
      </c>
      <c r="J51" s="315">
        <f>COUNTIFS('DETAIL SALES'!$Q$10:$Q$7501,'FILL RATE MANDATORY STOCK'!E51,'DETAIL SALES'!$AB$10:$AB$7501,"Full",'DETAIL SALES'!$C$10:$C$7501,"1")</f>
        <v>0</v>
      </c>
      <c r="K51" s="316">
        <f>COUNTIFS('DETAIL SALES'!$Q$10:$Q$7501,'FILL RATE MANDATORY STOCK'!E51,'DETAIL SALES'!$AB$10:$AB$7501,"No",'DETAIL SALES'!$C$10:$C$7501,"1")</f>
        <v>0</v>
      </c>
      <c r="L51" s="149">
        <f>COUNTIFS('DETAIL SALES'!$Q$10:$Q$7501,'FILL RATE MANDATORY STOCK'!E51,'DETAIL SALES'!$AB$10:$AB$7501,"Full",'DETAIL SALES'!$C$10:$C$7501,"2")</f>
        <v>0</v>
      </c>
      <c r="M51" s="149">
        <f>COUNTIFS('DETAIL SALES'!$Q$10:$Q$7501,'FILL RATE MANDATORY STOCK'!E51,'DETAIL SALES'!$AB$10:$AB$7501,"No",'DETAIL SALES'!$C$10:$C$7501,"2")</f>
        <v>0</v>
      </c>
      <c r="N51" s="149">
        <f>COUNTIFS('DETAIL SALES'!$Q$10:$Q$7501,'FILL RATE MANDATORY STOCK'!E51,'DETAIL SALES'!$AB$10:$AB$7501,"Full",'DETAIL SALES'!$C$10:$C$7501,"3")</f>
        <v>0</v>
      </c>
      <c r="O51" s="149">
        <f>COUNTIFS('DETAIL SALES'!$Q$10:$Q$7501,'FILL RATE MANDATORY STOCK'!E51,'DETAIL SALES'!$AB$10:$AB$7501,"No",'DETAIL SALES'!$C$10:$C$7501,"3")</f>
        <v>0</v>
      </c>
      <c r="P51" s="149">
        <f>COUNTIFS('DETAIL SALES'!$Q$10:$Q$7501,'FILL RATE MANDATORY STOCK'!E51,'DETAIL SALES'!$AB$10:$AB$7501,"Full",'DETAIL SALES'!$C$10:$C$7501,"4")</f>
        <v>0</v>
      </c>
      <c r="Q51" s="149">
        <f>COUNTIFS('DETAIL SALES'!$Q$10:$Q$7501,'FILL RATE MANDATORY STOCK'!E51,'DETAIL SALES'!$AB$10:$AB$7501,"No",'DETAIL SALES'!$C$10:$C$7501,"4")</f>
        <v>0</v>
      </c>
      <c r="R51" s="149">
        <f>COUNTIFS('DETAIL SALES'!$Q$10:$Q$7501,'FILL RATE MANDATORY STOCK'!E51,'DETAIL SALES'!$AB$10:$AB$7501,"Full",'DETAIL SALES'!$C$10:$C$7501,"5")</f>
        <v>0</v>
      </c>
      <c r="S51" s="149">
        <f>COUNTIFS('DETAIL SALES'!$Q$10:$Q$7501,'FILL RATE MANDATORY STOCK'!E51,'DETAIL SALES'!$AB$10:$AB$7501,"No",'DETAIL SALES'!$C$10:$C$7501,"5")</f>
        <v>0</v>
      </c>
      <c r="T51" s="149">
        <f>COUNTIFS('DETAIL SALES'!$Q$10:$Q$7501,'FILL RATE MANDATORY STOCK'!E51,'DETAIL SALES'!$AB$10:$AB$7501,"Full",'DETAIL SALES'!$C$10:$C$7501,"6")</f>
        <v>0</v>
      </c>
      <c r="U51" s="149">
        <f>COUNTIFS('DETAIL SALES'!$Q$10:$Q$7501,'FILL RATE MANDATORY STOCK'!E51,'DETAIL SALES'!$AB$10:$AB$7501,"No",'DETAIL SALES'!$C$10:$C$7501,"6")</f>
        <v>0</v>
      </c>
      <c r="V51" s="316">
        <f>COUNTIFS('DETAIL SALES'!$Q$10:$Q$7501,'FILL RATE MANDATORY STOCK'!E51,'DETAIL SALES'!$AB$10:$AB$7501,"Full",'DETAIL SALES'!$C$10:$C$7501,"7")</f>
        <v>0</v>
      </c>
      <c r="W51" s="316">
        <f>COUNTIFS('DETAIL SALES'!$Q$10:$Q$7501,'FILL RATE MANDATORY STOCK'!E51,'DETAIL SALES'!$AB$10:$AB$7501,"No",'DETAIL SALES'!$C$10:$C$7501,"7")</f>
        <v>0</v>
      </c>
      <c r="X51" s="149">
        <f>COUNTIFS('DETAIL SALES'!$Q$10:$Q$7501,'FILL RATE MANDATORY STOCK'!E51,'DETAIL SALES'!$AB$10:$AB$7501,"Full",'DETAIL SALES'!$C$10:$C$7501,"8")</f>
        <v>0</v>
      </c>
      <c r="Y51" s="149">
        <f>COUNTIFS('DETAIL SALES'!$Q$10:$Q$7501,'FILL RATE MANDATORY STOCK'!E51,'DETAIL SALES'!$AB$10:$AB$7501,"No",'DETAIL SALES'!$C$10:$C$7501,"8")</f>
        <v>0</v>
      </c>
      <c r="Z51" s="149">
        <f>COUNTIFS('DETAIL SALES'!$Q$10:$Q$7501,'FILL RATE MANDATORY STOCK'!E51,'DETAIL SALES'!$AB$10:$AB$7501,"Full",'DETAIL SALES'!$C$10:$C$7501,"9")</f>
        <v>0</v>
      </c>
      <c r="AA51" s="149">
        <f>COUNTIFS('DETAIL SALES'!$Q$10:$Q$7501,'FILL RATE MANDATORY STOCK'!E51,'DETAIL SALES'!$AB$10:$AB$7501,"No",'DETAIL SALES'!$C$10:$C$7501,"9")</f>
        <v>0</v>
      </c>
      <c r="AB51" s="149">
        <f>COUNTIFS('DETAIL SALES'!$Q$10:$Q$7501,'FILL RATE MANDATORY STOCK'!E51,'DETAIL SALES'!$AB$10:$AB$7501,"Full",'DETAIL SALES'!$C$10:$C$7501,"10")</f>
        <v>0</v>
      </c>
      <c r="AC51" s="149">
        <f>COUNTIFS('DETAIL SALES'!$Q$10:$Q$7501,'FILL RATE MANDATORY STOCK'!E51,'DETAIL SALES'!$AB$10:$AB$7501,"No",'DETAIL SALES'!$C$10:$C$7501,"10")</f>
        <v>0</v>
      </c>
      <c r="AD51" s="149">
        <f>COUNTIFS('DETAIL SALES'!$Q$10:$Q$7501,'FILL RATE MANDATORY STOCK'!E51,'DETAIL SALES'!$AB$10:$AB$7501,"Full",'DETAIL SALES'!$C$10:$C$7501,"11")</f>
        <v>0</v>
      </c>
      <c r="AE51" s="149">
        <f>COUNTIFS('DETAIL SALES'!$Q$10:$Q$7501,'FILL RATE MANDATORY STOCK'!E51,'DETAIL SALES'!$AB$10:$AB$7501,"No",'DETAIL SALES'!$C$10:$C$7501,"11")</f>
        <v>0</v>
      </c>
      <c r="AF51" s="149">
        <f>COUNTIFS('DETAIL SALES'!$Q$10:$Q$7501,'FILL RATE MANDATORY STOCK'!E51,'DETAIL SALES'!$AB$10:$AB$7501,"Full",'DETAIL SALES'!$C$10:$C$7501,"12")</f>
        <v>0</v>
      </c>
      <c r="AG51" s="149">
        <f>COUNTIFS('DETAIL SALES'!$Q$10:$Q$7501,'FILL RATE MANDATORY STOCK'!E51,'DETAIL SALES'!$AB$10:$AB$7501,"No",'DETAIL SALES'!$C$10:$C$7501,"12")</f>
        <v>0</v>
      </c>
      <c r="AH51" s="149">
        <f>COUNTIFS('DETAIL SALES'!$Q$10:$Q$7501,'FILL RATE MANDATORY STOCK'!E51,'DETAIL SALES'!$AB$10:$AB$7501,"Full",'DETAIL SALES'!$C$10:$C$7501,"13")</f>
        <v>0</v>
      </c>
      <c r="AI51" s="149">
        <f>COUNTIFS('DETAIL SALES'!$Q$10:$Q$7501,'FILL RATE MANDATORY STOCK'!E51,'DETAIL SALES'!$AB$10:$AB$7501,"No",'DETAIL SALES'!$C$10:$C$7501,"13")</f>
        <v>0</v>
      </c>
      <c r="AJ51" s="316">
        <f>COUNTIFS('DETAIL SALES'!$Q$10:$Q$7501,'FILL RATE MANDATORY STOCK'!E51,'DETAIL SALES'!$AB$10:$AB$7501,"Full",'DETAIL SALES'!$C$10:$C$7501,"14")</f>
        <v>0</v>
      </c>
      <c r="AK51" s="316">
        <f>COUNTIFS('DETAIL SALES'!$Q$10:$Q$7501,'FILL RATE MANDATORY STOCK'!E51,'DETAIL SALES'!$AB$10:$AB$7501,"No",'DETAIL SALES'!$C$10:$C$7501,"14")</f>
        <v>0</v>
      </c>
      <c r="AL51" s="149">
        <f>COUNTIFS('DETAIL SALES'!$Q$10:$Q$7501,'FILL RATE MANDATORY STOCK'!E51,'DETAIL SALES'!$AB$10:$AB$7501,"Full",'DETAIL SALES'!$C$10:$C$7501,"15")</f>
        <v>0</v>
      </c>
      <c r="AM51" s="149">
        <f>COUNTIFS('DETAIL SALES'!$Q$10:$Q$7501,'FILL RATE MANDATORY STOCK'!E51,'DETAIL SALES'!$AB$10:$AB$7501,"No",'DETAIL SALES'!$C$10:$C$7501,"15")</f>
        <v>0</v>
      </c>
      <c r="AN51" s="149">
        <f>COUNTIFS('DETAIL SALES'!$Q$10:$Q$7501,'FILL RATE MANDATORY STOCK'!E51,'DETAIL SALES'!$AB$10:$AB$7501,"Full",'DETAIL SALES'!$C$10:$C$7501,"16")</f>
        <v>0</v>
      </c>
      <c r="AO51" s="149">
        <f>COUNTIFS('DETAIL SALES'!$Q$10:$Q$7501,'FILL RATE MANDATORY STOCK'!E51,'DETAIL SALES'!$AB$10:$AB$7501,"No",'DETAIL SALES'!$C$10:$C$7501,"16")</f>
        <v>0</v>
      </c>
      <c r="AP51" s="149">
        <f>COUNTIFS('DETAIL SALES'!$Q$10:$Q$7501,'FILL RATE MANDATORY STOCK'!E51,'DETAIL SALES'!$AB$10:$AB$7501,"Full",'DETAIL SALES'!$C$10:$C$7501,"17")</f>
        <v>0</v>
      </c>
      <c r="AQ51" s="149">
        <f>COUNTIFS('DETAIL SALES'!$Q$10:$Q$7501,'FILL RATE MANDATORY STOCK'!E51,'DETAIL SALES'!$AB$10:$AB$7501,"No",'DETAIL SALES'!$C$10:$C$7501,"17")</f>
        <v>0</v>
      </c>
      <c r="AR51" s="149">
        <f>COUNTIFS('DETAIL SALES'!$Q$10:$Q$7501,'FILL RATE MANDATORY STOCK'!E51,'DETAIL SALES'!$AB$10:$AB$7501,"Full",'DETAIL SALES'!$C$10:$C$7501,"18")</f>
        <v>0</v>
      </c>
      <c r="AS51" s="149">
        <f>COUNTIFS('DETAIL SALES'!$Q$10:$Q$7501,'FILL RATE MANDATORY STOCK'!E51,'DETAIL SALES'!$AB$10:$AB$7501,"No",'DETAIL SALES'!$C$10:$C$7501,"18")</f>
        <v>0</v>
      </c>
      <c r="AT51" s="149">
        <f>COUNTIFS('DETAIL SALES'!$Q$10:$Q$7501,'FILL RATE MANDATORY STOCK'!E51,'DETAIL SALES'!$AB$10:$AB$7501,"Full",'DETAIL SALES'!$C$10:$C$7501,"19")</f>
        <v>0</v>
      </c>
      <c r="AU51" s="149">
        <f>COUNTIFS('DETAIL SALES'!$Q$10:$Q$7501,'FILL RATE MANDATORY STOCK'!E51,'DETAIL SALES'!$AB$10:$AB$7501,"No",'DETAIL SALES'!$C$10:$C$7501,"19")</f>
        <v>0</v>
      </c>
      <c r="AV51" s="149">
        <f>COUNTIFS('DETAIL SALES'!$Q$10:$Q$7501,'FILL RATE MANDATORY STOCK'!E51,'DETAIL SALES'!$AB$10:$AB$7501,"Full",'DETAIL SALES'!$C$10:$C$7501,"20")</f>
        <v>0</v>
      </c>
      <c r="AW51" s="149">
        <f>COUNTIFS('DETAIL SALES'!$Q$10:$Q$7501,'FILL RATE MANDATORY STOCK'!E51,'DETAIL SALES'!$AB$10:$AB$7501,"No",'DETAIL SALES'!$C$10:$C$7501,"20")</f>
        <v>0</v>
      </c>
      <c r="AX51" s="316">
        <f>COUNTIFS('DETAIL SALES'!$Q$10:$Q$7501,'FILL RATE MANDATORY STOCK'!E51,'DETAIL SALES'!$AB$10:$AB$7501,"Full",'DETAIL SALES'!$C$10:$C$7501,"21")</f>
        <v>0</v>
      </c>
      <c r="AY51" s="316">
        <f>COUNTIFS('DETAIL SALES'!$Q$10:$Q$7501,'FILL RATE MANDATORY STOCK'!E51,'DETAIL SALES'!$AB$10:$AB$7501,"No",'DETAIL SALES'!$C$10:$C$7501,"21")</f>
        <v>0</v>
      </c>
      <c r="AZ51" s="149">
        <f>COUNTIFS('DETAIL SALES'!$Q$10:$Q$7501,'FILL RATE MANDATORY STOCK'!E51,'DETAIL SALES'!$AB$10:$AB$7501,"Full",'DETAIL SALES'!$C$10:$C$7501,"22")</f>
        <v>0</v>
      </c>
      <c r="BA51" s="149">
        <f>COUNTIFS('DETAIL SALES'!$Q$10:$Q$7501,'FILL RATE MANDATORY STOCK'!E51,'DETAIL SALES'!$AB$10:$AB$7501,"No",'DETAIL SALES'!$C$10:$C$7501,"22")</f>
        <v>0</v>
      </c>
      <c r="BB51" s="149">
        <f>COUNTIFS('DETAIL SALES'!$Q$10:$Q$7501,'FILL RATE MANDATORY STOCK'!E51,'DETAIL SALES'!$AB$10:$AB$7501,"Full",'DETAIL SALES'!$C$10:$C$7501,"23")</f>
        <v>0</v>
      </c>
      <c r="BC51" s="149">
        <f>COUNTIFS('DETAIL SALES'!$Q$10:$Q$7501,'FILL RATE MANDATORY STOCK'!E51,'DETAIL SALES'!$AB$10:$AB$7501,"No",'DETAIL SALES'!$C$10:$C$7501,"23")</f>
        <v>0</v>
      </c>
      <c r="BD51" s="149">
        <f>COUNTIFS('DETAIL SALES'!$Q$10:$Q$7501,'FILL RATE MANDATORY STOCK'!E51,'DETAIL SALES'!$AB$10:$AB$7501,"Full",'DETAIL SALES'!$C$10:$C$7501,"24")</f>
        <v>0</v>
      </c>
      <c r="BE51" s="149">
        <f>COUNTIFS('DETAIL SALES'!$Q$10:$Q$7501,'FILL RATE MANDATORY STOCK'!E51,'DETAIL SALES'!$AB$10:$AB$7501,"No",'DETAIL SALES'!$C$10:$C$7501,"24")</f>
        <v>0</v>
      </c>
      <c r="BF51" s="149">
        <f>COUNTIFS('DETAIL SALES'!$Q$10:$Q$7501,'FILL RATE MANDATORY STOCK'!E51,'DETAIL SALES'!$AB$10:$AB$7501,"Full",'DETAIL SALES'!$C$10:$C$7501,"25")</f>
        <v>0</v>
      </c>
      <c r="BG51" s="149">
        <f>COUNTIFS('DETAIL SALES'!$Q$10:$Q$7501,'FILL RATE MANDATORY STOCK'!E51,'DETAIL SALES'!$AB$10:$AB$7501,"No",'DETAIL SALES'!$C$10:$C$7501,"25")</f>
        <v>0</v>
      </c>
      <c r="BH51" s="149">
        <f>COUNTIFS('DETAIL SALES'!$Q$10:$Q$7501,'FILL RATE MANDATORY STOCK'!E51,'DETAIL SALES'!$AB$10:$AB$7501,"Full",'DETAIL SALES'!$C$10:$C$7501,"26")</f>
        <v>0</v>
      </c>
      <c r="BI51" s="149">
        <f>COUNTIFS('DETAIL SALES'!$Q$10:$Q$7501,'FILL RATE MANDATORY STOCK'!E51,'DETAIL SALES'!$AB$10:$AB$7501,"No",'DETAIL SALES'!$C$10:$C$7501,"26")</f>
        <v>0</v>
      </c>
      <c r="BJ51" s="149">
        <f>COUNTIFS('DETAIL SALES'!$Q$10:$Q$7501,'FILL RATE MANDATORY STOCK'!E51,'DETAIL SALES'!$AB$10:$AB$7501,"Full",'DETAIL SALES'!$C$10:$C$7501,"27")</f>
        <v>0</v>
      </c>
      <c r="BK51" s="149">
        <f>COUNTIFS('DETAIL SALES'!$Q$10:$Q$7501,'FILL RATE MANDATORY STOCK'!E51,'DETAIL SALES'!$AB$10:$AB$7501,"No",'DETAIL SALES'!$C$10:$C$7501,"27")</f>
        <v>0</v>
      </c>
      <c r="BL51" s="316">
        <f>COUNTIFS('DETAIL SALES'!$Q$10:$Q$7501,'FILL RATE MANDATORY STOCK'!E51,'DETAIL SALES'!$AB$10:$AB$7501,"Full",'DETAIL SALES'!$C$10:$C$7501,"28")</f>
        <v>0</v>
      </c>
      <c r="BM51" s="316">
        <f>COUNTIFS('DETAIL SALES'!$Q$10:$Q$7501,'FILL RATE MANDATORY STOCK'!E51,'DETAIL SALES'!$AB$10:$AB$7501,"No",'DETAIL SALES'!$C$10:$C$7501,"28")</f>
        <v>0</v>
      </c>
      <c r="BN51" s="149">
        <f>COUNTIFS('DETAIL SALES'!$Q$10:$Q$7501,'FILL RATE MANDATORY STOCK'!E51,'DETAIL SALES'!$AB$10:$AB$7501,"Full",'DETAIL SALES'!$C$10:$C$7501,"29")</f>
        <v>0</v>
      </c>
      <c r="BO51" s="149">
        <f>COUNTIFS('DETAIL SALES'!$Q$10:$Q$7501,'FILL RATE MANDATORY STOCK'!E51,'DETAIL SALES'!$AB$10:$AB$7501,"No",'DETAIL SALES'!$C$10:$C$7501,"29")</f>
        <v>0</v>
      </c>
      <c r="BP51" s="149">
        <f>COUNTIFS('DETAIL SALES'!$Q$10:$Q$7501,'FILL RATE MANDATORY STOCK'!E51,'DETAIL SALES'!$AB$10:$AB$7501,"Full",'DETAIL SALES'!$C$10:$C$7501,"30")</f>
        <v>0</v>
      </c>
      <c r="BQ51" s="149">
        <f>COUNTIFS('DETAIL SALES'!$Q$10:$Q$7501,'FILL RATE MANDATORY STOCK'!E51,'DETAIL SALES'!$AB$10:$AB$7501,"No",'DETAIL SALES'!$C$10:$C$7501,"30")</f>
        <v>0</v>
      </c>
      <c r="BR51" s="149">
        <f>COUNTIFS('DETAIL SALES'!$Q$10:$Q$7501,'FILL RATE MANDATORY STOCK'!\,'DETAIL SALES'!$AB$10:$AB$7501,"Full",'DETAIL SALES'!$C$10:$C$7501,"31")</f>
        <v>0</v>
      </c>
      <c r="BS51" s="153">
        <f>COUNTIFS('DETAIL SALES'!$Q$10:$Q$7501,'FILL RATE MANDATORY STOCK'!E51,'DETAIL SALES'!$AB$10:$AB$7501,"No",'DETAIL SALES'!$C$10:$C$7501,"31")</f>
        <v>0</v>
      </c>
      <c r="BT51" s="271">
        <f t="shared" si="4"/>
        <v>0</v>
      </c>
      <c r="BU51" s="150">
        <f t="shared" si="5"/>
        <v>0</v>
      </c>
      <c r="BV51" s="150">
        <f t="shared" si="6"/>
        <v>0</v>
      </c>
      <c r="BW51" s="272" t="e">
        <f t="shared" si="7"/>
        <v>#DIV/0!</v>
      </c>
    </row>
    <row r="52" spans="1:75">
      <c r="A52" s="784"/>
      <c r="B52" s="103">
        <f>MAX(B51:B51)+1</f>
        <v>42</v>
      </c>
      <c r="C52" s="103" t="s">
        <v>324</v>
      </c>
      <c r="D52" s="103" t="s">
        <v>890</v>
      </c>
      <c r="E52" s="155"/>
      <c r="F52" s="229"/>
      <c r="G52" s="225">
        <v>60000</v>
      </c>
      <c r="H52" s="158">
        <v>1</v>
      </c>
      <c r="I52" s="158">
        <v>0.33333333333333331</v>
      </c>
      <c r="J52" s="317">
        <f>COUNTIFS('DETAIL SALES'!$Q$10:$Q$7501,'FILL RATE MANDATORY STOCK'!E52,'DETAIL SALES'!$AB$10:$AB$7501,"Full",'DETAIL SALES'!$C$10:$C$7501,"1")</f>
        <v>0</v>
      </c>
      <c r="K52" s="318">
        <f>COUNTIFS('DETAIL SALES'!$Q$10:$Q$7501,'FILL RATE MANDATORY STOCK'!E52,'DETAIL SALES'!$AB$10:$AB$7501,"No",'DETAIL SALES'!$C$10:$C$7501,"1")</f>
        <v>0</v>
      </c>
      <c r="L52" s="155">
        <f>COUNTIFS('DETAIL SALES'!$Q$10:$Q$7501,'FILL RATE MANDATORY STOCK'!E52,'DETAIL SALES'!$AB$10:$AB$7501,"Full",'DETAIL SALES'!$C$10:$C$7501,"2")</f>
        <v>0</v>
      </c>
      <c r="M52" s="155">
        <f>COUNTIFS('DETAIL SALES'!$Q$10:$Q$7501,'FILL RATE MANDATORY STOCK'!E52,'DETAIL SALES'!$AB$10:$AB$7501,"No",'DETAIL SALES'!$C$10:$C$7501,"2")</f>
        <v>0</v>
      </c>
      <c r="N52" s="155">
        <f>COUNTIFS('DETAIL SALES'!$Q$10:$Q$7501,'FILL RATE MANDATORY STOCK'!E52,'DETAIL SALES'!$AB$10:$AB$7501,"Full",'DETAIL SALES'!$C$10:$C$7501,"3")</f>
        <v>0</v>
      </c>
      <c r="O52" s="155">
        <f>COUNTIFS('DETAIL SALES'!$Q$10:$Q$7501,'FILL RATE MANDATORY STOCK'!E52,'DETAIL SALES'!$AB$10:$AB$7501,"No",'DETAIL SALES'!$C$10:$C$7501,"3")</f>
        <v>0</v>
      </c>
      <c r="P52" s="155">
        <f>COUNTIFS('DETAIL SALES'!$Q$10:$Q$7501,'FILL RATE MANDATORY STOCK'!E52,'DETAIL SALES'!$AB$10:$AB$7501,"Full",'DETAIL SALES'!$C$10:$C$7501,"4")</f>
        <v>0</v>
      </c>
      <c r="Q52" s="155">
        <f>COUNTIFS('DETAIL SALES'!$Q$10:$Q$7501,'FILL RATE MANDATORY STOCK'!E52,'DETAIL SALES'!$AB$10:$AB$7501,"No",'DETAIL SALES'!$C$10:$C$7501,"4")</f>
        <v>0</v>
      </c>
      <c r="R52" s="155">
        <f>COUNTIFS('DETAIL SALES'!$Q$10:$Q$7501,'FILL RATE MANDATORY STOCK'!E52,'DETAIL SALES'!$AB$10:$AB$7501,"Full",'DETAIL SALES'!$C$10:$C$7501,"5")</f>
        <v>0</v>
      </c>
      <c r="S52" s="155">
        <f>COUNTIFS('DETAIL SALES'!$Q$10:$Q$7501,'FILL RATE MANDATORY STOCK'!E52,'DETAIL SALES'!$AB$10:$AB$7501,"No",'DETAIL SALES'!$C$10:$C$7501,"5")</f>
        <v>0</v>
      </c>
      <c r="T52" s="155">
        <f>COUNTIFS('DETAIL SALES'!$Q$10:$Q$7501,'FILL RATE MANDATORY STOCK'!E52,'DETAIL SALES'!$AB$10:$AB$7501,"Full",'DETAIL SALES'!$C$10:$C$7501,"6")</f>
        <v>0</v>
      </c>
      <c r="U52" s="155">
        <f>COUNTIFS('DETAIL SALES'!$Q$10:$Q$7501,'FILL RATE MANDATORY STOCK'!E52,'DETAIL SALES'!$AB$10:$AB$7501,"No",'DETAIL SALES'!$C$10:$C$7501,"6")</f>
        <v>0</v>
      </c>
      <c r="V52" s="318">
        <f>COUNTIFS('DETAIL SALES'!$Q$10:$Q$7501,'FILL RATE MANDATORY STOCK'!E52,'DETAIL SALES'!$AB$10:$AB$7501,"Full",'DETAIL SALES'!$C$10:$C$7501,"7")</f>
        <v>0</v>
      </c>
      <c r="W52" s="318">
        <f>COUNTIFS('DETAIL SALES'!$Q$10:$Q$7501,'FILL RATE MANDATORY STOCK'!E52,'DETAIL SALES'!$AB$10:$AB$7501,"No",'DETAIL SALES'!$C$10:$C$7501,"7")</f>
        <v>0</v>
      </c>
      <c r="X52" s="155">
        <f>COUNTIFS('DETAIL SALES'!$Q$10:$Q$7501,'FILL RATE MANDATORY STOCK'!E52,'DETAIL SALES'!$AB$10:$AB$7501,"Full",'DETAIL SALES'!$C$10:$C$7501,"8")</f>
        <v>0</v>
      </c>
      <c r="Y52" s="155">
        <f>COUNTIFS('DETAIL SALES'!$Q$10:$Q$7501,'FILL RATE MANDATORY STOCK'!E52,'DETAIL SALES'!$AB$10:$AB$7501,"No",'DETAIL SALES'!$C$10:$C$7501,"8")</f>
        <v>0</v>
      </c>
      <c r="Z52" s="155">
        <f>COUNTIFS('DETAIL SALES'!$Q$10:$Q$7501,'FILL RATE MANDATORY STOCK'!E52,'DETAIL SALES'!$AB$10:$AB$7501,"Full",'DETAIL SALES'!$C$10:$C$7501,"9")</f>
        <v>0</v>
      </c>
      <c r="AA52" s="155">
        <f>COUNTIFS('DETAIL SALES'!$Q$10:$Q$7501,'FILL RATE MANDATORY STOCK'!E52,'DETAIL SALES'!$AB$10:$AB$7501,"No",'DETAIL SALES'!$C$10:$C$7501,"9")</f>
        <v>0</v>
      </c>
      <c r="AB52" s="155">
        <f>COUNTIFS('DETAIL SALES'!$Q$10:$Q$7501,'FILL RATE MANDATORY STOCK'!E52,'DETAIL SALES'!$AB$10:$AB$7501,"Full",'DETAIL SALES'!$C$10:$C$7501,"10")</f>
        <v>0</v>
      </c>
      <c r="AC52" s="155">
        <f>COUNTIFS('DETAIL SALES'!$Q$10:$Q$7501,'FILL RATE MANDATORY STOCK'!E52,'DETAIL SALES'!$AB$10:$AB$7501,"No",'DETAIL SALES'!$C$10:$C$7501,"10")</f>
        <v>0</v>
      </c>
      <c r="AD52" s="155">
        <f>COUNTIFS('DETAIL SALES'!$Q$10:$Q$7501,'FILL RATE MANDATORY STOCK'!E52,'DETAIL SALES'!$AB$10:$AB$7501,"Full",'DETAIL SALES'!$C$10:$C$7501,"11")</f>
        <v>0</v>
      </c>
      <c r="AE52" s="155">
        <f>COUNTIFS('DETAIL SALES'!$Q$10:$Q$7501,'FILL RATE MANDATORY STOCK'!E52,'DETAIL SALES'!$AB$10:$AB$7501,"No",'DETAIL SALES'!$C$10:$C$7501,"11")</f>
        <v>0</v>
      </c>
      <c r="AF52" s="155">
        <f>COUNTIFS('DETAIL SALES'!$Q$10:$Q$7501,'FILL RATE MANDATORY STOCK'!E52,'DETAIL SALES'!$AB$10:$AB$7501,"Full",'DETAIL SALES'!$C$10:$C$7501,"12")</f>
        <v>0</v>
      </c>
      <c r="AG52" s="155">
        <f>COUNTIFS('DETAIL SALES'!$Q$10:$Q$7501,'FILL RATE MANDATORY STOCK'!E52,'DETAIL SALES'!$AB$10:$AB$7501,"No",'DETAIL SALES'!$C$10:$C$7501,"12")</f>
        <v>0</v>
      </c>
      <c r="AH52" s="155">
        <f>COUNTIFS('DETAIL SALES'!$Q$10:$Q$7501,'FILL RATE MANDATORY STOCK'!E52,'DETAIL SALES'!$AB$10:$AB$7501,"Full",'DETAIL SALES'!$C$10:$C$7501,"13")</f>
        <v>0</v>
      </c>
      <c r="AI52" s="155">
        <f>COUNTIFS('DETAIL SALES'!$Q$10:$Q$7501,'FILL RATE MANDATORY STOCK'!E52,'DETAIL SALES'!$AB$10:$AB$7501,"No",'DETAIL SALES'!$C$10:$C$7501,"13")</f>
        <v>0</v>
      </c>
      <c r="AJ52" s="318">
        <f>COUNTIFS('DETAIL SALES'!$Q$10:$Q$7501,'FILL RATE MANDATORY STOCK'!E52,'DETAIL SALES'!$AB$10:$AB$7501,"Full",'DETAIL SALES'!$C$10:$C$7501,"14")</f>
        <v>0</v>
      </c>
      <c r="AK52" s="318">
        <f>COUNTIFS('DETAIL SALES'!$Q$10:$Q$7501,'FILL RATE MANDATORY STOCK'!E52,'DETAIL SALES'!$AB$10:$AB$7501,"No",'DETAIL SALES'!$C$10:$C$7501,"14")</f>
        <v>0</v>
      </c>
      <c r="AL52" s="155">
        <f>COUNTIFS('DETAIL SALES'!$Q$10:$Q$7501,'FILL RATE MANDATORY STOCK'!E52,'DETAIL SALES'!$AB$10:$AB$7501,"Full",'DETAIL SALES'!$C$10:$C$7501,"15")</f>
        <v>0</v>
      </c>
      <c r="AM52" s="155">
        <f>COUNTIFS('DETAIL SALES'!$Q$10:$Q$7501,'FILL RATE MANDATORY STOCK'!E52,'DETAIL SALES'!$AB$10:$AB$7501,"No",'DETAIL SALES'!$C$10:$C$7501,"15")</f>
        <v>0</v>
      </c>
      <c r="AN52" s="155">
        <f>COUNTIFS('DETAIL SALES'!$Q$10:$Q$7501,'FILL RATE MANDATORY STOCK'!E52,'DETAIL SALES'!$AB$10:$AB$7501,"Full",'DETAIL SALES'!$C$10:$C$7501,"16")</f>
        <v>0</v>
      </c>
      <c r="AO52" s="155">
        <f>COUNTIFS('DETAIL SALES'!$Q$10:$Q$7501,'FILL RATE MANDATORY STOCK'!E52,'DETAIL SALES'!$AB$10:$AB$7501,"No",'DETAIL SALES'!$C$10:$C$7501,"16")</f>
        <v>0</v>
      </c>
      <c r="AP52" s="155">
        <f>COUNTIFS('DETAIL SALES'!$Q$10:$Q$7501,'FILL RATE MANDATORY STOCK'!E52,'DETAIL SALES'!$AB$10:$AB$7501,"Full",'DETAIL SALES'!$C$10:$C$7501,"17")</f>
        <v>0</v>
      </c>
      <c r="AQ52" s="155">
        <f>COUNTIFS('DETAIL SALES'!$Q$10:$Q$7501,'FILL RATE MANDATORY STOCK'!E52,'DETAIL SALES'!$AB$10:$AB$7501,"No",'DETAIL SALES'!$C$10:$C$7501,"17")</f>
        <v>0</v>
      </c>
      <c r="AR52" s="155">
        <f>COUNTIFS('DETAIL SALES'!$Q$10:$Q$7501,'FILL RATE MANDATORY STOCK'!E52,'DETAIL SALES'!$AB$10:$AB$7501,"Full",'DETAIL SALES'!$C$10:$C$7501,"18")</f>
        <v>0</v>
      </c>
      <c r="AS52" s="155">
        <f>COUNTIFS('DETAIL SALES'!$Q$10:$Q$7501,'FILL RATE MANDATORY STOCK'!E52,'DETAIL SALES'!$AB$10:$AB$7501,"No",'DETAIL SALES'!$C$10:$C$7501,"18")</f>
        <v>0</v>
      </c>
      <c r="AT52" s="155">
        <f>COUNTIFS('DETAIL SALES'!$Q$10:$Q$7501,'FILL RATE MANDATORY STOCK'!E52,'DETAIL SALES'!$AB$10:$AB$7501,"Full",'DETAIL SALES'!$C$10:$C$7501,"19")</f>
        <v>0</v>
      </c>
      <c r="AU52" s="155">
        <f>COUNTIFS('DETAIL SALES'!$Q$10:$Q$7501,'FILL RATE MANDATORY STOCK'!E52,'DETAIL SALES'!$AB$10:$AB$7501,"No",'DETAIL SALES'!$C$10:$C$7501,"19")</f>
        <v>0</v>
      </c>
      <c r="AV52" s="155">
        <f>COUNTIFS('DETAIL SALES'!$Q$10:$Q$7501,'FILL RATE MANDATORY STOCK'!E52,'DETAIL SALES'!$AB$10:$AB$7501,"Full",'DETAIL SALES'!$C$10:$C$7501,"20")</f>
        <v>0</v>
      </c>
      <c r="AW52" s="155">
        <f>COUNTIFS('DETAIL SALES'!$Q$10:$Q$7501,'FILL RATE MANDATORY STOCK'!E52,'DETAIL SALES'!$AB$10:$AB$7501,"No",'DETAIL SALES'!$C$10:$C$7501,"20")</f>
        <v>0</v>
      </c>
      <c r="AX52" s="318">
        <f>COUNTIFS('DETAIL SALES'!$Q$10:$Q$7501,'FILL RATE MANDATORY STOCK'!E52,'DETAIL SALES'!$AB$10:$AB$7501,"Full",'DETAIL SALES'!$C$10:$C$7501,"21")</f>
        <v>0</v>
      </c>
      <c r="AY52" s="318">
        <f>COUNTIFS('DETAIL SALES'!$Q$10:$Q$7501,'FILL RATE MANDATORY STOCK'!E52,'DETAIL SALES'!$AB$10:$AB$7501,"No",'DETAIL SALES'!$C$10:$C$7501,"21")</f>
        <v>0</v>
      </c>
      <c r="AZ52" s="155">
        <f>COUNTIFS('DETAIL SALES'!$Q$10:$Q$7501,'FILL RATE MANDATORY STOCK'!E52,'DETAIL SALES'!$AB$10:$AB$7501,"Full",'DETAIL SALES'!$C$10:$C$7501,"22")</f>
        <v>0</v>
      </c>
      <c r="BA52" s="155">
        <f>COUNTIFS('DETAIL SALES'!$Q$10:$Q$7501,'FILL RATE MANDATORY STOCK'!E52,'DETAIL SALES'!$AB$10:$AB$7501,"No",'DETAIL SALES'!$C$10:$C$7501,"22")</f>
        <v>0</v>
      </c>
      <c r="BB52" s="155">
        <f>COUNTIFS('DETAIL SALES'!$Q$10:$Q$7501,'FILL RATE MANDATORY STOCK'!E52,'DETAIL SALES'!$AB$10:$AB$7501,"Full",'DETAIL SALES'!$C$10:$C$7501,"23")</f>
        <v>0</v>
      </c>
      <c r="BC52" s="155">
        <f>COUNTIFS('DETAIL SALES'!$Q$10:$Q$7501,'FILL RATE MANDATORY STOCK'!E52,'DETAIL SALES'!$AB$10:$AB$7501,"No",'DETAIL SALES'!$C$10:$C$7501,"23")</f>
        <v>0</v>
      </c>
      <c r="BD52" s="155">
        <f>COUNTIFS('DETAIL SALES'!$Q$10:$Q$7501,'FILL RATE MANDATORY STOCK'!E52,'DETAIL SALES'!$AB$10:$AB$7501,"Full",'DETAIL SALES'!$C$10:$C$7501,"24")</f>
        <v>0</v>
      </c>
      <c r="BE52" s="155">
        <f>COUNTIFS('DETAIL SALES'!$Q$10:$Q$7501,'FILL RATE MANDATORY STOCK'!E52,'DETAIL SALES'!$AB$10:$AB$7501,"No",'DETAIL SALES'!$C$10:$C$7501,"24")</f>
        <v>0</v>
      </c>
      <c r="BF52" s="155">
        <f>COUNTIFS('DETAIL SALES'!$Q$10:$Q$7501,'FILL RATE MANDATORY STOCK'!E52,'DETAIL SALES'!$AB$10:$AB$7501,"Full",'DETAIL SALES'!$C$10:$C$7501,"25")</f>
        <v>0</v>
      </c>
      <c r="BG52" s="155">
        <f>COUNTIFS('DETAIL SALES'!$Q$10:$Q$7501,'FILL RATE MANDATORY STOCK'!E52,'DETAIL SALES'!$AB$10:$AB$7501,"No",'DETAIL SALES'!$C$10:$C$7501,"25")</f>
        <v>0</v>
      </c>
      <c r="BH52" s="155">
        <f>COUNTIFS('DETAIL SALES'!$Q$10:$Q$7501,'FILL RATE MANDATORY STOCK'!E52,'DETAIL SALES'!$AB$10:$AB$7501,"Full",'DETAIL SALES'!$C$10:$C$7501,"26")</f>
        <v>0</v>
      </c>
      <c r="BI52" s="155">
        <f>COUNTIFS('DETAIL SALES'!$Q$10:$Q$7501,'FILL RATE MANDATORY STOCK'!E52,'DETAIL SALES'!$AB$10:$AB$7501,"No",'DETAIL SALES'!$C$10:$C$7501,"26")</f>
        <v>0</v>
      </c>
      <c r="BJ52" s="155">
        <f>COUNTIFS('DETAIL SALES'!$Q$10:$Q$7501,'FILL RATE MANDATORY STOCK'!E52,'DETAIL SALES'!$AB$10:$AB$7501,"Full",'DETAIL SALES'!$C$10:$C$7501,"27")</f>
        <v>0</v>
      </c>
      <c r="BK52" s="155">
        <f>COUNTIFS('DETAIL SALES'!$Q$10:$Q$7501,'FILL RATE MANDATORY STOCK'!E52,'DETAIL SALES'!$AB$10:$AB$7501,"No",'DETAIL SALES'!$C$10:$C$7501,"27")</f>
        <v>0</v>
      </c>
      <c r="BL52" s="318">
        <f>COUNTIFS('DETAIL SALES'!$Q$10:$Q$7501,'FILL RATE MANDATORY STOCK'!E52,'DETAIL SALES'!$AB$10:$AB$7501,"Full",'DETAIL SALES'!$C$10:$C$7501,"28")</f>
        <v>0</v>
      </c>
      <c r="BM52" s="318">
        <f>COUNTIFS('DETAIL SALES'!$Q$10:$Q$7501,'FILL RATE MANDATORY STOCK'!E52,'DETAIL SALES'!$AB$10:$AB$7501,"No",'DETAIL SALES'!$C$10:$C$7501,"28")</f>
        <v>0</v>
      </c>
      <c r="BN52" s="155">
        <f>COUNTIFS('DETAIL SALES'!$Q$10:$Q$7501,'FILL RATE MANDATORY STOCK'!E52,'DETAIL SALES'!$AB$10:$AB$7501,"Full",'DETAIL SALES'!$C$10:$C$7501,"29")</f>
        <v>0</v>
      </c>
      <c r="BO52" s="155">
        <f>COUNTIFS('DETAIL SALES'!$Q$10:$Q$7501,'FILL RATE MANDATORY STOCK'!E52,'DETAIL SALES'!$AB$10:$AB$7501,"No",'DETAIL SALES'!$C$10:$C$7501,"29")</f>
        <v>0</v>
      </c>
      <c r="BP52" s="155">
        <f>COUNTIFS('DETAIL SALES'!$Q$10:$Q$7501,'FILL RATE MANDATORY STOCK'!E52,'DETAIL SALES'!$AB$10:$AB$7501,"Full",'DETAIL SALES'!$C$10:$C$7501,"30")</f>
        <v>0</v>
      </c>
      <c r="BQ52" s="155">
        <f>COUNTIFS('DETAIL SALES'!$Q$10:$Q$7501,'FILL RATE MANDATORY STOCK'!E52,'DETAIL SALES'!$AB$10:$AB$7501,"No",'DETAIL SALES'!$C$10:$C$7501,"30")</f>
        <v>0</v>
      </c>
      <c r="BR52" s="155">
        <f>COUNTIFS('DETAIL SALES'!$Q$10:$Q$7501,'FILL RATE MANDATORY STOCK'!\,'DETAIL SALES'!$AB$10:$AB$7501,"Full",'DETAIL SALES'!$C$10:$C$7501,"31")</f>
        <v>0</v>
      </c>
      <c r="BS52" s="158">
        <f>COUNTIFS('DETAIL SALES'!$Q$10:$Q$7501,'FILL RATE MANDATORY STOCK'!E52,'DETAIL SALES'!$AB$10:$AB$7501,"No",'DETAIL SALES'!$C$10:$C$7501,"31")</f>
        <v>0</v>
      </c>
      <c r="BT52" s="273">
        <f t="shared" si="4"/>
        <v>0</v>
      </c>
      <c r="BU52" s="161">
        <f t="shared" si="5"/>
        <v>0</v>
      </c>
      <c r="BV52" s="161">
        <f t="shared" si="6"/>
        <v>0</v>
      </c>
      <c r="BW52" s="274" t="e">
        <f t="shared" si="7"/>
        <v>#DIV/0!</v>
      </c>
    </row>
    <row r="53" spans="1:75">
      <c r="A53" s="784"/>
      <c r="B53" s="104" t="s">
        <v>326</v>
      </c>
      <c r="C53" s="99"/>
      <c r="D53" s="103" t="s">
        <v>890</v>
      </c>
      <c r="E53" s="148"/>
      <c r="F53" s="222"/>
      <c r="G53" s="226"/>
      <c r="H53" s="159"/>
      <c r="I53" s="159">
        <v>0</v>
      </c>
      <c r="J53" s="319">
        <f>COUNTIFS('DETAIL SALES'!$Q$10:$Q$7501,'FILL RATE MANDATORY STOCK'!E53,'DETAIL SALES'!$AB$10:$AB$7501,"Full",'DETAIL SALES'!$C$10:$C$7501,"1")</f>
        <v>0</v>
      </c>
      <c r="K53" s="320">
        <f>COUNTIFS('DETAIL SALES'!$Q$10:$Q$7501,'FILL RATE MANDATORY STOCK'!E53,'DETAIL SALES'!$AB$10:$AB$7501,"No",'DETAIL SALES'!$C$10:$C$7501,"1")</f>
        <v>0</v>
      </c>
      <c r="L53" s="167">
        <f>COUNTIFS('DETAIL SALES'!$Q$10:$Q$7501,'FILL RATE MANDATORY STOCK'!E53,'DETAIL SALES'!$AB$10:$AB$7501,"Full",'DETAIL SALES'!$C$10:$C$7501,"2")</f>
        <v>0</v>
      </c>
      <c r="M53" s="167">
        <f>COUNTIFS('DETAIL SALES'!$Q$10:$Q$7501,'FILL RATE MANDATORY STOCK'!E53,'DETAIL SALES'!$AB$10:$AB$7501,"No",'DETAIL SALES'!$C$10:$C$7501,"2")</f>
        <v>0</v>
      </c>
      <c r="N53" s="167">
        <f>COUNTIFS('DETAIL SALES'!$Q$10:$Q$7501,'FILL RATE MANDATORY STOCK'!E53,'DETAIL SALES'!$AB$10:$AB$7501,"Full",'DETAIL SALES'!$C$10:$C$7501,"3")</f>
        <v>0</v>
      </c>
      <c r="O53" s="167">
        <f>COUNTIFS('DETAIL SALES'!$Q$10:$Q$7501,'FILL RATE MANDATORY STOCK'!E53,'DETAIL SALES'!$AB$10:$AB$7501,"No",'DETAIL SALES'!$C$10:$C$7501,"3")</f>
        <v>0</v>
      </c>
      <c r="P53" s="167">
        <f>COUNTIFS('DETAIL SALES'!$Q$10:$Q$7501,'FILL RATE MANDATORY STOCK'!E53,'DETAIL SALES'!$AB$10:$AB$7501,"Full",'DETAIL SALES'!$C$10:$C$7501,"4")</f>
        <v>0</v>
      </c>
      <c r="Q53" s="167">
        <f>COUNTIFS('DETAIL SALES'!$Q$10:$Q$7501,'FILL RATE MANDATORY STOCK'!E53,'DETAIL SALES'!$AB$10:$AB$7501,"No",'DETAIL SALES'!$C$10:$C$7501,"4")</f>
        <v>0</v>
      </c>
      <c r="R53" s="167">
        <f>COUNTIFS('DETAIL SALES'!$Q$10:$Q$7501,'FILL RATE MANDATORY STOCK'!E53,'DETAIL SALES'!$AB$10:$AB$7501,"Full",'DETAIL SALES'!$C$10:$C$7501,"5")</f>
        <v>0</v>
      </c>
      <c r="S53" s="167">
        <f>COUNTIFS('DETAIL SALES'!$Q$10:$Q$7501,'FILL RATE MANDATORY STOCK'!E53,'DETAIL SALES'!$AB$10:$AB$7501,"No",'DETAIL SALES'!$C$10:$C$7501,"5")</f>
        <v>0</v>
      </c>
      <c r="T53" s="167">
        <f>COUNTIFS('DETAIL SALES'!$Q$10:$Q$7501,'FILL RATE MANDATORY STOCK'!E53,'DETAIL SALES'!$AB$10:$AB$7501,"Full",'DETAIL SALES'!$C$10:$C$7501,"6")</f>
        <v>0</v>
      </c>
      <c r="U53" s="167">
        <f>COUNTIFS('DETAIL SALES'!$Q$10:$Q$7501,'FILL RATE MANDATORY STOCK'!E53,'DETAIL SALES'!$AB$10:$AB$7501,"No",'DETAIL SALES'!$C$10:$C$7501,"6")</f>
        <v>0</v>
      </c>
      <c r="V53" s="320">
        <f>COUNTIFS('DETAIL SALES'!$Q$10:$Q$7501,'FILL RATE MANDATORY STOCK'!E53,'DETAIL SALES'!$AB$10:$AB$7501,"Full",'DETAIL SALES'!$C$10:$C$7501,"7")</f>
        <v>0</v>
      </c>
      <c r="W53" s="320">
        <f>COUNTIFS('DETAIL SALES'!$Q$10:$Q$7501,'FILL RATE MANDATORY STOCK'!E53,'DETAIL SALES'!$AB$10:$AB$7501,"No",'DETAIL SALES'!$C$10:$C$7501,"7")</f>
        <v>0</v>
      </c>
      <c r="X53" s="167">
        <f>COUNTIFS('DETAIL SALES'!$Q$10:$Q$7501,'FILL RATE MANDATORY STOCK'!E53,'DETAIL SALES'!$AB$10:$AB$7501,"Full",'DETAIL SALES'!$C$10:$C$7501,"8")</f>
        <v>0</v>
      </c>
      <c r="Y53" s="167">
        <f>COUNTIFS('DETAIL SALES'!$Q$10:$Q$7501,'FILL RATE MANDATORY STOCK'!E53,'DETAIL SALES'!$AB$10:$AB$7501,"No",'DETAIL SALES'!$C$10:$C$7501,"8")</f>
        <v>0</v>
      </c>
      <c r="Z53" s="167">
        <f>COUNTIFS('DETAIL SALES'!$Q$10:$Q$7501,'FILL RATE MANDATORY STOCK'!E53,'DETAIL SALES'!$AB$10:$AB$7501,"Full",'DETAIL SALES'!$C$10:$C$7501,"9")</f>
        <v>0</v>
      </c>
      <c r="AA53" s="167">
        <f>COUNTIFS('DETAIL SALES'!$Q$10:$Q$7501,'FILL RATE MANDATORY STOCK'!E53,'DETAIL SALES'!$AB$10:$AB$7501,"No",'DETAIL SALES'!$C$10:$C$7501,"9")</f>
        <v>0</v>
      </c>
      <c r="AB53" s="167">
        <f>COUNTIFS('DETAIL SALES'!$Q$10:$Q$7501,'FILL RATE MANDATORY STOCK'!E53,'DETAIL SALES'!$AB$10:$AB$7501,"Full",'DETAIL SALES'!$C$10:$C$7501,"10")</f>
        <v>0</v>
      </c>
      <c r="AC53" s="167">
        <f>COUNTIFS('DETAIL SALES'!$Q$10:$Q$7501,'FILL RATE MANDATORY STOCK'!E53,'DETAIL SALES'!$AB$10:$AB$7501,"No",'DETAIL SALES'!$C$10:$C$7501,"10")</f>
        <v>0</v>
      </c>
      <c r="AD53" s="167">
        <f>COUNTIFS('DETAIL SALES'!$Q$10:$Q$7501,'FILL RATE MANDATORY STOCK'!E53,'DETAIL SALES'!$AB$10:$AB$7501,"Full",'DETAIL SALES'!$C$10:$C$7501,"11")</f>
        <v>0</v>
      </c>
      <c r="AE53" s="167">
        <f>COUNTIFS('DETAIL SALES'!$Q$10:$Q$7501,'FILL RATE MANDATORY STOCK'!E53,'DETAIL SALES'!$AB$10:$AB$7501,"No",'DETAIL SALES'!$C$10:$C$7501,"11")</f>
        <v>0</v>
      </c>
      <c r="AF53" s="167">
        <f>COUNTIFS('DETAIL SALES'!$Q$10:$Q$7501,'FILL RATE MANDATORY STOCK'!E53,'DETAIL SALES'!$AB$10:$AB$7501,"Full",'DETAIL SALES'!$C$10:$C$7501,"12")</f>
        <v>0</v>
      </c>
      <c r="AG53" s="167">
        <f>COUNTIFS('DETAIL SALES'!$Q$10:$Q$7501,'FILL RATE MANDATORY STOCK'!E53,'DETAIL SALES'!$AB$10:$AB$7501,"No",'DETAIL SALES'!$C$10:$C$7501,"12")</f>
        <v>0</v>
      </c>
      <c r="AH53" s="167">
        <f>COUNTIFS('DETAIL SALES'!$Q$10:$Q$7501,'FILL RATE MANDATORY STOCK'!E53,'DETAIL SALES'!$AB$10:$AB$7501,"Full",'DETAIL SALES'!$C$10:$C$7501,"13")</f>
        <v>0</v>
      </c>
      <c r="AI53" s="167">
        <f>COUNTIFS('DETAIL SALES'!$Q$10:$Q$7501,'FILL RATE MANDATORY STOCK'!E53,'DETAIL SALES'!$AB$10:$AB$7501,"No",'DETAIL SALES'!$C$10:$C$7501,"13")</f>
        <v>0</v>
      </c>
      <c r="AJ53" s="320">
        <f>COUNTIFS('DETAIL SALES'!$Q$10:$Q$7501,'FILL RATE MANDATORY STOCK'!E53,'DETAIL SALES'!$AB$10:$AB$7501,"Full",'DETAIL SALES'!$C$10:$C$7501,"14")</f>
        <v>0</v>
      </c>
      <c r="AK53" s="320">
        <f>COUNTIFS('DETAIL SALES'!$Q$10:$Q$7501,'FILL RATE MANDATORY STOCK'!E53,'DETAIL SALES'!$AB$10:$AB$7501,"No",'DETAIL SALES'!$C$10:$C$7501,"14")</f>
        <v>0</v>
      </c>
      <c r="AL53" s="167">
        <f>COUNTIFS('DETAIL SALES'!$Q$10:$Q$7501,'FILL RATE MANDATORY STOCK'!E53,'DETAIL SALES'!$AB$10:$AB$7501,"Full",'DETAIL SALES'!$C$10:$C$7501,"15")</f>
        <v>0</v>
      </c>
      <c r="AM53" s="167">
        <f>COUNTIFS('DETAIL SALES'!$Q$10:$Q$7501,'FILL RATE MANDATORY STOCK'!E53,'DETAIL SALES'!$AB$10:$AB$7501,"No",'DETAIL SALES'!$C$10:$C$7501,"15")</f>
        <v>0</v>
      </c>
      <c r="AN53" s="167">
        <f>COUNTIFS('DETAIL SALES'!$Q$10:$Q$7501,'FILL RATE MANDATORY STOCK'!E53,'DETAIL SALES'!$AB$10:$AB$7501,"Full",'DETAIL SALES'!$C$10:$C$7501,"16")</f>
        <v>0</v>
      </c>
      <c r="AO53" s="167">
        <f>COUNTIFS('DETAIL SALES'!$Q$10:$Q$7501,'FILL RATE MANDATORY STOCK'!E53,'DETAIL SALES'!$AB$10:$AB$7501,"No",'DETAIL SALES'!$C$10:$C$7501,"16")</f>
        <v>0</v>
      </c>
      <c r="AP53" s="167">
        <f>COUNTIFS('DETAIL SALES'!$Q$10:$Q$7501,'FILL RATE MANDATORY STOCK'!E53,'DETAIL SALES'!$AB$10:$AB$7501,"Full",'DETAIL SALES'!$C$10:$C$7501,"17")</f>
        <v>0</v>
      </c>
      <c r="AQ53" s="167">
        <f>COUNTIFS('DETAIL SALES'!$Q$10:$Q$7501,'FILL RATE MANDATORY STOCK'!E53,'DETAIL SALES'!$AB$10:$AB$7501,"No",'DETAIL SALES'!$C$10:$C$7501,"17")</f>
        <v>0</v>
      </c>
      <c r="AR53" s="167">
        <f>COUNTIFS('DETAIL SALES'!$Q$10:$Q$7501,'FILL RATE MANDATORY STOCK'!E53,'DETAIL SALES'!$AB$10:$AB$7501,"Full",'DETAIL SALES'!$C$10:$C$7501,"18")</f>
        <v>0</v>
      </c>
      <c r="AS53" s="167">
        <f>COUNTIFS('DETAIL SALES'!$Q$10:$Q$7501,'FILL RATE MANDATORY STOCK'!E53,'DETAIL SALES'!$AB$10:$AB$7501,"No",'DETAIL SALES'!$C$10:$C$7501,"18")</f>
        <v>0</v>
      </c>
      <c r="AT53" s="167">
        <f>COUNTIFS('DETAIL SALES'!$Q$10:$Q$7501,'FILL RATE MANDATORY STOCK'!E53,'DETAIL SALES'!$AB$10:$AB$7501,"Full",'DETAIL SALES'!$C$10:$C$7501,"19")</f>
        <v>0</v>
      </c>
      <c r="AU53" s="167">
        <f>COUNTIFS('DETAIL SALES'!$Q$10:$Q$7501,'FILL RATE MANDATORY STOCK'!E53,'DETAIL SALES'!$AB$10:$AB$7501,"No",'DETAIL SALES'!$C$10:$C$7501,"19")</f>
        <v>0</v>
      </c>
      <c r="AV53" s="167">
        <f>COUNTIFS('DETAIL SALES'!$Q$10:$Q$7501,'FILL RATE MANDATORY STOCK'!E53,'DETAIL SALES'!$AB$10:$AB$7501,"Full",'DETAIL SALES'!$C$10:$C$7501,"20")</f>
        <v>0</v>
      </c>
      <c r="AW53" s="167">
        <f>COUNTIFS('DETAIL SALES'!$Q$10:$Q$7501,'FILL RATE MANDATORY STOCK'!E53,'DETAIL SALES'!$AB$10:$AB$7501,"No",'DETAIL SALES'!$C$10:$C$7501,"20")</f>
        <v>0</v>
      </c>
      <c r="AX53" s="320">
        <f>COUNTIFS('DETAIL SALES'!$Q$10:$Q$7501,'FILL RATE MANDATORY STOCK'!E53,'DETAIL SALES'!$AB$10:$AB$7501,"Full",'DETAIL SALES'!$C$10:$C$7501,"21")</f>
        <v>0</v>
      </c>
      <c r="AY53" s="320">
        <f>COUNTIFS('DETAIL SALES'!$Q$10:$Q$7501,'FILL RATE MANDATORY STOCK'!E53,'DETAIL SALES'!$AB$10:$AB$7501,"No",'DETAIL SALES'!$C$10:$C$7501,"21")</f>
        <v>0</v>
      </c>
      <c r="AZ53" s="167">
        <f>COUNTIFS('DETAIL SALES'!$Q$10:$Q$7501,'FILL RATE MANDATORY STOCK'!E53,'DETAIL SALES'!$AB$10:$AB$7501,"Full",'DETAIL SALES'!$C$10:$C$7501,"22")</f>
        <v>0</v>
      </c>
      <c r="BA53" s="167">
        <f>COUNTIFS('DETAIL SALES'!$Q$10:$Q$7501,'FILL RATE MANDATORY STOCK'!E53,'DETAIL SALES'!$AB$10:$AB$7501,"No",'DETAIL SALES'!$C$10:$C$7501,"22")</f>
        <v>0</v>
      </c>
      <c r="BB53" s="167">
        <f>COUNTIFS('DETAIL SALES'!$Q$10:$Q$7501,'FILL RATE MANDATORY STOCK'!E53,'DETAIL SALES'!$AB$10:$AB$7501,"Full",'DETAIL SALES'!$C$10:$C$7501,"23")</f>
        <v>0</v>
      </c>
      <c r="BC53" s="167">
        <f>COUNTIFS('DETAIL SALES'!$Q$10:$Q$7501,'FILL RATE MANDATORY STOCK'!E53,'DETAIL SALES'!$AB$10:$AB$7501,"No",'DETAIL SALES'!$C$10:$C$7501,"23")</f>
        <v>0</v>
      </c>
      <c r="BD53" s="167">
        <f>COUNTIFS('DETAIL SALES'!$Q$10:$Q$7501,'FILL RATE MANDATORY STOCK'!E53,'DETAIL SALES'!$AB$10:$AB$7501,"Full",'DETAIL SALES'!$C$10:$C$7501,"24")</f>
        <v>0</v>
      </c>
      <c r="BE53" s="167">
        <f>COUNTIFS('DETAIL SALES'!$Q$10:$Q$7501,'FILL RATE MANDATORY STOCK'!E53,'DETAIL SALES'!$AB$10:$AB$7501,"No",'DETAIL SALES'!$C$10:$C$7501,"24")</f>
        <v>0</v>
      </c>
      <c r="BF53" s="167">
        <f>COUNTIFS('DETAIL SALES'!$Q$10:$Q$7501,'FILL RATE MANDATORY STOCK'!E53,'DETAIL SALES'!$AB$10:$AB$7501,"Full",'DETAIL SALES'!$C$10:$C$7501,"25")</f>
        <v>0</v>
      </c>
      <c r="BG53" s="167">
        <f>COUNTIFS('DETAIL SALES'!$Q$10:$Q$7501,'FILL RATE MANDATORY STOCK'!E53,'DETAIL SALES'!$AB$10:$AB$7501,"No",'DETAIL SALES'!$C$10:$C$7501,"25")</f>
        <v>0</v>
      </c>
      <c r="BH53" s="167">
        <f>COUNTIFS('DETAIL SALES'!$Q$10:$Q$7501,'FILL RATE MANDATORY STOCK'!E53,'DETAIL SALES'!$AB$10:$AB$7501,"Full",'DETAIL SALES'!$C$10:$C$7501,"26")</f>
        <v>0</v>
      </c>
      <c r="BI53" s="167">
        <f>COUNTIFS('DETAIL SALES'!$Q$10:$Q$7501,'FILL RATE MANDATORY STOCK'!E53,'DETAIL SALES'!$AB$10:$AB$7501,"No",'DETAIL SALES'!$C$10:$C$7501,"26")</f>
        <v>0</v>
      </c>
      <c r="BJ53" s="167">
        <f>COUNTIFS('DETAIL SALES'!$Q$10:$Q$7501,'FILL RATE MANDATORY STOCK'!E53,'DETAIL SALES'!$AB$10:$AB$7501,"Full",'DETAIL SALES'!$C$10:$C$7501,"27")</f>
        <v>0</v>
      </c>
      <c r="BK53" s="167">
        <f>COUNTIFS('DETAIL SALES'!$Q$10:$Q$7501,'FILL RATE MANDATORY STOCK'!E53,'DETAIL SALES'!$AB$10:$AB$7501,"No",'DETAIL SALES'!$C$10:$C$7501,"27")</f>
        <v>0</v>
      </c>
      <c r="BL53" s="320">
        <f>COUNTIFS('DETAIL SALES'!$Q$10:$Q$7501,'FILL RATE MANDATORY STOCK'!E53,'DETAIL SALES'!$AB$10:$AB$7501,"Full",'DETAIL SALES'!$C$10:$C$7501,"28")</f>
        <v>0</v>
      </c>
      <c r="BM53" s="320">
        <f>COUNTIFS('DETAIL SALES'!$Q$10:$Q$7501,'FILL RATE MANDATORY STOCK'!E53,'DETAIL SALES'!$AB$10:$AB$7501,"No",'DETAIL SALES'!$C$10:$C$7501,"28")</f>
        <v>0</v>
      </c>
      <c r="BN53" s="167">
        <f>COUNTIFS('DETAIL SALES'!$Q$10:$Q$7501,'FILL RATE MANDATORY STOCK'!E53,'DETAIL SALES'!$AB$10:$AB$7501,"Full",'DETAIL SALES'!$C$10:$C$7501,"29")</f>
        <v>0</v>
      </c>
      <c r="BO53" s="167">
        <f>COUNTIFS('DETAIL SALES'!$Q$10:$Q$7501,'FILL RATE MANDATORY STOCK'!E53,'DETAIL SALES'!$AB$10:$AB$7501,"No",'DETAIL SALES'!$C$10:$C$7501,"29")</f>
        <v>0</v>
      </c>
      <c r="BP53" s="167">
        <f>COUNTIFS('DETAIL SALES'!$Q$10:$Q$7501,'FILL RATE MANDATORY STOCK'!E53,'DETAIL SALES'!$AB$10:$AB$7501,"Full",'DETAIL SALES'!$C$10:$C$7501,"30")</f>
        <v>0</v>
      </c>
      <c r="BQ53" s="167">
        <f>COUNTIFS('DETAIL SALES'!$Q$10:$Q$7501,'FILL RATE MANDATORY STOCK'!E53,'DETAIL SALES'!$AB$10:$AB$7501,"No",'DETAIL SALES'!$C$10:$C$7501,"30")</f>
        <v>0</v>
      </c>
      <c r="BR53" s="167">
        <f>COUNTIFS('DETAIL SALES'!$Q$10:$Q$7501,'FILL RATE MANDATORY STOCK'!\,'DETAIL SALES'!$AB$10:$AB$7501,"Full",'DETAIL SALES'!$C$10:$C$7501,"31")</f>
        <v>0</v>
      </c>
      <c r="BS53" s="159">
        <f>COUNTIFS('DETAIL SALES'!$Q$10:$Q$7501,'FILL RATE MANDATORY STOCK'!E53,'DETAIL SALES'!$AB$10:$AB$7501,"No",'DETAIL SALES'!$C$10:$C$7501,"31")</f>
        <v>0</v>
      </c>
      <c r="BT53" s="251">
        <f t="shared" si="4"/>
        <v>0</v>
      </c>
      <c r="BU53" s="168">
        <f t="shared" si="5"/>
        <v>0</v>
      </c>
      <c r="BV53" s="168">
        <f t="shared" si="6"/>
        <v>0</v>
      </c>
      <c r="BW53" s="266" t="e">
        <f t="shared" si="7"/>
        <v>#DIV/0!</v>
      </c>
    </row>
    <row r="54" spans="1:75">
      <c r="A54" s="784"/>
      <c r="B54" s="100">
        <f>MAX(B31:B53)+1</f>
        <v>43</v>
      </c>
      <c r="C54" s="100" t="s">
        <v>327</v>
      </c>
      <c r="D54" s="103" t="s">
        <v>890</v>
      </c>
      <c r="E54" s="149"/>
      <c r="F54" s="169"/>
      <c r="G54" s="224">
        <v>120000</v>
      </c>
      <c r="H54" s="153">
        <v>2</v>
      </c>
      <c r="I54" s="153">
        <v>0</v>
      </c>
      <c r="J54" s="315">
        <f>COUNTIFS('DETAIL SALES'!$Q$10:$Q$7501,'FILL RATE MANDATORY STOCK'!E54,'DETAIL SALES'!$AB$10:$AB$7501,"Full",'DETAIL SALES'!$C$10:$C$7501,"1")</f>
        <v>0</v>
      </c>
      <c r="K54" s="316">
        <f>COUNTIFS('DETAIL SALES'!$Q$10:$Q$7501,'FILL RATE MANDATORY STOCK'!E54,'DETAIL SALES'!$AB$10:$AB$7501,"No",'DETAIL SALES'!$C$10:$C$7501,"1")</f>
        <v>0</v>
      </c>
      <c r="L54" s="149">
        <f>COUNTIFS('DETAIL SALES'!$Q$10:$Q$7501,'FILL RATE MANDATORY STOCK'!E54,'DETAIL SALES'!$AB$10:$AB$7501,"Full",'DETAIL SALES'!$C$10:$C$7501,"2")</f>
        <v>0</v>
      </c>
      <c r="M54" s="149">
        <f>COUNTIFS('DETAIL SALES'!$Q$10:$Q$7501,'FILL RATE MANDATORY STOCK'!E54,'DETAIL SALES'!$AB$10:$AB$7501,"No",'DETAIL SALES'!$C$10:$C$7501,"2")</f>
        <v>0</v>
      </c>
      <c r="N54" s="149">
        <f>COUNTIFS('DETAIL SALES'!$Q$10:$Q$7501,'FILL RATE MANDATORY STOCK'!E54,'DETAIL SALES'!$AB$10:$AB$7501,"Full",'DETAIL SALES'!$C$10:$C$7501,"3")</f>
        <v>0</v>
      </c>
      <c r="O54" s="149">
        <f>COUNTIFS('DETAIL SALES'!$Q$10:$Q$7501,'FILL RATE MANDATORY STOCK'!E54,'DETAIL SALES'!$AB$10:$AB$7501,"No",'DETAIL SALES'!$C$10:$C$7501,"3")</f>
        <v>0</v>
      </c>
      <c r="P54" s="149">
        <f>COUNTIFS('DETAIL SALES'!$Q$10:$Q$7501,'FILL RATE MANDATORY STOCK'!E54,'DETAIL SALES'!$AB$10:$AB$7501,"Full",'DETAIL SALES'!$C$10:$C$7501,"4")</f>
        <v>0</v>
      </c>
      <c r="Q54" s="149">
        <f>COUNTIFS('DETAIL SALES'!$Q$10:$Q$7501,'FILL RATE MANDATORY STOCK'!E54,'DETAIL SALES'!$AB$10:$AB$7501,"No",'DETAIL SALES'!$C$10:$C$7501,"4")</f>
        <v>0</v>
      </c>
      <c r="R54" s="149">
        <f>COUNTIFS('DETAIL SALES'!$Q$10:$Q$7501,'FILL RATE MANDATORY STOCK'!E54,'DETAIL SALES'!$AB$10:$AB$7501,"Full",'DETAIL SALES'!$C$10:$C$7501,"5")</f>
        <v>0</v>
      </c>
      <c r="S54" s="149">
        <f>COUNTIFS('DETAIL SALES'!$Q$10:$Q$7501,'FILL RATE MANDATORY STOCK'!E54,'DETAIL SALES'!$AB$10:$AB$7501,"No",'DETAIL SALES'!$C$10:$C$7501,"5")</f>
        <v>0</v>
      </c>
      <c r="T54" s="149">
        <f>COUNTIFS('DETAIL SALES'!$Q$10:$Q$7501,'FILL RATE MANDATORY STOCK'!E54,'DETAIL SALES'!$AB$10:$AB$7501,"Full",'DETAIL SALES'!$C$10:$C$7501,"6")</f>
        <v>0</v>
      </c>
      <c r="U54" s="149">
        <f>COUNTIFS('DETAIL SALES'!$Q$10:$Q$7501,'FILL RATE MANDATORY STOCK'!E54,'DETAIL SALES'!$AB$10:$AB$7501,"No",'DETAIL SALES'!$C$10:$C$7501,"6")</f>
        <v>0</v>
      </c>
      <c r="V54" s="316">
        <f>COUNTIFS('DETAIL SALES'!$Q$10:$Q$7501,'FILL RATE MANDATORY STOCK'!E54,'DETAIL SALES'!$AB$10:$AB$7501,"Full",'DETAIL SALES'!$C$10:$C$7501,"7")</f>
        <v>0</v>
      </c>
      <c r="W54" s="316">
        <f>COUNTIFS('DETAIL SALES'!$Q$10:$Q$7501,'FILL RATE MANDATORY STOCK'!E54,'DETAIL SALES'!$AB$10:$AB$7501,"No",'DETAIL SALES'!$C$10:$C$7501,"7")</f>
        <v>0</v>
      </c>
      <c r="X54" s="149">
        <f>COUNTIFS('DETAIL SALES'!$Q$10:$Q$7501,'FILL RATE MANDATORY STOCK'!E54,'DETAIL SALES'!$AB$10:$AB$7501,"Full",'DETAIL SALES'!$C$10:$C$7501,"8")</f>
        <v>0</v>
      </c>
      <c r="Y54" s="149">
        <f>COUNTIFS('DETAIL SALES'!$Q$10:$Q$7501,'FILL RATE MANDATORY STOCK'!E54,'DETAIL SALES'!$AB$10:$AB$7501,"No",'DETAIL SALES'!$C$10:$C$7501,"8")</f>
        <v>0</v>
      </c>
      <c r="Z54" s="149">
        <f>COUNTIFS('DETAIL SALES'!$Q$10:$Q$7501,'FILL RATE MANDATORY STOCK'!E54,'DETAIL SALES'!$AB$10:$AB$7501,"Full",'DETAIL SALES'!$C$10:$C$7501,"9")</f>
        <v>0</v>
      </c>
      <c r="AA54" s="149">
        <f>COUNTIFS('DETAIL SALES'!$Q$10:$Q$7501,'FILL RATE MANDATORY STOCK'!E54,'DETAIL SALES'!$AB$10:$AB$7501,"No",'DETAIL SALES'!$C$10:$C$7501,"9")</f>
        <v>0</v>
      </c>
      <c r="AB54" s="149">
        <f>COUNTIFS('DETAIL SALES'!$Q$10:$Q$7501,'FILL RATE MANDATORY STOCK'!E54,'DETAIL SALES'!$AB$10:$AB$7501,"Full",'DETAIL SALES'!$C$10:$C$7501,"10")</f>
        <v>0</v>
      </c>
      <c r="AC54" s="149">
        <f>COUNTIFS('DETAIL SALES'!$Q$10:$Q$7501,'FILL RATE MANDATORY STOCK'!E54,'DETAIL SALES'!$AB$10:$AB$7501,"No",'DETAIL SALES'!$C$10:$C$7501,"10")</f>
        <v>0</v>
      </c>
      <c r="AD54" s="149">
        <f>COUNTIFS('DETAIL SALES'!$Q$10:$Q$7501,'FILL RATE MANDATORY STOCK'!E54,'DETAIL SALES'!$AB$10:$AB$7501,"Full",'DETAIL SALES'!$C$10:$C$7501,"11")</f>
        <v>0</v>
      </c>
      <c r="AE54" s="149">
        <f>COUNTIFS('DETAIL SALES'!$Q$10:$Q$7501,'FILL RATE MANDATORY STOCK'!E54,'DETAIL SALES'!$AB$10:$AB$7501,"No",'DETAIL SALES'!$C$10:$C$7501,"11")</f>
        <v>0</v>
      </c>
      <c r="AF54" s="149">
        <f>COUNTIFS('DETAIL SALES'!$Q$10:$Q$7501,'FILL RATE MANDATORY STOCK'!E54,'DETAIL SALES'!$AB$10:$AB$7501,"Full",'DETAIL SALES'!$C$10:$C$7501,"12")</f>
        <v>0</v>
      </c>
      <c r="AG54" s="149">
        <f>COUNTIFS('DETAIL SALES'!$Q$10:$Q$7501,'FILL RATE MANDATORY STOCK'!E54,'DETAIL SALES'!$AB$10:$AB$7501,"No",'DETAIL SALES'!$C$10:$C$7501,"12")</f>
        <v>0</v>
      </c>
      <c r="AH54" s="149">
        <f>COUNTIFS('DETAIL SALES'!$Q$10:$Q$7501,'FILL RATE MANDATORY STOCK'!E54,'DETAIL SALES'!$AB$10:$AB$7501,"Full",'DETAIL SALES'!$C$10:$C$7501,"13")</f>
        <v>0</v>
      </c>
      <c r="AI54" s="149">
        <f>COUNTIFS('DETAIL SALES'!$Q$10:$Q$7501,'FILL RATE MANDATORY STOCK'!E54,'DETAIL SALES'!$AB$10:$AB$7501,"No",'DETAIL SALES'!$C$10:$C$7501,"13")</f>
        <v>0</v>
      </c>
      <c r="AJ54" s="316">
        <f>COUNTIFS('DETAIL SALES'!$Q$10:$Q$7501,'FILL RATE MANDATORY STOCK'!E54,'DETAIL SALES'!$AB$10:$AB$7501,"Full",'DETAIL SALES'!$C$10:$C$7501,"14")</f>
        <v>0</v>
      </c>
      <c r="AK54" s="316">
        <f>COUNTIFS('DETAIL SALES'!$Q$10:$Q$7501,'FILL RATE MANDATORY STOCK'!E54,'DETAIL SALES'!$AB$10:$AB$7501,"No",'DETAIL SALES'!$C$10:$C$7501,"14")</f>
        <v>0</v>
      </c>
      <c r="AL54" s="149">
        <f>COUNTIFS('DETAIL SALES'!$Q$10:$Q$7501,'FILL RATE MANDATORY STOCK'!E54,'DETAIL SALES'!$AB$10:$AB$7501,"Full",'DETAIL SALES'!$C$10:$C$7501,"15")</f>
        <v>0</v>
      </c>
      <c r="AM54" s="149">
        <f>COUNTIFS('DETAIL SALES'!$Q$10:$Q$7501,'FILL RATE MANDATORY STOCK'!E54,'DETAIL SALES'!$AB$10:$AB$7501,"No",'DETAIL SALES'!$C$10:$C$7501,"15")</f>
        <v>0</v>
      </c>
      <c r="AN54" s="149">
        <f>COUNTIFS('DETAIL SALES'!$Q$10:$Q$7501,'FILL RATE MANDATORY STOCK'!E54,'DETAIL SALES'!$AB$10:$AB$7501,"Full",'DETAIL SALES'!$C$10:$C$7501,"16")</f>
        <v>0</v>
      </c>
      <c r="AO54" s="149">
        <f>COUNTIFS('DETAIL SALES'!$Q$10:$Q$7501,'FILL RATE MANDATORY STOCK'!E54,'DETAIL SALES'!$AB$10:$AB$7501,"No",'DETAIL SALES'!$C$10:$C$7501,"16")</f>
        <v>0</v>
      </c>
      <c r="AP54" s="149">
        <f>COUNTIFS('DETAIL SALES'!$Q$10:$Q$7501,'FILL RATE MANDATORY STOCK'!E54,'DETAIL SALES'!$AB$10:$AB$7501,"Full",'DETAIL SALES'!$C$10:$C$7501,"17")</f>
        <v>0</v>
      </c>
      <c r="AQ54" s="149">
        <f>COUNTIFS('DETAIL SALES'!$Q$10:$Q$7501,'FILL RATE MANDATORY STOCK'!E54,'DETAIL SALES'!$AB$10:$AB$7501,"No",'DETAIL SALES'!$C$10:$C$7501,"17")</f>
        <v>0</v>
      </c>
      <c r="AR54" s="149">
        <f>COUNTIFS('DETAIL SALES'!$Q$10:$Q$7501,'FILL RATE MANDATORY STOCK'!E54,'DETAIL SALES'!$AB$10:$AB$7501,"Full",'DETAIL SALES'!$C$10:$C$7501,"18")</f>
        <v>0</v>
      </c>
      <c r="AS54" s="149">
        <f>COUNTIFS('DETAIL SALES'!$Q$10:$Q$7501,'FILL RATE MANDATORY STOCK'!E54,'DETAIL SALES'!$AB$10:$AB$7501,"No",'DETAIL SALES'!$C$10:$C$7501,"18")</f>
        <v>0</v>
      </c>
      <c r="AT54" s="149">
        <f>COUNTIFS('DETAIL SALES'!$Q$10:$Q$7501,'FILL RATE MANDATORY STOCK'!E54,'DETAIL SALES'!$AB$10:$AB$7501,"Full",'DETAIL SALES'!$C$10:$C$7501,"19")</f>
        <v>0</v>
      </c>
      <c r="AU54" s="149">
        <f>COUNTIFS('DETAIL SALES'!$Q$10:$Q$7501,'FILL RATE MANDATORY STOCK'!E54,'DETAIL SALES'!$AB$10:$AB$7501,"No",'DETAIL SALES'!$C$10:$C$7501,"19")</f>
        <v>0</v>
      </c>
      <c r="AV54" s="149">
        <f>COUNTIFS('DETAIL SALES'!$Q$10:$Q$7501,'FILL RATE MANDATORY STOCK'!E54,'DETAIL SALES'!$AB$10:$AB$7501,"Full",'DETAIL SALES'!$C$10:$C$7501,"20")</f>
        <v>0</v>
      </c>
      <c r="AW54" s="149">
        <f>COUNTIFS('DETAIL SALES'!$Q$10:$Q$7501,'FILL RATE MANDATORY STOCK'!E54,'DETAIL SALES'!$AB$10:$AB$7501,"No",'DETAIL SALES'!$C$10:$C$7501,"20")</f>
        <v>0</v>
      </c>
      <c r="AX54" s="316">
        <f>COUNTIFS('DETAIL SALES'!$Q$10:$Q$7501,'FILL RATE MANDATORY STOCK'!E54,'DETAIL SALES'!$AB$10:$AB$7501,"Full",'DETAIL SALES'!$C$10:$C$7501,"21")</f>
        <v>0</v>
      </c>
      <c r="AY54" s="316">
        <f>COUNTIFS('DETAIL SALES'!$Q$10:$Q$7501,'FILL RATE MANDATORY STOCK'!E54,'DETAIL SALES'!$AB$10:$AB$7501,"No",'DETAIL SALES'!$C$10:$C$7501,"21")</f>
        <v>0</v>
      </c>
      <c r="AZ54" s="149">
        <f>COUNTIFS('DETAIL SALES'!$Q$10:$Q$7501,'FILL RATE MANDATORY STOCK'!E54,'DETAIL SALES'!$AB$10:$AB$7501,"Full",'DETAIL SALES'!$C$10:$C$7501,"22")</f>
        <v>0</v>
      </c>
      <c r="BA54" s="149">
        <f>COUNTIFS('DETAIL SALES'!$Q$10:$Q$7501,'FILL RATE MANDATORY STOCK'!E54,'DETAIL SALES'!$AB$10:$AB$7501,"No",'DETAIL SALES'!$C$10:$C$7501,"22")</f>
        <v>0</v>
      </c>
      <c r="BB54" s="149">
        <f>COUNTIFS('DETAIL SALES'!$Q$10:$Q$7501,'FILL RATE MANDATORY STOCK'!E54,'DETAIL SALES'!$AB$10:$AB$7501,"Full",'DETAIL SALES'!$C$10:$C$7501,"23")</f>
        <v>0</v>
      </c>
      <c r="BC54" s="149">
        <f>COUNTIFS('DETAIL SALES'!$Q$10:$Q$7501,'FILL RATE MANDATORY STOCK'!E54,'DETAIL SALES'!$AB$10:$AB$7501,"No",'DETAIL SALES'!$C$10:$C$7501,"23")</f>
        <v>0</v>
      </c>
      <c r="BD54" s="149">
        <f>COUNTIFS('DETAIL SALES'!$Q$10:$Q$7501,'FILL RATE MANDATORY STOCK'!E54,'DETAIL SALES'!$AB$10:$AB$7501,"Full",'DETAIL SALES'!$C$10:$C$7501,"24")</f>
        <v>0</v>
      </c>
      <c r="BE54" s="149">
        <f>COUNTIFS('DETAIL SALES'!$Q$10:$Q$7501,'FILL RATE MANDATORY STOCK'!E54,'DETAIL SALES'!$AB$10:$AB$7501,"No",'DETAIL SALES'!$C$10:$C$7501,"24")</f>
        <v>0</v>
      </c>
      <c r="BF54" s="149">
        <f>COUNTIFS('DETAIL SALES'!$Q$10:$Q$7501,'FILL RATE MANDATORY STOCK'!E54,'DETAIL SALES'!$AB$10:$AB$7501,"Full",'DETAIL SALES'!$C$10:$C$7501,"25")</f>
        <v>0</v>
      </c>
      <c r="BG54" s="149">
        <f>COUNTIFS('DETAIL SALES'!$Q$10:$Q$7501,'FILL RATE MANDATORY STOCK'!E54,'DETAIL SALES'!$AB$10:$AB$7501,"No",'DETAIL SALES'!$C$10:$C$7501,"25")</f>
        <v>0</v>
      </c>
      <c r="BH54" s="149">
        <f>COUNTIFS('DETAIL SALES'!$Q$10:$Q$7501,'FILL RATE MANDATORY STOCK'!E54,'DETAIL SALES'!$AB$10:$AB$7501,"Full",'DETAIL SALES'!$C$10:$C$7501,"26")</f>
        <v>0</v>
      </c>
      <c r="BI54" s="149">
        <f>COUNTIFS('DETAIL SALES'!$Q$10:$Q$7501,'FILL RATE MANDATORY STOCK'!E54,'DETAIL SALES'!$AB$10:$AB$7501,"No",'DETAIL SALES'!$C$10:$C$7501,"26")</f>
        <v>0</v>
      </c>
      <c r="BJ54" s="149">
        <f>COUNTIFS('DETAIL SALES'!$Q$10:$Q$7501,'FILL RATE MANDATORY STOCK'!E54,'DETAIL SALES'!$AB$10:$AB$7501,"Full",'DETAIL SALES'!$C$10:$C$7501,"27")</f>
        <v>0</v>
      </c>
      <c r="BK54" s="149">
        <f>COUNTIFS('DETAIL SALES'!$Q$10:$Q$7501,'FILL RATE MANDATORY STOCK'!E54,'DETAIL SALES'!$AB$10:$AB$7501,"No",'DETAIL SALES'!$C$10:$C$7501,"27")</f>
        <v>0</v>
      </c>
      <c r="BL54" s="316">
        <f>COUNTIFS('DETAIL SALES'!$Q$10:$Q$7501,'FILL RATE MANDATORY STOCK'!E54,'DETAIL SALES'!$AB$10:$AB$7501,"Full",'DETAIL SALES'!$C$10:$C$7501,"28")</f>
        <v>0</v>
      </c>
      <c r="BM54" s="316">
        <f>COUNTIFS('DETAIL SALES'!$Q$10:$Q$7501,'FILL RATE MANDATORY STOCK'!E54,'DETAIL SALES'!$AB$10:$AB$7501,"No",'DETAIL SALES'!$C$10:$C$7501,"28")</f>
        <v>0</v>
      </c>
      <c r="BN54" s="149">
        <f>COUNTIFS('DETAIL SALES'!$Q$10:$Q$7501,'FILL RATE MANDATORY STOCK'!E54,'DETAIL SALES'!$AB$10:$AB$7501,"Full",'DETAIL SALES'!$C$10:$C$7501,"29")</f>
        <v>0</v>
      </c>
      <c r="BO54" s="149">
        <f>COUNTIFS('DETAIL SALES'!$Q$10:$Q$7501,'FILL RATE MANDATORY STOCK'!E54,'DETAIL SALES'!$AB$10:$AB$7501,"No",'DETAIL SALES'!$C$10:$C$7501,"29")</f>
        <v>0</v>
      </c>
      <c r="BP54" s="149">
        <f>COUNTIFS('DETAIL SALES'!$Q$10:$Q$7501,'FILL RATE MANDATORY STOCK'!E54,'DETAIL SALES'!$AB$10:$AB$7501,"Full",'DETAIL SALES'!$C$10:$C$7501,"30")</f>
        <v>0</v>
      </c>
      <c r="BQ54" s="149">
        <f>COUNTIFS('DETAIL SALES'!$Q$10:$Q$7501,'FILL RATE MANDATORY STOCK'!E54,'DETAIL SALES'!$AB$10:$AB$7501,"No",'DETAIL SALES'!$C$10:$C$7501,"30")</f>
        <v>0</v>
      </c>
      <c r="BR54" s="149">
        <f>COUNTIFS('DETAIL SALES'!$Q$10:$Q$7501,'FILL RATE MANDATORY STOCK'!\,'DETAIL SALES'!$AB$10:$AB$7501,"Full",'DETAIL SALES'!$C$10:$C$7501,"31")</f>
        <v>0</v>
      </c>
      <c r="BS54" s="153">
        <f>COUNTIFS('DETAIL SALES'!$Q$10:$Q$7501,'FILL RATE MANDATORY STOCK'!E54,'DETAIL SALES'!$AB$10:$AB$7501,"No",'DETAIL SALES'!$C$10:$C$7501,"31")</f>
        <v>0</v>
      </c>
      <c r="BT54" s="271">
        <f t="shared" si="4"/>
        <v>0</v>
      </c>
      <c r="BU54" s="150">
        <f t="shared" si="5"/>
        <v>0</v>
      </c>
      <c r="BV54" s="150">
        <f t="shared" si="6"/>
        <v>0</v>
      </c>
      <c r="BW54" s="272" t="e">
        <f t="shared" si="7"/>
        <v>#DIV/0!</v>
      </c>
    </row>
    <row r="55" spans="1:75">
      <c r="A55" s="784"/>
      <c r="B55" s="100">
        <f>MAX(B31:B54)+1</f>
        <v>44</v>
      </c>
      <c r="C55" s="100" t="s">
        <v>327</v>
      </c>
      <c r="D55" s="103" t="s">
        <v>890</v>
      </c>
      <c r="E55" s="149"/>
      <c r="F55" s="169"/>
      <c r="G55" s="224">
        <v>120000</v>
      </c>
      <c r="H55" s="153">
        <v>1</v>
      </c>
      <c r="I55" s="153">
        <v>0</v>
      </c>
      <c r="J55" s="315">
        <f>COUNTIFS('DETAIL SALES'!$Q$10:$Q$7501,'FILL RATE MANDATORY STOCK'!E55,'DETAIL SALES'!$AB$10:$AB$7501,"Full",'DETAIL SALES'!$C$10:$C$7501,"1")</f>
        <v>0</v>
      </c>
      <c r="K55" s="316">
        <f>COUNTIFS('DETAIL SALES'!$Q$10:$Q$7501,'FILL RATE MANDATORY STOCK'!E55,'DETAIL SALES'!$AB$10:$AB$7501,"No",'DETAIL SALES'!$C$10:$C$7501,"1")</f>
        <v>0</v>
      </c>
      <c r="L55" s="149">
        <f>COUNTIFS('DETAIL SALES'!$Q$10:$Q$7501,'FILL RATE MANDATORY STOCK'!E55,'DETAIL SALES'!$AB$10:$AB$7501,"Full",'DETAIL SALES'!$C$10:$C$7501,"2")</f>
        <v>0</v>
      </c>
      <c r="M55" s="149">
        <f>COUNTIFS('DETAIL SALES'!$Q$10:$Q$7501,'FILL RATE MANDATORY STOCK'!E55,'DETAIL SALES'!$AB$10:$AB$7501,"No",'DETAIL SALES'!$C$10:$C$7501,"2")</f>
        <v>0</v>
      </c>
      <c r="N55" s="149">
        <f>COUNTIFS('DETAIL SALES'!$Q$10:$Q$7501,'FILL RATE MANDATORY STOCK'!E55,'DETAIL SALES'!$AB$10:$AB$7501,"Full",'DETAIL SALES'!$C$10:$C$7501,"3")</f>
        <v>0</v>
      </c>
      <c r="O55" s="149">
        <f>COUNTIFS('DETAIL SALES'!$Q$10:$Q$7501,'FILL RATE MANDATORY STOCK'!E55,'DETAIL SALES'!$AB$10:$AB$7501,"No",'DETAIL SALES'!$C$10:$C$7501,"3")</f>
        <v>0</v>
      </c>
      <c r="P55" s="149">
        <f>COUNTIFS('DETAIL SALES'!$Q$10:$Q$7501,'FILL RATE MANDATORY STOCK'!E55,'DETAIL SALES'!$AB$10:$AB$7501,"Full",'DETAIL SALES'!$C$10:$C$7501,"4")</f>
        <v>0</v>
      </c>
      <c r="Q55" s="149">
        <f>COUNTIFS('DETAIL SALES'!$Q$10:$Q$7501,'FILL RATE MANDATORY STOCK'!E55,'DETAIL SALES'!$AB$10:$AB$7501,"No",'DETAIL SALES'!$C$10:$C$7501,"4")</f>
        <v>0</v>
      </c>
      <c r="R55" s="149">
        <f>COUNTIFS('DETAIL SALES'!$Q$10:$Q$7501,'FILL RATE MANDATORY STOCK'!E55,'DETAIL SALES'!$AB$10:$AB$7501,"Full",'DETAIL SALES'!$C$10:$C$7501,"5")</f>
        <v>0</v>
      </c>
      <c r="S55" s="149">
        <f>COUNTIFS('DETAIL SALES'!$Q$10:$Q$7501,'FILL RATE MANDATORY STOCK'!E55,'DETAIL SALES'!$AB$10:$AB$7501,"No",'DETAIL SALES'!$C$10:$C$7501,"5")</f>
        <v>0</v>
      </c>
      <c r="T55" s="149">
        <f>COUNTIFS('DETAIL SALES'!$Q$10:$Q$7501,'FILL RATE MANDATORY STOCK'!E55,'DETAIL SALES'!$AB$10:$AB$7501,"Full",'DETAIL SALES'!$C$10:$C$7501,"6")</f>
        <v>0</v>
      </c>
      <c r="U55" s="149">
        <f>COUNTIFS('DETAIL SALES'!$Q$10:$Q$7501,'FILL RATE MANDATORY STOCK'!E55,'DETAIL SALES'!$AB$10:$AB$7501,"No",'DETAIL SALES'!$C$10:$C$7501,"6")</f>
        <v>0</v>
      </c>
      <c r="V55" s="316">
        <f>COUNTIFS('DETAIL SALES'!$Q$10:$Q$7501,'FILL RATE MANDATORY STOCK'!E55,'DETAIL SALES'!$AB$10:$AB$7501,"Full",'DETAIL SALES'!$C$10:$C$7501,"7")</f>
        <v>0</v>
      </c>
      <c r="W55" s="316">
        <f>COUNTIFS('DETAIL SALES'!$Q$10:$Q$7501,'FILL RATE MANDATORY STOCK'!E55,'DETAIL SALES'!$AB$10:$AB$7501,"No",'DETAIL SALES'!$C$10:$C$7501,"7")</f>
        <v>0</v>
      </c>
      <c r="X55" s="149">
        <f>COUNTIFS('DETAIL SALES'!$Q$10:$Q$7501,'FILL RATE MANDATORY STOCK'!E55,'DETAIL SALES'!$AB$10:$AB$7501,"Full",'DETAIL SALES'!$C$10:$C$7501,"8")</f>
        <v>0</v>
      </c>
      <c r="Y55" s="149">
        <f>COUNTIFS('DETAIL SALES'!$Q$10:$Q$7501,'FILL RATE MANDATORY STOCK'!E55,'DETAIL SALES'!$AB$10:$AB$7501,"No",'DETAIL SALES'!$C$10:$C$7501,"8")</f>
        <v>0</v>
      </c>
      <c r="Z55" s="149">
        <f>COUNTIFS('DETAIL SALES'!$Q$10:$Q$7501,'FILL RATE MANDATORY STOCK'!E55,'DETAIL SALES'!$AB$10:$AB$7501,"Full",'DETAIL SALES'!$C$10:$C$7501,"9")</f>
        <v>0</v>
      </c>
      <c r="AA55" s="149">
        <f>COUNTIFS('DETAIL SALES'!$Q$10:$Q$7501,'FILL RATE MANDATORY STOCK'!E55,'DETAIL SALES'!$AB$10:$AB$7501,"No",'DETAIL SALES'!$C$10:$C$7501,"9")</f>
        <v>0</v>
      </c>
      <c r="AB55" s="149">
        <f>COUNTIFS('DETAIL SALES'!$Q$10:$Q$7501,'FILL RATE MANDATORY STOCK'!E55,'DETAIL SALES'!$AB$10:$AB$7501,"Full",'DETAIL SALES'!$C$10:$C$7501,"10")</f>
        <v>0</v>
      </c>
      <c r="AC55" s="149">
        <f>COUNTIFS('DETAIL SALES'!$Q$10:$Q$7501,'FILL RATE MANDATORY STOCK'!E55,'DETAIL SALES'!$AB$10:$AB$7501,"No",'DETAIL SALES'!$C$10:$C$7501,"10")</f>
        <v>0</v>
      </c>
      <c r="AD55" s="149">
        <f>COUNTIFS('DETAIL SALES'!$Q$10:$Q$7501,'FILL RATE MANDATORY STOCK'!E55,'DETAIL SALES'!$AB$10:$AB$7501,"Full",'DETAIL SALES'!$C$10:$C$7501,"11")</f>
        <v>0</v>
      </c>
      <c r="AE55" s="149">
        <f>COUNTIFS('DETAIL SALES'!$Q$10:$Q$7501,'FILL RATE MANDATORY STOCK'!E55,'DETAIL SALES'!$AB$10:$AB$7501,"No",'DETAIL SALES'!$C$10:$C$7501,"11")</f>
        <v>0</v>
      </c>
      <c r="AF55" s="149">
        <f>COUNTIFS('DETAIL SALES'!$Q$10:$Q$7501,'FILL RATE MANDATORY STOCK'!E55,'DETAIL SALES'!$AB$10:$AB$7501,"Full",'DETAIL SALES'!$C$10:$C$7501,"12")</f>
        <v>0</v>
      </c>
      <c r="AG55" s="149">
        <f>COUNTIFS('DETAIL SALES'!$Q$10:$Q$7501,'FILL RATE MANDATORY STOCK'!E55,'DETAIL SALES'!$AB$10:$AB$7501,"No",'DETAIL SALES'!$C$10:$C$7501,"12")</f>
        <v>0</v>
      </c>
      <c r="AH55" s="149">
        <f>COUNTIFS('DETAIL SALES'!$Q$10:$Q$7501,'FILL RATE MANDATORY STOCK'!E55,'DETAIL SALES'!$AB$10:$AB$7501,"Full",'DETAIL SALES'!$C$10:$C$7501,"13")</f>
        <v>0</v>
      </c>
      <c r="AI55" s="149">
        <f>COUNTIFS('DETAIL SALES'!$Q$10:$Q$7501,'FILL RATE MANDATORY STOCK'!E55,'DETAIL SALES'!$AB$10:$AB$7501,"No",'DETAIL SALES'!$C$10:$C$7501,"13")</f>
        <v>0</v>
      </c>
      <c r="AJ55" s="316">
        <f>COUNTIFS('DETAIL SALES'!$Q$10:$Q$7501,'FILL RATE MANDATORY STOCK'!E55,'DETAIL SALES'!$AB$10:$AB$7501,"Full",'DETAIL SALES'!$C$10:$C$7501,"14")</f>
        <v>0</v>
      </c>
      <c r="AK55" s="316">
        <f>COUNTIFS('DETAIL SALES'!$Q$10:$Q$7501,'FILL RATE MANDATORY STOCK'!E55,'DETAIL SALES'!$AB$10:$AB$7501,"No",'DETAIL SALES'!$C$10:$C$7501,"14")</f>
        <v>0</v>
      </c>
      <c r="AL55" s="149">
        <f>COUNTIFS('DETAIL SALES'!$Q$10:$Q$7501,'FILL RATE MANDATORY STOCK'!E55,'DETAIL SALES'!$AB$10:$AB$7501,"Full",'DETAIL SALES'!$C$10:$C$7501,"15")</f>
        <v>0</v>
      </c>
      <c r="AM55" s="149">
        <f>COUNTIFS('DETAIL SALES'!$Q$10:$Q$7501,'FILL RATE MANDATORY STOCK'!E55,'DETAIL SALES'!$AB$10:$AB$7501,"No",'DETAIL SALES'!$C$10:$C$7501,"15")</f>
        <v>0</v>
      </c>
      <c r="AN55" s="149">
        <f>COUNTIFS('DETAIL SALES'!$Q$10:$Q$7501,'FILL RATE MANDATORY STOCK'!E55,'DETAIL SALES'!$AB$10:$AB$7501,"Full",'DETAIL SALES'!$C$10:$C$7501,"16")</f>
        <v>0</v>
      </c>
      <c r="AO55" s="149">
        <f>COUNTIFS('DETAIL SALES'!$Q$10:$Q$7501,'FILL RATE MANDATORY STOCK'!E55,'DETAIL SALES'!$AB$10:$AB$7501,"No",'DETAIL SALES'!$C$10:$C$7501,"16")</f>
        <v>0</v>
      </c>
      <c r="AP55" s="149">
        <f>COUNTIFS('DETAIL SALES'!$Q$10:$Q$7501,'FILL RATE MANDATORY STOCK'!E55,'DETAIL SALES'!$AB$10:$AB$7501,"Full",'DETAIL SALES'!$C$10:$C$7501,"17")</f>
        <v>0</v>
      </c>
      <c r="AQ55" s="149">
        <f>COUNTIFS('DETAIL SALES'!$Q$10:$Q$7501,'FILL RATE MANDATORY STOCK'!E55,'DETAIL SALES'!$AB$10:$AB$7501,"No",'DETAIL SALES'!$C$10:$C$7501,"17")</f>
        <v>0</v>
      </c>
      <c r="AR55" s="149">
        <f>COUNTIFS('DETAIL SALES'!$Q$10:$Q$7501,'FILL RATE MANDATORY STOCK'!E55,'DETAIL SALES'!$AB$10:$AB$7501,"Full",'DETAIL SALES'!$C$10:$C$7501,"18")</f>
        <v>0</v>
      </c>
      <c r="AS55" s="149">
        <f>COUNTIFS('DETAIL SALES'!$Q$10:$Q$7501,'FILL RATE MANDATORY STOCK'!E55,'DETAIL SALES'!$AB$10:$AB$7501,"No",'DETAIL SALES'!$C$10:$C$7501,"18")</f>
        <v>0</v>
      </c>
      <c r="AT55" s="149">
        <f>COUNTIFS('DETAIL SALES'!$Q$10:$Q$7501,'FILL RATE MANDATORY STOCK'!E55,'DETAIL SALES'!$AB$10:$AB$7501,"Full",'DETAIL SALES'!$C$10:$C$7501,"19")</f>
        <v>0</v>
      </c>
      <c r="AU55" s="149">
        <f>COUNTIFS('DETAIL SALES'!$Q$10:$Q$7501,'FILL RATE MANDATORY STOCK'!E55,'DETAIL SALES'!$AB$10:$AB$7501,"No",'DETAIL SALES'!$C$10:$C$7501,"19")</f>
        <v>0</v>
      </c>
      <c r="AV55" s="149">
        <f>COUNTIFS('DETAIL SALES'!$Q$10:$Q$7501,'FILL RATE MANDATORY STOCK'!E55,'DETAIL SALES'!$AB$10:$AB$7501,"Full",'DETAIL SALES'!$C$10:$C$7501,"20")</f>
        <v>0</v>
      </c>
      <c r="AW55" s="149">
        <f>COUNTIFS('DETAIL SALES'!$Q$10:$Q$7501,'FILL RATE MANDATORY STOCK'!E55,'DETAIL SALES'!$AB$10:$AB$7501,"No",'DETAIL SALES'!$C$10:$C$7501,"20")</f>
        <v>0</v>
      </c>
      <c r="AX55" s="316">
        <f>COUNTIFS('DETAIL SALES'!$Q$10:$Q$7501,'FILL RATE MANDATORY STOCK'!E55,'DETAIL SALES'!$AB$10:$AB$7501,"Full",'DETAIL SALES'!$C$10:$C$7501,"21")</f>
        <v>0</v>
      </c>
      <c r="AY55" s="316">
        <f>COUNTIFS('DETAIL SALES'!$Q$10:$Q$7501,'FILL RATE MANDATORY STOCK'!E55,'DETAIL SALES'!$AB$10:$AB$7501,"No",'DETAIL SALES'!$C$10:$C$7501,"21")</f>
        <v>0</v>
      </c>
      <c r="AZ55" s="149">
        <f>COUNTIFS('DETAIL SALES'!$Q$10:$Q$7501,'FILL RATE MANDATORY STOCK'!E55,'DETAIL SALES'!$AB$10:$AB$7501,"Full",'DETAIL SALES'!$C$10:$C$7501,"22")</f>
        <v>0</v>
      </c>
      <c r="BA55" s="149">
        <f>COUNTIFS('DETAIL SALES'!$Q$10:$Q$7501,'FILL RATE MANDATORY STOCK'!E55,'DETAIL SALES'!$AB$10:$AB$7501,"No",'DETAIL SALES'!$C$10:$C$7501,"22")</f>
        <v>0</v>
      </c>
      <c r="BB55" s="149">
        <f>COUNTIFS('DETAIL SALES'!$Q$10:$Q$7501,'FILL RATE MANDATORY STOCK'!E55,'DETAIL SALES'!$AB$10:$AB$7501,"Full",'DETAIL SALES'!$C$10:$C$7501,"23")</f>
        <v>0</v>
      </c>
      <c r="BC55" s="149">
        <f>COUNTIFS('DETAIL SALES'!$Q$10:$Q$7501,'FILL RATE MANDATORY STOCK'!E55,'DETAIL SALES'!$AB$10:$AB$7501,"No",'DETAIL SALES'!$C$10:$C$7501,"23")</f>
        <v>0</v>
      </c>
      <c r="BD55" s="149">
        <f>COUNTIFS('DETAIL SALES'!$Q$10:$Q$7501,'FILL RATE MANDATORY STOCK'!E55,'DETAIL SALES'!$AB$10:$AB$7501,"Full",'DETAIL SALES'!$C$10:$C$7501,"24")</f>
        <v>0</v>
      </c>
      <c r="BE55" s="149">
        <f>COUNTIFS('DETAIL SALES'!$Q$10:$Q$7501,'FILL RATE MANDATORY STOCK'!E55,'DETAIL SALES'!$AB$10:$AB$7501,"No",'DETAIL SALES'!$C$10:$C$7501,"24")</f>
        <v>0</v>
      </c>
      <c r="BF55" s="149">
        <f>COUNTIFS('DETAIL SALES'!$Q$10:$Q$7501,'FILL RATE MANDATORY STOCK'!E55,'DETAIL SALES'!$AB$10:$AB$7501,"Full",'DETAIL SALES'!$C$10:$C$7501,"25")</f>
        <v>0</v>
      </c>
      <c r="BG55" s="149">
        <f>COUNTIFS('DETAIL SALES'!$Q$10:$Q$7501,'FILL RATE MANDATORY STOCK'!E55,'DETAIL SALES'!$AB$10:$AB$7501,"No",'DETAIL SALES'!$C$10:$C$7501,"25")</f>
        <v>0</v>
      </c>
      <c r="BH55" s="149">
        <f>COUNTIFS('DETAIL SALES'!$Q$10:$Q$7501,'FILL RATE MANDATORY STOCK'!E55,'DETAIL SALES'!$AB$10:$AB$7501,"Full",'DETAIL SALES'!$C$10:$C$7501,"26")</f>
        <v>0</v>
      </c>
      <c r="BI55" s="149">
        <f>COUNTIFS('DETAIL SALES'!$Q$10:$Q$7501,'FILL RATE MANDATORY STOCK'!E55,'DETAIL SALES'!$AB$10:$AB$7501,"No",'DETAIL SALES'!$C$10:$C$7501,"26")</f>
        <v>0</v>
      </c>
      <c r="BJ55" s="149">
        <f>COUNTIFS('DETAIL SALES'!$Q$10:$Q$7501,'FILL RATE MANDATORY STOCK'!E55,'DETAIL SALES'!$AB$10:$AB$7501,"Full",'DETAIL SALES'!$C$10:$C$7501,"27")</f>
        <v>0</v>
      </c>
      <c r="BK55" s="149">
        <f>COUNTIFS('DETAIL SALES'!$Q$10:$Q$7501,'FILL RATE MANDATORY STOCK'!E55,'DETAIL SALES'!$AB$10:$AB$7501,"No",'DETAIL SALES'!$C$10:$C$7501,"27")</f>
        <v>0</v>
      </c>
      <c r="BL55" s="316">
        <f>COUNTIFS('DETAIL SALES'!$Q$10:$Q$7501,'FILL RATE MANDATORY STOCK'!E55,'DETAIL SALES'!$AB$10:$AB$7501,"Full",'DETAIL SALES'!$C$10:$C$7501,"28")</f>
        <v>0</v>
      </c>
      <c r="BM55" s="316">
        <f>COUNTIFS('DETAIL SALES'!$Q$10:$Q$7501,'FILL RATE MANDATORY STOCK'!E55,'DETAIL SALES'!$AB$10:$AB$7501,"No",'DETAIL SALES'!$C$10:$C$7501,"28")</f>
        <v>0</v>
      </c>
      <c r="BN55" s="149">
        <f>COUNTIFS('DETAIL SALES'!$Q$10:$Q$7501,'FILL RATE MANDATORY STOCK'!E55,'DETAIL SALES'!$AB$10:$AB$7501,"Full",'DETAIL SALES'!$C$10:$C$7501,"29")</f>
        <v>0</v>
      </c>
      <c r="BO55" s="149">
        <f>COUNTIFS('DETAIL SALES'!$Q$10:$Q$7501,'FILL RATE MANDATORY STOCK'!E55,'DETAIL SALES'!$AB$10:$AB$7501,"No",'DETAIL SALES'!$C$10:$C$7501,"29")</f>
        <v>0</v>
      </c>
      <c r="BP55" s="149">
        <f>COUNTIFS('DETAIL SALES'!$Q$10:$Q$7501,'FILL RATE MANDATORY STOCK'!E55,'DETAIL SALES'!$AB$10:$AB$7501,"Full",'DETAIL SALES'!$C$10:$C$7501,"30")</f>
        <v>0</v>
      </c>
      <c r="BQ55" s="149">
        <f>COUNTIFS('DETAIL SALES'!$Q$10:$Q$7501,'FILL RATE MANDATORY STOCK'!E55,'DETAIL SALES'!$AB$10:$AB$7501,"No",'DETAIL SALES'!$C$10:$C$7501,"30")</f>
        <v>0</v>
      </c>
      <c r="BR55" s="149">
        <f>COUNTIFS('DETAIL SALES'!$Q$10:$Q$7501,'FILL RATE MANDATORY STOCK'!\,'DETAIL SALES'!$AB$10:$AB$7501,"Full",'DETAIL SALES'!$C$10:$C$7501,"31")</f>
        <v>0</v>
      </c>
      <c r="BS55" s="153">
        <f>COUNTIFS('DETAIL SALES'!$Q$10:$Q$7501,'FILL RATE MANDATORY STOCK'!E55,'DETAIL SALES'!$AB$10:$AB$7501,"No",'DETAIL SALES'!$C$10:$C$7501,"31")</f>
        <v>0</v>
      </c>
      <c r="BT55" s="271">
        <f t="shared" si="4"/>
        <v>0</v>
      </c>
      <c r="BU55" s="150">
        <f t="shared" si="5"/>
        <v>0</v>
      </c>
      <c r="BV55" s="150">
        <f t="shared" si="6"/>
        <v>0</v>
      </c>
      <c r="BW55" s="272" t="e">
        <f t="shared" si="7"/>
        <v>#DIV/0!</v>
      </c>
    </row>
    <row r="56" spans="1:75" s="95" customFormat="1">
      <c r="A56" s="784"/>
      <c r="B56" s="103">
        <f>MAX(B32:B55)+1</f>
        <v>45</v>
      </c>
      <c r="C56" s="103" t="s">
        <v>327</v>
      </c>
      <c r="D56" s="103" t="s">
        <v>890</v>
      </c>
      <c r="E56" s="155"/>
      <c r="F56" s="228"/>
      <c r="G56" s="225">
        <v>120000</v>
      </c>
      <c r="H56" s="158">
        <v>1</v>
      </c>
      <c r="I56" s="158">
        <v>0.5</v>
      </c>
      <c r="J56" s="317">
        <f>COUNTIFS('DETAIL SALES'!$Q$10:$Q$7501,'FILL RATE MANDATORY STOCK'!E56,'DETAIL SALES'!$AB$10:$AB$7501,"Full",'DETAIL SALES'!$C$10:$C$7501,"1")</f>
        <v>0</v>
      </c>
      <c r="K56" s="318">
        <f>COUNTIFS('DETAIL SALES'!$Q$10:$Q$7501,'FILL RATE MANDATORY STOCK'!E56,'DETAIL SALES'!$AB$10:$AB$7501,"No",'DETAIL SALES'!$C$10:$C$7501,"1")</f>
        <v>0</v>
      </c>
      <c r="L56" s="155">
        <f>COUNTIFS('DETAIL SALES'!$Q$10:$Q$7501,'FILL RATE MANDATORY STOCK'!E56,'DETAIL SALES'!$AB$10:$AB$7501,"Full",'DETAIL SALES'!$C$10:$C$7501,"2")</f>
        <v>0</v>
      </c>
      <c r="M56" s="155">
        <f>COUNTIFS('DETAIL SALES'!$Q$10:$Q$7501,'FILL RATE MANDATORY STOCK'!E56,'DETAIL SALES'!$AB$10:$AB$7501,"No",'DETAIL SALES'!$C$10:$C$7501,"2")</f>
        <v>0</v>
      </c>
      <c r="N56" s="155">
        <f>COUNTIFS('DETAIL SALES'!$Q$10:$Q$7501,'FILL RATE MANDATORY STOCK'!E56,'DETAIL SALES'!$AB$10:$AB$7501,"Full",'DETAIL SALES'!$C$10:$C$7501,"3")</f>
        <v>0</v>
      </c>
      <c r="O56" s="155">
        <f>COUNTIFS('DETAIL SALES'!$Q$10:$Q$7501,'FILL RATE MANDATORY STOCK'!E56,'DETAIL SALES'!$AB$10:$AB$7501,"No",'DETAIL SALES'!$C$10:$C$7501,"3")</f>
        <v>0</v>
      </c>
      <c r="P56" s="155">
        <f>COUNTIFS('DETAIL SALES'!$Q$10:$Q$7501,'FILL RATE MANDATORY STOCK'!E56,'DETAIL SALES'!$AB$10:$AB$7501,"Full",'DETAIL SALES'!$C$10:$C$7501,"4")</f>
        <v>0</v>
      </c>
      <c r="Q56" s="155">
        <f>COUNTIFS('DETAIL SALES'!$Q$10:$Q$7501,'FILL RATE MANDATORY STOCK'!E56,'DETAIL SALES'!$AB$10:$AB$7501,"No",'DETAIL SALES'!$C$10:$C$7501,"4")</f>
        <v>0</v>
      </c>
      <c r="R56" s="155">
        <f>COUNTIFS('DETAIL SALES'!$Q$10:$Q$7501,'FILL RATE MANDATORY STOCK'!E56,'DETAIL SALES'!$AB$10:$AB$7501,"Full",'DETAIL SALES'!$C$10:$C$7501,"5")</f>
        <v>0</v>
      </c>
      <c r="S56" s="155">
        <f>COUNTIFS('DETAIL SALES'!$Q$10:$Q$7501,'FILL RATE MANDATORY STOCK'!E56,'DETAIL SALES'!$AB$10:$AB$7501,"No",'DETAIL SALES'!$C$10:$C$7501,"5")</f>
        <v>0</v>
      </c>
      <c r="T56" s="155">
        <f>COUNTIFS('DETAIL SALES'!$Q$10:$Q$7501,'FILL RATE MANDATORY STOCK'!E56,'DETAIL SALES'!$AB$10:$AB$7501,"Full",'DETAIL SALES'!$C$10:$C$7501,"6")</f>
        <v>0</v>
      </c>
      <c r="U56" s="155">
        <f>COUNTIFS('DETAIL SALES'!$Q$10:$Q$7501,'FILL RATE MANDATORY STOCK'!E56,'DETAIL SALES'!$AB$10:$AB$7501,"No",'DETAIL SALES'!$C$10:$C$7501,"6")</f>
        <v>0</v>
      </c>
      <c r="V56" s="318">
        <f>COUNTIFS('DETAIL SALES'!$Q$10:$Q$7501,'FILL RATE MANDATORY STOCK'!E56,'DETAIL SALES'!$AB$10:$AB$7501,"Full",'DETAIL SALES'!$C$10:$C$7501,"7")</f>
        <v>0</v>
      </c>
      <c r="W56" s="318">
        <f>COUNTIFS('DETAIL SALES'!$Q$10:$Q$7501,'FILL RATE MANDATORY STOCK'!E56,'DETAIL SALES'!$AB$10:$AB$7501,"No",'DETAIL SALES'!$C$10:$C$7501,"7")</f>
        <v>0</v>
      </c>
      <c r="X56" s="155">
        <f>COUNTIFS('DETAIL SALES'!$Q$10:$Q$7501,'FILL RATE MANDATORY STOCK'!E56,'DETAIL SALES'!$AB$10:$AB$7501,"Full",'DETAIL SALES'!$C$10:$C$7501,"8")</f>
        <v>0</v>
      </c>
      <c r="Y56" s="155">
        <f>COUNTIFS('DETAIL SALES'!$Q$10:$Q$7501,'FILL RATE MANDATORY STOCK'!E56,'DETAIL SALES'!$AB$10:$AB$7501,"No",'DETAIL SALES'!$C$10:$C$7501,"8")</f>
        <v>0</v>
      </c>
      <c r="Z56" s="155">
        <f>COUNTIFS('DETAIL SALES'!$Q$10:$Q$7501,'FILL RATE MANDATORY STOCK'!E56,'DETAIL SALES'!$AB$10:$AB$7501,"Full",'DETAIL SALES'!$C$10:$C$7501,"9")</f>
        <v>0</v>
      </c>
      <c r="AA56" s="155">
        <f>COUNTIFS('DETAIL SALES'!$Q$10:$Q$7501,'FILL RATE MANDATORY STOCK'!E56,'DETAIL SALES'!$AB$10:$AB$7501,"No",'DETAIL SALES'!$C$10:$C$7501,"9")</f>
        <v>0</v>
      </c>
      <c r="AB56" s="155">
        <f>COUNTIFS('DETAIL SALES'!$Q$10:$Q$7501,'FILL RATE MANDATORY STOCK'!E56,'DETAIL SALES'!$AB$10:$AB$7501,"Full",'DETAIL SALES'!$C$10:$C$7501,"10")</f>
        <v>0</v>
      </c>
      <c r="AC56" s="155">
        <f>COUNTIFS('DETAIL SALES'!$Q$10:$Q$7501,'FILL RATE MANDATORY STOCK'!E56,'DETAIL SALES'!$AB$10:$AB$7501,"No",'DETAIL SALES'!$C$10:$C$7501,"10")</f>
        <v>0</v>
      </c>
      <c r="AD56" s="155">
        <f>COUNTIFS('DETAIL SALES'!$Q$10:$Q$7501,'FILL RATE MANDATORY STOCK'!E56,'DETAIL SALES'!$AB$10:$AB$7501,"Full",'DETAIL SALES'!$C$10:$C$7501,"11")</f>
        <v>0</v>
      </c>
      <c r="AE56" s="155">
        <f>COUNTIFS('DETAIL SALES'!$Q$10:$Q$7501,'FILL RATE MANDATORY STOCK'!E56,'DETAIL SALES'!$AB$10:$AB$7501,"No",'DETAIL SALES'!$C$10:$C$7501,"11")</f>
        <v>0</v>
      </c>
      <c r="AF56" s="155">
        <f>COUNTIFS('DETAIL SALES'!$Q$10:$Q$7501,'FILL RATE MANDATORY STOCK'!E56,'DETAIL SALES'!$AB$10:$AB$7501,"Full",'DETAIL SALES'!$C$10:$C$7501,"12")</f>
        <v>0</v>
      </c>
      <c r="AG56" s="155">
        <f>COUNTIFS('DETAIL SALES'!$Q$10:$Q$7501,'FILL RATE MANDATORY STOCK'!E56,'DETAIL SALES'!$AB$10:$AB$7501,"No",'DETAIL SALES'!$C$10:$C$7501,"12")</f>
        <v>0</v>
      </c>
      <c r="AH56" s="155">
        <f>COUNTIFS('DETAIL SALES'!$Q$10:$Q$7501,'FILL RATE MANDATORY STOCK'!E56,'DETAIL SALES'!$AB$10:$AB$7501,"Full",'DETAIL SALES'!$C$10:$C$7501,"13")</f>
        <v>0</v>
      </c>
      <c r="AI56" s="155">
        <f>COUNTIFS('DETAIL SALES'!$Q$10:$Q$7501,'FILL RATE MANDATORY STOCK'!E56,'DETAIL SALES'!$AB$10:$AB$7501,"No",'DETAIL SALES'!$C$10:$C$7501,"13")</f>
        <v>0</v>
      </c>
      <c r="AJ56" s="318">
        <f>COUNTIFS('DETAIL SALES'!$Q$10:$Q$7501,'FILL RATE MANDATORY STOCK'!E56,'DETAIL SALES'!$AB$10:$AB$7501,"Full",'DETAIL SALES'!$C$10:$C$7501,"14")</f>
        <v>0</v>
      </c>
      <c r="AK56" s="318">
        <f>COUNTIFS('DETAIL SALES'!$Q$10:$Q$7501,'FILL RATE MANDATORY STOCK'!E56,'DETAIL SALES'!$AB$10:$AB$7501,"No",'DETAIL SALES'!$C$10:$C$7501,"14")</f>
        <v>0</v>
      </c>
      <c r="AL56" s="155">
        <f>COUNTIFS('DETAIL SALES'!$Q$10:$Q$7501,'FILL RATE MANDATORY STOCK'!E56,'DETAIL SALES'!$AB$10:$AB$7501,"Full",'DETAIL SALES'!$C$10:$C$7501,"15")</f>
        <v>0</v>
      </c>
      <c r="AM56" s="155">
        <f>COUNTIFS('DETAIL SALES'!$Q$10:$Q$7501,'FILL RATE MANDATORY STOCK'!E56,'DETAIL SALES'!$AB$10:$AB$7501,"No",'DETAIL SALES'!$C$10:$C$7501,"15")</f>
        <v>0</v>
      </c>
      <c r="AN56" s="155">
        <f>COUNTIFS('DETAIL SALES'!$Q$10:$Q$7501,'FILL RATE MANDATORY STOCK'!E56,'DETAIL SALES'!$AB$10:$AB$7501,"Full",'DETAIL SALES'!$C$10:$C$7501,"16")</f>
        <v>0</v>
      </c>
      <c r="AO56" s="155">
        <f>COUNTIFS('DETAIL SALES'!$Q$10:$Q$7501,'FILL RATE MANDATORY STOCK'!E56,'DETAIL SALES'!$AB$10:$AB$7501,"No",'DETAIL SALES'!$C$10:$C$7501,"16")</f>
        <v>0</v>
      </c>
      <c r="AP56" s="155">
        <f>COUNTIFS('DETAIL SALES'!$Q$10:$Q$7501,'FILL RATE MANDATORY STOCK'!E56,'DETAIL SALES'!$AB$10:$AB$7501,"Full",'DETAIL SALES'!$C$10:$C$7501,"17")</f>
        <v>0</v>
      </c>
      <c r="AQ56" s="155">
        <f>COUNTIFS('DETAIL SALES'!$Q$10:$Q$7501,'FILL RATE MANDATORY STOCK'!E56,'DETAIL SALES'!$AB$10:$AB$7501,"No",'DETAIL SALES'!$C$10:$C$7501,"17")</f>
        <v>0</v>
      </c>
      <c r="AR56" s="155">
        <f>COUNTIFS('DETAIL SALES'!$Q$10:$Q$7501,'FILL RATE MANDATORY STOCK'!E56,'DETAIL SALES'!$AB$10:$AB$7501,"Full",'DETAIL SALES'!$C$10:$C$7501,"18")</f>
        <v>0</v>
      </c>
      <c r="AS56" s="155">
        <f>COUNTIFS('DETAIL SALES'!$Q$10:$Q$7501,'FILL RATE MANDATORY STOCK'!E56,'DETAIL SALES'!$AB$10:$AB$7501,"No",'DETAIL SALES'!$C$10:$C$7501,"18")</f>
        <v>0</v>
      </c>
      <c r="AT56" s="155">
        <f>COUNTIFS('DETAIL SALES'!$Q$10:$Q$7501,'FILL RATE MANDATORY STOCK'!E56,'DETAIL SALES'!$AB$10:$AB$7501,"Full",'DETAIL SALES'!$C$10:$C$7501,"19")</f>
        <v>0</v>
      </c>
      <c r="AU56" s="155">
        <f>COUNTIFS('DETAIL SALES'!$Q$10:$Q$7501,'FILL RATE MANDATORY STOCK'!E56,'DETAIL SALES'!$AB$10:$AB$7501,"No",'DETAIL SALES'!$C$10:$C$7501,"19")</f>
        <v>0</v>
      </c>
      <c r="AV56" s="155">
        <f>COUNTIFS('DETAIL SALES'!$Q$10:$Q$7501,'FILL RATE MANDATORY STOCK'!E56,'DETAIL SALES'!$AB$10:$AB$7501,"Full",'DETAIL SALES'!$C$10:$C$7501,"20")</f>
        <v>0</v>
      </c>
      <c r="AW56" s="155">
        <f>COUNTIFS('DETAIL SALES'!$Q$10:$Q$7501,'FILL RATE MANDATORY STOCK'!E56,'DETAIL SALES'!$AB$10:$AB$7501,"No",'DETAIL SALES'!$C$10:$C$7501,"20")</f>
        <v>0</v>
      </c>
      <c r="AX56" s="318">
        <f>COUNTIFS('DETAIL SALES'!$Q$10:$Q$7501,'FILL RATE MANDATORY STOCK'!E56,'DETAIL SALES'!$AB$10:$AB$7501,"Full",'DETAIL SALES'!$C$10:$C$7501,"21")</f>
        <v>0</v>
      </c>
      <c r="AY56" s="318">
        <f>COUNTIFS('DETAIL SALES'!$Q$10:$Q$7501,'FILL RATE MANDATORY STOCK'!E56,'DETAIL SALES'!$AB$10:$AB$7501,"No",'DETAIL SALES'!$C$10:$C$7501,"21")</f>
        <v>0</v>
      </c>
      <c r="AZ56" s="155">
        <f>COUNTIFS('DETAIL SALES'!$Q$10:$Q$7501,'FILL RATE MANDATORY STOCK'!E56,'DETAIL SALES'!$AB$10:$AB$7501,"Full",'DETAIL SALES'!$C$10:$C$7501,"22")</f>
        <v>0</v>
      </c>
      <c r="BA56" s="155">
        <f>COUNTIFS('DETAIL SALES'!$Q$10:$Q$7501,'FILL RATE MANDATORY STOCK'!E56,'DETAIL SALES'!$AB$10:$AB$7501,"No",'DETAIL SALES'!$C$10:$C$7501,"22")</f>
        <v>0</v>
      </c>
      <c r="BB56" s="155">
        <f>COUNTIFS('DETAIL SALES'!$Q$10:$Q$7501,'FILL RATE MANDATORY STOCK'!E56,'DETAIL SALES'!$AB$10:$AB$7501,"Full",'DETAIL SALES'!$C$10:$C$7501,"23")</f>
        <v>0</v>
      </c>
      <c r="BC56" s="155">
        <f>COUNTIFS('DETAIL SALES'!$Q$10:$Q$7501,'FILL RATE MANDATORY STOCK'!E56,'DETAIL SALES'!$AB$10:$AB$7501,"No",'DETAIL SALES'!$C$10:$C$7501,"23")</f>
        <v>0</v>
      </c>
      <c r="BD56" s="155">
        <f>COUNTIFS('DETAIL SALES'!$Q$10:$Q$7501,'FILL RATE MANDATORY STOCK'!E56,'DETAIL SALES'!$AB$10:$AB$7501,"Full",'DETAIL SALES'!$C$10:$C$7501,"24")</f>
        <v>0</v>
      </c>
      <c r="BE56" s="155">
        <f>COUNTIFS('DETAIL SALES'!$Q$10:$Q$7501,'FILL RATE MANDATORY STOCK'!E56,'DETAIL SALES'!$AB$10:$AB$7501,"No",'DETAIL SALES'!$C$10:$C$7501,"24")</f>
        <v>0</v>
      </c>
      <c r="BF56" s="155">
        <f>COUNTIFS('DETAIL SALES'!$Q$10:$Q$7501,'FILL RATE MANDATORY STOCK'!E56,'DETAIL SALES'!$AB$10:$AB$7501,"Full",'DETAIL SALES'!$C$10:$C$7501,"25")</f>
        <v>0</v>
      </c>
      <c r="BG56" s="155">
        <f>COUNTIFS('DETAIL SALES'!$Q$10:$Q$7501,'FILL RATE MANDATORY STOCK'!E56,'DETAIL SALES'!$AB$10:$AB$7501,"No",'DETAIL SALES'!$C$10:$C$7501,"25")</f>
        <v>0</v>
      </c>
      <c r="BH56" s="155">
        <f>COUNTIFS('DETAIL SALES'!$Q$10:$Q$7501,'FILL RATE MANDATORY STOCK'!E56,'DETAIL SALES'!$AB$10:$AB$7501,"Full",'DETAIL SALES'!$C$10:$C$7501,"26")</f>
        <v>0</v>
      </c>
      <c r="BI56" s="155">
        <f>COUNTIFS('DETAIL SALES'!$Q$10:$Q$7501,'FILL RATE MANDATORY STOCK'!E56,'DETAIL SALES'!$AB$10:$AB$7501,"No",'DETAIL SALES'!$C$10:$C$7501,"26")</f>
        <v>0</v>
      </c>
      <c r="BJ56" s="155">
        <f>COUNTIFS('DETAIL SALES'!$Q$10:$Q$7501,'FILL RATE MANDATORY STOCK'!E56,'DETAIL SALES'!$AB$10:$AB$7501,"Full",'DETAIL SALES'!$C$10:$C$7501,"27")</f>
        <v>0</v>
      </c>
      <c r="BK56" s="155">
        <f>COUNTIFS('DETAIL SALES'!$Q$10:$Q$7501,'FILL RATE MANDATORY STOCK'!E56,'DETAIL SALES'!$AB$10:$AB$7501,"No",'DETAIL SALES'!$C$10:$C$7501,"27")</f>
        <v>0</v>
      </c>
      <c r="BL56" s="318">
        <f>COUNTIFS('DETAIL SALES'!$Q$10:$Q$7501,'FILL RATE MANDATORY STOCK'!E56,'DETAIL SALES'!$AB$10:$AB$7501,"Full",'DETAIL SALES'!$C$10:$C$7501,"28")</f>
        <v>0</v>
      </c>
      <c r="BM56" s="318">
        <f>COUNTIFS('DETAIL SALES'!$Q$10:$Q$7501,'FILL RATE MANDATORY STOCK'!E56,'DETAIL SALES'!$AB$10:$AB$7501,"No",'DETAIL SALES'!$C$10:$C$7501,"28")</f>
        <v>0</v>
      </c>
      <c r="BN56" s="155">
        <f>COUNTIFS('DETAIL SALES'!$Q$10:$Q$7501,'FILL RATE MANDATORY STOCK'!E56,'DETAIL SALES'!$AB$10:$AB$7501,"Full",'DETAIL SALES'!$C$10:$C$7501,"29")</f>
        <v>0</v>
      </c>
      <c r="BO56" s="155">
        <f>COUNTIFS('DETAIL SALES'!$Q$10:$Q$7501,'FILL RATE MANDATORY STOCK'!E56,'DETAIL SALES'!$AB$10:$AB$7501,"No",'DETAIL SALES'!$C$10:$C$7501,"29")</f>
        <v>0</v>
      </c>
      <c r="BP56" s="155">
        <f>COUNTIFS('DETAIL SALES'!$Q$10:$Q$7501,'FILL RATE MANDATORY STOCK'!E56,'DETAIL SALES'!$AB$10:$AB$7501,"Full",'DETAIL SALES'!$C$10:$C$7501,"30")</f>
        <v>0</v>
      </c>
      <c r="BQ56" s="155">
        <f>COUNTIFS('DETAIL SALES'!$Q$10:$Q$7501,'FILL RATE MANDATORY STOCK'!E56,'DETAIL SALES'!$AB$10:$AB$7501,"No",'DETAIL SALES'!$C$10:$C$7501,"30")</f>
        <v>0</v>
      </c>
      <c r="BR56" s="155">
        <f>COUNTIFS('DETAIL SALES'!$Q$10:$Q$7501,'FILL RATE MANDATORY STOCK'!\,'DETAIL SALES'!$AB$10:$AB$7501,"Full",'DETAIL SALES'!$C$10:$C$7501,"31")</f>
        <v>0</v>
      </c>
      <c r="BS56" s="158">
        <f>COUNTIFS('DETAIL SALES'!$Q$10:$Q$7501,'FILL RATE MANDATORY STOCK'!E56,'DETAIL SALES'!$AB$10:$AB$7501,"No",'DETAIL SALES'!$C$10:$C$7501,"31")</f>
        <v>0</v>
      </c>
      <c r="BT56" s="273">
        <f t="shared" si="4"/>
        <v>0</v>
      </c>
      <c r="BU56" s="161">
        <f t="shared" si="5"/>
        <v>0</v>
      </c>
      <c r="BV56" s="161">
        <f t="shared" si="6"/>
        <v>0</v>
      </c>
      <c r="BW56" s="274" t="e">
        <f t="shared" si="7"/>
        <v>#DIV/0!</v>
      </c>
    </row>
    <row r="57" spans="1:75">
      <c r="A57" s="784"/>
      <c r="B57" s="104" t="s">
        <v>330</v>
      </c>
      <c r="C57" s="99"/>
      <c r="D57" s="99"/>
      <c r="E57" s="148"/>
      <c r="F57" s="230"/>
      <c r="G57" s="226"/>
      <c r="H57" s="159"/>
      <c r="I57" s="159">
        <v>0</v>
      </c>
      <c r="J57" s="319">
        <f>COUNTIFS('DETAIL SALES'!$Q$10:$Q$7501,'FILL RATE MANDATORY STOCK'!E57,'DETAIL SALES'!$AB$10:$AB$7501,"Full",'DETAIL SALES'!$C$10:$C$7501,"1")</f>
        <v>0</v>
      </c>
      <c r="K57" s="320">
        <f>COUNTIFS('DETAIL SALES'!$Q$10:$Q$7501,'FILL RATE MANDATORY STOCK'!E57,'DETAIL SALES'!$AB$10:$AB$7501,"No",'DETAIL SALES'!$C$10:$C$7501,"1")</f>
        <v>0</v>
      </c>
      <c r="L57" s="167">
        <f>COUNTIFS('DETAIL SALES'!$Q$10:$Q$7501,'FILL RATE MANDATORY STOCK'!E57,'DETAIL SALES'!$AB$10:$AB$7501,"Full",'DETAIL SALES'!$C$10:$C$7501,"2")</f>
        <v>0</v>
      </c>
      <c r="M57" s="167">
        <f>COUNTIFS('DETAIL SALES'!$Q$10:$Q$7501,'FILL RATE MANDATORY STOCK'!E57,'DETAIL SALES'!$AB$10:$AB$7501,"No",'DETAIL SALES'!$C$10:$C$7501,"2")</f>
        <v>0</v>
      </c>
      <c r="N57" s="167">
        <f>COUNTIFS('DETAIL SALES'!$Q$10:$Q$7501,'FILL RATE MANDATORY STOCK'!E57,'DETAIL SALES'!$AB$10:$AB$7501,"Full",'DETAIL SALES'!$C$10:$C$7501,"3")</f>
        <v>0</v>
      </c>
      <c r="O57" s="167">
        <f>COUNTIFS('DETAIL SALES'!$Q$10:$Q$7501,'FILL RATE MANDATORY STOCK'!E57,'DETAIL SALES'!$AB$10:$AB$7501,"No",'DETAIL SALES'!$C$10:$C$7501,"3")</f>
        <v>0</v>
      </c>
      <c r="P57" s="167">
        <f>COUNTIFS('DETAIL SALES'!$Q$10:$Q$7501,'FILL RATE MANDATORY STOCK'!E57,'DETAIL SALES'!$AB$10:$AB$7501,"Full",'DETAIL SALES'!$C$10:$C$7501,"4")</f>
        <v>0</v>
      </c>
      <c r="Q57" s="167">
        <f>COUNTIFS('DETAIL SALES'!$Q$10:$Q$7501,'FILL RATE MANDATORY STOCK'!E57,'DETAIL SALES'!$AB$10:$AB$7501,"No",'DETAIL SALES'!$C$10:$C$7501,"4")</f>
        <v>0</v>
      </c>
      <c r="R57" s="167">
        <f>COUNTIFS('DETAIL SALES'!$Q$10:$Q$7501,'FILL RATE MANDATORY STOCK'!E57,'DETAIL SALES'!$AB$10:$AB$7501,"Full",'DETAIL SALES'!$C$10:$C$7501,"5")</f>
        <v>0</v>
      </c>
      <c r="S57" s="167">
        <f>COUNTIFS('DETAIL SALES'!$Q$10:$Q$7501,'FILL RATE MANDATORY STOCK'!E57,'DETAIL SALES'!$AB$10:$AB$7501,"No",'DETAIL SALES'!$C$10:$C$7501,"5")</f>
        <v>0</v>
      </c>
      <c r="T57" s="167">
        <f>COUNTIFS('DETAIL SALES'!$Q$10:$Q$7501,'FILL RATE MANDATORY STOCK'!E57,'DETAIL SALES'!$AB$10:$AB$7501,"Full",'DETAIL SALES'!$C$10:$C$7501,"6")</f>
        <v>0</v>
      </c>
      <c r="U57" s="167">
        <f>COUNTIFS('DETAIL SALES'!$Q$10:$Q$7501,'FILL RATE MANDATORY STOCK'!E57,'DETAIL SALES'!$AB$10:$AB$7501,"No",'DETAIL SALES'!$C$10:$C$7501,"6")</f>
        <v>0</v>
      </c>
      <c r="V57" s="320">
        <f>COUNTIFS('DETAIL SALES'!$Q$10:$Q$7501,'FILL RATE MANDATORY STOCK'!E57,'DETAIL SALES'!$AB$10:$AB$7501,"Full",'DETAIL SALES'!$C$10:$C$7501,"7")</f>
        <v>0</v>
      </c>
      <c r="W57" s="320">
        <f>COUNTIFS('DETAIL SALES'!$Q$10:$Q$7501,'FILL RATE MANDATORY STOCK'!E57,'DETAIL SALES'!$AB$10:$AB$7501,"No",'DETAIL SALES'!$C$10:$C$7501,"7")</f>
        <v>0</v>
      </c>
      <c r="X57" s="167">
        <f>COUNTIFS('DETAIL SALES'!$Q$10:$Q$7501,'FILL RATE MANDATORY STOCK'!E57,'DETAIL SALES'!$AB$10:$AB$7501,"Full",'DETAIL SALES'!$C$10:$C$7501,"8")</f>
        <v>0</v>
      </c>
      <c r="Y57" s="167">
        <f>COUNTIFS('DETAIL SALES'!$Q$10:$Q$7501,'FILL RATE MANDATORY STOCK'!E57,'DETAIL SALES'!$AB$10:$AB$7501,"No",'DETAIL SALES'!$C$10:$C$7501,"8")</f>
        <v>0</v>
      </c>
      <c r="Z57" s="167">
        <f>COUNTIFS('DETAIL SALES'!$Q$10:$Q$7501,'FILL RATE MANDATORY STOCK'!E57,'DETAIL SALES'!$AB$10:$AB$7501,"Full",'DETAIL SALES'!$C$10:$C$7501,"9")</f>
        <v>0</v>
      </c>
      <c r="AA57" s="167">
        <f>COUNTIFS('DETAIL SALES'!$Q$10:$Q$7501,'FILL RATE MANDATORY STOCK'!E57,'DETAIL SALES'!$AB$10:$AB$7501,"No",'DETAIL SALES'!$C$10:$C$7501,"9")</f>
        <v>0</v>
      </c>
      <c r="AB57" s="167">
        <f>COUNTIFS('DETAIL SALES'!$Q$10:$Q$7501,'FILL RATE MANDATORY STOCK'!E57,'DETAIL SALES'!$AB$10:$AB$7501,"Full",'DETAIL SALES'!$C$10:$C$7501,"10")</f>
        <v>0</v>
      </c>
      <c r="AC57" s="167">
        <f>COUNTIFS('DETAIL SALES'!$Q$10:$Q$7501,'FILL RATE MANDATORY STOCK'!E57,'DETAIL SALES'!$AB$10:$AB$7501,"No",'DETAIL SALES'!$C$10:$C$7501,"10")</f>
        <v>0</v>
      </c>
      <c r="AD57" s="167">
        <f>COUNTIFS('DETAIL SALES'!$Q$10:$Q$7501,'FILL RATE MANDATORY STOCK'!E57,'DETAIL SALES'!$AB$10:$AB$7501,"Full",'DETAIL SALES'!$C$10:$C$7501,"11")</f>
        <v>0</v>
      </c>
      <c r="AE57" s="167">
        <f>COUNTIFS('DETAIL SALES'!$Q$10:$Q$7501,'FILL RATE MANDATORY STOCK'!E57,'DETAIL SALES'!$AB$10:$AB$7501,"No",'DETAIL SALES'!$C$10:$C$7501,"11")</f>
        <v>0</v>
      </c>
      <c r="AF57" s="167">
        <f>COUNTIFS('DETAIL SALES'!$Q$10:$Q$7501,'FILL RATE MANDATORY STOCK'!E57,'DETAIL SALES'!$AB$10:$AB$7501,"Full",'DETAIL SALES'!$C$10:$C$7501,"12")</f>
        <v>0</v>
      </c>
      <c r="AG57" s="167">
        <f>COUNTIFS('DETAIL SALES'!$Q$10:$Q$7501,'FILL RATE MANDATORY STOCK'!E57,'DETAIL SALES'!$AB$10:$AB$7501,"No",'DETAIL SALES'!$C$10:$C$7501,"12")</f>
        <v>0</v>
      </c>
      <c r="AH57" s="167">
        <f>COUNTIFS('DETAIL SALES'!$Q$10:$Q$7501,'FILL RATE MANDATORY STOCK'!E57,'DETAIL SALES'!$AB$10:$AB$7501,"Full",'DETAIL SALES'!$C$10:$C$7501,"13")</f>
        <v>0</v>
      </c>
      <c r="AI57" s="167">
        <f>COUNTIFS('DETAIL SALES'!$Q$10:$Q$7501,'FILL RATE MANDATORY STOCK'!E57,'DETAIL SALES'!$AB$10:$AB$7501,"No",'DETAIL SALES'!$C$10:$C$7501,"13")</f>
        <v>0</v>
      </c>
      <c r="AJ57" s="320">
        <f>COUNTIFS('DETAIL SALES'!$Q$10:$Q$7501,'FILL RATE MANDATORY STOCK'!E57,'DETAIL SALES'!$AB$10:$AB$7501,"Full",'DETAIL SALES'!$C$10:$C$7501,"14")</f>
        <v>0</v>
      </c>
      <c r="AK57" s="320">
        <f>COUNTIFS('DETAIL SALES'!$Q$10:$Q$7501,'FILL RATE MANDATORY STOCK'!E57,'DETAIL SALES'!$AB$10:$AB$7501,"No",'DETAIL SALES'!$C$10:$C$7501,"14")</f>
        <v>0</v>
      </c>
      <c r="AL57" s="167">
        <f>COUNTIFS('DETAIL SALES'!$Q$10:$Q$7501,'FILL RATE MANDATORY STOCK'!E57,'DETAIL SALES'!$AB$10:$AB$7501,"Full",'DETAIL SALES'!$C$10:$C$7501,"15")</f>
        <v>0</v>
      </c>
      <c r="AM57" s="167">
        <f>COUNTIFS('DETAIL SALES'!$Q$10:$Q$7501,'FILL RATE MANDATORY STOCK'!E57,'DETAIL SALES'!$AB$10:$AB$7501,"No",'DETAIL SALES'!$C$10:$C$7501,"15")</f>
        <v>0</v>
      </c>
      <c r="AN57" s="167">
        <f>COUNTIFS('DETAIL SALES'!$Q$10:$Q$7501,'FILL RATE MANDATORY STOCK'!E57,'DETAIL SALES'!$AB$10:$AB$7501,"Full",'DETAIL SALES'!$C$10:$C$7501,"16")</f>
        <v>0</v>
      </c>
      <c r="AO57" s="167">
        <f>COUNTIFS('DETAIL SALES'!$Q$10:$Q$7501,'FILL RATE MANDATORY STOCK'!E57,'DETAIL SALES'!$AB$10:$AB$7501,"No",'DETAIL SALES'!$C$10:$C$7501,"16")</f>
        <v>0</v>
      </c>
      <c r="AP57" s="167">
        <f>COUNTIFS('DETAIL SALES'!$Q$10:$Q$7501,'FILL RATE MANDATORY STOCK'!E57,'DETAIL SALES'!$AB$10:$AB$7501,"Full",'DETAIL SALES'!$C$10:$C$7501,"17")</f>
        <v>0</v>
      </c>
      <c r="AQ57" s="167">
        <f>COUNTIFS('DETAIL SALES'!$Q$10:$Q$7501,'FILL RATE MANDATORY STOCK'!E57,'DETAIL SALES'!$AB$10:$AB$7501,"No",'DETAIL SALES'!$C$10:$C$7501,"17")</f>
        <v>0</v>
      </c>
      <c r="AR57" s="167">
        <f>COUNTIFS('DETAIL SALES'!$Q$10:$Q$7501,'FILL RATE MANDATORY STOCK'!E57,'DETAIL SALES'!$AB$10:$AB$7501,"Full",'DETAIL SALES'!$C$10:$C$7501,"18")</f>
        <v>0</v>
      </c>
      <c r="AS57" s="167">
        <f>COUNTIFS('DETAIL SALES'!$Q$10:$Q$7501,'FILL RATE MANDATORY STOCK'!E57,'DETAIL SALES'!$AB$10:$AB$7501,"No",'DETAIL SALES'!$C$10:$C$7501,"18")</f>
        <v>0</v>
      </c>
      <c r="AT57" s="167">
        <f>COUNTIFS('DETAIL SALES'!$Q$10:$Q$7501,'FILL RATE MANDATORY STOCK'!E57,'DETAIL SALES'!$AB$10:$AB$7501,"Full",'DETAIL SALES'!$C$10:$C$7501,"19")</f>
        <v>0</v>
      </c>
      <c r="AU57" s="167">
        <f>COUNTIFS('DETAIL SALES'!$Q$10:$Q$7501,'FILL RATE MANDATORY STOCK'!E57,'DETAIL SALES'!$AB$10:$AB$7501,"No",'DETAIL SALES'!$C$10:$C$7501,"19")</f>
        <v>0</v>
      </c>
      <c r="AV57" s="167">
        <f>COUNTIFS('DETAIL SALES'!$Q$10:$Q$7501,'FILL RATE MANDATORY STOCK'!E57,'DETAIL SALES'!$AB$10:$AB$7501,"Full",'DETAIL SALES'!$C$10:$C$7501,"20")</f>
        <v>0</v>
      </c>
      <c r="AW57" s="167">
        <f>COUNTIFS('DETAIL SALES'!$Q$10:$Q$7501,'FILL RATE MANDATORY STOCK'!E57,'DETAIL SALES'!$AB$10:$AB$7501,"No",'DETAIL SALES'!$C$10:$C$7501,"20")</f>
        <v>0</v>
      </c>
      <c r="AX57" s="320">
        <f>COUNTIFS('DETAIL SALES'!$Q$10:$Q$7501,'FILL RATE MANDATORY STOCK'!E57,'DETAIL SALES'!$AB$10:$AB$7501,"Full",'DETAIL SALES'!$C$10:$C$7501,"21")</f>
        <v>0</v>
      </c>
      <c r="AY57" s="320">
        <f>COUNTIFS('DETAIL SALES'!$Q$10:$Q$7501,'FILL RATE MANDATORY STOCK'!E57,'DETAIL SALES'!$AB$10:$AB$7501,"No",'DETAIL SALES'!$C$10:$C$7501,"21")</f>
        <v>0</v>
      </c>
      <c r="AZ57" s="167">
        <f>COUNTIFS('DETAIL SALES'!$Q$10:$Q$7501,'FILL RATE MANDATORY STOCK'!E57,'DETAIL SALES'!$AB$10:$AB$7501,"Full",'DETAIL SALES'!$C$10:$C$7501,"22")</f>
        <v>0</v>
      </c>
      <c r="BA57" s="167">
        <f>COUNTIFS('DETAIL SALES'!$Q$10:$Q$7501,'FILL RATE MANDATORY STOCK'!E57,'DETAIL SALES'!$AB$10:$AB$7501,"No",'DETAIL SALES'!$C$10:$C$7501,"22")</f>
        <v>0</v>
      </c>
      <c r="BB57" s="167">
        <f>COUNTIFS('DETAIL SALES'!$Q$10:$Q$7501,'FILL RATE MANDATORY STOCK'!E57,'DETAIL SALES'!$AB$10:$AB$7501,"Full",'DETAIL SALES'!$C$10:$C$7501,"23")</f>
        <v>0</v>
      </c>
      <c r="BC57" s="167">
        <f>COUNTIFS('DETAIL SALES'!$Q$10:$Q$7501,'FILL RATE MANDATORY STOCK'!E57,'DETAIL SALES'!$AB$10:$AB$7501,"No",'DETAIL SALES'!$C$10:$C$7501,"23")</f>
        <v>0</v>
      </c>
      <c r="BD57" s="167">
        <f>COUNTIFS('DETAIL SALES'!$Q$10:$Q$7501,'FILL RATE MANDATORY STOCK'!E57,'DETAIL SALES'!$AB$10:$AB$7501,"Full",'DETAIL SALES'!$C$10:$C$7501,"24")</f>
        <v>0</v>
      </c>
      <c r="BE57" s="167">
        <f>COUNTIFS('DETAIL SALES'!$Q$10:$Q$7501,'FILL RATE MANDATORY STOCK'!E57,'DETAIL SALES'!$AB$10:$AB$7501,"No",'DETAIL SALES'!$C$10:$C$7501,"24")</f>
        <v>0</v>
      </c>
      <c r="BF57" s="167">
        <f>COUNTIFS('DETAIL SALES'!$Q$10:$Q$7501,'FILL RATE MANDATORY STOCK'!E57,'DETAIL SALES'!$AB$10:$AB$7501,"Full",'DETAIL SALES'!$C$10:$C$7501,"25")</f>
        <v>0</v>
      </c>
      <c r="BG57" s="167">
        <f>COUNTIFS('DETAIL SALES'!$Q$10:$Q$7501,'FILL RATE MANDATORY STOCK'!E57,'DETAIL SALES'!$AB$10:$AB$7501,"No",'DETAIL SALES'!$C$10:$C$7501,"25")</f>
        <v>0</v>
      </c>
      <c r="BH57" s="167">
        <f>COUNTIFS('DETAIL SALES'!$Q$10:$Q$7501,'FILL RATE MANDATORY STOCK'!E57,'DETAIL SALES'!$AB$10:$AB$7501,"Full",'DETAIL SALES'!$C$10:$C$7501,"26")</f>
        <v>0</v>
      </c>
      <c r="BI57" s="167">
        <f>COUNTIFS('DETAIL SALES'!$Q$10:$Q$7501,'FILL RATE MANDATORY STOCK'!E57,'DETAIL SALES'!$AB$10:$AB$7501,"No",'DETAIL SALES'!$C$10:$C$7501,"26")</f>
        <v>0</v>
      </c>
      <c r="BJ57" s="167">
        <f>COUNTIFS('DETAIL SALES'!$Q$10:$Q$7501,'FILL RATE MANDATORY STOCK'!E57,'DETAIL SALES'!$AB$10:$AB$7501,"Full",'DETAIL SALES'!$C$10:$C$7501,"27")</f>
        <v>0</v>
      </c>
      <c r="BK57" s="167">
        <f>COUNTIFS('DETAIL SALES'!$Q$10:$Q$7501,'FILL RATE MANDATORY STOCK'!E57,'DETAIL SALES'!$AB$10:$AB$7501,"No",'DETAIL SALES'!$C$10:$C$7501,"27")</f>
        <v>0</v>
      </c>
      <c r="BL57" s="320">
        <f>COUNTIFS('DETAIL SALES'!$Q$10:$Q$7501,'FILL RATE MANDATORY STOCK'!E57,'DETAIL SALES'!$AB$10:$AB$7501,"Full",'DETAIL SALES'!$C$10:$C$7501,"28")</f>
        <v>0</v>
      </c>
      <c r="BM57" s="320">
        <f>COUNTIFS('DETAIL SALES'!$Q$10:$Q$7501,'FILL RATE MANDATORY STOCK'!E57,'DETAIL SALES'!$AB$10:$AB$7501,"No",'DETAIL SALES'!$C$10:$C$7501,"28")</f>
        <v>0</v>
      </c>
      <c r="BN57" s="167">
        <f>COUNTIFS('DETAIL SALES'!$Q$10:$Q$7501,'FILL RATE MANDATORY STOCK'!E57,'DETAIL SALES'!$AB$10:$AB$7501,"Full",'DETAIL SALES'!$C$10:$C$7501,"29")</f>
        <v>0</v>
      </c>
      <c r="BO57" s="167">
        <f>COUNTIFS('DETAIL SALES'!$Q$10:$Q$7501,'FILL RATE MANDATORY STOCK'!E57,'DETAIL SALES'!$AB$10:$AB$7501,"No",'DETAIL SALES'!$C$10:$C$7501,"29")</f>
        <v>0</v>
      </c>
      <c r="BP57" s="167">
        <f>COUNTIFS('DETAIL SALES'!$Q$10:$Q$7501,'FILL RATE MANDATORY STOCK'!E57,'DETAIL SALES'!$AB$10:$AB$7501,"Full",'DETAIL SALES'!$C$10:$C$7501,"30")</f>
        <v>0</v>
      </c>
      <c r="BQ57" s="167">
        <f>COUNTIFS('DETAIL SALES'!$Q$10:$Q$7501,'FILL RATE MANDATORY STOCK'!E57,'DETAIL SALES'!$AB$10:$AB$7501,"No",'DETAIL SALES'!$C$10:$C$7501,"30")</f>
        <v>0</v>
      </c>
      <c r="BR57" s="167">
        <f>COUNTIFS('DETAIL SALES'!$Q$10:$Q$7501,'FILL RATE MANDATORY STOCK'!\,'DETAIL SALES'!$AB$10:$AB$7501,"Full",'DETAIL SALES'!$C$10:$C$7501,"31")</f>
        <v>0</v>
      </c>
      <c r="BS57" s="159">
        <f>COUNTIFS('DETAIL SALES'!$Q$10:$Q$7501,'FILL RATE MANDATORY STOCK'!E57,'DETAIL SALES'!$AB$10:$AB$7501,"No",'DETAIL SALES'!$C$10:$C$7501,"31")</f>
        <v>0</v>
      </c>
      <c r="BT57" s="251">
        <f t="shared" si="4"/>
        <v>0</v>
      </c>
      <c r="BU57" s="168">
        <f t="shared" si="5"/>
        <v>0</v>
      </c>
      <c r="BV57" s="168">
        <f t="shared" si="6"/>
        <v>0</v>
      </c>
      <c r="BW57" s="266" t="e">
        <f t="shared" si="7"/>
        <v>#DIV/0!</v>
      </c>
    </row>
    <row r="58" spans="1:75">
      <c r="A58" s="784"/>
      <c r="B58" s="100">
        <f>MAX(B41:B57)+1</f>
        <v>46</v>
      </c>
      <c r="C58" s="100" t="s">
        <v>331</v>
      </c>
      <c r="D58" s="103" t="s">
        <v>890</v>
      </c>
      <c r="E58" s="149"/>
      <c r="F58" s="169"/>
      <c r="G58" s="224">
        <v>60000</v>
      </c>
      <c r="H58" s="153">
        <v>1</v>
      </c>
      <c r="I58" s="153">
        <v>3.6666666666666665</v>
      </c>
      <c r="J58" s="315">
        <f>COUNTIFS('DETAIL SALES'!$Q$10:$Q$7501,'FILL RATE MANDATORY STOCK'!E58,'DETAIL SALES'!$AB$10:$AB$7501,"Full",'DETAIL SALES'!$C$10:$C$7501,"1")</f>
        <v>0</v>
      </c>
      <c r="K58" s="316">
        <f>COUNTIFS('DETAIL SALES'!$Q$10:$Q$7501,'FILL RATE MANDATORY STOCK'!E58,'DETAIL SALES'!$AB$10:$AB$7501,"No",'DETAIL SALES'!$C$10:$C$7501,"1")</f>
        <v>0</v>
      </c>
      <c r="L58" s="149">
        <f>COUNTIFS('DETAIL SALES'!$Q$10:$Q$7501,'FILL RATE MANDATORY STOCK'!E58,'DETAIL SALES'!$AB$10:$AB$7501,"Full",'DETAIL SALES'!$C$10:$C$7501,"2")</f>
        <v>0</v>
      </c>
      <c r="M58" s="149">
        <f>COUNTIFS('DETAIL SALES'!$Q$10:$Q$7501,'FILL RATE MANDATORY STOCK'!E58,'DETAIL SALES'!$AB$10:$AB$7501,"No",'DETAIL SALES'!$C$10:$C$7501,"2")</f>
        <v>0</v>
      </c>
      <c r="N58" s="149">
        <f>COUNTIFS('DETAIL SALES'!$Q$10:$Q$7501,'FILL RATE MANDATORY STOCK'!E58,'DETAIL SALES'!$AB$10:$AB$7501,"Full",'DETAIL SALES'!$C$10:$C$7501,"3")</f>
        <v>0</v>
      </c>
      <c r="O58" s="149">
        <f>COUNTIFS('DETAIL SALES'!$Q$10:$Q$7501,'FILL RATE MANDATORY STOCK'!E58,'DETAIL SALES'!$AB$10:$AB$7501,"No",'DETAIL SALES'!$C$10:$C$7501,"3")</f>
        <v>0</v>
      </c>
      <c r="P58" s="149">
        <f>COUNTIFS('DETAIL SALES'!$Q$10:$Q$7501,'FILL RATE MANDATORY STOCK'!E58,'DETAIL SALES'!$AB$10:$AB$7501,"Full",'DETAIL SALES'!$C$10:$C$7501,"4")</f>
        <v>0</v>
      </c>
      <c r="Q58" s="149">
        <f>COUNTIFS('DETAIL SALES'!$Q$10:$Q$7501,'FILL RATE MANDATORY STOCK'!E58,'DETAIL SALES'!$AB$10:$AB$7501,"No",'DETAIL SALES'!$C$10:$C$7501,"4")</f>
        <v>0</v>
      </c>
      <c r="R58" s="149">
        <f>COUNTIFS('DETAIL SALES'!$Q$10:$Q$7501,'FILL RATE MANDATORY STOCK'!E58,'DETAIL SALES'!$AB$10:$AB$7501,"Full",'DETAIL SALES'!$C$10:$C$7501,"5")</f>
        <v>0</v>
      </c>
      <c r="S58" s="149">
        <f>COUNTIFS('DETAIL SALES'!$Q$10:$Q$7501,'FILL RATE MANDATORY STOCK'!E58,'DETAIL SALES'!$AB$10:$AB$7501,"No",'DETAIL SALES'!$C$10:$C$7501,"5")</f>
        <v>0</v>
      </c>
      <c r="T58" s="149">
        <f>COUNTIFS('DETAIL SALES'!$Q$10:$Q$7501,'FILL RATE MANDATORY STOCK'!E58,'DETAIL SALES'!$AB$10:$AB$7501,"Full",'DETAIL SALES'!$C$10:$C$7501,"6")</f>
        <v>0</v>
      </c>
      <c r="U58" s="149">
        <f>COUNTIFS('DETAIL SALES'!$Q$10:$Q$7501,'FILL RATE MANDATORY STOCK'!E58,'DETAIL SALES'!$AB$10:$AB$7501,"No",'DETAIL SALES'!$C$10:$C$7501,"6")</f>
        <v>0</v>
      </c>
      <c r="V58" s="316">
        <f>COUNTIFS('DETAIL SALES'!$Q$10:$Q$7501,'FILL RATE MANDATORY STOCK'!E58,'DETAIL SALES'!$AB$10:$AB$7501,"Full",'DETAIL SALES'!$C$10:$C$7501,"7")</f>
        <v>0</v>
      </c>
      <c r="W58" s="316">
        <f>COUNTIFS('DETAIL SALES'!$Q$10:$Q$7501,'FILL RATE MANDATORY STOCK'!E58,'DETAIL SALES'!$AB$10:$AB$7501,"No",'DETAIL SALES'!$C$10:$C$7501,"7")</f>
        <v>0</v>
      </c>
      <c r="X58" s="149">
        <f>COUNTIFS('DETAIL SALES'!$Q$10:$Q$7501,'FILL RATE MANDATORY STOCK'!E58,'DETAIL SALES'!$AB$10:$AB$7501,"Full",'DETAIL SALES'!$C$10:$C$7501,"8")</f>
        <v>0</v>
      </c>
      <c r="Y58" s="149">
        <f>COUNTIFS('DETAIL SALES'!$Q$10:$Q$7501,'FILL RATE MANDATORY STOCK'!E58,'DETAIL SALES'!$AB$10:$AB$7501,"No",'DETAIL SALES'!$C$10:$C$7501,"8")</f>
        <v>0</v>
      </c>
      <c r="Z58" s="149">
        <f>COUNTIFS('DETAIL SALES'!$Q$10:$Q$7501,'FILL RATE MANDATORY STOCK'!E58,'DETAIL SALES'!$AB$10:$AB$7501,"Full",'DETAIL SALES'!$C$10:$C$7501,"9")</f>
        <v>0</v>
      </c>
      <c r="AA58" s="149">
        <f>COUNTIFS('DETAIL SALES'!$Q$10:$Q$7501,'FILL RATE MANDATORY STOCK'!E58,'DETAIL SALES'!$AB$10:$AB$7501,"No",'DETAIL SALES'!$C$10:$C$7501,"9")</f>
        <v>0</v>
      </c>
      <c r="AB58" s="149">
        <f>COUNTIFS('DETAIL SALES'!$Q$10:$Q$7501,'FILL RATE MANDATORY STOCK'!E58,'DETAIL SALES'!$AB$10:$AB$7501,"Full",'DETAIL SALES'!$C$10:$C$7501,"10")</f>
        <v>0</v>
      </c>
      <c r="AC58" s="149">
        <f>COUNTIFS('DETAIL SALES'!$Q$10:$Q$7501,'FILL RATE MANDATORY STOCK'!E58,'DETAIL SALES'!$AB$10:$AB$7501,"No",'DETAIL SALES'!$C$10:$C$7501,"10")</f>
        <v>0</v>
      </c>
      <c r="AD58" s="149">
        <f>COUNTIFS('DETAIL SALES'!$Q$10:$Q$7501,'FILL RATE MANDATORY STOCK'!E58,'DETAIL SALES'!$AB$10:$AB$7501,"Full",'DETAIL SALES'!$C$10:$C$7501,"11")</f>
        <v>0</v>
      </c>
      <c r="AE58" s="149">
        <f>COUNTIFS('DETAIL SALES'!$Q$10:$Q$7501,'FILL RATE MANDATORY STOCK'!E58,'DETAIL SALES'!$AB$10:$AB$7501,"No",'DETAIL SALES'!$C$10:$C$7501,"11")</f>
        <v>0</v>
      </c>
      <c r="AF58" s="149">
        <f>COUNTIFS('DETAIL SALES'!$Q$10:$Q$7501,'FILL RATE MANDATORY STOCK'!E58,'DETAIL SALES'!$AB$10:$AB$7501,"Full",'DETAIL SALES'!$C$10:$C$7501,"12")</f>
        <v>0</v>
      </c>
      <c r="AG58" s="149">
        <f>COUNTIFS('DETAIL SALES'!$Q$10:$Q$7501,'FILL RATE MANDATORY STOCK'!E58,'DETAIL SALES'!$AB$10:$AB$7501,"No",'DETAIL SALES'!$C$10:$C$7501,"12")</f>
        <v>0</v>
      </c>
      <c r="AH58" s="149">
        <f>COUNTIFS('DETAIL SALES'!$Q$10:$Q$7501,'FILL RATE MANDATORY STOCK'!E58,'DETAIL SALES'!$AB$10:$AB$7501,"Full",'DETAIL SALES'!$C$10:$C$7501,"13")</f>
        <v>0</v>
      </c>
      <c r="AI58" s="149">
        <f>COUNTIFS('DETAIL SALES'!$Q$10:$Q$7501,'FILL RATE MANDATORY STOCK'!E58,'DETAIL SALES'!$AB$10:$AB$7501,"No",'DETAIL SALES'!$C$10:$C$7501,"13")</f>
        <v>0</v>
      </c>
      <c r="AJ58" s="316">
        <f>COUNTIFS('DETAIL SALES'!$Q$10:$Q$7501,'FILL RATE MANDATORY STOCK'!E58,'DETAIL SALES'!$AB$10:$AB$7501,"Full",'DETAIL SALES'!$C$10:$C$7501,"14")</f>
        <v>0</v>
      </c>
      <c r="AK58" s="316">
        <f>COUNTIFS('DETAIL SALES'!$Q$10:$Q$7501,'FILL RATE MANDATORY STOCK'!E58,'DETAIL SALES'!$AB$10:$AB$7501,"No",'DETAIL SALES'!$C$10:$C$7501,"14")</f>
        <v>0</v>
      </c>
      <c r="AL58" s="149">
        <f>COUNTIFS('DETAIL SALES'!$Q$10:$Q$7501,'FILL RATE MANDATORY STOCK'!E58,'DETAIL SALES'!$AB$10:$AB$7501,"Full",'DETAIL SALES'!$C$10:$C$7501,"15")</f>
        <v>0</v>
      </c>
      <c r="AM58" s="149">
        <f>COUNTIFS('DETAIL SALES'!$Q$10:$Q$7501,'FILL RATE MANDATORY STOCK'!E58,'DETAIL SALES'!$AB$10:$AB$7501,"No",'DETAIL SALES'!$C$10:$C$7501,"15")</f>
        <v>0</v>
      </c>
      <c r="AN58" s="149">
        <f>COUNTIFS('DETAIL SALES'!$Q$10:$Q$7501,'FILL RATE MANDATORY STOCK'!E58,'DETAIL SALES'!$AB$10:$AB$7501,"Full",'DETAIL SALES'!$C$10:$C$7501,"16")</f>
        <v>0</v>
      </c>
      <c r="AO58" s="149">
        <f>COUNTIFS('DETAIL SALES'!$Q$10:$Q$7501,'FILL RATE MANDATORY STOCK'!E58,'DETAIL SALES'!$AB$10:$AB$7501,"No",'DETAIL SALES'!$C$10:$C$7501,"16")</f>
        <v>0</v>
      </c>
      <c r="AP58" s="149">
        <f>COUNTIFS('DETAIL SALES'!$Q$10:$Q$7501,'FILL RATE MANDATORY STOCK'!E58,'DETAIL SALES'!$AB$10:$AB$7501,"Full",'DETAIL SALES'!$C$10:$C$7501,"17")</f>
        <v>0</v>
      </c>
      <c r="AQ58" s="149">
        <f>COUNTIFS('DETAIL SALES'!$Q$10:$Q$7501,'FILL RATE MANDATORY STOCK'!E58,'DETAIL SALES'!$AB$10:$AB$7501,"No",'DETAIL SALES'!$C$10:$C$7501,"17")</f>
        <v>0</v>
      </c>
      <c r="AR58" s="149">
        <f>COUNTIFS('DETAIL SALES'!$Q$10:$Q$7501,'FILL RATE MANDATORY STOCK'!E58,'DETAIL SALES'!$AB$10:$AB$7501,"Full",'DETAIL SALES'!$C$10:$C$7501,"18")</f>
        <v>0</v>
      </c>
      <c r="AS58" s="149">
        <f>COUNTIFS('DETAIL SALES'!$Q$10:$Q$7501,'FILL RATE MANDATORY STOCK'!E58,'DETAIL SALES'!$AB$10:$AB$7501,"No",'DETAIL SALES'!$C$10:$C$7501,"18")</f>
        <v>0</v>
      </c>
      <c r="AT58" s="149">
        <f>COUNTIFS('DETAIL SALES'!$Q$10:$Q$7501,'FILL RATE MANDATORY STOCK'!E58,'DETAIL SALES'!$AB$10:$AB$7501,"Full",'DETAIL SALES'!$C$10:$C$7501,"19")</f>
        <v>0</v>
      </c>
      <c r="AU58" s="149">
        <f>COUNTIFS('DETAIL SALES'!$Q$10:$Q$7501,'FILL RATE MANDATORY STOCK'!E58,'DETAIL SALES'!$AB$10:$AB$7501,"No",'DETAIL SALES'!$C$10:$C$7501,"19")</f>
        <v>0</v>
      </c>
      <c r="AV58" s="149">
        <f>COUNTIFS('DETAIL SALES'!$Q$10:$Q$7501,'FILL RATE MANDATORY STOCK'!E58,'DETAIL SALES'!$AB$10:$AB$7501,"Full",'DETAIL SALES'!$C$10:$C$7501,"20")</f>
        <v>0</v>
      </c>
      <c r="AW58" s="149">
        <f>COUNTIFS('DETAIL SALES'!$Q$10:$Q$7501,'FILL RATE MANDATORY STOCK'!E58,'DETAIL SALES'!$AB$10:$AB$7501,"No",'DETAIL SALES'!$C$10:$C$7501,"20")</f>
        <v>0</v>
      </c>
      <c r="AX58" s="316">
        <f>COUNTIFS('DETAIL SALES'!$Q$10:$Q$7501,'FILL RATE MANDATORY STOCK'!E58,'DETAIL SALES'!$AB$10:$AB$7501,"Full",'DETAIL SALES'!$C$10:$C$7501,"21")</f>
        <v>0</v>
      </c>
      <c r="AY58" s="316">
        <f>COUNTIFS('DETAIL SALES'!$Q$10:$Q$7501,'FILL RATE MANDATORY STOCK'!E58,'DETAIL SALES'!$AB$10:$AB$7501,"No",'DETAIL SALES'!$C$10:$C$7501,"21")</f>
        <v>0</v>
      </c>
      <c r="AZ58" s="149">
        <f>COUNTIFS('DETAIL SALES'!$Q$10:$Q$7501,'FILL RATE MANDATORY STOCK'!E58,'DETAIL SALES'!$AB$10:$AB$7501,"Full",'DETAIL SALES'!$C$10:$C$7501,"22")</f>
        <v>0</v>
      </c>
      <c r="BA58" s="149">
        <f>COUNTIFS('DETAIL SALES'!$Q$10:$Q$7501,'FILL RATE MANDATORY STOCK'!E58,'DETAIL SALES'!$AB$10:$AB$7501,"No",'DETAIL SALES'!$C$10:$C$7501,"22")</f>
        <v>0</v>
      </c>
      <c r="BB58" s="149">
        <f>COUNTIFS('DETAIL SALES'!$Q$10:$Q$7501,'FILL RATE MANDATORY STOCK'!E58,'DETAIL SALES'!$AB$10:$AB$7501,"Full",'DETAIL SALES'!$C$10:$C$7501,"23")</f>
        <v>0</v>
      </c>
      <c r="BC58" s="149">
        <f>COUNTIFS('DETAIL SALES'!$Q$10:$Q$7501,'FILL RATE MANDATORY STOCK'!E58,'DETAIL SALES'!$AB$10:$AB$7501,"No",'DETAIL SALES'!$C$10:$C$7501,"23")</f>
        <v>0</v>
      </c>
      <c r="BD58" s="149">
        <f>COUNTIFS('DETAIL SALES'!$Q$10:$Q$7501,'FILL RATE MANDATORY STOCK'!E58,'DETAIL SALES'!$AB$10:$AB$7501,"Full",'DETAIL SALES'!$C$10:$C$7501,"24")</f>
        <v>0</v>
      </c>
      <c r="BE58" s="149">
        <f>COUNTIFS('DETAIL SALES'!$Q$10:$Q$7501,'FILL RATE MANDATORY STOCK'!E58,'DETAIL SALES'!$AB$10:$AB$7501,"No",'DETAIL SALES'!$C$10:$C$7501,"24")</f>
        <v>0</v>
      </c>
      <c r="BF58" s="149">
        <f>COUNTIFS('DETAIL SALES'!$Q$10:$Q$7501,'FILL RATE MANDATORY STOCK'!E58,'DETAIL SALES'!$AB$10:$AB$7501,"Full",'DETAIL SALES'!$C$10:$C$7501,"25")</f>
        <v>0</v>
      </c>
      <c r="BG58" s="149">
        <f>COUNTIFS('DETAIL SALES'!$Q$10:$Q$7501,'FILL RATE MANDATORY STOCK'!E58,'DETAIL SALES'!$AB$10:$AB$7501,"No",'DETAIL SALES'!$C$10:$C$7501,"25")</f>
        <v>0</v>
      </c>
      <c r="BH58" s="149">
        <f>COUNTIFS('DETAIL SALES'!$Q$10:$Q$7501,'FILL RATE MANDATORY STOCK'!E58,'DETAIL SALES'!$AB$10:$AB$7501,"Full",'DETAIL SALES'!$C$10:$C$7501,"26")</f>
        <v>0</v>
      </c>
      <c r="BI58" s="149">
        <f>COUNTIFS('DETAIL SALES'!$Q$10:$Q$7501,'FILL RATE MANDATORY STOCK'!E58,'DETAIL SALES'!$AB$10:$AB$7501,"No",'DETAIL SALES'!$C$10:$C$7501,"26")</f>
        <v>0</v>
      </c>
      <c r="BJ58" s="149">
        <f>COUNTIFS('DETAIL SALES'!$Q$10:$Q$7501,'FILL RATE MANDATORY STOCK'!E58,'DETAIL SALES'!$AB$10:$AB$7501,"Full",'DETAIL SALES'!$C$10:$C$7501,"27")</f>
        <v>0</v>
      </c>
      <c r="BK58" s="149">
        <f>COUNTIFS('DETAIL SALES'!$Q$10:$Q$7501,'FILL RATE MANDATORY STOCK'!E58,'DETAIL SALES'!$AB$10:$AB$7501,"No",'DETAIL SALES'!$C$10:$C$7501,"27")</f>
        <v>0</v>
      </c>
      <c r="BL58" s="316">
        <f>COUNTIFS('DETAIL SALES'!$Q$10:$Q$7501,'FILL RATE MANDATORY STOCK'!E58,'DETAIL SALES'!$AB$10:$AB$7501,"Full",'DETAIL SALES'!$C$10:$C$7501,"28")</f>
        <v>0</v>
      </c>
      <c r="BM58" s="316">
        <f>COUNTIFS('DETAIL SALES'!$Q$10:$Q$7501,'FILL RATE MANDATORY STOCK'!E58,'DETAIL SALES'!$AB$10:$AB$7501,"No",'DETAIL SALES'!$C$10:$C$7501,"28")</f>
        <v>0</v>
      </c>
      <c r="BN58" s="149">
        <f>COUNTIFS('DETAIL SALES'!$Q$10:$Q$7501,'FILL RATE MANDATORY STOCK'!E58,'DETAIL SALES'!$AB$10:$AB$7501,"Full",'DETAIL SALES'!$C$10:$C$7501,"29")</f>
        <v>0</v>
      </c>
      <c r="BO58" s="149">
        <f>COUNTIFS('DETAIL SALES'!$Q$10:$Q$7501,'FILL RATE MANDATORY STOCK'!E58,'DETAIL SALES'!$AB$10:$AB$7501,"No",'DETAIL SALES'!$C$10:$C$7501,"29")</f>
        <v>0</v>
      </c>
      <c r="BP58" s="149">
        <f>COUNTIFS('DETAIL SALES'!$Q$10:$Q$7501,'FILL RATE MANDATORY STOCK'!E58,'DETAIL SALES'!$AB$10:$AB$7501,"Full",'DETAIL SALES'!$C$10:$C$7501,"30")</f>
        <v>0</v>
      </c>
      <c r="BQ58" s="149">
        <f>COUNTIFS('DETAIL SALES'!$Q$10:$Q$7501,'FILL RATE MANDATORY STOCK'!E58,'DETAIL SALES'!$AB$10:$AB$7501,"No",'DETAIL SALES'!$C$10:$C$7501,"30")</f>
        <v>0</v>
      </c>
      <c r="BR58" s="149">
        <f>COUNTIFS('DETAIL SALES'!$Q$10:$Q$7501,'FILL RATE MANDATORY STOCK'!\,'DETAIL SALES'!$AB$10:$AB$7501,"Full",'DETAIL SALES'!$C$10:$C$7501,"31")</f>
        <v>0</v>
      </c>
      <c r="BS58" s="153">
        <f>COUNTIFS('DETAIL SALES'!$Q$10:$Q$7501,'FILL RATE MANDATORY STOCK'!E58,'DETAIL SALES'!$AB$10:$AB$7501,"No",'DETAIL SALES'!$C$10:$C$7501,"31")</f>
        <v>0</v>
      </c>
      <c r="BT58" s="271">
        <f t="shared" si="4"/>
        <v>0</v>
      </c>
      <c r="BU58" s="150">
        <f t="shared" si="5"/>
        <v>0</v>
      </c>
      <c r="BV58" s="150">
        <f t="shared" si="6"/>
        <v>0</v>
      </c>
      <c r="BW58" s="272" t="e">
        <f t="shared" si="7"/>
        <v>#DIV/0!</v>
      </c>
    </row>
    <row r="59" spans="1:75">
      <c r="A59" s="784"/>
      <c r="B59" s="100">
        <f>MAX(B42:B58)+1</f>
        <v>47</v>
      </c>
      <c r="C59" s="100" t="s">
        <v>331</v>
      </c>
      <c r="D59" s="103" t="s">
        <v>890</v>
      </c>
      <c r="E59" s="149"/>
      <c r="F59" s="169"/>
      <c r="G59" s="224">
        <v>60000</v>
      </c>
      <c r="H59" s="153">
        <v>1</v>
      </c>
      <c r="I59" s="153">
        <v>0</v>
      </c>
      <c r="J59" s="315">
        <f>COUNTIFS('DETAIL SALES'!$Q$10:$Q$7501,'FILL RATE MANDATORY STOCK'!E59,'DETAIL SALES'!$AB$10:$AB$7501,"Full",'DETAIL SALES'!$C$10:$C$7501,"1")</f>
        <v>0</v>
      </c>
      <c r="K59" s="316">
        <f>COUNTIFS('DETAIL SALES'!$Q$10:$Q$7501,'FILL RATE MANDATORY STOCK'!E59,'DETAIL SALES'!$AB$10:$AB$7501,"No",'DETAIL SALES'!$C$10:$C$7501,"1")</f>
        <v>0</v>
      </c>
      <c r="L59" s="149">
        <f>COUNTIFS('DETAIL SALES'!$Q$10:$Q$7501,'FILL RATE MANDATORY STOCK'!E59,'DETAIL SALES'!$AB$10:$AB$7501,"Full",'DETAIL SALES'!$C$10:$C$7501,"2")</f>
        <v>0</v>
      </c>
      <c r="M59" s="149">
        <f>COUNTIFS('DETAIL SALES'!$Q$10:$Q$7501,'FILL RATE MANDATORY STOCK'!E59,'DETAIL SALES'!$AB$10:$AB$7501,"No",'DETAIL SALES'!$C$10:$C$7501,"2")</f>
        <v>0</v>
      </c>
      <c r="N59" s="149">
        <f>COUNTIFS('DETAIL SALES'!$Q$10:$Q$7501,'FILL RATE MANDATORY STOCK'!E59,'DETAIL SALES'!$AB$10:$AB$7501,"Full",'DETAIL SALES'!$C$10:$C$7501,"3")</f>
        <v>0</v>
      </c>
      <c r="O59" s="149">
        <f>COUNTIFS('DETAIL SALES'!$Q$10:$Q$7501,'FILL RATE MANDATORY STOCK'!E59,'DETAIL SALES'!$AB$10:$AB$7501,"No",'DETAIL SALES'!$C$10:$C$7501,"3")</f>
        <v>0</v>
      </c>
      <c r="P59" s="149">
        <f>COUNTIFS('DETAIL SALES'!$Q$10:$Q$7501,'FILL RATE MANDATORY STOCK'!E59,'DETAIL SALES'!$AB$10:$AB$7501,"Full",'DETAIL SALES'!$C$10:$C$7501,"4")</f>
        <v>0</v>
      </c>
      <c r="Q59" s="149">
        <f>COUNTIFS('DETAIL SALES'!$Q$10:$Q$7501,'FILL RATE MANDATORY STOCK'!E59,'DETAIL SALES'!$AB$10:$AB$7501,"No",'DETAIL SALES'!$C$10:$C$7501,"4")</f>
        <v>0</v>
      </c>
      <c r="R59" s="149">
        <f>COUNTIFS('DETAIL SALES'!$Q$10:$Q$7501,'FILL RATE MANDATORY STOCK'!E59,'DETAIL SALES'!$AB$10:$AB$7501,"Full",'DETAIL SALES'!$C$10:$C$7501,"5")</f>
        <v>0</v>
      </c>
      <c r="S59" s="149">
        <f>COUNTIFS('DETAIL SALES'!$Q$10:$Q$7501,'FILL RATE MANDATORY STOCK'!E59,'DETAIL SALES'!$AB$10:$AB$7501,"No",'DETAIL SALES'!$C$10:$C$7501,"5")</f>
        <v>0</v>
      </c>
      <c r="T59" s="149">
        <f>COUNTIFS('DETAIL SALES'!$Q$10:$Q$7501,'FILL RATE MANDATORY STOCK'!E59,'DETAIL SALES'!$AB$10:$AB$7501,"Full",'DETAIL SALES'!$C$10:$C$7501,"6")</f>
        <v>0</v>
      </c>
      <c r="U59" s="149">
        <f>COUNTIFS('DETAIL SALES'!$Q$10:$Q$7501,'FILL RATE MANDATORY STOCK'!E59,'DETAIL SALES'!$AB$10:$AB$7501,"No",'DETAIL SALES'!$C$10:$C$7501,"6")</f>
        <v>0</v>
      </c>
      <c r="V59" s="316">
        <f>COUNTIFS('DETAIL SALES'!$Q$10:$Q$7501,'FILL RATE MANDATORY STOCK'!E59,'DETAIL SALES'!$AB$10:$AB$7501,"Full",'DETAIL SALES'!$C$10:$C$7501,"7")</f>
        <v>0</v>
      </c>
      <c r="W59" s="316">
        <f>COUNTIFS('DETAIL SALES'!$Q$10:$Q$7501,'FILL RATE MANDATORY STOCK'!E59,'DETAIL SALES'!$AB$10:$AB$7501,"No",'DETAIL SALES'!$C$10:$C$7501,"7")</f>
        <v>0</v>
      </c>
      <c r="X59" s="149">
        <f>COUNTIFS('DETAIL SALES'!$Q$10:$Q$7501,'FILL RATE MANDATORY STOCK'!E59,'DETAIL SALES'!$AB$10:$AB$7501,"Full",'DETAIL SALES'!$C$10:$C$7501,"8")</f>
        <v>0</v>
      </c>
      <c r="Y59" s="149">
        <f>COUNTIFS('DETAIL SALES'!$Q$10:$Q$7501,'FILL RATE MANDATORY STOCK'!E59,'DETAIL SALES'!$AB$10:$AB$7501,"No",'DETAIL SALES'!$C$10:$C$7501,"8")</f>
        <v>0</v>
      </c>
      <c r="Z59" s="149">
        <f>COUNTIFS('DETAIL SALES'!$Q$10:$Q$7501,'FILL RATE MANDATORY STOCK'!E59,'DETAIL SALES'!$AB$10:$AB$7501,"Full",'DETAIL SALES'!$C$10:$C$7501,"9")</f>
        <v>0</v>
      </c>
      <c r="AA59" s="149">
        <f>COUNTIFS('DETAIL SALES'!$Q$10:$Q$7501,'FILL RATE MANDATORY STOCK'!E59,'DETAIL SALES'!$AB$10:$AB$7501,"No",'DETAIL SALES'!$C$10:$C$7501,"9")</f>
        <v>0</v>
      </c>
      <c r="AB59" s="149">
        <f>COUNTIFS('DETAIL SALES'!$Q$10:$Q$7501,'FILL RATE MANDATORY STOCK'!E59,'DETAIL SALES'!$AB$10:$AB$7501,"Full",'DETAIL SALES'!$C$10:$C$7501,"10")</f>
        <v>0</v>
      </c>
      <c r="AC59" s="149">
        <f>COUNTIFS('DETAIL SALES'!$Q$10:$Q$7501,'FILL RATE MANDATORY STOCK'!E59,'DETAIL SALES'!$AB$10:$AB$7501,"No",'DETAIL SALES'!$C$10:$C$7501,"10")</f>
        <v>0</v>
      </c>
      <c r="AD59" s="149">
        <f>COUNTIFS('DETAIL SALES'!$Q$10:$Q$7501,'FILL RATE MANDATORY STOCK'!E59,'DETAIL SALES'!$AB$10:$AB$7501,"Full",'DETAIL SALES'!$C$10:$C$7501,"11")</f>
        <v>0</v>
      </c>
      <c r="AE59" s="149">
        <f>COUNTIFS('DETAIL SALES'!$Q$10:$Q$7501,'FILL RATE MANDATORY STOCK'!E59,'DETAIL SALES'!$AB$10:$AB$7501,"No",'DETAIL SALES'!$C$10:$C$7501,"11")</f>
        <v>0</v>
      </c>
      <c r="AF59" s="149">
        <f>COUNTIFS('DETAIL SALES'!$Q$10:$Q$7501,'FILL RATE MANDATORY STOCK'!E59,'DETAIL SALES'!$AB$10:$AB$7501,"Full",'DETAIL SALES'!$C$10:$C$7501,"12")</f>
        <v>0</v>
      </c>
      <c r="AG59" s="149">
        <f>COUNTIFS('DETAIL SALES'!$Q$10:$Q$7501,'FILL RATE MANDATORY STOCK'!E59,'DETAIL SALES'!$AB$10:$AB$7501,"No",'DETAIL SALES'!$C$10:$C$7501,"12")</f>
        <v>0</v>
      </c>
      <c r="AH59" s="149">
        <f>COUNTIFS('DETAIL SALES'!$Q$10:$Q$7501,'FILL RATE MANDATORY STOCK'!E59,'DETAIL SALES'!$AB$10:$AB$7501,"Full",'DETAIL SALES'!$C$10:$C$7501,"13")</f>
        <v>0</v>
      </c>
      <c r="AI59" s="149">
        <f>COUNTIFS('DETAIL SALES'!$Q$10:$Q$7501,'FILL RATE MANDATORY STOCK'!E59,'DETAIL SALES'!$AB$10:$AB$7501,"No",'DETAIL SALES'!$C$10:$C$7501,"13")</f>
        <v>0</v>
      </c>
      <c r="AJ59" s="316">
        <f>COUNTIFS('DETAIL SALES'!$Q$10:$Q$7501,'FILL RATE MANDATORY STOCK'!E59,'DETAIL SALES'!$AB$10:$AB$7501,"Full",'DETAIL SALES'!$C$10:$C$7501,"14")</f>
        <v>0</v>
      </c>
      <c r="AK59" s="316">
        <f>COUNTIFS('DETAIL SALES'!$Q$10:$Q$7501,'FILL RATE MANDATORY STOCK'!E59,'DETAIL SALES'!$AB$10:$AB$7501,"No",'DETAIL SALES'!$C$10:$C$7501,"14")</f>
        <v>0</v>
      </c>
      <c r="AL59" s="149">
        <f>COUNTIFS('DETAIL SALES'!$Q$10:$Q$7501,'FILL RATE MANDATORY STOCK'!E59,'DETAIL SALES'!$AB$10:$AB$7501,"Full",'DETAIL SALES'!$C$10:$C$7501,"15")</f>
        <v>0</v>
      </c>
      <c r="AM59" s="149">
        <f>COUNTIFS('DETAIL SALES'!$Q$10:$Q$7501,'FILL RATE MANDATORY STOCK'!E59,'DETAIL SALES'!$AB$10:$AB$7501,"No",'DETAIL SALES'!$C$10:$C$7501,"15")</f>
        <v>0</v>
      </c>
      <c r="AN59" s="149">
        <f>COUNTIFS('DETAIL SALES'!$Q$10:$Q$7501,'FILL RATE MANDATORY STOCK'!E59,'DETAIL SALES'!$AB$10:$AB$7501,"Full",'DETAIL SALES'!$C$10:$C$7501,"16")</f>
        <v>0</v>
      </c>
      <c r="AO59" s="149">
        <f>COUNTIFS('DETAIL SALES'!$Q$10:$Q$7501,'FILL RATE MANDATORY STOCK'!E59,'DETAIL SALES'!$AB$10:$AB$7501,"No",'DETAIL SALES'!$C$10:$C$7501,"16")</f>
        <v>0</v>
      </c>
      <c r="AP59" s="149">
        <f>COUNTIFS('DETAIL SALES'!$Q$10:$Q$7501,'FILL RATE MANDATORY STOCK'!E59,'DETAIL SALES'!$AB$10:$AB$7501,"Full",'DETAIL SALES'!$C$10:$C$7501,"17")</f>
        <v>0</v>
      </c>
      <c r="AQ59" s="149">
        <f>COUNTIFS('DETAIL SALES'!$Q$10:$Q$7501,'FILL RATE MANDATORY STOCK'!E59,'DETAIL SALES'!$AB$10:$AB$7501,"No",'DETAIL SALES'!$C$10:$C$7501,"17")</f>
        <v>0</v>
      </c>
      <c r="AR59" s="149">
        <f>COUNTIFS('DETAIL SALES'!$Q$10:$Q$7501,'FILL RATE MANDATORY STOCK'!E59,'DETAIL SALES'!$AB$10:$AB$7501,"Full",'DETAIL SALES'!$C$10:$C$7501,"18")</f>
        <v>0</v>
      </c>
      <c r="AS59" s="149">
        <f>COUNTIFS('DETAIL SALES'!$Q$10:$Q$7501,'FILL RATE MANDATORY STOCK'!E59,'DETAIL SALES'!$AB$10:$AB$7501,"No",'DETAIL SALES'!$C$10:$C$7501,"18")</f>
        <v>0</v>
      </c>
      <c r="AT59" s="149">
        <f>COUNTIFS('DETAIL SALES'!$Q$10:$Q$7501,'FILL RATE MANDATORY STOCK'!E59,'DETAIL SALES'!$AB$10:$AB$7501,"Full",'DETAIL SALES'!$C$10:$C$7501,"19")</f>
        <v>0</v>
      </c>
      <c r="AU59" s="149">
        <f>COUNTIFS('DETAIL SALES'!$Q$10:$Q$7501,'FILL RATE MANDATORY STOCK'!E59,'DETAIL SALES'!$AB$10:$AB$7501,"No",'DETAIL SALES'!$C$10:$C$7501,"19")</f>
        <v>0</v>
      </c>
      <c r="AV59" s="149">
        <f>COUNTIFS('DETAIL SALES'!$Q$10:$Q$7501,'FILL RATE MANDATORY STOCK'!E59,'DETAIL SALES'!$AB$10:$AB$7501,"Full",'DETAIL SALES'!$C$10:$C$7501,"20")</f>
        <v>0</v>
      </c>
      <c r="AW59" s="149">
        <f>COUNTIFS('DETAIL SALES'!$Q$10:$Q$7501,'FILL RATE MANDATORY STOCK'!E59,'DETAIL SALES'!$AB$10:$AB$7501,"No",'DETAIL SALES'!$C$10:$C$7501,"20")</f>
        <v>0</v>
      </c>
      <c r="AX59" s="316">
        <f>COUNTIFS('DETAIL SALES'!$Q$10:$Q$7501,'FILL RATE MANDATORY STOCK'!E59,'DETAIL SALES'!$AB$10:$AB$7501,"Full",'DETAIL SALES'!$C$10:$C$7501,"21")</f>
        <v>0</v>
      </c>
      <c r="AY59" s="316">
        <f>COUNTIFS('DETAIL SALES'!$Q$10:$Q$7501,'FILL RATE MANDATORY STOCK'!E59,'DETAIL SALES'!$AB$10:$AB$7501,"No",'DETAIL SALES'!$C$10:$C$7501,"21")</f>
        <v>0</v>
      </c>
      <c r="AZ59" s="149">
        <f>COUNTIFS('DETAIL SALES'!$Q$10:$Q$7501,'FILL RATE MANDATORY STOCK'!E59,'DETAIL SALES'!$AB$10:$AB$7501,"Full",'DETAIL SALES'!$C$10:$C$7501,"22")</f>
        <v>0</v>
      </c>
      <c r="BA59" s="149">
        <f>COUNTIFS('DETAIL SALES'!$Q$10:$Q$7501,'FILL RATE MANDATORY STOCK'!E59,'DETAIL SALES'!$AB$10:$AB$7501,"No",'DETAIL SALES'!$C$10:$C$7501,"22")</f>
        <v>0</v>
      </c>
      <c r="BB59" s="149">
        <f>COUNTIFS('DETAIL SALES'!$Q$10:$Q$7501,'FILL RATE MANDATORY STOCK'!E59,'DETAIL SALES'!$AB$10:$AB$7501,"Full",'DETAIL SALES'!$C$10:$C$7501,"23")</f>
        <v>0</v>
      </c>
      <c r="BC59" s="149">
        <f>COUNTIFS('DETAIL SALES'!$Q$10:$Q$7501,'FILL RATE MANDATORY STOCK'!E59,'DETAIL SALES'!$AB$10:$AB$7501,"No",'DETAIL SALES'!$C$10:$C$7501,"23")</f>
        <v>0</v>
      </c>
      <c r="BD59" s="149">
        <f>COUNTIFS('DETAIL SALES'!$Q$10:$Q$7501,'FILL RATE MANDATORY STOCK'!E59,'DETAIL SALES'!$AB$10:$AB$7501,"Full",'DETAIL SALES'!$C$10:$C$7501,"24")</f>
        <v>0</v>
      </c>
      <c r="BE59" s="149">
        <f>COUNTIFS('DETAIL SALES'!$Q$10:$Q$7501,'FILL RATE MANDATORY STOCK'!E59,'DETAIL SALES'!$AB$10:$AB$7501,"No",'DETAIL SALES'!$C$10:$C$7501,"24")</f>
        <v>0</v>
      </c>
      <c r="BF59" s="149">
        <f>COUNTIFS('DETAIL SALES'!$Q$10:$Q$7501,'FILL RATE MANDATORY STOCK'!E59,'DETAIL SALES'!$AB$10:$AB$7501,"Full",'DETAIL SALES'!$C$10:$C$7501,"25")</f>
        <v>0</v>
      </c>
      <c r="BG59" s="149">
        <f>COUNTIFS('DETAIL SALES'!$Q$10:$Q$7501,'FILL RATE MANDATORY STOCK'!E59,'DETAIL SALES'!$AB$10:$AB$7501,"No",'DETAIL SALES'!$C$10:$C$7501,"25")</f>
        <v>0</v>
      </c>
      <c r="BH59" s="149">
        <f>COUNTIFS('DETAIL SALES'!$Q$10:$Q$7501,'FILL RATE MANDATORY STOCK'!E59,'DETAIL SALES'!$AB$10:$AB$7501,"Full",'DETAIL SALES'!$C$10:$C$7501,"26")</f>
        <v>0</v>
      </c>
      <c r="BI59" s="149">
        <f>COUNTIFS('DETAIL SALES'!$Q$10:$Q$7501,'FILL RATE MANDATORY STOCK'!E59,'DETAIL SALES'!$AB$10:$AB$7501,"No",'DETAIL SALES'!$C$10:$C$7501,"26")</f>
        <v>0</v>
      </c>
      <c r="BJ59" s="149">
        <f>COUNTIFS('DETAIL SALES'!$Q$10:$Q$7501,'FILL RATE MANDATORY STOCK'!E59,'DETAIL SALES'!$AB$10:$AB$7501,"Full",'DETAIL SALES'!$C$10:$C$7501,"27")</f>
        <v>0</v>
      </c>
      <c r="BK59" s="149">
        <f>COUNTIFS('DETAIL SALES'!$Q$10:$Q$7501,'FILL RATE MANDATORY STOCK'!E59,'DETAIL SALES'!$AB$10:$AB$7501,"No",'DETAIL SALES'!$C$10:$C$7501,"27")</f>
        <v>0</v>
      </c>
      <c r="BL59" s="316">
        <f>COUNTIFS('DETAIL SALES'!$Q$10:$Q$7501,'FILL RATE MANDATORY STOCK'!E59,'DETAIL SALES'!$AB$10:$AB$7501,"Full",'DETAIL SALES'!$C$10:$C$7501,"28")</f>
        <v>0</v>
      </c>
      <c r="BM59" s="316">
        <f>COUNTIFS('DETAIL SALES'!$Q$10:$Q$7501,'FILL RATE MANDATORY STOCK'!E59,'DETAIL SALES'!$AB$10:$AB$7501,"No",'DETAIL SALES'!$C$10:$C$7501,"28")</f>
        <v>0</v>
      </c>
      <c r="BN59" s="149">
        <f>COUNTIFS('DETAIL SALES'!$Q$10:$Q$7501,'FILL RATE MANDATORY STOCK'!E59,'DETAIL SALES'!$AB$10:$AB$7501,"Full",'DETAIL SALES'!$C$10:$C$7501,"29")</f>
        <v>0</v>
      </c>
      <c r="BO59" s="149">
        <f>COUNTIFS('DETAIL SALES'!$Q$10:$Q$7501,'FILL RATE MANDATORY STOCK'!E59,'DETAIL SALES'!$AB$10:$AB$7501,"No",'DETAIL SALES'!$C$10:$C$7501,"29")</f>
        <v>0</v>
      </c>
      <c r="BP59" s="149">
        <f>COUNTIFS('DETAIL SALES'!$Q$10:$Q$7501,'FILL RATE MANDATORY STOCK'!E59,'DETAIL SALES'!$AB$10:$AB$7501,"Full",'DETAIL SALES'!$C$10:$C$7501,"30")</f>
        <v>0</v>
      </c>
      <c r="BQ59" s="149">
        <f>COUNTIFS('DETAIL SALES'!$Q$10:$Q$7501,'FILL RATE MANDATORY STOCK'!E59,'DETAIL SALES'!$AB$10:$AB$7501,"No",'DETAIL SALES'!$C$10:$C$7501,"30")</f>
        <v>0</v>
      </c>
      <c r="BR59" s="149">
        <f>COUNTIFS('DETAIL SALES'!$Q$10:$Q$7501,'FILL RATE MANDATORY STOCK'!\,'DETAIL SALES'!$AB$10:$AB$7501,"Full",'DETAIL SALES'!$C$10:$C$7501,"31")</f>
        <v>0</v>
      </c>
      <c r="BS59" s="153">
        <f>COUNTIFS('DETAIL SALES'!$Q$10:$Q$7501,'FILL RATE MANDATORY STOCK'!E59,'DETAIL SALES'!$AB$10:$AB$7501,"No",'DETAIL SALES'!$C$10:$C$7501,"31")</f>
        <v>0</v>
      </c>
      <c r="BT59" s="271">
        <f t="shared" si="4"/>
        <v>0</v>
      </c>
      <c r="BU59" s="150">
        <f t="shared" si="5"/>
        <v>0</v>
      </c>
      <c r="BV59" s="150">
        <f t="shared" si="6"/>
        <v>0</v>
      </c>
      <c r="BW59" s="272" t="e">
        <f t="shared" si="7"/>
        <v>#DIV/0!</v>
      </c>
    </row>
    <row r="60" spans="1:75">
      <c r="A60" s="784"/>
      <c r="B60" s="100">
        <f>MAX(B43:B59)+1</f>
        <v>48</v>
      </c>
      <c r="C60" s="100" t="s">
        <v>331</v>
      </c>
      <c r="D60" s="103" t="s">
        <v>890</v>
      </c>
      <c r="E60" s="149"/>
      <c r="F60" s="169"/>
      <c r="G60" s="224">
        <v>60000</v>
      </c>
      <c r="H60" s="153">
        <v>1</v>
      </c>
      <c r="I60" s="153">
        <v>0</v>
      </c>
      <c r="J60" s="315">
        <f>COUNTIFS('DETAIL SALES'!$Q$10:$Q$7501,'FILL RATE MANDATORY STOCK'!E60,'DETAIL SALES'!$AB$10:$AB$7501,"Full",'DETAIL SALES'!$C$10:$C$7501,"1")</f>
        <v>0</v>
      </c>
      <c r="K60" s="316">
        <f>COUNTIFS('DETAIL SALES'!$Q$10:$Q$7501,'FILL RATE MANDATORY STOCK'!E60,'DETAIL SALES'!$AB$10:$AB$7501,"No",'DETAIL SALES'!$C$10:$C$7501,"1")</f>
        <v>0</v>
      </c>
      <c r="L60" s="149">
        <f>COUNTIFS('DETAIL SALES'!$Q$10:$Q$7501,'FILL RATE MANDATORY STOCK'!E60,'DETAIL SALES'!$AB$10:$AB$7501,"Full",'DETAIL SALES'!$C$10:$C$7501,"2")</f>
        <v>0</v>
      </c>
      <c r="M60" s="149">
        <f>COUNTIFS('DETAIL SALES'!$Q$10:$Q$7501,'FILL RATE MANDATORY STOCK'!E60,'DETAIL SALES'!$AB$10:$AB$7501,"No",'DETAIL SALES'!$C$10:$C$7501,"2")</f>
        <v>0</v>
      </c>
      <c r="N60" s="149">
        <f>COUNTIFS('DETAIL SALES'!$Q$10:$Q$7501,'FILL RATE MANDATORY STOCK'!E60,'DETAIL SALES'!$AB$10:$AB$7501,"Full",'DETAIL SALES'!$C$10:$C$7501,"3")</f>
        <v>0</v>
      </c>
      <c r="O60" s="149">
        <f>COUNTIFS('DETAIL SALES'!$Q$10:$Q$7501,'FILL RATE MANDATORY STOCK'!E60,'DETAIL SALES'!$AB$10:$AB$7501,"No",'DETAIL SALES'!$C$10:$C$7501,"3")</f>
        <v>0</v>
      </c>
      <c r="P60" s="149">
        <f>COUNTIFS('DETAIL SALES'!$Q$10:$Q$7501,'FILL RATE MANDATORY STOCK'!E60,'DETAIL SALES'!$AB$10:$AB$7501,"Full",'DETAIL SALES'!$C$10:$C$7501,"4")</f>
        <v>0</v>
      </c>
      <c r="Q60" s="149">
        <f>COUNTIFS('DETAIL SALES'!$Q$10:$Q$7501,'FILL RATE MANDATORY STOCK'!E60,'DETAIL SALES'!$AB$10:$AB$7501,"No",'DETAIL SALES'!$C$10:$C$7501,"4")</f>
        <v>0</v>
      </c>
      <c r="R60" s="149">
        <f>COUNTIFS('DETAIL SALES'!$Q$10:$Q$7501,'FILL RATE MANDATORY STOCK'!E60,'DETAIL SALES'!$AB$10:$AB$7501,"Full",'DETAIL SALES'!$C$10:$C$7501,"5")</f>
        <v>0</v>
      </c>
      <c r="S60" s="149">
        <f>COUNTIFS('DETAIL SALES'!$Q$10:$Q$7501,'FILL RATE MANDATORY STOCK'!E60,'DETAIL SALES'!$AB$10:$AB$7501,"No",'DETAIL SALES'!$C$10:$C$7501,"5")</f>
        <v>0</v>
      </c>
      <c r="T60" s="149">
        <f>COUNTIFS('DETAIL SALES'!$Q$10:$Q$7501,'FILL RATE MANDATORY STOCK'!E60,'DETAIL SALES'!$AB$10:$AB$7501,"Full",'DETAIL SALES'!$C$10:$C$7501,"6")</f>
        <v>0</v>
      </c>
      <c r="U60" s="149">
        <f>COUNTIFS('DETAIL SALES'!$Q$10:$Q$7501,'FILL RATE MANDATORY STOCK'!E60,'DETAIL SALES'!$AB$10:$AB$7501,"No",'DETAIL SALES'!$C$10:$C$7501,"6")</f>
        <v>0</v>
      </c>
      <c r="V60" s="316">
        <f>COUNTIFS('DETAIL SALES'!$Q$10:$Q$7501,'FILL RATE MANDATORY STOCK'!E60,'DETAIL SALES'!$AB$10:$AB$7501,"Full",'DETAIL SALES'!$C$10:$C$7501,"7")</f>
        <v>0</v>
      </c>
      <c r="W60" s="316">
        <f>COUNTIFS('DETAIL SALES'!$Q$10:$Q$7501,'FILL RATE MANDATORY STOCK'!E60,'DETAIL SALES'!$AB$10:$AB$7501,"No",'DETAIL SALES'!$C$10:$C$7501,"7")</f>
        <v>0</v>
      </c>
      <c r="X60" s="149">
        <f>COUNTIFS('DETAIL SALES'!$Q$10:$Q$7501,'FILL RATE MANDATORY STOCK'!E60,'DETAIL SALES'!$AB$10:$AB$7501,"Full",'DETAIL SALES'!$C$10:$C$7501,"8")</f>
        <v>0</v>
      </c>
      <c r="Y60" s="149">
        <f>COUNTIFS('DETAIL SALES'!$Q$10:$Q$7501,'FILL RATE MANDATORY STOCK'!E60,'DETAIL SALES'!$AB$10:$AB$7501,"No",'DETAIL SALES'!$C$10:$C$7501,"8")</f>
        <v>0</v>
      </c>
      <c r="Z60" s="149">
        <f>COUNTIFS('DETAIL SALES'!$Q$10:$Q$7501,'FILL RATE MANDATORY STOCK'!E60,'DETAIL SALES'!$AB$10:$AB$7501,"Full",'DETAIL SALES'!$C$10:$C$7501,"9")</f>
        <v>0</v>
      </c>
      <c r="AA60" s="149">
        <f>COUNTIFS('DETAIL SALES'!$Q$10:$Q$7501,'FILL RATE MANDATORY STOCK'!E60,'DETAIL SALES'!$AB$10:$AB$7501,"No",'DETAIL SALES'!$C$10:$C$7501,"9")</f>
        <v>0</v>
      </c>
      <c r="AB60" s="149">
        <f>COUNTIFS('DETAIL SALES'!$Q$10:$Q$7501,'FILL RATE MANDATORY STOCK'!E60,'DETAIL SALES'!$AB$10:$AB$7501,"Full",'DETAIL SALES'!$C$10:$C$7501,"10")</f>
        <v>0</v>
      </c>
      <c r="AC60" s="149">
        <f>COUNTIFS('DETAIL SALES'!$Q$10:$Q$7501,'FILL RATE MANDATORY STOCK'!E60,'DETAIL SALES'!$AB$10:$AB$7501,"No",'DETAIL SALES'!$C$10:$C$7501,"10")</f>
        <v>0</v>
      </c>
      <c r="AD60" s="149">
        <f>COUNTIFS('DETAIL SALES'!$Q$10:$Q$7501,'FILL RATE MANDATORY STOCK'!E60,'DETAIL SALES'!$AB$10:$AB$7501,"Full",'DETAIL SALES'!$C$10:$C$7501,"11")</f>
        <v>0</v>
      </c>
      <c r="AE60" s="149">
        <f>COUNTIFS('DETAIL SALES'!$Q$10:$Q$7501,'FILL RATE MANDATORY STOCK'!E60,'DETAIL SALES'!$AB$10:$AB$7501,"No",'DETAIL SALES'!$C$10:$C$7501,"11")</f>
        <v>0</v>
      </c>
      <c r="AF60" s="149">
        <f>COUNTIFS('DETAIL SALES'!$Q$10:$Q$7501,'FILL RATE MANDATORY STOCK'!E60,'DETAIL SALES'!$AB$10:$AB$7501,"Full",'DETAIL SALES'!$C$10:$C$7501,"12")</f>
        <v>0</v>
      </c>
      <c r="AG60" s="149">
        <f>COUNTIFS('DETAIL SALES'!$Q$10:$Q$7501,'FILL RATE MANDATORY STOCK'!E60,'DETAIL SALES'!$AB$10:$AB$7501,"No",'DETAIL SALES'!$C$10:$C$7501,"12")</f>
        <v>0</v>
      </c>
      <c r="AH60" s="149">
        <f>COUNTIFS('DETAIL SALES'!$Q$10:$Q$7501,'FILL RATE MANDATORY STOCK'!E60,'DETAIL SALES'!$AB$10:$AB$7501,"Full",'DETAIL SALES'!$C$10:$C$7501,"13")</f>
        <v>0</v>
      </c>
      <c r="AI60" s="149">
        <f>COUNTIFS('DETAIL SALES'!$Q$10:$Q$7501,'FILL RATE MANDATORY STOCK'!E60,'DETAIL SALES'!$AB$10:$AB$7501,"No",'DETAIL SALES'!$C$10:$C$7501,"13")</f>
        <v>0</v>
      </c>
      <c r="AJ60" s="316">
        <f>COUNTIFS('DETAIL SALES'!$Q$10:$Q$7501,'FILL RATE MANDATORY STOCK'!E60,'DETAIL SALES'!$AB$10:$AB$7501,"Full",'DETAIL SALES'!$C$10:$C$7501,"14")</f>
        <v>0</v>
      </c>
      <c r="AK60" s="316">
        <f>COUNTIFS('DETAIL SALES'!$Q$10:$Q$7501,'FILL RATE MANDATORY STOCK'!E60,'DETAIL SALES'!$AB$10:$AB$7501,"No",'DETAIL SALES'!$C$10:$C$7501,"14")</f>
        <v>0</v>
      </c>
      <c r="AL60" s="149">
        <f>COUNTIFS('DETAIL SALES'!$Q$10:$Q$7501,'FILL RATE MANDATORY STOCK'!E60,'DETAIL SALES'!$AB$10:$AB$7501,"Full",'DETAIL SALES'!$C$10:$C$7501,"15")</f>
        <v>0</v>
      </c>
      <c r="AM60" s="149">
        <f>COUNTIFS('DETAIL SALES'!$Q$10:$Q$7501,'FILL RATE MANDATORY STOCK'!E60,'DETAIL SALES'!$AB$10:$AB$7501,"No",'DETAIL SALES'!$C$10:$C$7501,"15")</f>
        <v>0</v>
      </c>
      <c r="AN60" s="149">
        <f>COUNTIFS('DETAIL SALES'!$Q$10:$Q$7501,'FILL RATE MANDATORY STOCK'!E60,'DETAIL SALES'!$AB$10:$AB$7501,"Full",'DETAIL SALES'!$C$10:$C$7501,"16")</f>
        <v>0</v>
      </c>
      <c r="AO60" s="149">
        <f>COUNTIFS('DETAIL SALES'!$Q$10:$Q$7501,'FILL RATE MANDATORY STOCK'!E60,'DETAIL SALES'!$AB$10:$AB$7501,"No",'DETAIL SALES'!$C$10:$C$7501,"16")</f>
        <v>0</v>
      </c>
      <c r="AP60" s="149">
        <f>COUNTIFS('DETAIL SALES'!$Q$10:$Q$7501,'FILL RATE MANDATORY STOCK'!E60,'DETAIL SALES'!$AB$10:$AB$7501,"Full",'DETAIL SALES'!$C$10:$C$7501,"17")</f>
        <v>0</v>
      </c>
      <c r="AQ60" s="149">
        <f>COUNTIFS('DETAIL SALES'!$Q$10:$Q$7501,'FILL RATE MANDATORY STOCK'!E60,'DETAIL SALES'!$AB$10:$AB$7501,"No",'DETAIL SALES'!$C$10:$C$7501,"17")</f>
        <v>0</v>
      </c>
      <c r="AR60" s="149">
        <f>COUNTIFS('DETAIL SALES'!$Q$10:$Q$7501,'FILL RATE MANDATORY STOCK'!E60,'DETAIL SALES'!$AB$10:$AB$7501,"Full",'DETAIL SALES'!$C$10:$C$7501,"18")</f>
        <v>0</v>
      </c>
      <c r="AS60" s="149">
        <f>COUNTIFS('DETAIL SALES'!$Q$10:$Q$7501,'FILL RATE MANDATORY STOCK'!E60,'DETAIL SALES'!$AB$10:$AB$7501,"No",'DETAIL SALES'!$C$10:$C$7501,"18")</f>
        <v>0</v>
      </c>
      <c r="AT60" s="149">
        <f>COUNTIFS('DETAIL SALES'!$Q$10:$Q$7501,'FILL RATE MANDATORY STOCK'!E60,'DETAIL SALES'!$AB$10:$AB$7501,"Full",'DETAIL SALES'!$C$10:$C$7501,"19")</f>
        <v>0</v>
      </c>
      <c r="AU60" s="149">
        <f>COUNTIFS('DETAIL SALES'!$Q$10:$Q$7501,'FILL RATE MANDATORY STOCK'!E60,'DETAIL SALES'!$AB$10:$AB$7501,"No",'DETAIL SALES'!$C$10:$C$7501,"19")</f>
        <v>0</v>
      </c>
      <c r="AV60" s="149">
        <f>COUNTIFS('DETAIL SALES'!$Q$10:$Q$7501,'FILL RATE MANDATORY STOCK'!E60,'DETAIL SALES'!$AB$10:$AB$7501,"Full",'DETAIL SALES'!$C$10:$C$7501,"20")</f>
        <v>0</v>
      </c>
      <c r="AW60" s="149">
        <f>COUNTIFS('DETAIL SALES'!$Q$10:$Q$7501,'FILL RATE MANDATORY STOCK'!E60,'DETAIL SALES'!$AB$10:$AB$7501,"No",'DETAIL SALES'!$C$10:$C$7501,"20")</f>
        <v>0</v>
      </c>
      <c r="AX60" s="316">
        <f>COUNTIFS('DETAIL SALES'!$Q$10:$Q$7501,'FILL RATE MANDATORY STOCK'!E60,'DETAIL SALES'!$AB$10:$AB$7501,"Full",'DETAIL SALES'!$C$10:$C$7501,"21")</f>
        <v>0</v>
      </c>
      <c r="AY60" s="316">
        <f>COUNTIFS('DETAIL SALES'!$Q$10:$Q$7501,'FILL RATE MANDATORY STOCK'!E60,'DETAIL SALES'!$AB$10:$AB$7501,"No",'DETAIL SALES'!$C$10:$C$7501,"21")</f>
        <v>0</v>
      </c>
      <c r="AZ60" s="149">
        <f>COUNTIFS('DETAIL SALES'!$Q$10:$Q$7501,'FILL RATE MANDATORY STOCK'!E60,'DETAIL SALES'!$AB$10:$AB$7501,"Full",'DETAIL SALES'!$C$10:$C$7501,"22")</f>
        <v>0</v>
      </c>
      <c r="BA60" s="149">
        <f>COUNTIFS('DETAIL SALES'!$Q$10:$Q$7501,'FILL RATE MANDATORY STOCK'!E60,'DETAIL SALES'!$AB$10:$AB$7501,"No",'DETAIL SALES'!$C$10:$C$7501,"22")</f>
        <v>0</v>
      </c>
      <c r="BB60" s="149">
        <f>COUNTIFS('DETAIL SALES'!$Q$10:$Q$7501,'FILL RATE MANDATORY STOCK'!E60,'DETAIL SALES'!$AB$10:$AB$7501,"Full",'DETAIL SALES'!$C$10:$C$7501,"23")</f>
        <v>0</v>
      </c>
      <c r="BC60" s="149">
        <f>COUNTIFS('DETAIL SALES'!$Q$10:$Q$7501,'FILL RATE MANDATORY STOCK'!E60,'DETAIL SALES'!$AB$10:$AB$7501,"No",'DETAIL SALES'!$C$10:$C$7501,"23")</f>
        <v>0</v>
      </c>
      <c r="BD60" s="149">
        <f>COUNTIFS('DETAIL SALES'!$Q$10:$Q$7501,'FILL RATE MANDATORY STOCK'!E60,'DETAIL SALES'!$AB$10:$AB$7501,"Full",'DETAIL SALES'!$C$10:$C$7501,"24")</f>
        <v>0</v>
      </c>
      <c r="BE60" s="149">
        <f>COUNTIFS('DETAIL SALES'!$Q$10:$Q$7501,'FILL RATE MANDATORY STOCK'!E60,'DETAIL SALES'!$AB$10:$AB$7501,"No",'DETAIL SALES'!$C$10:$C$7501,"24")</f>
        <v>0</v>
      </c>
      <c r="BF60" s="149">
        <f>COUNTIFS('DETAIL SALES'!$Q$10:$Q$7501,'FILL RATE MANDATORY STOCK'!E60,'DETAIL SALES'!$AB$10:$AB$7501,"Full",'DETAIL SALES'!$C$10:$C$7501,"25")</f>
        <v>0</v>
      </c>
      <c r="BG60" s="149">
        <f>COUNTIFS('DETAIL SALES'!$Q$10:$Q$7501,'FILL RATE MANDATORY STOCK'!E60,'DETAIL SALES'!$AB$10:$AB$7501,"No",'DETAIL SALES'!$C$10:$C$7501,"25")</f>
        <v>0</v>
      </c>
      <c r="BH60" s="149">
        <f>COUNTIFS('DETAIL SALES'!$Q$10:$Q$7501,'FILL RATE MANDATORY STOCK'!E60,'DETAIL SALES'!$AB$10:$AB$7501,"Full",'DETAIL SALES'!$C$10:$C$7501,"26")</f>
        <v>0</v>
      </c>
      <c r="BI60" s="149">
        <f>COUNTIFS('DETAIL SALES'!$Q$10:$Q$7501,'FILL RATE MANDATORY STOCK'!E60,'DETAIL SALES'!$AB$10:$AB$7501,"No",'DETAIL SALES'!$C$10:$C$7501,"26")</f>
        <v>0</v>
      </c>
      <c r="BJ60" s="149">
        <f>COUNTIFS('DETAIL SALES'!$Q$10:$Q$7501,'FILL RATE MANDATORY STOCK'!E60,'DETAIL SALES'!$AB$10:$AB$7501,"Full",'DETAIL SALES'!$C$10:$C$7501,"27")</f>
        <v>0</v>
      </c>
      <c r="BK60" s="149">
        <f>COUNTIFS('DETAIL SALES'!$Q$10:$Q$7501,'FILL RATE MANDATORY STOCK'!E60,'DETAIL SALES'!$AB$10:$AB$7501,"No",'DETAIL SALES'!$C$10:$C$7501,"27")</f>
        <v>0</v>
      </c>
      <c r="BL60" s="316">
        <f>COUNTIFS('DETAIL SALES'!$Q$10:$Q$7501,'FILL RATE MANDATORY STOCK'!E60,'DETAIL SALES'!$AB$10:$AB$7501,"Full",'DETAIL SALES'!$C$10:$C$7501,"28")</f>
        <v>0</v>
      </c>
      <c r="BM60" s="316">
        <f>COUNTIFS('DETAIL SALES'!$Q$10:$Q$7501,'FILL RATE MANDATORY STOCK'!E60,'DETAIL SALES'!$AB$10:$AB$7501,"No",'DETAIL SALES'!$C$10:$C$7501,"28")</f>
        <v>0</v>
      </c>
      <c r="BN60" s="149">
        <f>COUNTIFS('DETAIL SALES'!$Q$10:$Q$7501,'FILL RATE MANDATORY STOCK'!E60,'DETAIL SALES'!$AB$10:$AB$7501,"Full",'DETAIL SALES'!$C$10:$C$7501,"29")</f>
        <v>0</v>
      </c>
      <c r="BO60" s="149">
        <f>COUNTIFS('DETAIL SALES'!$Q$10:$Q$7501,'FILL RATE MANDATORY STOCK'!E60,'DETAIL SALES'!$AB$10:$AB$7501,"No",'DETAIL SALES'!$C$10:$C$7501,"29")</f>
        <v>0</v>
      </c>
      <c r="BP60" s="149">
        <f>COUNTIFS('DETAIL SALES'!$Q$10:$Q$7501,'FILL RATE MANDATORY STOCK'!E60,'DETAIL SALES'!$AB$10:$AB$7501,"Full",'DETAIL SALES'!$C$10:$C$7501,"30")</f>
        <v>0</v>
      </c>
      <c r="BQ60" s="149">
        <f>COUNTIFS('DETAIL SALES'!$Q$10:$Q$7501,'FILL RATE MANDATORY STOCK'!E60,'DETAIL SALES'!$AB$10:$AB$7501,"No",'DETAIL SALES'!$C$10:$C$7501,"30")</f>
        <v>0</v>
      </c>
      <c r="BR60" s="149">
        <f>COUNTIFS('DETAIL SALES'!$Q$10:$Q$7501,'FILL RATE MANDATORY STOCK'!\,'DETAIL SALES'!$AB$10:$AB$7501,"Full",'DETAIL SALES'!$C$10:$C$7501,"31")</f>
        <v>0</v>
      </c>
      <c r="BS60" s="153">
        <f>COUNTIFS('DETAIL SALES'!$Q$10:$Q$7501,'FILL RATE MANDATORY STOCK'!E60,'DETAIL SALES'!$AB$10:$AB$7501,"No",'DETAIL SALES'!$C$10:$C$7501,"31")</f>
        <v>0</v>
      </c>
      <c r="BT60" s="271">
        <f t="shared" si="4"/>
        <v>0</v>
      </c>
      <c r="BU60" s="150">
        <f t="shared" si="5"/>
        <v>0</v>
      </c>
      <c r="BV60" s="150">
        <f t="shared" si="6"/>
        <v>0</v>
      </c>
      <c r="BW60" s="272" t="e">
        <f t="shared" si="7"/>
        <v>#DIV/0!</v>
      </c>
    </row>
    <row r="61" spans="1:75">
      <c r="A61" s="784"/>
      <c r="B61" s="100">
        <f>MAX(B44:B60)+1</f>
        <v>49</v>
      </c>
      <c r="C61" s="100" t="s">
        <v>331</v>
      </c>
      <c r="D61" s="103" t="s">
        <v>890</v>
      </c>
      <c r="E61" s="149"/>
      <c r="F61" s="169"/>
      <c r="G61" s="224">
        <v>60000</v>
      </c>
      <c r="H61" s="153">
        <v>1</v>
      </c>
      <c r="I61" s="153">
        <v>0</v>
      </c>
      <c r="J61" s="315">
        <f>COUNTIFS('DETAIL SALES'!$Q$10:$Q$7501,'FILL RATE MANDATORY STOCK'!E61,'DETAIL SALES'!$AB$10:$AB$7501,"Full",'DETAIL SALES'!$C$10:$C$7501,"1")</f>
        <v>0</v>
      </c>
      <c r="K61" s="316">
        <f>COUNTIFS('DETAIL SALES'!$Q$10:$Q$7501,'FILL RATE MANDATORY STOCK'!E61,'DETAIL SALES'!$AB$10:$AB$7501,"No",'DETAIL SALES'!$C$10:$C$7501,"1")</f>
        <v>0</v>
      </c>
      <c r="L61" s="149">
        <f>COUNTIFS('DETAIL SALES'!$Q$10:$Q$7501,'FILL RATE MANDATORY STOCK'!E61,'DETAIL SALES'!$AB$10:$AB$7501,"Full",'DETAIL SALES'!$C$10:$C$7501,"2")</f>
        <v>0</v>
      </c>
      <c r="M61" s="149">
        <f>COUNTIFS('DETAIL SALES'!$Q$10:$Q$7501,'FILL RATE MANDATORY STOCK'!E61,'DETAIL SALES'!$AB$10:$AB$7501,"No",'DETAIL SALES'!$C$10:$C$7501,"2")</f>
        <v>0</v>
      </c>
      <c r="N61" s="149">
        <f>COUNTIFS('DETAIL SALES'!$Q$10:$Q$7501,'FILL RATE MANDATORY STOCK'!E61,'DETAIL SALES'!$AB$10:$AB$7501,"Full",'DETAIL SALES'!$C$10:$C$7501,"3")</f>
        <v>0</v>
      </c>
      <c r="O61" s="149">
        <f>COUNTIFS('DETAIL SALES'!$Q$10:$Q$7501,'FILL RATE MANDATORY STOCK'!E61,'DETAIL SALES'!$AB$10:$AB$7501,"No",'DETAIL SALES'!$C$10:$C$7501,"3")</f>
        <v>0</v>
      </c>
      <c r="P61" s="149">
        <f>COUNTIFS('DETAIL SALES'!$Q$10:$Q$7501,'FILL RATE MANDATORY STOCK'!E61,'DETAIL SALES'!$AB$10:$AB$7501,"Full",'DETAIL SALES'!$C$10:$C$7501,"4")</f>
        <v>0</v>
      </c>
      <c r="Q61" s="149">
        <f>COUNTIFS('DETAIL SALES'!$Q$10:$Q$7501,'FILL RATE MANDATORY STOCK'!E61,'DETAIL SALES'!$AB$10:$AB$7501,"No",'DETAIL SALES'!$C$10:$C$7501,"4")</f>
        <v>0</v>
      </c>
      <c r="R61" s="149">
        <f>COUNTIFS('DETAIL SALES'!$Q$10:$Q$7501,'FILL RATE MANDATORY STOCK'!E61,'DETAIL SALES'!$AB$10:$AB$7501,"Full",'DETAIL SALES'!$C$10:$C$7501,"5")</f>
        <v>0</v>
      </c>
      <c r="S61" s="149">
        <f>COUNTIFS('DETAIL SALES'!$Q$10:$Q$7501,'FILL RATE MANDATORY STOCK'!E61,'DETAIL SALES'!$AB$10:$AB$7501,"No",'DETAIL SALES'!$C$10:$C$7501,"5")</f>
        <v>0</v>
      </c>
      <c r="T61" s="149">
        <f>COUNTIFS('DETAIL SALES'!$Q$10:$Q$7501,'FILL RATE MANDATORY STOCK'!E61,'DETAIL SALES'!$AB$10:$AB$7501,"Full",'DETAIL SALES'!$C$10:$C$7501,"6")</f>
        <v>0</v>
      </c>
      <c r="U61" s="149">
        <f>COUNTIFS('DETAIL SALES'!$Q$10:$Q$7501,'FILL RATE MANDATORY STOCK'!E61,'DETAIL SALES'!$AB$10:$AB$7501,"No",'DETAIL SALES'!$C$10:$C$7501,"6")</f>
        <v>0</v>
      </c>
      <c r="V61" s="316">
        <f>COUNTIFS('DETAIL SALES'!$Q$10:$Q$7501,'FILL RATE MANDATORY STOCK'!E61,'DETAIL SALES'!$AB$10:$AB$7501,"Full",'DETAIL SALES'!$C$10:$C$7501,"7")</f>
        <v>0</v>
      </c>
      <c r="W61" s="316">
        <f>COUNTIFS('DETAIL SALES'!$Q$10:$Q$7501,'FILL RATE MANDATORY STOCK'!E61,'DETAIL SALES'!$AB$10:$AB$7501,"No",'DETAIL SALES'!$C$10:$C$7501,"7")</f>
        <v>0</v>
      </c>
      <c r="X61" s="149">
        <f>COUNTIFS('DETAIL SALES'!$Q$10:$Q$7501,'FILL RATE MANDATORY STOCK'!E61,'DETAIL SALES'!$AB$10:$AB$7501,"Full",'DETAIL SALES'!$C$10:$C$7501,"8")</f>
        <v>0</v>
      </c>
      <c r="Y61" s="149">
        <f>COUNTIFS('DETAIL SALES'!$Q$10:$Q$7501,'FILL RATE MANDATORY STOCK'!E61,'DETAIL SALES'!$AB$10:$AB$7501,"No",'DETAIL SALES'!$C$10:$C$7501,"8")</f>
        <v>0</v>
      </c>
      <c r="Z61" s="149">
        <f>COUNTIFS('DETAIL SALES'!$Q$10:$Q$7501,'FILL RATE MANDATORY STOCK'!E61,'DETAIL SALES'!$AB$10:$AB$7501,"Full",'DETAIL SALES'!$C$10:$C$7501,"9")</f>
        <v>0</v>
      </c>
      <c r="AA61" s="149">
        <f>COUNTIFS('DETAIL SALES'!$Q$10:$Q$7501,'FILL RATE MANDATORY STOCK'!E61,'DETAIL SALES'!$AB$10:$AB$7501,"No",'DETAIL SALES'!$C$10:$C$7501,"9")</f>
        <v>0</v>
      </c>
      <c r="AB61" s="149">
        <f>COUNTIFS('DETAIL SALES'!$Q$10:$Q$7501,'FILL RATE MANDATORY STOCK'!E61,'DETAIL SALES'!$AB$10:$AB$7501,"Full",'DETAIL SALES'!$C$10:$C$7501,"10")</f>
        <v>0</v>
      </c>
      <c r="AC61" s="149">
        <f>COUNTIFS('DETAIL SALES'!$Q$10:$Q$7501,'FILL RATE MANDATORY STOCK'!E61,'DETAIL SALES'!$AB$10:$AB$7501,"No",'DETAIL SALES'!$C$10:$C$7501,"10")</f>
        <v>0</v>
      </c>
      <c r="AD61" s="149">
        <f>COUNTIFS('DETAIL SALES'!$Q$10:$Q$7501,'FILL RATE MANDATORY STOCK'!E61,'DETAIL SALES'!$AB$10:$AB$7501,"Full",'DETAIL SALES'!$C$10:$C$7501,"11")</f>
        <v>0</v>
      </c>
      <c r="AE61" s="149">
        <f>COUNTIFS('DETAIL SALES'!$Q$10:$Q$7501,'FILL RATE MANDATORY STOCK'!E61,'DETAIL SALES'!$AB$10:$AB$7501,"No",'DETAIL SALES'!$C$10:$C$7501,"11")</f>
        <v>0</v>
      </c>
      <c r="AF61" s="149">
        <f>COUNTIFS('DETAIL SALES'!$Q$10:$Q$7501,'FILL RATE MANDATORY STOCK'!E61,'DETAIL SALES'!$AB$10:$AB$7501,"Full",'DETAIL SALES'!$C$10:$C$7501,"12")</f>
        <v>0</v>
      </c>
      <c r="AG61" s="149">
        <f>COUNTIFS('DETAIL SALES'!$Q$10:$Q$7501,'FILL RATE MANDATORY STOCK'!E61,'DETAIL SALES'!$AB$10:$AB$7501,"No",'DETAIL SALES'!$C$10:$C$7501,"12")</f>
        <v>0</v>
      </c>
      <c r="AH61" s="149">
        <f>COUNTIFS('DETAIL SALES'!$Q$10:$Q$7501,'FILL RATE MANDATORY STOCK'!E61,'DETAIL SALES'!$AB$10:$AB$7501,"Full",'DETAIL SALES'!$C$10:$C$7501,"13")</f>
        <v>0</v>
      </c>
      <c r="AI61" s="149">
        <f>COUNTIFS('DETAIL SALES'!$Q$10:$Q$7501,'FILL RATE MANDATORY STOCK'!E61,'DETAIL SALES'!$AB$10:$AB$7501,"No",'DETAIL SALES'!$C$10:$C$7501,"13")</f>
        <v>0</v>
      </c>
      <c r="AJ61" s="316">
        <f>COUNTIFS('DETAIL SALES'!$Q$10:$Q$7501,'FILL RATE MANDATORY STOCK'!E61,'DETAIL SALES'!$AB$10:$AB$7501,"Full",'DETAIL SALES'!$C$10:$C$7501,"14")</f>
        <v>0</v>
      </c>
      <c r="AK61" s="316">
        <f>COUNTIFS('DETAIL SALES'!$Q$10:$Q$7501,'FILL RATE MANDATORY STOCK'!E61,'DETAIL SALES'!$AB$10:$AB$7501,"No",'DETAIL SALES'!$C$10:$C$7501,"14")</f>
        <v>0</v>
      </c>
      <c r="AL61" s="149">
        <f>COUNTIFS('DETAIL SALES'!$Q$10:$Q$7501,'FILL RATE MANDATORY STOCK'!E61,'DETAIL SALES'!$AB$10:$AB$7501,"Full",'DETAIL SALES'!$C$10:$C$7501,"15")</f>
        <v>0</v>
      </c>
      <c r="AM61" s="149">
        <f>COUNTIFS('DETAIL SALES'!$Q$10:$Q$7501,'FILL RATE MANDATORY STOCK'!E61,'DETAIL SALES'!$AB$10:$AB$7501,"No",'DETAIL SALES'!$C$10:$C$7501,"15")</f>
        <v>0</v>
      </c>
      <c r="AN61" s="149">
        <f>COUNTIFS('DETAIL SALES'!$Q$10:$Q$7501,'FILL RATE MANDATORY STOCK'!E61,'DETAIL SALES'!$AB$10:$AB$7501,"Full",'DETAIL SALES'!$C$10:$C$7501,"16")</f>
        <v>0</v>
      </c>
      <c r="AO61" s="149">
        <f>COUNTIFS('DETAIL SALES'!$Q$10:$Q$7501,'FILL RATE MANDATORY STOCK'!E61,'DETAIL SALES'!$AB$10:$AB$7501,"No",'DETAIL SALES'!$C$10:$C$7501,"16")</f>
        <v>0</v>
      </c>
      <c r="AP61" s="149">
        <f>COUNTIFS('DETAIL SALES'!$Q$10:$Q$7501,'FILL RATE MANDATORY STOCK'!E61,'DETAIL SALES'!$AB$10:$AB$7501,"Full",'DETAIL SALES'!$C$10:$C$7501,"17")</f>
        <v>0</v>
      </c>
      <c r="AQ61" s="149">
        <f>COUNTIFS('DETAIL SALES'!$Q$10:$Q$7501,'FILL RATE MANDATORY STOCK'!E61,'DETAIL SALES'!$AB$10:$AB$7501,"No",'DETAIL SALES'!$C$10:$C$7501,"17")</f>
        <v>0</v>
      </c>
      <c r="AR61" s="149">
        <f>COUNTIFS('DETAIL SALES'!$Q$10:$Q$7501,'FILL RATE MANDATORY STOCK'!E61,'DETAIL SALES'!$AB$10:$AB$7501,"Full",'DETAIL SALES'!$C$10:$C$7501,"18")</f>
        <v>0</v>
      </c>
      <c r="AS61" s="149">
        <f>COUNTIFS('DETAIL SALES'!$Q$10:$Q$7501,'FILL RATE MANDATORY STOCK'!E61,'DETAIL SALES'!$AB$10:$AB$7501,"No",'DETAIL SALES'!$C$10:$C$7501,"18")</f>
        <v>0</v>
      </c>
      <c r="AT61" s="149">
        <f>COUNTIFS('DETAIL SALES'!$Q$10:$Q$7501,'FILL RATE MANDATORY STOCK'!E61,'DETAIL SALES'!$AB$10:$AB$7501,"Full",'DETAIL SALES'!$C$10:$C$7501,"19")</f>
        <v>0</v>
      </c>
      <c r="AU61" s="149">
        <f>COUNTIFS('DETAIL SALES'!$Q$10:$Q$7501,'FILL RATE MANDATORY STOCK'!E61,'DETAIL SALES'!$AB$10:$AB$7501,"No",'DETAIL SALES'!$C$10:$C$7501,"19")</f>
        <v>0</v>
      </c>
      <c r="AV61" s="149">
        <f>COUNTIFS('DETAIL SALES'!$Q$10:$Q$7501,'FILL RATE MANDATORY STOCK'!E61,'DETAIL SALES'!$AB$10:$AB$7501,"Full",'DETAIL SALES'!$C$10:$C$7501,"20")</f>
        <v>0</v>
      </c>
      <c r="AW61" s="149">
        <f>COUNTIFS('DETAIL SALES'!$Q$10:$Q$7501,'FILL RATE MANDATORY STOCK'!E61,'DETAIL SALES'!$AB$10:$AB$7501,"No",'DETAIL SALES'!$C$10:$C$7501,"20")</f>
        <v>0</v>
      </c>
      <c r="AX61" s="316">
        <f>COUNTIFS('DETAIL SALES'!$Q$10:$Q$7501,'FILL RATE MANDATORY STOCK'!E61,'DETAIL SALES'!$AB$10:$AB$7501,"Full",'DETAIL SALES'!$C$10:$C$7501,"21")</f>
        <v>0</v>
      </c>
      <c r="AY61" s="316">
        <f>COUNTIFS('DETAIL SALES'!$Q$10:$Q$7501,'FILL RATE MANDATORY STOCK'!E61,'DETAIL SALES'!$AB$10:$AB$7501,"No",'DETAIL SALES'!$C$10:$C$7501,"21")</f>
        <v>0</v>
      </c>
      <c r="AZ61" s="149">
        <f>COUNTIFS('DETAIL SALES'!$Q$10:$Q$7501,'FILL RATE MANDATORY STOCK'!E61,'DETAIL SALES'!$AB$10:$AB$7501,"Full",'DETAIL SALES'!$C$10:$C$7501,"22")</f>
        <v>0</v>
      </c>
      <c r="BA61" s="149">
        <f>COUNTIFS('DETAIL SALES'!$Q$10:$Q$7501,'FILL RATE MANDATORY STOCK'!E61,'DETAIL SALES'!$AB$10:$AB$7501,"No",'DETAIL SALES'!$C$10:$C$7501,"22")</f>
        <v>0</v>
      </c>
      <c r="BB61" s="149">
        <f>COUNTIFS('DETAIL SALES'!$Q$10:$Q$7501,'FILL RATE MANDATORY STOCK'!E61,'DETAIL SALES'!$AB$10:$AB$7501,"Full",'DETAIL SALES'!$C$10:$C$7501,"23")</f>
        <v>0</v>
      </c>
      <c r="BC61" s="149">
        <f>COUNTIFS('DETAIL SALES'!$Q$10:$Q$7501,'FILL RATE MANDATORY STOCK'!E61,'DETAIL SALES'!$AB$10:$AB$7501,"No",'DETAIL SALES'!$C$10:$C$7501,"23")</f>
        <v>0</v>
      </c>
      <c r="BD61" s="149">
        <f>COUNTIFS('DETAIL SALES'!$Q$10:$Q$7501,'FILL RATE MANDATORY STOCK'!E61,'DETAIL SALES'!$AB$10:$AB$7501,"Full",'DETAIL SALES'!$C$10:$C$7501,"24")</f>
        <v>0</v>
      </c>
      <c r="BE61" s="149">
        <f>COUNTIFS('DETAIL SALES'!$Q$10:$Q$7501,'FILL RATE MANDATORY STOCK'!E61,'DETAIL SALES'!$AB$10:$AB$7501,"No",'DETAIL SALES'!$C$10:$C$7501,"24")</f>
        <v>0</v>
      </c>
      <c r="BF61" s="149">
        <f>COUNTIFS('DETAIL SALES'!$Q$10:$Q$7501,'FILL RATE MANDATORY STOCK'!E61,'DETAIL SALES'!$AB$10:$AB$7501,"Full",'DETAIL SALES'!$C$10:$C$7501,"25")</f>
        <v>0</v>
      </c>
      <c r="BG61" s="149">
        <f>COUNTIFS('DETAIL SALES'!$Q$10:$Q$7501,'FILL RATE MANDATORY STOCK'!E61,'DETAIL SALES'!$AB$10:$AB$7501,"No",'DETAIL SALES'!$C$10:$C$7501,"25")</f>
        <v>0</v>
      </c>
      <c r="BH61" s="149">
        <f>COUNTIFS('DETAIL SALES'!$Q$10:$Q$7501,'FILL RATE MANDATORY STOCK'!E61,'DETAIL SALES'!$AB$10:$AB$7501,"Full",'DETAIL SALES'!$C$10:$C$7501,"26")</f>
        <v>0</v>
      </c>
      <c r="BI61" s="149">
        <f>COUNTIFS('DETAIL SALES'!$Q$10:$Q$7501,'FILL RATE MANDATORY STOCK'!E61,'DETAIL SALES'!$AB$10:$AB$7501,"No",'DETAIL SALES'!$C$10:$C$7501,"26")</f>
        <v>0</v>
      </c>
      <c r="BJ61" s="149">
        <f>COUNTIFS('DETAIL SALES'!$Q$10:$Q$7501,'FILL RATE MANDATORY STOCK'!E61,'DETAIL SALES'!$AB$10:$AB$7501,"Full",'DETAIL SALES'!$C$10:$C$7501,"27")</f>
        <v>0</v>
      </c>
      <c r="BK61" s="149">
        <f>COUNTIFS('DETAIL SALES'!$Q$10:$Q$7501,'FILL RATE MANDATORY STOCK'!E61,'DETAIL SALES'!$AB$10:$AB$7501,"No",'DETAIL SALES'!$C$10:$C$7501,"27")</f>
        <v>0</v>
      </c>
      <c r="BL61" s="316">
        <f>COUNTIFS('DETAIL SALES'!$Q$10:$Q$7501,'FILL RATE MANDATORY STOCK'!E61,'DETAIL SALES'!$AB$10:$AB$7501,"Full",'DETAIL SALES'!$C$10:$C$7501,"28")</f>
        <v>0</v>
      </c>
      <c r="BM61" s="316">
        <f>COUNTIFS('DETAIL SALES'!$Q$10:$Q$7501,'FILL RATE MANDATORY STOCK'!E61,'DETAIL SALES'!$AB$10:$AB$7501,"No",'DETAIL SALES'!$C$10:$C$7501,"28")</f>
        <v>0</v>
      </c>
      <c r="BN61" s="149">
        <f>COUNTIFS('DETAIL SALES'!$Q$10:$Q$7501,'FILL RATE MANDATORY STOCK'!E61,'DETAIL SALES'!$AB$10:$AB$7501,"Full",'DETAIL SALES'!$C$10:$C$7501,"29")</f>
        <v>0</v>
      </c>
      <c r="BO61" s="149">
        <f>COUNTIFS('DETAIL SALES'!$Q$10:$Q$7501,'FILL RATE MANDATORY STOCK'!E61,'DETAIL SALES'!$AB$10:$AB$7501,"No",'DETAIL SALES'!$C$10:$C$7501,"29")</f>
        <v>0</v>
      </c>
      <c r="BP61" s="149">
        <f>COUNTIFS('DETAIL SALES'!$Q$10:$Q$7501,'FILL RATE MANDATORY STOCK'!E61,'DETAIL SALES'!$AB$10:$AB$7501,"Full",'DETAIL SALES'!$C$10:$C$7501,"30")</f>
        <v>0</v>
      </c>
      <c r="BQ61" s="149">
        <f>COUNTIFS('DETAIL SALES'!$Q$10:$Q$7501,'FILL RATE MANDATORY STOCK'!E61,'DETAIL SALES'!$AB$10:$AB$7501,"No",'DETAIL SALES'!$C$10:$C$7501,"30")</f>
        <v>0</v>
      </c>
      <c r="BR61" s="149">
        <f>COUNTIFS('DETAIL SALES'!$Q$10:$Q$7501,'FILL RATE MANDATORY STOCK'!\,'DETAIL SALES'!$AB$10:$AB$7501,"Full",'DETAIL SALES'!$C$10:$C$7501,"31")</f>
        <v>0</v>
      </c>
      <c r="BS61" s="153">
        <f>COUNTIFS('DETAIL SALES'!$Q$10:$Q$7501,'FILL RATE MANDATORY STOCK'!E61,'DETAIL SALES'!$AB$10:$AB$7501,"No",'DETAIL SALES'!$C$10:$C$7501,"31")</f>
        <v>0</v>
      </c>
      <c r="BT61" s="271">
        <f t="shared" si="4"/>
        <v>0</v>
      </c>
      <c r="BU61" s="150">
        <f t="shared" si="5"/>
        <v>0</v>
      </c>
      <c r="BV61" s="150">
        <f t="shared" si="6"/>
        <v>0</v>
      </c>
      <c r="BW61" s="272" t="e">
        <f t="shared" si="7"/>
        <v>#DIV/0!</v>
      </c>
    </row>
    <row r="62" spans="1:75">
      <c r="A62" s="784"/>
      <c r="B62" s="100">
        <f t="shared" ref="B62:B125" si="10">MAX(B57:B61)+1</f>
        <v>50</v>
      </c>
      <c r="C62" s="100" t="s">
        <v>331</v>
      </c>
      <c r="D62" s="103" t="s">
        <v>890</v>
      </c>
      <c r="E62" s="149"/>
      <c r="F62" s="169"/>
      <c r="G62" s="224">
        <v>60000</v>
      </c>
      <c r="H62" s="153">
        <v>1</v>
      </c>
      <c r="I62" s="153">
        <v>8.8333333333333339</v>
      </c>
      <c r="J62" s="315">
        <f>COUNTIFS('DETAIL SALES'!$Q$10:$Q$7501,'FILL RATE MANDATORY STOCK'!E62,'DETAIL SALES'!$AB$10:$AB$7501,"Full",'DETAIL SALES'!$C$10:$C$7501,"1")</f>
        <v>0</v>
      </c>
      <c r="K62" s="316">
        <f>COUNTIFS('DETAIL SALES'!$Q$10:$Q$7501,'FILL RATE MANDATORY STOCK'!E62,'DETAIL SALES'!$AB$10:$AB$7501,"No",'DETAIL SALES'!$C$10:$C$7501,"1")</f>
        <v>0</v>
      </c>
      <c r="L62" s="149">
        <f>COUNTIFS('DETAIL SALES'!$Q$10:$Q$7501,'FILL RATE MANDATORY STOCK'!E62,'DETAIL SALES'!$AB$10:$AB$7501,"Full",'DETAIL SALES'!$C$10:$C$7501,"2")</f>
        <v>0</v>
      </c>
      <c r="M62" s="149">
        <f>COUNTIFS('DETAIL SALES'!$Q$10:$Q$7501,'FILL RATE MANDATORY STOCK'!E62,'DETAIL SALES'!$AB$10:$AB$7501,"No",'DETAIL SALES'!$C$10:$C$7501,"2")</f>
        <v>0</v>
      </c>
      <c r="N62" s="149">
        <f>COUNTIFS('DETAIL SALES'!$Q$10:$Q$7501,'FILL RATE MANDATORY STOCK'!E62,'DETAIL SALES'!$AB$10:$AB$7501,"Full",'DETAIL SALES'!$C$10:$C$7501,"3")</f>
        <v>0</v>
      </c>
      <c r="O62" s="149">
        <f>COUNTIFS('DETAIL SALES'!$Q$10:$Q$7501,'FILL RATE MANDATORY STOCK'!E62,'DETAIL SALES'!$AB$10:$AB$7501,"No",'DETAIL SALES'!$C$10:$C$7501,"3")</f>
        <v>0</v>
      </c>
      <c r="P62" s="149">
        <f>COUNTIFS('DETAIL SALES'!$Q$10:$Q$7501,'FILL RATE MANDATORY STOCK'!E62,'DETAIL SALES'!$AB$10:$AB$7501,"Full",'DETAIL SALES'!$C$10:$C$7501,"4")</f>
        <v>0</v>
      </c>
      <c r="Q62" s="149">
        <f>COUNTIFS('DETAIL SALES'!$Q$10:$Q$7501,'FILL RATE MANDATORY STOCK'!E62,'DETAIL SALES'!$AB$10:$AB$7501,"No",'DETAIL SALES'!$C$10:$C$7501,"4")</f>
        <v>0</v>
      </c>
      <c r="R62" s="149">
        <f>COUNTIFS('DETAIL SALES'!$Q$10:$Q$7501,'FILL RATE MANDATORY STOCK'!E62,'DETAIL SALES'!$AB$10:$AB$7501,"Full",'DETAIL SALES'!$C$10:$C$7501,"5")</f>
        <v>0</v>
      </c>
      <c r="S62" s="149">
        <f>COUNTIFS('DETAIL SALES'!$Q$10:$Q$7501,'FILL RATE MANDATORY STOCK'!E62,'DETAIL SALES'!$AB$10:$AB$7501,"No",'DETAIL SALES'!$C$10:$C$7501,"5")</f>
        <v>0</v>
      </c>
      <c r="T62" s="149">
        <f>COUNTIFS('DETAIL SALES'!$Q$10:$Q$7501,'FILL RATE MANDATORY STOCK'!E62,'DETAIL SALES'!$AB$10:$AB$7501,"Full",'DETAIL SALES'!$C$10:$C$7501,"6")</f>
        <v>0</v>
      </c>
      <c r="U62" s="149">
        <f>COUNTIFS('DETAIL SALES'!$Q$10:$Q$7501,'FILL RATE MANDATORY STOCK'!E62,'DETAIL SALES'!$AB$10:$AB$7501,"No",'DETAIL SALES'!$C$10:$C$7501,"6")</f>
        <v>0</v>
      </c>
      <c r="V62" s="316">
        <f>COUNTIFS('DETAIL SALES'!$Q$10:$Q$7501,'FILL RATE MANDATORY STOCK'!E62,'DETAIL SALES'!$AB$10:$AB$7501,"Full",'DETAIL SALES'!$C$10:$C$7501,"7")</f>
        <v>0</v>
      </c>
      <c r="W62" s="316">
        <f>COUNTIFS('DETAIL SALES'!$Q$10:$Q$7501,'FILL RATE MANDATORY STOCK'!E62,'DETAIL SALES'!$AB$10:$AB$7501,"No",'DETAIL SALES'!$C$10:$C$7501,"7")</f>
        <v>0</v>
      </c>
      <c r="X62" s="149">
        <f>COUNTIFS('DETAIL SALES'!$Q$10:$Q$7501,'FILL RATE MANDATORY STOCK'!E62,'DETAIL SALES'!$AB$10:$AB$7501,"Full",'DETAIL SALES'!$C$10:$C$7501,"8")</f>
        <v>0</v>
      </c>
      <c r="Y62" s="149">
        <f>COUNTIFS('DETAIL SALES'!$Q$10:$Q$7501,'FILL RATE MANDATORY STOCK'!E62,'DETAIL SALES'!$AB$10:$AB$7501,"No",'DETAIL SALES'!$C$10:$C$7501,"8")</f>
        <v>0</v>
      </c>
      <c r="Z62" s="149">
        <f>COUNTIFS('DETAIL SALES'!$Q$10:$Q$7501,'FILL RATE MANDATORY STOCK'!E62,'DETAIL SALES'!$AB$10:$AB$7501,"Full",'DETAIL SALES'!$C$10:$C$7501,"9")</f>
        <v>0</v>
      </c>
      <c r="AA62" s="149">
        <f>COUNTIFS('DETAIL SALES'!$Q$10:$Q$7501,'FILL RATE MANDATORY STOCK'!E62,'DETAIL SALES'!$AB$10:$AB$7501,"No",'DETAIL SALES'!$C$10:$C$7501,"9")</f>
        <v>0</v>
      </c>
      <c r="AB62" s="149">
        <f>COUNTIFS('DETAIL SALES'!$Q$10:$Q$7501,'FILL RATE MANDATORY STOCK'!E62,'DETAIL SALES'!$AB$10:$AB$7501,"Full",'DETAIL SALES'!$C$10:$C$7501,"10")</f>
        <v>0</v>
      </c>
      <c r="AC62" s="149">
        <f>COUNTIFS('DETAIL SALES'!$Q$10:$Q$7501,'FILL RATE MANDATORY STOCK'!E62,'DETAIL SALES'!$AB$10:$AB$7501,"No",'DETAIL SALES'!$C$10:$C$7501,"10")</f>
        <v>0</v>
      </c>
      <c r="AD62" s="149">
        <f>COUNTIFS('DETAIL SALES'!$Q$10:$Q$7501,'FILL RATE MANDATORY STOCK'!E62,'DETAIL SALES'!$AB$10:$AB$7501,"Full",'DETAIL SALES'!$C$10:$C$7501,"11")</f>
        <v>0</v>
      </c>
      <c r="AE62" s="149">
        <f>COUNTIFS('DETAIL SALES'!$Q$10:$Q$7501,'FILL RATE MANDATORY STOCK'!E62,'DETAIL SALES'!$AB$10:$AB$7501,"No",'DETAIL SALES'!$C$10:$C$7501,"11")</f>
        <v>0</v>
      </c>
      <c r="AF62" s="149">
        <f>COUNTIFS('DETAIL SALES'!$Q$10:$Q$7501,'FILL RATE MANDATORY STOCK'!E62,'DETAIL SALES'!$AB$10:$AB$7501,"Full",'DETAIL SALES'!$C$10:$C$7501,"12")</f>
        <v>0</v>
      </c>
      <c r="AG62" s="149">
        <f>COUNTIFS('DETAIL SALES'!$Q$10:$Q$7501,'FILL RATE MANDATORY STOCK'!E62,'DETAIL SALES'!$AB$10:$AB$7501,"No",'DETAIL SALES'!$C$10:$C$7501,"12")</f>
        <v>0</v>
      </c>
      <c r="AH62" s="149">
        <f>COUNTIFS('DETAIL SALES'!$Q$10:$Q$7501,'FILL RATE MANDATORY STOCK'!E62,'DETAIL SALES'!$AB$10:$AB$7501,"Full",'DETAIL SALES'!$C$10:$C$7501,"13")</f>
        <v>0</v>
      </c>
      <c r="AI62" s="149">
        <f>COUNTIFS('DETAIL SALES'!$Q$10:$Q$7501,'FILL RATE MANDATORY STOCK'!E62,'DETAIL SALES'!$AB$10:$AB$7501,"No",'DETAIL SALES'!$C$10:$C$7501,"13")</f>
        <v>0</v>
      </c>
      <c r="AJ62" s="316">
        <f>COUNTIFS('DETAIL SALES'!$Q$10:$Q$7501,'FILL RATE MANDATORY STOCK'!E62,'DETAIL SALES'!$AB$10:$AB$7501,"Full",'DETAIL SALES'!$C$10:$C$7501,"14")</f>
        <v>0</v>
      </c>
      <c r="AK62" s="316">
        <f>COUNTIFS('DETAIL SALES'!$Q$10:$Q$7501,'FILL RATE MANDATORY STOCK'!E62,'DETAIL SALES'!$AB$10:$AB$7501,"No",'DETAIL SALES'!$C$10:$C$7501,"14")</f>
        <v>0</v>
      </c>
      <c r="AL62" s="149">
        <f>COUNTIFS('DETAIL SALES'!$Q$10:$Q$7501,'FILL RATE MANDATORY STOCK'!E62,'DETAIL SALES'!$AB$10:$AB$7501,"Full",'DETAIL SALES'!$C$10:$C$7501,"15")</f>
        <v>0</v>
      </c>
      <c r="AM62" s="149">
        <f>COUNTIFS('DETAIL SALES'!$Q$10:$Q$7501,'FILL RATE MANDATORY STOCK'!E62,'DETAIL SALES'!$AB$10:$AB$7501,"No",'DETAIL SALES'!$C$10:$C$7501,"15")</f>
        <v>0</v>
      </c>
      <c r="AN62" s="149">
        <f>COUNTIFS('DETAIL SALES'!$Q$10:$Q$7501,'FILL RATE MANDATORY STOCK'!E62,'DETAIL SALES'!$AB$10:$AB$7501,"Full",'DETAIL SALES'!$C$10:$C$7501,"16")</f>
        <v>0</v>
      </c>
      <c r="AO62" s="149">
        <f>COUNTIFS('DETAIL SALES'!$Q$10:$Q$7501,'FILL RATE MANDATORY STOCK'!E62,'DETAIL SALES'!$AB$10:$AB$7501,"No",'DETAIL SALES'!$C$10:$C$7501,"16")</f>
        <v>0</v>
      </c>
      <c r="AP62" s="149">
        <f>COUNTIFS('DETAIL SALES'!$Q$10:$Q$7501,'FILL RATE MANDATORY STOCK'!E62,'DETAIL SALES'!$AB$10:$AB$7501,"Full",'DETAIL SALES'!$C$10:$C$7501,"17")</f>
        <v>0</v>
      </c>
      <c r="AQ62" s="149">
        <f>COUNTIFS('DETAIL SALES'!$Q$10:$Q$7501,'FILL RATE MANDATORY STOCK'!E62,'DETAIL SALES'!$AB$10:$AB$7501,"No",'DETAIL SALES'!$C$10:$C$7501,"17")</f>
        <v>0</v>
      </c>
      <c r="AR62" s="149">
        <f>COUNTIFS('DETAIL SALES'!$Q$10:$Q$7501,'FILL RATE MANDATORY STOCK'!E62,'DETAIL SALES'!$AB$10:$AB$7501,"Full",'DETAIL SALES'!$C$10:$C$7501,"18")</f>
        <v>0</v>
      </c>
      <c r="AS62" s="149">
        <f>COUNTIFS('DETAIL SALES'!$Q$10:$Q$7501,'FILL RATE MANDATORY STOCK'!E62,'DETAIL SALES'!$AB$10:$AB$7501,"No",'DETAIL SALES'!$C$10:$C$7501,"18")</f>
        <v>0</v>
      </c>
      <c r="AT62" s="149">
        <f>COUNTIFS('DETAIL SALES'!$Q$10:$Q$7501,'FILL RATE MANDATORY STOCK'!E62,'DETAIL SALES'!$AB$10:$AB$7501,"Full",'DETAIL SALES'!$C$10:$C$7501,"19")</f>
        <v>0</v>
      </c>
      <c r="AU62" s="149">
        <f>COUNTIFS('DETAIL SALES'!$Q$10:$Q$7501,'FILL RATE MANDATORY STOCK'!E62,'DETAIL SALES'!$AB$10:$AB$7501,"No",'DETAIL SALES'!$C$10:$C$7501,"19")</f>
        <v>0</v>
      </c>
      <c r="AV62" s="149">
        <f>COUNTIFS('DETAIL SALES'!$Q$10:$Q$7501,'FILL RATE MANDATORY STOCK'!E62,'DETAIL SALES'!$AB$10:$AB$7501,"Full",'DETAIL SALES'!$C$10:$C$7501,"20")</f>
        <v>0</v>
      </c>
      <c r="AW62" s="149">
        <f>COUNTIFS('DETAIL SALES'!$Q$10:$Q$7501,'FILL RATE MANDATORY STOCK'!E62,'DETAIL SALES'!$AB$10:$AB$7501,"No",'DETAIL SALES'!$C$10:$C$7501,"20")</f>
        <v>0</v>
      </c>
      <c r="AX62" s="316">
        <f>COUNTIFS('DETAIL SALES'!$Q$10:$Q$7501,'FILL RATE MANDATORY STOCK'!E62,'DETAIL SALES'!$AB$10:$AB$7501,"Full",'DETAIL SALES'!$C$10:$C$7501,"21")</f>
        <v>0</v>
      </c>
      <c r="AY62" s="316">
        <f>COUNTIFS('DETAIL SALES'!$Q$10:$Q$7501,'FILL RATE MANDATORY STOCK'!E62,'DETAIL SALES'!$AB$10:$AB$7501,"No",'DETAIL SALES'!$C$10:$C$7501,"21")</f>
        <v>0</v>
      </c>
      <c r="AZ62" s="149">
        <f>COUNTIFS('DETAIL SALES'!$Q$10:$Q$7501,'FILL RATE MANDATORY STOCK'!E62,'DETAIL SALES'!$AB$10:$AB$7501,"Full",'DETAIL SALES'!$C$10:$C$7501,"22")</f>
        <v>0</v>
      </c>
      <c r="BA62" s="149">
        <f>COUNTIFS('DETAIL SALES'!$Q$10:$Q$7501,'FILL RATE MANDATORY STOCK'!E62,'DETAIL SALES'!$AB$10:$AB$7501,"No",'DETAIL SALES'!$C$10:$C$7501,"22")</f>
        <v>0</v>
      </c>
      <c r="BB62" s="149">
        <f>COUNTIFS('DETAIL SALES'!$Q$10:$Q$7501,'FILL RATE MANDATORY STOCK'!E62,'DETAIL SALES'!$AB$10:$AB$7501,"Full",'DETAIL SALES'!$C$10:$C$7501,"23")</f>
        <v>0</v>
      </c>
      <c r="BC62" s="149">
        <f>COUNTIFS('DETAIL SALES'!$Q$10:$Q$7501,'FILL RATE MANDATORY STOCK'!E62,'DETAIL SALES'!$AB$10:$AB$7501,"No",'DETAIL SALES'!$C$10:$C$7501,"23")</f>
        <v>0</v>
      </c>
      <c r="BD62" s="149">
        <f>COUNTIFS('DETAIL SALES'!$Q$10:$Q$7501,'FILL RATE MANDATORY STOCK'!E62,'DETAIL SALES'!$AB$10:$AB$7501,"Full",'DETAIL SALES'!$C$10:$C$7501,"24")</f>
        <v>0</v>
      </c>
      <c r="BE62" s="149">
        <f>COUNTIFS('DETAIL SALES'!$Q$10:$Q$7501,'FILL RATE MANDATORY STOCK'!E62,'DETAIL SALES'!$AB$10:$AB$7501,"No",'DETAIL SALES'!$C$10:$C$7501,"24")</f>
        <v>0</v>
      </c>
      <c r="BF62" s="149">
        <f>COUNTIFS('DETAIL SALES'!$Q$10:$Q$7501,'FILL RATE MANDATORY STOCK'!E62,'DETAIL SALES'!$AB$10:$AB$7501,"Full",'DETAIL SALES'!$C$10:$C$7501,"25")</f>
        <v>0</v>
      </c>
      <c r="BG62" s="149">
        <f>COUNTIFS('DETAIL SALES'!$Q$10:$Q$7501,'FILL RATE MANDATORY STOCK'!E62,'DETAIL SALES'!$AB$10:$AB$7501,"No",'DETAIL SALES'!$C$10:$C$7501,"25")</f>
        <v>0</v>
      </c>
      <c r="BH62" s="149">
        <f>COUNTIFS('DETAIL SALES'!$Q$10:$Q$7501,'FILL RATE MANDATORY STOCK'!E62,'DETAIL SALES'!$AB$10:$AB$7501,"Full",'DETAIL SALES'!$C$10:$C$7501,"26")</f>
        <v>0</v>
      </c>
      <c r="BI62" s="149">
        <f>COUNTIFS('DETAIL SALES'!$Q$10:$Q$7501,'FILL RATE MANDATORY STOCK'!E62,'DETAIL SALES'!$AB$10:$AB$7501,"No",'DETAIL SALES'!$C$10:$C$7501,"26")</f>
        <v>0</v>
      </c>
      <c r="BJ62" s="149">
        <f>COUNTIFS('DETAIL SALES'!$Q$10:$Q$7501,'FILL RATE MANDATORY STOCK'!E62,'DETAIL SALES'!$AB$10:$AB$7501,"Full",'DETAIL SALES'!$C$10:$C$7501,"27")</f>
        <v>0</v>
      </c>
      <c r="BK62" s="149">
        <f>COUNTIFS('DETAIL SALES'!$Q$10:$Q$7501,'FILL RATE MANDATORY STOCK'!E62,'DETAIL SALES'!$AB$10:$AB$7501,"No",'DETAIL SALES'!$C$10:$C$7501,"27")</f>
        <v>0</v>
      </c>
      <c r="BL62" s="316">
        <f>COUNTIFS('DETAIL SALES'!$Q$10:$Q$7501,'FILL RATE MANDATORY STOCK'!E62,'DETAIL SALES'!$AB$10:$AB$7501,"Full",'DETAIL SALES'!$C$10:$C$7501,"28")</f>
        <v>0</v>
      </c>
      <c r="BM62" s="316">
        <f>COUNTIFS('DETAIL SALES'!$Q$10:$Q$7501,'FILL RATE MANDATORY STOCK'!E62,'DETAIL SALES'!$AB$10:$AB$7501,"No",'DETAIL SALES'!$C$10:$C$7501,"28")</f>
        <v>0</v>
      </c>
      <c r="BN62" s="149">
        <f>COUNTIFS('DETAIL SALES'!$Q$10:$Q$7501,'FILL RATE MANDATORY STOCK'!E62,'DETAIL SALES'!$AB$10:$AB$7501,"Full",'DETAIL SALES'!$C$10:$C$7501,"29")</f>
        <v>0</v>
      </c>
      <c r="BO62" s="149">
        <f>COUNTIFS('DETAIL SALES'!$Q$10:$Q$7501,'FILL RATE MANDATORY STOCK'!E62,'DETAIL SALES'!$AB$10:$AB$7501,"No",'DETAIL SALES'!$C$10:$C$7501,"29")</f>
        <v>0</v>
      </c>
      <c r="BP62" s="149">
        <f>COUNTIFS('DETAIL SALES'!$Q$10:$Q$7501,'FILL RATE MANDATORY STOCK'!E62,'DETAIL SALES'!$AB$10:$AB$7501,"Full",'DETAIL SALES'!$C$10:$C$7501,"30")</f>
        <v>0</v>
      </c>
      <c r="BQ62" s="149">
        <f>COUNTIFS('DETAIL SALES'!$Q$10:$Q$7501,'FILL RATE MANDATORY STOCK'!E62,'DETAIL SALES'!$AB$10:$AB$7501,"No",'DETAIL SALES'!$C$10:$C$7501,"30")</f>
        <v>0</v>
      </c>
      <c r="BR62" s="149">
        <f>COUNTIFS('DETAIL SALES'!$Q$10:$Q$7501,'FILL RATE MANDATORY STOCK'!\,'DETAIL SALES'!$AB$10:$AB$7501,"Full",'DETAIL SALES'!$C$10:$C$7501,"31")</f>
        <v>0</v>
      </c>
      <c r="BS62" s="153">
        <f>COUNTIFS('DETAIL SALES'!$Q$10:$Q$7501,'FILL RATE MANDATORY STOCK'!E62,'DETAIL SALES'!$AB$10:$AB$7501,"No",'DETAIL SALES'!$C$10:$C$7501,"31")</f>
        <v>0</v>
      </c>
      <c r="BT62" s="271">
        <f t="shared" si="4"/>
        <v>0</v>
      </c>
      <c r="BU62" s="150">
        <f t="shared" si="5"/>
        <v>0</v>
      </c>
      <c r="BV62" s="150">
        <f t="shared" si="6"/>
        <v>0</v>
      </c>
      <c r="BW62" s="272" t="e">
        <f t="shared" si="7"/>
        <v>#DIV/0!</v>
      </c>
    </row>
    <row r="63" spans="1:75">
      <c r="A63" s="784"/>
      <c r="B63" s="100">
        <f t="shared" si="10"/>
        <v>51</v>
      </c>
      <c r="C63" s="100" t="s">
        <v>335</v>
      </c>
      <c r="D63" s="103" t="s">
        <v>890</v>
      </c>
      <c r="E63" s="149"/>
      <c r="F63" s="169"/>
      <c r="G63" s="224">
        <v>120000</v>
      </c>
      <c r="H63" s="153">
        <v>1</v>
      </c>
      <c r="I63" s="153">
        <v>0.33333333333333331</v>
      </c>
      <c r="J63" s="315">
        <f>COUNTIFS('DETAIL SALES'!$Q$10:$Q$7501,'FILL RATE MANDATORY STOCK'!E63,'DETAIL SALES'!$AB$10:$AB$7501,"Full",'DETAIL SALES'!$C$10:$C$7501,"1")</f>
        <v>0</v>
      </c>
      <c r="K63" s="316">
        <f>COUNTIFS('DETAIL SALES'!$Q$10:$Q$7501,'FILL RATE MANDATORY STOCK'!E63,'DETAIL SALES'!$AB$10:$AB$7501,"No",'DETAIL SALES'!$C$10:$C$7501,"1")</f>
        <v>0</v>
      </c>
      <c r="L63" s="149">
        <f>COUNTIFS('DETAIL SALES'!$Q$10:$Q$7501,'FILL RATE MANDATORY STOCK'!E63,'DETAIL SALES'!$AB$10:$AB$7501,"Full",'DETAIL SALES'!$C$10:$C$7501,"2")</f>
        <v>0</v>
      </c>
      <c r="M63" s="149">
        <f>COUNTIFS('DETAIL SALES'!$Q$10:$Q$7501,'FILL RATE MANDATORY STOCK'!E63,'DETAIL SALES'!$AB$10:$AB$7501,"No",'DETAIL SALES'!$C$10:$C$7501,"2")</f>
        <v>0</v>
      </c>
      <c r="N63" s="149">
        <f>COUNTIFS('DETAIL SALES'!$Q$10:$Q$7501,'FILL RATE MANDATORY STOCK'!E63,'DETAIL SALES'!$AB$10:$AB$7501,"Full",'DETAIL SALES'!$C$10:$C$7501,"3")</f>
        <v>0</v>
      </c>
      <c r="O63" s="149">
        <f>COUNTIFS('DETAIL SALES'!$Q$10:$Q$7501,'FILL RATE MANDATORY STOCK'!E63,'DETAIL SALES'!$AB$10:$AB$7501,"No",'DETAIL SALES'!$C$10:$C$7501,"3")</f>
        <v>0</v>
      </c>
      <c r="P63" s="149">
        <f>COUNTIFS('DETAIL SALES'!$Q$10:$Q$7501,'FILL RATE MANDATORY STOCK'!E63,'DETAIL SALES'!$AB$10:$AB$7501,"Full",'DETAIL SALES'!$C$10:$C$7501,"4")</f>
        <v>0</v>
      </c>
      <c r="Q63" s="149">
        <f>COUNTIFS('DETAIL SALES'!$Q$10:$Q$7501,'FILL RATE MANDATORY STOCK'!E63,'DETAIL SALES'!$AB$10:$AB$7501,"No",'DETAIL SALES'!$C$10:$C$7501,"4")</f>
        <v>0</v>
      </c>
      <c r="R63" s="149">
        <f>COUNTIFS('DETAIL SALES'!$Q$10:$Q$7501,'FILL RATE MANDATORY STOCK'!E63,'DETAIL SALES'!$AB$10:$AB$7501,"Full",'DETAIL SALES'!$C$10:$C$7501,"5")</f>
        <v>0</v>
      </c>
      <c r="S63" s="149">
        <f>COUNTIFS('DETAIL SALES'!$Q$10:$Q$7501,'FILL RATE MANDATORY STOCK'!E63,'DETAIL SALES'!$AB$10:$AB$7501,"No",'DETAIL SALES'!$C$10:$C$7501,"5")</f>
        <v>0</v>
      </c>
      <c r="T63" s="149">
        <f>COUNTIFS('DETAIL SALES'!$Q$10:$Q$7501,'FILL RATE MANDATORY STOCK'!E63,'DETAIL SALES'!$AB$10:$AB$7501,"Full",'DETAIL SALES'!$C$10:$C$7501,"6")</f>
        <v>0</v>
      </c>
      <c r="U63" s="149">
        <f>COUNTIFS('DETAIL SALES'!$Q$10:$Q$7501,'FILL RATE MANDATORY STOCK'!E63,'DETAIL SALES'!$AB$10:$AB$7501,"No",'DETAIL SALES'!$C$10:$C$7501,"6")</f>
        <v>0</v>
      </c>
      <c r="V63" s="316">
        <f>COUNTIFS('DETAIL SALES'!$Q$10:$Q$7501,'FILL RATE MANDATORY STOCK'!E63,'DETAIL SALES'!$AB$10:$AB$7501,"Full",'DETAIL SALES'!$C$10:$C$7501,"7")</f>
        <v>0</v>
      </c>
      <c r="W63" s="316">
        <f>COUNTIFS('DETAIL SALES'!$Q$10:$Q$7501,'FILL RATE MANDATORY STOCK'!E63,'DETAIL SALES'!$AB$10:$AB$7501,"No",'DETAIL SALES'!$C$10:$C$7501,"7")</f>
        <v>0</v>
      </c>
      <c r="X63" s="149">
        <f>COUNTIFS('DETAIL SALES'!$Q$10:$Q$7501,'FILL RATE MANDATORY STOCK'!E63,'DETAIL SALES'!$AB$10:$AB$7501,"Full",'DETAIL SALES'!$C$10:$C$7501,"8")</f>
        <v>0</v>
      </c>
      <c r="Y63" s="149">
        <f>COUNTIFS('DETAIL SALES'!$Q$10:$Q$7501,'FILL RATE MANDATORY STOCK'!E63,'DETAIL SALES'!$AB$10:$AB$7501,"No",'DETAIL SALES'!$C$10:$C$7501,"8")</f>
        <v>0</v>
      </c>
      <c r="Z63" s="149">
        <f>COUNTIFS('DETAIL SALES'!$Q$10:$Q$7501,'FILL RATE MANDATORY STOCK'!E63,'DETAIL SALES'!$AB$10:$AB$7501,"Full",'DETAIL SALES'!$C$10:$C$7501,"9")</f>
        <v>0</v>
      </c>
      <c r="AA63" s="149">
        <f>COUNTIFS('DETAIL SALES'!$Q$10:$Q$7501,'FILL RATE MANDATORY STOCK'!E63,'DETAIL SALES'!$AB$10:$AB$7501,"No",'DETAIL SALES'!$C$10:$C$7501,"9")</f>
        <v>0</v>
      </c>
      <c r="AB63" s="149">
        <f>COUNTIFS('DETAIL SALES'!$Q$10:$Q$7501,'FILL RATE MANDATORY STOCK'!E63,'DETAIL SALES'!$AB$10:$AB$7501,"Full",'DETAIL SALES'!$C$10:$C$7501,"10")</f>
        <v>0</v>
      </c>
      <c r="AC63" s="149">
        <f>COUNTIFS('DETAIL SALES'!$Q$10:$Q$7501,'FILL RATE MANDATORY STOCK'!E63,'DETAIL SALES'!$AB$10:$AB$7501,"No",'DETAIL SALES'!$C$10:$C$7501,"10")</f>
        <v>0</v>
      </c>
      <c r="AD63" s="149">
        <f>COUNTIFS('DETAIL SALES'!$Q$10:$Q$7501,'FILL RATE MANDATORY STOCK'!E63,'DETAIL SALES'!$AB$10:$AB$7501,"Full",'DETAIL SALES'!$C$10:$C$7501,"11")</f>
        <v>0</v>
      </c>
      <c r="AE63" s="149">
        <f>COUNTIFS('DETAIL SALES'!$Q$10:$Q$7501,'FILL RATE MANDATORY STOCK'!E63,'DETAIL SALES'!$AB$10:$AB$7501,"No",'DETAIL SALES'!$C$10:$C$7501,"11")</f>
        <v>0</v>
      </c>
      <c r="AF63" s="149">
        <f>COUNTIFS('DETAIL SALES'!$Q$10:$Q$7501,'FILL RATE MANDATORY STOCK'!E63,'DETAIL SALES'!$AB$10:$AB$7501,"Full",'DETAIL SALES'!$C$10:$C$7501,"12")</f>
        <v>0</v>
      </c>
      <c r="AG63" s="149">
        <f>COUNTIFS('DETAIL SALES'!$Q$10:$Q$7501,'FILL RATE MANDATORY STOCK'!E63,'DETAIL SALES'!$AB$10:$AB$7501,"No",'DETAIL SALES'!$C$10:$C$7501,"12")</f>
        <v>0</v>
      </c>
      <c r="AH63" s="149">
        <f>COUNTIFS('DETAIL SALES'!$Q$10:$Q$7501,'FILL RATE MANDATORY STOCK'!E63,'DETAIL SALES'!$AB$10:$AB$7501,"Full",'DETAIL SALES'!$C$10:$C$7501,"13")</f>
        <v>0</v>
      </c>
      <c r="AI63" s="149">
        <f>COUNTIFS('DETAIL SALES'!$Q$10:$Q$7501,'FILL RATE MANDATORY STOCK'!E63,'DETAIL SALES'!$AB$10:$AB$7501,"No",'DETAIL SALES'!$C$10:$C$7501,"13")</f>
        <v>0</v>
      </c>
      <c r="AJ63" s="316">
        <f>COUNTIFS('DETAIL SALES'!$Q$10:$Q$7501,'FILL RATE MANDATORY STOCK'!E63,'DETAIL SALES'!$AB$10:$AB$7501,"Full",'DETAIL SALES'!$C$10:$C$7501,"14")</f>
        <v>0</v>
      </c>
      <c r="AK63" s="316">
        <f>COUNTIFS('DETAIL SALES'!$Q$10:$Q$7501,'FILL RATE MANDATORY STOCK'!E63,'DETAIL SALES'!$AB$10:$AB$7501,"No",'DETAIL SALES'!$C$10:$C$7501,"14")</f>
        <v>0</v>
      </c>
      <c r="AL63" s="149">
        <f>COUNTIFS('DETAIL SALES'!$Q$10:$Q$7501,'FILL RATE MANDATORY STOCK'!E63,'DETAIL SALES'!$AB$10:$AB$7501,"Full",'DETAIL SALES'!$C$10:$C$7501,"15")</f>
        <v>0</v>
      </c>
      <c r="AM63" s="149">
        <f>COUNTIFS('DETAIL SALES'!$Q$10:$Q$7501,'FILL RATE MANDATORY STOCK'!E63,'DETAIL SALES'!$AB$10:$AB$7501,"No",'DETAIL SALES'!$C$10:$C$7501,"15")</f>
        <v>0</v>
      </c>
      <c r="AN63" s="149">
        <f>COUNTIFS('DETAIL SALES'!$Q$10:$Q$7501,'FILL RATE MANDATORY STOCK'!E63,'DETAIL SALES'!$AB$10:$AB$7501,"Full",'DETAIL SALES'!$C$10:$C$7501,"16")</f>
        <v>0</v>
      </c>
      <c r="AO63" s="149">
        <f>COUNTIFS('DETAIL SALES'!$Q$10:$Q$7501,'FILL RATE MANDATORY STOCK'!E63,'DETAIL SALES'!$AB$10:$AB$7501,"No",'DETAIL SALES'!$C$10:$C$7501,"16")</f>
        <v>0</v>
      </c>
      <c r="AP63" s="149">
        <f>COUNTIFS('DETAIL SALES'!$Q$10:$Q$7501,'FILL RATE MANDATORY STOCK'!E63,'DETAIL SALES'!$AB$10:$AB$7501,"Full",'DETAIL SALES'!$C$10:$C$7501,"17")</f>
        <v>0</v>
      </c>
      <c r="AQ63" s="149">
        <f>COUNTIFS('DETAIL SALES'!$Q$10:$Q$7501,'FILL RATE MANDATORY STOCK'!E63,'DETAIL SALES'!$AB$10:$AB$7501,"No",'DETAIL SALES'!$C$10:$C$7501,"17")</f>
        <v>0</v>
      </c>
      <c r="AR63" s="149">
        <f>COUNTIFS('DETAIL SALES'!$Q$10:$Q$7501,'FILL RATE MANDATORY STOCK'!E63,'DETAIL SALES'!$AB$10:$AB$7501,"Full",'DETAIL SALES'!$C$10:$C$7501,"18")</f>
        <v>0</v>
      </c>
      <c r="AS63" s="149">
        <f>COUNTIFS('DETAIL SALES'!$Q$10:$Q$7501,'FILL RATE MANDATORY STOCK'!E63,'DETAIL SALES'!$AB$10:$AB$7501,"No",'DETAIL SALES'!$C$10:$C$7501,"18")</f>
        <v>0</v>
      </c>
      <c r="AT63" s="149">
        <f>COUNTIFS('DETAIL SALES'!$Q$10:$Q$7501,'FILL RATE MANDATORY STOCK'!E63,'DETAIL SALES'!$AB$10:$AB$7501,"Full",'DETAIL SALES'!$C$10:$C$7501,"19")</f>
        <v>0</v>
      </c>
      <c r="AU63" s="149">
        <f>COUNTIFS('DETAIL SALES'!$Q$10:$Q$7501,'FILL RATE MANDATORY STOCK'!E63,'DETAIL SALES'!$AB$10:$AB$7501,"No",'DETAIL SALES'!$C$10:$C$7501,"19")</f>
        <v>0</v>
      </c>
      <c r="AV63" s="149">
        <f>COUNTIFS('DETAIL SALES'!$Q$10:$Q$7501,'FILL RATE MANDATORY STOCK'!E63,'DETAIL SALES'!$AB$10:$AB$7501,"Full",'DETAIL SALES'!$C$10:$C$7501,"20")</f>
        <v>0</v>
      </c>
      <c r="AW63" s="149">
        <f>COUNTIFS('DETAIL SALES'!$Q$10:$Q$7501,'FILL RATE MANDATORY STOCK'!E63,'DETAIL SALES'!$AB$10:$AB$7501,"No",'DETAIL SALES'!$C$10:$C$7501,"20")</f>
        <v>0</v>
      </c>
      <c r="AX63" s="316">
        <f>COUNTIFS('DETAIL SALES'!$Q$10:$Q$7501,'FILL RATE MANDATORY STOCK'!E63,'DETAIL SALES'!$AB$10:$AB$7501,"Full",'DETAIL SALES'!$C$10:$C$7501,"21")</f>
        <v>0</v>
      </c>
      <c r="AY63" s="316">
        <f>COUNTIFS('DETAIL SALES'!$Q$10:$Q$7501,'FILL RATE MANDATORY STOCK'!E63,'DETAIL SALES'!$AB$10:$AB$7501,"No",'DETAIL SALES'!$C$10:$C$7501,"21")</f>
        <v>0</v>
      </c>
      <c r="AZ63" s="149">
        <f>COUNTIFS('DETAIL SALES'!$Q$10:$Q$7501,'FILL RATE MANDATORY STOCK'!E63,'DETAIL SALES'!$AB$10:$AB$7501,"Full",'DETAIL SALES'!$C$10:$C$7501,"22")</f>
        <v>0</v>
      </c>
      <c r="BA63" s="149">
        <f>COUNTIFS('DETAIL SALES'!$Q$10:$Q$7501,'FILL RATE MANDATORY STOCK'!E63,'DETAIL SALES'!$AB$10:$AB$7501,"No",'DETAIL SALES'!$C$10:$C$7501,"22")</f>
        <v>0</v>
      </c>
      <c r="BB63" s="149">
        <f>COUNTIFS('DETAIL SALES'!$Q$10:$Q$7501,'FILL RATE MANDATORY STOCK'!E63,'DETAIL SALES'!$AB$10:$AB$7501,"Full",'DETAIL SALES'!$C$10:$C$7501,"23")</f>
        <v>0</v>
      </c>
      <c r="BC63" s="149">
        <f>COUNTIFS('DETAIL SALES'!$Q$10:$Q$7501,'FILL RATE MANDATORY STOCK'!E63,'DETAIL SALES'!$AB$10:$AB$7501,"No",'DETAIL SALES'!$C$10:$C$7501,"23")</f>
        <v>0</v>
      </c>
      <c r="BD63" s="149">
        <f>COUNTIFS('DETAIL SALES'!$Q$10:$Q$7501,'FILL RATE MANDATORY STOCK'!E63,'DETAIL SALES'!$AB$10:$AB$7501,"Full",'DETAIL SALES'!$C$10:$C$7501,"24")</f>
        <v>0</v>
      </c>
      <c r="BE63" s="149">
        <f>COUNTIFS('DETAIL SALES'!$Q$10:$Q$7501,'FILL RATE MANDATORY STOCK'!E63,'DETAIL SALES'!$AB$10:$AB$7501,"No",'DETAIL SALES'!$C$10:$C$7501,"24")</f>
        <v>0</v>
      </c>
      <c r="BF63" s="149">
        <f>COUNTIFS('DETAIL SALES'!$Q$10:$Q$7501,'FILL RATE MANDATORY STOCK'!E63,'DETAIL SALES'!$AB$10:$AB$7501,"Full",'DETAIL SALES'!$C$10:$C$7501,"25")</f>
        <v>0</v>
      </c>
      <c r="BG63" s="149">
        <f>COUNTIFS('DETAIL SALES'!$Q$10:$Q$7501,'FILL RATE MANDATORY STOCK'!E63,'DETAIL SALES'!$AB$10:$AB$7501,"No",'DETAIL SALES'!$C$10:$C$7501,"25")</f>
        <v>0</v>
      </c>
      <c r="BH63" s="149">
        <f>COUNTIFS('DETAIL SALES'!$Q$10:$Q$7501,'FILL RATE MANDATORY STOCK'!E63,'DETAIL SALES'!$AB$10:$AB$7501,"Full",'DETAIL SALES'!$C$10:$C$7501,"26")</f>
        <v>0</v>
      </c>
      <c r="BI63" s="149">
        <f>COUNTIFS('DETAIL SALES'!$Q$10:$Q$7501,'FILL RATE MANDATORY STOCK'!E63,'DETAIL SALES'!$AB$10:$AB$7501,"No",'DETAIL SALES'!$C$10:$C$7501,"26")</f>
        <v>0</v>
      </c>
      <c r="BJ63" s="149">
        <f>COUNTIFS('DETAIL SALES'!$Q$10:$Q$7501,'FILL RATE MANDATORY STOCK'!E63,'DETAIL SALES'!$AB$10:$AB$7501,"Full",'DETAIL SALES'!$C$10:$C$7501,"27")</f>
        <v>0</v>
      </c>
      <c r="BK63" s="149">
        <f>COUNTIFS('DETAIL SALES'!$Q$10:$Q$7501,'FILL RATE MANDATORY STOCK'!E63,'DETAIL SALES'!$AB$10:$AB$7501,"No",'DETAIL SALES'!$C$10:$C$7501,"27")</f>
        <v>0</v>
      </c>
      <c r="BL63" s="316">
        <f>COUNTIFS('DETAIL SALES'!$Q$10:$Q$7501,'FILL RATE MANDATORY STOCK'!E63,'DETAIL SALES'!$AB$10:$AB$7501,"Full",'DETAIL SALES'!$C$10:$C$7501,"28")</f>
        <v>0</v>
      </c>
      <c r="BM63" s="316">
        <f>COUNTIFS('DETAIL SALES'!$Q$10:$Q$7501,'FILL RATE MANDATORY STOCK'!E63,'DETAIL SALES'!$AB$10:$AB$7501,"No",'DETAIL SALES'!$C$10:$C$7501,"28")</f>
        <v>0</v>
      </c>
      <c r="BN63" s="149">
        <f>COUNTIFS('DETAIL SALES'!$Q$10:$Q$7501,'FILL RATE MANDATORY STOCK'!E63,'DETAIL SALES'!$AB$10:$AB$7501,"Full",'DETAIL SALES'!$C$10:$C$7501,"29")</f>
        <v>0</v>
      </c>
      <c r="BO63" s="149">
        <f>COUNTIFS('DETAIL SALES'!$Q$10:$Q$7501,'FILL RATE MANDATORY STOCK'!E63,'DETAIL SALES'!$AB$10:$AB$7501,"No",'DETAIL SALES'!$C$10:$C$7501,"29")</f>
        <v>0</v>
      </c>
      <c r="BP63" s="149">
        <f>COUNTIFS('DETAIL SALES'!$Q$10:$Q$7501,'FILL RATE MANDATORY STOCK'!E63,'DETAIL SALES'!$AB$10:$AB$7501,"Full",'DETAIL SALES'!$C$10:$C$7501,"30")</f>
        <v>0</v>
      </c>
      <c r="BQ63" s="149">
        <f>COUNTIFS('DETAIL SALES'!$Q$10:$Q$7501,'FILL RATE MANDATORY STOCK'!E63,'DETAIL SALES'!$AB$10:$AB$7501,"No",'DETAIL SALES'!$C$10:$C$7501,"30")</f>
        <v>0</v>
      </c>
      <c r="BR63" s="149">
        <f>COUNTIFS('DETAIL SALES'!$Q$10:$Q$7501,'FILL RATE MANDATORY STOCK'!\,'DETAIL SALES'!$AB$10:$AB$7501,"Full",'DETAIL SALES'!$C$10:$C$7501,"31")</f>
        <v>0</v>
      </c>
      <c r="BS63" s="153">
        <f>COUNTIFS('DETAIL SALES'!$Q$10:$Q$7501,'FILL RATE MANDATORY STOCK'!E63,'DETAIL SALES'!$AB$10:$AB$7501,"No",'DETAIL SALES'!$C$10:$C$7501,"31")</f>
        <v>0</v>
      </c>
      <c r="BT63" s="271">
        <f t="shared" si="4"/>
        <v>0</v>
      </c>
      <c r="BU63" s="150">
        <f t="shared" si="5"/>
        <v>0</v>
      </c>
      <c r="BV63" s="150">
        <f t="shared" si="6"/>
        <v>0</v>
      </c>
      <c r="BW63" s="272" t="e">
        <f t="shared" si="7"/>
        <v>#DIV/0!</v>
      </c>
    </row>
    <row r="64" spans="1:75">
      <c r="A64" s="784"/>
      <c r="B64" s="100">
        <f t="shared" si="10"/>
        <v>52</v>
      </c>
      <c r="C64" s="100" t="s">
        <v>335</v>
      </c>
      <c r="D64" s="103" t="s">
        <v>890</v>
      </c>
      <c r="E64" s="149"/>
      <c r="F64" s="169"/>
      <c r="G64" s="224">
        <v>120000</v>
      </c>
      <c r="H64" s="153">
        <v>1</v>
      </c>
      <c r="I64" s="153">
        <v>0</v>
      </c>
      <c r="J64" s="315">
        <f>COUNTIFS('DETAIL SALES'!$Q$10:$Q$7501,'FILL RATE MANDATORY STOCK'!E64,'DETAIL SALES'!$AB$10:$AB$7501,"Full",'DETAIL SALES'!$C$10:$C$7501,"1")</f>
        <v>0</v>
      </c>
      <c r="K64" s="316">
        <f>COUNTIFS('DETAIL SALES'!$Q$10:$Q$7501,'FILL RATE MANDATORY STOCK'!E64,'DETAIL SALES'!$AB$10:$AB$7501,"No",'DETAIL SALES'!$C$10:$C$7501,"1")</f>
        <v>0</v>
      </c>
      <c r="L64" s="149">
        <f>COUNTIFS('DETAIL SALES'!$Q$10:$Q$7501,'FILL RATE MANDATORY STOCK'!E64,'DETAIL SALES'!$AB$10:$AB$7501,"Full",'DETAIL SALES'!$C$10:$C$7501,"2")</f>
        <v>0</v>
      </c>
      <c r="M64" s="149">
        <f>COUNTIFS('DETAIL SALES'!$Q$10:$Q$7501,'FILL RATE MANDATORY STOCK'!E64,'DETAIL SALES'!$AB$10:$AB$7501,"No",'DETAIL SALES'!$C$10:$C$7501,"2")</f>
        <v>0</v>
      </c>
      <c r="N64" s="149">
        <f>COUNTIFS('DETAIL SALES'!$Q$10:$Q$7501,'FILL RATE MANDATORY STOCK'!E64,'DETAIL SALES'!$AB$10:$AB$7501,"Full",'DETAIL SALES'!$C$10:$C$7501,"3")</f>
        <v>0</v>
      </c>
      <c r="O64" s="149">
        <f>COUNTIFS('DETAIL SALES'!$Q$10:$Q$7501,'FILL RATE MANDATORY STOCK'!E64,'DETAIL SALES'!$AB$10:$AB$7501,"No",'DETAIL SALES'!$C$10:$C$7501,"3")</f>
        <v>0</v>
      </c>
      <c r="P64" s="149">
        <f>COUNTIFS('DETAIL SALES'!$Q$10:$Q$7501,'FILL RATE MANDATORY STOCK'!E64,'DETAIL SALES'!$AB$10:$AB$7501,"Full",'DETAIL SALES'!$C$10:$C$7501,"4")</f>
        <v>0</v>
      </c>
      <c r="Q64" s="149">
        <f>COUNTIFS('DETAIL SALES'!$Q$10:$Q$7501,'FILL RATE MANDATORY STOCK'!E64,'DETAIL SALES'!$AB$10:$AB$7501,"No",'DETAIL SALES'!$C$10:$C$7501,"4")</f>
        <v>0</v>
      </c>
      <c r="R64" s="149">
        <f>COUNTIFS('DETAIL SALES'!$Q$10:$Q$7501,'FILL RATE MANDATORY STOCK'!E64,'DETAIL SALES'!$AB$10:$AB$7501,"Full",'DETAIL SALES'!$C$10:$C$7501,"5")</f>
        <v>0</v>
      </c>
      <c r="S64" s="149">
        <f>COUNTIFS('DETAIL SALES'!$Q$10:$Q$7501,'FILL RATE MANDATORY STOCK'!E64,'DETAIL SALES'!$AB$10:$AB$7501,"No",'DETAIL SALES'!$C$10:$C$7501,"5")</f>
        <v>0</v>
      </c>
      <c r="T64" s="149">
        <f>COUNTIFS('DETAIL SALES'!$Q$10:$Q$7501,'FILL RATE MANDATORY STOCK'!E64,'DETAIL SALES'!$AB$10:$AB$7501,"Full",'DETAIL SALES'!$C$10:$C$7501,"6")</f>
        <v>0</v>
      </c>
      <c r="U64" s="149">
        <f>COUNTIFS('DETAIL SALES'!$Q$10:$Q$7501,'FILL RATE MANDATORY STOCK'!E64,'DETAIL SALES'!$AB$10:$AB$7501,"No",'DETAIL SALES'!$C$10:$C$7501,"6")</f>
        <v>0</v>
      </c>
      <c r="V64" s="316">
        <f>COUNTIFS('DETAIL SALES'!$Q$10:$Q$7501,'FILL RATE MANDATORY STOCK'!E64,'DETAIL SALES'!$AB$10:$AB$7501,"Full",'DETAIL SALES'!$C$10:$C$7501,"7")</f>
        <v>0</v>
      </c>
      <c r="W64" s="316">
        <f>COUNTIFS('DETAIL SALES'!$Q$10:$Q$7501,'FILL RATE MANDATORY STOCK'!E64,'DETAIL SALES'!$AB$10:$AB$7501,"No",'DETAIL SALES'!$C$10:$C$7501,"7")</f>
        <v>0</v>
      </c>
      <c r="X64" s="149">
        <f>COUNTIFS('DETAIL SALES'!$Q$10:$Q$7501,'FILL RATE MANDATORY STOCK'!E64,'DETAIL SALES'!$AB$10:$AB$7501,"Full",'DETAIL SALES'!$C$10:$C$7501,"8")</f>
        <v>0</v>
      </c>
      <c r="Y64" s="149">
        <f>COUNTIFS('DETAIL SALES'!$Q$10:$Q$7501,'FILL RATE MANDATORY STOCK'!E64,'DETAIL SALES'!$AB$10:$AB$7501,"No",'DETAIL SALES'!$C$10:$C$7501,"8")</f>
        <v>0</v>
      </c>
      <c r="Z64" s="149">
        <f>COUNTIFS('DETAIL SALES'!$Q$10:$Q$7501,'FILL RATE MANDATORY STOCK'!E64,'DETAIL SALES'!$AB$10:$AB$7501,"Full",'DETAIL SALES'!$C$10:$C$7501,"9")</f>
        <v>0</v>
      </c>
      <c r="AA64" s="149">
        <f>COUNTIFS('DETAIL SALES'!$Q$10:$Q$7501,'FILL RATE MANDATORY STOCK'!E64,'DETAIL SALES'!$AB$10:$AB$7501,"No",'DETAIL SALES'!$C$10:$C$7501,"9")</f>
        <v>0</v>
      </c>
      <c r="AB64" s="149">
        <f>COUNTIFS('DETAIL SALES'!$Q$10:$Q$7501,'FILL RATE MANDATORY STOCK'!E64,'DETAIL SALES'!$AB$10:$AB$7501,"Full",'DETAIL SALES'!$C$10:$C$7501,"10")</f>
        <v>0</v>
      </c>
      <c r="AC64" s="149">
        <f>COUNTIFS('DETAIL SALES'!$Q$10:$Q$7501,'FILL RATE MANDATORY STOCK'!E64,'DETAIL SALES'!$AB$10:$AB$7501,"No",'DETAIL SALES'!$C$10:$C$7501,"10")</f>
        <v>0</v>
      </c>
      <c r="AD64" s="149">
        <f>COUNTIFS('DETAIL SALES'!$Q$10:$Q$7501,'FILL RATE MANDATORY STOCK'!E64,'DETAIL SALES'!$AB$10:$AB$7501,"Full",'DETAIL SALES'!$C$10:$C$7501,"11")</f>
        <v>0</v>
      </c>
      <c r="AE64" s="149">
        <f>COUNTIFS('DETAIL SALES'!$Q$10:$Q$7501,'FILL RATE MANDATORY STOCK'!E64,'DETAIL SALES'!$AB$10:$AB$7501,"No",'DETAIL SALES'!$C$10:$C$7501,"11")</f>
        <v>0</v>
      </c>
      <c r="AF64" s="149">
        <f>COUNTIFS('DETAIL SALES'!$Q$10:$Q$7501,'FILL RATE MANDATORY STOCK'!E64,'DETAIL SALES'!$AB$10:$AB$7501,"Full",'DETAIL SALES'!$C$10:$C$7501,"12")</f>
        <v>0</v>
      </c>
      <c r="AG64" s="149">
        <f>COUNTIFS('DETAIL SALES'!$Q$10:$Q$7501,'FILL RATE MANDATORY STOCK'!E64,'DETAIL SALES'!$AB$10:$AB$7501,"No",'DETAIL SALES'!$C$10:$C$7501,"12")</f>
        <v>0</v>
      </c>
      <c r="AH64" s="149">
        <f>COUNTIFS('DETAIL SALES'!$Q$10:$Q$7501,'FILL RATE MANDATORY STOCK'!E64,'DETAIL SALES'!$AB$10:$AB$7501,"Full",'DETAIL SALES'!$C$10:$C$7501,"13")</f>
        <v>0</v>
      </c>
      <c r="AI64" s="149">
        <f>COUNTIFS('DETAIL SALES'!$Q$10:$Q$7501,'FILL RATE MANDATORY STOCK'!E64,'DETAIL SALES'!$AB$10:$AB$7501,"No",'DETAIL SALES'!$C$10:$C$7501,"13")</f>
        <v>0</v>
      </c>
      <c r="AJ64" s="316">
        <f>COUNTIFS('DETAIL SALES'!$Q$10:$Q$7501,'FILL RATE MANDATORY STOCK'!E64,'DETAIL SALES'!$AB$10:$AB$7501,"Full",'DETAIL SALES'!$C$10:$C$7501,"14")</f>
        <v>0</v>
      </c>
      <c r="AK64" s="316">
        <f>COUNTIFS('DETAIL SALES'!$Q$10:$Q$7501,'FILL RATE MANDATORY STOCK'!E64,'DETAIL SALES'!$AB$10:$AB$7501,"No",'DETAIL SALES'!$C$10:$C$7501,"14")</f>
        <v>0</v>
      </c>
      <c r="AL64" s="149">
        <f>COUNTIFS('DETAIL SALES'!$Q$10:$Q$7501,'FILL RATE MANDATORY STOCK'!E64,'DETAIL SALES'!$AB$10:$AB$7501,"Full",'DETAIL SALES'!$C$10:$C$7501,"15")</f>
        <v>0</v>
      </c>
      <c r="AM64" s="149">
        <f>COUNTIFS('DETAIL SALES'!$Q$10:$Q$7501,'FILL RATE MANDATORY STOCK'!E64,'DETAIL SALES'!$AB$10:$AB$7501,"No",'DETAIL SALES'!$C$10:$C$7501,"15")</f>
        <v>0</v>
      </c>
      <c r="AN64" s="149">
        <f>COUNTIFS('DETAIL SALES'!$Q$10:$Q$7501,'FILL RATE MANDATORY STOCK'!E64,'DETAIL SALES'!$AB$10:$AB$7501,"Full",'DETAIL SALES'!$C$10:$C$7501,"16")</f>
        <v>0</v>
      </c>
      <c r="AO64" s="149">
        <f>COUNTIFS('DETAIL SALES'!$Q$10:$Q$7501,'FILL RATE MANDATORY STOCK'!E64,'DETAIL SALES'!$AB$10:$AB$7501,"No",'DETAIL SALES'!$C$10:$C$7501,"16")</f>
        <v>0</v>
      </c>
      <c r="AP64" s="149">
        <f>COUNTIFS('DETAIL SALES'!$Q$10:$Q$7501,'FILL RATE MANDATORY STOCK'!E64,'DETAIL SALES'!$AB$10:$AB$7501,"Full",'DETAIL SALES'!$C$10:$C$7501,"17")</f>
        <v>0</v>
      </c>
      <c r="AQ64" s="149">
        <f>COUNTIFS('DETAIL SALES'!$Q$10:$Q$7501,'FILL RATE MANDATORY STOCK'!E64,'DETAIL SALES'!$AB$10:$AB$7501,"No",'DETAIL SALES'!$C$10:$C$7501,"17")</f>
        <v>0</v>
      </c>
      <c r="AR64" s="149">
        <f>COUNTIFS('DETAIL SALES'!$Q$10:$Q$7501,'FILL RATE MANDATORY STOCK'!E64,'DETAIL SALES'!$AB$10:$AB$7501,"Full",'DETAIL SALES'!$C$10:$C$7501,"18")</f>
        <v>0</v>
      </c>
      <c r="AS64" s="149">
        <f>COUNTIFS('DETAIL SALES'!$Q$10:$Q$7501,'FILL RATE MANDATORY STOCK'!E64,'DETAIL SALES'!$AB$10:$AB$7501,"No",'DETAIL SALES'!$C$10:$C$7501,"18")</f>
        <v>0</v>
      </c>
      <c r="AT64" s="149">
        <f>COUNTIFS('DETAIL SALES'!$Q$10:$Q$7501,'FILL RATE MANDATORY STOCK'!E64,'DETAIL SALES'!$AB$10:$AB$7501,"Full",'DETAIL SALES'!$C$10:$C$7501,"19")</f>
        <v>0</v>
      </c>
      <c r="AU64" s="149">
        <f>COUNTIFS('DETAIL SALES'!$Q$10:$Q$7501,'FILL RATE MANDATORY STOCK'!E64,'DETAIL SALES'!$AB$10:$AB$7501,"No",'DETAIL SALES'!$C$10:$C$7501,"19")</f>
        <v>0</v>
      </c>
      <c r="AV64" s="149">
        <f>COUNTIFS('DETAIL SALES'!$Q$10:$Q$7501,'FILL RATE MANDATORY STOCK'!E64,'DETAIL SALES'!$AB$10:$AB$7501,"Full",'DETAIL SALES'!$C$10:$C$7501,"20")</f>
        <v>0</v>
      </c>
      <c r="AW64" s="149">
        <f>COUNTIFS('DETAIL SALES'!$Q$10:$Q$7501,'FILL RATE MANDATORY STOCK'!E64,'DETAIL SALES'!$AB$10:$AB$7501,"No",'DETAIL SALES'!$C$10:$C$7501,"20")</f>
        <v>0</v>
      </c>
      <c r="AX64" s="316">
        <f>COUNTIFS('DETAIL SALES'!$Q$10:$Q$7501,'FILL RATE MANDATORY STOCK'!E64,'DETAIL SALES'!$AB$10:$AB$7501,"Full",'DETAIL SALES'!$C$10:$C$7501,"21")</f>
        <v>0</v>
      </c>
      <c r="AY64" s="316">
        <f>COUNTIFS('DETAIL SALES'!$Q$10:$Q$7501,'FILL RATE MANDATORY STOCK'!E64,'DETAIL SALES'!$AB$10:$AB$7501,"No",'DETAIL SALES'!$C$10:$C$7501,"21")</f>
        <v>0</v>
      </c>
      <c r="AZ64" s="149">
        <f>COUNTIFS('DETAIL SALES'!$Q$10:$Q$7501,'FILL RATE MANDATORY STOCK'!E64,'DETAIL SALES'!$AB$10:$AB$7501,"Full",'DETAIL SALES'!$C$10:$C$7501,"22")</f>
        <v>0</v>
      </c>
      <c r="BA64" s="149">
        <f>COUNTIFS('DETAIL SALES'!$Q$10:$Q$7501,'FILL RATE MANDATORY STOCK'!E64,'DETAIL SALES'!$AB$10:$AB$7501,"No",'DETAIL SALES'!$C$10:$C$7501,"22")</f>
        <v>0</v>
      </c>
      <c r="BB64" s="149">
        <f>COUNTIFS('DETAIL SALES'!$Q$10:$Q$7501,'FILL RATE MANDATORY STOCK'!E64,'DETAIL SALES'!$AB$10:$AB$7501,"Full",'DETAIL SALES'!$C$10:$C$7501,"23")</f>
        <v>0</v>
      </c>
      <c r="BC64" s="149">
        <f>COUNTIFS('DETAIL SALES'!$Q$10:$Q$7501,'FILL RATE MANDATORY STOCK'!E64,'DETAIL SALES'!$AB$10:$AB$7501,"No",'DETAIL SALES'!$C$10:$C$7501,"23")</f>
        <v>0</v>
      </c>
      <c r="BD64" s="149">
        <f>COUNTIFS('DETAIL SALES'!$Q$10:$Q$7501,'FILL RATE MANDATORY STOCK'!E64,'DETAIL SALES'!$AB$10:$AB$7501,"Full",'DETAIL SALES'!$C$10:$C$7501,"24")</f>
        <v>0</v>
      </c>
      <c r="BE64" s="149">
        <f>COUNTIFS('DETAIL SALES'!$Q$10:$Q$7501,'FILL RATE MANDATORY STOCK'!E64,'DETAIL SALES'!$AB$10:$AB$7501,"No",'DETAIL SALES'!$C$10:$C$7501,"24")</f>
        <v>0</v>
      </c>
      <c r="BF64" s="149">
        <f>COUNTIFS('DETAIL SALES'!$Q$10:$Q$7501,'FILL RATE MANDATORY STOCK'!E64,'DETAIL SALES'!$AB$10:$AB$7501,"Full",'DETAIL SALES'!$C$10:$C$7501,"25")</f>
        <v>0</v>
      </c>
      <c r="BG64" s="149">
        <f>COUNTIFS('DETAIL SALES'!$Q$10:$Q$7501,'FILL RATE MANDATORY STOCK'!E64,'DETAIL SALES'!$AB$10:$AB$7501,"No",'DETAIL SALES'!$C$10:$C$7501,"25")</f>
        <v>0</v>
      </c>
      <c r="BH64" s="149">
        <f>COUNTIFS('DETAIL SALES'!$Q$10:$Q$7501,'FILL RATE MANDATORY STOCK'!E64,'DETAIL SALES'!$AB$10:$AB$7501,"Full",'DETAIL SALES'!$C$10:$C$7501,"26")</f>
        <v>0</v>
      </c>
      <c r="BI64" s="149">
        <f>COUNTIFS('DETAIL SALES'!$Q$10:$Q$7501,'FILL RATE MANDATORY STOCK'!E64,'DETAIL SALES'!$AB$10:$AB$7501,"No",'DETAIL SALES'!$C$10:$C$7501,"26")</f>
        <v>0</v>
      </c>
      <c r="BJ64" s="149">
        <f>COUNTIFS('DETAIL SALES'!$Q$10:$Q$7501,'FILL RATE MANDATORY STOCK'!E64,'DETAIL SALES'!$AB$10:$AB$7501,"Full",'DETAIL SALES'!$C$10:$C$7501,"27")</f>
        <v>0</v>
      </c>
      <c r="BK64" s="149">
        <f>COUNTIFS('DETAIL SALES'!$Q$10:$Q$7501,'FILL RATE MANDATORY STOCK'!E64,'DETAIL SALES'!$AB$10:$AB$7501,"No",'DETAIL SALES'!$C$10:$C$7501,"27")</f>
        <v>0</v>
      </c>
      <c r="BL64" s="316">
        <f>COUNTIFS('DETAIL SALES'!$Q$10:$Q$7501,'FILL RATE MANDATORY STOCK'!E64,'DETAIL SALES'!$AB$10:$AB$7501,"Full",'DETAIL SALES'!$C$10:$C$7501,"28")</f>
        <v>0</v>
      </c>
      <c r="BM64" s="316">
        <f>COUNTIFS('DETAIL SALES'!$Q$10:$Q$7501,'FILL RATE MANDATORY STOCK'!E64,'DETAIL SALES'!$AB$10:$AB$7501,"No",'DETAIL SALES'!$C$10:$C$7501,"28")</f>
        <v>0</v>
      </c>
      <c r="BN64" s="149">
        <f>COUNTIFS('DETAIL SALES'!$Q$10:$Q$7501,'FILL RATE MANDATORY STOCK'!E64,'DETAIL SALES'!$AB$10:$AB$7501,"Full",'DETAIL SALES'!$C$10:$C$7501,"29")</f>
        <v>0</v>
      </c>
      <c r="BO64" s="149">
        <f>COUNTIFS('DETAIL SALES'!$Q$10:$Q$7501,'FILL RATE MANDATORY STOCK'!E64,'DETAIL SALES'!$AB$10:$AB$7501,"No",'DETAIL SALES'!$C$10:$C$7501,"29")</f>
        <v>0</v>
      </c>
      <c r="BP64" s="149">
        <f>COUNTIFS('DETAIL SALES'!$Q$10:$Q$7501,'FILL RATE MANDATORY STOCK'!E64,'DETAIL SALES'!$AB$10:$AB$7501,"Full",'DETAIL SALES'!$C$10:$C$7501,"30")</f>
        <v>0</v>
      </c>
      <c r="BQ64" s="149">
        <f>COUNTIFS('DETAIL SALES'!$Q$10:$Q$7501,'FILL RATE MANDATORY STOCK'!E64,'DETAIL SALES'!$AB$10:$AB$7501,"No",'DETAIL SALES'!$C$10:$C$7501,"30")</f>
        <v>0</v>
      </c>
      <c r="BR64" s="149">
        <f>COUNTIFS('DETAIL SALES'!$Q$10:$Q$7501,'FILL RATE MANDATORY STOCK'!\,'DETAIL SALES'!$AB$10:$AB$7501,"Full",'DETAIL SALES'!$C$10:$C$7501,"31")</f>
        <v>0</v>
      </c>
      <c r="BS64" s="153">
        <f>COUNTIFS('DETAIL SALES'!$Q$10:$Q$7501,'FILL RATE MANDATORY STOCK'!E64,'DETAIL SALES'!$AB$10:$AB$7501,"No",'DETAIL SALES'!$C$10:$C$7501,"31")</f>
        <v>0</v>
      </c>
      <c r="BT64" s="271">
        <f t="shared" si="4"/>
        <v>0</v>
      </c>
      <c r="BU64" s="150">
        <f t="shared" si="5"/>
        <v>0</v>
      </c>
      <c r="BV64" s="150">
        <f t="shared" si="6"/>
        <v>0</v>
      </c>
      <c r="BW64" s="272" t="e">
        <f t="shared" si="7"/>
        <v>#DIV/0!</v>
      </c>
    </row>
    <row r="65" spans="1:75">
      <c r="A65" s="784"/>
      <c r="B65" s="100">
        <f t="shared" si="10"/>
        <v>53</v>
      </c>
      <c r="C65" s="100" t="s">
        <v>335</v>
      </c>
      <c r="D65" s="103" t="s">
        <v>890</v>
      </c>
      <c r="E65" s="149"/>
      <c r="F65" s="169"/>
      <c r="G65" s="224">
        <v>120000</v>
      </c>
      <c r="H65" s="153">
        <v>1</v>
      </c>
      <c r="I65" s="153">
        <v>0</v>
      </c>
      <c r="J65" s="315">
        <f>COUNTIFS('DETAIL SALES'!$Q$10:$Q$7501,'FILL RATE MANDATORY STOCK'!E65,'DETAIL SALES'!$AB$10:$AB$7501,"Full",'DETAIL SALES'!$C$10:$C$7501,"1")</f>
        <v>0</v>
      </c>
      <c r="K65" s="316">
        <f>COUNTIFS('DETAIL SALES'!$Q$10:$Q$7501,'FILL RATE MANDATORY STOCK'!E65,'DETAIL SALES'!$AB$10:$AB$7501,"No",'DETAIL SALES'!$C$10:$C$7501,"1")</f>
        <v>0</v>
      </c>
      <c r="L65" s="149">
        <f>COUNTIFS('DETAIL SALES'!$Q$10:$Q$7501,'FILL RATE MANDATORY STOCK'!E65,'DETAIL SALES'!$AB$10:$AB$7501,"Full",'DETAIL SALES'!$C$10:$C$7501,"2")</f>
        <v>0</v>
      </c>
      <c r="M65" s="149">
        <f>COUNTIFS('DETAIL SALES'!$Q$10:$Q$7501,'FILL RATE MANDATORY STOCK'!E65,'DETAIL SALES'!$AB$10:$AB$7501,"No",'DETAIL SALES'!$C$10:$C$7501,"2")</f>
        <v>0</v>
      </c>
      <c r="N65" s="149">
        <f>COUNTIFS('DETAIL SALES'!$Q$10:$Q$7501,'FILL RATE MANDATORY STOCK'!E65,'DETAIL SALES'!$AB$10:$AB$7501,"Full",'DETAIL SALES'!$C$10:$C$7501,"3")</f>
        <v>0</v>
      </c>
      <c r="O65" s="149">
        <f>COUNTIFS('DETAIL SALES'!$Q$10:$Q$7501,'FILL RATE MANDATORY STOCK'!E65,'DETAIL SALES'!$AB$10:$AB$7501,"No",'DETAIL SALES'!$C$10:$C$7501,"3")</f>
        <v>0</v>
      </c>
      <c r="P65" s="149">
        <f>COUNTIFS('DETAIL SALES'!$Q$10:$Q$7501,'FILL RATE MANDATORY STOCK'!E65,'DETAIL SALES'!$AB$10:$AB$7501,"Full",'DETAIL SALES'!$C$10:$C$7501,"4")</f>
        <v>0</v>
      </c>
      <c r="Q65" s="149">
        <f>COUNTIFS('DETAIL SALES'!$Q$10:$Q$7501,'FILL RATE MANDATORY STOCK'!E65,'DETAIL SALES'!$AB$10:$AB$7501,"No",'DETAIL SALES'!$C$10:$C$7501,"4")</f>
        <v>0</v>
      </c>
      <c r="R65" s="149">
        <f>COUNTIFS('DETAIL SALES'!$Q$10:$Q$7501,'FILL RATE MANDATORY STOCK'!E65,'DETAIL SALES'!$AB$10:$AB$7501,"Full",'DETAIL SALES'!$C$10:$C$7501,"5")</f>
        <v>0</v>
      </c>
      <c r="S65" s="149">
        <f>COUNTIFS('DETAIL SALES'!$Q$10:$Q$7501,'FILL RATE MANDATORY STOCK'!E65,'DETAIL SALES'!$AB$10:$AB$7501,"No",'DETAIL SALES'!$C$10:$C$7501,"5")</f>
        <v>0</v>
      </c>
      <c r="T65" s="149">
        <f>COUNTIFS('DETAIL SALES'!$Q$10:$Q$7501,'FILL RATE MANDATORY STOCK'!E65,'DETAIL SALES'!$AB$10:$AB$7501,"Full",'DETAIL SALES'!$C$10:$C$7501,"6")</f>
        <v>0</v>
      </c>
      <c r="U65" s="149">
        <f>COUNTIFS('DETAIL SALES'!$Q$10:$Q$7501,'FILL RATE MANDATORY STOCK'!E65,'DETAIL SALES'!$AB$10:$AB$7501,"No",'DETAIL SALES'!$C$10:$C$7501,"6")</f>
        <v>0</v>
      </c>
      <c r="V65" s="316">
        <f>COUNTIFS('DETAIL SALES'!$Q$10:$Q$7501,'FILL RATE MANDATORY STOCK'!E65,'DETAIL SALES'!$AB$10:$AB$7501,"Full",'DETAIL SALES'!$C$10:$C$7501,"7")</f>
        <v>0</v>
      </c>
      <c r="W65" s="316">
        <f>COUNTIFS('DETAIL SALES'!$Q$10:$Q$7501,'FILL RATE MANDATORY STOCK'!E65,'DETAIL SALES'!$AB$10:$AB$7501,"No",'DETAIL SALES'!$C$10:$C$7501,"7")</f>
        <v>0</v>
      </c>
      <c r="X65" s="149">
        <f>COUNTIFS('DETAIL SALES'!$Q$10:$Q$7501,'FILL RATE MANDATORY STOCK'!E65,'DETAIL SALES'!$AB$10:$AB$7501,"Full",'DETAIL SALES'!$C$10:$C$7501,"8")</f>
        <v>0</v>
      </c>
      <c r="Y65" s="149">
        <f>COUNTIFS('DETAIL SALES'!$Q$10:$Q$7501,'FILL RATE MANDATORY STOCK'!E65,'DETAIL SALES'!$AB$10:$AB$7501,"No",'DETAIL SALES'!$C$10:$C$7501,"8")</f>
        <v>0</v>
      </c>
      <c r="Z65" s="149">
        <f>COUNTIFS('DETAIL SALES'!$Q$10:$Q$7501,'FILL RATE MANDATORY STOCK'!E65,'DETAIL SALES'!$AB$10:$AB$7501,"Full",'DETAIL SALES'!$C$10:$C$7501,"9")</f>
        <v>0</v>
      </c>
      <c r="AA65" s="149">
        <f>COUNTIFS('DETAIL SALES'!$Q$10:$Q$7501,'FILL RATE MANDATORY STOCK'!E65,'DETAIL SALES'!$AB$10:$AB$7501,"No",'DETAIL SALES'!$C$10:$C$7501,"9")</f>
        <v>0</v>
      </c>
      <c r="AB65" s="149">
        <f>COUNTIFS('DETAIL SALES'!$Q$10:$Q$7501,'FILL RATE MANDATORY STOCK'!E65,'DETAIL SALES'!$AB$10:$AB$7501,"Full",'DETAIL SALES'!$C$10:$C$7501,"10")</f>
        <v>0</v>
      </c>
      <c r="AC65" s="149">
        <f>COUNTIFS('DETAIL SALES'!$Q$10:$Q$7501,'FILL RATE MANDATORY STOCK'!E65,'DETAIL SALES'!$AB$10:$AB$7501,"No",'DETAIL SALES'!$C$10:$C$7501,"10")</f>
        <v>0</v>
      </c>
      <c r="AD65" s="149">
        <f>COUNTIFS('DETAIL SALES'!$Q$10:$Q$7501,'FILL RATE MANDATORY STOCK'!E65,'DETAIL SALES'!$AB$10:$AB$7501,"Full",'DETAIL SALES'!$C$10:$C$7501,"11")</f>
        <v>0</v>
      </c>
      <c r="AE65" s="149">
        <f>COUNTIFS('DETAIL SALES'!$Q$10:$Q$7501,'FILL RATE MANDATORY STOCK'!E65,'DETAIL SALES'!$AB$10:$AB$7501,"No",'DETAIL SALES'!$C$10:$C$7501,"11")</f>
        <v>0</v>
      </c>
      <c r="AF65" s="149">
        <f>COUNTIFS('DETAIL SALES'!$Q$10:$Q$7501,'FILL RATE MANDATORY STOCK'!E65,'DETAIL SALES'!$AB$10:$AB$7501,"Full",'DETAIL SALES'!$C$10:$C$7501,"12")</f>
        <v>0</v>
      </c>
      <c r="AG65" s="149">
        <f>COUNTIFS('DETAIL SALES'!$Q$10:$Q$7501,'FILL RATE MANDATORY STOCK'!E65,'DETAIL SALES'!$AB$10:$AB$7501,"No",'DETAIL SALES'!$C$10:$C$7501,"12")</f>
        <v>0</v>
      </c>
      <c r="AH65" s="149">
        <f>COUNTIFS('DETAIL SALES'!$Q$10:$Q$7501,'FILL RATE MANDATORY STOCK'!E65,'DETAIL SALES'!$AB$10:$AB$7501,"Full",'DETAIL SALES'!$C$10:$C$7501,"13")</f>
        <v>0</v>
      </c>
      <c r="AI65" s="149">
        <f>COUNTIFS('DETAIL SALES'!$Q$10:$Q$7501,'FILL RATE MANDATORY STOCK'!E65,'DETAIL SALES'!$AB$10:$AB$7501,"No",'DETAIL SALES'!$C$10:$C$7501,"13")</f>
        <v>0</v>
      </c>
      <c r="AJ65" s="316">
        <f>COUNTIFS('DETAIL SALES'!$Q$10:$Q$7501,'FILL RATE MANDATORY STOCK'!E65,'DETAIL SALES'!$AB$10:$AB$7501,"Full",'DETAIL SALES'!$C$10:$C$7501,"14")</f>
        <v>0</v>
      </c>
      <c r="AK65" s="316">
        <f>COUNTIFS('DETAIL SALES'!$Q$10:$Q$7501,'FILL RATE MANDATORY STOCK'!E65,'DETAIL SALES'!$AB$10:$AB$7501,"No",'DETAIL SALES'!$C$10:$C$7501,"14")</f>
        <v>0</v>
      </c>
      <c r="AL65" s="149">
        <f>COUNTIFS('DETAIL SALES'!$Q$10:$Q$7501,'FILL RATE MANDATORY STOCK'!E65,'DETAIL SALES'!$AB$10:$AB$7501,"Full",'DETAIL SALES'!$C$10:$C$7501,"15")</f>
        <v>0</v>
      </c>
      <c r="AM65" s="149">
        <f>COUNTIFS('DETAIL SALES'!$Q$10:$Q$7501,'FILL RATE MANDATORY STOCK'!E65,'DETAIL SALES'!$AB$10:$AB$7501,"No",'DETAIL SALES'!$C$10:$C$7501,"15")</f>
        <v>0</v>
      </c>
      <c r="AN65" s="149">
        <f>COUNTIFS('DETAIL SALES'!$Q$10:$Q$7501,'FILL RATE MANDATORY STOCK'!E65,'DETAIL SALES'!$AB$10:$AB$7501,"Full",'DETAIL SALES'!$C$10:$C$7501,"16")</f>
        <v>0</v>
      </c>
      <c r="AO65" s="149">
        <f>COUNTIFS('DETAIL SALES'!$Q$10:$Q$7501,'FILL RATE MANDATORY STOCK'!E65,'DETAIL SALES'!$AB$10:$AB$7501,"No",'DETAIL SALES'!$C$10:$C$7501,"16")</f>
        <v>0</v>
      </c>
      <c r="AP65" s="149">
        <f>COUNTIFS('DETAIL SALES'!$Q$10:$Q$7501,'FILL RATE MANDATORY STOCK'!E65,'DETAIL SALES'!$AB$10:$AB$7501,"Full",'DETAIL SALES'!$C$10:$C$7501,"17")</f>
        <v>0</v>
      </c>
      <c r="AQ65" s="149">
        <f>COUNTIFS('DETAIL SALES'!$Q$10:$Q$7501,'FILL RATE MANDATORY STOCK'!E65,'DETAIL SALES'!$AB$10:$AB$7501,"No",'DETAIL SALES'!$C$10:$C$7501,"17")</f>
        <v>0</v>
      </c>
      <c r="AR65" s="149">
        <f>COUNTIFS('DETAIL SALES'!$Q$10:$Q$7501,'FILL RATE MANDATORY STOCK'!E65,'DETAIL SALES'!$AB$10:$AB$7501,"Full",'DETAIL SALES'!$C$10:$C$7501,"18")</f>
        <v>0</v>
      </c>
      <c r="AS65" s="149">
        <f>COUNTIFS('DETAIL SALES'!$Q$10:$Q$7501,'FILL RATE MANDATORY STOCK'!E65,'DETAIL SALES'!$AB$10:$AB$7501,"No",'DETAIL SALES'!$C$10:$C$7501,"18")</f>
        <v>0</v>
      </c>
      <c r="AT65" s="149">
        <f>COUNTIFS('DETAIL SALES'!$Q$10:$Q$7501,'FILL RATE MANDATORY STOCK'!E65,'DETAIL SALES'!$AB$10:$AB$7501,"Full",'DETAIL SALES'!$C$10:$C$7501,"19")</f>
        <v>0</v>
      </c>
      <c r="AU65" s="149">
        <f>COUNTIFS('DETAIL SALES'!$Q$10:$Q$7501,'FILL RATE MANDATORY STOCK'!E65,'DETAIL SALES'!$AB$10:$AB$7501,"No",'DETAIL SALES'!$C$10:$C$7501,"19")</f>
        <v>0</v>
      </c>
      <c r="AV65" s="149">
        <f>COUNTIFS('DETAIL SALES'!$Q$10:$Q$7501,'FILL RATE MANDATORY STOCK'!E65,'DETAIL SALES'!$AB$10:$AB$7501,"Full",'DETAIL SALES'!$C$10:$C$7501,"20")</f>
        <v>0</v>
      </c>
      <c r="AW65" s="149">
        <f>COUNTIFS('DETAIL SALES'!$Q$10:$Q$7501,'FILL RATE MANDATORY STOCK'!E65,'DETAIL SALES'!$AB$10:$AB$7501,"No",'DETAIL SALES'!$C$10:$C$7501,"20")</f>
        <v>0</v>
      </c>
      <c r="AX65" s="316">
        <f>COUNTIFS('DETAIL SALES'!$Q$10:$Q$7501,'FILL RATE MANDATORY STOCK'!E65,'DETAIL SALES'!$AB$10:$AB$7501,"Full",'DETAIL SALES'!$C$10:$C$7501,"21")</f>
        <v>0</v>
      </c>
      <c r="AY65" s="316">
        <f>COUNTIFS('DETAIL SALES'!$Q$10:$Q$7501,'FILL RATE MANDATORY STOCK'!E65,'DETAIL SALES'!$AB$10:$AB$7501,"No",'DETAIL SALES'!$C$10:$C$7501,"21")</f>
        <v>0</v>
      </c>
      <c r="AZ65" s="149">
        <f>COUNTIFS('DETAIL SALES'!$Q$10:$Q$7501,'FILL RATE MANDATORY STOCK'!E65,'DETAIL SALES'!$AB$10:$AB$7501,"Full",'DETAIL SALES'!$C$10:$C$7501,"22")</f>
        <v>0</v>
      </c>
      <c r="BA65" s="149">
        <f>COUNTIFS('DETAIL SALES'!$Q$10:$Q$7501,'FILL RATE MANDATORY STOCK'!E65,'DETAIL SALES'!$AB$10:$AB$7501,"No",'DETAIL SALES'!$C$10:$C$7501,"22")</f>
        <v>0</v>
      </c>
      <c r="BB65" s="149">
        <f>COUNTIFS('DETAIL SALES'!$Q$10:$Q$7501,'FILL RATE MANDATORY STOCK'!E65,'DETAIL SALES'!$AB$10:$AB$7501,"Full",'DETAIL SALES'!$C$10:$C$7501,"23")</f>
        <v>0</v>
      </c>
      <c r="BC65" s="149">
        <f>COUNTIFS('DETAIL SALES'!$Q$10:$Q$7501,'FILL RATE MANDATORY STOCK'!E65,'DETAIL SALES'!$AB$10:$AB$7501,"No",'DETAIL SALES'!$C$10:$C$7501,"23")</f>
        <v>0</v>
      </c>
      <c r="BD65" s="149">
        <f>COUNTIFS('DETAIL SALES'!$Q$10:$Q$7501,'FILL RATE MANDATORY STOCK'!E65,'DETAIL SALES'!$AB$10:$AB$7501,"Full",'DETAIL SALES'!$C$10:$C$7501,"24")</f>
        <v>0</v>
      </c>
      <c r="BE65" s="149">
        <f>COUNTIFS('DETAIL SALES'!$Q$10:$Q$7501,'FILL RATE MANDATORY STOCK'!E65,'DETAIL SALES'!$AB$10:$AB$7501,"No",'DETAIL SALES'!$C$10:$C$7501,"24")</f>
        <v>0</v>
      </c>
      <c r="BF65" s="149">
        <f>COUNTIFS('DETAIL SALES'!$Q$10:$Q$7501,'FILL RATE MANDATORY STOCK'!E65,'DETAIL SALES'!$AB$10:$AB$7501,"Full",'DETAIL SALES'!$C$10:$C$7501,"25")</f>
        <v>0</v>
      </c>
      <c r="BG65" s="149">
        <f>COUNTIFS('DETAIL SALES'!$Q$10:$Q$7501,'FILL RATE MANDATORY STOCK'!E65,'DETAIL SALES'!$AB$10:$AB$7501,"No",'DETAIL SALES'!$C$10:$C$7501,"25")</f>
        <v>0</v>
      </c>
      <c r="BH65" s="149">
        <f>COUNTIFS('DETAIL SALES'!$Q$10:$Q$7501,'FILL RATE MANDATORY STOCK'!E65,'DETAIL SALES'!$AB$10:$AB$7501,"Full",'DETAIL SALES'!$C$10:$C$7501,"26")</f>
        <v>0</v>
      </c>
      <c r="BI65" s="149">
        <f>COUNTIFS('DETAIL SALES'!$Q$10:$Q$7501,'FILL RATE MANDATORY STOCK'!E65,'DETAIL SALES'!$AB$10:$AB$7501,"No",'DETAIL SALES'!$C$10:$C$7501,"26")</f>
        <v>0</v>
      </c>
      <c r="BJ65" s="149">
        <f>COUNTIFS('DETAIL SALES'!$Q$10:$Q$7501,'FILL RATE MANDATORY STOCK'!E65,'DETAIL SALES'!$AB$10:$AB$7501,"Full",'DETAIL SALES'!$C$10:$C$7501,"27")</f>
        <v>0</v>
      </c>
      <c r="BK65" s="149">
        <f>COUNTIFS('DETAIL SALES'!$Q$10:$Q$7501,'FILL RATE MANDATORY STOCK'!E65,'DETAIL SALES'!$AB$10:$AB$7501,"No",'DETAIL SALES'!$C$10:$C$7501,"27")</f>
        <v>0</v>
      </c>
      <c r="BL65" s="316">
        <f>COUNTIFS('DETAIL SALES'!$Q$10:$Q$7501,'FILL RATE MANDATORY STOCK'!E65,'DETAIL SALES'!$AB$10:$AB$7501,"Full",'DETAIL SALES'!$C$10:$C$7501,"28")</f>
        <v>0</v>
      </c>
      <c r="BM65" s="316">
        <f>COUNTIFS('DETAIL SALES'!$Q$10:$Q$7501,'FILL RATE MANDATORY STOCK'!E65,'DETAIL SALES'!$AB$10:$AB$7501,"No",'DETAIL SALES'!$C$10:$C$7501,"28")</f>
        <v>0</v>
      </c>
      <c r="BN65" s="149">
        <f>COUNTIFS('DETAIL SALES'!$Q$10:$Q$7501,'FILL RATE MANDATORY STOCK'!E65,'DETAIL SALES'!$AB$10:$AB$7501,"Full",'DETAIL SALES'!$C$10:$C$7501,"29")</f>
        <v>0</v>
      </c>
      <c r="BO65" s="149">
        <f>COUNTIFS('DETAIL SALES'!$Q$10:$Q$7501,'FILL RATE MANDATORY STOCK'!E65,'DETAIL SALES'!$AB$10:$AB$7501,"No",'DETAIL SALES'!$C$10:$C$7501,"29")</f>
        <v>0</v>
      </c>
      <c r="BP65" s="149">
        <f>COUNTIFS('DETAIL SALES'!$Q$10:$Q$7501,'FILL RATE MANDATORY STOCK'!E65,'DETAIL SALES'!$AB$10:$AB$7501,"Full",'DETAIL SALES'!$C$10:$C$7501,"30")</f>
        <v>0</v>
      </c>
      <c r="BQ65" s="149">
        <f>COUNTIFS('DETAIL SALES'!$Q$10:$Q$7501,'FILL RATE MANDATORY STOCK'!E65,'DETAIL SALES'!$AB$10:$AB$7501,"No",'DETAIL SALES'!$C$10:$C$7501,"30")</f>
        <v>0</v>
      </c>
      <c r="BR65" s="149">
        <f>COUNTIFS('DETAIL SALES'!$Q$10:$Q$7501,'FILL RATE MANDATORY STOCK'!\,'DETAIL SALES'!$AB$10:$AB$7501,"Full",'DETAIL SALES'!$C$10:$C$7501,"31")</f>
        <v>0</v>
      </c>
      <c r="BS65" s="153">
        <f>COUNTIFS('DETAIL SALES'!$Q$10:$Q$7501,'FILL RATE MANDATORY STOCK'!E65,'DETAIL SALES'!$AB$10:$AB$7501,"No",'DETAIL SALES'!$C$10:$C$7501,"31")</f>
        <v>0</v>
      </c>
      <c r="BT65" s="271">
        <f t="shared" si="4"/>
        <v>0</v>
      </c>
      <c r="BU65" s="150">
        <f t="shared" si="5"/>
        <v>0</v>
      </c>
      <c r="BV65" s="150">
        <f t="shared" si="6"/>
        <v>0</v>
      </c>
      <c r="BW65" s="272" t="e">
        <f t="shared" si="7"/>
        <v>#DIV/0!</v>
      </c>
    </row>
    <row r="66" spans="1:75">
      <c r="A66" s="784"/>
      <c r="B66" s="100">
        <f t="shared" si="10"/>
        <v>54</v>
      </c>
      <c r="C66" s="100" t="s">
        <v>338</v>
      </c>
      <c r="D66" s="103" t="s">
        <v>890</v>
      </c>
      <c r="E66" s="149"/>
      <c r="F66" s="169"/>
      <c r="G66" s="224">
        <v>120000</v>
      </c>
      <c r="H66" s="153">
        <v>1</v>
      </c>
      <c r="I66" s="153">
        <v>0</v>
      </c>
      <c r="J66" s="315">
        <f>COUNTIFS('DETAIL SALES'!$Q$10:$Q$7501,'FILL RATE MANDATORY STOCK'!E66,'DETAIL SALES'!$AB$10:$AB$7501,"Full",'DETAIL SALES'!$C$10:$C$7501,"1")</f>
        <v>0</v>
      </c>
      <c r="K66" s="316">
        <f>COUNTIFS('DETAIL SALES'!$Q$10:$Q$7501,'FILL RATE MANDATORY STOCK'!E66,'DETAIL SALES'!$AB$10:$AB$7501,"No",'DETAIL SALES'!$C$10:$C$7501,"1")</f>
        <v>0</v>
      </c>
      <c r="L66" s="149">
        <f>COUNTIFS('DETAIL SALES'!$Q$10:$Q$7501,'FILL RATE MANDATORY STOCK'!E66,'DETAIL SALES'!$AB$10:$AB$7501,"Full",'DETAIL SALES'!$C$10:$C$7501,"2")</f>
        <v>0</v>
      </c>
      <c r="M66" s="149">
        <f>COUNTIFS('DETAIL SALES'!$Q$10:$Q$7501,'FILL RATE MANDATORY STOCK'!E66,'DETAIL SALES'!$AB$10:$AB$7501,"No",'DETAIL SALES'!$C$10:$C$7501,"2")</f>
        <v>0</v>
      </c>
      <c r="N66" s="149">
        <f>COUNTIFS('DETAIL SALES'!$Q$10:$Q$7501,'FILL RATE MANDATORY STOCK'!E66,'DETAIL SALES'!$AB$10:$AB$7501,"Full",'DETAIL SALES'!$C$10:$C$7501,"3")</f>
        <v>0</v>
      </c>
      <c r="O66" s="149">
        <f>COUNTIFS('DETAIL SALES'!$Q$10:$Q$7501,'FILL RATE MANDATORY STOCK'!E66,'DETAIL SALES'!$AB$10:$AB$7501,"No",'DETAIL SALES'!$C$10:$C$7501,"3")</f>
        <v>0</v>
      </c>
      <c r="P66" s="149">
        <f>COUNTIFS('DETAIL SALES'!$Q$10:$Q$7501,'FILL RATE MANDATORY STOCK'!E66,'DETAIL SALES'!$AB$10:$AB$7501,"Full",'DETAIL SALES'!$C$10:$C$7501,"4")</f>
        <v>0</v>
      </c>
      <c r="Q66" s="149">
        <f>COUNTIFS('DETAIL SALES'!$Q$10:$Q$7501,'FILL RATE MANDATORY STOCK'!E66,'DETAIL SALES'!$AB$10:$AB$7501,"No",'DETAIL SALES'!$C$10:$C$7501,"4")</f>
        <v>0</v>
      </c>
      <c r="R66" s="149">
        <f>COUNTIFS('DETAIL SALES'!$Q$10:$Q$7501,'FILL RATE MANDATORY STOCK'!E66,'DETAIL SALES'!$AB$10:$AB$7501,"Full",'DETAIL SALES'!$C$10:$C$7501,"5")</f>
        <v>0</v>
      </c>
      <c r="S66" s="149">
        <f>COUNTIFS('DETAIL SALES'!$Q$10:$Q$7501,'FILL RATE MANDATORY STOCK'!E66,'DETAIL SALES'!$AB$10:$AB$7501,"No",'DETAIL SALES'!$C$10:$C$7501,"5")</f>
        <v>0</v>
      </c>
      <c r="T66" s="149">
        <f>COUNTIFS('DETAIL SALES'!$Q$10:$Q$7501,'FILL RATE MANDATORY STOCK'!E66,'DETAIL SALES'!$AB$10:$AB$7501,"Full",'DETAIL SALES'!$C$10:$C$7501,"6")</f>
        <v>0</v>
      </c>
      <c r="U66" s="149">
        <f>COUNTIFS('DETAIL SALES'!$Q$10:$Q$7501,'FILL RATE MANDATORY STOCK'!E66,'DETAIL SALES'!$AB$10:$AB$7501,"No",'DETAIL SALES'!$C$10:$C$7501,"6")</f>
        <v>0</v>
      </c>
      <c r="V66" s="316">
        <f>COUNTIFS('DETAIL SALES'!$Q$10:$Q$7501,'FILL RATE MANDATORY STOCK'!E66,'DETAIL SALES'!$AB$10:$AB$7501,"Full",'DETAIL SALES'!$C$10:$C$7501,"7")</f>
        <v>0</v>
      </c>
      <c r="W66" s="316">
        <f>COUNTIFS('DETAIL SALES'!$Q$10:$Q$7501,'FILL RATE MANDATORY STOCK'!E66,'DETAIL SALES'!$AB$10:$AB$7501,"No",'DETAIL SALES'!$C$10:$C$7501,"7")</f>
        <v>0</v>
      </c>
      <c r="X66" s="149">
        <f>COUNTIFS('DETAIL SALES'!$Q$10:$Q$7501,'FILL RATE MANDATORY STOCK'!E66,'DETAIL SALES'!$AB$10:$AB$7501,"Full",'DETAIL SALES'!$C$10:$C$7501,"8")</f>
        <v>0</v>
      </c>
      <c r="Y66" s="149">
        <f>COUNTIFS('DETAIL SALES'!$Q$10:$Q$7501,'FILL RATE MANDATORY STOCK'!E66,'DETAIL SALES'!$AB$10:$AB$7501,"No",'DETAIL SALES'!$C$10:$C$7501,"8")</f>
        <v>0</v>
      </c>
      <c r="Z66" s="149">
        <f>COUNTIFS('DETAIL SALES'!$Q$10:$Q$7501,'FILL RATE MANDATORY STOCK'!E66,'DETAIL SALES'!$AB$10:$AB$7501,"Full",'DETAIL SALES'!$C$10:$C$7501,"9")</f>
        <v>0</v>
      </c>
      <c r="AA66" s="149">
        <f>COUNTIFS('DETAIL SALES'!$Q$10:$Q$7501,'FILL RATE MANDATORY STOCK'!E66,'DETAIL SALES'!$AB$10:$AB$7501,"No",'DETAIL SALES'!$C$10:$C$7501,"9")</f>
        <v>0</v>
      </c>
      <c r="AB66" s="149">
        <f>COUNTIFS('DETAIL SALES'!$Q$10:$Q$7501,'FILL RATE MANDATORY STOCK'!E66,'DETAIL SALES'!$AB$10:$AB$7501,"Full",'DETAIL SALES'!$C$10:$C$7501,"10")</f>
        <v>0</v>
      </c>
      <c r="AC66" s="149">
        <f>COUNTIFS('DETAIL SALES'!$Q$10:$Q$7501,'FILL RATE MANDATORY STOCK'!E66,'DETAIL SALES'!$AB$10:$AB$7501,"No",'DETAIL SALES'!$C$10:$C$7501,"10")</f>
        <v>0</v>
      </c>
      <c r="AD66" s="149">
        <f>COUNTIFS('DETAIL SALES'!$Q$10:$Q$7501,'FILL RATE MANDATORY STOCK'!E66,'DETAIL SALES'!$AB$10:$AB$7501,"Full",'DETAIL SALES'!$C$10:$C$7501,"11")</f>
        <v>0</v>
      </c>
      <c r="AE66" s="149">
        <f>COUNTIFS('DETAIL SALES'!$Q$10:$Q$7501,'FILL RATE MANDATORY STOCK'!E66,'DETAIL SALES'!$AB$10:$AB$7501,"No",'DETAIL SALES'!$C$10:$C$7501,"11")</f>
        <v>0</v>
      </c>
      <c r="AF66" s="149">
        <f>COUNTIFS('DETAIL SALES'!$Q$10:$Q$7501,'FILL RATE MANDATORY STOCK'!E66,'DETAIL SALES'!$AB$10:$AB$7501,"Full",'DETAIL SALES'!$C$10:$C$7501,"12")</f>
        <v>0</v>
      </c>
      <c r="AG66" s="149">
        <f>COUNTIFS('DETAIL SALES'!$Q$10:$Q$7501,'FILL RATE MANDATORY STOCK'!E66,'DETAIL SALES'!$AB$10:$AB$7501,"No",'DETAIL SALES'!$C$10:$C$7501,"12")</f>
        <v>0</v>
      </c>
      <c r="AH66" s="149">
        <f>COUNTIFS('DETAIL SALES'!$Q$10:$Q$7501,'FILL RATE MANDATORY STOCK'!E66,'DETAIL SALES'!$AB$10:$AB$7501,"Full",'DETAIL SALES'!$C$10:$C$7501,"13")</f>
        <v>0</v>
      </c>
      <c r="AI66" s="149">
        <f>COUNTIFS('DETAIL SALES'!$Q$10:$Q$7501,'FILL RATE MANDATORY STOCK'!E66,'DETAIL SALES'!$AB$10:$AB$7501,"No",'DETAIL SALES'!$C$10:$C$7501,"13")</f>
        <v>0</v>
      </c>
      <c r="AJ66" s="316">
        <f>COUNTIFS('DETAIL SALES'!$Q$10:$Q$7501,'FILL RATE MANDATORY STOCK'!E66,'DETAIL SALES'!$AB$10:$AB$7501,"Full",'DETAIL SALES'!$C$10:$C$7501,"14")</f>
        <v>0</v>
      </c>
      <c r="AK66" s="316">
        <f>COUNTIFS('DETAIL SALES'!$Q$10:$Q$7501,'FILL RATE MANDATORY STOCK'!E66,'DETAIL SALES'!$AB$10:$AB$7501,"No",'DETAIL SALES'!$C$10:$C$7501,"14")</f>
        <v>0</v>
      </c>
      <c r="AL66" s="149">
        <f>COUNTIFS('DETAIL SALES'!$Q$10:$Q$7501,'FILL RATE MANDATORY STOCK'!E66,'DETAIL SALES'!$AB$10:$AB$7501,"Full",'DETAIL SALES'!$C$10:$C$7501,"15")</f>
        <v>0</v>
      </c>
      <c r="AM66" s="149">
        <f>COUNTIFS('DETAIL SALES'!$Q$10:$Q$7501,'FILL RATE MANDATORY STOCK'!E66,'DETAIL SALES'!$AB$10:$AB$7501,"No",'DETAIL SALES'!$C$10:$C$7501,"15")</f>
        <v>0</v>
      </c>
      <c r="AN66" s="149">
        <f>COUNTIFS('DETAIL SALES'!$Q$10:$Q$7501,'FILL RATE MANDATORY STOCK'!E66,'DETAIL SALES'!$AB$10:$AB$7501,"Full",'DETAIL SALES'!$C$10:$C$7501,"16")</f>
        <v>0</v>
      </c>
      <c r="AO66" s="149">
        <f>COUNTIFS('DETAIL SALES'!$Q$10:$Q$7501,'FILL RATE MANDATORY STOCK'!E66,'DETAIL SALES'!$AB$10:$AB$7501,"No",'DETAIL SALES'!$C$10:$C$7501,"16")</f>
        <v>0</v>
      </c>
      <c r="AP66" s="149">
        <f>COUNTIFS('DETAIL SALES'!$Q$10:$Q$7501,'FILL RATE MANDATORY STOCK'!E66,'DETAIL SALES'!$AB$10:$AB$7501,"Full",'DETAIL SALES'!$C$10:$C$7501,"17")</f>
        <v>0</v>
      </c>
      <c r="AQ66" s="149">
        <f>COUNTIFS('DETAIL SALES'!$Q$10:$Q$7501,'FILL RATE MANDATORY STOCK'!E66,'DETAIL SALES'!$AB$10:$AB$7501,"No",'DETAIL SALES'!$C$10:$C$7501,"17")</f>
        <v>0</v>
      </c>
      <c r="AR66" s="149">
        <f>COUNTIFS('DETAIL SALES'!$Q$10:$Q$7501,'FILL RATE MANDATORY STOCK'!E66,'DETAIL SALES'!$AB$10:$AB$7501,"Full",'DETAIL SALES'!$C$10:$C$7501,"18")</f>
        <v>0</v>
      </c>
      <c r="AS66" s="149">
        <f>COUNTIFS('DETAIL SALES'!$Q$10:$Q$7501,'FILL RATE MANDATORY STOCK'!E66,'DETAIL SALES'!$AB$10:$AB$7501,"No",'DETAIL SALES'!$C$10:$C$7501,"18")</f>
        <v>0</v>
      </c>
      <c r="AT66" s="149">
        <f>COUNTIFS('DETAIL SALES'!$Q$10:$Q$7501,'FILL RATE MANDATORY STOCK'!E66,'DETAIL SALES'!$AB$10:$AB$7501,"Full",'DETAIL SALES'!$C$10:$C$7501,"19")</f>
        <v>0</v>
      </c>
      <c r="AU66" s="149">
        <f>COUNTIFS('DETAIL SALES'!$Q$10:$Q$7501,'FILL RATE MANDATORY STOCK'!E66,'DETAIL SALES'!$AB$10:$AB$7501,"No",'DETAIL SALES'!$C$10:$C$7501,"19")</f>
        <v>0</v>
      </c>
      <c r="AV66" s="149">
        <f>COUNTIFS('DETAIL SALES'!$Q$10:$Q$7501,'FILL RATE MANDATORY STOCK'!E66,'DETAIL SALES'!$AB$10:$AB$7501,"Full",'DETAIL SALES'!$C$10:$C$7501,"20")</f>
        <v>0</v>
      </c>
      <c r="AW66" s="149">
        <f>COUNTIFS('DETAIL SALES'!$Q$10:$Q$7501,'FILL RATE MANDATORY STOCK'!E66,'DETAIL SALES'!$AB$10:$AB$7501,"No",'DETAIL SALES'!$C$10:$C$7501,"20")</f>
        <v>0</v>
      </c>
      <c r="AX66" s="316">
        <f>COUNTIFS('DETAIL SALES'!$Q$10:$Q$7501,'FILL RATE MANDATORY STOCK'!E66,'DETAIL SALES'!$AB$10:$AB$7501,"Full",'DETAIL SALES'!$C$10:$C$7501,"21")</f>
        <v>0</v>
      </c>
      <c r="AY66" s="316">
        <f>COUNTIFS('DETAIL SALES'!$Q$10:$Q$7501,'FILL RATE MANDATORY STOCK'!E66,'DETAIL SALES'!$AB$10:$AB$7501,"No",'DETAIL SALES'!$C$10:$C$7501,"21")</f>
        <v>0</v>
      </c>
      <c r="AZ66" s="149">
        <f>COUNTIFS('DETAIL SALES'!$Q$10:$Q$7501,'FILL RATE MANDATORY STOCK'!E66,'DETAIL SALES'!$AB$10:$AB$7501,"Full",'DETAIL SALES'!$C$10:$C$7501,"22")</f>
        <v>0</v>
      </c>
      <c r="BA66" s="149">
        <f>COUNTIFS('DETAIL SALES'!$Q$10:$Q$7501,'FILL RATE MANDATORY STOCK'!E66,'DETAIL SALES'!$AB$10:$AB$7501,"No",'DETAIL SALES'!$C$10:$C$7501,"22")</f>
        <v>0</v>
      </c>
      <c r="BB66" s="149">
        <f>COUNTIFS('DETAIL SALES'!$Q$10:$Q$7501,'FILL RATE MANDATORY STOCK'!E66,'DETAIL SALES'!$AB$10:$AB$7501,"Full",'DETAIL SALES'!$C$10:$C$7501,"23")</f>
        <v>0</v>
      </c>
      <c r="BC66" s="149">
        <f>COUNTIFS('DETAIL SALES'!$Q$10:$Q$7501,'FILL RATE MANDATORY STOCK'!E66,'DETAIL SALES'!$AB$10:$AB$7501,"No",'DETAIL SALES'!$C$10:$C$7501,"23")</f>
        <v>0</v>
      </c>
      <c r="BD66" s="149">
        <f>COUNTIFS('DETAIL SALES'!$Q$10:$Q$7501,'FILL RATE MANDATORY STOCK'!E66,'DETAIL SALES'!$AB$10:$AB$7501,"Full",'DETAIL SALES'!$C$10:$C$7501,"24")</f>
        <v>0</v>
      </c>
      <c r="BE66" s="149">
        <f>COUNTIFS('DETAIL SALES'!$Q$10:$Q$7501,'FILL RATE MANDATORY STOCK'!E66,'DETAIL SALES'!$AB$10:$AB$7501,"No",'DETAIL SALES'!$C$10:$C$7501,"24")</f>
        <v>0</v>
      </c>
      <c r="BF66" s="149">
        <f>COUNTIFS('DETAIL SALES'!$Q$10:$Q$7501,'FILL RATE MANDATORY STOCK'!E66,'DETAIL SALES'!$AB$10:$AB$7501,"Full",'DETAIL SALES'!$C$10:$C$7501,"25")</f>
        <v>0</v>
      </c>
      <c r="BG66" s="149">
        <f>COUNTIFS('DETAIL SALES'!$Q$10:$Q$7501,'FILL RATE MANDATORY STOCK'!E66,'DETAIL SALES'!$AB$10:$AB$7501,"No",'DETAIL SALES'!$C$10:$C$7501,"25")</f>
        <v>0</v>
      </c>
      <c r="BH66" s="149">
        <f>COUNTIFS('DETAIL SALES'!$Q$10:$Q$7501,'FILL RATE MANDATORY STOCK'!E66,'DETAIL SALES'!$AB$10:$AB$7501,"Full",'DETAIL SALES'!$C$10:$C$7501,"26")</f>
        <v>0</v>
      </c>
      <c r="BI66" s="149">
        <f>COUNTIFS('DETAIL SALES'!$Q$10:$Q$7501,'FILL RATE MANDATORY STOCK'!E66,'DETAIL SALES'!$AB$10:$AB$7501,"No",'DETAIL SALES'!$C$10:$C$7501,"26")</f>
        <v>0</v>
      </c>
      <c r="BJ66" s="149">
        <f>COUNTIFS('DETAIL SALES'!$Q$10:$Q$7501,'FILL RATE MANDATORY STOCK'!E66,'DETAIL SALES'!$AB$10:$AB$7501,"Full",'DETAIL SALES'!$C$10:$C$7501,"27")</f>
        <v>0</v>
      </c>
      <c r="BK66" s="149">
        <f>COUNTIFS('DETAIL SALES'!$Q$10:$Q$7501,'FILL RATE MANDATORY STOCK'!E66,'DETAIL SALES'!$AB$10:$AB$7501,"No",'DETAIL SALES'!$C$10:$C$7501,"27")</f>
        <v>0</v>
      </c>
      <c r="BL66" s="316">
        <f>COUNTIFS('DETAIL SALES'!$Q$10:$Q$7501,'FILL RATE MANDATORY STOCK'!E66,'DETAIL SALES'!$AB$10:$AB$7501,"Full",'DETAIL SALES'!$C$10:$C$7501,"28")</f>
        <v>0</v>
      </c>
      <c r="BM66" s="316">
        <f>COUNTIFS('DETAIL SALES'!$Q$10:$Q$7501,'FILL RATE MANDATORY STOCK'!E66,'DETAIL SALES'!$AB$10:$AB$7501,"No",'DETAIL SALES'!$C$10:$C$7501,"28")</f>
        <v>0</v>
      </c>
      <c r="BN66" s="149">
        <f>COUNTIFS('DETAIL SALES'!$Q$10:$Q$7501,'FILL RATE MANDATORY STOCK'!E66,'DETAIL SALES'!$AB$10:$AB$7501,"Full",'DETAIL SALES'!$C$10:$C$7501,"29")</f>
        <v>0</v>
      </c>
      <c r="BO66" s="149">
        <f>COUNTIFS('DETAIL SALES'!$Q$10:$Q$7501,'FILL RATE MANDATORY STOCK'!E66,'DETAIL SALES'!$AB$10:$AB$7501,"No",'DETAIL SALES'!$C$10:$C$7501,"29")</f>
        <v>0</v>
      </c>
      <c r="BP66" s="149">
        <f>COUNTIFS('DETAIL SALES'!$Q$10:$Q$7501,'FILL RATE MANDATORY STOCK'!E66,'DETAIL SALES'!$AB$10:$AB$7501,"Full",'DETAIL SALES'!$C$10:$C$7501,"30")</f>
        <v>0</v>
      </c>
      <c r="BQ66" s="149">
        <f>COUNTIFS('DETAIL SALES'!$Q$10:$Q$7501,'FILL RATE MANDATORY STOCK'!E66,'DETAIL SALES'!$AB$10:$AB$7501,"No",'DETAIL SALES'!$C$10:$C$7501,"30")</f>
        <v>0</v>
      </c>
      <c r="BR66" s="149">
        <f>COUNTIFS('DETAIL SALES'!$Q$10:$Q$7501,'FILL RATE MANDATORY STOCK'!\,'DETAIL SALES'!$AB$10:$AB$7501,"Full",'DETAIL SALES'!$C$10:$C$7501,"31")</f>
        <v>0</v>
      </c>
      <c r="BS66" s="153">
        <f>COUNTIFS('DETAIL SALES'!$Q$10:$Q$7501,'FILL RATE MANDATORY STOCK'!E66,'DETAIL SALES'!$AB$10:$AB$7501,"No",'DETAIL SALES'!$C$10:$C$7501,"31")</f>
        <v>0</v>
      </c>
      <c r="BT66" s="271">
        <f t="shared" si="4"/>
        <v>0</v>
      </c>
      <c r="BU66" s="150">
        <f t="shared" si="5"/>
        <v>0</v>
      </c>
      <c r="BV66" s="150">
        <f t="shared" si="6"/>
        <v>0</v>
      </c>
      <c r="BW66" s="272" t="e">
        <f t="shared" si="7"/>
        <v>#DIV/0!</v>
      </c>
    </row>
    <row r="67" spans="1:75">
      <c r="A67" s="784"/>
      <c r="B67" s="100">
        <f t="shared" si="10"/>
        <v>55</v>
      </c>
      <c r="C67" s="100" t="s">
        <v>338</v>
      </c>
      <c r="D67" s="103" t="s">
        <v>890</v>
      </c>
      <c r="E67" s="149"/>
      <c r="F67" s="169"/>
      <c r="G67" s="224">
        <v>120000</v>
      </c>
      <c r="H67" s="153">
        <v>1</v>
      </c>
      <c r="I67" s="153">
        <v>0</v>
      </c>
      <c r="J67" s="315">
        <f>COUNTIFS('DETAIL SALES'!$Q$10:$Q$7501,'FILL RATE MANDATORY STOCK'!E67,'DETAIL SALES'!$AB$10:$AB$7501,"Full",'DETAIL SALES'!$C$10:$C$7501,"1")</f>
        <v>0</v>
      </c>
      <c r="K67" s="316">
        <f>COUNTIFS('DETAIL SALES'!$Q$10:$Q$7501,'FILL RATE MANDATORY STOCK'!E67,'DETAIL SALES'!$AB$10:$AB$7501,"No",'DETAIL SALES'!$C$10:$C$7501,"1")</f>
        <v>0</v>
      </c>
      <c r="L67" s="149">
        <f>COUNTIFS('DETAIL SALES'!$Q$10:$Q$7501,'FILL RATE MANDATORY STOCK'!E67,'DETAIL SALES'!$AB$10:$AB$7501,"Full",'DETAIL SALES'!$C$10:$C$7501,"2")</f>
        <v>0</v>
      </c>
      <c r="M67" s="149">
        <f>COUNTIFS('DETAIL SALES'!$Q$10:$Q$7501,'FILL RATE MANDATORY STOCK'!E67,'DETAIL SALES'!$AB$10:$AB$7501,"No",'DETAIL SALES'!$C$10:$C$7501,"2")</f>
        <v>0</v>
      </c>
      <c r="N67" s="149">
        <f>COUNTIFS('DETAIL SALES'!$Q$10:$Q$7501,'FILL RATE MANDATORY STOCK'!E67,'DETAIL SALES'!$AB$10:$AB$7501,"Full",'DETAIL SALES'!$C$10:$C$7501,"3")</f>
        <v>0</v>
      </c>
      <c r="O67" s="149">
        <f>COUNTIFS('DETAIL SALES'!$Q$10:$Q$7501,'FILL RATE MANDATORY STOCK'!E67,'DETAIL SALES'!$AB$10:$AB$7501,"No",'DETAIL SALES'!$C$10:$C$7501,"3")</f>
        <v>0</v>
      </c>
      <c r="P67" s="149">
        <f>COUNTIFS('DETAIL SALES'!$Q$10:$Q$7501,'FILL RATE MANDATORY STOCK'!E67,'DETAIL SALES'!$AB$10:$AB$7501,"Full",'DETAIL SALES'!$C$10:$C$7501,"4")</f>
        <v>0</v>
      </c>
      <c r="Q67" s="149">
        <f>COUNTIFS('DETAIL SALES'!$Q$10:$Q$7501,'FILL RATE MANDATORY STOCK'!E67,'DETAIL SALES'!$AB$10:$AB$7501,"No",'DETAIL SALES'!$C$10:$C$7501,"4")</f>
        <v>0</v>
      </c>
      <c r="R67" s="149">
        <f>COUNTIFS('DETAIL SALES'!$Q$10:$Q$7501,'FILL RATE MANDATORY STOCK'!E67,'DETAIL SALES'!$AB$10:$AB$7501,"Full",'DETAIL SALES'!$C$10:$C$7501,"5")</f>
        <v>0</v>
      </c>
      <c r="S67" s="149">
        <f>COUNTIFS('DETAIL SALES'!$Q$10:$Q$7501,'FILL RATE MANDATORY STOCK'!E67,'DETAIL SALES'!$AB$10:$AB$7501,"No",'DETAIL SALES'!$C$10:$C$7501,"5")</f>
        <v>0</v>
      </c>
      <c r="T67" s="149">
        <f>COUNTIFS('DETAIL SALES'!$Q$10:$Q$7501,'FILL RATE MANDATORY STOCK'!E67,'DETAIL SALES'!$AB$10:$AB$7501,"Full",'DETAIL SALES'!$C$10:$C$7501,"6")</f>
        <v>0</v>
      </c>
      <c r="U67" s="149">
        <f>COUNTIFS('DETAIL SALES'!$Q$10:$Q$7501,'FILL RATE MANDATORY STOCK'!E67,'DETAIL SALES'!$AB$10:$AB$7501,"No",'DETAIL SALES'!$C$10:$C$7501,"6")</f>
        <v>0</v>
      </c>
      <c r="V67" s="316">
        <f>COUNTIFS('DETAIL SALES'!$Q$10:$Q$7501,'FILL RATE MANDATORY STOCK'!E67,'DETAIL SALES'!$AB$10:$AB$7501,"Full",'DETAIL SALES'!$C$10:$C$7501,"7")</f>
        <v>0</v>
      </c>
      <c r="W67" s="316">
        <f>COUNTIFS('DETAIL SALES'!$Q$10:$Q$7501,'FILL RATE MANDATORY STOCK'!E67,'DETAIL SALES'!$AB$10:$AB$7501,"No",'DETAIL SALES'!$C$10:$C$7501,"7")</f>
        <v>0</v>
      </c>
      <c r="X67" s="149">
        <f>COUNTIFS('DETAIL SALES'!$Q$10:$Q$7501,'FILL RATE MANDATORY STOCK'!E67,'DETAIL SALES'!$AB$10:$AB$7501,"Full",'DETAIL SALES'!$C$10:$C$7501,"8")</f>
        <v>0</v>
      </c>
      <c r="Y67" s="149">
        <f>COUNTIFS('DETAIL SALES'!$Q$10:$Q$7501,'FILL RATE MANDATORY STOCK'!E67,'DETAIL SALES'!$AB$10:$AB$7501,"No",'DETAIL SALES'!$C$10:$C$7501,"8")</f>
        <v>0</v>
      </c>
      <c r="Z67" s="149">
        <f>COUNTIFS('DETAIL SALES'!$Q$10:$Q$7501,'FILL RATE MANDATORY STOCK'!E67,'DETAIL SALES'!$AB$10:$AB$7501,"Full",'DETAIL SALES'!$C$10:$C$7501,"9")</f>
        <v>0</v>
      </c>
      <c r="AA67" s="149">
        <f>COUNTIFS('DETAIL SALES'!$Q$10:$Q$7501,'FILL RATE MANDATORY STOCK'!E67,'DETAIL SALES'!$AB$10:$AB$7501,"No",'DETAIL SALES'!$C$10:$C$7501,"9")</f>
        <v>0</v>
      </c>
      <c r="AB67" s="149">
        <f>COUNTIFS('DETAIL SALES'!$Q$10:$Q$7501,'FILL RATE MANDATORY STOCK'!E67,'DETAIL SALES'!$AB$10:$AB$7501,"Full",'DETAIL SALES'!$C$10:$C$7501,"10")</f>
        <v>0</v>
      </c>
      <c r="AC67" s="149">
        <f>COUNTIFS('DETAIL SALES'!$Q$10:$Q$7501,'FILL RATE MANDATORY STOCK'!E67,'DETAIL SALES'!$AB$10:$AB$7501,"No",'DETAIL SALES'!$C$10:$C$7501,"10")</f>
        <v>0</v>
      </c>
      <c r="AD67" s="149">
        <f>COUNTIFS('DETAIL SALES'!$Q$10:$Q$7501,'FILL RATE MANDATORY STOCK'!E67,'DETAIL SALES'!$AB$10:$AB$7501,"Full",'DETAIL SALES'!$C$10:$C$7501,"11")</f>
        <v>0</v>
      </c>
      <c r="AE67" s="149">
        <f>COUNTIFS('DETAIL SALES'!$Q$10:$Q$7501,'FILL RATE MANDATORY STOCK'!E67,'DETAIL SALES'!$AB$10:$AB$7501,"No",'DETAIL SALES'!$C$10:$C$7501,"11")</f>
        <v>0</v>
      </c>
      <c r="AF67" s="149">
        <f>COUNTIFS('DETAIL SALES'!$Q$10:$Q$7501,'FILL RATE MANDATORY STOCK'!E67,'DETAIL SALES'!$AB$10:$AB$7501,"Full",'DETAIL SALES'!$C$10:$C$7501,"12")</f>
        <v>0</v>
      </c>
      <c r="AG67" s="149">
        <f>COUNTIFS('DETAIL SALES'!$Q$10:$Q$7501,'FILL RATE MANDATORY STOCK'!E67,'DETAIL SALES'!$AB$10:$AB$7501,"No",'DETAIL SALES'!$C$10:$C$7501,"12")</f>
        <v>0</v>
      </c>
      <c r="AH67" s="149">
        <f>COUNTIFS('DETAIL SALES'!$Q$10:$Q$7501,'FILL RATE MANDATORY STOCK'!E67,'DETAIL SALES'!$AB$10:$AB$7501,"Full",'DETAIL SALES'!$C$10:$C$7501,"13")</f>
        <v>0</v>
      </c>
      <c r="AI67" s="149">
        <f>COUNTIFS('DETAIL SALES'!$Q$10:$Q$7501,'FILL RATE MANDATORY STOCK'!E67,'DETAIL SALES'!$AB$10:$AB$7501,"No",'DETAIL SALES'!$C$10:$C$7501,"13")</f>
        <v>0</v>
      </c>
      <c r="AJ67" s="316">
        <f>COUNTIFS('DETAIL SALES'!$Q$10:$Q$7501,'FILL RATE MANDATORY STOCK'!E67,'DETAIL SALES'!$AB$10:$AB$7501,"Full",'DETAIL SALES'!$C$10:$C$7501,"14")</f>
        <v>0</v>
      </c>
      <c r="AK67" s="316">
        <f>COUNTIFS('DETAIL SALES'!$Q$10:$Q$7501,'FILL RATE MANDATORY STOCK'!E67,'DETAIL SALES'!$AB$10:$AB$7501,"No",'DETAIL SALES'!$C$10:$C$7501,"14")</f>
        <v>0</v>
      </c>
      <c r="AL67" s="149">
        <f>COUNTIFS('DETAIL SALES'!$Q$10:$Q$7501,'FILL RATE MANDATORY STOCK'!E67,'DETAIL SALES'!$AB$10:$AB$7501,"Full",'DETAIL SALES'!$C$10:$C$7501,"15")</f>
        <v>0</v>
      </c>
      <c r="AM67" s="149">
        <f>COUNTIFS('DETAIL SALES'!$Q$10:$Q$7501,'FILL RATE MANDATORY STOCK'!E67,'DETAIL SALES'!$AB$10:$AB$7501,"No",'DETAIL SALES'!$C$10:$C$7501,"15")</f>
        <v>0</v>
      </c>
      <c r="AN67" s="149">
        <f>COUNTIFS('DETAIL SALES'!$Q$10:$Q$7501,'FILL RATE MANDATORY STOCK'!E67,'DETAIL SALES'!$AB$10:$AB$7501,"Full",'DETAIL SALES'!$C$10:$C$7501,"16")</f>
        <v>0</v>
      </c>
      <c r="AO67" s="149">
        <f>COUNTIFS('DETAIL SALES'!$Q$10:$Q$7501,'FILL RATE MANDATORY STOCK'!E67,'DETAIL SALES'!$AB$10:$AB$7501,"No",'DETAIL SALES'!$C$10:$C$7501,"16")</f>
        <v>0</v>
      </c>
      <c r="AP67" s="149">
        <f>COUNTIFS('DETAIL SALES'!$Q$10:$Q$7501,'FILL RATE MANDATORY STOCK'!E67,'DETAIL SALES'!$AB$10:$AB$7501,"Full",'DETAIL SALES'!$C$10:$C$7501,"17")</f>
        <v>0</v>
      </c>
      <c r="AQ67" s="149">
        <f>COUNTIFS('DETAIL SALES'!$Q$10:$Q$7501,'FILL RATE MANDATORY STOCK'!E67,'DETAIL SALES'!$AB$10:$AB$7501,"No",'DETAIL SALES'!$C$10:$C$7501,"17")</f>
        <v>0</v>
      </c>
      <c r="AR67" s="149">
        <f>COUNTIFS('DETAIL SALES'!$Q$10:$Q$7501,'FILL RATE MANDATORY STOCK'!E67,'DETAIL SALES'!$AB$10:$AB$7501,"Full",'DETAIL SALES'!$C$10:$C$7501,"18")</f>
        <v>0</v>
      </c>
      <c r="AS67" s="149">
        <f>COUNTIFS('DETAIL SALES'!$Q$10:$Q$7501,'FILL RATE MANDATORY STOCK'!E67,'DETAIL SALES'!$AB$10:$AB$7501,"No",'DETAIL SALES'!$C$10:$C$7501,"18")</f>
        <v>0</v>
      </c>
      <c r="AT67" s="149">
        <f>COUNTIFS('DETAIL SALES'!$Q$10:$Q$7501,'FILL RATE MANDATORY STOCK'!E67,'DETAIL SALES'!$AB$10:$AB$7501,"Full",'DETAIL SALES'!$C$10:$C$7501,"19")</f>
        <v>0</v>
      </c>
      <c r="AU67" s="149">
        <f>COUNTIFS('DETAIL SALES'!$Q$10:$Q$7501,'FILL RATE MANDATORY STOCK'!E67,'DETAIL SALES'!$AB$10:$AB$7501,"No",'DETAIL SALES'!$C$10:$C$7501,"19")</f>
        <v>0</v>
      </c>
      <c r="AV67" s="149">
        <f>COUNTIFS('DETAIL SALES'!$Q$10:$Q$7501,'FILL RATE MANDATORY STOCK'!E67,'DETAIL SALES'!$AB$10:$AB$7501,"Full",'DETAIL SALES'!$C$10:$C$7501,"20")</f>
        <v>0</v>
      </c>
      <c r="AW67" s="149">
        <f>COUNTIFS('DETAIL SALES'!$Q$10:$Q$7501,'FILL RATE MANDATORY STOCK'!E67,'DETAIL SALES'!$AB$10:$AB$7501,"No",'DETAIL SALES'!$C$10:$C$7501,"20")</f>
        <v>0</v>
      </c>
      <c r="AX67" s="316">
        <f>COUNTIFS('DETAIL SALES'!$Q$10:$Q$7501,'FILL RATE MANDATORY STOCK'!E67,'DETAIL SALES'!$AB$10:$AB$7501,"Full",'DETAIL SALES'!$C$10:$C$7501,"21")</f>
        <v>0</v>
      </c>
      <c r="AY67" s="316">
        <f>COUNTIFS('DETAIL SALES'!$Q$10:$Q$7501,'FILL RATE MANDATORY STOCK'!E67,'DETAIL SALES'!$AB$10:$AB$7501,"No",'DETAIL SALES'!$C$10:$C$7501,"21")</f>
        <v>0</v>
      </c>
      <c r="AZ67" s="149">
        <f>COUNTIFS('DETAIL SALES'!$Q$10:$Q$7501,'FILL RATE MANDATORY STOCK'!E67,'DETAIL SALES'!$AB$10:$AB$7501,"Full",'DETAIL SALES'!$C$10:$C$7501,"22")</f>
        <v>0</v>
      </c>
      <c r="BA67" s="149">
        <f>COUNTIFS('DETAIL SALES'!$Q$10:$Q$7501,'FILL RATE MANDATORY STOCK'!E67,'DETAIL SALES'!$AB$10:$AB$7501,"No",'DETAIL SALES'!$C$10:$C$7501,"22")</f>
        <v>0</v>
      </c>
      <c r="BB67" s="149">
        <f>COUNTIFS('DETAIL SALES'!$Q$10:$Q$7501,'FILL RATE MANDATORY STOCK'!E67,'DETAIL SALES'!$AB$10:$AB$7501,"Full",'DETAIL SALES'!$C$10:$C$7501,"23")</f>
        <v>0</v>
      </c>
      <c r="BC67" s="149">
        <f>COUNTIFS('DETAIL SALES'!$Q$10:$Q$7501,'FILL RATE MANDATORY STOCK'!E67,'DETAIL SALES'!$AB$10:$AB$7501,"No",'DETAIL SALES'!$C$10:$C$7501,"23")</f>
        <v>0</v>
      </c>
      <c r="BD67" s="149">
        <f>COUNTIFS('DETAIL SALES'!$Q$10:$Q$7501,'FILL RATE MANDATORY STOCK'!E67,'DETAIL SALES'!$AB$10:$AB$7501,"Full",'DETAIL SALES'!$C$10:$C$7501,"24")</f>
        <v>0</v>
      </c>
      <c r="BE67" s="149">
        <f>COUNTIFS('DETAIL SALES'!$Q$10:$Q$7501,'FILL RATE MANDATORY STOCK'!E67,'DETAIL SALES'!$AB$10:$AB$7501,"No",'DETAIL SALES'!$C$10:$C$7501,"24")</f>
        <v>0</v>
      </c>
      <c r="BF67" s="149">
        <f>COUNTIFS('DETAIL SALES'!$Q$10:$Q$7501,'FILL RATE MANDATORY STOCK'!E67,'DETAIL SALES'!$AB$10:$AB$7501,"Full",'DETAIL SALES'!$C$10:$C$7501,"25")</f>
        <v>0</v>
      </c>
      <c r="BG67" s="149">
        <f>COUNTIFS('DETAIL SALES'!$Q$10:$Q$7501,'FILL RATE MANDATORY STOCK'!E67,'DETAIL SALES'!$AB$10:$AB$7501,"No",'DETAIL SALES'!$C$10:$C$7501,"25")</f>
        <v>0</v>
      </c>
      <c r="BH67" s="149">
        <f>COUNTIFS('DETAIL SALES'!$Q$10:$Q$7501,'FILL RATE MANDATORY STOCK'!E67,'DETAIL SALES'!$AB$10:$AB$7501,"Full",'DETAIL SALES'!$C$10:$C$7501,"26")</f>
        <v>0</v>
      </c>
      <c r="BI67" s="149">
        <f>COUNTIFS('DETAIL SALES'!$Q$10:$Q$7501,'FILL RATE MANDATORY STOCK'!E67,'DETAIL SALES'!$AB$10:$AB$7501,"No",'DETAIL SALES'!$C$10:$C$7501,"26")</f>
        <v>0</v>
      </c>
      <c r="BJ67" s="149">
        <f>COUNTIFS('DETAIL SALES'!$Q$10:$Q$7501,'FILL RATE MANDATORY STOCK'!E67,'DETAIL SALES'!$AB$10:$AB$7501,"Full",'DETAIL SALES'!$C$10:$C$7501,"27")</f>
        <v>0</v>
      </c>
      <c r="BK67" s="149">
        <f>COUNTIFS('DETAIL SALES'!$Q$10:$Q$7501,'FILL RATE MANDATORY STOCK'!E67,'DETAIL SALES'!$AB$10:$AB$7501,"No",'DETAIL SALES'!$C$10:$C$7501,"27")</f>
        <v>0</v>
      </c>
      <c r="BL67" s="316">
        <f>COUNTIFS('DETAIL SALES'!$Q$10:$Q$7501,'FILL RATE MANDATORY STOCK'!E67,'DETAIL SALES'!$AB$10:$AB$7501,"Full",'DETAIL SALES'!$C$10:$C$7501,"28")</f>
        <v>0</v>
      </c>
      <c r="BM67" s="316">
        <f>COUNTIFS('DETAIL SALES'!$Q$10:$Q$7501,'FILL RATE MANDATORY STOCK'!E67,'DETAIL SALES'!$AB$10:$AB$7501,"No",'DETAIL SALES'!$C$10:$C$7501,"28")</f>
        <v>0</v>
      </c>
      <c r="BN67" s="149">
        <f>COUNTIFS('DETAIL SALES'!$Q$10:$Q$7501,'FILL RATE MANDATORY STOCK'!E67,'DETAIL SALES'!$AB$10:$AB$7501,"Full",'DETAIL SALES'!$C$10:$C$7501,"29")</f>
        <v>0</v>
      </c>
      <c r="BO67" s="149">
        <f>COUNTIFS('DETAIL SALES'!$Q$10:$Q$7501,'FILL RATE MANDATORY STOCK'!E67,'DETAIL SALES'!$AB$10:$AB$7501,"No",'DETAIL SALES'!$C$10:$C$7501,"29")</f>
        <v>0</v>
      </c>
      <c r="BP67" s="149">
        <f>COUNTIFS('DETAIL SALES'!$Q$10:$Q$7501,'FILL RATE MANDATORY STOCK'!E67,'DETAIL SALES'!$AB$10:$AB$7501,"Full",'DETAIL SALES'!$C$10:$C$7501,"30")</f>
        <v>0</v>
      </c>
      <c r="BQ67" s="149">
        <f>COUNTIFS('DETAIL SALES'!$Q$10:$Q$7501,'FILL RATE MANDATORY STOCK'!E67,'DETAIL SALES'!$AB$10:$AB$7501,"No",'DETAIL SALES'!$C$10:$C$7501,"30")</f>
        <v>0</v>
      </c>
      <c r="BR67" s="149">
        <f>COUNTIFS('DETAIL SALES'!$Q$10:$Q$7501,'FILL RATE MANDATORY STOCK'!\,'DETAIL SALES'!$AB$10:$AB$7501,"Full",'DETAIL SALES'!$C$10:$C$7501,"31")</f>
        <v>0</v>
      </c>
      <c r="BS67" s="153">
        <f>COUNTIFS('DETAIL SALES'!$Q$10:$Q$7501,'FILL RATE MANDATORY STOCK'!E67,'DETAIL SALES'!$AB$10:$AB$7501,"No",'DETAIL SALES'!$C$10:$C$7501,"31")</f>
        <v>0</v>
      </c>
      <c r="BT67" s="271">
        <f t="shared" si="4"/>
        <v>0</v>
      </c>
      <c r="BU67" s="150">
        <f t="shared" si="5"/>
        <v>0</v>
      </c>
      <c r="BV67" s="150">
        <f t="shared" si="6"/>
        <v>0</v>
      </c>
      <c r="BW67" s="272" t="e">
        <f t="shared" si="7"/>
        <v>#DIV/0!</v>
      </c>
    </row>
    <row r="68" spans="1:75" s="95" customFormat="1">
      <c r="A68" s="784"/>
      <c r="B68" s="103">
        <f t="shared" si="10"/>
        <v>56</v>
      </c>
      <c r="C68" s="103" t="s">
        <v>338</v>
      </c>
      <c r="D68" s="103" t="s">
        <v>890</v>
      </c>
      <c r="E68" s="155"/>
      <c r="F68" s="229"/>
      <c r="G68" s="225">
        <v>120000</v>
      </c>
      <c r="H68" s="158">
        <v>1</v>
      </c>
      <c r="I68" s="158">
        <v>0</v>
      </c>
      <c r="J68" s="317">
        <f>COUNTIFS('DETAIL SALES'!$Q$10:$Q$7501,'FILL RATE MANDATORY STOCK'!E68,'DETAIL SALES'!$AB$10:$AB$7501,"Full",'DETAIL SALES'!$C$10:$C$7501,"1")</f>
        <v>0</v>
      </c>
      <c r="K68" s="318">
        <f>COUNTIFS('DETAIL SALES'!$Q$10:$Q$7501,'FILL RATE MANDATORY STOCK'!E68,'DETAIL SALES'!$AB$10:$AB$7501,"No",'DETAIL SALES'!$C$10:$C$7501,"1")</f>
        <v>0</v>
      </c>
      <c r="L68" s="155">
        <f>COUNTIFS('DETAIL SALES'!$Q$10:$Q$7501,'FILL RATE MANDATORY STOCK'!E68,'DETAIL SALES'!$AB$10:$AB$7501,"Full",'DETAIL SALES'!$C$10:$C$7501,"2")</f>
        <v>0</v>
      </c>
      <c r="M68" s="155">
        <f>COUNTIFS('DETAIL SALES'!$Q$10:$Q$7501,'FILL RATE MANDATORY STOCK'!E68,'DETAIL SALES'!$AB$10:$AB$7501,"No",'DETAIL SALES'!$C$10:$C$7501,"2")</f>
        <v>0</v>
      </c>
      <c r="N68" s="155">
        <f>COUNTIFS('DETAIL SALES'!$Q$10:$Q$7501,'FILL RATE MANDATORY STOCK'!E68,'DETAIL SALES'!$AB$10:$AB$7501,"Full",'DETAIL SALES'!$C$10:$C$7501,"3")</f>
        <v>0</v>
      </c>
      <c r="O68" s="155">
        <f>COUNTIFS('DETAIL SALES'!$Q$10:$Q$7501,'FILL RATE MANDATORY STOCK'!E68,'DETAIL SALES'!$AB$10:$AB$7501,"No",'DETAIL SALES'!$C$10:$C$7501,"3")</f>
        <v>0</v>
      </c>
      <c r="P68" s="155">
        <f>COUNTIFS('DETAIL SALES'!$Q$10:$Q$7501,'FILL RATE MANDATORY STOCK'!E68,'DETAIL SALES'!$AB$10:$AB$7501,"Full",'DETAIL SALES'!$C$10:$C$7501,"4")</f>
        <v>0</v>
      </c>
      <c r="Q68" s="155">
        <f>COUNTIFS('DETAIL SALES'!$Q$10:$Q$7501,'FILL RATE MANDATORY STOCK'!E68,'DETAIL SALES'!$AB$10:$AB$7501,"No",'DETAIL SALES'!$C$10:$C$7501,"4")</f>
        <v>0</v>
      </c>
      <c r="R68" s="155">
        <f>COUNTIFS('DETAIL SALES'!$Q$10:$Q$7501,'FILL RATE MANDATORY STOCK'!E68,'DETAIL SALES'!$AB$10:$AB$7501,"Full",'DETAIL SALES'!$C$10:$C$7501,"5")</f>
        <v>0</v>
      </c>
      <c r="S68" s="155">
        <f>COUNTIFS('DETAIL SALES'!$Q$10:$Q$7501,'FILL RATE MANDATORY STOCK'!E68,'DETAIL SALES'!$AB$10:$AB$7501,"No",'DETAIL SALES'!$C$10:$C$7501,"5")</f>
        <v>0</v>
      </c>
      <c r="T68" s="155">
        <f>COUNTIFS('DETAIL SALES'!$Q$10:$Q$7501,'FILL RATE MANDATORY STOCK'!E68,'DETAIL SALES'!$AB$10:$AB$7501,"Full",'DETAIL SALES'!$C$10:$C$7501,"6")</f>
        <v>0</v>
      </c>
      <c r="U68" s="155">
        <f>COUNTIFS('DETAIL SALES'!$Q$10:$Q$7501,'FILL RATE MANDATORY STOCK'!E68,'DETAIL SALES'!$AB$10:$AB$7501,"No",'DETAIL SALES'!$C$10:$C$7501,"6")</f>
        <v>0</v>
      </c>
      <c r="V68" s="318">
        <f>COUNTIFS('DETAIL SALES'!$Q$10:$Q$7501,'FILL RATE MANDATORY STOCK'!E68,'DETAIL SALES'!$AB$10:$AB$7501,"Full",'DETAIL SALES'!$C$10:$C$7501,"7")</f>
        <v>0</v>
      </c>
      <c r="W68" s="318">
        <f>COUNTIFS('DETAIL SALES'!$Q$10:$Q$7501,'FILL RATE MANDATORY STOCK'!E68,'DETAIL SALES'!$AB$10:$AB$7501,"No",'DETAIL SALES'!$C$10:$C$7501,"7")</f>
        <v>0</v>
      </c>
      <c r="X68" s="155">
        <f>COUNTIFS('DETAIL SALES'!$Q$10:$Q$7501,'FILL RATE MANDATORY STOCK'!E68,'DETAIL SALES'!$AB$10:$AB$7501,"Full",'DETAIL SALES'!$C$10:$C$7501,"8")</f>
        <v>0</v>
      </c>
      <c r="Y68" s="155">
        <f>COUNTIFS('DETAIL SALES'!$Q$10:$Q$7501,'FILL RATE MANDATORY STOCK'!E68,'DETAIL SALES'!$AB$10:$AB$7501,"No",'DETAIL SALES'!$C$10:$C$7501,"8")</f>
        <v>0</v>
      </c>
      <c r="Z68" s="155">
        <f>COUNTIFS('DETAIL SALES'!$Q$10:$Q$7501,'FILL RATE MANDATORY STOCK'!E68,'DETAIL SALES'!$AB$10:$AB$7501,"Full",'DETAIL SALES'!$C$10:$C$7501,"9")</f>
        <v>0</v>
      </c>
      <c r="AA68" s="155">
        <f>COUNTIFS('DETAIL SALES'!$Q$10:$Q$7501,'FILL RATE MANDATORY STOCK'!E68,'DETAIL SALES'!$AB$10:$AB$7501,"No",'DETAIL SALES'!$C$10:$C$7501,"9")</f>
        <v>0</v>
      </c>
      <c r="AB68" s="155">
        <f>COUNTIFS('DETAIL SALES'!$Q$10:$Q$7501,'FILL RATE MANDATORY STOCK'!E68,'DETAIL SALES'!$AB$10:$AB$7501,"Full",'DETAIL SALES'!$C$10:$C$7501,"10")</f>
        <v>0</v>
      </c>
      <c r="AC68" s="155">
        <f>COUNTIFS('DETAIL SALES'!$Q$10:$Q$7501,'FILL RATE MANDATORY STOCK'!E68,'DETAIL SALES'!$AB$10:$AB$7501,"No",'DETAIL SALES'!$C$10:$C$7501,"10")</f>
        <v>0</v>
      </c>
      <c r="AD68" s="155">
        <f>COUNTIFS('DETAIL SALES'!$Q$10:$Q$7501,'FILL RATE MANDATORY STOCK'!E68,'DETAIL SALES'!$AB$10:$AB$7501,"Full",'DETAIL SALES'!$C$10:$C$7501,"11")</f>
        <v>0</v>
      </c>
      <c r="AE68" s="155">
        <f>COUNTIFS('DETAIL SALES'!$Q$10:$Q$7501,'FILL RATE MANDATORY STOCK'!E68,'DETAIL SALES'!$AB$10:$AB$7501,"No",'DETAIL SALES'!$C$10:$C$7501,"11")</f>
        <v>0</v>
      </c>
      <c r="AF68" s="155">
        <f>COUNTIFS('DETAIL SALES'!$Q$10:$Q$7501,'FILL RATE MANDATORY STOCK'!E68,'DETAIL SALES'!$AB$10:$AB$7501,"Full",'DETAIL SALES'!$C$10:$C$7501,"12")</f>
        <v>0</v>
      </c>
      <c r="AG68" s="155">
        <f>COUNTIFS('DETAIL SALES'!$Q$10:$Q$7501,'FILL RATE MANDATORY STOCK'!E68,'DETAIL SALES'!$AB$10:$AB$7501,"No",'DETAIL SALES'!$C$10:$C$7501,"12")</f>
        <v>0</v>
      </c>
      <c r="AH68" s="155">
        <f>COUNTIFS('DETAIL SALES'!$Q$10:$Q$7501,'FILL RATE MANDATORY STOCK'!E68,'DETAIL SALES'!$AB$10:$AB$7501,"Full",'DETAIL SALES'!$C$10:$C$7501,"13")</f>
        <v>0</v>
      </c>
      <c r="AI68" s="155">
        <f>COUNTIFS('DETAIL SALES'!$Q$10:$Q$7501,'FILL RATE MANDATORY STOCK'!E68,'DETAIL SALES'!$AB$10:$AB$7501,"No",'DETAIL SALES'!$C$10:$C$7501,"13")</f>
        <v>0</v>
      </c>
      <c r="AJ68" s="318">
        <f>COUNTIFS('DETAIL SALES'!$Q$10:$Q$7501,'FILL RATE MANDATORY STOCK'!E68,'DETAIL SALES'!$AB$10:$AB$7501,"Full",'DETAIL SALES'!$C$10:$C$7501,"14")</f>
        <v>0</v>
      </c>
      <c r="AK68" s="318">
        <f>COUNTIFS('DETAIL SALES'!$Q$10:$Q$7501,'FILL RATE MANDATORY STOCK'!E68,'DETAIL SALES'!$AB$10:$AB$7501,"No",'DETAIL SALES'!$C$10:$C$7501,"14")</f>
        <v>0</v>
      </c>
      <c r="AL68" s="155">
        <f>COUNTIFS('DETAIL SALES'!$Q$10:$Q$7501,'FILL RATE MANDATORY STOCK'!E68,'DETAIL SALES'!$AB$10:$AB$7501,"Full",'DETAIL SALES'!$C$10:$C$7501,"15")</f>
        <v>0</v>
      </c>
      <c r="AM68" s="155">
        <f>COUNTIFS('DETAIL SALES'!$Q$10:$Q$7501,'FILL RATE MANDATORY STOCK'!E68,'DETAIL SALES'!$AB$10:$AB$7501,"No",'DETAIL SALES'!$C$10:$C$7501,"15")</f>
        <v>0</v>
      </c>
      <c r="AN68" s="155">
        <f>COUNTIFS('DETAIL SALES'!$Q$10:$Q$7501,'FILL RATE MANDATORY STOCK'!E68,'DETAIL SALES'!$AB$10:$AB$7501,"Full",'DETAIL SALES'!$C$10:$C$7501,"16")</f>
        <v>0</v>
      </c>
      <c r="AO68" s="155">
        <f>COUNTIFS('DETAIL SALES'!$Q$10:$Q$7501,'FILL RATE MANDATORY STOCK'!E68,'DETAIL SALES'!$AB$10:$AB$7501,"No",'DETAIL SALES'!$C$10:$C$7501,"16")</f>
        <v>0</v>
      </c>
      <c r="AP68" s="155">
        <f>COUNTIFS('DETAIL SALES'!$Q$10:$Q$7501,'FILL RATE MANDATORY STOCK'!E68,'DETAIL SALES'!$AB$10:$AB$7501,"Full",'DETAIL SALES'!$C$10:$C$7501,"17")</f>
        <v>0</v>
      </c>
      <c r="AQ68" s="155">
        <f>COUNTIFS('DETAIL SALES'!$Q$10:$Q$7501,'FILL RATE MANDATORY STOCK'!E68,'DETAIL SALES'!$AB$10:$AB$7501,"No",'DETAIL SALES'!$C$10:$C$7501,"17")</f>
        <v>0</v>
      </c>
      <c r="AR68" s="155">
        <f>COUNTIFS('DETAIL SALES'!$Q$10:$Q$7501,'FILL RATE MANDATORY STOCK'!E68,'DETAIL SALES'!$AB$10:$AB$7501,"Full",'DETAIL SALES'!$C$10:$C$7501,"18")</f>
        <v>0</v>
      </c>
      <c r="AS68" s="155">
        <f>COUNTIFS('DETAIL SALES'!$Q$10:$Q$7501,'FILL RATE MANDATORY STOCK'!E68,'DETAIL SALES'!$AB$10:$AB$7501,"No",'DETAIL SALES'!$C$10:$C$7501,"18")</f>
        <v>0</v>
      </c>
      <c r="AT68" s="155">
        <f>COUNTIFS('DETAIL SALES'!$Q$10:$Q$7501,'FILL RATE MANDATORY STOCK'!E68,'DETAIL SALES'!$AB$10:$AB$7501,"Full",'DETAIL SALES'!$C$10:$C$7501,"19")</f>
        <v>0</v>
      </c>
      <c r="AU68" s="155">
        <f>COUNTIFS('DETAIL SALES'!$Q$10:$Q$7501,'FILL RATE MANDATORY STOCK'!E68,'DETAIL SALES'!$AB$10:$AB$7501,"No",'DETAIL SALES'!$C$10:$C$7501,"19")</f>
        <v>0</v>
      </c>
      <c r="AV68" s="155">
        <f>COUNTIFS('DETAIL SALES'!$Q$10:$Q$7501,'FILL RATE MANDATORY STOCK'!E68,'DETAIL SALES'!$AB$10:$AB$7501,"Full",'DETAIL SALES'!$C$10:$C$7501,"20")</f>
        <v>0</v>
      </c>
      <c r="AW68" s="155">
        <f>COUNTIFS('DETAIL SALES'!$Q$10:$Q$7501,'FILL RATE MANDATORY STOCK'!E68,'DETAIL SALES'!$AB$10:$AB$7501,"No",'DETAIL SALES'!$C$10:$C$7501,"20")</f>
        <v>0</v>
      </c>
      <c r="AX68" s="318">
        <f>COUNTIFS('DETAIL SALES'!$Q$10:$Q$7501,'FILL RATE MANDATORY STOCK'!E68,'DETAIL SALES'!$AB$10:$AB$7501,"Full",'DETAIL SALES'!$C$10:$C$7501,"21")</f>
        <v>0</v>
      </c>
      <c r="AY68" s="318">
        <f>COUNTIFS('DETAIL SALES'!$Q$10:$Q$7501,'FILL RATE MANDATORY STOCK'!E68,'DETAIL SALES'!$AB$10:$AB$7501,"No",'DETAIL SALES'!$C$10:$C$7501,"21")</f>
        <v>0</v>
      </c>
      <c r="AZ68" s="155">
        <f>COUNTIFS('DETAIL SALES'!$Q$10:$Q$7501,'FILL RATE MANDATORY STOCK'!E68,'DETAIL SALES'!$AB$10:$AB$7501,"Full",'DETAIL SALES'!$C$10:$C$7501,"22")</f>
        <v>0</v>
      </c>
      <c r="BA68" s="155">
        <f>COUNTIFS('DETAIL SALES'!$Q$10:$Q$7501,'FILL RATE MANDATORY STOCK'!E68,'DETAIL SALES'!$AB$10:$AB$7501,"No",'DETAIL SALES'!$C$10:$C$7501,"22")</f>
        <v>0</v>
      </c>
      <c r="BB68" s="155">
        <f>COUNTIFS('DETAIL SALES'!$Q$10:$Q$7501,'FILL RATE MANDATORY STOCK'!E68,'DETAIL SALES'!$AB$10:$AB$7501,"Full",'DETAIL SALES'!$C$10:$C$7501,"23")</f>
        <v>0</v>
      </c>
      <c r="BC68" s="155">
        <f>COUNTIFS('DETAIL SALES'!$Q$10:$Q$7501,'FILL RATE MANDATORY STOCK'!E68,'DETAIL SALES'!$AB$10:$AB$7501,"No",'DETAIL SALES'!$C$10:$C$7501,"23")</f>
        <v>0</v>
      </c>
      <c r="BD68" s="155">
        <f>COUNTIFS('DETAIL SALES'!$Q$10:$Q$7501,'FILL RATE MANDATORY STOCK'!E68,'DETAIL SALES'!$AB$10:$AB$7501,"Full",'DETAIL SALES'!$C$10:$C$7501,"24")</f>
        <v>0</v>
      </c>
      <c r="BE68" s="155">
        <f>COUNTIFS('DETAIL SALES'!$Q$10:$Q$7501,'FILL RATE MANDATORY STOCK'!E68,'DETAIL SALES'!$AB$10:$AB$7501,"No",'DETAIL SALES'!$C$10:$C$7501,"24")</f>
        <v>0</v>
      </c>
      <c r="BF68" s="155">
        <f>COUNTIFS('DETAIL SALES'!$Q$10:$Q$7501,'FILL RATE MANDATORY STOCK'!E68,'DETAIL SALES'!$AB$10:$AB$7501,"Full",'DETAIL SALES'!$C$10:$C$7501,"25")</f>
        <v>0</v>
      </c>
      <c r="BG68" s="155">
        <f>COUNTIFS('DETAIL SALES'!$Q$10:$Q$7501,'FILL RATE MANDATORY STOCK'!E68,'DETAIL SALES'!$AB$10:$AB$7501,"No",'DETAIL SALES'!$C$10:$C$7501,"25")</f>
        <v>0</v>
      </c>
      <c r="BH68" s="155">
        <f>COUNTIFS('DETAIL SALES'!$Q$10:$Q$7501,'FILL RATE MANDATORY STOCK'!E68,'DETAIL SALES'!$AB$10:$AB$7501,"Full",'DETAIL SALES'!$C$10:$C$7501,"26")</f>
        <v>0</v>
      </c>
      <c r="BI68" s="155">
        <f>COUNTIFS('DETAIL SALES'!$Q$10:$Q$7501,'FILL RATE MANDATORY STOCK'!E68,'DETAIL SALES'!$AB$10:$AB$7501,"No",'DETAIL SALES'!$C$10:$C$7501,"26")</f>
        <v>0</v>
      </c>
      <c r="BJ68" s="155">
        <f>COUNTIFS('DETAIL SALES'!$Q$10:$Q$7501,'FILL RATE MANDATORY STOCK'!E68,'DETAIL SALES'!$AB$10:$AB$7501,"Full",'DETAIL SALES'!$C$10:$C$7501,"27")</f>
        <v>0</v>
      </c>
      <c r="BK68" s="155">
        <f>COUNTIFS('DETAIL SALES'!$Q$10:$Q$7501,'FILL RATE MANDATORY STOCK'!E68,'DETAIL SALES'!$AB$10:$AB$7501,"No",'DETAIL SALES'!$C$10:$C$7501,"27")</f>
        <v>0</v>
      </c>
      <c r="BL68" s="318">
        <f>COUNTIFS('DETAIL SALES'!$Q$10:$Q$7501,'FILL RATE MANDATORY STOCK'!E68,'DETAIL SALES'!$AB$10:$AB$7501,"Full",'DETAIL SALES'!$C$10:$C$7501,"28")</f>
        <v>0</v>
      </c>
      <c r="BM68" s="318">
        <f>COUNTIFS('DETAIL SALES'!$Q$10:$Q$7501,'FILL RATE MANDATORY STOCK'!E68,'DETAIL SALES'!$AB$10:$AB$7501,"No",'DETAIL SALES'!$C$10:$C$7501,"28")</f>
        <v>0</v>
      </c>
      <c r="BN68" s="155">
        <f>COUNTIFS('DETAIL SALES'!$Q$10:$Q$7501,'FILL RATE MANDATORY STOCK'!E68,'DETAIL SALES'!$AB$10:$AB$7501,"Full",'DETAIL SALES'!$C$10:$C$7501,"29")</f>
        <v>0</v>
      </c>
      <c r="BO68" s="155">
        <f>COUNTIFS('DETAIL SALES'!$Q$10:$Q$7501,'FILL RATE MANDATORY STOCK'!E68,'DETAIL SALES'!$AB$10:$AB$7501,"No",'DETAIL SALES'!$C$10:$C$7501,"29")</f>
        <v>0</v>
      </c>
      <c r="BP68" s="155">
        <f>COUNTIFS('DETAIL SALES'!$Q$10:$Q$7501,'FILL RATE MANDATORY STOCK'!E68,'DETAIL SALES'!$AB$10:$AB$7501,"Full",'DETAIL SALES'!$C$10:$C$7501,"30")</f>
        <v>0</v>
      </c>
      <c r="BQ68" s="155">
        <f>COUNTIFS('DETAIL SALES'!$Q$10:$Q$7501,'FILL RATE MANDATORY STOCK'!E68,'DETAIL SALES'!$AB$10:$AB$7501,"No",'DETAIL SALES'!$C$10:$C$7501,"30")</f>
        <v>0</v>
      </c>
      <c r="BR68" s="155">
        <f>COUNTIFS('DETAIL SALES'!$Q$10:$Q$7501,'FILL RATE MANDATORY STOCK'!\,'DETAIL SALES'!$AB$10:$AB$7501,"Full",'DETAIL SALES'!$C$10:$C$7501,"31")</f>
        <v>0</v>
      </c>
      <c r="BS68" s="158">
        <f>COUNTIFS('DETAIL SALES'!$Q$10:$Q$7501,'FILL RATE MANDATORY STOCK'!E68,'DETAIL SALES'!$AB$10:$AB$7501,"No",'DETAIL SALES'!$C$10:$C$7501,"31")</f>
        <v>0</v>
      </c>
      <c r="BT68" s="273">
        <f t="shared" si="4"/>
        <v>0</v>
      </c>
      <c r="BU68" s="161">
        <f t="shared" si="5"/>
        <v>0</v>
      </c>
      <c r="BV68" s="161">
        <f t="shared" si="6"/>
        <v>0</v>
      </c>
      <c r="BW68" s="274" t="e">
        <f t="shared" si="7"/>
        <v>#DIV/0!</v>
      </c>
    </row>
    <row r="69" spans="1:75">
      <c r="A69" s="784"/>
      <c r="B69" s="104" t="s">
        <v>341</v>
      </c>
      <c r="C69" s="99"/>
      <c r="D69" s="99"/>
      <c r="E69" s="148"/>
      <c r="F69" s="222"/>
      <c r="G69" s="242"/>
      <c r="H69" s="159"/>
      <c r="I69" s="159">
        <v>0</v>
      </c>
      <c r="J69" s="319">
        <f>COUNTIFS('DETAIL SALES'!$Q$10:$Q$7501,'FILL RATE MANDATORY STOCK'!E69,'DETAIL SALES'!$AB$10:$AB$7501,"Full",'DETAIL SALES'!$C$10:$C$7501,"1")</f>
        <v>0</v>
      </c>
      <c r="K69" s="320">
        <f>COUNTIFS('DETAIL SALES'!$Q$10:$Q$7501,'FILL RATE MANDATORY STOCK'!E69,'DETAIL SALES'!$AB$10:$AB$7501,"No",'DETAIL SALES'!$C$10:$C$7501,"1")</f>
        <v>0</v>
      </c>
      <c r="L69" s="167">
        <f>COUNTIFS('DETAIL SALES'!$Q$10:$Q$7501,'FILL RATE MANDATORY STOCK'!E69,'DETAIL SALES'!$AB$10:$AB$7501,"Full",'DETAIL SALES'!$C$10:$C$7501,"2")</f>
        <v>0</v>
      </c>
      <c r="M69" s="167">
        <f>COUNTIFS('DETAIL SALES'!$Q$10:$Q$7501,'FILL RATE MANDATORY STOCK'!E69,'DETAIL SALES'!$AB$10:$AB$7501,"No",'DETAIL SALES'!$C$10:$C$7501,"2")</f>
        <v>0</v>
      </c>
      <c r="N69" s="167">
        <f>COUNTIFS('DETAIL SALES'!$Q$10:$Q$7501,'FILL RATE MANDATORY STOCK'!E69,'DETAIL SALES'!$AB$10:$AB$7501,"Full",'DETAIL SALES'!$C$10:$C$7501,"3")</f>
        <v>0</v>
      </c>
      <c r="O69" s="167">
        <f>COUNTIFS('DETAIL SALES'!$Q$10:$Q$7501,'FILL RATE MANDATORY STOCK'!E69,'DETAIL SALES'!$AB$10:$AB$7501,"No",'DETAIL SALES'!$C$10:$C$7501,"3")</f>
        <v>0</v>
      </c>
      <c r="P69" s="167">
        <f>COUNTIFS('DETAIL SALES'!$Q$10:$Q$7501,'FILL RATE MANDATORY STOCK'!E69,'DETAIL SALES'!$AB$10:$AB$7501,"Full",'DETAIL SALES'!$C$10:$C$7501,"4")</f>
        <v>0</v>
      </c>
      <c r="Q69" s="167">
        <f>COUNTIFS('DETAIL SALES'!$Q$10:$Q$7501,'FILL RATE MANDATORY STOCK'!E69,'DETAIL SALES'!$AB$10:$AB$7501,"No",'DETAIL SALES'!$C$10:$C$7501,"4")</f>
        <v>0</v>
      </c>
      <c r="R69" s="167">
        <f>COUNTIFS('DETAIL SALES'!$Q$10:$Q$7501,'FILL RATE MANDATORY STOCK'!E69,'DETAIL SALES'!$AB$10:$AB$7501,"Full",'DETAIL SALES'!$C$10:$C$7501,"5")</f>
        <v>0</v>
      </c>
      <c r="S69" s="167">
        <f>COUNTIFS('DETAIL SALES'!$Q$10:$Q$7501,'FILL RATE MANDATORY STOCK'!E69,'DETAIL SALES'!$AB$10:$AB$7501,"No",'DETAIL SALES'!$C$10:$C$7501,"5")</f>
        <v>0</v>
      </c>
      <c r="T69" s="167">
        <f>COUNTIFS('DETAIL SALES'!$Q$10:$Q$7501,'FILL RATE MANDATORY STOCK'!E69,'DETAIL SALES'!$AB$10:$AB$7501,"Full",'DETAIL SALES'!$C$10:$C$7501,"6")</f>
        <v>0</v>
      </c>
      <c r="U69" s="167">
        <f>COUNTIFS('DETAIL SALES'!$Q$10:$Q$7501,'FILL RATE MANDATORY STOCK'!E69,'DETAIL SALES'!$AB$10:$AB$7501,"No",'DETAIL SALES'!$C$10:$C$7501,"6")</f>
        <v>0</v>
      </c>
      <c r="V69" s="320">
        <f>COUNTIFS('DETAIL SALES'!$Q$10:$Q$7501,'FILL RATE MANDATORY STOCK'!E69,'DETAIL SALES'!$AB$10:$AB$7501,"Full",'DETAIL SALES'!$C$10:$C$7501,"7")</f>
        <v>0</v>
      </c>
      <c r="W69" s="320">
        <f>COUNTIFS('DETAIL SALES'!$Q$10:$Q$7501,'FILL RATE MANDATORY STOCK'!E69,'DETAIL SALES'!$AB$10:$AB$7501,"No",'DETAIL SALES'!$C$10:$C$7501,"7")</f>
        <v>0</v>
      </c>
      <c r="X69" s="167">
        <f>COUNTIFS('DETAIL SALES'!$Q$10:$Q$7501,'FILL RATE MANDATORY STOCK'!E69,'DETAIL SALES'!$AB$10:$AB$7501,"Full",'DETAIL SALES'!$C$10:$C$7501,"8")</f>
        <v>0</v>
      </c>
      <c r="Y69" s="167">
        <f>COUNTIFS('DETAIL SALES'!$Q$10:$Q$7501,'FILL RATE MANDATORY STOCK'!E69,'DETAIL SALES'!$AB$10:$AB$7501,"No",'DETAIL SALES'!$C$10:$C$7501,"8")</f>
        <v>0</v>
      </c>
      <c r="Z69" s="167">
        <f>COUNTIFS('DETAIL SALES'!$Q$10:$Q$7501,'FILL RATE MANDATORY STOCK'!E69,'DETAIL SALES'!$AB$10:$AB$7501,"Full",'DETAIL SALES'!$C$10:$C$7501,"9")</f>
        <v>0</v>
      </c>
      <c r="AA69" s="167">
        <f>COUNTIFS('DETAIL SALES'!$Q$10:$Q$7501,'FILL RATE MANDATORY STOCK'!E69,'DETAIL SALES'!$AB$10:$AB$7501,"No",'DETAIL SALES'!$C$10:$C$7501,"9")</f>
        <v>0</v>
      </c>
      <c r="AB69" s="167">
        <f>COUNTIFS('DETAIL SALES'!$Q$10:$Q$7501,'FILL RATE MANDATORY STOCK'!E69,'DETAIL SALES'!$AB$10:$AB$7501,"Full",'DETAIL SALES'!$C$10:$C$7501,"10")</f>
        <v>0</v>
      </c>
      <c r="AC69" s="167">
        <f>COUNTIFS('DETAIL SALES'!$Q$10:$Q$7501,'FILL RATE MANDATORY STOCK'!E69,'DETAIL SALES'!$AB$10:$AB$7501,"No",'DETAIL SALES'!$C$10:$C$7501,"10")</f>
        <v>0</v>
      </c>
      <c r="AD69" s="167">
        <f>COUNTIFS('DETAIL SALES'!$Q$10:$Q$7501,'FILL RATE MANDATORY STOCK'!E69,'DETAIL SALES'!$AB$10:$AB$7501,"Full",'DETAIL SALES'!$C$10:$C$7501,"11")</f>
        <v>0</v>
      </c>
      <c r="AE69" s="167">
        <f>COUNTIFS('DETAIL SALES'!$Q$10:$Q$7501,'FILL RATE MANDATORY STOCK'!E69,'DETAIL SALES'!$AB$10:$AB$7501,"No",'DETAIL SALES'!$C$10:$C$7501,"11")</f>
        <v>0</v>
      </c>
      <c r="AF69" s="167">
        <f>COUNTIFS('DETAIL SALES'!$Q$10:$Q$7501,'FILL RATE MANDATORY STOCK'!E69,'DETAIL SALES'!$AB$10:$AB$7501,"Full",'DETAIL SALES'!$C$10:$C$7501,"12")</f>
        <v>0</v>
      </c>
      <c r="AG69" s="167">
        <f>COUNTIFS('DETAIL SALES'!$Q$10:$Q$7501,'FILL RATE MANDATORY STOCK'!E69,'DETAIL SALES'!$AB$10:$AB$7501,"No",'DETAIL SALES'!$C$10:$C$7501,"12")</f>
        <v>0</v>
      </c>
      <c r="AH69" s="167">
        <f>COUNTIFS('DETAIL SALES'!$Q$10:$Q$7501,'FILL RATE MANDATORY STOCK'!E69,'DETAIL SALES'!$AB$10:$AB$7501,"Full",'DETAIL SALES'!$C$10:$C$7501,"13")</f>
        <v>0</v>
      </c>
      <c r="AI69" s="167">
        <f>COUNTIFS('DETAIL SALES'!$Q$10:$Q$7501,'FILL RATE MANDATORY STOCK'!E69,'DETAIL SALES'!$AB$10:$AB$7501,"No",'DETAIL SALES'!$C$10:$C$7501,"13")</f>
        <v>0</v>
      </c>
      <c r="AJ69" s="320">
        <f>COUNTIFS('DETAIL SALES'!$Q$10:$Q$7501,'FILL RATE MANDATORY STOCK'!E69,'DETAIL SALES'!$AB$10:$AB$7501,"Full",'DETAIL SALES'!$C$10:$C$7501,"14")</f>
        <v>0</v>
      </c>
      <c r="AK69" s="320">
        <f>COUNTIFS('DETAIL SALES'!$Q$10:$Q$7501,'FILL RATE MANDATORY STOCK'!E69,'DETAIL SALES'!$AB$10:$AB$7501,"No",'DETAIL SALES'!$C$10:$C$7501,"14")</f>
        <v>0</v>
      </c>
      <c r="AL69" s="167">
        <f>COUNTIFS('DETAIL SALES'!$Q$10:$Q$7501,'FILL RATE MANDATORY STOCK'!E69,'DETAIL SALES'!$AB$10:$AB$7501,"Full",'DETAIL SALES'!$C$10:$C$7501,"15")</f>
        <v>0</v>
      </c>
      <c r="AM69" s="167">
        <f>COUNTIFS('DETAIL SALES'!$Q$10:$Q$7501,'FILL RATE MANDATORY STOCK'!E69,'DETAIL SALES'!$AB$10:$AB$7501,"No",'DETAIL SALES'!$C$10:$C$7501,"15")</f>
        <v>0</v>
      </c>
      <c r="AN69" s="167">
        <f>COUNTIFS('DETAIL SALES'!$Q$10:$Q$7501,'FILL RATE MANDATORY STOCK'!E69,'DETAIL SALES'!$AB$10:$AB$7501,"Full",'DETAIL SALES'!$C$10:$C$7501,"16")</f>
        <v>0</v>
      </c>
      <c r="AO69" s="167">
        <f>COUNTIFS('DETAIL SALES'!$Q$10:$Q$7501,'FILL RATE MANDATORY STOCK'!E69,'DETAIL SALES'!$AB$10:$AB$7501,"No",'DETAIL SALES'!$C$10:$C$7501,"16")</f>
        <v>0</v>
      </c>
      <c r="AP69" s="167">
        <f>COUNTIFS('DETAIL SALES'!$Q$10:$Q$7501,'FILL RATE MANDATORY STOCK'!E69,'DETAIL SALES'!$AB$10:$AB$7501,"Full",'DETAIL SALES'!$C$10:$C$7501,"17")</f>
        <v>0</v>
      </c>
      <c r="AQ69" s="167">
        <f>COUNTIFS('DETAIL SALES'!$Q$10:$Q$7501,'FILL RATE MANDATORY STOCK'!E69,'DETAIL SALES'!$AB$10:$AB$7501,"No",'DETAIL SALES'!$C$10:$C$7501,"17")</f>
        <v>0</v>
      </c>
      <c r="AR69" s="167">
        <f>COUNTIFS('DETAIL SALES'!$Q$10:$Q$7501,'FILL RATE MANDATORY STOCK'!E69,'DETAIL SALES'!$AB$10:$AB$7501,"Full",'DETAIL SALES'!$C$10:$C$7501,"18")</f>
        <v>0</v>
      </c>
      <c r="AS69" s="167">
        <f>COUNTIFS('DETAIL SALES'!$Q$10:$Q$7501,'FILL RATE MANDATORY STOCK'!E69,'DETAIL SALES'!$AB$10:$AB$7501,"No",'DETAIL SALES'!$C$10:$C$7501,"18")</f>
        <v>0</v>
      </c>
      <c r="AT69" s="167">
        <f>COUNTIFS('DETAIL SALES'!$Q$10:$Q$7501,'FILL RATE MANDATORY STOCK'!E69,'DETAIL SALES'!$AB$10:$AB$7501,"Full",'DETAIL SALES'!$C$10:$C$7501,"19")</f>
        <v>0</v>
      </c>
      <c r="AU69" s="167">
        <f>COUNTIFS('DETAIL SALES'!$Q$10:$Q$7501,'FILL RATE MANDATORY STOCK'!E69,'DETAIL SALES'!$AB$10:$AB$7501,"No",'DETAIL SALES'!$C$10:$C$7501,"19")</f>
        <v>0</v>
      </c>
      <c r="AV69" s="167">
        <f>COUNTIFS('DETAIL SALES'!$Q$10:$Q$7501,'FILL RATE MANDATORY STOCK'!E69,'DETAIL SALES'!$AB$10:$AB$7501,"Full",'DETAIL SALES'!$C$10:$C$7501,"20")</f>
        <v>0</v>
      </c>
      <c r="AW69" s="167">
        <f>COUNTIFS('DETAIL SALES'!$Q$10:$Q$7501,'FILL RATE MANDATORY STOCK'!E69,'DETAIL SALES'!$AB$10:$AB$7501,"No",'DETAIL SALES'!$C$10:$C$7501,"20")</f>
        <v>0</v>
      </c>
      <c r="AX69" s="320">
        <f>COUNTIFS('DETAIL SALES'!$Q$10:$Q$7501,'FILL RATE MANDATORY STOCK'!E69,'DETAIL SALES'!$AB$10:$AB$7501,"Full",'DETAIL SALES'!$C$10:$C$7501,"21")</f>
        <v>0</v>
      </c>
      <c r="AY69" s="320">
        <f>COUNTIFS('DETAIL SALES'!$Q$10:$Q$7501,'FILL RATE MANDATORY STOCK'!E69,'DETAIL SALES'!$AB$10:$AB$7501,"No",'DETAIL SALES'!$C$10:$C$7501,"21")</f>
        <v>0</v>
      </c>
      <c r="AZ69" s="167">
        <f>COUNTIFS('DETAIL SALES'!$Q$10:$Q$7501,'FILL RATE MANDATORY STOCK'!E69,'DETAIL SALES'!$AB$10:$AB$7501,"Full",'DETAIL SALES'!$C$10:$C$7501,"22")</f>
        <v>0</v>
      </c>
      <c r="BA69" s="167">
        <f>COUNTIFS('DETAIL SALES'!$Q$10:$Q$7501,'FILL RATE MANDATORY STOCK'!E69,'DETAIL SALES'!$AB$10:$AB$7501,"No",'DETAIL SALES'!$C$10:$C$7501,"22")</f>
        <v>0</v>
      </c>
      <c r="BB69" s="167">
        <f>COUNTIFS('DETAIL SALES'!$Q$10:$Q$7501,'FILL RATE MANDATORY STOCK'!E69,'DETAIL SALES'!$AB$10:$AB$7501,"Full",'DETAIL SALES'!$C$10:$C$7501,"23")</f>
        <v>0</v>
      </c>
      <c r="BC69" s="167">
        <f>COUNTIFS('DETAIL SALES'!$Q$10:$Q$7501,'FILL RATE MANDATORY STOCK'!E69,'DETAIL SALES'!$AB$10:$AB$7501,"No",'DETAIL SALES'!$C$10:$C$7501,"23")</f>
        <v>0</v>
      </c>
      <c r="BD69" s="167">
        <f>COUNTIFS('DETAIL SALES'!$Q$10:$Q$7501,'FILL RATE MANDATORY STOCK'!E69,'DETAIL SALES'!$AB$10:$AB$7501,"Full",'DETAIL SALES'!$C$10:$C$7501,"24")</f>
        <v>0</v>
      </c>
      <c r="BE69" s="167">
        <f>COUNTIFS('DETAIL SALES'!$Q$10:$Q$7501,'FILL RATE MANDATORY STOCK'!E69,'DETAIL SALES'!$AB$10:$AB$7501,"No",'DETAIL SALES'!$C$10:$C$7501,"24")</f>
        <v>0</v>
      </c>
      <c r="BF69" s="167">
        <f>COUNTIFS('DETAIL SALES'!$Q$10:$Q$7501,'FILL RATE MANDATORY STOCK'!E69,'DETAIL SALES'!$AB$10:$AB$7501,"Full",'DETAIL SALES'!$C$10:$C$7501,"25")</f>
        <v>0</v>
      </c>
      <c r="BG69" s="167">
        <f>COUNTIFS('DETAIL SALES'!$Q$10:$Q$7501,'FILL RATE MANDATORY STOCK'!E69,'DETAIL SALES'!$AB$10:$AB$7501,"No",'DETAIL SALES'!$C$10:$C$7501,"25")</f>
        <v>0</v>
      </c>
      <c r="BH69" s="167">
        <f>COUNTIFS('DETAIL SALES'!$Q$10:$Q$7501,'FILL RATE MANDATORY STOCK'!E69,'DETAIL SALES'!$AB$10:$AB$7501,"Full",'DETAIL SALES'!$C$10:$C$7501,"26")</f>
        <v>0</v>
      </c>
      <c r="BI69" s="167">
        <f>COUNTIFS('DETAIL SALES'!$Q$10:$Q$7501,'FILL RATE MANDATORY STOCK'!E69,'DETAIL SALES'!$AB$10:$AB$7501,"No",'DETAIL SALES'!$C$10:$C$7501,"26")</f>
        <v>0</v>
      </c>
      <c r="BJ69" s="167">
        <f>COUNTIFS('DETAIL SALES'!$Q$10:$Q$7501,'FILL RATE MANDATORY STOCK'!E69,'DETAIL SALES'!$AB$10:$AB$7501,"Full",'DETAIL SALES'!$C$10:$C$7501,"27")</f>
        <v>0</v>
      </c>
      <c r="BK69" s="167">
        <f>COUNTIFS('DETAIL SALES'!$Q$10:$Q$7501,'FILL RATE MANDATORY STOCK'!E69,'DETAIL SALES'!$AB$10:$AB$7501,"No",'DETAIL SALES'!$C$10:$C$7501,"27")</f>
        <v>0</v>
      </c>
      <c r="BL69" s="320">
        <f>COUNTIFS('DETAIL SALES'!$Q$10:$Q$7501,'FILL RATE MANDATORY STOCK'!E69,'DETAIL SALES'!$AB$10:$AB$7501,"Full",'DETAIL SALES'!$C$10:$C$7501,"28")</f>
        <v>0</v>
      </c>
      <c r="BM69" s="320">
        <f>COUNTIFS('DETAIL SALES'!$Q$10:$Q$7501,'FILL RATE MANDATORY STOCK'!E69,'DETAIL SALES'!$AB$10:$AB$7501,"No",'DETAIL SALES'!$C$10:$C$7501,"28")</f>
        <v>0</v>
      </c>
      <c r="BN69" s="167">
        <f>COUNTIFS('DETAIL SALES'!$Q$10:$Q$7501,'FILL RATE MANDATORY STOCK'!E69,'DETAIL SALES'!$AB$10:$AB$7501,"Full",'DETAIL SALES'!$C$10:$C$7501,"29")</f>
        <v>0</v>
      </c>
      <c r="BO69" s="167">
        <f>COUNTIFS('DETAIL SALES'!$Q$10:$Q$7501,'FILL RATE MANDATORY STOCK'!E69,'DETAIL SALES'!$AB$10:$AB$7501,"No",'DETAIL SALES'!$C$10:$C$7501,"29")</f>
        <v>0</v>
      </c>
      <c r="BP69" s="167">
        <f>COUNTIFS('DETAIL SALES'!$Q$10:$Q$7501,'FILL RATE MANDATORY STOCK'!E69,'DETAIL SALES'!$AB$10:$AB$7501,"Full",'DETAIL SALES'!$C$10:$C$7501,"30")</f>
        <v>0</v>
      </c>
      <c r="BQ69" s="167">
        <f>COUNTIFS('DETAIL SALES'!$Q$10:$Q$7501,'FILL RATE MANDATORY STOCK'!E69,'DETAIL SALES'!$AB$10:$AB$7501,"No",'DETAIL SALES'!$C$10:$C$7501,"30")</f>
        <v>0</v>
      </c>
      <c r="BR69" s="167">
        <f>COUNTIFS('DETAIL SALES'!$Q$10:$Q$7501,'FILL RATE MANDATORY STOCK'!\,'DETAIL SALES'!$AB$10:$AB$7501,"Full",'DETAIL SALES'!$C$10:$C$7501,"31")</f>
        <v>0</v>
      </c>
      <c r="BS69" s="159">
        <f>COUNTIFS('DETAIL SALES'!$Q$10:$Q$7501,'FILL RATE MANDATORY STOCK'!E69,'DETAIL SALES'!$AB$10:$AB$7501,"No",'DETAIL SALES'!$C$10:$C$7501,"31")</f>
        <v>0</v>
      </c>
      <c r="BT69" s="251">
        <f t="shared" si="4"/>
        <v>0</v>
      </c>
      <c r="BU69" s="168">
        <f t="shared" si="5"/>
        <v>0</v>
      </c>
      <c r="BV69" s="168">
        <f t="shared" si="6"/>
        <v>0</v>
      </c>
      <c r="BW69" s="266" t="e">
        <f t="shared" si="7"/>
        <v>#DIV/0!</v>
      </c>
    </row>
    <row r="70" spans="1:75">
      <c r="A70" s="784"/>
      <c r="B70" s="100">
        <f t="shared" si="10"/>
        <v>57</v>
      </c>
      <c r="C70" s="100" t="s">
        <v>342</v>
      </c>
      <c r="D70" s="103" t="s">
        <v>890</v>
      </c>
      <c r="E70" s="149"/>
      <c r="F70" s="169"/>
      <c r="G70" s="224">
        <v>60000</v>
      </c>
      <c r="H70" s="153">
        <v>2</v>
      </c>
      <c r="I70" s="153">
        <v>5</v>
      </c>
      <c r="J70" s="315">
        <f>COUNTIFS('DETAIL SALES'!$Q$10:$Q$7501,'FILL RATE MANDATORY STOCK'!E70,'DETAIL SALES'!$AB$10:$AB$7501,"Full",'DETAIL SALES'!$C$10:$C$7501,"1")</f>
        <v>0</v>
      </c>
      <c r="K70" s="316">
        <f>COUNTIFS('DETAIL SALES'!$Q$10:$Q$7501,'FILL RATE MANDATORY STOCK'!E70,'DETAIL SALES'!$AB$10:$AB$7501,"No",'DETAIL SALES'!$C$10:$C$7501,"1")</f>
        <v>0</v>
      </c>
      <c r="L70" s="149">
        <f>COUNTIFS('DETAIL SALES'!$Q$10:$Q$7501,'FILL RATE MANDATORY STOCK'!E70,'DETAIL SALES'!$AB$10:$AB$7501,"Full",'DETAIL SALES'!$C$10:$C$7501,"2")</f>
        <v>0</v>
      </c>
      <c r="M70" s="149">
        <f>COUNTIFS('DETAIL SALES'!$Q$10:$Q$7501,'FILL RATE MANDATORY STOCK'!E70,'DETAIL SALES'!$AB$10:$AB$7501,"No",'DETAIL SALES'!$C$10:$C$7501,"2")</f>
        <v>0</v>
      </c>
      <c r="N70" s="149">
        <f>COUNTIFS('DETAIL SALES'!$Q$10:$Q$7501,'FILL RATE MANDATORY STOCK'!E70,'DETAIL SALES'!$AB$10:$AB$7501,"Full",'DETAIL SALES'!$C$10:$C$7501,"3")</f>
        <v>0</v>
      </c>
      <c r="O70" s="149">
        <f>COUNTIFS('DETAIL SALES'!$Q$10:$Q$7501,'FILL RATE MANDATORY STOCK'!E70,'DETAIL SALES'!$AB$10:$AB$7501,"No",'DETAIL SALES'!$C$10:$C$7501,"3")</f>
        <v>0</v>
      </c>
      <c r="P70" s="149">
        <f>COUNTIFS('DETAIL SALES'!$Q$10:$Q$7501,'FILL RATE MANDATORY STOCK'!E70,'DETAIL SALES'!$AB$10:$AB$7501,"Full",'DETAIL SALES'!$C$10:$C$7501,"4")</f>
        <v>0</v>
      </c>
      <c r="Q70" s="149">
        <f>COUNTIFS('DETAIL SALES'!$Q$10:$Q$7501,'FILL RATE MANDATORY STOCK'!E70,'DETAIL SALES'!$AB$10:$AB$7501,"No",'DETAIL SALES'!$C$10:$C$7501,"4")</f>
        <v>0</v>
      </c>
      <c r="R70" s="149">
        <f>COUNTIFS('DETAIL SALES'!$Q$10:$Q$7501,'FILL RATE MANDATORY STOCK'!E70,'DETAIL SALES'!$AB$10:$AB$7501,"Full",'DETAIL SALES'!$C$10:$C$7501,"5")</f>
        <v>0</v>
      </c>
      <c r="S70" s="149">
        <f>COUNTIFS('DETAIL SALES'!$Q$10:$Q$7501,'FILL RATE MANDATORY STOCK'!E70,'DETAIL SALES'!$AB$10:$AB$7501,"No",'DETAIL SALES'!$C$10:$C$7501,"5")</f>
        <v>0</v>
      </c>
      <c r="T70" s="149">
        <f>COUNTIFS('DETAIL SALES'!$Q$10:$Q$7501,'FILL RATE MANDATORY STOCK'!E70,'DETAIL SALES'!$AB$10:$AB$7501,"Full",'DETAIL SALES'!$C$10:$C$7501,"6")</f>
        <v>0</v>
      </c>
      <c r="U70" s="149">
        <f>COUNTIFS('DETAIL SALES'!$Q$10:$Q$7501,'FILL RATE MANDATORY STOCK'!E70,'DETAIL SALES'!$AB$10:$AB$7501,"No",'DETAIL SALES'!$C$10:$C$7501,"6")</f>
        <v>0</v>
      </c>
      <c r="V70" s="316">
        <f>COUNTIFS('DETAIL SALES'!$Q$10:$Q$7501,'FILL RATE MANDATORY STOCK'!E70,'DETAIL SALES'!$AB$10:$AB$7501,"Full",'DETAIL SALES'!$C$10:$C$7501,"7")</f>
        <v>0</v>
      </c>
      <c r="W70" s="316">
        <f>COUNTIFS('DETAIL SALES'!$Q$10:$Q$7501,'FILL RATE MANDATORY STOCK'!E70,'DETAIL SALES'!$AB$10:$AB$7501,"No",'DETAIL SALES'!$C$10:$C$7501,"7")</f>
        <v>0</v>
      </c>
      <c r="X70" s="149">
        <f>COUNTIFS('DETAIL SALES'!$Q$10:$Q$7501,'FILL RATE MANDATORY STOCK'!E70,'DETAIL SALES'!$AB$10:$AB$7501,"Full",'DETAIL SALES'!$C$10:$C$7501,"8")</f>
        <v>0</v>
      </c>
      <c r="Y70" s="149">
        <f>COUNTIFS('DETAIL SALES'!$Q$10:$Q$7501,'FILL RATE MANDATORY STOCK'!E70,'DETAIL SALES'!$AB$10:$AB$7501,"No",'DETAIL SALES'!$C$10:$C$7501,"8")</f>
        <v>0</v>
      </c>
      <c r="Z70" s="149">
        <f>COUNTIFS('DETAIL SALES'!$Q$10:$Q$7501,'FILL RATE MANDATORY STOCK'!E70,'DETAIL SALES'!$AB$10:$AB$7501,"Full",'DETAIL SALES'!$C$10:$C$7501,"9")</f>
        <v>0</v>
      </c>
      <c r="AA70" s="149">
        <f>COUNTIFS('DETAIL SALES'!$Q$10:$Q$7501,'FILL RATE MANDATORY STOCK'!E70,'DETAIL SALES'!$AB$10:$AB$7501,"No",'DETAIL SALES'!$C$10:$C$7501,"9")</f>
        <v>0</v>
      </c>
      <c r="AB70" s="149">
        <f>COUNTIFS('DETAIL SALES'!$Q$10:$Q$7501,'FILL RATE MANDATORY STOCK'!E70,'DETAIL SALES'!$AB$10:$AB$7501,"Full",'DETAIL SALES'!$C$10:$C$7501,"10")</f>
        <v>0</v>
      </c>
      <c r="AC70" s="149">
        <f>COUNTIFS('DETAIL SALES'!$Q$10:$Q$7501,'FILL RATE MANDATORY STOCK'!E70,'DETAIL SALES'!$AB$10:$AB$7501,"No",'DETAIL SALES'!$C$10:$C$7501,"10")</f>
        <v>0</v>
      </c>
      <c r="AD70" s="149">
        <f>COUNTIFS('DETAIL SALES'!$Q$10:$Q$7501,'FILL RATE MANDATORY STOCK'!E70,'DETAIL SALES'!$AB$10:$AB$7501,"Full",'DETAIL SALES'!$C$10:$C$7501,"11")</f>
        <v>0</v>
      </c>
      <c r="AE70" s="149">
        <f>COUNTIFS('DETAIL SALES'!$Q$10:$Q$7501,'FILL RATE MANDATORY STOCK'!E70,'DETAIL SALES'!$AB$10:$AB$7501,"No",'DETAIL SALES'!$C$10:$C$7501,"11")</f>
        <v>0</v>
      </c>
      <c r="AF70" s="149">
        <f>COUNTIFS('DETAIL SALES'!$Q$10:$Q$7501,'FILL RATE MANDATORY STOCK'!E70,'DETAIL SALES'!$AB$10:$AB$7501,"Full",'DETAIL SALES'!$C$10:$C$7501,"12")</f>
        <v>0</v>
      </c>
      <c r="AG70" s="149">
        <f>COUNTIFS('DETAIL SALES'!$Q$10:$Q$7501,'FILL RATE MANDATORY STOCK'!E70,'DETAIL SALES'!$AB$10:$AB$7501,"No",'DETAIL SALES'!$C$10:$C$7501,"12")</f>
        <v>0</v>
      </c>
      <c r="AH70" s="149">
        <f>COUNTIFS('DETAIL SALES'!$Q$10:$Q$7501,'FILL RATE MANDATORY STOCK'!E70,'DETAIL SALES'!$AB$10:$AB$7501,"Full",'DETAIL SALES'!$C$10:$C$7501,"13")</f>
        <v>0</v>
      </c>
      <c r="AI70" s="149">
        <f>COUNTIFS('DETAIL SALES'!$Q$10:$Q$7501,'FILL RATE MANDATORY STOCK'!E70,'DETAIL SALES'!$AB$10:$AB$7501,"No",'DETAIL SALES'!$C$10:$C$7501,"13")</f>
        <v>0</v>
      </c>
      <c r="AJ70" s="316">
        <f>COUNTIFS('DETAIL SALES'!$Q$10:$Q$7501,'FILL RATE MANDATORY STOCK'!E70,'DETAIL SALES'!$AB$10:$AB$7501,"Full",'DETAIL SALES'!$C$10:$C$7501,"14")</f>
        <v>0</v>
      </c>
      <c r="AK70" s="316">
        <f>COUNTIFS('DETAIL SALES'!$Q$10:$Q$7501,'FILL RATE MANDATORY STOCK'!E70,'DETAIL SALES'!$AB$10:$AB$7501,"No",'DETAIL SALES'!$C$10:$C$7501,"14")</f>
        <v>0</v>
      </c>
      <c r="AL70" s="149">
        <f>COUNTIFS('DETAIL SALES'!$Q$10:$Q$7501,'FILL RATE MANDATORY STOCK'!E70,'DETAIL SALES'!$AB$10:$AB$7501,"Full",'DETAIL SALES'!$C$10:$C$7501,"15")</f>
        <v>0</v>
      </c>
      <c r="AM70" s="149">
        <f>COUNTIFS('DETAIL SALES'!$Q$10:$Q$7501,'FILL RATE MANDATORY STOCK'!E70,'DETAIL SALES'!$AB$10:$AB$7501,"No",'DETAIL SALES'!$C$10:$C$7501,"15")</f>
        <v>0</v>
      </c>
      <c r="AN70" s="149">
        <f>COUNTIFS('DETAIL SALES'!$Q$10:$Q$7501,'FILL RATE MANDATORY STOCK'!E70,'DETAIL SALES'!$AB$10:$AB$7501,"Full",'DETAIL SALES'!$C$10:$C$7501,"16")</f>
        <v>0</v>
      </c>
      <c r="AO70" s="149">
        <f>COUNTIFS('DETAIL SALES'!$Q$10:$Q$7501,'FILL RATE MANDATORY STOCK'!E70,'DETAIL SALES'!$AB$10:$AB$7501,"No",'DETAIL SALES'!$C$10:$C$7501,"16")</f>
        <v>0</v>
      </c>
      <c r="AP70" s="149">
        <f>COUNTIFS('DETAIL SALES'!$Q$10:$Q$7501,'FILL RATE MANDATORY STOCK'!E70,'DETAIL SALES'!$AB$10:$AB$7501,"Full",'DETAIL SALES'!$C$10:$C$7501,"17")</f>
        <v>0</v>
      </c>
      <c r="AQ70" s="149">
        <f>COUNTIFS('DETAIL SALES'!$Q$10:$Q$7501,'FILL RATE MANDATORY STOCK'!E70,'DETAIL SALES'!$AB$10:$AB$7501,"No",'DETAIL SALES'!$C$10:$C$7501,"17")</f>
        <v>0</v>
      </c>
      <c r="AR70" s="149">
        <f>COUNTIFS('DETAIL SALES'!$Q$10:$Q$7501,'FILL RATE MANDATORY STOCK'!E70,'DETAIL SALES'!$AB$10:$AB$7501,"Full",'DETAIL SALES'!$C$10:$C$7501,"18")</f>
        <v>0</v>
      </c>
      <c r="AS70" s="149">
        <f>COUNTIFS('DETAIL SALES'!$Q$10:$Q$7501,'FILL RATE MANDATORY STOCK'!E70,'DETAIL SALES'!$AB$10:$AB$7501,"No",'DETAIL SALES'!$C$10:$C$7501,"18")</f>
        <v>0</v>
      </c>
      <c r="AT70" s="149">
        <f>COUNTIFS('DETAIL SALES'!$Q$10:$Q$7501,'FILL RATE MANDATORY STOCK'!E70,'DETAIL SALES'!$AB$10:$AB$7501,"Full",'DETAIL SALES'!$C$10:$C$7501,"19")</f>
        <v>0</v>
      </c>
      <c r="AU70" s="149">
        <f>COUNTIFS('DETAIL SALES'!$Q$10:$Q$7501,'FILL RATE MANDATORY STOCK'!E70,'DETAIL SALES'!$AB$10:$AB$7501,"No",'DETAIL SALES'!$C$10:$C$7501,"19")</f>
        <v>0</v>
      </c>
      <c r="AV70" s="149">
        <f>COUNTIFS('DETAIL SALES'!$Q$10:$Q$7501,'FILL RATE MANDATORY STOCK'!E70,'DETAIL SALES'!$AB$10:$AB$7501,"Full",'DETAIL SALES'!$C$10:$C$7501,"20")</f>
        <v>0</v>
      </c>
      <c r="AW70" s="149">
        <f>COUNTIFS('DETAIL SALES'!$Q$10:$Q$7501,'FILL RATE MANDATORY STOCK'!E70,'DETAIL SALES'!$AB$10:$AB$7501,"No",'DETAIL SALES'!$C$10:$C$7501,"20")</f>
        <v>0</v>
      </c>
      <c r="AX70" s="316">
        <f>COUNTIFS('DETAIL SALES'!$Q$10:$Q$7501,'FILL RATE MANDATORY STOCK'!E70,'DETAIL SALES'!$AB$10:$AB$7501,"Full",'DETAIL SALES'!$C$10:$C$7501,"21")</f>
        <v>0</v>
      </c>
      <c r="AY70" s="316">
        <f>COUNTIFS('DETAIL SALES'!$Q$10:$Q$7501,'FILL RATE MANDATORY STOCK'!E70,'DETAIL SALES'!$AB$10:$AB$7501,"No",'DETAIL SALES'!$C$10:$C$7501,"21")</f>
        <v>0</v>
      </c>
      <c r="AZ70" s="149">
        <f>COUNTIFS('DETAIL SALES'!$Q$10:$Q$7501,'FILL RATE MANDATORY STOCK'!E70,'DETAIL SALES'!$AB$10:$AB$7501,"Full",'DETAIL SALES'!$C$10:$C$7501,"22")</f>
        <v>0</v>
      </c>
      <c r="BA70" s="149">
        <f>COUNTIFS('DETAIL SALES'!$Q$10:$Q$7501,'FILL RATE MANDATORY STOCK'!E70,'DETAIL SALES'!$AB$10:$AB$7501,"No",'DETAIL SALES'!$C$10:$C$7501,"22")</f>
        <v>0</v>
      </c>
      <c r="BB70" s="149">
        <f>COUNTIFS('DETAIL SALES'!$Q$10:$Q$7501,'FILL RATE MANDATORY STOCK'!E70,'DETAIL SALES'!$AB$10:$AB$7501,"Full",'DETAIL SALES'!$C$10:$C$7501,"23")</f>
        <v>0</v>
      </c>
      <c r="BC70" s="149">
        <f>COUNTIFS('DETAIL SALES'!$Q$10:$Q$7501,'FILL RATE MANDATORY STOCK'!E70,'DETAIL SALES'!$AB$10:$AB$7501,"No",'DETAIL SALES'!$C$10:$C$7501,"23")</f>
        <v>0</v>
      </c>
      <c r="BD70" s="149">
        <f>COUNTIFS('DETAIL SALES'!$Q$10:$Q$7501,'FILL RATE MANDATORY STOCK'!E70,'DETAIL SALES'!$AB$10:$AB$7501,"Full",'DETAIL SALES'!$C$10:$C$7501,"24")</f>
        <v>0</v>
      </c>
      <c r="BE70" s="149">
        <f>COUNTIFS('DETAIL SALES'!$Q$10:$Q$7501,'FILL RATE MANDATORY STOCK'!E70,'DETAIL SALES'!$AB$10:$AB$7501,"No",'DETAIL SALES'!$C$10:$C$7501,"24")</f>
        <v>0</v>
      </c>
      <c r="BF70" s="149">
        <f>COUNTIFS('DETAIL SALES'!$Q$10:$Q$7501,'FILL RATE MANDATORY STOCK'!E70,'DETAIL SALES'!$AB$10:$AB$7501,"Full",'DETAIL SALES'!$C$10:$C$7501,"25")</f>
        <v>0</v>
      </c>
      <c r="BG70" s="149">
        <f>COUNTIFS('DETAIL SALES'!$Q$10:$Q$7501,'FILL RATE MANDATORY STOCK'!E70,'DETAIL SALES'!$AB$10:$AB$7501,"No",'DETAIL SALES'!$C$10:$C$7501,"25")</f>
        <v>0</v>
      </c>
      <c r="BH70" s="149">
        <f>COUNTIFS('DETAIL SALES'!$Q$10:$Q$7501,'FILL RATE MANDATORY STOCK'!E70,'DETAIL SALES'!$AB$10:$AB$7501,"Full",'DETAIL SALES'!$C$10:$C$7501,"26")</f>
        <v>0</v>
      </c>
      <c r="BI70" s="149">
        <f>COUNTIFS('DETAIL SALES'!$Q$10:$Q$7501,'FILL RATE MANDATORY STOCK'!E70,'DETAIL SALES'!$AB$10:$AB$7501,"No",'DETAIL SALES'!$C$10:$C$7501,"26")</f>
        <v>0</v>
      </c>
      <c r="BJ70" s="149">
        <f>COUNTIFS('DETAIL SALES'!$Q$10:$Q$7501,'FILL RATE MANDATORY STOCK'!E70,'DETAIL SALES'!$AB$10:$AB$7501,"Full",'DETAIL SALES'!$C$10:$C$7501,"27")</f>
        <v>0</v>
      </c>
      <c r="BK70" s="149">
        <f>COUNTIFS('DETAIL SALES'!$Q$10:$Q$7501,'FILL RATE MANDATORY STOCK'!E70,'DETAIL SALES'!$AB$10:$AB$7501,"No",'DETAIL SALES'!$C$10:$C$7501,"27")</f>
        <v>0</v>
      </c>
      <c r="BL70" s="316">
        <f>COUNTIFS('DETAIL SALES'!$Q$10:$Q$7501,'FILL RATE MANDATORY STOCK'!E70,'DETAIL SALES'!$AB$10:$AB$7501,"Full",'DETAIL SALES'!$C$10:$C$7501,"28")</f>
        <v>0</v>
      </c>
      <c r="BM70" s="316">
        <f>COUNTIFS('DETAIL SALES'!$Q$10:$Q$7501,'FILL RATE MANDATORY STOCK'!E70,'DETAIL SALES'!$AB$10:$AB$7501,"No",'DETAIL SALES'!$C$10:$C$7501,"28")</f>
        <v>0</v>
      </c>
      <c r="BN70" s="149">
        <f>COUNTIFS('DETAIL SALES'!$Q$10:$Q$7501,'FILL RATE MANDATORY STOCK'!E70,'DETAIL SALES'!$AB$10:$AB$7501,"Full",'DETAIL SALES'!$C$10:$C$7501,"29")</f>
        <v>0</v>
      </c>
      <c r="BO70" s="149">
        <f>COUNTIFS('DETAIL SALES'!$Q$10:$Q$7501,'FILL RATE MANDATORY STOCK'!E70,'DETAIL SALES'!$AB$10:$AB$7501,"No",'DETAIL SALES'!$C$10:$C$7501,"29")</f>
        <v>0</v>
      </c>
      <c r="BP70" s="149">
        <f>COUNTIFS('DETAIL SALES'!$Q$10:$Q$7501,'FILL RATE MANDATORY STOCK'!E70,'DETAIL SALES'!$AB$10:$AB$7501,"Full",'DETAIL SALES'!$C$10:$C$7501,"30")</f>
        <v>0</v>
      </c>
      <c r="BQ70" s="149">
        <f>COUNTIFS('DETAIL SALES'!$Q$10:$Q$7501,'FILL RATE MANDATORY STOCK'!E70,'DETAIL SALES'!$AB$10:$AB$7501,"No",'DETAIL SALES'!$C$10:$C$7501,"30")</f>
        <v>0</v>
      </c>
      <c r="BR70" s="149">
        <f>COUNTIFS('DETAIL SALES'!$Q$10:$Q$7501,'FILL RATE MANDATORY STOCK'!\,'DETAIL SALES'!$AB$10:$AB$7501,"Full",'DETAIL SALES'!$C$10:$C$7501,"31")</f>
        <v>0</v>
      </c>
      <c r="BS70" s="153">
        <f>COUNTIFS('DETAIL SALES'!$Q$10:$Q$7501,'FILL RATE MANDATORY STOCK'!E70,'DETAIL SALES'!$AB$10:$AB$7501,"No",'DETAIL SALES'!$C$10:$C$7501,"31")</f>
        <v>0</v>
      </c>
      <c r="BT70" s="271">
        <f t="shared" si="4"/>
        <v>0</v>
      </c>
      <c r="BU70" s="150">
        <f t="shared" si="5"/>
        <v>0</v>
      </c>
      <c r="BV70" s="150">
        <f t="shared" si="6"/>
        <v>0</v>
      </c>
      <c r="BW70" s="272" t="e">
        <f t="shared" si="7"/>
        <v>#DIV/0!</v>
      </c>
    </row>
    <row r="71" spans="1:75">
      <c r="A71" s="784"/>
      <c r="B71" s="100">
        <f t="shared" si="10"/>
        <v>58</v>
      </c>
      <c r="C71" s="100" t="s">
        <v>344</v>
      </c>
      <c r="D71" s="103" t="s">
        <v>890</v>
      </c>
      <c r="E71" s="149"/>
      <c r="F71" s="169"/>
      <c r="G71" s="224">
        <v>60000</v>
      </c>
      <c r="H71" s="153">
        <v>12</v>
      </c>
      <c r="I71" s="153">
        <v>190.66666666666666</v>
      </c>
      <c r="J71" s="315">
        <f>COUNTIFS('DETAIL SALES'!$Q$10:$Q$7501,'FILL RATE MANDATORY STOCK'!E71,'DETAIL SALES'!$AB$10:$AB$7501,"Full",'DETAIL SALES'!$C$10:$C$7501,"1")</f>
        <v>0</v>
      </c>
      <c r="K71" s="316">
        <f>COUNTIFS('DETAIL SALES'!$Q$10:$Q$7501,'FILL RATE MANDATORY STOCK'!E71,'DETAIL SALES'!$AB$10:$AB$7501,"No",'DETAIL SALES'!$C$10:$C$7501,"1")</f>
        <v>0</v>
      </c>
      <c r="L71" s="149">
        <f>COUNTIFS('DETAIL SALES'!$Q$10:$Q$7501,'FILL RATE MANDATORY STOCK'!E71,'DETAIL SALES'!$AB$10:$AB$7501,"Full",'DETAIL SALES'!$C$10:$C$7501,"2")</f>
        <v>0</v>
      </c>
      <c r="M71" s="149">
        <f>COUNTIFS('DETAIL SALES'!$Q$10:$Q$7501,'FILL RATE MANDATORY STOCK'!E71,'DETAIL SALES'!$AB$10:$AB$7501,"No",'DETAIL SALES'!$C$10:$C$7501,"2")</f>
        <v>0</v>
      </c>
      <c r="N71" s="149">
        <f>COUNTIFS('DETAIL SALES'!$Q$10:$Q$7501,'FILL RATE MANDATORY STOCK'!E71,'DETAIL SALES'!$AB$10:$AB$7501,"Full",'DETAIL SALES'!$C$10:$C$7501,"3")</f>
        <v>0</v>
      </c>
      <c r="O71" s="149">
        <f>COUNTIFS('DETAIL SALES'!$Q$10:$Q$7501,'FILL RATE MANDATORY STOCK'!E71,'DETAIL SALES'!$AB$10:$AB$7501,"No",'DETAIL SALES'!$C$10:$C$7501,"3")</f>
        <v>0</v>
      </c>
      <c r="P71" s="149">
        <f>COUNTIFS('DETAIL SALES'!$Q$10:$Q$7501,'FILL RATE MANDATORY STOCK'!E71,'DETAIL SALES'!$AB$10:$AB$7501,"Full",'DETAIL SALES'!$C$10:$C$7501,"4")</f>
        <v>0</v>
      </c>
      <c r="Q71" s="149">
        <f>COUNTIFS('DETAIL SALES'!$Q$10:$Q$7501,'FILL RATE MANDATORY STOCK'!E71,'DETAIL SALES'!$AB$10:$AB$7501,"No",'DETAIL SALES'!$C$10:$C$7501,"4")</f>
        <v>0</v>
      </c>
      <c r="R71" s="149">
        <f>COUNTIFS('DETAIL SALES'!$Q$10:$Q$7501,'FILL RATE MANDATORY STOCK'!E71,'DETAIL SALES'!$AB$10:$AB$7501,"Full",'DETAIL SALES'!$C$10:$C$7501,"5")</f>
        <v>0</v>
      </c>
      <c r="S71" s="149">
        <f>COUNTIFS('DETAIL SALES'!$Q$10:$Q$7501,'FILL RATE MANDATORY STOCK'!E71,'DETAIL SALES'!$AB$10:$AB$7501,"No",'DETAIL SALES'!$C$10:$C$7501,"5")</f>
        <v>0</v>
      </c>
      <c r="T71" s="149">
        <f>COUNTIFS('DETAIL SALES'!$Q$10:$Q$7501,'FILL RATE MANDATORY STOCK'!E71,'DETAIL SALES'!$AB$10:$AB$7501,"Full",'DETAIL SALES'!$C$10:$C$7501,"6")</f>
        <v>0</v>
      </c>
      <c r="U71" s="149">
        <f>COUNTIFS('DETAIL SALES'!$Q$10:$Q$7501,'FILL RATE MANDATORY STOCK'!E71,'DETAIL SALES'!$AB$10:$AB$7501,"No",'DETAIL SALES'!$C$10:$C$7501,"6")</f>
        <v>0</v>
      </c>
      <c r="V71" s="316">
        <f>COUNTIFS('DETAIL SALES'!$Q$10:$Q$7501,'FILL RATE MANDATORY STOCK'!E71,'DETAIL SALES'!$AB$10:$AB$7501,"Full",'DETAIL SALES'!$C$10:$C$7501,"7")</f>
        <v>0</v>
      </c>
      <c r="W71" s="316">
        <f>COUNTIFS('DETAIL SALES'!$Q$10:$Q$7501,'FILL RATE MANDATORY STOCK'!E71,'DETAIL SALES'!$AB$10:$AB$7501,"No",'DETAIL SALES'!$C$10:$C$7501,"7")</f>
        <v>0</v>
      </c>
      <c r="X71" s="149">
        <f>COUNTIFS('DETAIL SALES'!$Q$10:$Q$7501,'FILL RATE MANDATORY STOCK'!E71,'DETAIL SALES'!$AB$10:$AB$7501,"Full",'DETAIL SALES'!$C$10:$C$7501,"8")</f>
        <v>0</v>
      </c>
      <c r="Y71" s="149">
        <f>COUNTIFS('DETAIL SALES'!$Q$10:$Q$7501,'FILL RATE MANDATORY STOCK'!E71,'DETAIL SALES'!$AB$10:$AB$7501,"No",'DETAIL SALES'!$C$10:$C$7501,"8")</f>
        <v>0</v>
      </c>
      <c r="Z71" s="149">
        <f>COUNTIFS('DETAIL SALES'!$Q$10:$Q$7501,'FILL RATE MANDATORY STOCK'!E71,'DETAIL SALES'!$AB$10:$AB$7501,"Full",'DETAIL SALES'!$C$10:$C$7501,"9")</f>
        <v>0</v>
      </c>
      <c r="AA71" s="149">
        <f>COUNTIFS('DETAIL SALES'!$Q$10:$Q$7501,'FILL RATE MANDATORY STOCK'!E71,'DETAIL SALES'!$AB$10:$AB$7501,"No",'DETAIL SALES'!$C$10:$C$7501,"9")</f>
        <v>0</v>
      </c>
      <c r="AB71" s="149">
        <f>COUNTIFS('DETAIL SALES'!$Q$10:$Q$7501,'FILL RATE MANDATORY STOCK'!E71,'DETAIL SALES'!$AB$10:$AB$7501,"Full",'DETAIL SALES'!$C$10:$C$7501,"10")</f>
        <v>0</v>
      </c>
      <c r="AC71" s="149">
        <f>COUNTIFS('DETAIL SALES'!$Q$10:$Q$7501,'FILL RATE MANDATORY STOCK'!E71,'DETAIL SALES'!$AB$10:$AB$7501,"No",'DETAIL SALES'!$C$10:$C$7501,"10")</f>
        <v>0</v>
      </c>
      <c r="AD71" s="149">
        <f>COUNTIFS('DETAIL SALES'!$Q$10:$Q$7501,'FILL RATE MANDATORY STOCK'!E71,'DETAIL SALES'!$AB$10:$AB$7501,"Full",'DETAIL SALES'!$C$10:$C$7501,"11")</f>
        <v>0</v>
      </c>
      <c r="AE71" s="149">
        <f>COUNTIFS('DETAIL SALES'!$Q$10:$Q$7501,'FILL RATE MANDATORY STOCK'!E71,'DETAIL SALES'!$AB$10:$AB$7501,"No",'DETAIL SALES'!$C$10:$C$7501,"11")</f>
        <v>0</v>
      </c>
      <c r="AF71" s="149">
        <f>COUNTIFS('DETAIL SALES'!$Q$10:$Q$7501,'FILL RATE MANDATORY STOCK'!E71,'DETAIL SALES'!$AB$10:$AB$7501,"Full",'DETAIL SALES'!$C$10:$C$7501,"12")</f>
        <v>0</v>
      </c>
      <c r="AG71" s="149">
        <f>COUNTIFS('DETAIL SALES'!$Q$10:$Q$7501,'FILL RATE MANDATORY STOCK'!E71,'DETAIL SALES'!$AB$10:$AB$7501,"No",'DETAIL SALES'!$C$10:$C$7501,"12")</f>
        <v>0</v>
      </c>
      <c r="AH71" s="149">
        <f>COUNTIFS('DETAIL SALES'!$Q$10:$Q$7501,'FILL RATE MANDATORY STOCK'!E71,'DETAIL SALES'!$AB$10:$AB$7501,"Full",'DETAIL SALES'!$C$10:$C$7501,"13")</f>
        <v>0</v>
      </c>
      <c r="AI71" s="149">
        <f>COUNTIFS('DETAIL SALES'!$Q$10:$Q$7501,'FILL RATE MANDATORY STOCK'!E71,'DETAIL SALES'!$AB$10:$AB$7501,"No",'DETAIL SALES'!$C$10:$C$7501,"13")</f>
        <v>0</v>
      </c>
      <c r="AJ71" s="316">
        <f>COUNTIFS('DETAIL SALES'!$Q$10:$Q$7501,'FILL RATE MANDATORY STOCK'!E71,'DETAIL SALES'!$AB$10:$AB$7501,"Full",'DETAIL SALES'!$C$10:$C$7501,"14")</f>
        <v>0</v>
      </c>
      <c r="AK71" s="316">
        <f>COUNTIFS('DETAIL SALES'!$Q$10:$Q$7501,'FILL RATE MANDATORY STOCK'!E71,'DETAIL SALES'!$AB$10:$AB$7501,"No",'DETAIL SALES'!$C$10:$C$7501,"14")</f>
        <v>0</v>
      </c>
      <c r="AL71" s="149">
        <f>COUNTIFS('DETAIL SALES'!$Q$10:$Q$7501,'FILL RATE MANDATORY STOCK'!E71,'DETAIL SALES'!$AB$10:$AB$7501,"Full",'DETAIL SALES'!$C$10:$C$7501,"15")</f>
        <v>0</v>
      </c>
      <c r="AM71" s="149">
        <f>COUNTIFS('DETAIL SALES'!$Q$10:$Q$7501,'FILL RATE MANDATORY STOCK'!E71,'DETAIL SALES'!$AB$10:$AB$7501,"No",'DETAIL SALES'!$C$10:$C$7501,"15")</f>
        <v>0</v>
      </c>
      <c r="AN71" s="149">
        <f>COUNTIFS('DETAIL SALES'!$Q$10:$Q$7501,'FILL RATE MANDATORY STOCK'!E71,'DETAIL SALES'!$AB$10:$AB$7501,"Full",'DETAIL SALES'!$C$10:$C$7501,"16")</f>
        <v>0</v>
      </c>
      <c r="AO71" s="149">
        <f>COUNTIFS('DETAIL SALES'!$Q$10:$Q$7501,'FILL RATE MANDATORY STOCK'!E71,'DETAIL SALES'!$AB$10:$AB$7501,"No",'DETAIL SALES'!$C$10:$C$7501,"16")</f>
        <v>0</v>
      </c>
      <c r="AP71" s="149">
        <f>COUNTIFS('DETAIL SALES'!$Q$10:$Q$7501,'FILL RATE MANDATORY STOCK'!E71,'DETAIL SALES'!$AB$10:$AB$7501,"Full",'DETAIL SALES'!$C$10:$C$7501,"17")</f>
        <v>0</v>
      </c>
      <c r="AQ71" s="149">
        <f>COUNTIFS('DETAIL SALES'!$Q$10:$Q$7501,'FILL RATE MANDATORY STOCK'!E71,'DETAIL SALES'!$AB$10:$AB$7501,"No",'DETAIL SALES'!$C$10:$C$7501,"17")</f>
        <v>0</v>
      </c>
      <c r="AR71" s="149">
        <f>COUNTIFS('DETAIL SALES'!$Q$10:$Q$7501,'FILL RATE MANDATORY STOCK'!E71,'DETAIL SALES'!$AB$10:$AB$7501,"Full",'DETAIL SALES'!$C$10:$C$7501,"18")</f>
        <v>0</v>
      </c>
      <c r="AS71" s="149">
        <f>COUNTIFS('DETAIL SALES'!$Q$10:$Q$7501,'FILL RATE MANDATORY STOCK'!E71,'DETAIL SALES'!$AB$10:$AB$7501,"No",'DETAIL SALES'!$C$10:$C$7501,"18")</f>
        <v>0</v>
      </c>
      <c r="AT71" s="149">
        <f>COUNTIFS('DETAIL SALES'!$Q$10:$Q$7501,'FILL RATE MANDATORY STOCK'!E71,'DETAIL SALES'!$AB$10:$AB$7501,"Full",'DETAIL SALES'!$C$10:$C$7501,"19")</f>
        <v>0</v>
      </c>
      <c r="AU71" s="149">
        <f>COUNTIFS('DETAIL SALES'!$Q$10:$Q$7501,'FILL RATE MANDATORY STOCK'!E71,'DETAIL SALES'!$AB$10:$AB$7501,"No",'DETAIL SALES'!$C$10:$C$7501,"19")</f>
        <v>0</v>
      </c>
      <c r="AV71" s="149">
        <f>COUNTIFS('DETAIL SALES'!$Q$10:$Q$7501,'FILL RATE MANDATORY STOCK'!E71,'DETAIL SALES'!$AB$10:$AB$7501,"Full",'DETAIL SALES'!$C$10:$C$7501,"20")</f>
        <v>0</v>
      </c>
      <c r="AW71" s="149">
        <f>COUNTIFS('DETAIL SALES'!$Q$10:$Q$7501,'FILL RATE MANDATORY STOCK'!E71,'DETAIL SALES'!$AB$10:$AB$7501,"No",'DETAIL SALES'!$C$10:$C$7501,"20")</f>
        <v>0</v>
      </c>
      <c r="AX71" s="316">
        <f>COUNTIFS('DETAIL SALES'!$Q$10:$Q$7501,'FILL RATE MANDATORY STOCK'!E71,'DETAIL SALES'!$AB$10:$AB$7501,"Full",'DETAIL SALES'!$C$10:$C$7501,"21")</f>
        <v>0</v>
      </c>
      <c r="AY71" s="316">
        <f>COUNTIFS('DETAIL SALES'!$Q$10:$Q$7501,'FILL RATE MANDATORY STOCK'!E71,'DETAIL SALES'!$AB$10:$AB$7501,"No",'DETAIL SALES'!$C$10:$C$7501,"21")</f>
        <v>0</v>
      </c>
      <c r="AZ71" s="149">
        <f>COUNTIFS('DETAIL SALES'!$Q$10:$Q$7501,'FILL RATE MANDATORY STOCK'!E71,'DETAIL SALES'!$AB$10:$AB$7501,"Full",'DETAIL SALES'!$C$10:$C$7501,"22")</f>
        <v>0</v>
      </c>
      <c r="BA71" s="149">
        <f>COUNTIFS('DETAIL SALES'!$Q$10:$Q$7501,'FILL RATE MANDATORY STOCK'!E71,'DETAIL SALES'!$AB$10:$AB$7501,"No",'DETAIL SALES'!$C$10:$C$7501,"22")</f>
        <v>0</v>
      </c>
      <c r="BB71" s="149">
        <f>COUNTIFS('DETAIL SALES'!$Q$10:$Q$7501,'FILL RATE MANDATORY STOCK'!E71,'DETAIL SALES'!$AB$10:$AB$7501,"Full",'DETAIL SALES'!$C$10:$C$7501,"23")</f>
        <v>0</v>
      </c>
      <c r="BC71" s="149">
        <f>COUNTIFS('DETAIL SALES'!$Q$10:$Q$7501,'FILL RATE MANDATORY STOCK'!E71,'DETAIL SALES'!$AB$10:$AB$7501,"No",'DETAIL SALES'!$C$10:$C$7501,"23")</f>
        <v>0</v>
      </c>
      <c r="BD71" s="149">
        <f>COUNTIFS('DETAIL SALES'!$Q$10:$Q$7501,'FILL RATE MANDATORY STOCK'!E71,'DETAIL SALES'!$AB$10:$AB$7501,"Full",'DETAIL SALES'!$C$10:$C$7501,"24")</f>
        <v>0</v>
      </c>
      <c r="BE71" s="149">
        <f>COUNTIFS('DETAIL SALES'!$Q$10:$Q$7501,'FILL RATE MANDATORY STOCK'!E71,'DETAIL SALES'!$AB$10:$AB$7501,"No",'DETAIL SALES'!$C$10:$C$7501,"24")</f>
        <v>0</v>
      </c>
      <c r="BF71" s="149">
        <f>COUNTIFS('DETAIL SALES'!$Q$10:$Q$7501,'FILL RATE MANDATORY STOCK'!E71,'DETAIL SALES'!$AB$10:$AB$7501,"Full",'DETAIL SALES'!$C$10:$C$7501,"25")</f>
        <v>0</v>
      </c>
      <c r="BG71" s="149">
        <f>COUNTIFS('DETAIL SALES'!$Q$10:$Q$7501,'FILL RATE MANDATORY STOCK'!E71,'DETAIL SALES'!$AB$10:$AB$7501,"No",'DETAIL SALES'!$C$10:$C$7501,"25")</f>
        <v>0</v>
      </c>
      <c r="BH71" s="149">
        <f>COUNTIFS('DETAIL SALES'!$Q$10:$Q$7501,'FILL RATE MANDATORY STOCK'!E71,'DETAIL SALES'!$AB$10:$AB$7501,"Full",'DETAIL SALES'!$C$10:$C$7501,"26")</f>
        <v>0</v>
      </c>
      <c r="BI71" s="149">
        <f>COUNTIFS('DETAIL SALES'!$Q$10:$Q$7501,'FILL RATE MANDATORY STOCK'!E71,'DETAIL SALES'!$AB$10:$AB$7501,"No",'DETAIL SALES'!$C$10:$C$7501,"26")</f>
        <v>0</v>
      </c>
      <c r="BJ71" s="149">
        <f>COUNTIFS('DETAIL SALES'!$Q$10:$Q$7501,'FILL RATE MANDATORY STOCK'!E71,'DETAIL SALES'!$AB$10:$AB$7501,"Full",'DETAIL SALES'!$C$10:$C$7501,"27")</f>
        <v>0</v>
      </c>
      <c r="BK71" s="149">
        <f>COUNTIFS('DETAIL SALES'!$Q$10:$Q$7501,'FILL RATE MANDATORY STOCK'!E71,'DETAIL SALES'!$AB$10:$AB$7501,"No",'DETAIL SALES'!$C$10:$C$7501,"27")</f>
        <v>0</v>
      </c>
      <c r="BL71" s="316">
        <f>COUNTIFS('DETAIL SALES'!$Q$10:$Q$7501,'FILL RATE MANDATORY STOCK'!E71,'DETAIL SALES'!$AB$10:$AB$7501,"Full",'DETAIL SALES'!$C$10:$C$7501,"28")</f>
        <v>0</v>
      </c>
      <c r="BM71" s="316">
        <f>COUNTIFS('DETAIL SALES'!$Q$10:$Q$7501,'FILL RATE MANDATORY STOCK'!E71,'DETAIL SALES'!$AB$10:$AB$7501,"No",'DETAIL SALES'!$C$10:$C$7501,"28")</f>
        <v>0</v>
      </c>
      <c r="BN71" s="149">
        <f>COUNTIFS('DETAIL SALES'!$Q$10:$Q$7501,'FILL RATE MANDATORY STOCK'!E71,'DETAIL SALES'!$AB$10:$AB$7501,"Full",'DETAIL SALES'!$C$10:$C$7501,"29")</f>
        <v>0</v>
      </c>
      <c r="BO71" s="149">
        <f>COUNTIFS('DETAIL SALES'!$Q$10:$Q$7501,'FILL RATE MANDATORY STOCK'!E71,'DETAIL SALES'!$AB$10:$AB$7501,"No",'DETAIL SALES'!$C$10:$C$7501,"29")</f>
        <v>0</v>
      </c>
      <c r="BP71" s="149">
        <f>COUNTIFS('DETAIL SALES'!$Q$10:$Q$7501,'FILL RATE MANDATORY STOCK'!E71,'DETAIL SALES'!$AB$10:$AB$7501,"Full",'DETAIL SALES'!$C$10:$C$7501,"30")</f>
        <v>0</v>
      </c>
      <c r="BQ71" s="149">
        <f>COUNTIFS('DETAIL SALES'!$Q$10:$Q$7501,'FILL RATE MANDATORY STOCK'!E71,'DETAIL SALES'!$AB$10:$AB$7501,"No",'DETAIL SALES'!$C$10:$C$7501,"30")</f>
        <v>0</v>
      </c>
      <c r="BR71" s="149">
        <f>COUNTIFS('DETAIL SALES'!$Q$10:$Q$7501,'FILL RATE MANDATORY STOCK'!\,'DETAIL SALES'!$AB$10:$AB$7501,"Full",'DETAIL SALES'!$C$10:$C$7501,"31")</f>
        <v>0</v>
      </c>
      <c r="BS71" s="153">
        <f>COUNTIFS('DETAIL SALES'!$Q$10:$Q$7501,'FILL RATE MANDATORY STOCK'!E71,'DETAIL SALES'!$AB$10:$AB$7501,"No",'DETAIL SALES'!$C$10:$C$7501,"31")</f>
        <v>0</v>
      </c>
      <c r="BT71" s="271">
        <f t="shared" si="4"/>
        <v>0</v>
      </c>
      <c r="BU71" s="150">
        <f t="shared" si="5"/>
        <v>0</v>
      </c>
      <c r="BV71" s="150">
        <f t="shared" si="6"/>
        <v>0</v>
      </c>
      <c r="BW71" s="272" t="e">
        <f t="shared" si="7"/>
        <v>#DIV/0!</v>
      </c>
    </row>
    <row r="72" spans="1:75">
      <c r="A72" s="784"/>
      <c r="B72" s="100">
        <f t="shared" si="10"/>
        <v>59</v>
      </c>
      <c r="C72" s="100" t="s">
        <v>346</v>
      </c>
      <c r="D72" s="103" t="s">
        <v>890</v>
      </c>
      <c r="E72" s="149"/>
      <c r="F72" s="169"/>
      <c r="G72" s="224">
        <v>60000</v>
      </c>
      <c r="H72" s="153">
        <v>2</v>
      </c>
      <c r="I72" s="153">
        <v>0</v>
      </c>
      <c r="J72" s="315">
        <f>COUNTIFS('DETAIL SALES'!$Q$10:$Q$7501,'FILL RATE MANDATORY STOCK'!E72,'DETAIL SALES'!$AB$10:$AB$7501,"Full",'DETAIL SALES'!$C$10:$C$7501,"1")</f>
        <v>0</v>
      </c>
      <c r="K72" s="316">
        <f>COUNTIFS('DETAIL SALES'!$Q$10:$Q$7501,'FILL RATE MANDATORY STOCK'!E72,'DETAIL SALES'!$AB$10:$AB$7501,"No",'DETAIL SALES'!$C$10:$C$7501,"1")</f>
        <v>0</v>
      </c>
      <c r="L72" s="149">
        <f>COUNTIFS('DETAIL SALES'!$Q$10:$Q$7501,'FILL RATE MANDATORY STOCK'!E72,'DETAIL SALES'!$AB$10:$AB$7501,"Full",'DETAIL SALES'!$C$10:$C$7501,"2")</f>
        <v>0</v>
      </c>
      <c r="M72" s="149">
        <f>COUNTIFS('DETAIL SALES'!$Q$10:$Q$7501,'FILL RATE MANDATORY STOCK'!E72,'DETAIL SALES'!$AB$10:$AB$7501,"No",'DETAIL SALES'!$C$10:$C$7501,"2")</f>
        <v>0</v>
      </c>
      <c r="N72" s="149">
        <f>COUNTIFS('DETAIL SALES'!$Q$10:$Q$7501,'FILL RATE MANDATORY STOCK'!E72,'DETAIL SALES'!$AB$10:$AB$7501,"Full",'DETAIL SALES'!$C$10:$C$7501,"3")</f>
        <v>0</v>
      </c>
      <c r="O72" s="149">
        <f>COUNTIFS('DETAIL SALES'!$Q$10:$Q$7501,'FILL RATE MANDATORY STOCK'!E72,'DETAIL SALES'!$AB$10:$AB$7501,"No",'DETAIL SALES'!$C$10:$C$7501,"3")</f>
        <v>0</v>
      </c>
      <c r="P72" s="149">
        <f>COUNTIFS('DETAIL SALES'!$Q$10:$Q$7501,'FILL RATE MANDATORY STOCK'!E72,'DETAIL SALES'!$AB$10:$AB$7501,"Full",'DETAIL SALES'!$C$10:$C$7501,"4")</f>
        <v>0</v>
      </c>
      <c r="Q72" s="149">
        <f>COUNTIFS('DETAIL SALES'!$Q$10:$Q$7501,'FILL RATE MANDATORY STOCK'!E72,'DETAIL SALES'!$AB$10:$AB$7501,"No",'DETAIL SALES'!$C$10:$C$7501,"4")</f>
        <v>0</v>
      </c>
      <c r="R72" s="149">
        <f>COUNTIFS('DETAIL SALES'!$Q$10:$Q$7501,'FILL RATE MANDATORY STOCK'!E72,'DETAIL SALES'!$AB$10:$AB$7501,"Full",'DETAIL SALES'!$C$10:$C$7501,"5")</f>
        <v>0</v>
      </c>
      <c r="S72" s="149">
        <f>COUNTIFS('DETAIL SALES'!$Q$10:$Q$7501,'FILL RATE MANDATORY STOCK'!E72,'DETAIL SALES'!$AB$10:$AB$7501,"No",'DETAIL SALES'!$C$10:$C$7501,"5")</f>
        <v>0</v>
      </c>
      <c r="T72" s="149">
        <f>COUNTIFS('DETAIL SALES'!$Q$10:$Q$7501,'FILL RATE MANDATORY STOCK'!E72,'DETAIL SALES'!$AB$10:$AB$7501,"Full",'DETAIL SALES'!$C$10:$C$7501,"6")</f>
        <v>0</v>
      </c>
      <c r="U72" s="149">
        <f>COUNTIFS('DETAIL SALES'!$Q$10:$Q$7501,'FILL RATE MANDATORY STOCK'!E72,'DETAIL SALES'!$AB$10:$AB$7501,"No",'DETAIL SALES'!$C$10:$C$7501,"6")</f>
        <v>0</v>
      </c>
      <c r="V72" s="316">
        <f>COUNTIFS('DETAIL SALES'!$Q$10:$Q$7501,'FILL RATE MANDATORY STOCK'!E72,'DETAIL SALES'!$AB$10:$AB$7501,"Full",'DETAIL SALES'!$C$10:$C$7501,"7")</f>
        <v>0</v>
      </c>
      <c r="W72" s="316">
        <f>COUNTIFS('DETAIL SALES'!$Q$10:$Q$7501,'FILL RATE MANDATORY STOCK'!E72,'DETAIL SALES'!$AB$10:$AB$7501,"No",'DETAIL SALES'!$C$10:$C$7501,"7")</f>
        <v>0</v>
      </c>
      <c r="X72" s="149">
        <f>COUNTIFS('DETAIL SALES'!$Q$10:$Q$7501,'FILL RATE MANDATORY STOCK'!E72,'DETAIL SALES'!$AB$10:$AB$7501,"Full",'DETAIL SALES'!$C$10:$C$7501,"8")</f>
        <v>0</v>
      </c>
      <c r="Y72" s="149">
        <f>COUNTIFS('DETAIL SALES'!$Q$10:$Q$7501,'FILL RATE MANDATORY STOCK'!E72,'DETAIL SALES'!$AB$10:$AB$7501,"No",'DETAIL SALES'!$C$10:$C$7501,"8")</f>
        <v>0</v>
      </c>
      <c r="Z72" s="149">
        <f>COUNTIFS('DETAIL SALES'!$Q$10:$Q$7501,'FILL RATE MANDATORY STOCK'!E72,'DETAIL SALES'!$AB$10:$AB$7501,"Full",'DETAIL SALES'!$C$10:$C$7501,"9")</f>
        <v>0</v>
      </c>
      <c r="AA72" s="149">
        <f>COUNTIFS('DETAIL SALES'!$Q$10:$Q$7501,'FILL RATE MANDATORY STOCK'!E72,'DETAIL SALES'!$AB$10:$AB$7501,"No",'DETAIL SALES'!$C$10:$C$7501,"9")</f>
        <v>0</v>
      </c>
      <c r="AB72" s="149">
        <f>COUNTIFS('DETAIL SALES'!$Q$10:$Q$7501,'FILL RATE MANDATORY STOCK'!E72,'DETAIL SALES'!$AB$10:$AB$7501,"Full",'DETAIL SALES'!$C$10:$C$7501,"10")</f>
        <v>0</v>
      </c>
      <c r="AC72" s="149">
        <f>COUNTIFS('DETAIL SALES'!$Q$10:$Q$7501,'FILL RATE MANDATORY STOCK'!E72,'DETAIL SALES'!$AB$10:$AB$7501,"No",'DETAIL SALES'!$C$10:$C$7501,"10")</f>
        <v>0</v>
      </c>
      <c r="AD72" s="149">
        <f>COUNTIFS('DETAIL SALES'!$Q$10:$Q$7501,'FILL RATE MANDATORY STOCK'!E72,'DETAIL SALES'!$AB$10:$AB$7501,"Full",'DETAIL SALES'!$C$10:$C$7501,"11")</f>
        <v>0</v>
      </c>
      <c r="AE72" s="149">
        <f>COUNTIFS('DETAIL SALES'!$Q$10:$Q$7501,'FILL RATE MANDATORY STOCK'!E72,'DETAIL SALES'!$AB$10:$AB$7501,"No",'DETAIL SALES'!$C$10:$C$7501,"11")</f>
        <v>0</v>
      </c>
      <c r="AF72" s="149">
        <f>COUNTIFS('DETAIL SALES'!$Q$10:$Q$7501,'FILL RATE MANDATORY STOCK'!E72,'DETAIL SALES'!$AB$10:$AB$7501,"Full",'DETAIL SALES'!$C$10:$C$7501,"12")</f>
        <v>0</v>
      </c>
      <c r="AG72" s="149">
        <f>COUNTIFS('DETAIL SALES'!$Q$10:$Q$7501,'FILL RATE MANDATORY STOCK'!E72,'DETAIL SALES'!$AB$10:$AB$7501,"No",'DETAIL SALES'!$C$10:$C$7501,"12")</f>
        <v>0</v>
      </c>
      <c r="AH72" s="149">
        <f>COUNTIFS('DETAIL SALES'!$Q$10:$Q$7501,'FILL RATE MANDATORY STOCK'!E72,'DETAIL SALES'!$AB$10:$AB$7501,"Full",'DETAIL SALES'!$C$10:$C$7501,"13")</f>
        <v>0</v>
      </c>
      <c r="AI72" s="149">
        <f>COUNTIFS('DETAIL SALES'!$Q$10:$Q$7501,'FILL RATE MANDATORY STOCK'!E72,'DETAIL SALES'!$AB$10:$AB$7501,"No",'DETAIL SALES'!$C$10:$C$7501,"13")</f>
        <v>0</v>
      </c>
      <c r="AJ72" s="316">
        <f>COUNTIFS('DETAIL SALES'!$Q$10:$Q$7501,'FILL RATE MANDATORY STOCK'!E72,'DETAIL SALES'!$AB$10:$AB$7501,"Full",'DETAIL SALES'!$C$10:$C$7501,"14")</f>
        <v>0</v>
      </c>
      <c r="AK72" s="316">
        <f>COUNTIFS('DETAIL SALES'!$Q$10:$Q$7501,'FILL RATE MANDATORY STOCK'!E72,'DETAIL SALES'!$AB$10:$AB$7501,"No",'DETAIL SALES'!$C$10:$C$7501,"14")</f>
        <v>0</v>
      </c>
      <c r="AL72" s="149">
        <f>COUNTIFS('DETAIL SALES'!$Q$10:$Q$7501,'FILL RATE MANDATORY STOCK'!E72,'DETAIL SALES'!$AB$10:$AB$7501,"Full",'DETAIL SALES'!$C$10:$C$7501,"15")</f>
        <v>0</v>
      </c>
      <c r="AM72" s="149">
        <f>COUNTIFS('DETAIL SALES'!$Q$10:$Q$7501,'FILL RATE MANDATORY STOCK'!E72,'DETAIL SALES'!$AB$10:$AB$7501,"No",'DETAIL SALES'!$C$10:$C$7501,"15")</f>
        <v>0</v>
      </c>
      <c r="AN72" s="149">
        <f>COUNTIFS('DETAIL SALES'!$Q$10:$Q$7501,'FILL RATE MANDATORY STOCK'!E72,'DETAIL SALES'!$AB$10:$AB$7501,"Full",'DETAIL SALES'!$C$10:$C$7501,"16")</f>
        <v>0</v>
      </c>
      <c r="AO72" s="149">
        <f>COUNTIFS('DETAIL SALES'!$Q$10:$Q$7501,'FILL RATE MANDATORY STOCK'!E72,'DETAIL SALES'!$AB$10:$AB$7501,"No",'DETAIL SALES'!$C$10:$C$7501,"16")</f>
        <v>0</v>
      </c>
      <c r="AP72" s="149">
        <f>COUNTIFS('DETAIL SALES'!$Q$10:$Q$7501,'FILL RATE MANDATORY STOCK'!E72,'DETAIL SALES'!$AB$10:$AB$7501,"Full",'DETAIL SALES'!$C$10:$C$7501,"17")</f>
        <v>0</v>
      </c>
      <c r="AQ72" s="149">
        <f>COUNTIFS('DETAIL SALES'!$Q$10:$Q$7501,'FILL RATE MANDATORY STOCK'!E72,'DETAIL SALES'!$AB$10:$AB$7501,"No",'DETAIL SALES'!$C$10:$C$7501,"17")</f>
        <v>0</v>
      </c>
      <c r="AR72" s="149">
        <f>COUNTIFS('DETAIL SALES'!$Q$10:$Q$7501,'FILL RATE MANDATORY STOCK'!E72,'DETAIL SALES'!$AB$10:$AB$7501,"Full",'DETAIL SALES'!$C$10:$C$7501,"18")</f>
        <v>0</v>
      </c>
      <c r="AS72" s="149">
        <f>COUNTIFS('DETAIL SALES'!$Q$10:$Q$7501,'FILL RATE MANDATORY STOCK'!E72,'DETAIL SALES'!$AB$10:$AB$7501,"No",'DETAIL SALES'!$C$10:$C$7501,"18")</f>
        <v>0</v>
      </c>
      <c r="AT72" s="149">
        <f>COUNTIFS('DETAIL SALES'!$Q$10:$Q$7501,'FILL RATE MANDATORY STOCK'!E72,'DETAIL SALES'!$AB$10:$AB$7501,"Full",'DETAIL SALES'!$C$10:$C$7501,"19")</f>
        <v>0</v>
      </c>
      <c r="AU72" s="149">
        <f>COUNTIFS('DETAIL SALES'!$Q$10:$Q$7501,'FILL RATE MANDATORY STOCK'!E72,'DETAIL SALES'!$AB$10:$AB$7501,"No",'DETAIL SALES'!$C$10:$C$7501,"19")</f>
        <v>0</v>
      </c>
      <c r="AV72" s="149">
        <f>COUNTIFS('DETAIL SALES'!$Q$10:$Q$7501,'FILL RATE MANDATORY STOCK'!E72,'DETAIL SALES'!$AB$10:$AB$7501,"Full",'DETAIL SALES'!$C$10:$C$7501,"20")</f>
        <v>0</v>
      </c>
      <c r="AW72" s="149">
        <f>COUNTIFS('DETAIL SALES'!$Q$10:$Q$7501,'FILL RATE MANDATORY STOCK'!E72,'DETAIL SALES'!$AB$10:$AB$7501,"No",'DETAIL SALES'!$C$10:$C$7501,"20")</f>
        <v>0</v>
      </c>
      <c r="AX72" s="316">
        <f>COUNTIFS('DETAIL SALES'!$Q$10:$Q$7501,'FILL RATE MANDATORY STOCK'!E72,'DETAIL SALES'!$AB$10:$AB$7501,"Full",'DETAIL SALES'!$C$10:$C$7501,"21")</f>
        <v>0</v>
      </c>
      <c r="AY72" s="316">
        <f>COUNTIFS('DETAIL SALES'!$Q$10:$Q$7501,'FILL RATE MANDATORY STOCK'!E72,'DETAIL SALES'!$AB$10:$AB$7501,"No",'DETAIL SALES'!$C$10:$C$7501,"21")</f>
        <v>0</v>
      </c>
      <c r="AZ72" s="149">
        <f>COUNTIFS('DETAIL SALES'!$Q$10:$Q$7501,'FILL RATE MANDATORY STOCK'!E72,'DETAIL SALES'!$AB$10:$AB$7501,"Full",'DETAIL SALES'!$C$10:$C$7501,"22")</f>
        <v>0</v>
      </c>
      <c r="BA72" s="149">
        <f>COUNTIFS('DETAIL SALES'!$Q$10:$Q$7501,'FILL RATE MANDATORY STOCK'!E72,'DETAIL SALES'!$AB$10:$AB$7501,"No",'DETAIL SALES'!$C$10:$C$7501,"22")</f>
        <v>0</v>
      </c>
      <c r="BB72" s="149">
        <f>COUNTIFS('DETAIL SALES'!$Q$10:$Q$7501,'FILL RATE MANDATORY STOCK'!E72,'DETAIL SALES'!$AB$10:$AB$7501,"Full",'DETAIL SALES'!$C$10:$C$7501,"23")</f>
        <v>0</v>
      </c>
      <c r="BC72" s="149">
        <f>COUNTIFS('DETAIL SALES'!$Q$10:$Q$7501,'FILL RATE MANDATORY STOCK'!E72,'DETAIL SALES'!$AB$10:$AB$7501,"No",'DETAIL SALES'!$C$10:$C$7501,"23")</f>
        <v>0</v>
      </c>
      <c r="BD72" s="149">
        <f>COUNTIFS('DETAIL SALES'!$Q$10:$Q$7501,'FILL RATE MANDATORY STOCK'!E72,'DETAIL SALES'!$AB$10:$AB$7501,"Full",'DETAIL SALES'!$C$10:$C$7501,"24")</f>
        <v>0</v>
      </c>
      <c r="BE72" s="149">
        <f>COUNTIFS('DETAIL SALES'!$Q$10:$Q$7501,'FILL RATE MANDATORY STOCK'!E72,'DETAIL SALES'!$AB$10:$AB$7501,"No",'DETAIL SALES'!$C$10:$C$7501,"24")</f>
        <v>0</v>
      </c>
      <c r="BF72" s="149">
        <f>COUNTIFS('DETAIL SALES'!$Q$10:$Q$7501,'FILL RATE MANDATORY STOCK'!E72,'DETAIL SALES'!$AB$10:$AB$7501,"Full",'DETAIL SALES'!$C$10:$C$7501,"25")</f>
        <v>0</v>
      </c>
      <c r="BG72" s="149">
        <f>COUNTIFS('DETAIL SALES'!$Q$10:$Q$7501,'FILL RATE MANDATORY STOCK'!E72,'DETAIL SALES'!$AB$10:$AB$7501,"No",'DETAIL SALES'!$C$10:$C$7501,"25")</f>
        <v>0</v>
      </c>
      <c r="BH72" s="149">
        <f>COUNTIFS('DETAIL SALES'!$Q$10:$Q$7501,'FILL RATE MANDATORY STOCK'!E72,'DETAIL SALES'!$AB$10:$AB$7501,"Full",'DETAIL SALES'!$C$10:$C$7501,"26")</f>
        <v>0</v>
      </c>
      <c r="BI72" s="149">
        <f>COUNTIFS('DETAIL SALES'!$Q$10:$Q$7501,'FILL RATE MANDATORY STOCK'!E72,'DETAIL SALES'!$AB$10:$AB$7501,"No",'DETAIL SALES'!$C$10:$C$7501,"26")</f>
        <v>0</v>
      </c>
      <c r="BJ72" s="149">
        <f>COUNTIFS('DETAIL SALES'!$Q$10:$Q$7501,'FILL RATE MANDATORY STOCK'!E72,'DETAIL SALES'!$AB$10:$AB$7501,"Full",'DETAIL SALES'!$C$10:$C$7501,"27")</f>
        <v>0</v>
      </c>
      <c r="BK72" s="149">
        <f>COUNTIFS('DETAIL SALES'!$Q$10:$Q$7501,'FILL RATE MANDATORY STOCK'!E72,'DETAIL SALES'!$AB$10:$AB$7501,"No",'DETAIL SALES'!$C$10:$C$7501,"27")</f>
        <v>0</v>
      </c>
      <c r="BL72" s="316">
        <f>COUNTIFS('DETAIL SALES'!$Q$10:$Q$7501,'FILL RATE MANDATORY STOCK'!E72,'DETAIL SALES'!$AB$10:$AB$7501,"Full",'DETAIL SALES'!$C$10:$C$7501,"28")</f>
        <v>0</v>
      </c>
      <c r="BM72" s="316">
        <f>COUNTIFS('DETAIL SALES'!$Q$10:$Q$7501,'FILL RATE MANDATORY STOCK'!E72,'DETAIL SALES'!$AB$10:$AB$7501,"No",'DETAIL SALES'!$C$10:$C$7501,"28")</f>
        <v>0</v>
      </c>
      <c r="BN72" s="149">
        <f>COUNTIFS('DETAIL SALES'!$Q$10:$Q$7501,'FILL RATE MANDATORY STOCK'!E72,'DETAIL SALES'!$AB$10:$AB$7501,"Full",'DETAIL SALES'!$C$10:$C$7501,"29")</f>
        <v>0</v>
      </c>
      <c r="BO72" s="149">
        <f>COUNTIFS('DETAIL SALES'!$Q$10:$Q$7501,'FILL RATE MANDATORY STOCK'!E72,'DETAIL SALES'!$AB$10:$AB$7501,"No",'DETAIL SALES'!$C$10:$C$7501,"29")</f>
        <v>0</v>
      </c>
      <c r="BP72" s="149">
        <f>COUNTIFS('DETAIL SALES'!$Q$10:$Q$7501,'FILL RATE MANDATORY STOCK'!E72,'DETAIL SALES'!$AB$10:$AB$7501,"Full",'DETAIL SALES'!$C$10:$C$7501,"30")</f>
        <v>0</v>
      </c>
      <c r="BQ72" s="149">
        <f>COUNTIFS('DETAIL SALES'!$Q$10:$Q$7501,'FILL RATE MANDATORY STOCK'!E72,'DETAIL SALES'!$AB$10:$AB$7501,"No",'DETAIL SALES'!$C$10:$C$7501,"30")</f>
        <v>0</v>
      </c>
      <c r="BR72" s="149">
        <f>COUNTIFS('DETAIL SALES'!$Q$10:$Q$7501,'FILL RATE MANDATORY STOCK'!\,'DETAIL SALES'!$AB$10:$AB$7501,"Full",'DETAIL SALES'!$C$10:$C$7501,"31")</f>
        <v>0</v>
      </c>
      <c r="BS72" s="153">
        <f>COUNTIFS('DETAIL SALES'!$Q$10:$Q$7501,'FILL RATE MANDATORY STOCK'!E72,'DETAIL SALES'!$AB$10:$AB$7501,"No",'DETAIL SALES'!$C$10:$C$7501,"31")</f>
        <v>0</v>
      </c>
      <c r="BT72" s="271">
        <f t="shared" si="4"/>
        <v>0</v>
      </c>
      <c r="BU72" s="150">
        <f t="shared" si="5"/>
        <v>0</v>
      </c>
      <c r="BV72" s="150">
        <f t="shared" si="6"/>
        <v>0</v>
      </c>
      <c r="BW72" s="272" t="e">
        <f t="shared" si="7"/>
        <v>#DIV/0!</v>
      </c>
    </row>
    <row r="73" spans="1:75">
      <c r="A73" s="784"/>
      <c r="B73" s="100">
        <f t="shared" si="10"/>
        <v>60</v>
      </c>
      <c r="C73" s="100" t="s">
        <v>348</v>
      </c>
      <c r="D73" s="103" t="s">
        <v>890</v>
      </c>
      <c r="E73" s="149"/>
      <c r="F73" s="169"/>
      <c r="G73" s="224">
        <v>60000</v>
      </c>
      <c r="H73" s="153">
        <v>2</v>
      </c>
      <c r="I73" s="153">
        <v>0</v>
      </c>
      <c r="J73" s="315">
        <f>COUNTIFS('DETAIL SALES'!$Q$10:$Q$7501,'FILL RATE MANDATORY STOCK'!E73,'DETAIL SALES'!$AB$10:$AB$7501,"Full",'DETAIL SALES'!$C$10:$C$7501,"1")</f>
        <v>0</v>
      </c>
      <c r="K73" s="316">
        <f>COUNTIFS('DETAIL SALES'!$Q$10:$Q$7501,'FILL RATE MANDATORY STOCK'!E73,'DETAIL SALES'!$AB$10:$AB$7501,"No",'DETAIL SALES'!$C$10:$C$7501,"1")</f>
        <v>0</v>
      </c>
      <c r="L73" s="149">
        <f>COUNTIFS('DETAIL SALES'!$Q$10:$Q$7501,'FILL RATE MANDATORY STOCK'!E73,'DETAIL SALES'!$AB$10:$AB$7501,"Full",'DETAIL SALES'!$C$10:$C$7501,"2")</f>
        <v>0</v>
      </c>
      <c r="M73" s="149">
        <f>COUNTIFS('DETAIL SALES'!$Q$10:$Q$7501,'FILL RATE MANDATORY STOCK'!E73,'DETAIL SALES'!$AB$10:$AB$7501,"No",'DETAIL SALES'!$C$10:$C$7501,"2")</f>
        <v>0</v>
      </c>
      <c r="N73" s="149">
        <f>COUNTIFS('DETAIL SALES'!$Q$10:$Q$7501,'FILL RATE MANDATORY STOCK'!E73,'DETAIL SALES'!$AB$10:$AB$7501,"Full",'DETAIL SALES'!$C$10:$C$7501,"3")</f>
        <v>0</v>
      </c>
      <c r="O73" s="149">
        <f>COUNTIFS('DETAIL SALES'!$Q$10:$Q$7501,'FILL RATE MANDATORY STOCK'!E73,'DETAIL SALES'!$AB$10:$AB$7501,"No",'DETAIL SALES'!$C$10:$C$7501,"3")</f>
        <v>0</v>
      </c>
      <c r="P73" s="149">
        <f>COUNTIFS('DETAIL SALES'!$Q$10:$Q$7501,'FILL RATE MANDATORY STOCK'!E73,'DETAIL SALES'!$AB$10:$AB$7501,"Full",'DETAIL SALES'!$C$10:$C$7501,"4")</f>
        <v>0</v>
      </c>
      <c r="Q73" s="149">
        <f>COUNTIFS('DETAIL SALES'!$Q$10:$Q$7501,'FILL RATE MANDATORY STOCK'!E73,'DETAIL SALES'!$AB$10:$AB$7501,"No",'DETAIL SALES'!$C$10:$C$7501,"4")</f>
        <v>0</v>
      </c>
      <c r="R73" s="149">
        <f>COUNTIFS('DETAIL SALES'!$Q$10:$Q$7501,'FILL RATE MANDATORY STOCK'!E73,'DETAIL SALES'!$AB$10:$AB$7501,"Full",'DETAIL SALES'!$C$10:$C$7501,"5")</f>
        <v>0</v>
      </c>
      <c r="S73" s="149">
        <f>COUNTIFS('DETAIL SALES'!$Q$10:$Q$7501,'FILL RATE MANDATORY STOCK'!E73,'DETAIL SALES'!$AB$10:$AB$7501,"No",'DETAIL SALES'!$C$10:$C$7501,"5")</f>
        <v>0</v>
      </c>
      <c r="T73" s="149">
        <f>COUNTIFS('DETAIL SALES'!$Q$10:$Q$7501,'FILL RATE MANDATORY STOCK'!E73,'DETAIL SALES'!$AB$10:$AB$7501,"Full",'DETAIL SALES'!$C$10:$C$7501,"6")</f>
        <v>0</v>
      </c>
      <c r="U73" s="149">
        <f>COUNTIFS('DETAIL SALES'!$Q$10:$Q$7501,'FILL RATE MANDATORY STOCK'!E73,'DETAIL SALES'!$AB$10:$AB$7501,"No",'DETAIL SALES'!$C$10:$C$7501,"6")</f>
        <v>0</v>
      </c>
      <c r="V73" s="316">
        <f>COUNTIFS('DETAIL SALES'!$Q$10:$Q$7501,'FILL RATE MANDATORY STOCK'!E73,'DETAIL SALES'!$AB$10:$AB$7501,"Full",'DETAIL SALES'!$C$10:$C$7501,"7")</f>
        <v>0</v>
      </c>
      <c r="W73" s="316">
        <f>COUNTIFS('DETAIL SALES'!$Q$10:$Q$7501,'FILL RATE MANDATORY STOCK'!E73,'DETAIL SALES'!$AB$10:$AB$7501,"No",'DETAIL SALES'!$C$10:$C$7501,"7")</f>
        <v>0</v>
      </c>
      <c r="X73" s="149">
        <f>COUNTIFS('DETAIL SALES'!$Q$10:$Q$7501,'FILL RATE MANDATORY STOCK'!E73,'DETAIL SALES'!$AB$10:$AB$7501,"Full",'DETAIL SALES'!$C$10:$C$7501,"8")</f>
        <v>0</v>
      </c>
      <c r="Y73" s="149">
        <f>COUNTIFS('DETAIL SALES'!$Q$10:$Q$7501,'FILL RATE MANDATORY STOCK'!E73,'DETAIL SALES'!$AB$10:$AB$7501,"No",'DETAIL SALES'!$C$10:$C$7501,"8")</f>
        <v>0</v>
      </c>
      <c r="Z73" s="149">
        <f>COUNTIFS('DETAIL SALES'!$Q$10:$Q$7501,'FILL RATE MANDATORY STOCK'!E73,'DETAIL SALES'!$AB$10:$AB$7501,"Full",'DETAIL SALES'!$C$10:$C$7501,"9")</f>
        <v>0</v>
      </c>
      <c r="AA73" s="149">
        <f>COUNTIFS('DETAIL SALES'!$Q$10:$Q$7501,'FILL RATE MANDATORY STOCK'!E73,'DETAIL SALES'!$AB$10:$AB$7501,"No",'DETAIL SALES'!$C$10:$C$7501,"9")</f>
        <v>0</v>
      </c>
      <c r="AB73" s="149">
        <f>COUNTIFS('DETAIL SALES'!$Q$10:$Q$7501,'FILL RATE MANDATORY STOCK'!E73,'DETAIL SALES'!$AB$10:$AB$7501,"Full",'DETAIL SALES'!$C$10:$C$7501,"10")</f>
        <v>0</v>
      </c>
      <c r="AC73" s="149">
        <f>COUNTIFS('DETAIL SALES'!$Q$10:$Q$7501,'FILL RATE MANDATORY STOCK'!E73,'DETAIL SALES'!$AB$10:$AB$7501,"No",'DETAIL SALES'!$C$10:$C$7501,"10")</f>
        <v>0</v>
      </c>
      <c r="AD73" s="149">
        <f>COUNTIFS('DETAIL SALES'!$Q$10:$Q$7501,'FILL RATE MANDATORY STOCK'!E73,'DETAIL SALES'!$AB$10:$AB$7501,"Full",'DETAIL SALES'!$C$10:$C$7501,"11")</f>
        <v>0</v>
      </c>
      <c r="AE73" s="149">
        <f>COUNTIFS('DETAIL SALES'!$Q$10:$Q$7501,'FILL RATE MANDATORY STOCK'!E73,'DETAIL SALES'!$AB$10:$AB$7501,"No",'DETAIL SALES'!$C$10:$C$7501,"11")</f>
        <v>0</v>
      </c>
      <c r="AF73" s="149">
        <f>COUNTIFS('DETAIL SALES'!$Q$10:$Q$7501,'FILL RATE MANDATORY STOCK'!E73,'DETAIL SALES'!$AB$10:$AB$7501,"Full",'DETAIL SALES'!$C$10:$C$7501,"12")</f>
        <v>0</v>
      </c>
      <c r="AG73" s="149">
        <f>COUNTIFS('DETAIL SALES'!$Q$10:$Q$7501,'FILL RATE MANDATORY STOCK'!E73,'DETAIL SALES'!$AB$10:$AB$7501,"No",'DETAIL SALES'!$C$10:$C$7501,"12")</f>
        <v>0</v>
      </c>
      <c r="AH73" s="149">
        <f>COUNTIFS('DETAIL SALES'!$Q$10:$Q$7501,'FILL RATE MANDATORY STOCK'!E73,'DETAIL SALES'!$AB$10:$AB$7501,"Full",'DETAIL SALES'!$C$10:$C$7501,"13")</f>
        <v>0</v>
      </c>
      <c r="AI73" s="149">
        <f>COUNTIFS('DETAIL SALES'!$Q$10:$Q$7501,'FILL RATE MANDATORY STOCK'!E73,'DETAIL SALES'!$AB$10:$AB$7501,"No",'DETAIL SALES'!$C$10:$C$7501,"13")</f>
        <v>0</v>
      </c>
      <c r="AJ73" s="316">
        <f>COUNTIFS('DETAIL SALES'!$Q$10:$Q$7501,'FILL RATE MANDATORY STOCK'!E73,'DETAIL SALES'!$AB$10:$AB$7501,"Full",'DETAIL SALES'!$C$10:$C$7501,"14")</f>
        <v>0</v>
      </c>
      <c r="AK73" s="316">
        <f>COUNTIFS('DETAIL SALES'!$Q$10:$Q$7501,'FILL RATE MANDATORY STOCK'!E73,'DETAIL SALES'!$AB$10:$AB$7501,"No",'DETAIL SALES'!$C$10:$C$7501,"14")</f>
        <v>0</v>
      </c>
      <c r="AL73" s="149">
        <f>COUNTIFS('DETAIL SALES'!$Q$10:$Q$7501,'FILL RATE MANDATORY STOCK'!E73,'DETAIL SALES'!$AB$10:$AB$7501,"Full",'DETAIL SALES'!$C$10:$C$7501,"15")</f>
        <v>0</v>
      </c>
      <c r="AM73" s="149">
        <f>COUNTIFS('DETAIL SALES'!$Q$10:$Q$7501,'FILL RATE MANDATORY STOCK'!E73,'DETAIL SALES'!$AB$10:$AB$7501,"No",'DETAIL SALES'!$C$10:$C$7501,"15")</f>
        <v>0</v>
      </c>
      <c r="AN73" s="149">
        <f>COUNTIFS('DETAIL SALES'!$Q$10:$Q$7501,'FILL RATE MANDATORY STOCK'!E73,'DETAIL SALES'!$AB$10:$AB$7501,"Full",'DETAIL SALES'!$C$10:$C$7501,"16")</f>
        <v>0</v>
      </c>
      <c r="AO73" s="149">
        <f>COUNTIFS('DETAIL SALES'!$Q$10:$Q$7501,'FILL RATE MANDATORY STOCK'!E73,'DETAIL SALES'!$AB$10:$AB$7501,"No",'DETAIL SALES'!$C$10:$C$7501,"16")</f>
        <v>0</v>
      </c>
      <c r="AP73" s="149">
        <f>COUNTIFS('DETAIL SALES'!$Q$10:$Q$7501,'FILL RATE MANDATORY STOCK'!E73,'DETAIL SALES'!$AB$10:$AB$7501,"Full",'DETAIL SALES'!$C$10:$C$7501,"17")</f>
        <v>0</v>
      </c>
      <c r="AQ73" s="149">
        <f>COUNTIFS('DETAIL SALES'!$Q$10:$Q$7501,'FILL RATE MANDATORY STOCK'!E73,'DETAIL SALES'!$AB$10:$AB$7501,"No",'DETAIL SALES'!$C$10:$C$7501,"17")</f>
        <v>0</v>
      </c>
      <c r="AR73" s="149">
        <f>COUNTIFS('DETAIL SALES'!$Q$10:$Q$7501,'FILL RATE MANDATORY STOCK'!E73,'DETAIL SALES'!$AB$10:$AB$7501,"Full",'DETAIL SALES'!$C$10:$C$7501,"18")</f>
        <v>0</v>
      </c>
      <c r="AS73" s="149">
        <f>COUNTIFS('DETAIL SALES'!$Q$10:$Q$7501,'FILL RATE MANDATORY STOCK'!E73,'DETAIL SALES'!$AB$10:$AB$7501,"No",'DETAIL SALES'!$C$10:$C$7501,"18")</f>
        <v>0</v>
      </c>
      <c r="AT73" s="149">
        <f>COUNTIFS('DETAIL SALES'!$Q$10:$Q$7501,'FILL RATE MANDATORY STOCK'!E73,'DETAIL SALES'!$AB$10:$AB$7501,"Full",'DETAIL SALES'!$C$10:$C$7501,"19")</f>
        <v>0</v>
      </c>
      <c r="AU73" s="149">
        <f>COUNTIFS('DETAIL SALES'!$Q$10:$Q$7501,'FILL RATE MANDATORY STOCK'!E73,'DETAIL SALES'!$AB$10:$AB$7501,"No",'DETAIL SALES'!$C$10:$C$7501,"19")</f>
        <v>0</v>
      </c>
      <c r="AV73" s="149">
        <f>COUNTIFS('DETAIL SALES'!$Q$10:$Q$7501,'FILL RATE MANDATORY STOCK'!E73,'DETAIL SALES'!$AB$10:$AB$7501,"Full",'DETAIL SALES'!$C$10:$C$7501,"20")</f>
        <v>0</v>
      </c>
      <c r="AW73" s="149">
        <f>COUNTIFS('DETAIL SALES'!$Q$10:$Q$7501,'FILL RATE MANDATORY STOCK'!E73,'DETAIL SALES'!$AB$10:$AB$7501,"No",'DETAIL SALES'!$C$10:$C$7501,"20")</f>
        <v>0</v>
      </c>
      <c r="AX73" s="316">
        <f>COUNTIFS('DETAIL SALES'!$Q$10:$Q$7501,'FILL RATE MANDATORY STOCK'!E73,'DETAIL SALES'!$AB$10:$AB$7501,"Full",'DETAIL SALES'!$C$10:$C$7501,"21")</f>
        <v>0</v>
      </c>
      <c r="AY73" s="316">
        <f>COUNTIFS('DETAIL SALES'!$Q$10:$Q$7501,'FILL RATE MANDATORY STOCK'!E73,'DETAIL SALES'!$AB$10:$AB$7501,"No",'DETAIL SALES'!$C$10:$C$7501,"21")</f>
        <v>0</v>
      </c>
      <c r="AZ73" s="149">
        <f>COUNTIFS('DETAIL SALES'!$Q$10:$Q$7501,'FILL RATE MANDATORY STOCK'!E73,'DETAIL SALES'!$AB$10:$AB$7501,"Full",'DETAIL SALES'!$C$10:$C$7501,"22")</f>
        <v>0</v>
      </c>
      <c r="BA73" s="149">
        <f>COUNTIFS('DETAIL SALES'!$Q$10:$Q$7501,'FILL RATE MANDATORY STOCK'!E73,'DETAIL SALES'!$AB$10:$AB$7501,"No",'DETAIL SALES'!$C$10:$C$7501,"22")</f>
        <v>0</v>
      </c>
      <c r="BB73" s="149">
        <f>COUNTIFS('DETAIL SALES'!$Q$10:$Q$7501,'FILL RATE MANDATORY STOCK'!E73,'DETAIL SALES'!$AB$10:$AB$7501,"Full",'DETAIL SALES'!$C$10:$C$7501,"23")</f>
        <v>0</v>
      </c>
      <c r="BC73" s="149">
        <f>COUNTIFS('DETAIL SALES'!$Q$10:$Q$7501,'FILL RATE MANDATORY STOCK'!E73,'DETAIL SALES'!$AB$10:$AB$7501,"No",'DETAIL SALES'!$C$10:$C$7501,"23")</f>
        <v>0</v>
      </c>
      <c r="BD73" s="149">
        <f>COUNTIFS('DETAIL SALES'!$Q$10:$Q$7501,'FILL RATE MANDATORY STOCK'!E73,'DETAIL SALES'!$AB$10:$AB$7501,"Full",'DETAIL SALES'!$C$10:$C$7501,"24")</f>
        <v>0</v>
      </c>
      <c r="BE73" s="149">
        <f>COUNTIFS('DETAIL SALES'!$Q$10:$Q$7501,'FILL RATE MANDATORY STOCK'!E73,'DETAIL SALES'!$AB$10:$AB$7501,"No",'DETAIL SALES'!$C$10:$C$7501,"24")</f>
        <v>0</v>
      </c>
      <c r="BF73" s="149">
        <f>COUNTIFS('DETAIL SALES'!$Q$10:$Q$7501,'FILL RATE MANDATORY STOCK'!E73,'DETAIL SALES'!$AB$10:$AB$7501,"Full",'DETAIL SALES'!$C$10:$C$7501,"25")</f>
        <v>0</v>
      </c>
      <c r="BG73" s="149">
        <f>COUNTIFS('DETAIL SALES'!$Q$10:$Q$7501,'FILL RATE MANDATORY STOCK'!E73,'DETAIL SALES'!$AB$10:$AB$7501,"No",'DETAIL SALES'!$C$10:$C$7501,"25")</f>
        <v>0</v>
      </c>
      <c r="BH73" s="149">
        <f>COUNTIFS('DETAIL SALES'!$Q$10:$Q$7501,'FILL RATE MANDATORY STOCK'!E73,'DETAIL SALES'!$AB$10:$AB$7501,"Full",'DETAIL SALES'!$C$10:$C$7501,"26")</f>
        <v>0</v>
      </c>
      <c r="BI73" s="149">
        <f>COUNTIFS('DETAIL SALES'!$Q$10:$Q$7501,'FILL RATE MANDATORY STOCK'!E73,'DETAIL SALES'!$AB$10:$AB$7501,"No",'DETAIL SALES'!$C$10:$C$7501,"26")</f>
        <v>0</v>
      </c>
      <c r="BJ73" s="149">
        <f>COUNTIFS('DETAIL SALES'!$Q$10:$Q$7501,'FILL RATE MANDATORY STOCK'!E73,'DETAIL SALES'!$AB$10:$AB$7501,"Full",'DETAIL SALES'!$C$10:$C$7501,"27")</f>
        <v>0</v>
      </c>
      <c r="BK73" s="149">
        <f>COUNTIFS('DETAIL SALES'!$Q$10:$Q$7501,'FILL RATE MANDATORY STOCK'!E73,'DETAIL SALES'!$AB$10:$AB$7501,"No",'DETAIL SALES'!$C$10:$C$7501,"27")</f>
        <v>0</v>
      </c>
      <c r="BL73" s="316">
        <f>COUNTIFS('DETAIL SALES'!$Q$10:$Q$7501,'FILL RATE MANDATORY STOCK'!E73,'DETAIL SALES'!$AB$10:$AB$7501,"Full",'DETAIL SALES'!$C$10:$C$7501,"28")</f>
        <v>0</v>
      </c>
      <c r="BM73" s="316">
        <f>COUNTIFS('DETAIL SALES'!$Q$10:$Q$7501,'FILL RATE MANDATORY STOCK'!E73,'DETAIL SALES'!$AB$10:$AB$7501,"No",'DETAIL SALES'!$C$10:$C$7501,"28")</f>
        <v>0</v>
      </c>
      <c r="BN73" s="149">
        <f>COUNTIFS('DETAIL SALES'!$Q$10:$Q$7501,'FILL RATE MANDATORY STOCK'!E73,'DETAIL SALES'!$AB$10:$AB$7501,"Full",'DETAIL SALES'!$C$10:$C$7501,"29")</f>
        <v>0</v>
      </c>
      <c r="BO73" s="149">
        <f>COUNTIFS('DETAIL SALES'!$Q$10:$Q$7501,'FILL RATE MANDATORY STOCK'!E73,'DETAIL SALES'!$AB$10:$AB$7501,"No",'DETAIL SALES'!$C$10:$C$7501,"29")</f>
        <v>0</v>
      </c>
      <c r="BP73" s="149">
        <f>COUNTIFS('DETAIL SALES'!$Q$10:$Q$7501,'FILL RATE MANDATORY STOCK'!E73,'DETAIL SALES'!$AB$10:$AB$7501,"Full",'DETAIL SALES'!$C$10:$C$7501,"30")</f>
        <v>0</v>
      </c>
      <c r="BQ73" s="149">
        <f>COUNTIFS('DETAIL SALES'!$Q$10:$Q$7501,'FILL RATE MANDATORY STOCK'!E73,'DETAIL SALES'!$AB$10:$AB$7501,"No",'DETAIL SALES'!$C$10:$C$7501,"30")</f>
        <v>0</v>
      </c>
      <c r="BR73" s="149">
        <f>COUNTIFS('DETAIL SALES'!$Q$10:$Q$7501,'FILL RATE MANDATORY STOCK'!\,'DETAIL SALES'!$AB$10:$AB$7501,"Full",'DETAIL SALES'!$C$10:$C$7501,"31")</f>
        <v>0</v>
      </c>
      <c r="BS73" s="153">
        <f>COUNTIFS('DETAIL SALES'!$Q$10:$Q$7501,'FILL RATE MANDATORY STOCK'!E73,'DETAIL SALES'!$AB$10:$AB$7501,"No",'DETAIL SALES'!$C$10:$C$7501,"31")</f>
        <v>0</v>
      </c>
      <c r="BT73" s="271">
        <f t="shared" si="4"/>
        <v>0</v>
      </c>
      <c r="BU73" s="150">
        <f t="shared" si="5"/>
        <v>0</v>
      </c>
      <c r="BV73" s="150">
        <f t="shared" si="6"/>
        <v>0</v>
      </c>
      <c r="BW73" s="272" t="e">
        <f t="shared" si="7"/>
        <v>#DIV/0!</v>
      </c>
    </row>
    <row r="74" spans="1:75">
      <c r="A74" s="784"/>
      <c r="B74" s="100">
        <f t="shared" si="10"/>
        <v>61</v>
      </c>
      <c r="C74" s="100" t="s">
        <v>349</v>
      </c>
      <c r="D74" s="103" t="s">
        <v>890</v>
      </c>
      <c r="E74" s="149"/>
      <c r="F74" s="169"/>
      <c r="G74" s="224">
        <v>60000</v>
      </c>
      <c r="H74" s="153">
        <v>4</v>
      </c>
      <c r="I74" s="153">
        <v>0</v>
      </c>
      <c r="J74" s="315">
        <f>COUNTIFS('DETAIL SALES'!$Q$10:$Q$7501,'FILL RATE MANDATORY STOCK'!E74,'DETAIL SALES'!$AB$10:$AB$7501,"Full",'DETAIL SALES'!$C$10:$C$7501,"1")</f>
        <v>0</v>
      </c>
      <c r="K74" s="316">
        <f>COUNTIFS('DETAIL SALES'!$Q$10:$Q$7501,'FILL RATE MANDATORY STOCK'!E74,'DETAIL SALES'!$AB$10:$AB$7501,"No",'DETAIL SALES'!$C$10:$C$7501,"1")</f>
        <v>0</v>
      </c>
      <c r="L74" s="149">
        <f>COUNTIFS('DETAIL SALES'!$Q$10:$Q$7501,'FILL RATE MANDATORY STOCK'!E74,'DETAIL SALES'!$AB$10:$AB$7501,"Full",'DETAIL SALES'!$C$10:$C$7501,"2")</f>
        <v>0</v>
      </c>
      <c r="M74" s="149">
        <f>COUNTIFS('DETAIL SALES'!$Q$10:$Q$7501,'FILL RATE MANDATORY STOCK'!E74,'DETAIL SALES'!$AB$10:$AB$7501,"No",'DETAIL SALES'!$C$10:$C$7501,"2")</f>
        <v>0</v>
      </c>
      <c r="N74" s="149">
        <f>COUNTIFS('DETAIL SALES'!$Q$10:$Q$7501,'FILL RATE MANDATORY STOCK'!E74,'DETAIL SALES'!$AB$10:$AB$7501,"Full",'DETAIL SALES'!$C$10:$C$7501,"3")</f>
        <v>0</v>
      </c>
      <c r="O74" s="149">
        <f>COUNTIFS('DETAIL SALES'!$Q$10:$Q$7501,'FILL RATE MANDATORY STOCK'!E74,'DETAIL SALES'!$AB$10:$AB$7501,"No",'DETAIL SALES'!$C$10:$C$7501,"3")</f>
        <v>0</v>
      </c>
      <c r="P74" s="149">
        <f>COUNTIFS('DETAIL SALES'!$Q$10:$Q$7501,'FILL RATE MANDATORY STOCK'!E74,'DETAIL SALES'!$AB$10:$AB$7501,"Full",'DETAIL SALES'!$C$10:$C$7501,"4")</f>
        <v>0</v>
      </c>
      <c r="Q74" s="149">
        <f>COUNTIFS('DETAIL SALES'!$Q$10:$Q$7501,'FILL RATE MANDATORY STOCK'!E74,'DETAIL SALES'!$AB$10:$AB$7501,"No",'DETAIL SALES'!$C$10:$C$7501,"4")</f>
        <v>0</v>
      </c>
      <c r="R74" s="149">
        <f>COUNTIFS('DETAIL SALES'!$Q$10:$Q$7501,'FILL RATE MANDATORY STOCK'!E74,'DETAIL SALES'!$AB$10:$AB$7501,"Full",'DETAIL SALES'!$C$10:$C$7501,"5")</f>
        <v>0</v>
      </c>
      <c r="S74" s="149">
        <f>COUNTIFS('DETAIL SALES'!$Q$10:$Q$7501,'FILL RATE MANDATORY STOCK'!E74,'DETAIL SALES'!$AB$10:$AB$7501,"No",'DETAIL SALES'!$C$10:$C$7501,"5")</f>
        <v>0</v>
      </c>
      <c r="T74" s="149">
        <f>COUNTIFS('DETAIL SALES'!$Q$10:$Q$7501,'FILL RATE MANDATORY STOCK'!E74,'DETAIL SALES'!$AB$10:$AB$7501,"Full",'DETAIL SALES'!$C$10:$C$7501,"6")</f>
        <v>0</v>
      </c>
      <c r="U74" s="149">
        <f>COUNTIFS('DETAIL SALES'!$Q$10:$Q$7501,'FILL RATE MANDATORY STOCK'!E74,'DETAIL SALES'!$AB$10:$AB$7501,"No",'DETAIL SALES'!$C$10:$C$7501,"6")</f>
        <v>0</v>
      </c>
      <c r="V74" s="316">
        <f>COUNTIFS('DETAIL SALES'!$Q$10:$Q$7501,'FILL RATE MANDATORY STOCK'!E74,'DETAIL SALES'!$AB$10:$AB$7501,"Full",'DETAIL SALES'!$C$10:$C$7501,"7")</f>
        <v>0</v>
      </c>
      <c r="W74" s="316">
        <f>COUNTIFS('DETAIL SALES'!$Q$10:$Q$7501,'FILL RATE MANDATORY STOCK'!E74,'DETAIL SALES'!$AB$10:$AB$7501,"No",'DETAIL SALES'!$C$10:$C$7501,"7")</f>
        <v>0</v>
      </c>
      <c r="X74" s="149">
        <f>COUNTIFS('DETAIL SALES'!$Q$10:$Q$7501,'FILL RATE MANDATORY STOCK'!E74,'DETAIL SALES'!$AB$10:$AB$7501,"Full",'DETAIL SALES'!$C$10:$C$7501,"8")</f>
        <v>0</v>
      </c>
      <c r="Y74" s="149">
        <f>COUNTIFS('DETAIL SALES'!$Q$10:$Q$7501,'FILL RATE MANDATORY STOCK'!E74,'DETAIL SALES'!$AB$10:$AB$7501,"No",'DETAIL SALES'!$C$10:$C$7501,"8")</f>
        <v>0</v>
      </c>
      <c r="Z74" s="149">
        <f>COUNTIFS('DETAIL SALES'!$Q$10:$Q$7501,'FILL RATE MANDATORY STOCK'!E74,'DETAIL SALES'!$AB$10:$AB$7501,"Full",'DETAIL SALES'!$C$10:$C$7501,"9")</f>
        <v>0</v>
      </c>
      <c r="AA74" s="149">
        <f>COUNTIFS('DETAIL SALES'!$Q$10:$Q$7501,'FILL RATE MANDATORY STOCK'!E74,'DETAIL SALES'!$AB$10:$AB$7501,"No",'DETAIL SALES'!$C$10:$C$7501,"9")</f>
        <v>0</v>
      </c>
      <c r="AB74" s="149">
        <f>COUNTIFS('DETAIL SALES'!$Q$10:$Q$7501,'FILL RATE MANDATORY STOCK'!E74,'DETAIL SALES'!$AB$10:$AB$7501,"Full",'DETAIL SALES'!$C$10:$C$7501,"10")</f>
        <v>0</v>
      </c>
      <c r="AC74" s="149">
        <f>COUNTIFS('DETAIL SALES'!$Q$10:$Q$7501,'FILL RATE MANDATORY STOCK'!E74,'DETAIL SALES'!$AB$10:$AB$7501,"No",'DETAIL SALES'!$C$10:$C$7501,"10")</f>
        <v>0</v>
      </c>
      <c r="AD74" s="149">
        <f>COUNTIFS('DETAIL SALES'!$Q$10:$Q$7501,'FILL RATE MANDATORY STOCK'!E74,'DETAIL SALES'!$AB$10:$AB$7501,"Full",'DETAIL SALES'!$C$10:$C$7501,"11")</f>
        <v>0</v>
      </c>
      <c r="AE74" s="149">
        <f>COUNTIFS('DETAIL SALES'!$Q$10:$Q$7501,'FILL RATE MANDATORY STOCK'!E74,'DETAIL SALES'!$AB$10:$AB$7501,"No",'DETAIL SALES'!$C$10:$C$7501,"11")</f>
        <v>0</v>
      </c>
      <c r="AF74" s="149">
        <f>COUNTIFS('DETAIL SALES'!$Q$10:$Q$7501,'FILL RATE MANDATORY STOCK'!E74,'DETAIL SALES'!$AB$10:$AB$7501,"Full",'DETAIL SALES'!$C$10:$C$7501,"12")</f>
        <v>0</v>
      </c>
      <c r="AG74" s="149">
        <f>COUNTIFS('DETAIL SALES'!$Q$10:$Q$7501,'FILL RATE MANDATORY STOCK'!E74,'DETAIL SALES'!$AB$10:$AB$7501,"No",'DETAIL SALES'!$C$10:$C$7501,"12")</f>
        <v>0</v>
      </c>
      <c r="AH74" s="149">
        <f>COUNTIFS('DETAIL SALES'!$Q$10:$Q$7501,'FILL RATE MANDATORY STOCK'!E74,'DETAIL SALES'!$AB$10:$AB$7501,"Full",'DETAIL SALES'!$C$10:$C$7501,"13")</f>
        <v>0</v>
      </c>
      <c r="AI74" s="149">
        <f>COUNTIFS('DETAIL SALES'!$Q$10:$Q$7501,'FILL RATE MANDATORY STOCK'!E74,'DETAIL SALES'!$AB$10:$AB$7501,"No",'DETAIL SALES'!$C$10:$C$7501,"13")</f>
        <v>0</v>
      </c>
      <c r="AJ74" s="316">
        <f>COUNTIFS('DETAIL SALES'!$Q$10:$Q$7501,'FILL RATE MANDATORY STOCK'!E74,'DETAIL SALES'!$AB$10:$AB$7501,"Full",'DETAIL SALES'!$C$10:$C$7501,"14")</f>
        <v>0</v>
      </c>
      <c r="AK74" s="316">
        <f>COUNTIFS('DETAIL SALES'!$Q$10:$Q$7501,'FILL RATE MANDATORY STOCK'!E74,'DETAIL SALES'!$AB$10:$AB$7501,"No",'DETAIL SALES'!$C$10:$C$7501,"14")</f>
        <v>0</v>
      </c>
      <c r="AL74" s="149">
        <f>COUNTIFS('DETAIL SALES'!$Q$10:$Q$7501,'FILL RATE MANDATORY STOCK'!E74,'DETAIL SALES'!$AB$10:$AB$7501,"Full",'DETAIL SALES'!$C$10:$C$7501,"15")</f>
        <v>0</v>
      </c>
      <c r="AM74" s="149">
        <f>COUNTIFS('DETAIL SALES'!$Q$10:$Q$7501,'FILL RATE MANDATORY STOCK'!E74,'DETAIL SALES'!$AB$10:$AB$7501,"No",'DETAIL SALES'!$C$10:$C$7501,"15")</f>
        <v>0</v>
      </c>
      <c r="AN74" s="149">
        <f>COUNTIFS('DETAIL SALES'!$Q$10:$Q$7501,'FILL RATE MANDATORY STOCK'!E74,'DETAIL SALES'!$AB$10:$AB$7501,"Full",'DETAIL SALES'!$C$10:$C$7501,"16")</f>
        <v>0</v>
      </c>
      <c r="AO74" s="149">
        <f>COUNTIFS('DETAIL SALES'!$Q$10:$Q$7501,'FILL RATE MANDATORY STOCK'!E74,'DETAIL SALES'!$AB$10:$AB$7501,"No",'DETAIL SALES'!$C$10:$C$7501,"16")</f>
        <v>0</v>
      </c>
      <c r="AP74" s="149">
        <f>COUNTIFS('DETAIL SALES'!$Q$10:$Q$7501,'FILL RATE MANDATORY STOCK'!E74,'DETAIL SALES'!$AB$10:$AB$7501,"Full",'DETAIL SALES'!$C$10:$C$7501,"17")</f>
        <v>0</v>
      </c>
      <c r="AQ74" s="149">
        <f>COUNTIFS('DETAIL SALES'!$Q$10:$Q$7501,'FILL RATE MANDATORY STOCK'!E74,'DETAIL SALES'!$AB$10:$AB$7501,"No",'DETAIL SALES'!$C$10:$C$7501,"17")</f>
        <v>0</v>
      </c>
      <c r="AR74" s="149">
        <f>COUNTIFS('DETAIL SALES'!$Q$10:$Q$7501,'FILL RATE MANDATORY STOCK'!E74,'DETAIL SALES'!$AB$10:$AB$7501,"Full",'DETAIL SALES'!$C$10:$C$7501,"18")</f>
        <v>0</v>
      </c>
      <c r="AS74" s="149">
        <f>COUNTIFS('DETAIL SALES'!$Q$10:$Q$7501,'FILL RATE MANDATORY STOCK'!E74,'DETAIL SALES'!$AB$10:$AB$7501,"No",'DETAIL SALES'!$C$10:$C$7501,"18")</f>
        <v>0</v>
      </c>
      <c r="AT74" s="149">
        <f>COUNTIFS('DETAIL SALES'!$Q$10:$Q$7501,'FILL RATE MANDATORY STOCK'!E74,'DETAIL SALES'!$AB$10:$AB$7501,"Full",'DETAIL SALES'!$C$10:$C$7501,"19")</f>
        <v>0</v>
      </c>
      <c r="AU74" s="149">
        <f>COUNTIFS('DETAIL SALES'!$Q$10:$Q$7501,'FILL RATE MANDATORY STOCK'!E74,'DETAIL SALES'!$AB$10:$AB$7501,"No",'DETAIL SALES'!$C$10:$C$7501,"19")</f>
        <v>0</v>
      </c>
      <c r="AV74" s="149">
        <f>COUNTIFS('DETAIL SALES'!$Q$10:$Q$7501,'FILL RATE MANDATORY STOCK'!E74,'DETAIL SALES'!$AB$10:$AB$7501,"Full",'DETAIL SALES'!$C$10:$C$7501,"20")</f>
        <v>0</v>
      </c>
      <c r="AW74" s="149">
        <f>COUNTIFS('DETAIL SALES'!$Q$10:$Q$7501,'FILL RATE MANDATORY STOCK'!E74,'DETAIL SALES'!$AB$10:$AB$7501,"No",'DETAIL SALES'!$C$10:$C$7501,"20")</f>
        <v>0</v>
      </c>
      <c r="AX74" s="316">
        <f>COUNTIFS('DETAIL SALES'!$Q$10:$Q$7501,'FILL RATE MANDATORY STOCK'!E74,'DETAIL SALES'!$AB$10:$AB$7501,"Full",'DETAIL SALES'!$C$10:$C$7501,"21")</f>
        <v>0</v>
      </c>
      <c r="AY74" s="316">
        <f>COUNTIFS('DETAIL SALES'!$Q$10:$Q$7501,'FILL RATE MANDATORY STOCK'!E74,'DETAIL SALES'!$AB$10:$AB$7501,"No",'DETAIL SALES'!$C$10:$C$7501,"21")</f>
        <v>0</v>
      </c>
      <c r="AZ74" s="149">
        <f>COUNTIFS('DETAIL SALES'!$Q$10:$Q$7501,'FILL RATE MANDATORY STOCK'!E74,'DETAIL SALES'!$AB$10:$AB$7501,"Full",'DETAIL SALES'!$C$10:$C$7501,"22")</f>
        <v>0</v>
      </c>
      <c r="BA74" s="149">
        <f>COUNTIFS('DETAIL SALES'!$Q$10:$Q$7501,'FILL RATE MANDATORY STOCK'!E74,'DETAIL SALES'!$AB$10:$AB$7501,"No",'DETAIL SALES'!$C$10:$C$7501,"22")</f>
        <v>0</v>
      </c>
      <c r="BB74" s="149">
        <f>COUNTIFS('DETAIL SALES'!$Q$10:$Q$7501,'FILL RATE MANDATORY STOCK'!E74,'DETAIL SALES'!$AB$10:$AB$7501,"Full",'DETAIL SALES'!$C$10:$C$7501,"23")</f>
        <v>0</v>
      </c>
      <c r="BC74" s="149">
        <f>COUNTIFS('DETAIL SALES'!$Q$10:$Q$7501,'FILL RATE MANDATORY STOCK'!E74,'DETAIL SALES'!$AB$10:$AB$7501,"No",'DETAIL SALES'!$C$10:$C$7501,"23")</f>
        <v>0</v>
      </c>
      <c r="BD74" s="149">
        <f>COUNTIFS('DETAIL SALES'!$Q$10:$Q$7501,'FILL RATE MANDATORY STOCK'!E74,'DETAIL SALES'!$AB$10:$AB$7501,"Full",'DETAIL SALES'!$C$10:$C$7501,"24")</f>
        <v>0</v>
      </c>
      <c r="BE74" s="149">
        <f>COUNTIFS('DETAIL SALES'!$Q$10:$Q$7501,'FILL RATE MANDATORY STOCK'!E74,'DETAIL SALES'!$AB$10:$AB$7501,"No",'DETAIL SALES'!$C$10:$C$7501,"24")</f>
        <v>0</v>
      </c>
      <c r="BF74" s="149">
        <f>COUNTIFS('DETAIL SALES'!$Q$10:$Q$7501,'FILL RATE MANDATORY STOCK'!E74,'DETAIL SALES'!$AB$10:$AB$7501,"Full",'DETAIL SALES'!$C$10:$C$7501,"25")</f>
        <v>0</v>
      </c>
      <c r="BG74" s="149">
        <f>COUNTIFS('DETAIL SALES'!$Q$10:$Q$7501,'FILL RATE MANDATORY STOCK'!E74,'DETAIL SALES'!$AB$10:$AB$7501,"No",'DETAIL SALES'!$C$10:$C$7501,"25")</f>
        <v>0</v>
      </c>
      <c r="BH74" s="149">
        <f>COUNTIFS('DETAIL SALES'!$Q$10:$Q$7501,'FILL RATE MANDATORY STOCK'!E74,'DETAIL SALES'!$AB$10:$AB$7501,"Full",'DETAIL SALES'!$C$10:$C$7501,"26")</f>
        <v>0</v>
      </c>
      <c r="BI74" s="149">
        <f>COUNTIFS('DETAIL SALES'!$Q$10:$Q$7501,'FILL RATE MANDATORY STOCK'!E74,'DETAIL SALES'!$AB$10:$AB$7501,"No",'DETAIL SALES'!$C$10:$C$7501,"26")</f>
        <v>0</v>
      </c>
      <c r="BJ74" s="149">
        <f>COUNTIFS('DETAIL SALES'!$Q$10:$Q$7501,'FILL RATE MANDATORY STOCK'!E74,'DETAIL SALES'!$AB$10:$AB$7501,"Full",'DETAIL SALES'!$C$10:$C$7501,"27")</f>
        <v>0</v>
      </c>
      <c r="BK74" s="149">
        <f>COUNTIFS('DETAIL SALES'!$Q$10:$Q$7501,'FILL RATE MANDATORY STOCK'!E74,'DETAIL SALES'!$AB$10:$AB$7501,"No",'DETAIL SALES'!$C$10:$C$7501,"27")</f>
        <v>0</v>
      </c>
      <c r="BL74" s="316">
        <f>COUNTIFS('DETAIL SALES'!$Q$10:$Q$7501,'FILL RATE MANDATORY STOCK'!E74,'DETAIL SALES'!$AB$10:$AB$7501,"Full",'DETAIL SALES'!$C$10:$C$7501,"28")</f>
        <v>0</v>
      </c>
      <c r="BM74" s="316">
        <f>COUNTIFS('DETAIL SALES'!$Q$10:$Q$7501,'FILL RATE MANDATORY STOCK'!E74,'DETAIL SALES'!$AB$10:$AB$7501,"No",'DETAIL SALES'!$C$10:$C$7501,"28")</f>
        <v>0</v>
      </c>
      <c r="BN74" s="149">
        <f>COUNTIFS('DETAIL SALES'!$Q$10:$Q$7501,'FILL RATE MANDATORY STOCK'!E74,'DETAIL SALES'!$AB$10:$AB$7501,"Full",'DETAIL SALES'!$C$10:$C$7501,"29")</f>
        <v>0</v>
      </c>
      <c r="BO74" s="149">
        <f>COUNTIFS('DETAIL SALES'!$Q$10:$Q$7501,'FILL RATE MANDATORY STOCK'!E74,'DETAIL SALES'!$AB$10:$AB$7501,"No",'DETAIL SALES'!$C$10:$C$7501,"29")</f>
        <v>0</v>
      </c>
      <c r="BP74" s="149">
        <f>COUNTIFS('DETAIL SALES'!$Q$10:$Q$7501,'FILL RATE MANDATORY STOCK'!E74,'DETAIL SALES'!$AB$10:$AB$7501,"Full",'DETAIL SALES'!$C$10:$C$7501,"30")</f>
        <v>0</v>
      </c>
      <c r="BQ74" s="149">
        <f>COUNTIFS('DETAIL SALES'!$Q$10:$Q$7501,'FILL RATE MANDATORY STOCK'!E74,'DETAIL SALES'!$AB$10:$AB$7501,"No",'DETAIL SALES'!$C$10:$C$7501,"30")</f>
        <v>0</v>
      </c>
      <c r="BR74" s="149">
        <f>COUNTIFS('DETAIL SALES'!$Q$10:$Q$7501,'FILL RATE MANDATORY STOCK'!\,'DETAIL SALES'!$AB$10:$AB$7501,"Full",'DETAIL SALES'!$C$10:$C$7501,"31")</f>
        <v>0</v>
      </c>
      <c r="BS74" s="153">
        <f>COUNTIFS('DETAIL SALES'!$Q$10:$Q$7501,'FILL RATE MANDATORY STOCK'!E74,'DETAIL SALES'!$AB$10:$AB$7501,"No",'DETAIL SALES'!$C$10:$C$7501,"31")</f>
        <v>0</v>
      </c>
      <c r="BT74" s="271">
        <f t="shared" si="4"/>
        <v>0</v>
      </c>
      <c r="BU74" s="150">
        <f t="shared" si="5"/>
        <v>0</v>
      </c>
      <c r="BV74" s="150">
        <f t="shared" si="6"/>
        <v>0</v>
      </c>
      <c r="BW74" s="272" t="e">
        <f t="shared" si="7"/>
        <v>#DIV/0!</v>
      </c>
    </row>
    <row r="75" spans="1:75">
      <c r="A75" s="784"/>
      <c r="B75" s="100">
        <f t="shared" si="10"/>
        <v>62</v>
      </c>
      <c r="C75" s="100" t="s">
        <v>348</v>
      </c>
      <c r="D75" s="103" t="s">
        <v>890</v>
      </c>
      <c r="E75" s="149"/>
      <c r="F75" s="169"/>
      <c r="G75" s="224">
        <v>60000</v>
      </c>
      <c r="H75" s="153">
        <v>4</v>
      </c>
      <c r="I75" s="153">
        <v>0</v>
      </c>
      <c r="J75" s="315">
        <f>COUNTIFS('DETAIL SALES'!$Q$10:$Q$7501,'FILL RATE MANDATORY STOCK'!E75,'DETAIL SALES'!$AB$10:$AB$7501,"Full",'DETAIL SALES'!$C$10:$C$7501,"1")</f>
        <v>0</v>
      </c>
      <c r="K75" s="316">
        <f>COUNTIFS('DETAIL SALES'!$Q$10:$Q$7501,'FILL RATE MANDATORY STOCK'!E75,'DETAIL SALES'!$AB$10:$AB$7501,"No",'DETAIL SALES'!$C$10:$C$7501,"1")</f>
        <v>0</v>
      </c>
      <c r="L75" s="149">
        <f>COUNTIFS('DETAIL SALES'!$Q$10:$Q$7501,'FILL RATE MANDATORY STOCK'!E75,'DETAIL SALES'!$AB$10:$AB$7501,"Full",'DETAIL SALES'!$C$10:$C$7501,"2")</f>
        <v>0</v>
      </c>
      <c r="M75" s="149">
        <f>COUNTIFS('DETAIL SALES'!$Q$10:$Q$7501,'FILL RATE MANDATORY STOCK'!E75,'DETAIL SALES'!$AB$10:$AB$7501,"No",'DETAIL SALES'!$C$10:$C$7501,"2")</f>
        <v>0</v>
      </c>
      <c r="N75" s="149">
        <f>COUNTIFS('DETAIL SALES'!$Q$10:$Q$7501,'FILL RATE MANDATORY STOCK'!E75,'DETAIL SALES'!$AB$10:$AB$7501,"Full",'DETAIL SALES'!$C$10:$C$7501,"3")</f>
        <v>0</v>
      </c>
      <c r="O75" s="149">
        <f>COUNTIFS('DETAIL SALES'!$Q$10:$Q$7501,'FILL RATE MANDATORY STOCK'!E75,'DETAIL SALES'!$AB$10:$AB$7501,"No",'DETAIL SALES'!$C$10:$C$7501,"3")</f>
        <v>0</v>
      </c>
      <c r="P75" s="149">
        <f>COUNTIFS('DETAIL SALES'!$Q$10:$Q$7501,'FILL RATE MANDATORY STOCK'!E75,'DETAIL SALES'!$AB$10:$AB$7501,"Full",'DETAIL SALES'!$C$10:$C$7501,"4")</f>
        <v>0</v>
      </c>
      <c r="Q75" s="149">
        <f>COUNTIFS('DETAIL SALES'!$Q$10:$Q$7501,'FILL RATE MANDATORY STOCK'!E75,'DETAIL SALES'!$AB$10:$AB$7501,"No",'DETAIL SALES'!$C$10:$C$7501,"4")</f>
        <v>0</v>
      </c>
      <c r="R75" s="149">
        <f>COUNTIFS('DETAIL SALES'!$Q$10:$Q$7501,'FILL RATE MANDATORY STOCK'!E75,'DETAIL SALES'!$AB$10:$AB$7501,"Full",'DETAIL SALES'!$C$10:$C$7501,"5")</f>
        <v>0</v>
      </c>
      <c r="S75" s="149">
        <f>COUNTIFS('DETAIL SALES'!$Q$10:$Q$7501,'FILL RATE MANDATORY STOCK'!E75,'DETAIL SALES'!$AB$10:$AB$7501,"No",'DETAIL SALES'!$C$10:$C$7501,"5")</f>
        <v>0</v>
      </c>
      <c r="T75" s="149">
        <f>COUNTIFS('DETAIL SALES'!$Q$10:$Q$7501,'FILL RATE MANDATORY STOCK'!E75,'DETAIL SALES'!$AB$10:$AB$7501,"Full",'DETAIL SALES'!$C$10:$C$7501,"6")</f>
        <v>0</v>
      </c>
      <c r="U75" s="149">
        <f>COUNTIFS('DETAIL SALES'!$Q$10:$Q$7501,'FILL RATE MANDATORY STOCK'!E75,'DETAIL SALES'!$AB$10:$AB$7501,"No",'DETAIL SALES'!$C$10:$C$7501,"6")</f>
        <v>0</v>
      </c>
      <c r="V75" s="316">
        <f>COUNTIFS('DETAIL SALES'!$Q$10:$Q$7501,'FILL RATE MANDATORY STOCK'!E75,'DETAIL SALES'!$AB$10:$AB$7501,"Full",'DETAIL SALES'!$C$10:$C$7501,"7")</f>
        <v>0</v>
      </c>
      <c r="W75" s="316">
        <f>COUNTIFS('DETAIL SALES'!$Q$10:$Q$7501,'FILL RATE MANDATORY STOCK'!E75,'DETAIL SALES'!$AB$10:$AB$7501,"No",'DETAIL SALES'!$C$10:$C$7501,"7")</f>
        <v>0</v>
      </c>
      <c r="X75" s="149">
        <f>COUNTIFS('DETAIL SALES'!$Q$10:$Q$7501,'FILL RATE MANDATORY STOCK'!E75,'DETAIL SALES'!$AB$10:$AB$7501,"Full",'DETAIL SALES'!$C$10:$C$7501,"8")</f>
        <v>0</v>
      </c>
      <c r="Y75" s="149">
        <f>COUNTIFS('DETAIL SALES'!$Q$10:$Q$7501,'FILL RATE MANDATORY STOCK'!E75,'DETAIL SALES'!$AB$10:$AB$7501,"No",'DETAIL SALES'!$C$10:$C$7501,"8")</f>
        <v>0</v>
      </c>
      <c r="Z75" s="149">
        <f>COUNTIFS('DETAIL SALES'!$Q$10:$Q$7501,'FILL RATE MANDATORY STOCK'!E75,'DETAIL SALES'!$AB$10:$AB$7501,"Full",'DETAIL SALES'!$C$10:$C$7501,"9")</f>
        <v>0</v>
      </c>
      <c r="AA75" s="149">
        <f>COUNTIFS('DETAIL SALES'!$Q$10:$Q$7501,'FILL RATE MANDATORY STOCK'!E75,'DETAIL SALES'!$AB$10:$AB$7501,"No",'DETAIL SALES'!$C$10:$C$7501,"9")</f>
        <v>0</v>
      </c>
      <c r="AB75" s="149">
        <f>COUNTIFS('DETAIL SALES'!$Q$10:$Q$7501,'FILL RATE MANDATORY STOCK'!E75,'DETAIL SALES'!$AB$10:$AB$7501,"Full",'DETAIL SALES'!$C$10:$C$7501,"10")</f>
        <v>0</v>
      </c>
      <c r="AC75" s="149">
        <f>COUNTIFS('DETAIL SALES'!$Q$10:$Q$7501,'FILL RATE MANDATORY STOCK'!E75,'DETAIL SALES'!$AB$10:$AB$7501,"No",'DETAIL SALES'!$C$10:$C$7501,"10")</f>
        <v>0</v>
      </c>
      <c r="AD75" s="149">
        <f>COUNTIFS('DETAIL SALES'!$Q$10:$Q$7501,'FILL RATE MANDATORY STOCK'!E75,'DETAIL SALES'!$AB$10:$AB$7501,"Full",'DETAIL SALES'!$C$10:$C$7501,"11")</f>
        <v>0</v>
      </c>
      <c r="AE75" s="149">
        <f>COUNTIFS('DETAIL SALES'!$Q$10:$Q$7501,'FILL RATE MANDATORY STOCK'!E75,'DETAIL SALES'!$AB$10:$AB$7501,"No",'DETAIL SALES'!$C$10:$C$7501,"11")</f>
        <v>0</v>
      </c>
      <c r="AF75" s="149">
        <f>COUNTIFS('DETAIL SALES'!$Q$10:$Q$7501,'FILL RATE MANDATORY STOCK'!E75,'DETAIL SALES'!$AB$10:$AB$7501,"Full",'DETAIL SALES'!$C$10:$C$7501,"12")</f>
        <v>0</v>
      </c>
      <c r="AG75" s="149">
        <f>COUNTIFS('DETAIL SALES'!$Q$10:$Q$7501,'FILL RATE MANDATORY STOCK'!E75,'DETAIL SALES'!$AB$10:$AB$7501,"No",'DETAIL SALES'!$C$10:$C$7501,"12")</f>
        <v>0</v>
      </c>
      <c r="AH75" s="149">
        <f>COUNTIFS('DETAIL SALES'!$Q$10:$Q$7501,'FILL RATE MANDATORY STOCK'!E75,'DETAIL SALES'!$AB$10:$AB$7501,"Full",'DETAIL SALES'!$C$10:$C$7501,"13")</f>
        <v>0</v>
      </c>
      <c r="AI75" s="149">
        <f>COUNTIFS('DETAIL SALES'!$Q$10:$Q$7501,'FILL RATE MANDATORY STOCK'!E75,'DETAIL SALES'!$AB$10:$AB$7501,"No",'DETAIL SALES'!$C$10:$C$7501,"13")</f>
        <v>0</v>
      </c>
      <c r="AJ75" s="316">
        <f>COUNTIFS('DETAIL SALES'!$Q$10:$Q$7501,'FILL RATE MANDATORY STOCK'!E75,'DETAIL SALES'!$AB$10:$AB$7501,"Full",'DETAIL SALES'!$C$10:$C$7501,"14")</f>
        <v>0</v>
      </c>
      <c r="AK75" s="316">
        <f>COUNTIFS('DETAIL SALES'!$Q$10:$Q$7501,'FILL RATE MANDATORY STOCK'!E75,'DETAIL SALES'!$AB$10:$AB$7501,"No",'DETAIL SALES'!$C$10:$C$7501,"14")</f>
        <v>0</v>
      </c>
      <c r="AL75" s="149">
        <f>COUNTIFS('DETAIL SALES'!$Q$10:$Q$7501,'FILL RATE MANDATORY STOCK'!E75,'DETAIL SALES'!$AB$10:$AB$7501,"Full",'DETAIL SALES'!$C$10:$C$7501,"15")</f>
        <v>0</v>
      </c>
      <c r="AM75" s="149">
        <f>COUNTIFS('DETAIL SALES'!$Q$10:$Q$7501,'FILL RATE MANDATORY STOCK'!E75,'DETAIL SALES'!$AB$10:$AB$7501,"No",'DETAIL SALES'!$C$10:$C$7501,"15")</f>
        <v>0</v>
      </c>
      <c r="AN75" s="149">
        <f>COUNTIFS('DETAIL SALES'!$Q$10:$Q$7501,'FILL RATE MANDATORY STOCK'!E75,'DETAIL SALES'!$AB$10:$AB$7501,"Full",'DETAIL SALES'!$C$10:$C$7501,"16")</f>
        <v>0</v>
      </c>
      <c r="AO75" s="149">
        <f>COUNTIFS('DETAIL SALES'!$Q$10:$Q$7501,'FILL RATE MANDATORY STOCK'!E75,'DETAIL SALES'!$AB$10:$AB$7501,"No",'DETAIL SALES'!$C$10:$C$7501,"16")</f>
        <v>0</v>
      </c>
      <c r="AP75" s="149">
        <f>COUNTIFS('DETAIL SALES'!$Q$10:$Q$7501,'FILL RATE MANDATORY STOCK'!E75,'DETAIL SALES'!$AB$10:$AB$7501,"Full",'DETAIL SALES'!$C$10:$C$7501,"17")</f>
        <v>0</v>
      </c>
      <c r="AQ75" s="149">
        <f>COUNTIFS('DETAIL SALES'!$Q$10:$Q$7501,'FILL RATE MANDATORY STOCK'!E75,'DETAIL SALES'!$AB$10:$AB$7501,"No",'DETAIL SALES'!$C$10:$C$7501,"17")</f>
        <v>0</v>
      </c>
      <c r="AR75" s="149">
        <f>COUNTIFS('DETAIL SALES'!$Q$10:$Q$7501,'FILL RATE MANDATORY STOCK'!E75,'DETAIL SALES'!$AB$10:$AB$7501,"Full",'DETAIL SALES'!$C$10:$C$7501,"18")</f>
        <v>0</v>
      </c>
      <c r="AS75" s="149">
        <f>COUNTIFS('DETAIL SALES'!$Q$10:$Q$7501,'FILL RATE MANDATORY STOCK'!E75,'DETAIL SALES'!$AB$10:$AB$7501,"No",'DETAIL SALES'!$C$10:$C$7501,"18")</f>
        <v>0</v>
      </c>
      <c r="AT75" s="149">
        <f>COUNTIFS('DETAIL SALES'!$Q$10:$Q$7501,'FILL RATE MANDATORY STOCK'!E75,'DETAIL SALES'!$AB$10:$AB$7501,"Full",'DETAIL SALES'!$C$10:$C$7501,"19")</f>
        <v>0</v>
      </c>
      <c r="AU75" s="149">
        <f>COUNTIFS('DETAIL SALES'!$Q$10:$Q$7501,'FILL RATE MANDATORY STOCK'!E75,'DETAIL SALES'!$AB$10:$AB$7501,"No",'DETAIL SALES'!$C$10:$C$7501,"19")</f>
        <v>0</v>
      </c>
      <c r="AV75" s="149">
        <f>COUNTIFS('DETAIL SALES'!$Q$10:$Q$7501,'FILL RATE MANDATORY STOCK'!E75,'DETAIL SALES'!$AB$10:$AB$7501,"Full",'DETAIL SALES'!$C$10:$C$7501,"20")</f>
        <v>0</v>
      </c>
      <c r="AW75" s="149">
        <f>COUNTIFS('DETAIL SALES'!$Q$10:$Q$7501,'FILL RATE MANDATORY STOCK'!E75,'DETAIL SALES'!$AB$10:$AB$7501,"No",'DETAIL SALES'!$C$10:$C$7501,"20")</f>
        <v>0</v>
      </c>
      <c r="AX75" s="316">
        <f>COUNTIFS('DETAIL SALES'!$Q$10:$Q$7501,'FILL RATE MANDATORY STOCK'!E75,'DETAIL SALES'!$AB$10:$AB$7501,"Full",'DETAIL SALES'!$C$10:$C$7501,"21")</f>
        <v>0</v>
      </c>
      <c r="AY75" s="316">
        <f>COUNTIFS('DETAIL SALES'!$Q$10:$Q$7501,'FILL RATE MANDATORY STOCK'!E75,'DETAIL SALES'!$AB$10:$AB$7501,"No",'DETAIL SALES'!$C$10:$C$7501,"21")</f>
        <v>0</v>
      </c>
      <c r="AZ75" s="149">
        <f>COUNTIFS('DETAIL SALES'!$Q$10:$Q$7501,'FILL RATE MANDATORY STOCK'!E75,'DETAIL SALES'!$AB$10:$AB$7501,"Full",'DETAIL SALES'!$C$10:$C$7501,"22")</f>
        <v>0</v>
      </c>
      <c r="BA75" s="149">
        <f>COUNTIFS('DETAIL SALES'!$Q$10:$Q$7501,'FILL RATE MANDATORY STOCK'!E75,'DETAIL SALES'!$AB$10:$AB$7501,"No",'DETAIL SALES'!$C$10:$C$7501,"22")</f>
        <v>0</v>
      </c>
      <c r="BB75" s="149">
        <f>COUNTIFS('DETAIL SALES'!$Q$10:$Q$7501,'FILL RATE MANDATORY STOCK'!E75,'DETAIL SALES'!$AB$10:$AB$7501,"Full",'DETAIL SALES'!$C$10:$C$7501,"23")</f>
        <v>0</v>
      </c>
      <c r="BC75" s="149">
        <f>COUNTIFS('DETAIL SALES'!$Q$10:$Q$7501,'FILL RATE MANDATORY STOCK'!E75,'DETAIL SALES'!$AB$10:$AB$7501,"No",'DETAIL SALES'!$C$10:$C$7501,"23")</f>
        <v>0</v>
      </c>
      <c r="BD75" s="149">
        <f>COUNTIFS('DETAIL SALES'!$Q$10:$Q$7501,'FILL RATE MANDATORY STOCK'!E75,'DETAIL SALES'!$AB$10:$AB$7501,"Full",'DETAIL SALES'!$C$10:$C$7501,"24")</f>
        <v>0</v>
      </c>
      <c r="BE75" s="149">
        <f>COUNTIFS('DETAIL SALES'!$Q$10:$Q$7501,'FILL RATE MANDATORY STOCK'!E75,'DETAIL SALES'!$AB$10:$AB$7501,"No",'DETAIL SALES'!$C$10:$C$7501,"24")</f>
        <v>0</v>
      </c>
      <c r="BF75" s="149">
        <f>COUNTIFS('DETAIL SALES'!$Q$10:$Q$7501,'FILL RATE MANDATORY STOCK'!E75,'DETAIL SALES'!$AB$10:$AB$7501,"Full",'DETAIL SALES'!$C$10:$C$7501,"25")</f>
        <v>0</v>
      </c>
      <c r="BG75" s="149">
        <f>COUNTIFS('DETAIL SALES'!$Q$10:$Q$7501,'FILL RATE MANDATORY STOCK'!E75,'DETAIL SALES'!$AB$10:$AB$7501,"No",'DETAIL SALES'!$C$10:$C$7501,"25")</f>
        <v>0</v>
      </c>
      <c r="BH75" s="149">
        <f>COUNTIFS('DETAIL SALES'!$Q$10:$Q$7501,'FILL RATE MANDATORY STOCK'!E75,'DETAIL SALES'!$AB$10:$AB$7501,"Full",'DETAIL SALES'!$C$10:$C$7501,"26")</f>
        <v>0</v>
      </c>
      <c r="BI75" s="149">
        <f>COUNTIFS('DETAIL SALES'!$Q$10:$Q$7501,'FILL RATE MANDATORY STOCK'!E75,'DETAIL SALES'!$AB$10:$AB$7501,"No",'DETAIL SALES'!$C$10:$C$7501,"26")</f>
        <v>0</v>
      </c>
      <c r="BJ75" s="149">
        <f>COUNTIFS('DETAIL SALES'!$Q$10:$Q$7501,'FILL RATE MANDATORY STOCK'!E75,'DETAIL SALES'!$AB$10:$AB$7501,"Full",'DETAIL SALES'!$C$10:$C$7501,"27")</f>
        <v>0</v>
      </c>
      <c r="BK75" s="149">
        <f>COUNTIFS('DETAIL SALES'!$Q$10:$Q$7501,'FILL RATE MANDATORY STOCK'!E75,'DETAIL SALES'!$AB$10:$AB$7501,"No",'DETAIL SALES'!$C$10:$C$7501,"27")</f>
        <v>0</v>
      </c>
      <c r="BL75" s="316">
        <f>COUNTIFS('DETAIL SALES'!$Q$10:$Q$7501,'FILL RATE MANDATORY STOCK'!E75,'DETAIL SALES'!$AB$10:$AB$7501,"Full",'DETAIL SALES'!$C$10:$C$7501,"28")</f>
        <v>0</v>
      </c>
      <c r="BM75" s="316">
        <f>COUNTIFS('DETAIL SALES'!$Q$10:$Q$7501,'FILL RATE MANDATORY STOCK'!E75,'DETAIL SALES'!$AB$10:$AB$7501,"No",'DETAIL SALES'!$C$10:$C$7501,"28")</f>
        <v>0</v>
      </c>
      <c r="BN75" s="149">
        <f>COUNTIFS('DETAIL SALES'!$Q$10:$Q$7501,'FILL RATE MANDATORY STOCK'!E75,'DETAIL SALES'!$AB$10:$AB$7501,"Full",'DETAIL SALES'!$C$10:$C$7501,"29")</f>
        <v>0</v>
      </c>
      <c r="BO75" s="149">
        <f>COUNTIFS('DETAIL SALES'!$Q$10:$Q$7501,'FILL RATE MANDATORY STOCK'!E75,'DETAIL SALES'!$AB$10:$AB$7501,"No",'DETAIL SALES'!$C$10:$C$7501,"29")</f>
        <v>0</v>
      </c>
      <c r="BP75" s="149">
        <f>COUNTIFS('DETAIL SALES'!$Q$10:$Q$7501,'FILL RATE MANDATORY STOCK'!E75,'DETAIL SALES'!$AB$10:$AB$7501,"Full",'DETAIL SALES'!$C$10:$C$7501,"30")</f>
        <v>0</v>
      </c>
      <c r="BQ75" s="149">
        <f>COUNTIFS('DETAIL SALES'!$Q$10:$Q$7501,'FILL RATE MANDATORY STOCK'!E75,'DETAIL SALES'!$AB$10:$AB$7501,"No",'DETAIL SALES'!$C$10:$C$7501,"30")</f>
        <v>0</v>
      </c>
      <c r="BR75" s="149">
        <f>COUNTIFS('DETAIL SALES'!$Q$10:$Q$7501,'FILL RATE MANDATORY STOCK'!\,'DETAIL SALES'!$AB$10:$AB$7501,"Full",'DETAIL SALES'!$C$10:$C$7501,"31")</f>
        <v>0</v>
      </c>
      <c r="BS75" s="153">
        <f>COUNTIFS('DETAIL SALES'!$Q$10:$Q$7501,'FILL RATE MANDATORY STOCK'!E75,'DETAIL SALES'!$AB$10:$AB$7501,"No",'DETAIL SALES'!$C$10:$C$7501,"31")</f>
        <v>0</v>
      </c>
      <c r="BT75" s="271">
        <f t="shared" ref="BT75:BT138" si="11">J75+L75+N75+P75+R75+T75+V75+X75+Z75+AB75+AD75+AF75+AH75+AJ75+AL75+AN75+AP75+AR75+AT75+AV75+AX75+AZ75+BB75+BD75+BF75+BH75+BJ75+BL75+BN75+BP75+BR75</f>
        <v>0</v>
      </c>
      <c r="BU75" s="150">
        <f t="shared" ref="BU75:BU138" si="12">K75+M75+O75+Q75+S75+U75+W75+Y75+AA75+AC75+AE75+AG75+AI75+AK75+AM75+AO75+AQ75+AS75+AU75+AW75+AY75+BA75+BC75+BE75+BG75+BI75+BK75+BM75+BO75+BQ75+BS75</f>
        <v>0</v>
      </c>
      <c r="BV75" s="150">
        <f t="shared" ref="BV75:BV138" si="13">BT75+BU75</f>
        <v>0</v>
      </c>
      <c r="BW75" s="272" t="e">
        <f t="shared" ref="BW75:BW138" si="14">BT75/BV75</f>
        <v>#DIV/0!</v>
      </c>
    </row>
    <row r="76" spans="1:75">
      <c r="A76" s="784"/>
      <c r="B76" s="100">
        <f t="shared" si="10"/>
        <v>63</v>
      </c>
      <c r="C76" s="100" t="s">
        <v>351</v>
      </c>
      <c r="D76" s="103" t="s">
        <v>890</v>
      </c>
      <c r="E76" s="149"/>
      <c r="F76" s="169"/>
      <c r="G76" s="224">
        <v>60000</v>
      </c>
      <c r="H76" s="153">
        <v>2</v>
      </c>
      <c r="I76" s="153">
        <v>0</v>
      </c>
      <c r="J76" s="315">
        <f>COUNTIFS('DETAIL SALES'!$Q$10:$Q$7501,'FILL RATE MANDATORY STOCK'!E76,'DETAIL SALES'!$AB$10:$AB$7501,"Full",'DETAIL SALES'!$C$10:$C$7501,"1")</f>
        <v>0</v>
      </c>
      <c r="K76" s="316">
        <f>COUNTIFS('DETAIL SALES'!$Q$10:$Q$7501,'FILL RATE MANDATORY STOCK'!E76,'DETAIL SALES'!$AB$10:$AB$7501,"No",'DETAIL SALES'!$C$10:$C$7501,"1")</f>
        <v>0</v>
      </c>
      <c r="L76" s="149">
        <f>COUNTIFS('DETAIL SALES'!$Q$10:$Q$7501,'FILL RATE MANDATORY STOCK'!E76,'DETAIL SALES'!$AB$10:$AB$7501,"Full",'DETAIL SALES'!$C$10:$C$7501,"2")</f>
        <v>0</v>
      </c>
      <c r="M76" s="149">
        <f>COUNTIFS('DETAIL SALES'!$Q$10:$Q$7501,'FILL RATE MANDATORY STOCK'!E76,'DETAIL SALES'!$AB$10:$AB$7501,"No",'DETAIL SALES'!$C$10:$C$7501,"2")</f>
        <v>0</v>
      </c>
      <c r="N76" s="149">
        <f>COUNTIFS('DETAIL SALES'!$Q$10:$Q$7501,'FILL RATE MANDATORY STOCK'!E76,'DETAIL SALES'!$AB$10:$AB$7501,"Full",'DETAIL SALES'!$C$10:$C$7501,"3")</f>
        <v>0</v>
      </c>
      <c r="O76" s="149">
        <f>COUNTIFS('DETAIL SALES'!$Q$10:$Q$7501,'FILL RATE MANDATORY STOCK'!E76,'DETAIL SALES'!$AB$10:$AB$7501,"No",'DETAIL SALES'!$C$10:$C$7501,"3")</f>
        <v>0</v>
      </c>
      <c r="P76" s="149">
        <f>COUNTIFS('DETAIL SALES'!$Q$10:$Q$7501,'FILL RATE MANDATORY STOCK'!E76,'DETAIL SALES'!$AB$10:$AB$7501,"Full",'DETAIL SALES'!$C$10:$C$7501,"4")</f>
        <v>0</v>
      </c>
      <c r="Q76" s="149">
        <f>COUNTIFS('DETAIL SALES'!$Q$10:$Q$7501,'FILL RATE MANDATORY STOCK'!E76,'DETAIL SALES'!$AB$10:$AB$7501,"No",'DETAIL SALES'!$C$10:$C$7501,"4")</f>
        <v>0</v>
      </c>
      <c r="R76" s="149">
        <f>COUNTIFS('DETAIL SALES'!$Q$10:$Q$7501,'FILL RATE MANDATORY STOCK'!E76,'DETAIL SALES'!$AB$10:$AB$7501,"Full",'DETAIL SALES'!$C$10:$C$7501,"5")</f>
        <v>0</v>
      </c>
      <c r="S76" s="149">
        <f>COUNTIFS('DETAIL SALES'!$Q$10:$Q$7501,'FILL RATE MANDATORY STOCK'!E76,'DETAIL SALES'!$AB$10:$AB$7501,"No",'DETAIL SALES'!$C$10:$C$7501,"5")</f>
        <v>0</v>
      </c>
      <c r="T76" s="149">
        <f>COUNTIFS('DETAIL SALES'!$Q$10:$Q$7501,'FILL RATE MANDATORY STOCK'!E76,'DETAIL SALES'!$AB$10:$AB$7501,"Full",'DETAIL SALES'!$C$10:$C$7501,"6")</f>
        <v>0</v>
      </c>
      <c r="U76" s="149">
        <f>COUNTIFS('DETAIL SALES'!$Q$10:$Q$7501,'FILL RATE MANDATORY STOCK'!E76,'DETAIL SALES'!$AB$10:$AB$7501,"No",'DETAIL SALES'!$C$10:$C$7501,"6")</f>
        <v>0</v>
      </c>
      <c r="V76" s="316">
        <f>COUNTIFS('DETAIL SALES'!$Q$10:$Q$7501,'FILL RATE MANDATORY STOCK'!E76,'DETAIL SALES'!$AB$10:$AB$7501,"Full",'DETAIL SALES'!$C$10:$C$7501,"7")</f>
        <v>0</v>
      </c>
      <c r="W76" s="316">
        <f>COUNTIFS('DETAIL SALES'!$Q$10:$Q$7501,'FILL RATE MANDATORY STOCK'!E76,'DETAIL SALES'!$AB$10:$AB$7501,"No",'DETAIL SALES'!$C$10:$C$7501,"7")</f>
        <v>0</v>
      </c>
      <c r="X76" s="149">
        <f>COUNTIFS('DETAIL SALES'!$Q$10:$Q$7501,'FILL RATE MANDATORY STOCK'!E76,'DETAIL SALES'!$AB$10:$AB$7501,"Full",'DETAIL SALES'!$C$10:$C$7501,"8")</f>
        <v>0</v>
      </c>
      <c r="Y76" s="149">
        <f>COUNTIFS('DETAIL SALES'!$Q$10:$Q$7501,'FILL RATE MANDATORY STOCK'!E76,'DETAIL SALES'!$AB$10:$AB$7501,"No",'DETAIL SALES'!$C$10:$C$7501,"8")</f>
        <v>0</v>
      </c>
      <c r="Z76" s="149">
        <f>COUNTIFS('DETAIL SALES'!$Q$10:$Q$7501,'FILL RATE MANDATORY STOCK'!E76,'DETAIL SALES'!$AB$10:$AB$7501,"Full",'DETAIL SALES'!$C$10:$C$7501,"9")</f>
        <v>0</v>
      </c>
      <c r="AA76" s="149">
        <f>COUNTIFS('DETAIL SALES'!$Q$10:$Q$7501,'FILL RATE MANDATORY STOCK'!E76,'DETAIL SALES'!$AB$10:$AB$7501,"No",'DETAIL SALES'!$C$10:$C$7501,"9")</f>
        <v>0</v>
      </c>
      <c r="AB76" s="149">
        <f>COUNTIFS('DETAIL SALES'!$Q$10:$Q$7501,'FILL RATE MANDATORY STOCK'!E76,'DETAIL SALES'!$AB$10:$AB$7501,"Full",'DETAIL SALES'!$C$10:$C$7501,"10")</f>
        <v>0</v>
      </c>
      <c r="AC76" s="149">
        <f>COUNTIFS('DETAIL SALES'!$Q$10:$Q$7501,'FILL RATE MANDATORY STOCK'!E76,'DETAIL SALES'!$AB$10:$AB$7501,"No",'DETAIL SALES'!$C$10:$C$7501,"10")</f>
        <v>0</v>
      </c>
      <c r="AD76" s="149">
        <f>COUNTIFS('DETAIL SALES'!$Q$10:$Q$7501,'FILL RATE MANDATORY STOCK'!E76,'DETAIL SALES'!$AB$10:$AB$7501,"Full",'DETAIL SALES'!$C$10:$C$7501,"11")</f>
        <v>0</v>
      </c>
      <c r="AE76" s="149">
        <f>COUNTIFS('DETAIL SALES'!$Q$10:$Q$7501,'FILL RATE MANDATORY STOCK'!E76,'DETAIL SALES'!$AB$10:$AB$7501,"No",'DETAIL SALES'!$C$10:$C$7501,"11")</f>
        <v>0</v>
      </c>
      <c r="AF76" s="149">
        <f>COUNTIFS('DETAIL SALES'!$Q$10:$Q$7501,'FILL RATE MANDATORY STOCK'!E76,'DETAIL SALES'!$AB$10:$AB$7501,"Full",'DETAIL SALES'!$C$10:$C$7501,"12")</f>
        <v>0</v>
      </c>
      <c r="AG76" s="149">
        <f>COUNTIFS('DETAIL SALES'!$Q$10:$Q$7501,'FILL RATE MANDATORY STOCK'!E76,'DETAIL SALES'!$AB$10:$AB$7501,"No",'DETAIL SALES'!$C$10:$C$7501,"12")</f>
        <v>0</v>
      </c>
      <c r="AH76" s="149">
        <f>COUNTIFS('DETAIL SALES'!$Q$10:$Q$7501,'FILL RATE MANDATORY STOCK'!E76,'DETAIL SALES'!$AB$10:$AB$7501,"Full",'DETAIL SALES'!$C$10:$C$7501,"13")</f>
        <v>0</v>
      </c>
      <c r="AI76" s="149">
        <f>COUNTIFS('DETAIL SALES'!$Q$10:$Q$7501,'FILL RATE MANDATORY STOCK'!E76,'DETAIL SALES'!$AB$10:$AB$7501,"No",'DETAIL SALES'!$C$10:$C$7501,"13")</f>
        <v>0</v>
      </c>
      <c r="AJ76" s="316">
        <f>COUNTIFS('DETAIL SALES'!$Q$10:$Q$7501,'FILL RATE MANDATORY STOCK'!E76,'DETAIL SALES'!$AB$10:$AB$7501,"Full",'DETAIL SALES'!$C$10:$C$7501,"14")</f>
        <v>0</v>
      </c>
      <c r="AK76" s="316">
        <f>COUNTIFS('DETAIL SALES'!$Q$10:$Q$7501,'FILL RATE MANDATORY STOCK'!E76,'DETAIL SALES'!$AB$10:$AB$7501,"No",'DETAIL SALES'!$C$10:$C$7501,"14")</f>
        <v>0</v>
      </c>
      <c r="AL76" s="149">
        <f>COUNTIFS('DETAIL SALES'!$Q$10:$Q$7501,'FILL RATE MANDATORY STOCK'!E76,'DETAIL SALES'!$AB$10:$AB$7501,"Full",'DETAIL SALES'!$C$10:$C$7501,"15")</f>
        <v>0</v>
      </c>
      <c r="AM76" s="149">
        <f>COUNTIFS('DETAIL SALES'!$Q$10:$Q$7501,'FILL RATE MANDATORY STOCK'!E76,'DETAIL SALES'!$AB$10:$AB$7501,"No",'DETAIL SALES'!$C$10:$C$7501,"15")</f>
        <v>0</v>
      </c>
      <c r="AN76" s="149">
        <f>COUNTIFS('DETAIL SALES'!$Q$10:$Q$7501,'FILL RATE MANDATORY STOCK'!E76,'DETAIL SALES'!$AB$10:$AB$7501,"Full",'DETAIL SALES'!$C$10:$C$7501,"16")</f>
        <v>0</v>
      </c>
      <c r="AO76" s="149">
        <f>COUNTIFS('DETAIL SALES'!$Q$10:$Q$7501,'FILL RATE MANDATORY STOCK'!E76,'DETAIL SALES'!$AB$10:$AB$7501,"No",'DETAIL SALES'!$C$10:$C$7501,"16")</f>
        <v>0</v>
      </c>
      <c r="AP76" s="149">
        <f>COUNTIFS('DETAIL SALES'!$Q$10:$Q$7501,'FILL RATE MANDATORY STOCK'!E76,'DETAIL SALES'!$AB$10:$AB$7501,"Full",'DETAIL SALES'!$C$10:$C$7501,"17")</f>
        <v>0</v>
      </c>
      <c r="AQ76" s="149">
        <f>COUNTIFS('DETAIL SALES'!$Q$10:$Q$7501,'FILL RATE MANDATORY STOCK'!E76,'DETAIL SALES'!$AB$10:$AB$7501,"No",'DETAIL SALES'!$C$10:$C$7501,"17")</f>
        <v>0</v>
      </c>
      <c r="AR76" s="149">
        <f>COUNTIFS('DETAIL SALES'!$Q$10:$Q$7501,'FILL RATE MANDATORY STOCK'!E76,'DETAIL SALES'!$AB$10:$AB$7501,"Full",'DETAIL SALES'!$C$10:$C$7501,"18")</f>
        <v>0</v>
      </c>
      <c r="AS76" s="149">
        <f>COUNTIFS('DETAIL SALES'!$Q$10:$Q$7501,'FILL RATE MANDATORY STOCK'!E76,'DETAIL SALES'!$AB$10:$AB$7501,"No",'DETAIL SALES'!$C$10:$C$7501,"18")</f>
        <v>0</v>
      </c>
      <c r="AT76" s="149">
        <f>COUNTIFS('DETAIL SALES'!$Q$10:$Q$7501,'FILL RATE MANDATORY STOCK'!E76,'DETAIL SALES'!$AB$10:$AB$7501,"Full",'DETAIL SALES'!$C$10:$C$7501,"19")</f>
        <v>0</v>
      </c>
      <c r="AU76" s="149">
        <f>COUNTIFS('DETAIL SALES'!$Q$10:$Q$7501,'FILL RATE MANDATORY STOCK'!E76,'DETAIL SALES'!$AB$10:$AB$7501,"No",'DETAIL SALES'!$C$10:$C$7501,"19")</f>
        <v>0</v>
      </c>
      <c r="AV76" s="149">
        <f>COUNTIFS('DETAIL SALES'!$Q$10:$Q$7501,'FILL RATE MANDATORY STOCK'!E76,'DETAIL SALES'!$AB$10:$AB$7501,"Full",'DETAIL SALES'!$C$10:$C$7501,"20")</f>
        <v>0</v>
      </c>
      <c r="AW76" s="149">
        <f>COUNTIFS('DETAIL SALES'!$Q$10:$Q$7501,'FILL RATE MANDATORY STOCK'!E76,'DETAIL SALES'!$AB$10:$AB$7501,"No",'DETAIL SALES'!$C$10:$C$7501,"20")</f>
        <v>0</v>
      </c>
      <c r="AX76" s="316">
        <f>COUNTIFS('DETAIL SALES'!$Q$10:$Q$7501,'FILL RATE MANDATORY STOCK'!E76,'DETAIL SALES'!$AB$10:$AB$7501,"Full",'DETAIL SALES'!$C$10:$C$7501,"21")</f>
        <v>0</v>
      </c>
      <c r="AY76" s="316">
        <f>COUNTIFS('DETAIL SALES'!$Q$10:$Q$7501,'FILL RATE MANDATORY STOCK'!E76,'DETAIL SALES'!$AB$10:$AB$7501,"No",'DETAIL SALES'!$C$10:$C$7501,"21")</f>
        <v>0</v>
      </c>
      <c r="AZ76" s="149">
        <f>COUNTIFS('DETAIL SALES'!$Q$10:$Q$7501,'FILL RATE MANDATORY STOCK'!E76,'DETAIL SALES'!$AB$10:$AB$7501,"Full",'DETAIL SALES'!$C$10:$C$7501,"22")</f>
        <v>0</v>
      </c>
      <c r="BA76" s="149">
        <f>COUNTIFS('DETAIL SALES'!$Q$10:$Q$7501,'FILL RATE MANDATORY STOCK'!E76,'DETAIL SALES'!$AB$10:$AB$7501,"No",'DETAIL SALES'!$C$10:$C$7501,"22")</f>
        <v>0</v>
      </c>
      <c r="BB76" s="149">
        <f>COUNTIFS('DETAIL SALES'!$Q$10:$Q$7501,'FILL RATE MANDATORY STOCK'!E76,'DETAIL SALES'!$AB$10:$AB$7501,"Full",'DETAIL SALES'!$C$10:$C$7501,"23")</f>
        <v>0</v>
      </c>
      <c r="BC76" s="149">
        <f>COUNTIFS('DETAIL SALES'!$Q$10:$Q$7501,'FILL RATE MANDATORY STOCK'!E76,'DETAIL SALES'!$AB$10:$AB$7501,"No",'DETAIL SALES'!$C$10:$C$7501,"23")</f>
        <v>0</v>
      </c>
      <c r="BD76" s="149">
        <f>COUNTIFS('DETAIL SALES'!$Q$10:$Q$7501,'FILL RATE MANDATORY STOCK'!E76,'DETAIL SALES'!$AB$10:$AB$7501,"Full",'DETAIL SALES'!$C$10:$C$7501,"24")</f>
        <v>0</v>
      </c>
      <c r="BE76" s="149">
        <f>COUNTIFS('DETAIL SALES'!$Q$10:$Q$7501,'FILL RATE MANDATORY STOCK'!E76,'DETAIL SALES'!$AB$10:$AB$7501,"No",'DETAIL SALES'!$C$10:$C$7501,"24")</f>
        <v>0</v>
      </c>
      <c r="BF76" s="149">
        <f>COUNTIFS('DETAIL SALES'!$Q$10:$Q$7501,'FILL RATE MANDATORY STOCK'!E76,'DETAIL SALES'!$AB$10:$AB$7501,"Full",'DETAIL SALES'!$C$10:$C$7501,"25")</f>
        <v>0</v>
      </c>
      <c r="BG76" s="149">
        <f>COUNTIFS('DETAIL SALES'!$Q$10:$Q$7501,'FILL RATE MANDATORY STOCK'!E76,'DETAIL SALES'!$AB$10:$AB$7501,"No",'DETAIL SALES'!$C$10:$C$7501,"25")</f>
        <v>0</v>
      </c>
      <c r="BH76" s="149">
        <f>COUNTIFS('DETAIL SALES'!$Q$10:$Q$7501,'FILL RATE MANDATORY STOCK'!E76,'DETAIL SALES'!$AB$10:$AB$7501,"Full",'DETAIL SALES'!$C$10:$C$7501,"26")</f>
        <v>0</v>
      </c>
      <c r="BI76" s="149">
        <f>COUNTIFS('DETAIL SALES'!$Q$10:$Q$7501,'FILL RATE MANDATORY STOCK'!E76,'DETAIL SALES'!$AB$10:$AB$7501,"No",'DETAIL SALES'!$C$10:$C$7501,"26")</f>
        <v>0</v>
      </c>
      <c r="BJ76" s="149">
        <f>COUNTIFS('DETAIL SALES'!$Q$10:$Q$7501,'FILL RATE MANDATORY STOCK'!E76,'DETAIL SALES'!$AB$10:$AB$7501,"Full",'DETAIL SALES'!$C$10:$C$7501,"27")</f>
        <v>0</v>
      </c>
      <c r="BK76" s="149">
        <f>COUNTIFS('DETAIL SALES'!$Q$10:$Q$7501,'FILL RATE MANDATORY STOCK'!E76,'DETAIL SALES'!$AB$10:$AB$7501,"No",'DETAIL SALES'!$C$10:$C$7501,"27")</f>
        <v>0</v>
      </c>
      <c r="BL76" s="316">
        <f>COUNTIFS('DETAIL SALES'!$Q$10:$Q$7501,'FILL RATE MANDATORY STOCK'!E76,'DETAIL SALES'!$AB$10:$AB$7501,"Full",'DETAIL SALES'!$C$10:$C$7501,"28")</f>
        <v>0</v>
      </c>
      <c r="BM76" s="316">
        <f>COUNTIFS('DETAIL SALES'!$Q$10:$Q$7501,'FILL RATE MANDATORY STOCK'!E76,'DETAIL SALES'!$AB$10:$AB$7501,"No",'DETAIL SALES'!$C$10:$C$7501,"28")</f>
        <v>0</v>
      </c>
      <c r="BN76" s="149">
        <f>COUNTIFS('DETAIL SALES'!$Q$10:$Q$7501,'FILL RATE MANDATORY STOCK'!E76,'DETAIL SALES'!$AB$10:$AB$7501,"Full",'DETAIL SALES'!$C$10:$C$7501,"29")</f>
        <v>0</v>
      </c>
      <c r="BO76" s="149">
        <f>COUNTIFS('DETAIL SALES'!$Q$10:$Q$7501,'FILL RATE MANDATORY STOCK'!E76,'DETAIL SALES'!$AB$10:$AB$7501,"No",'DETAIL SALES'!$C$10:$C$7501,"29")</f>
        <v>0</v>
      </c>
      <c r="BP76" s="149">
        <f>COUNTIFS('DETAIL SALES'!$Q$10:$Q$7501,'FILL RATE MANDATORY STOCK'!E76,'DETAIL SALES'!$AB$10:$AB$7501,"Full",'DETAIL SALES'!$C$10:$C$7501,"30")</f>
        <v>0</v>
      </c>
      <c r="BQ76" s="149">
        <f>COUNTIFS('DETAIL SALES'!$Q$10:$Q$7501,'FILL RATE MANDATORY STOCK'!E76,'DETAIL SALES'!$AB$10:$AB$7501,"No",'DETAIL SALES'!$C$10:$C$7501,"30")</f>
        <v>0</v>
      </c>
      <c r="BR76" s="149">
        <f>COUNTIFS('DETAIL SALES'!$Q$10:$Q$7501,'FILL RATE MANDATORY STOCK'!\,'DETAIL SALES'!$AB$10:$AB$7501,"Full",'DETAIL SALES'!$C$10:$C$7501,"31")</f>
        <v>0</v>
      </c>
      <c r="BS76" s="153">
        <f>COUNTIFS('DETAIL SALES'!$Q$10:$Q$7501,'FILL RATE MANDATORY STOCK'!E76,'DETAIL SALES'!$AB$10:$AB$7501,"No",'DETAIL SALES'!$C$10:$C$7501,"31")</f>
        <v>0</v>
      </c>
      <c r="BT76" s="271">
        <f t="shared" si="11"/>
        <v>0</v>
      </c>
      <c r="BU76" s="150">
        <f t="shared" si="12"/>
        <v>0</v>
      </c>
      <c r="BV76" s="150">
        <f t="shared" si="13"/>
        <v>0</v>
      </c>
      <c r="BW76" s="272" t="e">
        <f t="shared" si="14"/>
        <v>#DIV/0!</v>
      </c>
    </row>
    <row r="77" spans="1:75">
      <c r="A77" s="784"/>
      <c r="B77" s="100">
        <f t="shared" si="10"/>
        <v>64</v>
      </c>
      <c r="C77" s="100" t="s">
        <v>353</v>
      </c>
      <c r="D77" s="103" t="s">
        <v>890</v>
      </c>
      <c r="E77" s="149"/>
      <c r="F77" s="169"/>
      <c r="G77" s="224">
        <v>60000</v>
      </c>
      <c r="H77" s="153">
        <v>4</v>
      </c>
      <c r="I77" s="153">
        <v>0</v>
      </c>
      <c r="J77" s="315">
        <f>COUNTIFS('DETAIL SALES'!$Q$10:$Q$7501,'FILL RATE MANDATORY STOCK'!E77,'DETAIL SALES'!$AB$10:$AB$7501,"Full",'DETAIL SALES'!$C$10:$C$7501,"1")</f>
        <v>0</v>
      </c>
      <c r="K77" s="316">
        <f>COUNTIFS('DETAIL SALES'!$Q$10:$Q$7501,'FILL RATE MANDATORY STOCK'!E77,'DETAIL SALES'!$AB$10:$AB$7501,"No",'DETAIL SALES'!$C$10:$C$7501,"1")</f>
        <v>0</v>
      </c>
      <c r="L77" s="149">
        <f>COUNTIFS('DETAIL SALES'!$Q$10:$Q$7501,'FILL RATE MANDATORY STOCK'!E77,'DETAIL SALES'!$AB$10:$AB$7501,"Full",'DETAIL SALES'!$C$10:$C$7501,"2")</f>
        <v>0</v>
      </c>
      <c r="M77" s="149">
        <f>COUNTIFS('DETAIL SALES'!$Q$10:$Q$7501,'FILL RATE MANDATORY STOCK'!E77,'DETAIL SALES'!$AB$10:$AB$7501,"No",'DETAIL SALES'!$C$10:$C$7501,"2")</f>
        <v>0</v>
      </c>
      <c r="N77" s="149">
        <f>COUNTIFS('DETAIL SALES'!$Q$10:$Q$7501,'FILL RATE MANDATORY STOCK'!E77,'DETAIL SALES'!$AB$10:$AB$7501,"Full",'DETAIL SALES'!$C$10:$C$7501,"3")</f>
        <v>0</v>
      </c>
      <c r="O77" s="149">
        <f>COUNTIFS('DETAIL SALES'!$Q$10:$Q$7501,'FILL RATE MANDATORY STOCK'!E77,'DETAIL SALES'!$AB$10:$AB$7501,"No",'DETAIL SALES'!$C$10:$C$7501,"3")</f>
        <v>0</v>
      </c>
      <c r="P77" s="149">
        <f>COUNTIFS('DETAIL SALES'!$Q$10:$Q$7501,'FILL RATE MANDATORY STOCK'!E77,'DETAIL SALES'!$AB$10:$AB$7501,"Full",'DETAIL SALES'!$C$10:$C$7501,"4")</f>
        <v>0</v>
      </c>
      <c r="Q77" s="149">
        <f>COUNTIFS('DETAIL SALES'!$Q$10:$Q$7501,'FILL RATE MANDATORY STOCK'!E77,'DETAIL SALES'!$AB$10:$AB$7501,"No",'DETAIL SALES'!$C$10:$C$7501,"4")</f>
        <v>0</v>
      </c>
      <c r="R77" s="149">
        <f>COUNTIFS('DETAIL SALES'!$Q$10:$Q$7501,'FILL RATE MANDATORY STOCK'!E77,'DETAIL SALES'!$AB$10:$AB$7501,"Full",'DETAIL SALES'!$C$10:$C$7501,"5")</f>
        <v>0</v>
      </c>
      <c r="S77" s="149">
        <f>COUNTIFS('DETAIL SALES'!$Q$10:$Q$7501,'FILL RATE MANDATORY STOCK'!E77,'DETAIL SALES'!$AB$10:$AB$7501,"No",'DETAIL SALES'!$C$10:$C$7501,"5")</f>
        <v>0</v>
      </c>
      <c r="T77" s="149">
        <f>COUNTIFS('DETAIL SALES'!$Q$10:$Q$7501,'FILL RATE MANDATORY STOCK'!E77,'DETAIL SALES'!$AB$10:$AB$7501,"Full",'DETAIL SALES'!$C$10:$C$7501,"6")</f>
        <v>0</v>
      </c>
      <c r="U77" s="149">
        <f>COUNTIFS('DETAIL SALES'!$Q$10:$Q$7501,'FILL RATE MANDATORY STOCK'!E77,'DETAIL SALES'!$AB$10:$AB$7501,"No",'DETAIL SALES'!$C$10:$C$7501,"6")</f>
        <v>0</v>
      </c>
      <c r="V77" s="316">
        <f>COUNTIFS('DETAIL SALES'!$Q$10:$Q$7501,'FILL RATE MANDATORY STOCK'!E77,'DETAIL SALES'!$AB$10:$AB$7501,"Full",'DETAIL SALES'!$C$10:$C$7501,"7")</f>
        <v>0</v>
      </c>
      <c r="W77" s="316">
        <f>COUNTIFS('DETAIL SALES'!$Q$10:$Q$7501,'FILL RATE MANDATORY STOCK'!E77,'DETAIL SALES'!$AB$10:$AB$7501,"No",'DETAIL SALES'!$C$10:$C$7501,"7")</f>
        <v>0</v>
      </c>
      <c r="X77" s="149">
        <f>COUNTIFS('DETAIL SALES'!$Q$10:$Q$7501,'FILL RATE MANDATORY STOCK'!E77,'DETAIL SALES'!$AB$10:$AB$7501,"Full",'DETAIL SALES'!$C$10:$C$7501,"8")</f>
        <v>0</v>
      </c>
      <c r="Y77" s="149">
        <f>COUNTIFS('DETAIL SALES'!$Q$10:$Q$7501,'FILL RATE MANDATORY STOCK'!E77,'DETAIL SALES'!$AB$10:$AB$7501,"No",'DETAIL SALES'!$C$10:$C$7501,"8")</f>
        <v>0</v>
      </c>
      <c r="Z77" s="149">
        <f>COUNTIFS('DETAIL SALES'!$Q$10:$Q$7501,'FILL RATE MANDATORY STOCK'!E77,'DETAIL SALES'!$AB$10:$AB$7501,"Full",'DETAIL SALES'!$C$10:$C$7501,"9")</f>
        <v>0</v>
      </c>
      <c r="AA77" s="149">
        <f>COUNTIFS('DETAIL SALES'!$Q$10:$Q$7501,'FILL RATE MANDATORY STOCK'!E77,'DETAIL SALES'!$AB$10:$AB$7501,"No",'DETAIL SALES'!$C$10:$C$7501,"9")</f>
        <v>0</v>
      </c>
      <c r="AB77" s="149">
        <f>COUNTIFS('DETAIL SALES'!$Q$10:$Q$7501,'FILL RATE MANDATORY STOCK'!E77,'DETAIL SALES'!$AB$10:$AB$7501,"Full",'DETAIL SALES'!$C$10:$C$7501,"10")</f>
        <v>0</v>
      </c>
      <c r="AC77" s="149">
        <f>COUNTIFS('DETAIL SALES'!$Q$10:$Q$7501,'FILL RATE MANDATORY STOCK'!E77,'DETAIL SALES'!$AB$10:$AB$7501,"No",'DETAIL SALES'!$C$10:$C$7501,"10")</f>
        <v>0</v>
      </c>
      <c r="AD77" s="149">
        <f>COUNTIFS('DETAIL SALES'!$Q$10:$Q$7501,'FILL RATE MANDATORY STOCK'!E77,'DETAIL SALES'!$AB$10:$AB$7501,"Full",'DETAIL SALES'!$C$10:$C$7501,"11")</f>
        <v>0</v>
      </c>
      <c r="AE77" s="149">
        <f>COUNTIFS('DETAIL SALES'!$Q$10:$Q$7501,'FILL RATE MANDATORY STOCK'!E77,'DETAIL SALES'!$AB$10:$AB$7501,"No",'DETAIL SALES'!$C$10:$C$7501,"11")</f>
        <v>0</v>
      </c>
      <c r="AF77" s="149">
        <f>COUNTIFS('DETAIL SALES'!$Q$10:$Q$7501,'FILL RATE MANDATORY STOCK'!E77,'DETAIL SALES'!$AB$10:$AB$7501,"Full",'DETAIL SALES'!$C$10:$C$7501,"12")</f>
        <v>0</v>
      </c>
      <c r="AG77" s="149">
        <f>COUNTIFS('DETAIL SALES'!$Q$10:$Q$7501,'FILL RATE MANDATORY STOCK'!E77,'DETAIL SALES'!$AB$10:$AB$7501,"No",'DETAIL SALES'!$C$10:$C$7501,"12")</f>
        <v>0</v>
      </c>
      <c r="AH77" s="149">
        <f>COUNTIFS('DETAIL SALES'!$Q$10:$Q$7501,'FILL RATE MANDATORY STOCK'!E77,'DETAIL SALES'!$AB$10:$AB$7501,"Full",'DETAIL SALES'!$C$10:$C$7501,"13")</f>
        <v>0</v>
      </c>
      <c r="AI77" s="149">
        <f>COUNTIFS('DETAIL SALES'!$Q$10:$Q$7501,'FILL RATE MANDATORY STOCK'!E77,'DETAIL SALES'!$AB$10:$AB$7501,"No",'DETAIL SALES'!$C$10:$C$7501,"13")</f>
        <v>0</v>
      </c>
      <c r="AJ77" s="316">
        <f>COUNTIFS('DETAIL SALES'!$Q$10:$Q$7501,'FILL RATE MANDATORY STOCK'!E77,'DETAIL SALES'!$AB$10:$AB$7501,"Full",'DETAIL SALES'!$C$10:$C$7501,"14")</f>
        <v>0</v>
      </c>
      <c r="AK77" s="316">
        <f>COUNTIFS('DETAIL SALES'!$Q$10:$Q$7501,'FILL RATE MANDATORY STOCK'!E77,'DETAIL SALES'!$AB$10:$AB$7501,"No",'DETAIL SALES'!$C$10:$C$7501,"14")</f>
        <v>0</v>
      </c>
      <c r="AL77" s="149">
        <f>COUNTIFS('DETAIL SALES'!$Q$10:$Q$7501,'FILL RATE MANDATORY STOCK'!E77,'DETAIL SALES'!$AB$10:$AB$7501,"Full",'DETAIL SALES'!$C$10:$C$7501,"15")</f>
        <v>0</v>
      </c>
      <c r="AM77" s="149">
        <f>COUNTIFS('DETAIL SALES'!$Q$10:$Q$7501,'FILL RATE MANDATORY STOCK'!E77,'DETAIL SALES'!$AB$10:$AB$7501,"No",'DETAIL SALES'!$C$10:$C$7501,"15")</f>
        <v>0</v>
      </c>
      <c r="AN77" s="149">
        <f>COUNTIFS('DETAIL SALES'!$Q$10:$Q$7501,'FILL RATE MANDATORY STOCK'!E77,'DETAIL SALES'!$AB$10:$AB$7501,"Full",'DETAIL SALES'!$C$10:$C$7501,"16")</f>
        <v>0</v>
      </c>
      <c r="AO77" s="149">
        <f>COUNTIFS('DETAIL SALES'!$Q$10:$Q$7501,'FILL RATE MANDATORY STOCK'!E77,'DETAIL SALES'!$AB$10:$AB$7501,"No",'DETAIL SALES'!$C$10:$C$7501,"16")</f>
        <v>0</v>
      </c>
      <c r="AP77" s="149">
        <f>COUNTIFS('DETAIL SALES'!$Q$10:$Q$7501,'FILL RATE MANDATORY STOCK'!E77,'DETAIL SALES'!$AB$10:$AB$7501,"Full",'DETAIL SALES'!$C$10:$C$7501,"17")</f>
        <v>0</v>
      </c>
      <c r="AQ77" s="149">
        <f>COUNTIFS('DETAIL SALES'!$Q$10:$Q$7501,'FILL RATE MANDATORY STOCK'!E77,'DETAIL SALES'!$AB$10:$AB$7501,"No",'DETAIL SALES'!$C$10:$C$7501,"17")</f>
        <v>0</v>
      </c>
      <c r="AR77" s="149">
        <f>COUNTIFS('DETAIL SALES'!$Q$10:$Q$7501,'FILL RATE MANDATORY STOCK'!E77,'DETAIL SALES'!$AB$10:$AB$7501,"Full",'DETAIL SALES'!$C$10:$C$7501,"18")</f>
        <v>0</v>
      </c>
      <c r="AS77" s="149">
        <f>COUNTIFS('DETAIL SALES'!$Q$10:$Q$7501,'FILL RATE MANDATORY STOCK'!E77,'DETAIL SALES'!$AB$10:$AB$7501,"No",'DETAIL SALES'!$C$10:$C$7501,"18")</f>
        <v>0</v>
      </c>
      <c r="AT77" s="149">
        <f>COUNTIFS('DETAIL SALES'!$Q$10:$Q$7501,'FILL RATE MANDATORY STOCK'!E77,'DETAIL SALES'!$AB$10:$AB$7501,"Full",'DETAIL SALES'!$C$10:$C$7501,"19")</f>
        <v>0</v>
      </c>
      <c r="AU77" s="149">
        <f>COUNTIFS('DETAIL SALES'!$Q$10:$Q$7501,'FILL RATE MANDATORY STOCK'!E77,'DETAIL SALES'!$AB$10:$AB$7501,"No",'DETAIL SALES'!$C$10:$C$7501,"19")</f>
        <v>0</v>
      </c>
      <c r="AV77" s="149">
        <f>COUNTIFS('DETAIL SALES'!$Q$10:$Q$7501,'FILL RATE MANDATORY STOCK'!E77,'DETAIL SALES'!$AB$10:$AB$7501,"Full",'DETAIL SALES'!$C$10:$C$7501,"20")</f>
        <v>0</v>
      </c>
      <c r="AW77" s="149">
        <f>COUNTIFS('DETAIL SALES'!$Q$10:$Q$7501,'FILL RATE MANDATORY STOCK'!E77,'DETAIL SALES'!$AB$10:$AB$7501,"No",'DETAIL SALES'!$C$10:$C$7501,"20")</f>
        <v>0</v>
      </c>
      <c r="AX77" s="316">
        <f>COUNTIFS('DETAIL SALES'!$Q$10:$Q$7501,'FILL RATE MANDATORY STOCK'!E77,'DETAIL SALES'!$AB$10:$AB$7501,"Full",'DETAIL SALES'!$C$10:$C$7501,"21")</f>
        <v>0</v>
      </c>
      <c r="AY77" s="316">
        <f>COUNTIFS('DETAIL SALES'!$Q$10:$Q$7501,'FILL RATE MANDATORY STOCK'!E77,'DETAIL SALES'!$AB$10:$AB$7501,"No",'DETAIL SALES'!$C$10:$C$7501,"21")</f>
        <v>0</v>
      </c>
      <c r="AZ77" s="149">
        <f>COUNTIFS('DETAIL SALES'!$Q$10:$Q$7501,'FILL RATE MANDATORY STOCK'!E77,'DETAIL SALES'!$AB$10:$AB$7501,"Full",'DETAIL SALES'!$C$10:$C$7501,"22")</f>
        <v>0</v>
      </c>
      <c r="BA77" s="149">
        <f>COUNTIFS('DETAIL SALES'!$Q$10:$Q$7501,'FILL RATE MANDATORY STOCK'!E77,'DETAIL SALES'!$AB$10:$AB$7501,"No",'DETAIL SALES'!$C$10:$C$7501,"22")</f>
        <v>0</v>
      </c>
      <c r="BB77" s="149">
        <f>COUNTIFS('DETAIL SALES'!$Q$10:$Q$7501,'FILL RATE MANDATORY STOCK'!E77,'DETAIL SALES'!$AB$10:$AB$7501,"Full",'DETAIL SALES'!$C$10:$C$7501,"23")</f>
        <v>0</v>
      </c>
      <c r="BC77" s="149">
        <f>COUNTIFS('DETAIL SALES'!$Q$10:$Q$7501,'FILL RATE MANDATORY STOCK'!E77,'DETAIL SALES'!$AB$10:$AB$7501,"No",'DETAIL SALES'!$C$10:$C$7501,"23")</f>
        <v>0</v>
      </c>
      <c r="BD77" s="149">
        <f>COUNTIFS('DETAIL SALES'!$Q$10:$Q$7501,'FILL RATE MANDATORY STOCK'!E77,'DETAIL SALES'!$AB$10:$AB$7501,"Full",'DETAIL SALES'!$C$10:$C$7501,"24")</f>
        <v>0</v>
      </c>
      <c r="BE77" s="149">
        <f>COUNTIFS('DETAIL SALES'!$Q$10:$Q$7501,'FILL RATE MANDATORY STOCK'!E77,'DETAIL SALES'!$AB$10:$AB$7501,"No",'DETAIL SALES'!$C$10:$C$7501,"24")</f>
        <v>0</v>
      </c>
      <c r="BF77" s="149">
        <f>COUNTIFS('DETAIL SALES'!$Q$10:$Q$7501,'FILL RATE MANDATORY STOCK'!E77,'DETAIL SALES'!$AB$10:$AB$7501,"Full",'DETAIL SALES'!$C$10:$C$7501,"25")</f>
        <v>0</v>
      </c>
      <c r="BG77" s="149">
        <f>COUNTIFS('DETAIL SALES'!$Q$10:$Q$7501,'FILL RATE MANDATORY STOCK'!E77,'DETAIL SALES'!$AB$10:$AB$7501,"No",'DETAIL SALES'!$C$10:$C$7501,"25")</f>
        <v>0</v>
      </c>
      <c r="BH77" s="149">
        <f>COUNTIFS('DETAIL SALES'!$Q$10:$Q$7501,'FILL RATE MANDATORY STOCK'!E77,'DETAIL SALES'!$AB$10:$AB$7501,"Full",'DETAIL SALES'!$C$10:$C$7501,"26")</f>
        <v>0</v>
      </c>
      <c r="BI77" s="149">
        <f>COUNTIFS('DETAIL SALES'!$Q$10:$Q$7501,'FILL RATE MANDATORY STOCK'!E77,'DETAIL SALES'!$AB$10:$AB$7501,"No",'DETAIL SALES'!$C$10:$C$7501,"26")</f>
        <v>0</v>
      </c>
      <c r="BJ77" s="149">
        <f>COUNTIFS('DETAIL SALES'!$Q$10:$Q$7501,'FILL RATE MANDATORY STOCK'!E77,'DETAIL SALES'!$AB$10:$AB$7501,"Full",'DETAIL SALES'!$C$10:$C$7501,"27")</f>
        <v>0</v>
      </c>
      <c r="BK77" s="149">
        <f>COUNTIFS('DETAIL SALES'!$Q$10:$Q$7501,'FILL RATE MANDATORY STOCK'!E77,'DETAIL SALES'!$AB$10:$AB$7501,"No",'DETAIL SALES'!$C$10:$C$7501,"27")</f>
        <v>0</v>
      </c>
      <c r="BL77" s="316">
        <f>COUNTIFS('DETAIL SALES'!$Q$10:$Q$7501,'FILL RATE MANDATORY STOCK'!E77,'DETAIL SALES'!$AB$10:$AB$7501,"Full",'DETAIL SALES'!$C$10:$C$7501,"28")</f>
        <v>0</v>
      </c>
      <c r="BM77" s="316">
        <f>COUNTIFS('DETAIL SALES'!$Q$10:$Q$7501,'FILL RATE MANDATORY STOCK'!E77,'DETAIL SALES'!$AB$10:$AB$7501,"No",'DETAIL SALES'!$C$10:$C$7501,"28")</f>
        <v>0</v>
      </c>
      <c r="BN77" s="149">
        <f>COUNTIFS('DETAIL SALES'!$Q$10:$Q$7501,'FILL RATE MANDATORY STOCK'!E77,'DETAIL SALES'!$AB$10:$AB$7501,"Full",'DETAIL SALES'!$C$10:$C$7501,"29")</f>
        <v>0</v>
      </c>
      <c r="BO77" s="149">
        <f>COUNTIFS('DETAIL SALES'!$Q$10:$Q$7501,'FILL RATE MANDATORY STOCK'!E77,'DETAIL SALES'!$AB$10:$AB$7501,"No",'DETAIL SALES'!$C$10:$C$7501,"29")</f>
        <v>0</v>
      </c>
      <c r="BP77" s="149">
        <f>COUNTIFS('DETAIL SALES'!$Q$10:$Q$7501,'FILL RATE MANDATORY STOCK'!E77,'DETAIL SALES'!$AB$10:$AB$7501,"Full",'DETAIL SALES'!$C$10:$C$7501,"30")</f>
        <v>0</v>
      </c>
      <c r="BQ77" s="149">
        <f>COUNTIFS('DETAIL SALES'!$Q$10:$Q$7501,'FILL RATE MANDATORY STOCK'!E77,'DETAIL SALES'!$AB$10:$AB$7501,"No",'DETAIL SALES'!$C$10:$C$7501,"30")</f>
        <v>0</v>
      </c>
      <c r="BR77" s="149">
        <f>COUNTIFS('DETAIL SALES'!$Q$10:$Q$7501,'FILL RATE MANDATORY STOCK'!\,'DETAIL SALES'!$AB$10:$AB$7501,"Full",'DETAIL SALES'!$C$10:$C$7501,"31")</f>
        <v>0</v>
      </c>
      <c r="BS77" s="153">
        <f>COUNTIFS('DETAIL SALES'!$Q$10:$Q$7501,'FILL RATE MANDATORY STOCK'!E77,'DETAIL SALES'!$AB$10:$AB$7501,"No",'DETAIL SALES'!$C$10:$C$7501,"31")</f>
        <v>0</v>
      </c>
      <c r="BT77" s="271">
        <f t="shared" si="11"/>
        <v>0</v>
      </c>
      <c r="BU77" s="150">
        <f t="shared" si="12"/>
        <v>0</v>
      </c>
      <c r="BV77" s="150">
        <f t="shared" si="13"/>
        <v>0</v>
      </c>
      <c r="BW77" s="272" t="e">
        <f t="shared" si="14"/>
        <v>#DIV/0!</v>
      </c>
    </row>
    <row r="78" spans="1:75">
      <c r="A78" s="784"/>
      <c r="B78" s="100">
        <f t="shared" si="10"/>
        <v>65</v>
      </c>
      <c r="C78" s="100" t="s">
        <v>354</v>
      </c>
      <c r="D78" s="103" t="s">
        <v>890</v>
      </c>
      <c r="E78" s="149"/>
      <c r="F78" s="169"/>
      <c r="G78" s="224">
        <v>60000</v>
      </c>
      <c r="H78" s="153">
        <v>2</v>
      </c>
      <c r="I78" s="153">
        <v>0</v>
      </c>
      <c r="J78" s="315">
        <f>COUNTIFS('DETAIL SALES'!$Q$10:$Q$7501,'FILL RATE MANDATORY STOCK'!E78,'DETAIL SALES'!$AB$10:$AB$7501,"Full",'DETAIL SALES'!$C$10:$C$7501,"1")</f>
        <v>0</v>
      </c>
      <c r="K78" s="316">
        <f>COUNTIFS('DETAIL SALES'!$Q$10:$Q$7501,'FILL RATE MANDATORY STOCK'!E78,'DETAIL SALES'!$AB$10:$AB$7501,"No",'DETAIL SALES'!$C$10:$C$7501,"1")</f>
        <v>0</v>
      </c>
      <c r="L78" s="149">
        <f>COUNTIFS('DETAIL SALES'!$Q$10:$Q$7501,'FILL RATE MANDATORY STOCK'!E78,'DETAIL SALES'!$AB$10:$AB$7501,"Full",'DETAIL SALES'!$C$10:$C$7501,"2")</f>
        <v>0</v>
      </c>
      <c r="M78" s="149">
        <f>COUNTIFS('DETAIL SALES'!$Q$10:$Q$7501,'FILL RATE MANDATORY STOCK'!E78,'DETAIL SALES'!$AB$10:$AB$7501,"No",'DETAIL SALES'!$C$10:$C$7501,"2")</f>
        <v>0</v>
      </c>
      <c r="N78" s="149">
        <f>COUNTIFS('DETAIL SALES'!$Q$10:$Q$7501,'FILL RATE MANDATORY STOCK'!E78,'DETAIL SALES'!$AB$10:$AB$7501,"Full",'DETAIL SALES'!$C$10:$C$7501,"3")</f>
        <v>0</v>
      </c>
      <c r="O78" s="149">
        <f>COUNTIFS('DETAIL SALES'!$Q$10:$Q$7501,'FILL RATE MANDATORY STOCK'!E78,'DETAIL SALES'!$AB$10:$AB$7501,"No",'DETAIL SALES'!$C$10:$C$7501,"3")</f>
        <v>0</v>
      </c>
      <c r="P78" s="149">
        <f>COUNTIFS('DETAIL SALES'!$Q$10:$Q$7501,'FILL RATE MANDATORY STOCK'!E78,'DETAIL SALES'!$AB$10:$AB$7501,"Full",'DETAIL SALES'!$C$10:$C$7501,"4")</f>
        <v>0</v>
      </c>
      <c r="Q78" s="149">
        <f>COUNTIFS('DETAIL SALES'!$Q$10:$Q$7501,'FILL RATE MANDATORY STOCK'!E78,'DETAIL SALES'!$AB$10:$AB$7501,"No",'DETAIL SALES'!$C$10:$C$7501,"4")</f>
        <v>0</v>
      </c>
      <c r="R78" s="149">
        <f>COUNTIFS('DETAIL SALES'!$Q$10:$Q$7501,'FILL RATE MANDATORY STOCK'!E78,'DETAIL SALES'!$AB$10:$AB$7501,"Full",'DETAIL SALES'!$C$10:$C$7501,"5")</f>
        <v>0</v>
      </c>
      <c r="S78" s="149">
        <f>COUNTIFS('DETAIL SALES'!$Q$10:$Q$7501,'FILL RATE MANDATORY STOCK'!E78,'DETAIL SALES'!$AB$10:$AB$7501,"No",'DETAIL SALES'!$C$10:$C$7501,"5")</f>
        <v>0</v>
      </c>
      <c r="T78" s="149">
        <f>COUNTIFS('DETAIL SALES'!$Q$10:$Q$7501,'FILL RATE MANDATORY STOCK'!E78,'DETAIL SALES'!$AB$10:$AB$7501,"Full",'DETAIL SALES'!$C$10:$C$7501,"6")</f>
        <v>0</v>
      </c>
      <c r="U78" s="149">
        <f>COUNTIFS('DETAIL SALES'!$Q$10:$Q$7501,'FILL RATE MANDATORY STOCK'!E78,'DETAIL SALES'!$AB$10:$AB$7501,"No",'DETAIL SALES'!$C$10:$C$7501,"6")</f>
        <v>0</v>
      </c>
      <c r="V78" s="316">
        <f>COUNTIFS('DETAIL SALES'!$Q$10:$Q$7501,'FILL RATE MANDATORY STOCK'!E78,'DETAIL SALES'!$AB$10:$AB$7501,"Full",'DETAIL SALES'!$C$10:$C$7501,"7")</f>
        <v>0</v>
      </c>
      <c r="W78" s="316">
        <f>COUNTIFS('DETAIL SALES'!$Q$10:$Q$7501,'FILL RATE MANDATORY STOCK'!E78,'DETAIL SALES'!$AB$10:$AB$7501,"No",'DETAIL SALES'!$C$10:$C$7501,"7")</f>
        <v>0</v>
      </c>
      <c r="X78" s="149">
        <f>COUNTIFS('DETAIL SALES'!$Q$10:$Q$7501,'FILL RATE MANDATORY STOCK'!E78,'DETAIL SALES'!$AB$10:$AB$7501,"Full",'DETAIL SALES'!$C$10:$C$7501,"8")</f>
        <v>0</v>
      </c>
      <c r="Y78" s="149">
        <f>COUNTIFS('DETAIL SALES'!$Q$10:$Q$7501,'FILL RATE MANDATORY STOCK'!E78,'DETAIL SALES'!$AB$10:$AB$7501,"No",'DETAIL SALES'!$C$10:$C$7501,"8")</f>
        <v>0</v>
      </c>
      <c r="Z78" s="149">
        <f>COUNTIFS('DETAIL SALES'!$Q$10:$Q$7501,'FILL RATE MANDATORY STOCK'!E78,'DETAIL SALES'!$AB$10:$AB$7501,"Full",'DETAIL SALES'!$C$10:$C$7501,"9")</f>
        <v>0</v>
      </c>
      <c r="AA78" s="149">
        <f>COUNTIFS('DETAIL SALES'!$Q$10:$Q$7501,'FILL RATE MANDATORY STOCK'!E78,'DETAIL SALES'!$AB$10:$AB$7501,"No",'DETAIL SALES'!$C$10:$C$7501,"9")</f>
        <v>0</v>
      </c>
      <c r="AB78" s="149">
        <f>COUNTIFS('DETAIL SALES'!$Q$10:$Q$7501,'FILL RATE MANDATORY STOCK'!E78,'DETAIL SALES'!$AB$10:$AB$7501,"Full",'DETAIL SALES'!$C$10:$C$7501,"10")</f>
        <v>0</v>
      </c>
      <c r="AC78" s="149">
        <f>COUNTIFS('DETAIL SALES'!$Q$10:$Q$7501,'FILL RATE MANDATORY STOCK'!E78,'DETAIL SALES'!$AB$10:$AB$7501,"No",'DETAIL SALES'!$C$10:$C$7501,"10")</f>
        <v>0</v>
      </c>
      <c r="AD78" s="149">
        <f>COUNTIFS('DETAIL SALES'!$Q$10:$Q$7501,'FILL RATE MANDATORY STOCK'!E78,'DETAIL SALES'!$AB$10:$AB$7501,"Full",'DETAIL SALES'!$C$10:$C$7501,"11")</f>
        <v>0</v>
      </c>
      <c r="AE78" s="149">
        <f>COUNTIFS('DETAIL SALES'!$Q$10:$Q$7501,'FILL RATE MANDATORY STOCK'!E78,'DETAIL SALES'!$AB$10:$AB$7501,"No",'DETAIL SALES'!$C$10:$C$7501,"11")</f>
        <v>0</v>
      </c>
      <c r="AF78" s="149">
        <f>COUNTIFS('DETAIL SALES'!$Q$10:$Q$7501,'FILL RATE MANDATORY STOCK'!E78,'DETAIL SALES'!$AB$10:$AB$7501,"Full",'DETAIL SALES'!$C$10:$C$7501,"12")</f>
        <v>0</v>
      </c>
      <c r="AG78" s="149">
        <f>COUNTIFS('DETAIL SALES'!$Q$10:$Q$7501,'FILL RATE MANDATORY STOCK'!E78,'DETAIL SALES'!$AB$10:$AB$7501,"No",'DETAIL SALES'!$C$10:$C$7501,"12")</f>
        <v>0</v>
      </c>
      <c r="AH78" s="149">
        <f>COUNTIFS('DETAIL SALES'!$Q$10:$Q$7501,'FILL RATE MANDATORY STOCK'!E78,'DETAIL SALES'!$AB$10:$AB$7501,"Full",'DETAIL SALES'!$C$10:$C$7501,"13")</f>
        <v>0</v>
      </c>
      <c r="AI78" s="149">
        <f>COUNTIFS('DETAIL SALES'!$Q$10:$Q$7501,'FILL RATE MANDATORY STOCK'!E78,'DETAIL SALES'!$AB$10:$AB$7501,"No",'DETAIL SALES'!$C$10:$C$7501,"13")</f>
        <v>0</v>
      </c>
      <c r="AJ78" s="316">
        <f>COUNTIFS('DETAIL SALES'!$Q$10:$Q$7501,'FILL RATE MANDATORY STOCK'!E78,'DETAIL SALES'!$AB$10:$AB$7501,"Full",'DETAIL SALES'!$C$10:$C$7501,"14")</f>
        <v>0</v>
      </c>
      <c r="AK78" s="316">
        <f>COUNTIFS('DETAIL SALES'!$Q$10:$Q$7501,'FILL RATE MANDATORY STOCK'!E78,'DETAIL SALES'!$AB$10:$AB$7501,"No",'DETAIL SALES'!$C$10:$C$7501,"14")</f>
        <v>0</v>
      </c>
      <c r="AL78" s="149">
        <f>COUNTIFS('DETAIL SALES'!$Q$10:$Q$7501,'FILL RATE MANDATORY STOCK'!E78,'DETAIL SALES'!$AB$10:$AB$7501,"Full",'DETAIL SALES'!$C$10:$C$7501,"15")</f>
        <v>0</v>
      </c>
      <c r="AM78" s="149">
        <f>COUNTIFS('DETAIL SALES'!$Q$10:$Q$7501,'FILL RATE MANDATORY STOCK'!E78,'DETAIL SALES'!$AB$10:$AB$7501,"No",'DETAIL SALES'!$C$10:$C$7501,"15")</f>
        <v>0</v>
      </c>
      <c r="AN78" s="149">
        <f>COUNTIFS('DETAIL SALES'!$Q$10:$Q$7501,'FILL RATE MANDATORY STOCK'!E78,'DETAIL SALES'!$AB$10:$AB$7501,"Full",'DETAIL SALES'!$C$10:$C$7501,"16")</f>
        <v>0</v>
      </c>
      <c r="AO78" s="149">
        <f>COUNTIFS('DETAIL SALES'!$Q$10:$Q$7501,'FILL RATE MANDATORY STOCK'!E78,'DETAIL SALES'!$AB$10:$AB$7501,"No",'DETAIL SALES'!$C$10:$C$7501,"16")</f>
        <v>0</v>
      </c>
      <c r="AP78" s="149">
        <f>COUNTIFS('DETAIL SALES'!$Q$10:$Q$7501,'FILL RATE MANDATORY STOCK'!E78,'DETAIL SALES'!$AB$10:$AB$7501,"Full",'DETAIL SALES'!$C$10:$C$7501,"17")</f>
        <v>0</v>
      </c>
      <c r="AQ78" s="149">
        <f>COUNTIFS('DETAIL SALES'!$Q$10:$Q$7501,'FILL RATE MANDATORY STOCK'!E78,'DETAIL SALES'!$AB$10:$AB$7501,"No",'DETAIL SALES'!$C$10:$C$7501,"17")</f>
        <v>0</v>
      </c>
      <c r="AR78" s="149">
        <f>COUNTIFS('DETAIL SALES'!$Q$10:$Q$7501,'FILL RATE MANDATORY STOCK'!E78,'DETAIL SALES'!$AB$10:$AB$7501,"Full",'DETAIL SALES'!$C$10:$C$7501,"18")</f>
        <v>0</v>
      </c>
      <c r="AS78" s="149">
        <f>COUNTIFS('DETAIL SALES'!$Q$10:$Q$7501,'FILL RATE MANDATORY STOCK'!E78,'DETAIL SALES'!$AB$10:$AB$7501,"No",'DETAIL SALES'!$C$10:$C$7501,"18")</f>
        <v>0</v>
      </c>
      <c r="AT78" s="149">
        <f>COUNTIFS('DETAIL SALES'!$Q$10:$Q$7501,'FILL RATE MANDATORY STOCK'!E78,'DETAIL SALES'!$AB$10:$AB$7501,"Full",'DETAIL SALES'!$C$10:$C$7501,"19")</f>
        <v>0</v>
      </c>
      <c r="AU78" s="149">
        <f>COUNTIFS('DETAIL SALES'!$Q$10:$Q$7501,'FILL RATE MANDATORY STOCK'!E78,'DETAIL SALES'!$AB$10:$AB$7501,"No",'DETAIL SALES'!$C$10:$C$7501,"19")</f>
        <v>0</v>
      </c>
      <c r="AV78" s="149">
        <f>COUNTIFS('DETAIL SALES'!$Q$10:$Q$7501,'FILL RATE MANDATORY STOCK'!E78,'DETAIL SALES'!$AB$10:$AB$7501,"Full",'DETAIL SALES'!$C$10:$C$7501,"20")</f>
        <v>0</v>
      </c>
      <c r="AW78" s="149">
        <f>COUNTIFS('DETAIL SALES'!$Q$10:$Q$7501,'FILL RATE MANDATORY STOCK'!E78,'DETAIL SALES'!$AB$10:$AB$7501,"No",'DETAIL SALES'!$C$10:$C$7501,"20")</f>
        <v>0</v>
      </c>
      <c r="AX78" s="316">
        <f>COUNTIFS('DETAIL SALES'!$Q$10:$Q$7501,'FILL RATE MANDATORY STOCK'!E78,'DETAIL SALES'!$AB$10:$AB$7501,"Full",'DETAIL SALES'!$C$10:$C$7501,"21")</f>
        <v>0</v>
      </c>
      <c r="AY78" s="316">
        <f>COUNTIFS('DETAIL SALES'!$Q$10:$Q$7501,'FILL RATE MANDATORY STOCK'!E78,'DETAIL SALES'!$AB$10:$AB$7501,"No",'DETAIL SALES'!$C$10:$C$7501,"21")</f>
        <v>0</v>
      </c>
      <c r="AZ78" s="149">
        <f>COUNTIFS('DETAIL SALES'!$Q$10:$Q$7501,'FILL RATE MANDATORY STOCK'!E78,'DETAIL SALES'!$AB$10:$AB$7501,"Full",'DETAIL SALES'!$C$10:$C$7501,"22")</f>
        <v>0</v>
      </c>
      <c r="BA78" s="149">
        <f>COUNTIFS('DETAIL SALES'!$Q$10:$Q$7501,'FILL RATE MANDATORY STOCK'!E78,'DETAIL SALES'!$AB$10:$AB$7501,"No",'DETAIL SALES'!$C$10:$C$7501,"22")</f>
        <v>0</v>
      </c>
      <c r="BB78" s="149">
        <f>COUNTIFS('DETAIL SALES'!$Q$10:$Q$7501,'FILL RATE MANDATORY STOCK'!E78,'DETAIL SALES'!$AB$10:$AB$7501,"Full",'DETAIL SALES'!$C$10:$C$7501,"23")</f>
        <v>0</v>
      </c>
      <c r="BC78" s="149">
        <f>COUNTIFS('DETAIL SALES'!$Q$10:$Q$7501,'FILL RATE MANDATORY STOCK'!E78,'DETAIL SALES'!$AB$10:$AB$7501,"No",'DETAIL SALES'!$C$10:$C$7501,"23")</f>
        <v>0</v>
      </c>
      <c r="BD78" s="149">
        <f>COUNTIFS('DETAIL SALES'!$Q$10:$Q$7501,'FILL RATE MANDATORY STOCK'!E78,'DETAIL SALES'!$AB$10:$AB$7501,"Full",'DETAIL SALES'!$C$10:$C$7501,"24")</f>
        <v>0</v>
      </c>
      <c r="BE78" s="149">
        <f>COUNTIFS('DETAIL SALES'!$Q$10:$Q$7501,'FILL RATE MANDATORY STOCK'!E78,'DETAIL SALES'!$AB$10:$AB$7501,"No",'DETAIL SALES'!$C$10:$C$7501,"24")</f>
        <v>0</v>
      </c>
      <c r="BF78" s="149">
        <f>COUNTIFS('DETAIL SALES'!$Q$10:$Q$7501,'FILL RATE MANDATORY STOCK'!E78,'DETAIL SALES'!$AB$10:$AB$7501,"Full",'DETAIL SALES'!$C$10:$C$7501,"25")</f>
        <v>0</v>
      </c>
      <c r="BG78" s="149">
        <f>COUNTIFS('DETAIL SALES'!$Q$10:$Q$7501,'FILL RATE MANDATORY STOCK'!E78,'DETAIL SALES'!$AB$10:$AB$7501,"No",'DETAIL SALES'!$C$10:$C$7501,"25")</f>
        <v>0</v>
      </c>
      <c r="BH78" s="149">
        <f>COUNTIFS('DETAIL SALES'!$Q$10:$Q$7501,'FILL RATE MANDATORY STOCK'!E78,'DETAIL SALES'!$AB$10:$AB$7501,"Full",'DETAIL SALES'!$C$10:$C$7501,"26")</f>
        <v>0</v>
      </c>
      <c r="BI78" s="149">
        <f>COUNTIFS('DETAIL SALES'!$Q$10:$Q$7501,'FILL RATE MANDATORY STOCK'!E78,'DETAIL SALES'!$AB$10:$AB$7501,"No",'DETAIL SALES'!$C$10:$C$7501,"26")</f>
        <v>0</v>
      </c>
      <c r="BJ78" s="149">
        <f>COUNTIFS('DETAIL SALES'!$Q$10:$Q$7501,'FILL RATE MANDATORY STOCK'!E78,'DETAIL SALES'!$AB$10:$AB$7501,"Full",'DETAIL SALES'!$C$10:$C$7501,"27")</f>
        <v>0</v>
      </c>
      <c r="BK78" s="149">
        <f>COUNTIFS('DETAIL SALES'!$Q$10:$Q$7501,'FILL RATE MANDATORY STOCK'!E78,'DETAIL SALES'!$AB$10:$AB$7501,"No",'DETAIL SALES'!$C$10:$C$7501,"27")</f>
        <v>0</v>
      </c>
      <c r="BL78" s="316">
        <f>COUNTIFS('DETAIL SALES'!$Q$10:$Q$7501,'FILL RATE MANDATORY STOCK'!E78,'DETAIL SALES'!$AB$10:$AB$7501,"Full",'DETAIL SALES'!$C$10:$C$7501,"28")</f>
        <v>0</v>
      </c>
      <c r="BM78" s="316">
        <f>COUNTIFS('DETAIL SALES'!$Q$10:$Q$7501,'FILL RATE MANDATORY STOCK'!E78,'DETAIL SALES'!$AB$10:$AB$7501,"No",'DETAIL SALES'!$C$10:$C$7501,"28")</f>
        <v>0</v>
      </c>
      <c r="BN78" s="149">
        <f>COUNTIFS('DETAIL SALES'!$Q$10:$Q$7501,'FILL RATE MANDATORY STOCK'!E78,'DETAIL SALES'!$AB$10:$AB$7501,"Full",'DETAIL SALES'!$C$10:$C$7501,"29")</f>
        <v>0</v>
      </c>
      <c r="BO78" s="149">
        <f>COUNTIFS('DETAIL SALES'!$Q$10:$Q$7501,'FILL RATE MANDATORY STOCK'!E78,'DETAIL SALES'!$AB$10:$AB$7501,"No",'DETAIL SALES'!$C$10:$C$7501,"29")</f>
        <v>0</v>
      </c>
      <c r="BP78" s="149">
        <f>COUNTIFS('DETAIL SALES'!$Q$10:$Q$7501,'FILL RATE MANDATORY STOCK'!E78,'DETAIL SALES'!$AB$10:$AB$7501,"Full",'DETAIL SALES'!$C$10:$C$7501,"30")</f>
        <v>0</v>
      </c>
      <c r="BQ78" s="149">
        <f>COUNTIFS('DETAIL SALES'!$Q$10:$Q$7501,'FILL RATE MANDATORY STOCK'!E78,'DETAIL SALES'!$AB$10:$AB$7501,"No",'DETAIL SALES'!$C$10:$C$7501,"30")</f>
        <v>0</v>
      </c>
      <c r="BR78" s="149">
        <f>COUNTIFS('DETAIL SALES'!$Q$10:$Q$7501,'FILL RATE MANDATORY STOCK'!\,'DETAIL SALES'!$AB$10:$AB$7501,"Full",'DETAIL SALES'!$C$10:$C$7501,"31")</f>
        <v>0</v>
      </c>
      <c r="BS78" s="153">
        <f>COUNTIFS('DETAIL SALES'!$Q$10:$Q$7501,'FILL RATE MANDATORY STOCK'!E78,'DETAIL SALES'!$AB$10:$AB$7501,"No",'DETAIL SALES'!$C$10:$C$7501,"31")</f>
        <v>0</v>
      </c>
      <c r="BT78" s="271">
        <f t="shared" si="11"/>
        <v>0</v>
      </c>
      <c r="BU78" s="150">
        <f t="shared" si="12"/>
        <v>0</v>
      </c>
      <c r="BV78" s="150">
        <f t="shared" si="13"/>
        <v>0</v>
      </c>
      <c r="BW78" s="272" t="e">
        <f t="shared" si="14"/>
        <v>#DIV/0!</v>
      </c>
    </row>
    <row r="79" spans="1:75">
      <c r="A79" s="784"/>
      <c r="B79" s="100">
        <f t="shared" si="10"/>
        <v>66</v>
      </c>
      <c r="C79" s="100" t="s">
        <v>355</v>
      </c>
      <c r="D79" s="103" t="s">
        <v>890</v>
      </c>
      <c r="E79" s="149"/>
      <c r="F79" s="169"/>
      <c r="G79" s="224">
        <v>60000</v>
      </c>
      <c r="H79" s="153">
        <v>4</v>
      </c>
      <c r="I79" s="153">
        <v>0</v>
      </c>
      <c r="J79" s="315">
        <f>COUNTIFS('DETAIL SALES'!$Q$10:$Q$7501,'FILL RATE MANDATORY STOCK'!E79,'DETAIL SALES'!$AB$10:$AB$7501,"Full",'DETAIL SALES'!$C$10:$C$7501,"1")</f>
        <v>0</v>
      </c>
      <c r="K79" s="316">
        <f>COUNTIFS('DETAIL SALES'!$Q$10:$Q$7501,'FILL RATE MANDATORY STOCK'!E79,'DETAIL SALES'!$AB$10:$AB$7501,"No",'DETAIL SALES'!$C$10:$C$7501,"1")</f>
        <v>0</v>
      </c>
      <c r="L79" s="149">
        <f>COUNTIFS('DETAIL SALES'!$Q$10:$Q$7501,'FILL RATE MANDATORY STOCK'!E79,'DETAIL SALES'!$AB$10:$AB$7501,"Full",'DETAIL SALES'!$C$10:$C$7501,"2")</f>
        <v>0</v>
      </c>
      <c r="M79" s="149">
        <f>COUNTIFS('DETAIL SALES'!$Q$10:$Q$7501,'FILL RATE MANDATORY STOCK'!E79,'DETAIL SALES'!$AB$10:$AB$7501,"No",'DETAIL SALES'!$C$10:$C$7501,"2")</f>
        <v>0</v>
      </c>
      <c r="N79" s="149">
        <f>COUNTIFS('DETAIL SALES'!$Q$10:$Q$7501,'FILL RATE MANDATORY STOCK'!E79,'DETAIL SALES'!$AB$10:$AB$7501,"Full",'DETAIL SALES'!$C$10:$C$7501,"3")</f>
        <v>0</v>
      </c>
      <c r="O79" s="149">
        <f>COUNTIFS('DETAIL SALES'!$Q$10:$Q$7501,'FILL RATE MANDATORY STOCK'!E79,'DETAIL SALES'!$AB$10:$AB$7501,"No",'DETAIL SALES'!$C$10:$C$7501,"3")</f>
        <v>0</v>
      </c>
      <c r="P79" s="149">
        <f>COUNTIFS('DETAIL SALES'!$Q$10:$Q$7501,'FILL RATE MANDATORY STOCK'!E79,'DETAIL SALES'!$AB$10:$AB$7501,"Full",'DETAIL SALES'!$C$10:$C$7501,"4")</f>
        <v>0</v>
      </c>
      <c r="Q79" s="149">
        <f>COUNTIFS('DETAIL SALES'!$Q$10:$Q$7501,'FILL RATE MANDATORY STOCK'!E79,'DETAIL SALES'!$AB$10:$AB$7501,"No",'DETAIL SALES'!$C$10:$C$7501,"4")</f>
        <v>0</v>
      </c>
      <c r="R79" s="149">
        <f>COUNTIFS('DETAIL SALES'!$Q$10:$Q$7501,'FILL RATE MANDATORY STOCK'!E79,'DETAIL SALES'!$AB$10:$AB$7501,"Full",'DETAIL SALES'!$C$10:$C$7501,"5")</f>
        <v>0</v>
      </c>
      <c r="S79" s="149">
        <f>COUNTIFS('DETAIL SALES'!$Q$10:$Q$7501,'FILL RATE MANDATORY STOCK'!E79,'DETAIL SALES'!$AB$10:$AB$7501,"No",'DETAIL SALES'!$C$10:$C$7501,"5")</f>
        <v>0</v>
      </c>
      <c r="T79" s="149">
        <f>COUNTIFS('DETAIL SALES'!$Q$10:$Q$7501,'FILL RATE MANDATORY STOCK'!E79,'DETAIL SALES'!$AB$10:$AB$7501,"Full",'DETAIL SALES'!$C$10:$C$7501,"6")</f>
        <v>0</v>
      </c>
      <c r="U79" s="149">
        <f>COUNTIFS('DETAIL SALES'!$Q$10:$Q$7501,'FILL RATE MANDATORY STOCK'!E79,'DETAIL SALES'!$AB$10:$AB$7501,"No",'DETAIL SALES'!$C$10:$C$7501,"6")</f>
        <v>0</v>
      </c>
      <c r="V79" s="316">
        <f>COUNTIFS('DETAIL SALES'!$Q$10:$Q$7501,'FILL RATE MANDATORY STOCK'!E79,'DETAIL SALES'!$AB$10:$AB$7501,"Full",'DETAIL SALES'!$C$10:$C$7501,"7")</f>
        <v>0</v>
      </c>
      <c r="W79" s="316">
        <f>COUNTIFS('DETAIL SALES'!$Q$10:$Q$7501,'FILL RATE MANDATORY STOCK'!E79,'DETAIL SALES'!$AB$10:$AB$7501,"No",'DETAIL SALES'!$C$10:$C$7501,"7")</f>
        <v>0</v>
      </c>
      <c r="X79" s="149">
        <f>COUNTIFS('DETAIL SALES'!$Q$10:$Q$7501,'FILL RATE MANDATORY STOCK'!E79,'DETAIL SALES'!$AB$10:$AB$7501,"Full",'DETAIL SALES'!$C$10:$C$7501,"8")</f>
        <v>0</v>
      </c>
      <c r="Y79" s="149">
        <f>COUNTIFS('DETAIL SALES'!$Q$10:$Q$7501,'FILL RATE MANDATORY STOCK'!E79,'DETAIL SALES'!$AB$10:$AB$7501,"No",'DETAIL SALES'!$C$10:$C$7501,"8")</f>
        <v>0</v>
      </c>
      <c r="Z79" s="149">
        <f>COUNTIFS('DETAIL SALES'!$Q$10:$Q$7501,'FILL RATE MANDATORY STOCK'!E79,'DETAIL SALES'!$AB$10:$AB$7501,"Full",'DETAIL SALES'!$C$10:$C$7501,"9")</f>
        <v>0</v>
      </c>
      <c r="AA79" s="149">
        <f>COUNTIFS('DETAIL SALES'!$Q$10:$Q$7501,'FILL RATE MANDATORY STOCK'!E79,'DETAIL SALES'!$AB$10:$AB$7501,"No",'DETAIL SALES'!$C$10:$C$7501,"9")</f>
        <v>0</v>
      </c>
      <c r="AB79" s="149">
        <f>COUNTIFS('DETAIL SALES'!$Q$10:$Q$7501,'FILL RATE MANDATORY STOCK'!E79,'DETAIL SALES'!$AB$10:$AB$7501,"Full",'DETAIL SALES'!$C$10:$C$7501,"10")</f>
        <v>0</v>
      </c>
      <c r="AC79" s="149">
        <f>COUNTIFS('DETAIL SALES'!$Q$10:$Q$7501,'FILL RATE MANDATORY STOCK'!E79,'DETAIL SALES'!$AB$10:$AB$7501,"No",'DETAIL SALES'!$C$10:$C$7501,"10")</f>
        <v>0</v>
      </c>
      <c r="AD79" s="149">
        <f>COUNTIFS('DETAIL SALES'!$Q$10:$Q$7501,'FILL RATE MANDATORY STOCK'!E79,'DETAIL SALES'!$AB$10:$AB$7501,"Full",'DETAIL SALES'!$C$10:$C$7501,"11")</f>
        <v>0</v>
      </c>
      <c r="AE79" s="149">
        <f>COUNTIFS('DETAIL SALES'!$Q$10:$Q$7501,'FILL RATE MANDATORY STOCK'!E79,'DETAIL SALES'!$AB$10:$AB$7501,"No",'DETAIL SALES'!$C$10:$C$7501,"11")</f>
        <v>0</v>
      </c>
      <c r="AF79" s="149">
        <f>COUNTIFS('DETAIL SALES'!$Q$10:$Q$7501,'FILL RATE MANDATORY STOCK'!E79,'DETAIL SALES'!$AB$10:$AB$7501,"Full",'DETAIL SALES'!$C$10:$C$7501,"12")</f>
        <v>0</v>
      </c>
      <c r="AG79" s="149">
        <f>COUNTIFS('DETAIL SALES'!$Q$10:$Q$7501,'FILL RATE MANDATORY STOCK'!E79,'DETAIL SALES'!$AB$10:$AB$7501,"No",'DETAIL SALES'!$C$10:$C$7501,"12")</f>
        <v>0</v>
      </c>
      <c r="AH79" s="149">
        <f>COUNTIFS('DETAIL SALES'!$Q$10:$Q$7501,'FILL RATE MANDATORY STOCK'!E79,'DETAIL SALES'!$AB$10:$AB$7501,"Full",'DETAIL SALES'!$C$10:$C$7501,"13")</f>
        <v>0</v>
      </c>
      <c r="AI79" s="149">
        <f>COUNTIFS('DETAIL SALES'!$Q$10:$Q$7501,'FILL RATE MANDATORY STOCK'!E79,'DETAIL SALES'!$AB$10:$AB$7501,"No",'DETAIL SALES'!$C$10:$C$7501,"13")</f>
        <v>0</v>
      </c>
      <c r="AJ79" s="316">
        <f>COUNTIFS('DETAIL SALES'!$Q$10:$Q$7501,'FILL RATE MANDATORY STOCK'!E79,'DETAIL SALES'!$AB$10:$AB$7501,"Full",'DETAIL SALES'!$C$10:$C$7501,"14")</f>
        <v>0</v>
      </c>
      <c r="AK79" s="316">
        <f>COUNTIFS('DETAIL SALES'!$Q$10:$Q$7501,'FILL RATE MANDATORY STOCK'!E79,'DETAIL SALES'!$AB$10:$AB$7501,"No",'DETAIL SALES'!$C$10:$C$7501,"14")</f>
        <v>0</v>
      </c>
      <c r="AL79" s="149">
        <f>COUNTIFS('DETAIL SALES'!$Q$10:$Q$7501,'FILL RATE MANDATORY STOCK'!E79,'DETAIL SALES'!$AB$10:$AB$7501,"Full",'DETAIL SALES'!$C$10:$C$7501,"15")</f>
        <v>0</v>
      </c>
      <c r="AM79" s="149">
        <f>COUNTIFS('DETAIL SALES'!$Q$10:$Q$7501,'FILL RATE MANDATORY STOCK'!E79,'DETAIL SALES'!$AB$10:$AB$7501,"No",'DETAIL SALES'!$C$10:$C$7501,"15")</f>
        <v>0</v>
      </c>
      <c r="AN79" s="149">
        <f>COUNTIFS('DETAIL SALES'!$Q$10:$Q$7501,'FILL RATE MANDATORY STOCK'!E79,'DETAIL SALES'!$AB$10:$AB$7501,"Full",'DETAIL SALES'!$C$10:$C$7501,"16")</f>
        <v>0</v>
      </c>
      <c r="AO79" s="149">
        <f>COUNTIFS('DETAIL SALES'!$Q$10:$Q$7501,'FILL RATE MANDATORY STOCK'!E79,'DETAIL SALES'!$AB$10:$AB$7501,"No",'DETAIL SALES'!$C$10:$C$7501,"16")</f>
        <v>0</v>
      </c>
      <c r="AP79" s="149">
        <f>COUNTIFS('DETAIL SALES'!$Q$10:$Q$7501,'FILL RATE MANDATORY STOCK'!E79,'DETAIL SALES'!$AB$10:$AB$7501,"Full",'DETAIL SALES'!$C$10:$C$7501,"17")</f>
        <v>0</v>
      </c>
      <c r="AQ79" s="149">
        <f>COUNTIFS('DETAIL SALES'!$Q$10:$Q$7501,'FILL RATE MANDATORY STOCK'!E79,'DETAIL SALES'!$AB$10:$AB$7501,"No",'DETAIL SALES'!$C$10:$C$7501,"17")</f>
        <v>0</v>
      </c>
      <c r="AR79" s="149">
        <f>COUNTIFS('DETAIL SALES'!$Q$10:$Q$7501,'FILL RATE MANDATORY STOCK'!E79,'DETAIL SALES'!$AB$10:$AB$7501,"Full",'DETAIL SALES'!$C$10:$C$7501,"18")</f>
        <v>0</v>
      </c>
      <c r="AS79" s="149">
        <f>COUNTIFS('DETAIL SALES'!$Q$10:$Q$7501,'FILL RATE MANDATORY STOCK'!E79,'DETAIL SALES'!$AB$10:$AB$7501,"No",'DETAIL SALES'!$C$10:$C$7501,"18")</f>
        <v>0</v>
      </c>
      <c r="AT79" s="149">
        <f>COUNTIFS('DETAIL SALES'!$Q$10:$Q$7501,'FILL RATE MANDATORY STOCK'!E79,'DETAIL SALES'!$AB$10:$AB$7501,"Full",'DETAIL SALES'!$C$10:$C$7501,"19")</f>
        <v>0</v>
      </c>
      <c r="AU79" s="149">
        <f>COUNTIFS('DETAIL SALES'!$Q$10:$Q$7501,'FILL RATE MANDATORY STOCK'!E79,'DETAIL SALES'!$AB$10:$AB$7501,"No",'DETAIL SALES'!$C$10:$C$7501,"19")</f>
        <v>0</v>
      </c>
      <c r="AV79" s="149">
        <f>COUNTIFS('DETAIL SALES'!$Q$10:$Q$7501,'FILL RATE MANDATORY STOCK'!E79,'DETAIL SALES'!$AB$10:$AB$7501,"Full",'DETAIL SALES'!$C$10:$C$7501,"20")</f>
        <v>0</v>
      </c>
      <c r="AW79" s="149">
        <f>COUNTIFS('DETAIL SALES'!$Q$10:$Q$7501,'FILL RATE MANDATORY STOCK'!E79,'DETAIL SALES'!$AB$10:$AB$7501,"No",'DETAIL SALES'!$C$10:$C$7501,"20")</f>
        <v>0</v>
      </c>
      <c r="AX79" s="316">
        <f>COUNTIFS('DETAIL SALES'!$Q$10:$Q$7501,'FILL RATE MANDATORY STOCK'!E79,'DETAIL SALES'!$AB$10:$AB$7501,"Full",'DETAIL SALES'!$C$10:$C$7501,"21")</f>
        <v>0</v>
      </c>
      <c r="AY79" s="316">
        <f>COUNTIFS('DETAIL SALES'!$Q$10:$Q$7501,'FILL RATE MANDATORY STOCK'!E79,'DETAIL SALES'!$AB$10:$AB$7501,"No",'DETAIL SALES'!$C$10:$C$7501,"21")</f>
        <v>0</v>
      </c>
      <c r="AZ79" s="149">
        <f>COUNTIFS('DETAIL SALES'!$Q$10:$Q$7501,'FILL RATE MANDATORY STOCK'!E79,'DETAIL SALES'!$AB$10:$AB$7501,"Full",'DETAIL SALES'!$C$10:$C$7501,"22")</f>
        <v>0</v>
      </c>
      <c r="BA79" s="149">
        <f>COUNTIFS('DETAIL SALES'!$Q$10:$Q$7501,'FILL RATE MANDATORY STOCK'!E79,'DETAIL SALES'!$AB$10:$AB$7501,"No",'DETAIL SALES'!$C$10:$C$7501,"22")</f>
        <v>0</v>
      </c>
      <c r="BB79" s="149">
        <f>COUNTIFS('DETAIL SALES'!$Q$10:$Q$7501,'FILL RATE MANDATORY STOCK'!E79,'DETAIL SALES'!$AB$10:$AB$7501,"Full",'DETAIL SALES'!$C$10:$C$7501,"23")</f>
        <v>0</v>
      </c>
      <c r="BC79" s="149">
        <f>COUNTIFS('DETAIL SALES'!$Q$10:$Q$7501,'FILL RATE MANDATORY STOCK'!E79,'DETAIL SALES'!$AB$10:$AB$7501,"No",'DETAIL SALES'!$C$10:$C$7501,"23")</f>
        <v>0</v>
      </c>
      <c r="BD79" s="149">
        <f>COUNTIFS('DETAIL SALES'!$Q$10:$Q$7501,'FILL RATE MANDATORY STOCK'!E79,'DETAIL SALES'!$AB$10:$AB$7501,"Full",'DETAIL SALES'!$C$10:$C$7501,"24")</f>
        <v>0</v>
      </c>
      <c r="BE79" s="149">
        <f>COUNTIFS('DETAIL SALES'!$Q$10:$Q$7501,'FILL RATE MANDATORY STOCK'!E79,'DETAIL SALES'!$AB$10:$AB$7501,"No",'DETAIL SALES'!$C$10:$C$7501,"24")</f>
        <v>0</v>
      </c>
      <c r="BF79" s="149">
        <f>COUNTIFS('DETAIL SALES'!$Q$10:$Q$7501,'FILL RATE MANDATORY STOCK'!E79,'DETAIL SALES'!$AB$10:$AB$7501,"Full",'DETAIL SALES'!$C$10:$C$7501,"25")</f>
        <v>0</v>
      </c>
      <c r="BG79" s="149">
        <f>COUNTIFS('DETAIL SALES'!$Q$10:$Q$7501,'FILL RATE MANDATORY STOCK'!E79,'DETAIL SALES'!$AB$10:$AB$7501,"No",'DETAIL SALES'!$C$10:$C$7501,"25")</f>
        <v>0</v>
      </c>
      <c r="BH79" s="149">
        <f>COUNTIFS('DETAIL SALES'!$Q$10:$Q$7501,'FILL RATE MANDATORY STOCK'!E79,'DETAIL SALES'!$AB$10:$AB$7501,"Full",'DETAIL SALES'!$C$10:$C$7501,"26")</f>
        <v>0</v>
      </c>
      <c r="BI79" s="149">
        <f>COUNTIFS('DETAIL SALES'!$Q$10:$Q$7501,'FILL RATE MANDATORY STOCK'!E79,'DETAIL SALES'!$AB$10:$AB$7501,"No",'DETAIL SALES'!$C$10:$C$7501,"26")</f>
        <v>0</v>
      </c>
      <c r="BJ79" s="149">
        <f>COUNTIFS('DETAIL SALES'!$Q$10:$Q$7501,'FILL RATE MANDATORY STOCK'!E79,'DETAIL SALES'!$AB$10:$AB$7501,"Full",'DETAIL SALES'!$C$10:$C$7501,"27")</f>
        <v>0</v>
      </c>
      <c r="BK79" s="149">
        <f>COUNTIFS('DETAIL SALES'!$Q$10:$Q$7501,'FILL RATE MANDATORY STOCK'!E79,'DETAIL SALES'!$AB$10:$AB$7501,"No",'DETAIL SALES'!$C$10:$C$7501,"27")</f>
        <v>0</v>
      </c>
      <c r="BL79" s="316">
        <f>COUNTIFS('DETAIL SALES'!$Q$10:$Q$7501,'FILL RATE MANDATORY STOCK'!E79,'DETAIL SALES'!$AB$10:$AB$7501,"Full",'DETAIL SALES'!$C$10:$C$7501,"28")</f>
        <v>0</v>
      </c>
      <c r="BM79" s="316">
        <f>COUNTIFS('DETAIL SALES'!$Q$10:$Q$7501,'FILL RATE MANDATORY STOCK'!E79,'DETAIL SALES'!$AB$10:$AB$7501,"No",'DETAIL SALES'!$C$10:$C$7501,"28")</f>
        <v>0</v>
      </c>
      <c r="BN79" s="149">
        <f>COUNTIFS('DETAIL SALES'!$Q$10:$Q$7501,'FILL RATE MANDATORY STOCK'!E79,'DETAIL SALES'!$AB$10:$AB$7501,"Full",'DETAIL SALES'!$C$10:$C$7501,"29")</f>
        <v>0</v>
      </c>
      <c r="BO79" s="149">
        <f>COUNTIFS('DETAIL SALES'!$Q$10:$Q$7501,'FILL RATE MANDATORY STOCK'!E79,'DETAIL SALES'!$AB$10:$AB$7501,"No",'DETAIL SALES'!$C$10:$C$7501,"29")</f>
        <v>0</v>
      </c>
      <c r="BP79" s="149">
        <f>COUNTIFS('DETAIL SALES'!$Q$10:$Q$7501,'FILL RATE MANDATORY STOCK'!E79,'DETAIL SALES'!$AB$10:$AB$7501,"Full",'DETAIL SALES'!$C$10:$C$7501,"30")</f>
        <v>0</v>
      </c>
      <c r="BQ79" s="149">
        <f>COUNTIFS('DETAIL SALES'!$Q$10:$Q$7501,'FILL RATE MANDATORY STOCK'!E79,'DETAIL SALES'!$AB$10:$AB$7501,"No",'DETAIL SALES'!$C$10:$C$7501,"30")</f>
        <v>0</v>
      </c>
      <c r="BR79" s="149">
        <f>COUNTIFS('DETAIL SALES'!$Q$10:$Q$7501,'FILL RATE MANDATORY STOCK'!\,'DETAIL SALES'!$AB$10:$AB$7501,"Full",'DETAIL SALES'!$C$10:$C$7501,"31")</f>
        <v>0</v>
      </c>
      <c r="BS79" s="153">
        <f>COUNTIFS('DETAIL SALES'!$Q$10:$Q$7501,'FILL RATE MANDATORY STOCK'!E79,'DETAIL SALES'!$AB$10:$AB$7501,"No",'DETAIL SALES'!$C$10:$C$7501,"31")</f>
        <v>0</v>
      </c>
      <c r="BT79" s="271">
        <f t="shared" si="11"/>
        <v>0</v>
      </c>
      <c r="BU79" s="150">
        <f t="shared" si="12"/>
        <v>0</v>
      </c>
      <c r="BV79" s="150">
        <f t="shared" si="13"/>
        <v>0</v>
      </c>
      <c r="BW79" s="272" t="e">
        <f t="shared" si="14"/>
        <v>#DIV/0!</v>
      </c>
    </row>
    <row r="80" spans="1:75">
      <c r="A80" s="784"/>
      <c r="B80" s="100">
        <f t="shared" si="10"/>
        <v>67</v>
      </c>
      <c r="C80" s="100" t="s">
        <v>357</v>
      </c>
      <c r="D80" s="103" t="s">
        <v>890</v>
      </c>
      <c r="E80" s="149"/>
      <c r="F80" s="169"/>
      <c r="G80" s="224">
        <v>60000</v>
      </c>
      <c r="H80" s="153">
        <v>2</v>
      </c>
      <c r="I80" s="153">
        <v>1.6666666666666667</v>
      </c>
      <c r="J80" s="315">
        <f>COUNTIFS('DETAIL SALES'!$Q$10:$Q$7501,'FILL RATE MANDATORY STOCK'!E80,'DETAIL SALES'!$AB$10:$AB$7501,"Full",'DETAIL SALES'!$C$10:$C$7501,"1")</f>
        <v>0</v>
      </c>
      <c r="K80" s="316">
        <f>COUNTIFS('DETAIL SALES'!$Q$10:$Q$7501,'FILL RATE MANDATORY STOCK'!E80,'DETAIL SALES'!$AB$10:$AB$7501,"No",'DETAIL SALES'!$C$10:$C$7501,"1")</f>
        <v>0</v>
      </c>
      <c r="L80" s="149">
        <f>COUNTIFS('DETAIL SALES'!$Q$10:$Q$7501,'FILL RATE MANDATORY STOCK'!E80,'DETAIL SALES'!$AB$10:$AB$7501,"Full",'DETAIL SALES'!$C$10:$C$7501,"2")</f>
        <v>0</v>
      </c>
      <c r="M80" s="149">
        <f>COUNTIFS('DETAIL SALES'!$Q$10:$Q$7501,'FILL RATE MANDATORY STOCK'!E80,'DETAIL SALES'!$AB$10:$AB$7501,"No",'DETAIL SALES'!$C$10:$C$7501,"2")</f>
        <v>0</v>
      </c>
      <c r="N80" s="149">
        <f>COUNTIFS('DETAIL SALES'!$Q$10:$Q$7501,'FILL RATE MANDATORY STOCK'!E80,'DETAIL SALES'!$AB$10:$AB$7501,"Full",'DETAIL SALES'!$C$10:$C$7501,"3")</f>
        <v>0</v>
      </c>
      <c r="O80" s="149">
        <f>COUNTIFS('DETAIL SALES'!$Q$10:$Q$7501,'FILL RATE MANDATORY STOCK'!E80,'DETAIL SALES'!$AB$10:$AB$7501,"No",'DETAIL SALES'!$C$10:$C$7501,"3")</f>
        <v>0</v>
      </c>
      <c r="P80" s="149">
        <f>COUNTIFS('DETAIL SALES'!$Q$10:$Q$7501,'FILL RATE MANDATORY STOCK'!E80,'DETAIL SALES'!$AB$10:$AB$7501,"Full",'DETAIL SALES'!$C$10:$C$7501,"4")</f>
        <v>0</v>
      </c>
      <c r="Q80" s="149">
        <f>COUNTIFS('DETAIL SALES'!$Q$10:$Q$7501,'FILL RATE MANDATORY STOCK'!E80,'DETAIL SALES'!$AB$10:$AB$7501,"No",'DETAIL SALES'!$C$10:$C$7501,"4")</f>
        <v>0</v>
      </c>
      <c r="R80" s="149">
        <f>COUNTIFS('DETAIL SALES'!$Q$10:$Q$7501,'FILL RATE MANDATORY STOCK'!E80,'DETAIL SALES'!$AB$10:$AB$7501,"Full",'DETAIL SALES'!$C$10:$C$7501,"5")</f>
        <v>0</v>
      </c>
      <c r="S80" s="149">
        <f>COUNTIFS('DETAIL SALES'!$Q$10:$Q$7501,'FILL RATE MANDATORY STOCK'!E80,'DETAIL SALES'!$AB$10:$AB$7501,"No",'DETAIL SALES'!$C$10:$C$7501,"5")</f>
        <v>0</v>
      </c>
      <c r="T80" s="149">
        <f>COUNTIFS('DETAIL SALES'!$Q$10:$Q$7501,'FILL RATE MANDATORY STOCK'!E80,'DETAIL SALES'!$AB$10:$AB$7501,"Full",'DETAIL SALES'!$C$10:$C$7501,"6")</f>
        <v>0</v>
      </c>
      <c r="U80" s="149">
        <f>COUNTIFS('DETAIL SALES'!$Q$10:$Q$7501,'FILL RATE MANDATORY STOCK'!E80,'DETAIL SALES'!$AB$10:$AB$7501,"No",'DETAIL SALES'!$C$10:$C$7501,"6")</f>
        <v>0</v>
      </c>
      <c r="V80" s="316">
        <f>COUNTIFS('DETAIL SALES'!$Q$10:$Q$7501,'FILL RATE MANDATORY STOCK'!E80,'DETAIL SALES'!$AB$10:$AB$7501,"Full",'DETAIL SALES'!$C$10:$C$7501,"7")</f>
        <v>0</v>
      </c>
      <c r="W80" s="316">
        <f>COUNTIFS('DETAIL SALES'!$Q$10:$Q$7501,'FILL RATE MANDATORY STOCK'!E80,'DETAIL SALES'!$AB$10:$AB$7501,"No",'DETAIL SALES'!$C$10:$C$7501,"7")</f>
        <v>0</v>
      </c>
      <c r="X80" s="149">
        <f>COUNTIFS('DETAIL SALES'!$Q$10:$Q$7501,'FILL RATE MANDATORY STOCK'!E80,'DETAIL SALES'!$AB$10:$AB$7501,"Full",'DETAIL SALES'!$C$10:$C$7501,"8")</f>
        <v>0</v>
      </c>
      <c r="Y80" s="149">
        <f>COUNTIFS('DETAIL SALES'!$Q$10:$Q$7501,'FILL RATE MANDATORY STOCK'!E80,'DETAIL SALES'!$AB$10:$AB$7501,"No",'DETAIL SALES'!$C$10:$C$7501,"8")</f>
        <v>0</v>
      </c>
      <c r="Z80" s="149">
        <f>COUNTIFS('DETAIL SALES'!$Q$10:$Q$7501,'FILL RATE MANDATORY STOCK'!E80,'DETAIL SALES'!$AB$10:$AB$7501,"Full",'DETAIL SALES'!$C$10:$C$7501,"9")</f>
        <v>0</v>
      </c>
      <c r="AA80" s="149">
        <f>COUNTIFS('DETAIL SALES'!$Q$10:$Q$7501,'FILL RATE MANDATORY STOCK'!E80,'DETAIL SALES'!$AB$10:$AB$7501,"No",'DETAIL SALES'!$C$10:$C$7501,"9")</f>
        <v>0</v>
      </c>
      <c r="AB80" s="149">
        <f>COUNTIFS('DETAIL SALES'!$Q$10:$Q$7501,'FILL RATE MANDATORY STOCK'!E80,'DETAIL SALES'!$AB$10:$AB$7501,"Full",'DETAIL SALES'!$C$10:$C$7501,"10")</f>
        <v>0</v>
      </c>
      <c r="AC80" s="149">
        <f>COUNTIFS('DETAIL SALES'!$Q$10:$Q$7501,'FILL RATE MANDATORY STOCK'!E80,'DETAIL SALES'!$AB$10:$AB$7501,"No",'DETAIL SALES'!$C$10:$C$7501,"10")</f>
        <v>0</v>
      </c>
      <c r="AD80" s="149">
        <f>COUNTIFS('DETAIL SALES'!$Q$10:$Q$7501,'FILL RATE MANDATORY STOCK'!E80,'DETAIL SALES'!$AB$10:$AB$7501,"Full",'DETAIL SALES'!$C$10:$C$7501,"11")</f>
        <v>0</v>
      </c>
      <c r="AE80" s="149">
        <f>COUNTIFS('DETAIL SALES'!$Q$10:$Q$7501,'FILL RATE MANDATORY STOCK'!E80,'DETAIL SALES'!$AB$10:$AB$7501,"No",'DETAIL SALES'!$C$10:$C$7501,"11")</f>
        <v>0</v>
      </c>
      <c r="AF80" s="149">
        <f>COUNTIFS('DETAIL SALES'!$Q$10:$Q$7501,'FILL RATE MANDATORY STOCK'!E80,'DETAIL SALES'!$AB$10:$AB$7501,"Full",'DETAIL SALES'!$C$10:$C$7501,"12")</f>
        <v>0</v>
      </c>
      <c r="AG80" s="149">
        <f>COUNTIFS('DETAIL SALES'!$Q$10:$Q$7501,'FILL RATE MANDATORY STOCK'!E80,'DETAIL SALES'!$AB$10:$AB$7501,"No",'DETAIL SALES'!$C$10:$C$7501,"12")</f>
        <v>0</v>
      </c>
      <c r="AH80" s="149">
        <f>COUNTIFS('DETAIL SALES'!$Q$10:$Q$7501,'FILL RATE MANDATORY STOCK'!E80,'DETAIL SALES'!$AB$10:$AB$7501,"Full",'DETAIL SALES'!$C$10:$C$7501,"13")</f>
        <v>0</v>
      </c>
      <c r="AI80" s="149">
        <f>COUNTIFS('DETAIL SALES'!$Q$10:$Q$7501,'FILL RATE MANDATORY STOCK'!E80,'DETAIL SALES'!$AB$10:$AB$7501,"No",'DETAIL SALES'!$C$10:$C$7501,"13")</f>
        <v>0</v>
      </c>
      <c r="AJ80" s="316">
        <f>COUNTIFS('DETAIL SALES'!$Q$10:$Q$7501,'FILL RATE MANDATORY STOCK'!E80,'DETAIL SALES'!$AB$10:$AB$7501,"Full",'DETAIL SALES'!$C$10:$C$7501,"14")</f>
        <v>0</v>
      </c>
      <c r="AK80" s="316">
        <f>COUNTIFS('DETAIL SALES'!$Q$10:$Q$7501,'FILL RATE MANDATORY STOCK'!E80,'DETAIL SALES'!$AB$10:$AB$7501,"No",'DETAIL SALES'!$C$10:$C$7501,"14")</f>
        <v>0</v>
      </c>
      <c r="AL80" s="149">
        <f>COUNTIFS('DETAIL SALES'!$Q$10:$Q$7501,'FILL RATE MANDATORY STOCK'!E80,'DETAIL SALES'!$AB$10:$AB$7501,"Full",'DETAIL SALES'!$C$10:$C$7501,"15")</f>
        <v>0</v>
      </c>
      <c r="AM80" s="149">
        <f>COUNTIFS('DETAIL SALES'!$Q$10:$Q$7501,'FILL RATE MANDATORY STOCK'!E80,'DETAIL SALES'!$AB$10:$AB$7501,"No",'DETAIL SALES'!$C$10:$C$7501,"15")</f>
        <v>0</v>
      </c>
      <c r="AN80" s="149">
        <f>COUNTIFS('DETAIL SALES'!$Q$10:$Q$7501,'FILL RATE MANDATORY STOCK'!E80,'DETAIL SALES'!$AB$10:$AB$7501,"Full",'DETAIL SALES'!$C$10:$C$7501,"16")</f>
        <v>0</v>
      </c>
      <c r="AO80" s="149">
        <f>COUNTIFS('DETAIL SALES'!$Q$10:$Q$7501,'FILL RATE MANDATORY STOCK'!E80,'DETAIL SALES'!$AB$10:$AB$7501,"No",'DETAIL SALES'!$C$10:$C$7501,"16")</f>
        <v>0</v>
      </c>
      <c r="AP80" s="149">
        <f>COUNTIFS('DETAIL SALES'!$Q$10:$Q$7501,'FILL RATE MANDATORY STOCK'!E80,'DETAIL SALES'!$AB$10:$AB$7501,"Full",'DETAIL SALES'!$C$10:$C$7501,"17")</f>
        <v>0</v>
      </c>
      <c r="AQ80" s="149">
        <f>COUNTIFS('DETAIL SALES'!$Q$10:$Q$7501,'FILL RATE MANDATORY STOCK'!E80,'DETAIL SALES'!$AB$10:$AB$7501,"No",'DETAIL SALES'!$C$10:$C$7501,"17")</f>
        <v>0</v>
      </c>
      <c r="AR80" s="149">
        <f>COUNTIFS('DETAIL SALES'!$Q$10:$Q$7501,'FILL RATE MANDATORY STOCK'!E80,'DETAIL SALES'!$AB$10:$AB$7501,"Full",'DETAIL SALES'!$C$10:$C$7501,"18")</f>
        <v>0</v>
      </c>
      <c r="AS80" s="149">
        <f>COUNTIFS('DETAIL SALES'!$Q$10:$Q$7501,'FILL RATE MANDATORY STOCK'!E80,'DETAIL SALES'!$AB$10:$AB$7501,"No",'DETAIL SALES'!$C$10:$C$7501,"18")</f>
        <v>0</v>
      </c>
      <c r="AT80" s="149">
        <f>COUNTIFS('DETAIL SALES'!$Q$10:$Q$7501,'FILL RATE MANDATORY STOCK'!E80,'DETAIL SALES'!$AB$10:$AB$7501,"Full",'DETAIL SALES'!$C$10:$C$7501,"19")</f>
        <v>0</v>
      </c>
      <c r="AU80" s="149">
        <f>COUNTIFS('DETAIL SALES'!$Q$10:$Q$7501,'FILL RATE MANDATORY STOCK'!E80,'DETAIL SALES'!$AB$10:$AB$7501,"No",'DETAIL SALES'!$C$10:$C$7501,"19")</f>
        <v>0</v>
      </c>
      <c r="AV80" s="149">
        <f>COUNTIFS('DETAIL SALES'!$Q$10:$Q$7501,'FILL RATE MANDATORY STOCK'!E80,'DETAIL SALES'!$AB$10:$AB$7501,"Full",'DETAIL SALES'!$C$10:$C$7501,"20")</f>
        <v>0</v>
      </c>
      <c r="AW80" s="149">
        <f>COUNTIFS('DETAIL SALES'!$Q$10:$Q$7501,'FILL RATE MANDATORY STOCK'!E80,'DETAIL SALES'!$AB$10:$AB$7501,"No",'DETAIL SALES'!$C$10:$C$7501,"20")</f>
        <v>0</v>
      </c>
      <c r="AX80" s="316">
        <f>COUNTIFS('DETAIL SALES'!$Q$10:$Q$7501,'FILL RATE MANDATORY STOCK'!E80,'DETAIL SALES'!$AB$10:$AB$7501,"Full",'DETAIL SALES'!$C$10:$C$7501,"21")</f>
        <v>0</v>
      </c>
      <c r="AY80" s="316">
        <f>COUNTIFS('DETAIL SALES'!$Q$10:$Q$7501,'FILL RATE MANDATORY STOCK'!E80,'DETAIL SALES'!$AB$10:$AB$7501,"No",'DETAIL SALES'!$C$10:$C$7501,"21")</f>
        <v>0</v>
      </c>
      <c r="AZ80" s="149">
        <f>COUNTIFS('DETAIL SALES'!$Q$10:$Q$7501,'FILL RATE MANDATORY STOCK'!E80,'DETAIL SALES'!$AB$10:$AB$7501,"Full",'DETAIL SALES'!$C$10:$C$7501,"22")</f>
        <v>0</v>
      </c>
      <c r="BA80" s="149">
        <f>COUNTIFS('DETAIL SALES'!$Q$10:$Q$7501,'FILL RATE MANDATORY STOCK'!E80,'DETAIL SALES'!$AB$10:$AB$7501,"No",'DETAIL SALES'!$C$10:$C$7501,"22")</f>
        <v>0</v>
      </c>
      <c r="BB80" s="149">
        <f>COUNTIFS('DETAIL SALES'!$Q$10:$Q$7501,'FILL RATE MANDATORY STOCK'!E80,'DETAIL SALES'!$AB$10:$AB$7501,"Full",'DETAIL SALES'!$C$10:$C$7501,"23")</f>
        <v>0</v>
      </c>
      <c r="BC80" s="149">
        <f>COUNTIFS('DETAIL SALES'!$Q$10:$Q$7501,'FILL RATE MANDATORY STOCK'!E80,'DETAIL SALES'!$AB$10:$AB$7501,"No",'DETAIL SALES'!$C$10:$C$7501,"23")</f>
        <v>0</v>
      </c>
      <c r="BD80" s="149">
        <f>COUNTIFS('DETAIL SALES'!$Q$10:$Q$7501,'FILL RATE MANDATORY STOCK'!E80,'DETAIL SALES'!$AB$10:$AB$7501,"Full",'DETAIL SALES'!$C$10:$C$7501,"24")</f>
        <v>0</v>
      </c>
      <c r="BE80" s="149">
        <f>COUNTIFS('DETAIL SALES'!$Q$10:$Q$7501,'FILL RATE MANDATORY STOCK'!E80,'DETAIL SALES'!$AB$10:$AB$7501,"No",'DETAIL SALES'!$C$10:$C$7501,"24")</f>
        <v>0</v>
      </c>
      <c r="BF80" s="149">
        <f>COUNTIFS('DETAIL SALES'!$Q$10:$Q$7501,'FILL RATE MANDATORY STOCK'!E80,'DETAIL SALES'!$AB$10:$AB$7501,"Full",'DETAIL SALES'!$C$10:$C$7501,"25")</f>
        <v>0</v>
      </c>
      <c r="BG80" s="149">
        <f>COUNTIFS('DETAIL SALES'!$Q$10:$Q$7501,'FILL RATE MANDATORY STOCK'!E80,'DETAIL SALES'!$AB$10:$AB$7501,"No",'DETAIL SALES'!$C$10:$C$7501,"25")</f>
        <v>0</v>
      </c>
      <c r="BH80" s="149">
        <f>COUNTIFS('DETAIL SALES'!$Q$10:$Q$7501,'FILL RATE MANDATORY STOCK'!E80,'DETAIL SALES'!$AB$10:$AB$7501,"Full",'DETAIL SALES'!$C$10:$C$7501,"26")</f>
        <v>0</v>
      </c>
      <c r="BI80" s="149">
        <f>COUNTIFS('DETAIL SALES'!$Q$10:$Q$7501,'FILL RATE MANDATORY STOCK'!E80,'DETAIL SALES'!$AB$10:$AB$7501,"No",'DETAIL SALES'!$C$10:$C$7501,"26")</f>
        <v>0</v>
      </c>
      <c r="BJ80" s="149">
        <f>COUNTIFS('DETAIL SALES'!$Q$10:$Q$7501,'FILL RATE MANDATORY STOCK'!E80,'DETAIL SALES'!$AB$10:$AB$7501,"Full",'DETAIL SALES'!$C$10:$C$7501,"27")</f>
        <v>0</v>
      </c>
      <c r="BK80" s="149">
        <f>COUNTIFS('DETAIL SALES'!$Q$10:$Q$7501,'FILL RATE MANDATORY STOCK'!E80,'DETAIL SALES'!$AB$10:$AB$7501,"No",'DETAIL SALES'!$C$10:$C$7501,"27")</f>
        <v>0</v>
      </c>
      <c r="BL80" s="316">
        <f>COUNTIFS('DETAIL SALES'!$Q$10:$Q$7501,'FILL RATE MANDATORY STOCK'!E80,'DETAIL SALES'!$AB$10:$AB$7501,"Full",'DETAIL SALES'!$C$10:$C$7501,"28")</f>
        <v>0</v>
      </c>
      <c r="BM80" s="316">
        <f>COUNTIFS('DETAIL SALES'!$Q$10:$Q$7501,'FILL RATE MANDATORY STOCK'!E80,'DETAIL SALES'!$AB$10:$AB$7501,"No",'DETAIL SALES'!$C$10:$C$7501,"28")</f>
        <v>0</v>
      </c>
      <c r="BN80" s="149">
        <f>COUNTIFS('DETAIL SALES'!$Q$10:$Q$7501,'FILL RATE MANDATORY STOCK'!E80,'DETAIL SALES'!$AB$10:$AB$7501,"Full",'DETAIL SALES'!$C$10:$C$7501,"29")</f>
        <v>0</v>
      </c>
      <c r="BO80" s="149">
        <f>COUNTIFS('DETAIL SALES'!$Q$10:$Q$7501,'FILL RATE MANDATORY STOCK'!E80,'DETAIL SALES'!$AB$10:$AB$7501,"No",'DETAIL SALES'!$C$10:$C$7501,"29")</f>
        <v>0</v>
      </c>
      <c r="BP80" s="149">
        <f>COUNTIFS('DETAIL SALES'!$Q$10:$Q$7501,'FILL RATE MANDATORY STOCK'!E80,'DETAIL SALES'!$AB$10:$AB$7501,"Full",'DETAIL SALES'!$C$10:$C$7501,"30")</f>
        <v>0</v>
      </c>
      <c r="BQ80" s="149">
        <f>COUNTIFS('DETAIL SALES'!$Q$10:$Q$7501,'FILL RATE MANDATORY STOCK'!E80,'DETAIL SALES'!$AB$10:$AB$7501,"No",'DETAIL SALES'!$C$10:$C$7501,"30")</f>
        <v>0</v>
      </c>
      <c r="BR80" s="149">
        <f>COUNTIFS('DETAIL SALES'!$Q$10:$Q$7501,'FILL RATE MANDATORY STOCK'!\,'DETAIL SALES'!$AB$10:$AB$7501,"Full",'DETAIL SALES'!$C$10:$C$7501,"31")</f>
        <v>0</v>
      </c>
      <c r="BS80" s="153">
        <f>COUNTIFS('DETAIL SALES'!$Q$10:$Q$7501,'FILL RATE MANDATORY STOCK'!E80,'DETAIL SALES'!$AB$10:$AB$7501,"No",'DETAIL SALES'!$C$10:$C$7501,"31")</f>
        <v>0</v>
      </c>
      <c r="BT80" s="271">
        <f t="shared" si="11"/>
        <v>0</v>
      </c>
      <c r="BU80" s="150">
        <f t="shared" si="12"/>
        <v>0</v>
      </c>
      <c r="BV80" s="150">
        <f t="shared" si="13"/>
        <v>0</v>
      </c>
      <c r="BW80" s="272" t="e">
        <f t="shared" si="14"/>
        <v>#DIV/0!</v>
      </c>
    </row>
    <row r="81" spans="1:75">
      <c r="A81" s="784"/>
      <c r="B81" s="100">
        <f t="shared" si="10"/>
        <v>68</v>
      </c>
      <c r="C81" s="100" t="s">
        <v>359</v>
      </c>
      <c r="D81" s="103" t="s">
        <v>890</v>
      </c>
      <c r="E81" s="149"/>
      <c r="F81" s="169"/>
      <c r="G81" s="224">
        <v>120000</v>
      </c>
      <c r="H81" s="153">
        <v>2</v>
      </c>
      <c r="I81" s="153">
        <v>0.66666666666666663</v>
      </c>
      <c r="J81" s="315">
        <f>COUNTIFS('DETAIL SALES'!$Q$10:$Q$7501,'FILL RATE MANDATORY STOCK'!E81,'DETAIL SALES'!$AB$10:$AB$7501,"Full",'DETAIL SALES'!$C$10:$C$7501,"1")</f>
        <v>0</v>
      </c>
      <c r="K81" s="316">
        <f>COUNTIFS('DETAIL SALES'!$Q$10:$Q$7501,'FILL RATE MANDATORY STOCK'!E81,'DETAIL SALES'!$AB$10:$AB$7501,"No",'DETAIL SALES'!$C$10:$C$7501,"1")</f>
        <v>0</v>
      </c>
      <c r="L81" s="149">
        <f>COUNTIFS('DETAIL SALES'!$Q$10:$Q$7501,'FILL RATE MANDATORY STOCK'!E81,'DETAIL SALES'!$AB$10:$AB$7501,"Full",'DETAIL SALES'!$C$10:$C$7501,"2")</f>
        <v>0</v>
      </c>
      <c r="M81" s="149">
        <f>COUNTIFS('DETAIL SALES'!$Q$10:$Q$7501,'FILL RATE MANDATORY STOCK'!E81,'DETAIL SALES'!$AB$10:$AB$7501,"No",'DETAIL SALES'!$C$10:$C$7501,"2")</f>
        <v>0</v>
      </c>
      <c r="N81" s="149">
        <f>COUNTIFS('DETAIL SALES'!$Q$10:$Q$7501,'FILL RATE MANDATORY STOCK'!E81,'DETAIL SALES'!$AB$10:$AB$7501,"Full",'DETAIL SALES'!$C$10:$C$7501,"3")</f>
        <v>0</v>
      </c>
      <c r="O81" s="149">
        <f>COUNTIFS('DETAIL SALES'!$Q$10:$Q$7501,'FILL RATE MANDATORY STOCK'!E81,'DETAIL SALES'!$AB$10:$AB$7501,"No",'DETAIL SALES'!$C$10:$C$7501,"3")</f>
        <v>0</v>
      </c>
      <c r="P81" s="149">
        <f>COUNTIFS('DETAIL SALES'!$Q$10:$Q$7501,'FILL RATE MANDATORY STOCK'!E81,'DETAIL SALES'!$AB$10:$AB$7501,"Full",'DETAIL SALES'!$C$10:$C$7501,"4")</f>
        <v>0</v>
      </c>
      <c r="Q81" s="149">
        <f>COUNTIFS('DETAIL SALES'!$Q$10:$Q$7501,'FILL RATE MANDATORY STOCK'!E81,'DETAIL SALES'!$AB$10:$AB$7501,"No",'DETAIL SALES'!$C$10:$C$7501,"4")</f>
        <v>0</v>
      </c>
      <c r="R81" s="149">
        <f>COUNTIFS('DETAIL SALES'!$Q$10:$Q$7501,'FILL RATE MANDATORY STOCK'!E81,'DETAIL SALES'!$AB$10:$AB$7501,"Full",'DETAIL SALES'!$C$10:$C$7501,"5")</f>
        <v>0</v>
      </c>
      <c r="S81" s="149">
        <f>COUNTIFS('DETAIL SALES'!$Q$10:$Q$7501,'FILL RATE MANDATORY STOCK'!E81,'DETAIL SALES'!$AB$10:$AB$7501,"No",'DETAIL SALES'!$C$10:$C$7501,"5")</f>
        <v>0</v>
      </c>
      <c r="T81" s="149">
        <f>COUNTIFS('DETAIL SALES'!$Q$10:$Q$7501,'FILL RATE MANDATORY STOCK'!E81,'DETAIL SALES'!$AB$10:$AB$7501,"Full",'DETAIL SALES'!$C$10:$C$7501,"6")</f>
        <v>0</v>
      </c>
      <c r="U81" s="149">
        <f>COUNTIFS('DETAIL SALES'!$Q$10:$Q$7501,'FILL RATE MANDATORY STOCK'!E81,'DETAIL SALES'!$AB$10:$AB$7501,"No",'DETAIL SALES'!$C$10:$C$7501,"6")</f>
        <v>0</v>
      </c>
      <c r="V81" s="316">
        <f>COUNTIFS('DETAIL SALES'!$Q$10:$Q$7501,'FILL RATE MANDATORY STOCK'!E81,'DETAIL SALES'!$AB$10:$AB$7501,"Full",'DETAIL SALES'!$C$10:$C$7501,"7")</f>
        <v>0</v>
      </c>
      <c r="W81" s="316">
        <f>COUNTIFS('DETAIL SALES'!$Q$10:$Q$7501,'FILL RATE MANDATORY STOCK'!E81,'DETAIL SALES'!$AB$10:$AB$7501,"No",'DETAIL SALES'!$C$10:$C$7501,"7")</f>
        <v>0</v>
      </c>
      <c r="X81" s="149">
        <f>COUNTIFS('DETAIL SALES'!$Q$10:$Q$7501,'FILL RATE MANDATORY STOCK'!E81,'DETAIL SALES'!$AB$10:$AB$7501,"Full",'DETAIL SALES'!$C$10:$C$7501,"8")</f>
        <v>0</v>
      </c>
      <c r="Y81" s="149">
        <f>COUNTIFS('DETAIL SALES'!$Q$10:$Q$7501,'FILL RATE MANDATORY STOCK'!E81,'DETAIL SALES'!$AB$10:$AB$7501,"No",'DETAIL SALES'!$C$10:$C$7501,"8")</f>
        <v>0</v>
      </c>
      <c r="Z81" s="149">
        <f>COUNTIFS('DETAIL SALES'!$Q$10:$Q$7501,'FILL RATE MANDATORY STOCK'!E81,'DETAIL SALES'!$AB$10:$AB$7501,"Full",'DETAIL SALES'!$C$10:$C$7501,"9")</f>
        <v>0</v>
      </c>
      <c r="AA81" s="149">
        <f>COUNTIFS('DETAIL SALES'!$Q$10:$Q$7501,'FILL RATE MANDATORY STOCK'!E81,'DETAIL SALES'!$AB$10:$AB$7501,"No",'DETAIL SALES'!$C$10:$C$7501,"9")</f>
        <v>0</v>
      </c>
      <c r="AB81" s="149">
        <f>COUNTIFS('DETAIL SALES'!$Q$10:$Q$7501,'FILL RATE MANDATORY STOCK'!E81,'DETAIL SALES'!$AB$10:$AB$7501,"Full",'DETAIL SALES'!$C$10:$C$7501,"10")</f>
        <v>0</v>
      </c>
      <c r="AC81" s="149">
        <f>COUNTIFS('DETAIL SALES'!$Q$10:$Q$7501,'FILL RATE MANDATORY STOCK'!E81,'DETAIL SALES'!$AB$10:$AB$7501,"No",'DETAIL SALES'!$C$10:$C$7501,"10")</f>
        <v>0</v>
      </c>
      <c r="AD81" s="149">
        <f>COUNTIFS('DETAIL SALES'!$Q$10:$Q$7501,'FILL RATE MANDATORY STOCK'!E81,'DETAIL SALES'!$AB$10:$AB$7501,"Full",'DETAIL SALES'!$C$10:$C$7501,"11")</f>
        <v>0</v>
      </c>
      <c r="AE81" s="149">
        <f>COUNTIFS('DETAIL SALES'!$Q$10:$Q$7501,'FILL RATE MANDATORY STOCK'!E81,'DETAIL SALES'!$AB$10:$AB$7501,"No",'DETAIL SALES'!$C$10:$C$7501,"11")</f>
        <v>0</v>
      </c>
      <c r="AF81" s="149">
        <f>COUNTIFS('DETAIL SALES'!$Q$10:$Q$7501,'FILL RATE MANDATORY STOCK'!E81,'DETAIL SALES'!$AB$10:$AB$7501,"Full",'DETAIL SALES'!$C$10:$C$7501,"12")</f>
        <v>0</v>
      </c>
      <c r="AG81" s="149">
        <f>COUNTIFS('DETAIL SALES'!$Q$10:$Q$7501,'FILL RATE MANDATORY STOCK'!E81,'DETAIL SALES'!$AB$10:$AB$7501,"No",'DETAIL SALES'!$C$10:$C$7501,"12")</f>
        <v>0</v>
      </c>
      <c r="AH81" s="149">
        <f>COUNTIFS('DETAIL SALES'!$Q$10:$Q$7501,'FILL RATE MANDATORY STOCK'!E81,'DETAIL SALES'!$AB$10:$AB$7501,"Full",'DETAIL SALES'!$C$10:$C$7501,"13")</f>
        <v>0</v>
      </c>
      <c r="AI81" s="149">
        <f>COUNTIFS('DETAIL SALES'!$Q$10:$Q$7501,'FILL RATE MANDATORY STOCK'!E81,'DETAIL SALES'!$AB$10:$AB$7501,"No",'DETAIL SALES'!$C$10:$C$7501,"13")</f>
        <v>0</v>
      </c>
      <c r="AJ81" s="316">
        <f>COUNTIFS('DETAIL SALES'!$Q$10:$Q$7501,'FILL RATE MANDATORY STOCK'!E81,'DETAIL SALES'!$AB$10:$AB$7501,"Full",'DETAIL SALES'!$C$10:$C$7501,"14")</f>
        <v>0</v>
      </c>
      <c r="AK81" s="316">
        <f>COUNTIFS('DETAIL SALES'!$Q$10:$Q$7501,'FILL RATE MANDATORY STOCK'!E81,'DETAIL SALES'!$AB$10:$AB$7501,"No",'DETAIL SALES'!$C$10:$C$7501,"14")</f>
        <v>0</v>
      </c>
      <c r="AL81" s="149">
        <f>COUNTIFS('DETAIL SALES'!$Q$10:$Q$7501,'FILL RATE MANDATORY STOCK'!E81,'DETAIL SALES'!$AB$10:$AB$7501,"Full",'DETAIL SALES'!$C$10:$C$7501,"15")</f>
        <v>0</v>
      </c>
      <c r="AM81" s="149">
        <f>COUNTIFS('DETAIL SALES'!$Q$10:$Q$7501,'FILL RATE MANDATORY STOCK'!E81,'DETAIL SALES'!$AB$10:$AB$7501,"No",'DETAIL SALES'!$C$10:$C$7501,"15")</f>
        <v>0</v>
      </c>
      <c r="AN81" s="149">
        <f>COUNTIFS('DETAIL SALES'!$Q$10:$Q$7501,'FILL RATE MANDATORY STOCK'!E81,'DETAIL SALES'!$AB$10:$AB$7501,"Full",'DETAIL SALES'!$C$10:$C$7501,"16")</f>
        <v>0</v>
      </c>
      <c r="AO81" s="149">
        <f>COUNTIFS('DETAIL SALES'!$Q$10:$Q$7501,'FILL RATE MANDATORY STOCK'!E81,'DETAIL SALES'!$AB$10:$AB$7501,"No",'DETAIL SALES'!$C$10:$C$7501,"16")</f>
        <v>0</v>
      </c>
      <c r="AP81" s="149">
        <f>COUNTIFS('DETAIL SALES'!$Q$10:$Q$7501,'FILL RATE MANDATORY STOCK'!E81,'DETAIL SALES'!$AB$10:$AB$7501,"Full",'DETAIL SALES'!$C$10:$C$7501,"17")</f>
        <v>0</v>
      </c>
      <c r="AQ81" s="149">
        <f>COUNTIFS('DETAIL SALES'!$Q$10:$Q$7501,'FILL RATE MANDATORY STOCK'!E81,'DETAIL SALES'!$AB$10:$AB$7501,"No",'DETAIL SALES'!$C$10:$C$7501,"17")</f>
        <v>0</v>
      </c>
      <c r="AR81" s="149">
        <f>COUNTIFS('DETAIL SALES'!$Q$10:$Q$7501,'FILL RATE MANDATORY STOCK'!E81,'DETAIL SALES'!$AB$10:$AB$7501,"Full",'DETAIL SALES'!$C$10:$C$7501,"18")</f>
        <v>0</v>
      </c>
      <c r="AS81" s="149">
        <f>COUNTIFS('DETAIL SALES'!$Q$10:$Q$7501,'FILL RATE MANDATORY STOCK'!E81,'DETAIL SALES'!$AB$10:$AB$7501,"No",'DETAIL SALES'!$C$10:$C$7501,"18")</f>
        <v>0</v>
      </c>
      <c r="AT81" s="149">
        <f>COUNTIFS('DETAIL SALES'!$Q$10:$Q$7501,'FILL RATE MANDATORY STOCK'!E81,'DETAIL SALES'!$AB$10:$AB$7501,"Full",'DETAIL SALES'!$C$10:$C$7501,"19")</f>
        <v>0</v>
      </c>
      <c r="AU81" s="149">
        <f>COUNTIFS('DETAIL SALES'!$Q$10:$Q$7501,'FILL RATE MANDATORY STOCK'!E81,'DETAIL SALES'!$AB$10:$AB$7501,"No",'DETAIL SALES'!$C$10:$C$7501,"19")</f>
        <v>0</v>
      </c>
      <c r="AV81" s="149">
        <f>COUNTIFS('DETAIL SALES'!$Q$10:$Q$7501,'FILL RATE MANDATORY STOCK'!E81,'DETAIL SALES'!$AB$10:$AB$7501,"Full",'DETAIL SALES'!$C$10:$C$7501,"20")</f>
        <v>0</v>
      </c>
      <c r="AW81" s="149">
        <f>COUNTIFS('DETAIL SALES'!$Q$10:$Q$7501,'FILL RATE MANDATORY STOCK'!E81,'DETAIL SALES'!$AB$10:$AB$7501,"No",'DETAIL SALES'!$C$10:$C$7501,"20")</f>
        <v>0</v>
      </c>
      <c r="AX81" s="316">
        <f>COUNTIFS('DETAIL SALES'!$Q$10:$Q$7501,'FILL RATE MANDATORY STOCK'!E81,'DETAIL SALES'!$AB$10:$AB$7501,"Full",'DETAIL SALES'!$C$10:$C$7501,"21")</f>
        <v>0</v>
      </c>
      <c r="AY81" s="316">
        <f>COUNTIFS('DETAIL SALES'!$Q$10:$Q$7501,'FILL RATE MANDATORY STOCK'!E81,'DETAIL SALES'!$AB$10:$AB$7501,"No",'DETAIL SALES'!$C$10:$C$7501,"21")</f>
        <v>0</v>
      </c>
      <c r="AZ81" s="149">
        <f>COUNTIFS('DETAIL SALES'!$Q$10:$Q$7501,'FILL RATE MANDATORY STOCK'!E81,'DETAIL SALES'!$AB$10:$AB$7501,"Full",'DETAIL SALES'!$C$10:$C$7501,"22")</f>
        <v>0</v>
      </c>
      <c r="BA81" s="149">
        <f>COUNTIFS('DETAIL SALES'!$Q$10:$Q$7501,'FILL RATE MANDATORY STOCK'!E81,'DETAIL SALES'!$AB$10:$AB$7501,"No",'DETAIL SALES'!$C$10:$C$7501,"22")</f>
        <v>0</v>
      </c>
      <c r="BB81" s="149">
        <f>COUNTIFS('DETAIL SALES'!$Q$10:$Q$7501,'FILL RATE MANDATORY STOCK'!E81,'DETAIL SALES'!$AB$10:$AB$7501,"Full",'DETAIL SALES'!$C$10:$C$7501,"23")</f>
        <v>0</v>
      </c>
      <c r="BC81" s="149">
        <f>COUNTIFS('DETAIL SALES'!$Q$10:$Q$7501,'FILL RATE MANDATORY STOCK'!E81,'DETAIL SALES'!$AB$10:$AB$7501,"No",'DETAIL SALES'!$C$10:$C$7501,"23")</f>
        <v>0</v>
      </c>
      <c r="BD81" s="149">
        <f>COUNTIFS('DETAIL SALES'!$Q$10:$Q$7501,'FILL RATE MANDATORY STOCK'!E81,'DETAIL SALES'!$AB$10:$AB$7501,"Full",'DETAIL SALES'!$C$10:$C$7501,"24")</f>
        <v>0</v>
      </c>
      <c r="BE81" s="149">
        <f>COUNTIFS('DETAIL SALES'!$Q$10:$Q$7501,'FILL RATE MANDATORY STOCK'!E81,'DETAIL SALES'!$AB$10:$AB$7501,"No",'DETAIL SALES'!$C$10:$C$7501,"24")</f>
        <v>0</v>
      </c>
      <c r="BF81" s="149">
        <f>COUNTIFS('DETAIL SALES'!$Q$10:$Q$7501,'FILL RATE MANDATORY STOCK'!E81,'DETAIL SALES'!$AB$10:$AB$7501,"Full",'DETAIL SALES'!$C$10:$C$7501,"25")</f>
        <v>0</v>
      </c>
      <c r="BG81" s="149">
        <f>COUNTIFS('DETAIL SALES'!$Q$10:$Q$7501,'FILL RATE MANDATORY STOCK'!E81,'DETAIL SALES'!$AB$10:$AB$7501,"No",'DETAIL SALES'!$C$10:$C$7501,"25")</f>
        <v>0</v>
      </c>
      <c r="BH81" s="149">
        <f>COUNTIFS('DETAIL SALES'!$Q$10:$Q$7501,'FILL RATE MANDATORY STOCK'!E81,'DETAIL SALES'!$AB$10:$AB$7501,"Full",'DETAIL SALES'!$C$10:$C$7501,"26")</f>
        <v>0</v>
      </c>
      <c r="BI81" s="149">
        <f>COUNTIFS('DETAIL SALES'!$Q$10:$Q$7501,'FILL RATE MANDATORY STOCK'!E81,'DETAIL SALES'!$AB$10:$AB$7501,"No",'DETAIL SALES'!$C$10:$C$7501,"26")</f>
        <v>0</v>
      </c>
      <c r="BJ81" s="149">
        <f>COUNTIFS('DETAIL SALES'!$Q$10:$Q$7501,'FILL RATE MANDATORY STOCK'!E81,'DETAIL SALES'!$AB$10:$AB$7501,"Full",'DETAIL SALES'!$C$10:$C$7501,"27")</f>
        <v>0</v>
      </c>
      <c r="BK81" s="149">
        <f>COUNTIFS('DETAIL SALES'!$Q$10:$Q$7501,'FILL RATE MANDATORY STOCK'!E81,'DETAIL SALES'!$AB$10:$AB$7501,"No",'DETAIL SALES'!$C$10:$C$7501,"27")</f>
        <v>0</v>
      </c>
      <c r="BL81" s="316">
        <f>COUNTIFS('DETAIL SALES'!$Q$10:$Q$7501,'FILL RATE MANDATORY STOCK'!E81,'DETAIL SALES'!$AB$10:$AB$7501,"Full",'DETAIL SALES'!$C$10:$C$7501,"28")</f>
        <v>0</v>
      </c>
      <c r="BM81" s="316">
        <f>COUNTIFS('DETAIL SALES'!$Q$10:$Q$7501,'FILL RATE MANDATORY STOCK'!E81,'DETAIL SALES'!$AB$10:$AB$7501,"No",'DETAIL SALES'!$C$10:$C$7501,"28")</f>
        <v>0</v>
      </c>
      <c r="BN81" s="149">
        <f>COUNTIFS('DETAIL SALES'!$Q$10:$Q$7501,'FILL RATE MANDATORY STOCK'!E81,'DETAIL SALES'!$AB$10:$AB$7501,"Full",'DETAIL SALES'!$C$10:$C$7501,"29")</f>
        <v>0</v>
      </c>
      <c r="BO81" s="149">
        <f>COUNTIFS('DETAIL SALES'!$Q$10:$Q$7501,'FILL RATE MANDATORY STOCK'!E81,'DETAIL SALES'!$AB$10:$AB$7501,"No",'DETAIL SALES'!$C$10:$C$7501,"29")</f>
        <v>0</v>
      </c>
      <c r="BP81" s="149">
        <f>COUNTIFS('DETAIL SALES'!$Q$10:$Q$7501,'FILL RATE MANDATORY STOCK'!E81,'DETAIL SALES'!$AB$10:$AB$7501,"Full",'DETAIL SALES'!$C$10:$C$7501,"30")</f>
        <v>0</v>
      </c>
      <c r="BQ81" s="149">
        <f>COUNTIFS('DETAIL SALES'!$Q$10:$Q$7501,'FILL RATE MANDATORY STOCK'!E81,'DETAIL SALES'!$AB$10:$AB$7501,"No",'DETAIL SALES'!$C$10:$C$7501,"30")</f>
        <v>0</v>
      </c>
      <c r="BR81" s="149">
        <f>COUNTIFS('DETAIL SALES'!$Q$10:$Q$7501,'FILL RATE MANDATORY STOCK'!\,'DETAIL SALES'!$AB$10:$AB$7501,"Full",'DETAIL SALES'!$C$10:$C$7501,"31")</f>
        <v>0</v>
      </c>
      <c r="BS81" s="153">
        <f>COUNTIFS('DETAIL SALES'!$Q$10:$Q$7501,'FILL RATE MANDATORY STOCK'!E81,'DETAIL SALES'!$AB$10:$AB$7501,"No",'DETAIL SALES'!$C$10:$C$7501,"31")</f>
        <v>0</v>
      </c>
      <c r="BT81" s="271">
        <f t="shared" si="11"/>
        <v>0</v>
      </c>
      <c r="BU81" s="150">
        <f t="shared" si="12"/>
        <v>0</v>
      </c>
      <c r="BV81" s="150">
        <f t="shared" si="13"/>
        <v>0</v>
      </c>
      <c r="BW81" s="272" t="e">
        <f t="shared" si="14"/>
        <v>#DIV/0!</v>
      </c>
    </row>
    <row r="82" spans="1:75" s="95" customFormat="1">
      <c r="A82" s="784"/>
      <c r="B82" s="103">
        <f t="shared" si="10"/>
        <v>69</v>
      </c>
      <c r="C82" s="103" t="s">
        <v>359</v>
      </c>
      <c r="D82" s="103" t="s">
        <v>890</v>
      </c>
      <c r="E82" s="155"/>
      <c r="F82" s="228"/>
      <c r="G82" s="225">
        <v>120000</v>
      </c>
      <c r="H82" s="158">
        <v>2</v>
      </c>
      <c r="I82" s="158">
        <v>2.3333333333333335</v>
      </c>
      <c r="J82" s="317">
        <f>COUNTIFS('DETAIL SALES'!$Q$10:$Q$7501,'FILL RATE MANDATORY STOCK'!E82,'DETAIL SALES'!$AB$10:$AB$7501,"Full",'DETAIL SALES'!$C$10:$C$7501,"1")</f>
        <v>0</v>
      </c>
      <c r="K82" s="318">
        <f>COUNTIFS('DETAIL SALES'!$Q$10:$Q$7501,'FILL RATE MANDATORY STOCK'!E82,'DETAIL SALES'!$AB$10:$AB$7501,"No",'DETAIL SALES'!$C$10:$C$7501,"1")</f>
        <v>0</v>
      </c>
      <c r="L82" s="155">
        <f>COUNTIFS('DETAIL SALES'!$Q$10:$Q$7501,'FILL RATE MANDATORY STOCK'!E82,'DETAIL SALES'!$AB$10:$AB$7501,"Full",'DETAIL SALES'!$C$10:$C$7501,"2")</f>
        <v>0</v>
      </c>
      <c r="M82" s="155">
        <f>COUNTIFS('DETAIL SALES'!$Q$10:$Q$7501,'FILL RATE MANDATORY STOCK'!E82,'DETAIL SALES'!$AB$10:$AB$7501,"No",'DETAIL SALES'!$C$10:$C$7501,"2")</f>
        <v>0</v>
      </c>
      <c r="N82" s="155">
        <f>COUNTIFS('DETAIL SALES'!$Q$10:$Q$7501,'FILL RATE MANDATORY STOCK'!E82,'DETAIL SALES'!$AB$10:$AB$7501,"Full",'DETAIL SALES'!$C$10:$C$7501,"3")</f>
        <v>0</v>
      </c>
      <c r="O82" s="155">
        <f>COUNTIFS('DETAIL SALES'!$Q$10:$Q$7501,'FILL RATE MANDATORY STOCK'!E82,'DETAIL SALES'!$AB$10:$AB$7501,"No",'DETAIL SALES'!$C$10:$C$7501,"3")</f>
        <v>0</v>
      </c>
      <c r="P82" s="155">
        <f>COUNTIFS('DETAIL SALES'!$Q$10:$Q$7501,'FILL RATE MANDATORY STOCK'!E82,'DETAIL SALES'!$AB$10:$AB$7501,"Full",'DETAIL SALES'!$C$10:$C$7501,"4")</f>
        <v>0</v>
      </c>
      <c r="Q82" s="155">
        <f>COUNTIFS('DETAIL SALES'!$Q$10:$Q$7501,'FILL RATE MANDATORY STOCK'!E82,'DETAIL SALES'!$AB$10:$AB$7501,"No",'DETAIL SALES'!$C$10:$C$7501,"4")</f>
        <v>0</v>
      </c>
      <c r="R82" s="155">
        <f>COUNTIFS('DETAIL SALES'!$Q$10:$Q$7501,'FILL RATE MANDATORY STOCK'!E82,'DETAIL SALES'!$AB$10:$AB$7501,"Full",'DETAIL SALES'!$C$10:$C$7501,"5")</f>
        <v>0</v>
      </c>
      <c r="S82" s="155">
        <f>COUNTIFS('DETAIL SALES'!$Q$10:$Q$7501,'FILL RATE MANDATORY STOCK'!E82,'DETAIL SALES'!$AB$10:$AB$7501,"No",'DETAIL SALES'!$C$10:$C$7501,"5")</f>
        <v>0</v>
      </c>
      <c r="T82" s="155">
        <f>COUNTIFS('DETAIL SALES'!$Q$10:$Q$7501,'FILL RATE MANDATORY STOCK'!E82,'DETAIL SALES'!$AB$10:$AB$7501,"Full",'DETAIL SALES'!$C$10:$C$7501,"6")</f>
        <v>0</v>
      </c>
      <c r="U82" s="155">
        <f>COUNTIFS('DETAIL SALES'!$Q$10:$Q$7501,'FILL RATE MANDATORY STOCK'!E82,'DETAIL SALES'!$AB$10:$AB$7501,"No",'DETAIL SALES'!$C$10:$C$7501,"6")</f>
        <v>0</v>
      </c>
      <c r="V82" s="318">
        <f>COUNTIFS('DETAIL SALES'!$Q$10:$Q$7501,'FILL RATE MANDATORY STOCK'!E82,'DETAIL SALES'!$AB$10:$AB$7501,"Full",'DETAIL SALES'!$C$10:$C$7501,"7")</f>
        <v>0</v>
      </c>
      <c r="W82" s="318">
        <f>COUNTIFS('DETAIL SALES'!$Q$10:$Q$7501,'FILL RATE MANDATORY STOCK'!E82,'DETAIL SALES'!$AB$10:$AB$7501,"No",'DETAIL SALES'!$C$10:$C$7501,"7")</f>
        <v>0</v>
      </c>
      <c r="X82" s="155">
        <f>COUNTIFS('DETAIL SALES'!$Q$10:$Q$7501,'FILL RATE MANDATORY STOCK'!E82,'DETAIL SALES'!$AB$10:$AB$7501,"Full",'DETAIL SALES'!$C$10:$C$7501,"8")</f>
        <v>0</v>
      </c>
      <c r="Y82" s="155">
        <f>COUNTIFS('DETAIL SALES'!$Q$10:$Q$7501,'FILL RATE MANDATORY STOCK'!E82,'DETAIL SALES'!$AB$10:$AB$7501,"No",'DETAIL SALES'!$C$10:$C$7501,"8")</f>
        <v>0</v>
      </c>
      <c r="Z82" s="155">
        <f>COUNTIFS('DETAIL SALES'!$Q$10:$Q$7501,'FILL RATE MANDATORY STOCK'!E82,'DETAIL SALES'!$AB$10:$AB$7501,"Full",'DETAIL SALES'!$C$10:$C$7501,"9")</f>
        <v>0</v>
      </c>
      <c r="AA82" s="155">
        <f>COUNTIFS('DETAIL SALES'!$Q$10:$Q$7501,'FILL RATE MANDATORY STOCK'!E82,'DETAIL SALES'!$AB$10:$AB$7501,"No",'DETAIL SALES'!$C$10:$C$7501,"9")</f>
        <v>0</v>
      </c>
      <c r="AB82" s="155">
        <f>COUNTIFS('DETAIL SALES'!$Q$10:$Q$7501,'FILL RATE MANDATORY STOCK'!E82,'DETAIL SALES'!$AB$10:$AB$7501,"Full",'DETAIL SALES'!$C$10:$C$7501,"10")</f>
        <v>0</v>
      </c>
      <c r="AC82" s="155">
        <f>COUNTIFS('DETAIL SALES'!$Q$10:$Q$7501,'FILL RATE MANDATORY STOCK'!E82,'DETAIL SALES'!$AB$10:$AB$7501,"No",'DETAIL SALES'!$C$10:$C$7501,"10")</f>
        <v>0</v>
      </c>
      <c r="AD82" s="155">
        <f>COUNTIFS('DETAIL SALES'!$Q$10:$Q$7501,'FILL RATE MANDATORY STOCK'!E82,'DETAIL SALES'!$AB$10:$AB$7501,"Full",'DETAIL SALES'!$C$10:$C$7501,"11")</f>
        <v>0</v>
      </c>
      <c r="AE82" s="155">
        <f>COUNTIFS('DETAIL SALES'!$Q$10:$Q$7501,'FILL RATE MANDATORY STOCK'!E82,'DETAIL SALES'!$AB$10:$AB$7501,"No",'DETAIL SALES'!$C$10:$C$7501,"11")</f>
        <v>0</v>
      </c>
      <c r="AF82" s="155">
        <f>COUNTIFS('DETAIL SALES'!$Q$10:$Q$7501,'FILL RATE MANDATORY STOCK'!E82,'DETAIL SALES'!$AB$10:$AB$7501,"Full",'DETAIL SALES'!$C$10:$C$7501,"12")</f>
        <v>0</v>
      </c>
      <c r="AG82" s="155">
        <f>COUNTIFS('DETAIL SALES'!$Q$10:$Q$7501,'FILL RATE MANDATORY STOCK'!E82,'DETAIL SALES'!$AB$10:$AB$7501,"No",'DETAIL SALES'!$C$10:$C$7501,"12")</f>
        <v>0</v>
      </c>
      <c r="AH82" s="155">
        <f>COUNTIFS('DETAIL SALES'!$Q$10:$Q$7501,'FILL RATE MANDATORY STOCK'!E82,'DETAIL SALES'!$AB$10:$AB$7501,"Full",'DETAIL SALES'!$C$10:$C$7501,"13")</f>
        <v>0</v>
      </c>
      <c r="AI82" s="155">
        <f>COUNTIFS('DETAIL SALES'!$Q$10:$Q$7501,'FILL RATE MANDATORY STOCK'!E82,'DETAIL SALES'!$AB$10:$AB$7501,"No",'DETAIL SALES'!$C$10:$C$7501,"13")</f>
        <v>0</v>
      </c>
      <c r="AJ82" s="318">
        <f>COUNTIFS('DETAIL SALES'!$Q$10:$Q$7501,'FILL RATE MANDATORY STOCK'!E82,'DETAIL SALES'!$AB$10:$AB$7501,"Full",'DETAIL SALES'!$C$10:$C$7501,"14")</f>
        <v>0</v>
      </c>
      <c r="AK82" s="318">
        <f>COUNTIFS('DETAIL SALES'!$Q$10:$Q$7501,'FILL RATE MANDATORY STOCK'!E82,'DETAIL SALES'!$AB$10:$AB$7501,"No",'DETAIL SALES'!$C$10:$C$7501,"14")</f>
        <v>0</v>
      </c>
      <c r="AL82" s="155">
        <f>COUNTIFS('DETAIL SALES'!$Q$10:$Q$7501,'FILL RATE MANDATORY STOCK'!E82,'DETAIL SALES'!$AB$10:$AB$7501,"Full",'DETAIL SALES'!$C$10:$C$7501,"15")</f>
        <v>0</v>
      </c>
      <c r="AM82" s="155">
        <f>COUNTIFS('DETAIL SALES'!$Q$10:$Q$7501,'FILL RATE MANDATORY STOCK'!E82,'DETAIL SALES'!$AB$10:$AB$7501,"No",'DETAIL SALES'!$C$10:$C$7501,"15")</f>
        <v>0</v>
      </c>
      <c r="AN82" s="155">
        <f>COUNTIFS('DETAIL SALES'!$Q$10:$Q$7501,'FILL RATE MANDATORY STOCK'!E82,'DETAIL SALES'!$AB$10:$AB$7501,"Full",'DETAIL SALES'!$C$10:$C$7501,"16")</f>
        <v>0</v>
      </c>
      <c r="AO82" s="155">
        <f>COUNTIFS('DETAIL SALES'!$Q$10:$Q$7501,'FILL RATE MANDATORY STOCK'!E82,'DETAIL SALES'!$AB$10:$AB$7501,"No",'DETAIL SALES'!$C$10:$C$7501,"16")</f>
        <v>0</v>
      </c>
      <c r="AP82" s="155">
        <f>COUNTIFS('DETAIL SALES'!$Q$10:$Q$7501,'FILL RATE MANDATORY STOCK'!E82,'DETAIL SALES'!$AB$10:$AB$7501,"Full",'DETAIL SALES'!$C$10:$C$7501,"17")</f>
        <v>0</v>
      </c>
      <c r="AQ82" s="155">
        <f>COUNTIFS('DETAIL SALES'!$Q$10:$Q$7501,'FILL RATE MANDATORY STOCK'!E82,'DETAIL SALES'!$AB$10:$AB$7501,"No",'DETAIL SALES'!$C$10:$C$7501,"17")</f>
        <v>0</v>
      </c>
      <c r="AR82" s="155">
        <f>COUNTIFS('DETAIL SALES'!$Q$10:$Q$7501,'FILL RATE MANDATORY STOCK'!E82,'DETAIL SALES'!$AB$10:$AB$7501,"Full",'DETAIL SALES'!$C$10:$C$7501,"18")</f>
        <v>0</v>
      </c>
      <c r="AS82" s="155">
        <f>COUNTIFS('DETAIL SALES'!$Q$10:$Q$7501,'FILL RATE MANDATORY STOCK'!E82,'DETAIL SALES'!$AB$10:$AB$7501,"No",'DETAIL SALES'!$C$10:$C$7501,"18")</f>
        <v>0</v>
      </c>
      <c r="AT82" s="155">
        <f>COUNTIFS('DETAIL SALES'!$Q$10:$Q$7501,'FILL RATE MANDATORY STOCK'!E82,'DETAIL SALES'!$AB$10:$AB$7501,"Full",'DETAIL SALES'!$C$10:$C$7501,"19")</f>
        <v>0</v>
      </c>
      <c r="AU82" s="155">
        <f>COUNTIFS('DETAIL SALES'!$Q$10:$Q$7501,'FILL RATE MANDATORY STOCK'!E82,'DETAIL SALES'!$AB$10:$AB$7501,"No",'DETAIL SALES'!$C$10:$C$7501,"19")</f>
        <v>0</v>
      </c>
      <c r="AV82" s="155">
        <f>COUNTIFS('DETAIL SALES'!$Q$10:$Q$7501,'FILL RATE MANDATORY STOCK'!E82,'DETAIL SALES'!$AB$10:$AB$7501,"Full",'DETAIL SALES'!$C$10:$C$7501,"20")</f>
        <v>0</v>
      </c>
      <c r="AW82" s="155">
        <f>COUNTIFS('DETAIL SALES'!$Q$10:$Q$7501,'FILL RATE MANDATORY STOCK'!E82,'DETAIL SALES'!$AB$10:$AB$7501,"No",'DETAIL SALES'!$C$10:$C$7501,"20")</f>
        <v>0</v>
      </c>
      <c r="AX82" s="318">
        <f>COUNTIFS('DETAIL SALES'!$Q$10:$Q$7501,'FILL RATE MANDATORY STOCK'!E82,'DETAIL SALES'!$AB$10:$AB$7501,"Full",'DETAIL SALES'!$C$10:$C$7501,"21")</f>
        <v>0</v>
      </c>
      <c r="AY82" s="318">
        <f>COUNTIFS('DETAIL SALES'!$Q$10:$Q$7501,'FILL RATE MANDATORY STOCK'!E82,'DETAIL SALES'!$AB$10:$AB$7501,"No",'DETAIL SALES'!$C$10:$C$7501,"21")</f>
        <v>0</v>
      </c>
      <c r="AZ82" s="155">
        <f>COUNTIFS('DETAIL SALES'!$Q$10:$Q$7501,'FILL RATE MANDATORY STOCK'!E82,'DETAIL SALES'!$AB$10:$AB$7501,"Full",'DETAIL SALES'!$C$10:$C$7501,"22")</f>
        <v>0</v>
      </c>
      <c r="BA82" s="155">
        <f>COUNTIFS('DETAIL SALES'!$Q$10:$Q$7501,'FILL RATE MANDATORY STOCK'!E82,'DETAIL SALES'!$AB$10:$AB$7501,"No",'DETAIL SALES'!$C$10:$C$7501,"22")</f>
        <v>0</v>
      </c>
      <c r="BB82" s="155">
        <f>COUNTIFS('DETAIL SALES'!$Q$10:$Q$7501,'FILL RATE MANDATORY STOCK'!E82,'DETAIL SALES'!$AB$10:$AB$7501,"Full",'DETAIL SALES'!$C$10:$C$7501,"23")</f>
        <v>0</v>
      </c>
      <c r="BC82" s="155">
        <f>COUNTIFS('DETAIL SALES'!$Q$10:$Q$7501,'FILL RATE MANDATORY STOCK'!E82,'DETAIL SALES'!$AB$10:$AB$7501,"No",'DETAIL SALES'!$C$10:$C$7501,"23")</f>
        <v>0</v>
      </c>
      <c r="BD82" s="155">
        <f>COUNTIFS('DETAIL SALES'!$Q$10:$Q$7501,'FILL RATE MANDATORY STOCK'!E82,'DETAIL SALES'!$AB$10:$AB$7501,"Full",'DETAIL SALES'!$C$10:$C$7501,"24")</f>
        <v>0</v>
      </c>
      <c r="BE82" s="155">
        <f>COUNTIFS('DETAIL SALES'!$Q$10:$Q$7501,'FILL RATE MANDATORY STOCK'!E82,'DETAIL SALES'!$AB$10:$AB$7501,"No",'DETAIL SALES'!$C$10:$C$7501,"24")</f>
        <v>0</v>
      </c>
      <c r="BF82" s="155">
        <f>COUNTIFS('DETAIL SALES'!$Q$10:$Q$7501,'FILL RATE MANDATORY STOCK'!E82,'DETAIL SALES'!$AB$10:$AB$7501,"Full",'DETAIL SALES'!$C$10:$C$7501,"25")</f>
        <v>0</v>
      </c>
      <c r="BG82" s="155">
        <f>COUNTIFS('DETAIL SALES'!$Q$10:$Q$7501,'FILL RATE MANDATORY STOCK'!E82,'DETAIL SALES'!$AB$10:$AB$7501,"No",'DETAIL SALES'!$C$10:$C$7501,"25")</f>
        <v>0</v>
      </c>
      <c r="BH82" s="155">
        <f>COUNTIFS('DETAIL SALES'!$Q$10:$Q$7501,'FILL RATE MANDATORY STOCK'!E82,'DETAIL SALES'!$AB$10:$AB$7501,"Full",'DETAIL SALES'!$C$10:$C$7501,"26")</f>
        <v>0</v>
      </c>
      <c r="BI82" s="155">
        <f>COUNTIFS('DETAIL SALES'!$Q$10:$Q$7501,'FILL RATE MANDATORY STOCK'!E82,'DETAIL SALES'!$AB$10:$AB$7501,"No",'DETAIL SALES'!$C$10:$C$7501,"26")</f>
        <v>0</v>
      </c>
      <c r="BJ82" s="155">
        <f>COUNTIFS('DETAIL SALES'!$Q$10:$Q$7501,'FILL RATE MANDATORY STOCK'!E82,'DETAIL SALES'!$AB$10:$AB$7501,"Full",'DETAIL SALES'!$C$10:$C$7501,"27")</f>
        <v>0</v>
      </c>
      <c r="BK82" s="155">
        <f>COUNTIFS('DETAIL SALES'!$Q$10:$Q$7501,'FILL RATE MANDATORY STOCK'!E82,'DETAIL SALES'!$AB$10:$AB$7501,"No",'DETAIL SALES'!$C$10:$C$7501,"27")</f>
        <v>0</v>
      </c>
      <c r="BL82" s="318">
        <f>COUNTIFS('DETAIL SALES'!$Q$10:$Q$7501,'FILL RATE MANDATORY STOCK'!E82,'DETAIL SALES'!$AB$10:$AB$7501,"Full",'DETAIL SALES'!$C$10:$C$7501,"28")</f>
        <v>0</v>
      </c>
      <c r="BM82" s="318">
        <f>COUNTIFS('DETAIL SALES'!$Q$10:$Q$7501,'FILL RATE MANDATORY STOCK'!E82,'DETAIL SALES'!$AB$10:$AB$7501,"No",'DETAIL SALES'!$C$10:$C$7501,"28")</f>
        <v>0</v>
      </c>
      <c r="BN82" s="155">
        <f>COUNTIFS('DETAIL SALES'!$Q$10:$Q$7501,'FILL RATE MANDATORY STOCK'!E82,'DETAIL SALES'!$AB$10:$AB$7501,"Full",'DETAIL SALES'!$C$10:$C$7501,"29")</f>
        <v>0</v>
      </c>
      <c r="BO82" s="155">
        <f>COUNTIFS('DETAIL SALES'!$Q$10:$Q$7501,'FILL RATE MANDATORY STOCK'!E82,'DETAIL SALES'!$AB$10:$AB$7501,"No",'DETAIL SALES'!$C$10:$C$7501,"29")</f>
        <v>0</v>
      </c>
      <c r="BP82" s="155">
        <f>COUNTIFS('DETAIL SALES'!$Q$10:$Q$7501,'FILL RATE MANDATORY STOCK'!E82,'DETAIL SALES'!$AB$10:$AB$7501,"Full",'DETAIL SALES'!$C$10:$C$7501,"30")</f>
        <v>0</v>
      </c>
      <c r="BQ82" s="155">
        <f>COUNTIFS('DETAIL SALES'!$Q$10:$Q$7501,'FILL RATE MANDATORY STOCK'!E82,'DETAIL SALES'!$AB$10:$AB$7501,"No",'DETAIL SALES'!$C$10:$C$7501,"30")</f>
        <v>0</v>
      </c>
      <c r="BR82" s="155">
        <f>COUNTIFS('DETAIL SALES'!$Q$10:$Q$7501,'FILL RATE MANDATORY STOCK'!\,'DETAIL SALES'!$AB$10:$AB$7501,"Full",'DETAIL SALES'!$C$10:$C$7501,"31")</f>
        <v>0</v>
      </c>
      <c r="BS82" s="158">
        <f>COUNTIFS('DETAIL SALES'!$Q$10:$Q$7501,'FILL RATE MANDATORY STOCK'!E82,'DETAIL SALES'!$AB$10:$AB$7501,"No",'DETAIL SALES'!$C$10:$C$7501,"31")</f>
        <v>0</v>
      </c>
      <c r="BT82" s="273">
        <f t="shared" si="11"/>
        <v>0</v>
      </c>
      <c r="BU82" s="161">
        <f t="shared" si="12"/>
        <v>0</v>
      </c>
      <c r="BV82" s="161">
        <f t="shared" si="13"/>
        <v>0</v>
      </c>
      <c r="BW82" s="274" t="e">
        <f t="shared" si="14"/>
        <v>#DIV/0!</v>
      </c>
    </row>
    <row r="83" spans="1:75">
      <c r="A83" s="784"/>
      <c r="B83" s="104" t="s">
        <v>362</v>
      </c>
      <c r="C83" s="99"/>
      <c r="D83" s="99"/>
      <c r="E83" s="148"/>
      <c r="F83" s="230"/>
      <c r="G83" s="242"/>
      <c r="H83" s="159"/>
      <c r="I83" s="159">
        <v>0</v>
      </c>
      <c r="J83" s="319">
        <f>COUNTIFS('DETAIL SALES'!$Q$10:$Q$7501,'FILL RATE MANDATORY STOCK'!E83,'DETAIL SALES'!$AB$10:$AB$7501,"Full",'DETAIL SALES'!$C$10:$C$7501,"1")</f>
        <v>0</v>
      </c>
      <c r="K83" s="320">
        <f>COUNTIFS('DETAIL SALES'!$Q$10:$Q$7501,'FILL RATE MANDATORY STOCK'!E83,'DETAIL SALES'!$AB$10:$AB$7501,"No",'DETAIL SALES'!$C$10:$C$7501,"1")</f>
        <v>0</v>
      </c>
      <c r="L83" s="167">
        <f>COUNTIFS('DETAIL SALES'!$Q$10:$Q$7501,'FILL RATE MANDATORY STOCK'!E83,'DETAIL SALES'!$AB$10:$AB$7501,"Full",'DETAIL SALES'!$C$10:$C$7501,"2")</f>
        <v>0</v>
      </c>
      <c r="M83" s="167">
        <f>COUNTIFS('DETAIL SALES'!$Q$10:$Q$7501,'FILL RATE MANDATORY STOCK'!E83,'DETAIL SALES'!$AB$10:$AB$7501,"No",'DETAIL SALES'!$C$10:$C$7501,"2")</f>
        <v>0</v>
      </c>
      <c r="N83" s="167">
        <f>COUNTIFS('DETAIL SALES'!$Q$10:$Q$7501,'FILL RATE MANDATORY STOCK'!E83,'DETAIL SALES'!$AB$10:$AB$7501,"Full",'DETAIL SALES'!$C$10:$C$7501,"3")</f>
        <v>0</v>
      </c>
      <c r="O83" s="167">
        <f>COUNTIFS('DETAIL SALES'!$Q$10:$Q$7501,'FILL RATE MANDATORY STOCK'!E83,'DETAIL SALES'!$AB$10:$AB$7501,"No",'DETAIL SALES'!$C$10:$C$7501,"3")</f>
        <v>0</v>
      </c>
      <c r="P83" s="167">
        <f>COUNTIFS('DETAIL SALES'!$Q$10:$Q$7501,'FILL RATE MANDATORY STOCK'!E83,'DETAIL SALES'!$AB$10:$AB$7501,"Full",'DETAIL SALES'!$C$10:$C$7501,"4")</f>
        <v>0</v>
      </c>
      <c r="Q83" s="167">
        <f>COUNTIFS('DETAIL SALES'!$Q$10:$Q$7501,'FILL RATE MANDATORY STOCK'!E83,'DETAIL SALES'!$AB$10:$AB$7501,"No",'DETAIL SALES'!$C$10:$C$7501,"4")</f>
        <v>0</v>
      </c>
      <c r="R83" s="167">
        <f>COUNTIFS('DETAIL SALES'!$Q$10:$Q$7501,'FILL RATE MANDATORY STOCK'!E83,'DETAIL SALES'!$AB$10:$AB$7501,"Full",'DETAIL SALES'!$C$10:$C$7501,"5")</f>
        <v>0</v>
      </c>
      <c r="S83" s="167">
        <f>COUNTIFS('DETAIL SALES'!$Q$10:$Q$7501,'FILL RATE MANDATORY STOCK'!E83,'DETAIL SALES'!$AB$10:$AB$7501,"No",'DETAIL SALES'!$C$10:$C$7501,"5")</f>
        <v>0</v>
      </c>
      <c r="T83" s="167">
        <f>COUNTIFS('DETAIL SALES'!$Q$10:$Q$7501,'FILL RATE MANDATORY STOCK'!E83,'DETAIL SALES'!$AB$10:$AB$7501,"Full",'DETAIL SALES'!$C$10:$C$7501,"6")</f>
        <v>0</v>
      </c>
      <c r="U83" s="167">
        <f>COUNTIFS('DETAIL SALES'!$Q$10:$Q$7501,'FILL RATE MANDATORY STOCK'!E83,'DETAIL SALES'!$AB$10:$AB$7501,"No",'DETAIL SALES'!$C$10:$C$7501,"6")</f>
        <v>0</v>
      </c>
      <c r="V83" s="320">
        <f>COUNTIFS('DETAIL SALES'!$Q$10:$Q$7501,'FILL RATE MANDATORY STOCK'!E83,'DETAIL SALES'!$AB$10:$AB$7501,"Full",'DETAIL SALES'!$C$10:$C$7501,"7")</f>
        <v>0</v>
      </c>
      <c r="W83" s="320">
        <f>COUNTIFS('DETAIL SALES'!$Q$10:$Q$7501,'FILL RATE MANDATORY STOCK'!E83,'DETAIL SALES'!$AB$10:$AB$7501,"No",'DETAIL SALES'!$C$10:$C$7501,"7")</f>
        <v>0</v>
      </c>
      <c r="X83" s="167">
        <f>COUNTIFS('DETAIL SALES'!$Q$10:$Q$7501,'FILL RATE MANDATORY STOCK'!E83,'DETAIL SALES'!$AB$10:$AB$7501,"Full",'DETAIL SALES'!$C$10:$C$7501,"8")</f>
        <v>0</v>
      </c>
      <c r="Y83" s="167">
        <f>COUNTIFS('DETAIL SALES'!$Q$10:$Q$7501,'FILL RATE MANDATORY STOCK'!E83,'DETAIL SALES'!$AB$10:$AB$7501,"No",'DETAIL SALES'!$C$10:$C$7501,"8")</f>
        <v>0</v>
      </c>
      <c r="Z83" s="167">
        <f>COUNTIFS('DETAIL SALES'!$Q$10:$Q$7501,'FILL RATE MANDATORY STOCK'!E83,'DETAIL SALES'!$AB$10:$AB$7501,"Full",'DETAIL SALES'!$C$10:$C$7501,"9")</f>
        <v>0</v>
      </c>
      <c r="AA83" s="167">
        <f>COUNTIFS('DETAIL SALES'!$Q$10:$Q$7501,'FILL RATE MANDATORY STOCK'!E83,'DETAIL SALES'!$AB$10:$AB$7501,"No",'DETAIL SALES'!$C$10:$C$7501,"9")</f>
        <v>0</v>
      </c>
      <c r="AB83" s="167">
        <f>COUNTIFS('DETAIL SALES'!$Q$10:$Q$7501,'FILL RATE MANDATORY STOCK'!E83,'DETAIL SALES'!$AB$10:$AB$7501,"Full",'DETAIL SALES'!$C$10:$C$7501,"10")</f>
        <v>0</v>
      </c>
      <c r="AC83" s="167">
        <f>COUNTIFS('DETAIL SALES'!$Q$10:$Q$7501,'FILL RATE MANDATORY STOCK'!E83,'DETAIL SALES'!$AB$10:$AB$7501,"No",'DETAIL SALES'!$C$10:$C$7501,"10")</f>
        <v>0</v>
      </c>
      <c r="AD83" s="167">
        <f>COUNTIFS('DETAIL SALES'!$Q$10:$Q$7501,'FILL RATE MANDATORY STOCK'!E83,'DETAIL SALES'!$AB$10:$AB$7501,"Full",'DETAIL SALES'!$C$10:$C$7501,"11")</f>
        <v>0</v>
      </c>
      <c r="AE83" s="167">
        <f>COUNTIFS('DETAIL SALES'!$Q$10:$Q$7501,'FILL RATE MANDATORY STOCK'!E83,'DETAIL SALES'!$AB$10:$AB$7501,"No",'DETAIL SALES'!$C$10:$C$7501,"11")</f>
        <v>0</v>
      </c>
      <c r="AF83" s="167">
        <f>COUNTIFS('DETAIL SALES'!$Q$10:$Q$7501,'FILL RATE MANDATORY STOCK'!E83,'DETAIL SALES'!$AB$10:$AB$7501,"Full",'DETAIL SALES'!$C$10:$C$7501,"12")</f>
        <v>0</v>
      </c>
      <c r="AG83" s="167">
        <f>COUNTIFS('DETAIL SALES'!$Q$10:$Q$7501,'FILL RATE MANDATORY STOCK'!E83,'DETAIL SALES'!$AB$10:$AB$7501,"No",'DETAIL SALES'!$C$10:$C$7501,"12")</f>
        <v>0</v>
      </c>
      <c r="AH83" s="167">
        <f>COUNTIFS('DETAIL SALES'!$Q$10:$Q$7501,'FILL RATE MANDATORY STOCK'!E83,'DETAIL SALES'!$AB$10:$AB$7501,"Full",'DETAIL SALES'!$C$10:$C$7501,"13")</f>
        <v>0</v>
      </c>
      <c r="AI83" s="167">
        <f>COUNTIFS('DETAIL SALES'!$Q$10:$Q$7501,'FILL RATE MANDATORY STOCK'!E83,'DETAIL SALES'!$AB$10:$AB$7501,"No",'DETAIL SALES'!$C$10:$C$7501,"13")</f>
        <v>0</v>
      </c>
      <c r="AJ83" s="320">
        <f>COUNTIFS('DETAIL SALES'!$Q$10:$Q$7501,'FILL RATE MANDATORY STOCK'!E83,'DETAIL SALES'!$AB$10:$AB$7501,"Full",'DETAIL SALES'!$C$10:$C$7501,"14")</f>
        <v>0</v>
      </c>
      <c r="AK83" s="320">
        <f>COUNTIFS('DETAIL SALES'!$Q$10:$Q$7501,'FILL RATE MANDATORY STOCK'!E83,'DETAIL SALES'!$AB$10:$AB$7501,"No",'DETAIL SALES'!$C$10:$C$7501,"14")</f>
        <v>0</v>
      </c>
      <c r="AL83" s="167">
        <f>COUNTIFS('DETAIL SALES'!$Q$10:$Q$7501,'FILL RATE MANDATORY STOCK'!E83,'DETAIL SALES'!$AB$10:$AB$7501,"Full",'DETAIL SALES'!$C$10:$C$7501,"15")</f>
        <v>0</v>
      </c>
      <c r="AM83" s="167">
        <f>COUNTIFS('DETAIL SALES'!$Q$10:$Q$7501,'FILL RATE MANDATORY STOCK'!E83,'DETAIL SALES'!$AB$10:$AB$7501,"No",'DETAIL SALES'!$C$10:$C$7501,"15")</f>
        <v>0</v>
      </c>
      <c r="AN83" s="167">
        <f>COUNTIFS('DETAIL SALES'!$Q$10:$Q$7501,'FILL RATE MANDATORY STOCK'!E83,'DETAIL SALES'!$AB$10:$AB$7501,"Full",'DETAIL SALES'!$C$10:$C$7501,"16")</f>
        <v>0</v>
      </c>
      <c r="AO83" s="167">
        <f>COUNTIFS('DETAIL SALES'!$Q$10:$Q$7501,'FILL RATE MANDATORY STOCK'!E83,'DETAIL SALES'!$AB$10:$AB$7501,"No",'DETAIL SALES'!$C$10:$C$7501,"16")</f>
        <v>0</v>
      </c>
      <c r="AP83" s="167">
        <f>COUNTIFS('DETAIL SALES'!$Q$10:$Q$7501,'FILL RATE MANDATORY STOCK'!E83,'DETAIL SALES'!$AB$10:$AB$7501,"Full",'DETAIL SALES'!$C$10:$C$7501,"17")</f>
        <v>0</v>
      </c>
      <c r="AQ83" s="167">
        <f>COUNTIFS('DETAIL SALES'!$Q$10:$Q$7501,'FILL RATE MANDATORY STOCK'!E83,'DETAIL SALES'!$AB$10:$AB$7501,"No",'DETAIL SALES'!$C$10:$C$7501,"17")</f>
        <v>0</v>
      </c>
      <c r="AR83" s="167">
        <f>COUNTIFS('DETAIL SALES'!$Q$10:$Q$7501,'FILL RATE MANDATORY STOCK'!E83,'DETAIL SALES'!$AB$10:$AB$7501,"Full",'DETAIL SALES'!$C$10:$C$7501,"18")</f>
        <v>0</v>
      </c>
      <c r="AS83" s="167">
        <f>COUNTIFS('DETAIL SALES'!$Q$10:$Q$7501,'FILL RATE MANDATORY STOCK'!E83,'DETAIL SALES'!$AB$10:$AB$7501,"No",'DETAIL SALES'!$C$10:$C$7501,"18")</f>
        <v>0</v>
      </c>
      <c r="AT83" s="167">
        <f>COUNTIFS('DETAIL SALES'!$Q$10:$Q$7501,'FILL RATE MANDATORY STOCK'!E83,'DETAIL SALES'!$AB$10:$AB$7501,"Full",'DETAIL SALES'!$C$10:$C$7501,"19")</f>
        <v>0</v>
      </c>
      <c r="AU83" s="167">
        <f>COUNTIFS('DETAIL SALES'!$Q$10:$Q$7501,'FILL RATE MANDATORY STOCK'!E83,'DETAIL SALES'!$AB$10:$AB$7501,"No",'DETAIL SALES'!$C$10:$C$7501,"19")</f>
        <v>0</v>
      </c>
      <c r="AV83" s="167">
        <f>COUNTIFS('DETAIL SALES'!$Q$10:$Q$7501,'FILL RATE MANDATORY STOCK'!E83,'DETAIL SALES'!$AB$10:$AB$7501,"Full",'DETAIL SALES'!$C$10:$C$7501,"20")</f>
        <v>0</v>
      </c>
      <c r="AW83" s="167">
        <f>COUNTIFS('DETAIL SALES'!$Q$10:$Q$7501,'FILL RATE MANDATORY STOCK'!E83,'DETAIL SALES'!$AB$10:$AB$7501,"No",'DETAIL SALES'!$C$10:$C$7501,"20")</f>
        <v>0</v>
      </c>
      <c r="AX83" s="320">
        <f>COUNTIFS('DETAIL SALES'!$Q$10:$Q$7501,'FILL RATE MANDATORY STOCK'!E83,'DETAIL SALES'!$AB$10:$AB$7501,"Full",'DETAIL SALES'!$C$10:$C$7501,"21")</f>
        <v>0</v>
      </c>
      <c r="AY83" s="320">
        <f>COUNTIFS('DETAIL SALES'!$Q$10:$Q$7501,'FILL RATE MANDATORY STOCK'!E83,'DETAIL SALES'!$AB$10:$AB$7501,"No",'DETAIL SALES'!$C$10:$C$7501,"21")</f>
        <v>0</v>
      </c>
      <c r="AZ83" s="167">
        <f>COUNTIFS('DETAIL SALES'!$Q$10:$Q$7501,'FILL RATE MANDATORY STOCK'!E83,'DETAIL SALES'!$AB$10:$AB$7501,"Full",'DETAIL SALES'!$C$10:$C$7501,"22")</f>
        <v>0</v>
      </c>
      <c r="BA83" s="167">
        <f>COUNTIFS('DETAIL SALES'!$Q$10:$Q$7501,'FILL RATE MANDATORY STOCK'!E83,'DETAIL SALES'!$AB$10:$AB$7501,"No",'DETAIL SALES'!$C$10:$C$7501,"22")</f>
        <v>0</v>
      </c>
      <c r="BB83" s="167">
        <f>COUNTIFS('DETAIL SALES'!$Q$10:$Q$7501,'FILL RATE MANDATORY STOCK'!E83,'DETAIL SALES'!$AB$10:$AB$7501,"Full",'DETAIL SALES'!$C$10:$C$7501,"23")</f>
        <v>0</v>
      </c>
      <c r="BC83" s="167">
        <f>COUNTIFS('DETAIL SALES'!$Q$10:$Q$7501,'FILL RATE MANDATORY STOCK'!E83,'DETAIL SALES'!$AB$10:$AB$7501,"No",'DETAIL SALES'!$C$10:$C$7501,"23")</f>
        <v>0</v>
      </c>
      <c r="BD83" s="167">
        <f>COUNTIFS('DETAIL SALES'!$Q$10:$Q$7501,'FILL RATE MANDATORY STOCK'!E83,'DETAIL SALES'!$AB$10:$AB$7501,"Full",'DETAIL SALES'!$C$10:$C$7501,"24")</f>
        <v>0</v>
      </c>
      <c r="BE83" s="167">
        <f>COUNTIFS('DETAIL SALES'!$Q$10:$Q$7501,'FILL RATE MANDATORY STOCK'!E83,'DETAIL SALES'!$AB$10:$AB$7501,"No",'DETAIL SALES'!$C$10:$C$7501,"24")</f>
        <v>0</v>
      </c>
      <c r="BF83" s="167">
        <f>COUNTIFS('DETAIL SALES'!$Q$10:$Q$7501,'FILL RATE MANDATORY STOCK'!E83,'DETAIL SALES'!$AB$10:$AB$7501,"Full",'DETAIL SALES'!$C$10:$C$7501,"25")</f>
        <v>0</v>
      </c>
      <c r="BG83" s="167">
        <f>COUNTIFS('DETAIL SALES'!$Q$10:$Q$7501,'FILL RATE MANDATORY STOCK'!E83,'DETAIL SALES'!$AB$10:$AB$7501,"No",'DETAIL SALES'!$C$10:$C$7501,"25")</f>
        <v>0</v>
      </c>
      <c r="BH83" s="167">
        <f>COUNTIFS('DETAIL SALES'!$Q$10:$Q$7501,'FILL RATE MANDATORY STOCK'!E83,'DETAIL SALES'!$AB$10:$AB$7501,"Full",'DETAIL SALES'!$C$10:$C$7501,"26")</f>
        <v>0</v>
      </c>
      <c r="BI83" s="167">
        <f>COUNTIFS('DETAIL SALES'!$Q$10:$Q$7501,'FILL RATE MANDATORY STOCK'!E83,'DETAIL SALES'!$AB$10:$AB$7501,"No",'DETAIL SALES'!$C$10:$C$7501,"26")</f>
        <v>0</v>
      </c>
      <c r="BJ83" s="167">
        <f>COUNTIFS('DETAIL SALES'!$Q$10:$Q$7501,'FILL RATE MANDATORY STOCK'!E83,'DETAIL SALES'!$AB$10:$AB$7501,"Full",'DETAIL SALES'!$C$10:$C$7501,"27")</f>
        <v>0</v>
      </c>
      <c r="BK83" s="167">
        <f>COUNTIFS('DETAIL SALES'!$Q$10:$Q$7501,'FILL RATE MANDATORY STOCK'!E83,'DETAIL SALES'!$AB$10:$AB$7501,"No",'DETAIL SALES'!$C$10:$C$7501,"27")</f>
        <v>0</v>
      </c>
      <c r="BL83" s="320">
        <f>COUNTIFS('DETAIL SALES'!$Q$10:$Q$7501,'FILL RATE MANDATORY STOCK'!E83,'DETAIL SALES'!$AB$10:$AB$7501,"Full",'DETAIL SALES'!$C$10:$C$7501,"28")</f>
        <v>0</v>
      </c>
      <c r="BM83" s="320">
        <f>COUNTIFS('DETAIL SALES'!$Q$10:$Q$7501,'FILL RATE MANDATORY STOCK'!E83,'DETAIL SALES'!$AB$10:$AB$7501,"No",'DETAIL SALES'!$C$10:$C$7501,"28")</f>
        <v>0</v>
      </c>
      <c r="BN83" s="167">
        <f>COUNTIFS('DETAIL SALES'!$Q$10:$Q$7501,'FILL RATE MANDATORY STOCK'!E83,'DETAIL SALES'!$AB$10:$AB$7501,"Full",'DETAIL SALES'!$C$10:$C$7501,"29")</f>
        <v>0</v>
      </c>
      <c r="BO83" s="167">
        <f>COUNTIFS('DETAIL SALES'!$Q$10:$Q$7501,'FILL RATE MANDATORY STOCK'!E83,'DETAIL SALES'!$AB$10:$AB$7501,"No",'DETAIL SALES'!$C$10:$C$7501,"29")</f>
        <v>0</v>
      </c>
      <c r="BP83" s="167">
        <f>COUNTIFS('DETAIL SALES'!$Q$10:$Q$7501,'FILL RATE MANDATORY STOCK'!E83,'DETAIL SALES'!$AB$10:$AB$7501,"Full",'DETAIL SALES'!$C$10:$C$7501,"30")</f>
        <v>0</v>
      </c>
      <c r="BQ83" s="167">
        <f>COUNTIFS('DETAIL SALES'!$Q$10:$Q$7501,'FILL RATE MANDATORY STOCK'!E83,'DETAIL SALES'!$AB$10:$AB$7501,"No",'DETAIL SALES'!$C$10:$C$7501,"30")</f>
        <v>0</v>
      </c>
      <c r="BR83" s="167">
        <f>COUNTIFS('DETAIL SALES'!$Q$10:$Q$7501,'FILL RATE MANDATORY STOCK'!\,'DETAIL SALES'!$AB$10:$AB$7501,"Full",'DETAIL SALES'!$C$10:$C$7501,"31")</f>
        <v>0</v>
      </c>
      <c r="BS83" s="159">
        <f>COUNTIFS('DETAIL SALES'!$Q$10:$Q$7501,'FILL RATE MANDATORY STOCK'!E83,'DETAIL SALES'!$AB$10:$AB$7501,"No",'DETAIL SALES'!$C$10:$C$7501,"31")</f>
        <v>0</v>
      </c>
      <c r="BT83" s="251">
        <f t="shared" si="11"/>
        <v>0</v>
      </c>
      <c r="BU83" s="168">
        <f t="shared" si="12"/>
        <v>0</v>
      </c>
      <c r="BV83" s="168">
        <f t="shared" si="13"/>
        <v>0</v>
      </c>
      <c r="BW83" s="266" t="e">
        <f t="shared" si="14"/>
        <v>#DIV/0!</v>
      </c>
    </row>
    <row r="84" spans="1:75">
      <c r="A84" s="784"/>
      <c r="B84" s="100">
        <f t="shared" si="10"/>
        <v>70</v>
      </c>
      <c r="C84" s="100" t="s">
        <v>363</v>
      </c>
      <c r="D84" s="103" t="s">
        <v>890</v>
      </c>
      <c r="E84" s="149"/>
      <c r="F84" s="169"/>
      <c r="G84" s="224">
        <v>60000</v>
      </c>
      <c r="H84" s="153">
        <v>3</v>
      </c>
      <c r="I84" s="153">
        <v>1.6666666666666667</v>
      </c>
      <c r="J84" s="315">
        <f>COUNTIFS('DETAIL SALES'!$Q$10:$Q$7501,'FILL RATE MANDATORY STOCK'!E84,'DETAIL SALES'!$AB$10:$AB$7501,"Full",'DETAIL SALES'!$C$10:$C$7501,"1")</f>
        <v>0</v>
      </c>
      <c r="K84" s="316">
        <f>COUNTIFS('DETAIL SALES'!$Q$10:$Q$7501,'FILL RATE MANDATORY STOCK'!E84,'DETAIL SALES'!$AB$10:$AB$7501,"No",'DETAIL SALES'!$C$10:$C$7501,"1")</f>
        <v>0</v>
      </c>
      <c r="L84" s="149">
        <f>COUNTIFS('DETAIL SALES'!$Q$10:$Q$7501,'FILL RATE MANDATORY STOCK'!E84,'DETAIL SALES'!$AB$10:$AB$7501,"Full",'DETAIL SALES'!$C$10:$C$7501,"2")</f>
        <v>0</v>
      </c>
      <c r="M84" s="149">
        <f>COUNTIFS('DETAIL SALES'!$Q$10:$Q$7501,'FILL RATE MANDATORY STOCK'!E84,'DETAIL SALES'!$AB$10:$AB$7501,"No",'DETAIL SALES'!$C$10:$C$7501,"2")</f>
        <v>0</v>
      </c>
      <c r="N84" s="149">
        <f>COUNTIFS('DETAIL SALES'!$Q$10:$Q$7501,'FILL RATE MANDATORY STOCK'!E84,'DETAIL SALES'!$AB$10:$AB$7501,"Full",'DETAIL SALES'!$C$10:$C$7501,"3")</f>
        <v>0</v>
      </c>
      <c r="O84" s="149">
        <f>COUNTIFS('DETAIL SALES'!$Q$10:$Q$7501,'FILL RATE MANDATORY STOCK'!E84,'DETAIL SALES'!$AB$10:$AB$7501,"No",'DETAIL SALES'!$C$10:$C$7501,"3")</f>
        <v>0</v>
      </c>
      <c r="P84" s="149">
        <f>COUNTIFS('DETAIL SALES'!$Q$10:$Q$7501,'FILL RATE MANDATORY STOCK'!E84,'DETAIL SALES'!$AB$10:$AB$7501,"Full",'DETAIL SALES'!$C$10:$C$7501,"4")</f>
        <v>0</v>
      </c>
      <c r="Q84" s="149">
        <f>COUNTIFS('DETAIL SALES'!$Q$10:$Q$7501,'FILL RATE MANDATORY STOCK'!E84,'DETAIL SALES'!$AB$10:$AB$7501,"No",'DETAIL SALES'!$C$10:$C$7501,"4")</f>
        <v>0</v>
      </c>
      <c r="R84" s="149">
        <f>COUNTIFS('DETAIL SALES'!$Q$10:$Q$7501,'FILL RATE MANDATORY STOCK'!E84,'DETAIL SALES'!$AB$10:$AB$7501,"Full",'DETAIL SALES'!$C$10:$C$7501,"5")</f>
        <v>0</v>
      </c>
      <c r="S84" s="149">
        <f>COUNTIFS('DETAIL SALES'!$Q$10:$Q$7501,'FILL RATE MANDATORY STOCK'!E84,'DETAIL SALES'!$AB$10:$AB$7501,"No",'DETAIL SALES'!$C$10:$C$7501,"5")</f>
        <v>0</v>
      </c>
      <c r="T84" s="149">
        <f>COUNTIFS('DETAIL SALES'!$Q$10:$Q$7501,'FILL RATE MANDATORY STOCK'!E84,'DETAIL SALES'!$AB$10:$AB$7501,"Full",'DETAIL SALES'!$C$10:$C$7501,"6")</f>
        <v>0</v>
      </c>
      <c r="U84" s="149">
        <f>COUNTIFS('DETAIL SALES'!$Q$10:$Q$7501,'FILL RATE MANDATORY STOCK'!E84,'DETAIL SALES'!$AB$10:$AB$7501,"No",'DETAIL SALES'!$C$10:$C$7501,"6")</f>
        <v>0</v>
      </c>
      <c r="V84" s="316">
        <f>COUNTIFS('DETAIL SALES'!$Q$10:$Q$7501,'FILL RATE MANDATORY STOCK'!E84,'DETAIL SALES'!$AB$10:$AB$7501,"Full",'DETAIL SALES'!$C$10:$C$7501,"7")</f>
        <v>0</v>
      </c>
      <c r="W84" s="316">
        <f>COUNTIFS('DETAIL SALES'!$Q$10:$Q$7501,'FILL RATE MANDATORY STOCK'!E84,'DETAIL SALES'!$AB$10:$AB$7501,"No",'DETAIL SALES'!$C$10:$C$7501,"7")</f>
        <v>0</v>
      </c>
      <c r="X84" s="149">
        <f>COUNTIFS('DETAIL SALES'!$Q$10:$Q$7501,'FILL RATE MANDATORY STOCK'!E84,'DETAIL SALES'!$AB$10:$AB$7501,"Full",'DETAIL SALES'!$C$10:$C$7501,"8")</f>
        <v>0</v>
      </c>
      <c r="Y84" s="149">
        <f>COUNTIFS('DETAIL SALES'!$Q$10:$Q$7501,'FILL RATE MANDATORY STOCK'!E84,'DETAIL SALES'!$AB$10:$AB$7501,"No",'DETAIL SALES'!$C$10:$C$7501,"8")</f>
        <v>0</v>
      </c>
      <c r="Z84" s="149">
        <f>COUNTIFS('DETAIL SALES'!$Q$10:$Q$7501,'FILL RATE MANDATORY STOCK'!E84,'DETAIL SALES'!$AB$10:$AB$7501,"Full",'DETAIL SALES'!$C$10:$C$7501,"9")</f>
        <v>0</v>
      </c>
      <c r="AA84" s="149">
        <f>COUNTIFS('DETAIL SALES'!$Q$10:$Q$7501,'FILL RATE MANDATORY STOCK'!E84,'DETAIL SALES'!$AB$10:$AB$7501,"No",'DETAIL SALES'!$C$10:$C$7501,"9")</f>
        <v>0</v>
      </c>
      <c r="AB84" s="149">
        <f>COUNTIFS('DETAIL SALES'!$Q$10:$Q$7501,'FILL RATE MANDATORY STOCK'!E84,'DETAIL SALES'!$AB$10:$AB$7501,"Full",'DETAIL SALES'!$C$10:$C$7501,"10")</f>
        <v>0</v>
      </c>
      <c r="AC84" s="149">
        <f>COUNTIFS('DETAIL SALES'!$Q$10:$Q$7501,'FILL RATE MANDATORY STOCK'!E84,'DETAIL SALES'!$AB$10:$AB$7501,"No",'DETAIL SALES'!$C$10:$C$7501,"10")</f>
        <v>0</v>
      </c>
      <c r="AD84" s="149">
        <f>COUNTIFS('DETAIL SALES'!$Q$10:$Q$7501,'FILL RATE MANDATORY STOCK'!E84,'DETAIL SALES'!$AB$10:$AB$7501,"Full",'DETAIL SALES'!$C$10:$C$7501,"11")</f>
        <v>0</v>
      </c>
      <c r="AE84" s="149">
        <f>COUNTIFS('DETAIL SALES'!$Q$10:$Q$7501,'FILL RATE MANDATORY STOCK'!E84,'DETAIL SALES'!$AB$10:$AB$7501,"No",'DETAIL SALES'!$C$10:$C$7501,"11")</f>
        <v>0</v>
      </c>
      <c r="AF84" s="149">
        <f>COUNTIFS('DETAIL SALES'!$Q$10:$Q$7501,'FILL RATE MANDATORY STOCK'!E84,'DETAIL SALES'!$AB$10:$AB$7501,"Full",'DETAIL SALES'!$C$10:$C$7501,"12")</f>
        <v>0</v>
      </c>
      <c r="AG84" s="149">
        <f>COUNTIFS('DETAIL SALES'!$Q$10:$Q$7501,'FILL RATE MANDATORY STOCK'!E84,'DETAIL SALES'!$AB$10:$AB$7501,"No",'DETAIL SALES'!$C$10:$C$7501,"12")</f>
        <v>0</v>
      </c>
      <c r="AH84" s="149">
        <f>COUNTIFS('DETAIL SALES'!$Q$10:$Q$7501,'FILL RATE MANDATORY STOCK'!E84,'DETAIL SALES'!$AB$10:$AB$7501,"Full",'DETAIL SALES'!$C$10:$C$7501,"13")</f>
        <v>0</v>
      </c>
      <c r="AI84" s="149">
        <f>COUNTIFS('DETAIL SALES'!$Q$10:$Q$7501,'FILL RATE MANDATORY STOCK'!E84,'DETAIL SALES'!$AB$10:$AB$7501,"No",'DETAIL SALES'!$C$10:$C$7501,"13")</f>
        <v>0</v>
      </c>
      <c r="AJ84" s="316">
        <f>COUNTIFS('DETAIL SALES'!$Q$10:$Q$7501,'FILL RATE MANDATORY STOCK'!E84,'DETAIL SALES'!$AB$10:$AB$7501,"Full",'DETAIL SALES'!$C$10:$C$7501,"14")</f>
        <v>0</v>
      </c>
      <c r="AK84" s="316">
        <f>COUNTIFS('DETAIL SALES'!$Q$10:$Q$7501,'FILL RATE MANDATORY STOCK'!E84,'DETAIL SALES'!$AB$10:$AB$7501,"No",'DETAIL SALES'!$C$10:$C$7501,"14")</f>
        <v>0</v>
      </c>
      <c r="AL84" s="149">
        <f>COUNTIFS('DETAIL SALES'!$Q$10:$Q$7501,'FILL RATE MANDATORY STOCK'!E84,'DETAIL SALES'!$AB$10:$AB$7501,"Full",'DETAIL SALES'!$C$10:$C$7501,"15")</f>
        <v>0</v>
      </c>
      <c r="AM84" s="149">
        <f>COUNTIFS('DETAIL SALES'!$Q$10:$Q$7501,'FILL RATE MANDATORY STOCK'!E84,'DETAIL SALES'!$AB$10:$AB$7501,"No",'DETAIL SALES'!$C$10:$C$7501,"15")</f>
        <v>0</v>
      </c>
      <c r="AN84" s="149">
        <f>COUNTIFS('DETAIL SALES'!$Q$10:$Q$7501,'FILL RATE MANDATORY STOCK'!E84,'DETAIL SALES'!$AB$10:$AB$7501,"Full",'DETAIL SALES'!$C$10:$C$7501,"16")</f>
        <v>0</v>
      </c>
      <c r="AO84" s="149">
        <f>COUNTIFS('DETAIL SALES'!$Q$10:$Q$7501,'FILL RATE MANDATORY STOCK'!E84,'DETAIL SALES'!$AB$10:$AB$7501,"No",'DETAIL SALES'!$C$10:$C$7501,"16")</f>
        <v>0</v>
      </c>
      <c r="AP84" s="149">
        <f>COUNTIFS('DETAIL SALES'!$Q$10:$Q$7501,'FILL RATE MANDATORY STOCK'!E84,'DETAIL SALES'!$AB$10:$AB$7501,"Full",'DETAIL SALES'!$C$10:$C$7501,"17")</f>
        <v>0</v>
      </c>
      <c r="AQ84" s="149">
        <f>COUNTIFS('DETAIL SALES'!$Q$10:$Q$7501,'FILL RATE MANDATORY STOCK'!E84,'DETAIL SALES'!$AB$10:$AB$7501,"No",'DETAIL SALES'!$C$10:$C$7501,"17")</f>
        <v>0</v>
      </c>
      <c r="AR84" s="149">
        <f>COUNTIFS('DETAIL SALES'!$Q$10:$Q$7501,'FILL RATE MANDATORY STOCK'!E84,'DETAIL SALES'!$AB$10:$AB$7501,"Full",'DETAIL SALES'!$C$10:$C$7501,"18")</f>
        <v>0</v>
      </c>
      <c r="AS84" s="149">
        <f>COUNTIFS('DETAIL SALES'!$Q$10:$Q$7501,'FILL RATE MANDATORY STOCK'!E84,'DETAIL SALES'!$AB$10:$AB$7501,"No",'DETAIL SALES'!$C$10:$C$7501,"18")</f>
        <v>0</v>
      </c>
      <c r="AT84" s="149">
        <f>COUNTIFS('DETAIL SALES'!$Q$10:$Q$7501,'FILL RATE MANDATORY STOCK'!E84,'DETAIL SALES'!$AB$10:$AB$7501,"Full",'DETAIL SALES'!$C$10:$C$7501,"19")</f>
        <v>0</v>
      </c>
      <c r="AU84" s="149">
        <f>COUNTIFS('DETAIL SALES'!$Q$10:$Q$7501,'FILL RATE MANDATORY STOCK'!E84,'DETAIL SALES'!$AB$10:$AB$7501,"No",'DETAIL SALES'!$C$10:$C$7501,"19")</f>
        <v>0</v>
      </c>
      <c r="AV84" s="149">
        <f>COUNTIFS('DETAIL SALES'!$Q$10:$Q$7501,'FILL RATE MANDATORY STOCK'!E84,'DETAIL SALES'!$AB$10:$AB$7501,"Full",'DETAIL SALES'!$C$10:$C$7501,"20")</f>
        <v>0</v>
      </c>
      <c r="AW84" s="149">
        <f>COUNTIFS('DETAIL SALES'!$Q$10:$Q$7501,'FILL RATE MANDATORY STOCK'!E84,'DETAIL SALES'!$AB$10:$AB$7501,"No",'DETAIL SALES'!$C$10:$C$7501,"20")</f>
        <v>0</v>
      </c>
      <c r="AX84" s="316">
        <f>COUNTIFS('DETAIL SALES'!$Q$10:$Q$7501,'FILL RATE MANDATORY STOCK'!E84,'DETAIL SALES'!$AB$10:$AB$7501,"Full",'DETAIL SALES'!$C$10:$C$7501,"21")</f>
        <v>0</v>
      </c>
      <c r="AY84" s="316">
        <f>COUNTIFS('DETAIL SALES'!$Q$10:$Q$7501,'FILL RATE MANDATORY STOCK'!E84,'DETAIL SALES'!$AB$10:$AB$7501,"No",'DETAIL SALES'!$C$10:$C$7501,"21")</f>
        <v>0</v>
      </c>
      <c r="AZ84" s="149">
        <f>COUNTIFS('DETAIL SALES'!$Q$10:$Q$7501,'FILL RATE MANDATORY STOCK'!E84,'DETAIL SALES'!$AB$10:$AB$7501,"Full",'DETAIL SALES'!$C$10:$C$7501,"22")</f>
        <v>0</v>
      </c>
      <c r="BA84" s="149">
        <f>COUNTIFS('DETAIL SALES'!$Q$10:$Q$7501,'FILL RATE MANDATORY STOCK'!E84,'DETAIL SALES'!$AB$10:$AB$7501,"No",'DETAIL SALES'!$C$10:$C$7501,"22")</f>
        <v>0</v>
      </c>
      <c r="BB84" s="149">
        <f>COUNTIFS('DETAIL SALES'!$Q$10:$Q$7501,'FILL RATE MANDATORY STOCK'!E84,'DETAIL SALES'!$AB$10:$AB$7501,"Full",'DETAIL SALES'!$C$10:$C$7501,"23")</f>
        <v>0</v>
      </c>
      <c r="BC84" s="149">
        <f>COUNTIFS('DETAIL SALES'!$Q$10:$Q$7501,'FILL RATE MANDATORY STOCK'!E84,'DETAIL SALES'!$AB$10:$AB$7501,"No",'DETAIL SALES'!$C$10:$C$7501,"23")</f>
        <v>0</v>
      </c>
      <c r="BD84" s="149">
        <f>COUNTIFS('DETAIL SALES'!$Q$10:$Q$7501,'FILL RATE MANDATORY STOCK'!E84,'DETAIL SALES'!$AB$10:$AB$7501,"Full",'DETAIL SALES'!$C$10:$C$7501,"24")</f>
        <v>0</v>
      </c>
      <c r="BE84" s="149">
        <f>COUNTIFS('DETAIL SALES'!$Q$10:$Q$7501,'FILL RATE MANDATORY STOCK'!E84,'DETAIL SALES'!$AB$10:$AB$7501,"No",'DETAIL SALES'!$C$10:$C$7501,"24")</f>
        <v>0</v>
      </c>
      <c r="BF84" s="149">
        <f>COUNTIFS('DETAIL SALES'!$Q$10:$Q$7501,'FILL RATE MANDATORY STOCK'!E84,'DETAIL SALES'!$AB$10:$AB$7501,"Full",'DETAIL SALES'!$C$10:$C$7501,"25")</f>
        <v>0</v>
      </c>
      <c r="BG84" s="149">
        <f>COUNTIFS('DETAIL SALES'!$Q$10:$Q$7501,'FILL RATE MANDATORY STOCK'!E84,'DETAIL SALES'!$AB$10:$AB$7501,"No",'DETAIL SALES'!$C$10:$C$7501,"25")</f>
        <v>0</v>
      </c>
      <c r="BH84" s="149">
        <f>COUNTIFS('DETAIL SALES'!$Q$10:$Q$7501,'FILL RATE MANDATORY STOCK'!E84,'DETAIL SALES'!$AB$10:$AB$7501,"Full",'DETAIL SALES'!$C$10:$C$7501,"26")</f>
        <v>0</v>
      </c>
      <c r="BI84" s="149">
        <f>COUNTIFS('DETAIL SALES'!$Q$10:$Q$7501,'FILL RATE MANDATORY STOCK'!E84,'DETAIL SALES'!$AB$10:$AB$7501,"No",'DETAIL SALES'!$C$10:$C$7501,"26")</f>
        <v>0</v>
      </c>
      <c r="BJ84" s="149">
        <f>COUNTIFS('DETAIL SALES'!$Q$10:$Q$7501,'FILL RATE MANDATORY STOCK'!E84,'DETAIL SALES'!$AB$10:$AB$7501,"Full",'DETAIL SALES'!$C$10:$C$7501,"27")</f>
        <v>0</v>
      </c>
      <c r="BK84" s="149">
        <f>COUNTIFS('DETAIL SALES'!$Q$10:$Q$7501,'FILL RATE MANDATORY STOCK'!E84,'DETAIL SALES'!$AB$10:$AB$7501,"No",'DETAIL SALES'!$C$10:$C$7501,"27")</f>
        <v>0</v>
      </c>
      <c r="BL84" s="316">
        <f>COUNTIFS('DETAIL SALES'!$Q$10:$Q$7501,'FILL RATE MANDATORY STOCK'!E84,'DETAIL SALES'!$AB$10:$AB$7501,"Full",'DETAIL SALES'!$C$10:$C$7501,"28")</f>
        <v>0</v>
      </c>
      <c r="BM84" s="316">
        <f>COUNTIFS('DETAIL SALES'!$Q$10:$Q$7501,'FILL RATE MANDATORY STOCK'!E84,'DETAIL SALES'!$AB$10:$AB$7501,"No",'DETAIL SALES'!$C$10:$C$7501,"28")</f>
        <v>0</v>
      </c>
      <c r="BN84" s="149">
        <f>COUNTIFS('DETAIL SALES'!$Q$10:$Q$7501,'FILL RATE MANDATORY STOCK'!E84,'DETAIL SALES'!$AB$10:$AB$7501,"Full",'DETAIL SALES'!$C$10:$C$7501,"29")</f>
        <v>0</v>
      </c>
      <c r="BO84" s="149">
        <f>COUNTIFS('DETAIL SALES'!$Q$10:$Q$7501,'FILL RATE MANDATORY STOCK'!E84,'DETAIL SALES'!$AB$10:$AB$7501,"No",'DETAIL SALES'!$C$10:$C$7501,"29")</f>
        <v>0</v>
      </c>
      <c r="BP84" s="149">
        <f>COUNTIFS('DETAIL SALES'!$Q$10:$Q$7501,'FILL RATE MANDATORY STOCK'!E84,'DETAIL SALES'!$AB$10:$AB$7501,"Full",'DETAIL SALES'!$C$10:$C$7501,"30")</f>
        <v>0</v>
      </c>
      <c r="BQ84" s="149">
        <f>COUNTIFS('DETAIL SALES'!$Q$10:$Q$7501,'FILL RATE MANDATORY STOCK'!E84,'DETAIL SALES'!$AB$10:$AB$7501,"No",'DETAIL SALES'!$C$10:$C$7501,"30")</f>
        <v>0</v>
      </c>
      <c r="BR84" s="149">
        <f>COUNTIFS('DETAIL SALES'!$Q$10:$Q$7501,'FILL RATE MANDATORY STOCK'!\,'DETAIL SALES'!$AB$10:$AB$7501,"Full",'DETAIL SALES'!$C$10:$C$7501,"31")</f>
        <v>0</v>
      </c>
      <c r="BS84" s="153">
        <f>COUNTIFS('DETAIL SALES'!$Q$10:$Q$7501,'FILL RATE MANDATORY STOCK'!E84,'DETAIL SALES'!$AB$10:$AB$7501,"No",'DETAIL SALES'!$C$10:$C$7501,"31")</f>
        <v>0</v>
      </c>
      <c r="BT84" s="271">
        <f t="shared" si="11"/>
        <v>0</v>
      </c>
      <c r="BU84" s="150">
        <f t="shared" si="12"/>
        <v>0</v>
      </c>
      <c r="BV84" s="150">
        <f t="shared" si="13"/>
        <v>0</v>
      </c>
      <c r="BW84" s="272" t="e">
        <f t="shared" si="14"/>
        <v>#DIV/0!</v>
      </c>
    </row>
    <row r="85" spans="1:75">
      <c r="A85" s="784"/>
      <c r="B85" s="100">
        <f t="shared" si="10"/>
        <v>71</v>
      </c>
      <c r="C85" s="100" t="s">
        <v>365</v>
      </c>
      <c r="D85" s="103" t="s">
        <v>890</v>
      </c>
      <c r="E85" s="149"/>
      <c r="F85" s="169"/>
      <c r="G85" s="224">
        <v>60000</v>
      </c>
      <c r="H85" s="153">
        <v>1</v>
      </c>
      <c r="I85" s="153">
        <v>0</v>
      </c>
      <c r="J85" s="315">
        <f>COUNTIFS('DETAIL SALES'!$Q$10:$Q$7501,'FILL RATE MANDATORY STOCK'!E85,'DETAIL SALES'!$AB$10:$AB$7501,"Full",'DETAIL SALES'!$C$10:$C$7501,"1")</f>
        <v>0</v>
      </c>
      <c r="K85" s="316">
        <f>COUNTIFS('DETAIL SALES'!$Q$10:$Q$7501,'FILL RATE MANDATORY STOCK'!E85,'DETAIL SALES'!$AB$10:$AB$7501,"No",'DETAIL SALES'!$C$10:$C$7501,"1")</f>
        <v>0</v>
      </c>
      <c r="L85" s="149">
        <f>COUNTIFS('DETAIL SALES'!$Q$10:$Q$7501,'FILL RATE MANDATORY STOCK'!E85,'DETAIL SALES'!$AB$10:$AB$7501,"Full",'DETAIL SALES'!$C$10:$C$7501,"2")</f>
        <v>0</v>
      </c>
      <c r="M85" s="149">
        <f>COUNTIFS('DETAIL SALES'!$Q$10:$Q$7501,'FILL RATE MANDATORY STOCK'!E85,'DETAIL SALES'!$AB$10:$AB$7501,"No",'DETAIL SALES'!$C$10:$C$7501,"2")</f>
        <v>0</v>
      </c>
      <c r="N85" s="149">
        <f>COUNTIFS('DETAIL SALES'!$Q$10:$Q$7501,'FILL RATE MANDATORY STOCK'!E85,'DETAIL SALES'!$AB$10:$AB$7501,"Full",'DETAIL SALES'!$C$10:$C$7501,"3")</f>
        <v>0</v>
      </c>
      <c r="O85" s="149">
        <f>COUNTIFS('DETAIL SALES'!$Q$10:$Q$7501,'FILL RATE MANDATORY STOCK'!E85,'DETAIL SALES'!$AB$10:$AB$7501,"No",'DETAIL SALES'!$C$10:$C$7501,"3")</f>
        <v>0</v>
      </c>
      <c r="P85" s="149">
        <f>COUNTIFS('DETAIL SALES'!$Q$10:$Q$7501,'FILL RATE MANDATORY STOCK'!E85,'DETAIL SALES'!$AB$10:$AB$7501,"Full",'DETAIL SALES'!$C$10:$C$7501,"4")</f>
        <v>0</v>
      </c>
      <c r="Q85" s="149">
        <f>COUNTIFS('DETAIL SALES'!$Q$10:$Q$7501,'FILL RATE MANDATORY STOCK'!E85,'DETAIL SALES'!$AB$10:$AB$7501,"No",'DETAIL SALES'!$C$10:$C$7501,"4")</f>
        <v>0</v>
      </c>
      <c r="R85" s="149">
        <f>COUNTIFS('DETAIL SALES'!$Q$10:$Q$7501,'FILL RATE MANDATORY STOCK'!E85,'DETAIL SALES'!$AB$10:$AB$7501,"Full",'DETAIL SALES'!$C$10:$C$7501,"5")</f>
        <v>0</v>
      </c>
      <c r="S85" s="149">
        <f>COUNTIFS('DETAIL SALES'!$Q$10:$Q$7501,'FILL RATE MANDATORY STOCK'!E85,'DETAIL SALES'!$AB$10:$AB$7501,"No",'DETAIL SALES'!$C$10:$C$7501,"5")</f>
        <v>0</v>
      </c>
      <c r="T85" s="149">
        <f>COUNTIFS('DETAIL SALES'!$Q$10:$Q$7501,'FILL RATE MANDATORY STOCK'!E85,'DETAIL SALES'!$AB$10:$AB$7501,"Full",'DETAIL SALES'!$C$10:$C$7501,"6")</f>
        <v>0</v>
      </c>
      <c r="U85" s="149">
        <f>COUNTIFS('DETAIL SALES'!$Q$10:$Q$7501,'FILL RATE MANDATORY STOCK'!E85,'DETAIL SALES'!$AB$10:$AB$7501,"No",'DETAIL SALES'!$C$10:$C$7501,"6")</f>
        <v>0</v>
      </c>
      <c r="V85" s="316">
        <f>COUNTIFS('DETAIL SALES'!$Q$10:$Q$7501,'FILL RATE MANDATORY STOCK'!E85,'DETAIL SALES'!$AB$10:$AB$7501,"Full",'DETAIL SALES'!$C$10:$C$7501,"7")</f>
        <v>0</v>
      </c>
      <c r="W85" s="316">
        <f>COUNTIFS('DETAIL SALES'!$Q$10:$Q$7501,'FILL RATE MANDATORY STOCK'!E85,'DETAIL SALES'!$AB$10:$AB$7501,"No",'DETAIL SALES'!$C$10:$C$7501,"7")</f>
        <v>0</v>
      </c>
      <c r="X85" s="149">
        <f>COUNTIFS('DETAIL SALES'!$Q$10:$Q$7501,'FILL RATE MANDATORY STOCK'!E85,'DETAIL SALES'!$AB$10:$AB$7501,"Full",'DETAIL SALES'!$C$10:$C$7501,"8")</f>
        <v>0</v>
      </c>
      <c r="Y85" s="149">
        <f>COUNTIFS('DETAIL SALES'!$Q$10:$Q$7501,'FILL RATE MANDATORY STOCK'!E85,'DETAIL SALES'!$AB$10:$AB$7501,"No",'DETAIL SALES'!$C$10:$C$7501,"8")</f>
        <v>0</v>
      </c>
      <c r="Z85" s="149">
        <f>COUNTIFS('DETAIL SALES'!$Q$10:$Q$7501,'FILL RATE MANDATORY STOCK'!E85,'DETAIL SALES'!$AB$10:$AB$7501,"Full",'DETAIL SALES'!$C$10:$C$7501,"9")</f>
        <v>0</v>
      </c>
      <c r="AA85" s="149">
        <f>COUNTIFS('DETAIL SALES'!$Q$10:$Q$7501,'FILL RATE MANDATORY STOCK'!E85,'DETAIL SALES'!$AB$10:$AB$7501,"No",'DETAIL SALES'!$C$10:$C$7501,"9")</f>
        <v>0</v>
      </c>
      <c r="AB85" s="149">
        <f>COUNTIFS('DETAIL SALES'!$Q$10:$Q$7501,'FILL RATE MANDATORY STOCK'!E85,'DETAIL SALES'!$AB$10:$AB$7501,"Full",'DETAIL SALES'!$C$10:$C$7501,"10")</f>
        <v>0</v>
      </c>
      <c r="AC85" s="149">
        <f>COUNTIFS('DETAIL SALES'!$Q$10:$Q$7501,'FILL RATE MANDATORY STOCK'!E85,'DETAIL SALES'!$AB$10:$AB$7501,"No",'DETAIL SALES'!$C$10:$C$7501,"10")</f>
        <v>0</v>
      </c>
      <c r="AD85" s="149">
        <f>COUNTIFS('DETAIL SALES'!$Q$10:$Q$7501,'FILL RATE MANDATORY STOCK'!E85,'DETAIL SALES'!$AB$10:$AB$7501,"Full",'DETAIL SALES'!$C$10:$C$7501,"11")</f>
        <v>0</v>
      </c>
      <c r="AE85" s="149">
        <f>COUNTIFS('DETAIL SALES'!$Q$10:$Q$7501,'FILL RATE MANDATORY STOCK'!E85,'DETAIL SALES'!$AB$10:$AB$7501,"No",'DETAIL SALES'!$C$10:$C$7501,"11")</f>
        <v>0</v>
      </c>
      <c r="AF85" s="149">
        <f>COUNTIFS('DETAIL SALES'!$Q$10:$Q$7501,'FILL RATE MANDATORY STOCK'!E85,'DETAIL SALES'!$AB$10:$AB$7501,"Full",'DETAIL SALES'!$C$10:$C$7501,"12")</f>
        <v>0</v>
      </c>
      <c r="AG85" s="149">
        <f>COUNTIFS('DETAIL SALES'!$Q$10:$Q$7501,'FILL RATE MANDATORY STOCK'!E85,'DETAIL SALES'!$AB$10:$AB$7501,"No",'DETAIL SALES'!$C$10:$C$7501,"12")</f>
        <v>0</v>
      </c>
      <c r="AH85" s="149">
        <f>COUNTIFS('DETAIL SALES'!$Q$10:$Q$7501,'FILL RATE MANDATORY STOCK'!E85,'DETAIL SALES'!$AB$10:$AB$7501,"Full",'DETAIL SALES'!$C$10:$C$7501,"13")</f>
        <v>0</v>
      </c>
      <c r="AI85" s="149">
        <f>COUNTIFS('DETAIL SALES'!$Q$10:$Q$7501,'FILL RATE MANDATORY STOCK'!E85,'DETAIL SALES'!$AB$10:$AB$7501,"No",'DETAIL SALES'!$C$10:$C$7501,"13")</f>
        <v>0</v>
      </c>
      <c r="AJ85" s="316">
        <f>COUNTIFS('DETAIL SALES'!$Q$10:$Q$7501,'FILL RATE MANDATORY STOCK'!E85,'DETAIL SALES'!$AB$10:$AB$7501,"Full",'DETAIL SALES'!$C$10:$C$7501,"14")</f>
        <v>0</v>
      </c>
      <c r="AK85" s="316">
        <f>COUNTIFS('DETAIL SALES'!$Q$10:$Q$7501,'FILL RATE MANDATORY STOCK'!E85,'DETAIL SALES'!$AB$10:$AB$7501,"No",'DETAIL SALES'!$C$10:$C$7501,"14")</f>
        <v>0</v>
      </c>
      <c r="AL85" s="149">
        <f>COUNTIFS('DETAIL SALES'!$Q$10:$Q$7501,'FILL RATE MANDATORY STOCK'!E85,'DETAIL SALES'!$AB$10:$AB$7501,"Full",'DETAIL SALES'!$C$10:$C$7501,"15")</f>
        <v>0</v>
      </c>
      <c r="AM85" s="149">
        <f>COUNTIFS('DETAIL SALES'!$Q$10:$Q$7501,'FILL RATE MANDATORY STOCK'!E85,'DETAIL SALES'!$AB$10:$AB$7501,"No",'DETAIL SALES'!$C$10:$C$7501,"15")</f>
        <v>0</v>
      </c>
      <c r="AN85" s="149">
        <f>COUNTIFS('DETAIL SALES'!$Q$10:$Q$7501,'FILL RATE MANDATORY STOCK'!E85,'DETAIL SALES'!$AB$10:$AB$7501,"Full",'DETAIL SALES'!$C$10:$C$7501,"16")</f>
        <v>0</v>
      </c>
      <c r="AO85" s="149">
        <f>COUNTIFS('DETAIL SALES'!$Q$10:$Q$7501,'FILL RATE MANDATORY STOCK'!E85,'DETAIL SALES'!$AB$10:$AB$7501,"No",'DETAIL SALES'!$C$10:$C$7501,"16")</f>
        <v>0</v>
      </c>
      <c r="AP85" s="149">
        <f>COUNTIFS('DETAIL SALES'!$Q$10:$Q$7501,'FILL RATE MANDATORY STOCK'!E85,'DETAIL SALES'!$AB$10:$AB$7501,"Full",'DETAIL SALES'!$C$10:$C$7501,"17")</f>
        <v>0</v>
      </c>
      <c r="AQ85" s="149">
        <f>COUNTIFS('DETAIL SALES'!$Q$10:$Q$7501,'FILL RATE MANDATORY STOCK'!E85,'DETAIL SALES'!$AB$10:$AB$7501,"No",'DETAIL SALES'!$C$10:$C$7501,"17")</f>
        <v>0</v>
      </c>
      <c r="AR85" s="149">
        <f>COUNTIFS('DETAIL SALES'!$Q$10:$Q$7501,'FILL RATE MANDATORY STOCK'!E85,'DETAIL SALES'!$AB$10:$AB$7501,"Full",'DETAIL SALES'!$C$10:$C$7501,"18")</f>
        <v>0</v>
      </c>
      <c r="AS85" s="149">
        <f>COUNTIFS('DETAIL SALES'!$Q$10:$Q$7501,'FILL RATE MANDATORY STOCK'!E85,'DETAIL SALES'!$AB$10:$AB$7501,"No",'DETAIL SALES'!$C$10:$C$7501,"18")</f>
        <v>0</v>
      </c>
      <c r="AT85" s="149">
        <f>COUNTIFS('DETAIL SALES'!$Q$10:$Q$7501,'FILL RATE MANDATORY STOCK'!E85,'DETAIL SALES'!$AB$10:$AB$7501,"Full",'DETAIL SALES'!$C$10:$C$7501,"19")</f>
        <v>0</v>
      </c>
      <c r="AU85" s="149">
        <f>COUNTIFS('DETAIL SALES'!$Q$10:$Q$7501,'FILL RATE MANDATORY STOCK'!E85,'DETAIL SALES'!$AB$10:$AB$7501,"No",'DETAIL SALES'!$C$10:$C$7501,"19")</f>
        <v>0</v>
      </c>
      <c r="AV85" s="149">
        <f>COUNTIFS('DETAIL SALES'!$Q$10:$Q$7501,'FILL RATE MANDATORY STOCK'!E85,'DETAIL SALES'!$AB$10:$AB$7501,"Full",'DETAIL SALES'!$C$10:$C$7501,"20")</f>
        <v>0</v>
      </c>
      <c r="AW85" s="149">
        <f>COUNTIFS('DETAIL SALES'!$Q$10:$Q$7501,'FILL RATE MANDATORY STOCK'!E85,'DETAIL SALES'!$AB$10:$AB$7501,"No",'DETAIL SALES'!$C$10:$C$7501,"20")</f>
        <v>0</v>
      </c>
      <c r="AX85" s="316">
        <f>COUNTIFS('DETAIL SALES'!$Q$10:$Q$7501,'FILL RATE MANDATORY STOCK'!E85,'DETAIL SALES'!$AB$10:$AB$7501,"Full",'DETAIL SALES'!$C$10:$C$7501,"21")</f>
        <v>0</v>
      </c>
      <c r="AY85" s="316">
        <f>COUNTIFS('DETAIL SALES'!$Q$10:$Q$7501,'FILL RATE MANDATORY STOCK'!E85,'DETAIL SALES'!$AB$10:$AB$7501,"No",'DETAIL SALES'!$C$10:$C$7501,"21")</f>
        <v>0</v>
      </c>
      <c r="AZ85" s="149">
        <f>COUNTIFS('DETAIL SALES'!$Q$10:$Q$7501,'FILL RATE MANDATORY STOCK'!E85,'DETAIL SALES'!$AB$10:$AB$7501,"Full",'DETAIL SALES'!$C$10:$C$7501,"22")</f>
        <v>0</v>
      </c>
      <c r="BA85" s="149">
        <f>COUNTIFS('DETAIL SALES'!$Q$10:$Q$7501,'FILL RATE MANDATORY STOCK'!E85,'DETAIL SALES'!$AB$10:$AB$7501,"No",'DETAIL SALES'!$C$10:$C$7501,"22")</f>
        <v>0</v>
      </c>
      <c r="BB85" s="149">
        <f>COUNTIFS('DETAIL SALES'!$Q$10:$Q$7501,'FILL RATE MANDATORY STOCK'!E85,'DETAIL SALES'!$AB$10:$AB$7501,"Full",'DETAIL SALES'!$C$10:$C$7501,"23")</f>
        <v>0</v>
      </c>
      <c r="BC85" s="149">
        <f>COUNTIFS('DETAIL SALES'!$Q$10:$Q$7501,'FILL RATE MANDATORY STOCK'!E85,'DETAIL SALES'!$AB$10:$AB$7501,"No",'DETAIL SALES'!$C$10:$C$7501,"23")</f>
        <v>0</v>
      </c>
      <c r="BD85" s="149">
        <f>COUNTIFS('DETAIL SALES'!$Q$10:$Q$7501,'FILL RATE MANDATORY STOCK'!E85,'DETAIL SALES'!$AB$10:$AB$7501,"Full",'DETAIL SALES'!$C$10:$C$7501,"24")</f>
        <v>0</v>
      </c>
      <c r="BE85" s="149">
        <f>COUNTIFS('DETAIL SALES'!$Q$10:$Q$7501,'FILL RATE MANDATORY STOCK'!E85,'DETAIL SALES'!$AB$10:$AB$7501,"No",'DETAIL SALES'!$C$10:$C$7501,"24")</f>
        <v>0</v>
      </c>
      <c r="BF85" s="149">
        <f>COUNTIFS('DETAIL SALES'!$Q$10:$Q$7501,'FILL RATE MANDATORY STOCK'!E85,'DETAIL SALES'!$AB$10:$AB$7501,"Full",'DETAIL SALES'!$C$10:$C$7501,"25")</f>
        <v>0</v>
      </c>
      <c r="BG85" s="149">
        <f>COUNTIFS('DETAIL SALES'!$Q$10:$Q$7501,'FILL RATE MANDATORY STOCK'!E85,'DETAIL SALES'!$AB$10:$AB$7501,"No",'DETAIL SALES'!$C$10:$C$7501,"25")</f>
        <v>0</v>
      </c>
      <c r="BH85" s="149">
        <f>COUNTIFS('DETAIL SALES'!$Q$10:$Q$7501,'FILL RATE MANDATORY STOCK'!E85,'DETAIL SALES'!$AB$10:$AB$7501,"Full",'DETAIL SALES'!$C$10:$C$7501,"26")</f>
        <v>0</v>
      </c>
      <c r="BI85" s="149">
        <f>COUNTIFS('DETAIL SALES'!$Q$10:$Q$7501,'FILL RATE MANDATORY STOCK'!E85,'DETAIL SALES'!$AB$10:$AB$7501,"No",'DETAIL SALES'!$C$10:$C$7501,"26")</f>
        <v>0</v>
      </c>
      <c r="BJ85" s="149">
        <f>COUNTIFS('DETAIL SALES'!$Q$10:$Q$7501,'FILL RATE MANDATORY STOCK'!E85,'DETAIL SALES'!$AB$10:$AB$7501,"Full",'DETAIL SALES'!$C$10:$C$7501,"27")</f>
        <v>0</v>
      </c>
      <c r="BK85" s="149">
        <f>COUNTIFS('DETAIL SALES'!$Q$10:$Q$7501,'FILL RATE MANDATORY STOCK'!E85,'DETAIL SALES'!$AB$10:$AB$7501,"No",'DETAIL SALES'!$C$10:$C$7501,"27")</f>
        <v>0</v>
      </c>
      <c r="BL85" s="316">
        <f>COUNTIFS('DETAIL SALES'!$Q$10:$Q$7501,'FILL RATE MANDATORY STOCK'!E85,'DETAIL SALES'!$AB$10:$AB$7501,"Full",'DETAIL SALES'!$C$10:$C$7501,"28")</f>
        <v>0</v>
      </c>
      <c r="BM85" s="316">
        <f>COUNTIFS('DETAIL SALES'!$Q$10:$Q$7501,'FILL RATE MANDATORY STOCK'!E85,'DETAIL SALES'!$AB$10:$AB$7501,"No",'DETAIL SALES'!$C$10:$C$7501,"28")</f>
        <v>0</v>
      </c>
      <c r="BN85" s="149">
        <f>COUNTIFS('DETAIL SALES'!$Q$10:$Q$7501,'FILL RATE MANDATORY STOCK'!E85,'DETAIL SALES'!$AB$10:$AB$7501,"Full",'DETAIL SALES'!$C$10:$C$7501,"29")</f>
        <v>0</v>
      </c>
      <c r="BO85" s="149">
        <f>COUNTIFS('DETAIL SALES'!$Q$10:$Q$7501,'FILL RATE MANDATORY STOCK'!E85,'DETAIL SALES'!$AB$10:$AB$7501,"No",'DETAIL SALES'!$C$10:$C$7501,"29")</f>
        <v>0</v>
      </c>
      <c r="BP85" s="149">
        <f>COUNTIFS('DETAIL SALES'!$Q$10:$Q$7501,'FILL RATE MANDATORY STOCK'!E85,'DETAIL SALES'!$AB$10:$AB$7501,"Full",'DETAIL SALES'!$C$10:$C$7501,"30")</f>
        <v>0</v>
      </c>
      <c r="BQ85" s="149">
        <f>COUNTIFS('DETAIL SALES'!$Q$10:$Q$7501,'FILL RATE MANDATORY STOCK'!E85,'DETAIL SALES'!$AB$10:$AB$7501,"No",'DETAIL SALES'!$C$10:$C$7501,"30")</f>
        <v>0</v>
      </c>
      <c r="BR85" s="149">
        <f>COUNTIFS('DETAIL SALES'!$Q$10:$Q$7501,'FILL RATE MANDATORY STOCK'!\,'DETAIL SALES'!$AB$10:$AB$7501,"Full",'DETAIL SALES'!$C$10:$C$7501,"31")</f>
        <v>0</v>
      </c>
      <c r="BS85" s="153">
        <f>COUNTIFS('DETAIL SALES'!$Q$10:$Q$7501,'FILL RATE MANDATORY STOCK'!E85,'DETAIL SALES'!$AB$10:$AB$7501,"No",'DETAIL SALES'!$C$10:$C$7501,"31")</f>
        <v>0</v>
      </c>
      <c r="BT85" s="271">
        <f t="shared" si="11"/>
        <v>0</v>
      </c>
      <c r="BU85" s="150">
        <f t="shared" si="12"/>
        <v>0</v>
      </c>
      <c r="BV85" s="150">
        <f t="shared" si="13"/>
        <v>0</v>
      </c>
      <c r="BW85" s="272" t="e">
        <f t="shared" si="14"/>
        <v>#DIV/0!</v>
      </c>
    </row>
    <row r="86" spans="1:75">
      <c r="A86" s="784"/>
      <c r="B86" s="100">
        <f t="shared" si="10"/>
        <v>72</v>
      </c>
      <c r="C86" s="100" t="s">
        <v>366</v>
      </c>
      <c r="D86" s="103" t="s">
        <v>890</v>
      </c>
      <c r="E86" s="149"/>
      <c r="F86" s="169"/>
      <c r="G86" s="224">
        <v>60000</v>
      </c>
      <c r="H86" s="153">
        <v>4</v>
      </c>
      <c r="I86" s="153">
        <v>0</v>
      </c>
      <c r="J86" s="315">
        <f>COUNTIFS('DETAIL SALES'!$Q$10:$Q$7501,'FILL RATE MANDATORY STOCK'!E86,'DETAIL SALES'!$AB$10:$AB$7501,"Full",'DETAIL SALES'!$C$10:$C$7501,"1")</f>
        <v>0</v>
      </c>
      <c r="K86" s="316">
        <f>COUNTIFS('DETAIL SALES'!$Q$10:$Q$7501,'FILL RATE MANDATORY STOCK'!E86,'DETAIL SALES'!$AB$10:$AB$7501,"No",'DETAIL SALES'!$C$10:$C$7501,"1")</f>
        <v>0</v>
      </c>
      <c r="L86" s="149">
        <f>COUNTIFS('DETAIL SALES'!$Q$10:$Q$7501,'FILL RATE MANDATORY STOCK'!E86,'DETAIL SALES'!$AB$10:$AB$7501,"Full",'DETAIL SALES'!$C$10:$C$7501,"2")</f>
        <v>0</v>
      </c>
      <c r="M86" s="149">
        <f>COUNTIFS('DETAIL SALES'!$Q$10:$Q$7501,'FILL RATE MANDATORY STOCK'!E86,'DETAIL SALES'!$AB$10:$AB$7501,"No",'DETAIL SALES'!$C$10:$C$7501,"2")</f>
        <v>0</v>
      </c>
      <c r="N86" s="149">
        <f>COUNTIFS('DETAIL SALES'!$Q$10:$Q$7501,'FILL RATE MANDATORY STOCK'!E86,'DETAIL SALES'!$AB$10:$AB$7501,"Full",'DETAIL SALES'!$C$10:$C$7501,"3")</f>
        <v>0</v>
      </c>
      <c r="O86" s="149">
        <f>COUNTIFS('DETAIL SALES'!$Q$10:$Q$7501,'FILL RATE MANDATORY STOCK'!E86,'DETAIL SALES'!$AB$10:$AB$7501,"No",'DETAIL SALES'!$C$10:$C$7501,"3")</f>
        <v>0</v>
      </c>
      <c r="P86" s="149">
        <f>COUNTIFS('DETAIL SALES'!$Q$10:$Q$7501,'FILL RATE MANDATORY STOCK'!E86,'DETAIL SALES'!$AB$10:$AB$7501,"Full",'DETAIL SALES'!$C$10:$C$7501,"4")</f>
        <v>0</v>
      </c>
      <c r="Q86" s="149">
        <f>COUNTIFS('DETAIL SALES'!$Q$10:$Q$7501,'FILL RATE MANDATORY STOCK'!E86,'DETAIL SALES'!$AB$10:$AB$7501,"No",'DETAIL SALES'!$C$10:$C$7501,"4")</f>
        <v>0</v>
      </c>
      <c r="R86" s="149">
        <f>COUNTIFS('DETAIL SALES'!$Q$10:$Q$7501,'FILL RATE MANDATORY STOCK'!E86,'DETAIL SALES'!$AB$10:$AB$7501,"Full",'DETAIL SALES'!$C$10:$C$7501,"5")</f>
        <v>0</v>
      </c>
      <c r="S86" s="149">
        <f>COUNTIFS('DETAIL SALES'!$Q$10:$Q$7501,'FILL RATE MANDATORY STOCK'!E86,'DETAIL SALES'!$AB$10:$AB$7501,"No",'DETAIL SALES'!$C$10:$C$7501,"5")</f>
        <v>0</v>
      </c>
      <c r="T86" s="149">
        <f>COUNTIFS('DETAIL SALES'!$Q$10:$Q$7501,'FILL RATE MANDATORY STOCK'!E86,'DETAIL SALES'!$AB$10:$AB$7501,"Full",'DETAIL SALES'!$C$10:$C$7501,"6")</f>
        <v>0</v>
      </c>
      <c r="U86" s="149">
        <f>COUNTIFS('DETAIL SALES'!$Q$10:$Q$7501,'FILL RATE MANDATORY STOCK'!E86,'DETAIL SALES'!$AB$10:$AB$7501,"No",'DETAIL SALES'!$C$10:$C$7501,"6")</f>
        <v>0</v>
      </c>
      <c r="V86" s="316">
        <f>COUNTIFS('DETAIL SALES'!$Q$10:$Q$7501,'FILL RATE MANDATORY STOCK'!E86,'DETAIL SALES'!$AB$10:$AB$7501,"Full",'DETAIL SALES'!$C$10:$C$7501,"7")</f>
        <v>0</v>
      </c>
      <c r="W86" s="316">
        <f>COUNTIFS('DETAIL SALES'!$Q$10:$Q$7501,'FILL RATE MANDATORY STOCK'!E86,'DETAIL SALES'!$AB$10:$AB$7501,"No",'DETAIL SALES'!$C$10:$C$7501,"7")</f>
        <v>0</v>
      </c>
      <c r="X86" s="149">
        <f>COUNTIFS('DETAIL SALES'!$Q$10:$Q$7501,'FILL RATE MANDATORY STOCK'!E86,'DETAIL SALES'!$AB$10:$AB$7501,"Full",'DETAIL SALES'!$C$10:$C$7501,"8")</f>
        <v>0</v>
      </c>
      <c r="Y86" s="149">
        <f>COUNTIFS('DETAIL SALES'!$Q$10:$Q$7501,'FILL RATE MANDATORY STOCK'!E86,'DETAIL SALES'!$AB$10:$AB$7501,"No",'DETAIL SALES'!$C$10:$C$7501,"8")</f>
        <v>0</v>
      </c>
      <c r="Z86" s="149">
        <f>COUNTIFS('DETAIL SALES'!$Q$10:$Q$7501,'FILL RATE MANDATORY STOCK'!E86,'DETAIL SALES'!$AB$10:$AB$7501,"Full",'DETAIL SALES'!$C$10:$C$7501,"9")</f>
        <v>0</v>
      </c>
      <c r="AA86" s="149">
        <f>COUNTIFS('DETAIL SALES'!$Q$10:$Q$7501,'FILL RATE MANDATORY STOCK'!E86,'DETAIL SALES'!$AB$10:$AB$7501,"No",'DETAIL SALES'!$C$10:$C$7501,"9")</f>
        <v>0</v>
      </c>
      <c r="AB86" s="149">
        <f>COUNTIFS('DETAIL SALES'!$Q$10:$Q$7501,'FILL RATE MANDATORY STOCK'!E86,'DETAIL SALES'!$AB$10:$AB$7501,"Full",'DETAIL SALES'!$C$10:$C$7501,"10")</f>
        <v>0</v>
      </c>
      <c r="AC86" s="149">
        <f>COUNTIFS('DETAIL SALES'!$Q$10:$Q$7501,'FILL RATE MANDATORY STOCK'!E86,'DETAIL SALES'!$AB$10:$AB$7501,"No",'DETAIL SALES'!$C$10:$C$7501,"10")</f>
        <v>0</v>
      </c>
      <c r="AD86" s="149">
        <f>COUNTIFS('DETAIL SALES'!$Q$10:$Q$7501,'FILL RATE MANDATORY STOCK'!E86,'DETAIL SALES'!$AB$10:$AB$7501,"Full",'DETAIL SALES'!$C$10:$C$7501,"11")</f>
        <v>0</v>
      </c>
      <c r="AE86" s="149">
        <f>COUNTIFS('DETAIL SALES'!$Q$10:$Q$7501,'FILL RATE MANDATORY STOCK'!E86,'DETAIL SALES'!$AB$10:$AB$7501,"No",'DETAIL SALES'!$C$10:$C$7501,"11")</f>
        <v>0</v>
      </c>
      <c r="AF86" s="149">
        <f>COUNTIFS('DETAIL SALES'!$Q$10:$Q$7501,'FILL RATE MANDATORY STOCK'!E86,'DETAIL SALES'!$AB$10:$AB$7501,"Full",'DETAIL SALES'!$C$10:$C$7501,"12")</f>
        <v>0</v>
      </c>
      <c r="AG86" s="149">
        <f>COUNTIFS('DETAIL SALES'!$Q$10:$Q$7501,'FILL RATE MANDATORY STOCK'!E86,'DETAIL SALES'!$AB$10:$AB$7501,"No",'DETAIL SALES'!$C$10:$C$7501,"12")</f>
        <v>0</v>
      </c>
      <c r="AH86" s="149">
        <f>COUNTIFS('DETAIL SALES'!$Q$10:$Q$7501,'FILL RATE MANDATORY STOCK'!E86,'DETAIL SALES'!$AB$10:$AB$7501,"Full",'DETAIL SALES'!$C$10:$C$7501,"13")</f>
        <v>0</v>
      </c>
      <c r="AI86" s="149">
        <f>COUNTIFS('DETAIL SALES'!$Q$10:$Q$7501,'FILL RATE MANDATORY STOCK'!E86,'DETAIL SALES'!$AB$10:$AB$7501,"No",'DETAIL SALES'!$C$10:$C$7501,"13")</f>
        <v>0</v>
      </c>
      <c r="AJ86" s="316">
        <f>COUNTIFS('DETAIL SALES'!$Q$10:$Q$7501,'FILL RATE MANDATORY STOCK'!E86,'DETAIL SALES'!$AB$10:$AB$7501,"Full",'DETAIL SALES'!$C$10:$C$7501,"14")</f>
        <v>0</v>
      </c>
      <c r="AK86" s="316">
        <f>COUNTIFS('DETAIL SALES'!$Q$10:$Q$7501,'FILL RATE MANDATORY STOCK'!E86,'DETAIL SALES'!$AB$10:$AB$7501,"No",'DETAIL SALES'!$C$10:$C$7501,"14")</f>
        <v>0</v>
      </c>
      <c r="AL86" s="149">
        <f>COUNTIFS('DETAIL SALES'!$Q$10:$Q$7501,'FILL RATE MANDATORY STOCK'!E86,'DETAIL SALES'!$AB$10:$AB$7501,"Full",'DETAIL SALES'!$C$10:$C$7501,"15")</f>
        <v>0</v>
      </c>
      <c r="AM86" s="149">
        <f>COUNTIFS('DETAIL SALES'!$Q$10:$Q$7501,'FILL RATE MANDATORY STOCK'!E86,'DETAIL SALES'!$AB$10:$AB$7501,"No",'DETAIL SALES'!$C$10:$C$7501,"15")</f>
        <v>0</v>
      </c>
      <c r="AN86" s="149">
        <f>COUNTIFS('DETAIL SALES'!$Q$10:$Q$7501,'FILL RATE MANDATORY STOCK'!E86,'DETAIL SALES'!$AB$10:$AB$7501,"Full",'DETAIL SALES'!$C$10:$C$7501,"16")</f>
        <v>0</v>
      </c>
      <c r="AO86" s="149">
        <f>COUNTIFS('DETAIL SALES'!$Q$10:$Q$7501,'FILL RATE MANDATORY STOCK'!E86,'DETAIL SALES'!$AB$10:$AB$7501,"No",'DETAIL SALES'!$C$10:$C$7501,"16")</f>
        <v>0</v>
      </c>
      <c r="AP86" s="149">
        <f>COUNTIFS('DETAIL SALES'!$Q$10:$Q$7501,'FILL RATE MANDATORY STOCK'!E86,'DETAIL SALES'!$AB$10:$AB$7501,"Full",'DETAIL SALES'!$C$10:$C$7501,"17")</f>
        <v>0</v>
      </c>
      <c r="AQ86" s="149">
        <f>COUNTIFS('DETAIL SALES'!$Q$10:$Q$7501,'FILL RATE MANDATORY STOCK'!E86,'DETAIL SALES'!$AB$10:$AB$7501,"No",'DETAIL SALES'!$C$10:$C$7501,"17")</f>
        <v>0</v>
      </c>
      <c r="AR86" s="149">
        <f>COUNTIFS('DETAIL SALES'!$Q$10:$Q$7501,'FILL RATE MANDATORY STOCK'!E86,'DETAIL SALES'!$AB$10:$AB$7501,"Full",'DETAIL SALES'!$C$10:$C$7501,"18")</f>
        <v>0</v>
      </c>
      <c r="AS86" s="149">
        <f>COUNTIFS('DETAIL SALES'!$Q$10:$Q$7501,'FILL RATE MANDATORY STOCK'!E86,'DETAIL SALES'!$AB$10:$AB$7501,"No",'DETAIL SALES'!$C$10:$C$7501,"18")</f>
        <v>0</v>
      </c>
      <c r="AT86" s="149">
        <f>COUNTIFS('DETAIL SALES'!$Q$10:$Q$7501,'FILL RATE MANDATORY STOCK'!E86,'DETAIL SALES'!$AB$10:$AB$7501,"Full",'DETAIL SALES'!$C$10:$C$7501,"19")</f>
        <v>0</v>
      </c>
      <c r="AU86" s="149">
        <f>COUNTIFS('DETAIL SALES'!$Q$10:$Q$7501,'FILL RATE MANDATORY STOCK'!E86,'DETAIL SALES'!$AB$10:$AB$7501,"No",'DETAIL SALES'!$C$10:$C$7501,"19")</f>
        <v>0</v>
      </c>
      <c r="AV86" s="149">
        <f>COUNTIFS('DETAIL SALES'!$Q$10:$Q$7501,'FILL RATE MANDATORY STOCK'!E86,'DETAIL SALES'!$AB$10:$AB$7501,"Full",'DETAIL SALES'!$C$10:$C$7501,"20")</f>
        <v>0</v>
      </c>
      <c r="AW86" s="149">
        <f>COUNTIFS('DETAIL SALES'!$Q$10:$Q$7501,'FILL RATE MANDATORY STOCK'!E86,'DETAIL SALES'!$AB$10:$AB$7501,"No",'DETAIL SALES'!$C$10:$C$7501,"20")</f>
        <v>0</v>
      </c>
      <c r="AX86" s="316">
        <f>COUNTIFS('DETAIL SALES'!$Q$10:$Q$7501,'FILL RATE MANDATORY STOCK'!E86,'DETAIL SALES'!$AB$10:$AB$7501,"Full",'DETAIL SALES'!$C$10:$C$7501,"21")</f>
        <v>0</v>
      </c>
      <c r="AY86" s="316">
        <f>COUNTIFS('DETAIL SALES'!$Q$10:$Q$7501,'FILL RATE MANDATORY STOCK'!E86,'DETAIL SALES'!$AB$10:$AB$7501,"No",'DETAIL SALES'!$C$10:$C$7501,"21")</f>
        <v>0</v>
      </c>
      <c r="AZ86" s="149">
        <f>COUNTIFS('DETAIL SALES'!$Q$10:$Q$7501,'FILL RATE MANDATORY STOCK'!E86,'DETAIL SALES'!$AB$10:$AB$7501,"Full",'DETAIL SALES'!$C$10:$C$7501,"22")</f>
        <v>0</v>
      </c>
      <c r="BA86" s="149">
        <f>COUNTIFS('DETAIL SALES'!$Q$10:$Q$7501,'FILL RATE MANDATORY STOCK'!E86,'DETAIL SALES'!$AB$10:$AB$7501,"No",'DETAIL SALES'!$C$10:$C$7501,"22")</f>
        <v>0</v>
      </c>
      <c r="BB86" s="149">
        <f>COUNTIFS('DETAIL SALES'!$Q$10:$Q$7501,'FILL RATE MANDATORY STOCK'!E86,'DETAIL SALES'!$AB$10:$AB$7501,"Full",'DETAIL SALES'!$C$10:$C$7501,"23")</f>
        <v>0</v>
      </c>
      <c r="BC86" s="149">
        <f>COUNTIFS('DETAIL SALES'!$Q$10:$Q$7501,'FILL RATE MANDATORY STOCK'!E86,'DETAIL SALES'!$AB$10:$AB$7501,"No",'DETAIL SALES'!$C$10:$C$7501,"23")</f>
        <v>0</v>
      </c>
      <c r="BD86" s="149">
        <f>COUNTIFS('DETAIL SALES'!$Q$10:$Q$7501,'FILL RATE MANDATORY STOCK'!E86,'DETAIL SALES'!$AB$10:$AB$7501,"Full",'DETAIL SALES'!$C$10:$C$7501,"24")</f>
        <v>0</v>
      </c>
      <c r="BE86" s="149">
        <f>COUNTIFS('DETAIL SALES'!$Q$10:$Q$7501,'FILL RATE MANDATORY STOCK'!E86,'DETAIL SALES'!$AB$10:$AB$7501,"No",'DETAIL SALES'!$C$10:$C$7501,"24")</f>
        <v>0</v>
      </c>
      <c r="BF86" s="149">
        <f>COUNTIFS('DETAIL SALES'!$Q$10:$Q$7501,'FILL RATE MANDATORY STOCK'!E86,'DETAIL SALES'!$AB$10:$AB$7501,"Full",'DETAIL SALES'!$C$10:$C$7501,"25")</f>
        <v>0</v>
      </c>
      <c r="BG86" s="149">
        <f>COUNTIFS('DETAIL SALES'!$Q$10:$Q$7501,'FILL RATE MANDATORY STOCK'!E86,'DETAIL SALES'!$AB$10:$AB$7501,"No",'DETAIL SALES'!$C$10:$C$7501,"25")</f>
        <v>0</v>
      </c>
      <c r="BH86" s="149">
        <f>COUNTIFS('DETAIL SALES'!$Q$10:$Q$7501,'FILL RATE MANDATORY STOCK'!E86,'DETAIL SALES'!$AB$10:$AB$7501,"Full",'DETAIL SALES'!$C$10:$C$7501,"26")</f>
        <v>0</v>
      </c>
      <c r="BI86" s="149">
        <f>COUNTIFS('DETAIL SALES'!$Q$10:$Q$7501,'FILL RATE MANDATORY STOCK'!E86,'DETAIL SALES'!$AB$10:$AB$7501,"No",'DETAIL SALES'!$C$10:$C$7501,"26")</f>
        <v>0</v>
      </c>
      <c r="BJ86" s="149">
        <f>COUNTIFS('DETAIL SALES'!$Q$10:$Q$7501,'FILL RATE MANDATORY STOCK'!E86,'DETAIL SALES'!$AB$10:$AB$7501,"Full",'DETAIL SALES'!$C$10:$C$7501,"27")</f>
        <v>0</v>
      </c>
      <c r="BK86" s="149">
        <f>COUNTIFS('DETAIL SALES'!$Q$10:$Q$7501,'FILL RATE MANDATORY STOCK'!E86,'DETAIL SALES'!$AB$10:$AB$7501,"No",'DETAIL SALES'!$C$10:$C$7501,"27")</f>
        <v>0</v>
      </c>
      <c r="BL86" s="316">
        <f>COUNTIFS('DETAIL SALES'!$Q$10:$Q$7501,'FILL RATE MANDATORY STOCK'!E86,'DETAIL SALES'!$AB$10:$AB$7501,"Full",'DETAIL SALES'!$C$10:$C$7501,"28")</f>
        <v>0</v>
      </c>
      <c r="BM86" s="316">
        <f>COUNTIFS('DETAIL SALES'!$Q$10:$Q$7501,'FILL RATE MANDATORY STOCK'!E86,'DETAIL SALES'!$AB$10:$AB$7501,"No",'DETAIL SALES'!$C$10:$C$7501,"28")</f>
        <v>0</v>
      </c>
      <c r="BN86" s="149">
        <f>COUNTIFS('DETAIL SALES'!$Q$10:$Q$7501,'FILL RATE MANDATORY STOCK'!E86,'DETAIL SALES'!$AB$10:$AB$7501,"Full",'DETAIL SALES'!$C$10:$C$7501,"29")</f>
        <v>0</v>
      </c>
      <c r="BO86" s="149">
        <f>COUNTIFS('DETAIL SALES'!$Q$10:$Q$7501,'FILL RATE MANDATORY STOCK'!E86,'DETAIL SALES'!$AB$10:$AB$7501,"No",'DETAIL SALES'!$C$10:$C$7501,"29")</f>
        <v>0</v>
      </c>
      <c r="BP86" s="149">
        <f>COUNTIFS('DETAIL SALES'!$Q$10:$Q$7501,'FILL RATE MANDATORY STOCK'!E86,'DETAIL SALES'!$AB$10:$AB$7501,"Full",'DETAIL SALES'!$C$10:$C$7501,"30")</f>
        <v>0</v>
      </c>
      <c r="BQ86" s="149">
        <f>COUNTIFS('DETAIL SALES'!$Q$10:$Q$7501,'FILL RATE MANDATORY STOCK'!E86,'DETAIL SALES'!$AB$10:$AB$7501,"No",'DETAIL SALES'!$C$10:$C$7501,"30")</f>
        <v>0</v>
      </c>
      <c r="BR86" s="149">
        <f>COUNTIFS('DETAIL SALES'!$Q$10:$Q$7501,'FILL RATE MANDATORY STOCK'!\,'DETAIL SALES'!$AB$10:$AB$7501,"Full",'DETAIL SALES'!$C$10:$C$7501,"31")</f>
        <v>0</v>
      </c>
      <c r="BS86" s="153">
        <f>COUNTIFS('DETAIL SALES'!$Q$10:$Q$7501,'FILL RATE MANDATORY STOCK'!E86,'DETAIL SALES'!$AB$10:$AB$7501,"No",'DETAIL SALES'!$C$10:$C$7501,"31")</f>
        <v>0</v>
      </c>
      <c r="BT86" s="271">
        <f t="shared" si="11"/>
        <v>0</v>
      </c>
      <c r="BU86" s="150">
        <f t="shared" si="12"/>
        <v>0</v>
      </c>
      <c r="BV86" s="150">
        <f t="shared" si="13"/>
        <v>0</v>
      </c>
      <c r="BW86" s="272" t="e">
        <f t="shared" si="14"/>
        <v>#DIV/0!</v>
      </c>
    </row>
    <row r="87" spans="1:75">
      <c r="A87" s="784"/>
      <c r="B87" s="100">
        <f t="shared" si="10"/>
        <v>73</v>
      </c>
      <c r="C87" s="100" t="s">
        <v>366</v>
      </c>
      <c r="D87" s="103" t="s">
        <v>890</v>
      </c>
      <c r="E87" s="149"/>
      <c r="F87" s="169"/>
      <c r="G87" s="224">
        <v>60000</v>
      </c>
      <c r="H87" s="153">
        <v>6</v>
      </c>
      <c r="I87" s="153">
        <v>0</v>
      </c>
      <c r="J87" s="315">
        <f>COUNTIFS('DETAIL SALES'!$Q$10:$Q$7501,'FILL RATE MANDATORY STOCK'!E87,'DETAIL SALES'!$AB$10:$AB$7501,"Full",'DETAIL SALES'!$C$10:$C$7501,"1")</f>
        <v>0</v>
      </c>
      <c r="K87" s="316">
        <f>COUNTIFS('DETAIL SALES'!$Q$10:$Q$7501,'FILL RATE MANDATORY STOCK'!E87,'DETAIL SALES'!$AB$10:$AB$7501,"No",'DETAIL SALES'!$C$10:$C$7501,"1")</f>
        <v>0</v>
      </c>
      <c r="L87" s="149">
        <f>COUNTIFS('DETAIL SALES'!$Q$10:$Q$7501,'FILL RATE MANDATORY STOCK'!E87,'DETAIL SALES'!$AB$10:$AB$7501,"Full",'DETAIL SALES'!$C$10:$C$7501,"2")</f>
        <v>0</v>
      </c>
      <c r="M87" s="149">
        <f>COUNTIFS('DETAIL SALES'!$Q$10:$Q$7501,'FILL RATE MANDATORY STOCK'!E87,'DETAIL SALES'!$AB$10:$AB$7501,"No",'DETAIL SALES'!$C$10:$C$7501,"2")</f>
        <v>0</v>
      </c>
      <c r="N87" s="149">
        <f>COUNTIFS('DETAIL SALES'!$Q$10:$Q$7501,'FILL RATE MANDATORY STOCK'!E87,'DETAIL SALES'!$AB$10:$AB$7501,"Full",'DETAIL SALES'!$C$10:$C$7501,"3")</f>
        <v>0</v>
      </c>
      <c r="O87" s="149">
        <f>COUNTIFS('DETAIL SALES'!$Q$10:$Q$7501,'FILL RATE MANDATORY STOCK'!E87,'DETAIL SALES'!$AB$10:$AB$7501,"No",'DETAIL SALES'!$C$10:$C$7501,"3")</f>
        <v>0</v>
      </c>
      <c r="P87" s="149">
        <f>COUNTIFS('DETAIL SALES'!$Q$10:$Q$7501,'FILL RATE MANDATORY STOCK'!E87,'DETAIL SALES'!$AB$10:$AB$7501,"Full",'DETAIL SALES'!$C$10:$C$7501,"4")</f>
        <v>0</v>
      </c>
      <c r="Q87" s="149">
        <f>COUNTIFS('DETAIL SALES'!$Q$10:$Q$7501,'FILL RATE MANDATORY STOCK'!E87,'DETAIL SALES'!$AB$10:$AB$7501,"No",'DETAIL SALES'!$C$10:$C$7501,"4")</f>
        <v>0</v>
      </c>
      <c r="R87" s="149">
        <f>COUNTIFS('DETAIL SALES'!$Q$10:$Q$7501,'FILL RATE MANDATORY STOCK'!E87,'DETAIL SALES'!$AB$10:$AB$7501,"Full",'DETAIL SALES'!$C$10:$C$7501,"5")</f>
        <v>0</v>
      </c>
      <c r="S87" s="149">
        <f>COUNTIFS('DETAIL SALES'!$Q$10:$Q$7501,'FILL RATE MANDATORY STOCK'!E87,'DETAIL SALES'!$AB$10:$AB$7501,"No",'DETAIL SALES'!$C$10:$C$7501,"5")</f>
        <v>0</v>
      </c>
      <c r="T87" s="149">
        <f>COUNTIFS('DETAIL SALES'!$Q$10:$Q$7501,'FILL RATE MANDATORY STOCK'!E87,'DETAIL SALES'!$AB$10:$AB$7501,"Full",'DETAIL SALES'!$C$10:$C$7501,"6")</f>
        <v>0</v>
      </c>
      <c r="U87" s="149">
        <f>COUNTIFS('DETAIL SALES'!$Q$10:$Q$7501,'FILL RATE MANDATORY STOCK'!E87,'DETAIL SALES'!$AB$10:$AB$7501,"No",'DETAIL SALES'!$C$10:$C$7501,"6")</f>
        <v>0</v>
      </c>
      <c r="V87" s="316">
        <f>COUNTIFS('DETAIL SALES'!$Q$10:$Q$7501,'FILL RATE MANDATORY STOCK'!E87,'DETAIL SALES'!$AB$10:$AB$7501,"Full",'DETAIL SALES'!$C$10:$C$7501,"7")</f>
        <v>0</v>
      </c>
      <c r="W87" s="316">
        <f>COUNTIFS('DETAIL SALES'!$Q$10:$Q$7501,'FILL RATE MANDATORY STOCK'!E87,'DETAIL SALES'!$AB$10:$AB$7501,"No",'DETAIL SALES'!$C$10:$C$7501,"7")</f>
        <v>0</v>
      </c>
      <c r="X87" s="149">
        <f>COUNTIFS('DETAIL SALES'!$Q$10:$Q$7501,'FILL RATE MANDATORY STOCK'!E87,'DETAIL SALES'!$AB$10:$AB$7501,"Full",'DETAIL SALES'!$C$10:$C$7501,"8")</f>
        <v>0</v>
      </c>
      <c r="Y87" s="149">
        <f>COUNTIFS('DETAIL SALES'!$Q$10:$Q$7501,'FILL RATE MANDATORY STOCK'!E87,'DETAIL SALES'!$AB$10:$AB$7501,"No",'DETAIL SALES'!$C$10:$C$7501,"8")</f>
        <v>0</v>
      </c>
      <c r="Z87" s="149">
        <f>COUNTIFS('DETAIL SALES'!$Q$10:$Q$7501,'FILL RATE MANDATORY STOCK'!E87,'DETAIL SALES'!$AB$10:$AB$7501,"Full",'DETAIL SALES'!$C$10:$C$7501,"9")</f>
        <v>0</v>
      </c>
      <c r="AA87" s="149">
        <f>COUNTIFS('DETAIL SALES'!$Q$10:$Q$7501,'FILL RATE MANDATORY STOCK'!E87,'DETAIL SALES'!$AB$10:$AB$7501,"No",'DETAIL SALES'!$C$10:$C$7501,"9")</f>
        <v>0</v>
      </c>
      <c r="AB87" s="149">
        <f>COUNTIFS('DETAIL SALES'!$Q$10:$Q$7501,'FILL RATE MANDATORY STOCK'!E87,'DETAIL SALES'!$AB$10:$AB$7501,"Full",'DETAIL SALES'!$C$10:$C$7501,"10")</f>
        <v>0</v>
      </c>
      <c r="AC87" s="149">
        <f>COUNTIFS('DETAIL SALES'!$Q$10:$Q$7501,'FILL RATE MANDATORY STOCK'!E87,'DETAIL SALES'!$AB$10:$AB$7501,"No",'DETAIL SALES'!$C$10:$C$7501,"10")</f>
        <v>0</v>
      </c>
      <c r="AD87" s="149">
        <f>COUNTIFS('DETAIL SALES'!$Q$10:$Q$7501,'FILL RATE MANDATORY STOCK'!E87,'DETAIL SALES'!$AB$10:$AB$7501,"Full",'DETAIL SALES'!$C$10:$C$7501,"11")</f>
        <v>0</v>
      </c>
      <c r="AE87" s="149">
        <f>COUNTIFS('DETAIL SALES'!$Q$10:$Q$7501,'FILL RATE MANDATORY STOCK'!E87,'DETAIL SALES'!$AB$10:$AB$7501,"No",'DETAIL SALES'!$C$10:$C$7501,"11")</f>
        <v>0</v>
      </c>
      <c r="AF87" s="149">
        <f>COUNTIFS('DETAIL SALES'!$Q$10:$Q$7501,'FILL RATE MANDATORY STOCK'!E87,'DETAIL SALES'!$AB$10:$AB$7501,"Full",'DETAIL SALES'!$C$10:$C$7501,"12")</f>
        <v>0</v>
      </c>
      <c r="AG87" s="149">
        <f>COUNTIFS('DETAIL SALES'!$Q$10:$Q$7501,'FILL RATE MANDATORY STOCK'!E87,'DETAIL SALES'!$AB$10:$AB$7501,"No",'DETAIL SALES'!$C$10:$C$7501,"12")</f>
        <v>0</v>
      </c>
      <c r="AH87" s="149">
        <f>COUNTIFS('DETAIL SALES'!$Q$10:$Q$7501,'FILL RATE MANDATORY STOCK'!E87,'DETAIL SALES'!$AB$10:$AB$7501,"Full",'DETAIL SALES'!$C$10:$C$7501,"13")</f>
        <v>0</v>
      </c>
      <c r="AI87" s="149">
        <f>COUNTIFS('DETAIL SALES'!$Q$10:$Q$7501,'FILL RATE MANDATORY STOCK'!E87,'DETAIL SALES'!$AB$10:$AB$7501,"No",'DETAIL SALES'!$C$10:$C$7501,"13")</f>
        <v>0</v>
      </c>
      <c r="AJ87" s="316">
        <f>COUNTIFS('DETAIL SALES'!$Q$10:$Q$7501,'FILL RATE MANDATORY STOCK'!E87,'DETAIL SALES'!$AB$10:$AB$7501,"Full",'DETAIL SALES'!$C$10:$C$7501,"14")</f>
        <v>0</v>
      </c>
      <c r="AK87" s="316">
        <f>COUNTIFS('DETAIL SALES'!$Q$10:$Q$7501,'FILL RATE MANDATORY STOCK'!E87,'DETAIL SALES'!$AB$10:$AB$7501,"No",'DETAIL SALES'!$C$10:$C$7501,"14")</f>
        <v>0</v>
      </c>
      <c r="AL87" s="149">
        <f>COUNTIFS('DETAIL SALES'!$Q$10:$Q$7501,'FILL RATE MANDATORY STOCK'!E87,'DETAIL SALES'!$AB$10:$AB$7501,"Full",'DETAIL SALES'!$C$10:$C$7501,"15")</f>
        <v>0</v>
      </c>
      <c r="AM87" s="149">
        <f>COUNTIFS('DETAIL SALES'!$Q$10:$Q$7501,'FILL RATE MANDATORY STOCK'!E87,'DETAIL SALES'!$AB$10:$AB$7501,"No",'DETAIL SALES'!$C$10:$C$7501,"15")</f>
        <v>0</v>
      </c>
      <c r="AN87" s="149">
        <f>COUNTIFS('DETAIL SALES'!$Q$10:$Q$7501,'FILL RATE MANDATORY STOCK'!E87,'DETAIL SALES'!$AB$10:$AB$7501,"Full",'DETAIL SALES'!$C$10:$C$7501,"16")</f>
        <v>0</v>
      </c>
      <c r="AO87" s="149">
        <f>COUNTIFS('DETAIL SALES'!$Q$10:$Q$7501,'FILL RATE MANDATORY STOCK'!E87,'DETAIL SALES'!$AB$10:$AB$7501,"No",'DETAIL SALES'!$C$10:$C$7501,"16")</f>
        <v>0</v>
      </c>
      <c r="AP87" s="149">
        <f>COUNTIFS('DETAIL SALES'!$Q$10:$Q$7501,'FILL RATE MANDATORY STOCK'!E87,'DETAIL SALES'!$AB$10:$AB$7501,"Full",'DETAIL SALES'!$C$10:$C$7501,"17")</f>
        <v>0</v>
      </c>
      <c r="AQ87" s="149">
        <f>COUNTIFS('DETAIL SALES'!$Q$10:$Q$7501,'FILL RATE MANDATORY STOCK'!E87,'DETAIL SALES'!$AB$10:$AB$7501,"No",'DETAIL SALES'!$C$10:$C$7501,"17")</f>
        <v>0</v>
      </c>
      <c r="AR87" s="149">
        <f>COUNTIFS('DETAIL SALES'!$Q$10:$Q$7501,'FILL RATE MANDATORY STOCK'!E87,'DETAIL SALES'!$AB$10:$AB$7501,"Full",'DETAIL SALES'!$C$10:$C$7501,"18")</f>
        <v>0</v>
      </c>
      <c r="AS87" s="149">
        <f>COUNTIFS('DETAIL SALES'!$Q$10:$Q$7501,'FILL RATE MANDATORY STOCK'!E87,'DETAIL SALES'!$AB$10:$AB$7501,"No",'DETAIL SALES'!$C$10:$C$7501,"18")</f>
        <v>0</v>
      </c>
      <c r="AT87" s="149">
        <f>COUNTIFS('DETAIL SALES'!$Q$10:$Q$7501,'FILL RATE MANDATORY STOCK'!E87,'DETAIL SALES'!$AB$10:$AB$7501,"Full",'DETAIL SALES'!$C$10:$C$7501,"19")</f>
        <v>0</v>
      </c>
      <c r="AU87" s="149">
        <f>COUNTIFS('DETAIL SALES'!$Q$10:$Q$7501,'FILL RATE MANDATORY STOCK'!E87,'DETAIL SALES'!$AB$10:$AB$7501,"No",'DETAIL SALES'!$C$10:$C$7501,"19")</f>
        <v>0</v>
      </c>
      <c r="AV87" s="149">
        <f>COUNTIFS('DETAIL SALES'!$Q$10:$Q$7501,'FILL RATE MANDATORY STOCK'!E87,'DETAIL SALES'!$AB$10:$AB$7501,"Full",'DETAIL SALES'!$C$10:$C$7501,"20")</f>
        <v>0</v>
      </c>
      <c r="AW87" s="149">
        <f>COUNTIFS('DETAIL SALES'!$Q$10:$Q$7501,'FILL RATE MANDATORY STOCK'!E87,'DETAIL SALES'!$AB$10:$AB$7501,"No",'DETAIL SALES'!$C$10:$C$7501,"20")</f>
        <v>0</v>
      </c>
      <c r="AX87" s="316">
        <f>COUNTIFS('DETAIL SALES'!$Q$10:$Q$7501,'FILL RATE MANDATORY STOCK'!E87,'DETAIL SALES'!$AB$10:$AB$7501,"Full",'DETAIL SALES'!$C$10:$C$7501,"21")</f>
        <v>0</v>
      </c>
      <c r="AY87" s="316">
        <f>COUNTIFS('DETAIL SALES'!$Q$10:$Q$7501,'FILL RATE MANDATORY STOCK'!E87,'DETAIL SALES'!$AB$10:$AB$7501,"No",'DETAIL SALES'!$C$10:$C$7501,"21")</f>
        <v>0</v>
      </c>
      <c r="AZ87" s="149">
        <f>COUNTIFS('DETAIL SALES'!$Q$10:$Q$7501,'FILL RATE MANDATORY STOCK'!E87,'DETAIL SALES'!$AB$10:$AB$7501,"Full",'DETAIL SALES'!$C$10:$C$7501,"22")</f>
        <v>0</v>
      </c>
      <c r="BA87" s="149">
        <f>COUNTIFS('DETAIL SALES'!$Q$10:$Q$7501,'FILL RATE MANDATORY STOCK'!E87,'DETAIL SALES'!$AB$10:$AB$7501,"No",'DETAIL SALES'!$C$10:$C$7501,"22")</f>
        <v>0</v>
      </c>
      <c r="BB87" s="149">
        <f>COUNTIFS('DETAIL SALES'!$Q$10:$Q$7501,'FILL RATE MANDATORY STOCK'!E87,'DETAIL SALES'!$AB$10:$AB$7501,"Full",'DETAIL SALES'!$C$10:$C$7501,"23")</f>
        <v>0</v>
      </c>
      <c r="BC87" s="149">
        <f>COUNTIFS('DETAIL SALES'!$Q$10:$Q$7501,'FILL RATE MANDATORY STOCK'!E87,'DETAIL SALES'!$AB$10:$AB$7501,"No",'DETAIL SALES'!$C$10:$C$7501,"23")</f>
        <v>0</v>
      </c>
      <c r="BD87" s="149">
        <f>COUNTIFS('DETAIL SALES'!$Q$10:$Q$7501,'FILL RATE MANDATORY STOCK'!E87,'DETAIL SALES'!$AB$10:$AB$7501,"Full",'DETAIL SALES'!$C$10:$C$7501,"24")</f>
        <v>0</v>
      </c>
      <c r="BE87" s="149">
        <f>COUNTIFS('DETAIL SALES'!$Q$10:$Q$7501,'FILL RATE MANDATORY STOCK'!E87,'DETAIL SALES'!$AB$10:$AB$7501,"No",'DETAIL SALES'!$C$10:$C$7501,"24")</f>
        <v>0</v>
      </c>
      <c r="BF87" s="149">
        <f>COUNTIFS('DETAIL SALES'!$Q$10:$Q$7501,'FILL RATE MANDATORY STOCK'!E87,'DETAIL SALES'!$AB$10:$AB$7501,"Full",'DETAIL SALES'!$C$10:$C$7501,"25")</f>
        <v>0</v>
      </c>
      <c r="BG87" s="149">
        <f>COUNTIFS('DETAIL SALES'!$Q$10:$Q$7501,'FILL RATE MANDATORY STOCK'!E87,'DETAIL SALES'!$AB$10:$AB$7501,"No",'DETAIL SALES'!$C$10:$C$7501,"25")</f>
        <v>0</v>
      </c>
      <c r="BH87" s="149">
        <f>COUNTIFS('DETAIL SALES'!$Q$10:$Q$7501,'FILL RATE MANDATORY STOCK'!E87,'DETAIL SALES'!$AB$10:$AB$7501,"Full",'DETAIL SALES'!$C$10:$C$7501,"26")</f>
        <v>0</v>
      </c>
      <c r="BI87" s="149">
        <f>COUNTIFS('DETAIL SALES'!$Q$10:$Q$7501,'FILL RATE MANDATORY STOCK'!E87,'DETAIL SALES'!$AB$10:$AB$7501,"No",'DETAIL SALES'!$C$10:$C$7501,"26")</f>
        <v>0</v>
      </c>
      <c r="BJ87" s="149">
        <f>COUNTIFS('DETAIL SALES'!$Q$10:$Q$7501,'FILL RATE MANDATORY STOCK'!E87,'DETAIL SALES'!$AB$10:$AB$7501,"Full",'DETAIL SALES'!$C$10:$C$7501,"27")</f>
        <v>0</v>
      </c>
      <c r="BK87" s="149">
        <f>COUNTIFS('DETAIL SALES'!$Q$10:$Q$7501,'FILL RATE MANDATORY STOCK'!E87,'DETAIL SALES'!$AB$10:$AB$7501,"No",'DETAIL SALES'!$C$10:$C$7501,"27")</f>
        <v>0</v>
      </c>
      <c r="BL87" s="316">
        <f>COUNTIFS('DETAIL SALES'!$Q$10:$Q$7501,'FILL RATE MANDATORY STOCK'!E87,'DETAIL SALES'!$AB$10:$AB$7501,"Full",'DETAIL SALES'!$C$10:$C$7501,"28")</f>
        <v>0</v>
      </c>
      <c r="BM87" s="316">
        <f>COUNTIFS('DETAIL SALES'!$Q$10:$Q$7501,'FILL RATE MANDATORY STOCK'!E87,'DETAIL SALES'!$AB$10:$AB$7501,"No",'DETAIL SALES'!$C$10:$C$7501,"28")</f>
        <v>0</v>
      </c>
      <c r="BN87" s="149">
        <f>COUNTIFS('DETAIL SALES'!$Q$10:$Q$7501,'FILL RATE MANDATORY STOCK'!E87,'DETAIL SALES'!$AB$10:$AB$7501,"Full",'DETAIL SALES'!$C$10:$C$7501,"29")</f>
        <v>0</v>
      </c>
      <c r="BO87" s="149">
        <f>COUNTIFS('DETAIL SALES'!$Q$10:$Q$7501,'FILL RATE MANDATORY STOCK'!E87,'DETAIL SALES'!$AB$10:$AB$7501,"No",'DETAIL SALES'!$C$10:$C$7501,"29")</f>
        <v>0</v>
      </c>
      <c r="BP87" s="149">
        <f>COUNTIFS('DETAIL SALES'!$Q$10:$Q$7501,'FILL RATE MANDATORY STOCK'!E87,'DETAIL SALES'!$AB$10:$AB$7501,"Full",'DETAIL SALES'!$C$10:$C$7501,"30")</f>
        <v>0</v>
      </c>
      <c r="BQ87" s="149">
        <f>COUNTIFS('DETAIL SALES'!$Q$10:$Q$7501,'FILL RATE MANDATORY STOCK'!E87,'DETAIL SALES'!$AB$10:$AB$7501,"No",'DETAIL SALES'!$C$10:$C$7501,"30")</f>
        <v>0</v>
      </c>
      <c r="BR87" s="149">
        <f>COUNTIFS('DETAIL SALES'!$Q$10:$Q$7501,'FILL RATE MANDATORY STOCK'!\,'DETAIL SALES'!$AB$10:$AB$7501,"Full",'DETAIL SALES'!$C$10:$C$7501,"31")</f>
        <v>0</v>
      </c>
      <c r="BS87" s="153">
        <f>COUNTIFS('DETAIL SALES'!$Q$10:$Q$7501,'FILL RATE MANDATORY STOCK'!E87,'DETAIL SALES'!$AB$10:$AB$7501,"No",'DETAIL SALES'!$C$10:$C$7501,"31")</f>
        <v>0</v>
      </c>
      <c r="BT87" s="271">
        <f t="shared" si="11"/>
        <v>0</v>
      </c>
      <c r="BU87" s="150">
        <f t="shared" si="12"/>
        <v>0</v>
      </c>
      <c r="BV87" s="150">
        <f t="shared" si="13"/>
        <v>0</v>
      </c>
      <c r="BW87" s="272" t="e">
        <f t="shared" si="14"/>
        <v>#DIV/0!</v>
      </c>
    </row>
    <row r="88" spans="1:75">
      <c r="A88" s="784"/>
      <c r="B88" s="100">
        <f t="shared" si="10"/>
        <v>74</v>
      </c>
      <c r="C88" s="100" t="s">
        <v>367</v>
      </c>
      <c r="D88" s="103" t="s">
        <v>890</v>
      </c>
      <c r="E88" s="149"/>
      <c r="F88" s="169"/>
      <c r="G88" s="224">
        <v>60000</v>
      </c>
      <c r="H88" s="153">
        <v>2</v>
      </c>
      <c r="I88" s="153">
        <v>0</v>
      </c>
      <c r="J88" s="315">
        <f>COUNTIFS('DETAIL SALES'!$Q$10:$Q$7501,'FILL RATE MANDATORY STOCK'!E88,'DETAIL SALES'!$AB$10:$AB$7501,"Full",'DETAIL SALES'!$C$10:$C$7501,"1")</f>
        <v>0</v>
      </c>
      <c r="K88" s="316">
        <f>COUNTIFS('DETAIL SALES'!$Q$10:$Q$7501,'FILL RATE MANDATORY STOCK'!E88,'DETAIL SALES'!$AB$10:$AB$7501,"No",'DETAIL SALES'!$C$10:$C$7501,"1")</f>
        <v>0</v>
      </c>
      <c r="L88" s="149">
        <f>COUNTIFS('DETAIL SALES'!$Q$10:$Q$7501,'FILL RATE MANDATORY STOCK'!E88,'DETAIL SALES'!$AB$10:$AB$7501,"Full",'DETAIL SALES'!$C$10:$C$7501,"2")</f>
        <v>0</v>
      </c>
      <c r="M88" s="149">
        <f>COUNTIFS('DETAIL SALES'!$Q$10:$Q$7501,'FILL RATE MANDATORY STOCK'!E88,'DETAIL SALES'!$AB$10:$AB$7501,"No",'DETAIL SALES'!$C$10:$C$7501,"2")</f>
        <v>0</v>
      </c>
      <c r="N88" s="149">
        <f>COUNTIFS('DETAIL SALES'!$Q$10:$Q$7501,'FILL RATE MANDATORY STOCK'!E88,'DETAIL SALES'!$AB$10:$AB$7501,"Full",'DETAIL SALES'!$C$10:$C$7501,"3")</f>
        <v>0</v>
      </c>
      <c r="O88" s="149">
        <f>COUNTIFS('DETAIL SALES'!$Q$10:$Q$7501,'FILL RATE MANDATORY STOCK'!E88,'DETAIL SALES'!$AB$10:$AB$7501,"No",'DETAIL SALES'!$C$10:$C$7501,"3")</f>
        <v>0</v>
      </c>
      <c r="P88" s="149">
        <f>COUNTIFS('DETAIL SALES'!$Q$10:$Q$7501,'FILL RATE MANDATORY STOCK'!E88,'DETAIL SALES'!$AB$10:$AB$7501,"Full",'DETAIL SALES'!$C$10:$C$7501,"4")</f>
        <v>0</v>
      </c>
      <c r="Q88" s="149">
        <f>COUNTIFS('DETAIL SALES'!$Q$10:$Q$7501,'FILL RATE MANDATORY STOCK'!E88,'DETAIL SALES'!$AB$10:$AB$7501,"No",'DETAIL SALES'!$C$10:$C$7501,"4")</f>
        <v>0</v>
      </c>
      <c r="R88" s="149">
        <f>COUNTIFS('DETAIL SALES'!$Q$10:$Q$7501,'FILL RATE MANDATORY STOCK'!E88,'DETAIL SALES'!$AB$10:$AB$7501,"Full",'DETAIL SALES'!$C$10:$C$7501,"5")</f>
        <v>0</v>
      </c>
      <c r="S88" s="149">
        <f>COUNTIFS('DETAIL SALES'!$Q$10:$Q$7501,'FILL RATE MANDATORY STOCK'!E88,'DETAIL SALES'!$AB$10:$AB$7501,"No",'DETAIL SALES'!$C$10:$C$7501,"5")</f>
        <v>0</v>
      </c>
      <c r="T88" s="149">
        <f>COUNTIFS('DETAIL SALES'!$Q$10:$Q$7501,'FILL RATE MANDATORY STOCK'!E88,'DETAIL SALES'!$AB$10:$AB$7501,"Full",'DETAIL SALES'!$C$10:$C$7501,"6")</f>
        <v>0</v>
      </c>
      <c r="U88" s="149">
        <f>COUNTIFS('DETAIL SALES'!$Q$10:$Q$7501,'FILL RATE MANDATORY STOCK'!E88,'DETAIL SALES'!$AB$10:$AB$7501,"No",'DETAIL SALES'!$C$10:$C$7501,"6")</f>
        <v>0</v>
      </c>
      <c r="V88" s="316">
        <f>COUNTIFS('DETAIL SALES'!$Q$10:$Q$7501,'FILL RATE MANDATORY STOCK'!E88,'DETAIL SALES'!$AB$10:$AB$7501,"Full",'DETAIL SALES'!$C$10:$C$7501,"7")</f>
        <v>0</v>
      </c>
      <c r="W88" s="316">
        <f>COUNTIFS('DETAIL SALES'!$Q$10:$Q$7501,'FILL RATE MANDATORY STOCK'!E88,'DETAIL SALES'!$AB$10:$AB$7501,"No",'DETAIL SALES'!$C$10:$C$7501,"7")</f>
        <v>0</v>
      </c>
      <c r="X88" s="149">
        <f>COUNTIFS('DETAIL SALES'!$Q$10:$Q$7501,'FILL RATE MANDATORY STOCK'!E88,'DETAIL SALES'!$AB$10:$AB$7501,"Full",'DETAIL SALES'!$C$10:$C$7501,"8")</f>
        <v>0</v>
      </c>
      <c r="Y88" s="149">
        <f>COUNTIFS('DETAIL SALES'!$Q$10:$Q$7501,'FILL RATE MANDATORY STOCK'!E88,'DETAIL SALES'!$AB$10:$AB$7501,"No",'DETAIL SALES'!$C$10:$C$7501,"8")</f>
        <v>0</v>
      </c>
      <c r="Z88" s="149">
        <f>COUNTIFS('DETAIL SALES'!$Q$10:$Q$7501,'FILL RATE MANDATORY STOCK'!E88,'DETAIL SALES'!$AB$10:$AB$7501,"Full",'DETAIL SALES'!$C$10:$C$7501,"9")</f>
        <v>0</v>
      </c>
      <c r="AA88" s="149">
        <f>COUNTIFS('DETAIL SALES'!$Q$10:$Q$7501,'FILL RATE MANDATORY STOCK'!E88,'DETAIL SALES'!$AB$10:$AB$7501,"No",'DETAIL SALES'!$C$10:$C$7501,"9")</f>
        <v>0</v>
      </c>
      <c r="AB88" s="149">
        <f>COUNTIFS('DETAIL SALES'!$Q$10:$Q$7501,'FILL RATE MANDATORY STOCK'!E88,'DETAIL SALES'!$AB$10:$AB$7501,"Full",'DETAIL SALES'!$C$10:$C$7501,"10")</f>
        <v>0</v>
      </c>
      <c r="AC88" s="149">
        <f>COUNTIFS('DETAIL SALES'!$Q$10:$Q$7501,'FILL RATE MANDATORY STOCK'!E88,'DETAIL SALES'!$AB$10:$AB$7501,"No",'DETAIL SALES'!$C$10:$C$7501,"10")</f>
        <v>0</v>
      </c>
      <c r="AD88" s="149">
        <f>COUNTIFS('DETAIL SALES'!$Q$10:$Q$7501,'FILL RATE MANDATORY STOCK'!E88,'DETAIL SALES'!$AB$10:$AB$7501,"Full",'DETAIL SALES'!$C$10:$C$7501,"11")</f>
        <v>0</v>
      </c>
      <c r="AE88" s="149">
        <f>COUNTIFS('DETAIL SALES'!$Q$10:$Q$7501,'FILL RATE MANDATORY STOCK'!E88,'DETAIL SALES'!$AB$10:$AB$7501,"No",'DETAIL SALES'!$C$10:$C$7501,"11")</f>
        <v>0</v>
      </c>
      <c r="AF88" s="149">
        <f>COUNTIFS('DETAIL SALES'!$Q$10:$Q$7501,'FILL RATE MANDATORY STOCK'!E88,'DETAIL SALES'!$AB$10:$AB$7501,"Full",'DETAIL SALES'!$C$10:$C$7501,"12")</f>
        <v>0</v>
      </c>
      <c r="AG88" s="149">
        <f>COUNTIFS('DETAIL SALES'!$Q$10:$Q$7501,'FILL RATE MANDATORY STOCK'!E88,'DETAIL SALES'!$AB$10:$AB$7501,"No",'DETAIL SALES'!$C$10:$C$7501,"12")</f>
        <v>0</v>
      </c>
      <c r="AH88" s="149">
        <f>COUNTIFS('DETAIL SALES'!$Q$10:$Q$7501,'FILL RATE MANDATORY STOCK'!E88,'DETAIL SALES'!$AB$10:$AB$7501,"Full",'DETAIL SALES'!$C$10:$C$7501,"13")</f>
        <v>0</v>
      </c>
      <c r="AI88" s="149">
        <f>COUNTIFS('DETAIL SALES'!$Q$10:$Q$7501,'FILL RATE MANDATORY STOCK'!E88,'DETAIL SALES'!$AB$10:$AB$7501,"No",'DETAIL SALES'!$C$10:$C$7501,"13")</f>
        <v>0</v>
      </c>
      <c r="AJ88" s="316">
        <f>COUNTIFS('DETAIL SALES'!$Q$10:$Q$7501,'FILL RATE MANDATORY STOCK'!E88,'DETAIL SALES'!$AB$10:$AB$7501,"Full",'DETAIL SALES'!$C$10:$C$7501,"14")</f>
        <v>0</v>
      </c>
      <c r="AK88" s="316">
        <f>COUNTIFS('DETAIL SALES'!$Q$10:$Q$7501,'FILL RATE MANDATORY STOCK'!E88,'DETAIL SALES'!$AB$10:$AB$7501,"No",'DETAIL SALES'!$C$10:$C$7501,"14")</f>
        <v>0</v>
      </c>
      <c r="AL88" s="149">
        <f>COUNTIFS('DETAIL SALES'!$Q$10:$Q$7501,'FILL RATE MANDATORY STOCK'!E88,'DETAIL SALES'!$AB$10:$AB$7501,"Full",'DETAIL SALES'!$C$10:$C$7501,"15")</f>
        <v>0</v>
      </c>
      <c r="AM88" s="149">
        <f>COUNTIFS('DETAIL SALES'!$Q$10:$Q$7501,'FILL RATE MANDATORY STOCK'!E88,'DETAIL SALES'!$AB$10:$AB$7501,"No",'DETAIL SALES'!$C$10:$C$7501,"15")</f>
        <v>0</v>
      </c>
      <c r="AN88" s="149">
        <f>COUNTIFS('DETAIL SALES'!$Q$10:$Q$7501,'FILL RATE MANDATORY STOCK'!E88,'DETAIL SALES'!$AB$10:$AB$7501,"Full",'DETAIL SALES'!$C$10:$C$7501,"16")</f>
        <v>0</v>
      </c>
      <c r="AO88" s="149">
        <f>COUNTIFS('DETAIL SALES'!$Q$10:$Q$7501,'FILL RATE MANDATORY STOCK'!E88,'DETAIL SALES'!$AB$10:$AB$7501,"No",'DETAIL SALES'!$C$10:$C$7501,"16")</f>
        <v>0</v>
      </c>
      <c r="AP88" s="149">
        <f>COUNTIFS('DETAIL SALES'!$Q$10:$Q$7501,'FILL RATE MANDATORY STOCK'!E88,'DETAIL SALES'!$AB$10:$AB$7501,"Full",'DETAIL SALES'!$C$10:$C$7501,"17")</f>
        <v>0</v>
      </c>
      <c r="AQ88" s="149">
        <f>COUNTIFS('DETAIL SALES'!$Q$10:$Q$7501,'FILL RATE MANDATORY STOCK'!E88,'DETAIL SALES'!$AB$10:$AB$7501,"No",'DETAIL SALES'!$C$10:$C$7501,"17")</f>
        <v>0</v>
      </c>
      <c r="AR88" s="149">
        <f>COUNTIFS('DETAIL SALES'!$Q$10:$Q$7501,'FILL RATE MANDATORY STOCK'!E88,'DETAIL SALES'!$AB$10:$AB$7501,"Full",'DETAIL SALES'!$C$10:$C$7501,"18")</f>
        <v>0</v>
      </c>
      <c r="AS88" s="149">
        <f>COUNTIFS('DETAIL SALES'!$Q$10:$Q$7501,'FILL RATE MANDATORY STOCK'!E88,'DETAIL SALES'!$AB$10:$AB$7501,"No",'DETAIL SALES'!$C$10:$C$7501,"18")</f>
        <v>0</v>
      </c>
      <c r="AT88" s="149">
        <f>COUNTIFS('DETAIL SALES'!$Q$10:$Q$7501,'FILL RATE MANDATORY STOCK'!E88,'DETAIL SALES'!$AB$10:$AB$7501,"Full",'DETAIL SALES'!$C$10:$C$7501,"19")</f>
        <v>0</v>
      </c>
      <c r="AU88" s="149">
        <f>COUNTIFS('DETAIL SALES'!$Q$10:$Q$7501,'FILL RATE MANDATORY STOCK'!E88,'DETAIL SALES'!$AB$10:$AB$7501,"No",'DETAIL SALES'!$C$10:$C$7501,"19")</f>
        <v>0</v>
      </c>
      <c r="AV88" s="149">
        <f>COUNTIFS('DETAIL SALES'!$Q$10:$Q$7501,'FILL RATE MANDATORY STOCK'!E88,'DETAIL SALES'!$AB$10:$AB$7501,"Full",'DETAIL SALES'!$C$10:$C$7501,"20")</f>
        <v>0</v>
      </c>
      <c r="AW88" s="149">
        <f>COUNTIFS('DETAIL SALES'!$Q$10:$Q$7501,'FILL RATE MANDATORY STOCK'!E88,'DETAIL SALES'!$AB$10:$AB$7501,"No",'DETAIL SALES'!$C$10:$C$7501,"20")</f>
        <v>0</v>
      </c>
      <c r="AX88" s="316">
        <f>COUNTIFS('DETAIL SALES'!$Q$10:$Q$7501,'FILL RATE MANDATORY STOCK'!E88,'DETAIL SALES'!$AB$10:$AB$7501,"Full",'DETAIL SALES'!$C$10:$C$7501,"21")</f>
        <v>0</v>
      </c>
      <c r="AY88" s="316">
        <f>COUNTIFS('DETAIL SALES'!$Q$10:$Q$7501,'FILL RATE MANDATORY STOCK'!E88,'DETAIL SALES'!$AB$10:$AB$7501,"No",'DETAIL SALES'!$C$10:$C$7501,"21")</f>
        <v>0</v>
      </c>
      <c r="AZ88" s="149">
        <f>COUNTIFS('DETAIL SALES'!$Q$10:$Q$7501,'FILL RATE MANDATORY STOCK'!E88,'DETAIL SALES'!$AB$10:$AB$7501,"Full",'DETAIL SALES'!$C$10:$C$7501,"22")</f>
        <v>0</v>
      </c>
      <c r="BA88" s="149">
        <f>COUNTIFS('DETAIL SALES'!$Q$10:$Q$7501,'FILL RATE MANDATORY STOCK'!E88,'DETAIL SALES'!$AB$10:$AB$7501,"No",'DETAIL SALES'!$C$10:$C$7501,"22")</f>
        <v>0</v>
      </c>
      <c r="BB88" s="149">
        <f>COUNTIFS('DETAIL SALES'!$Q$10:$Q$7501,'FILL RATE MANDATORY STOCK'!E88,'DETAIL SALES'!$AB$10:$AB$7501,"Full",'DETAIL SALES'!$C$10:$C$7501,"23")</f>
        <v>0</v>
      </c>
      <c r="BC88" s="149">
        <f>COUNTIFS('DETAIL SALES'!$Q$10:$Q$7501,'FILL RATE MANDATORY STOCK'!E88,'DETAIL SALES'!$AB$10:$AB$7501,"No",'DETAIL SALES'!$C$10:$C$7501,"23")</f>
        <v>0</v>
      </c>
      <c r="BD88" s="149">
        <f>COUNTIFS('DETAIL SALES'!$Q$10:$Q$7501,'FILL RATE MANDATORY STOCK'!E88,'DETAIL SALES'!$AB$10:$AB$7501,"Full",'DETAIL SALES'!$C$10:$C$7501,"24")</f>
        <v>0</v>
      </c>
      <c r="BE88" s="149">
        <f>COUNTIFS('DETAIL SALES'!$Q$10:$Q$7501,'FILL RATE MANDATORY STOCK'!E88,'DETAIL SALES'!$AB$10:$AB$7501,"No",'DETAIL SALES'!$C$10:$C$7501,"24")</f>
        <v>0</v>
      </c>
      <c r="BF88" s="149">
        <f>COUNTIFS('DETAIL SALES'!$Q$10:$Q$7501,'FILL RATE MANDATORY STOCK'!E88,'DETAIL SALES'!$AB$10:$AB$7501,"Full",'DETAIL SALES'!$C$10:$C$7501,"25")</f>
        <v>0</v>
      </c>
      <c r="BG88" s="149">
        <f>COUNTIFS('DETAIL SALES'!$Q$10:$Q$7501,'FILL RATE MANDATORY STOCK'!E88,'DETAIL SALES'!$AB$10:$AB$7501,"No",'DETAIL SALES'!$C$10:$C$7501,"25")</f>
        <v>0</v>
      </c>
      <c r="BH88" s="149">
        <f>COUNTIFS('DETAIL SALES'!$Q$10:$Q$7501,'FILL RATE MANDATORY STOCK'!E88,'DETAIL SALES'!$AB$10:$AB$7501,"Full",'DETAIL SALES'!$C$10:$C$7501,"26")</f>
        <v>0</v>
      </c>
      <c r="BI88" s="149">
        <f>COUNTIFS('DETAIL SALES'!$Q$10:$Q$7501,'FILL RATE MANDATORY STOCK'!E88,'DETAIL SALES'!$AB$10:$AB$7501,"No",'DETAIL SALES'!$C$10:$C$7501,"26")</f>
        <v>0</v>
      </c>
      <c r="BJ88" s="149">
        <f>COUNTIFS('DETAIL SALES'!$Q$10:$Q$7501,'FILL RATE MANDATORY STOCK'!E88,'DETAIL SALES'!$AB$10:$AB$7501,"Full",'DETAIL SALES'!$C$10:$C$7501,"27")</f>
        <v>0</v>
      </c>
      <c r="BK88" s="149">
        <f>COUNTIFS('DETAIL SALES'!$Q$10:$Q$7501,'FILL RATE MANDATORY STOCK'!E88,'DETAIL SALES'!$AB$10:$AB$7501,"No",'DETAIL SALES'!$C$10:$C$7501,"27")</f>
        <v>0</v>
      </c>
      <c r="BL88" s="316">
        <f>COUNTIFS('DETAIL SALES'!$Q$10:$Q$7501,'FILL RATE MANDATORY STOCK'!E88,'DETAIL SALES'!$AB$10:$AB$7501,"Full",'DETAIL SALES'!$C$10:$C$7501,"28")</f>
        <v>0</v>
      </c>
      <c r="BM88" s="316">
        <f>COUNTIFS('DETAIL SALES'!$Q$10:$Q$7501,'FILL RATE MANDATORY STOCK'!E88,'DETAIL SALES'!$AB$10:$AB$7501,"No",'DETAIL SALES'!$C$10:$C$7501,"28")</f>
        <v>0</v>
      </c>
      <c r="BN88" s="149">
        <f>COUNTIFS('DETAIL SALES'!$Q$10:$Q$7501,'FILL RATE MANDATORY STOCK'!E88,'DETAIL SALES'!$AB$10:$AB$7501,"Full",'DETAIL SALES'!$C$10:$C$7501,"29")</f>
        <v>0</v>
      </c>
      <c r="BO88" s="149">
        <f>COUNTIFS('DETAIL SALES'!$Q$10:$Q$7501,'FILL RATE MANDATORY STOCK'!E88,'DETAIL SALES'!$AB$10:$AB$7501,"No",'DETAIL SALES'!$C$10:$C$7501,"29")</f>
        <v>0</v>
      </c>
      <c r="BP88" s="149">
        <f>COUNTIFS('DETAIL SALES'!$Q$10:$Q$7501,'FILL RATE MANDATORY STOCK'!E88,'DETAIL SALES'!$AB$10:$AB$7501,"Full",'DETAIL SALES'!$C$10:$C$7501,"30")</f>
        <v>0</v>
      </c>
      <c r="BQ88" s="149">
        <f>COUNTIFS('DETAIL SALES'!$Q$10:$Q$7501,'FILL RATE MANDATORY STOCK'!E88,'DETAIL SALES'!$AB$10:$AB$7501,"No",'DETAIL SALES'!$C$10:$C$7501,"30")</f>
        <v>0</v>
      </c>
      <c r="BR88" s="149">
        <f>COUNTIFS('DETAIL SALES'!$Q$10:$Q$7501,'FILL RATE MANDATORY STOCK'!\,'DETAIL SALES'!$AB$10:$AB$7501,"Full",'DETAIL SALES'!$C$10:$C$7501,"31")</f>
        <v>0</v>
      </c>
      <c r="BS88" s="153">
        <f>COUNTIFS('DETAIL SALES'!$Q$10:$Q$7501,'FILL RATE MANDATORY STOCK'!E88,'DETAIL SALES'!$AB$10:$AB$7501,"No",'DETAIL SALES'!$C$10:$C$7501,"31")</f>
        <v>0</v>
      </c>
      <c r="BT88" s="271">
        <f t="shared" si="11"/>
        <v>0</v>
      </c>
      <c r="BU88" s="150">
        <f t="shared" si="12"/>
        <v>0</v>
      </c>
      <c r="BV88" s="150">
        <f t="shared" si="13"/>
        <v>0</v>
      </c>
      <c r="BW88" s="272" t="e">
        <f t="shared" si="14"/>
        <v>#DIV/0!</v>
      </c>
    </row>
    <row r="89" spans="1:75">
      <c r="A89" s="784"/>
      <c r="B89" s="100">
        <f t="shared" si="10"/>
        <v>75</v>
      </c>
      <c r="C89" s="100" t="s">
        <v>366</v>
      </c>
      <c r="D89" s="103" t="s">
        <v>890</v>
      </c>
      <c r="E89" s="149"/>
      <c r="F89" s="169"/>
      <c r="G89" s="224">
        <v>60000</v>
      </c>
      <c r="H89" s="153">
        <v>6</v>
      </c>
      <c r="I89" s="153">
        <v>0</v>
      </c>
      <c r="J89" s="315">
        <f>COUNTIFS('DETAIL SALES'!$Q$10:$Q$7501,'FILL RATE MANDATORY STOCK'!E89,'DETAIL SALES'!$AB$10:$AB$7501,"Full",'DETAIL SALES'!$C$10:$C$7501,"1")</f>
        <v>0</v>
      </c>
      <c r="K89" s="316">
        <f>COUNTIFS('DETAIL SALES'!$Q$10:$Q$7501,'FILL RATE MANDATORY STOCK'!E89,'DETAIL SALES'!$AB$10:$AB$7501,"No",'DETAIL SALES'!$C$10:$C$7501,"1")</f>
        <v>0</v>
      </c>
      <c r="L89" s="149">
        <f>COUNTIFS('DETAIL SALES'!$Q$10:$Q$7501,'FILL RATE MANDATORY STOCK'!E89,'DETAIL SALES'!$AB$10:$AB$7501,"Full",'DETAIL SALES'!$C$10:$C$7501,"2")</f>
        <v>0</v>
      </c>
      <c r="M89" s="149">
        <f>COUNTIFS('DETAIL SALES'!$Q$10:$Q$7501,'FILL RATE MANDATORY STOCK'!E89,'DETAIL SALES'!$AB$10:$AB$7501,"No",'DETAIL SALES'!$C$10:$C$7501,"2")</f>
        <v>0</v>
      </c>
      <c r="N89" s="149">
        <f>COUNTIFS('DETAIL SALES'!$Q$10:$Q$7501,'FILL RATE MANDATORY STOCK'!E89,'DETAIL SALES'!$AB$10:$AB$7501,"Full",'DETAIL SALES'!$C$10:$C$7501,"3")</f>
        <v>0</v>
      </c>
      <c r="O89" s="149">
        <f>COUNTIFS('DETAIL SALES'!$Q$10:$Q$7501,'FILL RATE MANDATORY STOCK'!E89,'DETAIL SALES'!$AB$10:$AB$7501,"No",'DETAIL SALES'!$C$10:$C$7501,"3")</f>
        <v>0</v>
      </c>
      <c r="P89" s="149">
        <f>COUNTIFS('DETAIL SALES'!$Q$10:$Q$7501,'FILL RATE MANDATORY STOCK'!E89,'DETAIL SALES'!$AB$10:$AB$7501,"Full",'DETAIL SALES'!$C$10:$C$7501,"4")</f>
        <v>0</v>
      </c>
      <c r="Q89" s="149">
        <f>COUNTIFS('DETAIL SALES'!$Q$10:$Q$7501,'FILL RATE MANDATORY STOCK'!E89,'DETAIL SALES'!$AB$10:$AB$7501,"No",'DETAIL SALES'!$C$10:$C$7501,"4")</f>
        <v>0</v>
      </c>
      <c r="R89" s="149">
        <f>COUNTIFS('DETAIL SALES'!$Q$10:$Q$7501,'FILL RATE MANDATORY STOCK'!E89,'DETAIL SALES'!$AB$10:$AB$7501,"Full",'DETAIL SALES'!$C$10:$C$7501,"5")</f>
        <v>0</v>
      </c>
      <c r="S89" s="149">
        <f>COUNTIFS('DETAIL SALES'!$Q$10:$Q$7501,'FILL RATE MANDATORY STOCK'!E89,'DETAIL SALES'!$AB$10:$AB$7501,"No",'DETAIL SALES'!$C$10:$C$7501,"5")</f>
        <v>0</v>
      </c>
      <c r="T89" s="149">
        <f>COUNTIFS('DETAIL SALES'!$Q$10:$Q$7501,'FILL RATE MANDATORY STOCK'!E89,'DETAIL SALES'!$AB$10:$AB$7501,"Full",'DETAIL SALES'!$C$10:$C$7501,"6")</f>
        <v>0</v>
      </c>
      <c r="U89" s="149">
        <f>COUNTIFS('DETAIL SALES'!$Q$10:$Q$7501,'FILL RATE MANDATORY STOCK'!E89,'DETAIL SALES'!$AB$10:$AB$7501,"No",'DETAIL SALES'!$C$10:$C$7501,"6")</f>
        <v>0</v>
      </c>
      <c r="V89" s="316">
        <f>COUNTIFS('DETAIL SALES'!$Q$10:$Q$7501,'FILL RATE MANDATORY STOCK'!E89,'DETAIL SALES'!$AB$10:$AB$7501,"Full",'DETAIL SALES'!$C$10:$C$7501,"7")</f>
        <v>0</v>
      </c>
      <c r="W89" s="316">
        <f>COUNTIFS('DETAIL SALES'!$Q$10:$Q$7501,'FILL RATE MANDATORY STOCK'!E89,'DETAIL SALES'!$AB$10:$AB$7501,"No",'DETAIL SALES'!$C$10:$C$7501,"7")</f>
        <v>0</v>
      </c>
      <c r="X89" s="149">
        <f>COUNTIFS('DETAIL SALES'!$Q$10:$Q$7501,'FILL RATE MANDATORY STOCK'!E89,'DETAIL SALES'!$AB$10:$AB$7501,"Full",'DETAIL SALES'!$C$10:$C$7501,"8")</f>
        <v>0</v>
      </c>
      <c r="Y89" s="149">
        <f>COUNTIFS('DETAIL SALES'!$Q$10:$Q$7501,'FILL RATE MANDATORY STOCK'!E89,'DETAIL SALES'!$AB$10:$AB$7501,"No",'DETAIL SALES'!$C$10:$C$7501,"8")</f>
        <v>0</v>
      </c>
      <c r="Z89" s="149">
        <f>COUNTIFS('DETAIL SALES'!$Q$10:$Q$7501,'FILL RATE MANDATORY STOCK'!E89,'DETAIL SALES'!$AB$10:$AB$7501,"Full",'DETAIL SALES'!$C$10:$C$7501,"9")</f>
        <v>0</v>
      </c>
      <c r="AA89" s="149">
        <f>COUNTIFS('DETAIL SALES'!$Q$10:$Q$7501,'FILL RATE MANDATORY STOCK'!E89,'DETAIL SALES'!$AB$10:$AB$7501,"No",'DETAIL SALES'!$C$10:$C$7501,"9")</f>
        <v>0</v>
      </c>
      <c r="AB89" s="149">
        <f>COUNTIFS('DETAIL SALES'!$Q$10:$Q$7501,'FILL RATE MANDATORY STOCK'!E89,'DETAIL SALES'!$AB$10:$AB$7501,"Full",'DETAIL SALES'!$C$10:$C$7501,"10")</f>
        <v>0</v>
      </c>
      <c r="AC89" s="149">
        <f>COUNTIFS('DETAIL SALES'!$Q$10:$Q$7501,'FILL RATE MANDATORY STOCK'!E89,'DETAIL SALES'!$AB$10:$AB$7501,"No",'DETAIL SALES'!$C$10:$C$7501,"10")</f>
        <v>0</v>
      </c>
      <c r="AD89" s="149">
        <f>COUNTIFS('DETAIL SALES'!$Q$10:$Q$7501,'FILL RATE MANDATORY STOCK'!E89,'DETAIL SALES'!$AB$10:$AB$7501,"Full",'DETAIL SALES'!$C$10:$C$7501,"11")</f>
        <v>0</v>
      </c>
      <c r="AE89" s="149">
        <f>COUNTIFS('DETAIL SALES'!$Q$10:$Q$7501,'FILL RATE MANDATORY STOCK'!E89,'DETAIL SALES'!$AB$10:$AB$7501,"No",'DETAIL SALES'!$C$10:$C$7501,"11")</f>
        <v>0</v>
      </c>
      <c r="AF89" s="149">
        <f>COUNTIFS('DETAIL SALES'!$Q$10:$Q$7501,'FILL RATE MANDATORY STOCK'!E89,'DETAIL SALES'!$AB$10:$AB$7501,"Full",'DETAIL SALES'!$C$10:$C$7501,"12")</f>
        <v>0</v>
      </c>
      <c r="AG89" s="149">
        <f>COUNTIFS('DETAIL SALES'!$Q$10:$Q$7501,'FILL RATE MANDATORY STOCK'!E89,'DETAIL SALES'!$AB$10:$AB$7501,"No",'DETAIL SALES'!$C$10:$C$7501,"12")</f>
        <v>0</v>
      </c>
      <c r="AH89" s="149">
        <f>COUNTIFS('DETAIL SALES'!$Q$10:$Q$7501,'FILL RATE MANDATORY STOCK'!E89,'DETAIL SALES'!$AB$10:$AB$7501,"Full",'DETAIL SALES'!$C$10:$C$7501,"13")</f>
        <v>0</v>
      </c>
      <c r="AI89" s="149">
        <f>COUNTIFS('DETAIL SALES'!$Q$10:$Q$7501,'FILL RATE MANDATORY STOCK'!E89,'DETAIL SALES'!$AB$10:$AB$7501,"No",'DETAIL SALES'!$C$10:$C$7501,"13")</f>
        <v>0</v>
      </c>
      <c r="AJ89" s="316">
        <f>COUNTIFS('DETAIL SALES'!$Q$10:$Q$7501,'FILL RATE MANDATORY STOCK'!E89,'DETAIL SALES'!$AB$10:$AB$7501,"Full",'DETAIL SALES'!$C$10:$C$7501,"14")</f>
        <v>0</v>
      </c>
      <c r="AK89" s="316">
        <f>COUNTIFS('DETAIL SALES'!$Q$10:$Q$7501,'FILL RATE MANDATORY STOCK'!E89,'DETAIL SALES'!$AB$10:$AB$7501,"No",'DETAIL SALES'!$C$10:$C$7501,"14")</f>
        <v>0</v>
      </c>
      <c r="AL89" s="149">
        <f>COUNTIFS('DETAIL SALES'!$Q$10:$Q$7501,'FILL RATE MANDATORY STOCK'!E89,'DETAIL SALES'!$AB$10:$AB$7501,"Full",'DETAIL SALES'!$C$10:$C$7501,"15")</f>
        <v>0</v>
      </c>
      <c r="AM89" s="149">
        <f>COUNTIFS('DETAIL SALES'!$Q$10:$Q$7501,'FILL RATE MANDATORY STOCK'!E89,'DETAIL SALES'!$AB$10:$AB$7501,"No",'DETAIL SALES'!$C$10:$C$7501,"15")</f>
        <v>0</v>
      </c>
      <c r="AN89" s="149">
        <f>COUNTIFS('DETAIL SALES'!$Q$10:$Q$7501,'FILL RATE MANDATORY STOCK'!E89,'DETAIL SALES'!$AB$10:$AB$7501,"Full",'DETAIL SALES'!$C$10:$C$7501,"16")</f>
        <v>0</v>
      </c>
      <c r="AO89" s="149">
        <f>COUNTIFS('DETAIL SALES'!$Q$10:$Q$7501,'FILL RATE MANDATORY STOCK'!E89,'DETAIL SALES'!$AB$10:$AB$7501,"No",'DETAIL SALES'!$C$10:$C$7501,"16")</f>
        <v>0</v>
      </c>
      <c r="AP89" s="149">
        <f>COUNTIFS('DETAIL SALES'!$Q$10:$Q$7501,'FILL RATE MANDATORY STOCK'!E89,'DETAIL SALES'!$AB$10:$AB$7501,"Full",'DETAIL SALES'!$C$10:$C$7501,"17")</f>
        <v>0</v>
      </c>
      <c r="AQ89" s="149">
        <f>COUNTIFS('DETAIL SALES'!$Q$10:$Q$7501,'FILL RATE MANDATORY STOCK'!E89,'DETAIL SALES'!$AB$10:$AB$7501,"No",'DETAIL SALES'!$C$10:$C$7501,"17")</f>
        <v>0</v>
      </c>
      <c r="AR89" s="149">
        <f>COUNTIFS('DETAIL SALES'!$Q$10:$Q$7501,'FILL RATE MANDATORY STOCK'!E89,'DETAIL SALES'!$AB$10:$AB$7501,"Full",'DETAIL SALES'!$C$10:$C$7501,"18")</f>
        <v>0</v>
      </c>
      <c r="AS89" s="149">
        <f>COUNTIFS('DETAIL SALES'!$Q$10:$Q$7501,'FILL RATE MANDATORY STOCK'!E89,'DETAIL SALES'!$AB$10:$AB$7501,"No",'DETAIL SALES'!$C$10:$C$7501,"18")</f>
        <v>0</v>
      </c>
      <c r="AT89" s="149">
        <f>COUNTIFS('DETAIL SALES'!$Q$10:$Q$7501,'FILL RATE MANDATORY STOCK'!E89,'DETAIL SALES'!$AB$10:$AB$7501,"Full",'DETAIL SALES'!$C$10:$C$7501,"19")</f>
        <v>0</v>
      </c>
      <c r="AU89" s="149">
        <f>COUNTIFS('DETAIL SALES'!$Q$10:$Q$7501,'FILL RATE MANDATORY STOCK'!E89,'DETAIL SALES'!$AB$10:$AB$7501,"No",'DETAIL SALES'!$C$10:$C$7501,"19")</f>
        <v>0</v>
      </c>
      <c r="AV89" s="149">
        <f>COUNTIFS('DETAIL SALES'!$Q$10:$Q$7501,'FILL RATE MANDATORY STOCK'!E89,'DETAIL SALES'!$AB$10:$AB$7501,"Full",'DETAIL SALES'!$C$10:$C$7501,"20")</f>
        <v>0</v>
      </c>
      <c r="AW89" s="149">
        <f>COUNTIFS('DETAIL SALES'!$Q$10:$Q$7501,'FILL RATE MANDATORY STOCK'!E89,'DETAIL SALES'!$AB$10:$AB$7501,"No",'DETAIL SALES'!$C$10:$C$7501,"20")</f>
        <v>0</v>
      </c>
      <c r="AX89" s="316">
        <f>COUNTIFS('DETAIL SALES'!$Q$10:$Q$7501,'FILL RATE MANDATORY STOCK'!E89,'DETAIL SALES'!$AB$10:$AB$7501,"Full",'DETAIL SALES'!$C$10:$C$7501,"21")</f>
        <v>0</v>
      </c>
      <c r="AY89" s="316">
        <f>COUNTIFS('DETAIL SALES'!$Q$10:$Q$7501,'FILL RATE MANDATORY STOCK'!E89,'DETAIL SALES'!$AB$10:$AB$7501,"No",'DETAIL SALES'!$C$10:$C$7501,"21")</f>
        <v>0</v>
      </c>
      <c r="AZ89" s="149">
        <f>COUNTIFS('DETAIL SALES'!$Q$10:$Q$7501,'FILL RATE MANDATORY STOCK'!E89,'DETAIL SALES'!$AB$10:$AB$7501,"Full",'DETAIL SALES'!$C$10:$C$7501,"22")</f>
        <v>0</v>
      </c>
      <c r="BA89" s="149">
        <f>COUNTIFS('DETAIL SALES'!$Q$10:$Q$7501,'FILL RATE MANDATORY STOCK'!E89,'DETAIL SALES'!$AB$10:$AB$7501,"No",'DETAIL SALES'!$C$10:$C$7501,"22")</f>
        <v>0</v>
      </c>
      <c r="BB89" s="149">
        <f>COUNTIFS('DETAIL SALES'!$Q$10:$Q$7501,'FILL RATE MANDATORY STOCK'!E89,'DETAIL SALES'!$AB$10:$AB$7501,"Full",'DETAIL SALES'!$C$10:$C$7501,"23")</f>
        <v>0</v>
      </c>
      <c r="BC89" s="149">
        <f>COUNTIFS('DETAIL SALES'!$Q$10:$Q$7501,'FILL RATE MANDATORY STOCK'!E89,'DETAIL SALES'!$AB$10:$AB$7501,"No",'DETAIL SALES'!$C$10:$C$7501,"23")</f>
        <v>0</v>
      </c>
      <c r="BD89" s="149">
        <f>COUNTIFS('DETAIL SALES'!$Q$10:$Q$7501,'FILL RATE MANDATORY STOCK'!E89,'DETAIL SALES'!$AB$10:$AB$7501,"Full",'DETAIL SALES'!$C$10:$C$7501,"24")</f>
        <v>0</v>
      </c>
      <c r="BE89" s="149">
        <f>COUNTIFS('DETAIL SALES'!$Q$10:$Q$7501,'FILL RATE MANDATORY STOCK'!E89,'DETAIL SALES'!$AB$10:$AB$7501,"No",'DETAIL SALES'!$C$10:$C$7501,"24")</f>
        <v>0</v>
      </c>
      <c r="BF89" s="149">
        <f>COUNTIFS('DETAIL SALES'!$Q$10:$Q$7501,'FILL RATE MANDATORY STOCK'!E89,'DETAIL SALES'!$AB$10:$AB$7501,"Full",'DETAIL SALES'!$C$10:$C$7501,"25")</f>
        <v>0</v>
      </c>
      <c r="BG89" s="149">
        <f>COUNTIFS('DETAIL SALES'!$Q$10:$Q$7501,'FILL RATE MANDATORY STOCK'!E89,'DETAIL SALES'!$AB$10:$AB$7501,"No",'DETAIL SALES'!$C$10:$C$7501,"25")</f>
        <v>0</v>
      </c>
      <c r="BH89" s="149">
        <f>COUNTIFS('DETAIL SALES'!$Q$10:$Q$7501,'FILL RATE MANDATORY STOCK'!E89,'DETAIL SALES'!$AB$10:$AB$7501,"Full",'DETAIL SALES'!$C$10:$C$7501,"26")</f>
        <v>0</v>
      </c>
      <c r="BI89" s="149">
        <f>COUNTIFS('DETAIL SALES'!$Q$10:$Q$7501,'FILL RATE MANDATORY STOCK'!E89,'DETAIL SALES'!$AB$10:$AB$7501,"No",'DETAIL SALES'!$C$10:$C$7501,"26")</f>
        <v>0</v>
      </c>
      <c r="BJ89" s="149">
        <f>COUNTIFS('DETAIL SALES'!$Q$10:$Q$7501,'FILL RATE MANDATORY STOCK'!E89,'DETAIL SALES'!$AB$10:$AB$7501,"Full",'DETAIL SALES'!$C$10:$C$7501,"27")</f>
        <v>0</v>
      </c>
      <c r="BK89" s="149">
        <f>COUNTIFS('DETAIL SALES'!$Q$10:$Q$7501,'FILL RATE MANDATORY STOCK'!E89,'DETAIL SALES'!$AB$10:$AB$7501,"No",'DETAIL SALES'!$C$10:$C$7501,"27")</f>
        <v>0</v>
      </c>
      <c r="BL89" s="316">
        <f>COUNTIFS('DETAIL SALES'!$Q$10:$Q$7501,'FILL RATE MANDATORY STOCK'!E89,'DETAIL SALES'!$AB$10:$AB$7501,"Full",'DETAIL SALES'!$C$10:$C$7501,"28")</f>
        <v>0</v>
      </c>
      <c r="BM89" s="316">
        <f>COUNTIFS('DETAIL SALES'!$Q$10:$Q$7501,'FILL RATE MANDATORY STOCK'!E89,'DETAIL SALES'!$AB$10:$AB$7501,"No",'DETAIL SALES'!$C$10:$C$7501,"28")</f>
        <v>0</v>
      </c>
      <c r="BN89" s="149">
        <f>COUNTIFS('DETAIL SALES'!$Q$10:$Q$7501,'FILL RATE MANDATORY STOCK'!E89,'DETAIL SALES'!$AB$10:$AB$7501,"Full",'DETAIL SALES'!$C$10:$C$7501,"29")</f>
        <v>0</v>
      </c>
      <c r="BO89" s="149">
        <f>COUNTIFS('DETAIL SALES'!$Q$10:$Q$7501,'FILL RATE MANDATORY STOCK'!E89,'DETAIL SALES'!$AB$10:$AB$7501,"No",'DETAIL SALES'!$C$10:$C$7501,"29")</f>
        <v>0</v>
      </c>
      <c r="BP89" s="149">
        <f>COUNTIFS('DETAIL SALES'!$Q$10:$Q$7501,'FILL RATE MANDATORY STOCK'!E89,'DETAIL SALES'!$AB$10:$AB$7501,"Full",'DETAIL SALES'!$C$10:$C$7501,"30")</f>
        <v>0</v>
      </c>
      <c r="BQ89" s="149">
        <f>COUNTIFS('DETAIL SALES'!$Q$10:$Q$7501,'FILL RATE MANDATORY STOCK'!E89,'DETAIL SALES'!$AB$10:$AB$7501,"No",'DETAIL SALES'!$C$10:$C$7501,"30")</f>
        <v>0</v>
      </c>
      <c r="BR89" s="149">
        <f>COUNTIFS('DETAIL SALES'!$Q$10:$Q$7501,'FILL RATE MANDATORY STOCK'!\,'DETAIL SALES'!$AB$10:$AB$7501,"Full",'DETAIL SALES'!$C$10:$C$7501,"31")</f>
        <v>0</v>
      </c>
      <c r="BS89" s="153">
        <f>COUNTIFS('DETAIL SALES'!$Q$10:$Q$7501,'FILL RATE MANDATORY STOCK'!E89,'DETAIL SALES'!$AB$10:$AB$7501,"No",'DETAIL SALES'!$C$10:$C$7501,"31")</f>
        <v>0</v>
      </c>
      <c r="BT89" s="271">
        <f t="shared" si="11"/>
        <v>0</v>
      </c>
      <c r="BU89" s="150">
        <f t="shared" si="12"/>
        <v>0</v>
      </c>
      <c r="BV89" s="150">
        <f t="shared" si="13"/>
        <v>0</v>
      </c>
      <c r="BW89" s="272" t="e">
        <f t="shared" si="14"/>
        <v>#DIV/0!</v>
      </c>
    </row>
    <row r="90" spans="1:75">
      <c r="A90" s="784"/>
      <c r="B90" s="100">
        <f t="shared" si="10"/>
        <v>76</v>
      </c>
      <c r="C90" s="100" t="s">
        <v>368</v>
      </c>
      <c r="D90" s="103" t="s">
        <v>890</v>
      </c>
      <c r="E90" s="149"/>
      <c r="F90" s="169"/>
      <c r="G90" s="224">
        <v>60000</v>
      </c>
      <c r="H90" s="153">
        <v>2</v>
      </c>
      <c r="I90" s="153">
        <v>0</v>
      </c>
      <c r="J90" s="315">
        <f>COUNTIFS('DETAIL SALES'!$Q$10:$Q$7501,'FILL RATE MANDATORY STOCK'!E90,'DETAIL SALES'!$AB$10:$AB$7501,"Full",'DETAIL SALES'!$C$10:$C$7501,"1")</f>
        <v>0</v>
      </c>
      <c r="K90" s="316">
        <f>COUNTIFS('DETAIL SALES'!$Q$10:$Q$7501,'FILL RATE MANDATORY STOCK'!E90,'DETAIL SALES'!$AB$10:$AB$7501,"No",'DETAIL SALES'!$C$10:$C$7501,"1")</f>
        <v>0</v>
      </c>
      <c r="L90" s="149">
        <f>COUNTIFS('DETAIL SALES'!$Q$10:$Q$7501,'FILL RATE MANDATORY STOCK'!E90,'DETAIL SALES'!$AB$10:$AB$7501,"Full",'DETAIL SALES'!$C$10:$C$7501,"2")</f>
        <v>0</v>
      </c>
      <c r="M90" s="149">
        <f>COUNTIFS('DETAIL SALES'!$Q$10:$Q$7501,'FILL RATE MANDATORY STOCK'!E90,'DETAIL SALES'!$AB$10:$AB$7501,"No",'DETAIL SALES'!$C$10:$C$7501,"2")</f>
        <v>0</v>
      </c>
      <c r="N90" s="149">
        <f>COUNTIFS('DETAIL SALES'!$Q$10:$Q$7501,'FILL RATE MANDATORY STOCK'!E90,'DETAIL SALES'!$AB$10:$AB$7501,"Full",'DETAIL SALES'!$C$10:$C$7501,"3")</f>
        <v>0</v>
      </c>
      <c r="O90" s="149">
        <f>COUNTIFS('DETAIL SALES'!$Q$10:$Q$7501,'FILL RATE MANDATORY STOCK'!E90,'DETAIL SALES'!$AB$10:$AB$7501,"No",'DETAIL SALES'!$C$10:$C$7501,"3")</f>
        <v>0</v>
      </c>
      <c r="P90" s="149">
        <f>COUNTIFS('DETAIL SALES'!$Q$10:$Q$7501,'FILL RATE MANDATORY STOCK'!E90,'DETAIL SALES'!$AB$10:$AB$7501,"Full",'DETAIL SALES'!$C$10:$C$7501,"4")</f>
        <v>0</v>
      </c>
      <c r="Q90" s="149">
        <f>COUNTIFS('DETAIL SALES'!$Q$10:$Q$7501,'FILL RATE MANDATORY STOCK'!E90,'DETAIL SALES'!$AB$10:$AB$7501,"No",'DETAIL SALES'!$C$10:$C$7501,"4")</f>
        <v>0</v>
      </c>
      <c r="R90" s="149">
        <f>COUNTIFS('DETAIL SALES'!$Q$10:$Q$7501,'FILL RATE MANDATORY STOCK'!E90,'DETAIL SALES'!$AB$10:$AB$7501,"Full",'DETAIL SALES'!$C$10:$C$7501,"5")</f>
        <v>0</v>
      </c>
      <c r="S90" s="149">
        <f>COUNTIFS('DETAIL SALES'!$Q$10:$Q$7501,'FILL RATE MANDATORY STOCK'!E90,'DETAIL SALES'!$AB$10:$AB$7501,"No",'DETAIL SALES'!$C$10:$C$7501,"5")</f>
        <v>0</v>
      </c>
      <c r="T90" s="149">
        <f>COUNTIFS('DETAIL SALES'!$Q$10:$Q$7501,'FILL RATE MANDATORY STOCK'!E90,'DETAIL SALES'!$AB$10:$AB$7501,"Full",'DETAIL SALES'!$C$10:$C$7501,"6")</f>
        <v>0</v>
      </c>
      <c r="U90" s="149">
        <f>COUNTIFS('DETAIL SALES'!$Q$10:$Q$7501,'FILL RATE MANDATORY STOCK'!E90,'DETAIL SALES'!$AB$10:$AB$7501,"No",'DETAIL SALES'!$C$10:$C$7501,"6")</f>
        <v>0</v>
      </c>
      <c r="V90" s="316">
        <f>COUNTIFS('DETAIL SALES'!$Q$10:$Q$7501,'FILL RATE MANDATORY STOCK'!E90,'DETAIL SALES'!$AB$10:$AB$7501,"Full",'DETAIL SALES'!$C$10:$C$7501,"7")</f>
        <v>0</v>
      </c>
      <c r="W90" s="316">
        <f>COUNTIFS('DETAIL SALES'!$Q$10:$Q$7501,'FILL RATE MANDATORY STOCK'!E90,'DETAIL SALES'!$AB$10:$AB$7501,"No",'DETAIL SALES'!$C$10:$C$7501,"7")</f>
        <v>0</v>
      </c>
      <c r="X90" s="149">
        <f>COUNTIFS('DETAIL SALES'!$Q$10:$Q$7501,'FILL RATE MANDATORY STOCK'!E90,'DETAIL SALES'!$AB$10:$AB$7501,"Full",'DETAIL SALES'!$C$10:$C$7501,"8")</f>
        <v>0</v>
      </c>
      <c r="Y90" s="149">
        <f>COUNTIFS('DETAIL SALES'!$Q$10:$Q$7501,'FILL RATE MANDATORY STOCK'!E90,'DETAIL SALES'!$AB$10:$AB$7501,"No",'DETAIL SALES'!$C$10:$C$7501,"8")</f>
        <v>0</v>
      </c>
      <c r="Z90" s="149">
        <f>COUNTIFS('DETAIL SALES'!$Q$10:$Q$7501,'FILL RATE MANDATORY STOCK'!E90,'DETAIL SALES'!$AB$10:$AB$7501,"Full",'DETAIL SALES'!$C$10:$C$7501,"9")</f>
        <v>0</v>
      </c>
      <c r="AA90" s="149">
        <f>COUNTIFS('DETAIL SALES'!$Q$10:$Q$7501,'FILL RATE MANDATORY STOCK'!E90,'DETAIL SALES'!$AB$10:$AB$7501,"No",'DETAIL SALES'!$C$10:$C$7501,"9")</f>
        <v>0</v>
      </c>
      <c r="AB90" s="149">
        <f>COUNTIFS('DETAIL SALES'!$Q$10:$Q$7501,'FILL RATE MANDATORY STOCK'!E90,'DETAIL SALES'!$AB$10:$AB$7501,"Full",'DETAIL SALES'!$C$10:$C$7501,"10")</f>
        <v>0</v>
      </c>
      <c r="AC90" s="149">
        <f>COUNTIFS('DETAIL SALES'!$Q$10:$Q$7501,'FILL RATE MANDATORY STOCK'!E90,'DETAIL SALES'!$AB$10:$AB$7501,"No",'DETAIL SALES'!$C$10:$C$7501,"10")</f>
        <v>0</v>
      </c>
      <c r="AD90" s="149">
        <f>COUNTIFS('DETAIL SALES'!$Q$10:$Q$7501,'FILL RATE MANDATORY STOCK'!E90,'DETAIL SALES'!$AB$10:$AB$7501,"Full",'DETAIL SALES'!$C$10:$C$7501,"11")</f>
        <v>0</v>
      </c>
      <c r="AE90" s="149">
        <f>COUNTIFS('DETAIL SALES'!$Q$10:$Q$7501,'FILL RATE MANDATORY STOCK'!E90,'DETAIL SALES'!$AB$10:$AB$7501,"No",'DETAIL SALES'!$C$10:$C$7501,"11")</f>
        <v>0</v>
      </c>
      <c r="AF90" s="149">
        <f>COUNTIFS('DETAIL SALES'!$Q$10:$Q$7501,'FILL RATE MANDATORY STOCK'!E90,'DETAIL SALES'!$AB$10:$AB$7501,"Full",'DETAIL SALES'!$C$10:$C$7501,"12")</f>
        <v>0</v>
      </c>
      <c r="AG90" s="149">
        <f>COUNTIFS('DETAIL SALES'!$Q$10:$Q$7501,'FILL RATE MANDATORY STOCK'!E90,'DETAIL SALES'!$AB$10:$AB$7501,"No",'DETAIL SALES'!$C$10:$C$7501,"12")</f>
        <v>0</v>
      </c>
      <c r="AH90" s="149">
        <f>COUNTIFS('DETAIL SALES'!$Q$10:$Q$7501,'FILL RATE MANDATORY STOCK'!E90,'DETAIL SALES'!$AB$10:$AB$7501,"Full",'DETAIL SALES'!$C$10:$C$7501,"13")</f>
        <v>0</v>
      </c>
      <c r="AI90" s="149">
        <f>COUNTIFS('DETAIL SALES'!$Q$10:$Q$7501,'FILL RATE MANDATORY STOCK'!E90,'DETAIL SALES'!$AB$10:$AB$7501,"No",'DETAIL SALES'!$C$10:$C$7501,"13")</f>
        <v>0</v>
      </c>
      <c r="AJ90" s="316">
        <f>COUNTIFS('DETAIL SALES'!$Q$10:$Q$7501,'FILL RATE MANDATORY STOCK'!E90,'DETAIL SALES'!$AB$10:$AB$7501,"Full",'DETAIL SALES'!$C$10:$C$7501,"14")</f>
        <v>0</v>
      </c>
      <c r="AK90" s="316">
        <f>COUNTIFS('DETAIL SALES'!$Q$10:$Q$7501,'FILL RATE MANDATORY STOCK'!E90,'DETAIL SALES'!$AB$10:$AB$7501,"No",'DETAIL SALES'!$C$10:$C$7501,"14")</f>
        <v>0</v>
      </c>
      <c r="AL90" s="149">
        <f>COUNTIFS('DETAIL SALES'!$Q$10:$Q$7501,'FILL RATE MANDATORY STOCK'!E90,'DETAIL SALES'!$AB$10:$AB$7501,"Full",'DETAIL SALES'!$C$10:$C$7501,"15")</f>
        <v>0</v>
      </c>
      <c r="AM90" s="149">
        <f>COUNTIFS('DETAIL SALES'!$Q$10:$Q$7501,'FILL RATE MANDATORY STOCK'!E90,'DETAIL SALES'!$AB$10:$AB$7501,"No",'DETAIL SALES'!$C$10:$C$7501,"15")</f>
        <v>0</v>
      </c>
      <c r="AN90" s="149">
        <f>COUNTIFS('DETAIL SALES'!$Q$10:$Q$7501,'FILL RATE MANDATORY STOCK'!E90,'DETAIL SALES'!$AB$10:$AB$7501,"Full",'DETAIL SALES'!$C$10:$C$7501,"16")</f>
        <v>0</v>
      </c>
      <c r="AO90" s="149">
        <f>COUNTIFS('DETAIL SALES'!$Q$10:$Q$7501,'FILL RATE MANDATORY STOCK'!E90,'DETAIL SALES'!$AB$10:$AB$7501,"No",'DETAIL SALES'!$C$10:$C$7501,"16")</f>
        <v>0</v>
      </c>
      <c r="AP90" s="149">
        <f>COUNTIFS('DETAIL SALES'!$Q$10:$Q$7501,'FILL RATE MANDATORY STOCK'!E90,'DETAIL SALES'!$AB$10:$AB$7501,"Full",'DETAIL SALES'!$C$10:$C$7501,"17")</f>
        <v>0</v>
      </c>
      <c r="AQ90" s="149">
        <f>COUNTIFS('DETAIL SALES'!$Q$10:$Q$7501,'FILL RATE MANDATORY STOCK'!E90,'DETAIL SALES'!$AB$10:$AB$7501,"No",'DETAIL SALES'!$C$10:$C$7501,"17")</f>
        <v>0</v>
      </c>
      <c r="AR90" s="149">
        <f>COUNTIFS('DETAIL SALES'!$Q$10:$Q$7501,'FILL RATE MANDATORY STOCK'!E90,'DETAIL SALES'!$AB$10:$AB$7501,"Full",'DETAIL SALES'!$C$10:$C$7501,"18")</f>
        <v>0</v>
      </c>
      <c r="AS90" s="149">
        <f>COUNTIFS('DETAIL SALES'!$Q$10:$Q$7501,'FILL RATE MANDATORY STOCK'!E90,'DETAIL SALES'!$AB$10:$AB$7501,"No",'DETAIL SALES'!$C$10:$C$7501,"18")</f>
        <v>0</v>
      </c>
      <c r="AT90" s="149">
        <f>COUNTIFS('DETAIL SALES'!$Q$10:$Q$7501,'FILL RATE MANDATORY STOCK'!E90,'DETAIL SALES'!$AB$10:$AB$7501,"Full",'DETAIL SALES'!$C$10:$C$7501,"19")</f>
        <v>0</v>
      </c>
      <c r="AU90" s="149">
        <f>COUNTIFS('DETAIL SALES'!$Q$10:$Q$7501,'FILL RATE MANDATORY STOCK'!E90,'DETAIL SALES'!$AB$10:$AB$7501,"No",'DETAIL SALES'!$C$10:$C$7501,"19")</f>
        <v>0</v>
      </c>
      <c r="AV90" s="149">
        <f>COUNTIFS('DETAIL SALES'!$Q$10:$Q$7501,'FILL RATE MANDATORY STOCK'!E90,'DETAIL SALES'!$AB$10:$AB$7501,"Full",'DETAIL SALES'!$C$10:$C$7501,"20")</f>
        <v>0</v>
      </c>
      <c r="AW90" s="149">
        <f>COUNTIFS('DETAIL SALES'!$Q$10:$Q$7501,'FILL RATE MANDATORY STOCK'!E90,'DETAIL SALES'!$AB$10:$AB$7501,"No",'DETAIL SALES'!$C$10:$C$7501,"20")</f>
        <v>0</v>
      </c>
      <c r="AX90" s="316">
        <f>COUNTIFS('DETAIL SALES'!$Q$10:$Q$7501,'FILL RATE MANDATORY STOCK'!E90,'DETAIL SALES'!$AB$10:$AB$7501,"Full",'DETAIL SALES'!$C$10:$C$7501,"21")</f>
        <v>0</v>
      </c>
      <c r="AY90" s="316">
        <f>COUNTIFS('DETAIL SALES'!$Q$10:$Q$7501,'FILL RATE MANDATORY STOCK'!E90,'DETAIL SALES'!$AB$10:$AB$7501,"No",'DETAIL SALES'!$C$10:$C$7501,"21")</f>
        <v>0</v>
      </c>
      <c r="AZ90" s="149">
        <f>COUNTIFS('DETAIL SALES'!$Q$10:$Q$7501,'FILL RATE MANDATORY STOCK'!E90,'DETAIL SALES'!$AB$10:$AB$7501,"Full",'DETAIL SALES'!$C$10:$C$7501,"22")</f>
        <v>0</v>
      </c>
      <c r="BA90" s="149">
        <f>COUNTIFS('DETAIL SALES'!$Q$10:$Q$7501,'FILL RATE MANDATORY STOCK'!E90,'DETAIL SALES'!$AB$10:$AB$7501,"No",'DETAIL SALES'!$C$10:$C$7501,"22")</f>
        <v>0</v>
      </c>
      <c r="BB90" s="149">
        <f>COUNTIFS('DETAIL SALES'!$Q$10:$Q$7501,'FILL RATE MANDATORY STOCK'!E90,'DETAIL SALES'!$AB$10:$AB$7501,"Full",'DETAIL SALES'!$C$10:$C$7501,"23")</f>
        <v>0</v>
      </c>
      <c r="BC90" s="149">
        <f>COUNTIFS('DETAIL SALES'!$Q$10:$Q$7501,'FILL RATE MANDATORY STOCK'!E90,'DETAIL SALES'!$AB$10:$AB$7501,"No",'DETAIL SALES'!$C$10:$C$7501,"23")</f>
        <v>0</v>
      </c>
      <c r="BD90" s="149">
        <f>COUNTIFS('DETAIL SALES'!$Q$10:$Q$7501,'FILL RATE MANDATORY STOCK'!E90,'DETAIL SALES'!$AB$10:$AB$7501,"Full",'DETAIL SALES'!$C$10:$C$7501,"24")</f>
        <v>0</v>
      </c>
      <c r="BE90" s="149">
        <f>COUNTIFS('DETAIL SALES'!$Q$10:$Q$7501,'FILL RATE MANDATORY STOCK'!E90,'DETAIL SALES'!$AB$10:$AB$7501,"No",'DETAIL SALES'!$C$10:$C$7501,"24")</f>
        <v>0</v>
      </c>
      <c r="BF90" s="149">
        <f>COUNTIFS('DETAIL SALES'!$Q$10:$Q$7501,'FILL RATE MANDATORY STOCK'!E90,'DETAIL SALES'!$AB$10:$AB$7501,"Full",'DETAIL SALES'!$C$10:$C$7501,"25")</f>
        <v>0</v>
      </c>
      <c r="BG90" s="149">
        <f>COUNTIFS('DETAIL SALES'!$Q$10:$Q$7501,'FILL RATE MANDATORY STOCK'!E90,'DETAIL SALES'!$AB$10:$AB$7501,"No",'DETAIL SALES'!$C$10:$C$7501,"25")</f>
        <v>0</v>
      </c>
      <c r="BH90" s="149">
        <f>COUNTIFS('DETAIL SALES'!$Q$10:$Q$7501,'FILL RATE MANDATORY STOCK'!E90,'DETAIL SALES'!$AB$10:$AB$7501,"Full",'DETAIL SALES'!$C$10:$C$7501,"26")</f>
        <v>0</v>
      </c>
      <c r="BI90" s="149">
        <f>COUNTIFS('DETAIL SALES'!$Q$10:$Q$7501,'FILL RATE MANDATORY STOCK'!E90,'DETAIL SALES'!$AB$10:$AB$7501,"No",'DETAIL SALES'!$C$10:$C$7501,"26")</f>
        <v>0</v>
      </c>
      <c r="BJ90" s="149">
        <f>COUNTIFS('DETAIL SALES'!$Q$10:$Q$7501,'FILL RATE MANDATORY STOCK'!E90,'DETAIL SALES'!$AB$10:$AB$7501,"Full",'DETAIL SALES'!$C$10:$C$7501,"27")</f>
        <v>0</v>
      </c>
      <c r="BK90" s="149">
        <f>COUNTIFS('DETAIL SALES'!$Q$10:$Q$7501,'FILL RATE MANDATORY STOCK'!E90,'DETAIL SALES'!$AB$10:$AB$7501,"No",'DETAIL SALES'!$C$10:$C$7501,"27")</f>
        <v>0</v>
      </c>
      <c r="BL90" s="316">
        <f>COUNTIFS('DETAIL SALES'!$Q$10:$Q$7501,'FILL RATE MANDATORY STOCK'!E90,'DETAIL SALES'!$AB$10:$AB$7501,"Full",'DETAIL SALES'!$C$10:$C$7501,"28")</f>
        <v>0</v>
      </c>
      <c r="BM90" s="316">
        <f>COUNTIFS('DETAIL SALES'!$Q$10:$Q$7501,'FILL RATE MANDATORY STOCK'!E90,'DETAIL SALES'!$AB$10:$AB$7501,"No",'DETAIL SALES'!$C$10:$C$7501,"28")</f>
        <v>0</v>
      </c>
      <c r="BN90" s="149">
        <f>COUNTIFS('DETAIL SALES'!$Q$10:$Q$7501,'FILL RATE MANDATORY STOCK'!E90,'DETAIL SALES'!$AB$10:$AB$7501,"Full",'DETAIL SALES'!$C$10:$C$7501,"29")</f>
        <v>0</v>
      </c>
      <c r="BO90" s="149">
        <f>COUNTIFS('DETAIL SALES'!$Q$10:$Q$7501,'FILL RATE MANDATORY STOCK'!E90,'DETAIL SALES'!$AB$10:$AB$7501,"No",'DETAIL SALES'!$C$10:$C$7501,"29")</f>
        <v>0</v>
      </c>
      <c r="BP90" s="149">
        <f>COUNTIFS('DETAIL SALES'!$Q$10:$Q$7501,'FILL RATE MANDATORY STOCK'!E90,'DETAIL SALES'!$AB$10:$AB$7501,"Full",'DETAIL SALES'!$C$10:$C$7501,"30")</f>
        <v>0</v>
      </c>
      <c r="BQ90" s="149">
        <f>COUNTIFS('DETAIL SALES'!$Q$10:$Q$7501,'FILL RATE MANDATORY STOCK'!E90,'DETAIL SALES'!$AB$10:$AB$7501,"No",'DETAIL SALES'!$C$10:$C$7501,"30")</f>
        <v>0</v>
      </c>
      <c r="BR90" s="149">
        <f>COUNTIFS('DETAIL SALES'!$Q$10:$Q$7501,'FILL RATE MANDATORY STOCK'!\,'DETAIL SALES'!$AB$10:$AB$7501,"Full",'DETAIL SALES'!$C$10:$C$7501,"31")</f>
        <v>0</v>
      </c>
      <c r="BS90" s="153">
        <f>COUNTIFS('DETAIL SALES'!$Q$10:$Q$7501,'FILL RATE MANDATORY STOCK'!E90,'DETAIL SALES'!$AB$10:$AB$7501,"No",'DETAIL SALES'!$C$10:$C$7501,"31")</f>
        <v>0</v>
      </c>
      <c r="BT90" s="271">
        <f t="shared" si="11"/>
        <v>0</v>
      </c>
      <c r="BU90" s="150">
        <f t="shared" si="12"/>
        <v>0</v>
      </c>
      <c r="BV90" s="150">
        <f t="shared" si="13"/>
        <v>0</v>
      </c>
      <c r="BW90" s="272" t="e">
        <f t="shared" si="14"/>
        <v>#DIV/0!</v>
      </c>
    </row>
    <row r="91" spans="1:75">
      <c r="A91" s="784"/>
      <c r="B91" s="100">
        <f t="shared" si="10"/>
        <v>77</v>
      </c>
      <c r="C91" s="100" t="s">
        <v>369</v>
      </c>
      <c r="D91" s="103" t="s">
        <v>890</v>
      </c>
      <c r="E91" s="149"/>
      <c r="F91" s="169"/>
      <c r="G91" s="224">
        <v>60000</v>
      </c>
      <c r="H91" s="153">
        <v>4</v>
      </c>
      <c r="I91" s="153">
        <v>0</v>
      </c>
      <c r="J91" s="315">
        <f>COUNTIFS('DETAIL SALES'!$Q$10:$Q$7501,'FILL RATE MANDATORY STOCK'!E91,'DETAIL SALES'!$AB$10:$AB$7501,"Full",'DETAIL SALES'!$C$10:$C$7501,"1")</f>
        <v>0</v>
      </c>
      <c r="K91" s="316">
        <f>COUNTIFS('DETAIL SALES'!$Q$10:$Q$7501,'FILL RATE MANDATORY STOCK'!E91,'DETAIL SALES'!$AB$10:$AB$7501,"No",'DETAIL SALES'!$C$10:$C$7501,"1")</f>
        <v>0</v>
      </c>
      <c r="L91" s="149">
        <f>COUNTIFS('DETAIL SALES'!$Q$10:$Q$7501,'FILL RATE MANDATORY STOCK'!E91,'DETAIL SALES'!$AB$10:$AB$7501,"Full",'DETAIL SALES'!$C$10:$C$7501,"2")</f>
        <v>0</v>
      </c>
      <c r="M91" s="149">
        <f>COUNTIFS('DETAIL SALES'!$Q$10:$Q$7501,'FILL RATE MANDATORY STOCK'!E91,'DETAIL SALES'!$AB$10:$AB$7501,"No",'DETAIL SALES'!$C$10:$C$7501,"2")</f>
        <v>0</v>
      </c>
      <c r="N91" s="149">
        <f>COUNTIFS('DETAIL SALES'!$Q$10:$Q$7501,'FILL RATE MANDATORY STOCK'!E91,'DETAIL SALES'!$AB$10:$AB$7501,"Full",'DETAIL SALES'!$C$10:$C$7501,"3")</f>
        <v>0</v>
      </c>
      <c r="O91" s="149">
        <f>COUNTIFS('DETAIL SALES'!$Q$10:$Q$7501,'FILL RATE MANDATORY STOCK'!E91,'DETAIL SALES'!$AB$10:$AB$7501,"No",'DETAIL SALES'!$C$10:$C$7501,"3")</f>
        <v>0</v>
      </c>
      <c r="P91" s="149">
        <f>COUNTIFS('DETAIL SALES'!$Q$10:$Q$7501,'FILL RATE MANDATORY STOCK'!E91,'DETAIL SALES'!$AB$10:$AB$7501,"Full",'DETAIL SALES'!$C$10:$C$7501,"4")</f>
        <v>0</v>
      </c>
      <c r="Q91" s="149">
        <f>COUNTIFS('DETAIL SALES'!$Q$10:$Q$7501,'FILL RATE MANDATORY STOCK'!E91,'DETAIL SALES'!$AB$10:$AB$7501,"No",'DETAIL SALES'!$C$10:$C$7501,"4")</f>
        <v>0</v>
      </c>
      <c r="R91" s="149">
        <f>COUNTIFS('DETAIL SALES'!$Q$10:$Q$7501,'FILL RATE MANDATORY STOCK'!E91,'DETAIL SALES'!$AB$10:$AB$7501,"Full",'DETAIL SALES'!$C$10:$C$7501,"5")</f>
        <v>0</v>
      </c>
      <c r="S91" s="149">
        <f>COUNTIFS('DETAIL SALES'!$Q$10:$Q$7501,'FILL RATE MANDATORY STOCK'!E91,'DETAIL SALES'!$AB$10:$AB$7501,"No",'DETAIL SALES'!$C$10:$C$7501,"5")</f>
        <v>0</v>
      </c>
      <c r="T91" s="149">
        <f>COUNTIFS('DETAIL SALES'!$Q$10:$Q$7501,'FILL RATE MANDATORY STOCK'!E91,'DETAIL SALES'!$AB$10:$AB$7501,"Full",'DETAIL SALES'!$C$10:$C$7501,"6")</f>
        <v>0</v>
      </c>
      <c r="U91" s="149">
        <f>COUNTIFS('DETAIL SALES'!$Q$10:$Q$7501,'FILL RATE MANDATORY STOCK'!E91,'DETAIL SALES'!$AB$10:$AB$7501,"No",'DETAIL SALES'!$C$10:$C$7501,"6")</f>
        <v>0</v>
      </c>
      <c r="V91" s="316">
        <f>COUNTIFS('DETAIL SALES'!$Q$10:$Q$7501,'FILL RATE MANDATORY STOCK'!E91,'DETAIL SALES'!$AB$10:$AB$7501,"Full",'DETAIL SALES'!$C$10:$C$7501,"7")</f>
        <v>0</v>
      </c>
      <c r="W91" s="316">
        <f>COUNTIFS('DETAIL SALES'!$Q$10:$Q$7501,'FILL RATE MANDATORY STOCK'!E91,'DETAIL SALES'!$AB$10:$AB$7501,"No",'DETAIL SALES'!$C$10:$C$7501,"7")</f>
        <v>0</v>
      </c>
      <c r="X91" s="149">
        <f>COUNTIFS('DETAIL SALES'!$Q$10:$Q$7501,'FILL RATE MANDATORY STOCK'!E91,'DETAIL SALES'!$AB$10:$AB$7501,"Full",'DETAIL SALES'!$C$10:$C$7501,"8")</f>
        <v>0</v>
      </c>
      <c r="Y91" s="149">
        <f>COUNTIFS('DETAIL SALES'!$Q$10:$Q$7501,'FILL RATE MANDATORY STOCK'!E91,'DETAIL SALES'!$AB$10:$AB$7501,"No",'DETAIL SALES'!$C$10:$C$7501,"8")</f>
        <v>0</v>
      </c>
      <c r="Z91" s="149">
        <f>COUNTIFS('DETAIL SALES'!$Q$10:$Q$7501,'FILL RATE MANDATORY STOCK'!E91,'DETAIL SALES'!$AB$10:$AB$7501,"Full",'DETAIL SALES'!$C$10:$C$7501,"9")</f>
        <v>0</v>
      </c>
      <c r="AA91" s="149">
        <f>COUNTIFS('DETAIL SALES'!$Q$10:$Q$7501,'FILL RATE MANDATORY STOCK'!E91,'DETAIL SALES'!$AB$10:$AB$7501,"No",'DETAIL SALES'!$C$10:$C$7501,"9")</f>
        <v>0</v>
      </c>
      <c r="AB91" s="149">
        <f>COUNTIFS('DETAIL SALES'!$Q$10:$Q$7501,'FILL RATE MANDATORY STOCK'!E91,'DETAIL SALES'!$AB$10:$AB$7501,"Full",'DETAIL SALES'!$C$10:$C$7501,"10")</f>
        <v>0</v>
      </c>
      <c r="AC91" s="149">
        <f>COUNTIFS('DETAIL SALES'!$Q$10:$Q$7501,'FILL RATE MANDATORY STOCK'!E91,'DETAIL SALES'!$AB$10:$AB$7501,"No",'DETAIL SALES'!$C$10:$C$7501,"10")</f>
        <v>0</v>
      </c>
      <c r="AD91" s="149">
        <f>COUNTIFS('DETAIL SALES'!$Q$10:$Q$7501,'FILL RATE MANDATORY STOCK'!E91,'DETAIL SALES'!$AB$10:$AB$7501,"Full",'DETAIL SALES'!$C$10:$C$7501,"11")</f>
        <v>0</v>
      </c>
      <c r="AE91" s="149">
        <f>COUNTIFS('DETAIL SALES'!$Q$10:$Q$7501,'FILL RATE MANDATORY STOCK'!E91,'DETAIL SALES'!$AB$10:$AB$7501,"No",'DETAIL SALES'!$C$10:$C$7501,"11")</f>
        <v>0</v>
      </c>
      <c r="AF91" s="149">
        <f>COUNTIFS('DETAIL SALES'!$Q$10:$Q$7501,'FILL RATE MANDATORY STOCK'!E91,'DETAIL SALES'!$AB$10:$AB$7501,"Full",'DETAIL SALES'!$C$10:$C$7501,"12")</f>
        <v>0</v>
      </c>
      <c r="AG91" s="149">
        <f>COUNTIFS('DETAIL SALES'!$Q$10:$Q$7501,'FILL RATE MANDATORY STOCK'!E91,'DETAIL SALES'!$AB$10:$AB$7501,"No",'DETAIL SALES'!$C$10:$C$7501,"12")</f>
        <v>0</v>
      </c>
      <c r="AH91" s="149">
        <f>COUNTIFS('DETAIL SALES'!$Q$10:$Q$7501,'FILL RATE MANDATORY STOCK'!E91,'DETAIL SALES'!$AB$10:$AB$7501,"Full",'DETAIL SALES'!$C$10:$C$7501,"13")</f>
        <v>0</v>
      </c>
      <c r="AI91" s="149">
        <f>COUNTIFS('DETAIL SALES'!$Q$10:$Q$7501,'FILL RATE MANDATORY STOCK'!E91,'DETAIL SALES'!$AB$10:$AB$7501,"No",'DETAIL SALES'!$C$10:$C$7501,"13")</f>
        <v>0</v>
      </c>
      <c r="AJ91" s="316">
        <f>COUNTIFS('DETAIL SALES'!$Q$10:$Q$7501,'FILL RATE MANDATORY STOCK'!E91,'DETAIL SALES'!$AB$10:$AB$7501,"Full",'DETAIL SALES'!$C$10:$C$7501,"14")</f>
        <v>0</v>
      </c>
      <c r="AK91" s="316">
        <f>COUNTIFS('DETAIL SALES'!$Q$10:$Q$7501,'FILL RATE MANDATORY STOCK'!E91,'DETAIL SALES'!$AB$10:$AB$7501,"No",'DETAIL SALES'!$C$10:$C$7501,"14")</f>
        <v>0</v>
      </c>
      <c r="AL91" s="149">
        <f>COUNTIFS('DETAIL SALES'!$Q$10:$Q$7501,'FILL RATE MANDATORY STOCK'!E91,'DETAIL SALES'!$AB$10:$AB$7501,"Full",'DETAIL SALES'!$C$10:$C$7501,"15")</f>
        <v>0</v>
      </c>
      <c r="AM91" s="149">
        <f>COUNTIFS('DETAIL SALES'!$Q$10:$Q$7501,'FILL RATE MANDATORY STOCK'!E91,'DETAIL SALES'!$AB$10:$AB$7501,"No",'DETAIL SALES'!$C$10:$C$7501,"15")</f>
        <v>0</v>
      </c>
      <c r="AN91" s="149">
        <f>COUNTIFS('DETAIL SALES'!$Q$10:$Q$7501,'FILL RATE MANDATORY STOCK'!E91,'DETAIL SALES'!$AB$10:$AB$7501,"Full",'DETAIL SALES'!$C$10:$C$7501,"16")</f>
        <v>0</v>
      </c>
      <c r="AO91" s="149">
        <f>COUNTIFS('DETAIL SALES'!$Q$10:$Q$7501,'FILL RATE MANDATORY STOCK'!E91,'DETAIL SALES'!$AB$10:$AB$7501,"No",'DETAIL SALES'!$C$10:$C$7501,"16")</f>
        <v>0</v>
      </c>
      <c r="AP91" s="149">
        <f>COUNTIFS('DETAIL SALES'!$Q$10:$Q$7501,'FILL RATE MANDATORY STOCK'!E91,'DETAIL SALES'!$AB$10:$AB$7501,"Full",'DETAIL SALES'!$C$10:$C$7501,"17")</f>
        <v>0</v>
      </c>
      <c r="AQ91" s="149">
        <f>COUNTIFS('DETAIL SALES'!$Q$10:$Q$7501,'FILL RATE MANDATORY STOCK'!E91,'DETAIL SALES'!$AB$10:$AB$7501,"No",'DETAIL SALES'!$C$10:$C$7501,"17")</f>
        <v>0</v>
      </c>
      <c r="AR91" s="149">
        <f>COUNTIFS('DETAIL SALES'!$Q$10:$Q$7501,'FILL RATE MANDATORY STOCK'!E91,'DETAIL SALES'!$AB$10:$AB$7501,"Full",'DETAIL SALES'!$C$10:$C$7501,"18")</f>
        <v>0</v>
      </c>
      <c r="AS91" s="149">
        <f>COUNTIFS('DETAIL SALES'!$Q$10:$Q$7501,'FILL RATE MANDATORY STOCK'!E91,'DETAIL SALES'!$AB$10:$AB$7501,"No",'DETAIL SALES'!$C$10:$C$7501,"18")</f>
        <v>0</v>
      </c>
      <c r="AT91" s="149">
        <f>COUNTIFS('DETAIL SALES'!$Q$10:$Q$7501,'FILL RATE MANDATORY STOCK'!E91,'DETAIL SALES'!$AB$10:$AB$7501,"Full",'DETAIL SALES'!$C$10:$C$7501,"19")</f>
        <v>0</v>
      </c>
      <c r="AU91" s="149">
        <f>COUNTIFS('DETAIL SALES'!$Q$10:$Q$7501,'FILL RATE MANDATORY STOCK'!E91,'DETAIL SALES'!$AB$10:$AB$7501,"No",'DETAIL SALES'!$C$10:$C$7501,"19")</f>
        <v>0</v>
      </c>
      <c r="AV91" s="149">
        <f>COUNTIFS('DETAIL SALES'!$Q$10:$Q$7501,'FILL RATE MANDATORY STOCK'!E91,'DETAIL SALES'!$AB$10:$AB$7501,"Full",'DETAIL SALES'!$C$10:$C$7501,"20")</f>
        <v>0</v>
      </c>
      <c r="AW91" s="149">
        <f>COUNTIFS('DETAIL SALES'!$Q$10:$Q$7501,'FILL RATE MANDATORY STOCK'!E91,'DETAIL SALES'!$AB$10:$AB$7501,"No",'DETAIL SALES'!$C$10:$C$7501,"20")</f>
        <v>0</v>
      </c>
      <c r="AX91" s="316">
        <f>COUNTIFS('DETAIL SALES'!$Q$10:$Q$7501,'FILL RATE MANDATORY STOCK'!E91,'DETAIL SALES'!$AB$10:$AB$7501,"Full",'DETAIL SALES'!$C$10:$C$7501,"21")</f>
        <v>0</v>
      </c>
      <c r="AY91" s="316">
        <f>COUNTIFS('DETAIL SALES'!$Q$10:$Q$7501,'FILL RATE MANDATORY STOCK'!E91,'DETAIL SALES'!$AB$10:$AB$7501,"No",'DETAIL SALES'!$C$10:$C$7501,"21")</f>
        <v>0</v>
      </c>
      <c r="AZ91" s="149">
        <f>COUNTIFS('DETAIL SALES'!$Q$10:$Q$7501,'FILL RATE MANDATORY STOCK'!E91,'DETAIL SALES'!$AB$10:$AB$7501,"Full",'DETAIL SALES'!$C$10:$C$7501,"22")</f>
        <v>0</v>
      </c>
      <c r="BA91" s="149">
        <f>COUNTIFS('DETAIL SALES'!$Q$10:$Q$7501,'FILL RATE MANDATORY STOCK'!E91,'DETAIL SALES'!$AB$10:$AB$7501,"No",'DETAIL SALES'!$C$10:$C$7501,"22")</f>
        <v>0</v>
      </c>
      <c r="BB91" s="149">
        <f>COUNTIFS('DETAIL SALES'!$Q$10:$Q$7501,'FILL RATE MANDATORY STOCK'!E91,'DETAIL SALES'!$AB$10:$AB$7501,"Full",'DETAIL SALES'!$C$10:$C$7501,"23")</f>
        <v>0</v>
      </c>
      <c r="BC91" s="149">
        <f>COUNTIFS('DETAIL SALES'!$Q$10:$Q$7501,'FILL RATE MANDATORY STOCK'!E91,'DETAIL SALES'!$AB$10:$AB$7501,"No",'DETAIL SALES'!$C$10:$C$7501,"23")</f>
        <v>0</v>
      </c>
      <c r="BD91" s="149">
        <f>COUNTIFS('DETAIL SALES'!$Q$10:$Q$7501,'FILL RATE MANDATORY STOCK'!E91,'DETAIL SALES'!$AB$10:$AB$7501,"Full",'DETAIL SALES'!$C$10:$C$7501,"24")</f>
        <v>0</v>
      </c>
      <c r="BE91" s="149">
        <f>COUNTIFS('DETAIL SALES'!$Q$10:$Q$7501,'FILL RATE MANDATORY STOCK'!E91,'DETAIL SALES'!$AB$10:$AB$7501,"No",'DETAIL SALES'!$C$10:$C$7501,"24")</f>
        <v>0</v>
      </c>
      <c r="BF91" s="149">
        <f>COUNTIFS('DETAIL SALES'!$Q$10:$Q$7501,'FILL RATE MANDATORY STOCK'!E91,'DETAIL SALES'!$AB$10:$AB$7501,"Full",'DETAIL SALES'!$C$10:$C$7501,"25")</f>
        <v>0</v>
      </c>
      <c r="BG91" s="149">
        <f>COUNTIFS('DETAIL SALES'!$Q$10:$Q$7501,'FILL RATE MANDATORY STOCK'!E91,'DETAIL SALES'!$AB$10:$AB$7501,"No",'DETAIL SALES'!$C$10:$C$7501,"25")</f>
        <v>0</v>
      </c>
      <c r="BH91" s="149">
        <f>COUNTIFS('DETAIL SALES'!$Q$10:$Q$7501,'FILL RATE MANDATORY STOCK'!E91,'DETAIL SALES'!$AB$10:$AB$7501,"Full",'DETAIL SALES'!$C$10:$C$7501,"26")</f>
        <v>0</v>
      </c>
      <c r="BI91" s="149">
        <f>COUNTIFS('DETAIL SALES'!$Q$10:$Q$7501,'FILL RATE MANDATORY STOCK'!E91,'DETAIL SALES'!$AB$10:$AB$7501,"No",'DETAIL SALES'!$C$10:$C$7501,"26")</f>
        <v>0</v>
      </c>
      <c r="BJ91" s="149">
        <f>COUNTIFS('DETAIL SALES'!$Q$10:$Q$7501,'FILL RATE MANDATORY STOCK'!E91,'DETAIL SALES'!$AB$10:$AB$7501,"Full",'DETAIL SALES'!$C$10:$C$7501,"27")</f>
        <v>0</v>
      </c>
      <c r="BK91" s="149">
        <f>COUNTIFS('DETAIL SALES'!$Q$10:$Q$7501,'FILL RATE MANDATORY STOCK'!E91,'DETAIL SALES'!$AB$10:$AB$7501,"No",'DETAIL SALES'!$C$10:$C$7501,"27")</f>
        <v>0</v>
      </c>
      <c r="BL91" s="316">
        <f>COUNTIFS('DETAIL SALES'!$Q$10:$Q$7501,'FILL RATE MANDATORY STOCK'!E91,'DETAIL SALES'!$AB$10:$AB$7501,"Full",'DETAIL SALES'!$C$10:$C$7501,"28")</f>
        <v>0</v>
      </c>
      <c r="BM91" s="316">
        <f>COUNTIFS('DETAIL SALES'!$Q$10:$Q$7501,'FILL RATE MANDATORY STOCK'!E91,'DETAIL SALES'!$AB$10:$AB$7501,"No",'DETAIL SALES'!$C$10:$C$7501,"28")</f>
        <v>0</v>
      </c>
      <c r="BN91" s="149">
        <f>COUNTIFS('DETAIL SALES'!$Q$10:$Q$7501,'FILL RATE MANDATORY STOCK'!E91,'DETAIL SALES'!$AB$10:$AB$7501,"Full",'DETAIL SALES'!$C$10:$C$7501,"29")</f>
        <v>0</v>
      </c>
      <c r="BO91" s="149">
        <f>COUNTIFS('DETAIL SALES'!$Q$10:$Q$7501,'FILL RATE MANDATORY STOCK'!E91,'DETAIL SALES'!$AB$10:$AB$7501,"No",'DETAIL SALES'!$C$10:$C$7501,"29")</f>
        <v>0</v>
      </c>
      <c r="BP91" s="149">
        <f>COUNTIFS('DETAIL SALES'!$Q$10:$Q$7501,'FILL RATE MANDATORY STOCK'!E91,'DETAIL SALES'!$AB$10:$AB$7501,"Full",'DETAIL SALES'!$C$10:$C$7501,"30")</f>
        <v>0</v>
      </c>
      <c r="BQ91" s="149">
        <f>COUNTIFS('DETAIL SALES'!$Q$10:$Q$7501,'FILL RATE MANDATORY STOCK'!E91,'DETAIL SALES'!$AB$10:$AB$7501,"No",'DETAIL SALES'!$C$10:$C$7501,"30")</f>
        <v>0</v>
      </c>
      <c r="BR91" s="149">
        <f>COUNTIFS('DETAIL SALES'!$Q$10:$Q$7501,'FILL RATE MANDATORY STOCK'!\,'DETAIL SALES'!$AB$10:$AB$7501,"Full",'DETAIL SALES'!$C$10:$C$7501,"31")</f>
        <v>0</v>
      </c>
      <c r="BS91" s="153">
        <f>COUNTIFS('DETAIL SALES'!$Q$10:$Q$7501,'FILL RATE MANDATORY STOCK'!E91,'DETAIL SALES'!$AB$10:$AB$7501,"No",'DETAIL SALES'!$C$10:$C$7501,"31")</f>
        <v>0</v>
      </c>
      <c r="BT91" s="271">
        <f t="shared" si="11"/>
        <v>0</v>
      </c>
      <c r="BU91" s="150">
        <f t="shared" si="12"/>
        <v>0</v>
      </c>
      <c r="BV91" s="150">
        <f t="shared" si="13"/>
        <v>0</v>
      </c>
      <c r="BW91" s="272" t="e">
        <f t="shared" si="14"/>
        <v>#DIV/0!</v>
      </c>
    </row>
    <row r="92" spans="1:75">
      <c r="A92" s="784"/>
      <c r="B92" s="100">
        <f t="shared" si="10"/>
        <v>78</v>
      </c>
      <c r="C92" s="100" t="s">
        <v>371</v>
      </c>
      <c r="D92" s="103" t="s">
        <v>890</v>
      </c>
      <c r="E92" s="149"/>
      <c r="F92" s="169"/>
      <c r="G92" s="224">
        <v>120000</v>
      </c>
      <c r="H92" s="153">
        <v>2</v>
      </c>
      <c r="I92" s="153">
        <v>0.66666666666666663</v>
      </c>
      <c r="J92" s="315">
        <f>COUNTIFS('DETAIL SALES'!$Q$10:$Q$7501,'FILL RATE MANDATORY STOCK'!E92,'DETAIL SALES'!$AB$10:$AB$7501,"Full",'DETAIL SALES'!$C$10:$C$7501,"1")</f>
        <v>0</v>
      </c>
      <c r="K92" s="316">
        <f>COUNTIFS('DETAIL SALES'!$Q$10:$Q$7501,'FILL RATE MANDATORY STOCK'!E92,'DETAIL SALES'!$AB$10:$AB$7501,"No",'DETAIL SALES'!$C$10:$C$7501,"1")</f>
        <v>0</v>
      </c>
      <c r="L92" s="149">
        <f>COUNTIFS('DETAIL SALES'!$Q$10:$Q$7501,'FILL RATE MANDATORY STOCK'!E92,'DETAIL SALES'!$AB$10:$AB$7501,"Full",'DETAIL SALES'!$C$10:$C$7501,"2")</f>
        <v>0</v>
      </c>
      <c r="M92" s="149">
        <f>COUNTIFS('DETAIL SALES'!$Q$10:$Q$7501,'FILL RATE MANDATORY STOCK'!E92,'DETAIL SALES'!$AB$10:$AB$7501,"No",'DETAIL SALES'!$C$10:$C$7501,"2")</f>
        <v>0</v>
      </c>
      <c r="N92" s="149">
        <f>COUNTIFS('DETAIL SALES'!$Q$10:$Q$7501,'FILL RATE MANDATORY STOCK'!E92,'DETAIL SALES'!$AB$10:$AB$7501,"Full",'DETAIL SALES'!$C$10:$C$7501,"3")</f>
        <v>0</v>
      </c>
      <c r="O92" s="149">
        <f>COUNTIFS('DETAIL SALES'!$Q$10:$Q$7501,'FILL RATE MANDATORY STOCK'!E92,'DETAIL SALES'!$AB$10:$AB$7501,"No",'DETAIL SALES'!$C$10:$C$7501,"3")</f>
        <v>0</v>
      </c>
      <c r="P92" s="149">
        <f>COUNTIFS('DETAIL SALES'!$Q$10:$Q$7501,'FILL RATE MANDATORY STOCK'!E92,'DETAIL SALES'!$AB$10:$AB$7501,"Full",'DETAIL SALES'!$C$10:$C$7501,"4")</f>
        <v>0</v>
      </c>
      <c r="Q92" s="149">
        <f>COUNTIFS('DETAIL SALES'!$Q$10:$Q$7501,'FILL RATE MANDATORY STOCK'!E92,'DETAIL SALES'!$AB$10:$AB$7501,"No",'DETAIL SALES'!$C$10:$C$7501,"4")</f>
        <v>0</v>
      </c>
      <c r="R92" s="149">
        <f>COUNTIFS('DETAIL SALES'!$Q$10:$Q$7501,'FILL RATE MANDATORY STOCK'!E92,'DETAIL SALES'!$AB$10:$AB$7501,"Full",'DETAIL SALES'!$C$10:$C$7501,"5")</f>
        <v>0</v>
      </c>
      <c r="S92" s="149">
        <f>COUNTIFS('DETAIL SALES'!$Q$10:$Q$7501,'FILL RATE MANDATORY STOCK'!E92,'DETAIL SALES'!$AB$10:$AB$7501,"No",'DETAIL SALES'!$C$10:$C$7501,"5")</f>
        <v>0</v>
      </c>
      <c r="T92" s="149">
        <f>COUNTIFS('DETAIL SALES'!$Q$10:$Q$7501,'FILL RATE MANDATORY STOCK'!E92,'DETAIL SALES'!$AB$10:$AB$7501,"Full",'DETAIL SALES'!$C$10:$C$7501,"6")</f>
        <v>0</v>
      </c>
      <c r="U92" s="149">
        <f>COUNTIFS('DETAIL SALES'!$Q$10:$Q$7501,'FILL RATE MANDATORY STOCK'!E92,'DETAIL SALES'!$AB$10:$AB$7501,"No",'DETAIL SALES'!$C$10:$C$7501,"6")</f>
        <v>0</v>
      </c>
      <c r="V92" s="316">
        <f>COUNTIFS('DETAIL SALES'!$Q$10:$Q$7501,'FILL RATE MANDATORY STOCK'!E92,'DETAIL SALES'!$AB$10:$AB$7501,"Full",'DETAIL SALES'!$C$10:$C$7501,"7")</f>
        <v>0</v>
      </c>
      <c r="W92" s="316">
        <f>COUNTIFS('DETAIL SALES'!$Q$10:$Q$7501,'FILL RATE MANDATORY STOCK'!E92,'DETAIL SALES'!$AB$10:$AB$7501,"No",'DETAIL SALES'!$C$10:$C$7501,"7")</f>
        <v>0</v>
      </c>
      <c r="X92" s="149">
        <f>COUNTIFS('DETAIL SALES'!$Q$10:$Q$7501,'FILL RATE MANDATORY STOCK'!E92,'DETAIL SALES'!$AB$10:$AB$7501,"Full",'DETAIL SALES'!$C$10:$C$7501,"8")</f>
        <v>0</v>
      </c>
      <c r="Y92" s="149">
        <f>COUNTIFS('DETAIL SALES'!$Q$10:$Q$7501,'FILL RATE MANDATORY STOCK'!E92,'DETAIL SALES'!$AB$10:$AB$7501,"No",'DETAIL SALES'!$C$10:$C$7501,"8")</f>
        <v>0</v>
      </c>
      <c r="Z92" s="149">
        <f>COUNTIFS('DETAIL SALES'!$Q$10:$Q$7501,'FILL RATE MANDATORY STOCK'!E92,'DETAIL SALES'!$AB$10:$AB$7501,"Full",'DETAIL SALES'!$C$10:$C$7501,"9")</f>
        <v>0</v>
      </c>
      <c r="AA92" s="149">
        <f>COUNTIFS('DETAIL SALES'!$Q$10:$Q$7501,'FILL RATE MANDATORY STOCK'!E92,'DETAIL SALES'!$AB$10:$AB$7501,"No",'DETAIL SALES'!$C$10:$C$7501,"9")</f>
        <v>0</v>
      </c>
      <c r="AB92" s="149">
        <f>COUNTIFS('DETAIL SALES'!$Q$10:$Q$7501,'FILL RATE MANDATORY STOCK'!E92,'DETAIL SALES'!$AB$10:$AB$7501,"Full",'DETAIL SALES'!$C$10:$C$7501,"10")</f>
        <v>0</v>
      </c>
      <c r="AC92" s="149">
        <f>COUNTIFS('DETAIL SALES'!$Q$10:$Q$7501,'FILL RATE MANDATORY STOCK'!E92,'DETAIL SALES'!$AB$10:$AB$7501,"No",'DETAIL SALES'!$C$10:$C$7501,"10")</f>
        <v>0</v>
      </c>
      <c r="AD92" s="149">
        <f>COUNTIFS('DETAIL SALES'!$Q$10:$Q$7501,'FILL RATE MANDATORY STOCK'!E92,'DETAIL SALES'!$AB$10:$AB$7501,"Full",'DETAIL SALES'!$C$10:$C$7501,"11")</f>
        <v>0</v>
      </c>
      <c r="AE92" s="149">
        <f>COUNTIFS('DETAIL SALES'!$Q$10:$Q$7501,'FILL RATE MANDATORY STOCK'!E92,'DETAIL SALES'!$AB$10:$AB$7501,"No",'DETAIL SALES'!$C$10:$C$7501,"11")</f>
        <v>0</v>
      </c>
      <c r="AF92" s="149">
        <f>COUNTIFS('DETAIL SALES'!$Q$10:$Q$7501,'FILL RATE MANDATORY STOCK'!E92,'DETAIL SALES'!$AB$10:$AB$7501,"Full",'DETAIL SALES'!$C$10:$C$7501,"12")</f>
        <v>0</v>
      </c>
      <c r="AG92" s="149">
        <f>COUNTIFS('DETAIL SALES'!$Q$10:$Q$7501,'FILL RATE MANDATORY STOCK'!E92,'DETAIL SALES'!$AB$10:$AB$7501,"No",'DETAIL SALES'!$C$10:$C$7501,"12")</f>
        <v>0</v>
      </c>
      <c r="AH92" s="149">
        <f>COUNTIFS('DETAIL SALES'!$Q$10:$Q$7501,'FILL RATE MANDATORY STOCK'!E92,'DETAIL SALES'!$AB$10:$AB$7501,"Full",'DETAIL SALES'!$C$10:$C$7501,"13")</f>
        <v>0</v>
      </c>
      <c r="AI92" s="149">
        <f>COUNTIFS('DETAIL SALES'!$Q$10:$Q$7501,'FILL RATE MANDATORY STOCK'!E92,'DETAIL SALES'!$AB$10:$AB$7501,"No",'DETAIL SALES'!$C$10:$C$7501,"13")</f>
        <v>0</v>
      </c>
      <c r="AJ92" s="316">
        <f>COUNTIFS('DETAIL SALES'!$Q$10:$Q$7501,'FILL RATE MANDATORY STOCK'!E92,'DETAIL SALES'!$AB$10:$AB$7501,"Full",'DETAIL SALES'!$C$10:$C$7501,"14")</f>
        <v>0</v>
      </c>
      <c r="AK92" s="316">
        <f>COUNTIFS('DETAIL SALES'!$Q$10:$Q$7501,'FILL RATE MANDATORY STOCK'!E92,'DETAIL SALES'!$AB$10:$AB$7501,"No",'DETAIL SALES'!$C$10:$C$7501,"14")</f>
        <v>0</v>
      </c>
      <c r="AL92" s="149">
        <f>COUNTIFS('DETAIL SALES'!$Q$10:$Q$7501,'FILL RATE MANDATORY STOCK'!E92,'DETAIL SALES'!$AB$10:$AB$7501,"Full",'DETAIL SALES'!$C$10:$C$7501,"15")</f>
        <v>0</v>
      </c>
      <c r="AM92" s="149">
        <f>COUNTIFS('DETAIL SALES'!$Q$10:$Q$7501,'FILL RATE MANDATORY STOCK'!E92,'DETAIL SALES'!$AB$10:$AB$7501,"No",'DETAIL SALES'!$C$10:$C$7501,"15")</f>
        <v>0</v>
      </c>
      <c r="AN92" s="149">
        <f>COUNTIFS('DETAIL SALES'!$Q$10:$Q$7501,'FILL RATE MANDATORY STOCK'!E92,'DETAIL SALES'!$AB$10:$AB$7501,"Full",'DETAIL SALES'!$C$10:$C$7501,"16")</f>
        <v>0</v>
      </c>
      <c r="AO92" s="149">
        <f>COUNTIFS('DETAIL SALES'!$Q$10:$Q$7501,'FILL RATE MANDATORY STOCK'!E92,'DETAIL SALES'!$AB$10:$AB$7501,"No",'DETAIL SALES'!$C$10:$C$7501,"16")</f>
        <v>0</v>
      </c>
      <c r="AP92" s="149">
        <f>COUNTIFS('DETAIL SALES'!$Q$10:$Q$7501,'FILL RATE MANDATORY STOCK'!E92,'DETAIL SALES'!$AB$10:$AB$7501,"Full",'DETAIL SALES'!$C$10:$C$7501,"17")</f>
        <v>0</v>
      </c>
      <c r="AQ92" s="149">
        <f>COUNTIFS('DETAIL SALES'!$Q$10:$Q$7501,'FILL RATE MANDATORY STOCK'!E92,'DETAIL SALES'!$AB$10:$AB$7501,"No",'DETAIL SALES'!$C$10:$C$7501,"17")</f>
        <v>0</v>
      </c>
      <c r="AR92" s="149">
        <f>COUNTIFS('DETAIL SALES'!$Q$10:$Q$7501,'FILL RATE MANDATORY STOCK'!E92,'DETAIL SALES'!$AB$10:$AB$7501,"Full",'DETAIL SALES'!$C$10:$C$7501,"18")</f>
        <v>0</v>
      </c>
      <c r="AS92" s="149">
        <f>COUNTIFS('DETAIL SALES'!$Q$10:$Q$7501,'FILL RATE MANDATORY STOCK'!E92,'DETAIL SALES'!$AB$10:$AB$7501,"No",'DETAIL SALES'!$C$10:$C$7501,"18")</f>
        <v>0</v>
      </c>
      <c r="AT92" s="149">
        <f>COUNTIFS('DETAIL SALES'!$Q$10:$Q$7501,'FILL RATE MANDATORY STOCK'!E92,'DETAIL SALES'!$AB$10:$AB$7501,"Full",'DETAIL SALES'!$C$10:$C$7501,"19")</f>
        <v>0</v>
      </c>
      <c r="AU92" s="149">
        <f>COUNTIFS('DETAIL SALES'!$Q$10:$Q$7501,'FILL RATE MANDATORY STOCK'!E92,'DETAIL SALES'!$AB$10:$AB$7501,"No",'DETAIL SALES'!$C$10:$C$7501,"19")</f>
        <v>0</v>
      </c>
      <c r="AV92" s="149">
        <f>COUNTIFS('DETAIL SALES'!$Q$10:$Q$7501,'FILL RATE MANDATORY STOCK'!E92,'DETAIL SALES'!$AB$10:$AB$7501,"Full",'DETAIL SALES'!$C$10:$C$7501,"20")</f>
        <v>0</v>
      </c>
      <c r="AW92" s="149">
        <f>COUNTIFS('DETAIL SALES'!$Q$10:$Q$7501,'FILL RATE MANDATORY STOCK'!E92,'DETAIL SALES'!$AB$10:$AB$7501,"No",'DETAIL SALES'!$C$10:$C$7501,"20")</f>
        <v>0</v>
      </c>
      <c r="AX92" s="316">
        <f>COUNTIFS('DETAIL SALES'!$Q$10:$Q$7501,'FILL RATE MANDATORY STOCK'!E92,'DETAIL SALES'!$AB$10:$AB$7501,"Full",'DETAIL SALES'!$C$10:$C$7501,"21")</f>
        <v>0</v>
      </c>
      <c r="AY92" s="316">
        <f>COUNTIFS('DETAIL SALES'!$Q$10:$Q$7501,'FILL RATE MANDATORY STOCK'!E92,'DETAIL SALES'!$AB$10:$AB$7501,"No",'DETAIL SALES'!$C$10:$C$7501,"21")</f>
        <v>0</v>
      </c>
      <c r="AZ92" s="149">
        <f>COUNTIFS('DETAIL SALES'!$Q$10:$Q$7501,'FILL RATE MANDATORY STOCK'!E92,'DETAIL SALES'!$AB$10:$AB$7501,"Full",'DETAIL SALES'!$C$10:$C$7501,"22")</f>
        <v>0</v>
      </c>
      <c r="BA92" s="149">
        <f>COUNTIFS('DETAIL SALES'!$Q$10:$Q$7501,'FILL RATE MANDATORY STOCK'!E92,'DETAIL SALES'!$AB$10:$AB$7501,"No",'DETAIL SALES'!$C$10:$C$7501,"22")</f>
        <v>0</v>
      </c>
      <c r="BB92" s="149">
        <f>COUNTIFS('DETAIL SALES'!$Q$10:$Q$7501,'FILL RATE MANDATORY STOCK'!E92,'DETAIL SALES'!$AB$10:$AB$7501,"Full",'DETAIL SALES'!$C$10:$C$7501,"23")</f>
        <v>0</v>
      </c>
      <c r="BC92" s="149">
        <f>COUNTIFS('DETAIL SALES'!$Q$10:$Q$7501,'FILL RATE MANDATORY STOCK'!E92,'DETAIL SALES'!$AB$10:$AB$7501,"No",'DETAIL SALES'!$C$10:$C$7501,"23")</f>
        <v>0</v>
      </c>
      <c r="BD92" s="149">
        <f>COUNTIFS('DETAIL SALES'!$Q$10:$Q$7501,'FILL RATE MANDATORY STOCK'!E92,'DETAIL SALES'!$AB$10:$AB$7501,"Full",'DETAIL SALES'!$C$10:$C$7501,"24")</f>
        <v>0</v>
      </c>
      <c r="BE92" s="149">
        <f>COUNTIFS('DETAIL SALES'!$Q$10:$Q$7501,'FILL RATE MANDATORY STOCK'!E92,'DETAIL SALES'!$AB$10:$AB$7501,"No",'DETAIL SALES'!$C$10:$C$7501,"24")</f>
        <v>0</v>
      </c>
      <c r="BF92" s="149">
        <f>COUNTIFS('DETAIL SALES'!$Q$10:$Q$7501,'FILL RATE MANDATORY STOCK'!E92,'DETAIL SALES'!$AB$10:$AB$7501,"Full",'DETAIL SALES'!$C$10:$C$7501,"25")</f>
        <v>0</v>
      </c>
      <c r="BG92" s="149">
        <f>COUNTIFS('DETAIL SALES'!$Q$10:$Q$7501,'FILL RATE MANDATORY STOCK'!E92,'DETAIL SALES'!$AB$10:$AB$7501,"No",'DETAIL SALES'!$C$10:$C$7501,"25")</f>
        <v>0</v>
      </c>
      <c r="BH92" s="149">
        <f>COUNTIFS('DETAIL SALES'!$Q$10:$Q$7501,'FILL RATE MANDATORY STOCK'!E92,'DETAIL SALES'!$AB$10:$AB$7501,"Full",'DETAIL SALES'!$C$10:$C$7501,"26")</f>
        <v>0</v>
      </c>
      <c r="BI92" s="149">
        <f>COUNTIFS('DETAIL SALES'!$Q$10:$Q$7501,'FILL RATE MANDATORY STOCK'!E92,'DETAIL SALES'!$AB$10:$AB$7501,"No",'DETAIL SALES'!$C$10:$C$7501,"26")</f>
        <v>0</v>
      </c>
      <c r="BJ92" s="149">
        <f>COUNTIFS('DETAIL SALES'!$Q$10:$Q$7501,'FILL RATE MANDATORY STOCK'!E92,'DETAIL SALES'!$AB$10:$AB$7501,"Full",'DETAIL SALES'!$C$10:$C$7501,"27")</f>
        <v>0</v>
      </c>
      <c r="BK92" s="149">
        <f>COUNTIFS('DETAIL SALES'!$Q$10:$Q$7501,'FILL RATE MANDATORY STOCK'!E92,'DETAIL SALES'!$AB$10:$AB$7501,"No",'DETAIL SALES'!$C$10:$C$7501,"27")</f>
        <v>0</v>
      </c>
      <c r="BL92" s="316">
        <f>COUNTIFS('DETAIL SALES'!$Q$10:$Q$7501,'FILL RATE MANDATORY STOCK'!E92,'DETAIL SALES'!$AB$10:$AB$7501,"Full",'DETAIL SALES'!$C$10:$C$7501,"28")</f>
        <v>0</v>
      </c>
      <c r="BM92" s="316">
        <f>COUNTIFS('DETAIL SALES'!$Q$10:$Q$7501,'FILL RATE MANDATORY STOCK'!E92,'DETAIL SALES'!$AB$10:$AB$7501,"No",'DETAIL SALES'!$C$10:$C$7501,"28")</f>
        <v>0</v>
      </c>
      <c r="BN92" s="149">
        <f>COUNTIFS('DETAIL SALES'!$Q$10:$Q$7501,'FILL RATE MANDATORY STOCK'!E92,'DETAIL SALES'!$AB$10:$AB$7501,"Full",'DETAIL SALES'!$C$10:$C$7501,"29")</f>
        <v>0</v>
      </c>
      <c r="BO92" s="149">
        <f>COUNTIFS('DETAIL SALES'!$Q$10:$Q$7501,'FILL RATE MANDATORY STOCK'!E92,'DETAIL SALES'!$AB$10:$AB$7501,"No",'DETAIL SALES'!$C$10:$C$7501,"29")</f>
        <v>0</v>
      </c>
      <c r="BP92" s="149">
        <f>COUNTIFS('DETAIL SALES'!$Q$10:$Q$7501,'FILL RATE MANDATORY STOCK'!E92,'DETAIL SALES'!$AB$10:$AB$7501,"Full",'DETAIL SALES'!$C$10:$C$7501,"30")</f>
        <v>0</v>
      </c>
      <c r="BQ92" s="149">
        <f>COUNTIFS('DETAIL SALES'!$Q$10:$Q$7501,'FILL RATE MANDATORY STOCK'!E92,'DETAIL SALES'!$AB$10:$AB$7501,"No",'DETAIL SALES'!$C$10:$C$7501,"30")</f>
        <v>0</v>
      </c>
      <c r="BR92" s="149">
        <f>COUNTIFS('DETAIL SALES'!$Q$10:$Q$7501,'FILL RATE MANDATORY STOCK'!\,'DETAIL SALES'!$AB$10:$AB$7501,"Full",'DETAIL SALES'!$C$10:$C$7501,"31")</f>
        <v>0</v>
      </c>
      <c r="BS92" s="153">
        <f>COUNTIFS('DETAIL SALES'!$Q$10:$Q$7501,'FILL RATE MANDATORY STOCK'!E92,'DETAIL SALES'!$AB$10:$AB$7501,"No",'DETAIL SALES'!$C$10:$C$7501,"31")</f>
        <v>0</v>
      </c>
      <c r="BT92" s="271">
        <f t="shared" si="11"/>
        <v>0</v>
      </c>
      <c r="BU92" s="150">
        <f t="shared" si="12"/>
        <v>0</v>
      </c>
      <c r="BV92" s="150">
        <f t="shared" si="13"/>
        <v>0</v>
      </c>
      <c r="BW92" s="272" t="e">
        <f t="shared" si="14"/>
        <v>#DIV/0!</v>
      </c>
    </row>
    <row r="93" spans="1:75" s="95" customFormat="1">
      <c r="A93" s="784"/>
      <c r="B93" s="103">
        <f t="shared" si="10"/>
        <v>79</v>
      </c>
      <c r="C93" s="103" t="s">
        <v>371</v>
      </c>
      <c r="D93" s="103" t="s">
        <v>890</v>
      </c>
      <c r="E93" s="155"/>
      <c r="F93" s="229"/>
      <c r="G93" s="225">
        <v>120000</v>
      </c>
      <c r="H93" s="158">
        <v>2</v>
      </c>
      <c r="I93" s="158">
        <v>0</v>
      </c>
      <c r="J93" s="317">
        <f>COUNTIFS('DETAIL SALES'!$Q$10:$Q$7501,'FILL RATE MANDATORY STOCK'!E93,'DETAIL SALES'!$AB$10:$AB$7501,"Full",'DETAIL SALES'!$C$10:$C$7501,"1")</f>
        <v>0</v>
      </c>
      <c r="K93" s="318">
        <f>COUNTIFS('DETAIL SALES'!$Q$10:$Q$7501,'FILL RATE MANDATORY STOCK'!E93,'DETAIL SALES'!$AB$10:$AB$7501,"No",'DETAIL SALES'!$C$10:$C$7501,"1")</f>
        <v>0</v>
      </c>
      <c r="L93" s="155">
        <f>COUNTIFS('DETAIL SALES'!$Q$10:$Q$7501,'FILL RATE MANDATORY STOCK'!E93,'DETAIL SALES'!$AB$10:$AB$7501,"Full",'DETAIL SALES'!$C$10:$C$7501,"2")</f>
        <v>0</v>
      </c>
      <c r="M93" s="155">
        <f>COUNTIFS('DETAIL SALES'!$Q$10:$Q$7501,'FILL RATE MANDATORY STOCK'!E93,'DETAIL SALES'!$AB$10:$AB$7501,"No",'DETAIL SALES'!$C$10:$C$7501,"2")</f>
        <v>0</v>
      </c>
      <c r="N93" s="155">
        <f>COUNTIFS('DETAIL SALES'!$Q$10:$Q$7501,'FILL RATE MANDATORY STOCK'!E93,'DETAIL SALES'!$AB$10:$AB$7501,"Full",'DETAIL SALES'!$C$10:$C$7501,"3")</f>
        <v>0</v>
      </c>
      <c r="O93" s="155">
        <f>COUNTIFS('DETAIL SALES'!$Q$10:$Q$7501,'FILL RATE MANDATORY STOCK'!E93,'DETAIL SALES'!$AB$10:$AB$7501,"No",'DETAIL SALES'!$C$10:$C$7501,"3")</f>
        <v>0</v>
      </c>
      <c r="P93" s="155">
        <f>COUNTIFS('DETAIL SALES'!$Q$10:$Q$7501,'FILL RATE MANDATORY STOCK'!E93,'DETAIL SALES'!$AB$10:$AB$7501,"Full",'DETAIL SALES'!$C$10:$C$7501,"4")</f>
        <v>0</v>
      </c>
      <c r="Q93" s="155">
        <f>COUNTIFS('DETAIL SALES'!$Q$10:$Q$7501,'FILL RATE MANDATORY STOCK'!E93,'DETAIL SALES'!$AB$10:$AB$7501,"No",'DETAIL SALES'!$C$10:$C$7501,"4")</f>
        <v>0</v>
      </c>
      <c r="R93" s="155">
        <f>COUNTIFS('DETAIL SALES'!$Q$10:$Q$7501,'FILL RATE MANDATORY STOCK'!E93,'DETAIL SALES'!$AB$10:$AB$7501,"Full",'DETAIL SALES'!$C$10:$C$7501,"5")</f>
        <v>0</v>
      </c>
      <c r="S93" s="155">
        <f>COUNTIFS('DETAIL SALES'!$Q$10:$Q$7501,'FILL RATE MANDATORY STOCK'!E93,'DETAIL SALES'!$AB$10:$AB$7501,"No",'DETAIL SALES'!$C$10:$C$7501,"5")</f>
        <v>0</v>
      </c>
      <c r="T93" s="155">
        <f>COUNTIFS('DETAIL SALES'!$Q$10:$Q$7501,'FILL RATE MANDATORY STOCK'!E93,'DETAIL SALES'!$AB$10:$AB$7501,"Full",'DETAIL SALES'!$C$10:$C$7501,"6")</f>
        <v>0</v>
      </c>
      <c r="U93" s="155">
        <f>COUNTIFS('DETAIL SALES'!$Q$10:$Q$7501,'FILL RATE MANDATORY STOCK'!E93,'DETAIL SALES'!$AB$10:$AB$7501,"No",'DETAIL SALES'!$C$10:$C$7501,"6")</f>
        <v>0</v>
      </c>
      <c r="V93" s="318">
        <f>COUNTIFS('DETAIL SALES'!$Q$10:$Q$7501,'FILL RATE MANDATORY STOCK'!E93,'DETAIL SALES'!$AB$10:$AB$7501,"Full",'DETAIL SALES'!$C$10:$C$7501,"7")</f>
        <v>0</v>
      </c>
      <c r="W93" s="318">
        <f>COUNTIFS('DETAIL SALES'!$Q$10:$Q$7501,'FILL RATE MANDATORY STOCK'!E93,'DETAIL SALES'!$AB$10:$AB$7501,"No",'DETAIL SALES'!$C$10:$C$7501,"7")</f>
        <v>0</v>
      </c>
      <c r="X93" s="155">
        <f>COUNTIFS('DETAIL SALES'!$Q$10:$Q$7501,'FILL RATE MANDATORY STOCK'!E93,'DETAIL SALES'!$AB$10:$AB$7501,"Full",'DETAIL SALES'!$C$10:$C$7501,"8")</f>
        <v>0</v>
      </c>
      <c r="Y93" s="155">
        <f>COUNTIFS('DETAIL SALES'!$Q$10:$Q$7501,'FILL RATE MANDATORY STOCK'!E93,'DETAIL SALES'!$AB$10:$AB$7501,"No",'DETAIL SALES'!$C$10:$C$7501,"8")</f>
        <v>0</v>
      </c>
      <c r="Z93" s="155">
        <f>COUNTIFS('DETAIL SALES'!$Q$10:$Q$7501,'FILL RATE MANDATORY STOCK'!E93,'DETAIL SALES'!$AB$10:$AB$7501,"Full",'DETAIL SALES'!$C$10:$C$7501,"9")</f>
        <v>0</v>
      </c>
      <c r="AA93" s="155">
        <f>COUNTIFS('DETAIL SALES'!$Q$10:$Q$7501,'FILL RATE MANDATORY STOCK'!E93,'DETAIL SALES'!$AB$10:$AB$7501,"No",'DETAIL SALES'!$C$10:$C$7501,"9")</f>
        <v>0</v>
      </c>
      <c r="AB93" s="155">
        <f>COUNTIFS('DETAIL SALES'!$Q$10:$Q$7501,'FILL RATE MANDATORY STOCK'!E93,'DETAIL SALES'!$AB$10:$AB$7501,"Full",'DETAIL SALES'!$C$10:$C$7501,"10")</f>
        <v>0</v>
      </c>
      <c r="AC93" s="155">
        <f>COUNTIFS('DETAIL SALES'!$Q$10:$Q$7501,'FILL RATE MANDATORY STOCK'!E93,'DETAIL SALES'!$AB$10:$AB$7501,"No",'DETAIL SALES'!$C$10:$C$7501,"10")</f>
        <v>0</v>
      </c>
      <c r="AD93" s="155">
        <f>COUNTIFS('DETAIL SALES'!$Q$10:$Q$7501,'FILL RATE MANDATORY STOCK'!E93,'DETAIL SALES'!$AB$10:$AB$7501,"Full",'DETAIL SALES'!$C$10:$C$7501,"11")</f>
        <v>0</v>
      </c>
      <c r="AE93" s="155">
        <f>COUNTIFS('DETAIL SALES'!$Q$10:$Q$7501,'FILL RATE MANDATORY STOCK'!E93,'DETAIL SALES'!$AB$10:$AB$7501,"No",'DETAIL SALES'!$C$10:$C$7501,"11")</f>
        <v>0</v>
      </c>
      <c r="AF93" s="155">
        <f>COUNTIFS('DETAIL SALES'!$Q$10:$Q$7501,'FILL RATE MANDATORY STOCK'!E93,'DETAIL SALES'!$AB$10:$AB$7501,"Full",'DETAIL SALES'!$C$10:$C$7501,"12")</f>
        <v>0</v>
      </c>
      <c r="AG93" s="155">
        <f>COUNTIFS('DETAIL SALES'!$Q$10:$Q$7501,'FILL RATE MANDATORY STOCK'!E93,'DETAIL SALES'!$AB$10:$AB$7501,"No",'DETAIL SALES'!$C$10:$C$7501,"12")</f>
        <v>0</v>
      </c>
      <c r="AH93" s="155">
        <f>COUNTIFS('DETAIL SALES'!$Q$10:$Q$7501,'FILL RATE MANDATORY STOCK'!E93,'DETAIL SALES'!$AB$10:$AB$7501,"Full",'DETAIL SALES'!$C$10:$C$7501,"13")</f>
        <v>0</v>
      </c>
      <c r="AI93" s="155">
        <f>COUNTIFS('DETAIL SALES'!$Q$10:$Q$7501,'FILL RATE MANDATORY STOCK'!E93,'DETAIL SALES'!$AB$10:$AB$7501,"No",'DETAIL SALES'!$C$10:$C$7501,"13")</f>
        <v>0</v>
      </c>
      <c r="AJ93" s="318">
        <f>COUNTIFS('DETAIL SALES'!$Q$10:$Q$7501,'FILL RATE MANDATORY STOCK'!E93,'DETAIL SALES'!$AB$10:$AB$7501,"Full",'DETAIL SALES'!$C$10:$C$7501,"14")</f>
        <v>0</v>
      </c>
      <c r="AK93" s="318">
        <f>COUNTIFS('DETAIL SALES'!$Q$10:$Q$7501,'FILL RATE MANDATORY STOCK'!E93,'DETAIL SALES'!$AB$10:$AB$7501,"No",'DETAIL SALES'!$C$10:$C$7501,"14")</f>
        <v>0</v>
      </c>
      <c r="AL93" s="155">
        <f>COUNTIFS('DETAIL SALES'!$Q$10:$Q$7501,'FILL RATE MANDATORY STOCK'!E93,'DETAIL SALES'!$AB$10:$AB$7501,"Full",'DETAIL SALES'!$C$10:$C$7501,"15")</f>
        <v>0</v>
      </c>
      <c r="AM93" s="155">
        <f>COUNTIFS('DETAIL SALES'!$Q$10:$Q$7501,'FILL RATE MANDATORY STOCK'!E93,'DETAIL SALES'!$AB$10:$AB$7501,"No",'DETAIL SALES'!$C$10:$C$7501,"15")</f>
        <v>0</v>
      </c>
      <c r="AN93" s="155">
        <f>COUNTIFS('DETAIL SALES'!$Q$10:$Q$7501,'FILL RATE MANDATORY STOCK'!E93,'DETAIL SALES'!$AB$10:$AB$7501,"Full",'DETAIL SALES'!$C$10:$C$7501,"16")</f>
        <v>0</v>
      </c>
      <c r="AO93" s="155">
        <f>COUNTIFS('DETAIL SALES'!$Q$10:$Q$7501,'FILL RATE MANDATORY STOCK'!E93,'DETAIL SALES'!$AB$10:$AB$7501,"No",'DETAIL SALES'!$C$10:$C$7501,"16")</f>
        <v>0</v>
      </c>
      <c r="AP93" s="155">
        <f>COUNTIFS('DETAIL SALES'!$Q$10:$Q$7501,'FILL RATE MANDATORY STOCK'!E93,'DETAIL SALES'!$AB$10:$AB$7501,"Full",'DETAIL SALES'!$C$10:$C$7501,"17")</f>
        <v>0</v>
      </c>
      <c r="AQ93" s="155">
        <f>COUNTIFS('DETAIL SALES'!$Q$10:$Q$7501,'FILL RATE MANDATORY STOCK'!E93,'DETAIL SALES'!$AB$10:$AB$7501,"No",'DETAIL SALES'!$C$10:$C$7501,"17")</f>
        <v>0</v>
      </c>
      <c r="AR93" s="155">
        <f>COUNTIFS('DETAIL SALES'!$Q$10:$Q$7501,'FILL RATE MANDATORY STOCK'!E93,'DETAIL SALES'!$AB$10:$AB$7501,"Full",'DETAIL SALES'!$C$10:$C$7501,"18")</f>
        <v>0</v>
      </c>
      <c r="AS93" s="155">
        <f>COUNTIFS('DETAIL SALES'!$Q$10:$Q$7501,'FILL RATE MANDATORY STOCK'!E93,'DETAIL SALES'!$AB$10:$AB$7501,"No",'DETAIL SALES'!$C$10:$C$7501,"18")</f>
        <v>0</v>
      </c>
      <c r="AT93" s="155">
        <f>COUNTIFS('DETAIL SALES'!$Q$10:$Q$7501,'FILL RATE MANDATORY STOCK'!E93,'DETAIL SALES'!$AB$10:$AB$7501,"Full",'DETAIL SALES'!$C$10:$C$7501,"19")</f>
        <v>0</v>
      </c>
      <c r="AU93" s="155">
        <f>COUNTIFS('DETAIL SALES'!$Q$10:$Q$7501,'FILL RATE MANDATORY STOCK'!E93,'DETAIL SALES'!$AB$10:$AB$7501,"No",'DETAIL SALES'!$C$10:$C$7501,"19")</f>
        <v>0</v>
      </c>
      <c r="AV93" s="155">
        <f>COUNTIFS('DETAIL SALES'!$Q$10:$Q$7501,'FILL RATE MANDATORY STOCK'!E93,'DETAIL SALES'!$AB$10:$AB$7501,"Full",'DETAIL SALES'!$C$10:$C$7501,"20")</f>
        <v>0</v>
      </c>
      <c r="AW93" s="155">
        <f>COUNTIFS('DETAIL SALES'!$Q$10:$Q$7501,'FILL RATE MANDATORY STOCK'!E93,'DETAIL SALES'!$AB$10:$AB$7501,"No",'DETAIL SALES'!$C$10:$C$7501,"20")</f>
        <v>0</v>
      </c>
      <c r="AX93" s="318">
        <f>COUNTIFS('DETAIL SALES'!$Q$10:$Q$7501,'FILL RATE MANDATORY STOCK'!E93,'DETAIL SALES'!$AB$10:$AB$7501,"Full",'DETAIL SALES'!$C$10:$C$7501,"21")</f>
        <v>0</v>
      </c>
      <c r="AY93" s="318">
        <f>COUNTIFS('DETAIL SALES'!$Q$10:$Q$7501,'FILL RATE MANDATORY STOCK'!E93,'DETAIL SALES'!$AB$10:$AB$7501,"No",'DETAIL SALES'!$C$10:$C$7501,"21")</f>
        <v>0</v>
      </c>
      <c r="AZ93" s="155">
        <f>COUNTIFS('DETAIL SALES'!$Q$10:$Q$7501,'FILL RATE MANDATORY STOCK'!E93,'DETAIL SALES'!$AB$10:$AB$7501,"Full",'DETAIL SALES'!$C$10:$C$7501,"22")</f>
        <v>0</v>
      </c>
      <c r="BA93" s="155">
        <f>COUNTIFS('DETAIL SALES'!$Q$10:$Q$7501,'FILL RATE MANDATORY STOCK'!E93,'DETAIL SALES'!$AB$10:$AB$7501,"No",'DETAIL SALES'!$C$10:$C$7501,"22")</f>
        <v>0</v>
      </c>
      <c r="BB93" s="155">
        <f>COUNTIFS('DETAIL SALES'!$Q$10:$Q$7501,'FILL RATE MANDATORY STOCK'!E93,'DETAIL SALES'!$AB$10:$AB$7501,"Full",'DETAIL SALES'!$C$10:$C$7501,"23")</f>
        <v>0</v>
      </c>
      <c r="BC93" s="155">
        <f>COUNTIFS('DETAIL SALES'!$Q$10:$Q$7501,'FILL RATE MANDATORY STOCK'!E93,'DETAIL SALES'!$AB$10:$AB$7501,"No",'DETAIL SALES'!$C$10:$C$7501,"23")</f>
        <v>0</v>
      </c>
      <c r="BD93" s="155">
        <f>COUNTIFS('DETAIL SALES'!$Q$10:$Q$7501,'FILL RATE MANDATORY STOCK'!E93,'DETAIL SALES'!$AB$10:$AB$7501,"Full",'DETAIL SALES'!$C$10:$C$7501,"24")</f>
        <v>0</v>
      </c>
      <c r="BE93" s="155">
        <f>COUNTIFS('DETAIL SALES'!$Q$10:$Q$7501,'FILL RATE MANDATORY STOCK'!E93,'DETAIL SALES'!$AB$10:$AB$7501,"No",'DETAIL SALES'!$C$10:$C$7501,"24")</f>
        <v>0</v>
      </c>
      <c r="BF93" s="155">
        <f>COUNTIFS('DETAIL SALES'!$Q$10:$Q$7501,'FILL RATE MANDATORY STOCK'!E93,'DETAIL SALES'!$AB$10:$AB$7501,"Full",'DETAIL SALES'!$C$10:$C$7501,"25")</f>
        <v>0</v>
      </c>
      <c r="BG93" s="155">
        <f>COUNTIFS('DETAIL SALES'!$Q$10:$Q$7501,'FILL RATE MANDATORY STOCK'!E93,'DETAIL SALES'!$AB$10:$AB$7501,"No",'DETAIL SALES'!$C$10:$C$7501,"25")</f>
        <v>0</v>
      </c>
      <c r="BH93" s="155">
        <f>COUNTIFS('DETAIL SALES'!$Q$10:$Q$7501,'FILL RATE MANDATORY STOCK'!E93,'DETAIL SALES'!$AB$10:$AB$7501,"Full",'DETAIL SALES'!$C$10:$C$7501,"26")</f>
        <v>0</v>
      </c>
      <c r="BI93" s="155">
        <f>COUNTIFS('DETAIL SALES'!$Q$10:$Q$7501,'FILL RATE MANDATORY STOCK'!E93,'DETAIL SALES'!$AB$10:$AB$7501,"No",'DETAIL SALES'!$C$10:$C$7501,"26")</f>
        <v>0</v>
      </c>
      <c r="BJ93" s="155">
        <f>COUNTIFS('DETAIL SALES'!$Q$10:$Q$7501,'FILL RATE MANDATORY STOCK'!E93,'DETAIL SALES'!$AB$10:$AB$7501,"Full",'DETAIL SALES'!$C$10:$C$7501,"27")</f>
        <v>0</v>
      </c>
      <c r="BK93" s="155">
        <f>COUNTIFS('DETAIL SALES'!$Q$10:$Q$7501,'FILL RATE MANDATORY STOCK'!E93,'DETAIL SALES'!$AB$10:$AB$7501,"No",'DETAIL SALES'!$C$10:$C$7501,"27")</f>
        <v>0</v>
      </c>
      <c r="BL93" s="318">
        <f>COUNTIFS('DETAIL SALES'!$Q$10:$Q$7501,'FILL RATE MANDATORY STOCK'!E93,'DETAIL SALES'!$AB$10:$AB$7501,"Full",'DETAIL SALES'!$C$10:$C$7501,"28")</f>
        <v>0</v>
      </c>
      <c r="BM93" s="318">
        <f>COUNTIFS('DETAIL SALES'!$Q$10:$Q$7501,'FILL RATE MANDATORY STOCK'!E93,'DETAIL SALES'!$AB$10:$AB$7501,"No",'DETAIL SALES'!$C$10:$C$7501,"28")</f>
        <v>0</v>
      </c>
      <c r="BN93" s="155">
        <f>COUNTIFS('DETAIL SALES'!$Q$10:$Q$7501,'FILL RATE MANDATORY STOCK'!E93,'DETAIL SALES'!$AB$10:$AB$7501,"Full",'DETAIL SALES'!$C$10:$C$7501,"29")</f>
        <v>0</v>
      </c>
      <c r="BO93" s="155">
        <f>COUNTIFS('DETAIL SALES'!$Q$10:$Q$7501,'FILL RATE MANDATORY STOCK'!E93,'DETAIL SALES'!$AB$10:$AB$7501,"No",'DETAIL SALES'!$C$10:$C$7501,"29")</f>
        <v>0</v>
      </c>
      <c r="BP93" s="155">
        <f>COUNTIFS('DETAIL SALES'!$Q$10:$Q$7501,'FILL RATE MANDATORY STOCK'!E93,'DETAIL SALES'!$AB$10:$AB$7501,"Full",'DETAIL SALES'!$C$10:$C$7501,"30")</f>
        <v>0</v>
      </c>
      <c r="BQ93" s="155">
        <f>COUNTIFS('DETAIL SALES'!$Q$10:$Q$7501,'FILL RATE MANDATORY STOCK'!E93,'DETAIL SALES'!$AB$10:$AB$7501,"No",'DETAIL SALES'!$C$10:$C$7501,"30")</f>
        <v>0</v>
      </c>
      <c r="BR93" s="155">
        <f>COUNTIFS('DETAIL SALES'!$Q$10:$Q$7501,'FILL RATE MANDATORY STOCK'!\,'DETAIL SALES'!$AB$10:$AB$7501,"Full",'DETAIL SALES'!$C$10:$C$7501,"31")</f>
        <v>0</v>
      </c>
      <c r="BS93" s="158">
        <f>COUNTIFS('DETAIL SALES'!$Q$10:$Q$7501,'FILL RATE MANDATORY STOCK'!E93,'DETAIL SALES'!$AB$10:$AB$7501,"No",'DETAIL SALES'!$C$10:$C$7501,"31")</f>
        <v>0</v>
      </c>
      <c r="BT93" s="273">
        <f t="shared" si="11"/>
        <v>0</v>
      </c>
      <c r="BU93" s="161">
        <f t="shared" si="12"/>
        <v>0</v>
      </c>
      <c r="BV93" s="161">
        <f t="shared" si="13"/>
        <v>0</v>
      </c>
      <c r="BW93" s="274" t="e">
        <f t="shared" si="14"/>
        <v>#DIV/0!</v>
      </c>
    </row>
    <row r="94" spans="1:75">
      <c r="A94" s="784"/>
      <c r="B94" s="104" t="s">
        <v>372</v>
      </c>
      <c r="C94" s="99"/>
      <c r="D94" s="99"/>
      <c r="E94" s="148"/>
      <c r="F94" s="222"/>
      <c r="G94" s="242"/>
      <c r="H94" s="159"/>
      <c r="I94" s="159">
        <v>0</v>
      </c>
      <c r="J94" s="319">
        <f>COUNTIFS('DETAIL SALES'!$Q$10:$Q$7501,'FILL RATE MANDATORY STOCK'!E94,'DETAIL SALES'!$AB$10:$AB$7501,"Full",'DETAIL SALES'!$C$10:$C$7501,"1")</f>
        <v>0</v>
      </c>
      <c r="K94" s="320">
        <f>COUNTIFS('DETAIL SALES'!$Q$10:$Q$7501,'FILL RATE MANDATORY STOCK'!E94,'DETAIL SALES'!$AB$10:$AB$7501,"No",'DETAIL SALES'!$C$10:$C$7501,"1")</f>
        <v>0</v>
      </c>
      <c r="L94" s="167">
        <f>COUNTIFS('DETAIL SALES'!$Q$10:$Q$7501,'FILL RATE MANDATORY STOCK'!E94,'DETAIL SALES'!$AB$10:$AB$7501,"Full",'DETAIL SALES'!$C$10:$C$7501,"2")</f>
        <v>0</v>
      </c>
      <c r="M94" s="167">
        <f>COUNTIFS('DETAIL SALES'!$Q$10:$Q$7501,'FILL RATE MANDATORY STOCK'!E94,'DETAIL SALES'!$AB$10:$AB$7501,"No",'DETAIL SALES'!$C$10:$C$7501,"2")</f>
        <v>0</v>
      </c>
      <c r="N94" s="167">
        <f>COUNTIFS('DETAIL SALES'!$Q$10:$Q$7501,'FILL RATE MANDATORY STOCK'!E94,'DETAIL SALES'!$AB$10:$AB$7501,"Full",'DETAIL SALES'!$C$10:$C$7501,"3")</f>
        <v>0</v>
      </c>
      <c r="O94" s="167">
        <f>COUNTIFS('DETAIL SALES'!$Q$10:$Q$7501,'FILL RATE MANDATORY STOCK'!E94,'DETAIL SALES'!$AB$10:$AB$7501,"No",'DETAIL SALES'!$C$10:$C$7501,"3")</f>
        <v>0</v>
      </c>
      <c r="P94" s="167">
        <f>COUNTIFS('DETAIL SALES'!$Q$10:$Q$7501,'FILL RATE MANDATORY STOCK'!E94,'DETAIL SALES'!$AB$10:$AB$7501,"Full",'DETAIL SALES'!$C$10:$C$7501,"4")</f>
        <v>0</v>
      </c>
      <c r="Q94" s="167">
        <f>COUNTIFS('DETAIL SALES'!$Q$10:$Q$7501,'FILL RATE MANDATORY STOCK'!E94,'DETAIL SALES'!$AB$10:$AB$7501,"No",'DETAIL SALES'!$C$10:$C$7501,"4")</f>
        <v>0</v>
      </c>
      <c r="R94" s="167">
        <f>COUNTIFS('DETAIL SALES'!$Q$10:$Q$7501,'FILL RATE MANDATORY STOCK'!E94,'DETAIL SALES'!$AB$10:$AB$7501,"Full",'DETAIL SALES'!$C$10:$C$7501,"5")</f>
        <v>0</v>
      </c>
      <c r="S94" s="167">
        <f>COUNTIFS('DETAIL SALES'!$Q$10:$Q$7501,'FILL RATE MANDATORY STOCK'!E94,'DETAIL SALES'!$AB$10:$AB$7501,"No",'DETAIL SALES'!$C$10:$C$7501,"5")</f>
        <v>0</v>
      </c>
      <c r="T94" s="167">
        <f>COUNTIFS('DETAIL SALES'!$Q$10:$Q$7501,'FILL RATE MANDATORY STOCK'!E94,'DETAIL SALES'!$AB$10:$AB$7501,"Full",'DETAIL SALES'!$C$10:$C$7501,"6")</f>
        <v>0</v>
      </c>
      <c r="U94" s="167">
        <f>COUNTIFS('DETAIL SALES'!$Q$10:$Q$7501,'FILL RATE MANDATORY STOCK'!E94,'DETAIL SALES'!$AB$10:$AB$7501,"No",'DETAIL SALES'!$C$10:$C$7501,"6")</f>
        <v>0</v>
      </c>
      <c r="V94" s="320">
        <f>COUNTIFS('DETAIL SALES'!$Q$10:$Q$7501,'FILL RATE MANDATORY STOCK'!E94,'DETAIL SALES'!$AB$10:$AB$7501,"Full",'DETAIL SALES'!$C$10:$C$7501,"7")</f>
        <v>0</v>
      </c>
      <c r="W94" s="320">
        <f>COUNTIFS('DETAIL SALES'!$Q$10:$Q$7501,'FILL RATE MANDATORY STOCK'!E94,'DETAIL SALES'!$AB$10:$AB$7501,"No",'DETAIL SALES'!$C$10:$C$7501,"7")</f>
        <v>0</v>
      </c>
      <c r="X94" s="167">
        <f>COUNTIFS('DETAIL SALES'!$Q$10:$Q$7501,'FILL RATE MANDATORY STOCK'!E94,'DETAIL SALES'!$AB$10:$AB$7501,"Full",'DETAIL SALES'!$C$10:$C$7501,"8")</f>
        <v>0</v>
      </c>
      <c r="Y94" s="167">
        <f>COUNTIFS('DETAIL SALES'!$Q$10:$Q$7501,'FILL RATE MANDATORY STOCK'!E94,'DETAIL SALES'!$AB$10:$AB$7501,"No",'DETAIL SALES'!$C$10:$C$7501,"8")</f>
        <v>0</v>
      </c>
      <c r="Z94" s="167">
        <f>COUNTIFS('DETAIL SALES'!$Q$10:$Q$7501,'FILL RATE MANDATORY STOCK'!E94,'DETAIL SALES'!$AB$10:$AB$7501,"Full",'DETAIL SALES'!$C$10:$C$7501,"9")</f>
        <v>0</v>
      </c>
      <c r="AA94" s="167">
        <f>COUNTIFS('DETAIL SALES'!$Q$10:$Q$7501,'FILL RATE MANDATORY STOCK'!E94,'DETAIL SALES'!$AB$10:$AB$7501,"No",'DETAIL SALES'!$C$10:$C$7501,"9")</f>
        <v>0</v>
      </c>
      <c r="AB94" s="167">
        <f>COUNTIFS('DETAIL SALES'!$Q$10:$Q$7501,'FILL RATE MANDATORY STOCK'!E94,'DETAIL SALES'!$AB$10:$AB$7501,"Full",'DETAIL SALES'!$C$10:$C$7501,"10")</f>
        <v>0</v>
      </c>
      <c r="AC94" s="167">
        <f>COUNTIFS('DETAIL SALES'!$Q$10:$Q$7501,'FILL RATE MANDATORY STOCK'!E94,'DETAIL SALES'!$AB$10:$AB$7501,"No",'DETAIL SALES'!$C$10:$C$7501,"10")</f>
        <v>0</v>
      </c>
      <c r="AD94" s="167">
        <f>COUNTIFS('DETAIL SALES'!$Q$10:$Q$7501,'FILL RATE MANDATORY STOCK'!E94,'DETAIL SALES'!$AB$10:$AB$7501,"Full",'DETAIL SALES'!$C$10:$C$7501,"11")</f>
        <v>0</v>
      </c>
      <c r="AE94" s="167">
        <f>COUNTIFS('DETAIL SALES'!$Q$10:$Q$7501,'FILL RATE MANDATORY STOCK'!E94,'DETAIL SALES'!$AB$10:$AB$7501,"No",'DETAIL SALES'!$C$10:$C$7501,"11")</f>
        <v>0</v>
      </c>
      <c r="AF94" s="167">
        <f>COUNTIFS('DETAIL SALES'!$Q$10:$Q$7501,'FILL RATE MANDATORY STOCK'!E94,'DETAIL SALES'!$AB$10:$AB$7501,"Full",'DETAIL SALES'!$C$10:$C$7501,"12")</f>
        <v>0</v>
      </c>
      <c r="AG94" s="167">
        <f>COUNTIFS('DETAIL SALES'!$Q$10:$Q$7501,'FILL RATE MANDATORY STOCK'!E94,'DETAIL SALES'!$AB$10:$AB$7501,"No",'DETAIL SALES'!$C$10:$C$7501,"12")</f>
        <v>0</v>
      </c>
      <c r="AH94" s="167">
        <f>COUNTIFS('DETAIL SALES'!$Q$10:$Q$7501,'FILL RATE MANDATORY STOCK'!E94,'DETAIL SALES'!$AB$10:$AB$7501,"Full",'DETAIL SALES'!$C$10:$C$7501,"13")</f>
        <v>0</v>
      </c>
      <c r="AI94" s="167">
        <f>COUNTIFS('DETAIL SALES'!$Q$10:$Q$7501,'FILL RATE MANDATORY STOCK'!E94,'DETAIL SALES'!$AB$10:$AB$7501,"No",'DETAIL SALES'!$C$10:$C$7501,"13")</f>
        <v>0</v>
      </c>
      <c r="AJ94" s="320">
        <f>COUNTIFS('DETAIL SALES'!$Q$10:$Q$7501,'FILL RATE MANDATORY STOCK'!E94,'DETAIL SALES'!$AB$10:$AB$7501,"Full",'DETAIL SALES'!$C$10:$C$7501,"14")</f>
        <v>0</v>
      </c>
      <c r="AK94" s="320">
        <f>COUNTIFS('DETAIL SALES'!$Q$10:$Q$7501,'FILL RATE MANDATORY STOCK'!E94,'DETAIL SALES'!$AB$10:$AB$7501,"No",'DETAIL SALES'!$C$10:$C$7501,"14")</f>
        <v>0</v>
      </c>
      <c r="AL94" s="167">
        <f>COUNTIFS('DETAIL SALES'!$Q$10:$Q$7501,'FILL RATE MANDATORY STOCK'!E94,'DETAIL SALES'!$AB$10:$AB$7501,"Full",'DETAIL SALES'!$C$10:$C$7501,"15")</f>
        <v>0</v>
      </c>
      <c r="AM94" s="167">
        <f>COUNTIFS('DETAIL SALES'!$Q$10:$Q$7501,'FILL RATE MANDATORY STOCK'!E94,'DETAIL SALES'!$AB$10:$AB$7501,"No",'DETAIL SALES'!$C$10:$C$7501,"15")</f>
        <v>0</v>
      </c>
      <c r="AN94" s="167">
        <f>COUNTIFS('DETAIL SALES'!$Q$10:$Q$7501,'FILL RATE MANDATORY STOCK'!E94,'DETAIL SALES'!$AB$10:$AB$7501,"Full",'DETAIL SALES'!$C$10:$C$7501,"16")</f>
        <v>0</v>
      </c>
      <c r="AO94" s="167">
        <f>COUNTIFS('DETAIL SALES'!$Q$10:$Q$7501,'FILL RATE MANDATORY STOCK'!E94,'DETAIL SALES'!$AB$10:$AB$7501,"No",'DETAIL SALES'!$C$10:$C$7501,"16")</f>
        <v>0</v>
      </c>
      <c r="AP94" s="167">
        <f>COUNTIFS('DETAIL SALES'!$Q$10:$Q$7501,'FILL RATE MANDATORY STOCK'!E94,'DETAIL SALES'!$AB$10:$AB$7501,"Full",'DETAIL SALES'!$C$10:$C$7501,"17")</f>
        <v>0</v>
      </c>
      <c r="AQ94" s="167">
        <f>COUNTIFS('DETAIL SALES'!$Q$10:$Q$7501,'FILL RATE MANDATORY STOCK'!E94,'DETAIL SALES'!$AB$10:$AB$7501,"No",'DETAIL SALES'!$C$10:$C$7501,"17")</f>
        <v>0</v>
      </c>
      <c r="AR94" s="167">
        <f>COUNTIFS('DETAIL SALES'!$Q$10:$Q$7501,'FILL RATE MANDATORY STOCK'!E94,'DETAIL SALES'!$AB$10:$AB$7501,"Full",'DETAIL SALES'!$C$10:$C$7501,"18")</f>
        <v>0</v>
      </c>
      <c r="AS94" s="167">
        <f>COUNTIFS('DETAIL SALES'!$Q$10:$Q$7501,'FILL RATE MANDATORY STOCK'!E94,'DETAIL SALES'!$AB$10:$AB$7501,"No",'DETAIL SALES'!$C$10:$C$7501,"18")</f>
        <v>0</v>
      </c>
      <c r="AT94" s="167">
        <f>COUNTIFS('DETAIL SALES'!$Q$10:$Q$7501,'FILL RATE MANDATORY STOCK'!E94,'DETAIL SALES'!$AB$10:$AB$7501,"Full",'DETAIL SALES'!$C$10:$C$7501,"19")</f>
        <v>0</v>
      </c>
      <c r="AU94" s="167">
        <f>COUNTIFS('DETAIL SALES'!$Q$10:$Q$7501,'FILL RATE MANDATORY STOCK'!E94,'DETAIL SALES'!$AB$10:$AB$7501,"No",'DETAIL SALES'!$C$10:$C$7501,"19")</f>
        <v>0</v>
      </c>
      <c r="AV94" s="167">
        <f>COUNTIFS('DETAIL SALES'!$Q$10:$Q$7501,'FILL RATE MANDATORY STOCK'!E94,'DETAIL SALES'!$AB$10:$AB$7501,"Full",'DETAIL SALES'!$C$10:$C$7501,"20")</f>
        <v>0</v>
      </c>
      <c r="AW94" s="167">
        <f>COUNTIFS('DETAIL SALES'!$Q$10:$Q$7501,'FILL RATE MANDATORY STOCK'!E94,'DETAIL SALES'!$AB$10:$AB$7501,"No",'DETAIL SALES'!$C$10:$C$7501,"20")</f>
        <v>0</v>
      </c>
      <c r="AX94" s="320">
        <f>COUNTIFS('DETAIL SALES'!$Q$10:$Q$7501,'FILL RATE MANDATORY STOCK'!E94,'DETAIL SALES'!$AB$10:$AB$7501,"Full",'DETAIL SALES'!$C$10:$C$7501,"21")</f>
        <v>0</v>
      </c>
      <c r="AY94" s="320">
        <f>COUNTIFS('DETAIL SALES'!$Q$10:$Q$7501,'FILL RATE MANDATORY STOCK'!E94,'DETAIL SALES'!$AB$10:$AB$7501,"No",'DETAIL SALES'!$C$10:$C$7501,"21")</f>
        <v>0</v>
      </c>
      <c r="AZ94" s="167">
        <f>COUNTIFS('DETAIL SALES'!$Q$10:$Q$7501,'FILL RATE MANDATORY STOCK'!E94,'DETAIL SALES'!$AB$10:$AB$7501,"Full",'DETAIL SALES'!$C$10:$C$7501,"22")</f>
        <v>0</v>
      </c>
      <c r="BA94" s="167">
        <f>COUNTIFS('DETAIL SALES'!$Q$10:$Q$7501,'FILL RATE MANDATORY STOCK'!E94,'DETAIL SALES'!$AB$10:$AB$7501,"No",'DETAIL SALES'!$C$10:$C$7501,"22")</f>
        <v>0</v>
      </c>
      <c r="BB94" s="167">
        <f>COUNTIFS('DETAIL SALES'!$Q$10:$Q$7501,'FILL RATE MANDATORY STOCK'!E94,'DETAIL SALES'!$AB$10:$AB$7501,"Full",'DETAIL SALES'!$C$10:$C$7501,"23")</f>
        <v>0</v>
      </c>
      <c r="BC94" s="167">
        <f>COUNTIFS('DETAIL SALES'!$Q$10:$Q$7501,'FILL RATE MANDATORY STOCK'!E94,'DETAIL SALES'!$AB$10:$AB$7501,"No",'DETAIL SALES'!$C$10:$C$7501,"23")</f>
        <v>0</v>
      </c>
      <c r="BD94" s="167">
        <f>COUNTIFS('DETAIL SALES'!$Q$10:$Q$7501,'FILL RATE MANDATORY STOCK'!E94,'DETAIL SALES'!$AB$10:$AB$7501,"Full",'DETAIL SALES'!$C$10:$C$7501,"24")</f>
        <v>0</v>
      </c>
      <c r="BE94" s="167">
        <f>COUNTIFS('DETAIL SALES'!$Q$10:$Q$7501,'FILL RATE MANDATORY STOCK'!E94,'DETAIL SALES'!$AB$10:$AB$7501,"No",'DETAIL SALES'!$C$10:$C$7501,"24")</f>
        <v>0</v>
      </c>
      <c r="BF94" s="167">
        <f>COUNTIFS('DETAIL SALES'!$Q$10:$Q$7501,'FILL RATE MANDATORY STOCK'!E94,'DETAIL SALES'!$AB$10:$AB$7501,"Full",'DETAIL SALES'!$C$10:$C$7501,"25")</f>
        <v>0</v>
      </c>
      <c r="BG94" s="167">
        <f>COUNTIFS('DETAIL SALES'!$Q$10:$Q$7501,'FILL RATE MANDATORY STOCK'!E94,'DETAIL SALES'!$AB$10:$AB$7501,"No",'DETAIL SALES'!$C$10:$C$7501,"25")</f>
        <v>0</v>
      </c>
      <c r="BH94" s="167">
        <f>COUNTIFS('DETAIL SALES'!$Q$10:$Q$7501,'FILL RATE MANDATORY STOCK'!E94,'DETAIL SALES'!$AB$10:$AB$7501,"Full",'DETAIL SALES'!$C$10:$C$7501,"26")</f>
        <v>0</v>
      </c>
      <c r="BI94" s="167">
        <f>COUNTIFS('DETAIL SALES'!$Q$10:$Q$7501,'FILL RATE MANDATORY STOCK'!E94,'DETAIL SALES'!$AB$10:$AB$7501,"No",'DETAIL SALES'!$C$10:$C$7501,"26")</f>
        <v>0</v>
      </c>
      <c r="BJ94" s="167">
        <f>COUNTIFS('DETAIL SALES'!$Q$10:$Q$7501,'FILL RATE MANDATORY STOCK'!E94,'DETAIL SALES'!$AB$10:$AB$7501,"Full",'DETAIL SALES'!$C$10:$C$7501,"27")</f>
        <v>0</v>
      </c>
      <c r="BK94" s="167">
        <f>COUNTIFS('DETAIL SALES'!$Q$10:$Q$7501,'FILL RATE MANDATORY STOCK'!E94,'DETAIL SALES'!$AB$10:$AB$7501,"No",'DETAIL SALES'!$C$10:$C$7501,"27")</f>
        <v>0</v>
      </c>
      <c r="BL94" s="320">
        <f>COUNTIFS('DETAIL SALES'!$Q$10:$Q$7501,'FILL RATE MANDATORY STOCK'!E94,'DETAIL SALES'!$AB$10:$AB$7501,"Full",'DETAIL SALES'!$C$10:$C$7501,"28")</f>
        <v>0</v>
      </c>
      <c r="BM94" s="320">
        <f>COUNTIFS('DETAIL SALES'!$Q$10:$Q$7501,'FILL RATE MANDATORY STOCK'!E94,'DETAIL SALES'!$AB$10:$AB$7501,"No",'DETAIL SALES'!$C$10:$C$7501,"28")</f>
        <v>0</v>
      </c>
      <c r="BN94" s="167">
        <f>COUNTIFS('DETAIL SALES'!$Q$10:$Q$7501,'FILL RATE MANDATORY STOCK'!E94,'DETAIL SALES'!$AB$10:$AB$7501,"Full",'DETAIL SALES'!$C$10:$C$7501,"29")</f>
        <v>0</v>
      </c>
      <c r="BO94" s="167">
        <f>COUNTIFS('DETAIL SALES'!$Q$10:$Q$7501,'FILL RATE MANDATORY STOCK'!E94,'DETAIL SALES'!$AB$10:$AB$7501,"No",'DETAIL SALES'!$C$10:$C$7501,"29")</f>
        <v>0</v>
      </c>
      <c r="BP94" s="167">
        <f>COUNTIFS('DETAIL SALES'!$Q$10:$Q$7501,'FILL RATE MANDATORY STOCK'!E94,'DETAIL SALES'!$AB$10:$AB$7501,"Full",'DETAIL SALES'!$C$10:$C$7501,"30")</f>
        <v>0</v>
      </c>
      <c r="BQ94" s="167">
        <f>COUNTIFS('DETAIL SALES'!$Q$10:$Q$7501,'FILL RATE MANDATORY STOCK'!E94,'DETAIL SALES'!$AB$10:$AB$7501,"No",'DETAIL SALES'!$C$10:$C$7501,"30")</f>
        <v>0</v>
      </c>
      <c r="BR94" s="167">
        <f>COUNTIFS('DETAIL SALES'!$Q$10:$Q$7501,'FILL RATE MANDATORY STOCK'!\,'DETAIL SALES'!$AB$10:$AB$7501,"Full",'DETAIL SALES'!$C$10:$C$7501,"31")</f>
        <v>0</v>
      </c>
      <c r="BS94" s="159">
        <f>COUNTIFS('DETAIL SALES'!$Q$10:$Q$7501,'FILL RATE MANDATORY STOCK'!E94,'DETAIL SALES'!$AB$10:$AB$7501,"No",'DETAIL SALES'!$C$10:$C$7501,"31")</f>
        <v>0</v>
      </c>
      <c r="BT94" s="251">
        <f t="shared" si="11"/>
        <v>0</v>
      </c>
      <c r="BU94" s="168">
        <f t="shared" si="12"/>
        <v>0</v>
      </c>
      <c r="BV94" s="168">
        <f t="shared" si="13"/>
        <v>0</v>
      </c>
      <c r="BW94" s="266" t="e">
        <f t="shared" si="14"/>
        <v>#DIV/0!</v>
      </c>
    </row>
    <row r="95" spans="1:75">
      <c r="A95" s="784"/>
      <c r="B95" s="100">
        <f t="shared" si="10"/>
        <v>80</v>
      </c>
      <c r="C95" s="100" t="s">
        <v>373</v>
      </c>
      <c r="D95" s="103" t="s">
        <v>890</v>
      </c>
      <c r="E95" s="149"/>
      <c r="F95" s="169"/>
      <c r="G95" s="224">
        <v>60000</v>
      </c>
      <c r="H95" s="153">
        <v>2</v>
      </c>
      <c r="I95" s="153">
        <v>0</v>
      </c>
      <c r="J95" s="315">
        <f>COUNTIFS('DETAIL SALES'!$Q$10:$Q$7501,'FILL RATE MANDATORY STOCK'!E95,'DETAIL SALES'!$AB$10:$AB$7501,"Full",'DETAIL SALES'!$C$10:$C$7501,"1")</f>
        <v>0</v>
      </c>
      <c r="K95" s="316">
        <f>COUNTIFS('DETAIL SALES'!$Q$10:$Q$7501,'FILL RATE MANDATORY STOCK'!E95,'DETAIL SALES'!$AB$10:$AB$7501,"No",'DETAIL SALES'!$C$10:$C$7501,"1")</f>
        <v>0</v>
      </c>
      <c r="L95" s="149">
        <f>COUNTIFS('DETAIL SALES'!$Q$10:$Q$7501,'FILL RATE MANDATORY STOCK'!E95,'DETAIL SALES'!$AB$10:$AB$7501,"Full",'DETAIL SALES'!$C$10:$C$7501,"2")</f>
        <v>0</v>
      </c>
      <c r="M95" s="149">
        <f>COUNTIFS('DETAIL SALES'!$Q$10:$Q$7501,'FILL RATE MANDATORY STOCK'!E95,'DETAIL SALES'!$AB$10:$AB$7501,"No",'DETAIL SALES'!$C$10:$C$7501,"2")</f>
        <v>0</v>
      </c>
      <c r="N95" s="149">
        <f>COUNTIFS('DETAIL SALES'!$Q$10:$Q$7501,'FILL RATE MANDATORY STOCK'!E95,'DETAIL SALES'!$AB$10:$AB$7501,"Full",'DETAIL SALES'!$C$10:$C$7501,"3")</f>
        <v>0</v>
      </c>
      <c r="O95" s="149">
        <f>COUNTIFS('DETAIL SALES'!$Q$10:$Q$7501,'FILL RATE MANDATORY STOCK'!E95,'DETAIL SALES'!$AB$10:$AB$7501,"No",'DETAIL SALES'!$C$10:$C$7501,"3")</f>
        <v>0</v>
      </c>
      <c r="P95" s="149">
        <f>COUNTIFS('DETAIL SALES'!$Q$10:$Q$7501,'FILL RATE MANDATORY STOCK'!E95,'DETAIL SALES'!$AB$10:$AB$7501,"Full",'DETAIL SALES'!$C$10:$C$7501,"4")</f>
        <v>0</v>
      </c>
      <c r="Q95" s="149">
        <f>COUNTIFS('DETAIL SALES'!$Q$10:$Q$7501,'FILL RATE MANDATORY STOCK'!E95,'DETAIL SALES'!$AB$10:$AB$7501,"No",'DETAIL SALES'!$C$10:$C$7501,"4")</f>
        <v>0</v>
      </c>
      <c r="R95" s="149">
        <f>COUNTIFS('DETAIL SALES'!$Q$10:$Q$7501,'FILL RATE MANDATORY STOCK'!E95,'DETAIL SALES'!$AB$10:$AB$7501,"Full",'DETAIL SALES'!$C$10:$C$7501,"5")</f>
        <v>0</v>
      </c>
      <c r="S95" s="149">
        <f>COUNTIFS('DETAIL SALES'!$Q$10:$Q$7501,'FILL RATE MANDATORY STOCK'!E95,'DETAIL SALES'!$AB$10:$AB$7501,"No",'DETAIL SALES'!$C$10:$C$7501,"5")</f>
        <v>0</v>
      </c>
      <c r="T95" s="149">
        <f>COUNTIFS('DETAIL SALES'!$Q$10:$Q$7501,'FILL RATE MANDATORY STOCK'!E95,'DETAIL SALES'!$AB$10:$AB$7501,"Full",'DETAIL SALES'!$C$10:$C$7501,"6")</f>
        <v>0</v>
      </c>
      <c r="U95" s="149">
        <f>COUNTIFS('DETAIL SALES'!$Q$10:$Q$7501,'FILL RATE MANDATORY STOCK'!E95,'DETAIL SALES'!$AB$10:$AB$7501,"No",'DETAIL SALES'!$C$10:$C$7501,"6")</f>
        <v>0</v>
      </c>
      <c r="V95" s="316">
        <f>COUNTIFS('DETAIL SALES'!$Q$10:$Q$7501,'FILL RATE MANDATORY STOCK'!E95,'DETAIL SALES'!$AB$10:$AB$7501,"Full",'DETAIL SALES'!$C$10:$C$7501,"7")</f>
        <v>0</v>
      </c>
      <c r="W95" s="316">
        <f>COUNTIFS('DETAIL SALES'!$Q$10:$Q$7501,'FILL RATE MANDATORY STOCK'!E95,'DETAIL SALES'!$AB$10:$AB$7501,"No",'DETAIL SALES'!$C$10:$C$7501,"7")</f>
        <v>0</v>
      </c>
      <c r="X95" s="149">
        <f>COUNTIFS('DETAIL SALES'!$Q$10:$Q$7501,'FILL RATE MANDATORY STOCK'!E95,'DETAIL SALES'!$AB$10:$AB$7501,"Full",'DETAIL SALES'!$C$10:$C$7501,"8")</f>
        <v>0</v>
      </c>
      <c r="Y95" s="149">
        <f>COUNTIFS('DETAIL SALES'!$Q$10:$Q$7501,'FILL RATE MANDATORY STOCK'!E95,'DETAIL SALES'!$AB$10:$AB$7501,"No",'DETAIL SALES'!$C$10:$C$7501,"8")</f>
        <v>0</v>
      </c>
      <c r="Z95" s="149">
        <f>COUNTIFS('DETAIL SALES'!$Q$10:$Q$7501,'FILL RATE MANDATORY STOCK'!E95,'DETAIL SALES'!$AB$10:$AB$7501,"Full",'DETAIL SALES'!$C$10:$C$7501,"9")</f>
        <v>0</v>
      </c>
      <c r="AA95" s="149">
        <f>COUNTIFS('DETAIL SALES'!$Q$10:$Q$7501,'FILL RATE MANDATORY STOCK'!E95,'DETAIL SALES'!$AB$10:$AB$7501,"No",'DETAIL SALES'!$C$10:$C$7501,"9")</f>
        <v>0</v>
      </c>
      <c r="AB95" s="149">
        <f>COUNTIFS('DETAIL SALES'!$Q$10:$Q$7501,'FILL RATE MANDATORY STOCK'!E95,'DETAIL SALES'!$AB$10:$AB$7501,"Full",'DETAIL SALES'!$C$10:$C$7501,"10")</f>
        <v>0</v>
      </c>
      <c r="AC95" s="149">
        <f>COUNTIFS('DETAIL SALES'!$Q$10:$Q$7501,'FILL RATE MANDATORY STOCK'!E95,'DETAIL SALES'!$AB$10:$AB$7501,"No",'DETAIL SALES'!$C$10:$C$7501,"10")</f>
        <v>0</v>
      </c>
      <c r="AD95" s="149">
        <f>COUNTIFS('DETAIL SALES'!$Q$10:$Q$7501,'FILL RATE MANDATORY STOCK'!E95,'DETAIL SALES'!$AB$10:$AB$7501,"Full",'DETAIL SALES'!$C$10:$C$7501,"11")</f>
        <v>0</v>
      </c>
      <c r="AE95" s="149">
        <f>COUNTIFS('DETAIL SALES'!$Q$10:$Q$7501,'FILL RATE MANDATORY STOCK'!E95,'DETAIL SALES'!$AB$10:$AB$7501,"No",'DETAIL SALES'!$C$10:$C$7501,"11")</f>
        <v>0</v>
      </c>
      <c r="AF95" s="149">
        <f>COUNTIFS('DETAIL SALES'!$Q$10:$Q$7501,'FILL RATE MANDATORY STOCK'!E95,'DETAIL SALES'!$AB$10:$AB$7501,"Full",'DETAIL SALES'!$C$10:$C$7501,"12")</f>
        <v>0</v>
      </c>
      <c r="AG95" s="149">
        <f>COUNTIFS('DETAIL SALES'!$Q$10:$Q$7501,'FILL RATE MANDATORY STOCK'!E95,'DETAIL SALES'!$AB$10:$AB$7501,"No",'DETAIL SALES'!$C$10:$C$7501,"12")</f>
        <v>0</v>
      </c>
      <c r="AH95" s="149">
        <f>COUNTIFS('DETAIL SALES'!$Q$10:$Q$7501,'FILL RATE MANDATORY STOCK'!E95,'DETAIL SALES'!$AB$10:$AB$7501,"Full",'DETAIL SALES'!$C$10:$C$7501,"13")</f>
        <v>0</v>
      </c>
      <c r="AI95" s="149">
        <f>COUNTIFS('DETAIL SALES'!$Q$10:$Q$7501,'FILL RATE MANDATORY STOCK'!E95,'DETAIL SALES'!$AB$10:$AB$7501,"No",'DETAIL SALES'!$C$10:$C$7501,"13")</f>
        <v>0</v>
      </c>
      <c r="AJ95" s="316">
        <f>COUNTIFS('DETAIL SALES'!$Q$10:$Q$7501,'FILL RATE MANDATORY STOCK'!E95,'DETAIL SALES'!$AB$10:$AB$7501,"Full",'DETAIL SALES'!$C$10:$C$7501,"14")</f>
        <v>0</v>
      </c>
      <c r="AK95" s="316">
        <f>COUNTIFS('DETAIL SALES'!$Q$10:$Q$7501,'FILL RATE MANDATORY STOCK'!E95,'DETAIL SALES'!$AB$10:$AB$7501,"No",'DETAIL SALES'!$C$10:$C$7501,"14")</f>
        <v>0</v>
      </c>
      <c r="AL95" s="149">
        <f>COUNTIFS('DETAIL SALES'!$Q$10:$Q$7501,'FILL RATE MANDATORY STOCK'!E95,'DETAIL SALES'!$AB$10:$AB$7501,"Full",'DETAIL SALES'!$C$10:$C$7501,"15")</f>
        <v>0</v>
      </c>
      <c r="AM95" s="149">
        <f>COUNTIFS('DETAIL SALES'!$Q$10:$Q$7501,'FILL RATE MANDATORY STOCK'!E95,'DETAIL SALES'!$AB$10:$AB$7501,"No",'DETAIL SALES'!$C$10:$C$7501,"15")</f>
        <v>0</v>
      </c>
      <c r="AN95" s="149">
        <f>COUNTIFS('DETAIL SALES'!$Q$10:$Q$7501,'FILL RATE MANDATORY STOCK'!E95,'DETAIL SALES'!$AB$10:$AB$7501,"Full",'DETAIL SALES'!$C$10:$C$7501,"16")</f>
        <v>0</v>
      </c>
      <c r="AO95" s="149">
        <f>COUNTIFS('DETAIL SALES'!$Q$10:$Q$7501,'FILL RATE MANDATORY STOCK'!E95,'DETAIL SALES'!$AB$10:$AB$7501,"No",'DETAIL SALES'!$C$10:$C$7501,"16")</f>
        <v>0</v>
      </c>
      <c r="AP95" s="149">
        <f>COUNTIFS('DETAIL SALES'!$Q$10:$Q$7501,'FILL RATE MANDATORY STOCK'!E95,'DETAIL SALES'!$AB$10:$AB$7501,"Full",'DETAIL SALES'!$C$10:$C$7501,"17")</f>
        <v>0</v>
      </c>
      <c r="AQ95" s="149">
        <f>COUNTIFS('DETAIL SALES'!$Q$10:$Q$7501,'FILL RATE MANDATORY STOCK'!E95,'DETAIL SALES'!$AB$10:$AB$7501,"No",'DETAIL SALES'!$C$10:$C$7501,"17")</f>
        <v>0</v>
      </c>
      <c r="AR95" s="149">
        <f>COUNTIFS('DETAIL SALES'!$Q$10:$Q$7501,'FILL RATE MANDATORY STOCK'!E95,'DETAIL SALES'!$AB$10:$AB$7501,"Full",'DETAIL SALES'!$C$10:$C$7501,"18")</f>
        <v>0</v>
      </c>
      <c r="AS95" s="149">
        <f>COUNTIFS('DETAIL SALES'!$Q$10:$Q$7501,'FILL RATE MANDATORY STOCK'!E95,'DETAIL SALES'!$AB$10:$AB$7501,"No",'DETAIL SALES'!$C$10:$C$7501,"18")</f>
        <v>0</v>
      </c>
      <c r="AT95" s="149">
        <f>COUNTIFS('DETAIL SALES'!$Q$10:$Q$7501,'FILL RATE MANDATORY STOCK'!E95,'DETAIL SALES'!$AB$10:$AB$7501,"Full",'DETAIL SALES'!$C$10:$C$7501,"19")</f>
        <v>0</v>
      </c>
      <c r="AU95" s="149">
        <f>COUNTIFS('DETAIL SALES'!$Q$10:$Q$7501,'FILL RATE MANDATORY STOCK'!E95,'DETAIL SALES'!$AB$10:$AB$7501,"No",'DETAIL SALES'!$C$10:$C$7501,"19")</f>
        <v>0</v>
      </c>
      <c r="AV95" s="149">
        <f>COUNTIFS('DETAIL SALES'!$Q$10:$Q$7501,'FILL RATE MANDATORY STOCK'!E95,'DETAIL SALES'!$AB$10:$AB$7501,"Full",'DETAIL SALES'!$C$10:$C$7501,"20")</f>
        <v>0</v>
      </c>
      <c r="AW95" s="149">
        <f>COUNTIFS('DETAIL SALES'!$Q$10:$Q$7501,'FILL RATE MANDATORY STOCK'!E95,'DETAIL SALES'!$AB$10:$AB$7501,"No",'DETAIL SALES'!$C$10:$C$7501,"20")</f>
        <v>0</v>
      </c>
      <c r="AX95" s="316">
        <f>COUNTIFS('DETAIL SALES'!$Q$10:$Q$7501,'FILL RATE MANDATORY STOCK'!E95,'DETAIL SALES'!$AB$10:$AB$7501,"Full",'DETAIL SALES'!$C$10:$C$7501,"21")</f>
        <v>0</v>
      </c>
      <c r="AY95" s="316">
        <f>COUNTIFS('DETAIL SALES'!$Q$10:$Q$7501,'FILL RATE MANDATORY STOCK'!E95,'DETAIL SALES'!$AB$10:$AB$7501,"No",'DETAIL SALES'!$C$10:$C$7501,"21")</f>
        <v>0</v>
      </c>
      <c r="AZ95" s="149">
        <f>COUNTIFS('DETAIL SALES'!$Q$10:$Q$7501,'FILL RATE MANDATORY STOCK'!E95,'DETAIL SALES'!$AB$10:$AB$7501,"Full",'DETAIL SALES'!$C$10:$C$7501,"22")</f>
        <v>0</v>
      </c>
      <c r="BA95" s="149">
        <f>COUNTIFS('DETAIL SALES'!$Q$10:$Q$7501,'FILL RATE MANDATORY STOCK'!E95,'DETAIL SALES'!$AB$10:$AB$7501,"No",'DETAIL SALES'!$C$10:$C$7501,"22")</f>
        <v>0</v>
      </c>
      <c r="BB95" s="149">
        <f>COUNTIFS('DETAIL SALES'!$Q$10:$Q$7501,'FILL RATE MANDATORY STOCK'!E95,'DETAIL SALES'!$AB$10:$AB$7501,"Full",'DETAIL SALES'!$C$10:$C$7501,"23")</f>
        <v>0</v>
      </c>
      <c r="BC95" s="149">
        <f>COUNTIFS('DETAIL SALES'!$Q$10:$Q$7501,'FILL RATE MANDATORY STOCK'!E95,'DETAIL SALES'!$AB$10:$AB$7501,"No",'DETAIL SALES'!$C$10:$C$7501,"23")</f>
        <v>0</v>
      </c>
      <c r="BD95" s="149">
        <f>COUNTIFS('DETAIL SALES'!$Q$10:$Q$7501,'FILL RATE MANDATORY STOCK'!E95,'DETAIL SALES'!$AB$10:$AB$7501,"Full",'DETAIL SALES'!$C$10:$C$7501,"24")</f>
        <v>0</v>
      </c>
      <c r="BE95" s="149">
        <f>COUNTIFS('DETAIL SALES'!$Q$10:$Q$7501,'FILL RATE MANDATORY STOCK'!E95,'DETAIL SALES'!$AB$10:$AB$7501,"No",'DETAIL SALES'!$C$10:$C$7501,"24")</f>
        <v>0</v>
      </c>
      <c r="BF95" s="149">
        <f>COUNTIFS('DETAIL SALES'!$Q$10:$Q$7501,'FILL RATE MANDATORY STOCK'!E95,'DETAIL SALES'!$AB$10:$AB$7501,"Full",'DETAIL SALES'!$C$10:$C$7501,"25")</f>
        <v>0</v>
      </c>
      <c r="BG95" s="149">
        <f>COUNTIFS('DETAIL SALES'!$Q$10:$Q$7501,'FILL RATE MANDATORY STOCK'!E95,'DETAIL SALES'!$AB$10:$AB$7501,"No",'DETAIL SALES'!$C$10:$C$7501,"25")</f>
        <v>0</v>
      </c>
      <c r="BH95" s="149">
        <f>COUNTIFS('DETAIL SALES'!$Q$10:$Q$7501,'FILL RATE MANDATORY STOCK'!E95,'DETAIL SALES'!$AB$10:$AB$7501,"Full",'DETAIL SALES'!$C$10:$C$7501,"26")</f>
        <v>0</v>
      </c>
      <c r="BI95" s="149">
        <f>COUNTIFS('DETAIL SALES'!$Q$10:$Q$7501,'FILL RATE MANDATORY STOCK'!E95,'DETAIL SALES'!$AB$10:$AB$7501,"No",'DETAIL SALES'!$C$10:$C$7501,"26")</f>
        <v>0</v>
      </c>
      <c r="BJ95" s="149">
        <f>COUNTIFS('DETAIL SALES'!$Q$10:$Q$7501,'FILL RATE MANDATORY STOCK'!E95,'DETAIL SALES'!$AB$10:$AB$7501,"Full",'DETAIL SALES'!$C$10:$C$7501,"27")</f>
        <v>0</v>
      </c>
      <c r="BK95" s="149">
        <f>COUNTIFS('DETAIL SALES'!$Q$10:$Q$7501,'FILL RATE MANDATORY STOCK'!E95,'DETAIL SALES'!$AB$10:$AB$7501,"No",'DETAIL SALES'!$C$10:$C$7501,"27")</f>
        <v>0</v>
      </c>
      <c r="BL95" s="316">
        <f>COUNTIFS('DETAIL SALES'!$Q$10:$Q$7501,'FILL RATE MANDATORY STOCK'!E95,'DETAIL SALES'!$AB$10:$AB$7501,"Full",'DETAIL SALES'!$C$10:$C$7501,"28")</f>
        <v>0</v>
      </c>
      <c r="BM95" s="316">
        <f>COUNTIFS('DETAIL SALES'!$Q$10:$Q$7501,'FILL RATE MANDATORY STOCK'!E95,'DETAIL SALES'!$AB$10:$AB$7501,"No",'DETAIL SALES'!$C$10:$C$7501,"28")</f>
        <v>0</v>
      </c>
      <c r="BN95" s="149">
        <f>COUNTIFS('DETAIL SALES'!$Q$10:$Q$7501,'FILL RATE MANDATORY STOCK'!E95,'DETAIL SALES'!$AB$10:$AB$7501,"Full",'DETAIL SALES'!$C$10:$C$7501,"29")</f>
        <v>0</v>
      </c>
      <c r="BO95" s="149">
        <f>COUNTIFS('DETAIL SALES'!$Q$10:$Q$7501,'FILL RATE MANDATORY STOCK'!E95,'DETAIL SALES'!$AB$10:$AB$7501,"No",'DETAIL SALES'!$C$10:$C$7501,"29")</f>
        <v>0</v>
      </c>
      <c r="BP95" s="149">
        <f>COUNTIFS('DETAIL SALES'!$Q$10:$Q$7501,'FILL RATE MANDATORY STOCK'!E95,'DETAIL SALES'!$AB$10:$AB$7501,"Full",'DETAIL SALES'!$C$10:$C$7501,"30")</f>
        <v>0</v>
      </c>
      <c r="BQ95" s="149">
        <f>COUNTIFS('DETAIL SALES'!$Q$10:$Q$7501,'FILL RATE MANDATORY STOCK'!E95,'DETAIL SALES'!$AB$10:$AB$7501,"No",'DETAIL SALES'!$C$10:$C$7501,"30")</f>
        <v>0</v>
      </c>
      <c r="BR95" s="149">
        <f>COUNTIFS('DETAIL SALES'!$Q$10:$Q$7501,'FILL RATE MANDATORY STOCK'!\,'DETAIL SALES'!$AB$10:$AB$7501,"Full",'DETAIL SALES'!$C$10:$C$7501,"31")</f>
        <v>0</v>
      </c>
      <c r="BS95" s="153">
        <f>COUNTIFS('DETAIL SALES'!$Q$10:$Q$7501,'FILL RATE MANDATORY STOCK'!E95,'DETAIL SALES'!$AB$10:$AB$7501,"No",'DETAIL SALES'!$C$10:$C$7501,"31")</f>
        <v>0</v>
      </c>
      <c r="BT95" s="271">
        <f t="shared" si="11"/>
        <v>0</v>
      </c>
      <c r="BU95" s="150">
        <f t="shared" si="12"/>
        <v>0</v>
      </c>
      <c r="BV95" s="150">
        <f t="shared" si="13"/>
        <v>0</v>
      </c>
      <c r="BW95" s="272" t="e">
        <f t="shared" si="14"/>
        <v>#DIV/0!</v>
      </c>
    </row>
    <row r="96" spans="1:75">
      <c r="A96" s="784"/>
      <c r="B96" s="100">
        <f t="shared" si="10"/>
        <v>81</v>
      </c>
      <c r="C96" s="100" t="s">
        <v>375</v>
      </c>
      <c r="D96" s="103" t="s">
        <v>890</v>
      </c>
      <c r="E96" s="149"/>
      <c r="F96" s="169"/>
      <c r="G96" s="224">
        <v>60000</v>
      </c>
      <c r="H96" s="153">
        <v>8</v>
      </c>
      <c r="I96" s="153">
        <v>1.6666666666666667</v>
      </c>
      <c r="J96" s="315">
        <f>COUNTIFS('DETAIL SALES'!$Q$10:$Q$7501,'FILL RATE MANDATORY STOCK'!E96,'DETAIL SALES'!$AB$10:$AB$7501,"Full",'DETAIL SALES'!$C$10:$C$7501,"1")</f>
        <v>0</v>
      </c>
      <c r="K96" s="316">
        <f>COUNTIFS('DETAIL SALES'!$Q$10:$Q$7501,'FILL RATE MANDATORY STOCK'!E96,'DETAIL SALES'!$AB$10:$AB$7501,"No",'DETAIL SALES'!$C$10:$C$7501,"1")</f>
        <v>0</v>
      </c>
      <c r="L96" s="149">
        <f>COUNTIFS('DETAIL SALES'!$Q$10:$Q$7501,'FILL RATE MANDATORY STOCK'!E96,'DETAIL SALES'!$AB$10:$AB$7501,"Full",'DETAIL SALES'!$C$10:$C$7501,"2")</f>
        <v>0</v>
      </c>
      <c r="M96" s="149">
        <f>COUNTIFS('DETAIL SALES'!$Q$10:$Q$7501,'FILL RATE MANDATORY STOCK'!E96,'DETAIL SALES'!$AB$10:$AB$7501,"No",'DETAIL SALES'!$C$10:$C$7501,"2")</f>
        <v>0</v>
      </c>
      <c r="N96" s="149">
        <f>COUNTIFS('DETAIL SALES'!$Q$10:$Q$7501,'FILL RATE MANDATORY STOCK'!E96,'DETAIL SALES'!$AB$10:$AB$7501,"Full",'DETAIL SALES'!$C$10:$C$7501,"3")</f>
        <v>0</v>
      </c>
      <c r="O96" s="149">
        <f>COUNTIFS('DETAIL SALES'!$Q$10:$Q$7501,'FILL RATE MANDATORY STOCK'!E96,'DETAIL SALES'!$AB$10:$AB$7501,"No",'DETAIL SALES'!$C$10:$C$7501,"3")</f>
        <v>0</v>
      </c>
      <c r="P96" s="149">
        <f>COUNTIFS('DETAIL SALES'!$Q$10:$Q$7501,'FILL RATE MANDATORY STOCK'!E96,'DETAIL SALES'!$AB$10:$AB$7501,"Full",'DETAIL SALES'!$C$10:$C$7501,"4")</f>
        <v>0</v>
      </c>
      <c r="Q96" s="149">
        <f>COUNTIFS('DETAIL SALES'!$Q$10:$Q$7501,'FILL RATE MANDATORY STOCK'!E96,'DETAIL SALES'!$AB$10:$AB$7501,"No",'DETAIL SALES'!$C$10:$C$7501,"4")</f>
        <v>0</v>
      </c>
      <c r="R96" s="149">
        <f>COUNTIFS('DETAIL SALES'!$Q$10:$Q$7501,'FILL RATE MANDATORY STOCK'!E96,'DETAIL SALES'!$AB$10:$AB$7501,"Full",'DETAIL SALES'!$C$10:$C$7501,"5")</f>
        <v>0</v>
      </c>
      <c r="S96" s="149">
        <f>COUNTIFS('DETAIL SALES'!$Q$10:$Q$7501,'FILL RATE MANDATORY STOCK'!E96,'DETAIL SALES'!$AB$10:$AB$7501,"No",'DETAIL SALES'!$C$10:$C$7501,"5")</f>
        <v>0</v>
      </c>
      <c r="T96" s="149">
        <f>COUNTIFS('DETAIL SALES'!$Q$10:$Q$7501,'FILL RATE MANDATORY STOCK'!E96,'DETAIL SALES'!$AB$10:$AB$7501,"Full",'DETAIL SALES'!$C$10:$C$7501,"6")</f>
        <v>0</v>
      </c>
      <c r="U96" s="149">
        <f>COUNTIFS('DETAIL SALES'!$Q$10:$Q$7501,'FILL RATE MANDATORY STOCK'!E96,'DETAIL SALES'!$AB$10:$AB$7501,"No",'DETAIL SALES'!$C$10:$C$7501,"6")</f>
        <v>0</v>
      </c>
      <c r="V96" s="316">
        <f>COUNTIFS('DETAIL SALES'!$Q$10:$Q$7501,'FILL RATE MANDATORY STOCK'!E96,'DETAIL SALES'!$AB$10:$AB$7501,"Full",'DETAIL SALES'!$C$10:$C$7501,"7")</f>
        <v>0</v>
      </c>
      <c r="W96" s="316">
        <f>COUNTIFS('DETAIL SALES'!$Q$10:$Q$7501,'FILL RATE MANDATORY STOCK'!E96,'DETAIL SALES'!$AB$10:$AB$7501,"No",'DETAIL SALES'!$C$10:$C$7501,"7")</f>
        <v>0</v>
      </c>
      <c r="X96" s="149">
        <f>COUNTIFS('DETAIL SALES'!$Q$10:$Q$7501,'FILL RATE MANDATORY STOCK'!E96,'DETAIL SALES'!$AB$10:$AB$7501,"Full",'DETAIL SALES'!$C$10:$C$7501,"8")</f>
        <v>0</v>
      </c>
      <c r="Y96" s="149">
        <f>COUNTIFS('DETAIL SALES'!$Q$10:$Q$7501,'FILL RATE MANDATORY STOCK'!E96,'DETAIL SALES'!$AB$10:$AB$7501,"No",'DETAIL SALES'!$C$10:$C$7501,"8")</f>
        <v>0</v>
      </c>
      <c r="Z96" s="149">
        <f>COUNTIFS('DETAIL SALES'!$Q$10:$Q$7501,'FILL RATE MANDATORY STOCK'!E96,'DETAIL SALES'!$AB$10:$AB$7501,"Full",'DETAIL SALES'!$C$10:$C$7501,"9")</f>
        <v>0</v>
      </c>
      <c r="AA96" s="149">
        <f>COUNTIFS('DETAIL SALES'!$Q$10:$Q$7501,'FILL RATE MANDATORY STOCK'!E96,'DETAIL SALES'!$AB$10:$AB$7501,"No",'DETAIL SALES'!$C$10:$C$7501,"9")</f>
        <v>0</v>
      </c>
      <c r="AB96" s="149">
        <f>COUNTIFS('DETAIL SALES'!$Q$10:$Q$7501,'FILL RATE MANDATORY STOCK'!E96,'DETAIL SALES'!$AB$10:$AB$7501,"Full",'DETAIL SALES'!$C$10:$C$7501,"10")</f>
        <v>0</v>
      </c>
      <c r="AC96" s="149">
        <f>COUNTIFS('DETAIL SALES'!$Q$10:$Q$7501,'FILL RATE MANDATORY STOCK'!E96,'DETAIL SALES'!$AB$10:$AB$7501,"No",'DETAIL SALES'!$C$10:$C$7501,"10")</f>
        <v>0</v>
      </c>
      <c r="AD96" s="149">
        <f>COUNTIFS('DETAIL SALES'!$Q$10:$Q$7501,'FILL RATE MANDATORY STOCK'!E96,'DETAIL SALES'!$AB$10:$AB$7501,"Full",'DETAIL SALES'!$C$10:$C$7501,"11")</f>
        <v>0</v>
      </c>
      <c r="AE96" s="149">
        <f>COUNTIFS('DETAIL SALES'!$Q$10:$Q$7501,'FILL RATE MANDATORY STOCK'!E96,'DETAIL SALES'!$AB$10:$AB$7501,"No",'DETAIL SALES'!$C$10:$C$7501,"11")</f>
        <v>0</v>
      </c>
      <c r="AF96" s="149">
        <f>COUNTIFS('DETAIL SALES'!$Q$10:$Q$7501,'FILL RATE MANDATORY STOCK'!E96,'DETAIL SALES'!$AB$10:$AB$7501,"Full",'DETAIL SALES'!$C$10:$C$7501,"12")</f>
        <v>0</v>
      </c>
      <c r="AG96" s="149">
        <f>COUNTIFS('DETAIL SALES'!$Q$10:$Q$7501,'FILL RATE MANDATORY STOCK'!E96,'DETAIL SALES'!$AB$10:$AB$7501,"No",'DETAIL SALES'!$C$10:$C$7501,"12")</f>
        <v>0</v>
      </c>
      <c r="AH96" s="149">
        <f>COUNTIFS('DETAIL SALES'!$Q$10:$Q$7501,'FILL RATE MANDATORY STOCK'!E96,'DETAIL SALES'!$AB$10:$AB$7501,"Full",'DETAIL SALES'!$C$10:$C$7501,"13")</f>
        <v>0</v>
      </c>
      <c r="AI96" s="149">
        <f>COUNTIFS('DETAIL SALES'!$Q$10:$Q$7501,'FILL RATE MANDATORY STOCK'!E96,'DETAIL SALES'!$AB$10:$AB$7501,"No",'DETAIL SALES'!$C$10:$C$7501,"13")</f>
        <v>0</v>
      </c>
      <c r="AJ96" s="316">
        <f>COUNTIFS('DETAIL SALES'!$Q$10:$Q$7501,'FILL RATE MANDATORY STOCK'!E96,'DETAIL SALES'!$AB$10:$AB$7501,"Full",'DETAIL SALES'!$C$10:$C$7501,"14")</f>
        <v>0</v>
      </c>
      <c r="AK96" s="316">
        <f>COUNTIFS('DETAIL SALES'!$Q$10:$Q$7501,'FILL RATE MANDATORY STOCK'!E96,'DETAIL SALES'!$AB$10:$AB$7501,"No",'DETAIL SALES'!$C$10:$C$7501,"14")</f>
        <v>0</v>
      </c>
      <c r="AL96" s="149">
        <f>COUNTIFS('DETAIL SALES'!$Q$10:$Q$7501,'FILL RATE MANDATORY STOCK'!E96,'DETAIL SALES'!$AB$10:$AB$7501,"Full",'DETAIL SALES'!$C$10:$C$7501,"15")</f>
        <v>0</v>
      </c>
      <c r="AM96" s="149">
        <f>COUNTIFS('DETAIL SALES'!$Q$10:$Q$7501,'FILL RATE MANDATORY STOCK'!E96,'DETAIL SALES'!$AB$10:$AB$7501,"No",'DETAIL SALES'!$C$10:$C$7501,"15")</f>
        <v>0</v>
      </c>
      <c r="AN96" s="149">
        <f>COUNTIFS('DETAIL SALES'!$Q$10:$Q$7501,'FILL RATE MANDATORY STOCK'!E96,'DETAIL SALES'!$AB$10:$AB$7501,"Full",'DETAIL SALES'!$C$10:$C$7501,"16")</f>
        <v>0</v>
      </c>
      <c r="AO96" s="149">
        <f>COUNTIFS('DETAIL SALES'!$Q$10:$Q$7501,'FILL RATE MANDATORY STOCK'!E96,'DETAIL SALES'!$AB$10:$AB$7501,"No",'DETAIL SALES'!$C$10:$C$7501,"16")</f>
        <v>0</v>
      </c>
      <c r="AP96" s="149">
        <f>COUNTIFS('DETAIL SALES'!$Q$10:$Q$7501,'FILL RATE MANDATORY STOCK'!E96,'DETAIL SALES'!$AB$10:$AB$7501,"Full",'DETAIL SALES'!$C$10:$C$7501,"17")</f>
        <v>0</v>
      </c>
      <c r="AQ96" s="149">
        <f>COUNTIFS('DETAIL SALES'!$Q$10:$Q$7501,'FILL RATE MANDATORY STOCK'!E96,'DETAIL SALES'!$AB$10:$AB$7501,"No",'DETAIL SALES'!$C$10:$C$7501,"17")</f>
        <v>0</v>
      </c>
      <c r="AR96" s="149">
        <f>COUNTIFS('DETAIL SALES'!$Q$10:$Q$7501,'FILL RATE MANDATORY STOCK'!E96,'DETAIL SALES'!$AB$10:$AB$7501,"Full",'DETAIL SALES'!$C$10:$C$7501,"18")</f>
        <v>0</v>
      </c>
      <c r="AS96" s="149">
        <f>COUNTIFS('DETAIL SALES'!$Q$10:$Q$7501,'FILL RATE MANDATORY STOCK'!E96,'DETAIL SALES'!$AB$10:$AB$7501,"No",'DETAIL SALES'!$C$10:$C$7501,"18")</f>
        <v>0</v>
      </c>
      <c r="AT96" s="149">
        <f>COUNTIFS('DETAIL SALES'!$Q$10:$Q$7501,'FILL RATE MANDATORY STOCK'!E96,'DETAIL SALES'!$AB$10:$AB$7501,"Full",'DETAIL SALES'!$C$10:$C$7501,"19")</f>
        <v>0</v>
      </c>
      <c r="AU96" s="149">
        <f>COUNTIFS('DETAIL SALES'!$Q$10:$Q$7501,'FILL RATE MANDATORY STOCK'!E96,'DETAIL SALES'!$AB$10:$AB$7501,"No",'DETAIL SALES'!$C$10:$C$7501,"19")</f>
        <v>0</v>
      </c>
      <c r="AV96" s="149">
        <f>COUNTIFS('DETAIL SALES'!$Q$10:$Q$7501,'FILL RATE MANDATORY STOCK'!E96,'DETAIL SALES'!$AB$10:$AB$7501,"Full",'DETAIL SALES'!$C$10:$C$7501,"20")</f>
        <v>0</v>
      </c>
      <c r="AW96" s="149">
        <f>COUNTIFS('DETAIL SALES'!$Q$10:$Q$7501,'FILL RATE MANDATORY STOCK'!E96,'DETAIL SALES'!$AB$10:$AB$7501,"No",'DETAIL SALES'!$C$10:$C$7501,"20")</f>
        <v>0</v>
      </c>
      <c r="AX96" s="316">
        <f>COUNTIFS('DETAIL SALES'!$Q$10:$Q$7501,'FILL RATE MANDATORY STOCK'!E96,'DETAIL SALES'!$AB$10:$AB$7501,"Full",'DETAIL SALES'!$C$10:$C$7501,"21")</f>
        <v>0</v>
      </c>
      <c r="AY96" s="316">
        <f>COUNTIFS('DETAIL SALES'!$Q$10:$Q$7501,'FILL RATE MANDATORY STOCK'!E96,'DETAIL SALES'!$AB$10:$AB$7501,"No",'DETAIL SALES'!$C$10:$C$7501,"21")</f>
        <v>0</v>
      </c>
      <c r="AZ96" s="149">
        <f>COUNTIFS('DETAIL SALES'!$Q$10:$Q$7501,'FILL RATE MANDATORY STOCK'!E96,'DETAIL SALES'!$AB$10:$AB$7501,"Full",'DETAIL SALES'!$C$10:$C$7501,"22")</f>
        <v>0</v>
      </c>
      <c r="BA96" s="149">
        <f>COUNTIFS('DETAIL SALES'!$Q$10:$Q$7501,'FILL RATE MANDATORY STOCK'!E96,'DETAIL SALES'!$AB$10:$AB$7501,"No",'DETAIL SALES'!$C$10:$C$7501,"22")</f>
        <v>0</v>
      </c>
      <c r="BB96" s="149">
        <f>COUNTIFS('DETAIL SALES'!$Q$10:$Q$7501,'FILL RATE MANDATORY STOCK'!E96,'DETAIL SALES'!$AB$10:$AB$7501,"Full",'DETAIL SALES'!$C$10:$C$7501,"23")</f>
        <v>0</v>
      </c>
      <c r="BC96" s="149">
        <f>COUNTIFS('DETAIL SALES'!$Q$10:$Q$7501,'FILL RATE MANDATORY STOCK'!E96,'DETAIL SALES'!$AB$10:$AB$7501,"No",'DETAIL SALES'!$C$10:$C$7501,"23")</f>
        <v>0</v>
      </c>
      <c r="BD96" s="149">
        <f>COUNTIFS('DETAIL SALES'!$Q$10:$Q$7501,'FILL RATE MANDATORY STOCK'!E96,'DETAIL SALES'!$AB$10:$AB$7501,"Full",'DETAIL SALES'!$C$10:$C$7501,"24")</f>
        <v>0</v>
      </c>
      <c r="BE96" s="149">
        <f>COUNTIFS('DETAIL SALES'!$Q$10:$Q$7501,'FILL RATE MANDATORY STOCK'!E96,'DETAIL SALES'!$AB$10:$AB$7501,"No",'DETAIL SALES'!$C$10:$C$7501,"24")</f>
        <v>0</v>
      </c>
      <c r="BF96" s="149">
        <f>COUNTIFS('DETAIL SALES'!$Q$10:$Q$7501,'FILL RATE MANDATORY STOCK'!E96,'DETAIL SALES'!$AB$10:$AB$7501,"Full",'DETAIL SALES'!$C$10:$C$7501,"25")</f>
        <v>0</v>
      </c>
      <c r="BG96" s="149">
        <f>COUNTIFS('DETAIL SALES'!$Q$10:$Q$7501,'FILL RATE MANDATORY STOCK'!E96,'DETAIL SALES'!$AB$10:$AB$7501,"No",'DETAIL SALES'!$C$10:$C$7501,"25")</f>
        <v>0</v>
      </c>
      <c r="BH96" s="149">
        <f>COUNTIFS('DETAIL SALES'!$Q$10:$Q$7501,'FILL RATE MANDATORY STOCK'!E96,'DETAIL SALES'!$AB$10:$AB$7501,"Full",'DETAIL SALES'!$C$10:$C$7501,"26")</f>
        <v>0</v>
      </c>
      <c r="BI96" s="149">
        <f>COUNTIFS('DETAIL SALES'!$Q$10:$Q$7501,'FILL RATE MANDATORY STOCK'!E96,'DETAIL SALES'!$AB$10:$AB$7501,"No",'DETAIL SALES'!$C$10:$C$7501,"26")</f>
        <v>0</v>
      </c>
      <c r="BJ96" s="149">
        <f>COUNTIFS('DETAIL SALES'!$Q$10:$Q$7501,'FILL RATE MANDATORY STOCK'!E96,'DETAIL SALES'!$AB$10:$AB$7501,"Full",'DETAIL SALES'!$C$10:$C$7501,"27")</f>
        <v>0</v>
      </c>
      <c r="BK96" s="149">
        <f>COUNTIFS('DETAIL SALES'!$Q$10:$Q$7501,'FILL RATE MANDATORY STOCK'!E96,'DETAIL SALES'!$AB$10:$AB$7501,"No",'DETAIL SALES'!$C$10:$C$7501,"27")</f>
        <v>0</v>
      </c>
      <c r="BL96" s="316">
        <f>COUNTIFS('DETAIL SALES'!$Q$10:$Q$7501,'FILL RATE MANDATORY STOCK'!E96,'DETAIL SALES'!$AB$10:$AB$7501,"Full",'DETAIL SALES'!$C$10:$C$7501,"28")</f>
        <v>0</v>
      </c>
      <c r="BM96" s="316">
        <f>COUNTIFS('DETAIL SALES'!$Q$10:$Q$7501,'FILL RATE MANDATORY STOCK'!E96,'DETAIL SALES'!$AB$10:$AB$7501,"No",'DETAIL SALES'!$C$10:$C$7501,"28")</f>
        <v>0</v>
      </c>
      <c r="BN96" s="149">
        <f>COUNTIFS('DETAIL SALES'!$Q$10:$Q$7501,'FILL RATE MANDATORY STOCK'!E96,'DETAIL SALES'!$AB$10:$AB$7501,"Full",'DETAIL SALES'!$C$10:$C$7501,"29")</f>
        <v>0</v>
      </c>
      <c r="BO96" s="149">
        <f>COUNTIFS('DETAIL SALES'!$Q$10:$Q$7501,'FILL RATE MANDATORY STOCK'!E96,'DETAIL SALES'!$AB$10:$AB$7501,"No",'DETAIL SALES'!$C$10:$C$7501,"29")</f>
        <v>0</v>
      </c>
      <c r="BP96" s="149">
        <f>COUNTIFS('DETAIL SALES'!$Q$10:$Q$7501,'FILL RATE MANDATORY STOCK'!E96,'DETAIL SALES'!$AB$10:$AB$7501,"Full",'DETAIL SALES'!$C$10:$C$7501,"30")</f>
        <v>0</v>
      </c>
      <c r="BQ96" s="149">
        <f>COUNTIFS('DETAIL SALES'!$Q$10:$Q$7501,'FILL RATE MANDATORY STOCK'!E96,'DETAIL SALES'!$AB$10:$AB$7501,"No",'DETAIL SALES'!$C$10:$C$7501,"30")</f>
        <v>0</v>
      </c>
      <c r="BR96" s="149">
        <f>COUNTIFS('DETAIL SALES'!$Q$10:$Q$7501,'FILL RATE MANDATORY STOCK'!\,'DETAIL SALES'!$AB$10:$AB$7501,"Full",'DETAIL SALES'!$C$10:$C$7501,"31")</f>
        <v>0</v>
      </c>
      <c r="BS96" s="153">
        <f>COUNTIFS('DETAIL SALES'!$Q$10:$Q$7501,'FILL RATE MANDATORY STOCK'!E96,'DETAIL SALES'!$AB$10:$AB$7501,"No",'DETAIL SALES'!$C$10:$C$7501,"31")</f>
        <v>0</v>
      </c>
      <c r="BT96" s="271">
        <f t="shared" si="11"/>
        <v>0</v>
      </c>
      <c r="BU96" s="150">
        <f t="shared" si="12"/>
        <v>0</v>
      </c>
      <c r="BV96" s="150">
        <f t="shared" si="13"/>
        <v>0</v>
      </c>
      <c r="BW96" s="272" t="e">
        <f t="shared" si="14"/>
        <v>#DIV/0!</v>
      </c>
    </row>
    <row r="97" spans="1:75">
      <c r="A97" s="784"/>
      <c r="B97" s="100">
        <f t="shared" si="10"/>
        <v>82</v>
      </c>
      <c r="C97" s="100" t="s">
        <v>376</v>
      </c>
      <c r="D97" s="103" t="s">
        <v>890</v>
      </c>
      <c r="E97" s="149"/>
      <c r="F97" s="169"/>
      <c r="G97" s="224">
        <v>60000</v>
      </c>
      <c r="H97" s="153">
        <v>8</v>
      </c>
      <c r="I97" s="153">
        <v>5.833333333333333</v>
      </c>
      <c r="J97" s="315">
        <f>COUNTIFS('DETAIL SALES'!$Q$10:$Q$7501,'FILL RATE MANDATORY STOCK'!E97,'DETAIL SALES'!$AB$10:$AB$7501,"Full",'DETAIL SALES'!$C$10:$C$7501,"1")</f>
        <v>0</v>
      </c>
      <c r="K97" s="316">
        <f>COUNTIFS('DETAIL SALES'!$Q$10:$Q$7501,'FILL RATE MANDATORY STOCK'!E97,'DETAIL SALES'!$AB$10:$AB$7501,"No",'DETAIL SALES'!$C$10:$C$7501,"1")</f>
        <v>0</v>
      </c>
      <c r="L97" s="149">
        <f>COUNTIFS('DETAIL SALES'!$Q$10:$Q$7501,'FILL RATE MANDATORY STOCK'!E97,'DETAIL SALES'!$AB$10:$AB$7501,"Full",'DETAIL SALES'!$C$10:$C$7501,"2")</f>
        <v>0</v>
      </c>
      <c r="M97" s="149">
        <f>COUNTIFS('DETAIL SALES'!$Q$10:$Q$7501,'FILL RATE MANDATORY STOCK'!E97,'DETAIL SALES'!$AB$10:$AB$7501,"No",'DETAIL SALES'!$C$10:$C$7501,"2")</f>
        <v>0</v>
      </c>
      <c r="N97" s="149">
        <f>COUNTIFS('DETAIL SALES'!$Q$10:$Q$7501,'FILL RATE MANDATORY STOCK'!E97,'DETAIL SALES'!$AB$10:$AB$7501,"Full",'DETAIL SALES'!$C$10:$C$7501,"3")</f>
        <v>0</v>
      </c>
      <c r="O97" s="149">
        <f>COUNTIFS('DETAIL SALES'!$Q$10:$Q$7501,'FILL RATE MANDATORY STOCK'!E97,'DETAIL SALES'!$AB$10:$AB$7501,"No",'DETAIL SALES'!$C$10:$C$7501,"3")</f>
        <v>0</v>
      </c>
      <c r="P97" s="149">
        <f>COUNTIFS('DETAIL SALES'!$Q$10:$Q$7501,'FILL RATE MANDATORY STOCK'!E97,'DETAIL SALES'!$AB$10:$AB$7501,"Full",'DETAIL SALES'!$C$10:$C$7501,"4")</f>
        <v>0</v>
      </c>
      <c r="Q97" s="149">
        <f>COUNTIFS('DETAIL SALES'!$Q$10:$Q$7501,'FILL RATE MANDATORY STOCK'!E97,'DETAIL SALES'!$AB$10:$AB$7501,"No",'DETAIL SALES'!$C$10:$C$7501,"4")</f>
        <v>0</v>
      </c>
      <c r="R97" s="149">
        <f>COUNTIFS('DETAIL SALES'!$Q$10:$Q$7501,'FILL RATE MANDATORY STOCK'!E97,'DETAIL SALES'!$AB$10:$AB$7501,"Full",'DETAIL SALES'!$C$10:$C$7501,"5")</f>
        <v>0</v>
      </c>
      <c r="S97" s="149">
        <f>COUNTIFS('DETAIL SALES'!$Q$10:$Q$7501,'FILL RATE MANDATORY STOCK'!E97,'DETAIL SALES'!$AB$10:$AB$7501,"No",'DETAIL SALES'!$C$10:$C$7501,"5")</f>
        <v>0</v>
      </c>
      <c r="T97" s="149">
        <f>COUNTIFS('DETAIL SALES'!$Q$10:$Q$7501,'FILL RATE MANDATORY STOCK'!E97,'DETAIL SALES'!$AB$10:$AB$7501,"Full",'DETAIL SALES'!$C$10:$C$7501,"6")</f>
        <v>0</v>
      </c>
      <c r="U97" s="149">
        <f>COUNTIFS('DETAIL SALES'!$Q$10:$Q$7501,'FILL RATE MANDATORY STOCK'!E97,'DETAIL SALES'!$AB$10:$AB$7501,"No",'DETAIL SALES'!$C$10:$C$7501,"6")</f>
        <v>0</v>
      </c>
      <c r="V97" s="316">
        <f>COUNTIFS('DETAIL SALES'!$Q$10:$Q$7501,'FILL RATE MANDATORY STOCK'!E97,'DETAIL SALES'!$AB$10:$AB$7501,"Full",'DETAIL SALES'!$C$10:$C$7501,"7")</f>
        <v>0</v>
      </c>
      <c r="W97" s="316">
        <f>COUNTIFS('DETAIL SALES'!$Q$10:$Q$7501,'FILL RATE MANDATORY STOCK'!E97,'DETAIL SALES'!$AB$10:$AB$7501,"No",'DETAIL SALES'!$C$10:$C$7501,"7")</f>
        <v>0</v>
      </c>
      <c r="X97" s="149">
        <f>COUNTIFS('DETAIL SALES'!$Q$10:$Q$7501,'FILL RATE MANDATORY STOCK'!E97,'DETAIL SALES'!$AB$10:$AB$7501,"Full",'DETAIL SALES'!$C$10:$C$7501,"8")</f>
        <v>0</v>
      </c>
      <c r="Y97" s="149">
        <f>COUNTIFS('DETAIL SALES'!$Q$10:$Q$7501,'FILL RATE MANDATORY STOCK'!E97,'DETAIL SALES'!$AB$10:$AB$7501,"No",'DETAIL SALES'!$C$10:$C$7501,"8")</f>
        <v>0</v>
      </c>
      <c r="Z97" s="149">
        <f>COUNTIFS('DETAIL SALES'!$Q$10:$Q$7501,'FILL RATE MANDATORY STOCK'!E97,'DETAIL SALES'!$AB$10:$AB$7501,"Full",'DETAIL SALES'!$C$10:$C$7501,"9")</f>
        <v>0</v>
      </c>
      <c r="AA97" s="149">
        <f>COUNTIFS('DETAIL SALES'!$Q$10:$Q$7501,'FILL RATE MANDATORY STOCK'!E97,'DETAIL SALES'!$AB$10:$AB$7501,"No",'DETAIL SALES'!$C$10:$C$7501,"9")</f>
        <v>0</v>
      </c>
      <c r="AB97" s="149">
        <f>COUNTIFS('DETAIL SALES'!$Q$10:$Q$7501,'FILL RATE MANDATORY STOCK'!E97,'DETAIL SALES'!$AB$10:$AB$7501,"Full",'DETAIL SALES'!$C$10:$C$7501,"10")</f>
        <v>0</v>
      </c>
      <c r="AC97" s="149">
        <f>COUNTIFS('DETAIL SALES'!$Q$10:$Q$7501,'FILL RATE MANDATORY STOCK'!E97,'DETAIL SALES'!$AB$10:$AB$7501,"No",'DETAIL SALES'!$C$10:$C$7501,"10")</f>
        <v>0</v>
      </c>
      <c r="AD97" s="149">
        <f>COUNTIFS('DETAIL SALES'!$Q$10:$Q$7501,'FILL RATE MANDATORY STOCK'!E97,'DETAIL SALES'!$AB$10:$AB$7501,"Full",'DETAIL SALES'!$C$10:$C$7501,"11")</f>
        <v>0</v>
      </c>
      <c r="AE97" s="149">
        <f>COUNTIFS('DETAIL SALES'!$Q$10:$Q$7501,'FILL RATE MANDATORY STOCK'!E97,'DETAIL SALES'!$AB$10:$AB$7501,"No",'DETAIL SALES'!$C$10:$C$7501,"11")</f>
        <v>0</v>
      </c>
      <c r="AF97" s="149">
        <f>COUNTIFS('DETAIL SALES'!$Q$10:$Q$7501,'FILL RATE MANDATORY STOCK'!E97,'DETAIL SALES'!$AB$10:$AB$7501,"Full",'DETAIL SALES'!$C$10:$C$7501,"12")</f>
        <v>0</v>
      </c>
      <c r="AG97" s="149">
        <f>COUNTIFS('DETAIL SALES'!$Q$10:$Q$7501,'FILL RATE MANDATORY STOCK'!E97,'DETAIL SALES'!$AB$10:$AB$7501,"No",'DETAIL SALES'!$C$10:$C$7501,"12")</f>
        <v>0</v>
      </c>
      <c r="AH97" s="149">
        <f>COUNTIFS('DETAIL SALES'!$Q$10:$Q$7501,'FILL RATE MANDATORY STOCK'!E97,'DETAIL SALES'!$AB$10:$AB$7501,"Full",'DETAIL SALES'!$C$10:$C$7501,"13")</f>
        <v>0</v>
      </c>
      <c r="AI97" s="149">
        <f>COUNTIFS('DETAIL SALES'!$Q$10:$Q$7501,'FILL RATE MANDATORY STOCK'!E97,'DETAIL SALES'!$AB$10:$AB$7501,"No",'DETAIL SALES'!$C$10:$C$7501,"13")</f>
        <v>0</v>
      </c>
      <c r="AJ97" s="316">
        <f>COUNTIFS('DETAIL SALES'!$Q$10:$Q$7501,'FILL RATE MANDATORY STOCK'!E97,'DETAIL SALES'!$AB$10:$AB$7501,"Full",'DETAIL SALES'!$C$10:$C$7501,"14")</f>
        <v>0</v>
      </c>
      <c r="AK97" s="316">
        <f>COUNTIFS('DETAIL SALES'!$Q$10:$Q$7501,'FILL RATE MANDATORY STOCK'!E97,'DETAIL SALES'!$AB$10:$AB$7501,"No",'DETAIL SALES'!$C$10:$C$7501,"14")</f>
        <v>0</v>
      </c>
      <c r="AL97" s="149">
        <f>COUNTIFS('DETAIL SALES'!$Q$10:$Q$7501,'FILL RATE MANDATORY STOCK'!E97,'DETAIL SALES'!$AB$10:$AB$7501,"Full",'DETAIL SALES'!$C$10:$C$7501,"15")</f>
        <v>0</v>
      </c>
      <c r="AM97" s="149">
        <f>COUNTIFS('DETAIL SALES'!$Q$10:$Q$7501,'FILL RATE MANDATORY STOCK'!E97,'DETAIL SALES'!$AB$10:$AB$7501,"No",'DETAIL SALES'!$C$10:$C$7501,"15")</f>
        <v>0</v>
      </c>
      <c r="AN97" s="149">
        <f>COUNTIFS('DETAIL SALES'!$Q$10:$Q$7501,'FILL RATE MANDATORY STOCK'!E97,'DETAIL SALES'!$AB$10:$AB$7501,"Full",'DETAIL SALES'!$C$10:$C$7501,"16")</f>
        <v>0</v>
      </c>
      <c r="AO97" s="149">
        <f>COUNTIFS('DETAIL SALES'!$Q$10:$Q$7501,'FILL RATE MANDATORY STOCK'!E97,'DETAIL SALES'!$AB$10:$AB$7501,"No",'DETAIL SALES'!$C$10:$C$7501,"16")</f>
        <v>0</v>
      </c>
      <c r="AP97" s="149">
        <f>COUNTIFS('DETAIL SALES'!$Q$10:$Q$7501,'FILL RATE MANDATORY STOCK'!E97,'DETAIL SALES'!$AB$10:$AB$7501,"Full",'DETAIL SALES'!$C$10:$C$7501,"17")</f>
        <v>0</v>
      </c>
      <c r="AQ97" s="149">
        <f>COUNTIFS('DETAIL SALES'!$Q$10:$Q$7501,'FILL RATE MANDATORY STOCK'!E97,'DETAIL SALES'!$AB$10:$AB$7501,"No",'DETAIL SALES'!$C$10:$C$7501,"17")</f>
        <v>0</v>
      </c>
      <c r="AR97" s="149">
        <f>COUNTIFS('DETAIL SALES'!$Q$10:$Q$7501,'FILL RATE MANDATORY STOCK'!E97,'DETAIL SALES'!$AB$10:$AB$7501,"Full",'DETAIL SALES'!$C$10:$C$7501,"18")</f>
        <v>0</v>
      </c>
      <c r="AS97" s="149">
        <f>COUNTIFS('DETAIL SALES'!$Q$10:$Q$7501,'FILL RATE MANDATORY STOCK'!E97,'DETAIL SALES'!$AB$10:$AB$7501,"No",'DETAIL SALES'!$C$10:$C$7501,"18")</f>
        <v>0</v>
      </c>
      <c r="AT97" s="149">
        <f>COUNTIFS('DETAIL SALES'!$Q$10:$Q$7501,'FILL RATE MANDATORY STOCK'!E97,'DETAIL SALES'!$AB$10:$AB$7501,"Full",'DETAIL SALES'!$C$10:$C$7501,"19")</f>
        <v>0</v>
      </c>
      <c r="AU97" s="149">
        <f>COUNTIFS('DETAIL SALES'!$Q$10:$Q$7501,'FILL RATE MANDATORY STOCK'!E97,'DETAIL SALES'!$AB$10:$AB$7501,"No",'DETAIL SALES'!$C$10:$C$7501,"19")</f>
        <v>0</v>
      </c>
      <c r="AV97" s="149">
        <f>COUNTIFS('DETAIL SALES'!$Q$10:$Q$7501,'FILL RATE MANDATORY STOCK'!E97,'DETAIL SALES'!$AB$10:$AB$7501,"Full",'DETAIL SALES'!$C$10:$C$7501,"20")</f>
        <v>0</v>
      </c>
      <c r="AW97" s="149">
        <f>COUNTIFS('DETAIL SALES'!$Q$10:$Q$7501,'FILL RATE MANDATORY STOCK'!E97,'DETAIL SALES'!$AB$10:$AB$7501,"No",'DETAIL SALES'!$C$10:$C$7501,"20")</f>
        <v>0</v>
      </c>
      <c r="AX97" s="316">
        <f>COUNTIFS('DETAIL SALES'!$Q$10:$Q$7501,'FILL RATE MANDATORY STOCK'!E97,'DETAIL SALES'!$AB$10:$AB$7501,"Full",'DETAIL SALES'!$C$10:$C$7501,"21")</f>
        <v>0</v>
      </c>
      <c r="AY97" s="316">
        <f>COUNTIFS('DETAIL SALES'!$Q$10:$Q$7501,'FILL RATE MANDATORY STOCK'!E97,'DETAIL SALES'!$AB$10:$AB$7501,"No",'DETAIL SALES'!$C$10:$C$7501,"21")</f>
        <v>0</v>
      </c>
      <c r="AZ97" s="149">
        <f>COUNTIFS('DETAIL SALES'!$Q$10:$Q$7501,'FILL RATE MANDATORY STOCK'!E97,'DETAIL SALES'!$AB$10:$AB$7501,"Full",'DETAIL SALES'!$C$10:$C$7501,"22")</f>
        <v>0</v>
      </c>
      <c r="BA97" s="149">
        <f>COUNTIFS('DETAIL SALES'!$Q$10:$Q$7501,'FILL RATE MANDATORY STOCK'!E97,'DETAIL SALES'!$AB$10:$AB$7501,"No",'DETAIL SALES'!$C$10:$C$7501,"22")</f>
        <v>0</v>
      </c>
      <c r="BB97" s="149">
        <f>COUNTIFS('DETAIL SALES'!$Q$10:$Q$7501,'FILL RATE MANDATORY STOCK'!E97,'DETAIL SALES'!$AB$10:$AB$7501,"Full",'DETAIL SALES'!$C$10:$C$7501,"23")</f>
        <v>0</v>
      </c>
      <c r="BC97" s="149">
        <f>COUNTIFS('DETAIL SALES'!$Q$10:$Q$7501,'FILL RATE MANDATORY STOCK'!E97,'DETAIL SALES'!$AB$10:$AB$7501,"No",'DETAIL SALES'!$C$10:$C$7501,"23")</f>
        <v>0</v>
      </c>
      <c r="BD97" s="149">
        <f>COUNTIFS('DETAIL SALES'!$Q$10:$Q$7501,'FILL RATE MANDATORY STOCK'!E97,'DETAIL SALES'!$AB$10:$AB$7501,"Full",'DETAIL SALES'!$C$10:$C$7501,"24")</f>
        <v>0</v>
      </c>
      <c r="BE97" s="149">
        <f>COUNTIFS('DETAIL SALES'!$Q$10:$Q$7501,'FILL RATE MANDATORY STOCK'!E97,'DETAIL SALES'!$AB$10:$AB$7501,"No",'DETAIL SALES'!$C$10:$C$7501,"24")</f>
        <v>0</v>
      </c>
      <c r="BF97" s="149">
        <f>COUNTIFS('DETAIL SALES'!$Q$10:$Q$7501,'FILL RATE MANDATORY STOCK'!E97,'DETAIL SALES'!$AB$10:$AB$7501,"Full",'DETAIL SALES'!$C$10:$C$7501,"25")</f>
        <v>0</v>
      </c>
      <c r="BG97" s="149">
        <f>COUNTIFS('DETAIL SALES'!$Q$10:$Q$7501,'FILL RATE MANDATORY STOCK'!E97,'DETAIL SALES'!$AB$10:$AB$7501,"No",'DETAIL SALES'!$C$10:$C$7501,"25")</f>
        <v>0</v>
      </c>
      <c r="BH97" s="149">
        <f>COUNTIFS('DETAIL SALES'!$Q$10:$Q$7501,'FILL RATE MANDATORY STOCK'!E97,'DETAIL SALES'!$AB$10:$AB$7501,"Full",'DETAIL SALES'!$C$10:$C$7501,"26")</f>
        <v>0</v>
      </c>
      <c r="BI97" s="149">
        <f>COUNTIFS('DETAIL SALES'!$Q$10:$Q$7501,'FILL RATE MANDATORY STOCK'!E97,'DETAIL SALES'!$AB$10:$AB$7501,"No",'DETAIL SALES'!$C$10:$C$7501,"26")</f>
        <v>0</v>
      </c>
      <c r="BJ97" s="149">
        <f>COUNTIFS('DETAIL SALES'!$Q$10:$Q$7501,'FILL RATE MANDATORY STOCK'!E97,'DETAIL SALES'!$AB$10:$AB$7501,"Full",'DETAIL SALES'!$C$10:$C$7501,"27")</f>
        <v>0</v>
      </c>
      <c r="BK97" s="149">
        <f>COUNTIFS('DETAIL SALES'!$Q$10:$Q$7501,'FILL RATE MANDATORY STOCK'!E97,'DETAIL SALES'!$AB$10:$AB$7501,"No",'DETAIL SALES'!$C$10:$C$7501,"27")</f>
        <v>0</v>
      </c>
      <c r="BL97" s="316">
        <f>COUNTIFS('DETAIL SALES'!$Q$10:$Q$7501,'FILL RATE MANDATORY STOCK'!E97,'DETAIL SALES'!$AB$10:$AB$7501,"Full",'DETAIL SALES'!$C$10:$C$7501,"28")</f>
        <v>0</v>
      </c>
      <c r="BM97" s="316">
        <f>COUNTIFS('DETAIL SALES'!$Q$10:$Q$7501,'FILL RATE MANDATORY STOCK'!E97,'DETAIL SALES'!$AB$10:$AB$7501,"No",'DETAIL SALES'!$C$10:$C$7501,"28")</f>
        <v>0</v>
      </c>
      <c r="BN97" s="149">
        <f>COUNTIFS('DETAIL SALES'!$Q$10:$Q$7501,'FILL RATE MANDATORY STOCK'!E97,'DETAIL SALES'!$AB$10:$AB$7501,"Full",'DETAIL SALES'!$C$10:$C$7501,"29")</f>
        <v>0</v>
      </c>
      <c r="BO97" s="149">
        <f>COUNTIFS('DETAIL SALES'!$Q$10:$Q$7501,'FILL RATE MANDATORY STOCK'!E97,'DETAIL SALES'!$AB$10:$AB$7501,"No",'DETAIL SALES'!$C$10:$C$7501,"29")</f>
        <v>0</v>
      </c>
      <c r="BP97" s="149">
        <f>COUNTIFS('DETAIL SALES'!$Q$10:$Q$7501,'FILL RATE MANDATORY STOCK'!E97,'DETAIL SALES'!$AB$10:$AB$7501,"Full",'DETAIL SALES'!$C$10:$C$7501,"30")</f>
        <v>0</v>
      </c>
      <c r="BQ97" s="149">
        <f>COUNTIFS('DETAIL SALES'!$Q$10:$Q$7501,'FILL RATE MANDATORY STOCK'!E97,'DETAIL SALES'!$AB$10:$AB$7501,"No",'DETAIL SALES'!$C$10:$C$7501,"30")</f>
        <v>0</v>
      </c>
      <c r="BR97" s="149">
        <f>COUNTIFS('DETAIL SALES'!$Q$10:$Q$7501,'FILL RATE MANDATORY STOCK'!\,'DETAIL SALES'!$AB$10:$AB$7501,"Full",'DETAIL SALES'!$C$10:$C$7501,"31")</f>
        <v>0</v>
      </c>
      <c r="BS97" s="153">
        <f>COUNTIFS('DETAIL SALES'!$Q$10:$Q$7501,'FILL RATE MANDATORY STOCK'!E97,'DETAIL SALES'!$AB$10:$AB$7501,"No",'DETAIL SALES'!$C$10:$C$7501,"31")</f>
        <v>0</v>
      </c>
      <c r="BT97" s="271">
        <f t="shared" si="11"/>
        <v>0</v>
      </c>
      <c r="BU97" s="150">
        <f t="shared" si="12"/>
        <v>0</v>
      </c>
      <c r="BV97" s="150">
        <f t="shared" si="13"/>
        <v>0</v>
      </c>
      <c r="BW97" s="272" t="e">
        <f t="shared" si="14"/>
        <v>#DIV/0!</v>
      </c>
    </row>
    <row r="98" spans="1:75">
      <c r="A98" s="784"/>
      <c r="B98" s="100">
        <f t="shared" si="10"/>
        <v>83</v>
      </c>
      <c r="C98" s="100" t="s">
        <v>377</v>
      </c>
      <c r="D98" s="103" t="s">
        <v>890</v>
      </c>
      <c r="E98" s="149"/>
      <c r="F98" s="169"/>
      <c r="G98" s="224">
        <v>60000</v>
      </c>
      <c r="H98" s="153">
        <v>2</v>
      </c>
      <c r="I98" s="153">
        <v>0</v>
      </c>
      <c r="J98" s="315">
        <f>COUNTIFS('DETAIL SALES'!$Q$10:$Q$7501,'FILL RATE MANDATORY STOCK'!E98,'DETAIL SALES'!$AB$10:$AB$7501,"Full",'DETAIL SALES'!$C$10:$C$7501,"1")</f>
        <v>0</v>
      </c>
      <c r="K98" s="316">
        <f>COUNTIFS('DETAIL SALES'!$Q$10:$Q$7501,'FILL RATE MANDATORY STOCK'!E98,'DETAIL SALES'!$AB$10:$AB$7501,"No",'DETAIL SALES'!$C$10:$C$7501,"1")</f>
        <v>0</v>
      </c>
      <c r="L98" s="149">
        <f>COUNTIFS('DETAIL SALES'!$Q$10:$Q$7501,'FILL RATE MANDATORY STOCK'!E98,'DETAIL SALES'!$AB$10:$AB$7501,"Full",'DETAIL SALES'!$C$10:$C$7501,"2")</f>
        <v>0</v>
      </c>
      <c r="M98" s="149">
        <f>COUNTIFS('DETAIL SALES'!$Q$10:$Q$7501,'FILL RATE MANDATORY STOCK'!E98,'DETAIL SALES'!$AB$10:$AB$7501,"No",'DETAIL SALES'!$C$10:$C$7501,"2")</f>
        <v>0</v>
      </c>
      <c r="N98" s="149">
        <f>COUNTIFS('DETAIL SALES'!$Q$10:$Q$7501,'FILL RATE MANDATORY STOCK'!E98,'DETAIL SALES'!$AB$10:$AB$7501,"Full",'DETAIL SALES'!$C$10:$C$7501,"3")</f>
        <v>0</v>
      </c>
      <c r="O98" s="149">
        <f>COUNTIFS('DETAIL SALES'!$Q$10:$Q$7501,'FILL RATE MANDATORY STOCK'!E98,'DETAIL SALES'!$AB$10:$AB$7501,"No",'DETAIL SALES'!$C$10:$C$7501,"3")</f>
        <v>0</v>
      </c>
      <c r="P98" s="149">
        <f>COUNTIFS('DETAIL SALES'!$Q$10:$Q$7501,'FILL RATE MANDATORY STOCK'!E98,'DETAIL SALES'!$AB$10:$AB$7501,"Full",'DETAIL SALES'!$C$10:$C$7501,"4")</f>
        <v>0</v>
      </c>
      <c r="Q98" s="149">
        <f>COUNTIFS('DETAIL SALES'!$Q$10:$Q$7501,'FILL RATE MANDATORY STOCK'!E98,'DETAIL SALES'!$AB$10:$AB$7501,"No",'DETAIL SALES'!$C$10:$C$7501,"4")</f>
        <v>0</v>
      </c>
      <c r="R98" s="149">
        <f>COUNTIFS('DETAIL SALES'!$Q$10:$Q$7501,'FILL RATE MANDATORY STOCK'!E98,'DETAIL SALES'!$AB$10:$AB$7501,"Full",'DETAIL SALES'!$C$10:$C$7501,"5")</f>
        <v>0</v>
      </c>
      <c r="S98" s="149">
        <f>COUNTIFS('DETAIL SALES'!$Q$10:$Q$7501,'FILL RATE MANDATORY STOCK'!E98,'DETAIL SALES'!$AB$10:$AB$7501,"No",'DETAIL SALES'!$C$10:$C$7501,"5")</f>
        <v>0</v>
      </c>
      <c r="T98" s="149">
        <f>COUNTIFS('DETAIL SALES'!$Q$10:$Q$7501,'FILL RATE MANDATORY STOCK'!E98,'DETAIL SALES'!$AB$10:$AB$7501,"Full",'DETAIL SALES'!$C$10:$C$7501,"6")</f>
        <v>0</v>
      </c>
      <c r="U98" s="149">
        <f>COUNTIFS('DETAIL SALES'!$Q$10:$Q$7501,'FILL RATE MANDATORY STOCK'!E98,'DETAIL SALES'!$AB$10:$AB$7501,"No",'DETAIL SALES'!$C$10:$C$7501,"6")</f>
        <v>0</v>
      </c>
      <c r="V98" s="316">
        <f>COUNTIFS('DETAIL SALES'!$Q$10:$Q$7501,'FILL RATE MANDATORY STOCK'!E98,'DETAIL SALES'!$AB$10:$AB$7501,"Full",'DETAIL SALES'!$C$10:$C$7501,"7")</f>
        <v>0</v>
      </c>
      <c r="W98" s="316">
        <f>COUNTIFS('DETAIL SALES'!$Q$10:$Q$7501,'FILL RATE MANDATORY STOCK'!E98,'DETAIL SALES'!$AB$10:$AB$7501,"No",'DETAIL SALES'!$C$10:$C$7501,"7")</f>
        <v>0</v>
      </c>
      <c r="X98" s="149">
        <f>COUNTIFS('DETAIL SALES'!$Q$10:$Q$7501,'FILL RATE MANDATORY STOCK'!E98,'DETAIL SALES'!$AB$10:$AB$7501,"Full",'DETAIL SALES'!$C$10:$C$7501,"8")</f>
        <v>0</v>
      </c>
      <c r="Y98" s="149">
        <f>COUNTIFS('DETAIL SALES'!$Q$10:$Q$7501,'FILL RATE MANDATORY STOCK'!E98,'DETAIL SALES'!$AB$10:$AB$7501,"No",'DETAIL SALES'!$C$10:$C$7501,"8")</f>
        <v>0</v>
      </c>
      <c r="Z98" s="149">
        <f>COUNTIFS('DETAIL SALES'!$Q$10:$Q$7501,'FILL RATE MANDATORY STOCK'!E98,'DETAIL SALES'!$AB$10:$AB$7501,"Full",'DETAIL SALES'!$C$10:$C$7501,"9")</f>
        <v>0</v>
      </c>
      <c r="AA98" s="149">
        <f>COUNTIFS('DETAIL SALES'!$Q$10:$Q$7501,'FILL RATE MANDATORY STOCK'!E98,'DETAIL SALES'!$AB$10:$AB$7501,"No",'DETAIL SALES'!$C$10:$C$7501,"9")</f>
        <v>0</v>
      </c>
      <c r="AB98" s="149">
        <f>COUNTIFS('DETAIL SALES'!$Q$10:$Q$7501,'FILL RATE MANDATORY STOCK'!E98,'DETAIL SALES'!$AB$10:$AB$7501,"Full",'DETAIL SALES'!$C$10:$C$7501,"10")</f>
        <v>0</v>
      </c>
      <c r="AC98" s="149">
        <f>COUNTIFS('DETAIL SALES'!$Q$10:$Q$7501,'FILL RATE MANDATORY STOCK'!E98,'DETAIL SALES'!$AB$10:$AB$7501,"No",'DETAIL SALES'!$C$10:$C$7501,"10")</f>
        <v>0</v>
      </c>
      <c r="AD98" s="149">
        <f>COUNTIFS('DETAIL SALES'!$Q$10:$Q$7501,'FILL RATE MANDATORY STOCK'!E98,'DETAIL SALES'!$AB$10:$AB$7501,"Full",'DETAIL SALES'!$C$10:$C$7501,"11")</f>
        <v>0</v>
      </c>
      <c r="AE98" s="149">
        <f>COUNTIFS('DETAIL SALES'!$Q$10:$Q$7501,'FILL RATE MANDATORY STOCK'!E98,'DETAIL SALES'!$AB$10:$AB$7501,"No",'DETAIL SALES'!$C$10:$C$7501,"11")</f>
        <v>0</v>
      </c>
      <c r="AF98" s="149">
        <f>COUNTIFS('DETAIL SALES'!$Q$10:$Q$7501,'FILL RATE MANDATORY STOCK'!E98,'DETAIL SALES'!$AB$10:$AB$7501,"Full",'DETAIL SALES'!$C$10:$C$7501,"12")</f>
        <v>0</v>
      </c>
      <c r="AG98" s="149">
        <f>COUNTIFS('DETAIL SALES'!$Q$10:$Q$7501,'FILL RATE MANDATORY STOCK'!E98,'DETAIL SALES'!$AB$10:$AB$7501,"No",'DETAIL SALES'!$C$10:$C$7501,"12")</f>
        <v>0</v>
      </c>
      <c r="AH98" s="149">
        <f>COUNTIFS('DETAIL SALES'!$Q$10:$Q$7501,'FILL RATE MANDATORY STOCK'!E98,'DETAIL SALES'!$AB$10:$AB$7501,"Full",'DETAIL SALES'!$C$10:$C$7501,"13")</f>
        <v>0</v>
      </c>
      <c r="AI98" s="149">
        <f>COUNTIFS('DETAIL SALES'!$Q$10:$Q$7501,'FILL RATE MANDATORY STOCK'!E98,'DETAIL SALES'!$AB$10:$AB$7501,"No",'DETAIL SALES'!$C$10:$C$7501,"13")</f>
        <v>0</v>
      </c>
      <c r="AJ98" s="316">
        <f>COUNTIFS('DETAIL SALES'!$Q$10:$Q$7501,'FILL RATE MANDATORY STOCK'!E98,'DETAIL SALES'!$AB$10:$AB$7501,"Full",'DETAIL SALES'!$C$10:$C$7501,"14")</f>
        <v>0</v>
      </c>
      <c r="AK98" s="316">
        <f>COUNTIFS('DETAIL SALES'!$Q$10:$Q$7501,'FILL RATE MANDATORY STOCK'!E98,'DETAIL SALES'!$AB$10:$AB$7501,"No",'DETAIL SALES'!$C$10:$C$7501,"14")</f>
        <v>0</v>
      </c>
      <c r="AL98" s="149">
        <f>COUNTIFS('DETAIL SALES'!$Q$10:$Q$7501,'FILL RATE MANDATORY STOCK'!E98,'DETAIL SALES'!$AB$10:$AB$7501,"Full",'DETAIL SALES'!$C$10:$C$7501,"15")</f>
        <v>0</v>
      </c>
      <c r="AM98" s="149">
        <f>COUNTIFS('DETAIL SALES'!$Q$10:$Q$7501,'FILL RATE MANDATORY STOCK'!E98,'DETAIL SALES'!$AB$10:$AB$7501,"No",'DETAIL SALES'!$C$10:$C$7501,"15")</f>
        <v>0</v>
      </c>
      <c r="AN98" s="149">
        <f>COUNTIFS('DETAIL SALES'!$Q$10:$Q$7501,'FILL RATE MANDATORY STOCK'!E98,'DETAIL SALES'!$AB$10:$AB$7501,"Full",'DETAIL SALES'!$C$10:$C$7501,"16")</f>
        <v>0</v>
      </c>
      <c r="AO98" s="149">
        <f>COUNTIFS('DETAIL SALES'!$Q$10:$Q$7501,'FILL RATE MANDATORY STOCK'!E98,'DETAIL SALES'!$AB$10:$AB$7501,"No",'DETAIL SALES'!$C$10:$C$7501,"16")</f>
        <v>0</v>
      </c>
      <c r="AP98" s="149">
        <f>COUNTIFS('DETAIL SALES'!$Q$10:$Q$7501,'FILL RATE MANDATORY STOCK'!E98,'DETAIL SALES'!$AB$10:$AB$7501,"Full",'DETAIL SALES'!$C$10:$C$7501,"17")</f>
        <v>0</v>
      </c>
      <c r="AQ98" s="149">
        <f>COUNTIFS('DETAIL SALES'!$Q$10:$Q$7501,'FILL RATE MANDATORY STOCK'!E98,'DETAIL SALES'!$AB$10:$AB$7501,"No",'DETAIL SALES'!$C$10:$C$7501,"17")</f>
        <v>0</v>
      </c>
      <c r="AR98" s="149">
        <f>COUNTIFS('DETAIL SALES'!$Q$10:$Q$7501,'FILL RATE MANDATORY STOCK'!E98,'DETAIL SALES'!$AB$10:$AB$7501,"Full",'DETAIL SALES'!$C$10:$C$7501,"18")</f>
        <v>0</v>
      </c>
      <c r="AS98" s="149">
        <f>COUNTIFS('DETAIL SALES'!$Q$10:$Q$7501,'FILL RATE MANDATORY STOCK'!E98,'DETAIL SALES'!$AB$10:$AB$7501,"No",'DETAIL SALES'!$C$10:$C$7501,"18")</f>
        <v>0</v>
      </c>
      <c r="AT98" s="149">
        <f>COUNTIFS('DETAIL SALES'!$Q$10:$Q$7501,'FILL RATE MANDATORY STOCK'!E98,'DETAIL SALES'!$AB$10:$AB$7501,"Full",'DETAIL SALES'!$C$10:$C$7501,"19")</f>
        <v>0</v>
      </c>
      <c r="AU98" s="149">
        <f>COUNTIFS('DETAIL SALES'!$Q$10:$Q$7501,'FILL RATE MANDATORY STOCK'!E98,'DETAIL SALES'!$AB$10:$AB$7501,"No",'DETAIL SALES'!$C$10:$C$7501,"19")</f>
        <v>0</v>
      </c>
      <c r="AV98" s="149">
        <f>COUNTIFS('DETAIL SALES'!$Q$10:$Q$7501,'FILL RATE MANDATORY STOCK'!E98,'DETAIL SALES'!$AB$10:$AB$7501,"Full",'DETAIL SALES'!$C$10:$C$7501,"20")</f>
        <v>0</v>
      </c>
      <c r="AW98" s="149">
        <f>COUNTIFS('DETAIL SALES'!$Q$10:$Q$7501,'FILL RATE MANDATORY STOCK'!E98,'DETAIL SALES'!$AB$10:$AB$7501,"No",'DETAIL SALES'!$C$10:$C$7501,"20")</f>
        <v>0</v>
      </c>
      <c r="AX98" s="316">
        <f>COUNTIFS('DETAIL SALES'!$Q$10:$Q$7501,'FILL RATE MANDATORY STOCK'!E98,'DETAIL SALES'!$AB$10:$AB$7501,"Full",'DETAIL SALES'!$C$10:$C$7501,"21")</f>
        <v>0</v>
      </c>
      <c r="AY98" s="316">
        <f>COUNTIFS('DETAIL SALES'!$Q$10:$Q$7501,'FILL RATE MANDATORY STOCK'!E98,'DETAIL SALES'!$AB$10:$AB$7501,"No",'DETAIL SALES'!$C$10:$C$7501,"21")</f>
        <v>0</v>
      </c>
      <c r="AZ98" s="149">
        <f>COUNTIFS('DETAIL SALES'!$Q$10:$Q$7501,'FILL RATE MANDATORY STOCK'!E98,'DETAIL SALES'!$AB$10:$AB$7501,"Full",'DETAIL SALES'!$C$10:$C$7501,"22")</f>
        <v>0</v>
      </c>
      <c r="BA98" s="149">
        <f>COUNTIFS('DETAIL SALES'!$Q$10:$Q$7501,'FILL RATE MANDATORY STOCK'!E98,'DETAIL SALES'!$AB$10:$AB$7501,"No",'DETAIL SALES'!$C$10:$C$7501,"22")</f>
        <v>0</v>
      </c>
      <c r="BB98" s="149">
        <f>COUNTIFS('DETAIL SALES'!$Q$10:$Q$7501,'FILL RATE MANDATORY STOCK'!E98,'DETAIL SALES'!$AB$10:$AB$7501,"Full",'DETAIL SALES'!$C$10:$C$7501,"23")</f>
        <v>0</v>
      </c>
      <c r="BC98" s="149">
        <f>COUNTIFS('DETAIL SALES'!$Q$10:$Q$7501,'FILL RATE MANDATORY STOCK'!E98,'DETAIL SALES'!$AB$10:$AB$7501,"No",'DETAIL SALES'!$C$10:$C$7501,"23")</f>
        <v>0</v>
      </c>
      <c r="BD98" s="149">
        <f>COUNTIFS('DETAIL SALES'!$Q$10:$Q$7501,'FILL RATE MANDATORY STOCK'!E98,'DETAIL SALES'!$AB$10:$AB$7501,"Full",'DETAIL SALES'!$C$10:$C$7501,"24")</f>
        <v>0</v>
      </c>
      <c r="BE98" s="149">
        <f>COUNTIFS('DETAIL SALES'!$Q$10:$Q$7501,'FILL RATE MANDATORY STOCK'!E98,'DETAIL SALES'!$AB$10:$AB$7501,"No",'DETAIL SALES'!$C$10:$C$7501,"24")</f>
        <v>0</v>
      </c>
      <c r="BF98" s="149">
        <f>COUNTIFS('DETAIL SALES'!$Q$10:$Q$7501,'FILL RATE MANDATORY STOCK'!E98,'DETAIL SALES'!$AB$10:$AB$7501,"Full",'DETAIL SALES'!$C$10:$C$7501,"25")</f>
        <v>0</v>
      </c>
      <c r="BG98" s="149">
        <f>COUNTIFS('DETAIL SALES'!$Q$10:$Q$7501,'FILL RATE MANDATORY STOCK'!E98,'DETAIL SALES'!$AB$10:$AB$7501,"No",'DETAIL SALES'!$C$10:$C$7501,"25")</f>
        <v>0</v>
      </c>
      <c r="BH98" s="149">
        <f>COUNTIFS('DETAIL SALES'!$Q$10:$Q$7501,'FILL RATE MANDATORY STOCK'!E98,'DETAIL SALES'!$AB$10:$AB$7501,"Full",'DETAIL SALES'!$C$10:$C$7501,"26")</f>
        <v>0</v>
      </c>
      <c r="BI98" s="149">
        <f>COUNTIFS('DETAIL SALES'!$Q$10:$Q$7501,'FILL RATE MANDATORY STOCK'!E98,'DETAIL SALES'!$AB$10:$AB$7501,"No",'DETAIL SALES'!$C$10:$C$7501,"26")</f>
        <v>0</v>
      </c>
      <c r="BJ98" s="149">
        <f>COUNTIFS('DETAIL SALES'!$Q$10:$Q$7501,'FILL RATE MANDATORY STOCK'!E98,'DETAIL SALES'!$AB$10:$AB$7501,"Full",'DETAIL SALES'!$C$10:$C$7501,"27")</f>
        <v>0</v>
      </c>
      <c r="BK98" s="149">
        <f>COUNTIFS('DETAIL SALES'!$Q$10:$Q$7501,'FILL RATE MANDATORY STOCK'!E98,'DETAIL SALES'!$AB$10:$AB$7501,"No",'DETAIL SALES'!$C$10:$C$7501,"27")</f>
        <v>0</v>
      </c>
      <c r="BL98" s="316">
        <f>COUNTIFS('DETAIL SALES'!$Q$10:$Q$7501,'FILL RATE MANDATORY STOCK'!E98,'DETAIL SALES'!$AB$10:$AB$7501,"Full",'DETAIL SALES'!$C$10:$C$7501,"28")</f>
        <v>0</v>
      </c>
      <c r="BM98" s="316">
        <f>COUNTIFS('DETAIL SALES'!$Q$10:$Q$7501,'FILL RATE MANDATORY STOCK'!E98,'DETAIL SALES'!$AB$10:$AB$7501,"No",'DETAIL SALES'!$C$10:$C$7501,"28")</f>
        <v>0</v>
      </c>
      <c r="BN98" s="149">
        <f>COUNTIFS('DETAIL SALES'!$Q$10:$Q$7501,'FILL RATE MANDATORY STOCK'!E98,'DETAIL SALES'!$AB$10:$AB$7501,"Full",'DETAIL SALES'!$C$10:$C$7501,"29")</f>
        <v>0</v>
      </c>
      <c r="BO98" s="149">
        <f>COUNTIFS('DETAIL SALES'!$Q$10:$Q$7501,'FILL RATE MANDATORY STOCK'!E98,'DETAIL SALES'!$AB$10:$AB$7501,"No",'DETAIL SALES'!$C$10:$C$7501,"29")</f>
        <v>0</v>
      </c>
      <c r="BP98" s="149">
        <f>COUNTIFS('DETAIL SALES'!$Q$10:$Q$7501,'FILL RATE MANDATORY STOCK'!E98,'DETAIL SALES'!$AB$10:$AB$7501,"Full",'DETAIL SALES'!$C$10:$C$7501,"30")</f>
        <v>0</v>
      </c>
      <c r="BQ98" s="149">
        <f>COUNTIFS('DETAIL SALES'!$Q$10:$Q$7501,'FILL RATE MANDATORY STOCK'!E98,'DETAIL SALES'!$AB$10:$AB$7501,"No",'DETAIL SALES'!$C$10:$C$7501,"30")</f>
        <v>0</v>
      </c>
      <c r="BR98" s="149">
        <f>COUNTIFS('DETAIL SALES'!$Q$10:$Q$7501,'FILL RATE MANDATORY STOCK'!\,'DETAIL SALES'!$AB$10:$AB$7501,"Full",'DETAIL SALES'!$C$10:$C$7501,"31")</f>
        <v>0</v>
      </c>
      <c r="BS98" s="153">
        <f>COUNTIFS('DETAIL SALES'!$Q$10:$Q$7501,'FILL RATE MANDATORY STOCK'!E98,'DETAIL SALES'!$AB$10:$AB$7501,"No",'DETAIL SALES'!$C$10:$C$7501,"31")</f>
        <v>0</v>
      </c>
      <c r="BT98" s="271">
        <f t="shared" si="11"/>
        <v>0</v>
      </c>
      <c r="BU98" s="150">
        <f t="shared" si="12"/>
        <v>0</v>
      </c>
      <c r="BV98" s="150">
        <f t="shared" si="13"/>
        <v>0</v>
      </c>
      <c r="BW98" s="272" t="e">
        <f t="shared" si="14"/>
        <v>#DIV/0!</v>
      </c>
    </row>
    <row r="99" spans="1:75">
      <c r="A99" s="784"/>
      <c r="B99" s="100">
        <f t="shared" si="10"/>
        <v>84</v>
      </c>
      <c r="C99" s="100" t="s">
        <v>378</v>
      </c>
      <c r="D99" s="103" t="s">
        <v>890</v>
      </c>
      <c r="E99" s="149"/>
      <c r="F99" s="169"/>
      <c r="G99" s="224">
        <v>60000</v>
      </c>
      <c r="H99" s="153">
        <v>2</v>
      </c>
      <c r="I99" s="153">
        <v>0</v>
      </c>
      <c r="J99" s="315">
        <f>COUNTIFS('DETAIL SALES'!$Q$10:$Q$7501,'FILL RATE MANDATORY STOCK'!E99,'DETAIL SALES'!$AB$10:$AB$7501,"Full",'DETAIL SALES'!$C$10:$C$7501,"1")</f>
        <v>0</v>
      </c>
      <c r="K99" s="316">
        <f>COUNTIFS('DETAIL SALES'!$Q$10:$Q$7501,'FILL RATE MANDATORY STOCK'!E99,'DETAIL SALES'!$AB$10:$AB$7501,"No",'DETAIL SALES'!$C$10:$C$7501,"1")</f>
        <v>0</v>
      </c>
      <c r="L99" s="149">
        <f>COUNTIFS('DETAIL SALES'!$Q$10:$Q$7501,'FILL RATE MANDATORY STOCK'!E99,'DETAIL SALES'!$AB$10:$AB$7501,"Full",'DETAIL SALES'!$C$10:$C$7501,"2")</f>
        <v>0</v>
      </c>
      <c r="M99" s="149">
        <f>COUNTIFS('DETAIL SALES'!$Q$10:$Q$7501,'FILL RATE MANDATORY STOCK'!E99,'DETAIL SALES'!$AB$10:$AB$7501,"No",'DETAIL SALES'!$C$10:$C$7501,"2")</f>
        <v>0</v>
      </c>
      <c r="N99" s="149">
        <f>COUNTIFS('DETAIL SALES'!$Q$10:$Q$7501,'FILL RATE MANDATORY STOCK'!E99,'DETAIL SALES'!$AB$10:$AB$7501,"Full",'DETAIL SALES'!$C$10:$C$7501,"3")</f>
        <v>0</v>
      </c>
      <c r="O99" s="149">
        <f>COUNTIFS('DETAIL SALES'!$Q$10:$Q$7501,'FILL RATE MANDATORY STOCK'!E99,'DETAIL SALES'!$AB$10:$AB$7501,"No",'DETAIL SALES'!$C$10:$C$7501,"3")</f>
        <v>0</v>
      </c>
      <c r="P99" s="149">
        <f>COUNTIFS('DETAIL SALES'!$Q$10:$Q$7501,'FILL RATE MANDATORY STOCK'!E99,'DETAIL SALES'!$AB$10:$AB$7501,"Full",'DETAIL SALES'!$C$10:$C$7501,"4")</f>
        <v>0</v>
      </c>
      <c r="Q99" s="149">
        <f>COUNTIFS('DETAIL SALES'!$Q$10:$Q$7501,'FILL RATE MANDATORY STOCK'!E99,'DETAIL SALES'!$AB$10:$AB$7501,"No",'DETAIL SALES'!$C$10:$C$7501,"4")</f>
        <v>0</v>
      </c>
      <c r="R99" s="149">
        <f>COUNTIFS('DETAIL SALES'!$Q$10:$Q$7501,'FILL RATE MANDATORY STOCK'!E99,'DETAIL SALES'!$AB$10:$AB$7501,"Full",'DETAIL SALES'!$C$10:$C$7501,"5")</f>
        <v>0</v>
      </c>
      <c r="S99" s="149">
        <f>COUNTIFS('DETAIL SALES'!$Q$10:$Q$7501,'FILL RATE MANDATORY STOCK'!E99,'DETAIL SALES'!$AB$10:$AB$7501,"No",'DETAIL SALES'!$C$10:$C$7501,"5")</f>
        <v>0</v>
      </c>
      <c r="T99" s="149">
        <f>COUNTIFS('DETAIL SALES'!$Q$10:$Q$7501,'FILL RATE MANDATORY STOCK'!E99,'DETAIL SALES'!$AB$10:$AB$7501,"Full",'DETAIL SALES'!$C$10:$C$7501,"6")</f>
        <v>0</v>
      </c>
      <c r="U99" s="149">
        <f>COUNTIFS('DETAIL SALES'!$Q$10:$Q$7501,'FILL RATE MANDATORY STOCK'!E99,'DETAIL SALES'!$AB$10:$AB$7501,"No",'DETAIL SALES'!$C$10:$C$7501,"6")</f>
        <v>0</v>
      </c>
      <c r="V99" s="316">
        <f>COUNTIFS('DETAIL SALES'!$Q$10:$Q$7501,'FILL RATE MANDATORY STOCK'!E99,'DETAIL SALES'!$AB$10:$AB$7501,"Full",'DETAIL SALES'!$C$10:$C$7501,"7")</f>
        <v>0</v>
      </c>
      <c r="W99" s="316">
        <f>COUNTIFS('DETAIL SALES'!$Q$10:$Q$7501,'FILL RATE MANDATORY STOCK'!E99,'DETAIL SALES'!$AB$10:$AB$7501,"No",'DETAIL SALES'!$C$10:$C$7501,"7")</f>
        <v>0</v>
      </c>
      <c r="X99" s="149">
        <f>COUNTIFS('DETAIL SALES'!$Q$10:$Q$7501,'FILL RATE MANDATORY STOCK'!E99,'DETAIL SALES'!$AB$10:$AB$7501,"Full",'DETAIL SALES'!$C$10:$C$7501,"8")</f>
        <v>0</v>
      </c>
      <c r="Y99" s="149">
        <f>COUNTIFS('DETAIL SALES'!$Q$10:$Q$7501,'FILL RATE MANDATORY STOCK'!E99,'DETAIL SALES'!$AB$10:$AB$7501,"No",'DETAIL SALES'!$C$10:$C$7501,"8")</f>
        <v>0</v>
      </c>
      <c r="Z99" s="149">
        <f>COUNTIFS('DETAIL SALES'!$Q$10:$Q$7501,'FILL RATE MANDATORY STOCK'!E99,'DETAIL SALES'!$AB$10:$AB$7501,"Full",'DETAIL SALES'!$C$10:$C$7501,"9")</f>
        <v>0</v>
      </c>
      <c r="AA99" s="149">
        <f>COUNTIFS('DETAIL SALES'!$Q$10:$Q$7501,'FILL RATE MANDATORY STOCK'!E99,'DETAIL SALES'!$AB$10:$AB$7501,"No",'DETAIL SALES'!$C$10:$C$7501,"9")</f>
        <v>0</v>
      </c>
      <c r="AB99" s="149">
        <f>COUNTIFS('DETAIL SALES'!$Q$10:$Q$7501,'FILL RATE MANDATORY STOCK'!E99,'DETAIL SALES'!$AB$10:$AB$7501,"Full",'DETAIL SALES'!$C$10:$C$7501,"10")</f>
        <v>0</v>
      </c>
      <c r="AC99" s="149">
        <f>COUNTIFS('DETAIL SALES'!$Q$10:$Q$7501,'FILL RATE MANDATORY STOCK'!E99,'DETAIL SALES'!$AB$10:$AB$7501,"No",'DETAIL SALES'!$C$10:$C$7501,"10")</f>
        <v>0</v>
      </c>
      <c r="AD99" s="149">
        <f>COUNTIFS('DETAIL SALES'!$Q$10:$Q$7501,'FILL RATE MANDATORY STOCK'!E99,'DETAIL SALES'!$AB$10:$AB$7501,"Full",'DETAIL SALES'!$C$10:$C$7501,"11")</f>
        <v>0</v>
      </c>
      <c r="AE99" s="149">
        <f>COUNTIFS('DETAIL SALES'!$Q$10:$Q$7501,'FILL RATE MANDATORY STOCK'!E99,'DETAIL SALES'!$AB$10:$AB$7501,"No",'DETAIL SALES'!$C$10:$C$7501,"11")</f>
        <v>0</v>
      </c>
      <c r="AF99" s="149">
        <f>COUNTIFS('DETAIL SALES'!$Q$10:$Q$7501,'FILL RATE MANDATORY STOCK'!E99,'DETAIL SALES'!$AB$10:$AB$7501,"Full",'DETAIL SALES'!$C$10:$C$7501,"12")</f>
        <v>0</v>
      </c>
      <c r="AG99" s="149">
        <f>COUNTIFS('DETAIL SALES'!$Q$10:$Q$7501,'FILL RATE MANDATORY STOCK'!E99,'DETAIL SALES'!$AB$10:$AB$7501,"No",'DETAIL SALES'!$C$10:$C$7501,"12")</f>
        <v>0</v>
      </c>
      <c r="AH99" s="149">
        <f>COUNTIFS('DETAIL SALES'!$Q$10:$Q$7501,'FILL RATE MANDATORY STOCK'!E99,'DETAIL SALES'!$AB$10:$AB$7501,"Full",'DETAIL SALES'!$C$10:$C$7501,"13")</f>
        <v>0</v>
      </c>
      <c r="AI99" s="149">
        <f>COUNTIFS('DETAIL SALES'!$Q$10:$Q$7501,'FILL RATE MANDATORY STOCK'!E99,'DETAIL SALES'!$AB$10:$AB$7501,"No",'DETAIL SALES'!$C$10:$C$7501,"13")</f>
        <v>0</v>
      </c>
      <c r="AJ99" s="316">
        <f>COUNTIFS('DETAIL SALES'!$Q$10:$Q$7501,'FILL RATE MANDATORY STOCK'!E99,'DETAIL SALES'!$AB$10:$AB$7501,"Full",'DETAIL SALES'!$C$10:$C$7501,"14")</f>
        <v>0</v>
      </c>
      <c r="AK99" s="316">
        <f>COUNTIFS('DETAIL SALES'!$Q$10:$Q$7501,'FILL RATE MANDATORY STOCK'!E99,'DETAIL SALES'!$AB$10:$AB$7501,"No",'DETAIL SALES'!$C$10:$C$7501,"14")</f>
        <v>0</v>
      </c>
      <c r="AL99" s="149">
        <f>COUNTIFS('DETAIL SALES'!$Q$10:$Q$7501,'FILL RATE MANDATORY STOCK'!E99,'DETAIL SALES'!$AB$10:$AB$7501,"Full",'DETAIL SALES'!$C$10:$C$7501,"15")</f>
        <v>0</v>
      </c>
      <c r="AM99" s="149">
        <f>COUNTIFS('DETAIL SALES'!$Q$10:$Q$7501,'FILL RATE MANDATORY STOCK'!E99,'DETAIL SALES'!$AB$10:$AB$7501,"No",'DETAIL SALES'!$C$10:$C$7501,"15")</f>
        <v>0</v>
      </c>
      <c r="AN99" s="149">
        <f>COUNTIFS('DETAIL SALES'!$Q$10:$Q$7501,'FILL RATE MANDATORY STOCK'!E99,'DETAIL SALES'!$AB$10:$AB$7501,"Full",'DETAIL SALES'!$C$10:$C$7501,"16")</f>
        <v>0</v>
      </c>
      <c r="AO99" s="149">
        <f>COUNTIFS('DETAIL SALES'!$Q$10:$Q$7501,'FILL RATE MANDATORY STOCK'!E99,'DETAIL SALES'!$AB$10:$AB$7501,"No",'DETAIL SALES'!$C$10:$C$7501,"16")</f>
        <v>0</v>
      </c>
      <c r="AP99" s="149">
        <f>COUNTIFS('DETAIL SALES'!$Q$10:$Q$7501,'FILL RATE MANDATORY STOCK'!E99,'DETAIL SALES'!$AB$10:$AB$7501,"Full",'DETAIL SALES'!$C$10:$C$7501,"17")</f>
        <v>0</v>
      </c>
      <c r="AQ99" s="149">
        <f>COUNTIFS('DETAIL SALES'!$Q$10:$Q$7501,'FILL RATE MANDATORY STOCK'!E99,'DETAIL SALES'!$AB$10:$AB$7501,"No",'DETAIL SALES'!$C$10:$C$7501,"17")</f>
        <v>0</v>
      </c>
      <c r="AR99" s="149">
        <f>COUNTIFS('DETAIL SALES'!$Q$10:$Q$7501,'FILL RATE MANDATORY STOCK'!E99,'DETAIL SALES'!$AB$10:$AB$7501,"Full",'DETAIL SALES'!$C$10:$C$7501,"18")</f>
        <v>0</v>
      </c>
      <c r="AS99" s="149">
        <f>COUNTIFS('DETAIL SALES'!$Q$10:$Q$7501,'FILL RATE MANDATORY STOCK'!E99,'DETAIL SALES'!$AB$10:$AB$7501,"No",'DETAIL SALES'!$C$10:$C$7501,"18")</f>
        <v>0</v>
      </c>
      <c r="AT99" s="149">
        <f>COUNTIFS('DETAIL SALES'!$Q$10:$Q$7501,'FILL RATE MANDATORY STOCK'!E99,'DETAIL SALES'!$AB$10:$AB$7501,"Full",'DETAIL SALES'!$C$10:$C$7501,"19")</f>
        <v>0</v>
      </c>
      <c r="AU99" s="149">
        <f>COUNTIFS('DETAIL SALES'!$Q$10:$Q$7501,'FILL RATE MANDATORY STOCK'!E99,'DETAIL SALES'!$AB$10:$AB$7501,"No",'DETAIL SALES'!$C$10:$C$7501,"19")</f>
        <v>0</v>
      </c>
      <c r="AV99" s="149">
        <f>COUNTIFS('DETAIL SALES'!$Q$10:$Q$7501,'FILL RATE MANDATORY STOCK'!E99,'DETAIL SALES'!$AB$10:$AB$7501,"Full",'DETAIL SALES'!$C$10:$C$7501,"20")</f>
        <v>0</v>
      </c>
      <c r="AW99" s="149">
        <f>COUNTIFS('DETAIL SALES'!$Q$10:$Q$7501,'FILL RATE MANDATORY STOCK'!E99,'DETAIL SALES'!$AB$10:$AB$7501,"No",'DETAIL SALES'!$C$10:$C$7501,"20")</f>
        <v>0</v>
      </c>
      <c r="AX99" s="316">
        <f>COUNTIFS('DETAIL SALES'!$Q$10:$Q$7501,'FILL RATE MANDATORY STOCK'!E99,'DETAIL SALES'!$AB$10:$AB$7501,"Full",'DETAIL SALES'!$C$10:$C$7501,"21")</f>
        <v>0</v>
      </c>
      <c r="AY99" s="316">
        <f>COUNTIFS('DETAIL SALES'!$Q$10:$Q$7501,'FILL RATE MANDATORY STOCK'!E99,'DETAIL SALES'!$AB$10:$AB$7501,"No",'DETAIL SALES'!$C$10:$C$7501,"21")</f>
        <v>0</v>
      </c>
      <c r="AZ99" s="149">
        <f>COUNTIFS('DETAIL SALES'!$Q$10:$Q$7501,'FILL RATE MANDATORY STOCK'!E99,'DETAIL SALES'!$AB$10:$AB$7501,"Full",'DETAIL SALES'!$C$10:$C$7501,"22")</f>
        <v>0</v>
      </c>
      <c r="BA99" s="149">
        <f>COUNTIFS('DETAIL SALES'!$Q$10:$Q$7501,'FILL RATE MANDATORY STOCK'!E99,'DETAIL SALES'!$AB$10:$AB$7501,"No",'DETAIL SALES'!$C$10:$C$7501,"22")</f>
        <v>0</v>
      </c>
      <c r="BB99" s="149">
        <f>COUNTIFS('DETAIL SALES'!$Q$10:$Q$7501,'FILL RATE MANDATORY STOCK'!E99,'DETAIL SALES'!$AB$10:$AB$7501,"Full",'DETAIL SALES'!$C$10:$C$7501,"23")</f>
        <v>0</v>
      </c>
      <c r="BC99" s="149">
        <f>COUNTIFS('DETAIL SALES'!$Q$10:$Q$7501,'FILL RATE MANDATORY STOCK'!E99,'DETAIL SALES'!$AB$10:$AB$7501,"No",'DETAIL SALES'!$C$10:$C$7501,"23")</f>
        <v>0</v>
      </c>
      <c r="BD99" s="149">
        <f>COUNTIFS('DETAIL SALES'!$Q$10:$Q$7501,'FILL RATE MANDATORY STOCK'!E99,'DETAIL SALES'!$AB$10:$AB$7501,"Full",'DETAIL SALES'!$C$10:$C$7501,"24")</f>
        <v>0</v>
      </c>
      <c r="BE99" s="149">
        <f>COUNTIFS('DETAIL SALES'!$Q$10:$Q$7501,'FILL RATE MANDATORY STOCK'!E99,'DETAIL SALES'!$AB$10:$AB$7501,"No",'DETAIL SALES'!$C$10:$C$7501,"24")</f>
        <v>0</v>
      </c>
      <c r="BF99" s="149">
        <f>COUNTIFS('DETAIL SALES'!$Q$10:$Q$7501,'FILL RATE MANDATORY STOCK'!E99,'DETAIL SALES'!$AB$10:$AB$7501,"Full",'DETAIL SALES'!$C$10:$C$7501,"25")</f>
        <v>0</v>
      </c>
      <c r="BG99" s="149">
        <f>COUNTIFS('DETAIL SALES'!$Q$10:$Q$7501,'FILL RATE MANDATORY STOCK'!E99,'DETAIL SALES'!$AB$10:$AB$7501,"No",'DETAIL SALES'!$C$10:$C$7501,"25")</f>
        <v>0</v>
      </c>
      <c r="BH99" s="149">
        <f>COUNTIFS('DETAIL SALES'!$Q$10:$Q$7501,'FILL RATE MANDATORY STOCK'!E99,'DETAIL SALES'!$AB$10:$AB$7501,"Full",'DETAIL SALES'!$C$10:$C$7501,"26")</f>
        <v>0</v>
      </c>
      <c r="BI99" s="149">
        <f>COUNTIFS('DETAIL SALES'!$Q$10:$Q$7501,'FILL RATE MANDATORY STOCK'!E99,'DETAIL SALES'!$AB$10:$AB$7501,"No",'DETAIL SALES'!$C$10:$C$7501,"26")</f>
        <v>0</v>
      </c>
      <c r="BJ99" s="149">
        <f>COUNTIFS('DETAIL SALES'!$Q$10:$Q$7501,'FILL RATE MANDATORY STOCK'!E99,'DETAIL SALES'!$AB$10:$AB$7501,"Full",'DETAIL SALES'!$C$10:$C$7501,"27")</f>
        <v>0</v>
      </c>
      <c r="BK99" s="149">
        <f>COUNTIFS('DETAIL SALES'!$Q$10:$Q$7501,'FILL RATE MANDATORY STOCK'!E99,'DETAIL SALES'!$AB$10:$AB$7501,"No",'DETAIL SALES'!$C$10:$C$7501,"27")</f>
        <v>0</v>
      </c>
      <c r="BL99" s="316">
        <f>COUNTIFS('DETAIL SALES'!$Q$10:$Q$7501,'FILL RATE MANDATORY STOCK'!E99,'DETAIL SALES'!$AB$10:$AB$7501,"Full",'DETAIL SALES'!$C$10:$C$7501,"28")</f>
        <v>0</v>
      </c>
      <c r="BM99" s="316">
        <f>COUNTIFS('DETAIL SALES'!$Q$10:$Q$7501,'FILL RATE MANDATORY STOCK'!E99,'DETAIL SALES'!$AB$10:$AB$7501,"No",'DETAIL SALES'!$C$10:$C$7501,"28")</f>
        <v>0</v>
      </c>
      <c r="BN99" s="149">
        <f>COUNTIFS('DETAIL SALES'!$Q$10:$Q$7501,'FILL RATE MANDATORY STOCK'!E99,'DETAIL SALES'!$AB$10:$AB$7501,"Full",'DETAIL SALES'!$C$10:$C$7501,"29")</f>
        <v>0</v>
      </c>
      <c r="BO99" s="149">
        <f>COUNTIFS('DETAIL SALES'!$Q$10:$Q$7501,'FILL RATE MANDATORY STOCK'!E99,'DETAIL SALES'!$AB$10:$AB$7501,"No",'DETAIL SALES'!$C$10:$C$7501,"29")</f>
        <v>0</v>
      </c>
      <c r="BP99" s="149">
        <f>COUNTIFS('DETAIL SALES'!$Q$10:$Q$7501,'FILL RATE MANDATORY STOCK'!E99,'DETAIL SALES'!$AB$10:$AB$7501,"Full",'DETAIL SALES'!$C$10:$C$7501,"30")</f>
        <v>0</v>
      </c>
      <c r="BQ99" s="149">
        <f>COUNTIFS('DETAIL SALES'!$Q$10:$Q$7501,'FILL RATE MANDATORY STOCK'!E99,'DETAIL SALES'!$AB$10:$AB$7501,"No",'DETAIL SALES'!$C$10:$C$7501,"30")</f>
        <v>0</v>
      </c>
      <c r="BR99" s="149">
        <f>COUNTIFS('DETAIL SALES'!$Q$10:$Q$7501,'FILL RATE MANDATORY STOCK'!\,'DETAIL SALES'!$AB$10:$AB$7501,"Full",'DETAIL SALES'!$C$10:$C$7501,"31")</f>
        <v>0</v>
      </c>
      <c r="BS99" s="153">
        <f>COUNTIFS('DETAIL SALES'!$Q$10:$Q$7501,'FILL RATE MANDATORY STOCK'!E99,'DETAIL SALES'!$AB$10:$AB$7501,"No",'DETAIL SALES'!$C$10:$C$7501,"31")</f>
        <v>0</v>
      </c>
      <c r="BT99" s="271">
        <f t="shared" si="11"/>
        <v>0</v>
      </c>
      <c r="BU99" s="150">
        <f t="shared" si="12"/>
        <v>0</v>
      </c>
      <c r="BV99" s="150">
        <f t="shared" si="13"/>
        <v>0</v>
      </c>
      <c r="BW99" s="272" t="e">
        <f t="shared" si="14"/>
        <v>#DIV/0!</v>
      </c>
    </row>
    <row r="100" spans="1:75">
      <c r="A100" s="784"/>
      <c r="B100" s="100">
        <f t="shared" si="10"/>
        <v>85</v>
      </c>
      <c r="C100" s="100" t="s">
        <v>378</v>
      </c>
      <c r="D100" s="103" t="s">
        <v>890</v>
      </c>
      <c r="E100" s="170"/>
      <c r="F100" s="169"/>
      <c r="G100" s="224">
        <v>60000</v>
      </c>
      <c r="H100" s="153">
        <v>2</v>
      </c>
      <c r="I100" s="153">
        <v>0.33333333333333331</v>
      </c>
      <c r="J100" s="315">
        <f>COUNTIFS('DETAIL SALES'!$Q$10:$Q$7501,'FILL RATE MANDATORY STOCK'!E100,'DETAIL SALES'!$AB$10:$AB$7501,"Full",'DETAIL SALES'!$C$10:$C$7501,"1")</f>
        <v>0</v>
      </c>
      <c r="K100" s="316">
        <f>COUNTIFS('DETAIL SALES'!$Q$10:$Q$7501,'FILL RATE MANDATORY STOCK'!E100,'DETAIL SALES'!$AB$10:$AB$7501,"No",'DETAIL SALES'!$C$10:$C$7501,"1")</f>
        <v>0</v>
      </c>
      <c r="L100" s="149">
        <f>COUNTIFS('DETAIL SALES'!$Q$10:$Q$7501,'FILL RATE MANDATORY STOCK'!E100,'DETAIL SALES'!$AB$10:$AB$7501,"Full",'DETAIL SALES'!$C$10:$C$7501,"2")</f>
        <v>0</v>
      </c>
      <c r="M100" s="149">
        <f>COUNTIFS('DETAIL SALES'!$Q$10:$Q$7501,'FILL RATE MANDATORY STOCK'!E100,'DETAIL SALES'!$AB$10:$AB$7501,"No",'DETAIL SALES'!$C$10:$C$7501,"2")</f>
        <v>0</v>
      </c>
      <c r="N100" s="149">
        <f>COUNTIFS('DETAIL SALES'!$Q$10:$Q$7501,'FILL RATE MANDATORY STOCK'!E100,'DETAIL SALES'!$AB$10:$AB$7501,"Full",'DETAIL SALES'!$C$10:$C$7501,"3")</f>
        <v>0</v>
      </c>
      <c r="O100" s="149">
        <f>COUNTIFS('DETAIL SALES'!$Q$10:$Q$7501,'FILL RATE MANDATORY STOCK'!E100,'DETAIL SALES'!$AB$10:$AB$7501,"No",'DETAIL SALES'!$C$10:$C$7501,"3")</f>
        <v>0</v>
      </c>
      <c r="P100" s="149">
        <f>COUNTIFS('DETAIL SALES'!$Q$10:$Q$7501,'FILL RATE MANDATORY STOCK'!E100,'DETAIL SALES'!$AB$10:$AB$7501,"Full",'DETAIL SALES'!$C$10:$C$7501,"4")</f>
        <v>0</v>
      </c>
      <c r="Q100" s="149">
        <f>COUNTIFS('DETAIL SALES'!$Q$10:$Q$7501,'FILL RATE MANDATORY STOCK'!E100,'DETAIL SALES'!$AB$10:$AB$7501,"No",'DETAIL SALES'!$C$10:$C$7501,"4")</f>
        <v>0</v>
      </c>
      <c r="R100" s="149">
        <f>COUNTIFS('DETAIL SALES'!$Q$10:$Q$7501,'FILL RATE MANDATORY STOCK'!E100,'DETAIL SALES'!$AB$10:$AB$7501,"Full",'DETAIL SALES'!$C$10:$C$7501,"5")</f>
        <v>0</v>
      </c>
      <c r="S100" s="149">
        <f>COUNTIFS('DETAIL SALES'!$Q$10:$Q$7501,'FILL RATE MANDATORY STOCK'!E100,'DETAIL SALES'!$AB$10:$AB$7501,"No",'DETAIL SALES'!$C$10:$C$7501,"5")</f>
        <v>0</v>
      </c>
      <c r="T100" s="149">
        <f>COUNTIFS('DETAIL SALES'!$Q$10:$Q$7501,'FILL RATE MANDATORY STOCK'!E100,'DETAIL SALES'!$AB$10:$AB$7501,"Full",'DETAIL SALES'!$C$10:$C$7501,"6")</f>
        <v>0</v>
      </c>
      <c r="U100" s="149">
        <f>COUNTIFS('DETAIL SALES'!$Q$10:$Q$7501,'FILL RATE MANDATORY STOCK'!E100,'DETAIL SALES'!$AB$10:$AB$7501,"No",'DETAIL SALES'!$C$10:$C$7501,"6")</f>
        <v>0</v>
      </c>
      <c r="V100" s="316">
        <f>COUNTIFS('DETAIL SALES'!$Q$10:$Q$7501,'FILL RATE MANDATORY STOCK'!E100,'DETAIL SALES'!$AB$10:$AB$7501,"Full",'DETAIL SALES'!$C$10:$C$7501,"7")</f>
        <v>0</v>
      </c>
      <c r="W100" s="316">
        <f>COUNTIFS('DETAIL SALES'!$Q$10:$Q$7501,'FILL RATE MANDATORY STOCK'!E100,'DETAIL SALES'!$AB$10:$AB$7501,"No",'DETAIL SALES'!$C$10:$C$7501,"7")</f>
        <v>0</v>
      </c>
      <c r="X100" s="149">
        <f>COUNTIFS('DETAIL SALES'!$Q$10:$Q$7501,'FILL RATE MANDATORY STOCK'!E100,'DETAIL SALES'!$AB$10:$AB$7501,"Full",'DETAIL SALES'!$C$10:$C$7501,"8")</f>
        <v>0</v>
      </c>
      <c r="Y100" s="149">
        <f>COUNTIFS('DETAIL SALES'!$Q$10:$Q$7501,'FILL RATE MANDATORY STOCK'!E100,'DETAIL SALES'!$AB$10:$AB$7501,"No",'DETAIL SALES'!$C$10:$C$7501,"8")</f>
        <v>0</v>
      </c>
      <c r="Z100" s="149">
        <f>COUNTIFS('DETAIL SALES'!$Q$10:$Q$7501,'FILL RATE MANDATORY STOCK'!E100,'DETAIL SALES'!$AB$10:$AB$7501,"Full",'DETAIL SALES'!$C$10:$C$7501,"9")</f>
        <v>0</v>
      </c>
      <c r="AA100" s="149">
        <f>COUNTIFS('DETAIL SALES'!$Q$10:$Q$7501,'FILL RATE MANDATORY STOCK'!E100,'DETAIL SALES'!$AB$10:$AB$7501,"No",'DETAIL SALES'!$C$10:$C$7501,"9")</f>
        <v>0</v>
      </c>
      <c r="AB100" s="149">
        <f>COUNTIFS('DETAIL SALES'!$Q$10:$Q$7501,'FILL RATE MANDATORY STOCK'!E100,'DETAIL SALES'!$AB$10:$AB$7501,"Full",'DETAIL SALES'!$C$10:$C$7501,"10")</f>
        <v>0</v>
      </c>
      <c r="AC100" s="149">
        <f>COUNTIFS('DETAIL SALES'!$Q$10:$Q$7501,'FILL RATE MANDATORY STOCK'!E100,'DETAIL SALES'!$AB$10:$AB$7501,"No",'DETAIL SALES'!$C$10:$C$7501,"10")</f>
        <v>0</v>
      </c>
      <c r="AD100" s="149">
        <f>COUNTIFS('DETAIL SALES'!$Q$10:$Q$7501,'FILL RATE MANDATORY STOCK'!E100,'DETAIL SALES'!$AB$10:$AB$7501,"Full",'DETAIL SALES'!$C$10:$C$7501,"11")</f>
        <v>0</v>
      </c>
      <c r="AE100" s="149">
        <f>COUNTIFS('DETAIL SALES'!$Q$10:$Q$7501,'FILL RATE MANDATORY STOCK'!E100,'DETAIL SALES'!$AB$10:$AB$7501,"No",'DETAIL SALES'!$C$10:$C$7501,"11")</f>
        <v>0</v>
      </c>
      <c r="AF100" s="149">
        <f>COUNTIFS('DETAIL SALES'!$Q$10:$Q$7501,'FILL RATE MANDATORY STOCK'!E100,'DETAIL SALES'!$AB$10:$AB$7501,"Full",'DETAIL SALES'!$C$10:$C$7501,"12")</f>
        <v>0</v>
      </c>
      <c r="AG100" s="149">
        <f>COUNTIFS('DETAIL SALES'!$Q$10:$Q$7501,'FILL RATE MANDATORY STOCK'!E100,'DETAIL SALES'!$AB$10:$AB$7501,"No",'DETAIL SALES'!$C$10:$C$7501,"12")</f>
        <v>0</v>
      </c>
      <c r="AH100" s="149">
        <f>COUNTIFS('DETAIL SALES'!$Q$10:$Q$7501,'FILL RATE MANDATORY STOCK'!E100,'DETAIL SALES'!$AB$10:$AB$7501,"Full",'DETAIL SALES'!$C$10:$C$7501,"13")</f>
        <v>0</v>
      </c>
      <c r="AI100" s="149">
        <f>COUNTIFS('DETAIL SALES'!$Q$10:$Q$7501,'FILL RATE MANDATORY STOCK'!E100,'DETAIL SALES'!$AB$10:$AB$7501,"No",'DETAIL SALES'!$C$10:$C$7501,"13")</f>
        <v>0</v>
      </c>
      <c r="AJ100" s="316">
        <f>COUNTIFS('DETAIL SALES'!$Q$10:$Q$7501,'FILL RATE MANDATORY STOCK'!E100,'DETAIL SALES'!$AB$10:$AB$7501,"Full",'DETAIL SALES'!$C$10:$C$7501,"14")</f>
        <v>0</v>
      </c>
      <c r="AK100" s="316">
        <f>COUNTIFS('DETAIL SALES'!$Q$10:$Q$7501,'FILL RATE MANDATORY STOCK'!E100,'DETAIL SALES'!$AB$10:$AB$7501,"No",'DETAIL SALES'!$C$10:$C$7501,"14")</f>
        <v>0</v>
      </c>
      <c r="AL100" s="149">
        <f>COUNTIFS('DETAIL SALES'!$Q$10:$Q$7501,'FILL RATE MANDATORY STOCK'!E100,'DETAIL SALES'!$AB$10:$AB$7501,"Full",'DETAIL SALES'!$C$10:$C$7501,"15")</f>
        <v>0</v>
      </c>
      <c r="AM100" s="149">
        <f>COUNTIFS('DETAIL SALES'!$Q$10:$Q$7501,'FILL RATE MANDATORY STOCK'!E100,'DETAIL SALES'!$AB$10:$AB$7501,"No",'DETAIL SALES'!$C$10:$C$7501,"15")</f>
        <v>0</v>
      </c>
      <c r="AN100" s="149">
        <f>COUNTIFS('DETAIL SALES'!$Q$10:$Q$7501,'FILL RATE MANDATORY STOCK'!E100,'DETAIL SALES'!$AB$10:$AB$7501,"Full",'DETAIL SALES'!$C$10:$C$7501,"16")</f>
        <v>0</v>
      </c>
      <c r="AO100" s="149">
        <f>COUNTIFS('DETAIL SALES'!$Q$10:$Q$7501,'FILL RATE MANDATORY STOCK'!E100,'DETAIL SALES'!$AB$10:$AB$7501,"No",'DETAIL SALES'!$C$10:$C$7501,"16")</f>
        <v>0</v>
      </c>
      <c r="AP100" s="149">
        <f>COUNTIFS('DETAIL SALES'!$Q$10:$Q$7501,'FILL RATE MANDATORY STOCK'!E100,'DETAIL SALES'!$AB$10:$AB$7501,"Full",'DETAIL SALES'!$C$10:$C$7501,"17")</f>
        <v>0</v>
      </c>
      <c r="AQ100" s="149">
        <f>COUNTIFS('DETAIL SALES'!$Q$10:$Q$7501,'FILL RATE MANDATORY STOCK'!E100,'DETAIL SALES'!$AB$10:$AB$7501,"No",'DETAIL SALES'!$C$10:$C$7501,"17")</f>
        <v>0</v>
      </c>
      <c r="AR100" s="149">
        <f>COUNTIFS('DETAIL SALES'!$Q$10:$Q$7501,'FILL RATE MANDATORY STOCK'!E100,'DETAIL SALES'!$AB$10:$AB$7501,"Full",'DETAIL SALES'!$C$10:$C$7501,"18")</f>
        <v>0</v>
      </c>
      <c r="AS100" s="149">
        <f>COUNTIFS('DETAIL SALES'!$Q$10:$Q$7501,'FILL RATE MANDATORY STOCK'!E100,'DETAIL SALES'!$AB$10:$AB$7501,"No",'DETAIL SALES'!$C$10:$C$7501,"18")</f>
        <v>0</v>
      </c>
      <c r="AT100" s="149">
        <f>COUNTIFS('DETAIL SALES'!$Q$10:$Q$7501,'FILL RATE MANDATORY STOCK'!E100,'DETAIL SALES'!$AB$10:$AB$7501,"Full",'DETAIL SALES'!$C$10:$C$7501,"19")</f>
        <v>0</v>
      </c>
      <c r="AU100" s="149">
        <f>COUNTIFS('DETAIL SALES'!$Q$10:$Q$7501,'FILL RATE MANDATORY STOCK'!E100,'DETAIL SALES'!$AB$10:$AB$7501,"No",'DETAIL SALES'!$C$10:$C$7501,"19")</f>
        <v>0</v>
      </c>
      <c r="AV100" s="149">
        <f>COUNTIFS('DETAIL SALES'!$Q$10:$Q$7501,'FILL RATE MANDATORY STOCK'!E100,'DETAIL SALES'!$AB$10:$AB$7501,"Full",'DETAIL SALES'!$C$10:$C$7501,"20")</f>
        <v>0</v>
      </c>
      <c r="AW100" s="149">
        <f>COUNTIFS('DETAIL SALES'!$Q$10:$Q$7501,'FILL RATE MANDATORY STOCK'!E100,'DETAIL SALES'!$AB$10:$AB$7501,"No",'DETAIL SALES'!$C$10:$C$7501,"20")</f>
        <v>0</v>
      </c>
      <c r="AX100" s="316">
        <f>COUNTIFS('DETAIL SALES'!$Q$10:$Q$7501,'FILL RATE MANDATORY STOCK'!E100,'DETAIL SALES'!$AB$10:$AB$7501,"Full",'DETAIL SALES'!$C$10:$C$7501,"21")</f>
        <v>0</v>
      </c>
      <c r="AY100" s="316">
        <f>COUNTIFS('DETAIL SALES'!$Q$10:$Q$7501,'FILL RATE MANDATORY STOCK'!E100,'DETAIL SALES'!$AB$10:$AB$7501,"No",'DETAIL SALES'!$C$10:$C$7501,"21")</f>
        <v>0</v>
      </c>
      <c r="AZ100" s="149">
        <f>COUNTIFS('DETAIL SALES'!$Q$10:$Q$7501,'FILL RATE MANDATORY STOCK'!E100,'DETAIL SALES'!$AB$10:$AB$7501,"Full",'DETAIL SALES'!$C$10:$C$7501,"22")</f>
        <v>0</v>
      </c>
      <c r="BA100" s="149">
        <f>COUNTIFS('DETAIL SALES'!$Q$10:$Q$7501,'FILL RATE MANDATORY STOCK'!E100,'DETAIL SALES'!$AB$10:$AB$7501,"No",'DETAIL SALES'!$C$10:$C$7501,"22")</f>
        <v>0</v>
      </c>
      <c r="BB100" s="149">
        <f>COUNTIFS('DETAIL SALES'!$Q$10:$Q$7501,'FILL RATE MANDATORY STOCK'!E100,'DETAIL SALES'!$AB$10:$AB$7501,"Full",'DETAIL SALES'!$C$10:$C$7501,"23")</f>
        <v>0</v>
      </c>
      <c r="BC100" s="149">
        <f>COUNTIFS('DETAIL SALES'!$Q$10:$Q$7501,'FILL RATE MANDATORY STOCK'!E100,'DETAIL SALES'!$AB$10:$AB$7501,"No",'DETAIL SALES'!$C$10:$C$7501,"23")</f>
        <v>0</v>
      </c>
      <c r="BD100" s="149">
        <f>COUNTIFS('DETAIL SALES'!$Q$10:$Q$7501,'FILL RATE MANDATORY STOCK'!E100,'DETAIL SALES'!$AB$10:$AB$7501,"Full",'DETAIL SALES'!$C$10:$C$7501,"24")</f>
        <v>0</v>
      </c>
      <c r="BE100" s="149">
        <f>COUNTIFS('DETAIL SALES'!$Q$10:$Q$7501,'FILL RATE MANDATORY STOCK'!E100,'DETAIL SALES'!$AB$10:$AB$7501,"No",'DETAIL SALES'!$C$10:$C$7501,"24")</f>
        <v>0</v>
      </c>
      <c r="BF100" s="149">
        <f>COUNTIFS('DETAIL SALES'!$Q$10:$Q$7501,'FILL RATE MANDATORY STOCK'!E100,'DETAIL SALES'!$AB$10:$AB$7501,"Full",'DETAIL SALES'!$C$10:$C$7501,"25")</f>
        <v>0</v>
      </c>
      <c r="BG100" s="149">
        <f>COUNTIFS('DETAIL SALES'!$Q$10:$Q$7501,'FILL RATE MANDATORY STOCK'!E100,'DETAIL SALES'!$AB$10:$AB$7501,"No",'DETAIL SALES'!$C$10:$C$7501,"25")</f>
        <v>0</v>
      </c>
      <c r="BH100" s="149">
        <f>COUNTIFS('DETAIL SALES'!$Q$10:$Q$7501,'FILL RATE MANDATORY STOCK'!E100,'DETAIL SALES'!$AB$10:$AB$7501,"Full",'DETAIL SALES'!$C$10:$C$7501,"26")</f>
        <v>0</v>
      </c>
      <c r="BI100" s="149">
        <f>COUNTIFS('DETAIL SALES'!$Q$10:$Q$7501,'FILL RATE MANDATORY STOCK'!E100,'DETAIL SALES'!$AB$10:$AB$7501,"No",'DETAIL SALES'!$C$10:$C$7501,"26")</f>
        <v>0</v>
      </c>
      <c r="BJ100" s="149">
        <f>COUNTIFS('DETAIL SALES'!$Q$10:$Q$7501,'FILL RATE MANDATORY STOCK'!E100,'DETAIL SALES'!$AB$10:$AB$7501,"Full",'DETAIL SALES'!$C$10:$C$7501,"27")</f>
        <v>0</v>
      </c>
      <c r="BK100" s="149">
        <f>COUNTIFS('DETAIL SALES'!$Q$10:$Q$7501,'FILL RATE MANDATORY STOCK'!E100,'DETAIL SALES'!$AB$10:$AB$7501,"No",'DETAIL SALES'!$C$10:$C$7501,"27")</f>
        <v>0</v>
      </c>
      <c r="BL100" s="316">
        <f>COUNTIFS('DETAIL SALES'!$Q$10:$Q$7501,'FILL RATE MANDATORY STOCK'!E100,'DETAIL SALES'!$AB$10:$AB$7501,"Full",'DETAIL SALES'!$C$10:$C$7501,"28")</f>
        <v>0</v>
      </c>
      <c r="BM100" s="316">
        <f>COUNTIFS('DETAIL SALES'!$Q$10:$Q$7501,'FILL RATE MANDATORY STOCK'!E100,'DETAIL SALES'!$AB$10:$AB$7501,"No",'DETAIL SALES'!$C$10:$C$7501,"28")</f>
        <v>0</v>
      </c>
      <c r="BN100" s="149">
        <f>COUNTIFS('DETAIL SALES'!$Q$10:$Q$7501,'FILL RATE MANDATORY STOCK'!E100,'DETAIL SALES'!$AB$10:$AB$7501,"Full",'DETAIL SALES'!$C$10:$C$7501,"29")</f>
        <v>0</v>
      </c>
      <c r="BO100" s="149">
        <f>COUNTIFS('DETAIL SALES'!$Q$10:$Q$7501,'FILL RATE MANDATORY STOCK'!E100,'DETAIL SALES'!$AB$10:$AB$7501,"No",'DETAIL SALES'!$C$10:$C$7501,"29")</f>
        <v>0</v>
      </c>
      <c r="BP100" s="149">
        <f>COUNTIFS('DETAIL SALES'!$Q$10:$Q$7501,'FILL RATE MANDATORY STOCK'!E100,'DETAIL SALES'!$AB$10:$AB$7501,"Full",'DETAIL SALES'!$C$10:$C$7501,"30")</f>
        <v>0</v>
      </c>
      <c r="BQ100" s="149">
        <f>COUNTIFS('DETAIL SALES'!$Q$10:$Q$7501,'FILL RATE MANDATORY STOCK'!E100,'DETAIL SALES'!$AB$10:$AB$7501,"No",'DETAIL SALES'!$C$10:$C$7501,"30")</f>
        <v>0</v>
      </c>
      <c r="BR100" s="149">
        <f>COUNTIFS('DETAIL SALES'!$Q$10:$Q$7501,'FILL RATE MANDATORY STOCK'!\,'DETAIL SALES'!$AB$10:$AB$7501,"Full",'DETAIL SALES'!$C$10:$C$7501,"31")</f>
        <v>0</v>
      </c>
      <c r="BS100" s="153">
        <f>COUNTIFS('DETAIL SALES'!$Q$10:$Q$7501,'FILL RATE MANDATORY STOCK'!E100,'DETAIL SALES'!$AB$10:$AB$7501,"No",'DETAIL SALES'!$C$10:$C$7501,"31")</f>
        <v>0</v>
      </c>
      <c r="BT100" s="271">
        <f t="shared" si="11"/>
        <v>0</v>
      </c>
      <c r="BU100" s="150">
        <f t="shared" si="12"/>
        <v>0</v>
      </c>
      <c r="BV100" s="150">
        <f t="shared" si="13"/>
        <v>0</v>
      </c>
      <c r="BW100" s="272" t="e">
        <f t="shared" si="14"/>
        <v>#DIV/0!</v>
      </c>
    </row>
    <row r="101" spans="1:75">
      <c r="A101" s="784"/>
      <c r="B101" s="100">
        <f t="shared" si="10"/>
        <v>86</v>
      </c>
      <c r="C101" s="100" t="s">
        <v>381</v>
      </c>
      <c r="D101" s="103" t="s">
        <v>890</v>
      </c>
      <c r="E101" s="149"/>
      <c r="F101" s="169"/>
      <c r="G101" s="224">
        <v>120000</v>
      </c>
      <c r="H101" s="153">
        <v>2</v>
      </c>
      <c r="I101" s="153">
        <v>0</v>
      </c>
      <c r="J101" s="315">
        <f>COUNTIFS('DETAIL SALES'!$Q$10:$Q$7501,'FILL RATE MANDATORY STOCK'!E101,'DETAIL SALES'!$AB$10:$AB$7501,"Full",'DETAIL SALES'!$C$10:$C$7501,"1")</f>
        <v>0</v>
      </c>
      <c r="K101" s="316">
        <f>COUNTIFS('DETAIL SALES'!$Q$10:$Q$7501,'FILL RATE MANDATORY STOCK'!E101,'DETAIL SALES'!$AB$10:$AB$7501,"No",'DETAIL SALES'!$C$10:$C$7501,"1")</f>
        <v>0</v>
      </c>
      <c r="L101" s="149">
        <f>COUNTIFS('DETAIL SALES'!$Q$10:$Q$7501,'FILL RATE MANDATORY STOCK'!E101,'DETAIL SALES'!$AB$10:$AB$7501,"Full",'DETAIL SALES'!$C$10:$C$7501,"2")</f>
        <v>0</v>
      </c>
      <c r="M101" s="149">
        <f>COUNTIFS('DETAIL SALES'!$Q$10:$Q$7501,'FILL RATE MANDATORY STOCK'!E101,'DETAIL SALES'!$AB$10:$AB$7501,"No",'DETAIL SALES'!$C$10:$C$7501,"2")</f>
        <v>0</v>
      </c>
      <c r="N101" s="149">
        <f>COUNTIFS('DETAIL SALES'!$Q$10:$Q$7501,'FILL RATE MANDATORY STOCK'!E101,'DETAIL SALES'!$AB$10:$AB$7501,"Full",'DETAIL SALES'!$C$10:$C$7501,"3")</f>
        <v>0</v>
      </c>
      <c r="O101" s="149">
        <f>COUNTIFS('DETAIL SALES'!$Q$10:$Q$7501,'FILL RATE MANDATORY STOCK'!E101,'DETAIL SALES'!$AB$10:$AB$7501,"No",'DETAIL SALES'!$C$10:$C$7501,"3")</f>
        <v>0</v>
      </c>
      <c r="P101" s="149">
        <f>COUNTIFS('DETAIL SALES'!$Q$10:$Q$7501,'FILL RATE MANDATORY STOCK'!E101,'DETAIL SALES'!$AB$10:$AB$7501,"Full",'DETAIL SALES'!$C$10:$C$7501,"4")</f>
        <v>0</v>
      </c>
      <c r="Q101" s="149">
        <f>COUNTIFS('DETAIL SALES'!$Q$10:$Q$7501,'FILL RATE MANDATORY STOCK'!E101,'DETAIL SALES'!$AB$10:$AB$7501,"No",'DETAIL SALES'!$C$10:$C$7501,"4")</f>
        <v>0</v>
      </c>
      <c r="R101" s="149">
        <f>COUNTIFS('DETAIL SALES'!$Q$10:$Q$7501,'FILL RATE MANDATORY STOCK'!E101,'DETAIL SALES'!$AB$10:$AB$7501,"Full",'DETAIL SALES'!$C$10:$C$7501,"5")</f>
        <v>0</v>
      </c>
      <c r="S101" s="149">
        <f>COUNTIFS('DETAIL SALES'!$Q$10:$Q$7501,'FILL RATE MANDATORY STOCK'!E101,'DETAIL SALES'!$AB$10:$AB$7501,"No",'DETAIL SALES'!$C$10:$C$7501,"5")</f>
        <v>0</v>
      </c>
      <c r="T101" s="149">
        <f>COUNTIFS('DETAIL SALES'!$Q$10:$Q$7501,'FILL RATE MANDATORY STOCK'!E101,'DETAIL SALES'!$AB$10:$AB$7501,"Full",'DETAIL SALES'!$C$10:$C$7501,"6")</f>
        <v>0</v>
      </c>
      <c r="U101" s="149">
        <f>COUNTIFS('DETAIL SALES'!$Q$10:$Q$7501,'FILL RATE MANDATORY STOCK'!E101,'DETAIL SALES'!$AB$10:$AB$7501,"No",'DETAIL SALES'!$C$10:$C$7501,"6")</f>
        <v>0</v>
      </c>
      <c r="V101" s="316">
        <f>COUNTIFS('DETAIL SALES'!$Q$10:$Q$7501,'FILL RATE MANDATORY STOCK'!E101,'DETAIL SALES'!$AB$10:$AB$7501,"Full",'DETAIL SALES'!$C$10:$C$7501,"7")</f>
        <v>0</v>
      </c>
      <c r="W101" s="316">
        <f>COUNTIFS('DETAIL SALES'!$Q$10:$Q$7501,'FILL RATE MANDATORY STOCK'!E101,'DETAIL SALES'!$AB$10:$AB$7501,"No",'DETAIL SALES'!$C$10:$C$7501,"7")</f>
        <v>0</v>
      </c>
      <c r="X101" s="149">
        <f>COUNTIFS('DETAIL SALES'!$Q$10:$Q$7501,'FILL RATE MANDATORY STOCK'!E101,'DETAIL SALES'!$AB$10:$AB$7501,"Full",'DETAIL SALES'!$C$10:$C$7501,"8")</f>
        <v>0</v>
      </c>
      <c r="Y101" s="149">
        <f>COUNTIFS('DETAIL SALES'!$Q$10:$Q$7501,'FILL RATE MANDATORY STOCK'!E101,'DETAIL SALES'!$AB$10:$AB$7501,"No",'DETAIL SALES'!$C$10:$C$7501,"8")</f>
        <v>0</v>
      </c>
      <c r="Z101" s="149">
        <f>COUNTIFS('DETAIL SALES'!$Q$10:$Q$7501,'FILL RATE MANDATORY STOCK'!E101,'DETAIL SALES'!$AB$10:$AB$7501,"Full",'DETAIL SALES'!$C$10:$C$7501,"9")</f>
        <v>0</v>
      </c>
      <c r="AA101" s="149">
        <f>COUNTIFS('DETAIL SALES'!$Q$10:$Q$7501,'FILL RATE MANDATORY STOCK'!E101,'DETAIL SALES'!$AB$10:$AB$7501,"No",'DETAIL SALES'!$C$10:$C$7501,"9")</f>
        <v>0</v>
      </c>
      <c r="AB101" s="149">
        <f>COUNTIFS('DETAIL SALES'!$Q$10:$Q$7501,'FILL RATE MANDATORY STOCK'!E101,'DETAIL SALES'!$AB$10:$AB$7501,"Full",'DETAIL SALES'!$C$10:$C$7501,"10")</f>
        <v>0</v>
      </c>
      <c r="AC101" s="149">
        <f>COUNTIFS('DETAIL SALES'!$Q$10:$Q$7501,'FILL RATE MANDATORY STOCK'!E101,'DETAIL SALES'!$AB$10:$AB$7501,"No",'DETAIL SALES'!$C$10:$C$7501,"10")</f>
        <v>0</v>
      </c>
      <c r="AD101" s="149">
        <f>COUNTIFS('DETAIL SALES'!$Q$10:$Q$7501,'FILL RATE MANDATORY STOCK'!E101,'DETAIL SALES'!$AB$10:$AB$7501,"Full",'DETAIL SALES'!$C$10:$C$7501,"11")</f>
        <v>0</v>
      </c>
      <c r="AE101" s="149">
        <f>COUNTIFS('DETAIL SALES'!$Q$10:$Q$7501,'FILL RATE MANDATORY STOCK'!E101,'DETAIL SALES'!$AB$10:$AB$7501,"No",'DETAIL SALES'!$C$10:$C$7501,"11")</f>
        <v>0</v>
      </c>
      <c r="AF101" s="149">
        <f>COUNTIFS('DETAIL SALES'!$Q$10:$Q$7501,'FILL RATE MANDATORY STOCK'!E101,'DETAIL SALES'!$AB$10:$AB$7501,"Full",'DETAIL SALES'!$C$10:$C$7501,"12")</f>
        <v>0</v>
      </c>
      <c r="AG101" s="149">
        <f>COUNTIFS('DETAIL SALES'!$Q$10:$Q$7501,'FILL RATE MANDATORY STOCK'!E101,'DETAIL SALES'!$AB$10:$AB$7501,"No",'DETAIL SALES'!$C$10:$C$7501,"12")</f>
        <v>0</v>
      </c>
      <c r="AH101" s="149">
        <f>COUNTIFS('DETAIL SALES'!$Q$10:$Q$7501,'FILL RATE MANDATORY STOCK'!E101,'DETAIL SALES'!$AB$10:$AB$7501,"Full",'DETAIL SALES'!$C$10:$C$7501,"13")</f>
        <v>0</v>
      </c>
      <c r="AI101" s="149">
        <f>COUNTIFS('DETAIL SALES'!$Q$10:$Q$7501,'FILL RATE MANDATORY STOCK'!E101,'DETAIL SALES'!$AB$10:$AB$7501,"No",'DETAIL SALES'!$C$10:$C$7501,"13")</f>
        <v>0</v>
      </c>
      <c r="AJ101" s="316">
        <f>COUNTIFS('DETAIL SALES'!$Q$10:$Q$7501,'FILL RATE MANDATORY STOCK'!E101,'DETAIL SALES'!$AB$10:$AB$7501,"Full",'DETAIL SALES'!$C$10:$C$7501,"14")</f>
        <v>0</v>
      </c>
      <c r="AK101" s="316">
        <f>COUNTIFS('DETAIL SALES'!$Q$10:$Q$7501,'FILL RATE MANDATORY STOCK'!E101,'DETAIL SALES'!$AB$10:$AB$7501,"No",'DETAIL SALES'!$C$10:$C$7501,"14")</f>
        <v>0</v>
      </c>
      <c r="AL101" s="149">
        <f>COUNTIFS('DETAIL SALES'!$Q$10:$Q$7501,'FILL RATE MANDATORY STOCK'!E101,'DETAIL SALES'!$AB$10:$AB$7501,"Full",'DETAIL SALES'!$C$10:$C$7501,"15")</f>
        <v>0</v>
      </c>
      <c r="AM101" s="149">
        <f>COUNTIFS('DETAIL SALES'!$Q$10:$Q$7501,'FILL RATE MANDATORY STOCK'!E101,'DETAIL SALES'!$AB$10:$AB$7501,"No",'DETAIL SALES'!$C$10:$C$7501,"15")</f>
        <v>0</v>
      </c>
      <c r="AN101" s="149">
        <f>COUNTIFS('DETAIL SALES'!$Q$10:$Q$7501,'FILL RATE MANDATORY STOCK'!E101,'DETAIL SALES'!$AB$10:$AB$7501,"Full",'DETAIL SALES'!$C$10:$C$7501,"16")</f>
        <v>0</v>
      </c>
      <c r="AO101" s="149">
        <f>COUNTIFS('DETAIL SALES'!$Q$10:$Q$7501,'FILL RATE MANDATORY STOCK'!E101,'DETAIL SALES'!$AB$10:$AB$7501,"No",'DETAIL SALES'!$C$10:$C$7501,"16")</f>
        <v>0</v>
      </c>
      <c r="AP101" s="149">
        <f>COUNTIFS('DETAIL SALES'!$Q$10:$Q$7501,'FILL RATE MANDATORY STOCK'!E101,'DETAIL SALES'!$AB$10:$AB$7501,"Full",'DETAIL SALES'!$C$10:$C$7501,"17")</f>
        <v>0</v>
      </c>
      <c r="AQ101" s="149">
        <f>COUNTIFS('DETAIL SALES'!$Q$10:$Q$7501,'FILL RATE MANDATORY STOCK'!E101,'DETAIL SALES'!$AB$10:$AB$7501,"No",'DETAIL SALES'!$C$10:$C$7501,"17")</f>
        <v>0</v>
      </c>
      <c r="AR101" s="149">
        <f>COUNTIFS('DETAIL SALES'!$Q$10:$Q$7501,'FILL RATE MANDATORY STOCK'!E101,'DETAIL SALES'!$AB$10:$AB$7501,"Full",'DETAIL SALES'!$C$10:$C$7501,"18")</f>
        <v>0</v>
      </c>
      <c r="AS101" s="149">
        <f>COUNTIFS('DETAIL SALES'!$Q$10:$Q$7501,'FILL RATE MANDATORY STOCK'!E101,'DETAIL SALES'!$AB$10:$AB$7501,"No",'DETAIL SALES'!$C$10:$C$7501,"18")</f>
        <v>0</v>
      </c>
      <c r="AT101" s="149">
        <f>COUNTIFS('DETAIL SALES'!$Q$10:$Q$7501,'FILL RATE MANDATORY STOCK'!E101,'DETAIL SALES'!$AB$10:$AB$7501,"Full",'DETAIL SALES'!$C$10:$C$7501,"19")</f>
        <v>0</v>
      </c>
      <c r="AU101" s="149">
        <f>COUNTIFS('DETAIL SALES'!$Q$10:$Q$7501,'FILL RATE MANDATORY STOCK'!E101,'DETAIL SALES'!$AB$10:$AB$7501,"No",'DETAIL SALES'!$C$10:$C$7501,"19")</f>
        <v>0</v>
      </c>
      <c r="AV101" s="149">
        <f>COUNTIFS('DETAIL SALES'!$Q$10:$Q$7501,'FILL RATE MANDATORY STOCK'!E101,'DETAIL SALES'!$AB$10:$AB$7501,"Full",'DETAIL SALES'!$C$10:$C$7501,"20")</f>
        <v>0</v>
      </c>
      <c r="AW101" s="149">
        <f>COUNTIFS('DETAIL SALES'!$Q$10:$Q$7501,'FILL RATE MANDATORY STOCK'!E101,'DETAIL SALES'!$AB$10:$AB$7501,"No",'DETAIL SALES'!$C$10:$C$7501,"20")</f>
        <v>0</v>
      </c>
      <c r="AX101" s="316">
        <f>COUNTIFS('DETAIL SALES'!$Q$10:$Q$7501,'FILL RATE MANDATORY STOCK'!E101,'DETAIL SALES'!$AB$10:$AB$7501,"Full",'DETAIL SALES'!$C$10:$C$7501,"21")</f>
        <v>0</v>
      </c>
      <c r="AY101" s="316">
        <f>COUNTIFS('DETAIL SALES'!$Q$10:$Q$7501,'FILL RATE MANDATORY STOCK'!E101,'DETAIL SALES'!$AB$10:$AB$7501,"No",'DETAIL SALES'!$C$10:$C$7501,"21")</f>
        <v>0</v>
      </c>
      <c r="AZ101" s="149">
        <f>COUNTIFS('DETAIL SALES'!$Q$10:$Q$7501,'FILL RATE MANDATORY STOCK'!E101,'DETAIL SALES'!$AB$10:$AB$7501,"Full",'DETAIL SALES'!$C$10:$C$7501,"22")</f>
        <v>0</v>
      </c>
      <c r="BA101" s="149">
        <f>COUNTIFS('DETAIL SALES'!$Q$10:$Q$7501,'FILL RATE MANDATORY STOCK'!E101,'DETAIL SALES'!$AB$10:$AB$7501,"No",'DETAIL SALES'!$C$10:$C$7501,"22")</f>
        <v>0</v>
      </c>
      <c r="BB101" s="149">
        <f>COUNTIFS('DETAIL SALES'!$Q$10:$Q$7501,'FILL RATE MANDATORY STOCK'!E101,'DETAIL SALES'!$AB$10:$AB$7501,"Full",'DETAIL SALES'!$C$10:$C$7501,"23")</f>
        <v>0</v>
      </c>
      <c r="BC101" s="149">
        <f>COUNTIFS('DETAIL SALES'!$Q$10:$Q$7501,'FILL RATE MANDATORY STOCK'!E101,'DETAIL SALES'!$AB$10:$AB$7501,"No",'DETAIL SALES'!$C$10:$C$7501,"23")</f>
        <v>0</v>
      </c>
      <c r="BD101" s="149">
        <f>COUNTIFS('DETAIL SALES'!$Q$10:$Q$7501,'FILL RATE MANDATORY STOCK'!E101,'DETAIL SALES'!$AB$10:$AB$7501,"Full",'DETAIL SALES'!$C$10:$C$7501,"24")</f>
        <v>0</v>
      </c>
      <c r="BE101" s="149">
        <f>COUNTIFS('DETAIL SALES'!$Q$10:$Q$7501,'FILL RATE MANDATORY STOCK'!E101,'DETAIL SALES'!$AB$10:$AB$7501,"No",'DETAIL SALES'!$C$10:$C$7501,"24")</f>
        <v>0</v>
      </c>
      <c r="BF101" s="149">
        <f>COUNTIFS('DETAIL SALES'!$Q$10:$Q$7501,'FILL RATE MANDATORY STOCK'!E101,'DETAIL SALES'!$AB$10:$AB$7501,"Full",'DETAIL SALES'!$C$10:$C$7501,"25")</f>
        <v>0</v>
      </c>
      <c r="BG101" s="149">
        <f>COUNTIFS('DETAIL SALES'!$Q$10:$Q$7501,'FILL RATE MANDATORY STOCK'!E101,'DETAIL SALES'!$AB$10:$AB$7501,"No",'DETAIL SALES'!$C$10:$C$7501,"25")</f>
        <v>0</v>
      </c>
      <c r="BH101" s="149">
        <f>COUNTIFS('DETAIL SALES'!$Q$10:$Q$7501,'FILL RATE MANDATORY STOCK'!E101,'DETAIL SALES'!$AB$10:$AB$7501,"Full",'DETAIL SALES'!$C$10:$C$7501,"26")</f>
        <v>0</v>
      </c>
      <c r="BI101" s="149">
        <f>COUNTIFS('DETAIL SALES'!$Q$10:$Q$7501,'FILL RATE MANDATORY STOCK'!E101,'DETAIL SALES'!$AB$10:$AB$7501,"No",'DETAIL SALES'!$C$10:$C$7501,"26")</f>
        <v>0</v>
      </c>
      <c r="BJ101" s="149">
        <f>COUNTIFS('DETAIL SALES'!$Q$10:$Q$7501,'FILL RATE MANDATORY STOCK'!E101,'DETAIL SALES'!$AB$10:$AB$7501,"Full",'DETAIL SALES'!$C$10:$C$7501,"27")</f>
        <v>0</v>
      </c>
      <c r="BK101" s="149">
        <f>COUNTIFS('DETAIL SALES'!$Q$10:$Q$7501,'FILL RATE MANDATORY STOCK'!E101,'DETAIL SALES'!$AB$10:$AB$7501,"No",'DETAIL SALES'!$C$10:$C$7501,"27")</f>
        <v>0</v>
      </c>
      <c r="BL101" s="316">
        <f>COUNTIFS('DETAIL SALES'!$Q$10:$Q$7501,'FILL RATE MANDATORY STOCK'!E101,'DETAIL SALES'!$AB$10:$AB$7501,"Full",'DETAIL SALES'!$C$10:$C$7501,"28")</f>
        <v>0</v>
      </c>
      <c r="BM101" s="316">
        <f>COUNTIFS('DETAIL SALES'!$Q$10:$Q$7501,'FILL RATE MANDATORY STOCK'!E101,'DETAIL SALES'!$AB$10:$AB$7501,"No",'DETAIL SALES'!$C$10:$C$7501,"28")</f>
        <v>0</v>
      </c>
      <c r="BN101" s="149">
        <f>COUNTIFS('DETAIL SALES'!$Q$10:$Q$7501,'FILL RATE MANDATORY STOCK'!E101,'DETAIL SALES'!$AB$10:$AB$7501,"Full",'DETAIL SALES'!$C$10:$C$7501,"29")</f>
        <v>0</v>
      </c>
      <c r="BO101" s="149">
        <f>COUNTIFS('DETAIL SALES'!$Q$10:$Q$7501,'FILL RATE MANDATORY STOCK'!E101,'DETAIL SALES'!$AB$10:$AB$7501,"No",'DETAIL SALES'!$C$10:$C$7501,"29")</f>
        <v>0</v>
      </c>
      <c r="BP101" s="149">
        <f>COUNTIFS('DETAIL SALES'!$Q$10:$Q$7501,'FILL RATE MANDATORY STOCK'!E101,'DETAIL SALES'!$AB$10:$AB$7501,"Full",'DETAIL SALES'!$C$10:$C$7501,"30")</f>
        <v>0</v>
      </c>
      <c r="BQ101" s="149">
        <f>COUNTIFS('DETAIL SALES'!$Q$10:$Q$7501,'FILL RATE MANDATORY STOCK'!E101,'DETAIL SALES'!$AB$10:$AB$7501,"No",'DETAIL SALES'!$C$10:$C$7501,"30")</f>
        <v>0</v>
      </c>
      <c r="BR101" s="149">
        <f>COUNTIFS('DETAIL SALES'!$Q$10:$Q$7501,'FILL RATE MANDATORY STOCK'!\,'DETAIL SALES'!$AB$10:$AB$7501,"Full",'DETAIL SALES'!$C$10:$C$7501,"31")</f>
        <v>0</v>
      </c>
      <c r="BS101" s="153">
        <f>COUNTIFS('DETAIL SALES'!$Q$10:$Q$7501,'FILL RATE MANDATORY STOCK'!E101,'DETAIL SALES'!$AB$10:$AB$7501,"No",'DETAIL SALES'!$C$10:$C$7501,"31")</f>
        <v>0</v>
      </c>
      <c r="BT101" s="271">
        <f t="shared" si="11"/>
        <v>0</v>
      </c>
      <c r="BU101" s="150">
        <f t="shared" si="12"/>
        <v>0</v>
      </c>
      <c r="BV101" s="150">
        <f t="shared" si="13"/>
        <v>0</v>
      </c>
      <c r="BW101" s="272" t="e">
        <f t="shared" si="14"/>
        <v>#DIV/0!</v>
      </c>
    </row>
    <row r="102" spans="1:75">
      <c r="A102" s="784"/>
      <c r="B102" s="100">
        <f t="shared" si="10"/>
        <v>87</v>
      </c>
      <c r="C102" s="100" t="s">
        <v>381</v>
      </c>
      <c r="D102" s="103" t="s">
        <v>890</v>
      </c>
      <c r="E102" s="149"/>
      <c r="F102" s="169"/>
      <c r="G102" s="224">
        <v>120000</v>
      </c>
      <c r="H102" s="153">
        <v>2</v>
      </c>
      <c r="I102" s="153">
        <v>0</v>
      </c>
      <c r="J102" s="315">
        <f>COUNTIFS('DETAIL SALES'!$Q$10:$Q$7501,'FILL RATE MANDATORY STOCK'!E102,'DETAIL SALES'!$AB$10:$AB$7501,"Full",'DETAIL SALES'!$C$10:$C$7501,"1")</f>
        <v>0</v>
      </c>
      <c r="K102" s="316">
        <f>COUNTIFS('DETAIL SALES'!$Q$10:$Q$7501,'FILL RATE MANDATORY STOCK'!E102,'DETAIL SALES'!$AB$10:$AB$7501,"No",'DETAIL SALES'!$C$10:$C$7501,"1")</f>
        <v>0</v>
      </c>
      <c r="L102" s="149">
        <f>COUNTIFS('DETAIL SALES'!$Q$10:$Q$7501,'FILL RATE MANDATORY STOCK'!E102,'DETAIL SALES'!$AB$10:$AB$7501,"Full",'DETAIL SALES'!$C$10:$C$7501,"2")</f>
        <v>0</v>
      </c>
      <c r="M102" s="149">
        <f>COUNTIFS('DETAIL SALES'!$Q$10:$Q$7501,'FILL RATE MANDATORY STOCK'!E102,'DETAIL SALES'!$AB$10:$AB$7501,"No",'DETAIL SALES'!$C$10:$C$7501,"2")</f>
        <v>0</v>
      </c>
      <c r="N102" s="149">
        <f>COUNTIFS('DETAIL SALES'!$Q$10:$Q$7501,'FILL RATE MANDATORY STOCK'!E102,'DETAIL SALES'!$AB$10:$AB$7501,"Full",'DETAIL SALES'!$C$10:$C$7501,"3")</f>
        <v>0</v>
      </c>
      <c r="O102" s="149">
        <f>COUNTIFS('DETAIL SALES'!$Q$10:$Q$7501,'FILL RATE MANDATORY STOCK'!E102,'DETAIL SALES'!$AB$10:$AB$7501,"No",'DETAIL SALES'!$C$10:$C$7501,"3")</f>
        <v>0</v>
      </c>
      <c r="P102" s="149">
        <f>COUNTIFS('DETAIL SALES'!$Q$10:$Q$7501,'FILL RATE MANDATORY STOCK'!E102,'DETAIL SALES'!$AB$10:$AB$7501,"Full",'DETAIL SALES'!$C$10:$C$7501,"4")</f>
        <v>0</v>
      </c>
      <c r="Q102" s="149">
        <f>COUNTIFS('DETAIL SALES'!$Q$10:$Q$7501,'FILL RATE MANDATORY STOCK'!E102,'DETAIL SALES'!$AB$10:$AB$7501,"No",'DETAIL SALES'!$C$10:$C$7501,"4")</f>
        <v>0</v>
      </c>
      <c r="R102" s="149">
        <f>COUNTIFS('DETAIL SALES'!$Q$10:$Q$7501,'FILL RATE MANDATORY STOCK'!E102,'DETAIL SALES'!$AB$10:$AB$7501,"Full",'DETAIL SALES'!$C$10:$C$7501,"5")</f>
        <v>0</v>
      </c>
      <c r="S102" s="149">
        <f>COUNTIFS('DETAIL SALES'!$Q$10:$Q$7501,'FILL RATE MANDATORY STOCK'!E102,'DETAIL SALES'!$AB$10:$AB$7501,"No",'DETAIL SALES'!$C$10:$C$7501,"5")</f>
        <v>0</v>
      </c>
      <c r="T102" s="149">
        <f>COUNTIFS('DETAIL SALES'!$Q$10:$Q$7501,'FILL RATE MANDATORY STOCK'!E102,'DETAIL SALES'!$AB$10:$AB$7501,"Full",'DETAIL SALES'!$C$10:$C$7501,"6")</f>
        <v>0</v>
      </c>
      <c r="U102" s="149">
        <f>COUNTIFS('DETAIL SALES'!$Q$10:$Q$7501,'FILL RATE MANDATORY STOCK'!E102,'DETAIL SALES'!$AB$10:$AB$7501,"No",'DETAIL SALES'!$C$10:$C$7501,"6")</f>
        <v>0</v>
      </c>
      <c r="V102" s="316">
        <f>COUNTIFS('DETAIL SALES'!$Q$10:$Q$7501,'FILL RATE MANDATORY STOCK'!E102,'DETAIL SALES'!$AB$10:$AB$7501,"Full",'DETAIL SALES'!$C$10:$C$7501,"7")</f>
        <v>0</v>
      </c>
      <c r="W102" s="316">
        <f>COUNTIFS('DETAIL SALES'!$Q$10:$Q$7501,'FILL RATE MANDATORY STOCK'!E102,'DETAIL SALES'!$AB$10:$AB$7501,"No",'DETAIL SALES'!$C$10:$C$7501,"7")</f>
        <v>0</v>
      </c>
      <c r="X102" s="149">
        <f>COUNTIFS('DETAIL SALES'!$Q$10:$Q$7501,'FILL RATE MANDATORY STOCK'!E102,'DETAIL SALES'!$AB$10:$AB$7501,"Full",'DETAIL SALES'!$C$10:$C$7501,"8")</f>
        <v>0</v>
      </c>
      <c r="Y102" s="149">
        <f>COUNTIFS('DETAIL SALES'!$Q$10:$Q$7501,'FILL RATE MANDATORY STOCK'!E102,'DETAIL SALES'!$AB$10:$AB$7501,"No",'DETAIL SALES'!$C$10:$C$7501,"8")</f>
        <v>0</v>
      </c>
      <c r="Z102" s="149">
        <f>COUNTIFS('DETAIL SALES'!$Q$10:$Q$7501,'FILL RATE MANDATORY STOCK'!E102,'DETAIL SALES'!$AB$10:$AB$7501,"Full",'DETAIL SALES'!$C$10:$C$7501,"9")</f>
        <v>0</v>
      </c>
      <c r="AA102" s="149">
        <f>COUNTIFS('DETAIL SALES'!$Q$10:$Q$7501,'FILL RATE MANDATORY STOCK'!E102,'DETAIL SALES'!$AB$10:$AB$7501,"No",'DETAIL SALES'!$C$10:$C$7501,"9")</f>
        <v>0</v>
      </c>
      <c r="AB102" s="149">
        <f>COUNTIFS('DETAIL SALES'!$Q$10:$Q$7501,'FILL RATE MANDATORY STOCK'!E102,'DETAIL SALES'!$AB$10:$AB$7501,"Full",'DETAIL SALES'!$C$10:$C$7501,"10")</f>
        <v>0</v>
      </c>
      <c r="AC102" s="149">
        <f>COUNTIFS('DETAIL SALES'!$Q$10:$Q$7501,'FILL RATE MANDATORY STOCK'!E102,'DETAIL SALES'!$AB$10:$AB$7501,"No",'DETAIL SALES'!$C$10:$C$7501,"10")</f>
        <v>0</v>
      </c>
      <c r="AD102" s="149">
        <f>COUNTIFS('DETAIL SALES'!$Q$10:$Q$7501,'FILL RATE MANDATORY STOCK'!E102,'DETAIL SALES'!$AB$10:$AB$7501,"Full",'DETAIL SALES'!$C$10:$C$7501,"11")</f>
        <v>0</v>
      </c>
      <c r="AE102" s="149">
        <f>COUNTIFS('DETAIL SALES'!$Q$10:$Q$7501,'FILL RATE MANDATORY STOCK'!E102,'DETAIL SALES'!$AB$10:$AB$7501,"No",'DETAIL SALES'!$C$10:$C$7501,"11")</f>
        <v>0</v>
      </c>
      <c r="AF102" s="149">
        <f>COUNTIFS('DETAIL SALES'!$Q$10:$Q$7501,'FILL RATE MANDATORY STOCK'!E102,'DETAIL SALES'!$AB$10:$AB$7501,"Full",'DETAIL SALES'!$C$10:$C$7501,"12")</f>
        <v>0</v>
      </c>
      <c r="AG102" s="149">
        <f>COUNTIFS('DETAIL SALES'!$Q$10:$Q$7501,'FILL RATE MANDATORY STOCK'!E102,'DETAIL SALES'!$AB$10:$AB$7501,"No",'DETAIL SALES'!$C$10:$C$7501,"12")</f>
        <v>0</v>
      </c>
      <c r="AH102" s="149">
        <f>COUNTIFS('DETAIL SALES'!$Q$10:$Q$7501,'FILL RATE MANDATORY STOCK'!E102,'DETAIL SALES'!$AB$10:$AB$7501,"Full",'DETAIL SALES'!$C$10:$C$7501,"13")</f>
        <v>0</v>
      </c>
      <c r="AI102" s="149">
        <f>COUNTIFS('DETAIL SALES'!$Q$10:$Q$7501,'FILL RATE MANDATORY STOCK'!E102,'DETAIL SALES'!$AB$10:$AB$7501,"No",'DETAIL SALES'!$C$10:$C$7501,"13")</f>
        <v>0</v>
      </c>
      <c r="AJ102" s="316">
        <f>COUNTIFS('DETAIL SALES'!$Q$10:$Q$7501,'FILL RATE MANDATORY STOCK'!E102,'DETAIL SALES'!$AB$10:$AB$7501,"Full",'DETAIL SALES'!$C$10:$C$7501,"14")</f>
        <v>0</v>
      </c>
      <c r="AK102" s="316">
        <f>COUNTIFS('DETAIL SALES'!$Q$10:$Q$7501,'FILL RATE MANDATORY STOCK'!E102,'DETAIL SALES'!$AB$10:$AB$7501,"No",'DETAIL SALES'!$C$10:$C$7501,"14")</f>
        <v>0</v>
      </c>
      <c r="AL102" s="149">
        <f>COUNTIFS('DETAIL SALES'!$Q$10:$Q$7501,'FILL RATE MANDATORY STOCK'!E102,'DETAIL SALES'!$AB$10:$AB$7501,"Full",'DETAIL SALES'!$C$10:$C$7501,"15")</f>
        <v>0</v>
      </c>
      <c r="AM102" s="149">
        <f>COUNTIFS('DETAIL SALES'!$Q$10:$Q$7501,'FILL RATE MANDATORY STOCK'!E102,'DETAIL SALES'!$AB$10:$AB$7501,"No",'DETAIL SALES'!$C$10:$C$7501,"15")</f>
        <v>0</v>
      </c>
      <c r="AN102" s="149">
        <f>COUNTIFS('DETAIL SALES'!$Q$10:$Q$7501,'FILL RATE MANDATORY STOCK'!E102,'DETAIL SALES'!$AB$10:$AB$7501,"Full",'DETAIL SALES'!$C$10:$C$7501,"16")</f>
        <v>0</v>
      </c>
      <c r="AO102" s="149">
        <f>COUNTIFS('DETAIL SALES'!$Q$10:$Q$7501,'FILL RATE MANDATORY STOCK'!E102,'DETAIL SALES'!$AB$10:$AB$7501,"No",'DETAIL SALES'!$C$10:$C$7501,"16")</f>
        <v>0</v>
      </c>
      <c r="AP102" s="149">
        <f>COUNTIFS('DETAIL SALES'!$Q$10:$Q$7501,'FILL RATE MANDATORY STOCK'!E102,'DETAIL SALES'!$AB$10:$AB$7501,"Full",'DETAIL SALES'!$C$10:$C$7501,"17")</f>
        <v>0</v>
      </c>
      <c r="AQ102" s="149">
        <f>COUNTIFS('DETAIL SALES'!$Q$10:$Q$7501,'FILL RATE MANDATORY STOCK'!E102,'DETAIL SALES'!$AB$10:$AB$7501,"No",'DETAIL SALES'!$C$10:$C$7501,"17")</f>
        <v>0</v>
      </c>
      <c r="AR102" s="149">
        <f>COUNTIFS('DETAIL SALES'!$Q$10:$Q$7501,'FILL RATE MANDATORY STOCK'!E102,'DETAIL SALES'!$AB$10:$AB$7501,"Full",'DETAIL SALES'!$C$10:$C$7501,"18")</f>
        <v>0</v>
      </c>
      <c r="AS102" s="149">
        <f>COUNTIFS('DETAIL SALES'!$Q$10:$Q$7501,'FILL RATE MANDATORY STOCK'!E102,'DETAIL SALES'!$AB$10:$AB$7501,"No",'DETAIL SALES'!$C$10:$C$7501,"18")</f>
        <v>0</v>
      </c>
      <c r="AT102" s="149">
        <f>COUNTIFS('DETAIL SALES'!$Q$10:$Q$7501,'FILL RATE MANDATORY STOCK'!E102,'DETAIL SALES'!$AB$10:$AB$7501,"Full",'DETAIL SALES'!$C$10:$C$7501,"19")</f>
        <v>0</v>
      </c>
      <c r="AU102" s="149">
        <f>COUNTIFS('DETAIL SALES'!$Q$10:$Q$7501,'FILL RATE MANDATORY STOCK'!E102,'DETAIL SALES'!$AB$10:$AB$7501,"No",'DETAIL SALES'!$C$10:$C$7501,"19")</f>
        <v>0</v>
      </c>
      <c r="AV102" s="149">
        <f>COUNTIFS('DETAIL SALES'!$Q$10:$Q$7501,'FILL RATE MANDATORY STOCK'!E102,'DETAIL SALES'!$AB$10:$AB$7501,"Full",'DETAIL SALES'!$C$10:$C$7501,"20")</f>
        <v>0</v>
      </c>
      <c r="AW102" s="149">
        <f>COUNTIFS('DETAIL SALES'!$Q$10:$Q$7501,'FILL RATE MANDATORY STOCK'!E102,'DETAIL SALES'!$AB$10:$AB$7501,"No",'DETAIL SALES'!$C$10:$C$7501,"20")</f>
        <v>0</v>
      </c>
      <c r="AX102" s="316">
        <f>COUNTIFS('DETAIL SALES'!$Q$10:$Q$7501,'FILL RATE MANDATORY STOCK'!E102,'DETAIL SALES'!$AB$10:$AB$7501,"Full",'DETAIL SALES'!$C$10:$C$7501,"21")</f>
        <v>0</v>
      </c>
      <c r="AY102" s="316">
        <f>COUNTIFS('DETAIL SALES'!$Q$10:$Q$7501,'FILL RATE MANDATORY STOCK'!E102,'DETAIL SALES'!$AB$10:$AB$7501,"No",'DETAIL SALES'!$C$10:$C$7501,"21")</f>
        <v>0</v>
      </c>
      <c r="AZ102" s="149">
        <f>COUNTIFS('DETAIL SALES'!$Q$10:$Q$7501,'FILL RATE MANDATORY STOCK'!E102,'DETAIL SALES'!$AB$10:$AB$7501,"Full",'DETAIL SALES'!$C$10:$C$7501,"22")</f>
        <v>0</v>
      </c>
      <c r="BA102" s="149">
        <f>COUNTIFS('DETAIL SALES'!$Q$10:$Q$7501,'FILL RATE MANDATORY STOCK'!E102,'DETAIL SALES'!$AB$10:$AB$7501,"No",'DETAIL SALES'!$C$10:$C$7501,"22")</f>
        <v>0</v>
      </c>
      <c r="BB102" s="149">
        <f>COUNTIFS('DETAIL SALES'!$Q$10:$Q$7501,'FILL RATE MANDATORY STOCK'!E102,'DETAIL SALES'!$AB$10:$AB$7501,"Full",'DETAIL SALES'!$C$10:$C$7501,"23")</f>
        <v>0</v>
      </c>
      <c r="BC102" s="149">
        <f>COUNTIFS('DETAIL SALES'!$Q$10:$Q$7501,'FILL RATE MANDATORY STOCK'!E102,'DETAIL SALES'!$AB$10:$AB$7501,"No",'DETAIL SALES'!$C$10:$C$7501,"23")</f>
        <v>0</v>
      </c>
      <c r="BD102" s="149">
        <f>COUNTIFS('DETAIL SALES'!$Q$10:$Q$7501,'FILL RATE MANDATORY STOCK'!E102,'DETAIL SALES'!$AB$10:$AB$7501,"Full",'DETAIL SALES'!$C$10:$C$7501,"24")</f>
        <v>0</v>
      </c>
      <c r="BE102" s="149">
        <f>COUNTIFS('DETAIL SALES'!$Q$10:$Q$7501,'FILL RATE MANDATORY STOCK'!E102,'DETAIL SALES'!$AB$10:$AB$7501,"No",'DETAIL SALES'!$C$10:$C$7501,"24")</f>
        <v>0</v>
      </c>
      <c r="BF102" s="149">
        <f>COUNTIFS('DETAIL SALES'!$Q$10:$Q$7501,'FILL RATE MANDATORY STOCK'!E102,'DETAIL SALES'!$AB$10:$AB$7501,"Full",'DETAIL SALES'!$C$10:$C$7501,"25")</f>
        <v>0</v>
      </c>
      <c r="BG102" s="149">
        <f>COUNTIFS('DETAIL SALES'!$Q$10:$Q$7501,'FILL RATE MANDATORY STOCK'!E102,'DETAIL SALES'!$AB$10:$AB$7501,"No",'DETAIL SALES'!$C$10:$C$7501,"25")</f>
        <v>0</v>
      </c>
      <c r="BH102" s="149">
        <f>COUNTIFS('DETAIL SALES'!$Q$10:$Q$7501,'FILL RATE MANDATORY STOCK'!E102,'DETAIL SALES'!$AB$10:$AB$7501,"Full",'DETAIL SALES'!$C$10:$C$7501,"26")</f>
        <v>0</v>
      </c>
      <c r="BI102" s="149">
        <f>COUNTIFS('DETAIL SALES'!$Q$10:$Q$7501,'FILL RATE MANDATORY STOCK'!E102,'DETAIL SALES'!$AB$10:$AB$7501,"No",'DETAIL SALES'!$C$10:$C$7501,"26")</f>
        <v>0</v>
      </c>
      <c r="BJ102" s="149">
        <f>COUNTIFS('DETAIL SALES'!$Q$10:$Q$7501,'FILL RATE MANDATORY STOCK'!E102,'DETAIL SALES'!$AB$10:$AB$7501,"Full",'DETAIL SALES'!$C$10:$C$7501,"27")</f>
        <v>0</v>
      </c>
      <c r="BK102" s="149">
        <f>COUNTIFS('DETAIL SALES'!$Q$10:$Q$7501,'FILL RATE MANDATORY STOCK'!E102,'DETAIL SALES'!$AB$10:$AB$7501,"No",'DETAIL SALES'!$C$10:$C$7501,"27")</f>
        <v>0</v>
      </c>
      <c r="BL102" s="316">
        <f>COUNTIFS('DETAIL SALES'!$Q$10:$Q$7501,'FILL RATE MANDATORY STOCK'!E102,'DETAIL SALES'!$AB$10:$AB$7501,"Full",'DETAIL SALES'!$C$10:$C$7501,"28")</f>
        <v>0</v>
      </c>
      <c r="BM102" s="316">
        <f>COUNTIFS('DETAIL SALES'!$Q$10:$Q$7501,'FILL RATE MANDATORY STOCK'!E102,'DETAIL SALES'!$AB$10:$AB$7501,"No",'DETAIL SALES'!$C$10:$C$7501,"28")</f>
        <v>0</v>
      </c>
      <c r="BN102" s="149">
        <f>COUNTIFS('DETAIL SALES'!$Q$10:$Q$7501,'FILL RATE MANDATORY STOCK'!E102,'DETAIL SALES'!$AB$10:$AB$7501,"Full",'DETAIL SALES'!$C$10:$C$7501,"29")</f>
        <v>0</v>
      </c>
      <c r="BO102" s="149">
        <f>COUNTIFS('DETAIL SALES'!$Q$10:$Q$7501,'FILL RATE MANDATORY STOCK'!E102,'DETAIL SALES'!$AB$10:$AB$7501,"No",'DETAIL SALES'!$C$10:$C$7501,"29")</f>
        <v>0</v>
      </c>
      <c r="BP102" s="149">
        <f>COUNTIFS('DETAIL SALES'!$Q$10:$Q$7501,'FILL RATE MANDATORY STOCK'!E102,'DETAIL SALES'!$AB$10:$AB$7501,"Full",'DETAIL SALES'!$C$10:$C$7501,"30")</f>
        <v>0</v>
      </c>
      <c r="BQ102" s="149">
        <f>COUNTIFS('DETAIL SALES'!$Q$10:$Q$7501,'FILL RATE MANDATORY STOCK'!E102,'DETAIL SALES'!$AB$10:$AB$7501,"No",'DETAIL SALES'!$C$10:$C$7501,"30")</f>
        <v>0</v>
      </c>
      <c r="BR102" s="149">
        <f>COUNTIFS('DETAIL SALES'!$Q$10:$Q$7501,'FILL RATE MANDATORY STOCK'!\,'DETAIL SALES'!$AB$10:$AB$7501,"Full",'DETAIL SALES'!$C$10:$C$7501,"31")</f>
        <v>0</v>
      </c>
      <c r="BS102" s="153">
        <f>COUNTIFS('DETAIL SALES'!$Q$10:$Q$7501,'FILL RATE MANDATORY STOCK'!E102,'DETAIL SALES'!$AB$10:$AB$7501,"No",'DETAIL SALES'!$C$10:$C$7501,"31")</f>
        <v>0</v>
      </c>
      <c r="BT102" s="271">
        <f t="shared" si="11"/>
        <v>0</v>
      </c>
      <c r="BU102" s="150">
        <f t="shared" si="12"/>
        <v>0</v>
      </c>
      <c r="BV102" s="150">
        <f t="shared" si="13"/>
        <v>0</v>
      </c>
      <c r="BW102" s="272" t="e">
        <f t="shared" si="14"/>
        <v>#DIV/0!</v>
      </c>
    </row>
    <row r="103" spans="1:75">
      <c r="A103" s="784"/>
      <c r="B103" s="100">
        <f t="shared" si="10"/>
        <v>88</v>
      </c>
      <c r="C103" s="100" t="s">
        <v>384</v>
      </c>
      <c r="D103" s="103" t="s">
        <v>890</v>
      </c>
      <c r="E103" s="149"/>
      <c r="F103" s="169"/>
      <c r="G103" s="224">
        <v>120000</v>
      </c>
      <c r="H103" s="153">
        <v>2</v>
      </c>
      <c r="I103" s="153">
        <v>0</v>
      </c>
      <c r="J103" s="315">
        <f>COUNTIFS('DETAIL SALES'!$Q$10:$Q$7501,'FILL RATE MANDATORY STOCK'!E103,'DETAIL SALES'!$AB$10:$AB$7501,"Full",'DETAIL SALES'!$C$10:$C$7501,"1")</f>
        <v>0</v>
      </c>
      <c r="K103" s="316">
        <f>COUNTIFS('DETAIL SALES'!$Q$10:$Q$7501,'FILL RATE MANDATORY STOCK'!E103,'DETAIL SALES'!$AB$10:$AB$7501,"No",'DETAIL SALES'!$C$10:$C$7501,"1")</f>
        <v>0</v>
      </c>
      <c r="L103" s="149">
        <f>COUNTIFS('DETAIL SALES'!$Q$10:$Q$7501,'FILL RATE MANDATORY STOCK'!E103,'DETAIL SALES'!$AB$10:$AB$7501,"Full",'DETAIL SALES'!$C$10:$C$7501,"2")</f>
        <v>0</v>
      </c>
      <c r="M103" s="149">
        <f>COUNTIFS('DETAIL SALES'!$Q$10:$Q$7501,'FILL RATE MANDATORY STOCK'!E103,'DETAIL SALES'!$AB$10:$AB$7501,"No",'DETAIL SALES'!$C$10:$C$7501,"2")</f>
        <v>0</v>
      </c>
      <c r="N103" s="149">
        <f>COUNTIFS('DETAIL SALES'!$Q$10:$Q$7501,'FILL RATE MANDATORY STOCK'!E103,'DETAIL SALES'!$AB$10:$AB$7501,"Full",'DETAIL SALES'!$C$10:$C$7501,"3")</f>
        <v>0</v>
      </c>
      <c r="O103" s="149">
        <f>COUNTIFS('DETAIL SALES'!$Q$10:$Q$7501,'FILL RATE MANDATORY STOCK'!E103,'DETAIL SALES'!$AB$10:$AB$7501,"No",'DETAIL SALES'!$C$10:$C$7501,"3")</f>
        <v>0</v>
      </c>
      <c r="P103" s="149">
        <f>COUNTIFS('DETAIL SALES'!$Q$10:$Q$7501,'FILL RATE MANDATORY STOCK'!E103,'DETAIL SALES'!$AB$10:$AB$7501,"Full",'DETAIL SALES'!$C$10:$C$7501,"4")</f>
        <v>0</v>
      </c>
      <c r="Q103" s="149">
        <f>COUNTIFS('DETAIL SALES'!$Q$10:$Q$7501,'FILL RATE MANDATORY STOCK'!E103,'DETAIL SALES'!$AB$10:$AB$7501,"No",'DETAIL SALES'!$C$10:$C$7501,"4")</f>
        <v>0</v>
      </c>
      <c r="R103" s="149">
        <f>COUNTIFS('DETAIL SALES'!$Q$10:$Q$7501,'FILL RATE MANDATORY STOCK'!E103,'DETAIL SALES'!$AB$10:$AB$7501,"Full",'DETAIL SALES'!$C$10:$C$7501,"5")</f>
        <v>0</v>
      </c>
      <c r="S103" s="149">
        <f>COUNTIFS('DETAIL SALES'!$Q$10:$Q$7501,'FILL RATE MANDATORY STOCK'!E103,'DETAIL SALES'!$AB$10:$AB$7501,"No",'DETAIL SALES'!$C$10:$C$7501,"5")</f>
        <v>0</v>
      </c>
      <c r="T103" s="149">
        <f>COUNTIFS('DETAIL SALES'!$Q$10:$Q$7501,'FILL RATE MANDATORY STOCK'!E103,'DETAIL SALES'!$AB$10:$AB$7501,"Full",'DETAIL SALES'!$C$10:$C$7501,"6")</f>
        <v>0</v>
      </c>
      <c r="U103" s="149">
        <f>COUNTIFS('DETAIL SALES'!$Q$10:$Q$7501,'FILL RATE MANDATORY STOCK'!E103,'DETAIL SALES'!$AB$10:$AB$7501,"No",'DETAIL SALES'!$C$10:$C$7501,"6")</f>
        <v>0</v>
      </c>
      <c r="V103" s="316">
        <f>COUNTIFS('DETAIL SALES'!$Q$10:$Q$7501,'FILL RATE MANDATORY STOCK'!E103,'DETAIL SALES'!$AB$10:$AB$7501,"Full",'DETAIL SALES'!$C$10:$C$7501,"7")</f>
        <v>0</v>
      </c>
      <c r="W103" s="316">
        <f>COUNTIFS('DETAIL SALES'!$Q$10:$Q$7501,'FILL RATE MANDATORY STOCK'!E103,'DETAIL SALES'!$AB$10:$AB$7501,"No",'DETAIL SALES'!$C$10:$C$7501,"7")</f>
        <v>0</v>
      </c>
      <c r="X103" s="149">
        <f>COUNTIFS('DETAIL SALES'!$Q$10:$Q$7501,'FILL RATE MANDATORY STOCK'!E103,'DETAIL SALES'!$AB$10:$AB$7501,"Full",'DETAIL SALES'!$C$10:$C$7501,"8")</f>
        <v>0</v>
      </c>
      <c r="Y103" s="149">
        <f>COUNTIFS('DETAIL SALES'!$Q$10:$Q$7501,'FILL RATE MANDATORY STOCK'!E103,'DETAIL SALES'!$AB$10:$AB$7501,"No",'DETAIL SALES'!$C$10:$C$7501,"8")</f>
        <v>0</v>
      </c>
      <c r="Z103" s="149">
        <f>COUNTIFS('DETAIL SALES'!$Q$10:$Q$7501,'FILL RATE MANDATORY STOCK'!E103,'DETAIL SALES'!$AB$10:$AB$7501,"Full",'DETAIL SALES'!$C$10:$C$7501,"9")</f>
        <v>0</v>
      </c>
      <c r="AA103" s="149">
        <f>COUNTIFS('DETAIL SALES'!$Q$10:$Q$7501,'FILL RATE MANDATORY STOCK'!E103,'DETAIL SALES'!$AB$10:$AB$7501,"No",'DETAIL SALES'!$C$10:$C$7501,"9")</f>
        <v>0</v>
      </c>
      <c r="AB103" s="149">
        <f>COUNTIFS('DETAIL SALES'!$Q$10:$Q$7501,'FILL RATE MANDATORY STOCK'!E103,'DETAIL SALES'!$AB$10:$AB$7501,"Full",'DETAIL SALES'!$C$10:$C$7501,"10")</f>
        <v>0</v>
      </c>
      <c r="AC103" s="149">
        <f>COUNTIFS('DETAIL SALES'!$Q$10:$Q$7501,'FILL RATE MANDATORY STOCK'!E103,'DETAIL SALES'!$AB$10:$AB$7501,"No",'DETAIL SALES'!$C$10:$C$7501,"10")</f>
        <v>0</v>
      </c>
      <c r="AD103" s="149">
        <f>COUNTIFS('DETAIL SALES'!$Q$10:$Q$7501,'FILL RATE MANDATORY STOCK'!E103,'DETAIL SALES'!$AB$10:$AB$7501,"Full",'DETAIL SALES'!$C$10:$C$7501,"11")</f>
        <v>0</v>
      </c>
      <c r="AE103" s="149">
        <f>COUNTIFS('DETAIL SALES'!$Q$10:$Q$7501,'FILL RATE MANDATORY STOCK'!E103,'DETAIL SALES'!$AB$10:$AB$7501,"No",'DETAIL SALES'!$C$10:$C$7501,"11")</f>
        <v>0</v>
      </c>
      <c r="AF103" s="149">
        <f>COUNTIFS('DETAIL SALES'!$Q$10:$Q$7501,'FILL RATE MANDATORY STOCK'!E103,'DETAIL SALES'!$AB$10:$AB$7501,"Full",'DETAIL SALES'!$C$10:$C$7501,"12")</f>
        <v>0</v>
      </c>
      <c r="AG103" s="149">
        <f>COUNTIFS('DETAIL SALES'!$Q$10:$Q$7501,'FILL RATE MANDATORY STOCK'!E103,'DETAIL SALES'!$AB$10:$AB$7501,"No",'DETAIL SALES'!$C$10:$C$7501,"12")</f>
        <v>0</v>
      </c>
      <c r="AH103" s="149">
        <f>COUNTIFS('DETAIL SALES'!$Q$10:$Q$7501,'FILL RATE MANDATORY STOCK'!E103,'DETAIL SALES'!$AB$10:$AB$7501,"Full",'DETAIL SALES'!$C$10:$C$7501,"13")</f>
        <v>0</v>
      </c>
      <c r="AI103" s="149">
        <f>COUNTIFS('DETAIL SALES'!$Q$10:$Q$7501,'FILL RATE MANDATORY STOCK'!E103,'DETAIL SALES'!$AB$10:$AB$7501,"No",'DETAIL SALES'!$C$10:$C$7501,"13")</f>
        <v>0</v>
      </c>
      <c r="AJ103" s="316">
        <f>COUNTIFS('DETAIL SALES'!$Q$10:$Q$7501,'FILL RATE MANDATORY STOCK'!E103,'DETAIL SALES'!$AB$10:$AB$7501,"Full",'DETAIL SALES'!$C$10:$C$7501,"14")</f>
        <v>0</v>
      </c>
      <c r="AK103" s="316">
        <f>COUNTIFS('DETAIL SALES'!$Q$10:$Q$7501,'FILL RATE MANDATORY STOCK'!E103,'DETAIL SALES'!$AB$10:$AB$7501,"No",'DETAIL SALES'!$C$10:$C$7501,"14")</f>
        <v>0</v>
      </c>
      <c r="AL103" s="149">
        <f>COUNTIFS('DETAIL SALES'!$Q$10:$Q$7501,'FILL RATE MANDATORY STOCK'!E103,'DETAIL SALES'!$AB$10:$AB$7501,"Full",'DETAIL SALES'!$C$10:$C$7501,"15")</f>
        <v>0</v>
      </c>
      <c r="AM103" s="149">
        <f>COUNTIFS('DETAIL SALES'!$Q$10:$Q$7501,'FILL RATE MANDATORY STOCK'!E103,'DETAIL SALES'!$AB$10:$AB$7501,"No",'DETAIL SALES'!$C$10:$C$7501,"15")</f>
        <v>0</v>
      </c>
      <c r="AN103" s="149">
        <f>COUNTIFS('DETAIL SALES'!$Q$10:$Q$7501,'FILL RATE MANDATORY STOCK'!E103,'DETAIL SALES'!$AB$10:$AB$7501,"Full",'DETAIL SALES'!$C$10:$C$7501,"16")</f>
        <v>0</v>
      </c>
      <c r="AO103" s="149">
        <f>COUNTIFS('DETAIL SALES'!$Q$10:$Q$7501,'FILL RATE MANDATORY STOCK'!E103,'DETAIL SALES'!$AB$10:$AB$7501,"No",'DETAIL SALES'!$C$10:$C$7501,"16")</f>
        <v>0</v>
      </c>
      <c r="AP103" s="149">
        <f>COUNTIFS('DETAIL SALES'!$Q$10:$Q$7501,'FILL RATE MANDATORY STOCK'!E103,'DETAIL SALES'!$AB$10:$AB$7501,"Full",'DETAIL SALES'!$C$10:$C$7501,"17")</f>
        <v>0</v>
      </c>
      <c r="AQ103" s="149">
        <f>COUNTIFS('DETAIL SALES'!$Q$10:$Q$7501,'FILL RATE MANDATORY STOCK'!E103,'DETAIL SALES'!$AB$10:$AB$7501,"No",'DETAIL SALES'!$C$10:$C$7501,"17")</f>
        <v>0</v>
      </c>
      <c r="AR103" s="149">
        <f>COUNTIFS('DETAIL SALES'!$Q$10:$Q$7501,'FILL RATE MANDATORY STOCK'!E103,'DETAIL SALES'!$AB$10:$AB$7501,"Full",'DETAIL SALES'!$C$10:$C$7501,"18")</f>
        <v>0</v>
      </c>
      <c r="AS103" s="149">
        <f>COUNTIFS('DETAIL SALES'!$Q$10:$Q$7501,'FILL RATE MANDATORY STOCK'!E103,'DETAIL SALES'!$AB$10:$AB$7501,"No",'DETAIL SALES'!$C$10:$C$7501,"18")</f>
        <v>0</v>
      </c>
      <c r="AT103" s="149">
        <f>COUNTIFS('DETAIL SALES'!$Q$10:$Q$7501,'FILL RATE MANDATORY STOCK'!E103,'DETAIL SALES'!$AB$10:$AB$7501,"Full",'DETAIL SALES'!$C$10:$C$7501,"19")</f>
        <v>0</v>
      </c>
      <c r="AU103" s="149">
        <f>COUNTIFS('DETAIL SALES'!$Q$10:$Q$7501,'FILL RATE MANDATORY STOCK'!E103,'DETAIL SALES'!$AB$10:$AB$7501,"No",'DETAIL SALES'!$C$10:$C$7501,"19")</f>
        <v>0</v>
      </c>
      <c r="AV103" s="149">
        <f>COUNTIFS('DETAIL SALES'!$Q$10:$Q$7501,'FILL RATE MANDATORY STOCK'!E103,'DETAIL SALES'!$AB$10:$AB$7501,"Full",'DETAIL SALES'!$C$10:$C$7501,"20")</f>
        <v>0</v>
      </c>
      <c r="AW103" s="149">
        <f>COUNTIFS('DETAIL SALES'!$Q$10:$Q$7501,'FILL RATE MANDATORY STOCK'!E103,'DETAIL SALES'!$AB$10:$AB$7501,"No",'DETAIL SALES'!$C$10:$C$7501,"20")</f>
        <v>0</v>
      </c>
      <c r="AX103" s="316">
        <f>COUNTIFS('DETAIL SALES'!$Q$10:$Q$7501,'FILL RATE MANDATORY STOCK'!E103,'DETAIL SALES'!$AB$10:$AB$7501,"Full",'DETAIL SALES'!$C$10:$C$7501,"21")</f>
        <v>0</v>
      </c>
      <c r="AY103" s="316">
        <f>COUNTIFS('DETAIL SALES'!$Q$10:$Q$7501,'FILL RATE MANDATORY STOCK'!E103,'DETAIL SALES'!$AB$10:$AB$7501,"No",'DETAIL SALES'!$C$10:$C$7501,"21")</f>
        <v>0</v>
      </c>
      <c r="AZ103" s="149">
        <f>COUNTIFS('DETAIL SALES'!$Q$10:$Q$7501,'FILL RATE MANDATORY STOCK'!E103,'DETAIL SALES'!$AB$10:$AB$7501,"Full",'DETAIL SALES'!$C$10:$C$7501,"22")</f>
        <v>0</v>
      </c>
      <c r="BA103" s="149">
        <f>COUNTIFS('DETAIL SALES'!$Q$10:$Q$7501,'FILL RATE MANDATORY STOCK'!E103,'DETAIL SALES'!$AB$10:$AB$7501,"No",'DETAIL SALES'!$C$10:$C$7501,"22")</f>
        <v>0</v>
      </c>
      <c r="BB103" s="149">
        <f>COUNTIFS('DETAIL SALES'!$Q$10:$Q$7501,'FILL RATE MANDATORY STOCK'!E103,'DETAIL SALES'!$AB$10:$AB$7501,"Full",'DETAIL SALES'!$C$10:$C$7501,"23")</f>
        <v>0</v>
      </c>
      <c r="BC103" s="149">
        <f>COUNTIFS('DETAIL SALES'!$Q$10:$Q$7501,'FILL RATE MANDATORY STOCK'!E103,'DETAIL SALES'!$AB$10:$AB$7501,"No",'DETAIL SALES'!$C$10:$C$7501,"23")</f>
        <v>0</v>
      </c>
      <c r="BD103" s="149">
        <f>COUNTIFS('DETAIL SALES'!$Q$10:$Q$7501,'FILL RATE MANDATORY STOCK'!E103,'DETAIL SALES'!$AB$10:$AB$7501,"Full",'DETAIL SALES'!$C$10:$C$7501,"24")</f>
        <v>0</v>
      </c>
      <c r="BE103" s="149">
        <f>COUNTIFS('DETAIL SALES'!$Q$10:$Q$7501,'FILL RATE MANDATORY STOCK'!E103,'DETAIL SALES'!$AB$10:$AB$7501,"No",'DETAIL SALES'!$C$10:$C$7501,"24")</f>
        <v>0</v>
      </c>
      <c r="BF103" s="149">
        <f>COUNTIFS('DETAIL SALES'!$Q$10:$Q$7501,'FILL RATE MANDATORY STOCK'!E103,'DETAIL SALES'!$AB$10:$AB$7501,"Full",'DETAIL SALES'!$C$10:$C$7501,"25")</f>
        <v>0</v>
      </c>
      <c r="BG103" s="149">
        <f>COUNTIFS('DETAIL SALES'!$Q$10:$Q$7501,'FILL RATE MANDATORY STOCK'!E103,'DETAIL SALES'!$AB$10:$AB$7501,"No",'DETAIL SALES'!$C$10:$C$7501,"25")</f>
        <v>0</v>
      </c>
      <c r="BH103" s="149">
        <f>COUNTIFS('DETAIL SALES'!$Q$10:$Q$7501,'FILL RATE MANDATORY STOCK'!E103,'DETAIL SALES'!$AB$10:$AB$7501,"Full",'DETAIL SALES'!$C$10:$C$7501,"26")</f>
        <v>0</v>
      </c>
      <c r="BI103" s="149">
        <f>COUNTIFS('DETAIL SALES'!$Q$10:$Q$7501,'FILL RATE MANDATORY STOCK'!E103,'DETAIL SALES'!$AB$10:$AB$7501,"No",'DETAIL SALES'!$C$10:$C$7501,"26")</f>
        <v>0</v>
      </c>
      <c r="BJ103" s="149">
        <f>COUNTIFS('DETAIL SALES'!$Q$10:$Q$7501,'FILL RATE MANDATORY STOCK'!E103,'DETAIL SALES'!$AB$10:$AB$7501,"Full",'DETAIL SALES'!$C$10:$C$7501,"27")</f>
        <v>0</v>
      </c>
      <c r="BK103" s="149">
        <f>COUNTIFS('DETAIL SALES'!$Q$10:$Q$7501,'FILL RATE MANDATORY STOCK'!E103,'DETAIL SALES'!$AB$10:$AB$7501,"No",'DETAIL SALES'!$C$10:$C$7501,"27")</f>
        <v>0</v>
      </c>
      <c r="BL103" s="316">
        <f>COUNTIFS('DETAIL SALES'!$Q$10:$Q$7501,'FILL RATE MANDATORY STOCK'!E103,'DETAIL SALES'!$AB$10:$AB$7501,"Full",'DETAIL SALES'!$C$10:$C$7501,"28")</f>
        <v>0</v>
      </c>
      <c r="BM103" s="316">
        <f>COUNTIFS('DETAIL SALES'!$Q$10:$Q$7501,'FILL RATE MANDATORY STOCK'!E103,'DETAIL SALES'!$AB$10:$AB$7501,"No",'DETAIL SALES'!$C$10:$C$7501,"28")</f>
        <v>0</v>
      </c>
      <c r="BN103" s="149">
        <f>COUNTIFS('DETAIL SALES'!$Q$10:$Q$7501,'FILL RATE MANDATORY STOCK'!E103,'DETAIL SALES'!$AB$10:$AB$7501,"Full",'DETAIL SALES'!$C$10:$C$7501,"29")</f>
        <v>0</v>
      </c>
      <c r="BO103" s="149">
        <f>COUNTIFS('DETAIL SALES'!$Q$10:$Q$7501,'FILL RATE MANDATORY STOCK'!E103,'DETAIL SALES'!$AB$10:$AB$7501,"No",'DETAIL SALES'!$C$10:$C$7501,"29")</f>
        <v>0</v>
      </c>
      <c r="BP103" s="149">
        <f>COUNTIFS('DETAIL SALES'!$Q$10:$Q$7501,'FILL RATE MANDATORY STOCK'!E103,'DETAIL SALES'!$AB$10:$AB$7501,"Full",'DETAIL SALES'!$C$10:$C$7501,"30")</f>
        <v>0</v>
      </c>
      <c r="BQ103" s="149">
        <f>COUNTIFS('DETAIL SALES'!$Q$10:$Q$7501,'FILL RATE MANDATORY STOCK'!E103,'DETAIL SALES'!$AB$10:$AB$7501,"No",'DETAIL SALES'!$C$10:$C$7501,"30")</f>
        <v>0</v>
      </c>
      <c r="BR103" s="149">
        <f>COUNTIFS('DETAIL SALES'!$Q$10:$Q$7501,'FILL RATE MANDATORY STOCK'!\,'DETAIL SALES'!$AB$10:$AB$7501,"Full",'DETAIL SALES'!$C$10:$C$7501,"31")</f>
        <v>0</v>
      </c>
      <c r="BS103" s="153">
        <f>COUNTIFS('DETAIL SALES'!$Q$10:$Q$7501,'FILL RATE MANDATORY STOCK'!E103,'DETAIL SALES'!$AB$10:$AB$7501,"No",'DETAIL SALES'!$C$10:$C$7501,"31")</f>
        <v>0</v>
      </c>
      <c r="BT103" s="271">
        <f t="shared" si="11"/>
        <v>0</v>
      </c>
      <c r="BU103" s="150">
        <f t="shared" si="12"/>
        <v>0</v>
      </c>
      <c r="BV103" s="150">
        <f t="shared" si="13"/>
        <v>0</v>
      </c>
      <c r="BW103" s="272" t="e">
        <f t="shared" si="14"/>
        <v>#DIV/0!</v>
      </c>
    </row>
    <row r="104" spans="1:75">
      <c r="A104" s="784"/>
      <c r="B104" s="100">
        <f t="shared" si="10"/>
        <v>89</v>
      </c>
      <c r="C104" s="100" t="s">
        <v>384</v>
      </c>
      <c r="D104" s="103" t="s">
        <v>890</v>
      </c>
      <c r="E104" s="149"/>
      <c r="F104" s="169"/>
      <c r="G104" s="224">
        <v>120000</v>
      </c>
      <c r="H104" s="153">
        <v>2</v>
      </c>
      <c r="I104" s="153">
        <v>0</v>
      </c>
      <c r="J104" s="315">
        <f>COUNTIFS('DETAIL SALES'!$Q$10:$Q$7501,'FILL RATE MANDATORY STOCK'!E104,'DETAIL SALES'!$AB$10:$AB$7501,"Full",'DETAIL SALES'!$C$10:$C$7501,"1")</f>
        <v>0</v>
      </c>
      <c r="K104" s="316">
        <f>COUNTIFS('DETAIL SALES'!$Q$10:$Q$7501,'FILL RATE MANDATORY STOCK'!E104,'DETAIL SALES'!$AB$10:$AB$7501,"No",'DETAIL SALES'!$C$10:$C$7501,"1")</f>
        <v>0</v>
      </c>
      <c r="L104" s="149">
        <f>COUNTIFS('DETAIL SALES'!$Q$10:$Q$7501,'FILL RATE MANDATORY STOCK'!E104,'DETAIL SALES'!$AB$10:$AB$7501,"Full",'DETAIL SALES'!$C$10:$C$7501,"2")</f>
        <v>0</v>
      </c>
      <c r="M104" s="149">
        <f>COUNTIFS('DETAIL SALES'!$Q$10:$Q$7501,'FILL RATE MANDATORY STOCK'!E104,'DETAIL SALES'!$AB$10:$AB$7501,"No",'DETAIL SALES'!$C$10:$C$7501,"2")</f>
        <v>0</v>
      </c>
      <c r="N104" s="149">
        <f>COUNTIFS('DETAIL SALES'!$Q$10:$Q$7501,'FILL RATE MANDATORY STOCK'!E104,'DETAIL SALES'!$AB$10:$AB$7501,"Full",'DETAIL SALES'!$C$10:$C$7501,"3")</f>
        <v>0</v>
      </c>
      <c r="O104" s="149">
        <f>COUNTIFS('DETAIL SALES'!$Q$10:$Q$7501,'FILL RATE MANDATORY STOCK'!E104,'DETAIL SALES'!$AB$10:$AB$7501,"No",'DETAIL SALES'!$C$10:$C$7501,"3")</f>
        <v>0</v>
      </c>
      <c r="P104" s="149">
        <f>COUNTIFS('DETAIL SALES'!$Q$10:$Q$7501,'FILL RATE MANDATORY STOCK'!E104,'DETAIL SALES'!$AB$10:$AB$7501,"Full",'DETAIL SALES'!$C$10:$C$7501,"4")</f>
        <v>0</v>
      </c>
      <c r="Q104" s="149">
        <f>COUNTIFS('DETAIL SALES'!$Q$10:$Q$7501,'FILL RATE MANDATORY STOCK'!E104,'DETAIL SALES'!$AB$10:$AB$7501,"No",'DETAIL SALES'!$C$10:$C$7501,"4")</f>
        <v>0</v>
      </c>
      <c r="R104" s="149">
        <f>COUNTIFS('DETAIL SALES'!$Q$10:$Q$7501,'FILL RATE MANDATORY STOCK'!E104,'DETAIL SALES'!$AB$10:$AB$7501,"Full",'DETAIL SALES'!$C$10:$C$7501,"5")</f>
        <v>0</v>
      </c>
      <c r="S104" s="149">
        <f>COUNTIFS('DETAIL SALES'!$Q$10:$Q$7501,'FILL RATE MANDATORY STOCK'!E104,'DETAIL SALES'!$AB$10:$AB$7501,"No",'DETAIL SALES'!$C$10:$C$7501,"5")</f>
        <v>0</v>
      </c>
      <c r="T104" s="149">
        <f>COUNTIFS('DETAIL SALES'!$Q$10:$Q$7501,'FILL RATE MANDATORY STOCK'!E104,'DETAIL SALES'!$AB$10:$AB$7501,"Full",'DETAIL SALES'!$C$10:$C$7501,"6")</f>
        <v>0</v>
      </c>
      <c r="U104" s="149">
        <f>COUNTIFS('DETAIL SALES'!$Q$10:$Q$7501,'FILL RATE MANDATORY STOCK'!E104,'DETAIL SALES'!$AB$10:$AB$7501,"No",'DETAIL SALES'!$C$10:$C$7501,"6")</f>
        <v>0</v>
      </c>
      <c r="V104" s="316">
        <f>COUNTIFS('DETAIL SALES'!$Q$10:$Q$7501,'FILL RATE MANDATORY STOCK'!E104,'DETAIL SALES'!$AB$10:$AB$7501,"Full",'DETAIL SALES'!$C$10:$C$7501,"7")</f>
        <v>0</v>
      </c>
      <c r="W104" s="316">
        <f>COUNTIFS('DETAIL SALES'!$Q$10:$Q$7501,'FILL RATE MANDATORY STOCK'!E104,'DETAIL SALES'!$AB$10:$AB$7501,"No",'DETAIL SALES'!$C$10:$C$7501,"7")</f>
        <v>0</v>
      </c>
      <c r="X104" s="149">
        <f>COUNTIFS('DETAIL SALES'!$Q$10:$Q$7501,'FILL RATE MANDATORY STOCK'!E104,'DETAIL SALES'!$AB$10:$AB$7501,"Full",'DETAIL SALES'!$C$10:$C$7501,"8")</f>
        <v>0</v>
      </c>
      <c r="Y104" s="149">
        <f>COUNTIFS('DETAIL SALES'!$Q$10:$Q$7501,'FILL RATE MANDATORY STOCK'!E104,'DETAIL SALES'!$AB$10:$AB$7501,"No",'DETAIL SALES'!$C$10:$C$7501,"8")</f>
        <v>0</v>
      </c>
      <c r="Z104" s="149">
        <f>COUNTIFS('DETAIL SALES'!$Q$10:$Q$7501,'FILL RATE MANDATORY STOCK'!E104,'DETAIL SALES'!$AB$10:$AB$7501,"Full",'DETAIL SALES'!$C$10:$C$7501,"9")</f>
        <v>0</v>
      </c>
      <c r="AA104" s="149">
        <f>COUNTIFS('DETAIL SALES'!$Q$10:$Q$7501,'FILL RATE MANDATORY STOCK'!E104,'DETAIL SALES'!$AB$10:$AB$7501,"No",'DETAIL SALES'!$C$10:$C$7501,"9")</f>
        <v>0</v>
      </c>
      <c r="AB104" s="149">
        <f>COUNTIFS('DETAIL SALES'!$Q$10:$Q$7501,'FILL RATE MANDATORY STOCK'!E104,'DETAIL SALES'!$AB$10:$AB$7501,"Full",'DETAIL SALES'!$C$10:$C$7501,"10")</f>
        <v>0</v>
      </c>
      <c r="AC104" s="149">
        <f>COUNTIFS('DETAIL SALES'!$Q$10:$Q$7501,'FILL RATE MANDATORY STOCK'!E104,'DETAIL SALES'!$AB$10:$AB$7501,"No",'DETAIL SALES'!$C$10:$C$7501,"10")</f>
        <v>0</v>
      </c>
      <c r="AD104" s="149">
        <f>COUNTIFS('DETAIL SALES'!$Q$10:$Q$7501,'FILL RATE MANDATORY STOCK'!E104,'DETAIL SALES'!$AB$10:$AB$7501,"Full",'DETAIL SALES'!$C$10:$C$7501,"11")</f>
        <v>0</v>
      </c>
      <c r="AE104" s="149">
        <f>COUNTIFS('DETAIL SALES'!$Q$10:$Q$7501,'FILL RATE MANDATORY STOCK'!E104,'DETAIL SALES'!$AB$10:$AB$7501,"No",'DETAIL SALES'!$C$10:$C$7501,"11")</f>
        <v>0</v>
      </c>
      <c r="AF104" s="149">
        <f>COUNTIFS('DETAIL SALES'!$Q$10:$Q$7501,'FILL RATE MANDATORY STOCK'!E104,'DETAIL SALES'!$AB$10:$AB$7501,"Full",'DETAIL SALES'!$C$10:$C$7501,"12")</f>
        <v>0</v>
      </c>
      <c r="AG104" s="149">
        <f>COUNTIFS('DETAIL SALES'!$Q$10:$Q$7501,'FILL RATE MANDATORY STOCK'!E104,'DETAIL SALES'!$AB$10:$AB$7501,"No",'DETAIL SALES'!$C$10:$C$7501,"12")</f>
        <v>0</v>
      </c>
      <c r="AH104" s="149">
        <f>COUNTIFS('DETAIL SALES'!$Q$10:$Q$7501,'FILL RATE MANDATORY STOCK'!E104,'DETAIL SALES'!$AB$10:$AB$7501,"Full",'DETAIL SALES'!$C$10:$C$7501,"13")</f>
        <v>0</v>
      </c>
      <c r="AI104" s="149">
        <f>COUNTIFS('DETAIL SALES'!$Q$10:$Q$7501,'FILL RATE MANDATORY STOCK'!E104,'DETAIL SALES'!$AB$10:$AB$7501,"No",'DETAIL SALES'!$C$10:$C$7501,"13")</f>
        <v>0</v>
      </c>
      <c r="AJ104" s="316">
        <f>COUNTIFS('DETAIL SALES'!$Q$10:$Q$7501,'FILL RATE MANDATORY STOCK'!E104,'DETAIL SALES'!$AB$10:$AB$7501,"Full",'DETAIL SALES'!$C$10:$C$7501,"14")</f>
        <v>0</v>
      </c>
      <c r="AK104" s="316">
        <f>COUNTIFS('DETAIL SALES'!$Q$10:$Q$7501,'FILL RATE MANDATORY STOCK'!E104,'DETAIL SALES'!$AB$10:$AB$7501,"No",'DETAIL SALES'!$C$10:$C$7501,"14")</f>
        <v>0</v>
      </c>
      <c r="AL104" s="149">
        <f>COUNTIFS('DETAIL SALES'!$Q$10:$Q$7501,'FILL RATE MANDATORY STOCK'!E104,'DETAIL SALES'!$AB$10:$AB$7501,"Full",'DETAIL SALES'!$C$10:$C$7501,"15")</f>
        <v>0</v>
      </c>
      <c r="AM104" s="149">
        <f>COUNTIFS('DETAIL SALES'!$Q$10:$Q$7501,'FILL RATE MANDATORY STOCK'!E104,'DETAIL SALES'!$AB$10:$AB$7501,"No",'DETAIL SALES'!$C$10:$C$7501,"15")</f>
        <v>0</v>
      </c>
      <c r="AN104" s="149">
        <f>COUNTIFS('DETAIL SALES'!$Q$10:$Q$7501,'FILL RATE MANDATORY STOCK'!E104,'DETAIL SALES'!$AB$10:$AB$7501,"Full",'DETAIL SALES'!$C$10:$C$7501,"16")</f>
        <v>0</v>
      </c>
      <c r="AO104" s="149">
        <f>COUNTIFS('DETAIL SALES'!$Q$10:$Q$7501,'FILL RATE MANDATORY STOCK'!E104,'DETAIL SALES'!$AB$10:$AB$7501,"No",'DETAIL SALES'!$C$10:$C$7501,"16")</f>
        <v>0</v>
      </c>
      <c r="AP104" s="149">
        <f>COUNTIFS('DETAIL SALES'!$Q$10:$Q$7501,'FILL RATE MANDATORY STOCK'!E104,'DETAIL SALES'!$AB$10:$AB$7501,"Full",'DETAIL SALES'!$C$10:$C$7501,"17")</f>
        <v>0</v>
      </c>
      <c r="AQ104" s="149">
        <f>COUNTIFS('DETAIL SALES'!$Q$10:$Q$7501,'FILL RATE MANDATORY STOCK'!E104,'DETAIL SALES'!$AB$10:$AB$7501,"No",'DETAIL SALES'!$C$10:$C$7501,"17")</f>
        <v>0</v>
      </c>
      <c r="AR104" s="149">
        <f>COUNTIFS('DETAIL SALES'!$Q$10:$Q$7501,'FILL RATE MANDATORY STOCK'!E104,'DETAIL SALES'!$AB$10:$AB$7501,"Full",'DETAIL SALES'!$C$10:$C$7501,"18")</f>
        <v>0</v>
      </c>
      <c r="AS104" s="149">
        <f>COUNTIFS('DETAIL SALES'!$Q$10:$Q$7501,'FILL RATE MANDATORY STOCK'!E104,'DETAIL SALES'!$AB$10:$AB$7501,"No",'DETAIL SALES'!$C$10:$C$7501,"18")</f>
        <v>0</v>
      </c>
      <c r="AT104" s="149">
        <f>COUNTIFS('DETAIL SALES'!$Q$10:$Q$7501,'FILL RATE MANDATORY STOCK'!E104,'DETAIL SALES'!$AB$10:$AB$7501,"Full",'DETAIL SALES'!$C$10:$C$7501,"19")</f>
        <v>0</v>
      </c>
      <c r="AU104" s="149">
        <f>COUNTIFS('DETAIL SALES'!$Q$10:$Q$7501,'FILL RATE MANDATORY STOCK'!E104,'DETAIL SALES'!$AB$10:$AB$7501,"No",'DETAIL SALES'!$C$10:$C$7501,"19")</f>
        <v>0</v>
      </c>
      <c r="AV104" s="149">
        <f>COUNTIFS('DETAIL SALES'!$Q$10:$Q$7501,'FILL RATE MANDATORY STOCK'!E104,'DETAIL SALES'!$AB$10:$AB$7501,"Full",'DETAIL SALES'!$C$10:$C$7501,"20")</f>
        <v>0</v>
      </c>
      <c r="AW104" s="149">
        <f>COUNTIFS('DETAIL SALES'!$Q$10:$Q$7501,'FILL RATE MANDATORY STOCK'!E104,'DETAIL SALES'!$AB$10:$AB$7501,"No",'DETAIL SALES'!$C$10:$C$7501,"20")</f>
        <v>0</v>
      </c>
      <c r="AX104" s="316">
        <f>COUNTIFS('DETAIL SALES'!$Q$10:$Q$7501,'FILL RATE MANDATORY STOCK'!E104,'DETAIL SALES'!$AB$10:$AB$7501,"Full",'DETAIL SALES'!$C$10:$C$7501,"21")</f>
        <v>0</v>
      </c>
      <c r="AY104" s="316">
        <f>COUNTIFS('DETAIL SALES'!$Q$10:$Q$7501,'FILL RATE MANDATORY STOCK'!E104,'DETAIL SALES'!$AB$10:$AB$7501,"No",'DETAIL SALES'!$C$10:$C$7501,"21")</f>
        <v>0</v>
      </c>
      <c r="AZ104" s="149">
        <f>COUNTIFS('DETAIL SALES'!$Q$10:$Q$7501,'FILL RATE MANDATORY STOCK'!E104,'DETAIL SALES'!$AB$10:$AB$7501,"Full",'DETAIL SALES'!$C$10:$C$7501,"22")</f>
        <v>0</v>
      </c>
      <c r="BA104" s="149">
        <f>COUNTIFS('DETAIL SALES'!$Q$10:$Q$7501,'FILL RATE MANDATORY STOCK'!E104,'DETAIL SALES'!$AB$10:$AB$7501,"No",'DETAIL SALES'!$C$10:$C$7501,"22")</f>
        <v>0</v>
      </c>
      <c r="BB104" s="149">
        <f>COUNTIFS('DETAIL SALES'!$Q$10:$Q$7501,'FILL RATE MANDATORY STOCK'!E104,'DETAIL SALES'!$AB$10:$AB$7501,"Full",'DETAIL SALES'!$C$10:$C$7501,"23")</f>
        <v>0</v>
      </c>
      <c r="BC104" s="149">
        <f>COUNTIFS('DETAIL SALES'!$Q$10:$Q$7501,'FILL RATE MANDATORY STOCK'!E104,'DETAIL SALES'!$AB$10:$AB$7501,"No",'DETAIL SALES'!$C$10:$C$7501,"23")</f>
        <v>0</v>
      </c>
      <c r="BD104" s="149">
        <f>COUNTIFS('DETAIL SALES'!$Q$10:$Q$7501,'FILL RATE MANDATORY STOCK'!E104,'DETAIL SALES'!$AB$10:$AB$7501,"Full",'DETAIL SALES'!$C$10:$C$7501,"24")</f>
        <v>0</v>
      </c>
      <c r="BE104" s="149">
        <f>COUNTIFS('DETAIL SALES'!$Q$10:$Q$7501,'FILL RATE MANDATORY STOCK'!E104,'DETAIL SALES'!$AB$10:$AB$7501,"No",'DETAIL SALES'!$C$10:$C$7501,"24")</f>
        <v>0</v>
      </c>
      <c r="BF104" s="149">
        <f>COUNTIFS('DETAIL SALES'!$Q$10:$Q$7501,'FILL RATE MANDATORY STOCK'!E104,'DETAIL SALES'!$AB$10:$AB$7501,"Full",'DETAIL SALES'!$C$10:$C$7501,"25")</f>
        <v>0</v>
      </c>
      <c r="BG104" s="149">
        <f>COUNTIFS('DETAIL SALES'!$Q$10:$Q$7501,'FILL RATE MANDATORY STOCK'!E104,'DETAIL SALES'!$AB$10:$AB$7501,"No",'DETAIL SALES'!$C$10:$C$7501,"25")</f>
        <v>0</v>
      </c>
      <c r="BH104" s="149">
        <f>COUNTIFS('DETAIL SALES'!$Q$10:$Q$7501,'FILL RATE MANDATORY STOCK'!E104,'DETAIL SALES'!$AB$10:$AB$7501,"Full",'DETAIL SALES'!$C$10:$C$7501,"26")</f>
        <v>0</v>
      </c>
      <c r="BI104" s="149">
        <f>COUNTIFS('DETAIL SALES'!$Q$10:$Q$7501,'FILL RATE MANDATORY STOCK'!E104,'DETAIL SALES'!$AB$10:$AB$7501,"No",'DETAIL SALES'!$C$10:$C$7501,"26")</f>
        <v>0</v>
      </c>
      <c r="BJ104" s="149">
        <f>COUNTIFS('DETAIL SALES'!$Q$10:$Q$7501,'FILL RATE MANDATORY STOCK'!E104,'DETAIL SALES'!$AB$10:$AB$7501,"Full",'DETAIL SALES'!$C$10:$C$7501,"27")</f>
        <v>0</v>
      </c>
      <c r="BK104" s="149">
        <f>COUNTIFS('DETAIL SALES'!$Q$10:$Q$7501,'FILL RATE MANDATORY STOCK'!E104,'DETAIL SALES'!$AB$10:$AB$7501,"No",'DETAIL SALES'!$C$10:$C$7501,"27")</f>
        <v>0</v>
      </c>
      <c r="BL104" s="316">
        <f>COUNTIFS('DETAIL SALES'!$Q$10:$Q$7501,'FILL RATE MANDATORY STOCK'!E104,'DETAIL SALES'!$AB$10:$AB$7501,"Full",'DETAIL SALES'!$C$10:$C$7501,"28")</f>
        <v>0</v>
      </c>
      <c r="BM104" s="316">
        <f>COUNTIFS('DETAIL SALES'!$Q$10:$Q$7501,'FILL RATE MANDATORY STOCK'!E104,'DETAIL SALES'!$AB$10:$AB$7501,"No",'DETAIL SALES'!$C$10:$C$7501,"28")</f>
        <v>0</v>
      </c>
      <c r="BN104" s="149">
        <f>COUNTIFS('DETAIL SALES'!$Q$10:$Q$7501,'FILL RATE MANDATORY STOCK'!E104,'DETAIL SALES'!$AB$10:$AB$7501,"Full",'DETAIL SALES'!$C$10:$C$7501,"29")</f>
        <v>0</v>
      </c>
      <c r="BO104" s="149">
        <f>COUNTIFS('DETAIL SALES'!$Q$10:$Q$7501,'FILL RATE MANDATORY STOCK'!E104,'DETAIL SALES'!$AB$10:$AB$7501,"No",'DETAIL SALES'!$C$10:$C$7501,"29")</f>
        <v>0</v>
      </c>
      <c r="BP104" s="149">
        <f>COUNTIFS('DETAIL SALES'!$Q$10:$Q$7501,'FILL RATE MANDATORY STOCK'!E104,'DETAIL SALES'!$AB$10:$AB$7501,"Full",'DETAIL SALES'!$C$10:$C$7501,"30")</f>
        <v>0</v>
      </c>
      <c r="BQ104" s="149">
        <f>COUNTIFS('DETAIL SALES'!$Q$10:$Q$7501,'FILL RATE MANDATORY STOCK'!E104,'DETAIL SALES'!$AB$10:$AB$7501,"No",'DETAIL SALES'!$C$10:$C$7501,"30")</f>
        <v>0</v>
      </c>
      <c r="BR104" s="149">
        <f>COUNTIFS('DETAIL SALES'!$Q$10:$Q$7501,'FILL RATE MANDATORY STOCK'!\,'DETAIL SALES'!$AB$10:$AB$7501,"Full",'DETAIL SALES'!$C$10:$C$7501,"31")</f>
        <v>0</v>
      </c>
      <c r="BS104" s="153">
        <f>COUNTIFS('DETAIL SALES'!$Q$10:$Q$7501,'FILL RATE MANDATORY STOCK'!E104,'DETAIL SALES'!$AB$10:$AB$7501,"No",'DETAIL SALES'!$C$10:$C$7501,"31")</f>
        <v>0</v>
      </c>
      <c r="BT104" s="271">
        <f t="shared" si="11"/>
        <v>0</v>
      </c>
      <c r="BU104" s="150">
        <f t="shared" si="12"/>
        <v>0</v>
      </c>
      <c r="BV104" s="150">
        <f t="shared" si="13"/>
        <v>0</v>
      </c>
      <c r="BW104" s="272" t="e">
        <f t="shared" si="14"/>
        <v>#DIV/0!</v>
      </c>
    </row>
    <row r="105" spans="1:75">
      <c r="A105" s="784"/>
      <c r="B105" s="100">
        <f t="shared" si="10"/>
        <v>90</v>
      </c>
      <c r="C105" s="100" t="s">
        <v>385</v>
      </c>
      <c r="D105" s="103" t="s">
        <v>890</v>
      </c>
      <c r="E105" s="149"/>
      <c r="F105" s="169"/>
      <c r="G105" s="224">
        <v>120000</v>
      </c>
      <c r="H105" s="153">
        <v>2</v>
      </c>
      <c r="I105" s="153">
        <v>0</v>
      </c>
      <c r="J105" s="315">
        <f>COUNTIFS('DETAIL SALES'!$Q$10:$Q$7501,'FILL RATE MANDATORY STOCK'!E105,'DETAIL SALES'!$AB$10:$AB$7501,"Full",'DETAIL SALES'!$C$10:$C$7501,"1")</f>
        <v>0</v>
      </c>
      <c r="K105" s="316">
        <f>COUNTIFS('DETAIL SALES'!$Q$10:$Q$7501,'FILL RATE MANDATORY STOCK'!E105,'DETAIL SALES'!$AB$10:$AB$7501,"No",'DETAIL SALES'!$C$10:$C$7501,"1")</f>
        <v>0</v>
      </c>
      <c r="L105" s="149">
        <f>COUNTIFS('DETAIL SALES'!$Q$10:$Q$7501,'FILL RATE MANDATORY STOCK'!E105,'DETAIL SALES'!$AB$10:$AB$7501,"Full",'DETAIL SALES'!$C$10:$C$7501,"2")</f>
        <v>0</v>
      </c>
      <c r="M105" s="149">
        <f>COUNTIFS('DETAIL SALES'!$Q$10:$Q$7501,'FILL RATE MANDATORY STOCK'!E105,'DETAIL SALES'!$AB$10:$AB$7501,"No",'DETAIL SALES'!$C$10:$C$7501,"2")</f>
        <v>0</v>
      </c>
      <c r="N105" s="149">
        <f>COUNTIFS('DETAIL SALES'!$Q$10:$Q$7501,'FILL RATE MANDATORY STOCK'!E105,'DETAIL SALES'!$AB$10:$AB$7501,"Full",'DETAIL SALES'!$C$10:$C$7501,"3")</f>
        <v>0</v>
      </c>
      <c r="O105" s="149">
        <f>COUNTIFS('DETAIL SALES'!$Q$10:$Q$7501,'FILL RATE MANDATORY STOCK'!E105,'DETAIL SALES'!$AB$10:$AB$7501,"No",'DETAIL SALES'!$C$10:$C$7501,"3")</f>
        <v>0</v>
      </c>
      <c r="P105" s="149">
        <f>COUNTIFS('DETAIL SALES'!$Q$10:$Q$7501,'FILL RATE MANDATORY STOCK'!E105,'DETAIL SALES'!$AB$10:$AB$7501,"Full",'DETAIL SALES'!$C$10:$C$7501,"4")</f>
        <v>0</v>
      </c>
      <c r="Q105" s="149">
        <f>COUNTIFS('DETAIL SALES'!$Q$10:$Q$7501,'FILL RATE MANDATORY STOCK'!E105,'DETAIL SALES'!$AB$10:$AB$7501,"No",'DETAIL SALES'!$C$10:$C$7501,"4")</f>
        <v>0</v>
      </c>
      <c r="R105" s="149">
        <f>COUNTIFS('DETAIL SALES'!$Q$10:$Q$7501,'FILL RATE MANDATORY STOCK'!E105,'DETAIL SALES'!$AB$10:$AB$7501,"Full",'DETAIL SALES'!$C$10:$C$7501,"5")</f>
        <v>0</v>
      </c>
      <c r="S105" s="149">
        <f>COUNTIFS('DETAIL SALES'!$Q$10:$Q$7501,'FILL RATE MANDATORY STOCK'!E105,'DETAIL SALES'!$AB$10:$AB$7501,"No",'DETAIL SALES'!$C$10:$C$7501,"5")</f>
        <v>0</v>
      </c>
      <c r="T105" s="149">
        <f>COUNTIFS('DETAIL SALES'!$Q$10:$Q$7501,'FILL RATE MANDATORY STOCK'!E105,'DETAIL SALES'!$AB$10:$AB$7501,"Full",'DETAIL SALES'!$C$10:$C$7501,"6")</f>
        <v>0</v>
      </c>
      <c r="U105" s="149">
        <f>COUNTIFS('DETAIL SALES'!$Q$10:$Q$7501,'FILL RATE MANDATORY STOCK'!E105,'DETAIL SALES'!$AB$10:$AB$7501,"No",'DETAIL SALES'!$C$10:$C$7501,"6")</f>
        <v>0</v>
      </c>
      <c r="V105" s="316">
        <f>COUNTIFS('DETAIL SALES'!$Q$10:$Q$7501,'FILL RATE MANDATORY STOCK'!E105,'DETAIL SALES'!$AB$10:$AB$7501,"Full",'DETAIL SALES'!$C$10:$C$7501,"7")</f>
        <v>0</v>
      </c>
      <c r="W105" s="316">
        <f>COUNTIFS('DETAIL SALES'!$Q$10:$Q$7501,'FILL RATE MANDATORY STOCK'!E105,'DETAIL SALES'!$AB$10:$AB$7501,"No",'DETAIL SALES'!$C$10:$C$7501,"7")</f>
        <v>0</v>
      </c>
      <c r="X105" s="149">
        <f>COUNTIFS('DETAIL SALES'!$Q$10:$Q$7501,'FILL RATE MANDATORY STOCK'!E105,'DETAIL SALES'!$AB$10:$AB$7501,"Full",'DETAIL SALES'!$C$10:$C$7501,"8")</f>
        <v>0</v>
      </c>
      <c r="Y105" s="149">
        <f>COUNTIFS('DETAIL SALES'!$Q$10:$Q$7501,'FILL RATE MANDATORY STOCK'!E105,'DETAIL SALES'!$AB$10:$AB$7501,"No",'DETAIL SALES'!$C$10:$C$7501,"8")</f>
        <v>0</v>
      </c>
      <c r="Z105" s="149">
        <f>COUNTIFS('DETAIL SALES'!$Q$10:$Q$7501,'FILL RATE MANDATORY STOCK'!E105,'DETAIL SALES'!$AB$10:$AB$7501,"Full",'DETAIL SALES'!$C$10:$C$7501,"9")</f>
        <v>0</v>
      </c>
      <c r="AA105" s="149">
        <f>COUNTIFS('DETAIL SALES'!$Q$10:$Q$7501,'FILL RATE MANDATORY STOCK'!E105,'DETAIL SALES'!$AB$10:$AB$7501,"No",'DETAIL SALES'!$C$10:$C$7501,"9")</f>
        <v>0</v>
      </c>
      <c r="AB105" s="149">
        <f>COUNTIFS('DETAIL SALES'!$Q$10:$Q$7501,'FILL RATE MANDATORY STOCK'!E105,'DETAIL SALES'!$AB$10:$AB$7501,"Full",'DETAIL SALES'!$C$10:$C$7501,"10")</f>
        <v>0</v>
      </c>
      <c r="AC105" s="149">
        <f>COUNTIFS('DETAIL SALES'!$Q$10:$Q$7501,'FILL RATE MANDATORY STOCK'!E105,'DETAIL SALES'!$AB$10:$AB$7501,"No",'DETAIL SALES'!$C$10:$C$7501,"10")</f>
        <v>0</v>
      </c>
      <c r="AD105" s="149">
        <f>COUNTIFS('DETAIL SALES'!$Q$10:$Q$7501,'FILL RATE MANDATORY STOCK'!E105,'DETAIL SALES'!$AB$10:$AB$7501,"Full",'DETAIL SALES'!$C$10:$C$7501,"11")</f>
        <v>0</v>
      </c>
      <c r="AE105" s="149">
        <f>COUNTIFS('DETAIL SALES'!$Q$10:$Q$7501,'FILL RATE MANDATORY STOCK'!E105,'DETAIL SALES'!$AB$10:$AB$7501,"No",'DETAIL SALES'!$C$10:$C$7501,"11")</f>
        <v>0</v>
      </c>
      <c r="AF105" s="149">
        <f>COUNTIFS('DETAIL SALES'!$Q$10:$Q$7501,'FILL RATE MANDATORY STOCK'!E105,'DETAIL SALES'!$AB$10:$AB$7501,"Full",'DETAIL SALES'!$C$10:$C$7501,"12")</f>
        <v>0</v>
      </c>
      <c r="AG105" s="149">
        <f>COUNTIFS('DETAIL SALES'!$Q$10:$Q$7501,'FILL RATE MANDATORY STOCK'!E105,'DETAIL SALES'!$AB$10:$AB$7501,"No",'DETAIL SALES'!$C$10:$C$7501,"12")</f>
        <v>0</v>
      </c>
      <c r="AH105" s="149">
        <f>COUNTIFS('DETAIL SALES'!$Q$10:$Q$7501,'FILL RATE MANDATORY STOCK'!E105,'DETAIL SALES'!$AB$10:$AB$7501,"Full",'DETAIL SALES'!$C$10:$C$7501,"13")</f>
        <v>0</v>
      </c>
      <c r="AI105" s="149">
        <f>COUNTIFS('DETAIL SALES'!$Q$10:$Q$7501,'FILL RATE MANDATORY STOCK'!E105,'DETAIL SALES'!$AB$10:$AB$7501,"No",'DETAIL SALES'!$C$10:$C$7501,"13")</f>
        <v>0</v>
      </c>
      <c r="AJ105" s="316">
        <f>COUNTIFS('DETAIL SALES'!$Q$10:$Q$7501,'FILL RATE MANDATORY STOCK'!E105,'DETAIL SALES'!$AB$10:$AB$7501,"Full",'DETAIL SALES'!$C$10:$C$7501,"14")</f>
        <v>0</v>
      </c>
      <c r="AK105" s="316">
        <f>COUNTIFS('DETAIL SALES'!$Q$10:$Q$7501,'FILL RATE MANDATORY STOCK'!E105,'DETAIL SALES'!$AB$10:$AB$7501,"No",'DETAIL SALES'!$C$10:$C$7501,"14")</f>
        <v>0</v>
      </c>
      <c r="AL105" s="149">
        <f>COUNTIFS('DETAIL SALES'!$Q$10:$Q$7501,'FILL RATE MANDATORY STOCK'!E105,'DETAIL SALES'!$AB$10:$AB$7501,"Full",'DETAIL SALES'!$C$10:$C$7501,"15")</f>
        <v>0</v>
      </c>
      <c r="AM105" s="149">
        <f>COUNTIFS('DETAIL SALES'!$Q$10:$Q$7501,'FILL RATE MANDATORY STOCK'!E105,'DETAIL SALES'!$AB$10:$AB$7501,"No",'DETAIL SALES'!$C$10:$C$7501,"15")</f>
        <v>0</v>
      </c>
      <c r="AN105" s="149">
        <f>COUNTIFS('DETAIL SALES'!$Q$10:$Q$7501,'FILL RATE MANDATORY STOCK'!E105,'DETAIL SALES'!$AB$10:$AB$7501,"Full",'DETAIL SALES'!$C$10:$C$7501,"16")</f>
        <v>0</v>
      </c>
      <c r="AO105" s="149">
        <f>COUNTIFS('DETAIL SALES'!$Q$10:$Q$7501,'FILL RATE MANDATORY STOCK'!E105,'DETAIL SALES'!$AB$10:$AB$7501,"No",'DETAIL SALES'!$C$10:$C$7501,"16")</f>
        <v>0</v>
      </c>
      <c r="AP105" s="149">
        <f>COUNTIFS('DETAIL SALES'!$Q$10:$Q$7501,'FILL RATE MANDATORY STOCK'!E105,'DETAIL SALES'!$AB$10:$AB$7501,"Full",'DETAIL SALES'!$C$10:$C$7501,"17")</f>
        <v>0</v>
      </c>
      <c r="AQ105" s="149">
        <f>COUNTIFS('DETAIL SALES'!$Q$10:$Q$7501,'FILL RATE MANDATORY STOCK'!E105,'DETAIL SALES'!$AB$10:$AB$7501,"No",'DETAIL SALES'!$C$10:$C$7501,"17")</f>
        <v>0</v>
      </c>
      <c r="AR105" s="149">
        <f>COUNTIFS('DETAIL SALES'!$Q$10:$Q$7501,'FILL RATE MANDATORY STOCK'!E105,'DETAIL SALES'!$AB$10:$AB$7501,"Full",'DETAIL SALES'!$C$10:$C$7501,"18")</f>
        <v>0</v>
      </c>
      <c r="AS105" s="149">
        <f>COUNTIFS('DETAIL SALES'!$Q$10:$Q$7501,'FILL RATE MANDATORY STOCK'!E105,'DETAIL SALES'!$AB$10:$AB$7501,"No",'DETAIL SALES'!$C$10:$C$7501,"18")</f>
        <v>0</v>
      </c>
      <c r="AT105" s="149">
        <f>COUNTIFS('DETAIL SALES'!$Q$10:$Q$7501,'FILL RATE MANDATORY STOCK'!E105,'DETAIL SALES'!$AB$10:$AB$7501,"Full",'DETAIL SALES'!$C$10:$C$7501,"19")</f>
        <v>0</v>
      </c>
      <c r="AU105" s="149">
        <f>COUNTIFS('DETAIL SALES'!$Q$10:$Q$7501,'FILL RATE MANDATORY STOCK'!E105,'DETAIL SALES'!$AB$10:$AB$7501,"No",'DETAIL SALES'!$C$10:$C$7501,"19")</f>
        <v>0</v>
      </c>
      <c r="AV105" s="149">
        <f>COUNTIFS('DETAIL SALES'!$Q$10:$Q$7501,'FILL RATE MANDATORY STOCK'!E105,'DETAIL SALES'!$AB$10:$AB$7501,"Full",'DETAIL SALES'!$C$10:$C$7501,"20")</f>
        <v>0</v>
      </c>
      <c r="AW105" s="149">
        <f>COUNTIFS('DETAIL SALES'!$Q$10:$Q$7501,'FILL RATE MANDATORY STOCK'!E105,'DETAIL SALES'!$AB$10:$AB$7501,"No",'DETAIL SALES'!$C$10:$C$7501,"20")</f>
        <v>0</v>
      </c>
      <c r="AX105" s="316">
        <f>COUNTIFS('DETAIL SALES'!$Q$10:$Q$7501,'FILL RATE MANDATORY STOCK'!E105,'DETAIL SALES'!$AB$10:$AB$7501,"Full",'DETAIL SALES'!$C$10:$C$7501,"21")</f>
        <v>0</v>
      </c>
      <c r="AY105" s="316">
        <f>COUNTIFS('DETAIL SALES'!$Q$10:$Q$7501,'FILL RATE MANDATORY STOCK'!E105,'DETAIL SALES'!$AB$10:$AB$7501,"No",'DETAIL SALES'!$C$10:$C$7501,"21")</f>
        <v>0</v>
      </c>
      <c r="AZ105" s="149">
        <f>COUNTIFS('DETAIL SALES'!$Q$10:$Q$7501,'FILL RATE MANDATORY STOCK'!E105,'DETAIL SALES'!$AB$10:$AB$7501,"Full",'DETAIL SALES'!$C$10:$C$7501,"22")</f>
        <v>0</v>
      </c>
      <c r="BA105" s="149">
        <f>COUNTIFS('DETAIL SALES'!$Q$10:$Q$7501,'FILL RATE MANDATORY STOCK'!E105,'DETAIL SALES'!$AB$10:$AB$7501,"No",'DETAIL SALES'!$C$10:$C$7501,"22")</f>
        <v>0</v>
      </c>
      <c r="BB105" s="149">
        <f>COUNTIFS('DETAIL SALES'!$Q$10:$Q$7501,'FILL RATE MANDATORY STOCK'!E105,'DETAIL SALES'!$AB$10:$AB$7501,"Full",'DETAIL SALES'!$C$10:$C$7501,"23")</f>
        <v>0</v>
      </c>
      <c r="BC105" s="149">
        <f>COUNTIFS('DETAIL SALES'!$Q$10:$Q$7501,'FILL RATE MANDATORY STOCK'!E105,'DETAIL SALES'!$AB$10:$AB$7501,"No",'DETAIL SALES'!$C$10:$C$7501,"23")</f>
        <v>0</v>
      </c>
      <c r="BD105" s="149">
        <f>COUNTIFS('DETAIL SALES'!$Q$10:$Q$7501,'FILL RATE MANDATORY STOCK'!E105,'DETAIL SALES'!$AB$10:$AB$7501,"Full",'DETAIL SALES'!$C$10:$C$7501,"24")</f>
        <v>0</v>
      </c>
      <c r="BE105" s="149">
        <f>COUNTIFS('DETAIL SALES'!$Q$10:$Q$7501,'FILL RATE MANDATORY STOCK'!E105,'DETAIL SALES'!$AB$10:$AB$7501,"No",'DETAIL SALES'!$C$10:$C$7501,"24")</f>
        <v>0</v>
      </c>
      <c r="BF105" s="149">
        <f>COUNTIFS('DETAIL SALES'!$Q$10:$Q$7501,'FILL RATE MANDATORY STOCK'!E105,'DETAIL SALES'!$AB$10:$AB$7501,"Full",'DETAIL SALES'!$C$10:$C$7501,"25")</f>
        <v>0</v>
      </c>
      <c r="BG105" s="149">
        <f>COUNTIFS('DETAIL SALES'!$Q$10:$Q$7501,'FILL RATE MANDATORY STOCK'!E105,'DETAIL SALES'!$AB$10:$AB$7501,"No",'DETAIL SALES'!$C$10:$C$7501,"25")</f>
        <v>0</v>
      </c>
      <c r="BH105" s="149">
        <f>COUNTIFS('DETAIL SALES'!$Q$10:$Q$7501,'FILL RATE MANDATORY STOCK'!E105,'DETAIL SALES'!$AB$10:$AB$7501,"Full",'DETAIL SALES'!$C$10:$C$7501,"26")</f>
        <v>0</v>
      </c>
      <c r="BI105" s="149">
        <f>COUNTIFS('DETAIL SALES'!$Q$10:$Q$7501,'FILL RATE MANDATORY STOCK'!E105,'DETAIL SALES'!$AB$10:$AB$7501,"No",'DETAIL SALES'!$C$10:$C$7501,"26")</f>
        <v>0</v>
      </c>
      <c r="BJ105" s="149">
        <f>COUNTIFS('DETAIL SALES'!$Q$10:$Q$7501,'FILL RATE MANDATORY STOCK'!E105,'DETAIL SALES'!$AB$10:$AB$7501,"Full",'DETAIL SALES'!$C$10:$C$7501,"27")</f>
        <v>0</v>
      </c>
      <c r="BK105" s="149">
        <f>COUNTIFS('DETAIL SALES'!$Q$10:$Q$7501,'FILL RATE MANDATORY STOCK'!E105,'DETAIL SALES'!$AB$10:$AB$7501,"No",'DETAIL SALES'!$C$10:$C$7501,"27")</f>
        <v>0</v>
      </c>
      <c r="BL105" s="316">
        <f>COUNTIFS('DETAIL SALES'!$Q$10:$Q$7501,'FILL RATE MANDATORY STOCK'!E105,'DETAIL SALES'!$AB$10:$AB$7501,"Full",'DETAIL SALES'!$C$10:$C$7501,"28")</f>
        <v>0</v>
      </c>
      <c r="BM105" s="316">
        <f>COUNTIFS('DETAIL SALES'!$Q$10:$Q$7501,'FILL RATE MANDATORY STOCK'!E105,'DETAIL SALES'!$AB$10:$AB$7501,"No",'DETAIL SALES'!$C$10:$C$7501,"28")</f>
        <v>0</v>
      </c>
      <c r="BN105" s="149">
        <f>COUNTIFS('DETAIL SALES'!$Q$10:$Q$7501,'FILL RATE MANDATORY STOCK'!E105,'DETAIL SALES'!$AB$10:$AB$7501,"Full",'DETAIL SALES'!$C$10:$C$7501,"29")</f>
        <v>0</v>
      </c>
      <c r="BO105" s="149">
        <f>COUNTIFS('DETAIL SALES'!$Q$10:$Q$7501,'FILL RATE MANDATORY STOCK'!E105,'DETAIL SALES'!$AB$10:$AB$7501,"No",'DETAIL SALES'!$C$10:$C$7501,"29")</f>
        <v>0</v>
      </c>
      <c r="BP105" s="149">
        <f>COUNTIFS('DETAIL SALES'!$Q$10:$Q$7501,'FILL RATE MANDATORY STOCK'!E105,'DETAIL SALES'!$AB$10:$AB$7501,"Full",'DETAIL SALES'!$C$10:$C$7501,"30")</f>
        <v>0</v>
      </c>
      <c r="BQ105" s="149">
        <f>COUNTIFS('DETAIL SALES'!$Q$10:$Q$7501,'FILL RATE MANDATORY STOCK'!E105,'DETAIL SALES'!$AB$10:$AB$7501,"No",'DETAIL SALES'!$C$10:$C$7501,"30")</f>
        <v>0</v>
      </c>
      <c r="BR105" s="149">
        <f>COUNTIFS('DETAIL SALES'!$Q$10:$Q$7501,'FILL RATE MANDATORY STOCK'!\,'DETAIL SALES'!$AB$10:$AB$7501,"Full",'DETAIL SALES'!$C$10:$C$7501,"31")</f>
        <v>0</v>
      </c>
      <c r="BS105" s="153">
        <f>COUNTIFS('DETAIL SALES'!$Q$10:$Q$7501,'FILL RATE MANDATORY STOCK'!E105,'DETAIL SALES'!$AB$10:$AB$7501,"No",'DETAIL SALES'!$C$10:$C$7501,"31")</f>
        <v>0</v>
      </c>
      <c r="BT105" s="271">
        <f t="shared" si="11"/>
        <v>0</v>
      </c>
      <c r="BU105" s="150">
        <f t="shared" si="12"/>
        <v>0</v>
      </c>
      <c r="BV105" s="150">
        <f t="shared" si="13"/>
        <v>0</v>
      </c>
      <c r="BW105" s="272" t="e">
        <f t="shared" si="14"/>
        <v>#DIV/0!</v>
      </c>
    </row>
    <row r="106" spans="1:75">
      <c r="A106" s="784"/>
      <c r="B106" s="100">
        <f t="shared" si="10"/>
        <v>91</v>
      </c>
      <c r="C106" s="100" t="s">
        <v>386</v>
      </c>
      <c r="D106" s="103" t="s">
        <v>890</v>
      </c>
      <c r="E106" s="149"/>
      <c r="F106" s="169"/>
      <c r="G106" s="224">
        <v>120000</v>
      </c>
      <c r="H106" s="153">
        <v>2</v>
      </c>
      <c r="I106" s="153">
        <v>0</v>
      </c>
      <c r="J106" s="315">
        <f>COUNTIFS('DETAIL SALES'!$Q$10:$Q$7501,'FILL RATE MANDATORY STOCK'!E106,'DETAIL SALES'!$AB$10:$AB$7501,"Full",'DETAIL SALES'!$C$10:$C$7501,"1")</f>
        <v>0</v>
      </c>
      <c r="K106" s="316">
        <f>COUNTIFS('DETAIL SALES'!$Q$10:$Q$7501,'FILL RATE MANDATORY STOCK'!E106,'DETAIL SALES'!$AB$10:$AB$7501,"No",'DETAIL SALES'!$C$10:$C$7501,"1")</f>
        <v>0</v>
      </c>
      <c r="L106" s="149">
        <f>COUNTIFS('DETAIL SALES'!$Q$10:$Q$7501,'FILL RATE MANDATORY STOCK'!E106,'DETAIL SALES'!$AB$10:$AB$7501,"Full",'DETAIL SALES'!$C$10:$C$7501,"2")</f>
        <v>0</v>
      </c>
      <c r="M106" s="149">
        <f>COUNTIFS('DETAIL SALES'!$Q$10:$Q$7501,'FILL RATE MANDATORY STOCK'!E106,'DETAIL SALES'!$AB$10:$AB$7501,"No",'DETAIL SALES'!$C$10:$C$7501,"2")</f>
        <v>0</v>
      </c>
      <c r="N106" s="149">
        <f>COUNTIFS('DETAIL SALES'!$Q$10:$Q$7501,'FILL RATE MANDATORY STOCK'!E106,'DETAIL SALES'!$AB$10:$AB$7501,"Full",'DETAIL SALES'!$C$10:$C$7501,"3")</f>
        <v>0</v>
      </c>
      <c r="O106" s="149">
        <f>COUNTIFS('DETAIL SALES'!$Q$10:$Q$7501,'FILL RATE MANDATORY STOCK'!E106,'DETAIL SALES'!$AB$10:$AB$7501,"No",'DETAIL SALES'!$C$10:$C$7501,"3")</f>
        <v>0</v>
      </c>
      <c r="P106" s="149">
        <f>COUNTIFS('DETAIL SALES'!$Q$10:$Q$7501,'FILL RATE MANDATORY STOCK'!E106,'DETAIL SALES'!$AB$10:$AB$7501,"Full",'DETAIL SALES'!$C$10:$C$7501,"4")</f>
        <v>0</v>
      </c>
      <c r="Q106" s="149">
        <f>COUNTIFS('DETAIL SALES'!$Q$10:$Q$7501,'FILL RATE MANDATORY STOCK'!E106,'DETAIL SALES'!$AB$10:$AB$7501,"No",'DETAIL SALES'!$C$10:$C$7501,"4")</f>
        <v>0</v>
      </c>
      <c r="R106" s="149">
        <f>COUNTIFS('DETAIL SALES'!$Q$10:$Q$7501,'FILL RATE MANDATORY STOCK'!E106,'DETAIL SALES'!$AB$10:$AB$7501,"Full",'DETAIL SALES'!$C$10:$C$7501,"5")</f>
        <v>0</v>
      </c>
      <c r="S106" s="149">
        <f>COUNTIFS('DETAIL SALES'!$Q$10:$Q$7501,'FILL RATE MANDATORY STOCK'!E106,'DETAIL SALES'!$AB$10:$AB$7501,"No",'DETAIL SALES'!$C$10:$C$7501,"5")</f>
        <v>0</v>
      </c>
      <c r="T106" s="149">
        <f>COUNTIFS('DETAIL SALES'!$Q$10:$Q$7501,'FILL RATE MANDATORY STOCK'!E106,'DETAIL SALES'!$AB$10:$AB$7501,"Full",'DETAIL SALES'!$C$10:$C$7501,"6")</f>
        <v>0</v>
      </c>
      <c r="U106" s="149">
        <f>COUNTIFS('DETAIL SALES'!$Q$10:$Q$7501,'FILL RATE MANDATORY STOCK'!E106,'DETAIL SALES'!$AB$10:$AB$7501,"No",'DETAIL SALES'!$C$10:$C$7501,"6")</f>
        <v>0</v>
      </c>
      <c r="V106" s="316">
        <f>COUNTIFS('DETAIL SALES'!$Q$10:$Q$7501,'FILL RATE MANDATORY STOCK'!E106,'DETAIL SALES'!$AB$10:$AB$7501,"Full",'DETAIL SALES'!$C$10:$C$7501,"7")</f>
        <v>0</v>
      </c>
      <c r="W106" s="316">
        <f>COUNTIFS('DETAIL SALES'!$Q$10:$Q$7501,'FILL RATE MANDATORY STOCK'!E106,'DETAIL SALES'!$AB$10:$AB$7501,"No",'DETAIL SALES'!$C$10:$C$7501,"7")</f>
        <v>0</v>
      </c>
      <c r="X106" s="149">
        <f>COUNTIFS('DETAIL SALES'!$Q$10:$Q$7501,'FILL RATE MANDATORY STOCK'!E106,'DETAIL SALES'!$AB$10:$AB$7501,"Full",'DETAIL SALES'!$C$10:$C$7501,"8")</f>
        <v>0</v>
      </c>
      <c r="Y106" s="149">
        <f>COUNTIFS('DETAIL SALES'!$Q$10:$Q$7501,'FILL RATE MANDATORY STOCK'!E106,'DETAIL SALES'!$AB$10:$AB$7501,"No",'DETAIL SALES'!$C$10:$C$7501,"8")</f>
        <v>0</v>
      </c>
      <c r="Z106" s="149">
        <f>COUNTIFS('DETAIL SALES'!$Q$10:$Q$7501,'FILL RATE MANDATORY STOCK'!E106,'DETAIL SALES'!$AB$10:$AB$7501,"Full",'DETAIL SALES'!$C$10:$C$7501,"9")</f>
        <v>0</v>
      </c>
      <c r="AA106" s="149">
        <f>COUNTIFS('DETAIL SALES'!$Q$10:$Q$7501,'FILL RATE MANDATORY STOCK'!E106,'DETAIL SALES'!$AB$10:$AB$7501,"No",'DETAIL SALES'!$C$10:$C$7501,"9")</f>
        <v>0</v>
      </c>
      <c r="AB106" s="149">
        <f>COUNTIFS('DETAIL SALES'!$Q$10:$Q$7501,'FILL RATE MANDATORY STOCK'!E106,'DETAIL SALES'!$AB$10:$AB$7501,"Full",'DETAIL SALES'!$C$10:$C$7501,"10")</f>
        <v>0</v>
      </c>
      <c r="AC106" s="149">
        <f>COUNTIFS('DETAIL SALES'!$Q$10:$Q$7501,'FILL RATE MANDATORY STOCK'!E106,'DETAIL SALES'!$AB$10:$AB$7501,"No",'DETAIL SALES'!$C$10:$C$7501,"10")</f>
        <v>0</v>
      </c>
      <c r="AD106" s="149">
        <f>COUNTIFS('DETAIL SALES'!$Q$10:$Q$7501,'FILL RATE MANDATORY STOCK'!E106,'DETAIL SALES'!$AB$10:$AB$7501,"Full",'DETAIL SALES'!$C$10:$C$7501,"11")</f>
        <v>0</v>
      </c>
      <c r="AE106" s="149">
        <f>COUNTIFS('DETAIL SALES'!$Q$10:$Q$7501,'FILL RATE MANDATORY STOCK'!E106,'DETAIL SALES'!$AB$10:$AB$7501,"No",'DETAIL SALES'!$C$10:$C$7501,"11")</f>
        <v>0</v>
      </c>
      <c r="AF106" s="149">
        <f>COUNTIFS('DETAIL SALES'!$Q$10:$Q$7501,'FILL RATE MANDATORY STOCK'!E106,'DETAIL SALES'!$AB$10:$AB$7501,"Full",'DETAIL SALES'!$C$10:$C$7501,"12")</f>
        <v>0</v>
      </c>
      <c r="AG106" s="149">
        <f>COUNTIFS('DETAIL SALES'!$Q$10:$Q$7501,'FILL RATE MANDATORY STOCK'!E106,'DETAIL SALES'!$AB$10:$AB$7501,"No",'DETAIL SALES'!$C$10:$C$7501,"12")</f>
        <v>0</v>
      </c>
      <c r="AH106" s="149">
        <f>COUNTIFS('DETAIL SALES'!$Q$10:$Q$7501,'FILL RATE MANDATORY STOCK'!E106,'DETAIL SALES'!$AB$10:$AB$7501,"Full",'DETAIL SALES'!$C$10:$C$7501,"13")</f>
        <v>0</v>
      </c>
      <c r="AI106" s="149">
        <f>COUNTIFS('DETAIL SALES'!$Q$10:$Q$7501,'FILL RATE MANDATORY STOCK'!E106,'DETAIL SALES'!$AB$10:$AB$7501,"No",'DETAIL SALES'!$C$10:$C$7501,"13")</f>
        <v>0</v>
      </c>
      <c r="AJ106" s="316">
        <f>COUNTIFS('DETAIL SALES'!$Q$10:$Q$7501,'FILL RATE MANDATORY STOCK'!E106,'DETAIL SALES'!$AB$10:$AB$7501,"Full",'DETAIL SALES'!$C$10:$C$7501,"14")</f>
        <v>0</v>
      </c>
      <c r="AK106" s="316">
        <f>COUNTIFS('DETAIL SALES'!$Q$10:$Q$7501,'FILL RATE MANDATORY STOCK'!E106,'DETAIL SALES'!$AB$10:$AB$7501,"No",'DETAIL SALES'!$C$10:$C$7501,"14")</f>
        <v>0</v>
      </c>
      <c r="AL106" s="149">
        <f>COUNTIFS('DETAIL SALES'!$Q$10:$Q$7501,'FILL RATE MANDATORY STOCK'!E106,'DETAIL SALES'!$AB$10:$AB$7501,"Full",'DETAIL SALES'!$C$10:$C$7501,"15")</f>
        <v>0</v>
      </c>
      <c r="AM106" s="149">
        <f>COUNTIFS('DETAIL SALES'!$Q$10:$Q$7501,'FILL RATE MANDATORY STOCK'!E106,'DETAIL SALES'!$AB$10:$AB$7501,"No",'DETAIL SALES'!$C$10:$C$7501,"15")</f>
        <v>0</v>
      </c>
      <c r="AN106" s="149">
        <f>COUNTIFS('DETAIL SALES'!$Q$10:$Q$7501,'FILL RATE MANDATORY STOCK'!E106,'DETAIL SALES'!$AB$10:$AB$7501,"Full",'DETAIL SALES'!$C$10:$C$7501,"16")</f>
        <v>0</v>
      </c>
      <c r="AO106" s="149">
        <f>COUNTIFS('DETAIL SALES'!$Q$10:$Q$7501,'FILL RATE MANDATORY STOCK'!E106,'DETAIL SALES'!$AB$10:$AB$7501,"No",'DETAIL SALES'!$C$10:$C$7501,"16")</f>
        <v>0</v>
      </c>
      <c r="AP106" s="149">
        <f>COUNTIFS('DETAIL SALES'!$Q$10:$Q$7501,'FILL RATE MANDATORY STOCK'!E106,'DETAIL SALES'!$AB$10:$AB$7501,"Full",'DETAIL SALES'!$C$10:$C$7501,"17")</f>
        <v>0</v>
      </c>
      <c r="AQ106" s="149">
        <f>COUNTIFS('DETAIL SALES'!$Q$10:$Q$7501,'FILL RATE MANDATORY STOCK'!E106,'DETAIL SALES'!$AB$10:$AB$7501,"No",'DETAIL SALES'!$C$10:$C$7501,"17")</f>
        <v>0</v>
      </c>
      <c r="AR106" s="149">
        <f>COUNTIFS('DETAIL SALES'!$Q$10:$Q$7501,'FILL RATE MANDATORY STOCK'!E106,'DETAIL SALES'!$AB$10:$AB$7501,"Full",'DETAIL SALES'!$C$10:$C$7501,"18")</f>
        <v>0</v>
      </c>
      <c r="AS106" s="149">
        <f>COUNTIFS('DETAIL SALES'!$Q$10:$Q$7501,'FILL RATE MANDATORY STOCK'!E106,'DETAIL SALES'!$AB$10:$AB$7501,"No",'DETAIL SALES'!$C$10:$C$7501,"18")</f>
        <v>0</v>
      </c>
      <c r="AT106" s="149">
        <f>COUNTIFS('DETAIL SALES'!$Q$10:$Q$7501,'FILL RATE MANDATORY STOCK'!E106,'DETAIL SALES'!$AB$10:$AB$7501,"Full",'DETAIL SALES'!$C$10:$C$7501,"19")</f>
        <v>0</v>
      </c>
      <c r="AU106" s="149">
        <f>COUNTIFS('DETAIL SALES'!$Q$10:$Q$7501,'FILL RATE MANDATORY STOCK'!E106,'DETAIL SALES'!$AB$10:$AB$7501,"No",'DETAIL SALES'!$C$10:$C$7501,"19")</f>
        <v>0</v>
      </c>
      <c r="AV106" s="149">
        <f>COUNTIFS('DETAIL SALES'!$Q$10:$Q$7501,'FILL RATE MANDATORY STOCK'!E106,'DETAIL SALES'!$AB$10:$AB$7501,"Full",'DETAIL SALES'!$C$10:$C$7501,"20")</f>
        <v>0</v>
      </c>
      <c r="AW106" s="149">
        <f>COUNTIFS('DETAIL SALES'!$Q$10:$Q$7501,'FILL RATE MANDATORY STOCK'!E106,'DETAIL SALES'!$AB$10:$AB$7501,"No",'DETAIL SALES'!$C$10:$C$7501,"20")</f>
        <v>0</v>
      </c>
      <c r="AX106" s="316">
        <f>COUNTIFS('DETAIL SALES'!$Q$10:$Q$7501,'FILL RATE MANDATORY STOCK'!E106,'DETAIL SALES'!$AB$10:$AB$7501,"Full",'DETAIL SALES'!$C$10:$C$7501,"21")</f>
        <v>0</v>
      </c>
      <c r="AY106" s="316">
        <f>COUNTIFS('DETAIL SALES'!$Q$10:$Q$7501,'FILL RATE MANDATORY STOCK'!E106,'DETAIL SALES'!$AB$10:$AB$7501,"No",'DETAIL SALES'!$C$10:$C$7501,"21")</f>
        <v>0</v>
      </c>
      <c r="AZ106" s="149">
        <f>COUNTIFS('DETAIL SALES'!$Q$10:$Q$7501,'FILL RATE MANDATORY STOCK'!E106,'DETAIL SALES'!$AB$10:$AB$7501,"Full",'DETAIL SALES'!$C$10:$C$7501,"22")</f>
        <v>0</v>
      </c>
      <c r="BA106" s="149">
        <f>COUNTIFS('DETAIL SALES'!$Q$10:$Q$7501,'FILL RATE MANDATORY STOCK'!E106,'DETAIL SALES'!$AB$10:$AB$7501,"No",'DETAIL SALES'!$C$10:$C$7501,"22")</f>
        <v>0</v>
      </c>
      <c r="BB106" s="149">
        <f>COUNTIFS('DETAIL SALES'!$Q$10:$Q$7501,'FILL RATE MANDATORY STOCK'!E106,'DETAIL SALES'!$AB$10:$AB$7501,"Full",'DETAIL SALES'!$C$10:$C$7501,"23")</f>
        <v>0</v>
      </c>
      <c r="BC106" s="149">
        <f>COUNTIFS('DETAIL SALES'!$Q$10:$Q$7501,'FILL RATE MANDATORY STOCK'!E106,'DETAIL SALES'!$AB$10:$AB$7501,"No",'DETAIL SALES'!$C$10:$C$7501,"23")</f>
        <v>0</v>
      </c>
      <c r="BD106" s="149">
        <f>COUNTIFS('DETAIL SALES'!$Q$10:$Q$7501,'FILL RATE MANDATORY STOCK'!E106,'DETAIL SALES'!$AB$10:$AB$7501,"Full",'DETAIL SALES'!$C$10:$C$7501,"24")</f>
        <v>0</v>
      </c>
      <c r="BE106" s="149">
        <f>COUNTIFS('DETAIL SALES'!$Q$10:$Q$7501,'FILL RATE MANDATORY STOCK'!E106,'DETAIL SALES'!$AB$10:$AB$7501,"No",'DETAIL SALES'!$C$10:$C$7501,"24")</f>
        <v>0</v>
      </c>
      <c r="BF106" s="149">
        <f>COUNTIFS('DETAIL SALES'!$Q$10:$Q$7501,'FILL RATE MANDATORY STOCK'!E106,'DETAIL SALES'!$AB$10:$AB$7501,"Full",'DETAIL SALES'!$C$10:$C$7501,"25")</f>
        <v>0</v>
      </c>
      <c r="BG106" s="149">
        <f>COUNTIFS('DETAIL SALES'!$Q$10:$Q$7501,'FILL RATE MANDATORY STOCK'!E106,'DETAIL SALES'!$AB$10:$AB$7501,"No",'DETAIL SALES'!$C$10:$C$7501,"25")</f>
        <v>0</v>
      </c>
      <c r="BH106" s="149">
        <f>COUNTIFS('DETAIL SALES'!$Q$10:$Q$7501,'FILL RATE MANDATORY STOCK'!E106,'DETAIL SALES'!$AB$10:$AB$7501,"Full",'DETAIL SALES'!$C$10:$C$7501,"26")</f>
        <v>0</v>
      </c>
      <c r="BI106" s="149">
        <f>COUNTIFS('DETAIL SALES'!$Q$10:$Q$7501,'FILL RATE MANDATORY STOCK'!E106,'DETAIL SALES'!$AB$10:$AB$7501,"No",'DETAIL SALES'!$C$10:$C$7501,"26")</f>
        <v>0</v>
      </c>
      <c r="BJ106" s="149">
        <f>COUNTIFS('DETAIL SALES'!$Q$10:$Q$7501,'FILL RATE MANDATORY STOCK'!E106,'DETAIL SALES'!$AB$10:$AB$7501,"Full",'DETAIL SALES'!$C$10:$C$7501,"27")</f>
        <v>0</v>
      </c>
      <c r="BK106" s="149">
        <f>COUNTIFS('DETAIL SALES'!$Q$10:$Q$7501,'FILL RATE MANDATORY STOCK'!E106,'DETAIL SALES'!$AB$10:$AB$7501,"No",'DETAIL SALES'!$C$10:$C$7501,"27")</f>
        <v>0</v>
      </c>
      <c r="BL106" s="316">
        <f>COUNTIFS('DETAIL SALES'!$Q$10:$Q$7501,'FILL RATE MANDATORY STOCK'!E106,'DETAIL SALES'!$AB$10:$AB$7501,"Full",'DETAIL SALES'!$C$10:$C$7501,"28")</f>
        <v>0</v>
      </c>
      <c r="BM106" s="316">
        <f>COUNTIFS('DETAIL SALES'!$Q$10:$Q$7501,'FILL RATE MANDATORY STOCK'!E106,'DETAIL SALES'!$AB$10:$AB$7501,"No",'DETAIL SALES'!$C$10:$C$7501,"28")</f>
        <v>0</v>
      </c>
      <c r="BN106" s="149">
        <f>COUNTIFS('DETAIL SALES'!$Q$10:$Q$7501,'FILL RATE MANDATORY STOCK'!E106,'DETAIL SALES'!$AB$10:$AB$7501,"Full",'DETAIL SALES'!$C$10:$C$7501,"29")</f>
        <v>0</v>
      </c>
      <c r="BO106" s="149">
        <f>COUNTIFS('DETAIL SALES'!$Q$10:$Q$7501,'FILL RATE MANDATORY STOCK'!E106,'DETAIL SALES'!$AB$10:$AB$7501,"No",'DETAIL SALES'!$C$10:$C$7501,"29")</f>
        <v>0</v>
      </c>
      <c r="BP106" s="149">
        <f>COUNTIFS('DETAIL SALES'!$Q$10:$Q$7501,'FILL RATE MANDATORY STOCK'!E106,'DETAIL SALES'!$AB$10:$AB$7501,"Full",'DETAIL SALES'!$C$10:$C$7501,"30")</f>
        <v>0</v>
      </c>
      <c r="BQ106" s="149">
        <f>COUNTIFS('DETAIL SALES'!$Q$10:$Q$7501,'FILL RATE MANDATORY STOCK'!E106,'DETAIL SALES'!$AB$10:$AB$7501,"No",'DETAIL SALES'!$C$10:$C$7501,"30")</f>
        <v>0</v>
      </c>
      <c r="BR106" s="149">
        <f>COUNTIFS('DETAIL SALES'!$Q$10:$Q$7501,'FILL RATE MANDATORY STOCK'!\,'DETAIL SALES'!$AB$10:$AB$7501,"Full",'DETAIL SALES'!$C$10:$C$7501,"31")</f>
        <v>0</v>
      </c>
      <c r="BS106" s="153">
        <f>COUNTIFS('DETAIL SALES'!$Q$10:$Q$7501,'FILL RATE MANDATORY STOCK'!E106,'DETAIL SALES'!$AB$10:$AB$7501,"No",'DETAIL SALES'!$C$10:$C$7501,"31")</f>
        <v>0</v>
      </c>
      <c r="BT106" s="271">
        <f t="shared" si="11"/>
        <v>0</v>
      </c>
      <c r="BU106" s="150">
        <f t="shared" si="12"/>
        <v>0</v>
      </c>
      <c r="BV106" s="150">
        <f t="shared" si="13"/>
        <v>0</v>
      </c>
      <c r="BW106" s="272" t="e">
        <f t="shared" si="14"/>
        <v>#DIV/0!</v>
      </c>
    </row>
    <row r="107" spans="1:75">
      <c r="A107" s="784"/>
      <c r="B107" s="100">
        <f t="shared" si="10"/>
        <v>92</v>
      </c>
      <c r="C107" s="100" t="s">
        <v>387</v>
      </c>
      <c r="D107" s="103" t="s">
        <v>890</v>
      </c>
      <c r="E107" s="149"/>
      <c r="F107" s="169"/>
      <c r="G107" s="224">
        <v>120000</v>
      </c>
      <c r="H107" s="153">
        <v>2</v>
      </c>
      <c r="I107" s="153">
        <v>0</v>
      </c>
      <c r="J107" s="315">
        <f>COUNTIFS('DETAIL SALES'!$Q$10:$Q$7501,'FILL RATE MANDATORY STOCK'!E107,'DETAIL SALES'!$AB$10:$AB$7501,"Full",'DETAIL SALES'!$C$10:$C$7501,"1")</f>
        <v>0</v>
      </c>
      <c r="K107" s="316">
        <f>COUNTIFS('DETAIL SALES'!$Q$10:$Q$7501,'FILL RATE MANDATORY STOCK'!E107,'DETAIL SALES'!$AB$10:$AB$7501,"No",'DETAIL SALES'!$C$10:$C$7501,"1")</f>
        <v>0</v>
      </c>
      <c r="L107" s="149">
        <f>COUNTIFS('DETAIL SALES'!$Q$10:$Q$7501,'FILL RATE MANDATORY STOCK'!E107,'DETAIL SALES'!$AB$10:$AB$7501,"Full",'DETAIL SALES'!$C$10:$C$7501,"2")</f>
        <v>0</v>
      </c>
      <c r="M107" s="149">
        <f>COUNTIFS('DETAIL SALES'!$Q$10:$Q$7501,'FILL RATE MANDATORY STOCK'!E107,'DETAIL SALES'!$AB$10:$AB$7501,"No",'DETAIL SALES'!$C$10:$C$7501,"2")</f>
        <v>0</v>
      </c>
      <c r="N107" s="149">
        <f>COUNTIFS('DETAIL SALES'!$Q$10:$Q$7501,'FILL RATE MANDATORY STOCK'!E107,'DETAIL SALES'!$AB$10:$AB$7501,"Full",'DETAIL SALES'!$C$10:$C$7501,"3")</f>
        <v>0</v>
      </c>
      <c r="O107" s="149">
        <f>COUNTIFS('DETAIL SALES'!$Q$10:$Q$7501,'FILL RATE MANDATORY STOCK'!E107,'DETAIL SALES'!$AB$10:$AB$7501,"No",'DETAIL SALES'!$C$10:$C$7501,"3")</f>
        <v>0</v>
      </c>
      <c r="P107" s="149">
        <f>COUNTIFS('DETAIL SALES'!$Q$10:$Q$7501,'FILL RATE MANDATORY STOCK'!E107,'DETAIL SALES'!$AB$10:$AB$7501,"Full",'DETAIL SALES'!$C$10:$C$7501,"4")</f>
        <v>0</v>
      </c>
      <c r="Q107" s="149">
        <f>COUNTIFS('DETAIL SALES'!$Q$10:$Q$7501,'FILL RATE MANDATORY STOCK'!E107,'DETAIL SALES'!$AB$10:$AB$7501,"No",'DETAIL SALES'!$C$10:$C$7501,"4")</f>
        <v>0</v>
      </c>
      <c r="R107" s="149">
        <f>COUNTIFS('DETAIL SALES'!$Q$10:$Q$7501,'FILL RATE MANDATORY STOCK'!E107,'DETAIL SALES'!$AB$10:$AB$7501,"Full",'DETAIL SALES'!$C$10:$C$7501,"5")</f>
        <v>0</v>
      </c>
      <c r="S107" s="149">
        <f>COUNTIFS('DETAIL SALES'!$Q$10:$Q$7501,'FILL RATE MANDATORY STOCK'!E107,'DETAIL SALES'!$AB$10:$AB$7501,"No",'DETAIL SALES'!$C$10:$C$7501,"5")</f>
        <v>0</v>
      </c>
      <c r="T107" s="149">
        <f>COUNTIFS('DETAIL SALES'!$Q$10:$Q$7501,'FILL RATE MANDATORY STOCK'!E107,'DETAIL SALES'!$AB$10:$AB$7501,"Full",'DETAIL SALES'!$C$10:$C$7501,"6")</f>
        <v>0</v>
      </c>
      <c r="U107" s="149">
        <f>COUNTIFS('DETAIL SALES'!$Q$10:$Q$7501,'FILL RATE MANDATORY STOCK'!E107,'DETAIL SALES'!$AB$10:$AB$7501,"No",'DETAIL SALES'!$C$10:$C$7501,"6")</f>
        <v>0</v>
      </c>
      <c r="V107" s="316">
        <f>COUNTIFS('DETAIL SALES'!$Q$10:$Q$7501,'FILL RATE MANDATORY STOCK'!E107,'DETAIL SALES'!$AB$10:$AB$7501,"Full",'DETAIL SALES'!$C$10:$C$7501,"7")</f>
        <v>0</v>
      </c>
      <c r="W107" s="316">
        <f>COUNTIFS('DETAIL SALES'!$Q$10:$Q$7501,'FILL RATE MANDATORY STOCK'!E107,'DETAIL SALES'!$AB$10:$AB$7501,"No",'DETAIL SALES'!$C$10:$C$7501,"7")</f>
        <v>0</v>
      </c>
      <c r="X107" s="149">
        <f>COUNTIFS('DETAIL SALES'!$Q$10:$Q$7501,'FILL RATE MANDATORY STOCK'!E107,'DETAIL SALES'!$AB$10:$AB$7501,"Full",'DETAIL SALES'!$C$10:$C$7501,"8")</f>
        <v>0</v>
      </c>
      <c r="Y107" s="149">
        <f>COUNTIFS('DETAIL SALES'!$Q$10:$Q$7501,'FILL RATE MANDATORY STOCK'!E107,'DETAIL SALES'!$AB$10:$AB$7501,"No",'DETAIL SALES'!$C$10:$C$7501,"8")</f>
        <v>0</v>
      </c>
      <c r="Z107" s="149">
        <f>COUNTIFS('DETAIL SALES'!$Q$10:$Q$7501,'FILL RATE MANDATORY STOCK'!E107,'DETAIL SALES'!$AB$10:$AB$7501,"Full",'DETAIL SALES'!$C$10:$C$7501,"9")</f>
        <v>0</v>
      </c>
      <c r="AA107" s="149">
        <f>COUNTIFS('DETAIL SALES'!$Q$10:$Q$7501,'FILL RATE MANDATORY STOCK'!E107,'DETAIL SALES'!$AB$10:$AB$7501,"No",'DETAIL SALES'!$C$10:$C$7501,"9")</f>
        <v>0</v>
      </c>
      <c r="AB107" s="149">
        <f>COUNTIFS('DETAIL SALES'!$Q$10:$Q$7501,'FILL RATE MANDATORY STOCK'!E107,'DETAIL SALES'!$AB$10:$AB$7501,"Full",'DETAIL SALES'!$C$10:$C$7501,"10")</f>
        <v>0</v>
      </c>
      <c r="AC107" s="149">
        <f>COUNTIFS('DETAIL SALES'!$Q$10:$Q$7501,'FILL RATE MANDATORY STOCK'!E107,'DETAIL SALES'!$AB$10:$AB$7501,"No",'DETAIL SALES'!$C$10:$C$7501,"10")</f>
        <v>0</v>
      </c>
      <c r="AD107" s="149">
        <f>COUNTIFS('DETAIL SALES'!$Q$10:$Q$7501,'FILL RATE MANDATORY STOCK'!E107,'DETAIL SALES'!$AB$10:$AB$7501,"Full",'DETAIL SALES'!$C$10:$C$7501,"11")</f>
        <v>0</v>
      </c>
      <c r="AE107" s="149">
        <f>COUNTIFS('DETAIL SALES'!$Q$10:$Q$7501,'FILL RATE MANDATORY STOCK'!E107,'DETAIL SALES'!$AB$10:$AB$7501,"No",'DETAIL SALES'!$C$10:$C$7501,"11")</f>
        <v>0</v>
      </c>
      <c r="AF107" s="149">
        <f>COUNTIFS('DETAIL SALES'!$Q$10:$Q$7501,'FILL RATE MANDATORY STOCK'!E107,'DETAIL SALES'!$AB$10:$AB$7501,"Full",'DETAIL SALES'!$C$10:$C$7501,"12")</f>
        <v>0</v>
      </c>
      <c r="AG107" s="149">
        <f>COUNTIFS('DETAIL SALES'!$Q$10:$Q$7501,'FILL RATE MANDATORY STOCK'!E107,'DETAIL SALES'!$AB$10:$AB$7501,"No",'DETAIL SALES'!$C$10:$C$7501,"12")</f>
        <v>0</v>
      </c>
      <c r="AH107" s="149">
        <f>COUNTIFS('DETAIL SALES'!$Q$10:$Q$7501,'FILL RATE MANDATORY STOCK'!E107,'DETAIL SALES'!$AB$10:$AB$7501,"Full",'DETAIL SALES'!$C$10:$C$7501,"13")</f>
        <v>0</v>
      </c>
      <c r="AI107" s="149">
        <f>COUNTIFS('DETAIL SALES'!$Q$10:$Q$7501,'FILL RATE MANDATORY STOCK'!E107,'DETAIL SALES'!$AB$10:$AB$7501,"No",'DETAIL SALES'!$C$10:$C$7501,"13")</f>
        <v>0</v>
      </c>
      <c r="AJ107" s="316">
        <f>COUNTIFS('DETAIL SALES'!$Q$10:$Q$7501,'FILL RATE MANDATORY STOCK'!E107,'DETAIL SALES'!$AB$10:$AB$7501,"Full",'DETAIL SALES'!$C$10:$C$7501,"14")</f>
        <v>0</v>
      </c>
      <c r="AK107" s="316">
        <f>COUNTIFS('DETAIL SALES'!$Q$10:$Q$7501,'FILL RATE MANDATORY STOCK'!E107,'DETAIL SALES'!$AB$10:$AB$7501,"No",'DETAIL SALES'!$C$10:$C$7501,"14")</f>
        <v>0</v>
      </c>
      <c r="AL107" s="149">
        <f>COUNTIFS('DETAIL SALES'!$Q$10:$Q$7501,'FILL RATE MANDATORY STOCK'!E107,'DETAIL SALES'!$AB$10:$AB$7501,"Full",'DETAIL SALES'!$C$10:$C$7501,"15")</f>
        <v>0</v>
      </c>
      <c r="AM107" s="149">
        <f>COUNTIFS('DETAIL SALES'!$Q$10:$Q$7501,'FILL RATE MANDATORY STOCK'!E107,'DETAIL SALES'!$AB$10:$AB$7501,"No",'DETAIL SALES'!$C$10:$C$7501,"15")</f>
        <v>0</v>
      </c>
      <c r="AN107" s="149">
        <f>COUNTIFS('DETAIL SALES'!$Q$10:$Q$7501,'FILL RATE MANDATORY STOCK'!E107,'DETAIL SALES'!$AB$10:$AB$7501,"Full",'DETAIL SALES'!$C$10:$C$7501,"16")</f>
        <v>0</v>
      </c>
      <c r="AO107" s="149">
        <f>COUNTIFS('DETAIL SALES'!$Q$10:$Q$7501,'FILL RATE MANDATORY STOCK'!E107,'DETAIL SALES'!$AB$10:$AB$7501,"No",'DETAIL SALES'!$C$10:$C$7501,"16")</f>
        <v>0</v>
      </c>
      <c r="AP107" s="149">
        <f>COUNTIFS('DETAIL SALES'!$Q$10:$Q$7501,'FILL RATE MANDATORY STOCK'!E107,'DETAIL SALES'!$AB$10:$AB$7501,"Full",'DETAIL SALES'!$C$10:$C$7501,"17")</f>
        <v>0</v>
      </c>
      <c r="AQ107" s="149">
        <f>COUNTIFS('DETAIL SALES'!$Q$10:$Q$7501,'FILL RATE MANDATORY STOCK'!E107,'DETAIL SALES'!$AB$10:$AB$7501,"No",'DETAIL SALES'!$C$10:$C$7501,"17")</f>
        <v>0</v>
      </c>
      <c r="AR107" s="149">
        <f>COUNTIFS('DETAIL SALES'!$Q$10:$Q$7501,'FILL RATE MANDATORY STOCK'!E107,'DETAIL SALES'!$AB$10:$AB$7501,"Full",'DETAIL SALES'!$C$10:$C$7501,"18")</f>
        <v>0</v>
      </c>
      <c r="AS107" s="149">
        <f>COUNTIFS('DETAIL SALES'!$Q$10:$Q$7501,'FILL RATE MANDATORY STOCK'!E107,'DETAIL SALES'!$AB$10:$AB$7501,"No",'DETAIL SALES'!$C$10:$C$7501,"18")</f>
        <v>0</v>
      </c>
      <c r="AT107" s="149">
        <f>COUNTIFS('DETAIL SALES'!$Q$10:$Q$7501,'FILL RATE MANDATORY STOCK'!E107,'DETAIL SALES'!$AB$10:$AB$7501,"Full",'DETAIL SALES'!$C$10:$C$7501,"19")</f>
        <v>0</v>
      </c>
      <c r="AU107" s="149">
        <f>COUNTIFS('DETAIL SALES'!$Q$10:$Q$7501,'FILL RATE MANDATORY STOCK'!E107,'DETAIL SALES'!$AB$10:$AB$7501,"No",'DETAIL SALES'!$C$10:$C$7501,"19")</f>
        <v>0</v>
      </c>
      <c r="AV107" s="149">
        <f>COUNTIFS('DETAIL SALES'!$Q$10:$Q$7501,'FILL RATE MANDATORY STOCK'!E107,'DETAIL SALES'!$AB$10:$AB$7501,"Full",'DETAIL SALES'!$C$10:$C$7501,"20")</f>
        <v>0</v>
      </c>
      <c r="AW107" s="149">
        <f>COUNTIFS('DETAIL SALES'!$Q$10:$Q$7501,'FILL RATE MANDATORY STOCK'!E107,'DETAIL SALES'!$AB$10:$AB$7501,"No",'DETAIL SALES'!$C$10:$C$7501,"20")</f>
        <v>0</v>
      </c>
      <c r="AX107" s="316">
        <f>COUNTIFS('DETAIL SALES'!$Q$10:$Q$7501,'FILL RATE MANDATORY STOCK'!E107,'DETAIL SALES'!$AB$10:$AB$7501,"Full",'DETAIL SALES'!$C$10:$C$7501,"21")</f>
        <v>0</v>
      </c>
      <c r="AY107" s="316">
        <f>COUNTIFS('DETAIL SALES'!$Q$10:$Q$7501,'FILL RATE MANDATORY STOCK'!E107,'DETAIL SALES'!$AB$10:$AB$7501,"No",'DETAIL SALES'!$C$10:$C$7501,"21")</f>
        <v>0</v>
      </c>
      <c r="AZ107" s="149">
        <f>COUNTIFS('DETAIL SALES'!$Q$10:$Q$7501,'FILL RATE MANDATORY STOCK'!E107,'DETAIL SALES'!$AB$10:$AB$7501,"Full",'DETAIL SALES'!$C$10:$C$7501,"22")</f>
        <v>0</v>
      </c>
      <c r="BA107" s="149">
        <f>COUNTIFS('DETAIL SALES'!$Q$10:$Q$7501,'FILL RATE MANDATORY STOCK'!E107,'DETAIL SALES'!$AB$10:$AB$7501,"No",'DETAIL SALES'!$C$10:$C$7501,"22")</f>
        <v>0</v>
      </c>
      <c r="BB107" s="149">
        <f>COUNTIFS('DETAIL SALES'!$Q$10:$Q$7501,'FILL RATE MANDATORY STOCK'!E107,'DETAIL SALES'!$AB$10:$AB$7501,"Full",'DETAIL SALES'!$C$10:$C$7501,"23")</f>
        <v>0</v>
      </c>
      <c r="BC107" s="149">
        <f>COUNTIFS('DETAIL SALES'!$Q$10:$Q$7501,'FILL RATE MANDATORY STOCK'!E107,'DETAIL SALES'!$AB$10:$AB$7501,"No",'DETAIL SALES'!$C$10:$C$7501,"23")</f>
        <v>0</v>
      </c>
      <c r="BD107" s="149">
        <f>COUNTIFS('DETAIL SALES'!$Q$10:$Q$7501,'FILL RATE MANDATORY STOCK'!E107,'DETAIL SALES'!$AB$10:$AB$7501,"Full",'DETAIL SALES'!$C$10:$C$7501,"24")</f>
        <v>0</v>
      </c>
      <c r="BE107" s="149">
        <f>COUNTIFS('DETAIL SALES'!$Q$10:$Q$7501,'FILL RATE MANDATORY STOCK'!E107,'DETAIL SALES'!$AB$10:$AB$7501,"No",'DETAIL SALES'!$C$10:$C$7501,"24")</f>
        <v>0</v>
      </c>
      <c r="BF107" s="149">
        <f>COUNTIFS('DETAIL SALES'!$Q$10:$Q$7501,'FILL RATE MANDATORY STOCK'!E107,'DETAIL SALES'!$AB$10:$AB$7501,"Full",'DETAIL SALES'!$C$10:$C$7501,"25")</f>
        <v>0</v>
      </c>
      <c r="BG107" s="149">
        <f>COUNTIFS('DETAIL SALES'!$Q$10:$Q$7501,'FILL RATE MANDATORY STOCK'!E107,'DETAIL SALES'!$AB$10:$AB$7501,"No",'DETAIL SALES'!$C$10:$C$7501,"25")</f>
        <v>0</v>
      </c>
      <c r="BH107" s="149">
        <f>COUNTIFS('DETAIL SALES'!$Q$10:$Q$7501,'FILL RATE MANDATORY STOCK'!E107,'DETAIL SALES'!$AB$10:$AB$7501,"Full",'DETAIL SALES'!$C$10:$C$7501,"26")</f>
        <v>0</v>
      </c>
      <c r="BI107" s="149">
        <f>COUNTIFS('DETAIL SALES'!$Q$10:$Q$7501,'FILL RATE MANDATORY STOCK'!E107,'DETAIL SALES'!$AB$10:$AB$7501,"No",'DETAIL SALES'!$C$10:$C$7501,"26")</f>
        <v>0</v>
      </c>
      <c r="BJ107" s="149">
        <f>COUNTIFS('DETAIL SALES'!$Q$10:$Q$7501,'FILL RATE MANDATORY STOCK'!E107,'DETAIL SALES'!$AB$10:$AB$7501,"Full",'DETAIL SALES'!$C$10:$C$7501,"27")</f>
        <v>0</v>
      </c>
      <c r="BK107" s="149">
        <f>COUNTIFS('DETAIL SALES'!$Q$10:$Q$7501,'FILL RATE MANDATORY STOCK'!E107,'DETAIL SALES'!$AB$10:$AB$7501,"No",'DETAIL SALES'!$C$10:$C$7501,"27")</f>
        <v>0</v>
      </c>
      <c r="BL107" s="316">
        <f>COUNTIFS('DETAIL SALES'!$Q$10:$Q$7501,'FILL RATE MANDATORY STOCK'!E107,'DETAIL SALES'!$AB$10:$AB$7501,"Full",'DETAIL SALES'!$C$10:$C$7501,"28")</f>
        <v>0</v>
      </c>
      <c r="BM107" s="316">
        <f>COUNTIFS('DETAIL SALES'!$Q$10:$Q$7501,'FILL RATE MANDATORY STOCK'!E107,'DETAIL SALES'!$AB$10:$AB$7501,"No",'DETAIL SALES'!$C$10:$C$7501,"28")</f>
        <v>0</v>
      </c>
      <c r="BN107" s="149">
        <f>COUNTIFS('DETAIL SALES'!$Q$10:$Q$7501,'FILL RATE MANDATORY STOCK'!E107,'DETAIL SALES'!$AB$10:$AB$7501,"Full",'DETAIL SALES'!$C$10:$C$7501,"29")</f>
        <v>0</v>
      </c>
      <c r="BO107" s="149">
        <f>COUNTIFS('DETAIL SALES'!$Q$10:$Q$7501,'FILL RATE MANDATORY STOCK'!E107,'DETAIL SALES'!$AB$10:$AB$7501,"No",'DETAIL SALES'!$C$10:$C$7501,"29")</f>
        <v>0</v>
      </c>
      <c r="BP107" s="149">
        <f>COUNTIFS('DETAIL SALES'!$Q$10:$Q$7501,'FILL RATE MANDATORY STOCK'!E107,'DETAIL SALES'!$AB$10:$AB$7501,"Full",'DETAIL SALES'!$C$10:$C$7501,"30")</f>
        <v>0</v>
      </c>
      <c r="BQ107" s="149">
        <f>COUNTIFS('DETAIL SALES'!$Q$10:$Q$7501,'FILL RATE MANDATORY STOCK'!E107,'DETAIL SALES'!$AB$10:$AB$7501,"No",'DETAIL SALES'!$C$10:$C$7501,"30")</f>
        <v>0</v>
      </c>
      <c r="BR107" s="149">
        <f>COUNTIFS('DETAIL SALES'!$Q$10:$Q$7501,'FILL RATE MANDATORY STOCK'!\,'DETAIL SALES'!$AB$10:$AB$7501,"Full",'DETAIL SALES'!$C$10:$C$7501,"31")</f>
        <v>0</v>
      </c>
      <c r="BS107" s="153">
        <f>COUNTIFS('DETAIL SALES'!$Q$10:$Q$7501,'FILL RATE MANDATORY STOCK'!E107,'DETAIL SALES'!$AB$10:$AB$7501,"No",'DETAIL SALES'!$C$10:$C$7501,"31")</f>
        <v>0</v>
      </c>
      <c r="BT107" s="271">
        <f t="shared" si="11"/>
        <v>0</v>
      </c>
      <c r="BU107" s="150">
        <f t="shared" si="12"/>
        <v>0</v>
      </c>
      <c r="BV107" s="150">
        <f t="shared" si="13"/>
        <v>0</v>
      </c>
      <c r="BW107" s="272" t="e">
        <f t="shared" si="14"/>
        <v>#DIV/0!</v>
      </c>
    </row>
    <row r="108" spans="1:75">
      <c r="A108" s="784"/>
      <c r="B108" s="100">
        <f t="shared" si="10"/>
        <v>93</v>
      </c>
      <c r="C108" s="100" t="s">
        <v>387</v>
      </c>
      <c r="D108" s="103" t="s">
        <v>890</v>
      </c>
      <c r="E108" s="170"/>
      <c r="F108" s="169"/>
      <c r="G108" s="224">
        <v>120000</v>
      </c>
      <c r="H108" s="153">
        <v>2</v>
      </c>
      <c r="I108" s="153">
        <v>0</v>
      </c>
      <c r="J108" s="315">
        <f>COUNTIFS('DETAIL SALES'!$Q$10:$Q$7501,'FILL RATE MANDATORY STOCK'!E108,'DETAIL SALES'!$AB$10:$AB$7501,"Full",'DETAIL SALES'!$C$10:$C$7501,"1")</f>
        <v>0</v>
      </c>
      <c r="K108" s="316">
        <f>COUNTIFS('DETAIL SALES'!$Q$10:$Q$7501,'FILL RATE MANDATORY STOCK'!E108,'DETAIL SALES'!$AB$10:$AB$7501,"No",'DETAIL SALES'!$C$10:$C$7501,"1")</f>
        <v>0</v>
      </c>
      <c r="L108" s="149">
        <f>COUNTIFS('DETAIL SALES'!$Q$10:$Q$7501,'FILL RATE MANDATORY STOCK'!E108,'DETAIL SALES'!$AB$10:$AB$7501,"Full",'DETAIL SALES'!$C$10:$C$7501,"2")</f>
        <v>0</v>
      </c>
      <c r="M108" s="149">
        <f>COUNTIFS('DETAIL SALES'!$Q$10:$Q$7501,'FILL RATE MANDATORY STOCK'!E108,'DETAIL SALES'!$AB$10:$AB$7501,"No",'DETAIL SALES'!$C$10:$C$7501,"2")</f>
        <v>0</v>
      </c>
      <c r="N108" s="149">
        <f>COUNTIFS('DETAIL SALES'!$Q$10:$Q$7501,'FILL RATE MANDATORY STOCK'!E108,'DETAIL SALES'!$AB$10:$AB$7501,"Full",'DETAIL SALES'!$C$10:$C$7501,"3")</f>
        <v>0</v>
      </c>
      <c r="O108" s="149">
        <f>COUNTIFS('DETAIL SALES'!$Q$10:$Q$7501,'FILL RATE MANDATORY STOCK'!E108,'DETAIL SALES'!$AB$10:$AB$7501,"No",'DETAIL SALES'!$C$10:$C$7501,"3")</f>
        <v>0</v>
      </c>
      <c r="P108" s="149">
        <f>COUNTIFS('DETAIL SALES'!$Q$10:$Q$7501,'FILL RATE MANDATORY STOCK'!E108,'DETAIL SALES'!$AB$10:$AB$7501,"Full",'DETAIL SALES'!$C$10:$C$7501,"4")</f>
        <v>0</v>
      </c>
      <c r="Q108" s="149">
        <f>COUNTIFS('DETAIL SALES'!$Q$10:$Q$7501,'FILL RATE MANDATORY STOCK'!E108,'DETAIL SALES'!$AB$10:$AB$7501,"No",'DETAIL SALES'!$C$10:$C$7501,"4")</f>
        <v>0</v>
      </c>
      <c r="R108" s="149">
        <f>COUNTIFS('DETAIL SALES'!$Q$10:$Q$7501,'FILL RATE MANDATORY STOCK'!E108,'DETAIL SALES'!$AB$10:$AB$7501,"Full",'DETAIL SALES'!$C$10:$C$7501,"5")</f>
        <v>0</v>
      </c>
      <c r="S108" s="149">
        <f>COUNTIFS('DETAIL SALES'!$Q$10:$Q$7501,'FILL RATE MANDATORY STOCK'!E108,'DETAIL SALES'!$AB$10:$AB$7501,"No",'DETAIL SALES'!$C$10:$C$7501,"5")</f>
        <v>0</v>
      </c>
      <c r="T108" s="149">
        <f>COUNTIFS('DETAIL SALES'!$Q$10:$Q$7501,'FILL RATE MANDATORY STOCK'!E108,'DETAIL SALES'!$AB$10:$AB$7501,"Full",'DETAIL SALES'!$C$10:$C$7501,"6")</f>
        <v>0</v>
      </c>
      <c r="U108" s="149">
        <f>COUNTIFS('DETAIL SALES'!$Q$10:$Q$7501,'FILL RATE MANDATORY STOCK'!E108,'DETAIL SALES'!$AB$10:$AB$7501,"No",'DETAIL SALES'!$C$10:$C$7501,"6")</f>
        <v>0</v>
      </c>
      <c r="V108" s="316">
        <f>COUNTIFS('DETAIL SALES'!$Q$10:$Q$7501,'FILL RATE MANDATORY STOCK'!E108,'DETAIL SALES'!$AB$10:$AB$7501,"Full",'DETAIL SALES'!$C$10:$C$7501,"7")</f>
        <v>0</v>
      </c>
      <c r="W108" s="316">
        <f>COUNTIFS('DETAIL SALES'!$Q$10:$Q$7501,'FILL RATE MANDATORY STOCK'!E108,'DETAIL SALES'!$AB$10:$AB$7501,"No",'DETAIL SALES'!$C$10:$C$7501,"7")</f>
        <v>0</v>
      </c>
      <c r="X108" s="149">
        <f>COUNTIFS('DETAIL SALES'!$Q$10:$Q$7501,'FILL RATE MANDATORY STOCK'!E108,'DETAIL SALES'!$AB$10:$AB$7501,"Full",'DETAIL SALES'!$C$10:$C$7501,"8")</f>
        <v>0</v>
      </c>
      <c r="Y108" s="149">
        <f>COUNTIFS('DETAIL SALES'!$Q$10:$Q$7501,'FILL RATE MANDATORY STOCK'!E108,'DETAIL SALES'!$AB$10:$AB$7501,"No",'DETAIL SALES'!$C$10:$C$7501,"8")</f>
        <v>0</v>
      </c>
      <c r="Z108" s="149">
        <f>COUNTIFS('DETAIL SALES'!$Q$10:$Q$7501,'FILL RATE MANDATORY STOCK'!E108,'DETAIL SALES'!$AB$10:$AB$7501,"Full",'DETAIL SALES'!$C$10:$C$7501,"9")</f>
        <v>0</v>
      </c>
      <c r="AA108" s="149">
        <f>COUNTIFS('DETAIL SALES'!$Q$10:$Q$7501,'FILL RATE MANDATORY STOCK'!E108,'DETAIL SALES'!$AB$10:$AB$7501,"No",'DETAIL SALES'!$C$10:$C$7501,"9")</f>
        <v>0</v>
      </c>
      <c r="AB108" s="149">
        <f>COUNTIFS('DETAIL SALES'!$Q$10:$Q$7501,'FILL RATE MANDATORY STOCK'!E108,'DETAIL SALES'!$AB$10:$AB$7501,"Full",'DETAIL SALES'!$C$10:$C$7501,"10")</f>
        <v>0</v>
      </c>
      <c r="AC108" s="149">
        <f>COUNTIFS('DETAIL SALES'!$Q$10:$Q$7501,'FILL RATE MANDATORY STOCK'!E108,'DETAIL SALES'!$AB$10:$AB$7501,"No",'DETAIL SALES'!$C$10:$C$7501,"10")</f>
        <v>0</v>
      </c>
      <c r="AD108" s="149">
        <f>COUNTIFS('DETAIL SALES'!$Q$10:$Q$7501,'FILL RATE MANDATORY STOCK'!E108,'DETAIL SALES'!$AB$10:$AB$7501,"Full",'DETAIL SALES'!$C$10:$C$7501,"11")</f>
        <v>0</v>
      </c>
      <c r="AE108" s="149">
        <f>COUNTIFS('DETAIL SALES'!$Q$10:$Q$7501,'FILL RATE MANDATORY STOCK'!E108,'DETAIL SALES'!$AB$10:$AB$7501,"No",'DETAIL SALES'!$C$10:$C$7501,"11")</f>
        <v>0</v>
      </c>
      <c r="AF108" s="149">
        <f>COUNTIFS('DETAIL SALES'!$Q$10:$Q$7501,'FILL RATE MANDATORY STOCK'!E108,'DETAIL SALES'!$AB$10:$AB$7501,"Full",'DETAIL SALES'!$C$10:$C$7501,"12")</f>
        <v>0</v>
      </c>
      <c r="AG108" s="149">
        <f>COUNTIFS('DETAIL SALES'!$Q$10:$Q$7501,'FILL RATE MANDATORY STOCK'!E108,'DETAIL SALES'!$AB$10:$AB$7501,"No",'DETAIL SALES'!$C$10:$C$7501,"12")</f>
        <v>0</v>
      </c>
      <c r="AH108" s="149">
        <f>COUNTIFS('DETAIL SALES'!$Q$10:$Q$7501,'FILL RATE MANDATORY STOCK'!E108,'DETAIL SALES'!$AB$10:$AB$7501,"Full",'DETAIL SALES'!$C$10:$C$7501,"13")</f>
        <v>0</v>
      </c>
      <c r="AI108" s="149">
        <f>COUNTIFS('DETAIL SALES'!$Q$10:$Q$7501,'FILL RATE MANDATORY STOCK'!E108,'DETAIL SALES'!$AB$10:$AB$7501,"No",'DETAIL SALES'!$C$10:$C$7501,"13")</f>
        <v>0</v>
      </c>
      <c r="AJ108" s="316">
        <f>COUNTIFS('DETAIL SALES'!$Q$10:$Q$7501,'FILL RATE MANDATORY STOCK'!E108,'DETAIL SALES'!$AB$10:$AB$7501,"Full",'DETAIL SALES'!$C$10:$C$7501,"14")</f>
        <v>0</v>
      </c>
      <c r="AK108" s="316">
        <f>COUNTIFS('DETAIL SALES'!$Q$10:$Q$7501,'FILL RATE MANDATORY STOCK'!E108,'DETAIL SALES'!$AB$10:$AB$7501,"No",'DETAIL SALES'!$C$10:$C$7501,"14")</f>
        <v>0</v>
      </c>
      <c r="AL108" s="149">
        <f>COUNTIFS('DETAIL SALES'!$Q$10:$Q$7501,'FILL RATE MANDATORY STOCK'!E108,'DETAIL SALES'!$AB$10:$AB$7501,"Full",'DETAIL SALES'!$C$10:$C$7501,"15")</f>
        <v>0</v>
      </c>
      <c r="AM108" s="149">
        <f>COUNTIFS('DETAIL SALES'!$Q$10:$Q$7501,'FILL RATE MANDATORY STOCK'!E108,'DETAIL SALES'!$AB$10:$AB$7501,"No",'DETAIL SALES'!$C$10:$C$7501,"15")</f>
        <v>0</v>
      </c>
      <c r="AN108" s="149">
        <f>COUNTIFS('DETAIL SALES'!$Q$10:$Q$7501,'FILL RATE MANDATORY STOCK'!E108,'DETAIL SALES'!$AB$10:$AB$7501,"Full",'DETAIL SALES'!$C$10:$C$7501,"16")</f>
        <v>0</v>
      </c>
      <c r="AO108" s="149">
        <f>COUNTIFS('DETAIL SALES'!$Q$10:$Q$7501,'FILL RATE MANDATORY STOCK'!E108,'DETAIL SALES'!$AB$10:$AB$7501,"No",'DETAIL SALES'!$C$10:$C$7501,"16")</f>
        <v>0</v>
      </c>
      <c r="AP108" s="149">
        <f>COUNTIFS('DETAIL SALES'!$Q$10:$Q$7501,'FILL RATE MANDATORY STOCK'!E108,'DETAIL SALES'!$AB$10:$AB$7501,"Full",'DETAIL SALES'!$C$10:$C$7501,"17")</f>
        <v>0</v>
      </c>
      <c r="AQ108" s="149">
        <f>COUNTIFS('DETAIL SALES'!$Q$10:$Q$7501,'FILL RATE MANDATORY STOCK'!E108,'DETAIL SALES'!$AB$10:$AB$7501,"No",'DETAIL SALES'!$C$10:$C$7501,"17")</f>
        <v>0</v>
      </c>
      <c r="AR108" s="149">
        <f>COUNTIFS('DETAIL SALES'!$Q$10:$Q$7501,'FILL RATE MANDATORY STOCK'!E108,'DETAIL SALES'!$AB$10:$AB$7501,"Full",'DETAIL SALES'!$C$10:$C$7501,"18")</f>
        <v>0</v>
      </c>
      <c r="AS108" s="149">
        <f>COUNTIFS('DETAIL SALES'!$Q$10:$Q$7501,'FILL RATE MANDATORY STOCK'!E108,'DETAIL SALES'!$AB$10:$AB$7501,"No",'DETAIL SALES'!$C$10:$C$7501,"18")</f>
        <v>0</v>
      </c>
      <c r="AT108" s="149">
        <f>COUNTIFS('DETAIL SALES'!$Q$10:$Q$7501,'FILL RATE MANDATORY STOCK'!E108,'DETAIL SALES'!$AB$10:$AB$7501,"Full",'DETAIL SALES'!$C$10:$C$7501,"19")</f>
        <v>0</v>
      </c>
      <c r="AU108" s="149">
        <f>COUNTIFS('DETAIL SALES'!$Q$10:$Q$7501,'FILL RATE MANDATORY STOCK'!E108,'DETAIL SALES'!$AB$10:$AB$7501,"No",'DETAIL SALES'!$C$10:$C$7501,"19")</f>
        <v>0</v>
      </c>
      <c r="AV108" s="149">
        <f>COUNTIFS('DETAIL SALES'!$Q$10:$Q$7501,'FILL RATE MANDATORY STOCK'!E108,'DETAIL SALES'!$AB$10:$AB$7501,"Full",'DETAIL SALES'!$C$10:$C$7501,"20")</f>
        <v>0</v>
      </c>
      <c r="AW108" s="149">
        <f>COUNTIFS('DETAIL SALES'!$Q$10:$Q$7501,'FILL RATE MANDATORY STOCK'!E108,'DETAIL SALES'!$AB$10:$AB$7501,"No",'DETAIL SALES'!$C$10:$C$7501,"20")</f>
        <v>0</v>
      </c>
      <c r="AX108" s="316">
        <f>COUNTIFS('DETAIL SALES'!$Q$10:$Q$7501,'FILL RATE MANDATORY STOCK'!E108,'DETAIL SALES'!$AB$10:$AB$7501,"Full",'DETAIL SALES'!$C$10:$C$7501,"21")</f>
        <v>0</v>
      </c>
      <c r="AY108" s="316">
        <f>COUNTIFS('DETAIL SALES'!$Q$10:$Q$7501,'FILL RATE MANDATORY STOCK'!E108,'DETAIL SALES'!$AB$10:$AB$7501,"No",'DETAIL SALES'!$C$10:$C$7501,"21")</f>
        <v>0</v>
      </c>
      <c r="AZ108" s="149">
        <f>COUNTIFS('DETAIL SALES'!$Q$10:$Q$7501,'FILL RATE MANDATORY STOCK'!E108,'DETAIL SALES'!$AB$10:$AB$7501,"Full",'DETAIL SALES'!$C$10:$C$7501,"22")</f>
        <v>0</v>
      </c>
      <c r="BA108" s="149">
        <f>COUNTIFS('DETAIL SALES'!$Q$10:$Q$7501,'FILL RATE MANDATORY STOCK'!E108,'DETAIL SALES'!$AB$10:$AB$7501,"No",'DETAIL SALES'!$C$10:$C$7501,"22")</f>
        <v>0</v>
      </c>
      <c r="BB108" s="149">
        <f>COUNTIFS('DETAIL SALES'!$Q$10:$Q$7501,'FILL RATE MANDATORY STOCK'!E108,'DETAIL SALES'!$AB$10:$AB$7501,"Full",'DETAIL SALES'!$C$10:$C$7501,"23")</f>
        <v>0</v>
      </c>
      <c r="BC108" s="149">
        <f>COUNTIFS('DETAIL SALES'!$Q$10:$Q$7501,'FILL RATE MANDATORY STOCK'!E108,'DETAIL SALES'!$AB$10:$AB$7501,"No",'DETAIL SALES'!$C$10:$C$7501,"23")</f>
        <v>0</v>
      </c>
      <c r="BD108" s="149">
        <f>COUNTIFS('DETAIL SALES'!$Q$10:$Q$7501,'FILL RATE MANDATORY STOCK'!E108,'DETAIL SALES'!$AB$10:$AB$7501,"Full",'DETAIL SALES'!$C$10:$C$7501,"24")</f>
        <v>0</v>
      </c>
      <c r="BE108" s="149">
        <f>COUNTIFS('DETAIL SALES'!$Q$10:$Q$7501,'FILL RATE MANDATORY STOCK'!E108,'DETAIL SALES'!$AB$10:$AB$7501,"No",'DETAIL SALES'!$C$10:$C$7501,"24")</f>
        <v>0</v>
      </c>
      <c r="BF108" s="149">
        <f>COUNTIFS('DETAIL SALES'!$Q$10:$Q$7501,'FILL RATE MANDATORY STOCK'!E108,'DETAIL SALES'!$AB$10:$AB$7501,"Full",'DETAIL SALES'!$C$10:$C$7501,"25")</f>
        <v>0</v>
      </c>
      <c r="BG108" s="149">
        <f>COUNTIFS('DETAIL SALES'!$Q$10:$Q$7501,'FILL RATE MANDATORY STOCK'!E108,'DETAIL SALES'!$AB$10:$AB$7501,"No",'DETAIL SALES'!$C$10:$C$7501,"25")</f>
        <v>0</v>
      </c>
      <c r="BH108" s="149">
        <f>COUNTIFS('DETAIL SALES'!$Q$10:$Q$7501,'FILL RATE MANDATORY STOCK'!E108,'DETAIL SALES'!$AB$10:$AB$7501,"Full",'DETAIL SALES'!$C$10:$C$7501,"26")</f>
        <v>0</v>
      </c>
      <c r="BI108" s="149">
        <f>COUNTIFS('DETAIL SALES'!$Q$10:$Q$7501,'FILL RATE MANDATORY STOCK'!E108,'DETAIL SALES'!$AB$10:$AB$7501,"No",'DETAIL SALES'!$C$10:$C$7501,"26")</f>
        <v>0</v>
      </c>
      <c r="BJ108" s="149">
        <f>COUNTIFS('DETAIL SALES'!$Q$10:$Q$7501,'FILL RATE MANDATORY STOCK'!E108,'DETAIL SALES'!$AB$10:$AB$7501,"Full",'DETAIL SALES'!$C$10:$C$7501,"27")</f>
        <v>0</v>
      </c>
      <c r="BK108" s="149">
        <f>COUNTIFS('DETAIL SALES'!$Q$10:$Q$7501,'FILL RATE MANDATORY STOCK'!E108,'DETAIL SALES'!$AB$10:$AB$7501,"No",'DETAIL SALES'!$C$10:$C$7501,"27")</f>
        <v>0</v>
      </c>
      <c r="BL108" s="316">
        <f>COUNTIFS('DETAIL SALES'!$Q$10:$Q$7501,'FILL RATE MANDATORY STOCK'!E108,'DETAIL SALES'!$AB$10:$AB$7501,"Full",'DETAIL SALES'!$C$10:$C$7501,"28")</f>
        <v>0</v>
      </c>
      <c r="BM108" s="316">
        <f>COUNTIFS('DETAIL SALES'!$Q$10:$Q$7501,'FILL RATE MANDATORY STOCK'!E108,'DETAIL SALES'!$AB$10:$AB$7501,"No",'DETAIL SALES'!$C$10:$C$7501,"28")</f>
        <v>0</v>
      </c>
      <c r="BN108" s="149">
        <f>COUNTIFS('DETAIL SALES'!$Q$10:$Q$7501,'FILL RATE MANDATORY STOCK'!E108,'DETAIL SALES'!$AB$10:$AB$7501,"Full",'DETAIL SALES'!$C$10:$C$7501,"29")</f>
        <v>0</v>
      </c>
      <c r="BO108" s="149">
        <f>COUNTIFS('DETAIL SALES'!$Q$10:$Q$7501,'FILL RATE MANDATORY STOCK'!E108,'DETAIL SALES'!$AB$10:$AB$7501,"No",'DETAIL SALES'!$C$10:$C$7501,"29")</f>
        <v>0</v>
      </c>
      <c r="BP108" s="149">
        <f>COUNTIFS('DETAIL SALES'!$Q$10:$Q$7501,'FILL RATE MANDATORY STOCK'!E108,'DETAIL SALES'!$AB$10:$AB$7501,"Full",'DETAIL SALES'!$C$10:$C$7501,"30")</f>
        <v>0</v>
      </c>
      <c r="BQ108" s="149">
        <f>COUNTIFS('DETAIL SALES'!$Q$10:$Q$7501,'FILL RATE MANDATORY STOCK'!E108,'DETAIL SALES'!$AB$10:$AB$7501,"No",'DETAIL SALES'!$C$10:$C$7501,"30")</f>
        <v>0</v>
      </c>
      <c r="BR108" s="149">
        <f>COUNTIFS('DETAIL SALES'!$Q$10:$Q$7501,'FILL RATE MANDATORY STOCK'!\,'DETAIL SALES'!$AB$10:$AB$7501,"Full",'DETAIL SALES'!$C$10:$C$7501,"31")</f>
        <v>0</v>
      </c>
      <c r="BS108" s="153">
        <f>COUNTIFS('DETAIL SALES'!$Q$10:$Q$7501,'FILL RATE MANDATORY STOCK'!E108,'DETAIL SALES'!$AB$10:$AB$7501,"No",'DETAIL SALES'!$C$10:$C$7501,"31")</f>
        <v>0</v>
      </c>
      <c r="BT108" s="271">
        <f t="shared" si="11"/>
        <v>0</v>
      </c>
      <c r="BU108" s="150">
        <f t="shared" si="12"/>
        <v>0</v>
      </c>
      <c r="BV108" s="150">
        <f t="shared" si="13"/>
        <v>0</v>
      </c>
      <c r="BW108" s="272" t="e">
        <f t="shared" si="14"/>
        <v>#DIV/0!</v>
      </c>
    </row>
    <row r="109" spans="1:75">
      <c r="A109" s="784"/>
      <c r="B109" s="100">
        <f t="shared" si="10"/>
        <v>94</v>
      </c>
      <c r="C109" s="100" t="s">
        <v>387</v>
      </c>
      <c r="D109" s="103" t="s">
        <v>890</v>
      </c>
      <c r="E109" s="149"/>
      <c r="F109" s="169"/>
      <c r="G109" s="224">
        <v>120000</v>
      </c>
      <c r="H109" s="153">
        <v>2</v>
      </c>
      <c r="I109" s="153">
        <v>0.33333333333333331</v>
      </c>
      <c r="J109" s="315">
        <f>COUNTIFS('DETAIL SALES'!$Q$10:$Q$7501,'FILL RATE MANDATORY STOCK'!E109,'DETAIL SALES'!$AB$10:$AB$7501,"Full",'DETAIL SALES'!$C$10:$C$7501,"1")</f>
        <v>0</v>
      </c>
      <c r="K109" s="316">
        <f>COUNTIFS('DETAIL SALES'!$Q$10:$Q$7501,'FILL RATE MANDATORY STOCK'!E109,'DETAIL SALES'!$AB$10:$AB$7501,"No",'DETAIL SALES'!$C$10:$C$7501,"1")</f>
        <v>0</v>
      </c>
      <c r="L109" s="149">
        <f>COUNTIFS('DETAIL SALES'!$Q$10:$Q$7501,'FILL RATE MANDATORY STOCK'!E109,'DETAIL SALES'!$AB$10:$AB$7501,"Full",'DETAIL SALES'!$C$10:$C$7501,"2")</f>
        <v>0</v>
      </c>
      <c r="M109" s="149">
        <f>COUNTIFS('DETAIL SALES'!$Q$10:$Q$7501,'FILL RATE MANDATORY STOCK'!E109,'DETAIL SALES'!$AB$10:$AB$7501,"No",'DETAIL SALES'!$C$10:$C$7501,"2")</f>
        <v>0</v>
      </c>
      <c r="N109" s="149">
        <f>COUNTIFS('DETAIL SALES'!$Q$10:$Q$7501,'FILL RATE MANDATORY STOCK'!E109,'DETAIL SALES'!$AB$10:$AB$7501,"Full",'DETAIL SALES'!$C$10:$C$7501,"3")</f>
        <v>0</v>
      </c>
      <c r="O109" s="149">
        <f>COUNTIFS('DETAIL SALES'!$Q$10:$Q$7501,'FILL RATE MANDATORY STOCK'!E109,'DETAIL SALES'!$AB$10:$AB$7501,"No",'DETAIL SALES'!$C$10:$C$7501,"3")</f>
        <v>0</v>
      </c>
      <c r="P109" s="149">
        <f>COUNTIFS('DETAIL SALES'!$Q$10:$Q$7501,'FILL RATE MANDATORY STOCK'!E109,'DETAIL SALES'!$AB$10:$AB$7501,"Full",'DETAIL SALES'!$C$10:$C$7501,"4")</f>
        <v>0</v>
      </c>
      <c r="Q109" s="149">
        <f>COUNTIFS('DETAIL SALES'!$Q$10:$Q$7501,'FILL RATE MANDATORY STOCK'!E109,'DETAIL SALES'!$AB$10:$AB$7501,"No",'DETAIL SALES'!$C$10:$C$7501,"4")</f>
        <v>0</v>
      </c>
      <c r="R109" s="149">
        <f>COUNTIFS('DETAIL SALES'!$Q$10:$Q$7501,'FILL RATE MANDATORY STOCK'!E109,'DETAIL SALES'!$AB$10:$AB$7501,"Full",'DETAIL SALES'!$C$10:$C$7501,"5")</f>
        <v>0</v>
      </c>
      <c r="S109" s="149">
        <f>COUNTIFS('DETAIL SALES'!$Q$10:$Q$7501,'FILL RATE MANDATORY STOCK'!E109,'DETAIL SALES'!$AB$10:$AB$7501,"No",'DETAIL SALES'!$C$10:$C$7501,"5")</f>
        <v>0</v>
      </c>
      <c r="T109" s="149">
        <f>COUNTIFS('DETAIL SALES'!$Q$10:$Q$7501,'FILL RATE MANDATORY STOCK'!E109,'DETAIL SALES'!$AB$10:$AB$7501,"Full",'DETAIL SALES'!$C$10:$C$7501,"6")</f>
        <v>0</v>
      </c>
      <c r="U109" s="149">
        <f>COUNTIFS('DETAIL SALES'!$Q$10:$Q$7501,'FILL RATE MANDATORY STOCK'!E109,'DETAIL SALES'!$AB$10:$AB$7501,"No",'DETAIL SALES'!$C$10:$C$7501,"6")</f>
        <v>0</v>
      </c>
      <c r="V109" s="316">
        <f>COUNTIFS('DETAIL SALES'!$Q$10:$Q$7501,'FILL RATE MANDATORY STOCK'!E109,'DETAIL SALES'!$AB$10:$AB$7501,"Full",'DETAIL SALES'!$C$10:$C$7501,"7")</f>
        <v>0</v>
      </c>
      <c r="W109" s="316">
        <f>COUNTIFS('DETAIL SALES'!$Q$10:$Q$7501,'FILL RATE MANDATORY STOCK'!E109,'DETAIL SALES'!$AB$10:$AB$7501,"No",'DETAIL SALES'!$C$10:$C$7501,"7")</f>
        <v>0</v>
      </c>
      <c r="X109" s="149">
        <f>COUNTIFS('DETAIL SALES'!$Q$10:$Q$7501,'FILL RATE MANDATORY STOCK'!E109,'DETAIL SALES'!$AB$10:$AB$7501,"Full",'DETAIL SALES'!$C$10:$C$7501,"8")</f>
        <v>0</v>
      </c>
      <c r="Y109" s="149">
        <f>COUNTIFS('DETAIL SALES'!$Q$10:$Q$7501,'FILL RATE MANDATORY STOCK'!E109,'DETAIL SALES'!$AB$10:$AB$7501,"No",'DETAIL SALES'!$C$10:$C$7501,"8")</f>
        <v>0</v>
      </c>
      <c r="Z109" s="149">
        <f>COUNTIFS('DETAIL SALES'!$Q$10:$Q$7501,'FILL RATE MANDATORY STOCK'!E109,'DETAIL SALES'!$AB$10:$AB$7501,"Full",'DETAIL SALES'!$C$10:$C$7501,"9")</f>
        <v>0</v>
      </c>
      <c r="AA109" s="149">
        <f>COUNTIFS('DETAIL SALES'!$Q$10:$Q$7501,'FILL RATE MANDATORY STOCK'!E109,'DETAIL SALES'!$AB$10:$AB$7501,"No",'DETAIL SALES'!$C$10:$C$7501,"9")</f>
        <v>0</v>
      </c>
      <c r="AB109" s="149">
        <f>COUNTIFS('DETAIL SALES'!$Q$10:$Q$7501,'FILL RATE MANDATORY STOCK'!E109,'DETAIL SALES'!$AB$10:$AB$7501,"Full",'DETAIL SALES'!$C$10:$C$7501,"10")</f>
        <v>0</v>
      </c>
      <c r="AC109" s="149">
        <f>COUNTIFS('DETAIL SALES'!$Q$10:$Q$7501,'FILL RATE MANDATORY STOCK'!E109,'DETAIL SALES'!$AB$10:$AB$7501,"No",'DETAIL SALES'!$C$10:$C$7501,"10")</f>
        <v>0</v>
      </c>
      <c r="AD109" s="149">
        <f>COUNTIFS('DETAIL SALES'!$Q$10:$Q$7501,'FILL RATE MANDATORY STOCK'!E109,'DETAIL SALES'!$AB$10:$AB$7501,"Full",'DETAIL SALES'!$C$10:$C$7501,"11")</f>
        <v>0</v>
      </c>
      <c r="AE109" s="149">
        <f>COUNTIFS('DETAIL SALES'!$Q$10:$Q$7501,'FILL RATE MANDATORY STOCK'!E109,'DETAIL SALES'!$AB$10:$AB$7501,"No",'DETAIL SALES'!$C$10:$C$7501,"11")</f>
        <v>0</v>
      </c>
      <c r="AF109" s="149">
        <f>COUNTIFS('DETAIL SALES'!$Q$10:$Q$7501,'FILL RATE MANDATORY STOCK'!E109,'DETAIL SALES'!$AB$10:$AB$7501,"Full",'DETAIL SALES'!$C$10:$C$7501,"12")</f>
        <v>0</v>
      </c>
      <c r="AG109" s="149">
        <f>COUNTIFS('DETAIL SALES'!$Q$10:$Q$7501,'FILL RATE MANDATORY STOCK'!E109,'DETAIL SALES'!$AB$10:$AB$7501,"No",'DETAIL SALES'!$C$10:$C$7501,"12")</f>
        <v>0</v>
      </c>
      <c r="AH109" s="149">
        <f>COUNTIFS('DETAIL SALES'!$Q$10:$Q$7501,'FILL RATE MANDATORY STOCK'!E109,'DETAIL SALES'!$AB$10:$AB$7501,"Full",'DETAIL SALES'!$C$10:$C$7501,"13")</f>
        <v>0</v>
      </c>
      <c r="AI109" s="149">
        <f>COUNTIFS('DETAIL SALES'!$Q$10:$Q$7501,'FILL RATE MANDATORY STOCK'!E109,'DETAIL SALES'!$AB$10:$AB$7501,"No",'DETAIL SALES'!$C$10:$C$7501,"13")</f>
        <v>0</v>
      </c>
      <c r="AJ109" s="316">
        <f>COUNTIFS('DETAIL SALES'!$Q$10:$Q$7501,'FILL RATE MANDATORY STOCK'!E109,'DETAIL SALES'!$AB$10:$AB$7501,"Full",'DETAIL SALES'!$C$10:$C$7501,"14")</f>
        <v>0</v>
      </c>
      <c r="AK109" s="316">
        <f>COUNTIFS('DETAIL SALES'!$Q$10:$Q$7501,'FILL RATE MANDATORY STOCK'!E109,'DETAIL SALES'!$AB$10:$AB$7501,"No",'DETAIL SALES'!$C$10:$C$7501,"14")</f>
        <v>0</v>
      </c>
      <c r="AL109" s="149">
        <f>COUNTIFS('DETAIL SALES'!$Q$10:$Q$7501,'FILL RATE MANDATORY STOCK'!E109,'DETAIL SALES'!$AB$10:$AB$7501,"Full",'DETAIL SALES'!$C$10:$C$7501,"15")</f>
        <v>0</v>
      </c>
      <c r="AM109" s="149">
        <f>COUNTIFS('DETAIL SALES'!$Q$10:$Q$7501,'FILL RATE MANDATORY STOCK'!E109,'DETAIL SALES'!$AB$10:$AB$7501,"No",'DETAIL SALES'!$C$10:$C$7501,"15")</f>
        <v>0</v>
      </c>
      <c r="AN109" s="149">
        <f>COUNTIFS('DETAIL SALES'!$Q$10:$Q$7501,'FILL RATE MANDATORY STOCK'!E109,'DETAIL SALES'!$AB$10:$AB$7501,"Full",'DETAIL SALES'!$C$10:$C$7501,"16")</f>
        <v>0</v>
      </c>
      <c r="AO109" s="149">
        <f>COUNTIFS('DETAIL SALES'!$Q$10:$Q$7501,'FILL RATE MANDATORY STOCK'!E109,'DETAIL SALES'!$AB$10:$AB$7501,"No",'DETAIL SALES'!$C$10:$C$7501,"16")</f>
        <v>0</v>
      </c>
      <c r="AP109" s="149">
        <f>COUNTIFS('DETAIL SALES'!$Q$10:$Q$7501,'FILL RATE MANDATORY STOCK'!E109,'DETAIL SALES'!$AB$10:$AB$7501,"Full",'DETAIL SALES'!$C$10:$C$7501,"17")</f>
        <v>0</v>
      </c>
      <c r="AQ109" s="149">
        <f>COUNTIFS('DETAIL SALES'!$Q$10:$Q$7501,'FILL RATE MANDATORY STOCK'!E109,'DETAIL SALES'!$AB$10:$AB$7501,"No",'DETAIL SALES'!$C$10:$C$7501,"17")</f>
        <v>0</v>
      </c>
      <c r="AR109" s="149">
        <f>COUNTIFS('DETAIL SALES'!$Q$10:$Q$7501,'FILL RATE MANDATORY STOCK'!E109,'DETAIL SALES'!$AB$10:$AB$7501,"Full",'DETAIL SALES'!$C$10:$C$7501,"18")</f>
        <v>0</v>
      </c>
      <c r="AS109" s="149">
        <f>COUNTIFS('DETAIL SALES'!$Q$10:$Q$7501,'FILL RATE MANDATORY STOCK'!E109,'DETAIL SALES'!$AB$10:$AB$7501,"No",'DETAIL SALES'!$C$10:$C$7501,"18")</f>
        <v>0</v>
      </c>
      <c r="AT109" s="149">
        <f>COUNTIFS('DETAIL SALES'!$Q$10:$Q$7501,'FILL RATE MANDATORY STOCK'!E109,'DETAIL SALES'!$AB$10:$AB$7501,"Full",'DETAIL SALES'!$C$10:$C$7501,"19")</f>
        <v>0</v>
      </c>
      <c r="AU109" s="149">
        <f>COUNTIFS('DETAIL SALES'!$Q$10:$Q$7501,'FILL RATE MANDATORY STOCK'!E109,'DETAIL SALES'!$AB$10:$AB$7501,"No",'DETAIL SALES'!$C$10:$C$7501,"19")</f>
        <v>0</v>
      </c>
      <c r="AV109" s="149">
        <f>COUNTIFS('DETAIL SALES'!$Q$10:$Q$7501,'FILL RATE MANDATORY STOCK'!E109,'DETAIL SALES'!$AB$10:$AB$7501,"Full",'DETAIL SALES'!$C$10:$C$7501,"20")</f>
        <v>0</v>
      </c>
      <c r="AW109" s="149">
        <f>COUNTIFS('DETAIL SALES'!$Q$10:$Q$7501,'FILL RATE MANDATORY STOCK'!E109,'DETAIL SALES'!$AB$10:$AB$7501,"No",'DETAIL SALES'!$C$10:$C$7501,"20")</f>
        <v>0</v>
      </c>
      <c r="AX109" s="316">
        <f>COUNTIFS('DETAIL SALES'!$Q$10:$Q$7501,'FILL RATE MANDATORY STOCK'!E109,'DETAIL SALES'!$AB$10:$AB$7501,"Full",'DETAIL SALES'!$C$10:$C$7501,"21")</f>
        <v>0</v>
      </c>
      <c r="AY109" s="316">
        <f>COUNTIFS('DETAIL SALES'!$Q$10:$Q$7501,'FILL RATE MANDATORY STOCK'!E109,'DETAIL SALES'!$AB$10:$AB$7501,"No",'DETAIL SALES'!$C$10:$C$7501,"21")</f>
        <v>0</v>
      </c>
      <c r="AZ109" s="149">
        <f>COUNTIFS('DETAIL SALES'!$Q$10:$Q$7501,'FILL RATE MANDATORY STOCK'!E109,'DETAIL SALES'!$AB$10:$AB$7501,"Full",'DETAIL SALES'!$C$10:$C$7501,"22")</f>
        <v>0</v>
      </c>
      <c r="BA109" s="149">
        <f>COUNTIFS('DETAIL SALES'!$Q$10:$Q$7501,'FILL RATE MANDATORY STOCK'!E109,'DETAIL SALES'!$AB$10:$AB$7501,"No",'DETAIL SALES'!$C$10:$C$7501,"22")</f>
        <v>0</v>
      </c>
      <c r="BB109" s="149">
        <f>COUNTIFS('DETAIL SALES'!$Q$10:$Q$7501,'FILL RATE MANDATORY STOCK'!E109,'DETAIL SALES'!$AB$10:$AB$7501,"Full",'DETAIL SALES'!$C$10:$C$7501,"23")</f>
        <v>0</v>
      </c>
      <c r="BC109" s="149">
        <f>COUNTIFS('DETAIL SALES'!$Q$10:$Q$7501,'FILL RATE MANDATORY STOCK'!E109,'DETAIL SALES'!$AB$10:$AB$7501,"No",'DETAIL SALES'!$C$10:$C$7501,"23")</f>
        <v>0</v>
      </c>
      <c r="BD109" s="149">
        <f>COUNTIFS('DETAIL SALES'!$Q$10:$Q$7501,'FILL RATE MANDATORY STOCK'!E109,'DETAIL SALES'!$AB$10:$AB$7501,"Full",'DETAIL SALES'!$C$10:$C$7501,"24")</f>
        <v>0</v>
      </c>
      <c r="BE109" s="149">
        <f>COUNTIFS('DETAIL SALES'!$Q$10:$Q$7501,'FILL RATE MANDATORY STOCK'!E109,'DETAIL SALES'!$AB$10:$AB$7501,"No",'DETAIL SALES'!$C$10:$C$7501,"24")</f>
        <v>0</v>
      </c>
      <c r="BF109" s="149">
        <f>COUNTIFS('DETAIL SALES'!$Q$10:$Q$7501,'FILL RATE MANDATORY STOCK'!E109,'DETAIL SALES'!$AB$10:$AB$7501,"Full",'DETAIL SALES'!$C$10:$C$7501,"25")</f>
        <v>0</v>
      </c>
      <c r="BG109" s="149">
        <f>COUNTIFS('DETAIL SALES'!$Q$10:$Q$7501,'FILL RATE MANDATORY STOCK'!E109,'DETAIL SALES'!$AB$10:$AB$7501,"No",'DETAIL SALES'!$C$10:$C$7501,"25")</f>
        <v>0</v>
      </c>
      <c r="BH109" s="149">
        <f>COUNTIFS('DETAIL SALES'!$Q$10:$Q$7501,'FILL RATE MANDATORY STOCK'!E109,'DETAIL SALES'!$AB$10:$AB$7501,"Full",'DETAIL SALES'!$C$10:$C$7501,"26")</f>
        <v>0</v>
      </c>
      <c r="BI109" s="149">
        <f>COUNTIFS('DETAIL SALES'!$Q$10:$Q$7501,'FILL RATE MANDATORY STOCK'!E109,'DETAIL SALES'!$AB$10:$AB$7501,"No",'DETAIL SALES'!$C$10:$C$7501,"26")</f>
        <v>0</v>
      </c>
      <c r="BJ109" s="149">
        <f>COUNTIFS('DETAIL SALES'!$Q$10:$Q$7501,'FILL RATE MANDATORY STOCK'!E109,'DETAIL SALES'!$AB$10:$AB$7501,"Full",'DETAIL SALES'!$C$10:$C$7501,"27")</f>
        <v>0</v>
      </c>
      <c r="BK109" s="149">
        <f>COUNTIFS('DETAIL SALES'!$Q$10:$Q$7501,'FILL RATE MANDATORY STOCK'!E109,'DETAIL SALES'!$AB$10:$AB$7501,"No",'DETAIL SALES'!$C$10:$C$7501,"27")</f>
        <v>0</v>
      </c>
      <c r="BL109" s="316">
        <f>COUNTIFS('DETAIL SALES'!$Q$10:$Q$7501,'FILL RATE MANDATORY STOCK'!E109,'DETAIL SALES'!$AB$10:$AB$7501,"Full",'DETAIL SALES'!$C$10:$C$7501,"28")</f>
        <v>0</v>
      </c>
      <c r="BM109" s="316">
        <f>COUNTIFS('DETAIL SALES'!$Q$10:$Q$7501,'FILL RATE MANDATORY STOCK'!E109,'DETAIL SALES'!$AB$10:$AB$7501,"No",'DETAIL SALES'!$C$10:$C$7501,"28")</f>
        <v>0</v>
      </c>
      <c r="BN109" s="149">
        <f>COUNTIFS('DETAIL SALES'!$Q$10:$Q$7501,'FILL RATE MANDATORY STOCK'!E109,'DETAIL SALES'!$AB$10:$AB$7501,"Full",'DETAIL SALES'!$C$10:$C$7501,"29")</f>
        <v>0</v>
      </c>
      <c r="BO109" s="149">
        <f>COUNTIFS('DETAIL SALES'!$Q$10:$Q$7501,'FILL RATE MANDATORY STOCK'!E109,'DETAIL SALES'!$AB$10:$AB$7501,"No",'DETAIL SALES'!$C$10:$C$7501,"29")</f>
        <v>0</v>
      </c>
      <c r="BP109" s="149">
        <f>COUNTIFS('DETAIL SALES'!$Q$10:$Q$7501,'FILL RATE MANDATORY STOCK'!E109,'DETAIL SALES'!$AB$10:$AB$7501,"Full",'DETAIL SALES'!$C$10:$C$7501,"30")</f>
        <v>0</v>
      </c>
      <c r="BQ109" s="149">
        <f>COUNTIFS('DETAIL SALES'!$Q$10:$Q$7501,'FILL RATE MANDATORY STOCK'!E109,'DETAIL SALES'!$AB$10:$AB$7501,"No",'DETAIL SALES'!$C$10:$C$7501,"30")</f>
        <v>0</v>
      </c>
      <c r="BR109" s="149">
        <f>COUNTIFS('DETAIL SALES'!$Q$10:$Q$7501,'FILL RATE MANDATORY STOCK'!\,'DETAIL SALES'!$AB$10:$AB$7501,"Full",'DETAIL SALES'!$C$10:$C$7501,"31")</f>
        <v>0</v>
      </c>
      <c r="BS109" s="153">
        <f>COUNTIFS('DETAIL SALES'!$Q$10:$Q$7501,'FILL RATE MANDATORY STOCK'!E109,'DETAIL SALES'!$AB$10:$AB$7501,"No",'DETAIL SALES'!$C$10:$C$7501,"31")</f>
        <v>0</v>
      </c>
      <c r="BT109" s="271">
        <f t="shared" si="11"/>
        <v>0</v>
      </c>
      <c r="BU109" s="150">
        <f t="shared" si="12"/>
        <v>0</v>
      </c>
      <c r="BV109" s="150">
        <f t="shared" si="13"/>
        <v>0</v>
      </c>
      <c r="BW109" s="272" t="e">
        <f t="shared" si="14"/>
        <v>#DIV/0!</v>
      </c>
    </row>
    <row r="110" spans="1:75" s="95" customFormat="1">
      <c r="A110" s="784"/>
      <c r="B110" s="103">
        <f t="shared" si="10"/>
        <v>95</v>
      </c>
      <c r="C110" s="103" t="s">
        <v>387</v>
      </c>
      <c r="D110" s="103" t="s">
        <v>890</v>
      </c>
      <c r="E110" s="171"/>
      <c r="F110" s="228"/>
      <c r="G110" s="225">
        <v>120000</v>
      </c>
      <c r="H110" s="158">
        <v>2</v>
      </c>
      <c r="I110" s="158">
        <v>0.33333333333333331</v>
      </c>
      <c r="J110" s="317">
        <f>COUNTIFS('DETAIL SALES'!$Q$10:$Q$7501,'FILL RATE MANDATORY STOCK'!E110,'DETAIL SALES'!$AB$10:$AB$7501,"Full",'DETAIL SALES'!$C$10:$C$7501,"1")</f>
        <v>0</v>
      </c>
      <c r="K110" s="318">
        <f>COUNTIFS('DETAIL SALES'!$Q$10:$Q$7501,'FILL RATE MANDATORY STOCK'!E110,'DETAIL SALES'!$AB$10:$AB$7501,"No",'DETAIL SALES'!$C$10:$C$7501,"1")</f>
        <v>0</v>
      </c>
      <c r="L110" s="155">
        <f>COUNTIFS('DETAIL SALES'!$Q$10:$Q$7501,'FILL RATE MANDATORY STOCK'!E110,'DETAIL SALES'!$AB$10:$AB$7501,"Full",'DETAIL SALES'!$C$10:$C$7501,"2")</f>
        <v>0</v>
      </c>
      <c r="M110" s="155">
        <f>COUNTIFS('DETAIL SALES'!$Q$10:$Q$7501,'FILL RATE MANDATORY STOCK'!E110,'DETAIL SALES'!$AB$10:$AB$7501,"No",'DETAIL SALES'!$C$10:$C$7501,"2")</f>
        <v>0</v>
      </c>
      <c r="N110" s="155">
        <f>COUNTIFS('DETAIL SALES'!$Q$10:$Q$7501,'FILL RATE MANDATORY STOCK'!E110,'DETAIL SALES'!$AB$10:$AB$7501,"Full",'DETAIL SALES'!$C$10:$C$7501,"3")</f>
        <v>0</v>
      </c>
      <c r="O110" s="155">
        <f>COUNTIFS('DETAIL SALES'!$Q$10:$Q$7501,'FILL RATE MANDATORY STOCK'!E110,'DETAIL SALES'!$AB$10:$AB$7501,"No",'DETAIL SALES'!$C$10:$C$7501,"3")</f>
        <v>0</v>
      </c>
      <c r="P110" s="155">
        <f>COUNTIFS('DETAIL SALES'!$Q$10:$Q$7501,'FILL RATE MANDATORY STOCK'!E110,'DETAIL SALES'!$AB$10:$AB$7501,"Full",'DETAIL SALES'!$C$10:$C$7501,"4")</f>
        <v>0</v>
      </c>
      <c r="Q110" s="155">
        <f>COUNTIFS('DETAIL SALES'!$Q$10:$Q$7501,'FILL RATE MANDATORY STOCK'!E110,'DETAIL SALES'!$AB$10:$AB$7501,"No",'DETAIL SALES'!$C$10:$C$7501,"4")</f>
        <v>0</v>
      </c>
      <c r="R110" s="155">
        <f>COUNTIFS('DETAIL SALES'!$Q$10:$Q$7501,'FILL RATE MANDATORY STOCK'!E110,'DETAIL SALES'!$AB$10:$AB$7501,"Full",'DETAIL SALES'!$C$10:$C$7501,"5")</f>
        <v>0</v>
      </c>
      <c r="S110" s="155">
        <f>COUNTIFS('DETAIL SALES'!$Q$10:$Q$7501,'FILL RATE MANDATORY STOCK'!E110,'DETAIL SALES'!$AB$10:$AB$7501,"No",'DETAIL SALES'!$C$10:$C$7501,"5")</f>
        <v>0</v>
      </c>
      <c r="T110" s="155">
        <f>COUNTIFS('DETAIL SALES'!$Q$10:$Q$7501,'FILL RATE MANDATORY STOCK'!E110,'DETAIL SALES'!$AB$10:$AB$7501,"Full",'DETAIL SALES'!$C$10:$C$7501,"6")</f>
        <v>0</v>
      </c>
      <c r="U110" s="155">
        <f>COUNTIFS('DETAIL SALES'!$Q$10:$Q$7501,'FILL RATE MANDATORY STOCK'!E110,'DETAIL SALES'!$AB$10:$AB$7501,"No",'DETAIL SALES'!$C$10:$C$7501,"6")</f>
        <v>0</v>
      </c>
      <c r="V110" s="318">
        <f>COUNTIFS('DETAIL SALES'!$Q$10:$Q$7501,'FILL RATE MANDATORY STOCK'!E110,'DETAIL SALES'!$AB$10:$AB$7501,"Full",'DETAIL SALES'!$C$10:$C$7501,"7")</f>
        <v>0</v>
      </c>
      <c r="W110" s="318">
        <f>COUNTIFS('DETAIL SALES'!$Q$10:$Q$7501,'FILL RATE MANDATORY STOCK'!E110,'DETAIL SALES'!$AB$10:$AB$7501,"No",'DETAIL SALES'!$C$10:$C$7501,"7")</f>
        <v>0</v>
      </c>
      <c r="X110" s="155">
        <f>COUNTIFS('DETAIL SALES'!$Q$10:$Q$7501,'FILL RATE MANDATORY STOCK'!E110,'DETAIL SALES'!$AB$10:$AB$7501,"Full",'DETAIL SALES'!$C$10:$C$7501,"8")</f>
        <v>0</v>
      </c>
      <c r="Y110" s="155">
        <f>COUNTIFS('DETAIL SALES'!$Q$10:$Q$7501,'FILL RATE MANDATORY STOCK'!E110,'DETAIL SALES'!$AB$10:$AB$7501,"No",'DETAIL SALES'!$C$10:$C$7501,"8")</f>
        <v>0</v>
      </c>
      <c r="Z110" s="155">
        <f>COUNTIFS('DETAIL SALES'!$Q$10:$Q$7501,'FILL RATE MANDATORY STOCK'!E110,'DETAIL SALES'!$AB$10:$AB$7501,"Full",'DETAIL SALES'!$C$10:$C$7501,"9")</f>
        <v>0</v>
      </c>
      <c r="AA110" s="155">
        <f>COUNTIFS('DETAIL SALES'!$Q$10:$Q$7501,'FILL RATE MANDATORY STOCK'!E110,'DETAIL SALES'!$AB$10:$AB$7501,"No",'DETAIL SALES'!$C$10:$C$7501,"9")</f>
        <v>0</v>
      </c>
      <c r="AB110" s="155">
        <f>COUNTIFS('DETAIL SALES'!$Q$10:$Q$7501,'FILL RATE MANDATORY STOCK'!E110,'DETAIL SALES'!$AB$10:$AB$7501,"Full",'DETAIL SALES'!$C$10:$C$7501,"10")</f>
        <v>0</v>
      </c>
      <c r="AC110" s="155">
        <f>COUNTIFS('DETAIL SALES'!$Q$10:$Q$7501,'FILL RATE MANDATORY STOCK'!E110,'DETAIL SALES'!$AB$10:$AB$7501,"No",'DETAIL SALES'!$C$10:$C$7501,"10")</f>
        <v>0</v>
      </c>
      <c r="AD110" s="155">
        <f>COUNTIFS('DETAIL SALES'!$Q$10:$Q$7501,'FILL RATE MANDATORY STOCK'!E110,'DETAIL SALES'!$AB$10:$AB$7501,"Full",'DETAIL SALES'!$C$10:$C$7501,"11")</f>
        <v>0</v>
      </c>
      <c r="AE110" s="155">
        <f>COUNTIFS('DETAIL SALES'!$Q$10:$Q$7501,'FILL RATE MANDATORY STOCK'!E110,'DETAIL SALES'!$AB$10:$AB$7501,"No",'DETAIL SALES'!$C$10:$C$7501,"11")</f>
        <v>0</v>
      </c>
      <c r="AF110" s="155">
        <f>COUNTIFS('DETAIL SALES'!$Q$10:$Q$7501,'FILL RATE MANDATORY STOCK'!E110,'DETAIL SALES'!$AB$10:$AB$7501,"Full",'DETAIL SALES'!$C$10:$C$7501,"12")</f>
        <v>0</v>
      </c>
      <c r="AG110" s="155">
        <f>COUNTIFS('DETAIL SALES'!$Q$10:$Q$7501,'FILL RATE MANDATORY STOCK'!E110,'DETAIL SALES'!$AB$10:$AB$7501,"No",'DETAIL SALES'!$C$10:$C$7501,"12")</f>
        <v>0</v>
      </c>
      <c r="AH110" s="155">
        <f>COUNTIFS('DETAIL SALES'!$Q$10:$Q$7501,'FILL RATE MANDATORY STOCK'!E110,'DETAIL SALES'!$AB$10:$AB$7501,"Full",'DETAIL SALES'!$C$10:$C$7501,"13")</f>
        <v>0</v>
      </c>
      <c r="AI110" s="155">
        <f>COUNTIFS('DETAIL SALES'!$Q$10:$Q$7501,'FILL RATE MANDATORY STOCK'!E110,'DETAIL SALES'!$AB$10:$AB$7501,"No",'DETAIL SALES'!$C$10:$C$7501,"13")</f>
        <v>0</v>
      </c>
      <c r="AJ110" s="318">
        <f>COUNTIFS('DETAIL SALES'!$Q$10:$Q$7501,'FILL RATE MANDATORY STOCK'!E110,'DETAIL SALES'!$AB$10:$AB$7501,"Full",'DETAIL SALES'!$C$10:$C$7501,"14")</f>
        <v>0</v>
      </c>
      <c r="AK110" s="318">
        <f>COUNTIFS('DETAIL SALES'!$Q$10:$Q$7501,'FILL RATE MANDATORY STOCK'!E110,'DETAIL SALES'!$AB$10:$AB$7501,"No",'DETAIL SALES'!$C$10:$C$7501,"14")</f>
        <v>0</v>
      </c>
      <c r="AL110" s="155">
        <f>COUNTIFS('DETAIL SALES'!$Q$10:$Q$7501,'FILL RATE MANDATORY STOCK'!E110,'DETAIL SALES'!$AB$10:$AB$7501,"Full",'DETAIL SALES'!$C$10:$C$7501,"15")</f>
        <v>0</v>
      </c>
      <c r="AM110" s="155">
        <f>COUNTIFS('DETAIL SALES'!$Q$10:$Q$7501,'FILL RATE MANDATORY STOCK'!E110,'DETAIL SALES'!$AB$10:$AB$7501,"No",'DETAIL SALES'!$C$10:$C$7501,"15")</f>
        <v>0</v>
      </c>
      <c r="AN110" s="155">
        <f>COUNTIFS('DETAIL SALES'!$Q$10:$Q$7501,'FILL RATE MANDATORY STOCK'!E110,'DETAIL SALES'!$AB$10:$AB$7501,"Full",'DETAIL SALES'!$C$10:$C$7501,"16")</f>
        <v>0</v>
      </c>
      <c r="AO110" s="155">
        <f>COUNTIFS('DETAIL SALES'!$Q$10:$Q$7501,'FILL RATE MANDATORY STOCK'!E110,'DETAIL SALES'!$AB$10:$AB$7501,"No",'DETAIL SALES'!$C$10:$C$7501,"16")</f>
        <v>0</v>
      </c>
      <c r="AP110" s="155">
        <f>COUNTIFS('DETAIL SALES'!$Q$10:$Q$7501,'FILL RATE MANDATORY STOCK'!E110,'DETAIL SALES'!$AB$10:$AB$7501,"Full",'DETAIL SALES'!$C$10:$C$7501,"17")</f>
        <v>0</v>
      </c>
      <c r="AQ110" s="155">
        <f>COUNTIFS('DETAIL SALES'!$Q$10:$Q$7501,'FILL RATE MANDATORY STOCK'!E110,'DETAIL SALES'!$AB$10:$AB$7501,"No",'DETAIL SALES'!$C$10:$C$7501,"17")</f>
        <v>0</v>
      </c>
      <c r="AR110" s="155">
        <f>COUNTIFS('DETAIL SALES'!$Q$10:$Q$7501,'FILL RATE MANDATORY STOCK'!E110,'DETAIL SALES'!$AB$10:$AB$7501,"Full",'DETAIL SALES'!$C$10:$C$7501,"18")</f>
        <v>0</v>
      </c>
      <c r="AS110" s="155">
        <f>COUNTIFS('DETAIL SALES'!$Q$10:$Q$7501,'FILL RATE MANDATORY STOCK'!E110,'DETAIL SALES'!$AB$10:$AB$7501,"No",'DETAIL SALES'!$C$10:$C$7501,"18")</f>
        <v>0</v>
      </c>
      <c r="AT110" s="155">
        <f>COUNTIFS('DETAIL SALES'!$Q$10:$Q$7501,'FILL RATE MANDATORY STOCK'!E110,'DETAIL SALES'!$AB$10:$AB$7501,"Full",'DETAIL SALES'!$C$10:$C$7501,"19")</f>
        <v>0</v>
      </c>
      <c r="AU110" s="155">
        <f>COUNTIFS('DETAIL SALES'!$Q$10:$Q$7501,'FILL RATE MANDATORY STOCK'!E110,'DETAIL SALES'!$AB$10:$AB$7501,"No",'DETAIL SALES'!$C$10:$C$7501,"19")</f>
        <v>0</v>
      </c>
      <c r="AV110" s="155">
        <f>COUNTIFS('DETAIL SALES'!$Q$10:$Q$7501,'FILL RATE MANDATORY STOCK'!E110,'DETAIL SALES'!$AB$10:$AB$7501,"Full",'DETAIL SALES'!$C$10:$C$7501,"20")</f>
        <v>0</v>
      </c>
      <c r="AW110" s="155">
        <f>COUNTIFS('DETAIL SALES'!$Q$10:$Q$7501,'FILL RATE MANDATORY STOCK'!E110,'DETAIL SALES'!$AB$10:$AB$7501,"No",'DETAIL SALES'!$C$10:$C$7501,"20")</f>
        <v>0</v>
      </c>
      <c r="AX110" s="318">
        <f>COUNTIFS('DETAIL SALES'!$Q$10:$Q$7501,'FILL RATE MANDATORY STOCK'!E110,'DETAIL SALES'!$AB$10:$AB$7501,"Full",'DETAIL SALES'!$C$10:$C$7501,"21")</f>
        <v>0</v>
      </c>
      <c r="AY110" s="318">
        <f>COUNTIFS('DETAIL SALES'!$Q$10:$Q$7501,'FILL RATE MANDATORY STOCK'!E110,'DETAIL SALES'!$AB$10:$AB$7501,"No",'DETAIL SALES'!$C$10:$C$7501,"21")</f>
        <v>0</v>
      </c>
      <c r="AZ110" s="155">
        <f>COUNTIFS('DETAIL SALES'!$Q$10:$Q$7501,'FILL RATE MANDATORY STOCK'!E110,'DETAIL SALES'!$AB$10:$AB$7501,"Full",'DETAIL SALES'!$C$10:$C$7501,"22")</f>
        <v>0</v>
      </c>
      <c r="BA110" s="155">
        <f>COUNTIFS('DETAIL SALES'!$Q$10:$Q$7501,'FILL RATE MANDATORY STOCK'!E110,'DETAIL SALES'!$AB$10:$AB$7501,"No",'DETAIL SALES'!$C$10:$C$7501,"22")</f>
        <v>0</v>
      </c>
      <c r="BB110" s="155">
        <f>COUNTIFS('DETAIL SALES'!$Q$10:$Q$7501,'FILL RATE MANDATORY STOCK'!E110,'DETAIL SALES'!$AB$10:$AB$7501,"Full",'DETAIL SALES'!$C$10:$C$7501,"23")</f>
        <v>0</v>
      </c>
      <c r="BC110" s="155">
        <f>COUNTIFS('DETAIL SALES'!$Q$10:$Q$7501,'FILL RATE MANDATORY STOCK'!E110,'DETAIL SALES'!$AB$10:$AB$7501,"No",'DETAIL SALES'!$C$10:$C$7501,"23")</f>
        <v>0</v>
      </c>
      <c r="BD110" s="155">
        <f>COUNTIFS('DETAIL SALES'!$Q$10:$Q$7501,'FILL RATE MANDATORY STOCK'!E110,'DETAIL SALES'!$AB$10:$AB$7501,"Full",'DETAIL SALES'!$C$10:$C$7501,"24")</f>
        <v>0</v>
      </c>
      <c r="BE110" s="155">
        <f>COUNTIFS('DETAIL SALES'!$Q$10:$Q$7501,'FILL RATE MANDATORY STOCK'!E110,'DETAIL SALES'!$AB$10:$AB$7501,"No",'DETAIL SALES'!$C$10:$C$7501,"24")</f>
        <v>0</v>
      </c>
      <c r="BF110" s="155">
        <f>COUNTIFS('DETAIL SALES'!$Q$10:$Q$7501,'FILL RATE MANDATORY STOCK'!E110,'DETAIL SALES'!$AB$10:$AB$7501,"Full",'DETAIL SALES'!$C$10:$C$7501,"25")</f>
        <v>0</v>
      </c>
      <c r="BG110" s="155">
        <f>COUNTIFS('DETAIL SALES'!$Q$10:$Q$7501,'FILL RATE MANDATORY STOCK'!E110,'DETAIL SALES'!$AB$10:$AB$7501,"No",'DETAIL SALES'!$C$10:$C$7501,"25")</f>
        <v>0</v>
      </c>
      <c r="BH110" s="155">
        <f>COUNTIFS('DETAIL SALES'!$Q$10:$Q$7501,'FILL RATE MANDATORY STOCK'!E110,'DETAIL SALES'!$AB$10:$AB$7501,"Full",'DETAIL SALES'!$C$10:$C$7501,"26")</f>
        <v>0</v>
      </c>
      <c r="BI110" s="155">
        <f>COUNTIFS('DETAIL SALES'!$Q$10:$Q$7501,'FILL RATE MANDATORY STOCK'!E110,'DETAIL SALES'!$AB$10:$AB$7501,"No",'DETAIL SALES'!$C$10:$C$7501,"26")</f>
        <v>0</v>
      </c>
      <c r="BJ110" s="155">
        <f>COUNTIFS('DETAIL SALES'!$Q$10:$Q$7501,'FILL RATE MANDATORY STOCK'!E110,'DETAIL SALES'!$AB$10:$AB$7501,"Full",'DETAIL SALES'!$C$10:$C$7501,"27")</f>
        <v>0</v>
      </c>
      <c r="BK110" s="155">
        <f>COUNTIFS('DETAIL SALES'!$Q$10:$Q$7501,'FILL RATE MANDATORY STOCK'!E110,'DETAIL SALES'!$AB$10:$AB$7501,"No",'DETAIL SALES'!$C$10:$C$7501,"27")</f>
        <v>0</v>
      </c>
      <c r="BL110" s="318">
        <f>COUNTIFS('DETAIL SALES'!$Q$10:$Q$7501,'FILL RATE MANDATORY STOCK'!E110,'DETAIL SALES'!$AB$10:$AB$7501,"Full",'DETAIL SALES'!$C$10:$C$7501,"28")</f>
        <v>0</v>
      </c>
      <c r="BM110" s="318">
        <f>COUNTIFS('DETAIL SALES'!$Q$10:$Q$7501,'FILL RATE MANDATORY STOCK'!E110,'DETAIL SALES'!$AB$10:$AB$7501,"No",'DETAIL SALES'!$C$10:$C$7501,"28")</f>
        <v>0</v>
      </c>
      <c r="BN110" s="155">
        <f>COUNTIFS('DETAIL SALES'!$Q$10:$Q$7501,'FILL RATE MANDATORY STOCK'!E110,'DETAIL SALES'!$AB$10:$AB$7501,"Full",'DETAIL SALES'!$C$10:$C$7501,"29")</f>
        <v>0</v>
      </c>
      <c r="BO110" s="155">
        <f>COUNTIFS('DETAIL SALES'!$Q$10:$Q$7501,'FILL RATE MANDATORY STOCK'!E110,'DETAIL SALES'!$AB$10:$AB$7501,"No",'DETAIL SALES'!$C$10:$C$7501,"29")</f>
        <v>0</v>
      </c>
      <c r="BP110" s="155">
        <f>COUNTIFS('DETAIL SALES'!$Q$10:$Q$7501,'FILL RATE MANDATORY STOCK'!E110,'DETAIL SALES'!$AB$10:$AB$7501,"Full",'DETAIL SALES'!$C$10:$C$7501,"30")</f>
        <v>0</v>
      </c>
      <c r="BQ110" s="155">
        <f>COUNTIFS('DETAIL SALES'!$Q$10:$Q$7501,'FILL RATE MANDATORY STOCK'!E110,'DETAIL SALES'!$AB$10:$AB$7501,"No",'DETAIL SALES'!$C$10:$C$7501,"30")</f>
        <v>0</v>
      </c>
      <c r="BR110" s="155">
        <f>COUNTIFS('DETAIL SALES'!$Q$10:$Q$7501,'FILL RATE MANDATORY STOCK'!\,'DETAIL SALES'!$AB$10:$AB$7501,"Full",'DETAIL SALES'!$C$10:$C$7501,"31")</f>
        <v>0</v>
      </c>
      <c r="BS110" s="158">
        <f>COUNTIFS('DETAIL SALES'!$Q$10:$Q$7501,'FILL RATE MANDATORY STOCK'!E110,'DETAIL SALES'!$AB$10:$AB$7501,"No",'DETAIL SALES'!$C$10:$C$7501,"31")</f>
        <v>0</v>
      </c>
      <c r="BT110" s="273">
        <f t="shared" si="11"/>
        <v>0</v>
      </c>
      <c r="BU110" s="161">
        <f t="shared" si="12"/>
        <v>0</v>
      </c>
      <c r="BV110" s="161">
        <f t="shared" si="13"/>
        <v>0</v>
      </c>
      <c r="BW110" s="274" t="e">
        <f t="shared" si="14"/>
        <v>#DIV/0!</v>
      </c>
    </row>
    <row r="111" spans="1:75">
      <c r="A111" s="784"/>
      <c r="B111" s="104" t="s">
        <v>390</v>
      </c>
      <c r="C111" s="99"/>
      <c r="D111" s="99"/>
      <c r="E111" s="148"/>
      <c r="F111" s="222"/>
      <c r="G111" s="242"/>
      <c r="H111" s="159"/>
      <c r="I111" s="159">
        <v>0</v>
      </c>
      <c r="J111" s="319">
        <f>COUNTIFS('DETAIL SALES'!$Q$10:$Q$7501,'FILL RATE MANDATORY STOCK'!E111,'DETAIL SALES'!$AB$10:$AB$7501,"Full",'DETAIL SALES'!$C$10:$C$7501,"1")</f>
        <v>0</v>
      </c>
      <c r="K111" s="320">
        <f>COUNTIFS('DETAIL SALES'!$Q$10:$Q$7501,'FILL RATE MANDATORY STOCK'!E111,'DETAIL SALES'!$AB$10:$AB$7501,"No",'DETAIL SALES'!$C$10:$C$7501,"1")</f>
        <v>0</v>
      </c>
      <c r="L111" s="167">
        <f>COUNTIFS('DETAIL SALES'!$Q$10:$Q$7501,'FILL RATE MANDATORY STOCK'!E111,'DETAIL SALES'!$AB$10:$AB$7501,"Full",'DETAIL SALES'!$C$10:$C$7501,"2")</f>
        <v>0</v>
      </c>
      <c r="M111" s="167">
        <f>COUNTIFS('DETAIL SALES'!$Q$10:$Q$7501,'FILL RATE MANDATORY STOCK'!E111,'DETAIL SALES'!$AB$10:$AB$7501,"No",'DETAIL SALES'!$C$10:$C$7501,"2")</f>
        <v>0</v>
      </c>
      <c r="N111" s="167">
        <f>COUNTIFS('DETAIL SALES'!$Q$10:$Q$7501,'FILL RATE MANDATORY STOCK'!E111,'DETAIL SALES'!$AB$10:$AB$7501,"Full",'DETAIL SALES'!$C$10:$C$7501,"3")</f>
        <v>0</v>
      </c>
      <c r="O111" s="167">
        <f>COUNTIFS('DETAIL SALES'!$Q$10:$Q$7501,'FILL RATE MANDATORY STOCK'!E111,'DETAIL SALES'!$AB$10:$AB$7501,"No",'DETAIL SALES'!$C$10:$C$7501,"3")</f>
        <v>0</v>
      </c>
      <c r="P111" s="167">
        <f>COUNTIFS('DETAIL SALES'!$Q$10:$Q$7501,'FILL RATE MANDATORY STOCK'!E111,'DETAIL SALES'!$AB$10:$AB$7501,"Full",'DETAIL SALES'!$C$10:$C$7501,"4")</f>
        <v>0</v>
      </c>
      <c r="Q111" s="167">
        <f>COUNTIFS('DETAIL SALES'!$Q$10:$Q$7501,'FILL RATE MANDATORY STOCK'!E111,'DETAIL SALES'!$AB$10:$AB$7501,"No",'DETAIL SALES'!$C$10:$C$7501,"4")</f>
        <v>0</v>
      </c>
      <c r="R111" s="167">
        <f>COUNTIFS('DETAIL SALES'!$Q$10:$Q$7501,'FILL RATE MANDATORY STOCK'!E111,'DETAIL SALES'!$AB$10:$AB$7501,"Full",'DETAIL SALES'!$C$10:$C$7501,"5")</f>
        <v>0</v>
      </c>
      <c r="S111" s="167">
        <f>COUNTIFS('DETAIL SALES'!$Q$10:$Q$7501,'FILL RATE MANDATORY STOCK'!E111,'DETAIL SALES'!$AB$10:$AB$7501,"No",'DETAIL SALES'!$C$10:$C$7501,"5")</f>
        <v>0</v>
      </c>
      <c r="T111" s="167">
        <f>COUNTIFS('DETAIL SALES'!$Q$10:$Q$7501,'FILL RATE MANDATORY STOCK'!E111,'DETAIL SALES'!$AB$10:$AB$7501,"Full",'DETAIL SALES'!$C$10:$C$7501,"6")</f>
        <v>0</v>
      </c>
      <c r="U111" s="167">
        <f>COUNTIFS('DETAIL SALES'!$Q$10:$Q$7501,'FILL RATE MANDATORY STOCK'!E111,'DETAIL SALES'!$AB$10:$AB$7501,"No",'DETAIL SALES'!$C$10:$C$7501,"6")</f>
        <v>0</v>
      </c>
      <c r="V111" s="320">
        <f>COUNTIFS('DETAIL SALES'!$Q$10:$Q$7501,'FILL RATE MANDATORY STOCK'!E111,'DETAIL SALES'!$AB$10:$AB$7501,"Full",'DETAIL SALES'!$C$10:$C$7501,"7")</f>
        <v>0</v>
      </c>
      <c r="W111" s="320">
        <f>COUNTIFS('DETAIL SALES'!$Q$10:$Q$7501,'FILL RATE MANDATORY STOCK'!E111,'DETAIL SALES'!$AB$10:$AB$7501,"No",'DETAIL SALES'!$C$10:$C$7501,"7")</f>
        <v>0</v>
      </c>
      <c r="X111" s="167">
        <f>COUNTIFS('DETAIL SALES'!$Q$10:$Q$7501,'FILL RATE MANDATORY STOCK'!E111,'DETAIL SALES'!$AB$10:$AB$7501,"Full",'DETAIL SALES'!$C$10:$C$7501,"8")</f>
        <v>0</v>
      </c>
      <c r="Y111" s="167">
        <f>COUNTIFS('DETAIL SALES'!$Q$10:$Q$7501,'FILL RATE MANDATORY STOCK'!E111,'DETAIL SALES'!$AB$10:$AB$7501,"No",'DETAIL SALES'!$C$10:$C$7501,"8")</f>
        <v>0</v>
      </c>
      <c r="Z111" s="167">
        <f>COUNTIFS('DETAIL SALES'!$Q$10:$Q$7501,'FILL RATE MANDATORY STOCK'!E111,'DETAIL SALES'!$AB$10:$AB$7501,"Full",'DETAIL SALES'!$C$10:$C$7501,"9")</f>
        <v>0</v>
      </c>
      <c r="AA111" s="167">
        <f>COUNTIFS('DETAIL SALES'!$Q$10:$Q$7501,'FILL RATE MANDATORY STOCK'!E111,'DETAIL SALES'!$AB$10:$AB$7501,"No",'DETAIL SALES'!$C$10:$C$7501,"9")</f>
        <v>0</v>
      </c>
      <c r="AB111" s="167">
        <f>COUNTIFS('DETAIL SALES'!$Q$10:$Q$7501,'FILL RATE MANDATORY STOCK'!E111,'DETAIL SALES'!$AB$10:$AB$7501,"Full",'DETAIL SALES'!$C$10:$C$7501,"10")</f>
        <v>0</v>
      </c>
      <c r="AC111" s="167">
        <f>COUNTIFS('DETAIL SALES'!$Q$10:$Q$7501,'FILL RATE MANDATORY STOCK'!E111,'DETAIL SALES'!$AB$10:$AB$7501,"No",'DETAIL SALES'!$C$10:$C$7501,"10")</f>
        <v>0</v>
      </c>
      <c r="AD111" s="167">
        <f>COUNTIFS('DETAIL SALES'!$Q$10:$Q$7501,'FILL RATE MANDATORY STOCK'!E111,'DETAIL SALES'!$AB$10:$AB$7501,"Full",'DETAIL SALES'!$C$10:$C$7501,"11")</f>
        <v>0</v>
      </c>
      <c r="AE111" s="167">
        <f>COUNTIFS('DETAIL SALES'!$Q$10:$Q$7501,'FILL RATE MANDATORY STOCK'!E111,'DETAIL SALES'!$AB$10:$AB$7501,"No",'DETAIL SALES'!$C$10:$C$7501,"11")</f>
        <v>0</v>
      </c>
      <c r="AF111" s="167">
        <f>COUNTIFS('DETAIL SALES'!$Q$10:$Q$7501,'FILL RATE MANDATORY STOCK'!E111,'DETAIL SALES'!$AB$10:$AB$7501,"Full",'DETAIL SALES'!$C$10:$C$7501,"12")</f>
        <v>0</v>
      </c>
      <c r="AG111" s="167">
        <f>COUNTIFS('DETAIL SALES'!$Q$10:$Q$7501,'FILL RATE MANDATORY STOCK'!E111,'DETAIL SALES'!$AB$10:$AB$7501,"No",'DETAIL SALES'!$C$10:$C$7501,"12")</f>
        <v>0</v>
      </c>
      <c r="AH111" s="167">
        <f>COUNTIFS('DETAIL SALES'!$Q$10:$Q$7501,'FILL RATE MANDATORY STOCK'!E111,'DETAIL SALES'!$AB$10:$AB$7501,"Full",'DETAIL SALES'!$C$10:$C$7501,"13")</f>
        <v>0</v>
      </c>
      <c r="AI111" s="167">
        <f>COUNTIFS('DETAIL SALES'!$Q$10:$Q$7501,'FILL RATE MANDATORY STOCK'!E111,'DETAIL SALES'!$AB$10:$AB$7501,"No",'DETAIL SALES'!$C$10:$C$7501,"13")</f>
        <v>0</v>
      </c>
      <c r="AJ111" s="320">
        <f>COUNTIFS('DETAIL SALES'!$Q$10:$Q$7501,'FILL RATE MANDATORY STOCK'!E111,'DETAIL SALES'!$AB$10:$AB$7501,"Full",'DETAIL SALES'!$C$10:$C$7501,"14")</f>
        <v>0</v>
      </c>
      <c r="AK111" s="320">
        <f>COUNTIFS('DETAIL SALES'!$Q$10:$Q$7501,'FILL RATE MANDATORY STOCK'!E111,'DETAIL SALES'!$AB$10:$AB$7501,"No",'DETAIL SALES'!$C$10:$C$7501,"14")</f>
        <v>0</v>
      </c>
      <c r="AL111" s="167">
        <f>COUNTIFS('DETAIL SALES'!$Q$10:$Q$7501,'FILL RATE MANDATORY STOCK'!E111,'DETAIL SALES'!$AB$10:$AB$7501,"Full",'DETAIL SALES'!$C$10:$C$7501,"15")</f>
        <v>0</v>
      </c>
      <c r="AM111" s="167">
        <f>COUNTIFS('DETAIL SALES'!$Q$10:$Q$7501,'FILL RATE MANDATORY STOCK'!E111,'DETAIL SALES'!$AB$10:$AB$7501,"No",'DETAIL SALES'!$C$10:$C$7501,"15")</f>
        <v>0</v>
      </c>
      <c r="AN111" s="167">
        <f>COUNTIFS('DETAIL SALES'!$Q$10:$Q$7501,'FILL RATE MANDATORY STOCK'!E111,'DETAIL SALES'!$AB$10:$AB$7501,"Full",'DETAIL SALES'!$C$10:$C$7501,"16")</f>
        <v>0</v>
      </c>
      <c r="AO111" s="167">
        <f>COUNTIFS('DETAIL SALES'!$Q$10:$Q$7501,'FILL RATE MANDATORY STOCK'!E111,'DETAIL SALES'!$AB$10:$AB$7501,"No",'DETAIL SALES'!$C$10:$C$7501,"16")</f>
        <v>0</v>
      </c>
      <c r="AP111" s="167">
        <f>COUNTIFS('DETAIL SALES'!$Q$10:$Q$7501,'FILL RATE MANDATORY STOCK'!E111,'DETAIL SALES'!$AB$10:$AB$7501,"Full",'DETAIL SALES'!$C$10:$C$7501,"17")</f>
        <v>0</v>
      </c>
      <c r="AQ111" s="167">
        <f>COUNTIFS('DETAIL SALES'!$Q$10:$Q$7501,'FILL RATE MANDATORY STOCK'!E111,'DETAIL SALES'!$AB$10:$AB$7501,"No",'DETAIL SALES'!$C$10:$C$7501,"17")</f>
        <v>0</v>
      </c>
      <c r="AR111" s="167">
        <f>COUNTIFS('DETAIL SALES'!$Q$10:$Q$7501,'FILL RATE MANDATORY STOCK'!E111,'DETAIL SALES'!$AB$10:$AB$7501,"Full",'DETAIL SALES'!$C$10:$C$7501,"18")</f>
        <v>0</v>
      </c>
      <c r="AS111" s="167">
        <f>COUNTIFS('DETAIL SALES'!$Q$10:$Q$7501,'FILL RATE MANDATORY STOCK'!E111,'DETAIL SALES'!$AB$10:$AB$7501,"No",'DETAIL SALES'!$C$10:$C$7501,"18")</f>
        <v>0</v>
      </c>
      <c r="AT111" s="167">
        <f>COUNTIFS('DETAIL SALES'!$Q$10:$Q$7501,'FILL RATE MANDATORY STOCK'!E111,'DETAIL SALES'!$AB$10:$AB$7501,"Full",'DETAIL SALES'!$C$10:$C$7501,"19")</f>
        <v>0</v>
      </c>
      <c r="AU111" s="167">
        <f>COUNTIFS('DETAIL SALES'!$Q$10:$Q$7501,'FILL RATE MANDATORY STOCK'!E111,'DETAIL SALES'!$AB$10:$AB$7501,"No",'DETAIL SALES'!$C$10:$C$7501,"19")</f>
        <v>0</v>
      </c>
      <c r="AV111" s="167">
        <f>COUNTIFS('DETAIL SALES'!$Q$10:$Q$7501,'FILL RATE MANDATORY STOCK'!E111,'DETAIL SALES'!$AB$10:$AB$7501,"Full",'DETAIL SALES'!$C$10:$C$7501,"20")</f>
        <v>0</v>
      </c>
      <c r="AW111" s="167">
        <f>COUNTIFS('DETAIL SALES'!$Q$10:$Q$7501,'FILL RATE MANDATORY STOCK'!E111,'DETAIL SALES'!$AB$10:$AB$7501,"No",'DETAIL SALES'!$C$10:$C$7501,"20")</f>
        <v>0</v>
      </c>
      <c r="AX111" s="320">
        <f>COUNTIFS('DETAIL SALES'!$Q$10:$Q$7501,'FILL RATE MANDATORY STOCK'!E111,'DETAIL SALES'!$AB$10:$AB$7501,"Full",'DETAIL SALES'!$C$10:$C$7501,"21")</f>
        <v>0</v>
      </c>
      <c r="AY111" s="320">
        <f>COUNTIFS('DETAIL SALES'!$Q$10:$Q$7501,'FILL RATE MANDATORY STOCK'!E111,'DETAIL SALES'!$AB$10:$AB$7501,"No",'DETAIL SALES'!$C$10:$C$7501,"21")</f>
        <v>0</v>
      </c>
      <c r="AZ111" s="167">
        <f>COUNTIFS('DETAIL SALES'!$Q$10:$Q$7501,'FILL RATE MANDATORY STOCK'!E111,'DETAIL SALES'!$AB$10:$AB$7501,"Full",'DETAIL SALES'!$C$10:$C$7501,"22")</f>
        <v>0</v>
      </c>
      <c r="BA111" s="167">
        <f>COUNTIFS('DETAIL SALES'!$Q$10:$Q$7501,'FILL RATE MANDATORY STOCK'!E111,'DETAIL SALES'!$AB$10:$AB$7501,"No",'DETAIL SALES'!$C$10:$C$7501,"22")</f>
        <v>0</v>
      </c>
      <c r="BB111" s="167">
        <f>COUNTIFS('DETAIL SALES'!$Q$10:$Q$7501,'FILL RATE MANDATORY STOCK'!E111,'DETAIL SALES'!$AB$10:$AB$7501,"Full",'DETAIL SALES'!$C$10:$C$7501,"23")</f>
        <v>0</v>
      </c>
      <c r="BC111" s="167">
        <f>COUNTIFS('DETAIL SALES'!$Q$10:$Q$7501,'FILL RATE MANDATORY STOCK'!E111,'DETAIL SALES'!$AB$10:$AB$7501,"No",'DETAIL SALES'!$C$10:$C$7501,"23")</f>
        <v>0</v>
      </c>
      <c r="BD111" s="167">
        <f>COUNTIFS('DETAIL SALES'!$Q$10:$Q$7501,'FILL RATE MANDATORY STOCK'!E111,'DETAIL SALES'!$AB$10:$AB$7501,"Full",'DETAIL SALES'!$C$10:$C$7501,"24")</f>
        <v>0</v>
      </c>
      <c r="BE111" s="167">
        <f>COUNTIFS('DETAIL SALES'!$Q$10:$Q$7501,'FILL RATE MANDATORY STOCK'!E111,'DETAIL SALES'!$AB$10:$AB$7501,"No",'DETAIL SALES'!$C$10:$C$7501,"24")</f>
        <v>0</v>
      </c>
      <c r="BF111" s="167">
        <f>COUNTIFS('DETAIL SALES'!$Q$10:$Q$7501,'FILL RATE MANDATORY STOCK'!E111,'DETAIL SALES'!$AB$10:$AB$7501,"Full",'DETAIL SALES'!$C$10:$C$7501,"25")</f>
        <v>0</v>
      </c>
      <c r="BG111" s="167">
        <f>COUNTIFS('DETAIL SALES'!$Q$10:$Q$7501,'FILL RATE MANDATORY STOCK'!E111,'DETAIL SALES'!$AB$10:$AB$7501,"No",'DETAIL SALES'!$C$10:$C$7501,"25")</f>
        <v>0</v>
      </c>
      <c r="BH111" s="167">
        <f>COUNTIFS('DETAIL SALES'!$Q$10:$Q$7501,'FILL RATE MANDATORY STOCK'!E111,'DETAIL SALES'!$AB$10:$AB$7501,"Full",'DETAIL SALES'!$C$10:$C$7501,"26")</f>
        <v>0</v>
      </c>
      <c r="BI111" s="167">
        <f>COUNTIFS('DETAIL SALES'!$Q$10:$Q$7501,'FILL RATE MANDATORY STOCK'!E111,'DETAIL SALES'!$AB$10:$AB$7501,"No",'DETAIL SALES'!$C$10:$C$7501,"26")</f>
        <v>0</v>
      </c>
      <c r="BJ111" s="167">
        <f>COUNTIFS('DETAIL SALES'!$Q$10:$Q$7501,'FILL RATE MANDATORY STOCK'!E111,'DETAIL SALES'!$AB$10:$AB$7501,"Full",'DETAIL SALES'!$C$10:$C$7501,"27")</f>
        <v>0</v>
      </c>
      <c r="BK111" s="167">
        <f>COUNTIFS('DETAIL SALES'!$Q$10:$Q$7501,'FILL RATE MANDATORY STOCK'!E111,'DETAIL SALES'!$AB$10:$AB$7501,"No",'DETAIL SALES'!$C$10:$C$7501,"27")</f>
        <v>0</v>
      </c>
      <c r="BL111" s="320">
        <f>COUNTIFS('DETAIL SALES'!$Q$10:$Q$7501,'FILL RATE MANDATORY STOCK'!E111,'DETAIL SALES'!$AB$10:$AB$7501,"Full",'DETAIL SALES'!$C$10:$C$7501,"28")</f>
        <v>0</v>
      </c>
      <c r="BM111" s="320">
        <f>COUNTIFS('DETAIL SALES'!$Q$10:$Q$7501,'FILL RATE MANDATORY STOCK'!E111,'DETAIL SALES'!$AB$10:$AB$7501,"No",'DETAIL SALES'!$C$10:$C$7501,"28")</f>
        <v>0</v>
      </c>
      <c r="BN111" s="167">
        <f>COUNTIFS('DETAIL SALES'!$Q$10:$Q$7501,'FILL RATE MANDATORY STOCK'!E111,'DETAIL SALES'!$AB$10:$AB$7501,"Full",'DETAIL SALES'!$C$10:$C$7501,"29")</f>
        <v>0</v>
      </c>
      <c r="BO111" s="167">
        <f>COUNTIFS('DETAIL SALES'!$Q$10:$Q$7501,'FILL RATE MANDATORY STOCK'!E111,'DETAIL SALES'!$AB$10:$AB$7501,"No",'DETAIL SALES'!$C$10:$C$7501,"29")</f>
        <v>0</v>
      </c>
      <c r="BP111" s="167">
        <f>COUNTIFS('DETAIL SALES'!$Q$10:$Q$7501,'FILL RATE MANDATORY STOCK'!E111,'DETAIL SALES'!$AB$10:$AB$7501,"Full",'DETAIL SALES'!$C$10:$C$7501,"30")</f>
        <v>0</v>
      </c>
      <c r="BQ111" s="167">
        <f>COUNTIFS('DETAIL SALES'!$Q$10:$Q$7501,'FILL RATE MANDATORY STOCK'!E111,'DETAIL SALES'!$AB$10:$AB$7501,"No",'DETAIL SALES'!$C$10:$C$7501,"30")</f>
        <v>0</v>
      </c>
      <c r="BR111" s="167">
        <f>COUNTIFS('DETAIL SALES'!$Q$10:$Q$7501,'FILL RATE MANDATORY STOCK'!\,'DETAIL SALES'!$AB$10:$AB$7501,"Full",'DETAIL SALES'!$C$10:$C$7501,"31")</f>
        <v>0</v>
      </c>
      <c r="BS111" s="159">
        <f>COUNTIFS('DETAIL SALES'!$Q$10:$Q$7501,'FILL RATE MANDATORY STOCK'!E111,'DETAIL SALES'!$AB$10:$AB$7501,"No",'DETAIL SALES'!$C$10:$C$7501,"31")</f>
        <v>0</v>
      </c>
      <c r="BT111" s="251">
        <f t="shared" si="11"/>
        <v>0</v>
      </c>
      <c r="BU111" s="168">
        <f t="shared" si="12"/>
        <v>0</v>
      </c>
      <c r="BV111" s="168">
        <f t="shared" si="13"/>
        <v>0</v>
      </c>
      <c r="BW111" s="266" t="e">
        <f t="shared" si="14"/>
        <v>#DIV/0!</v>
      </c>
    </row>
    <row r="112" spans="1:75">
      <c r="A112" s="784"/>
      <c r="B112" s="100">
        <f t="shared" si="10"/>
        <v>96</v>
      </c>
      <c r="C112" s="100" t="s">
        <v>391</v>
      </c>
      <c r="D112" s="103" t="s">
        <v>890</v>
      </c>
      <c r="E112" s="149"/>
      <c r="F112" s="169"/>
      <c r="G112" s="224">
        <v>60000</v>
      </c>
      <c r="H112" s="153">
        <v>2</v>
      </c>
      <c r="I112" s="153">
        <v>0</v>
      </c>
      <c r="J112" s="315">
        <f>COUNTIFS('DETAIL SALES'!$Q$10:$Q$7501,'FILL RATE MANDATORY STOCK'!E112,'DETAIL SALES'!$AB$10:$AB$7501,"Full",'DETAIL SALES'!$C$10:$C$7501,"1")</f>
        <v>0</v>
      </c>
      <c r="K112" s="316">
        <f>COUNTIFS('DETAIL SALES'!$Q$10:$Q$7501,'FILL RATE MANDATORY STOCK'!E112,'DETAIL SALES'!$AB$10:$AB$7501,"No",'DETAIL SALES'!$C$10:$C$7501,"1")</f>
        <v>0</v>
      </c>
      <c r="L112" s="149">
        <f>COUNTIFS('DETAIL SALES'!$Q$10:$Q$7501,'FILL RATE MANDATORY STOCK'!E112,'DETAIL SALES'!$AB$10:$AB$7501,"Full",'DETAIL SALES'!$C$10:$C$7501,"2")</f>
        <v>0</v>
      </c>
      <c r="M112" s="149">
        <f>COUNTIFS('DETAIL SALES'!$Q$10:$Q$7501,'FILL RATE MANDATORY STOCK'!E112,'DETAIL SALES'!$AB$10:$AB$7501,"No",'DETAIL SALES'!$C$10:$C$7501,"2")</f>
        <v>0</v>
      </c>
      <c r="N112" s="149">
        <f>COUNTIFS('DETAIL SALES'!$Q$10:$Q$7501,'FILL RATE MANDATORY STOCK'!E112,'DETAIL SALES'!$AB$10:$AB$7501,"Full",'DETAIL SALES'!$C$10:$C$7501,"3")</f>
        <v>0</v>
      </c>
      <c r="O112" s="149">
        <f>COUNTIFS('DETAIL SALES'!$Q$10:$Q$7501,'FILL RATE MANDATORY STOCK'!E112,'DETAIL SALES'!$AB$10:$AB$7501,"No",'DETAIL SALES'!$C$10:$C$7501,"3")</f>
        <v>0</v>
      </c>
      <c r="P112" s="149">
        <f>COUNTIFS('DETAIL SALES'!$Q$10:$Q$7501,'FILL RATE MANDATORY STOCK'!E112,'DETAIL SALES'!$AB$10:$AB$7501,"Full",'DETAIL SALES'!$C$10:$C$7501,"4")</f>
        <v>0</v>
      </c>
      <c r="Q112" s="149">
        <f>COUNTIFS('DETAIL SALES'!$Q$10:$Q$7501,'FILL RATE MANDATORY STOCK'!E112,'DETAIL SALES'!$AB$10:$AB$7501,"No",'DETAIL SALES'!$C$10:$C$7501,"4")</f>
        <v>0</v>
      </c>
      <c r="R112" s="149">
        <f>COUNTIFS('DETAIL SALES'!$Q$10:$Q$7501,'FILL RATE MANDATORY STOCK'!E112,'DETAIL SALES'!$AB$10:$AB$7501,"Full",'DETAIL SALES'!$C$10:$C$7501,"5")</f>
        <v>0</v>
      </c>
      <c r="S112" s="149">
        <f>COUNTIFS('DETAIL SALES'!$Q$10:$Q$7501,'FILL RATE MANDATORY STOCK'!E112,'DETAIL SALES'!$AB$10:$AB$7501,"No",'DETAIL SALES'!$C$10:$C$7501,"5")</f>
        <v>0</v>
      </c>
      <c r="T112" s="149">
        <f>COUNTIFS('DETAIL SALES'!$Q$10:$Q$7501,'FILL RATE MANDATORY STOCK'!E112,'DETAIL SALES'!$AB$10:$AB$7501,"Full",'DETAIL SALES'!$C$10:$C$7501,"6")</f>
        <v>0</v>
      </c>
      <c r="U112" s="149">
        <f>COUNTIFS('DETAIL SALES'!$Q$10:$Q$7501,'FILL RATE MANDATORY STOCK'!E112,'DETAIL SALES'!$AB$10:$AB$7501,"No",'DETAIL SALES'!$C$10:$C$7501,"6")</f>
        <v>0</v>
      </c>
      <c r="V112" s="316">
        <f>COUNTIFS('DETAIL SALES'!$Q$10:$Q$7501,'FILL RATE MANDATORY STOCK'!E112,'DETAIL SALES'!$AB$10:$AB$7501,"Full",'DETAIL SALES'!$C$10:$C$7501,"7")</f>
        <v>0</v>
      </c>
      <c r="W112" s="316">
        <f>COUNTIFS('DETAIL SALES'!$Q$10:$Q$7501,'FILL RATE MANDATORY STOCK'!E112,'DETAIL SALES'!$AB$10:$AB$7501,"No",'DETAIL SALES'!$C$10:$C$7501,"7")</f>
        <v>0</v>
      </c>
      <c r="X112" s="149">
        <f>COUNTIFS('DETAIL SALES'!$Q$10:$Q$7501,'FILL RATE MANDATORY STOCK'!E112,'DETAIL SALES'!$AB$10:$AB$7501,"Full",'DETAIL SALES'!$C$10:$C$7501,"8")</f>
        <v>0</v>
      </c>
      <c r="Y112" s="149">
        <f>COUNTIFS('DETAIL SALES'!$Q$10:$Q$7501,'FILL RATE MANDATORY STOCK'!E112,'DETAIL SALES'!$AB$10:$AB$7501,"No",'DETAIL SALES'!$C$10:$C$7501,"8")</f>
        <v>0</v>
      </c>
      <c r="Z112" s="149">
        <f>COUNTIFS('DETAIL SALES'!$Q$10:$Q$7501,'FILL RATE MANDATORY STOCK'!E112,'DETAIL SALES'!$AB$10:$AB$7501,"Full",'DETAIL SALES'!$C$10:$C$7501,"9")</f>
        <v>0</v>
      </c>
      <c r="AA112" s="149">
        <f>COUNTIFS('DETAIL SALES'!$Q$10:$Q$7501,'FILL RATE MANDATORY STOCK'!E112,'DETAIL SALES'!$AB$10:$AB$7501,"No",'DETAIL SALES'!$C$10:$C$7501,"9")</f>
        <v>0</v>
      </c>
      <c r="AB112" s="149">
        <f>COUNTIFS('DETAIL SALES'!$Q$10:$Q$7501,'FILL RATE MANDATORY STOCK'!E112,'DETAIL SALES'!$AB$10:$AB$7501,"Full",'DETAIL SALES'!$C$10:$C$7501,"10")</f>
        <v>0</v>
      </c>
      <c r="AC112" s="149">
        <f>COUNTIFS('DETAIL SALES'!$Q$10:$Q$7501,'FILL RATE MANDATORY STOCK'!E112,'DETAIL SALES'!$AB$10:$AB$7501,"No",'DETAIL SALES'!$C$10:$C$7501,"10")</f>
        <v>0</v>
      </c>
      <c r="AD112" s="149">
        <f>COUNTIFS('DETAIL SALES'!$Q$10:$Q$7501,'FILL RATE MANDATORY STOCK'!E112,'DETAIL SALES'!$AB$10:$AB$7501,"Full",'DETAIL SALES'!$C$10:$C$7501,"11")</f>
        <v>0</v>
      </c>
      <c r="AE112" s="149">
        <f>COUNTIFS('DETAIL SALES'!$Q$10:$Q$7501,'FILL RATE MANDATORY STOCK'!E112,'DETAIL SALES'!$AB$10:$AB$7501,"No",'DETAIL SALES'!$C$10:$C$7501,"11")</f>
        <v>0</v>
      </c>
      <c r="AF112" s="149">
        <f>COUNTIFS('DETAIL SALES'!$Q$10:$Q$7501,'FILL RATE MANDATORY STOCK'!E112,'DETAIL SALES'!$AB$10:$AB$7501,"Full",'DETAIL SALES'!$C$10:$C$7501,"12")</f>
        <v>0</v>
      </c>
      <c r="AG112" s="149">
        <f>COUNTIFS('DETAIL SALES'!$Q$10:$Q$7501,'FILL RATE MANDATORY STOCK'!E112,'DETAIL SALES'!$AB$10:$AB$7501,"No",'DETAIL SALES'!$C$10:$C$7501,"12")</f>
        <v>0</v>
      </c>
      <c r="AH112" s="149">
        <f>COUNTIFS('DETAIL SALES'!$Q$10:$Q$7501,'FILL RATE MANDATORY STOCK'!E112,'DETAIL SALES'!$AB$10:$AB$7501,"Full",'DETAIL SALES'!$C$10:$C$7501,"13")</f>
        <v>0</v>
      </c>
      <c r="AI112" s="149">
        <f>COUNTIFS('DETAIL SALES'!$Q$10:$Q$7501,'FILL RATE MANDATORY STOCK'!E112,'DETAIL SALES'!$AB$10:$AB$7501,"No",'DETAIL SALES'!$C$10:$C$7501,"13")</f>
        <v>0</v>
      </c>
      <c r="AJ112" s="316">
        <f>COUNTIFS('DETAIL SALES'!$Q$10:$Q$7501,'FILL RATE MANDATORY STOCK'!E112,'DETAIL SALES'!$AB$10:$AB$7501,"Full",'DETAIL SALES'!$C$10:$C$7501,"14")</f>
        <v>0</v>
      </c>
      <c r="AK112" s="316">
        <f>COUNTIFS('DETAIL SALES'!$Q$10:$Q$7501,'FILL RATE MANDATORY STOCK'!E112,'DETAIL SALES'!$AB$10:$AB$7501,"No",'DETAIL SALES'!$C$10:$C$7501,"14")</f>
        <v>0</v>
      </c>
      <c r="AL112" s="149">
        <f>COUNTIFS('DETAIL SALES'!$Q$10:$Q$7501,'FILL RATE MANDATORY STOCK'!E112,'DETAIL SALES'!$AB$10:$AB$7501,"Full",'DETAIL SALES'!$C$10:$C$7501,"15")</f>
        <v>0</v>
      </c>
      <c r="AM112" s="149">
        <f>COUNTIFS('DETAIL SALES'!$Q$10:$Q$7501,'FILL RATE MANDATORY STOCK'!E112,'DETAIL SALES'!$AB$10:$AB$7501,"No",'DETAIL SALES'!$C$10:$C$7501,"15")</f>
        <v>0</v>
      </c>
      <c r="AN112" s="149">
        <f>COUNTIFS('DETAIL SALES'!$Q$10:$Q$7501,'FILL RATE MANDATORY STOCK'!E112,'DETAIL SALES'!$AB$10:$AB$7501,"Full",'DETAIL SALES'!$C$10:$C$7501,"16")</f>
        <v>0</v>
      </c>
      <c r="AO112" s="149">
        <f>COUNTIFS('DETAIL SALES'!$Q$10:$Q$7501,'FILL RATE MANDATORY STOCK'!E112,'DETAIL SALES'!$AB$10:$AB$7501,"No",'DETAIL SALES'!$C$10:$C$7501,"16")</f>
        <v>0</v>
      </c>
      <c r="AP112" s="149">
        <f>COUNTIFS('DETAIL SALES'!$Q$10:$Q$7501,'FILL RATE MANDATORY STOCK'!E112,'DETAIL SALES'!$AB$10:$AB$7501,"Full",'DETAIL SALES'!$C$10:$C$7501,"17")</f>
        <v>0</v>
      </c>
      <c r="AQ112" s="149">
        <f>COUNTIFS('DETAIL SALES'!$Q$10:$Q$7501,'FILL RATE MANDATORY STOCK'!E112,'DETAIL SALES'!$AB$10:$AB$7501,"No",'DETAIL SALES'!$C$10:$C$7501,"17")</f>
        <v>0</v>
      </c>
      <c r="AR112" s="149">
        <f>COUNTIFS('DETAIL SALES'!$Q$10:$Q$7501,'FILL RATE MANDATORY STOCK'!E112,'DETAIL SALES'!$AB$10:$AB$7501,"Full",'DETAIL SALES'!$C$10:$C$7501,"18")</f>
        <v>0</v>
      </c>
      <c r="AS112" s="149">
        <f>COUNTIFS('DETAIL SALES'!$Q$10:$Q$7501,'FILL RATE MANDATORY STOCK'!E112,'DETAIL SALES'!$AB$10:$AB$7501,"No",'DETAIL SALES'!$C$10:$C$7501,"18")</f>
        <v>0</v>
      </c>
      <c r="AT112" s="149">
        <f>COUNTIFS('DETAIL SALES'!$Q$10:$Q$7501,'FILL RATE MANDATORY STOCK'!E112,'DETAIL SALES'!$AB$10:$AB$7501,"Full",'DETAIL SALES'!$C$10:$C$7501,"19")</f>
        <v>0</v>
      </c>
      <c r="AU112" s="149">
        <f>COUNTIFS('DETAIL SALES'!$Q$10:$Q$7501,'FILL RATE MANDATORY STOCK'!E112,'DETAIL SALES'!$AB$10:$AB$7501,"No",'DETAIL SALES'!$C$10:$C$7501,"19")</f>
        <v>0</v>
      </c>
      <c r="AV112" s="149">
        <f>COUNTIFS('DETAIL SALES'!$Q$10:$Q$7501,'FILL RATE MANDATORY STOCK'!E112,'DETAIL SALES'!$AB$10:$AB$7501,"Full",'DETAIL SALES'!$C$10:$C$7501,"20")</f>
        <v>0</v>
      </c>
      <c r="AW112" s="149">
        <f>COUNTIFS('DETAIL SALES'!$Q$10:$Q$7501,'FILL RATE MANDATORY STOCK'!E112,'DETAIL SALES'!$AB$10:$AB$7501,"No",'DETAIL SALES'!$C$10:$C$7501,"20")</f>
        <v>0</v>
      </c>
      <c r="AX112" s="316">
        <f>COUNTIFS('DETAIL SALES'!$Q$10:$Q$7501,'FILL RATE MANDATORY STOCK'!E112,'DETAIL SALES'!$AB$10:$AB$7501,"Full",'DETAIL SALES'!$C$10:$C$7501,"21")</f>
        <v>0</v>
      </c>
      <c r="AY112" s="316">
        <f>COUNTIFS('DETAIL SALES'!$Q$10:$Q$7501,'FILL RATE MANDATORY STOCK'!E112,'DETAIL SALES'!$AB$10:$AB$7501,"No",'DETAIL SALES'!$C$10:$C$7501,"21")</f>
        <v>0</v>
      </c>
      <c r="AZ112" s="149">
        <f>COUNTIFS('DETAIL SALES'!$Q$10:$Q$7501,'FILL RATE MANDATORY STOCK'!E112,'DETAIL SALES'!$AB$10:$AB$7501,"Full",'DETAIL SALES'!$C$10:$C$7501,"22")</f>
        <v>0</v>
      </c>
      <c r="BA112" s="149">
        <f>COUNTIFS('DETAIL SALES'!$Q$10:$Q$7501,'FILL RATE MANDATORY STOCK'!E112,'DETAIL SALES'!$AB$10:$AB$7501,"No",'DETAIL SALES'!$C$10:$C$7501,"22")</f>
        <v>0</v>
      </c>
      <c r="BB112" s="149">
        <f>COUNTIFS('DETAIL SALES'!$Q$10:$Q$7501,'FILL RATE MANDATORY STOCK'!E112,'DETAIL SALES'!$AB$10:$AB$7501,"Full",'DETAIL SALES'!$C$10:$C$7501,"23")</f>
        <v>0</v>
      </c>
      <c r="BC112" s="149">
        <f>COUNTIFS('DETAIL SALES'!$Q$10:$Q$7501,'FILL RATE MANDATORY STOCK'!E112,'DETAIL SALES'!$AB$10:$AB$7501,"No",'DETAIL SALES'!$C$10:$C$7501,"23")</f>
        <v>0</v>
      </c>
      <c r="BD112" s="149">
        <f>COUNTIFS('DETAIL SALES'!$Q$10:$Q$7501,'FILL RATE MANDATORY STOCK'!E112,'DETAIL SALES'!$AB$10:$AB$7501,"Full",'DETAIL SALES'!$C$10:$C$7501,"24")</f>
        <v>0</v>
      </c>
      <c r="BE112" s="149">
        <f>COUNTIFS('DETAIL SALES'!$Q$10:$Q$7501,'FILL RATE MANDATORY STOCK'!E112,'DETAIL SALES'!$AB$10:$AB$7501,"No",'DETAIL SALES'!$C$10:$C$7501,"24")</f>
        <v>0</v>
      </c>
      <c r="BF112" s="149">
        <f>COUNTIFS('DETAIL SALES'!$Q$10:$Q$7501,'FILL RATE MANDATORY STOCK'!E112,'DETAIL SALES'!$AB$10:$AB$7501,"Full",'DETAIL SALES'!$C$10:$C$7501,"25")</f>
        <v>0</v>
      </c>
      <c r="BG112" s="149">
        <f>COUNTIFS('DETAIL SALES'!$Q$10:$Q$7501,'FILL RATE MANDATORY STOCK'!E112,'DETAIL SALES'!$AB$10:$AB$7501,"No",'DETAIL SALES'!$C$10:$C$7501,"25")</f>
        <v>0</v>
      </c>
      <c r="BH112" s="149">
        <f>COUNTIFS('DETAIL SALES'!$Q$10:$Q$7501,'FILL RATE MANDATORY STOCK'!E112,'DETAIL SALES'!$AB$10:$AB$7501,"Full",'DETAIL SALES'!$C$10:$C$7501,"26")</f>
        <v>0</v>
      </c>
      <c r="BI112" s="149">
        <f>COUNTIFS('DETAIL SALES'!$Q$10:$Q$7501,'FILL RATE MANDATORY STOCK'!E112,'DETAIL SALES'!$AB$10:$AB$7501,"No",'DETAIL SALES'!$C$10:$C$7501,"26")</f>
        <v>0</v>
      </c>
      <c r="BJ112" s="149">
        <f>COUNTIFS('DETAIL SALES'!$Q$10:$Q$7501,'FILL RATE MANDATORY STOCK'!E112,'DETAIL SALES'!$AB$10:$AB$7501,"Full",'DETAIL SALES'!$C$10:$C$7501,"27")</f>
        <v>0</v>
      </c>
      <c r="BK112" s="149">
        <f>COUNTIFS('DETAIL SALES'!$Q$10:$Q$7501,'FILL RATE MANDATORY STOCK'!E112,'DETAIL SALES'!$AB$10:$AB$7501,"No",'DETAIL SALES'!$C$10:$C$7501,"27")</f>
        <v>0</v>
      </c>
      <c r="BL112" s="316">
        <f>COUNTIFS('DETAIL SALES'!$Q$10:$Q$7501,'FILL RATE MANDATORY STOCK'!E112,'DETAIL SALES'!$AB$10:$AB$7501,"Full",'DETAIL SALES'!$C$10:$C$7501,"28")</f>
        <v>0</v>
      </c>
      <c r="BM112" s="316">
        <f>COUNTIFS('DETAIL SALES'!$Q$10:$Q$7501,'FILL RATE MANDATORY STOCK'!E112,'DETAIL SALES'!$AB$10:$AB$7501,"No",'DETAIL SALES'!$C$10:$C$7501,"28")</f>
        <v>0</v>
      </c>
      <c r="BN112" s="149">
        <f>COUNTIFS('DETAIL SALES'!$Q$10:$Q$7501,'FILL RATE MANDATORY STOCK'!E112,'DETAIL SALES'!$AB$10:$AB$7501,"Full",'DETAIL SALES'!$C$10:$C$7501,"29")</f>
        <v>0</v>
      </c>
      <c r="BO112" s="149">
        <f>COUNTIFS('DETAIL SALES'!$Q$10:$Q$7501,'FILL RATE MANDATORY STOCK'!E112,'DETAIL SALES'!$AB$10:$AB$7501,"No",'DETAIL SALES'!$C$10:$C$7501,"29")</f>
        <v>0</v>
      </c>
      <c r="BP112" s="149">
        <f>COUNTIFS('DETAIL SALES'!$Q$10:$Q$7501,'FILL RATE MANDATORY STOCK'!E112,'DETAIL SALES'!$AB$10:$AB$7501,"Full",'DETAIL SALES'!$C$10:$C$7501,"30")</f>
        <v>0</v>
      </c>
      <c r="BQ112" s="149">
        <f>COUNTIFS('DETAIL SALES'!$Q$10:$Q$7501,'FILL RATE MANDATORY STOCK'!E112,'DETAIL SALES'!$AB$10:$AB$7501,"No",'DETAIL SALES'!$C$10:$C$7501,"30")</f>
        <v>0</v>
      </c>
      <c r="BR112" s="149">
        <f>COUNTIFS('DETAIL SALES'!$Q$10:$Q$7501,'FILL RATE MANDATORY STOCK'!\,'DETAIL SALES'!$AB$10:$AB$7501,"Full",'DETAIL SALES'!$C$10:$C$7501,"31")</f>
        <v>0</v>
      </c>
      <c r="BS112" s="153">
        <f>COUNTIFS('DETAIL SALES'!$Q$10:$Q$7501,'FILL RATE MANDATORY STOCK'!E112,'DETAIL SALES'!$AB$10:$AB$7501,"No",'DETAIL SALES'!$C$10:$C$7501,"31")</f>
        <v>0</v>
      </c>
      <c r="BT112" s="271">
        <f t="shared" si="11"/>
        <v>0</v>
      </c>
      <c r="BU112" s="150">
        <f t="shared" si="12"/>
        <v>0</v>
      </c>
      <c r="BV112" s="150">
        <f t="shared" si="13"/>
        <v>0</v>
      </c>
      <c r="BW112" s="272" t="e">
        <f t="shared" si="14"/>
        <v>#DIV/0!</v>
      </c>
    </row>
    <row r="113" spans="1:75">
      <c r="A113" s="784"/>
      <c r="B113" s="100">
        <f t="shared" si="10"/>
        <v>97</v>
      </c>
      <c r="C113" s="100" t="s">
        <v>392</v>
      </c>
      <c r="D113" s="103" t="s">
        <v>890</v>
      </c>
      <c r="E113" s="149"/>
      <c r="F113" s="169"/>
      <c r="G113" s="224">
        <v>60000</v>
      </c>
      <c r="H113" s="153">
        <v>2</v>
      </c>
      <c r="I113" s="153">
        <v>0</v>
      </c>
      <c r="J113" s="315">
        <f>COUNTIFS('DETAIL SALES'!$Q$10:$Q$7501,'FILL RATE MANDATORY STOCK'!E113,'DETAIL SALES'!$AB$10:$AB$7501,"Full",'DETAIL SALES'!$C$10:$C$7501,"1")</f>
        <v>0</v>
      </c>
      <c r="K113" s="316">
        <f>COUNTIFS('DETAIL SALES'!$Q$10:$Q$7501,'FILL RATE MANDATORY STOCK'!E113,'DETAIL SALES'!$AB$10:$AB$7501,"No",'DETAIL SALES'!$C$10:$C$7501,"1")</f>
        <v>0</v>
      </c>
      <c r="L113" s="149">
        <f>COUNTIFS('DETAIL SALES'!$Q$10:$Q$7501,'FILL RATE MANDATORY STOCK'!E113,'DETAIL SALES'!$AB$10:$AB$7501,"Full",'DETAIL SALES'!$C$10:$C$7501,"2")</f>
        <v>0</v>
      </c>
      <c r="M113" s="149">
        <f>COUNTIFS('DETAIL SALES'!$Q$10:$Q$7501,'FILL RATE MANDATORY STOCK'!E113,'DETAIL SALES'!$AB$10:$AB$7501,"No",'DETAIL SALES'!$C$10:$C$7501,"2")</f>
        <v>0</v>
      </c>
      <c r="N113" s="149">
        <f>COUNTIFS('DETAIL SALES'!$Q$10:$Q$7501,'FILL RATE MANDATORY STOCK'!E113,'DETAIL SALES'!$AB$10:$AB$7501,"Full",'DETAIL SALES'!$C$10:$C$7501,"3")</f>
        <v>0</v>
      </c>
      <c r="O113" s="149">
        <f>COUNTIFS('DETAIL SALES'!$Q$10:$Q$7501,'FILL RATE MANDATORY STOCK'!E113,'DETAIL SALES'!$AB$10:$AB$7501,"No",'DETAIL SALES'!$C$10:$C$7501,"3")</f>
        <v>0</v>
      </c>
      <c r="P113" s="149">
        <f>COUNTIFS('DETAIL SALES'!$Q$10:$Q$7501,'FILL RATE MANDATORY STOCK'!E113,'DETAIL SALES'!$AB$10:$AB$7501,"Full",'DETAIL SALES'!$C$10:$C$7501,"4")</f>
        <v>0</v>
      </c>
      <c r="Q113" s="149">
        <f>COUNTIFS('DETAIL SALES'!$Q$10:$Q$7501,'FILL RATE MANDATORY STOCK'!E113,'DETAIL SALES'!$AB$10:$AB$7501,"No",'DETAIL SALES'!$C$10:$C$7501,"4")</f>
        <v>0</v>
      </c>
      <c r="R113" s="149">
        <f>COUNTIFS('DETAIL SALES'!$Q$10:$Q$7501,'FILL RATE MANDATORY STOCK'!E113,'DETAIL SALES'!$AB$10:$AB$7501,"Full",'DETAIL SALES'!$C$10:$C$7501,"5")</f>
        <v>0</v>
      </c>
      <c r="S113" s="149">
        <f>COUNTIFS('DETAIL SALES'!$Q$10:$Q$7501,'FILL RATE MANDATORY STOCK'!E113,'DETAIL SALES'!$AB$10:$AB$7501,"No",'DETAIL SALES'!$C$10:$C$7501,"5")</f>
        <v>0</v>
      </c>
      <c r="T113" s="149">
        <f>COUNTIFS('DETAIL SALES'!$Q$10:$Q$7501,'FILL RATE MANDATORY STOCK'!E113,'DETAIL SALES'!$AB$10:$AB$7501,"Full",'DETAIL SALES'!$C$10:$C$7501,"6")</f>
        <v>0</v>
      </c>
      <c r="U113" s="149">
        <f>COUNTIFS('DETAIL SALES'!$Q$10:$Q$7501,'FILL RATE MANDATORY STOCK'!E113,'DETAIL SALES'!$AB$10:$AB$7501,"No",'DETAIL SALES'!$C$10:$C$7501,"6")</f>
        <v>0</v>
      </c>
      <c r="V113" s="316">
        <f>COUNTIFS('DETAIL SALES'!$Q$10:$Q$7501,'FILL RATE MANDATORY STOCK'!E113,'DETAIL SALES'!$AB$10:$AB$7501,"Full",'DETAIL SALES'!$C$10:$C$7501,"7")</f>
        <v>0</v>
      </c>
      <c r="W113" s="316">
        <f>COUNTIFS('DETAIL SALES'!$Q$10:$Q$7501,'FILL RATE MANDATORY STOCK'!E113,'DETAIL SALES'!$AB$10:$AB$7501,"No",'DETAIL SALES'!$C$10:$C$7501,"7")</f>
        <v>0</v>
      </c>
      <c r="X113" s="149">
        <f>COUNTIFS('DETAIL SALES'!$Q$10:$Q$7501,'FILL RATE MANDATORY STOCK'!E113,'DETAIL SALES'!$AB$10:$AB$7501,"Full",'DETAIL SALES'!$C$10:$C$7501,"8")</f>
        <v>0</v>
      </c>
      <c r="Y113" s="149">
        <f>COUNTIFS('DETAIL SALES'!$Q$10:$Q$7501,'FILL RATE MANDATORY STOCK'!E113,'DETAIL SALES'!$AB$10:$AB$7501,"No",'DETAIL SALES'!$C$10:$C$7501,"8")</f>
        <v>0</v>
      </c>
      <c r="Z113" s="149">
        <f>COUNTIFS('DETAIL SALES'!$Q$10:$Q$7501,'FILL RATE MANDATORY STOCK'!E113,'DETAIL SALES'!$AB$10:$AB$7501,"Full",'DETAIL SALES'!$C$10:$C$7501,"9")</f>
        <v>0</v>
      </c>
      <c r="AA113" s="149">
        <f>COUNTIFS('DETAIL SALES'!$Q$10:$Q$7501,'FILL RATE MANDATORY STOCK'!E113,'DETAIL SALES'!$AB$10:$AB$7501,"No",'DETAIL SALES'!$C$10:$C$7501,"9")</f>
        <v>0</v>
      </c>
      <c r="AB113" s="149">
        <f>COUNTIFS('DETAIL SALES'!$Q$10:$Q$7501,'FILL RATE MANDATORY STOCK'!E113,'DETAIL SALES'!$AB$10:$AB$7501,"Full",'DETAIL SALES'!$C$10:$C$7501,"10")</f>
        <v>0</v>
      </c>
      <c r="AC113" s="149">
        <f>COUNTIFS('DETAIL SALES'!$Q$10:$Q$7501,'FILL RATE MANDATORY STOCK'!E113,'DETAIL SALES'!$AB$10:$AB$7501,"No",'DETAIL SALES'!$C$10:$C$7501,"10")</f>
        <v>0</v>
      </c>
      <c r="AD113" s="149">
        <f>COUNTIFS('DETAIL SALES'!$Q$10:$Q$7501,'FILL RATE MANDATORY STOCK'!E113,'DETAIL SALES'!$AB$10:$AB$7501,"Full",'DETAIL SALES'!$C$10:$C$7501,"11")</f>
        <v>0</v>
      </c>
      <c r="AE113" s="149">
        <f>COUNTIFS('DETAIL SALES'!$Q$10:$Q$7501,'FILL RATE MANDATORY STOCK'!E113,'DETAIL SALES'!$AB$10:$AB$7501,"No",'DETAIL SALES'!$C$10:$C$7501,"11")</f>
        <v>0</v>
      </c>
      <c r="AF113" s="149">
        <f>COUNTIFS('DETAIL SALES'!$Q$10:$Q$7501,'FILL RATE MANDATORY STOCK'!E113,'DETAIL SALES'!$AB$10:$AB$7501,"Full",'DETAIL SALES'!$C$10:$C$7501,"12")</f>
        <v>0</v>
      </c>
      <c r="AG113" s="149">
        <f>COUNTIFS('DETAIL SALES'!$Q$10:$Q$7501,'FILL RATE MANDATORY STOCK'!E113,'DETAIL SALES'!$AB$10:$AB$7501,"No",'DETAIL SALES'!$C$10:$C$7501,"12")</f>
        <v>0</v>
      </c>
      <c r="AH113" s="149">
        <f>COUNTIFS('DETAIL SALES'!$Q$10:$Q$7501,'FILL RATE MANDATORY STOCK'!E113,'DETAIL SALES'!$AB$10:$AB$7501,"Full",'DETAIL SALES'!$C$10:$C$7501,"13")</f>
        <v>0</v>
      </c>
      <c r="AI113" s="149">
        <f>COUNTIFS('DETAIL SALES'!$Q$10:$Q$7501,'FILL RATE MANDATORY STOCK'!E113,'DETAIL SALES'!$AB$10:$AB$7501,"No",'DETAIL SALES'!$C$10:$C$7501,"13")</f>
        <v>0</v>
      </c>
      <c r="AJ113" s="316">
        <f>COUNTIFS('DETAIL SALES'!$Q$10:$Q$7501,'FILL RATE MANDATORY STOCK'!E113,'DETAIL SALES'!$AB$10:$AB$7501,"Full",'DETAIL SALES'!$C$10:$C$7501,"14")</f>
        <v>0</v>
      </c>
      <c r="AK113" s="316">
        <f>COUNTIFS('DETAIL SALES'!$Q$10:$Q$7501,'FILL RATE MANDATORY STOCK'!E113,'DETAIL SALES'!$AB$10:$AB$7501,"No",'DETAIL SALES'!$C$10:$C$7501,"14")</f>
        <v>0</v>
      </c>
      <c r="AL113" s="149">
        <f>COUNTIFS('DETAIL SALES'!$Q$10:$Q$7501,'FILL RATE MANDATORY STOCK'!E113,'DETAIL SALES'!$AB$10:$AB$7501,"Full",'DETAIL SALES'!$C$10:$C$7501,"15")</f>
        <v>0</v>
      </c>
      <c r="AM113" s="149">
        <f>COUNTIFS('DETAIL SALES'!$Q$10:$Q$7501,'FILL RATE MANDATORY STOCK'!E113,'DETAIL SALES'!$AB$10:$AB$7501,"No",'DETAIL SALES'!$C$10:$C$7501,"15")</f>
        <v>0</v>
      </c>
      <c r="AN113" s="149">
        <f>COUNTIFS('DETAIL SALES'!$Q$10:$Q$7501,'FILL RATE MANDATORY STOCK'!E113,'DETAIL SALES'!$AB$10:$AB$7501,"Full",'DETAIL SALES'!$C$10:$C$7501,"16")</f>
        <v>0</v>
      </c>
      <c r="AO113" s="149">
        <f>COUNTIFS('DETAIL SALES'!$Q$10:$Q$7501,'FILL RATE MANDATORY STOCK'!E113,'DETAIL SALES'!$AB$10:$AB$7501,"No",'DETAIL SALES'!$C$10:$C$7501,"16")</f>
        <v>0</v>
      </c>
      <c r="AP113" s="149">
        <f>COUNTIFS('DETAIL SALES'!$Q$10:$Q$7501,'FILL RATE MANDATORY STOCK'!E113,'DETAIL SALES'!$AB$10:$AB$7501,"Full",'DETAIL SALES'!$C$10:$C$7501,"17")</f>
        <v>0</v>
      </c>
      <c r="AQ113" s="149">
        <f>COUNTIFS('DETAIL SALES'!$Q$10:$Q$7501,'FILL RATE MANDATORY STOCK'!E113,'DETAIL SALES'!$AB$10:$AB$7501,"No",'DETAIL SALES'!$C$10:$C$7501,"17")</f>
        <v>0</v>
      </c>
      <c r="AR113" s="149">
        <f>COUNTIFS('DETAIL SALES'!$Q$10:$Q$7501,'FILL RATE MANDATORY STOCK'!E113,'DETAIL SALES'!$AB$10:$AB$7501,"Full",'DETAIL SALES'!$C$10:$C$7501,"18")</f>
        <v>0</v>
      </c>
      <c r="AS113" s="149">
        <f>COUNTIFS('DETAIL SALES'!$Q$10:$Q$7501,'FILL RATE MANDATORY STOCK'!E113,'DETAIL SALES'!$AB$10:$AB$7501,"No",'DETAIL SALES'!$C$10:$C$7501,"18")</f>
        <v>0</v>
      </c>
      <c r="AT113" s="149">
        <f>COUNTIFS('DETAIL SALES'!$Q$10:$Q$7501,'FILL RATE MANDATORY STOCK'!E113,'DETAIL SALES'!$AB$10:$AB$7501,"Full",'DETAIL SALES'!$C$10:$C$7501,"19")</f>
        <v>0</v>
      </c>
      <c r="AU113" s="149">
        <f>COUNTIFS('DETAIL SALES'!$Q$10:$Q$7501,'FILL RATE MANDATORY STOCK'!E113,'DETAIL SALES'!$AB$10:$AB$7501,"No",'DETAIL SALES'!$C$10:$C$7501,"19")</f>
        <v>0</v>
      </c>
      <c r="AV113" s="149">
        <f>COUNTIFS('DETAIL SALES'!$Q$10:$Q$7501,'FILL RATE MANDATORY STOCK'!E113,'DETAIL SALES'!$AB$10:$AB$7501,"Full",'DETAIL SALES'!$C$10:$C$7501,"20")</f>
        <v>0</v>
      </c>
      <c r="AW113" s="149">
        <f>COUNTIFS('DETAIL SALES'!$Q$10:$Q$7501,'FILL RATE MANDATORY STOCK'!E113,'DETAIL SALES'!$AB$10:$AB$7501,"No",'DETAIL SALES'!$C$10:$C$7501,"20")</f>
        <v>0</v>
      </c>
      <c r="AX113" s="316">
        <f>COUNTIFS('DETAIL SALES'!$Q$10:$Q$7501,'FILL RATE MANDATORY STOCK'!E113,'DETAIL SALES'!$AB$10:$AB$7501,"Full",'DETAIL SALES'!$C$10:$C$7501,"21")</f>
        <v>0</v>
      </c>
      <c r="AY113" s="316">
        <f>COUNTIFS('DETAIL SALES'!$Q$10:$Q$7501,'FILL RATE MANDATORY STOCK'!E113,'DETAIL SALES'!$AB$10:$AB$7501,"No",'DETAIL SALES'!$C$10:$C$7501,"21")</f>
        <v>0</v>
      </c>
      <c r="AZ113" s="149">
        <f>COUNTIFS('DETAIL SALES'!$Q$10:$Q$7501,'FILL RATE MANDATORY STOCK'!E113,'DETAIL SALES'!$AB$10:$AB$7501,"Full",'DETAIL SALES'!$C$10:$C$7501,"22")</f>
        <v>0</v>
      </c>
      <c r="BA113" s="149">
        <f>COUNTIFS('DETAIL SALES'!$Q$10:$Q$7501,'FILL RATE MANDATORY STOCK'!E113,'DETAIL SALES'!$AB$10:$AB$7501,"No",'DETAIL SALES'!$C$10:$C$7501,"22")</f>
        <v>0</v>
      </c>
      <c r="BB113" s="149">
        <f>COUNTIFS('DETAIL SALES'!$Q$10:$Q$7501,'FILL RATE MANDATORY STOCK'!E113,'DETAIL SALES'!$AB$10:$AB$7501,"Full",'DETAIL SALES'!$C$10:$C$7501,"23")</f>
        <v>0</v>
      </c>
      <c r="BC113" s="149">
        <f>COUNTIFS('DETAIL SALES'!$Q$10:$Q$7501,'FILL RATE MANDATORY STOCK'!E113,'DETAIL SALES'!$AB$10:$AB$7501,"No",'DETAIL SALES'!$C$10:$C$7501,"23")</f>
        <v>0</v>
      </c>
      <c r="BD113" s="149">
        <f>COUNTIFS('DETAIL SALES'!$Q$10:$Q$7501,'FILL RATE MANDATORY STOCK'!E113,'DETAIL SALES'!$AB$10:$AB$7501,"Full",'DETAIL SALES'!$C$10:$C$7501,"24")</f>
        <v>0</v>
      </c>
      <c r="BE113" s="149">
        <f>COUNTIFS('DETAIL SALES'!$Q$10:$Q$7501,'FILL RATE MANDATORY STOCK'!E113,'DETAIL SALES'!$AB$10:$AB$7501,"No",'DETAIL SALES'!$C$10:$C$7501,"24")</f>
        <v>0</v>
      </c>
      <c r="BF113" s="149">
        <f>COUNTIFS('DETAIL SALES'!$Q$10:$Q$7501,'FILL RATE MANDATORY STOCK'!E113,'DETAIL SALES'!$AB$10:$AB$7501,"Full",'DETAIL SALES'!$C$10:$C$7501,"25")</f>
        <v>0</v>
      </c>
      <c r="BG113" s="149">
        <f>COUNTIFS('DETAIL SALES'!$Q$10:$Q$7501,'FILL RATE MANDATORY STOCK'!E113,'DETAIL SALES'!$AB$10:$AB$7501,"No",'DETAIL SALES'!$C$10:$C$7501,"25")</f>
        <v>0</v>
      </c>
      <c r="BH113" s="149">
        <f>COUNTIFS('DETAIL SALES'!$Q$10:$Q$7501,'FILL RATE MANDATORY STOCK'!E113,'DETAIL SALES'!$AB$10:$AB$7501,"Full",'DETAIL SALES'!$C$10:$C$7501,"26")</f>
        <v>0</v>
      </c>
      <c r="BI113" s="149">
        <f>COUNTIFS('DETAIL SALES'!$Q$10:$Q$7501,'FILL RATE MANDATORY STOCK'!E113,'DETAIL SALES'!$AB$10:$AB$7501,"No",'DETAIL SALES'!$C$10:$C$7501,"26")</f>
        <v>0</v>
      </c>
      <c r="BJ113" s="149">
        <f>COUNTIFS('DETAIL SALES'!$Q$10:$Q$7501,'FILL RATE MANDATORY STOCK'!E113,'DETAIL SALES'!$AB$10:$AB$7501,"Full",'DETAIL SALES'!$C$10:$C$7501,"27")</f>
        <v>0</v>
      </c>
      <c r="BK113" s="149">
        <f>COUNTIFS('DETAIL SALES'!$Q$10:$Q$7501,'FILL RATE MANDATORY STOCK'!E113,'DETAIL SALES'!$AB$10:$AB$7501,"No",'DETAIL SALES'!$C$10:$C$7501,"27")</f>
        <v>0</v>
      </c>
      <c r="BL113" s="316">
        <f>COUNTIFS('DETAIL SALES'!$Q$10:$Q$7501,'FILL RATE MANDATORY STOCK'!E113,'DETAIL SALES'!$AB$10:$AB$7501,"Full",'DETAIL SALES'!$C$10:$C$7501,"28")</f>
        <v>0</v>
      </c>
      <c r="BM113" s="316">
        <f>COUNTIFS('DETAIL SALES'!$Q$10:$Q$7501,'FILL RATE MANDATORY STOCK'!E113,'DETAIL SALES'!$AB$10:$AB$7501,"No",'DETAIL SALES'!$C$10:$C$7501,"28")</f>
        <v>0</v>
      </c>
      <c r="BN113" s="149">
        <f>COUNTIFS('DETAIL SALES'!$Q$10:$Q$7501,'FILL RATE MANDATORY STOCK'!E113,'DETAIL SALES'!$AB$10:$AB$7501,"Full",'DETAIL SALES'!$C$10:$C$7501,"29")</f>
        <v>0</v>
      </c>
      <c r="BO113" s="149">
        <f>COUNTIFS('DETAIL SALES'!$Q$10:$Q$7501,'FILL RATE MANDATORY STOCK'!E113,'DETAIL SALES'!$AB$10:$AB$7501,"No",'DETAIL SALES'!$C$10:$C$7501,"29")</f>
        <v>0</v>
      </c>
      <c r="BP113" s="149">
        <f>COUNTIFS('DETAIL SALES'!$Q$10:$Q$7501,'FILL RATE MANDATORY STOCK'!E113,'DETAIL SALES'!$AB$10:$AB$7501,"Full",'DETAIL SALES'!$C$10:$C$7501,"30")</f>
        <v>0</v>
      </c>
      <c r="BQ113" s="149">
        <f>COUNTIFS('DETAIL SALES'!$Q$10:$Q$7501,'FILL RATE MANDATORY STOCK'!E113,'DETAIL SALES'!$AB$10:$AB$7501,"No",'DETAIL SALES'!$C$10:$C$7501,"30")</f>
        <v>0</v>
      </c>
      <c r="BR113" s="149">
        <f>COUNTIFS('DETAIL SALES'!$Q$10:$Q$7501,'FILL RATE MANDATORY STOCK'!\,'DETAIL SALES'!$AB$10:$AB$7501,"Full",'DETAIL SALES'!$C$10:$C$7501,"31")</f>
        <v>0</v>
      </c>
      <c r="BS113" s="153">
        <f>COUNTIFS('DETAIL SALES'!$Q$10:$Q$7501,'FILL RATE MANDATORY STOCK'!E113,'DETAIL SALES'!$AB$10:$AB$7501,"No",'DETAIL SALES'!$C$10:$C$7501,"31")</f>
        <v>0</v>
      </c>
      <c r="BT113" s="271">
        <f t="shared" si="11"/>
        <v>0</v>
      </c>
      <c r="BU113" s="150">
        <f t="shared" si="12"/>
        <v>0</v>
      </c>
      <c r="BV113" s="150">
        <f t="shared" si="13"/>
        <v>0</v>
      </c>
      <c r="BW113" s="272" t="e">
        <f t="shared" si="14"/>
        <v>#DIV/0!</v>
      </c>
    </row>
    <row r="114" spans="1:75">
      <c r="A114" s="784"/>
      <c r="B114" s="100">
        <f t="shared" si="10"/>
        <v>98</v>
      </c>
      <c r="C114" s="100" t="s">
        <v>393</v>
      </c>
      <c r="D114" s="103" t="s">
        <v>890</v>
      </c>
      <c r="E114" s="149"/>
      <c r="F114" s="169"/>
      <c r="G114" s="224">
        <v>60000</v>
      </c>
      <c r="H114" s="153">
        <v>8</v>
      </c>
      <c r="I114" s="153">
        <v>7.333333333333333</v>
      </c>
      <c r="J114" s="315">
        <f>COUNTIFS('DETAIL SALES'!$Q$10:$Q$7501,'FILL RATE MANDATORY STOCK'!E114,'DETAIL SALES'!$AB$10:$AB$7501,"Full",'DETAIL SALES'!$C$10:$C$7501,"1")</f>
        <v>0</v>
      </c>
      <c r="K114" s="316">
        <f>COUNTIFS('DETAIL SALES'!$Q$10:$Q$7501,'FILL RATE MANDATORY STOCK'!E114,'DETAIL SALES'!$AB$10:$AB$7501,"No",'DETAIL SALES'!$C$10:$C$7501,"1")</f>
        <v>0</v>
      </c>
      <c r="L114" s="149">
        <f>COUNTIFS('DETAIL SALES'!$Q$10:$Q$7501,'FILL RATE MANDATORY STOCK'!E114,'DETAIL SALES'!$AB$10:$AB$7501,"Full",'DETAIL SALES'!$C$10:$C$7501,"2")</f>
        <v>0</v>
      </c>
      <c r="M114" s="149">
        <f>COUNTIFS('DETAIL SALES'!$Q$10:$Q$7501,'FILL RATE MANDATORY STOCK'!E114,'DETAIL SALES'!$AB$10:$AB$7501,"No",'DETAIL SALES'!$C$10:$C$7501,"2")</f>
        <v>0</v>
      </c>
      <c r="N114" s="149">
        <f>COUNTIFS('DETAIL SALES'!$Q$10:$Q$7501,'FILL RATE MANDATORY STOCK'!E114,'DETAIL SALES'!$AB$10:$AB$7501,"Full",'DETAIL SALES'!$C$10:$C$7501,"3")</f>
        <v>0</v>
      </c>
      <c r="O114" s="149">
        <f>COUNTIFS('DETAIL SALES'!$Q$10:$Q$7501,'FILL RATE MANDATORY STOCK'!E114,'DETAIL SALES'!$AB$10:$AB$7501,"No",'DETAIL SALES'!$C$10:$C$7501,"3")</f>
        <v>0</v>
      </c>
      <c r="P114" s="149">
        <f>COUNTIFS('DETAIL SALES'!$Q$10:$Q$7501,'FILL RATE MANDATORY STOCK'!E114,'DETAIL SALES'!$AB$10:$AB$7501,"Full",'DETAIL SALES'!$C$10:$C$7501,"4")</f>
        <v>0</v>
      </c>
      <c r="Q114" s="149">
        <f>COUNTIFS('DETAIL SALES'!$Q$10:$Q$7501,'FILL RATE MANDATORY STOCK'!E114,'DETAIL SALES'!$AB$10:$AB$7501,"No",'DETAIL SALES'!$C$10:$C$7501,"4")</f>
        <v>0</v>
      </c>
      <c r="R114" s="149">
        <f>COUNTIFS('DETAIL SALES'!$Q$10:$Q$7501,'FILL RATE MANDATORY STOCK'!E114,'DETAIL SALES'!$AB$10:$AB$7501,"Full",'DETAIL SALES'!$C$10:$C$7501,"5")</f>
        <v>0</v>
      </c>
      <c r="S114" s="149">
        <f>COUNTIFS('DETAIL SALES'!$Q$10:$Q$7501,'FILL RATE MANDATORY STOCK'!E114,'DETAIL SALES'!$AB$10:$AB$7501,"No",'DETAIL SALES'!$C$10:$C$7501,"5")</f>
        <v>0</v>
      </c>
      <c r="T114" s="149">
        <f>COUNTIFS('DETAIL SALES'!$Q$10:$Q$7501,'FILL RATE MANDATORY STOCK'!E114,'DETAIL SALES'!$AB$10:$AB$7501,"Full",'DETAIL SALES'!$C$10:$C$7501,"6")</f>
        <v>0</v>
      </c>
      <c r="U114" s="149">
        <f>COUNTIFS('DETAIL SALES'!$Q$10:$Q$7501,'FILL RATE MANDATORY STOCK'!E114,'DETAIL SALES'!$AB$10:$AB$7501,"No",'DETAIL SALES'!$C$10:$C$7501,"6")</f>
        <v>0</v>
      </c>
      <c r="V114" s="316">
        <f>COUNTIFS('DETAIL SALES'!$Q$10:$Q$7501,'FILL RATE MANDATORY STOCK'!E114,'DETAIL SALES'!$AB$10:$AB$7501,"Full",'DETAIL SALES'!$C$10:$C$7501,"7")</f>
        <v>0</v>
      </c>
      <c r="W114" s="316">
        <f>COUNTIFS('DETAIL SALES'!$Q$10:$Q$7501,'FILL RATE MANDATORY STOCK'!E114,'DETAIL SALES'!$AB$10:$AB$7501,"No",'DETAIL SALES'!$C$10:$C$7501,"7")</f>
        <v>0</v>
      </c>
      <c r="X114" s="149">
        <f>COUNTIFS('DETAIL SALES'!$Q$10:$Q$7501,'FILL RATE MANDATORY STOCK'!E114,'DETAIL SALES'!$AB$10:$AB$7501,"Full",'DETAIL SALES'!$C$10:$C$7501,"8")</f>
        <v>0</v>
      </c>
      <c r="Y114" s="149">
        <f>COUNTIFS('DETAIL SALES'!$Q$10:$Q$7501,'FILL RATE MANDATORY STOCK'!E114,'DETAIL SALES'!$AB$10:$AB$7501,"No",'DETAIL SALES'!$C$10:$C$7501,"8")</f>
        <v>0</v>
      </c>
      <c r="Z114" s="149">
        <f>COUNTIFS('DETAIL SALES'!$Q$10:$Q$7501,'FILL RATE MANDATORY STOCK'!E114,'DETAIL SALES'!$AB$10:$AB$7501,"Full",'DETAIL SALES'!$C$10:$C$7501,"9")</f>
        <v>0</v>
      </c>
      <c r="AA114" s="149">
        <f>COUNTIFS('DETAIL SALES'!$Q$10:$Q$7501,'FILL RATE MANDATORY STOCK'!E114,'DETAIL SALES'!$AB$10:$AB$7501,"No",'DETAIL SALES'!$C$10:$C$7501,"9")</f>
        <v>0</v>
      </c>
      <c r="AB114" s="149">
        <f>COUNTIFS('DETAIL SALES'!$Q$10:$Q$7501,'FILL RATE MANDATORY STOCK'!E114,'DETAIL SALES'!$AB$10:$AB$7501,"Full",'DETAIL SALES'!$C$10:$C$7501,"10")</f>
        <v>0</v>
      </c>
      <c r="AC114" s="149">
        <f>COUNTIFS('DETAIL SALES'!$Q$10:$Q$7501,'FILL RATE MANDATORY STOCK'!E114,'DETAIL SALES'!$AB$10:$AB$7501,"No",'DETAIL SALES'!$C$10:$C$7501,"10")</f>
        <v>0</v>
      </c>
      <c r="AD114" s="149">
        <f>COUNTIFS('DETAIL SALES'!$Q$10:$Q$7501,'FILL RATE MANDATORY STOCK'!E114,'DETAIL SALES'!$AB$10:$AB$7501,"Full",'DETAIL SALES'!$C$10:$C$7501,"11")</f>
        <v>0</v>
      </c>
      <c r="AE114" s="149">
        <f>COUNTIFS('DETAIL SALES'!$Q$10:$Q$7501,'FILL RATE MANDATORY STOCK'!E114,'DETAIL SALES'!$AB$10:$AB$7501,"No",'DETAIL SALES'!$C$10:$C$7501,"11")</f>
        <v>0</v>
      </c>
      <c r="AF114" s="149">
        <f>COUNTIFS('DETAIL SALES'!$Q$10:$Q$7501,'FILL RATE MANDATORY STOCK'!E114,'DETAIL SALES'!$AB$10:$AB$7501,"Full",'DETAIL SALES'!$C$10:$C$7501,"12")</f>
        <v>0</v>
      </c>
      <c r="AG114" s="149">
        <f>COUNTIFS('DETAIL SALES'!$Q$10:$Q$7501,'FILL RATE MANDATORY STOCK'!E114,'DETAIL SALES'!$AB$10:$AB$7501,"No",'DETAIL SALES'!$C$10:$C$7501,"12")</f>
        <v>0</v>
      </c>
      <c r="AH114" s="149">
        <f>COUNTIFS('DETAIL SALES'!$Q$10:$Q$7501,'FILL RATE MANDATORY STOCK'!E114,'DETAIL SALES'!$AB$10:$AB$7501,"Full",'DETAIL SALES'!$C$10:$C$7501,"13")</f>
        <v>0</v>
      </c>
      <c r="AI114" s="149">
        <f>COUNTIFS('DETAIL SALES'!$Q$10:$Q$7501,'FILL RATE MANDATORY STOCK'!E114,'DETAIL SALES'!$AB$10:$AB$7501,"No",'DETAIL SALES'!$C$10:$C$7501,"13")</f>
        <v>0</v>
      </c>
      <c r="AJ114" s="316">
        <f>COUNTIFS('DETAIL SALES'!$Q$10:$Q$7501,'FILL RATE MANDATORY STOCK'!E114,'DETAIL SALES'!$AB$10:$AB$7501,"Full",'DETAIL SALES'!$C$10:$C$7501,"14")</f>
        <v>0</v>
      </c>
      <c r="AK114" s="316">
        <f>COUNTIFS('DETAIL SALES'!$Q$10:$Q$7501,'FILL RATE MANDATORY STOCK'!E114,'DETAIL SALES'!$AB$10:$AB$7501,"No",'DETAIL SALES'!$C$10:$C$7501,"14")</f>
        <v>0</v>
      </c>
      <c r="AL114" s="149">
        <f>COUNTIFS('DETAIL SALES'!$Q$10:$Q$7501,'FILL RATE MANDATORY STOCK'!E114,'DETAIL SALES'!$AB$10:$AB$7501,"Full",'DETAIL SALES'!$C$10:$C$7501,"15")</f>
        <v>0</v>
      </c>
      <c r="AM114" s="149">
        <f>COUNTIFS('DETAIL SALES'!$Q$10:$Q$7501,'FILL RATE MANDATORY STOCK'!E114,'DETAIL SALES'!$AB$10:$AB$7501,"No",'DETAIL SALES'!$C$10:$C$7501,"15")</f>
        <v>0</v>
      </c>
      <c r="AN114" s="149">
        <f>COUNTIFS('DETAIL SALES'!$Q$10:$Q$7501,'FILL RATE MANDATORY STOCK'!E114,'DETAIL SALES'!$AB$10:$AB$7501,"Full",'DETAIL SALES'!$C$10:$C$7501,"16")</f>
        <v>0</v>
      </c>
      <c r="AO114" s="149">
        <f>COUNTIFS('DETAIL SALES'!$Q$10:$Q$7501,'FILL RATE MANDATORY STOCK'!E114,'DETAIL SALES'!$AB$10:$AB$7501,"No",'DETAIL SALES'!$C$10:$C$7501,"16")</f>
        <v>0</v>
      </c>
      <c r="AP114" s="149">
        <f>COUNTIFS('DETAIL SALES'!$Q$10:$Q$7501,'FILL RATE MANDATORY STOCK'!E114,'DETAIL SALES'!$AB$10:$AB$7501,"Full",'DETAIL SALES'!$C$10:$C$7501,"17")</f>
        <v>0</v>
      </c>
      <c r="AQ114" s="149">
        <f>COUNTIFS('DETAIL SALES'!$Q$10:$Q$7501,'FILL RATE MANDATORY STOCK'!E114,'DETAIL SALES'!$AB$10:$AB$7501,"No",'DETAIL SALES'!$C$10:$C$7501,"17")</f>
        <v>0</v>
      </c>
      <c r="AR114" s="149">
        <f>COUNTIFS('DETAIL SALES'!$Q$10:$Q$7501,'FILL RATE MANDATORY STOCK'!E114,'DETAIL SALES'!$AB$10:$AB$7501,"Full",'DETAIL SALES'!$C$10:$C$7501,"18")</f>
        <v>0</v>
      </c>
      <c r="AS114" s="149">
        <f>COUNTIFS('DETAIL SALES'!$Q$10:$Q$7501,'FILL RATE MANDATORY STOCK'!E114,'DETAIL SALES'!$AB$10:$AB$7501,"No",'DETAIL SALES'!$C$10:$C$7501,"18")</f>
        <v>0</v>
      </c>
      <c r="AT114" s="149">
        <f>COUNTIFS('DETAIL SALES'!$Q$10:$Q$7501,'FILL RATE MANDATORY STOCK'!E114,'DETAIL SALES'!$AB$10:$AB$7501,"Full",'DETAIL SALES'!$C$10:$C$7501,"19")</f>
        <v>0</v>
      </c>
      <c r="AU114" s="149">
        <f>COUNTIFS('DETAIL SALES'!$Q$10:$Q$7501,'FILL RATE MANDATORY STOCK'!E114,'DETAIL SALES'!$AB$10:$AB$7501,"No",'DETAIL SALES'!$C$10:$C$7501,"19")</f>
        <v>0</v>
      </c>
      <c r="AV114" s="149">
        <f>COUNTIFS('DETAIL SALES'!$Q$10:$Q$7501,'FILL RATE MANDATORY STOCK'!E114,'DETAIL SALES'!$AB$10:$AB$7501,"Full",'DETAIL SALES'!$C$10:$C$7501,"20")</f>
        <v>0</v>
      </c>
      <c r="AW114" s="149">
        <f>COUNTIFS('DETAIL SALES'!$Q$10:$Q$7501,'FILL RATE MANDATORY STOCK'!E114,'DETAIL SALES'!$AB$10:$AB$7501,"No",'DETAIL SALES'!$C$10:$C$7501,"20")</f>
        <v>0</v>
      </c>
      <c r="AX114" s="316">
        <f>COUNTIFS('DETAIL SALES'!$Q$10:$Q$7501,'FILL RATE MANDATORY STOCK'!E114,'DETAIL SALES'!$AB$10:$AB$7501,"Full",'DETAIL SALES'!$C$10:$C$7501,"21")</f>
        <v>0</v>
      </c>
      <c r="AY114" s="316">
        <f>COUNTIFS('DETAIL SALES'!$Q$10:$Q$7501,'FILL RATE MANDATORY STOCK'!E114,'DETAIL SALES'!$AB$10:$AB$7501,"No",'DETAIL SALES'!$C$10:$C$7501,"21")</f>
        <v>0</v>
      </c>
      <c r="AZ114" s="149">
        <f>COUNTIFS('DETAIL SALES'!$Q$10:$Q$7501,'FILL RATE MANDATORY STOCK'!E114,'DETAIL SALES'!$AB$10:$AB$7501,"Full",'DETAIL SALES'!$C$10:$C$7501,"22")</f>
        <v>0</v>
      </c>
      <c r="BA114" s="149">
        <f>COUNTIFS('DETAIL SALES'!$Q$10:$Q$7501,'FILL RATE MANDATORY STOCK'!E114,'DETAIL SALES'!$AB$10:$AB$7501,"No",'DETAIL SALES'!$C$10:$C$7501,"22")</f>
        <v>0</v>
      </c>
      <c r="BB114" s="149">
        <f>COUNTIFS('DETAIL SALES'!$Q$10:$Q$7501,'FILL RATE MANDATORY STOCK'!E114,'DETAIL SALES'!$AB$10:$AB$7501,"Full",'DETAIL SALES'!$C$10:$C$7501,"23")</f>
        <v>0</v>
      </c>
      <c r="BC114" s="149">
        <f>COUNTIFS('DETAIL SALES'!$Q$10:$Q$7501,'FILL RATE MANDATORY STOCK'!E114,'DETAIL SALES'!$AB$10:$AB$7501,"No",'DETAIL SALES'!$C$10:$C$7501,"23")</f>
        <v>0</v>
      </c>
      <c r="BD114" s="149">
        <f>COUNTIFS('DETAIL SALES'!$Q$10:$Q$7501,'FILL RATE MANDATORY STOCK'!E114,'DETAIL SALES'!$AB$10:$AB$7501,"Full",'DETAIL SALES'!$C$10:$C$7501,"24")</f>
        <v>0</v>
      </c>
      <c r="BE114" s="149">
        <f>COUNTIFS('DETAIL SALES'!$Q$10:$Q$7501,'FILL RATE MANDATORY STOCK'!E114,'DETAIL SALES'!$AB$10:$AB$7501,"No",'DETAIL SALES'!$C$10:$C$7501,"24")</f>
        <v>0</v>
      </c>
      <c r="BF114" s="149">
        <f>COUNTIFS('DETAIL SALES'!$Q$10:$Q$7501,'FILL RATE MANDATORY STOCK'!E114,'DETAIL SALES'!$AB$10:$AB$7501,"Full",'DETAIL SALES'!$C$10:$C$7501,"25")</f>
        <v>0</v>
      </c>
      <c r="BG114" s="149">
        <f>COUNTIFS('DETAIL SALES'!$Q$10:$Q$7501,'FILL RATE MANDATORY STOCK'!E114,'DETAIL SALES'!$AB$10:$AB$7501,"No",'DETAIL SALES'!$C$10:$C$7501,"25")</f>
        <v>0</v>
      </c>
      <c r="BH114" s="149">
        <f>COUNTIFS('DETAIL SALES'!$Q$10:$Q$7501,'FILL RATE MANDATORY STOCK'!E114,'DETAIL SALES'!$AB$10:$AB$7501,"Full",'DETAIL SALES'!$C$10:$C$7501,"26")</f>
        <v>0</v>
      </c>
      <c r="BI114" s="149">
        <f>COUNTIFS('DETAIL SALES'!$Q$10:$Q$7501,'FILL RATE MANDATORY STOCK'!E114,'DETAIL SALES'!$AB$10:$AB$7501,"No",'DETAIL SALES'!$C$10:$C$7501,"26")</f>
        <v>0</v>
      </c>
      <c r="BJ114" s="149">
        <f>COUNTIFS('DETAIL SALES'!$Q$10:$Q$7501,'FILL RATE MANDATORY STOCK'!E114,'DETAIL SALES'!$AB$10:$AB$7501,"Full",'DETAIL SALES'!$C$10:$C$7501,"27")</f>
        <v>0</v>
      </c>
      <c r="BK114" s="149">
        <f>COUNTIFS('DETAIL SALES'!$Q$10:$Q$7501,'FILL RATE MANDATORY STOCK'!E114,'DETAIL SALES'!$AB$10:$AB$7501,"No",'DETAIL SALES'!$C$10:$C$7501,"27")</f>
        <v>0</v>
      </c>
      <c r="BL114" s="316">
        <f>COUNTIFS('DETAIL SALES'!$Q$10:$Q$7501,'FILL RATE MANDATORY STOCK'!E114,'DETAIL SALES'!$AB$10:$AB$7501,"Full",'DETAIL SALES'!$C$10:$C$7501,"28")</f>
        <v>0</v>
      </c>
      <c r="BM114" s="316">
        <f>COUNTIFS('DETAIL SALES'!$Q$10:$Q$7501,'FILL RATE MANDATORY STOCK'!E114,'DETAIL SALES'!$AB$10:$AB$7501,"No",'DETAIL SALES'!$C$10:$C$7501,"28")</f>
        <v>0</v>
      </c>
      <c r="BN114" s="149">
        <f>COUNTIFS('DETAIL SALES'!$Q$10:$Q$7501,'FILL RATE MANDATORY STOCK'!E114,'DETAIL SALES'!$AB$10:$AB$7501,"Full",'DETAIL SALES'!$C$10:$C$7501,"29")</f>
        <v>0</v>
      </c>
      <c r="BO114" s="149">
        <f>COUNTIFS('DETAIL SALES'!$Q$10:$Q$7501,'FILL RATE MANDATORY STOCK'!E114,'DETAIL SALES'!$AB$10:$AB$7501,"No",'DETAIL SALES'!$C$10:$C$7501,"29")</f>
        <v>0</v>
      </c>
      <c r="BP114" s="149">
        <f>COUNTIFS('DETAIL SALES'!$Q$10:$Q$7501,'FILL RATE MANDATORY STOCK'!E114,'DETAIL SALES'!$AB$10:$AB$7501,"Full",'DETAIL SALES'!$C$10:$C$7501,"30")</f>
        <v>0</v>
      </c>
      <c r="BQ114" s="149">
        <f>COUNTIFS('DETAIL SALES'!$Q$10:$Q$7501,'FILL RATE MANDATORY STOCK'!E114,'DETAIL SALES'!$AB$10:$AB$7501,"No",'DETAIL SALES'!$C$10:$C$7501,"30")</f>
        <v>0</v>
      </c>
      <c r="BR114" s="149">
        <f>COUNTIFS('DETAIL SALES'!$Q$10:$Q$7501,'FILL RATE MANDATORY STOCK'!\,'DETAIL SALES'!$AB$10:$AB$7501,"Full",'DETAIL SALES'!$C$10:$C$7501,"31")</f>
        <v>0</v>
      </c>
      <c r="BS114" s="153">
        <f>COUNTIFS('DETAIL SALES'!$Q$10:$Q$7501,'FILL RATE MANDATORY STOCK'!E114,'DETAIL SALES'!$AB$10:$AB$7501,"No",'DETAIL SALES'!$C$10:$C$7501,"31")</f>
        <v>0</v>
      </c>
      <c r="BT114" s="271">
        <f t="shared" si="11"/>
        <v>0</v>
      </c>
      <c r="BU114" s="150">
        <f t="shared" si="12"/>
        <v>0</v>
      </c>
      <c r="BV114" s="150">
        <f t="shared" si="13"/>
        <v>0</v>
      </c>
      <c r="BW114" s="272" t="e">
        <f t="shared" si="14"/>
        <v>#DIV/0!</v>
      </c>
    </row>
    <row r="115" spans="1:75">
      <c r="A115" s="784"/>
      <c r="B115" s="100">
        <f t="shared" si="10"/>
        <v>99</v>
      </c>
      <c r="C115" s="100" t="s">
        <v>394</v>
      </c>
      <c r="D115" s="103" t="s">
        <v>890</v>
      </c>
      <c r="E115" s="149"/>
      <c r="F115" s="169"/>
      <c r="G115" s="224">
        <v>60000</v>
      </c>
      <c r="H115" s="153">
        <v>8</v>
      </c>
      <c r="I115" s="153">
        <v>11.333333333333334</v>
      </c>
      <c r="J115" s="315">
        <f>COUNTIFS('DETAIL SALES'!$Q$10:$Q$7501,'FILL RATE MANDATORY STOCK'!E115,'DETAIL SALES'!$AB$10:$AB$7501,"Full",'DETAIL SALES'!$C$10:$C$7501,"1")</f>
        <v>0</v>
      </c>
      <c r="K115" s="316">
        <f>COUNTIFS('DETAIL SALES'!$Q$10:$Q$7501,'FILL RATE MANDATORY STOCK'!E115,'DETAIL SALES'!$AB$10:$AB$7501,"No",'DETAIL SALES'!$C$10:$C$7501,"1")</f>
        <v>0</v>
      </c>
      <c r="L115" s="149">
        <f>COUNTIFS('DETAIL SALES'!$Q$10:$Q$7501,'FILL RATE MANDATORY STOCK'!E115,'DETAIL SALES'!$AB$10:$AB$7501,"Full",'DETAIL SALES'!$C$10:$C$7501,"2")</f>
        <v>0</v>
      </c>
      <c r="M115" s="149">
        <f>COUNTIFS('DETAIL SALES'!$Q$10:$Q$7501,'FILL RATE MANDATORY STOCK'!E115,'DETAIL SALES'!$AB$10:$AB$7501,"No",'DETAIL SALES'!$C$10:$C$7501,"2")</f>
        <v>0</v>
      </c>
      <c r="N115" s="149">
        <f>COUNTIFS('DETAIL SALES'!$Q$10:$Q$7501,'FILL RATE MANDATORY STOCK'!E115,'DETAIL SALES'!$AB$10:$AB$7501,"Full",'DETAIL SALES'!$C$10:$C$7501,"3")</f>
        <v>0</v>
      </c>
      <c r="O115" s="149">
        <f>COUNTIFS('DETAIL SALES'!$Q$10:$Q$7501,'FILL RATE MANDATORY STOCK'!E115,'DETAIL SALES'!$AB$10:$AB$7501,"No",'DETAIL SALES'!$C$10:$C$7501,"3")</f>
        <v>0</v>
      </c>
      <c r="P115" s="149">
        <f>COUNTIFS('DETAIL SALES'!$Q$10:$Q$7501,'FILL RATE MANDATORY STOCK'!E115,'DETAIL SALES'!$AB$10:$AB$7501,"Full",'DETAIL SALES'!$C$10:$C$7501,"4")</f>
        <v>0</v>
      </c>
      <c r="Q115" s="149">
        <f>COUNTIFS('DETAIL SALES'!$Q$10:$Q$7501,'FILL RATE MANDATORY STOCK'!E115,'DETAIL SALES'!$AB$10:$AB$7501,"No",'DETAIL SALES'!$C$10:$C$7501,"4")</f>
        <v>0</v>
      </c>
      <c r="R115" s="149">
        <f>COUNTIFS('DETAIL SALES'!$Q$10:$Q$7501,'FILL RATE MANDATORY STOCK'!E115,'DETAIL SALES'!$AB$10:$AB$7501,"Full",'DETAIL SALES'!$C$10:$C$7501,"5")</f>
        <v>0</v>
      </c>
      <c r="S115" s="149">
        <f>COUNTIFS('DETAIL SALES'!$Q$10:$Q$7501,'FILL RATE MANDATORY STOCK'!E115,'DETAIL SALES'!$AB$10:$AB$7501,"No",'DETAIL SALES'!$C$10:$C$7501,"5")</f>
        <v>0</v>
      </c>
      <c r="T115" s="149">
        <f>COUNTIFS('DETAIL SALES'!$Q$10:$Q$7501,'FILL RATE MANDATORY STOCK'!E115,'DETAIL SALES'!$AB$10:$AB$7501,"Full",'DETAIL SALES'!$C$10:$C$7501,"6")</f>
        <v>0</v>
      </c>
      <c r="U115" s="149">
        <f>COUNTIFS('DETAIL SALES'!$Q$10:$Q$7501,'FILL RATE MANDATORY STOCK'!E115,'DETAIL SALES'!$AB$10:$AB$7501,"No",'DETAIL SALES'!$C$10:$C$7501,"6")</f>
        <v>0</v>
      </c>
      <c r="V115" s="316">
        <f>COUNTIFS('DETAIL SALES'!$Q$10:$Q$7501,'FILL RATE MANDATORY STOCK'!E115,'DETAIL SALES'!$AB$10:$AB$7501,"Full",'DETAIL SALES'!$C$10:$C$7501,"7")</f>
        <v>0</v>
      </c>
      <c r="W115" s="316">
        <f>COUNTIFS('DETAIL SALES'!$Q$10:$Q$7501,'FILL RATE MANDATORY STOCK'!E115,'DETAIL SALES'!$AB$10:$AB$7501,"No",'DETAIL SALES'!$C$10:$C$7501,"7")</f>
        <v>0</v>
      </c>
      <c r="X115" s="149">
        <f>COUNTIFS('DETAIL SALES'!$Q$10:$Q$7501,'FILL RATE MANDATORY STOCK'!E115,'DETAIL SALES'!$AB$10:$AB$7501,"Full",'DETAIL SALES'!$C$10:$C$7501,"8")</f>
        <v>0</v>
      </c>
      <c r="Y115" s="149">
        <f>COUNTIFS('DETAIL SALES'!$Q$10:$Q$7501,'FILL RATE MANDATORY STOCK'!E115,'DETAIL SALES'!$AB$10:$AB$7501,"No",'DETAIL SALES'!$C$10:$C$7501,"8")</f>
        <v>0</v>
      </c>
      <c r="Z115" s="149">
        <f>COUNTIFS('DETAIL SALES'!$Q$10:$Q$7501,'FILL RATE MANDATORY STOCK'!E115,'DETAIL SALES'!$AB$10:$AB$7501,"Full",'DETAIL SALES'!$C$10:$C$7501,"9")</f>
        <v>0</v>
      </c>
      <c r="AA115" s="149">
        <f>COUNTIFS('DETAIL SALES'!$Q$10:$Q$7501,'FILL RATE MANDATORY STOCK'!E115,'DETAIL SALES'!$AB$10:$AB$7501,"No",'DETAIL SALES'!$C$10:$C$7501,"9")</f>
        <v>0</v>
      </c>
      <c r="AB115" s="149">
        <f>COUNTIFS('DETAIL SALES'!$Q$10:$Q$7501,'FILL RATE MANDATORY STOCK'!E115,'DETAIL SALES'!$AB$10:$AB$7501,"Full",'DETAIL SALES'!$C$10:$C$7501,"10")</f>
        <v>0</v>
      </c>
      <c r="AC115" s="149">
        <f>COUNTIFS('DETAIL SALES'!$Q$10:$Q$7501,'FILL RATE MANDATORY STOCK'!E115,'DETAIL SALES'!$AB$10:$AB$7501,"No",'DETAIL SALES'!$C$10:$C$7501,"10")</f>
        <v>0</v>
      </c>
      <c r="AD115" s="149">
        <f>COUNTIFS('DETAIL SALES'!$Q$10:$Q$7501,'FILL RATE MANDATORY STOCK'!E115,'DETAIL SALES'!$AB$10:$AB$7501,"Full",'DETAIL SALES'!$C$10:$C$7501,"11")</f>
        <v>0</v>
      </c>
      <c r="AE115" s="149">
        <f>COUNTIFS('DETAIL SALES'!$Q$10:$Q$7501,'FILL RATE MANDATORY STOCK'!E115,'DETAIL SALES'!$AB$10:$AB$7501,"No",'DETAIL SALES'!$C$10:$C$7501,"11")</f>
        <v>0</v>
      </c>
      <c r="AF115" s="149">
        <f>COUNTIFS('DETAIL SALES'!$Q$10:$Q$7501,'FILL RATE MANDATORY STOCK'!E115,'DETAIL SALES'!$AB$10:$AB$7501,"Full",'DETAIL SALES'!$C$10:$C$7501,"12")</f>
        <v>0</v>
      </c>
      <c r="AG115" s="149">
        <f>COUNTIFS('DETAIL SALES'!$Q$10:$Q$7501,'FILL RATE MANDATORY STOCK'!E115,'DETAIL SALES'!$AB$10:$AB$7501,"No",'DETAIL SALES'!$C$10:$C$7501,"12")</f>
        <v>0</v>
      </c>
      <c r="AH115" s="149">
        <f>COUNTIFS('DETAIL SALES'!$Q$10:$Q$7501,'FILL RATE MANDATORY STOCK'!E115,'DETAIL SALES'!$AB$10:$AB$7501,"Full",'DETAIL SALES'!$C$10:$C$7501,"13")</f>
        <v>0</v>
      </c>
      <c r="AI115" s="149">
        <f>COUNTIFS('DETAIL SALES'!$Q$10:$Q$7501,'FILL RATE MANDATORY STOCK'!E115,'DETAIL SALES'!$AB$10:$AB$7501,"No",'DETAIL SALES'!$C$10:$C$7501,"13")</f>
        <v>0</v>
      </c>
      <c r="AJ115" s="316">
        <f>COUNTIFS('DETAIL SALES'!$Q$10:$Q$7501,'FILL RATE MANDATORY STOCK'!E115,'DETAIL SALES'!$AB$10:$AB$7501,"Full",'DETAIL SALES'!$C$10:$C$7501,"14")</f>
        <v>0</v>
      </c>
      <c r="AK115" s="316">
        <f>COUNTIFS('DETAIL SALES'!$Q$10:$Q$7501,'FILL RATE MANDATORY STOCK'!E115,'DETAIL SALES'!$AB$10:$AB$7501,"No",'DETAIL SALES'!$C$10:$C$7501,"14")</f>
        <v>0</v>
      </c>
      <c r="AL115" s="149">
        <f>COUNTIFS('DETAIL SALES'!$Q$10:$Q$7501,'FILL RATE MANDATORY STOCK'!E115,'DETAIL SALES'!$AB$10:$AB$7501,"Full",'DETAIL SALES'!$C$10:$C$7501,"15")</f>
        <v>0</v>
      </c>
      <c r="AM115" s="149">
        <f>COUNTIFS('DETAIL SALES'!$Q$10:$Q$7501,'FILL RATE MANDATORY STOCK'!E115,'DETAIL SALES'!$AB$10:$AB$7501,"No",'DETAIL SALES'!$C$10:$C$7501,"15")</f>
        <v>0</v>
      </c>
      <c r="AN115" s="149">
        <f>COUNTIFS('DETAIL SALES'!$Q$10:$Q$7501,'FILL RATE MANDATORY STOCK'!E115,'DETAIL SALES'!$AB$10:$AB$7501,"Full",'DETAIL SALES'!$C$10:$C$7501,"16")</f>
        <v>0</v>
      </c>
      <c r="AO115" s="149">
        <f>COUNTIFS('DETAIL SALES'!$Q$10:$Q$7501,'FILL RATE MANDATORY STOCK'!E115,'DETAIL SALES'!$AB$10:$AB$7501,"No",'DETAIL SALES'!$C$10:$C$7501,"16")</f>
        <v>0</v>
      </c>
      <c r="AP115" s="149">
        <f>COUNTIFS('DETAIL SALES'!$Q$10:$Q$7501,'FILL RATE MANDATORY STOCK'!E115,'DETAIL SALES'!$AB$10:$AB$7501,"Full",'DETAIL SALES'!$C$10:$C$7501,"17")</f>
        <v>0</v>
      </c>
      <c r="AQ115" s="149">
        <f>COUNTIFS('DETAIL SALES'!$Q$10:$Q$7501,'FILL RATE MANDATORY STOCK'!E115,'DETAIL SALES'!$AB$10:$AB$7501,"No",'DETAIL SALES'!$C$10:$C$7501,"17")</f>
        <v>0</v>
      </c>
      <c r="AR115" s="149">
        <f>COUNTIFS('DETAIL SALES'!$Q$10:$Q$7501,'FILL RATE MANDATORY STOCK'!E115,'DETAIL SALES'!$AB$10:$AB$7501,"Full",'DETAIL SALES'!$C$10:$C$7501,"18")</f>
        <v>0</v>
      </c>
      <c r="AS115" s="149">
        <f>COUNTIFS('DETAIL SALES'!$Q$10:$Q$7501,'FILL RATE MANDATORY STOCK'!E115,'DETAIL SALES'!$AB$10:$AB$7501,"No",'DETAIL SALES'!$C$10:$C$7501,"18")</f>
        <v>0</v>
      </c>
      <c r="AT115" s="149">
        <f>COUNTIFS('DETAIL SALES'!$Q$10:$Q$7501,'FILL RATE MANDATORY STOCK'!E115,'DETAIL SALES'!$AB$10:$AB$7501,"Full",'DETAIL SALES'!$C$10:$C$7501,"19")</f>
        <v>0</v>
      </c>
      <c r="AU115" s="149">
        <f>COUNTIFS('DETAIL SALES'!$Q$10:$Q$7501,'FILL RATE MANDATORY STOCK'!E115,'DETAIL SALES'!$AB$10:$AB$7501,"No",'DETAIL SALES'!$C$10:$C$7501,"19")</f>
        <v>0</v>
      </c>
      <c r="AV115" s="149">
        <f>COUNTIFS('DETAIL SALES'!$Q$10:$Q$7501,'FILL RATE MANDATORY STOCK'!E115,'DETAIL SALES'!$AB$10:$AB$7501,"Full",'DETAIL SALES'!$C$10:$C$7501,"20")</f>
        <v>0</v>
      </c>
      <c r="AW115" s="149">
        <f>COUNTIFS('DETAIL SALES'!$Q$10:$Q$7501,'FILL RATE MANDATORY STOCK'!E115,'DETAIL SALES'!$AB$10:$AB$7501,"No",'DETAIL SALES'!$C$10:$C$7501,"20")</f>
        <v>0</v>
      </c>
      <c r="AX115" s="316">
        <f>COUNTIFS('DETAIL SALES'!$Q$10:$Q$7501,'FILL RATE MANDATORY STOCK'!E115,'DETAIL SALES'!$AB$10:$AB$7501,"Full",'DETAIL SALES'!$C$10:$C$7501,"21")</f>
        <v>0</v>
      </c>
      <c r="AY115" s="316">
        <f>COUNTIFS('DETAIL SALES'!$Q$10:$Q$7501,'FILL RATE MANDATORY STOCK'!E115,'DETAIL SALES'!$AB$10:$AB$7501,"No",'DETAIL SALES'!$C$10:$C$7501,"21")</f>
        <v>0</v>
      </c>
      <c r="AZ115" s="149">
        <f>COUNTIFS('DETAIL SALES'!$Q$10:$Q$7501,'FILL RATE MANDATORY STOCK'!E115,'DETAIL SALES'!$AB$10:$AB$7501,"Full",'DETAIL SALES'!$C$10:$C$7501,"22")</f>
        <v>0</v>
      </c>
      <c r="BA115" s="149">
        <f>COUNTIFS('DETAIL SALES'!$Q$10:$Q$7501,'FILL RATE MANDATORY STOCK'!E115,'DETAIL SALES'!$AB$10:$AB$7501,"No",'DETAIL SALES'!$C$10:$C$7501,"22")</f>
        <v>0</v>
      </c>
      <c r="BB115" s="149">
        <f>COUNTIFS('DETAIL SALES'!$Q$10:$Q$7501,'FILL RATE MANDATORY STOCK'!E115,'DETAIL SALES'!$AB$10:$AB$7501,"Full",'DETAIL SALES'!$C$10:$C$7501,"23")</f>
        <v>0</v>
      </c>
      <c r="BC115" s="149">
        <f>COUNTIFS('DETAIL SALES'!$Q$10:$Q$7501,'FILL RATE MANDATORY STOCK'!E115,'DETAIL SALES'!$AB$10:$AB$7501,"No",'DETAIL SALES'!$C$10:$C$7501,"23")</f>
        <v>0</v>
      </c>
      <c r="BD115" s="149">
        <f>COUNTIFS('DETAIL SALES'!$Q$10:$Q$7501,'FILL RATE MANDATORY STOCK'!E115,'DETAIL SALES'!$AB$10:$AB$7501,"Full",'DETAIL SALES'!$C$10:$C$7501,"24")</f>
        <v>0</v>
      </c>
      <c r="BE115" s="149">
        <f>COUNTIFS('DETAIL SALES'!$Q$10:$Q$7501,'FILL RATE MANDATORY STOCK'!E115,'DETAIL SALES'!$AB$10:$AB$7501,"No",'DETAIL SALES'!$C$10:$C$7501,"24")</f>
        <v>0</v>
      </c>
      <c r="BF115" s="149">
        <f>COUNTIFS('DETAIL SALES'!$Q$10:$Q$7501,'FILL RATE MANDATORY STOCK'!E115,'DETAIL SALES'!$AB$10:$AB$7501,"Full",'DETAIL SALES'!$C$10:$C$7501,"25")</f>
        <v>0</v>
      </c>
      <c r="BG115" s="149">
        <f>COUNTIFS('DETAIL SALES'!$Q$10:$Q$7501,'FILL RATE MANDATORY STOCK'!E115,'DETAIL SALES'!$AB$10:$AB$7501,"No",'DETAIL SALES'!$C$10:$C$7501,"25")</f>
        <v>0</v>
      </c>
      <c r="BH115" s="149">
        <f>COUNTIFS('DETAIL SALES'!$Q$10:$Q$7501,'FILL RATE MANDATORY STOCK'!E115,'DETAIL SALES'!$AB$10:$AB$7501,"Full",'DETAIL SALES'!$C$10:$C$7501,"26")</f>
        <v>0</v>
      </c>
      <c r="BI115" s="149">
        <f>COUNTIFS('DETAIL SALES'!$Q$10:$Q$7501,'FILL RATE MANDATORY STOCK'!E115,'DETAIL SALES'!$AB$10:$AB$7501,"No",'DETAIL SALES'!$C$10:$C$7501,"26")</f>
        <v>0</v>
      </c>
      <c r="BJ115" s="149">
        <f>COUNTIFS('DETAIL SALES'!$Q$10:$Q$7501,'FILL RATE MANDATORY STOCK'!E115,'DETAIL SALES'!$AB$10:$AB$7501,"Full",'DETAIL SALES'!$C$10:$C$7501,"27")</f>
        <v>0</v>
      </c>
      <c r="BK115" s="149">
        <f>COUNTIFS('DETAIL SALES'!$Q$10:$Q$7501,'FILL RATE MANDATORY STOCK'!E115,'DETAIL SALES'!$AB$10:$AB$7501,"No",'DETAIL SALES'!$C$10:$C$7501,"27")</f>
        <v>0</v>
      </c>
      <c r="BL115" s="316">
        <f>COUNTIFS('DETAIL SALES'!$Q$10:$Q$7501,'FILL RATE MANDATORY STOCK'!E115,'DETAIL SALES'!$AB$10:$AB$7501,"Full",'DETAIL SALES'!$C$10:$C$7501,"28")</f>
        <v>0</v>
      </c>
      <c r="BM115" s="316">
        <f>COUNTIFS('DETAIL SALES'!$Q$10:$Q$7501,'FILL RATE MANDATORY STOCK'!E115,'DETAIL SALES'!$AB$10:$AB$7501,"No",'DETAIL SALES'!$C$10:$C$7501,"28")</f>
        <v>0</v>
      </c>
      <c r="BN115" s="149">
        <f>COUNTIFS('DETAIL SALES'!$Q$10:$Q$7501,'FILL RATE MANDATORY STOCK'!E115,'DETAIL SALES'!$AB$10:$AB$7501,"Full",'DETAIL SALES'!$C$10:$C$7501,"29")</f>
        <v>0</v>
      </c>
      <c r="BO115" s="149">
        <f>COUNTIFS('DETAIL SALES'!$Q$10:$Q$7501,'FILL RATE MANDATORY STOCK'!E115,'DETAIL SALES'!$AB$10:$AB$7501,"No",'DETAIL SALES'!$C$10:$C$7501,"29")</f>
        <v>0</v>
      </c>
      <c r="BP115" s="149">
        <f>COUNTIFS('DETAIL SALES'!$Q$10:$Q$7501,'FILL RATE MANDATORY STOCK'!E115,'DETAIL SALES'!$AB$10:$AB$7501,"Full",'DETAIL SALES'!$C$10:$C$7501,"30")</f>
        <v>0</v>
      </c>
      <c r="BQ115" s="149">
        <f>COUNTIFS('DETAIL SALES'!$Q$10:$Q$7501,'FILL RATE MANDATORY STOCK'!E115,'DETAIL SALES'!$AB$10:$AB$7501,"No",'DETAIL SALES'!$C$10:$C$7501,"30")</f>
        <v>0</v>
      </c>
      <c r="BR115" s="149">
        <f>COUNTIFS('DETAIL SALES'!$Q$10:$Q$7501,'FILL RATE MANDATORY STOCK'!\,'DETAIL SALES'!$AB$10:$AB$7501,"Full",'DETAIL SALES'!$C$10:$C$7501,"31")</f>
        <v>0</v>
      </c>
      <c r="BS115" s="153">
        <f>COUNTIFS('DETAIL SALES'!$Q$10:$Q$7501,'FILL RATE MANDATORY STOCK'!E115,'DETAIL SALES'!$AB$10:$AB$7501,"No",'DETAIL SALES'!$C$10:$C$7501,"31")</f>
        <v>0</v>
      </c>
      <c r="BT115" s="271">
        <f t="shared" si="11"/>
        <v>0</v>
      </c>
      <c r="BU115" s="150">
        <f t="shared" si="12"/>
        <v>0</v>
      </c>
      <c r="BV115" s="150">
        <f t="shared" si="13"/>
        <v>0</v>
      </c>
      <c r="BW115" s="272" t="e">
        <f t="shared" si="14"/>
        <v>#DIV/0!</v>
      </c>
    </row>
    <row r="116" spans="1:75">
      <c r="A116" s="784"/>
      <c r="B116" s="100">
        <f t="shared" si="10"/>
        <v>100</v>
      </c>
      <c r="C116" s="100" t="s">
        <v>395</v>
      </c>
      <c r="D116" s="103" t="s">
        <v>890</v>
      </c>
      <c r="E116" s="149"/>
      <c r="F116" s="169"/>
      <c r="G116" s="224">
        <v>60000</v>
      </c>
      <c r="H116" s="153">
        <v>2</v>
      </c>
      <c r="I116" s="153">
        <v>0</v>
      </c>
      <c r="J116" s="315">
        <f>COUNTIFS('DETAIL SALES'!$Q$10:$Q$7501,'FILL RATE MANDATORY STOCK'!E116,'DETAIL SALES'!$AB$10:$AB$7501,"Full",'DETAIL SALES'!$C$10:$C$7501,"1")</f>
        <v>0</v>
      </c>
      <c r="K116" s="316">
        <f>COUNTIFS('DETAIL SALES'!$Q$10:$Q$7501,'FILL RATE MANDATORY STOCK'!E116,'DETAIL SALES'!$AB$10:$AB$7501,"No",'DETAIL SALES'!$C$10:$C$7501,"1")</f>
        <v>0</v>
      </c>
      <c r="L116" s="149">
        <f>COUNTIFS('DETAIL SALES'!$Q$10:$Q$7501,'FILL RATE MANDATORY STOCK'!E116,'DETAIL SALES'!$AB$10:$AB$7501,"Full",'DETAIL SALES'!$C$10:$C$7501,"2")</f>
        <v>0</v>
      </c>
      <c r="M116" s="149">
        <f>COUNTIFS('DETAIL SALES'!$Q$10:$Q$7501,'FILL RATE MANDATORY STOCK'!E116,'DETAIL SALES'!$AB$10:$AB$7501,"No",'DETAIL SALES'!$C$10:$C$7501,"2")</f>
        <v>0</v>
      </c>
      <c r="N116" s="149">
        <f>COUNTIFS('DETAIL SALES'!$Q$10:$Q$7501,'FILL RATE MANDATORY STOCK'!E116,'DETAIL SALES'!$AB$10:$AB$7501,"Full",'DETAIL SALES'!$C$10:$C$7501,"3")</f>
        <v>0</v>
      </c>
      <c r="O116" s="149">
        <f>COUNTIFS('DETAIL SALES'!$Q$10:$Q$7501,'FILL RATE MANDATORY STOCK'!E116,'DETAIL SALES'!$AB$10:$AB$7501,"No",'DETAIL SALES'!$C$10:$C$7501,"3")</f>
        <v>0</v>
      </c>
      <c r="P116" s="149">
        <f>COUNTIFS('DETAIL SALES'!$Q$10:$Q$7501,'FILL RATE MANDATORY STOCK'!E116,'DETAIL SALES'!$AB$10:$AB$7501,"Full",'DETAIL SALES'!$C$10:$C$7501,"4")</f>
        <v>0</v>
      </c>
      <c r="Q116" s="149">
        <f>COUNTIFS('DETAIL SALES'!$Q$10:$Q$7501,'FILL RATE MANDATORY STOCK'!E116,'DETAIL SALES'!$AB$10:$AB$7501,"No",'DETAIL SALES'!$C$10:$C$7501,"4")</f>
        <v>0</v>
      </c>
      <c r="R116" s="149">
        <f>COUNTIFS('DETAIL SALES'!$Q$10:$Q$7501,'FILL RATE MANDATORY STOCK'!E116,'DETAIL SALES'!$AB$10:$AB$7501,"Full",'DETAIL SALES'!$C$10:$C$7501,"5")</f>
        <v>0</v>
      </c>
      <c r="S116" s="149">
        <f>COUNTIFS('DETAIL SALES'!$Q$10:$Q$7501,'FILL RATE MANDATORY STOCK'!E116,'DETAIL SALES'!$AB$10:$AB$7501,"No",'DETAIL SALES'!$C$10:$C$7501,"5")</f>
        <v>0</v>
      </c>
      <c r="T116" s="149">
        <f>COUNTIFS('DETAIL SALES'!$Q$10:$Q$7501,'FILL RATE MANDATORY STOCK'!E116,'DETAIL SALES'!$AB$10:$AB$7501,"Full",'DETAIL SALES'!$C$10:$C$7501,"6")</f>
        <v>0</v>
      </c>
      <c r="U116" s="149">
        <f>COUNTIFS('DETAIL SALES'!$Q$10:$Q$7501,'FILL RATE MANDATORY STOCK'!E116,'DETAIL SALES'!$AB$10:$AB$7501,"No",'DETAIL SALES'!$C$10:$C$7501,"6")</f>
        <v>0</v>
      </c>
      <c r="V116" s="316">
        <f>COUNTIFS('DETAIL SALES'!$Q$10:$Q$7501,'FILL RATE MANDATORY STOCK'!E116,'DETAIL SALES'!$AB$10:$AB$7501,"Full",'DETAIL SALES'!$C$10:$C$7501,"7")</f>
        <v>0</v>
      </c>
      <c r="W116" s="316">
        <f>COUNTIFS('DETAIL SALES'!$Q$10:$Q$7501,'FILL RATE MANDATORY STOCK'!E116,'DETAIL SALES'!$AB$10:$AB$7501,"No",'DETAIL SALES'!$C$10:$C$7501,"7")</f>
        <v>0</v>
      </c>
      <c r="X116" s="149">
        <f>COUNTIFS('DETAIL SALES'!$Q$10:$Q$7501,'FILL RATE MANDATORY STOCK'!E116,'DETAIL SALES'!$AB$10:$AB$7501,"Full",'DETAIL SALES'!$C$10:$C$7501,"8")</f>
        <v>0</v>
      </c>
      <c r="Y116" s="149">
        <f>COUNTIFS('DETAIL SALES'!$Q$10:$Q$7501,'FILL RATE MANDATORY STOCK'!E116,'DETAIL SALES'!$AB$10:$AB$7501,"No",'DETAIL SALES'!$C$10:$C$7501,"8")</f>
        <v>0</v>
      </c>
      <c r="Z116" s="149">
        <f>COUNTIFS('DETAIL SALES'!$Q$10:$Q$7501,'FILL RATE MANDATORY STOCK'!E116,'DETAIL SALES'!$AB$10:$AB$7501,"Full",'DETAIL SALES'!$C$10:$C$7501,"9")</f>
        <v>0</v>
      </c>
      <c r="AA116" s="149">
        <f>COUNTIFS('DETAIL SALES'!$Q$10:$Q$7501,'FILL RATE MANDATORY STOCK'!E116,'DETAIL SALES'!$AB$10:$AB$7501,"No",'DETAIL SALES'!$C$10:$C$7501,"9")</f>
        <v>0</v>
      </c>
      <c r="AB116" s="149">
        <f>COUNTIFS('DETAIL SALES'!$Q$10:$Q$7501,'FILL RATE MANDATORY STOCK'!E116,'DETAIL SALES'!$AB$10:$AB$7501,"Full",'DETAIL SALES'!$C$10:$C$7501,"10")</f>
        <v>0</v>
      </c>
      <c r="AC116" s="149">
        <f>COUNTIFS('DETAIL SALES'!$Q$10:$Q$7501,'FILL RATE MANDATORY STOCK'!E116,'DETAIL SALES'!$AB$10:$AB$7501,"No",'DETAIL SALES'!$C$10:$C$7501,"10")</f>
        <v>0</v>
      </c>
      <c r="AD116" s="149">
        <f>COUNTIFS('DETAIL SALES'!$Q$10:$Q$7501,'FILL RATE MANDATORY STOCK'!E116,'DETAIL SALES'!$AB$10:$AB$7501,"Full",'DETAIL SALES'!$C$10:$C$7501,"11")</f>
        <v>0</v>
      </c>
      <c r="AE116" s="149">
        <f>COUNTIFS('DETAIL SALES'!$Q$10:$Q$7501,'FILL RATE MANDATORY STOCK'!E116,'DETAIL SALES'!$AB$10:$AB$7501,"No",'DETAIL SALES'!$C$10:$C$7501,"11")</f>
        <v>0</v>
      </c>
      <c r="AF116" s="149">
        <f>COUNTIFS('DETAIL SALES'!$Q$10:$Q$7501,'FILL RATE MANDATORY STOCK'!E116,'DETAIL SALES'!$AB$10:$AB$7501,"Full",'DETAIL SALES'!$C$10:$C$7501,"12")</f>
        <v>0</v>
      </c>
      <c r="AG116" s="149">
        <f>COUNTIFS('DETAIL SALES'!$Q$10:$Q$7501,'FILL RATE MANDATORY STOCK'!E116,'DETAIL SALES'!$AB$10:$AB$7501,"No",'DETAIL SALES'!$C$10:$C$7501,"12")</f>
        <v>0</v>
      </c>
      <c r="AH116" s="149">
        <f>COUNTIFS('DETAIL SALES'!$Q$10:$Q$7501,'FILL RATE MANDATORY STOCK'!E116,'DETAIL SALES'!$AB$10:$AB$7501,"Full",'DETAIL SALES'!$C$10:$C$7501,"13")</f>
        <v>0</v>
      </c>
      <c r="AI116" s="149">
        <f>COUNTIFS('DETAIL SALES'!$Q$10:$Q$7501,'FILL RATE MANDATORY STOCK'!E116,'DETAIL SALES'!$AB$10:$AB$7501,"No",'DETAIL SALES'!$C$10:$C$7501,"13")</f>
        <v>0</v>
      </c>
      <c r="AJ116" s="316">
        <f>COUNTIFS('DETAIL SALES'!$Q$10:$Q$7501,'FILL RATE MANDATORY STOCK'!E116,'DETAIL SALES'!$AB$10:$AB$7501,"Full",'DETAIL SALES'!$C$10:$C$7501,"14")</f>
        <v>0</v>
      </c>
      <c r="AK116" s="316">
        <f>COUNTIFS('DETAIL SALES'!$Q$10:$Q$7501,'FILL RATE MANDATORY STOCK'!E116,'DETAIL SALES'!$AB$10:$AB$7501,"No",'DETAIL SALES'!$C$10:$C$7501,"14")</f>
        <v>0</v>
      </c>
      <c r="AL116" s="149">
        <f>COUNTIFS('DETAIL SALES'!$Q$10:$Q$7501,'FILL RATE MANDATORY STOCK'!E116,'DETAIL SALES'!$AB$10:$AB$7501,"Full",'DETAIL SALES'!$C$10:$C$7501,"15")</f>
        <v>0</v>
      </c>
      <c r="AM116" s="149">
        <f>COUNTIFS('DETAIL SALES'!$Q$10:$Q$7501,'FILL RATE MANDATORY STOCK'!E116,'DETAIL SALES'!$AB$10:$AB$7501,"No",'DETAIL SALES'!$C$10:$C$7501,"15")</f>
        <v>0</v>
      </c>
      <c r="AN116" s="149">
        <f>COUNTIFS('DETAIL SALES'!$Q$10:$Q$7501,'FILL RATE MANDATORY STOCK'!E116,'DETAIL SALES'!$AB$10:$AB$7501,"Full",'DETAIL SALES'!$C$10:$C$7501,"16")</f>
        <v>0</v>
      </c>
      <c r="AO116" s="149">
        <f>COUNTIFS('DETAIL SALES'!$Q$10:$Q$7501,'FILL RATE MANDATORY STOCK'!E116,'DETAIL SALES'!$AB$10:$AB$7501,"No",'DETAIL SALES'!$C$10:$C$7501,"16")</f>
        <v>0</v>
      </c>
      <c r="AP116" s="149">
        <f>COUNTIFS('DETAIL SALES'!$Q$10:$Q$7501,'FILL RATE MANDATORY STOCK'!E116,'DETAIL SALES'!$AB$10:$AB$7501,"Full",'DETAIL SALES'!$C$10:$C$7501,"17")</f>
        <v>0</v>
      </c>
      <c r="AQ116" s="149">
        <f>COUNTIFS('DETAIL SALES'!$Q$10:$Q$7501,'FILL RATE MANDATORY STOCK'!E116,'DETAIL SALES'!$AB$10:$AB$7501,"No",'DETAIL SALES'!$C$10:$C$7501,"17")</f>
        <v>0</v>
      </c>
      <c r="AR116" s="149">
        <f>COUNTIFS('DETAIL SALES'!$Q$10:$Q$7501,'FILL RATE MANDATORY STOCK'!E116,'DETAIL SALES'!$AB$10:$AB$7501,"Full",'DETAIL SALES'!$C$10:$C$7501,"18")</f>
        <v>0</v>
      </c>
      <c r="AS116" s="149">
        <f>COUNTIFS('DETAIL SALES'!$Q$10:$Q$7501,'FILL RATE MANDATORY STOCK'!E116,'DETAIL SALES'!$AB$10:$AB$7501,"No",'DETAIL SALES'!$C$10:$C$7501,"18")</f>
        <v>0</v>
      </c>
      <c r="AT116" s="149">
        <f>COUNTIFS('DETAIL SALES'!$Q$10:$Q$7501,'FILL RATE MANDATORY STOCK'!E116,'DETAIL SALES'!$AB$10:$AB$7501,"Full",'DETAIL SALES'!$C$10:$C$7501,"19")</f>
        <v>0</v>
      </c>
      <c r="AU116" s="149">
        <f>COUNTIFS('DETAIL SALES'!$Q$10:$Q$7501,'FILL RATE MANDATORY STOCK'!E116,'DETAIL SALES'!$AB$10:$AB$7501,"No",'DETAIL SALES'!$C$10:$C$7501,"19")</f>
        <v>0</v>
      </c>
      <c r="AV116" s="149">
        <f>COUNTIFS('DETAIL SALES'!$Q$10:$Q$7501,'FILL RATE MANDATORY STOCK'!E116,'DETAIL SALES'!$AB$10:$AB$7501,"Full",'DETAIL SALES'!$C$10:$C$7501,"20")</f>
        <v>0</v>
      </c>
      <c r="AW116" s="149">
        <f>COUNTIFS('DETAIL SALES'!$Q$10:$Q$7501,'FILL RATE MANDATORY STOCK'!E116,'DETAIL SALES'!$AB$10:$AB$7501,"No",'DETAIL SALES'!$C$10:$C$7501,"20")</f>
        <v>0</v>
      </c>
      <c r="AX116" s="316">
        <f>COUNTIFS('DETAIL SALES'!$Q$10:$Q$7501,'FILL RATE MANDATORY STOCK'!E116,'DETAIL SALES'!$AB$10:$AB$7501,"Full",'DETAIL SALES'!$C$10:$C$7501,"21")</f>
        <v>0</v>
      </c>
      <c r="AY116" s="316">
        <f>COUNTIFS('DETAIL SALES'!$Q$10:$Q$7501,'FILL RATE MANDATORY STOCK'!E116,'DETAIL SALES'!$AB$10:$AB$7501,"No",'DETAIL SALES'!$C$10:$C$7501,"21")</f>
        <v>0</v>
      </c>
      <c r="AZ116" s="149">
        <f>COUNTIFS('DETAIL SALES'!$Q$10:$Q$7501,'FILL RATE MANDATORY STOCK'!E116,'DETAIL SALES'!$AB$10:$AB$7501,"Full",'DETAIL SALES'!$C$10:$C$7501,"22")</f>
        <v>0</v>
      </c>
      <c r="BA116" s="149">
        <f>COUNTIFS('DETAIL SALES'!$Q$10:$Q$7501,'FILL RATE MANDATORY STOCK'!E116,'DETAIL SALES'!$AB$10:$AB$7501,"No",'DETAIL SALES'!$C$10:$C$7501,"22")</f>
        <v>0</v>
      </c>
      <c r="BB116" s="149">
        <f>COUNTIFS('DETAIL SALES'!$Q$10:$Q$7501,'FILL RATE MANDATORY STOCK'!E116,'DETAIL SALES'!$AB$10:$AB$7501,"Full",'DETAIL SALES'!$C$10:$C$7501,"23")</f>
        <v>0</v>
      </c>
      <c r="BC116" s="149">
        <f>COUNTIFS('DETAIL SALES'!$Q$10:$Q$7501,'FILL RATE MANDATORY STOCK'!E116,'DETAIL SALES'!$AB$10:$AB$7501,"No",'DETAIL SALES'!$C$10:$C$7501,"23")</f>
        <v>0</v>
      </c>
      <c r="BD116" s="149">
        <f>COUNTIFS('DETAIL SALES'!$Q$10:$Q$7501,'FILL RATE MANDATORY STOCK'!E116,'DETAIL SALES'!$AB$10:$AB$7501,"Full",'DETAIL SALES'!$C$10:$C$7501,"24")</f>
        <v>0</v>
      </c>
      <c r="BE116" s="149">
        <f>COUNTIFS('DETAIL SALES'!$Q$10:$Q$7501,'FILL RATE MANDATORY STOCK'!E116,'DETAIL SALES'!$AB$10:$AB$7501,"No",'DETAIL SALES'!$C$10:$C$7501,"24")</f>
        <v>0</v>
      </c>
      <c r="BF116" s="149">
        <f>COUNTIFS('DETAIL SALES'!$Q$10:$Q$7501,'FILL RATE MANDATORY STOCK'!E116,'DETAIL SALES'!$AB$10:$AB$7501,"Full",'DETAIL SALES'!$C$10:$C$7501,"25")</f>
        <v>0</v>
      </c>
      <c r="BG116" s="149">
        <f>COUNTIFS('DETAIL SALES'!$Q$10:$Q$7501,'FILL RATE MANDATORY STOCK'!E116,'DETAIL SALES'!$AB$10:$AB$7501,"No",'DETAIL SALES'!$C$10:$C$7501,"25")</f>
        <v>0</v>
      </c>
      <c r="BH116" s="149">
        <f>COUNTIFS('DETAIL SALES'!$Q$10:$Q$7501,'FILL RATE MANDATORY STOCK'!E116,'DETAIL SALES'!$AB$10:$AB$7501,"Full",'DETAIL SALES'!$C$10:$C$7501,"26")</f>
        <v>0</v>
      </c>
      <c r="BI116" s="149">
        <f>COUNTIFS('DETAIL SALES'!$Q$10:$Q$7501,'FILL RATE MANDATORY STOCK'!E116,'DETAIL SALES'!$AB$10:$AB$7501,"No",'DETAIL SALES'!$C$10:$C$7501,"26")</f>
        <v>0</v>
      </c>
      <c r="BJ116" s="149">
        <f>COUNTIFS('DETAIL SALES'!$Q$10:$Q$7501,'FILL RATE MANDATORY STOCK'!E116,'DETAIL SALES'!$AB$10:$AB$7501,"Full",'DETAIL SALES'!$C$10:$C$7501,"27")</f>
        <v>0</v>
      </c>
      <c r="BK116" s="149">
        <f>COUNTIFS('DETAIL SALES'!$Q$10:$Q$7501,'FILL RATE MANDATORY STOCK'!E116,'DETAIL SALES'!$AB$10:$AB$7501,"No",'DETAIL SALES'!$C$10:$C$7501,"27")</f>
        <v>0</v>
      </c>
      <c r="BL116" s="316">
        <f>COUNTIFS('DETAIL SALES'!$Q$10:$Q$7501,'FILL RATE MANDATORY STOCK'!E116,'DETAIL SALES'!$AB$10:$AB$7501,"Full",'DETAIL SALES'!$C$10:$C$7501,"28")</f>
        <v>0</v>
      </c>
      <c r="BM116" s="316">
        <f>COUNTIFS('DETAIL SALES'!$Q$10:$Q$7501,'FILL RATE MANDATORY STOCK'!E116,'DETAIL SALES'!$AB$10:$AB$7501,"No",'DETAIL SALES'!$C$10:$C$7501,"28")</f>
        <v>0</v>
      </c>
      <c r="BN116" s="149">
        <f>COUNTIFS('DETAIL SALES'!$Q$10:$Q$7501,'FILL RATE MANDATORY STOCK'!E116,'DETAIL SALES'!$AB$10:$AB$7501,"Full",'DETAIL SALES'!$C$10:$C$7501,"29")</f>
        <v>0</v>
      </c>
      <c r="BO116" s="149">
        <f>COUNTIFS('DETAIL SALES'!$Q$10:$Q$7501,'FILL RATE MANDATORY STOCK'!E116,'DETAIL SALES'!$AB$10:$AB$7501,"No",'DETAIL SALES'!$C$10:$C$7501,"29")</f>
        <v>0</v>
      </c>
      <c r="BP116" s="149">
        <f>COUNTIFS('DETAIL SALES'!$Q$10:$Q$7501,'FILL RATE MANDATORY STOCK'!E116,'DETAIL SALES'!$AB$10:$AB$7501,"Full",'DETAIL SALES'!$C$10:$C$7501,"30")</f>
        <v>0</v>
      </c>
      <c r="BQ116" s="149">
        <f>COUNTIFS('DETAIL SALES'!$Q$10:$Q$7501,'FILL RATE MANDATORY STOCK'!E116,'DETAIL SALES'!$AB$10:$AB$7501,"No",'DETAIL SALES'!$C$10:$C$7501,"30")</f>
        <v>0</v>
      </c>
      <c r="BR116" s="149">
        <f>COUNTIFS('DETAIL SALES'!$Q$10:$Q$7501,'FILL RATE MANDATORY STOCK'!\,'DETAIL SALES'!$AB$10:$AB$7501,"Full",'DETAIL SALES'!$C$10:$C$7501,"31")</f>
        <v>0</v>
      </c>
      <c r="BS116" s="153">
        <f>COUNTIFS('DETAIL SALES'!$Q$10:$Q$7501,'FILL RATE MANDATORY STOCK'!E116,'DETAIL SALES'!$AB$10:$AB$7501,"No",'DETAIL SALES'!$C$10:$C$7501,"31")</f>
        <v>0</v>
      </c>
      <c r="BT116" s="271">
        <f t="shared" si="11"/>
        <v>0</v>
      </c>
      <c r="BU116" s="150">
        <f t="shared" si="12"/>
        <v>0</v>
      </c>
      <c r="BV116" s="150">
        <f t="shared" si="13"/>
        <v>0</v>
      </c>
      <c r="BW116" s="272" t="e">
        <f t="shared" si="14"/>
        <v>#DIV/0!</v>
      </c>
    </row>
    <row r="117" spans="1:75">
      <c r="A117" s="784"/>
      <c r="B117" s="100">
        <f t="shared" si="10"/>
        <v>101</v>
      </c>
      <c r="C117" s="100" t="s">
        <v>396</v>
      </c>
      <c r="D117" s="103" t="s">
        <v>890</v>
      </c>
      <c r="E117" s="149"/>
      <c r="F117" s="169"/>
      <c r="G117" s="224">
        <v>60000</v>
      </c>
      <c r="H117" s="153">
        <v>2</v>
      </c>
      <c r="I117" s="153">
        <v>0</v>
      </c>
      <c r="J117" s="315">
        <f>COUNTIFS('DETAIL SALES'!$Q$10:$Q$7501,'FILL RATE MANDATORY STOCK'!E117,'DETAIL SALES'!$AB$10:$AB$7501,"Full",'DETAIL SALES'!$C$10:$C$7501,"1")</f>
        <v>0</v>
      </c>
      <c r="K117" s="316">
        <f>COUNTIFS('DETAIL SALES'!$Q$10:$Q$7501,'FILL RATE MANDATORY STOCK'!E117,'DETAIL SALES'!$AB$10:$AB$7501,"No",'DETAIL SALES'!$C$10:$C$7501,"1")</f>
        <v>0</v>
      </c>
      <c r="L117" s="149">
        <f>COUNTIFS('DETAIL SALES'!$Q$10:$Q$7501,'FILL RATE MANDATORY STOCK'!E117,'DETAIL SALES'!$AB$10:$AB$7501,"Full",'DETAIL SALES'!$C$10:$C$7501,"2")</f>
        <v>0</v>
      </c>
      <c r="M117" s="149">
        <f>COUNTIFS('DETAIL SALES'!$Q$10:$Q$7501,'FILL RATE MANDATORY STOCK'!E117,'DETAIL SALES'!$AB$10:$AB$7501,"No",'DETAIL SALES'!$C$10:$C$7501,"2")</f>
        <v>0</v>
      </c>
      <c r="N117" s="149">
        <f>COUNTIFS('DETAIL SALES'!$Q$10:$Q$7501,'FILL RATE MANDATORY STOCK'!E117,'DETAIL SALES'!$AB$10:$AB$7501,"Full",'DETAIL SALES'!$C$10:$C$7501,"3")</f>
        <v>0</v>
      </c>
      <c r="O117" s="149">
        <f>COUNTIFS('DETAIL SALES'!$Q$10:$Q$7501,'FILL RATE MANDATORY STOCK'!E117,'DETAIL SALES'!$AB$10:$AB$7501,"No",'DETAIL SALES'!$C$10:$C$7501,"3")</f>
        <v>0</v>
      </c>
      <c r="P117" s="149">
        <f>COUNTIFS('DETAIL SALES'!$Q$10:$Q$7501,'FILL RATE MANDATORY STOCK'!E117,'DETAIL SALES'!$AB$10:$AB$7501,"Full",'DETAIL SALES'!$C$10:$C$7501,"4")</f>
        <v>0</v>
      </c>
      <c r="Q117" s="149">
        <f>COUNTIFS('DETAIL SALES'!$Q$10:$Q$7501,'FILL RATE MANDATORY STOCK'!E117,'DETAIL SALES'!$AB$10:$AB$7501,"No",'DETAIL SALES'!$C$10:$C$7501,"4")</f>
        <v>0</v>
      </c>
      <c r="R117" s="149">
        <f>COUNTIFS('DETAIL SALES'!$Q$10:$Q$7501,'FILL RATE MANDATORY STOCK'!E117,'DETAIL SALES'!$AB$10:$AB$7501,"Full",'DETAIL SALES'!$C$10:$C$7501,"5")</f>
        <v>0</v>
      </c>
      <c r="S117" s="149">
        <f>COUNTIFS('DETAIL SALES'!$Q$10:$Q$7501,'FILL RATE MANDATORY STOCK'!E117,'DETAIL SALES'!$AB$10:$AB$7501,"No",'DETAIL SALES'!$C$10:$C$7501,"5")</f>
        <v>0</v>
      </c>
      <c r="T117" s="149">
        <f>COUNTIFS('DETAIL SALES'!$Q$10:$Q$7501,'FILL RATE MANDATORY STOCK'!E117,'DETAIL SALES'!$AB$10:$AB$7501,"Full",'DETAIL SALES'!$C$10:$C$7501,"6")</f>
        <v>0</v>
      </c>
      <c r="U117" s="149">
        <f>COUNTIFS('DETAIL SALES'!$Q$10:$Q$7501,'FILL RATE MANDATORY STOCK'!E117,'DETAIL SALES'!$AB$10:$AB$7501,"No",'DETAIL SALES'!$C$10:$C$7501,"6")</f>
        <v>0</v>
      </c>
      <c r="V117" s="316">
        <f>COUNTIFS('DETAIL SALES'!$Q$10:$Q$7501,'FILL RATE MANDATORY STOCK'!E117,'DETAIL SALES'!$AB$10:$AB$7501,"Full",'DETAIL SALES'!$C$10:$C$7501,"7")</f>
        <v>0</v>
      </c>
      <c r="W117" s="316">
        <f>COUNTIFS('DETAIL SALES'!$Q$10:$Q$7501,'FILL RATE MANDATORY STOCK'!E117,'DETAIL SALES'!$AB$10:$AB$7501,"No",'DETAIL SALES'!$C$10:$C$7501,"7")</f>
        <v>0</v>
      </c>
      <c r="X117" s="149">
        <f>COUNTIFS('DETAIL SALES'!$Q$10:$Q$7501,'FILL RATE MANDATORY STOCK'!E117,'DETAIL SALES'!$AB$10:$AB$7501,"Full",'DETAIL SALES'!$C$10:$C$7501,"8")</f>
        <v>0</v>
      </c>
      <c r="Y117" s="149">
        <f>COUNTIFS('DETAIL SALES'!$Q$10:$Q$7501,'FILL RATE MANDATORY STOCK'!E117,'DETAIL SALES'!$AB$10:$AB$7501,"No",'DETAIL SALES'!$C$10:$C$7501,"8")</f>
        <v>0</v>
      </c>
      <c r="Z117" s="149">
        <f>COUNTIFS('DETAIL SALES'!$Q$10:$Q$7501,'FILL RATE MANDATORY STOCK'!E117,'DETAIL SALES'!$AB$10:$AB$7501,"Full",'DETAIL SALES'!$C$10:$C$7501,"9")</f>
        <v>0</v>
      </c>
      <c r="AA117" s="149">
        <f>COUNTIFS('DETAIL SALES'!$Q$10:$Q$7501,'FILL RATE MANDATORY STOCK'!E117,'DETAIL SALES'!$AB$10:$AB$7501,"No",'DETAIL SALES'!$C$10:$C$7501,"9")</f>
        <v>0</v>
      </c>
      <c r="AB117" s="149">
        <f>COUNTIFS('DETAIL SALES'!$Q$10:$Q$7501,'FILL RATE MANDATORY STOCK'!E117,'DETAIL SALES'!$AB$10:$AB$7501,"Full",'DETAIL SALES'!$C$10:$C$7501,"10")</f>
        <v>0</v>
      </c>
      <c r="AC117" s="149">
        <f>COUNTIFS('DETAIL SALES'!$Q$10:$Q$7501,'FILL RATE MANDATORY STOCK'!E117,'DETAIL SALES'!$AB$10:$AB$7501,"No",'DETAIL SALES'!$C$10:$C$7501,"10")</f>
        <v>0</v>
      </c>
      <c r="AD117" s="149">
        <f>COUNTIFS('DETAIL SALES'!$Q$10:$Q$7501,'FILL RATE MANDATORY STOCK'!E117,'DETAIL SALES'!$AB$10:$AB$7501,"Full",'DETAIL SALES'!$C$10:$C$7501,"11")</f>
        <v>0</v>
      </c>
      <c r="AE117" s="149">
        <f>COUNTIFS('DETAIL SALES'!$Q$10:$Q$7501,'FILL RATE MANDATORY STOCK'!E117,'DETAIL SALES'!$AB$10:$AB$7501,"No",'DETAIL SALES'!$C$10:$C$7501,"11")</f>
        <v>0</v>
      </c>
      <c r="AF117" s="149">
        <f>COUNTIFS('DETAIL SALES'!$Q$10:$Q$7501,'FILL RATE MANDATORY STOCK'!E117,'DETAIL SALES'!$AB$10:$AB$7501,"Full",'DETAIL SALES'!$C$10:$C$7501,"12")</f>
        <v>0</v>
      </c>
      <c r="AG117" s="149">
        <f>COUNTIFS('DETAIL SALES'!$Q$10:$Q$7501,'FILL RATE MANDATORY STOCK'!E117,'DETAIL SALES'!$AB$10:$AB$7501,"No",'DETAIL SALES'!$C$10:$C$7501,"12")</f>
        <v>0</v>
      </c>
      <c r="AH117" s="149">
        <f>COUNTIFS('DETAIL SALES'!$Q$10:$Q$7501,'FILL RATE MANDATORY STOCK'!E117,'DETAIL SALES'!$AB$10:$AB$7501,"Full",'DETAIL SALES'!$C$10:$C$7501,"13")</f>
        <v>0</v>
      </c>
      <c r="AI117" s="149">
        <f>COUNTIFS('DETAIL SALES'!$Q$10:$Q$7501,'FILL RATE MANDATORY STOCK'!E117,'DETAIL SALES'!$AB$10:$AB$7501,"No",'DETAIL SALES'!$C$10:$C$7501,"13")</f>
        <v>0</v>
      </c>
      <c r="AJ117" s="316">
        <f>COUNTIFS('DETAIL SALES'!$Q$10:$Q$7501,'FILL RATE MANDATORY STOCK'!E117,'DETAIL SALES'!$AB$10:$AB$7501,"Full",'DETAIL SALES'!$C$10:$C$7501,"14")</f>
        <v>0</v>
      </c>
      <c r="AK117" s="316">
        <f>COUNTIFS('DETAIL SALES'!$Q$10:$Q$7501,'FILL RATE MANDATORY STOCK'!E117,'DETAIL SALES'!$AB$10:$AB$7501,"No",'DETAIL SALES'!$C$10:$C$7501,"14")</f>
        <v>0</v>
      </c>
      <c r="AL117" s="149">
        <f>COUNTIFS('DETAIL SALES'!$Q$10:$Q$7501,'FILL RATE MANDATORY STOCK'!E117,'DETAIL SALES'!$AB$10:$AB$7501,"Full",'DETAIL SALES'!$C$10:$C$7501,"15")</f>
        <v>0</v>
      </c>
      <c r="AM117" s="149">
        <f>COUNTIFS('DETAIL SALES'!$Q$10:$Q$7501,'FILL RATE MANDATORY STOCK'!E117,'DETAIL SALES'!$AB$10:$AB$7501,"No",'DETAIL SALES'!$C$10:$C$7501,"15")</f>
        <v>0</v>
      </c>
      <c r="AN117" s="149">
        <f>COUNTIFS('DETAIL SALES'!$Q$10:$Q$7501,'FILL RATE MANDATORY STOCK'!E117,'DETAIL SALES'!$AB$10:$AB$7501,"Full",'DETAIL SALES'!$C$10:$C$7501,"16")</f>
        <v>0</v>
      </c>
      <c r="AO117" s="149">
        <f>COUNTIFS('DETAIL SALES'!$Q$10:$Q$7501,'FILL RATE MANDATORY STOCK'!E117,'DETAIL SALES'!$AB$10:$AB$7501,"No",'DETAIL SALES'!$C$10:$C$7501,"16")</f>
        <v>0</v>
      </c>
      <c r="AP117" s="149">
        <f>COUNTIFS('DETAIL SALES'!$Q$10:$Q$7501,'FILL RATE MANDATORY STOCK'!E117,'DETAIL SALES'!$AB$10:$AB$7501,"Full",'DETAIL SALES'!$C$10:$C$7501,"17")</f>
        <v>0</v>
      </c>
      <c r="AQ117" s="149">
        <f>COUNTIFS('DETAIL SALES'!$Q$10:$Q$7501,'FILL RATE MANDATORY STOCK'!E117,'DETAIL SALES'!$AB$10:$AB$7501,"No",'DETAIL SALES'!$C$10:$C$7501,"17")</f>
        <v>0</v>
      </c>
      <c r="AR117" s="149">
        <f>COUNTIFS('DETAIL SALES'!$Q$10:$Q$7501,'FILL RATE MANDATORY STOCK'!E117,'DETAIL SALES'!$AB$10:$AB$7501,"Full",'DETAIL SALES'!$C$10:$C$7501,"18")</f>
        <v>0</v>
      </c>
      <c r="AS117" s="149">
        <f>COUNTIFS('DETAIL SALES'!$Q$10:$Q$7501,'FILL RATE MANDATORY STOCK'!E117,'DETAIL SALES'!$AB$10:$AB$7501,"No",'DETAIL SALES'!$C$10:$C$7501,"18")</f>
        <v>0</v>
      </c>
      <c r="AT117" s="149">
        <f>COUNTIFS('DETAIL SALES'!$Q$10:$Q$7501,'FILL RATE MANDATORY STOCK'!E117,'DETAIL SALES'!$AB$10:$AB$7501,"Full",'DETAIL SALES'!$C$10:$C$7501,"19")</f>
        <v>0</v>
      </c>
      <c r="AU117" s="149">
        <f>COUNTIFS('DETAIL SALES'!$Q$10:$Q$7501,'FILL RATE MANDATORY STOCK'!E117,'DETAIL SALES'!$AB$10:$AB$7501,"No",'DETAIL SALES'!$C$10:$C$7501,"19")</f>
        <v>0</v>
      </c>
      <c r="AV117" s="149">
        <f>COUNTIFS('DETAIL SALES'!$Q$10:$Q$7501,'FILL RATE MANDATORY STOCK'!E117,'DETAIL SALES'!$AB$10:$AB$7501,"Full",'DETAIL SALES'!$C$10:$C$7501,"20")</f>
        <v>0</v>
      </c>
      <c r="AW117" s="149">
        <f>COUNTIFS('DETAIL SALES'!$Q$10:$Q$7501,'FILL RATE MANDATORY STOCK'!E117,'DETAIL SALES'!$AB$10:$AB$7501,"No",'DETAIL SALES'!$C$10:$C$7501,"20")</f>
        <v>0</v>
      </c>
      <c r="AX117" s="316">
        <f>COUNTIFS('DETAIL SALES'!$Q$10:$Q$7501,'FILL RATE MANDATORY STOCK'!E117,'DETAIL SALES'!$AB$10:$AB$7501,"Full",'DETAIL SALES'!$C$10:$C$7501,"21")</f>
        <v>0</v>
      </c>
      <c r="AY117" s="316">
        <f>COUNTIFS('DETAIL SALES'!$Q$10:$Q$7501,'FILL RATE MANDATORY STOCK'!E117,'DETAIL SALES'!$AB$10:$AB$7501,"No",'DETAIL SALES'!$C$10:$C$7501,"21")</f>
        <v>0</v>
      </c>
      <c r="AZ117" s="149">
        <f>COUNTIFS('DETAIL SALES'!$Q$10:$Q$7501,'FILL RATE MANDATORY STOCK'!E117,'DETAIL SALES'!$AB$10:$AB$7501,"Full",'DETAIL SALES'!$C$10:$C$7501,"22")</f>
        <v>0</v>
      </c>
      <c r="BA117" s="149">
        <f>COUNTIFS('DETAIL SALES'!$Q$10:$Q$7501,'FILL RATE MANDATORY STOCK'!E117,'DETAIL SALES'!$AB$10:$AB$7501,"No",'DETAIL SALES'!$C$10:$C$7501,"22")</f>
        <v>0</v>
      </c>
      <c r="BB117" s="149">
        <f>COUNTIFS('DETAIL SALES'!$Q$10:$Q$7501,'FILL RATE MANDATORY STOCK'!E117,'DETAIL SALES'!$AB$10:$AB$7501,"Full",'DETAIL SALES'!$C$10:$C$7501,"23")</f>
        <v>0</v>
      </c>
      <c r="BC117" s="149">
        <f>COUNTIFS('DETAIL SALES'!$Q$10:$Q$7501,'FILL RATE MANDATORY STOCK'!E117,'DETAIL SALES'!$AB$10:$AB$7501,"No",'DETAIL SALES'!$C$10:$C$7501,"23")</f>
        <v>0</v>
      </c>
      <c r="BD117" s="149">
        <f>COUNTIFS('DETAIL SALES'!$Q$10:$Q$7501,'FILL RATE MANDATORY STOCK'!E117,'DETAIL SALES'!$AB$10:$AB$7501,"Full",'DETAIL SALES'!$C$10:$C$7501,"24")</f>
        <v>0</v>
      </c>
      <c r="BE117" s="149">
        <f>COUNTIFS('DETAIL SALES'!$Q$10:$Q$7501,'FILL RATE MANDATORY STOCK'!E117,'DETAIL SALES'!$AB$10:$AB$7501,"No",'DETAIL SALES'!$C$10:$C$7501,"24")</f>
        <v>0</v>
      </c>
      <c r="BF117" s="149">
        <f>COUNTIFS('DETAIL SALES'!$Q$10:$Q$7501,'FILL RATE MANDATORY STOCK'!E117,'DETAIL SALES'!$AB$10:$AB$7501,"Full",'DETAIL SALES'!$C$10:$C$7501,"25")</f>
        <v>0</v>
      </c>
      <c r="BG117" s="149">
        <f>COUNTIFS('DETAIL SALES'!$Q$10:$Q$7501,'FILL RATE MANDATORY STOCK'!E117,'DETAIL SALES'!$AB$10:$AB$7501,"No",'DETAIL SALES'!$C$10:$C$7501,"25")</f>
        <v>0</v>
      </c>
      <c r="BH117" s="149">
        <f>COUNTIFS('DETAIL SALES'!$Q$10:$Q$7501,'FILL RATE MANDATORY STOCK'!E117,'DETAIL SALES'!$AB$10:$AB$7501,"Full",'DETAIL SALES'!$C$10:$C$7501,"26")</f>
        <v>0</v>
      </c>
      <c r="BI117" s="149">
        <f>COUNTIFS('DETAIL SALES'!$Q$10:$Q$7501,'FILL RATE MANDATORY STOCK'!E117,'DETAIL SALES'!$AB$10:$AB$7501,"No",'DETAIL SALES'!$C$10:$C$7501,"26")</f>
        <v>0</v>
      </c>
      <c r="BJ117" s="149">
        <f>COUNTIFS('DETAIL SALES'!$Q$10:$Q$7501,'FILL RATE MANDATORY STOCK'!E117,'DETAIL SALES'!$AB$10:$AB$7501,"Full",'DETAIL SALES'!$C$10:$C$7501,"27")</f>
        <v>0</v>
      </c>
      <c r="BK117" s="149">
        <f>COUNTIFS('DETAIL SALES'!$Q$10:$Q$7501,'FILL RATE MANDATORY STOCK'!E117,'DETAIL SALES'!$AB$10:$AB$7501,"No",'DETAIL SALES'!$C$10:$C$7501,"27")</f>
        <v>0</v>
      </c>
      <c r="BL117" s="316">
        <f>COUNTIFS('DETAIL SALES'!$Q$10:$Q$7501,'FILL RATE MANDATORY STOCK'!E117,'DETAIL SALES'!$AB$10:$AB$7501,"Full",'DETAIL SALES'!$C$10:$C$7501,"28")</f>
        <v>0</v>
      </c>
      <c r="BM117" s="316">
        <f>COUNTIFS('DETAIL SALES'!$Q$10:$Q$7501,'FILL RATE MANDATORY STOCK'!E117,'DETAIL SALES'!$AB$10:$AB$7501,"No",'DETAIL SALES'!$C$10:$C$7501,"28")</f>
        <v>0</v>
      </c>
      <c r="BN117" s="149">
        <f>COUNTIFS('DETAIL SALES'!$Q$10:$Q$7501,'FILL RATE MANDATORY STOCK'!E117,'DETAIL SALES'!$AB$10:$AB$7501,"Full",'DETAIL SALES'!$C$10:$C$7501,"29")</f>
        <v>0</v>
      </c>
      <c r="BO117" s="149">
        <f>COUNTIFS('DETAIL SALES'!$Q$10:$Q$7501,'FILL RATE MANDATORY STOCK'!E117,'DETAIL SALES'!$AB$10:$AB$7501,"No",'DETAIL SALES'!$C$10:$C$7501,"29")</f>
        <v>0</v>
      </c>
      <c r="BP117" s="149">
        <f>COUNTIFS('DETAIL SALES'!$Q$10:$Q$7501,'FILL RATE MANDATORY STOCK'!E117,'DETAIL SALES'!$AB$10:$AB$7501,"Full",'DETAIL SALES'!$C$10:$C$7501,"30")</f>
        <v>0</v>
      </c>
      <c r="BQ117" s="149">
        <f>COUNTIFS('DETAIL SALES'!$Q$10:$Q$7501,'FILL RATE MANDATORY STOCK'!E117,'DETAIL SALES'!$AB$10:$AB$7501,"No",'DETAIL SALES'!$C$10:$C$7501,"30")</f>
        <v>0</v>
      </c>
      <c r="BR117" s="149">
        <f>COUNTIFS('DETAIL SALES'!$Q$10:$Q$7501,'FILL RATE MANDATORY STOCK'!\,'DETAIL SALES'!$AB$10:$AB$7501,"Full",'DETAIL SALES'!$C$10:$C$7501,"31")</f>
        <v>0</v>
      </c>
      <c r="BS117" s="153">
        <f>COUNTIFS('DETAIL SALES'!$Q$10:$Q$7501,'FILL RATE MANDATORY STOCK'!E117,'DETAIL SALES'!$AB$10:$AB$7501,"No",'DETAIL SALES'!$C$10:$C$7501,"31")</f>
        <v>0</v>
      </c>
      <c r="BT117" s="271">
        <f t="shared" si="11"/>
        <v>0</v>
      </c>
      <c r="BU117" s="150">
        <f t="shared" si="12"/>
        <v>0</v>
      </c>
      <c r="BV117" s="150">
        <f t="shared" si="13"/>
        <v>0</v>
      </c>
      <c r="BW117" s="272" t="e">
        <f t="shared" si="14"/>
        <v>#DIV/0!</v>
      </c>
    </row>
    <row r="118" spans="1:75">
      <c r="A118" s="784"/>
      <c r="B118" s="100">
        <f t="shared" si="10"/>
        <v>102</v>
      </c>
      <c r="C118" s="100" t="s">
        <v>397</v>
      </c>
      <c r="D118" s="103" t="s">
        <v>890</v>
      </c>
      <c r="E118" s="149"/>
      <c r="F118" s="169"/>
      <c r="G118" s="224">
        <v>60000</v>
      </c>
      <c r="H118" s="153">
        <v>6</v>
      </c>
      <c r="I118" s="153">
        <v>0</v>
      </c>
      <c r="J118" s="315">
        <f>COUNTIFS('DETAIL SALES'!$Q$10:$Q$7501,'FILL RATE MANDATORY STOCK'!E118,'DETAIL SALES'!$AB$10:$AB$7501,"Full",'DETAIL SALES'!$C$10:$C$7501,"1")</f>
        <v>0</v>
      </c>
      <c r="K118" s="316">
        <f>COUNTIFS('DETAIL SALES'!$Q$10:$Q$7501,'FILL RATE MANDATORY STOCK'!E118,'DETAIL SALES'!$AB$10:$AB$7501,"No",'DETAIL SALES'!$C$10:$C$7501,"1")</f>
        <v>0</v>
      </c>
      <c r="L118" s="149">
        <f>COUNTIFS('DETAIL SALES'!$Q$10:$Q$7501,'FILL RATE MANDATORY STOCK'!E118,'DETAIL SALES'!$AB$10:$AB$7501,"Full",'DETAIL SALES'!$C$10:$C$7501,"2")</f>
        <v>0</v>
      </c>
      <c r="M118" s="149">
        <f>COUNTIFS('DETAIL SALES'!$Q$10:$Q$7501,'FILL RATE MANDATORY STOCK'!E118,'DETAIL SALES'!$AB$10:$AB$7501,"No",'DETAIL SALES'!$C$10:$C$7501,"2")</f>
        <v>0</v>
      </c>
      <c r="N118" s="149">
        <f>COUNTIFS('DETAIL SALES'!$Q$10:$Q$7501,'FILL RATE MANDATORY STOCK'!E118,'DETAIL SALES'!$AB$10:$AB$7501,"Full",'DETAIL SALES'!$C$10:$C$7501,"3")</f>
        <v>0</v>
      </c>
      <c r="O118" s="149">
        <f>COUNTIFS('DETAIL SALES'!$Q$10:$Q$7501,'FILL RATE MANDATORY STOCK'!E118,'DETAIL SALES'!$AB$10:$AB$7501,"No",'DETAIL SALES'!$C$10:$C$7501,"3")</f>
        <v>0</v>
      </c>
      <c r="P118" s="149">
        <f>COUNTIFS('DETAIL SALES'!$Q$10:$Q$7501,'FILL RATE MANDATORY STOCK'!E118,'DETAIL SALES'!$AB$10:$AB$7501,"Full",'DETAIL SALES'!$C$10:$C$7501,"4")</f>
        <v>0</v>
      </c>
      <c r="Q118" s="149">
        <f>COUNTIFS('DETAIL SALES'!$Q$10:$Q$7501,'FILL RATE MANDATORY STOCK'!E118,'DETAIL SALES'!$AB$10:$AB$7501,"No",'DETAIL SALES'!$C$10:$C$7501,"4")</f>
        <v>0</v>
      </c>
      <c r="R118" s="149">
        <f>COUNTIFS('DETAIL SALES'!$Q$10:$Q$7501,'FILL RATE MANDATORY STOCK'!E118,'DETAIL SALES'!$AB$10:$AB$7501,"Full",'DETAIL SALES'!$C$10:$C$7501,"5")</f>
        <v>0</v>
      </c>
      <c r="S118" s="149">
        <f>COUNTIFS('DETAIL SALES'!$Q$10:$Q$7501,'FILL RATE MANDATORY STOCK'!E118,'DETAIL SALES'!$AB$10:$AB$7501,"No",'DETAIL SALES'!$C$10:$C$7501,"5")</f>
        <v>0</v>
      </c>
      <c r="T118" s="149">
        <f>COUNTIFS('DETAIL SALES'!$Q$10:$Q$7501,'FILL RATE MANDATORY STOCK'!E118,'DETAIL SALES'!$AB$10:$AB$7501,"Full",'DETAIL SALES'!$C$10:$C$7501,"6")</f>
        <v>0</v>
      </c>
      <c r="U118" s="149">
        <f>COUNTIFS('DETAIL SALES'!$Q$10:$Q$7501,'FILL RATE MANDATORY STOCK'!E118,'DETAIL SALES'!$AB$10:$AB$7501,"No",'DETAIL SALES'!$C$10:$C$7501,"6")</f>
        <v>0</v>
      </c>
      <c r="V118" s="316">
        <f>COUNTIFS('DETAIL SALES'!$Q$10:$Q$7501,'FILL RATE MANDATORY STOCK'!E118,'DETAIL SALES'!$AB$10:$AB$7501,"Full",'DETAIL SALES'!$C$10:$C$7501,"7")</f>
        <v>0</v>
      </c>
      <c r="W118" s="316">
        <f>COUNTIFS('DETAIL SALES'!$Q$10:$Q$7501,'FILL RATE MANDATORY STOCK'!E118,'DETAIL SALES'!$AB$10:$AB$7501,"No",'DETAIL SALES'!$C$10:$C$7501,"7")</f>
        <v>0</v>
      </c>
      <c r="X118" s="149">
        <f>COUNTIFS('DETAIL SALES'!$Q$10:$Q$7501,'FILL RATE MANDATORY STOCK'!E118,'DETAIL SALES'!$AB$10:$AB$7501,"Full",'DETAIL SALES'!$C$10:$C$7501,"8")</f>
        <v>0</v>
      </c>
      <c r="Y118" s="149">
        <f>COUNTIFS('DETAIL SALES'!$Q$10:$Q$7501,'FILL RATE MANDATORY STOCK'!E118,'DETAIL SALES'!$AB$10:$AB$7501,"No",'DETAIL SALES'!$C$10:$C$7501,"8")</f>
        <v>0</v>
      </c>
      <c r="Z118" s="149">
        <f>COUNTIFS('DETAIL SALES'!$Q$10:$Q$7501,'FILL RATE MANDATORY STOCK'!E118,'DETAIL SALES'!$AB$10:$AB$7501,"Full",'DETAIL SALES'!$C$10:$C$7501,"9")</f>
        <v>0</v>
      </c>
      <c r="AA118" s="149">
        <f>COUNTIFS('DETAIL SALES'!$Q$10:$Q$7501,'FILL RATE MANDATORY STOCK'!E118,'DETAIL SALES'!$AB$10:$AB$7501,"No",'DETAIL SALES'!$C$10:$C$7501,"9")</f>
        <v>0</v>
      </c>
      <c r="AB118" s="149">
        <f>COUNTIFS('DETAIL SALES'!$Q$10:$Q$7501,'FILL RATE MANDATORY STOCK'!E118,'DETAIL SALES'!$AB$10:$AB$7501,"Full",'DETAIL SALES'!$C$10:$C$7501,"10")</f>
        <v>0</v>
      </c>
      <c r="AC118" s="149">
        <f>COUNTIFS('DETAIL SALES'!$Q$10:$Q$7501,'FILL RATE MANDATORY STOCK'!E118,'DETAIL SALES'!$AB$10:$AB$7501,"No",'DETAIL SALES'!$C$10:$C$7501,"10")</f>
        <v>0</v>
      </c>
      <c r="AD118" s="149">
        <f>COUNTIFS('DETAIL SALES'!$Q$10:$Q$7501,'FILL RATE MANDATORY STOCK'!E118,'DETAIL SALES'!$AB$10:$AB$7501,"Full",'DETAIL SALES'!$C$10:$C$7501,"11")</f>
        <v>0</v>
      </c>
      <c r="AE118" s="149">
        <f>COUNTIFS('DETAIL SALES'!$Q$10:$Q$7501,'FILL RATE MANDATORY STOCK'!E118,'DETAIL SALES'!$AB$10:$AB$7501,"No",'DETAIL SALES'!$C$10:$C$7501,"11")</f>
        <v>0</v>
      </c>
      <c r="AF118" s="149">
        <f>COUNTIFS('DETAIL SALES'!$Q$10:$Q$7501,'FILL RATE MANDATORY STOCK'!E118,'DETAIL SALES'!$AB$10:$AB$7501,"Full",'DETAIL SALES'!$C$10:$C$7501,"12")</f>
        <v>0</v>
      </c>
      <c r="AG118" s="149">
        <f>COUNTIFS('DETAIL SALES'!$Q$10:$Q$7501,'FILL RATE MANDATORY STOCK'!E118,'DETAIL SALES'!$AB$10:$AB$7501,"No",'DETAIL SALES'!$C$10:$C$7501,"12")</f>
        <v>0</v>
      </c>
      <c r="AH118" s="149">
        <f>COUNTIFS('DETAIL SALES'!$Q$10:$Q$7501,'FILL RATE MANDATORY STOCK'!E118,'DETAIL SALES'!$AB$10:$AB$7501,"Full",'DETAIL SALES'!$C$10:$C$7501,"13")</f>
        <v>0</v>
      </c>
      <c r="AI118" s="149">
        <f>COUNTIFS('DETAIL SALES'!$Q$10:$Q$7501,'FILL RATE MANDATORY STOCK'!E118,'DETAIL SALES'!$AB$10:$AB$7501,"No",'DETAIL SALES'!$C$10:$C$7501,"13")</f>
        <v>0</v>
      </c>
      <c r="AJ118" s="316">
        <f>COUNTIFS('DETAIL SALES'!$Q$10:$Q$7501,'FILL RATE MANDATORY STOCK'!E118,'DETAIL SALES'!$AB$10:$AB$7501,"Full",'DETAIL SALES'!$C$10:$C$7501,"14")</f>
        <v>0</v>
      </c>
      <c r="AK118" s="316">
        <f>COUNTIFS('DETAIL SALES'!$Q$10:$Q$7501,'FILL RATE MANDATORY STOCK'!E118,'DETAIL SALES'!$AB$10:$AB$7501,"No",'DETAIL SALES'!$C$10:$C$7501,"14")</f>
        <v>0</v>
      </c>
      <c r="AL118" s="149">
        <f>COUNTIFS('DETAIL SALES'!$Q$10:$Q$7501,'FILL RATE MANDATORY STOCK'!E118,'DETAIL SALES'!$AB$10:$AB$7501,"Full",'DETAIL SALES'!$C$10:$C$7501,"15")</f>
        <v>0</v>
      </c>
      <c r="AM118" s="149">
        <f>COUNTIFS('DETAIL SALES'!$Q$10:$Q$7501,'FILL RATE MANDATORY STOCK'!E118,'DETAIL SALES'!$AB$10:$AB$7501,"No",'DETAIL SALES'!$C$10:$C$7501,"15")</f>
        <v>0</v>
      </c>
      <c r="AN118" s="149">
        <f>COUNTIFS('DETAIL SALES'!$Q$10:$Q$7501,'FILL RATE MANDATORY STOCK'!E118,'DETAIL SALES'!$AB$10:$AB$7501,"Full",'DETAIL SALES'!$C$10:$C$7501,"16")</f>
        <v>0</v>
      </c>
      <c r="AO118" s="149">
        <f>COUNTIFS('DETAIL SALES'!$Q$10:$Q$7501,'FILL RATE MANDATORY STOCK'!E118,'DETAIL SALES'!$AB$10:$AB$7501,"No",'DETAIL SALES'!$C$10:$C$7501,"16")</f>
        <v>0</v>
      </c>
      <c r="AP118" s="149">
        <f>COUNTIFS('DETAIL SALES'!$Q$10:$Q$7501,'FILL RATE MANDATORY STOCK'!E118,'DETAIL SALES'!$AB$10:$AB$7501,"Full",'DETAIL SALES'!$C$10:$C$7501,"17")</f>
        <v>0</v>
      </c>
      <c r="AQ118" s="149">
        <f>COUNTIFS('DETAIL SALES'!$Q$10:$Q$7501,'FILL RATE MANDATORY STOCK'!E118,'DETAIL SALES'!$AB$10:$AB$7501,"No",'DETAIL SALES'!$C$10:$C$7501,"17")</f>
        <v>0</v>
      </c>
      <c r="AR118" s="149">
        <f>COUNTIFS('DETAIL SALES'!$Q$10:$Q$7501,'FILL RATE MANDATORY STOCK'!E118,'DETAIL SALES'!$AB$10:$AB$7501,"Full",'DETAIL SALES'!$C$10:$C$7501,"18")</f>
        <v>0</v>
      </c>
      <c r="AS118" s="149">
        <f>COUNTIFS('DETAIL SALES'!$Q$10:$Q$7501,'FILL RATE MANDATORY STOCK'!E118,'DETAIL SALES'!$AB$10:$AB$7501,"No",'DETAIL SALES'!$C$10:$C$7501,"18")</f>
        <v>0</v>
      </c>
      <c r="AT118" s="149">
        <f>COUNTIFS('DETAIL SALES'!$Q$10:$Q$7501,'FILL RATE MANDATORY STOCK'!E118,'DETAIL SALES'!$AB$10:$AB$7501,"Full",'DETAIL SALES'!$C$10:$C$7501,"19")</f>
        <v>0</v>
      </c>
      <c r="AU118" s="149">
        <f>COUNTIFS('DETAIL SALES'!$Q$10:$Q$7501,'FILL RATE MANDATORY STOCK'!E118,'DETAIL SALES'!$AB$10:$AB$7501,"No",'DETAIL SALES'!$C$10:$C$7501,"19")</f>
        <v>0</v>
      </c>
      <c r="AV118" s="149">
        <f>COUNTIFS('DETAIL SALES'!$Q$10:$Q$7501,'FILL RATE MANDATORY STOCK'!E118,'DETAIL SALES'!$AB$10:$AB$7501,"Full",'DETAIL SALES'!$C$10:$C$7501,"20")</f>
        <v>0</v>
      </c>
      <c r="AW118" s="149">
        <f>COUNTIFS('DETAIL SALES'!$Q$10:$Q$7501,'FILL RATE MANDATORY STOCK'!E118,'DETAIL SALES'!$AB$10:$AB$7501,"No",'DETAIL SALES'!$C$10:$C$7501,"20")</f>
        <v>0</v>
      </c>
      <c r="AX118" s="316">
        <f>COUNTIFS('DETAIL SALES'!$Q$10:$Q$7501,'FILL RATE MANDATORY STOCK'!E118,'DETAIL SALES'!$AB$10:$AB$7501,"Full",'DETAIL SALES'!$C$10:$C$7501,"21")</f>
        <v>0</v>
      </c>
      <c r="AY118" s="316">
        <f>COUNTIFS('DETAIL SALES'!$Q$10:$Q$7501,'FILL RATE MANDATORY STOCK'!E118,'DETAIL SALES'!$AB$10:$AB$7501,"No",'DETAIL SALES'!$C$10:$C$7501,"21")</f>
        <v>0</v>
      </c>
      <c r="AZ118" s="149">
        <f>COUNTIFS('DETAIL SALES'!$Q$10:$Q$7501,'FILL RATE MANDATORY STOCK'!E118,'DETAIL SALES'!$AB$10:$AB$7501,"Full",'DETAIL SALES'!$C$10:$C$7501,"22")</f>
        <v>0</v>
      </c>
      <c r="BA118" s="149">
        <f>COUNTIFS('DETAIL SALES'!$Q$10:$Q$7501,'FILL RATE MANDATORY STOCK'!E118,'DETAIL SALES'!$AB$10:$AB$7501,"No",'DETAIL SALES'!$C$10:$C$7501,"22")</f>
        <v>0</v>
      </c>
      <c r="BB118" s="149">
        <f>COUNTIFS('DETAIL SALES'!$Q$10:$Q$7501,'FILL RATE MANDATORY STOCK'!E118,'DETAIL SALES'!$AB$10:$AB$7501,"Full",'DETAIL SALES'!$C$10:$C$7501,"23")</f>
        <v>0</v>
      </c>
      <c r="BC118" s="149">
        <f>COUNTIFS('DETAIL SALES'!$Q$10:$Q$7501,'FILL RATE MANDATORY STOCK'!E118,'DETAIL SALES'!$AB$10:$AB$7501,"No",'DETAIL SALES'!$C$10:$C$7501,"23")</f>
        <v>0</v>
      </c>
      <c r="BD118" s="149">
        <f>COUNTIFS('DETAIL SALES'!$Q$10:$Q$7501,'FILL RATE MANDATORY STOCK'!E118,'DETAIL SALES'!$AB$10:$AB$7501,"Full",'DETAIL SALES'!$C$10:$C$7501,"24")</f>
        <v>0</v>
      </c>
      <c r="BE118" s="149">
        <f>COUNTIFS('DETAIL SALES'!$Q$10:$Q$7501,'FILL RATE MANDATORY STOCK'!E118,'DETAIL SALES'!$AB$10:$AB$7501,"No",'DETAIL SALES'!$C$10:$C$7501,"24")</f>
        <v>0</v>
      </c>
      <c r="BF118" s="149">
        <f>COUNTIFS('DETAIL SALES'!$Q$10:$Q$7501,'FILL RATE MANDATORY STOCK'!E118,'DETAIL SALES'!$AB$10:$AB$7501,"Full",'DETAIL SALES'!$C$10:$C$7501,"25")</f>
        <v>0</v>
      </c>
      <c r="BG118" s="149">
        <f>COUNTIFS('DETAIL SALES'!$Q$10:$Q$7501,'FILL RATE MANDATORY STOCK'!E118,'DETAIL SALES'!$AB$10:$AB$7501,"No",'DETAIL SALES'!$C$10:$C$7501,"25")</f>
        <v>0</v>
      </c>
      <c r="BH118" s="149">
        <f>COUNTIFS('DETAIL SALES'!$Q$10:$Q$7501,'FILL RATE MANDATORY STOCK'!E118,'DETAIL SALES'!$AB$10:$AB$7501,"Full",'DETAIL SALES'!$C$10:$C$7501,"26")</f>
        <v>0</v>
      </c>
      <c r="BI118" s="149">
        <f>COUNTIFS('DETAIL SALES'!$Q$10:$Q$7501,'FILL RATE MANDATORY STOCK'!E118,'DETAIL SALES'!$AB$10:$AB$7501,"No",'DETAIL SALES'!$C$10:$C$7501,"26")</f>
        <v>0</v>
      </c>
      <c r="BJ118" s="149">
        <f>COUNTIFS('DETAIL SALES'!$Q$10:$Q$7501,'FILL RATE MANDATORY STOCK'!E118,'DETAIL SALES'!$AB$10:$AB$7501,"Full",'DETAIL SALES'!$C$10:$C$7501,"27")</f>
        <v>0</v>
      </c>
      <c r="BK118" s="149">
        <f>COUNTIFS('DETAIL SALES'!$Q$10:$Q$7501,'FILL RATE MANDATORY STOCK'!E118,'DETAIL SALES'!$AB$10:$AB$7501,"No",'DETAIL SALES'!$C$10:$C$7501,"27")</f>
        <v>0</v>
      </c>
      <c r="BL118" s="316">
        <f>COUNTIFS('DETAIL SALES'!$Q$10:$Q$7501,'FILL RATE MANDATORY STOCK'!E118,'DETAIL SALES'!$AB$10:$AB$7501,"Full",'DETAIL SALES'!$C$10:$C$7501,"28")</f>
        <v>0</v>
      </c>
      <c r="BM118" s="316">
        <f>COUNTIFS('DETAIL SALES'!$Q$10:$Q$7501,'FILL RATE MANDATORY STOCK'!E118,'DETAIL SALES'!$AB$10:$AB$7501,"No",'DETAIL SALES'!$C$10:$C$7501,"28")</f>
        <v>0</v>
      </c>
      <c r="BN118" s="149">
        <f>COUNTIFS('DETAIL SALES'!$Q$10:$Q$7501,'FILL RATE MANDATORY STOCK'!E118,'DETAIL SALES'!$AB$10:$AB$7501,"Full",'DETAIL SALES'!$C$10:$C$7501,"29")</f>
        <v>0</v>
      </c>
      <c r="BO118" s="149">
        <f>COUNTIFS('DETAIL SALES'!$Q$10:$Q$7501,'FILL RATE MANDATORY STOCK'!E118,'DETAIL SALES'!$AB$10:$AB$7501,"No",'DETAIL SALES'!$C$10:$C$7501,"29")</f>
        <v>0</v>
      </c>
      <c r="BP118" s="149">
        <f>COUNTIFS('DETAIL SALES'!$Q$10:$Q$7501,'FILL RATE MANDATORY STOCK'!E118,'DETAIL SALES'!$AB$10:$AB$7501,"Full",'DETAIL SALES'!$C$10:$C$7501,"30")</f>
        <v>0</v>
      </c>
      <c r="BQ118" s="149">
        <f>COUNTIFS('DETAIL SALES'!$Q$10:$Q$7501,'FILL RATE MANDATORY STOCK'!E118,'DETAIL SALES'!$AB$10:$AB$7501,"No",'DETAIL SALES'!$C$10:$C$7501,"30")</f>
        <v>0</v>
      </c>
      <c r="BR118" s="149">
        <f>COUNTIFS('DETAIL SALES'!$Q$10:$Q$7501,'FILL RATE MANDATORY STOCK'!\,'DETAIL SALES'!$AB$10:$AB$7501,"Full",'DETAIL SALES'!$C$10:$C$7501,"31")</f>
        <v>0</v>
      </c>
      <c r="BS118" s="153">
        <f>COUNTIFS('DETAIL SALES'!$Q$10:$Q$7501,'FILL RATE MANDATORY STOCK'!E118,'DETAIL SALES'!$AB$10:$AB$7501,"No",'DETAIL SALES'!$C$10:$C$7501,"31")</f>
        <v>0</v>
      </c>
      <c r="BT118" s="271">
        <f t="shared" si="11"/>
        <v>0</v>
      </c>
      <c r="BU118" s="150">
        <f t="shared" si="12"/>
        <v>0</v>
      </c>
      <c r="BV118" s="150">
        <f t="shared" si="13"/>
        <v>0</v>
      </c>
      <c r="BW118" s="272" t="e">
        <f t="shared" si="14"/>
        <v>#DIV/0!</v>
      </c>
    </row>
    <row r="119" spans="1:75">
      <c r="A119" s="784"/>
      <c r="B119" s="100">
        <f t="shared" si="10"/>
        <v>103</v>
      </c>
      <c r="C119" s="100" t="s">
        <v>398</v>
      </c>
      <c r="D119" s="103" t="s">
        <v>890</v>
      </c>
      <c r="E119" s="149"/>
      <c r="F119" s="169"/>
      <c r="G119" s="224">
        <v>60000</v>
      </c>
      <c r="H119" s="153">
        <v>6</v>
      </c>
      <c r="I119" s="153">
        <v>0</v>
      </c>
      <c r="J119" s="315">
        <f>COUNTIFS('DETAIL SALES'!$Q$10:$Q$7501,'FILL RATE MANDATORY STOCK'!E119,'DETAIL SALES'!$AB$10:$AB$7501,"Full",'DETAIL SALES'!$C$10:$C$7501,"1")</f>
        <v>0</v>
      </c>
      <c r="K119" s="316">
        <f>COUNTIFS('DETAIL SALES'!$Q$10:$Q$7501,'FILL RATE MANDATORY STOCK'!E119,'DETAIL SALES'!$AB$10:$AB$7501,"No",'DETAIL SALES'!$C$10:$C$7501,"1")</f>
        <v>0</v>
      </c>
      <c r="L119" s="149">
        <f>COUNTIFS('DETAIL SALES'!$Q$10:$Q$7501,'FILL RATE MANDATORY STOCK'!E119,'DETAIL SALES'!$AB$10:$AB$7501,"Full",'DETAIL SALES'!$C$10:$C$7501,"2")</f>
        <v>0</v>
      </c>
      <c r="M119" s="149">
        <f>COUNTIFS('DETAIL SALES'!$Q$10:$Q$7501,'FILL RATE MANDATORY STOCK'!E119,'DETAIL SALES'!$AB$10:$AB$7501,"No",'DETAIL SALES'!$C$10:$C$7501,"2")</f>
        <v>0</v>
      </c>
      <c r="N119" s="149">
        <f>COUNTIFS('DETAIL SALES'!$Q$10:$Q$7501,'FILL RATE MANDATORY STOCK'!E119,'DETAIL SALES'!$AB$10:$AB$7501,"Full",'DETAIL SALES'!$C$10:$C$7501,"3")</f>
        <v>0</v>
      </c>
      <c r="O119" s="149">
        <f>COUNTIFS('DETAIL SALES'!$Q$10:$Q$7501,'FILL RATE MANDATORY STOCK'!E119,'DETAIL SALES'!$AB$10:$AB$7501,"No",'DETAIL SALES'!$C$10:$C$7501,"3")</f>
        <v>0</v>
      </c>
      <c r="P119" s="149">
        <f>COUNTIFS('DETAIL SALES'!$Q$10:$Q$7501,'FILL RATE MANDATORY STOCK'!E119,'DETAIL SALES'!$AB$10:$AB$7501,"Full",'DETAIL SALES'!$C$10:$C$7501,"4")</f>
        <v>0</v>
      </c>
      <c r="Q119" s="149">
        <f>COUNTIFS('DETAIL SALES'!$Q$10:$Q$7501,'FILL RATE MANDATORY STOCK'!E119,'DETAIL SALES'!$AB$10:$AB$7501,"No",'DETAIL SALES'!$C$10:$C$7501,"4")</f>
        <v>0</v>
      </c>
      <c r="R119" s="149">
        <f>COUNTIFS('DETAIL SALES'!$Q$10:$Q$7501,'FILL RATE MANDATORY STOCK'!E119,'DETAIL SALES'!$AB$10:$AB$7501,"Full",'DETAIL SALES'!$C$10:$C$7501,"5")</f>
        <v>0</v>
      </c>
      <c r="S119" s="149">
        <f>COUNTIFS('DETAIL SALES'!$Q$10:$Q$7501,'FILL RATE MANDATORY STOCK'!E119,'DETAIL SALES'!$AB$10:$AB$7501,"No",'DETAIL SALES'!$C$10:$C$7501,"5")</f>
        <v>0</v>
      </c>
      <c r="T119" s="149">
        <f>COUNTIFS('DETAIL SALES'!$Q$10:$Q$7501,'FILL RATE MANDATORY STOCK'!E119,'DETAIL SALES'!$AB$10:$AB$7501,"Full",'DETAIL SALES'!$C$10:$C$7501,"6")</f>
        <v>0</v>
      </c>
      <c r="U119" s="149">
        <f>COUNTIFS('DETAIL SALES'!$Q$10:$Q$7501,'FILL RATE MANDATORY STOCK'!E119,'DETAIL SALES'!$AB$10:$AB$7501,"No",'DETAIL SALES'!$C$10:$C$7501,"6")</f>
        <v>0</v>
      </c>
      <c r="V119" s="316">
        <f>COUNTIFS('DETAIL SALES'!$Q$10:$Q$7501,'FILL RATE MANDATORY STOCK'!E119,'DETAIL SALES'!$AB$10:$AB$7501,"Full",'DETAIL SALES'!$C$10:$C$7501,"7")</f>
        <v>0</v>
      </c>
      <c r="W119" s="316">
        <f>COUNTIFS('DETAIL SALES'!$Q$10:$Q$7501,'FILL RATE MANDATORY STOCK'!E119,'DETAIL SALES'!$AB$10:$AB$7501,"No",'DETAIL SALES'!$C$10:$C$7501,"7")</f>
        <v>0</v>
      </c>
      <c r="X119" s="149">
        <f>COUNTIFS('DETAIL SALES'!$Q$10:$Q$7501,'FILL RATE MANDATORY STOCK'!E119,'DETAIL SALES'!$AB$10:$AB$7501,"Full",'DETAIL SALES'!$C$10:$C$7501,"8")</f>
        <v>0</v>
      </c>
      <c r="Y119" s="149">
        <f>COUNTIFS('DETAIL SALES'!$Q$10:$Q$7501,'FILL RATE MANDATORY STOCK'!E119,'DETAIL SALES'!$AB$10:$AB$7501,"No",'DETAIL SALES'!$C$10:$C$7501,"8")</f>
        <v>0</v>
      </c>
      <c r="Z119" s="149">
        <f>COUNTIFS('DETAIL SALES'!$Q$10:$Q$7501,'FILL RATE MANDATORY STOCK'!E119,'DETAIL SALES'!$AB$10:$AB$7501,"Full",'DETAIL SALES'!$C$10:$C$7501,"9")</f>
        <v>0</v>
      </c>
      <c r="AA119" s="149">
        <f>COUNTIFS('DETAIL SALES'!$Q$10:$Q$7501,'FILL RATE MANDATORY STOCK'!E119,'DETAIL SALES'!$AB$10:$AB$7501,"No",'DETAIL SALES'!$C$10:$C$7501,"9")</f>
        <v>0</v>
      </c>
      <c r="AB119" s="149">
        <f>COUNTIFS('DETAIL SALES'!$Q$10:$Q$7501,'FILL RATE MANDATORY STOCK'!E119,'DETAIL SALES'!$AB$10:$AB$7501,"Full",'DETAIL SALES'!$C$10:$C$7501,"10")</f>
        <v>0</v>
      </c>
      <c r="AC119" s="149">
        <f>COUNTIFS('DETAIL SALES'!$Q$10:$Q$7501,'FILL RATE MANDATORY STOCK'!E119,'DETAIL SALES'!$AB$10:$AB$7501,"No",'DETAIL SALES'!$C$10:$C$7501,"10")</f>
        <v>0</v>
      </c>
      <c r="AD119" s="149">
        <f>COUNTIFS('DETAIL SALES'!$Q$10:$Q$7501,'FILL RATE MANDATORY STOCK'!E119,'DETAIL SALES'!$AB$10:$AB$7501,"Full",'DETAIL SALES'!$C$10:$C$7501,"11")</f>
        <v>0</v>
      </c>
      <c r="AE119" s="149">
        <f>COUNTIFS('DETAIL SALES'!$Q$10:$Q$7501,'FILL RATE MANDATORY STOCK'!E119,'DETAIL SALES'!$AB$10:$AB$7501,"No",'DETAIL SALES'!$C$10:$C$7501,"11")</f>
        <v>0</v>
      </c>
      <c r="AF119" s="149">
        <f>COUNTIFS('DETAIL SALES'!$Q$10:$Q$7501,'FILL RATE MANDATORY STOCK'!E119,'DETAIL SALES'!$AB$10:$AB$7501,"Full",'DETAIL SALES'!$C$10:$C$7501,"12")</f>
        <v>0</v>
      </c>
      <c r="AG119" s="149">
        <f>COUNTIFS('DETAIL SALES'!$Q$10:$Q$7501,'FILL RATE MANDATORY STOCK'!E119,'DETAIL SALES'!$AB$10:$AB$7501,"No",'DETAIL SALES'!$C$10:$C$7501,"12")</f>
        <v>0</v>
      </c>
      <c r="AH119" s="149">
        <f>COUNTIFS('DETAIL SALES'!$Q$10:$Q$7501,'FILL RATE MANDATORY STOCK'!E119,'DETAIL SALES'!$AB$10:$AB$7501,"Full",'DETAIL SALES'!$C$10:$C$7501,"13")</f>
        <v>0</v>
      </c>
      <c r="AI119" s="149">
        <f>COUNTIFS('DETAIL SALES'!$Q$10:$Q$7501,'FILL RATE MANDATORY STOCK'!E119,'DETAIL SALES'!$AB$10:$AB$7501,"No",'DETAIL SALES'!$C$10:$C$7501,"13")</f>
        <v>0</v>
      </c>
      <c r="AJ119" s="316">
        <f>COUNTIFS('DETAIL SALES'!$Q$10:$Q$7501,'FILL RATE MANDATORY STOCK'!E119,'DETAIL SALES'!$AB$10:$AB$7501,"Full",'DETAIL SALES'!$C$10:$C$7501,"14")</f>
        <v>0</v>
      </c>
      <c r="AK119" s="316">
        <f>COUNTIFS('DETAIL SALES'!$Q$10:$Q$7501,'FILL RATE MANDATORY STOCK'!E119,'DETAIL SALES'!$AB$10:$AB$7501,"No",'DETAIL SALES'!$C$10:$C$7501,"14")</f>
        <v>0</v>
      </c>
      <c r="AL119" s="149">
        <f>COUNTIFS('DETAIL SALES'!$Q$10:$Q$7501,'FILL RATE MANDATORY STOCK'!E119,'DETAIL SALES'!$AB$10:$AB$7501,"Full",'DETAIL SALES'!$C$10:$C$7501,"15")</f>
        <v>0</v>
      </c>
      <c r="AM119" s="149">
        <f>COUNTIFS('DETAIL SALES'!$Q$10:$Q$7501,'FILL RATE MANDATORY STOCK'!E119,'DETAIL SALES'!$AB$10:$AB$7501,"No",'DETAIL SALES'!$C$10:$C$7501,"15")</f>
        <v>0</v>
      </c>
      <c r="AN119" s="149">
        <f>COUNTIFS('DETAIL SALES'!$Q$10:$Q$7501,'FILL RATE MANDATORY STOCK'!E119,'DETAIL SALES'!$AB$10:$AB$7501,"Full",'DETAIL SALES'!$C$10:$C$7501,"16")</f>
        <v>0</v>
      </c>
      <c r="AO119" s="149">
        <f>COUNTIFS('DETAIL SALES'!$Q$10:$Q$7501,'FILL RATE MANDATORY STOCK'!E119,'DETAIL SALES'!$AB$10:$AB$7501,"No",'DETAIL SALES'!$C$10:$C$7501,"16")</f>
        <v>0</v>
      </c>
      <c r="AP119" s="149">
        <f>COUNTIFS('DETAIL SALES'!$Q$10:$Q$7501,'FILL RATE MANDATORY STOCK'!E119,'DETAIL SALES'!$AB$10:$AB$7501,"Full",'DETAIL SALES'!$C$10:$C$7501,"17")</f>
        <v>0</v>
      </c>
      <c r="AQ119" s="149">
        <f>COUNTIFS('DETAIL SALES'!$Q$10:$Q$7501,'FILL RATE MANDATORY STOCK'!E119,'DETAIL SALES'!$AB$10:$AB$7501,"No",'DETAIL SALES'!$C$10:$C$7501,"17")</f>
        <v>0</v>
      </c>
      <c r="AR119" s="149">
        <f>COUNTIFS('DETAIL SALES'!$Q$10:$Q$7501,'FILL RATE MANDATORY STOCK'!E119,'DETAIL SALES'!$AB$10:$AB$7501,"Full",'DETAIL SALES'!$C$10:$C$7501,"18")</f>
        <v>0</v>
      </c>
      <c r="AS119" s="149">
        <f>COUNTIFS('DETAIL SALES'!$Q$10:$Q$7501,'FILL RATE MANDATORY STOCK'!E119,'DETAIL SALES'!$AB$10:$AB$7501,"No",'DETAIL SALES'!$C$10:$C$7501,"18")</f>
        <v>0</v>
      </c>
      <c r="AT119" s="149">
        <f>COUNTIFS('DETAIL SALES'!$Q$10:$Q$7501,'FILL RATE MANDATORY STOCK'!E119,'DETAIL SALES'!$AB$10:$AB$7501,"Full",'DETAIL SALES'!$C$10:$C$7501,"19")</f>
        <v>0</v>
      </c>
      <c r="AU119" s="149">
        <f>COUNTIFS('DETAIL SALES'!$Q$10:$Q$7501,'FILL RATE MANDATORY STOCK'!E119,'DETAIL SALES'!$AB$10:$AB$7501,"No",'DETAIL SALES'!$C$10:$C$7501,"19")</f>
        <v>0</v>
      </c>
      <c r="AV119" s="149">
        <f>COUNTIFS('DETAIL SALES'!$Q$10:$Q$7501,'FILL RATE MANDATORY STOCK'!E119,'DETAIL SALES'!$AB$10:$AB$7501,"Full",'DETAIL SALES'!$C$10:$C$7501,"20")</f>
        <v>0</v>
      </c>
      <c r="AW119" s="149">
        <f>COUNTIFS('DETAIL SALES'!$Q$10:$Q$7501,'FILL RATE MANDATORY STOCK'!E119,'DETAIL SALES'!$AB$10:$AB$7501,"No",'DETAIL SALES'!$C$10:$C$7501,"20")</f>
        <v>0</v>
      </c>
      <c r="AX119" s="316">
        <f>COUNTIFS('DETAIL SALES'!$Q$10:$Q$7501,'FILL RATE MANDATORY STOCK'!E119,'DETAIL SALES'!$AB$10:$AB$7501,"Full",'DETAIL SALES'!$C$10:$C$7501,"21")</f>
        <v>0</v>
      </c>
      <c r="AY119" s="316">
        <f>COUNTIFS('DETAIL SALES'!$Q$10:$Q$7501,'FILL RATE MANDATORY STOCK'!E119,'DETAIL SALES'!$AB$10:$AB$7501,"No",'DETAIL SALES'!$C$10:$C$7501,"21")</f>
        <v>0</v>
      </c>
      <c r="AZ119" s="149">
        <f>COUNTIFS('DETAIL SALES'!$Q$10:$Q$7501,'FILL RATE MANDATORY STOCK'!E119,'DETAIL SALES'!$AB$10:$AB$7501,"Full",'DETAIL SALES'!$C$10:$C$7501,"22")</f>
        <v>0</v>
      </c>
      <c r="BA119" s="149">
        <f>COUNTIFS('DETAIL SALES'!$Q$10:$Q$7501,'FILL RATE MANDATORY STOCK'!E119,'DETAIL SALES'!$AB$10:$AB$7501,"No",'DETAIL SALES'!$C$10:$C$7501,"22")</f>
        <v>0</v>
      </c>
      <c r="BB119" s="149">
        <f>COUNTIFS('DETAIL SALES'!$Q$10:$Q$7501,'FILL RATE MANDATORY STOCK'!E119,'DETAIL SALES'!$AB$10:$AB$7501,"Full",'DETAIL SALES'!$C$10:$C$7501,"23")</f>
        <v>0</v>
      </c>
      <c r="BC119" s="149">
        <f>COUNTIFS('DETAIL SALES'!$Q$10:$Q$7501,'FILL RATE MANDATORY STOCK'!E119,'DETAIL SALES'!$AB$10:$AB$7501,"No",'DETAIL SALES'!$C$10:$C$7501,"23")</f>
        <v>0</v>
      </c>
      <c r="BD119" s="149">
        <f>COUNTIFS('DETAIL SALES'!$Q$10:$Q$7501,'FILL RATE MANDATORY STOCK'!E119,'DETAIL SALES'!$AB$10:$AB$7501,"Full",'DETAIL SALES'!$C$10:$C$7501,"24")</f>
        <v>0</v>
      </c>
      <c r="BE119" s="149">
        <f>COUNTIFS('DETAIL SALES'!$Q$10:$Q$7501,'FILL RATE MANDATORY STOCK'!E119,'DETAIL SALES'!$AB$10:$AB$7501,"No",'DETAIL SALES'!$C$10:$C$7501,"24")</f>
        <v>0</v>
      </c>
      <c r="BF119" s="149">
        <f>COUNTIFS('DETAIL SALES'!$Q$10:$Q$7501,'FILL RATE MANDATORY STOCK'!E119,'DETAIL SALES'!$AB$10:$AB$7501,"Full",'DETAIL SALES'!$C$10:$C$7501,"25")</f>
        <v>0</v>
      </c>
      <c r="BG119" s="149">
        <f>COUNTIFS('DETAIL SALES'!$Q$10:$Q$7501,'FILL RATE MANDATORY STOCK'!E119,'DETAIL SALES'!$AB$10:$AB$7501,"No",'DETAIL SALES'!$C$10:$C$7501,"25")</f>
        <v>0</v>
      </c>
      <c r="BH119" s="149">
        <f>COUNTIFS('DETAIL SALES'!$Q$10:$Q$7501,'FILL RATE MANDATORY STOCK'!E119,'DETAIL SALES'!$AB$10:$AB$7501,"Full",'DETAIL SALES'!$C$10:$C$7501,"26")</f>
        <v>0</v>
      </c>
      <c r="BI119" s="149">
        <f>COUNTIFS('DETAIL SALES'!$Q$10:$Q$7501,'FILL RATE MANDATORY STOCK'!E119,'DETAIL SALES'!$AB$10:$AB$7501,"No",'DETAIL SALES'!$C$10:$C$7501,"26")</f>
        <v>0</v>
      </c>
      <c r="BJ119" s="149">
        <f>COUNTIFS('DETAIL SALES'!$Q$10:$Q$7501,'FILL RATE MANDATORY STOCK'!E119,'DETAIL SALES'!$AB$10:$AB$7501,"Full",'DETAIL SALES'!$C$10:$C$7501,"27")</f>
        <v>0</v>
      </c>
      <c r="BK119" s="149">
        <f>COUNTIFS('DETAIL SALES'!$Q$10:$Q$7501,'FILL RATE MANDATORY STOCK'!E119,'DETAIL SALES'!$AB$10:$AB$7501,"No",'DETAIL SALES'!$C$10:$C$7501,"27")</f>
        <v>0</v>
      </c>
      <c r="BL119" s="316">
        <f>COUNTIFS('DETAIL SALES'!$Q$10:$Q$7501,'FILL RATE MANDATORY STOCK'!E119,'DETAIL SALES'!$AB$10:$AB$7501,"Full",'DETAIL SALES'!$C$10:$C$7501,"28")</f>
        <v>0</v>
      </c>
      <c r="BM119" s="316">
        <f>COUNTIFS('DETAIL SALES'!$Q$10:$Q$7501,'FILL RATE MANDATORY STOCK'!E119,'DETAIL SALES'!$AB$10:$AB$7501,"No",'DETAIL SALES'!$C$10:$C$7501,"28")</f>
        <v>0</v>
      </c>
      <c r="BN119" s="149">
        <f>COUNTIFS('DETAIL SALES'!$Q$10:$Q$7501,'FILL RATE MANDATORY STOCK'!E119,'DETAIL SALES'!$AB$10:$AB$7501,"Full",'DETAIL SALES'!$C$10:$C$7501,"29")</f>
        <v>0</v>
      </c>
      <c r="BO119" s="149">
        <f>COUNTIFS('DETAIL SALES'!$Q$10:$Q$7501,'FILL RATE MANDATORY STOCK'!E119,'DETAIL SALES'!$AB$10:$AB$7501,"No",'DETAIL SALES'!$C$10:$C$7501,"29")</f>
        <v>0</v>
      </c>
      <c r="BP119" s="149">
        <f>COUNTIFS('DETAIL SALES'!$Q$10:$Q$7501,'FILL RATE MANDATORY STOCK'!E119,'DETAIL SALES'!$AB$10:$AB$7501,"Full",'DETAIL SALES'!$C$10:$C$7501,"30")</f>
        <v>0</v>
      </c>
      <c r="BQ119" s="149">
        <f>COUNTIFS('DETAIL SALES'!$Q$10:$Q$7501,'FILL RATE MANDATORY STOCK'!E119,'DETAIL SALES'!$AB$10:$AB$7501,"No",'DETAIL SALES'!$C$10:$C$7501,"30")</f>
        <v>0</v>
      </c>
      <c r="BR119" s="149">
        <f>COUNTIFS('DETAIL SALES'!$Q$10:$Q$7501,'FILL RATE MANDATORY STOCK'!\,'DETAIL SALES'!$AB$10:$AB$7501,"Full",'DETAIL SALES'!$C$10:$C$7501,"31")</f>
        <v>0</v>
      </c>
      <c r="BS119" s="153">
        <f>COUNTIFS('DETAIL SALES'!$Q$10:$Q$7501,'FILL RATE MANDATORY STOCK'!E119,'DETAIL SALES'!$AB$10:$AB$7501,"No",'DETAIL SALES'!$C$10:$C$7501,"31")</f>
        <v>0</v>
      </c>
      <c r="BT119" s="271">
        <f t="shared" si="11"/>
        <v>0</v>
      </c>
      <c r="BU119" s="150">
        <f t="shared" si="12"/>
        <v>0</v>
      </c>
      <c r="BV119" s="150">
        <f t="shared" si="13"/>
        <v>0</v>
      </c>
      <c r="BW119" s="272" t="e">
        <f t="shared" si="14"/>
        <v>#DIV/0!</v>
      </c>
    </row>
    <row r="120" spans="1:75">
      <c r="A120" s="784"/>
      <c r="B120" s="100">
        <f t="shared" si="10"/>
        <v>104</v>
      </c>
      <c r="C120" s="100" t="s">
        <v>399</v>
      </c>
      <c r="D120" s="103" t="s">
        <v>890</v>
      </c>
      <c r="E120" s="149"/>
      <c r="F120" s="169"/>
      <c r="G120" s="224">
        <v>60000</v>
      </c>
      <c r="H120" s="153">
        <v>2</v>
      </c>
      <c r="I120" s="153">
        <v>0</v>
      </c>
      <c r="J120" s="315">
        <f>COUNTIFS('DETAIL SALES'!$Q$10:$Q$7501,'FILL RATE MANDATORY STOCK'!E120,'DETAIL SALES'!$AB$10:$AB$7501,"Full",'DETAIL SALES'!$C$10:$C$7501,"1")</f>
        <v>0</v>
      </c>
      <c r="K120" s="316">
        <f>COUNTIFS('DETAIL SALES'!$Q$10:$Q$7501,'FILL RATE MANDATORY STOCK'!E120,'DETAIL SALES'!$AB$10:$AB$7501,"No",'DETAIL SALES'!$C$10:$C$7501,"1")</f>
        <v>0</v>
      </c>
      <c r="L120" s="149">
        <f>COUNTIFS('DETAIL SALES'!$Q$10:$Q$7501,'FILL RATE MANDATORY STOCK'!E120,'DETAIL SALES'!$AB$10:$AB$7501,"Full",'DETAIL SALES'!$C$10:$C$7501,"2")</f>
        <v>0</v>
      </c>
      <c r="M120" s="149">
        <f>COUNTIFS('DETAIL SALES'!$Q$10:$Q$7501,'FILL RATE MANDATORY STOCK'!E120,'DETAIL SALES'!$AB$10:$AB$7501,"No",'DETAIL SALES'!$C$10:$C$7501,"2")</f>
        <v>0</v>
      </c>
      <c r="N120" s="149">
        <f>COUNTIFS('DETAIL SALES'!$Q$10:$Q$7501,'FILL RATE MANDATORY STOCK'!E120,'DETAIL SALES'!$AB$10:$AB$7501,"Full",'DETAIL SALES'!$C$10:$C$7501,"3")</f>
        <v>0</v>
      </c>
      <c r="O120" s="149">
        <f>COUNTIFS('DETAIL SALES'!$Q$10:$Q$7501,'FILL RATE MANDATORY STOCK'!E120,'DETAIL SALES'!$AB$10:$AB$7501,"No",'DETAIL SALES'!$C$10:$C$7501,"3")</f>
        <v>0</v>
      </c>
      <c r="P120" s="149">
        <f>COUNTIFS('DETAIL SALES'!$Q$10:$Q$7501,'FILL RATE MANDATORY STOCK'!E120,'DETAIL SALES'!$AB$10:$AB$7501,"Full",'DETAIL SALES'!$C$10:$C$7501,"4")</f>
        <v>0</v>
      </c>
      <c r="Q120" s="149">
        <f>COUNTIFS('DETAIL SALES'!$Q$10:$Q$7501,'FILL RATE MANDATORY STOCK'!E120,'DETAIL SALES'!$AB$10:$AB$7501,"No",'DETAIL SALES'!$C$10:$C$7501,"4")</f>
        <v>0</v>
      </c>
      <c r="R120" s="149">
        <f>COUNTIFS('DETAIL SALES'!$Q$10:$Q$7501,'FILL RATE MANDATORY STOCK'!E120,'DETAIL SALES'!$AB$10:$AB$7501,"Full",'DETAIL SALES'!$C$10:$C$7501,"5")</f>
        <v>0</v>
      </c>
      <c r="S120" s="149">
        <f>COUNTIFS('DETAIL SALES'!$Q$10:$Q$7501,'FILL RATE MANDATORY STOCK'!E120,'DETAIL SALES'!$AB$10:$AB$7501,"No",'DETAIL SALES'!$C$10:$C$7501,"5")</f>
        <v>0</v>
      </c>
      <c r="T120" s="149">
        <f>COUNTIFS('DETAIL SALES'!$Q$10:$Q$7501,'FILL RATE MANDATORY STOCK'!E120,'DETAIL SALES'!$AB$10:$AB$7501,"Full",'DETAIL SALES'!$C$10:$C$7501,"6")</f>
        <v>0</v>
      </c>
      <c r="U120" s="149">
        <f>COUNTIFS('DETAIL SALES'!$Q$10:$Q$7501,'FILL RATE MANDATORY STOCK'!E120,'DETAIL SALES'!$AB$10:$AB$7501,"No",'DETAIL SALES'!$C$10:$C$7501,"6")</f>
        <v>0</v>
      </c>
      <c r="V120" s="316">
        <f>COUNTIFS('DETAIL SALES'!$Q$10:$Q$7501,'FILL RATE MANDATORY STOCK'!E120,'DETAIL SALES'!$AB$10:$AB$7501,"Full",'DETAIL SALES'!$C$10:$C$7501,"7")</f>
        <v>0</v>
      </c>
      <c r="W120" s="316">
        <f>COUNTIFS('DETAIL SALES'!$Q$10:$Q$7501,'FILL RATE MANDATORY STOCK'!E120,'DETAIL SALES'!$AB$10:$AB$7501,"No",'DETAIL SALES'!$C$10:$C$7501,"7")</f>
        <v>0</v>
      </c>
      <c r="X120" s="149">
        <f>COUNTIFS('DETAIL SALES'!$Q$10:$Q$7501,'FILL RATE MANDATORY STOCK'!E120,'DETAIL SALES'!$AB$10:$AB$7501,"Full",'DETAIL SALES'!$C$10:$C$7501,"8")</f>
        <v>0</v>
      </c>
      <c r="Y120" s="149">
        <f>COUNTIFS('DETAIL SALES'!$Q$10:$Q$7501,'FILL RATE MANDATORY STOCK'!E120,'DETAIL SALES'!$AB$10:$AB$7501,"No",'DETAIL SALES'!$C$10:$C$7501,"8")</f>
        <v>0</v>
      </c>
      <c r="Z120" s="149">
        <f>COUNTIFS('DETAIL SALES'!$Q$10:$Q$7501,'FILL RATE MANDATORY STOCK'!E120,'DETAIL SALES'!$AB$10:$AB$7501,"Full",'DETAIL SALES'!$C$10:$C$7501,"9")</f>
        <v>0</v>
      </c>
      <c r="AA120" s="149">
        <f>COUNTIFS('DETAIL SALES'!$Q$10:$Q$7501,'FILL RATE MANDATORY STOCK'!E120,'DETAIL SALES'!$AB$10:$AB$7501,"No",'DETAIL SALES'!$C$10:$C$7501,"9")</f>
        <v>0</v>
      </c>
      <c r="AB120" s="149">
        <f>COUNTIFS('DETAIL SALES'!$Q$10:$Q$7501,'FILL RATE MANDATORY STOCK'!E120,'DETAIL SALES'!$AB$10:$AB$7501,"Full",'DETAIL SALES'!$C$10:$C$7501,"10")</f>
        <v>0</v>
      </c>
      <c r="AC120" s="149">
        <f>COUNTIFS('DETAIL SALES'!$Q$10:$Q$7501,'FILL RATE MANDATORY STOCK'!E120,'DETAIL SALES'!$AB$10:$AB$7501,"No",'DETAIL SALES'!$C$10:$C$7501,"10")</f>
        <v>0</v>
      </c>
      <c r="AD120" s="149">
        <f>COUNTIFS('DETAIL SALES'!$Q$10:$Q$7501,'FILL RATE MANDATORY STOCK'!E120,'DETAIL SALES'!$AB$10:$AB$7501,"Full",'DETAIL SALES'!$C$10:$C$7501,"11")</f>
        <v>0</v>
      </c>
      <c r="AE120" s="149">
        <f>COUNTIFS('DETAIL SALES'!$Q$10:$Q$7501,'FILL RATE MANDATORY STOCK'!E120,'DETAIL SALES'!$AB$10:$AB$7501,"No",'DETAIL SALES'!$C$10:$C$7501,"11")</f>
        <v>0</v>
      </c>
      <c r="AF120" s="149">
        <f>COUNTIFS('DETAIL SALES'!$Q$10:$Q$7501,'FILL RATE MANDATORY STOCK'!E120,'DETAIL SALES'!$AB$10:$AB$7501,"Full",'DETAIL SALES'!$C$10:$C$7501,"12")</f>
        <v>0</v>
      </c>
      <c r="AG120" s="149">
        <f>COUNTIFS('DETAIL SALES'!$Q$10:$Q$7501,'FILL RATE MANDATORY STOCK'!E120,'DETAIL SALES'!$AB$10:$AB$7501,"No",'DETAIL SALES'!$C$10:$C$7501,"12")</f>
        <v>0</v>
      </c>
      <c r="AH120" s="149">
        <f>COUNTIFS('DETAIL SALES'!$Q$10:$Q$7501,'FILL RATE MANDATORY STOCK'!E120,'DETAIL SALES'!$AB$10:$AB$7501,"Full",'DETAIL SALES'!$C$10:$C$7501,"13")</f>
        <v>0</v>
      </c>
      <c r="AI120" s="149">
        <f>COUNTIFS('DETAIL SALES'!$Q$10:$Q$7501,'FILL RATE MANDATORY STOCK'!E120,'DETAIL SALES'!$AB$10:$AB$7501,"No",'DETAIL SALES'!$C$10:$C$7501,"13")</f>
        <v>0</v>
      </c>
      <c r="AJ120" s="316">
        <f>COUNTIFS('DETAIL SALES'!$Q$10:$Q$7501,'FILL RATE MANDATORY STOCK'!E120,'DETAIL SALES'!$AB$10:$AB$7501,"Full",'DETAIL SALES'!$C$10:$C$7501,"14")</f>
        <v>0</v>
      </c>
      <c r="AK120" s="316">
        <f>COUNTIFS('DETAIL SALES'!$Q$10:$Q$7501,'FILL RATE MANDATORY STOCK'!E120,'DETAIL SALES'!$AB$10:$AB$7501,"No",'DETAIL SALES'!$C$10:$C$7501,"14")</f>
        <v>0</v>
      </c>
      <c r="AL120" s="149">
        <f>COUNTIFS('DETAIL SALES'!$Q$10:$Q$7501,'FILL RATE MANDATORY STOCK'!E120,'DETAIL SALES'!$AB$10:$AB$7501,"Full",'DETAIL SALES'!$C$10:$C$7501,"15")</f>
        <v>0</v>
      </c>
      <c r="AM120" s="149">
        <f>COUNTIFS('DETAIL SALES'!$Q$10:$Q$7501,'FILL RATE MANDATORY STOCK'!E120,'DETAIL SALES'!$AB$10:$AB$7501,"No",'DETAIL SALES'!$C$10:$C$7501,"15")</f>
        <v>0</v>
      </c>
      <c r="AN120" s="149">
        <f>COUNTIFS('DETAIL SALES'!$Q$10:$Q$7501,'FILL RATE MANDATORY STOCK'!E120,'DETAIL SALES'!$AB$10:$AB$7501,"Full",'DETAIL SALES'!$C$10:$C$7501,"16")</f>
        <v>0</v>
      </c>
      <c r="AO120" s="149">
        <f>COUNTIFS('DETAIL SALES'!$Q$10:$Q$7501,'FILL RATE MANDATORY STOCK'!E120,'DETAIL SALES'!$AB$10:$AB$7501,"No",'DETAIL SALES'!$C$10:$C$7501,"16")</f>
        <v>0</v>
      </c>
      <c r="AP120" s="149">
        <f>COUNTIFS('DETAIL SALES'!$Q$10:$Q$7501,'FILL RATE MANDATORY STOCK'!E120,'DETAIL SALES'!$AB$10:$AB$7501,"Full",'DETAIL SALES'!$C$10:$C$7501,"17")</f>
        <v>0</v>
      </c>
      <c r="AQ120" s="149">
        <f>COUNTIFS('DETAIL SALES'!$Q$10:$Q$7501,'FILL RATE MANDATORY STOCK'!E120,'DETAIL SALES'!$AB$10:$AB$7501,"No",'DETAIL SALES'!$C$10:$C$7501,"17")</f>
        <v>0</v>
      </c>
      <c r="AR120" s="149">
        <f>COUNTIFS('DETAIL SALES'!$Q$10:$Q$7501,'FILL RATE MANDATORY STOCK'!E120,'DETAIL SALES'!$AB$10:$AB$7501,"Full",'DETAIL SALES'!$C$10:$C$7501,"18")</f>
        <v>0</v>
      </c>
      <c r="AS120" s="149">
        <f>COUNTIFS('DETAIL SALES'!$Q$10:$Q$7501,'FILL RATE MANDATORY STOCK'!E120,'DETAIL SALES'!$AB$10:$AB$7501,"No",'DETAIL SALES'!$C$10:$C$7501,"18")</f>
        <v>0</v>
      </c>
      <c r="AT120" s="149">
        <f>COUNTIFS('DETAIL SALES'!$Q$10:$Q$7501,'FILL RATE MANDATORY STOCK'!E120,'DETAIL SALES'!$AB$10:$AB$7501,"Full",'DETAIL SALES'!$C$10:$C$7501,"19")</f>
        <v>0</v>
      </c>
      <c r="AU120" s="149">
        <f>COUNTIFS('DETAIL SALES'!$Q$10:$Q$7501,'FILL RATE MANDATORY STOCK'!E120,'DETAIL SALES'!$AB$10:$AB$7501,"No",'DETAIL SALES'!$C$10:$C$7501,"19")</f>
        <v>0</v>
      </c>
      <c r="AV120" s="149">
        <f>COUNTIFS('DETAIL SALES'!$Q$10:$Q$7501,'FILL RATE MANDATORY STOCK'!E120,'DETAIL SALES'!$AB$10:$AB$7501,"Full",'DETAIL SALES'!$C$10:$C$7501,"20")</f>
        <v>0</v>
      </c>
      <c r="AW120" s="149">
        <f>COUNTIFS('DETAIL SALES'!$Q$10:$Q$7501,'FILL RATE MANDATORY STOCK'!E120,'DETAIL SALES'!$AB$10:$AB$7501,"No",'DETAIL SALES'!$C$10:$C$7501,"20")</f>
        <v>0</v>
      </c>
      <c r="AX120" s="316">
        <f>COUNTIFS('DETAIL SALES'!$Q$10:$Q$7501,'FILL RATE MANDATORY STOCK'!E120,'DETAIL SALES'!$AB$10:$AB$7501,"Full",'DETAIL SALES'!$C$10:$C$7501,"21")</f>
        <v>0</v>
      </c>
      <c r="AY120" s="316">
        <f>COUNTIFS('DETAIL SALES'!$Q$10:$Q$7501,'FILL RATE MANDATORY STOCK'!E120,'DETAIL SALES'!$AB$10:$AB$7501,"No",'DETAIL SALES'!$C$10:$C$7501,"21")</f>
        <v>0</v>
      </c>
      <c r="AZ120" s="149">
        <f>COUNTIFS('DETAIL SALES'!$Q$10:$Q$7501,'FILL RATE MANDATORY STOCK'!E120,'DETAIL SALES'!$AB$10:$AB$7501,"Full",'DETAIL SALES'!$C$10:$C$7501,"22")</f>
        <v>0</v>
      </c>
      <c r="BA120" s="149">
        <f>COUNTIFS('DETAIL SALES'!$Q$10:$Q$7501,'FILL RATE MANDATORY STOCK'!E120,'DETAIL SALES'!$AB$10:$AB$7501,"No",'DETAIL SALES'!$C$10:$C$7501,"22")</f>
        <v>0</v>
      </c>
      <c r="BB120" s="149">
        <f>COUNTIFS('DETAIL SALES'!$Q$10:$Q$7501,'FILL RATE MANDATORY STOCK'!E120,'DETAIL SALES'!$AB$10:$AB$7501,"Full",'DETAIL SALES'!$C$10:$C$7501,"23")</f>
        <v>0</v>
      </c>
      <c r="BC120" s="149">
        <f>COUNTIFS('DETAIL SALES'!$Q$10:$Q$7501,'FILL RATE MANDATORY STOCK'!E120,'DETAIL SALES'!$AB$10:$AB$7501,"No",'DETAIL SALES'!$C$10:$C$7501,"23")</f>
        <v>0</v>
      </c>
      <c r="BD120" s="149">
        <f>COUNTIFS('DETAIL SALES'!$Q$10:$Q$7501,'FILL RATE MANDATORY STOCK'!E120,'DETAIL SALES'!$AB$10:$AB$7501,"Full",'DETAIL SALES'!$C$10:$C$7501,"24")</f>
        <v>0</v>
      </c>
      <c r="BE120" s="149">
        <f>COUNTIFS('DETAIL SALES'!$Q$10:$Q$7501,'FILL RATE MANDATORY STOCK'!E120,'DETAIL SALES'!$AB$10:$AB$7501,"No",'DETAIL SALES'!$C$10:$C$7501,"24")</f>
        <v>0</v>
      </c>
      <c r="BF120" s="149">
        <f>COUNTIFS('DETAIL SALES'!$Q$10:$Q$7501,'FILL RATE MANDATORY STOCK'!E120,'DETAIL SALES'!$AB$10:$AB$7501,"Full",'DETAIL SALES'!$C$10:$C$7501,"25")</f>
        <v>0</v>
      </c>
      <c r="BG120" s="149">
        <f>COUNTIFS('DETAIL SALES'!$Q$10:$Q$7501,'FILL RATE MANDATORY STOCK'!E120,'DETAIL SALES'!$AB$10:$AB$7501,"No",'DETAIL SALES'!$C$10:$C$7501,"25")</f>
        <v>0</v>
      </c>
      <c r="BH120" s="149">
        <f>COUNTIFS('DETAIL SALES'!$Q$10:$Q$7501,'FILL RATE MANDATORY STOCK'!E120,'DETAIL SALES'!$AB$10:$AB$7501,"Full",'DETAIL SALES'!$C$10:$C$7501,"26")</f>
        <v>0</v>
      </c>
      <c r="BI120" s="149">
        <f>COUNTIFS('DETAIL SALES'!$Q$10:$Q$7501,'FILL RATE MANDATORY STOCK'!E120,'DETAIL SALES'!$AB$10:$AB$7501,"No",'DETAIL SALES'!$C$10:$C$7501,"26")</f>
        <v>0</v>
      </c>
      <c r="BJ120" s="149">
        <f>COUNTIFS('DETAIL SALES'!$Q$10:$Q$7501,'FILL RATE MANDATORY STOCK'!E120,'DETAIL SALES'!$AB$10:$AB$7501,"Full",'DETAIL SALES'!$C$10:$C$7501,"27")</f>
        <v>0</v>
      </c>
      <c r="BK120" s="149">
        <f>COUNTIFS('DETAIL SALES'!$Q$10:$Q$7501,'FILL RATE MANDATORY STOCK'!E120,'DETAIL SALES'!$AB$10:$AB$7501,"No",'DETAIL SALES'!$C$10:$C$7501,"27")</f>
        <v>0</v>
      </c>
      <c r="BL120" s="316">
        <f>COUNTIFS('DETAIL SALES'!$Q$10:$Q$7501,'FILL RATE MANDATORY STOCK'!E120,'DETAIL SALES'!$AB$10:$AB$7501,"Full",'DETAIL SALES'!$C$10:$C$7501,"28")</f>
        <v>0</v>
      </c>
      <c r="BM120" s="316">
        <f>COUNTIFS('DETAIL SALES'!$Q$10:$Q$7501,'FILL RATE MANDATORY STOCK'!E120,'DETAIL SALES'!$AB$10:$AB$7501,"No",'DETAIL SALES'!$C$10:$C$7501,"28")</f>
        <v>0</v>
      </c>
      <c r="BN120" s="149">
        <f>COUNTIFS('DETAIL SALES'!$Q$10:$Q$7501,'FILL RATE MANDATORY STOCK'!E120,'DETAIL SALES'!$AB$10:$AB$7501,"Full",'DETAIL SALES'!$C$10:$C$7501,"29")</f>
        <v>0</v>
      </c>
      <c r="BO120" s="149">
        <f>COUNTIFS('DETAIL SALES'!$Q$10:$Q$7501,'FILL RATE MANDATORY STOCK'!E120,'DETAIL SALES'!$AB$10:$AB$7501,"No",'DETAIL SALES'!$C$10:$C$7501,"29")</f>
        <v>0</v>
      </c>
      <c r="BP120" s="149">
        <f>COUNTIFS('DETAIL SALES'!$Q$10:$Q$7501,'FILL RATE MANDATORY STOCK'!E120,'DETAIL SALES'!$AB$10:$AB$7501,"Full",'DETAIL SALES'!$C$10:$C$7501,"30")</f>
        <v>0</v>
      </c>
      <c r="BQ120" s="149">
        <f>COUNTIFS('DETAIL SALES'!$Q$10:$Q$7501,'FILL RATE MANDATORY STOCK'!E120,'DETAIL SALES'!$AB$10:$AB$7501,"No",'DETAIL SALES'!$C$10:$C$7501,"30")</f>
        <v>0</v>
      </c>
      <c r="BR120" s="149">
        <f>COUNTIFS('DETAIL SALES'!$Q$10:$Q$7501,'FILL RATE MANDATORY STOCK'!\,'DETAIL SALES'!$AB$10:$AB$7501,"Full",'DETAIL SALES'!$C$10:$C$7501,"31")</f>
        <v>0</v>
      </c>
      <c r="BS120" s="153">
        <f>COUNTIFS('DETAIL SALES'!$Q$10:$Q$7501,'FILL RATE MANDATORY STOCK'!E120,'DETAIL SALES'!$AB$10:$AB$7501,"No",'DETAIL SALES'!$C$10:$C$7501,"31")</f>
        <v>0</v>
      </c>
      <c r="BT120" s="271">
        <f t="shared" si="11"/>
        <v>0</v>
      </c>
      <c r="BU120" s="150">
        <f t="shared" si="12"/>
        <v>0</v>
      </c>
      <c r="BV120" s="150">
        <f t="shared" si="13"/>
        <v>0</v>
      </c>
      <c r="BW120" s="272" t="e">
        <f t="shared" si="14"/>
        <v>#DIV/0!</v>
      </c>
    </row>
    <row r="121" spans="1:75">
      <c r="A121" s="784"/>
      <c r="B121" s="100">
        <f t="shared" si="10"/>
        <v>105</v>
      </c>
      <c r="C121" s="100" t="s">
        <v>399</v>
      </c>
      <c r="D121" s="103" t="s">
        <v>890</v>
      </c>
      <c r="E121" s="170"/>
      <c r="F121" s="169"/>
      <c r="G121" s="224">
        <v>60000</v>
      </c>
      <c r="H121" s="153">
        <v>2</v>
      </c>
      <c r="I121" s="153">
        <v>0</v>
      </c>
      <c r="J121" s="315">
        <f>COUNTIFS('DETAIL SALES'!$Q$10:$Q$7501,'FILL RATE MANDATORY STOCK'!E121,'DETAIL SALES'!$AB$10:$AB$7501,"Full",'DETAIL SALES'!$C$10:$C$7501,"1")</f>
        <v>0</v>
      </c>
      <c r="K121" s="316">
        <f>COUNTIFS('DETAIL SALES'!$Q$10:$Q$7501,'FILL RATE MANDATORY STOCK'!E121,'DETAIL SALES'!$AB$10:$AB$7501,"No",'DETAIL SALES'!$C$10:$C$7501,"1")</f>
        <v>0</v>
      </c>
      <c r="L121" s="149">
        <f>COUNTIFS('DETAIL SALES'!$Q$10:$Q$7501,'FILL RATE MANDATORY STOCK'!E121,'DETAIL SALES'!$AB$10:$AB$7501,"Full",'DETAIL SALES'!$C$10:$C$7501,"2")</f>
        <v>0</v>
      </c>
      <c r="M121" s="149">
        <f>COUNTIFS('DETAIL SALES'!$Q$10:$Q$7501,'FILL RATE MANDATORY STOCK'!E121,'DETAIL SALES'!$AB$10:$AB$7501,"No",'DETAIL SALES'!$C$10:$C$7501,"2")</f>
        <v>0</v>
      </c>
      <c r="N121" s="149">
        <f>COUNTIFS('DETAIL SALES'!$Q$10:$Q$7501,'FILL RATE MANDATORY STOCK'!E121,'DETAIL SALES'!$AB$10:$AB$7501,"Full",'DETAIL SALES'!$C$10:$C$7501,"3")</f>
        <v>0</v>
      </c>
      <c r="O121" s="149">
        <f>COUNTIFS('DETAIL SALES'!$Q$10:$Q$7501,'FILL RATE MANDATORY STOCK'!E121,'DETAIL SALES'!$AB$10:$AB$7501,"No",'DETAIL SALES'!$C$10:$C$7501,"3")</f>
        <v>0</v>
      </c>
      <c r="P121" s="149">
        <f>COUNTIFS('DETAIL SALES'!$Q$10:$Q$7501,'FILL RATE MANDATORY STOCK'!E121,'DETAIL SALES'!$AB$10:$AB$7501,"Full",'DETAIL SALES'!$C$10:$C$7501,"4")</f>
        <v>0</v>
      </c>
      <c r="Q121" s="149">
        <f>COUNTIFS('DETAIL SALES'!$Q$10:$Q$7501,'FILL RATE MANDATORY STOCK'!E121,'DETAIL SALES'!$AB$10:$AB$7501,"No",'DETAIL SALES'!$C$10:$C$7501,"4")</f>
        <v>0</v>
      </c>
      <c r="R121" s="149">
        <f>COUNTIFS('DETAIL SALES'!$Q$10:$Q$7501,'FILL RATE MANDATORY STOCK'!E121,'DETAIL SALES'!$AB$10:$AB$7501,"Full",'DETAIL SALES'!$C$10:$C$7501,"5")</f>
        <v>0</v>
      </c>
      <c r="S121" s="149">
        <f>COUNTIFS('DETAIL SALES'!$Q$10:$Q$7501,'FILL RATE MANDATORY STOCK'!E121,'DETAIL SALES'!$AB$10:$AB$7501,"No",'DETAIL SALES'!$C$10:$C$7501,"5")</f>
        <v>0</v>
      </c>
      <c r="T121" s="149">
        <f>COUNTIFS('DETAIL SALES'!$Q$10:$Q$7501,'FILL RATE MANDATORY STOCK'!E121,'DETAIL SALES'!$AB$10:$AB$7501,"Full",'DETAIL SALES'!$C$10:$C$7501,"6")</f>
        <v>0</v>
      </c>
      <c r="U121" s="149">
        <f>COUNTIFS('DETAIL SALES'!$Q$10:$Q$7501,'FILL RATE MANDATORY STOCK'!E121,'DETAIL SALES'!$AB$10:$AB$7501,"No",'DETAIL SALES'!$C$10:$C$7501,"6")</f>
        <v>0</v>
      </c>
      <c r="V121" s="316">
        <f>COUNTIFS('DETAIL SALES'!$Q$10:$Q$7501,'FILL RATE MANDATORY STOCK'!E121,'DETAIL SALES'!$AB$10:$AB$7501,"Full",'DETAIL SALES'!$C$10:$C$7501,"7")</f>
        <v>0</v>
      </c>
      <c r="W121" s="316">
        <f>COUNTIFS('DETAIL SALES'!$Q$10:$Q$7501,'FILL RATE MANDATORY STOCK'!E121,'DETAIL SALES'!$AB$10:$AB$7501,"No",'DETAIL SALES'!$C$10:$C$7501,"7")</f>
        <v>0</v>
      </c>
      <c r="X121" s="149">
        <f>COUNTIFS('DETAIL SALES'!$Q$10:$Q$7501,'FILL RATE MANDATORY STOCK'!E121,'DETAIL SALES'!$AB$10:$AB$7501,"Full",'DETAIL SALES'!$C$10:$C$7501,"8")</f>
        <v>0</v>
      </c>
      <c r="Y121" s="149">
        <f>COUNTIFS('DETAIL SALES'!$Q$10:$Q$7501,'FILL RATE MANDATORY STOCK'!E121,'DETAIL SALES'!$AB$10:$AB$7501,"No",'DETAIL SALES'!$C$10:$C$7501,"8")</f>
        <v>0</v>
      </c>
      <c r="Z121" s="149">
        <f>COUNTIFS('DETAIL SALES'!$Q$10:$Q$7501,'FILL RATE MANDATORY STOCK'!E121,'DETAIL SALES'!$AB$10:$AB$7501,"Full",'DETAIL SALES'!$C$10:$C$7501,"9")</f>
        <v>0</v>
      </c>
      <c r="AA121" s="149">
        <f>COUNTIFS('DETAIL SALES'!$Q$10:$Q$7501,'FILL RATE MANDATORY STOCK'!E121,'DETAIL SALES'!$AB$10:$AB$7501,"No",'DETAIL SALES'!$C$10:$C$7501,"9")</f>
        <v>0</v>
      </c>
      <c r="AB121" s="149">
        <f>COUNTIFS('DETAIL SALES'!$Q$10:$Q$7501,'FILL RATE MANDATORY STOCK'!E121,'DETAIL SALES'!$AB$10:$AB$7501,"Full",'DETAIL SALES'!$C$10:$C$7501,"10")</f>
        <v>0</v>
      </c>
      <c r="AC121" s="149">
        <f>COUNTIFS('DETAIL SALES'!$Q$10:$Q$7501,'FILL RATE MANDATORY STOCK'!E121,'DETAIL SALES'!$AB$10:$AB$7501,"No",'DETAIL SALES'!$C$10:$C$7501,"10")</f>
        <v>0</v>
      </c>
      <c r="AD121" s="149">
        <f>COUNTIFS('DETAIL SALES'!$Q$10:$Q$7501,'FILL RATE MANDATORY STOCK'!E121,'DETAIL SALES'!$AB$10:$AB$7501,"Full",'DETAIL SALES'!$C$10:$C$7501,"11")</f>
        <v>0</v>
      </c>
      <c r="AE121" s="149">
        <f>COUNTIFS('DETAIL SALES'!$Q$10:$Q$7501,'FILL RATE MANDATORY STOCK'!E121,'DETAIL SALES'!$AB$10:$AB$7501,"No",'DETAIL SALES'!$C$10:$C$7501,"11")</f>
        <v>0</v>
      </c>
      <c r="AF121" s="149">
        <f>COUNTIFS('DETAIL SALES'!$Q$10:$Q$7501,'FILL RATE MANDATORY STOCK'!E121,'DETAIL SALES'!$AB$10:$AB$7501,"Full",'DETAIL SALES'!$C$10:$C$7501,"12")</f>
        <v>0</v>
      </c>
      <c r="AG121" s="149">
        <f>COUNTIFS('DETAIL SALES'!$Q$10:$Q$7501,'FILL RATE MANDATORY STOCK'!E121,'DETAIL SALES'!$AB$10:$AB$7501,"No",'DETAIL SALES'!$C$10:$C$7501,"12")</f>
        <v>0</v>
      </c>
      <c r="AH121" s="149">
        <f>COUNTIFS('DETAIL SALES'!$Q$10:$Q$7501,'FILL RATE MANDATORY STOCK'!E121,'DETAIL SALES'!$AB$10:$AB$7501,"Full",'DETAIL SALES'!$C$10:$C$7501,"13")</f>
        <v>0</v>
      </c>
      <c r="AI121" s="149">
        <f>COUNTIFS('DETAIL SALES'!$Q$10:$Q$7501,'FILL RATE MANDATORY STOCK'!E121,'DETAIL SALES'!$AB$10:$AB$7501,"No",'DETAIL SALES'!$C$10:$C$7501,"13")</f>
        <v>0</v>
      </c>
      <c r="AJ121" s="316">
        <f>COUNTIFS('DETAIL SALES'!$Q$10:$Q$7501,'FILL RATE MANDATORY STOCK'!E121,'DETAIL SALES'!$AB$10:$AB$7501,"Full",'DETAIL SALES'!$C$10:$C$7501,"14")</f>
        <v>0</v>
      </c>
      <c r="AK121" s="316">
        <f>COUNTIFS('DETAIL SALES'!$Q$10:$Q$7501,'FILL RATE MANDATORY STOCK'!E121,'DETAIL SALES'!$AB$10:$AB$7501,"No",'DETAIL SALES'!$C$10:$C$7501,"14")</f>
        <v>0</v>
      </c>
      <c r="AL121" s="149">
        <f>COUNTIFS('DETAIL SALES'!$Q$10:$Q$7501,'FILL RATE MANDATORY STOCK'!E121,'DETAIL SALES'!$AB$10:$AB$7501,"Full",'DETAIL SALES'!$C$10:$C$7501,"15")</f>
        <v>0</v>
      </c>
      <c r="AM121" s="149">
        <f>COUNTIFS('DETAIL SALES'!$Q$10:$Q$7501,'FILL RATE MANDATORY STOCK'!E121,'DETAIL SALES'!$AB$10:$AB$7501,"No",'DETAIL SALES'!$C$10:$C$7501,"15")</f>
        <v>0</v>
      </c>
      <c r="AN121" s="149">
        <f>COUNTIFS('DETAIL SALES'!$Q$10:$Q$7501,'FILL RATE MANDATORY STOCK'!E121,'DETAIL SALES'!$AB$10:$AB$7501,"Full",'DETAIL SALES'!$C$10:$C$7501,"16")</f>
        <v>0</v>
      </c>
      <c r="AO121" s="149">
        <f>COUNTIFS('DETAIL SALES'!$Q$10:$Q$7501,'FILL RATE MANDATORY STOCK'!E121,'DETAIL SALES'!$AB$10:$AB$7501,"No",'DETAIL SALES'!$C$10:$C$7501,"16")</f>
        <v>0</v>
      </c>
      <c r="AP121" s="149">
        <f>COUNTIFS('DETAIL SALES'!$Q$10:$Q$7501,'FILL RATE MANDATORY STOCK'!E121,'DETAIL SALES'!$AB$10:$AB$7501,"Full",'DETAIL SALES'!$C$10:$C$7501,"17")</f>
        <v>0</v>
      </c>
      <c r="AQ121" s="149">
        <f>COUNTIFS('DETAIL SALES'!$Q$10:$Q$7501,'FILL RATE MANDATORY STOCK'!E121,'DETAIL SALES'!$AB$10:$AB$7501,"No",'DETAIL SALES'!$C$10:$C$7501,"17")</f>
        <v>0</v>
      </c>
      <c r="AR121" s="149">
        <f>COUNTIFS('DETAIL SALES'!$Q$10:$Q$7501,'FILL RATE MANDATORY STOCK'!E121,'DETAIL SALES'!$AB$10:$AB$7501,"Full",'DETAIL SALES'!$C$10:$C$7501,"18")</f>
        <v>0</v>
      </c>
      <c r="AS121" s="149">
        <f>COUNTIFS('DETAIL SALES'!$Q$10:$Q$7501,'FILL RATE MANDATORY STOCK'!E121,'DETAIL SALES'!$AB$10:$AB$7501,"No",'DETAIL SALES'!$C$10:$C$7501,"18")</f>
        <v>0</v>
      </c>
      <c r="AT121" s="149">
        <f>COUNTIFS('DETAIL SALES'!$Q$10:$Q$7501,'FILL RATE MANDATORY STOCK'!E121,'DETAIL SALES'!$AB$10:$AB$7501,"Full",'DETAIL SALES'!$C$10:$C$7501,"19")</f>
        <v>0</v>
      </c>
      <c r="AU121" s="149">
        <f>COUNTIFS('DETAIL SALES'!$Q$10:$Q$7501,'FILL RATE MANDATORY STOCK'!E121,'DETAIL SALES'!$AB$10:$AB$7501,"No",'DETAIL SALES'!$C$10:$C$7501,"19")</f>
        <v>0</v>
      </c>
      <c r="AV121" s="149">
        <f>COUNTIFS('DETAIL SALES'!$Q$10:$Q$7501,'FILL RATE MANDATORY STOCK'!E121,'DETAIL SALES'!$AB$10:$AB$7501,"Full",'DETAIL SALES'!$C$10:$C$7501,"20")</f>
        <v>0</v>
      </c>
      <c r="AW121" s="149">
        <f>COUNTIFS('DETAIL SALES'!$Q$10:$Q$7501,'FILL RATE MANDATORY STOCK'!E121,'DETAIL SALES'!$AB$10:$AB$7501,"No",'DETAIL SALES'!$C$10:$C$7501,"20")</f>
        <v>0</v>
      </c>
      <c r="AX121" s="316">
        <f>COUNTIFS('DETAIL SALES'!$Q$10:$Q$7501,'FILL RATE MANDATORY STOCK'!E121,'DETAIL SALES'!$AB$10:$AB$7501,"Full",'DETAIL SALES'!$C$10:$C$7501,"21")</f>
        <v>0</v>
      </c>
      <c r="AY121" s="316">
        <f>COUNTIFS('DETAIL SALES'!$Q$10:$Q$7501,'FILL RATE MANDATORY STOCK'!E121,'DETAIL SALES'!$AB$10:$AB$7501,"No",'DETAIL SALES'!$C$10:$C$7501,"21")</f>
        <v>0</v>
      </c>
      <c r="AZ121" s="149">
        <f>COUNTIFS('DETAIL SALES'!$Q$10:$Q$7501,'FILL RATE MANDATORY STOCK'!E121,'DETAIL SALES'!$AB$10:$AB$7501,"Full",'DETAIL SALES'!$C$10:$C$7501,"22")</f>
        <v>0</v>
      </c>
      <c r="BA121" s="149">
        <f>COUNTIFS('DETAIL SALES'!$Q$10:$Q$7501,'FILL RATE MANDATORY STOCK'!E121,'DETAIL SALES'!$AB$10:$AB$7501,"No",'DETAIL SALES'!$C$10:$C$7501,"22")</f>
        <v>0</v>
      </c>
      <c r="BB121" s="149">
        <f>COUNTIFS('DETAIL SALES'!$Q$10:$Q$7501,'FILL RATE MANDATORY STOCK'!E121,'DETAIL SALES'!$AB$10:$AB$7501,"Full",'DETAIL SALES'!$C$10:$C$7501,"23")</f>
        <v>0</v>
      </c>
      <c r="BC121" s="149">
        <f>COUNTIFS('DETAIL SALES'!$Q$10:$Q$7501,'FILL RATE MANDATORY STOCK'!E121,'DETAIL SALES'!$AB$10:$AB$7501,"No",'DETAIL SALES'!$C$10:$C$7501,"23")</f>
        <v>0</v>
      </c>
      <c r="BD121" s="149">
        <f>COUNTIFS('DETAIL SALES'!$Q$10:$Q$7501,'FILL RATE MANDATORY STOCK'!E121,'DETAIL SALES'!$AB$10:$AB$7501,"Full",'DETAIL SALES'!$C$10:$C$7501,"24")</f>
        <v>0</v>
      </c>
      <c r="BE121" s="149">
        <f>COUNTIFS('DETAIL SALES'!$Q$10:$Q$7501,'FILL RATE MANDATORY STOCK'!E121,'DETAIL SALES'!$AB$10:$AB$7501,"No",'DETAIL SALES'!$C$10:$C$7501,"24")</f>
        <v>0</v>
      </c>
      <c r="BF121" s="149">
        <f>COUNTIFS('DETAIL SALES'!$Q$10:$Q$7501,'FILL RATE MANDATORY STOCK'!E121,'DETAIL SALES'!$AB$10:$AB$7501,"Full",'DETAIL SALES'!$C$10:$C$7501,"25")</f>
        <v>0</v>
      </c>
      <c r="BG121" s="149">
        <f>COUNTIFS('DETAIL SALES'!$Q$10:$Q$7501,'FILL RATE MANDATORY STOCK'!E121,'DETAIL SALES'!$AB$10:$AB$7501,"No",'DETAIL SALES'!$C$10:$C$7501,"25")</f>
        <v>0</v>
      </c>
      <c r="BH121" s="149">
        <f>COUNTIFS('DETAIL SALES'!$Q$10:$Q$7501,'FILL RATE MANDATORY STOCK'!E121,'DETAIL SALES'!$AB$10:$AB$7501,"Full",'DETAIL SALES'!$C$10:$C$7501,"26")</f>
        <v>0</v>
      </c>
      <c r="BI121" s="149">
        <f>COUNTIFS('DETAIL SALES'!$Q$10:$Q$7501,'FILL RATE MANDATORY STOCK'!E121,'DETAIL SALES'!$AB$10:$AB$7501,"No",'DETAIL SALES'!$C$10:$C$7501,"26")</f>
        <v>0</v>
      </c>
      <c r="BJ121" s="149">
        <f>COUNTIFS('DETAIL SALES'!$Q$10:$Q$7501,'FILL RATE MANDATORY STOCK'!E121,'DETAIL SALES'!$AB$10:$AB$7501,"Full",'DETAIL SALES'!$C$10:$C$7501,"27")</f>
        <v>0</v>
      </c>
      <c r="BK121" s="149">
        <f>COUNTIFS('DETAIL SALES'!$Q$10:$Q$7501,'FILL RATE MANDATORY STOCK'!E121,'DETAIL SALES'!$AB$10:$AB$7501,"No",'DETAIL SALES'!$C$10:$C$7501,"27")</f>
        <v>0</v>
      </c>
      <c r="BL121" s="316">
        <f>COUNTIFS('DETAIL SALES'!$Q$10:$Q$7501,'FILL RATE MANDATORY STOCK'!E121,'DETAIL SALES'!$AB$10:$AB$7501,"Full",'DETAIL SALES'!$C$10:$C$7501,"28")</f>
        <v>0</v>
      </c>
      <c r="BM121" s="316">
        <f>COUNTIFS('DETAIL SALES'!$Q$10:$Q$7501,'FILL RATE MANDATORY STOCK'!E121,'DETAIL SALES'!$AB$10:$AB$7501,"No",'DETAIL SALES'!$C$10:$C$7501,"28")</f>
        <v>0</v>
      </c>
      <c r="BN121" s="149">
        <f>COUNTIFS('DETAIL SALES'!$Q$10:$Q$7501,'FILL RATE MANDATORY STOCK'!E121,'DETAIL SALES'!$AB$10:$AB$7501,"Full",'DETAIL SALES'!$C$10:$C$7501,"29")</f>
        <v>0</v>
      </c>
      <c r="BO121" s="149">
        <f>COUNTIFS('DETAIL SALES'!$Q$10:$Q$7501,'FILL RATE MANDATORY STOCK'!E121,'DETAIL SALES'!$AB$10:$AB$7501,"No",'DETAIL SALES'!$C$10:$C$7501,"29")</f>
        <v>0</v>
      </c>
      <c r="BP121" s="149">
        <f>COUNTIFS('DETAIL SALES'!$Q$10:$Q$7501,'FILL RATE MANDATORY STOCK'!E121,'DETAIL SALES'!$AB$10:$AB$7501,"Full",'DETAIL SALES'!$C$10:$C$7501,"30")</f>
        <v>0</v>
      </c>
      <c r="BQ121" s="149">
        <f>COUNTIFS('DETAIL SALES'!$Q$10:$Q$7501,'FILL RATE MANDATORY STOCK'!E121,'DETAIL SALES'!$AB$10:$AB$7501,"No",'DETAIL SALES'!$C$10:$C$7501,"30")</f>
        <v>0</v>
      </c>
      <c r="BR121" s="149">
        <f>COUNTIFS('DETAIL SALES'!$Q$10:$Q$7501,'FILL RATE MANDATORY STOCK'!\,'DETAIL SALES'!$AB$10:$AB$7501,"Full",'DETAIL SALES'!$C$10:$C$7501,"31")</f>
        <v>0</v>
      </c>
      <c r="BS121" s="153">
        <f>COUNTIFS('DETAIL SALES'!$Q$10:$Q$7501,'FILL RATE MANDATORY STOCK'!E121,'DETAIL SALES'!$AB$10:$AB$7501,"No",'DETAIL SALES'!$C$10:$C$7501,"31")</f>
        <v>0</v>
      </c>
      <c r="BT121" s="271">
        <f t="shared" si="11"/>
        <v>0</v>
      </c>
      <c r="BU121" s="150">
        <f t="shared" si="12"/>
        <v>0</v>
      </c>
      <c r="BV121" s="150">
        <f t="shared" si="13"/>
        <v>0</v>
      </c>
      <c r="BW121" s="272" t="e">
        <f t="shared" si="14"/>
        <v>#DIV/0!</v>
      </c>
    </row>
    <row r="122" spans="1:75">
      <c r="A122" s="784"/>
      <c r="B122" s="100">
        <f t="shared" si="10"/>
        <v>106</v>
      </c>
      <c r="C122" s="100" t="s">
        <v>399</v>
      </c>
      <c r="D122" s="103" t="s">
        <v>890</v>
      </c>
      <c r="E122" s="170"/>
      <c r="F122" s="169"/>
      <c r="G122" s="224">
        <v>60000</v>
      </c>
      <c r="H122" s="153">
        <v>2</v>
      </c>
      <c r="I122" s="153">
        <v>0.66666666666666663</v>
      </c>
      <c r="J122" s="315">
        <f>COUNTIFS('DETAIL SALES'!$Q$10:$Q$7501,'FILL RATE MANDATORY STOCK'!E122,'DETAIL SALES'!$AB$10:$AB$7501,"Full",'DETAIL SALES'!$C$10:$C$7501,"1")</f>
        <v>0</v>
      </c>
      <c r="K122" s="316">
        <f>COUNTIFS('DETAIL SALES'!$Q$10:$Q$7501,'FILL RATE MANDATORY STOCK'!E122,'DETAIL SALES'!$AB$10:$AB$7501,"No",'DETAIL SALES'!$C$10:$C$7501,"1")</f>
        <v>0</v>
      </c>
      <c r="L122" s="149">
        <f>COUNTIFS('DETAIL SALES'!$Q$10:$Q$7501,'FILL RATE MANDATORY STOCK'!E122,'DETAIL SALES'!$AB$10:$AB$7501,"Full",'DETAIL SALES'!$C$10:$C$7501,"2")</f>
        <v>0</v>
      </c>
      <c r="M122" s="149">
        <f>COUNTIFS('DETAIL SALES'!$Q$10:$Q$7501,'FILL RATE MANDATORY STOCK'!E122,'DETAIL SALES'!$AB$10:$AB$7501,"No",'DETAIL SALES'!$C$10:$C$7501,"2")</f>
        <v>0</v>
      </c>
      <c r="N122" s="149">
        <f>COUNTIFS('DETAIL SALES'!$Q$10:$Q$7501,'FILL RATE MANDATORY STOCK'!E122,'DETAIL SALES'!$AB$10:$AB$7501,"Full",'DETAIL SALES'!$C$10:$C$7501,"3")</f>
        <v>0</v>
      </c>
      <c r="O122" s="149">
        <f>COUNTIFS('DETAIL SALES'!$Q$10:$Q$7501,'FILL RATE MANDATORY STOCK'!E122,'DETAIL SALES'!$AB$10:$AB$7501,"No",'DETAIL SALES'!$C$10:$C$7501,"3")</f>
        <v>0</v>
      </c>
      <c r="P122" s="149">
        <f>COUNTIFS('DETAIL SALES'!$Q$10:$Q$7501,'FILL RATE MANDATORY STOCK'!E122,'DETAIL SALES'!$AB$10:$AB$7501,"Full",'DETAIL SALES'!$C$10:$C$7501,"4")</f>
        <v>0</v>
      </c>
      <c r="Q122" s="149">
        <f>COUNTIFS('DETAIL SALES'!$Q$10:$Q$7501,'FILL RATE MANDATORY STOCK'!E122,'DETAIL SALES'!$AB$10:$AB$7501,"No",'DETAIL SALES'!$C$10:$C$7501,"4")</f>
        <v>0</v>
      </c>
      <c r="R122" s="149">
        <f>COUNTIFS('DETAIL SALES'!$Q$10:$Q$7501,'FILL RATE MANDATORY STOCK'!E122,'DETAIL SALES'!$AB$10:$AB$7501,"Full",'DETAIL SALES'!$C$10:$C$7501,"5")</f>
        <v>0</v>
      </c>
      <c r="S122" s="149">
        <f>COUNTIFS('DETAIL SALES'!$Q$10:$Q$7501,'FILL RATE MANDATORY STOCK'!E122,'DETAIL SALES'!$AB$10:$AB$7501,"No",'DETAIL SALES'!$C$10:$C$7501,"5")</f>
        <v>0</v>
      </c>
      <c r="T122" s="149">
        <f>COUNTIFS('DETAIL SALES'!$Q$10:$Q$7501,'FILL RATE MANDATORY STOCK'!E122,'DETAIL SALES'!$AB$10:$AB$7501,"Full",'DETAIL SALES'!$C$10:$C$7501,"6")</f>
        <v>0</v>
      </c>
      <c r="U122" s="149">
        <f>COUNTIFS('DETAIL SALES'!$Q$10:$Q$7501,'FILL RATE MANDATORY STOCK'!E122,'DETAIL SALES'!$AB$10:$AB$7501,"No",'DETAIL SALES'!$C$10:$C$7501,"6")</f>
        <v>0</v>
      </c>
      <c r="V122" s="316">
        <f>COUNTIFS('DETAIL SALES'!$Q$10:$Q$7501,'FILL RATE MANDATORY STOCK'!E122,'DETAIL SALES'!$AB$10:$AB$7501,"Full",'DETAIL SALES'!$C$10:$C$7501,"7")</f>
        <v>0</v>
      </c>
      <c r="W122" s="316">
        <f>COUNTIFS('DETAIL SALES'!$Q$10:$Q$7501,'FILL RATE MANDATORY STOCK'!E122,'DETAIL SALES'!$AB$10:$AB$7501,"No",'DETAIL SALES'!$C$10:$C$7501,"7")</f>
        <v>0</v>
      </c>
      <c r="X122" s="149">
        <f>COUNTIFS('DETAIL SALES'!$Q$10:$Q$7501,'FILL RATE MANDATORY STOCK'!E122,'DETAIL SALES'!$AB$10:$AB$7501,"Full",'DETAIL SALES'!$C$10:$C$7501,"8")</f>
        <v>0</v>
      </c>
      <c r="Y122" s="149">
        <f>COUNTIFS('DETAIL SALES'!$Q$10:$Q$7501,'FILL RATE MANDATORY STOCK'!E122,'DETAIL SALES'!$AB$10:$AB$7501,"No",'DETAIL SALES'!$C$10:$C$7501,"8")</f>
        <v>0</v>
      </c>
      <c r="Z122" s="149">
        <f>COUNTIFS('DETAIL SALES'!$Q$10:$Q$7501,'FILL RATE MANDATORY STOCK'!E122,'DETAIL SALES'!$AB$10:$AB$7501,"Full",'DETAIL SALES'!$C$10:$C$7501,"9")</f>
        <v>0</v>
      </c>
      <c r="AA122" s="149">
        <f>COUNTIFS('DETAIL SALES'!$Q$10:$Q$7501,'FILL RATE MANDATORY STOCK'!E122,'DETAIL SALES'!$AB$10:$AB$7501,"No",'DETAIL SALES'!$C$10:$C$7501,"9")</f>
        <v>0</v>
      </c>
      <c r="AB122" s="149">
        <f>COUNTIFS('DETAIL SALES'!$Q$10:$Q$7501,'FILL RATE MANDATORY STOCK'!E122,'DETAIL SALES'!$AB$10:$AB$7501,"Full",'DETAIL SALES'!$C$10:$C$7501,"10")</f>
        <v>0</v>
      </c>
      <c r="AC122" s="149">
        <f>COUNTIFS('DETAIL SALES'!$Q$10:$Q$7501,'FILL RATE MANDATORY STOCK'!E122,'DETAIL SALES'!$AB$10:$AB$7501,"No",'DETAIL SALES'!$C$10:$C$7501,"10")</f>
        <v>0</v>
      </c>
      <c r="AD122" s="149">
        <f>COUNTIFS('DETAIL SALES'!$Q$10:$Q$7501,'FILL RATE MANDATORY STOCK'!E122,'DETAIL SALES'!$AB$10:$AB$7501,"Full",'DETAIL SALES'!$C$10:$C$7501,"11")</f>
        <v>0</v>
      </c>
      <c r="AE122" s="149">
        <f>COUNTIFS('DETAIL SALES'!$Q$10:$Q$7501,'FILL RATE MANDATORY STOCK'!E122,'DETAIL SALES'!$AB$10:$AB$7501,"No",'DETAIL SALES'!$C$10:$C$7501,"11")</f>
        <v>0</v>
      </c>
      <c r="AF122" s="149">
        <f>COUNTIFS('DETAIL SALES'!$Q$10:$Q$7501,'FILL RATE MANDATORY STOCK'!E122,'DETAIL SALES'!$AB$10:$AB$7501,"Full",'DETAIL SALES'!$C$10:$C$7501,"12")</f>
        <v>0</v>
      </c>
      <c r="AG122" s="149">
        <f>COUNTIFS('DETAIL SALES'!$Q$10:$Q$7501,'FILL RATE MANDATORY STOCK'!E122,'DETAIL SALES'!$AB$10:$AB$7501,"No",'DETAIL SALES'!$C$10:$C$7501,"12")</f>
        <v>0</v>
      </c>
      <c r="AH122" s="149">
        <f>COUNTIFS('DETAIL SALES'!$Q$10:$Q$7501,'FILL RATE MANDATORY STOCK'!E122,'DETAIL SALES'!$AB$10:$AB$7501,"Full",'DETAIL SALES'!$C$10:$C$7501,"13")</f>
        <v>0</v>
      </c>
      <c r="AI122" s="149">
        <f>COUNTIFS('DETAIL SALES'!$Q$10:$Q$7501,'FILL RATE MANDATORY STOCK'!E122,'DETAIL SALES'!$AB$10:$AB$7501,"No",'DETAIL SALES'!$C$10:$C$7501,"13")</f>
        <v>0</v>
      </c>
      <c r="AJ122" s="316">
        <f>COUNTIFS('DETAIL SALES'!$Q$10:$Q$7501,'FILL RATE MANDATORY STOCK'!E122,'DETAIL SALES'!$AB$10:$AB$7501,"Full",'DETAIL SALES'!$C$10:$C$7501,"14")</f>
        <v>0</v>
      </c>
      <c r="AK122" s="316">
        <f>COUNTIFS('DETAIL SALES'!$Q$10:$Q$7501,'FILL RATE MANDATORY STOCK'!E122,'DETAIL SALES'!$AB$10:$AB$7501,"No",'DETAIL SALES'!$C$10:$C$7501,"14")</f>
        <v>0</v>
      </c>
      <c r="AL122" s="149">
        <f>COUNTIFS('DETAIL SALES'!$Q$10:$Q$7501,'FILL RATE MANDATORY STOCK'!E122,'DETAIL SALES'!$AB$10:$AB$7501,"Full",'DETAIL SALES'!$C$10:$C$7501,"15")</f>
        <v>0</v>
      </c>
      <c r="AM122" s="149">
        <f>COUNTIFS('DETAIL SALES'!$Q$10:$Q$7501,'FILL RATE MANDATORY STOCK'!E122,'DETAIL SALES'!$AB$10:$AB$7501,"No",'DETAIL SALES'!$C$10:$C$7501,"15")</f>
        <v>0</v>
      </c>
      <c r="AN122" s="149">
        <f>COUNTIFS('DETAIL SALES'!$Q$10:$Q$7501,'FILL RATE MANDATORY STOCK'!E122,'DETAIL SALES'!$AB$10:$AB$7501,"Full",'DETAIL SALES'!$C$10:$C$7501,"16")</f>
        <v>0</v>
      </c>
      <c r="AO122" s="149">
        <f>COUNTIFS('DETAIL SALES'!$Q$10:$Q$7501,'FILL RATE MANDATORY STOCK'!E122,'DETAIL SALES'!$AB$10:$AB$7501,"No",'DETAIL SALES'!$C$10:$C$7501,"16")</f>
        <v>0</v>
      </c>
      <c r="AP122" s="149">
        <f>COUNTIFS('DETAIL SALES'!$Q$10:$Q$7501,'FILL RATE MANDATORY STOCK'!E122,'DETAIL SALES'!$AB$10:$AB$7501,"Full",'DETAIL SALES'!$C$10:$C$7501,"17")</f>
        <v>0</v>
      </c>
      <c r="AQ122" s="149">
        <f>COUNTIFS('DETAIL SALES'!$Q$10:$Q$7501,'FILL RATE MANDATORY STOCK'!E122,'DETAIL SALES'!$AB$10:$AB$7501,"No",'DETAIL SALES'!$C$10:$C$7501,"17")</f>
        <v>0</v>
      </c>
      <c r="AR122" s="149">
        <f>COUNTIFS('DETAIL SALES'!$Q$10:$Q$7501,'FILL RATE MANDATORY STOCK'!E122,'DETAIL SALES'!$AB$10:$AB$7501,"Full",'DETAIL SALES'!$C$10:$C$7501,"18")</f>
        <v>0</v>
      </c>
      <c r="AS122" s="149">
        <f>COUNTIFS('DETAIL SALES'!$Q$10:$Q$7501,'FILL RATE MANDATORY STOCK'!E122,'DETAIL SALES'!$AB$10:$AB$7501,"No",'DETAIL SALES'!$C$10:$C$7501,"18")</f>
        <v>0</v>
      </c>
      <c r="AT122" s="149">
        <f>COUNTIFS('DETAIL SALES'!$Q$10:$Q$7501,'FILL RATE MANDATORY STOCK'!E122,'DETAIL SALES'!$AB$10:$AB$7501,"Full",'DETAIL SALES'!$C$10:$C$7501,"19")</f>
        <v>0</v>
      </c>
      <c r="AU122" s="149">
        <f>COUNTIFS('DETAIL SALES'!$Q$10:$Q$7501,'FILL RATE MANDATORY STOCK'!E122,'DETAIL SALES'!$AB$10:$AB$7501,"No",'DETAIL SALES'!$C$10:$C$7501,"19")</f>
        <v>0</v>
      </c>
      <c r="AV122" s="149">
        <f>COUNTIFS('DETAIL SALES'!$Q$10:$Q$7501,'FILL RATE MANDATORY STOCK'!E122,'DETAIL SALES'!$AB$10:$AB$7501,"Full",'DETAIL SALES'!$C$10:$C$7501,"20")</f>
        <v>0</v>
      </c>
      <c r="AW122" s="149">
        <f>COUNTIFS('DETAIL SALES'!$Q$10:$Q$7501,'FILL RATE MANDATORY STOCK'!E122,'DETAIL SALES'!$AB$10:$AB$7501,"No",'DETAIL SALES'!$C$10:$C$7501,"20")</f>
        <v>0</v>
      </c>
      <c r="AX122" s="316">
        <f>COUNTIFS('DETAIL SALES'!$Q$10:$Q$7501,'FILL RATE MANDATORY STOCK'!E122,'DETAIL SALES'!$AB$10:$AB$7501,"Full",'DETAIL SALES'!$C$10:$C$7501,"21")</f>
        <v>0</v>
      </c>
      <c r="AY122" s="316">
        <f>COUNTIFS('DETAIL SALES'!$Q$10:$Q$7501,'FILL RATE MANDATORY STOCK'!E122,'DETAIL SALES'!$AB$10:$AB$7501,"No",'DETAIL SALES'!$C$10:$C$7501,"21")</f>
        <v>0</v>
      </c>
      <c r="AZ122" s="149">
        <f>COUNTIFS('DETAIL SALES'!$Q$10:$Q$7501,'FILL RATE MANDATORY STOCK'!E122,'DETAIL SALES'!$AB$10:$AB$7501,"Full",'DETAIL SALES'!$C$10:$C$7501,"22")</f>
        <v>0</v>
      </c>
      <c r="BA122" s="149">
        <f>COUNTIFS('DETAIL SALES'!$Q$10:$Q$7501,'FILL RATE MANDATORY STOCK'!E122,'DETAIL SALES'!$AB$10:$AB$7501,"No",'DETAIL SALES'!$C$10:$C$7501,"22")</f>
        <v>0</v>
      </c>
      <c r="BB122" s="149">
        <f>COUNTIFS('DETAIL SALES'!$Q$10:$Q$7501,'FILL RATE MANDATORY STOCK'!E122,'DETAIL SALES'!$AB$10:$AB$7501,"Full",'DETAIL SALES'!$C$10:$C$7501,"23")</f>
        <v>0</v>
      </c>
      <c r="BC122" s="149">
        <f>COUNTIFS('DETAIL SALES'!$Q$10:$Q$7501,'FILL RATE MANDATORY STOCK'!E122,'DETAIL SALES'!$AB$10:$AB$7501,"No",'DETAIL SALES'!$C$10:$C$7501,"23")</f>
        <v>0</v>
      </c>
      <c r="BD122" s="149">
        <f>COUNTIFS('DETAIL SALES'!$Q$10:$Q$7501,'FILL RATE MANDATORY STOCK'!E122,'DETAIL SALES'!$AB$10:$AB$7501,"Full",'DETAIL SALES'!$C$10:$C$7501,"24")</f>
        <v>0</v>
      </c>
      <c r="BE122" s="149">
        <f>COUNTIFS('DETAIL SALES'!$Q$10:$Q$7501,'FILL RATE MANDATORY STOCK'!E122,'DETAIL SALES'!$AB$10:$AB$7501,"No",'DETAIL SALES'!$C$10:$C$7501,"24")</f>
        <v>0</v>
      </c>
      <c r="BF122" s="149">
        <f>COUNTIFS('DETAIL SALES'!$Q$10:$Q$7501,'FILL RATE MANDATORY STOCK'!E122,'DETAIL SALES'!$AB$10:$AB$7501,"Full",'DETAIL SALES'!$C$10:$C$7501,"25")</f>
        <v>0</v>
      </c>
      <c r="BG122" s="149">
        <f>COUNTIFS('DETAIL SALES'!$Q$10:$Q$7501,'FILL RATE MANDATORY STOCK'!E122,'DETAIL SALES'!$AB$10:$AB$7501,"No",'DETAIL SALES'!$C$10:$C$7501,"25")</f>
        <v>0</v>
      </c>
      <c r="BH122" s="149">
        <f>COUNTIFS('DETAIL SALES'!$Q$10:$Q$7501,'FILL RATE MANDATORY STOCK'!E122,'DETAIL SALES'!$AB$10:$AB$7501,"Full",'DETAIL SALES'!$C$10:$C$7501,"26")</f>
        <v>0</v>
      </c>
      <c r="BI122" s="149">
        <f>COUNTIFS('DETAIL SALES'!$Q$10:$Q$7501,'FILL RATE MANDATORY STOCK'!E122,'DETAIL SALES'!$AB$10:$AB$7501,"No",'DETAIL SALES'!$C$10:$C$7501,"26")</f>
        <v>0</v>
      </c>
      <c r="BJ122" s="149">
        <f>COUNTIFS('DETAIL SALES'!$Q$10:$Q$7501,'FILL RATE MANDATORY STOCK'!E122,'DETAIL SALES'!$AB$10:$AB$7501,"Full",'DETAIL SALES'!$C$10:$C$7501,"27")</f>
        <v>0</v>
      </c>
      <c r="BK122" s="149">
        <f>COUNTIFS('DETAIL SALES'!$Q$10:$Q$7501,'FILL RATE MANDATORY STOCK'!E122,'DETAIL SALES'!$AB$10:$AB$7501,"No",'DETAIL SALES'!$C$10:$C$7501,"27")</f>
        <v>0</v>
      </c>
      <c r="BL122" s="316">
        <f>COUNTIFS('DETAIL SALES'!$Q$10:$Q$7501,'FILL RATE MANDATORY STOCK'!E122,'DETAIL SALES'!$AB$10:$AB$7501,"Full",'DETAIL SALES'!$C$10:$C$7501,"28")</f>
        <v>0</v>
      </c>
      <c r="BM122" s="316">
        <f>COUNTIFS('DETAIL SALES'!$Q$10:$Q$7501,'FILL RATE MANDATORY STOCK'!E122,'DETAIL SALES'!$AB$10:$AB$7501,"No",'DETAIL SALES'!$C$10:$C$7501,"28")</f>
        <v>0</v>
      </c>
      <c r="BN122" s="149">
        <f>COUNTIFS('DETAIL SALES'!$Q$10:$Q$7501,'FILL RATE MANDATORY STOCK'!E122,'DETAIL SALES'!$AB$10:$AB$7501,"Full",'DETAIL SALES'!$C$10:$C$7501,"29")</f>
        <v>0</v>
      </c>
      <c r="BO122" s="149">
        <f>COUNTIFS('DETAIL SALES'!$Q$10:$Q$7501,'FILL RATE MANDATORY STOCK'!E122,'DETAIL SALES'!$AB$10:$AB$7501,"No",'DETAIL SALES'!$C$10:$C$7501,"29")</f>
        <v>0</v>
      </c>
      <c r="BP122" s="149">
        <f>COUNTIFS('DETAIL SALES'!$Q$10:$Q$7501,'FILL RATE MANDATORY STOCK'!E122,'DETAIL SALES'!$AB$10:$AB$7501,"Full",'DETAIL SALES'!$C$10:$C$7501,"30")</f>
        <v>0</v>
      </c>
      <c r="BQ122" s="149">
        <f>COUNTIFS('DETAIL SALES'!$Q$10:$Q$7501,'FILL RATE MANDATORY STOCK'!E122,'DETAIL SALES'!$AB$10:$AB$7501,"No",'DETAIL SALES'!$C$10:$C$7501,"30")</f>
        <v>0</v>
      </c>
      <c r="BR122" s="149">
        <f>COUNTIFS('DETAIL SALES'!$Q$10:$Q$7501,'FILL RATE MANDATORY STOCK'!\,'DETAIL SALES'!$AB$10:$AB$7501,"Full",'DETAIL SALES'!$C$10:$C$7501,"31")</f>
        <v>0</v>
      </c>
      <c r="BS122" s="153">
        <f>COUNTIFS('DETAIL SALES'!$Q$10:$Q$7501,'FILL RATE MANDATORY STOCK'!E122,'DETAIL SALES'!$AB$10:$AB$7501,"No",'DETAIL SALES'!$C$10:$C$7501,"31")</f>
        <v>0</v>
      </c>
      <c r="BT122" s="271">
        <f t="shared" si="11"/>
        <v>0</v>
      </c>
      <c r="BU122" s="150">
        <f t="shared" si="12"/>
        <v>0</v>
      </c>
      <c r="BV122" s="150">
        <f t="shared" si="13"/>
        <v>0</v>
      </c>
      <c r="BW122" s="272" t="e">
        <f t="shared" si="14"/>
        <v>#DIV/0!</v>
      </c>
    </row>
    <row r="123" spans="1:75">
      <c r="A123" s="784"/>
      <c r="B123" s="100">
        <f t="shared" si="10"/>
        <v>107</v>
      </c>
      <c r="C123" s="100" t="s">
        <v>399</v>
      </c>
      <c r="D123" s="103" t="s">
        <v>890</v>
      </c>
      <c r="E123" s="149"/>
      <c r="F123" s="169"/>
      <c r="G123" s="224">
        <v>60000</v>
      </c>
      <c r="H123" s="153">
        <v>2</v>
      </c>
      <c r="I123" s="153">
        <v>0.33333333333333331</v>
      </c>
      <c r="J123" s="315">
        <f>COUNTIFS('DETAIL SALES'!$Q$10:$Q$7501,'FILL RATE MANDATORY STOCK'!E123,'DETAIL SALES'!$AB$10:$AB$7501,"Full",'DETAIL SALES'!$C$10:$C$7501,"1")</f>
        <v>0</v>
      </c>
      <c r="K123" s="316">
        <f>COUNTIFS('DETAIL SALES'!$Q$10:$Q$7501,'FILL RATE MANDATORY STOCK'!E123,'DETAIL SALES'!$AB$10:$AB$7501,"No",'DETAIL SALES'!$C$10:$C$7501,"1")</f>
        <v>0</v>
      </c>
      <c r="L123" s="149">
        <f>COUNTIFS('DETAIL SALES'!$Q$10:$Q$7501,'FILL RATE MANDATORY STOCK'!E123,'DETAIL SALES'!$AB$10:$AB$7501,"Full",'DETAIL SALES'!$C$10:$C$7501,"2")</f>
        <v>0</v>
      </c>
      <c r="M123" s="149">
        <f>COUNTIFS('DETAIL SALES'!$Q$10:$Q$7501,'FILL RATE MANDATORY STOCK'!E123,'DETAIL SALES'!$AB$10:$AB$7501,"No",'DETAIL SALES'!$C$10:$C$7501,"2")</f>
        <v>0</v>
      </c>
      <c r="N123" s="149">
        <f>COUNTIFS('DETAIL SALES'!$Q$10:$Q$7501,'FILL RATE MANDATORY STOCK'!E123,'DETAIL SALES'!$AB$10:$AB$7501,"Full",'DETAIL SALES'!$C$10:$C$7501,"3")</f>
        <v>0</v>
      </c>
      <c r="O123" s="149">
        <f>COUNTIFS('DETAIL SALES'!$Q$10:$Q$7501,'FILL RATE MANDATORY STOCK'!E123,'DETAIL SALES'!$AB$10:$AB$7501,"No",'DETAIL SALES'!$C$10:$C$7501,"3")</f>
        <v>0</v>
      </c>
      <c r="P123" s="149">
        <f>COUNTIFS('DETAIL SALES'!$Q$10:$Q$7501,'FILL RATE MANDATORY STOCK'!E123,'DETAIL SALES'!$AB$10:$AB$7501,"Full",'DETAIL SALES'!$C$10:$C$7501,"4")</f>
        <v>0</v>
      </c>
      <c r="Q123" s="149">
        <f>COUNTIFS('DETAIL SALES'!$Q$10:$Q$7501,'FILL RATE MANDATORY STOCK'!E123,'DETAIL SALES'!$AB$10:$AB$7501,"No",'DETAIL SALES'!$C$10:$C$7501,"4")</f>
        <v>0</v>
      </c>
      <c r="R123" s="149">
        <f>COUNTIFS('DETAIL SALES'!$Q$10:$Q$7501,'FILL RATE MANDATORY STOCK'!E123,'DETAIL SALES'!$AB$10:$AB$7501,"Full",'DETAIL SALES'!$C$10:$C$7501,"5")</f>
        <v>0</v>
      </c>
      <c r="S123" s="149">
        <f>COUNTIFS('DETAIL SALES'!$Q$10:$Q$7501,'FILL RATE MANDATORY STOCK'!E123,'DETAIL SALES'!$AB$10:$AB$7501,"No",'DETAIL SALES'!$C$10:$C$7501,"5")</f>
        <v>0</v>
      </c>
      <c r="T123" s="149">
        <f>COUNTIFS('DETAIL SALES'!$Q$10:$Q$7501,'FILL RATE MANDATORY STOCK'!E123,'DETAIL SALES'!$AB$10:$AB$7501,"Full",'DETAIL SALES'!$C$10:$C$7501,"6")</f>
        <v>0</v>
      </c>
      <c r="U123" s="149">
        <f>COUNTIFS('DETAIL SALES'!$Q$10:$Q$7501,'FILL RATE MANDATORY STOCK'!E123,'DETAIL SALES'!$AB$10:$AB$7501,"No",'DETAIL SALES'!$C$10:$C$7501,"6")</f>
        <v>0</v>
      </c>
      <c r="V123" s="316">
        <f>COUNTIFS('DETAIL SALES'!$Q$10:$Q$7501,'FILL RATE MANDATORY STOCK'!E123,'DETAIL SALES'!$AB$10:$AB$7501,"Full",'DETAIL SALES'!$C$10:$C$7501,"7")</f>
        <v>0</v>
      </c>
      <c r="W123" s="316">
        <f>COUNTIFS('DETAIL SALES'!$Q$10:$Q$7501,'FILL RATE MANDATORY STOCK'!E123,'DETAIL SALES'!$AB$10:$AB$7501,"No",'DETAIL SALES'!$C$10:$C$7501,"7")</f>
        <v>0</v>
      </c>
      <c r="X123" s="149">
        <f>COUNTIFS('DETAIL SALES'!$Q$10:$Q$7501,'FILL RATE MANDATORY STOCK'!E123,'DETAIL SALES'!$AB$10:$AB$7501,"Full",'DETAIL SALES'!$C$10:$C$7501,"8")</f>
        <v>0</v>
      </c>
      <c r="Y123" s="149">
        <f>COUNTIFS('DETAIL SALES'!$Q$10:$Q$7501,'FILL RATE MANDATORY STOCK'!E123,'DETAIL SALES'!$AB$10:$AB$7501,"No",'DETAIL SALES'!$C$10:$C$7501,"8")</f>
        <v>0</v>
      </c>
      <c r="Z123" s="149">
        <f>COUNTIFS('DETAIL SALES'!$Q$10:$Q$7501,'FILL RATE MANDATORY STOCK'!E123,'DETAIL SALES'!$AB$10:$AB$7501,"Full",'DETAIL SALES'!$C$10:$C$7501,"9")</f>
        <v>0</v>
      </c>
      <c r="AA123" s="149">
        <f>COUNTIFS('DETAIL SALES'!$Q$10:$Q$7501,'FILL RATE MANDATORY STOCK'!E123,'DETAIL SALES'!$AB$10:$AB$7501,"No",'DETAIL SALES'!$C$10:$C$7501,"9")</f>
        <v>0</v>
      </c>
      <c r="AB123" s="149">
        <f>COUNTIFS('DETAIL SALES'!$Q$10:$Q$7501,'FILL RATE MANDATORY STOCK'!E123,'DETAIL SALES'!$AB$10:$AB$7501,"Full",'DETAIL SALES'!$C$10:$C$7501,"10")</f>
        <v>0</v>
      </c>
      <c r="AC123" s="149">
        <f>COUNTIFS('DETAIL SALES'!$Q$10:$Q$7501,'FILL RATE MANDATORY STOCK'!E123,'DETAIL SALES'!$AB$10:$AB$7501,"No",'DETAIL SALES'!$C$10:$C$7501,"10")</f>
        <v>0</v>
      </c>
      <c r="AD123" s="149">
        <f>COUNTIFS('DETAIL SALES'!$Q$10:$Q$7501,'FILL RATE MANDATORY STOCK'!E123,'DETAIL SALES'!$AB$10:$AB$7501,"Full",'DETAIL SALES'!$C$10:$C$7501,"11")</f>
        <v>0</v>
      </c>
      <c r="AE123" s="149">
        <f>COUNTIFS('DETAIL SALES'!$Q$10:$Q$7501,'FILL RATE MANDATORY STOCK'!E123,'DETAIL SALES'!$AB$10:$AB$7501,"No",'DETAIL SALES'!$C$10:$C$7501,"11")</f>
        <v>0</v>
      </c>
      <c r="AF123" s="149">
        <f>COUNTIFS('DETAIL SALES'!$Q$10:$Q$7501,'FILL RATE MANDATORY STOCK'!E123,'DETAIL SALES'!$AB$10:$AB$7501,"Full",'DETAIL SALES'!$C$10:$C$7501,"12")</f>
        <v>0</v>
      </c>
      <c r="AG123" s="149">
        <f>COUNTIFS('DETAIL SALES'!$Q$10:$Q$7501,'FILL RATE MANDATORY STOCK'!E123,'DETAIL SALES'!$AB$10:$AB$7501,"No",'DETAIL SALES'!$C$10:$C$7501,"12")</f>
        <v>0</v>
      </c>
      <c r="AH123" s="149">
        <f>COUNTIFS('DETAIL SALES'!$Q$10:$Q$7501,'FILL RATE MANDATORY STOCK'!E123,'DETAIL SALES'!$AB$10:$AB$7501,"Full",'DETAIL SALES'!$C$10:$C$7501,"13")</f>
        <v>0</v>
      </c>
      <c r="AI123" s="149">
        <f>COUNTIFS('DETAIL SALES'!$Q$10:$Q$7501,'FILL RATE MANDATORY STOCK'!E123,'DETAIL SALES'!$AB$10:$AB$7501,"No",'DETAIL SALES'!$C$10:$C$7501,"13")</f>
        <v>0</v>
      </c>
      <c r="AJ123" s="316">
        <f>COUNTIFS('DETAIL SALES'!$Q$10:$Q$7501,'FILL RATE MANDATORY STOCK'!E123,'DETAIL SALES'!$AB$10:$AB$7501,"Full",'DETAIL SALES'!$C$10:$C$7501,"14")</f>
        <v>0</v>
      </c>
      <c r="AK123" s="316">
        <f>COUNTIFS('DETAIL SALES'!$Q$10:$Q$7501,'FILL RATE MANDATORY STOCK'!E123,'DETAIL SALES'!$AB$10:$AB$7501,"No",'DETAIL SALES'!$C$10:$C$7501,"14")</f>
        <v>0</v>
      </c>
      <c r="AL123" s="149">
        <f>COUNTIFS('DETAIL SALES'!$Q$10:$Q$7501,'FILL RATE MANDATORY STOCK'!E123,'DETAIL SALES'!$AB$10:$AB$7501,"Full",'DETAIL SALES'!$C$10:$C$7501,"15")</f>
        <v>0</v>
      </c>
      <c r="AM123" s="149">
        <f>COUNTIFS('DETAIL SALES'!$Q$10:$Q$7501,'FILL RATE MANDATORY STOCK'!E123,'DETAIL SALES'!$AB$10:$AB$7501,"No",'DETAIL SALES'!$C$10:$C$7501,"15")</f>
        <v>0</v>
      </c>
      <c r="AN123" s="149">
        <f>COUNTIFS('DETAIL SALES'!$Q$10:$Q$7501,'FILL RATE MANDATORY STOCK'!E123,'DETAIL SALES'!$AB$10:$AB$7501,"Full",'DETAIL SALES'!$C$10:$C$7501,"16")</f>
        <v>0</v>
      </c>
      <c r="AO123" s="149">
        <f>COUNTIFS('DETAIL SALES'!$Q$10:$Q$7501,'FILL RATE MANDATORY STOCK'!E123,'DETAIL SALES'!$AB$10:$AB$7501,"No",'DETAIL SALES'!$C$10:$C$7501,"16")</f>
        <v>0</v>
      </c>
      <c r="AP123" s="149">
        <f>COUNTIFS('DETAIL SALES'!$Q$10:$Q$7501,'FILL RATE MANDATORY STOCK'!E123,'DETAIL SALES'!$AB$10:$AB$7501,"Full",'DETAIL SALES'!$C$10:$C$7501,"17")</f>
        <v>0</v>
      </c>
      <c r="AQ123" s="149">
        <f>COUNTIFS('DETAIL SALES'!$Q$10:$Q$7501,'FILL RATE MANDATORY STOCK'!E123,'DETAIL SALES'!$AB$10:$AB$7501,"No",'DETAIL SALES'!$C$10:$C$7501,"17")</f>
        <v>0</v>
      </c>
      <c r="AR123" s="149">
        <f>COUNTIFS('DETAIL SALES'!$Q$10:$Q$7501,'FILL RATE MANDATORY STOCK'!E123,'DETAIL SALES'!$AB$10:$AB$7501,"Full",'DETAIL SALES'!$C$10:$C$7501,"18")</f>
        <v>0</v>
      </c>
      <c r="AS123" s="149">
        <f>COUNTIFS('DETAIL SALES'!$Q$10:$Q$7501,'FILL RATE MANDATORY STOCK'!E123,'DETAIL SALES'!$AB$10:$AB$7501,"No",'DETAIL SALES'!$C$10:$C$7501,"18")</f>
        <v>0</v>
      </c>
      <c r="AT123" s="149">
        <f>COUNTIFS('DETAIL SALES'!$Q$10:$Q$7501,'FILL RATE MANDATORY STOCK'!E123,'DETAIL SALES'!$AB$10:$AB$7501,"Full",'DETAIL SALES'!$C$10:$C$7501,"19")</f>
        <v>0</v>
      </c>
      <c r="AU123" s="149">
        <f>COUNTIFS('DETAIL SALES'!$Q$10:$Q$7501,'FILL RATE MANDATORY STOCK'!E123,'DETAIL SALES'!$AB$10:$AB$7501,"No",'DETAIL SALES'!$C$10:$C$7501,"19")</f>
        <v>0</v>
      </c>
      <c r="AV123" s="149">
        <f>COUNTIFS('DETAIL SALES'!$Q$10:$Q$7501,'FILL RATE MANDATORY STOCK'!E123,'DETAIL SALES'!$AB$10:$AB$7501,"Full",'DETAIL SALES'!$C$10:$C$7501,"20")</f>
        <v>0</v>
      </c>
      <c r="AW123" s="149">
        <f>COUNTIFS('DETAIL SALES'!$Q$10:$Q$7501,'FILL RATE MANDATORY STOCK'!E123,'DETAIL SALES'!$AB$10:$AB$7501,"No",'DETAIL SALES'!$C$10:$C$7501,"20")</f>
        <v>0</v>
      </c>
      <c r="AX123" s="316">
        <f>COUNTIFS('DETAIL SALES'!$Q$10:$Q$7501,'FILL RATE MANDATORY STOCK'!E123,'DETAIL SALES'!$AB$10:$AB$7501,"Full",'DETAIL SALES'!$C$10:$C$7501,"21")</f>
        <v>0</v>
      </c>
      <c r="AY123" s="316">
        <f>COUNTIFS('DETAIL SALES'!$Q$10:$Q$7501,'FILL RATE MANDATORY STOCK'!E123,'DETAIL SALES'!$AB$10:$AB$7501,"No",'DETAIL SALES'!$C$10:$C$7501,"21")</f>
        <v>0</v>
      </c>
      <c r="AZ123" s="149">
        <f>COUNTIFS('DETAIL SALES'!$Q$10:$Q$7501,'FILL RATE MANDATORY STOCK'!E123,'DETAIL SALES'!$AB$10:$AB$7501,"Full",'DETAIL SALES'!$C$10:$C$7501,"22")</f>
        <v>0</v>
      </c>
      <c r="BA123" s="149">
        <f>COUNTIFS('DETAIL SALES'!$Q$10:$Q$7501,'FILL RATE MANDATORY STOCK'!E123,'DETAIL SALES'!$AB$10:$AB$7501,"No",'DETAIL SALES'!$C$10:$C$7501,"22")</f>
        <v>0</v>
      </c>
      <c r="BB123" s="149">
        <f>COUNTIFS('DETAIL SALES'!$Q$10:$Q$7501,'FILL RATE MANDATORY STOCK'!E123,'DETAIL SALES'!$AB$10:$AB$7501,"Full",'DETAIL SALES'!$C$10:$C$7501,"23")</f>
        <v>0</v>
      </c>
      <c r="BC123" s="149">
        <f>COUNTIFS('DETAIL SALES'!$Q$10:$Q$7501,'FILL RATE MANDATORY STOCK'!E123,'DETAIL SALES'!$AB$10:$AB$7501,"No",'DETAIL SALES'!$C$10:$C$7501,"23")</f>
        <v>0</v>
      </c>
      <c r="BD123" s="149">
        <f>COUNTIFS('DETAIL SALES'!$Q$10:$Q$7501,'FILL RATE MANDATORY STOCK'!E123,'DETAIL SALES'!$AB$10:$AB$7501,"Full",'DETAIL SALES'!$C$10:$C$7501,"24")</f>
        <v>0</v>
      </c>
      <c r="BE123" s="149">
        <f>COUNTIFS('DETAIL SALES'!$Q$10:$Q$7501,'FILL RATE MANDATORY STOCK'!E123,'DETAIL SALES'!$AB$10:$AB$7501,"No",'DETAIL SALES'!$C$10:$C$7501,"24")</f>
        <v>0</v>
      </c>
      <c r="BF123" s="149">
        <f>COUNTIFS('DETAIL SALES'!$Q$10:$Q$7501,'FILL RATE MANDATORY STOCK'!E123,'DETAIL SALES'!$AB$10:$AB$7501,"Full",'DETAIL SALES'!$C$10:$C$7501,"25")</f>
        <v>0</v>
      </c>
      <c r="BG123" s="149">
        <f>COUNTIFS('DETAIL SALES'!$Q$10:$Q$7501,'FILL RATE MANDATORY STOCK'!E123,'DETAIL SALES'!$AB$10:$AB$7501,"No",'DETAIL SALES'!$C$10:$C$7501,"25")</f>
        <v>0</v>
      </c>
      <c r="BH123" s="149">
        <f>COUNTIFS('DETAIL SALES'!$Q$10:$Q$7501,'FILL RATE MANDATORY STOCK'!E123,'DETAIL SALES'!$AB$10:$AB$7501,"Full",'DETAIL SALES'!$C$10:$C$7501,"26")</f>
        <v>0</v>
      </c>
      <c r="BI123" s="149">
        <f>COUNTIFS('DETAIL SALES'!$Q$10:$Q$7501,'FILL RATE MANDATORY STOCK'!E123,'DETAIL SALES'!$AB$10:$AB$7501,"No",'DETAIL SALES'!$C$10:$C$7501,"26")</f>
        <v>0</v>
      </c>
      <c r="BJ123" s="149">
        <f>COUNTIFS('DETAIL SALES'!$Q$10:$Q$7501,'FILL RATE MANDATORY STOCK'!E123,'DETAIL SALES'!$AB$10:$AB$7501,"Full",'DETAIL SALES'!$C$10:$C$7501,"27")</f>
        <v>0</v>
      </c>
      <c r="BK123" s="149">
        <f>COUNTIFS('DETAIL SALES'!$Q$10:$Q$7501,'FILL RATE MANDATORY STOCK'!E123,'DETAIL SALES'!$AB$10:$AB$7501,"No",'DETAIL SALES'!$C$10:$C$7501,"27")</f>
        <v>0</v>
      </c>
      <c r="BL123" s="316">
        <f>COUNTIFS('DETAIL SALES'!$Q$10:$Q$7501,'FILL RATE MANDATORY STOCK'!E123,'DETAIL SALES'!$AB$10:$AB$7501,"Full",'DETAIL SALES'!$C$10:$C$7501,"28")</f>
        <v>0</v>
      </c>
      <c r="BM123" s="316">
        <f>COUNTIFS('DETAIL SALES'!$Q$10:$Q$7501,'FILL RATE MANDATORY STOCK'!E123,'DETAIL SALES'!$AB$10:$AB$7501,"No",'DETAIL SALES'!$C$10:$C$7501,"28")</f>
        <v>0</v>
      </c>
      <c r="BN123" s="149">
        <f>COUNTIFS('DETAIL SALES'!$Q$10:$Q$7501,'FILL RATE MANDATORY STOCK'!E123,'DETAIL SALES'!$AB$10:$AB$7501,"Full",'DETAIL SALES'!$C$10:$C$7501,"29")</f>
        <v>0</v>
      </c>
      <c r="BO123" s="149">
        <f>COUNTIFS('DETAIL SALES'!$Q$10:$Q$7501,'FILL RATE MANDATORY STOCK'!E123,'DETAIL SALES'!$AB$10:$AB$7501,"No",'DETAIL SALES'!$C$10:$C$7501,"29")</f>
        <v>0</v>
      </c>
      <c r="BP123" s="149">
        <f>COUNTIFS('DETAIL SALES'!$Q$10:$Q$7501,'FILL RATE MANDATORY STOCK'!E123,'DETAIL SALES'!$AB$10:$AB$7501,"Full",'DETAIL SALES'!$C$10:$C$7501,"30")</f>
        <v>0</v>
      </c>
      <c r="BQ123" s="149">
        <f>COUNTIFS('DETAIL SALES'!$Q$10:$Q$7501,'FILL RATE MANDATORY STOCK'!E123,'DETAIL SALES'!$AB$10:$AB$7501,"No",'DETAIL SALES'!$C$10:$C$7501,"30")</f>
        <v>0</v>
      </c>
      <c r="BR123" s="149">
        <f>COUNTIFS('DETAIL SALES'!$Q$10:$Q$7501,'FILL RATE MANDATORY STOCK'!\,'DETAIL SALES'!$AB$10:$AB$7501,"Full",'DETAIL SALES'!$C$10:$C$7501,"31")</f>
        <v>0</v>
      </c>
      <c r="BS123" s="153">
        <f>COUNTIFS('DETAIL SALES'!$Q$10:$Q$7501,'FILL RATE MANDATORY STOCK'!E123,'DETAIL SALES'!$AB$10:$AB$7501,"No",'DETAIL SALES'!$C$10:$C$7501,"31")</f>
        <v>0</v>
      </c>
      <c r="BT123" s="271">
        <f t="shared" si="11"/>
        <v>0</v>
      </c>
      <c r="BU123" s="150">
        <f t="shared" si="12"/>
        <v>0</v>
      </c>
      <c r="BV123" s="150">
        <f t="shared" si="13"/>
        <v>0</v>
      </c>
      <c r="BW123" s="272" t="e">
        <f t="shared" si="14"/>
        <v>#DIV/0!</v>
      </c>
    </row>
    <row r="124" spans="1:75">
      <c r="A124" s="784"/>
      <c r="B124" s="100">
        <f t="shared" si="10"/>
        <v>108</v>
      </c>
      <c r="C124" s="100" t="s">
        <v>399</v>
      </c>
      <c r="D124" s="103" t="s">
        <v>890</v>
      </c>
      <c r="E124" s="170"/>
      <c r="F124" s="169"/>
      <c r="G124" s="224">
        <v>60000</v>
      </c>
      <c r="H124" s="153">
        <v>2</v>
      </c>
      <c r="I124" s="153">
        <v>0.33333333333333331</v>
      </c>
      <c r="J124" s="315">
        <f>COUNTIFS('DETAIL SALES'!$Q$10:$Q$7501,'FILL RATE MANDATORY STOCK'!E124,'DETAIL SALES'!$AB$10:$AB$7501,"Full",'DETAIL SALES'!$C$10:$C$7501,"1")</f>
        <v>0</v>
      </c>
      <c r="K124" s="316">
        <f>COUNTIFS('DETAIL SALES'!$Q$10:$Q$7501,'FILL RATE MANDATORY STOCK'!E124,'DETAIL SALES'!$AB$10:$AB$7501,"No",'DETAIL SALES'!$C$10:$C$7501,"1")</f>
        <v>0</v>
      </c>
      <c r="L124" s="149">
        <f>COUNTIFS('DETAIL SALES'!$Q$10:$Q$7501,'FILL RATE MANDATORY STOCK'!E124,'DETAIL SALES'!$AB$10:$AB$7501,"Full",'DETAIL SALES'!$C$10:$C$7501,"2")</f>
        <v>0</v>
      </c>
      <c r="M124" s="149">
        <f>COUNTIFS('DETAIL SALES'!$Q$10:$Q$7501,'FILL RATE MANDATORY STOCK'!E124,'DETAIL SALES'!$AB$10:$AB$7501,"No",'DETAIL SALES'!$C$10:$C$7501,"2")</f>
        <v>0</v>
      </c>
      <c r="N124" s="149">
        <f>COUNTIFS('DETAIL SALES'!$Q$10:$Q$7501,'FILL RATE MANDATORY STOCK'!E124,'DETAIL SALES'!$AB$10:$AB$7501,"Full",'DETAIL SALES'!$C$10:$C$7501,"3")</f>
        <v>0</v>
      </c>
      <c r="O124" s="149">
        <f>COUNTIFS('DETAIL SALES'!$Q$10:$Q$7501,'FILL RATE MANDATORY STOCK'!E124,'DETAIL SALES'!$AB$10:$AB$7501,"No",'DETAIL SALES'!$C$10:$C$7501,"3")</f>
        <v>0</v>
      </c>
      <c r="P124" s="149">
        <f>COUNTIFS('DETAIL SALES'!$Q$10:$Q$7501,'FILL RATE MANDATORY STOCK'!E124,'DETAIL SALES'!$AB$10:$AB$7501,"Full",'DETAIL SALES'!$C$10:$C$7501,"4")</f>
        <v>0</v>
      </c>
      <c r="Q124" s="149">
        <f>COUNTIFS('DETAIL SALES'!$Q$10:$Q$7501,'FILL RATE MANDATORY STOCK'!E124,'DETAIL SALES'!$AB$10:$AB$7501,"No",'DETAIL SALES'!$C$10:$C$7501,"4")</f>
        <v>0</v>
      </c>
      <c r="R124" s="149">
        <f>COUNTIFS('DETAIL SALES'!$Q$10:$Q$7501,'FILL RATE MANDATORY STOCK'!E124,'DETAIL SALES'!$AB$10:$AB$7501,"Full",'DETAIL SALES'!$C$10:$C$7501,"5")</f>
        <v>0</v>
      </c>
      <c r="S124" s="149">
        <f>COUNTIFS('DETAIL SALES'!$Q$10:$Q$7501,'FILL RATE MANDATORY STOCK'!E124,'DETAIL SALES'!$AB$10:$AB$7501,"No",'DETAIL SALES'!$C$10:$C$7501,"5")</f>
        <v>0</v>
      </c>
      <c r="T124" s="149">
        <f>COUNTIFS('DETAIL SALES'!$Q$10:$Q$7501,'FILL RATE MANDATORY STOCK'!E124,'DETAIL SALES'!$AB$10:$AB$7501,"Full",'DETAIL SALES'!$C$10:$C$7501,"6")</f>
        <v>0</v>
      </c>
      <c r="U124" s="149">
        <f>COUNTIFS('DETAIL SALES'!$Q$10:$Q$7501,'FILL RATE MANDATORY STOCK'!E124,'DETAIL SALES'!$AB$10:$AB$7501,"No",'DETAIL SALES'!$C$10:$C$7501,"6")</f>
        <v>0</v>
      </c>
      <c r="V124" s="316">
        <f>COUNTIFS('DETAIL SALES'!$Q$10:$Q$7501,'FILL RATE MANDATORY STOCK'!E124,'DETAIL SALES'!$AB$10:$AB$7501,"Full",'DETAIL SALES'!$C$10:$C$7501,"7")</f>
        <v>0</v>
      </c>
      <c r="W124" s="316">
        <f>COUNTIFS('DETAIL SALES'!$Q$10:$Q$7501,'FILL RATE MANDATORY STOCK'!E124,'DETAIL SALES'!$AB$10:$AB$7501,"No",'DETAIL SALES'!$C$10:$C$7501,"7")</f>
        <v>0</v>
      </c>
      <c r="X124" s="149">
        <f>COUNTIFS('DETAIL SALES'!$Q$10:$Q$7501,'FILL RATE MANDATORY STOCK'!E124,'DETAIL SALES'!$AB$10:$AB$7501,"Full",'DETAIL SALES'!$C$10:$C$7501,"8")</f>
        <v>0</v>
      </c>
      <c r="Y124" s="149">
        <f>COUNTIFS('DETAIL SALES'!$Q$10:$Q$7501,'FILL RATE MANDATORY STOCK'!E124,'DETAIL SALES'!$AB$10:$AB$7501,"No",'DETAIL SALES'!$C$10:$C$7501,"8")</f>
        <v>0</v>
      </c>
      <c r="Z124" s="149">
        <f>COUNTIFS('DETAIL SALES'!$Q$10:$Q$7501,'FILL RATE MANDATORY STOCK'!E124,'DETAIL SALES'!$AB$10:$AB$7501,"Full",'DETAIL SALES'!$C$10:$C$7501,"9")</f>
        <v>0</v>
      </c>
      <c r="AA124" s="149">
        <f>COUNTIFS('DETAIL SALES'!$Q$10:$Q$7501,'FILL RATE MANDATORY STOCK'!E124,'DETAIL SALES'!$AB$10:$AB$7501,"No",'DETAIL SALES'!$C$10:$C$7501,"9")</f>
        <v>0</v>
      </c>
      <c r="AB124" s="149">
        <f>COUNTIFS('DETAIL SALES'!$Q$10:$Q$7501,'FILL RATE MANDATORY STOCK'!E124,'DETAIL SALES'!$AB$10:$AB$7501,"Full",'DETAIL SALES'!$C$10:$C$7501,"10")</f>
        <v>0</v>
      </c>
      <c r="AC124" s="149">
        <f>COUNTIFS('DETAIL SALES'!$Q$10:$Q$7501,'FILL RATE MANDATORY STOCK'!E124,'DETAIL SALES'!$AB$10:$AB$7501,"No",'DETAIL SALES'!$C$10:$C$7501,"10")</f>
        <v>0</v>
      </c>
      <c r="AD124" s="149">
        <f>COUNTIFS('DETAIL SALES'!$Q$10:$Q$7501,'FILL RATE MANDATORY STOCK'!E124,'DETAIL SALES'!$AB$10:$AB$7501,"Full",'DETAIL SALES'!$C$10:$C$7501,"11")</f>
        <v>0</v>
      </c>
      <c r="AE124" s="149">
        <f>COUNTIFS('DETAIL SALES'!$Q$10:$Q$7501,'FILL RATE MANDATORY STOCK'!E124,'DETAIL SALES'!$AB$10:$AB$7501,"No",'DETAIL SALES'!$C$10:$C$7501,"11")</f>
        <v>0</v>
      </c>
      <c r="AF124" s="149">
        <f>COUNTIFS('DETAIL SALES'!$Q$10:$Q$7501,'FILL RATE MANDATORY STOCK'!E124,'DETAIL SALES'!$AB$10:$AB$7501,"Full",'DETAIL SALES'!$C$10:$C$7501,"12")</f>
        <v>0</v>
      </c>
      <c r="AG124" s="149">
        <f>COUNTIFS('DETAIL SALES'!$Q$10:$Q$7501,'FILL RATE MANDATORY STOCK'!E124,'DETAIL SALES'!$AB$10:$AB$7501,"No",'DETAIL SALES'!$C$10:$C$7501,"12")</f>
        <v>0</v>
      </c>
      <c r="AH124" s="149">
        <f>COUNTIFS('DETAIL SALES'!$Q$10:$Q$7501,'FILL RATE MANDATORY STOCK'!E124,'DETAIL SALES'!$AB$10:$AB$7501,"Full",'DETAIL SALES'!$C$10:$C$7501,"13")</f>
        <v>0</v>
      </c>
      <c r="AI124" s="149">
        <f>COUNTIFS('DETAIL SALES'!$Q$10:$Q$7501,'FILL RATE MANDATORY STOCK'!E124,'DETAIL SALES'!$AB$10:$AB$7501,"No",'DETAIL SALES'!$C$10:$C$7501,"13")</f>
        <v>0</v>
      </c>
      <c r="AJ124" s="316">
        <f>COUNTIFS('DETAIL SALES'!$Q$10:$Q$7501,'FILL RATE MANDATORY STOCK'!E124,'DETAIL SALES'!$AB$10:$AB$7501,"Full",'DETAIL SALES'!$C$10:$C$7501,"14")</f>
        <v>0</v>
      </c>
      <c r="AK124" s="316">
        <f>COUNTIFS('DETAIL SALES'!$Q$10:$Q$7501,'FILL RATE MANDATORY STOCK'!E124,'DETAIL SALES'!$AB$10:$AB$7501,"No",'DETAIL SALES'!$C$10:$C$7501,"14")</f>
        <v>0</v>
      </c>
      <c r="AL124" s="149">
        <f>COUNTIFS('DETAIL SALES'!$Q$10:$Q$7501,'FILL RATE MANDATORY STOCK'!E124,'DETAIL SALES'!$AB$10:$AB$7501,"Full",'DETAIL SALES'!$C$10:$C$7501,"15")</f>
        <v>0</v>
      </c>
      <c r="AM124" s="149">
        <f>COUNTIFS('DETAIL SALES'!$Q$10:$Q$7501,'FILL RATE MANDATORY STOCK'!E124,'DETAIL SALES'!$AB$10:$AB$7501,"No",'DETAIL SALES'!$C$10:$C$7501,"15")</f>
        <v>0</v>
      </c>
      <c r="AN124" s="149">
        <f>COUNTIFS('DETAIL SALES'!$Q$10:$Q$7501,'FILL RATE MANDATORY STOCK'!E124,'DETAIL SALES'!$AB$10:$AB$7501,"Full",'DETAIL SALES'!$C$10:$C$7501,"16")</f>
        <v>0</v>
      </c>
      <c r="AO124" s="149">
        <f>COUNTIFS('DETAIL SALES'!$Q$10:$Q$7501,'FILL RATE MANDATORY STOCK'!E124,'DETAIL SALES'!$AB$10:$AB$7501,"No",'DETAIL SALES'!$C$10:$C$7501,"16")</f>
        <v>0</v>
      </c>
      <c r="AP124" s="149">
        <f>COUNTIFS('DETAIL SALES'!$Q$10:$Q$7501,'FILL RATE MANDATORY STOCK'!E124,'DETAIL SALES'!$AB$10:$AB$7501,"Full",'DETAIL SALES'!$C$10:$C$7501,"17")</f>
        <v>0</v>
      </c>
      <c r="AQ124" s="149">
        <f>COUNTIFS('DETAIL SALES'!$Q$10:$Q$7501,'FILL RATE MANDATORY STOCK'!E124,'DETAIL SALES'!$AB$10:$AB$7501,"No",'DETAIL SALES'!$C$10:$C$7501,"17")</f>
        <v>0</v>
      </c>
      <c r="AR124" s="149">
        <f>COUNTIFS('DETAIL SALES'!$Q$10:$Q$7501,'FILL RATE MANDATORY STOCK'!E124,'DETAIL SALES'!$AB$10:$AB$7501,"Full",'DETAIL SALES'!$C$10:$C$7501,"18")</f>
        <v>0</v>
      </c>
      <c r="AS124" s="149">
        <f>COUNTIFS('DETAIL SALES'!$Q$10:$Q$7501,'FILL RATE MANDATORY STOCK'!E124,'DETAIL SALES'!$AB$10:$AB$7501,"No",'DETAIL SALES'!$C$10:$C$7501,"18")</f>
        <v>0</v>
      </c>
      <c r="AT124" s="149">
        <f>COUNTIFS('DETAIL SALES'!$Q$10:$Q$7501,'FILL RATE MANDATORY STOCK'!E124,'DETAIL SALES'!$AB$10:$AB$7501,"Full",'DETAIL SALES'!$C$10:$C$7501,"19")</f>
        <v>0</v>
      </c>
      <c r="AU124" s="149">
        <f>COUNTIFS('DETAIL SALES'!$Q$10:$Q$7501,'FILL RATE MANDATORY STOCK'!E124,'DETAIL SALES'!$AB$10:$AB$7501,"No",'DETAIL SALES'!$C$10:$C$7501,"19")</f>
        <v>0</v>
      </c>
      <c r="AV124" s="149">
        <f>COUNTIFS('DETAIL SALES'!$Q$10:$Q$7501,'FILL RATE MANDATORY STOCK'!E124,'DETAIL SALES'!$AB$10:$AB$7501,"Full",'DETAIL SALES'!$C$10:$C$7501,"20")</f>
        <v>0</v>
      </c>
      <c r="AW124" s="149">
        <f>COUNTIFS('DETAIL SALES'!$Q$10:$Q$7501,'FILL RATE MANDATORY STOCK'!E124,'DETAIL SALES'!$AB$10:$AB$7501,"No",'DETAIL SALES'!$C$10:$C$7501,"20")</f>
        <v>0</v>
      </c>
      <c r="AX124" s="316">
        <f>COUNTIFS('DETAIL SALES'!$Q$10:$Q$7501,'FILL RATE MANDATORY STOCK'!E124,'DETAIL SALES'!$AB$10:$AB$7501,"Full",'DETAIL SALES'!$C$10:$C$7501,"21")</f>
        <v>0</v>
      </c>
      <c r="AY124" s="316">
        <f>COUNTIFS('DETAIL SALES'!$Q$10:$Q$7501,'FILL RATE MANDATORY STOCK'!E124,'DETAIL SALES'!$AB$10:$AB$7501,"No",'DETAIL SALES'!$C$10:$C$7501,"21")</f>
        <v>0</v>
      </c>
      <c r="AZ124" s="149">
        <f>COUNTIFS('DETAIL SALES'!$Q$10:$Q$7501,'FILL RATE MANDATORY STOCK'!E124,'DETAIL SALES'!$AB$10:$AB$7501,"Full",'DETAIL SALES'!$C$10:$C$7501,"22")</f>
        <v>0</v>
      </c>
      <c r="BA124" s="149">
        <f>COUNTIFS('DETAIL SALES'!$Q$10:$Q$7501,'FILL RATE MANDATORY STOCK'!E124,'DETAIL SALES'!$AB$10:$AB$7501,"No",'DETAIL SALES'!$C$10:$C$7501,"22")</f>
        <v>0</v>
      </c>
      <c r="BB124" s="149">
        <f>COUNTIFS('DETAIL SALES'!$Q$10:$Q$7501,'FILL RATE MANDATORY STOCK'!E124,'DETAIL SALES'!$AB$10:$AB$7501,"Full",'DETAIL SALES'!$C$10:$C$7501,"23")</f>
        <v>0</v>
      </c>
      <c r="BC124" s="149">
        <f>COUNTIFS('DETAIL SALES'!$Q$10:$Q$7501,'FILL RATE MANDATORY STOCK'!E124,'DETAIL SALES'!$AB$10:$AB$7501,"No",'DETAIL SALES'!$C$10:$C$7501,"23")</f>
        <v>0</v>
      </c>
      <c r="BD124" s="149">
        <f>COUNTIFS('DETAIL SALES'!$Q$10:$Q$7501,'FILL RATE MANDATORY STOCK'!E124,'DETAIL SALES'!$AB$10:$AB$7501,"Full",'DETAIL SALES'!$C$10:$C$7501,"24")</f>
        <v>0</v>
      </c>
      <c r="BE124" s="149">
        <f>COUNTIFS('DETAIL SALES'!$Q$10:$Q$7501,'FILL RATE MANDATORY STOCK'!E124,'DETAIL SALES'!$AB$10:$AB$7501,"No",'DETAIL SALES'!$C$10:$C$7501,"24")</f>
        <v>0</v>
      </c>
      <c r="BF124" s="149">
        <f>COUNTIFS('DETAIL SALES'!$Q$10:$Q$7501,'FILL RATE MANDATORY STOCK'!E124,'DETAIL SALES'!$AB$10:$AB$7501,"Full",'DETAIL SALES'!$C$10:$C$7501,"25")</f>
        <v>0</v>
      </c>
      <c r="BG124" s="149">
        <f>COUNTIFS('DETAIL SALES'!$Q$10:$Q$7501,'FILL RATE MANDATORY STOCK'!E124,'DETAIL SALES'!$AB$10:$AB$7501,"No",'DETAIL SALES'!$C$10:$C$7501,"25")</f>
        <v>0</v>
      </c>
      <c r="BH124" s="149">
        <f>COUNTIFS('DETAIL SALES'!$Q$10:$Q$7501,'FILL RATE MANDATORY STOCK'!E124,'DETAIL SALES'!$AB$10:$AB$7501,"Full",'DETAIL SALES'!$C$10:$C$7501,"26")</f>
        <v>0</v>
      </c>
      <c r="BI124" s="149">
        <f>COUNTIFS('DETAIL SALES'!$Q$10:$Q$7501,'FILL RATE MANDATORY STOCK'!E124,'DETAIL SALES'!$AB$10:$AB$7501,"No",'DETAIL SALES'!$C$10:$C$7501,"26")</f>
        <v>0</v>
      </c>
      <c r="BJ124" s="149">
        <f>COUNTIFS('DETAIL SALES'!$Q$10:$Q$7501,'FILL RATE MANDATORY STOCK'!E124,'DETAIL SALES'!$AB$10:$AB$7501,"Full",'DETAIL SALES'!$C$10:$C$7501,"27")</f>
        <v>0</v>
      </c>
      <c r="BK124" s="149">
        <f>COUNTIFS('DETAIL SALES'!$Q$10:$Q$7501,'FILL RATE MANDATORY STOCK'!E124,'DETAIL SALES'!$AB$10:$AB$7501,"No",'DETAIL SALES'!$C$10:$C$7501,"27")</f>
        <v>0</v>
      </c>
      <c r="BL124" s="316">
        <f>COUNTIFS('DETAIL SALES'!$Q$10:$Q$7501,'FILL RATE MANDATORY STOCK'!E124,'DETAIL SALES'!$AB$10:$AB$7501,"Full",'DETAIL SALES'!$C$10:$C$7501,"28")</f>
        <v>0</v>
      </c>
      <c r="BM124" s="316">
        <f>COUNTIFS('DETAIL SALES'!$Q$10:$Q$7501,'FILL RATE MANDATORY STOCK'!E124,'DETAIL SALES'!$AB$10:$AB$7501,"No",'DETAIL SALES'!$C$10:$C$7501,"28")</f>
        <v>0</v>
      </c>
      <c r="BN124" s="149">
        <f>COUNTIFS('DETAIL SALES'!$Q$10:$Q$7501,'FILL RATE MANDATORY STOCK'!E124,'DETAIL SALES'!$AB$10:$AB$7501,"Full",'DETAIL SALES'!$C$10:$C$7501,"29")</f>
        <v>0</v>
      </c>
      <c r="BO124" s="149">
        <f>COUNTIFS('DETAIL SALES'!$Q$10:$Q$7501,'FILL RATE MANDATORY STOCK'!E124,'DETAIL SALES'!$AB$10:$AB$7501,"No",'DETAIL SALES'!$C$10:$C$7501,"29")</f>
        <v>0</v>
      </c>
      <c r="BP124" s="149">
        <f>COUNTIFS('DETAIL SALES'!$Q$10:$Q$7501,'FILL RATE MANDATORY STOCK'!E124,'DETAIL SALES'!$AB$10:$AB$7501,"Full",'DETAIL SALES'!$C$10:$C$7501,"30")</f>
        <v>0</v>
      </c>
      <c r="BQ124" s="149">
        <f>COUNTIFS('DETAIL SALES'!$Q$10:$Q$7501,'FILL RATE MANDATORY STOCK'!E124,'DETAIL SALES'!$AB$10:$AB$7501,"No",'DETAIL SALES'!$C$10:$C$7501,"30")</f>
        <v>0</v>
      </c>
      <c r="BR124" s="149">
        <f>COUNTIFS('DETAIL SALES'!$Q$10:$Q$7501,'FILL RATE MANDATORY STOCK'!\,'DETAIL SALES'!$AB$10:$AB$7501,"Full",'DETAIL SALES'!$C$10:$C$7501,"31")</f>
        <v>0</v>
      </c>
      <c r="BS124" s="153">
        <f>COUNTIFS('DETAIL SALES'!$Q$10:$Q$7501,'FILL RATE MANDATORY STOCK'!E124,'DETAIL SALES'!$AB$10:$AB$7501,"No",'DETAIL SALES'!$C$10:$C$7501,"31")</f>
        <v>0</v>
      </c>
      <c r="BT124" s="271">
        <f t="shared" si="11"/>
        <v>0</v>
      </c>
      <c r="BU124" s="150">
        <f t="shared" si="12"/>
        <v>0</v>
      </c>
      <c r="BV124" s="150">
        <f t="shared" si="13"/>
        <v>0</v>
      </c>
      <c r="BW124" s="272" t="e">
        <f t="shared" si="14"/>
        <v>#DIV/0!</v>
      </c>
    </row>
    <row r="125" spans="1:75">
      <c r="A125" s="784"/>
      <c r="B125" s="100">
        <f t="shared" si="10"/>
        <v>109</v>
      </c>
      <c r="C125" s="100" t="s">
        <v>403</v>
      </c>
      <c r="D125" s="103" t="s">
        <v>890</v>
      </c>
      <c r="E125" s="149"/>
      <c r="F125" s="169"/>
      <c r="G125" s="224">
        <v>120000</v>
      </c>
      <c r="H125" s="153">
        <v>2</v>
      </c>
      <c r="I125" s="153">
        <v>0</v>
      </c>
      <c r="J125" s="315">
        <f>COUNTIFS('DETAIL SALES'!$Q$10:$Q$7501,'FILL RATE MANDATORY STOCK'!E125,'DETAIL SALES'!$AB$10:$AB$7501,"Full",'DETAIL SALES'!$C$10:$C$7501,"1")</f>
        <v>0</v>
      </c>
      <c r="K125" s="316">
        <f>COUNTIFS('DETAIL SALES'!$Q$10:$Q$7501,'FILL RATE MANDATORY STOCK'!E125,'DETAIL SALES'!$AB$10:$AB$7501,"No",'DETAIL SALES'!$C$10:$C$7501,"1")</f>
        <v>0</v>
      </c>
      <c r="L125" s="149">
        <f>COUNTIFS('DETAIL SALES'!$Q$10:$Q$7501,'FILL RATE MANDATORY STOCK'!E125,'DETAIL SALES'!$AB$10:$AB$7501,"Full",'DETAIL SALES'!$C$10:$C$7501,"2")</f>
        <v>0</v>
      </c>
      <c r="M125" s="149">
        <f>COUNTIFS('DETAIL SALES'!$Q$10:$Q$7501,'FILL RATE MANDATORY STOCK'!E125,'DETAIL SALES'!$AB$10:$AB$7501,"No",'DETAIL SALES'!$C$10:$C$7501,"2")</f>
        <v>0</v>
      </c>
      <c r="N125" s="149">
        <f>COUNTIFS('DETAIL SALES'!$Q$10:$Q$7501,'FILL RATE MANDATORY STOCK'!E125,'DETAIL SALES'!$AB$10:$AB$7501,"Full",'DETAIL SALES'!$C$10:$C$7501,"3")</f>
        <v>0</v>
      </c>
      <c r="O125" s="149">
        <f>COUNTIFS('DETAIL SALES'!$Q$10:$Q$7501,'FILL RATE MANDATORY STOCK'!E125,'DETAIL SALES'!$AB$10:$AB$7501,"No",'DETAIL SALES'!$C$10:$C$7501,"3")</f>
        <v>0</v>
      </c>
      <c r="P125" s="149">
        <f>COUNTIFS('DETAIL SALES'!$Q$10:$Q$7501,'FILL RATE MANDATORY STOCK'!E125,'DETAIL SALES'!$AB$10:$AB$7501,"Full",'DETAIL SALES'!$C$10:$C$7501,"4")</f>
        <v>0</v>
      </c>
      <c r="Q125" s="149">
        <f>COUNTIFS('DETAIL SALES'!$Q$10:$Q$7501,'FILL RATE MANDATORY STOCK'!E125,'DETAIL SALES'!$AB$10:$AB$7501,"No",'DETAIL SALES'!$C$10:$C$7501,"4")</f>
        <v>0</v>
      </c>
      <c r="R125" s="149">
        <f>COUNTIFS('DETAIL SALES'!$Q$10:$Q$7501,'FILL RATE MANDATORY STOCK'!E125,'DETAIL SALES'!$AB$10:$AB$7501,"Full",'DETAIL SALES'!$C$10:$C$7501,"5")</f>
        <v>0</v>
      </c>
      <c r="S125" s="149">
        <f>COUNTIFS('DETAIL SALES'!$Q$10:$Q$7501,'FILL RATE MANDATORY STOCK'!E125,'DETAIL SALES'!$AB$10:$AB$7501,"No",'DETAIL SALES'!$C$10:$C$7501,"5")</f>
        <v>0</v>
      </c>
      <c r="T125" s="149">
        <f>COUNTIFS('DETAIL SALES'!$Q$10:$Q$7501,'FILL RATE MANDATORY STOCK'!E125,'DETAIL SALES'!$AB$10:$AB$7501,"Full",'DETAIL SALES'!$C$10:$C$7501,"6")</f>
        <v>0</v>
      </c>
      <c r="U125" s="149">
        <f>COUNTIFS('DETAIL SALES'!$Q$10:$Q$7501,'FILL RATE MANDATORY STOCK'!E125,'DETAIL SALES'!$AB$10:$AB$7501,"No",'DETAIL SALES'!$C$10:$C$7501,"6")</f>
        <v>0</v>
      </c>
      <c r="V125" s="316">
        <f>COUNTIFS('DETAIL SALES'!$Q$10:$Q$7501,'FILL RATE MANDATORY STOCK'!E125,'DETAIL SALES'!$AB$10:$AB$7501,"Full",'DETAIL SALES'!$C$10:$C$7501,"7")</f>
        <v>0</v>
      </c>
      <c r="W125" s="316">
        <f>COUNTIFS('DETAIL SALES'!$Q$10:$Q$7501,'FILL RATE MANDATORY STOCK'!E125,'DETAIL SALES'!$AB$10:$AB$7501,"No",'DETAIL SALES'!$C$10:$C$7501,"7")</f>
        <v>0</v>
      </c>
      <c r="X125" s="149">
        <f>COUNTIFS('DETAIL SALES'!$Q$10:$Q$7501,'FILL RATE MANDATORY STOCK'!E125,'DETAIL SALES'!$AB$10:$AB$7501,"Full",'DETAIL SALES'!$C$10:$C$7501,"8")</f>
        <v>0</v>
      </c>
      <c r="Y125" s="149">
        <f>COUNTIFS('DETAIL SALES'!$Q$10:$Q$7501,'FILL RATE MANDATORY STOCK'!E125,'DETAIL SALES'!$AB$10:$AB$7501,"No",'DETAIL SALES'!$C$10:$C$7501,"8")</f>
        <v>0</v>
      </c>
      <c r="Z125" s="149">
        <f>COUNTIFS('DETAIL SALES'!$Q$10:$Q$7501,'FILL RATE MANDATORY STOCK'!E125,'DETAIL SALES'!$AB$10:$AB$7501,"Full",'DETAIL SALES'!$C$10:$C$7501,"9")</f>
        <v>0</v>
      </c>
      <c r="AA125" s="149">
        <f>COUNTIFS('DETAIL SALES'!$Q$10:$Q$7501,'FILL RATE MANDATORY STOCK'!E125,'DETAIL SALES'!$AB$10:$AB$7501,"No",'DETAIL SALES'!$C$10:$C$7501,"9")</f>
        <v>0</v>
      </c>
      <c r="AB125" s="149">
        <f>COUNTIFS('DETAIL SALES'!$Q$10:$Q$7501,'FILL RATE MANDATORY STOCK'!E125,'DETAIL SALES'!$AB$10:$AB$7501,"Full",'DETAIL SALES'!$C$10:$C$7501,"10")</f>
        <v>0</v>
      </c>
      <c r="AC125" s="149">
        <f>COUNTIFS('DETAIL SALES'!$Q$10:$Q$7501,'FILL RATE MANDATORY STOCK'!E125,'DETAIL SALES'!$AB$10:$AB$7501,"No",'DETAIL SALES'!$C$10:$C$7501,"10")</f>
        <v>0</v>
      </c>
      <c r="AD125" s="149">
        <f>COUNTIFS('DETAIL SALES'!$Q$10:$Q$7501,'FILL RATE MANDATORY STOCK'!E125,'DETAIL SALES'!$AB$10:$AB$7501,"Full",'DETAIL SALES'!$C$10:$C$7501,"11")</f>
        <v>0</v>
      </c>
      <c r="AE125" s="149">
        <f>COUNTIFS('DETAIL SALES'!$Q$10:$Q$7501,'FILL RATE MANDATORY STOCK'!E125,'DETAIL SALES'!$AB$10:$AB$7501,"No",'DETAIL SALES'!$C$10:$C$7501,"11")</f>
        <v>0</v>
      </c>
      <c r="AF125" s="149">
        <f>COUNTIFS('DETAIL SALES'!$Q$10:$Q$7501,'FILL RATE MANDATORY STOCK'!E125,'DETAIL SALES'!$AB$10:$AB$7501,"Full",'DETAIL SALES'!$C$10:$C$7501,"12")</f>
        <v>0</v>
      </c>
      <c r="AG125" s="149">
        <f>COUNTIFS('DETAIL SALES'!$Q$10:$Q$7501,'FILL RATE MANDATORY STOCK'!E125,'DETAIL SALES'!$AB$10:$AB$7501,"No",'DETAIL SALES'!$C$10:$C$7501,"12")</f>
        <v>0</v>
      </c>
      <c r="AH125" s="149">
        <f>COUNTIFS('DETAIL SALES'!$Q$10:$Q$7501,'FILL RATE MANDATORY STOCK'!E125,'DETAIL SALES'!$AB$10:$AB$7501,"Full",'DETAIL SALES'!$C$10:$C$7501,"13")</f>
        <v>0</v>
      </c>
      <c r="AI125" s="149">
        <f>COUNTIFS('DETAIL SALES'!$Q$10:$Q$7501,'FILL RATE MANDATORY STOCK'!E125,'DETAIL SALES'!$AB$10:$AB$7501,"No",'DETAIL SALES'!$C$10:$C$7501,"13")</f>
        <v>0</v>
      </c>
      <c r="AJ125" s="316">
        <f>COUNTIFS('DETAIL SALES'!$Q$10:$Q$7501,'FILL RATE MANDATORY STOCK'!E125,'DETAIL SALES'!$AB$10:$AB$7501,"Full",'DETAIL SALES'!$C$10:$C$7501,"14")</f>
        <v>0</v>
      </c>
      <c r="AK125" s="316">
        <f>COUNTIFS('DETAIL SALES'!$Q$10:$Q$7501,'FILL RATE MANDATORY STOCK'!E125,'DETAIL SALES'!$AB$10:$AB$7501,"No",'DETAIL SALES'!$C$10:$C$7501,"14")</f>
        <v>0</v>
      </c>
      <c r="AL125" s="149">
        <f>COUNTIFS('DETAIL SALES'!$Q$10:$Q$7501,'FILL RATE MANDATORY STOCK'!E125,'DETAIL SALES'!$AB$10:$AB$7501,"Full",'DETAIL SALES'!$C$10:$C$7501,"15")</f>
        <v>0</v>
      </c>
      <c r="AM125" s="149">
        <f>COUNTIFS('DETAIL SALES'!$Q$10:$Q$7501,'FILL RATE MANDATORY STOCK'!E125,'DETAIL SALES'!$AB$10:$AB$7501,"No",'DETAIL SALES'!$C$10:$C$7501,"15")</f>
        <v>0</v>
      </c>
      <c r="AN125" s="149">
        <f>COUNTIFS('DETAIL SALES'!$Q$10:$Q$7501,'FILL RATE MANDATORY STOCK'!E125,'DETAIL SALES'!$AB$10:$AB$7501,"Full",'DETAIL SALES'!$C$10:$C$7501,"16")</f>
        <v>0</v>
      </c>
      <c r="AO125" s="149">
        <f>COUNTIFS('DETAIL SALES'!$Q$10:$Q$7501,'FILL RATE MANDATORY STOCK'!E125,'DETAIL SALES'!$AB$10:$AB$7501,"No",'DETAIL SALES'!$C$10:$C$7501,"16")</f>
        <v>0</v>
      </c>
      <c r="AP125" s="149">
        <f>COUNTIFS('DETAIL SALES'!$Q$10:$Q$7501,'FILL RATE MANDATORY STOCK'!E125,'DETAIL SALES'!$AB$10:$AB$7501,"Full",'DETAIL SALES'!$C$10:$C$7501,"17")</f>
        <v>0</v>
      </c>
      <c r="AQ125" s="149">
        <f>COUNTIFS('DETAIL SALES'!$Q$10:$Q$7501,'FILL RATE MANDATORY STOCK'!E125,'DETAIL SALES'!$AB$10:$AB$7501,"No",'DETAIL SALES'!$C$10:$C$7501,"17")</f>
        <v>0</v>
      </c>
      <c r="AR125" s="149">
        <f>COUNTIFS('DETAIL SALES'!$Q$10:$Q$7501,'FILL RATE MANDATORY STOCK'!E125,'DETAIL SALES'!$AB$10:$AB$7501,"Full",'DETAIL SALES'!$C$10:$C$7501,"18")</f>
        <v>0</v>
      </c>
      <c r="AS125" s="149">
        <f>COUNTIFS('DETAIL SALES'!$Q$10:$Q$7501,'FILL RATE MANDATORY STOCK'!E125,'DETAIL SALES'!$AB$10:$AB$7501,"No",'DETAIL SALES'!$C$10:$C$7501,"18")</f>
        <v>0</v>
      </c>
      <c r="AT125" s="149">
        <f>COUNTIFS('DETAIL SALES'!$Q$10:$Q$7501,'FILL RATE MANDATORY STOCK'!E125,'DETAIL SALES'!$AB$10:$AB$7501,"Full",'DETAIL SALES'!$C$10:$C$7501,"19")</f>
        <v>0</v>
      </c>
      <c r="AU125" s="149">
        <f>COUNTIFS('DETAIL SALES'!$Q$10:$Q$7501,'FILL RATE MANDATORY STOCK'!E125,'DETAIL SALES'!$AB$10:$AB$7501,"No",'DETAIL SALES'!$C$10:$C$7501,"19")</f>
        <v>0</v>
      </c>
      <c r="AV125" s="149">
        <f>COUNTIFS('DETAIL SALES'!$Q$10:$Q$7501,'FILL RATE MANDATORY STOCK'!E125,'DETAIL SALES'!$AB$10:$AB$7501,"Full",'DETAIL SALES'!$C$10:$C$7501,"20")</f>
        <v>0</v>
      </c>
      <c r="AW125" s="149">
        <f>COUNTIFS('DETAIL SALES'!$Q$10:$Q$7501,'FILL RATE MANDATORY STOCK'!E125,'DETAIL SALES'!$AB$10:$AB$7501,"No",'DETAIL SALES'!$C$10:$C$7501,"20")</f>
        <v>0</v>
      </c>
      <c r="AX125" s="316">
        <f>COUNTIFS('DETAIL SALES'!$Q$10:$Q$7501,'FILL RATE MANDATORY STOCK'!E125,'DETAIL SALES'!$AB$10:$AB$7501,"Full",'DETAIL SALES'!$C$10:$C$7501,"21")</f>
        <v>0</v>
      </c>
      <c r="AY125" s="316">
        <f>COUNTIFS('DETAIL SALES'!$Q$10:$Q$7501,'FILL RATE MANDATORY STOCK'!E125,'DETAIL SALES'!$AB$10:$AB$7501,"No",'DETAIL SALES'!$C$10:$C$7501,"21")</f>
        <v>0</v>
      </c>
      <c r="AZ125" s="149">
        <f>COUNTIFS('DETAIL SALES'!$Q$10:$Q$7501,'FILL RATE MANDATORY STOCK'!E125,'DETAIL SALES'!$AB$10:$AB$7501,"Full",'DETAIL SALES'!$C$10:$C$7501,"22")</f>
        <v>0</v>
      </c>
      <c r="BA125" s="149">
        <f>COUNTIFS('DETAIL SALES'!$Q$10:$Q$7501,'FILL RATE MANDATORY STOCK'!E125,'DETAIL SALES'!$AB$10:$AB$7501,"No",'DETAIL SALES'!$C$10:$C$7501,"22")</f>
        <v>0</v>
      </c>
      <c r="BB125" s="149">
        <f>COUNTIFS('DETAIL SALES'!$Q$10:$Q$7501,'FILL RATE MANDATORY STOCK'!E125,'DETAIL SALES'!$AB$10:$AB$7501,"Full",'DETAIL SALES'!$C$10:$C$7501,"23")</f>
        <v>0</v>
      </c>
      <c r="BC125" s="149">
        <f>COUNTIFS('DETAIL SALES'!$Q$10:$Q$7501,'FILL RATE MANDATORY STOCK'!E125,'DETAIL SALES'!$AB$10:$AB$7501,"No",'DETAIL SALES'!$C$10:$C$7501,"23")</f>
        <v>0</v>
      </c>
      <c r="BD125" s="149">
        <f>COUNTIFS('DETAIL SALES'!$Q$10:$Q$7501,'FILL RATE MANDATORY STOCK'!E125,'DETAIL SALES'!$AB$10:$AB$7501,"Full",'DETAIL SALES'!$C$10:$C$7501,"24")</f>
        <v>0</v>
      </c>
      <c r="BE125" s="149">
        <f>COUNTIFS('DETAIL SALES'!$Q$10:$Q$7501,'FILL RATE MANDATORY STOCK'!E125,'DETAIL SALES'!$AB$10:$AB$7501,"No",'DETAIL SALES'!$C$10:$C$7501,"24")</f>
        <v>0</v>
      </c>
      <c r="BF125" s="149">
        <f>COUNTIFS('DETAIL SALES'!$Q$10:$Q$7501,'FILL RATE MANDATORY STOCK'!E125,'DETAIL SALES'!$AB$10:$AB$7501,"Full",'DETAIL SALES'!$C$10:$C$7501,"25")</f>
        <v>0</v>
      </c>
      <c r="BG125" s="149">
        <f>COUNTIFS('DETAIL SALES'!$Q$10:$Q$7501,'FILL RATE MANDATORY STOCK'!E125,'DETAIL SALES'!$AB$10:$AB$7501,"No",'DETAIL SALES'!$C$10:$C$7501,"25")</f>
        <v>0</v>
      </c>
      <c r="BH125" s="149">
        <f>COUNTIFS('DETAIL SALES'!$Q$10:$Q$7501,'FILL RATE MANDATORY STOCK'!E125,'DETAIL SALES'!$AB$10:$AB$7501,"Full",'DETAIL SALES'!$C$10:$C$7501,"26")</f>
        <v>0</v>
      </c>
      <c r="BI125" s="149">
        <f>COUNTIFS('DETAIL SALES'!$Q$10:$Q$7501,'FILL RATE MANDATORY STOCK'!E125,'DETAIL SALES'!$AB$10:$AB$7501,"No",'DETAIL SALES'!$C$10:$C$7501,"26")</f>
        <v>0</v>
      </c>
      <c r="BJ125" s="149">
        <f>COUNTIFS('DETAIL SALES'!$Q$10:$Q$7501,'FILL RATE MANDATORY STOCK'!E125,'DETAIL SALES'!$AB$10:$AB$7501,"Full",'DETAIL SALES'!$C$10:$C$7501,"27")</f>
        <v>0</v>
      </c>
      <c r="BK125" s="149">
        <f>COUNTIFS('DETAIL SALES'!$Q$10:$Q$7501,'FILL RATE MANDATORY STOCK'!E125,'DETAIL SALES'!$AB$10:$AB$7501,"No",'DETAIL SALES'!$C$10:$C$7501,"27")</f>
        <v>0</v>
      </c>
      <c r="BL125" s="316">
        <f>COUNTIFS('DETAIL SALES'!$Q$10:$Q$7501,'FILL RATE MANDATORY STOCK'!E125,'DETAIL SALES'!$AB$10:$AB$7501,"Full",'DETAIL SALES'!$C$10:$C$7501,"28")</f>
        <v>0</v>
      </c>
      <c r="BM125" s="316">
        <f>COUNTIFS('DETAIL SALES'!$Q$10:$Q$7501,'FILL RATE MANDATORY STOCK'!E125,'DETAIL SALES'!$AB$10:$AB$7501,"No",'DETAIL SALES'!$C$10:$C$7501,"28")</f>
        <v>0</v>
      </c>
      <c r="BN125" s="149">
        <f>COUNTIFS('DETAIL SALES'!$Q$10:$Q$7501,'FILL RATE MANDATORY STOCK'!E125,'DETAIL SALES'!$AB$10:$AB$7501,"Full",'DETAIL SALES'!$C$10:$C$7501,"29")</f>
        <v>0</v>
      </c>
      <c r="BO125" s="149">
        <f>COUNTIFS('DETAIL SALES'!$Q$10:$Q$7501,'FILL RATE MANDATORY STOCK'!E125,'DETAIL SALES'!$AB$10:$AB$7501,"No",'DETAIL SALES'!$C$10:$C$7501,"29")</f>
        <v>0</v>
      </c>
      <c r="BP125" s="149">
        <f>COUNTIFS('DETAIL SALES'!$Q$10:$Q$7501,'FILL RATE MANDATORY STOCK'!E125,'DETAIL SALES'!$AB$10:$AB$7501,"Full",'DETAIL SALES'!$C$10:$C$7501,"30")</f>
        <v>0</v>
      </c>
      <c r="BQ125" s="149">
        <f>COUNTIFS('DETAIL SALES'!$Q$10:$Q$7501,'FILL RATE MANDATORY STOCK'!E125,'DETAIL SALES'!$AB$10:$AB$7501,"No",'DETAIL SALES'!$C$10:$C$7501,"30")</f>
        <v>0</v>
      </c>
      <c r="BR125" s="149">
        <f>COUNTIFS('DETAIL SALES'!$Q$10:$Q$7501,'FILL RATE MANDATORY STOCK'!\,'DETAIL SALES'!$AB$10:$AB$7501,"Full",'DETAIL SALES'!$C$10:$C$7501,"31")</f>
        <v>0</v>
      </c>
      <c r="BS125" s="153">
        <f>COUNTIFS('DETAIL SALES'!$Q$10:$Q$7501,'FILL RATE MANDATORY STOCK'!E125,'DETAIL SALES'!$AB$10:$AB$7501,"No",'DETAIL SALES'!$C$10:$C$7501,"31")</f>
        <v>0</v>
      </c>
      <c r="BT125" s="271">
        <f t="shared" si="11"/>
        <v>0</v>
      </c>
      <c r="BU125" s="150">
        <f t="shared" si="12"/>
        <v>0</v>
      </c>
      <c r="BV125" s="150">
        <f t="shared" si="13"/>
        <v>0</v>
      </c>
      <c r="BW125" s="272" t="e">
        <f t="shared" si="14"/>
        <v>#DIV/0!</v>
      </c>
    </row>
    <row r="126" spans="1:75">
      <c r="A126" s="784"/>
      <c r="B126" s="100">
        <f t="shared" ref="B126:B185" si="15">MAX(B121:B125)+1</f>
        <v>110</v>
      </c>
      <c r="C126" s="100" t="s">
        <v>403</v>
      </c>
      <c r="D126" s="103" t="s">
        <v>890</v>
      </c>
      <c r="E126" s="149"/>
      <c r="F126" s="169"/>
      <c r="G126" s="224">
        <v>120000</v>
      </c>
      <c r="H126" s="153">
        <v>2</v>
      </c>
      <c r="I126" s="153">
        <v>0.16666666666666666</v>
      </c>
      <c r="J126" s="315">
        <f>COUNTIFS('DETAIL SALES'!$Q$10:$Q$7501,'FILL RATE MANDATORY STOCK'!E126,'DETAIL SALES'!$AB$10:$AB$7501,"Full",'DETAIL SALES'!$C$10:$C$7501,"1")</f>
        <v>0</v>
      </c>
      <c r="K126" s="316">
        <f>COUNTIFS('DETAIL SALES'!$Q$10:$Q$7501,'FILL RATE MANDATORY STOCK'!E126,'DETAIL SALES'!$AB$10:$AB$7501,"No",'DETAIL SALES'!$C$10:$C$7501,"1")</f>
        <v>0</v>
      </c>
      <c r="L126" s="149">
        <f>COUNTIFS('DETAIL SALES'!$Q$10:$Q$7501,'FILL RATE MANDATORY STOCK'!E126,'DETAIL SALES'!$AB$10:$AB$7501,"Full",'DETAIL SALES'!$C$10:$C$7501,"2")</f>
        <v>0</v>
      </c>
      <c r="M126" s="149">
        <f>COUNTIFS('DETAIL SALES'!$Q$10:$Q$7501,'FILL RATE MANDATORY STOCK'!E126,'DETAIL SALES'!$AB$10:$AB$7501,"No",'DETAIL SALES'!$C$10:$C$7501,"2")</f>
        <v>0</v>
      </c>
      <c r="N126" s="149">
        <f>COUNTIFS('DETAIL SALES'!$Q$10:$Q$7501,'FILL RATE MANDATORY STOCK'!E126,'DETAIL SALES'!$AB$10:$AB$7501,"Full",'DETAIL SALES'!$C$10:$C$7501,"3")</f>
        <v>0</v>
      </c>
      <c r="O126" s="149">
        <f>COUNTIFS('DETAIL SALES'!$Q$10:$Q$7501,'FILL RATE MANDATORY STOCK'!E126,'DETAIL SALES'!$AB$10:$AB$7501,"No",'DETAIL SALES'!$C$10:$C$7501,"3")</f>
        <v>0</v>
      </c>
      <c r="P126" s="149">
        <f>COUNTIFS('DETAIL SALES'!$Q$10:$Q$7501,'FILL RATE MANDATORY STOCK'!E126,'DETAIL SALES'!$AB$10:$AB$7501,"Full",'DETAIL SALES'!$C$10:$C$7501,"4")</f>
        <v>0</v>
      </c>
      <c r="Q126" s="149">
        <f>COUNTIFS('DETAIL SALES'!$Q$10:$Q$7501,'FILL RATE MANDATORY STOCK'!E126,'DETAIL SALES'!$AB$10:$AB$7501,"No",'DETAIL SALES'!$C$10:$C$7501,"4")</f>
        <v>0</v>
      </c>
      <c r="R126" s="149">
        <f>COUNTIFS('DETAIL SALES'!$Q$10:$Q$7501,'FILL RATE MANDATORY STOCK'!E126,'DETAIL SALES'!$AB$10:$AB$7501,"Full",'DETAIL SALES'!$C$10:$C$7501,"5")</f>
        <v>0</v>
      </c>
      <c r="S126" s="149">
        <f>COUNTIFS('DETAIL SALES'!$Q$10:$Q$7501,'FILL RATE MANDATORY STOCK'!E126,'DETAIL SALES'!$AB$10:$AB$7501,"No",'DETAIL SALES'!$C$10:$C$7501,"5")</f>
        <v>0</v>
      </c>
      <c r="T126" s="149">
        <f>COUNTIFS('DETAIL SALES'!$Q$10:$Q$7501,'FILL RATE MANDATORY STOCK'!E126,'DETAIL SALES'!$AB$10:$AB$7501,"Full",'DETAIL SALES'!$C$10:$C$7501,"6")</f>
        <v>0</v>
      </c>
      <c r="U126" s="149">
        <f>COUNTIFS('DETAIL SALES'!$Q$10:$Q$7501,'FILL RATE MANDATORY STOCK'!E126,'DETAIL SALES'!$AB$10:$AB$7501,"No",'DETAIL SALES'!$C$10:$C$7501,"6")</f>
        <v>0</v>
      </c>
      <c r="V126" s="316">
        <f>COUNTIFS('DETAIL SALES'!$Q$10:$Q$7501,'FILL RATE MANDATORY STOCK'!E126,'DETAIL SALES'!$AB$10:$AB$7501,"Full",'DETAIL SALES'!$C$10:$C$7501,"7")</f>
        <v>0</v>
      </c>
      <c r="W126" s="316">
        <f>COUNTIFS('DETAIL SALES'!$Q$10:$Q$7501,'FILL RATE MANDATORY STOCK'!E126,'DETAIL SALES'!$AB$10:$AB$7501,"No",'DETAIL SALES'!$C$10:$C$7501,"7")</f>
        <v>0</v>
      </c>
      <c r="X126" s="149">
        <f>COUNTIFS('DETAIL SALES'!$Q$10:$Q$7501,'FILL RATE MANDATORY STOCK'!E126,'DETAIL SALES'!$AB$10:$AB$7501,"Full",'DETAIL SALES'!$C$10:$C$7501,"8")</f>
        <v>0</v>
      </c>
      <c r="Y126" s="149">
        <f>COUNTIFS('DETAIL SALES'!$Q$10:$Q$7501,'FILL RATE MANDATORY STOCK'!E126,'DETAIL SALES'!$AB$10:$AB$7501,"No",'DETAIL SALES'!$C$10:$C$7501,"8")</f>
        <v>0</v>
      </c>
      <c r="Z126" s="149">
        <f>COUNTIFS('DETAIL SALES'!$Q$10:$Q$7501,'FILL RATE MANDATORY STOCK'!E126,'DETAIL SALES'!$AB$10:$AB$7501,"Full",'DETAIL SALES'!$C$10:$C$7501,"9")</f>
        <v>0</v>
      </c>
      <c r="AA126" s="149">
        <f>COUNTIFS('DETAIL SALES'!$Q$10:$Q$7501,'FILL RATE MANDATORY STOCK'!E126,'DETAIL SALES'!$AB$10:$AB$7501,"No",'DETAIL SALES'!$C$10:$C$7501,"9")</f>
        <v>0</v>
      </c>
      <c r="AB126" s="149">
        <f>COUNTIFS('DETAIL SALES'!$Q$10:$Q$7501,'FILL RATE MANDATORY STOCK'!E126,'DETAIL SALES'!$AB$10:$AB$7501,"Full",'DETAIL SALES'!$C$10:$C$7501,"10")</f>
        <v>0</v>
      </c>
      <c r="AC126" s="149">
        <f>COUNTIFS('DETAIL SALES'!$Q$10:$Q$7501,'FILL RATE MANDATORY STOCK'!E126,'DETAIL SALES'!$AB$10:$AB$7501,"No",'DETAIL SALES'!$C$10:$C$7501,"10")</f>
        <v>0</v>
      </c>
      <c r="AD126" s="149">
        <f>COUNTIFS('DETAIL SALES'!$Q$10:$Q$7501,'FILL RATE MANDATORY STOCK'!E126,'DETAIL SALES'!$AB$10:$AB$7501,"Full",'DETAIL SALES'!$C$10:$C$7501,"11")</f>
        <v>0</v>
      </c>
      <c r="AE126" s="149">
        <f>COUNTIFS('DETAIL SALES'!$Q$10:$Q$7501,'FILL RATE MANDATORY STOCK'!E126,'DETAIL SALES'!$AB$10:$AB$7501,"No",'DETAIL SALES'!$C$10:$C$7501,"11")</f>
        <v>0</v>
      </c>
      <c r="AF126" s="149">
        <f>COUNTIFS('DETAIL SALES'!$Q$10:$Q$7501,'FILL RATE MANDATORY STOCK'!E126,'DETAIL SALES'!$AB$10:$AB$7501,"Full",'DETAIL SALES'!$C$10:$C$7501,"12")</f>
        <v>0</v>
      </c>
      <c r="AG126" s="149">
        <f>COUNTIFS('DETAIL SALES'!$Q$10:$Q$7501,'FILL RATE MANDATORY STOCK'!E126,'DETAIL SALES'!$AB$10:$AB$7501,"No",'DETAIL SALES'!$C$10:$C$7501,"12")</f>
        <v>0</v>
      </c>
      <c r="AH126" s="149">
        <f>COUNTIFS('DETAIL SALES'!$Q$10:$Q$7501,'FILL RATE MANDATORY STOCK'!E126,'DETAIL SALES'!$AB$10:$AB$7501,"Full",'DETAIL SALES'!$C$10:$C$7501,"13")</f>
        <v>0</v>
      </c>
      <c r="AI126" s="149">
        <f>COUNTIFS('DETAIL SALES'!$Q$10:$Q$7501,'FILL RATE MANDATORY STOCK'!E126,'DETAIL SALES'!$AB$10:$AB$7501,"No",'DETAIL SALES'!$C$10:$C$7501,"13")</f>
        <v>0</v>
      </c>
      <c r="AJ126" s="316">
        <f>COUNTIFS('DETAIL SALES'!$Q$10:$Q$7501,'FILL RATE MANDATORY STOCK'!E126,'DETAIL SALES'!$AB$10:$AB$7501,"Full",'DETAIL SALES'!$C$10:$C$7501,"14")</f>
        <v>0</v>
      </c>
      <c r="AK126" s="316">
        <f>COUNTIFS('DETAIL SALES'!$Q$10:$Q$7501,'FILL RATE MANDATORY STOCK'!E126,'DETAIL SALES'!$AB$10:$AB$7501,"No",'DETAIL SALES'!$C$10:$C$7501,"14")</f>
        <v>0</v>
      </c>
      <c r="AL126" s="149">
        <f>COUNTIFS('DETAIL SALES'!$Q$10:$Q$7501,'FILL RATE MANDATORY STOCK'!E126,'DETAIL SALES'!$AB$10:$AB$7501,"Full",'DETAIL SALES'!$C$10:$C$7501,"15")</f>
        <v>0</v>
      </c>
      <c r="AM126" s="149">
        <f>COUNTIFS('DETAIL SALES'!$Q$10:$Q$7501,'FILL RATE MANDATORY STOCK'!E126,'DETAIL SALES'!$AB$10:$AB$7501,"No",'DETAIL SALES'!$C$10:$C$7501,"15")</f>
        <v>0</v>
      </c>
      <c r="AN126" s="149">
        <f>COUNTIFS('DETAIL SALES'!$Q$10:$Q$7501,'FILL RATE MANDATORY STOCK'!E126,'DETAIL SALES'!$AB$10:$AB$7501,"Full",'DETAIL SALES'!$C$10:$C$7501,"16")</f>
        <v>0</v>
      </c>
      <c r="AO126" s="149">
        <f>COUNTIFS('DETAIL SALES'!$Q$10:$Q$7501,'FILL RATE MANDATORY STOCK'!E126,'DETAIL SALES'!$AB$10:$AB$7501,"No",'DETAIL SALES'!$C$10:$C$7501,"16")</f>
        <v>0</v>
      </c>
      <c r="AP126" s="149">
        <f>COUNTIFS('DETAIL SALES'!$Q$10:$Q$7501,'FILL RATE MANDATORY STOCK'!E126,'DETAIL SALES'!$AB$10:$AB$7501,"Full",'DETAIL SALES'!$C$10:$C$7501,"17")</f>
        <v>0</v>
      </c>
      <c r="AQ126" s="149">
        <f>COUNTIFS('DETAIL SALES'!$Q$10:$Q$7501,'FILL RATE MANDATORY STOCK'!E126,'DETAIL SALES'!$AB$10:$AB$7501,"No",'DETAIL SALES'!$C$10:$C$7501,"17")</f>
        <v>0</v>
      </c>
      <c r="AR126" s="149">
        <f>COUNTIFS('DETAIL SALES'!$Q$10:$Q$7501,'FILL RATE MANDATORY STOCK'!E126,'DETAIL SALES'!$AB$10:$AB$7501,"Full",'DETAIL SALES'!$C$10:$C$7501,"18")</f>
        <v>0</v>
      </c>
      <c r="AS126" s="149">
        <f>COUNTIFS('DETAIL SALES'!$Q$10:$Q$7501,'FILL RATE MANDATORY STOCK'!E126,'DETAIL SALES'!$AB$10:$AB$7501,"No",'DETAIL SALES'!$C$10:$C$7501,"18")</f>
        <v>0</v>
      </c>
      <c r="AT126" s="149">
        <f>COUNTIFS('DETAIL SALES'!$Q$10:$Q$7501,'FILL RATE MANDATORY STOCK'!E126,'DETAIL SALES'!$AB$10:$AB$7501,"Full",'DETAIL SALES'!$C$10:$C$7501,"19")</f>
        <v>0</v>
      </c>
      <c r="AU126" s="149">
        <f>COUNTIFS('DETAIL SALES'!$Q$10:$Q$7501,'FILL RATE MANDATORY STOCK'!E126,'DETAIL SALES'!$AB$10:$AB$7501,"No",'DETAIL SALES'!$C$10:$C$7501,"19")</f>
        <v>0</v>
      </c>
      <c r="AV126" s="149">
        <f>COUNTIFS('DETAIL SALES'!$Q$10:$Q$7501,'FILL RATE MANDATORY STOCK'!E126,'DETAIL SALES'!$AB$10:$AB$7501,"Full",'DETAIL SALES'!$C$10:$C$7501,"20")</f>
        <v>0</v>
      </c>
      <c r="AW126" s="149">
        <f>COUNTIFS('DETAIL SALES'!$Q$10:$Q$7501,'FILL RATE MANDATORY STOCK'!E126,'DETAIL SALES'!$AB$10:$AB$7501,"No",'DETAIL SALES'!$C$10:$C$7501,"20")</f>
        <v>0</v>
      </c>
      <c r="AX126" s="316">
        <f>COUNTIFS('DETAIL SALES'!$Q$10:$Q$7501,'FILL RATE MANDATORY STOCK'!E126,'DETAIL SALES'!$AB$10:$AB$7501,"Full",'DETAIL SALES'!$C$10:$C$7501,"21")</f>
        <v>0</v>
      </c>
      <c r="AY126" s="316">
        <f>COUNTIFS('DETAIL SALES'!$Q$10:$Q$7501,'FILL RATE MANDATORY STOCK'!E126,'DETAIL SALES'!$AB$10:$AB$7501,"No",'DETAIL SALES'!$C$10:$C$7501,"21")</f>
        <v>0</v>
      </c>
      <c r="AZ126" s="149">
        <f>COUNTIFS('DETAIL SALES'!$Q$10:$Q$7501,'FILL RATE MANDATORY STOCK'!E126,'DETAIL SALES'!$AB$10:$AB$7501,"Full",'DETAIL SALES'!$C$10:$C$7501,"22")</f>
        <v>0</v>
      </c>
      <c r="BA126" s="149">
        <f>COUNTIFS('DETAIL SALES'!$Q$10:$Q$7501,'FILL RATE MANDATORY STOCK'!E126,'DETAIL SALES'!$AB$10:$AB$7501,"No",'DETAIL SALES'!$C$10:$C$7501,"22")</f>
        <v>0</v>
      </c>
      <c r="BB126" s="149">
        <f>COUNTIFS('DETAIL SALES'!$Q$10:$Q$7501,'FILL RATE MANDATORY STOCK'!E126,'DETAIL SALES'!$AB$10:$AB$7501,"Full",'DETAIL SALES'!$C$10:$C$7501,"23")</f>
        <v>0</v>
      </c>
      <c r="BC126" s="149">
        <f>COUNTIFS('DETAIL SALES'!$Q$10:$Q$7501,'FILL RATE MANDATORY STOCK'!E126,'DETAIL SALES'!$AB$10:$AB$7501,"No",'DETAIL SALES'!$C$10:$C$7501,"23")</f>
        <v>0</v>
      </c>
      <c r="BD126" s="149">
        <f>COUNTIFS('DETAIL SALES'!$Q$10:$Q$7501,'FILL RATE MANDATORY STOCK'!E126,'DETAIL SALES'!$AB$10:$AB$7501,"Full",'DETAIL SALES'!$C$10:$C$7501,"24")</f>
        <v>0</v>
      </c>
      <c r="BE126" s="149">
        <f>COUNTIFS('DETAIL SALES'!$Q$10:$Q$7501,'FILL RATE MANDATORY STOCK'!E126,'DETAIL SALES'!$AB$10:$AB$7501,"No",'DETAIL SALES'!$C$10:$C$7501,"24")</f>
        <v>0</v>
      </c>
      <c r="BF126" s="149">
        <f>COUNTIFS('DETAIL SALES'!$Q$10:$Q$7501,'FILL RATE MANDATORY STOCK'!E126,'DETAIL SALES'!$AB$10:$AB$7501,"Full",'DETAIL SALES'!$C$10:$C$7501,"25")</f>
        <v>0</v>
      </c>
      <c r="BG126" s="149">
        <f>COUNTIFS('DETAIL SALES'!$Q$10:$Q$7501,'FILL RATE MANDATORY STOCK'!E126,'DETAIL SALES'!$AB$10:$AB$7501,"No",'DETAIL SALES'!$C$10:$C$7501,"25")</f>
        <v>0</v>
      </c>
      <c r="BH126" s="149">
        <f>COUNTIFS('DETAIL SALES'!$Q$10:$Q$7501,'FILL RATE MANDATORY STOCK'!E126,'DETAIL SALES'!$AB$10:$AB$7501,"Full",'DETAIL SALES'!$C$10:$C$7501,"26")</f>
        <v>0</v>
      </c>
      <c r="BI126" s="149">
        <f>COUNTIFS('DETAIL SALES'!$Q$10:$Q$7501,'FILL RATE MANDATORY STOCK'!E126,'DETAIL SALES'!$AB$10:$AB$7501,"No",'DETAIL SALES'!$C$10:$C$7501,"26")</f>
        <v>0</v>
      </c>
      <c r="BJ126" s="149">
        <f>COUNTIFS('DETAIL SALES'!$Q$10:$Q$7501,'FILL RATE MANDATORY STOCK'!E126,'DETAIL SALES'!$AB$10:$AB$7501,"Full",'DETAIL SALES'!$C$10:$C$7501,"27")</f>
        <v>0</v>
      </c>
      <c r="BK126" s="149">
        <f>COUNTIFS('DETAIL SALES'!$Q$10:$Q$7501,'FILL RATE MANDATORY STOCK'!E126,'DETAIL SALES'!$AB$10:$AB$7501,"No",'DETAIL SALES'!$C$10:$C$7501,"27")</f>
        <v>0</v>
      </c>
      <c r="BL126" s="316">
        <f>COUNTIFS('DETAIL SALES'!$Q$10:$Q$7501,'FILL RATE MANDATORY STOCK'!E126,'DETAIL SALES'!$AB$10:$AB$7501,"Full",'DETAIL SALES'!$C$10:$C$7501,"28")</f>
        <v>0</v>
      </c>
      <c r="BM126" s="316">
        <f>COUNTIFS('DETAIL SALES'!$Q$10:$Q$7501,'FILL RATE MANDATORY STOCK'!E126,'DETAIL SALES'!$AB$10:$AB$7501,"No",'DETAIL SALES'!$C$10:$C$7501,"28")</f>
        <v>0</v>
      </c>
      <c r="BN126" s="149">
        <f>COUNTIFS('DETAIL SALES'!$Q$10:$Q$7501,'FILL RATE MANDATORY STOCK'!E126,'DETAIL SALES'!$AB$10:$AB$7501,"Full",'DETAIL SALES'!$C$10:$C$7501,"29")</f>
        <v>0</v>
      </c>
      <c r="BO126" s="149">
        <f>COUNTIFS('DETAIL SALES'!$Q$10:$Q$7501,'FILL RATE MANDATORY STOCK'!E126,'DETAIL SALES'!$AB$10:$AB$7501,"No",'DETAIL SALES'!$C$10:$C$7501,"29")</f>
        <v>0</v>
      </c>
      <c r="BP126" s="149">
        <f>COUNTIFS('DETAIL SALES'!$Q$10:$Q$7501,'FILL RATE MANDATORY STOCK'!E126,'DETAIL SALES'!$AB$10:$AB$7501,"Full",'DETAIL SALES'!$C$10:$C$7501,"30")</f>
        <v>0</v>
      </c>
      <c r="BQ126" s="149">
        <f>COUNTIFS('DETAIL SALES'!$Q$10:$Q$7501,'FILL RATE MANDATORY STOCK'!E126,'DETAIL SALES'!$AB$10:$AB$7501,"No",'DETAIL SALES'!$C$10:$C$7501,"30")</f>
        <v>0</v>
      </c>
      <c r="BR126" s="149">
        <f>COUNTIFS('DETAIL SALES'!$Q$10:$Q$7501,'FILL RATE MANDATORY STOCK'!\,'DETAIL SALES'!$AB$10:$AB$7501,"Full",'DETAIL SALES'!$C$10:$C$7501,"31")</f>
        <v>0</v>
      </c>
      <c r="BS126" s="153">
        <f>COUNTIFS('DETAIL SALES'!$Q$10:$Q$7501,'FILL RATE MANDATORY STOCK'!E126,'DETAIL SALES'!$AB$10:$AB$7501,"No",'DETAIL SALES'!$C$10:$C$7501,"31")</f>
        <v>0</v>
      </c>
      <c r="BT126" s="271">
        <f t="shared" si="11"/>
        <v>0</v>
      </c>
      <c r="BU126" s="150">
        <f t="shared" si="12"/>
        <v>0</v>
      </c>
      <c r="BV126" s="150">
        <f t="shared" si="13"/>
        <v>0</v>
      </c>
      <c r="BW126" s="272" t="e">
        <f t="shared" si="14"/>
        <v>#DIV/0!</v>
      </c>
    </row>
    <row r="127" spans="1:75">
      <c r="A127" s="784"/>
      <c r="B127" s="100">
        <f t="shared" si="15"/>
        <v>111</v>
      </c>
      <c r="C127" s="100" t="s">
        <v>405</v>
      </c>
      <c r="D127" s="103" t="s">
        <v>890</v>
      </c>
      <c r="E127" s="149"/>
      <c r="F127" s="169"/>
      <c r="G127" s="224">
        <v>120000</v>
      </c>
      <c r="H127" s="153">
        <v>2</v>
      </c>
      <c r="I127" s="153">
        <v>0</v>
      </c>
      <c r="J127" s="315">
        <f>COUNTIFS('DETAIL SALES'!$Q$10:$Q$7501,'FILL RATE MANDATORY STOCK'!E127,'DETAIL SALES'!$AB$10:$AB$7501,"Full",'DETAIL SALES'!$C$10:$C$7501,"1")</f>
        <v>0</v>
      </c>
      <c r="K127" s="316">
        <f>COUNTIFS('DETAIL SALES'!$Q$10:$Q$7501,'FILL RATE MANDATORY STOCK'!E127,'DETAIL SALES'!$AB$10:$AB$7501,"No",'DETAIL SALES'!$C$10:$C$7501,"1")</f>
        <v>0</v>
      </c>
      <c r="L127" s="149">
        <f>COUNTIFS('DETAIL SALES'!$Q$10:$Q$7501,'FILL RATE MANDATORY STOCK'!E127,'DETAIL SALES'!$AB$10:$AB$7501,"Full",'DETAIL SALES'!$C$10:$C$7501,"2")</f>
        <v>0</v>
      </c>
      <c r="M127" s="149">
        <f>COUNTIFS('DETAIL SALES'!$Q$10:$Q$7501,'FILL RATE MANDATORY STOCK'!E127,'DETAIL SALES'!$AB$10:$AB$7501,"No",'DETAIL SALES'!$C$10:$C$7501,"2")</f>
        <v>0</v>
      </c>
      <c r="N127" s="149">
        <f>COUNTIFS('DETAIL SALES'!$Q$10:$Q$7501,'FILL RATE MANDATORY STOCK'!E127,'DETAIL SALES'!$AB$10:$AB$7501,"Full",'DETAIL SALES'!$C$10:$C$7501,"3")</f>
        <v>0</v>
      </c>
      <c r="O127" s="149">
        <f>COUNTIFS('DETAIL SALES'!$Q$10:$Q$7501,'FILL RATE MANDATORY STOCK'!E127,'DETAIL SALES'!$AB$10:$AB$7501,"No",'DETAIL SALES'!$C$10:$C$7501,"3")</f>
        <v>0</v>
      </c>
      <c r="P127" s="149">
        <f>COUNTIFS('DETAIL SALES'!$Q$10:$Q$7501,'FILL RATE MANDATORY STOCK'!E127,'DETAIL SALES'!$AB$10:$AB$7501,"Full",'DETAIL SALES'!$C$10:$C$7501,"4")</f>
        <v>0</v>
      </c>
      <c r="Q127" s="149">
        <f>COUNTIFS('DETAIL SALES'!$Q$10:$Q$7501,'FILL RATE MANDATORY STOCK'!E127,'DETAIL SALES'!$AB$10:$AB$7501,"No",'DETAIL SALES'!$C$10:$C$7501,"4")</f>
        <v>0</v>
      </c>
      <c r="R127" s="149">
        <f>COUNTIFS('DETAIL SALES'!$Q$10:$Q$7501,'FILL RATE MANDATORY STOCK'!E127,'DETAIL SALES'!$AB$10:$AB$7501,"Full",'DETAIL SALES'!$C$10:$C$7501,"5")</f>
        <v>0</v>
      </c>
      <c r="S127" s="149">
        <f>COUNTIFS('DETAIL SALES'!$Q$10:$Q$7501,'FILL RATE MANDATORY STOCK'!E127,'DETAIL SALES'!$AB$10:$AB$7501,"No",'DETAIL SALES'!$C$10:$C$7501,"5")</f>
        <v>0</v>
      </c>
      <c r="T127" s="149">
        <f>COUNTIFS('DETAIL SALES'!$Q$10:$Q$7501,'FILL RATE MANDATORY STOCK'!E127,'DETAIL SALES'!$AB$10:$AB$7501,"Full",'DETAIL SALES'!$C$10:$C$7501,"6")</f>
        <v>0</v>
      </c>
      <c r="U127" s="149">
        <f>COUNTIFS('DETAIL SALES'!$Q$10:$Q$7501,'FILL RATE MANDATORY STOCK'!E127,'DETAIL SALES'!$AB$10:$AB$7501,"No",'DETAIL SALES'!$C$10:$C$7501,"6")</f>
        <v>0</v>
      </c>
      <c r="V127" s="316">
        <f>COUNTIFS('DETAIL SALES'!$Q$10:$Q$7501,'FILL RATE MANDATORY STOCK'!E127,'DETAIL SALES'!$AB$10:$AB$7501,"Full",'DETAIL SALES'!$C$10:$C$7501,"7")</f>
        <v>0</v>
      </c>
      <c r="W127" s="316">
        <f>COUNTIFS('DETAIL SALES'!$Q$10:$Q$7501,'FILL RATE MANDATORY STOCK'!E127,'DETAIL SALES'!$AB$10:$AB$7501,"No",'DETAIL SALES'!$C$10:$C$7501,"7")</f>
        <v>0</v>
      </c>
      <c r="X127" s="149">
        <f>COUNTIFS('DETAIL SALES'!$Q$10:$Q$7501,'FILL RATE MANDATORY STOCK'!E127,'DETAIL SALES'!$AB$10:$AB$7501,"Full",'DETAIL SALES'!$C$10:$C$7501,"8")</f>
        <v>0</v>
      </c>
      <c r="Y127" s="149">
        <f>COUNTIFS('DETAIL SALES'!$Q$10:$Q$7501,'FILL RATE MANDATORY STOCK'!E127,'DETAIL SALES'!$AB$10:$AB$7501,"No",'DETAIL SALES'!$C$10:$C$7501,"8")</f>
        <v>0</v>
      </c>
      <c r="Z127" s="149">
        <f>COUNTIFS('DETAIL SALES'!$Q$10:$Q$7501,'FILL RATE MANDATORY STOCK'!E127,'DETAIL SALES'!$AB$10:$AB$7501,"Full",'DETAIL SALES'!$C$10:$C$7501,"9")</f>
        <v>0</v>
      </c>
      <c r="AA127" s="149">
        <f>COUNTIFS('DETAIL SALES'!$Q$10:$Q$7501,'FILL RATE MANDATORY STOCK'!E127,'DETAIL SALES'!$AB$10:$AB$7501,"No",'DETAIL SALES'!$C$10:$C$7501,"9")</f>
        <v>0</v>
      </c>
      <c r="AB127" s="149">
        <f>COUNTIFS('DETAIL SALES'!$Q$10:$Q$7501,'FILL RATE MANDATORY STOCK'!E127,'DETAIL SALES'!$AB$10:$AB$7501,"Full",'DETAIL SALES'!$C$10:$C$7501,"10")</f>
        <v>0</v>
      </c>
      <c r="AC127" s="149">
        <f>COUNTIFS('DETAIL SALES'!$Q$10:$Q$7501,'FILL RATE MANDATORY STOCK'!E127,'DETAIL SALES'!$AB$10:$AB$7501,"No",'DETAIL SALES'!$C$10:$C$7501,"10")</f>
        <v>0</v>
      </c>
      <c r="AD127" s="149">
        <f>COUNTIFS('DETAIL SALES'!$Q$10:$Q$7501,'FILL RATE MANDATORY STOCK'!E127,'DETAIL SALES'!$AB$10:$AB$7501,"Full",'DETAIL SALES'!$C$10:$C$7501,"11")</f>
        <v>0</v>
      </c>
      <c r="AE127" s="149">
        <f>COUNTIFS('DETAIL SALES'!$Q$10:$Q$7501,'FILL RATE MANDATORY STOCK'!E127,'DETAIL SALES'!$AB$10:$AB$7501,"No",'DETAIL SALES'!$C$10:$C$7501,"11")</f>
        <v>0</v>
      </c>
      <c r="AF127" s="149">
        <f>COUNTIFS('DETAIL SALES'!$Q$10:$Q$7501,'FILL RATE MANDATORY STOCK'!E127,'DETAIL SALES'!$AB$10:$AB$7501,"Full",'DETAIL SALES'!$C$10:$C$7501,"12")</f>
        <v>0</v>
      </c>
      <c r="AG127" s="149">
        <f>COUNTIFS('DETAIL SALES'!$Q$10:$Q$7501,'FILL RATE MANDATORY STOCK'!E127,'DETAIL SALES'!$AB$10:$AB$7501,"No",'DETAIL SALES'!$C$10:$C$7501,"12")</f>
        <v>0</v>
      </c>
      <c r="AH127" s="149">
        <f>COUNTIFS('DETAIL SALES'!$Q$10:$Q$7501,'FILL RATE MANDATORY STOCK'!E127,'DETAIL SALES'!$AB$10:$AB$7501,"Full",'DETAIL SALES'!$C$10:$C$7501,"13")</f>
        <v>0</v>
      </c>
      <c r="AI127" s="149">
        <f>COUNTIFS('DETAIL SALES'!$Q$10:$Q$7501,'FILL RATE MANDATORY STOCK'!E127,'DETAIL SALES'!$AB$10:$AB$7501,"No",'DETAIL SALES'!$C$10:$C$7501,"13")</f>
        <v>0</v>
      </c>
      <c r="AJ127" s="316">
        <f>COUNTIFS('DETAIL SALES'!$Q$10:$Q$7501,'FILL RATE MANDATORY STOCK'!E127,'DETAIL SALES'!$AB$10:$AB$7501,"Full",'DETAIL SALES'!$C$10:$C$7501,"14")</f>
        <v>0</v>
      </c>
      <c r="AK127" s="316">
        <f>COUNTIFS('DETAIL SALES'!$Q$10:$Q$7501,'FILL RATE MANDATORY STOCK'!E127,'DETAIL SALES'!$AB$10:$AB$7501,"No",'DETAIL SALES'!$C$10:$C$7501,"14")</f>
        <v>0</v>
      </c>
      <c r="AL127" s="149">
        <f>COUNTIFS('DETAIL SALES'!$Q$10:$Q$7501,'FILL RATE MANDATORY STOCK'!E127,'DETAIL SALES'!$AB$10:$AB$7501,"Full",'DETAIL SALES'!$C$10:$C$7501,"15")</f>
        <v>0</v>
      </c>
      <c r="AM127" s="149">
        <f>COUNTIFS('DETAIL SALES'!$Q$10:$Q$7501,'FILL RATE MANDATORY STOCK'!E127,'DETAIL SALES'!$AB$10:$AB$7501,"No",'DETAIL SALES'!$C$10:$C$7501,"15")</f>
        <v>0</v>
      </c>
      <c r="AN127" s="149">
        <f>COUNTIFS('DETAIL SALES'!$Q$10:$Q$7501,'FILL RATE MANDATORY STOCK'!E127,'DETAIL SALES'!$AB$10:$AB$7501,"Full",'DETAIL SALES'!$C$10:$C$7501,"16")</f>
        <v>0</v>
      </c>
      <c r="AO127" s="149">
        <f>COUNTIFS('DETAIL SALES'!$Q$10:$Q$7501,'FILL RATE MANDATORY STOCK'!E127,'DETAIL SALES'!$AB$10:$AB$7501,"No",'DETAIL SALES'!$C$10:$C$7501,"16")</f>
        <v>0</v>
      </c>
      <c r="AP127" s="149">
        <f>COUNTIFS('DETAIL SALES'!$Q$10:$Q$7501,'FILL RATE MANDATORY STOCK'!E127,'DETAIL SALES'!$AB$10:$AB$7501,"Full",'DETAIL SALES'!$C$10:$C$7501,"17")</f>
        <v>0</v>
      </c>
      <c r="AQ127" s="149">
        <f>COUNTIFS('DETAIL SALES'!$Q$10:$Q$7501,'FILL RATE MANDATORY STOCK'!E127,'DETAIL SALES'!$AB$10:$AB$7501,"No",'DETAIL SALES'!$C$10:$C$7501,"17")</f>
        <v>0</v>
      </c>
      <c r="AR127" s="149">
        <f>COUNTIFS('DETAIL SALES'!$Q$10:$Q$7501,'FILL RATE MANDATORY STOCK'!E127,'DETAIL SALES'!$AB$10:$AB$7501,"Full",'DETAIL SALES'!$C$10:$C$7501,"18")</f>
        <v>0</v>
      </c>
      <c r="AS127" s="149">
        <f>COUNTIFS('DETAIL SALES'!$Q$10:$Q$7501,'FILL RATE MANDATORY STOCK'!E127,'DETAIL SALES'!$AB$10:$AB$7501,"No",'DETAIL SALES'!$C$10:$C$7501,"18")</f>
        <v>0</v>
      </c>
      <c r="AT127" s="149">
        <f>COUNTIFS('DETAIL SALES'!$Q$10:$Q$7501,'FILL RATE MANDATORY STOCK'!E127,'DETAIL SALES'!$AB$10:$AB$7501,"Full",'DETAIL SALES'!$C$10:$C$7501,"19")</f>
        <v>0</v>
      </c>
      <c r="AU127" s="149">
        <f>COUNTIFS('DETAIL SALES'!$Q$10:$Q$7501,'FILL RATE MANDATORY STOCK'!E127,'DETAIL SALES'!$AB$10:$AB$7501,"No",'DETAIL SALES'!$C$10:$C$7501,"19")</f>
        <v>0</v>
      </c>
      <c r="AV127" s="149">
        <f>COUNTIFS('DETAIL SALES'!$Q$10:$Q$7501,'FILL RATE MANDATORY STOCK'!E127,'DETAIL SALES'!$AB$10:$AB$7501,"Full",'DETAIL SALES'!$C$10:$C$7501,"20")</f>
        <v>0</v>
      </c>
      <c r="AW127" s="149">
        <f>COUNTIFS('DETAIL SALES'!$Q$10:$Q$7501,'FILL RATE MANDATORY STOCK'!E127,'DETAIL SALES'!$AB$10:$AB$7501,"No",'DETAIL SALES'!$C$10:$C$7501,"20")</f>
        <v>0</v>
      </c>
      <c r="AX127" s="316">
        <f>COUNTIFS('DETAIL SALES'!$Q$10:$Q$7501,'FILL RATE MANDATORY STOCK'!E127,'DETAIL SALES'!$AB$10:$AB$7501,"Full",'DETAIL SALES'!$C$10:$C$7501,"21")</f>
        <v>0</v>
      </c>
      <c r="AY127" s="316">
        <f>COUNTIFS('DETAIL SALES'!$Q$10:$Q$7501,'FILL RATE MANDATORY STOCK'!E127,'DETAIL SALES'!$AB$10:$AB$7501,"No",'DETAIL SALES'!$C$10:$C$7501,"21")</f>
        <v>0</v>
      </c>
      <c r="AZ127" s="149">
        <f>COUNTIFS('DETAIL SALES'!$Q$10:$Q$7501,'FILL RATE MANDATORY STOCK'!E127,'DETAIL SALES'!$AB$10:$AB$7501,"Full",'DETAIL SALES'!$C$10:$C$7501,"22")</f>
        <v>0</v>
      </c>
      <c r="BA127" s="149">
        <f>COUNTIFS('DETAIL SALES'!$Q$10:$Q$7501,'FILL RATE MANDATORY STOCK'!E127,'DETAIL SALES'!$AB$10:$AB$7501,"No",'DETAIL SALES'!$C$10:$C$7501,"22")</f>
        <v>0</v>
      </c>
      <c r="BB127" s="149">
        <f>COUNTIFS('DETAIL SALES'!$Q$10:$Q$7501,'FILL RATE MANDATORY STOCK'!E127,'DETAIL SALES'!$AB$10:$AB$7501,"Full",'DETAIL SALES'!$C$10:$C$7501,"23")</f>
        <v>0</v>
      </c>
      <c r="BC127" s="149">
        <f>COUNTIFS('DETAIL SALES'!$Q$10:$Q$7501,'FILL RATE MANDATORY STOCK'!E127,'DETAIL SALES'!$AB$10:$AB$7501,"No",'DETAIL SALES'!$C$10:$C$7501,"23")</f>
        <v>0</v>
      </c>
      <c r="BD127" s="149">
        <f>COUNTIFS('DETAIL SALES'!$Q$10:$Q$7501,'FILL RATE MANDATORY STOCK'!E127,'DETAIL SALES'!$AB$10:$AB$7501,"Full",'DETAIL SALES'!$C$10:$C$7501,"24")</f>
        <v>0</v>
      </c>
      <c r="BE127" s="149">
        <f>COUNTIFS('DETAIL SALES'!$Q$10:$Q$7501,'FILL RATE MANDATORY STOCK'!E127,'DETAIL SALES'!$AB$10:$AB$7501,"No",'DETAIL SALES'!$C$10:$C$7501,"24")</f>
        <v>0</v>
      </c>
      <c r="BF127" s="149">
        <f>COUNTIFS('DETAIL SALES'!$Q$10:$Q$7501,'FILL RATE MANDATORY STOCK'!E127,'DETAIL SALES'!$AB$10:$AB$7501,"Full",'DETAIL SALES'!$C$10:$C$7501,"25")</f>
        <v>0</v>
      </c>
      <c r="BG127" s="149">
        <f>COUNTIFS('DETAIL SALES'!$Q$10:$Q$7501,'FILL RATE MANDATORY STOCK'!E127,'DETAIL SALES'!$AB$10:$AB$7501,"No",'DETAIL SALES'!$C$10:$C$7501,"25")</f>
        <v>0</v>
      </c>
      <c r="BH127" s="149">
        <f>COUNTIFS('DETAIL SALES'!$Q$10:$Q$7501,'FILL RATE MANDATORY STOCK'!E127,'DETAIL SALES'!$AB$10:$AB$7501,"Full",'DETAIL SALES'!$C$10:$C$7501,"26")</f>
        <v>0</v>
      </c>
      <c r="BI127" s="149">
        <f>COUNTIFS('DETAIL SALES'!$Q$10:$Q$7501,'FILL RATE MANDATORY STOCK'!E127,'DETAIL SALES'!$AB$10:$AB$7501,"No",'DETAIL SALES'!$C$10:$C$7501,"26")</f>
        <v>0</v>
      </c>
      <c r="BJ127" s="149">
        <f>COUNTIFS('DETAIL SALES'!$Q$10:$Q$7501,'FILL RATE MANDATORY STOCK'!E127,'DETAIL SALES'!$AB$10:$AB$7501,"Full",'DETAIL SALES'!$C$10:$C$7501,"27")</f>
        <v>0</v>
      </c>
      <c r="BK127" s="149">
        <f>COUNTIFS('DETAIL SALES'!$Q$10:$Q$7501,'FILL RATE MANDATORY STOCK'!E127,'DETAIL SALES'!$AB$10:$AB$7501,"No",'DETAIL SALES'!$C$10:$C$7501,"27")</f>
        <v>0</v>
      </c>
      <c r="BL127" s="316">
        <f>COUNTIFS('DETAIL SALES'!$Q$10:$Q$7501,'FILL RATE MANDATORY STOCK'!E127,'DETAIL SALES'!$AB$10:$AB$7501,"Full",'DETAIL SALES'!$C$10:$C$7501,"28")</f>
        <v>0</v>
      </c>
      <c r="BM127" s="316">
        <f>COUNTIFS('DETAIL SALES'!$Q$10:$Q$7501,'FILL RATE MANDATORY STOCK'!E127,'DETAIL SALES'!$AB$10:$AB$7501,"No",'DETAIL SALES'!$C$10:$C$7501,"28")</f>
        <v>0</v>
      </c>
      <c r="BN127" s="149">
        <f>COUNTIFS('DETAIL SALES'!$Q$10:$Q$7501,'FILL RATE MANDATORY STOCK'!E127,'DETAIL SALES'!$AB$10:$AB$7501,"Full",'DETAIL SALES'!$C$10:$C$7501,"29")</f>
        <v>0</v>
      </c>
      <c r="BO127" s="149">
        <f>COUNTIFS('DETAIL SALES'!$Q$10:$Q$7501,'FILL RATE MANDATORY STOCK'!E127,'DETAIL SALES'!$AB$10:$AB$7501,"No",'DETAIL SALES'!$C$10:$C$7501,"29")</f>
        <v>0</v>
      </c>
      <c r="BP127" s="149">
        <f>COUNTIFS('DETAIL SALES'!$Q$10:$Q$7501,'FILL RATE MANDATORY STOCK'!E127,'DETAIL SALES'!$AB$10:$AB$7501,"Full",'DETAIL SALES'!$C$10:$C$7501,"30")</f>
        <v>0</v>
      </c>
      <c r="BQ127" s="149">
        <f>COUNTIFS('DETAIL SALES'!$Q$10:$Q$7501,'FILL RATE MANDATORY STOCK'!E127,'DETAIL SALES'!$AB$10:$AB$7501,"No",'DETAIL SALES'!$C$10:$C$7501,"30")</f>
        <v>0</v>
      </c>
      <c r="BR127" s="149">
        <f>COUNTIFS('DETAIL SALES'!$Q$10:$Q$7501,'FILL RATE MANDATORY STOCK'!\,'DETAIL SALES'!$AB$10:$AB$7501,"Full",'DETAIL SALES'!$C$10:$C$7501,"31")</f>
        <v>0</v>
      </c>
      <c r="BS127" s="153">
        <f>COUNTIFS('DETAIL SALES'!$Q$10:$Q$7501,'FILL RATE MANDATORY STOCK'!E127,'DETAIL SALES'!$AB$10:$AB$7501,"No",'DETAIL SALES'!$C$10:$C$7501,"31")</f>
        <v>0</v>
      </c>
      <c r="BT127" s="271">
        <f t="shared" si="11"/>
        <v>0</v>
      </c>
      <c r="BU127" s="150">
        <f t="shared" si="12"/>
        <v>0</v>
      </c>
      <c r="BV127" s="150">
        <f t="shared" si="13"/>
        <v>0</v>
      </c>
      <c r="BW127" s="272" t="e">
        <f t="shared" si="14"/>
        <v>#DIV/0!</v>
      </c>
    </row>
    <row r="128" spans="1:75">
      <c r="A128" s="784"/>
      <c r="B128" s="100">
        <f t="shared" si="15"/>
        <v>112</v>
      </c>
      <c r="C128" s="100" t="s">
        <v>406</v>
      </c>
      <c r="D128" s="103" t="s">
        <v>890</v>
      </c>
      <c r="E128" s="149"/>
      <c r="F128" s="169"/>
      <c r="G128" s="224">
        <v>120000</v>
      </c>
      <c r="H128" s="153">
        <v>2</v>
      </c>
      <c r="I128" s="153">
        <v>0</v>
      </c>
      <c r="J128" s="315">
        <f>COUNTIFS('DETAIL SALES'!$Q$10:$Q$7501,'FILL RATE MANDATORY STOCK'!E128,'DETAIL SALES'!$AB$10:$AB$7501,"Full",'DETAIL SALES'!$C$10:$C$7501,"1")</f>
        <v>0</v>
      </c>
      <c r="K128" s="316">
        <f>COUNTIFS('DETAIL SALES'!$Q$10:$Q$7501,'FILL RATE MANDATORY STOCK'!E128,'DETAIL SALES'!$AB$10:$AB$7501,"No",'DETAIL SALES'!$C$10:$C$7501,"1")</f>
        <v>0</v>
      </c>
      <c r="L128" s="149">
        <f>COUNTIFS('DETAIL SALES'!$Q$10:$Q$7501,'FILL RATE MANDATORY STOCK'!E128,'DETAIL SALES'!$AB$10:$AB$7501,"Full",'DETAIL SALES'!$C$10:$C$7501,"2")</f>
        <v>0</v>
      </c>
      <c r="M128" s="149">
        <f>COUNTIFS('DETAIL SALES'!$Q$10:$Q$7501,'FILL RATE MANDATORY STOCK'!E128,'DETAIL SALES'!$AB$10:$AB$7501,"No",'DETAIL SALES'!$C$10:$C$7501,"2")</f>
        <v>0</v>
      </c>
      <c r="N128" s="149">
        <f>COUNTIFS('DETAIL SALES'!$Q$10:$Q$7501,'FILL RATE MANDATORY STOCK'!E128,'DETAIL SALES'!$AB$10:$AB$7501,"Full",'DETAIL SALES'!$C$10:$C$7501,"3")</f>
        <v>0</v>
      </c>
      <c r="O128" s="149">
        <f>COUNTIFS('DETAIL SALES'!$Q$10:$Q$7501,'FILL RATE MANDATORY STOCK'!E128,'DETAIL SALES'!$AB$10:$AB$7501,"No",'DETAIL SALES'!$C$10:$C$7501,"3")</f>
        <v>0</v>
      </c>
      <c r="P128" s="149">
        <f>COUNTIFS('DETAIL SALES'!$Q$10:$Q$7501,'FILL RATE MANDATORY STOCK'!E128,'DETAIL SALES'!$AB$10:$AB$7501,"Full",'DETAIL SALES'!$C$10:$C$7501,"4")</f>
        <v>0</v>
      </c>
      <c r="Q128" s="149">
        <f>COUNTIFS('DETAIL SALES'!$Q$10:$Q$7501,'FILL RATE MANDATORY STOCK'!E128,'DETAIL SALES'!$AB$10:$AB$7501,"No",'DETAIL SALES'!$C$10:$C$7501,"4")</f>
        <v>0</v>
      </c>
      <c r="R128" s="149">
        <f>COUNTIFS('DETAIL SALES'!$Q$10:$Q$7501,'FILL RATE MANDATORY STOCK'!E128,'DETAIL SALES'!$AB$10:$AB$7501,"Full",'DETAIL SALES'!$C$10:$C$7501,"5")</f>
        <v>0</v>
      </c>
      <c r="S128" s="149">
        <f>COUNTIFS('DETAIL SALES'!$Q$10:$Q$7501,'FILL RATE MANDATORY STOCK'!E128,'DETAIL SALES'!$AB$10:$AB$7501,"No",'DETAIL SALES'!$C$10:$C$7501,"5")</f>
        <v>0</v>
      </c>
      <c r="T128" s="149">
        <f>COUNTIFS('DETAIL SALES'!$Q$10:$Q$7501,'FILL RATE MANDATORY STOCK'!E128,'DETAIL SALES'!$AB$10:$AB$7501,"Full",'DETAIL SALES'!$C$10:$C$7501,"6")</f>
        <v>0</v>
      </c>
      <c r="U128" s="149">
        <f>COUNTIFS('DETAIL SALES'!$Q$10:$Q$7501,'FILL RATE MANDATORY STOCK'!E128,'DETAIL SALES'!$AB$10:$AB$7501,"No",'DETAIL SALES'!$C$10:$C$7501,"6")</f>
        <v>0</v>
      </c>
      <c r="V128" s="316">
        <f>COUNTIFS('DETAIL SALES'!$Q$10:$Q$7501,'FILL RATE MANDATORY STOCK'!E128,'DETAIL SALES'!$AB$10:$AB$7501,"Full",'DETAIL SALES'!$C$10:$C$7501,"7")</f>
        <v>0</v>
      </c>
      <c r="W128" s="316">
        <f>COUNTIFS('DETAIL SALES'!$Q$10:$Q$7501,'FILL RATE MANDATORY STOCK'!E128,'DETAIL SALES'!$AB$10:$AB$7501,"No",'DETAIL SALES'!$C$10:$C$7501,"7")</f>
        <v>0</v>
      </c>
      <c r="X128" s="149">
        <f>COUNTIFS('DETAIL SALES'!$Q$10:$Q$7501,'FILL RATE MANDATORY STOCK'!E128,'DETAIL SALES'!$AB$10:$AB$7501,"Full",'DETAIL SALES'!$C$10:$C$7501,"8")</f>
        <v>0</v>
      </c>
      <c r="Y128" s="149">
        <f>COUNTIFS('DETAIL SALES'!$Q$10:$Q$7501,'FILL RATE MANDATORY STOCK'!E128,'DETAIL SALES'!$AB$10:$AB$7501,"No",'DETAIL SALES'!$C$10:$C$7501,"8")</f>
        <v>0</v>
      </c>
      <c r="Z128" s="149">
        <f>COUNTIFS('DETAIL SALES'!$Q$10:$Q$7501,'FILL RATE MANDATORY STOCK'!E128,'DETAIL SALES'!$AB$10:$AB$7501,"Full",'DETAIL SALES'!$C$10:$C$7501,"9")</f>
        <v>0</v>
      </c>
      <c r="AA128" s="149">
        <f>COUNTIFS('DETAIL SALES'!$Q$10:$Q$7501,'FILL RATE MANDATORY STOCK'!E128,'DETAIL SALES'!$AB$10:$AB$7501,"No",'DETAIL SALES'!$C$10:$C$7501,"9")</f>
        <v>0</v>
      </c>
      <c r="AB128" s="149">
        <f>COUNTIFS('DETAIL SALES'!$Q$10:$Q$7501,'FILL RATE MANDATORY STOCK'!E128,'DETAIL SALES'!$AB$10:$AB$7501,"Full",'DETAIL SALES'!$C$10:$C$7501,"10")</f>
        <v>0</v>
      </c>
      <c r="AC128" s="149">
        <f>COUNTIFS('DETAIL SALES'!$Q$10:$Q$7501,'FILL RATE MANDATORY STOCK'!E128,'DETAIL SALES'!$AB$10:$AB$7501,"No",'DETAIL SALES'!$C$10:$C$7501,"10")</f>
        <v>0</v>
      </c>
      <c r="AD128" s="149">
        <f>COUNTIFS('DETAIL SALES'!$Q$10:$Q$7501,'FILL RATE MANDATORY STOCK'!E128,'DETAIL SALES'!$AB$10:$AB$7501,"Full",'DETAIL SALES'!$C$10:$C$7501,"11")</f>
        <v>0</v>
      </c>
      <c r="AE128" s="149">
        <f>COUNTIFS('DETAIL SALES'!$Q$10:$Q$7501,'FILL RATE MANDATORY STOCK'!E128,'DETAIL SALES'!$AB$10:$AB$7501,"No",'DETAIL SALES'!$C$10:$C$7501,"11")</f>
        <v>0</v>
      </c>
      <c r="AF128" s="149">
        <f>COUNTIFS('DETAIL SALES'!$Q$10:$Q$7501,'FILL RATE MANDATORY STOCK'!E128,'DETAIL SALES'!$AB$10:$AB$7501,"Full",'DETAIL SALES'!$C$10:$C$7501,"12")</f>
        <v>0</v>
      </c>
      <c r="AG128" s="149">
        <f>COUNTIFS('DETAIL SALES'!$Q$10:$Q$7501,'FILL RATE MANDATORY STOCK'!E128,'DETAIL SALES'!$AB$10:$AB$7501,"No",'DETAIL SALES'!$C$10:$C$7501,"12")</f>
        <v>0</v>
      </c>
      <c r="AH128" s="149">
        <f>COUNTIFS('DETAIL SALES'!$Q$10:$Q$7501,'FILL RATE MANDATORY STOCK'!E128,'DETAIL SALES'!$AB$10:$AB$7501,"Full",'DETAIL SALES'!$C$10:$C$7501,"13")</f>
        <v>0</v>
      </c>
      <c r="AI128" s="149">
        <f>COUNTIFS('DETAIL SALES'!$Q$10:$Q$7501,'FILL RATE MANDATORY STOCK'!E128,'DETAIL SALES'!$AB$10:$AB$7501,"No",'DETAIL SALES'!$C$10:$C$7501,"13")</f>
        <v>0</v>
      </c>
      <c r="AJ128" s="316">
        <f>COUNTIFS('DETAIL SALES'!$Q$10:$Q$7501,'FILL RATE MANDATORY STOCK'!E128,'DETAIL SALES'!$AB$10:$AB$7501,"Full",'DETAIL SALES'!$C$10:$C$7501,"14")</f>
        <v>0</v>
      </c>
      <c r="AK128" s="316">
        <f>COUNTIFS('DETAIL SALES'!$Q$10:$Q$7501,'FILL RATE MANDATORY STOCK'!E128,'DETAIL SALES'!$AB$10:$AB$7501,"No",'DETAIL SALES'!$C$10:$C$7501,"14")</f>
        <v>0</v>
      </c>
      <c r="AL128" s="149">
        <f>COUNTIFS('DETAIL SALES'!$Q$10:$Q$7501,'FILL RATE MANDATORY STOCK'!E128,'DETAIL SALES'!$AB$10:$AB$7501,"Full",'DETAIL SALES'!$C$10:$C$7501,"15")</f>
        <v>0</v>
      </c>
      <c r="AM128" s="149">
        <f>COUNTIFS('DETAIL SALES'!$Q$10:$Q$7501,'FILL RATE MANDATORY STOCK'!E128,'DETAIL SALES'!$AB$10:$AB$7501,"No",'DETAIL SALES'!$C$10:$C$7501,"15")</f>
        <v>0</v>
      </c>
      <c r="AN128" s="149">
        <f>COUNTIFS('DETAIL SALES'!$Q$10:$Q$7501,'FILL RATE MANDATORY STOCK'!E128,'DETAIL SALES'!$AB$10:$AB$7501,"Full",'DETAIL SALES'!$C$10:$C$7501,"16")</f>
        <v>0</v>
      </c>
      <c r="AO128" s="149">
        <f>COUNTIFS('DETAIL SALES'!$Q$10:$Q$7501,'FILL RATE MANDATORY STOCK'!E128,'DETAIL SALES'!$AB$10:$AB$7501,"No",'DETAIL SALES'!$C$10:$C$7501,"16")</f>
        <v>0</v>
      </c>
      <c r="AP128" s="149">
        <f>COUNTIFS('DETAIL SALES'!$Q$10:$Q$7501,'FILL RATE MANDATORY STOCK'!E128,'DETAIL SALES'!$AB$10:$AB$7501,"Full",'DETAIL SALES'!$C$10:$C$7501,"17")</f>
        <v>0</v>
      </c>
      <c r="AQ128" s="149">
        <f>COUNTIFS('DETAIL SALES'!$Q$10:$Q$7501,'FILL RATE MANDATORY STOCK'!E128,'DETAIL SALES'!$AB$10:$AB$7501,"No",'DETAIL SALES'!$C$10:$C$7501,"17")</f>
        <v>0</v>
      </c>
      <c r="AR128" s="149">
        <f>COUNTIFS('DETAIL SALES'!$Q$10:$Q$7501,'FILL RATE MANDATORY STOCK'!E128,'DETAIL SALES'!$AB$10:$AB$7501,"Full",'DETAIL SALES'!$C$10:$C$7501,"18")</f>
        <v>0</v>
      </c>
      <c r="AS128" s="149">
        <f>COUNTIFS('DETAIL SALES'!$Q$10:$Q$7501,'FILL RATE MANDATORY STOCK'!E128,'DETAIL SALES'!$AB$10:$AB$7501,"No",'DETAIL SALES'!$C$10:$C$7501,"18")</f>
        <v>0</v>
      </c>
      <c r="AT128" s="149">
        <f>COUNTIFS('DETAIL SALES'!$Q$10:$Q$7501,'FILL RATE MANDATORY STOCK'!E128,'DETAIL SALES'!$AB$10:$AB$7501,"Full",'DETAIL SALES'!$C$10:$C$7501,"19")</f>
        <v>0</v>
      </c>
      <c r="AU128" s="149">
        <f>COUNTIFS('DETAIL SALES'!$Q$10:$Q$7501,'FILL RATE MANDATORY STOCK'!E128,'DETAIL SALES'!$AB$10:$AB$7501,"No",'DETAIL SALES'!$C$10:$C$7501,"19")</f>
        <v>0</v>
      </c>
      <c r="AV128" s="149">
        <f>COUNTIFS('DETAIL SALES'!$Q$10:$Q$7501,'FILL RATE MANDATORY STOCK'!E128,'DETAIL SALES'!$AB$10:$AB$7501,"Full",'DETAIL SALES'!$C$10:$C$7501,"20")</f>
        <v>0</v>
      </c>
      <c r="AW128" s="149">
        <f>COUNTIFS('DETAIL SALES'!$Q$10:$Q$7501,'FILL RATE MANDATORY STOCK'!E128,'DETAIL SALES'!$AB$10:$AB$7501,"No",'DETAIL SALES'!$C$10:$C$7501,"20")</f>
        <v>0</v>
      </c>
      <c r="AX128" s="316">
        <f>COUNTIFS('DETAIL SALES'!$Q$10:$Q$7501,'FILL RATE MANDATORY STOCK'!E128,'DETAIL SALES'!$AB$10:$AB$7501,"Full",'DETAIL SALES'!$C$10:$C$7501,"21")</f>
        <v>0</v>
      </c>
      <c r="AY128" s="316">
        <f>COUNTIFS('DETAIL SALES'!$Q$10:$Q$7501,'FILL RATE MANDATORY STOCK'!E128,'DETAIL SALES'!$AB$10:$AB$7501,"No",'DETAIL SALES'!$C$10:$C$7501,"21")</f>
        <v>0</v>
      </c>
      <c r="AZ128" s="149">
        <f>COUNTIFS('DETAIL SALES'!$Q$10:$Q$7501,'FILL RATE MANDATORY STOCK'!E128,'DETAIL SALES'!$AB$10:$AB$7501,"Full",'DETAIL SALES'!$C$10:$C$7501,"22")</f>
        <v>0</v>
      </c>
      <c r="BA128" s="149">
        <f>COUNTIFS('DETAIL SALES'!$Q$10:$Q$7501,'FILL RATE MANDATORY STOCK'!E128,'DETAIL SALES'!$AB$10:$AB$7501,"No",'DETAIL SALES'!$C$10:$C$7501,"22")</f>
        <v>0</v>
      </c>
      <c r="BB128" s="149">
        <f>COUNTIFS('DETAIL SALES'!$Q$10:$Q$7501,'FILL RATE MANDATORY STOCK'!E128,'DETAIL SALES'!$AB$10:$AB$7501,"Full",'DETAIL SALES'!$C$10:$C$7501,"23")</f>
        <v>0</v>
      </c>
      <c r="BC128" s="149">
        <f>COUNTIFS('DETAIL SALES'!$Q$10:$Q$7501,'FILL RATE MANDATORY STOCK'!E128,'DETAIL SALES'!$AB$10:$AB$7501,"No",'DETAIL SALES'!$C$10:$C$7501,"23")</f>
        <v>0</v>
      </c>
      <c r="BD128" s="149">
        <f>COUNTIFS('DETAIL SALES'!$Q$10:$Q$7501,'FILL RATE MANDATORY STOCK'!E128,'DETAIL SALES'!$AB$10:$AB$7501,"Full",'DETAIL SALES'!$C$10:$C$7501,"24")</f>
        <v>0</v>
      </c>
      <c r="BE128" s="149">
        <f>COUNTIFS('DETAIL SALES'!$Q$10:$Q$7501,'FILL RATE MANDATORY STOCK'!E128,'DETAIL SALES'!$AB$10:$AB$7501,"No",'DETAIL SALES'!$C$10:$C$7501,"24")</f>
        <v>0</v>
      </c>
      <c r="BF128" s="149">
        <f>COUNTIFS('DETAIL SALES'!$Q$10:$Q$7501,'FILL RATE MANDATORY STOCK'!E128,'DETAIL SALES'!$AB$10:$AB$7501,"Full",'DETAIL SALES'!$C$10:$C$7501,"25")</f>
        <v>0</v>
      </c>
      <c r="BG128" s="149">
        <f>COUNTIFS('DETAIL SALES'!$Q$10:$Q$7501,'FILL RATE MANDATORY STOCK'!E128,'DETAIL SALES'!$AB$10:$AB$7501,"No",'DETAIL SALES'!$C$10:$C$7501,"25")</f>
        <v>0</v>
      </c>
      <c r="BH128" s="149">
        <f>COUNTIFS('DETAIL SALES'!$Q$10:$Q$7501,'FILL RATE MANDATORY STOCK'!E128,'DETAIL SALES'!$AB$10:$AB$7501,"Full",'DETAIL SALES'!$C$10:$C$7501,"26")</f>
        <v>0</v>
      </c>
      <c r="BI128" s="149">
        <f>COUNTIFS('DETAIL SALES'!$Q$10:$Q$7501,'FILL RATE MANDATORY STOCK'!E128,'DETAIL SALES'!$AB$10:$AB$7501,"No",'DETAIL SALES'!$C$10:$C$7501,"26")</f>
        <v>0</v>
      </c>
      <c r="BJ128" s="149">
        <f>COUNTIFS('DETAIL SALES'!$Q$10:$Q$7501,'FILL RATE MANDATORY STOCK'!E128,'DETAIL SALES'!$AB$10:$AB$7501,"Full",'DETAIL SALES'!$C$10:$C$7501,"27")</f>
        <v>0</v>
      </c>
      <c r="BK128" s="149">
        <f>COUNTIFS('DETAIL SALES'!$Q$10:$Q$7501,'FILL RATE MANDATORY STOCK'!E128,'DETAIL SALES'!$AB$10:$AB$7501,"No",'DETAIL SALES'!$C$10:$C$7501,"27")</f>
        <v>0</v>
      </c>
      <c r="BL128" s="316">
        <f>COUNTIFS('DETAIL SALES'!$Q$10:$Q$7501,'FILL RATE MANDATORY STOCK'!E128,'DETAIL SALES'!$AB$10:$AB$7501,"Full",'DETAIL SALES'!$C$10:$C$7501,"28")</f>
        <v>0</v>
      </c>
      <c r="BM128" s="316">
        <f>COUNTIFS('DETAIL SALES'!$Q$10:$Q$7501,'FILL RATE MANDATORY STOCK'!E128,'DETAIL SALES'!$AB$10:$AB$7501,"No",'DETAIL SALES'!$C$10:$C$7501,"28")</f>
        <v>0</v>
      </c>
      <c r="BN128" s="149">
        <f>COUNTIFS('DETAIL SALES'!$Q$10:$Q$7501,'FILL RATE MANDATORY STOCK'!E128,'DETAIL SALES'!$AB$10:$AB$7501,"Full",'DETAIL SALES'!$C$10:$C$7501,"29")</f>
        <v>0</v>
      </c>
      <c r="BO128" s="149">
        <f>COUNTIFS('DETAIL SALES'!$Q$10:$Q$7501,'FILL RATE MANDATORY STOCK'!E128,'DETAIL SALES'!$AB$10:$AB$7501,"No",'DETAIL SALES'!$C$10:$C$7501,"29")</f>
        <v>0</v>
      </c>
      <c r="BP128" s="149">
        <f>COUNTIFS('DETAIL SALES'!$Q$10:$Q$7501,'FILL RATE MANDATORY STOCK'!E128,'DETAIL SALES'!$AB$10:$AB$7501,"Full",'DETAIL SALES'!$C$10:$C$7501,"30")</f>
        <v>0</v>
      </c>
      <c r="BQ128" s="149">
        <f>COUNTIFS('DETAIL SALES'!$Q$10:$Q$7501,'FILL RATE MANDATORY STOCK'!E128,'DETAIL SALES'!$AB$10:$AB$7501,"No",'DETAIL SALES'!$C$10:$C$7501,"30")</f>
        <v>0</v>
      </c>
      <c r="BR128" s="149">
        <f>COUNTIFS('DETAIL SALES'!$Q$10:$Q$7501,'FILL RATE MANDATORY STOCK'!\,'DETAIL SALES'!$AB$10:$AB$7501,"Full",'DETAIL SALES'!$C$10:$C$7501,"31")</f>
        <v>0</v>
      </c>
      <c r="BS128" s="153">
        <f>COUNTIFS('DETAIL SALES'!$Q$10:$Q$7501,'FILL RATE MANDATORY STOCK'!E128,'DETAIL SALES'!$AB$10:$AB$7501,"No",'DETAIL SALES'!$C$10:$C$7501,"31")</f>
        <v>0</v>
      </c>
      <c r="BT128" s="271">
        <f t="shared" si="11"/>
        <v>0</v>
      </c>
      <c r="BU128" s="150">
        <f t="shared" si="12"/>
        <v>0</v>
      </c>
      <c r="BV128" s="150">
        <f t="shared" si="13"/>
        <v>0</v>
      </c>
      <c r="BW128" s="272" t="e">
        <f t="shared" si="14"/>
        <v>#DIV/0!</v>
      </c>
    </row>
    <row r="129" spans="1:75">
      <c r="A129" s="784"/>
      <c r="B129" s="100">
        <f t="shared" si="15"/>
        <v>113</v>
      </c>
      <c r="C129" s="100" t="s">
        <v>407</v>
      </c>
      <c r="D129" s="103" t="s">
        <v>890</v>
      </c>
      <c r="E129" s="149"/>
      <c r="F129" s="169"/>
      <c r="G129" s="224">
        <v>120000</v>
      </c>
      <c r="H129" s="153">
        <v>2</v>
      </c>
      <c r="I129" s="153">
        <v>0</v>
      </c>
      <c r="J129" s="315">
        <f>COUNTIFS('DETAIL SALES'!$Q$10:$Q$7501,'FILL RATE MANDATORY STOCK'!E129,'DETAIL SALES'!$AB$10:$AB$7501,"Full",'DETAIL SALES'!$C$10:$C$7501,"1")</f>
        <v>0</v>
      </c>
      <c r="K129" s="316">
        <f>COUNTIFS('DETAIL SALES'!$Q$10:$Q$7501,'FILL RATE MANDATORY STOCK'!E129,'DETAIL SALES'!$AB$10:$AB$7501,"No",'DETAIL SALES'!$C$10:$C$7501,"1")</f>
        <v>0</v>
      </c>
      <c r="L129" s="149">
        <f>COUNTIFS('DETAIL SALES'!$Q$10:$Q$7501,'FILL RATE MANDATORY STOCK'!E129,'DETAIL SALES'!$AB$10:$AB$7501,"Full",'DETAIL SALES'!$C$10:$C$7501,"2")</f>
        <v>0</v>
      </c>
      <c r="M129" s="149">
        <f>COUNTIFS('DETAIL SALES'!$Q$10:$Q$7501,'FILL RATE MANDATORY STOCK'!E129,'DETAIL SALES'!$AB$10:$AB$7501,"No",'DETAIL SALES'!$C$10:$C$7501,"2")</f>
        <v>0</v>
      </c>
      <c r="N129" s="149">
        <f>COUNTIFS('DETAIL SALES'!$Q$10:$Q$7501,'FILL RATE MANDATORY STOCK'!E129,'DETAIL SALES'!$AB$10:$AB$7501,"Full",'DETAIL SALES'!$C$10:$C$7501,"3")</f>
        <v>0</v>
      </c>
      <c r="O129" s="149">
        <f>COUNTIFS('DETAIL SALES'!$Q$10:$Q$7501,'FILL RATE MANDATORY STOCK'!E129,'DETAIL SALES'!$AB$10:$AB$7501,"No",'DETAIL SALES'!$C$10:$C$7501,"3")</f>
        <v>0</v>
      </c>
      <c r="P129" s="149">
        <f>COUNTIFS('DETAIL SALES'!$Q$10:$Q$7501,'FILL RATE MANDATORY STOCK'!E129,'DETAIL SALES'!$AB$10:$AB$7501,"Full",'DETAIL SALES'!$C$10:$C$7501,"4")</f>
        <v>0</v>
      </c>
      <c r="Q129" s="149">
        <f>COUNTIFS('DETAIL SALES'!$Q$10:$Q$7501,'FILL RATE MANDATORY STOCK'!E129,'DETAIL SALES'!$AB$10:$AB$7501,"No",'DETAIL SALES'!$C$10:$C$7501,"4")</f>
        <v>0</v>
      </c>
      <c r="R129" s="149">
        <f>COUNTIFS('DETAIL SALES'!$Q$10:$Q$7501,'FILL RATE MANDATORY STOCK'!E129,'DETAIL SALES'!$AB$10:$AB$7501,"Full",'DETAIL SALES'!$C$10:$C$7501,"5")</f>
        <v>0</v>
      </c>
      <c r="S129" s="149">
        <f>COUNTIFS('DETAIL SALES'!$Q$10:$Q$7501,'FILL RATE MANDATORY STOCK'!E129,'DETAIL SALES'!$AB$10:$AB$7501,"No",'DETAIL SALES'!$C$10:$C$7501,"5")</f>
        <v>0</v>
      </c>
      <c r="T129" s="149">
        <f>COUNTIFS('DETAIL SALES'!$Q$10:$Q$7501,'FILL RATE MANDATORY STOCK'!E129,'DETAIL SALES'!$AB$10:$AB$7501,"Full",'DETAIL SALES'!$C$10:$C$7501,"6")</f>
        <v>0</v>
      </c>
      <c r="U129" s="149">
        <f>COUNTIFS('DETAIL SALES'!$Q$10:$Q$7501,'FILL RATE MANDATORY STOCK'!E129,'DETAIL SALES'!$AB$10:$AB$7501,"No",'DETAIL SALES'!$C$10:$C$7501,"6")</f>
        <v>0</v>
      </c>
      <c r="V129" s="316">
        <f>COUNTIFS('DETAIL SALES'!$Q$10:$Q$7501,'FILL RATE MANDATORY STOCK'!E129,'DETAIL SALES'!$AB$10:$AB$7501,"Full",'DETAIL SALES'!$C$10:$C$7501,"7")</f>
        <v>0</v>
      </c>
      <c r="W129" s="316">
        <f>COUNTIFS('DETAIL SALES'!$Q$10:$Q$7501,'FILL RATE MANDATORY STOCK'!E129,'DETAIL SALES'!$AB$10:$AB$7501,"No",'DETAIL SALES'!$C$10:$C$7501,"7")</f>
        <v>0</v>
      </c>
      <c r="X129" s="149">
        <f>COUNTIFS('DETAIL SALES'!$Q$10:$Q$7501,'FILL RATE MANDATORY STOCK'!E129,'DETAIL SALES'!$AB$10:$AB$7501,"Full",'DETAIL SALES'!$C$10:$C$7501,"8")</f>
        <v>0</v>
      </c>
      <c r="Y129" s="149">
        <f>COUNTIFS('DETAIL SALES'!$Q$10:$Q$7501,'FILL RATE MANDATORY STOCK'!E129,'DETAIL SALES'!$AB$10:$AB$7501,"No",'DETAIL SALES'!$C$10:$C$7501,"8")</f>
        <v>0</v>
      </c>
      <c r="Z129" s="149">
        <f>COUNTIFS('DETAIL SALES'!$Q$10:$Q$7501,'FILL RATE MANDATORY STOCK'!E129,'DETAIL SALES'!$AB$10:$AB$7501,"Full",'DETAIL SALES'!$C$10:$C$7501,"9")</f>
        <v>0</v>
      </c>
      <c r="AA129" s="149">
        <f>COUNTIFS('DETAIL SALES'!$Q$10:$Q$7501,'FILL RATE MANDATORY STOCK'!E129,'DETAIL SALES'!$AB$10:$AB$7501,"No",'DETAIL SALES'!$C$10:$C$7501,"9")</f>
        <v>0</v>
      </c>
      <c r="AB129" s="149">
        <f>COUNTIFS('DETAIL SALES'!$Q$10:$Q$7501,'FILL RATE MANDATORY STOCK'!E129,'DETAIL SALES'!$AB$10:$AB$7501,"Full",'DETAIL SALES'!$C$10:$C$7501,"10")</f>
        <v>0</v>
      </c>
      <c r="AC129" s="149">
        <f>COUNTIFS('DETAIL SALES'!$Q$10:$Q$7501,'FILL RATE MANDATORY STOCK'!E129,'DETAIL SALES'!$AB$10:$AB$7501,"No",'DETAIL SALES'!$C$10:$C$7501,"10")</f>
        <v>0</v>
      </c>
      <c r="AD129" s="149">
        <f>COUNTIFS('DETAIL SALES'!$Q$10:$Q$7501,'FILL RATE MANDATORY STOCK'!E129,'DETAIL SALES'!$AB$10:$AB$7501,"Full",'DETAIL SALES'!$C$10:$C$7501,"11")</f>
        <v>0</v>
      </c>
      <c r="AE129" s="149">
        <f>COUNTIFS('DETAIL SALES'!$Q$10:$Q$7501,'FILL RATE MANDATORY STOCK'!E129,'DETAIL SALES'!$AB$10:$AB$7501,"No",'DETAIL SALES'!$C$10:$C$7501,"11")</f>
        <v>0</v>
      </c>
      <c r="AF129" s="149">
        <f>COUNTIFS('DETAIL SALES'!$Q$10:$Q$7501,'FILL RATE MANDATORY STOCK'!E129,'DETAIL SALES'!$AB$10:$AB$7501,"Full",'DETAIL SALES'!$C$10:$C$7501,"12")</f>
        <v>0</v>
      </c>
      <c r="AG129" s="149">
        <f>COUNTIFS('DETAIL SALES'!$Q$10:$Q$7501,'FILL RATE MANDATORY STOCK'!E129,'DETAIL SALES'!$AB$10:$AB$7501,"No",'DETAIL SALES'!$C$10:$C$7501,"12")</f>
        <v>0</v>
      </c>
      <c r="AH129" s="149">
        <f>COUNTIFS('DETAIL SALES'!$Q$10:$Q$7501,'FILL RATE MANDATORY STOCK'!E129,'DETAIL SALES'!$AB$10:$AB$7501,"Full",'DETAIL SALES'!$C$10:$C$7501,"13")</f>
        <v>0</v>
      </c>
      <c r="AI129" s="149">
        <f>COUNTIFS('DETAIL SALES'!$Q$10:$Q$7501,'FILL RATE MANDATORY STOCK'!E129,'DETAIL SALES'!$AB$10:$AB$7501,"No",'DETAIL SALES'!$C$10:$C$7501,"13")</f>
        <v>0</v>
      </c>
      <c r="AJ129" s="316">
        <f>COUNTIFS('DETAIL SALES'!$Q$10:$Q$7501,'FILL RATE MANDATORY STOCK'!E129,'DETAIL SALES'!$AB$10:$AB$7501,"Full",'DETAIL SALES'!$C$10:$C$7501,"14")</f>
        <v>0</v>
      </c>
      <c r="AK129" s="316">
        <f>COUNTIFS('DETAIL SALES'!$Q$10:$Q$7501,'FILL RATE MANDATORY STOCK'!E129,'DETAIL SALES'!$AB$10:$AB$7501,"No",'DETAIL SALES'!$C$10:$C$7501,"14")</f>
        <v>0</v>
      </c>
      <c r="AL129" s="149">
        <f>COUNTIFS('DETAIL SALES'!$Q$10:$Q$7501,'FILL RATE MANDATORY STOCK'!E129,'DETAIL SALES'!$AB$10:$AB$7501,"Full",'DETAIL SALES'!$C$10:$C$7501,"15")</f>
        <v>0</v>
      </c>
      <c r="AM129" s="149">
        <f>COUNTIFS('DETAIL SALES'!$Q$10:$Q$7501,'FILL RATE MANDATORY STOCK'!E129,'DETAIL SALES'!$AB$10:$AB$7501,"No",'DETAIL SALES'!$C$10:$C$7501,"15")</f>
        <v>0</v>
      </c>
      <c r="AN129" s="149">
        <f>COUNTIFS('DETAIL SALES'!$Q$10:$Q$7501,'FILL RATE MANDATORY STOCK'!E129,'DETAIL SALES'!$AB$10:$AB$7501,"Full",'DETAIL SALES'!$C$10:$C$7501,"16")</f>
        <v>0</v>
      </c>
      <c r="AO129" s="149">
        <f>COUNTIFS('DETAIL SALES'!$Q$10:$Q$7501,'FILL RATE MANDATORY STOCK'!E129,'DETAIL SALES'!$AB$10:$AB$7501,"No",'DETAIL SALES'!$C$10:$C$7501,"16")</f>
        <v>0</v>
      </c>
      <c r="AP129" s="149">
        <f>COUNTIFS('DETAIL SALES'!$Q$10:$Q$7501,'FILL RATE MANDATORY STOCK'!E129,'DETAIL SALES'!$AB$10:$AB$7501,"Full",'DETAIL SALES'!$C$10:$C$7501,"17")</f>
        <v>0</v>
      </c>
      <c r="AQ129" s="149">
        <f>COUNTIFS('DETAIL SALES'!$Q$10:$Q$7501,'FILL RATE MANDATORY STOCK'!E129,'DETAIL SALES'!$AB$10:$AB$7501,"No",'DETAIL SALES'!$C$10:$C$7501,"17")</f>
        <v>0</v>
      </c>
      <c r="AR129" s="149">
        <f>COUNTIFS('DETAIL SALES'!$Q$10:$Q$7501,'FILL RATE MANDATORY STOCK'!E129,'DETAIL SALES'!$AB$10:$AB$7501,"Full",'DETAIL SALES'!$C$10:$C$7501,"18")</f>
        <v>0</v>
      </c>
      <c r="AS129" s="149">
        <f>COUNTIFS('DETAIL SALES'!$Q$10:$Q$7501,'FILL RATE MANDATORY STOCK'!E129,'DETAIL SALES'!$AB$10:$AB$7501,"No",'DETAIL SALES'!$C$10:$C$7501,"18")</f>
        <v>0</v>
      </c>
      <c r="AT129" s="149">
        <f>COUNTIFS('DETAIL SALES'!$Q$10:$Q$7501,'FILL RATE MANDATORY STOCK'!E129,'DETAIL SALES'!$AB$10:$AB$7501,"Full",'DETAIL SALES'!$C$10:$C$7501,"19")</f>
        <v>0</v>
      </c>
      <c r="AU129" s="149">
        <f>COUNTIFS('DETAIL SALES'!$Q$10:$Q$7501,'FILL RATE MANDATORY STOCK'!E129,'DETAIL SALES'!$AB$10:$AB$7501,"No",'DETAIL SALES'!$C$10:$C$7501,"19")</f>
        <v>0</v>
      </c>
      <c r="AV129" s="149">
        <f>COUNTIFS('DETAIL SALES'!$Q$10:$Q$7501,'FILL RATE MANDATORY STOCK'!E129,'DETAIL SALES'!$AB$10:$AB$7501,"Full",'DETAIL SALES'!$C$10:$C$7501,"20")</f>
        <v>0</v>
      </c>
      <c r="AW129" s="149">
        <f>COUNTIFS('DETAIL SALES'!$Q$10:$Q$7501,'FILL RATE MANDATORY STOCK'!E129,'DETAIL SALES'!$AB$10:$AB$7501,"No",'DETAIL SALES'!$C$10:$C$7501,"20")</f>
        <v>0</v>
      </c>
      <c r="AX129" s="316">
        <f>COUNTIFS('DETAIL SALES'!$Q$10:$Q$7501,'FILL RATE MANDATORY STOCK'!E129,'DETAIL SALES'!$AB$10:$AB$7501,"Full",'DETAIL SALES'!$C$10:$C$7501,"21")</f>
        <v>0</v>
      </c>
      <c r="AY129" s="316">
        <f>COUNTIFS('DETAIL SALES'!$Q$10:$Q$7501,'FILL RATE MANDATORY STOCK'!E129,'DETAIL SALES'!$AB$10:$AB$7501,"No",'DETAIL SALES'!$C$10:$C$7501,"21")</f>
        <v>0</v>
      </c>
      <c r="AZ129" s="149">
        <f>COUNTIFS('DETAIL SALES'!$Q$10:$Q$7501,'FILL RATE MANDATORY STOCK'!E129,'DETAIL SALES'!$AB$10:$AB$7501,"Full",'DETAIL SALES'!$C$10:$C$7501,"22")</f>
        <v>0</v>
      </c>
      <c r="BA129" s="149">
        <f>COUNTIFS('DETAIL SALES'!$Q$10:$Q$7501,'FILL RATE MANDATORY STOCK'!E129,'DETAIL SALES'!$AB$10:$AB$7501,"No",'DETAIL SALES'!$C$10:$C$7501,"22")</f>
        <v>0</v>
      </c>
      <c r="BB129" s="149">
        <f>COUNTIFS('DETAIL SALES'!$Q$10:$Q$7501,'FILL RATE MANDATORY STOCK'!E129,'DETAIL SALES'!$AB$10:$AB$7501,"Full",'DETAIL SALES'!$C$10:$C$7501,"23")</f>
        <v>0</v>
      </c>
      <c r="BC129" s="149">
        <f>COUNTIFS('DETAIL SALES'!$Q$10:$Q$7501,'FILL RATE MANDATORY STOCK'!E129,'DETAIL SALES'!$AB$10:$AB$7501,"No",'DETAIL SALES'!$C$10:$C$7501,"23")</f>
        <v>0</v>
      </c>
      <c r="BD129" s="149">
        <f>COUNTIFS('DETAIL SALES'!$Q$10:$Q$7501,'FILL RATE MANDATORY STOCK'!E129,'DETAIL SALES'!$AB$10:$AB$7501,"Full",'DETAIL SALES'!$C$10:$C$7501,"24")</f>
        <v>0</v>
      </c>
      <c r="BE129" s="149">
        <f>COUNTIFS('DETAIL SALES'!$Q$10:$Q$7501,'FILL RATE MANDATORY STOCK'!E129,'DETAIL SALES'!$AB$10:$AB$7501,"No",'DETAIL SALES'!$C$10:$C$7501,"24")</f>
        <v>0</v>
      </c>
      <c r="BF129" s="149">
        <f>COUNTIFS('DETAIL SALES'!$Q$10:$Q$7501,'FILL RATE MANDATORY STOCK'!E129,'DETAIL SALES'!$AB$10:$AB$7501,"Full",'DETAIL SALES'!$C$10:$C$7501,"25")</f>
        <v>0</v>
      </c>
      <c r="BG129" s="149">
        <f>COUNTIFS('DETAIL SALES'!$Q$10:$Q$7501,'FILL RATE MANDATORY STOCK'!E129,'DETAIL SALES'!$AB$10:$AB$7501,"No",'DETAIL SALES'!$C$10:$C$7501,"25")</f>
        <v>0</v>
      </c>
      <c r="BH129" s="149">
        <f>COUNTIFS('DETAIL SALES'!$Q$10:$Q$7501,'FILL RATE MANDATORY STOCK'!E129,'DETAIL SALES'!$AB$10:$AB$7501,"Full",'DETAIL SALES'!$C$10:$C$7501,"26")</f>
        <v>0</v>
      </c>
      <c r="BI129" s="149">
        <f>COUNTIFS('DETAIL SALES'!$Q$10:$Q$7501,'FILL RATE MANDATORY STOCK'!E129,'DETAIL SALES'!$AB$10:$AB$7501,"No",'DETAIL SALES'!$C$10:$C$7501,"26")</f>
        <v>0</v>
      </c>
      <c r="BJ129" s="149">
        <f>COUNTIFS('DETAIL SALES'!$Q$10:$Q$7501,'FILL RATE MANDATORY STOCK'!E129,'DETAIL SALES'!$AB$10:$AB$7501,"Full",'DETAIL SALES'!$C$10:$C$7501,"27")</f>
        <v>0</v>
      </c>
      <c r="BK129" s="149">
        <f>COUNTIFS('DETAIL SALES'!$Q$10:$Q$7501,'FILL RATE MANDATORY STOCK'!E129,'DETAIL SALES'!$AB$10:$AB$7501,"No",'DETAIL SALES'!$C$10:$C$7501,"27")</f>
        <v>0</v>
      </c>
      <c r="BL129" s="316">
        <f>COUNTIFS('DETAIL SALES'!$Q$10:$Q$7501,'FILL RATE MANDATORY STOCK'!E129,'DETAIL SALES'!$AB$10:$AB$7501,"Full",'DETAIL SALES'!$C$10:$C$7501,"28")</f>
        <v>0</v>
      </c>
      <c r="BM129" s="316">
        <f>COUNTIFS('DETAIL SALES'!$Q$10:$Q$7501,'FILL RATE MANDATORY STOCK'!E129,'DETAIL SALES'!$AB$10:$AB$7501,"No",'DETAIL SALES'!$C$10:$C$7501,"28")</f>
        <v>0</v>
      </c>
      <c r="BN129" s="149">
        <f>COUNTIFS('DETAIL SALES'!$Q$10:$Q$7501,'FILL RATE MANDATORY STOCK'!E129,'DETAIL SALES'!$AB$10:$AB$7501,"Full",'DETAIL SALES'!$C$10:$C$7501,"29")</f>
        <v>0</v>
      </c>
      <c r="BO129" s="149">
        <f>COUNTIFS('DETAIL SALES'!$Q$10:$Q$7501,'FILL RATE MANDATORY STOCK'!E129,'DETAIL SALES'!$AB$10:$AB$7501,"No",'DETAIL SALES'!$C$10:$C$7501,"29")</f>
        <v>0</v>
      </c>
      <c r="BP129" s="149">
        <f>COUNTIFS('DETAIL SALES'!$Q$10:$Q$7501,'FILL RATE MANDATORY STOCK'!E129,'DETAIL SALES'!$AB$10:$AB$7501,"Full",'DETAIL SALES'!$C$10:$C$7501,"30")</f>
        <v>0</v>
      </c>
      <c r="BQ129" s="149">
        <f>COUNTIFS('DETAIL SALES'!$Q$10:$Q$7501,'FILL RATE MANDATORY STOCK'!E129,'DETAIL SALES'!$AB$10:$AB$7501,"No",'DETAIL SALES'!$C$10:$C$7501,"30")</f>
        <v>0</v>
      </c>
      <c r="BR129" s="149">
        <f>COUNTIFS('DETAIL SALES'!$Q$10:$Q$7501,'FILL RATE MANDATORY STOCK'!\,'DETAIL SALES'!$AB$10:$AB$7501,"Full",'DETAIL SALES'!$C$10:$C$7501,"31")</f>
        <v>0</v>
      </c>
      <c r="BS129" s="153">
        <f>COUNTIFS('DETAIL SALES'!$Q$10:$Q$7501,'FILL RATE MANDATORY STOCK'!E129,'DETAIL SALES'!$AB$10:$AB$7501,"No",'DETAIL SALES'!$C$10:$C$7501,"31")</f>
        <v>0</v>
      </c>
      <c r="BT129" s="271">
        <f t="shared" si="11"/>
        <v>0</v>
      </c>
      <c r="BU129" s="150">
        <f t="shared" si="12"/>
        <v>0</v>
      </c>
      <c r="BV129" s="150">
        <f t="shared" si="13"/>
        <v>0</v>
      </c>
      <c r="BW129" s="272" t="e">
        <f t="shared" si="14"/>
        <v>#DIV/0!</v>
      </c>
    </row>
    <row r="130" spans="1:75">
      <c r="A130" s="784"/>
      <c r="B130" s="100">
        <f t="shared" si="15"/>
        <v>114</v>
      </c>
      <c r="C130" s="100" t="s">
        <v>407</v>
      </c>
      <c r="D130" s="103" t="s">
        <v>890</v>
      </c>
      <c r="E130" s="149"/>
      <c r="F130" s="169"/>
      <c r="G130" s="224">
        <v>120000</v>
      </c>
      <c r="H130" s="153">
        <v>2</v>
      </c>
      <c r="I130" s="153">
        <v>0</v>
      </c>
      <c r="J130" s="315">
        <f>COUNTIFS('DETAIL SALES'!$Q$10:$Q$7501,'FILL RATE MANDATORY STOCK'!E130,'DETAIL SALES'!$AB$10:$AB$7501,"Full",'DETAIL SALES'!$C$10:$C$7501,"1")</f>
        <v>0</v>
      </c>
      <c r="K130" s="316">
        <f>COUNTIFS('DETAIL SALES'!$Q$10:$Q$7501,'FILL RATE MANDATORY STOCK'!E130,'DETAIL SALES'!$AB$10:$AB$7501,"No",'DETAIL SALES'!$C$10:$C$7501,"1")</f>
        <v>0</v>
      </c>
      <c r="L130" s="149">
        <f>COUNTIFS('DETAIL SALES'!$Q$10:$Q$7501,'FILL RATE MANDATORY STOCK'!E130,'DETAIL SALES'!$AB$10:$AB$7501,"Full",'DETAIL SALES'!$C$10:$C$7501,"2")</f>
        <v>0</v>
      </c>
      <c r="M130" s="149">
        <f>COUNTIFS('DETAIL SALES'!$Q$10:$Q$7501,'FILL RATE MANDATORY STOCK'!E130,'DETAIL SALES'!$AB$10:$AB$7501,"No",'DETAIL SALES'!$C$10:$C$7501,"2")</f>
        <v>0</v>
      </c>
      <c r="N130" s="149">
        <f>COUNTIFS('DETAIL SALES'!$Q$10:$Q$7501,'FILL RATE MANDATORY STOCK'!E130,'DETAIL SALES'!$AB$10:$AB$7501,"Full",'DETAIL SALES'!$C$10:$C$7501,"3")</f>
        <v>0</v>
      </c>
      <c r="O130" s="149">
        <f>COUNTIFS('DETAIL SALES'!$Q$10:$Q$7501,'FILL RATE MANDATORY STOCK'!E130,'DETAIL SALES'!$AB$10:$AB$7501,"No",'DETAIL SALES'!$C$10:$C$7501,"3")</f>
        <v>0</v>
      </c>
      <c r="P130" s="149">
        <f>COUNTIFS('DETAIL SALES'!$Q$10:$Q$7501,'FILL RATE MANDATORY STOCK'!E130,'DETAIL SALES'!$AB$10:$AB$7501,"Full",'DETAIL SALES'!$C$10:$C$7501,"4")</f>
        <v>0</v>
      </c>
      <c r="Q130" s="149">
        <f>COUNTIFS('DETAIL SALES'!$Q$10:$Q$7501,'FILL RATE MANDATORY STOCK'!E130,'DETAIL SALES'!$AB$10:$AB$7501,"No",'DETAIL SALES'!$C$10:$C$7501,"4")</f>
        <v>0</v>
      </c>
      <c r="R130" s="149">
        <f>COUNTIFS('DETAIL SALES'!$Q$10:$Q$7501,'FILL RATE MANDATORY STOCK'!E130,'DETAIL SALES'!$AB$10:$AB$7501,"Full",'DETAIL SALES'!$C$10:$C$7501,"5")</f>
        <v>0</v>
      </c>
      <c r="S130" s="149">
        <f>COUNTIFS('DETAIL SALES'!$Q$10:$Q$7501,'FILL RATE MANDATORY STOCK'!E130,'DETAIL SALES'!$AB$10:$AB$7501,"No",'DETAIL SALES'!$C$10:$C$7501,"5")</f>
        <v>0</v>
      </c>
      <c r="T130" s="149">
        <f>COUNTIFS('DETAIL SALES'!$Q$10:$Q$7501,'FILL RATE MANDATORY STOCK'!E130,'DETAIL SALES'!$AB$10:$AB$7501,"Full",'DETAIL SALES'!$C$10:$C$7501,"6")</f>
        <v>0</v>
      </c>
      <c r="U130" s="149">
        <f>COUNTIFS('DETAIL SALES'!$Q$10:$Q$7501,'FILL RATE MANDATORY STOCK'!E130,'DETAIL SALES'!$AB$10:$AB$7501,"No",'DETAIL SALES'!$C$10:$C$7501,"6")</f>
        <v>0</v>
      </c>
      <c r="V130" s="316">
        <f>COUNTIFS('DETAIL SALES'!$Q$10:$Q$7501,'FILL RATE MANDATORY STOCK'!E130,'DETAIL SALES'!$AB$10:$AB$7501,"Full",'DETAIL SALES'!$C$10:$C$7501,"7")</f>
        <v>0</v>
      </c>
      <c r="W130" s="316">
        <f>COUNTIFS('DETAIL SALES'!$Q$10:$Q$7501,'FILL RATE MANDATORY STOCK'!E130,'DETAIL SALES'!$AB$10:$AB$7501,"No",'DETAIL SALES'!$C$10:$C$7501,"7")</f>
        <v>0</v>
      </c>
      <c r="X130" s="149">
        <f>COUNTIFS('DETAIL SALES'!$Q$10:$Q$7501,'FILL RATE MANDATORY STOCK'!E130,'DETAIL SALES'!$AB$10:$AB$7501,"Full",'DETAIL SALES'!$C$10:$C$7501,"8")</f>
        <v>0</v>
      </c>
      <c r="Y130" s="149">
        <f>COUNTIFS('DETAIL SALES'!$Q$10:$Q$7501,'FILL RATE MANDATORY STOCK'!E130,'DETAIL SALES'!$AB$10:$AB$7501,"No",'DETAIL SALES'!$C$10:$C$7501,"8")</f>
        <v>0</v>
      </c>
      <c r="Z130" s="149">
        <f>COUNTIFS('DETAIL SALES'!$Q$10:$Q$7501,'FILL RATE MANDATORY STOCK'!E130,'DETAIL SALES'!$AB$10:$AB$7501,"Full",'DETAIL SALES'!$C$10:$C$7501,"9")</f>
        <v>0</v>
      </c>
      <c r="AA130" s="149">
        <f>COUNTIFS('DETAIL SALES'!$Q$10:$Q$7501,'FILL RATE MANDATORY STOCK'!E130,'DETAIL SALES'!$AB$10:$AB$7501,"No",'DETAIL SALES'!$C$10:$C$7501,"9")</f>
        <v>0</v>
      </c>
      <c r="AB130" s="149">
        <f>COUNTIFS('DETAIL SALES'!$Q$10:$Q$7501,'FILL RATE MANDATORY STOCK'!E130,'DETAIL SALES'!$AB$10:$AB$7501,"Full",'DETAIL SALES'!$C$10:$C$7501,"10")</f>
        <v>0</v>
      </c>
      <c r="AC130" s="149">
        <f>COUNTIFS('DETAIL SALES'!$Q$10:$Q$7501,'FILL RATE MANDATORY STOCK'!E130,'DETAIL SALES'!$AB$10:$AB$7501,"No",'DETAIL SALES'!$C$10:$C$7501,"10")</f>
        <v>0</v>
      </c>
      <c r="AD130" s="149">
        <f>COUNTIFS('DETAIL SALES'!$Q$10:$Q$7501,'FILL RATE MANDATORY STOCK'!E130,'DETAIL SALES'!$AB$10:$AB$7501,"Full",'DETAIL SALES'!$C$10:$C$7501,"11")</f>
        <v>0</v>
      </c>
      <c r="AE130" s="149">
        <f>COUNTIFS('DETAIL SALES'!$Q$10:$Q$7501,'FILL RATE MANDATORY STOCK'!E130,'DETAIL SALES'!$AB$10:$AB$7501,"No",'DETAIL SALES'!$C$10:$C$7501,"11")</f>
        <v>0</v>
      </c>
      <c r="AF130" s="149">
        <f>COUNTIFS('DETAIL SALES'!$Q$10:$Q$7501,'FILL RATE MANDATORY STOCK'!E130,'DETAIL SALES'!$AB$10:$AB$7501,"Full",'DETAIL SALES'!$C$10:$C$7501,"12")</f>
        <v>0</v>
      </c>
      <c r="AG130" s="149">
        <f>COUNTIFS('DETAIL SALES'!$Q$10:$Q$7501,'FILL RATE MANDATORY STOCK'!E130,'DETAIL SALES'!$AB$10:$AB$7501,"No",'DETAIL SALES'!$C$10:$C$7501,"12")</f>
        <v>0</v>
      </c>
      <c r="AH130" s="149">
        <f>COUNTIFS('DETAIL SALES'!$Q$10:$Q$7501,'FILL RATE MANDATORY STOCK'!E130,'DETAIL SALES'!$AB$10:$AB$7501,"Full",'DETAIL SALES'!$C$10:$C$7501,"13")</f>
        <v>0</v>
      </c>
      <c r="AI130" s="149">
        <f>COUNTIFS('DETAIL SALES'!$Q$10:$Q$7501,'FILL RATE MANDATORY STOCK'!E130,'DETAIL SALES'!$AB$10:$AB$7501,"No",'DETAIL SALES'!$C$10:$C$7501,"13")</f>
        <v>0</v>
      </c>
      <c r="AJ130" s="316">
        <f>COUNTIFS('DETAIL SALES'!$Q$10:$Q$7501,'FILL RATE MANDATORY STOCK'!E130,'DETAIL SALES'!$AB$10:$AB$7501,"Full",'DETAIL SALES'!$C$10:$C$7501,"14")</f>
        <v>0</v>
      </c>
      <c r="AK130" s="316">
        <f>COUNTIFS('DETAIL SALES'!$Q$10:$Q$7501,'FILL RATE MANDATORY STOCK'!E130,'DETAIL SALES'!$AB$10:$AB$7501,"No",'DETAIL SALES'!$C$10:$C$7501,"14")</f>
        <v>0</v>
      </c>
      <c r="AL130" s="149">
        <f>COUNTIFS('DETAIL SALES'!$Q$10:$Q$7501,'FILL RATE MANDATORY STOCK'!E130,'DETAIL SALES'!$AB$10:$AB$7501,"Full",'DETAIL SALES'!$C$10:$C$7501,"15")</f>
        <v>0</v>
      </c>
      <c r="AM130" s="149">
        <f>COUNTIFS('DETAIL SALES'!$Q$10:$Q$7501,'FILL RATE MANDATORY STOCK'!E130,'DETAIL SALES'!$AB$10:$AB$7501,"No",'DETAIL SALES'!$C$10:$C$7501,"15")</f>
        <v>0</v>
      </c>
      <c r="AN130" s="149">
        <f>COUNTIFS('DETAIL SALES'!$Q$10:$Q$7501,'FILL RATE MANDATORY STOCK'!E130,'DETAIL SALES'!$AB$10:$AB$7501,"Full",'DETAIL SALES'!$C$10:$C$7501,"16")</f>
        <v>0</v>
      </c>
      <c r="AO130" s="149">
        <f>COUNTIFS('DETAIL SALES'!$Q$10:$Q$7501,'FILL RATE MANDATORY STOCK'!E130,'DETAIL SALES'!$AB$10:$AB$7501,"No",'DETAIL SALES'!$C$10:$C$7501,"16")</f>
        <v>0</v>
      </c>
      <c r="AP130" s="149">
        <f>COUNTIFS('DETAIL SALES'!$Q$10:$Q$7501,'FILL RATE MANDATORY STOCK'!E130,'DETAIL SALES'!$AB$10:$AB$7501,"Full",'DETAIL SALES'!$C$10:$C$7501,"17")</f>
        <v>0</v>
      </c>
      <c r="AQ130" s="149">
        <f>COUNTIFS('DETAIL SALES'!$Q$10:$Q$7501,'FILL RATE MANDATORY STOCK'!E130,'DETAIL SALES'!$AB$10:$AB$7501,"No",'DETAIL SALES'!$C$10:$C$7501,"17")</f>
        <v>0</v>
      </c>
      <c r="AR130" s="149">
        <f>COUNTIFS('DETAIL SALES'!$Q$10:$Q$7501,'FILL RATE MANDATORY STOCK'!E130,'DETAIL SALES'!$AB$10:$AB$7501,"Full",'DETAIL SALES'!$C$10:$C$7501,"18")</f>
        <v>0</v>
      </c>
      <c r="AS130" s="149">
        <f>COUNTIFS('DETAIL SALES'!$Q$10:$Q$7501,'FILL RATE MANDATORY STOCK'!E130,'DETAIL SALES'!$AB$10:$AB$7501,"No",'DETAIL SALES'!$C$10:$C$7501,"18")</f>
        <v>0</v>
      </c>
      <c r="AT130" s="149">
        <f>COUNTIFS('DETAIL SALES'!$Q$10:$Q$7501,'FILL RATE MANDATORY STOCK'!E130,'DETAIL SALES'!$AB$10:$AB$7501,"Full",'DETAIL SALES'!$C$10:$C$7501,"19")</f>
        <v>0</v>
      </c>
      <c r="AU130" s="149">
        <f>COUNTIFS('DETAIL SALES'!$Q$10:$Q$7501,'FILL RATE MANDATORY STOCK'!E130,'DETAIL SALES'!$AB$10:$AB$7501,"No",'DETAIL SALES'!$C$10:$C$7501,"19")</f>
        <v>0</v>
      </c>
      <c r="AV130" s="149">
        <f>COUNTIFS('DETAIL SALES'!$Q$10:$Q$7501,'FILL RATE MANDATORY STOCK'!E130,'DETAIL SALES'!$AB$10:$AB$7501,"Full",'DETAIL SALES'!$C$10:$C$7501,"20")</f>
        <v>0</v>
      </c>
      <c r="AW130" s="149">
        <f>COUNTIFS('DETAIL SALES'!$Q$10:$Q$7501,'FILL RATE MANDATORY STOCK'!E130,'DETAIL SALES'!$AB$10:$AB$7501,"No",'DETAIL SALES'!$C$10:$C$7501,"20")</f>
        <v>0</v>
      </c>
      <c r="AX130" s="316">
        <f>COUNTIFS('DETAIL SALES'!$Q$10:$Q$7501,'FILL RATE MANDATORY STOCK'!E130,'DETAIL SALES'!$AB$10:$AB$7501,"Full",'DETAIL SALES'!$C$10:$C$7501,"21")</f>
        <v>0</v>
      </c>
      <c r="AY130" s="316">
        <f>COUNTIFS('DETAIL SALES'!$Q$10:$Q$7501,'FILL RATE MANDATORY STOCK'!E130,'DETAIL SALES'!$AB$10:$AB$7501,"No",'DETAIL SALES'!$C$10:$C$7501,"21")</f>
        <v>0</v>
      </c>
      <c r="AZ130" s="149">
        <f>COUNTIFS('DETAIL SALES'!$Q$10:$Q$7501,'FILL RATE MANDATORY STOCK'!E130,'DETAIL SALES'!$AB$10:$AB$7501,"Full",'DETAIL SALES'!$C$10:$C$7501,"22")</f>
        <v>0</v>
      </c>
      <c r="BA130" s="149">
        <f>COUNTIFS('DETAIL SALES'!$Q$10:$Q$7501,'FILL RATE MANDATORY STOCK'!E130,'DETAIL SALES'!$AB$10:$AB$7501,"No",'DETAIL SALES'!$C$10:$C$7501,"22")</f>
        <v>0</v>
      </c>
      <c r="BB130" s="149">
        <f>COUNTIFS('DETAIL SALES'!$Q$10:$Q$7501,'FILL RATE MANDATORY STOCK'!E130,'DETAIL SALES'!$AB$10:$AB$7501,"Full",'DETAIL SALES'!$C$10:$C$7501,"23")</f>
        <v>0</v>
      </c>
      <c r="BC130" s="149">
        <f>COUNTIFS('DETAIL SALES'!$Q$10:$Q$7501,'FILL RATE MANDATORY STOCK'!E130,'DETAIL SALES'!$AB$10:$AB$7501,"No",'DETAIL SALES'!$C$10:$C$7501,"23")</f>
        <v>0</v>
      </c>
      <c r="BD130" s="149">
        <f>COUNTIFS('DETAIL SALES'!$Q$10:$Q$7501,'FILL RATE MANDATORY STOCK'!E130,'DETAIL SALES'!$AB$10:$AB$7501,"Full",'DETAIL SALES'!$C$10:$C$7501,"24")</f>
        <v>0</v>
      </c>
      <c r="BE130" s="149">
        <f>COUNTIFS('DETAIL SALES'!$Q$10:$Q$7501,'FILL RATE MANDATORY STOCK'!E130,'DETAIL SALES'!$AB$10:$AB$7501,"No",'DETAIL SALES'!$C$10:$C$7501,"24")</f>
        <v>0</v>
      </c>
      <c r="BF130" s="149">
        <f>COUNTIFS('DETAIL SALES'!$Q$10:$Q$7501,'FILL RATE MANDATORY STOCK'!E130,'DETAIL SALES'!$AB$10:$AB$7501,"Full",'DETAIL SALES'!$C$10:$C$7501,"25")</f>
        <v>0</v>
      </c>
      <c r="BG130" s="149">
        <f>COUNTIFS('DETAIL SALES'!$Q$10:$Q$7501,'FILL RATE MANDATORY STOCK'!E130,'DETAIL SALES'!$AB$10:$AB$7501,"No",'DETAIL SALES'!$C$10:$C$7501,"25")</f>
        <v>0</v>
      </c>
      <c r="BH130" s="149">
        <f>COUNTIFS('DETAIL SALES'!$Q$10:$Q$7501,'FILL RATE MANDATORY STOCK'!E130,'DETAIL SALES'!$AB$10:$AB$7501,"Full",'DETAIL SALES'!$C$10:$C$7501,"26")</f>
        <v>0</v>
      </c>
      <c r="BI130" s="149">
        <f>COUNTIFS('DETAIL SALES'!$Q$10:$Q$7501,'FILL RATE MANDATORY STOCK'!E130,'DETAIL SALES'!$AB$10:$AB$7501,"No",'DETAIL SALES'!$C$10:$C$7501,"26")</f>
        <v>0</v>
      </c>
      <c r="BJ130" s="149">
        <f>COUNTIFS('DETAIL SALES'!$Q$10:$Q$7501,'FILL RATE MANDATORY STOCK'!E130,'DETAIL SALES'!$AB$10:$AB$7501,"Full",'DETAIL SALES'!$C$10:$C$7501,"27")</f>
        <v>0</v>
      </c>
      <c r="BK130" s="149">
        <f>COUNTIFS('DETAIL SALES'!$Q$10:$Q$7501,'FILL RATE MANDATORY STOCK'!E130,'DETAIL SALES'!$AB$10:$AB$7501,"No",'DETAIL SALES'!$C$10:$C$7501,"27")</f>
        <v>0</v>
      </c>
      <c r="BL130" s="316">
        <f>COUNTIFS('DETAIL SALES'!$Q$10:$Q$7501,'FILL RATE MANDATORY STOCK'!E130,'DETAIL SALES'!$AB$10:$AB$7501,"Full",'DETAIL SALES'!$C$10:$C$7501,"28")</f>
        <v>0</v>
      </c>
      <c r="BM130" s="316">
        <f>COUNTIFS('DETAIL SALES'!$Q$10:$Q$7501,'FILL RATE MANDATORY STOCK'!E130,'DETAIL SALES'!$AB$10:$AB$7501,"No",'DETAIL SALES'!$C$10:$C$7501,"28")</f>
        <v>0</v>
      </c>
      <c r="BN130" s="149">
        <f>COUNTIFS('DETAIL SALES'!$Q$10:$Q$7501,'FILL RATE MANDATORY STOCK'!E130,'DETAIL SALES'!$AB$10:$AB$7501,"Full",'DETAIL SALES'!$C$10:$C$7501,"29")</f>
        <v>0</v>
      </c>
      <c r="BO130" s="149">
        <f>COUNTIFS('DETAIL SALES'!$Q$10:$Q$7501,'FILL RATE MANDATORY STOCK'!E130,'DETAIL SALES'!$AB$10:$AB$7501,"No",'DETAIL SALES'!$C$10:$C$7501,"29")</f>
        <v>0</v>
      </c>
      <c r="BP130" s="149">
        <f>COUNTIFS('DETAIL SALES'!$Q$10:$Q$7501,'FILL RATE MANDATORY STOCK'!E130,'DETAIL SALES'!$AB$10:$AB$7501,"Full",'DETAIL SALES'!$C$10:$C$7501,"30")</f>
        <v>0</v>
      </c>
      <c r="BQ130" s="149">
        <f>COUNTIFS('DETAIL SALES'!$Q$10:$Q$7501,'FILL RATE MANDATORY STOCK'!E130,'DETAIL SALES'!$AB$10:$AB$7501,"No",'DETAIL SALES'!$C$10:$C$7501,"30")</f>
        <v>0</v>
      </c>
      <c r="BR130" s="149">
        <f>COUNTIFS('DETAIL SALES'!$Q$10:$Q$7501,'FILL RATE MANDATORY STOCK'!\,'DETAIL SALES'!$AB$10:$AB$7501,"Full",'DETAIL SALES'!$C$10:$C$7501,"31")</f>
        <v>0</v>
      </c>
      <c r="BS130" s="153">
        <f>COUNTIFS('DETAIL SALES'!$Q$10:$Q$7501,'FILL RATE MANDATORY STOCK'!E130,'DETAIL SALES'!$AB$10:$AB$7501,"No",'DETAIL SALES'!$C$10:$C$7501,"31")</f>
        <v>0</v>
      </c>
      <c r="BT130" s="271">
        <f t="shared" si="11"/>
        <v>0</v>
      </c>
      <c r="BU130" s="150">
        <f t="shared" si="12"/>
        <v>0</v>
      </c>
      <c r="BV130" s="150">
        <f t="shared" si="13"/>
        <v>0</v>
      </c>
      <c r="BW130" s="272" t="e">
        <f t="shared" si="14"/>
        <v>#DIV/0!</v>
      </c>
    </row>
    <row r="131" spans="1:75">
      <c r="A131" s="784"/>
      <c r="B131" s="100">
        <f t="shared" si="15"/>
        <v>115</v>
      </c>
      <c r="C131" s="100" t="s">
        <v>407</v>
      </c>
      <c r="D131" s="103" t="s">
        <v>890</v>
      </c>
      <c r="E131" s="149"/>
      <c r="F131" s="169"/>
      <c r="G131" s="224">
        <v>120000</v>
      </c>
      <c r="H131" s="153">
        <v>2</v>
      </c>
      <c r="I131" s="153">
        <v>0</v>
      </c>
      <c r="J131" s="315">
        <f>COUNTIFS('DETAIL SALES'!$Q$10:$Q$7501,'FILL RATE MANDATORY STOCK'!E131,'DETAIL SALES'!$AB$10:$AB$7501,"Full",'DETAIL SALES'!$C$10:$C$7501,"1")</f>
        <v>0</v>
      </c>
      <c r="K131" s="316">
        <f>COUNTIFS('DETAIL SALES'!$Q$10:$Q$7501,'FILL RATE MANDATORY STOCK'!E131,'DETAIL SALES'!$AB$10:$AB$7501,"No",'DETAIL SALES'!$C$10:$C$7501,"1")</f>
        <v>0</v>
      </c>
      <c r="L131" s="149">
        <f>COUNTIFS('DETAIL SALES'!$Q$10:$Q$7501,'FILL RATE MANDATORY STOCK'!E131,'DETAIL SALES'!$AB$10:$AB$7501,"Full",'DETAIL SALES'!$C$10:$C$7501,"2")</f>
        <v>0</v>
      </c>
      <c r="M131" s="149">
        <f>COUNTIFS('DETAIL SALES'!$Q$10:$Q$7501,'FILL RATE MANDATORY STOCK'!E131,'DETAIL SALES'!$AB$10:$AB$7501,"No",'DETAIL SALES'!$C$10:$C$7501,"2")</f>
        <v>0</v>
      </c>
      <c r="N131" s="149">
        <f>COUNTIFS('DETAIL SALES'!$Q$10:$Q$7501,'FILL RATE MANDATORY STOCK'!E131,'DETAIL SALES'!$AB$10:$AB$7501,"Full",'DETAIL SALES'!$C$10:$C$7501,"3")</f>
        <v>0</v>
      </c>
      <c r="O131" s="149">
        <f>COUNTIFS('DETAIL SALES'!$Q$10:$Q$7501,'FILL RATE MANDATORY STOCK'!E131,'DETAIL SALES'!$AB$10:$AB$7501,"No",'DETAIL SALES'!$C$10:$C$7501,"3")</f>
        <v>0</v>
      </c>
      <c r="P131" s="149">
        <f>COUNTIFS('DETAIL SALES'!$Q$10:$Q$7501,'FILL RATE MANDATORY STOCK'!E131,'DETAIL SALES'!$AB$10:$AB$7501,"Full",'DETAIL SALES'!$C$10:$C$7501,"4")</f>
        <v>0</v>
      </c>
      <c r="Q131" s="149">
        <f>COUNTIFS('DETAIL SALES'!$Q$10:$Q$7501,'FILL RATE MANDATORY STOCK'!E131,'DETAIL SALES'!$AB$10:$AB$7501,"No",'DETAIL SALES'!$C$10:$C$7501,"4")</f>
        <v>0</v>
      </c>
      <c r="R131" s="149">
        <f>COUNTIFS('DETAIL SALES'!$Q$10:$Q$7501,'FILL RATE MANDATORY STOCK'!E131,'DETAIL SALES'!$AB$10:$AB$7501,"Full",'DETAIL SALES'!$C$10:$C$7501,"5")</f>
        <v>0</v>
      </c>
      <c r="S131" s="149">
        <f>COUNTIFS('DETAIL SALES'!$Q$10:$Q$7501,'FILL RATE MANDATORY STOCK'!E131,'DETAIL SALES'!$AB$10:$AB$7501,"No",'DETAIL SALES'!$C$10:$C$7501,"5")</f>
        <v>0</v>
      </c>
      <c r="T131" s="149">
        <f>COUNTIFS('DETAIL SALES'!$Q$10:$Q$7501,'FILL RATE MANDATORY STOCK'!E131,'DETAIL SALES'!$AB$10:$AB$7501,"Full",'DETAIL SALES'!$C$10:$C$7501,"6")</f>
        <v>0</v>
      </c>
      <c r="U131" s="149">
        <f>COUNTIFS('DETAIL SALES'!$Q$10:$Q$7501,'FILL RATE MANDATORY STOCK'!E131,'DETAIL SALES'!$AB$10:$AB$7501,"No",'DETAIL SALES'!$C$10:$C$7501,"6")</f>
        <v>0</v>
      </c>
      <c r="V131" s="316">
        <f>COUNTIFS('DETAIL SALES'!$Q$10:$Q$7501,'FILL RATE MANDATORY STOCK'!E131,'DETAIL SALES'!$AB$10:$AB$7501,"Full",'DETAIL SALES'!$C$10:$C$7501,"7")</f>
        <v>0</v>
      </c>
      <c r="W131" s="316">
        <f>COUNTIFS('DETAIL SALES'!$Q$10:$Q$7501,'FILL RATE MANDATORY STOCK'!E131,'DETAIL SALES'!$AB$10:$AB$7501,"No",'DETAIL SALES'!$C$10:$C$7501,"7")</f>
        <v>0</v>
      </c>
      <c r="X131" s="149">
        <f>COUNTIFS('DETAIL SALES'!$Q$10:$Q$7501,'FILL RATE MANDATORY STOCK'!E131,'DETAIL SALES'!$AB$10:$AB$7501,"Full",'DETAIL SALES'!$C$10:$C$7501,"8")</f>
        <v>0</v>
      </c>
      <c r="Y131" s="149">
        <f>COUNTIFS('DETAIL SALES'!$Q$10:$Q$7501,'FILL RATE MANDATORY STOCK'!E131,'DETAIL SALES'!$AB$10:$AB$7501,"No",'DETAIL SALES'!$C$10:$C$7501,"8")</f>
        <v>0</v>
      </c>
      <c r="Z131" s="149">
        <f>COUNTIFS('DETAIL SALES'!$Q$10:$Q$7501,'FILL RATE MANDATORY STOCK'!E131,'DETAIL SALES'!$AB$10:$AB$7501,"Full",'DETAIL SALES'!$C$10:$C$7501,"9")</f>
        <v>0</v>
      </c>
      <c r="AA131" s="149">
        <f>COUNTIFS('DETAIL SALES'!$Q$10:$Q$7501,'FILL RATE MANDATORY STOCK'!E131,'DETAIL SALES'!$AB$10:$AB$7501,"No",'DETAIL SALES'!$C$10:$C$7501,"9")</f>
        <v>0</v>
      </c>
      <c r="AB131" s="149">
        <f>COUNTIFS('DETAIL SALES'!$Q$10:$Q$7501,'FILL RATE MANDATORY STOCK'!E131,'DETAIL SALES'!$AB$10:$AB$7501,"Full",'DETAIL SALES'!$C$10:$C$7501,"10")</f>
        <v>0</v>
      </c>
      <c r="AC131" s="149">
        <f>COUNTIFS('DETAIL SALES'!$Q$10:$Q$7501,'FILL RATE MANDATORY STOCK'!E131,'DETAIL SALES'!$AB$10:$AB$7501,"No",'DETAIL SALES'!$C$10:$C$7501,"10")</f>
        <v>0</v>
      </c>
      <c r="AD131" s="149">
        <f>COUNTIFS('DETAIL SALES'!$Q$10:$Q$7501,'FILL RATE MANDATORY STOCK'!E131,'DETAIL SALES'!$AB$10:$AB$7501,"Full",'DETAIL SALES'!$C$10:$C$7501,"11")</f>
        <v>0</v>
      </c>
      <c r="AE131" s="149">
        <f>COUNTIFS('DETAIL SALES'!$Q$10:$Q$7501,'FILL RATE MANDATORY STOCK'!E131,'DETAIL SALES'!$AB$10:$AB$7501,"No",'DETAIL SALES'!$C$10:$C$7501,"11")</f>
        <v>0</v>
      </c>
      <c r="AF131" s="149">
        <f>COUNTIFS('DETAIL SALES'!$Q$10:$Q$7501,'FILL RATE MANDATORY STOCK'!E131,'DETAIL SALES'!$AB$10:$AB$7501,"Full",'DETAIL SALES'!$C$10:$C$7501,"12")</f>
        <v>0</v>
      </c>
      <c r="AG131" s="149">
        <f>COUNTIFS('DETAIL SALES'!$Q$10:$Q$7501,'FILL RATE MANDATORY STOCK'!E131,'DETAIL SALES'!$AB$10:$AB$7501,"No",'DETAIL SALES'!$C$10:$C$7501,"12")</f>
        <v>0</v>
      </c>
      <c r="AH131" s="149">
        <f>COUNTIFS('DETAIL SALES'!$Q$10:$Q$7501,'FILL RATE MANDATORY STOCK'!E131,'DETAIL SALES'!$AB$10:$AB$7501,"Full",'DETAIL SALES'!$C$10:$C$7501,"13")</f>
        <v>0</v>
      </c>
      <c r="AI131" s="149">
        <f>COUNTIFS('DETAIL SALES'!$Q$10:$Q$7501,'FILL RATE MANDATORY STOCK'!E131,'DETAIL SALES'!$AB$10:$AB$7501,"No",'DETAIL SALES'!$C$10:$C$7501,"13")</f>
        <v>0</v>
      </c>
      <c r="AJ131" s="316">
        <f>COUNTIFS('DETAIL SALES'!$Q$10:$Q$7501,'FILL RATE MANDATORY STOCK'!E131,'DETAIL SALES'!$AB$10:$AB$7501,"Full",'DETAIL SALES'!$C$10:$C$7501,"14")</f>
        <v>0</v>
      </c>
      <c r="AK131" s="316">
        <f>COUNTIFS('DETAIL SALES'!$Q$10:$Q$7501,'FILL RATE MANDATORY STOCK'!E131,'DETAIL SALES'!$AB$10:$AB$7501,"No",'DETAIL SALES'!$C$10:$C$7501,"14")</f>
        <v>0</v>
      </c>
      <c r="AL131" s="149">
        <f>COUNTIFS('DETAIL SALES'!$Q$10:$Q$7501,'FILL RATE MANDATORY STOCK'!E131,'DETAIL SALES'!$AB$10:$AB$7501,"Full",'DETAIL SALES'!$C$10:$C$7501,"15")</f>
        <v>0</v>
      </c>
      <c r="AM131" s="149">
        <f>COUNTIFS('DETAIL SALES'!$Q$10:$Q$7501,'FILL RATE MANDATORY STOCK'!E131,'DETAIL SALES'!$AB$10:$AB$7501,"No",'DETAIL SALES'!$C$10:$C$7501,"15")</f>
        <v>0</v>
      </c>
      <c r="AN131" s="149">
        <f>COUNTIFS('DETAIL SALES'!$Q$10:$Q$7501,'FILL RATE MANDATORY STOCK'!E131,'DETAIL SALES'!$AB$10:$AB$7501,"Full",'DETAIL SALES'!$C$10:$C$7501,"16")</f>
        <v>0</v>
      </c>
      <c r="AO131" s="149">
        <f>COUNTIFS('DETAIL SALES'!$Q$10:$Q$7501,'FILL RATE MANDATORY STOCK'!E131,'DETAIL SALES'!$AB$10:$AB$7501,"No",'DETAIL SALES'!$C$10:$C$7501,"16")</f>
        <v>0</v>
      </c>
      <c r="AP131" s="149">
        <f>COUNTIFS('DETAIL SALES'!$Q$10:$Q$7501,'FILL RATE MANDATORY STOCK'!E131,'DETAIL SALES'!$AB$10:$AB$7501,"Full",'DETAIL SALES'!$C$10:$C$7501,"17")</f>
        <v>0</v>
      </c>
      <c r="AQ131" s="149">
        <f>COUNTIFS('DETAIL SALES'!$Q$10:$Q$7501,'FILL RATE MANDATORY STOCK'!E131,'DETAIL SALES'!$AB$10:$AB$7501,"No",'DETAIL SALES'!$C$10:$C$7501,"17")</f>
        <v>0</v>
      </c>
      <c r="AR131" s="149">
        <f>COUNTIFS('DETAIL SALES'!$Q$10:$Q$7501,'FILL RATE MANDATORY STOCK'!E131,'DETAIL SALES'!$AB$10:$AB$7501,"Full",'DETAIL SALES'!$C$10:$C$7501,"18")</f>
        <v>0</v>
      </c>
      <c r="AS131" s="149">
        <f>COUNTIFS('DETAIL SALES'!$Q$10:$Q$7501,'FILL RATE MANDATORY STOCK'!E131,'DETAIL SALES'!$AB$10:$AB$7501,"No",'DETAIL SALES'!$C$10:$C$7501,"18")</f>
        <v>0</v>
      </c>
      <c r="AT131" s="149">
        <f>COUNTIFS('DETAIL SALES'!$Q$10:$Q$7501,'FILL RATE MANDATORY STOCK'!E131,'DETAIL SALES'!$AB$10:$AB$7501,"Full",'DETAIL SALES'!$C$10:$C$7501,"19")</f>
        <v>0</v>
      </c>
      <c r="AU131" s="149">
        <f>COUNTIFS('DETAIL SALES'!$Q$10:$Q$7501,'FILL RATE MANDATORY STOCK'!E131,'DETAIL SALES'!$AB$10:$AB$7501,"No",'DETAIL SALES'!$C$10:$C$7501,"19")</f>
        <v>0</v>
      </c>
      <c r="AV131" s="149">
        <f>COUNTIFS('DETAIL SALES'!$Q$10:$Q$7501,'FILL RATE MANDATORY STOCK'!E131,'DETAIL SALES'!$AB$10:$AB$7501,"Full",'DETAIL SALES'!$C$10:$C$7501,"20")</f>
        <v>0</v>
      </c>
      <c r="AW131" s="149">
        <f>COUNTIFS('DETAIL SALES'!$Q$10:$Q$7501,'FILL RATE MANDATORY STOCK'!E131,'DETAIL SALES'!$AB$10:$AB$7501,"No",'DETAIL SALES'!$C$10:$C$7501,"20")</f>
        <v>0</v>
      </c>
      <c r="AX131" s="316">
        <f>COUNTIFS('DETAIL SALES'!$Q$10:$Q$7501,'FILL RATE MANDATORY STOCK'!E131,'DETAIL SALES'!$AB$10:$AB$7501,"Full",'DETAIL SALES'!$C$10:$C$7501,"21")</f>
        <v>0</v>
      </c>
      <c r="AY131" s="316">
        <f>COUNTIFS('DETAIL SALES'!$Q$10:$Q$7501,'FILL RATE MANDATORY STOCK'!E131,'DETAIL SALES'!$AB$10:$AB$7501,"No",'DETAIL SALES'!$C$10:$C$7501,"21")</f>
        <v>0</v>
      </c>
      <c r="AZ131" s="149">
        <f>COUNTIFS('DETAIL SALES'!$Q$10:$Q$7501,'FILL RATE MANDATORY STOCK'!E131,'DETAIL SALES'!$AB$10:$AB$7501,"Full",'DETAIL SALES'!$C$10:$C$7501,"22")</f>
        <v>0</v>
      </c>
      <c r="BA131" s="149">
        <f>COUNTIFS('DETAIL SALES'!$Q$10:$Q$7501,'FILL RATE MANDATORY STOCK'!E131,'DETAIL SALES'!$AB$10:$AB$7501,"No",'DETAIL SALES'!$C$10:$C$7501,"22")</f>
        <v>0</v>
      </c>
      <c r="BB131" s="149">
        <f>COUNTIFS('DETAIL SALES'!$Q$10:$Q$7501,'FILL RATE MANDATORY STOCK'!E131,'DETAIL SALES'!$AB$10:$AB$7501,"Full",'DETAIL SALES'!$C$10:$C$7501,"23")</f>
        <v>0</v>
      </c>
      <c r="BC131" s="149">
        <f>COUNTIFS('DETAIL SALES'!$Q$10:$Q$7501,'FILL RATE MANDATORY STOCK'!E131,'DETAIL SALES'!$AB$10:$AB$7501,"No",'DETAIL SALES'!$C$10:$C$7501,"23")</f>
        <v>0</v>
      </c>
      <c r="BD131" s="149">
        <f>COUNTIFS('DETAIL SALES'!$Q$10:$Q$7501,'FILL RATE MANDATORY STOCK'!E131,'DETAIL SALES'!$AB$10:$AB$7501,"Full",'DETAIL SALES'!$C$10:$C$7501,"24")</f>
        <v>0</v>
      </c>
      <c r="BE131" s="149">
        <f>COUNTIFS('DETAIL SALES'!$Q$10:$Q$7501,'FILL RATE MANDATORY STOCK'!E131,'DETAIL SALES'!$AB$10:$AB$7501,"No",'DETAIL SALES'!$C$10:$C$7501,"24")</f>
        <v>0</v>
      </c>
      <c r="BF131" s="149">
        <f>COUNTIFS('DETAIL SALES'!$Q$10:$Q$7501,'FILL RATE MANDATORY STOCK'!E131,'DETAIL SALES'!$AB$10:$AB$7501,"Full",'DETAIL SALES'!$C$10:$C$7501,"25")</f>
        <v>0</v>
      </c>
      <c r="BG131" s="149">
        <f>COUNTIFS('DETAIL SALES'!$Q$10:$Q$7501,'FILL RATE MANDATORY STOCK'!E131,'DETAIL SALES'!$AB$10:$AB$7501,"No",'DETAIL SALES'!$C$10:$C$7501,"25")</f>
        <v>0</v>
      </c>
      <c r="BH131" s="149">
        <f>COUNTIFS('DETAIL SALES'!$Q$10:$Q$7501,'FILL RATE MANDATORY STOCK'!E131,'DETAIL SALES'!$AB$10:$AB$7501,"Full",'DETAIL SALES'!$C$10:$C$7501,"26")</f>
        <v>0</v>
      </c>
      <c r="BI131" s="149">
        <f>COUNTIFS('DETAIL SALES'!$Q$10:$Q$7501,'FILL RATE MANDATORY STOCK'!E131,'DETAIL SALES'!$AB$10:$AB$7501,"No",'DETAIL SALES'!$C$10:$C$7501,"26")</f>
        <v>0</v>
      </c>
      <c r="BJ131" s="149">
        <f>COUNTIFS('DETAIL SALES'!$Q$10:$Q$7501,'FILL RATE MANDATORY STOCK'!E131,'DETAIL SALES'!$AB$10:$AB$7501,"Full",'DETAIL SALES'!$C$10:$C$7501,"27")</f>
        <v>0</v>
      </c>
      <c r="BK131" s="149">
        <f>COUNTIFS('DETAIL SALES'!$Q$10:$Q$7501,'FILL RATE MANDATORY STOCK'!E131,'DETAIL SALES'!$AB$10:$AB$7501,"No",'DETAIL SALES'!$C$10:$C$7501,"27")</f>
        <v>0</v>
      </c>
      <c r="BL131" s="316">
        <f>COUNTIFS('DETAIL SALES'!$Q$10:$Q$7501,'FILL RATE MANDATORY STOCK'!E131,'DETAIL SALES'!$AB$10:$AB$7501,"Full",'DETAIL SALES'!$C$10:$C$7501,"28")</f>
        <v>0</v>
      </c>
      <c r="BM131" s="316">
        <f>COUNTIFS('DETAIL SALES'!$Q$10:$Q$7501,'FILL RATE MANDATORY STOCK'!E131,'DETAIL SALES'!$AB$10:$AB$7501,"No",'DETAIL SALES'!$C$10:$C$7501,"28")</f>
        <v>0</v>
      </c>
      <c r="BN131" s="149">
        <f>COUNTIFS('DETAIL SALES'!$Q$10:$Q$7501,'FILL RATE MANDATORY STOCK'!E131,'DETAIL SALES'!$AB$10:$AB$7501,"Full",'DETAIL SALES'!$C$10:$C$7501,"29")</f>
        <v>0</v>
      </c>
      <c r="BO131" s="149">
        <f>COUNTIFS('DETAIL SALES'!$Q$10:$Q$7501,'FILL RATE MANDATORY STOCK'!E131,'DETAIL SALES'!$AB$10:$AB$7501,"No",'DETAIL SALES'!$C$10:$C$7501,"29")</f>
        <v>0</v>
      </c>
      <c r="BP131" s="149">
        <f>COUNTIFS('DETAIL SALES'!$Q$10:$Q$7501,'FILL RATE MANDATORY STOCK'!E131,'DETAIL SALES'!$AB$10:$AB$7501,"Full",'DETAIL SALES'!$C$10:$C$7501,"30")</f>
        <v>0</v>
      </c>
      <c r="BQ131" s="149">
        <f>COUNTIFS('DETAIL SALES'!$Q$10:$Q$7501,'FILL RATE MANDATORY STOCK'!E131,'DETAIL SALES'!$AB$10:$AB$7501,"No",'DETAIL SALES'!$C$10:$C$7501,"30")</f>
        <v>0</v>
      </c>
      <c r="BR131" s="149">
        <f>COUNTIFS('DETAIL SALES'!$Q$10:$Q$7501,'FILL RATE MANDATORY STOCK'!\,'DETAIL SALES'!$AB$10:$AB$7501,"Full",'DETAIL SALES'!$C$10:$C$7501,"31")</f>
        <v>0</v>
      </c>
      <c r="BS131" s="153">
        <f>COUNTIFS('DETAIL SALES'!$Q$10:$Q$7501,'FILL RATE MANDATORY STOCK'!E131,'DETAIL SALES'!$AB$10:$AB$7501,"No",'DETAIL SALES'!$C$10:$C$7501,"31")</f>
        <v>0</v>
      </c>
      <c r="BT131" s="271">
        <f t="shared" si="11"/>
        <v>0</v>
      </c>
      <c r="BU131" s="150">
        <f t="shared" si="12"/>
        <v>0</v>
      </c>
      <c r="BV131" s="150">
        <f t="shared" si="13"/>
        <v>0</v>
      </c>
      <c r="BW131" s="272" t="e">
        <f t="shared" si="14"/>
        <v>#DIV/0!</v>
      </c>
    </row>
    <row r="132" spans="1:75">
      <c r="A132" s="784"/>
      <c r="B132" s="100">
        <f t="shared" si="15"/>
        <v>116</v>
      </c>
      <c r="C132" s="100" t="s">
        <v>407</v>
      </c>
      <c r="D132" s="103" t="s">
        <v>890</v>
      </c>
      <c r="E132" s="149"/>
      <c r="F132" s="169"/>
      <c r="G132" s="224">
        <v>120000</v>
      </c>
      <c r="H132" s="153">
        <v>2</v>
      </c>
      <c r="I132" s="153">
        <v>0</v>
      </c>
      <c r="J132" s="315">
        <f>COUNTIFS('DETAIL SALES'!$Q$10:$Q$7501,'FILL RATE MANDATORY STOCK'!E132,'DETAIL SALES'!$AB$10:$AB$7501,"Full",'DETAIL SALES'!$C$10:$C$7501,"1")</f>
        <v>0</v>
      </c>
      <c r="K132" s="316">
        <f>COUNTIFS('DETAIL SALES'!$Q$10:$Q$7501,'FILL RATE MANDATORY STOCK'!E132,'DETAIL SALES'!$AB$10:$AB$7501,"No",'DETAIL SALES'!$C$10:$C$7501,"1")</f>
        <v>0</v>
      </c>
      <c r="L132" s="149">
        <f>COUNTIFS('DETAIL SALES'!$Q$10:$Q$7501,'FILL RATE MANDATORY STOCK'!E132,'DETAIL SALES'!$AB$10:$AB$7501,"Full",'DETAIL SALES'!$C$10:$C$7501,"2")</f>
        <v>0</v>
      </c>
      <c r="M132" s="149">
        <f>COUNTIFS('DETAIL SALES'!$Q$10:$Q$7501,'FILL RATE MANDATORY STOCK'!E132,'DETAIL SALES'!$AB$10:$AB$7501,"No",'DETAIL SALES'!$C$10:$C$7501,"2")</f>
        <v>0</v>
      </c>
      <c r="N132" s="149">
        <f>COUNTIFS('DETAIL SALES'!$Q$10:$Q$7501,'FILL RATE MANDATORY STOCK'!E132,'DETAIL SALES'!$AB$10:$AB$7501,"Full",'DETAIL SALES'!$C$10:$C$7501,"3")</f>
        <v>0</v>
      </c>
      <c r="O132" s="149">
        <f>COUNTIFS('DETAIL SALES'!$Q$10:$Q$7501,'FILL RATE MANDATORY STOCK'!E132,'DETAIL SALES'!$AB$10:$AB$7501,"No",'DETAIL SALES'!$C$10:$C$7501,"3")</f>
        <v>0</v>
      </c>
      <c r="P132" s="149">
        <f>COUNTIFS('DETAIL SALES'!$Q$10:$Q$7501,'FILL RATE MANDATORY STOCK'!E132,'DETAIL SALES'!$AB$10:$AB$7501,"Full",'DETAIL SALES'!$C$10:$C$7501,"4")</f>
        <v>0</v>
      </c>
      <c r="Q132" s="149">
        <f>COUNTIFS('DETAIL SALES'!$Q$10:$Q$7501,'FILL RATE MANDATORY STOCK'!E132,'DETAIL SALES'!$AB$10:$AB$7501,"No",'DETAIL SALES'!$C$10:$C$7501,"4")</f>
        <v>0</v>
      </c>
      <c r="R132" s="149">
        <f>COUNTIFS('DETAIL SALES'!$Q$10:$Q$7501,'FILL RATE MANDATORY STOCK'!E132,'DETAIL SALES'!$AB$10:$AB$7501,"Full",'DETAIL SALES'!$C$10:$C$7501,"5")</f>
        <v>0</v>
      </c>
      <c r="S132" s="149">
        <f>COUNTIFS('DETAIL SALES'!$Q$10:$Q$7501,'FILL RATE MANDATORY STOCK'!E132,'DETAIL SALES'!$AB$10:$AB$7501,"No",'DETAIL SALES'!$C$10:$C$7501,"5")</f>
        <v>0</v>
      </c>
      <c r="T132" s="149">
        <f>COUNTIFS('DETAIL SALES'!$Q$10:$Q$7501,'FILL RATE MANDATORY STOCK'!E132,'DETAIL SALES'!$AB$10:$AB$7501,"Full",'DETAIL SALES'!$C$10:$C$7501,"6")</f>
        <v>0</v>
      </c>
      <c r="U132" s="149">
        <f>COUNTIFS('DETAIL SALES'!$Q$10:$Q$7501,'FILL RATE MANDATORY STOCK'!E132,'DETAIL SALES'!$AB$10:$AB$7501,"No",'DETAIL SALES'!$C$10:$C$7501,"6")</f>
        <v>0</v>
      </c>
      <c r="V132" s="316">
        <f>COUNTIFS('DETAIL SALES'!$Q$10:$Q$7501,'FILL RATE MANDATORY STOCK'!E132,'DETAIL SALES'!$AB$10:$AB$7501,"Full",'DETAIL SALES'!$C$10:$C$7501,"7")</f>
        <v>0</v>
      </c>
      <c r="W132" s="316">
        <f>COUNTIFS('DETAIL SALES'!$Q$10:$Q$7501,'FILL RATE MANDATORY STOCK'!E132,'DETAIL SALES'!$AB$10:$AB$7501,"No",'DETAIL SALES'!$C$10:$C$7501,"7")</f>
        <v>0</v>
      </c>
      <c r="X132" s="149">
        <f>COUNTIFS('DETAIL SALES'!$Q$10:$Q$7501,'FILL RATE MANDATORY STOCK'!E132,'DETAIL SALES'!$AB$10:$AB$7501,"Full",'DETAIL SALES'!$C$10:$C$7501,"8")</f>
        <v>0</v>
      </c>
      <c r="Y132" s="149">
        <f>COUNTIFS('DETAIL SALES'!$Q$10:$Q$7501,'FILL RATE MANDATORY STOCK'!E132,'DETAIL SALES'!$AB$10:$AB$7501,"No",'DETAIL SALES'!$C$10:$C$7501,"8")</f>
        <v>0</v>
      </c>
      <c r="Z132" s="149">
        <f>COUNTIFS('DETAIL SALES'!$Q$10:$Q$7501,'FILL RATE MANDATORY STOCK'!E132,'DETAIL SALES'!$AB$10:$AB$7501,"Full",'DETAIL SALES'!$C$10:$C$7501,"9")</f>
        <v>0</v>
      </c>
      <c r="AA132" s="149">
        <f>COUNTIFS('DETAIL SALES'!$Q$10:$Q$7501,'FILL RATE MANDATORY STOCK'!E132,'DETAIL SALES'!$AB$10:$AB$7501,"No",'DETAIL SALES'!$C$10:$C$7501,"9")</f>
        <v>0</v>
      </c>
      <c r="AB132" s="149">
        <f>COUNTIFS('DETAIL SALES'!$Q$10:$Q$7501,'FILL RATE MANDATORY STOCK'!E132,'DETAIL SALES'!$AB$10:$AB$7501,"Full",'DETAIL SALES'!$C$10:$C$7501,"10")</f>
        <v>0</v>
      </c>
      <c r="AC132" s="149">
        <f>COUNTIFS('DETAIL SALES'!$Q$10:$Q$7501,'FILL RATE MANDATORY STOCK'!E132,'DETAIL SALES'!$AB$10:$AB$7501,"No",'DETAIL SALES'!$C$10:$C$7501,"10")</f>
        <v>0</v>
      </c>
      <c r="AD132" s="149">
        <f>COUNTIFS('DETAIL SALES'!$Q$10:$Q$7501,'FILL RATE MANDATORY STOCK'!E132,'DETAIL SALES'!$AB$10:$AB$7501,"Full",'DETAIL SALES'!$C$10:$C$7501,"11")</f>
        <v>0</v>
      </c>
      <c r="AE132" s="149">
        <f>COUNTIFS('DETAIL SALES'!$Q$10:$Q$7501,'FILL RATE MANDATORY STOCK'!E132,'DETAIL SALES'!$AB$10:$AB$7501,"No",'DETAIL SALES'!$C$10:$C$7501,"11")</f>
        <v>0</v>
      </c>
      <c r="AF132" s="149">
        <f>COUNTIFS('DETAIL SALES'!$Q$10:$Q$7501,'FILL RATE MANDATORY STOCK'!E132,'DETAIL SALES'!$AB$10:$AB$7501,"Full",'DETAIL SALES'!$C$10:$C$7501,"12")</f>
        <v>0</v>
      </c>
      <c r="AG132" s="149">
        <f>COUNTIFS('DETAIL SALES'!$Q$10:$Q$7501,'FILL RATE MANDATORY STOCK'!E132,'DETAIL SALES'!$AB$10:$AB$7501,"No",'DETAIL SALES'!$C$10:$C$7501,"12")</f>
        <v>0</v>
      </c>
      <c r="AH132" s="149">
        <f>COUNTIFS('DETAIL SALES'!$Q$10:$Q$7501,'FILL RATE MANDATORY STOCK'!E132,'DETAIL SALES'!$AB$10:$AB$7501,"Full",'DETAIL SALES'!$C$10:$C$7501,"13")</f>
        <v>0</v>
      </c>
      <c r="AI132" s="149">
        <f>COUNTIFS('DETAIL SALES'!$Q$10:$Q$7501,'FILL RATE MANDATORY STOCK'!E132,'DETAIL SALES'!$AB$10:$AB$7501,"No",'DETAIL SALES'!$C$10:$C$7501,"13")</f>
        <v>0</v>
      </c>
      <c r="AJ132" s="316">
        <f>COUNTIFS('DETAIL SALES'!$Q$10:$Q$7501,'FILL RATE MANDATORY STOCK'!E132,'DETAIL SALES'!$AB$10:$AB$7501,"Full",'DETAIL SALES'!$C$10:$C$7501,"14")</f>
        <v>0</v>
      </c>
      <c r="AK132" s="316">
        <f>COUNTIFS('DETAIL SALES'!$Q$10:$Q$7501,'FILL RATE MANDATORY STOCK'!E132,'DETAIL SALES'!$AB$10:$AB$7501,"No",'DETAIL SALES'!$C$10:$C$7501,"14")</f>
        <v>0</v>
      </c>
      <c r="AL132" s="149">
        <f>COUNTIFS('DETAIL SALES'!$Q$10:$Q$7501,'FILL RATE MANDATORY STOCK'!E132,'DETAIL SALES'!$AB$10:$AB$7501,"Full",'DETAIL SALES'!$C$10:$C$7501,"15")</f>
        <v>0</v>
      </c>
      <c r="AM132" s="149">
        <f>COUNTIFS('DETAIL SALES'!$Q$10:$Q$7501,'FILL RATE MANDATORY STOCK'!E132,'DETAIL SALES'!$AB$10:$AB$7501,"No",'DETAIL SALES'!$C$10:$C$7501,"15")</f>
        <v>0</v>
      </c>
      <c r="AN132" s="149">
        <f>COUNTIFS('DETAIL SALES'!$Q$10:$Q$7501,'FILL RATE MANDATORY STOCK'!E132,'DETAIL SALES'!$AB$10:$AB$7501,"Full",'DETAIL SALES'!$C$10:$C$7501,"16")</f>
        <v>0</v>
      </c>
      <c r="AO132" s="149">
        <f>COUNTIFS('DETAIL SALES'!$Q$10:$Q$7501,'FILL RATE MANDATORY STOCK'!E132,'DETAIL SALES'!$AB$10:$AB$7501,"No",'DETAIL SALES'!$C$10:$C$7501,"16")</f>
        <v>0</v>
      </c>
      <c r="AP132" s="149">
        <f>COUNTIFS('DETAIL SALES'!$Q$10:$Q$7501,'FILL RATE MANDATORY STOCK'!E132,'DETAIL SALES'!$AB$10:$AB$7501,"Full",'DETAIL SALES'!$C$10:$C$7501,"17")</f>
        <v>0</v>
      </c>
      <c r="AQ132" s="149">
        <f>COUNTIFS('DETAIL SALES'!$Q$10:$Q$7501,'FILL RATE MANDATORY STOCK'!E132,'DETAIL SALES'!$AB$10:$AB$7501,"No",'DETAIL SALES'!$C$10:$C$7501,"17")</f>
        <v>0</v>
      </c>
      <c r="AR132" s="149">
        <f>COUNTIFS('DETAIL SALES'!$Q$10:$Q$7501,'FILL RATE MANDATORY STOCK'!E132,'DETAIL SALES'!$AB$10:$AB$7501,"Full",'DETAIL SALES'!$C$10:$C$7501,"18")</f>
        <v>0</v>
      </c>
      <c r="AS132" s="149">
        <f>COUNTIFS('DETAIL SALES'!$Q$10:$Q$7501,'FILL RATE MANDATORY STOCK'!E132,'DETAIL SALES'!$AB$10:$AB$7501,"No",'DETAIL SALES'!$C$10:$C$7501,"18")</f>
        <v>0</v>
      </c>
      <c r="AT132" s="149">
        <f>COUNTIFS('DETAIL SALES'!$Q$10:$Q$7501,'FILL RATE MANDATORY STOCK'!E132,'DETAIL SALES'!$AB$10:$AB$7501,"Full",'DETAIL SALES'!$C$10:$C$7501,"19")</f>
        <v>0</v>
      </c>
      <c r="AU132" s="149">
        <f>COUNTIFS('DETAIL SALES'!$Q$10:$Q$7501,'FILL RATE MANDATORY STOCK'!E132,'DETAIL SALES'!$AB$10:$AB$7501,"No",'DETAIL SALES'!$C$10:$C$7501,"19")</f>
        <v>0</v>
      </c>
      <c r="AV132" s="149">
        <f>COUNTIFS('DETAIL SALES'!$Q$10:$Q$7501,'FILL RATE MANDATORY STOCK'!E132,'DETAIL SALES'!$AB$10:$AB$7501,"Full",'DETAIL SALES'!$C$10:$C$7501,"20")</f>
        <v>0</v>
      </c>
      <c r="AW132" s="149">
        <f>COUNTIFS('DETAIL SALES'!$Q$10:$Q$7501,'FILL RATE MANDATORY STOCK'!E132,'DETAIL SALES'!$AB$10:$AB$7501,"No",'DETAIL SALES'!$C$10:$C$7501,"20")</f>
        <v>0</v>
      </c>
      <c r="AX132" s="316">
        <f>COUNTIFS('DETAIL SALES'!$Q$10:$Q$7501,'FILL RATE MANDATORY STOCK'!E132,'DETAIL SALES'!$AB$10:$AB$7501,"Full",'DETAIL SALES'!$C$10:$C$7501,"21")</f>
        <v>0</v>
      </c>
      <c r="AY132" s="316">
        <f>COUNTIFS('DETAIL SALES'!$Q$10:$Q$7501,'FILL RATE MANDATORY STOCK'!E132,'DETAIL SALES'!$AB$10:$AB$7501,"No",'DETAIL SALES'!$C$10:$C$7501,"21")</f>
        <v>0</v>
      </c>
      <c r="AZ132" s="149">
        <f>COUNTIFS('DETAIL SALES'!$Q$10:$Q$7501,'FILL RATE MANDATORY STOCK'!E132,'DETAIL SALES'!$AB$10:$AB$7501,"Full",'DETAIL SALES'!$C$10:$C$7501,"22")</f>
        <v>0</v>
      </c>
      <c r="BA132" s="149">
        <f>COUNTIFS('DETAIL SALES'!$Q$10:$Q$7501,'FILL RATE MANDATORY STOCK'!E132,'DETAIL SALES'!$AB$10:$AB$7501,"No",'DETAIL SALES'!$C$10:$C$7501,"22")</f>
        <v>0</v>
      </c>
      <c r="BB132" s="149">
        <f>COUNTIFS('DETAIL SALES'!$Q$10:$Q$7501,'FILL RATE MANDATORY STOCK'!E132,'DETAIL SALES'!$AB$10:$AB$7501,"Full",'DETAIL SALES'!$C$10:$C$7501,"23")</f>
        <v>0</v>
      </c>
      <c r="BC132" s="149">
        <f>COUNTIFS('DETAIL SALES'!$Q$10:$Q$7501,'FILL RATE MANDATORY STOCK'!E132,'DETAIL SALES'!$AB$10:$AB$7501,"No",'DETAIL SALES'!$C$10:$C$7501,"23")</f>
        <v>0</v>
      </c>
      <c r="BD132" s="149">
        <f>COUNTIFS('DETAIL SALES'!$Q$10:$Q$7501,'FILL RATE MANDATORY STOCK'!E132,'DETAIL SALES'!$AB$10:$AB$7501,"Full",'DETAIL SALES'!$C$10:$C$7501,"24")</f>
        <v>0</v>
      </c>
      <c r="BE132" s="149">
        <f>COUNTIFS('DETAIL SALES'!$Q$10:$Q$7501,'FILL RATE MANDATORY STOCK'!E132,'DETAIL SALES'!$AB$10:$AB$7501,"No",'DETAIL SALES'!$C$10:$C$7501,"24")</f>
        <v>0</v>
      </c>
      <c r="BF132" s="149">
        <f>COUNTIFS('DETAIL SALES'!$Q$10:$Q$7501,'FILL RATE MANDATORY STOCK'!E132,'DETAIL SALES'!$AB$10:$AB$7501,"Full",'DETAIL SALES'!$C$10:$C$7501,"25")</f>
        <v>0</v>
      </c>
      <c r="BG132" s="149">
        <f>COUNTIFS('DETAIL SALES'!$Q$10:$Q$7501,'FILL RATE MANDATORY STOCK'!E132,'DETAIL SALES'!$AB$10:$AB$7501,"No",'DETAIL SALES'!$C$10:$C$7501,"25")</f>
        <v>0</v>
      </c>
      <c r="BH132" s="149">
        <f>COUNTIFS('DETAIL SALES'!$Q$10:$Q$7501,'FILL RATE MANDATORY STOCK'!E132,'DETAIL SALES'!$AB$10:$AB$7501,"Full",'DETAIL SALES'!$C$10:$C$7501,"26")</f>
        <v>0</v>
      </c>
      <c r="BI132" s="149">
        <f>COUNTIFS('DETAIL SALES'!$Q$10:$Q$7501,'FILL RATE MANDATORY STOCK'!E132,'DETAIL SALES'!$AB$10:$AB$7501,"No",'DETAIL SALES'!$C$10:$C$7501,"26")</f>
        <v>0</v>
      </c>
      <c r="BJ132" s="149">
        <f>COUNTIFS('DETAIL SALES'!$Q$10:$Q$7501,'FILL RATE MANDATORY STOCK'!E132,'DETAIL SALES'!$AB$10:$AB$7501,"Full",'DETAIL SALES'!$C$10:$C$7501,"27")</f>
        <v>0</v>
      </c>
      <c r="BK132" s="149">
        <f>COUNTIFS('DETAIL SALES'!$Q$10:$Q$7501,'FILL RATE MANDATORY STOCK'!E132,'DETAIL SALES'!$AB$10:$AB$7501,"No",'DETAIL SALES'!$C$10:$C$7501,"27")</f>
        <v>0</v>
      </c>
      <c r="BL132" s="316">
        <f>COUNTIFS('DETAIL SALES'!$Q$10:$Q$7501,'FILL RATE MANDATORY STOCK'!E132,'DETAIL SALES'!$AB$10:$AB$7501,"Full",'DETAIL SALES'!$C$10:$C$7501,"28")</f>
        <v>0</v>
      </c>
      <c r="BM132" s="316">
        <f>COUNTIFS('DETAIL SALES'!$Q$10:$Q$7501,'FILL RATE MANDATORY STOCK'!E132,'DETAIL SALES'!$AB$10:$AB$7501,"No",'DETAIL SALES'!$C$10:$C$7501,"28")</f>
        <v>0</v>
      </c>
      <c r="BN132" s="149">
        <f>COUNTIFS('DETAIL SALES'!$Q$10:$Q$7501,'FILL RATE MANDATORY STOCK'!E132,'DETAIL SALES'!$AB$10:$AB$7501,"Full",'DETAIL SALES'!$C$10:$C$7501,"29")</f>
        <v>0</v>
      </c>
      <c r="BO132" s="149">
        <f>COUNTIFS('DETAIL SALES'!$Q$10:$Q$7501,'FILL RATE MANDATORY STOCK'!E132,'DETAIL SALES'!$AB$10:$AB$7501,"No",'DETAIL SALES'!$C$10:$C$7501,"29")</f>
        <v>0</v>
      </c>
      <c r="BP132" s="149">
        <f>COUNTIFS('DETAIL SALES'!$Q$10:$Q$7501,'FILL RATE MANDATORY STOCK'!E132,'DETAIL SALES'!$AB$10:$AB$7501,"Full",'DETAIL SALES'!$C$10:$C$7501,"30")</f>
        <v>0</v>
      </c>
      <c r="BQ132" s="149">
        <f>COUNTIFS('DETAIL SALES'!$Q$10:$Q$7501,'FILL RATE MANDATORY STOCK'!E132,'DETAIL SALES'!$AB$10:$AB$7501,"No",'DETAIL SALES'!$C$10:$C$7501,"30")</f>
        <v>0</v>
      </c>
      <c r="BR132" s="149">
        <f>COUNTIFS('DETAIL SALES'!$Q$10:$Q$7501,'FILL RATE MANDATORY STOCK'!\,'DETAIL SALES'!$AB$10:$AB$7501,"Full",'DETAIL SALES'!$C$10:$C$7501,"31")</f>
        <v>0</v>
      </c>
      <c r="BS132" s="153">
        <f>COUNTIFS('DETAIL SALES'!$Q$10:$Q$7501,'FILL RATE MANDATORY STOCK'!E132,'DETAIL SALES'!$AB$10:$AB$7501,"No",'DETAIL SALES'!$C$10:$C$7501,"31")</f>
        <v>0</v>
      </c>
      <c r="BT132" s="271">
        <f t="shared" si="11"/>
        <v>0</v>
      </c>
      <c r="BU132" s="150">
        <f t="shared" si="12"/>
        <v>0</v>
      </c>
      <c r="BV132" s="150">
        <f t="shared" si="13"/>
        <v>0</v>
      </c>
      <c r="BW132" s="272" t="e">
        <f t="shared" si="14"/>
        <v>#DIV/0!</v>
      </c>
    </row>
    <row r="133" spans="1:75">
      <c r="A133" s="784"/>
      <c r="B133" s="100">
        <f t="shared" si="15"/>
        <v>117</v>
      </c>
      <c r="C133" s="100" t="s">
        <v>407</v>
      </c>
      <c r="D133" s="103" t="s">
        <v>890</v>
      </c>
      <c r="E133" s="149"/>
      <c r="F133" s="169"/>
      <c r="G133" s="224">
        <v>120000</v>
      </c>
      <c r="H133" s="153">
        <v>2</v>
      </c>
      <c r="I133" s="153">
        <v>0</v>
      </c>
      <c r="J133" s="315">
        <f>COUNTIFS('DETAIL SALES'!$Q$10:$Q$7501,'FILL RATE MANDATORY STOCK'!E133,'DETAIL SALES'!$AB$10:$AB$7501,"Full",'DETAIL SALES'!$C$10:$C$7501,"1")</f>
        <v>0</v>
      </c>
      <c r="K133" s="316">
        <f>COUNTIFS('DETAIL SALES'!$Q$10:$Q$7501,'FILL RATE MANDATORY STOCK'!E133,'DETAIL SALES'!$AB$10:$AB$7501,"No",'DETAIL SALES'!$C$10:$C$7501,"1")</f>
        <v>0</v>
      </c>
      <c r="L133" s="149">
        <f>COUNTIFS('DETAIL SALES'!$Q$10:$Q$7501,'FILL RATE MANDATORY STOCK'!E133,'DETAIL SALES'!$AB$10:$AB$7501,"Full",'DETAIL SALES'!$C$10:$C$7501,"2")</f>
        <v>0</v>
      </c>
      <c r="M133" s="149">
        <f>COUNTIFS('DETAIL SALES'!$Q$10:$Q$7501,'FILL RATE MANDATORY STOCK'!E133,'DETAIL SALES'!$AB$10:$AB$7501,"No",'DETAIL SALES'!$C$10:$C$7501,"2")</f>
        <v>0</v>
      </c>
      <c r="N133" s="149">
        <f>COUNTIFS('DETAIL SALES'!$Q$10:$Q$7501,'FILL RATE MANDATORY STOCK'!E133,'DETAIL SALES'!$AB$10:$AB$7501,"Full",'DETAIL SALES'!$C$10:$C$7501,"3")</f>
        <v>0</v>
      </c>
      <c r="O133" s="149">
        <f>COUNTIFS('DETAIL SALES'!$Q$10:$Q$7501,'FILL RATE MANDATORY STOCK'!E133,'DETAIL SALES'!$AB$10:$AB$7501,"No",'DETAIL SALES'!$C$10:$C$7501,"3")</f>
        <v>0</v>
      </c>
      <c r="P133" s="149">
        <f>COUNTIFS('DETAIL SALES'!$Q$10:$Q$7501,'FILL RATE MANDATORY STOCK'!E133,'DETAIL SALES'!$AB$10:$AB$7501,"Full",'DETAIL SALES'!$C$10:$C$7501,"4")</f>
        <v>0</v>
      </c>
      <c r="Q133" s="149">
        <f>COUNTIFS('DETAIL SALES'!$Q$10:$Q$7501,'FILL RATE MANDATORY STOCK'!E133,'DETAIL SALES'!$AB$10:$AB$7501,"No",'DETAIL SALES'!$C$10:$C$7501,"4")</f>
        <v>0</v>
      </c>
      <c r="R133" s="149">
        <f>COUNTIFS('DETAIL SALES'!$Q$10:$Q$7501,'FILL RATE MANDATORY STOCK'!E133,'DETAIL SALES'!$AB$10:$AB$7501,"Full",'DETAIL SALES'!$C$10:$C$7501,"5")</f>
        <v>0</v>
      </c>
      <c r="S133" s="149">
        <f>COUNTIFS('DETAIL SALES'!$Q$10:$Q$7501,'FILL RATE MANDATORY STOCK'!E133,'DETAIL SALES'!$AB$10:$AB$7501,"No",'DETAIL SALES'!$C$10:$C$7501,"5")</f>
        <v>0</v>
      </c>
      <c r="T133" s="149">
        <f>COUNTIFS('DETAIL SALES'!$Q$10:$Q$7501,'FILL RATE MANDATORY STOCK'!E133,'DETAIL SALES'!$AB$10:$AB$7501,"Full",'DETAIL SALES'!$C$10:$C$7501,"6")</f>
        <v>0</v>
      </c>
      <c r="U133" s="149">
        <f>COUNTIFS('DETAIL SALES'!$Q$10:$Q$7501,'FILL RATE MANDATORY STOCK'!E133,'DETAIL SALES'!$AB$10:$AB$7501,"No",'DETAIL SALES'!$C$10:$C$7501,"6")</f>
        <v>0</v>
      </c>
      <c r="V133" s="316">
        <f>COUNTIFS('DETAIL SALES'!$Q$10:$Q$7501,'FILL RATE MANDATORY STOCK'!E133,'DETAIL SALES'!$AB$10:$AB$7501,"Full",'DETAIL SALES'!$C$10:$C$7501,"7")</f>
        <v>0</v>
      </c>
      <c r="W133" s="316">
        <f>COUNTIFS('DETAIL SALES'!$Q$10:$Q$7501,'FILL RATE MANDATORY STOCK'!E133,'DETAIL SALES'!$AB$10:$AB$7501,"No",'DETAIL SALES'!$C$10:$C$7501,"7")</f>
        <v>0</v>
      </c>
      <c r="X133" s="149">
        <f>COUNTIFS('DETAIL SALES'!$Q$10:$Q$7501,'FILL RATE MANDATORY STOCK'!E133,'DETAIL SALES'!$AB$10:$AB$7501,"Full",'DETAIL SALES'!$C$10:$C$7501,"8")</f>
        <v>0</v>
      </c>
      <c r="Y133" s="149">
        <f>COUNTIFS('DETAIL SALES'!$Q$10:$Q$7501,'FILL RATE MANDATORY STOCK'!E133,'DETAIL SALES'!$AB$10:$AB$7501,"No",'DETAIL SALES'!$C$10:$C$7501,"8")</f>
        <v>0</v>
      </c>
      <c r="Z133" s="149">
        <f>COUNTIFS('DETAIL SALES'!$Q$10:$Q$7501,'FILL RATE MANDATORY STOCK'!E133,'DETAIL SALES'!$AB$10:$AB$7501,"Full",'DETAIL SALES'!$C$10:$C$7501,"9")</f>
        <v>0</v>
      </c>
      <c r="AA133" s="149">
        <f>COUNTIFS('DETAIL SALES'!$Q$10:$Q$7501,'FILL RATE MANDATORY STOCK'!E133,'DETAIL SALES'!$AB$10:$AB$7501,"No",'DETAIL SALES'!$C$10:$C$7501,"9")</f>
        <v>0</v>
      </c>
      <c r="AB133" s="149">
        <f>COUNTIFS('DETAIL SALES'!$Q$10:$Q$7501,'FILL RATE MANDATORY STOCK'!E133,'DETAIL SALES'!$AB$10:$AB$7501,"Full",'DETAIL SALES'!$C$10:$C$7501,"10")</f>
        <v>0</v>
      </c>
      <c r="AC133" s="149">
        <f>COUNTIFS('DETAIL SALES'!$Q$10:$Q$7501,'FILL RATE MANDATORY STOCK'!E133,'DETAIL SALES'!$AB$10:$AB$7501,"No",'DETAIL SALES'!$C$10:$C$7501,"10")</f>
        <v>0</v>
      </c>
      <c r="AD133" s="149">
        <f>COUNTIFS('DETAIL SALES'!$Q$10:$Q$7501,'FILL RATE MANDATORY STOCK'!E133,'DETAIL SALES'!$AB$10:$AB$7501,"Full",'DETAIL SALES'!$C$10:$C$7501,"11")</f>
        <v>0</v>
      </c>
      <c r="AE133" s="149">
        <f>COUNTIFS('DETAIL SALES'!$Q$10:$Q$7501,'FILL RATE MANDATORY STOCK'!E133,'DETAIL SALES'!$AB$10:$AB$7501,"No",'DETAIL SALES'!$C$10:$C$7501,"11")</f>
        <v>0</v>
      </c>
      <c r="AF133" s="149">
        <f>COUNTIFS('DETAIL SALES'!$Q$10:$Q$7501,'FILL RATE MANDATORY STOCK'!E133,'DETAIL SALES'!$AB$10:$AB$7501,"Full",'DETAIL SALES'!$C$10:$C$7501,"12")</f>
        <v>0</v>
      </c>
      <c r="AG133" s="149">
        <f>COUNTIFS('DETAIL SALES'!$Q$10:$Q$7501,'FILL RATE MANDATORY STOCK'!E133,'DETAIL SALES'!$AB$10:$AB$7501,"No",'DETAIL SALES'!$C$10:$C$7501,"12")</f>
        <v>0</v>
      </c>
      <c r="AH133" s="149">
        <f>COUNTIFS('DETAIL SALES'!$Q$10:$Q$7501,'FILL RATE MANDATORY STOCK'!E133,'DETAIL SALES'!$AB$10:$AB$7501,"Full",'DETAIL SALES'!$C$10:$C$7501,"13")</f>
        <v>0</v>
      </c>
      <c r="AI133" s="149">
        <f>COUNTIFS('DETAIL SALES'!$Q$10:$Q$7501,'FILL RATE MANDATORY STOCK'!E133,'DETAIL SALES'!$AB$10:$AB$7501,"No",'DETAIL SALES'!$C$10:$C$7501,"13")</f>
        <v>0</v>
      </c>
      <c r="AJ133" s="316">
        <f>COUNTIFS('DETAIL SALES'!$Q$10:$Q$7501,'FILL RATE MANDATORY STOCK'!E133,'DETAIL SALES'!$AB$10:$AB$7501,"Full",'DETAIL SALES'!$C$10:$C$7501,"14")</f>
        <v>0</v>
      </c>
      <c r="AK133" s="316">
        <f>COUNTIFS('DETAIL SALES'!$Q$10:$Q$7501,'FILL RATE MANDATORY STOCK'!E133,'DETAIL SALES'!$AB$10:$AB$7501,"No",'DETAIL SALES'!$C$10:$C$7501,"14")</f>
        <v>0</v>
      </c>
      <c r="AL133" s="149">
        <f>COUNTIFS('DETAIL SALES'!$Q$10:$Q$7501,'FILL RATE MANDATORY STOCK'!E133,'DETAIL SALES'!$AB$10:$AB$7501,"Full",'DETAIL SALES'!$C$10:$C$7501,"15")</f>
        <v>0</v>
      </c>
      <c r="AM133" s="149">
        <f>COUNTIFS('DETAIL SALES'!$Q$10:$Q$7501,'FILL RATE MANDATORY STOCK'!E133,'DETAIL SALES'!$AB$10:$AB$7501,"No",'DETAIL SALES'!$C$10:$C$7501,"15")</f>
        <v>0</v>
      </c>
      <c r="AN133" s="149">
        <f>COUNTIFS('DETAIL SALES'!$Q$10:$Q$7501,'FILL RATE MANDATORY STOCK'!E133,'DETAIL SALES'!$AB$10:$AB$7501,"Full",'DETAIL SALES'!$C$10:$C$7501,"16")</f>
        <v>0</v>
      </c>
      <c r="AO133" s="149">
        <f>COUNTIFS('DETAIL SALES'!$Q$10:$Q$7501,'FILL RATE MANDATORY STOCK'!E133,'DETAIL SALES'!$AB$10:$AB$7501,"No",'DETAIL SALES'!$C$10:$C$7501,"16")</f>
        <v>0</v>
      </c>
      <c r="AP133" s="149">
        <f>COUNTIFS('DETAIL SALES'!$Q$10:$Q$7501,'FILL RATE MANDATORY STOCK'!E133,'DETAIL SALES'!$AB$10:$AB$7501,"Full",'DETAIL SALES'!$C$10:$C$7501,"17")</f>
        <v>0</v>
      </c>
      <c r="AQ133" s="149">
        <f>COUNTIFS('DETAIL SALES'!$Q$10:$Q$7501,'FILL RATE MANDATORY STOCK'!E133,'DETAIL SALES'!$AB$10:$AB$7501,"No",'DETAIL SALES'!$C$10:$C$7501,"17")</f>
        <v>0</v>
      </c>
      <c r="AR133" s="149">
        <f>COUNTIFS('DETAIL SALES'!$Q$10:$Q$7501,'FILL RATE MANDATORY STOCK'!E133,'DETAIL SALES'!$AB$10:$AB$7501,"Full",'DETAIL SALES'!$C$10:$C$7501,"18")</f>
        <v>0</v>
      </c>
      <c r="AS133" s="149">
        <f>COUNTIFS('DETAIL SALES'!$Q$10:$Q$7501,'FILL RATE MANDATORY STOCK'!E133,'DETAIL SALES'!$AB$10:$AB$7501,"No",'DETAIL SALES'!$C$10:$C$7501,"18")</f>
        <v>0</v>
      </c>
      <c r="AT133" s="149">
        <f>COUNTIFS('DETAIL SALES'!$Q$10:$Q$7501,'FILL RATE MANDATORY STOCK'!E133,'DETAIL SALES'!$AB$10:$AB$7501,"Full",'DETAIL SALES'!$C$10:$C$7501,"19")</f>
        <v>0</v>
      </c>
      <c r="AU133" s="149">
        <f>COUNTIFS('DETAIL SALES'!$Q$10:$Q$7501,'FILL RATE MANDATORY STOCK'!E133,'DETAIL SALES'!$AB$10:$AB$7501,"No",'DETAIL SALES'!$C$10:$C$7501,"19")</f>
        <v>0</v>
      </c>
      <c r="AV133" s="149">
        <f>COUNTIFS('DETAIL SALES'!$Q$10:$Q$7501,'FILL RATE MANDATORY STOCK'!E133,'DETAIL SALES'!$AB$10:$AB$7501,"Full",'DETAIL SALES'!$C$10:$C$7501,"20")</f>
        <v>0</v>
      </c>
      <c r="AW133" s="149">
        <f>COUNTIFS('DETAIL SALES'!$Q$10:$Q$7501,'FILL RATE MANDATORY STOCK'!E133,'DETAIL SALES'!$AB$10:$AB$7501,"No",'DETAIL SALES'!$C$10:$C$7501,"20")</f>
        <v>0</v>
      </c>
      <c r="AX133" s="316">
        <f>COUNTIFS('DETAIL SALES'!$Q$10:$Q$7501,'FILL RATE MANDATORY STOCK'!E133,'DETAIL SALES'!$AB$10:$AB$7501,"Full",'DETAIL SALES'!$C$10:$C$7501,"21")</f>
        <v>0</v>
      </c>
      <c r="AY133" s="316">
        <f>COUNTIFS('DETAIL SALES'!$Q$10:$Q$7501,'FILL RATE MANDATORY STOCK'!E133,'DETAIL SALES'!$AB$10:$AB$7501,"No",'DETAIL SALES'!$C$10:$C$7501,"21")</f>
        <v>0</v>
      </c>
      <c r="AZ133" s="149">
        <f>COUNTIFS('DETAIL SALES'!$Q$10:$Q$7501,'FILL RATE MANDATORY STOCK'!E133,'DETAIL SALES'!$AB$10:$AB$7501,"Full",'DETAIL SALES'!$C$10:$C$7501,"22")</f>
        <v>0</v>
      </c>
      <c r="BA133" s="149">
        <f>COUNTIFS('DETAIL SALES'!$Q$10:$Q$7501,'FILL RATE MANDATORY STOCK'!E133,'DETAIL SALES'!$AB$10:$AB$7501,"No",'DETAIL SALES'!$C$10:$C$7501,"22")</f>
        <v>0</v>
      </c>
      <c r="BB133" s="149">
        <f>COUNTIFS('DETAIL SALES'!$Q$10:$Q$7501,'FILL RATE MANDATORY STOCK'!E133,'DETAIL SALES'!$AB$10:$AB$7501,"Full",'DETAIL SALES'!$C$10:$C$7501,"23")</f>
        <v>0</v>
      </c>
      <c r="BC133" s="149">
        <f>COUNTIFS('DETAIL SALES'!$Q$10:$Q$7501,'FILL RATE MANDATORY STOCK'!E133,'DETAIL SALES'!$AB$10:$AB$7501,"No",'DETAIL SALES'!$C$10:$C$7501,"23")</f>
        <v>0</v>
      </c>
      <c r="BD133" s="149">
        <f>COUNTIFS('DETAIL SALES'!$Q$10:$Q$7501,'FILL RATE MANDATORY STOCK'!E133,'DETAIL SALES'!$AB$10:$AB$7501,"Full",'DETAIL SALES'!$C$10:$C$7501,"24")</f>
        <v>0</v>
      </c>
      <c r="BE133" s="149">
        <f>COUNTIFS('DETAIL SALES'!$Q$10:$Q$7501,'FILL RATE MANDATORY STOCK'!E133,'DETAIL SALES'!$AB$10:$AB$7501,"No",'DETAIL SALES'!$C$10:$C$7501,"24")</f>
        <v>0</v>
      </c>
      <c r="BF133" s="149">
        <f>COUNTIFS('DETAIL SALES'!$Q$10:$Q$7501,'FILL RATE MANDATORY STOCK'!E133,'DETAIL SALES'!$AB$10:$AB$7501,"Full",'DETAIL SALES'!$C$10:$C$7501,"25")</f>
        <v>0</v>
      </c>
      <c r="BG133" s="149">
        <f>COUNTIFS('DETAIL SALES'!$Q$10:$Q$7501,'FILL RATE MANDATORY STOCK'!E133,'DETAIL SALES'!$AB$10:$AB$7501,"No",'DETAIL SALES'!$C$10:$C$7501,"25")</f>
        <v>0</v>
      </c>
      <c r="BH133" s="149">
        <f>COUNTIFS('DETAIL SALES'!$Q$10:$Q$7501,'FILL RATE MANDATORY STOCK'!E133,'DETAIL SALES'!$AB$10:$AB$7501,"Full",'DETAIL SALES'!$C$10:$C$7501,"26")</f>
        <v>0</v>
      </c>
      <c r="BI133" s="149">
        <f>COUNTIFS('DETAIL SALES'!$Q$10:$Q$7501,'FILL RATE MANDATORY STOCK'!E133,'DETAIL SALES'!$AB$10:$AB$7501,"No",'DETAIL SALES'!$C$10:$C$7501,"26")</f>
        <v>0</v>
      </c>
      <c r="BJ133" s="149">
        <f>COUNTIFS('DETAIL SALES'!$Q$10:$Q$7501,'FILL RATE MANDATORY STOCK'!E133,'DETAIL SALES'!$AB$10:$AB$7501,"Full",'DETAIL SALES'!$C$10:$C$7501,"27")</f>
        <v>0</v>
      </c>
      <c r="BK133" s="149">
        <f>COUNTIFS('DETAIL SALES'!$Q$10:$Q$7501,'FILL RATE MANDATORY STOCK'!E133,'DETAIL SALES'!$AB$10:$AB$7501,"No",'DETAIL SALES'!$C$10:$C$7501,"27")</f>
        <v>0</v>
      </c>
      <c r="BL133" s="316">
        <f>COUNTIFS('DETAIL SALES'!$Q$10:$Q$7501,'FILL RATE MANDATORY STOCK'!E133,'DETAIL SALES'!$AB$10:$AB$7501,"Full",'DETAIL SALES'!$C$10:$C$7501,"28")</f>
        <v>0</v>
      </c>
      <c r="BM133" s="316">
        <f>COUNTIFS('DETAIL SALES'!$Q$10:$Q$7501,'FILL RATE MANDATORY STOCK'!E133,'DETAIL SALES'!$AB$10:$AB$7501,"No",'DETAIL SALES'!$C$10:$C$7501,"28")</f>
        <v>0</v>
      </c>
      <c r="BN133" s="149">
        <f>COUNTIFS('DETAIL SALES'!$Q$10:$Q$7501,'FILL RATE MANDATORY STOCK'!E133,'DETAIL SALES'!$AB$10:$AB$7501,"Full",'DETAIL SALES'!$C$10:$C$7501,"29")</f>
        <v>0</v>
      </c>
      <c r="BO133" s="149">
        <f>COUNTIFS('DETAIL SALES'!$Q$10:$Q$7501,'FILL RATE MANDATORY STOCK'!E133,'DETAIL SALES'!$AB$10:$AB$7501,"No",'DETAIL SALES'!$C$10:$C$7501,"29")</f>
        <v>0</v>
      </c>
      <c r="BP133" s="149">
        <f>COUNTIFS('DETAIL SALES'!$Q$10:$Q$7501,'FILL RATE MANDATORY STOCK'!E133,'DETAIL SALES'!$AB$10:$AB$7501,"Full",'DETAIL SALES'!$C$10:$C$7501,"30")</f>
        <v>0</v>
      </c>
      <c r="BQ133" s="149">
        <f>COUNTIFS('DETAIL SALES'!$Q$10:$Q$7501,'FILL RATE MANDATORY STOCK'!E133,'DETAIL SALES'!$AB$10:$AB$7501,"No",'DETAIL SALES'!$C$10:$C$7501,"30")</f>
        <v>0</v>
      </c>
      <c r="BR133" s="149">
        <f>COUNTIFS('DETAIL SALES'!$Q$10:$Q$7501,'FILL RATE MANDATORY STOCK'!\,'DETAIL SALES'!$AB$10:$AB$7501,"Full",'DETAIL SALES'!$C$10:$C$7501,"31")</f>
        <v>0</v>
      </c>
      <c r="BS133" s="153">
        <f>COUNTIFS('DETAIL SALES'!$Q$10:$Q$7501,'FILL RATE MANDATORY STOCK'!E133,'DETAIL SALES'!$AB$10:$AB$7501,"No",'DETAIL SALES'!$C$10:$C$7501,"31")</f>
        <v>0</v>
      </c>
      <c r="BT133" s="271">
        <f t="shared" si="11"/>
        <v>0</v>
      </c>
      <c r="BU133" s="150">
        <f t="shared" si="12"/>
        <v>0</v>
      </c>
      <c r="BV133" s="150">
        <f t="shared" si="13"/>
        <v>0</v>
      </c>
      <c r="BW133" s="272" t="e">
        <f t="shared" si="14"/>
        <v>#DIV/0!</v>
      </c>
    </row>
    <row r="134" spans="1:75" s="95" customFormat="1">
      <c r="A134" s="784"/>
      <c r="B134" s="103">
        <f t="shared" si="15"/>
        <v>118</v>
      </c>
      <c r="C134" s="103" t="s">
        <v>407</v>
      </c>
      <c r="D134" s="103" t="s">
        <v>890</v>
      </c>
      <c r="E134" s="171"/>
      <c r="F134" s="228"/>
      <c r="G134" s="225">
        <v>120000</v>
      </c>
      <c r="H134" s="158">
        <v>2</v>
      </c>
      <c r="I134" s="158">
        <v>0.33333333333333331</v>
      </c>
      <c r="J134" s="317">
        <f>COUNTIFS('DETAIL SALES'!$Q$10:$Q$7501,'FILL RATE MANDATORY STOCK'!E134,'DETAIL SALES'!$AB$10:$AB$7501,"Full",'DETAIL SALES'!$C$10:$C$7501,"1")</f>
        <v>0</v>
      </c>
      <c r="K134" s="318">
        <f>COUNTIFS('DETAIL SALES'!$Q$10:$Q$7501,'FILL RATE MANDATORY STOCK'!E134,'DETAIL SALES'!$AB$10:$AB$7501,"No",'DETAIL SALES'!$C$10:$C$7501,"1")</f>
        <v>0</v>
      </c>
      <c r="L134" s="155">
        <f>COUNTIFS('DETAIL SALES'!$Q$10:$Q$7501,'FILL RATE MANDATORY STOCK'!E134,'DETAIL SALES'!$AB$10:$AB$7501,"Full",'DETAIL SALES'!$C$10:$C$7501,"2")</f>
        <v>0</v>
      </c>
      <c r="M134" s="155">
        <f>COUNTIFS('DETAIL SALES'!$Q$10:$Q$7501,'FILL RATE MANDATORY STOCK'!E134,'DETAIL SALES'!$AB$10:$AB$7501,"No",'DETAIL SALES'!$C$10:$C$7501,"2")</f>
        <v>0</v>
      </c>
      <c r="N134" s="155">
        <f>COUNTIFS('DETAIL SALES'!$Q$10:$Q$7501,'FILL RATE MANDATORY STOCK'!E134,'DETAIL SALES'!$AB$10:$AB$7501,"Full",'DETAIL SALES'!$C$10:$C$7501,"3")</f>
        <v>0</v>
      </c>
      <c r="O134" s="155">
        <f>COUNTIFS('DETAIL SALES'!$Q$10:$Q$7501,'FILL RATE MANDATORY STOCK'!E134,'DETAIL SALES'!$AB$10:$AB$7501,"No",'DETAIL SALES'!$C$10:$C$7501,"3")</f>
        <v>0</v>
      </c>
      <c r="P134" s="155">
        <f>COUNTIFS('DETAIL SALES'!$Q$10:$Q$7501,'FILL RATE MANDATORY STOCK'!E134,'DETAIL SALES'!$AB$10:$AB$7501,"Full",'DETAIL SALES'!$C$10:$C$7501,"4")</f>
        <v>0</v>
      </c>
      <c r="Q134" s="155">
        <f>COUNTIFS('DETAIL SALES'!$Q$10:$Q$7501,'FILL RATE MANDATORY STOCK'!E134,'DETAIL SALES'!$AB$10:$AB$7501,"No",'DETAIL SALES'!$C$10:$C$7501,"4")</f>
        <v>0</v>
      </c>
      <c r="R134" s="155">
        <f>COUNTIFS('DETAIL SALES'!$Q$10:$Q$7501,'FILL RATE MANDATORY STOCK'!E134,'DETAIL SALES'!$AB$10:$AB$7501,"Full",'DETAIL SALES'!$C$10:$C$7501,"5")</f>
        <v>0</v>
      </c>
      <c r="S134" s="155">
        <f>COUNTIFS('DETAIL SALES'!$Q$10:$Q$7501,'FILL RATE MANDATORY STOCK'!E134,'DETAIL SALES'!$AB$10:$AB$7501,"No",'DETAIL SALES'!$C$10:$C$7501,"5")</f>
        <v>0</v>
      </c>
      <c r="T134" s="155">
        <f>COUNTIFS('DETAIL SALES'!$Q$10:$Q$7501,'FILL RATE MANDATORY STOCK'!E134,'DETAIL SALES'!$AB$10:$AB$7501,"Full",'DETAIL SALES'!$C$10:$C$7501,"6")</f>
        <v>0</v>
      </c>
      <c r="U134" s="155">
        <f>COUNTIFS('DETAIL SALES'!$Q$10:$Q$7501,'FILL RATE MANDATORY STOCK'!E134,'DETAIL SALES'!$AB$10:$AB$7501,"No",'DETAIL SALES'!$C$10:$C$7501,"6")</f>
        <v>0</v>
      </c>
      <c r="V134" s="318">
        <f>COUNTIFS('DETAIL SALES'!$Q$10:$Q$7501,'FILL RATE MANDATORY STOCK'!E134,'DETAIL SALES'!$AB$10:$AB$7501,"Full",'DETAIL SALES'!$C$10:$C$7501,"7")</f>
        <v>0</v>
      </c>
      <c r="W134" s="318">
        <f>COUNTIFS('DETAIL SALES'!$Q$10:$Q$7501,'FILL RATE MANDATORY STOCK'!E134,'DETAIL SALES'!$AB$10:$AB$7501,"No",'DETAIL SALES'!$C$10:$C$7501,"7")</f>
        <v>0</v>
      </c>
      <c r="X134" s="155">
        <f>COUNTIFS('DETAIL SALES'!$Q$10:$Q$7501,'FILL RATE MANDATORY STOCK'!E134,'DETAIL SALES'!$AB$10:$AB$7501,"Full",'DETAIL SALES'!$C$10:$C$7501,"8")</f>
        <v>0</v>
      </c>
      <c r="Y134" s="155">
        <f>COUNTIFS('DETAIL SALES'!$Q$10:$Q$7501,'FILL RATE MANDATORY STOCK'!E134,'DETAIL SALES'!$AB$10:$AB$7501,"No",'DETAIL SALES'!$C$10:$C$7501,"8")</f>
        <v>0</v>
      </c>
      <c r="Z134" s="155">
        <f>COUNTIFS('DETAIL SALES'!$Q$10:$Q$7501,'FILL RATE MANDATORY STOCK'!E134,'DETAIL SALES'!$AB$10:$AB$7501,"Full",'DETAIL SALES'!$C$10:$C$7501,"9")</f>
        <v>0</v>
      </c>
      <c r="AA134" s="155">
        <f>COUNTIFS('DETAIL SALES'!$Q$10:$Q$7501,'FILL RATE MANDATORY STOCK'!E134,'DETAIL SALES'!$AB$10:$AB$7501,"No",'DETAIL SALES'!$C$10:$C$7501,"9")</f>
        <v>0</v>
      </c>
      <c r="AB134" s="155">
        <f>COUNTIFS('DETAIL SALES'!$Q$10:$Q$7501,'FILL RATE MANDATORY STOCK'!E134,'DETAIL SALES'!$AB$10:$AB$7501,"Full",'DETAIL SALES'!$C$10:$C$7501,"10")</f>
        <v>0</v>
      </c>
      <c r="AC134" s="155">
        <f>COUNTIFS('DETAIL SALES'!$Q$10:$Q$7501,'FILL RATE MANDATORY STOCK'!E134,'DETAIL SALES'!$AB$10:$AB$7501,"No",'DETAIL SALES'!$C$10:$C$7501,"10")</f>
        <v>0</v>
      </c>
      <c r="AD134" s="155">
        <f>COUNTIFS('DETAIL SALES'!$Q$10:$Q$7501,'FILL RATE MANDATORY STOCK'!E134,'DETAIL SALES'!$AB$10:$AB$7501,"Full",'DETAIL SALES'!$C$10:$C$7501,"11")</f>
        <v>0</v>
      </c>
      <c r="AE134" s="155">
        <f>COUNTIFS('DETAIL SALES'!$Q$10:$Q$7501,'FILL RATE MANDATORY STOCK'!E134,'DETAIL SALES'!$AB$10:$AB$7501,"No",'DETAIL SALES'!$C$10:$C$7501,"11")</f>
        <v>0</v>
      </c>
      <c r="AF134" s="155">
        <f>COUNTIFS('DETAIL SALES'!$Q$10:$Q$7501,'FILL RATE MANDATORY STOCK'!E134,'DETAIL SALES'!$AB$10:$AB$7501,"Full",'DETAIL SALES'!$C$10:$C$7501,"12")</f>
        <v>0</v>
      </c>
      <c r="AG134" s="155">
        <f>COUNTIFS('DETAIL SALES'!$Q$10:$Q$7501,'FILL RATE MANDATORY STOCK'!E134,'DETAIL SALES'!$AB$10:$AB$7501,"No",'DETAIL SALES'!$C$10:$C$7501,"12")</f>
        <v>0</v>
      </c>
      <c r="AH134" s="155">
        <f>COUNTIFS('DETAIL SALES'!$Q$10:$Q$7501,'FILL RATE MANDATORY STOCK'!E134,'DETAIL SALES'!$AB$10:$AB$7501,"Full",'DETAIL SALES'!$C$10:$C$7501,"13")</f>
        <v>0</v>
      </c>
      <c r="AI134" s="155">
        <f>COUNTIFS('DETAIL SALES'!$Q$10:$Q$7501,'FILL RATE MANDATORY STOCK'!E134,'DETAIL SALES'!$AB$10:$AB$7501,"No",'DETAIL SALES'!$C$10:$C$7501,"13")</f>
        <v>0</v>
      </c>
      <c r="AJ134" s="318">
        <f>COUNTIFS('DETAIL SALES'!$Q$10:$Q$7501,'FILL RATE MANDATORY STOCK'!E134,'DETAIL SALES'!$AB$10:$AB$7501,"Full",'DETAIL SALES'!$C$10:$C$7501,"14")</f>
        <v>0</v>
      </c>
      <c r="AK134" s="318">
        <f>COUNTIFS('DETAIL SALES'!$Q$10:$Q$7501,'FILL RATE MANDATORY STOCK'!E134,'DETAIL SALES'!$AB$10:$AB$7501,"No",'DETAIL SALES'!$C$10:$C$7501,"14")</f>
        <v>0</v>
      </c>
      <c r="AL134" s="155">
        <f>COUNTIFS('DETAIL SALES'!$Q$10:$Q$7501,'FILL RATE MANDATORY STOCK'!E134,'DETAIL SALES'!$AB$10:$AB$7501,"Full",'DETAIL SALES'!$C$10:$C$7501,"15")</f>
        <v>0</v>
      </c>
      <c r="AM134" s="155">
        <f>COUNTIFS('DETAIL SALES'!$Q$10:$Q$7501,'FILL RATE MANDATORY STOCK'!E134,'DETAIL SALES'!$AB$10:$AB$7501,"No",'DETAIL SALES'!$C$10:$C$7501,"15")</f>
        <v>0</v>
      </c>
      <c r="AN134" s="155">
        <f>COUNTIFS('DETAIL SALES'!$Q$10:$Q$7501,'FILL RATE MANDATORY STOCK'!E134,'DETAIL SALES'!$AB$10:$AB$7501,"Full",'DETAIL SALES'!$C$10:$C$7501,"16")</f>
        <v>0</v>
      </c>
      <c r="AO134" s="155">
        <f>COUNTIFS('DETAIL SALES'!$Q$10:$Q$7501,'FILL RATE MANDATORY STOCK'!E134,'DETAIL SALES'!$AB$10:$AB$7501,"No",'DETAIL SALES'!$C$10:$C$7501,"16")</f>
        <v>0</v>
      </c>
      <c r="AP134" s="155">
        <f>COUNTIFS('DETAIL SALES'!$Q$10:$Q$7501,'FILL RATE MANDATORY STOCK'!E134,'DETAIL SALES'!$AB$10:$AB$7501,"Full",'DETAIL SALES'!$C$10:$C$7501,"17")</f>
        <v>0</v>
      </c>
      <c r="AQ134" s="155">
        <f>COUNTIFS('DETAIL SALES'!$Q$10:$Q$7501,'FILL RATE MANDATORY STOCK'!E134,'DETAIL SALES'!$AB$10:$AB$7501,"No",'DETAIL SALES'!$C$10:$C$7501,"17")</f>
        <v>0</v>
      </c>
      <c r="AR134" s="155">
        <f>COUNTIFS('DETAIL SALES'!$Q$10:$Q$7501,'FILL RATE MANDATORY STOCK'!E134,'DETAIL SALES'!$AB$10:$AB$7501,"Full",'DETAIL SALES'!$C$10:$C$7501,"18")</f>
        <v>0</v>
      </c>
      <c r="AS134" s="155">
        <f>COUNTIFS('DETAIL SALES'!$Q$10:$Q$7501,'FILL RATE MANDATORY STOCK'!E134,'DETAIL SALES'!$AB$10:$AB$7501,"No",'DETAIL SALES'!$C$10:$C$7501,"18")</f>
        <v>0</v>
      </c>
      <c r="AT134" s="155">
        <f>COUNTIFS('DETAIL SALES'!$Q$10:$Q$7501,'FILL RATE MANDATORY STOCK'!E134,'DETAIL SALES'!$AB$10:$AB$7501,"Full",'DETAIL SALES'!$C$10:$C$7501,"19")</f>
        <v>0</v>
      </c>
      <c r="AU134" s="155">
        <f>COUNTIFS('DETAIL SALES'!$Q$10:$Q$7501,'FILL RATE MANDATORY STOCK'!E134,'DETAIL SALES'!$AB$10:$AB$7501,"No",'DETAIL SALES'!$C$10:$C$7501,"19")</f>
        <v>0</v>
      </c>
      <c r="AV134" s="155">
        <f>COUNTIFS('DETAIL SALES'!$Q$10:$Q$7501,'FILL RATE MANDATORY STOCK'!E134,'DETAIL SALES'!$AB$10:$AB$7501,"Full",'DETAIL SALES'!$C$10:$C$7501,"20")</f>
        <v>0</v>
      </c>
      <c r="AW134" s="155">
        <f>COUNTIFS('DETAIL SALES'!$Q$10:$Q$7501,'FILL RATE MANDATORY STOCK'!E134,'DETAIL SALES'!$AB$10:$AB$7501,"No",'DETAIL SALES'!$C$10:$C$7501,"20")</f>
        <v>0</v>
      </c>
      <c r="AX134" s="318">
        <f>COUNTIFS('DETAIL SALES'!$Q$10:$Q$7501,'FILL RATE MANDATORY STOCK'!E134,'DETAIL SALES'!$AB$10:$AB$7501,"Full",'DETAIL SALES'!$C$10:$C$7501,"21")</f>
        <v>0</v>
      </c>
      <c r="AY134" s="318">
        <f>COUNTIFS('DETAIL SALES'!$Q$10:$Q$7501,'FILL RATE MANDATORY STOCK'!E134,'DETAIL SALES'!$AB$10:$AB$7501,"No",'DETAIL SALES'!$C$10:$C$7501,"21")</f>
        <v>0</v>
      </c>
      <c r="AZ134" s="155">
        <f>COUNTIFS('DETAIL SALES'!$Q$10:$Q$7501,'FILL RATE MANDATORY STOCK'!E134,'DETAIL SALES'!$AB$10:$AB$7501,"Full",'DETAIL SALES'!$C$10:$C$7501,"22")</f>
        <v>0</v>
      </c>
      <c r="BA134" s="155">
        <f>COUNTIFS('DETAIL SALES'!$Q$10:$Q$7501,'FILL RATE MANDATORY STOCK'!E134,'DETAIL SALES'!$AB$10:$AB$7501,"No",'DETAIL SALES'!$C$10:$C$7501,"22")</f>
        <v>0</v>
      </c>
      <c r="BB134" s="155">
        <f>COUNTIFS('DETAIL SALES'!$Q$10:$Q$7501,'FILL RATE MANDATORY STOCK'!E134,'DETAIL SALES'!$AB$10:$AB$7501,"Full",'DETAIL SALES'!$C$10:$C$7501,"23")</f>
        <v>0</v>
      </c>
      <c r="BC134" s="155">
        <f>COUNTIFS('DETAIL SALES'!$Q$10:$Q$7501,'FILL RATE MANDATORY STOCK'!E134,'DETAIL SALES'!$AB$10:$AB$7501,"No",'DETAIL SALES'!$C$10:$C$7501,"23")</f>
        <v>0</v>
      </c>
      <c r="BD134" s="155">
        <f>COUNTIFS('DETAIL SALES'!$Q$10:$Q$7501,'FILL RATE MANDATORY STOCK'!E134,'DETAIL SALES'!$AB$10:$AB$7501,"Full",'DETAIL SALES'!$C$10:$C$7501,"24")</f>
        <v>0</v>
      </c>
      <c r="BE134" s="155">
        <f>COUNTIFS('DETAIL SALES'!$Q$10:$Q$7501,'FILL RATE MANDATORY STOCK'!E134,'DETAIL SALES'!$AB$10:$AB$7501,"No",'DETAIL SALES'!$C$10:$C$7501,"24")</f>
        <v>0</v>
      </c>
      <c r="BF134" s="155">
        <f>COUNTIFS('DETAIL SALES'!$Q$10:$Q$7501,'FILL RATE MANDATORY STOCK'!E134,'DETAIL SALES'!$AB$10:$AB$7501,"Full",'DETAIL SALES'!$C$10:$C$7501,"25")</f>
        <v>0</v>
      </c>
      <c r="BG134" s="155">
        <f>COUNTIFS('DETAIL SALES'!$Q$10:$Q$7501,'FILL RATE MANDATORY STOCK'!E134,'DETAIL SALES'!$AB$10:$AB$7501,"No",'DETAIL SALES'!$C$10:$C$7501,"25")</f>
        <v>0</v>
      </c>
      <c r="BH134" s="155">
        <f>COUNTIFS('DETAIL SALES'!$Q$10:$Q$7501,'FILL RATE MANDATORY STOCK'!E134,'DETAIL SALES'!$AB$10:$AB$7501,"Full",'DETAIL SALES'!$C$10:$C$7501,"26")</f>
        <v>0</v>
      </c>
      <c r="BI134" s="155">
        <f>COUNTIFS('DETAIL SALES'!$Q$10:$Q$7501,'FILL RATE MANDATORY STOCK'!E134,'DETAIL SALES'!$AB$10:$AB$7501,"No",'DETAIL SALES'!$C$10:$C$7501,"26")</f>
        <v>0</v>
      </c>
      <c r="BJ134" s="155">
        <f>COUNTIFS('DETAIL SALES'!$Q$10:$Q$7501,'FILL RATE MANDATORY STOCK'!E134,'DETAIL SALES'!$AB$10:$AB$7501,"Full",'DETAIL SALES'!$C$10:$C$7501,"27")</f>
        <v>0</v>
      </c>
      <c r="BK134" s="155">
        <f>COUNTIFS('DETAIL SALES'!$Q$10:$Q$7501,'FILL RATE MANDATORY STOCK'!E134,'DETAIL SALES'!$AB$10:$AB$7501,"No",'DETAIL SALES'!$C$10:$C$7501,"27")</f>
        <v>0</v>
      </c>
      <c r="BL134" s="318">
        <f>COUNTIFS('DETAIL SALES'!$Q$10:$Q$7501,'FILL RATE MANDATORY STOCK'!E134,'DETAIL SALES'!$AB$10:$AB$7501,"Full",'DETAIL SALES'!$C$10:$C$7501,"28")</f>
        <v>0</v>
      </c>
      <c r="BM134" s="318">
        <f>COUNTIFS('DETAIL SALES'!$Q$10:$Q$7501,'FILL RATE MANDATORY STOCK'!E134,'DETAIL SALES'!$AB$10:$AB$7501,"No",'DETAIL SALES'!$C$10:$C$7501,"28")</f>
        <v>0</v>
      </c>
      <c r="BN134" s="155">
        <f>COUNTIFS('DETAIL SALES'!$Q$10:$Q$7501,'FILL RATE MANDATORY STOCK'!E134,'DETAIL SALES'!$AB$10:$AB$7501,"Full",'DETAIL SALES'!$C$10:$C$7501,"29")</f>
        <v>0</v>
      </c>
      <c r="BO134" s="155">
        <f>COUNTIFS('DETAIL SALES'!$Q$10:$Q$7501,'FILL RATE MANDATORY STOCK'!E134,'DETAIL SALES'!$AB$10:$AB$7501,"No",'DETAIL SALES'!$C$10:$C$7501,"29")</f>
        <v>0</v>
      </c>
      <c r="BP134" s="155">
        <f>COUNTIFS('DETAIL SALES'!$Q$10:$Q$7501,'FILL RATE MANDATORY STOCK'!E134,'DETAIL SALES'!$AB$10:$AB$7501,"Full",'DETAIL SALES'!$C$10:$C$7501,"30")</f>
        <v>0</v>
      </c>
      <c r="BQ134" s="155">
        <f>COUNTIFS('DETAIL SALES'!$Q$10:$Q$7501,'FILL RATE MANDATORY STOCK'!E134,'DETAIL SALES'!$AB$10:$AB$7501,"No",'DETAIL SALES'!$C$10:$C$7501,"30")</f>
        <v>0</v>
      </c>
      <c r="BR134" s="155">
        <f>COUNTIFS('DETAIL SALES'!$Q$10:$Q$7501,'FILL RATE MANDATORY STOCK'!\,'DETAIL SALES'!$AB$10:$AB$7501,"Full",'DETAIL SALES'!$C$10:$C$7501,"31")</f>
        <v>0</v>
      </c>
      <c r="BS134" s="158">
        <f>COUNTIFS('DETAIL SALES'!$Q$10:$Q$7501,'FILL RATE MANDATORY STOCK'!E134,'DETAIL SALES'!$AB$10:$AB$7501,"No",'DETAIL SALES'!$C$10:$C$7501,"31")</f>
        <v>0</v>
      </c>
      <c r="BT134" s="273">
        <f t="shared" si="11"/>
        <v>0</v>
      </c>
      <c r="BU134" s="161">
        <f t="shared" si="12"/>
        <v>0</v>
      </c>
      <c r="BV134" s="161">
        <f t="shared" si="13"/>
        <v>0</v>
      </c>
      <c r="BW134" s="274" t="e">
        <f t="shared" si="14"/>
        <v>#DIV/0!</v>
      </c>
    </row>
    <row r="135" spans="1:75">
      <c r="A135" s="784"/>
      <c r="B135" s="104" t="s">
        <v>409</v>
      </c>
      <c r="C135" s="99"/>
      <c r="D135" s="99"/>
      <c r="E135" s="148"/>
      <c r="F135" s="222"/>
      <c r="G135" s="242"/>
      <c r="H135" s="159"/>
      <c r="I135" s="159">
        <v>0</v>
      </c>
      <c r="J135" s="319">
        <f>COUNTIFS('DETAIL SALES'!$Q$10:$Q$7501,'FILL RATE MANDATORY STOCK'!E135,'DETAIL SALES'!$AB$10:$AB$7501,"Full",'DETAIL SALES'!$C$10:$C$7501,"1")</f>
        <v>0</v>
      </c>
      <c r="K135" s="320">
        <f>COUNTIFS('DETAIL SALES'!$Q$10:$Q$7501,'FILL RATE MANDATORY STOCK'!E135,'DETAIL SALES'!$AB$10:$AB$7501,"No",'DETAIL SALES'!$C$10:$C$7501,"1")</f>
        <v>0</v>
      </c>
      <c r="L135" s="167">
        <f>COUNTIFS('DETAIL SALES'!$Q$10:$Q$7501,'FILL RATE MANDATORY STOCK'!E135,'DETAIL SALES'!$AB$10:$AB$7501,"Full",'DETAIL SALES'!$C$10:$C$7501,"2")</f>
        <v>0</v>
      </c>
      <c r="M135" s="167">
        <f>COUNTIFS('DETAIL SALES'!$Q$10:$Q$7501,'FILL RATE MANDATORY STOCK'!E135,'DETAIL SALES'!$AB$10:$AB$7501,"No",'DETAIL SALES'!$C$10:$C$7501,"2")</f>
        <v>0</v>
      </c>
      <c r="N135" s="167">
        <f>COUNTIFS('DETAIL SALES'!$Q$10:$Q$7501,'FILL RATE MANDATORY STOCK'!E135,'DETAIL SALES'!$AB$10:$AB$7501,"Full",'DETAIL SALES'!$C$10:$C$7501,"3")</f>
        <v>0</v>
      </c>
      <c r="O135" s="167">
        <f>COUNTIFS('DETAIL SALES'!$Q$10:$Q$7501,'FILL RATE MANDATORY STOCK'!E135,'DETAIL SALES'!$AB$10:$AB$7501,"No",'DETAIL SALES'!$C$10:$C$7501,"3")</f>
        <v>0</v>
      </c>
      <c r="P135" s="167">
        <f>COUNTIFS('DETAIL SALES'!$Q$10:$Q$7501,'FILL RATE MANDATORY STOCK'!E135,'DETAIL SALES'!$AB$10:$AB$7501,"Full",'DETAIL SALES'!$C$10:$C$7501,"4")</f>
        <v>0</v>
      </c>
      <c r="Q135" s="167">
        <f>COUNTIFS('DETAIL SALES'!$Q$10:$Q$7501,'FILL RATE MANDATORY STOCK'!E135,'DETAIL SALES'!$AB$10:$AB$7501,"No",'DETAIL SALES'!$C$10:$C$7501,"4")</f>
        <v>0</v>
      </c>
      <c r="R135" s="167">
        <f>COUNTIFS('DETAIL SALES'!$Q$10:$Q$7501,'FILL RATE MANDATORY STOCK'!E135,'DETAIL SALES'!$AB$10:$AB$7501,"Full",'DETAIL SALES'!$C$10:$C$7501,"5")</f>
        <v>0</v>
      </c>
      <c r="S135" s="167">
        <f>COUNTIFS('DETAIL SALES'!$Q$10:$Q$7501,'FILL RATE MANDATORY STOCK'!E135,'DETAIL SALES'!$AB$10:$AB$7501,"No",'DETAIL SALES'!$C$10:$C$7501,"5")</f>
        <v>0</v>
      </c>
      <c r="T135" s="167">
        <f>COUNTIFS('DETAIL SALES'!$Q$10:$Q$7501,'FILL RATE MANDATORY STOCK'!E135,'DETAIL SALES'!$AB$10:$AB$7501,"Full",'DETAIL SALES'!$C$10:$C$7501,"6")</f>
        <v>0</v>
      </c>
      <c r="U135" s="167">
        <f>COUNTIFS('DETAIL SALES'!$Q$10:$Q$7501,'FILL RATE MANDATORY STOCK'!E135,'DETAIL SALES'!$AB$10:$AB$7501,"No",'DETAIL SALES'!$C$10:$C$7501,"6")</f>
        <v>0</v>
      </c>
      <c r="V135" s="320">
        <f>COUNTIFS('DETAIL SALES'!$Q$10:$Q$7501,'FILL RATE MANDATORY STOCK'!E135,'DETAIL SALES'!$AB$10:$AB$7501,"Full",'DETAIL SALES'!$C$10:$C$7501,"7")</f>
        <v>0</v>
      </c>
      <c r="W135" s="320">
        <f>COUNTIFS('DETAIL SALES'!$Q$10:$Q$7501,'FILL RATE MANDATORY STOCK'!E135,'DETAIL SALES'!$AB$10:$AB$7501,"No",'DETAIL SALES'!$C$10:$C$7501,"7")</f>
        <v>0</v>
      </c>
      <c r="X135" s="167">
        <f>COUNTIFS('DETAIL SALES'!$Q$10:$Q$7501,'FILL RATE MANDATORY STOCK'!E135,'DETAIL SALES'!$AB$10:$AB$7501,"Full",'DETAIL SALES'!$C$10:$C$7501,"8")</f>
        <v>0</v>
      </c>
      <c r="Y135" s="167">
        <f>COUNTIFS('DETAIL SALES'!$Q$10:$Q$7501,'FILL RATE MANDATORY STOCK'!E135,'DETAIL SALES'!$AB$10:$AB$7501,"No",'DETAIL SALES'!$C$10:$C$7501,"8")</f>
        <v>0</v>
      </c>
      <c r="Z135" s="167">
        <f>COUNTIFS('DETAIL SALES'!$Q$10:$Q$7501,'FILL RATE MANDATORY STOCK'!E135,'DETAIL SALES'!$AB$10:$AB$7501,"Full",'DETAIL SALES'!$C$10:$C$7501,"9")</f>
        <v>0</v>
      </c>
      <c r="AA135" s="167">
        <f>COUNTIFS('DETAIL SALES'!$Q$10:$Q$7501,'FILL RATE MANDATORY STOCK'!E135,'DETAIL SALES'!$AB$10:$AB$7501,"No",'DETAIL SALES'!$C$10:$C$7501,"9")</f>
        <v>0</v>
      </c>
      <c r="AB135" s="167">
        <f>COUNTIFS('DETAIL SALES'!$Q$10:$Q$7501,'FILL RATE MANDATORY STOCK'!E135,'DETAIL SALES'!$AB$10:$AB$7501,"Full",'DETAIL SALES'!$C$10:$C$7501,"10")</f>
        <v>0</v>
      </c>
      <c r="AC135" s="167">
        <f>COUNTIFS('DETAIL SALES'!$Q$10:$Q$7501,'FILL RATE MANDATORY STOCK'!E135,'DETAIL SALES'!$AB$10:$AB$7501,"No",'DETAIL SALES'!$C$10:$C$7501,"10")</f>
        <v>0</v>
      </c>
      <c r="AD135" s="167">
        <f>COUNTIFS('DETAIL SALES'!$Q$10:$Q$7501,'FILL RATE MANDATORY STOCK'!E135,'DETAIL SALES'!$AB$10:$AB$7501,"Full",'DETAIL SALES'!$C$10:$C$7501,"11")</f>
        <v>0</v>
      </c>
      <c r="AE135" s="167">
        <f>COUNTIFS('DETAIL SALES'!$Q$10:$Q$7501,'FILL RATE MANDATORY STOCK'!E135,'DETAIL SALES'!$AB$10:$AB$7501,"No",'DETAIL SALES'!$C$10:$C$7501,"11")</f>
        <v>0</v>
      </c>
      <c r="AF135" s="167">
        <f>COUNTIFS('DETAIL SALES'!$Q$10:$Q$7501,'FILL RATE MANDATORY STOCK'!E135,'DETAIL SALES'!$AB$10:$AB$7501,"Full",'DETAIL SALES'!$C$10:$C$7501,"12")</f>
        <v>0</v>
      </c>
      <c r="AG135" s="167">
        <f>COUNTIFS('DETAIL SALES'!$Q$10:$Q$7501,'FILL RATE MANDATORY STOCK'!E135,'DETAIL SALES'!$AB$10:$AB$7501,"No",'DETAIL SALES'!$C$10:$C$7501,"12")</f>
        <v>0</v>
      </c>
      <c r="AH135" s="167">
        <f>COUNTIFS('DETAIL SALES'!$Q$10:$Q$7501,'FILL RATE MANDATORY STOCK'!E135,'DETAIL SALES'!$AB$10:$AB$7501,"Full",'DETAIL SALES'!$C$10:$C$7501,"13")</f>
        <v>0</v>
      </c>
      <c r="AI135" s="167">
        <f>COUNTIFS('DETAIL SALES'!$Q$10:$Q$7501,'FILL RATE MANDATORY STOCK'!E135,'DETAIL SALES'!$AB$10:$AB$7501,"No",'DETAIL SALES'!$C$10:$C$7501,"13")</f>
        <v>0</v>
      </c>
      <c r="AJ135" s="320">
        <f>COUNTIFS('DETAIL SALES'!$Q$10:$Q$7501,'FILL RATE MANDATORY STOCK'!E135,'DETAIL SALES'!$AB$10:$AB$7501,"Full",'DETAIL SALES'!$C$10:$C$7501,"14")</f>
        <v>0</v>
      </c>
      <c r="AK135" s="320">
        <f>COUNTIFS('DETAIL SALES'!$Q$10:$Q$7501,'FILL RATE MANDATORY STOCK'!E135,'DETAIL SALES'!$AB$10:$AB$7501,"No",'DETAIL SALES'!$C$10:$C$7501,"14")</f>
        <v>0</v>
      </c>
      <c r="AL135" s="167">
        <f>COUNTIFS('DETAIL SALES'!$Q$10:$Q$7501,'FILL RATE MANDATORY STOCK'!E135,'DETAIL SALES'!$AB$10:$AB$7501,"Full",'DETAIL SALES'!$C$10:$C$7501,"15")</f>
        <v>0</v>
      </c>
      <c r="AM135" s="167">
        <f>COUNTIFS('DETAIL SALES'!$Q$10:$Q$7501,'FILL RATE MANDATORY STOCK'!E135,'DETAIL SALES'!$AB$10:$AB$7501,"No",'DETAIL SALES'!$C$10:$C$7501,"15")</f>
        <v>0</v>
      </c>
      <c r="AN135" s="167">
        <f>COUNTIFS('DETAIL SALES'!$Q$10:$Q$7501,'FILL RATE MANDATORY STOCK'!E135,'DETAIL SALES'!$AB$10:$AB$7501,"Full",'DETAIL SALES'!$C$10:$C$7501,"16")</f>
        <v>0</v>
      </c>
      <c r="AO135" s="167">
        <f>COUNTIFS('DETAIL SALES'!$Q$10:$Q$7501,'FILL RATE MANDATORY STOCK'!E135,'DETAIL SALES'!$AB$10:$AB$7501,"No",'DETAIL SALES'!$C$10:$C$7501,"16")</f>
        <v>0</v>
      </c>
      <c r="AP135" s="167">
        <f>COUNTIFS('DETAIL SALES'!$Q$10:$Q$7501,'FILL RATE MANDATORY STOCK'!E135,'DETAIL SALES'!$AB$10:$AB$7501,"Full",'DETAIL SALES'!$C$10:$C$7501,"17")</f>
        <v>0</v>
      </c>
      <c r="AQ135" s="167">
        <f>COUNTIFS('DETAIL SALES'!$Q$10:$Q$7501,'FILL RATE MANDATORY STOCK'!E135,'DETAIL SALES'!$AB$10:$AB$7501,"No",'DETAIL SALES'!$C$10:$C$7501,"17")</f>
        <v>0</v>
      </c>
      <c r="AR135" s="167">
        <f>COUNTIFS('DETAIL SALES'!$Q$10:$Q$7501,'FILL RATE MANDATORY STOCK'!E135,'DETAIL SALES'!$AB$10:$AB$7501,"Full",'DETAIL SALES'!$C$10:$C$7501,"18")</f>
        <v>0</v>
      </c>
      <c r="AS135" s="167">
        <f>COUNTIFS('DETAIL SALES'!$Q$10:$Q$7501,'FILL RATE MANDATORY STOCK'!E135,'DETAIL SALES'!$AB$10:$AB$7501,"No",'DETAIL SALES'!$C$10:$C$7501,"18")</f>
        <v>0</v>
      </c>
      <c r="AT135" s="167">
        <f>COUNTIFS('DETAIL SALES'!$Q$10:$Q$7501,'FILL RATE MANDATORY STOCK'!E135,'DETAIL SALES'!$AB$10:$AB$7501,"Full",'DETAIL SALES'!$C$10:$C$7501,"19")</f>
        <v>0</v>
      </c>
      <c r="AU135" s="167">
        <f>COUNTIFS('DETAIL SALES'!$Q$10:$Q$7501,'FILL RATE MANDATORY STOCK'!E135,'DETAIL SALES'!$AB$10:$AB$7501,"No",'DETAIL SALES'!$C$10:$C$7501,"19")</f>
        <v>0</v>
      </c>
      <c r="AV135" s="167">
        <f>COUNTIFS('DETAIL SALES'!$Q$10:$Q$7501,'FILL RATE MANDATORY STOCK'!E135,'DETAIL SALES'!$AB$10:$AB$7501,"Full",'DETAIL SALES'!$C$10:$C$7501,"20")</f>
        <v>0</v>
      </c>
      <c r="AW135" s="167">
        <f>COUNTIFS('DETAIL SALES'!$Q$10:$Q$7501,'FILL RATE MANDATORY STOCK'!E135,'DETAIL SALES'!$AB$10:$AB$7501,"No",'DETAIL SALES'!$C$10:$C$7501,"20")</f>
        <v>0</v>
      </c>
      <c r="AX135" s="320">
        <f>COUNTIFS('DETAIL SALES'!$Q$10:$Q$7501,'FILL RATE MANDATORY STOCK'!E135,'DETAIL SALES'!$AB$10:$AB$7501,"Full",'DETAIL SALES'!$C$10:$C$7501,"21")</f>
        <v>0</v>
      </c>
      <c r="AY135" s="320">
        <f>COUNTIFS('DETAIL SALES'!$Q$10:$Q$7501,'FILL RATE MANDATORY STOCK'!E135,'DETAIL SALES'!$AB$10:$AB$7501,"No",'DETAIL SALES'!$C$10:$C$7501,"21")</f>
        <v>0</v>
      </c>
      <c r="AZ135" s="167">
        <f>COUNTIFS('DETAIL SALES'!$Q$10:$Q$7501,'FILL RATE MANDATORY STOCK'!E135,'DETAIL SALES'!$AB$10:$AB$7501,"Full",'DETAIL SALES'!$C$10:$C$7501,"22")</f>
        <v>0</v>
      </c>
      <c r="BA135" s="167">
        <f>COUNTIFS('DETAIL SALES'!$Q$10:$Q$7501,'FILL RATE MANDATORY STOCK'!E135,'DETAIL SALES'!$AB$10:$AB$7501,"No",'DETAIL SALES'!$C$10:$C$7501,"22")</f>
        <v>0</v>
      </c>
      <c r="BB135" s="167">
        <f>COUNTIFS('DETAIL SALES'!$Q$10:$Q$7501,'FILL RATE MANDATORY STOCK'!E135,'DETAIL SALES'!$AB$10:$AB$7501,"Full",'DETAIL SALES'!$C$10:$C$7501,"23")</f>
        <v>0</v>
      </c>
      <c r="BC135" s="167">
        <f>COUNTIFS('DETAIL SALES'!$Q$10:$Q$7501,'FILL RATE MANDATORY STOCK'!E135,'DETAIL SALES'!$AB$10:$AB$7501,"No",'DETAIL SALES'!$C$10:$C$7501,"23")</f>
        <v>0</v>
      </c>
      <c r="BD135" s="167">
        <f>COUNTIFS('DETAIL SALES'!$Q$10:$Q$7501,'FILL RATE MANDATORY STOCK'!E135,'DETAIL SALES'!$AB$10:$AB$7501,"Full",'DETAIL SALES'!$C$10:$C$7501,"24")</f>
        <v>0</v>
      </c>
      <c r="BE135" s="167">
        <f>COUNTIFS('DETAIL SALES'!$Q$10:$Q$7501,'FILL RATE MANDATORY STOCK'!E135,'DETAIL SALES'!$AB$10:$AB$7501,"No",'DETAIL SALES'!$C$10:$C$7501,"24")</f>
        <v>0</v>
      </c>
      <c r="BF135" s="167">
        <f>COUNTIFS('DETAIL SALES'!$Q$10:$Q$7501,'FILL RATE MANDATORY STOCK'!E135,'DETAIL SALES'!$AB$10:$AB$7501,"Full",'DETAIL SALES'!$C$10:$C$7501,"25")</f>
        <v>0</v>
      </c>
      <c r="BG135" s="167">
        <f>COUNTIFS('DETAIL SALES'!$Q$10:$Q$7501,'FILL RATE MANDATORY STOCK'!E135,'DETAIL SALES'!$AB$10:$AB$7501,"No",'DETAIL SALES'!$C$10:$C$7501,"25")</f>
        <v>0</v>
      </c>
      <c r="BH135" s="167">
        <f>COUNTIFS('DETAIL SALES'!$Q$10:$Q$7501,'FILL RATE MANDATORY STOCK'!E135,'DETAIL SALES'!$AB$10:$AB$7501,"Full",'DETAIL SALES'!$C$10:$C$7501,"26")</f>
        <v>0</v>
      </c>
      <c r="BI135" s="167">
        <f>COUNTIFS('DETAIL SALES'!$Q$10:$Q$7501,'FILL RATE MANDATORY STOCK'!E135,'DETAIL SALES'!$AB$10:$AB$7501,"No",'DETAIL SALES'!$C$10:$C$7501,"26")</f>
        <v>0</v>
      </c>
      <c r="BJ135" s="167">
        <f>COUNTIFS('DETAIL SALES'!$Q$10:$Q$7501,'FILL RATE MANDATORY STOCK'!E135,'DETAIL SALES'!$AB$10:$AB$7501,"Full",'DETAIL SALES'!$C$10:$C$7501,"27")</f>
        <v>0</v>
      </c>
      <c r="BK135" s="167">
        <f>COUNTIFS('DETAIL SALES'!$Q$10:$Q$7501,'FILL RATE MANDATORY STOCK'!E135,'DETAIL SALES'!$AB$10:$AB$7501,"No",'DETAIL SALES'!$C$10:$C$7501,"27")</f>
        <v>0</v>
      </c>
      <c r="BL135" s="320">
        <f>COUNTIFS('DETAIL SALES'!$Q$10:$Q$7501,'FILL RATE MANDATORY STOCK'!E135,'DETAIL SALES'!$AB$10:$AB$7501,"Full",'DETAIL SALES'!$C$10:$C$7501,"28")</f>
        <v>0</v>
      </c>
      <c r="BM135" s="320">
        <f>COUNTIFS('DETAIL SALES'!$Q$10:$Q$7501,'FILL RATE MANDATORY STOCK'!E135,'DETAIL SALES'!$AB$10:$AB$7501,"No",'DETAIL SALES'!$C$10:$C$7501,"28")</f>
        <v>0</v>
      </c>
      <c r="BN135" s="167">
        <f>COUNTIFS('DETAIL SALES'!$Q$10:$Q$7501,'FILL RATE MANDATORY STOCK'!E135,'DETAIL SALES'!$AB$10:$AB$7501,"Full",'DETAIL SALES'!$C$10:$C$7501,"29")</f>
        <v>0</v>
      </c>
      <c r="BO135" s="167">
        <f>COUNTIFS('DETAIL SALES'!$Q$10:$Q$7501,'FILL RATE MANDATORY STOCK'!E135,'DETAIL SALES'!$AB$10:$AB$7501,"No",'DETAIL SALES'!$C$10:$C$7501,"29")</f>
        <v>0</v>
      </c>
      <c r="BP135" s="167">
        <f>COUNTIFS('DETAIL SALES'!$Q$10:$Q$7501,'FILL RATE MANDATORY STOCK'!E135,'DETAIL SALES'!$AB$10:$AB$7501,"Full",'DETAIL SALES'!$C$10:$C$7501,"30")</f>
        <v>0</v>
      </c>
      <c r="BQ135" s="167">
        <f>COUNTIFS('DETAIL SALES'!$Q$10:$Q$7501,'FILL RATE MANDATORY STOCK'!E135,'DETAIL SALES'!$AB$10:$AB$7501,"No",'DETAIL SALES'!$C$10:$C$7501,"30")</f>
        <v>0</v>
      </c>
      <c r="BR135" s="167">
        <f>COUNTIFS('DETAIL SALES'!$Q$10:$Q$7501,'FILL RATE MANDATORY STOCK'!\,'DETAIL SALES'!$AB$10:$AB$7501,"Full",'DETAIL SALES'!$C$10:$C$7501,"31")</f>
        <v>0</v>
      </c>
      <c r="BS135" s="159">
        <f>COUNTIFS('DETAIL SALES'!$Q$10:$Q$7501,'FILL RATE MANDATORY STOCK'!E135,'DETAIL SALES'!$AB$10:$AB$7501,"No",'DETAIL SALES'!$C$10:$C$7501,"31")</f>
        <v>0</v>
      </c>
      <c r="BT135" s="251">
        <f t="shared" si="11"/>
        <v>0</v>
      </c>
      <c r="BU135" s="168">
        <f t="shared" si="12"/>
        <v>0</v>
      </c>
      <c r="BV135" s="168">
        <f t="shared" si="13"/>
        <v>0</v>
      </c>
      <c r="BW135" s="266" t="e">
        <f t="shared" si="14"/>
        <v>#DIV/0!</v>
      </c>
    </row>
    <row r="136" spans="1:75">
      <c r="A136" s="784"/>
      <c r="B136" s="100">
        <f t="shared" si="15"/>
        <v>119</v>
      </c>
      <c r="C136" s="100" t="s">
        <v>410</v>
      </c>
      <c r="D136" s="103" t="s">
        <v>890</v>
      </c>
      <c r="E136" s="149"/>
      <c r="F136" s="169"/>
      <c r="G136" s="224">
        <v>60000</v>
      </c>
      <c r="H136" s="153">
        <v>8</v>
      </c>
      <c r="I136" s="153">
        <v>11.333333333333334</v>
      </c>
      <c r="J136" s="315">
        <f>COUNTIFS('DETAIL SALES'!$Q$10:$Q$7501,'FILL RATE MANDATORY STOCK'!E136,'DETAIL SALES'!$AB$10:$AB$7501,"Full",'DETAIL SALES'!$C$10:$C$7501,"1")</f>
        <v>0</v>
      </c>
      <c r="K136" s="316">
        <f>COUNTIFS('DETAIL SALES'!$Q$10:$Q$7501,'FILL RATE MANDATORY STOCK'!E136,'DETAIL SALES'!$AB$10:$AB$7501,"No",'DETAIL SALES'!$C$10:$C$7501,"1")</f>
        <v>0</v>
      </c>
      <c r="L136" s="149">
        <f>COUNTIFS('DETAIL SALES'!$Q$10:$Q$7501,'FILL RATE MANDATORY STOCK'!E136,'DETAIL SALES'!$AB$10:$AB$7501,"Full",'DETAIL SALES'!$C$10:$C$7501,"2")</f>
        <v>0</v>
      </c>
      <c r="M136" s="149">
        <f>COUNTIFS('DETAIL SALES'!$Q$10:$Q$7501,'FILL RATE MANDATORY STOCK'!E136,'DETAIL SALES'!$AB$10:$AB$7501,"No",'DETAIL SALES'!$C$10:$C$7501,"2")</f>
        <v>0</v>
      </c>
      <c r="N136" s="149">
        <f>COUNTIFS('DETAIL SALES'!$Q$10:$Q$7501,'FILL RATE MANDATORY STOCK'!E136,'DETAIL SALES'!$AB$10:$AB$7501,"Full",'DETAIL SALES'!$C$10:$C$7501,"3")</f>
        <v>0</v>
      </c>
      <c r="O136" s="149">
        <f>COUNTIFS('DETAIL SALES'!$Q$10:$Q$7501,'FILL RATE MANDATORY STOCK'!E136,'DETAIL SALES'!$AB$10:$AB$7501,"No",'DETAIL SALES'!$C$10:$C$7501,"3")</f>
        <v>0</v>
      </c>
      <c r="P136" s="149">
        <f>COUNTIFS('DETAIL SALES'!$Q$10:$Q$7501,'FILL RATE MANDATORY STOCK'!E136,'DETAIL SALES'!$AB$10:$AB$7501,"Full",'DETAIL SALES'!$C$10:$C$7501,"4")</f>
        <v>0</v>
      </c>
      <c r="Q136" s="149">
        <f>COUNTIFS('DETAIL SALES'!$Q$10:$Q$7501,'FILL RATE MANDATORY STOCK'!E136,'DETAIL SALES'!$AB$10:$AB$7501,"No",'DETAIL SALES'!$C$10:$C$7501,"4")</f>
        <v>0</v>
      </c>
      <c r="R136" s="149">
        <f>COUNTIFS('DETAIL SALES'!$Q$10:$Q$7501,'FILL RATE MANDATORY STOCK'!E136,'DETAIL SALES'!$AB$10:$AB$7501,"Full",'DETAIL SALES'!$C$10:$C$7501,"5")</f>
        <v>0</v>
      </c>
      <c r="S136" s="149">
        <f>COUNTIFS('DETAIL SALES'!$Q$10:$Q$7501,'FILL RATE MANDATORY STOCK'!E136,'DETAIL SALES'!$AB$10:$AB$7501,"No",'DETAIL SALES'!$C$10:$C$7501,"5")</f>
        <v>0</v>
      </c>
      <c r="T136" s="149">
        <f>COUNTIFS('DETAIL SALES'!$Q$10:$Q$7501,'FILL RATE MANDATORY STOCK'!E136,'DETAIL SALES'!$AB$10:$AB$7501,"Full",'DETAIL SALES'!$C$10:$C$7501,"6")</f>
        <v>0</v>
      </c>
      <c r="U136" s="149">
        <f>COUNTIFS('DETAIL SALES'!$Q$10:$Q$7501,'FILL RATE MANDATORY STOCK'!E136,'DETAIL SALES'!$AB$10:$AB$7501,"No",'DETAIL SALES'!$C$10:$C$7501,"6")</f>
        <v>0</v>
      </c>
      <c r="V136" s="316">
        <f>COUNTIFS('DETAIL SALES'!$Q$10:$Q$7501,'FILL RATE MANDATORY STOCK'!E136,'DETAIL SALES'!$AB$10:$AB$7501,"Full",'DETAIL SALES'!$C$10:$C$7501,"7")</f>
        <v>0</v>
      </c>
      <c r="W136" s="316">
        <f>COUNTIFS('DETAIL SALES'!$Q$10:$Q$7501,'FILL RATE MANDATORY STOCK'!E136,'DETAIL SALES'!$AB$10:$AB$7501,"No",'DETAIL SALES'!$C$10:$C$7501,"7")</f>
        <v>0</v>
      </c>
      <c r="X136" s="149">
        <f>COUNTIFS('DETAIL SALES'!$Q$10:$Q$7501,'FILL RATE MANDATORY STOCK'!E136,'DETAIL SALES'!$AB$10:$AB$7501,"Full",'DETAIL SALES'!$C$10:$C$7501,"8")</f>
        <v>0</v>
      </c>
      <c r="Y136" s="149">
        <f>COUNTIFS('DETAIL SALES'!$Q$10:$Q$7501,'FILL RATE MANDATORY STOCK'!E136,'DETAIL SALES'!$AB$10:$AB$7501,"No",'DETAIL SALES'!$C$10:$C$7501,"8")</f>
        <v>0</v>
      </c>
      <c r="Z136" s="149">
        <f>COUNTIFS('DETAIL SALES'!$Q$10:$Q$7501,'FILL RATE MANDATORY STOCK'!E136,'DETAIL SALES'!$AB$10:$AB$7501,"Full",'DETAIL SALES'!$C$10:$C$7501,"9")</f>
        <v>0</v>
      </c>
      <c r="AA136" s="149">
        <f>COUNTIFS('DETAIL SALES'!$Q$10:$Q$7501,'FILL RATE MANDATORY STOCK'!E136,'DETAIL SALES'!$AB$10:$AB$7501,"No",'DETAIL SALES'!$C$10:$C$7501,"9")</f>
        <v>0</v>
      </c>
      <c r="AB136" s="149">
        <f>COUNTIFS('DETAIL SALES'!$Q$10:$Q$7501,'FILL RATE MANDATORY STOCK'!E136,'DETAIL SALES'!$AB$10:$AB$7501,"Full",'DETAIL SALES'!$C$10:$C$7501,"10")</f>
        <v>0</v>
      </c>
      <c r="AC136" s="149">
        <f>COUNTIFS('DETAIL SALES'!$Q$10:$Q$7501,'FILL RATE MANDATORY STOCK'!E136,'DETAIL SALES'!$AB$10:$AB$7501,"No",'DETAIL SALES'!$C$10:$C$7501,"10")</f>
        <v>0</v>
      </c>
      <c r="AD136" s="149">
        <f>COUNTIFS('DETAIL SALES'!$Q$10:$Q$7501,'FILL RATE MANDATORY STOCK'!E136,'DETAIL SALES'!$AB$10:$AB$7501,"Full",'DETAIL SALES'!$C$10:$C$7501,"11")</f>
        <v>0</v>
      </c>
      <c r="AE136" s="149">
        <f>COUNTIFS('DETAIL SALES'!$Q$10:$Q$7501,'FILL RATE MANDATORY STOCK'!E136,'DETAIL SALES'!$AB$10:$AB$7501,"No",'DETAIL SALES'!$C$10:$C$7501,"11")</f>
        <v>0</v>
      </c>
      <c r="AF136" s="149">
        <f>COUNTIFS('DETAIL SALES'!$Q$10:$Q$7501,'FILL RATE MANDATORY STOCK'!E136,'DETAIL SALES'!$AB$10:$AB$7501,"Full",'DETAIL SALES'!$C$10:$C$7501,"12")</f>
        <v>0</v>
      </c>
      <c r="AG136" s="149">
        <f>COUNTIFS('DETAIL SALES'!$Q$10:$Q$7501,'FILL RATE MANDATORY STOCK'!E136,'DETAIL SALES'!$AB$10:$AB$7501,"No",'DETAIL SALES'!$C$10:$C$7501,"12")</f>
        <v>0</v>
      </c>
      <c r="AH136" s="149">
        <f>COUNTIFS('DETAIL SALES'!$Q$10:$Q$7501,'FILL RATE MANDATORY STOCK'!E136,'DETAIL SALES'!$AB$10:$AB$7501,"Full",'DETAIL SALES'!$C$10:$C$7501,"13")</f>
        <v>0</v>
      </c>
      <c r="AI136" s="149">
        <f>COUNTIFS('DETAIL SALES'!$Q$10:$Q$7501,'FILL RATE MANDATORY STOCK'!E136,'DETAIL SALES'!$AB$10:$AB$7501,"No",'DETAIL SALES'!$C$10:$C$7501,"13")</f>
        <v>0</v>
      </c>
      <c r="AJ136" s="316">
        <f>COUNTIFS('DETAIL SALES'!$Q$10:$Q$7501,'FILL RATE MANDATORY STOCK'!E136,'DETAIL SALES'!$AB$10:$AB$7501,"Full",'DETAIL SALES'!$C$10:$C$7501,"14")</f>
        <v>0</v>
      </c>
      <c r="AK136" s="316">
        <f>COUNTIFS('DETAIL SALES'!$Q$10:$Q$7501,'FILL RATE MANDATORY STOCK'!E136,'DETAIL SALES'!$AB$10:$AB$7501,"No",'DETAIL SALES'!$C$10:$C$7501,"14")</f>
        <v>0</v>
      </c>
      <c r="AL136" s="149">
        <f>COUNTIFS('DETAIL SALES'!$Q$10:$Q$7501,'FILL RATE MANDATORY STOCK'!E136,'DETAIL SALES'!$AB$10:$AB$7501,"Full",'DETAIL SALES'!$C$10:$C$7501,"15")</f>
        <v>0</v>
      </c>
      <c r="AM136" s="149">
        <f>COUNTIFS('DETAIL SALES'!$Q$10:$Q$7501,'FILL RATE MANDATORY STOCK'!E136,'DETAIL SALES'!$AB$10:$AB$7501,"No",'DETAIL SALES'!$C$10:$C$7501,"15")</f>
        <v>0</v>
      </c>
      <c r="AN136" s="149">
        <f>COUNTIFS('DETAIL SALES'!$Q$10:$Q$7501,'FILL RATE MANDATORY STOCK'!E136,'DETAIL SALES'!$AB$10:$AB$7501,"Full",'DETAIL SALES'!$C$10:$C$7501,"16")</f>
        <v>0</v>
      </c>
      <c r="AO136" s="149">
        <f>COUNTIFS('DETAIL SALES'!$Q$10:$Q$7501,'FILL RATE MANDATORY STOCK'!E136,'DETAIL SALES'!$AB$10:$AB$7501,"No",'DETAIL SALES'!$C$10:$C$7501,"16")</f>
        <v>0</v>
      </c>
      <c r="AP136" s="149">
        <f>COUNTIFS('DETAIL SALES'!$Q$10:$Q$7501,'FILL RATE MANDATORY STOCK'!E136,'DETAIL SALES'!$AB$10:$AB$7501,"Full",'DETAIL SALES'!$C$10:$C$7501,"17")</f>
        <v>0</v>
      </c>
      <c r="AQ136" s="149">
        <f>COUNTIFS('DETAIL SALES'!$Q$10:$Q$7501,'FILL RATE MANDATORY STOCK'!E136,'DETAIL SALES'!$AB$10:$AB$7501,"No",'DETAIL SALES'!$C$10:$C$7501,"17")</f>
        <v>0</v>
      </c>
      <c r="AR136" s="149">
        <f>COUNTIFS('DETAIL SALES'!$Q$10:$Q$7501,'FILL RATE MANDATORY STOCK'!E136,'DETAIL SALES'!$AB$10:$AB$7501,"Full",'DETAIL SALES'!$C$10:$C$7501,"18")</f>
        <v>0</v>
      </c>
      <c r="AS136" s="149">
        <f>COUNTIFS('DETAIL SALES'!$Q$10:$Q$7501,'FILL RATE MANDATORY STOCK'!E136,'DETAIL SALES'!$AB$10:$AB$7501,"No",'DETAIL SALES'!$C$10:$C$7501,"18")</f>
        <v>0</v>
      </c>
      <c r="AT136" s="149">
        <f>COUNTIFS('DETAIL SALES'!$Q$10:$Q$7501,'FILL RATE MANDATORY STOCK'!E136,'DETAIL SALES'!$AB$10:$AB$7501,"Full",'DETAIL SALES'!$C$10:$C$7501,"19")</f>
        <v>0</v>
      </c>
      <c r="AU136" s="149">
        <f>COUNTIFS('DETAIL SALES'!$Q$10:$Q$7501,'FILL RATE MANDATORY STOCK'!E136,'DETAIL SALES'!$AB$10:$AB$7501,"No",'DETAIL SALES'!$C$10:$C$7501,"19")</f>
        <v>0</v>
      </c>
      <c r="AV136" s="149">
        <f>COUNTIFS('DETAIL SALES'!$Q$10:$Q$7501,'FILL RATE MANDATORY STOCK'!E136,'DETAIL SALES'!$AB$10:$AB$7501,"Full",'DETAIL SALES'!$C$10:$C$7501,"20")</f>
        <v>0</v>
      </c>
      <c r="AW136" s="149">
        <f>COUNTIFS('DETAIL SALES'!$Q$10:$Q$7501,'FILL RATE MANDATORY STOCK'!E136,'DETAIL SALES'!$AB$10:$AB$7501,"No",'DETAIL SALES'!$C$10:$C$7501,"20")</f>
        <v>0</v>
      </c>
      <c r="AX136" s="316">
        <f>COUNTIFS('DETAIL SALES'!$Q$10:$Q$7501,'FILL RATE MANDATORY STOCK'!E136,'DETAIL SALES'!$AB$10:$AB$7501,"Full",'DETAIL SALES'!$C$10:$C$7501,"21")</f>
        <v>0</v>
      </c>
      <c r="AY136" s="316">
        <f>COUNTIFS('DETAIL SALES'!$Q$10:$Q$7501,'FILL RATE MANDATORY STOCK'!E136,'DETAIL SALES'!$AB$10:$AB$7501,"No",'DETAIL SALES'!$C$10:$C$7501,"21")</f>
        <v>0</v>
      </c>
      <c r="AZ136" s="149">
        <f>COUNTIFS('DETAIL SALES'!$Q$10:$Q$7501,'FILL RATE MANDATORY STOCK'!E136,'DETAIL SALES'!$AB$10:$AB$7501,"Full",'DETAIL SALES'!$C$10:$C$7501,"22")</f>
        <v>0</v>
      </c>
      <c r="BA136" s="149">
        <f>COUNTIFS('DETAIL SALES'!$Q$10:$Q$7501,'FILL RATE MANDATORY STOCK'!E136,'DETAIL SALES'!$AB$10:$AB$7501,"No",'DETAIL SALES'!$C$10:$C$7501,"22")</f>
        <v>0</v>
      </c>
      <c r="BB136" s="149">
        <f>COUNTIFS('DETAIL SALES'!$Q$10:$Q$7501,'FILL RATE MANDATORY STOCK'!E136,'DETAIL SALES'!$AB$10:$AB$7501,"Full",'DETAIL SALES'!$C$10:$C$7501,"23")</f>
        <v>0</v>
      </c>
      <c r="BC136" s="149">
        <f>COUNTIFS('DETAIL SALES'!$Q$10:$Q$7501,'FILL RATE MANDATORY STOCK'!E136,'DETAIL SALES'!$AB$10:$AB$7501,"No",'DETAIL SALES'!$C$10:$C$7501,"23")</f>
        <v>0</v>
      </c>
      <c r="BD136" s="149">
        <f>COUNTIFS('DETAIL SALES'!$Q$10:$Q$7501,'FILL RATE MANDATORY STOCK'!E136,'DETAIL SALES'!$AB$10:$AB$7501,"Full",'DETAIL SALES'!$C$10:$C$7501,"24")</f>
        <v>0</v>
      </c>
      <c r="BE136" s="149">
        <f>COUNTIFS('DETAIL SALES'!$Q$10:$Q$7501,'FILL RATE MANDATORY STOCK'!E136,'DETAIL SALES'!$AB$10:$AB$7501,"No",'DETAIL SALES'!$C$10:$C$7501,"24")</f>
        <v>0</v>
      </c>
      <c r="BF136" s="149">
        <f>COUNTIFS('DETAIL SALES'!$Q$10:$Q$7501,'FILL RATE MANDATORY STOCK'!E136,'DETAIL SALES'!$AB$10:$AB$7501,"Full",'DETAIL SALES'!$C$10:$C$7501,"25")</f>
        <v>0</v>
      </c>
      <c r="BG136" s="149">
        <f>COUNTIFS('DETAIL SALES'!$Q$10:$Q$7501,'FILL RATE MANDATORY STOCK'!E136,'DETAIL SALES'!$AB$10:$AB$7501,"No",'DETAIL SALES'!$C$10:$C$7501,"25")</f>
        <v>0</v>
      </c>
      <c r="BH136" s="149">
        <f>COUNTIFS('DETAIL SALES'!$Q$10:$Q$7501,'FILL RATE MANDATORY STOCK'!E136,'DETAIL SALES'!$AB$10:$AB$7501,"Full",'DETAIL SALES'!$C$10:$C$7501,"26")</f>
        <v>0</v>
      </c>
      <c r="BI136" s="149">
        <f>COUNTIFS('DETAIL SALES'!$Q$10:$Q$7501,'FILL RATE MANDATORY STOCK'!E136,'DETAIL SALES'!$AB$10:$AB$7501,"No",'DETAIL SALES'!$C$10:$C$7501,"26")</f>
        <v>0</v>
      </c>
      <c r="BJ136" s="149">
        <f>COUNTIFS('DETAIL SALES'!$Q$10:$Q$7501,'FILL RATE MANDATORY STOCK'!E136,'DETAIL SALES'!$AB$10:$AB$7501,"Full",'DETAIL SALES'!$C$10:$C$7501,"27")</f>
        <v>0</v>
      </c>
      <c r="BK136" s="149">
        <f>COUNTIFS('DETAIL SALES'!$Q$10:$Q$7501,'FILL RATE MANDATORY STOCK'!E136,'DETAIL SALES'!$AB$10:$AB$7501,"No",'DETAIL SALES'!$C$10:$C$7501,"27")</f>
        <v>0</v>
      </c>
      <c r="BL136" s="316">
        <f>COUNTIFS('DETAIL SALES'!$Q$10:$Q$7501,'FILL RATE MANDATORY STOCK'!E136,'DETAIL SALES'!$AB$10:$AB$7501,"Full",'DETAIL SALES'!$C$10:$C$7501,"28")</f>
        <v>0</v>
      </c>
      <c r="BM136" s="316">
        <f>COUNTIFS('DETAIL SALES'!$Q$10:$Q$7501,'FILL RATE MANDATORY STOCK'!E136,'DETAIL SALES'!$AB$10:$AB$7501,"No",'DETAIL SALES'!$C$10:$C$7501,"28")</f>
        <v>0</v>
      </c>
      <c r="BN136" s="149">
        <f>COUNTIFS('DETAIL SALES'!$Q$10:$Q$7501,'FILL RATE MANDATORY STOCK'!E136,'DETAIL SALES'!$AB$10:$AB$7501,"Full",'DETAIL SALES'!$C$10:$C$7501,"29")</f>
        <v>0</v>
      </c>
      <c r="BO136" s="149">
        <f>COUNTIFS('DETAIL SALES'!$Q$10:$Q$7501,'FILL RATE MANDATORY STOCK'!E136,'DETAIL SALES'!$AB$10:$AB$7501,"No",'DETAIL SALES'!$C$10:$C$7501,"29")</f>
        <v>0</v>
      </c>
      <c r="BP136" s="149">
        <f>COUNTIFS('DETAIL SALES'!$Q$10:$Q$7501,'FILL RATE MANDATORY STOCK'!E136,'DETAIL SALES'!$AB$10:$AB$7501,"Full",'DETAIL SALES'!$C$10:$C$7501,"30")</f>
        <v>0</v>
      </c>
      <c r="BQ136" s="149">
        <f>COUNTIFS('DETAIL SALES'!$Q$10:$Q$7501,'FILL RATE MANDATORY STOCK'!E136,'DETAIL SALES'!$AB$10:$AB$7501,"No",'DETAIL SALES'!$C$10:$C$7501,"30")</f>
        <v>0</v>
      </c>
      <c r="BR136" s="149">
        <f>COUNTIFS('DETAIL SALES'!$Q$10:$Q$7501,'FILL RATE MANDATORY STOCK'!\,'DETAIL SALES'!$AB$10:$AB$7501,"Full",'DETAIL SALES'!$C$10:$C$7501,"31")</f>
        <v>0</v>
      </c>
      <c r="BS136" s="153">
        <f>COUNTIFS('DETAIL SALES'!$Q$10:$Q$7501,'FILL RATE MANDATORY STOCK'!E136,'DETAIL SALES'!$AB$10:$AB$7501,"No",'DETAIL SALES'!$C$10:$C$7501,"31")</f>
        <v>0</v>
      </c>
      <c r="BT136" s="271">
        <f t="shared" si="11"/>
        <v>0</v>
      </c>
      <c r="BU136" s="150">
        <f t="shared" si="12"/>
        <v>0</v>
      </c>
      <c r="BV136" s="150">
        <f t="shared" si="13"/>
        <v>0</v>
      </c>
      <c r="BW136" s="272" t="e">
        <f t="shared" si="14"/>
        <v>#DIV/0!</v>
      </c>
    </row>
    <row r="137" spans="1:75">
      <c r="A137" s="784"/>
      <c r="B137" s="100">
        <f t="shared" si="15"/>
        <v>120</v>
      </c>
      <c r="C137" s="100" t="s">
        <v>410</v>
      </c>
      <c r="D137" s="103" t="s">
        <v>890</v>
      </c>
      <c r="E137" s="149"/>
      <c r="F137" s="169"/>
      <c r="G137" s="224">
        <v>60000</v>
      </c>
      <c r="H137" s="153">
        <v>8</v>
      </c>
      <c r="I137" s="153">
        <v>9.3333333333333339</v>
      </c>
      <c r="J137" s="315">
        <f>COUNTIFS('DETAIL SALES'!$Q$10:$Q$7501,'FILL RATE MANDATORY STOCK'!E137,'DETAIL SALES'!$AB$10:$AB$7501,"Full",'DETAIL SALES'!$C$10:$C$7501,"1")</f>
        <v>0</v>
      </c>
      <c r="K137" s="316">
        <f>COUNTIFS('DETAIL SALES'!$Q$10:$Q$7501,'FILL RATE MANDATORY STOCK'!E137,'DETAIL SALES'!$AB$10:$AB$7501,"No",'DETAIL SALES'!$C$10:$C$7501,"1")</f>
        <v>0</v>
      </c>
      <c r="L137" s="149">
        <f>COUNTIFS('DETAIL SALES'!$Q$10:$Q$7501,'FILL RATE MANDATORY STOCK'!E137,'DETAIL SALES'!$AB$10:$AB$7501,"Full",'DETAIL SALES'!$C$10:$C$7501,"2")</f>
        <v>0</v>
      </c>
      <c r="M137" s="149">
        <f>COUNTIFS('DETAIL SALES'!$Q$10:$Q$7501,'FILL RATE MANDATORY STOCK'!E137,'DETAIL SALES'!$AB$10:$AB$7501,"No",'DETAIL SALES'!$C$10:$C$7501,"2")</f>
        <v>0</v>
      </c>
      <c r="N137" s="149">
        <f>COUNTIFS('DETAIL SALES'!$Q$10:$Q$7501,'FILL RATE MANDATORY STOCK'!E137,'DETAIL SALES'!$AB$10:$AB$7501,"Full",'DETAIL SALES'!$C$10:$C$7501,"3")</f>
        <v>0</v>
      </c>
      <c r="O137" s="149">
        <f>COUNTIFS('DETAIL SALES'!$Q$10:$Q$7501,'FILL RATE MANDATORY STOCK'!E137,'DETAIL SALES'!$AB$10:$AB$7501,"No",'DETAIL SALES'!$C$10:$C$7501,"3")</f>
        <v>0</v>
      </c>
      <c r="P137" s="149">
        <f>COUNTIFS('DETAIL SALES'!$Q$10:$Q$7501,'FILL RATE MANDATORY STOCK'!E137,'DETAIL SALES'!$AB$10:$AB$7501,"Full",'DETAIL SALES'!$C$10:$C$7501,"4")</f>
        <v>0</v>
      </c>
      <c r="Q137" s="149">
        <f>COUNTIFS('DETAIL SALES'!$Q$10:$Q$7501,'FILL RATE MANDATORY STOCK'!E137,'DETAIL SALES'!$AB$10:$AB$7501,"No",'DETAIL SALES'!$C$10:$C$7501,"4")</f>
        <v>0</v>
      </c>
      <c r="R137" s="149">
        <f>COUNTIFS('DETAIL SALES'!$Q$10:$Q$7501,'FILL RATE MANDATORY STOCK'!E137,'DETAIL SALES'!$AB$10:$AB$7501,"Full",'DETAIL SALES'!$C$10:$C$7501,"5")</f>
        <v>0</v>
      </c>
      <c r="S137" s="149">
        <f>COUNTIFS('DETAIL SALES'!$Q$10:$Q$7501,'FILL RATE MANDATORY STOCK'!E137,'DETAIL SALES'!$AB$10:$AB$7501,"No",'DETAIL SALES'!$C$10:$C$7501,"5")</f>
        <v>0</v>
      </c>
      <c r="T137" s="149">
        <f>COUNTIFS('DETAIL SALES'!$Q$10:$Q$7501,'FILL RATE MANDATORY STOCK'!E137,'DETAIL SALES'!$AB$10:$AB$7501,"Full",'DETAIL SALES'!$C$10:$C$7501,"6")</f>
        <v>0</v>
      </c>
      <c r="U137" s="149">
        <f>COUNTIFS('DETAIL SALES'!$Q$10:$Q$7501,'FILL RATE MANDATORY STOCK'!E137,'DETAIL SALES'!$AB$10:$AB$7501,"No",'DETAIL SALES'!$C$10:$C$7501,"6")</f>
        <v>0</v>
      </c>
      <c r="V137" s="316">
        <f>COUNTIFS('DETAIL SALES'!$Q$10:$Q$7501,'FILL RATE MANDATORY STOCK'!E137,'DETAIL SALES'!$AB$10:$AB$7501,"Full",'DETAIL SALES'!$C$10:$C$7501,"7")</f>
        <v>0</v>
      </c>
      <c r="W137" s="316">
        <f>COUNTIFS('DETAIL SALES'!$Q$10:$Q$7501,'FILL RATE MANDATORY STOCK'!E137,'DETAIL SALES'!$AB$10:$AB$7501,"No",'DETAIL SALES'!$C$10:$C$7501,"7")</f>
        <v>0</v>
      </c>
      <c r="X137" s="149">
        <f>COUNTIFS('DETAIL SALES'!$Q$10:$Q$7501,'FILL RATE MANDATORY STOCK'!E137,'DETAIL SALES'!$AB$10:$AB$7501,"Full",'DETAIL SALES'!$C$10:$C$7501,"8")</f>
        <v>0</v>
      </c>
      <c r="Y137" s="149">
        <f>COUNTIFS('DETAIL SALES'!$Q$10:$Q$7501,'FILL RATE MANDATORY STOCK'!E137,'DETAIL SALES'!$AB$10:$AB$7501,"No",'DETAIL SALES'!$C$10:$C$7501,"8")</f>
        <v>0</v>
      </c>
      <c r="Z137" s="149">
        <f>COUNTIFS('DETAIL SALES'!$Q$10:$Q$7501,'FILL RATE MANDATORY STOCK'!E137,'DETAIL SALES'!$AB$10:$AB$7501,"Full",'DETAIL SALES'!$C$10:$C$7501,"9")</f>
        <v>0</v>
      </c>
      <c r="AA137" s="149">
        <f>COUNTIFS('DETAIL SALES'!$Q$10:$Q$7501,'FILL RATE MANDATORY STOCK'!E137,'DETAIL SALES'!$AB$10:$AB$7501,"No",'DETAIL SALES'!$C$10:$C$7501,"9")</f>
        <v>0</v>
      </c>
      <c r="AB137" s="149">
        <f>COUNTIFS('DETAIL SALES'!$Q$10:$Q$7501,'FILL RATE MANDATORY STOCK'!E137,'DETAIL SALES'!$AB$10:$AB$7501,"Full",'DETAIL SALES'!$C$10:$C$7501,"10")</f>
        <v>0</v>
      </c>
      <c r="AC137" s="149">
        <f>COUNTIFS('DETAIL SALES'!$Q$10:$Q$7501,'FILL RATE MANDATORY STOCK'!E137,'DETAIL SALES'!$AB$10:$AB$7501,"No",'DETAIL SALES'!$C$10:$C$7501,"10")</f>
        <v>0</v>
      </c>
      <c r="AD137" s="149">
        <f>COUNTIFS('DETAIL SALES'!$Q$10:$Q$7501,'FILL RATE MANDATORY STOCK'!E137,'DETAIL SALES'!$AB$10:$AB$7501,"Full",'DETAIL SALES'!$C$10:$C$7501,"11")</f>
        <v>0</v>
      </c>
      <c r="AE137" s="149">
        <f>COUNTIFS('DETAIL SALES'!$Q$10:$Q$7501,'FILL RATE MANDATORY STOCK'!E137,'DETAIL SALES'!$AB$10:$AB$7501,"No",'DETAIL SALES'!$C$10:$C$7501,"11")</f>
        <v>0</v>
      </c>
      <c r="AF137" s="149">
        <f>COUNTIFS('DETAIL SALES'!$Q$10:$Q$7501,'FILL RATE MANDATORY STOCK'!E137,'DETAIL SALES'!$AB$10:$AB$7501,"Full",'DETAIL SALES'!$C$10:$C$7501,"12")</f>
        <v>0</v>
      </c>
      <c r="AG137" s="149">
        <f>COUNTIFS('DETAIL SALES'!$Q$10:$Q$7501,'FILL RATE MANDATORY STOCK'!E137,'DETAIL SALES'!$AB$10:$AB$7501,"No",'DETAIL SALES'!$C$10:$C$7501,"12")</f>
        <v>0</v>
      </c>
      <c r="AH137" s="149">
        <f>COUNTIFS('DETAIL SALES'!$Q$10:$Q$7501,'FILL RATE MANDATORY STOCK'!E137,'DETAIL SALES'!$AB$10:$AB$7501,"Full",'DETAIL SALES'!$C$10:$C$7501,"13")</f>
        <v>0</v>
      </c>
      <c r="AI137" s="149">
        <f>COUNTIFS('DETAIL SALES'!$Q$10:$Q$7501,'FILL RATE MANDATORY STOCK'!E137,'DETAIL SALES'!$AB$10:$AB$7501,"No",'DETAIL SALES'!$C$10:$C$7501,"13")</f>
        <v>0</v>
      </c>
      <c r="AJ137" s="316">
        <f>COUNTIFS('DETAIL SALES'!$Q$10:$Q$7501,'FILL RATE MANDATORY STOCK'!E137,'DETAIL SALES'!$AB$10:$AB$7501,"Full",'DETAIL SALES'!$C$10:$C$7501,"14")</f>
        <v>0</v>
      </c>
      <c r="AK137" s="316">
        <f>COUNTIFS('DETAIL SALES'!$Q$10:$Q$7501,'FILL RATE MANDATORY STOCK'!E137,'DETAIL SALES'!$AB$10:$AB$7501,"No",'DETAIL SALES'!$C$10:$C$7501,"14")</f>
        <v>0</v>
      </c>
      <c r="AL137" s="149">
        <f>COUNTIFS('DETAIL SALES'!$Q$10:$Q$7501,'FILL RATE MANDATORY STOCK'!E137,'DETAIL SALES'!$AB$10:$AB$7501,"Full",'DETAIL SALES'!$C$10:$C$7501,"15")</f>
        <v>0</v>
      </c>
      <c r="AM137" s="149">
        <f>COUNTIFS('DETAIL SALES'!$Q$10:$Q$7501,'FILL RATE MANDATORY STOCK'!E137,'DETAIL SALES'!$AB$10:$AB$7501,"No",'DETAIL SALES'!$C$10:$C$7501,"15")</f>
        <v>0</v>
      </c>
      <c r="AN137" s="149">
        <f>COUNTIFS('DETAIL SALES'!$Q$10:$Q$7501,'FILL RATE MANDATORY STOCK'!E137,'DETAIL SALES'!$AB$10:$AB$7501,"Full",'DETAIL SALES'!$C$10:$C$7501,"16")</f>
        <v>0</v>
      </c>
      <c r="AO137" s="149">
        <f>COUNTIFS('DETAIL SALES'!$Q$10:$Q$7501,'FILL RATE MANDATORY STOCK'!E137,'DETAIL SALES'!$AB$10:$AB$7501,"No",'DETAIL SALES'!$C$10:$C$7501,"16")</f>
        <v>0</v>
      </c>
      <c r="AP137" s="149">
        <f>COUNTIFS('DETAIL SALES'!$Q$10:$Q$7501,'FILL RATE MANDATORY STOCK'!E137,'DETAIL SALES'!$AB$10:$AB$7501,"Full",'DETAIL SALES'!$C$10:$C$7501,"17")</f>
        <v>0</v>
      </c>
      <c r="AQ137" s="149">
        <f>COUNTIFS('DETAIL SALES'!$Q$10:$Q$7501,'FILL RATE MANDATORY STOCK'!E137,'DETAIL SALES'!$AB$10:$AB$7501,"No",'DETAIL SALES'!$C$10:$C$7501,"17")</f>
        <v>0</v>
      </c>
      <c r="AR137" s="149">
        <f>COUNTIFS('DETAIL SALES'!$Q$10:$Q$7501,'FILL RATE MANDATORY STOCK'!E137,'DETAIL SALES'!$AB$10:$AB$7501,"Full",'DETAIL SALES'!$C$10:$C$7501,"18")</f>
        <v>0</v>
      </c>
      <c r="AS137" s="149">
        <f>COUNTIFS('DETAIL SALES'!$Q$10:$Q$7501,'FILL RATE MANDATORY STOCK'!E137,'DETAIL SALES'!$AB$10:$AB$7501,"No",'DETAIL SALES'!$C$10:$C$7501,"18")</f>
        <v>0</v>
      </c>
      <c r="AT137" s="149">
        <f>COUNTIFS('DETAIL SALES'!$Q$10:$Q$7501,'FILL RATE MANDATORY STOCK'!E137,'DETAIL SALES'!$AB$10:$AB$7501,"Full",'DETAIL SALES'!$C$10:$C$7501,"19")</f>
        <v>0</v>
      </c>
      <c r="AU137" s="149">
        <f>COUNTIFS('DETAIL SALES'!$Q$10:$Q$7501,'FILL RATE MANDATORY STOCK'!E137,'DETAIL SALES'!$AB$10:$AB$7501,"No",'DETAIL SALES'!$C$10:$C$7501,"19")</f>
        <v>0</v>
      </c>
      <c r="AV137" s="149">
        <f>COUNTIFS('DETAIL SALES'!$Q$10:$Q$7501,'FILL RATE MANDATORY STOCK'!E137,'DETAIL SALES'!$AB$10:$AB$7501,"Full",'DETAIL SALES'!$C$10:$C$7501,"20")</f>
        <v>0</v>
      </c>
      <c r="AW137" s="149">
        <f>COUNTIFS('DETAIL SALES'!$Q$10:$Q$7501,'FILL RATE MANDATORY STOCK'!E137,'DETAIL SALES'!$AB$10:$AB$7501,"No",'DETAIL SALES'!$C$10:$C$7501,"20")</f>
        <v>0</v>
      </c>
      <c r="AX137" s="316">
        <f>COUNTIFS('DETAIL SALES'!$Q$10:$Q$7501,'FILL RATE MANDATORY STOCK'!E137,'DETAIL SALES'!$AB$10:$AB$7501,"Full",'DETAIL SALES'!$C$10:$C$7501,"21")</f>
        <v>0</v>
      </c>
      <c r="AY137" s="316">
        <f>COUNTIFS('DETAIL SALES'!$Q$10:$Q$7501,'FILL RATE MANDATORY STOCK'!E137,'DETAIL SALES'!$AB$10:$AB$7501,"No",'DETAIL SALES'!$C$10:$C$7501,"21")</f>
        <v>0</v>
      </c>
      <c r="AZ137" s="149">
        <f>COUNTIFS('DETAIL SALES'!$Q$10:$Q$7501,'FILL RATE MANDATORY STOCK'!E137,'DETAIL SALES'!$AB$10:$AB$7501,"Full",'DETAIL SALES'!$C$10:$C$7501,"22")</f>
        <v>0</v>
      </c>
      <c r="BA137" s="149">
        <f>COUNTIFS('DETAIL SALES'!$Q$10:$Q$7501,'FILL RATE MANDATORY STOCK'!E137,'DETAIL SALES'!$AB$10:$AB$7501,"No",'DETAIL SALES'!$C$10:$C$7501,"22")</f>
        <v>0</v>
      </c>
      <c r="BB137" s="149">
        <f>COUNTIFS('DETAIL SALES'!$Q$10:$Q$7501,'FILL RATE MANDATORY STOCK'!E137,'DETAIL SALES'!$AB$10:$AB$7501,"Full",'DETAIL SALES'!$C$10:$C$7501,"23")</f>
        <v>0</v>
      </c>
      <c r="BC137" s="149">
        <f>COUNTIFS('DETAIL SALES'!$Q$10:$Q$7501,'FILL RATE MANDATORY STOCK'!E137,'DETAIL SALES'!$AB$10:$AB$7501,"No",'DETAIL SALES'!$C$10:$C$7501,"23")</f>
        <v>0</v>
      </c>
      <c r="BD137" s="149">
        <f>COUNTIFS('DETAIL SALES'!$Q$10:$Q$7501,'FILL RATE MANDATORY STOCK'!E137,'DETAIL SALES'!$AB$10:$AB$7501,"Full",'DETAIL SALES'!$C$10:$C$7501,"24")</f>
        <v>0</v>
      </c>
      <c r="BE137" s="149">
        <f>COUNTIFS('DETAIL SALES'!$Q$10:$Q$7501,'FILL RATE MANDATORY STOCK'!E137,'DETAIL SALES'!$AB$10:$AB$7501,"No",'DETAIL SALES'!$C$10:$C$7501,"24")</f>
        <v>0</v>
      </c>
      <c r="BF137" s="149">
        <f>COUNTIFS('DETAIL SALES'!$Q$10:$Q$7501,'FILL RATE MANDATORY STOCK'!E137,'DETAIL SALES'!$AB$10:$AB$7501,"Full",'DETAIL SALES'!$C$10:$C$7501,"25")</f>
        <v>0</v>
      </c>
      <c r="BG137" s="149">
        <f>COUNTIFS('DETAIL SALES'!$Q$10:$Q$7501,'FILL RATE MANDATORY STOCK'!E137,'DETAIL SALES'!$AB$10:$AB$7501,"No",'DETAIL SALES'!$C$10:$C$7501,"25")</f>
        <v>0</v>
      </c>
      <c r="BH137" s="149">
        <f>COUNTIFS('DETAIL SALES'!$Q$10:$Q$7501,'FILL RATE MANDATORY STOCK'!E137,'DETAIL SALES'!$AB$10:$AB$7501,"Full",'DETAIL SALES'!$C$10:$C$7501,"26")</f>
        <v>0</v>
      </c>
      <c r="BI137" s="149">
        <f>COUNTIFS('DETAIL SALES'!$Q$10:$Q$7501,'FILL RATE MANDATORY STOCK'!E137,'DETAIL SALES'!$AB$10:$AB$7501,"No",'DETAIL SALES'!$C$10:$C$7501,"26")</f>
        <v>0</v>
      </c>
      <c r="BJ137" s="149">
        <f>COUNTIFS('DETAIL SALES'!$Q$10:$Q$7501,'FILL RATE MANDATORY STOCK'!E137,'DETAIL SALES'!$AB$10:$AB$7501,"Full",'DETAIL SALES'!$C$10:$C$7501,"27")</f>
        <v>0</v>
      </c>
      <c r="BK137" s="149">
        <f>COUNTIFS('DETAIL SALES'!$Q$10:$Q$7501,'FILL RATE MANDATORY STOCK'!E137,'DETAIL SALES'!$AB$10:$AB$7501,"No",'DETAIL SALES'!$C$10:$C$7501,"27")</f>
        <v>0</v>
      </c>
      <c r="BL137" s="316">
        <f>COUNTIFS('DETAIL SALES'!$Q$10:$Q$7501,'FILL RATE MANDATORY STOCK'!E137,'DETAIL SALES'!$AB$10:$AB$7501,"Full",'DETAIL SALES'!$C$10:$C$7501,"28")</f>
        <v>0</v>
      </c>
      <c r="BM137" s="316">
        <f>COUNTIFS('DETAIL SALES'!$Q$10:$Q$7501,'FILL RATE MANDATORY STOCK'!E137,'DETAIL SALES'!$AB$10:$AB$7501,"No",'DETAIL SALES'!$C$10:$C$7501,"28")</f>
        <v>0</v>
      </c>
      <c r="BN137" s="149">
        <f>COUNTIFS('DETAIL SALES'!$Q$10:$Q$7501,'FILL RATE MANDATORY STOCK'!E137,'DETAIL SALES'!$AB$10:$AB$7501,"Full",'DETAIL SALES'!$C$10:$C$7501,"29")</f>
        <v>0</v>
      </c>
      <c r="BO137" s="149">
        <f>COUNTIFS('DETAIL SALES'!$Q$10:$Q$7501,'FILL RATE MANDATORY STOCK'!E137,'DETAIL SALES'!$AB$10:$AB$7501,"No",'DETAIL SALES'!$C$10:$C$7501,"29")</f>
        <v>0</v>
      </c>
      <c r="BP137" s="149">
        <f>COUNTIFS('DETAIL SALES'!$Q$10:$Q$7501,'FILL RATE MANDATORY STOCK'!E137,'DETAIL SALES'!$AB$10:$AB$7501,"Full",'DETAIL SALES'!$C$10:$C$7501,"30")</f>
        <v>0</v>
      </c>
      <c r="BQ137" s="149">
        <f>COUNTIFS('DETAIL SALES'!$Q$10:$Q$7501,'FILL RATE MANDATORY STOCK'!E137,'DETAIL SALES'!$AB$10:$AB$7501,"No",'DETAIL SALES'!$C$10:$C$7501,"30")</f>
        <v>0</v>
      </c>
      <c r="BR137" s="149">
        <f>COUNTIFS('DETAIL SALES'!$Q$10:$Q$7501,'FILL RATE MANDATORY STOCK'!\,'DETAIL SALES'!$AB$10:$AB$7501,"Full",'DETAIL SALES'!$C$10:$C$7501,"31")</f>
        <v>0</v>
      </c>
      <c r="BS137" s="153">
        <f>COUNTIFS('DETAIL SALES'!$Q$10:$Q$7501,'FILL RATE MANDATORY STOCK'!E137,'DETAIL SALES'!$AB$10:$AB$7501,"No",'DETAIL SALES'!$C$10:$C$7501,"31")</f>
        <v>0</v>
      </c>
      <c r="BT137" s="271">
        <f t="shared" si="11"/>
        <v>0</v>
      </c>
      <c r="BU137" s="150">
        <f t="shared" si="12"/>
        <v>0</v>
      </c>
      <c r="BV137" s="150">
        <f t="shared" si="13"/>
        <v>0</v>
      </c>
      <c r="BW137" s="272" t="e">
        <f t="shared" si="14"/>
        <v>#DIV/0!</v>
      </c>
    </row>
    <row r="138" spans="1:75">
      <c r="A138" s="784"/>
      <c r="B138" s="100">
        <f t="shared" si="15"/>
        <v>121</v>
      </c>
      <c r="C138" s="100" t="s">
        <v>410</v>
      </c>
      <c r="D138" s="103" t="s">
        <v>890</v>
      </c>
      <c r="E138" s="149"/>
      <c r="F138" s="169"/>
      <c r="G138" s="224">
        <v>60000</v>
      </c>
      <c r="H138" s="153">
        <v>8</v>
      </c>
      <c r="I138" s="153">
        <v>5.333333333333333</v>
      </c>
      <c r="J138" s="315">
        <f>COUNTIFS('DETAIL SALES'!$Q$10:$Q$7501,'FILL RATE MANDATORY STOCK'!E138,'DETAIL SALES'!$AB$10:$AB$7501,"Full",'DETAIL SALES'!$C$10:$C$7501,"1")</f>
        <v>0</v>
      </c>
      <c r="K138" s="316">
        <f>COUNTIFS('DETAIL SALES'!$Q$10:$Q$7501,'FILL RATE MANDATORY STOCK'!E138,'DETAIL SALES'!$AB$10:$AB$7501,"No",'DETAIL SALES'!$C$10:$C$7501,"1")</f>
        <v>0</v>
      </c>
      <c r="L138" s="149">
        <f>COUNTIFS('DETAIL SALES'!$Q$10:$Q$7501,'FILL RATE MANDATORY STOCK'!E138,'DETAIL SALES'!$AB$10:$AB$7501,"Full",'DETAIL SALES'!$C$10:$C$7501,"2")</f>
        <v>0</v>
      </c>
      <c r="M138" s="149">
        <f>COUNTIFS('DETAIL SALES'!$Q$10:$Q$7501,'FILL RATE MANDATORY STOCK'!E138,'DETAIL SALES'!$AB$10:$AB$7501,"No",'DETAIL SALES'!$C$10:$C$7501,"2")</f>
        <v>0</v>
      </c>
      <c r="N138" s="149">
        <f>COUNTIFS('DETAIL SALES'!$Q$10:$Q$7501,'FILL RATE MANDATORY STOCK'!E138,'DETAIL SALES'!$AB$10:$AB$7501,"Full",'DETAIL SALES'!$C$10:$C$7501,"3")</f>
        <v>0</v>
      </c>
      <c r="O138" s="149">
        <f>COUNTIFS('DETAIL SALES'!$Q$10:$Q$7501,'FILL RATE MANDATORY STOCK'!E138,'DETAIL SALES'!$AB$10:$AB$7501,"No",'DETAIL SALES'!$C$10:$C$7501,"3")</f>
        <v>0</v>
      </c>
      <c r="P138" s="149">
        <f>COUNTIFS('DETAIL SALES'!$Q$10:$Q$7501,'FILL RATE MANDATORY STOCK'!E138,'DETAIL SALES'!$AB$10:$AB$7501,"Full",'DETAIL SALES'!$C$10:$C$7501,"4")</f>
        <v>0</v>
      </c>
      <c r="Q138" s="149">
        <f>COUNTIFS('DETAIL SALES'!$Q$10:$Q$7501,'FILL RATE MANDATORY STOCK'!E138,'DETAIL SALES'!$AB$10:$AB$7501,"No",'DETAIL SALES'!$C$10:$C$7501,"4")</f>
        <v>0</v>
      </c>
      <c r="R138" s="149">
        <f>COUNTIFS('DETAIL SALES'!$Q$10:$Q$7501,'FILL RATE MANDATORY STOCK'!E138,'DETAIL SALES'!$AB$10:$AB$7501,"Full",'DETAIL SALES'!$C$10:$C$7501,"5")</f>
        <v>0</v>
      </c>
      <c r="S138" s="149">
        <f>COUNTIFS('DETAIL SALES'!$Q$10:$Q$7501,'FILL RATE MANDATORY STOCK'!E138,'DETAIL SALES'!$AB$10:$AB$7501,"No",'DETAIL SALES'!$C$10:$C$7501,"5")</f>
        <v>0</v>
      </c>
      <c r="T138" s="149">
        <f>COUNTIFS('DETAIL SALES'!$Q$10:$Q$7501,'FILL RATE MANDATORY STOCK'!E138,'DETAIL SALES'!$AB$10:$AB$7501,"Full",'DETAIL SALES'!$C$10:$C$7501,"6")</f>
        <v>0</v>
      </c>
      <c r="U138" s="149">
        <f>COUNTIFS('DETAIL SALES'!$Q$10:$Q$7501,'FILL RATE MANDATORY STOCK'!E138,'DETAIL SALES'!$AB$10:$AB$7501,"No",'DETAIL SALES'!$C$10:$C$7501,"6")</f>
        <v>0</v>
      </c>
      <c r="V138" s="316">
        <f>COUNTIFS('DETAIL SALES'!$Q$10:$Q$7501,'FILL RATE MANDATORY STOCK'!E138,'DETAIL SALES'!$AB$10:$AB$7501,"Full",'DETAIL SALES'!$C$10:$C$7501,"7")</f>
        <v>0</v>
      </c>
      <c r="W138" s="316">
        <f>COUNTIFS('DETAIL SALES'!$Q$10:$Q$7501,'FILL RATE MANDATORY STOCK'!E138,'DETAIL SALES'!$AB$10:$AB$7501,"No",'DETAIL SALES'!$C$10:$C$7501,"7")</f>
        <v>0</v>
      </c>
      <c r="X138" s="149">
        <f>COUNTIFS('DETAIL SALES'!$Q$10:$Q$7501,'FILL RATE MANDATORY STOCK'!E138,'DETAIL SALES'!$AB$10:$AB$7501,"Full",'DETAIL SALES'!$C$10:$C$7501,"8")</f>
        <v>0</v>
      </c>
      <c r="Y138" s="149">
        <f>COUNTIFS('DETAIL SALES'!$Q$10:$Q$7501,'FILL RATE MANDATORY STOCK'!E138,'DETAIL SALES'!$AB$10:$AB$7501,"No",'DETAIL SALES'!$C$10:$C$7501,"8")</f>
        <v>0</v>
      </c>
      <c r="Z138" s="149">
        <f>COUNTIFS('DETAIL SALES'!$Q$10:$Q$7501,'FILL RATE MANDATORY STOCK'!E138,'DETAIL SALES'!$AB$10:$AB$7501,"Full",'DETAIL SALES'!$C$10:$C$7501,"9")</f>
        <v>0</v>
      </c>
      <c r="AA138" s="149">
        <f>COUNTIFS('DETAIL SALES'!$Q$10:$Q$7501,'FILL RATE MANDATORY STOCK'!E138,'DETAIL SALES'!$AB$10:$AB$7501,"No",'DETAIL SALES'!$C$10:$C$7501,"9")</f>
        <v>0</v>
      </c>
      <c r="AB138" s="149">
        <f>COUNTIFS('DETAIL SALES'!$Q$10:$Q$7501,'FILL RATE MANDATORY STOCK'!E138,'DETAIL SALES'!$AB$10:$AB$7501,"Full",'DETAIL SALES'!$C$10:$C$7501,"10")</f>
        <v>0</v>
      </c>
      <c r="AC138" s="149">
        <f>COUNTIFS('DETAIL SALES'!$Q$10:$Q$7501,'FILL RATE MANDATORY STOCK'!E138,'DETAIL SALES'!$AB$10:$AB$7501,"No",'DETAIL SALES'!$C$10:$C$7501,"10")</f>
        <v>0</v>
      </c>
      <c r="AD138" s="149">
        <f>COUNTIFS('DETAIL SALES'!$Q$10:$Q$7501,'FILL RATE MANDATORY STOCK'!E138,'DETAIL SALES'!$AB$10:$AB$7501,"Full",'DETAIL SALES'!$C$10:$C$7501,"11")</f>
        <v>0</v>
      </c>
      <c r="AE138" s="149">
        <f>COUNTIFS('DETAIL SALES'!$Q$10:$Q$7501,'FILL RATE MANDATORY STOCK'!E138,'DETAIL SALES'!$AB$10:$AB$7501,"No",'DETAIL SALES'!$C$10:$C$7501,"11")</f>
        <v>0</v>
      </c>
      <c r="AF138" s="149">
        <f>COUNTIFS('DETAIL SALES'!$Q$10:$Q$7501,'FILL RATE MANDATORY STOCK'!E138,'DETAIL SALES'!$AB$10:$AB$7501,"Full",'DETAIL SALES'!$C$10:$C$7501,"12")</f>
        <v>0</v>
      </c>
      <c r="AG138" s="149">
        <f>COUNTIFS('DETAIL SALES'!$Q$10:$Q$7501,'FILL RATE MANDATORY STOCK'!E138,'DETAIL SALES'!$AB$10:$AB$7501,"No",'DETAIL SALES'!$C$10:$C$7501,"12")</f>
        <v>0</v>
      </c>
      <c r="AH138" s="149">
        <f>COUNTIFS('DETAIL SALES'!$Q$10:$Q$7501,'FILL RATE MANDATORY STOCK'!E138,'DETAIL SALES'!$AB$10:$AB$7501,"Full",'DETAIL SALES'!$C$10:$C$7501,"13")</f>
        <v>0</v>
      </c>
      <c r="AI138" s="149">
        <f>COUNTIFS('DETAIL SALES'!$Q$10:$Q$7501,'FILL RATE MANDATORY STOCK'!E138,'DETAIL SALES'!$AB$10:$AB$7501,"No",'DETAIL SALES'!$C$10:$C$7501,"13")</f>
        <v>0</v>
      </c>
      <c r="AJ138" s="316">
        <f>COUNTIFS('DETAIL SALES'!$Q$10:$Q$7501,'FILL RATE MANDATORY STOCK'!E138,'DETAIL SALES'!$AB$10:$AB$7501,"Full",'DETAIL SALES'!$C$10:$C$7501,"14")</f>
        <v>0</v>
      </c>
      <c r="AK138" s="316">
        <f>COUNTIFS('DETAIL SALES'!$Q$10:$Q$7501,'FILL RATE MANDATORY STOCK'!E138,'DETAIL SALES'!$AB$10:$AB$7501,"No",'DETAIL SALES'!$C$10:$C$7501,"14")</f>
        <v>0</v>
      </c>
      <c r="AL138" s="149">
        <f>COUNTIFS('DETAIL SALES'!$Q$10:$Q$7501,'FILL RATE MANDATORY STOCK'!E138,'DETAIL SALES'!$AB$10:$AB$7501,"Full",'DETAIL SALES'!$C$10:$C$7501,"15")</f>
        <v>0</v>
      </c>
      <c r="AM138" s="149">
        <f>COUNTIFS('DETAIL SALES'!$Q$10:$Q$7501,'FILL RATE MANDATORY STOCK'!E138,'DETAIL SALES'!$AB$10:$AB$7501,"No",'DETAIL SALES'!$C$10:$C$7501,"15")</f>
        <v>0</v>
      </c>
      <c r="AN138" s="149">
        <f>COUNTIFS('DETAIL SALES'!$Q$10:$Q$7501,'FILL RATE MANDATORY STOCK'!E138,'DETAIL SALES'!$AB$10:$AB$7501,"Full",'DETAIL SALES'!$C$10:$C$7501,"16")</f>
        <v>0</v>
      </c>
      <c r="AO138" s="149">
        <f>COUNTIFS('DETAIL SALES'!$Q$10:$Q$7501,'FILL RATE MANDATORY STOCK'!E138,'DETAIL SALES'!$AB$10:$AB$7501,"No",'DETAIL SALES'!$C$10:$C$7501,"16")</f>
        <v>0</v>
      </c>
      <c r="AP138" s="149">
        <f>COUNTIFS('DETAIL SALES'!$Q$10:$Q$7501,'FILL RATE MANDATORY STOCK'!E138,'DETAIL SALES'!$AB$10:$AB$7501,"Full",'DETAIL SALES'!$C$10:$C$7501,"17")</f>
        <v>0</v>
      </c>
      <c r="AQ138" s="149">
        <f>COUNTIFS('DETAIL SALES'!$Q$10:$Q$7501,'FILL RATE MANDATORY STOCK'!E138,'DETAIL SALES'!$AB$10:$AB$7501,"No",'DETAIL SALES'!$C$10:$C$7501,"17")</f>
        <v>0</v>
      </c>
      <c r="AR138" s="149">
        <f>COUNTIFS('DETAIL SALES'!$Q$10:$Q$7501,'FILL RATE MANDATORY STOCK'!E138,'DETAIL SALES'!$AB$10:$AB$7501,"Full",'DETAIL SALES'!$C$10:$C$7501,"18")</f>
        <v>0</v>
      </c>
      <c r="AS138" s="149">
        <f>COUNTIFS('DETAIL SALES'!$Q$10:$Q$7501,'FILL RATE MANDATORY STOCK'!E138,'DETAIL SALES'!$AB$10:$AB$7501,"No",'DETAIL SALES'!$C$10:$C$7501,"18")</f>
        <v>0</v>
      </c>
      <c r="AT138" s="149">
        <f>COUNTIFS('DETAIL SALES'!$Q$10:$Q$7501,'FILL RATE MANDATORY STOCK'!E138,'DETAIL SALES'!$AB$10:$AB$7501,"Full",'DETAIL SALES'!$C$10:$C$7501,"19")</f>
        <v>0</v>
      </c>
      <c r="AU138" s="149">
        <f>COUNTIFS('DETAIL SALES'!$Q$10:$Q$7501,'FILL RATE MANDATORY STOCK'!E138,'DETAIL SALES'!$AB$10:$AB$7501,"No",'DETAIL SALES'!$C$10:$C$7501,"19")</f>
        <v>0</v>
      </c>
      <c r="AV138" s="149">
        <f>COUNTIFS('DETAIL SALES'!$Q$10:$Q$7501,'FILL RATE MANDATORY STOCK'!E138,'DETAIL SALES'!$AB$10:$AB$7501,"Full",'DETAIL SALES'!$C$10:$C$7501,"20")</f>
        <v>0</v>
      </c>
      <c r="AW138" s="149">
        <f>COUNTIFS('DETAIL SALES'!$Q$10:$Q$7501,'FILL RATE MANDATORY STOCK'!E138,'DETAIL SALES'!$AB$10:$AB$7501,"No",'DETAIL SALES'!$C$10:$C$7501,"20")</f>
        <v>0</v>
      </c>
      <c r="AX138" s="316">
        <f>COUNTIFS('DETAIL SALES'!$Q$10:$Q$7501,'FILL RATE MANDATORY STOCK'!E138,'DETAIL SALES'!$AB$10:$AB$7501,"Full",'DETAIL SALES'!$C$10:$C$7501,"21")</f>
        <v>0</v>
      </c>
      <c r="AY138" s="316">
        <f>COUNTIFS('DETAIL SALES'!$Q$10:$Q$7501,'FILL RATE MANDATORY STOCK'!E138,'DETAIL SALES'!$AB$10:$AB$7501,"No",'DETAIL SALES'!$C$10:$C$7501,"21")</f>
        <v>0</v>
      </c>
      <c r="AZ138" s="149">
        <f>COUNTIFS('DETAIL SALES'!$Q$10:$Q$7501,'FILL RATE MANDATORY STOCK'!E138,'DETAIL SALES'!$AB$10:$AB$7501,"Full",'DETAIL SALES'!$C$10:$C$7501,"22")</f>
        <v>0</v>
      </c>
      <c r="BA138" s="149">
        <f>COUNTIFS('DETAIL SALES'!$Q$10:$Q$7501,'FILL RATE MANDATORY STOCK'!E138,'DETAIL SALES'!$AB$10:$AB$7501,"No",'DETAIL SALES'!$C$10:$C$7501,"22")</f>
        <v>0</v>
      </c>
      <c r="BB138" s="149">
        <f>COUNTIFS('DETAIL SALES'!$Q$10:$Q$7501,'FILL RATE MANDATORY STOCK'!E138,'DETAIL SALES'!$AB$10:$AB$7501,"Full",'DETAIL SALES'!$C$10:$C$7501,"23")</f>
        <v>0</v>
      </c>
      <c r="BC138" s="149">
        <f>COUNTIFS('DETAIL SALES'!$Q$10:$Q$7501,'FILL RATE MANDATORY STOCK'!E138,'DETAIL SALES'!$AB$10:$AB$7501,"No",'DETAIL SALES'!$C$10:$C$7501,"23")</f>
        <v>0</v>
      </c>
      <c r="BD138" s="149">
        <f>COUNTIFS('DETAIL SALES'!$Q$10:$Q$7501,'FILL RATE MANDATORY STOCK'!E138,'DETAIL SALES'!$AB$10:$AB$7501,"Full",'DETAIL SALES'!$C$10:$C$7501,"24")</f>
        <v>0</v>
      </c>
      <c r="BE138" s="149">
        <f>COUNTIFS('DETAIL SALES'!$Q$10:$Q$7501,'FILL RATE MANDATORY STOCK'!E138,'DETAIL SALES'!$AB$10:$AB$7501,"No",'DETAIL SALES'!$C$10:$C$7501,"24")</f>
        <v>0</v>
      </c>
      <c r="BF138" s="149">
        <f>COUNTIFS('DETAIL SALES'!$Q$10:$Q$7501,'FILL RATE MANDATORY STOCK'!E138,'DETAIL SALES'!$AB$10:$AB$7501,"Full",'DETAIL SALES'!$C$10:$C$7501,"25")</f>
        <v>0</v>
      </c>
      <c r="BG138" s="149">
        <f>COUNTIFS('DETAIL SALES'!$Q$10:$Q$7501,'FILL RATE MANDATORY STOCK'!E138,'DETAIL SALES'!$AB$10:$AB$7501,"No",'DETAIL SALES'!$C$10:$C$7501,"25")</f>
        <v>0</v>
      </c>
      <c r="BH138" s="149">
        <f>COUNTIFS('DETAIL SALES'!$Q$10:$Q$7501,'FILL RATE MANDATORY STOCK'!E138,'DETAIL SALES'!$AB$10:$AB$7501,"Full",'DETAIL SALES'!$C$10:$C$7501,"26")</f>
        <v>0</v>
      </c>
      <c r="BI138" s="149">
        <f>COUNTIFS('DETAIL SALES'!$Q$10:$Q$7501,'FILL RATE MANDATORY STOCK'!E138,'DETAIL SALES'!$AB$10:$AB$7501,"No",'DETAIL SALES'!$C$10:$C$7501,"26")</f>
        <v>0</v>
      </c>
      <c r="BJ138" s="149">
        <f>COUNTIFS('DETAIL SALES'!$Q$10:$Q$7501,'FILL RATE MANDATORY STOCK'!E138,'DETAIL SALES'!$AB$10:$AB$7501,"Full",'DETAIL SALES'!$C$10:$C$7501,"27")</f>
        <v>0</v>
      </c>
      <c r="BK138" s="149">
        <f>COUNTIFS('DETAIL SALES'!$Q$10:$Q$7501,'FILL RATE MANDATORY STOCK'!E138,'DETAIL SALES'!$AB$10:$AB$7501,"No",'DETAIL SALES'!$C$10:$C$7501,"27")</f>
        <v>0</v>
      </c>
      <c r="BL138" s="316">
        <f>COUNTIFS('DETAIL SALES'!$Q$10:$Q$7501,'FILL RATE MANDATORY STOCK'!E138,'DETAIL SALES'!$AB$10:$AB$7501,"Full",'DETAIL SALES'!$C$10:$C$7501,"28")</f>
        <v>0</v>
      </c>
      <c r="BM138" s="316">
        <f>COUNTIFS('DETAIL SALES'!$Q$10:$Q$7501,'FILL RATE MANDATORY STOCK'!E138,'DETAIL SALES'!$AB$10:$AB$7501,"No",'DETAIL SALES'!$C$10:$C$7501,"28")</f>
        <v>0</v>
      </c>
      <c r="BN138" s="149">
        <f>COUNTIFS('DETAIL SALES'!$Q$10:$Q$7501,'FILL RATE MANDATORY STOCK'!E138,'DETAIL SALES'!$AB$10:$AB$7501,"Full",'DETAIL SALES'!$C$10:$C$7501,"29")</f>
        <v>0</v>
      </c>
      <c r="BO138" s="149">
        <f>COUNTIFS('DETAIL SALES'!$Q$10:$Q$7501,'FILL RATE MANDATORY STOCK'!E138,'DETAIL SALES'!$AB$10:$AB$7501,"No",'DETAIL SALES'!$C$10:$C$7501,"29")</f>
        <v>0</v>
      </c>
      <c r="BP138" s="149">
        <f>COUNTIFS('DETAIL SALES'!$Q$10:$Q$7501,'FILL RATE MANDATORY STOCK'!E138,'DETAIL SALES'!$AB$10:$AB$7501,"Full",'DETAIL SALES'!$C$10:$C$7501,"30")</f>
        <v>0</v>
      </c>
      <c r="BQ138" s="149">
        <f>COUNTIFS('DETAIL SALES'!$Q$10:$Q$7501,'FILL RATE MANDATORY STOCK'!E138,'DETAIL SALES'!$AB$10:$AB$7501,"No",'DETAIL SALES'!$C$10:$C$7501,"30")</f>
        <v>0</v>
      </c>
      <c r="BR138" s="149">
        <f>COUNTIFS('DETAIL SALES'!$Q$10:$Q$7501,'FILL RATE MANDATORY STOCK'!\,'DETAIL SALES'!$AB$10:$AB$7501,"Full",'DETAIL SALES'!$C$10:$C$7501,"31")</f>
        <v>0</v>
      </c>
      <c r="BS138" s="153">
        <f>COUNTIFS('DETAIL SALES'!$Q$10:$Q$7501,'FILL RATE MANDATORY STOCK'!E138,'DETAIL SALES'!$AB$10:$AB$7501,"No",'DETAIL SALES'!$C$10:$C$7501,"31")</f>
        <v>0</v>
      </c>
      <c r="BT138" s="271">
        <f t="shared" si="11"/>
        <v>0</v>
      </c>
      <c r="BU138" s="150">
        <f t="shared" si="12"/>
        <v>0</v>
      </c>
      <c r="BV138" s="150">
        <f t="shared" si="13"/>
        <v>0</v>
      </c>
      <c r="BW138" s="272" t="e">
        <f t="shared" si="14"/>
        <v>#DIV/0!</v>
      </c>
    </row>
    <row r="139" spans="1:75">
      <c r="A139" s="784"/>
      <c r="B139" s="100">
        <f>MAX(B135:B138)+1</f>
        <v>122</v>
      </c>
      <c r="C139" s="100" t="s">
        <v>412</v>
      </c>
      <c r="D139" s="103" t="s">
        <v>890</v>
      </c>
      <c r="E139" s="149"/>
      <c r="F139" s="169"/>
      <c r="G139" s="224">
        <v>60000</v>
      </c>
      <c r="H139" s="153">
        <v>4</v>
      </c>
      <c r="I139" s="153">
        <v>0</v>
      </c>
      <c r="J139" s="315">
        <f>COUNTIFS('DETAIL SALES'!$Q$10:$Q$7501,'FILL RATE MANDATORY STOCK'!E139,'DETAIL SALES'!$AB$10:$AB$7501,"Full",'DETAIL SALES'!$C$10:$C$7501,"1")</f>
        <v>0</v>
      </c>
      <c r="K139" s="316">
        <f>COUNTIFS('DETAIL SALES'!$Q$10:$Q$7501,'FILL RATE MANDATORY STOCK'!E139,'DETAIL SALES'!$AB$10:$AB$7501,"No",'DETAIL SALES'!$C$10:$C$7501,"1")</f>
        <v>0</v>
      </c>
      <c r="L139" s="149">
        <f>COUNTIFS('DETAIL SALES'!$Q$10:$Q$7501,'FILL RATE MANDATORY STOCK'!E139,'DETAIL SALES'!$AB$10:$AB$7501,"Full",'DETAIL SALES'!$C$10:$C$7501,"2")</f>
        <v>0</v>
      </c>
      <c r="M139" s="149">
        <f>COUNTIFS('DETAIL SALES'!$Q$10:$Q$7501,'FILL RATE MANDATORY STOCK'!E139,'DETAIL SALES'!$AB$10:$AB$7501,"No",'DETAIL SALES'!$C$10:$C$7501,"2")</f>
        <v>0</v>
      </c>
      <c r="N139" s="149">
        <f>COUNTIFS('DETAIL SALES'!$Q$10:$Q$7501,'FILL RATE MANDATORY STOCK'!E139,'DETAIL SALES'!$AB$10:$AB$7501,"Full",'DETAIL SALES'!$C$10:$C$7501,"3")</f>
        <v>0</v>
      </c>
      <c r="O139" s="149">
        <f>COUNTIFS('DETAIL SALES'!$Q$10:$Q$7501,'FILL RATE MANDATORY STOCK'!E139,'DETAIL SALES'!$AB$10:$AB$7501,"No",'DETAIL SALES'!$C$10:$C$7501,"3")</f>
        <v>0</v>
      </c>
      <c r="P139" s="149">
        <f>COUNTIFS('DETAIL SALES'!$Q$10:$Q$7501,'FILL RATE MANDATORY STOCK'!E139,'DETAIL SALES'!$AB$10:$AB$7501,"Full",'DETAIL SALES'!$C$10:$C$7501,"4")</f>
        <v>0</v>
      </c>
      <c r="Q139" s="149">
        <f>COUNTIFS('DETAIL SALES'!$Q$10:$Q$7501,'FILL RATE MANDATORY STOCK'!E139,'DETAIL SALES'!$AB$10:$AB$7501,"No",'DETAIL SALES'!$C$10:$C$7501,"4")</f>
        <v>0</v>
      </c>
      <c r="R139" s="149">
        <f>COUNTIFS('DETAIL SALES'!$Q$10:$Q$7501,'FILL RATE MANDATORY STOCK'!E139,'DETAIL SALES'!$AB$10:$AB$7501,"Full",'DETAIL SALES'!$C$10:$C$7501,"5")</f>
        <v>0</v>
      </c>
      <c r="S139" s="149">
        <f>COUNTIFS('DETAIL SALES'!$Q$10:$Q$7501,'FILL RATE MANDATORY STOCK'!E139,'DETAIL SALES'!$AB$10:$AB$7501,"No",'DETAIL SALES'!$C$10:$C$7501,"5")</f>
        <v>0</v>
      </c>
      <c r="T139" s="149">
        <f>COUNTIFS('DETAIL SALES'!$Q$10:$Q$7501,'FILL RATE MANDATORY STOCK'!E139,'DETAIL SALES'!$AB$10:$AB$7501,"Full",'DETAIL SALES'!$C$10:$C$7501,"6")</f>
        <v>0</v>
      </c>
      <c r="U139" s="149">
        <f>COUNTIFS('DETAIL SALES'!$Q$10:$Q$7501,'FILL RATE MANDATORY STOCK'!E139,'DETAIL SALES'!$AB$10:$AB$7501,"No",'DETAIL SALES'!$C$10:$C$7501,"6")</f>
        <v>0</v>
      </c>
      <c r="V139" s="316">
        <f>COUNTIFS('DETAIL SALES'!$Q$10:$Q$7501,'FILL RATE MANDATORY STOCK'!E139,'DETAIL SALES'!$AB$10:$AB$7501,"Full",'DETAIL SALES'!$C$10:$C$7501,"7")</f>
        <v>0</v>
      </c>
      <c r="W139" s="316">
        <f>COUNTIFS('DETAIL SALES'!$Q$10:$Q$7501,'FILL RATE MANDATORY STOCK'!E139,'DETAIL SALES'!$AB$10:$AB$7501,"No",'DETAIL SALES'!$C$10:$C$7501,"7")</f>
        <v>0</v>
      </c>
      <c r="X139" s="149">
        <f>COUNTIFS('DETAIL SALES'!$Q$10:$Q$7501,'FILL RATE MANDATORY STOCK'!E139,'DETAIL SALES'!$AB$10:$AB$7501,"Full",'DETAIL SALES'!$C$10:$C$7501,"8")</f>
        <v>0</v>
      </c>
      <c r="Y139" s="149">
        <f>COUNTIFS('DETAIL SALES'!$Q$10:$Q$7501,'FILL RATE MANDATORY STOCK'!E139,'DETAIL SALES'!$AB$10:$AB$7501,"No",'DETAIL SALES'!$C$10:$C$7501,"8")</f>
        <v>0</v>
      </c>
      <c r="Z139" s="149">
        <f>COUNTIFS('DETAIL SALES'!$Q$10:$Q$7501,'FILL RATE MANDATORY STOCK'!E139,'DETAIL SALES'!$AB$10:$AB$7501,"Full",'DETAIL SALES'!$C$10:$C$7501,"9")</f>
        <v>0</v>
      </c>
      <c r="AA139" s="149">
        <f>COUNTIFS('DETAIL SALES'!$Q$10:$Q$7501,'FILL RATE MANDATORY STOCK'!E139,'DETAIL SALES'!$AB$10:$AB$7501,"No",'DETAIL SALES'!$C$10:$C$7501,"9")</f>
        <v>0</v>
      </c>
      <c r="AB139" s="149">
        <f>COUNTIFS('DETAIL SALES'!$Q$10:$Q$7501,'FILL RATE MANDATORY STOCK'!E139,'DETAIL SALES'!$AB$10:$AB$7501,"Full",'DETAIL SALES'!$C$10:$C$7501,"10")</f>
        <v>0</v>
      </c>
      <c r="AC139" s="149">
        <f>COUNTIFS('DETAIL SALES'!$Q$10:$Q$7501,'FILL RATE MANDATORY STOCK'!E139,'DETAIL SALES'!$AB$10:$AB$7501,"No",'DETAIL SALES'!$C$10:$C$7501,"10")</f>
        <v>0</v>
      </c>
      <c r="AD139" s="149">
        <f>COUNTIFS('DETAIL SALES'!$Q$10:$Q$7501,'FILL RATE MANDATORY STOCK'!E139,'DETAIL SALES'!$AB$10:$AB$7501,"Full",'DETAIL SALES'!$C$10:$C$7501,"11")</f>
        <v>0</v>
      </c>
      <c r="AE139" s="149">
        <f>COUNTIFS('DETAIL SALES'!$Q$10:$Q$7501,'FILL RATE MANDATORY STOCK'!E139,'DETAIL SALES'!$AB$10:$AB$7501,"No",'DETAIL SALES'!$C$10:$C$7501,"11")</f>
        <v>0</v>
      </c>
      <c r="AF139" s="149">
        <f>COUNTIFS('DETAIL SALES'!$Q$10:$Q$7501,'FILL RATE MANDATORY STOCK'!E139,'DETAIL SALES'!$AB$10:$AB$7501,"Full",'DETAIL SALES'!$C$10:$C$7501,"12")</f>
        <v>0</v>
      </c>
      <c r="AG139" s="149">
        <f>COUNTIFS('DETAIL SALES'!$Q$10:$Q$7501,'FILL RATE MANDATORY STOCK'!E139,'DETAIL SALES'!$AB$10:$AB$7501,"No",'DETAIL SALES'!$C$10:$C$7501,"12")</f>
        <v>0</v>
      </c>
      <c r="AH139" s="149">
        <f>COUNTIFS('DETAIL SALES'!$Q$10:$Q$7501,'FILL RATE MANDATORY STOCK'!E139,'DETAIL SALES'!$AB$10:$AB$7501,"Full",'DETAIL SALES'!$C$10:$C$7501,"13")</f>
        <v>0</v>
      </c>
      <c r="AI139" s="149">
        <f>COUNTIFS('DETAIL SALES'!$Q$10:$Q$7501,'FILL RATE MANDATORY STOCK'!E139,'DETAIL SALES'!$AB$10:$AB$7501,"No",'DETAIL SALES'!$C$10:$C$7501,"13")</f>
        <v>0</v>
      </c>
      <c r="AJ139" s="316">
        <f>COUNTIFS('DETAIL SALES'!$Q$10:$Q$7501,'FILL RATE MANDATORY STOCK'!E139,'DETAIL SALES'!$AB$10:$AB$7501,"Full",'DETAIL SALES'!$C$10:$C$7501,"14")</f>
        <v>0</v>
      </c>
      <c r="AK139" s="316">
        <f>COUNTIFS('DETAIL SALES'!$Q$10:$Q$7501,'FILL RATE MANDATORY STOCK'!E139,'DETAIL SALES'!$AB$10:$AB$7501,"No",'DETAIL SALES'!$C$10:$C$7501,"14")</f>
        <v>0</v>
      </c>
      <c r="AL139" s="149">
        <f>COUNTIFS('DETAIL SALES'!$Q$10:$Q$7501,'FILL RATE MANDATORY STOCK'!E139,'DETAIL SALES'!$AB$10:$AB$7501,"Full",'DETAIL SALES'!$C$10:$C$7501,"15")</f>
        <v>0</v>
      </c>
      <c r="AM139" s="149">
        <f>COUNTIFS('DETAIL SALES'!$Q$10:$Q$7501,'FILL RATE MANDATORY STOCK'!E139,'DETAIL SALES'!$AB$10:$AB$7501,"No",'DETAIL SALES'!$C$10:$C$7501,"15")</f>
        <v>0</v>
      </c>
      <c r="AN139" s="149">
        <f>COUNTIFS('DETAIL SALES'!$Q$10:$Q$7501,'FILL RATE MANDATORY STOCK'!E139,'DETAIL SALES'!$AB$10:$AB$7501,"Full",'DETAIL SALES'!$C$10:$C$7501,"16")</f>
        <v>0</v>
      </c>
      <c r="AO139" s="149">
        <f>COUNTIFS('DETAIL SALES'!$Q$10:$Q$7501,'FILL RATE MANDATORY STOCK'!E139,'DETAIL SALES'!$AB$10:$AB$7501,"No",'DETAIL SALES'!$C$10:$C$7501,"16")</f>
        <v>0</v>
      </c>
      <c r="AP139" s="149">
        <f>COUNTIFS('DETAIL SALES'!$Q$10:$Q$7501,'FILL RATE MANDATORY STOCK'!E139,'DETAIL SALES'!$AB$10:$AB$7501,"Full",'DETAIL SALES'!$C$10:$C$7501,"17")</f>
        <v>0</v>
      </c>
      <c r="AQ139" s="149">
        <f>COUNTIFS('DETAIL SALES'!$Q$10:$Q$7501,'FILL RATE MANDATORY STOCK'!E139,'DETAIL SALES'!$AB$10:$AB$7501,"No",'DETAIL SALES'!$C$10:$C$7501,"17")</f>
        <v>0</v>
      </c>
      <c r="AR139" s="149">
        <f>COUNTIFS('DETAIL SALES'!$Q$10:$Q$7501,'FILL RATE MANDATORY STOCK'!E139,'DETAIL SALES'!$AB$10:$AB$7501,"Full",'DETAIL SALES'!$C$10:$C$7501,"18")</f>
        <v>0</v>
      </c>
      <c r="AS139" s="149">
        <f>COUNTIFS('DETAIL SALES'!$Q$10:$Q$7501,'FILL RATE MANDATORY STOCK'!E139,'DETAIL SALES'!$AB$10:$AB$7501,"No",'DETAIL SALES'!$C$10:$C$7501,"18")</f>
        <v>0</v>
      </c>
      <c r="AT139" s="149">
        <f>COUNTIFS('DETAIL SALES'!$Q$10:$Q$7501,'FILL RATE MANDATORY STOCK'!E139,'DETAIL SALES'!$AB$10:$AB$7501,"Full",'DETAIL SALES'!$C$10:$C$7501,"19")</f>
        <v>0</v>
      </c>
      <c r="AU139" s="149">
        <f>COUNTIFS('DETAIL SALES'!$Q$10:$Q$7501,'FILL RATE MANDATORY STOCK'!E139,'DETAIL SALES'!$AB$10:$AB$7501,"No",'DETAIL SALES'!$C$10:$C$7501,"19")</f>
        <v>0</v>
      </c>
      <c r="AV139" s="149">
        <f>COUNTIFS('DETAIL SALES'!$Q$10:$Q$7501,'FILL RATE MANDATORY STOCK'!E139,'DETAIL SALES'!$AB$10:$AB$7501,"Full",'DETAIL SALES'!$C$10:$C$7501,"20")</f>
        <v>0</v>
      </c>
      <c r="AW139" s="149">
        <f>COUNTIFS('DETAIL SALES'!$Q$10:$Q$7501,'FILL RATE MANDATORY STOCK'!E139,'DETAIL SALES'!$AB$10:$AB$7501,"No",'DETAIL SALES'!$C$10:$C$7501,"20")</f>
        <v>0</v>
      </c>
      <c r="AX139" s="316">
        <f>COUNTIFS('DETAIL SALES'!$Q$10:$Q$7501,'FILL RATE MANDATORY STOCK'!E139,'DETAIL SALES'!$AB$10:$AB$7501,"Full",'DETAIL SALES'!$C$10:$C$7501,"21")</f>
        <v>0</v>
      </c>
      <c r="AY139" s="316">
        <f>COUNTIFS('DETAIL SALES'!$Q$10:$Q$7501,'FILL RATE MANDATORY STOCK'!E139,'DETAIL SALES'!$AB$10:$AB$7501,"No",'DETAIL SALES'!$C$10:$C$7501,"21")</f>
        <v>0</v>
      </c>
      <c r="AZ139" s="149">
        <f>COUNTIFS('DETAIL SALES'!$Q$10:$Q$7501,'FILL RATE MANDATORY STOCK'!E139,'DETAIL SALES'!$AB$10:$AB$7501,"Full",'DETAIL SALES'!$C$10:$C$7501,"22")</f>
        <v>0</v>
      </c>
      <c r="BA139" s="149">
        <f>COUNTIFS('DETAIL SALES'!$Q$10:$Q$7501,'FILL RATE MANDATORY STOCK'!E139,'DETAIL SALES'!$AB$10:$AB$7501,"No",'DETAIL SALES'!$C$10:$C$7501,"22")</f>
        <v>0</v>
      </c>
      <c r="BB139" s="149">
        <f>COUNTIFS('DETAIL SALES'!$Q$10:$Q$7501,'FILL RATE MANDATORY STOCK'!E139,'DETAIL SALES'!$AB$10:$AB$7501,"Full",'DETAIL SALES'!$C$10:$C$7501,"23")</f>
        <v>0</v>
      </c>
      <c r="BC139" s="149">
        <f>COUNTIFS('DETAIL SALES'!$Q$10:$Q$7501,'FILL RATE MANDATORY STOCK'!E139,'DETAIL SALES'!$AB$10:$AB$7501,"No",'DETAIL SALES'!$C$10:$C$7501,"23")</f>
        <v>0</v>
      </c>
      <c r="BD139" s="149">
        <f>COUNTIFS('DETAIL SALES'!$Q$10:$Q$7501,'FILL RATE MANDATORY STOCK'!E139,'DETAIL SALES'!$AB$10:$AB$7501,"Full",'DETAIL SALES'!$C$10:$C$7501,"24")</f>
        <v>0</v>
      </c>
      <c r="BE139" s="149">
        <f>COUNTIFS('DETAIL SALES'!$Q$10:$Q$7501,'FILL RATE MANDATORY STOCK'!E139,'DETAIL SALES'!$AB$10:$AB$7501,"No",'DETAIL SALES'!$C$10:$C$7501,"24")</f>
        <v>0</v>
      </c>
      <c r="BF139" s="149">
        <f>COUNTIFS('DETAIL SALES'!$Q$10:$Q$7501,'FILL RATE MANDATORY STOCK'!E139,'DETAIL SALES'!$AB$10:$AB$7501,"Full",'DETAIL SALES'!$C$10:$C$7501,"25")</f>
        <v>0</v>
      </c>
      <c r="BG139" s="149">
        <f>COUNTIFS('DETAIL SALES'!$Q$10:$Q$7501,'FILL RATE MANDATORY STOCK'!E139,'DETAIL SALES'!$AB$10:$AB$7501,"No",'DETAIL SALES'!$C$10:$C$7501,"25")</f>
        <v>0</v>
      </c>
      <c r="BH139" s="149">
        <f>COUNTIFS('DETAIL SALES'!$Q$10:$Q$7501,'FILL RATE MANDATORY STOCK'!E139,'DETAIL SALES'!$AB$10:$AB$7501,"Full",'DETAIL SALES'!$C$10:$C$7501,"26")</f>
        <v>0</v>
      </c>
      <c r="BI139" s="149">
        <f>COUNTIFS('DETAIL SALES'!$Q$10:$Q$7501,'FILL RATE MANDATORY STOCK'!E139,'DETAIL SALES'!$AB$10:$AB$7501,"No",'DETAIL SALES'!$C$10:$C$7501,"26")</f>
        <v>0</v>
      </c>
      <c r="BJ139" s="149">
        <f>COUNTIFS('DETAIL SALES'!$Q$10:$Q$7501,'FILL RATE MANDATORY STOCK'!E139,'DETAIL SALES'!$AB$10:$AB$7501,"Full",'DETAIL SALES'!$C$10:$C$7501,"27")</f>
        <v>0</v>
      </c>
      <c r="BK139" s="149">
        <f>COUNTIFS('DETAIL SALES'!$Q$10:$Q$7501,'FILL RATE MANDATORY STOCK'!E139,'DETAIL SALES'!$AB$10:$AB$7501,"No",'DETAIL SALES'!$C$10:$C$7501,"27")</f>
        <v>0</v>
      </c>
      <c r="BL139" s="316">
        <f>COUNTIFS('DETAIL SALES'!$Q$10:$Q$7501,'FILL RATE MANDATORY STOCK'!E139,'DETAIL SALES'!$AB$10:$AB$7501,"Full",'DETAIL SALES'!$C$10:$C$7501,"28")</f>
        <v>0</v>
      </c>
      <c r="BM139" s="316">
        <f>COUNTIFS('DETAIL SALES'!$Q$10:$Q$7501,'FILL RATE MANDATORY STOCK'!E139,'DETAIL SALES'!$AB$10:$AB$7501,"No",'DETAIL SALES'!$C$10:$C$7501,"28")</f>
        <v>0</v>
      </c>
      <c r="BN139" s="149">
        <f>COUNTIFS('DETAIL SALES'!$Q$10:$Q$7501,'FILL RATE MANDATORY STOCK'!E139,'DETAIL SALES'!$AB$10:$AB$7501,"Full",'DETAIL SALES'!$C$10:$C$7501,"29")</f>
        <v>0</v>
      </c>
      <c r="BO139" s="149">
        <f>COUNTIFS('DETAIL SALES'!$Q$10:$Q$7501,'FILL RATE MANDATORY STOCK'!E139,'DETAIL SALES'!$AB$10:$AB$7501,"No",'DETAIL SALES'!$C$10:$C$7501,"29")</f>
        <v>0</v>
      </c>
      <c r="BP139" s="149">
        <f>COUNTIFS('DETAIL SALES'!$Q$10:$Q$7501,'FILL RATE MANDATORY STOCK'!E139,'DETAIL SALES'!$AB$10:$AB$7501,"Full",'DETAIL SALES'!$C$10:$C$7501,"30")</f>
        <v>0</v>
      </c>
      <c r="BQ139" s="149">
        <f>COUNTIFS('DETAIL SALES'!$Q$10:$Q$7501,'FILL RATE MANDATORY STOCK'!E139,'DETAIL SALES'!$AB$10:$AB$7501,"No",'DETAIL SALES'!$C$10:$C$7501,"30")</f>
        <v>0</v>
      </c>
      <c r="BR139" s="149">
        <f>COUNTIFS('DETAIL SALES'!$Q$10:$Q$7501,'FILL RATE MANDATORY STOCK'!\,'DETAIL SALES'!$AB$10:$AB$7501,"Full",'DETAIL SALES'!$C$10:$C$7501,"31")</f>
        <v>0</v>
      </c>
      <c r="BS139" s="153">
        <f>COUNTIFS('DETAIL SALES'!$Q$10:$Q$7501,'FILL RATE MANDATORY STOCK'!E139,'DETAIL SALES'!$AB$10:$AB$7501,"No",'DETAIL SALES'!$C$10:$C$7501,"31")</f>
        <v>0</v>
      </c>
      <c r="BT139" s="271">
        <f t="shared" ref="BT139:BT185" si="16">J139+L139+N139+P139+R139+T139+V139+X139+Z139+AB139+AD139+AF139+AH139+AJ139+AL139+AN139+AP139+AR139+AT139+AV139+AX139+AZ139+BB139+BD139+BF139+BH139+BJ139+BL139+BN139+BP139+BR139</f>
        <v>0</v>
      </c>
      <c r="BU139" s="150">
        <f t="shared" ref="BU139:BU185" si="17">K139+M139+O139+Q139+S139+U139+W139+Y139+AA139+AC139+AE139+AG139+AI139+AK139+AM139+AO139+AQ139+AS139+AU139+AW139+AY139+BA139+BC139+BE139+BG139+BI139+BK139+BM139+BO139+BQ139+BS139</f>
        <v>0</v>
      </c>
      <c r="BV139" s="150">
        <f t="shared" ref="BV139:BV185" si="18">BT139+BU139</f>
        <v>0</v>
      </c>
      <c r="BW139" s="272" t="e">
        <f t="shared" ref="BW139:BW185" si="19">BT139/BV139</f>
        <v>#DIV/0!</v>
      </c>
    </row>
    <row r="140" spans="1:75">
      <c r="A140" s="784"/>
      <c r="B140" s="100">
        <f>MAX(B136:B139)+1</f>
        <v>123</v>
      </c>
      <c r="C140" s="100" t="s">
        <v>410</v>
      </c>
      <c r="D140" s="103" t="s">
        <v>890</v>
      </c>
      <c r="E140" s="149"/>
      <c r="F140" s="169"/>
      <c r="G140" s="224">
        <v>60000</v>
      </c>
      <c r="H140" s="153">
        <v>8</v>
      </c>
      <c r="I140" s="153">
        <v>0</v>
      </c>
      <c r="J140" s="315">
        <f>COUNTIFS('DETAIL SALES'!$Q$10:$Q$7501,'FILL RATE MANDATORY STOCK'!E140,'DETAIL SALES'!$AB$10:$AB$7501,"Full",'DETAIL SALES'!$C$10:$C$7501,"1")</f>
        <v>0</v>
      </c>
      <c r="K140" s="316">
        <f>COUNTIFS('DETAIL SALES'!$Q$10:$Q$7501,'FILL RATE MANDATORY STOCK'!E140,'DETAIL SALES'!$AB$10:$AB$7501,"No",'DETAIL SALES'!$C$10:$C$7501,"1")</f>
        <v>0</v>
      </c>
      <c r="L140" s="149">
        <f>COUNTIFS('DETAIL SALES'!$Q$10:$Q$7501,'FILL RATE MANDATORY STOCK'!E140,'DETAIL SALES'!$AB$10:$AB$7501,"Full",'DETAIL SALES'!$C$10:$C$7501,"2")</f>
        <v>0</v>
      </c>
      <c r="M140" s="149">
        <f>COUNTIFS('DETAIL SALES'!$Q$10:$Q$7501,'FILL RATE MANDATORY STOCK'!E140,'DETAIL SALES'!$AB$10:$AB$7501,"No",'DETAIL SALES'!$C$10:$C$7501,"2")</f>
        <v>0</v>
      </c>
      <c r="N140" s="149">
        <f>COUNTIFS('DETAIL SALES'!$Q$10:$Q$7501,'FILL RATE MANDATORY STOCK'!E140,'DETAIL SALES'!$AB$10:$AB$7501,"Full",'DETAIL SALES'!$C$10:$C$7501,"3")</f>
        <v>0</v>
      </c>
      <c r="O140" s="149">
        <f>COUNTIFS('DETAIL SALES'!$Q$10:$Q$7501,'FILL RATE MANDATORY STOCK'!E140,'DETAIL SALES'!$AB$10:$AB$7501,"No",'DETAIL SALES'!$C$10:$C$7501,"3")</f>
        <v>0</v>
      </c>
      <c r="P140" s="149">
        <f>COUNTIFS('DETAIL SALES'!$Q$10:$Q$7501,'FILL RATE MANDATORY STOCK'!E140,'DETAIL SALES'!$AB$10:$AB$7501,"Full",'DETAIL SALES'!$C$10:$C$7501,"4")</f>
        <v>0</v>
      </c>
      <c r="Q140" s="149">
        <f>COUNTIFS('DETAIL SALES'!$Q$10:$Q$7501,'FILL RATE MANDATORY STOCK'!E140,'DETAIL SALES'!$AB$10:$AB$7501,"No",'DETAIL SALES'!$C$10:$C$7501,"4")</f>
        <v>0</v>
      </c>
      <c r="R140" s="149">
        <f>COUNTIFS('DETAIL SALES'!$Q$10:$Q$7501,'FILL RATE MANDATORY STOCK'!E140,'DETAIL SALES'!$AB$10:$AB$7501,"Full",'DETAIL SALES'!$C$10:$C$7501,"5")</f>
        <v>0</v>
      </c>
      <c r="S140" s="149">
        <f>COUNTIFS('DETAIL SALES'!$Q$10:$Q$7501,'FILL RATE MANDATORY STOCK'!E140,'DETAIL SALES'!$AB$10:$AB$7501,"No",'DETAIL SALES'!$C$10:$C$7501,"5")</f>
        <v>0</v>
      </c>
      <c r="T140" s="149">
        <f>COUNTIFS('DETAIL SALES'!$Q$10:$Q$7501,'FILL RATE MANDATORY STOCK'!E140,'DETAIL SALES'!$AB$10:$AB$7501,"Full",'DETAIL SALES'!$C$10:$C$7501,"6")</f>
        <v>0</v>
      </c>
      <c r="U140" s="149">
        <f>COUNTIFS('DETAIL SALES'!$Q$10:$Q$7501,'FILL RATE MANDATORY STOCK'!E140,'DETAIL SALES'!$AB$10:$AB$7501,"No",'DETAIL SALES'!$C$10:$C$7501,"6")</f>
        <v>0</v>
      </c>
      <c r="V140" s="316">
        <f>COUNTIFS('DETAIL SALES'!$Q$10:$Q$7501,'FILL RATE MANDATORY STOCK'!E140,'DETAIL SALES'!$AB$10:$AB$7501,"Full",'DETAIL SALES'!$C$10:$C$7501,"7")</f>
        <v>0</v>
      </c>
      <c r="W140" s="316">
        <f>COUNTIFS('DETAIL SALES'!$Q$10:$Q$7501,'FILL RATE MANDATORY STOCK'!E140,'DETAIL SALES'!$AB$10:$AB$7501,"No",'DETAIL SALES'!$C$10:$C$7501,"7")</f>
        <v>0</v>
      </c>
      <c r="X140" s="149">
        <f>COUNTIFS('DETAIL SALES'!$Q$10:$Q$7501,'FILL RATE MANDATORY STOCK'!E140,'DETAIL SALES'!$AB$10:$AB$7501,"Full",'DETAIL SALES'!$C$10:$C$7501,"8")</f>
        <v>0</v>
      </c>
      <c r="Y140" s="149">
        <f>COUNTIFS('DETAIL SALES'!$Q$10:$Q$7501,'FILL RATE MANDATORY STOCK'!E140,'DETAIL SALES'!$AB$10:$AB$7501,"No",'DETAIL SALES'!$C$10:$C$7501,"8")</f>
        <v>0</v>
      </c>
      <c r="Z140" s="149">
        <f>COUNTIFS('DETAIL SALES'!$Q$10:$Q$7501,'FILL RATE MANDATORY STOCK'!E140,'DETAIL SALES'!$AB$10:$AB$7501,"Full",'DETAIL SALES'!$C$10:$C$7501,"9")</f>
        <v>0</v>
      </c>
      <c r="AA140" s="149">
        <f>COUNTIFS('DETAIL SALES'!$Q$10:$Q$7501,'FILL RATE MANDATORY STOCK'!E140,'DETAIL SALES'!$AB$10:$AB$7501,"No",'DETAIL SALES'!$C$10:$C$7501,"9")</f>
        <v>0</v>
      </c>
      <c r="AB140" s="149">
        <f>COUNTIFS('DETAIL SALES'!$Q$10:$Q$7501,'FILL RATE MANDATORY STOCK'!E140,'DETAIL SALES'!$AB$10:$AB$7501,"Full",'DETAIL SALES'!$C$10:$C$7501,"10")</f>
        <v>0</v>
      </c>
      <c r="AC140" s="149">
        <f>COUNTIFS('DETAIL SALES'!$Q$10:$Q$7501,'FILL RATE MANDATORY STOCK'!E140,'DETAIL SALES'!$AB$10:$AB$7501,"No",'DETAIL SALES'!$C$10:$C$7501,"10")</f>
        <v>0</v>
      </c>
      <c r="AD140" s="149">
        <f>COUNTIFS('DETAIL SALES'!$Q$10:$Q$7501,'FILL RATE MANDATORY STOCK'!E140,'DETAIL SALES'!$AB$10:$AB$7501,"Full",'DETAIL SALES'!$C$10:$C$7501,"11")</f>
        <v>0</v>
      </c>
      <c r="AE140" s="149">
        <f>COUNTIFS('DETAIL SALES'!$Q$10:$Q$7501,'FILL RATE MANDATORY STOCK'!E140,'DETAIL SALES'!$AB$10:$AB$7501,"No",'DETAIL SALES'!$C$10:$C$7501,"11")</f>
        <v>0</v>
      </c>
      <c r="AF140" s="149">
        <f>COUNTIFS('DETAIL SALES'!$Q$10:$Q$7501,'FILL RATE MANDATORY STOCK'!E140,'DETAIL SALES'!$AB$10:$AB$7501,"Full",'DETAIL SALES'!$C$10:$C$7501,"12")</f>
        <v>0</v>
      </c>
      <c r="AG140" s="149">
        <f>COUNTIFS('DETAIL SALES'!$Q$10:$Q$7501,'FILL RATE MANDATORY STOCK'!E140,'DETAIL SALES'!$AB$10:$AB$7501,"No",'DETAIL SALES'!$C$10:$C$7501,"12")</f>
        <v>0</v>
      </c>
      <c r="AH140" s="149">
        <f>COUNTIFS('DETAIL SALES'!$Q$10:$Q$7501,'FILL RATE MANDATORY STOCK'!E140,'DETAIL SALES'!$AB$10:$AB$7501,"Full",'DETAIL SALES'!$C$10:$C$7501,"13")</f>
        <v>0</v>
      </c>
      <c r="AI140" s="149">
        <f>COUNTIFS('DETAIL SALES'!$Q$10:$Q$7501,'FILL RATE MANDATORY STOCK'!E140,'DETAIL SALES'!$AB$10:$AB$7501,"No",'DETAIL SALES'!$C$10:$C$7501,"13")</f>
        <v>0</v>
      </c>
      <c r="AJ140" s="316">
        <f>COUNTIFS('DETAIL SALES'!$Q$10:$Q$7501,'FILL RATE MANDATORY STOCK'!E140,'DETAIL SALES'!$AB$10:$AB$7501,"Full",'DETAIL SALES'!$C$10:$C$7501,"14")</f>
        <v>0</v>
      </c>
      <c r="AK140" s="316">
        <f>COUNTIFS('DETAIL SALES'!$Q$10:$Q$7501,'FILL RATE MANDATORY STOCK'!E140,'DETAIL SALES'!$AB$10:$AB$7501,"No",'DETAIL SALES'!$C$10:$C$7501,"14")</f>
        <v>0</v>
      </c>
      <c r="AL140" s="149">
        <f>COUNTIFS('DETAIL SALES'!$Q$10:$Q$7501,'FILL RATE MANDATORY STOCK'!E140,'DETAIL SALES'!$AB$10:$AB$7501,"Full",'DETAIL SALES'!$C$10:$C$7501,"15")</f>
        <v>0</v>
      </c>
      <c r="AM140" s="149">
        <f>COUNTIFS('DETAIL SALES'!$Q$10:$Q$7501,'FILL RATE MANDATORY STOCK'!E140,'DETAIL SALES'!$AB$10:$AB$7501,"No",'DETAIL SALES'!$C$10:$C$7501,"15")</f>
        <v>0</v>
      </c>
      <c r="AN140" s="149">
        <f>COUNTIFS('DETAIL SALES'!$Q$10:$Q$7501,'FILL RATE MANDATORY STOCK'!E140,'DETAIL SALES'!$AB$10:$AB$7501,"Full",'DETAIL SALES'!$C$10:$C$7501,"16")</f>
        <v>0</v>
      </c>
      <c r="AO140" s="149">
        <f>COUNTIFS('DETAIL SALES'!$Q$10:$Q$7501,'FILL RATE MANDATORY STOCK'!E140,'DETAIL SALES'!$AB$10:$AB$7501,"No",'DETAIL SALES'!$C$10:$C$7501,"16")</f>
        <v>0</v>
      </c>
      <c r="AP140" s="149">
        <f>COUNTIFS('DETAIL SALES'!$Q$10:$Q$7501,'FILL RATE MANDATORY STOCK'!E140,'DETAIL SALES'!$AB$10:$AB$7501,"Full",'DETAIL SALES'!$C$10:$C$7501,"17")</f>
        <v>0</v>
      </c>
      <c r="AQ140" s="149">
        <f>COUNTIFS('DETAIL SALES'!$Q$10:$Q$7501,'FILL RATE MANDATORY STOCK'!E140,'DETAIL SALES'!$AB$10:$AB$7501,"No",'DETAIL SALES'!$C$10:$C$7501,"17")</f>
        <v>0</v>
      </c>
      <c r="AR140" s="149">
        <f>COUNTIFS('DETAIL SALES'!$Q$10:$Q$7501,'FILL RATE MANDATORY STOCK'!E140,'DETAIL SALES'!$AB$10:$AB$7501,"Full",'DETAIL SALES'!$C$10:$C$7501,"18")</f>
        <v>0</v>
      </c>
      <c r="AS140" s="149">
        <f>COUNTIFS('DETAIL SALES'!$Q$10:$Q$7501,'FILL RATE MANDATORY STOCK'!E140,'DETAIL SALES'!$AB$10:$AB$7501,"No",'DETAIL SALES'!$C$10:$C$7501,"18")</f>
        <v>0</v>
      </c>
      <c r="AT140" s="149">
        <f>COUNTIFS('DETAIL SALES'!$Q$10:$Q$7501,'FILL RATE MANDATORY STOCK'!E140,'DETAIL SALES'!$AB$10:$AB$7501,"Full",'DETAIL SALES'!$C$10:$C$7501,"19")</f>
        <v>0</v>
      </c>
      <c r="AU140" s="149">
        <f>COUNTIFS('DETAIL SALES'!$Q$10:$Q$7501,'FILL RATE MANDATORY STOCK'!E140,'DETAIL SALES'!$AB$10:$AB$7501,"No",'DETAIL SALES'!$C$10:$C$7501,"19")</f>
        <v>0</v>
      </c>
      <c r="AV140" s="149">
        <f>COUNTIFS('DETAIL SALES'!$Q$10:$Q$7501,'FILL RATE MANDATORY STOCK'!E140,'DETAIL SALES'!$AB$10:$AB$7501,"Full",'DETAIL SALES'!$C$10:$C$7501,"20")</f>
        <v>0</v>
      </c>
      <c r="AW140" s="149">
        <f>COUNTIFS('DETAIL SALES'!$Q$10:$Q$7501,'FILL RATE MANDATORY STOCK'!E140,'DETAIL SALES'!$AB$10:$AB$7501,"No",'DETAIL SALES'!$C$10:$C$7501,"20")</f>
        <v>0</v>
      </c>
      <c r="AX140" s="316">
        <f>COUNTIFS('DETAIL SALES'!$Q$10:$Q$7501,'FILL RATE MANDATORY STOCK'!E140,'DETAIL SALES'!$AB$10:$AB$7501,"Full",'DETAIL SALES'!$C$10:$C$7501,"21")</f>
        <v>0</v>
      </c>
      <c r="AY140" s="316">
        <f>COUNTIFS('DETAIL SALES'!$Q$10:$Q$7501,'FILL RATE MANDATORY STOCK'!E140,'DETAIL SALES'!$AB$10:$AB$7501,"No",'DETAIL SALES'!$C$10:$C$7501,"21")</f>
        <v>0</v>
      </c>
      <c r="AZ140" s="149">
        <f>COUNTIFS('DETAIL SALES'!$Q$10:$Q$7501,'FILL RATE MANDATORY STOCK'!E140,'DETAIL SALES'!$AB$10:$AB$7501,"Full",'DETAIL SALES'!$C$10:$C$7501,"22")</f>
        <v>0</v>
      </c>
      <c r="BA140" s="149">
        <f>COUNTIFS('DETAIL SALES'!$Q$10:$Q$7501,'FILL RATE MANDATORY STOCK'!E140,'DETAIL SALES'!$AB$10:$AB$7501,"No",'DETAIL SALES'!$C$10:$C$7501,"22")</f>
        <v>0</v>
      </c>
      <c r="BB140" s="149">
        <f>COUNTIFS('DETAIL SALES'!$Q$10:$Q$7501,'FILL RATE MANDATORY STOCK'!E140,'DETAIL SALES'!$AB$10:$AB$7501,"Full",'DETAIL SALES'!$C$10:$C$7501,"23")</f>
        <v>0</v>
      </c>
      <c r="BC140" s="149">
        <f>COUNTIFS('DETAIL SALES'!$Q$10:$Q$7501,'FILL RATE MANDATORY STOCK'!E140,'DETAIL SALES'!$AB$10:$AB$7501,"No",'DETAIL SALES'!$C$10:$C$7501,"23")</f>
        <v>0</v>
      </c>
      <c r="BD140" s="149">
        <f>COUNTIFS('DETAIL SALES'!$Q$10:$Q$7501,'FILL RATE MANDATORY STOCK'!E140,'DETAIL SALES'!$AB$10:$AB$7501,"Full",'DETAIL SALES'!$C$10:$C$7501,"24")</f>
        <v>0</v>
      </c>
      <c r="BE140" s="149">
        <f>COUNTIFS('DETAIL SALES'!$Q$10:$Q$7501,'FILL RATE MANDATORY STOCK'!E140,'DETAIL SALES'!$AB$10:$AB$7501,"No",'DETAIL SALES'!$C$10:$C$7501,"24")</f>
        <v>0</v>
      </c>
      <c r="BF140" s="149">
        <f>COUNTIFS('DETAIL SALES'!$Q$10:$Q$7501,'FILL RATE MANDATORY STOCK'!E140,'DETAIL SALES'!$AB$10:$AB$7501,"Full",'DETAIL SALES'!$C$10:$C$7501,"25")</f>
        <v>0</v>
      </c>
      <c r="BG140" s="149">
        <f>COUNTIFS('DETAIL SALES'!$Q$10:$Q$7501,'FILL RATE MANDATORY STOCK'!E140,'DETAIL SALES'!$AB$10:$AB$7501,"No",'DETAIL SALES'!$C$10:$C$7501,"25")</f>
        <v>0</v>
      </c>
      <c r="BH140" s="149">
        <f>COUNTIFS('DETAIL SALES'!$Q$10:$Q$7501,'FILL RATE MANDATORY STOCK'!E140,'DETAIL SALES'!$AB$10:$AB$7501,"Full",'DETAIL SALES'!$C$10:$C$7501,"26")</f>
        <v>0</v>
      </c>
      <c r="BI140" s="149">
        <f>COUNTIFS('DETAIL SALES'!$Q$10:$Q$7501,'FILL RATE MANDATORY STOCK'!E140,'DETAIL SALES'!$AB$10:$AB$7501,"No",'DETAIL SALES'!$C$10:$C$7501,"26")</f>
        <v>0</v>
      </c>
      <c r="BJ140" s="149">
        <f>COUNTIFS('DETAIL SALES'!$Q$10:$Q$7501,'FILL RATE MANDATORY STOCK'!E140,'DETAIL SALES'!$AB$10:$AB$7501,"Full",'DETAIL SALES'!$C$10:$C$7501,"27")</f>
        <v>0</v>
      </c>
      <c r="BK140" s="149">
        <f>COUNTIFS('DETAIL SALES'!$Q$10:$Q$7501,'FILL RATE MANDATORY STOCK'!E140,'DETAIL SALES'!$AB$10:$AB$7501,"No",'DETAIL SALES'!$C$10:$C$7501,"27")</f>
        <v>0</v>
      </c>
      <c r="BL140" s="316">
        <f>COUNTIFS('DETAIL SALES'!$Q$10:$Q$7501,'FILL RATE MANDATORY STOCK'!E140,'DETAIL SALES'!$AB$10:$AB$7501,"Full",'DETAIL SALES'!$C$10:$C$7501,"28")</f>
        <v>0</v>
      </c>
      <c r="BM140" s="316">
        <f>COUNTIFS('DETAIL SALES'!$Q$10:$Q$7501,'FILL RATE MANDATORY STOCK'!E140,'DETAIL SALES'!$AB$10:$AB$7501,"No",'DETAIL SALES'!$C$10:$C$7501,"28")</f>
        <v>0</v>
      </c>
      <c r="BN140" s="149">
        <f>COUNTIFS('DETAIL SALES'!$Q$10:$Q$7501,'FILL RATE MANDATORY STOCK'!E140,'DETAIL SALES'!$AB$10:$AB$7501,"Full",'DETAIL SALES'!$C$10:$C$7501,"29")</f>
        <v>0</v>
      </c>
      <c r="BO140" s="149">
        <f>COUNTIFS('DETAIL SALES'!$Q$10:$Q$7501,'FILL RATE MANDATORY STOCK'!E140,'DETAIL SALES'!$AB$10:$AB$7501,"No",'DETAIL SALES'!$C$10:$C$7501,"29")</f>
        <v>0</v>
      </c>
      <c r="BP140" s="149">
        <f>COUNTIFS('DETAIL SALES'!$Q$10:$Q$7501,'FILL RATE MANDATORY STOCK'!E140,'DETAIL SALES'!$AB$10:$AB$7501,"Full",'DETAIL SALES'!$C$10:$C$7501,"30")</f>
        <v>0</v>
      </c>
      <c r="BQ140" s="149">
        <f>COUNTIFS('DETAIL SALES'!$Q$10:$Q$7501,'FILL RATE MANDATORY STOCK'!E140,'DETAIL SALES'!$AB$10:$AB$7501,"No",'DETAIL SALES'!$C$10:$C$7501,"30")</f>
        <v>0</v>
      </c>
      <c r="BR140" s="149">
        <f>COUNTIFS('DETAIL SALES'!$Q$10:$Q$7501,'FILL RATE MANDATORY STOCK'!\,'DETAIL SALES'!$AB$10:$AB$7501,"Full",'DETAIL SALES'!$C$10:$C$7501,"31")</f>
        <v>0</v>
      </c>
      <c r="BS140" s="153">
        <f>COUNTIFS('DETAIL SALES'!$Q$10:$Q$7501,'FILL RATE MANDATORY STOCK'!E140,'DETAIL SALES'!$AB$10:$AB$7501,"No",'DETAIL SALES'!$C$10:$C$7501,"31")</f>
        <v>0</v>
      </c>
      <c r="BT140" s="271">
        <f t="shared" si="16"/>
        <v>0</v>
      </c>
      <c r="BU140" s="150">
        <f t="shared" si="17"/>
        <v>0</v>
      </c>
      <c r="BV140" s="150">
        <f t="shared" si="18"/>
        <v>0</v>
      </c>
      <c r="BW140" s="272" t="e">
        <f t="shared" si="19"/>
        <v>#DIV/0!</v>
      </c>
    </row>
    <row r="141" spans="1:75">
      <c r="A141" s="784"/>
      <c r="B141" s="100">
        <f>MAX(B137:B140)+1</f>
        <v>124</v>
      </c>
      <c r="C141" s="100" t="s">
        <v>410</v>
      </c>
      <c r="D141" s="103" t="s">
        <v>890</v>
      </c>
      <c r="E141" s="149"/>
      <c r="F141" s="169"/>
      <c r="G141" s="224">
        <v>60000</v>
      </c>
      <c r="H141" s="153">
        <v>8</v>
      </c>
      <c r="I141" s="153">
        <v>0</v>
      </c>
      <c r="J141" s="315">
        <f>COUNTIFS('DETAIL SALES'!$Q$10:$Q$7501,'FILL RATE MANDATORY STOCK'!E141,'DETAIL SALES'!$AB$10:$AB$7501,"Full",'DETAIL SALES'!$C$10:$C$7501,"1")</f>
        <v>0</v>
      </c>
      <c r="K141" s="316">
        <f>COUNTIFS('DETAIL SALES'!$Q$10:$Q$7501,'FILL RATE MANDATORY STOCK'!E141,'DETAIL SALES'!$AB$10:$AB$7501,"No",'DETAIL SALES'!$C$10:$C$7501,"1")</f>
        <v>0</v>
      </c>
      <c r="L141" s="149">
        <f>COUNTIFS('DETAIL SALES'!$Q$10:$Q$7501,'FILL RATE MANDATORY STOCK'!E141,'DETAIL SALES'!$AB$10:$AB$7501,"Full",'DETAIL SALES'!$C$10:$C$7501,"2")</f>
        <v>0</v>
      </c>
      <c r="M141" s="149">
        <f>COUNTIFS('DETAIL SALES'!$Q$10:$Q$7501,'FILL RATE MANDATORY STOCK'!E141,'DETAIL SALES'!$AB$10:$AB$7501,"No",'DETAIL SALES'!$C$10:$C$7501,"2")</f>
        <v>0</v>
      </c>
      <c r="N141" s="149">
        <f>COUNTIFS('DETAIL SALES'!$Q$10:$Q$7501,'FILL RATE MANDATORY STOCK'!E141,'DETAIL SALES'!$AB$10:$AB$7501,"Full",'DETAIL SALES'!$C$10:$C$7501,"3")</f>
        <v>0</v>
      </c>
      <c r="O141" s="149">
        <f>COUNTIFS('DETAIL SALES'!$Q$10:$Q$7501,'FILL RATE MANDATORY STOCK'!E141,'DETAIL SALES'!$AB$10:$AB$7501,"No",'DETAIL SALES'!$C$10:$C$7501,"3")</f>
        <v>0</v>
      </c>
      <c r="P141" s="149">
        <f>COUNTIFS('DETAIL SALES'!$Q$10:$Q$7501,'FILL RATE MANDATORY STOCK'!E141,'DETAIL SALES'!$AB$10:$AB$7501,"Full",'DETAIL SALES'!$C$10:$C$7501,"4")</f>
        <v>0</v>
      </c>
      <c r="Q141" s="149">
        <f>COUNTIFS('DETAIL SALES'!$Q$10:$Q$7501,'FILL RATE MANDATORY STOCK'!E141,'DETAIL SALES'!$AB$10:$AB$7501,"No",'DETAIL SALES'!$C$10:$C$7501,"4")</f>
        <v>0</v>
      </c>
      <c r="R141" s="149">
        <f>COUNTIFS('DETAIL SALES'!$Q$10:$Q$7501,'FILL RATE MANDATORY STOCK'!E141,'DETAIL SALES'!$AB$10:$AB$7501,"Full",'DETAIL SALES'!$C$10:$C$7501,"5")</f>
        <v>0</v>
      </c>
      <c r="S141" s="149">
        <f>COUNTIFS('DETAIL SALES'!$Q$10:$Q$7501,'FILL RATE MANDATORY STOCK'!E141,'DETAIL SALES'!$AB$10:$AB$7501,"No",'DETAIL SALES'!$C$10:$C$7501,"5")</f>
        <v>0</v>
      </c>
      <c r="T141" s="149">
        <f>COUNTIFS('DETAIL SALES'!$Q$10:$Q$7501,'FILL RATE MANDATORY STOCK'!E141,'DETAIL SALES'!$AB$10:$AB$7501,"Full",'DETAIL SALES'!$C$10:$C$7501,"6")</f>
        <v>0</v>
      </c>
      <c r="U141" s="149">
        <f>COUNTIFS('DETAIL SALES'!$Q$10:$Q$7501,'FILL RATE MANDATORY STOCK'!E141,'DETAIL SALES'!$AB$10:$AB$7501,"No",'DETAIL SALES'!$C$10:$C$7501,"6")</f>
        <v>0</v>
      </c>
      <c r="V141" s="316">
        <f>COUNTIFS('DETAIL SALES'!$Q$10:$Q$7501,'FILL RATE MANDATORY STOCK'!E141,'DETAIL SALES'!$AB$10:$AB$7501,"Full",'DETAIL SALES'!$C$10:$C$7501,"7")</f>
        <v>0</v>
      </c>
      <c r="W141" s="316">
        <f>COUNTIFS('DETAIL SALES'!$Q$10:$Q$7501,'FILL RATE MANDATORY STOCK'!E141,'DETAIL SALES'!$AB$10:$AB$7501,"No",'DETAIL SALES'!$C$10:$C$7501,"7")</f>
        <v>0</v>
      </c>
      <c r="X141" s="149">
        <f>COUNTIFS('DETAIL SALES'!$Q$10:$Q$7501,'FILL RATE MANDATORY STOCK'!E141,'DETAIL SALES'!$AB$10:$AB$7501,"Full",'DETAIL SALES'!$C$10:$C$7501,"8")</f>
        <v>0</v>
      </c>
      <c r="Y141" s="149">
        <f>COUNTIFS('DETAIL SALES'!$Q$10:$Q$7501,'FILL RATE MANDATORY STOCK'!E141,'DETAIL SALES'!$AB$10:$AB$7501,"No",'DETAIL SALES'!$C$10:$C$7501,"8")</f>
        <v>0</v>
      </c>
      <c r="Z141" s="149">
        <f>COUNTIFS('DETAIL SALES'!$Q$10:$Q$7501,'FILL RATE MANDATORY STOCK'!E141,'DETAIL SALES'!$AB$10:$AB$7501,"Full",'DETAIL SALES'!$C$10:$C$7501,"9")</f>
        <v>0</v>
      </c>
      <c r="AA141" s="149">
        <f>COUNTIFS('DETAIL SALES'!$Q$10:$Q$7501,'FILL RATE MANDATORY STOCK'!E141,'DETAIL SALES'!$AB$10:$AB$7501,"No",'DETAIL SALES'!$C$10:$C$7501,"9")</f>
        <v>0</v>
      </c>
      <c r="AB141" s="149">
        <f>COUNTIFS('DETAIL SALES'!$Q$10:$Q$7501,'FILL RATE MANDATORY STOCK'!E141,'DETAIL SALES'!$AB$10:$AB$7501,"Full",'DETAIL SALES'!$C$10:$C$7501,"10")</f>
        <v>0</v>
      </c>
      <c r="AC141" s="149">
        <f>COUNTIFS('DETAIL SALES'!$Q$10:$Q$7501,'FILL RATE MANDATORY STOCK'!E141,'DETAIL SALES'!$AB$10:$AB$7501,"No",'DETAIL SALES'!$C$10:$C$7501,"10")</f>
        <v>0</v>
      </c>
      <c r="AD141" s="149">
        <f>COUNTIFS('DETAIL SALES'!$Q$10:$Q$7501,'FILL RATE MANDATORY STOCK'!E141,'DETAIL SALES'!$AB$10:$AB$7501,"Full",'DETAIL SALES'!$C$10:$C$7501,"11")</f>
        <v>0</v>
      </c>
      <c r="AE141" s="149">
        <f>COUNTIFS('DETAIL SALES'!$Q$10:$Q$7501,'FILL RATE MANDATORY STOCK'!E141,'DETAIL SALES'!$AB$10:$AB$7501,"No",'DETAIL SALES'!$C$10:$C$7501,"11")</f>
        <v>0</v>
      </c>
      <c r="AF141" s="149">
        <f>COUNTIFS('DETAIL SALES'!$Q$10:$Q$7501,'FILL RATE MANDATORY STOCK'!E141,'DETAIL SALES'!$AB$10:$AB$7501,"Full",'DETAIL SALES'!$C$10:$C$7501,"12")</f>
        <v>0</v>
      </c>
      <c r="AG141" s="149">
        <f>COUNTIFS('DETAIL SALES'!$Q$10:$Q$7501,'FILL RATE MANDATORY STOCK'!E141,'DETAIL SALES'!$AB$10:$AB$7501,"No",'DETAIL SALES'!$C$10:$C$7501,"12")</f>
        <v>0</v>
      </c>
      <c r="AH141" s="149">
        <f>COUNTIFS('DETAIL SALES'!$Q$10:$Q$7501,'FILL RATE MANDATORY STOCK'!E141,'DETAIL SALES'!$AB$10:$AB$7501,"Full",'DETAIL SALES'!$C$10:$C$7501,"13")</f>
        <v>0</v>
      </c>
      <c r="AI141" s="149">
        <f>COUNTIFS('DETAIL SALES'!$Q$10:$Q$7501,'FILL RATE MANDATORY STOCK'!E141,'DETAIL SALES'!$AB$10:$AB$7501,"No",'DETAIL SALES'!$C$10:$C$7501,"13")</f>
        <v>0</v>
      </c>
      <c r="AJ141" s="316">
        <f>COUNTIFS('DETAIL SALES'!$Q$10:$Q$7501,'FILL RATE MANDATORY STOCK'!E141,'DETAIL SALES'!$AB$10:$AB$7501,"Full",'DETAIL SALES'!$C$10:$C$7501,"14")</f>
        <v>0</v>
      </c>
      <c r="AK141" s="316">
        <f>COUNTIFS('DETAIL SALES'!$Q$10:$Q$7501,'FILL RATE MANDATORY STOCK'!E141,'DETAIL SALES'!$AB$10:$AB$7501,"No",'DETAIL SALES'!$C$10:$C$7501,"14")</f>
        <v>0</v>
      </c>
      <c r="AL141" s="149">
        <f>COUNTIFS('DETAIL SALES'!$Q$10:$Q$7501,'FILL RATE MANDATORY STOCK'!E141,'DETAIL SALES'!$AB$10:$AB$7501,"Full",'DETAIL SALES'!$C$10:$C$7501,"15")</f>
        <v>0</v>
      </c>
      <c r="AM141" s="149">
        <f>COUNTIFS('DETAIL SALES'!$Q$10:$Q$7501,'FILL RATE MANDATORY STOCK'!E141,'DETAIL SALES'!$AB$10:$AB$7501,"No",'DETAIL SALES'!$C$10:$C$7501,"15")</f>
        <v>0</v>
      </c>
      <c r="AN141" s="149">
        <f>COUNTIFS('DETAIL SALES'!$Q$10:$Q$7501,'FILL RATE MANDATORY STOCK'!E141,'DETAIL SALES'!$AB$10:$AB$7501,"Full",'DETAIL SALES'!$C$10:$C$7501,"16")</f>
        <v>0</v>
      </c>
      <c r="AO141" s="149">
        <f>COUNTIFS('DETAIL SALES'!$Q$10:$Q$7501,'FILL RATE MANDATORY STOCK'!E141,'DETAIL SALES'!$AB$10:$AB$7501,"No",'DETAIL SALES'!$C$10:$C$7501,"16")</f>
        <v>0</v>
      </c>
      <c r="AP141" s="149">
        <f>COUNTIFS('DETAIL SALES'!$Q$10:$Q$7501,'FILL RATE MANDATORY STOCK'!E141,'DETAIL SALES'!$AB$10:$AB$7501,"Full",'DETAIL SALES'!$C$10:$C$7501,"17")</f>
        <v>0</v>
      </c>
      <c r="AQ141" s="149">
        <f>COUNTIFS('DETAIL SALES'!$Q$10:$Q$7501,'FILL RATE MANDATORY STOCK'!E141,'DETAIL SALES'!$AB$10:$AB$7501,"No",'DETAIL SALES'!$C$10:$C$7501,"17")</f>
        <v>0</v>
      </c>
      <c r="AR141" s="149">
        <f>COUNTIFS('DETAIL SALES'!$Q$10:$Q$7501,'FILL RATE MANDATORY STOCK'!E141,'DETAIL SALES'!$AB$10:$AB$7501,"Full",'DETAIL SALES'!$C$10:$C$7501,"18")</f>
        <v>0</v>
      </c>
      <c r="AS141" s="149">
        <f>COUNTIFS('DETAIL SALES'!$Q$10:$Q$7501,'FILL RATE MANDATORY STOCK'!E141,'DETAIL SALES'!$AB$10:$AB$7501,"No",'DETAIL SALES'!$C$10:$C$7501,"18")</f>
        <v>0</v>
      </c>
      <c r="AT141" s="149">
        <f>COUNTIFS('DETAIL SALES'!$Q$10:$Q$7501,'FILL RATE MANDATORY STOCK'!E141,'DETAIL SALES'!$AB$10:$AB$7501,"Full",'DETAIL SALES'!$C$10:$C$7501,"19")</f>
        <v>0</v>
      </c>
      <c r="AU141" s="149">
        <f>COUNTIFS('DETAIL SALES'!$Q$10:$Q$7501,'FILL RATE MANDATORY STOCK'!E141,'DETAIL SALES'!$AB$10:$AB$7501,"No",'DETAIL SALES'!$C$10:$C$7501,"19")</f>
        <v>0</v>
      </c>
      <c r="AV141" s="149">
        <f>COUNTIFS('DETAIL SALES'!$Q$10:$Q$7501,'FILL RATE MANDATORY STOCK'!E141,'DETAIL SALES'!$AB$10:$AB$7501,"Full",'DETAIL SALES'!$C$10:$C$7501,"20")</f>
        <v>0</v>
      </c>
      <c r="AW141" s="149">
        <f>COUNTIFS('DETAIL SALES'!$Q$10:$Q$7501,'FILL RATE MANDATORY STOCK'!E141,'DETAIL SALES'!$AB$10:$AB$7501,"No",'DETAIL SALES'!$C$10:$C$7501,"20")</f>
        <v>0</v>
      </c>
      <c r="AX141" s="316">
        <f>COUNTIFS('DETAIL SALES'!$Q$10:$Q$7501,'FILL RATE MANDATORY STOCK'!E141,'DETAIL SALES'!$AB$10:$AB$7501,"Full",'DETAIL SALES'!$C$10:$C$7501,"21")</f>
        <v>0</v>
      </c>
      <c r="AY141" s="316">
        <f>COUNTIFS('DETAIL SALES'!$Q$10:$Q$7501,'FILL RATE MANDATORY STOCK'!E141,'DETAIL SALES'!$AB$10:$AB$7501,"No",'DETAIL SALES'!$C$10:$C$7501,"21")</f>
        <v>0</v>
      </c>
      <c r="AZ141" s="149">
        <f>COUNTIFS('DETAIL SALES'!$Q$10:$Q$7501,'FILL RATE MANDATORY STOCK'!E141,'DETAIL SALES'!$AB$10:$AB$7501,"Full",'DETAIL SALES'!$C$10:$C$7501,"22")</f>
        <v>0</v>
      </c>
      <c r="BA141" s="149">
        <f>COUNTIFS('DETAIL SALES'!$Q$10:$Q$7501,'FILL RATE MANDATORY STOCK'!E141,'DETAIL SALES'!$AB$10:$AB$7501,"No",'DETAIL SALES'!$C$10:$C$7501,"22")</f>
        <v>0</v>
      </c>
      <c r="BB141" s="149">
        <f>COUNTIFS('DETAIL SALES'!$Q$10:$Q$7501,'FILL RATE MANDATORY STOCK'!E141,'DETAIL SALES'!$AB$10:$AB$7501,"Full",'DETAIL SALES'!$C$10:$C$7501,"23")</f>
        <v>0</v>
      </c>
      <c r="BC141" s="149">
        <f>COUNTIFS('DETAIL SALES'!$Q$10:$Q$7501,'FILL RATE MANDATORY STOCK'!E141,'DETAIL SALES'!$AB$10:$AB$7501,"No",'DETAIL SALES'!$C$10:$C$7501,"23")</f>
        <v>0</v>
      </c>
      <c r="BD141" s="149">
        <f>COUNTIFS('DETAIL SALES'!$Q$10:$Q$7501,'FILL RATE MANDATORY STOCK'!E141,'DETAIL SALES'!$AB$10:$AB$7501,"Full",'DETAIL SALES'!$C$10:$C$7501,"24")</f>
        <v>0</v>
      </c>
      <c r="BE141" s="149">
        <f>COUNTIFS('DETAIL SALES'!$Q$10:$Q$7501,'FILL RATE MANDATORY STOCK'!E141,'DETAIL SALES'!$AB$10:$AB$7501,"No",'DETAIL SALES'!$C$10:$C$7501,"24")</f>
        <v>0</v>
      </c>
      <c r="BF141" s="149">
        <f>COUNTIFS('DETAIL SALES'!$Q$10:$Q$7501,'FILL RATE MANDATORY STOCK'!E141,'DETAIL SALES'!$AB$10:$AB$7501,"Full",'DETAIL SALES'!$C$10:$C$7501,"25")</f>
        <v>0</v>
      </c>
      <c r="BG141" s="149">
        <f>COUNTIFS('DETAIL SALES'!$Q$10:$Q$7501,'FILL RATE MANDATORY STOCK'!E141,'DETAIL SALES'!$AB$10:$AB$7501,"No",'DETAIL SALES'!$C$10:$C$7501,"25")</f>
        <v>0</v>
      </c>
      <c r="BH141" s="149">
        <f>COUNTIFS('DETAIL SALES'!$Q$10:$Q$7501,'FILL RATE MANDATORY STOCK'!E141,'DETAIL SALES'!$AB$10:$AB$7501,"Full",'DETAIL SALES'!$C$10:$C$7501,"26")</f>
        <v>0</v>
      </c>
      <c r="BI141" s="149">
        <f>COUNTIFS('DETAIL SALES'!$Q$10:$Q$7501,'FILL RATE MANDATORY STOCK'!E141,'DETAIL SALES'!$AB$10:$AB$7501,"No",'DETAIL SALES'!$C$10:$C$7501,"26")</f>
        <v>0</v>
      </c>
      <c r="BJ141" s="149">
        <f>COUNTIFS('DETAIL SALES'!$Q$10:$Q$7501,'FILL RATE MANDATORY STOCK'!E141,'DETAIL SALES'!$AB$10:$AB$7501,"Full",'DETAIL SALES'!$C$10:$C$7501,"27")</f>
        <v>0</v>
      </c>
      <c r="BK141" s="149">
        <f>COUNTIFS('DETAIL SALES'!$Q$10:$Q$7501,'FILL RATE MANDATORY STOCK'!E141,'DETAIL SALES'!$AB$10:$AB$7501,"No",'DETAIL SALES'!$C$10:$C$7501,"27")</f>
        <v>0</v>
      </c>
      <c r="BL141" s="316">
        <f>COUNTIFS('DETAIL SALES'!$Q$10:$Q$7501,'FILL RATE MANDATORY STOCK'!E141,'DETAIL SALES'!$AB$10:$AB$7501,"Full",'DETAIL SALES'!$C$10:$C$7501,"28")</f>
        <v>0</v>
      </c>
      <c r="BM141" s="316">
        <f>COUNTIFS('DETAIL SALES'!$Q$10:$Q$7501,'FILL RATE MANDATORY STOCK'!E141,'DETAIL SALES'!$AB$10:$AB$7501,"No",'DETAIL SALES'!$C$10:$C$7501,"28")</f>
        <v>0</v>
      </c>
      <c r="BN141" s="149">
        <f>COUNTIFS('DETAIL SALES'!$Q$10:$Q$7501,'FILL RATE MANDATORY STOCK'!E141,'DETAIL SALES'!$AB$10:$AB$7501,"Full",'DETAIL SALES'!$C$10:$C$7501,"29")</f>
        <v>0</v>
      </c>
      <c r="BO141" s="149">
        <f>COUNTIFS('DETAIL SALES'!$Q$10:$Q$7501,'FILL RATE MANDATORY STOCK'!E141,'DETAIL SALES'!$AB$10:$AB$7501,"No",'DETAIL SALES'!$C$10:$C$7501,"29")</f>
        <v>0</v>
      </c>
      <c r="BP141" s="149">
        <f>COUNTIFS('DETAIL SALES'!$Q$10:$Q$7501,'FILL RATE MANDATORY STOCK'!E141,'DETAIL SALES'!$AB$10:$AB$7501,"Full",'DETAIL SALES'!$C$10:$C$7501,"30")</f>
        <v>0</v>
      </c>
      <c r="BQ141" s="149">
        <f>COUNTIFS('DETAIL SALES'!$Q$10:$Q$7501,'FILL RATE MANDATORY STOCK'!E141,'DETAIL SALES'!$AB$10:$AB$7501,"No",'DETAIL SALES'!$C$10:$C$7501,"30")</f>
        <v>0</v>
      </c>
      <c r="BR141" s="149">
        <f>COUNTIFS('DETAIL SALES'!$Q$10:$Q$7501,'FILL RATE MANDATORY STOCK'!\,'DETAIL SALES'!$AB$10:$AB$7501,"Full",'DETAIL SALES'!$C$10:$C$7501,"31")</f>
        <v>0</v>
      </c>
      <c r="BS141" s="153">
        <f>COUNTIFS('DETAIL SALES'!$Q$10:$Q$7501,'FILL RATE MANDATORY STOCK'!E141,'DETAIL SALES'!$AB$10:$AB$7501,"No",'DETAIL SALES'!$C$10:$C$7501,"31")</f>
        <v>0</v>
      </c>
      <c r="BT141" s="271">
        <f t="shared" si="16"/>
        <v>0</v>
      </c>
      <c r="BU141" s="150">
        <f t="shared" si="17"/>
        <v>0</v>
      </c>
      <c r="BV141" s="150">
        <f t="shared" si="18"/>
        <v>0</v>
      </c>
      <c r="BW141" s="272" t="e">
        <f t="shared" si="19"/>
        <v>#DIV/0!</v>
      </c>
    </row>
    <row r="142" spans="1:75">
      <c r="A142" s="784"/>
      <c r="B142" s="100">
        <f>MAX(B139:B141)+1</f>
        <v>125</v>
      </c>
      <c r="C142" s="100" t="s">
        <v>413</v>
      </c>
      <c r="D142" s="103" t="s">
        <v>890</v>
      </c>
      <c r="E142" s="149"/>
      <c r="F142" s="169"/>
      <c r="G142" s="224">
        <v>60000</v>
      </c>
      <c r="H142" s="153">
        <v>2</v>
      </c>
      <c r="I142" s="153">
        <v>3.8333333333333335</v>
      </c>
      <c r="J142" s="315">
        <f>COUNTIFS('DETAIL SALES'!$Q$10:$Q$7501,'FILL RATE MANDATORY STOCK'!E142,'DETAIL SALES'!$AB$10:$AB$7501,"Full",'DETAIL SALES'!$C$10:$C$7501,"1")</f>
        <v>0</v>
      </c>
      <c r="K142" s="316">
        <f>COUNTIFS('DETAIL SALES'!$Q$10:$Q$7501,'FILL RATE MANDATORY STOCK'!E142,'DETAIL SALES'!$AB$10:$AB$7501,"No",'DETAIL SALES'!$C$10:$C$7501,"1")</f>
        <v>0</v>
      </c>
      <c r="L142" s="149">
        <f>COUNTIFS('DETAIL SALES'!$Q$10:$Q$7501,'FILL RATE MANDATORY STOCK'!E142,'DETAIL SALES'!$AB$10:$AB$7501,"Full",'DETAIL SALES'!$C$10:$C$7501,"2")</f>
        <v>0</v>
      </c>
      <c r="M142" s="149">
        <f>COUNTIFS('DETAIL SALES'!$Q$10:$Q$7501,'FILL RATE MANDATORY STOCK'!E142,'DETAIL SALES'!$AB$10:$AB$7501,"No",'DETAIL SALES'!$C$10:$C$7501,"2")</f>
        <v>0</v>
      </c>
      <c r="N142" s="149">
        <f>COUNTIFS('DETAIL SALES'!$Q$10:$Q$7501,'FILL RATE MANDATORY STOCK'!E142,'DETAIL SALES'!$AB$10:$AB$7501,"Full",'DETAIL SALES'!$C$10:$C$7501,"3")</f>
        <v>0</v>
      </c>
      <c r="O142" s="149">
        <f>COUNTIFS('DETAIL SALES'!$Q$10:$Q$7501,'FILL RATE MANDATORY STOCK'!E142,'DETAIL SALES'!$AB$10:$AB$7501,"No",'DETAIL SALES'!$C$10:$C$7501,"3")</f>
        <v>0</v>
      </c>
      <c r="P142" s="149">
        <f>COUNTIFS('DETAIL SALES'!$Q$10:$Q$7501,'FILL RATE MANDATORY STOCK'!E142,'DETAIL SALES'!$AB$10:$AB$7501,"Full",'DETAIL SALES'!$C$10:$C$7501,"4")</f>
        <v>0</v>
      </c>
      <c r="Q142" s="149">
        <f>COUNTIFS('DETAIL SALES'!$Q$10:$Q$7501,'FILL RATE MANDATORY STOCK'!E142,'DETAIL SALES'!$AB$10:$AB$7501,"No",'DETAIL SALES'!$C$10:$C$7501,"4")</f>
        <v>0</v>
      </c>
      <c r="R142" s="149">
        <f>COUNTIFS('DETAIL SALES'!$Q$10:$Q$7501,'FILL RATE MANDATORY STOCK'!E142,'DETAIL SALES'!$AB$10:$AB$7501,"Full",'DETAIL SALES'!$C$10:$C$7501,"5")</f>
        <v>0</v>
      </c>
      <c r="S142" s="149">
        <f>COUNTIFS('DETAIL SALES'!$Q$10:$Q$7501,'FILL RATE MANDATORY STOCK'!E142,'DETAIL SALES'!$AB$10:$AB$7501,"No",'DETAIL SALES'!$C$10:$C$7501,"5")</f>
        <v>0</v>
      </c>
      <c r="T142" s="149">
        <f>COUNTIFS('DETAIL SALES'!$Q$10:$Q$7501,'FILL RATE MANDATORY STOCK'!E142,'DETAIL SALES'!$AB$10:$AB$7501,"Full",'DETAIL SALES'!$C$10:$C$7501,"6")</f>
        <v>0</v>
      </c>
      <c r="U142" s="149">
        <f>COUNTIFS('DETAIL SALES'!$Q$10:$Q$7501,'FILL RATE MANDATORY STOCK'!E142,'DETAIL SALES'!$AB$10:$AB$7501,"No",'DETAIL SALES'!$C$10:$C$7501,"6")</f>
        <v>0</v>
      </c>
      <c r="V142" s="316">
        <f>COUNTIFS('DETAIL SALES'!$Q$10:$Q$7501,'FILL RATE MANDATORY STOCK'!E142,'DETAIL SALES'!$AB$10:$AB$7501,"Full",'DETAIL SALES'!$C$10:$C$7501,"7")</f>
        <v>0</v>
      </c>
      <c r="W142" s="316">
        <f>COUNTIFS('DETAIL SALES'!$Q$10:$Q$7501,'FILL RATE MANDATORY STOCK'!E142,'DETAIL SALES'!$AB$10:$AB$7501,"No",'DETAIL SALES'!$C$10:$C$7501,"7")</f>
        <v>0</v>
      </c>
      <c r="X142" s="149">
        <f>COUNTIFS('DETAIL SALES'!$Q$10:$Q$7501,'FILL RATE MANDATORY STOCK'!E142,'DETAIL SALES'!$AB$10:$AB$7501,"Full",'DETAIL SALES'!$C$10:$C$7501,"8")</f>
        <v>0</v>
      </c>
      <c r="Y142" s="149">
        <f>COUNTIFS('DETAIL SALES'!$Q$10:$Q$7501,'FILL RATE MANDATORY STOCK'!E142,'DETAIL SALES'!$AB$10:$AB$7501,"No",'DETAIL SALES'!$C$10:$C$7501,"8")</f>
        <v>0</v>
      </c>
      <c r="Z142" s="149">
        <f>COUNTIFS('DETAIL SALES'!$Q$10:$Q$7501,'FILL RATE MANDATORY STOCK'!E142,'DETAIL SALES'!$AB$10:$AB$7501,"Full",'DETAIL SALES'!$C$10:$C$7501,"9")</f>
        <v>0</v>
      </c>
      <c r="AA142" s="149">
        <f>COUNTIFS('DETAIL SALES'!$Q$10:$Q$7501,'FILL RATE MANDATORY STOCK'!E142,'DETAIL SALES'!$AB$10:$AB$7501,"No",'DETAIL SALES'!$C$10:$C$7501,"9")</f>
        <v>0</v>
      </c>
      <c r="AB142" s="149">
        <f>COUNTIFS('DETAIL SALES'!$Q$10:$Q$7501,'FILL RATE MANDATORY STOCK'!E142,'DETAIL SALES'!$AB$10:$AB$7501,"Full",'DETAIL SALES'!$C$10:$C$7501,"10")</f>
        <v>0</v>
      </c>
      <c r="AC142" s="149">
        <f>COUNTIFS('DETAIL SALES'!$Q$10:$Q$7501,'FILL RATE MANDATORY STOCK'!E142,'DETAIL SALES'!$AB$10:$AB$7501,"No",'DETAIL SALES'!$C$10:$C$7501,"10")</f>
        <v>0</v>
      </c>
      <c r="AD142" s="149">
        <f>COUNTIFS('DETAIL SALES'!$Q$10:$Q$7501,'FILL RATE MANDATORY STOCK'!E142,'DETAIL SALES'!$AB$10:$AB$7501,"Full",'DETAIL SALES'!$C$10:$C$7501,"11")</f>
        <v>0</v>
      </c>
      <c r="AE142" s="149">
        <f>COUNTIFS('DETAIL SALES'!$Q$10:$Q$7501,'FILL RATE MANDATORY STOCK'!E142,'DETAIL SALES'!$AB$10:$AB$7501,"No",'DETAIL SALES'!$C$10:$C$7501,"11")</f>
        <v>0</v>
      </c>
      <c r="AF142" s="149">
        <f>COUNTIFS('DETAIL SALES'!$Q$10:$Q$7501,'FILL RATE MANDATORY STOCK'!E142,'DETAIL SALES'!$AB$10:$AB$7501,"Full",'DETAIL SALES'!$C$10:$C$7501,"12")</f>
        <v>0</v>
      </c>
      <c r="AG142" s="149">
        <f>COUNTIFS('DETAIL SALES'!$Q$10:$Q$7501,'FILL RATE MANDATORY STOCK'!E142,'DETAIL SALES'!$AB$10:$AB$7501,"No",'DETAIL SALES'!$C$10:$C$7501,"12")</f>
        <v>0</v>
      </c>
      <c r="AH142" s="149">
        <f>COUNTIFS('DETAIL SALES'!$Q$10:$Q$7501,'FILL RATE MANDATORY STOCK'!E142,'DETAIL SALES'!$AB$10:$AB$7501,"Full",'DETAIL SALES'!$C$10:$C$7501,"13")</f>
        <v>0</v>
      </c>
      <c r="AI142" s="149">
        <f>COUNTIFS('DETAIL SALES'!$Q$10:$Q$7501,'FILL RATE MANDATORY STOCK'!E142,'DETAIL SALES'!$AB$10:$AB$7501,"No",'DETAIL SALES'!$C$10:$C$7501,"13")</f>
        <v>0</v>
      </c>
      <c r="AJ142" s="316">
        <f>COUNTIFS('DETAIL SALES'!$Q$10:$Q$7501,'FILL RATE MANDATORY STOCK'!E142,'DETAIL SALES'!$AB$10:$AB$7501,"Full",'DETAIL SALES'!$C$10:$C$7501,"14")</f>
        <v>0</v>
      </c>
      <c r="AK142" s="316">
        <f>COUNTIFS('DETAIL SALES'!$Q$10:$Q$7501,'FILL RATE MANDATORY STOCK'!E142,'DETAIL SALES'!$AB$10:$AB$7501,"No",'DETAIL SALES'!$C$10:$C$7501,"14")</f>
        <v>0</v>
      </c>
      <c r="AL142" s="149">
        <f>COUNTIFS('DETAIL SALES'!$Q$10:$Q$7501,'FILL RATE MANDATORY STOCK'!E142,'DETAIL SALES'!$AB$10:$AB$7501,"Full",'DETAIL SALES'!$C$10:$C$7501,"15")</f>
        <v>0</v>
      </c>
      <c r="AM142" s="149">
        <f>COUNTIFS('DETAIL SALES'!$Q$10:$Q$7501,'FILL RATE MANDATORY STOCK'!E142,'DETAIL SALES'!$AB$10:$AB$7501,"No",'DETAIL SALES'!$C$10:$C$7501,"15")</f>
        <v>0</v>
      </c>
      <c r="AN142" s="149">
        <f>COUNTIFS('DETAIL SALES'!$Q$10:$Q$7501,'FILL RATE MANDATORY STOCK'!E142,'DETAIL SALES'!$AB$10:$AB$7501,"Full",'DETAIL SALES'!$C$10:$C$7501,"16")</f>
        <v>0</v>
      </c>
      <c r="AO142" s="149">
        <f>COUNTIFS('DETAIL SALES'!$Q$10:$Q$7501,'FILL RATE MANDATORY STOCK'!E142,'DETAIL SALES'!$AB$10:$AB$7501,"No",'DETAIL SALES'!$C$10:$C$7501,"16")</f>
        <v>0</v>
      </c>
      <c r="AP142" s="149">
        <f>COUNTIFS('DETAIL SALES'!$Q$10:$Q$7501,'FILL RATE MANDATORY STOCK'!E142,'DETAIL SALES'!$AB$10:$AB$7501,"Full",'DETAIL SALES'!$C$10:$C$7501,"17")</f>
        <v>0</v>
      </c>
      <c r="AQ142" s="149">
        <f>COUNTIFS('DETAIL SALES'!$Q$10:$Q$7501,'FILL RATE MANDATORY STOCK'!E142,'DETAIL SALES'!$AB$10:$AB$7501,"No",'DETAIL SALES'!$C$10:$C$7501,"17")</f>
        <v>0</v>
      </c>
      <c r="AR142" s="149">
        <f>COUNTIFS('DETAIL SALES'!$Q$10:$Q$7501,'FILL RATE MANDATORY STOCK'!E142,'DETAIL SALES'!$AB$10:$AB$7501,"Full",'DETAIL SALES'!$C$10:$C$7501,"18")</f>
        <v>0</v>
      </c>
      <c r="AS142" s="149">
        <f>COUNTIFS('DETAIL SALES'!$Q$10:$Q$7501,'FILL RATE MANDATORY STOCK'!E142,'DETAIL SALES'!$AB$10:$AB$7501,"No",'DETAIL SALES'!$C$10:$C$7501,"18")</f>
        <v>0</v>
      </c>
      <c r="AT142" s="149">
        <f>COUNTIFS('DETAIL SALES'!$Q$10:$Q$7501,'FILL RATE MANDATORY STOCK'!E142,'DETAIL SALES'!$AB$10:$AB$7501,"Full",'DETAIL SALES'!$C$10:$C$7501,"19")</f>
        <v>0</v>
      </c>
      <c r="AU142" s="149">
        <f>COUNTIFS('DETAIL SALES'!$Q$10:$Q$7501,'FILL RATE MANDATORY STOCK'!E142,'DETAIL SALES'!$AB$10:$AB$7501,"No",'DETAIL SALES'!$C$10:$C$7501,"19")</f>
        <v>0</v>
      </c>
      <c r="AV142" s="149">
        <f>COUNTIFS('DETAIL SALES'!$Q$10:$Q$7501,'FILL RATE MANDATORY STOCK'!E142,'DETAIL SALES'!$AB$10:$AB$7501,"Full",'DETAIL SALES'!$C$10:$C$7501,"20")</f>
        <v>0</v>
      </c>
      <c r="AW142" s="149">
        <f>COUNTIFS('DETAIL SALES'!$Q$10:$Q$7501,'FILL RATE MANDATORY STOCK'!E142,'DETAIL SALES'!$AB$10:$AB$7501,"No",'DETAIL SALES'!$C$10:$C$7501,"20")</f>
        <v>0</v>
      </c>
      <c r="AX142" s="316">
        <f>COUNTIFS('DETAIL SALES'!$Q$10:$Q$7501,'FILL RATE MANDATORY STOCK'!E142,'DETAIL SALES'!$AB$10:$AB$7501,"Full",'DETAIL SALES'!$C$10:$C$7501,"21")</f>
        <v>0</v>
      </c>
      <c r="AY142" s="316">
        <f>COUNTIFS('DETAIL SALES'!$Q$10:$Q$7501,'FILL RATE MANDATORY STOCK'!E142,'DETAIL SALES'!$AB$10:$AB$7501,"No",'DETAIL SALES'!$C$10:$C$7501,"21")</f>
        <v>0</v>
      </c>
      <c r="AZ142" s="149">
        <f>COUNTIFS('DETAIL SALES'!$Q$10:$Q$7501,'FILL RATE MANDATORY STOCK'!E142,'DETAIL SALES'!$AB$10:$AB$7501,"Full",'DETAIL SALES'!$C$10:$C$7501,"22")</f>
        <v>0</v>
      </c>
      <c r="BA142" s="149">
        <f>COUNTIFS('DETAIL SALES'!$Q$10:$Q$7501,'FILL RATE MANDATORY STOCK'!E142,'DETAIL SALES'!$AB$10:$AB$7501,"No",'DETAIL SALES'!$C$10:$C$7501,"22")</f>
        <v>0</v>
      </c>
      <c r="BB142" s="149">
        <f>COUNTIFS('DETAIL SALES'!$Q$10:$Q$7501,'FILL RATE MANDATORY STOCK'!E142,'DETAIL SALES'!$AB$10:$AB$7501,"Full",'DETAIL SALES'!$C$10:$C$7501,"23")</f>
        <v>0</v>
      </c>
      <c r="BC142" s="149">
        <f>COUNTIFS('DETAIL SALES'!$Q$10:$Q$7501,'FILL RATE MANDATORY STOCK'!E142,'DETAIL SALES'!$AB$10:$AB$7501,"No",'DETAIL SALES'!$C$10:$C$7501,"23")</f>
        <v>0</v>
      </c>
      <c r="BD142" s="149">
        <f>COUNTIFS('DETAIL SALES'!$Q$10:$Q$7501,'FILL RATE MANDATORY STOCK'!E142,'DETAIL SALES'!$AB$10:$AB$7501,"Full",'DETAIL SALES'!$C$10:$C$7501,"24")</f>
        <v>0</v>
      </c>
      <c r="BE142" s="149">
        <f>COUNTIFS('DETAIL SALES'!$Q$10:$Q$7501,'FILL RATE MANDATORY STOCK'!E142,'DETAIL SALES'!$AB$10:$AB$7501,"No",'DETAIL SALES'!$C$10:$C$7501,"24")</f>
        <v>0</v>
      </c>
      <c r="BF142" s="149">
        <f>COUNTIFS('DETAIL SALES'!$Q$10:$Q$7501,'FILL RATE MANDATORY STOCK'!E142,'DETAIL SALES'!$AB$10:$AB$7501,"Full",'DETAIL SALES'!$C$10:$C$7501,"25")</f>
        <v>0</v>
      </c>
      <c r="BG142" s="149">
        <f>COUNTIFS('DETAIL SALES'!$Q$10:$Q$7501,'FILL RATE MANDATORY STOCK'!E142,'DETAIL SALES'!$AB$10:$AB$7501,"No",'DETAIL SALES'!$C$10:$C$7501,"25")</f>
        <v>0</v>
      </c>
      <c r="BH142" s="149">
        <f>COUNTIFS('DETAIL SALES'!$Q$10:$Q$7501,'FILL RATE MANDATORY STOCK'!E142,'DETAIL SALES'!$AB$10:$AB$7501,"Full",'DETAIL SALES'!$C$10:$C$7501,"26")</f>
        <v>0</v>
      </c>
      <c r="BI142" s="149">
        <f>COUNTIFS('DETAIL SALES'!$Q$10:$Q$7501,'FILL RATE MANDATORY STOCK'!E142,'DETAIL SALES'!$AB$10:$AB$7501,"No",'DETAIL SALES'!$C$10:$C$7501,"26")</f>
        <v>0</v>
      </c>
      <c r="BJ142" s="149">
        <f>COUNTIFS('DETAIL SALES'!$Q$10:$Q$7501,'FILL RATE MANDATORY STOCK'!E142,'DETAIL SALES'!$AB$10:$AB$7501,"Full",'DETAIL SALES'!$C$10:$C$7501,"27")</f>
        <v>0</v>
      </c>
      <c r="BK142" s="149">
        <f>COUNTIFS('DETAIL SALES'!$Q$10:$Q$7501,'FILL RATE MANDATORY STOCK'!E142,'DETAIL SALES'!$AB$10:$AB$7501,"No",'DETAIL SALES'!$C$10:$C$7501,"27")</f>
        <v>0</v>
      </c>
      <c r="BL142" s="316">
        <f>COUNTIFS('DETAIL SALES'!$Q$10:$Q$7501,'FILL RATE MANDATORY STOCK'!E142,'DETAIL SALES'!$AB$10:$AB$7501,"Full",'DETAIL SALES'!$C$10:$C$7501,"28")</f>
        <v>0</v>
      </c>
      <c r="BM142" s="316">
        <f>COUNTIFS('DETAIL SALES'!$Q$10:$Q$7501,'FILL RATE MANDATORY STOCK'!E142,'DETAIL SALES'!$AB$10:$AB$7501,"No",'DETAIL SALES'!$C$10:$C$7501,"28")</f>
        <v>0</v>
      </c>
      <c r="BN142" s="149">
        <f>COUNTIFS('DETAIL SALES'!$Q$10:$Q$7501,'FILL RATE MANDATORY STOCK'!E142,'DETAIL SALES'!$AB$10:$AB$7501,"Full",'DETAIL SALES'!$C$10:$C$7501,"29")</f>
        <v>0</v>
      </c>
      <c r="BO142" s="149">
        <f>COUNTIFS('DETAIL SALES'!$Q$10:$Q$7501,'FILL RATE MANDATORY STOCK'!E142,'DETAIL SALES'!$AB$10:$AB$7501,"No",'DETAIL SALES'!$C$10:$C$7501,"29")</f>
        <v>0</v>
      </c>
      <c r="BP142" s="149">
        <f>COUNTIFS('DETAIL SALES'!$Q$10:$Q$7501,'FILL RATE MANDATORY STOCK'!E142,'DETAIL SALES'!$AB$10:$AB$7501,"Full",'DETAIL SALES'!$C$10:$C$7501,"30")</f>
        <v>0</v>
      </c>
      <c r="BQ142" s="149">
        <f>COUNTIFS('DETAIL SALES'!$Q$10:$Q$7501,'FILL RATE MANDATORY STOCK'!E142,'DETAIL SALES'!$AB$10:$AB$7501,"No",'DETAIL SALES'!$C$10:$C$7501,"30")</f>
        <v>0</v>
      </c>
      <c r="BR142" s="149">
        <f>COUNTIFS('DETAIL SALES'!$Q$10:$Q$7501,'FILL RATE MANDATORY STOCK'!\,'DETAIL SALES'!$AB$10:$AB$7501,"Full",'DETAIL SALES'!$C$10:$C$7501,"31")</f>
        <v>0</v>
      </c>
      <c r="BS142" s="153">
        <f>COUNTIFS('DETAIL SALES'!$Q$10:$Q$7501,'FILL RATE MANDATORY STOCK'!E142,'DETAIL SALES'!$AB$10:$AB$7501,"No",'DETAIL SALES'!$C$10:$C$7501,"31")</f>
        <v>0</v>
      </c>
      <c r="BT142" s="271">
        <f t="shared" si="16"/>
        <v>0</v>
      </c>
      <c r="BU142" s="150">
        <f t="shared" si="17"/>
        <v>0</v>
      </c>
      <c r="BV142" s="150">
        <f t="shared" si="18"/>
        <v>0</v>
      </c>
      <c r="BW142" s="272" t="e">
        <f t="shared" si="19"/>
        <v>#DIV/0!</v>
      </c>
    </row>
    <row r="143" spans="1:75">
      <c r="A143" s="784"/>
      <c r="B143" s="100">
        <f>MAX(B139:B142)+1</f>
        <v>126</v>
      </c>
      <c r="C143" s="100" t="s">
        <v>410</v>
      </c>
      <c r="D143" s="103" t="s">
        <v>890</v>
      </c>
      <c r="E143" s="149"/>
      <c r="F143" s="169"/>
      <c r="G143" s="224">
        <v>60000</v>
      </c>
      <c r="H143" s="153">
        <v>4</v>
      </c>
      <c r="I143" s="153">
        <v>0</v>
      </c>
      <c r="J143" s="315">
        <f>COUNTIFS('DETAIL SALES'!$Q$10:$Q$7501,'FILL RATE MANDATORY STOCK'!E143,'DETAIL SALES'!$AB$10:$AB$7501,"Full",'DETAIL SALES'!$C$10:$C$7501,"1")</f>
        <v>0</v>
      </c>
      <c r="K143" s="316">
        <f>COUNTIFS('DETAIL SALES'!$Q$10:$Q$7501,'FILL RATE MANDATORY STOCK'!E143,'DETAIL SALES'!$AB$10:$AB$7501,"No",'DETAIL SALES'!$C$10:$C$7501,"1")</f>
        <v>0</v>
      </c>
      <c r="L143" s="149">
        <f>COUNTIFS('DETAIL SALES'!$Q$10:$Q$7501,'FILL RATE MANDATORY STOCK'!E143,'DETAIL SALES'!$AB$10:$AB$7501,"Full",'DETAIL SALES'!$C$10:$C$7501,"2")</f>
        <v>0</v>
      </c>
      <c r="M143" s="149">
        <f>COUNTIFS('DETAIL SALES'!$Q$10:$Q$7501,'FILL RATE MANDATORY STOCK'!E143,'DETAIL SALES'!$AB$10:$AB$7501,"No",'DETAIL SALES'!$C$10:$C$7501,"2")</f>
        <v>0</v>
      </c>
      <c r="N143" s="149">
        <f>COUNTIFS('DETAIL SALES'!$Q$10:$Q$7501,'FILL RATE MANDATORY STOCK'!E143,'DETAIL SALES'!$AB$10:$AB$7501,"Full",'DETAIL SALES'!$C$10:$C$7501,"3")</f>
        <v>0</v>
      </c>
      <c r="O143" s="149">
        <f>COUNTIFS('DETAIL SALES'!$Q$10:$Q$7501,'FILL RATE MANDATORY STOCK'!E143,'DETAIL SALES'!$AB$10:$AB$7501,"No",'DETAIL SALES'!$C$10:$C$7501,"3")</f>
        <v>0</v>
      </c>
      <c r="P143" s="149">
        <f>COUNTIFS('DETAIL SALES'!$Q$10:$Q$7501,'FILL RATE MANDATORY STOCK'!E143,'DETAIL SALES'!$AB$10:$AB$7501,"Full",'DETAIL SALES'!$C$10:$C$7501,"4")</f>
        <v>0</v>
      </c>
      <c r="Q143" s="149">
        <f>COUNTIFS('DETAIL SALES'!$Q$10:$Q$7501,'FILL RATE MANDATORY STOCK'!E143,'DETAIL SALES'!$AB$10:$AB$7501,"No",'DETAIL SALES'!$C$10:$C$7501,"4")</f>
        <v>0</v>
      </c>
      <c r="R143" s="149">
        <f>COUNTIFS('DETAIL SALES'!$Q$10:$Q$7501,'FILL RATE MANDATORY STOCK'!E143,'DETAIL SALES'!$AB$10:$AB$7501,"Full",'DETAIL SALES'!$C$10:$C$7501,"5")</f>
        <v>0</v>
      </c>
      <c r="S143" s="149">
        <f>COUNTIFS('DETAIL SALES'!$Q$10:$Q$7501,'FILL RATE MANDATORY STOCK'!E143,'DETAIL SALES'!$AB$10:$AB$7501,"No",'DETAIL SALES'!$C$10:$C$7501,"5")</f>
        <v>0</v>
      </c>
      <c r="T143" s="149">
        <f>COUNTIFS('DETAIL SALES'!$Q$10:$Q$7501,'FILL RATE MANDATORY STOCK'!E143,'DETAIL SALES'!$AB$10:$AB$7501,"Full",'DETAIL SALES'!$C$10:$C$7501,"6")</f>
        <v>0</v>
      </c>
      <c r="U143" s="149">
        <f>COUNTIFS('DETAIL SALES'!$Q$10:$Q$7501,'FILL RATE MANDATORY STOCK'!E143,'DETAIL SALES'!$AB$10:$AB$7501,"No",'DETAIL SALES'!$C$10:$C$7501,"6")</f>
        <v>0</v>
      </c>
      <c r="V143" s="316">
        <f>COUNTIFS('DETAIL SALES'!$Q$10:$Q$7501,'FILL RATE MANDATORY STOCK'!E143,'DETAIL SALES'!$AB$10:$AB$7501,"Full",'DETAIL SALES'!$C$10:$C$7501,"7")</f>
        <v>0</v>
      </c>
      <c r="W143" s="316">
        <f>COUNTIFS('DETAIL SALES'!$Q$10:$Q$7501,'FILL RATE MANDATORY STOCK'!E143,'DETAIL SALES'!$AB$10:$AB$7501,"No",'DETAIL SALES'!$C$10:$C$7501,"7")</f>
        <v>0</v>
      </c>
      <c r="X143" s="149">
        <f>COUNTIFS('DETAIL SALES'!$Q$10:$Q$7501,'FILL RATE MANDATORY STOCK'!E143,'DETAIL SALES'!$AB$10:$AB$7501,"Full",'DETAIL SALES'!$C$10:$C$7501,"8")</f>
        <v>0</v>
      </c>
      <c r="Y143" s="149">
        <f>COUNTIFS('DETAIL SALES'!$Q$10:$Q$7501,'FILL RATE MANDATORY STOCK'!E143,'DETAIL SALES'!$AB$10:$AB$7501,"No",'DETAIL SALES'!$C$10:$C$7501,"8")</f>
        <v>0</v>
      </c>
      <c r="Z143" s="149">
        <f>COUNTIFS('DETAIL SALES'!$Q$10:$Q$7501,'FILL RATE MANDATORY STOCK'!E143,'DETAIL SALES'!$AB$10:$AB$7501,"Full",'DETAIL SALES'!$C$10:$C$7501,"9")</f>
        <v>0</v>
      </c>
      <c r="AA143" s="149">
        <f>COUNTIFS('DETAIL SALES'!$Q$10:$Q$7501,'FILL RATE MANDATORY STOCK'!E143,'DETAIL SALES'!$AB$10:$AB$7501,"No",'DETAIL SALES'!$C$10:$C$7501,"9")</f>
        <v>0</v>
      </c>
      <c r="AB143" s="149">
        <f>COUNTIFS('DETAIL SALES'!$Q$10:$Q$7501,'FILL RATE MANDATORY STOCK'!E143,'DETAIL SALES'!$AB$10:$AB$7501,"Full",'DETAIL SALES'!$C$10:$C$7501,"10")</f>
        <v>0</v>
      </c>
      <c r="AC143" s="149">
        <f>COUNTIFS('DETAIL SALES'!$Q$10:$Q$7501,'FILL RATE MANDATORY STOCK'!E143,'DETAIL SALES'!$AB$10:$AB$7501,"No",'DETAIL SALES'!$C$10:$C$7501,"10")</f>
        <v>0</v>
      </c>
      <c r="AD143" s="149">
        <f>COUNTIFS('DETAIL SALES'!$Q$10:$Q$7501,'FILL RATE MANDATORY STOCK'!E143,'DETAIL SALES'!$AB$10:$AB$7501,"Full",'DETAIL SALES'!$C$10:$C$7501,"11")</f>
        <v>0</v>
      </c>
      <c r="AE143" s="149">
        <f>COUNTIFS('DETAIL SALES'!$Q$10:$Q$7501,'FILL RATE MANDATORY STOCK'!E143,'DETAIL SALES'!$AB$10:$AB$7501,"No",'DETAIL SALES'!$C$10:$C$7501,"11")</f>
        <v>0</v>
      </c>
      <c r="AF143" s="149">
        <f>COUNTIFS('DETAIL SALES'!$Q$10:$Q$7501,'FILL RATE MANDATORY STOCK'!E143,'DETAIL SALES'!$AB$10:$AB$7501,"Full",'DETAIL SALES'!$C$10:$C$7501,"12")</f>
        <v>0</v>
      </c>
      <c r="AG143" s="149">
        <f>COUNTIFS('DETAIL SALES'!$Q$10:$Q$7501,'FILL RATE MANDATORY STOCK'!E143,'DETAIL SALES'!$AB$10:$AB$7501,"No",'DETAIL SALES'!$C$10:$C$7501,"12")</f>
        <v>0</v>
      </c>
      <c r="AH143" s="149">
        <f>COUNTIFS('DETAIL SALES'!$Q$10:$Q$7501,'FILL RATE MANDATORY STOCK'!E143,'DETAIL SALES'!$AB$10:$AB$7501,"Full",'DETAIL SALES'!$C$10:$C$7501,"13")</f>
        <v>0</v>
      </c>
      <c r="AI143" s="149">
        <f>COUNTIFS('DETAIL SALES'!$Q$10:$Q$7501,'FILL RATE MANDATORY STOCK'!E143,'DETAIL SALES'!$AB$10:$AB$7501,"No",'DETAIL SALES'!$C$10:$C$7501,"13")</f>
        <v>0</v>
      </c>
      <c r="AJ143" s="316">
        <f>COUNTIFS('DETAIL SALES'!$Q$10:$Q$7501,'FILL RATE MANDATORY STOCK'!E143,'DETAIL SALES'!$AB$10:$AB$7501,"Full",'DETAIL SALES'!$C$10:$C$7501,"14")</f>
        <v>0</v>
      </c>
      <c r="AK143" s="316">
        <f>COUNTIFS('DETAIL SALES'!$Q$10:$Q$7501,'FILL RATE MANDATORY STOCK'!E143,'DETAIL SALES'!$AB$10:$AB$7501,"No",'DETAIL SALES'!$C$10:$C$7501,"14")</f>
        <v>0</v>
      </c>
      <c r="AL143" s="149">
        <f>COUNTIFS('DETAIL SALES'!$Q$10:$Q$7501,'FILL RATE MANDATORY STOCK'!E143,'DETAIL SALES'!$AB$10:$AB$7501,"Full",'DETAIL SALES'!$C$10:$C$7501,"15")</f>
        <v>0</v>
      </c>
      <c r="AM143" s="149">
        <f>COUNTIFS('DETAIL SALES'!$Q$10:$Q$7501,'FILL RATE MANDATORY STOCK'!E143,'DETAIL SALES'!$AB$10:$AB$7501,"No",'DETAIL SALES'!$C$10:$C$7501,"15")</f>
        <v>0</v>
      </c>
      <c r="AN143" s="149">
        <f>COUNTIFS('DETAIL SALES'!$Q$10:$Q$7501,'FILL RATE MANDATORY STOCK'!E143,'DETAIL SALES'!$AB$10:$AB$7501,"Full",'DETAIL SALES'!$C$10:$C$7501,"16")</f>
        <v>0</v>
      </c>
      <c r="AO143" s="149">
        <f>COUNTIFS('DETAIL SALES'!$Q$10:$Q$7501,'FILL RATE MANDATORY STOCK'!E143,'DETAIL SALES'!$AB$10:$AB$7501,"No",'DETAIL SALES'!$C$10:$C$7501,"16")</f>
        <v>0</v>
      </c>
      <c r="AP143" s="149">
        <f>COUNTIFS('DETAIL SALES'!$Q$10:$Q$7501,'FILL RATE MANDATORY STOCK'!E143,'DETAIL SALES'!$AB$10:$AB$7501,"Full",'DETAIL SALES'!$C$10:$C$7501,"17")</f>
        <v>0</v>
      </c>
      <c r="AQ143" s="149">
        <f>COUNTIFS('DETAIL SALES'!$Q$10:$Q$7501,'FILL RATE MANDATORY STOCK'!E143,'DETAIL SALES'!$AB$10:$AB$7501,"No",'DETAIL SALES'!$C$10:$C$7501,"17")</f>
        <v>0</v>
      </c>
      <c r="AR143" s="149">
        <f>COUNTIFS('DETAIL SALES'!$Q$10:$Q$7501,'FILL RATE MANDATORY STOCK'!E143,'DETAIL SALES'!$AB$10:$AB$7501,"Full",'DETAIL SALES'!$C$10:$C$7501,"18")</f>
        <v>0</v>
      </c>
      <c r="AS143" s="149">
        <f>COUNTIFS('DETAIL SALES'!$Q$10:$Q$7501,'FILL RATE MANDATORY STOCK'!E143,'DETAIL SALES'!$AB$10:$AB$7501,"No",'DETAIL SALES'!$C$10:$C$7501,"18")</f>
        <v>0</v>
      </c>
      <c r="AT143" s="149">
        <f>COUNTIFS('DETAIL SALES'!$Q$10:$Q$7501,'FILL RATE MANDATORY STOCK'!E143,'DETAIL SALES'!$AB$10:$AB$7501,"Full",'DETAIL SALES'!$C$10:$C$7501,"19")</f>
        <v>0</v>
      </c>
      <c r="AU143" s="149">
        <f>COUNTIFS('DETAIL SALES'!$Q$10:$Q$7501,'FILL RATE MANDATORY STOCK'!E143,'DETAIL SALES'!$AB$10:$AB$7501,"No",'DETAIL SALES'!$C$10:$C$7501,"19")</f>
        <v>0</v>
      </c>
      <c r="AV143" s="149">
        <f>COUNTIFS('DETAIL SALES'!$Q$10:$Q$7501,'FILL RATE MANDATORY STOCK'!E143,'DETAIL SALES'!$AB$10:$AB$7501,"Full",'DETAIL SALES'!$C$10:$C$7501,"20")</f>
        <v>0</v>
      </c>
      <c r="AW143" s="149">
        <f>COUNTIFS('DETAIL SALES'!$Q$10:$Q$7501,'FILL RATE MANDATORY STOCK'!E143,'DETAIL SALES'!$AB$10:$AB$7501,"No",'DETAIL SALES'!$C$10:$C$7501,"20")</f>
        <v>0</v>
      </c>
      <c r="AX143" s="316">
        <f>COUNTIFS('DETAIL SALES'!$Q$10:$Q$7501,'FILL RATE MANDATORY STOCK'!E143,'DETAIL SALES'!$AB$10:$AB$7501,"Full",'DETAIL SALES'!$C$10:$C$7501,"21")</f>
        <v>0</v>
      </c>
      <c r="AY143" s="316">
        <f>COUNTIFS('DETAIL SALES'!$Q$10:$Q$7501,'FILL RATE MANDATORY STOCK'!E143,'DETAIL SALES'!$AB$10:$AB$7501,"No",'DETAIL SALES'!$C$10:$C$7501,"21")</f>
        <v>0</v>
      </c>
      <c r="AZ143" s="149">
        <f>COUNTIFS('DETAIL SALES'!$Q$10:$Q$7501,'FILL RATE MANDATORY STOCK'!E143,'DETAIL SALES'!$AB$10:$AB$7501,"Full",'DETAIL SALES'!$C$10:$C$7501,"22")</f>
        <v>0</v>
      </c>
      <c r="BA143" s="149">
        <f>COUNTIFS('DETAIL SALES'!$Q$10:$Q$7501,'FILL RATE MANDATORY STOCK'!E143,'DETAIL SALES'!$AB$10:$AB$7501,"No",'DETAIL SALES'!$C$10:$C$7501,"22")</f>
        <v>0</v>
      </c>
      <c r="BB143" s="149">
        <f>COUNTIFS('DETAIL SALES'!$Q$10:$Q$7501,'FILL RATE MANDATORY STOCK'!E143,'DETAIL SALES'!$AB$10:$AB$7501,"Full",'DETAIL SALES'!$C$10:$C$7501,"23")</f>
        <v>0</v>
      </c>
      <c r="BC143" s="149">
        <f>COUNTIFS('DETAIL SALES'!$Q$10:$Q$7501,'FILL RATE MANDATORY STOCK'!E143,'DETAIL SALES'!$AB$10:$AB$7501,"No",'DETAIL SALES'!$C$10:$C$7501,"23")</f>
        <v>0</v>
      </c>
      <c r="BD143" s="149">
        <f>COUNTIFS('DETAIL SALES'!$Q$10:$Q$7501,'FILL RATE MANDATORY STOCK'!E143,'DETAIL SALES'!$AB$10:$AB$7501,"Full",'DETAIL SALES'!$C$10:$C$7501,"24")</f>
        <v>0</v>
      </c>
      <c r="BE143" s="149">
        <f>COUNTIFS('DETAIL SALES'!$Q$10:$Q$7501,'FILL RATE MANDATORY STOCK'!E143,'DETAIL SALES'!$AB$10:$AB$7501,"No",'DETAIL SALES'!$C$10:$C$7501,"24")</f>
        <v>0</v>
      </c>
      <c r="BF143" s="149">
        <f>COUNTIFS('DETAIL SALES'!$Q$10:$Q$7501,'FILL RATE MANDATORY STOCK'!E143,'DETAIL SALES'!$AB$10:$AB$7501,"Full",'DETAIL SALES'!$C$10:$C$7501,"25")</f>
        <v>0</v>
      </c>
      <c r="BG143" s="149">
        <f>COUNTIFS('DETAIL SALES'!$Q$10:$Q$7501,'FILL RATE MANDATORY STOCK'!E143,'DETAIL SALES'!$AB$10:$AB$7501,"No",'DETAIL SALES'!$C$10:$C$7501,"25")</f>
        <v>0</v>
      </c>
      <c r="BH143" s="149">
        <f>COUNTIFS('DETAIL SALES'!$Q$10:$Q$7501,'FILL RATE MANDATORY STOCK'!E143,'DETAIL SALES'!$AB$10:$AB$7501,"Full",'DETAIL SALES'!$C$10:$C$7501,"26")</f>
        <v>0</v>
      </c>
      <c r="BI143" s="149">
        <f>COUNTIFS('DETAIL SALES'!$Q$10:$Q$7501,'FILL RATE MANDATORY STOCK'!E143,'DETAIL SALES'!$AB$10:$AB$7501,"No",'DETAIL SALES'!$C$10:$C$7501,"26")</f>
        <v>0</v>
      </c>
      <c r="BJ143" s="149">
        <f>COUNTIFS('DETAIL SALES'!$Q$10:$Q$7501,'FILL RATE MANDATORY STOCK'!E143,'DETAIL SALES'!$AB$10:$AB$7501,"Full",'DETAIL SALES'!$C$10:$C$7501,"27")</f>
        <v>0</v>
      </c>
      <c r="BK143" s="149">
        <f>COUNTIFS('DETAIL SALES'!$Q$10:$Q$7501,'FILL RATE MANDATORY STOCK'!E143,'DETAIL SALES'!$AB$10:$AB$7501,"No",'DETAIL SALES'!$C$10:$C$7501,"27")</f>
        <v>0</v>
      </c>
      <c r="BL143" s="316">
        <f>COUNTIFS('DETAIL SALES'!$Q$10:$Q$7501,'FILL RATE MANDATORY STOCK'!E143,'DETAIL SALES'!$AB$10:$AB$7501,"Full",'DETAIL SALES'!$C$10:$C$7501,"28")</f>
        <v>0</v>
      </c>
      <c r="BM143" s="316">
        <f>COUNTIFS('DETAIL SALES'!$Q$10:$Q$7501,'FILL RATE MANDATORY STOCK'!E143,'DETAIL SALES'!$AB$10:$AB$7501,"No",'DETAIL SALES'!$C$10:$C$7501,"28")</f>
        <v>0</v>
      </c>
      <c r="BN143" s="149">
        <f>COUNTIFS('DETAIL SALES'!$Q$10:$Q$7501,'FILL RATE MANDATORY STOCK'!E143,'DETAIL SALES'!$AB$10:$AB$7501,"Full",'DETAIL SALES'!$C$10:$C$7501,"29")</f>
        <v>0</v>
      </c>
      <c r="BO143" s="149">
        <f>COUNTIFS('DETAIL SALES'!$Q$10:$Q$7501,'FILL RATE MANDATORY STOCK'!E143,'DETAIL SALES'!$AB$10:$AB$7501,"No",'DETAIL SALES'!$C$10:$C$7501,"29")</f>
        <v>0</v>
      </c>
      <c r="BP143" s="149">
        <f>COUNTIFS('DETAIL SALES'!$Q$10:$Q$7501,'FILL RATE MANDATORY STOCK'!E143,'DETAIL SALES'!$AB$10:$AB$7501,"Full",'DETAIL SALES'!$C$10:$C$7501,"30")</f>
        <v>0</v>
      </c>
      <c r="BQ143" s="149">
        <f>COUNTIFS('DETAIL SALES'!$Q$10:$Q$7501,'FILL RATE MANDATORY STOCK'!E143,'DETAIL SALES'!$AB$10:$AB$7501,"No",'DETAIL SALES'!$C$10:$C$7501,"30")</f>
        <v>0</v>
      </c>
      <c r="BR143" s="149">
        <f>COUNTIFS('DETAIL SALES'!$Q$10:$Q$7501,'FILL RATE MANDATORY STOCK'!\,'DETAIL SALES'!$AB$10:$AB$7501,"Full",'DETAIL SALES'!$C$10:$C$7501,"31")</f>
        <v>0</v>
      </c>
      <c r="BS143" s="153">
        <f>COUNTIFS('DETAIL SALES'!$Q$10:$Q$7501,'FILL RATE MANDATORY STOCK'!E143,'DETAIL SALES'!$AB$10:$AB$7501,"No",'DETAIL SALES'!$C$10:$C$7501,"31")</f>
        <v>0</v>
      </c>
      <c r="BT143" s="271">
        <f t="shared" si="16"/>
        <v>0</v>
      </c>
      <c r="BU143" s="150">
        <f t="shared" si="17"/>
        <v>0</v>
      </c>
      <c r="BV143" s="150">
        <f t="shared" si="18"/>
        <v>0</v>
      </c>
      <c r="BW143" s="272" t="e">
        <f t="shared" si="19"/>
        <v>#DIV/0!</v>
      </c>
    </row>
    <row r="144" spans="1:75">
      <c r="A144" s="784"/>
      <c r="B144" s="100">
        <f>MAX(B140:B143)+1</f>
        <v>127</v>
      </c>
      <c r="C144" s="100" t="s">
        <v>414</v>
      </c>
      <c r="D144" s="103" t="s">
        <v>890</v>
      </c>
      <c r="E144" s="149"/>
      <c r="F144" s="169"/>
      <c r="G144" s="224">
        <v>60000</v>
      </c>
      <c r="H144" s="153">
        <v>4</v>
      </c>
      <c r="I144" s="153">
        <v>3.3333333333333335</v>
      </c>
      <c r="J144" s="315">
        <f>COUNTIFS('DETAIL SALES'!$Q$10:$Q$7501,'FILL RATE MANDATORY STOCK'!E144,'DETAIL SALES'!$AB$10:$AB$7501,"Full",'DETAIL SALES'!$C$10:$C$7501,"1")</f>
        <v>0</v>
      </c>
      <c r="K144" s="316">
        <f>COUNTIFS('DETAIL SALES'!$Q$10:$Q$7501,'FILL RATE MANDATORY STOCK'!E144,'DETAIL SALES'!$AB$10:$AB$7501,"No",'DETAIL SALES'!$C$10:$C$7501,"1")</f>
        <v>0</v>
      </c>
      <c r="L144" s="149">
        <f>COUNTIFS('DETAIL SALES'!$Q$10:$Q$7501,'FILL RATE MANDATORY STOCK'!E144,'DETAIL SALES'!$AB$10:$AB$7501,"Full",'DETAIL SALES'!$C$10:$C$7501,"2")</f>
        <v>0</v>
      </c>
      <c r="M144" s="149">
        <f>COUNTIFS('DETAIL SALES'!$Q$10:$Q$7501,'FILL RATE MANDATORY STOCK'!E144,'DETAIL SALES'!$AB$10:$AB$7501,"No",'DETAIL SALES'!$C$10:$C$7501,"2")</f>
        <v>0</v>
      </c>
      <c r="N144" s="149">
        <f>COUNTIFS('DETAIL SALES'!$Q$10:$Q$7501,'FILL RATE MANDATORY STOCK'!E144,'DETAIL SALES'!$AB$10:$AB$7501,"Full",'DETAIL SALES'!$C$10:$C$7501,"3")</f>
        <v>0</v>
      </c>
      <c r="O144" s="149">
        <f>COUNTIFS('DETAIL SALES'!$Q$10:$Q$7501,'FILL RATE MANDATORY STOCK'!E144,'DETAIL SALES'!$AB$10:$AB$7501,"No",'DETAIL SALES'!$C$10:$C$7501,"3")</f>
        <v>0</v>
      </c>
      <c r="P144" s="149">
        <f>COUNTIFS('DETAIL SALES'!$Q$10:$Q$7501,'FILL RATE MANDATORY STOCK'!E144,'DETAIL SALES'!$AB$10:$AB$7501,"Full",'DETAIL SALES'!$C$10:$C$7501,"4")</f>
        <v>0</v>
      </c>
      <c r="Q144" s="149">
        <f>COUNTIFS('DETAIL SALES'!$Q$10:$Q$7501,'FILL RATE MANDATORY STOCK'!E144,'DETAIL SALES'!$AB$10:$AB$7501,"No",'DETAIL SALES'!$C$10:$C$7501,"4")</f>
        <v>0</v>
      </c>
      <c r="R144" s="149">
        <f>COUNTIFS('DETAIL SALES'!$Q$10:$Q$7501,'FILL RATE MANDATORY STOCK'!E144,'DETAIL SALES'!$AB$10:$AB$7501,"Full",'DETAIL SALES'!$C$10:$C$7501,"5")</f>
        <v>0</v>
      </c>
      <c r="S144" s="149">
        <f>COUNTIFS('DETAIL SALES'!$Q$10:$Q$7501,'FILL RATE MANDATORY STOCK'!E144,'DETAIL SALES'!$AB$10:$AB$7501,"No",'DETAIL SALES'!$C$10:$C$7501,"5")</f>
        <v>0</v>
      </c>
      <c r="T144" s="149">
        <f>COUNTIFS('DETAIL SALES'!$Q$10:$Q$7501,'FILL RATE MANDATORY STOCK'!E144,'DETAIL SALES'!$AB$10:$AB$7501,"Full",'DETAIL SALES'!$C$10:$C$7501,"6")</f>
        <v>0</v>
      </c>
      <c r="U144" s="149">
        <f>COUNTIFS('DETAIL SALES'!$Q$10:$Q$7501,'FILL RATE MANDATORY STOCK'!E144,'DETAIL SALES'!$AB$10:$AB$7501,"No",'DETAIL SALES'!$C$10:$C$7501,"6")</f>
        <v>0</v>
      </c>
      <c r="V144" s="316">
        <f>COUNTIFS('DETAIL SALES'!$Q$10:$Q$7501,'FILL RATE MANDATORY STOCK'!E144,'DETAIL SALES'!$AB$10:$AB$7501,"Full",'DETAIL SALES'!$C$10:$C$7501,"7")</f>
        <v>0</v>
      </c>
      <c r="W144" s="316">
        <f>COUNTIFS('DETAIL SALES'!$Q$10:$Q$7501,'FILL RATE MANDATORY STOCK'!E144,'DETAIL SALES'!$AB$10:$AB$7501,"No",'DETAIL SALES'!$C$10:$C$7501,"7")</f>
        <v>0</v>
      </c>
      <c r="X144" s="149">
        <f>COUNTIFS('DETAIL SALES'!$Q$10:$Q$7501,'FILL RATE MANDATORY STOCK'!E144,'DETAIL SALES'!$AB$10:$AB$7501,"Full",'DETAIL SALES'!$C$10:$C$7501,"8")</f>
        <v>0</v>
      </c>
      <c r="Y144" s="149">
        <f>COUNTIFS('DETAIL SALES'!$Q$10:$Q$7501,'FILL RATE MANDATORY STOCK'!E144,'DETAIL SALES'!$AB$10:$AB$7501,"No",'DETAIL SALES'!$C$10:$C$7501,"8")</f>
        <v>0</v>
      </c>
      <c r="Z144" s="149">
        <f>COUNTIFS('DETAIL SALES'!$Q$10:$Q$7501,'FILL RATE MANDATORY STOCK'!E144,'DETAIL SALES'!$AB$10:$AB$7501,"Full",'DETAIL SALES'!$C$10:$C$7501,"9")</f>
        <v>0</v>
      </c>
      <c r="AA144" s="149">
        <f>COUNTIFS('DETAIL SALES'!$Q$10:$Q$7501,'FILL RATE MANDATORY STOCK'!E144,'DETAIL SALES'!$AB$10:$AB$7501,"No",'DETAIL SALES'!$C$10:$C$7501,"9")</f>
        <v>0</v>
      </c>
      <c r="AB144" s="149">
        <f>COUNTIFS('DETAIL SALES'!$Q$10:$Q$7501,'FILL RATE MANDATORY STOCK'!E144,'DETAIL SALES'!$AB$10:$AB$7501,"Full",'DETAIL SALES'!$C$10:$C$7501,"10")</f>
        <v>0</v>
      </c>
      <c r="AC144" s="149">
        <f>COUNTIFS('DETAIL SALES'!$Q$10:$Q$7501,'FILL RATE MANDATORY STOCK'!E144,'DETAIL SALES'!$AB$10:$AB$7501,"No",'DETAIL SALES'!$C$10:$C$7501,"10")</f>
        <v>0</v>
      </c>
      <c r="AD144" s="149">
        <f>COUNTIFS('DETAIL SALES'!$Q$10:$Q$7501,'FILL RATE MANDATORY STOCK'!E144,'DETAIL SALES'!$AB$10:$AB$7501,"Full",'DETAIL SALES'!$C$10:$C$7501,"11")</f>
        <v>0</v>
      </c>
      <c r="AE144" s="149">
        <f>COUNTIFS('DETAIL SALES'!$Q$10:$Q$7501,'FILL RATE MANDATORY STOCK'!E144,'DETAIL SALES'!$AB$10:$AB$7501,"No",'DETAIL SALES'!$C$10:$C$7501,"11")</f>
        <v>0</v>
      </c>
      <c r="AF144" s="149">
        <f>COUNTIFS('DETAIL SALES'!$Q$10:$Q$7501,'FILL RATE MANDATORY STOCK'!E144,'DETAIL SALES'!$AB$10:$AB$7501,"Full",'DETAIL SALES'!$C$10:$C$7501,"12")</f>
        <v>0</v>
      </c>
      <c r="AG144" s="149">
        <f>COUNTIFS('DETAIL SALES'!$Q$10:$Q$7501,'FILL RATE MANDATORY STOCK'!E144,'DETAIL SALES'!$AB$10:$AB$7501,"No",'DETAIL SALES'!$C$10:$C$7501,"12")</f>
        <v>0</v>
      </c>
      <c r="AH144" s="149">
        <f>COUNTIFS('DETAIL SALES'!$Q$10:$Q$7501,'FILL RATE MANDATORY STOCK'!E144,'DETAIL SALES'!$AB$10:$AB$7501,"Full",'DETAIL SALES'!$C$10:$C$7501,"13")</f>
        <v>0</v>
      </c>
      <c r="AI144" s="149">
        <f>COUNTIFS('DETAIL SALES'!$Q$10:$Q$7501,'FILL RATE MANDATORY STOCK'!E144,'DETAIL SALES'!$AB$10:$AB$7501,"No",'DETAIL SALES'!$C$10:$C$7501,"13")</f>
        <v>0</v>
      </c>
      <c r="AJ144" s="316">
        <f>COUNTIFS('DETAIL SALES'!$Q$10:$Q$7501,'FILL RATE MANDATORY STOCK'!E144,'DETAIL SALES'!$AB$10:$AB$7501,"Full",'DETAIL SALES'!$C$10:$C$7501,"14")</f>
        <v>0</v>
      </c>
      <c r="AK144" s="316">
        <f>COUNTIFS('DETAIL SALES'!$Q$10:$Q$7501,'FILL RATE MANDATORY STOCK'!E144,'DETAIL SALES'!$AB$10:$AB$7501,"No",'DETAIL SALES'!$C$10:$C$7501,"14")</f>
        <v>0</v>
      </c>
      <c r="AL144" s="149">
        <f>COUNTIFS('DETAIL SALES'!$Q$10:$Q$7501,'FILL RATE MANDATORY STOCK'!E144,'DETAIL SALES'!$AB$10:$AB$7501,"Full",'DETAIL SALES'!$C$10:$C$7501,"15")</f>
        <v>0</v>
      </c>
      <c r="AM144" s="149">
        <f>COUNTIFS('DETAIL SALES'!$Q$10:$Q$7501,'FILL RATE MANDATORY STOCK'!E144,'DETAIL SALES'!$AB$10:$AB$7501,"No",'DETAIL SALES'!$C$10:$C$7501,"15")</f>
        <v>0</v>
      </c>
      <c r="AN144" s="149">
        <f>COUNTIFS('DETAIL SALES'!$Q$10:$Q$7501,'FILL RATE MANDATORY STOCK'!E144,'DETAIL SALES'!$AB$10:$AB$7501,"Full",'DETAIL SALES'!$C$10:$C$7501,"16")</f>
        <v>0</v>
      </c>
      <c r="AO144" s="149">
        <f>COUNTIFS('DETAIL SALES'!$Q$10:$Q$7501,'FILL RATE MANDATORY STOCK'!E144,'DETAIL SALES'!$AB$10:$AB$7501,"No",'DETAIL SALES'!$C$10:$C$7501,"16")</f>
        <v>0</v>
      </c>
      <c r="AP144" s="149">
        <f>COUNTIFS('DETAIL SALES'!$Q$10:$Q$7501,'FILL RATE MANDATORY STOCK'!E144,'DETAIL SALES'!$AB$10:$AB$7501,"Full",'DETAIL SALES'!$C$10:$C$7501,"17")</f>
        <v>0</v>
      </c>
      <c r="AQ144" s="149">
        <f>COUNTIFS('DETAIL SALES'!$Q$10:$Q$7501,'FILL RATE MANDATORY STOCK'!E144,'DETAIL SALES'!$AB$10:$AB$7501,"No",'DETAIL SALES'!$C$10:$C$7501,"17")</f>
        <v>0</v>
      </c>
      <c r="AR144" s="149">
        <f>COUNTIFS('DETAIL SALES'!$Q$10:$Q$7501,'FILL RATE MANDATORY STOCK'!E144,'DETAIL SALES'!$AB$10:$AB$7501,"Full",'DETAIL SALES'!$C$10:$C$7501,"18")</f>
        <v>0</v>
      </c>
      <c r="AS144" s="149">
        <f>COUNTIFS('DETAIL SALES'!$Q$10:$Q$7501,'FILL RATE MANDATORY STOCK'!E144,'DETAIL SALES'!$AB$10:$AB$7501,"No",'DETAIL SALES'!$C$10:$C$7501,"18")</f>
        <v>0</v>
      </c>
      <c r="AT144" s="149">
        <f>COUNTIFS('DETAIL SALES'!$Q$10:$Q$7501,'FILL RATE MANDATORY STOCK'!E144,'DETAIL SALES'!$AB$10:$AB$7501,"Full",'DETAIL SALES'!$C$10:$C$7501,"19")</f>
        <v>0</v>
      </c>
      <c r="AU144" s="149">
        <f>COUNTIFS('DETAIL SALES'!$Q$10:$Q$7501,'FILL RATE MANDATORY STOCK'!E144,'DETAIL SALES'!$AB$10:$AB$7501,"No",'DETAIL SALES'!$C$10:$C$7501,"19")</f>
        <v>0</v>
      </c>
      <c r="AV144" s="149">
        <f>COUNTIFS('DETAIL SALES'!$Q$10:$Q$7501,'FILL RATE MANDATORY STOCK'!E144,'DETAIL SALES'!$AB$10:$AB$7501,"Full",'DETAIL SALES'!$C$10:$C$7501,"20")</f>
        <v>0</v>
      </c>
      <c r="AW144" s="149">
        <f>COUNTIFS('DETAIL SALES'!$Q$10:$Q$7501,'FILL RATE MANDATORY STOCK'!E144,'DETAIL SALES'!$AB$10:$AB$7501,"No",'DETAIL SALES'!$C$10:$C$7501,"20")</f>
        <v>0</v>
      </c>
      <c r="AX144" s="316">
        <f>COUNTIFS('DETAIL SALES'!$Q$10:$Q$7501,'FILL RATE MANDATORY STOCK'!E144,'DETAIL SALES'!$AB$10:$AB$7501,"Full",'DETAIL SALES'!$C$10:$C$7501,"21")</f>
        <v>0</v>
      </c>
      <c r="AY144" s="316">
        <f>COUNTIFS('DETAIL SALES'!$Q$10:$Q$7501,'FILL RATE MANDATORY STOCK'!E144,'DETAIL SALES'!$AB$10:$AB$7501,"No",'DETAIL SALES'!$C$10:$C$7501,"21")</f>
        <v>0</v>
      </c>
      <c r="AZ144" s="149">
        <f>COUNTIFS('DETAIL SALES'!$Q$10:$Q$7501,'FILL RATE MANDATORY STOCK'!E144,'DETAIL SALES'!$AB$10:$AB$7501,"Full",'DETAIL SALES'!$C$10:$C$7501,"22")</f>
        <v>0</v>
      </c>
      <c r="BA144" s="149">
        <f>COUNTIFS('DETAIL SALES'!$Q$10:$Q$7501,'FILL RATE MANDATORY STOCK'!E144,'DETAIL SALES'!$AB$10:$AB$7501,"No",'DETAIL SALES'!$C$10:$C$7501,"22")</f>
        <v>0</v>
      </c>
      <c r="BB144" s="149">
        <f>COUNTIFS('DETAIL SALES'!$Q$10:$Q$7501,'FILL RATE MANDATORY STOCK'!E144,'DETAIL SALES'!$AB$10:$AB$7501,"Full",'DETAIL SALES'!$C$10:$C$7501,"23")</f>
        <v>0</v>
      </c>
      <c r="BC144" s="149">
        <f>COUNTIFS('DETAIL SALES'!$Q$10:$Q$7501,'FILL RATE MANDATORY STOCK'!E144,'DETAIL SALES'!$AB$10:$AB$7501,"No",'DETAIL SALES'!$C$10:$C$7501,"23")</f>
        <v>0</v>
      </c>
      <c r="BD144" s="149">
        <f>COUNTIFS('DETAIL SALES'!$Q$10:$Q$7501,'FILL RATE MANDATORY STOCK'!E144,'DETAIL SALES'!$AB$10:$AB$7501,"Full",'DETAIL SALES'!$C$10:$C$7501,"24")</f>
        <v>0</v>
      </c>
      <c r="BE144" s="149">
        <f>COUNTIFS('DETAIL SALES'!$Q$10:$Q$7501,'FILL RATE MANDATORY STOCK'!E144,'DETAIL SALES'!$AB$10:$AB$7501,"No",'DETAIL SALES'!$C$10:$C$7501,"24")</f>
        <v>0</v>
      </c>
      <c r="BF144" s="149">
        <f>COUNTIFS('DETAIL SALES'!$Q$10:$Q$7501,'FILL RATE MANDATORY STOCK'!E144,'DETAIL SALES'!$AB$10:$AB$7501,"Full",'DETAIL SALES'!$C$10:$C$7501,"25")</f>
        <v>0</v>
      </c>
      <c r="BG144" s="149">
        <f>COUNTIFS('DETAIL SALES'!$Q$10:$Q$7501,'FILL RATE MANDATORY STOCK'!E144,'DETAIL SALES'!$AB$10:$AB$7501,"No",'DETAIL SALES'!$C$10:$C$7501,"25")</f>
        <v>0</v>
      </c>
      <c r="BH144" s="149">
        <f>COUNTIFS('DETAIL SALES'!$Q$10:$Q$7501,'FILL RATE MANDATORY STOCK'!E144,'DETAIL SALES'!$AB$10:$AB$7501,"Full",'DETAIL SALES'!$C$10:$C$7501,"26")</f>
        <v>0</v>
      </c>
      <c r="BI144" s="149">
        <f>COUNTIFS('DETAIL SALES'!$Q$10:$Q$7501,'FILL RATE MANDATORY STOCK'!E144,'DETAIL SALES'!$AB$10:$AB$7501,"No",'DETAIL SALES'!$C$10:$C$7501,"26")</f>
        <v>0</v>
      </c>
      <c r="BJ144" s="149">
        <f>COUNTIFS('DETAIL SALES'!$Q$10:$Q$7501,'FILL RATE MANDATORY STOCK'!E144,'DETAIL SALES'!$AB$10:$AB$7501,"Full",'DETAIL SALES'!$C$10:$C$7501,"27")</f>
        <v>0</v>
      </c>
      <c r="BK144" s="149">
        <f>COUNTIFS('DETAIL SALES'!$Q$10:$Q$7501,'FILL RATE MANDATORY STOCK'!E144,'DETAIL SALES'!$AB$10:$AB$7501,"No",'DETAIL SALES'!$C$10:$C$7501,"27")</f>
        <v>0</v>
      </c>
      <c r="BL144" s="316">
        <f>COUNTIFS('DETAIL SALES'!$Q$10:$Q$7501,'FILL RATE MANDATORY STOCK'!E144,'DETAIL SALES'!$AB$10:$AB$7501,"Full",'DETAIL SALES'!$C$10:$C$7501,"28")</f>
        <v>0</v>
      </c>
      <c r="BM144" s="316">
        <f>COUNTIFS('DETAIL SALES'!$Q$10:$Q$7501,'FILL RATE MANDATORY STOCK'!E144,'DETAIL SALES'!$AB$10:$AB$7501,"No",'DETAIL SALES'!$C$10:$C$7501,"28")</f>
        <v>0</v>
      </c>
      <c r="BN144" s="149">
        <f>COUNTIFS('DETAIL SALES'!$Q$10:$Q$7501,'FILL RATE MANDATORY STOCK'!E144,'DETAIL SALES'!$AB$10:$AB$7501,"Full",'DETAIL SALES'!$C$10:$C$7501,"29")</f>
        <v>0</v>
      </c>
      <c r="BO144" s="149">
        <f>COUNTIFS('DETAIL SALES'!$Q$10:$Q$7501,'FILL RATE MANDATORY STOCK'!E144,'DETAIL SALES'!$AB$10:$AB$7501,"No",'DETAIL SALES'!$C$10:$C$7501,"29")</f>
        <v>0</v>
      </c>
      <c r="BP144" s="149">
        <f>COUNTIFS('DETAIL SALES'!$Q$10:$Q$7501,'FILL RATE MANDATORY STOCK'!E144,'DETAIL SALES'!$AB$10:$AB$7501,"Full",'DETAIL SALES'!$C$10:$C$7501,"30")</f>
        <v>0</v>
      </c>
      <c r="BQ144" s="149">
        <f>COUNTIFS('DETAIL SALES'!$Q$10:$Q$7501,'FILL RATE MANDATORY STOCK'!E144,'DETAIL SALES'!$AB$10:$AB$7501,"No",'DETAIL SALES'!$C$10:$C$7501,"30")</f>
        <v>0</v>
      </c>
      <c r="BR144" s="149">
        <f>COUNTIFS('DETAIL SALES'!$Q$10:$Q$7501,'FILL RATE MANDATORY STOCK'!\,'DETAIL SALES'!$AB$10:$AB$7501,"Full",'DETAIL SALES'!$C$10:$C$7501,"31")</f>
        <v>0</v>
      </c>
      <c r="BS144" s="153">
        <f>COUNTIFS('DETAIL SALES'!$Q$10:$Q$7501,'FILL RATE MANDATORY STOCK'!E144,'DETAIL SALES'!$AB$10:$AB$7501,"No",'DETAIL SALES'!$C$10:$C$7501,"31")</f>
        <v>0</v>
      </c>
      <c r="BT144" s="271">
        <f t="shared" si="16"/>
        <v>0</v>
      </c>
      <c r="BU144" s="150">
        <f t="shared" si="17"/>
        <v>0</v>
      </c>
      <c r="BV144" s="150">
        <f t="shared" si="18"/>
        <v>0</v>
      </c>
      <c r="BW144" s="272" t="e">
        <f t="shared" si="19"/>
        <v>#DIV/0!</v>
      </c>
    </row>
    <row r="145" spans="1:75" s="95" customFormat="1">
      <c r="A145" s="784"/>
      <c r="B145" s="105">
        <f>MAX(B141:B144)+1</f>
        <v>128</v>
      </c>
      <c r="C145" s="105" t="s">
        <v>410</v>
      </c>
      <c r="D145" s="103" t="s">
        <v>890</v>
      </c>
      <c r="E145" s="160"/>
      <c r="F145" s="169"/>
      <c r="G145" s="224">
        <v>60000</v>
      </c>
      <c r="H145" s="153">
        <v>4</v>
      </c>
      <c r="I145" s="153">
        <v>6</v>
      </c>
      <c r="J145" s="315">
        <f>COUNTIFS('DETAIL SALES'!$Q$10:$Q$7501,'FILL RATE MANDATORY STOCK'!E145,'DETAIL SALES'!$AB$10:$AB$7501,"Full",'DETAIL SALES'!$C$10:$C$7501,"1")</f>
        <v>0</v>
      </c>
      <c r="K145" s="316">
        <f>COUNTIFS('DETAIL SALES'!$Q$10:$Q$7501,'FILL RATE MANDATORY STOCK'!E145,'DETAIL SALES'!$AB$10:$AB$7501,"No",'DETAIL SALES'!$C$10:$C$7501,"1")</f>
        <v>0</v>
      </c>
      <c r="L145" s="149">
        <f>COUNTIFS('DETAIL SALES'!$Q$10:$Q$7501,'FILL RATE MANDATORY STOCK'!E145,'DETAIL SALES'!$AB$10:$AB$7501,"Full",'DETAIL SALES'!$C$10:$C$7501,"2")</f>
        <v>0</v>
      </c>
      <c r="M145" s="149">
        <f>COUNTIFS('DETAIL SALES'!$Q$10:$Q$7501,'FILL RATE MANDATORY STOCK'!E145,'DETAIL SALES'!$AB$10:$AB$7501,"No",'DETAIL SALES'!$C$10:$C$7501,"2")</f>
        <v>0</v>
      </c>
      <c r="N145" s="149">
        <f>COUNTIFS('DETAIL SALES'!$Q$10:$Q$7501,'FILL RATE MANDATORY STOCK'!E145,'DETAIL SALES'!$AB$10:$AB$7501,"Full",'DETAIL SALES'!$C$10:$C$7501,"3")</f>
        <v>0</v>
      </c>
      <c r="O145" s="149">
        <f>COUNTIFS('DETAIL SALES'!$Q$10:$Q$7501,'FILL RATE MANDATORY STOCK'!E145,'DETAIL SALES'!$AB$10:$AB$7501,"No",'DETAIL SALES'!$C$10:$C$7501,"3")</f>
        <v>0</v>
      </c>
      <c r="P145" s="149">
        <f>COUNTIFS('DETAIL SALES'!$Q$10:$Q$7501,'FILL RATE MANDATORY STOCK'!E145,'DETAIL SALES'!$AB$10:$AB$7501,"Full",'DETAIL SALES'!$C$10:$C$7501,"4")</f>
        <v>0</v>
      </c>
      <c r="Q145" s="149">
        <f>COUNTIFS('DETAIL SALES'!$Q$10:$Q$7501,'FILL RATE MANDATORY STOCK'!E145,'DETAIL SALES'!$AB$10:$AB$7501,"No",'DETAIL SALES'!$C$10:$C$7501,"4")</f>
        <v>0</v>
      </c>
      <c r="R145" s="149">
        <f>COUNTIFS('DETAIL SALES'!$Q$10:$Q$7501,'FILL RATE MANDATORY STOCK'!E145,'DETAIL SALES'!$AB$10:$AB$7501,"Full",'DETAIL SALES'!$C$10:$C$7501,"5")</f>
        <v>0</v>
      </c>
      <c r="S145" s="149">
        <f>COUNTIFS('DETAIL SALES'!$Q$10:$Q$7501,'FILL RATE MANDATORY STOCK'!E145,'DETAIL SALES'!$AB$10:$AB$7501,"No",'DETAIL SALES'!$C$10:$C$7501,"5")</f>
        <v>0</v>
      </c>
      <c r="T145" s="149">
        <f>COUNTIFS('DETAIL SALES'!$Q$10:$Q$7501,'FILL RATE MANDATORY STOCK'!E145,'DETAIL SALES'!$AB$10:$AB$7501,"Full",'DETAIL SALES'!$C$10:$C$7501,"6")</f>
        <v>0</v>
      </c>
      <c r="U145" s="149">
        <f>COUNTIFS('DETAIL SALES'!$Q$10:$Q$7501,'FILL RATE MANDATORY STOCK'!E145,'DETAIL SALES'!$AB$10:$AB$7501,"No",'DETAIL SALES'!$C$10:$C$7501,"6")</f>
        <v>0</v>
      </c>
      <c r="V145" s="316">
        <f>COUNTIFS('DETAIL SALES'!$Q$10:$Q$7501,'FILL RATE MANDATORY STOCK'!E145,'DETAIL SALES'!$AB$10:$AB$7501,"Full",'DETAIL SALES'!$C$10:$C$7501,"7")</f>
        <v>0</v>
      </c>
      <c r="W145" s="316">
        <f>COUNTIFS('DETAIL SALES'!$Q$10:$Q$7501,'FILL RATE MANDATORY STOCK'!E145,'DETAIL SALES'!$AB$10:$AB$7501,"No",'DETAIL SALES'!$C$10:$C$7501,"7")</f>
        <v>0</v>
      </c>
      <c r="X145" s="149">
        <f>COUNTIFS('DETAIL SALES'!$Q$10:$Q$7501,'FILL RATE MANDATORY STOCK'!E145,'DETAIL SALES'!$AB$10:$AB$7501,"Full",'DETAIL SALES'!$C$10:$C$7501,"8")</f>
        <v>0</v>
      </c>
      <c r="Y145" s="149">
        <f>COUNTIFS('DETAIL SALES'!$Q$10:$Q$7501,'FILL RATE MANDATORY STOCK'!E145,'DETAIL SALES'!$AB$10:$AB$7501,"No",'DETAIL SALES'!$C$10:$C$7501,"8")</f>
        <v>0</v>
      </c>
      <c r="Z145" s="149">
        <f>COUNTIFS('DETAIL SALES'!$Q$10:$Q$7501,'FILL RATE MANDATORY STOCK'!E145,'DETAIL SALES'!$AB$10:$AB$7501,"Full",'DETAIL SALES'!$C$10:$C$7501,"9")</f>
        <v>0</v>
      </c>
      <c r="AA145" s="149">
        <f>COUNTIFS('DETAIL SALES'!$Q$10:$Q$7501,'FILL RATE MANDATORY STOCK'!E145,'DETAIL SALES'!$AB$10:$AB$7501,"No",'DETAIL SALES'!$C$10:$C$7501,"9")</f>
        <v>0</v>
      </c>
      <c r="AB145" s="149">
        <f>COUNTIFS('DETAIL SALES'!$Q$10:$Q$7501,'FILL RATE MANDATORY STOCK'!E145,'DETAIL SALES'!$AB$10:$AB$7501,"Full",'DETAIL SALES'!$C$10:$C$7501,"10")</f>
        <v>0</v>
      </c>
      <c r="AC145" s="149">
        <f>COUNTIFS('DETAIL SALES'!$Q$10:$Q$7501,'FILL RATE MANDATORY STOCK'!E145,'DETAIL SALES'!$AB$10:$AB$7501,"No",'DETAIL SALES'!$C$10:$C$7501,"10")</f>
        <v>0</v>
      </c>
      <c r="AD145" s="149">
        <f>COUNTIFS('DETAIL SALES'!$Q$10:$Q$7501,'FILL RATE MANDATORY STOCK'!E145,'DETAIL SALES'!$AB$10:$AB$7501,"Full",'DETAIL SALES'!$C$10:$C$7501,"11")</f>
        <v>0</v>
      </c>
      <c r="AE145" s="149">
        <f>COUNTIFS('DETAIL SALES'!$Q$10:$Q$7501,'FILL RATE MANDATORY STOCK'!E145,'DETAIL SALES'!$AB$10:$AB$7501,"No",'DETAIL SALES'!$C$10:$C$7501,"11")</f>
        <v>0</v>
      </c>
      <c r="AF145" s="149">
        <f>COUNTIFS('DETAIL SALES'!$Q$10:$Q$7501,'FILL RATE MANDATORY STOCK'!E145,'DETAIL SALES'!$AB$10:$AB$7501,"Full",'DETAIL SALES'!$C$10:$C$7501,"12")</f>
        <v>0</v>
      </c>
      <c r="AG145" s="149">
        <f>COUNTIFS('DETAIL SALES'!$Q$10:$Q$7501,'FILL RATE MANDATORY STOCK'!E145,'DETAIL SALES'!$AB$10:$AB$7501,"No",'DETAIL SALES'!$C$10:$C$7501,"12")</f>
        <v>0</v>
      </c>
      <c r="AH145" s="149">
        <f>COUNTIFS('DETAIL SALES'!$Q$10:$Q$7501,'FILL RATE MANDATORY STOCK'!E145,'DETAIL SALES'!$AB$10:$AB$7501,"Full",'DETAIL SALES'!$C$10:$C$7501,"13")</f>
        <v>0</v>
      </c>
      <c r="AI145" s="149">
        <f>COUNTIFS('DETAIL SALES'!$Q$10:$Q$7501,'FILL RATE MANDATORY STOCK'!E145,'DETAIL SALES'!$AB$10:$AB$7501,"No",'DETAIL SALES'!$C$10:$C$7501,"13")</f>
        <v>0</v>
      </c>
      <c r="AJ145" s="316">
        <f>COUNTIFS('DETAIL SALES'!$Q$10:$Q$7501,'FILL RATE MANDATORY STOCK'!E145,'DETAIL SALES'!$AB$10:$AB$7501,"Full",'DETAIL SALES'!$C$10:$C$7501,"14")</f>
        <v>0</v>
      </c>
      <c r="AK145" s="316">
        <f>COUNTIFS('DETAIL SALES'!$Q$10:$Q$7501,'FILL RATE MANDATORY STOCK'!E145,'DETAIL SALES'!$AB$10:$AB$7501,"No",'DETAIL SALES'!$C$10:$C$7501,"14")</f>
        <v>0</v>
      </c>
      <c r="AL145" s="149">
        <f>COUNTIFS('DETAIL SALES'!$Q$10:$Q$7501,'FILL RATE MANDATORY STOCK'!E145,'DETAIL SALES'!$AB$10:$AB$7501,"Full",'DETAIL SALES'!$C$10:$C$7501,"15")</f>
        <v>0</v>
      </c>
      <c r="AM145" s="149">
        <f>COUNTIFS('DETAIL SALES'!$Q$10:$Q$7501,'FILL RATE MANDATORY STOCK'!E145,'DETAIL SALES'!$AB$10:$AB$7501,"No",'DETAIL SALES'!$C$10:$C$7501,"15")</f>
        <v>0</v>
      </c>
      <c r="AN145" s="149">
        <f>COUNTIFS('DETAIL SALES'!$Q$10:$Q$7501,'FILL RATE MANDATORY STOCK'!E145,'DETAIL SALES'!$AB$10:$AB$7501,"Full",'DETAIL SALES'!$C$10:$C$7501,"16")</f>
        <v>0</v>
      </c>
      <c r="AO145" s="149">
        <f>COUNTIFS('DETAIL SALES'!$Q$10:$Q$7501,'FILL RATE MANDATORY STOCK'!E145,'DETAIL SALES'!$AB$10:$AB$7501,"No",'DETAIL SALES'!$C$10:$C$7501,"16")</f>
        <v>0</v>
      </c>
      <c r="AP145" s="149">
        <f>COUNTIFS('DETAIL SALES'!$Q$10:$Q$7501,'FILL RATE MANDATORY STOCK'!E145,'DETAIL SALES'!$AB$10:$AB$7501,"Full",'DETAIL SALES'!$C$10:$C$7501,"17")</f>
        <v>0</v>
      </c>
      <c r="AQ145" s="149">
        <f>COUNTIFS('DETAIL SALES'!$Q$10:$Q$7501,'FILL RATE MANDATORY STOCK'!E145,'DETAIL SALES'!$AB$10:$AB$7501,"No",'DETAIL SALES'!$C$10:$C$7501,"17")</f>
        <v>0</v>
      </c>
      <c r="AR145" s="149">
        <f>COUNTIFS('DETAIL SALES'!$Q$10:$Q$7501,'FILL RATE MANDATORY STOCK'!E145,'DETAIL SALES'!$AB$10:$AB$7501,"Full",'DETAIL SALES'!$C$10:$C$7501,"18")</f>
        <v>0</v>
      </c>
      <c r="AS145" s="149">
        <f>COUNTIFS('DETAIL SALES'!$Q$10:$Q$7501,'FILL RATE MANDATORY STOCK'!E145,'DETAIL SALES'!$AB$10:$AB$7501,"No",'DETAIL SALES'!$C$10:$C$7501,"18")</f>
        <v>0</v>
      </c>
      <c r="AT145" s="149">
        <f>COUNTIFS('DETAIL SALES'!$Q$10:$Q$7501,'FILL RATE MANDATORY STOCK'!E145,'DETAIL SALES'!$AB$10:$AB$7501,"Full",'DETAIL SALES'!$C$10:$C$7501,"19")</f>
        <v>0</v>
      </c>
      <c r="AU145" s="149">
        <f>COUNTIFS('DETAIL SALES'!$Q$10:$Q$7501,'FILL RATE MANDATORY STOCK'!E145,'DETAIL SALES'!$AB$10:$AB$7501,"No",'DETAIL SALES'!$C$10:$C$7501,"19")</f>
        <v>0</v>
      </c>
      <c r="AV145" s="149">
        <f>COUNTIFS('DETAIL SALES'!$Q$10:$Q$7501,'FILL RATE MANDATORY STOCK'!E145,'DETAIL SALES'!$AB$10:$AB$7501,"Full",'DETAIL SALES'!$C$10:$C$7501,"20")</f>
        <v>0</v>
      </c>
      <c r="AW145" s="149">
        <f>COUNTIFS('DETAIL SALES'!$Q$10:$Q$7501,'FILL RATE MANDATORY STOCK'!E145,'DETAIL SALES'!$AB$10:$AB$7501,"No",'DETAIL SALES'!$C$10:$C$7501,"20")</f>
        <v>0</v>
      </c>
      <c r="AX145" s="316">
        <f>COUNTIFS('DETAIL SALES'!$Q$10:$Q$7501,'FILL RATE MANDATORY STOCK'!E145,'DETAIL SALES'!$AB$10:$AB$7501,"Full",'DETAIL SALES'!$C$10:$C$7501,"21")</f>
        <v>0</v>
      </c>
      <c r="AY145" s="316">
        <f>COUNTIFS('DETAIL SALES'!$Q$10:$Q$7501,'FILL RATE MANDATORY STOCK'!E145,'DETAIL SALES'!$AB$10:$AB$7501,"No",'DETAIL SALES'!$C$10:$C$7501,"21")</f>
        <v>0</v>
      </c>
      <c r="AZ145" s="149">
        <f>COUNTIFS('DETAIL SALES'!$Q$10:$Q$7501,'FILL RATE MANDATORY STOCK'!E145,'DETAIL SALES'!$AB$10:$AB$7501,"Full",'DETAIL SALES'!$C$10:$C$7501,"22")</f>
        <v>0</v>
      </c>
      <c r="BA145" s="149">
        <f>COUNTIFS('DETAIL SALES'!$Q$10:$Q$7501,'FILL RATE MANDATORY STOCK'!E145,'DETAIL SALES'!$AB$10:$AB$7501,"No",'DETAIL SALES'!$C$10:$C$7501,"22")</f>
        <v>0</v>
      </c>
      <c r="BB145" s="149">
        <f>COUNTIFS('DETAIL SALES'!$Q$10:$Q$7501,'FILL RATE MANDATORY STOCK'!E145,'DETAIL SALES'!$AB$10:$AB$7501,"Full",'DETAIL SALES'!$C$10:$C$7501,"23")</f>
        <v>0</v>
      </c>
      <c r="BC145" s="149">
        <f>COUNTIFS('DETAIL SALES'!$Q$10:$Q$7501,'FILL RATE MANDATORY STOCK'!E145,'DETAIL SALES'!$AB$10:$AB$7501,"No",'DETAIL SALES'!$C$10:$C$7501,"23")</f>
        <v>0</v>
      </c>
      <c r="BD145" s="149">
        <f>COUNTIFS('DETAIL SALES'!$Q$10:$Q$7501,'FILL RATE MANDATORY STOCK'!E145,'DETAIL SALES'!$AB$10:$AB$7501,"Full",'DETAIL SALES'!$C$10:$C$7501,"24")</f>
        <v>0</v>
      </c>
      <c r="BE145" s="149">
        <f>COUNTIFS('DETAIL SALES'!$Q$10:$Q$7501,'FILL RATE MANDATORY STOCK'!E145,'DETAIL SALES'!$AB$10:$AB$7501,"No",'DETAIL SALES'!$C$10:$C$7501,"24")</f>
        <v>0</v>
      </c>
      <c r="BF145" s="149">
        <f>COUNTIFS('DETAIL SALES'!$Q$10:$Q$7501,'FILL RATE MANDATORY STOCK'!E145,'DETAIL SALES'!$AB$10:$AB$7501,"Full",'DETAIL SALES'!$C$10:$C$7501,"25")</f>
        <v>0</v>
      </c>
      <c r="BG145" s="149">
        <f>COUNTIFS('DETAIL SALES'!$Q$10:$Q$7501,'FILL RATE MANDATORY STOCK'!E145,'DETAIL SALES'!$AB$10:$AB$7501,"No",'DETAIL SALES'!$C$10:$C$7501,"25")</f>
        <v>0</v>
      </c>
      <c r="BH145" s="149">
        <f>COUNTIFS('DETAIL SALES'!$Q$10:$Q$7501,'FILL RATE MANDATORY STOCK'!E145,'DETAIL SALES'!$AB$10:$AB$7501,"Full",'DETAIL SALES'!$C$10:$C$7501,"26")</f>
        <v>0</v>
      </c>
      <c r="BI145" s="149">
        <f>COUNTIFS('DETAIL SALES'!$Q$10:$Q$7501,'FILL RATE MANDATORY STOCK'!E145,'DETAIL SALES'!$AB$10:$AB$7501,"No",'DETAIL SALES'!$C$10:$C$7501,"26")</f>
        <v>0</v>
      </c>
      <c r="BJ145" s="149">
        <f>COUNTIFS('DETAIL SALES'!$Q$10:$Q$7501,'FILL RATE MANDATORY STOCK'!E145,'DETAIL SALES'!$AB$10:$AB$7501,"Full",'DETAIL SALES'!$C$10:$C$7501,"27")</f>
        <v>0</v>
      </c>
      <c r="BK145" s="149">
        <f>COUNTIFS('DETAIL SALES'!$Q$10:$Q$7501,'FILL RATE MANDATORY STOCK'!E145,'DETAIL SALES'!$AB$10:$AB$7501,"No",'DETAIL SALES'!$C$10:$C$7501,"27")</f>
        <v>0</v>
      </c>
      <c r="BL145" s="316">
        <f>COUNTIFS('DETAIL SALES'!$Q$10:$Q$7501,'FILL RATE MANDATORY STOCK'!E145,'DETAIL SALES'!$AB$10:$AB$7501,"Full",'DETAIL SALES'!$C$10:$C$7501,"28")</f>
        <v>0</v>
      </c>
      <c r="BM145" s="316">
        <f>COUNTIFS('DETAIL SALES'!$Q$10:$Q$7501,'FILL RATE MANDATORY STOCK'!E145,'DETAIL SALES'!$AB$10:$AB$7501,"No",'DETAIL SALES'!$C$10:$C$7501,"28")</f>
        <v>0</v>
      </c>
      <c r="BN145" s="149">
        <f>COUNTIFS('DETAIL SALES'!$Q$10:$Q$7501,'FILL RATE MANDATORY STOCK'!E145,'DETAIL SALES'!$AB$10:$AB$7501,"Full",'DETAIL SALES'!$C$10:$C$7501,"29")</f>
        <v>0</v>
      </c>
      <c r="BO145" s="149">
        <f>COUNTIFS('DETAIL SALES'!$Q$10:$Q$7501,'FILL RATE MANDATORY STOCK'!E145,'DETAIL SALES'!$AB$10:$AB$7501,"No",'DETAIL SALES'!$C$10:$C$7501,"29")</f>
        <v>0</v>
      </c>
      <c r="BP145" s="149">
        <f>COUNTIFS('DETAIL SALES'!$Q$10:$Q$7501,'FILL RATE MANDATORY STOCK'!E145,'DETAIL SALES'!$AB$10:$AB$7501,"Full",'DETAIL SALES'!$C$10:$C$7501,"30")</f>
        <v>0</v>
      </c>
      <c r="BQ145" s="149">
        <f>COUNTIFS('DETAIL SALES'!$Q$10:$Q$7501,'FILL RATE MANDATORY STOCK'!E145,'DETAIL SALES'!$AB$10:$AB$7501,"No",'DETAIL SALES'!$C$10:$C$7501,"30")</f>
        <v>0</v>
      </c>
      <c r="BR145" s="149">
        <f>COUNTIFS('DETAIL SALES'!$Q$10:$Q$7501,'FILL RATE MANDATORY STOCK'!\,'DETAIL SALES'!$AB$10:$AB$7501,"Full",'DETAIL SALES'!$C$10:$C$7501,"31")</f>
        <v>0</v>
      </c>
      <c r="BS145" s="153">
        <f>COUNTIFS('DETAIL SALES'!$Q$10:$Q$7501,'FILL RATE MANDATORY STOCK'!E145,'DETAIL SALES'!$AB$10:$AB$7501,"No",'DETAIL SALES'!$C$10:$C$7501,"31")</f>
        <v>0</v>
      </c>
      <c r="BT145" s="271">
        <f t="shared" si="16"/>
        <v>0</v>
      </c>
      <c r="BU145" s="150">
        <f t="shared" si="17"/>
        <v>0</v>
      </c>
      <c r="BV145" s="150">
        <f t="shared" si="18"/>
        <v>0</v>
      </c>
      <c r="BW145" s="272" t="e">
        <f t="shared" si="19"/>
        <v>#DIV/0!</v>
      </c>
    </row>
    <row r="146" spans="1:75">
      <c r="A146" s="784"/>
      <c r="B146" s="103">
        <f>MAX(B142:B145)+1</f>
        <v>129</v>
      </c>
      <c r="C146" s="103" t="s">
        <v>410</v>
      </c>
      <c r="D146" s="103" t="s">
        <v>890</v>
      </c>
      <c r="E146" s="172"/>
      <c r="F146" s="228"/>
      <c r="G146" s="225">
        <v>60000</v>
      </c>
      <c r="H146" s="158">
        <v>1</v>
      </c>
      <c r="I146" s="158">
        <v>0</v>
      </c>
      <c r="J146" s="317">
        <f>COUNTIFS('DETAIL SALES'!$Q$10:$Q$7501,'FILL RATE MANDATORY STOCK'!E146,'DETAIL SALES'!$AB$10:$AB$7501,"Full",'DETAIL SALES'!$C$10:$C$7501,"1")</f>
        <v>0</v>
      </c>
      <c r="K146" s="318">
        <f>COUNTIFS('DETAIL SALES'!$Q$10:$Q$7501,'FILL RATE MANDATORY STOCK'!E146,'DETAIL SALES'!$AB$10:$AB$7501,"No",'DETAIL SALES'!$C$10:$C$7501,"1")</f>
        <v>0</v>
      </c>
      <c r="L146" s="155">
        <f>COUNTIFS('DETAIL SALES'!$Q$10:$Q$7501,'FILL RATE MANDATORY STOCK'!E146,'DETAIL SALES'!$AB$10:$AB$7501,"Full",'DETAIL SALES'!$C$10:$C$7501,"2")</f>
        <v>0</v>
      </c>
      <c r="M146" s="155">
        <f>COUNTIFS('DETAIL SALES'!$Q$10:$Q$7501,'FILL RATE MANDATORY STOCK'!E146,'DETAIL SALES'!$AB$10:$AB$7501,"No",'DETAIL SALES'!$C$10:$C$7501,"2")</f>
        <v>0</v>
      </c>
      <c r="N146" s="155">
        <f>COUNTIFS('DETAIL SALES'!$Q$10:$Q$7501,'FILL RATE MANDATORY STOCK'!E146,'DETAIL SALES'!$AB$10:$AB$7501,"Full",'DETAIL SALES'!$C$10:$C$7501,"3")</f>
        <v>0</v>
      </c>
      <c r="O146" s="155">
        <f>COUNTIFS('DETAIL SALES'!$Q$10:$Q$7501,'FILL RATE MANDATORY STOCK'!E146,'DETAIL SALES'!$AB$10:$AB$7501,"No",'DETAIL SALES'!$C$10:$C$7501,"3")</f>
        <v>0</v>
      </c>
      <c r="P146" s="155">
        <f>COUNTIFS('DETAIL SALES'!$Q$10:$Q$7501,'FILL RATE MANDATORY STOCK'!E146,'DETAIL SALES'!$AB$10:$AB$7501,"Full",'DETAIL SALES'!$C$10:$C$7501,"4")</f>
        <v>0</v>
      </c>
      <c r="Q146" s="155">
        <f>COUNTIFS('DETAIL SALES'!$Q$10:$Q$7501,'FILL RATE MANDATORY STOCK'!E146,'DETAIL SALES'!$AB$10:$AB$7501,"No",'DETAIL SALES'!$C$10:$C$7501,"4")</f>
        <v>0</v>
      </c>
      <c r="R146" s="155">
        <f>COUNTIFS('DETAIL SALES'!$Q$10:$Q$7501,'FILL RATE MANDATORY STOCK'!E146,'DETAIL SALES'!$AB$10:$AB$7501,"Full",'DETAIL SALES'!$C$10:$C$7501,"5")</f>
        <v>0</v>
      </c>
      <c r="S146" s="155">
        <f>COUNTIFS('DETAIL SALES'!$Q$10:$Q$7501,'FILL RATE MANDATORY STOCK'!E146,'DETAIL SALES'!$AB$10:$AB$7501,"No",'DETAIL SALES'!$C$10:$C$7501,"5")</f>
        <v>0</v>
      </c>
      <c r="T146" s="155">
        <f>COUNTIFS('DETAIL SALES'!$Q$10:$Q$7501,'FILL RATE MANDATORY STOCK'!E146,'DETAIL SALES'!$AB$10:$AB$7501,"Full",'DETAIL SALES'!$C$10:$C$7501,"6")</f>
        <v>0</v>
      </c>
      <c r="U146" s="155">
        <f>COUNTIFS('DETAIL SALES'!$Q$10:$Q$7501,'FILL RATE MANDATORY STOCK'!E146,'DETAIL SALES'!$AB$10:$AB$7501,"No",'DETAIL SALES'!$C$10:$C$7501,"6")</f>
        <v>0</v>
      </c>
      <c r="V146" s="318">
        <f>COUNTIFS('DETAIL SALES'!$Q$10:$Q$7501,'FILL RATE MANDATORY STOCK'!E146,'DETAIL SALES'!$AB$10:$AB$7501,"Full",'DETAIL SALES'!$C$10:$C$7501,"7")</f>
        <v>0</v>
      </c>
      <c r="W146" s="318">
        <f>COUNTIFS('DETAIL SALES'!$Q$10:$Q$7501,'FILL RATE MANDATORY STOCK'!E146,'DETAIL SALES'!$AB$10:$AB$7501,"No",'DETAIL SALES'!$C$10:$C$7501,"7")</f>
        <v>0</v>
      </c>
      <c r="X146" s="155">
        <f>COUNTIFS('DETAIL SALES'!$Q$10:$Q$7501,'FILL RATE MANDATORY STOCK'!E146,'DETAIL SALES'!$AB$10:$AB$7501,"Full",'DETAIL SALES'!$C$10:$C$7501,"8")</f>
        <v>0</v>
      </c>
      <c r="Y146" s="155">
        <f>COUNTIFS('DETAIL SALES'!$Q$10:$Q$7501,'FILL RATE MANDATORY STOCK'!E146,'DETAIL SALES'!$AB$10:$AB$7501,"No",'DETAIL SALES'!$C$10:$C$7501,"8")</f>
        <v>0</v>
      </c>
      <c r="Z146" s="155">
        <f>COUNTIFS('DETAIL SALES'!$Q$10:$Q$7501,'FILL RATE MANDATORY STOCK'!E146,'DETAIL SALES'!$AB$10:$AB$7501,"Full",'DETAIL SALES'!$C$10:$C$7501,"9")</f>
        <v>0</v>
      </c>
      <c r="AA146" s="155">
        <f>COUNTIFS('DETAIL SALES'!$Q$10:$Q$7501,'FILL RATE MANDATORY STOCK'!E146,'DETAIL SALES'!$AB$10:$AB$7501,"No",'DETAIL SALES'!$C$10:$C$7501,"9")</f>
        <v>0</v>
      </c>
      <c r="AB146" s="155">
        <f>COUNTIFS('DETAIL SALES'!$Q$10:$Q$7501,'FILL RATE MANDATORY STOCK'!E146,'DETAIL SALES'!$AB$10:$AB$7501,"Full",'DETAIL SALES'!$C$10:$C$7501,"10")</f>
        <v>0</v>
      </c>
      <c r="AC146" s="155">
        <f>COUNTIFS('DETAIL SALES'!$Q$10:$Q$7501,'FILL RATE MANDATORY STOCK'!E146,'DETAIL SALES'!$AB$10:$AB$7501,"No",'DETAIL SALES'!$C$10:$C$7501,"10")</f>
        <v>0</v>
      </c>
      <c r="AD146" s="155">
        <f>COUNTIFS('DETAIL SALES'!$Q$10:$Q$7501,'FILL RATE MANDATORY STOCK'!E146,'DETAIL SALES'!$AB$10:$AB$7501,"Full",'DETAIL SALES'!$C$10:$C$7501,"11")</f>
        <v>0</v>
      </c>
      <c r="AE146" s="155">
        <f>COUNTIFS('DETAIL SALES'!$Q$10:$Q$7501,'FILL RATE MANDATORY STOCK'!E146,'DETAIL SALES'!$AB$10:$AB$7501,"No",'DETAIL SALES'!$C$10:$C$7501,"11")</f>
        <v>0</v>
      </c>
      <c r="AF146" s="155">
        <f>COUNTIFS('DETAIL SALES'!$Q$10:$Q$7501,'FILL RATE MANDATORY STOCK'!E146,'DETAIL SALES'!$AB$10:$AB$7501,"Full",'DETAIL SALES'!$C$10:$C$7501,"12")</f>
        <v>0</v>
      </c>
      <c r="AG146" s="155">
        <f>COUNTIFS('DETAIL SALES'!$Q$10:$Q$7501,'FILL RATE MANDATORY STOCK'!E146,'DETAIL SALES'!$AB$10:$AB$7501,"No",'DETAIL SALES'!$C$10:$C$7501,"12")</f>
        <v>0</v>
      </c>
      <c r="AH146" s="155">
        <f>COUNTIFS('DETAIL SALES'!$Q$10:$Q$7501,'FILL RATE MANDATORY STOCK'!E146,'DETAIL SALES'!$AB$10:$AB$7501,"Full",'DETAIL SALES'!$C$10:$C$7501,"13")</f>
        <v>0</v>
      </c>
      <c r="AI146" s="155">
        <f>COUNTIFS('DETAIL SALES'!$Q$10:$Q$7501,'FILL RATE MANDATORY STOCK'!E146,'DETAIL SALES'!$AB$10:$AB$7501,"No",'DETAIL SALES'!$C$10:$C$7501,"13")</f>
        <v>0</v>
      </c>
      <c r="AJ146" s="318">
        <f>COUNTIFS('DETAIL SALES'!$Q$10:$Q$7501,'FILL RATE MANDATORY STOCK'!E146,'DETAIL SALES'!$AB$10:$AB$7501,"Full",'DETAIL SALES'!$C$10:$C$7501,"14")</f>
        <v>0</v>
      </c>
      <c r="AK146" s="318">
        <f>COUNTIFS('DETAIL SALES'!$Q$10:$Q$7501,'FILL RATE MANDATORY STOCK'!E146,'DETAIL SALES'!$AB$10:$AB$7501,"No",'DETAIL SALES'!$C$10:$C$7501,"14")</f>
        <v>0</v>
      </c>
      <c r="AL146" s="155">
        <f>COUNTIFS('DETAIL SALES'!$Q$10:$Q$7501,'FILL RATE MANDATORY STOCK'!E146,'DETAIL SALES'!$AB$10:$AB$7501,"Full",'DETAIL SALES'!$C$10:$C$7501,"15")</f>
        <v>0</v>
      </c>
      <c r="AM146" s="155">
        <f>COUNTIFS('DETAIL SALES'!$Q$10:$Q$7501,'FILL RATE MANDATORY STOCK'!E146,'DETAIL SALES'!$AB$10:$AB$7501,"No",'DETAIL SALES'!$C$10:$C$7501,"15")</f>
        <v>0</v>
      </c>
      <c r="AN146" s="155">
        <f>COUNTIFS('DETAIL SALES'!$Q$10:$Q$7501,'FILL RATE MANDATORY STOCK'!E146,'DETAIL SALES'!$AB$10:$AB$7501,"Full",'DETAIL SALES'!$C$10:$C$7501,"16")</f>
        <v>0</v>
      </c>
      <c r="AO146" s="155">
        <f>COUNTIFS('DETAIL SALES'!$Q$10:$Q$7501,'FILL RATE MANDATORY STOCK'!E146,'DETAIL SALES'!$AB$10:$AB$7501,"No",'DETAIL SALES'!$C$10:$C$7501,"16")</f>
        <v>0</v>
      </c>
      <c r="AP146" s="155">
        <f>COUNTIFS('DETAIL SALES'!$Q$10:$Q$7501,'FILL RATE MANDATORY STOCK'!E146,'DETAIL SALES'!$AB$10:$AB$7501,"Full",'DETAIL SALES'!$C$10:$C$7501,"17")</f>
        <v>0</v>
      </c>
      <c r="AQ146" s="155">
        <f>COUNTIFS('DETAIL SALES'!$Q$10:$Q$7501,'FILL RATE MANDATORY STOCK'!E146,'DETAIL SALES'!$AB$10:$AB$7501,"No",'DETAIL SALES'!$C$10:$C$7501,"17")</f>
        <v>0</v>
      </c>
      <c r="AR146" s="155">
        <f>COUNTIFS('DETAIL SALES'!$Q$10:$Q$7501,'FILL RATE MANDATORY STOCK'!E146,'DETAIL SALES'!$AB$10:$AB$7501,"Full",'DETAIL SALES'!$C$10:$C$7501,"18")</f>
        <v>0</v>
      </c>
      <c r="AS146" s="155">
        <f>COUNTIFS('DETAIL SALES'!$Q$10:$Q$7501,'FILL RATE MANDATORY STOCK'!E146,'DETAIL SALES'!$AB$10:$AB$7501,"No",'DETAIL SALES'!$C$10:$C$7501,"18")</f>
        <v>0</v>
      </c>
      <c r="AT146" s="155">
        <f>COUNTIFS('DETAIL SALES'!$Q$10:$Q$7501,'FILL RATE MANDATORY STOCK'!E146,'DETAIL SALES'!$AB$10:$AB$7501,"Full",'DETAIL SALES'!$C$10:$C$7501,"19")</f>
        <v>0</v>
      </c>
      <c r="AU146" s="155">
        <f>COUNTIFS('DETAIL SALES'!$Q$10:$Q$7501,'FILL RATE MANDATORY STOCK'!E146,'DETAIL SALES'!$AB$10:$AB$7501,"No",'DETAIL SALES'!$C$10:$C$7501,"19")</f>
        <v>0</v>
      </c>
      <c r="AV146" s="155">
        <f>COUNTIFS('DETAIL SALES'!$Q$10:$Q$7501,'FILL RATE MANDATORY STOCK'!E146,'DETAIL SALES'!$AB$10:$AB$7501,"Full",'DETAIL SALES'!$C$10:$C$7501,"20")</f>
        <v>0</v>
      </c>
      <c r="AW146" s="155">
        <f>COUNTIFS('DETAIL SALES'!$Q$10:$Q$7501,'FILL RATE MANDATORY STOCK'!E146,'DETAIL SALES'!$AB$10:$AB$7501,"No",'DETAIL SALES'!$C$10:$C$7501,"20")</f>
        <v>0</v>
      </c>
      <c r="AX146" s="318">
        <f>COUNTIFS('DETAIL SALES'!$Q$10:$Q$7501,'FILL RATE MANDATORY STOCK'!E146,'DETAIL SALES'!$AB$10:$AB$7501,"Full",'DETAIL SALES'!$C$10:$C$7501,"21")</f>
        <v>0</v>
      </c>
      <c r="AY146" s="318">
        <f>COUNTIFS('DETAIL SALES'!$Q$10:$Q$7501,'FILL RATE MANDATORY STOCK'!E146,'DETAIL SALES'!$AB$10:$AB$7501,"No",'DETAIL SALES'!$C$10:$C$7501,"21")</f>
        <v>0</v>
      </c>
      <c r="AZ146" s="155">
        <f>COUNTIFS('DETAIL SALES'!$Q$10:$Q$7501,'FILL RATE MANDATORY STOCK'!E146,'DETAIL SALES'!$AB$10:$AB$7501,"Full",'DETAIL SALES'!$C$10:$C$7501,"22")</f>
        <v>0</v>
      </c>
      <c r="BA146" s="155">
        <f>COUNTIFS('DETAIL SALES'!$Q$10:$Q$7501,'FILL RATE MANDATORY STOCK'!E146,'DETAIL SALES'!$AB$10:$AB$7501,"No",'DETAIL SALES'!$C$10:$C$7501,"22")</f>
        <v>0</v>
      </c>
      <c r="BB146" s="155">
        <f>COUNTIFS('DETAIL SALES'!$Q$10:$Q$7501,'FILL RATE MANDATORY STOCK'!E146,'DETAIL SALES'!$AB$10:$AB$7501,"Full",'DETAIL SALES'!$C$10:$C$7501,"23")</f>
        <v>0</v>
      </c>
      <c r="BC146" s="155">
        <f>COUNTIFS('DETAIL SALES'!$Q$10:$Q$7501,'FILL RATE MANDATORY STOCK'!E146,'DETAIL SALES'!$AB$10:$AB$7501,"No",'DETAIL SALES'!$C$10:$C$7501,"23")</f>
        <v>0</v>
      </c>
      <c r="BD146" s="155">
        <f>COUNTIFS('DETAIL SALES'!$Q$10:$Q$7501,'FILL RATE MANDATORY STOCK'!E146,'DETAIL SALES'!$AB$10:$AB$7501,"Full",'DETAIL SALES'!$C$10:$C$7501,"24")</f>
        <v>0</v>
      </c>
      <c r="BE146" s="155">
        <f>COUNTIFS('DETAIL SALES'!$Q$10:$Q$7501,'FILL RATE MANDATORY STOCK'!E146,'DETAIL SALES'!$AB$10:$AB$7501,"No",'DETAIL SALES'!$C$10:$C$7501,"24")</f>
        <v>0</v>
      </c>
      <c r="BF146" s="155">
        <f>COUNTIFS('DETAIL SALES'!$Q$10:$Q$7501,'FILL RATE MANDATORY STOCK'!E146,'DETAIL SALES'!$AB$10:$AB$7501,"Full",'DETAIL SALES'!$C$10:$C$7501,"25")</f>
        <v>0</v>
      </c>
      <c r="BG146" s="155">
        <f>COUNTIFS('DETAIL SALES'!$Q$10:$Q$7501,'FILL RATE MANDATORY STOCK'!E146,'DETAIL SALES'!$AB$10:$AB$7501,"No",'DETAIL SALES'!$C$10:$C$7501,"25")</f>
        <v>0</v>
      </c>
      <c r="BH146" s="155">
        <f>COUNTIFS('DETAIL SALES'!$Q$10:$Q$7501,'FILL RATE MANDATORY STOCK'!E146,'DETAIL SALES'!$AB$10:$AB$7501,"Full",'DETAIL SALES'!$C$10:$C$7501,"26")</f>
        <v>0</v>
      </c>
      <c r="BI146" s="155">
        <f>COUNTIFS('DETAIL SALES'!$Q$10:$Q$7501,'FILL RATE MANDATORY STOCK'!E146,'DETAIL SALES'!$AB$10:$AB$7501,"No",'DETAIL SALES'!$C$10:$C$7501,"26")</f>
        <v>0</v>
      </c>
      <c r="BJ146" s="155">
        <f>COUNTIFS('DETAIL SALES'!$Q$10:$Q$7501,'FILL RATE MANDATORY STOCK'!E146,'DETAIL SALES'!$AB$10:$AB$7501,"Full",'DETAIL SALES'!$C$10:$C$7501,"27")</f>
        <v>0</v>
      </c>
      <c r="BK146" s="155">
        <f>COUNTIFS('DETAIL SALES'!$Q$10:$Q$7501,'FILL RATE MANDATORY STOCK'!E146,'DETAIL SALES'!$AB$10:$AB$7501,"No",'DETAIL SALES'!$C$10:$C$7501,"27")</f>
        <v>0</v>
      </c>
      <c r="BL146" s="318">
        <f>COUNTIFS('DETAIL SALES'!$Q$10:$Q$7501,'FILL RATE MANDATORY STOCK'!E146,'DETAIL SALES'!$AB$10:$AB$7501,"Full",'DETAIL SALES'!$C$10:$C$7501,"28")</f>
        <v>0</v>
      </c>
      <c r="BM146" s="318">
        <f>COUNTIFS('DETAIL SALES'!$Q$10:$Q$7501,'FILL RATE MANDATORY STOCK'!E146,'DETAIL SALES'!$AB$10:$AB$7501,"No",'DETAIL SALES'!$C$10:$C$7501,"28")</f>
        <v>0</v>
      </c>
      <c r="BN146" s="155">
        <f>COUNTIFS('DETAIL SALES'!$Q$10:$Q$7501,'FILL RATE MANDATORY STOCK'!E146,'DETAIL SALES'!$AB$10:$AB$7501,"Full",'DETAIL SALES'!$C$10:$C$7501,"29")</f>
        <v>0</v>
      </c>
      <c r="BO146" s="155">
        <f>COUNTIFS('DETAIL SALES'!$Q$10:$Q$7501,'FILL RATE MANDATORY STOCK'!E146,'DETAIL SALES'!$AB$10:$AB$7501,"No",'DETAIL SALES'!$C$10:$C$7501,"29")</f>
        <v>0</v>
      </c>
      <c r="BP146" s="155">
        <f>COUNTIFS('DETAIL SALES'!$Q$10:$Q$7501,'FILL RATE MANDATORY STOCK'!E146,'DETAIL SALES'!$AB$10:$AB$7501,"Full",'DETAIL SALES'!$C$10:$C$7501,"30")</f>
        <v>0</v>
      </c>
      <c r="BQ146" s="155">
        <f>COUNTIFS('DETAIL SALES'!$Q$10:$Q$7501,'FILL RATE MANDATORY STOCK'!E146,'DETAIL SALES'!$AB$10:$AB$7501,"No",'DETAIL SALES'!$C$10:$C$7501,"30")</f>
        <v>0</v>
      </c>
      <c r="BR146" s="155">
        <f>COUNTIFS('DETAIL SALES'!$Q$10:$Q$7501,'FILL RATE MANDATORY STOCK'!\,'DETAIL SALES'!$AB$10:$AB$7501,"Full",'DETAIL SALES'!$C$10:$C$7501,"31")</f>
        <v>0</v>
      </c>
      <c r="BS146" s="158">
        <f>COUNTIFS('DETAIL SALES'!$Q$10:$Q$7501,'FILL RATE MANDATORY STOCK'!E146,'DETAIL SALES'!$AB$10:$AB$7501,"No",'DETAIL SALES'!$C$10:$C$7501,"31")</f>
        <v>0</v>
      </c>
      <c r="BT146" s="273">
        <f t="shared" si="16"/>
        <v>0</v>
      </c>
      <c r="BU146" s="161">
        <f t="shared" si="17"/>
        <v>0</v>
      </c>
      <c r="BV146" s="161">
        <f t="shared" si="18"/>
        <v>0</v>
      </c>
      <c r="BW146" s="274" t="e">
        <f t="shared" si="19"/>
        <v>#DIV/0!</v>
      </c>
    </row>
    <row r="147" spans="1:75">
      <c r="A147" s="784"/>
      <c r="B147" s="104" t="s">
        <v>417</v>
      </c>
      <c r="C147" s="99"/>
      <c r="D147" s="99"/>
      <c r="E147" s="148"/>
      <c r="F147" s="222"/>
      <c r="G147" s="242"/>
      <c r="H147" s="159"/>
      <c r="I147" s="159">
        <v>0</v>
      </c>
      <c r="J147" s="319">
        <f>COUNTIFS('DETAIL SALES'!$Q$10:$Q$7501,'FILL RATE MANDATORY STOCK'!E147,'DETAIL SALES'!$AB$10:$AB$7501,"Full",'DETAIL SALES'!$C$10:$C$7501,"1")</f>
        <v>0</v>
      </c>
      <c r="K147" s="320">
        <f>COUNTIFS('DETAIL SALES'!$Q$10:$Q$7501,'FILL RATE MANDATORY STOCK'!E147,'DETAIL SALES'!$AB$10:$AB$7501,"No",'DETAIL SALES'!$C$10:$C$7501,"1")</f>
        <v>0</v>
      </c>
      <c r="L147" s="167">
        <f>COUNTIFS('DETAIL SALES'!$Q$10:$Q$7501,'FILL RATE MANDATORY STOCK'!E147,'DETAIL SALES'!$AB$10:$AB$7501,"Full",'DETAIL SALES'!$C$10:$C$7501,"2")</f>
        <v>0</v>
      </c>
      <c r="M147" s="167">
        <f>COUNTIFS('DETAIL SALES'!$Q$10:$Q$7501,'FILL RATE MANDATORY STOCK'!E147,'DETAIL SALES'!$AB$10:$AB$7501,"No",'DETAIL SALES'!$C$10:$C$7501,"2")</f>
        <v>0</v>
      </c>
      <c r="N147" s="167">
        <f>COUNTIFS('DETAIL SALES'!$Q$10:$Q$7501,'FILL RATE MANDATORY STOCK'!E147,'DETAIL SALES'!$AB$10:$AB$7501,"Full",'DETAIL SALES'!$C$10:$C$7501,"3")</f>
        <v>0</v>
      </c>
      <c r="O147" s="167">
        <f>COUNTIFS('DETAIL SALES'!$Q$10:$Q$7501,'FILL RATE MANDATORY STOCK'!E147,'DETAIL SALES'!$AB$10:$AB$7501,"No",'DETAIL SALES'!$C$10:$C$7501,"3")</f>
        <v>0</v>
      </c>
      <c r="P147" s="167">
        <f>COUNTIFS('DETAIL SALES'!$Q$10:$Q$7501,'FILL RATE MANDATORY STOCK'!E147,'DETAIL SALES'!$AB$10:$AB$7501,"Full",'DETAIL SALES'!$C$10:$C$7501,"4")</f>
        <v>0</v>
      </c>
      <c r="Q147" s="167">
        <f>COUNTIFS('DETAIL SALES'!$Q$10:$Q$7501,'FILL RATE MANDATORY STOCK'!E147,'DETAIL SALES'!$AB$10:$AB$7501,"No",'DETAIL SALES'!$C$10:$C$7501,"4")</f>
        <v>0</v>
      </c>
      <c r="R147" s="167">
        <f>COUNTIFS('DETAIL SALES'!$Q$10:$Q$7501,'FILL RATE MANDATORY STOCK'!E147,'DETAIL SALES'!$AB$10:$AB$7501,"Full",'DETAIL SALES'!$C$10:$C$7501,"5")</f>
        <v>0</v>
      </c>
      <c r="S147" s="167">
        <f>COUNTIFS('DETAIL SALES'!$Q$10:$Q$7501,'FILL RATE MANDATORY STOCK'!E147,'DETAIL SALES'!$AB$10:$AB$7501,"No",'DETAIL SALES'!$C$10:$C$7501,"5")</f>
        <v>0</v>
      </c>
      <c r="T147" s="167">
        <f>COUNTIFS('DETAIL SALES'!$Q$10:$Q$7501,'FILL RATE MANDATORY STOCK'!E147,'DETAIL SALES'!$AB$10:$AB$7501,"Full",'DETAIL SALES'!$C$10:$C$7501,"6")</f>
        <v>0</v>
      </c>
      <c r="U147" s="167">
        <f>COUNTIFS('DETAIL SALES'!$Q$10:$Q$7501,'FILL RATE MANDATORY STOCK'!E147,'DETAIL SALES'!$AB$10:$AB$7501,"No",'DETAIL SALES'!$C$10:$C$7501,"6")</f>
        <v>0</v>
      </c>
      <c r="V147" s="320">
        <f>COUNTIFS('DETAIL SALES'!$Q$10:$Q$7501,'FILL RATE MANDATORY STOCK'!E147,'DETAIL SALES'!$AB$10:$AB$7501,"Full",'DETAIL SALES'!$C$10:$C$7501,"7")</f>
        <v>0</v>
      </c>
      <c r="W147" s="320">
        <f>COUNTIFS('DETAIL SALES'!$Q$10:$Q$7501,'FILL RATE MANDATORY STOCK'!E147,'DETAIL SALES'!$AB$10:$AB$7501,"No",'DETAIL SALES'!$C$10:$C$7501,"7")</f>
        <v>0</v>
      </c>
      <c r="X147" s="167">
        <f>COUNTIFS('DETAIL SALES'!$Q$10:$Q$7501,'FILL RATE MANDATORY STOCK'!E147,'DETAIL SALES'!$AB$10:$AB$7501,"Full",'DETAIL SALES'!$C$10:$C$7501,"8")</f>
        <v>0</v>
      </c>
      <c r="Y147" s="167">
        <f>COUNTIFS('DETAIL SALES'!$Q$10:$Q$7501,'FILL RATE MANDATORY STOCK'!E147,'DETAIL SALES'!$AB$10:$AB$7501,"No",'DETAIL SALES'!$C$10:$C$7501,"8")</f>
        <v>0</v>
      </c>
      <c r="Z147" s="167">
        <f>COUNTIFS('DETAIL SALES'!$Q$10:$Q$7501,'FILL RATE MANDATORY STOCK'!E147,'DETAIL SALES'!$AB$10:$AB$7501,"Full",'DETAIL SALES'!$C$10:$C$7501,"9")</f>
        <v>0</v>
      </c>
      <c r="AA147" s="167">
        <f>COUNTIFS('DETAIL SALES'!$Q$10:$Q$7501,'FILL RATE MANDATORY STOCK'!E147,'DETAIL SALES'!$AB$10:$AB$7501,"No",'DETAIL SALES'!$C$10:$C$7501,"9")</f>
        <v>0</v>
      </c>
      <c r="AB147" s="167">
        <f>COUNTIFS('DETAIL SALES'!$Q$10:$Q$7501,'FILL RATE MANDATORY STOCK'!E147,'DETAIL SALES'!$AB$10:$AB$7501,"Full",'DETAIL SALES'!$C$10:$C$7501,"10")</f>
        <v>0</v>
      </c>
      <c r="AC147" s="167">
        <f>COUNTIFS('DETAIL SALES'!$Q$10:$Q$7501,'FILL RATE MANDATORY STOCK'!E147,'DETAIL SALES'!$AB$10:$AB$7501,"No",'DETAIL SALES'!$C$10:$C$7501,"10")</f>
        <v>0</v>
      </c>
      <c r="AD147" s="167">
        <f>COUNTIFS('DETAIL SALES'!$Q$10:$Q$7501,'FILL RATE MANDATORY STOCK'!E147,'DETAIL SALES'!$AB$10:$AB$7501,"Full",'DETAIL SALES'!$C$10:$C$7501,"11")</f>
        <v>0</v>
      </c>
      <c r="AE147" s="167">
        <f>COUNTIFS('DETAIL SALES'!$Q$10:$Q$7501,'FILL RATE MANDATORY STOCK'!E147,'DETAIL SALES'!$AB$10:$AB$7501,"No",'DETAIL SALES'!$C$10:$C$7501,"11")</f>
        <v>0</v>
      </c>
      <c r="AF147" s="167">
        <f>COUNTIFS('DETAIL SALES'!$Q$10:$Q$7501,'FILL RATE MANDATORY STOCK'!E147,'DETAIL SALES'!$AB$10:$AB$7501,"Full",'DETAIL SALES'!$C$10:$C$7501,"12")</f>
        <v>0</v>
      </c>
      <c r="AG147" s="167">
        <f>COUNTIFS('DETAIL SALES'!$Q$10:$Q$7501,'FILL RATE MANDATORY STOCK'!E147,'DETAIL SALES'!$AB$10:$AB$7501,"No",'DETAIL SALES'!$C$10:$C$7501,"12")</f>
        <v>0</v>
      </c>
      <c r="AH147" s="167">
        <f>COUNTIFS('DETAIL SALES'!$Q$10:$Q$7501,'FILL RATE MANDATORY STOCK'!E147,'DETAIL SALES'!$AB$10:$AB$7501,"Full",'DETAIL SALES'!$C$10:$C$7501,"13")</f>
        <v>0</v>
      </c>
      <c r="AI147" s="167">
        <f>COUNTIFS('DETAIL SALES'!$Q$10:$Q$7501,'FILL RATE MANDATORY STOCK'!E147,'DETAIL SALES'!$AB$10:$AB$7501,"No",'DETAIL SALES'!$C$10:$C$7501,"13")</f>
        <v>0</v>
      </c>
      <c r="AJ147" s="320">
        <f>COUNTIFS('DETAIL SALES'!$Q$10:$Q$7501,'FILL RATE MANDATORY STOCK'!E147,'DETAIL SALES'!$AB$10:$AB$7501,"Full",'DETAIL SALES'!$C$10:$C$7501,"14")</f>
        <v>0</v>
      </c>
      <c r="AK147" s="320">
        <f>COUNTIFS('DETAIL SALES'!$Q$10:$Q$7501,'FILL RATE MANDATORY STOCK'!E147,'DETAIL SALES'!$AB$10:$AB$7501,"No",'DETAIL SALES'!$C$10:$C$7501,"14")</f>
        <v>0</v>
      </c>
      <c r="AL147" s="167">
        <f>COUNTIFS('DETAIL SALES'!$Q$10:$Q$7501,'FILL RATE MANDATORY STOCK'!E147,'DETAIL SALES'!$AB$10:$AB$7501,"Full",'DETAIL SALES'!$C$10:$C$7501,"15")</f>
        <v>0</v>
      </c>
      <c r="AM147" s="167">
        <f>COUNTIFS('DETAIL SALES'!$Q$10:$Q$7501,'FILL RATE MANDATORY STOCK'!E147,'DETAIL SALES'!$AB$10:$AB$7501,"No",'DETAIL SALES'!$C$10:$C$7501,"15")</f>
        <v>0</v>
      </c>
      <c r="AN147" s="167">
        <f>COUNTIFS('DETAIL SALES'!$Q$10:$Q$7501,'FILL RATE MANDATORY STOCK'!E147,'DETAIL SALES'!$AB$10:$AB$7501,"Full",'DETAIL SALES'!$C$10:$C$7501,"16")</f>
        <v>0</v>
      </c>
      <c r="AO147" s="167">
        <f>COUNTIFS('DETAIL SALES'!$Q$10:$Q$7501,'FILL RATE MANDATORY STOCK'!E147,'DETAIL SALES'!$AB$10:$AB$7501,"No",'DETAIL SALES'!$C$10:$C$7501,"16")</f>
        <v>0</v>
      </c>
      <c r="AP147" s="167">
        <f>COUNTIFS('DETAIL SALES'!$Q$10:$Q$7501,'FILL RATE MANDATORY STOCK'!E147,'DETAIL SALES'!$AB$10:$AB$7501,"Full",'DETAIL SALES'!$C$10:$C$7501,"17")</f>
        <v>0</v>
      </c>
      <c r="AQ147" s="167">
        <f>COUNTIFS('DETAIL SALES'!$Q$10:$Q$7501,'FILL RATE MANDATORY STOCK'!E147,'DETAIL SALES'!$AB$10:$AB$7501,"No",'DETAIL SALES'!$C$10:$C$7501,"17")</f>
        <v>0</v>
      </c>
      <c r="AR147" s="167">
        <f>COUNTIFS('DETAIL SALES'!$Q$10:$Q$7501,'FILL RATE MANDATORY STOCK'!E147,'DETAIL SALES'!$AB$10:$AB$7501,"Full",'DETAIL SALES'!$C$10:$C$7501,"18")</f>
        <v>0</v>
      </c>
      <c r="AS147" s="167">
        <f>COUNTIFS('DETAIL SALES'!$Q$10:$Q$7501,'FILL RATE MANDATORY STOCK'!E147,'DETAIL SALES'!$AB$10:$AB$7501,"No",'DETAIL SALES'!$C$10:$C$7501,"18")</f>
        <v>0</v>
      </c>
      <c r="AT147" s="167">
        <f>COUNTIFS('DETAIL SALES'!$Q$10:$Q$7501,'FILL RATE MANDATORY STOCK'!E147,'DETAIL SALES'!$AB$10:$AB$7501,"Full",'DETAIL SALES'!$C$10:$C$7501,"19")</f>
        <v>0</v>
      </c>
      <c r="AU147" s="167">
        <f>COUNTIFS('DETAIL SALES'!$Q$10:$Q$7501,'FILL RATE MANDATORY STOCK'!E147,'DETAIL SALES'!$AB$10:$AB$7501,"No",'DETAIL SALES'!$C$10:$C$7501,"19")</f>
        <v>0</v>
      </c>
      <c r="AV147" s="167">
        <f>COUNTIFS('DETAIL SALES'!$Q$10:$Q$7501,'FILL RATE MANDATORY STOCK'!E147,'DETAIL SALES'!$AB$10:$AB$7501,"Full",'DETAIL SALES'!$C$10:$C$7501,"20")</f>
        <v>0</v>
      </c>
      <c r="AW147" s="167">
        <f>COUNTIFS('DETAIL SALES'!$Q$10:$Q$7501,'FILL RATE MANDATORY STOCK'!E147,'DETAIL SALES'!$AB$10:$AB$7501,"No",'DETAIL SALES'!$C$10:$C$7501,"20")</f>
        <v>0</v>
      </c>
      <c r="AX147" s="320">
        <f>COUNTIFS('DETAIL SALES'!$Q$10:$Q$7501,'FILL RATE MANDATORY STOCK'!E147,'DETAIL SALES'!$AB$10:$AB$7501,"Full",'DETAIL SALES'!$C$10:$C$7501,"21")</f>
        <v>0</v>
      </c>
      <c r="AY147" s="320">
        <f>COUNTIFS('DETAIL SALES'!$Q$10:$Q$7501,'FILL RATE MANDATORY STOCK'!E147,'DETAIL SALES'!$AB$10:$AB$7501,"No",'DETAIL SALES'!$C$10:$C$7501,"21")</f>
        <v>0</v>
      </c>
      <c r="AZ147" s="167">
        <f>COUNTIFS('DETAIL SALES'!$Q$10:$Q$7501,'FILL RATE MANDATORY STOCK'!E147,'DETAIL SALES'!$AB$10:$AB$7501,"Full",'DETAIL SALES'!$C$10:$C$7501,"22")</f>
        <v>0</v>
      </c>
      <c r="BA147" s="167">
        <f>COUNTIFS('DETAIL SALES'!$Q$10:$Q$7501,'FILL RATE MANDATORY STOCK'!E147,'DETAIL SALES'!$AB$10:$AB$7501,"No",'DETAIL SALES'!$C$10:$C$7501,"22")</f>
        <v>0</v>
      </c>
      <c r="BB147" s="167">
        <f>COUNTIFS('DETAIL SALES'!$Q$10:$Q$7501,'FILL RATE MANDATORY STOCK'!E147,'DETAIL SALES'!$AB$10:$AB$7501,"Full",'DETAIL SALES'!$C$10:$C$7501,"23")</f>
        <v>0</v>
      </c>
      <c r="BC147" s="167">
        <f>COUNTIFS('DETAIL SALES'!$Q$10:$Q$7501,'FILL RATE MANDATORY STOCK'!E147,'DETAIL SALES'!$AB$10:$AB$7501,"No",'DETAIL SALES'!$C$10:$C$7501,"23")</f>
        <v>0</v>
      </c>
      <c r="BD147" s="167">
        <f>COUNTIFS('DETAIL SALES'!$Q$10:$Q$7501,'FILL RATE MANDATORY STOCK'!E147,'DETAIL SALES'!$AB$10:$AB$7501,"Full",'DETAIL SALES'!$C$10:$C$7501,"24")</f>
        <v>0</v>
      </c>
      <c r="BE147" s="167">
        <f>COUNTIFS('DETAIL SALES'!$Q$10:$Q$7501,'FILL RATE MANDATORY STOCK'!E147,'DETAIL SALES'!$AB$10:$AB$7501,"No",'DETAIL SALES'!$C$10:$C$7501,"24")</f>
        <v>0</v>
      </c>
      <c r="BF147" s="167">
        <f>COUNTIFS('DETAIL SALES'!$Q$10:$Q$7501,'FILL RATE MANDATORY STOCK'!E147,'DETAIL SALES'!$AB$10:$AB$7501,"Full",'DETAIL SALES'!$C$10:$C$7501,"25")</f>
        <v>0</v>
      </c>
      <c r="BG147" s="167">
        <f>COUNTIFS('DETAIL SALES'!$Q$10:$Q$7501,'FILL RATE MANDATORY STOCK'!E147,'DETAIL SALES'!$AB$10:$AB$7501,"No",'DETAIL SALES'!$C$10:$C$7501,"25")</f>
        <v>0</v>
      </c>
      <c r="BH147" s="167">
        <f>COUNTIFS('DETAIL SALES'!$Q$10:$Q$7501,'FILL RATE MANDATORY STOCK'!E147,'DETAIL SALES'!$AB$10:$AB$7501,"Full",'DETAIL SALES'!$C$10:$C$7501,"26")</f>
        <v>0</v>
      </c>
      <c r="BI147" s="167">
        <f>COUNTIFS('DETAIL SALES'!$Q$10:$Q$7501,'FILL RATE MANDATORY STOCK'!E147,'DETAIL SALES'!$AB$10:$AB$7501,"No",'DETAIL SALES'!$C$10:$C$7501,"26")</f>
        <v>0</v>
      </c>
      <c r="BJ147" s="167">
        <f>COUNTIFS('DETAIL SALES'!$Q$10:$Q$7501,'FILL RATE MANDATORY STOCK'!E147,'DETAIL SALES'!$AB$10:$AB$7501,"Full",'DETAIL SALES'!$C$10:$C$7501,"27")</f>
        <v>0</v>
      </c>
      <c r="BK147" s="167">
        <f>COUNTIFS('DETAIL SALES'!$Q$10:$Q$7501,'FILL RATE MANDATORY STOCK'!E147,'DETAIL SALES'!$AB$10:$AB$7501,"No",'DETAIL SALES'!$C$10:$C$7501,"27")</f>
        <v>0</v>
      </c>
      <c r="BL147" s="320">
        <f>COUNTIFS('DETAIL SALES'!$Q$10:$Q$7501,'FILL RATE MANDATORY STOCK'!E147,'DETAIL SALES'!$AB$10:$AB$7501,"Full",'DETAIL SALES'!$C$10:$C$7501,"28")</f>
        <v>0</v>
      </c>
      <c r="BM147" s="320">
        <f>COUNTIFS('DETAIL SALES'!$Q$10:$Q$7501,'FILL RATE MANDATORY STOCK'!E147,'DETAIL SALES'!$AB$10:$AB$7501,"No",'DETAIL SALES'!$C$10:$C$7501,"28")</f>
        <v>0</v>
      </c>
      <c r="BN147" s="167">
        <f>COUNTIFS('DETAIL SALES'!$Q$10:$Q$7501,'FILL RATE MANDATORY STOCK'!E147,'DETAIL SALES'!$AB$10:$AB$7501,"Full",'DETAIL SALES'!$C$10:$C$7501,"29")</f>
        <v>0</v>
      </c>
      <c r="BO147" s="167">
        <f>COUNTIFS('DETAIL SALES'!$Q$10:$Q$7501,'FILL RATE MANDATORY STOCK'!E147,'DETAIL SALES'!$AB$10:$AB$7501,"No",'DETAIL SALES'!$C$10:$C$7501,"29")</f>
        <v>0</v>
      </c>
      <c r="BP147" s="167">
        <f>COUNTIFS('DETAIL SALES'!$Q$10:$Q$7501,'FILL RATE MANDATORY STOCK'!E147,'DETAIL SALES'!$AB$10:$AB$7501,"Full",'DETAIL SALES'!$C$10:$C$7501,"30")</f>
        <v>0</v>
      </c>
      <c r="BQ147" s="167">
        <f>COUNTIFS('DETAIL SALES'!$Q$10:$Q$7501,'FILL RATE MANDATORY STOCK'!E147,'DETAIL SALES'!$AB$10:$AB$7501,"No",'DETAIL SALES'!$C$10:$C$7501,"30")</f>
        <v>0</v>
      </c>
      <c r="BR147" s="167">
        <f>COUNTIFS('DETAIL SALES'!$Q$10:$Q$7501,'FILL RATE MANDATORY STOCK'!\,'DETAIL SALES'!$AB$10:$AB$7501,"Full",'DETAIL SALES'!$C$10:$C$7501,"31")</f>
        <v>0</v>
      </c>
      <c r="BS147" s="159">
        <f>COUNTIFS('DETAIL SALES'!$Q$10:$Q$7501,'FILL RATE MANDATORY STOCK'!E147,'DETAIL SALES'!$AB$10:$AB$7501,"No",'DETAIL SALES'!$C$10:$C$7501,"31")</f>
        <v>0</v>
      </c>
      <c r="BT147" s="251">
        <f t="shared" si="16"/>
        <v>0</v>
      </c>
      <c r="BU147" s="168">
        <f t="shared" si="17"/>
        <v>0</v>
      </c>
      <c r="BV147" s="168">
        <f t="shared" si="18"/>
        <v>0</v>
      </c>
      <c r="BW147" s="266" t="e">
        <f t="shared" si="19"/>
        <v>#DIV/0!</v>
      </c>
    </row>
    <row r="148" spans="1:75">
      <c r="A148" s="784"/>
      <c r="B148" s="100">
        <f>MAX(B142:B147)+1</f>
        <v>130</v>
      </c>
      <c r="C148" s="100" t="s">
        <v>412</v>
      </c>
      <c r="D148" s="103" t="s">
        <v>890</v>
      </c>
      <c r="E148" s="149"/>
      <c r="F148" s="169"/>
      <c r="G148" s="224">
        <v>60000</v>
      </c>
      <c r="H148" s="153">
        <v>16</v>
      </c>
      <c r="I148" s="153">
        <v>29.333333333333332</v>
      </c>
      <c r="J148" s="315">
        <f>COUNTIFS('DETAIL SALES'!$Q$10:$Q$7501,'FILL RATE MANDATORY STOCK'!E148,'DETAIL SALES'!$AB$10:$AB$7501,"Full",'DETAIL SALES'!$C$10:$C$7501,"1")</f>
        <v>0</v>
      </c>
      <c r="K148" s="316">
        <f>COUNTIFS('DETAIL SALES'!$Q$10:$Q$7501,'FILL RATE MANDATORY STOCK'!E148,'DETAIL SALES'!$AB$10:$AB$7501,"No",'DETAIL SALES'!$C$10:$C$7501,"1")</f>
        <v>0</v>
      </c>
      <c r="L148" s="149">
        <f>COUNTIFS('DETAIL SALES'!$Q$10:$Q$7501,'FILL RATE MANDATORY STOCK'!E148,'DETAIL SALES'!$AB$10:$AB$7501,"Full",'DETAIL SALES'!$C$10:$C$7501,"2")</f>
        <v>0</v>
      </c>
      <c r="M148" s="149">
        <f>COUNTIFS('DETAIL SALES'!$Q$10:$Q$7501,'FILL RATE MANDATORY STOCK'!E148,'DETAIL SALES'!$AB$10:$AB$7501,"No",'DETAIL SALES'!$C$10:$C$7501,"2")</f>
        <v>0</v>
      </c>
      <c r="N148" s="149">
        <f>COUNTIFS('DETAIL SALES'!$Q$10:$Q$7501,'FILL RATE MANDATORY STOCK'!E148,'DETAIL SALES'!$AB$10:$AB$7501,"Full",'DETAIL SALES'!$C$10:$C$7501,"3")</f>
        <v>0</v>
      </c>
      <c r="O148" s="149">
        <f>COUNTIFS('DETAIL SALES'!$Q$10:$Q$7501,'FILL RATE MANDATORY STOCK'!E148,'DETAIL SALES'!$AB$10:$AB$7501,"No",'DETAIL SALES'!$C$10:$C$7501,"3")</f>
        <v>0</v>
      </c>
      <c r="P148" s="149">
        <f>COUNTIFS('DETAIL SALES'!$Q$10:$Q$7501,'FILL RATE MANDATORY STOCK'!E148,'DETAIL SALES'!$AB$10:$AB$7501,"Full",'DETAIL SALES'!$C$10:$C$7501,"4")</f>
        <v>0</v>
      </c>
      <c r="Q148" s="149">
        <f>COUNTIFS('DETAIL SALES'!$Q$10:$Q$7501,'FILL RATE MANDATORY STOCK'!E148,'DETAIL SALES'!$AB$10:$AB$7501,"No",'DETAIL SALES'!$C$10:$C$7501,"4")</f>
        <v>0</v>
      </c>
      <c r="R148" s="149">
        <f>COUNTIFS('DETAIL SALES'!$Q$10:$Q$7501,'FILL RATE MANDATORY STOCK'!E148,'DETAIL SALES'!$AB$10:$AB$7501,"Full",'DETAIL SALES'!$C$10:$C$7501,"5")</f>
        <v>0</v>
      </c>
      <c r="S148" s="149">
        <f>COUNTIFS('DETAIL SALES'!$Q$10:$Q$7501,'FILL RATE MANDATORY STOCK'!E148,'DETAIL SALES'!$AB$10:$AB$7501,"No",'DETAIL SALES'!$C$10:$C$7501,"5")</f>
        <v>0</v>
      </c>
      <c r="T148" s="149">
        <f>COUNTIFS('DETAIL SALES'!$Q$10:$Q$7501,'FILL RATE MANDATORY STOCK'!E148,'DETAIL SALES'!$AB$10:$AB$7501,"Full",'DETAIL SALES'!$C$10:$C$7501,"6")</f>
        <v>0</v>
      </c>
      <c r="U148" s="149">
        <f>COUNTIFS('DETAIL SALES'!$Q$10:$Q$7501,'FILL RATE MANDATORY STOCK'!E148,'DETAIL SALES'!$AB$10:$AB$7501,"No",'DETAIL SALES'!$C$10:$C$7501,"6")</f>
        <v>0</v>
      </c>
      <c r="V148" s="316">
        <f>COUNTIFS('DETAIL SALES'!$Q$10:$Q$7501,'FILL RATE MANDATORY STOCK'!E148,'DETAIL SALES'!$AB$10:$AB$7501,"Full",'DETAIL SALES'!$C$10:$C$7501,"7")</f>
        <v>0</v>
      </c>
      <c r="W148" s="316">
        <f>COUNTIFS('DETAIL SALES'!$Q$10:$Q$7501,'FILL RATE MANDATORY STOCK'!E148,'DETAIL SALES'!$AB$10:$AB$7501,"No",'DETAIL SALES'!$C$10:$C$7501,"7")</f>
        <v>0</v>
      </c>
      <c r="X148" s="149">
        <f>COUNTIFS('DETAIL SALES'!$Q$10:$Q$7501,'FILL RATE MANDATORY STOCK'!E148,'DETAIL SALES'!$AB$10:$AB$7501,"Full",'DETAIL SALES'!$C$10:$C$7501,"8")</f>
        <v>0</v>
      </c>
      <c r="Y148" s="149">
        <f>COUNTIFS('DETAIL SALES'!$Q$10:$Q$7501,'FILL RATE MANDATORY STOCK'!E148,'DETAIL SALES'!$AB$10:$AB$7501,"No",'DETAIL SALES'!$C$10:$C$7501,"8")</f>
        <v>0</v>
      </c>
      <c r="Z148" s="149">
        <f>COUNTIFS('DETAIL SALES'!$Q$10:$Q$7501,'FILL RATE MANDATORY STOCK'!E148,'DETAIL SALES'!$AB$10:$AB$7501,"Full",'DETAIL SALES'!$C$10:$C$7501,"9")</f>
        <v>0</v>
      </c>
      <c r="AA148" s="149">
        <f>COUNTIFS('DETAIL SALES'!$Q$10:$Q$7501,'FILL RATE MANDATORY STOCK'!E148,'DETAIL SALES'!$AB$10:$AB$7501,"No",'DETAIL SALES'!$C$10:$C$7501,"9")</f>
        <v>0</v>
      </c>
      <c r="AB148" s="149">
        <f>COUNTIFS('DETAIL SALES'!$Q$10:$Q$7501,'FILL RATE MANDATORY STOCK'!E148,'DETAIL SALES'!$AB$10:$AB$7501,"Full",'DETAIL SALES'!$C$10:$C$7501,"10")</f>
        <v>0</v>
      </c>
      <c r="AC148" s="149">
        <f>COUNTIFS('DETAIL SALES'!$Q$10:$Q$7501,'FILL RATE MANDATORY STOCK'!E148,'DETAIL SALES'!$AB$10:$AB$7501,"No",'DETAIL SALES'!$C$10:$C$7501,"10")</f>
        <v>0</v>
      </c>
      <c r="AD148" s="149">
        <f>COUNTIFS('DETAIL SALES'!$Q$10:$Q$7501,'FILL RATE MANDATORY STOCK'!E148,'DETAIL SALES'!$AB$10:$AB$7501,"Full",'DETAIL SALES'!$C$10:$C$7501,"11")</f>
        <v>0</v>
      </c>
      <c r="AE148" s="149">
        <f>COUNTIFS('DETAIL SALES'!$Q$10:$Q$7501,'FILL RATE MANDATORY STOCK'!E148,'DETAIL SALES'!$AB$10:$AB$7501,"No",'DETAIL SALES'!$C$10:$C$7501,"11")</f>
        <v>0</v>
      </c>
      <c r="AF148" s="149">
        <f>COUNTIFS('DETAIL SALES'!$Q$10:$Q$7501,'FILL RATE MANDATORY STOCK'!E148,'DETAIL SALES'!$AB$10:$AB$7501,"Full",'DETAIL SALES'!$C$10:$C$7501,"12")</f>
        <v>0</v>
      </c>
      <c r="AG148" s="149">
        <f>COUNTIFS('DETAIL SALES'!$Q$10:$Q$7501,'FILL RATE MANDATORY STOCK'!E148,'DETAIL SALES'!$AB$10:$AB$7501,"No",'DETAIL SALES'!$C$10:$C$7501,"12")</f>
        <v>0</v>
      </c>
      <c r="AH148" s="149">
        <f>COUNTIFS('DETAIL SALES'!$Q$10:$Q$7501,'FILL RATE MANDATORY STOCK'!E148,'DETAIL SALES'!$AB$10:$AB$7501,"Full",'DETAIL SALES'!$C$10:$C$7501,"13")</f>
        <v>0</v>
      </c>
      <c r="AI148" s="149">
        <f>COUNTIFS('DETAIL SALES'!$Q$10:$Q$7501,'FILL RATE MANDATORY STOCK'!E148,'DETAIL SALES'!$AB$10:$AB$7501,"No",'DETAIL SALES'!$C$10:$C$7501,"13")</f>
        <v>0</v>
      </c>
      <c r="AJ148" s="316">
        <f>COUNTIFS('DETAIL SALES'!$Q$10:$Q$7501,'FILL RATE MANDATORY STOCK'!E148,'DETAIL SALES'!$AB$10:$AB$7501,"Full",'DETAIL SALES'!$C$10:$C$7501,"14")</f>
        <v>0</v>
      </c>
      <c r="AK148" s="316">
        <f>COUNTIFS('DETAIL SALES'!$Q$10:$Q$7501,'FILL RATE MANDATORY STOCK'!E148,'DETAIL SALES'!$AB$10:$AB$7501,"No",'DETAIL SALES'!$C$10:$C$7501,"14")</f>
        <v>0</v>
      </c>
      <c r="AL148" s="149">
        <f>COUNTIFS('DETAIL SALES'!$Q$10:$Q$7501,'FILL RATE MANDATORY STOCK'!E148,'DETAIL SALES'!$AB$10:$AB$7501,"Full",'DETAIL SALES'!$C$10:$C$7501,"15")</f>
        <v>0</v>
      </c>
      <c r="AM148" s="149">
        <f>COUNTIFS('DETAIL SALES'!$Q$10:$Q$7501,'FILL RATE MANDATORY STOCK'!E148,'DETAIL SALES'!$AB$10:$AB$7501,"No",'DETAIL SALES'!$C$10:$C$7501,"15")</f>
        <v>0</v>
      </c>
      <c r="AN148" s="149">
        <f>COUNTIFS('DETAIL SALES'!$Q$10:$Q$7501,'FILL RATE MANDATORY STOCK'!E148,'DETAIL SALES'!$AB$10:$AB$7501,"Full",'DETAIL SALES'!$C$10:$C$7501,"16")</f>
        <v>0</v>
      </c>
      <c r="AO148" s="149">
        <f>COUNTIFS('DETAIL SALES'!$Q$10:$Q$7501,'FILL RATE MANDATORY STOCK'!E148,'DETAIL SALES'!$AB$10:$AB$7501,"No",'DETAIL SALES'!$C$10:$C$7501,"16")</f>
        <v>0</v>
      </c>
      <c r="AP148" s="149">
        <f>COUNTIFS('DETAIL SALES'!$Q$10:$Q$7501,'FILL RATE MANDATORY STOCK'!E148,'DETAIL SALES'!$AB$10:$AB$7501,"Full",'DETAIL SALES'!$C$10:$C$7501,"17")</f>
        <v>0</v>
      </c>
      <c r="AQ148" s="149">
        <f>COUNTIFS('DETAIL SALES'!$Q$10:$Q$7501,'FILL RATE MANDATORY STOCK'!E148,'DETAIL SALES'!$AB$10:$AB$7501,"No",'DETAIL SALES'!$C$10:$C$7501,"17")</f>
        <v>0</v>
      </c>
      <c r="AR148" s="149">
        <f>COUNTIFS('DETAIL SALES'!$Q$10:$Q$7501,'FILL RATE MANDATORY STOCK'!E148,'DETAIL SALES'!$AB$10:$AB$7501,"Full",'DETAIL SALES'!$C$10:$C$7501,"18")</f>
        <v>0</v>
      </c>
      <c r="AS148" s="149">
        <f>COUNTIFS('DETAIL SALES'!$Q$10:$Q$7501,'FILL RATE MANDATORY STOCK'!E148,'DETAIL SALES'!$AB$10:$AB$7501,"No",'DETAIL SALES'!$C$10:$C$7501,"18")</f>
        <v>0</v>
      </c>
      <c r="AT148" s="149">
        <f>COUNTIFS('DETAIL SALES'!$Q$10:$Q$7501,'FILL RATE MANDATORY STOCK'!E148,'DETAIL SALES'!$AB$10:$AB$7501,"Full",'DETAIL SALES'!$C$10:$C$7501,"19")</f>
        <v>0</v>
      </c>
      <c r="AU148" s="149">
        <f>COUNTIFS('DETAIL SALES'!$Q$10:$Q$7501,'FILL RATE MANDATORY STOCK'!E148,'DETAIL SALES'!$AB$10:$AB$7501,"No",'DETAIL SALES'!$C$10:$C$7501,"19")</f>
        <v>0</v>
      </c>
      <c r="AV148" s="149">
        <f>COUNTIFS('DETAIL SALES'!$Q$10:$Q$7501,'FILL RATE MANDATORY STOCK'!E148,'DETAIL SALES'!$AB$10:$AB$7501,"Full",'DETAIL SALES'!$C$10:$C$7501,"20")</f>
        <v>0</v>
      </c>
      <c r="AW148" s="149">
        <f>COUNTIFS('DETAIL SALES'!$Q$10:$Q$7501,'FILL RATE MANDATORY STOCK'!E148,'DETAIL SALES'!$AB$10:$AB$7501,"No",'DETAIL SALES'!$C$10:$C$7501,"20")</f>
        <v>0</v>
      </c>
      <c r="AX148" s="316">
        <f>COUNTIFS('DETAIL SALES'!$Q$10:$Q$7501,'FILL RATE MANDATORY STOCK'!E148,'DETAIL SALES'!$AB$10:$AB$7501,"Full",'DETAIL SALES'!$C$10:$C$7501,"21")</f>
        <v>0</v>
      </c>
      <c r="AY148" s="316">
        <f>COUNTIFS('DETAIL SALES'!$Q$10:$Q$7501,'FILL RATE MANDATORY STOCK'!E148,'DETAIL SALES'!$AB$10:$AB$7501,"No",'DETAIL SALES'!$C$10:$C$7501,"21")</f>
        <v>0</v>
      </c>
      <c r="AZ148" s="149">
        <f>COUNTIFS('DETAIL SALES'!$Q$10:$Q$7501,'FILL RATE MANDATORY STOCK'!E148,'DETAIL SALES'!$AB$10:$AB$7501,"Full",'DETAIL SALES'!$C$10:$C$7501,"22")</f>
        <v>0</v>
      </c>
      <c r="BA148" s="149">
        <f>COUNTIFS('DETAIL SALES'!$Q$10:$Q$7501,'FILL RATE MANDATORY STOCK'!E148,'DETAIL SALES'!$AB$10:$AB$7501,"No",'DETAIL SALES'!$C$10:$C$7501,"22")</f>
        <v>0</v>
      </c>
      <c r="BB148" s="149">
        <f>COUNTIFS('DETAIL SALES'!$Q$10:$Q$7501,'FILL RATE MANDATORY STOCK'!E148,'DETAIL SALES'!$AB$10:$AB$7501,"Full",'DETAIL SALES'!$C$10:$C$7501,"23")</f>
        <v>0</v>
      </c>
      <c r="BC148" s="149">
        <f>COUNTIFS('DETAIL SALES'!$Q$10:$Q$7501,'FILL RATE MANDATORY STOCK'!E148,'DETAIL SALES'!$AB$10:$AB$7501,"No",'DETAIL SALES'!$C$10:$C$7501,"23")</f>
        <v>0</v>
      </c>
      <c r="BD148" s="149">
        <f>COUNTIFS('DETAIL SALES'!$Q$10:$Q$7501,'FILL RATE MANDATORY STOCK'!E148,'DETAIL SALES'!$AB$10:$AB$7501,"Full",'DETAIL SALES'!$C$10:$C$7501,"24")</f>
        <v>0</v>
      </c>
      <c r="BE148" s="149">
        <f>COUNTIFS('DETAIL SALES'!$Q$10:$Q$7501,'FILL RATE MANDATORY STOCK'!E148,'DETAIL SALES'!$AB$10:$AB$7501,"No",'DETAIL SALES'!$C$10:$C$7501,"24")</f>
        <v>0</v>
      </c>
      <c r="BF148" s="149">
        <f>COUNTIFS('DETAIL SALES'!$Q$10:$Q$7501,'FILL RATE MANDATORY STOCK'!E148,'DETAIL SALES'!$AB$10:$AB$7501,"Full",'DETAIL SALES'!$C$10:$C$7501,"25")</f>
        <v>0</v>
      </c>
      <c r="BG148" s="149">
        <f>COUNTIFS('DETAIL SALES'!$Q$10:$Q$7501,'FILL RATE MANDATORY STOCK'!E148,'DETAIL SALES'!$AB$10:$AB$7501,"No",'DETAIL SALES'!$C$10:$C$7501,"25")</f>
        <v>0</v>
      </c>
      <c r="BH148" s="149">
        <f>COUNTIFS('DETAIL SALES'!$Q$10:$Q$7501,'FILL RATE MANDATORY STOCK'!E148,'DETAIL SALES'!$AB$10:$AB$7501,"Full",'DETAIL SALES'!$C$10:$C$7501,"26")</f>
        <v>0</v>
      </c>
      <c r="BI148" s="149">
        <f>COUNTIFS('DETAIL SALES'!$Q$10:$Q$7501,'FILL RATE MANDATORY STOCK'!E148,'DETAIL SALES'!$AB$10:$AB$7501,"No",'DETAIL SALES'!$C$10:$C$7501,"26")</f>
        <v>0</v>
      </c>
      <c r="BJ148" s="149">
        <f>COUNTIFS('DETAIL SALES'!$Q$10:$Q$7501,'FILL RATE MANDATORY STOCK'!E148,'DETAIL SALES'!$AB$10:$AB$7501,"Full",'DETAIL SALES'!$C$10:$C$7501,"27")</f>
        <v>0</v>
      </c>
      <c r="BK148" s="149">
        <f>COUNTIFS('DETAIL SALES'!$Q$10:$Q$7501,'FILL RATE MANDATORY STOCK'!E148,'DETAIL SALES'!$AB$10:$AB$7501,"No",'DETAIL SALES'!$C$10:$C$7501,"27")</f>
        <v>0</v>
      </c>
      <c r="BL148" s="316">
        <f>COUNTIFS('DETAIL SALES'!$Q$10:$Q$7501,'FILL RATE MANDATORY STOCK'!E148,'DETAIL SALES'!$AB$10:$AB$7501,"Full",'DETAIL SALES'!$C$10:$C$7501,"28")</f>
        <v>0</v>
      </c>
      <c r="BM148" s="316">
        <f>COUNTIFS('DETAIL SALES'!$Q$10:$Q$7501,'FILL RATE MANDATORY STOCK'!E148,'DETAIL SALES'!$AB$10:$AB$7501,"No",'DETAIL SALES'!$C$10:$C$7501,"28")</f>
        <v>0</v>
      </c>
      <c r="BN148" s="149">
        <f>COUNTIFS('DETAIL SALES'!$Q$10:$Q$7501,'FILL RATE MANDATORY STOCK'!E148,'DETAIL SALES'!$AB$10:$AB$7501,"Full",'DETAIL SALES'!$C$10:$C$7501,"29")</f>
        <v>0</v>
      </c>
      <c r="BO148" s="149">
        <f>COUNTIFS('DETAIL SALES'!$Q$10:$Q$7501,'FILL RATE MANDATORY STOCK'!E148,'DETAIL SALES'!$AB$10:$AB$7501,"No",'DETAIL SALES'!$C$10:$C$7501,"29")</f>
        <v>0</v>
      </c>
      <c r="BP148" s="149">
        <f>COUNTIFS('DETAIL SALES'!$Q$10:$Q$7501,'FILL RATE MANDATORY STOCK'!E148,'DETAIL SALES'!$AB$10:$AB$7501,"Full",'DETAIL SALES'!$C$10:$C$7501,"30")</f>
        <v>0</v>
      </c>
      <c r="BQ148" s="149">
        <f>COUNTIFS('DETAIL SALES'!$Q$10:$Q$7501,'FILL RATE MANDATORY STOCK'!E148,'DETAIL SALES'!$AB$10:$AB$7501,"No",'DETAIL SALES'!$C$10:$C$7501,"30")</f>
        <v>0</v>
      </c>
      <c r="BR148" s="149">
        <f>COUNTIFS('DETAIL SALES'!$Q$10:$Q$7501,'FILL RATE MANDATORY STOCK'!\,'DETAIL SALES'!$AB$10:$AB$7501,"Full",'DETAIL SALES'!$C$10:$C$7501,"31")</f>
        <v>0</v>
      </c>
      <c r="BS148" s="153">
        <f>COUNTIFS('DETAIL SALES'!$Q$10:$Q$7501,'FILL RATE MANDATORY STOCK'!E148,'DETAIL SALES'!$AB$10:$AB$7501,"No",'DETAIL SALES'!$C$10:$C$7501,"31")</f>
        <v>0</v>
      </c>
      <c r="BT148" s="271">
        <f t="shared" si="16"/>
        <v>0</v>
      </c>
      <c r="BU148" s="150">
        <f t="shared" si="17"/>
        <v>0</v>
      </c>
      <c r="BV148" s="150">
        <f t="shared" si="18"/>
        <v>0</v>
      </c>
      <c r="BW148" s="272" t="e">
        <f t="shared" si="19"/>
        <v>#DIV/0!</v>
      </c>
    </row>
    <row r="149" spans="1:75">
      <c r="A149" s="784"/>
      <c r="B149" s="100">
        <f>MAX(B143:B148)+1</f>
        <v>131</v>
      </c>
      <c r="C149" s="100" t="s">
        <v>412</v>
      </c>
      <c r="D149" s="103" t="s">
        <v>890</v>
      </c>
      <c r="E149" s="149"/>
      <c r="F149" s="169"/>
      <c r="G149" s="224">
        <v>60000</v>
      </c>
      <c r="H149" s="153">
        <v>8</v>
      </c>
      <c r="I149" s="153">
        <v>12</v>
      </c>
      <c r="J149" s="315">
        <f>COUNTIFS('DETAIL SALES'!$Q$10:$Q$7501,'FILL RATE MANDATORY STOCK'!E149,'DETAIL SALES'!$AB$10:$AB$7501,"Full",'DETAIL SALES'!$C$10:$C$7501,"1")</f>
        <v>0</v>
      </c>
      <c r="K149" s="316">
        <f>COUNTIFS('DETAIL SALES'!$Q$10:$Q$7501,'FILL RATE MANDATORY STOCK'!E149,'DETAIL SALES'!$AB$10:$AB$7501,"No",'DETAIL SALES'!$C$10:$C$7501,"1")</f>
        <v>0</v>
      </c>
      <c r="L149" s="149">
        <f>COUNTIFS('DETAIL SALES'!$Q$10:$Q$7501,'FILL RATE MANDATORY STOCK'!E149,'DETAIL SALES'!$AB$10:$AB$7501,"Full",'DETAIL SALES'!$C$10:$C$7501,"2")</f>
        <v>0</v>
      </c>
      <c r="M149" s="149">
        <f>COUNTIFS('DETAIL SALES'!$Q$10:$Q$7501,'FILL RATE MANDATORY STOCK'!E149,'DETAIL SALES'!$AB$10:$AB$7501,"No",'DETAIL SALES'!$C$10:$C$7501,"2")</f>
        <v>0</v>
      </c>
      <c r="N149" s="149">
        <f>COUNTIFS('DETAIL SALES'!$Q$10:$Q$7501,'FILL RATE MANDATORY STOCK'!E149,'DETAIL SALES'!$AB$10:$AB$7501,"Full",'DETAIL SALES'!$C$10:$C$7501,"3")</f>
        <v>0</v>
      </c>
      <c r="O149" s="149">
        <f>COUNTIFS('DETAIL SALES'!$Q$10:$Q$7501,'FILL RATE MANDATORY STOCK'!E149,'DETAIL SALES'!$AB$10:$AB$7501,"No",'DETAIL SALES'!$C$10:$C$7501,"3")</f>
        <v>0</v>
      </c>
      <c r="P149" s="149">
        <f>COUNTIFS('DETAIL SALES'!$Q$10:$Q$7501,'FILL RATE MANDATORY STOCK'!E149,'DETAIL SALES'!$AB$10:$AB$7501,"Full",'DETAIL SALES'!$C$10:$C$7501,"4")</f>
        <v>0</v>
      </c>
      <c r="Q149" s="149">
        <f>COUNTIFS('DETAIL SALES'!$Q$10:$Q$7501,'FILL RATE MANDATORY STOCK'!E149,'DETAIL SALES'!$AB$10:$AB$7501,"No",'DETAIL SALES'!$C$10:$C$7501,"4")</f>
        <v>0</v>
      </c>
      <c r="R149" s="149">
        <f>COUNTIFS('DETAIL SALES'!$Q$10:$Q$7501,'FILL RATE MANDATORY STOCK'!E149,'DETAIL SALES'!$AB$10:$AB$7501,"Full",'DETAIL SALES'!$C$10:$C$7501,"5")</f>
        <v>0</v>
      </c>
      <c r="S149" s="149">
        <f>COUNTIFS('DETAIL SALES'!$Q$10:$Q$7501,'FILL RATE MANDATORY STOCK'!E149,'DETAIL SALES'!$AB$10:$AB$7501,"No",'DETAIL SALES'!$C$10:$C$7501,"5")</f>
        <v>0</v>
      </c>
      <c r="T149" s="149">
        <f>COUNTIFS('DETAIL SALES'!$Q$10:$Q$7501,'FILL RATE MANDATORY STOCK'!E149,'DETAIL SALES'!$AB$10:$AB$7501,"Full",'DETAIL SALES'!$C$10:$C$7501,"6")</f>
        <v>0</v>
      </c>
      <c r="U149" s="149">
        <f>COUNTIFS('DETAIL SALES'!$Q$10:$Q$7501,'FILL RATE MANDATORY STOCK'!E149,'DETAIL SALES'!$AB$10:$AB$7501,"No",'DETAIL SALES'!$C$10:$C$7501,"6")</f>
        <v>0</v>
      </c>
      <c r="V149" s="316">
        <f>COUNTIFS('DETAIL SALES'!$Q$10:$Q$7501,'FILL RATE MANDATORY STOCK'!E149,'DETAIL SALES'!$AB$10:$AB$7501,"Full",'DETAIL SALES'!$C$10:$C$7501,"7")</f>
        <v>0</v>
      </c>
      <c r="W149" s="316">
        <f>COUNTIFS('DETAIL SALES'!$Q$10:$Q$7501,'FILL RATE MANDATORY STOCK'!E149,'DETAIL SALES'!$AB$10:$AB$7501,"No",'DETAIL SALES'!$C$10:$C$7501,"7")</f>
        <v>0</v>
      </c>
      <c r="X149" s="149">
        <f>COUNTIFS('DETAIL SALES'!$Q$10:$Q$7501,'FILL RATE MANDATORY STOCK'!E149,'DETAIL SALES'!$AB$10:$AB$7501,"Full",'DETAIL SALES'!$C$10:$C$7501,"8")</f>
        <v>0</v>
      </c>
      <c r="Y149" s="149">
        <f>COUNTIFS('DETAIL SALES'!$Q$10:$Q$7501,'FILL RATE MANDATORY STOCK'!E149,'DETAIL SALES'!$AB$10:$AB$7501,"No",'DETAIL SALES'!$C$10:$C$7501,"8")</f>
        <v>0</v>
      </c>
      <c r="Z149" s="149">
        <f>COUNTIFS('DETAIL SALES'!$Q$10:$Q$7501,'FILL RATE MANDATORY STOCK'!E149,'DETAIL SALES'!$AB$10:$AB$7501,"Full",'DETAIL SALES'!$C$10:$C$7501,"9")</f>
        <v>0</v>
      </c>
      <c r="AA149" s="149">
        <f>COUNTIFS('DETAIL SALES'!$Q$10:$Q$7501,'FILL RATE MANDATORY STOCK'!E149,'DETAIL SALES'!$AB$10:$AB$7501,"No",'DETAIL SALES'!$C$10:$C$7501,"9")</f>
        <v>0</v>
      </c>
      <c r="AB149" s="149">
        <f>COUNTIFS('DETAIL SALES'!$Q$10:$Q$7501,'FILL RATE MANDATORY STOCK'!E149,'DETAIL SALES'!$AB$10:$AB$7501,"Full",'DETAIL SALES'!$C$10:$C$7501,"10")</f>
        <v>0</v>
      </c>
      <c r="AC149" s="149">
        <f>COUNTIFS('DETAIL SALES'!$Q$10:$Q$7501,'FILL RATE MANDATORY STOCK'!E149,'DETAIL SALES'!$AB$10:$AB$7501,"No",'DETAIL SALES'!$C$10:$C$7501,"10")</f>
        <v>0</v>
      </c>
      <c r="AD149" s="149">
        <f>COUNTIFS('DETAIL SALES'!$Q$10:$Q$7501,'FILL RATE MANDATORY STOCK'!E149,'DETAIL SALES'!$AB$10:$AB$7501,"Full",'DETAIL SALES'!$C$10:$C$7501,"11")</f>
        <v>0</v>
      </c>
      <c r="AE149" s="149">
        <f>COUNTIFS('DETAIL SALES'!$Q$10:$Q$7501,'FILL RATE MANDATORY STOCK'!E149,'DETAIL SALES'!$AB$10:$AB$7501,"No",'DETAIL SALES'!$C$10:$C$7501,"11")</f>
        <v>0</v>
      </c>
      <c r="AF149" s="149">
        <f>COUNTIFS('DETAIL SALES'!$Q$10:$Q$7501,'FILL RATE MANDATORY STOCK'!E149,'DETAIL SALES'!$AB$10:$AB$7501,"Full",'DETAIL SALES'!$C$10:$C$7501,"12")</f>
        <v>0</v>
      </c>
      <c r="AG149" s="149">
        <f>COUNTIFS('DETAIL SALES'!$Q$10:$Q$7501,'FILL RATE MANDATORY STOCK'!E149,'DETAIL SALES'!$AB$10:$AB$7501,"No",'DETAIL SALES'!$C$10:$C$7501,"12")</f>
        <v>0</v>
      </c>
      <c r="AH149" s="149">
        <f>COUNTIFS('DETAIL SALES'!$Q$10:$Q$7501,'FILL RATE MANDATORY STOCK'!E149,'DETAIL SALES'!$AB$10:$AB$7501,"Full",'DETAIL SALES'!$C$10:$C$7501,"13")</f>
        <v>0</v>
      </c>
      <c r="AI149" s="149">
        <f>COUNTIFS('DETAIL SALES'!$Q$10:$Q$7501,'FILL RATE MANDATORY STOCK'!E149,'DETAIL SALES'!$AB$10:$AB$7501,"No",'DETAIL SALES'!$C$10:$C$7501,"13")</f>
        <v>0</v>
      </c>
      <c r="AJ149" s="316">
        <f>COUNTIFS('DETAIL SALES'!$Q$10:$Q$7501,'FILL RATE MANDATORY STOCK'!E149,'DETAIL SALES'!$AB$10:$AB$7501,"Full",'DETAIL SALES'!$C$10:$C$7501,"14")</f>
        <v>0</v>
      </c>
      <c r="AK149" s="316">
        <f>COUNTIFS('DETAIL SALES'!$Q$10:$Q$7501,'FILL RATE MANDATORY STOCK'!E149,'DETAIL SALES'!$AB$10:$AB$7501,"No",'DETAIL SALES'!$C$10:$C$7501,"14")</f>
        <v>0</v>
      </c>
      <c r="AL149" s="149">
        <f>COUNTIFS('DETAIL SALES'!$Q$10:$Q$7501,'FILL RATE MANDATORY STOCK'!E149,'DETAIL SALES'!$AB$10:$AB$7501,"Full",'DETAIL SALES'!$C$10:$C$7501,"15")</f>
        <v>0</v>
      </c>
      <c r="AM149" s="149">
        <f>COUNTIFS('DETAIL SALES'!$Q$10:$Q$7501,'FILL RATE MANDATORY STOCK'!E149,'DETAIL SALES'!$AB$10:$AB$7501,"No",'DETAIL SALES'!$C$10:$C$7501,"15")</f>
        <v>0</v>
      </c>
      <c r="AN149" s="149">
        <f>COUNTIFS('DETAIL SALES'!$Q$10:$Q$7501,'FILL RATE MANDATORY STOCK'!E149,'DETAIL SALES'!$AB$10:$AB$7501,"Full",'DETAIL SALES'!$C$10:$C$7501,"16")</f>
        <v>0</v>
      </c>
      <c r="AO149" s="149">
        <f>COUNTIFS('DETAIL SALES'!$Q$10:$Q$7501,'FILL RATE MANDATORY STOCK'!E149,'DETAIL SALES'!$AB$10:$AB$7501,"No",'DETAIL SALES'!$C$10:$C$7501,"16")</f>
        <v>0</v>
      </c>
      <c r="AP149" s="149">
        <f>COUNTIFS('DETAIL SALES'!$Q$10:$Q$7501,'FILL RATE MANDATORY STOCK'!E149,'DETAIL SALES'!$AB$10:$AB$7501,"Full",'DETAIL SALES'!$C$10:$C$7501,"17")</f>
        <v>0</v>
      </c>
      <c r="AQ149" s="149">
        <f>COUNTIFS('DETAIL SALES'!$Q$10:$Q$7501,'FILL RATE MANDATORY STOCK'!E149,'DETAIL SALES'!$AB$10:$AB$7501,"No",'DETAIL SALES'!$C$10:$C$7501,"17")</f>
        <v>0</v>
      </c>
      <c r="AR149" s="149">
        <f>COUNTIFS('DETAIL SALES'!$Q$10:$Q$7501,'FILL RATE MANDATORY STOCK'!E149,'DETAIL SALES'!$AB$10:$AB$7501,"Full",'DETAIL SALES'!$C$10:$C$7501,"18")</f>
        <v>0</v>
      </c>
      <c r="AS149" s="149">
        <f>COUNTIFS('DETAIL SALES'!$Q$10:$Q$7501,'FILL RATE MANDATORY STOCK'!E149,'DETAIL SALES'!$AB$10:$AB$7501,"No",'DETAIL SALES'!$C$10:$C$7501,"18")</f>
        <v>0</v>
      </c>
      <c r="AT149" s="149">
        <f>COUNTIFS('DETAIL SALES'!$Q$10:$Q$7501,'FILL RATE MANDATORY STOCK'!E149,'DETAIL SALES'!$AB$10:$AB$7501,"Full",'DETAIL SALES'!$C$10:$C$7501,"19")</f>
        <v>0</v>
      </c>
      <c r="AU149" s="149">
        <f>COUNTIFS('DETAIL SALES'!$Q$10:$Q$7501,'FILL RATE MANDATORY STOCK'!E149,'DETAIL SALES'!$AB$10:$AB$7501,"No",'DETAIL SALES'!$C$10:$C$7501,"19")</f>
        <v>0</v>
      </c>
      <c r="AV149" s="149">
        <f>COUNTIFS('DETAIL SALES'!$Q$10:$Q$7501,'FILL RATE MANDATORY STOCK'!E149,'DETAIL SALES'!$AB$10:$AB$7501,"Full",'DETAIL SALES'!$C$10:$C$7501,"20")</f>
        <v>0</v>
      </c>
      <c r="AW149" s="149">
        <f>COUNTIFS('DETAIL SALES'!$Q$10:$Q$7501,'FILL RATE MANDATORY STOCK'!E149,'DETAIL SALES'!$AB$10:$AB$7501,"No",'DETAIL SALES'!$C$10:$C$7501,"20")</f>
        <v>0</v>
      </c>
      <c r="AX149" s="316">
        <f>COUNTIFS('DETAIL SALES'!$Q$10:$Q$7501,'FILL RATE MANDATORY STOCK'!E149,'DETAIL SALES'!$AB$10:$AB$7501,"Full",'DETAIL SALES'!$C$10:$C$7501,"21")</f>
        <v>0</v>
      </c>
      <c r="AY149" s="316">
        <f>COUNTIFS('DETAIL SALES'!$Q$10:$Q$7501,'FILL RATE MANDATORY STOCK'!E149,'DETAIL SALES'!$AB$10:$AB$7501,"No",'DETAIL SALES'!$C$10:$C$7501,"21")</f>
        <v>0</v>
      </c>
      <c r="AZ149" s="149">
        <f>COUNTIFS('DETAIL SALES'!$Q$10:$Q$7501,'FILL RATE MANDATORY STOCK'!E149,'DETAIL SALES'!$AB$10:$AB$7501,"Full",'DETAIL SALES'!$C$10:$C$7501,"22")</f>
        <v>0</v>
      </c>
      <c r="BA149" s="149">
        <f>COUNTIFS('DETAIL SALES'!$Q$10:$Q$7501,'FILL RATE MANDATORY STOCK'!E149,'DETAIL SALES'!$AB$10:$AB$7501,"No",'DETAIL SALES'!$C$10:$C$7501,"22")</f>
        <v>0</v>
      </c>
      <c r="BB149" s="149">
        <f>COUNTIFS('DETAIL SALES'!$Q$10:$Q$7501,'FILL RATE MANDATORY STOCK'!E149,'DETAIL SALES'!$AB$10:$AB$7501,"Full",'DETAIL SALES'!$C$10:$C$7501,"23")</f>
        <v>0</v>
      </c>
      <c r="BC149" s="149">
        <f>COUNTIFS('DETAIL SALES'!$Q$10:$Q$7501,'FILL RATE MANDATORY STOCK'!E149,'DETAIL SALES'!$AB$10:$AB$7501,"No",'DETAIL SALES'!$C$10:$C$7501,"23")</f>
        <v>0</v>
      </c>
      <c r="BD149" s="149">
        <f>COUNTIFS('DETAIL SALES'!$Q$10:$Q$7501,'FILL RATE MANDATORY STOCK'!E149,'DETAIL SALES'!$AB$10:$AB$7501,"Full",'DETAIL SALES'!$C$10:$C$7501,"24")</f>
        <v>0</v>
      </c>
      <c r="BE149" s="149">
        <f>COUNTIFS('DETAIL SALES'!$Q$10:$Q$7501,'FILL RATE MANDATORY STOCK'!E149,'DETAIL SALES'!$AB$10:$AB$7501,"No",'DETAIL SALES'!$C$10:$C$7501,"24")</f>
        <v>0</v>
      </c>
      <c r="BF149" s="149">
        <f>COUNTIFS('DETAIL SALES'!$Q$10:$Q$7501,'FILL RATE MANDATORY STOCK'!E149,'DETAIL SALES'!$AB$10:$AB$7501,"Full",'DETAIL SALES'!$C$10:$C$7501,"25")</f>
        <v>0</v>
      </c>
      <c r="BG149" s="149">
        <f>COUNTIFS('DETAIL SALES'!$Q$10:$Q$7501,'FILL RATE MANDATORY STOCK'!E149,'DETAIL SALES'!$AB$10:$AB$7501,"No",'DETAIL SALES'!$C$10:$C$7501,"25")</f>
        <v>0</v>
      </c>
      <c r="BH149" s="149">
        <f>COUNTIFS('DETAIL SALES'!$Q$10:$Q$7501,'FILL RATE MANDATORY STOCK'!E149,'DETAIL SALES'!$AB$10:$AB$7501,"Full",'DETAIL SALES'!$C$10:$C$7501,"26")</f>
        <v>0</v>
      </c>
      <c r="BI149" s="149">
        <f>COUNTIFS('DETAIL SALES'!$Q$10:$Q$7501,'FILL RATE MANDATORY STOCK'!E149,'DETAIL SALES'!$AB$10:$AB$7501,"No",'DETAIL SALES'!$C$10:$C$7501,"26")</f>
        <v>0</v>
      </c>
      <c r="BJ149" s="149">
        <f>COUNTIFS('DETAIL SALES'!$Q$10:$Q$7501,'FILL RATE MANDATORY STOCK'!E149,'DETAIL SALES'!$AB$10:$AB$7501,"Full",'DETAIL SALES'!$C$10:$C$7501,"27")</f>
        <v>0</v>
      </c>
      <c r="BK149" s="149">
        <f>COUNTIFS('DETAIL SALES'!$Q$10:$Q$7501,'FILL RATE MANDATORY STOCK'!E149,'DETAIL SALES'!$AB$10:$AB$7501,"No",'DETAIL SALES'!$C$10:$C$7501,"27")</f>
        <v>0</v>
      </c>
      <c r="BL149" s="316">
        <f>COUNTIFS('DETAIL SALES'!$Q$10:$Q$7501,'FILL RATE MANDATORY STOCK'!E149,'DETAIL SALES'!$AB$10:$AB$7501,"Full",'DETAIL SALES'!$C$10:$C$7501,"28")</f>
        <v>0</v>
      </c>
      <c r="BM149" s="316">
        <f>COUNTIFS('DETAIL SALES'!$Q$10:$Q$7501,'FILL RATE MANDATORY STOCK'!E149,'DETAIL SALES'!$AB$10:$AB$7501,"No",'DETAIL SALES'!$C$10:$C$7501,"28")</f>
        <v>0</v>
      </c>
      <c r="BN149" s="149">
        <f>COUNTIFS('DETAIL SALES'!$Q$10:$Q$7501,'FILL RATE MANDATORY STOCK'!E149,'DETAIL SALES'!$AB$10:$AB$7501,"Full",'DETAIL SALES'!$C$10:$C$7501,"29")</f>
        <v>0</v>
      </c>
      <c r="BO149" s="149">
        <f>COUNTIFS('DETAIL SALES'!$Q$10:$Q$7501,'FILL RATE MANDATORY STOCK'!E149,'DETAIL SALES'!$AB$10:$AB$7501,"No",'DETAIL SALES'!$C$10:$C$7501,"29")</f>
        <v>0</v>
      </c>
      <c r="BP149" s="149">
        <f>COUNTIFS('DETAIL SALES'!$Q$10:$Q$7501,'FILL RATE MANDATORY STOCK'!E149,'DETAIL SALES'!$AB$10:$AB$7501,"Full",'DETAIL SALES'!$C$10:$C$7501,"30")</f>
        <v>0</v>
      </c>
      <c r="BQ149" s="149">
        <f>COUNTIFS('DETAIL SALES'!$Q$10:$Q$7501,'FILL RATE MANDATORY STOCK'!E149,'DETAIL SALES'!$AB$10:$AB$7501,"No",'DETAIL SALES'!$C$10:$C$7501,"30")</f>
        <v>0</v>
      </c>
      <c r="BR149" s="149">
        <f>COUNTIFS('DETAIL SALES'!$Q$10:$Q$7501,'FILL RATE MANDATORY STOCK'!\,'DETAIL SALES'!$AB$10:$AB$7501,"Full",'DETAIL SALES'!$C$10:$C$7501,"31")</f>
        <v>0</v>
      </c>
      <c r="BS149" s="153">
        <f>COUNTIFS('DETAIL SALES'!$Q$10:$Q$7501,'FILL RATE MANDATORY STOCK'!E149,'DETAIL SALES'!$AB$10:$AB$7501,"No",'DETAIL SALES'!$C$10:$C$7501,"31")</f>
        <v>0</v>
      </c>
      <c r="BT149" s="271">
        <f t="shared" si="16"/>
        <v>0</v>
      </c>
      <c r="BU149" s="150">
        <f t="shared" si="17"/>
        <v>0</v>
      </c>
      <c r="BV149" s="150">
        <f t="shared" si="18"/>
        <v>0</v>
      </c>
      <c r="BW149" s="272" t="e">
        <f t="shared" si="19"/>
        <v>#DIV/0!</v>
      </c>
    </row>
    <row r="150" spans="1:75">
      <c r="A150" s="784"/>
      <c r="B150" s="100">
        <f>MAX(B144:B149)+1</f>
        <v>132</v>
      </c>
      <c r="C150" s="100" t="s">
        <v>412</v>
      </c>
      <c r="D150" s="103" t="s">
        <v>890</v>
      </c>
      <c r="E150" s="149"/>
      <c r="F150" s="169"/>
      <c r="G150" s="224">
        <v>60000</v>
      </c>
      <c r="H150" s="153">
        <v>16</v>
      </c>
      <c r="I150" s="153">
        <v>5.333333333333333</v>
      </c>
      <c r="J150" s="315">
        <f>COUNTIFS('DETAIL SALES'!$Q$10:$Q$7501,'FILL RATE MANDATORY STOCK'!E150,'DETAIL SALES'!$AB$10:$AB$7501,"Full",'DETAIL SALES'!$C$10:$C$7501,"1")</f>
        <v>0</v>
      </c>
      <c r="K150" s="316">
        <f>COUNTIFS('DETAIL SALES'!$Q$10:$Q$7501,'FILL RATE MANDATORY STOCK'!E150,'DETAIL SALES'!$AB$10:$AB$7501,"No",'DETAIL SALES'!$C$10:$C$7501,"1")</f>
        <v>0</v>
      </c>
      <c r="L150" s="149">
        <f>COUNTIFS('DETAIL SALES'!$Q$10:$Q$7501,'FILL RATE MANDATORY STOCK'!E150,'DETAIL SALES'!$AB$10:$AB$7501,"Full",'DETAIL SALES'!$C$10:$C$7501,"2")</f>
        <v>0</v>
      </c>
      <c r="M150" s="149">
        <f>COUNTIFS('DETAIL SALES'!$Q$10:$Q$7501,'FILL RATE MANDATORY STOCK'!E150,'DETAIL SALES'!$AB$10:$AB$7501,"No",'DETAIL SALES'!$C$10:$C$7501,"2")</f>
        <v>0</v>
      </c>
      <c r="N150" s="149">
        <f>COUNTIFS('DETAIL SALES'!$Q$10:$Q$7501,'FILL RATE MANDATORY STOCK'!E150,'DETAIL SALES'!$AB$10:$AB$7501,"Full",'DETAIL SALES'!$C$10:$C$7501,"3")</f>
        <v>0</v>
      </c>
      <c r="O150" s="149">
        <f>COUNTIFS('DETAIL SALES'!$Q$10:$Q$7501,'FILL RATE MANDATORY STOCK'!E150,'DETAIL SALES'!$AB$10:$AB$7501,"No",'DETAIL SALES'!$C$10:$C$7501,"3")</f>
        <v>0</v>
      </c>
      <c r="P150" s="149">
        <f>COUNTIFS('DETAIL SALES'!$Q$10:$Q$7501,'FILL RATE MANDATORY STOCK'!E150,'DETAIL SALES'!$AB$10:$AB$7501,"Full",'DETAIL SALES'!$C$10:$C$7501,"4")</f>
        <v>0</v>
      </c>
      <c r="Q150" s="149">
        <f>COUNTIFS('DETAIL SALES'!$Q$10:$Q$7501,'FILL RATE MANDATORY STOCK'!E150,'DETAIL SALES'!$AB$10:$AB$7501,"No",'DETAIL SALES'!$C$10:$C$7501,"4")</f>
        <v>0</v>
      </c>
      <c r="R150" s="149">
        <f>COUNTIFS('DETAIL SALES'!$Q$10:$Q$7501,'FILL RATE MANDATORY STOCK'!E150,'DETAIL SALES'!$AB$10:$AB$7501,"Full",'DETAIL SALES'!$C$10:$C$7501,"5")</f>
        <v>0</v>
      </c>
      <c r="S150" s="149">
        <f>COUNTIFS('DETAIL SALES'!$Q$10:$Q$7501,'FILL RATE MANDATORY STOCK'!E150,'DETAIL SALES'!$AB$10:$AB$7501,"No",'DETAIL SALES'!$C$10:$C$7501,"5")</f>
        <v>0</v>
      </c>
      <c r="T150" s="149">
        <f>COUNTIFS('DETAIL SALES'!$Q$10:$Q$7501,'FILL RATE MANDATORY STOCK'!E150,'DETAIL SALES'!$AB$10:$AB$7501,"Full",'DETAIL SALES'!$C$10:$C$7501,"6")</f>
        <v>0</v>
      </c>
      <c r="U150" s="149">
        <f>COUNTIFS('DETAIL SALES'!$Q$10:$Q$7501,'FILL RATE MANDATORY STOCK'!E150,'DETAIL SALES'!$AB$10:$AB$7501,"No",'DETAIL SALES'!$C$10:$C$7501,"6")</f>
        <v>0</v>
      </c>
      <c r="V150" s="316">
        <f>COUNTIFS('DETAIL SALES'!$Q$10:$Q$7501,'FILL RATE MANDATORY STOCK'!E150,'DETAIL SALES'!$AB$10:$AB$7501,"Full",'DETAIL SALES'!$C$10:$C$7501,"7")</f>
        <v>0</v>
      </c>
      <c r="W150" s="316">
        <f>COUNTIFS('DETAIL SALES'!$Q$10:$Q$7501,'FILL RATE MANDATORY STOCK'!E150,'DETAIL SALES'!$AB$10:$AB$7501,"No",'DETAIL SALES'!$C$10:$C$7501,"7")</f>
        <v>0</v>
      </c>
      <c r="X150" s="149">
        <f>COUNTIFS('DETAIL SALES'!$Q$10:$Q$7501,'FILL RATE MANDATORY STOCK'!E150,'DETAIL SALES'!$AB$10:$AB$7501,"Full",'DETAIL SALES'!$C$10:$C$7501,"8")</f>
        <v>0</v>
      </c>
      <c r="Y150" s="149">
        <f>COUNTIFS('DETAIL SALES'!$Q$10:$Q$7501,'FILL RATE MANDATORY STOCK'!E150,'DETAIL SALES'!$AB$10:$AB$7501,"No",'DETAIL SALES'!$C$10:$C$7501,"8")</f>
        <v>0</v>
      </c>
      <c r="Z150" s="149">
        <f>COUNTIFS('DETAIL SALES'!$Q$10:$Q$7501,'FILL RATE MANDATORY STOCK'!E150,'DETAIL SALES'!$AB$10:$AB$7501,"Full",'DETAIL SALES'!$C$10:$C$7501,"9")</f>
        <v>0</v>
      </c>
      <c r="AA150" s="149">
        <f>COUNTIFS('DETAIL SALES'!$Q$10:$Q$7501,'FILL RATE MANDATORY STOCK'!E150,'DETAIL SALES'!$AB$10:$AB$7501,"No",'DETAIL SALES'!$C$10:$C$7501,"9")</f>
        <v>0</v>
      </c>
      <c r="AB150" s="149">
        <f>COUNTIFS('DETAIL SALES'!$Q$10:$Q$7501,'FILL RATE MANDATORY STOCK'!E150,'DETAIL SALES'!$AB$10:$AB$7501,"Full",'DETAIL SALES'!$C$10:$C$7501,"10")</f>
        <v>0</v>
      </c>
      <c r="AC150" s="149">
        <f>COUNTIFS('DETAIL SALES'!$Q$10:$Q$7501,'FILL RATE MANDATORY STOCK'!E150,'DETAIL SALES'!$AB$10:$AB$7501,"No",'DETAIL SALES'!$C$10:$C$7501,"10")</f>
        <v>0</v>
      </c>
      <c r="AD150" s="149">
        <f>COUNTIFS('DETAIL SALES'!$Q$10:$Q$7501,'FILL RATE MANDATORY STOCK'!E150,'DETAIL SALES'!$AB$10:$AB$7501,"Full",'DETAIL SALES'!$C$10:$C$7501,"11")</f>
        <v>0</v>
      </c>
      <c r="AE150" s="149">
        <f>COUNTIFS('DETAIL SALES'!$Q$10:$Q$7501,'FILL RATE MANDATORY STOCK'!E150,'DETAIL SALES'!$AB$10:$AB$7501,"No",'DETAIL SALES'!$C$10:$C$7501,"11")</f>
        <v>0</v>
      </c>
      <c r="AF150" s="149">
        <f>COUNTIFS('DETAIL SALES'!$Q$10:$Q$7501,'FILL RATE MANDATORY STOCK'!E150,'DETAIL SALES'!$AB$10:$AB$7501,"Full",'DETAIL SALES'!$C$10:$C$7501,"12")</f>
        <v>0</v>
      </c>
      <c r="AG150" s="149">
        <f>COUNTIFS('DETAIL SALES'!$Q$10:$Q$7501,'FILL RATE MANDATORY STOCK'!E150,'DETAIL SALES'!$AB$10:$AB$7501,"No",'DETAIL SALES'!$C$10:$C$7501,"12")</f>
        <v>0</v>
      </c>
      <c r="AH150" s="149">
        <f>COUNTIFS('DETAIL SALES'!$Q$10:$Q$7501,'FILL RATE MANDATORY STOCK'!E150,'DETAIL SALES'!$AB$10:$AB$7501,"Full",'DETAIL SALES'!$C$10:$C$7501,"13")</f>
        <v>0</v>
      </c>
      <c r="AI150" s="149">
        <f>COUNTIFS('DETAIL SALES'!$Q$10:$Q$7501,'FILL RATE MANDATORY STOCK'!E150,'DETAIL SALES'!$AB$10:$AB$7501,"No",'DETAIL SALES'!$C$10:$C$7501,"13")</f>
        <v>0</v>
      </c>
      <c r="AJ150" s="316">
        <f>COUNTIFS('DETAIL SALES'!$Q$10:$Q$7501,'FILL RATE MANDATORY STOCK'!E150,'DETAIL SALES'!$AB$10:$AB$7501,"Full",'DETAIL SALES'!$C$10:$C$7501,"14")</f>
        <v>0</v>
      </c>
      <c r="AK150" s="316">
        <f>COUNTIFS('DETAIL SALES'!$Q$10:$Q$7501,'FILL RATE MANDATORY STOCK'!E150,'DETAIL SALES'!$AB$10:$AB$7501,"No",'DETAIL SALES'!$C$10:$C$7501,"14")</f>
        <v>0</v>
      </c>
      <c r="AL150" s="149">
        <f>COUNTIFS('DETAIL SALES'!$Q$10:$Q$7501,'FILL RATE MANDATORY STOCK'!E150,'DETAIL SALES'!$AB$10:$AB$7501,"Full",'DETAIL SALES'!$C$10:$C$7501,"15")</f>
        <v>0</v>
      </c>
      <c r="AM150" s="149">
        <f>COUNTIFS('DETAIL SALES'!$Q$10:$Q$7501,'FILL RATE MANDATORY STOCK'!E150,'DETAIL SALES'!$AB$10:$AB$7501,"No",'DETAIL SALES'!$C$10:$C$7501,"15")</f>
        <v>0</v>
      </c>
      <c r="AN150" s="149">
        <f>COUNTIFS('DETAIL SALES'!$Q$10:$Q$7501,'FILL RATE MANDATORY STOCK'!E150,'DETAIL SALES'!$AB$10:$AB$7501,"Full",'DETAIL SALES'!$C$10:$C$7501,"16")</f>
        <v>0</v>
      </c>
      <c r="AO150" s="149">
        <f>COUNTIFS('DETAIL SALES'!$Q$10:$Q$7501,'FILL RATE MANDATORY STOCK'!E150,'DETAIL SALES'!$AB$10:$AB$7501,"No",'DETAIL SALES'!$C$10:$C$7501,"16")</f>
        <v>0</v>
      </c>
      <c r="AP150" s="149">
        <f>COUNTIFS('DETAIL SALES'!$Q$10:$Q$7501,'FILL RATE MANDATORY STOCK'!E150,'DETAIL SALES'!$AB$10:$AB$7501,"Full",'DETAIL SALES'!$C$10:$C$7501,"17")</f>
        <v>0</v>
      </c>
      <c r="AQ150" s="149">
        <f>COUNTIFS('DETAIL SALES'!$Q$10:$Q$7501,'FILL RATE MANDATORY STOCK'!E150,'DETAIL SALES'!$AB$10:$AB$7501,"No",'DETAIL SALES'!$C$10:$C$7501,"17")</f>
        <v>0</v>
      </c>
      <c r="AR150" s="149">
        <f>COUNTIFS('DETAIL SALES'!$Q$10:$Q$7501,'FILL RATE MANDATORY STOCK'!E150,'DETAIL SALES'!$AB$10:$AB$7501,"Full",'DETAIL SALES'!$C$10:$C$7501,"18")</f>
        <v>0</v>
      </c>
      <c r="AS150" s="149">
        <f>COUNTIFS('DETAIL SALES'!$Q$10:$Q$7501,'FILL RATE MANDATORY STOCK'!E150,'DETAIL SALES'!$AB$10:$AB$7501,"No",'DETAIL SALES'!$C$10:$C$7501,"18")</f>
        <v>0</v>
      </c>
      <c r="AT150" s="149">
        <f>COUNTIFS('DETAIL SALES'!$Q$10:$Q$7501,'FILL RATE MANDATORY STOCK'!E150,'DETAIL SALES'!$AB$10:$AB$7501,"Full",'DETAIL SALES'!$C$10:$C$7501,"19")</f>
        <v>0</v>
      </c>
      <c r="AU150" s="149">
        <f>COUNTIFS('DETAIL SALES'!$Q$10:$Q$7501,'FILL RATE MANDATORY STOCK'!E150,'DETAIL SALES'!$AB$10:$AB$7501,"No",'DETAIL SALES'!$C$10:$C$7501,"19")</f>
        <v>0</v>
      </c>
      <c r="AV150" s="149">
        <f>COUNTIFS('DETAIL SALES'!$Q$10:$Q$7501,'FILL RATE MANDATORY STOCK'!E150,'DETAIL SALES'!$AB$10:$AB$7501,"Full",'DETAIL SALES'!$C$10:$C$7501,"20")</f>
        <v>0</v>
      </c>
      <c r="AW150" s="149">
        <f>COUNTIFS('DETAIL SALES'!$Q$10:$Q$7501,'FILL RATE MANDATORY STOCK'!E150,'DETAIL SALES'!$AB$10:$AB$7501,"No",'DETAIL SALES'!$C$10:$C$7501,"20")</f>
        <v>0</v>
      </c>
      <c r="AX150" s="316">
        <f>COUNTIFS('DETAIL SALES'!$Q$10:$Q$7501,'FILL RATE MANDATORY STOCK'!E150,'DETAIL SALES'!$AB$10:$AB$7501,"Full",'DETAIL SALES'!$C$10:$C$7501,"21")</f>
        <v>0</v>
      </c>
      <c r="AY150" s="316">
        <f>COUNTIFS('DETAIL SALES'!$Q$10:$Q$7501,'FILL RATE MANDATORY STOCK'!E150,'DETAIL SALES'!$AB$10:$AB$7501,"No",'DETAIL SALES'!$C$10:$C$7501,"21")</f>
        <v>0</v>
      </c>
      <c r="AZ150" s="149">
        <f>COUNTIFS('DETAIL SALES'!$Q$10:$Q$7501,'FILL RATE MANDATORY STOCK'!E150,'DETAIL SALES'!$AB$10:$AB$7501,"Full",'DETAIL SALES'!$C$10:$C$7501,"22")</f>
        <v>0</v>
      </c>
      <c r="BA150" s="149">
        <f>COUNTIFS('DETAIL SALES'!$Q$10:$Q$7501,'FILL RATE MANDATORY STOCK'!E150,'DETAIL SALES'!$AB$10:$AB$7501,"No",'DETAIL SALES'!$C$10:$C$7501,"22")</f>
        <v>0</v>
      </c>
      <c r="BB150" s="149">
        <f>COUNTIFS('DETAIL SALES'!$Q$10:$Q$7501,'FILL RATE MANDATORY STOCK'!E150,'DETAIL SALES'!$AB$10:$AB$7501,"Full",'DETAIL SALES'!$C$10:$C$7501,"23")</f>
        <v>0</v>
      </c>
      <c r="BC150" s="149">
        <f>COUNTIFS('DETAIL SALES'!$Q$10:$Q$7501,'FILL RATE MANDATORY STOCK'!E150,'DETAIL SALES'!$AB$10:$AB$7501,"No",'DETAIL SALES'!$C$10:$C$7501,"23")</f>
        <v>0</v>
      </c>
      <c r="BD150" s="149">
        <f>COUNTIFS('DETAIL SALES'!$Q$10:$Q$7501,'FILL RATE MANDATORY STOCK'!E150,'DETAIL SALES'!$AB$10:$AB$7501,"Full",'DETAIL SALES'!$C$10:$C$7501,"24")</f>
        <v>0</v>
      </c>
      <c r="BE150" s="149">
        <f>COUNTIFS('DETAIL SALES'!$Q$10:$Q$7501,'FILL RATE MANDATORY STOCK'!E150,'DETAIL SALES'!$AB$10:$AB$7501,"No",'DETAIL SALES'!$C$10:$C$7501,"24")</f>
        <v>0</v>
      </c>
      <c r="BF150" s="149">
        <f>COUNTIFS('DETAIL SALES'!$Q$10:$Q$7501,'FILL RATE MANDATORY STOCK'!E150,'DETAIL SALES'!$AB$10:$AB$7501,"Full",'DETAIL SALES'!$C$10:$C$7501,"25")</f>
        <v>0</v>
      </c>
      <c r="BG150" s="149">
        <f>COUNTIFS('DETAIL SALES'!$Q$10:$Q$7501,'FILL RATE MANDATORY STOCK'!E150,'DETAIL SALES'!$AB$10:$AB$7501,"No",'DETAIL SALES'!$C$10:$C$7501,"25")</f>
        <v>0</v>
      </c>
      <c r="BH150" s="149">
        <f>COUNTIFS('DETAIL SALES'!$Q$10:$Q$7501,'FILL RATE MANDATORY STOCK'!E150,'DETAIL SALES'!$AB$10:$AB$7501,"Full",'DETAIL SALES'!$C$10:$C$7501,"26")</f>
        <v>0</v>
      </c>
      <c r="BI150" s="149">
        <f>COUNTIFS('DETAIL SALES'!$Q$10:$Q$7501,'FILL RATE MANDATORY STOCK'!E150,'DETAIL SALES'!$AB$10:$AB$7501,"No",'DETAIL SALES'!$C$10:$C$7501,"26")</f>
        <v>0</v>
      </c>
      <c r="BJ150" s="149">
        <f>COUNTIFS('DETAIL SALES'!$Q$10:$Q$7501,'FILL RATE MANDATORY STOCK'!E150,'DETAIL SALES'!$AB$10:$AB$7501,"Full",'DETAIL SALES'!$C$10:$C$7501,"27")</f>
        <v>0</v>
      </c>
      <c r="BK150" s="149">
        <f>COUNTIFS('DETAIL SALES'!$Q$10:$Q$7501,'FILL RATE MANDATORY STOCK'!E150,'DETAIL SALES'!$AB$10:$AB$7501,"No",'DETAIL SALES'!$C$10:$C$7501,"27")</f>
        <v>0</v>
      </c>
      <c r="BL150" s="316">
        <f>COUNTIFS('DETAIL SALES'!$Q$10:$Q$7501,'FILL RATE MANDATORY STOCK'!E150,'DETAIL SALES'!$AB$10:$AB$7501,"Full",'DETAIL SALES'!$C$10:$C$7501,"28")</f>
        <v>0</v>
      </c>
      <c r="BM150" s="316">
        <f>COUNTIFS('DETAIL SALES'!$Q$10:$Q$7501,'FILL RATE MANDATORY STOCK'!E150,'DETAIL SALES'!$AB$10:$AB$7501,"No",'DETAIL SALES'!$C$10:$C$7501,"28")</f>
        <v>0</v>
      </c>
      <c r="BN150" s="149">
        <f>COUNTIFS('DETAIL SALES'!$Q$10:$Q$7501,'FILL RATE MANDATORY STOCK'!E150,'DETAIL SALES'!$AB$10:$AB$7501,"Full",'DETAIL SALES'!$C$10:$C$7501,"29")</f>
        <v>0</v>
      </c>
      <c r="BO150" s="149">
        <f>COUNTIFS('DETAIL SALES'!$Q$10:$Q$7501,'FILL RATE MANDATORY STOCK'!E150,'DETAIL SALES'!$AB$10:$AB$7501,"No",'DETAIL SALES'!$C$10:$C$7501,"29")</f>
        <v>0</v>
      </c>
      <c r="BP150" s="149">
        <f>COUNTIFS('DETAIL SALES'!$Q$10:$Q$7501,'FILL RATE MANDATORY STOCK'!E150,'DETAIL SALES'!$AB$10:$AB$7501,"Full",'DETAIL SALES'!$C$10:$C$7501,"30")</f>
        <v>0</v>
      </c>
      <c r="BQ150" s="149">
        <f>COUNTIFS('DETAIL SALES'!$Q$10:$Q$7501,'FILL RATE MANDATORY STOCK'!E150,'DETAIL SALES'!$AB$10:$AB$7501,"No",'DETAIL SALES'!$C$10:$C$7501,"30")</f>
        <v>0</v>
      </c>
      <c r="BR150" s="149">
        <f>COUNTIFS('DETAIL SALES'!$Q$10:$Q$7501,'FILL RATE MANDATORY STOCK'!\,'DETAIL SALES'!$AB$10:$AB$7501,"Full",'DETAIL SALES'!$C$10:$C$7501,"31")</f>
        <v>0</v>
      </c>
      <c r="BS150" s="153">
        <f>COUNTIFS('DETAIL SALES'!$Q$10:$Q$7501,'FILL RATE MANDATORY STOCK'!E150,'DETAIL SALES'!$AB$10:$AB$7501,"No",'DETAIL SALES'!$C$10:$C$7501,"31")</f>
        <v>0</v>
      </c>
      <c r="BT150" s="271">
        <f t="shared" si="16"/>
        <v>0</v>
      </c>
      <c r="BU150" s="150">
        <f t="shared" si="17"/>
        <v>0</v>
      </c>
      <c r="BV150" s="150">
        <f t="shared" si="18"/>
        <v>0</v>
      </c>
      <c r="BW150" s="272" t="e">
        <f t="shared" si="19"/>
        <v>#DIV/0!</v>
      </c>
    </row>
    <row r="151" spans="1:75">
      <c r="A151" s="784"/>
      <c r="B151" s="100">
        <f>MAX(B145:B150)+1</f>
        <v>133</v>
      </c>
      <c r="C151" s="100" t="s">
        <v>412</v>
      </c>
      <c r="D151" s="103" t="s">
        <v>890</v>
      </c>
      <c r="E151" s="149"/>
      <c r="F151" s="169"/>
      <c r="G151" s="224">
        <v>60000</v>
      </c>
      <c r="H151" s="153">
        <v>8</v>
      </c>
      <c r="I151" s="153">
        <v>0</v>
      </c>
      <c r="J151" s="315">
        <f>COUNTIFS('DETAIL SALES'!$Q$10:$Q$7501,'FILL RATE MANDATORY STOCK'!E151,'DETAIL SALES'!$AB$10:$AB$7501,"Full",'DETAIL SALES'!$C$10:$C$7501,"1")</f>
        <v>0</v>
      </c>
      <c r="K151" s="316">
        <f>COUNTIFS('DETAIL SALES'!$Q$10:$Q$7501,'FILL RATE MANDATORY STOCK'!E151,'DETAIL SALES'!$AB$10:$AB$7501,"No",'DETAIL SALES'!$C$10:$C$7501,"1")</f>
        <v>0</v>
      </c>
      <c r="L151" s="149">
        <f>COUNTIFS('DETAIL SALES'!$Q$10:$Q$7501,'FILL RATE MANDATORY STOCK'!E151,'DETAIL SALES'!$AB$10:$AB$7501,"Full",'DETAIL SALES'!$C$10:$C$7501,"2")</f>
        <v>0</v>
      </c>
      <c r="M151" s="149">
        <f>COUNTIFS('DETAIL SALES'!$Q$10:$Q$7501,'FILL RATE MANDATORY STOCK'!E151,'DETAIL SALES'!$AB$10:$AB$7501,"No",'DETAIL SALES'!$C$10:$C$7501,"2")</f>
        <v>0</v>
      </c>
      <c r="N151" s="149">
        <f>COUNTIFS('DETAIL SALES'!$Q$10:$Q$7501,'FILL RATE MANDATORY STOCK'!E151,'DETAIL SALES'!$AB$10:$AB$7501,"Full",'DETAIL SALES'!$C$10:$C$7501,"3")</f>
        <v>0</v>
      </c>
      <c r="O151" s="149">
        <f>COUNTIFS('DETAIL SALES'!$Q$10:$Q$7501,'FILL RATE MANDATORY STOCK'!E151,'DETAIL SALES'!$AB$10:$AB$7501,"No",'DETAIL SALES'!$C$10:$C$7501,"3")</f>
        <v>0</v>
      </c>
      <c r="P151" s="149">
        <f>COUNTIFS('DETAIL SALES'!$Q$10:$Q$7501,'FILL RATE MANDATORY STOCK'!E151,'DETAIL SALES'!$AB$10:$AB$7501,"Full",'DETAIL SALES'!$C$10:$C$7501,"4")</f>
        <v>0</v>
      </c>
      <c r="Q151" s="149">
        <f>COUNTIFS('DETAIL SALES'!$Q$10:$Q$7501,'FILL RATE MANDATORY STOCK'!E151,'DETAIL SALES'!$AB$10:$AB$7501,"No",'DETAIL SALES'!$C$10:$C$7501,"4")</f>
        <v>0</v>
      </c>
      <c r="R151" s="149">
        <f>COUNTIFS('DETAIL SALES'!$Q$10:$Q$7501,'FILL RATE MANDATORY STOCK'!E151,'DETAIL SALES'!$AB$10:$AB$7501,"Full",'DETAIL SALES'!$C$10:$C$7501,"5")</f>
        <v>0</v>
      </c>
      <c r="S151" s="149">
        <f>COUNTIFS('DETAIL SALES'!$Q$10:$Q$7501,'FILL RATE MANDATORY STOCK'!E151,'DETAIL SALES'!$AB$10:$AB$7501,"No",'DETAIL SALES'!$C$10:$C$7501,"5")</f>
        <v>0</v>
      </c>
      <c r="T151" s="149">
        <f>COUNTIFS('DETAIL SALES'!$Q$10:$Q$7501,'FILL RATE MANDATORY STOCK'!E151,'DETAIL SALES'!$AB$10:$AB$7501,"Full",'DETAIL SALES'!$C$10:$C$7501,"6")</f>
        <v>0</v>
      </c>
      <c r="U151" s="149">
        <f>COUNTIFS('DETAIL SALES'!$Q$10:$Q$7501,'FILL RATE MANDATORY STOCK'!E151,'DETAIL SALES'!$AB$10:$AB$7501,"No",'DETAIL SALES'!$C$10:$C$7501,"6")</f>
        <v>0</v>
      </c>
      <c r="V151" s="316">
        <f>COUNTIFS('DETAIL SALES'!$Q$10:$Q$7501,'FILL RATE MANDATORY STOCK'!E151,'DETAIL SALES'!$AB$10:$AB$7501,"Full",'DETAIL SALES'!$C$10:$C$7501,"7")</f>
        <v>0</v>
      </c>
      <c r="W151" s="316">
        <f>COUNTIFS('DETAIL SALES'!$Q$10:$Q$7501,'FILL RATE MANDATORY STOCK'!E151,'DETAIL SALES'!$AB$10:$AB$7501,"No",'DETAIL SALES'!$C$10:$C$7501,"7")</f>
        <v>0</v>
      </c>
      <c r="X151" s="149">
        <f>COUNTIFS('DETAIL SALES'!$Q$10:$Q$7501,'FILL RATE MANDATORY STOCK'!E151,'DETAIL SALES'!$AB$10:$AB$7501,"Full",'DETAIL SALES'!$C$10:$C$7501,"8")</f>
        <v>0</v>
      </c>
      <c r="Y151" s="149">
        <f>COUNTIFS('DETAIL SALES'!$Q$10:$Q$7501,'FILL RATE MANDATORY STOCK'!E151,'DETAIL SALES'!$AB$10:$AB$7501,"No",'DETAIL SALES'!$C$10:$C$7501,"8")</f>
        <v>0</v>
      </c>
      <c r="Z151" s="149">
        <f>COUNTIFS('DETAIL SALES'!$Q$10:$Q$7501,'FILL RATE MANDATORY STOCK'!E151,'DETAIL SALES'!$AB$10:$AB$7501,"Full",'DETAIL SALES'!$C$10:$C$7501,"9")</f>
        <v>0</v>
      </c>
      <c r="AA151" s="149">
        <f>COUNTIFS('DETAIL SALES'!$Q$10:$Q$7501,'FILL RATE MANDATORY STOCK'!E151,'DETAIL SALES'!$AB$10:$AB$7501,"No",'DETAIL SALES'!$C$10:$C$7501,"9")</f>
        <v>0</v>
      </c>
      <c r="AB151" s="149">
        <f>COUNTIFS('DETAIL SALES'!$Q$10:$Q$7501,'FILL RATE MANDATORY STOCK'!E151,'DETAIL SALES'!$AB$10:$AB$7501,"Full",'DETAIL SALES'!$C$10:$C$7501,"10")</f>
        <v>0</v>
      </c>
      <c r="AC151" s="149">
        <f>COUNTIFS('DETAIL SALES'!$Q$10:$Q$7501,'FILL RATE MANDATORY STOCK'!E151,'DETAIL SALES'!$AB$10:$AB$7501,"No",'DETAIL SALES'!$C$10:$C$7501,"10")</f>
        <v>0</v>
      </c>
      <c r="AD151" s="149">
        <f>COUNTIFS('DETAIL SALES'!$Q$10:$Q$7501,'FILL RATE MANDATORY STOCK'!E151,'DETAIL SALES'!$AB$10:$AB$7501,"Full",'DETAIL SALES'!$C$10:$C$7501,"11")</f>
        <v>0</v>
      </c>
      <c r="AE151" s="149">
        <f>COUNTIFS('DETAIL SALES'!$Q$10:$Q$7501,'FILL RATE MANDATORY STOCK'!E151,'DETAIL SALES'!$AB$10:$AB$7501,"No",'DETAIL SALES'!$C$10:$C$7501,"11")</f>
        <v>0</v>
      </c>
      <c r="AF151" s="149">
        <f>COUNTIFS('DETAIL SALES'!$Q$10:$Q$7501,'FILL RATE MANDATORY STOCK'!E151,'DETAIL SALES'!$AB$10:$AB$7501,"Full",'DETAIL SALES'!$C$10:$C$7501,"12")</f>
        <v>0</v>
      </c>
      <c r="AG151" s="149">
        <f>COUNTIFS('DETAIL SALES'!$Q$10:$Q$7501,'FILL RATE MANDATORY STOCK'!E151,'DETAIL SALES'!$AB$10:$AB$7501,"No",'DETAIL SALES'!$C$10:$C$7501,"12")</f>
        <v>0</v>
      </c>
      <c r="AH151" s="149">
        <f>COUNTIFS('DETAIL SALES'!$Q$10:$Q$7501,'FILL RATE MANDATORY STOCK'!E151,'DETAIL SALES'!$AB$10:$AB$7501,"Full",'DETAIL SALES'!$C$10:$C$7501,"13")</f>
        <v>0</v>
      </c>
      <c r="AI151" s="149">
        <f>COUNTIFS('DETAIL SALES'!$Q$10:$Q$7501,'FILL RATE MANDATORY STOCK'!E151,'DETAIL SALES'!$AB$10:$AB$7501,"No",'DETAIL SALES'!$C$10:$C$7501,"13")</f>
        <v>0</v>
      </c>
      <c r="AJ151" s="316">
        <f>COUNTIFS('DETAIL SALES'!$Q$10:$Q$7501,'FILL RATE MANDATORY STOCK'!E151,'DETAIL SALES'!$AB$10:$AB$7501,"Full",'DETAIL SALES'!$C$10:$C$7501,"14")</f>
        <v>0</v>
      </c>
      <c r="AK151" s="316">
        <f>COUNTIFS('DETAIL SALES'!$Q$10:$Q$7501,'FILL RATE MANDATORY STOCK'!E151,'DETAIL SALES'!$AB$10:$AB$7501,"No",'DETAIL SALES'!$C$10:$C$7501,"14")</f>
        <v>0</v>
      </c>
      <c r="AL151" s="149">
        <f>COUNTIFS('DETAIL SALES'!$Q$10:$Q$7501,'FILL RATE MANDATORY STOCK'!E151,'DETAIL SALES'!$AB$10:$AB$7501,"Full",'DETAIL SALES'!$C$10:$C$7501,"15")</f>
        <v>0</v>
      </c>
      <c r="AM151" s="149">
        <f>COUNTIFS('DETAIL SALES'!$Q$10:$Q$7501,'FILL RATE MANDATORY STOCK'!E151,'DETAIL SALES'!$AB$10:$AB$7501,"No",'DETAIL SALES'!$C$10:$C$7501,"15")</f>
        <v>0</v>
      </c>
      <c r="AN151" s="149">
        <f>COUNTIFS('DETAIL SALES'!$Q$10:$Q$7501,'FILL RATE MANDATORY STOCK'!E151,'DETAIL SALES'!$AB$10:$AB$7501,"Full",'DETAIL SALES'!$C$10:$C$7501,"16")</f>
        <v>0</v>
      </c>
      <c r="AO151" s="149">
        <f>COUNTIFS('DETAIL SALES'!$Q$10:$Q$7501,'FILL RATE MANDATORY STOCK'!E151,'DETAIL SALES'!$AB$10:$AB$7501,"No",'DETAIL SALES'!$C$10:$C$7501,"16")</f>
        <v>0</v>
      </c>
      <c r="AP151" s="149">
        <f>COUNTIFS('DETAIL SALES'!$Q$10:$Q$7501,'FILL RATE MANDATORY STOCK'!E151,'DETAIL SALES'!$AB$10:$AB$7501,"Full",'DETAIL SALES'!$C$10:$C$7501,"17")</f>
        <v>0</v>
      </c>
      <c r="AQ151" s="149">
        <f>COUNTIFS('DETAIL SALES'!$Q$10:$Q$7501,'FILL RATE MANDATORY STOCK'!E151,'DETAIL SALES'!$AB$10:$AB$7501,"No",'DETAIL SALES'!$C$10:$C$7501,"17")</f>
        <v>0</v>
      </c>
      <c r="AR151" s="149">
        <f>COUNTIFS('DETAIL SALES'!$Q$10:$Q$7501,'FILL RATE MANDATORY STOCK'!E151,'DETAIL SALES'!$AB$10:$AB$7501,"Full",'DETAIL SALES'!$C$10:$C$7501,"18")</f>
        <v>0</v>
      </c>
      <c r="AS151" s="149">
        <f>COUNTIFS('DETAIL SALES'!$Q$10:$Q$7501,'FILL RATE MANDATORY STOCK'!E151,'DETAIL SALES'!$AB$10:$AB$7501,"No",'DETAIL SALES'!$C$10:$C$7501,"18")</f>
        <v>0</v>
      </c>
      <c r="AT151" s="149">
        <f>COUNTIFS('DETAIL SALES'!$Q$10:$Q$7501,'FILL RATE MANDATORY STOCK'!E151,'DETAIL SALES'!$AB$10:$AB$7501,"Full",'DETAIL SALES'!$C$10:$C$7501,"19")</f>
        <v>0</v>
      </c>
      <c r="AU151" s="149">
        <f>COUNTIFS('DETAIL SALES'!$Q$10:$Q$7501,'FILL RATE MANDATORY STOCK'!E151,'DETAIL SALES'!$AB$10:$AB$7501,"No",'DETAIL SALES'!$C$10:$C$7501,"19")</f>
        <v>0</v>
      </c>
      <c r="AV151" s="149">
        <f>COUNTIFS('DETAIL SALES'!$Q$10:$Q$7501,'FILL RATE MANDATORY STOCK'!E151,'DETAIL SALES'!$AB$10:$AB$7501,"Full",'DETAIL SALES'!$C$10:$C$7501,"20")</f>
        <v>0</v>
      </c>
      <c r="AW151" s="149">
        <f>COUNTIFS('DETAIL SALES'!$Q$10:$Q$7501,'FILL RATE MANDATORY STOCK'!E151,'DETAIL SALES'!$AB$10:$AB$7501,"No",'DETAIL SALES'!$C$10:$C$7501,"20")</f>
        <v>0</v>
      </c>
      <c r="AX151" s="316">
        <f>COUNTIFS('DETAIL SALES'!$Q$10:$Q$7501,'FILL RATE MANDATORY STOCK'!E151,'DETAIL SALES'!$AB$10:$AB$7501,"Full",'DETAIL SALES'!$C$10:$C$7501,"21")</f>
        <v>0</v>
      </c>
      <c r="AY151" s="316">
        <f>COUNTIFS('DETAIL SALES'!$Q$10:$Q$7501,'FILL RATE MANDATORY STOCK'!E151,'DETAIL SALES'!$AB$10:$AB$7501,"No",'DETAIL SALES'!$C$10:$C$7501,"21")</f>
        <v>0</v>
      </c>
      <c r="AZ151" s="149">
        <f>COUNTIFS('DETAIL SALES'!$Q$10:$Q$7501,'FILL RATE MANDATORY STOCK'!E151,'DETAIL SALES'!$AB$10:$AB$7501,"Full",'DETAIL SALES'!$C$10:$C$7501,"22")</f>
        <v>0</v>
      </c>
      <c r="BA151" s="149">
        <f>COUNTIFS('DETAIL SALES'!$Q$10:$Q$7501,'FILL RATE MANDATORY STOCK'!E151,'DETAIL SALES'!$AB$10:$AB$7501,"No",'DETAIL SALES'!$C$10:$C$7501,"22")</f>
        <v>0</v>
      </c>
      <c r="BB151" s="149">
        <f>COUNTIFS('DETAIL SALES'!$Q$10:$Q$7501,'FILL RATE MANDATORY STOCK'!E151,'DETAIL SALES'!$AB$10:$AB$7501,"Full",'DETAIL SALES'!$C$10:$C$7501,"23")</f>
        <v>0</v>
      </c>
      <c r="BC151" s="149">
        <f>COUNTIFS('DETAIL SALES'!$Q$10:$Q$7501,'FILL RATE MANDATORY STOCK'!E151,'DETAIL SALES'!$AB$10:$AB$7501,"No",'DETAIL SALES'!$C$10:$C$7501,"23")</f>
        <v>0</v>
      </c>
      <c r="BD151" s="149">
        <f>COUNTIFS('DETAIL SALES'!$Q$10:$Q$7501,'FILL RATE MANDATORY STOCK'!E151,'DETAIL SALES'!$AB$10:$AB$7501,"Full",'DETAIL SALES'!$C$10:$C$7501,"24")</f>
        <v>0</v>
      </c>
      <c r="BE151" s="149">
        <f>COUNTIFS('DETAIL SALES'!$Q$10:$Q$7501,'FILL RATE MANDATORY STOCK'!E151,'DETAIL SALES'!$AB$10:$AB$7501,"No",'DETAIL SALES'!$C$10:$C$7501,"24")</f>
        <v>0</v>
      </c>
      <c r="BF151" s="149">
        <f>COUNTIFS('DETAIL SALES'!$Q$10:$Q$7501,'FILL RATE MANDATORY STOCK'!E151,'DETAIL SALES'!$AB$10:$AB$7501,"Full",'DETAIL SALES'!$C$10:$C$7501,"25")</f>
        <v>0</v>
      </c>
      <c r="BG151" s="149">
        <f>COUNTIFS('DETAIL SALES'!$Q$10:$Q$7501,'FILL RATE MANDATORY STOCK'!E151,'DETAIL SALES'!$AB$10:$AB$7501,"No",'DETAIL SALES'!$C$10:$C$7501,"25")</f>
        <v>0</v>
      </c>
      <c r="BH151" s="149">
        <f>COUNTIFS('DETAIL SALES'!$Q$10:$Q$7501,'FILL RATE MANDATORY STOCK'!E151,'DETAIL SALES'!$AB$10:$AB$7501,"Full",'DETAIL SALES'!$C$10:$C$7501,"26")</f>
        <v>0</v>
      </c>
      <c r="BI151" s="149">
        <f>COUNTIFS('DETAIL SALES'!$Q$10:$Q$7501,'FILL RATE MANDATORY STOCK'!E151,'DETAIL SALES'!$AB$10:$AB$7501,"No",'DETAIL SALES'!$C$10:$C$7501,"26")</f>
        <v>0</v>
      </c>
      <c r="BJ151" s="149">
        <f>COUNTIFS('DETAIL SALES'!$Q$10:$Q$7501,'FILL RATE MANDATORY STOCK'!E151,'DETAIL SALES'!$AB$10:$AB$7501,"Full",'DETAIL SALES'!$C$10:$C$7501,"27")</f>
        <v>0</v>
      </c>
      <c r="BK151" s="149">
        <f>COUNTIFS('DETAIL SALES'!$Q$10:$Q$7501,'FILL RATE MANDATORY STOCK'!E151,'DETAIL SALES'!$AB$10:$AB$7501,"No",'DETAIL SALES'!$C$10:$C$7501,"27")</f>
        <v>0</v>
      </c>
      <c r="BL151" s="316">
        <f>COUNTIFS('DETAIL SALES'!$Q$10:$Q$7501,'FILL RATE MANDATORY STOCK'!E151,'DETAIL SALES'!$AB$10:$AB$7501,"Full",'DETAIL SALES'!$C$10:$C$7501,"28")</f>
        <v>0</v>
      </c>
      <c r="BM151" s="316">
        <f>COUNTIFS('DETAIL SALES'!$Q$10:$Q$7501,'FILL RATE MANDATORY STOCK'!E151,'DETAIL SALES'!$AB$10:$AB$7501,"No",'DETAIL SALES'!$C$10:$C$7501,"28")</f>
        <v>0</v>
      </c>
      <c r="BN151" s="149">
        <f>COUNTIFS('DETAIL SALES'!$Q$10:$Q$7501,'FILL RATE MANDATORY STOCK'!E151,'DETAIL SALES'!$AB$10:$AB$7501,"Full",'DETAIL SALES'!$C$10:$C$7501,"29")</f>
        <v>0</v>
      </c>
      <c r="BO151" s="149">
        <f>COUNTIFS('DETAIL SALES'!$Q$10:$Q$7501,'FILL RATE MANDATORY STOCK'!E151,'DETAIL SALES'!$AB$10:$AB$7501,"No",'DETAIL SALES'!$C$10:$C$7501,"29")</f>
        <v>0</v>
      </c>
      <c r="BP151" s="149">
        <f>COUNTIFS('DETAIL SALES'!$Q$10:$Q$7501,'FILL RATE MANDATORY STOCK'!E151,'DETAIL SALES'!$AB$10:$AB$7501,"Full",'DETAIL SALES'!$C$10:$C$7501,"30")</f>
        <v>0</v>
      </c>
      <c r="BQ151" s="149">
        <f>COUNTIFS('DETAIL SALES'!$Q$10:$Q$7501,'FILL RATE MANDATORY STOCK'!E151,'DETAIL SALES'!$AB$10:$AB$7501,"No",'DETAIL SALES'!$C$10:$C$7501,"30")</f>
        <v>0</v>
      </c>
      <c r="BR151" s="149">
        <f>COUNTIFS('DETAIL SALES'!$Q$10:$Q$7501,'FILL RATE MANDATORY STOCK'!\,'DETAIL SALES'!$AB$10:$AB$7501,"Full",'DETAIL SALES'!$C$10:$C$7501,"31")</f>
        <v>0</v>
      </c>
      <c r="BS151" s="153">
        <f>COUNTIFS('DETAIL SALES'!$Q$10:$Q$7501,'FILL RATE MANDATORY STOCK'!E151,'DETAIL SALES'!$AB$10:$AB$7501,"No",'DETAIL SALES'!$C$10:$C$7501,"31")</f>
        <v>0</v>
      </c>
      <c r="BT151" s="271">
        <f t="shared" si="16"/>
        <v>0</v>
      </c>
      <c r="BU151" s="150">
        <f t="shared" si="17"/>
        <v>0</v>
      </c>
      <c r="BV151" s="150">
        <f t="shared" si="18"/>
        <v>0</v>
      </c>
      <c r="BW151" s="272" t="e">
        <f t="shared" si="19"/>
        <v>#DIV/0!</v>
      </c>
    </row>
    <row r="152" spans="1:75">
      <c r="A152" s="784"/>
      <c r="B152" s="100">
        <f t="shared" si="15"/>
        <v>134</v>
      </c>
      <c r="C152" s="100" t="s">
        <v>412</v>
      </c>
      <c r="D152" s="103" t="s">
        <v>890</v>
      </c>
      <c r="E152" s="149"/>
      <c r="F152" s="169"/>
      <c r="G152" s="224">
        <v>60000</v>
      </c>
      <c r="H152" s="153">
        <v>8</v>
      </c>
      <c r="I152" s="153">
        <v>0</v>
      </c>
      <c r="J152" s="315">
        <f>COUNTIFS('DETAIL SALES'!$Q$10:$Q$7501,'FILL RATE MANDATORY STOCK'!E152,'DETAIL SALES'!$AB$10:$AB$7501,"Full",'DETAIL SALES'!$C$10:$C$7501,"1")</f>
        <v>0</v>
      </c>
      <c r="K152" s="316">
        <f>COUNTIFS('DETAIL SALES'!$Q$10:$Q$7501,'FILL RATE MANDATORY STOCK'!E152,'DETAIL SALES'!$AB$10:$AB$7501,"No",'DETAIL SALES'!$C$10:$C$7501,"1")</f>
        <v>0</v>
      </c>
      <c r="L152" s="149">
        <f>COUNTIFS('DETAIL SALES'!$Q$10:$Q$7501,'FILL RATE MANDATORY STOCK'!E152,'DETAIL SALES'!$AB$10:$AB$7501,"Full",'DETAIL SALES'!$C$10:$C$7501,"2")</f>
        <v>0</v>
      </c>
      <c r="M152" s="149">
        <f>COUNTIFS('DETAIL SALES'!$Q$10:$Q$7501,'FILL RATE MANDATORY STOCK'!E152,'DETAIL SALES'!$AB$10:$AB$7501,"No",'DETAIL SALES'!$C$10:$C$7501,"2")</f>
        <v>0</v>
      </c>
      <c r="N152" s="149">
        <f>COUNTIFS('DETAIL SALES'!$Q$10:$Q$7501,'FILL RATE MANDATORY STOCK'!E152,'DETAIL SALES'!$AB$10:$AB$7501,"Full",'DETAIL SALES'!$C$10:$C$7501,"3")</f>
        <v>0</v>
      </c>
      <c r="O152" s="149">
        <f>COUNTIFS('DETAIL SALES'!$Q$10:$Q$7501,'FILL RATE MANDATORY STOCK'!E152,'DETAIL SALES'!$AB$10:$AB$7501,"No",'DETAIL SALES'!$C$10:$C$7501,"3")</f>
        <v>0</v>
      </c>
      <c r="P152" s="149">
        <f>COUNTIFS('DETAIL SALES'!$Q$10:$Q$7501,'FILL RATE MANDATORY STOCK'!E152,'DETAIL SALES'!$AB$10:$AB$7501,"Full",'DETAIL SALES'!$C$10:$C$7501,"4")</f>
        <v>0</v>
      </c>
      <c r="Q152" s="149">
        <f>COUNTIFS('DETAIL SALES'!$Q$10:$Q$7501,'FILL RATE MANDATORY STOCK'!E152,'DETAIL SALES'!$AB$10:$AB$7501,"No",'DETAIL SALES'!$C$10:$C$7501,"4")</f>
        <v>0</v>
      </c>
      <c r="R152" s="149">
        <f>COUNTIFS('DETAIL SALES'!$Q$10:$Q$7501,'FILL RATE MANDATORY STOCK'!E152,'DETAIL SALES'!$AB$10:$AB$7501,"Full",'DETAIL SALES'!$C$10:$C$7501,"5")</f>
        <v>0</v>
      </c>
      <c r="S152" s="149">
        <f>COUNTIFS('DETAIL SALES'!$Q$10:$Q$7501,'FILL RATE MANDATORY STOCK'!E152,'DETAIL SALES'!$AB$10:$AB$7501,"No",'DETAIL SALES'!$C$10:$C$7501,"5")</f>
        <v>0</v>
      </c>
      <c r="T152" s="149">
        <f>COUNTIFS('DETAIL SALES'!$Q$10:$Q$7501,'FILL RATE MANDATORY STOCK'!E152,'DETAIL SALES'!$AB$10:$AB$7501,"Full",'DETAIL SALES'!$C$10:$C$7501,"6")</f>
        <v>0</v>
      </c>
      <c r="U152" s="149">
        <f>COUNTIFS('DETAIL SALES'!$Q$10:$Q$7501,'FILL RATE MANDATORY STOCK'!E152,'DETAIL SALES'!$AB$10:$AB$7501,"No",'DETAIL SALES'!$C$10:$C$7501,"6")</f>
        <v>0</v>
      </c>
      <c r="V152" s="316">
        <f>COUNTIFS('DETAIL SALES'!$Q$10:$Q$7501,'FILL RATE MANDATORY STOCK'!E152,'DETAIL SALES'!$AB$10:$AB$7501,"Full",'DETAIL SALES'!$C$10:$C$7501,"7")</f>
        <v>0</v>
      </c>
      <c r="W152" s="316">
        <f>COUNTIFS('DETAIL SALES'!$Q$10:$Q$7501,'FILL RATE MANDATORY STOCK'!E152,'DETAIL SALES'!$AB$10:$AB$7501,"No",'DETAIL SALES'!$C$10:$C$7501,"7")</f>
        <v>0</v>
      </c>
      <c r="X152" s="149">
        <f>COUNTIFS('DETAIL SALES'!$Q$10:$Q$7501,'FILL RATE MANDATORY STOCK'!E152,'DETAIL SALES'!$AB$10:$AB$7501,"Full",'DETAIL SALES'!$C$10:$C$7501,"8")</f>
        <v>0</v>
      </c>
      <c r="Y152" s="149">
        <f>COUNTIFS('DETAIL SALES'!$Q$10:$Q$7501,'FILL RATE MANDATORY STOCK'!E152,'DETAIL SALES'!$AB$10:$AB$7501,"No",'DETAIL SALES'!$C$10:$C$7501,"8")</f>
        <v>0</v>
      </c>
      <c r="Z152" s="149">
        <f>COUNTIFS('DETAIL SALES'!$Q$10:$Q$7501,'FILL RATE MANDATORY STOCK'!E152,'DETAIL SALES'!$AB$10:$AB$7501,"Full",'DETAIL SALES'!$C$10:$C$7501,"9")</f>
        <v>0</v>
      </c>
      <c r="AA152" s="149">
        <f>COUNTIFS('DETAIL SALES'!$Q$10:$Q$7501,'FILL RATE MANDATORY STOCK'!E152,'DETAIL SALES'!$AB$10:$AB$7501,"No",'DETAIL SALES'!$C$10:$C$7501,"9")</f>
        <v>0</v>
      </c>
      <c r="AB152" s="149">
        <f>COUNTIFS('DETAIL SALES'!$Q$10:$Q$7501,'FILL RATE MANDATORY STOCK'!E152,'DETAIL SALES'!$AB$10:$AB$7501,"Full",'DETAIL SALES'!$C$10:$C$7501,"10")</f>
        <v>0</v>
      </c>
      <c r="AC152" s="149">
        <f>COUNTIFS('DETAIL SALES'!$Q$10:$Q$7501,'FILL RATE MANDATORY STOCK'!E152,'DETAIL SALES'!$AB$10:$AB$7501,"No",'DETAIL SALES'!$C$10:$C$7501,"10")</f>
        <v>0</v>
      </c>
      <c r="AD152" s="149">
        <f>COUNTIFS('DETAIL SALES'!$Q$10:$Q$7501,'FILL RATE MANDATORY STOCK'!E152,'DETAIL SALES'!$AB$10:$AB$7501,"Full",'DETAIL SALES'!$C$10:$C$7501,"11")</f>
        <v>0</v>
      </c>
      <c r="AE152" s="149">
        <f>COUNTIFS('DETAIL SALES'!$Q$10:$Q$7501,'FILL RATE MANDATORY STOCK'!E152,'DETAIL SALES'!$AB$10:$AB$7501,"No",'DETAIL SALES'!$C$10:$C$7501,"11")</f>
        <v>0</v>
      </c>
      <c r="AF152" s="149">
        <f>COUNTIFS('DETAIL SALES'!$Q$10:$Q$7501,'FILL RATE MANDATORY STOCK'!E152,'DETAIL SALES'!$AB$10:$AB$7501,"Full",'DETAIL SALES'!$C$10:$C$7501,"12")</f>
        <v>0</v>
      </c>
      <c r="AG152" s="149">
        <f>COUNTIFS('DETAIL SALES'!$Q$10:$Q$7501,'FILL RATE MANDATORY STOCK'!E152,'DETAIL SALES'!$AB$10:$AB$7501,"No",'DETAIL SALES'!$C$10:$C$7501,"12")</f>
        <v>0</v>
      </c>
      <c r="AH152" s="149">
        <f>COUNTIFS('DETAIL SALES'!$Q$10:$Q$7501,'FILL RATE MANDATORY STOCK'!E152,'DETAIL SALES'!$AB$10:$AB$7501,"Full",'DETAIL SALES'!$C$10:$C$7501,"13")</f>
        <v>0</v>
      </c>
      <c r="AI152" s="149">
        <f>COUNTIFS('DETAIL SALES'!$Q$10:$Q$7501,'FILL RATE MANDATORY STOCK'!E152,'DETAIL SALES'!$AB$10:$AB$7501,"No",'DETAIL SALES'!$C$10:$C$7501,"13")</f>
        <v>0</v>
      </c>
      <c r="AJ152" s="316">
        <f>COUNTIFS('DETAIL SALES'!$Q$10:$Q$7501,'FILL RATE MANDATORY STOCK'!E152,'DETAIL SALES'!$AB$10:$AB$7501,"Full",'DETAIL SALES'!$C$10:$C$7501,"14")</f>
        <v>0</v>
      </c>
      <c r="AK152" s="316">
        <f>COUNTIFS('DETAIL SALES'!$Q$10:$Q$7501,'FILL RATE MANDATORY STOCK'!E152,'DETAIL SALES'!$AB$10:$AB$7501,"No",'DETAIL SALES'!$C$10:$C$7501,"14")</f>
        <v>0</v>
      </c>
      <c r="AL152" s="149">
        <f>COUNTIFS('DETAIL SALES'!$Q$10:$Q$7501,'FILL RATE MANDATORY STOCK'!E152,'DETAIL SALES'!$AB$10:$AB$7501,"Full",'DETAIL SALES'!$C$10:$C$7501,"15")</f>
        <v>0</v>
      </c>
      <c r="AM152" s="149">
        <f>COUNTIFS('DETAIL SALES'!$Q$10:$Q$7501,'FILL RATE MANDATORY STOCK'!E152,'DETAIL SALES'!$AB$10:$AB$7501,"No",'DETAIL SALES'!$C$10:$C$7501,"15")</f>
        <v>0</v>
      </c>
      <c r="AN152" s="149">
        <f>COUNTIFS('DETAIL SALES'!$Q$10:$Q$7501,'FILL RATE MANDATORY STOCK'!E152,'DETAIL SALES'!$AB$10:$AB$7501,"Full",'DETAIL SALES'!$C$10:$C$7501,"16")</f>
        <v>0</v>
      </c>
      <c r="AO152" s="149">
        <f>COUNTIFS('DETAIL SALES'!$Q$10:$Q$7501,'FILL RATE MANDATORY STOCK'!E152,'DETAIL SALES'!$AB$10:$AB$7501,"No",'DETAIL SALES'!$C$10:$C$7501,"16")</f>
        <v>0</v>
      </c>
      <c r="AP152" s="149">
        <f>COUNTIFS('DETAIL SALES'!$Q$10:$Q$7501,'FILL RATE MANDATORY STOCK'!E152,'DETAIL SALES'!$AB$10:$AB$7501,"Full",'DETAIL SALES'!$C$10:$C$7501,"17")</f>
        <v>0</v>
      </c>
      <c r="AQ152" s="149">
        <f>COUNTIFS('DETAIL SALES'!$Q$10:$Q$7501,'FILL RATE MANDATORY STOCK'!E152,'DETAIL SALES'!$AB$10:$AB$7501,"No",'DETAIL SALES'!$C$10:$C$7501,"17")</f>
        <v>0</v>
      </c>
      <c r="AR152" s="149">
        <f>COUNTIFS('DETAIL SALES'!$Q$10:$Q$7501,'FILL RATE MANDATORY STOCK'!E152,'DETAIL SALES'!$AB$10:$AB$7501,"Full",'DETAIL SALES'!$C$10:$C$7501,"18")</f>
        <v>0</v>
      </c>
      <c r="AS152" s="149">
        <f>COUNTIFS('DETAIL SALES'!$Q$10:$Q$7501,'FILL RATE MANDATORY STOCK'!E152,'DETAIL SALES'!$AB$10:$AB$7501,"No",'DETAIL SALES'!$C$10:$C$7501,"18")</f>
        <v>0</v>
      </c>
      <c r="AT152" s="149">
        <f>COUNTIFS('DETAIL SALES'!$Q$10:$Q$7501,'FILL RATE MANDATORY STOCK'!E152,'DETAIL SALES'!$AB$10:$AB$7501,"Full",'DETAIL SALES'!$C$10:$C$7501,"19")</f>
        <v>0</v>
      </c>
      <c r="AU152" s="149">
        <f>COUNTIFS('DETAIL SALES'!$Q$10:$Q$7501,'FILL RATE MANDATORY STOCK'!E152,'DETAIL SALES'!$AB$10:$AB$7501,"No",'DETAIL SALES'!$C$10:$C$7501,"19")</f>
        <v>0</v>
      </c>
      <c r="AV152" s="149">
        <f>COUNTIFS('DETAIL SALES'!$Q$10:$Q$7501,'FILL RATE MANDATORY STOCK'!E152,'DETAIL SALES'!$AB$10:$AB$7501,"Full",'DETAIL SALES'!$C$10:$C$7501,"20")</f>
        <v>0</v>
      </c>
      <c r="AW152" s="149">
        <f>COUNTIFS('DETAIL SALES'!$Q$10:$Q$7501,'FILL RATE MANDATORY STOCK'!E152,'DETAIL SALES'!$AB$10:$AB$7501,"No",'DETAIL SALES'!$C$10:$C$7501,"20")</f>
        <v>0</v>
      </c>
      <c r="AX152" s="316">
        <f>COUNTIFS('DETAIL SALES'!$Q$10:$Q$7501,'FILL RATE MANDATORY STOCK'!E152,'DETAIL SALES'!$AB$10:$AB$7501,"Full",'DETAIL SALES'!$C$10:$C$7501,"21")</f>
        <v>0</v>
      </c>
      <c r="AY152" s="316">
        <f>COUNTIFS('DETAIL SALES'!$Q$10:$Q$7501,'FILL RATE MANDATORY STOCK'!E152,'DETAIL SALES'!$AB$10:$AB$7501,"No",'DETAIL SALES'!$C$10:$C$7501,"21")</f>
        <v>0</v>
      </c>
      <c r="AZ152" s="149">
        <f>COUNTIFS('DETAIL SALES'!$Q$10:$Q$7501,'FILL RATE MANDATORY STOCK'!E152,'DETAIL SALES'!$AB$10:$AB$7501,"Full",'DETAIL SALES'!$C$10:$C$7501,"22")</f>
        <v>0</v>
      </c>
      <c r="BA152" s="149">
        <f>COUNTIFS('DETAIL SALES'!$Q$10:$Q$7501,'FILL RATE MANDATORY STOCK'!E152,'DETAIL SALES'!$AB$10:$AB$7501,"No",'DETAIL SALES'!$C$10:$C$7501,"22")</f>
        <v>0</v>
      </c>
      <c r="BB152" s="149">
        <f>COUNTIFS('DETAIL SALES'!$Q$10:$Q$7501,'FILL RATE MANDATORY STOCK'!E152,'DETAIL SALES'!$AB$10:$AB$7501,"Full",'DETAIL SALES'!$C$10:$C$7501,"23")</f>
        <v>0</v>
      </c>
      <c r="BC152" s="149">
        <f>COUNTIFS('DETAIL SALES'!$Q$10:$Q$7501,'FILL RATE MANDATORY STOCK'!E152,'DETAIL SALES'!$AB$10:$AB$7501,"No",'DETAIL SALES'!$C$10:$C$7501,"23")</f>
        <v>0</v>
      </c>
      <c r="BD152" s="149">
        <f>COUNTIFS('DETAIL SALES'!$Q$10:$Q$7501,'FILL RATE MANDATORY STOCK'!E152,'DETAIL SALES'!$AB$10:$AB$7501,"Full",'DETAIL SALES'!$C$10:$C$7501,"24")</f>
        <v>0</v>
      </c>
      <c r="BE152" s="149">
        <f>COUNTIFS('DETAIL SALES'!$Q$10:$Q$7501,'FILL RATE MANDATORY STOCK'!E152,'DETAIL SALES'!$AB$10:$AB$7501,"No",'DETAIL SALES'!$C$10:$C$7501,"24")</f>
        <v>0</v>
      </c>
      <c r="BF152" s="149">
        <f>COUNTIFS('DETAIL SALES'!$Q$10:$Q$7501,'FILL RATE MANDATORY STOCK'!E152,'DETAIL SALES'!$AB$10:$AB$7501,"Full",'DETAIL SALES'!$C$10:$C$7501,"25")</f>
        <v>0</v>
      </c>
      <c r="BG152" s="149">
        <f>COUNTIFS('DETAIL SALES'!$Q$10:$Q$7501,'FILL RATE MANDATORY STOCK'!E152,'DETAIL SALES'!$AB$10:$AB$7501,"No",'DETAIL SALES'!$C$10:$C$7501,"25")</f>
        <v>0</v>
      </c>
      <c r="BH152" s="149">
        <f>COUNTIFS('DETAIL SALES'!$Q$10:$Q$7501,'FILL RATE MANDATORY STOCK'!E152,'DETAIL SALES'!$AB$10:$AB$7501,"Full",'DETAIL SALES'!$C$10:$C$7501,"26")</f>
        <v>0</v>
      </c>
      <c r="BI152" s="149">
        <f>COUNTIFS('DETAIL SALES'!$Q$10:$Q$7501,'FILL RATE MANDATORY STOCK'!E152,'DETAIL SALES'!$AB$10:$AB$7501,"No",'DETAIL SALES'!$C$10:$C$7501,"26")</f>
        <v>0</v>
      </c>
      <c r="BJ152" s="149">
        <f>COUNTIFS('DETAIL SALES'!$Q$10:$Q$7501,'FILL RATE MANDATORY STOCK'!E152,'DETAIL SALES'!$AB$10:$AB$7501,"Full",'DETAIL SALES'!$C$10:$C$7501,"27")</f>
        <v>0</v>
      </c>
      <c r="BK152" s="149">
        <f>COUNTIFS('DETAIL SALES'!$Q$10:$Q$7501,'FILL RATE MANDATORY STOCK'!E152,'DETAIL SALES'!$AB$10:$AB$7501,"No",'DETAIL SALES'!$C$10:$C$7501,"27")</f>
        <v>0</v>
      </c>
      <c r="BL152" s="316">
        <f>COUNTIFS('DETAIL SALES'!$Q$10:$Q$7501,'FILL RATE MANDATORY STOCK'!E152,'DETAIL SALES'!$AB$10:$AB$7501,"Full",'DETAIL SALES'!$C$10:$C$7501,"28")</f>
        <v>0</v>
      </c>
      <c r="BM152" s="316">
        <f>COUNTIFS('DETAIL SALES'!$Q$10:$Q$7501,'FILL RATE MANDATORY STOCK'!E152,'DETAIL SALES'!$AB$10:$AB$7501,"No",'DETAIL SALES'!$C$10:$C$7501,"28")</f>
        <v>0</v>
      </c>
      <c r="BN152" s="149">
        <f>COUNTIFS('DETAIL SALES'!$Q$10:$Q$7501,'FILL RATE MANDATORY STOCK'!E152,'DETAIL SALES'!$AB$10:$AB$7501,"Full",'DETAIL SALES'!$C$10:$C$7501,"29")</f>
        <v>0</v>
      </c>
      <c r="BO152" s="149">
        <f>COUNTIFS('DETAIL SALES'!$Q$10:$Q$7501,'FILL RATE MANDATORY STOCK'!E152,'DETAIL SALES'!$AB$10:$AB$7501,"No",'DETAIL SALES'!$C$10:$C$7501,"29")</f>
        <v>0</v>
      </c>
      <c r="BP152" s="149">
        <f>COUNTIFS('DETAIL SALES'!$Q$10:$Q$7501,'FILL RATE MANDATORY STOCK'!E152,'DETAIL SALES'!$AB$10:$AB$7501,"Full",'DETAIL SALES'!$C$10:$C$7501,"30")</f>
        <v>0</v>
      </c>
      <c r="BQ152" s="149">
        <f>COUNTIFS('DETAIL SALES'!$Q$10:$Q$7501,'FILL RATE MANDATORY STOCK'!E152,'DETAIL SALES'!$AB$10:$AB$7501,"No",'DETAIL SALES'!$C$10:$C$7501,"30")</f>
        <v>0</v>
      </c>
      <c r="BR152" s="149">
        <f>COUNTIFS('DETAIL SALES'!$Q$10:$Q$7501,'FILL RATE MANDATORY STOCK'!\,'DETAIL SALES'!$AB$10:$AB$7501,"Full",'DETAIL SALES'!$C$10:$C$7501,"31")</f>
        <v>0</v>
      </c>
      <c r="BS152" s="153">
        <f>COUNTIFS('DETAIL SALES'!$Q$10:$Q$7501,'FILL RATE MANDATORY STOCK'!E152,'DETAIL SALES'!$AB$10:$AB$7501,"No",'DETAIL SALES'!$C$10:$C$7501,"31")</f>
        <v>0</v>
      </c>
      <c r="BT152" s="271">
        <f t="shared" si="16"/>
        <v>0</v>
      </c>
      <c r="BU152" s="150">
        <f t="shared" si="17"/>
        <v>0</v>
      </c>
      <c r="BV152" s="150">
        <f t="shared" si="18"/>
        <v>0</v>
      </c>
      <c r="BW152" s="272" t="e">
        <f t="shared" si="19"/>
        <v>#DIV/0!</v>
      </c>
    </row>
    <row r="153" spans="1:75">
      <c r="A153" s="784"/>
      <c r="B153" s="100">
        <f t="shared" si="15"/>
        <v>135</v>
      </c>
      <c r="C153" s="100" t="s">
        <v>412</v>
      </c>
      <c r="D153" s="103" t="s">
        <v>890</v>
      </c>
      <c r="E153" s="149"/>
      <c r="F153" s="169"/>
      <c r="G153" s="224">
        <v>60000</v>
      </c>
      <c r="H153" s="153">
        <v>8</v>
      </c>
      <c r="I153" s="153">
        <v>0</v>
      </c>
      <c r="J153" s="315">
        <f>COUNTIFS('DETAIL SALES'!$Q$10:$Q$7501,'FILL RATE MANDATORY STOCK'!E153,'DETAIL SALES'!$AB$10:$AB$7501,"Full",'DETAIL SALES'!$C$10:$C$7501,"1")</f>
        <v>0</v>
      </c>
      <c r="K153" s="316">
        <f>COUNTIFS('DETAIL SALES'!$Q$10:$Q$7501,'FILL RATE MANDATORY STOCK'!E153,'DETAIL SALES'!$AB$10:$AB$7501,"No",'DETAIL SALES'!$C$10:$C$7501,"1")</f>
        <v>0</v>
      </c>
      <c r="L153" s="149">
        <f>COUNTIFS('DETAIL SALES'!$Q$10:$Q$7501,'FILL RATE MANDATORY STOCK'!E153,'DETAIL SALES'!$AB$10:$AB$7501,"Full",'DETAIL SALES'!$C$10:$C$7501,"2")</f>
        <v>0</v>
      </c>
      <c r="M153" s="149">
        <f>COUNTIFS('DETAIL SALES'!$Q$10:$Q$7501,'FILL RATE MANDATORY STOCK'!E153,'DETAIL SALES'!$AB$10:$AB$7501,"No",'DETAIL SALES'!$C$10:$C$7501,"2")</f>
        <v>0</v>
      </c>
      <c r="N153" s="149">
        <f>COUNTIFS('DETAIL SALES'!$Q$10:$Q$7501,'FILL RATE MANDATORY STOCK'!E153,'DETAIL SALES'!$AB$10:$AB$7501,"Full",'DETAIL SALES'!$C$10:$C$7501,"3")</f>
        <v>0</v>
      </c>
      <c r="O153" s="149">
        <f>COUNTIFS('DETAIL SALES'!$Q$10:$Q$7501,'FILL RATE MANDATORY STOCK'!E153,'DETAIL SALES'!$AB$10:$AB$7501,"No",'DETAIL SALES'!$C$10:$C$7501,"3")</f>
        <v>0</v>
      </c>
      <c r="P153" s="149">
        <f>COUNTIFS('DETAIL SALES'!$Q$10:$Q$7501,'FILL RATE MANDATORY STOCK'!E153,'DETAIL SALES'!$AB$10:$AB$7501,"Full",'DETAIL SALES'!$C$10:$C$7501,"4")</f>
        <v>0</v>
      </c>
      <c r="Q153" s="149">
        <f>COUNTIFS('DETAIL SALES'!$Q$10:$Q$7501,'FILL RATE MANDATORY STOCK'!E153,'DETAIL SALES'!$AB$10:$AB$7501,"No",'DETAIL SALES'!$C$10:$C$7501,"4")</f>
        <v>0</v>
      </c>
      <c r="R153" s="149">
        <f>COUNTIFS('DETAIL SALES'!$Q$10:$Q$7501,'FILL RATE MANDATORY STOCK'!E153,'DETAIL SALES'!$AB$10:$AB$7501,"Full",'DETAIL SALES'!$C$10:$C$7501,"5")</f>
        <v>0</v>
      </c>
      <c r="S153" s="149">
        <f>COUNTIFS('DETAIL SALES'!$Q$10:$Q$7501,'FILL RATE MANDATORY STOCK'!E153,'DETAIL SALES'!$AB$10:$AB$7501,"No",'DETAIL SALES'!$C$10:$C$7501,"5")</f>
        <v>0</v>
      </c>
      <c r="T153" s="149">
        <f>COUNTIFS('DETAIL SALES'!$Q$10:$Q$7501,'FILL RATE MANDATORY STOCK'!E153,'DETAIL SALES'!$AB$10:$AB$7501,"Full",'DETAIL SALES'!$C$10:$C$7501,"6")</f>
        <v>0</v>
      </c>
      <c r="U153" s="149">
        <f>COUNTIFS('DETAIL SALES'!$Q$10:$Q$7501,'FILL RATE MANDATORY STOCK'!E153,'DETAIL SALES'!$AB$10:$AB$7501,"No",'DETAIL SALES'!$C$10:$C$7501,"6")</f>
        <v>0</v>
      </c>
      <c r="V153" s="316">
        <f>COUNTIFS('DETAIL SALES'!$Q$10:$Q$7501,'FILL RATE MANDATORY STOCK'!E153,'DETAIL SALES'!$AB$10:$AB$7501,"Full",'DETAIL SALES'!$C$10:$C$7501,"7")</f>
        <v>0</v>
      </c>
      <c r="W153" s="316">
        <f>COUNTIFS('DETAIL SALES'!$Q$10:$Q$7501,'FILL RATE MANDATORY STOCK'!E153,'DETAIL SALES'!$AB$10:$AB$7501,"No",'DETAIL SALES'!$C$10:$C$7501,"7")</f>
        <v>0</v>
      </c>
      <c r="X153" s="149">
        <f>COUNTIFS('DETAIL SALES'!$Q$10:$Q$7501,'FILL RATE MANDATORY STOCK'!E153,'DETAIL SALES'!$AB$10:$AB$7501,"Full",'DETAIL SALES'!$C$10:$C$7501,"8")</f>
        <v>0</v>
      </c>
      <c r="Y153" s="149">
        <f>COUNTIFS('DETAIL SALES'!$Q$10:$Q$7501,'FILL RATE MANDATORY STOCK'!E153,'DETAIL SALES'!$AB$10:$AB$7501,"No",'DETAIL SALES'!$C$10:$C$7501,"8")</f>
        <v>0</v>
      </c>
      <c r="Z153" s="149">
        <f>COUNTIFS('DETAIL SALES'!$Q$10:$Q$7501,'FILL RATE MANDATORY STOCK'!E153,'DETAIL SALES'!$AB$10:$AB$7501,"Full",'DETAIL SALES'!$C$10:$C$7501,"9")</f>
        <v>0</v>
      </c>
      <c r="AA153" s="149">
        <f>COUNTIFS('DETAIL SALES'!$Q$10:$Q$7501,'FILL RATE MANDATORY STOCK'!E153,'DETAIL SALES'!$AB$10:$AB$7501,"No",'DETAIL SALES'!$C$10:$C$7501,"9")</f>
        <v>0</v>
      </c>
      <c r="AB153" s="149">
        <f>COUNTIFS('DETAIL SALES'!$Q$10:$Q$7501,'FILL RATE MANDATORY STOCK'!E153,'DETAIL SALES'!$AB$10:$AB$7501,"Full",'DETAIL SALES'!$C$10:$C$7501,"10")</f>
        <v>0</v>
      </c>
      <c r="AC153" s="149">
        <f>COUNTIFS('DETAIL SALES'!$Q$10:$Q$7501,'FILL RATE MANDATORY STOCK'!E153,'DETAIL SALES'!$AB$10:$AB$7501,"No",'DETAIL SALES'!$C$10:$C$7501,"10")</f>
        <v>0</v>
      </c>
      <c r="AD153" s="149">
        <f>COUNTIFS('DETAIL SALES'!$Q$10:$Q$7501,'FILL RATE MANDATORY STOCK'!E153,'DETAIL SALES'!$AB$10:$AB$7501,"Full",'DETAIL SALES'!$C$10:$C$7501,"11")</f>
        <v>0</v>
      </c>
      <c r="AE153" s="149">
        <f>COUNTIFS('DETAIL SALES'!$Q$10:$Q$7501,'FILL RATE MANDATORY STOCK'!E153,'DETAIL SALES'!$AB$10:$AB$7501,"No",'DETAIL SALES'!$C$10:$C$7501,"11")</f>
        <v>0</v>
      </c>
      <c r="AF153" s="149">
        <f>COUNTIFS('DETAIL SALES'!$Q$10:$Q$7501,'FILL RATE MANDATORY STOCK'!E153,'DETAIL SALES'!$AB$10:$AB$7501,"Full",'DETAIL SALES'!$C$10:$C$7501,"12")</f>
        <v>0</v>
      </c>
      <c r="AG153" s="149">
        <f>COUNTIFS('DETAIL SALES'!$Q$10:$Q$7501,'FILL RATE MANDATORY STOCK'!E153,'DETAIL SALES'!$AB$10:$AB$7501,"No",'DETAIL SALES'!$C$10:$C$7501,"12")</f>
        <v>0</v>
      </c>
      <c r="AH153" s="149">
        <f>COUNTIFS('DETAIL SALES'!$Q$10:$Q$7501,'FILL RATE MANDATORY STOCK'!E153,'DETAIL SALES'!$AB$10:$AB$7501,"Full",'DETAIL SALES'!$C$10:$C$7501,"13")</f>
        <v>0</v>
      </c>
      <c r="AI153" s="149">
        <f>COUNTIFS('DETAIL SALES'!$Q$10:$Q$7501,'FILL RATE MANDATORY STOCK'!E153,'DETAIL SALES'!$AB$10:$AB$7501,"No",'DETAIL SALES'!$C$10:$C$7501,"13")</f>
        <v>0</v>
      </c>
      <c r="AJ153" s="316">
        <f>COUNTIFS('DETAIL SALES'!$Q$10:$Q$7501,'FILL RATE MANDATORY STOCK'!E153,'DETAIL SALES'!$AB$10:$AB$7501,"Full",'DETAIL SALES'!$C$10:$C$7501,"14")</f>
        <v>0</v>
      </c>
      <c r="AK153" s="316">
        <f>COUNTIFS('DETAIL SALES'!$Q$10:$Q$7501,'FILL RATE MANDATORY STOCK'!E153,'DETAIL SALES'!$AB$10:$AB$7501,"No",'DETAIL SALES'!$C$10:$C$7501,"14")</f>
        <v>0</v>
      </c>
      <c r="AL153" s="149">
        <f>COUNTIFS('DETAIL SALES'!$Q$10:$Q$7501,'FILL RATE MANDATORY STOCK'!E153,'DETAIL SALES'!$AB$10:$AB$7501,"Full",'DETAIL SALES'!$C$10:$C$7501,"15")</f>
        <v>0</v>
      </c>
      <c r="AM153" s="149">
        <f>COUNTIFS('DETAIL SALES'!$Q$10:$Q$7501,'FILL RATE MANDATORY STOCK'!E153,'DETAIL SALES'!$AB$10:$AB$7501,"No",'DETAIL SALES'!$C$10:$C$7501,"15")</f>
        <v>0</v>
      </c>
      <c r="AN153" s="149">
        <f>COUNTIFS('DETAIL SALES'!$Q$10:$Q$7501,'FILL RATE MANDATORY STOCK'!E153,'DETAIL SALES'!$AB$10:$AB$7501,"Full",'DETAIL SALES'!$C$10:$C$7501,"16")</f>
        <v>0</v>
      </c>
      <c r="AO153" s="149">
        <f>COUNTIFS('DETAIL SALES'!$Q$10:$Q$7501,'FILL RATE MANDATORY STOCK'!E153,'DETAIL SALES'!$AB$10:$AB$7501,"No",'DETAIL SALES'!$C$10:$C$7501,"16")</f>
        <v>0</v>
      </c>
      <c r="AP153" s="149">
        <f>COUNTIFS('DETAIL SALES'!$Q$10:$Q$7501,'FILL RATE MANDATORY STOCK'!E153,'DETAIL SALES'!$AB$10:$AB$7501,"Full",'DETAIL SALES'!$C$10:$C$7501,"17")</f>
        <v>0</v>
      </c>
      <c r="AQ153" s="149">
        <f>COUNTIFS('DETAIL SALES'!$Q$10:$Q$7501,'FILL RATE MANDATORY STOCK'!E153,'DETAIL SALES'!$AB$10:$AB$7501,"No",'DETAIL SALES'!$C$10:$C$7501,"17")</f>
        <v>0</v>
      </c>
      <c r="AR153" s="149">
        <f>COUNTIFS('DETAIL SALES'!$Q$10:$Q$7501,'FILL RATE MANDATORY STOCK'!E153,'DETAIL SALES'!$AB$10:$AB$7501,"Full",'DETAIL SALES'!$C$10:$C$7501,"18")</f>
        <v>0</v>
      </c>
      <c r="AS153" s="149">
        <f>COUNTIFS('DETAIL SALES'!$Q$10:$Q$7501,'FILL RATE MANDATORY STOCK'!E153,'DETAIL SALES'!$AB$10:$AB$7501,"No",'DETAIL SALES'!$C$10:$C$7501,"18")</f>
        <v>0</v>
      </c>
      <c r="AT153" s="149">
        <f>COUNTIFS('DETAIL SALES'!$Q$10:$Q$7501,'FILL RATE MANDATORY STOCK'!E153,'DETAIL SALES'!$AB$10:$AB$7501,"Full",'DETAIL SALES'!$C$10:$C$7501,"19")</f>
        <v>0</v>
      </c>
      <c r="AU153" s="149">
        <f>COUNTIFS('DETAIL SALES'!$Q$10:$Q$7501,'FILL RATE MANDATORY STOCK'!E153,'DETAIL SALES'!$AB$10:$AB$7501,"No",'DETAIL SALES'!$C$10:$C$7501,"19")</f>
        <v>0</v>
      </c>
      <c r="AV153" s="149">
        <f>COUNTIFS('DETAIL SALES'!$Q$10:$Q$7501,'FILL RATE MANDATORY STOCK'!E153,'DETAIL SALES'!$AB$10:$AB$7501,"Full",'DETAIL SALES'!$C$10:$C$7501,"20")</f>
        <v>0</v>
      </c>
      <c r="AW153" s="149">
        <f>COUNTIFS('DETAIL SALES'!$Q$10:$Q$7501,'FILL RATE MANDATORY STOCK'!E153,'DETAIL SALES'!$AB$10:$AB$7501,"No",'DETAIL SALES'!$C$10:$C$7501,"20")</f>
        <v>0</v>
      </c>
      <c r="AX153" s="316">
        <f>COUNTIFS('DETAIL SALES'!$Q$10:$Q$7501,'FILL RATE MANDATORY STOCK'!E153,'DETAIL SALES'!$AB$10:$AB$7501,"Full",'DETAIL SALES'!$C$10:$C$7501,"21")</f>
        <v>0</v>
      </c>
      <c r="AY153" s="316">
        <f>COUNTIFS('DETAIL SALES'!$Q$10:$Q$7501,'FILL RATE MANDATORY STOCK'!E153,'DETAIL SALES'!$AB$10:$AB$7501,"No",'DETAIL SALES'!$C$10:$C$7501,"21")</f>
        <v>0</v>
      </c>
      <c r="AZ153" s="149">
        <f>COUNTIFS('DETAIL SALES'!$Q$10:$Q$7501,'FILL RATE MANDATORY STOCK'!E153,'DETAIL SALES'!$AB$10:$AB$7501,"Full",'DETAIL SALES'!$C$10:$C$7501,"22")</f>
        <v>0</v>
      </c>
      <c r="BA153" s="149">
        <f>COUNTIFS('DETAIL SALES'!$Q$10:$Q$7501,'FILL RATE MANDATORY STOCK'!E153,'DETAIL SALES'!$AB$10:$AB$7501,"No",'DETAIL SALES'!$C$10:$C$7501,"22")</f>
        <v>0</v>
      </c>
      <c r="BB153" s="149">
        <f>COUNTIFS('DETAIL SALES'!$Q$10:$Q$7501,'FILL RATE MANDATORY STOCK'!E153,'DETAIL SALES'!$AB$10:$AB$7501,"Full",'DETAIL SALES'!$C$10:$C$7501,"23")</f>
        <v>0</v>
      </c>
      <c r="BC153" s="149">
        <f>COUNTIFS('DETAIL SALES'!$Q$10:$Q$7501,'FILL RATE MANDATORY STOCK'!E153,'DETAIL SALES'!$AB$10:$AB$7501,"No",'DETAIL SALES'!$C$10:$C$7501,"23")</f>
        <v>0</v>
      </c>
      <c r="BD153" s="149">
        <f>COUNTIFS('DETAIL SALES'!$Q$10:$Q$7501,'FILL RATE MANDATORY STOCK'!E153,'DETAIL SALES'!$AB$10:$AB$7501,"Full",'DETAIL SALES'!$C$10:$C$7501,"24")</f>
        <v>0</v>
      </c>
      <c r="BE153" s="149">
        <f>COUNTIFS('DETAIL SALES'!$Q$10:$Q$7501,'FILL RATE MANDATORY STOCK'!E153,'DETAIL SALES'!$AB$10:$AB$7501,"No",'DETAIL SALES'!$C$10:$C$7501,"24")</f>
        <v>0</v>
      </c>
      <c r="BF153" s="149">
        <f>COUNTIFS('DETAIL SALES'!$Q$10:$Q$7501,'FILL RATE MANDATORY STOCK'!E153,'DETAIL SALES'!$AB$10:$AB$7501,"Full",'DETAIL SALES'!$C$10:$C$7501,"25")</f>
        <v>0</v>
      </c>
      <c r="BG153" s="149">
        <f>COUNTIFS('DETAIL SALES'!$Q$10:$Q$7501,'FILL RATE MANDATORY STOCK'!E153,'DETAIL SALES'!$AB$10:$AB$7501,"No",'DETAIL SALES'!$C$10:$C$7501,"25")</f>
        <v>0</v>
      </c>
      <c r="BH153" s="149">
        <f>COUNTIFS('DETAIL SALES'!$Q$10:$Q$7501,'FILL RATE MANDATORY STOCK'!E153,'DETAIL SALES'!$AB$10:$AB$7501,"Full",'DETAIL SALES'!$C$10:$C$7501,"26")</f>
        <v>0</v>
      </c>
      <c r="BI153" s="149">
        <f>COUNTIFS('DETAIL SALES'!$Q$10:$Q$7501,'FILL RATE MANDATORY STOCK'!E153,'DETAIL SALES'!$AB$10:$AB$7501,"No",'DETAIL SALES'!$C$10:$C$7501,"26")</f>
        <v>0</v>
      </c>
      <c r="BJ153" s="149">
        <f>COUNTIFS('DETAIL SALES'!$Q$10:$Q$7501,'FILL RATE MANDATORY STOCK'!E153,'DETAIL SALES'!$AB$10:$AB$7501,"Full",'DETAIL SALES'!$C$10:$C$7501,"27")</f>
        <v>0</v>
      </c>
      <c r="BK153" s="149">
        <f>COUNTIFS('DETAIL SALES'!$Q$10:$Q$7501,'FILL RATE MANDATORY STOCK'!E153,'DETAIL SALES'!$AB$10:$AB$7501,"No",'DETAIL SALES'!$C$10:$C$7501,"27")</f>
        <v>0</v>
      </c>
      <c r="BL153" s="316">
        <f>COUNTIFS('DETAIL SALES'!$Q$10:$Q$7501,'FILL RATE MANDATORY STOCK'!E153,'DETAIL SALES'!$AB$10:$AB$7501,"Full",'DETAIL SALES'!$C$10:$C$7501,"28")</f>
        <v>0</v>
      </c>
      <c r="BM153" s="316">
        <f>COUNTIFS('DETAIL SALES'!$Q$10:$Q$7501,'FILL RATE MANDATORY STOCK'!E153,'DETAIL SALES'!$AB$10:$AB$7501,"No",'DETAIL SALES'!$C$10:$C$7501,"28")</f>
        <v>0</v>
      </c>
      <c r="BN153" s="149">
        <f>COUNTIFS('DETAIL SALES'!$Q$10:$Q$7501,'FILL RATE MANDATORY STOCK'!E153,'DETAIL SALES'!$AB$10:$AB$7501,"Full",'DETAIL SALES'!$C$10:$C$7501,"29")</f>
        <v>0</v>
      </c>
      <c r="BO153" s="149">
        <f>COUNTIFS('DETAIL SALES'!$Q$10:$Q$7501,'FILL RATE MANDATORY STOCK'!E153,'DETAIL SALES'!$AB$10:$AB$7501,"No",'DETAIL SALES'!$C$10:$C$7501,"29")</f>
        <v>0</v>
      </c>
      <c r="BP153" s="149">
        <f>COUNTIFS('DETAIL SALES'!$Q$10:$Q$7501,'FILL RATE MANDATORY STOCK'!E153,'DETAIL SALES'!$AB$10:$AB$7501,"Full",'DETAIL SALES'!$C$10:$C$7501,"30")</f>
        <v>0</v>
      </c>
      <c r="BQ153" s="149">
        <f>COUNTIFS('DETAIL SALES'!$Q$10:$Q$7501,'FILL RATE MANDATORY STOCK'!E153,'DETAIL SALES'!$AB$10:$AB$7501,"No",'DETAIL SALES'!$C$10:$C$7501,"30")</f>
        <v>0</v>
      </c>
      <c r="BR153" s="149">
        <f>COUNTIFS('DETAIL SALES'!$Q$10:$Q$7501,'FILL RATE MANDATORY STOCK'!\,'DETAIL SALES'!$AB$10:$AB$7501,"Full",'DETAIL SALES'!$C$10:$C$7501,"31")</f>
        <v>0</v>
      </c>
      <c r="BS153" s="153">
        <f>COUNTIFS('DETAIL SALES'!$Q$10:$Q$7501,'FILL RATE MANDATORY STOCK'!E153,'DETAIL SALES'!$AB$10:$AB$7501,"No",'DETAIL SALES'!$C$10:$C$7501,"31")</f>
        <v>0</v>
      </c>
      <c r="BT153" s="271">
        <f t="shared" si="16"/>
        <v>0</v>
      </c>
      <c r="BU153" s="150">
        <f t="shared" si="17"/>
        <v>0</v>
      </c>
      <c r="BV153" s="150">
        <f t="shared" si="18"/>
        <v>0</v>
      </c>
      <c r="BW153" s="272" t="e">
        <f t="shared" si="19"/>
        <v>#DIV/0!</v>
      </c>
    </row>
    <row r="154" spans="1:75" s="95" customFormat="1">
      <c r="A154" s="784"/>
      <c r="B154" s="105">
        <f t="shared" si="15"/>
        <v>136</v>
      </c>
      <c r="C154" s="105" t="s">
        <v>412</v>
      </c>
      <c r="D154" s="103" t="s">
        <v>890</v>
      </c>
      <c r="E154" s="160"/>
      <c r="F154" s="169"/>
      <c r="G154" s="224">
        <v>60000</v>
      </c>
      <c r="H154" s="153">
        <v>4</v>
      </c>
      <c r="I154" s="153">
        <v>7.333333333333333</v>
      </c>
      <c r="J154" s="315">
        <f>COUNTIFS('DETAIL SALES'!$Q$10:$Q$7501,'FILL RATE MANDATORY STOCK'!E154,'DETAIL SALES'!$AB$10:$AB$7501,"Full",'DETAIL SALES'!$C$10:$C$7501,"1")</f>
        <v>0</v>
      </c>
      <c r="K154" s="316">
        <f>COUNTIFS('DETAIL SALES'!$Q$10:$Q$7501,'FILL RATE MANDATORY STOCK'!E154,'DETAIL SALES'!$AB$10:$AB$7501,"No",'DETAIL SALES'!$C$10:$C$7501,"1")</f>
        <v>0</v>
      </c>
      <c r="L154" s="149">
        <f>COUNTIFS('DETAIL SALES'!$Q$10:$Q$7501,'FILL RATE MANDATORY STOCK'!E154,'DETAIL SALES'!$AB$10:$AB$7501,"Full",'DETAIL SALES'!$C$10:$C$7501,"2")</f>
        <v>0</v>
      </c>
      <c r="M154" s="149">
        <f>COUNTIFS('DETAIL SALES'!$Q$10:$Q$7501,'FILL RATE MANDATORY STOCK'!E154,'DETAIL SALES'!$AB$10:$AB$7501,"No",'DETAIL SALES'!$C$10:$C$7501,"2")</f>
        <v>0</v>
      </c>
      <c r="N154" s="149">
        <f>COUNTIFS('DETAIL SALES'!$Q$10:$Q$7501,'FILL RATE MANDATORY STOCK'!E154,'DETAIL SALES'!$AB$10:$AB$7501,"Full",'DETAIL SALES'!$C$10:$C$7501,"3")</f>
        <v>0</v>
      </c>
      <c r="O154" s="149">
        <f>COUNTIFS('DETAIL SALES'!$Q$10:$Q$7501,'FILL RATE MANDATORY STOCK'!E154,'DETAIL SALES'!$AB$10:$AB$7501,"No",'DETAIL SALES'!$C$10:$C$7501,"3")</f>
        <v>0</v>
      </c>
      <c r="P154" s="149">
        <f>COUNTIFS('DETAIL SALES'!$Q$10:$Q$7501,'FILL RATE MANDATORY STOCK'!E154,'DETAIL SALES'!$AB$10:$AB$7501,"Full",'DETAIL SALES'!$C$10:$C$7501,"4")</f>
        <v>0</v>
      </c>
      <c r="Q154" s="149">
        <f>COUNTIFS('DETAIL SALES'!$Q$10:$Q$7501,'FILL RATE MANDATORY STOCK'!E154,'DETAIL SALES'!$AB$10:$AB$7501,"No",'DETAIL SALES'!$C$10:$C$7501,"4")</f>
        <v>0</v>
      </c>
      <c r="R154" s="149">
        <f>COUNTIFS('DETAIL SALES'!$Q$10:$Q$7501,'FILL RATE MANDATORY STOCK'!E154,'DETAIL SALES'!$AB$10:$AB$7501,"Full",'DETAIL SALES'!$C$10:$C$7501,"5")</f>
        <v>0</v>
      </c>
      <c r="S154" s="149">
        <f>COUNTIFS('DETAIL SALES'!$Q$10:$Q$7501,'FILL RATE MANDATORY STOCK'!E154,'DETAIL SALES'!$AB$10:$AB$7501,"No",'DETAIL SALES'!$C$10:$C$7501,"5")</f>
        <v>0</v>
      </c>
      <c r="T154" s="149">
        <f>COUNTIFS('DETAIL SALES'!$Q$10:$Q$7501,'FILL RATE MANDATORY STOCK'!E154,'DETAIL SALES'!$AB$10:$AB$7501,"Full",'DETAIL SALES'!$C$10:$C$7501,"6")</f>
        <v>0</v>
      </c>
      <c r="U154" s="149">
        <f>COUNTIFS('DETAIL SALES'!$Q$10:$Q$7501,'FILL RATE MANDATORY STOCK'!E154,'DETAIL SALES'!$AB$10:$AB$7501,"No",'DETAIL SALES'!$C$10:$C$7501,"6")</f>
        <v>0</v>
      </c>
      <c r="V154" s="316">
        <f>COUNTIFS('DETAIL SALES'!$Q$10:$Q$7501,'FILL RATE MANDATORY STOCK'!E154,'DETAIL SALES'!$AB$10:$AB$7501,"Full",'DETAIL SALES'!$C$10:$C$7501,"7")</f>
        <v>0</v>
      </c>
      <c r="W154" s="316">
        <f>COUNTIFS('DETAIL SALES'!$Q$10:$Q$7501,'FILL RATE MANDATORY STOCK'!E154,'DETAIL SALES'!$AB$10:$AB$7501,"No",'DETAIL SALES'!$C$10:$C$7501,"7")</f>
        <v>0</v>
      </c>
      <c r="X154" s="149">
        <f>COUNTIFS('DETAIL SALES'!$Q$10:$Q$7501,'FILL RATE MANDATORY STOCK'!E154,'DETAIL SALES'!$AB$10:$AB$7501,"Full",'DETAIL SALES'!$C$10:$C$7501,"8")</f>
        <v>0</v>
      </c>
      <c r="Y154" s="149">
        <f>COUNTIFS('DETAIL SALES'!$Q$10:$Q$7501,'FILL RATE MANDATORY STOCK'!E154,'DETAIL SALES'!$AB$10:$AB$7501,"No",'DETAIL SALES'!$C$10:$C$7501,"8")</f>
        <v>0</v>
      </c>
      <c r="Z154" s="149">
        <f>COUNTIFS('DETAIL SALES'!$Q$10:$Q$7501,'FILL RATE MANDATORY STOCK'!E154,'DETAIL SALES'!$AB$10:$AB$7501,"Full",'DETAIL SALES'!$C$10:$C$7501,"9")</f>
        <v>0</v>
      </c>
      <c r="AA154" s="149">
        <f>COUNTIFS('DETAIL SALES'!$Q$10:$Q$7501,'FILL RATE MANDATORY STOCK'!E154,'DETAIL SALES'!$AB$10:$AB$7501,"No",'DETAIL SALES'!$C$10:$C$7501,"9")</f>
        <v>0</v>
      </c>
      <c r="AB154" s="149">
        <f>COUNTIFS('DETAIL SALES'!$Q$10:$Q$7501,'FILL RATE MANDATORY STOCK'!E154,'DETAIL SALES'!$AB$10:$AB$7501,"Full",'DETAIL SALES'!$C$10:$C$7501,"10")</f>
        <v>0</v>
      </c>
      <c r="AC154" s="149">
        <f>COUNTIFS('DETAIL SALES'!$Q$10:$Q$7501,'FILL RATE MANDATORY STOCK'!E154,'DETAIL SALES'!$AB$10:$AB$7501,"No",'DETAIL SALES'!$C$10:$C$7501,"10")</f>
        <v>0</v>
      </c>
      <c r="AD154" s="149">
        <f>COUNTIFS('DETAIL SALES'!$Q$10:$Q$7501,'FILL RATE MANDATORY STOCK'!E154,'DETAIL SALES'!$AB$10:$AB$7501,"Full",'DETAIL SALES'!$C$10:$C$7501,"11")</f>
        <v>0</v>
      </c>
      <c r="AE154" s="149">
        <f>COUNTIFS('DETAIL SALES'!$Q$10:$Q$7501,'FILL RATE MANDATORY STOCK'!E154,'DETAIL SALES'!$AB$10:$AB$7501,"No",'DETAIL SALES'!$C$10:$C$7501,"11")</f>
        <v>0</v>
      </c>
      <c r="AF154" s="149">
        <f>COUNTIFS('DETAIL SALES'!$Q$10:$Q$7501,'FILL RATE MANDATORY STOCK'!E154,'DETAIL SALES'!$AB$10:$AB$7501,"Full",'DETAIL SALES'!$C$10:$C$7501,"12")</f>
        <v>0</v>
      </c>
      <c r="AG154" s="149">
        <f>COUNTIFS('DETAIL SALES'!$Q$10:$Q$7501,'FILL RATE MANDATORY STOCK'!E154,'DETAIL SALES'!$AB$10:$AB$7501,"No",'DETAIL SALES'!$C$10:$C$7501,"12")</f>
        <v>0</v>
      </c>
      <c r="AH154" s="149">
        <f>COUNTIFS('DETAIL SALES'!$Q$10:$Q$7501,'FILL RATE MANDATORY STOCK'!E154,'DETAIL SALES'!$AB$10:$AB$7501,"Full",'DETAIL SALES'!$C$10:$C$7501,"13")</f>
        <v>0</v>
      </c>
      <c r="AI154" s="149">
        <f>COUNTIFS('DETAIL SALES'!$Q$10:$Q$7501,'FILL RATE MANDATORY STOCK'!E154,'DETAIL SALES'!$AB$10:$AB$7501,"No",'DETAIL SALES'!$C$10:$C$7501,"13")</f>
        <v>0</v>
      </c>
      <c r="AJ154" s="316">
        <f>COUNTIFS('DETAIL SALES'!$Q$10:$Q$7501,'FILL RATE MANDATORY STOCK'!E154,'DETAIL SALES'!$AB$10:$AB$7501,"Full",'DETAIL SALES'!$C$10:$C$7501,"14")</f>
        <v>0</v>
      </c>
      <c r="AK154" s="316">
        <f>COUNTIFS('DETAIL SALES'!$Q$10:$Q$7501,'FILL RATE MANDATORY STOCK'!E154,'DETAIL SALES'!$AB$10:$AB$7501,"No",'DETAIL SALES'!$C$10:$C$7501,"14")</f>
        <v>0</v>
      </c>
      <c r="AL154" s="149">
        <f>COUNTIFS('DETAIL SALES'!$Q$10:$Q$7501,'FILL RATE MANDATORY STOCK'!E154,'DETAIL SALES'!$AB$10:$AB$7501,"Full",'DETAIL SALES'!$C$10:$C$7501,"15")</f>
        <v>0</v>
      </c>
      <c r="AM154" s="149">
        <f>COUNTIFS('DETAIL SALES'!$Q$10:$Q$7501,'FILL RATE MANDATORY STOCK'!E154,'DETAIL SALES'!$AB$10:$AB$7501,"No",'DETAIL SALES'!$C$10:$C$7501,"15")</f>
        <v>0</v>
      </c>
      <c r="AN154" s="149">
        <f>COUNTIFS('DETAIL SALES'!$Q$10:$Q$7501,'FILL RATE MANDATORY STOCK'!E154,'DETAIL SALES'!$AB$10:$AB$7501,"Full",'DETAIL SALES'!$C$10:$C$7501,"16")</f>
        <v>0</v>
      </c>
      <c r="AO154" s="149">
        <f>COUNTIFS('DETAIL SALES'!$Q$10:$Q$7501,'FILL RATE MANDATORY STOCK'!E154,'DETAIL SALES'!$AB$10:$AB$7501,"No",'DETAIL SALES'!$C$10:$C$7501,"16")</f>
        <v>0</v>
      </c>
      <c r="AP154" s="149">
        <f>COUNTIFS('DETAIL SALES'!$Q$10:$Q$7501,'FILL RATE MANDATORY STOCK'!E154,'DETAIL SALES'!$AB$10:$AB$7501,"Full",'DETAIL SALES'!$C$10:$C$7501,"17")</f>
        <v>0</v>
      </c>
      <c r="AQ154" s="149">
        <f>COUNTIFS('DETAIL SALES'!$Q$10:$Q$7501,'FILL RATE MANDATORY STOCK'!E154,'DETAIL SALES'!$AB$10:$AB$7501,"No",'DETAIL SALES'!$C$10:$C$7501,"17")</f>
        <v>0</v>
      </c>
      <c r="AR154" s="149">
        <f>COUNTIFS('DETAIL SALES'!$Q$10:$Q$7501,'FILL RATE MANDATORY STOCK'!E154,'DETAIL SALES'!$AB$10:$AB$7501,"Full",'DETAIL SALES'!$C$10:$C$7501,"18")</f>
        <v>0</v>
      </c>
      <c r="AS154" s="149">
        <f>COUNTIFS('DETAIL SALES'!$Q$10:$Q$7501,'FILL RATE MANDATORY STOCK'!E154,'DETAIL SALES'!$AB$10:$AB$7501,"No",'DETAIL SALES'!$C$10:$C$7501,"18")</f>
        <v>0</v>
      </c>
      <c r="AT154" s="149">
        <f>COUNTIFS('DETAIL SALES'!$Q$10:$Q$7501,'FILL RATE MANDATORY STOCK'!E154,'DETAIL SALES'!$AB$10:$AB$7501,"Full",'DETAIL SALES'!$C$10:$C$7501,"19")</f>
        <v>0</v>
      </c>
      <c r="AU154" s="149">
        <f>COUNTIFS('DETAIL SALES'!$Q$10:$Q$7501,'FILL RATE MANDATORY STOCK'!E154,'DETAIL SALES'!$AB$10:$AB$7501,"No",'DETAIL SALES'!$C$10:$C$7501,"19")</f>
        <v>0</v>
      </c>
      <c r="AV154" s="149">
        <f>COUNTIFS('DETAIL SALES'!$Q$10:$Q$7501,'FILL RATE MANDATORY STOCK'!E154,'DETAIL SALES'!$AB$10:$AB$7501,"Full",'DETAIL SALES'!$C$10:$C$7501,"20")</f>
        <v>0</v>
      </c>
      <c r="AW154" s="149">
        <f>COUNTIFS('DETAIL SALES'!$Q$10:$Q$7501,'FILL RATE MANDATORY STOCK'!E154,'DETAIL SALES'!$AB$10:$AB$7501,"No",'DETAIL SALES'!$C$10:$C$7501,"20")</f>
        <v>0</v>
      </c>
      <c r="AX154" s="316">
        <f>COUNTIFS('DETAIL SALES'!$Q$10:$Q$7501,'FILL RATE MANDATORY STOCK'!E154,'DETAIL SALES'!$AB$10:$AB$7501,"Full",'DETAIL SALES'!$C$10:$C$7501,"21")</f>
        <v>0</v>
      </c>
      <c r="AY154" s="316">
        <f>COUNTIFS('DETAIL SALES'!$Q$10:$Q$7501,'FILL RATE MANDATORY STOCK'!E154,'DETAIL SALES'!$AB$10:$AB$7501,"No",'DETAIL SALES'!$C$10:$C$7501,"21")</f>
        <v>0</v>
      </c>
      <c r="AZ154" s="149">
        <f>COUNTIFS('DETAIL SALES'!$Q$10:$Q$7501,'FILL RATE MANDATORY STOCK'!E154,'DETAIL SALES'!$AB$10:$AB$7501,"Full",'DETAIL SALES'!$C$10:$C$7501,"22")</f>
        <v>0</v>
      </c>
      <c r="BA154" s="149">
        <f>COUNTIFS('DETAIL SALES'!$Q$10:$Q$7501,'FILL RATE MANDATORY STOCK'!E154,'DETAIL SALES'!$AB$10:$AB$7501,"No",'DETAIL SALES'!$C$10:$C$7501,"22")</f>
        <v>0</v>
      </c>
      <c r="BB154" s="149">
        <f>COUNTIFS('DETAIL SALES'!$Q$10:$Q$7501,'FILL RATE MANDATORY STOCK'!E154,'DETAIL SALES'!$AB$10:$AB$7501,"Full",'DETAIL SALES'!$C$10:$C$7501,"23")</f>
        <v>0</v>
      </c>
      <c r="BC154" s="149">
        <f>COUNTIFS('DETAIL SALES'!$Q$10:$Q$7501,'FILL RATE MANDATORY STOCK'!E154,'DETAIL SALES'!$AB$10:$AB$7501,"No",'DETAIL SALES'!$C$10:$C$7501,"23")</f>
        <v>0</v>
      </c>
      <c r="BD154" s="149">
        <f>COUNTIFS('DETAIL SALES'!$Q$10:$Q$7501,'FILL RATE MANDATORY STOCK'!E154,'DETAIL SALES'!$AB$10:$AB$7501,"Full",'DETAIL SALES'!$C$10:$C$7501,"24")</f>
        <v>0</v>
      </c>
      <c r="BE154" s="149">
        <f>COUNTIFS('DETAIL SALES'!$Q$10:$Q$7501,'FILL RATE MANDATORY STOCK'!E154,'DETAIL SALES'!$AB$10:$AB$7501,"No",'DETAIL SALES'!$C$10:$C$7501,"24")</f>
        <v>0</v>
      </c>
      <c r="BF154" s="149">
        <f>COUNTIFS('DETAIL SALES'!$Q$10:$Q$7501,'FILL RATE MANDATORY STOCK'!E154,'DETAIL SALES'!$AB$10:$AB$7501,"Full",'DETAIL SALES'!$C$10:$C$7501,"25")</f>
        <v>0</v>
      </c>
      <c r="BG154" s="149">
        <f>COUNTIFS('DETAIL SALES'!$Q$10:$Q$7501,'FILL RATE MANDATORY STOCK'!E154,'DETAIL SALES'!$AB$10:$AB$7501,"No",'DETAIL SALES'!$C$10:$C$7501,"25")</f>
        <v>0</v>
      </c>
      <c r="BH154" s="149">
        <f>COUNTIFS('DETAIL SALES'!$Q$10:$Q$7501,'FILL RATE MANDATORY STOCK'!E154,'DETAIL SALES'!$AB$10:$AB$7501,"Full",'DETAIL SALES'!$C$10:$C$7501,"26")</f>
        <v>0</v>
      </c>
      <c r="BI154" s="149">
        <f>COUNTIFS('DETAIL SALES'!$Q$10:$Q$7501,'FILL RATE MANDATORY STOCK'!E154,'DETAIL SALES'!$AB$10:$AB$7501,"No",'DETAIL SALES'!$C$10:$C$7501,"26")</f>
        <v>0</v>
      </c>
      <c r="BJ154" s="149">
        <f>COUNTIFS('DETAIL SALES'!$Q$10:$Q$7501,'FILL RATE MANDATORY STOCK'!E154,'DETAIL SALES'!$AB$10:$AB$7501,"Full",'DETAIL SALES'!$C$10:$C$7501,"27")</f>
        <v>0</v>
      </c>
      <c r="BK154" s="149">
        <f>COUNTIFS('DETAIL SALES'!$Q$10:$Q$7501,'FILL RATE MANDATORY STOCK'!E154,'DETAIL SALES'!$AB$10:$AB$7501,"No",'DETAIL SALES'!$C$10:$C$7501,"27")</f>
        <v>0</v>
      </c>
      <c r="BL154" s="316">
        <f>COUNTIFS('DETAIL SALES'!$Q$10:$Q$7501,'FILL RATE MANDATORY STOCK'!E154,'DETAIL SALES'!$AB$10:$AB$7501,"Full",'DETAIL SALES'!$C$10:$C$7501,"28")</f>
        <v>0</v>
      </c>
      <c r="BM154" s="316">
        <f>COUNTIFS('DETAIL SALES'!$Q$10:$Q$7501,'FILL RATE MANDATORY STOCK'!E154,'DETAIL SALES'!$AB$10:$AB$7501,"No",'DETAIL SALES'!$C$10:$C$7501,"28")</f>
        <v>0</v>
      </c>
      <c r="BN154" s="149">
        <f>COUNTIFS('DETAIL SALES'!$Q$10:$Q$7501,'FILL RATE MANDATORY STOCK'!E154,'DETAIL SALES'!$AB$10:$AB$7501,"Full",'DETAIL SALES'!$C$10:$C$7501,"29")</f>
        <v>0</v>
      </c>
      <c r="BO154" s="149">
        <f>COUNTIFS('DETAIL SALES'!$Q$10:$Q$7501,'FILL RATE MANDATORY STOCK'!E154,'DETAIL SALES'!$AB$10:$AB$7501,"No",'DETAIL SALES'!$C$10:$C$7501,"29")</f>
        <v>0</v>
      </c>
      <c r="BP154" s="149">
        <f>COUNTIFS('DETAIL SALES'!$Q$10:$Q$7501,'FILL RATE MANDATORY STOCK'!E154,'DETAIL SALES'!$AB$10:$AB$7501,"Full",'DETAIL SALES'!$C$10:$C$7501,"30")</f>
        <v>0</v>
      </c>
      <c r="BQ154" s="149">
        <f>COUNTIFS('DETAIL SALES'!$Q$10:$Q$7501,'FILL RATE MANDATORY STOCK'!E154,'DETAIL SALES'!$AB$10:$AB$7501,"No",'DETAIL SALES'!$C$10:$C$7501,"30")</f>
        <v>0</v>
      </c>
      <c r="BR154" s="149">
        <f>COUNTIFS('DETAIL SALES'!$Q$10:$Q$7501,'FILL RATE MANDATORY STOCK'!\,'DETAIL SALES'!$AB$10:$AB$7501,"Full",'DETAIL SALES'!$C$10:$C$7501,"31")</f>
        <v>0</v>
      </c>
      <c r="BS154" s="153">
        <f>COUNTIFS('DETAIL SALES'!$Q$10:$Q$7501,'FILL RATE MANDATORY STOCK'!E154,'DETAIL SALES'!$AB$10:$AB$7501,"No",'DETAIL SALES'!$C$10:$C$7501,"31")</f>
        <v>0</v>
      </c>
      <c r="BT154" s="271">
        <f t="shared" si="16"/>
        <v>0</v>
      </c>
      <c r="BU154" s="150">
        <f t="shared" si="17"/>
        <v>0</v>
      </c>
      <c r="BV154" s="150">
        <f t="shared" si="18"/>
        <v>0</v>
      </c>
      <c r="BW154" s="272" t="e">
        <f t="shared" si="19"/>
        <v>#DIV/0!</v>
      </c>
    </row>
    <row r="155" spans="1:75">
      <c r="A155" s="784"/>
      <c r="B155" s="103">
        <f t="shared" si="15"/>
        <v>137</v>
      </c>
      <c r="C155" s="103" t="s">
        <v>412</v>
      </c>
      <c r="D155" s="103" t="s">
        <v>890</v>
      </c>
      <c r="E155" s="173"/>
      <c r="F155" s="228"/>
      <c r="G155" s="225">
        <v>60000</v>
      </c>
      <c r="H155" s="158">
        <v>1</v>
      </c>
      <c r="I155" s="158">
        <v>0</v>
      </c>
      <c r="J155" s="317">
        <f>COUNTIFS('DETAIL SALES'!$Q$10:$Q$7501,'FILL RATE MANDATORY STOCK'!E155,'DETAIL SALES'!$AB$10:$AB$7501,"Full",'DETAIL SALES'!$C$10:$C$7501,"1")</f>
        <v>0</v>
      </c>
      <c r="K155" s="318">
        <f>COUNTIFS('DETAIL SALES'!$Q$10:$Q$7501,'FILL RATE MANDATORY STOCK'!E155,'DETAIL SALES'!$AB$10:$AB$7501,"No",'DETAIL SALES'!$C$10:$C$7501,"1")</f>
        <v>0</v>
      </c>
      <c r="L155" s="155">
        <f>COUNTIFS('DETAIL SALES'!$Q$10:$Q$7501,'FILL RATE MANDATORY STOCK'!E155,'DETAIL SALES'!$AB$10:$AB$7501,"Full",'DETAIL SALES'!$C$10:$C$7501,"2")</f>
        <v>0</v>
      </c>
      <c r="M155" s="155">
        <f>COUNTIFS('DETAIL SALES'!$Q$10:$Q$7501,'FILL RATE MANDATORY STOCK'!E155,'DETAIL SALES'!$AB$10:$AB$7501,"No",'DETAIL SALES'!$C$10:$C$7501,"2")</f>
        <v>0</v>
      </c>
      <c r="N155" s="155">
        <f>COUNTIFS('DETAIL SALES'!$Q$10:$Q$7501,'FILL RATE MANDATORY STOCK'!E155,'DETAIL SALES'!$AB$10:$AB$7501,"Full",'DETAIL SALES'!$C$10:$C$7501,"3")</f>
        <v>0</v>
      </c>
      <c r="O155" s="155">
        <f>COUNTIFS('DETAIL SALES'!$Q$10:$Q$7501,'FILL RATE MANDATORY STOCK'!E155,'DETAIL SALES'!$AB$10:$AB$7501,"No",'DETAIL SALES'!$C$10:$C$7501,"3")</f>
        <v>0</v>
      </c>
      <c r="P155" s="155">
        <f>COUNTIFS('DETAIL SALES'!$Q$10:$Q$7501,'FILL RATE MANDATORY STOCK'!E155,'DETAIL SALES'!$AB$10:$AB$7501,"Full",'DETAIL SALES'!$C$10:$C$7501,"4")</f>
        <v>0</v>
      </c>
      <c r="Q155" s="155">
        <f>COUNTIFS('DETAIL SALES'!$Q$10:$Q$7501,'FILL RATE MANDATORY STOCK'!E155,'DETAIL SALES'!$AB$10:$AB$7501,"No",'DETAIL SALES'!$C$10:$C$7501,"4")</f>
        <v>0</v>
      </c>
      <c r="R155" s="155">
        <f>COUNTIFS('DETAIL SALES'!$Q$10:$Q$7501,'FILL RATE MANDATORY STOCK'!E155,'DETAIL SALES'!$AB$10:$AB$7501,"Full",'DETAIL SALES'!$C$10:$C$7501,"5")</f>
        <v>0</v>
      </c>
      <c r="S155" s="155">
        <f>COUNTIFS('DETAIL SALES'!$Q$10:$Q$7501,'FILL RATE MANDATORY STOCK'!E155,'DETAIL SALES'!$AB$10:$AB$7501,"No",'DETAIL SALES'!$C$10:$C$7501,"5")</f>
        <v>0</v>
      </c>
      <c r="T155" s="155">
        <f>COUNTIFS('DETAIL SALES'!$Q$10:$Q$7501,'FILL RATE MANDATORY STOCK'!E155,'DETAIL SALES'!$AB$10:$AB$7501,"Full",'DETAIL SALES'!$C$10:$C$7501,"6")</f>
        <v>0</v>
      </c>
      <c r="U155" s="155">
        <f>COUNTIFS('DETAIL SALES'!$Q$10:$Q$7501,'FILL RATE MANDATORY STOCK'!E155,'DETAIL SALES'!$AB$10:$AB$7501,"No",'DETAIL SALES'!$C$10:$C$7501,"6")</f>
        <v>0</v>
      </c>
      <c r="V155" s="318">
        <f>COUNTIFS('DETAIL SALES'!$Q$10:$Q$7501,'FILL RATE MANDATORY STOCK'!E155,'DETAIL SALES'!$AB$10:$AB$7501,"Full",'DETAIL SALES'!$C$10:$C$7501,"7")</f>
        <v>0</v>
      </c>
      <c r="W155" s="318">
        <f>COUNTIFS('DETAIL SALES'!$Q$10:$Q$7501,'FILL RATE MANDATORY STOCK'!E155,'DETAIL SALES'!$AB$10:$AB$7501,"No",'DETAIL SALES'!$C$10:$C$7501,"7")</f>
        <v>0</v>
      </c>
      <c r="X155" s="155">
        <f>COUNTIFS('DETAIL SALES'!$Q$10:$Q$7501,'FILL RATE MANDATORY STOCK'!E155,'DETAIL SALES'!$AB$10:$AB$7501,"Full",'DETAIL SALES'!$C$10:$C$7501,"8")</f>
        <v>0</v>
      </c>
      <c r="Y155" s="155">
        <f>COUNTIFS('DETAIL SALES'!$Q$10:$Q$7501,'FILL RATE MANDATORY STOCK'!E155,'DETAIL SALES'!$AB$10:$AB$7501,"No",'DETAIL SALES'!$C$10:$C$7501,"8")</f>
        <v>0</v>
      </c>
      <c r="Z155" s="155">
        <f>COUNTIFS('DETAIL SALES'!$Q$10:$Q$7501,'FILL RATE MANDATORY STOCK'!E155,'DETAIL SALES'!$AB$10:$AB$7501,"Full",'DETAIL SALES'!$C$10:$C$7501,"9")</f>
        <v>0</v>
      </c>
      <c r="AA155" s="155">
        <f>COUNTIFS('DETAIL SALES'!$Q$10:$Q$7501,'FILL RATE MANDATORY STOCK'!E155,'DETAIL SALES'!$AB$10:$AB$7501,"No",'DETAIL SALES'!$C$10:$C$7501,"9")</f>
        <v>0</v>
      </c>
      <c r="AB155" s="155">
        <f>COUNTIFS('DETAIL SALES'!$Q$10:$Q$7501,'FILL RATE MANDATORY STOCK'!E155,'DETAIL SALES'!$AB$10:$AB$7501,"Full",'DETAIL SALES'!$C$10:$C$7501,"10")</f>
        <v>0</v>
      </c>
      <c r="AC155" s="155">
        <f>COUNTIFS('DETAIL SALES'!$Q$10:$Q$7501,'FILL RATE MANDATORY STOCK'!E155,'DETAIL SALES'!$AB$10:$AB$7501,"No",'DETAIL SALES'!$C$10:$C$7501,"10")</f>
        <v>0</v>
      </c>
      <c r="AD155" s="155">
        <f>COUNTIFS('DETAIL SALES'!$Q$10:$Q$7501,'FILL RATE MANDATORY STOCK'!E155,'DETAIL SALES'!$AB$10:$AB$7501,"Full",'DETAIL SALES'!$C$10:$C$7501,"11")</f>
        <v>0</v>
      </c>
      <c r="AE155" s="155">
        <f>COUNTIFS('DETAIL SALES'!$Q$10:$Q$7501,'FILL RATE MANDATORY STOCK'!E155,'DETAIL SALES'!$AB$10:$AB$7501,"No",'DETAIL SALES'!$C$10:$C$7501,"11")</f>
        <v>0</v>
      </c>
      <c r="AF155" s="155">
        <f>COUNTIFS('DETAIL SALES'!$Q$10:$Q$7501,'FILL RATE MANDATORY STOCK'!E155,'DETAIL SALES'!$AB$10:$AB$7501,"Full",'DETAIL SALES'!$C$10:$C$7501,"12")</f>
        <v>0</v>
      </c>
      <c r="AG155" s="155">
        <f>COUNTIFS('DETAIL SALES'!$Q$10:$Q$7501,'FILL RATE MANDATORY STOCK'!E155,'DETAIL SALES'!$AB$10:$AB$7501,"No",'DETAIL SALES'!$C$10:$C$7501,"12")</f>
        <v>0</v>
      </c>
      <c r="AH155" s="155">
        <f>COUNTIFS('DETAIL SALES'!$Q$10:$Q$7501,'FILL RATE MANDATORY STOCK'!E155,'DETAIL SALES'!$AB$10:$AB$7501,"Full",'DETAIL SALES'!$C$10:$C$7501,"13")</f>
        <v>0</v>
      </c>
      <c r="AI155" s="155">
        <f>COUNTIFS('DETAIL SALES'!$Q$10:$Q$7501,'FILL RATE MANDATORY STOCK'!E155,'DETAIL SALES'!$AB$10:$AB$7501,"No",'DETAIL SALES'!$C$10:$C$7501,"13")</f>
        <v>0</v>
      </c>
      <c r="AJ155" s="318">
        <f>COUNTIFS('DETAIL SALES'!$Q$10:$Q$7501,'FILL RATE MANDATORY STOCK'!E155,'DETAIL SALES'!$AB$10:$AB$7501,"Full",'DETAIL SALES'!$C$10:$C$7501,"14")</f>
        <v>0</v>
      </c>
      <c r="AK155" s="318">
        <f>COUNTIFS('DETAIL SALES'!$Q$10:$Q$7501,'FILL RATE MANDATORY STOCK'!E155,'DETAIL SALES'!$AB$10:$AB$7501,"No",'DETAIL SALES'!$C$10:$C$7501,"14")</f>
        <v>0</v>
      </c>
      <c r="AL155" s="155">
        <f>COUNTIFS('DETAIL SALES'!$Q$10:$Q$7501,'FILL RATE MANDATORY STOCK'!E155,'DETAIL SALES'!$AB$10:$AB$7501,"Full",'DETAIL SALES'!$C$10:$C$7501,"15")</f>
        <v>0</v>
      </c>
      <c r="AM155" s="155">
        <f>COUNTIFS('DETAIL SALES'!$Q$10:$Q$7501,'FILL RATE MANDATORY STOCK'!E155,'DETAIL SALES'!$AB$10:$AB$7501,"No",'DETAIL SALES'!$C$10:$C$7501,"15")</f>
        <v>0</v>
      </c>
      <c r="AN155" s="155">
        <f>COUNTIFS('DETAIL SALES'!$Q$10:$Q$7501,'FILL RATE MANDATORY STOCK'!E155,'DETAIL SALES'!$AB$10:$AB$7501,"Full",'DETAIL SALES'!$C$10:$C$7501,"16")</f>
        <v>0</v>
      </c>
      <c r="AO155" s="155">
        <f>COUNTIFS('DETAIL SALES'!$Q$10:$Q$7501,'FILL RATE MANDATORY STOCK'!E155,'DETAIL SALES'!$AB$10:$AB$7501,"No",'DETAIL SALES'!$C$10:$C$7501,"16")</f>
        <v>0</v>
      </c>
      <c r="AP155" s="155">
        <f>COUNTIFS('DETAIL SALES'!$Q$10:$Q$7501,'FILL RATE MANDATORY STOCK'!E155,'DETAIL SALES'!$AB$10:$AB$7501,"Full",'DETAIL SALES'!$C$10:$C$7501,"17")</f>
        <v>0</v>
      </c>
      <c r="AQ155" s="155">
        <f>COUNTIFS('DETAIL SALES'!$Q$10:$Q$7501,'FILL RATE MANDATORY STOCK'!E155,'DETAIL SALES'!$AB$10:$AB$7501,"No",'DETAIL SALES'!$C$10:$C$7501,"17")</f>
        <v>0</v>
      </c>
      <c r="AR155" s="155">
        <f>COUNTIFS('DETAIL SALES'!$Q$10:$Q$7501,'FILL RATE MANDATORY STOCK'!E155,'DETAIL SALES'!$AB$10:$AB$7501,"Full",'DETAIL SALES'!$C$10:$C$7501,"18")</f>
        <v>0</v>
      </c>
      <c r="AS155" s="155">
        <f>COUNTIFS('DETAIL SALES'!$Q$10:$Q$7501,'FILL RATE MANDATORY STOCK'!E155,'DETAIL SALES'!$AB$10:$AB$7501,"No",'DETAIL SALES'!$C$10:$C$7501,"18")</f>
        <v>0</v>
      </c>
      <c r="AT155" s="155">
        <f>COUNTIFS('DETAIL SALES'!$Q$10:$Q$7501,'FILL RATE MANDATORY STOCK'!E155,'DETAIL SALES'!$AB$10:$AB$7501,"Full",'DETAIL SALES'!$C$10:$C$7501,"19")</f>
        <v>0</v>
      </c>
      <c r="AU155" s="155">
        <f>COUNTIFS('DETAIL SALES'!$Q$10:$Q$7501,'FILL RATE MANDATORY STOCK'!E155,'DETAIL SALES'!$AB$10:$AB$7501,"No",'DETAIL SALES'!$C$10:$C$7501,"19")</f>
        <v>0</v>
      </c>
      <c r="AV155" s="155">
        <f>COUNTIFS('DETAIL SALES'!$Q$10:$Q$7501,'FILL RATE MANDATORY STOCK'!E155,'DETAIL SALES'!$AB$10:$AB$7501,"Full",'DETAIL SALES'!$C$10:$C$7501,"20")</f>
        <v>0</v>
      </c>
      <c r="AW155" s="155">
        <f>COUNTIFS('DETAIL SALES'!$Q$10:$Q$7501,'FILL RATE MANDATORY STOCK'!E155,'DETAIL SALES'!$AB$10:$AB$7501,"No",'DETAIL SALES'!$C$10:$C$7501,"20")</f>
        <v>0</v>
      </c>
      <c r="AX155" s="318">
        <f>COUNTIFS('DETAIL SALES'!$Q$10:$Q$7501,'FILL RATE MANDATORY STOCK'!E155,'DETAIL SALES'!$AB$10:$AB$7501,"Full",'DETAIL SALES'!$C$10:$C$7501,"21")</f>
        <v>0</v>
      </c>
      <c r="AY155" s="318">
        <f>COUNTIFS('DETAIL SALES'!$Q$10:$Q$7501,'FILL RATE MANDATORY STOCK'!E155,'DETAIL SALES'!$AB$10:$AB$7501,"No",'DETAIL SALES'!$C$10:$C$7501,"21")</f>
        <v>0</v>
      </c>
      <c r="AZ155" s="155">
        <f>COUNTIFS('DETAIL SALES'!$Q$10:$Q$7501,'FILL RATE MANDATORY STOCK'!E155,'DETAIL SALES'!$AB$10:$AB$7501,"Full",'DETAIL SALES'!$C$10:$C$7501,"22")</f>
        <v>0</v>
      </c>
      <c r="BA155" s="155">
        <f>COUNTIFS('DETAIL SALES'!$Q$10:$Q$7501,'FILL RATE MANDATORY STOCK'!E155,'DETAIL SALES'!$AB$10:$AB$7501,"No",'DETAIL SALES'!$C$10:$C$7501,"22")</f>
        <v>0</v>
      </c>
      <c r="BB155" s="155">
        <f>COUNTIFS('DETAIL SALES'!$Q$10:$Q$7501,'FILL RATE MANDATORY STOCK'!E155,'DETAIL SALES'!$AB$10:$AB$7501,"Full",'DETAIL SALES'!$C$10:$C$7501,"23")</f>
        <v>0</v>
      </c>
      <c r="BC155" s="155">
        <f>COUNTIFS('DETAIL SALES'!$Q$10:$Q$7501,'FILL RATE MANDATORY STOCK'!E155,'DETAIL SALES'!$AB$10:$AB$7501,"No",'DETAIL SALES'!$C$10:$C$7501,"23")</f>
        <v>0</v>
      </c>
      <c r="BD155" s="155">
        <f>COUNTIFS('DETAIL SALES'!$Q$10:$Q$7501,'FILL RATE MANDATORY STOCK'!E155,'DETAIL SALES'!$AB$10:$AB$7501,"Full",'DETAIL SALES'!$C$10:$C$7501,"24")</f>
        <v>0</v>
      </c>
      <c r="BE155" s="155">
        <f>COUNTIFS('DETAIL SALES'!$Q$10:$Q$7501,'FILL RATE MANDATORY STOCK'!E155,'DETAIL SALES'!$AB$10:$AB$7501,"No",'DETAIL SALES'!$C$10:$C$7501,"24")</f>
        <v>0</v>
      </c>
      <c r="BF155" s="155">
        <f>COUNTIFS('DETAIL SALES'!$Q$10:$Q$7501,'FILL RATE MANDATORY STOCK'!E155,'DETAIL SALES'!$AB$10:$AB$7501,"Full",'DETAIL SALES'!$C$10:$C$7501,"25")</f>
        <v>0</v>
      </c>
      <c r="BG155" s="155">
        <f>COUNTIFS('DETAIL SALES'!$Q$10:$Q$7501,'FILL RATE MANDATORY STOCK'!E155,'DETAIL SALES'!$AB$10:$AB$7501,"No",'DETAIL SALES'!$C$10:$C$7501,"25")</f>
        <v>0</v>
      </c>
      <c r="BH155" s="155">
        <f>COUNTIFS('DETAIL SALES'!$Q$10:$Q$7501,'FILL RATE MANDATORY STOCK'!E155,'DETAIL SALES'!$AB$10:$AB$7501,"Full",'DETAIL SALES'!$C$10:$C$7501,"26")</f>
        <v>0</v>
      </c>
      <c r="BI155" s="155">
        <f>COUNTIFS('DETAIL SALES'!$Q$10:$Q$7501,'FILL RATE MANDATORY STOCK'!E155,'DETAIL SALES'!$AB$10:$AB$7501,"No",'DETAIL SALES'!$C$10:$C$7501,"26")</f>
        <v>0</v>
      </c>
      <c r="BJ155" s="155">
        <f>COUNTIFS('DETAIL SALES'!$Q$10:$Q$7501,'FILL RATE MANDATORY STOCK'!E155,'DETAIL SALES'!$AB$10:$AB$7501,"Full",'DETAIL SALES'!$C$10:$C$7501,"27")</f>
        <v>0</v>
      </c>
      <c r="BK155" s="155">
        <f>COUNTIFS('DETAIL SALES'!$Q$10:$Q$7501,'FILL RATE MANDATORY STOCK'!E155,'DETAIL SALES'!$AB$10:$AB$7501,"No",'DETAIL SALES'!$C$10:$C$7501,"27")</f>
        <v>0</v>
      </c>
      <c r="BL155" s="318">
        <f>COUNTIFS('DETAIL SALES'!$Q$10:$Q$7501,'FILL RATE MANDATORY STOCK'!E155,'DETAIL SALES'!$AB$10:$AB$7501,"Full",'DETAIL SALES'!$C$10:$C$7501,"28")</f>
        <v>0</v>
      </c>
      <c r="BM155" s="318">
        <f>COUNTIFS('DETAIL SALES'!$Q$10:$Q$7501,'FILL RATE MANDATORY STOCK'!E155,'DETAIL SALES'!$AB$10:$AB$7501,"No",'DETAIL SALES'!$C$10:$C$7501,"28")</f>
        <v>0</v>
      </c>
      <c r="BN155" s="155">
        <f>COUNTIFS('DETAIL SALES'!$Q$10:$Q$7501,'FILL RATE MANDATORY STOCK'!E155,'DETAIL SALES'!$AB$10:$AB$7501,"Full",'DETAIL SALES'!$C$10:$C$7501,"29")</f>
        <v>0</v>
      </c>
      <c r="BO155" s="155">
        <f>COUNTIFS('DETAIL SALES'!$Q$10:$Q$7501,'FILL RATE MANDATORY STOCK'!E155,'DETAIL SALES'!$AB$10:$AB$7501,"No",'DETAIL SALES'!$C$10:$C$7501,"29")</f>
        <v>0</v>
      </c>
      <c r="BP155" s="155">
        <f>COUNTIFS('DETAIL SALES'!$Q$10:$Q$7501,'FILL RATE MANDATORY STOCK'!E155,'DETAIL SALES'!$AB$10:$AB$7501,"Full",'DETAIL SALES'!$C$10:$C$7501,"30")</f>
        <v>0</v>
      </c>
      <c r="BQ155" s="155">
        <f>COUNTIFS('DETAIL SALES'!$Q$10:$Q$7501,'FILL RATE MANDATORY STOCK'!E155,'DETAIL SALES'!$AB$10:$AB$7501,"No",'DETAIL SALES'!$C$10:$C$7501,"30")</f>
        <v>0</v>
      </c>
      <c r="BR155" s="155">
        <f>COUNTIFS('DETAIL SALES'!$Q$10:$Q$7501,'FILL RATE MANDATORY STOCK'!\,'DETAIL SALES'!$AB$10:$AB$7501,"Full",'DETAIL SALES'!$C$10:$C$7501,"31")</f>
        <v>0</v>
      </c>
      <c r="BS155" s="158">
        <f>COUNTIFS('DETAIL SALES'!$Q$10:$Q$7501,'FILL RATE MANDATORY STOCK'!E155,'DETAIL SALES'!$AB$10:$AB$7501,"No",'DETAIL SALES'!$C$10:$C$7501,"31")</f>
        <v>0</v>
      </c>
      <c r="BT155" s="273">
        <f t="shared" si="16"/>
        <v>0</v>
      </c>
      <c r="BU155" s="161">
        <f t="shared" si="17"/>
        <v>0</v>
      </c>
      <c r="BV155" s="161">
        <f t="shared" si="18"/>
        <v>0</v>
      </c>
      <c r="BW155" s="274" t="e">
        <f t="shared" si="19"/>
        <v>#DIV/0!</v>
      </c>
    </row>
    <row r="156" spans="1:75">
      <c r="A156" s="784" t="s">
        <v>894</v>
      </c>
      <c r="B156" s="240" t="s">
        <v>419</v>
      </c>
      <c r="C156" s="106"/>
      <c r="D156" s="241"/>
      <c r="E156" s="167"/>
      <c r="F156" s="222"/>
      <c r="G156" s="242"/>
      <c r="H156" s="159"/>
      <c r="I156" s="159">
        <v>0</v>
      </c>
      <c r="J156" s="319">
        <f>COUNTIFS('DETAIL SALES'!$Q$10:$Q$7501,'FILL RATE MANDATORY STOCK'!E156,'DETAIL SALES'!$AB$10:$AB$7501,"Full",'DETAIL SALES'!$C$10:$C$7501,"1")</f>
        <v>0</v>
      </c>
      <c r="K156" s="320">
        <f>COUNTIFS('DETAIL SALES'!$Q$10:$Q$7501,'FILL RATE MANDATORY STOCK'!E156,'DETAIL SALES'!$AB$10:$AB$7501,"No",'DETAIL SALES'!$C$10:$C$7501,"1")</f>
        <v>0</v>
      </c>
      <c r="L156" s="167">
        <f>COUNTIFS('DETAIL SALES'!$Q$10:$Q$7501,'FILL RATE MANDATORY STOCK'!E156,'DETAIL SALES'!$AB$10:$AB$7501,"Full",'DETAIL SALES'!$C$10:$C$7501,"2")</f>
        <v>0</v>
      </c>
      <c r="M156" s="167">
        <f>COUNTIFS('DETAIL SALES'!$Q$10:$Q$7501,'FILL RATE MANDATORY STOCK'!E156,'DETAIL SALES'!$AB$10:$AB$7501,"No",'DETAIL SALES'!$C$10:$C$7501,"2")</f>
        <v>0</v>
      </c>
      <c r="N156" s="167">
        <f>COUNTIFS('DETAIL SALES'!$Q$10:$Q$7501,'FILL RATE MANDATORY STOCK'!E156,'DETAIL SALES'!$AB$10:$AB$7501,"Full",'DETAIL SALES'!$C$10:$C$7501,"3")</f>
        <v>0</v>
      </c>
      <c r="O156" s="167">
        <f>COUNTIFS('DETAIL SALES'!$Q$10:$Q$7501,'FILL RATE MANDATORY STOCK'!E156,'DETAIL SALES'!$AB$10:$AB$7501,"No",'DETAIL SALES'!$C$10:$C$7501,"3")</f>
        <v>0</v>
      </c>
      <c r="P156" s="167">
        <f>COUNTIFS('DETAIL SALES'!$Q$10:$Q$7501,'FILL RATE MANDATORY STOCK'!E156,'DETAIL SALES'!$AB$10:$AB$7501,"Full",'DETAIL SALES'!$C$10:$C$7501,"4")</f>
        <v>0</v>
      </c>
      <c r="Q156" s="167">
        <f>COUNTIFS('DETAIL SALES'!$Q$10:$Q$7501,'FILL RATE MANDATORY STOCK'!E156,'DETAIL SALES'!$AB$10:$AB$7501,"No",'DETAIL SALES'!$C$10:$C$7501,"4")</f>
        <v>0</v>
      </c>
      <c r="R156" s="167">
        <f>COUNTIFS('DETAIL SALES'!$Q$10:$Q$7501,'FILL RATE MANDATORY STOCK'!E156,'DETAIL SALES'!$AB$10:$AB$7501,"Full",'DETAIL SALES'!$C$10:$C$7501,"5")</f>
        <v>0</v>
      </c>
      <c r="S156" s="167">
        <f>COUNTIFS('DETAIL SALES'!$Q$10:$Q$7501,'FILL RATE MANDATORY STOCK'!E156,'DETAIL SALES'!$AB$10:$AB$7501,"No",'DETAIL SALES'!$C$10:$C$7501,"5")</f>
        <v>0</v>
      </c>
      <c r="T156" s="167">
        <f>COUNTIFS('DETAIL SALES'!$Q$10:$Q$7501,'FILL RATE MANDATORY STOCK'!E156,'DETAIL SALES'!$AB$10:$AB$7501,"Full",'DETAIL SALES'!$C$10:$C$7501,"6")</f>
        <v>0</v>
      </c>
      <c r="U156" s="167">
        <f>COUNTIFS('DETAIL SALES'!$Q$10:$Q$7501,'FILL RATE MANDATORY STOCK'!E156,'DETAIL SALES'!$AB$10:$AB$7501,"No",'DETAIL SALES'!$C$10:$C$7501,"6")</f>
        <v>0</v>
      </c>
      <c r="V156" s="320">
        <f>COUNTIFS('DETAIL SALES'!$Q$10:$Q$7501,'FILL RATE MANDATORY STOCK'!E156,'DETAIL SALES'!$AB$10:$AB$7501,"Full",'DETAIL SALES'!$C$10:$C$7501,"7")</f>
        <v>0</v>
      </c>
      <c r="W156" s="320">
        <f>COUNTIFS('DETAIL SALES'!$Q$10:$Q$7501,'FILL RATE MANDATORY STOCK'!E156,'DETAIL SALES'!$AB$10:$AB$7501,"No",'DETAIL SALES'!$C$10:$C$7501,"7")</f>
        <v>0</v>
      </c>
      <c r="X156" s="167">
        <f>COUNTIFS('DETAIL SALES'!$Q$10:$Q$7501,'FILL RATE MANDATORY STOCK'!E156,'DETAIL SALES'!$AB$10:$AB$7501,"Full",'DETAIL SALES'!$C$10:$C$7501,"8")</f>
        <v>0</v>
      </c>
      <c r="Y156" s="167">
        <f>COUNTIFS('DETAIL SALES'!$Q$10:$Q$7501,'FILL RATE MANDATORY STOCK'!E156,'DETAIL SALES'!$AB$10:$AB$7501,"No",'DETAIL SALES'!$C$10:$C$7501,"8")</f>
        <v>0</v>
      </c>
      <c r="Z156" s="167">
        <f>COUNTIFS('DETAIL SALES'!$Q$10:$Q$7501,'FILL RATE MANDATORY STOCK'!E156,'DETAIL SALES'!$AB$10:$AB$7501,"Full",'DETAIL SALES'!$C$10:$C$7501,"9")</f>
        <v>0</v>
      </c>
      <c r="AA156" s="167">
        <f>COUNTIFS('DETAIL SALES'!$Q$10:$Q$7501,'FILL RATE MANDATORY STOCK'!E156,'DETAIL SALES'!$AB$10:$AB$7501,"No",'DETAIL SALES'!$C$10:$C$7501,"9")</f>
        <v>0</v>
      </c>
      <c r="AB156" s="167">
        <f>COUNTIFS('DETAIL SALES'!$Q$10:$Q$7501,'FILL RATE MANDATORY STOCK'!E156,'DETAIL SALES'!$AB$10:$AB$7501,"Full",'DETAIL SALES'!$C$10:$C$7501,"10")</f>
        <v>0</v>
      </c>
      <c r="AC156" s="167">
        <f>COUNTIFS('DETAIL SALES'!$Q$10:$Q$7501,'FILL RATE MANDATORY STOCK'!E156,'DETAIL SALES'!$AB$10:$AB$7501,"No",'DETAIL SALES'!$C$10:$C$7501,"10")</f>
        <v>0</v>
      </c>
      <c r="AD156" s="167">
        <f>COUNTIFS('DETAIL SALES'!$Q$10:$Q$7501,'FILL RATE MANDATORY STOCK'!E156,'DETAIL SALES'!$AB$10:$AB$7501,"Full",'DETAIL SALES'!$C$10:$C$7501,"11")</f>
        <v>0</v>
      </c>
      <c r="AE156" s="167">
        <f>COUNTIFS('DETAIL SALES'!$Q$10:$Q$7501,'FILL RATE MANDATORY STOCK'!E156,'DETAIL SALES'!$AB$10:$AB$7501,"No",'DETAIL SALES'!$C$10:$C$7501,"11")</f>
        <v>0</v>
      </c>
      <c r="AF156" s="167">
        <f>COUNTIFS('DETAIL SALES'!$Q$10:$Q$7501,'FILL RATE MANDATORY STOCK'!E156,'DETAIL SALES'!$AB$10:$AB$7501,"Full",'DETAIL SALES'!$C$10:$C$7501,"12")</f>
        <v>0</v>
      </c>
      <c r="AG156" s="167">
        <f>COUNTIFS('DETAIL SALES'!$Q$10:$Q$7501,'FILL RATE MANDATORY STOCK'!E156,'DETAIL SALES'!$AB$10:$AB$7501,"No",'DETAIL SALES'!$C$10:$C$7501,"12")</f>
        <v>0</v>
      </c>
      <c r="AH156" s="167">
        <f>COUNTIFS('DETAIL SALES'!$Q$10:$Q$7501,'FILL RATE MANDATORY STOCK'!E156,'DETAIL SALES'!$AB$10:$AB$7501,"Full",'DETAIL SALES'!$C$10:$C$7501,"13")</f>
        <v>0</v>
      </c>
      <c r="AI156" s="167">
        <f>COUNTIFS('DETAIL SALES'!$Q$10:$Q$7501,'FILL RATE MANDATORY STOCK'!E156,'DETAIL SALES'!$AB$10:$AB$7501,"No",'DETAIL SALES'!$C$10:$C$7501,"13")</f>
        <v>0</v>
      </c>
      <c r="AJ156" s="320">
        <f>COUNTIFS('DETAIL SALES'!$Q$10:$Q$7501,'FILL RATE MANDATORY STOCK'!E156,'DETAIL SALES'!$AB$10:$AB$7501,"Full",'DETAIL SALES'!$C$10:$C$7501,"14")</f>
        <v>0</v>
      </c>
      <c r="AK156" s="320">
        <f>COUNTIFS('DETAIL SALES'!$Q$10:$Q$7501,'FILL RATE MANDATORY STOCK'!E156,'DETAIL SALES'!$AB$10:$AB$7501,"No",'DETAIL SALES'!$C$10:$C$7501,"14")</f>
        <v>0</v>
      </c>
      <c r="AL156" s="167">
        <f>COUNTIFS('DETAIL SALES'!$Q$10:$Q$7501,'FILL RATE MANDATORY STOCK'!E156,'DETAIL SALES'!$AB$10:$AB$7501,"Full",'DETAIL SALES'!$C$10:$C$7501,"15")</f>
        <v>0</v>
      </c>
      <c r="AM156" s="167">
        <f>COUNTIFS('DETAIL SALES'!$Q$10:$Q$7501,'FILL RATE MANDATORY STOCK'!E156,'DETAIL SALES'!$AB$10:$AB$7501,"No",'DETAIL SALES'!$C$10:$C$7501,"15")</f>
        <v>0</v>
      </c>
      <c r="AN156" s="167">
        <f>COUNTIFS('DETAIL SALES'!$Q$10:$Q$7501,'FILL RATE MANDATORY STOCK'!E156,'DETAIL SALES'!$AB$10:$AB$7501,"Full",'DETAIL SALES'!$C$10:$C$7501,"16")</f>
        <v>0</v>
      </c>
      <c r="AO156" s="167">
        <f>COUNTIFS('DETAIL SALES'!$Q$10:$Q$7501,'FILL RATE MANDATORY STOCK'!E156,'DETAIL SALES'!$AB$10:$AB$7501,"No",'DETAIL SALES'!$C$10:$C$7501,"16")</f>
        <v>0</v>
      </c>
      <c r="AP156" s="167">
        <f>COUNTIFS('DETAIL SALES'!$Q$10:$Q$7501,'FILL RATE MANDATORY STOCK'!E156,'DETAIL SALES'!$AB$10:$AB$7501,"Full",'DETAIL SALES'!$C$10:$C$7501,"17")</f>
        <v>0</v>
      </c>
      <c r="AQ156" s="167">
        <f>COUNTIFS('DETAIL SALES'!$Q$10:$Q$7501,'FILL RATE MANDATORY STOCK'!E156,'DETAIL SALES'!$AB$10:$AB$7501,"No",'DETAIL SALES'!$C$10:$C$7501,"17")</f>
        <v>0</v>
      </c>
      <c r="AR156" s="167">
        <f>COUNTIFS('DETAIL SALES'!$Q$10:$Q$7501,'FILL RATE MANDATORY STOCK'!E156,'DETAIL SALES'!$AB$10:$AB$7501,"Full",'DETAIL SALES'!$C$10:$C$7501,"18")</f>
        <v>0</v>
      </c>
      <c r="AS156" s="167">
        <f>COUNTIFS('DETAIL SALES'!$Q$10:$Q$7501,'FILL RATE MANDATORY STOCK'!E156,'DETAIL SALES'!$AB$10:$AB$7501,"No",'DETAIL SALES'!$C$10:$C$7501,"18")</f>
        <v>0</v>
      </c>
      <c r="AT156" s="167">
        <f>COUNTIFS('DETAIL SALES'!$Q$10:$Q$7501,'FILL RATE MANDATORY STOCK'!E156,'DETAIL SALES'!$AB$10:$AB$7501,"Full",'DETAIL SALES'!$C$10:$C$7501,"19")</f>
        <v>0</v>
      </c>
      <c r="AU156" s="167">
        <f>COUNTIFS('DETAIL SALES'!$Q$10:$Q$7501,'FILL RATE MANDATORY STOCK'!E156,'DETAIL SALES'!$AB$10:$AB$7501,"No",'DETAIL SALES'!$C$10:$C$7501,"19")</f>
        <v>0</v>
      </c>
      <c r="AV156" s="167">
        <f>COUNTIFS('DETAIL SALES'!$Q$10:$Q$7501,'FILL RATE MANDATORY STOCK'!E156,'DETAIL SALES'!$AB$10:$AB$7501,"Full",'DETAIL SALES'!$C$10:$C$7501,"20")</f>
        <v>0</v>
      </c>
      <c r="AW156" s="167">
        <f>COUNTIFS('DETAIL SALES'!$Q$10:$Q$7501,'FILL RATE MANDATORY STOCK'!E156,'DETAIL SALES'!$AB$10:$AB$7501,"No",'DETAIL SALES'!$C$10:$C$7501,"20")</f>
        <v>0</v>
      </c>
      <c r="AX156" s="320">
        <f>COUNTIFS('DETAIL SALES'!$Q$10:$Q$7501,'FILL RATE MANDATORY STOCK'!E156,'DETAIL SALES'!$AB$10:$AB$7501,"Full",'DETAIL SALES'!$C$10:$C$7501,"21")</f>
        <v>0</v>
      </c>
      <c r="AY156" s="320">
        <f>COUNTIFS('DETAIL SALES'!$Q$10:$Q$7501,'FILL RATE MANDATORY STOCK'!E156,'DETAIL SALES'!$AB$10:$AB$7501,"No",'DETAIL SALES'!$C$10:$C$7501,"21")</f>
        <v>0</v>
      </c>
      <c r="AZ156" s="167">
        <f>COUNTIFS('DETAIL SALES'!$Q$10:$Q$7501,'FILL RATE MANDATORY STOCK'!E156,'DETAIL SALES'!$AB$10:$AB$7501,"Full",'DETAIL SALES'!$C$10:$C$7501,"22")</f>
        <v>0</v>
      </c>
      <c r="BA156" s="167">
        <f>COUNTIFS('DETAIL SALES'!$Q$10:$Q$7501,'FILL RATE MANDATORY STOCK'!E156,'DETAIL SALES'!$AB$10:$AB$7501,"No",'DETAIL SALES'!$C$10:$C$7501,"22")</f>
        <v>0</v>
      </c>
      <c r="BB156" s="167">
        <f>COUNTIFS('DETAIL SALES'!$Q$10:$Q$7501,'FILL RATE MANDATORY STOCK'!E156,'DETAIL SALES'!$AB$10:$AB$7501,"Full",'DETAIL SALES'!$C$10:$C$7501,"23")</f>
        <v>0</v>
      </c>
      <c r="BC156" s="167">
        <f>COUNTIFS('DETAIL SALES'!$Q$10:$Q$7501,'FILL RATE MANDATORY STOCK'!E156,'DETAIL SALES'!$AB$10:$AB$7501,"No",'DETAIL SALES'!$C$10:$C$7501,"23")</f>
        <v>0</v>
      </c>
      <c r="BD156" s="167">
        <f>COUNTIFS('DETAIL SALES'!$Q$10:$Q$7501,'FILL RATE MANDATORY STOCK'!E156,'DETAIL SALES'!$AB$10:$AB$7501,"Full",'DETAIL SALES'!$C$10:$C$7501,"24")</f>
        <v>0</v>
      </c>
      <c r="BE156" s="167">
        <f>COUNTIFS('DETAIL SALES'!$Q$10:$Q$7501,'FILL RATE MANDATORY STOCK'!E156,'DETAIL SALES'!$AB$10:$AB$7501,"No",'DETAIL SALES'!$C$10:$C$7501,"24")</f>
        <v>0</v>
      </c>
      <c r="BF156" s="167">
        <f>COUNTIFS('DETAIL SALES'!$Q$10:$Q$7501,'FILL RATE MANDATORY STOCK'!E156,'DETAIL SALES'!$AB$10:$AB$7501,"Full",'DETAIL SALES'!$C$10:$C$7501,"25")</f>
        <v>0</v>
      </c>
      <c r="BG156" s="167">
        <f>COUNTIFS('DETAIL SALES'!$Q$10:$Q$7501,'FILL RATE MANDATORY STOCK'!E156,'DETAIL SALES'!$AB$10:$AB$7501,"No",'DETAIL SALES'!$C$10:$C$7501,"25")</f>
        <v>0</v>
      </c>
      <c r="BH156" s="167">
        <f>COUNTIFS('DETAIL SALES'!$Q$10:$Q$7501,'FILL RATE MANDATORY STOCK'!E156,'DETAIL SALES'!$AB$10:$AB$7501,"Full",'DETAIL SALES'!$C$10:$C$7501,"26")</f>
        <v>0</v>
      </c>
      <c r="BI156" s="167">
        <f>COUNTIFS('DETAIL SALES'!$Q$10:$Q$7501,'FILL RATE MANDATORY STOCK'!E156,'DETAIL SALES'!$AB$10:$AB$7501,"No",'DETAIL SALES'!$C$10:$C$7501,"26")</f>
        <v>0</v>
      </c>
      <c r="BJ156" s="167">
        <f>COUNTIFS('DETAIL SALES'!$Q$10:$Q$7501,'FILL RATE MANDATORY STOCK'!E156,'DETAIL SALES'!$AB$10:$AB$7501,"Full",'DETAIL SALES'!$C$10:$C$7501,"27")</f>
        <v>0</v>
      </c>
      <c r="BK156" s="167">
        <f>COUNTIFS('DETAIL SALES'!$Q$10:$Q$7501,'FILL RATE MANDATORY STOCK'!E156,'DETAIL SALES'!$AB$10:$AB$7501,"No",'DETAIL SALES'!$C$10:$C$7501,"27")</f>
        <v>0</v>
      </c>
      <c r="BL156" s="320">
        <f>COUNTIFS('DETAIL SALES'!$Q$10:$Q$7501,'FILL RATE MANDATORY STOCK'!E156,'DETAIL SALES'!$AB$10:$AB$7501,"Full",'DETAIL SALES'!$C$10:$C$7501,"28")</f>
        <v>0</v>
      </c>
      <c r="BM156" s="320">
        <f>COUNTIFS('DETAIL SALES'!$Q$10:$Q$7501,'FILL RATE MANDATORY STOCK'!E156,'DETAIL SALES'!$AB$10:$AB$7501,"No",'DETAIL SALES'!$C$10:$C$7501,"28")</f>
        <v>0</v>
      </c>
      <c r="BN156" s="167">
        <f>COUNTIFS('DETAIL SALES'!$Q$10:$Q$7501,'FILL RATE MANDATORY STOCK'!E156,'DETAIL SALES'!$AB$10:$AB$7501,"Full",'DETAIL SALES'!$C$10:$C$7501,"29")</f>
        <v>0</v>
      </c>
      <c r="BO156" s="167">
        <f>COUNTIFS('DETAIL SALES'!$Q$10:$Q$7501,'FILL RATE MANDATORY STOCK'!E156,'DETAIL SALES'!$AB$10:$AB$7501,"No",'DETAIL SALES'!$C$10:$C$7501,"29")</f>
        <v>0</v>
      </c>
      <c r="BP156" s="167">
        <f>COUNTIFS('DETAIL SALES'!$Q$10:$Q$7501,'FILL RATE MANDATORY STOCK'!E156,'DETAIL SALES'!$AB$10:$AB$7501,"Full",'DETAIL SALES'!$C$10:$C$7501,"30")</f>
        <v>0</v>
      </c>
      <c r="BQ156" s="167">
        <f>COUNTIFS('DETAIL SALES'!$Q$10:$Q$7501,'FILL RATE MANDATORY STOCK'!E156,'DETAIL SALES'!$AB$10:$AB$7501,"No",'DETAIL SALES'!$C$10:$C$7501,"30")</f>
        <v>0</v>
      </c>
      <c r="BR156" s="167">
        <f>COUNTIFS('DETAIL SALES'!$Q$10:$Q$7501,'FILL RATE MANDATORY STOCK'!\,'DETAIL SALES'!$AB$10:$AB$7501,"Full",'DETAIL SALES'!$C$10:$C$7501,"31")</f>
        <v>0</v>
      </c>
      <c r="BS156" s="159">
        <f>COUNTIFS('DETAIL SALES'!$Q$10:$Q$7501,'FILL RATE MANDATORY STOCK'!E156,'DETAIL SALES'!$AB$10:$AB$7501,"No",'DETAIL SALES'!$C$10:$C$7501,"31")</f>
        <v>0</v>
      </c>
      <c r="BT156" s="251">
        <f t="shared" si="16"/>
        <v>0</v>
      </c>
      <c r="BU156" s="168">
        <f t="shared" si="17"/>
        <v>0</v>
      </c>
      <c r="BV156" s="168">
        <f t="shared" si="18"/>
        <v>0</v>
      </c>
      <c r="BW156" s="266" t="e">
        <f t="shared" si="19"/>
        <v>#DIV/0!</v>
      </c>
    </row>
    <row r="157" spans="1:75" ht="16.5" customHeight="1">
      <c r="A157" s="784"/>
      <c r="B157" s="100">
        <f>MAX(B150:B155)+1</f>
        <v>138</v>
      </c>
      <c r="C157" s="100" t="s">
        <v>420</v>
      </c>
      <c r="D157" s="100" t="s">
        <v>891</v>
      </c>
      <c r="E157" s="149"/>
      <c r="F157" s="169"/>
      <c r="G157" s="224">
        <v>120000</v>
      </c>
      <c r="H157" s="154">
        <v>1</v>
      </c>
      <c r="I157" s="153">
        <v>0</v>
      </c>
      <c r="J157" s="315">
        <f>COUNTIFS('DETAIL SALES'!$Q$10:$Q$7501,'FILL RATE MANDATORY STOCK'!E157,'DETAIL SALES'!$AB$10:$AB$7501,"Full",'DETAIL SALES'!$C$10:$C$7501,"1")</f>
        <v>0</v>
      </c>
      <c r="K157" s="316">
        <f>COUNTIFS('DETAIL SALES'!$Q$10:$Q$7501,'FILL RATE MANDATORY STOCK'!E157,'DETAIL SALES'!$AB$10:$AB$7501,"No",'DETAIL SALES'!$C$10:$C$7501,"1")</f>
        <v>0</v>
      </c>
      <c r="L157" s="149">
        <f>COUNTIFS('DETAIL SALES'!$Q$10:$Q$7501,'FILL RATE MANDATORY STOCK'!E157,'DETAIL SALES'!$AB$10:$AB$7501,"Full",'DETAIL SALES'!$C$10:$C$7501,"2")</f>
        <v>0</v>
      </c>
      <c r="M157" s="149">
        <f>COUNTIFS('DETAIL SALES'!$Q$10:$Q$7501,'FILL RATE MANDATORY STOCK'!E157,'DETAIL SALES'!$AB$10:$AB$7501,"No",'DETAIL SALES'!$C$10:$C$7501,"2")</f>
        <v>0</v>
      </c>
      <c r="N157" s="149">
        <f>COUNTIFS('DETAIL SALES'!$Q$10:$Q$7501,'FILL RATE MANDATORY STOCK'!E157,'DETAIL SALES'!$AB$10:$AB$7501,"Full",'DETAIL SALES'!$C$10:$C$7501,"3")</f>
        <v>0</v>
      </c>
      <c r="O157" s="149">
        <f>COUNTIFS('DETAIL SALES'!$Q$10:$Q$7501,'FILL RATE MANDATORY STOCK'!E157,'DETAIL SALES'!$AB$10:$AB$7501,"No",'DETAIL SALES'!$C$10:$C$7501,"3")</f>
        <v>0</v>
      </c>
      <c r="P157" s="149">
        <f>COUNTIFS('DETAIL SALES'!$Q$10:$Q$7501,'FILL RATE MANDATORY STOCK'!E157,'DETAIL SALES'!$AB$10:$AB$7501,"Full",'DETAIL SALES'!$C$10:$C$7501,"4")</f>
        <v>0</v>
      </c>
      <c r="Q157" s="149">
        <f>COUNTIFS('DETAIL SALES'!$Q$10:$Q$7501,'FILL RATE MANDATORY STOCK'!E157,'DETAIL SALES'!$AB$10:$AB$7501,"No",'DETAIL SALES'!$C$10:$C$7501,"4")</f>
        <v>0</v>
      </c>
      <c r="R157" s="149">
        <f>COUNTIFS('DETAIL SALES'!$Q$10:$Q$7501,'FILL RATE MANDATORY STOCK'!E157,'DETAIL SALES'!$AB$10:$AB$7501,"Full",'DETAIL SALES'!$C$10:$C$7501,"5")</f>
        <v>0</v>
      </c>
      <c r="S157" s="149">
        <f>COUNTIFS('DETAIL SALES'!$Q$10:$Q$7501,'FILL RATE MANDATORY STOCK'!E157,'DETAIL SALES'!$AB$10:$AB$7501,"No",'DETAIL SALES'!$C$10:$C$7501,"5")</f>
        <v>0</v>
      </c>
      <c r="T157" s="149">
        <f>COUNTIFS('DETAIL SALES'!$Q$10:$Q$7501,'FILL RATE MANDATORY STOCK'!E157,'DETAIL SALES'!$AB$10:$AB$7501,"Full",'DETAIL SALES'!$C$10:$C$7501,"6")</f>
        <v>0</v>
      </c>
      <c r="U157" s="149">
        <f>COUNTIFS('DETAIL SALES'!$Q$10:$Q$7501,'FILL RATE MANDATORY STOCK'!E157,'DETAIL SALES'!$AB$10:$AB$7501,"No",'DETAIL SALES'!$C$10:$C$7501,"6")</f>
        <v>0</v>
      </c>
      <c r="V157" s="316">
        <f>COUNTIFS('DETAIL SALES'!$Q$10:$Q$7501,'FILL RATE MANDATORY STOCK'!E157,'DETAIL SALES'!$AB$10:$AB$7501,"Full",'DETAIL SALES'!$C$10:$C$7501,"7")</f>
        <v>0</v>
      </c>
      <c r="W157" s="316">
        <f>COUNTIFS('DETAIL SALES'!$Q$10:$Q$7501,'FILL RATE MANDATORY STOCK'!E157,'DETAIL SALES'!$AB$10:$AB$7501,"No",'DETAIL SALES'!$C$10:$C$7501,"7")</f>
        <v>0</v>
      </c>
      <c r="X157" s="149">
        <f>COUNTIFS('DETAIL SALES'!$Q$10:$Q$7501,'FILL RATE MANDATORY STOCK'!E157,'DETAIL SALES'!$AB$10:$AB$7501,"Full",'DETAIL SALES'!$C$10:$C$7501,"8")</f>
        <v>0</v>
      </c>
      <c r="Y157" s="149">
        <f>COUNTIFS('DETAIL SALES'!$Q$10:$Q$7501,'FILL RATE MANDATORY STOCK'!E157,'DETAIL SALES'!$AB$10:$AB$7501,"No",'DETAIL SALES'!$C$10:$C$7501,"8")</f>
        <v>0</v>
      </c>
      <c r="Z157" s="149">
        <f>COUNTIFS('DETAIL SALES'!$Q$10:$Q$7501,'FILL RATE MANDATORY STOCK'!E157,'DETAIL SALES'!$AB$10:$AB$7501,"Full",'DETAIL SALES'!$C$10:$C$7501,"9")</f>
        <v>0</v>
      </c>
      <c r="AA157" s="149">
        <f>COUNTIFS('DETAIL SALES'!$Q$10:$Q$7501,'FILL RATE MANDATORY STOCK'!E157,'DETAIL SALES'!$AB$10:$AB$7501,"No",'DETAIL SALES'!$C$10:$C$7501,"9")</f>
        <v>0</v>
      </c>
      <c r="AB157" s="149">
        <f>COUNTIFS('DETAIL SALES'!$Q$10:$Q$7501,'FILL RATE MANDATORY STOCK'!E157,'DETAIL SALES'!$AB$10:$AB$7501,"Full",'DETAIL SALES'!$C$10:$C$7501,"10")</f>
        <v>0</v>
      </c>
      <c r="AC157" s="149">
        <f>COUNTIFS('DETAIL SALES'!$Q$10:$Q$7501,'FILL RATE MANDATORY STOCK'!E157,'DETAIL SALES'!$AB$10:$AB$7501,"No",'DETAIL SALES'!$C$10:$C$7501,"10")</f>
        <v>0</v>
      </c>
      <c r="AD157" s="149">
        <f>COUNTIFS('DETAIL SALES'!$Q$10:$Q$7501,'FILL RATE MANDATORY STOCK'!E157,'DETAIL SALES'!$AB$10:$AB$7501,"Full",'DETAIL SALES'!$C$10:$C$7501,"11")</f>
        <v>0</v>
      </c>
      <c r="AE157" s="149">
        <f>COUNTIFS('DETAIL SALES'!$Q$10:$Q$7501,'FILL RATE MANDATORY STOCK'!E157,'DETAIL SALES'!$AB$10:$AB$7501,"No",'DETAIL SALES'!$C$10:$C$7501,"11")</f>
        <v>0</v>
      </c>
      <c r="AF157" s="149">
        <f>COUNTIFS('DETAIL SALES'!$Q$10:$Q$7501,'FILL RATE MANDATORY STOCK'!E157,'DETAIL SALES'!$AB$10:$AB$7501,"Full",'DETAIL SALES'!$C$10:$C$7501,"12")</f>
        <v>0</v>
      </c>
      <c r="AG157" s="149">
        <f>COUNTIFS('DETAIL SALES'!$Q$10:$Q$7501,'FILL RATE MANDATORY STOCK'!E157,'DETAIL SALES'!$AB$10:$AB$7501,"No",'DETAIL SALES'!$C$10:$C$7501,"12")</f>
        <v>0</v>
      </c>
      <c r="AH157" s="149">
        <f>COUNTIFS('DETAIL SALES'!$Q$10:$Q$7501,'FILL RATE MANDATORY STOCK'!E157,'DETAIL SALES'!$AB$10:$AB$7501,"Full",'DETAIL SALES'!$C$10:$C$7501,"13")</f>
        <v>0</v>
      </c>
      <c r="AI157" s="149">
        <f>COUNTIFS('DETAIL SALES'!$Q$10:$Q$7501,'FILL RATE MANDATORY STOCK'!E157,'DETAIL SALES'!$AB$10:$AB$7501,"No",'DETAIL SALES'!$C$10:$C$7501,"13")</f>
        <v>0</v>
      </c>
      <c r="AJ157" s="316">
        <f>COUNTIFS('DETAIL SALES'!$Q$10:$Q$7501,'FILL RATE MANDATORY STOCK'!E157,'DETAIL SALES'!$AB$10:$AB$7501,"Full",'DETAIL SALES'!$C$10:$C$7501,"14")</f>
        <v>0</v>
      </c>
      <c r="AK157" s="316">
        <f>COUNTIFS('DETAIL SALES'!$Q$10:$Q$7501,'FILL RATE MANDATORY STOCK'!E157,'DETAIL SALES'!$AB$10:$AB$7501,"No",'DETAIL SALES'!$C$10:$C$7501,"14")</f>
        <v>0</v>
      </c>
      <c r="AL157" s="149">
        <f>COUNTIFS('DETAIL SALES'!$Q$10:$Q$7501,'FILL RATE MANDATORY STOCK'!E157,'DETAIL SALES'!$AB$10:$AB$7501,"Full",'DETAIL SALES'!$C$10:$C$7501,"15")</f>
        <v>0</v>
      </c>
      <c r="AM157" s="149">
        <f>COUNTIFS('DETAIL SALES'!$Q$10:$Q$7501,'FILL RATE MANDATORY STOCK'!E157,'DETAIL SALES'!$AB$10:$AB$7501,"No",'DETAIL SALES'!$C$10:$C$7501,"15")</f>
        <v>0</v>
      </c>
      <c r="AN157" s="149">
        <f>COUNTIFS('DETAIL SALES'!$Q$10:$Q$7501,'FILL RATE MANDATORY STOCK'!E157,'DETAIL SALES'!$AB$10:$AB$7501,"Full",'DETAIL SALES'!$C$10:$C$7501,"16")</f>
        <v>0</v>
      </c>
      <c r="AO157" s="149">
        <f>COUNTIFS('DETAIL SALES'!$Q$10:$Q$7501,'FILL RATE MANDATORY STOCK'!E157,'DETAIL SALES'!$AB$10:$AB$7501,"No",'DETAIL SALES'!$C$10:$C$7501,"16")</f>
        <v>0</v>
      </c>
      <c r="AP157" s="149">
        <f>COUNTIFS('DETAIL SALES'!$Q$10:$Q$7501,'FILL RATE MANDATORY STOCK'!E157,'DETAIL SALES'!$AB$10:$AB$7501,"Full",'DETAIL SALES'!$C$10:$C$7501,"17")</f>
        <v>0</v>
      </c>
      <c r="AQ157" s="149">
        <f>COUNTIFS('DETAIL SALES'!$Q$10:$Q$7501,'FILL RATE MANDATORY STOCK'!E157,'DETAIL SALES'!$AB$10:$AB$7501,"No",'DETAIL SALES'!$C$10:$C$7501,"17")</f>
        <v>0</v>
      </c>
      <c r="AR157" s="149">
        <f>COUNTIFS('DETAIL SALES'!$Q$10:$Q$7501,'FILL RATE MANDATORY STOCK'!E157,'DETAIL SALES'!$AB$10:$AB$7501,"Full",'DETAIL SALES'!$C$10:$C$7501,"18")</f>
        <v>0</v>
      </c>
      <c r="AS157" s="149">
        <f>COUNTIFS('DETAIL SALES'!$Q$10:$Q$7501,'FILL RATE MANDATORY STOCK'!E157,'DETAIL SALES'!$AB$10:$AB$7501,"No",'DETAIL SALES'!$C$10:$C$7501,"18")</f>
        <v>0</v>
      </c>
      <c r="AT157" s="149">
        <f>COUNTIFS('DETAIL SALES'!$Q$10:$Q$7501,'FILL RATE MANDATORY STOCK'!E157,'DETAIL SALES'!$AB$10:$AB$7501,"Full",'DETAIL SALES'!$C$10:$C$7501,"19")</f>
        <v>0</v>
      </c>
      <c r="AU157" s="149">
        <f>COUNTIFS('DETAIL SALES'!$Q$10:$Q$7501,'FILL RATE MANDATORY STOCK'!E157,'DETAIL SALES'!$AB$10:$AB$7501,"No",'DETAIL SALES'!$C$10:$C$7501,"19")</f>
        <v>0</v>
      </c>
      <c r="AV157" s="149">
        <f>COUNTIFS('DETAIL SALES'!$Q$10:$Q$7501,'FILL RATE MANDATORY STOCK'!E157,'DETAIL SALES'!$AB$10:$AB$7501,"Full",'DETAIL SALES'!$C$10:$C$7501,"20")</f>
        <v>0</v>
      </c>
      <c r="AW157" s="149">
        <f>COUNTIFS('DETAIL SALES'!$Q$10:$Q$7501,'FILL RATE MANDATORY STOCK'!E157,'DETAIL SALES'!$AB$10:$AB$7501,"No",'DETAIL SALES'!$C$10:$C$7501,"20")</f>
        <v>0</v>
      </c>
      <c r="AX157" s="316">
        <f>COUNTIFS('DETAIL SALES'!$Q$10:$Q$7501,'FILL RATE MANDATORY STOCK'!E157,'DETAIL SALES'!$AB$10:$AB$7501,"Full",'DETAIL SALES'!$C$10:$C$7501,"21")</f>
        <v>0</v>
      </c>
      <c r="AY157" s="316">
        <f>COUNTIFS('DETAIL SALES'!$Q$10:$Q$7501,'FILL RATE MANDATORY STOCK'!E157,'DETAIL SALES'!$AB$10:$AB$7501,"No",'DETAIL SALES'!$C$10:$C$7501,"21")</f>
        <v>0</v>
      </c>
      <c r="AZ157" s="149">
        <f>COUNTIFS('DETAIL SALES'!$Q$10:$Q$7501,'FILL RATE MANDATORY STOCK'!E157,'DETAIL SALES'!$AB$10:$AB$7501,"Full",'DETAIL SALES'!$C$10:$C$7501,"22")</f>
        <v>0</v>
      </c>
      <c r="BA157" s="149">
        <f>COUNTIFS('DETAIL SALES'!$Q$10:$Q$7501,'FILL RATE MANDATORY STOCK'!E157,'DETAIL SALES'!$AB$10:$AB$7501,"No",'DETAIL SALES'!$C$10:$C$7501,"22")</f>
        <v>0</v>
      </c>
      <c r="BB157" s="149">
        <f>COUNTIFS('DETAIL SALES'!$Q$10:$Q$7501,'FILL RATE MANDATORY STOCK'!E157,'DETAIL SALES'!$AB$10:$AB$7501,"Full",'DETAIL SALES'!$C$10:$C$7501,"23")</f>
        <v>0</v>
      </c>
      <c r="BC157" s="149">
        <f>COUNTIFS('DETAIL SALES'!$Q$10:$Q$7501,'FILL RATE MANDATORY STOCK'!E157,'DETAIL SALES'!$AB$10:$AB$7501,"No",'DETAIL SALES'!$C$10:$C$7501,"23")</f>
        <v>0</v>
      </c>
      <c r="BD157" s="149">
        <f>COUNTIFS('DETAIL SALES'!$Q$10:$Q$7501,'FILL RATE MANDATORY STOCK'!E157,'DETAIL SALES'!$AB$10:$AB$7501,"Full",'DETAIL SALES'!$C$10:$C$7501,"24")</f>
        <v>0</v>
      </c>
      <c r="BE157" s="149">
        <f>COUNTIFS('DETAIL SALES'!$Q$10:$Q$7501,'FILL RATE MANDATORY STOCK'!E157,'DETAIL SALES'!$AB$10:$AB$7501,"No",'DETAIL SALES'!$C$10:$C$7501,"24")</f>
        <v>0</v>
      </c>
      <c r="BF157" s="149">
        <f>COUNTIFS('DETAIL SALES'!$Q$10:$Q$7501,'FILL RATE MANDATORY STOCK'!E157,'DETAIL SALES'!$AB$10:$AB$7501,"Full",'DETAIL SALES'!$C$10:$C$7501,"25")</f>
        <v>0</v>
      </c>
      <c r="BG157" s="149">
        <f>COUNTIFS('DETAIL SALES'!$Q$10:$Q$7501,'FILL RATE MANDATORY STOCK'!E157,'DETAIL SALES'!$AB$10:$AB$7501,"No",'DETAIL SALES'!$C$10:$C$7501,"25")</f>
        <v>0</v>
      </c>
      <c r="BH157" s="149">
        <f>COUNTIFS('DETAIL SALES'!$Q$10:$Q$7501,'FILL RATE MANDATORY STOCK'!E157,'DETAIL SALES'!$AB$10:$AB$7501,"Full",'DETAIL SALES'!$C$10:$C$7501,"26")</f>
        <v>0</v>
      </c>
      <c r="BI157" s="149">
        <f>COUNTIFS('DETAIL SALES'!$Q$10:$Q$7501,'FILL RATE MANDATORY STOCK'!E157,'DETAIL SALES'!$AB$10:$AB$7501,"No",'DETAIL SALES'!$C$10:$C$7501,"26")</f>
        <v>0</v>
      </c>
      <c r="BJ157" s="149">
        <f>COUNTIFS('DETAIL SALES'!$Q$10:$Q$7501,'FILL RATE MANDATORY STOCK'!E157,'DETAIL SALES'!$AB$10:$AB$7501,"Full",'DETAIL SALES'!$C$10:$C$7501,"27")</f>
        <v>0</v>
      </c>
      <c r="BK157" s="149">
        <f>COUNTIFS('DETAIL SALES'!$Q$10:$Q$7501,'FILL RATE MANDATORY STOCK'!E157,'DETAIL SALES'!$AB$10:$AB$7501,"No",'DETAIL SALES'!$C$10:$C$7501,"27")</f>
        <v>0</v>
      </c>
      <c r="BL157" s="316">
        <f>COUNTIFS('DETAIL SALES'!$Q$10:$Q$7501,'FILL RATE MANDATORY STOCK'!E157,'DETAIL SALES'!$AB$10:$AB$7501,"Full",'DETAIL SALES'!$C$10:$C$7501,"28")</f>
        <v>0</v>
      </c>
      <c r="BM157" s="316">
        <f>COUNTIFS('DETAIL SALES'!$Q$10:$Q$7501,'FILL RATE MANDATORY STOCK'!E157,'DETAIL SALES'!$AB$10:$AB$7501,"No",'DETAIL SALES'!$C$10:$C$7501,"28")</f>
        <v>0</v>
      </c>
      <c r="BN157" s="149">
        <f>COUNTIFS('DETAIL SALES'!$Q$10:$Q$7501,'FILL RATE MANDATORY STOCK'!E157,'DETAIL SALES'!$AB$10:$AB$7501,"Full",'DETAIL SALES'!$C$10:$C$7501,"29")</f>
        <v>0</v>
      </c>
      <c r="BO157" s="149">
        <f>COUNTIFS('DETAIL SALES'!$Q$10:$Q$7501,'FILL RATE MANDATORY STOCK'!E157,'DETAIL SALES'!$AB$10:$AB$7501,"No",'DETAIL SALES'!$C$10:$C$7501,"29")</f>
        <v>0</v>
      </c>
      <c r="BP157" s="149">
        <f>COUNTIFS('DETAIL SALES'!$Q$10:$Q$7501,'FILL RATE MANDATORY STOCK'!E157,'DETAIL SALES'!$AB$10:$AB$7501,"Full",'DETAIL SALES'!$C$10:$C$7501,"30")</f>
        <v>0</v>
      </c>
      <c r="BQ157" s="149">
        <f>COUNTIFS('DETAIL SALES'!$Q$10:$Q$7501,'FILL RATE MANDATORY STOCK'!E157,'DETAIL SALES'!$AB$10:$AB$7501,"No",'DETAIL SALES'!$C$10:$C$7501,"30")</f>
        <v>0</v>
      </c>
      <c r="BR157" s="149">
        <f>COUNTIFS('DETAIL SALES'!$Q$10:$Q$7501,'FILL RATE MANDATORY STOCK'!\,'DETAIL SALES'!$AB$10:$AB$7501,"Full",'DETAIL SALES'!$C$10:$C$7501,"31")</f>
        <v>0</v>
      </c>
      <c r="BS157" s="153">
        <f>COUNTIFS('DETAIL SALES'!$Q$10:$Q$7501,'FILL RATE MANDATORY STOCK'!E157,'DETAIL SALES'!$AB$10:$AB$7501,"No",'DETAIL SALES'!$C$10:$C$7501,"31")</f>
        <v>0</v>
      </c>
      <c r="BT157" s="271">
        <f t="shared" si="16"/>
        <v>0</v>
      </c>
      <c r="BU157" s="150">
        <f t="shared" si="17"/>
        <v>0</v>
      </c>
      <c r="BV157" s="150">
        <f t="shared" si="18"/>
        <v>0</v>
      </c>
      <c r="BW157" s="272" t="e">
        <f t="shared" si="19"/>
        <v>#DIV/0!</v>
      </c>
    </row>
    <row r="158" spans="1:75">
      <c r="A158" s="784"/>
      <c r="B158" s="100">
        <f>MAX(B157:B157)+1</f>
        <v>139</v>
      </c>
      <c r="C158" s="100" t="s">
        <v>420</v>
      </c>
      <c r="D158" s="100" t="s">
        <v>890</v>
      </c>
      <c r="E158" s="149"/>
      <c r="F158" s="169"/>
      <c r="G158" s="224">
        <v>120000</v>
      </c>
      <c r="H158" s="154">
        <v>1</v>
      </c>
      <c r="I158" s="153">
        <v>0</v>
      </c>
      <c r="J158" s="315">
        <f>COUNTIFS('DETAIL SALES'!$Q$10:$Q$7501,'FILL RATE MANDATORY STOCK'!E158,'DETAIL SALES'!$AB$10:$AB$7501,"Full",'DETAIL SALES'!$C$10:$C$7501,"1")</f>
        <v>0</v>
      </c>
      <c r="K158" s="316">
        <f>COUNTIFS('DETAIL SALES'!$Q$10:$Q$7501,'FILL RATE MANDATORY STOCK'!E158,'DETAIL SALES'!$AB$10:$AB$7501,"No",'DETAIL SALES'!$C$10:$C$7501,"1")</f>
        <v>0</v>
      </c>
      <c r="L158" s="149">
        <f>COUNTIFS('DETAIL SALES'!$Q$10:$Q$7501,'FILL RATE MANDATORY STOCK'!E158,'DETAIL SALES'!$AB$10:$AB$7501,"Full",'DETAIL SALES'!$C$10:$C$7501,"2")</f>
        <v>0</v>
      </c>
      <c r="M158" s="149">
        <f>COUNTIFS('DETAIL SALES'!$Q$10:$Q$7501,'FILL RATE MANDATORY STOCK'!E158,'DETAIL SALES'!$AB$10:$AB$7501,"No",'DETAIL SALES'!$C$10:$C$7501,"2")</f>
        <v>0</v>
      </c>
      <c r="N158" s="149">
        <f>COUNTIFS('DETAIL SALES'!$Q$10:$Q$7501,'FILL RATE MANDATORY STOCK'!E158,'DETAIL SALES'!$AB$10:$AB$7501,"Full",'DETAIL SALES'!$C$10:$C$7501,"3")</f>
        <v>0</v>
      </c>
      <c r="O158" s="149">
        <f>COUNTIFS('DETAIL SALES'!$Q$10:$Q$7501,'FILL RATE MANDATORY STOCK'!E158,'DETAIL SALES'!$AB$10:$AB$7501,"No",'DETAIL SALES'!$C$10:$C$7501,"3")</f>
        <v>0</v>
      </c>
      <c r="P158" s="149">
        <f>COUNTIFS('DETAIL SALES'!$Q$10:$Q$7501,'FILL RATE MANDATORY STOCK'!E158,'DETAIL SALES'!$AB$10:$AB$7501,"Full",'DETAIL SALES'!$C$10:$C$7501,"4")</f>
        <v>0</v>
      </c>
      <c r="Q158" s="149">
        <f>COUNTIFS('DETAIL SALES'!$Q$10:$Q$7501,'FILL RATE MANDATORY STOCK'!E158,'DETAIL SALES'!$AB$10:$AB$7501,"No",'DETAIL SALES'!$C$10:$C$7501,"4")</f>
        <v>0</v>
      </c>
      <c r="R158" s="149">
        <f>COUNTIFS('DETAIL SALES'!$Q$10:$Q$7501,'FILL RATE MANDATORY STOCK'!E158,'DETAIL SALES'!$AB$10:$AB$7501,"Full",'DETAIL SALES'!$C$10:$C$7501,"5")</f>
        <v>0</v>
      </c>
      <c r="S158" s="149">
        <f>COUNTIFS('DETAIL SALES'!$Q$10:$Q$7501,'FILL RATE MANDATORY STOCK'!E158,'DETAIL SALES'!$AB$10:$AB$7501,"No",'DETAIL SALES'!$C$10:$C$7501,"5")</f>
        <v>0</v>
      </c>
      <c r="T158" s="149">
        <f>COUNTIFS('DETAIL SALES'!$Q$10:$Q$7501,'FILL RATE MANDATORY STOCK'!E158,'DETAIL SALES'!$AB$10:$AB$7501,"Full",'DETAIL SALES'!$C$10:$C$7501,"6")</f>
        <v>0</v>
      </c>
      <c r="U158" s="149">
        <f>COUNTIFS('DETAIL SALES'!$Q$10:$Q$7501,'FILL RATE MANDATORY STOCK'!E158,'DETAIL SALES'!$AB$10:$AB$7501,"No",'DETAIL SALES'!$C$10:$C$7501,"6")</f>
        <v>0</v>
      </c>
      <c r="V158" s="316">
        <f>COUNTIFS('DETAIL SALES'!$Q$10:$Q$7501,'FILL RATE MANDATORY STOCK'!E158,'DETAIL SALES'!$AB$10:$AB$7501,"Full",'DETAIL SALES'!$C$10:$C$7501,"7")</f>
        <v>0</v>
      </c>
      <c r="W158" s="316">
        <f>COUNTIFS('DETAIL SALES'!$Q$10:$Q$7501,'FILL RATE MANDATORY STOCK'!E158,'DETAIL SALES'!$AB$10:$AB$7501,"No",'DETAIL SALES'!$C$10:$C$7501,"7")</f>
        <v>0</v>
      </c>
      <c r="X158" s="149">
        <f>COUNTIFS('DETAIL SALES'!$Q$10:$Q$7501,'FILL RATE MANDATORY STOCK'!E158,'DETAIL SALES'!$AB$10:$AB$7501,"Full",'DETAIL SALES'!$C$10:$C$7501,"8")</f>
        <v>0</v>
      </c>
      <c r="Y158" s="149">
        <f>COUNTIFS('DETAIL SALES'!$Q$10:$Q$7501,'FILL RATE MANDATORY STOCK'!E158,'DETAIL SALES'!$AB$10:$AB$7501,"No",'DETAIL SALES'!$C$10:$C$7501,"8")</f>
        <v>0</v>
      </c>
      <c r="Z158" s="149">
        <f>COUNTIFS('DETAIL SALES'!$Q$10:$Q$7501,'FILL RATE MANDATORY STOCK'!E158,'DETAIL SALES'!$AB$10:$AB$7501,"Full",'DETAIL SALES'!$C$10:$C$7501,"9")</f>
        <v>0</v>
      </c>
      <c r="AA158" s="149">
        <f>COUNTIFS('DETAIL SALES'!$Q$10:$Q$7501,'FILL RATE MANDATORY STOCK'!E158,'DETAIL SALES'!$AB$10:$AB$7501,"No",'DETAIL SALES'!$C$10:$C$7501,"9")</f>
        <v>0</v>
      </c>
      <c r="AB158" s="149">
        <f>COUNTIFS('DETAIL SALES'!$Q$10:$Q$7501,'FILL RATE MANDATORY STOCK'!E158,'DETAIL SALES'!$AB$10:$AB$7501,"Full",'DETAIL SALES'!$C$10:$C$7501,"10")</f>
        <v>0</v>
      </c>
      <c r="AC158" s="149">
        <f>COUNTIFS('DETAIL SALES'!$Q$10:$Q$7501,'FILL RATE MANDATORY STOCK'!E158,'DETAIL SALES'!$AB$10:$AB$7501,"No",'DETAIL SALES'!$C$10:$C$7501,"10")</f>
        <v>0</v>
      </c>
      <c r="AD158" s="149">
        <f>COUNTIFS('DETAIL SALES'!$Q$10:$Q$7501,'FILL RATE MANDATORY STOCK'!E158,'DETAIL SALES'!$AB$10:$AB$7501,"Full",'DETAIL SALES'!$C$10:$C$7501,"11")</f>
        <v>0</v>
      </c>
      <c r="AE158" s="149">
        <f>COUNTIFS('DETAIL SALES'!$Q$10:$Q$7501,'FILL RATE MANDATORY STOCK'!E158,'DETAIL SALES'!$AB$10:$AB$7501,"No",'DETAIL SALES'!$C$10:$C$7501,"11")</f>
        <v>0</v>
      </c>
      <c r="AF158" s="149">
        <f>COUNTIFS('DETAIL SALES'!$Q$10:$Q$7501,'FILL RATE MANDATORY STOCK'!E158,'DETAIL SALES'!$AB$10:$AB$7501,"Full",'DETAIL SALES'!$C$10:$C$7501,"12")</f>
        <v>0</v>
      </c>
      <c r="AG158" s="149">
        <f>COUNTIFS('DETAIL SALES'!$Q$10:$Q$7501,'FILL RATE MANDATORY STOCK'!E158,'DETAIL SALES'!$AB$10:$AB$7501,"No",'DETAIL SALES'!$C$10:$C$7501,"12")</f>
        <v>0</v>
      </c>
      <c r="AH158" s="149">
        <f>COUNTIFS('DETAIL SALES'!$Q$10:$Q$7501,'FILL RATE MANDATORY STOCK'!E158,'DETAIL SALES'!$AB$10:$AB$7501,"Full",'DETAIL SALES'!$C$10:$C$7501,"13")</f>
        <v>0</v>
      </c>
      <c r="AI158" s="149">
        <f>COUNTIFS('DETAIL SALES'!$Q$10:$Q$7501,'FILL RATE MANDATORY STOCK'!E158,'DETAIL SALES'!$AB$10:$AB$7501,"No",'DETAIL SALES'!$C$10:$C$7501,"13")</f>
        <v>0</v>
      </c>
      <c r="AJ158" s="316">
        <f>COUNTIFS('DETAIL SALES'!$Q$10:$Q$7501,'FILL RATE MANDATORY STOCK'!E158,'DETAIL SALES'!$AB$10:$AB$7501,"Full",'DETAIL SALES'!$C$10:$C$7501,"14")</f>
        <v>0</v>
      </c>
      <c r="AK158" s="316">
        <f>COUNTIFS('DETAIL SALES'!$Q$10:$Q$7501,'FILL RATE MANDATORY STOCK'!E158,'DETAIL SALES'!$AB$10:$AB$7501,"No",'DETAIL SALES'!$C$10:$C$7501,"14")</f>
        <v>0</v>
      </c>
      <c r="AL158" s="149">
        <f>COUNTIFS('DETAIL SALES'!$Q$10:$Q$7501,'FILL RATE MANDATORY STOCK'!E158,'DETAIL SALES'!$AB$10:$AB$7501,"Full",'DETAIL SALES'!$C$10:$C$7501,"15")</f>
        <v>0</v>
      </c>
      <c r="AM158" s="149">
        <f>COUNTIFS('DETAIL SALES'!$Q$10:$Q$7501,'FILL RATE MANDATORY STOCK'!E158,'DETAIL SALES'!$AB$10:$AB$7501,"No",'DETAIL SALES'!$C$10:$C$7501,"15")</f>
        <v>0</v>
      </c>
      <c r="AN158" s="149">
        <f>COUNTIFS('DETAIL SALES'!$Q$10:$Q$7501,'FILL RATE MANDATORY STOCK'!E158,'DETAIL SALES'!$AB$10:$AB$7501,"Full",'DETAIL SALES'!$C$10:$C$7501,"16")</f>
        <v>0</v>
      </c>
      <c r="AO158" s="149">
        <f>COUNTIFS('DETAIL SALES'!$Q$10:$Q$7501,'FILL RATE MANDATORY STOCK'!E158,'DETAIL SALES'!$AB$10:$AB$7501,"No",'DETAIL SALES'!$C$10:$C$7501,"16")</f>
        <v>0</v>
      </c>
      <c r="AP158" s="149">
        <f>COUNTIFS('DETAIL SALES'!$Q$10:$Q$7501,'FILL RATE MANDATORY STOCK'!E158,'DETAIL SALES'!$AB$10:$AB$7501,"Full",'DETAIL SALES'!$C$10:$C$7501,"17")</f>
        <v>0</v>
      </c>
      <c r="AQ158" s="149">
        <f>COUNTIFS('DETAIL SALES'!$Q$10:$Q$7501,'FILL RATE MANDATORY STOCK'!E158,'DETAIL SALES'!$AB$10:$AB$7501,"No",'DETAIL SALES'!$C$10:$C$7501,"17")</f>
        <v>0</v>
      </c>
      <c r="AR158" s="149">
        <f>COUNTIFS('DETAIL SALES'!$Q$10:$Q$7501,'FILL RATE MANDATORY STOCK'!E158,'DETAIL SALES'!$AB$10:$AB$7501,"Full",'DETAIL SALES'!$C$10:$C$7501,"18")</f>
        <v>0</v>
      </c>
      <c r="AS158" s="149">
        <f>COUNTIFS('DETAIL SALES'!$Q$10:$Q$7501,'FILL RATE MANDATORY STOCK'!E158,'DETAIL SALES'!$AB$10:$AB$7501,"No",'DETAIL SALES'!$C$10:$C$7501,"18")</f>
        <v>0</v>
      </c>
      <c r="AT158" s="149">
        <f>COUNTIFS('DETAIL SALES'!$Q$10:$Q$7501,'FILL RATE MANDATORY STOCK'!E158,'DETAIL SALES'!$AB$10:$AB$7501,"Full",'DETAIL SALES'!$C$10:$C$7501,"19")</f>
        <v>0</v>
      </c>
      <c r="AU158" s="149">
        <f>COUNTIFS('DETAIL SALES'!$Q$10:$Q$7501,'FILL RATE MANDATORY STOCK'!E158,'DETAIL SALES'!$AB$10:$AB$7501,"No",'DETAIL SALES'!$C$10:$C$7501,"19")</f>
        <v>0</v>
      </c>
      <c r="AV158" s="149">
        <f>COUNTIFS('DETAIL SALES'!$Q$10:$Q$7501,'FILL RATE MANDATORY STOCK'!E158,'DETAIL SALES'!$AB$10:$AB$7501,"Full",'DETAIL SALES'!$C$10:$C$7501,"20")</f>
        <v>0</v>
      </c>
      <c r="AW158" s="149">
        <f>COUNTIFS('DETAIL SALES'!$Q$10:$Q$7501,'FILL RATE MANDATORY STOCK'!E158,'DETAIL SALES'!$AB$10:$AB$7501,"No",'DETAIL SALES'!$C$10:$C$7501,"20")</f>
        <v>0</v>
      </c>
      <c r="AX158" s="316">
        <f>COUNTIFS('DETAIL SALES'!$Q$10:$Q$7501,'FILL RATE MANDATORY STOCK'!E158,'DETAIL SALES'!$AB$10:$AB$7501,"Full",'DETAIL SALES'!$C$10:$C$7501,"21")</f>
        <v>0</v>
      </c>
      <c r="AY158" s="316">
        <f>COUNTIFS('DETAIL SALES'!$Q$10:$Q$7501,'FILL RATE MANDATORY STOCK'!E158,'DETAIL SALES'!$AB$10:$AB$7501,"No",'DETAIL SALES'!$C$10:$C$7501,"21")</f>
        <v>0</v>
      </c>
      <c r="AZ158" s="149">
        <f>COUNTIFS('DETAIL SALES'!$Q$10:$Q$7501,'FILL RATE MANDATORY STOCK'!E158,'DETAIL SALES'!$AB$10:$AB$7501,"Full",'DETAIL SALES'!$C$10:$C$7501,"22")</f>
        <v>0</v>
      </c>
      <c r="BA158" s="149">
        <f>COUNTIFS('DETAIL SALES'!$Q$10:$Q$7501,'FILL RATE MANDATORY STOCK'!E158,'DETAIL SALES'!$AB$10:$AB$7501,"No",'DETAIL SALES'!$C$10:$C$7501,"22")</f>
        <v>0</v>
      </c>
      <c r="BB158" s="149">
        <f>COUNTIFS('DETAIL SALES'!$Q$10:$Q$7501,'FILL RATE MANDATORY STOCK'!E158,'DETAIL SALES'!$AB$10:$AB$7501,"Full",'DETAIL SALES'!$C$10:$C$7501,"23")</f>
        <v>0</v>
      </c>
      <c r="BC158" s="149">
        <f>COUNTIFS('DETAIL SALES'!$Q$10:$Q$7501,'FILL RATE MANDATORY STOCK'!E158,'DETAIL SALES'!$AB$10:$AB$7501,"No",'DETAIL SALES'!$C$10:$C$7501,"23")</f>
        <v>0</v>
      </c>
      <c r="BD158" s="149">
        <f>COUNTIFS('DETAIL SALES'!$Q$10:$Q$7501,'FILL RATE MANDATORY STOCK'!E158,'DETAIL SALES'!$AB$10:$AB$7501,"Full",'DETAIL SALES'!$C$10:$C$7501,"24")</f>
        <v>0</v>
      </c>
      <c r="BE158" s="149">
        <f>COUNTIFS('DETAIL SALES'!$Q$10:$Q$7501,'FILL RATE MANDATORY STOCK'!E158,'DETAIL SALES'!$AB$10:$AB$7501,"No",'DETAIL SALES'!$C$10:$C$7501,"24")</f>
        <v>0</v>
      </c>
      <c r="BF158" s="149">
        <f>COUNTIFS('DETAIL SALES'!$Q$10:$Q$7501,'FILL RATE MANDATORY STOCK'!E158,'DETAIL SALES'!$AB$10:$AB$7501,"Full",'DETAIL SALES'!$C$10:$C$7501,"25")</f>
        <v>0</v>
      </c>
      <c r="BG158" s="149">
        <f>COUNTIFS('DETAIL SALES'!$Q$10:$Q$7501,'FILL RATE MANDATORY STOCK'!E158,'DETAIL SALES'!$AB$10:$AB$7501,"No",'DETAIL SALES'!$C$10:$C$7501,"25")</f>
        <v>0</v>
      </c>
      <c r="BH158" s="149">
        <f>COUNTIFS('DETAIL SALES'!$Q$10:$Q$7501,'FILL RATE MANDATORY STOCK'!E158,'DETAIL SALES'!$AB$10:$AB$7501,"Full",'DETAIL SALES'!$C$10:$C$7501,"26")</f>
        <v>0</v>
      </c>
      <c r="BI158" s="149">
        <f>COUNTIFS('DETAIL SALES'!$Q$10:$Q$7501,'FILL RATE MANDATORY STOCK'!E158,'DETAIL SALES'!$AB$10:$AB$7501,"No",'DETAIL SALES'!$C$10:$C$7501,"26")</f>
        <v>0</v>
      </c>
      <c r="BJ158" s="149">
        <f>COUNTIFS('DETAIL SALES'!$Q$10:$Q$7501,'FILL RATE MANDATORY STOCK'!E158,'DETAIL SALES'!$AB$10:$AB$7501,"Full",'DETAIL SALES'!$C$10:$C$7501,"27")</f>
        <v>0</v>
      </c>
      <c r="BK158" s="149">
        <f>COUNTIFS('DETAIL SALES'!$Q$10:$Q$7501,'FILL RATE MANDATORY STOCK'!E158,'DETAIL SALES'!$AB$10:$AB$7501,"No",'DETAIL SALES'!$C$10:$C$7501,"27")</f>
        <v>0</v>
      </c>
      <c r="BL158" s="316">
        <f>COUNTIFS('DETAIL SALES'!$Q$10:$Q$7501,'FILL RATE MANDATORY STOCK'!E158,'DETAIL SALES'!$AB$10:$AB$7501,"Full",'DETAIL SALES'!$C$10:$C$7501,"28")</f>
        <v>0</v>
      </c>
      <c r="BM158" s="316">
        <f>COUNTIFS('DETAIL SALES'!$Q$10:$Q$7501,'FILL RATE MANDATORY STOCK'!E158,'DETAIL SALES'!$AB$10:$AB$7501,"No",'DETAIL SALES'!$C$10:$C$7501,"28")</f>
        <v>0</v>
      </c>
      <c r="BN158" s="149">
        <f>COUNTIFS('DETAIL SALES'!$Q$10:$Q$7501,'FILL RATE MANDATORY STOCK'!E158,'DETAIL SALES'!$AB$10:$AB$7501,"Full",'DETAIL SALES'!$C$10:$C$7501,"29")</f>
        <v>0</v>
      </c>
      <c r="BO158" s="149">
        <f>COUNTIFS('DETAIL SALES'!$Q$10:$Q$7501,'FILL RATE MANDATORY STOCK'!E158,'DETAIL SALES'!$AB$10:$AB$7501,"No",'DETAIL SALES'!$C$10:$C$7501,"29")</f>
        <v>0</v>
      </c>
      <c r="BP158" s="149">
        <f>COUNTIFS('DETAIL SALES'!$Q$10:$Q$7501,'FILL RATE MANDATORY STOCK'!E158,'DETAIL SALES'!$AB$10:$AB$7501,"Full",'DETAIL SALES'!$C$10:$C$7501,"30")</f>
        <v>0</v>
      </c>
      <c r="BQ158" s="149">
        <f>COUNTIFS('DETAIL SALES'!$Q$10:$Q$7501,'FILL RATE MANDATORY STOCK'!E158,'DETAIL SALES'!$AB$10:$AB$7501,"No",'DETAIL SALES'!$C$10:$C$7501,"30")</f>
        <v>0</v>
      </c>
      <c r="BR158" s="149">
        <f>COUNTIFS('DETAIL SALES'!$Q$10:$Q$7501,'FILL RATE MANDATORY STOCK'!\,'DETAIL SALES'!$AB$10:$AB$7501,"Full",'DETAIL SALES'!$C$10:$C$7501,"31")</f>
        <v>0</v>
      </c>
      <c r="BS158" s="153">
        <f>COUNTIFS('DETAIL SALES'!$Q$10:$Q$7501,'FILL RATE MANDATORY STOCK'!E158,'DETAIL SALES'!$AB$10:$AB$7501,"No",'DETAIL SALES'!$C$10:$C$7501,"31")</f>
        <v>0</v>
      </c>
      <c r="BT158" s="271">
        <f t="shared" si="16"/>
        <v>0</v>
      </c>
      <c r="BU158" s="150">
        <f t="shared" si="17"/>
        <v>0</v>
      </c>
      <c r="BV158" s="150">
        <f t="shared" si="18"/>
        <v>0</v>
      </c>
      <c r="BW158" s="272" t="e">
        <f t="shared" si="19"/>
        <v>#DIV/0!</v>
      </c>
    </row>
    <row r="159" spans="1:75">
      <c r="A159" s="784"/>
      <c r="B159" s="100">
        <f>MAX(B157:B158)+1</f>
        <v>140</v>
      </c>
      <c r="C159" s="100" t="s">
        <v>420</v>
      </c>
      <c r="D159" s="100" t="s">
        <v>890</v>
      </c>
      <c r="E159" s="149"/>
      <c r="F159" s="169"/>
      <c r="G159" s="224">
        <v>120000</v>
      </c>
      <c r="H159" s="154">
        <v>1</v>
      </c>
      <c r="I159" s="153">
        <v>0</v>
      </c>
      <c r="J159" s="315">
        <f>COUNTIFS('DETAIL SALES'!$Q$10:$Q$7501,'FILL RATE MANDATORY STOCK'!E159,'DETAIL SALES'!$AB$10:$AB$7501,"Full",'DETAIL SALES'!$C$10:$C$7501,"1")</f>
        <v>0</v>
      </c>
      <c r="K159" s="316">
        <f>COUNTIFS('DETAIL SALES'!$Q$10:$Q$7501,'FILL RATE MANDATORY STOCK'!E159,'DETAIL SALES'!$AB$10:$AB$7501,"No",'DETAIL SALES'!$C$10:$C$7501,"1")</f>
        <v>0</v>
      </c>
      <c r="L159" s="149">
        <f>COUNTIFS('DETAIL SALES'!$Q$10:$Q$7501,'FILL RATE MANDATORY STOCK'!E159,'DETAIL SALES'!$AB$10:$AB$7501,"Full",'DETAIL SALES'!$C$10:$C$7501,"2")</f>
        <v>0</v>
      </c>
      <c r="M159" s="149">
        <f>COUNTIFS('DETAIL SALES'!$Q$10:$Q$7501,'FILL RATE MANDATORY STOCK'!E159,'DETAIL SALES'!$AB$10:$AB$7501,"No",'DETAIL SALES'!$C$10:$C$7501,"2")</f>
        <v>0</v>
      </c>
      <c r="N159" s="149">
        <f>COUNTIFS('DETAIL SALES'!$Q$10:$Q$7501,'FILL RATE MANDATORY STOCK'!E159,'DETAIL SALES'!$AB$10:$AB$7501,"Full",'DETAIL SALES'!$C$10:$C$7501,"3")</f>
        <v>0</v>
      </c>
      <c r="O159" s="149">
        <f>COUNTIFS('DETAIL SALES'!$Q$10:$Q$7501,'FILL RATE MANDATORY STOCK'!E159,'DETAIL SALES'!$AB$10:$AB$7501,"No",'DETAIL SALES'!$C$10:$C$7501,"3")</f>
        <v>0</v>
      </c>
      <c r="P159" s="149">
        <f>COUNTIFS('DETAIL SALES'!$Q$10:$Q$7501,'FILL RATE MANDATORY STOCK'!E159,'DETAIL SALES'!$AB$10:$AB$7501,"Full",'DETAIL SALES'!$C$10:$C$7501,"4")</f>
        <v>0</v>
      </c>
      <c r="Q159" s="149">
        <f>COUNTIFS('DETAIL SALES'!$Q$10:$Q$7501,'FILL RATE MANDATORY STOCK'!E159,'DETAIL SALES'!$AB$10:$AB$7501,"No",'DETAIL SALES'!$C$10:$C$7501,"4")</f>
        <v>0</v>
      </c>
      <c r="R159" s="149">
        <f>COUNTIFS('DETAIL SALES'!$Q$10:$Q$7501,'FILL RATE MANDATORY STOCK'!E159,'DETAIL SALES'!$AB$10:$AB$7501,"Full",'DETAIL SALES'!$C$10:$C$7501,"5")</f>
        <v>0</v>
      </c>
      <c r="S159" s="149">
        <f>COUNTIFS('DETAIL SALES'!$Q$10:$Q$7501,'FILL RATE MANDATORY STOCK'!E159,'DETAIL SALES'!$AB$10:$AB$7501,"No",'DETAIL SALES'!$C$10:$C$7501,"5")</f>
        <v>0</v>
      </c>
      <c r="T159" s="149">
        <f>COUNTIFS('DETAIL SALES'!$Q$10:$Q$7501,'FILL RATE MANDATORY STOCK'!E159,'DETAIL SALES'!$AB$10:$AB$7501,"Full",'DETAIL SALES'!$C$10:$C$7501,"6")</f>
        <v>0</v>
      </c>
      <c r="U159" s="149">
        <f>COUNTIFS('DETAIL SALES'!$Q$10:$Q$7501,'FILL RATE MANDATORY STOCK'!E159,'DETAIL SALES'!$AB$10:$AB$7501,"No",'DETAIL SALES'!$C$10:$C$7501,"6")</f>
        <v>0</v>
      </c>
      <c r="V159" s="316">
        <f>COUNTIFS('DETAIL SALES'!$Q$10:$Q$7501,'FILL RATE MANDATORY STOCK'!E159,'DETAIL SALES'!$AB$10:$AB$7501,"Full",'DETAIL SALES'!$C$10:$C$7501,"7")</f>
        <v>0</v>
      </c>
      <c r="W159" s="316">
        <f>COUNTIFS('DETAIL SALES'!$Q$10:$Q$7501,'FILL RATE MANDATORY STOCK'!E159,'DETAIL SALES'!$AB$10:$AB$7501,"No",'DETAIL SALES'!$C$10:$C$7501,"7")</f>
        <v>0</v>
      </c>
      <c r="X159" s="149">
        <f>COUNTIFS('DETAIL SALES'!$Q$10:$Q$7501,'FILL RATE MANDATORY STOCK'!E159,'DETAIL SALES'!$AB$10:$AB$7501,"Full",'DETAIL SALES'!$C$10:$C$7501,"8")</f>
        <v>0</v>
      </c>
      <c r="Y159" s="149">
        <f>COUNTIFS('DETAIL SALES'!$Q$10:$Q$7501,'FILL RATE MANDATORY STOCK'!E159,'DETAIL SALES'!$AB$10:$AB$7501,"No",'DETAIL SALES'!$C$10:$C$7501,"8")</f>
        <v>0</v>
      </c>
      <c r="Z159" s="149">
        <f>COUNTIFS('DETAIL SALES'!$Q$10:$Q$7501,'FILL RATE MANDATORY STOCK'!E159,'DETAIL SALES'!$AB$10:$AB$7501,"Full",'DETAIL SALES'!$C$10:$C$7501,"9")</f>
        <v>0</v>
      </c>
      <c r="AA159" s="149">
        <f>COUNTIFS('DETAIL SALES'!$Q$10:$Q$7501,'FILL RATE MANDATORY STOCK'!E159,'DETAIL SALES'!$AB$10:$AB$7501,"No",'DETAIL SALES'!$C$10:$C$7501,"9")</f>
        <v>0</v>
      </c>
      <c r="AB159" s="149">
        <f>COUNTIFS('DETAIL SALES'!$Q$10:$Q$7501,'FILL RATE MANDATORY STOCK'!E159,'DETAIL SALES'!$AB$10:$AB$7501,"Full",'DETAIL SALES'!$C$10:$C$7501,"10")</f>
        <v>0</v>
      </c>
      <c r="AC159" s="149">
        <f>COUNTIFS('DETAIL SALES'!$Q$10:$Q$7501,'FILL RATE MANDATORY STOCK'!E159,'DETAIL SALES'!$AB$10:$AB$7501,"No",'DETAIL SALES'!$C$10:$C$7501,"10")</f>
        <v>0</v>
      </c>
      <c r="AD159" s="149">
        <f>COUNTIFS('DETAIL SALES'!$Q$10:$Q$7501,'FILL RATE MANDATORY STOCK'!E159,'DETAIL SALES'!$AB$10:$AB$7501,"Full",'DETAIL SALES'!$C$10:$C$7501,"11")</f>
        <v>0</v>
      </c>
      <c r="AE159" s="149">
        <f>COUNTIFS('DETAIL SALES'!$Q$10:$Q$7501,'FILL RATE MANDATORY STOCK'!E159,'DETAIL SALES'!$AB$10:$AB$7501,"No",'DETAIL SALES'!$C$10:$C$7501,"11")</f>
        <v>0</v>
      </c>
      <c r="AF159" s="149">
        <f>COUNTIFS('DETAIL SALES'!$Q$10:$Q$7501,'FILL RATE MANDATORY STOCK'!E159,'DETAIL SALES'!$AB$10:$AB$7501,"Full",'DETAIL SALES'!$C$10:$C$7501,"12")</f>
        <v>0</v>
      </c>
      <c r="AG159" s="149">
        <f>COUNTIFS('DETAIL SALES'!$Q$10:$Q$7501,'FILL RATE MANDATORY STOCK'!E159,'DETAIL SALES'!$AB$10:$AB$7501,"No",'DETAIL SALES'!$C$10:$C$7501,"12")</f>
        <v>0</v>
      </c>
      <c r="AH159" s="149">
        <f>COUNTIFS('DETAIL SALES'!$Q$10:$Q$7501,'FILL RATE MANDATORY STOCK'!E159,'DETAIL SALES'!$AB$10:$AB$7501,"Full",'DETAIL SALES'!$C$10:$C$7501,"13")</f>
        <v>0</v>
      </c>
      <c r="AI159" s="149">
        <f>COUNTIFS('DETAIL SALES'!$Q$10:$Q$7501,'FILL RATE MANDATORY STOCK'!E159,'DETAIL SALES'!$AB$10:$AB$7501,"No",'DETAIL SALES'!$C$10:$C$7501,"13")</f>
        <v>0</v>
      </c>
      <c r="AJ159" s="316">
        <f>COUNTIFS('DETAIL SALES'!$Q$10:$Q$7501,'FILL RATE MANDATORY STOCK'!E159,'DETAIL SALES'!$AB$10:$AB$7501,"Full",'DETAIL SALES'!$C$10:$C$7501,"14")</f>
        <v>0</v>
      </c>
      <c r="AK159" s="316">
        <f>COUNTIFS('DETAIL SALES'!$Q$10:$Q$7501,'FILL RATE MANDATORY STOCK'!E159,'DETAIL SALES'!$AB$10:$AB$7501,"No",'DETAIL SALES'!$C$10:$C$7501,"14")</f>
        <v>0</v>
      </c>
      <c r="AL159" s="149">
        <f>COUNTIFS('DETAIL SALES'!$Q$10:$Q$7501,'FILL RATE MANDATORY STOCK'!E159,'DETAIL SALES'!$AB$10:$AB$7501,"Full",'DETAIL SALES'!$C$10:$C$7501,"15")</f>
        <v>0</v>
      </c>
      <c r="AM159" s="149">
        <f>COUNTIFS('DETAIL SALES'!$Q$10:$Q$7501,'FILL RATE MANDATORY STOCK'!E159,'DETAIL SALES'!$AB$10:$AB$7501,"No",'DETAIL SALES'!$C$10:$C$7501,"15")</f>
        <v>0</v>
      </c>
      <c r="AN159" s="149">
        <f>COUNTIFS('DETAIL SALES'!$Q$10:$Q$7501,'FILL RATE MANDATORY STOCK'!E159,'DETAIL SALES'!$AB$10:$AB$7501,"Full",'DETAIL SALES'!$C$10:$C$7501,"16")</f>
        <v>0</v>
      </c>
      <c r="AO159" s="149">
        <f>COUNTIFS('DETAIL SALES'!$Q$10:$Q$7501,'FILL RATE MANDATORY STOCK'!E159,'DETAIL SALES'!$AB$10:$AB$7501,"No",'DETAIL SALES'!$C$10:$C$7501,"16")</f>
        <v>0</v>
      </c>
      <c r="AP159" s="149">
        <f>COUNTIFS('DETAIL SALES'!$Q$10:$Q$7501,'FILL RATE MANDATORY STOCK'!E159,'DETAIL SALES'!$AB$10:$AB$7501,"Full",'DETAIL SALES'!$C$10:$C$7501,"17")</f>
        <v>0</v>
      </c>
      <c r="AQ159" s="149">
        <f>COUNTIFS('DETAIL SALES'!$Q$10:$Q$7501,'FILL RATE MANDATORY STOCK'!E159,'DETAIL SALES'!$AB$10:$AB$7501,"No",'DETAIL SALES'!$C$10:$C$7501,"17")</f>
        <v>0</v>
      </c>
      <c r="AR159" s="149">
        <f>COUNTIFS('DETAIL SALES'!$Q$10:$Q$7501,'FILL RATE MANDATORY STOCK'!E159,'DETAIL SALES'!$AB$10:$AB$7501,"Full",'DETAIL SALES'!$C$10:$C$7501,"18")</f>
        <v>0</v>
      </c>
      <c r="AS159" s="149">
        <f>COUNTIFS('DETAIL SALES'!$Q$10:$Q$7501,'FILL RATE MANDATORY STOCK'!E159,'DETAIL SALES'!$AB$10:$AB$7501,"No",'DETAIL SALES'!$C$10:$C$7501,"18")</f>
        <v>0</v>
      </c>
      <c r="AT159" s="149">
        <f>COUNTIFS('DETAIL SALES'!$Q$10:$Q$7501,'FILL RATE MANDATORY STOCK'!E159,'DETAIL SALES'!$AB$10:$AB$7501,"Full",'DETAIL SALES'!$C$10:$C$7501,"19")</f>
        <v>0</v>
      </c>
      <c r="AU159" s="149">
        <f>COUNTIFS('DETAIL SALES'!$Q$10:$Q$7501,'FILL RATE MANDATORY STOCK'!E159,'DETAIL SALES'!$AB$10:$AB$7501,"No",'DETAIL SALES'!$C$10:$C$7501,"19")</f>
        <v>0</v>
      </c>
      <c r="AV159" s="149">
        <f>COUNTIFS('DETAIL SALES'!$Q$10:$Q$7501,'FILL RATE MANDATORY STOCK'!E159,'DETAIL SALES'!$AB$10:$AB$7501,"Full",'DETAIL SALES'!$C$10:$C$7501,"20")</f>
        <v>0</v>
      </c>
      <c r="AW159" s="149">
        <f>COUNTIFS('DETAIL SALES'!$Q$10:$Q$7501,'FILL RATE MANDATORY STOCK'!E159,'DETAIL SALES'!$AB$10:$AB$7501,"No",'DETAIL SALES'!$C$10:$C$7501,"20")</f>
        <v>0</v>
      </c>
      <c r="AX159" s="316">
        <f>COUNTIFS('DETAIL SALES'!$Q$10:$Q$7501,'FILL RATE MANDATORY STOCK'!E159,'DETAIL SALES'!$AB$10:$AB$7501,"Full",'DETAIL SALES'!$C$10:$C$7501,"21")</f>
        <v>0</v>
      </c>
      <c r="AY159" s="316">
        <f>COUNTIFS('DETAIL SALES'!$Q$10:$Q$7501,'FILL RATE MANDATORY STOCK'!E159,'DETAIL SALES'!$AB$10:$AB$7501,"No",'DETAIL SALES'!$C$10:$C$7501,"21")</f>
        <v>0</v>
      </c>
      <c r="AZ159" s="149">
        <f>COUNTIFS('DETAIL SALES'!$Q$10:$Q$7501,'FILL RATE MANDATORY STOCK'!E159,'DETAIL SALES'!$AB$10:$AB$7501,"Full",'DETAIL SALES'!$C$10:$C$7501,"22")</f>
        <v>0</v>
      </c>
      <c r="BA159" s="149">
        <f>COUNTIFS('DETAIL SALES'!$Q$10:$Q$7501,'FILL RATE MANDATORY STOCK'!E159,'DETAIL SALES'!$AB$10:$AB$7501,"No",'DETAIL SALES'!$C$10:$C$7501,"22")</f>
        <v>0</v>
      </c>
      <c r="BB159" s="149">
        <f>COUNTIFS('DETAIL SALES'!$Q$10:$Q$7501,'FILL RATE MANDATORY STOCK'!E159,'DETAIL SALES'!$AB$10:$AB$7501,"Full",'DETAIL SALES'!$C$10:$C$7501,"23")</f>
        <v>0</v>
      </c>
      <c r="BC159" s="149">
        <f>COUNTIFS('DETAIL SALES'!$Q$10:$Q$7501,'FILL RATE MANDATORY STOCK'!E159,'DETAIL SALES'!$AB$10:$AB$7501,"No",'DETAIL SALES'!$C$10:$C$7501,"23")</f>
        <v>0</v>
      </c>
      <c r="BD159" s="149">
        <f>COUNTIFS('DETAIL SALES'!$Q$10:$Q$7501,'FILL RATE MANDATORY STOCK'!E159,'DETAIL SALES'!$AB$10:$AB$7501,"Full",'DETAIL SALES'!$C$10:$C$7501,"24")</f>
        <v>0</v>
      </c>
      <c r="BE159" s="149">
        <f>COUNTIFS('DETAIL SALES'!$Q$10:$Q$7501,'FILL RATE MANDATORY STOCK'!E159,'DETAIL SALES'!$AB$10:$AB$7501,"No",'DETAIL SALES'!$C$10:$C$7501,"24")</f>
        <v>0</v>
      </c>
      <c r="BF159" s="149">
        <f>COUNTIFS('DETAIL SALES'!$Q$10:$Q$7501,'FILL RATE MANDATORY STOCK'!E159,'DETAIL SALES'!$AB$10:$AB$7501,"Full",'DETAIL SALES'!$C$10:$C$7501,"25")</f>
        <v>0</v>
      </c>
      <c r="BG159" s="149">
        <f>COUNTIFS('DETAIL SALES'!$Q$10:$Q$7501,'FILL RATE MANDATORY STOCK'!E159,'DETAIL SALES'!$AB$10:$AB$7501,"No",'DETAIL SALES'!$C$10:$C$7501,"25")</f>
        <v>0</v>
      </c>
      <c r="BH159" s="149">
        <f>COUNTIFS('DETAIL SALES'!$Q$10:$Q$7501,'FILL RATE MANDATORY STOCK'!E159,'DETAIL SALES'!$AB$10:$AB$7501,"Full",'DETAIL SALES'!$C$10:$C$7501,"26")</f>
        <v>0</v>
      </c>
      <c r="BI159" s="149">
        <f>COUNTIFS('DETAIL SALES'!$Q$10:$Q$7501,'FILL RATE MANDATORY STOCK'!E159,'DETAIL SALES'!$AB$10:$AB$7501,"No",'DETAIL SALES'!$C$10:$C$7501,"26")</f>
        <v>0</v>
      </c>
      <c r="BJ159" s="149">
        <f>COUNTIFS('DETAIL SALES'!$Q$10:$Q$7501,'FILL RATE MANDATORY STOCK'!E159,'DETAIL SALES'!$AB$10:$AB$7501,"Full",'DETAIL SALES'!$C$10:$C$7501,"27")</f>
        <v>0</v>
      </c>
      <c r="BK159" s="149">
        <f>COUNTIFS('DETAIL SALES'!$Q$10:$Q$7501,'FILL RATE MANDATORY STOCK'!E159,'DETAIL SALES'!$AB$10:$AB$7501,"No",'DETAIL SALES'!$C$10:$C$7501,"27")</f>
        <v>0</v>
      </c>
      <c r="BL159" s="316">
        <f>COUNTIFS('DETAIL SALES'!$Q$10:$Q$7501,'FILL RATE MANDATORY STOCK'!E159,'DETAIL SALES'!$AB$10:$AB$7501,"Full",'DETAIL SALES'!$C$10:$C$7501,"28")</f>
        <v>0</v>
      </c>
      <c r="BM159" s="316">
        <f>COUNTIFS('DETAIL SALES'!$Q$10:$Q$7501,'FILL RATE MANDATORY STOCK'!E159,'DETAIL SALES'!$AB$10:$AB$7501,"No",'DETAIL SALES'!$C$10:$C$7501,"28")</f>
        <v>0</v>
      </c>
      <c r="BN159" s="149">
        <f>COUNTIFS('DETAIL SALES'!$Q$10:$Q$7501,'FILL RATE MANDATORY STOCK'!E159,'DETAIL SALES'!$AB$10:$AB$7501,"Full",'DETAIL SALES'!$C$10:$C$7501,"29")</f>
        <v>0</v>
      </c>
      <c r="BO159" s="149">
        <f>COUNTIFS('DETAIL SALES'!$Q$10:$Q$7501,'FILL RATE MANDATORY STOCK'!E159,'DETAIL SALES'!$AB$10:$AB$7501,"No",'DETAIL SALES'!$C$10:$C$7501,"29")</f>
        <v>0</v>
      </c>
      <c r="BP159" s="149">
        <f>COUNTIFS('DETAIL SALES'!$Q$10:$Q$7501,'FILL RATE MANDATORY STOCK'!E159,'DETAIL SALES'!$AB$10:$AB$7501,"Full",'DETAIL SALES'!$C$10:$C$7501,"30")</f>
        <v>0</v>
      </c>
      <c r="BQ159" s="149">
        <f>COUNTIFS('DETAIL SALES'!$Q$10:$Q$7501,'FILL RATE MANDATORY STOCK'!E159,'DETAIL SALES'!$AB$10:$AB$7501,"No",'DETAIL SALES'!$C$10:$C$7501,"30")</f>
        <v>0</v>
      </c>
      <c r="BR159" s="149">
        <f>COUNTIFS('DETAIL SALES'!$Q$10:$Q$7501,'FILL RATE MANDATORY STOCK'!\,'DETAIL SALES'!$AB$10:$AB$7501,"Full",'DETAIL SALES'!$C$10:$C$7501,"31")</f>
        <v>0</v>
      </c>
      <c r="BS159" s="153">
        <f>COUNTIFS('DETAIL SALES'!$Q$10:$Q$7501,'FILL RATE MANDATORY STOCK'!E159,'DETAIL SALES'!$AB$10:$AB$7501,"No",'DETAIL SALES'!$C$10:$C$7501,"31")</f>
        <v>0</v>
      </c>
      <c r="BT159" s="271">
        <f t="shared" si="16"/>
        <v>0</v>
      </c>
      <c r="BU159" s="150">
        <f t="shared" si="17"/>
        <v>0</v>
      </c>
      <c r="BV159" s="150">
        <f t="shared" si="18"/>
        <v>0</v>
      </c>
      <c r="BW159" s="272" t="e">
        <f t="shared" si="19"/>
        <v>#DIV/0!</v>
      </c>
    </row>
    <row r="160" spans="1:75">
      <c r="A160" s="784"/>
      <c r="B160" s="100">
        <f>MAX(B157:B159)+1</f>
        <v>141</v>
      </c>
      <c r="C160" s="100" t="s">
        <v>423</v>
      </c>
      <c r="D160" s="100" t="s">
        <v>891</v>
      </c>
      <c r="E160" s="149"/>
      <c r="F160" s="169"/>
      <c r="G160" s="224">
        <v>120000</v>
      </c>
      <c r="H160" s="154">
        <v>1</v>
      </c>
      <c r="I160" s="153">
        <v>0</v>
      </c>
      <c r="J160" s="315">
        <f>COUNTIFS('DETAIL SALES'!$Q$10:$Q$7501,'FILL RATE MANDATORY STOCK'!E160,'DETAIL SALES'!$AB$10:$AB$7501,"Full",'DETAIL SALES'!$C$10:$C$7501,"1")</f>
        <v>0</v>
      </c>
      <c r="K160" s="316">
        <f>COUNTIFS('DETAIL SALES'!$Q$10:$Q$7501,'FILL RATE MANDATORY STOCK'!E160,'DETAIL SALES'!$AB$10:$AB$7501,"No",'DETAIL SALES'!$C$10:$C$7501,"1")</f>
        <v>0</v>
      </c>
      <c r="L160" s="149">
        <f>COUNTIFS('DETAIL SALES'!$Q$10:$Q$7501,'FILL RATE MANDATORY STOCK'!E160,'DETAIL SALES'!$AB$10:$AB$7501,"Full",'DETAIL SALES'!$C$10:$C$7501,"2")</f>
        <v>0</v>
      </c>
      <c r="M160" s="149">
        <f>COUNTIFS('DETAIL SALES'!$Q$10:$Q$7501,'FILL RATE MANDATORY STOCK'!E160,'DETAIL SALES'!$AB$10:$AB$7501,"No",'DETAIL SALES'!$C$10:$C$7501,"2")</f>
        <v>0</v>
      </c>
      <c r="N160" s="149">
        <f>COUNTIFS('DETAIL SALES'!$Q$10:$Q$7501,'FILL RATE MANDATORY STOCK'!E160,'DETAIL SALES'!$AB$10:$AB$7501,"Full",'DETAIL SALES'!$C$10:$C$7501,"3")</f>
        <v>0</v>
      </c>
      <c r="O160" s="149">
        <f>COUNTIFS('DETAIL SALES'!$Q$10:$Q$7501,'FILL RATE MANDATORY STOCK'!E160,'DETAIL SALES'!$AB$10:$AB$7501,"No",'DETAIL SALES'!$C$10:$C$7501,"3")</f>
        <v>0</v>
      </c>
      <c r="P160" s="149">
        <f>COUNTIFS('DETAIL SALES'!$Q$10:$Q$7501,'FILL RATE MANDATORY STOCK'!E160,'DETAIL SALES'!$AB$10:$AB$7501,"Full",'DETAIL SALES'!$C$10:$C$7501,"4")</f>
        <v>0</v>
      </c>
      <c r="Q160" s="149">
        <f>COUNTIFS('DETAIL SALES'!$Q$10:$Q$7501,'FILL RATE MANDATORY STOCK'!E160,'DETAIL SALES'!$AB$10:$AB$7501,"No",'DETAIL SALES'!$C$10:$C$7501,"4")</f>
        <v>0</v>
      </c>
      <c r="R160" s="149">
        <f>COUNTIFS('DETAIL SALES'!$Q$10:$Q$7501,'FILL RATE MANDATORY STOCK'!E160,'DETAIL SALES'!$AB$10:$AB$7501,"Full",'DETAIL SALES'!$C$10:$C$7501,"5")</f>
        <v>0</v>
      </c>
      <c r="S160" s="149">
        <f>COUNTIFS('DETAIL SALES'!$Q$10:$Q$7501,'FILL RATE MANDATORY STOCK'!E160,'DETAIL SALES'!$AB$10:$AB$7501,"No",'DETAIL SALES'!$C$10:$C$7501,"5")</f>
        <v>0</v>
      </c>
      <c r="T160" s="149">
        <f>COUNTIFS('DETAIL SALES'!$Q$10:$Q$7501,'FILL RATE MANDATORY STOCK'!E160,'DETAIL SALES'!$AB$10:$AB$7501,"Full",'DETAIL SALES'!$C$10:$C$7501,"6")</f>
        <v>0</v>
      </c>
      <c r="U160" s="149">
        <f>COUNTIFS('DETAIL SALES'!$Q$10:$Q$7501,'FILL RATE MANDATORY STOCK'!E160,'DETAIL SALES'!$AB$10:$AB$7501,"No",'DETAIL SALES'!$C$10:$C$7501,"6")</f>
        <v>0</v>
      </c>
      <c r="V160" s="316">
        <f>COUNTIFS('DETAIL SALES'!$Q$10:$Q$7501,'FILL RATE MANDATORY STOCK'!E160,'DETAIL SALES'!$AB$10:$AB$7501,"Full",'DETAIL SALES'!$C$10:$C$7501,"7")</f>
        <v>0</v>
      </c>
      <c r="W160" s="316">
        <f>COUNTIFS('DETAIL SALES'!$Q$10:$Q$7501,'FILL RATE MANDATORY STOCK'!E160,'DETAIL SALES'!$AB$10:$AB$7501,"No",'DETAIL SALES'!$C$10:$C$7501,"7")</f>
        <v>0</v>
      </c>
      <c r="X160" s="149">
        <f>COUNTIFS('DETAIL SALES'!$Q$10:$Q$7501,'FILL RATE MANDATORY STOCK'!E160,'DETAIL SALES'!$AB$10:$AB$7501,"Full",'DETAIL SALES'!$C$10:$C$7501,"8")</f>
        <v>0</v>
      </c>
      <c r="Y160" s="149">
        <f>COUNTIFS('DETAIL SALES'!$Q$10:$Q$7501,'FILL RATE MANDATORY STOCK'!E160,'DETAIL SALES'!$AB$10:$AB$7501,"No",'DETAIL SALES'!$C$10:$C$7501,"8")</f>
        <v>0</v>
      </c>
      <c r="Z160" s="149">
        <f>COUNTIFS('DETAIL SALES'!$Q$10:$Q$7501,'FILL RATE MANDATORY STOCK'!E160,'DETAIL SALES'!$AB$10:$AB$7501,"Full",'DETAIL SALES'!$C$10:$C$7501,"9")</f>
        <v>0</v>
      </c>
      <c r="AA160" s="149">
        <f>COUNTIFS('DETAIL SALES'!$Q$10:$Q$7501,'FILL RATE MANDATORY STOCK'!E160,'DETAIL SALES'!$AB$10:$AB$7501,"No",'DETAIL SALES'!$C$10:$C$7501,"9")</f>
        <v>0</v>
      </c>
      <c r="AB160" s="149">
        <f>COUNTIFS('DETAIL SALES'!$Q$10:$Q$7501,'FILL RATE MANDATORY STOCK'!E160,'DETAIL SALES'!$AB$10:$AB$7501,"Full",'DETAIL SALES'!$C$10:$C$7501,"10")</f>
        <v>0</v>
      </c>
      <c r="AC160" s="149">
        <f>COUNTIFS('DETAIL SALES'!$Q$10:$Q$7501,'FILL RATE MANDATORY STOCK'!E160,'DETAIL SALES'!$AB$10:$AB$7501,"No",'DETAIL SALES'!$C$10:$C$7501,"10")</f>
        <v>0</v>
      </c>
      <c r="AD160" s="149">
        <f>COUNTIFS('DETAIL SALES'!$Q$10:$Q$7501,'FILL RATE MANDATORY STOCK'!E160,'DETAIL SALES'!$AB$10:$AB$7501,"Full",'DETAIL SALES'!$C$10:$C$7501,"11")</f>
        <v>0</v>
      </c>
      <c r="AE160" s="149">
        <f>COUNTIFS('DETAIL SALES'!$Q$10:$Q$7501,'FILL RATE MANDATORY STOCK'!E160,'DETAIL SALES'!$AB$10:$AB$7501,"No",'DETAIL SALES'!$C$10:$C$7501,"11")</f>
        <v>0</v>
      </c>
      <c r="AF160" s="149">
        <f>COUNTIFS('DETAIL SALES'!$Q$10:$Q$7501,'FILL RATE MANDATORY STOCK'!E160,'DETAIL SALES'!$AB$10:$AB$7501,"Full",'DETAIL SALES'!$C$10:$C$7501,"12")</f>
        <v>0</v>
      </c>
      <c r="AG160" s="149">
        <f>COUNTIFS('DETAIL SALES'!$Q$10:$Q$7501,'FILL RATE MANDATORY STOCK'!E160,'DETAIL SALES'!$AB$10:$AB$7501,"No",'DETAIL SALES'!$C$10:$C$7501,"12")</f>
        <v>0</v>
      </c>
      <c r="AH160" s="149">
        <f>COUNTIFS('DETAIL SALES'!$Q$10:$Q$7501,'FILL RATE MANDATORY STOCK'!E160,'DETAIL SALES'!$AB$10:$AB$7501,"Full",'DETAIL SALES'!$C$10:$C$7501,"13")</f>
        <v>0</v>
      </c>
      <c r="AI160" s="149">
        <f>COUNTIFS('DETAIL SALES'!$Q$10:$Q$7501,'FILL RATE MANDATORY STOCK'!E160,'DETAIL SALES'!$AB$10:$AB$7501,"No",'DETAIL SALES'!$C$10:$C$7501,"13")</f>
        <v>0</v>
      </c>
      <c r="AJ160" s="316">
        <f>COUNTIFS('DETAIL SALES'!$Q$10:$Q$7501,'FILL RATE MANDATORY STOCK'!E160,'DETAIL SALES'!$AB$10:$AB$7501,"Full",'DETAIL SALES'!$C$10:$C$7501,"14")</f>
        <v>0</v>
      </c>
      <c r="AK160" s="316">
        <f>COUNTIFS('DETAIL SALES'!$Q$10:$Q$7501,'FILL RATE MANDATORY STOCK'!E160,'DETAIL SALES'!$AB$10:$AB$7501,"No",'DETAIL SALES'!$C$10:$C$7501,"14")</f>
        <v>0</v>
      </c>
      <c r="AL160" s="149">
        <f>COUNTIFS('DETAIL SALES'!$Q$10:$Q$7501,'FILL RATE MANDATORY STOCK'!E160,'DETAIL SALES'!$AB$10:$AB$7501,"Full",'DETAIL SALES'!$C$10:$C$7501,"15")</f>
        <v>0</v>
      </c>
      <c r="AM160" s="149">
        <f>COUNTIFS('DETAIL SALES'!$Q$10:$Q$7501,'FILL RATE MANDATORY STOCK'!E160,'DETAIL SALES'!$AB$10:$AB$7501,"No",'DETAIL SALES'!$C$10:$C$7501,"15")</f>
        <v>0</v>
      </c>
      <c r="AN160" s="149">
        <f>COUNTIFS('DETAIL SALES'!$Q$10:$Q$7501,'FILL RATE MANDATORY STOCK'!E160,'DETAIL SALES'!$AB$10:$AB$7501,"Full",'DETAIL SALES'!$C$10:$C$7501,"16")</f>
        <v>0</v>
      </c>
      <c r="AO160" s="149">
        <f>COUNTIFS('DETAIL SALES'!$Q$10:$Q$7501,'FILL RATE MANDATORY STOCK'!E160,'DETAIL SALES'!$AB$10:$AB$7501,"No",'DETAIL SALES'!$C$10:$C$7501,"16")</f>
        <v>0</v>
      </c>
      <c r="AP160" s="149">
        <f>COUNTIFS('DETAIL SALES'!$Q$10:$Q$7501,'FILL RATE MANDATORY STOCK'!E160,'DETAIL SALES'!$AB$10:$AB$7501,"Full",'DETAIL SALES'!$C$10:$C$7501,"17")</f>
        <v>0</v>
      </c>
      <c r="AQ160" s="149">
        <f>COUNTIFS('DETAIL SALES'!$Q$10:$Q$7501,'FILL RATE MANDATORY STOCK'!E160,'DETAIL SALES'!$AB$10:$AB$7501,"No",'DETAIL SALES'!$C$10:$C$7501,"17")</f>
        <v>0</v>
      </c>
      <c r="AR160" s="149">
        <f>COUNTIFS('DETAIL SALES'!$Q$10:$Q$7501,'FILL RATE MANDATORY STOCK'!E160,'DETAIL SALES'!$AB$10:$AB$7501,"Full",'DETAIL SALES'!$C$10:$C$7501,"18")</f>
        <v>0</v>
      </c>
      <c r="AS160" s="149">
        <f>COUNTIFS('DETAIL SALES'!$Q$10:$Q$7501,'FILL RATE MANDATORY STOCK'!E160,'DETAIL SALES'!$AB$10:$AB$7501,"No",'DETAIL SALES'!$C$10:$C$7501,"18")</f>
        <v>0</v>
      </c>
      <c r="AT160" s="149">
        <f>COUNTIFS('DETAIL SALES'!$Q$10:$Q$7501,'FILL RATE MANDATORY STOCK'!E160,'DETAIL SALES'!$AB$10:$AB$7501,"Full",'DETAIL SALES'!$C$10:$C$7501,"19")</f>
        <v>0</v>
      </c>
      <c r="AU160" s="149">
        <f>COUNTIFS('DETAIL SALES'!$Q$10:$Q$7501,'FILL RATE MANDATORY STOCK'!E160,'DETAIL SALES'!$AB$10:$AB$7501,"No",'DETAIL SALES'!$C$10:$C$7501,"19")</f>
        <v>0</v>
      </c>
      <c r="AV160" s="149">
        <f>COUNTIFS('DETAIL SALES'!$Q$10:$Q$7501,'FILL RATE MANDATORY STOCK'!E160,'DETAIL SALES'!$AB$10:$AB$7501,"Full",'DETAIL SALES'!$C$10:$C$7501,"20")</f>
        <v>0</v>
      </c>
      <c r="AW160" s="149">
        <f>COUNTIFS('DETAIL SALES'!$Q$10:$Q$7501,'FILL RATE MANDATORY STOCK'!E160,'DETAIL SALES'!$AB$10:$AB$7501,"No",'DETAIL SALES'!$C$10:$C$7501,"20")</f>
        <v>0</v>
      </c>
      <c r="AX160" s="316">
        <f>COUNTIFS('DETAIL SALES'!$Q$10:$Q$7501,'FILL RATE MANDATORY STOCK'!E160,'DETAIL SALES'!$AB$10:$AB$7501,"Full",'DETAIL SALES'!$C$10:$C$7501,"21")</f>
        <v>0</v>
      </c>
      <c r="AY160" s="316">
        <f>COUNTIFS('DETAIL SALES'!$Q$10:$Q$7501,'FILL RATE MANDATORY STOCK'!E160,'DETAIL SALES'!$AB$10:$AB$7501,"No",'DETAIL SALES'!$C$10:$C$7501,"21")</f>
        <v>0</v>
      </c>
      <c r="AZ160" s="149">
        <f>COUNTIFS('DETAIL SALES'!$Q$10:$Q$7501,'FILL RATE MANDATORY STOCK'!E160,'DETAIL SALES'!$AB$10:$AB$7501,"Full",'DETAIL SALES'!$C$10:$C$7501,"22")</f>
        <v>0</v>
      </c>
      <c r="BA160" s="149">
        <f>COUNTIFS('DETAIL SALES'!$Q$10:$Q$7501,'FILL RATE MANDATORY STOCK'!E160,'DETAIL SALES'!$AB$10:$AB$7501,"No",'DETAIL SALES'!$C$10:$C$7501,"22")</f>
        <v>0</v>
      </c>
      <c r="BB160" s="149">
        <f>COUNTIFS('DETAIL SALES'!$Q$10:$Q$7501,'FILL RATE MANDATORY STOCK'!E160,'DETAIL SALES'!$AB$10:$AB$7501,"Full",'DETAIL SALES'!$C$10:$C$7501,"23")</f>
        <v>0</v>
      </c>
      <c r="BC160" s="149">
        <f>COUNTIFS('DETAIL SALES'!$Q$10:$Q$7501,'FILL RATE MANDATORY STOCK'!E160,'DETAIL SALES'!$AB$10:$AB$7501,"No",'DETAIL SALES'!$C$10:$C$7501,"23")</f>
        <v>0</v>
      </c>
      <c r="BD160" s="149">
        <f>COUNTIFS('DETAIL SALES'!$Q$10:$Q$7501,'FILL RATE MANDATORY STOCK'!E160,'DETAIL SALES'!$AB$10:$AB$7501,"Full",'DETAIL SALES'!$C$10:$C$7501,"24")</f>
        <v>0</v>
      </c>
      <c r="BE160" s="149">
        <f>COUNTIFS('DETAIL SALES'!$Q$10:$Q$7501,'FILL RATE MANDATORY STOCK'!E160,'DETAIL SALES'!$AB$10:$AB$7501,"No",'DETAIL SALES'!$C$10:$C$7501,"24")</f>
        <v>0</v>
      </c>
      <c r="BF160" s="149">
        <f>COUNTIFS('DETAIL SALES'!$Q$10:$Q$7501,'FILL RATE MANDATORY STOCK'!E160,'DETAIL SALES'!$AB$10:$AB$7501,"Full",'DETAIL SALES'!$C$10:$C$7501,"25")</f>
        <v>0</v>
      </c>
      <c r="BG160" s="149">
        <f>COUNTIFS('DETAIL SALES'!$Q$10:$Q$7501,'FILL RATE MANDATORY STOCK'!E160,'DETAIL SALES'!$AB$10:$AB$7501,"No",'DETAIL SALES'!$C$10:$C$7501,"25")</f>
        <v>0</v>
      </c>
      <c r="BH160" s="149">
        <f>COUNTIFS('DETAIL SALES'!$Q$10:$Q$7501,'FILL RATE MANDATORY STOCK'!E160,'DETAIL SALES'!$AB$10:$AB$7501,"Full",'DETAIL SALES'!$C$10:$C$7501,"26")</f>
        <v>0</v>
      </c>
      <c r="BI160" s="149">
        <f>COUNTIFS('DETAIL SALES'!$Q$10:$Q$7501,'FILL RATE MANDATORY STOCK'!E160,'DETAIL SALES'!$AB$10:$AB$7501,"No",'DETAIL SALES'!$C$10:$C$7501,"26")</f>
        <v>0</v>
      </c>
      <c r="BJ160" s="149">
        <f>COUNTIFS('DETAIL SALES'!$Q$10:$Q$7501,'FILL RATE MANDATORY STOCK'!E160,'DETAIL SALES'!$AB$10:$AB$7501,"Full",'DETAIL SALES'!$C$10:$C$7501,"27")</f>
        <v>0</v>
      </c>
      <c r="BK160" s="149">
        <f>COUNTIFS('DETAIL SALES'!$Q$10:$Q$7501,'FILL RATE MANDATORY STOCK'!E160,'DETAIL SALES'!$AB$10:$AB$7501,"No",'DETAIL SALES'!$C$10:$C$7501,"27")</f>
        <v>0</v>
      </c>
      <c r="BL160" s="316">
        <f>COUNTIFS('DETAIL SALES'!$Q$10:$Q$7501,'FILL RATE MANDATORY STOCK'!E160,'DETAIL SALES'!$AB$10:$AB$7501,"Full",'DETAIL SALES'!$C$10:$C$7501,"28")</f>
        <v>0</v>
      </c>
      <c r="BM160" s="316">
        <f>COUNTIFS('DETAIL SALES'!$Q$10:$Q$7501,'FILL RATE MANDATORY STOCK'!E160,'DETAIL SALES'!$AB$10:$AB$7501,"No",'DETAIL SALES'!$C$10:$C$7501,"28")</f>
        <v>0</v>
      </c>
      <c r="BN160" s="149">
        <f>COUNTIFS('DETAIL SALES'!$Q$10:$Q$7501,'FILL RATE MANDATORY STOCK'!E160,'DETAIL SALES'!$AB$10:$AB$7501,"Full",'DETAIL SALES'!$C$10:$C$7501,"29")</f>
        <v>0</v>
      </c>
      <c r="BO160" s="149">
        <f>COUNTIFS('DETAIL SALES'!$Q$10:$Q$7501,'FILL RATE MANDATORY STOCK'!E160,'DETAIL SALES'!$AB$10:$AB$7501,"No",'DETAIL SALES'!$C$10:$C$7501,"29")</f>
        <v>0</v>
      </c>
      <c r="BP160" s="149">
        <f>COUNTIFS('DETAIL SALES'!$Q$10:$Q$7501,'FILL RATE MANDATORY STOCK'!E160,'DETAIL SALES'!$AB$10:$AB$7501,"Full",'DETAIL SALES'!$C$10:$C$7501,"30")</f>
        <v>0</v>
      </c>
      <c r="BQ160" s="149">
        <f>COUNTIFS('DETAIL SALES'!$Q$10:$Q$7501,'FILL RATE MANDATORY STOCK'!E160,'DETAIL SALES'!$AB$10:$AB$7501,"No",'DETAIL SALES'!$C$10:$C$7501,"30")</f>
        <v>0</v>
      </c>
      <c r="BR160" s="149">
        <f>COUNTIFS('DETAIL SALES'!$Q$10:$Q$7501,'FILL RATE MANDATORY STOCK'!\,'DETAIL SALES'!$AB$10:$AB$7501,"Full",'DETAIL SALES'!$C$10:$C$7501,"31")</f>
        <v>0</v>
      </c>
      <c r="BS160" s="153">
        <f>COUNTIFS('DETAIL SALES'!$Q$10:$Q$7501,'FILL RATE MANDATORY STOCK'!E160,'DETAIL SALES'!$AB$10:$AB$7501,"No",'DETAIL SALES'!$C$10:$C$7501,"31")</f>
        <v>0</v>
      </c>
      <c r="BT160" s="271">
        <f t="shared" si="16"/>
        <v>0</v>
      </c>
      <c r="BU160" s="150">
        <f t="shared" si="17"/>
        <v>0</v>
      </c>
      <c r="BV160" s="150">
        <f t="shared" si="18"/>
        <v>0</v>
      </c>
      <c r="BW160" s="272" t="e">
        <f t="shared" si="19"/>
        <v>#DIV/0!</v>
      </c>
    </row>
    <row r="161" spans="1:75">
      <c r="A161" s="784"/>
      <c r="B161" s="100">
        <f>MAX(B157:B160)+1</f>
        <v>142</v>
      </c>
      <c r="C161" s="100" t="s">
        <v>423</v>
      </c>
      <c r="D161" s="100" t="s">
        <v>890</v>
      </c>
      <c r="E161" s="149"/>
      <c r="F161" s="169"/>
      <c r="G161" s="224">
        <v>120000</v>
      </c>
      <c r="H161" s="154">
        <v>1</v>
      </c>
      <c r="I161" s="153">
        <v>0</v>
      </c>
      <c r="J161" s="315">
        <f>COUNTIFS('DETAIL SALES'!$Q$10:$Q$7501,'FILL RATE MANDATORY STOCK'!E161,'DETAIL SALES'!$AB$10:$AB$7501,"Full",'DETAIL SALES'!$C$10:$C$7501,"1")</f>
        <v>0</v>
      </c>
      <c r="K161" s="316">
        <f>COUNTIFS('DETAIL SALES'!$Q$10:$Q$7501,'FILL RATE MANDATORY STOCK'!E161,'DETAIL SALES'!$AB$10:$AB$7501,"No",'DETAIL SALES'!$C$10:$C$7501,"1")</f>
        <v>0</v>
      </c>
      <c r="L161" s="149">
        <f>COUNTIFS('DETAIL SALES'!$Q$10:$Q$7501,'FILL RATE MANDATORY STOCK'!E161,'DETAIL SALES'!$AB$10:$AB$7501,"Full",'DETAIL SALES'!$C$10:$C$7501,"2")</f>
        <v>0</v>
      </c>
      <c r="M161" s="149">
        <f>COUNTIFS('DETAIL SALES'!$Q$10:$Q$7501,'FILL RATE MANDATORY STOCK'!E161,'DETAIL SALES'!$AB$10:$AB$7501,"No",'DETAIL SALES'!$C$10:$C$7501,"2")</f>
        <v>0</v>
      </c>
      <c r="N161" s="149">
        <f>COUNTIFS('DETAIL SALES'!$Q$10:$Q$7501,'FILL RATE MANDATORY STOCK'!E161,'DETAIL SALES'!$AB$10:$AB$7501,"Full",'DETAIL SALES'!$C$10:$C$7501,"3")</f>
        <v>0</v>
      </c>
      <c r="O161" s="149">
        <f>COUNTIFS('DETAIL SALES'!$Q$10:$Q$7501,'FILL RATE MANDATORY STOCK'!E161,'DETAIL SALES'!$AB$10:$AB$7501,"No",'DETAIL SALES'!$C$10:$C$7501,"3")</f>
        <v>0</v>
      </c>
      <c r="P161" s="149">
        <f>COUNTIFS('DETAIL SALES'!$Q$10:$Q$7501,'FILL RATE MANDATORY STOCK'!E161,'DETAIL SALES'!$AB$10:$AB$7501,"Full",'DETAIL SALES'!$C$10:$C$7501,"4")</f>
        <v>0</v>
      </c>
      <c r="Q161" s="149">
        <f>COUNTIFS('DETAIL SALES'!$Q$10:$Q$7501,'FILL RATE MANDATORY STOCK'!E161,'DETAIL SALES'!$AB$10:$AB$7501,"No",'DETAIL SALES'!$C$10:$C$7501,"4")</f>
        <v>0</v>
      </c>
      <c r="R161" s="149">
        <f>COUNTIFS('DETAIL SALES'!$Q$10:$Q$7501,'FILL RATE MANDATORY STOCK'!E161,'DETAIL SALES'!$AB$10:$AB$7501,"Full",'DETAIL SALES'!$C$10:$C$7501,"5")</f>
        <v>0</v>
      </c>
      <c r="S161" s="149">
        <f>COUNTIFS('DETAIL SALES'!$Q$10:$Q$7501,'FILL RATE MANDATORY STOCK'!E161,'DETAIL SALES'!$AB$10:$AB$7501,"No",'DETAIL SALES'!$C$10:$C$7501,"5")</f>
        <v>0</v>
      </c>
      <c r="T161" s="149">
        <f>COUNTIFS('DETAIL SALES'!$Q$10:$Q$7501,'FILL RATE MANDATORY STOCK'!E161,'DETAIL SALES'!$AB$10:$AB$7501,"Full",'DETAIL SALES'!$C$10:$C$7501,"6")</f>
        <v>0</v>
      </c>
      <c r="U161" s="149">
        <f>COUNTIFS('DETAIL SALES'!$Q$10:$Q$7501,'FILL RATE MANDATORY STOCK'!E161,'DETAIL SALES'!$AB$10:$AB$7501,"No",'DETAIL SALES'!$C$10:$C$7501,"6")</f>
        <v>0</v>
      </c>
      <c r="V161" s="316">
        <f>COUNTIFS('DETAIL SALES'!$Q$10:$Q$7501,'FILL RATE MANDATORY STOCK'!E161,'DETAIL SALES'!$AB$10:$AB$7501,"Full",'DETAIL SALES'!$C$10:$C$7501,"7")</f>
        <v>0</v>
      </c>
      <c r="W161" s="316">
        <f>COUNTIFS('DETAIL SALES'!$Q$10:$Q$7501,'FILL RATE MANDATORY STOCK'!E161,'DETAIL SALES'!$AB$10:$AB$7501,"No",'DETAIL SALES'!$C$10:$C$7501,"7")</f>
        <v>0</v>
      </c>
      <c r="X161" s="149">
        <f>COUNTIFS('DETAIL SALES'!$Q$10:$Q$7501,'FILL RATE MANDATORY STOCK'!E161,'DETAIL SALES'!$AB$10:$AB$7501,"Full",'DETAIL SALES'!$C$10:$C$7501,"8")</f>
        <v>0</v>
      </c>
      <c r="Y161" s="149">
        <f>COUNTIFS('DETAIL SALES'!$Q$10:$Q$7501,'FILL RATE MANDATORY STOCK'!E161,'DETAIL SALES'!$AB$10:$AB$7501,"No",'DETAIL SALES'!$C$10:$C$7501,"8")</f>
        <v>0</v>
      </c>
      <c r="Z161" s="149">
        <f>COUNTIFS('DETAIL SALES'!$Q$10:$Q$7501,'FILL RATE MANDATORY STOCK'!E161,'DETAIL SALES'!$AB$10:$AB$7501,"Full",'DETAIL SALES'!$C$10:$C$7501,"9")</f>
        <v>0</v>
      </c>
      <c r="AA161" s="149">
        <f>COUNTIFS('DETAIL SALES'!$Q$10:$Q$7501,'FILL RATE MANDATORY STOCK'!E161,'DETAIL SALES'!$AB$10:$AB$7501,"No",'DETAIL SALES'!$C$10:$C$7501,"9")</f>
        <v>0</v>
      </c>
      <c r="AB161" s="149">
        <f>COUNTIFS('DETAIL SALES'!$Q$10:$Q$7501,'FILL RATE MANDATORY STOCK'!E161,'DETAIL SALES'!$AB$10:$AB$7501,"Full",'DETAIL SALES'!$C$10:$C$7501,"10")</f>
        <v>0</v>
      </c>
      <c r="AC161" s="149">
        <f>COUNTIFS('DETAIL SALES'!$Q$10:$Q$7501,'FILL RATE MANDATORY STOCK'!E161,'DETAIL SALES'!$AB$10:$AB$7501,"No",'DETAIL SALES'!$C$10:$C$7501,"10")</f>
        <v>0</v>
      </c>
      <c r="AD161" s="149">
        <f>COUNTIFS('DETAIL SALES'!$Q$10:$Q$7501,'FILL RATE MANDATORY STOCK'!E161,'DETAIL SALES'!$AB$10:$AB$7501,"Full",'DETAIL SALES'!$C$10:$C$7501,"11")</f>
        <v>0</v>
      </c>
      <c r="AE161" s="149">
        <f>COUNTIFS('DETAIL SALES'!$Q$10:$Q$7501,'FILL RATE MANDATORY STOCK'!E161,'DETAIL SALES'!$AB$10:$AB$7501,"No",'DETAIL SALES'!$C$10:$C$7501,"11")</f>
        <v>0</v>
      </c>
      <c r="AF161" s="149">
        <f>COUNTIFS('DETAIL SALES'!$Q$10:$Q$7501,'FILL RATE MANDATORY STOCK'!E161,'DETAIL SALES'!$AB$10:$AB$7501,"Full",'DETAIL SALES'!$C$10:$C$7501,"12")</f>
        <v>0</v>
      </c>
      <c r="AG161" s="149">
        <f>COUNTIFS('DETAIL SALES'!$Q$10:$Q$7501,'FILL RATE MANDATORY STOCK'!E161,'DETAIL SALES'!$AB$10:$AB$7501,"No",'DETAIL SALES'!$C$10:$C$7501,"12")</f>
        <v>0</v>
      </c>
      <c r="AH161" s="149">
        <f>COUNTIFS('DETAIL SALES'!$Q$10:$Q$7501,'FILL RATE MANDATORY STOCK'!E161,'DETAIL SALES'!$AB$10:$AB$7501,"Full",'DETAIL SALES'!$C$10:$C$7501,"13")</f>
        <v>0</v>
      </c>
      <c r="AI161" s="149">
        <f>COUNTIFS('DETAIL SALES'!$Q$10:$Q$7501,'FILL RATE MANDATORY STOCK'!E161,'DETAIL SALES'!$AB$10:$AB$7501,"No",'DETAIL SALES'!$C$10:$C$7501,"13")</f>
        <v>0</v>
      </c>
      <c r="AJ161" s="316">
        <f>COUNTIFS('DETAIL SALES'!$Q$10:$Q$7501,'FILL RATE MANDATORY STOCK'!E161,'DETAIL SALES'!$AB$10:$AB$7501,"Full",'DETAIL SALES'!$C$10:$C$7501,"14")</f>
        <v>0</v>
      </c>
      <c r="AK161" s="316">
        <f>COUNTIFS('DETAIL SALES'!$Q$10:$Q$7501,'FILL RATE MANDATORY STOCK'!E161,'DETAIL SALES'!$AB$10:$AB$7501,"No",'DETAIL SALES'!$C$10:$C$7501,"14")</f>
        <v>0</v>
      </c>
      <c r="AL161" s="149">
        <f>COUNTIFS('DETAIL SALES'!$Q$10:$Q$7501,'FILL RATE MANDATORY STOCK'!E161,'DETAIL SALES'!$AB$10:$AB$7501,"Full",'DETAIL SALES'!$C$10:$C$7501,"15")</f>
        <v>0</v>
      </c>
      <c r="AM161" s="149">
        <f>COUNTIFS('DETAIL SALES'!$Q$10:$Q$7501,'FILL RATE MANDATORY STOCK'!E161,'DETAIL SALES'!$AB$10:$AB$7501,"No",'DETAIL SALES'!$C$10:$C$7501,"15")</f>
        <v>0</v>
      </c>
      <c r="AN161" s="149">
        <f>COUNTIFS('DETAIL SALES'!$Q$10:$Q$7501,'FILL RATE MANDATORY STOCK'!E161,'DETAIL SALES'!$AB$10:$AB$7501,"Full",'DETAIL SALES'!$C$10:$C$7501,"16")</f>
        <v>0</v>
      </c>
      <c r="AO161" s="149">
        <f>COUNTIFS('DETAIL SALES'!$Q$10:$Q$7501,'FILL RATE MANDATORY STOCK'!E161,'DETAIL SALES'!$AB$10:$AB$7501,"No",'DETAIL SALES'!$C$10:$C$7501,"16")</f>
        <v>0</v>
      </c>
      <c r="AP161" s="149">
        <f>COUNTIFS('DETAIL SALES'!$Q$10:$Q$7501,'FILL RATE MANDATORY STOCK'!E161,'DETAIL SALES'!$AB$10:$AB$7501,"Full",'DETAIL SALES'!$C$10:$C$7501,"17")</f>
        <v>0</v>
      </c>
      <c r="AQ161" s="149">
        <f>COUNTIFS('DETAIL SALES'!$Q$10:$Q$7501,'FILL RATE MANDATORY STOCK'!E161,'DETAIL SALES'!$AB$10:$AB$7501,"No",'DETAIL SALES'!$C$10:$C$7501,"17")</f>
        <v>0</v>
      </c>
      <c r="AR161" s="149">
        <f>COUNTIFS('DETAIL SALES'!$Q$10:$Q$7501,'FILL RATE MANDATORY STOCK'!E161,'DETAIL SALES'!$AB$10:$AB$7501,"Full",'DETAIL SALES'!$C$10:$C$7501,"18")</f>
        <v>0</v>
      </c>
      <c r="AS161" s="149">
        <f>COUNTIFS('DETAIL SALES'!$Q$10:$Q$7501,'FILL RATE MANDATORY STOCK'!E161,'DETAIL SALES'!$AB$10:$AB$7501,"No",'DETAIL SALES'!$C$10:$C$7501,"18")</f>
        <v>0</v>
      </c>
      <c r="AT161" s="149">
        <f>COUNTIFS('DETAIL SALES'!$Q$10:$Q$7501,'FILL RATE MANDATORY STOCK'!E161,'DETAIL SALES'!$AB$10:$AB$7501,"Full",'DETAIL SALES'!$C$10:$C$7501,"19")</f>
        <v>0</v>
      </c>
      <c r="AU161" s="149">
        <f>COUNTIFS('DETAIL SALES'!$Q$10:$Q$7501,'FILL RATE MANDATORY STOCK'!E161,'DETAIL SALES'!$AB$10:$AB$7501,"No",'DETAIL SALES'!$C$10:$C$7501,"19")</f>
        <v>0</v>
      </c>
      <c r="AV161" s="149">
        <f>COUNTIFS('DETAIL SALES'!$Q$10:$Q$7501,'FILL RATE MANDATORY STOCK'!E161,'DETAIL SALES'!$AB$10:$AB$7501,"Full",'DETAIL SALES'!$C$10:$C$7501,"20")</f>
        <v>0</v>
      </c>
      <c r="AW161" s="149">
        <f>COUNTIFS('DETAIL SALES'!$Q$10:$Q$7501,'FILL RATE MANDATORY STOCK'!E161,'DETAIL SALES'!$AB$10:$AB$7501,"No",'DETAIL SALES'!$C$10:$C$7501,"20")</f>
        <v>0</v>
      </c>
      <c r="AX161" s="316">
        <f>COUNTIFS('DETAIL SALES'!$Q$10:$Q$7501,'FILL RATE MANDATORY STOCK'!E161,'DETAIL SALES'!$AB$10:$AB$7501,"Full",'DETAIL SALES'!$C$10:$C$7501,"21")</f>
        <v>0</v>
      </c>
      <c r="AY161" s="316">
        <f>COUNTIFS('DETAIL SALES'!$Q$10:$Q$7501,'FILL RATE MANDATORY STOCK'!E161,'DETAIL SALES'!$AB$10:$AB$7501,"No",'DETAIL SALES'!$C$10:$C$7501,"21")</f>
        <v>0</v>
      </c>
      <c r="AZ161" s="149">
        <f>COUNTIFS('DETAIL SALES'!$Q$10:$Q$7501,'FILL RATE MANDATORY STOCK'!E161,'DETAIL SALES'!$AB$10:$AB$7501,"Full",'DETAIL SALES'!$C$10:$C$7501,"22")</f>
        <v>0</v>
      </c>
      <c r="BA161" s="149">
        <f>COUNTIFS('DETAIL SALES'!$Q$10:$Q$7501,'FILL RATE MANDATORY STOCK'!E161,'DETAIL SALES'!$AB$10:$AB$7501,"No",'DETAIL SALES'!$C$10:$C$7501,"22")</f>
        <v>0</v>
      </c>
      <c r="BB161" s="149">
        <f>COUNTIFS('DETAIL SALES'!$Q$10:$Q$7501,'FILL RATE MANDATORY STOCK'!E161,'DETAIL SALES'!$AB$10:$AB$7501,"Full",'DETAIL SALES'!$C$10:$C$7501,"23")</f>
        <v>0</v>
      </c>
      <c r="BC161" s="149">
        <f>COUNTIFS('DETAIL SALES'!$Q$10:$Q$7501,'FILL RATE MANDATORY STOCK'!E161,'DETAIL SALES'!$AB$10:$AB$7501,"No",'DETAIL SALES'!$C$10:$C$7501,"23")</f>
        <v>0</v>
      </c>
      <c r="BD161" s="149">
        <f>COUNTIFS('DETAIL SALES'!$Q$10:$Q$7501,'FILL RATE MANDATORY STOCK'!E161,'DETAIL SALES'!$AB$10:$AB$7501,"Full",'DETAIL SALES'!$C$10:$C$7501,"24")</f>
        <v>0</v>
      </c>
      <c r="BE161" s="149">
        <f>COUNTIFS('DETAIL SALES'!$Q$10:$Q$7501,'FILL RATE MANDATORY STOCK'!E161,'DETAIL SALES'!$AB$10:$AB$7501,"No",'DETAIL SALES'!$C$10:$C$7501,"24")</f>
        <v>0</v>
      </c>
      <c r="BF161" s="149">
        <f>COUNTIFS('DETAIL SALES'!$Q$10:$Q$7501,'FILL RATE MANDATORY STOCK'!E161,'DETAIL SALES'!$AB$10:$AB$7501,"Full",'DETAIL SALES'!$C$10:$C$7501,"25")</f>
        <v>0</v>
      </c>
      <c r="BG161" s="149">
        <f>COUNTIFS('DETAIL SALES'!$Q$10:$Q$7501,'FILL RATE MANDATORY STOCK'!E161,'DETAIL SALES'!$AB$10:$AB$7501,"No",'DETAIL SALES'!$C$10:$C$7501,"25")</f>
        <v>0</v>
      </c>
      <c r="BH161" s="149">
        <f>COUNTIFS('DETAIL SALES'!$Q$10:$Q$7501,'FILL RATE MANDATORY STOCK'!E161,'DETAIL SALES'!$AB$10:$AB$7501,"Full",'DETAIL SALES'!$C$10:$C$7501,"26")</f>
        <v>0</v>
      </c>
      <c r="BI161" s="149">
        <f>COUNTIFS('DETAIL SALES'!$Q$10:$Q$7501,'FILL RATE MANDATORY STOCK'!E161,'DETAIL SALES'!$AB$10:$AB$7501,"No",'DETAIL SALES'!$C$10:$C$7501,"26")</f>
        <v>0</v>
      </c>
      <c r="BJ161" s="149">
        <f>COUNTIFS('DETAIL SALES'!$Q$10:$Q$7501,'FILL RATE MANDATORY STOCK'!E161,'DETAIL SALES'!$AB$10:$AB$7501,"Full",'DETAIL SALES'!$C$10:$C$7501,"27")</f>
        <v>0</v>
      </c>
      <c r="BK161" s="149">
        <f>COUNTIFS('DETAIL SALES'!$Q$10:$Q$7501,'FILL RATE MANDATORY STOCK'!E161,'DETAIL SALES'!$AB$10:$AB$7501,"No",'DETAIL SALES'!$C$10:$C$7501,"27")</f>
        <v>0</v>
      </c>
      <c r="BL161" s="316">
        <f>COUNTIFS('DETAIL SALES'!$Q$10:$Q$7501,'FILL RATE MANDATORY STOCK'!E161,'DETAIL SALES'!$AB$10:$AB$7501,"Full",'DETAIL SALES'!$C$10:$C$7501,"28")</f>
        <v>0</v>
      </c>
      <c r="BM161" s="316">
        <f>COUNTIFS('DETAIL SALES'!$Q$10:$Q$7501,'FILL RATE MANDATORY STOCK'!E161,'DETAIL SALES'!$AB$10:$AB$7501,"No",'DETAIL SALES'!$C$10:$C$7501,"28")</f>
        <v>0</v>
      </c>
      <c r="BN161" s="149">
        <f>COUNTIFS('DETAIL SALES'!$Q$10:$Q$7501,'FILL RATE MANDATORY STOCK'!E161,'DETAIL SALES'!$AB$10:$AB$7501,"Full",'DETAIL SALES'!$C$10:$C$7501,"29")</f>
        <v>0</v>
      </c>
      <c r="BO161" s="149">
        <f>COUNTIFS('DETAIL SALES'!$Q$10:$Q$7501,'FILL RATE MANDATORY STOCK'!E161,'DETAIL SALES'!$AB$10:$AB$7501,"No",'DETAIL SALES'!$C$10:$C$7501,"29")</f>
        <v>0</v>
      </c>
      <c r="BP161" s="149">
        <f>COUNTIFS('DETAIL SALES'!$Q$10:$Q$7501,'FILL RATE MANDATORY STOCK'!E161,'DETAIL SALES'!$AB$10:$AB$7501,"Full",'DETAIL SALES'!$C$10:$C$7501,"30")</f>
        <v>0</v>
      </c>
      <c r="BQ161" s="149">
        <f>COUNTIFS('DETAIL SALES'!$Q$10:$Q$7501,'FILL RATE MANDATORY STOCK'!E161,'DETAIL SALES'!$AB$10:$AB$7501,"No",'DETAIL SALES'!$C$10:$C$7501,"30")</f>
        <v>0</v>
      </c>
      <c r="BR161" s="149">
        <f>COUNTIFS('DETAIL SALES'!$Q$10:$Q$7501,'FILL RATE MANDATORY STOCK'!\,'DETAIL SALES'!$AB$10:$AB$7501,"Full",'DETAIL SALES'!$C$10:$C$7501,"31")</f>
        <v>0</v>
      </c>
      <c r="BS161" s="153">
        <f>COUNTIFS('DETAIL SALES'!$Q$10:$Q$7501,'FILL RATE MANDATORY STOCK'!E161,'DETAIL SALES'!$AB$10:$AB$7501,"No",'DETAIL SALES'!$C$10:$C$7501,"31")</f>
        <v>0</v>
      </c>
      <c r="BT161" s="271">
        <f t="shared" si="16"/>
        <v>0</v>
      </c>
      <c r="BU161" s="150">
        <f t="shared" si="17"/>
        <v>0</v>
      </c>
      <c r="BV161" s="150">
        <f t="shared" si="18"/>
        <v>0</v>
      </c>
      <c r="BW161" s="272" t="e">
        <f t="shared" si="19"/>
        <v>#DIV/0!</v>
      </c>
    </row>
    <row r="162" spans="1:75">
      <c r="A162" s="784"/>
      <c r="B162" s="100">
        <f t="shared" si="15"/>
        <v>143</v>
      </c>
      <c r="C162" s="100" t="s">
        <v>424</v>
      </c>
      <c r="D162" s="100" t="s">
        <v>890</v>
      </c>
      <c r="E162" s="149"/>
      <c r="F162" s="169"/>
      <c r="G162" s="224">
        <v>120000</v>
      </c>
      <c r="H162" s="154">
        <v>1</v>
      </c>
      <c r="I162" s="153">
        <v>2</v>
      </c>
      <c r="J162" s="315">
        <f>COUNTIFS('DETAIL SALES'!$Q$10:$Q$7501,'FILL RATE MANDATORY STOCK'!E162,'DETAIL SALES'!$AB$10:$AB$7501,"Full",'DETAIL SALES'!$C$10:$C$7501,"1")</f>
        <v>0</v>
      </c>
      <c r="K162" s="316">
        <f>COUNTIFS('DETAIL SALES'!$Q$10:$Q$7501,'FILL RATE MANDATORY STOCK'!E162,'DETAIL SALES'!$AB$10:$AB$7501,"No",'DETAIL SALES'!$C$10:$C$7501,"1")</f>
        <v>0</v>
      </c>
      <c r="L162" s="149">
        <f>COUNTIFS('DETAIL SALES'!$Q$10:$Q$7501,'FILL RATE MANDATORY STOCK'!E162,'DETAIL SALES'!$AB$10:$AB$7501,"Full",'DETAIL SALES'!$C$10:$C$7501,"2")</f>
        <v>0</v>
      </c>
      <c r="M162" s="149">
        <f>COUNTIFS('DETAIL SALES'!$Q$10:$Q$7501,'FILL RATE MANDATORY STOCK'!E162,'DETAIL SALES'!$AB$10:$AB$7501,"No",'DETAIL SALES'!$C$10:$C$7501,"2")</f>
        <v>0</v>
      </c>
      <c r="N162" s="149">
        <f>COUNTIFS('DETAIL SALES'!$Q$10:$Q$7501,'FILL RATE MANDATORY STOCK'!E162,'DETAIL SALES'!$AB$10:$AB$7501,"Full",'DETAIL SALES'!$C$10:$C$7501,"3")</f>
        <v>0</v>
      </c>
      <c r="O162" s="149">
        <f>COUNTIFS('DETAIL SALES'!$Q$10:$Q$7501,'FILL RATE MANDATORY STOCK'!E162,'DETAIL SALES'!$AB$10:$AB$7501,"No",'DETAIL SALES'!$C$10:$C$7501,"3")</f>
        <v>0</v>
      </c>
      <c r="P162" s="149">
        <f>COUNTIFS('DETAIL SALES'!$Q$10:$Q$7501,'FILL RATE MANDATORY STOCK'!E162,'DETAIL SALES'!$AB$10:$AB$7501,"Full",'DETAIL SALES'!$C$10:$C$7501,"4")</f>
        <v>0</v>
      </c>
      <c r="Q162" s="149">
        <f>COUNTIFS('DETAIL SALES'!$Q$10:$Q$7501,'FILL RATE MANDATORY STOCK'!E162,'DETAIL SALES'!$AB$10:$AB$7501,"No",'DETAIL SALES'!$C$10:$C$7501,"4")</f>
        <v>0</v>
      </c>
      <c r="R162" s="149">
        <f>COUNTIFS('DETAIL SALES'!$Q$10:$Q$7501,'FILL RATE MANDATORY STOCK'!E162,'DETAIL SALES'!$AB$10:$AB$7501,"Full",'DETAIL SALES'!$C$10:$C$7501,"5")</f>
        <v>0</v>
      </c>
      <c r="S162" s="149">
        <f>COUNTIFS('DETAIL SALES'!$Q$10:$Q$7501,'FILL RATE MANDATORY STOCK'!E162,'DETAIL SALES'!$AB$10:$AB$7501,"No",'DETAIL SALES'!$C$10:$C$7501,"5")</f>
        <v>0</v>
      </c>
      <c r="T162" s="149">
        <f>COUNTIFS('DETAIL SALES'!$Q$10:$Q$7501,'FILL RATE MANDATORY STOCK'!E162,'DETAIL SALES'!$AB$10:$AB$7501,"Full",'DETAIL SALES'!$C$10:$C$7501,"6")</f>
        <v>0</v>
      </c>
      <c r="U162" s="149">
        <f>COUNTIFS('DETAIL SALES'!$Q$10:$Q$7501,'FILL RATE MANDATORY STOCK'!E162,'DETAIL SALES'!$AB$10:$AB$7501,"No",'DETAIL SALES'!$C$10:$C$7501,"6")</f>
        <v>0</v>
      </c>
      <c r="V162" s="316">
        <f>COUNTIFS('DETAIL SALES'!$Q$10:$Q$7501,'FILL RATE MANDATORY STOCK'!E162,'DETAIL SALES'!$AB$10:$AB$7501,"Full",'DETAIL SALES'!$C$10:$C$7501,"7")</f>
        <v>0</v>
      </c>
      <c r="W162" s="316">
        <f>COUNTIFS('DETAIL SALES'!$Q$10:$Q$7501,'FILL RATE MANDATORY STOCK'!E162,'DETAIL SALES'!$AB$10:$AB$7501,"No",'DETAIL SALES'!$C$10:$C$7501,"7")</f>
        <v>0</v>
      </c>
      <c r="X162" s="149">
        <f>COUNTIFS('DETAIL SALES'!$Q$10:$Q$7501,'FILL RATE MANDATORY STOCK'!E162,'DETAIL SALES'!$AB$10:$AB$7501,"Full",'DETAIL SALES'!$C$10:$C$7501,"8")</f>
        <v>0</v>
      </c>
      <c r="Y162" s="149">
        <f>COUNTIFS('DETAIL SALES'!$Q$10:$Q$7501,'FILL RATE MANDATORY STOCK'!E162,'DETAIL SALES'!$AB$10:$AB$7501,"No",'DETAIL SALES'!$C$10:$C$7501,"8")</f>
        <v>0</v>
      </c>
      <c r="Z162" s="149">
        <f>COUNTIFS('DETAIL SALES'!$Q$10:$Q$7501,'FILL RATE MANDATORY STOCK'!E162,'DETAIL SALES'!$AB$10:$AB$7501,"Full",'DETAIL SALES'!$C$10:$C$7501,"9")</f>
        <v>0</v>
      </c>
      <c r="AA162" s="149">
        <f>COUNTIFS('DETAIL SALES'!$Q$10:$Q$7501,'FILL RATE MANDATORY STOCK'!E162,'DETAIL SALES'!$AB$10:$AB$7501,"No",'DETAIL SALES'!$C$10:$C$7501,"9")</f>
        <v>0</v>
      </c>
      <c r="AB162" s="149">
        <f>COUNTIFS('DETAIL SALES'!$Q$10:$Q$7501,'FILL RATE MANDATORY STOCK'!E162,'DETAIL SALES'!$AB$10:$AB$7501,"Full",'DETAIL SALES'!$C$10:$C$7501,"10")</f>
        <v>0</v>
      </c>
      <c r="AC162" s="149">
        <f>COUNTIFS('DETAIL SALES'!$Q$10:$Q$7501,'FILL RATE MANDATORY STOCK'!E162,'DETAIL SALES'!$AB$10:$AB$7501,"No",'DETAIL SALES'!$C$10:$C$7501,"10")</f>
        <v>0</v>
      </c>
      <c r="AD162" s="149">
        <f>COUNTIFS('DETAIL SALES'!$Q$10:$Q$7501,'FILL RATE MANDATORY STOCK'!E162,'DETAIL SALES'!$AB$10:$AB$7501,"Full",'DETAIL SALES'!$C$10:$C$7501,"11")</f>
        <v>0</v>
      </c>
      <c r="AE162" s="149">
        <f>COUNTIFS('DETAIL SALES'!$Q$10:$Q$7501,'FILL RATE MANDATORY STOCK'!E162,'DETAIL SALES'!$AB$10:$AB$7501,"No",'DETAIL SALES'!$C$10:$C$7501,"11")</f>
        <v>0</v>
      </c>
      <c r="AF162" s="149">
        <f>COUNTIFS('DETAIL SALES'!$Q$10:$Q$7501,'FILL RATE MANDATORY STOCK'!E162,'DETAIL SALES'!$AB$10:$AB$7501,"Full",'DETAIL SALES'!$C$10:$C$7501,"12")</f>
        <v>0</v>
      </c>
      <c r="AG162" s="149">
        <f>COUNTIFS('DETAIL SALES'!$Q$10:$Q$7501,'FILL RATE MANDATORY STOCK'!E162,'DETAIL SALES'!$AB$10:$AB$7501,"No",'DETAIL SALES'!$C$10:$C$7501,"12")</f>
        <v>0</v>
      </c>
      <c r="AH162" s="149">
        <f>COUNTIFS('DETAIL SALES'!$Q$10:$Q$7501,'FILL RATE MANDATORY STOCK'!E162,'DETAIL SALES'!$AB$10:$AB$7501,"Full",'DETAIL SALES'!$C$10:$C$7501,"13")</f>
        <v>0</v>
      </c>
      <c r="AI162" s="149">
        <f>COUNTIFS('DETAIL SALES'!$Q$10:$Q$7501,'FILL RATE MANDATORY STOCK'!E162,'DETAIL SALES'!$AB$10:$AB$7501,"No",'DETAIL SALES'!$C$10:$C$7501,"13")</f>
        <v>0</v>
      </c>
      <c r="AJ162" s="316">
        <f>COUNTIFS('DETAIL SALES'!$Q$10:$Q$7501,'FILL RATE MANDATORY STOCK'!E162,'DETAIL SALES'!$AB$10:$AB$7501,"Full",'DETAIL SALES'!$C$10:$C$7501,"14")</f>
        <v>0</v>
      </c>
      <c r="AK162" s="316">
        <f>COUNTIFS('DETAIL SALES'!$Q$10:$Q$7501,'FILL RATE MANDATORY STOCK'!E162,'DETAIL SALES'!$AB$10:$AB$7501,"No",'DETAIL SALES'!$C$10:$C$7501,"14")</f>
        <v>0</v>
      </c>
      <c r="AL162" s="149">
        <f>COUNTIFS('DETAIL SALES'!$Q$10:$Q$7501,'FILL RATE MANDATORY STOCK'!E162,'DETAIL SALES'!$AB$10:$AB$7501,"Full",'DETAIL SALES'!$C$10:$C$7501,"15")</f>
        <v>0</v>
      </c>
      <c r="AM162" s="149">
        <f>COUNTIFS('DETAIL SALES'!$Q$10:$Q$7501,'FILL RATE MANDATORY STOCK'!E162,'DETAIL SALES'!$AB$10:$AB$7501,"No",'DETAIL SALES'!$C$10:$C$7501,"15")</f>
        <v>0</v>
      </c>
      <c r="AN162" s="149">
        <f>COUNTIFS('DETAIL SALES'!$Q$10:$Q$7501,'FILL RATE MANDATORY STOCK'!E162,'DETAIL SALES'!$AB$10:$AB$7501,"Full",'DETAIL SALES'!$C$10:$C$7501,"16")</f>
        <v>0</v>
      </c>
      <c r="AO162" s="149">
        <f>COUNTIFS('DETAIL SALES'!$Q$10:$Q$7501,'FILL RATE MANDATORY STOCK'!E162,'DETAIL SALES'!$AB$10:$AB$7501,"No",'DETAIL SALES'!$C$10:$C$7501,"16")</f>
        <v>0</v>
      </c>
      <c r="AP162" s="149">
        <f>COUNTIFS('DETAIL SALES'!$Q$10:$Q$7501,'FILL RATE MANDATORY STOCK'!E162,'DETAIL SALES'!$AB$10:$AB$7501,"Full",'DETAIL SALES'!$C$10:$C$7501,"17")</f>
        <v>0</v>
      </c>
      <c r="AQ162" s="149">
        <f>COUNTIFS('DETAIL SALES'!$Q$10:$Q$7501,'FILL RATE MANDATORY STOCK'!E162,'DETAIL SALES'!$AB$10:$AB$7501,"No",'DETAIL SALES'!$C$10:$C$7501,"17")</f>
        <v>0</v>
      </c>
      <c r="AR162" s="149">
        <f>COUNTIFS('DETAIL SALES'!$Q$10:$Q$7501,'FILL RATE MANDATORY STOCK'!E162,'DETAIL SALES'!$AB$10:$AB$7501,"Full",'DETAIL SALES'!$C$10:$C$7501,"18")</f>
        <v>0</v>
      </c>
      <c r="AS162" s="149">
        <f>COUNTIFS('DETAIL SALES'!$Q$10:$Q$7501,'FILL RATE MANDATORY STOCK'!E162,'DETAIL SALES'!$AB$10:$AB$7501,"No",'DETAIL SALES'!$C$10:$C$7501,"18")</f>
        <v>0</v>
      </c>
      <c r="AT162" s="149">
        <f>COUNTIFS('DETAIL SALES'!$Q$10:$Q$7501,'FILL RATE MANDATORY STOCK'!E162,'DETAIL SALES'!$AB$10:$AB$7501,"Full",'DETAIL SALES'!$C$10:$C$7501,"19")</f>
        <v>0</v>
      </c>
      <c r="AU162" s="149">
        <f>COUNTIFS('DETAIL SALES'!$Q$10:$Q$7501,'FILL RATE MANDATORY STOCK'!E162,'DETAIL SALES'!$AB$10:$AB$7501,"No",'DETAIL SALES'!$C$10:$C$7501,"19")</f>
        <v>0</v>
      </c>
      <c r="AV162" s="149">
        <f>COUNTIFS('DETAIL SALES'!$Q$10:$Q$7501,'FILL RATE MANDATORY STOCK'!E162,'DETAIL SALES'!$AB$10:$AB$7501,"Full",'DETAIL SALES'!$C$10:$C$7501,"20")</f>
        <v>0</v>
      </c>
      <c r="AW162" s="149">
        <f>COUNTIFS('DETAIL SALES'!$Q$10:$Q$7501,'FILL RATE MANDATORY STOCK'!E162,'DETAIL SALES'!$AB$10:$AB$7501,"No",'DETAIL SALES'!$C$10:$C$7501,"20")</f>
        <v>0</v>
      </c>
      <c r="AX162" s="316">
        <f>COUNTIFS('DETAIL SALES'!$Q$10:$Q$7501,'FILL RATE MANDATORY STOCK'!E162,'DETAIL SALES'!$AB$10:$AB$7501,"Full",'DETAIL SALES'!$C$10:$C$7501,"21")</f>
        <v>0</v>
      </c>
      <c r="AY162" s="316">
        <f>COUNTIFS('DETAIL SALES'!$Q$10:$Q$7501,'FILL RATE MANDATORY STOCK'!E162,'DETAIL SALES'!$AB$10:$AB$7501,"No",'DETAIL SALES'!$C$10:$C$7501,"21")</f>
        <v>0</v>
      </c>
      <c r="AZ162" s="149">
        <f>COUNTIFS('DETAIL SALES'!$Q$10:$Q$7501,'FILL RATE MANDATORY STOCK'!E162,'DETAIL SALES'!$AB$10:$AB$7501,"Full",'DETAIL SALES'!$C$10:$C$7501,"22")</f>
        <v>0</v>
      </c>
      <c r="BA162" s="149">
        <f>COUNTIFS('DETAIL SALES'!$Q$10:$Q$7501,'FILL RATE MANDATORY STOCK'!E162,'DETAIL SALES'!$AB$10:$AB$7501,"No",'DETAIL SALES'!$C$10:$C$7501,"22")</f>
        <v>0</v>
      </c>
      <c r="BB162" s="149">
        <f>COUNTIFS('DETAIL SALES'!$Q$10:$Q$7501,'FILL RATE MANDATORY STOCK'!E162,'DETAIL SALES'!$AB$10:$AB$7501,"Full",'DETAIL SALES'!$C$10:$C$7501,"23")</f>
        <v>0</v>
      </c>
      <c r="BC162" s="149">
        <f>COUNTIFS('DETAIL SALES'!$Q$10:$Q$7501,'FILL RATE MANDATORY STOCK'!E162,'DETAIL SALES'!$AB$10:$AB$7501,"No",'DETAIL SALES'!$C$10:$C$7501,"23")</f>
        <v>0</v>
      </c>
      <c r="BD162" s="149">
        <f>COUNTIFS('DETAIL SALES'!$Q$10:$Q$7501,'FILL RATE MANDATORY STOCK'!E162,'DETAIL SALES'!$AB$10:$AB$7501,"Full",'DETAIL SALES'!$C$10:$C$7501,"24")</f>
        <v>0</v>
      </c>
      <c r="BE162" s="149">
        <f>COUNTIFS('DETAIL SALES'!$Q$10:$Q$7501,'FILL RATE MANDATORY STOCK'!E162,'DETAIL SALES'!$AB$10:$AB$7501,"No",'DETAIL SALES'!$C$10:$C$7501,"24")</f>
        <v>0</v>
      </c>
      <c r="BF162" s="149">
        <f>COUNTIFS('DETAIL SALES'!$Q$10:$Q$7501,'FILL RATE MANDATORY STOCK'!E162,'DETAIL SALES'!$AB$10:$AB$7501,"Full",'DETAIL SALES'!$C$10:$C$7501,"25")</f>
        <v>0</v>
      </c>
      <c r="BG162" s="149">
        <f>COUNTIFS('DETAIL SALES'!$Q$10:$Q$7501,'FILL RATE MANDATORY STOCK'!E162,'DETAIL SALES'!$AB$10:$AB$7501,"No",'DETAIL SALES'!$C$10:$C$7501,"25")</f>
        <v>0</v>
      </c>
      <c r="BH162" s="149">
        <f>COUNTIFS('DETAIL SALES'!$Q$10:$Q$7501,'FILL RATE MANDATORY STOCK'!E162,'DETAIL SALES'!$AB$10:$AB$7501,"Full",'DETAIL SALES'!$C$10:$C$7501,"26")</f>
        <v>0</v>
      </c>
      <c r="BI162" s="149">
        <f>COUNTIFS('DETAIL SALES'!$Q$10:$Q$7501,'FILL RATE MANDATORY STOCK'!E162,'DETAIL SALES'!$AB$10:$AB$7501,"No",'DETAIL SALES'!$C$10:$C$7501,"26")</f>
        <v>0</v>
      </c>
      <c r="BJ162" s="149">
        <f>COUNTIFS('DETAIL SALES'!$Q$10:$Q$7501,'FILL RATE MANDATORY STOCK'!E162,'DETAIL SALES'!$AB$10:$AB$7501,"Full",'DETAIL SALES'!$C$10:$C$7501,"27")</f>
        <v>0</v>
      </c>
      <c r="BK162" s="149">
        <f>COUNTIFS('DETAIL SALES'!$Q$10:$Q$7501,'FILL RATE MANDATORY STOCK'!E162,'DETAIL SALES'!$AB$10:$AB$7501,"No",'DETAIL SALES'!$C$10:$C$7501,"27")</f>
        <v>0</v>
      </c>
      <c r="BL162" s="316">
        <f>COUNTIFS('DETAIL SALES'!$Q$10:$Q$7501,'FILL RATE MANDATORY STOCK'!E162,'DETAIL SALES'!$AB$10:$AB$7501,"Full",'DETAIL SALES'!$C$10:$C$7501,"28")</f>
        <v>0</v>
      </c>
      <c r="BM162" s="316">
        <f>COUNTIFS('DETAIL SALES'!$Q$10:$Q$7501,'FILL RATE MANDATORY STOCK'!E162,'DETAIL SALES'!$AB$10:$AB$7501,"No",'DETAIL SALES'!$C$10:$C$7501,"28")</f>
        <v>0</v>
      </c>
      <c r="BN162" s="149">
        <f>COUNTIFS('DETAIL SALES'!$Q$10:$Q$7501,'FILL RATE MANDATORY STOCK'!E162,'DETAIL SALES'!$AB$10:$AB$7501,"Full",'DETAIL SALES'!$C$10:$C$7501,"29")</f>
        <v>0</v>
      </c>
      <c r="BO162" s="149">
        <f>COUNTIFS('DETAIL SALES'!$Q$10:$Q$7501,'FILL RATE MANDATORY STOCK'!E162,'DETAIL SALES'!$AB$10:$AB$7501,"No",'DETAIL SALES'!$C$10:$C$7501,"29")</f>
        <v>0</v>
      </c>
      <c r="BP162" s="149">
        <f>COUNTIFS('DETAIL SALES'!$Q$10:$Q$7501,'FILL RATE MANDATORY STOCK'!E162,'DETAIL SALES'!$AB$10:$AB$7501,"Full",'DETAIL SALES'!$C$10:$C$7501,"30")</f>
        <v>0</v>
      </c>
      <c r="BQ162" s="149">
        <f>COUNTIFS('DETAIL SALES'!$Q$10:$Q$7501,'FILL RATE MANDATORY STOCK'!E162,'DETAIL SALES'!$AB$10:$AB$7501,"No",'DETAIL SALES'!$C$10:$C$7501,"30")</f>
        <v>0</v>
      </c>
      <c r="BR162" s="149">
        <f>COUNTIFS('DETAIL SALES'!$Q$10:$Q$7501,'FILL RATE MANDATORY STOCK'!\,'DETAIL SALES'!$AB$10:$AB$7501,"Full",'DETAIL SALES'!$C$10:$C$7501,"31")</f>
        <v>0</v>
      </c>
      <c r="BS162" s="153">
        <f>COUNTIFS('DETAIL SALES'!$Q$10:$Q$7501,'FILL RATE MANDATORY STOCK'!E162,'DETAIL SALES'!$AB$10:$AB$7501,"No",'DETAIL SALES'!$C$10:$C$7501,"31")</f>
        <v>0</v>
      </c>
      <c r="BT162" s="271">
        <f t="shared" si="16"/>
        <v>0</v>
      </c>
      <c r="BU162" s="150">
        <f t="shared" si="17"/>
        <v>0</v>
      </c>
      <c r="BV162" s="150">
        <f t="shared" si="18"/>
        <v>0</v>
      </c>
      <c r="BW162" s="272" t="e">
        <f t="shared" si="19"/>
        <v>#DIV/0!</v>
      </c>
    </row>
    <row r="163" spans="1:75">
      <c r="A163" s="784"/>
      <c r="B163" s="100">
        <f t="shared" si="15"/>
        <v>144</v>
      </c>
      <c r="C163" s="100" t="s">
        <v>424</v>
      </c>
      <c r="D163" s="100" t="s">
        <v>891</v>
      </c>
      <c r="E163" s="149"/>
      <c r="F163" s="169"/>
      <c r="G163" s="224">
        <v>120000</v>
      </c>
      <c r="H163" s="154">
        <v>1</v>
      </c>
      <c r="I163" s="153">
        <v>0.66666666666666663</v>
      </c>
      <c r="J163" s="315">
        <f>COUNTIFS('DETAIL SALES'!$Q$10:$Q$7501,'FILL RATE MANDATORY STOCK'!E163,'DETAIL SALES'!$AB$10:$AB$7501,"Full",'DETAIL SALES'!$C$10:$C$7501,"1")</f>
        <v>0</v>
      </c>
      <c r="K163" s="316">
        <f>COUNTIFS('DETAIL SALES'!$Q$10:$Q$7501,'FILL RATE MANDATORY STOCK'!E163,'DETAIL SALES'!$AB$10:$AB$7501,"No",'DETAIL SALES'!$C$10:$C$7501,"1")</f>
        <v>0</v>
      </c>
      <c r="L163" s="149">
        <f>COUNTIFS('DETAIL SALES'!$Q$10:$Q$7501,'FILL RATE MANDATORY STOCK'!E163,'DETAIL SALES'!$AB$10:$AB$7501,"Full",'DETAIL SALES'!$C$10:$C$7501,"2")</f>
        <v>0</v>
      </c>
      <c r="M163" s="149">
        <f>COUNTIFS('DETAIL SALES'!$Q$10:$Q$7501,'FILL RATE MANDATORY STOCK'!E163,'DETAIL SALES'!$AB$10:$AB$7501,"No",'DETAIL SALES'!$C$10:$C$7501,"2")</f>
        <v>0</v>
      </c>
      <c r="N163" s="149">
        <f>COUNTIFS('DETAIL SALES'!$Q$10:$Q$7501,'FILL RATE MANDATORY STOCK'!E163,'DETAIL SALES'!$AB$10:$AB$7501,"Full",'DETAIL SALES'!$C$10:$C$7501,"3")</f>
        <v>0</v>
      </c>
      <c r="O163" s="149">
        <f>COUNTIFS('DETAIL SALES'!$Q$10:$Q$7501,'FILL RATE MANDATORY STOCK'!E163,'DETAIL SALES'!$AB$10:$AB$7501,"No",'DETAIL SALES'!$C$10:$C$7501,"3")</f>
        <v>0</v>
      </c>
      <c r="P163" s="149">
        <f>COUNTIFS('DETAIL SALES'!$Q$10:$Q$7501,'FILL RATE MANDATORY STOCK'!E163,'DETAIL SALES'!$AB$10:$AB$7501,"Full",'DETAIL SALES'!$C$10:$C$7501,"4")</f>
        <v>0</v>
      </c>
      <c r="Q163" s="149">
        <f>COUNTIFS('DETAIL SALES'!$Q$10:$Q$7501,'FILL RATE MANDATORY STOCK'!E163,'DETAIL SALES'!$AB$10:$AB$7501,"No",'DETAIL SALES'!$C$10:$C$7501,"4")</f>
        <v>0</v>
      </c>
      <c r="R163" s="149">
        <f>COUNTIFS('DETAIL SALES'!$Q$10:$Q$7501,'FILL RATE MANDATORY STOCK'!E163,'DETAIL SALES'!$AB$10:$AB$7501,"Full",'DETAIL SALES'!$C$10:$C$7501,"5")</f>
        <v>0</v>
      </c>
      <c r="S163" s="149">
        <f>COUNTIFS('DETAIL SALES'!$Q$10:$Q$7501,'FILL RATE MANDATORY STOCK'!E163,'DETAIL SALES'!$AB$10:$AB$7501,"No",'DETAIL SALES'!$C$10:$C$7501,"5")</f>
        <v>0</v>
      </c>
      <c r="T163" s="149">
        <f>COUNTIFS('DETAIL SALES'!$Q$10:$Q$7501,'FILL RATE MANDATORY STOCK'!E163,'DETAIL SALES'!$AB$10:$AB$7501,"Full",'DETAIL SALES'!$C$10:$C$7501,"6")</f>
        <v>0</v>
      </c>
      <c r="U163" s="149">
        <f>COUNTIFS('DETAIL SALES'!$Q$10:$Q$7501,'FILL RATE MANDATORY STOCK'!E163,'DETAIL SALES'!$AB$10:$AB$7501,"No",'DETAIL SALES'!$C$10:$C$7501,"6")</f>
        <v>0</v>
      </c>
      <c r="V163" s="316">
        <f>COUNTIFS('DETAIL SALES'!$Q$10:$Q$7501,'FILL RATE MANDATORY STOCK'!E163,'DETAIL SALES'!$AB$10:$AB$7501,"Full",'DETAIL SALES'!$C$10:$C$7501,"7")</f>
        <v>0</v>
      </c>
      <c r="W163" s="316">
        <f>COUNTIFS('DETAIL SALES'!$Q$10:$Q$7501,'FILL RATE MANDATORY STOCK'!E163,'DETAIL SALES'!$AB$10:$AB$7501,"No",'DETAIL SALES'!$C$10:$C$7501,"7")</f>
        <v>0</v>
      </c>
      <c r="X163" s="149">
        <f>COUNTIFS('DETAIL SALES'!$Q$10:$Q$7501,'FILL RATE MANDATORY STOCK'!E163,'DETAIL SALES'!$AB$10:$AB$7501,"Full",'DETAIL SALES'!$C$10:$C$7501,"8")</f>
        <v>0</v>
      </c>
      <c r="Y163" s="149">
        <f>COUNTIFS('DETAIL SALES'!$Q$10:$Q$7501,'FILL RATE MANDATORY STOCK'!E163,'DETAIL SALES'!$AB$10:$AB$7501,"No",'DETAIL SALES'!$C$10:$C$7501,"8")</f>
        <v>0</v>
      </c>
      <c r="Z163" s="149">
        <f>COUNTIFS('DETAIL SALES'!$Q$10:$Q$7501,'FILL RATE MANDATORY STOCK'!E163,'DETAIL SALES'!$AB$10:$AB$7501,"Full",'DETAIL SALES'!$C$10:$C$7501,"9")</f>
        <v>0</v>
      </c>
      <c r="AA163" s="149">
        <f>COUNTIFS('DETAIL SALES'!$Q$10:$Q$7501,'FILL RATE MANDATORY STOCK'!E163,'DETAIL SALES'!$AB$10:$AB$7501,"No",'DETAIL SALES'!$C$10:$C$7501,"9")</f>
        <v>0</v>
      </c>
      <c r="AB163" s="149">
        <f>COUNTIFS('DETAIL SALES'!$Q$10:$Q$7501,'FILL RATE MANDATORY STOCK'!E163,'DETAIL SALES'!$AB$10:$AB$7501,"Full",'DETAIL SALES'!$C$10:$C$7501,"10")</f>
        <v>0</v>
      </c>
      <c r="AC163" s="149">
        <f>COUNTIFS('DETAIL SALES'!$Q$10:$Q$7501,'FILL RATE MANDATORY STOCK'!E163,'DETAIL SALES'!$AB$10:$AB$7501,"No",'DETAIL SALES'!$C$10:$C$7501,"10")</f>
        <v>0</v>
      </c>
      <c r="AD163" s="149">
        <f>COUNTIFS('DETAIL SALES'!$Q$10:$Q$7501,'FILL RATE MANDATORY STOCK'!E163,'DETAIL SALES'!$AB$10:$AB$7501,"Full",'DETAIL SALES'!$C$10:$C$7501,"11")</f>
        <v>0</v>
      </c>
      <c r="AE163" s="149">
        <f>COUNTIFS('DETAIL SALES'!$Q$10:$Q$7501,'FILL RATE MANDATORY STOCK'!E163,'DETAIL SALES'!$AB$10:$AB$7501,"No",'DETAIL SALES'!$C$10:$C$7501,"11")</f>
        <v>0</v>
      </c>
      <c r="AF163" s="149">
        <f>COUNTIFS('DETAIL SALES'!$Q$10:$Q$7501,'FILL RATE MANDATORY STOCK'!E163,'DETAIL SALES'!$AB$10:$AB$7501,"Full",'DETAIL SALES'!$C$10:$C$7501,"12")</f>
        <v>0</v>
      </c>
      <c r="AG163" s="149">
        <f>COUNTIFS('DETAIL SALES'!$Q$10:$Q$7501,'FILL RATE MANDATORY STOCK'!E163,'DETAIL SALES'!$AB$10:$AB$7501,"No",'DETAIL SALES'!$C$10:$C$7501,"12")</f>
        <v>0</v>
      </c>
      <c r="AH163" s="149">
        <f>COUNTIFS('DETAIL SALES'!$Q$10:$Q$7501,'FILL RATE MANDATORY STOCK'!E163,'DETAIL SALES'!$AB$10:$AB$7501,"Full",'DETAIL SALES'!$C$10:$C$7501,"13")</f>
        <v>0</v>
      </c>
      <c r="AI163" s="149">
        <f>COUNTIFS('DETAIL SALES'!$Q$10:$Q$7501,'FILL RATE MANDATORY STOCK'!E163,'DETAIL SALES'!$AB$10:$AB$7501,"No",'DETAIL SALES'!$C$10:$C$7501,"13")</f>
        <v>0</v>
      </c>
      <c r="AJ163" s="316">
        <f>COUNTIFS('DETAIL SALES'!$Q$10:$Q$7501,'FILL RATE MANDATORY STOCK'!E163,'DETAIL SALES'!$AB$10:$AB$7501,"Full",'DETAIL SALES'!$C$10:$C$7501,"14")</f>
        <v>0</v>
      </c>
      <c r="AK163" s="316">
        <f>COUNTIFS('DETAIL SALES'!$Q$10:$Q$7501,'FILL RATE MANDATORY STOCK'!E163,'DETAIL SALES'!$AB$10:$AB$7501,"No",'DETAIL SALES'!$C$10:$C$7501,"14")</f>
        <v>0</v>
      </c>
      <c r="AL163" s="149">
        <f>COUNTIFS('DETAIL SALES'!$Q$10:$Q$7501,'FILL RATE MANDATORY STOCK'!E163,'DETAIL SALES'!$AB$10:$AB$7501,"Full",'DETAIL SALES'!$C$10:$C$7501,"15")</f>
        <v>0</v>
      </c>
      <c r="AM163" s="149">
        <f>COUNTIFS('DETAIL SALES'!$Q$10:$Q$7501,'FILL RATE MANDATORY STOCK'!E163,'DETAIL SALES'!$AB$10:$AB$7501,"No",'DETAIL SALES'!$C$10:$C$7501,"15")</f>
        <v>0</v>
      </c>
      <c r="AN163" s="149">
        <f>COUNTIFS('DETAIL SALES'!$Q$10:$Q$7501,'FILL RATE MANDATORY STOCK'!E163,'DETAIL SALES'!$AB$10:$AB$7501,"Full",'DETAIL SALES'!$C$10:$C$7501,"16")</f>
        <v>0</v>
      </c>
      <c r="AO163" s="149">
        <f>COUNTIFS('DETAIL SALES'!$Q$10:$Q$7501,'FILL RATE MANDATORY STOCK'!E163,'DETAIL SALES'!$AB$10:$AB$7501,"No",'DETAIL SALES'!$C$10:$C$7501,"16")</f>
        <v>0</v>
      </c>
      <c r="AP163" s="149">
        <f>COUNTIFS('DETAIL SALES'!$Q$10:$Q$7501,'FILL RATE MANDATORY STOCK'!E163,'DETAIL SALES'!$AB$10:$AB$7501,"Full",'DETAIL SALES'!$C$10:$C$7501,"17")</f>
        <v>0</v>
      </c>
      <c r="AQ163" s="149">
        <f>COUNTIFS('DETAIL SALES'!$Q$10:$Q$7501,'FILL RATE MANDATORY STOCK'!E163,'DETAIL SALES'!$AB$10:$AB$7501,"No",'DETAIL SALES'!$C$10:$C$7501,"17")</f>
        <v>0</v>
      </c>
      <c r="AR163" s="149">
        <f>COUNTIFS('DETAIL SALES'!$Q$10:$Q$7501,'FILL RATE MANDATORY STOCK'!E163,'DETAIL SALES'!$AB$10:$AB$7501,"Full",'DETAIL SALES'!$C$10:$C$7501,"18")</f>
        <v>0</v>
      </c>
      <c r="AS163" s="149">
        <f>COUNTIFS('DETAIL SALES'!$Q$10:$Q$7501,'FILL RATE MANDATORY STOCK'!E163,'DETAIL SALES'!$AB$10:$AB$7501,"No",'DETAIL SALES'!$C$10:$C$7501,"18")</f>
        <v>0</v>
      </c>
      <c r="AT163" s="149">
        <f>COUNTIFS('DETAIL SALES'!$Q$10:$Q$7501,'FILL RATE MANDATORY STOCK'!E163,'DETAIL SALES'!$AB$10:$AB$7501,"Full",'DETAIL SALES'!$C$10:$C$7501,"19")</f>
        <v>0</v>
      </c>
      <c r="AU163" s="149">
        <f>COUNTIFS('DETAIL SALES'!$Q$10:$Q$7501,'FILL RATE MANDATORY STOCK'!E163,'DETAIL SALES'!$AB$10:$AB$7501,"No",'DETAIL SALES'!$C$10:$C$7501,"19")</f>
        <v>0</v>
      </c>
      <c r="AV163" s="149">
        <f>COUNTIFS('DETAIL SALES'!$Q$10:$Q$7501,'FILL RATE MANDATORY STOCK'!E163,'DETAIL SALES'!$AB$10:$AB$7501,"Full",'DETAIL SALES'!$C$10:$C$7501,"20")</f>
        <v>0</v>
      </c>
      <c r="AW163" s="149">
        <f>COUNTIFS('DETAIL SALES'!$Q$10:$Q$7501,'FILL RATE MANDATORY STOCK'!E163,'DETAIL SALES'!$AB$10:$AB$7501,"No",'DETAIL SALES'!$C$10:$C$7501,"20")</f>
        <v>0</v>
      </c>
      <c r="AX163" s="316">
        <f>COUNTIFS('DETAIL SALES'!$Q$10:$Q$7501,'FILL RATE MANDATORY STOCK'!E163,'DETAIL SALES'!$AB$10:$AB$7501,"Full",'DETAIL SALES'!$C$10:$C$7501,"21")</f>
        <v>0</v>
      </c>
      <c r="AY163" s="316">
        <f>COUNTIFS('DETAIL SALES'!$Q$10:$Q$7501,'FILL RATE MANDATORY STOCK'!E163,'DETAIL SALES'!$AB$10:$AB$7501,"No",'DETAIL SALES'!$C$10:$C$7501,"21")</f>
        <v>0</v>
      </c>
      <c r="AZ163" s="149">
        <f>COUNTIFS('DETAIL SALES'!$Q$10:$Q$7501,'FILL RATE MANDATORY STOCK'!E163,'DETAIL SALES'!$AB$10:$AB$7501,"Full",'DETAIL SALES'!$C$10:$C$7501,"22")</f>
        <v>0</v>
      </c>
      <c r="BA163" s="149">
        <f>COUNTIFS('DETAIL SALES'!$Q$10:$Q$7501,'FILL RATE MANDATORY STOCK'!E163,'DETAIL SALES'!$AB$10:$AB$7501,"No",'DETAIL SALES'!$C$10:$C$7501,"22")</f>
        <v>0</v>
      </c>
      <c r="BB163" s="149">
        <f>COUNTIFS('DETAIL SALES'!$Q$10:$Q$7501,'FILL RATE MANDATORY STOCK'!E163,'DETAIL SALES'!$AB$10:$AB$7501,"Full",'DETAIL SALES'!$C$10:$C$7501,"23")</f>
        <v>0</v>
      </c>
      <c r="BC163" s="149">
        <f>COUNTIFS('DETAIL SALES'!$Q$10:$Q$7501,'FILL RATE MANDATORY STOCK'!E163,'DETAIL SALES'!$AB$10:$AB$7501,"No",'DETAIL SALES'!$C$10:$C$7501,"23")</f>
        <v>0</v>
      </c>
      <c r="BD163" s="149">
        <f>COUNTIFS('DETAIL SALES'!$Q$10:$Q$7501,'FILL RATE MANDATORY STOCK'!E163,'DETAIL SALES'!$AB$10:$AB$7501,"Full",'DETAIL SALES'!$C$10:$C$7501,"24")</f>
        <v>0</v>
      </c>
      <c r="BE163" s="149">
        <f>COUNTIFS('DETAIL SALES'!$Q$10:$Q$7501,'FILL RATE MANDATORY STOCK'!E163,'DETAIL SALES'!$AB$10:$AB$7501,"No",'DETAIL SALES'!$C$10:$C$7501,"24")</f>
        <v>0</v>
      </c>
      <c r="BF163" s="149">
        <f>COUNTIFS('DETAIL SALES'!$Q$10:$Q$7501,'FILL RATE MANDATORY STOCK'!E163,'DETAIL SALES'!$AB$10:$AB$7501,"Full",'DETAIL SALES'!$C$10:$C$7501,"25")</f>
        <v>0</v>
      </c>
      <c r="BG163" s="149">
        <f>COUNTIFS('DETAIL SALES'!$Q$10:$Q$7501,'FILL RATE MANDATORY STOCK'!E163,'DETAIL SALES'!$AB$10:$AB$7501,"No",'DETAIL SALES'!$C$10:$C$7501,"25")</f>
        <v>0</v>
      </c>
      <c r="BH163" s="149">
        <f>COUNTIFS('DETAIL SALES'!$Q$10:$Q$7501,'FILL RATE MANDATORY STOCK'!E163,'DETAIL SALES'!$AB$10:$AB$7501,"Full",'DETAIL SALES'!$C$10:$C$7501,"26")</f>
        <v>0</v>
      </c>
      <c r="BI163" s="149">
        <f>COUNTIFS('DETAIL SALES'!$Q$10:$Q$7501,'FILL RATE MANDATORY STOCK'!E163,'DETAIL SALES'!$AB$10:$AB$7501,"No",'DETAIL SALES'!$C$10:$C$7501,"26")</f>
        <v>0</v>
      </c>
      <c r="BJ163" s="149">
        <f>COUNTIFS('DETAIL SALES'!$Q$10:$Q$7501,'FILL RATE MANDATORY STOCK'!E163,'DETAIL SALES'!$AB$10:$AB$7501,"Full",'DETAIL SALES'!$C$10:$C$7501,"27")</f>
        <v>0</v>
      </c>
      <c r="BK163" s="149">
        <f>COUNTIFS('DETAIL SALES'!$Q$10:$Q$7501,'FILL RATE MANDATORY STOCK'!E163,'DETAIL SALES'!$AB$10:$AB$7501,"No",'DETAIL SALES'!$C$10:$C$7501,"27")</f>
        <v>0</v>
      </c>
      <c r="BL163" s="316">
        <f>COUNTIFS('DETAIL SALES'!$Q$10:$Q$7501,'FILL RATE MANDATORY STOCK'!E163,'DETAIL SALES'!$AB$10:$AB$7501,"Full",'DETAIL SALES'!$C$10:$C$7501,"28")</f>
        <v>0</v>
      </c>
      <c r="BM163" s="316">
        <f>COUNTIFS('DETAIL SALES'!$Q$10:$Q$7501,'FILL RATE MANDATORY STOCK'!E163,'DETAIL SALES'!$AB$10:$AB$7501,"No",'DETAIL SALES'!$C$10:$C$7501,"28")</f>
        <v>0</v>
      </c>
      <c r="BN163" s="149">
        <f>COUNTIFS('DETAIL SALES'!$Q$10:$Q$7501,'FILL RATE MANDATORY STOCK'!E163,'DETAIL SALES'!$AB$10:$AB$7501,"Full",'DETAIL SALES'!$C$10:$C$7501,"29")</f>
        <v>0</v>
      </c>
      <c r="BO163" s="149">
        <f>COUNTIFS('DETAIL SALES'!$Q$10:$Q$7501,'FILL RATE MANDATORY STOCK'!E163,'DETAIL SALES'!$AB$10:$AB$7501,"No",'DETAIL SALES'!$C$10:$C$7501,"29")</f>
        <v>0</v>
      </c>
      <c r="BP163" s="149">
        <f>COUNTIFS('DETAIL SALES'!$Q$10:$Q$7501,'FILL RATE MANDATORY STOCK'!E163,'DETAIL SALES'!$AB$10:$AB$7501,"Full",'DETAIL SALES'!$C$10:$C$7501,"30")</f>
        <v>0</v>
      </c>
      <c r="BQ163" s="149">
        <f>COUNTIFS('DETAIL SALES'!$Q$10:$Q$7501,'FILL RATE MANDATORY STOCK'!E163,'DETAIL SALES'!$AB$10:$AB$7501,"No",'DETAIL SALES'!$C$10:$C$7501,"30")</f>
        <v>0</v>
      </c>
      <c r="BR163" s="149">
        <f>COUNTIFS('DETAIL SALES'!$Q$10:$Q$7501,'FILL RATE MANDATORY STOCK'!\,'DETAIL SALES'!$AB$10:$AB$7501,"Full",'DETAIL SALES'!$C$10:$C$7501,"31")</f>
        <v>0</v>
      </c>
      <c r="BS163" s="153">
        <f>COUNTIFS('DETAIL SALES'!$Q$10:$Q$7501,'FILL RATE MANDATORY STOCK'!E163,'DETAIL SALES'!$AB$10:$AB$7501,"No",'DETAIL SALES'!$C$10:$C$7501,"31")</f>
        <v>0</v>
      </c>
      <c r="BT163" s="271">
        <f t="shared" si="16"/>
        <v>0</v>
      </c>
      <c r="BU163" s="150">
        <f t="shared" si="17"/>
        <v>0</v>
      </c>
      <c r="BV163" s="150">
        <f t="shared" si="18"/>
        <v>0</v>
      </c>
      <c r="BW163" s="272" t="e">
        <f t="shared" si="19"/>
        <v>#DIV/0!</v>
      </c>
    </row>
    <row r="164" spans="1:75">
      <c r="A164" s="784"/>
      <c r="B164" s="100">
        <f t="shared" si="15"/>
        <v>145</v>
      </c>
      <c r="C164" s="100" t="s">
        <v>425</v>
      </c>
      <c r="D164" s="100" t="s">
        <v>890</v>
      </c>
      <c r="E164" s="149"/>
      <c r="F164" s="169"/>
      <c r="G164" s="224">
        <v>120000</v>
      </c>
      <c r="H164" s="154">
        <v>20</v>
      </c>
      <c r="I164" s="153">
        <v>0</v>
      </c>
      <c r="J164" s="315">
        <f>COUNTIFS('DETAIL SALES'!$Q$10:$Q$7501,'FILL RATE MANDATORY STOCK'!E164,'DETAIL SALES'!$AB$10:$AB$7501,"Full",'DETAIL SALES'!$C$10:$C$7501,"1")</f>
        <v>0</v>
      </c>
      <c r="K164" s="316">
        <f>COUNTIFS('DETAIL SALES'!$Q$10:$Q$7501,'FILL RATE MANDATORY STOCK'!E164,'DETAIL SALES'!$AB$10:$AB$7501,"No",'DETAIL SALES'!$C$10:$C$7501,"1")</f>
        <v>0</v>
      </c>
      <c r="L164" s="149">
        <f>COUNTIFS('DETAIL SALES'!$Q$10:$Q$7501,'FILL RATE MANDATORY STOCK'!E164,'DETAIL SALES'!$AB$10:$AB$7501,"Full",'DETAIL SALES'!$C$10:$C$7501,"2")</f>
        <v>0</v>
      </c>
      <c r="M164" s="149">
        <f>COUNTIFS('DETAIL SALES'!$Q$10:$Q$7501,'FILL RATE MANDATORY STOCK'!E164,'DETAIL SALES'!$AB$10:$AB$7501,"No",'DETAIL SALES'!$C$10:$C$7501,"2")</f>
        <v>0</v>
      </c>
      <c r="N164" s="149">
        <f>COUNTIFS('DETAIL SALES'!$Q$10:$Q$7501,'FILL RATE MANDATORY STOCK'!E164,'DETAIL SALES'!$AB$10:$AB$7501,"Full",'DETAIL SALES'!$C$10:$C$7501,"3")</f>
        <v>0</v>
      </c>
      <c r="O164" s="149">
        <f>COUNTIFS('DETAIL SALES'!$Q$10:$Q$7501,'FILL RATE MANDATORY STOCK'!E164,'DETAIL SALES'!$AB$10:$AB$7501,"No",'DETAIL SALES'!$C$10:$C$7501,"3")</f>
        <v>0</v>
      </c>
      <c r="P164" s="149">
        <f>COUNTIFS('DETAIL SALES'!$Q$10:$Q$7501,'FILL RATE MANDATORY STOCK'!E164,'DETAIL SALES'!$AB$10:$AB$7501,"Full",'DETAIL SALES'!$C$10:$C$7501,"4")</f>
        <v>0</v>
      </c>
      <c r="Q164" s="149">
        <f>COUNTIFS('DETAIL SALES'!$Q$10:$Q$7501,'FILL RATE MANDATORY STOCK'!E164,'DETAIL SALES'!$AB$10:$AB$7501,"No",'DETAIL SALES'!$C$10:$C$7501,"4")</f>
        <v>0</v>
      </c>
      <c r="R164" s="149">
        <f>COUNTIFS('DETAIL SALES'!$Q$10:$Q$7501,'FILL RATE MANDATORY STOCK'!E164,'DETAIL SALES'!$AB$10:$AB$7501,"Full",'DETAIL SALES'!$C$10:$C$7501,"5")</f>
        <v>0</v>
      </c>
      <c r="S164" s="149">
        <f>COUNTIFS('DETAIL SALES'!$Q$10:$Q$7501,'FILL RATE MANDATORY STOCK'!E164,'DETAIL SALES'!$AB$10:$AB$7501,"No",'DETAIL SALES'!$C$10:$C$7501,"5")</f>
        <v>0</v>
      </c>
      <c r="T164" s="149">
        <f>COUNTIFS('DETAIL SALES'!$Q$10:$Q$7501,'FILL RATE MANDATORY STOCK'!E164,'DETAIL SALES'!$AB$10:$AB$7501,"Full",'DETAIL SALES'!$C$10:$C$7501,"6")</f>
        <v>0</v>
      </c>
      <c r="U164" s="149">
        <f>COUNTIFS('DETAIL SALES'!$Q$10:$Q$7501,'FILL RATE MANDATORY STOCK'!E164,'DETAIL SALES'!$AB$10:$AB$7501,"No",'DETAIL SALES'!$C$10:$C$7501,"6")</f>
        <v>0</v>
      </c>
      <c r="V164" s="316">
        <f>COUNTIFS('DETAIL SALES'!$Q$10:$Q$7501,'FILL RATE MANDATORY STOCK'!E164,'DETAIL SALES'!$AB$10:$AB$7501,"Full",'DETAIL SALES'!$C$10:$C$7501,"7")</f>
        <v>0</v>
      </c>
      <c r="W164" s="316">
        <f>COUNTIFS('DETAIL SALES'!$Q$10:$Q$7501,'FILL RATE MANDATORY STOCK'!E164,'DETAIL SALES'!$AB$10:$AB$7501,"No",'DETAIL SALES'!$C$10:$C$7501,"7")</f>
        <v>0</v>
      </c>
      <c r="X164" s="149">
        <f>COUNTIFS('DETAIL SALES'!$Q$10:$Q$7501,'FILL RATE MANDATORY STOCK'!E164,'DETAIL SALES'!$AB$10:$AB$7501,"Full",'DETAIL SALES'!$C$10:$C$7501,"8")</f>
        <v>0</v>
      </c>
      <c r="Y164" s="149">
        <f>COUNTIFS('DETAIL SALES'!$Q$10:$Q$7501,'FILL RATE MANDATORY STOCK'!E164,'DETAIL SALES'!$AB$10:$AB$7501,"No",'DETAIL SALES'!$C$10:$C$7501,"8")</f>
        <v>0</v>
      </c>
      <c r="Z164" s="149">
        <f>COUNTIFS('DETAIL SALES'!$Q$10:$Q$7501,'FILL RATE MANDATORY STOCK'!E164,'DETAIL SALES'!$AB$10:$AB$7501,"Full",'DETAIL SALES'!$C$10:$C$7501,"9")</f>
        <v>0</v>
      </c>
      <c r="AA164" s="149">
        <f>COUNTIFS('DETAIL SALES'!$Q$10:$Q$7501,'FILL RATE MANDATORY STOCK'!E164,'DETAIL SALES'!$AB$10:$AB$7501,"No",'DETAIL SALES'!$C$10:$C$7501,"9")</f>
        <v>0</v>
      </c>
      <c r="AB164" s="149">
        <f>COUNTIFS('DETAIL SALES'!$Q$10:$Q$7501,'FILL RATE MANDATORY STOCK'!E164,'DETAIL SALES'!$AB$10:$AB$7501,"Full",'DETAIL SALES'!$C$10:$C$7501,"10")</f>
        <v>0</v>
      </c>
      <c r="AC164" s="149">
        <f>COUNTIFS('DETAIL SALES'!$Q$10:$Q$7501,'FILL RATE MANDATORY STOCK'!E164,'DETAIL SALES'!$AB$10:$AB$7501,"No",'DETAIL SALES'!$C$10:$C$7501,"10")</f>
        <v>0</v>
      </c>
      <c r="AD164" s="149">
        <f>COUNTIFS('DETAIL SALES'!$Q$10:$Q$7501,'FILL RATE MANDATORY STOCK'!E164,'DETAIL SALES'!$AB$10:$AB$7501,"Full",'DETAIL SALES'!$C$10:$C$7501,"11")</f>
        <v>0</v>
      </c>
      <c r="AE164" s="149">
        <f>COUNTIFS('DETAIL SALES'!$Q$10:$Q$7501,'FILL RATE MANDATORY STOCK'!E164,'DETAIL SALES'!$AB$10:$AB$7501,"No",'DETAIL SALES'!$C$10:$C$7501,"11")</f>
        <v>0</v>
      </c>
      <c r="AF164" s="149">
        <f>COUNTIFS('DETAIL SALES'!$Q$10:$Q$7501,'FILL RATE MANDATORY STOCK'!E164,'DETAIL SALES'!$AB$10:$AB$7501,"Full",'DETAIL SALES'!$C$10:$C$7501,"12")</f>
        <v>0</v>
      </c>
      <c r="AG164" s="149">
        <f>COUNTIFS('DETAIL SALES'!$Q$10:$Q$7501,'FILL RATE MANDATORY STOCK'!E164,'DETAIL SALES'!$AB$10:$AB$7501,"No",'DETAIL SALES'!$C$10:$C$7501,"12")</f>
        <v>0</v>
      </c>
      <c r="AH164" s="149">
        <f>COUNTIFS('DETAIL SALES'!$Q$10:$Q$7501,'FILL RATE MANDATORY STOCK'!E164,'DETAIL SALES'!$AB$10:$AB$7501,"Full",'DETAIL SALES'!$C$10:$C$7501,"13")</f>
        <v>0</v>
      </c>
      <c r="AI164" s="149">
        <f>COUNTIFS('DETAIL SALES'!$Q$10:$Q$7501,'FILL RATE MANDATORY STOCK'!E164,'DETAIL SALES'!$AB$10:$AB$7501,"No",'DETAIL SALES'!$C$10:$C$7501,"13")</f>
        <v>0</v>
      </c>
      <c r="AJ164" s="316">
        <f>COUNTIFS('DETAIL SALES'!$Q$10:$Q$7501,'FILL RATE MANDATORY STOCK'!E164,'DETAIL SALES'!$AB$10:$AB$7501,"Full",'DETAIL SALES'!$C$10:$C$7501,"14")</f>
        <v>0</v>
      </c>
      <c r="AK164" s="316">
        <f>COUNTIFS('DETAIL SALES'!$Q$10:$Q$7501,'FILL RATE MANDATORY STOCK'!E164,'DETAIL SALES'!$AB$10:$AB$7501,"No",'DETAIL SALES'!$C$10:$C$7501,"14")</f>
        <v>0</v>
      </c>
      <c r="AL164" s="149">
        <f>COUNTIFS('DETAIL SALES'!$Q$10:$Q$7501,'FILL RATE MANDATORY STOCK'!E164,'DETAIL SALES'!$AB$10:$AB$7501,"Full",'DETAIL SALES'!$C$10:$C$7501,"15")</f>
        <v>0</v>
      </c>
      <c r="AM164" s="149">
        <f>COUNTIFS('DETAIL SALES'!$Q$10:$Q$7501,'FILL RATE MANDATORY STOCK'!E164,'DETAIL SALES'!$AB$10:$AB$7501,"No",'DETAIL SALES'!$C$10:$C$7501,"15")</f>
        <v>0</v>
      </c>
      <c r="AN164" s="149">
        <f>COUNTIFS('DETAIL SALES'!$Q$10:$Q$7501,'FILL RATE MANDATORY STOCK'!E164,'DETAIL SALES'!$AB$10:$AB$7501,"Full",'DETAIL SALES'!$C$10:$C$7501,"16")</f>
        <v>0</v>
      </c>
      <c r="AO164" s="149">
        <f>COUNTIFS('DETAIL SALES'!$Q$10:$Q$7501,'FILL RATE MANDATORY STOCK'!E164,'DETAIL SALES'!$AB$10:$AB$7501,"No",'DETAIL SALES'!$C$10:$C$7501,"16")</f>
        <v>0</v>
      </c>
      <c r="AP164" s="149">
        <f>COUNTIFS('DETAIL SALES'!$Q$10:$Q$7501,'FILL RATE MANDATORY STOCK'!E164,'DETAIL SALES'!$AB$10:$AB$7501,"Full",'DETAIL SALES'!$C$10:$C$7501,"17")</f>
        <v>0</v>
      </c>
      <c r="AQ164" s="149">
        <f>COUNTIFS('DETAIL SALES'!$Q$10:$Q$7501,'FILL RATE MANDATORY STOCK'!E164,'DETAIL SALES'!$AB$10:$AB$7501,"No",'DETAIL SALES'!$C$10:$C$7501,"17")</f>
        <v>0</v>
      </c>
      <c r="AR164" s="149">
        <f>COUNTIFS('DETAIL SALES'!$Q$10:$Q$7501,'FILL RATE MANDATORY STOCK'!E164,'DETAIL SALES'!$AB$10:$AB$7501,"Full",'DETAIL SALES'!$C$10:$C$7501,"18")</f>
        <v>0</v>
      </c>
      <c r="AS164" s="149">
        <f>COUNTIFS('DETAIL SALES'!$Q$10:$Q$7501,'FILL RATE MANDATORY STOCK'!E164,'DETAIL SALES'!$AB$10:$AB$7501,"No",'DETAIL SALES'!$C$10:$C$7501,"18")</f>
        <v>0</v>
      </c>
      <c r="AT164" s="149">
        <f>COUNTIFS('DETAIL SALES'!$Q$10:$Q$7501,'FILL RATE MANDATORY STOCK'!E164,'DETAIL SALES'!$AB$10:$AB$7501,"Full",'DETAIL SALES'!$C$10:$C$7501,"19")</f>
        <v>0</v>
      </c>
      <c r="AU164" s="149">
        <f>COUNTIFS('DETAIL SALES'!$Q$10:$Q$7501,'FILL RATE MANDATORY STOCK'!E164,'DETAIL SALES'!$AB$10:$AB$7501,"No",'DETAIL SALES'!$C$10:$C$7501,"19")</f>
        <v>0</v>
      </c>
      <c r="AV164" s="149">
        <f>COUNTIFS('DETAIL SALES'!$Q$10:$Q$7501,'FILL RATE MANDATORY STOCK'!E164,'DETAIL SALES'!$AB$10:$AB$7501,"Full",'DETAIL SALES'!$C$10:$C$7501,"20")</f>
        <v>0</v>
      </c>
      <c r="AW164" s="149">
        <f>COUNTIFS('DETAIL SALES'!$Q$10:$Q$7501,'FILL RATE MANDATORY STOCK'!E164,'DETAIL SALES'!$AB$10:$AB$7501,"No",'DETAIL SALES'!$C$10:$C$7501,"20")</f>
        <v>0</v>
      </c>
      <c r="AX164" s="316">
        <f>COUNTIFS('DETAIL SALES'!$Q$10:$Q$7501,'FILL RATE MANDATORY STOCK'!E164,'DETAIL SALES'!$AB$10:$AB$7501,"Full",'DETAIL SALES'!$C$10:$C$7501,"21")</f>
        <v>0</v>
      </c>
      <c r="AY164" s="316">
        <f>COUNTIFS('DETAIL SALES'!$Q$10:$Q$7501,'FILL RATE MANDATORY STOCK'!E164,'DETAIL SALES'!$AB$10:$AB$7501,"No",'DETAIL SALES'!$C$10:$C$7501,"21")</f>
        <v>0</v>
      </c>
      <c r="AZ164" s="149">
        <f>COUNTIFS('DETAIL SALES'!$Q$10:$Q$7501,'FILL RATE MANDATORY STOCK'!E164,'DETAIL SALES'!$AB$10:$AB$7501,"Full",'DETAIL SALES'!$C$10:$C$7501,"22")</f>
        <v>0</v>
      </c>
      <c r="BA164" s="149">
        <f>COUNTIFS('DETAIL SALES'!$Q$10:$Q$7501,'FILL RATE MANDATORY STOCK'!E164,'DETAIL SALES'!$AB$10:$AB$7501,"No",'DETAIL SALES'!$C$10:$C$7501,"22")</f>
        <v>0</v>
      </c>
      <c r="BB164" s="149">
        <f>COUNTIFS('DETAIL SALES'!$Q$10:$Q$7501,'FILL RATE MANDATORY STOCK'!E164,'DETAIL SALES'!$AB$10:$AB$7501,"Full",'DETAIL SALES'!$C$10:$C$7501,"23")</f>
        <v>0</v>
      </c>
      <c r="BC164" s="149">
        <f>COUNTIFS('DETAIL SALES'!$Q$10:$Q$7501,'FILL RATE MANDATORY STOCK'!E164,'DETAIL SALES'!$AB$10:$AB$7501,"No",'DETAIL SALES'!$C$10:$C$7501,"23")</f>
        <v>0</v>
      </c>
      <c r="BD164" s="149">
        <f>COUNTIFS('DETAIL SALES'!$Q$10:$Q$7501,'FILL RATE MANDATORY STOCK'!E164,'DETAIL SALES'!$AB$10:$AB$7501,"Full",'DETAIL SALES'!$C$10:$C$7501,"24")</f>
        <v>0</v>
      </c>
      <c r="BE164" s="149">
        <f>COUNTIFS('DETAIL SALES'!$Q$10:$Q$7501,'FILL RATE MANDATORY STOCK'!E164,'DETAIL SALES'!$AB$10:$AB$7501,"No",'DETAIL SALES'!$C$10:$C$7501,"24")</f>
        <v>0</v>
      </c>
      <c r="BF164" s="149">
        <f>COUNTIFS('DETAIL SALES'!$Q$10:$Q$7501,'FILL RATE MANDATORY STOCK'!E164,'DETAIL SALES'!$AB$10:$AB$7501,"Full",'DETAIL SALES'!$C$10:$C$7501,"25")</f>
        <v>0</v>
      </c>
      <c r="BG164" s="149">
        <f>COUNTIFS('DETAIL SALES'!$Q$10:$Q$7501,'FILL RATE MANDATORY STOCK'!E164,'DETAIL SALES'!$AB$10:$AB$7501,"No",'DETAIL SALES'!$C$10:$C$7501,"25")</f>
        <v>0</v>
      </c>
      <c r="BH164" s="149">
        <f>COUNTIFS('DETAIL SALES'!$Q$10:$Q$7501,'FILL RATE MANDATORY STOCK'!E164,'DETAIL SALES'!$AB$10:$AB$7501,"Full",'DETAIL SALES'!$C$10:$C$7501,"26")</f>
        <v>0</v>
      </c>
      <c r="BI164" s="149">
        <f>COUNTIFS('DETAIL SALES'!$Q$10:$Q$7501,'FILL RATE MANDATORY STOCK'!E164,'DETAIL SALES'!$AB$10:$AB$7501,"No",'DETAIL SALES'!$C$10:$C$7501,"26")</f>
        <v>0</v>
      </c>
      <c r="BJ164" s="149">
        <f>COUNTIFS('DETAIL SALES'!$Q$10:$Q$7501,'FILL RATE MANDATORY STOCK'!E164,'DETAIL SALES'!$AB$10:$AB$7501,"Full",'DETAIL SALES'!$C$10:$C$7501,"27")</f>
        <v>0</v>
      </c>
      <c r="BK164" s="149">
        <f>COUNTIFS('DETAIL SALES'!$Q$10:$Q$7501,'FILL RATE MANDATORY STOCK'!E164,'DETAIL SALES'!$AB$10:$AB$7501,"No",'DETAIL SALES'!$C$10:$C$7501,"27")</f>
        <v>0</v>
      </c>
      <c r="BL164" s="316">
        <f>COUNTIFS('DETAIL SALES'!$Q$10:$Q$7501,'FILL RATE MANDATORY STOCK'!E164,'DETAIL SALES'!$AB$10:$AB$7501,"Full",'DETAIL SALES'!$C$10:$C$7501,"28")</f>
        <v>0</v>
      </c>
      <c r="BM164" s="316">
        <f>COUNTIFS('DETAIL SALES'!$Q$10:$Q$7501,'FILL RATE MANDATORY STOCK'!E164,'DETAIL SALES'!$AB$10:$AB$7501,"No",'DETAIL SALES'!$C$10:$C$7501,"28")</f>
        <v>0</v>
      </c>
      <c r="BN164" s="149">
        <f>COUNTIFS('DETAIL SALES'!$Q$10:$Q$7501,'FILL RATE MANDATORY STOCK'!E164,'DETAIL SALES'!$AB$10:$AB$7501,"Full",'DETAIL SALES'!$C$10:$C$7501,"29")</f>
        <v>0</v>
      </c>
      <c r="BO164" s="149">
        <f>COUNTIFS('DETAIL SALES'!$Q$10:$Q$7501,'FILL RATE MANDATORY STOCK'!E164,'DETAIL SALES'!$AB$10:$AB$7501,"No",'DETAIL SALES'!$C$10:$C$7501,"29")</f>
        <v>0</v>
      </c>
      <c r="BP164" s="149">
        <f>COUNTIFS('DETAIL SALES'!$Q$10:$Q$7501,'FILL RATE MANDATORY STOCK'!E164,'DETAIL SALES'!$AB$10:$AB$7501,"Full",'DETAIL SALES'!$C$10:$C$7501,"30")</f>
        <v>0</v>
      </c>
      <c r="BQ164" s="149">
        <f>COUNTIFS('DETAIL SALES'!$Q$10:$Q$7501,'FILL RATE MANDATORY STOCK'!E164,'DETAIL SALES'!$AB$10:$AB$7501,"No",'DETAIL SALES'!$C$10:$C$7501,"30")</f>
        <v>0</v>
      </c>
      <c r="BR164" s="149">
        <f>COUNTIFS('DETAIL SALES'!$Q$10:$Q$7501,'FILL RATE MANDATORY STOCK'!\,'DETAIL SALES'!$AB$10:$AB$7501,"Full",'DETAIL SALES'!$C$10:$C$7501,"31")</f>
        <v>0</v>
      </c>
      <c r="BS164" s="153">
        <f>COUNTIFS('DETAIL SALES'!$Q$10:$Q$7501,'FILL RATE MANDATORY STOCK'!E164,'DETAIL SALES'!$AB$10:$AB$7501,"No",'DETAIL SALES'!$C$10:$C$7501,"31")</f>
        <v>0</v>
      </c>
      <c r="BT164" s="271">
        <f t="shared" si="16"/>
        <v>0</v>
      </c>
      <c r="BU164" s="150">
        <f t="shared" si="17"/>
        <v>0</v>
      </c>
      <c r="BV164" s="150">
        <f t="shared" si="18"/>
        <v>0</v>
      </c>
      <c r="BW164" s="272" t="e">
        <f t="shared" si="19"/>
        <v>#DIV/0!</v>
      </c>
    </row>
    <row r="165" spans="1:75">
      <c r="A165" s="784"/>
      <c r="B165" s="100">
        <f t="shared" si="15"/>
        <v>146</v>
      </c>
      <c r="C165" s="100" t="s">
        <v>426</v>
      </c>
      <c r="D165" s="100" t="s">
        <v>891</v>
      </c>
      <c r="E165" s="149"/>
      <c r="F165" s="169"/>
      <c r="G165" s="224">
        <v>120000</v>
      </c>
      <c r="H165" s="154">
        <v>20</v>
      </c>
      <c r="I165" s="153">
        <v>0</v>
      </c>
      <c r="J165" s="315">
        <f>COUNTIFS('DETAIL SALES'!$Q$10:$Q$7501,'FILL RATE MANDATORY STOCK'!E165,'DETAIL SALES'!$AB$10:$AB$7501,"Full",'DETAIL SALES'!$C$10:$C$7501,"1")</f>
        <v>0</v>
      </c>
      <c r="K165" s="316">
        <f>COUNTIFS('DETAIL SALES'!$Q$10:$Q$7501,'FILL RATE MANDATORY STOCK'!E165,'DETAIL SALES'!$AB$10:$AB$7501,"No",'DETAIL SALES'!$C$10:$C$7501,"1")</f>
        <v>0</v>
      </c>
      <c r="L165" s="149">
        <f>COUNTIFS('DETAIL SALES'!$Q$10:$Q$7501,'FILL RATE MANDATORY STOCK'!E165,'DETAIL SALES'!$AB$10:$AB$7501,"Full",'DETAIL SALES'!$C$10:$C$7501,"2")</f>
        <v>0</v>
      </c>
      <c r="M165" s="149">
        <f>COUNTIFS('DETAIL SALES'!$Q$10:$Q$7501,'FILL RATE MANDATORY STOCK'!E165,'DETAIL SALES'!$AB$10:$AB$7501,"No",'DETAIL SALES'!$C$10:$C$7501,"2")</f>
        <v>0</v>
      </c>
      <c r="N165" s="149">
        <f>COUNTIFS('DETAIL SALES'!$Q$10:$Q$7501,'FILL RATE MANDATORY STOCK'!E165,'DETAIL SALES'!$AB$10:$AB$7501,"Full",'DETAIL SALES'!$C$10:$C$7501,"3")</f>
        <v>0</v>
      </c>
      <c r="O165" s="149">
        <f>COUNTIFS('DETAIL SALES'!$Q$10:$Q$7501,'FILL RATE MANDATORY STOCK'!E165,'DETAIL SALES'!$AB$10:$AB$7501,"No",'DETAIL SALES'!$C$10:$C$7501,"3")</f>
        <v>0</v>
      </c>
      <c r="P165" s="149">
        <f>COUNTIFS('DETAIL SALES'!$Q$10:$Q$7501,'FILL RATE MANDATORY STOCK'!E165,'DETAIL SALES'!$AB$10:$AB$7501,"Full",'DETAIL SALES'!$C$10:$C$7501,"4")</f>
        <v>0</v>
      </c>
      <c r="Q165" s="149">
        <f>COUNTIFS('DETAIL SALES'!$Q$10:$Q$7501,'FILL RATE MANDATORY STOCK'!E165,'DETAIL SALES'!$AB$10:$AB$7501,"No",'DETAIL SALES'!$C$10:$C$7501,"4")</f>
        <v>0</v>
      </c>
      <c r="R165" s="149">
        <f>COUNTIFS('DETAIL SALES'!$Q$10:$Q$7501,'FILL RATE MANDATORY STOCK'!E165,'DETAIL SALES'!$AB$10:$AB$7501,"Full",'DETAIL SALES'!$C$10:$C$7501,"5")</f>
        <v>0</v>
      </c>
      <c r="S165" s="149">
        <f>COUNTIFS('DETAIL SALES'!$Q$10:$Q$7501,'FILL RATE MANDATORY STOCK'!E165,'DETAIL SALES'!$AB$10:$AB$7501,"No",'DETAIL SALES'!$C$10:$C$7501,"5")</f>
        <v>0</v>
      </c>
      <c r="T165" s="149">
        <f>COUNTIFS('DETAIL SALES'!$Q$10:$Q$7501,'FILL RATE MANDATORY STOCK'!E165,'DETAIL SALES'!$AB$10:$AB$7501,"Full",'DETAIL SALES'!$C$10:$C$7501,"6")</f>
        <v>0</v>
      </c>
      <c r="U165" s="149">
        <f>COUNTIFS('DETAIL SALES'!$Q$10:$Q$7501,'FILL RATE MANDATORY STOCK'!E165,'DETAIL SALES'!$AB$10:$AB$7501,"No",'DETAIL SALES'!$C$10:$C$7501,"6")</f>
        <v>0</v>
      </c>
      <c r="V165" s="316">
        <f>COUNTIFS('DETAIL SALES'!$Q$10:$Q$7501,'FILL RATE MANDATORY STOCK'!E165,'DETAIL SALES'!$AB$10:$AB$7501,"Full",'DETAIL SALES'!$C$10:$C$7501,"7")</f>
        <v>0</v>
      </c>
      <c r="W165" s="316">
        <f>COUNTIFS('DETAIL SALES'!$Q$10:$Q$7501,'FILL RATE MANDATORY STOCK'!E165,'DETAIL SALES'!$AB$10:$AB$7501,"No",'DETAIL SALES'!$C$10:$C$7501,"7")</f>
        <v>0</v>
      </c>
      <c r="X165" s="149">
        <f>COUNTIFS('DETAIL SALES'!$Q$10:$Q$7501,'FILL RATE MANDATORY STOCK'!E165,'DETAIL SALES'!$AB$10:$AB$7501,"Full",'DETAIL SALES'!$C$10:$C$7501,"8")</f>
        <v>0</v>
      </c>
      <c r="Y165" s="149">
        <f>COUNTIFS('DETAIL SALES'!$Q$10:$Q$7501,'FILL RATE MANDATORY STOCK'!E165,'DETAIL SALES'!$AB$10:$AB$7501,"No",'DETAIL SALES'!$C$10:$C$7501,"8")</f>
        <v>0</v>
      </c>
      <c r="Z165" s="149">
        <f>COUNTIFS('DETAIL SALES'!$Q$10:$Q$7501,'FILL RATE MANDATORY STOCK'!E165,'DETAIL SALES'!$AB$10:$AB$7501,"Full",'DETAIL SALES'!$C$10:$C$7501,"9")</f>
        <v>0</v>
      </c>
      <c r="AA165" s="149">
        <f>COUNTIFS('DETAIL SALES'!$Q$10:$Q$7501,'FILL RATE MANDATORY STOCK'!E165,'DETAIL SALES'!$AB$10:$AB$7501,"No",'DETAIL SALES'!$C$10:$C$7501,"9")</f>
        <v>0</v>
      </c>
      <c r="AB165" s="149">
        <f>COUNTIFS('DETAIL SALES'!$Q$10:$Q$7501,'FILL RATE MANDATORY STOCK'!E165,'DETAIL SALES'!$AB$10:$AB$7501,"Full",'DETAIL SALES'!$C$10:$C$7501,"10")</f>
        <v>0</v>
      </c>
      <c r="AC165" s="149">
        <f>COUNTIFS('DETAIL SALES'!$Q$10:$Q$7501,'FILL RATE MANDATORY STOCK'!E165,'DETAIL SALES'!$AB$10:$AB$7501,"No",'DETAIL SALES'!$C$10:$C$7501,"10")</f>
        <v>0</v>
      </c>
      <c r="AD165" s="149">
        <f>COUNTIFS('DETAIL SALES'!$Q$10:$Q$7501,'FILL RATE MANDATORY STOCK'!E165,'DETAIL SALES'!$AB$10:$AB$7501,"Full",'DETAIL SALES'!$C$10:$C$7501,"11")</f>
        <v>0</v>
      </c>
      <c r="AE165" s="149">
        <f>COUNTIFS('DETAIL SALES'!$Q$10:$Q$7501,'FILL RATE MANDATORY STOCK'!E165,'DETAIL SALES'!$AB$10:$AB$7501,"No",'DETAIL SALES'!$C$10:$C$7501,"11")</f>
        <v>0</v>
      </c>
      <c r="AF165" s="149">
        <f>COUNTIFS('DETAIL SALES'!$Q$10:$Q$7501,'FILL RATE MANDATORY STOCK'!E165,'DETAIL SALES'!$AB$10:$AB$7501,"Full",'DETAIL SALES'!$C$10:$C$7501,"12")</f>
        <v>0</v>
      </c>
      <c r="AG165" s="149">
        <f>COUNTIFS('DETAIL SALES'!$Q$10:$Q$7501,'FILL RATE MANDATORY STOCK'!E165,'DETAIL SALES'!$AB$10:$AB$7501,"No",'DETAIL SALES'!$C$10:$C$7501,"12")</f>
        <v>0</v>
      </c>
      <c r="AH165" s="149">
        <f>COUNTIFS('DETAIL SALES'!$Q$10:$Q$7501,'FILL RATE MANDATORY STOCK'!E165,'DETAIL SALES'!$AB$10:$AB$7501,"Full",'DETAIL SALES'!$C$10:$C$7501,"13")</f>
        <v>0</v>
      </c>
      <c r="AI165" s="149">
        <f>COUNTIFS('DETAIL SALES'!$Q$10:$Q$7501,'FILL RATE MANDATORY STOCK'!E165,'DETAIL SALES'!$AB$10:$AB$7501,"No",'DETAIL SALES'!$C$10:$C$7501,"13")</f>
        <v>0</v>
      </c>
      <c r="AJ165" s="316">
        <f>COUNTIFS('DETAIL SALES'!$Q$10:$Q$7501,'FILL RATE MANDATORY STOCK'!E165,'DETAIL SALES'!$AB$10:$AB$7501,"Full",'DETAIL SALES'!$C$10:$C$7501,"14")</f>
        <v>0</v>
      </c>
      <c r="AK165" s="316">
        <f>COUNTIFS('DETAIL SALES'!$Q$10:$Q$7501,'FILL RATE MANDATORY STOCK'!E165,'DETAIL SALES'!$AB$10:$AB$7501,"No",'DETAIL SALES'!$C$10:$C$7501,"14")</f>
        <v>0</v>
      </c>
      <c r="AL165" s="149">
        <f>COUNTIFS('DETAIL SALES'!$Q$10:$Q$7501,'FILL RATE MANDATORY STOCK'!E165,'DETAIL SALES'!$AB$10:$AB$7501,"Full",'DETAIL SALES'!$C$10:$C$7501,"15")</f>
        <v>0</v>
      </c>
      <c r="AM165" s="149">
        <f>COUNTIFS('DETAIL SALES'!$Q$10:$Q$7501,'FILL RATE MANDATORY STOCK'!E165,'DETAIL SALES'!$AB$10:$AB$7501,"No",'DETAIL SALES'!$C$10:$C$7501,"15")</f>
        <v>0</v>
      </c>
      <c r="AN165" s="149">
        <f>COUNTIFS('DETAIL SALES'!$Q$10:$Q$7501,'FILL RATE MANDATORY STOCK'!E165,'DETAIL SALES'!$AB$10:$AB$7501,"Full",'DETAIL SALES'!$C$10:$C$7501,"16")</f>
        <v>0</v>
      </c>
      <c r="AO165" s="149">
        <f>COUNTIFS('DETAIL SALES'!$Q$10:$Q$7501,'FILL RATE MANDATORY STOCK'!E165,'DETAIL SALES'!$AB$10:$AB$7501,"No",'DETAIL SALES'!$C$10:$C$7501,"16")</f>
        <v>0</v>
      </c>
      <c r="AP165" s="149">
        <f>COUNTIFS('DETAIL SALES'!$Q$10:$Q$7501,'FILL RATE MANDATORY STOCK'!E165,'DETAIL SALES'!$AB$10:$AB$7501,"Full",'DETAIL SALES'!$C$10:$C$7501,"17")</f>
        <v>0</v>
      </c>
      <c r="AQ165" s="149">
        <f>COUNTIFS('DETAIL SALES'!$Q$10:$Q$7501,'FILL RATE MANDATORY STOCK'!E165,'DETAIL SALES'!$AB$10:$AB$7501,"No",'DETAIL SALES'!$C$10:$C$7501,"17")</f>
        <v>0</v>
      </c>
      <c r="AR165" s="149">
        <f>COUNTIFS('DETAIL SALES'!$Q$10:$Q$7501,'FILL RATE MANDATORY STOCK'!E165,'DETAIL SALES'!$AB$10:$AB$7501,"Full",'DETAIL SALES'!$C$10:$C$7501,"18")</f>
        <v>0</v>
      </c>
      <c r="AS165" s="149">
        <f>COUNTIFS('DETAIL SALES'!$Q$10:$Q$7501,'FILL RATE MANDATORY STOCK'!E165,'DETAIL SALES'!$AB$10:$AB$7501,"No",'DETAIL SALES'!$C$10:$C$7501,"18")</f>
        <v>0</v>
      </c>
      <c r="AT165" s="149">
        <f>COUNTIFS('DETAIL SALES'!$Q$10:$Q$7501,'FILL RATE MANDATORY STOCK'!E165,'DETAIL SALES'!$AB$10:$AB$7501,"Full",'DETAIL SALES'!$C$10:$C$7501,"19")</f>
        <v>0</v>
      </c>
      <c r="AU165" s="149">
        <f>COUNTIFS('DETAIL SALES'!$Q$10:$Q$7501,'FILL RATE MANDATORY STOCK'!E165,'DETAIL SALES'!$AB$10:$AB$7501,"No",'DETAIL SALES'!$C$10:$C$7501,"19")</f>
        <v>0</v>
      </c>
      <c r="AV165" s="149">
        <f>COUNTIFS('DETAIL SALES'!$Q$10:$Q$7501,'FILL RATE MANDATORY STOCK'!E165,'DETAIL SALES'!$AB$10:$AB$7501,"Full",'DETAIL SALES'!$C$10:$C$7501,"20")</f>
        <v>0</v>
      </c>
      <c r="AW165" s="149">
        <f>COUNTIFS('DETAIL SALES'!$Q$10:$Q$7501,'FILL RATE MANDATORY STOCK'!E165,'DETAIL SALES'!$AB$10:$AB$7501,"No",'DETAIL SALES'!$C$10:$C$7501,"20")</f>
        <v>0</v>
      </c>
      <c r="AX165" s="316">
        <f>COUNTIFS('DETAIL SALES'!$Q$10:$Q$7501,'FILL RATE MANDATORY STOCK'!E165,'DETAIL SALES'!$AB$10:$AB$7501,"Full",'DETAIL SALES'!$C$10:$C$7501,"21")</f>
        <v>0</v>
      </c>
      <c r="AY165" s="316">
        <f>COUNTIFS('DETAIL SALES'!$Q$10:$Q$7501,'FILL RATE MANDATORY STOCK'!E165,'DETAIL SALES'!$AB$10:$AB$7501,"No",'DETAIL SALES'!$C$10:$C$7501,"21")</f>
        <v>0</v>
      </c>
      <c r="AZ165" s="149">
        <f>COUNTIFS('DETAIL SALES'!$Q$10:$Q$7501,'FILL RATE MANDATORY STOCK'!E165,'DETAIL SALES'!$AB$10:$AB$7501,"Full",'DETAIL SALES'!$C$10:$C$7501,"22")</f>
        <v>0</v>
      </c>
      <c r="BA165" s="149">
        <f>COUNTIFS('DETAIL SALES'!$Q$10:$Q$7501,'FILL RATE MANDATORY STOCK'!E165,'DETAIL SALES'!$AB$10:$AB$7501,"No",'DETAIL SALES'!$C$10:$C$7501,"22")</f>
        <v>0</v>
      </c>
      <c r="BB165" s="149">
        <f>COUNTIFS('DETAIL SALES'!$Q$10:$Q$7501,'FILL RATE MANDATORY STOCK'!E165,'DETAIL SALES'!$AB$10:$AB$7501,"Full",'DETAIL SALES'!$C$10:$C$7501,"23")</f>
        <v>0</v>
      </c>
      <c r="BC165" s="149">
        <f>COUNTIFS('DETAIL SALES'!$Q$10:$Q$7501,'FILL RATE MANDATORY STOCK'!E165,'DETAIL SALES'!$AB$10:$AB$7501,"No",'DETAIL SALES'!$C$10:$C$7501,"23")</f>
        <v>0</v>
      </c>
      <c r="BD165" s="149">
        <f>COUNTIFS('DETAIL SALES'!$Q$10:$Q$7501,'FILL RATE MANDATORY STOCK'!E165,'DETAIL SALES'!$AB$10:$AB$7501,"Full",'DETAIL SALES'!$C$10:$C$7501,"24")</f>
        <v>0</v>
      </c>
      <c r="BE165" s="149">
        <f>COUNTIFS('DETAIL SALES'!$Q$10:$Q$7501,'FILL RATE MANDATORY STOCK'!E165,'DETAIL SALES'!$AB$10:$AB$7501,"No",'DETAIL SALES'!$C$10:$C$7501,"24")</f>
        <v>0</v>
      </c>
      <c r="BF165" s="149">
        <f>COUNTIFS('DETAIL SALES'!$Q$10:$Q$7501,'FILL RATE MANDATORY STOCK'!E165,'DETAIL SALES'!$AB$10:$AB$7501,"Full",'DETAIL SALES'!$C$10:$C$7501,"25")</f>
        <v>0</v>
      </c>
      <c r="BG165" s="149">
        <f>COUNTIFS('DETAIL SALES'!$Q$10:$Q$7501,'FILL RATE MANDATORY STOCK'!E165,'DETAIL SALES'!$AB$10:$AB$7501,"No",'DETAIL SALES'!$C$10:$C$7501,"25")</f>
        <v>0</v>
      </c>
      <c r="BH165" s="149">
        <f>COUNTIFS('DETAIL SALES'!$Q$10:$Q$7501,'FILL RATE MANDATORY STOCK'!E165,'DETAIL SALES'!$AB$10:$AB$7501,"Full",'DETAIL SALES'!$C$10:$C$7501,"26")</f>
        <v>0</v>
      </c>
      <c r="BI165" s="149">
        <f>COUNTIFS('DETAIL SALES'!$Q$10:$Q$7501,'FILL RATE MANDATORY STOCK'!E165,'DETAIL SALES'!$AB$10:$AB$7501,"No",'DETAIL SALES'!$C$10:$C$7501,"26")</f>
        <v>0</v>
      </c>
      <c r="BJ165" s="149">
        <f>COUNTIFS('DETAIL SALES'!$Q$10:$Q$7501,'FILL RATE MANDATORY STOCK'!E165,'DETAIL SALES'!$AB$10:$AB$7501,"Full",'DETAIL SALES'!$C$10:$C$7501,"27")</f>
        <v>0</v>
      </c>
      <c r="BK165" s="149">
        <f>COUNTIFS('DETAIL SALES'!$Q$10:$Q$7501,'FILL RATE MANDATORY STOCK'!E165,'DETAIL SALES'!$AB$10:$AB$7501,"No",'DETAIL SALES'!$C$10:$C$7501,"27")</f>
        <v>0</v>
      </c>
      <c r="BL165" s="316">
        <f>COUNTIFS('DETAIL SALES'!$Q$10:$Q$7501,'FILL RATE MANDATORY STOCK'!E165,'DETAIL SALES'!$AB$10:$AB$7501,"Full",'DETAIL SALES'!$C$10:$C$7501,"28")</f>
        <v>0</v>
      </c>
      <c r="BM165" s="316">
        <f>COUNTIFS('DETAIL SALES'!$Q$10:$Q$7501,'FILL RATE MANDATORY STOCK'!E165,'DETAIL SALES'!$AB$10:$AB$7501,"No",'DETAIL SALES'!$C$10:$C$7501,"28")</f>
        <v>0</v>
      </c>
      <c r="BN165" s="149">
        <f>COUNTIFS('DETAIL SALES'!$Q$10:$Q$7501,'FILL RATE MANDATORY STOCK'!E165,'DETAIL SALES'!$AB$10:$AB$7501,"Full",'DETAIL SALES'!$C$10:$C$7501,"29")</f>
        <v>0</v>
      </c>
      <c r="BO165" s="149">
        <f>COUNTIFS('DETAIL SALES'!$Q$10:$Q$7501,'FILL RATE MANDATORY STOCK'!E165,'DETAIL SALES'!$AB$10:$AB$7501,"No",'DETAIL SALES'!$C$10:$C$7501,"29")</f>
        <v>0</v>
      </c>
      <c r="BP165" s="149">
        <f>COUNTIFS('DETAIL SALES'!$Q$10:$Q$7501,'FILL RATE MANDATORY STOCK'!E165,'DETAIL SALES'!$AB$10:$AB$7501,"Full",'DETAIL SALES'!$C$10:$C$7501,"30")</f>
        <v>0</v>
      </c>
      <c r="BQ165" s="149">
        <f>COUNTIFS('DETAIL SALES'!$Q$10:$Q$7501,'FILL RATE MANDATORY STOCK'!E165,'DETAIL SALES'!$AB$10:$AB$7501,"No",'DETAIL SALES'!$C$10:$C$7501,"30")</f>
        <v>0</v>
      </c>
      <c r="BR165" s="149">
        <f>COUNTIFS('DETAIL SALES'!$Q$10:$Q$7501,'FILL RATE MANDATORY STOCK'!\,'DETAIL SALES'!$AB$10:$AB$7501,"Full",'DETAIL SALES'!$C$10:$C$7501,"31")</f>
        <v>0</v>
      </c>
      <c r="BS165" s="153">
        <f>COUNTIFS('DETAIL SALES'!$Q$10:$Q$7501,'FILL RATE MANDATORY STOCK'!E165,'DETAIL SALES'!$AB$10:$AB$7501,"No",'DETAIL SALES'!$C$10:$C$7501,"31")</f>
        <v>0</v>
      </c>
      <c r="BT165" s="271">
        <f t="shared" si="16"/>
        <v>0</v>
      </c>
      <c r="BU165" s="150">
        <f t="shared" si="17"/>
        <v>0</v>
      </c>
      <c r="BV165" s="150">
        <f t="shared" si="18"/>
        <v>0</v>
      </c>
      <c r="BW165" s="272" t="e">
        <f t="shared" si="19"/>
        <v>#DIV/0!</v>
      </c>
    </row>
    <row r="166" spans="1:75">
      <c r="A166" s="784"/>
      <c r="B166" s="100">
        <f t="shared" si="15"/>
        <v>147</v>
      </c>
      <c r="C166" s="100" t="s">
        <v>427</v>
      </c>
      <c r="D166" s="100" t="s">
        <v>891</v>
      </c>
      <c r="E166" s="149"/>
      <c r="F166" s="169"/>
      <c r="G166" s="224">
        <v>120000</v>
      </c>
      <c r="H166" s="154">
        <v>40</v>
      </c>
      <c r="I166" s="153">
        <v>0</v>
      </c>
      <c r="J166" s="315">
        <f>COUNTIFS('DETAIL SALES'!$Q$10:$Q$7501,'FILL RATE MANDATORY STOCK'!E166,'DETAIL SALES'!$AB$10:$AB$7501,"Full",'DETAIL SALES'!$C$10:$C$7501,"1")</f>
        <v>0</v>
      </c>
      <c r="K166" s="316">
        <f>COUNTIFS('DETAIL SALES'!$Q$10:$Q$7501,'FILL RATE MANDATORY STOCK'!E166,'DETAIL SALES'!$AB$10:$AB$7501,"No",'DETAIL SALES'!$C$10:$C$7501,"1")</f>
        <v>0</v>
      </c>
      <c r="L166" s="149">
        <f>COUNTIFS('DETAIL SALES'!$Q$10:$Q$7501,'FILL RATE MANDATORY STOCK'!E166,'DETAIL SALES'!$AB$10:$AB$7501,"Full",'DETAIL SALES'!$C$10:$C$7501,"2")</f>
        <v>0</v>
      </c>
      <c r="M166" s="149">
        <f>COUNTIFS('DETAIL SALES'!$Q$10:$Q$7501,'FILL RATE MANDATORY STOCK'!E166,'DETAIL SALES'!$AB$10:$AB$7501,"No",'DETAIL SALES'!$C$10:$C$7501,"2")</f>
        <v>0</v>
      </c>
      <c r="N166" s="149">
        <f>COUNTIFS('DETAIL SALES'!$Q$10:$Q$7501,'FILL RATE MANDATORY STOCK'!E166,'DETAIL SALES'!$AB$10:$AB$7501,"Full",'DETAIL SALES'!$C$10:$C$7501,"3")</f>
        <v>0</v>
      </c>
      <c r="O166" s="149">
        <f>COUNTIFS('DETAIL SALES'!$Q$10:$Q$7501,'FILL RATE MANDATORY STOCK'!E166,'DETAIL SALES'!$AB$10:$AB$7501,"No",'DETAIL SALES'!$C$10:$C$7501,"3")</f>
        <v>0</v>
      </c>
      <c r="P166" s="149">
        <f>COUNTIFS('DETAIL SALES'!$Q$10:$Q$7501,'FILL RATE MANDATORY STOCK'!E166,'DETAIL SALES'!$AB$10:$AB$7501,"Full",'DETAIL SALES'!$C$10:$C$7501,"4")</f>
        <v>0</v>
      </c>
      <c r="Q166" s="149">
        <f>COUNTIFS('DETAIL SALES'!$Q$10:$Q$7501,'FILL RATE MANDATORY STOCK'!E166,'DETAIL SALES'!$AB$10:$AB$7501,"No",'DETAIL SALES'!$C$10:$C$7501,"4")</f>
        <v>0</v>
      </c>
      <c r="R166" s="149">
        <f>COUNTIFS('DETAIL SALES'!$Q$10:$Q$7501,'FILL RATE MANDATORY STOCK'!E166,'DETAIL SALES'!$AB$10:$AB$7501,"Full",'DETAIL SALES'!$C$10:$C$7501,"5")</f>
        <v>0</v>
      </c>
      <c r="S166" s="149">
        <f>COUNTIFS('DETAIL SALES'!$Q$10:$Q$7501,'FILL RATE MANDATORY STOCK'!E166,'DETAIL SALES'!$AB$10:$AB$7501,"No",'DETAIL SALES'!$C$10:$C$7501,"5")</f>
        <v>0</v>
      </c>
      <c r="T166" s="149">
        <f>COUNTIFS('DETAIL SALES'!$Q$10:$Q$7501,'FILL RATE MANDATORY STOCK'!E166,'DETAIL SALES'!$AB$10:$AB$7501,"Full",'DETAIL SALES'!$C$10:$C$7501,"6")</f>
        <v>0</v>
      </c>
      <c r="U166" s="149">
        <f>COUNTIFS('DETAIL SALES'!$Q$10:$Q$7501,'FILL RATE MANDATORY STOCK'!E166,'DETAIL SALES'!$AB$10:$AB$7501,"No",'DETAIL SALES'!$C$10:$C$7501,"6")</f>
        <v>0</v>
      </c>
      <c r="V166" s="316">
        <f>COUNTIFS('DETAIL SALES'!$Q$10:$Q$7501,'FILL RATE MANDATORY STOCK'!E166,'DETAIL SALES'!$AB$10:$AB$7501,"Full",'DETAIL SALES'!$C$10:$C$7501,"7")</f>
        <v>0</v>
      </c>
      <c r="W166" s="316">
        <f>COUNTIFS('DETAIL SALES'!$Q$10:$Q$7501,'FILL RATE MANDATORY STOCK'!E166,'DETAIL SALES'!$AB$10:$AB$7501,"No",'DETAIL SALES'!$C$10:$C$7501,"7")</f>
        <v>0</v>
      </c>
      <c r="X166" s="149">
        <f>COUNTIFS('DETAIL SALES'!$Q$10:$Q$7501,'FILL RATE MANDATORY STOCK'!E166,'DETAIL SALES'!$AB$10:$AB$7501,"Full",'DETAIL SALES'!$C$10:$C$7501,"8")</f>
        <v>0</v>
      </c>
      <c r="Y166" s="149">
        <f>COUNTIFS('DETAIL SALES'!$Q$10:$Q$7501,'FILL RATE MANDATORY STOCK'!E166,'DETAIL SALES'!$AB$10:$AB$7501,"No",'DETAIL SALES'!$C$10:$C$7501,"8")</f>
        <v>0</v>
      </c>
      <c r="Z166" s="149">
        <f>COUNTIFS('DETAIL SALES'!$Q$10:$Q$7501,'FILL RATE MANDATORY STOCK'!E166,'DETAIL SALES'!$AB$10:$AB$7501,"Full",'DETAIL SALES'!$C$10:$C$7501,"9")</f>
        <v>0</v>
      </c>
      <c r="AA166" s="149">
        <f>COUNTIFS('DETAIL SALES'!$Q$10:$Q$7501,'FILL RATE MANDATORY STOCK'!E166,'DETAIL SALES'!$AB$10:$AB$7501,"No",'DETAIL SALES'!$C$10:$C$7501,"9")</f>
        <v>0</v>
      </c>
      <c r="AB166" s="149">
        <f>COUNTIFS('DETAIL SALES'!$Q$10:$Q$7501,'FILL RATE MANDATORY STOCK'!E166,'DETAIL SALES'!$AB$10:$AB$7501,"Full",'DETAIL SALES'!$C$10:$C$7501,"10")</f>
        <v>0</v>
      </c>
      <c r="AC166" s="149">
        <f>COUNTIFS('DETAIL SALES'!$Q$10:$Q$7501,'FILL RATE MANDATORY STOCK'!E166,'DETAIL SALES'!$AB$10:$AB$7501,"No",'DETAIL SALES'!$C$10:$C$7501,"10")</f>
        <v>0</v>
      </c>
      <c r="AD166" s="149">
        <f>COUNTIFS('DETAIL SALES'!$Q$10:$Q$7501,'FILL RATE MANDATORY STOCK'!E166,'DETAIL SALES'!$AB$10:$AB$7501,"Full",'DETAIL SALES'!$C$10:$C$7501,"11")</f>
        <v>0</v>
      </c>
      <c r="AE166" s="149">
        <f>COUNTIFS('DETAIL SALES'!$Q$10:$Q$7501,'FILL RATE MANDATORY STOCK'!E166,'DETAIL SALES'!$AB$10:$AB$7501,"No",'DETAIL SALES'!$C$10:$C$7501,"11")</f>
        <v>0</v>
      </c>
      <c r="AF166" s="149">
        <f>COUNTIFS('DETAIL SALES'!$Q$10:$Q$7501,'FILL RATE MANDATORY STOCK'!E166,'DETAIL SALES'!$AB$10:$AB$7501,"Full",'DETAIL SALES'!$C$10:$C$7501,"12")</f>
        <v>0</v>
      </c>
      <c r="AG166" s="149">
        <f>COUNTIFS('DETAIL SALES'!$Q$10:$Q$7501,'FILL RATE MANDATORY STOCK'!E166,'DETAIL SALES'!$AB$10:$AB$7501,"No",'DETAIL SALES'!$C$10:$C$7501,"12")</f>
        <v>0</v>
      </c>
      <c r="AH166" s="149">
        <f>COUNTIFS('DETAIL SALES'!$Q$10:$Q$7501,'FILL RATE MANDATORY STOCK'!E166,'DETAIL SALES'!$AB$10:$AB$7501,"Full",'DETAIL SALES'!$C$10:$C$7501,"13")</f>
        <v>0</v>
      </c>
      <c r="AI166" s="149">
        <f>COUNTIFS('DETAIL SALES'!$Q$10:$Q$7501,'FILL RATE MANDATORY STOCK'!E166,'DETAIL SALES'!$AB$10:$AB$7501,"No",'DETAIL SALES'!$C$10:$C$7501,"13")</f>
        <v>0</v>
      </c>
      <c r="AJ166" s="316">
        <f>COUNTIFS('DETAIL SALES'!$Q$10:$Q$7501,'FILL RATE MANDATORY STOCK'!E166,'DETAIL SALES'!$AB$10:$AB$7501,"Full",'DETAIL SALES'!$C$10:$C$7501,"14")</f>
        <v>0</v>
      </c>
      <c r="AK166" s="316">
        <f>COUNTIFS('DETAIL SALES'!$Q$10:$Q$7501,'FILL RATE MANDATORY STOCK'!E166,'DETAIL SALES'!$AB$10:$AB$7501,"No",'DETAIL SALES'!$C$10:$C$7501,"14")</f>
        <v>0</v>
      </c>
      <c r="AL166" s="149">
        <f>COUNTIFS('DETAIL SALES'!$Q$10:$Q$7501,'FILL RATE MANDATORY STOCK'!E166,'DETAIL SALES'!$AB$10:$AB$7501,"Full",'DETAIL SALES'!$C$10:$C$7501,"15")</f>
        <v>0</v>
      </c>
      <c r="AM166" s="149">
        <f>COUNTIFS('DETAIL SALES'!$Q$10:$Q$7501,'FILL RATE MANDATORY STOCK'!E166,'DETAIL SALES'!$AB$10:$AB$7501,"No",'DETAIL SALES'!$C$10:$C$7501,"15")</f>
        <v>0</v>
      </c>
      <c r="AN166" s="149">
        <f>COUNTIFS('DETAIL SALES'!$Q$10:$Q$7501,'FILL RATE MANDATORY STOCK'!E166,'DETAIL SALES'!$AB$10:$AB$7501,"Full",'DETAIL SALES'!$C$10:$C$7501,"16")</f>
        <v>0</v>
      </c>
      <c r="AO166" s="149">
        <f>COUNTIFS('DETAIL SALES'!$Q$10:$Q$7501,'FILL RATE MANDATORY STOCK'!E166,'DETAIL SALES'!$AB$10:$AB$7501,"No",'DETAIL SALES'!$C$10:$C$7501,"16")</f>
        <v>0</v>
      </c>
      <c r="AP166" s="149">
        <f>COUNTIFS('DETAIL SALES'!$Q$10:$Q$7501,'FILL RATE MANDATORY STOCK'!E166,'DETAIL SALES'!$AB$10:$AB$7501,"Full",'DETAIL SALES'!$C$10:$C$7501,"17")</f>
        <v>0</v>
      </c>
      <c r="AQ166" s="149">
        <f>COUNTIFS('DETAIL SALES'!$Q$10:$Q$7501,'FILL RATE MANDATORY STOCK'!E166,'DETAIL SALES'!$AB$10:$AB$7501,"No",'DETAIL SALES'!$C$10:$C$7501,"17")</f>
        <v>0</v>
      </c>
      <c r="AR166" s="149">
        <f>COUNTIFS('DETAIL SALES'!$Q$10:$Q$7501,'FILL RATE MANDATORY STOCK'!E166,'DETAIL SALES'!$AB$10:$AB$7501,"Full",'DETAIL SALES'!$C$10:$C$7501,"18")</f>
        <v>0</v>
      </c>
      <c r="AS166" s="149">
        <f>COUNTIFS('DETAIL SALES'!$Q$10:$Q$7501,'FILL RATE MANDATORY STOCK'!E166,'DETAIL SALES'!$AB$10:$AB$7501,"No",'DETAIL SALES'!$C$10:$C$7501,"18")</f>
        <v>0</v>
      </c>
      <c r="AT166" s="149">
        <f>COUNTIFS('DETAIL SALES'!$Q$10:$Q$7501,'FILL RATE MANDATORY STOCK'!E166,'DETAIL SALES'!$AB$10:$AB$7501,"Full",'DETAIL SALES'!$C$10:$C$7501,"19")</f>
        <v>0</v>
      </c>
      <c r="AU166" s="149">
        <f>COUNTIFS('DETAIL SALES'!$Q$10:$Q$7501,'FILL RATE MANDATORY STOCK'!E166,'DETAIL SALES'!$AB$10:$AB$7501,"No",'DETAIL SALES'!$C$10:$C$7501,"19")</f>
        <v>0</v>
      </c>
      <c r="AV166" s="149">
        <f>COUNTIFS('DETAIL SALES'!$Q$10:$Q$7501,'FILL RATE MANDATORY STOCK'!E166,'DETAIL SALES'!$AB$10:$AB$7501,"Full",'DETAIL SALES'!$C$10:$C$7501,"20")</f>
        <v>0</v>
      </c>
      <c r="AW166" s="149">
        <f>COUNTIFS('DETAIL SALES'!$Q$10:$Q$7501,'FILL RATE MANDATORY STOCK'!E166,'DETAIL SALES'!$AB$10:$AB$7501,"No",'DETAIL SALES'!$C$10:$C$7501,"20")</f>
        <v>0</v>
      </c>
      <c r="AX166" s="316">
        <f>COUNTIFS('DETAIL SALES'!$Q$10:$Q$7501,'FILL RATE MANDATORY STOCK'!E166,'DETAIL SALES'!$AB$10:$AB$7501,"Full",'DETAIL SALES'!$C$10:$C$7501,"21")</f>
        <v>0</v>
      </c>
      <c r="AY166" s="316">
        <f>COUNTIFS('DETAIL SALES'!$Q$10:$Q$7501,'FILL RATE MANDATORY STOCK'!E166,'DETAIL SALES'!$AB$10:$AB$7501,"No",'DETAIL SALES'!$C$10:$C$7501,"21")</f>
        <v>0</v>
      </c>
      <c r="AZ166" s="149">
        <f>COUNTIFS('DETAIL SALES'!$Q$10:$Q$7501,'FILL RATE MANDATORY STOCK'!E166,'DETAIL SALES'!$AB$10:$AB$7501,"Full",'DETAIL SALES'!$C$10:$C$7501,"22")</f>
        <v>0</v>
      </c>
      <c r="BA166" s="149">
        <f>COUNTIFS('DETAIL SALES'!$Q$10:$Q$7501,'FILL RATE MANDATORY STOCK'!E166,'DETAIL SALES'!$AB$10:$AB$7501,"No",'DETAIL SALES'!$C$10:$C$7501,"22")</f>
        <v>0</v>
      </c>
      <c r="BB166" s="149">
        <f>COUNTIFS('DETAIL SALES'!$Q$10:$Q$7501,'FILL RATE MANDATORY STOCK'!E166,'DETAIL SALES'!$AB$10:$AB$7501,"Full",'DETAIL SALES'!$C$10:$C$7501,"23")</f>
        <v>0</v>
      </c>
      <c r="BC166" s="149">
        <f>COUNTIFS('DETAIL SALES'!$Q$10:$Q$7501,'FILL RATE MANDATORY STOCK'!E166,'DETAIL SALES'!$AB$10:$AB$7501,"No",'DETAIL SALES'!$C$10:$C$7501,"23")</f>
        <v>0</v>
      </c>
      <c r="BD166" s="149">
        <f>COUNTIFS('DETAIL SALES'!$Q$10:$Q$7501,'FILL RATE MANDATORY STOCK'!E166,'DETAIL SALES'!$AB$10:$AB$7501,"Full",'DETAIL SALES'!$C$10:$C$7501,"24")</f>
        <v>0</v>
      </c>
      <c r="BE166" s="149">
        <f>COUNTIFS('DETAIL SALES'!$Q$10:$Q$7501,'FILL RATE MANDATORY STOCK'!E166,'DETAIL SALES'!$AB$10:$AB$7501,"No",'DETAIL SALES'!$C$10:$C$7501,"24")</f>
        <v>0</v>
      </c>
      <c r="BF166" s="149">
        <f>COUNTIFS('DETAIL SALES'!$Q$10:$Q$7501,'FILL RATE MANDATORY STOCK'!E166,'DETAIL SALES'!$AB$10:$AB$7501,"Full",'DETAIL SALES'!$C$10:$C$7501,"25")</f>
        <v>0</v>
      </c>
      <c r="BG166" s="149">
        <f>COUNTIFS('DETAIL SALES'!$Q$10:$Q$7501,'FILL RATE MANDATORY STOCK'!E166,'DETAIL SALES'!$AB$10:$AB$7501,"No",'DETAIL SALES'!$C$10:$C$7501,"25")</f>
        <v>0</v>
      </c>
      <c r="BH166" s="149">
        <f>COUNTIFS('DETAIL SALES'!$Q$10:$Q$7501,'FILL RATE MANDATORY STOCK'!E166,'DETAIL SALES'!$AB$10:$AB$7501,"Full",'DETAIL SALES'!$C$10:$C$7501,"26")</f>
        <v>0</v>
      </c>
      <c r="BI166" s="149">
        <f>COUNTIFS('DETAIL SALES'!$Q$10:$Q$7501,'FILL RATE MANDATORY STOCK'!E166,'DETAIL SALES'!$AB$10:$AB$7501,"No",'DETAIL SALES'!$C$10:$C$7501,"26")</f>
        <v>0</v>
      </c>
      <c r="BJ166" s="149">
        <f>COUNTIFS('DETAIL SALES'!$Q$10:$Q$7501,'FILL RATE MANDATORY STOCK'!E166,'DETAIL SALES'!$AB$10:$AB$7501,"Full",'DETAIL SALES'!$C$10:$C$7501,"27")</f>
        <v>0</v>
      </c>
      <c r="BK166" s="149">
        <f>COUNTIFS('DETAIL SALES'!$Q$10:$Q$7501,'FILL RATE MANDATORY STOCK'!E166,'DETAIL SALES'!$AB$10:$AB$7501,"No",'DETAIL SALES'!$C$10:$C$7501,"27")</f>
        <v>0</v>
      </c>
      <c r="BL166" s="316">
        <f>COUNTIFS('DETAIL SALES'!$Q$10:$Q$7501,'FILL RATE MANDATORY STOCK'!E166,'DETAIL SALES'!$AB$10:$AB$7501,"Full",'DETAIL SALES'!$C$10:$C$7501,"28")</f>
        <v>0</v>
      </c>
      <c r="BM166" s="316">
        <f>COUNTIFS('DETAIL SALES'!$Q$10:$Q$7501,'FILL RATE MANDATORY STOCK'!E166,'DETAIL SALES'!$AB$10:$AB$7501,"No",'DETAIL SALES'!$C$10:$C$7501,"28")</f>
        <v>0</v>
      </c>
      <c r="BN166" s="149">
        <f>COUNTIFS('DETAIL SALES'!$Q$10:$Q$7501,'FILL RATE MANDATORY STOCK'!E166,'DETAIL SALES'!$AB$10:$AB$7501,"Full",'DETAIL SALES'!$C$10:$C$7501,"29")</f>
        <v>0</v>
      </c>
      <c r="BO166" s="149">
        <f>COUNTIFS('DETAIL SALES'!$Q$10:$Q$7501,'FILL RATE MANDATORY STOCK'!E166,'DETAIL SALES'!$AB$10:$AB$7501,"No",'DETAIL SALES'!$C$10:$C$7501,"29")</f>
        <v>0</v>
      </c>
      <c r="BP166" s="149">
        <f>COUNTIFS('DETAIL SALES'!$Q$10:$Q$7501,'FILL RATE MANDATORY STOCK'!E166,'DETAIL SALES'!$AB$10:$AB$7501,"Full",'DETAIL SALES'!$C$10:$C$7501,"30")</f>
        <v>0</v>
      </c>
      <c r="BQ166" s="149">
        <f>COUNTIFS('DETAIL SALES'!$Q$10:$Q$7501,'FILL RATE MANDATORY STOCK'!E166,'DETAIL SALES'!$AB$10:$AB$7501,"No",'DETAIL SALES'!$C$10:$C$7501,"30")</f>
        <v>0</v>
      </c>
      <c r="BR166" s="149">
        <f>COUNTIFS('DETAIL SALES'!$Q$10:$Q$7501,'FILL RATE MANDATORY STOCK'!\,'DETAIL SALES'!$AB$10:$AB$7501,"Full",'DETAIL SALES'!$C$10:$C$7501,"31")</f>
        <v>0</v>
      </c>
      <c r="BS166" s="153">
        <f>COUNTIFS('DETAIL SALES'!$Q$10:$Q$7501,'FILL RATE MANDATORY STOCK'!E166,'DETAIL SALES'!$AB$10:$AB$7501,"No",'DETAIL SALES'!$C$10:$C$7501,"31")</f>
        <v>0</v>
      </c>
      <c r="BT166" s="271">
        <f t="shared" si="16"/>
        <v>0</v>
      </c>
      <c r="BU166" s="150">
        <f t="shared" si="17"/>
        <v>0</v>
      </c>
      <c r="BV166" s="150">
        <f t="shared" si="18"/>
        <v>0</v>
      </c>
      <c r="BW166" s="272" t="e">
        <f t="shared" si="19"/>
        <v>#DIV/0!</v>
      </c>
    </row>
    <row r="167" spans="1:75">
      <c r="A167" s="784"/>
      <c r="B167" s="100">
        <f t="shared" si="15"/>
        <v>148</v>
      </c>
      <c r="C167" s="100" t="s">
        <v>428</v>
      </c>
      <c r="D167" s="100" t="s">
        <v>891</v>
      </c>
      <c r="E167" s="149"/>
      <c r="F167" s="169"/>
      <c r="G167" s="224">
        <v>60000</v>
      </c>
      <c r="H167" s="154">
        <v>8</v>
      </c>
      <c r="I167" s="153">
        <v>16.666666666666668</v>
      </c>
      <c r="J167" s="315">
        <f>COUNTIFS('DETAIL SALES'!$Q$10:$Q$7501,'FILL RATE MANDATORY STOCK'!E167,'DETAIL SALES'!$AB$10:$AB$7501,"Full",'DETAIL SALES'!$C$10:$C$7501,"1")</f>
        <v>0</v>
      </c>
      <c r="K167" s="316">
        <f>COUNTIFS('DETAIL SALES'!$Q$10:$Q$7501,'FILL RATE MANDATORY STOCK'!E167,'DETAIL SALES'!$AB$10:$AB$7501,"No",'DETAIL SALES'!$C$10:$C$7501,"1")</f>
        <v>0</v>
      </c>
      <c r="L167" s="149">
        <f>COUNTIFS('DETAIL SALES'!$Q$10:$Q$7501,'FILL RATE MANDATORY STOCK'!E167,'DETAIL SALES'!$AB$10:$AB$7501,"Full",'DETAIL SALES'!$C$10:$C$7501,"2")</f>
        <v>0</v>
      </c>
      <c r="M167" s="149">
        <f>COUNTIFS('DETAIL SALES'!$Q$10:$Q$7501,'FILL RATE MANDATORY STOCK'!E167,'DETAIL SALES'!$AB$10:$AB$7501,"No",'DETAIL SALES'!$C$10:$C$7501,"2")</f>
        <v>0</v>
      </c>
      <c r="N167" s="149">
        <f>COUNTIFS('DETAIL SALES'!$Q$10:$Q$7501,'FILL RATE MANDATORY STOCK'!E167,'DETAIL SALES'!$AB$10:$AB$7501,"Full",'DETAIL SALES'!$C$10:$C$7501,"3")</f>
        <v>0</v>
      </c>
      <c r="O167" s="149">
        <f>COUNTIFS('DETAIL SALES'!$Q$10:$Q$7501,'FILL RATE MANDATORY STOCK'!E167,'DETAIL SALES'!$AB$10:$AB$7501,"No",'DETAIL SALES'!$C$10:$C$7501,"3")</f>
        <v>0</v>
      </c>
      <c r="P167" s="149">
        <f>COUNTIFS('DETAIL SALES'!$Q$10:$Q$7501,'FILL RATE MANDATORY STOCK'!E167,'DETAIL SALES'!$AB$10:$AB$7501,"Full",'DETAIL SALES'!$C$10:$C$7501,"4")</f>
        <v>0</v>
      </c>
      <c r="Q167" s="149">
        <f>COUNTIFS('DETAIL SALES'!$Q$10:$Q$7501,'FILL RATE MANDATORY STOCK'!E167,'DETAIL SALES'!$AB$10:$AB$7501,"No",'DETAIL SALES'!$C$10:$C$7501,"4")</f>
        <v>0</v>
      </c>
      <c r="R167" s="149">
        <f>COUNTIFS('DETAIL SALES'!$Q$10:$Q$7501,'FILL RATE MANDATORY STOCK'!E167,'DETAIL SALES'!$AB$10:$AB$7501,"Full",'DETAIL SALES'!$C$10:$C$7501,"5")</f>
        <v>0</v>
      </c>
      <c r="S167" s="149">
        <f>COUNTIFS('DETAIL SALES'!$Q$10:$Q$7501,'FILL RATE MANDATORY STOCK'!E167,'DETAIL SALES'!$AB$10:$AB$7501,"No",'DETAIL SALES'!$C$10:$C$7501,"5")</f>
        <v>0</v>
      </c>
      <c r="T167" s="149">
        <f>COUNTIFS('DETAIL SALES'!$Q$10:$Q$7501,'FILL RATE MANDATORY STOCK'!E167,'DETAIL SALES'!$AB$10:$AB$7501,"Full",'DETAIL SALES'!$C$10:$C$7501,"6")</f>
        <v>0</v>
      </c>
      <c r="U167" s="149">
        <f>COUNTIFS('DETAIL SALES'!$Q$10:$Q$7501,'FILL RATE MANDATORY STOCK'!E167,'DETAIL SALES'!$AB$10:$AB$7501,"No",'DETAIL SALES'!$C$10:$C$7501,"6")</f>
        <v>0</v>
      </c>
      <c r="V167" s="316">
        <f>COUNTIFS('DETAIL SALES'!$Q$10:$Q$7501,'FILL RATE MANDATORY STOCK'!E167,'DETAIL SALES'!$AB$10:$AB$7501,"Full",'DETAIL SALES'!$C$10:$C$7501,"7")</f>
        <v>0</v>
      </c>
      <c r="W167" s="316">
        <f>COUNTIFS('DETAIL SALES'!$Q$10:$Q$7501,'FILL RATE MANDATORY STOCK'!E167,'DETAIL SALES'!$AB$10:$AB$7501,"No",'DETAIL SALES'!$C$10:$C$7501,"7")</f>
        <v>0</v>
      </c>
      <c r="X167" s="149">
        <f>COUNTIFS('DETAIL SALES'!$Q$10:$Q$7501,'FILL RATE MANDATORY STOCK'!E167,'DETAIL SALES'!$AB$10:$AB$7501,"Full",'DETAIL SALES'!$C$10:$C$7501,"8")</f>
        <v>0</v>
      </c>
      <c r="Y167" s="149">
        <f>COUNTIFS('DETAIL SALES'!$Q$10:$Q$7501,'FILL RATE MANDATORY STOCK'!E167,'DETAIL SALES'!$AB$10:$AB$7501,"No",'DETAIL SALES'!$C$10:$C$7501,"8")</f>
        <v>0</v>
      </c>
      <c r="Z167" s="149">
        <f>COUNTIFS('DETAIL SALES'!$Q$10:$Q$7501,'FILL RATE MANDATORY STOCK'!E167,'DETAIL SALES'!$AB$10:$AB$7501,"Full",'DETAIL SALES'!$C$10:$C$7501,"9")</f>
        <v>0</v>
      </c>
      <c r="AA167" s="149">
        <f>COUNTIFS('DETAIL SALES'!$Q$10:$Q$7501,'FILL RATE MANDATORY STOCK'!E167,'DETAIL SALES'!$AB$10:$AB$7501,"No",'DETAIL SALES'!$C$10:$C$7501,"9")</f>
        <v>0</v>
      </c>
      <c r="AB167" s="149">
        <f>COUNTIFS('DETAIL SALES'!$Q$10:$Q$7501,'FILL RATE MANDATORY STOCK'!E167,'DETAIL SALES'!$AB$10:$AB$7501,"Full",'DETAIL SALES'!$C$10:$C$7501,"10")</f>
        <v>0</v>
      </c>
      <c r="AC167" s="149">
        <f>COUNTIFS('DETAIL SALES'!$Q$10:$Q$7501,'FILL RATE MANDATORY STOCK'!E167,'DETAIL SALES'!$AB$10:$AB$7501,"No",'DETAIL SALES'!$C$10:$C$7501,"10")</f>
        <v>0</v>
      </c>
      <c r="AD167" s="149">
        <f>COUNTIFS('DETAIL SALES'!$Q$10:$Q$7501,'FILL RATE MANDATORY STOCK'!E167,'DETAIL SALES'!$AB$10:$AB$7501,"Full",'DETAIL SALES'!$C$10:$C$7501,"11")</f>
        <v>0</v>
      </c>
      <c r="AE167" s="149">
        <f>COUNTIFS('DETAIL SALES'!$Q$10:$Q$7501,'FILL RATE MANDATORY STOCK'!E167,'DETAIL SALES'!$AB$10:$AB$7501,"No",'DETAIL SALES'!$C$10:$C$7501,"11")</f>
        <v>0</v>
      </c>
      <c r="AF167" s="149">
        <f>COUNTIFS('DETAIL SALES'!$Q$10:$Q$7501,'FILL RATE MANDATORY STOCK'!E167,'DETAIL SALES'!$AB$10:$AB$7501,"Full",'DETAIL SALES'!$C$10:$C$7501,"12")</f>
        <v>0</v>
      </c>
      <c r="AG167" s="149">
        <f>COUNTIFS('DETAIL SALES'!$Q$10:$Q$7501,'FILL RATE MANDATORY STOCK'!E167,'DETAIL SALES'!$AB$10:$AB$7501,"No",'DETAIL SALES'!$C$10:$C$7501,"12")</f>
        <v>0</v>
      </c>
      <c r="AH167" s="149">
        <f>COUNTIFS('DETAIL SALES'!$Q$10:$Q$7501,'FILL RATE MANDATORY STOCK'!E167,'DETAIL SALES'!$AB$10:$AB$7501,"Full",'DETAIL SALES'!$C$10:$C$7501,"13")</f>
        <v>0</v>
      </c>
      <c r="AI167" s="149">
        <f>COUNTIFS('DETAIL SALES'!$Q$10:$Q$7501,'FILL RATE MANDATORY STOCK'!E167,'DETAIL SALES'!$AB$10:$AB$7501,"No",'DETAIL SALES'!$C$10:$C$7501,"13")</f>
        <v>0</v>
      </c>
      <c r="AJ167" s="316">
        <f>COUNTIFS('DETAIL SALES'!$Q$10:$Q$7501,'FILL RATE MANDATORY STOCK'!E167,'DETAIL SALES'!$AB$10:$AB$7501,"Full",'DETAIL SALES'!$C$10:$C$7501,"14")</f>
        <v>0</v>
      </c>
      <c r="AK167" s="316">
        <f>COUNTIFS('DETAIL SALES'!$Q$10:$Q$7501,'FILL RATE MANDATORY STOCK'!E167,'DETAIL SALES'!$AB$10:$AB$7501,"No",'DETAIL SALES'!$C$10:$C$7501,"14")</f>
        <v>0</v>
      </c>
      <c r="AL167" s="149">
        <f>COUNTIFS('DETAIL SALES'!$Q$10:$Q$7501,'FILL RATE MANDATORY STOCK'!E167,'DETAIL SALES'!$AB$10:$AB$7501,"Full",'DETAIL SALES'!$C$10:$C$7501,"15")</f>
        <v>0</v>
      </c>
      <c r="AM167" s="149">
        <f>COUNTIFS('DETAIL SALES'!$Q$10:$Q$7501,'FILL RATE MANDATORY STOCK'!E167,'DETAIL SALES'!$AB$10:$AB$7501,"No",'DETAIL SALES'!$C$10:$C$7501,"15")</f>
        <v>0</v>
      </c>
      <c r="AN167" s="149">
        <f>COUNTIFS('DETAIL SALES'!$Q$10:$Q$7501,'FILL RATE MANDATORY STOCK'!E167,'DETAIL SALES'!$AB$10:$AB$7501,"Full",'DETAIL SALES'!$C$10:$C$7501,"16")</f>
        <v>0</v>
      </c>
      <c r="AO167" s="149">
        <f>COUNTIFS('DETAIL SALES'!$Q$10:$Q$7501,'FILL RATE MANDATORY STOCK'!E167,'DETAIL SALES'!$AB$10:$AB$7501,"No",'DETAIL SALES'!$C$10:$C$7501,"16")</f>
        <v>0</v>
      </c>
      <c r="AP167" s="149">
        <f>COUNTIFS('DETAIL SALES'!$Q$10:$Q$7501,'FILL RATE MANDATORY STOCK'!E167,'DETAIL SALES'!$AB$10:$AB$7501,"Full",'DETAIL SALES'!$C$10:$C$7501,"17")</f>
        <v>0</v>
      </c>
      <c r="AQ167" s="149">
        <f>COUNTIFS('DETAIL SALES'!$Q$10:$Q$7501,'FILL RATE MANDATORY STOCK'!E167,'DETAIL SALES'!$AB$10:$AB$7501,"No",'DETAIL SALES'!$C$10:$C$7501,"17")</f>
        <v>0</v>
      </c>
      <c r="AR167" s="149">
        <f>COUNTIFS('DETAIL SALES'!$Q$10:$Q$7501,'FILL RATE MANDATORY STOCK'!E167,'DETAIL SALES'!$AB$10:$AB$7501,"Full",'DETAIL SALES'!$C$10:$C$7501,"18")</f>
        <v>0</v>
      </c>
      <c r="AS167" s="149">
        <f>COUNTIFS('DETAIL SALES'!$Q$10:$Q$7501,'FILL RATE MANDATORY STOCK'!E167,'DETAIL SALES'!$AB$10:$AB$7501,"No",'DETAIL SALES'!$C$10:$C$7501,"18")</f>
        <v>0</v>
      </c>
      <c r="AT167" s="149">
        <f>COUNTIFS('DETAIL SALES'!$Q$10:$Q$7501,'FILL RATE MANDATORY STOCK'!E167,'DETAIL SALES'!$AB$10:$AB$7501,"Full",'DETAIL SALES'!$C$10:$C$7501,"19")</f>
        <v>0</v>
      </c>
      <c r="AU167" s="149">
        <f>COUNTIFS('DETAIL SALES'!$Q$10:$Q$7501,'FILL RATE MANDATORY STOCK'!E167,'DETAIL SALES'!$AB$10:$AB$7501,"No",'DETAIL SALES'!$C$10:$C$7501,"19")</f>
        <v>0</v>
      </c>
      <c r="AV167" s="149">
        <f>COUNTIFS('DETAIL SALES'!$Q$10:$Q$7501,'FILL RATE MANDATORY STOCK'!E167,'DETAIL SALES'!$AB$10:$AB$7501,"Full",'DETAIL SALES'!$C$10:$C$7501,"20")</f>
        <v>0</v>
      </c>
      <c r="AW167" s="149">
        <f>COUNTIFS('DETAIL SALES'!$Q$10:$Q$7501,'FILL RATE MANDATORY STOCK'!E167,'DETAIL SALES'!$AB$10:$AB$7501,"No",'DETAIL SALES'!$C$10:$C$7501,"20")</f>
        <v>0</v>
      </c>
      <c r="AX167" s="316">
        <f>COUNTIFS('DETAIL SALES'!$Q$10:$Q$7501,'FILL RATE MANDATORY STOCK'!E167,'DETAIL SALES'!$AB$10:$AB$7501,"Full",'DETAIL SALES'!$C$10:$C$7501,"21")</f>
        <v>0</v>
      </c>
      <c r="AY167" s="316">
        <f>COUNTIFS('DETAIL SALES'!$Q$10:$Q$7501,'FILL RATE MANDATORY STOCK'!E167,'DETAIL SALES'!$AB$10:$AB$7501,"No",'DETAIL SALES'!$C$10:$C$7501,"21")</f>
        <v>0</v>
      </c>
      <c r="AZ167" s="149">
        <f>COUNTIFS('DETAIL SALES'!$Q$10:$Q$7501,'FILL RATE MANDATORY STOCK'!E167,'DETAIL SALES'!$AB$10:$AB$7501,"Full",'DETAIL SALES'!$C$10:$C$7501,"22")</f>
        <v>0</v>
      </c>
      <c r="BA167" s="149">
        <f>COUNTIFS('DETAIL SALES'!$Q$10:$Q$7501,'FILL RATE MANDATORY STOCK'!E167,'DETAIL SALES'!$AB$10:$AB$7501,"No",'DETAIL SALES'!$C$10:$C$7501,"22")</f>
        <v>0</v>
      </c>
      <c r="BB167" s="149">
        <f>COUNTIFS('DETAIL SALES'!$Q$10:$Q$7501,'FILL RATE MANDATORY STOCK'!E167,'DETAIL SALES'!$AB$10:$AB$7501,"Full",'DETAIL SALES'!$C$10:$C$7501,"23")</f>
        <v>0</v>
      </c>
      <c r="BC167" s="149">
        <f>COUNTIFS('DETAIL SALES'!$Q$10:$Q$7501,'FILL RATE MANDATORY STOCK'!E167,'DETAIL SALES'!$AB$10:$AB$7501,"No",'DETAIL SALES'!$C$10:$C$7501,"23")</f>
        <v>0</v>
      </c>
      <c r="BD167" s="149">
        <f>COUNTIFS('DETAIL SALES'!$Q$10:$Q$7501,'FILL RATE MANDATORY STOCK'!E167,'DETAIL SALES'!$AB$10:$AB$7501,"Full",'DETAIL SALES'!$C$10:$C$7501,"24")</f>
        <v>0</v>
      </c>
      <c r="BE167" s="149">
        <f>COUNTIFS('DETAIL SALES'!$Q$10:$Q$7501,'FILL RATE MANDATORY STOCK'!E167,'DETAIL SALES'!$AB$10:$AB$7501,"No",'DETAIL SALES'!$C$10:$C$7501,"24")</f>
        <v>0</v>
      </c>
      <c r="BF167" s="149">
        <f>COUNTIFS('DETAIL SALES'!$Q$10:$Q$7501,'FILL RATE MANDATORY STOCK'!E167,'DETAIL SALES'!$AB$10:$AB$7501,"Full",'DETAIL SALES'!$C$10:$C$7501,"25")</f>
        <v>0</v>
      </c>
      <c r="BG167" s="149">
        <f>COUNTIFS('DETAIL SALES'!$Q$10:$Q$7501,'FILL RATE MANDATORY STOCK'!E167,'DETAIL SALES'!$AB$10:$AB$7501,"No",'DETAIL SALES'!$C$10:$C$7501,"25")</f>
        <v>0</v>
      </c>
      <c r="BH167" s="149">
        <f>COUNTIFS('DETAIL SALES'!$Q$10:$Q$7501,'FILL RATE MANDATORY STOCK'!E167,'DETAIL SALES'!$AB$10:$AB$7501,"Full",'DETAIL SALES'!$C$10:$C$7501,"26")</f>
        <v>0</v>
      </c>
      <c r="BI167" s="149">
        <f>COUNTIFS('DETAIL SALES'!$Q$10:$Q$7501,'FILL RATE MANDATORY STOCK'!E167,'DETAIL SALES'!$AB$10:$AB$7501,"No",'DETAIL SALES'!$C$10:$C$7501,"26")</f>
        <v>0</v>
      </c>
      <c r="BJ167" s="149">
        <f>COUNTIFS('DETAIL SALES'!$Q$10:$Q$7501,'FILL RATE MANDATORY STOCK'!E167,'DETAIL SALES'!$AB$10:$AB$7501,"Full",'DETAIL SALES'!$C$10:$C$7501,"27")</f>
        <v>0</v>
      </c>
      <c r="BK167" s="149">
        <f>COUNTIFS('DETAIL SALES'!$Q$10:$Q$7501,'FILL RATE MANDATORY STOCK'!E167,'DETAIL SALES'!$AB$10:$AB$7501,"No",'DETAIL SALES'!$C$10:$C$7501,"27")</f>
        <v>0</v>
      </c>
      <c r="BL167" s="316">
        <f>COUNTIFS('DETAIL SALES'!$Q$10:$Q$7501,'FILL RATE MANDATORY STOCK'!E167,'DETAIL SALES'!$AB$10:$AB$7501,"Full",'DETAIL SALES'!$C$10:$C$7501,"28")</f>
        <v>0</v>
      </c>
      <c r="BM167" s="316">
        <f>COUNTIFS('DETAIL SALES'!$Q$10:$Q$7501,'FILL RATE MANDATORY STOCK'!E167,'DETAIL SALES'!$AB$10:$AB$7501,"No",'DETAIL SALES'!$C$10:$C$7501,"28")</f>
        <v>0</v>
      </c>
      <c r="BN167" s="149">
        <f>COUNTIFS('DETAIL SALES'!$Q$10:$Q$7501,'FILL RATE MANDATORY STOCK'!E167,'DETAIL SALES'!$AB$10:$AB$7501,"Full",'DETAIL SALES'!$C$10:$C$7501,"29")</f>
        <v>0</v>
      </c>
      <c r="BO167" s="149">
        <f>COUNTIFS('DETAIL SALES'!$Q$10:$Q$7501,'FILL RATE MANDATORY STOCK'!E167,'DETAIL SALES'!$AB$10:$AB$7501,"No",'DETAIL SALES'!$C$10:$C$7501,"29")</f>
        <v>0</v>
      </c>
      <c r="BP167" s="149">
        <f>COUNTIFS('DETAIL SALES'!$Q$10:$Q$7501,'FILL RATE MANDATORY STOCK'!E167,'DETAIL SALES'!$AB$10:$AB$7501,"Full",'DETAIL SALES'!$C$10:$C$7501,"30")</f>
        <v>0</v>
      </c>
      <c r="BQ167" s="149">
        <f>COUNTIFS('DETAIL SALES'!$Q$10:$Q$7501,'FILL RATE MANDATORY STOCK'!E167,'DETAIL SALES'!$AB$10:$AB$7501,"No",'DETAIL SALES'!$C$10:$C$7501,"30")</f>
        <v>0</v>
      </c>
      <c r="BR167" s="149">
        <f>COUNTIFS('DETAIL SALES'!$Q$10:$Q$7501,'FILL RATE MANDATORY STOCK'!\,'DETAIL SALES'!$AB$10:$AB$7501,"Full",'DETAIL SALES'!$C$10:$C$7501,"31")</f>
        <v>0</v>
      </c>
      <c r="BS167" s="153">
        <f>COUNTIFS('DETAIL SALES'!$Q$10:$Q$7501,'FILL RATE MANDATORY STOCK'!E167,'DETAIL SALES'!$AB$10:$AB$7501,"No",'DETAIL SALES'!$C$10:$C$7501,"31")</f>
        <v>0</v>
      </c>
      <c r="BT167" s="271">
        <f t="shared" si="16"/>
        <v>0</v>
      </c>
      <c r="BU167" s="150">
        <f t="shared" si="17"/>
        <v>0</v>
      </c>
      <c r="BV167" s="150">
        <f t="shared" si="18"/>
        <v>0</v>
      </c>
      <c r="BW167" s="272" t="e">
        <f t="shared" si="19"/>
        <v>#DIV/0!</v>
      </c>
    </row>
    <row r="168" spans="1:75">
      <c r="A168" s="784"/>
      <c r="B168" s="100">
        <f t="shared" si="15"/>
        <v>149</v>
      </c>
      <c r="C168" s="100" t="s">
        <v>429</v>
      </c>
      <c r="D168" s="100" t="s">
        <v>891</v>
      </c>
      <c r="E168" s="149"/>
      <c r="F168" s="169"/>
      <c r="G168" s="224">
        <v>60000</v>
      </c>
      <c r="H168" s="154">
        <v>96</v>
      </c>
      <c r="I168" s="153">
        <v>0</v>
      </c>
      <c r="J168" s="315">
        <f>COUNTIFS('DETAIL SALES'!$Q$10:$Q$7501,'FILL RATE MANDATORY STOCK'!E168,'DETAIL SALES'!$AB$10:$AB$7501,"Full",'DETAIL SALES'!$C$10:$C$7501,"1")</f>
        <v>0</v>
      </c>
      <c r="K168" s="316">
        <f>COUNTIFS('DETAIL SALES'!$Q$10:$Q$7501,'FILL RATE MANDATORY STOCK'!E168,'DETAIL SALES'!$AB$10:$AB$7501,"No",'DETAIL SALES'!$C$10:$C$7501,"1")</f>
        <v>0</v>
      </c>
      <c r="L168" s="149">
        <f>COUNTIFS('DETAIL SALES'!$Q$10:$Q$7501,'FILL RATE MANDATORY STOCK'!E168,'DETAIL SALES'!$AB$10:$AB$7501,"Full",'DETAIL SALES'!$C$10:$C$7501,"2")</f>
        <v>0</v>
      </c>
      <c r="M168" s="149">
        <f>COUNTIFS('DETAIL SALES'!$Q$10:$Q$7501,'FILL RATE MANDATORY STOCK'!E168,'DETAIL SALES'!$AB$10:$AB$7501,"No",'DETAIL SALES'!$C$10:$C$7501,"2")</f>
        <v>0</v>
      </c>
      <c r="N168" s="149">
        <f>COUNTIFS('DETAIL SALES'!$Q$10:$Q$7501,'FILL RATE MANDATORY STOCK'!E168,'DETAIL SALES'!$AB$10:$AB$7501,"Full",'DETAIL SALES'!$C$10:$C$7501,"3")</f>
        <v>0</v>
      </c>
      <c r="O168" s="149">
        <f>COUNTIFS('DETAIL SALES'!$Q$10:$Q$7501,'FILL RATE MANDATORY STOCK'!E168,'DETAIL SALES'!$AB$10:$AB$7501,"No",'DETAIL SALES'!$C$10:$C$7501,"3")</f>
        <v>0</v>
      </c>
      <c r="P168" s="149">
        <f>COUNTIFS('DETAIL SALES'!$Q$10:$Q$7501,'FILL RATE MANDATORY STOCK'!E168,'DETAIL SALES'!$AB$10:$AB$7501,"Full",'DETAIL SALES'!$C$10:$C$7501,"4")</f>
        <v>0</v>
      </c>
      <c r="Q168" s="149">
        <f>COUNTIFS('DETAIL SALES'!$Q$10:$Q$7501,'FILL RATE MANDATORY STOCK'!E168,'DETAIL SALES'!$AB$10:$AB$7501,"No",'DETAIL SALES'!$C$10:$C$7501,"4")</f>
        <v>0</v>
      </c>
      <c r="R168" s="149">
        <f>COUNTIFS('DETAIL SALES'!$Q$10:$Q$7501,'FILL RATE MANDATORY STOCK'!E168,'DETAIL SALES'!$AB$10:$AB$7501,"Full",'DETAIL SALES'!$C$10:$C$7501,"5")</f>
        <v>0</v>
      </c>
      <c r="S168" s="149">
        <f>COUNTIFS('DETAIL SALES'!$Q$10:$Q$7501,'FILL RATE MANDATORY STOCK'!E168,'DETAIL SALES'!$AB$10:$AB$7501,"No",'DETAIL SALES'!$C$10:$C$7501,"5")</f>
        <v>0</v>
      </c>
      <c r="T168" s="149">
        <f>COUNTIFS('DETAIL SALES'!$Q$10:$Q$7501,'FILL RATE MANDATORY STOCK'!E168,'DETAIL SALES'!$AB$10:$AB$7501,"Full",'DETAIL SALES'!$C$10:$C$7501,"6")</f>
        <v>0</v>
      </c>
      <c r="U168" s="149">
        <f>COUNTIFS('DETAIL SALES'!$Q$10:$Q$7501,'FILL RATE MANDATORY STOCK'!E168,'DETAIL SALES'!$AB$10:$AB$7501,"No",'DETAIL SALES'!$C$10:$C$7501,"6")</f>
        <v>0</v>
      </c>
      <c r="V168" s="316">
        <f>COUNTIFS('DETAIL SALES'!$Q$10:$Q$7501,'FILL RATE MANDATORY STOCK'!E168,'DETAIL SALES'!$AB$10:$AB$7501,"Full",'DETAIL SALES'!$C$10:$C$7501,"7")</f>
        <v>0</v>
      </c>
      <c r="W168" s="316">
        <f>COUNTIFS('DETAIL SALES'!$Q$10:$Q$7501,'FILL RATE MANDATORY STOCK'!E168,'DETAIL SALES'!$AB$10:$AB$7501,"No",'DETAIL SALES'!$C$10:$C$7501,"7")</f>
        <v>0</v>
      </c>
      <c r="X168" s="149">
        <f>COUNTIFS('DETAIL SALES'!$Q$10:$Q$7501,'FILL RATE MANDATORY STOCK'!E168,'DETAIL SALES'!$AB$10:$AB$7501,"Full",'DETAIL SALES'!$C$10:$C$7501,"8")</f>
        <v>0</v>
      </c>
      <c r="Y168" s="149">
        <f>COUNTIFS('DETAIL SALES'!$Q$10:$Q$7501,'FILL RATE MANDATORY STOCK'!E168,'DETAIL SALES'!$AB$10:$AB$7501,"No",'DETAIL SALES'!$C$10:$C$7501,"8")</f>
        <v>0</v>
      </c>
      <c r="Z168" s="149">
        <f>COUNTIFS('DETAIL SALES'!$Q$10:$Q$7501,'FILL RATE MANDATORY STOCK'!E168,'DETAIL SALES'!$AB$10:$AB$7501,"Full",'DETAIL SALES'!$C$10:$C$7501,"9")</f>
        <v>0</v>
      </c>
      <c r="AA168" s="149">
        <f>COUNTIFS('DETAIL SALES'!$Q$10:$Q$7501,'FILL RATE MANDATORY STOCK'!E168,'DETAIL SALES'!$AB$10:$AB$7501,"No",'DETAIL SALES'!$C$10:$C$7501,"9")</f>
        <v>0</v>
      </c>
      <c r="AB168" s="149">
        <f>COUNTIFS('DETAIL SALES'!$Q$10:$Q$7501,'FILL RATE MANDATORY STOCK'!E168,'DETAIL SALES'!$AB$10:$AB$7501,"Full",'DETAIL SALES'!$C$10:$C$7501,"10")</f>
        <v>0</v>
      </c>
      <c r="AC168" s="149">
        <f>COUNTIFS('DETAIL SALES'!$Q$10:$Q$7501,'FILL RATE MANDATORY STOCK'!E168,'DETAIL SALES'!$AB$10:$AB$7501,"No",'DETAIL SALES'!$C$10:$C$7501,"10")</f>
        <v>0</v>
      </c>
      <c r="AD168" s="149">
        <f>COUNTIFS('DETAIL SALES'!$Q$10:$Q$7501,'FILL RATE MANDATORY STOCK'!E168,'DETAIL SALES'!$AB$10:$AB$7501,"Full",'DETAIL SALES'!$C$10:$C$7501,"11")</f>
        <v>0</v>
      </c>
      <c r="AE168" s="149">
        <f>COUNTIFS('DETAIL SALES'!$Q$10:$Q$7501,'FILL RATE MANDATORY STOCK'!E168,'DETAIL SALES'!$AB$10:$AB$7501,"No",'DETAIL SALES'!$C$10:$C$7501,"11")</f>
        <v>0</v>
      </c>
      <c r="AF168" s="149">
        <f>COUNTIFS('DETAIL SALES'!$Q$10:$Q$7501,'FILL RATE MANDATORY STOCK'!E168,'DETAIL SALES'!$AB$10:$AB$7501,"Full",'DETAIL SALES'!$C$10:$C$7501,"12")</f>
        <v>0</v>
      </c>
      <c r="AG168" s="149">
        <f>COUNTIFS('DETAIL SALES'!$Q$10:$Q$7501,'FILL RATE MANDATORY STOCK'!E168,'DETAIL SALES'!$AB$10:$AB$7501,"No",'DETAIL SALES'!$C$10:$C$7501,"12")</f>
        <v>0</v>
      </c>
      <c r="AH168" s="149">
        <f>COUNTIFS('DETAIL SALES'!$Q$10:$Q$7501,'FILL RATE MANDATORY STOCK'!E168,'DETAIL SALES'!$AB$10:$AB$7501,"Full",'DETAIL SALES'!$C$10:$C$7501,"13")</f>
        <v>0</v>
      </c>
      <c r="AI168" s="149">
        <f>COUNTIFS('DETAIL SALES'!$Q$10:$Q$7501,'FILL RATE MANDATORY STOCK'!E168,'DETAIL SALES'!$AB$10:$AB$7501,"No",'DETAIL SALES'!$C$10:$C$7501,"13")</f>
        <v>0</v>
      </c>
      <c r="AJ168" s="316">
        <f>COUNTIFS('DETAIL SALES'!$Q$10:$Q$7501,'FILL RATE MANDATORY STOCK'!E168,'DETAIL SALES'!$AB$10:$AB$7501,"Full",'DETAIL SALES'!$C$10:$C$7501,"14")</f>
        <v>0</v>
      </c>
      <c r="AK168" s="316">
        <f>COUNTIFS('DETAIL SALES'!$Q$10:$Q$7501,'FILL RATE MANDATORY STOCK'!E168,'DETAIL SALES'!$AB$10:$AB$7501,"No",'DETAIL SALES'!$C$10:$C$7501,"14")</f>
        <v>0</v>
      </c>
      <c r="AL168" s="149">
        <f>COUNTIFS('DETAIL SALES'!$Q$10:$Q$7501,'FILL RATE MANDATORY STOCK'!E168,'DETAIL SALES'!$AB$10:$AB$7501,"Full",'DETAIL SALES'!$C$10:$C$7501,"15")</f>
        <v>0</v>
      </c>
      <c r="AM168" s="149">
        <f>COUNTIFS('DETAIL SALES'!$Q$10:$Q$7501,'FILL RATE MANDATORY STOCK'!E168,'DETAIL SALES'!$AB$10:$AB$7501,"No",'DETAIL SALES'!$C$10:$C$7501,"15")</f>
        <v>0</v>
      </c>
      <c r="AN168" s="149">
        <f>COUNTIFS('DETAIL SALES'!$Q$10:$Q$7501,'FILL RATE MANDATORY STOCK'!E168,'DETAIL SALES'!$AB$10:$AB$7501,"Full",'DETAIL SALES'!$C$10:$C$7501,"16")</f>
        <v>0</v>
      </c>
      <c r="AO168" s="149">
        <f>COUNTIFS('DETAIL SALES'!$Q$10:$Q$7501,'FILL RATE MANDATORY STOCK'!E168,'DETAIL SALES'!$AB$10:$AB$7501,"No",'DETAIL SALES'!$C$10:$C$7501,"16")</f>
        <v>0</v>
      </c>
      <c r="AP168" s="149">
        <f>COUNTIFS('DETAIL SALES'!$Q$10:$Q$7501,'FILL RATE MANDATORY STOCK'!E168,'DETAIL SALES'!$AB$10:$AB$7501,"Full",'DETAIL SALES'!$C$10:$C$7501,"17")</f>
        <v>0</v>
      </c>
      <c r="AQ168" s="149">
        <f>COUNTIFS('DETAIL SALES'!$Q$10:$Q$7501,'FILL RATE MANDATORY STOCK'!E168,'DETAIL SALES'!$AB$10:$AB$7501,"No",'DETAIL SALES'!$C$10:$C$7501,"17")</f>
        <v>0</v>
      </c>
      <c r="AR168" s="149">
        <f>COUNTIFS('DETAIL SALES'!$Q$10:$Q$7501,'FILL RATE MANDATORY STOCK'!E168,'DETAIL SALES'!$AB$10:$AB$7501,"Full",'DETAIL SALES'!$C$10:$C$7501,"18")</f>
        <v>0</v>
      </c>
      <c r="AS168" s="149">
        <f>COUNTIFS('DETAIL SALES'!$Q$10:$Q$7501,'FILL RATE MANDATORY STOCK'!E168,'DETAIL SALES'!$AB$10:$AB$7501,"No",'DETAIL SALES'!$C$10:$C$7501,"18")</f>
        <v>0</v>
      </c>
      <c r="AT168" s="149">
        <f>COUNTIFS('DETAIL SALES'!$Q$10:$Q$7501,'FILL RATE MANDATORY STOCK'!E168,'DETAIL SALES'!$AB$10:$AB$7501,"Full",'DETAIL SALES'!$C$10:$C$7501,"19")</f>
        <v>0</v>
      </c>
      <c r="AU168" s="149">
        <f>COUNTIFS('DETAIL SALES'!$Q$10:$Q$7501,'FILL RATE MANDATORY STOCK'!E168,'DETAIL SALES'!$AB$10:$AB$7501,"No",'DETAIL SALES'!$C$10:$C$7501,"19")</f>
        <v>0</v>
      </c>
      <c r="AV168" s="149">
        <f>COUNTIFS('DETAIL SALES'!$Q$10:$Q$7501,'FILL RATE MANDATORY STOCK'!E168,'DETAIL SALES'!$AB$10:$AB$7501,"Full",'DETAIL SALES'!$C$10:$C$7501,"20")</f>
        <v>0</v>
      </c>
      <c r="AW168" s="149">
        <f>COUNTIFS('DETAIL SALES'!$Q$10:$Q$7501,'FILL RATE MANDATORY STOCK'!E168,'DETAIL SALES'!$AB$10:$AB$7501,"No",'DETAIL SALES'!$C$10:$C$7501,"20")</f>
        <v>0</v>
      </c>
      <c r="AX168" s="316">
        <f>COUNTIFS('DETAIL SALES'!$Q$10:$Q$7501,'FILL RATE MANDATORY STOCK'!E168,'DETAIL SALES'!$AB$10:$AB$7501,"Full",'DETAIL SALES'!$C$10:$C$7501,"21")</f>
        <v>0</v>
      </c>
      <c r="AY168" s="316">
        <f>COUNTIFS('DETAIL SALES'!$Q$10:$Q$7501,'FILL RATE MANDATORY STOCK'!E168,'DETAIL SALES'!$AB$10:$AB$7501,"No",'DETAIL SALES'!$C$10:$C$7501,"21")</f>
        <v>0</v>
      </c>
      <c r="AZ168" s="149">
        <f>COUNTIFS('DETAIL SALES'!$Q$10:$Q$7501,'FILL RATE MANDATORY STOCK'!E168,'DETAIL SALES'!$AB$10:$AB$7501,"Full",'DETAIL SALES'!$C$10:$C$7501,"22")</f>
        <v>0</v>
      </c>
      <c r="BA168" s="149">
        <f>COUNTIFS('DETAIL SALES'!$Q$10:$Q$7501,'FILL RATE MANDATORY STOCK'!E168,'DETAIL SALES'!$AB$10:$AB$7501,"No",'DETAIL SALES'!$C$10:$C$7501,"22")</f>
        <v>0</v>
      </c>
      <c r="BB168" s="149">
        <f>COUNTIFS('DETAIL SALES'!$Q$10:$Q$7501,'FILL RATE MANDATORY STOCK'!E168,'DETAIL SALES'!$AB$10:$AB$7501,"Full",'DETAIL SALES'!$C$10:$C$7501,"23")</f>
        <v>0</v>
      </c>
      <c r="BC168" s="149">
        <f>COUNTIFS('DETAIL SALES'!$Q$10:$Q$7501,'FILL RATE MANDATORY STOCK'!E168,'DETAIL SALES'!$AB$10:$AB$7501,"No",'DETAIL SALES'!$C$10:$C$7501,"23")</f>
        <v>0</v>
      </c>
      <c r="BD168" s="149">
        <f>COUNTIFS('DETAIL SALES'!$Q$10:$Q$7501,'FILL RATE MANDATORY STOCK'!E168,'DETAIL SALES'!$AB$10:$AB$7501,"Full",'DETAIL SALES'!$C$10:$C$7501,"24")</f>
        <v>0</v>
      </c>
      <c r="BE168" s="149">
        <f>COUNTIFS('DETAIL SALES'!$Q$10:$Q$7501,'FILL RATE MANDATORY STOCK'!E168,'DETAIL SALES'!$AB$10:$AB$7501,"No",'DETAIL SALES'!$C$10:$C$7501,"24")</f>
        <v>0</v>
      </c>
      <c r="BF168" s="149">
        <f>COUNTIFS('DETAIL SALES'!$Q$10:$Q$7501,'FILL RATE MANDATORY STOCK'!E168,'DETAIL SALES'!$AB$10:$AB$7501,"Full",'DETAIL SALES'!$C$10:$C$7501,"25")</f>
        <v>0</v>
      </c>
      <c r="BG168" s="149">
        <f>COUNTIFS('DETAIL SALES'!$Q$10:$Q$7501,'FILL RATE MANDATORY STOCK'!E168,'DETAIL SALES'!$AB$10:$AB$7501,"No",'DETAIL SALES'!$C$10:$C$7501,"25")</f>
        <v>0</v>
      </c>
      <c r="BH168" s="149">
        <f>COUNTIFS('DETAIL SALES'!$Q$10:$Q$7501,'FILL RATE MANDATORY STOCK'!E168,'DETAIL SALES'!$AB$10:$AB$7501,"Full",'DETAIL SALES'!$C$10:$C$7501,"26")</f>
        <v>0</v>
      </c>
      <c r="BI168" s="149">
        <f>COUNTIFS('DETAIL SALES'!$Q$10:$Q$7501,'FILL RATE MANDATORY STOCK'!E168,'DETAIL SALES'!$AB$10:$AB$7501,"No",'DETAIL SALES'!$C$10:$C$7501,"26")</f>
        <v>0</v>
      </c>
      <c r="BJ168" s="149">
        <f>COUNTIFS('DETAIL SALES'!$Q$10:$Q$7501,'FILL RATE MANDATORY STOCK'!E168,'DETAIL SALES'!$AB$10:$AB$7501,"Full",'DETAIL SALES'!$C$10:$C$7501,"27")</f>
        <v>0</v>
      </c>
      <c r="BK168" s="149">
        <f>COUNTIFS('DETAIL SALES'!$Q$10:$Q$7501,'FILL RATE MANDATORY STOCK'!E168,'DETAIL SALES'!$AB$10:$AB$7501,"No",'DETAIL SALES'!$C$10:$C$7501,"27")</f>
        <v>0</v>
      </c>
      <c r="BL168" s="316">
        <f>COUNTIFS('DETAIL SALES'!$Q$10:$Q$7501,'FILL RATE MANDATORY STOCK'!E168,'DETAIL SALES'!$AB$10:$AB$7501,"Full",'DETAIL SALES'!$C$10:$C$7501,"28")</f>
        <v>0</v>
      </c>
      <c r="BM168" s="316">
        <f>COUNTIFS('DETAIL SALES'!$Q$10:$Q$7501,'FILL RATE MANDATORY STOCK'!E168,'DETAIL SALES'!$AB$10:$AB$7501,"No",'DETAIL SALES'!$C$10:$C$7501,"28")</f>
        <v>0</v>
      </c>
      <c r="BN168" s="149">
        <f>COUNTIFS('DETAIL SALES'!$Q$10:$Q$7501,'FILL RATE MANDATORY STOCK'!E168,'DETAIL SALES'!$AB$10:$AB$7501,"Full",'DETAIL SALES'!$C$10:$C$7501,"29")</f>
        <v>0</v>
      </c>
      <c r="BO168" s="149">
        <f>COUNTIFS('DETAIL SALES'!$Q$10:$Q$7501,'FILL RATE MANDATORY STOCK'!E168,'DETAIL SALES'!$AB$10:$AB$7501,"No",'DETAIL SALES'!$C$10:$C$7501,"29")</f>
        <v>0</v>
      </c>
      <c r="BP168" s="149">
        <f>COUNTIFS('DETAIL SALES'!$Q$10:$Q$7501,'FILL RATE MANDATORY STOCK'!E168,'DETAIL SALES'!$AB$10:$AB$7501,"Full",'DETAIL SALES'!$C$10:$C$7501,"30")</f>
        <v>0</v>
      </c>
      <c r="BQ168" s="149">
        <f>COUNTIFS('DETAIL SALES'!$Q$10:$Q$7501,'FILL RATE MANDATORY STOCK'!E168,'DETAIL SALES'!$AB$10:$AB$7501,"No",'DETAIL SALES'!$C$10:$C$7501,"30")</f>
        <v>0</v>
      </c>
      <c r="BR168" s="149">
        <f>COUNTIFS('DETAIL SALES'!$Q$10:$Q$7501,'FILL RATE MANDATORY STOCK'!\,'DETAIL SALES'!$AB$10:$AB$7501,"Full",'DETAIL SALES'!$C$10:$C$7501,"31")</f>
        <v>0</v>
      </c>
      <c r="BS168" s="153">
        <f>COUNTIFS('DETAIL SALES'!$Q$10:$Q$7501,'FILL RATE MANDATORY STOCK'!E168,'DETAIL SALES'!$AB$10:$AB$7501,"No",'DETAIL SALES'!$C$10:$C$7501,"31")</f>
        <v>0</v>
      </c>
      <c r="BT168" s="271">
        <f t="shared" si="16"/>
        <v>0</v>
      </c>
      <c r="BU168" s="150">
        <f t="shared" si="17"/>
        <v>0</v>
      </c>
      <c r="BV168" s="150">
        <f t="shared" si="18"/>
        <v>0</v>
      </c>
      <c r="BW168" s="272" t="e">
        <f t="shared" si="19"/>
        <v>#DIV/0!</v>
      </c>
    </row>
    <row r="169" spans="1:75">
      <c r="A169" s="784"/>
      <c r="B169" s="100">
        <f t="shared" si="15"/>
        <v>150</v>
      </c>
      <c r="C169" s="100" t="s">
        <v>430</v>
      </c>
      <c r="D169" s="100" t="s">
        <v>890</v>
      </c>
      <c r="E169" s="149"/>
      <c r="F169" s="169"/>
      <c r="G169" s="224">
        <v>60000</v>
      </c>
      <c r="H169" s="154">
        <v>8</v>
      </c>
      <c r="I169" s="153">
        <v>34.666666666666664</v>
      </c>
      <c r="J169" s="315">
        <f>COUNTIFS('DETAIL SALES'!$Q$10:$Q$7501,'FILL RATE MANDATORY STOCK'!E169,'DETAIL SALES'!$AB$10:$AB$7501,"Full",'DETAIL SALES'!$C$10:$C$7501,"1")</f>
        <v>0</v>
      </c>
      <c r="K169" s="316">
        <f>COUNTIFS('DETAIL SALES'!$Q$10:$Q$7501,'FILL RATE MANDATORY STOCK'!E169,'DETAIL SALES'!$AB$10:$AB$7501,"No",'DETAIL SALES'!$C$10:$C$7501,"1")</f>
        <v>0</v>
      </c>
      <c r="L169" s="149">
        <f>COUNTIFS('DETAIL SALES'!$Q$10:$Q$7501,'FILL RATE MANDATORY STOCK'!E169,'DETAIL SALES'!$AB$10:$AB$7501,"Full",'DETAIL SALES'!$C$10:$C$7501,"2")</f>
        <v>0</v>
      </c>
      <c r="M169" s="149">
        <f>COUNTIFS('DETAIL SALES'!$Q$10:$Q$7501,'FILL RATE MANDATORY STOCK'!E169,'DETAIL SALES'!$AB$10:$AB$7501,"No",'DETAIL SALES'!$C$10:$C$7501,"2")</f>
        <v>0</v>
      </c>
      <c r="N169" s="149">
        <f>COUNTIFS('DETAIL SALES'!$Q$10:$Q$7501,'FILL RATE MANDATORY STOCK'!E169,'DETAIL SALES'!$AB$10:$AB$7501,"Full",'DETAIL SALES'!$C$10:$C$7501,"3")</f>
        <v>0</v>
      </c>
      <c r="O169" s="149">
        <f>COUNTIFS('DETAIL SALES'!$Q$10:$Q$7501,'FILL RATE MANDATORY STOCK'!E169,'DETAIL SALES'!$AB$10:$AB$7501,"No",'DETAIL SALES'!$C$10:$C$7501,"3")</f>
        <v>0</v>
      </c>
      <c r="P169" s="149">
        <f>COUNTIFS('DETAIL SALES'!$Q$10:$Q$7501,'FILL RATE MANDATORY STOCK'!E169,'DETAIL SALES'!$AB$10:$AB$7501,"Full",'DETAIL SALES'!$C$10:$C$7501,"4")</f>
        <v>0</v>
      </c>
      <c r="Q169" s="149">
        <f>COUNTIFS('DETAIL SALES'!$Q$10:$Q$7501,'FILL RATE MANDATORY STOCK'!E169,'DETAIL SALES'!$AB$10:$AB$7501,"No",'DETAIL SALES'!$C$10:$C$7501,"4")</f>
        <v>0</v>
      </c>
      <c r="R169" s="149">
        <f>COUNTIFS('DETAIL SALES'!$Q$10:$Q$7501,'FILL RATE MANDATORY STOCK'!E169,'DETAIL SALES'!$AB$10:$AB$7501,"Full",'DETAIL SALES'!$C$10:$C$7501,"5")</f>
        <v>0</v>
      </c>
      <c r="S169" s="149">
        <f>COUNTIFS('DETAIL SALES'!$Q$10:$Q$7501,'FILL RATE MANDATORY STOCK'!E169,'DETAIL SALES'!$AB$10:$AB$7501,"No",'DETAIL SALES'!$C$10:$C$7501,"5")</f>
        <v>0</v>
      </c>
      <c r="T169" s="149">
        <f>COUNTIFS('DETAIL SALES'!$Q$10:$Q$7501,'FILL RATE MANDATORY STOCK'!E169,'DETAIL SALES'!$AB$10:$AB$7501,"Full",'DETAIL SALES'!$C$10:$C$7501,"6")</f>
        <v>0</v>
      </c>
      <c r="U169" s="149">
        <f>COUNTIFS('DETAIL SALES'!$Q$10:$Q$7501,'FILL RATE MANDATORY STOCK'!E169,'DETAIL SALES'!$AB$10:$AB$7501,"No",'DETAIL SALES'!$C$10:$C$7501,"6")</f>
        <v>0</v>
      </c>
      <c r="V169" s="316">
        <f>COUNTIFS('DETAIL SALES'!$Q$10:$Q$7501,'FILL RATE MANDATORY STOCK'!E169,'DETAIL SALES'!$AB$10:$AB$7501,"Full",'DETAIL SALES'!$C$10:$C$7501,"7")</f>
        <v>0</v>
      </c>
      <c r="W169" s="316">
        <f>COUNTIFS('DETAIL SALES'!$Q$10:$Q$7501,'FILL RATE MANDATORY STOCK'!E169,'DETAIL SALES'!$AB$10:$AB$7501,"No",'DETAIL SALES'!$C$10:$C$7501,"7")</f>
        <v>0</v>
      </c>
      <c r="X169" s="149">
        <f>COUNTIFS('DETAIL SALES'!$Q$10:$Q$7501,'FILL RATE MANDATORY STOCK'!E169,'DETAIL SALES'!$AB$10:$AB$7501,"Full",'DETAIL SALES'!$C$10:$C$7501,"8")</f>
        <v>0</v>
      </c>
      <c r="Y169" s="149">
        <f>COUNTIFS('DETAIL SALES'!$Q$10:$Q$7501,'FILL RATE MANDATORY STOCK'!E169,'DETAIL SALES'!$AB$10:$AB$7501,"No",'DETAIL SALES'!$C$10:$C$7501,"8")</f>
        <v>0</v>
      </c>
      <c r="Z169" s="149">
        <f>COUNTIFS('DETAIL SALES'!$Q$10:$Q$7501,'FILL RATE MANDATORY STOCK'!E169,'DETAIL SALES'!$AB$10:$AB$7501,"Full",'DETAIL SALES'!$C$10:$C$7501,"9")</f>
        <v>0</v>
      </c>
      <c r="AA169" s="149">
        <f>COUNTIFS('DETAIL SALES'!$Q$10:$Q$7501,'FILL RATE MANDATORY STOCK'!E169,'DETAIL SALES'!$AB$10:$AB$7501,"No",'DETAIL SALES'!$C$10:$C$7501,"9")</f>
        <v>0</v>
      </c>
      <c r="AB169" s="149">
        <f>COUNTIFS('DETAIL SALES'!$Q$10:$Q$7501,'FILL RATE MANDATORY STOCK'!E169,'DETAIL SALES'!$AB$10:$AB$7501,"Full",'DETAIL SALES'!$C$10:$C$7501,"10")</f>
        <v>0</v>
      </c>
      <c r="AC169" s="149">
        <f>COUNTIFS('DETAIL SALES'!$Q$10:$Q$7501,'FILL RATE MANDATORY STOCK'!E169,'DETAIL SALES'!$AB$10:$AB$7501,"No",'DETAIL SALES'!$C$10:$C$7501,"10")</f>
        <v>0</v>
      </c>
      <c r="AD169" s="149">
        <f>COUNTIFS('DETAIL SALES'!$Q$10:$Q$7501,'FILL RATE MANDATORY STOCK'!E169,'DETAIL SALES'!$AB$10:$AB$7501,"Full",'DETAIL SALES'!$C$10:$C$7501,"11")</f>
        <v>0</v>
      </c>
      <c r="AE169" s="149">
        <f>COUNTIFS('DETAIL SALES'!$Q$10:$Q$7501,'FILL RATE MANDATORY STOCK'!E169,'DETAIL SALES'!$AB$10:$AB$7501,"No",'DETAIL SALES'!$C$10:$C$7501,"11")</f>
        <v>0</v>
      </c>
      <c r="AF169" s="149">
        <f>COUNTIFS('DETAIL SALES'!$Q$10:$Q$7501,'FILL RATE MANDATORY STOCK'!E169,'DETAIL SALES'!$AB$10:$AB$7501,"Full",'DETAIL SALES'!$C$10:$C$7501,"12")</f>
        <v>0</v>
      </c>
      <c r="AG169" s="149">
        <f>COUNTIFS('DETAIL SALES'!$Q$10:$Q$7501,'FILL RATE MANDATORY STOCK'!E169,'DETAIL SALES'!$AB$10:$AB$7501,"No",'DETAIL SALES'!$C$10:$C$7501,"12")</f>
        <v>0</v>
      </c>
      <c r="AH169" s="149">
        <f>COUNTIFS('DETAIL SALES'!$Q$10:$Q$7501,'FILL RATE MANDATORY STOCK'!E169,'DETAIL SALES'!$AB$10:$AB$7501,"Full",'DETAIL SALES'!$C$10:$C$7501,"13")</f>
        <v>0</v>
      </c>
      <c r="AI169" s="149">
        <f>COUNTIFS('DETAIL SALES'!$Q$10:$Q$7501,'FILL RATE MANDATORY STOCK'!E169,'DETAIL SALES'!$AB$10:$AB$7501,"No",'DETAIL SALES'!$C$10:$C$7501,"13")</f>
        <v>0</v>
      </c>
      <c r="AJ169" s="316">
        <f>COUNTIFS('DETAIL SALES'!$Q$10:$Q$7501,'FILL RATE MANDATORY STOCK'!E169,'DETAIL SALES'!$AB$10:$AB$7501,"Full",'DETAIL SALES'!$C$10:$C$7501,"14")</f>
        <v>0</v>
      </c>
      <c r="AK169" s="316">
        <f>COUNTIFS('DETAIL SALES'!$Q$10:$Q$7501,'FILL RATE MANDATORY STOCK'!E169,'DETAIL SALES'!$AB$10:$AB$7501,"No",'DETAIL SALES'!$C$10:$C$7501,"14")</f>
        <v>0</v>
      </c>
      <c r="AL169" s="149">
        <f>COUNTIFS('DETAIL SALES'!$Q$10:$Q$7501,'FILL RATE MANDATORY STOCK'!E169,'DETAIL SALES'!$AB$10:$AB$7501,"Full",'DETAIL SALES'!$C$10:$C$7501,"15")</f>
        <v>0</v>
      </c>
      <c r="AM169" s="149">
        <f>COUNTIFS('DETAIL SALES'!$Q$10:$Q$7501,'FILL RATE MANDATORY STOCK'!E169,'DETAIL SALES'!$AB$10:$AB$7501,"No",'DETAIL SALES'!$C$10:$C$7501,"15")</f>
        <v>0</v>
      </c>
      <c r="AN169" s="149">
        <f>COUNTIFS('DETAIL SALES'!$Q$10:$Q$7501,'FILL RATE MANDATORY STOCK'!E169,'DETAIL SALES'!$AB$10:$AB$7501,"Full",'DETAIL SALES'!$C$10:$C$7501,"16")</f>
        <v>0</v>
      </c>
      <c r="AO169" s="149">
        <f>COUNTIFS('DETAIL SALES'!$Q$10:$Q$7501,'FILL RATE MANDATORY STOCK'!E169,'DETAIL SALES'!$AB$10:$AB$7501,"No",'DETAIL SALES'!$C$10:$C$7501,"16")</f>
        <v>0</v>
      </c>
      <c r="AP169" s="149">
        <f>COUNTIFS('DETAIL SALES'!$Q$10:$Q$7501,'FILL RATE MANDATORY STOCK'!E169,'DETAIL SALES'!$AB$10:$AB$7501,"Full",'DETAIL SALES'!$C$10:$C$7501,"17")</f>
        <v>0</v>
      </c>
      <c r="AQ169" s="149">
        <f>COUNTIFS('DETAIL SALES'!$Q$10:$Q$7501,'FILL RATE MANDATORY STOCK'!E169,'DETAIL SALES'!$AB$10:$AB$7501,"No",'DETAIL SALES'!$C$10:$C$7501,"17")</f>
        <v>0</v>
      </c>
      <c r="AR169" s="149">
        <f>COUNTIFS('DETAIL SALES'!$Q$10:$Q$7501,'FILL RATE MANDATORY STOCK'!E169,'DETAIL SALES'!$AB$10:$AB$7501,"Full",'DETAIL SALES'!$C$10:$C$7501,"18")</f>
        <v>0</v>
      </c>
      <c r="AS169" s="149">
        <f>COUNTIFS('DETAIL SALES'!$Q$10:$Q$7501,'FILL RATE MANDATORY STOCK'!E169,'DETAIL SALES'!$AB$10:$AB$7501,"No",'DETAIL SALES'!$C$10:$C$7501,"18")</f>
        <v>0</v>
      </c>
      <c r="AT169" s="149">
        <f>COUNTIFS('DETAIL SALES'!$Q$10:$Q$7501,'FILL RATE MANDATORY STOCK'!E169,'DETAIL SALES'!$AB$10:$AB$7501,"Full",'DETAIL SALES'!$C$10:$C$7501,"19")</f>
        <v>0</v>
      </c>
      <c r="AU169" s="149">
        <f>COUNTIFS('DETAIL SALES'!$Q$10:$Q$7501,'FILL RATE MANDATORY STOCK'!E169,'DETAIL SALES'!$AB$10:$AB$7501,"No",'DETAIL SALES'!$C$10:$C$7501,"19")</f>
        <v>0</v>
      </c>
      <c r="AV169" s="149">
        <f>COUNTIFS('DETAIL SALES'!$Q$10:$Q$7501,'FILL RATE MANDATORY STOCK'!E169,'DETAIL SALES'!$AB$10:$AB$7501,"Full",'DETAIL SALES'!$C$10:$C$7501,"20")</f>
        <v>0</v>
      </c>
      <c r="AW169" s="149">
        <f>COUNTIFS('DETAIL SALES'!$Q$10:$Q$7501,'FILL RATE MANDATORY STOCK'!E169,'DETAIL SALES'!$AB$10:$AB$7501,"No",'DETAIL SALES'!$C$10:$C$7501,"20")</f>
        <v>0</v>
      </c>
      <c r="AX169" s="316">
        <f>COUNTIFS('DETAIL SALES'!$Q$10:$Q$7501,'FILL RATE MANDATORY STOCK'!E169,'DETAIL SALES'!$AB$10:$AB$7501,"Full",'DETAIL SALES'!$C$10:$C$7501,"21")</f>
        <v>0</v>
      </c>
      <c r="AY169" s="316">
        <f>COUNTIFS('DETAIL SALES'!$Q$10:$Q$7501,'FILL RATE MANDATORY STOCK'!E169,'DETAIL SALES'!$AB$10:$AB$7501,"No",'DETAIL SALES'!$C$10:$C$7501,"21")</f>
        <v>0</v>
      </c>
      <c r="AZ169" s="149">
        <f>COUNTIFS('DETAIL SALES'!$Q$10:$Q$7501,'FILL RATE MANDATORY STOCK'!E169,'DETAIL SALES'!$AB$10:$AB$7501,"Full",'DETAIL SALES'!$C$10:$C$7501,"22")</f>
        <v>0</v>
      </c>
      <c r="BA169" s="149">
        <f>COUNTIFS('DETAIL SALES'!$Q$10:$Q$7501,'FILL RATE MANDATORY STOCK'!E169,'DETAIL SALES'!$AB$10:$AB$7501,"No",'DETAIL SALES'!$C$10:$C$7501,"22")</f>
        <v>0</v>
      </c>
      <c r="BB169" s="149">
        <f>COUNTIFS('DETAIL SALES'!$Q$10:$Q$7501,'FILL RATE MANDATORY STOCK'!E169,'DETAIL SALES'!$AB$10:$AB$7501,"Full",'DETAIL SALES'!$C$10:$C$7501,"23")</f>
        <v>0</v>
      </c>
      <c r="BC169" s="149">
        <f>COUNTIFS('DETAIL SALES'!$Q$10:$Q$7501,'FILL RATE MANDATORY STOCK'!E169,'DETAIL SALES'!$AB$10:$AB$7501,"No",'DETAIL SALES'!$C$10:$C$7501,"23")</f>
        <v>0</v>
      </c>
      <c r="BD169" s="149">
        <f>COUNTIFS('DETAIL SALES'!$Q$10:$Q$7501,'FILL RATE MANDATORY STOCK'!E169,'DETAIL SALES'!$AB$10:$AB$7501,"Full",'DETAIL SALES'!$C$10:$C$7501,"24")</f>
        <v>0</v>
      </c>
      <c r="BE169" s="149">
        <f>COUNTIFS('DETAIL SALES'!$Q$10:$Q$7501,'FILL RATE MANDATORY STOCK'!E169,'DETAIL SALES'!$AB$10:$AB$7501,"No",'DETAIL SALES'!$C$10:$C$7501,"24")</f>
        <v>0</v>
      </c>
      <c r="BF169" s="149">
        <f>COUNTIFS('DETAIL SALES'!$Q$10:$Q$7501,'FILL RATE MANDATORY STOCK'!E169,'DETAIL SALES'!$AB$10:$AB$7501,"Full",'DETAIL SALES'!$C$10:$C$7501,"25")</f>
        <v>0</v>
      </c>
      <c r="BG169" s="149">
        <f>COUNTIFS('DETAIL SALES'!$Q$10:$Q$7501,'FILL RATE MANDATORY STOCK'!E169,'DETAIL SALES'!$AB$10:$AB$7501,"No",'DETAIL SALES'!$C$10:$C$7501,"25")</f>
        <v>0</v>
      </c>
      <c r="BH169" s="149">
        <f>COUNTIFS('DETAIL SALES'!$Q$10:$Q$7501,'FILL RATE MANDATORY STOCK'!E169,'DETAIL SALES'!$AB$10:$AB$7501,"Full",'DETAIL SALES'!$C$10:$C$7501,"26")</f>
        <v>0</v>
      </c>
      <c r="BI169" s="149">
        <f>COUNTIFS('DETAIL SALES'!$Q$10:$Q$7501,'FILL RATE MANDATORY STOCK'!E169,'DETAIL SALES'!$AB$10:$AB$7501,"No",'DETAIL SALES'!$C$10:$C$7501,"26")</f>
        <v>0</v>
      </c>
      <c r="BJ169" s="149">
        <f>COUNTIFS('DETAIL SALES'!$Q$10:$Q$7501,'FILL RATE MANDATORY STOCK'!E169,'DETAIL SALES'!$AB$10:$AB$7501,"Full",'DETAIL SALES'!$C$10:$C$7501,"27")</f>
        <v>0</v>
      </c>
      <c r="BK169" s="149">
        <f>COUNTIFS('DETAIL SALES'!$Q$10:$Q$7501,'FILL RATE MANDATORY STOCK'!E169,'DETAIL SALES'!$AB$10:$AB$7501,"No",'DETAIL SALES'!$C$10:$C$7501,"27")</f>
        <v>0</v>
      </c>
      <c r="BL169" s="316">
        <f>COUNTIFS('DETAIL SALES'!$Q$10:$Q$7501,'FILL RATE MANDATORY STOCK'!E169,'DETAIL SALES'!$AB$10:$AB$7501,"Full",'DETAIL SALES'!$C$10:$C$7501,"28")</f>
        <v>0</v>
      </c>
      <c r="BM169" s="316">
        <f>COUNTIFS('DETAIL SALES'!$Q$10:$Q$7501,'FILL RATE MANDATORY STOCK'!E169,'DETAIL SALES'!$AB$10:$AB$7501,"No",'DETAIL SALES'!$C$10:$C$7501,"28")</f>
        <v>0</v>
      </c>
      <c r="BN169" s="149">
        <f>COUNTIFS('DETAIL SALES'!$Q$10:$Q$7501,'FILL RATE MANDATORY STOCK'!E169,'DETAIL SALES'!$AB$10:$AB$7501,"Full",'DETAIL SALES'!$C$10:$C$7501,"29")</f>
        <v>0</v>
      </c>
      <c r="BO169" s="149">
        <f>COUNTIFS('DETAIL SALES'!$Q$10:$Q$7501,'FILL RATE MANDATORY STOCK'!E169,'DETAIL SALES'!$AB$10:$AB$7501,"No",'DETAIL SALES'!$C$10:$C$7501,"29")</f>
        <v>0</v>
      </c>
      <c r="BP169" s="149">
        <f>COUNTIFS('DETAIL SALES'!$Q$10:$Q$7501,'FILL RATE MANDATORY STOCK'!E169,'DETAIL SALES'!$AB$10:$AB$7501,"Full",'DETAIL SALES'!$C$10:$C$7501,"30")</f>
        <v>0</v>
      </c>
      <c r="BQ169" s="149">
        <f>COUNTIFS('DETAIL SALES'!$Q$10:$Q$7501,'FILL RATE MANDATORY STOCK'!E169,'DETAIL SALES'!$AB$10:$AB$7501,"No",'DETAIL SALES'!$C$10:$C$7501,"30")</f>
        <v>0</v>
      </c>
      <c r="BR169" s="149">
        <f>COUNTIFS('DETAIL SALES'!$Q$10:$Q$7501,'FILL RATE MANDATORY STOCK'!\,'DETAIL SALES'!$AB$10:$AB$7501,"Full",'DETAIL SALES'!$C$10:$C$7501,"31")</f>
        <v>0</v>
      </c>
      <c r="BS169" s="153">
        <f>COUNTIFS('DETAIL SALES'!$Q$10:$Q$7501,'FILL RATE MANDATORY STOCK'!E169,'DETAIL SALES'!$AB$10:$AB$7501,"No",'DETAIL SALES'!$C$10:$C$7501,"31")</f>
        <v>0</v>
      </c>
      <c r="BT169" s="271">
        <f t="shared" si="16"/>
        <v>0</v>
      </c>
      <c r="BU169" s="150">
        <f t="shared" si="17"/>
        <v>0</v>
      </c>
      <c r="BV169" s="150">
        <f t="shared" si="18"/>
        <v>0</v>
      </c>
      <c r="BW169" s="272" t="e">
        <f t="shared" si="19"/>
        <v>#DIV/0!</v>
      </c>
    </row>
    <row r="170" spans="1:75">
      <c r="A170" s="784"/>
      <c r="B170" s="100">
        <f t="shared" si="15"/>
        <v>151</v>
      </c>
      <c r="C170" s="100" t="s">
        <v>431</v>
      </c>
      <c r="D170" s="100" t="s">
        <v>891</v>
      </c>
      <c r="E170" s="149"/>
      <c r="F170" s="169"/>
      <c r="G170" s="224">
        <v>120000</v>
      </c>
      <c r="H170" s="154">
        <v>1</v>
      </c>
      <c r="I170" s="153">
        <v>0</v>
      </c>
      <c r="J170" s="315">
        <f>COUNTIFS('DETAIL SALES'!$Q$10:$Q$7501,'FILL RATE MANDATORY STOCK'!E170,'DETAIL SALES'!$AB$10:$AB$7501,"Full",'DETAIL SALES'!$C$10:$C$7501,"1")</f>
        <v>0</v>
      </c>
      <c r="K170" s="316">
        <f>COUNTIFS('DETAIL SALES'!$Q$10:$Q$7501,'FILL RATE MANDATORY STOCK'!E170,'DETAIL SALES'!$AB$10:$AB$7501,"No",'DETAIL SALES'!$C$10:$C$7501,"1")</f>
        <v>0</v>
      </c>
      <c r="L170" s="149">
        <f>COUNTIFS('DETAIL SALES'!$Q$10:$Q$7501,'FILL RATE MANDATORY STOCK'!E170,'DETAIL SALES'!$AB$10:$AB$7501,"Full",'DETAIL SALES'!$C$10:$C$7501,"2")</f>
        <v>0</v>
      </c>
      <c r="M170" s="149">
        <f>COUNTIFS('DETAIL SALES'!$Q$10:$Q$7501,'FILL RATE MANDATORY STOCK'!E170,'DETAIL SALES'!$AB$10:$AB$7501,"No",'DETAIL SALES'!$C$10:$C$7501,"2")</f>
        <v>0</v>
      </c>
      <c r="N170" s="149">
        <f>COUNTIFS('DETAIL SALES'!$Q$10:$Q$7501,'FILL RATE MANDATORY STOCK'!E170,'DETAIL SALES'!$AB$10:$AB$7501,"Full",'DETAIL SALES'!$C$10:$C$7501,"3")</f>
        <v>0</v>
      </c>
      <c r="O170" s="149">
        <f>COUNTIFS('DETAIL SALES'!$Q$10:$Q$7501,'FILL RATE MANDATORY STOCK'!E170,'DETAIL SALES'!$AB$10:$AB$7501,"No",'DETAIL SALES'!$C$10:$C$7501,"3")</f>
        <v>0</v>
      </c>
      <c r="P170" s="149">
        <f>COUNTIFS('DETAIL SALES'!$Q$10:$Q$7501,'FILL RATE MANDATORY STOCK'!E170,'DETAIL SALES'!$AB$10:$AB$7501,"Full",'DETAIL SALES'!$C$10:$C$7501,"4")</f>
        <v>0</v>
      </c>
      <c r="Q170" s="149">
        <f>COUNTIFS('DETAIL SALES'!$Q$10:$Q$7501,'FILL RATE MANDATORY STOCK'!E170,'DETAIL SALES'!$AB$10:$AB$7501,"No",'DETAIL SALES'!$C$10:$C$7501,"4")</f>
        <v>0</v>
      </c>
      <c r="R170" s="149">
        <f>COUNTIFS('DETAIL SALES'!$Q$10:$Q$7501,'FILL RATE MANDATORY STOCK'!E170,'DETAIL SALES'!$AB$10:$AB$7501,"Full",'DETAIL SALES'!$C$10:$C$7501,"5")</f>
        <v>0</v>
      </c>
      <c r="S170" s="149">
        <f>COUNTIFS('DETAIL SALES'!$Q$10:$Q$7501,'FILL RATE MANDATORY STOCK'!E170,'DETAIL SALES'!$AB$10:$AB$7501,"No",'DETAIL SALES'!$C$10:$C$7501,"5")</f>
        <v>0</v>
      </c>
      <c r="T170" s="149">
        <f>COUNTIFS('DETAIL SALES'!$Q$10:$Q$7501,'FILL RATE MANDATORY STOCK'!E170,'DETAIL SALES'!$AB$10:$AB$7501,"Full",'DETAIL SALES'!$C$10:$C$7501,"6")</f>
        <v>0</v>
      </c>
      <c r="U170" s="149">
        <f>COUNTIFS('DETAIL SALES'!$Q$10:$Q$7501,'FILL RATE MANDATORY STOCK'!E170,'DETAIL SALES'!$AB$10:$AB$7501,"No",'DETAIL SALES'!$C$10:$C$7501,"6")</f>
        <v>0</v>
      </c>
      <c r="V170" s="316">
        <f>COUNTIFS('DETAIL SALES'!$Q$10:$Q$7501,'FILL RATE MANDATORY STOCK'!E170,'DETAIL SALES'!$AB$10:$AB$7501,"Full",'DETAIL SALES'!$C$10:$C$7501,"7")</f>
        <v>0</v>
      </c>
      <c r="W170" s="316">
        <f>COUNTIFS('DETAIL SALES'!$Q$10:$Q$7501,'FILL RATE MANDATORY STOCK'!E170,'DETAIL SALES'!$AB$10:$AB$7501,"No",'DETAIL SALES'!$C$10:$C$7501,"7")</f>
        <v>0</v>
      </c>
      <c r="X170" s="149">
        <f>COUNTIFS('DETAIL SALES'!$Q$10:$Q$7501,'FILL RATE MANDATORY STOCK'!E170,'DETAIL SALES'!$AB$10:$AB$7501,"Full",'DETAIL SALES'!$C$10:$C$7501,"8")</f>
        <v>0</v>
      </c>
      <c r="Y170" s="149">
        <f>COUNTIFS('DETAIL SALES'!$Q$10:$Q$7501,'FILL RATE MANDATORY STOCK'!E170,'DETAIL SALES'!$AB$10:$AB$7501,"No",'DETAIL SALES'!$C$10:$C$7501,"8")</f>
        <v>0</v>
      </c>
      <c r="Z170" s="149">
        <f>COUNTIFS('DETAIL SALES'!$Q$10:$Q$7501,'FILL RATE MANDATORY STOCK'!E170,'DETAIL SALES'!$AB$10:$AB$7501,"Full",'DETAIL SALES'!$C$10:$C$7501,"9")</f>
        <v>0</v>
      </c>
      <c r="AA170" s="149">
        <f>COUNTIFS('DETAIL SALES'!$Q$10:$Q$7501,'FILL RATE MANDATORY STOCK'!E170,'DETAIL SALES'!$AB$10:$AB$7501,"No",'DETAIL SALES'!$C$10:$C$7501,"9")</f>
        <v>0</v>
      </c>
      <c r="AB170" s="149">
        <f>COUNTIFS('DETAIL SALES'!$Q$10:$Q$7501,'FILL RATE MANDATORY STOCK'!E170,'DETAIL SALES'!$AB$10:$AB$7501,"Full",'DETAIL SALES'!$C$10:$C$7501,"10")</f>
        <v>0</v>
      </c>
      <c r="AC170" s="149">
        <f>COUNTIFS('DETAIL SALES'!$Q$10:$Q$7501,'FILL RATE MANDATORY STOCK'!E170,'DETAIL SALES'!$AB$10:$AB$7501,"No",'DETAIL SALES'!$C$10:$C$7501,"10")</f>
        <v>0</v>
      </c>
      <c r="AD170" s="149">
        <f>COUNTIFS('DETAIL SALES'!$Q$10:$Q$7501,'FILL RATE MANDATORY STOCK'!E170,'DETAIL SALES'!$AB$10:$AB$7501,"Full",'DETAIL SALES'!$C$10:$C$7501,"11")</f>
        <v>0</v>
      </c>
      <c r="AE170" s="149">
        <f>COUNTIFS('DETAIL SALES'!$Q$10:$Q$7501,'FILL RATE MANDATORY STOCK'!E170,'DETAIL SALES'!$AB$10:$AB$7501,"No",'DETAIL SALES'!$C$10:$C$7501,"11")</f>
        <v>0</v>
      </c>
      <c r="AF170" s="149">
        <f>COUNTIFS('DETAIL SALES'!$Q$10:$Q$7501,'FILL RATE MANDATORY STOCK'!E170,'DETAIL SALES'!$AB$10:$AB$7501,"Full",'DETAIL SALES'!$C$10:$C$7501,"12")</f>
        <v>0</v>
      </c>
      <c r="AG170" s="149">
        <f>COUNTIFS('DETAIL SALES'!$Q$10:$Q$7501,'FILL RATE MANDATORY STOCK'!E170,'DETAIL SALES'!$AB$10:$AB$7501,"No",'DETAIL SALES'!$C$10:$C$7501,"12")</f>
        <v>0</v>
      </c>
      <c r="AH170" s="149">
        <f>COUNTIFS('DETAIL SALES'!$Q$10:$Q$7501,'FILL RATE MANDATORY STOCK'!E170,'DETAIL SALES'!$AB$10:$AB$7501,"Full",'DETAIL SALES'!$C$10:$C$7501,"13")</f>
        <v>0</v>
      </c>
      <c r="AI170" s="149">
        <f>COUNTIFS('DETAIL SALES'!$Q$10:$Q$7501,'FILL RATE MANDATORY STOCK'!E170,'DETAIL SALES'!$AB$10:$AB$7501,"No",'DETAIL SALES'!$C$10:$C$7501,"13")</f>
        <v>0</v>
      </c>
      <c r="AJ170" s="316">
        <f>COUNTIFS('DETAIL SALES'!$Q$10:$Q$7501,'FILL RATE MANDATORY STOCK'!E170,'DETAIL SALES'!$AB$10:$AB$7501,"Full",'DETAIL SALES'!$C$10:$C$7501,"14")</f>
        <v>0</v>
      </c>
      <c r="AK170" s="316">
        <f>COUNTIFS('DETAIL SALES'!$Q$10:$Q$7501,'FILL RATE MANDATORY STOCK'!E170,'DETAIL SALES'!$AB$10:$AB$7501,"No",'DETAIL SALES'!$C$10:$C$7501,"14")</f>
        <v>0</v>
      </c>
      <c r="AL170" s="149">
        <f>COUNTIFS('DETAIL SALES'!$Q$10:$Q$7501,'FILL RATE MANDATORY STOCK'!E170,'DETAIL SALES'!$AB$10:$AB$7501,"Full",'DETAIL SALES'!$C$10:$C$7501,"15")</f>
        <v>0</v>
      </c>
      <c r="AM170" s="149">
        <f>COUNTIFS('DETAIL SALES'!$Q$10:$Q$7501,'FILL RATE MANDATORY STOCK'!E170,'DETAIL SALES'!$AB$10:$AB$7501,"No",'DETAIL SALES'!$C$10:$C$7501,"15")</f>
        <v>0</v>
      </c>
      <c r="AN170" s="149">
        <f>COUNTIFS('DETAIL SALES'!$Q$10:$Q$7501,'FILL RATE MANDATORY STOCK'!E170,'DETAIL SALES'!$AB$10:$AB$7501,"Full",'DETAIL SALES'!$C$10:$C$7501,"16")</f>
        <v>0</v>
      </c>
      <c r="AO170" s="149">
        <f>COUNTIFS('DETAIL SALES'!$Q$10:$Q$7501,'FILL RATE MANDATORY STOCK'!E170,'DETAIL SALES'!$AB$10:$AB$7501,"No",'DETAIL SALES'!$C$10:$C$7501,"16")</f>
        <v>0</v>
      </c>
      <c r="AP170" s="149">
        <f>COUNTIFS('DETAIL SALES'!$Q$10:$Q$7501,'FILL RATE MANDATORY STOCK'!E170,'DETAIL SALES'!$AB$10:$AB$7501,"Full",'DETAIL SALES'!$C$10:$C$7501,"17")</f>
        <v>0</v>
      </c>
      <c r="AQ170" s="149">
        <f>COUNTIFS('DETAIL SALES'!$Q$10:$Q$7501,'FILL RATE MANDATORY STOCK'!E170,'DETAIL SALES'!$AB$10:$AB$7501,"No",'DETAIL SALES'!$C$10:$C$7501,"17")</f>
        <v>0</v>
      </c>
      <c r="AR170" s="149">
        <f>COUNTIFS('DETAIL SALES'!$Q$10:$Q$7501,'FILL RATE MANDATORY STOCK'!E170,'DETAIL SALES'!$AB$10:$AB$7501,"Full",'DETAIL SALES'!$C$10:$C$7501,"18")</f>
        <v>0</v>
      </c>
      <c r="AS170" s="149">
        <f>COUNTIFS('DETAIL SALES'!$Q$10:$Q$7501,'FILL RATE MANDATORY STOCK'!E170,'DETAIL SALES'!$AB$10:$AB$7501,"No",'DETAIL SALES'!$C$10:$C$7501,"18")</f>
        <v>0</v>
      </c>
      <c r="AT170" s="149">
        <f>COUNTIFS('DETAIL SALES'!$Q$10:$Q$7501,'FILL RATE MANDATORY STOCK'!E170,'DETAIL SALES'!$AB$10:$AB$7501,"Full",'DETAIL SALES'!$C$10:$C$7501,"19")</f>
        <v>0</v>
      </c>
      <c r="AU170" s="149">
        <f>COUNTIFS('DETAIL SALES'!$Q$10:$Q$7501,'FILL RATE MANDATORY STOCK'!E170,'DETAIL SALES'!$AB$10:$AB$7501,"No",'DETAIL SALES'!$C$10:$C$7501,"19")</f>
        <v>0</v>
      </c>
      <c r="AV170" s="149">
        <f>COUNTIFS('DETAIL SALES'!$Q$10:$Q$7501,'FILL RATE MANDATORY STOCK'!E170,'DETAIL SALES'!$AB$10:$AB$7501,"Full",'DETAIL SALES'!$C$10:$C$7501,"20")</f>
        <v>0</v>
      </c>
      <c r="AW170" s="149">
        <f>COUNTIFS('DETAIL SALES'!$Q$10:$Q$7501,'FILL RATE MANDATORY STOCK'!E170,'DETAIL SALES'!$AB$10:$AB$7501,"No",'DETAIL SALES'!$C$10:$C$7501,"20")</f>
        <v>0</v>
      </c>
      <c r="AX170" s="316">
        <f>COUNTIFS('DETAIL SALES'!$Q$10:$Q$7501,'FILL RATE MANDATORY STOCK'!E170,'DETAIL SALES'!$AB$10:$AB$7501,"Full",'DETAIL SALES'!$C$10:$C$7501,"21")</f>
        <v>0</v>
      </c>
      <c r="AY170" s="316">
        <f>COUNTIFS('DETAIL SALES'!$Q$10:$Q$7501,'FILL RATE MANDATORY STOCK'!E170,'DETAIL SALES'!$AB$10:$AB$7501,"No",'DETAIL SALES'!$C$10:$C$7501,"21")</f>
        <v>0</v>
      </c>
      <c r="AZ170" s="149">
        <f>COUNTIFS('DETAIL SALES'!$Q$10:$Q$7501,'FILL RATE MANDATORY STOCK'!E170,'DETAIL SALES'!$AB$10:$AB$7501,"Full",'DETAIL SALES'!$C$10:$C$7501,"22")</f>
        <v>0</v>
      </c>
      <c r="BA170" s="149">
        <f>COUNTIFS('DETAIL SALES'!$Q$10:$Q$7501,'FILL RATE MANDATORY STOCK'!E170,'DETAIL SALES'!$AB$10:$AB$7501,"No",'DETAIL SALES'!$C$10:$C$7501,"22")</f>
        <v>0</v>
      </c>
      <c r="BB170" s="149">
        <f>COUNTIFS('DETAIL SALES'!$Q$10:$Q$7501,'FILL RATE MANDATORY STOCK'!E170,'DETAIL SALES'!$AB$10:$AB$7501,"Full",'DETAIL SALES'!$C$10:$C$7501,"23")</f>
        <v>0</v>
      </c>
      <c r="BC170" s="149">
        <f>COUNTIFS('DETAIL SALES'!$Q$10:$Q$7501,'FILL RATE MANDATORY STOCK'!E170,'DETAIL SALES'!$AB$10:$AB$7501,"No",'DETAIL SALES'!$C$10:$C$7501,"23")</f>
        <v>0</v>
      </c>
      <c r="BD170" s="149">
        <f>COUNTIFS('DETAIL SALES'!$Q$10:$Q$7501,'FILL RATE MANDATORY STOCK'!E170,'DETAIL SALES'!$AB$10:$AB$7501,"Full",'DETAIL SALES'!$C$10:$C$7501,"24")</f>
        <v>0</v>
      </c>
      <c r="BE170" s="149">
        <f>COUNTIFS('DETAIL SALES'!$Q$10:$Q$7501,'FILL RATE MANDATORY STOCK'!E170,'DETAIL SALES'!$AB$10:$AB$7501,"No",'DETAIL SALES'!$C$10:$C$7501,"24")</f>
        <v>0</v>
      </c>
      <c r="BF170" s="149">
        <f>COUNTIFS('DETAIL SALES'!$Q$10:$Q$7501,'FILL RATE MANDATORY STOCK'!E170,'DETAIL SALES'!$AB$10:$AB$7501,"Full",'DETAIL SALES'!$C$10:$C$7501,"25")</f>
        <v>0</v>
      </c>
      <c r="BG170" s="149">
        <f>COUNTIFS('DETAIL SALES'!$Q$10:$Q$7501,'FILL RATE MANDATORY STOCK'!E170,'DETAIL SALES'!$AB$10:$AB$7501,"No",'DETAIL SALES'!$C$10:$C$7501,"25")</f>
        <v>0</v>
      </c>
      <c r="BH170" s="149">
        <f>COUNTIFS('DETAIL SALES'!$Q$10:$Q$7501,'FILL RATE MANDATORY STOCK'!E170,'DETAIL SALES'!$AB$10:$AB$7501,"Full",'DETAIL SALES'!$C$10:$C$7501,"26")</f>
        <v>0</v>
      </c>
      <c r="BI170" s="149">
        <f>COUNTIFS('DETAIL SALES'!$Q$10:$Q$7501,'FILL RATE MANDATORY STOCK'!E170,'DETAIL SALES'!$AB$10:$AB$7501,"No",'DETAIL SALES'!$C$10:$C$7501,"26")</f>
        <v>0</v>
      </c>
      <c r="BJ170" s="149">
        <f>COUNTIFS('DETAIL SALES'!$Q$10:$Q$7501,'FILL RATE MANDATORY STOCK'!E170,'DETAIL SALES'!$AB$10:$AB$7501,"Full",'DETAIL SALES'!$C$10:$C$7501,"27")</f>
        <v>0</v>
      </c>
      <c r="BK170" s="149">
        <f>COUNTIFS('DETAIL SALES'!$Q$10:$Q$7501,'FILL RATE MANDATORY STOCK'!E170,'DETAIL SALES'!$AB$10:$AB$7501,"No",'DETAIL SALES'!$C$10:$C$7501,"27")</f>
        <v>0</v>
      </c>
      <c r="BL170" s="316">
        <f>COUNTIFS('DETAIL SALES'!$Q$10:$Q$7501,'FILL RATE MANDATORY STOCK'!E170,'DETAIL SALES'!$AB$10:$AB$7501,"Full",'DETAIL SALES'!$C$10:$C$7501,"28")</f>
        <v>0</v>
      </c>
      <c r="BM170" s="316">
        <f>COUNTIFS('DETAIL SALES'!$Q$10:$Q$7501,'FILL RATE MANDATORY STOCK'!E170,'DETAIL SALES'!$AB$10:$AB$7501,"No",'DETAIL SALES'!$C$10:$C$7501,"28")</f>
        <v>0</v>
      </c>
      <c r="BN170" s="149">
        <f>COUNTIFS('DETAIL SALES'!$Q$10:$Q$7501,'FILL RATE MANDATORY STOCK'!E170,'DETAIL SALES'!$AB$10:$AB$7501,"Full",'DETAIL SALES'!$C$10:$C$7501,"29")</f>
        <v>0</v>
      </c>
      <c r="BO170" s="149">
        <f>COUNTIFS('DETAIL SALES'!$Q$10:$Q$7501,'FILL RATE MANDATORY STOCK'!E170,'DETAIL SALES'!$AB$10:$AB$7501,"No",'DETAIL SALES'!$C$10:$C$7501,"29")</f>
        <v>0</v>
      </c>
      <c r="BP170" s="149">
        <f>COUNTIFS('DETAIL SALES'!$Q$10:$Q$7501,'FILL RATE MANDATORY STOCK'!E170,'DETAIL SALES'!$AB$10:$AB$7501,"Full",'DETAIL SALES'!$C$10:$C$7501,"30")</f>
        <v>0</v>
      </c>
      <c r="BQ170" s="149">
        <f>COUNTIFS('DETAIL SALES'!$Q$10:$Q$7501,'FILL RATE MANDATORY STOCK'!E170,'DETAIL SALES'!$AB$10:$AB$7501,"No",'DETAIL SALES'!$C$10:$C$7501,"30")</f>
        <v>0</v>
      </c>
      <c r="BR170" s="149">
        <f>COUNTIFS('DETAIL SALES'!$Q$10:$Q$7501,'FILL RATE MANDATORY STOCK'!\,'DETAIL SALES'!$AB$10:$AB$7501,"Full",'DETAIL SALES'!$C$10:$C$7501,"31")</f>
        <v>0</v>
      </c>
      <c r="BS170" s="153">
        <f>COUNTIFS('DETAIL SALES'!$Q$10:$Q$7501,'FILL RATE MANDATORY STOCK'!E170,'DETAIL SALES'!$AB$10:$AB$7501,"No",'DETAIL SALES'!$C$10:$C$7501,"31")</f>
        <v>0</v>
      </c>
      <c r="BT170" s="271">
        <f t="shared" si="16"/>
        <v>0</v>
      </c>
      <c r="BU170" s="150">
        <f t="shared" si="17"/>
        <v>0</v>
      </c>
      <c r="BV170" s="150">
        <f t="shared" si="18"/>
        <v>0</v>
      </c>
      <c r="BW170" s="272" t="e">
        <f t="shared" si="19"/>
        <v>#DIV/0!</v>
      </c>
    </row>
    <row r="171" spans="1:75">
      <c r="A171" s="784"/>
      <c r="B171" s="100">
        <f t="shared" si="15"/>
        <v>152</v>
      </c>
      <c r="C171" s="100" t="s">
        <v>432</v>
      </c>
      <c r="D171" s="100" t="s">
        <v>890</v>
      </c>
      <c r="E171" s="149"/>
      <c r="F171" s="169"/>
      <c r="G171" s="224">
        <v>120000</v>
      </c>
      <c r="H171" s="154">
        <v>1</v>
      </c>
      <c r="I171" s="153">
        <v>0</v>
      </c>
      <c r="J171" s="315">
        <f>COUNTIFS('DETAIL SALES'!$Q$10:$Q$7501,'FILL RATE MANDATORY STOCK'!E171,'DETAIL SALES'!$AB$10:$AB$7501,"Full",'DETAIL SALES'!$C$10:$C$7501,"1")</f>
        <v>0</v>
      </c>
      <c r="K171" s="316">
        <f>COUNTIFS('DETAIL SALES'!$Q$10:$Q$7501,'FILL RATE MANDATORY STOCK'!E171,'DETAIL SALES'!$AB$10:$AB$7501,"No",'DETAIL SALES'!$C$10:$C$7501,"1")</f>
        <v>0</v>
      </c>
      <c r="L171" s="149">
        <f>COUNTIFS('DETAIL SALES'!$Q$10:$Q$7501,'FILL RATE MANDATORY STOCK'!E171,'DETAIL SALES'!$AB$10:$AB$7501,"Full",'DETAIL SALES'!$C$10:$C$7501,"2")</f>
        <v>0</v>
      </c>
      <c r="M171" s="149">
        <f>COUNTIFS('DETAIL SALES'!$Q$10:$Q$7501,'FILL RATE MANDATORY STOCK'!E171,'DETAIL SALES'!$AB$10:$AB$7501,"No",'DETAIL SALES'!$C$10:$C$7501,"2")</f>
        <v>0</v>
      </c>
      <c r="N171" s="149">
        <f>COUNTIFS('DETAIL SALES'!$Q$10:$Q$7501,'FILL RATE MANDATORY STOCK'!E171,'DETAIL SALES'!$AB$10:$AB$7501,"Full",'DETAIL SALES'!$C$10:$C$7501,"3")</f>
        <v>0</v>
      </c>
      <c r="O171" s="149">
        <f>COUNTIFS('DETAIL SALES'!$Q$10:$Q$7501,'FILL RATE MANDATORY STOCK'!E171,'DETAIL SALES'!$AB$10:$AB$7501,"No",'DETAIL SALES'!$C$10:$C$7501,"3")</f>
        <v>0</v>
      </c>
      <c r="P171" s="149">
        <f>COUNTIFS('DETAIL SALES'!$Q$10:$Q$7501,'FILL RATE MANDATORY STOCK'!E171,'DETAIL SALES'!$AB$10:$AB$7501,"Full",'DETAIL SALES'!$C$10:$C$7501,"4")</f>
        <v>0</v>
      </c>
      <c r="Q171" s="149">
        <f>COUNTIFS('DETAIL SALES'!$Q$10:$Q$7501,'FILL RATE MANDATORY STOCK'!E171,'DETAIL SALES'!$AB$10:$AB$7501,"No",'DETAIL SALES'!$C$10:$C$7501,"4")</f>
        <v>0</v>
      </c>
      <c r="R171" s="149">
        <f>COUNTIFS('DETAIL SALES'!$Q$10:$Q$7501,'FILL RATE MANDATORY STOCK'!E171,'DETAIL SALES'!$AB$10:$AB$7501,"Full",'DETAIL SALES'!$C$10:$C$7501,"5")</f>
        <v>0</v>
      </c>
      <c r="S171" s="149">
        <f>COUNTIFS('DETAIL SALES'!$Q$10:$Q$7501,'FILL RATE MANDATORY STOCK'!E171,'DETAIL SALES'!$AB$10:$AB$7501,"No",'DETAIL SALES'!$C$10:$C$7501,"5")</f>
        <v>0</v>
      </c>
      <c r="T171" s="149">
        <f>COUNTIFS('DETAIL SALES'!$Q$10:$Q$7501,'FILL RATE MANDATORY STOCK'!E171,'DETAIL SALES'!$AB$10:$AB$7501,"Full",'DETAIL SALES'!$C$10:$C$7501,"6")</f>
        <v>0</v>
      </c>
      <c r="U171" s="149">
        <f>COUNTIFS('DETAIL SALES'!$Q$10:$Q$7501,'FILL RATE MANDATORY STOCK'!E171,'DETAIL SALES'!$AB$10:$AB$7501,"No",'DETAIL SALES'!$C$10:$C$7501,"6")</f>
        <v>0</v>
      </c>
      <c r="V171" s="316">
        <f>COUNTIFS('DETAIL SALES'!$Q$10:$Q$7501,'FILL RATE MANDATORY STOCK'!E171,'DETAIL SALES'!$AB$10:$AB$7501,"Full",'DETAIL SALES'!$C$10:$C$7501,"7")</f>
        <v>0</v>
      </c>
      <c r="W171" s="316">
        <f>COUNTIFS('DETAIL SALES'!$Q$10:$Q$7501,'FILL RATE MANDATORY STOCK'!E171,'DETAIL SALES'!$AB$10:$AB$7501,"No",'DETAIL SALES'!$C$10:$C$7501,"7")</f>
        <v>0</v>
      </c>
      <c r="X171" s="149">
        <f>COUNTIFS('DETAIL SALES'!$Q$10:$Q$7501,'FILL RATE MANDATORY STOCK'!E171,'DETAIL SALES'!$AB$10:$AB$7501,"Full",'DETAIL SALES'!$C$10:$C$7501,"8")</f>
        <v>0</v>
      </c>
      <c r="Y171" s="149">
        <f>COUNTIFS('DETAIL SALES'!$Q$10:$Q$7501,'FILL RATE MANDATORY STOCK'!E171,'DETAIL SALES'!$AB$10:$AB$7501,"No",'DETAIL SALES'!$C$10:$C$7501,"8")</f>
        <v>0</v>
      </c>
      <c r="Z171" s="149">
        <f>COUNTIFS('DETAIL SALES'!$Q$10:$Q$7501,'FILL RATE MANDATORY STOCK'!E171,'DETAIL SALES'!$AB$10:$AB$7501,"Full",'DETAIL SALES'!$C$10:$C$7501,"9")</f>
        <v>0</v>
      </c>
      <c r="AA171" s="149">
        <f>COUNTIFS('DETAIL SALES'!$Q$10:$Q$7501,'FILL RATE MANDATORY STOCK'!E171,'DETAIL SALES'!$AB$10:$AB$7501,"No",'DETAIL SALES'!$C$10:$C$7501,"9")</f>
        <v>0</v>
      </c>
      <c r="AB171" s="149">
        <f>COUNTIFS('DETAIL SALES'!$Q$10:$Q$7501,'FILL RATE MANDATORY STOCK'!E171,'DETAIL SALES'!$AB$10:$AB$7501,"Full",'DETAIL SALES'!$C$10:$C$7501,"10")</f>
        <v>0</v>
      </c>
      <c r="AC171" s="149">
        <f>COUNTIFS('DETAIL SALES'!$Q$10:$Q$7501,'FILL RATE MANDATORY STOCK'!E171,'DETAIL SALES'!$AB$10:$AB$7501,"No",'DETAIL SALES'!$C$10:$C$7501,"10")</f>
        <v>0</v>
      </c>
      <c r="AD171" s="149">
        <f>COUNTIFS('DETAIL SALES'!$Q$10:$Q$7501,'FILL RATE MANDATORY STOCK'!E171,'DETAIL SALES'!$AB$10:$AB$7501,"Full",'DETAIL SALES'!$C$10:$C$7501,"11")</f>
        <v>0</v>
      </c>
      <c r="AE171" s="149">
        <f>COUNTIFS('DETAIL SALES'!$Q$10:$Q$7501,'FILL RATE MANDATORY STOCK'!E171,'DETAIL SALES'!$AB$10:$AB$7501,"No",'DETAIL SALES'!$C$10:$C$7501,"11")</f>
        <v>0</v>
      </c>
      <c r="AF171" s="149">
        <f>COUNTIFS('DETAIL SALES'!$Q$10:$Q$7501,'FILL RATE MANDATORY STOCK'!E171,'DETAIL SALES'!$AB$10:$AB$7501,"Full",'DETAIL SALES'!$C$10:$C$7501,"12")</f>
        <v>0</v>
      </c>
      <c r="AG171" s="149">
        <f>COUNTIFS('DETAIL SALES'!$Q$10:$Q$7501,'FILL RATE MANDATORY STOCK'!E171,'DETAIL SALES'!$AB$10:$AB$7501,"No",'DETAIL SALES'!$C$10:$C$7501,"12")</f>
        <v>0</v>
      </c>
      <c r="AH171" s="149">
        <f>COUNTIFS('DETAIL SALES'!$Q$10:$Q$7501,'FILL RATE MANDATORY STOCK'!E171,'DETAIL SALES'!$AB$10:$AB$7501,"Full",'DETAIL SALES'!$C$10:$C$7501,"13")</f>
        <v>0</v>
      </c>
      <c r="AI171" s="149">
        <f>COUNTIFS('DETAIL SALES'!$Q$10:$Q$7501,'FILL RATE MANDATORY STOCK'!E171,'DETAIL SALES'!$AB$10:$AB$7501,"No",'DETAIL SALES'!$C$10:$C$7501,"13")</f>
        <v>0</v>
      </c>
      <c r="AJ171" s="316">
        <f>COUNTIFS('DETAIL SALES'!$Q$10:$Q$7501,'FILL RATE MANDATORY STOCK'!E171,'DETAIL SALES'!$AB$10:$AB$7501,"Full",'DETAIL SALES'!$C$10:$C$7501,"14")</f>
        <v>0</v>
      </c>
      <c r="AK171" s="316">
        <f>COUNTIFS('DETAIL SALES'!$Q$10:$Q$7501,'FILL RATE MANDATORY STOCK'!E171,'DETAIL SALES'!$AB$10:$AB$7501,"No",'DETAIL SALES'!$C$10:$C$7501,"14")</f>
        <v>0</v>
      </c>
      <c r="AL171" s="149">
        <f>COUNTIFS('DETAIL SALES'!$Q$10:$Q$7501,'FILL RATE MANDATORY STOCK'!E171,'DETAIL SALES'!$AB$10:$AB$7501,"Full",'DETAIL SALES'!$C$10:$C$7501,"15")</f>
        <v>0</v>
      </c>
      <c r="AM171" s="149">
        <f>COUNTIFS('DETAIL SALES'!$Q$10:$Q$7501,'FILL RATE MANDATORY STOCK'!E171,'DETAIL SALES'!$AB$10:$AB$7501,"No",'DETAIL SALES'!$C$10:$C$7501,"15")</f>
        <v>0</v>
      </c>
      <c r="AN171" s="149">
        <f>COUNTIFS('DETAIL SALES'!$Q$10:$Q$7501,'FILL RATE MANDATORY STOCK'!E171,'DETAIL SALES'!$AB$10:$AB$7501,"Full",'DETAIL SALES'!$C$10:$C$7501,"16")</f>
        <v>0</v>
      </c>
      <c r="AO171" s="149">
        <f>COUNTIFS('DETAIL SALES'!$Q$10:$Q$7501,'FILL RATE MANDATORY STOCK'!E171,'DETAIL SALES'!$AB$10:$AB$7501,"No",'DETAIL SALES'!$C$10:$C$7501,"16")</f>
        <v>0</v>
      </c>
      <c r="AP171" s="149">
        <f>COUNTIFS('DETAIL SALES'!$Q$10:$Q$7501,'FILL RATE MANDATORY STOCK'!E171,'DETAIL SALES'!$AB$10:$AB$7501,"Full",'DETAIL SALES'!$C$10:$C$7501,"17")</f>
        <v>0</v>
      </c>
      <c r="AQ171" s="149">
        <f>COUNTIFS('DETAIL SALES'!$Q$10:$Q$7501,'FILL RATE MANDATORY STOCK'!E171,'DETAIL SALES'!$AB$10:$AB$7501,"No",'DETAIL SALES'!$C$10:$C$7501,"17")</f>
        <v>0</v>
      </c>
      <c r="AR171" s="149">
        <f>COUNTIFS('DETAIL SALES'!$Q$10:$Q$7501,'FILL RATE MANDATORY STOCK'!E171,'DETAIL SALES'!$AB$10:$AB$7501,"Full",'DETAIL SALES'!$C$10:$C$7501,"18")</f>
        <v>0</v>
      </c>
      <c r="AS171" s="149">
        <f>COUNTIFS('DETAIL SALES'!$Q$10:$Q$7501,'FILL RATE MANDATORY STOCK'!E171,'DETAIL SALES'!$AB$10:$AB$7501,"No",'DETAIL SALES'!$C$10:$C$7501,"18")</f>
        <v>0</v>
      </c>
      <c r="AT171" s="149">
        <f>COUNTIFS('DETAIL SALES'!$Q$10:$Q$7501,'FILL RATE MANDATORY STOCK'!E171,'DETAIL SALES'!$AB$10:$AB$7501,"Full",'DETAIL SALES'!$C$10:$C$7501,"19")</f>
        <v>0</v>
      </c>
      <c r="AU171" s="149">
        <f>COUNTIFS('DETAIL SALES'!$Q$10:$Q$7501,'FILL RATE MANDATORY STOCK'!E171,'DETAIL SALES'!$AB$10:$AB$7501,"No",'DETAIL SALES'!$C$10:$C$7501,"19")</f>
        <v>0</v>
      </c>
      <c r="AV171" s="149">
        <f>COUNTIFS('DETAIL SALES'!$Q$10:$Q$7501,'FILL RATE MANDATORY STOCK'!E171,'DETAIL SALES'!$AB$10:$AB$7501,"Full",'DETAIL SALES'!$C$10:$C$7501,"20")</f>
        <v>0</v>
      </c>
      <c r="AW171" s="149">
        <f>COUNTIFS('DETAIL SALES'!$Q$10:$Q$7501,'FILL RATE MANDATORY STOCK'!E171,'DETAIL SALES'!$AB$10:$AB$7501,"No",'DETAIL SALES'!$C$10:$C$7501,"20")</f>
        <v>0</v>
      </c>
      <c r="AX171" s="316">
        <f>COUNTIFS('DETAIL SALES'!$Q$10:$Q$7501,'FILL RATE MANDATORY STOCK'!E171,'DETAIL SALES'!$AB$10:$AB$7501,"Full",'DETAIL SALES'!$C$10:$C$7501,"21")</f>
        <v>0</v>
      </c>
      <c r="AY171" s="316">
        <f>COUNTIFS('DETAIL SALES'!$Q$10:$Q$7501,'FILL RATE MANDATORY STOCK'!E171,'DETAIL SALES'!$AB$10:$AB$7501,"No",'DETAIL SALES'!$C$10:$C$7501,"21")</f>
        <v>0</v>
      </c>
      <c r="AZ171" s="149">
        <f>COUNTIFS('DETAIL SALES'!$Q$10:$Q$7501,'FILL RATE MANDATORY STOCK'!E171,'DETAIL SALES'!$AB$10:$AB$7501,"Full",'DETAIL SALES'!$C$10:$C$7501,"22")</f>
        <v>0</v>
      </c>
      <c r="BA171" s="149">
        <f>COUNTIFS('DETAIL SALES'!$Q$10:$Q$7501,'FILL RATE MANDATORY STOCK'!E171,'DETAIL SALES'!$AB$10:$AB$7501,"No",'DETAIL SALES'!$C$10:$C$7501,"22")</f>
        <v>0</v>
      </c>
      <c r="BB171" s="149">
        <f>COUNTIFS('DETAIL SALES'!$Q$10:$Q$7501,'FILL RATE MANDATORY STOCK'!E171,'DETAIL SALES'!$AB$10:$AB$7501,"Full",'DETAIL SALES'!$C$10:$C$7501,"23")</f>
        <v>0</v>
      </c>
      <c r="BC171" s="149">
        <f>COUNTIFS('DETAIL SALES'!$Q$10:$Q$7501,'FILL RATE MANDATORY STOCK'!E171,'DETAIL SALES'!$AB$10:$AB$7501,"No",'DETAIL SALES'!$C$10:$C$7501,"23")</f>
        <v>0</v>
      </c>
      <c r="BD171" s="149">
        <f>COUNTIFS('DETAIL SALES'!$Q$10:$Q$7501,'FILL RATE MANDATORY STOCK'!E171,'DETAIL SALES'!$AB$10:$AB$7501,"Full",'DETAIL SALES'!$C$10:$C$7501,"24")</f>
        <v>0</v>
      </c>
      <c r="BE171" s="149">
        <f>COUNTIFS('DETAIL SALES'!$Q$10:$Q$7501,'FILL RATE MANDATORY STOCK'!E171,'DETAIL SALES'!$AB$10:$AB$7501,"No",'DETAIL SALES'!$C$10:$C$7501,"24")</f>
        <v>0</v>
      </c>
      <c r="BF171" s="149">
        <f>COUNTIFS('DETAIL SALES'!$Q$10:$Q$7501,'FILL RATE MANDATORY STOCK'!E171,'DETAIL SALES'!$AB$10:$AB$7501,"Full",'DETAIL SALES'!$C$10:$C$7501,"25")</f>
        <v>0</v>
      </c>
      <c r="BG171" s="149">
        <f>COUNTIFS('DETAIL SALES'!$Q$10:$Q$7501,'FILL RATE MANDATORY STOCK'!E171,'DETAIL SALES'!$AB$10:$AB$7501,"No",'DETAIL SALES'!$C$10:$C$7501,"25")</f>
        <v>0</v>
      </c>
      <c r="BH171" s="149">
        <f>COUNTIFS('DETAIL SALES'!$Q$10:$Q$7501,'FILL RATE MANDATORY STOCK'!E171,'DETAIL SALES'!$AB$10:$AB$7501,"Full",'DETAIL SALES'!$C$10:$C$7501,"26")</f>
        <v>0</v>
      </c>
      <c r="BI171" s="149">
        <f>COUNTIFS('DETAIL SALES'!$Q$10:$Q$7501,'FILL RATE MANDATORY STOCK'!E171,'DETAIL SALES'!$AB$10:$AB$7501,"No",'DETAIL SALES'!$C$10:$C$7501,"26")</f>
        <v>0</v>
      </c>
      <c r="BJ171" s="149">
        <f>COUNTIFS('DETAIL SALES'!$Q$10:$Q$7501,'FILL RATE MANDATORY STOCK'!E171,'DETAIL SALES'!$AB$10:$AB$7501,"Full",'DETAIL SALES'!$C$10:$C$7501,"27")</f>
        <v>0</v>
      </c>
      <c r="BK171" s="149">
        <f>COUNTIFS('DETAIL SALES'!$Q$10:$Q$7501,'FILL RATE MANDATORY STOCK'!E171,'DETAIL SALES'!$AB$10:$AB$7501,"No",'DETAIL SALES'!$C$10:$C$7501,"27")</f>
        <v>0</v>
      </c>
      <c r="BL171" s="316">
        <f>COUNTIFS('DETAIL SALES'!$Q$10:$Q$7501,'FILL RATE MANDATORY STOCK'!E171,'DETAIL SALES'!$AB$10:$AB$7501,"Full",'DETAIL SALES'!$C$10:$C$7501,"28")</f>
        <v>0</v>
      </c>
      <c r="BM171" s="316">
        <f>COUNTIFS('DETAIL SALES'!$Q$10:$Q$7501,'FILL RATE MANDATORY STOCK'!E171,'DETAIL SALES'!$AB$10:$AB$7501,"No",'DETAIL SALES'!$C$10:$C$7501,"28")</f>
        <v>0</v>
      </c>
      <c r="BN171" s="149">
        <f>COUNTIFS('DETAIL SALES'!$Q$10:$Q$7501,'FILL RATE MANDATORY STOCK'!E171,'DETAIL SALES'!$AB$10:$AB$7501,"Full",'DETAIL SALES'!$C$10:$C$7501,"29")</f>
        <v>0</v>
      </c>
      <c r="BO171" s="149">
        <f>COUNTIFS('DETAIL SALES'!$Q$10:$Q$7501,'FILL RATE MANDATORY STOCK'!E171,'DETAIL SALES'!$AB$10:$AB$7501,"No",'DETAIL SALES'!$C$10:$C$7501,"29")</f>
        <v>0</v>
      </c>
      <c r="BP171" s="149">
        <f>COUNTIFS('DETAIL SALES'!$Q$10:$Q$7501,'FILL RATE MANDATORY STOCK'!E171,'DETAIL SALES'!$AB$10:$AB$7501,"Full",'DETAIL SALES'!$C$10:$C$7501,"30")</f>
        <v>0</v>
      </c>
      <c r="BQ171" s="149">
        <f>COUNTIFS('DETAIL SALES'!$Q$10:$Q$7501,'FILL RATE MANDATORY STOCK'!E171,'DETAIL SALES'!$AB$10:$AB$7501,"No",'DETAIL SALES'!$C$10:$C$7501,"30")</f>
        <v>0</v>
      </c>
      <c r="BR171" s="149">
        <f>COUNTIFS('DETAIL SALES'!$Q$10:$Q$7501,'FILL RATE MANDATORY STOCK'!\,'DETAIL SALES'!$AB$10:$AB$7501,"Full",'DETAIL SALES'!$C$10:$C$7501,"31")</f>
        <v>0</v>
      </c>
      <c r="BS171" s="153">
        <f>COUNTIFS('DETAIL SALES'!$Q$10:$Q$7501,'FILL RATE MANDATORY STOCK'!E171,'DETAIL SALES'!$AB$10:$AB$7501,"No",'DETAIL SALES'!$C$10:$C$7501,"31")</f>
        <v>0</v>
      </c>
      <c r="BT171" s="271">
        <f t="shared" si="16"/>
        <v>0</v>
      </c>
      <c r="BU171" s="150">
        <f t="shared" si="17"/>
        <v>0</v>
      </c>
      <c r="BV171" s="150">
        <f t="shared" si="18"/>
        <v>0</v>
      </c>
      <c r="BW171" s="272" t="e">
        <f t="shared" si="19"/>
        <v>#DIV/0!</v>
      </c>
    </row>
    <row r="172" spans="1:75">
      <c r="A172" s="784"/>
      <c r="B172" s="100">
        <f t="shared" si="15"/>
        <v>153</v>
      </c>
      <c r="C172" s="100" t="s">
        <v>433</v>
      </c>
      <c r="D172" s="100" t="s">
        <v>891</v>
      </c>
      <c r="E172" s="149"/>
      <c r="F172" s="169"/>
      <c r="G172" s="224">
        <v>120000</v>
      </c>
      <c r="H172" s="154">
        <v>1</v>
      </c>
      <c r="I172" s="153">
        <v>0</v>
      </c>
      <c r="J172" s="315">
        <f>COUNTIFS('DETAIL SALES'!$Q$10:$Q$7501,'FILL RATE MANDATORY STOCK'!E172,'DETAIL SALES'!$AB$10:$AB$7501,"Full",'DETAIL SALES'!$C$10:$C$7501,"1")</f>
        <v>0</v>
      </c>
      <c r="K172" s="316">
        <f>COUNTIFS('DETAIL SALES'!$Q$10:$Q$7501,'FILL RATE MANDATORY STOCK'!E172,'DETAIL SALES'!$AB$10:$AB$7501,"No",'DETAIL SALES'!$C$10:$C$7501,"1")</f>
        <v>0</v>
      </c>
      <c r="L172" s="149">
        <f>COUNTIFS('DETAIL SALES'!$Q$10:$Q$7501,'FILL RATE MANDATORY STOCK'!E172,'DETAIL SALES'!$AB$10:$AB$7501,"Full",'DETAIL SALES'!$C$10:$C$7501,"2")</f>
        <v>0</v>
      </c>
      <c r="M172" s="149">
        <f>COUNTIFS('DETAIL SALES'!$Q$10:$Q$7501,'FILL RATE MANDATORY STOCK'!E172,'DETAIL SALES'!$AB$10:$AB$7501,"No",'DETAIL SALES'!$C$10:$C$7501,"2")</f>
        <v>0</v>
      </c>
      <c r="N172" s="149">
        <f>COUNTIFS('DETAIL SALES'!$Q$10:$Q$7501,'FILL RATE MANDATORY STOCK'!E172,'DETAIL SALES'!$AB$10:$AB$7501,"Full",'DETAIL SALES'!$C$10:$C$7501,"3")</f>
        <v>0</v>
      </c>
      <c r="O172" s="149">
        <f>COUNTIFS('DETAIL SALES'!$Q$10:$Q$7501,'FILL RATE MANDATORY STOCK'!E172,'DETAIL SALES'!$AB$10:$AB$7501,"No",'DETAIL SALES'!$C$10:$C$7501,"3")</f>
        <v>0</v>
      </c>
      <c r="P172" s="149">
        <f>COUNTIFS('DETAIL SALES'!$Q$10:$Q$7501,'FILL RATE MANDATORY STOCK'!E172,'DETAIL SALES'!$AB$10:$AB$7501,"Full",'DETAIL SALES'!$C$10:$C$7501,"4")</f>
        <v>0</v>
      </c>
      <c r="Q172" s="149">
        <f>COUNTIFS('DETAIL SALES'!$Q$10:$Q$7501,'FILL RATE MANDATORY STOCK'!E172,'DETAIL SALES'!$AB$10:$AB$7501,"No",'DETAIL SALES'!$C$10:$C$7501,"4")</f>
        <v>0</v>
      </c>
      <c r="R172" s="149">
        <f>COUNTIFS('DETAIL SALES'!$Q$10:$Q$7501,'FILL RATE MANDATORY STOCK'!E172,'DETAIL SALES'!$AB$10:$AB$7501,"Full",'DETAIL SALES'!$C$10:$C$7501,"5")</f>
        <v>0</v>
      </c>
      <c r="S172" s="149">
        <f>COUNTIFS('DETAIL SALES'!$Q$10:$Q$7501,'FILL RATE MANDATORY STOCK'!E172,'DETAIL SALES'!$AB$10:$AB$7501,"No",'DETAIL SALES'!$C$10:$C$7501,"5")</f>
        <v>0</v>
      </c>
      <c r="T172" s="149">
        <f>COUNTIFS('DETAIL SALES'!$Q$10:$Q$7501,'FILL RATE MANDATORY STOCK'!E172,'DETAIL SALES'!$AB$10:$AB$7501,"Full",'DETAIL SALES'!$C$10:$C$7501,"6")</f>
        <v>0</v>
      </c>
      <c r="U172" s="149">
        <f>COUNTIFS('DETAIL SALES'!$Q$10:$Q$7501,'FILL RATE MANDATORY STOCK'!E172,'DETAIL SALES'!$AB$10:$AB$7501,"No",'DETAIL SALES'!$C$10:$C$7501,"6")</f>
        <v>0</v>
      </c>
      <c r="V172" s="316">
        <f>COUNTIFS('DETAIL SALES'!$Q$10:$Q$7501,'FILL RATE MANDATORY STOCK'!E172,'DETAIL SALES'!$AB$10:$AB$7501,"Full",'DETAIL SALES'!$C$10:$C$7501,"7")</f>
        <v>0</v>
      </c>
      <c r="W172" s="316">
        <f>COUNTIFS('DETAIL SALES'!$Q$10:$Q$7501,'FILL RATE MANDATORY STOCK'!E172,'DETAIL SALES'!$AB$10:$AB$7501,"No",'DETAIL SALES'!$C$10:$C$7501,"7")</f>
        <v>0</v>
      </c>
      <c r="X172" s="149">
        <f>COUNTIFS('DETAIL SALES'!$Q$10:$Q$7501,'FILL RATE MANDATORY STOCK'!E172,'DETAIL SALES'!$AB$10:$AB$7501,"Full",'DETAIL SALES'!$C$10:$C$7501,"8")</f>
        <v>0</v>
      </c>
      <c r="Y172" s="149">
        <f>COUNTIFS('DETAIL SALES'!$Q$10:$Q$7501,'FILL RATE MANDATORY STOCK'!E172,'DETAIL SALES'!$AB$10:$AB$7501,"No",'DETAIL SALES'!$C$10:$C$7501,"8")</f>
        <v>0</v>
      </c>
      <c r="Z172" s="149">
        <f>COUNTIFS('DETAIL SALES'!$Q$10:$Q$7501,'FILL RATE MANDATORY STOCK'!E172,'DETAIL SALES'!$AB$10:$AB$7501,"Full",'DETAIL SALES'!$C$10:$C$7501,"9")</f>
        <v>0</v>
      </c>
      <c r="AA172" s="149">
        <f>COUNTIFS('DETAIL SALES'!$Q$10:$Q$7501,'FILL RATE MANDATORY STOCK'!E172,'DETAIL SALES'!$AB$10:$AB$7501,"No",'DETAIL SALES'!$C$10:$C$7501,"9")</f>
        <v>0</v>
      </c>
      <c r="AB172" s="149">
        <f>COUNTIFS('DETAIL SALES'!$Q$10:$Q$7501,'FILL RATE MANDATORY STOCK'!E172,'DETAIL SALES'!$AB$10:$AB$7501,"Full",'DETAIL SALES'!$C$10:$C$7501,"10")</f>
        <v>0</v>
      </c>
      <c r="AC172" s="149">
        <f>COUNTIFS('DETAIL SALES'!$Q$10:$Q$7501,'FILL RATE MANDATORY STOCK'!E172,'DETAIL SALES'!$AB$10:$AB$7501,"No",'DETAIL SALES'!$C$10:$C$7501,"10")</f>
        <v>0</v>
      </c>
      <c r="AD172" s="149">
        <f>COUNTIFS('DETAIL SALES'!$Q$10:$Q$7501,'FILL RATE MANDATORY STOCK'!E172,'DETAIL SALES'!$AB$10:$AB$7501,"Full",'DETAIL SALES'!$C$10:$C$7501,"11")</f>
        <v>0</v>
      </c>
      <c r="AE172" s="149">
        <f>COUNTIFS('DETAIL SALES'!$Q$10:$Q$7501,'FILL RATE MANDATORY STOCK'!E172,'DETAIL SALES'!$AB$10:$AB$7501,"No",'DETAIL SALES'!$C$10:$C$7501,"11")</f>
        <v>0</v>
      </c>
      <c r="AF172" s="149">
        <f>COUNTIFS('DETAIL SALES'!$Q$10:$Q$7501,'FILL RATE MANDATORY STOCK'!E172,'DETAIL SALES'!$AB$10:$AB$7501,"Full",'DETAIL SALES'!$C$10:$C$7501,"12")</f>
        <v>0</v>
      </c>
      <c r="AG172" s="149">
        <f>COUNTIFS('DETAIL SALES'!$Q$10:$Q$7501,'FILL RATE MANDATORY STOCK'!E172,'DETAIL SALES'!$AB$10:$AB$7501,"No",'DETAIL SALES'!$C$10:$C$7501,"12")</f>
        <v>0</v>
      </c>
      <c r="AH172" s="149">
        <f>COUNTIFS('DETAIL SALES'!$Q$10:$Q$7501,'FILL RATE MANDATORY STOCK'!E172,'DETAIL SALES'!$AB$10:$AB$7501,"Full",'DETAIL SALES'!$C$10:$C$7501,"13")</f>
        <v>0</v>
      </c>
      <c r="AI172" s="149">
        <f>COUNTIFS('DETAIL SALES'!$Q$10:$Q$7501,'FILL RATE MANDATORY STOCK'!E172,'DETAIL SALES'!$AB$10:$AB$7501,"No",'DETAIL SALES'!$C$10:$C$7501,"13")</f>
        <v>0</v>
      </c>
      <c r="AJ172" s="316">
        <f>COUNTIFS('DETAIL SALES'!$Q$10:$Q$7501,'FILL RATE MANDATORY STOCK'!E172,'DETAIL SALES'!$AB$10:$AB$7501,"Full",'DETAIL SALES'!$C$10:$C$7501,"14")</f>
        <v>0</v>
      </c>
      <c r="AK172" s="316">
        <f>COUNTIFS('DETAIL SALES'!$Q$10:$Q$7501,'FILL RATE MANDATORY STOCK'!E172,'DETAIL SALES'!$AB$10:$AB$7501,"No",'DETAIL SALES'!$C$10:$C$7501,"14")</f>
        <v>0</v>
      </c>
      <c r="AL172" s="149">
        <f>COUNTIFS('DETAIL SALES'!$Q$10:$Q$7501,'FILL RATE MANDATORY STOCK'!E172,'DETAIL SALES'!$AB$10:$AB$7501,"Full",'DETAIL SALES'!$C$10:$C$7501,"15")</f>
        <v>0</v>
      </c>
      <c r="AM172" s="149">
        <f>COUNTIFS('DETAIL SALES'!$Q$10:$Q$7501,'FILL RATE MANDATORY STOCK'!E172,'DETAIL SALES'!$AB$10:$AB$7501,"No",'DETAIL SALES'!$C$10:$C$7501,"15")</f>
        <v>0</v>
      </c>
      <c r="AN172" s="149">
        <f>COUNTIFS('DETAIL SALES'!$Q$10:$Q$7501,'FILL RATE MANDATORY STOCK'!E172,'DETAIL SALES'!$AB$10:$AB$7501,"Full",'DETAIL SALES'!$C$10:$C$7501,"16")</f>
        <v>0</v>
      </c>
      <c r="AO172" s="149">
        <f>COUNTIFS('DETAIL SALES'!$Q$10:$Q$7501,'FILL RATE MANDATORY STOCK'!E172,'DETAIL SALES'!$AB$10:$AB$7501,"No",'DETAIL SALES'!$C$10:$C$7501,"16")</f>
        <v>0</v>
      </c>
      <c r="AP172" s="149">
        <f>COUNTIFS('DETAIL SALES'!$Q$10:$Q$7501,'FILL RATE MANDATORY STOCK'!E172,'DETAIL SALES'!$AB$10:$AB$7501,"Full",'DETAIL SALES'!$C$10:$C$7501,"17")</f>
        <v>0</v>
      </c>
      <c r="AQ172" s="149">
        <f>COUNTIFS('DETAIL SALES'!$Q$10:$Q$7501,'FILL RATE MANDATORY STOCK'!E172,'DETAIL SALES'!$AB$10:$AB$7501,"No",'DETAIL SALES'!$C$10:$C$7501,"17")</f>
        <v>0</v>
      </c>
      <c r="AR172" s="149">
        <f>COUNTIFS('DETAIL SALES'!$Q$10:$Q$7501,'FILL RATE MANDATORY STOCK'!E172,'DETAIL SALES'!$AB$10:$AB$7501,"Full",'DETAIL SALES'!$C$10:$C$7501,"18")</f>
        <v>0</v>
      </c>
      <c r="AS172" s="149">
        <f>COUNTIFS('DETAIL SALES'!$Q$10:$Q$7501,'FILL RATE MANDATORY STOCK'!E172,'DETAIL SALES'!$AB$10:$AB$7501,"No",'DETAIL SALES'!$C$10:$C$7501,"18")</f>
        <v>0</v>
      </c>
      <c r="AT172" s="149">
        <f>COUNTIFS('DETAIL SALES'!$Q$10:$Q$7501,'FILL RATE MANDATORY STOCK'!E172,'DETAIL SALES'!$AB$10:$AB$7501,"Full",'DETAIL SALES'!$C$10:$C$7501,"19")</f>
        <v>0</v>
      </c>
      <c r="AU172" s="149">
        <f>COUNTIFS('DETAIL SALES'!$Q$10:$Q$7501,'FILL RATE MANDATORY STOCK'!E172,'DETAIL SALES'!$AB$10:$AB$7501,"No",'DETAIL SALES'!$C$10:$C$7501,"19")</f>
        <v>0</v>
      </c>
      <c r="AV172" s="149">
        <f>COUNTIFS('DETAIL SALES'!$Q$10:$Q$7501,'FILL RATE MANDATORY STOCK'!E172,'DETAIL SALES'!$AB$10:$AB$7501,"Full",'DETAIL SALES'!$C$10:$C$7501,"20")</f>
        <v>0</v>
      </c>
      <c r="AW172" s="149">
        <f>COUNTIFS('DETAIL SALES'!$Q$10:$Q$7501,'FILL RATE MANDATORY STOCK'!E172,'DETAIL SALES'!$AB$10:$AB$7501,"No",'DETAIL SALES'!$C$10:$C$7501,"20")</f>
        <v>0</v>
      </c>
      <c r="AX172" s="316">
        <f>COUNTIFS('DETAIL SALES'!$Q$10:$Q$7501,'FILL RATE MANDATORY STOCK'!E172,'DETAIL SALES'!$AB$10:$AB$7501,"Full",'DETAIL SALES'!$C$10:$C$7501,"21")</f>
        <v>0</v>
      </c>
      <c r="AY172" s="316">
        <f>COUNTIFS('DETAIL SALES'!$Q$10:$Q$7501,'FILL RATE MANDATORY STOCK'!E172,'DETAIL SALES'!$AB$10:$AB$7501,"No",'DETAIL SALES'!$C$10:$C$7501,"21")</f>
        <v>0</v>
      </c>
      <c r="AZ172" s="149">
        <f>COUNTIFS('DETAIL SALES'!$Q$10:$Q$7501,'FILL RATE MANDATORY STOCK'!E172,'DETAIL SALES'!$AB$10:$AB$7501,"Full",'DETAIL SALES'!$C$10:$C$7501,"22")</f>
        <v>0</v>
      </c>
      <c r="BA172" s="149">
        <f>COUNTIFS('DETAIL SALES'!$Q$10:$Q$7501,'FILL RATE MANDATORY STOCK'!E172,'DETAIL SALES'!$AB$10:$AB$7501,"No",'DETAIL SALES'!$C$10:$C$7501,"22")</f>
        <v>0</v>
      </c>
      <c r="BB172" s="149">
        <f>COUNTIFS('DETAIL SALES'!$Q$10:$Q$7501,'FILL RATE MANDATORY STOCK'!E172,'DETAIL SALES'!$AB$10:$AB$7501,"Full",'DETAIL SALES'!$C$10:$C$7501,"23")</f>
        <v>0</v>
      </c>
      <c r="BC172" s="149">
        <f>COUNTIFS('DETAIL SALES'!$Q$10:$Q$7501,'FILL RATE MANDATORY STOCK'!E172,'DETAIL SALES'!$AB$10:$AB$7501,"No",'DETAIL SALES'!$C$10:$C$7501,"23")</f>
        <v>0</v>
      </c>
      <c r="BD172" s="149">
        <f>COUNTIFS('DETAIL SALES'!$Q$10:$Q$7501,'FILL RATE MANDATORY STOCK'!E172,'DETAIL SALES'!$AB$10:$AB$7501,"Full",'DETAIL SALES'!$C$10:$C$7501,"24")</f>
        <v>0</v>
      </c>
      <c r="BE172" s="149">
        <f>COUNTIFS('DETAIL SALES'!$Q$10:$Q$7501,'FILL RATE MANDATORY STOCK'!E172,'DETAIL SALES'!$AB$10:$AB$7501,"No",'DETAIL SALES'!$C$10:$C$7501,"24")</f>
        <v>0</v>
      </c>
      <c r="BF172" s="149">
        <f>COUNTIFS('DETAIL SALES'!$Q$10:$Q$7501,'FILL RATE MANDATORY STOCK'!E172,'DETAIL SALES'!$AB$10:$AB$7501,"Full",'DETAIL SALES'!$C$10:$C$7501,"25")</f>
        <v>0</v>
      </c>
      <c r="BG172" s="149">
        <f>COUNTIFS('DETAIL SALES'!$Q$10:$Q$7501,'FILL RATE MANDATORY STOCK'!E172,'DETAIL SALES'!$AB$10:$AB$7501,"No",'DETAIL SALES'!$C$10:$C$7501,"25")</f>
        <v>0</v>
      </c>
      <c r="BH172" s="149">
        <f>COUNTIFS('DETAIL SALES'!$Q$10:$Q$7501,'FILL RATE MANDATORY STOCK'!E172,'DETAIL SALES'!$AB$10:$AB$7501,"Full",'DETAIL SALES'!$C$10:$C$7501,"26")</f>
        <v>0</v>
      </c>
      <c r="BI172" s="149">
        <f>COUNTIFS('DETAIL SALES'!$Q$10:$Q$7501,'FILL RATE MANDATORY STOCK'!E172,'DETAIL SALES'!$AB$10:$AB$7501,"No",'DETAIL SALES'!$C$10:$C$7501,"26")</f>
        <v>0</v>
      </c>
      <c r="BJ172" s="149">
        <f>COUNTIFS('DETAIL SALES'!$Q$10:$Q$7501,'FILL RATE MANDATORY STOCK'!E172,'DETAIL SALES'!$AB$10:$AB$7501,"Full",'DETAIL SALES'!$C$10:$C$7501,"27")</f>
        <v>0</v>
      </c>
      <c r="BK172" s="149">
        <f>COUNTIFS('DETAIL SALES'!$Q$10:$Q$7501,'FILL RATE MANDATORY STOCK'!E172,'DETAIL SALES'!$AB$10:$AB$7501,"No",'DETAIL SALES'!$C$10:$C$7501,"27")</f>
        <v>0</v>
      </c>
      <c r="BL172" s="316">
        <f>COUNTIFS('DETAIL SALES'!$Q$10:$Q$7501,'FILL RATE MANDATORY STOCK'!E172,'DETAIL SALES'!$AB$10:$AB$7501,"Full",'DETAIL SALES'!$C$10:$C$7501,"28")</f>
        <v>0</v>
      </c>
      <c r="BM172" s="316">
        <f>COUNTIFS('DETAIL SALES'!$Q$10:$Q$7501,'FILL RATE MANDATORY STOCK'!E172,'DETAIL SALES'!$AB$10:$AB$7501,"No",'DETAIL SALES'!$C$10:$C$7501,"28")</f>
        <v>0</v>
      </c>
      <c r="BN172" s="149">
        <f>COUNTIFS('DETAIL SALES'!$Q$10:$Q$7501,'FILL RATE MANDATORY STOCK'!E172,'DETAIL SALES'!$AB$10:$AB$7501,"Full",'DETAIL SALES'!$C$10:$C$7501,"29")</f>
        <v>0</v>
      </c>
      <c r="BO172" s="149">
        <f>COUNTIFS('DETAIL SALES'!$Q$10:$Q$7501,'FILL RATE MANDATORY STOCK'!E172,'DETAIL SALES'!$AB$10:$AB$7501,"No",'DETAIL SALES'!$C$10:$C$7501,"29")</f>
        <v>0</v>
      </c>
      <c r="BP172" s="149">
        <f>COUNTIFS('DETAIL SALES'!$Q$10:$Q$7501,'FILL RATE MANDATORY STOCK'!E172,'DETAIL SALES'!$AB$10:$AB$7501,"Full",'DETAIL SALES'!$C$10:$C$7501,"30")</f>
        <v>0</v>
      </c>
      <c r="BQ172" s="149">
        <f>COUNTIFS('DETAIL SALES'!$Q$10:$Q$7501,'FILL RATE MANDATORY STOCK'!E172,'DETAIL SALES'!$AB$10:$AB$7501,"No",'DETAIL SALES'!$C$10:$C$7501,"30")</f>
        <v>0</v>
      </c>
      <c r="BR172" s="149">
        <f>COUNTIFS('DETAIL SALES'!$Q$10:$Q$7501,'FILL RATE MANDATORY STOCK'!\,'DETAIL SALES'!$AB$10:$AB$7501,"Full",'DETAIL SALES'!$C$10:$C$7501,"31")</f>
        <v>0</v>
      </c>
      <c r="BS172" s="153">
        <f>COUNTIFS('DETAIL SALES'!$Q$10:$Q$7501,'FILL RATE MANDATORY STOCK'!E172,'DETAIL SALES'!$AB$10:$AB$7501,"No",'DETAIL SALES'!$C$10:$C$7501,"31")</f>
        <v>0</v>
      </c>
      <c r="BT172" s="271">
        <f t="shared" si="16"/>
        <v>0</v>
      </c>
      <c r="BU172" s="150">
        <f t="shared" si="17"/>
        <v>0</v>
      </c>
      <c r="BV172" s="150">
        <f t="shared" si="18"/>
        <v>0</v>
      </c>
      <c r="BW172" s="272" t="e">
        <f t="shared" si="19"/>
        <v>#DIV/0!</v>
      </c>
    </row>
    <row r="173" spans="1:75" ht="14.25" customHeight="1">
      <c r="A173" s="784"/>
      <c r="B173" s="100">
        <f t="shared" si="15"/>
        <v>154</v>
      </c>
      <c r="C173" s="100" t="s">
        <v>434</v>
      </c>
      <c r="D173" s="100" t="s">
        <v>890</v>
      </c>
      <c r="E173" s="149"/>
      <c r="F173" s="169"/>
      <c r="G173" s="224">
        <v>120000</v>
      </c>
      <c r="H173" s="154">
        <v>1</v>
      </c>
      <c r="I173" s="153">
        <v>0</v>
      </c>
      <c r="J173" s="315">
        <f>COUNTIFS('DETAIL SALES'!$Q$10:$Q$7501,'FILL RATE MANDATORY STOCK'!E173,'DETAIL SALES'!$AB$10:$AB$7501,"Full",'DETAIL SALES'!$C$10:$C$7501,"1")</f>
        <v>0</v>
      </c>
      <c r="K173" s="316">
        <f>COUNTIFS('DETAIL SALES'!$Q$10:$Q$7501,'FILL RATE MANDATORY STOCK'!E173,'DETAIL SALES'!$AB$10:$AB$7501,"No",'DETAIL SALES'!$C$10:$C$7501,"1")</f>
        <v>0</v>
      </c>
      <c r="L173" s="149">
        <f>COUNTIFS('DETAIL SALES'!$Q$10:$Q$7501,'FILL RATE MANDATORY STOCK'!E173,'DETAIL SALES'!$AB$10:$AB$7501,"Full",'DETAIL SALES'!$C$10:$C$7501,"2")</f>
        <v>0</v>
      </c>
      <c r="M173" s="149">
        <f>COUNTIFS('DETAIL SALES'!$Q$10:$Q$7501,'FILL RATE MANDATORY STOCK'!E173,'DETAIL SALES'!$AB$10:$AB$7501,"No",'DETAIL SALES'!$C$10:$C$7501,"2")</f>
        <v>0</v>
      </c>
      <c r="N173" s="149">
        <f>COUNTIFS('DETAIL SALES'!$Q$10:$Q$7501,'FILL RATE MANDATORY STOCK'!E173,'DETAIL SALES'!$AB$10:$AB$7501,"Full",'DETAIL SALES'!$C$10:$C$7501,"3")</f>
        <v>0</v>
      </c>
      <c r="O173" s="149">
        <f>COUNTIFS('DETAIL SALES'!$Q$10:$Q$7501,'FILL RATE MANDATORY STOCK'!E173,'DETAIL SALES'!$AB$10:$AB$7501,"No",'DETAIL SALES'!$C$10:$C$7501,"3")</f>
        <v>0</v>
      </c>
      <c r="P173" s="149">
        <f>COUNTIFS('DETAIL SALES'!$Q$10:$Q$7501,'FILL RATE MANDATORY STOCK'!E173,'DETAIL SALES'!$AB$10:$AB$7501,"Full",'DETAIL SALES'!$C$10:$C$7501,"4")</f>
        <v>0</v>
      </c>
      <c r="Q173" s="149">
        <f>COUNTIFS('DETAIL SALES'!$Q$10:$Q$7501,'FILL RATE MANDATORY STOCK'!E173,'DETAIL SALES'!$AB$10:$AB$7501,"No",'DETAIL SALES'!$C$10:$C$7501,"4")</f>
        <v>0</v>
      </c>
      <c r="R173" s="149">
        <f>COUNTIFS('DETAIL SALES'!$Q$10:$Q$7501,'FILL RATE MANDATORY STOCK'!E173,'DETAIL SALES'!$AB$10:$AB$7501,"Full",'DETAIL SALES'!$C$10:$C$7501,"5")</f>
        <v>0</v>
      </c>
      <c r="S173" s="149">
        <f>COUNTIFS('DETAIL SALES'!$Q$10:$Q$7501,'FILL RATE MANDATORY STOCK'!E173,'DETAIL SALES'!$AB$10:$AB$7501,"No",'DETAIL SALES'!$C$10:$C$7501,"5")</f>
        <v>0</v>
      </c>
      <c r="T173" s="149">
        <f>COUNTIFS('DETAIL SALES'!$Q$10:$Q$7501,'FILL RATE MANDATORY STOCK'!E173,'DETAIL SALES'!$AB$10:$AB$7501,"Full",'DETAIL SALES'!$C$10:$C$7501,"6")</f>
        <v>0</v>
      </c>
      <c r="U173" s="149">
        <f>COUNTIFS('DETAIL SALES'!$Q$10:$Q$7501,'FILL RATE MANDATORY STOCK'!E173,'DETAIL SALES'!$AB$10:$AB$7501,"No",'DETAIL SALES'!$C$10:$C$7501,"6")</f>
        <v>0</v>
      </c>
      <c r="V173" s="316">
        <f>COUNTIFS('DETAIL SALES'!$Q$10:$Q$7501,'FILL RATE MANDATORY STOCK'!E173,'DETAIL SALES'!$AB$10:$AB$7501,"Full",'DETAIL SALES'!$C$10:$C$7501,"7")</f>
        <v>0</v>
      </c>
      <c r="W173" s="316">
        <f>COUNTIFS('DETAIL SALES'!$Q$10:$Q$7501,'FILL RATE MANDATORY STOCK'!E173,'DETAIL SALES'!$AB$10:$AB$7501,"No",'DETAIL SALES'!$C$10:$C$7501,"7")</f>
        <v>0</v>
      </c>
      <c r="X173" s="149">
        <f>COUNTIFS('DETAIL SALES'!$Q$10:$Q$7501,'FILL RATE MANDATORY STOCK'!E173,'DETAIL SALES'!$AB$10:$AB$7501,"Full",'DETAIL SALES'!$C$10:$C$7501,"8")</f>
        <v>0</v>
      </c>
      <c r="Y173" s="149">
        <f>COUNTIFS('DETAIL SALES'!$Q$10:$Q$7501,'FILL RATE MANDATORY STOCK'!E173,'DETAIL SALES'!$AB$10:$AB$7501,"No",'DETAIL SALES'!$C$10:$C$7501,"8")</f>
        <v>0</v>
      </c>
      <c r="Z173" s="149">
        <f>COUNTIFS('DETAIL SALES'!$Q$10:$Q$7501,'FILL RATE MANDATORY STOCK'!E173,'DETAIL SALES'!$AB$10:$AB$7501,"Full",'DETAIL SALES'!$C$10:$C$7501,"9")</f>
        <v>0</v>
      </c>
      <c r="AA173" s="149">
        <f>COUNTIFS('DETAIL SALES'!$Q$10:$Q$7501,'FILL RATE MANDATORY STOCK'!E173,'DETAIL SALES'!$AB$10:$AB$7501,"No",'DETAIL SALES'!$C$10:$C$7501,"9")</f>
        <v>0</v>
      </c>
      <c r="AB173" s="149">
        <f>COUNTIFS('DETAIL SALES'!$Q$10:$Q$7501,'FILL RATE MANDATORY STOCK'!E173,'DETAIL SALES'!$AB$10:$AB$7501,"Full",'DETAIL SALES'!$C$10:$C$7501,"10")</f>
        <v>0</v>
      </c>
      <c r="AC173" s="149">
        <f>COUNTIFS('DETAIL SALES'!$Q$10:$Q$7501,'FILL RATE MANDATORY STOCK'!E173,'DETAIL SALES'!$AB$10:$AB$7501,"No",'DETAIL SALES'!$C$10:$C$7501,"10")</f>
        <v>0</v>
      </c>
      <c r="AD173" s="149">
        <f>COUNTIFS('DETAIL SALES'!$Q$10:$Q$7501,'FILL RATE MANDATORY STOCK'!E173,'DETAIL SALES'!$AB$10:$AB$7501,"Full",'DETAIL SALES'!$C$10:$C$7501,"11")</f>
        <v>0</v>
      </c>
      <c r="AE173" s="149">
        <f>COUNTIFS('DETAIL SALES'!$Q$10:$Q$7501,'FILL RATE MANDATORY STOCK'!E173,'DETAIL SALES'!$AB$10:$AB$7501,"No",'DETAIL SALES'!$C$10:$C$7501,"11")</f>
        <v>0</v>
      </c>
      <c r="AF173" s="149">
        <f>COUNTIFS('DETAIL SALES'!$Q$10:$Q$7501,'FILL RATE MANDATORY STOCK'!E173,'DETAIL SALES'!$AB$10:$AB$7501,"Full",'DETAIL SALES'!$C$10:$C$7501,"12")</f>
        <v>0</v>
      </c>
      <c r="AG173" s="149">
        <f>COUNTIFS('DETAIL SALES'!$Q$10:$Q$7501,'FILL RATE MANDATORY STOCK'!E173,'DETAIL SALES'!$AB$10:$AB$7501,"No",'DETAIL SALES'!$C$10:$C$7501,"12")</f>
        <v>0</v>
      </c>
      <c r="AH173" s="149">
        <f>COUNTIFS('DETAIL SALES'!$Q$10:$Q$7501,'FILL RATE MANDATORY STOCK'!E173,'DETAIL SALES'!$AB$10:$AB$7501,"Full",'DETAIL SALES'!$C$10:$C$7501,"13")</f>
        <v>0</v>
      </c>
      <c r="AI173" s="149">
        <f>COUNTIFS('DETAIL SALES'!$Q$10:$Q$7501,'FILL RATE MANDATORY STOCK'!E173,'DETAIL SALES'!$AB$10:$AB$7501,"No",'DETAIL SALES'!$C$10:$C$7501,"13")</f>
        <v>0</v>
      </c>
      <c r="AJ173" s="316">
        <f>COUNTIFS('DETAIL SALES'!$Q$10:$Q$7501,'FILL RATE MANDATORY STOCK'!E173,'DETAIL SALES'!$AB$10:$AB$7501,"Full",'DETAIL SALES'!$C$10:$C$7501,"14")</f>
        <v>0</v>
      </c>
      <c r="AK173" s="316">
        <f>COUNTIFS('DETAIL SALES'!$Q$10:$Q$7501,'FILL RATE MANDATORY STOCK'!E173,'DETAIL SALES'!$AB$10:$AB$7501,"No",'DETAIL SALES'!$C$10:$C$7501,"14")</f>
        <v>0</v>
      </c>
      <c r="AL173" s="149">
        <f>COUNTIFS('DETAIL SALES'!$Q$10:$Q$7501,'FILL RATE MANDATORY STOCK'!E173,'DETAIL SALES'!$AB$10:$AB$7501,"Full",'DETAIL SALES'!$C$10:$C$7501,"15")</f>
        <v>0</v>
      </c>
      <c r="AM173" s="149">
        <f>COUNTIFS('DETAIL SALES'!$Q$10:$Q$7501,'FILL RATE MANDATORY STOCK'!E173,'DETAIL SALES'!$AB$10:$AB$7501,"No",'DETAIL SALES'!$C$10:$C$7501,"15")</f>
        <v>0</v>
      </c>
      <c r="AN173" s="149">
        <f>COUNTIFS('DETAIL SALES'!$Q$10:$Q$7501,'FILL RATE MANDATORY STOCK'!E173,'DETAIL SALES'!$AB$10:$AB$7501,"Full",'DETAIL SALES'!$C$10:$C$7501,"16")</f>
        <v>0</v>
      </c>
      <c r="AO173" s="149">
        <f>COUNTIFS('DETAIL SALES'!$Q$10:$Q$7501,'FILL RATE MANDATORY STOCK'!E173,'DETAIL SALES'!$AB$10:$AB$7501,"No",'DETAIL SALES'!$C$10:$C$7501,"16")</f>
        <v>0</v>
      </c>
      <c r="AP173" s="149">
        <f>COUNTIFS('DETAIL SALES'!$Q$10:$Q$7501,'FILL RATE MANDATORY STOCK'!E173,'DETAIL SALES'!$AB$10:$AB$7501,"Full",'DETAIL SALES'!$C$10:$C$7501,"17")</f>
        <v>0</v>
      </c>
      <c r="AQ173" s="149">
        <f>COUNTIFS('DETAIL SALES'!$Q$10:$Q$7501,'FILL RATE MANDATORY STOCK'!E173,'DETAIL SALES'!$AB$10:$AB$7501,"No",'DETAIL SALES'!$C$10:$C$7501,"17")</f>
        <v>0</v>
      </c>
      <c r="AR173" s="149">
        <f>COUNTIFS('DETAIL SALES'!$Q$10:$Q$7501,'FILL RATE MANDATORY STOCK'!E173,'DETAIL SALES'!$AB$10:$AB$7501,"Full",'DETAIL SALES'!$C$10:$C$7501,"18")</f>
        <v>0</v>
      </c>
      <c r="AS173" s="149">
        <f>COUNTIFS('DETAIL SALES'!$Q$10:$Q$7501,'FILL RATE MANDATORY STOCK'!E173,'DETAIL SALES'!$AB$10:$AB$7501,"No",'DETAIL SALES'!$C$10:$C$7501,"18")</f>
        <v>0</v>
      </c>
      <c r="AT173" s="149">
        <f>COUNTIFS('DETAIL SALES'!$Q$10:$Q$7501,'FILL RATE MANDATORY STOCK'!E173,'DETAIL SALES'!$AB$10:$AB$7501,"Full",'DETAIL SALES'!$C$10:$C$7501,"19")</f>
        <v>0</v>
      </c>
      <c r="AU173" s="149">
        <f>COUNTIFS('DETAIL SALES'!$Q$10:$Q$7501,'FILL RATE MANDATORY STOCK'!E173,'DETAIL SALES'!$AB$10:$AB$7501,"No",'DETAIL SALES'!$C$10:$C$7501,"19")</f>
        <v>0</v>
      </c>
      <c r="AV173" s="149">
        <f>COUNTIFS('DETAIL SALES'!$Q$10:$Q$7501,'FILL RATE MANDATORY STOCK'!E173,'DETAIL SALES'!$AB$10:$AB$7501,"Full",'DETAIL SALES'!$C$10:$C$7501,"20")</f>
        <v>0</v>
      </c>
      <c r="AW173" s="149">
        <f>COUNTIFS('DETAIL SALES'!$Q$10:$Q$7501,'FILL RATE MANDATORY STOCK'!E173,'DETAIL SALES'!$AB$10:$AB$7501,"No",'DETAIL SALES'!$C$10:$C$7501,"20")</f>
        <v>0</v>
      </c>
      <c r="AX173" s="316">
        <f>COUNTIFS('DETAIL SALES'!$Q$10:$Q$7501,'FILL RATE MANDATORY STOCK'!E173,'DETAIL SALES'!$AB$10:$AB$7501,"Full",'DETAIL SALES'!$C$10:$C$7501,"21")</f>
        <v>0</v>
      </c>
      <c r="AY173" s="316">
        <f>COUNTIFS('DETAIL SALES'!$Q$10:$Q$7501,'FILL RATE MANDATORY STOCK'!E173,'DETAIL SALES'!$AB$10:$AB$7501,"No",'DETAIL SALES'!$C$10:$C$7501,"21")</f>
        <v>0</v>
      </c>
      <c r="AZ173" s="149">
        <f>COUNTIFS('DETAIL SALES'!$Q$10:$Q$7501,'FILL RATE MANDATORY STOCK'!E173,'DETAIL SALES'!$AB$10:$AB$7501,"Full",'DETAIL SALES'!$C$10:$C$7501,"22")</f>
        <v>0</v>
      </c>
      <c r="BA173" s="149">
        <f>COUNTIFS('DETAIL SALES'!$Q$10:$Q$7501,'FILL RATE MANDATORY STOCK'!E173,'DETAIL SALES'!$AB$10:$AB$7501,"No",'DETAIL SALES'!$C$10:$C$7501,"22")</f>
        <v>0</v>
      </c>
      <c r="BB173" s="149">
        <f>COUNTIFS('DETAIL SALES'!$Q$10:$Q$7501,'FILL RATE MANDATORY STOCK'!E173,'DETAIL SALES'!$AB$10:$AB$7501,"Full",'DETAIL SALES'!$C$10:$C$7501,"23")</f>
        <v>0</v>
      </c>
      <c r="BC173" s="149">
        <f>COUNTIFS('DETAIL SALES'!$Q$10:$Q$7501,'FILL RATE MANDATORY STOCK'!E173,'DETAIL SALES'!$AB$10:$AB$7501,"No",'DETAIL SALES'!$C$10:$C$7501,"23")</f>
        <v>0</v>
      </c>
      <c r="BD173" s="149">
        <f>COUNTIFS('DETAIL SALES'!$Q$10:$Q$7501,'FILL RATE MANDATORY STOCK'!E173,'DETAIL SALES'!$AB$10:$AB$7501,"Full",'DETAIL SALES'!$C$10:$C$7501,"24")</f>
        <v>0</v>
      </c>
      <c r="BE173" s="149">
        <f>COUNTIFS('DETAIL SALES'!$Q$10:$Q$7501,'FILL RATE MANDATORY STOCK'!E173,'DETAIL SALES'!$AB$10:$AB$7501,"No",'DETAIL SALES'!$C$10:$C$7501,"24")</f>
        <v>0</v>
      </c>
      <c r="BF173" s="149">
        <f>COUNTIFS('DETAIL SALES'!$Q$10:$Q$7501,'FILL RATE MANDATORY STOCK'!E173,'DETAIL SALES'!$AB$10:$AB$7501,"Full",'DETAIL SALES'!$C$10:$C$7501,"25")</f>
        <v>0</v>
      </c>
      <c r="BG173" s="149">
        <f>COUNTIFS('DETAIL SALES'!$Q$10:$Q$7501,'FILL RATE MANDATORY STOCK'!E173,'DETAIL SALES'!$AB$10:$AB$7501,"No",'DETAIL SALES'!$C$10:$C$7501,"25")</f>
        <v>0</v>
      </c>
      <c r="BH173" s="149">
        <f>COUNTIFS('DETAIL SALES'!$Q$10:$Q$7501,'FILL RATE MANDATORY STOCK'!E173,'DETAIL SALES'!$AB$10:$AB$7501,"Full",'DETAIL SALES'!$C$10:$C$7501,"26")</f>
        <v>0</v>
      </c>
      <c r="BI173" s="149">
        <f>COUNTIFS('DETAIL SALES'!$Q$10:$Q$7501,'FILL RATE MANDATORY STOCK'!E173,'DETAIL SALES'!$AB$10:$AB$7501,"No",'DETAIL SALES'!$C$10:$C$7501,"26")</f>
        <v>0</v>
      </c>
      <c r="BJ173" s="149">
        <f>COUNTIFS('DETAIL SALES'!$Q$10:$Q$7501,'FILL RATE MANDATORY STOCK'!E173,'DETAIL SALES'!$AB$10:$AB$7501,"Full",'DETAIL SALES'!$C$10:$C$7501,"27")</f>
        <v>0</v>
      </c>
      <c r="BK173" s="149">
        <f>COUNTIFS('DETAIL SALES'!$Q$10:$Q$7501,'FILL RATE MANDATORY STOCK'!E173,'DETAIL SALES'!$AB$10:$AB$7501,"No",'DETAIL SALES'!$C$10:$C$7501,"27")</f>
        <v>0</v>
      </c>
      <c r="BL173" s="316">
        <f>COUNTIFS('DETAIL SALES'!$Q$10:$Q$7501,'FILL RATE MANDATORY STOCK'!E173,'DETAIL SALES'!$AB$10:$AB$7501,"Full",'DETAIL SALES'!$C$10:$C$7501,"28")</f>
        <v>0</v>
      </c>
      <c r="BM173" s="316">
        <f>COUNTIFS('DETAIL SALES'!$Q$10:$Q$7501,'FILL RATE MANDATORY STOCK'!E173,'DETAIL SALES'!$AB$10:$AB$7501,"No",'DETAIL SALES'!$C$10:$C$7501,"28")</f>
        <v>0</v>
      </c>
      <c r="BN173" s="149">
        <f>COUNTIFS('DETAIL SALES'!$Q$10:$Q$7501,'FILL RATE MANDATORY STOCK'!E173,'DETAIL SALES'!$AB$10:$AB$7501,"Full",'DETAIL SALES'!$C$10:$C$7501,"29")</f>
        <v>0</v>
      </c>
      <c r="BO173" s="149">
        <f>COUNTIFS('DETAIL SALES'!$Q$10:$Q$7501,'FILL RATE MANDATORY STOCK'!E173,'DETAIL SALES'!$AB$10:$AB$7501,"No",'DETAIL SALES'!$C$10:$C$7501,"29")</f>
        <v>0</v>
      </c>
      <c r="BP173" s="149">
        <f>COUNTIFS('DETAIL SALES'!$Q$10:$Q$7501,'FILL RATE MANDATORY STOCK'!E173,'DETAIL SALES'!$AB$10:$AB$7501,"Full",'DETAIL SALES'!$C$10:$C$7501,"30")</f>
        <v>0</v>
      </c>
      <c r="BQ173" s="149">
        <f>COUNTIFS('DETAIL SALES'!$Q$10:$Q$7501,'FILL RATE MANDATORY STOCK'!E173,'DETAIL SALES'!$AB$10:$AB$7501,"No",'DETAIL SALES'!$C$10:$C$7501,"30")</f>
        <v>0</v>
      </c>
      <c r="BR173" s="149">
        <f>COUNTIFS('DETAIL SALES'!$Q$10:$Q$7501,'FILL RATE MANDATORY STOCK'!\,'DETAIL SALES'!$AB$10:$AB$7501,"Full",'DETAIL SALES'!$C$10:$C$7501,"31")</f>
        <v>0</v>
      </c>
      <c r="BS173" s="153">
        <f>COUNTIFS('DETAIL SALES'!$Q$10:$Q$7501,'FILL RATE MANDATORY STOCK'!E173,'DETAIL SALES'!$AB$10:$AB$7501,"No",'DETAIL SALES'!$C$10:$C$7501,"31")</f>
        <v>0</v>
      </c>
      <c r="BT173" s="271">
        <f t="shared" si="16"/>
        <v>0</v>
      </c>
      <c r="BU173" s="150">
        <f t="shared" si="17"/>
        <v>0</v>
      </c>
      <c r="BV173" s="150">
        <f t="shared" si="18"/>
        <v>0</v>
      </c>
      <c r="BW173" s="272" t="e">
        <f t="shared" si="19"/>
        <v>#DIV/0!</v>
      </c>
    </row>
    <row r="174" spans="1:75">
      <c r="A174" s="784"/>
      <c r="B174" s="100">
        <f t="shared" si="15"/>
        <v>155</v>
      </c>
      <c r="C174" s="100" t="s">
        <v>435</v>
      </c>
      <c r="D174" s="100" t="s">
        <v>891</v>
      </c>
      <c r="E174" s="149"/>
      <c r="F174" s="169"/>
      <c r="G174" s="224">
        <v>120000</v>
      </c>
      <c r="H174" s="154">
        <v>1</v>
      </c>
      <c r="I174" s="153">
        <v>0.16666666666666666</v>
      </c>
      <c r="J174" s="315">
        <f>COUNTIFS('DETAIL SALES'!$Q$10:$Q$7501,'FILL RATE MANDATORY STOCK'!E174,'DETAIL SALES'!$AB$10:$AB$7501,"Full",'DETAIL SALES'!$C$10:$C$7501,"1")</f>
        <v>0</v>
      </c>
      <c r="K174" s="316">
        <f>COUNTIFS('DETAIL SALES'!$Q$10:$Q$7501,'FILL RATE MANDATORY STOCK'!E174,'DETAIL SALES'!$AB$10:$AB$7501,"No",'DETAIL SALES'!$C$10:$C$7501,"1")</f>
        <v>0</v>
      </c>
      <c r="L174" s="149">
        <f>COUNTIFS('DETAIL SALES'!$Q$10:$Q$7501,'FILL RATE MANDATORY STOCK'!E174,'DETAIL SALES'!$AB$10:$AB$7501,"Full",'DETAIL SALES'!$C$10:$C$7501,"2")</f>
        <v>0</v>
      </c>
      <c r="M174" s="149">
        <f>COUNTIFS('DETAIL SALES'!$Q$10:$Q$7501,'FILL RATE MANDATORY STOCK'!E174,'DETAIL SALES'!$AB$10:$AB$7501,"No",'DETAIL SALES'!$C$10:$C$7501,"2")</f>
        <v>0</v>
      </c>
      <c r="N174" s="149">
        <f>COUNTIFS('DETAIL SALES'!$Q$10:$Q$7501,'FILL RATE MANDATORY STOCK'!E174,'DETAIL SALES'!$AB$10:$AB$7501,"Full",'DETAIL SALES'!$C$10:$C$7501,"3")</f>
        <v>0</v>
      </c>
      <c r="O174" s="149">
        <f>COUNTIFS('DETAIL SALES'!$Q$10:$Q$7501,'FILL RATE MANDATORY STOCK'!E174,'DETAIL SALES'!$AB$10:$AB$7501,"No",'DETAIL SALES'!$C$10:$C$7501,"3")</f>
        <v>0</v>
      </c>
      <c r="P174" s="149">
        <f>COUNTIFS('DETAIL SALES'!$Q$10:$Q$7501,'FILL RATE MANDATORY STOCK'!E174,'DETAIL SALES'!$AB$10:$AB$7501,"Full",'DETAIL SALES'!$C$10:$C$7501,"4")</f>
        <v>0</v>
      </c>
      <c r="Q174" s="149">
        <f>COUNTIFS('DETAIL SALES'!$Q$10:$Q$7501,'FILL RATE MANDATORY STOCK'!E174,'DETAIL SALES'!$AB$10:$AB$7501,"No",'DETAIL SALES'!$C$10:$C$7501,"4")</f>
        <v>0</v>
      </c>
      <c r="R174" s="149">
        <f>COUNTIFS('DETAIL SALES'!$Q$10:$Q$7501,'FILL RATE MANDATORY STOCK'!E174,'DETAIL SALES'!$AB$10:$AB$7501,"Full",'DETAIL SALES'!$C$10:$C$7501,"5")</f>
        <v>0</v>
      </c>
      <c r="S174" s="149">
        <f>COUNTIFS('DETAIL SALES'!$Q$10:$Q$7501,'FILL RATE MANDATORY STOCK'!E174,'DETAIL SALES'!$AB$10:$AB$7501,"No",'DETAIL SALES'!$C$10:$C$7501,"5")</f>
        <v>0</v>
      </c>
      <c r="T174" s="149">
        <f>COUNTIFS('DETAIL SALES'!$Q$10:$Q$7501,'FILL RATE MANDATORY STOCK'!E174,'DETAIL SALES'!$AB$10:$AB$7501,"Full",'DETAIL SALES'!$C$10:$C$7501,"6")</f>
        <v>0</v>
      </c>
      <c r="U174" s="149">
        <f>COUNTIFS('DETAIL SALES'!$Q$10:$Q$7501,'FILL RATE MANDATORY STOCK'!E174,'DETAIL SALES'!$AB$10:$AB$7501,"No",'DETAIL SALES'!$C$10:$C$7501,"6")</f>
        <v>0</v>
      </c>
      <c r="V174" s="316">
        <f>COUNTIFS('DETAIL SALES'!$Q$10:$Q$7501,'FILL RATE MANDATORY STOCK'!E174,'DETAIL SALES'!$AB$10:$AB$7501,"Full",'DETAIL SALES'!$C$10:$C$7501,"7")</f>
        <v>0</v>
      </c>
      <c r="W174" s="316">
        <f>COUNTIFS('DETAIL SALES'!$Q$10:$Q$7501,'FILL RATE MANDATORY STOCK'!E174,'DETAIL SALES'!$AB$10:$AB$7501,"No",'DETAIL SALES'!$C$10:$C$7501,"7")</f>
        <v>0</v>
      </c>
      <c r="X174" s="149">
        <f>COUNTIFS('DETAIL SALES'!$Q$10:$Q$7501,'FILL RATE MANDATORY STOCK'!E174,'DETAIL SALES'!$AB$10:$AB$7501,"Full",'DETAIL SALES'!$C$10:$C$7501,"8")</f>
        <v>0</v>
      </c>
      <c r="Y174" s="149">
        <f>COUNTIFS('DETAIL SALES'!$Q$10:$Q$7501,'FILL RATE MANDATORY STOCK'!E174,'DETAIL SALES'!$AB$10:$AB$7501,"No",'DETAIL SALES'!$C$10:$C$7501,"8")</f>
        <v>0</v>
      </c>
      <c r="Z174" s="149">
        <f>COUNTIFS('DETAIL SALES'!$Q$10:$Q$7501,'FILL RATE MANDATORY STOCK'!E174,'DETAIL SALES'!$AB$10:$AB$7501,"Full",'DETAIL SALES'!$C$10:$C$7501,"9")</f>
        <v>0</v>
      </c>
      <c r="AA174" s="149">
        <f>COUNTIFS('DETAIL SALES'!$Q$10:$Q$7501,'FILL RATE MANDATORY STOCK'!E174,'DETAIL SALES'!$AB$10:$AB$7501,"No",'DETAIL SALES'!$C$10:$C$7501,"9")</f>
        <v>0</v>
      </c>
      <c r="AB174" s="149">
        <f>COUNTIFS('DETAIL SALES'!$Q$10:$Q$7501,'FILL RATE MANDATORY STOCK'!E174,'DETAIL SALES'!$AB$10:$AB$7501,"Full",'DETAIL SALES'!$C$10:$C$7501,"10")</f>
        <v>0</v>
      </c>
      <c r="AC174" s="149">
        <f>COUNTIFS('DETAIL SALES'!$Q$10:$Q$7501,'FILL RATE MANDATORY STOCK'!E174,'DETAIL SALES'!$AB$10:$AB$7501,"No",'DETAIL SALES'!$C$10:$C$7501,"10")</f>
        <v>0</v>
      </c>
      <c r="AD174" s="149">
        <f>COUNTIFS('DETAIL SALES'!$Q$10:$Q$7501,'FILL RATE MANDATORY STOCK'!E174,'DETAIL SALES'!$AB$10:$AB$7501,"Full",'DETAIL SALES'!$C$10:$C$7501,"11")</f>
        <v>0</v>
      </c>
      <c r="AE174" s="149">
        <f>COUNTIFS('DETAIL SALES'!$Q$10:$Q$7501,'FILL RATE MANDATORY STOCK'!E174,'DETAIL SALES'!$AB$10:$AB$7501,"No",'DETAIL SALES'!$C$10:$C$7501,"11")</f>
        <v>0</v>
      </c>
      <c r="AF174" s="149">
        <f>COUNTIFS('DETAIL SALES'!$Q$10:$Q$7501,'FILL RATE MANDATORY STOCK'!E174,'DETAIL SALES'!$AB$10:$AB$7501,"Full",'DETAIL SALES'!$C$10:$C$7501,"12")</f>
        <v>0</v>
      </c>
      <c r="AG174" s="149">
        <f>COUNTIFS('DETAIL SALES'!$Q$10:$Q$7501,'FILL RATE MANDATORY STOCK'!E174,'DETAIL SALES'!$AB$10:$AB$7501,"No",'DETAIL SALES'!$C$10:$C$7501,"12")</f>
        <v>0</v>
      </c>
      <c r="AH174" s="149">
        <f>COUNTIFS('DETAIL SALES'!$Q$10:$Q$7501,'FILL RATE MANDATORY STOCK'!E174,'DETAIL SALES'!$AB$10:$AB$7501,"Full",'DETAIL SALES'!$C$10:$C$7501,"13")</f>
        <v>0</v>
      </c>
      <c r="AI174" s="149">
        <f>COUNTIFS('DETAIL SALES'!$Q$10:$Q$7501,'FILL RATE MANDATORY STOCK'!E174,'DETAIL SALES'!$AB$10:$AB$7501,"No",'DETAIL SALES'!$C$10:$C$7501,"13")</f>
        <v>0</v>
      </c>
      <c r="AJ174" s="316">
        <f>COUNTIFS('DETAIL SALES'!$Q$10:$Q$7501,'FILL RATE MANDATORY STOCK'!E174,'DETAIL SALES'!$AB$10:$AB$7501,"Full",'DETAIL SALES'!$C$10:$C$7501,"14")</f>
        <v>0</v>
      </c>
      <c r="AK174" s="316">
        <f>COUNTIFS('DETAIL SALES'!$Q$10:$Q$7501,'FILL RATE MANDATORY STOCK'!E174,'DETAIL SALES'!$AB$10:$AB$7501,"No",'DETAIL SALES'!$C$10:$C$7501,"14")</f>
        <v>0</v>
      </c>
      <c r="AL174" s="149">
        <f>COUNTIFS('DETAIL SALES'!$Q$10:$Q$7501,'FILL RATE MANDATORY STOCK'!E174,'DETAIL SALES'!$AB$10:$AB$7501,"Full",'DETAIL SALES'!$C$10:$C$7501,"15")</f>
        <v>0</v>
      </c>
      <c r="AM174" s="149">
        <f>COUNTIFS('DETAIL SALES'!$Q$10:$Q$7501,'FILL RATE MANDATORY STOCK'!E174,'DETAIL SALES'!$AB$10:$AB$7501,"No",'DETAIL SALES'!$C$10:$C$7501,"15")</f>
        <v>0</v>
      </c>
      <c r="AN174" s="149">
        <f>COUNTIFS('DETAIL SALES'!$Q$10:$Q$7501,'FILL RATE MANDATORY STOCK'!E174,'DETAIL SALES'!$AB$10:$AB$7501,"Full",'DETAIL SALES'!$C$10:$C$7501,"16")</f>
        <v>0</v>
      </c>
      <c r="AO174" s="149">
        <f>COUNTIFS('DETAIL SALES'!$Q$10:$Q$7501,'FILL RATE MANDATORY STOCK'!E174,'DETAIL SALES'!$AB$10:$AB$7501,"No",'DETAIL SALES'!$C$10:$C$7501,"16")</f>
        <v>0</v>
      </c>
      <c r="AP174" s="149">
        <f>COUNTIFS('DETAIL SALES'!$Q$10:$Q$7501,'FILL RATE MANDATORY STOCK'!E174,'DETAIL SALES'!$AB$10:$AB$7501,"Full",'DETAIL SALES'!$C$10:$C$7501,"17")</f>
        <v>0</v>
      </c>
      <c r="AQ174" s="149">
        <f>COUNTIFS('DETAIL SALES'!$Q$10:$Q$7501,'FILL RATE MANDATORY STOCK'!E174,'DETAIL SALES'!$AB$10:$AB$7501,"No",'DETAIL SALES'!$C$10:$C$7501,"17")</f>
        <v>0</v>
      </c>
      <c r="AR174" s="149">
        <f>COUNTIFS('DETAIL SALES'!$Q$10:$Q$7501,'FILL RATE MANDATORY STOCK'!E174,'DETAIL SALES'!$AB$10:$AB$7501,"Full",'DETAIL SALES'!$C$10:$C$7501,"18")</f>
        <v>0</v>
      </c>
      <c r="AS174" s="149">
        <f>COUNTIFS('DETAIL SALES'!$Q$10:$Q$7501,'FILL RATE MANDATORY STOCK'!E174,'DETAIL SALES'!$AB$10:$AB$7501,"No",'DETAIL SALES'!$C$10:$C$7501,"18")</f>
        <v>0</v>
      </c>
      <c r="AT174" s="149">
        <f>COUNTIFS('DETAIL SALES'!$Q$10:$Q$7501,'FILL RATE MANDATORY STOCK'!E174,'DETAIL SALES'!$AB$10:$AB$7501,"Full",'DETAIL SALES'!$C$10:$C$7501,"19")</f>
        <v>0</v>
      </c>
      <c r="AU174" s="149">
        <f>COUNTIFS('DETAIL SALES'!$Q$10:$Q$7501,'FILL RATE MANDATORY STOCK'!E174,'DETAIL SALES'!$AB$10:$AB$7501,"No",'DETAIL SALES'!$C$10:$C$7501,"19")</f>
        <v>0</v>
      </c>
      <c r="AV174" s="149">
        <f>COUNTIFS('DETAIL SALES'!$Q$10:$Q$7501,'FILL RATE MANDATORY STOCK'!E174,'DETAIL SALES'!$AB$10:$AB$7501,"Full",'DETAIL SALES'!$C$10:$C$7501,"20")</f>
        <v>0</v>
      </c>
      <c r="AW174" s="149">
        <f>COUNTIFS('DETAIL SALES'!$Q$10:$Q$7501,'FILL RATE MANDATORY STOCK'!E174,'DETAIL SALES'!$AB$10:$AB$7501,"No",'DETAIL SALES'!$C$10:$C$7501,"20")</f>
        <v>0</v>
      </c>
      <c r="AX174" s="316">
        <f>COUNTIFS('DETAIL SALES'!$Q$10:$Q$7501,'FILL RATE MANDATORY STOCK'!E174,'DETAIL SALES'!$AB$10:$AB$7501,"Full",'DETAIL SALES'!$C$10:$C$7501,"21")</f>
        <v>0</v>
      </c>
      <c r="AY174" s="316">
        <f>COUNTIFS('DETAIL SALES'!$Q$10:$Q$7501,'FILL RATE MANDATORY STOCK'!E174,'DETAIL SALES'!$AB$10:$AB$7501,"No",'DETAIL SALES'!$C$10:$C$7501,"21")</f>
        <v>0</v>
      </c>
      <c r="AZ174" s="149">
        <f>COUNTIFS('DETAIL SALES'!$Q$10:$Q$7501,'FILL RATE MANDATORY STOCK'!E174,'DETAIL SALES'!$AB$10:$AB$7501,"Full",'DETAIL SALES'!$C$10:$C$7501,"22")</f>
        <v>0</v>
      </c>
      <c r="BA174" s="149">
        <f>COUNTIFS('DETAIL SALES'!$Q$10:$Q$7501,'FILL RATE MANDATORY STOCK'!E174,'DETAIL SALES'!$AB$10:$AB$7501,"No",'DETAIL SALES'!$C$10:$C$7501,"22")</f>
        <v>0</v>
      </c>
      <c r="BB174" s="149">
        <f>COUNTIFS('DETAIL SALES'!$Q$10:$Q$7501,'FILL RATE MANDATORY STOCK'!E174,'DETAIL SALES'!$AB$10:$AB$7501,"Full",'DETAIL SALES'!$C$10:$C$7501,"23")</f>
        <v>0</v>
      </c>
      <c r="BC174" s="149">
        <f>COUNTIFS('DETAIL SALES'!$Q$10:$Q$7501,'FILL RATE MANDATORY STOCK'!E174,'DETAIL SALES'!$AB$10:$AB$7501,"No",'DETAIL SALES'!$C$10:$C$7501,"23")</f>
        <v>0</v>
      </c>
      <c r="BD174" s="149">
        <f>COUNTIFS('DETAIL SALES'!$Q$10:$Q$7501,'FILL RATE MANDATORY STOCK'!E174,'DETAIL SALES'!$AB$10:$AB$7501,"Full",'DETAIL SALES'!$C$10:$C$7501,"24")</f>
        <v>0</v>
      </c>
      <c r="BE174" s="149">
        <f>COUNTIFS('DETAIL SALES'!$Q$10:$Q$7501,'FILL RATE MANDATORY STOCK'!E174,'DETAIL SALES'!$AB$10:$AB$7501,"No",'DETAIL SALES'!$C$10:$C$7501,"24")</f>
        <v>0</v>
      </c>
      <c r="BF174" s="149">
        <f>COUNTIFS('DETAIL SALES'!$Q$10:$Q$7501,'FILL RATE MANDATORY STOCK'!E174,'DETAIL SALES'!$AB$10:$AB$7501,"Full",'DETAIL SALES'!$C$10:$C$7501,"25")</f>
        <v>0</v>
      </c>
      <c r="BG174" s="149">
        <f>COUNTIFS('DETAIL SALES'!$Q$10:$Q$7501,'FILL RATE MANDATORY STOCK'!E174,'DETAIL SALES'!$AB$10:$AB$7501,"No",'DETAIL SALES'!$C$10:$C$7501,"25")</f>
        <v>0</v>
      </c>
      <c r="BH174" s="149">
        <f>COUNTIFS('DETAIL SALES'!$Q$10:$Q$7501,'FILL RATE MANDATORY STOCK'!E174,'DETAIL SALES'!$AB$10:$AB$7501,"Full",'DETAIL SALES'!$C$10:$C$7501,"26")</f>
        <v>0</v>
      </c>
      <c r="BI174" s="149">
        <f>COUNTIFS('DETAIL SALES'!$Q$10:$Q$7501,'FILL RATE MANDATORY STOCK'!E174,'DETAIL SALES'!$AB$10:$AB$7501,"No",'DETAIL SALES'!$C$10:$C$7501,"26")</f>
        <v>0</v>
      </c>
      <c r="BJ174" s="149">
        <f>COUNTIFS('DETAIL SALES'!$Q$10:$Q$7501,'FILL RATE MANDATORY STOCK'!E174,'DETAIL SALES'!$AB$10:$AB$7501,"Full",'DETAIL SALES'!$C$10:$C$7501,"27")</f>
        <v>0</v>
      </c>
      <c r="BK174" s="149">
        <f>COUNTIFS('DETAIL SALES'!$Q$10:$Q$7501,'FILL RATE MANDATORY STOCK'!E174,'DETAIL SALES'!$AB$10:$AB$7501,"No",'DETAIL SALES'!$C$10:$C$7501,"27")</f>
        <v>0</v>
      </c>
      <c r="BL174" s="316">
        <f>COUNTIFS('DETAIL SALES'!$Q$10:$Q$7501,'FILL RATE MANDATORY STOCK'!E174,'DETAIL SALES'!$AB$10:$AB$7501,"Full",'DETAIL SALES'!$C$10:$C$7501,"28")</f>
        <v>0</v>
      </c>
      <c r="BM174" s="316">
        <f>COUNTIFS('DETAIL SALES'!$Q$10:$Q$7501,'FILL RATE MANDATORY STOCK'!E174,'DETAIL SALES'!$AB$10:$AB$7501,"No",'DETAIL SALES'!$C$10:$C$7501,"28")</f>
        <v>0</v>
      </c>
      <c r="BN174" s="149">
        <f>COUNTIFS('DETAIL SALES'!$Q$10:$Q$7501,'FILL RATE MANDATORY STOCK'!E174,'DETAIL SALES'!$AB$10:$AB$7501,"Full",'DETAIL SALES'!$C$10:$C$7501,"29")</f>
        <v>0</v>
      </c>
      <c r="BO174" s="149">
        <f>COUNTIFS('DETAIL SALES'!$Q$10:$Q$7501,'FILL RATE MANDATORY STOCK'!E174,'DETAIL SALES'!$AB$10:$AB$7501,"No",'DETAIL SALES'!$C$10:$C$7501,"29")</f>
        <v>0</v>
      </c>
      <c r="BP174" s="149">
        <f>COUNTIFS('DETAIL SALES'!$Q$10:$Q$7501,'FILL RATE MANDATORY STOCK'!E174,'DETAIL SALES'!$AB$10:$AB$7501,"Full",'DETAIL SALES'!$C$10:$C$7501,"30")</f>
        <v>0</v>
      </c>
      <c r="BQ174" s="149">
        <f>COUNTIFS('DETAIL SALES'!$Q$10:$Q$7501,'FILL RATE MANDATORY STOCK'!E174,'DETAIL SALES'!$AB$10:$AB$7501,"No",'DETAIL SALES'!$C$10:$C$7501,"30")</f>
        <v>0</v>
      </c>
      <c r="BR174" s="149">
        <f>COUNTIFS('DETAIL SALES'!$Q$10:$Q$7501,'FILL RATE MANDATORY STOCK'!\,'DETAIL SALES'!$AB$10:$AB$7501,"Full",'DETAIL SALES'!$C$10:$C$7501,"31")</f>
        <v>0</v>
      </c>
      <c r="BS174" s="153">
        <f>COUNTIFS('DETAIL SALES'!$Q$10:$Q$7501,'FILL RATE MANDATORY STOCK'!E174,'DETAIL SALES'!$AB$10:$AB$7501,"No",'DETAIL SALES'!$C$10:$C$7501,"31")</f>
        <v>0</v>
      </c>
      <c r="BT174" s="271">
        <f t="shared" si="16"/>
        <v>0</v>
      </c>
      <c r="BU174" s="150">
        <f t="shared" si="17"/>
        <v>0</v>
      </c>
      <c r="BV174" s="150">
        <f t="shared" si="18"/>
        <v>0</v>
      </c>
      <c r="BW174" s="272" t="e">
        <f t="shared" si="19"/>
        <v>#DIV/0!</v>
      </c>
    </row>
    <row r="175" spans="1:75">
      <c r="A175" s="784"/>
      <c r="B175" s="100">
        <f t="shared" si="15"/>
        <v>156</v>
      </c>
      <c r="C175" s="100" t="s">
        <v>436</v>
      </c>
      <c r="D175" s="100" t="s">
        <v>890</v>
      </c>
      <c r="E175" s="149"/>
      <c r="F175" s="169"/>
      <c r="G175" s="224">
        <v>120000</v>
      </c>
      <c r="H175" s="154">
        <v>1</v>
      </c>
      <c r="I175" s="153">
        <v>0.16666666666666666</v>
      </c>
      <c r="J175" s="315">
        <f>COUNTIFS('DETAIL SALES'!$Q$10:$Q$7501,'FILL RATE MANDATORY STOCK'!E175,'DETAIL SALES'!$AB$10:$AB$7501,"Full",'DETAIL SALES'!$C$10:$C$7501,"1")</f>
        <v>0</v>
      </c>
      <c r="K175" s="316">
        <f>COUNTIFS('DETAIL SALES'!$Q$10:$Q$7501,'FILL RATE MANDATORY STOCK'!E175,'DETAIL SALES'!$AB$10:$AB$7501,"No",'DETAIL SALES'!$C$10:$C$7501,"1")</f>
        <v>0</v>
      </c>
      <c r="L175" s="149">
        <f>COUNTIFS('DETAIL SALES'!$Q$10:$Q$7501,'FILL RATE MANDATORY STOCK'!E175,'DETAIL SALES'!$AB$10:$AB$7501,"Full",'DETAIL SALES'!$C$10:$C$7501,"2")</f>
        <v>0</v>
      </c>
      <c r="M175" s="149">
        <f>COUNTIFS('DETAIL SALES'!$Q$10:$Q$7501,'FILL RATE MANDATORY STOCK'!E175,'DETAIL SALES'!$AB$10:$AB$7501,"No",'DETAIL SALES'!$C$10:$C$7501,"2")</f>
        <v>0</v>
      </c>
      <c r="N175" s="149">
        <f>COUNTIFS('DETAIL SALES'!$Q$10:$Q$7501,'FILL RATE MANDATORY STOCK'!E175,'DETAIL SALES'!$AB$10:$AB$7501,"Full",'DETAIL SALES'!$C$10:$C$7501,"3")</f>
        <v>0</v>
      </c>
      <c r="O175" s="149">
        <f>COUNTIFS('DETAIL SALES'!$Q$10:$Q$7501,'FILL RATE MANDATORY STOCK'!E175,'DETAIL SALES'!$AB$10:$AB$7501,"No",'DETAIL SALES'!$C$10:$C$7501,"3")</f>
        <v>0</v>
      </c>
      <c r="P175" s="149">
        <f>COUNTIFS('DETAIL SALES'!$Q$10:$Q$7501,'FILL RATE MANDATORY STOCK'!E175,'DETAIL SALES'!$AB$10:$AB$7501,"Full",'DETAIL SALES'!$C$10:$C$7501,"4")</f>
        <v>0</v>
      </c>
      <c r="Q175" s="149">
        <f>COUNTIFS('DETAIL SALES'!$Q$10:$Q$7501,'FILL RATE MANDATORY STOCK'!E175,'DETAIL SALES'!$AB$10:$AB$7501,"No",'DETAIL SALES'!$C$10:$C$7501,"4")</f>
        <v>0</v>
      </c>
      <c r="R175" s="149">
        <f>COUNTIFS('DETAIL SALES'!$Q$10:$Q$7501,'FILL RATE MANDATORY STOCK'!E175,'DETAIL SALES'!$AB$10:$AB$7501,"Full",'DETAIL SALES'!$C$10:$C$7501,"5")</f>
        <v>0</v>
      </c>
      <c r="S175" s="149">
        <f>COUNTIFS('DETAIL SALES'!$Q$10:$Q$7501,'FILL RATE MANDATORY STOCK'!E175,'DETAIL SALES'!$AB$10:$AB$7501,"No",'DETAIL SALES'!$C$10:$C$7501,"5")</f>
        <v>0</v>
      </c>
      <c r="T175" s="149">
        <f>COUNTIFS('DETAIL SALES'!$Q$10:$Q$7501,'FILL RATE MANDATORY STOCK'!E175,'DETAIL SALES'!$AB$10:$AB$7501,"Full",'DETAIL SALES'!$C$10:$C$7501,"6")</f>
        <v>0</v>
      </c>
      <c r="U175" s="149">
        <f>COUNTIFS('DETAIL SALES'!$Q$10:$Q$7501,'FILL RATE MANDATORY STOCK'!E175,'DETAIL SALES'!$AB$10:$AB$7501,"No",'DETAIL SALES'!$C$10:$C$7501,"6")</f>
        <v>0</v>
      </c>
      <c r="V175" s="316">
        <f>COUNTIFS('DETAIL SALES'!$Q$10:$Q$7501,'FILL RATE MANDATORY STOCK'!E175,'DETAIL SALES'!$AB$10:$AB$7501,"Full",'DETAIL SALES'!$C$10:$C$7501,"7")</f>
        <v>0</v>
      </c>
      <c r="W175" s="316">
        <f>COUNTIFS('DETAIL SALES'!$Q$10:$Q$7501,'FILL RATE MANDATORY STOCK'!E175,'DETAIL SALES'!$AB$10:$AB$7501,"No",'DETAIL SALES'!$C$10:$C$7501,"7")</f>
        <v>0</v>
      </c>
      <c r="X175" s="149">
        <f>COUNTIFS('DETAIL SALES'!$Q$10:$Q$7501,'FILL RATE MANDATORY STOCK'!E175,'DETAIL SALES'!$AB$10:$AB$7501,"Full",'DETAIL SALES'!$C$10:$C$7501,"8")</f>
        <v>0</v>
      </c>
      <c r="Y175" s="149">
        <f>COUNTIFS('DETAIL SALES'!$Q$10:$Q$7501,'FILL RATE MANDATORY STOCK'!E175,'DETAIL SALES'!$AB$10:$AB$7501,"No",'DETAIL SALES'!$C$10:$C$7501,"8")</f>
        <v>0</v>
      </c>
      <c r="Z175" s="149">
        <f>COUNTIFS('DETAIL SALES'!$Q$10:$Q$7501,'FILL RATE MANDATORY STOCK'!E175,'DETAIL SALES'!$AB$10:$AB$7501,"Full",'DETAIL SALES'!$C$10:$C$7501,"9")</f>
        <v>0</v>
      </c>
      <c r="AA175" s="149">
        <f>COUNTIFS('DETAIL SALES'!$Q$10:$Q$7501,'FILL RATE MANDATORY STOCK'!E175,'DETAIL SALES'!$AB$10:$AB$7501,"No",'DETAIL SALES'!$C$10:$C$7501,"9")</f>
        <v>0</v>
      </c>
      <c r="AB175" s="149">
        <f>COUNTIFS('DETAIL SALES'!$Q$10:$Q$7501,'FILL RATE MANDATORY STOCK'!E175,'DETAIL SALES'!$AB$10:$AB$7501,"Full",'DETAIL SALES'!$C$10:$C$7501,"10")</f>
        <v>0</v>
      </c>
      <c r="AC175" s="149">
        <f>COUNTIFS('DETAIL SALES'!$Q$10:$Q$7501,'FILL RATE MANDATORY STOCK'!E175,'DETAIL SALES'!$AB$10:$AB$7501,"No",'DETAIL SALES'!$C$10:$C$7501,"10")</f>
        <v>0</v>
      </c>
      <c r="AD175" s="149">
        <f>COUNTIFS('DETAIL SALES'!$Q$10:$Q$7501,'FILL RATE MANDATORY STOCK'!E175,'DETAIL SALES'!$AB$10:$AB$7501,"Full",'DETAIL SALES'!$C$10:$C$7501,"11")</f>
        <v>0</v>
      </c>
      <c r="AE175" s="149">
        <f>COUNTIFS('DETAIL SALES'!$Q$10:$Q$7501,'FILL RATE MANDATORY STOCK'!E175,'DETAIL SALES'!$AB$10:$AB$7501,"No",'DETAIL SALES'!$C$10:$C$7501,"11")</f>
        <v>0</v>
      </c>
      <c r="AF175" s="149">
        <f>COUNTIFS('DETAIL SALES'!$Q$10:$Q$7501,'FILL RATE MANDATORY STOCK'!E175,'DETAIL SALES'!$AB$10:$AB$7501,"Full",'DETAIL SALES'!$C$10:$C$7501,"12")</f>
        <v>0</v>
      </c>
      <c r="AG175" s="149">
        <f>COUNTIFS('DETAIL SALES'!$Q$10:$Q$7501,'FILL RATE MANDATORY STOCK'!E175,'DETAIL SALES'!$AB$10:$AB$7501,"No",'DETAIL SALES'!$C$10:$C$7501,"12")</f>
        <v>0</v>
      </c>
      <c r="AH175" s="149">
        <f>COUNTIFS('DETAIL SALES'!$Q$10:$Q$7501,'FILL RATE MANDATORY STOCK'!E175,'DETAIL SALES'!$AB$10:$AB$7501,"Full",'DETAIL SALES'!$C$10:$C$7501,"13")</f>
        <v>0</v>
      </c>
      <c r="AI175" s="149">
        <f>COUNTIFS('DETAIL SALES'!$Q$10:$Q$7501,'FILL RATE MANDATORY STOCK'!E175,'DETAIL SALES'!$AB$10:$AB$7501,"No",'DETAIL SALES'!$C$10:$C$7501,"13")</f>
        <v>0</v>
      </c>
      <c r="AJ175" s="316">
        <f>COUNTIFS('DETAIL SALES'!$Q$10:$Q$7501,'FILL RATE MANDATORY STOCK'!E175,'DETAIL SALES'!$AB$10:$AB$7501,"Full",'DETAIL SALES'!$C$10:$C$7501,"14")</f>
        <v>0</v>
      </c>
      <c r="AK175" s="316">
        <f>COUNTIFS('DETAIL SALES'!$Q$10:$Q$7501,'FILL RATE MANDATORY STOCK'!E175,'DETAIL SALES'!$AB$10:$AB$7501,"No",'DETAIL SALES'!$C$10:$C$7501,"14")</f>
        <v>0</v>
      </c>
      <c r="AL175" s="149">
        <f>COUNTIFS('DETAIL SALES'!$Q$10:$Q$7501,'FILL RATE MANDATORY STOCK'!E175,'DETAIL SALES'!$AB$10:$AB$7501,"Full",'DETAIL SALES'!$C$10:$C$7501,"15")</f>
        <v>0</v>
      </c>
      <c r="AM175" s="149">
        <f>COUNTIFS('DETAIL SALES'!$Q$10:$Q$7501,'FILL RATE MANDATORY STOCK'!E175,'DETAIL SALES'!$AB$10:$AB$7501,"No",'DETAIL SALES'!$C$10:$C$7501,"15")</f>
        <v>0</v>
      </c>
      <c r="AN175" s="149">
        <f>COUNTIFS('DETAIL SALES'!$Q$10:$Q$7501,'FILL RATE MANDATORY STOCK'!E175,'DETAIL SALES'!$AB$10:$AB$7501,"Full",'DETAIL SALES'!$C$10:$C$7501,"16")</f>
        <v>0</v>
      </c>
      <c r="AO175" s="149">
        <f>COUNTIFS('DETAIL SALES'!$Q$10:$Q$7501,'FILL RATE MANDATORY STOCK'!E175,'DETAIL SALES'!$AB$10:$AB$7501,"No",'DETAIL SALES'!$C$10:$C$7501,"16")</f>
        <v>0</v>
      </c>
      <c r="AP175" s="149">
        <f>COUNTIFS('DETAIL SALES'!$Q$10:$Q$7501,'FILL RATE MANDATORY STOCK'!E175,'DETAIL SALES'!$AB$10:$AB$7501,"Full",'DETAIL SALES'!$C$10:$C$7501,"17")</f>
        <v>0</v>
      </c>
      <c r="AQ175" s="149">
        <f>COUNTIFS('DETAIL SALES'!$Q$10:$Q$7501,'FILL RATE MANDATORY STOCK'!E175,'DETAIL SALES'!$AB$10:$AB$7501,"No",'DETAIL SALES'!$C$10:$C$7501,"17")</f>
        <v>0</v>
      </c>
      <c r="AR175" s="149">
        <f>COUNTIFS('DETAIL SALES'!$Q$10:$Q$7501,'FILL RATE MANDATORY STOCK'!E175,'DETAIL SALES'!$AB$10:$AB$7501,"Full",'DETAIL SALES'!$C$10:$C$7501,"18")</f>
        <v>0</v>
      </c>
      <c r="AS175" s="149">
        <f>COUNTIFS('DETAIL SALES'!$Q$10:$Q$7501,'FILL RATE MANDATORY STOCK'!E175,'DETAIL SALES'!$AB$10:$AB$7501,"No",'DETAIL SALES'!$C$10:$C$7501,"18")</f>
        <v>0</v>
      </c>
      <c r="AT175" s="149">
        <f>COUNTIFS('DETAIL SALES'!$Q$10:$Q$7501,'FILL RATE MANDATORY STOCK'!E175,'DETAIL SALES'!$AB$10:$AB$7501,"Full",'DETAIL SALES'!$C$10:$C$7501,"19")</f>
        <v>0</v>
      </c>
      <c r="AU175" s="149">
        <f>COUNTIFS('DETAIL SALES'!$Q$10:$Q$7501,'FILL RATE MANDATORY STOCK'!E175,'DETAIL SALES'!$AB$10:$AB$7501,"No",'DETAIL SALES'!$C$10:$C$7501,"19")</f>
        <v>0</v>
      </c>
      <c r="AV175" s="149">
        <f>COUNTIFS('DETAIL SALES'!$Q$10:$Q$7501,'FILL RATE MANDATORY STOCK'!E175,'DETAIL SALES'!$AB$10:$AB$7501,"Full",'DETAIL SALES'!$C$10:$C$7501,"20")</f>
        <v>0</v>
      </c>
      <c r="AW175" s="149">
        <f>COUNTIFS('DETAIL SALES'!$Q$10:$Q$7501,'FILL RATE MANDATORY STOCK'!E175,'DETAIL SALES'!$AB$10:$AB$7501,"No",'DETAIL SALES'!$C$10:$C$7501,"20")</f>
        <v>0</v>
      </c>
      <c r="AX175" s="316">
        <f>COUNTIFS('DETAIL SALES'!$Q$10:$Q$7501,'FILL RATE MANDATORY STOCK'!E175,'DETAIL SALES'!$AB$10:$AB$7501,"Full",'DETAIL SALES'!$C$10:$C$7501,"21")</f>
        <v>0</v>
      </c>
      <c r="AY175" s="316">
        <f>COUNTIFS('DETAIL SALES'!$Q$10:$Q$7501,'FILL RATE MANDATORY STOCK'!E175,'DETAIL SALES'!$AB$10:$AB$7501,"No",'DETAIL SALES'!$C$10:$C$7501,"21")</f>
        <v>0</v>
      </c>
      <c r="AZ175" s="149">
        <f>COUNTIFS('DETAIL SALES'!$Q$10:$Q$7501,'FILL RATE MANDATORY STOCK'!E175,'DETAIL SALES'!$AB$10:$AB$7501,"Full",'DETAIL SALES'!$C$10:$C$7501,"22")</f>
        <v>0</v>
      </c>
      <c r="BA175" s="149">
        <f>COUNTIFS('DETAIL SALES'!$Q$10:$Q$7501,'FILL RATE MANDATORY STOCK'!E175,'DETAIL SALES'!$AB$10:$AB$7501,"No",'DETAIL SALES'!$C$10:$C$7501,"22")</f>
        <v>0</v>
      </c>
      <c r="BB175" s="149">
        <f>COUNTIFS('DETAIL SALES'!$Q$10:$Q$7501,'FILL RATE MANDATORY STOCK'!E175,'DETAIL SALES'!$AB$10:$AB$7501,"Full",'DETAIL SALES'!$C$10:$C$7501,"23")</f>
        <v>0</v>
      </c>
      <c r="BC175" s="149">
        <f>COUNTIFS('DETAIL SALES'!$Q$10:$Q$7501,'FILL RATE MANDATORY STOCK'!E175,'DETAIL SALES'!$AB$10:$AB$7501,"No",'DETAIL SALES'!$C$10:$C$7501,"23")</f>
        <v>0</v>
      </c>
      <c r="BD175" s="149">
        <f>COUNTIFS('DETAIL SALES'!$Q$10:$Q$7501,'FILL RATE MANDATORY STOCK'!E175,'DETAIL SALES'!$AB$10:$AB$7501,"Full",'DETAIL SALES'!$C$10:$C$7501,"24")</f>
        <v>0</v>
      </c>
      <c r="BE175" s="149">
        <f>COUNTIFS('DETAIL SALES'!$Q$10:$Q$7501,'FILL RATE MANDATORY STOCK'!E175,'DETAIL SALES'!$AB$10:$AB$7501,"No",'DETAIL SALES'!$C$10:$C$7501,"24")</f>
        <v>0</v>
      </c>
      <c r="BF175" s="149">
        <f>COUNTIFS('DETAIL SALES'!$Q$10:$Q$7501,'FILL RATE MANDATORY STOCK'!E175,'DETAIL SALES'!$AB$10:$AB$7501,"Full",'DETAIL SALES'!$C$10:$C$7501,"25")</f>
        <v>0</v>
      </c>
      <c r="BG175" s="149">
        <f>COUNTIFS('DETAIL SALES'!$Q$10:$Q$7501,'FILL RATE MANDATORY STOCK'!E175,'DETAIL SALES'!$AB$10:$AB$7501,"No",'DETAIL SALES'!$C$10:$C$7501,"25")</f>
        <v>0</v>
      </c>
      <c r="BH175" s="149">
        <f>COUNTIFS('DETAIL SALES'!$Q$10:$Q$7501,'FILL RATE MANDATORY STOCK'!E175,'DETAIL SALES'!$AB$10:$AB$7501,"Full",'DETAIL SALES'!$C$10:$C$7501,"26")</f>
        <v>0</v>
      </c>
      <c r="BI175" s="149">
        <f>COUNTIFS('DETAIL SALES'!$Q$10:$Q$7501,'FILL RATE MANDATORY STOCK'!E175,'DETAIL SALES'!$AB$10:$AB$7501,"No",'DETAIL SALES'!$C$10:$C$7501,"26")</f>
        <v>0</v>
      </c>
      <c r="BJ175" s="149">
        <f>COUNTIFS('DETAIL SALES'!$Q$10:$Q$7501,'FILL RATE MANDATORY STOCK'!E175,'DETAIL SALES'!$AB$10:$AB$7501,"Full",'DETAIL SALES'!$C$10:$C$7501,"27")</f>
        <v>0</v>
      </c>
      <c r="BK175" s="149">
        <f>COUNTIFS('DETAIL SALES'!$Q$10:$Q$7501,'FILL RATE MANDATORY STOCK'!E175,'DETAIL SALES'!$AB$10:$AB$7501,"No",'DETAIL SALES'!$C$10:$C$7501,"27")</f>
        <v>0</v>
      </c>
      <c r="BL175" s="316">
        <f>COUNTIFS('DETAIL SALES'!$Q$10:$Q$7501,'FILL RATE MANDATORY STOCK'!E175,'DETAIL SALES'!$AB$10:$AB$7501,"Full",'DETAIL SALES'!$C$10:$C$7501,"28")</f>
        <v>0</v>
      </c>
      <c r="BM175" s="316">
        <f>COUNTIFS('DETAIL SALES'!$Q$10:$Q$7501,'FILL RATE MANDATORY STOCK'!E175,'DETAIL SALES'!$AB$10:$AB$7501,"No",'DETAIL SALES'!$C$10:$C$7501,"28")</f>
        <v>0</v>
      </c>
      <c r="BN175" s="149">
        <f>COUNTIFS('DETAIL SALES'!$Q$10:$Q$7501,'FILL RATE MANDATORY STOCK'!E175,'DETAIL SALES'!$AB$10:$AB$7501,"Full",'DETAIL SALES'!$C$10:$C$7501,"29")</f>
        <v>0</v>
      </c>
      <c r="BO175" s="149">
        <f>COUNTIFS('DETAIL SALES'!$Q$10:$Q$7501,'FILL RATE MANDATORY STOCK'!E175,'DETAIL SALES'!$AB$10:$AB$7501,"No",'DETAIL SALES'!$C$10:$C$7501,"29")</f>
        <v>0</v>
      </c>
      <c r="BP175" s="149">
        <f>COUNTIFS('DETAIL SALES'!$Q$10:$Q$7501,'FILL RATE MANDATORY STOCK'!E175,'DETAIL SALES'!$AB$10:$AB$7501,"Full",'DETAIL SALES'!$C$10:$C$7501,"30")</f>
        <v>0</v>
      </c>
      <c r="BQ175" s="149">
        <f>COUNTIFS('DETAIL SALES'!$Q$10:$Q$7501,'FILL RATE MANDATORY STOCK'!E175,'DETAIL SALES'!$AB$10:$AB$7501,"No",'DETAIL SALES'!$C$10:$C$7501,"30")</f>
        <v>0</v>
      </c>
      <c r="BR175" s="149">
        <f>COUNTIFS('DETAIL SALES'!$Q$10:$Q$7501,'FILL RATE MANDATORY STOCK'!\,'DETAIL SALES'!$AB$10:$AB$7501,"Full",'DETAIL SALES'!$C$10:$C$7501,"31")</f>
        <v>0</v>
      </c>
      <c r="BS175" s="153">
        <f>COUNTIFS('DETAIL SALES'!$Q$10:$Q$7501,'FILL RATE MANDATORY STOCK'!E175,'DETAIL SALES'!$AB$10:$AB$7501,"No",'DETAIL SALES'!$C$10:$C$7501,"31")</f>
        <v>0</v>
      </c>
      <c r="BT175" s="271">
        <f t="shared" si="16"/>
        <v>0</v>
      </c>
      <c r="BU175" s="150">
        <f t="shared" si="17"/>
        <v>0</v>
      </c>
      <c r="BV175" s="150">
        <f t="shared" si="18"/>
        <v>0</v>
      </c>
      <c r="BW175" s="272" t="e">
        <f t="shared" si="19"/>
        <v>#DIV/0!</v>
      </c>
    </row>
    <row r="176" spans="1:75">
      <c r="A176" s="784"/>
      <c r="B176" s="100">
        <f t="shared" si="15"/>
        <v>157</v>
      </c>
      <c r="C176" s="100" t="s">
        <v>437</v>
      </c>
      <c r="D176" s="100" t="s">
        <v>891</v>
      </c>
      <c r="E176" s="149"/>
      <c r="F176" s="169"/>
      <c r="G176" s="224">
        <v>60000</v>
      </c>
      <c r="H176" s="154">
        <v>2</v>
      </c>
      <c r="I176" s="153">
        <v>0</v>
      </c>
      <c r="J176" s="315">
        <f>COUNTIFS('DETAIL SALES'!$Q$10:$Q$7501,'FILL RATE MANDATORY STOCK'!E176,'DETAIL SALES'!$AB$10:$AB$7501,"Full",'DETAIL SALES'!$C$10:$C$7501,"1")</f>
        <v>0</v>
      </c>
      <c r="K176" s="316">
        <f>COUNTIFS('DETAIL SALES'!$Q$10:$Q$7501,'FILL RATE MANDATORY STOCK'!E176,'DETAIL SALES'!$AB$10:$AB$7501,"No",'DETAIL SALES'!$C$10:$C$7501,"1")</f>
        <v>0</v>
      </c>
      <c r="L176" s="149">
        <f>COUNTIFS('DETAIL SALES'!$Q$10:$Q$7501,'FILL RATE MANDATORY STOCK'!E176,'DETAIL SALES'!$AB$10:$AB$7501,"Full",'DETAIL SALES'!$C$10:$C$7501,"2")</f>
        <v>0</v>
      </c>
      <c r="M176" s="149">
        <f>COUNTIFS('DETAIL SALES'!$Q$10:$Q$7501,'FILL RATE MANDATORY STOCK'!E176,'DETAIL SALES'!$AB$10:$AB$7501,"No",'DETAIL SALES'!$C$10:$C$7501,"2")</f>
        <v>0</v>
      </c>
      <c r="N176" s="149">
        <f>COUNTIFS('DETAIL SALES'!$Q$10:$Q$7501,'FILL RATE MANDATORY STOCK'!E176,'DETAIL SALES'!$AB$10:$AB$7501,"Full",'DETAIL SALES'!$C$10:$C$7501,"3")</f>
        <v>0</v>
      </c>
      <c r="O176" s="149">
        <f>COUNTIFS('DETAIL SALES'!$Q$10:$Q$7501,'FILL RATE MANDATORY STOCK'!E176,'DETAIL SALES'!$AB$10:$AB$7501,"No",'DETAIL SALES'!$C$10:$C$7501,"3")</f>
        <v>0</v>
      </c>
      <c r="P176" s="149">
        <f>COUNTIFS('DETAIL SALES'!$Q$10:$Q$7501,'FILL RATE MANDATORY STOCK'!E176,'DETAIL SALES'!$AB$10:$AB$7501,"Full",'DETAIL SALES'!$C$10:$C$7501,"4")</f>
        <v>0</v>
      </c>
      <c r="Q176" s="149">
        <f>COUNTIFS('DETAIL SALES'!$Q$10:$Q$7501,'FILL RATE MANDATORY STOCK'!E176,'DETAIL SALES'!$AB$10:$AB$7501,"No",'DETAIL SALES'!$C$10:$C$7501,"4")</f>
        <v>0</v>
      </c>
      <c r="R176" s="149">
        <f>COUNTIFS('DETAIL SALES'!$Q$10:$Q$7501,'FILL RATE MANDATORY STOCK'!E176,'DETAIL SALES'!$AB$10:$AB$7501,"Full",'DETAIL SALES'!$C$10:$C$7501,"5")</f>
        <v>0</v>
      </c>
      <c r="S176" s="149">
        <f>COUNTIFS('DETAIL SALES'!$Q$10:$Q$7501,'FILL RATE MANDATORY STOCK'!E176,'DETAIL SALES'!$AB$10:$AB$7501,"No",'DETAIL SALES'!$C$10:$C$7501,"5")</f>
        <v>0</v>
      </c>
      <c r="T176" s="149">
        <f>COUNTIFS('DETAIL SALES'!$Q$10:$Q$7501,'FILL RATE MANDATORY STOCK'!E176,'DETAIL SALES'!$AB$10:$AB$7501,"Full",'DETAIL SALES'!$C$10:$C$7501,"6")</f>
        <v>0</v>
      </c>
      <c r="U176" s="149">
        <f>COUNTIFS('DETAIL SALES'!$Q$10:$Q$7501,'FILL RATE MANDATORY STOCK'!E176,'DETAIL SALES'!$AB$10:$AB$7501,"No",'DETAIL SALES'!$C$10:$C$7501,"6")</f>
        <v>0</v>
      </c>
      <c r="V176" s="316">
        <f>COUNTIFS('DETAIL SALES'!$Q$10:$Q$7501,'FILL RATE MANDATORY STOCK'!E176,'DETAIL SALES'!$AB$10:$AB$7501,"Full",'DETAIL SALES'!$C$10:$C$7501,"7")</f>
        <v>0</v>
      </c>
      <c r="W176" s="316">
        <f>COUNTIFS('DETAIL SALES'!$Q$10:$Q$7501,'FILL RATE MANDATORY STOCK'!E176,'DETAIL SALES'!$AB$10:$AB$7501,"No",'DETAIL SALES'!$C$10:$C$7501,"7")</f>
        <v>0</v>
      </c>
      <c r="X176" s="149">
        <f>COUNTIFS('DETAIL SALES'!$Q$10:$Q$7501,'FILL RATE MANDATORY STOCK'!E176,'DETAIL SALES'!$AB$10:$AB$7501,"Full",'DETAIL SALES'!$C$10:$C$7501,"8")</f>
        <v>0</v>
      </c>
      <c r="Y176" s="149">
        <f>COUNTIFS('DETAIL SALES'!$Q$10:$Q$7501,'FILL RATE MANDATORY STOCK'!E176,'DETAIL SALES'!$AB$10:$AB$7501,"No",'DETAIL SALES'!$C$10:$C$7501,"8")</f>
        <v>0</v>
      </c>
      <c r="Z176" s="149">
        <f>COUNTIFS('DETAIL SALES'!$Q$10:$Q$7501,'FILL RATE MANDATORY STOCK'!E176,'DETAIL SALES'!$AB$10:$AB$7501,"Full",'DETAIL SALES'!$C$10:$C$7501,"9")</f>
        <v>0</v>
      </c>
      <c r="AA176" s="149">
        <f>COUNTIFS('DETAIL SALES'!$Q$10:$Q$7501,'FILL RATE MANDATORY STOCK'!E176,'DETAIL SALES'!$AB$10:$AB$7501,"No",'DETAIL SALES'!$C$10:$C$7501,"9")</f>
        <v>0</v>
      </c>
      <c r="AB176" s="149">
        <f>COUNTIFS('DETAIL SALES'!$Q$10:$Q$7501,'FILL RATE MANDATORY STOCK'!E176,'DETAIL SALES'!$AB$10:$AB$7501,"Full",'DETAIL SALES'!$C$10:$C$7501,"10")</f>
        <v>0</v>
      </c>
      <c r="AC176" s="149">
        <f>COUNTIFS('DETAIL SALES'!$Q$10:$Q$7501,'FILL RATE MANDATORY STOCK'!E176,'DETAIL SALES'!$AB$10:$AB$7501,"No",'DETAIL SALES'!$C$10:$C$7501,"10")</f>
        <v>0</v>
      </c>
      <c r="AD176" s="149">
        <f>COUNTIFS('DETAIL SALES'!$Q$10:$Q$7501,'FILL RATE MANDATORY STOCK'!E176,'DETAIL SALES'!$AB$10:$AB$7501,"Full",'DETAIL SALES'!$C$10:$C$7501,"11")</f>
        <v>0</v>
      </c>
      <c r="AE176" s="149">
        <f>COUNTIFS('DETAIL SALES'!$Q$10:$Q$7501,'FILL RATE MANDATORY STOCK'!E176,'DETAIL SALES'!$AB$10:$AB$7501,"No",'DETAIL SALES'!$C$10:$C$7501,"11")</f>
        <v>0</v>
      </c>
      <c r="AF176" s="149">
        <f>COUNTIFS('DETAIL SALES'!$Q$10:$Q$7501,'FILL RATE MANDATORY STOCK'!E176,'DETAIL SALES'!$AB$10:$AB$7501,"Full",'DETAIL SALES'!$C$10:$C$7501,"12")</f>
        <v>0</v>
      </c>
      <c r="AG176" s="149">
        <f>COUNTIFS('DETAIL SALES'!$Q$10:$Q$7501,'FILL RATE MANDATORY STOCK'!E176,'DETAIL SALES'!$AB$10:$AB$7501,"No",'DETAIL SALES'!$C$10:$C$7501,"12")</f>
        <v>0</v>
      </c>
      <c r="AH176" s="149">
        <f>COUNTIFS('DETAIL SALES'!$Q$10:$Q$7501,'FILL RATE MANDATORY STOCK'!E176,'DETAIL SALES'!$AB$10:$AB$7501,"Full",'DETAIL SALES'!$C$10:$C$7501,"13")</f>
        <v>0</v>
      </c>
      <c r="AI176" s="149">
        <f>COUNTIFS('DETAIL SALES'!$Q$10:$Q$7501,'FILL RATE MANDATORY STOCK'!E176,'DETAIL SALES'!$AB$10:$AB$7501,"No",'DETAIL SALES'!$C$10:$C$7501,"13")</f>
        <v>0</v>
      </c>
      <c r="AJ176" s="316">
        <f>COUNTIFS('DETAIL SALES'!$Q$10:$Q$7501,'FILL RATE MANDATORY STOCK'!E176,'DETAIL SALES'!$AB$10:$AB$7501,"Full",'DETAIL SALES'!$C$10:$C$7501,"14")</f>
        <v>0</v>
      </c>
      <c r="AK176" s="316">
        <f>COUNTIFS('DETAIL SALES'!$Q$10:$Q$7501,'FILL RATE MANDATORY STOCK'!E176,'DETAIL SALES'!$AB$10:$AB$7501,"No",'DETAIL SALES'!$C$10:$C$7501,"14")</f>
        <v>0</v>
      </c>
      <c r="AL176" s="149">
        <f>COUNTIFS('DETAIL SALES'!$Q$10:$Q$7501,'FILL RATE MANDATORY STOCK'!E176,'DETAIL SALES'!$AB$10:$AB$7501,"Full",'DETAIL SALES'!$C$10:$C$7501,"15")</f>
        <v>0</v>
      </c>
      <c r="AM176" s="149">
        <f>COUNTIFS('DETAIL SALES'!$Q$10:$Q$7501,'FILL RATE MANDATORY STOCK'!E176,'DETAIL SALES'!$AB$10:$AB$7501,"No",'DETAIL SALES'!$C$10:$C$7501,"15")</f>
        <v>0</v>
      </c>
      <c r="AN176" s="149">
        <f>COUNTIFS('DETAIL SALES'!$Q$10:$Q$7501,'FILL RATE MANDATORY STOCK'!E176,'DETAIL SALES'!$AB$10:$AB$7501,"Full",'DETAIL SALES'!$C$10:$C$7501,"16")</f>
        <v>0</v>
      </c>
      <c r="AO176" s="149">
        <f>COUNTIFS('DETAIL SALES'!$Q$10:$Q$7501,'FILL RATE MANDATORY STOCK'!E176,'DETAIL SALES'!$AB$10:$AB$7501,"No",'DETAIL SALES'!$C$10:$C$7501,"16")</f>
        <v>0</v>
      </c>
      <c r="AP176" s="149">
        <f>COUNTIFS('DETAIL SALES'!$Q$10:$Q$7501,'FILL RATE MANDATORY STOCK'!E176,'DETAIL SALES'!$AB$10:$AB$7501,"Full",'DETAIL SALES'!$C$10:$C$7501,"17")</f>
        <v>0</v>
      </c>
      <c r="AQ176" s="149">
        <f>COUNTIFS('DETAIL SALES'!$Q$10:$Q$7501,'FILL RATE MANDATORY STOCK'!E176,'DETAIL SALES'!$AB$10:$AB$7501,"No",'DETAIL SALES'!$C$10:$C$7501,"17")</f>
        <v>0</v>
      </c>
      <c r="AR176" s="149">
        <f>COUNTIFS('DETAIL SALES'!$Q$10:$Q$7501,'FILL RATE MANDATORY STOCK'!E176,'DETAIL SALES'!$AB$10:$AB$7501,"Full",'DETAIL SALES'!$C$10:$C$7501,"18")</f>
        <v>0</v>
      </c>
      <c r="AS176" s="149">
        <f>COUNTIFS('DETAIL SALES'!$Q$10:$Q$7501,'FILL RATE MANDATORY STOCK'!E176,'DETAIL SALES'!$AB$10:$AB$7501,"No",'DETAIL SALES'!$C$10:$C$7501,"18")</f>
        <v>0</v>
      </c>
      <c r="AT176" s="149">
        <f>COUNTIFS('DETAIL SALES'!$Q$10:$Q$7501,'FILL RATE MANDATORY STOCK'!E176,'DETAIL SALES'!$AB$10:$AB$7501,"Full",'DETAIL SALES'!$C$10:$C$7501,"19")</f>
        <v>0</v>
      </c>
      <c r="AU176" s="149">
        <f>COUNTIFS('DETAIL SALES'!$Q$10:$Q$7501,'FILL RATE MANDATORY STOCK'!E176,'DETAIL SALES'!$AB$10:$AB$7501,"No",'DETAIL SALES'!$C$10:$C$7501,"19")</f>
        <v>0</v>
      </c>
      <c r="AV176" s="149">
        <f>COUNTIFS('DETAIL SALES'!$Q$10:$Q$7501,'FILL RATE MANDATORY STOCK'!E176,'DETAIL SALES'!$AB$10:$AB$7501,"Full",'DETAIL SALES'!$C$10:$C$7501,"20")</f>
        <v>0</v>
      </c>
      <c r="AW176" s="149">
        <f>COUNTIFS('DETAIL SALES'!$Q$10:$Q$7501,'FILL RATE MANDATORY STOCK'!E176,'DETAIL SALES'!$AB$10:$AB$7501,"No",'DETAIL SALES'!$C$10:$C$7501,"20")</f>
        <v>0</v>
      </c>
      <c r="AX176" s="316">
        <f>COUNTIFS('DETAIL SALES'!$Q$10:$Q$7501,'FILL RATE MANDATORY STOCK'!E176,'DETAIL SALES'!$AB$10:$AB$7501,"Full",'DETAIL SALES'!$C$10:$C$7501,"21")</f>
        <v>0</v>
      </c>
      <c r="AY176" s="316">
        <f>COUNTIFS('DETAIL SALES'!$Q$10:$Q$7501,'FILL RATE MANDATORY STOCK'!E176,'DETAIL SALES'!$AB$10:$AB$7501,"No",'DETAIL SALES'!$C$10:$C$7501,"21")</f>
        <v>0</v>
      </c>
      <c r="AZ176" s="149">
        <f>COUNTIFS('DETAIL SALES'!$Q$10:$Q$7501,'FILL RATE MANDATORY STOCK'!E176,'DETAIL SALES'!$AB$10:$AB$7501,"Full",'DETAIL SALES'!$C$10:$C$7501,"22")</f>
        <v>0</v>
      </c>
      <c r="BA176" s="149">
        <f>COUNTIFS('DETAIL SALES'!$Q$10:$Q$7501,'FILL RATE MANDATORY STOCK'!E176,'DETAIL SALES'!$AB$10:$AB$7501,"No",'DETAIL SALES'!$C$10:$C$7501,"22")</f>
        <v>0</v>
      </c>
      <c r="BB176" s="149">
        <f>COUNTIFS('DETAIL SALES'!$Q$10:$Q$7501,'FILL RATE MANDATORY STOCK'!E176,'DETAIL SALES'!$AB$10:$AB$7501,"Full",'DETAIL SALES'!$C$10:$C$7501,"23")</f>
        <v>0</v>
      </c>
      <c r="BC176" s="149">
        <f>COUNTIFS('DETAIL SALES'!$Q$10:$Q$7501,'FILL RATE MANDATORY STOCK'!E176,'DETAIL SALES'!$AB$10:$AB$7501,"No",'DETAIL SALES'!$C$10:$C$7501,"23")</f>
        <v>0</v>
      </c>
      <c r="BD176" s="149">
        <f>COUNTIFS('DETAIL SALES'!$Q$10:$Q$7501,'FILL RATE MANDATORY STOCK'!E176,'DETAIL SALES'!$AB$10:$AB$7501,"Full",'DETAIL SALES'!$C$10:$C$7501,"24")</f>
        <v>0</v>
      </c>
      <c r="BE176" s="149">
        <f>COUNTIFS('DETAIL SALES'!$Q$10:$Q$7501,'FILL RATE MANDATORY STOCK'!E176,'DETAIL SALES'!$AB$10:$AB$7501,"No",'DETAIL SALES'!$C$10:$C$7501,"24")</f>
        <v>0</v>
      </c>
      <c r="BF176" s="149">
        <f>COUNTIFS('DETAIL SALES'!$Q$10:$Q$7501,'FILL RATE MANDATORY STOCK'!E176,'DETAIL SALES'!$AB$10:$AB$7501,"Full",'DETAIL SALES'!$C$10:$C$7501,"25")</f>
        <v>0</v>
      </c>
      <c r="BG176" s="149">
        <f>COUNTIFS('DETAIL SALES'!$Q$10:$Q$7501,'FILL RATE MANDATORY STOCK'!E176,'DETAIL SALES'!$AB$10:$AB$7501,"No",'DETAIL SALES'!$C$10:$C$7501,"25")</f>
        <v>0</v>
      </c>
      <c r="BH176" s="149">
        <f>COUNTIFS('DETAIL SALES'!$Q$10:$Q$7501,'FILL RATE MANDATORY STOCK'!E176,'DETAIL SALES'!$AB$10:$AB$7501,"Full",'DETAIL SALES'!$C$10:$C$7501,"26")</f>
        <v>0</v>
      </c>
      <c r="BI176" s="149">
        <f>COUNTIFS('DETAIL SALES'!$Q$10:$Q$7501,'FILL RATE MANDATORY STOCK'!E176,'DETAIL SALES'!$AB$10:$AB$7501,"No",'DETAIL SALES'!$C$10:$C$7501,"26")</f>
        <v>0</v>
      </c>
      <c r="BJ176" s="149">
        <f>COUNTIFS('DETAIL SALES'!$Q$10:$Q$7501,'FILL RATE MANDATORY STOCK'!E176,'DETAIL SALES'!$AB$10:$AB$7501,"Full",'DETAIL SALES'!$C$10:$C$7501,"27")</f>
        <v>0</v>
      </c>
      <c r="BK176" s="149">
        <f>COUNTIFS('DETAIL SALES'!$Q$10:$Q$7501,'FILL RATE MANDATORY STOCK'!E176,'DETAIL SALES'!$AB$10:$AB$7501,"No",'DETAIL SALES'!$C$10:$C$7501,"27")</f>
        <v>0</v>
      </c>
      <c r="BL176" s="316">
        <f>COUNTIFS('DETAIL SALES'!$Q$10:$Q$7501,'FILL RATE MANDATORY STOCK'!E176,'DETAIL SALES'!$AB$10:$AB$7501,"Full",'DETAIL SALES'!$C$10:$C$7501,"28")</f>
        <v>0</v>
      </c>
      <c r="BM176" s="316">
        <f>COUNTIFS('DETAIL SALES'!$Q$10:$Q$7501,'FILL RATE MANDATORY STOCK'!E176,'DETAIL SALES'!$AB$10:$AB$7501,"No",'DETAIL SALES'!$C$10:$C$7501,"28")</f>
        <v>0</v>
      </c>
      <c r="BN176" s="149">
        <f>COUNTIFS('DETAIL SALES'!$Q$10:$Q$7501,'FILL RATE MANDATORY STOCK'!E176,'DETAIL SALES'!$AB$10:$AB$7501,"Full",'DETAIL SALES'!$C$10:$C$7501,"29")</f>
        <v>0</v>
      </c>
      <c r="BO176" s="149">
        <f>COUNTIFS('DETAIL SALES'!$Q$10:$Q$7501,'FILL RATE MANDATORY STOCK'!E176,'DETAIL SALES'!$AB$10:$AB$7501,"No",'DETAIL SALES'!$C$10:$C$7501,"29")</f>
        <v>0</v>
      </c>
      <c r="BP176" s="149">
        <f>COUNTIFS('DETAIL SALES'!$Q$10:$Q$7501,'FILL RATE MANDATORY STOCK'!E176,'DETAIL SALES'!$AB$10:$AB$7501,"Full",'DETAIL SALES'!$C$10:$C$7501,"30")</f>
        <v>0</v>
      </c>
      <c r="BQ176" s="149">
        <f>COUNTIFS('DETAIL SALES'!$Q$10:$Q$7501,'FILL RATE MANDATORY STOCK'!E176,'DETAIL SALES'!$AB$10:$AB$7501,"No",'DETAIL SALES'!$C$10:$C$7501,"30")</f>
        <v>0</v>
      </c>
      <c r="BR176" s="149">
        <f>COUNTIFS('DETAIL SALES'!$Q$10:$Q$7501,'FILL RATE MANDATORY STOCK'!\,'DETAIL SALES'!$AB$10:$AB$7501,"Full",'DETAIL SALES'!$C$10:$C$7501,"31")</f>
        <v>0</v>
      </c>
      <c r="BS176" s="153">
        <f>COUNTIFS('DETAIL SALES'!$Q$10:$Q$7501,'FILL RATE MANDATORY STOCK'!E176,'DETAIL SALES'!$AB$10:$AB$7501,"No",'DETAIL SALES'!$C$10:$C$7501,"31")</f>
        <v>0</v>
      </c>
      <c r="BT176" s="271">
        <f t="shared" si="16"/>
        <v>0</v>
      </c>
      <c r="BU176" s="150">
        <f t="shared" si="17"/>
        <v>0</v>
      </c>
      <c r="BV176" s="150">
        <f t="shared" si="18"/>
        <v>0</v>
      </c>
      <c r="BW176" s="272" t="e">
        <f t="shared" si="19"/>
        <v>#DIV/0!</v>
      </c>
    </row>
    <row r="177" spans="1:75">
      <c r="A177" s="784"/>
      <c r="B177" s="100">
        <f t="shared" si="15"/>
        <v>158</v>
      </c>
      <c r="C177" s="100" t="s">
        <v>163</v>
      </c>
      <c r="D177" s="100" t="s">
        <v>890</v>
      </c>
      <c r="E177" s="149"/>
      <c r="F177" s="169"/>
      <c r="G177" s="224">
        <v>60000</v>
      </c>
      <c r="H177" s="154">
        <v>2</v>
      </c>
      <c r="I177" s="153">
        <v>0</v>
      </c>
      <c r="J177" s="315">
        <f>COUNTIFS('DETAIL SALES'!$Q$10:$Q$7501,'FILL RATE MANDATORY STOCK'!E177,'DETAIL SALES'!$AB$10:$AB$7501,"Full",'DETAIL SALES'!$C$10:$C$7501,"1")</f>
        <v>0</v>
      </c>
      <c r="K177" s="316">
        <f>COUNTIFS('DETAIL SALES'!$Q$10:$Q$7501,'FILL RATE MANDATORY STOCK'!E177,'DETAIL SALES'!$AB$10:$AB$7501,"No",'DETAIL SALES'!$C$10:$C$7501,"1")</f>
        <v>0</v>
      </c>
      <c r="L177" s="149">
        <f>COUNTIFS('DETAIL SALES'!$Q$10:$Q$7501,'FILL RATE MANDATORY STOCK'!E177,'DETAIL SALES'!$AB$10:$AB$7501,"Full",'DETAIL SALES'!$C$10:$C$7501,"2")</f>
        <v>0</v>
      </c>
      <c r="M177" s="149">
        <f>COUNTIFS('DETAIL SALES'!$Q$10:$Q$7501,'FILL RATE MANDATORY STOCK'!E177,'DETAIL SALES'!$AB$10:$AB$7501,"No",'DETAIL SALES'!$C$10:$C$7501,"2")</f>
        <v>0</v>
      </c>
      <c r="N177" s="149">
        <f>COUNTIFS('DETAIL SALES'!$Q$10:$Q$7501,'FILL RATE MANDATORY STOCK'!E177,'DETAIL SALES'!$AB$10:$AB$7501,"Full",'DETAIL SALES'!$C$10:$C$7501,"3")</f>
        <v>0</v>
      </c>
      <c r="O177" s="149">
        <f>COUNTIFS('DETAIL SALES'!$Q$10:$Q$7501,'FILL RATE MANDATORY STOCK'!E177,'DETAIL SALES'!$AB$10:$AB$7501,"No",'DETAIL SALES'!$C$10:$C$7501,"3")</f>
        <v>0</v>
      </c>
      <c r="P177" s="149">
        <f>COUNTIFS('DETAIL SALES'!$Q$10:$Q$7501,'FILL RATE MANDATORY STOCK'!E177,'DETAIL SALES'!$AB$10:$AB$7501,"Full",'DETAIL SALES'!$C$10:$C$7501,"4")</f>
        <v>0</v>
      </c>
      <c r="Q177" s="149">
        <f>COUNTIFS('DETAIL SALES'!$Q$10:$Q$7501,'FILL RATE MANDATORY STOCK'!E177,'DETAIL SALES'!$AB$10:$AB$7501,"No",'DETAIL SALES'!$C$10:$C$7501,"4")</f>
        <v>0</v>
      </c>
      <c r="R177" s="149">
        <f>COUNTIFS('DETAIL SALES'!$Q$10:$Q$7501,'FILL RATE MANDATORY STOCK'!E177,'DETAIL SALES'!$AB$10:$AB$7501,"Full",'DETAIL SALES'!$C$10:$C$7501,"5")</f>
        <v>0</v>
      </c>
      <c r="S177" s="149">
        <f>COUNTIFS('DETAIL SALES'!$Q$10:$Q$7501,'FILL RATE MANDATORY STOCK'!E177,'DETAIL SALES'!$AB$10:$AB$7501,"No",'DETAIL SALES'!$C$10:$C$7501,"5")</f>
        <v>0</v>
      </c>
      <c r="T177" s="149">
        <f>COUNTIFS('DETAIL SALES'!$Q$10:$Q$7501,'FILL RATE MANDATORY STOCK'!E177,'DETAIL SALES'!$AB$10:$AB$7501,"Full",'DETAIL SALES'!$C$10:$C$7501,"6")</f>
        <v>0</v>
      </c>
      <c r="U177" s="149">
        <f>COUNTIFS('DETAIL SALES'!$Q$10:$Q$7501,'FILL RATE MANDATORY STOCK'!E177,'DETAIL SALES'!$AB$10:$AB$7501,"No",'DETAIL SALES'!$C$10:$C$7501,"6")</f>
        <v>0</v>
      </c>
      <c r="V177" s="316">
        <f>COUNTIFS('DETAIL SALES'!$Q$10:$Q$7501,'FILL RATE MANDATORY STOCK'!E177,'DETAIL SALES'!$AB$10:$AB$7501,"Full",'DETAIL SALES'!$C$10:$C$7501,"7")</f>
        <v>0</v>
      </c>
      <c r="W177" s="316">
        <f>COUNTIFS('DETAIL SALES'!$Q$10:$Q$7501,'FILL RATE MANDATORY STOCK'!E177,'DETAIL SALES'!$AB$10:$AB$7501,"No",'DETAIL SALES'!$C$10:$C$7501,"7")</f>
        <v>0</v>
      </c>
      <c r="X177" s="149">
        <f>COUNTIFS('DETAIL SALES'!$Q$10:$Q$7501,'FILL RATE MANDATORY STOCK'!E177,'DETAIL SALES'!$AB$10:$AB$7501,"Full",'DETAIL SALES'!$C$10:$C$7501,"8")</f>
        <v>0</v>
      </c>
      <c r="Y177" s="149">
        <f>COUNTIFS('DETAIL SALES'!$Q$10:$Q$7501,'FILL RATE MANDATORY STOCK'!E177,'DETAIL SALES'!$AB$10:$AB$7501,"No",'DETAIL SALES'!$C$10:$C$7501,"8")</f>
        <v>0</v>
      </c>
      <c r="Z177" s="149">
        <f>COUNTIFS('DETAIL SALES'!$Q$10:$Q$7501,'FILL RATE MANDATORY STOCK'!E177,'DETAIL SALES'!$AB$10:$AB$7501,"Full",'DETAIL SALES'!$C$10:$C$7501,"9")</f>
        <v>0</v>
      </c>
      <c r="AA177" s="149">
        <f>COUNTIFS('DETAIL SALES'!$Q$10:$Q$7501,'FILL RATE MANDATORY STOCK'!E177,'DETAIL SALES'!$AB$10:$AB$7501,"No",'DETAIL SALES'!$C$10:$C$7501,"9")</f>
        <v>0</v>
      </c>
      <c r="AB177" s="149">
        <f>COUNTIFS('DETAIL SALES'!$Q$10:$Q$7501,'FILL RATE MANDATORY STOCK'!E177,'DETAIL SALES'!$AB$10:$AB$7501,"Full",'DETAIL SALES'!$C$10:$C$7501,"10")</f>
        <v>0</v>
      </c>
      <c r="AC177" s="149">
        <f>COUNTIFS('DETAIL SALES'!$Q$10:$Q$7501,'FILL RATE MANDATORY STOCK'!E177,'DETAIL SALES'!$AB$10:$AB$7501,"No",'DETAIL SALES'!$C$10:$C$7501,"10")</f>
        <v>0</v>
      </c>
      <c r="AD177" s="149">
        <f>COUNTIFS('DETAIL SALES'!$Q$10:$Q$7501,'FILL RATE MANDATORY STOCK'!E177,'DETAIL SALES'!$AB$10:$AB$7501,"Full",'DETAIL SALES'!$C$10:$C$7501,"11")</f>
        <v>0</v>
      </c>
      <c r="AE177" s="149">
        <f>COUNTIFS('DETAIL SALES'!$Q$10:$Q$7501,'FILL RATE MANDATORY STOCK'!E177,'DETAIL SALES'!$AB$10:$AB$7501,"No",'DETAIL SALES'!$C$10:$C$7501,"11")</f>
        <v>0</v>
      </c>
      <c r="AF177" s="149">
        <f>COUNTIFS('DETAIL SALES'!$Q$10:$Q$7501,'FILL RATE MANDATORY STOCK'!E177,'DETAIL SALES'!$AB$10:$AB$7501,"Full",'DETAIL SALES'!$C$10:$C$7501,"12")</f>
        <v>0</v>
      </c>
      <c r="AG177" s="149">
        <f>COUNTIFS('DETAIL SALES'!$Q$10:$Q$7501,'FILL RATE MANDATORY STOCK'!E177,'DETAIL SALES'!$AB$10:$AB$7501,"No",'DETAIL SALES'!$C$10:$C$7501,"12")</f>
        <v>0</v>
      </c>
      <c r="AH177" s="149">
        <f>COUNTIFS('DETAIL SALES'!$Q$10:$Q$7501,'FILL RATE MANDATORY STOCK'!E177,'DETAIL SALES'!$AB$10:$AB$7501,"Full",'DETAIL SALES'!$C$10:$C$7501,"13")</f>
        <v>0</v>
      </c>
      <c r="AI177" s="149">
        <f>COUNTIFS('DETAIL SALES'!$Q$10:$Q$7501,'FILL RATE MANDATORY STOCK'!E177,'DETAIL SALES'!$AB$10:$AB$7501,"No",'DETAIL SALES'!$C$10:$C$7501,"13")</f>
        <v>0</v>
      </c>
      <c r="AJ177" s="316">
        <f>COUNTIFS('DETAIL SALES'!$Q$10:$Q$7501,'FILL RATE MANDATORY STOCK'!E177,'DETAIL SALES'!$AB$10:$AB$7501,"Full",'DETAIL SALES'!$C$10:$C$7501,"14")</f>
        <v>0</v>
      </c>
      <c r="AK177" s="316">
        <f>COUNTIFS('DETAIL SALES'!$Q$10:$Q$7501,'FILL RATE MANDATORY STOCK'!E177,'DETAIL SALES'!$AB$10:$AB$7501,"No",'DETAIL SALES'!$C$10:$C$7501,"14")</f>
        <v>0</v>
      </c>
      <c r="AL177" s="149">
        <f>COUNTIFS('DETAIL SALES'!$Q$10:$Q$7501,'FILL RATE MANDATORY STOCK'!E177,'DETAIL SALES'!$AB$10:$AB$7501,"Full",'DETAIL SALES'!$C$10:$C$7501,"15")</f>
        <v>0</v>
      </c>
      <c r="AM177" s="149">
        <f>COUNTIFS('DETAIL SALES'!$Q$10:$Q$7501,'FILL RATE MANDATORY STOCK'!E177,'DETAIL SALES'!$AB$10:$AB$7501,"No",'DETAIL SALES'!$C$10:$C$7501,"15")</f>
        <v>0</v>
      </c>
      <c r="AN177" s="149">
        <f>COUNTIFS('DETAIL SALES'!$Q$10:$Q$7501,'FILL RATE MANDATORY STOCK'!E177,'DETAIL SALES'!$AB$10:$AB$7501,"Full",'DETAIL SALES'!$C$10:$C$7501,"16")</f>
        <v>0</v>
      </c>
      <c r="AO177" s="149">
        <f>COUNTIFS('DETAIL SALES'!$Q$10:$Q$7501,'FILL RATE MANDATORY STOCK'!E177,'DETAIL SALES'!$AB$10:$AB$7501,"No",'DETAIL SALES'!$C$10:$C$7501,"16")</f>
        <v>0</v>
      </c>
      <c r="AP177" s="149">
        <f>COUNTIFS('DETAIL SALES'!$Q$10:$Q$7501,'FILL RATE MANDATORY STOCK'!E177,'DETAIL SALES'!$AB$10:$AB$7501,"Full",'DETAIL SALES'!$C$10:$C$7501,"17")</f>
        <v>0</v>
      </c>
      <c r="AQ177" s="149">
        <f>COUNTIFS('DETAIL SALES'!$Q$10:$Q$7501,'FILL RATE MANDATORY STOCK'!E177,'DETAIL SALES'!$AB$10:$AB$7501,"No",'DETAIL SALES'!$C$10:$C$7501,"17")</f>
        <v>0</v>
      </c>
      <c r="AR177" s="149">
        <f>COUNTIFS('DETAIL SALES'!$Q$10:$Q$7501,'FILL RATE MANDATORY STOCK'!E177,'DETAIL SALES'!$AB$10:$AB$7501,"Full",'DETAIL SALES'!$C$10:$C$7501,"18")</f>
        <v>0</v>
      </c>
      <c r="AS177" s="149">
        <f>COUNTIFS('DETAIL SALES'!$Q$10:$Q$7501,'FILL RATE MANDATORY STOCK'!E177,'DETAIL SALES'!$AB$10:$AB$7501,"No",'DETAIL SALES'!$C$10:$C$7501,"18")</f>
        <v>0</v>
      </c>
      <c r="AT177" s="149">
        <f>COUNTIFS('DETAIL SALES'!$Q$10:$Q$7501,'FILL RATE MANDATORY STOCK'!E177,'DETAIL SALES'!$AB$10:$AB$7501,"Full",'DETAIL SALES'!$C$10:$C$7501,"19")</f>
        <v>0</v>
      </c>
      <c r="AU177" s="149">
        <f>COUNTIFS('DETAIL SALES'!$Q$10:$Q$7501,'FILL RATE MANDATORY STOCK'!E177,'DETAIL SALES'!$AB$10:$AB$7501,"No",'DETAIL SALES'!$C$10:$C$7501,"19")</f>
        <v>0</v>
      </c>
      <c r="AV177" s="149">
        <f>COUNTIFS('DETAIL SALES'!$Q$10:$Q$7501,'FILL RATE MANDATORY STOCK'!E177,'DETAIL SALES'!$AB$10:$AB$7501,"Full",'DETAIL SALES'!$C$10:$C$7501,"20")</f>
        <v>0</v>
      </c>
      <c r="AW177" s="149">
        <f>COUNTIFS('DETAIL SALES'!$Q$10:$Q$7501,'FILL RATE MANDATORY STOCK'!E177,'DETAIL SALES'!$AB$10:$AB$7501,"No",'DETAIL SALES'!$C$10:$C$7501,"20")</f>
        <v>0</v>
      </c>
      <c r="AX177" s="316">
        <f>COUNTIFS('DETAIL SALES'!$Q$10:$Q$7501,'FILL RATE MANDATORY STOCK'!E177,'DETAIL SALES'!$AB$10:$AB$7501,"Full",'DETAIL SALES'!$C$10:$C$7501,"21")</f>
        <v>0</v>
      </c>
      <c r="AY177" s="316">
        <f>COUNTIFS('DETAIL SALES'!$Q$10:$Q$7501,'FILL RATE MANDATORY STOCK'!E177,'DETAIL SALES'!$AB$10:$AB$7501,"No",'DETAIL SALES'!$C$10:$C$7501,"21")</f>
        <v>0</v>
      </c>
      <c r="AZ177" s="149">
        <f>COUNTIFS('DETAIL SALES'!$Q$10:$Q$7501,'FILL RATE MANDATORY STOCK'!E177,'DETAIL SALES'!$AB$10:$AB$7501,"Full",'DETAIL SALES'!$C$10:$C$7501,"22")</f>
        <v>0</v>
      </c>
      <c r="BA177" s="149">
        <f>COUNTIFS('DETAIL SALES'!$Q$10:$Q$7501,'FILL RATE MANDATORY STOCK'!E177,'DETAIL SALES'!$AB$10:$AB$7501,"No",'DETAIL SALES'!$C$10:$C$7501,"22")</f>
        <v>0</v>
      </c>
      <c r="BB177" s="149">
        <f>COUNTIFS('DETAIL SALES'!$Q$10:$Q$7501,'FILL RATE MANDATORY STOCK'!E177,'DETAIL SALES'!$AB$10:$AB$7501,"Full",'DETAIL SALES'!$C$10:$C$7501,"23")</f>
        <v>0</v>
      </c>
      <c r="BC177" s="149">
        <f>COUNTIFS('DETAIL SALES'!$Q$10:$Q$7501,'FILL RATE MANDATORY STOCK'!E177,'DETAIL SALES'!$AB$10:$AB$7501,"No",'DETAIL SALES'!$C$10:$C$7501,"23")</f>
        <v>0</v>
      </c>
      <c r="BD177" s="149">
        <f>COUNTIFS('DETAIL SALES'!$Q$10:$Q$7501,'FILL RATE MANDATORY STOCK'!E177,'DETAIL SALES'!$AB$10:$AB$7501,"Full",'DETAIL SALES'!$C$10:$C$7501,"24")</f>
        <v>0</v>
      </c>
      <c r="BE177" s="149">
        <f>COUNTIFS('DETAIL SALES'!$Q$10:$Q$7501,'FILL RATE MANDATORY STOCK'!E177,'DETAIL SALES'!$AB$10:$AB$7501,"No",'DETAIL SALES'!$C$10:$C$7501,"24")</f>
        <v>0</v>
      </c>
      <c r="BF177" s="149">
        <f>COUNTIFS('DETAIL SALES'!$Q$10:$Q$7501,'FILL RATE MANDATORY STOCK'!E177,'DETAIL SALES'!$AB$10:$AB$7501,"Full",'DETAIL SALES'!$C$10:$C$7501,"25")</f>
        <v>0</v>
      </c>
      <c r="BG177" s="149">
        <f>COUNTIFS('DETAIL SALES'!$Q$10:$Q$7501,'FILL RATE MANDATORY STOCK'!E177,'DETAIL SALES'!$AB$10:$AB$7501,"No",'DETAIL SALES'!$C$10:$C$7501,"25")</f>
        <v>0</v>
      </c>
      <c r="BH177" s="149">
        <f>COUNTIFS('DETAIL SALES'!$Q$10:$Q$7501,'FILL RATE MANDATORY STOCK'!E177,'DETAIL SALES'!$AB$10:$AB$7501,"Full",'DETAIL SALES'!$C$10:$C$7501,"26")</f>
        <v>0</v>
      </c>
      <c r="BI177" s="149">
        <f>COUNTIFS('DETAIL SALES'!$Q$10:$Q$7501,'FILL RATE MANDATORY STOCK'!E177,'DETAIL SALES'!$AB$10:$AB$7501,"No",'DETAIL SALES'!$C$10:$C$7501,"26")</f>
        <v>0</v>
      </c>
      <c r="BJ177" s="149">
        <f>COUNTIFS('DETAIL SALES'!$Q$10:$Q$7501,'FILL RATE MANDATORY STOCK'!E177,'DETAIL SALES'!$AB$10:$AB$7501,"Full",'DETAIL SALES'!$C$10:$C$7501,"27")</f>
        <v>0</v>
      </c>
      <c r="BK177" s="149">
        <f>COUNTIFS('DETAIL SALES'!$Q$10:$Q$7501,'FILL RATE MANDATORY STOCK'!E177,'DETAIL SALES'!$AB$10:$AB$7501,"No",'DETAIL SALES'!$C$10:$C$7501,"27")</f>
        <v>0</v>
      </c>
      <c r="BL177" s="316">
        <f>COUNTIFS('DETAIL SALES'!$Q$10:$Q$7501,'FILL RATE MANDATORY STOCK'!E177,'DETAIL SALES'!$AB$10:$AB$7501,"Full",'DETAIL SALES'!$C$10:$C$7501,"28")</f>
        <v>0</v>
      </c>
      <c r="BM177" s="316">
        <f>COUNTIFS('DETAIL SALES'!$Q$10:$Q$7501,'FILL RATE MANDATORY STOCK'!E177,'DETAIL SALES'!$AB$10:$AB$7501,"No",'DETAIL SALES'!$C$10:$C$7501,"28")</f>
        <v>0</v>
      </c>
      <c r="BN177" s="149">
        <f>COUNTIFS('DETAIL SALES'!$Q$10:$Q$7501,'FILL RATE MANDATORY STOCK'!E177,'DETAIL SALES'!$AB$10:$AB$7501,"Full",'DETAIL SALES'!$C$10:$C$7501,"29")</f>
        <v>0</v>
      </c>
      <c r="BO177" s="149">
        <f>COUNTIFS('DETAIL SALES'!$Q$10:$Q$7501,'FILL RATE MANDATORY STOCK'!E177,'DETAIL SALES'!$AB$10:$AB$7501,"No",'DETAIL SALES'!$C$10:$C$7501,"29")</f>
        <v>0</v>
      </c>
      <c r="BP177" s="149">
        <f>COUNTIFS('DETAIL SALES'!$Q$10:$Q$7501,'FILL RATE MANDATORY STOCK'!E177,'DETAIL SALES'!$AB$10:$AB$7501,"Full",'DETAIL SALES'!$C$10:$C$7501,"30")</f>
        <v>0</v>
      </c>
      <c r="BQ177" s="149">
        <f>COUNTIFS('DETAIL SALES'!$Q$10:$Q$7501,'FILL RATE MANDATORY STOCK'!E177,'DETAIL SALES'!$AB$10:$AB$7501,"No",'DETAIL SALES'!$C$10:$C$7501,"30")</f>
        <v>0</v>
      </c>
      <c r="BR177" s="149">
        <f>COUNTIFS('DETAIL SALES'!$Q$10:$Q$7501,'FILL RATE MANDATORY STOCK'!\,'DETAIL SALES'!$AB$10:$AB$7501,"Full",'DETAIL SALES'!$C$10:$C$7501,"31")</f>
        <v>0</v>
      </c>
      <c r="BS177" s="153">
        <f>COUNTIFS('DETAIL SALES'!$Q$10:$Q$7501,'FILL RATE MANDATORY STOCK'!E177,'DETAIL SALES'!$AB$10:$AB$7501,"No",'DETAIL SALES'!$C$10:$C$7501,"31")</f>
        <v>0</v>
      </c>
      <c r="BT177" s="271">
        <f t="shared" si="16"/>
        <v>0</v>
      </c>
      <c r="BU177" s="150">
        <f t="shared" si="17"/>
        <v>0</v>
      </c>
      <c r="BV177" s="150">
        <f t="shared" si="18"/>
        <v>0</v>
      </c>
      <c r="BW177" s="272" t="e">
        <f t="shared" si="19"/>
        <v>#DIV/0!</v>
      </c>
    </row>
    <row r="178" spans="1:75">
      <c r="A178" s="784"/>
      <c r="B178" s="100">
        <f t="shared" si="15"/>
        <v>159</v>
      </c>
      <c r="C178" s="100" t="s">
        <v>439</v>
      </c>
      <c r="D178" s="100" t="s">
        <v>891</v>
      </c>
      <c r="E178" s="149"/>
      <c r="F178" s="169"/>
      <c r="G178" s="224">
        <v>60000</v>
      </c>
      <c r="H178" s="154">
        <v>2</v>
      </c>
      <c r="I178" s="153">
        <v>0</v>
      </c>
      <c r="J178" s="315">
        <f>COUNTIFS('DETAIL SALES'!$Q$10:$Q$7501,'FILL RATE MANDATORY STOCK'!E178,'DETAIL SALES'!$AB$10:$AB$7501,"Full",'DETAIL SALES'!$C$10:$C$7501,"1")</f>
        <v>0</v>
      </c>
      <c r="K178" s="316">
        <f>COUNTIFS('DETAIL SALES'!$Q$10:$Q$7501,'FILL RATE MANDATORY STOCK'!E178,'DETAIL SALES'!$AB$10:$AB$7501,"No",'DETAIL SALES'!$C$10:$C$7501,"1")</f>
        <v>0</v>
      </c>
      <c r="L178" s="149">
        <f>COUNTIFS('DETAIL SALES'!$Q$10:$Q$7501,'FILL RATE MANDATORY STOCK'!E178,'DETAIL SALES'!$AB$10:$AB$7501,"Full",'DETAIL SALES'!$C$10:$C$7501,"2")</f>
        <v>0</v>
      </c>
      <c r="M178" s="149">
        <f>COUNTIFS('DETAIL SALES'!$Q$10:$Q$7501,'FILL RATE MANDATORY STOCK'!E178,'DETAIL SALES'!$AB$10:$AB$7501,"No",'DETAIL SALES'!$C$10:$C$7501,"2")</f>
        <v>0</v>
      </c>
      <c r="N178" s="149">
        <f>COUNTIFS('DETAIL SALES'!$Q$10:$Q$7501,'FILL RATE MANDATORY STOCK'!E178,'DETAIL SALES'!$AB$10:$AB$7501,"Full",'DETAIL SALES'!$C$10:$C$7501,"3")</f>
        <v>0</v>
      </c>
      <c r="O178" s="149">
        <f>COUNTIFS('DETAIL SALES'!$Q$10:$Q$7501,'FILL RATE MANDATORY STOCK'!E178,'DETAIL SALES'!$AB$10:$AB$7501,"No",'DETAIL SALES'!$C$10:$C$7501,"3")</f>
        <v>0</v>
      </c>
      <c r="P178" s="149">
        <f>COUNTIFS('DETAIL SALES'!$Q$10:$Q$7501,'FILL RATE MANDATORY STOCK'!E178,'DETAIL SALES'!$AB$10:$AB$7501,"Full",'DETAIL SALES'!$C$10:$C$7501,"4")</f>
        <v>0</v>
      </c>
      <c r="Q178" s="149">
        <f>COUNTIFS('DETAIL SALES'!$Q$10:$Q$7501,'FILL RATE MANDATORY STOCK'!E178,'DETAIL SALES'!$AB$10:$AB$7501,"No",'DETAIL SALES'!$C$10:$C$7501,"4")</f>
        <v>0</v>
      </c>
      <c r="R178" s="149">
        <f>COUNTIFS('DETAIL SALES'!$Q$10:$Q$7501,'FILL RATE MANDATORY STOCK'!E178,'DETAIL SALES'!$AB$10:$AB$7501,"Full",'DETAIL SALES'!$C$10:$C$7501,"5")</f>
        <v>0</v>
      </c>
      <c r="S178" s="149">
        <f>COUNTIFS('DETAIL SALES'!$Q$10:$Q$7501,'FILL RATE MANDATORY STOCK'!E178,'DETAIL SALES'!$AB$10:$AB$7501,"No",'DETAIL SALES'!$C$10:$C$7501,"5")</f>
        <v>0</v>
      </c>
      <c r="T178" s="149">
        <f>COUNTIFS('DETAIL SALES'!$Q$10:$Q$7501,'FILL RATE MANDATORY STOCK'!E178,'DETAIL SALES'!$AB$10:$AB$7501,"Full",'DETAIL SALES'!$C$10:$C$7501,"6")</f>
        <v>0</v>
      </c>
      <c r="U178" s="149">
        <f>COUNTIFS('DETAIL SALES'!$Q$10:$Q$7501,'FILL RATE MANDATORY STOCK'!E178,'DETAIL SALES'!$AB$10:$AB$7501,"No",'DETAIL SALES'!$C$10:$C$7501,"6")</f>
        <v>0</v>
      </c>
      <c r="V178" s="316">
        <f>COUNTIFS('DETAIL SALES'!$Q$10:$Q$7501,'FILL RATE MANDATORY STOCK'!E178,'DETAIL SALES'!$AB$10:$AB$7501,"Full",'DETAIL SALES'!$C$10:$C$7501,"7")</f>
        <v>0</v>
      </c>
      <c r="W178" s="316">
        <f>COUNTIFS('DETAIL SALES'!$Q$10:$Q$7501,'FILL RATE MANDATORY STOCK'!E178,'DETAIL SALES'!$AB$10:$AB$7501,"No",'DETAIL SALES'!$C$10:$C$7501,"7")</f>
        <v>0</v>
      </c>
      <c r="X178" s="149">
        <f>COUNTIFS('DETAIL SALES'!$Q$10:$Q$7501,'FILL RATE MANDATORY STOCK'!E178,'DETAIL SALES'!$AB$10:$AB$7501,"Full",'DETAIL SALES'!$C$10:$C$7501,"8")</f>
        <v>0</v>
      </c>
      <c r="Y178" s="149">
        <f>COUNTIFS('DETAIL SALES'!$Q$10:$Q$7501,'FILL RATE MANDATORY STOCK'!E178,'DETAIL SALES'!$AB$10:$AB$7501,"No",'DETAIL SALES'!$C$10:$C$7501,"8")</f>
        <v>0</v>
      </c>
      <c r="Z178" s="149">
        <f>COUNTIFS('DETAIL SALES'!$Q$10:$Q$7501,'FILL RATE MANDATORY STOCK'!E178,'DETAIL SALES'!$AB$10:$AB$7501,"Full",'DETAIL SALES'!$C$10:$C$7501,"9")</f>
        <v>0</v>
      </c>
      <c r="AA178" s="149">
        <f>COUNTIFS('DETAIL SALES'!$Q$10:$Q$7501,'FILL RATE MANDATORY STOCK'!E178,'DETAIL SALES'!$AB$10:$AB$7501,"No",'DETAIL SALES'!$C$10:$C$7501,"9")</f>
        <v>0</v>
      </c>
      <c r="AB178" s="149">
        <f>COUNTIFS('DETAIL SALES'!$Q$10:$Q$7501,'FILL RATE MANDATORY STOCK'!E178,'DETAIL SALES'!$AB$10:$AB$7501,"Full",'DETAIL SALES'!$C$10:$C$7501,"10")</f>
        <v>0</v>
      </c>
      <c r="AC178" s="149">
        <f>COUNTIFS('DETAIL SALES'!$Q$10:$Q$7501,'FILL RATE MANDATORY STOCK'!E178,'DETAIL SALES'!$AB$10:$AB$7501,"No",'DETAIL SALES'!$C$10:$C$7501,"10")</f>
        <v>0</v>
      </c>
      <c r="AD178" s="149">
        <f>COUNTIFS('DETAIL SALES'!$Q$10:$Q$7501,'FILL RATE MANDATORY STOCK'!E178,'DETAIL SALES'!$AB$10:$AB$7501,"Full",'DETAIL SALES'!$C$10:$C$7501,"11")</f>
        <v>0</v>
      </c>
      <c r="AE178" s="149">
        <f>COUNTIFS('DETAIL SALES'!$Q$10:$Q$7501,'FILL RATE MANDATORY STOCK'!E178,'DETAIL SALES'!$AB$10:$AB$7501,"No",'DETAIL SALES'!$C$10:$C$7501,"11")</f>
        <v>0</v>
      </c>
      <c r="AF178" s="149">
        <f>COUNTIFS('DETAIL SALES'!$Q$10:$Q$7501,'FILL RATE MANDATORY STOCK'!E178,'DETAIL SALES'!$AB$10:$AB$7501,"Full",'DETAIL SALES'!$C$10:$C$7501,"12")</f>
        <v>0</v>
      </c>
      <c r="AG178" s="149">
        <f>COUNTIFS('DETAIL SALES'!$Q$10:$Q$7501,'FILL RATE MANDATORY STOCK'!E178,'DETAIL SALES'!$AB$10:$AB$7501,"No",'DETAIL SALES'!$C$10:$C$7501,"12")</f>
        <v>0</v>
      </c>
      <c r="AH178" s="149">
        <f>COUNTIFS('DETAIL SALES'!$Q$10:$Q$7501,'FILL RATE MANDATORY STOCK'!E178,'DETAIL SALES'!$AB$10:$AB$7501,"Full",'DETAIL SALES'!$C$10:$C$7501,"13")</f>
        <v>0</v>
      </c>
      <c r="AI178" s="149">
        <f>COUNTIFS('DETAIL SALES'!$Q$10:$Q$7501,'FILL RATE MANDATORY STOCK'!E178,'DETAIL SALES'!$AB$10:$AB$7501,"No",'DETAIL SALES'!$C$10:$C$7501,"13")</f>
        <v>0</v>
      </c>
      <c r="AJ178" s="316">
        <f>COUNTIFS('DETAIL SALES'!$Q$10:$Q$7501,'FILL RATE MANDATORY STOCK'!E178,'DETAIL SALES'!$AB$10:$AB$7501,"Full",'DETAIL SALES'!$C$10:$C$7501,"14")</f>
        <v>0</v>
      </c>
      <c r="AK178" s="316">
        <f>COUNTIFS('DETAIL SALES'!$Q$10:$Q$7501,'FILL RATE MANDATORY STOCK'!E178,'DETAIL SALES'!$AB$10:$AB$7501,"No",'DETAIL SALES'!$C$10:$C$7501,"14")</f>
        <v>0</v>
      </c>
      <c r="AL178" s="149">
        <f>COUNTIFS('DETAIL SALES'!$Q$10:$Q$7501,'FILL RATE MANDATORY STOCK'!E178,'DETAIL SALES'!$AB$10:$AB$7501,"Full",'DETAIL SALES'!$C$10:$C$7501,"15")</f>
        <v>0</v>
      </c>
      <c r="AM178" s="149">
        <f>COUNTIFS('DETAIL SALES'!$Q$10:$Q$7501,'FILL RATE MANDATORY STOCK'!E178,'DETAIL SALES'!$AB$10:$AB$7501,"No",'DETAIL SALES'!$C$10:$C$7501,"15")</f>
        <v>0</v>
      </c>
      <c r="AN178" s="149">
        <f>COUNTIFS('DETAIL SALES'!$Q$10:$Q$7501,'FILL RATE MANDATORY STOCK'!E178,'DETAIL SALES'!$AB$10:$AB$7501,"Full",'DETAIL SALES'!$C$10:$C$7501,"16")</f>
        <v>0</v>
      </c>
      <c r="AO178" s="149">
        <f>COUNTIFS('DETAIL SALES'!$Q$10:$Q$7501,'FILL RATE MANDATORY STOCK'!E178,'DETAIL SALES'!$AB$10:$AB$7501,"No",'DETAIL SALES'!$C$10:$C$7501,"16")</f>
        <v>0</v>
      </c>
      <c r="AP178" s="149">
        <f>COUNTIFS('DETAIL SALES'!$Q$10:$Q$7501,'FILL RATE MANDATORY STOCK'!E178,'DETAIL SALES'!$AB$10:$AB$7501,"Full",'DETAIL SALES'!$C$10:$C$7501,"17")</f>
        <v>0</v>
      </c>
      <c r="AQ178" s="149">
        <f>COUNTIFS('DETAIL SALES'!$Q$10:$Q$7501,'FILL RATE MANDATORY STOCK'!E178,'DETAIL SALES'!$AB$10:$AB$7501,"No",'DETAIL SALES'!$C$10:$C$7501,"17")</f>
        <v>0</v>
      </c>
      <c r="AR178" s="149">
        <f>COUNTIFS('DETAIL SALES'!$Q$10:$Q$7501,'FILL RATE MANDATORY STOCK'!E178,'DETAIL SALES'!$AB$10:$AB$7501,"Full",'DETAIL SALES'!$C$10:$C$7501,"18")</f>
        <v>0</v>
      </c>
      <c r="AS178" s="149">
        <f>COUNTIFS('DETAIL SALES'!$Q$10:$Q$7501,'FILL RATE MANDATORY STOCK'!E178,'DETAIL SALES'!$AB$10:$AB$7501,"No",'DETAIL SALES'!$C$10:$C$7501,"18")</f>
        <v>0</v>
      </c>
      <c r="AT178" s="149">
        <f>COUNTIFS('DETAIL SALES'!$Q$10:$Q$7501,'FILL RATE MANDATORY STOCK'!E178,'DETAIL SALES'!$AB$10:$AB$7501,"Full",'DETAIL SALES'!$C$10:$C$7501,"19")</f>
        <v>0</v>
      </c>
      <c r="AU178" s="149">
        <f>COUNTIFS('DETAIL SALES'!$Q$10:$Q$7501,'FILL RATE MANDATORY STOCK'!E178,'DETAIL SALES'!$AB$10:$AB$7501,"No",'DETAIL SALES'!$C$10:$C$7501,"19")</f>
        <v>0</v>
      </c>
      <c r="AV178" s="149">
        <f>COUNTIFS('DETAIL SALES'!$Q$10:$Q$7501,'FILL RATE MANDATORY STOCK'!E178,'DETAIL SALES'!$AB$10:$AB$7501,"Full",'DETAIL SALES'!$C$10:$C$7501,"20")</f>
        <v>0</v>
      </c>
      <c r="AW178" s="149">
        <f>COUNTIFS('DETAIL SALES'!$Q$10:$Q$7501,'FILL RATE MANDATORY STOCK'!E178,'DETAIL SALES'!$AB$10:$AB$7501,"No",'DETAIL SALES'!$C$10:$C$7501,"20")</f>
        <v>0</v>
      </c>
      <c r="AX178" s="316">
        <f>COUNTIFS('DETAIL SALES'!$Q$10:$Q$7501,'FILL RATE MANDATORY STOCK'!E178,'DETAIL SALES'!$AB$10:$AB$7501,"Full",'DETAIL SALES'!$C$10:$C$7501,"21")</f>
        <v>0</v>
      </c>
      <c r="AY178" s="316">
        <f>COUNTIFS('DETAIL SALES'!$Q$10:$Q$7501,'FILL RATE MANDATORY STOCK'!E178,'DETAIL SALES'!$AB$10:$AB$7501,"No",'DETAIL SALES'!$C$10:$C$7501,"21")</f>
        <v>0</v>
      </c>
      <c r="AZ178" s="149">
        <f>COUNTIFS('DETAIL SALES'!$Q$10:$Q$7501,'FILL RATE MANDATORY STOCK'!E178,'DETAIL SALES'!$AB$10:$AB$7501,"Full",'DETAIL SALES'!$C$10:$C$7501,"22")</f>
        <v>0</v>
      </c>
      <c r="BA178" s="149">
        <f>COUNTIFS('DETAIL SALES'!$Q$10:$Q$7501,'FILL RATE MANDATORY STOCK'!E178,'DETAIL SALES'!$AB$10:$AB$7501,"No",'DETAIL SALES'!$C$10:$C$7501,"22")</f>
        <v>0</v>
      </c>
      <c r="BB178" s="149">
        <f>COUNTIFS('DETAIL SALES'!$Q$10:$Q$7501,'FILL RATE MANDATORY STOCK'!E178,'DETAIL SALES'!$AB$10:$AB$7501,"Full",'DETAIL SALES'!$C$10:$C$7501,"23")</f>
        <v>0</v>
      </c>
      <c r="BC178" s="149">
        <f>COUNTIFS('DETAIL SALES'!$Q$10:$Q$7501,'FILL RATE MANDATORY STOCK'!E178,'DETAIL SALES'!$AB$10:$AB$7501,"No",'DETAIL SALES'!$C$10:$C$7501,"23")</f>
        <v>0</v>
      </c>
      <c r="BD178" s="149">
        <f>COUNTIFS('DETAIL SALES'!$Q$10:$Q$7501,'FILL RATE MANDATORY STOCK'!E178,'DETAIL SALES'!$AB$10:$AB$7501,"Full",'DETAIL SALES'!$C$10:$C$7501,"24")</f>
        <v>0</v>
      </c>
      <c r="BE178" s="149">
        <f>COUNTIFS('DETAIL SALES'!$Q$10:$Q$7501,'FILL RATE MANDATORY STOCK'!E178,'DETAIL SALES'!$AB$10:$AB$7501,"No",'DETAIL SALES'!$C$10:$C$7501,"24")</f>
        <v>0</v>
      </c>
      <c r="BF178" s="149">
        <f>COUNTIFS('DETAIL SALES'!$Q$10:$Q$7501,'FILL RATE MANDATORY STOCK'!E178,'DETAIL SALES'!$AB$10:$AB$7501,"Full",'DETAIL SALES'!$C$10:$C$7501,"25")</f>
        <v>0</v>
      </c>
      <c r="BG178" s="149">
        <f>COUNTIFS('DETAIL SALES'!$Q$10:$Q$7501,'FILL RATE MANDATORY STOCK'!E178,'DETAIL SALES'!$AB$10:$AB$7501,"No",'DETAIL SALES'!$C$10:$C$7501,"25")</f>
        <v>0</v>
      </c>
      <c r="BH178" s="149">
        <f>COUNTIFS('DETAIL SALES'!$Q$10:$Q$7501,'FILL RATE MANDATORY STOCK'!E178,'DETAIL SALES'!$AB$10:$AB$7501,"Full",'DETAIL SALES'!$C$10:$C$7501,"26")</f>
        <v>0</v>
      </c>
      <c r="BI178" s="149">
        <f>COUNTIFS('DETAIL SALES'!$Q$10:$Q$7501,'FILL RATE MANDATORY STOCK'!E178,'DETAIL SALES'!$AB$10:$AB$7501,"No",'DETAIL SALES'!$C$10:$C$7501,"26")</f>
        <v>0</v>
      </c>
      <c r="BJ178" s="149">
        <f>COUNTIFS('DETAIL SALES'!$Q$10:$Q$7501,'FILL RATE MANDATORY STOCK'!E178,'DETAIL SALES'!$AB$10:$AB$7501,"Full",'DETAIL SALES'!$C$10:$C$7501,"27")</f>
        <v>0</v>
      </c>
      <c r="BK178" s="149">
        <f>COUNTIFS('DETAIL SALES'!$Q$10:$Q$7501,'FILL RATE MANDATORY STOCK'!E178,'DETAIL SALES'!$AB$10:$AB$7501,"No",'DETAIL SALES'!$C$10:$C$7501,"27")</f>
        <v>0</v>
      </c>
      <c r="BL178" s="316">
        <f>COUNTIFS('DETAIL SALES'!$Q$10:$Q$7501,'FILL RATE MANDATORY STOCK'!E178,'DETAIL SALES'!$AB$10:$AB$7501,"Full",'DETAIL SALES'!$C$10:$C$7501,"28")</f>
        <v>0</v>
      </c>
      <c r="BM178" s="316">
        <f>COUNTIFS('DETAIL SALES'!$Q$10:$Q$7501,'FILL RATE MANDATORY STOCK'!E178,'DETAIL SALES'!$AB$10:$AB$7501,"No",'DETAIL SALES'!$C$10:$C$7501,"28")</f>
        <v>0</v>
      </c>
      <c r="BN178" s="149">
        <f>COUNTIFS('DETAIL SALES'!$Q$10:$Q$7501,'FILL RATE MANDATORY STOCK'!E178,'DETAIL SALES'!$AB$10:$AB$7501,"Full",'DETAIL SALES'!$C$10:$C$7501,"29")</f>
        <v>0</v>
      </c>
      <c r="BO178" s="149">
        <f>COUNTIFS('DETAIL SALES'!$Q$10:$Q$7501,'FILL RATE MANDATORY STOCK'!E178,'DETAIL SALES'!$AB$10:$AB$7501,"No",'DETAIL SALES'!$C$10:$C$7501,"29")</f>
        <v>0</v>
      </c>
      <c r="BP178" s="149">
        <f>COUNTIFS('DETAIL SALES'!$Q$10:$Q$7501,'FILL RATE MANDATORY STOCK'!E178,'DETAIL SALES'!$AB$10:$AB$7501,"Full",'DETAIL SALES'!$C$10:$C$7501,"30")</f>
        <v>0</v>
      </c>
      <c r="BQ178" s="149">
        <f>COUNTIFS('DETAIL SALES'!$Q$10:$Q$7501,'FILL RATE MANDATORY STOCK'!E178,'DETAIL SALES'!$AB$10:$AB$7501,"No",'DETAIL SALES'!$C$10:$C$7501,"30")</f>
        <v>0</v>
      </c>
      <c r="BR178" s="149">
        <f>COUNTIFS('DETAIL SALES'!$Q$10:$Q$7501,'FILL RATE MANDATORY STOCK'!\,'DETAIL SALES'!$AB$10:$AB$7501,"Full",'DETAIL SALES'!$C$10:$C$7501,"31")</f>
        <v>0</v>
      </c>
      <c r="BS178" s="153">
        <f>COUNTIFS('DETAIL SALES'!$Q$10:$Q$7501,'FILL RATE MANDATORY STOCK'!E178,'DETAIL SALES'!$AB$10:$AB$7501,"No",'DETAIL SALES'!$C$10:$C$7501,"31")</f>
        <v>0</v>
      </c>
      <c r="BT178" s="271">
        <f t="shared" si="16"/>
        <v>0</v>
      </c>
      <c r="BU178" s="150">
        <f t="shared" si="17"/>
        <v>0</v>
      </c>
      <c r="BV178" s="150">
        <f t="shared" si="18"/>
        <v>0</v>
      </c>
      <c r="BW178" s="272" t="e">
        <f t="shared" si="19"/>
        <v>#DIV/0!</v>
      </c>
    </row>
    <row r="179" spans="1:75">
      <c r="A179" s="784"/>
      <c r="B179" s="100">
        <f t="shared" si="15"/>
        <v>160</v>
      </c>
      <c r="C179" s="100" t="s">
        <v>440</v>
      </c>
      <c r="D179" s="100" t="s">
        <v>890</v>
      </c>
      <c r="E179" s="149"/>
      <c r="F179" s="169"/>
      <c r="G179" s="224">
        <v>60000</v>
      </c>
      <c r="H179" s="154">
        <v>2</v>
      </c>
      <c r="I179" s="153">
        <v>0</v>
      </c>
      <c r="J179" s="315">
        <f>COUNTIFS('DETAIL SALES'!$Q$10:$Q$7501,'FILL RATE MANDATORY STOCK'!E179,'DETAIL SALES'!$AB$10:$AB$7501,"Full",'DETAIL SALES'!$C$10:$C$7501,"1")</f>
        <v>0</v>
      </c>
      <c r="K179" s="316">
        <f>COUNTIFS('DETAIL SALES'!$Q$10:$Q$7501,'FILL RATE MANDATORY STOCK'!E179,'DETAIL SALES'!$AB$10:$AB$7501,"No",'DETAIL SALES'!$C$10:$C$7501,"1")</f>
        <v>0</v>
      </c>
      <c r="L179" s="149">
        <f>COUNTIFS('DETAIL SALES'!$Q$10:$Q$7501,'FILL RATE MANDATORY STOCK'!E179,'DETAIL SALES'!$AB$10:$AB$7501,"Full",'DETAIL SALES'!$C$10:$C$7501,"2")</f>
        <v>0</v>
      </c>
      <c r="M179" s="149">
        <f>COUNTIFS('DETAIL SALES'!$Q$10:$Q$7501,'FILL RATE MANDATORY STOCK'!E179,'DETAIL SALES'!$AB$10:$AB$7501,"No",'DETAIL SALES'!$C$10:$C$7501,"2")</f>
        <v>0</v>
      </c>
      <c r="N179" s="149">
        <f>COUNTIFS('DETAIL SALES'!$Q$10:$Q$7501,'FILL RATE MANDATORY STOCK'!E179,'DETAIL SALES'!$AB$10:$AB$7501,"Full",'DETAIL SALES'!$C$10:$C$7501,"3")</f>
        <v>0</v>
      </c>
      <c r="O179" s="149">
        <f>COUNTIFS('DETAIL SALES'!$Q$10:$Q$7501,'FILL RATE MANDATORY STOCK'!E179,'DETAIL SALES'!$AB$10:$AB$7501,"No",'DETAIL SALES'!$C$10:$C$7501,"3")</f>
        <v>0</v>
      </c>
      <c r="P179" s="149">
        <f>COUNTIFS('DETAIL SALES'!$Q$10:$Q$7501,'FILL RATE MANDATORY STOCK'!E179,'DETAIL SALES'!$AB$10:$AB$7501,"Full",'DETAIL SALES'!$C$10:$C$7501,"4")</f>
        <v>0</v>
      </c>
      <c r="Q179" s="149">
        <f>COUNTIFS('DETAIL SALES'!$Q$10:$Q$7501,'FILL RATE MANDATORY STOCK'!E179,'DETAIL SALES'!$AB$10:$AB$7501,"No",'DETAIL SALES'!$C$10:$C$7501,"4")</f>
        <v>0</v>
      </c>
      <c r="R179" s="149">
        <f>COUNTIFS('DETAIL SALES'!$Q$10:$Q$7501,'FILL RATE MANDATORY STOCK'!E179,'DETAIL SALES'!$AB$10:$AB$7501,"Full",'DETAIL SALES'!$C$10:$C$7501,"5")</f>
        <v>0</v>
      </c>
      <c r="S179" s="149">
        <f>COUNTIFS('DETAIL SALES'!$Q$10:$Q$7501,'FILL RATE MANDATORY STOCK'!E179,'DETAIL SALES'!$AB$10:$AB$7501,"No",'DETAIL SALES'!$C$10:$C$7501,"5")</f>
        <v>0</v>
      </c>
      <c r="T179" s="149">
        <f>COUNTIFS('DETAIL SALES'!$Q$10:$Q$7501,'FILL RATE MANDATORY STOCK'!E179,'DETAIL SALES'!$AB$10:$AB$7501,"Full",'DETAIL SALES'!$C$10:$C$7501,"6")</f>
        <v>0</v>
      </c>
      <c r="U179" s="149">
        <f>COUNTIFS('DETAIL SALES'!$Q$10:$Q$7501,'FILL RATE MANDATORY STOCK'!E179,'DETAIL SALES'!$AB$10:$AB$7501,"No",'DETAIL SALES'!$C$10:$C$7501,"6")</f>
        <v>0</v>
      </c>
      <c r="V179" s="316">
        <f>COUNTIFS('DETAIL SALES'!$Q$10:$Q$7501,'FILL RATE MANDATORY STOCK'!E179,'DETAIL SALES'!$AB$10:$AB$7501,"Full",'DETAIL SALES'!$C$10:$C$7501,"7")</f>
        <v>0</v>
      </c>
      <c r="W179" s="316">
        <f>COUNTIFS('DETAIL SALES'!$Q$10:$Q$7501,'FILL RATE MANDATORY STOCK'!E179,'DETAIL SALES'!$AB$10:$AB$7501,"No",'DETAIL SALES'!$C$10:$C$7501,"7")</f>
        <v>0</v>
      </c>
      <c r="X179" s="149">
        <f>COUNTIFS('DETAIL SALES'!$Q$10:$Q$7501,'FILL RATE MANDATORY STOCK'!E179,'DETAIL SALES'!$AB$10:$AB$7501,"Full",'DETAIL SALES'!$C$10:$C$7501,"8")</f>
        <v>0</v>
      </c>
      <c r="Y179" s="149">
        <f>COUNTIFS('DETAIL SALES'!$Q$10:$Q$7501,'FILL RATE MANDATORY STOCK'!E179,'DETAIL SALES'!$AB$10:$AB$7501,"No",'DETAIL SALES'!$C$10:$C$7501,"8")</f>
        <v>0</v>
      </c>
      <c r="Z179" s="149">
        <f>COUNTIFS('DETAIL SALES'!$Q$10:$Q$7501,'FILL RATE MANDATORY STOCK'!E179,'DETAIL SALES'!$AB$10:$AB$7501,"Full",'DETAIL SALES'!$C$10:$C$7501,"9")</f>
        <v>0</v>
      </c>
      <c r="AA179" s="149">
        <f>COUNTIFS('DETAIL SALES'!$Q$10:$Q$7501,'FILL RATE MANDATORY STOCK'!E179,'DETAIL SALES'!$AB$10:$AB$7501,"No",'DETAIL SALES'!$C$10:$C$7501,"9")</f>
        <v>0</v>
      </c>
      <c r="AB179" s="149">
        <f>COUNTIFS('DETAIL SALES'!$Q$10:$Q$7501,'FILL RATE MANDATORY STOCK'!E179,'DETAIL SALES'!$AB$10:$AB$7501,"Full",'DETAIL SALES'!$C$10:$C$7501,"10")</f>
        <v>0</v>
      </c>
      <c r="AC179" s="149">
        <f>COUNTIFS('DETAIL SALES'!$Q$10:$Q$7501,'FILL RATE MANDATORY STOCK'!E179,'DETAIL SALES'!$AB$10:$AB$7501,"No",'DETAIL SALES'!$C$10:$C$7501,"10")</f>
        <v>0</v>
      </c>
      <c r="AD179" s="149">
        <f>COUNTIFS('DETAIL SALES'!$Q$10:$Q$7501,'FILL RATE MANDATORY STOCK'!E179,'DETAIL SALES'!$AB$10:$AB$7501,"Full",'DETAIL SALES'!$C$10:$C$7501,"11")</f>
        <v>0</v>
      </c>
      <c r="AE179" s="149">
        <f>COUNTIFS('DETAIL SALES'!$Q$10:$Q$7501,'FILL RATE MANDATORY STOCK'!E179,'DETAIL SALES'!$AB$10:$AB$7501,"No",'DETAIL SALES'!$C$10:$C$7501,"11")</f>
        <v>0</v>
      </c>
      <c r="AF179" s="149">
        <f>COUNTIFS('DETAIL SALES'!$Q$10:$Q$7501,'FILL RATE MANDATORY STOCK'!E179,'DETAIL SALES'!$AB$10:$AB$7501,"Full",'DETAIL SALES'!$C$10:$C$7501,"12")</f>
        <v>0</v>
      </c>
      <c r="AG179" s="149">
        <f>COUNTIFS('DETAIL SALES'!$Q$10:$Q$7501,'FILL RATE MANDATORY STOCK'!E179,'DETAIL SALES'!$AB$10:$AB$7501,"No",'DETAIL SALES'!$C$10:$C$7501,"12")</f>
        <v>0</v>
      </c>
      <c r="AH179" s="149">
        <f>COUNTIFS('DETAIL SALES'!$Q$10:$Q$7501,'FILL RATE MANDATORY STOCK'!E179,'DETAIL SALES'!$AB$10:$AB$7501,"Full",'DETAIL SALES'!$C$10:$C$7501,"13")</f>
        <v>0</v>
      </c>
      <c r="AI179" s="149">
        <f>COUNTIFS('DETAIL SALES'!$Q$10:$Q$7501,'FILL RATE MANDATORY STOCK'!E179,'DETAIL SALES'!$AB$10:$AB$7501,"No",'DETAIL SALES'!$C$10:$C$7501,"13")</f>
        <v>0</v>
      </c>
      <c r="AJ179" s="316">
        <f>COUNTIFS('DETAIL SALES'!$Q$10:$Q$7501,'FILL RATE MANDATORY STOCK'!E179,'DETAIL SALES'!$AB$10:$AB$7501,"Full",'DETAIL SALES'!$C$10:$C$7501,"14")</f>
        <v>0</v>
      </c>
      <c r="AK179" s="316">
        <f>COUNTIFS('DETAIL SALES'!$Q$10:$Q$7501,'FILL RATE MANDATORY STOCK'!E179,'DETAIL SALES'!$AB$10:$AB$7501,"No",'DETAIL SALES'!$C$10:$C$7501,"14")</f>
        <v>0</v>
      </c>
      <c r="AL179" s="149">
        <f>COUNTIFS('DETAIL SALES'!$Q$10:$Q$7501,'FILL RATE MANDATORY STOCK'!E179,'DETAIL SALES'!$AB$10:$AB$7501,"Full",'DETAIL SALES'!$C$10:$C$7501,"15")</f>
        <v>0</v>
      </c>
      <c r="AM179" s="149">
        <f>COUNTIFS('DETAIL SALES'!$Q$10:$Q$7501,'FILL RATE MANDATORY STOCK'!E179,'DETAIL SALES'!$AB$10:$AB$7501,"No",'DETAIL SALES'!$C$10:$C$7501,"15")</f>
        <v>0</v>
      </c>
      <c r="AN179" s="149">
        <f>COUNTIFS('DETAIL SALES'!$Q$10:$Q$7501,'FILL RATE MANDATORY STOCK'!E179,'DETAIL SALES'!$AB$10:$AB$7501,"Full",'DETAIL SALES'!$C$10:$C$7501,"16")</f>
        <v>0</v>
      </c>
      <c r="AO179" s="149">
        <f>COUNTIFS('DETAIL SALES'!$Q$10:$Q$7501,'FILL RATE MANDATORY STOCK'!E179,'DETAIL SALES'!$AB$10:$AB$7501,"No",'DETAIL SALES'!$C$10:$C$7501,"16")</f>
        <v>0</v>
      </c>
      <c r="AP179" s="149">
        <f>COUNTIFS('DETAIL SALES'!$Q$10:$Q$7501,'FILL RATE MANDATORY STOCK'!E179,'DETAIL SALES'!$AB$10:$AB$7501,"Full",'DETAIL SALES'!$C$10:$C$7501,"17")</f>
        <v>0</v>
      </c>
      <c r="AQ179" s="149">
        <f>COUNTIFS('DETAIL SALES'!$Q$10:$Q$7501,'FILL RATE MANDATORY STOCK'!E179,'DETAIL SALES'!$AB$10:$AB$7501,"No",'DETAIL SALES'!$C$10:$C$7501,"17")</f>
        <v>0</v>
      </c>
      <c r="AR179" s="149">
        <f>COUNTIFS('DETAIL SALES'!$Q$10:$Q$7501,'FILL RATE MANDATORY STOCK'!E179,'DETAIL SALES'!$AB$10:$AB$7501,"Full",'DETAIL SALES'!$C$10:$C$7501,"18")</f>
        <v>0</v>
      </c>
      <c r="AS179" s="149">
        <f>COUNTIFS('DETAIL SALES'!$Q$10:$Q$7501,'FILL RATE MANDATORY STOCK'!E179,'DETAIL SALES'!$AB$10:$AB$7501,"No",'DETAIL SALES'!$C$10:$C$7501,"18")</f>
        <v>0</v>
      </c>
      <c r="AT179" s="149">
        <f>COUNTIFS('DETAIL SALES'!$Q$10:$Q$7501,'FILL RATE MANDATORY STOCK'!E179,'DETAIL SALES'!$AB$10:$AB$7501,"Full",'DETAIL SALES'!$C$10:$C$7501,"19")</f>
        <v>0</v>
      </c>
      <c r="AU179" s="149">
        <f>COUNTIFS('DETAIL SALES'!$Q$10:$Q$7501,'FILL RATE MANDATORY STOCK'!E179,'DETAIL SALES'!$AB$10:$AB$7501,"No",'DETAIL SALES'!$C$10:$C$7501,"19")</f>
        <v>0</v>
      </c>
      <c r="AV179" s="149">
        <f>COUNTIFS('DETAIL SALES'!$Q$10:$Q$7501,'FILL RATE MANDATORY STOCK'!E179,'DETAIL SALES'!$AB$10:$AB$7501,"Full",'DETAIL SALES'!$C$10:$C$7501,"20")</f>
        <v>0</v>
      </c>
      <c r="AW179" s="149">
        <f>COUNTIFS('DETAIL SALES'!$Q$10:$Q$7501,'FILL RATE MANDATORY STOCK'!E179,'DETAIL SALES'!$AB$10:$AB$7501,"No",'DETAIL SALES'!$C$10:$C$7501,"20")</f>
        <v>0</v>
      </c>
      <c r="AX179" s="316">
        <f>COUNTIFS('DETAIL SALES'!$Q$10:$Q$7501,'FILL RATE MANDATORY STOCK'!E179,'DETAIL SALES'!$AB$10:$AB$7501,"Full",'DETAIL SALES'!$C$10:$C$7501,"21")</f>
        <v>0</v>
      </c>
      <c r="AY179" s="316">
        <f>COUNTIFS('DETAIL SALES'!$Q$10:$Q$7501,'FILL RATE MANDATORY STOCK'!E179,'DETAIL SALES'!$AB$10:$AB$7501,"No",'DETAIL SALES'!$C$10:$C$7501,"21")</f>
        <v>0</v>
      </c>
      <c r="AZ179" s="149">
        <f>COUNTIFS('DETAIL SALES'!$Q$10:$Q$7501,'FILL RATE MANDATORY STOCK'!E179,'DETAIL SALES'!$AB$10:$AB$7501,"Full",'DETAIL SALES'!$C$10:$C$7501,"22")</f>
        <v>0</v>
      </c>
      <c r="BA179" s="149">
        <f>COUNTIFS('DETAIL SALES'!$Q$10:$Q$7501,'FILL RATE MANDATORY STOCK'!E179,'DETAIL SALES'!$AB$10:$AB$7501,"No",'DETAIL SALES'!$C$10:$C$7501,"22")</f>
        <v>0</v>
      </c>
      <c r="BB179" s="149">
        <f>COUNTIFS('DETAIL SALES'!$Q$10:$Q$7501,'FILL RATE MANDATORY STOCK'!E179,'DETAIL SALES'!$AB$10:$AB$7501,"Full",'DETAIL SALES'!$C$10:$C$7501,"23")</f>
        <v>0</v>
      </c>
      <c r="BC179" s="149">
        <f>COUNTIFS('DETAIL SALES'!$Q$10:$Q$7501,'FILL RATE MANDATORY STOCK'!E179,'DETAIL SALES'!$AB$10:$AB$7501,"No",'DETAIL SALES'!$C$10:$C$7501,"23")</f>
        <v>0</v>
      </c>
      <c r="BD179" s="149">
        <f>COUNTIFS('DETAIL SALES'!$Q$10:$Q$7501,'FILL RATE MANDATORY STOCK'!E179,'DETAIL SALES'!$AB$10:$AB$7501,"Full",'DETAIL SALES'!$C$10:$C$7501,"24")</f>
        <v>0</v>
      </c>
      <c r="BE179" s="149">
        <f>COUNTIFS('DETAIL SALES'!$Q$10:$Q$7501,'FILL RATE MANDATORY STOCK'!E179,'DETAIL SALES'!$AB$10:$AB$7501,"No",'DETAIL SALES'!$C$10:$C$7501,"24")</f>
        <v>0</v>
      </c>
      <c r="BF179" s="149">
        <f>COUNTIFS('DETAIL SALES'!$Q$10:$Q$7501,'FILL RATE MANDATORY STOCK'!E179,'DETAIL SALES'!$AB$10:$AB$7501,"Full",'DETAIL SALES'!$C$10:$C$7501,"25")</f>
        <v>0</v>
      </c>
      <c r="BG179" s="149">
        <f>COUNTIFS('DETAIL SALES'!$Q$10:$Q$7501,'FILL RATE MANDATORY STOCK'!E179,'DETAIL SALES'!$AB$10:$AB$7501,"No",'DETAIL SALES'!$C$10:$C$7501,"25")</f>
        <v>0</v>
      </c>
      <c r="BH179" s="149">
        <f>COUNTIFS('DETAIL SALES'!$Q$10:$Q$7501,'FILL RATE MANDATORY STOCK'!E179,'DETAIL SALES'!$AB$10:$AB$7501,"Full",'DETAIL SALES'!$C$10:$C$7501,"26")</f>
        <v>0</v>
      </c>
      <c r="BI179" s="149">
        <f>COUNTIFS('DETAIL SALES'!$Q$10:$Q$7501,'FILL RATE MANDATORY STOCK'!E179,'DETAIL SALES'!$AB$10:$AB$7501,"No",'DETAIL SALES'!$C$10:$C$7501,"26")</f>
        <v>0</v>
      </c>
      <c r="BJ179" s="149">
        <f>COUNTIFS('DETAIL SALES'!$Q$10:$Q$7501,'FILL RATE MANDATORY STOCK'!E179,'DETAIL SALES'!$AB$10:$AB$7501,"Full",'DETAIL SALES'!$C$10:$C$7501,"27")</f>
        <v>0</v>
      </c>
      <c r="BK179" s="149">
        <f>COUNTIFS('DETAIL SALES'!$Q$10:$Q$7501,'FILL RATE MANDATORY STOCK'!E179,'DETAIL SALES'!$AB$10:$AB$7501,"No",'DETAIL SALES'!$C$10:$C$7501,"27")</f>
        <v>0</v>
      </c>
      <c r="BL179" s="316">
        <f>COUNTIFS('DETAIL SALES'!$Q$10:$Q$7501,'FILL RATE MANDATORY STOCK'!E179,'DETAIL SALES'!$AB$10:$AB$7501,"Full",'DETAIL SALES'!$C$10:$C$7501,"28")</f>
        <v>0</v>
      </c>
      <c r="BM179" s="316">
        <f>COUNTIFS('DETAIL SALES'!$Q$10:$Q$7501,'FILL RATE MANDATORY STOCK'!E179,'DETAIL SALES'!$AB$10:$AB$7501,"No",'DETAIL SALES'!$C$10:$C$7501,"28")</f>
        <v>0</v>
      </c>
      <c r="BN179" s="149">
        <f>COUNTIFS('DETAIL SALES'!$Q$10:$Q$7501,'FILL RATE MANDATORY STOCK'!E179,'DETAIL SALES'!$AB$10:$AB$7501,"Full",'DETAIL SALES'!$C$10:$C$7501,"29")</f>
        <v>0</v>
      </c>
      <c r="BO179" s="149">
        <f>COUNTIFS('DETAIL SALES'!$Q$10:$Q$7501,'FILL RATE MANDATORY STOCK'!E179,'DETAIL SALES'!$AB$10:$AB$7501,"No",'DETAIL SALES'!$C$10:$C$7501,"29")</f>
        <v>0</v>
      </c>
      <c r="BP179" s="149">
        <f>COUNTIFS('DETAIL SALES'!$Q$10:$Q$7501,'FILL RATE MANDATORY STOCK'!E179,'DETAIL SALES'!$AB$10:$AB$7501,"Full",'DETAIL SALES'!$C$10:$C$7501,"30")</f>
        <v>0</v>
      </c>
      <c r="BQ179" s="149">
        <f>COUNTIFS('DETAIL SALES'!$Q$10:$Q$7501,'FILL RATE MANDATORY STOCK'!E179,'DETAIL SALES'!$AB$10:$AB$7501,"No",'DETAIL SALES'!$C$10:$C$7501,"30")</f>
        <v>0</v>
      </c>
      <c r="BR179" s="149">
        <f>COUNTIFS('DETAIL SALES'!$Q$10:$Q$7501,'FILL RATE MANDATORY STOCK'!\,'DETAIL SALES'!$AB$10:$AB$7501,"Full",'DETAIL SALES'!$C$10:$C$7501,"31")</f>
        <v>0</v>
      </c>
      <c r="BS179" s="153">
        <f>COUNTIFS('DETAIL SALES'!$Q$10:$Q$7501,'FILL RATE MANDATORY STOCK'!E179,'DETAIL SALES'!$AB$10:$AB$7501,"No",'DETAIL SALES'!$C$10:$C$7501,"31")</f>
        <v>0</v>
      </c>
      <c r="BT179" s="271">
        <f t="shared" si="16"/>
        <v>0</v>
      </c>
      <c r="BU179" s="150">
        <f t="shared" si="17"/>
        <v>0</v>
      </c>
      <c r="BV179" s="150">
        <f t="shared" si="18"/>
        <v>0</v>
      </c>
      <c r="BW179" s="272" t="e">
        <f t="shared" si="19"/>
        <v>#DIV/0!</v>
      </c>
    </row>
    <row r="180" spans="1:75">
      <c r="A180" s="784"/>
      <c r="B180" s="100">
        <f t="shared" si="15"/>
        <v>161</v>
      </c>
      <c r="C180" s="100" t="s">
        <v>240</v>
      </c>
      <c r="D180" s="100" t="s">
        <v>891</v>
      </c>
      <c r="E180" s="149"/>
      <c r="F180" s="169"/>
      <c r="G180" s="224">
        <v>60000</v>
      </c>
      <c r="H180" s="154">
        <v>2</v>
      </c>
      <c r="I180" s="153">
        <v>0</v>
      </c>
      <c r="J180" s="315">
        <f>COUNTIFS('DETAIL SALES'!$Q$10:$Q$7501,'FILL RATE MANDATORY STOCK'!E180,'DETAIL SALES'!$AB$10:$AB$7501,"Full",'DETAIL SALES'!$C$10:$C$7501,"1")</f>
        <v>0</v>
      </c>
      <c r="K180" s="316">
        <f>COUNTIFS('DETAIL SALES'!$Q$10:$Q$7501,'FILL RATE MANDATORY STOCK'!E180,'DETAIL SALES'!$AB$10:$AB$7501,"No",'DETAIL SALES'!$C$10:$C$7501,"1")</f>
        <v>0</v>
      </c>
      <c r="L180" s="149">
        <f>COUNTIFS('DETAIL SALES'!$Q$10:$Q$7501,'FILL RATE MANDATORY STOCK'!E180,'DETAIL SALES'!$AB$10:$AB$7501,"Full",'DETAIL SALES'!$C$10:$C$7501,"2")</f>
        <v>0</v>
      </c>
      <c r="M180" s="149">
        <f>COUNTIFS('DETAIL SALES'!$Q$10:$Q$7501,'FILL RATE MANDATORY STOCK'!E180,'DETAIL SALES'!$AB$10:$AB$7501,"No",'DETAIL SALES'!$C$10:$C$7501,"2")</f>
        <v>0</v>
      </c>
      <c r="N180" s="149">
        <f>COUNTIFS('DETAIL SALES'!$Q$10:$Q$7501,'FILL RATE MANDATORY STOCK'!E180,'DETAIL SALES'!$AB$10:$AB$7501,"Full",'DETAIL SALES'!$C$10:$C$7501,"3")</f>
        <v>0</v>
      </c>
      <c r="O180" s="149">
        <f>COUNTIFS('DETAIL SALES'!$Q$10:$Q$7501,'FILL RATE MANDATORY STOCK'!E180,'DETAIL SALES'!$AB$10:$AB$7501,"No",'DETAIL SALES'!$C$10:$C$7501,"3")</f>
        <v>0</v>
      </c>
      <c r="P180" s="149">
        <f>COUNTIFS('DETAIL SALES'!$Q$10:$Q$7501,'FILL RATE MANDATORY STOCK'!E180,'DETAIL SALES'!$AB$10:$AB$7501,"Full",'DETAIL SALES'!$C$10:$C$7501,"4")</f>
        <v>0</v>
      </c>
      <c r="Q180" s="149">
        <f>COUNTIFS('DETAIL SALES'!$Q$10:$Q$7501,'FILL RATE MANDATORY STOCK'!E180,'DETAIL SALES'!$AB$10:$AB$7501,"No",'DETAIL SALES'!$C$10:$C$7501,"4")</f>
        <v>0</v>
      </c>
      <c r="R180" s="149">
        <f>COUNTIFS('DETAIL SALES'!$Q$10:$Q$7501,'FILL RATE MANDATORY STOCK'!E180,'DETAIL SALES'!$AB$10:$AB$7501,"Full",'DETAIL SALES'!$C$10:$C$7501,"5")</f>
        <v>0</v>
      </c>
      <c r="S180" s="149">
        <f>COUNTIFS('DETAIL SALES'!$Q$10:$Q$7501,'FILL RATE MANDATORY STOCK'!E180,'DETAIL SALES'!$AB$10:$AB$7501,"No",'DETAIL SALES'!$C$10:$C$7501,"5")</f>
        <v>0</v>
      </c>
      <c r="T180" s="149">
        <f>COUNTIFS('DETAIL SALES'!$Q$10:$Q$7501,'FILL RATE MANDATORY STOCK'!E180,'DETAIL SALES'!$AB$10:$AB$7501,"Full",'DETAIL SALES'!$C$10:$C$7501,"6")</f>
        <v>0</v>
      </c>
      <c r="U180" s="149">
        <f>COUNTIFS('DETAIL SALES'!$Q$10:$Q$7501,'FILL RATE MANDATORY STOCK'!E180,'DETAIL SALES'!$AB$10:$AB$7501,"No",'DETAIL SALES'!$C$10:$C$7501,"6")</f>
        <v>0</v>
      </c>
      <c r="V180" s="316">
        <f>COUNTIFS('DETAIL SALES'!$Q$10:$Q$7501,'FILL RATE MANDATORY STOCK'!E180,'DETAIL SALES'!$AB$10:$AB$7501,"Full",'DETAIL SALES'!$C$10:$C$7501,"7")</f>
        <v>0</v>
      </c>
      <c r="W180" s="316">
        <f>COUNTIFS('DETAIL SALES'!$Q$10:$Q$7501,'FILL RATE MANDATORY STOCK'!E180,'DETAIL SALES'!$AB$10:$AB$7501,"No",'DETAIL SALES'!$C$10:$C$7501,"7")</f>
        <v>0</v>
      </c>
      <c r="X180" s="149">
        <f>COUNTIFS('DETAIL SALES'!$Q$10:$Q$7501,'FILL RATE MANDATORY STOCK'!E180,'DETAIL SALES'!$AB$10:$AB$7501,"Full",'DETAIL SALES'!$C$10:$C$7501,"8")</f>
        <v>0</v>
      </c>
      <c r="Y180" s="149">
        <f>COUNTIFS('DETAIL SALES'!$Q$10:$Q$7501,'FILL RATE MANDATORY STOCK'!E180,'DETAIL SALES'!$AB$10:$AB$7501,"No",'DETAIL SALES'!$C$10:$C$7501,"8")</f>
        <v>0</v>
      </c>
      <c r="Z180" s="149">
        <f>COUNTIFS('DETAIL SALES'!$Q$10:$Q$7501,'FILL RATE MANDATORY STOCK'!E180,'DETAIL SALES'!$AB$10:$AB$7501,"Full",'DETAIL SALES'!$C$10:$C$7501,"9")</f>
        <v>0</v>
      </c>
      <c r="AA180" s="149">
        <f>COUNTIFS('DETAIL SALES'!$Q$10:$Q$7501,'FILL RATE MANDATORY STOCK'!E180,'DETAIL SALES'!$AB$10:$AB$7501,"No",'DETAIL SALES'!$C$10:$C$7501,"9")</f>
        <v>0</v>
      </c>
      <c r="AB180" s="149">
        <f>COUNTIFS('DETAIL SALES'!$Q$10:$Q$7501,'FILL RATE MANDATORY STOCK'!E180,'DETAIL SALES'!$AB$10:$AB$7501,"Full",'DETAIL SALES'!$C$10:$C$7501,"10")</f>
        <v>0</v>
      </c>
      <c r="AC180" s="149">
        <f>COUNTIFS('DETAIL SALES'!$Q$10:$Q$7501,'FILL RATE MANDATORY STOCK'!E180,'DETAIL SALES'!$AB$10:$AB$7501,"No",'DETAIL SALES'!$C$10:$C$7501,"10")</f>
        <v>0</v>
      </c>
      <c r="AD180" s="149">
        <f>COUNTIFS('DETAIL SALES'!$Q$10:$Q$7501,'FILL RATE MANDATORY STOCK'!E180,'DETAIL SALES'!$AB$10:$AB$7501,"Full",'DETAIL SALES'!$C$10:$C$7501,"11")</f>
        <v>0</v>
      </c>
      <c r="AE180" s="149">
        <f>COUNTIFS('DETAIL SALES'!$Q$10:$Q$7501,'FILL RATE MANDATORY STOCK'!E180,'DETAIL SALES'!$AB$10:$AB$7501,"No",'DETAIL SALES'!$C$10:$C$7501,"11")</f>
        <v>0</v>
      </c>
      <c r="AF180" s="149">
        <f>COUNTIFS('DETAIL SALES'!$Q$10:$Q$7501,'FILL RATE MANDATORY STOCK'!E180,'DETAIL SALES'!$AB$10:$AB$7501,"Full",'DETAIL SALES'!$C$10:$C$7501,"12")</f>
        <v>0</v>
      </c>
      <c r="AG180" s="149">
        <f>COUNTIFS('DETAIL SALES'!$Q$10:$Q$7501,'FILL RATE MANDATORY STOCK'!E180,'DETAIL SALES'!$AB$10:$AB$7501,"No",'DETAIL SALES'!$C$10:$C$7501,"12")</f>
        <v>0</v>
      </c>
      <c r="AH180" s="149">
        <f>COUNTIFS('DETAIL SALES'!$Q$10:$Q$7501,'FILL RATE MANDATORY STOCK'!E180,'DETAIL SALES'!$AB$10:$AB$7501,"Full",'DETAIL SALES'!$C$10:$C$7501,"13")</f>
        <v>0</v>
      </c>
      <c r="AI180" s="149">
        <f>COUNTIFS('DETAIL SALES'!$Q$10:$Q$7501,'FILL RATE MANDATORY STOCK'!E180,'DETAIL SALES'!$AB$10:$AB$7501,"No",'DETAIL SALES'!$C$10:$C$7501,"13")</f>
        <v>0</v>
      </c>
      <c r="AJ180" s="316">
        <f>COUNTIFS('DETAIL SALES'!$Q$10:$Q$7501,'FILL RATE MANDATORY STOCK'!E180,'DETAIL SALES'!$AB$10:$AB$7501,"Full",'DETAIL SALES'!$C$10:$C$7501,"14")</f>
        <v>0</v>
      </c>
      <c r="AK180" s="316">
        <f>COUNTIFS('DETAIL SALES'!$Q$10:$Q$7501,'FILL RATE MANDATORY STOCK'!E180,'DETAIL SALES'!$AB$10:$AB$7501,"No",'DETAIL SALES'!$C$10:$C$7501,"14")</f>
        <v>0</v>
      </c>
      <c r="AL180" s="149">
        <f>COUNTIFS('DETAIL SALES'!$Q$10:$Q$7501,'FILL RATE MANDATORY STOCK'!E180,'DETAIL SALES'!$AB$10:$AB$7501,"Full",'DETAIL SALES'!$C$10:$C$7501,"15")</f>
        <v>0</v>
      </c>
      <c r="AM180" s="149">
        <f>COUNTIFS('DETAIL SALES'!$Q$10:$Q$7501,'FILL RATE MANDATORY STOCK'!E180,'DETAIL SALES'!$AB$10:$AB$7501,"No",'DETAIL SALES'!$C$10:$C$7501,"15")</f>
        <v>0</v>
      </c>
      <c r="AN180" s="149">
        <f>COUNTIFS('DETAIL SALES'!$Q$10:$Q$7501,'FILL RATE MANDATORY STOCK'!E180,'DETAIL SALES'!$AB$10:$AB$7501,"Full",'DETAIL SALES'!$C$10:$C$7501,"16")</f>
        <v>0</v>
      </c>
      <c r="AO180" s="149">
        <f>COUNTIFS('DETAIL SALES'!$Q$10:$Q$7501,'FILL RATE MANDATORY STOCK'!E180,'DETAIL SALES'!$AB$10:$AB$7501,"No",'DETAIL SALES'!$C$10:$C$7501,"16")</f>
        <v>0</v>
      </c>
      <c r="AP180" s="149">
        <f>COUNTIFS('DETAIL SALES'!$Q$10:$Q$7501,'FILL RATE MANDATORY STOCK'!E180,'DETAIL SALES'!$AB$10:$AB$7501,"Full",'DETAIL SALES'!$C$10:$C$7501,"17")</f>
        <v>0</v>
      </c>
      <c r="AQ180" s="149">
        <f>COUNTIFS('DETAIL SALES'!$Q$10:$Q$7501,'FILL RATE MANDATORY STOCK'!E180,'DETAIL SALES'!$AB$10:$AB$7501,"No",'DETAIL SALES'!$C$10:$C$7501,"17")</f>
        <v>0</v>
      </c>
      <c r="AR180" s="149">
        <f>COUNTIFS('DETAIL SALES'!$Q$10:$Q$7501,'FILL RATE MANDATORY STOCK'!E180,'DETAIL SALES'!$AB$10:$AB$7501,"Full",'DETAIL SALES'!$C$10:$C$7501,"18")</f>
        <v>0</v>
      </c>
      <c r="AS180" s="149">
        <f>COUNTIFS('DETAIL SALES'!$Q$10:$Q$7501,'FILL RATE MANDATORY STOCK'!E180,'DETAIL SALES'!$AB$10:$AB$7501,"No",'DETAIL SALES'!$C$10:$C$7501,"18")</f>
        <v>0</v>
      </c>
      <c r="AT180" s="149">
        <f>COUNTIFS('DETAIL SALES'!$Q$10:$Q$7501,'FILL RATE MANDATORY STOCK'!E180,'DETAIL SALES'!$AB$10:$AB$7501,"Full",'DETAIL SALES'!$C$10:$C$7501,"19")</f>
        <v>0</v>
      </c>
      <c r="AU180" s="149">
        <f>COUNTIFS('DETAIL SALES'!$Q$10:$Q$7501,'FILL RATE MANDATORY STOCK'!E180,'DETAIL SALES'!$AB$10:$AB$7501,"No",'DETAIL SALES'!$C$10:$C$7501,"19")</f>
        <v>0</v>
      </c>
      <c r="AV180" s="149">
        <f>COUNTIFS('DETAIL SALES'!$Q$10:$Q$7501,'FILL RATE MANDATORY STOCK'!E180,'DETAIL SALES'!$AB$10:$AB$7501,"Full",'DETAIL SALES'!$C$10:$C$7501,"20")</f>
        <v>0</v>
      </c>
      <c r="AW180" s="149">
        <f>COUNTIFS('DETAIL SALES'!$Q$10:$Q$7501,'FILL RATE MANDATORY STOCK'!E180,'DETAIL SALES'!$AB$10:$AB$7501,"No",'DETAIL SALES'!$C$10:$C$7501,"20")</f>
        <v>0</v>
      </c>
      <c r="AX180" s="316">
        <f>COUNTIFS('DETAIL SALES'!$Q$10:$Q$7501,'FILL RATE MANDATORY STOCK'!E180,'DETAIL SALES'!$AB$10:$AB$7501,"Full",'DETAIL SALES'!$C$10:$C$7501,"21")</f>
        <v>0</v>
      </c>
      <c r="AY180" s="316">
        <f>COUNTIFS('DETAIL SALES'!$Q$10:$Q$7501,'FILL RATE MANDATORY STOCK'!E180,'DETAIL SALES'!$AB$10:$AB$7501,"No",'DETAIL SALES'!$C$10:$C$7501,"21")</f>
        <v>0</v>
      </c>
      <c r="AZ180" s="149">
        <f>COUNTIFS('DETAIL SALES'!$Q$10:$Q$7501,'FILL RATE MANDATORY STOCK'!E180,'DETAIL SALES'!$AB$10:$AB$7501,"Full",'DETAIL SALES'!$C$10:$C$7501,"22")</f>
        <v>0</v>
      </c>
      <c r="BA180" s="149">
        <f>COUNTIFS('DETAIL SALES'!$Q$10:$Q$7501,'FILL RATE MANDATORY STOCK'!E180,'DETAIL SALES'!$AB$10:$AB$7501,"No",'DETAIL SALES'!$C$10:$C$7501,"22")</f>
        <v>0</v>
      </c>
      <c r="BB180" s="149">
        <f>COUNTIFS('DETAIL SALES'!$Q$10:$Q$7501,'FILL RATE MANDATORY STOCK'!E180,'DETAIL SALES'!$AB$10:$AB$7501,"Full",'DETAIL SALES'!$C$10:$C$7501,"23")</f>
        <v>0</v>
      </c>
      <c r="BC180" s="149">
        <f>COUNTIFS('DETAIL SALES'!$Q$10:$Q$7501,'FILL RATE MANDATORY STOCK'!E180,'DETAIL SALES'!$AB$10:$AB$7501,"No",'DETAIL SALES'!$C$10:$C$7501,"23")</f>
        <v>0</v>
      </c>
      <c r="BD180" s="149">
        <f>COUNTIFS('DETAIL SALES'!$Q$10:$Q$7501,'FILL RATE MANDATORY STOCK'!E180,'DETAIL SALES'!$AB$10:$AB$7501,"Full",'DETAIL SALES'!$C$10:$C$7501,"24")</f>
        <v>0</v>
      </c>
      <c r="BE180" s="149">
        <f>COUNTIFS('DETAIL SALES'!$Q$10:$Q$7501,'FILL RATE MANDATORY STOCK'!E180,'DETAIL SALES'!$AB$10:$AB$7501,"No",'DETAIL SALES'!$C$10:$C$7501,"24")</f>
        <v>0</v>
      </c>
      <c r="BF180" s="149">
        <f>COUNTIFS('DETAIL SALES'!$Q$10:$Q$7501,'FILL RATE MANDATORY STOCK'!E180,'DETAIL SALES'!$AB$10:$AB$7501,"Full",'DETAIL SALES'!$C$10:$C$7501,"25")</f>
        <v>0</v>
      </c>
      <c r="BG180" s="149">
        <f>COUNTIFS('DETAIL SALES'!$Q$10:$Q$7501,'FILL RATE MANDATORY STOCK'!E180,'DETAIL SALES'!$AB$10:$AB$7501,"No",'DETAIL SALES'!$C$10:$C$7501,"25")</f>
        <v>0</v>
      </c>
      <c r="BH180" s="149">
        <f>COUNTIFS('DETAIL SALES'!$Q$10:$Q$7501,'FILL RATE MANDATORY STOCK'!E180,'DETAIL SALES'!$AB$10:$AB$7501,"Full",'DETAIL SALES'!$C$10:$C$7501,"26")</f>
        <v>0</v>
      </c>
      <c r="BI180" s="149">
        <f>COUNTIFS('DETAIL SALES'!$Q$10:$Q$7501,'FILL RATE MANDATORY STOCK'!E180,'DETAIL SALES'!$AB$10:$AB$7501,"No",'DETAIL SALES'!$C$10:$C$7501,"26")</f>
        <v>0</v>
      </c>
      <c r="BJ180" s="149">
        <f>COUNTIFS('DETAIL SALES'!$Q$10:$Q$7501,'FILL RATE MANDATORY STOCK'!E180,'DETAIL SALES'!$AB$10:$AB$7501,"Full",'DETAIL SALES'!$C$10:$C$7501,"27")</f>
        <v>0</v>
      </c>
      <c r="BK180" s="149">
        <f>COUNTIFS('DETAIL SALES'!$Q$10:$Q$7501,'FILL RATE MANDATORY STOCK'!E180,'DETAIL SALES'!$AB$10:$AB$7501,"No",'DETAIL SALES'!$C$10:$C$7501,"27")</f>
        <v>0</v>
      </c>
      <c r="BL180" s="316">
        <f>COUNTIFS('DETAIL SALES'!$Q$10:$Q$7501,'FILL RATE MANDATORY STOCK'!E180,'DETAIL SALES'!$AB$10:$AB$7501,"Full",'DETAIL SALES'!$C$10:$C$7501,"28")</f>
        <v>0</v>
      </c>
      <c r="BM180" s="316">
        <f>COUNTIFS('DETAIL SALES'!$Q$10:$Q$7501,'FILL RATE MANDATORY STOCK'!E180,'DETAIL SALES'!$AB$10:$AB$7501,"No",'DETAIL SALES'!$C$10:$C$7501,"28")</f>
        <v>0</v>
      </c>
      <c r="BN180" s="149">
        <f>COUNTIFS('DETAIL SALES'!$Q$10:$Q$7501,'FILL RATE MANDATORY STOCK'!E180,'DETAIL SALES'!$AB$10:$AB$7501,"Full",'DETAIL SALES'!$C$10:$C$7501,"29")</f>
        <v>0</v>
      </c>
      <c r="BO180" s="149">
        <f>COUNTIFS('DETAIL SALES'!$Q$10:$Q$7501,'FILL RATE MANDATORY STOCK'!E180,'DETAIL SALES'!$AB$10:$AB$7501,"No",'DETAIL SALES'!$C$10:$C$7501,"29")</f>
        <v>0</v>
      </c>
      <c r="BP180" s="149">
        <f>COUNTIFS('DETAIL SALES'!$Q$10:$Q$7501,'FILL RATE MANDATORY STOCK'!E180,'DETAIL SALES'!$AB$10:$AB$7501,"Full",'DETAIL SALES'!$C$10:$C$7501,"30")</f>
        <v>0</v>
      </c>
      <c r="BQ180" s="149">
        <f>COUNTIFS('DETAIL SALES'!$Q$10:$Q$7501,'FILL RATE MANDATORY STOCK'!E180,'DETAIL SALES'!$AB$10:$AB$7501,"No",'DETAIL SALES'!$C$10:$C$7501,"30")</f>
        <v>0</v>
      </c>
      <c r="BR180" s="149">
        <f>COUNTIFS('DETAIL SALES'!$Q$10:$Q$7501,'FILL RATE MANDATORY STOCK'!\,'DETAIL SALES'!$AB$10:$AB$7501,"Full",'DETAIL SALES'!$C$10:$C$7501,"31")</f>
        <v>0</v>
      </c>
      <c r="BS180" s="153">
        <f>COUNTIFS('DETAIL SALES'!$Q$10:$Q$7501,'FILL RATE MANDATORY STOCK'!E180,'DETAIL SALES'!$AB$10:$AB$7501,"No",'DETAIL SALES'!$C$10:$C$7501,"31")</f>
        <v>0</v>
      </c>
      <c r="BT180" s="271">
        <f t="shared" si="16"/>
        <v>0</v>
      </c>
      <c r="BU180" s="150">
        <f t="shared" si="17"/>
        <v>0</v>
      </c>
      <c r="BV180" s="150">
        <f t="shared" si="18"/>
        <v>0</v>
      </c>
      <c r="BW180" s="272" t="e">
        <f t="shared" si="19"/>
        <v>#DIV/0!</v>
      </c>
    </row>
    <row r="181" spans="1:75">
      <c r="A181" s="784"/>
      <c r="B181" s="100">
        <f t="shared" si="15"/>
        <v>162</v>
      </c>
      <c r="C181" s="100" t="s">
        <v>167</v>
      </c>
      <c r="D181" s="100" t="s">
        <v>890</v>
      </c>
      <c r="E181" s="149"/>
      <c r="F181" s="169"/>
      <c r="G181" s="224">
        <v>60000</v>
      </c>
      <c r="H181" s="154">
        <v>2</v>
      </c>
      <c r="I181" s="153">
        <v>0</v>
      </c>
      <c r="J181" s="315">
        <f>COUNTIFS('DETAIL SALES'!$Q$10:$Q$7501,'FILL RATE MANDATORY STOCK'!E181,'DETAIL SALES'!$AB$10:$AB$7501,"Full",'DETAIL SALES'!$C$10:$C$7501,"1")</f>
        <v>0</v>
      </c>
      <c r="K181" s="316">
        <f>COUNTIFS('DETAIL SALES'!$Q$10:$Q$7501,'FILL RATE MANDATORY STOCK'!E181,'DETAIL SALES'!$AB$10:$AB$7501,"No",'DETAIL SALES'!$C$10:$C$7501,"1")</f>
        <v>0</v>
      </c>
      <c r="L181" s="149">
        <f>COUNTIFS('DETAIL SALES'!$Q$10:$Q$7501,'FILL RATE MANDATORY STOCK'!E181,'DETAIL SALES'!$AB$10:$AB$7501,"Full",'DETAIL SALES'!$C$10:$C$7501,"2")</f>
        <v>0</v>
      </c>
      <c r="M181" s="149">
        <f>COUNTIFS('DETAIL SALES'!$Q$10:$Q$7501,'FILL RATE MANDATORY STOCK'!E181,'DETAIL SALES'!$AB$10:$AB$7501,"No",'DETAIL SALES'!$C$10:$C$7501,"2")</f>
        <v>0</v>
      </c>
      <c r="N181" s="149">
        <f>COUNTIFS('DETAIL SALES'!$Q$10:$Q$7501,'FILL RATE MANDATORY STOCK'!E181,'DETAIL SALES'!$AB$10:$AB$7501,"Full",'DETAIL SALES'!$C$10:$C$7501,"3")</f>
        <v>0</v>
      </c>
      <c r="O181" s="149">
        <f>COUNTIFS('DETAIL SALES'!$Q$10:$Q$7501,'FILL RATE MANDATORY STOCK'!E181,'DETAIL SALES'!$AB$10:$AB$7501,"No",'DETAIL SALES'!$C$10:$C$7501,"3")</f>
        <v>0</v>
      </c>
      <c r="P181" s="149">
        <f>COUNTIFS('DETAIL SALES'!$Q$10:$Q$7501,'FILL RATE MANDATORY STOCK'!E181,'DETAIL SALES'!$AB$10:$AB$7501,"Full",'DETAIL SALES'!$C$10:$C$7501,"4")</f>
        <v>0</v>
      </c>
      <c r="Q181" s="149">
        <f>COUNTIFS('DETAIL SALES'!$Q$10:$Q$7501,'FILL RATE MANDATORY STOCK'!E181,'DETAIL SALES'!$AB$10:$AB$7501,"No",'DETAIL SALES'!$C$10:$C$7501,"4")</f>
        <v>0</v>
      </c>
      <c r="R181" s="149">
        <f>COUNTIFS('DETAIL SALES'!$Q$10:$Q$7501,'FILL RATE MANDATORY STOCK'!E181,'DETAIL SALES'!$AB$10:$AB$7501,"Full",'DETAIL SALES'!$C$10:$C$7501,"5")</f>
        <v>0</v>
      </c>
      <c r="S181" s="149">
        <f>COUNTIFS('DETAIL SALES'!$Q$10:$Q$7501,'FILL RATE MANDATORY STOCK'!E181,'DETAIL SALES'!$AB$10:$AB$7501,"No",'DETAIL SALES'!$C$10:$C$7501,"5")</f>
        <v>0</v>
      </c>
      <c r="T181" s="149">
        <f>COUNTIFS('DETAIL SALES'!$Q$10:$Q$7501,'FILL RATE MANDATORY STOCK'!E181,'DETAIL SALES'!$AB$10:$AB$7501,"Full",'DETAIL SALES'!$C$10:$C$7501,"6")</f>
        <v>0</v>
      </c>
      <c r="U181" s="149">
        <f>COUNTIFS('DETAIL SALES'!$Q$10:$Q$7501,'FILL RATE MANDATORY STOCK'!E181,'DETAIL SALES'!$AB$10:$AB$7501,"No",'DETAIL SALES'!$C$10:$C$7501,"6")</f>
        <v>0</v>
      </c>
      <c r="V181" s="316">
        <f>COUNTIFS('DETAIL SALES'!$Q$10:$Q$7501,'FILL RATE MANDATORY STOCK'!E181,'DETAIL SALES'!$AB$10:$AB$7501,"Full",'DETAIL SALES'!$C$10:$C$7501,"7")</f>
        <v>0</v>
      </c>
      <c r="W181" s="316">
        <f>COUNTIFS('DETAIL SALES'!$Q$10:$Q$7501,'FILL RATE MANDATORY STOCK'!E181,'DETAIL SALES'!$AB$10:$AB$7501,"No",'DETAIL SALES'!$C$10:$C$7501,"7")</f>
        <v>0</v>
      </c>
      <c r="X181" s="149">
        <f>COUNTIFS('DETAIL SALES'!$Q$10:$Q$7501,'FILL RATE MANDATORY STOCK'!E181,'DETAIL SALES'!$AB$10:$AB$7501,"Full",'DETAIL SALES'!$C$10:$C$7501,"8")</f>
        <v>0</v>
      </c>
      <c r="Y181" s="149">
        <f>COUNTIFS('DETAIL SALES'!$Q$10:$Q$7501,'FILL RATE MANDATORY STOCK'!E181,'DETAIL SALES'!$AB$10:$AB$7501,"No",'DETAIL SALES'!$C$10:$C$7501,"8")</f>
        <v>0</v>
      </c>
      <c r="Z181" s="149">
        <f>COUNTIFS('DETAIL SALES'!$Q$10:$Q$7501,'FILL RATE MANDATORY STOCK'!E181,'DETAIL SALES'!$AB$10:$AB$7501,"Full",'DETAIL SALES'!$C$10:$C$7501,"9")</f>
        <v>0</v>
      </c>
      <c r="AA181" s="149">
        <f>COUNTIFS('DETAIL SALES'!$Q$10:$Q$7501,'FILL RATE MANDATORY STOCK'!E181,'DETAIL SALES'!$AB$10:$AB$7501,"No",'DETAIL SALES'!$C$10:$C$7501,"9")</f>
        <v>0</v>
      </c>
      <c r="AB181" s="149">
        <f>COUNTIFS('DETAIL SALES'!$Q$10:$Q$7501,'FILL RATE MANDATORY STOCK'!E181,'DETAIL SALES'!$AB$10:$AB$7501,"Full",'DETAIL SALES'!$C$10:$C$7501,"10")</f>
        <v>0</v>
      </c>
      <c r="AC181" s="149">
        <f>COUNTIFS('DETAIL SALES'!$Q$10:$Q$7501,'FILL RATE MANDATORY STOCK'!E181,'DETAIL SALES'!$AB$10:$AB$7501,"No",'DETAIL SALES'!$C$10:$C$7501,"10")</f>
        <v>0</v>
      </c>
      <c r="AD181" s="149">
        <f>COUNTIFS('DETAIL SALES'!$Q$10:$Q$7501,'FILL RATE MANDATORY STOCK'!E181,'DETAIL SALES'!$AB$10:$AB$7501,"Full",'DETAIL SALES'!$C$10:$C$7501,"11")</f>
        <v>0</v>
      </c>
      <c r="AE181" s="149">
        <f>COUNTIFS('DETAIL SALES'!$Q$10:$Q$7501,'FILL RATE MANDATORY STOCK'!E181,'DETAIL SALES'!$AB$10:$AB$7501,"No",'DETAIL SALES'!$C$10:$C$7501,"11")</f>
        <v>0</v>
      </c>
      <c r="AF181" s="149">
        <f>COUNTIFS('DETAIL SALES'!$Q$10:$Q$7501,'FILL RATE MANDATORY STOCK'!E181,'DETAIL SALES'!$AB$10:$AB$7501,"Full",'DETAIL SALES'!$C$10:$C$7501,"12")</f>
        <v>0</v>
      </c>
      <c r="AG181" s="149">
        <f>COUNTIFS('DETAIL SALES'!$Q$10:$Q$7501,'FILL RATE MANDATORY STOCK'!E181,'DETAIL SALES'!$AB$10:$AB$7501,"No",'DETAIL SALES'!$C$10:$C$7501,"12")</f>
        <v>0</v>
      </c>
      <c r="AH181" s="149">
        <f>COUNTIFS('DETAIL SALES'!$Q$10:$Q$7501,'FILL RATE MANDATORY STOCK'!E181,'DETAIL SALES'!$AB$10:$AB$7501,"Full",'DETAIL SALES'!$C$10:$C$7501,"13")</f>
        <v>0</v>
      </c>
      <c r="AI181" s="149">
        <f>COUNTIFS('DETAIL SALES'!$Q$10:$Q$7501,'FILL RATE MANDATORY STOCK'!E181,'DETAIL SALES'!$AB$10:$AB$7501,"No",'DETAIL SALES'!$C$10:$C$7501,"13")</f>
        <v>0</v>
      </c>
      <c r="AJ181" s="316">
        <f>COUNTIFS('DETAIL SALES'!$Q$10:$Q$7501,'FILL RATE MANDATORY STOCK'!E181,'DETAIL SALES'!$AB$10:$AB$7501,"Full",'DETAIL SALES'!$C$10:$C$7501,"14")</f>
        <v>0</v>
      </c>
      <c r="AK181" s="316">
        <f>COUNTIFS('DETAIL SALES'!$Q$10:$Q$7501,'FILL RATE MANDATORY STOCK'!E181,'DETAIL SALES'!$AB$10:$AB$7501,"No",'DETAIL SALES'!$C$10:$C$7501,"14")</f>
        <v>0</v>
      </c>
      <c r="AL181" s="149">
        <f>COUNTIFS('DETAIL SALES'!$Q$10:$Q$7501,'FILL RATE MANDATORY STOCK'!E181,'DETAIL SALES'!$AB$10:$AB$7501,"Full",'DETAIL SALES'!$C$10:$C$7501,"15")</f>
        <v>0</v>
      </c>
      <c r="AM181" s="149">
        <f>COUNTIFS('DETAIL SALES'!$Q$10:$Q$7501,'FILL RATE MANDATORY STOCK'!E181,'DETAIL SALES'!$AB$10:$AB$7501,"No",'DETAIL SALES'!$C$10:$C$7501,"15")</f>
        <v>0</v>
      </c>
      <c r="AN181" s="149">
        <f>COUNTIFS('DETAIL SALES'!$Q$10:$Q$7501,'FILL RATE MANDATORY STOCK'!E181,'DETAIL SALES'!$AB$10:$AB$7501,"Full",'DETAIL SALES'!$C$10:$C$7501,"16")</f>
        <v>0</v>
      </c>
      <c r="AO181" s="149">
        <f>COUNTIFS('DETAIL SALES'!$Q$10:$Q$7501,'FILL RATE MANDATORY STOCK'!E181,'DETAIL SALES'!$AB$10:$AB$7501,"No",'DETAIL SALES'!$C$10:$C$7501,"16")</f>
        <v>0</v>
      </c>
      <c r="AP181" s="149">
        <f>COUNTIFS('DETAIL SALES'!$Q$10:$Q$7501,'FILL RATE MANDATORY STOCK'!E181,'DETAIL SALES'!$AB$10:$AB$7501,"Full",'DETAIL SALES'!$C$10:$C$7501,"17")</f>
        <v>0</v>
      </c>
      <c r="AQ181" s="149">
        <f>COUNTIFS('DETAIL SALES'!$Q$10:$Q$7501,'FILL RATE MANDATORY STOCK'!E181,'DETAIL SALES'!$AB$10:$AB$7501,"No",'DETAIL SALES'!$C$10:$C$7501,"17")</f>
        <v>0</v>
      </c>
      <c r="AR181" s="149">
        <f>COUNTIFS('DETAIL SALES'!$Q$10:$Q$7501,'FILL RATE MANDATORY STOCK'!E181,'DETAIL SALES'!$AB$10:$AB$7501,"Full",'DETAIL SALES'!$C$10:$C$7501,"18")</f>
        <v>0</v>
      </c>
      <c r="AS181" s="149">
        <f>COUNTIFS('DETAIL SALES'!$Q$10:$Q$7501,'FILL RATE MANDATORY STOCK'!E181,'DETAIL SALES'!$AB$10:$AB$7501,"No",'DETAIL SALES'!$C$10:$C$7501,"18")</f>
        <v>0</v>
      </c>
      <c r="AT181" s="149">
        <f>COUNTIFS('DETAIL SALES'!$Q$10:$Q$7501,'FILL RATE MANDATORY STOCK'!E181,'DETAIL SALES'!$AB$10:$AB$7501,"Full",'DETAIL SALES'!$C$10:$C$7501,"19")</f>
        <v>0</v>
      </c>
      <c r="AU181" s="149">
        <f>COUNTIFS('DETAIL SALES'!$Q$10:$Q$7501,'FILL RATE MANDATORY STOCK'!E181,'DETAIL SALES'!$AB$10:$AB$7501,"No",'DETAIL SALES'!$C$10:$C$7501,"19")</f>
        <v>0</v>
      </c>
      <c r="AV181" s="149">
        <f>COUNTIFS('DETAIL SALES'!$Q$10:$Q$7501,'FILL RATE MANDATORY STOCK'!E181,'DETAIL SALES'!$AB$10:$AB$7501,"Full",'DETAIL SALES'!$C$10:$C$7501,"20")</f>
        <v>0</v>
      </c>
      <c r="AW181" s="149">
        <f>COUNTIFS('DETAIL SALES'!$Q$10:$Q$7501,'FILL RATE MANDATORY STOCK'!E181,'DETAIL SALES'!$AB$10:$AB$7501,"No",'DETAIL SALES'!$C$10:$C$7501,"20")</f>
        <v>0</v>
      </c>
      <c r="AX181" s="316">
        <f>COUNTIFS('DETAIL SALES'!$Q$10:$Q$7501,'FILL RATE MANDATORY STOCK'!E181,'DETAIL SALES'!$AB$10:$AB$7501,"Full",'DETAIL SALES'!$C$10:$C$7501,"21")</f>
        <v>0</v>
      </c>
      <c r="AY181" s="316">
        <f>COUNTIFS('DETAIL SALES'!$Q$10:$Q$7501,'FILL RATE MANDATORY STOCK'!E181,'DETAIL SALES'!$AB$10:$AB$7501,"No",'DETAIL SALES'!$C$10:$C$7501,"21")</f>
        <v>0</v>
      </c>
      <c r="AZ181" s="149">
        <f>COUNTIFS('DETAIL SALES'!$Q$10:$Q$7501,'FILL RATE MANDATORY STOCK'!E181,'DETAIL SALES'!$AB$10:$AB$7501,"Full",'DETAIL SALES'!$C$10:$C$7501,"22")</f>
        <v>0</v>
      </c>
      <c r="BA181" s="149">
        <f>COUNTIFS('DETAIL SALES'!$Q$10:$Q$7501,'FILL RATE MANDATORY STOCK'!E181,'DETAIL SALES'!$AB$10:$AB$7501,"No",'DETAIL SALES'!$C$10:$C$7501,"22")</f>
        <v>0</v>
      </c>
      <c r="BB181" s="149">
        <f>COUNTIFS('DETAIL SALES'!$Q$10:$Q$7501,'FILL RATE MANDATORY STOCK'!E181,'DETAIL SALES'!$AB$10:$AB$7501,"Full",'DETAIL SALES'!$C$10:$C$7501,"23")</f>
        <v>0</v>
      </c>
      <c r="BC181" s="149">
        <f>COUNTIFS('DETAIL SALES'!$Q$10:$Q$7501,'FILL RATE MANDATORY STOCK'!E181,'DETAIL SALES'!$AB$10:$AB$7501,"No",'DETAIL SALES'!$C$10:$C$7501,"23")</f>
        <v>0</v>
      </c>
      <c r="BD181" s="149">
        <f>COUNTIFS('DETAIL SALES'!$Q$10:$Q$7501,'FILL RATE MANDATORY STOCK'!E181,'DETAIL SALES'!$AB$10:$AB$7501,"Full",'DETAIL SALES'!$C$10:$C$7501,"24")</f>
        <v>0</v>
      </c>
      <c r="BE181" s="149">
        <f>COUNTIFS('DETAIL SALES'!$Q$10:$Q$7501,'FILL RATE MANDATORY STOCK'!E181,'DETAIL SALES'!$AB$10:$AB$7501,"No",'DETAIL SALES'!$C$10:$C$7501,"24")</f>
        <v>0</v>
      </c>
      <c r="BF181" s="149">
        <f>COUNTIFS('DETAIL SALES'!$Q$10:$Q$7501,'FILL RATE MANDATORY STOCK'!E181,'DETAIL SALES'!$AB$10:$AB$7501,"Full",'DETAIL SALES'!$C$10:$C$7501,"25")</f>
        <v>0</v>
      </c>
      <c r="BG181" s="149">
        <f>COUNTIFS('DETAIL SALES'!$Q$10:$Q$7501,'FILL RATE MANDATORY STOCK'!E181,'DETAIL SALES'!$AB$10:$AB$7501,"No",'DETAIL SALES'!$C$10:$C$7501,"25")</f>
        <v>0</v>
      </c>
      <c r="BH181" s="149">
        <f>COUNTIFS('DETAIL SALES'!$Q$10:$Q$7501,'FILL RATE MANDATORY STOCK'!E181,'DETAIL SALES'!$AB$10:$AB$7501,"Full",'DETAIL SALES'!$C$10:$C$7501,"26")</f>
        <v>0</v>
      </c>
      <c r="BI181" s="149">
        <f>COUNTIFS('DETAIL SALES'!$Q$10:$Q$7501,'FILL RATE MANDATORY STOCK'!E181,'DETAIL SALES'!$AB$10:$AB$7501,"No",'DETAIL SALES'!$C$10:$C$7501,"26")</f>
        <v>0</v>
      </c>
      <c r="BJ181" s="149">
        <f>COUNTIFS('DETAIL SALES'!$Q$10:$Q$7501,'FILL RATE MANDATORY STOCK'!E181,'DETAIL SALES'!$AB$10:$AB$7501,"Full",'DETAIL SALES'!$C$10:$C$7501,"27")</f>
        <v>0</v>
      </c>
      <c r="BK181" s="149">
        <f>COUNTIFS('DETAIL SALES'!$Q$10:$Q$7501,'FILL RATE MANDATORY STOCK'!E181,'DETAIL SALES'!$AB$10:$AB$7501,"No",'DETAIL SALES'!$C$10:$C$7501,"27")</f>
        <v>0</v>
      </c>
      <c r="BL181" s="316">
        <f>COUNTIFS('DETAIL SALES'!$Q$10:$Q$7501,'FILL RATE MANDATORY STOCK'!E181,'DETAIL SALES'!$AB$10:$AB$7501,"Full",'DETAIL SALES'!$C$10:$C$7501,"28")</f>
        <v>0</v>
      </c>
      <c r="BM181" s="316">
        <f>COUNTIFS('DETAIL SALES'!$Q$10:$Q$7501,'FILL RATE MANDATORY STOCK'!E181,'DETAIL SALES'!$AB$10:$AB$7501,"No",'DETAIL SALES'!$C$10:$C$7501,"28")</f>
        <v>0</v>
      </c>
      <c r="BN181" s="149">
        <f>COUNTIFS('DETAIL SALES'!$Q$10:$Q$7501,'FILL RATE MANDATORY STOCK'!E181,'DETAIL SALES'!$AB$10:$AB$7501,"Full",'DETAIL SALES'!$C$10:$C$7501,"29")</f>
        <v>0</v>
      </c>
      <c r="BO181" s="149">
        <f>COUNTIFS('DETAIL SALES'!$Q$10:$Q$7501,'FILL RATE MANDATORY STOCK'!E181,'DETAIL SALES'!$AB$10:$AB$7501,"No",'DETAIL SALES'!$C$10:$C$7501,"29")</f>
        <v>0</v>
      </c>
      <c r="BP181" s="149">
        <f>COUNTIFS('DETAIL SALES'!$Q$10:$Q$7501,'FILL RATE MANDATORY STOCK'!E181,'DETAIL SALES'!$AB$10:$AB$7501,"Full",'DETAIL SALES'!$C$10:$C$7501,"30")</f>
        <v>0</v>
      </c>
      <c r="BQ181" s="149">
        <f>COUNTIFS('DETAIL SALES'!$Q$10:$Q$7501,'FILL RATE MANDATORY STOCK'!E181,'DETAIL SALES'!$AB$10:$AB$7501,"No",'DETAIL SALES'!$C$10:$C$7501,"30")</f>
        <v>0</v>
      </c>
      <c r="BR181" s="149">
        <f>COUNTIFS('DETAIL SALES'!$Q$10:$Q$7501,'FILL RATE MANDATORY STOCK'!\,'DETAIL SALES'!$AB$10:$AB$7501,"Full",'DETAIL SALES'!$C$10:$C$7501,"31")</f>
        <v>0</v>
      </c>
      <c r="BS181" s="153">
        <f>COUNTIFS('DETAIL SALES'!$Q$10:$Q$7501,'FILL RATE MANDATORY STOCK'!E181,'DETAIL SALES'!$AB$10:$AB$7501,"No",'DETAIL SALES'!$C$10:$C$7501,"31")</f>
        <v>0</v>
      </c>
      <c r="BT181" s="271">
        <f t="shared" si="16"/>
        <v>0</v>
      </c>
      <c r="BU181" s="150">
        <f t="shared" si="17"/>
        <v>0</v>
      </c>
      <c r="BV181" s="150">
        <f t="shared" si="18"/>
        <v>0</v>
      </c>
      <c r="BW181" s="272" t="e">
        <f t="shared" si="19"/>
        <v>#DIV/0!</v>
      </c>
    </row>
    <row r="182" spans="1:75">
      <c r="A182" s="784"/>
      <c r="B182" s="100">
        <f t="shared" si="15"/>
        <v>163</v>
      </c>
      <c r="C182" s="100" t="s">
        <v>437</v>
      </c>
      <c r="D182" s="100" t="s">
        <v>891</v>
      </c>
      <c r="E182" s="149"/>
      <c r="F182" s="169"/>
      <c r="G182" s="224">
        <v>60000</v>
      </c>
      <c r="H182" s="154">
        <v>2</v>
      </c>
      <c r="I182" s="153">
        <v>0</v>
      </c>
      <c r="J182" s="315">
        <f>COUNTIFS('DETAIL SALES'!$Q$10:$Q$7501,'FILL RATE MANDATORY STOCK'!E182,'DETAIL SALES'!$AB$10:$AB$7501,"Full",'DETAIL SALES'!$C$10:$C$7501,"1")</f>
        <v>0</v>
      </c>
      <c r="K182" s="316">
        <f>COUNTIFS('DETAIL SALES'!$Q$10:$Q$7501,'FILL RATE MANDATORY STOCK'!E182,'DETAIL SALES'!$AB$10:$AB$7501,"No",'DETAIL SALES'!$C$10:$C$7501,"1")</f>
        <v>0</v>
      </c>
      <c r="L182" s="149">
        <f>COUNTIFS('DETAIL SALES'!$Q$10:$Q$7501,'FILL RATE MANDATORY STOCK'!E182,'DETAIL SALES'!$AB$10:$AB$7501,"Full",'DETAIL SALES'!$C$10:$C$7501,"2")</f>
        <v>0</v>
      </c>
      <c r="M182" s="149">
        <f>COUNTIFS('DETAIL SALES'!$Q$10:$Q$7501,'FILL RATE MANDATORY STOCK'!E182,'DETAIL SALES'!$AB$10:$AB$7501,"No",'DETAIL SALES'!$C$10:$C$7501,"2")</f>
        <v>0</v>
      </c>
      <c r="N182" s="149">
        <f>COUNTIFS('DETAIL SALES'!$Q$10:$Q$7501,'FILL RATE MANDATORY STOCK'!E182,'DETAIL SALES'!$AB$10:$AB$7501,"Full",'DETAIL SALES'!$C$10:$C$7501,"3")</f>
        <v>0</v>
      </c>
      <c r="O182" s="149">
        <f>COUNTIFS('DETAIL SALES'!$Q$10:$Q$7501,'FILL RATE MANDATORY STOCK'!E182,'DETAIL SALES'!$AB$10:$AB$7501,"No",'DETAIL SALES'!$C$10:$C$7501,"3")</f>
        <v>0</v>
      </c>
      <c r="P182" s="149">
        <f>COUNTIFS('DETAIL SALES'!$Q$10:$Q$7501,'FILL RATE MANDATORY STOCK'!E182,'DETAIL SALES'!$AB$10:$AB$7501,"Full",'DETAIL SALES'!$C$10:$C$7501,"4")</f>
        <v>0</v>
      </c>
      <c r="Q182" s="149">
        <f>COUNTIFS('DETAIL SALES'!$Q$10:$Q$7501,'FILL RATE MANDATORY STOCK'!E182,'DETAIL SALES'!$AB$10:$AB$7501,"No",'DETAIL SALES'!$C$10:$C$7501,"4")</f>
        <v>0</v>
      </c>
      <c r="R182" s="149">
        <f>COUNTIFS('DETAIL SALES'!$Q$10:$Q$7501,'FILL RATE MANDATORY STOCK'!E182,'DETAIL SALES'!$AB$10:$AB$7501,"Full",'DETAIL SALES'!$C$10:$C$7501,"5")</f>
        <v>0</v>
      </c>
      <c r="S182" s="149">
        <f>COUNTIFS('DETAIL SALES'!$Q$10:$Q$7501,'FILL RATE MANDATORY STOCK'!E182,'DETAIL SALES'!$AB$10:$AB$7501,"No",'DETAIL SALES'!$C$10:$C$7501,"5")</f>
        <v>0</v>
      </c>
      <c r="T182" s="149">
        <f>COUNTIFS('DETAIL SALES'!$Q$10:$Q$7501,'FILL RATE MANDATORY STOCK'!E182,'DETAIL SALES'!$AB$10:$AB$7501,"Full",'DETAIL SALES'!$C$10:$C$7501,"6")</f>
        <v>0</v>
      </c>
      <c r="U182" s="149">
        <f>COUNTIFS('DETAIL SALES'!$Q$10:$Q$7501,'FILL RATE MANDATORY STOCK'!E182,'DETAIL SALES'!$AB$10:$AB$7501,"No",'DETAIL SALES'!$C$10:$C$7501,"6")</f>
        <v>0</v>
      </c>
      <c r="V182" s="316">
        <f>COUNTIFS('DETAIL SALES'!$Q$10:$Q$7501,'FILL RATE MANDATORY STOCK'!E182,'DETAIL SALES'!$AB$10:$AB$7501,"Full",'DETAIL SALES'!$C$10:$C$7501,"7")</f>
        <v>0</v>
      </c>
      <c r="W182" s="316">
        <f>COUNTIFS('DETAIL SALES'!$Q$10:$Q$7501,'FILL RATE MANDATORY STOCK'!E182,'DETAIL SALES'!$AB$10:$AB$7501,"No",'DETAIL SALES'!$C$10:$C$7501,"7")</f>
        <v>0</v>
      </c>
      <c r="X182" s="149">
        <f>COUNTIFS('DETAIL SALES'!$Q$10:$Q$7501,'FILL RATE MANDATORY STOCK'!E182,'DETAIL SALES'!$AB$10:$AB$7501,"Full",'DETAIL SALES'!$C$10:$C$7501,"8")</f>
        <v>0</v>
      </c>
      <c r="Y182" s="149">
        <f>COUNTIFS('DETAIL SALES'!$Q$10:$Q$7501,'FILL RATE MANDATORY STOCK'!E182,'DETAIL SALES'!$AB$10:$AB$7501,"No",'DETAIL SALES'!$C$10:$C$7501,"8")</f>
        <v>0</v>
      </c>
      <c r="Z182" s="149">
        <f>COUNTIFS('DETAIL SALES'!$Q$10:$Q$7501,'FILL RATE MANDATORY STOCK'!E182,'DETAIL SALES'!$AB$10:$AB$7501,"Full",'DETAIL SALES'!$C$10:$C$7501,"9")</f>
        <v>0</v>
      </c>
      <c r="AA182" s="149">
        <f>COUNTIFS('DETAIL SALES'!$Q$10:$Q$7501,'FILL RATE MANDATORY STOCK'!E182,'DETAIL SALES'!$AB$10:$AB$7501,"No",'DETAIL SALES'!$C$10:$C$7501,"9")</f>
        <v>0</v>
      </c>
      <c r="AB182" s="149">
        <f>COUNTIFS('DETAIL SALES'!$Q$10:$Q$7501,'FILL RATE MANDATORY STOCK'!E182,'DETAIL SALES'!$AB$10:$AB$7501,"Full",'DETAIL SALES'!$C$10:$C$7501,"10")</f>
        <v>0</v>
      </c>
      <c r="AC182" s="149">
        <f>COUNTIFS('DETAIL SALES'!$Q$10:$Q$7501,'FILL RATE MANDATORY STOCK'!E182,'DETAIL SALES'!$AB$10:$AB$7501,"No",'DETAIL SALES'!$C$10:$C$7501,"10")</f>
        <v>0</v>
      </c>
      <c r="AD182" s="149">
        <f>COUNTIFS('DETAIL SALES'!$Q$10:$Q$7501,'FILL RATE MANDATORY STOCK'!E182,'DETAIL SALES'!$AB$10:$AB$7501,"Full",'DETAIL SALES'!$C$10:$C$7501,"11")</f>
        <v>0</v>
      </c>
      <c r="AE182" s="149">
        <f>COUNTIFS('DETAIL SALES'!$Q$10:$Q$7501,'FILL RATE MANDATORY STOCK'!E182,'DETAIL SALES'!$AB$10:$AB$7501,"No",'DETAIL SALES'!$C$10:$C$7501,"11")</f>
        <v>0</v>
      </c>
      <c r="AF182" s="149">
        <f>COUNTIFS('DETAIL SALES'!$Q$10:$Q$7501,'FILL RATE MANDATORY STOCK'!E182,'DETAIL SALES'!$AB$10:$AB$7501,"Full",'DETAIL SALES'!$C$10:$C$7501,"12")</f>
        <v>0</v>
      </c>
      <c r="AG182" s="149">
        <f>COUNTIFS('DETAIL SALES'!$Q$10:$Q$7501,'FILL RATE MANDATORY STOCK'!E182,'DETAIL SALES'!$AB$10:$AB$7501,"No",'DETAIL SALES'!$C$10:$C$7501,"12")</f>
        <v>0</v>
      </c>
      <c r="AH182" s="149">
        <f>COUNTIFS('DETAIL SALES'!$Q$10:$Q$7501,'FILL RATE MANDATORY STOCK'!E182,'DETAIL SALES'!$AB$10:$AB$7501,"Full",'DETAIL SALES'!$C$10:$C$7501,"13")</f>
        <v>0</v>
      </c>
      <c r="AI182" s="149">
        <f>COUNTIFS('DETAIL SALES'!$Q$10:$Q$7501,'FILL RATE MANDATORY STOCK'!E182,'DETAIL SALES'!$AB$10:$AB$7501,"No",'DETAIL SALES'!$C$10:$C$7501,"13")</f>
        <v>0</v>
      </c>
      <c r="AJ182" s="316">
        <f>COUNTIFS('DETAIL SALES'!$Q$10:$Q$7501,'FILL RATE MANDATORY STOCK'!E182,'DETAIL SALES'!$AB$10:$AB$7501,"Full",'DETAIL SALES'!$C$10:$C$7501,"14")</f>
        <v>0</v>
      </c>
      <c r="AK182" s="316">
        <f>COUNTIFS('DETAIL SALES'!$Q$10:$Q$7501,'FILL RATE MANDATORY STOCK'!E182,'DETAIL SALES'!$AB$10:$AB$7501,"No",'DETAIL SALES'!$C$10:$C$7501,"14")</f>
        <v>0</v>
      </c>
      <c r="AL182" s="149">
        <f>COUNTIFS('DETAIL SALES'!$Q$10:$Q$7501,'FILL RATE MANDATORY STOCK'!E182,'DETAIL SALES'!$AB$10:$AB$7501,"Full",'DETAIL SALES'!$C$10:$C$7501,"15")</f>
        <v>0</v>
      </c>
      <c r="AM182" s="149">
        <f>COUNTIFS('DETAIL SALES'!$Q$10:$Q$7501,'FILL RATE MANDATORY STOCK'!E182,'DETAIL SALES'!$AB$10:$AB$7501,"No",'DETAIL SALES'!$C$10:$C$7501,"15")</f>
        <v>0</v>
      </c>
      <c r="AN182" s="149">
        <f>COUNTIFS('DETAIL SALES'!$Q$10:$Q$7501,'FILL RATE MANDATORY STOCK'!E182,'DETAIL SALES'!$AB$10:$AB$7501,"Full",'DETAIL SALES'!$C$10:$C$7501,"16")</f>
        <v>0</v>
      </c>
      <c r="AO182" s="149">
        <f>COUNTIFS('DETAIL SALES'!$Q$10:$Q$7501,'FILL RATE MANDATORY STOCK'!E182,'DETAIL SALES'!$AB$10:$AB$7501,"No",'DETAIL SALES'!$C$10:$C$7501,"16")</f>
        <v>0</v>
      </c>
      <c r="AP182" s="149">
        <f>COUNTIFS('DETAIL SALES'!$Q$10:$Q$7501,'FILL RATE MANDATORY STOCK'!E182,'DETAIL SALES'!$AB$10:$AB$7501,"Full",'DETAIL SALES'!$C$10:$C$7501,"17")</f>
        <v>0</v>
      </c>
      <c r="AQ182" s="149">
        <f>COUNTIFS('DETAIL SALES'!$Q$10:$Q$7501,'FILL RATE MANDATORY STOCK'!E182,'DETAIL SALES'!$AB$10:$AB$7501,"No",'DETAIL SALES'!$C$10:$C$7501,"17")</f>
        <v>0</v>
      </c>
      <c r="AR182" s="149">
        <f>COUNTIFS('DETAIL SALES'!$Q$10:$Q$7501,'FILL RATE MANDATORY STOCK'!E182,'DETAIL SALES'!$AB$10:$AB$7501,"Full",'DETAIL SALES'!$C$10:$C$7501,"18")</f>
        <v>0</v>
      </c>
      <c r="AS182" s="149">
        <f>COUNTIFS('DETAIL SALES'!$Q$10:$Q$7501,'FILL RATE MANDATORY STOCK'!E182,'DETAIL SALES'!$AB$10:$AB$7501,"No",'DETAIL SALES'!$C$10:$C$7501,"18")</f>
        <v>0</v>
      </c>
      <c r="AT182" s="149">
        <f>COUNTIFS('DETAIL SALES'!$Q$10:$Q$7501,'FILL RATE MANDATORY STOCK'!E182,'DETAIL SALES'!$AB$10:$AB$7501,"Full",'DETAIL SALES'!$C$10:$C$7501,"19")</f>
        <v>0</v>
      </c>
      <c r="AU182" s="149">
        <f>COUNTIFS('DETAIL SALES'!$Q$10:$Q$7501,'FILL RATE MANDATORY STOCK'!E182,'DETAIL SALES'!$AB$10:$AB$7501,"No",'DETAIL SALES'!$C$10:$C$7501,"19")</f>
        <v>0</v>
      </c>
      <c r="AV182" s="149">
        <f>COUNTIFS('DETAIL SALES'!$Q$10:$Q$7501,'FILL RATE MANDATORY STOCK'!E182,'DETAIL SALES'!$AB$10:$AB$7501,"Full",'DETAIL SALES'!$C$10:$C$7501,"20")</f>
        <v>0</v>
      </c>
      <c r="AW182" s="149">
        <f>COUNTIFS('DETAIL SALES'!$Q$10:$Q$7501,'FILL RATE MANDATORY STOCK'!E182,'DETAIL SALES'!$AB$10:$AB$7501,"No",'DETAIL SALES'!$C$10:$C$7501,"20")</f>
        <v>0</v>
      </c>
      <c r="AX182" s="316">
        <f>COUNTIFS('DETAIL SALES'!$Q$10:$Q$7501,'FILL RATE MANDATORY STOCK'!E182,'DETAIL SALES'!$AB$10:$AB$7501,"Full",'DETAIL SALES'!$C$10:$C$7501,"21")</f>
        <v>0</v>
      </c>
      <c r="AY182" s="316">
        <f>COUNTIFS('DETAIL SALES'!$Q$10:$Q$7501,'FILL RATE MANDATORY STOCK'!E182,'DETAIL SALES'!$AB$10:$AB$7501,"No",'DETAIL SALES'!$C$10:$C$7501,"21")</f>
        <v>0</v>
      </c>
      <c r="AZ182" s="149">
        <f>COUNTIFS('DETAIL SALES'!$Q$10:$Q$7501,'FILL RATE MANDATORY STOCK'!E182,'DETAIL SALES'!$AB$10:$AB$7501,"Full",'DETAIL SALES'!$C$10:$C$7501,"22")</f>
        <v>0</v>
      </c>
      <c r="BA182" s="149">
        <f>COUNTIFS('DETAIL SALES'!$Q$10:$Q$7501,'FILL RATE MANDATORY STOCK'!E182,'DETAIL SALES'!$AB$10:$AB$7501,"No",'DETAIL SALES'!$C$10:$C$7501,"22")</f>
        <v>0</v>
      </c>
      <c r="BB182" s="149">
        <f>COUNTIFS('DETAIL SALES'!$Q$10:$Q$7501,'FILL RATE MANDATORY STOCK'!E182,'DETAIL SALES'!$AB$10:$AB$7501,"Full",'DETAIL SALES'!$C$10:$C$7501,"23")</f>
        <v>0</v>
      </c>
      <c r="BC182" s="149">
        <f>COUNTIFS('DETAIL SALES'!$Q$10:$Q$7501,'FILL RATE MANDATORY STOCK'!E182,'DETAIL SALES'!$AB$10:$AB$7501,"No",'DETAIL SALES'!$C$10:$C$7501,"23")</f>
        <v>0</v>
      </c>
      <c r="BD182" s="149">
        <f>COUNTIFS('DETAIL SALES'!$Q$10:$Q$7501,'FILL RATE MANDATORY STOCK'!E182,'DETAIL SALES'!$AB$10:$AB$7501,"Full",'DETAIL SALES'!$C$10:$C$7501,"24")</f>
        <v>0</v>
      </c>
      <c r="BE182" s="149">
        <f>COUNTIFS('DETAIL SALES'!$Q$10:$Q$7501,'FILL RATE MANDATORY STOCK'!E182,'DETAIL SALES'!$AB$10:$AB$7501,"No",'DETAIL SALES'!$C$10:$C$7501,"24")</f>
        <v>0</v>
      </c>
      <c r="BF182" s="149">
        <f>COUNTIFS('DETAIL SALES'!$Q$10:$Q$7501,'FILL RATE MANDATORY STOCK'!E182,'DETAIL SALES'!$AB$10:$AB$7501,"Full",'DETAIL SALES'!$C$10:$C$7501,"25")</f>
        <v>0</v>
      </c>
      <c r="BG182" s="149">
        <f>COUNTIFS('DETAIL SALES'!$Q$10:$Q$7501,'FILL RATE MANDATORY STOCK'!E182,'DETAIL SALES'!$AB$10:$AB$7501,"No",'DETAIL SALES'!$C$10:$C$7501,"25")</f>
        <v>0</v>
      </c>
      <c r="BH182" s="149">
        <f>COUNTIFS('DETAIL SALES'!$Q$10:$Q$7501,'FILL RATE MANDATORY STOCK'!E182,'DETAIL SALES'!$AB$10:$AB$7501,"Full",'DETAIL SALES'!$C$10:$C$7501,"26")</f>
        <v>0</v>
      </c>
      <c r="BI182" s="149">
        <f>COUNTIFS('DETAIL SALES'!$Q$10:$Q$7501,'FILL RATE MANDATORY STOCK'!E182,'DETAIL SALES'!$AB$10:$AB$7501,"No",'DETAIL SALES'!$C$10:$C$7501,"26")</f>
        <v>0</v>
      </c>
      <c r="BJ182" s="149">
        <f>COUNTIFS('DETAIL SALES'!$Q$10:$Q$7501,'FILL RATE MANDATORY STOCK'!E182,'DETAIL SALES'!$AB$10:$AB$7501,"Full",'DETAIL SALES'!$C$10:$C$7501,"27")</f>
        <v>0</v>
      </c>
      <c r="BK182" s="149">
        <f>COUNTIFS('DETAIL SALES'!$Q$10:$Q$7501,'FILL RATE MANDATORY STOCK'!E182,'DETAIL SALES'!$AB$10:$AB$7501,"No",'DETAIL SALES'!$C$10:$C$7501,"27")</f>
        <v>0</v>
      </c>
      <c r="BL182" s="316">
        <f>COUNTIFS('DETAIL SALES'!$Q$10:$Q$7501,'FILL RATE MANDATORY STOCK'!E182,'DETAIL SALES'!$AB$10:$AB$7501,"Full",'DETAIL SALES'!$C$10:$C$7501,"28")</f>
        <v>0</v>
      </c>
      <c r="BM182" s="316">
        <f>COUNTIFS('DETAIL SALES'!$Q$10:$Q$7501,'FILL RATE MANDATORY STOCK'!E182,'DETAIL SALES'!$AB$10:$AB$7501,"No",'DETAIL SALES'!$C$10:$C$7501,"28")</f>
        <v>0</v>
      </c>
      <c r="BN182" s="149">
        <f>COUNTIFS('DETAIL SALES'!$Q$10:$Q$7501,'FILL RATE MANDATORY STOCK'!E182,'DETAIL SALES'!$AB$10:$AB$7501,"Full",'DETAIL SALES'!$C$10:$C$7501,"29")</f>
        <v>0</v>
      </c>
      <c r="BO182" s="149">
        <f>COUNTIFS('DETAIL SALES'!$Q$10:$Q$7501,'FILL RATE MANDATORY STOCK'!E182,'DETAIL SALES'!$AB$10:$AB$7501,"No",'DETAIL SALES'!$C$10:$C$7501,"29")</f>
        <v>0</v>
      </c>
      <c r="BP182" s="149">
        <f>COUNTIFS('DETAIL SALES'!$Q$10:$Q$7501,'FILL RATE MANDATORY STOCK'!E182,'DETAIL SALES'!$AB$10:$AB$7501,"Full",'DETAIL SALES'!$C$10:$C$7501,"30")</f>
        <v>0</v>
      </c>
      <c r="BQ182" s="149">
        <f>COUNTIFS('DETAIL SALES'!$Q$10:$Q$7501,'FILL RATE MANDATORY STOCK'!E182,'DETAIL SALES'!$AB$10:$AB$7501,"No",'DETAIL SALES'!$C$10:$C$7501,"30")</f>
        <v>0</v>
      </c>
      <c r="BR182" s="149">
        <f>COUNTIFS('DETAIL SALES'!$Q$10:$Q$7501,'FILL RATE MANDATORY STOCK'!\,'DETAIL SALES'!$AB$10:$AB$7501,"Full",'DETAIL SALES'!$C$10:$C$7501,"31")</f>
        <v>0</v>
      </c>
      <c r="BS182" s="153">
        <f>COUNTIFS('DETAIL SALES'!$Q$10:$Q$7501,'FILL RATE MANDATORY STOCK'!E182,'DETAIL SALES'!$AB$10:$AB$7501,"No",'DETAIL SALES'!$C$10:$C$7501,"31")</f>
        <v>0</v>
      </c>
      <c r="BT182" s="271">
        <f t="shared" si="16"/>
        <v>0</v>
      </c>
      <c r="BU182" s="150">
        <f t="shared" si="17"/>
        <v>0</v>
      </c>
      <c r="BV182" s="150">
        <f t="shared" si="18"/>
        <v>0</v>
      </c>
      <c r="BW182" s="272" t="e">
        <f t="shared" si="19"/>
        <v>#DIV/0!</v>
      </c>
    </row>
    <row r="183" spans="1:75">
      <c r="A183" s="784"/>
      <c r="B183" s="100">
        <f t="shared" si="15"/>
        <v>164</v>
      </c>
      <c r="C183" s="100" t="s">
        <v>163</v>
      </c>
      <c r="D183" s="100" t="s">
        <v>890</v>
      </c>
      <c r="E183" s="149"/>
      <c r="F183" s="169"/>
      <c r="G183" s="224">
        <v>60000</v>
      </c>
      <c r="H183" s="154">
        <v>2</v>
      </c>
      <c r="I183" s="153">
        <v>0</v>
      </c>
      <c r="J183" s="315">
        <f>COUNTIFS('DETAIL SALES'!$Q$10:$Q$7501,'FILL RATE MANDATORY STOCK'!E183,'DETAIL SALES'!$AB$10:$AB$7501,"Full",'DETAIL SALES'!$C$10:$C$7501,"1")</f>
        <v>0</v>
      </c>
      <c r="K183" s="316">
        <f>COUNTIFS('DETAIL SALES'!$Q$10:$Q$7501,'FILL RATE MANDATORY STOCK'!E183,'DETAIL SALES'!$AB$10:$AB$7501,"No",'DETAIL SALES'!$C$10:$C$7501,"1")</f>
        <v>0</v>
      </c>
      <c r="L183" s="149">
        <f>COUNTIFS('DETAIL SALES'!$Q$10:$Q$7501,'FILL RATE MANDATORY STOCK'!E183,'DETAIL SALES'!$AB$10:$AB$7501,"Full",'DETAIL SALES'!$C$10:$C$7501,"2")</f>
        <v>0</v>
      </c>
      <c r="M183" s="149">
        <f>COUNTIFS('DETAIL SALES'!$Q$10:$Q$7501,'FILL RATE MANDATORY STOCK'!E183,'DETAIL SALES'!$AB$10:$AB$7501,"No",'DETAIL SALES'!$C$10:$C$7501,"2")</f>
        <v>0</v>
      </c>
      <c r="N183" s="149">
        <f>COUNTIFS('DETAIL SALES'!$Q$10:$Q$7501,'FILL RATE MANDATORY STOCK'!E183,'DETAIL SALES'!$AB$10:$AB$7501,"Full",'DETAIL SALES'!$C$10:$C$7501,"3")</f>
        <v>0</v>
      </c>
      <c r="O183" s="149">
        <f>COUNTIFS('DETAIL SALES'!$Q$10:$Q$7501,'FILL RATE MANDATORY STOCK'!E183,'DETAIL SALES'!$AB$10:$AB$7501,"No",'DETAIL SALES'!$C$10:$C$7501,"3")</f>
        <v>0</v>
      </c>
      <c r="P183" s="149">
        <f>COUNTIFS('DETAIL SALES'!$Q$10:$Q$7501,'FILL RATE MANDATORY STOCK'!E183,'DETAIL SALES'!$AB$10:$AB$7501,"Full",'DETAIL SALES'!$C$10:$C$7501,"4")</f>
        <v>0</v>
      </c>
      <c r="Q183" s="149">
        <f>COUNTIFS('DETAIL SALES'!$Q$10:$Q$7501,'FILL RATE MANDATORY STOCK'!E183,'DETAIL SALES'!$AB$10:$AB$7501,"No",'DETAIL SALES'!$C$10:$C$7501,"4")</f>
        <v>0</v>
      </c>
      <c r="R183" s="149">
        <f>COUNTIFS('DETAIL SALES'!$Q$10:$Q$7501,'FILL RATE MANDATORY STOCK'!E183,'DETAIL SALES'!$AB$10:$AB$7501,"Full",'DETAIL SALES'!$C$10:$C$7501,"5")</f>
        <v>0</v>
      </c>
      <c r="S183" s="149">
        <f>COUNTIFS('DETAIL SALES'!$Q$10:$Q$7501,'FILL RATE MANDATORY STOCK'!E183,'DETAIL SALES'!$AB$10:$AB$7501,"No",'DETAIL SALES'!$C$10:$C$7501,"5")</f>
        <v>0</v>
      </c>
      <c r="T183" s="149">
        <f>COUNTIFS('DETAIL SALES'!$Q$10:$Q$7501,'FILL RATE MANDATORY STOCK'!E183,'DETAIL SALES'!$AB$10:$AB$7501,"Full",'DETAIL SALES'!$C$10:$C$7501,"6")</f>
        <v>0</v>
      </c>
      <c r="U183" s="149">
        <f>COUNTIFS('DETAIL SALES'!$Q$10:$Q$7501,'FILL RATE MANDATORY STOCK'!E183,'DETAIL SALES'!$AB$10:$AB$7501,"No",'DETAIL SALES'!$C$10:$C$7501,"6")</f>
        <v>0</v>
      </c>
      <c r="V183" s="316">
        <f>COUNTIFS('DETAIL SALES'!$Q$10:$Q$7501,'FILL RATE MANDATORY STOCK'!E183,'DETAIL SALES'!$AB$10:$AB$7501,"Full",'DETAIL SALES'!$C$10:$C$7501,"7")</f>
        <v>0</v>
      </c>
      <c r="W183" s="316">
        <f>COUNTIFS('DETAIL SALES'!$Q$10:$Q$7501,'FILL RATE MANDATORY STOCK'!E183,'DETAIL SALES'!$AB$10:$AB$7501,"No",'DETAIL SALES'!$C$10:$C$7501,"7")</f>
        <v>0</v>
      </c>
      <c r="X183" s="149">
        <f>COUNTIFS('DETAIL SALES'!$Q$10:$Q$7501,'FILL RATE MANDATORY STOCK'!E183,'DETAIL SALES'!$AB$10:$AB$7501,"Full",'DETAIL SALES'!$C$10:$C$7501,"8")</f>
        <v>0</v>
      </c>
      <c r="Y183" s="149">
        <f>COUNTIFS('DETAIL SALES'!$Q$10:$Q$7501,'FILL RATE MANDATORY STOCK'!E183,'DETAIL SALES'!$AB$10:$AB$7501,"No",'DETAIL SALES'!$C$10:$C$7501,"8")</f>
        <v>0</v>
      </c>
      <c r="Z183" s="149">
        <f>COUNTIFS('DETAIL SALES'!$Q$10:$Q$7501,'FILL RATE MANDATORY STOCK'!E183,'DETAIL SALES'!$AB$10:$AB$7501,"Full",'DETAIL SALES'!$C$10:$C$7501,"9")</f>
        <v>0</v>
      </c>
      <c r="AA183" s="149">
        <f>COUNTIFS('DETAIL SALES'!$Q$10:$Q$7501,'FILL RATE MANDATORY STOCK'!E183,'DETAIL SALES'!$AB$10:$AB$7501,"No",'DETAIL SALES'!$C$10:$C$7501,"9")</f>
        <v>0</v>
      </c>
      <c r="AB183" s="149">
        <f>COUNTIFS('DETAIL SALES'!$Q$10:$Q$7501,'FILL RATE MANDATORY STOCK'!E183,'DETAIL SALES'!$AB$10:$AB$7501,"Full",'DETAIL SALES'!$C$10:$C$7501,"10")</f>
        <v>0</v>
      </c>
      <c r="AC183" s="149">
        <f>COUNTIFS('DETAIL SALES'!$Q$10:$Q$7501,'FILL RATE MANDATORY STOCK'!E183,'DETAIL SALES'!$AB$10:$AB$7501,"No",'DETAIL SALES'!$C$10:$C$7501,"10")</f>
        <v>0</v>
      </c>
      <c r="AD183" s="149">
        <f>COUNTIFS('DETAIL SALES'!$Q$10:$Q$7501,'FILL RATE MANDATORY STOCK'!E183,'DETAIL SALES'!$AB$10:$AB$7501,"Full",'DETAIL SALES'!$C$10:$C$7501,"11")</f>
        <v>0</v>
      </c>
      <c r="AE183" s="149">
        <f>COUNTIFS('DETAIL SALES'!$Q$10:$Q$7501,'FILL RATE MANDATORY STOCK'!E183,'DETAIL SALES'!$AB$10:$AB$7501,"No",'DETAIL SALES'!$C$10:$C$7501,"11")</f>
        <v>0</v>
      </c>
      <c r="AF183" s="149">
        <f>COUNTIFS('DETAIL SALES'!$Q$10:$Q$7501,'FILL RATE MANDATORY STOCK'!E183,'DETAIL SALES'!$AB$10:$AB$7501,"Full",'DETAIL SALES'!$C$10:$C$7501,"12")</f>
        <v>0</v>
      </c>
      <c r="AG183" s="149">
        <f>COUNTIFS('DETAIL SALES'!$Q$10:$Q$7501,'FILL RATE MANDATORY STOCK'!E183,'DETAIL SALES'!$AB$10:$AB$7501,"No",'DETAIL SALES'!$C$10:$C$7501,"12")</f>
        <v>0</v>
      </c>
      <c r="AH183" s="149">
        <f>COUNTIFS('DETAIL SALES'!$Q$10:$Q$7501,'FILL RATE MANDATORY STOCK'!E183,'DETAIL SALES'!$AB$10:$AB$7501,"Full",'DETAIL SALES'!$C$10:$C$7501,"13")</f>
        <v>0</v>
      </c>
      <c r="AI183" s="149">
        <f>COUNTIFS('DETAIL SALES'!$Q$10:$Q$7501,'FILL RATE MANDATORY STOCK'!E183,'DETAIL SALES'!$AB$10:$AB$7501,"No",'DETAIL SALES'!$C$10:$C$7501,"13")</f>
        <v>0</v>
      </c>
      <c r="AJ183" s="316">
        <f>COUNTIFS('DETAIL SALES'!$Q$10:$Q$7501,'FILL RATE MANDATORY STOCK'!E183,'DETAIL SALES'!$AB$10:$AB$7501,"Full",'DETAIL SALES'!$C$10:$C$7501,"14")</f>
        <v>0</v>
      </c>
      <c r="AK183" s="316">
        <f>COUNTIFS('DETAIL SALES'!$Q$10:$Q$7501,'FILL RATE MANDATORY STOCK'!E183,'DETAIL SALES'!$AB$10:$AB$7501,"No",'DETAIL SALES'!$C$10:$C$7501,"14")</f>
        <v>0</v>
      </c>
      <c r="AL183" s="149">
        <f>COUNTIFS('DETAIL SALES'!$Q$10:$Q$7501,'FILL RATE MANDATORY STOCK'!E183,'DETAIL SALES'!$AB$10:$AB$7501,"Full",'DETAIL SALES'!$C$10:$C$7501,"15")</f>
        <v>0</v>
      </c>
      <c r="AM183" s="149">
        <f>COUNTIFS('DETAIL SALES'!$Q$10:$Q$7501,'FILL RATE MANDATORY STOCK'!E183,'DETAIL SALES'!$AB$10:$AB$7501,"No",'DETAIL SALES'!$C$10:$C$7501,"15")</f>
        <v>0</v>
      </c>
      <c r="AN183" s="149">
        <f>COUNTIFS('DETAIL SALES'!$Q$10:$Q$7501,'FILL RATE MANDATORY STOCK'!E183,'DETAIL SALES'!$AB$10:$AB$7501,"Full",'DETAIL SALES'!$C$10:$C$7501,"16")</f>
        <v>0</v>
      </c>
      <c r="AO183" s="149">
        <f>COUNTIFS('DETAIL SALES'!$Q$10:$Q$7501,'FILL RATE MANDATORY STOCK'!E183,'DETAIL SALES'!$AB$10:$AB$7501,"No",'DETAIL SALES'!$C$10:$C$7501,"16")</f>
        <v>0</v>
      </c>
      <c r="AP183" s="149">
        <f>COUNTIFS('DETAIL SALES'!$Q$10:$Q$7501,'FILL RATE MANDATORY STOCK'!E183,'DETAIL SALES'!$AB$10:$AB$7501,"Full",'DETAIL SALES'!$C$10:$C$7501,"17")</f>
        <v>0</v>
      </c>
      <c r="AQ183" s="149">
        <f>COUNTIFS('DETAIL SALES'!$Q$10:$Q$7501,'FILL RATE MANDATORY STOCK'!E183,'DETAIL SALES'!$AB$10:$AB$7501,"No",'DETAIL SALES'!$C$10:$C$7501,"17")</f>
        <v>0</v>
      </c>
      <c r="AR183" s="149">
        <f>COUNTIFS('DETAIL SALES'!$Q$10:$Q$7501,'FILL RATE MANDATORY STOCK'!E183,'DETAIL SALES'!$AB$10:$AB$7501,"Full",'DETAIL SALES'!$C$10:$C$7501,"18")</f>
        <v>0</v>
      </c>
      <c r="AS183" s="149">
        <f>COUNTIFS('DETAIL SALES'!$Q$10:$Q$7501,'FILL RATE MANDATORY STOCK'!E183,'DETAIL SALES'!$AB$10:$AB$7501,"No",'DETAIL SALES'!$C$10:$C$7501,"18")</f>
        <v>0</v>
      </c>
      <c r="AT183" s="149">
        <f>COUNTIFS('DETAIL SALES'!$Q$10:$Q$7501,'FILL RATE MANDATORY STOCK'!E183,'DETAIL SALES'!$AB$10:$AB$7501,"Full",'DETAIL SALES'!$C$10:$C$7501,"19")</f>
        <v>0</v>
      </c>
      <c r="AU183" s="149">
        <f>COUNTIFS('DETAIL SALES'!$Q$10:$Q$7501,'FILL RATE MANDATORY STOCK'!E183,'DETAIL SALES'!$AB$10:$AB$7501,"No",'DETAIL SALES'!$C$10:$C$7501,"19")</f>
        <v>0</v>
      </c>
      <c r="AV183" s="149">
        <f>COUNTIFS('DETAIL SALES'!$Q$10:$Q$7501,'FILL RATE MANDATORY STOCK'!E183,'DETAIL SALES'!$AB$10:$AB$7501,"Full",'DETAIL SALES'!$C$10:$C$7501,"20")</f>
        <v>0</v>
      </c>
      <c r="AW183" s="149">
        <f>COUNTIFS('DETAIL SALES'!$Q$10:$Q$7501,'FILL RATE MANDATORY STOCK'!E183,'DETAIL SALES'!$AB$10:$AB$7501,"No",'DETAIL SALES'!$C$10:$C$7501,"20")</f>
        <v>0</v>
      </c>
      <c r="AX183" s="316">
        <f>COUNTIFS('DETAIL SALES'!$Q$10:$Q$7501,'FILL RATE MANDATORY STOCK'!E183,'DETAIL SALES'!$AB$10:$AB$7501,"Full",'DETAIL SALES'!$C$10:$C$7501,"21")</f>
        <v>0</v>
      </c>
      <c r="AY183" s="316">
        <f>COUNTIFS('DETAIL SALES'!$Q$10:$Q$7501,'FILL RATE MANDATORY STOCK'!E183,'DETAIL SALES'!$AB$10:$AB$7501,"No",'DETAIL SALES'!$C$10:$C$7501,"21")</f>
        <v>0</v>
      </c>
      <c r="AZ183" s="149">
        <f>COUNTIFS('DETAIL SALES'!$Q$10:$Q$7501,'FILL RATE MANDATORY STOCK'!E183,'DETAIL SALES'!$AB$10:$AB$7501,"Full",'DETAIL SALES'!$C$10:$C$7501,"22")</f>
        <v>0</v>
      </c>
      <c r="BA183" s="149">
        <f>COUNTIFS('DETAIL SALES'!$Q$10:$Q$7501,'FILL RATE MANDATORY STOCK'!E183,'DETAIL SALES'!$AB$10:$AB$7501,"No",'DETAIL SALES'!$C$10:$C$7501,"22")</f>
        <v>0</v>
      </c>
      <c r="BB183" s="149">
        <f>COUNTIFS('DETAIL SALES'!$Q$10:$Q$7501,'FILL RATE MANDATORY STOCK'!E183,'DETAIL SALES'!$AB$10:$AB$7501,"Full",'DETAIL SALES'!$C$10:$C$7501,"23")</f>
        <v>0</v>
      </c>
      <c r="BC183" s="149">
        <f>COUNTIFS('DETAIL SALES'!$Q$10:$Q$7501,'FILL RATE MANDATORY STOCK'!E183,'DETAIL SALES'!$AB$10:$AB$7501,"No",'DETAIL SALES'!$C$10:$C$7501,"23")</f>
        <v>0</v>
      </c>
      <c r="BD183" s="149">
        <f>COUNTIFS('DETAIL SALES'!$Q$10:$Q$7501,'FILL RATE MANDATORY STOCK'!E183,'DETAIL SALES'!$AB$10:$AB$7501,"Full",'DETAIL SALES'!$C$10:$C$7501,"24")</f>
        <v>0</v>
      </c>
      <c r="BE183" s="149">
        <f>COUNTIFS('DETAIL SALES'!$Q$10:$Q$7501,'FILL RATE MANDATORY STOCK'!E183,'DETAIL SALES'!$AB$10:$AB$7501,"No",'DETAIL SALES'!$C$10:$C$7501,"24")</f>
        <v>0</v>
      </c>
      <c r="BF183" s="149">
        <f>COUNTIFS('DETAIL SALES'!$Q$10:$Q$7501,'FILL RATE MANDATORY STOCK'!E183,'DETAIL SALES'!$AB$10:$AB$7501,"Full",'DETAIL SALES'!$C$10:$C$7501,"25")</f>
        <v>0</v>
      </c>
      <c r="BG183" s="149">
        <f>COUNTIFS('DETAIL SALES'!$Q$10:$Q$7501,'FILL RATE MANDATORY STOCK'!E183,'DETAIL SALES'!$AB$10:$AB$7501,"No",'DETAIL SALES'!$C$10:$C$7501,"25")</f>
        <v>0</v>
      </c>
      <c r="BH183" s="149">
        <f>COUNTIFS('DETAIL SALES'!$Q$10:$Q$7501,'FILL RATE MANDATORY STOCK'!E183,'DETAIL SALES'!$AB$10:$AB$7501,"Full",'DETAIL SALES'!$C$10:$C$7501,"26")</f>
        <v>0</v>
      </c>
      <c r="BI183" s="149">
        <f>COUNTIFS('DETAIL SALES'!$Q$10:$Q$7501,'FILL RATE MANDATORY STOCK'!E183,'DETAIL SALES'!$AB$10:$AB$7501,"No",'DETAIL SALES'!$C$10:$C$7501,"26")</f>
        <v>0</v>
      </c>
      <c r="BJ183" s="149">
        <f>COUNTIFS('DETAIL SALES'!$Q$10:$Q$7501,'FILL RATE MANDATORY STOCK'!E183,'DETAIL SALES'!$AB$10:$AB$7501,"Full",'DETAIL SALES'!$C$10:$C$7501,"27")</f>
        <v>0</v>
      </c>
      <c r="BK183" s="149">
        <f>COUNTIFS('DETAIL SALES'!$Q$10:$Q$7501,'FILL RATE MANDATORY STOCK'!E183,'DETAIL SALES'!$AB$10:$AB$7501,"No",'DETAIL SALES'!$C$10:$C$7501,"27")</f>
        <v>0</v>
      </c>
      <c r="BL183" s="316">
        <f>COUNTIFS('DETAIL SALES'!$Q$10:$Q$7501,'FILL RATE MANDATORY STOCK'!E183,'DETAIL SALES'!$AB$10:$AB$7501,"Full",'DETAIL SALES'!$C$10:$C$7501,"28")</f>
        <v>0</v>
      </c>
      <c r="BM183" s="316">
        <f>COUNTIFS('DETAIL SALES'!$Q$10:$Q$7501,'FILL RATE MANDATORY STOCK'!E183,'DETAIL SALES'!$AB$10:$AB$7501,"No",'DETAIL SALES'!$C$10:$C$7501,"28")</f>
        <v>0</v>
      </c>
      <c r="BN183" s="149">
        <f>COUNTIFS('DETAIL SALES'!$Q$10:$Q$7501,'FILL RATE MANDATORY STOCK'!E183,'DETAIL SALES'!$AB$10:$AB$7501,"Full",'DETAIL SALES'!$C$10:$C$7501,"29")</f>
        <v>0</v>
      </c>
      <c r="BO183" s="149">
        <f>COUNTIFS('DETAIL SALES'!$Q$10:$Q$7501,'FILL RATE MANDATORY STOCK'!E183,'DETAIL SALES'!$AB$10:$AB$7501,"No",'DETAIL SALES'!$C$10:$C$7501,"29")</f>
        <v>0</v>
      </c>
      <c r="BP183" s="149">
        <f>COUNTIFS('DETAIL SALES'!$Q$10:$Q$7501,'FILL RATE MANDATORY STOCK'!E183,'DETAIL SALES'!$AB$10:$AB$7501,"Full",'DETAIL SALES'!$C$10:$C$7501,"30")</f>
        <v>0</v>
      </c>
      <c r="BQ183" s="149">
        <f>COUNTIFS('DETAIL SALES'!$Q$10:$Q$7501,'FILL RATE MANDATORY STOCK'!E183,'DETAIL SALES'!$AB$10:$AB$7501,"No",'DETAIL SALES'!$C$10:$C$7501,"30")</f>
        <v>0</v>
      </c>
      <c r="BR183" s="149">
        <f>COUNTIFS('DETAIL SALES'!$Q$10:$Q$7501,'FILL RATE MANDATORY STOCK'!\,'DETAIL SALES'!$AB$10:$AB$7501,"Full",'DETAIL SALES'!$C$10:$C$7501,"31")</f>
        <v>0</v>
      </c>
      <c r="BS183" s="153">
        <f>COUNTIFS('DETAIL SALES'!$Q$10:$Q$7501,'FILL RATE MANDATORY STOCK'!E183,'DETAIL SALES'!$AB$10:$AB$7501,"No",'DETAIL SALES'!$C$10:$C$7501,"31")</f>
        <v>0</v>
      </c>
      <c r="BT183" s="271">
        <f t="shared" si="16"/>
        <v>0</v>
      </c>
      <c r="BU183" s="150">
        <f t="shared" si="17"/>
        <v>0</v>
      </c>
      <c r="BV183" s="150">
        <f t="shared" si="18"/>
        <v>0</v>
      </c>
      <c r="BW183" s="272" t="e">
        <f t="shared" si="19"/>
        <v>#DIV/0!</v>
      </c>
    </row>
    <row r="184" spans="1:75">
      <c r="A184" s="784"/>
      <c r="B184" s="100">
        <f t="shared" si="15"/>
        <v>165</v>
      </c>
      <c r="C184" s="100" t="s">
        <v>240</v>
      </c>
      <c r="D184" s="100" t="s">
        <v>891</v>
      </c>
      <c r="E184" s="149"/>
      <c r="F184" s="169"/>
      <c r="G184" s="224">
        <v>60000</v>
      </c>
      <c r="H184" s="154">
        <v>2</v>
      </c>
      <c r="I184" s="153">
        <v>0</v>
      </c>
      <c r="J184" s="315">
        <f>COUNTIFS('DETAIL SALES'!$Q$10:$Q$7501,'FILL RATE MANDATORY STOCK'!E184,'DETAIL SALES'!$AB$10:$AB$7501,"Full",'DETAIL SALES'!$C$10:$C$7501,"1")</f>
        <v>0</v>
      </c>
      <c r="K184" s="316">
        <f>COUNTIFS('DETAIL SALES'!$Q$10:$Q$7501,'FILL RATE MANDATORY STOCK'!E184,'DETAIL SALES'!$AB$10:$AB$7501,"No",'DETAIL SALES'!$C$10:$C$7501,"1")</f>
        <v>0</v>
      </c>
      <c r="L184" s="149">
        <f>COUNTIFS('DETAIL SALES'!$Q$10:$Q$7501,'FILL RATE MANDATORY STOCK'!E184,'DETAIL SALES'!$AB$10:$AB$7501,"Full",'DETAIL SALES'!$C$10:$C$7501,"2")</f>
        <v>0</v>
      </c>
      <c r="M184" s="149">
        <f>COUNTIFS('DETAIL SALES'!$Q$10:$Q$7501,'FILL RATE MANDATORY STOCK'!E184,'DETAIL SALES'!$AB$10:$AB$7501,"No",'DETAIL SALES'!$C$10:$C$7501,"2")</f>
        <v>0</v>
      </c>
      <c r="N184" s="149">
        <f>COUNTIFS('DETAIL SALES'!$Q$10:$Q$7501,'FILL RATE MANDATORY STOCK'!E184,'DETAIL SALES'!$AB$10:$AB$7501,"Full",'DETAIL SALES'!$C$10:$C$7501,"3")</f>
        <v>0</v>
      </c>
      <c r="O184" s="149">
        <f>COUNTIFS('DETAIL SALES'!$Q$10:$Q$7501,'FILL RATE MANDATORY STOCK'!E184,'DETAIL SALES'!$AB$10:$AB$7501,"No",'DETAIL SALES'!$C$10:$C$7501,"3")</f>
        <v>0</v>
      </c>
      <c r="P184" s="149">
        <f>COUNTIFS('DETAIL SALES'!$Q$10:$Q$7501,'FILL RATE MANDATORY STOCK'!E184,'DETAIL SALES'!$AB$10:$AB$7501,"Full",'DETAIL SALES'!$C$10:$C$7501,"4")</f>
        <v>0</v>
      </c>
      <c r="Q184" s="149">
        <f>COUNTIFS('DETAIL SALES'!$Q$10:$Q$7501,'FILL RATE MANDATORY STOCK'!E184,'DETAIL SALES'!$AB$10:$AB$7501,"No",'DETAIL SALES'!$C$10:$C$7501,"4")</f>
        <v>0</v>
      </c>
      <c r="R184" s="149">
        <f>COUNTIFS('DETAIL SALES'!$Q$10:$Q$7501,'FILL RATE MANDATORY STOCK'!E184,'DETAIL SALES'!$AB$10:$AB$7501,"Full",'DETAIL SALES'!$C$10:$C$7501,"5")</f>
        <v>0</v>
      </c>
      <c r="S184" s="149">
        <f>COUNTIFS('DETAIL SALES'!$Q$10:$Q$7501,'FILL RATE MANDATORY STOCK'!E184,'DETAIL SALES'!$AB$10:$AB$7501,"No",'DETAIL SALES'!$C$10:$C$7501,"5")</f>
        <v>0</v>
      </c>
      <c r="T184" s="149">
        <f>COUNTIFS('DETAIL SALES'!$Q$10:$Q$7501,'FILL RATE MANDATORY STOCK'!E184,'DETAIL SALES'!$AB$10:$AB$7501,"Full",'DETAIL SALES'!$C$10:$C$7501,"6")</f>
        <v>0</v>
      </c>
      <c r="U184" s="149">
        <f>COUNTIFS('DETAIL SALES'!$Q$10:$Q$7501,'FILL RATE MANDATORY STOCK'!E184,'DETAIL SALES'!$AB$10:$AB$7501,"No",'DETAIL SALES'!$C$10:$C$7501,"6")</f>
        <v>0</v>
      </c>
      <c r="V184" s="316">
        <f>COUNTIFS('DETAIL SALES'!$Q$10:$Q$7501,'FILL RATE MANDATORY STOCK'!E184,'DETAIL SALES'!$AB$10:$AB$7501,"Full",'DETAIL SALES'!$C$10:$C$7501,"7")</f>
        <v>0</v>
      </c>
      <c r="W184" s="316">
        <f>COUNTIFS('DETAIL SALES'!$Q$10:$Q$7501,'FILL RATE MANDATORY STOCK'!E184,'DETAIL SALES'!$AB$10:$AB$7501,"No",'DETAIL SALES'!$C$10:$C$7501,"7")</f>
        <v>0</v>
      </c>
      <c r="X184" s="149">
        <f>COUNTIFS('DETAIL SALES'!$Q$10:$Q$7501,'FILL RATE MANDATORY STOCK'!E184,'DETAIL SALES'!$AB$10:$AB$7501,"Full",'DETAIL SALES'!$C$10:$C$7501,"8")</f>
        <v>0</v>
      </c>
      <c r="Y184" s="149">
        <f>COUNTIFS('DETAIL SALES'!$Q$10:$Q$7501,'FILL RATE MANDATORY STOCK'!E184,'DETAIL SALES'!$AB$10:$AB$7501,"No",'DETAIL SALES'!$C$10:$C$7501,"8")</f>
        <v>0</v>
      </c>
      <c r="Z184" s="149">
        <f>COUNTIFS('DETAIL SALES'!$Q$10:$Q$7501,'FILL RATE MANDATORY STOCK'!E184,'DETAIL SALES'!$AB$10:$AB$7501,"Full",'DETAIL SALES'!$C$10:$C$7501,"9")</f>
        <v>0</v>
      </c>
      <c r="AA184" s="149">
        <f>COUNTIFS('DETAIL SALES'!$Q$10:$Q$7501,'FILL RATE MANDATORY STOCK'!E184,'DETAIL SALES'!$AB$10:$AB$7501,"No",'DETAIL SALES'!$C$10:$C$7501,"9")</f>
        <v>0</v>
      </c>
      <c r="AB184" s="149">
        <f>COUNTIFS('DETAIL SALES'!$Q$10:$Q$7501,'FILL RATE MANDATORY STOCK'!E184,'DETAIL SALES'!$AB$10:$AB$7501,"Full",'DETAIL SALES'!$C$10:$C$7501,"10")</f>
        <v>0</v>
      </c>
      <c r="AC184" s="149">
        <f>COUNTIFS('DETAIL SALES'!$Q$10:$Q$7501,'FILL RATE MANDATORY STOCK'!E184,'DETAIL SALES'!$AB$10:$AB$7501,"No",'DETAIL SALES'!$C$10:$C$7501,"10")</f>
        <v>0</v>
      </c>
      <c r="AD184" s="149">
        <f>COUNTIFS('DETAIL SALES'!$Q$10:$Q$7501,'FILL RATE MANDATORY STOCK'!E184,'DETAIL SALES'!$AB$10:$AB$7501,"Full",'DETAIL SALES'!$C$10:$C$7501,"11")</f>
        <v>0</v>
      </c>
      <c r="AE184" s="149">
        <f>COUNTIFS('DETAIL SALES'!$Q$10:$Q$7501,'FILL RATE MANDATORY STOCK'!E184,'DETAIL SALES'!$AB$10:$AB$7501,"No",'DETAIL SALES'!$C$10:$C$7501,"11")</f>
        <v>0</v>
      </c>
      <c r="AF184" s="149">
        <f>COUNTIFS('DETAIL SALES'!$Q$10:$Q$7501,'FILL RATE MANDATORY STOCK'!E184,'DETAIL SALES'!$AB$10:$AB$7501,"Full",'DETAIL SALES'!$C$10:$C$7501,"12")</f>
        <v>0</v>
      </c>
      <c r="AG184" s="149">
        <f>COUNTIFS('DETAIL SALES'!$Q$10:$Q$7501,'FILL RATE MANDATORY STOCK'!E184,'DETAIL SALES'!$AB$10:$AB$7501,"No",'DETAIL SALES'!$C$10:$C$7501,"12")</f>
        <v>0</v>
      </c>
      <c r="AH184" s="149">
        <f>COUNTIFS('DETAIL SALES'!$Q$10:$Q$7501,'FILL RATE MANDATORY STOCK'!E184,'DETAIL SALES'!$AB$10:$AB$7501,"Full",'DETAIL SALES'!$C$10:$C$7501,"13")</f>
        <v>0</v>
      </c>
      <c r="AI184" s="149">
        <f>COUNTIFS('DETAIL SALES'!$Q$10:$Q$7501,'FILL RATE MANDATORY STOCK'!E184,'DETAIL SALES'!$AB$10:$AB$7501,"No",'DETAIL SALES'!$C$10:$C$7501,"13")</f>
        <v>0</v>
      </c>
      <c r="AJ184" s="316">
        <f>COUNTIFS('DETAIL SALES'!$Q$10:$Q$7501,'FILL RATE MANDATORY STOCK'!E184,'DETAIL SALES'!$AB$10:$AB$7501,"Full",'DETAIL SALES'!$C$10:$C$7501,"14")</f>
        <v>0</v>
      </c>
      <c r="AK184" s="316">
        <f>COUNTIFS('DETAIL SALES'!$Q$10:$Q$7501,'FILL RATE MANDATORY STOCK'!E184,'DETAIL SALES'!$AB$10:$AB$7501,"No",'DETAIL SALES'!$C$10:$C$7501,"14")</f>
        <v>0</v>
      </c>
      <c r="AL184" s="149">
        <f>COUNTIFS('DETAIL SALES'!$Q$10:$Q$7501,'FILL RATE MANDATORY STOCK'!E184,'DETAIL SALES'!$AB$10:$AB$7501,"Full",'DETAIL SALES'!$C$10:$C$7501,"15")</f>
        <v>0</v>
      </c>
      <c r="AM184" s="149">
        <f>COUNTIFS('DETAIL SALES'!$Q$10:$Q$7501,'FILL RATE MANDATORY STOCK'!E184,'DETAIL SALES'!$AB$10:$AB$7501,"No",'DETAIL SALES'!$C$10:$C$7501,"15")</f>
        <v>0</v>
      </c>
      <c r="AN184" s="149">
        <f>COUNTIFS('DETAIL SALES'!$Q$10:$Q$7501,'FILL RATE MANDATORY STOCK'!E184,'DETAIL SALES'!$AB$10:$AB$7501,"Full",'DETAIL SALES'!$C$10:$C$7501,"16")</f>
        <v>0</v>
      </c>
      <c r="AO184" s="149">
        <f>COUNTIFS('DETAIL SALES'!$Q$10:$Q$7501,'FILL RATE MANDATORY STOCK'!E184,'DETAIL SALES'!$AB$10:$AB$7501,"No",'DETAIL SALES'!$C$10:$C$7501,"16")</f>
        <v>0</v>
      </c>
      <c r="AP184" s="149">
        <f>COUNTIFS('DETAIL SALES'!$Q$10:$Q$7501,'FILL RATE MANDATORY STOCK'!E184,'DETAIL SALES'!$AB$10:$AB$7501,"Full",'DETAIL SALES'!$C$10:$C$7501,"17")</f>
        <v>0</v>
      </c>
      <c r="AQ184" s="149">
        <f>COUNTIFS('DETAIL SALES'!$Q$10:$Q$7501,'FILL RATE MANDATORY STOCK'!E184,'DETAIL SALES'!$AB$10:$AB$7501,"No",'DETAIL SALES'!$C$10:$C$7501,"17")</f>
        <v>0</v>
      </c>
      <c r="AR184" s="149">
        <f>COUNTIFS('DETAIL SALES'!$Q$10:$Q$7501,'FILL RATE MANDATORY STOCK'!E184,'DETAIL SALES'!$AB$10:$AB$7501,"Full",'DETAIL SALES'!$C$10:$C$7501,"18")</f>
        <v>0</v>
      </c>
      <c r="AS184" s="149">
        <f>COUNTIFS('DETAIL SALES'!$Q$10:$Q$7501,'FILL RATE MANDATORY STOCK'!E184,'DETAIL SALES'!$AB$10:$AB$7501,"No",'DETAIL SALES'!$C$10:$C$7501,"18")</f>
        <v>0</v>
      </c>
      <c r="AT184" s="149">
        <f>COUNTIFS('DETAIL SALES'!$Q$10:$Q$7501,'FILL RATE MANDATORY STOCK'!E184,'DETAIL SALES'!$AB$10:$AB$7501,"Full",'DETAIL SALES'!$C$10:$C$7501,"19")</f>
        <v>0</v>
      </c>
      <c r="AU184" s="149">
        <f>COUNTIFS('DETAIL SALES'!$Q$10:$Q$7501,'FILL RATE MANDATORY STOCK'!E184,'DETAIL SALES'!$AB$10:$AB$7501,"No",'DETAIL SALES'!$C$10:$C$7501,"19")</f>
        <v>0</v>
      </c>
      <c r="AV184" s="149">
        <f>COUNTIFS('DETAIL SALES'!$Q$10:$Q$7501,'FILL RATE MANDATORY STOCK'!E184,'DETAIL SALES'!$AB$10:$AB$7501,"Full",'DETAIL SALES'!$C$10:$C$7501,"20")</f>
        <v>0</v>
      </c>
      <c r="AW184" s="149">
        <f>COUNTIFS('DETAIL SALES'!$Q$10:$Q$7501,'FILL RATE MANDATORY STOCK'!E184,'DETAIL SALES'!$AB$10:$AB$7501,"No",'DETAIL SALES'!$C$10:$C$7501,"20")</f>
        <v>0</v>
      </c>
      <c r="AX184" s="316">
        <f>COUNTIFS('DETAIL SALES'!$Q$10:$Q$7501,'FILL RATE MANDATORY STOCK'!E184,'DETAIL SALES'!$AB$10:$AB$7501,"Full",'DETAIL SALES'!$C$10:$C$7501,"21")</f>
        <v>0</v>
      </c>
      <c r="AY184" s="316">
        <f>COUNTIFS('DETAIL SALES'!$Q$10:$Q$7501,'FILL RATE MANDATORY STOCK'!E184,'DETAIL SALES'!$AB$10:$AB$7501,"No",'DETAIL SALES'!$C$10:$C$7501,"21")</f>
        <v>0</v>
      </c>
      <c r="AZ184" s="149">
        <f>COUNTIFS('DETAIL SALES'!$Q$10:$Q$7501,'FILL RATE MANDATORY STOCK'!E184,'DETAIL SALES'!$AB$10:$AB$7501,"Full",'DETAIL SALES'!$C$10:$C$7501,"22")</f>
        <v>0</v>
      </c>
      <c r="BA184" s="149">
        <f>COUNTIFS('DETAIL SALES'!$Q$10:$Q$7501,'FILL RATE MANDATORY STOCK'!E184,'DETAIL SALES'!$AB$10:$AB$7501,"No",'DETAIL SALES'!$C$10:$C$7501,"22")</f>
        <v>0</v>
      </c>
      <c r="BB184" s="149">
        <f>COUNTIFS('DETAIL SALES'!$Q$10:$Q$7501,'FILL RATE MANDATORY STOCK'!E184,'DETAIL SALES'!$AB$10:$AB$7501,"Full",'DETAIL SALES'!$C$10:$C$7501,"23")</f>
        <v>0</v>
      </c>
      <c r="BC184" s="149">
        <f>COUNTIFS('DETAIL SALES'!$Q$10:$Q$7501,'FILL RATE MANDATORY STOCK'!E184,'DETAIL SALES'!$AB$10:$AB$7501,"No",'DETAIL SALES'!$C$10:$C$7501,"23")</f>
        <v>0</v>
      </c>
      <c r="BD184" s="149">
        <f>COUNTIFS('DETAIL SALES'!$Q$10:$Q$7501,'FILL RATE MANDATORY STOCK'!E184,'DETAIL SALES'!$AB$10:$AB$7501,"Full",'DETAIL SALES'!$C$10:$C$7501,"24")</f>
        <v>0</v>
      </c>
      <c r="BE184" s="149">
        <f>COUNTIFS('DETAIL SALES'!$Q$10:$Q$7501,'FILL RATE MANDATORY STOCK'!E184,'DETAIL SALES'!$AB$10:$AB$7501,"No",'DETAIL SALES'!$C$10:$C$7501,"24")</f>
        <v>0</v>
      </c>
      <c r="BF184" s="149">
        <f>COUNTIFS('DETAIL SALES'!$Q$10:$Q$7501,'FILL RATE MANDATORY STOCK'!E184,'DETAIL SALES'!$AB$10:$AB$7501,"Full",'DETAIL SALES'!$C$10:$C$7501,"25")</f>
        <v>0</v>
      </c>
      <c r="BG184" s="149">
        <f>COUNTIFS('DETAIL SALES'!$Q$10:$Q$7501,'FILL RATE MANDATORY STOCK'!E184,'DETAIL SALES'!$AB$10:$AB$7501,"No",'DETAIL SALES'!$C$10:$C$7501,"25")</f>
        <v>0</v>
      </c>
      <c r="BH184" s="149">
        <f>COUNTIFS('DETAIL SALES'!$Q$10:$Q$7501,'FILL RATE MANDATORY STOCK'!E184,'DETAIL SALES'!$AB$10:$AB$7501,"Full",'DETAIL SALES'!$C$10:$C$7501,"26")</f>
        <v>0</v>
      </c>
      <c r="BI184" s="149">
        <f>COUNTIFS('DETAIL SALES'!$Q$10:$Q$7501,'FILL RATE MANDATORY STOCK'!E184,'DETAIL SALES'!$AB$10:$AB$7501,"No",'DETAIL SALES'!$C$10:$C$7501,"26")</f>
        <v>0</v>
      </c>
      <c r="BJ184" s="149">
        <f>COUNTIFS('DETAIL SALES'!$Q$10:$Q$7501,'FILL RATE MANDATORY STOCK'!E184,'DETAIL SALES'!$AB$10:$AB$7501,"Full",'DETAIL SALES'!$C$10:$C$7501,"27")</f>
        <v>0</v>
      </c>
      <c r="BK184" s="149">
        <f>COUNTIFS('DETAIL SALES'!$Q$10:$Q$7501,'FILL RATE MANDATORY STOCK'!E184,'DETAIL SALES'!$AB$10:$AB$7501,"No",'DETAIL SALES'!$C$10:$C$7501,"27")</f>
        <v>0</v>
      </c>
      <c r="BL184" s="316">
        <f>COUNTIFS('DETAIL SALES'!$Q$10:$Q$7501,'FILL RATE MANDATORY STOCK'!E184,'DETAIL SALES'!$AB$10:$AB$7501,"Full",'DETAIL SALES'!$C$10:$C$7501,"28")</f>
        <v>0</v>
      </c>
      <c r="BM184" s="316">
        <f>COUNTIFS('DETAIL SALES'!$Q$10:$Q$7501,'FILL RATE MANDATORY STOCK'!E184,'DETAIL SALES'!$AB$10:$AB$7501,"No",'DETAIL SALES'!$C$10:$C$7501,"28")</f>
        <v>0</v>
      </c>
      <c r="BN184" s="149">
        <f>COUNTIFS('DETAIL SALES'!$Q$10:$Q$7501,'FILL RATE MANDATORY STOCK'!E184,'DETAIL SALES'!$AB$10:$AB$7501,"Full",'DETAIL SALES'!$C$10:$C$7501,"29")</f>
        <v>0</v>
      </c>
      <c r="BO184" s="149">
        <f>COUNTIFS('DETAIL SALES'!$Q$10:$Q$7501,'FILL RATE MANDATORY STOCK'!E184,'DETAIL SALES'!$AB$10:$AB$7501,"No",'DETAIL SALES'!$C$10:$C$7501,"29")</f>
        <v>0</v>
      </c>
      <c r="BP184" s="149">
        <f>COUNTIFS('DETAIL SALES'!$Q$10:$Q$7501,'FILL RATE MANDATORY STOCK'!E184,'DETAIL SALES'!$AB$10:$AB$7501,"Full",'DETAIL SALES'!$C$10:$C$7501,"30")</f>
        <v>0</v>
      </c>
      <c r="BQ184" s="149">
        <f>COUNTIFS('DETAIL SALES'!$Q$10:$Q$7501,'FILL RATE MANDATORY STOCK'!E184,'DETAIL SALES'!$AB$10:$AB$7501,"No",'DETAIL SALES'!$C$10:$C$7501,"30")</f>
        <v>0</v>
      </c>
      <c r="BR184" s="149">
        <f>COUNTIFS('DETAIL SALES'!$Q$10:$Q$7501,'FILL RATE MANDATORY STOCK'!\,'DETAIL SALES'!$AB$10:$AB$7501,"Full",'DETAIL SALES'!$C$10:$C$7501,"31")</f>
        <v>0</v>
      </c>
      <c r="BS184" s="153">
        <f>COUNTIFS('DETAIL SALES'!$Q$10:$Q$7501,'FILL RATE MANDATORY STOCK'!E184,'DETAIL SALES'!$AB$10:$AB$7501,"No",'DETAIL SALES'!$C$10:$C$7501,"31")</f>
        <v>0</v>
      </c>
      <c r="BT184" s="271">
        <f t="shared" si="16"/>
        <v>0</v>
      </c>
      <c r="BU184" s="150">
        <f t="shared" si="17"/>
        <v>0</v>
      </c>
      <c r="BV184" s="150">
        <f t="shared" si="18"/>
        <v>0</v>
      </c>
      <c r="BW184" s="272" t="e">
        <f t="shared" si="19"/>
        <v>#DIV/0!</v>
      </c>
    </row>
    <row r="185" spans="1:75" ht="14.5" thickBot="1">
      <c r="A185" s="785"/>
      <c r="B185" s="243">
        <f t="shared" si="15"/>
        <v>166</v>
      </c>
      <c r="C185" s="243" t="s">
        <v>167</v>
      </c>
      <c r="D185" s="100" t="s">
        <v>890</v>
      </c>
      <c r="E185" s="244"/>
      <c r="F185" s="245"/>
      <c r="G185" s="246">
        <v>60000</v>
      </c>
      <c r="H185" s="247">
        <v>2</v>
      </c>
      <c r="I185" s="248">
        <v>0</v>
      </c>
      <c r="J185" s="321">
        <f>COUNTIFS('DETAIL SALES'!$Q$10:$Q$7501,'FILL RATE MANDATORY STOCK'!E185,'DETAIL SALES'!$AB$10:$AB$7501,"Full",'DETAIL SALES'!$C$10:$C$7501,"1")</f>
        <v>0</v>
      </c>
      <c r="K185" s="322">
        <f>COUNTIFS('DETAIL SALES'!$Q$10:$Q$7501,'FILL RATE MANDATORY STOCK'!E185,'DETAIL SALES'!$AB$10:$AB$7501,"No",'DETAIL SALES'!$C$10:$C$7501,"1")</f>
        <v>0</v>
      </c>
      <c r="L185" s="244">
        <f>COUNTIFS('DETAIL SALES'!$Q$10:$Q$7501,'FILL RATE MANDATORY STOCK'!E185,'DETAIL SALES'!$AB$10:$AB$7501,"Full",'DETAIL SALES'!$C$10:$C$7501,"2")</f>
        <v>0</v>
      </c>
      <c r="M185" s="244">
        <f>COUNTIFS('DETAIL SALES'!$Q$10:$Q$7501,'FILL RATE MANDATORY STOCK'!E185,'DETAIL SALES'!$AB$10:$AB$7501,"No",'DETAIL SALES'!$C$10:$C$7501,"2")</f>
        <v>0</v>
      </c>
      <c r="N185" s="244">
        <f>COUNTIFS('DETAIL SALES'!$Q$10:$Q$7501,'FILL RATE MANDATORY STOCK'!E185,'DETAIL SALES'!$AB$10:$AB$7501,"Full",'DETAIL SALES'!$C$10:$C$7501,"3")</f>
        <v>0</v>
      </c>
      <c r="O185" s="244">
        <f>COUNTIFS('DETAIL SALES'!$Q$10:$Q$7501,'FILL RATE MANDATORY STOCK'!E185,'DETAIL SALES'!$AB$10:$AB$7501,"No",'DETAIL SALES'!$C$10:$C$7501,"3")</f>
        <v>0</v>
      </c>
      <c r="P185" s="244">
        <f>COUNTIFS('DETAIL SALES'!$Q$10:$Q$7501,'FILL RATE MANDATORY STOCK'!E185,'DETAIL SALES'!$AB$10:$AB$7501,"Full",'DETAIL SALES'!$C$10:$C$7501,"4")</f>
        <v>0</v>
      </c>
      <c r="Q185" s="244">
        <f>COUNTIFS('DETAIL SALES'!$Q$10:$Q$7501,'FILL RATE MANDATORY STOCK'!E185,'DETAIL SALES'!$AB$10:$AB$7501,"No",'DETAIL SALES'!$C$10:$C$7501,"4")</f>
        <v>0</v>
      </c>
      <c r="R185" s="244">
        <f>COUNTIFS('DETAIL SALES'!$Q$10:$Q$7501,'FILL RATE MANDATORY STOCK'!E185,'DETAIL SALES'!$AB$10:$AB$7501,"Full",'DETAIL SALES'!$C$10:$C$7501,"5")</f>
        <v>0</v>
      </c>
      <c r="S185" s="244">
        <f>COUNTIFS('DETAIL SALES'!$Q$10:$Q$7501,'FILL RATE MANDATORY STOCK'!E185,'DETAIL SALES'!$AB$10:$AB$7501,"No",'DETAIL SALES'!$C$10:$C$7501,"5")</f>
        <v>0</v>
      </c>
      <c r="T185" s="244">
        <f>COUNTIFS('DETAIL SALES'!$Q$10:$Q$7501,'FILL RATE MANDATORY STOCK'!E185,'DETAIL SALES'!$AB$10:$AB$7501,"Full",'DETAIL SALES'!$C$10:$C$7501,"6")</f>
        <v>0</v>
      </c>
      <c r="U185" s="244">
        <f>COUNTIFS('DETAIL SALES'!$Q$10:$Q$7501,'FILL RATE MANDATORY STOCK'!E185,'DETAIL SALES'!$AB$10:$AB$7501,"No",'DETAIL SALES'!$C$10:$C$7501,"6")</f>
        <v>0</v>
      </c>
      <c r="V185" s="322">
        <f>COUNTIFS('DETAIL SALES'!$Q$10:$Q$7501,'FILL RATE MANDATORY STOCK'!E185,'DETAIL SALES'!$AB$10:$AB$7501,"Full",'DETAIL SALES'!$C$10:$C$7501,"7")</f>
        <v>0</v>
      </c>
      <c r="W185" s="322">
        <f>COUNTIFS('DETAIL SALES'!$Q$10:$Q$7501,'FILL RATE MANDATORY STOCK'!E185,'DETAIL SALES'!$AB$10:$AB$7501,"No",'DETAIL SALES'!$C$10:$C$7501,"7")</f>
        <v>0</v>
      </c>
      <c r="X185" s="244">
        <f>COUNTIFS('DETAIL SALES'!$Q$10:$Q$7501,'FILL RATE MANDATORY STOCK'!E185,'DETAIL SALES'!$AB$10:$AB$7501,"Full",'DETAIL SALES'!$C$10:$C$7501,"8")</f>
        <v>0</v>
      </c>
      <c r="Y185" s="244">
        <f>COUNTIFS('DETAIL SALES'!$Q$10:$Q$7501,'FILL RATE MANDATORY STOCK'!E185,'DETAIL SALES'!$AB$10:$AB$7501,"No",'DETAIL SALES'!$C$10:$C$7501,"8")</f>
        <v>0</v>
      </c>
      <c r="Z185" s="244">
        <f>COUNTIFS('DETAIL SALES'!$Q$10:$Q$7501,'FILL RATE MANDATORY STOCK'!E185,'DETAIL SALES'!$AB$10:$AB$7501,"Full",'DETAIL SALES'!$C$10:$C$7501,"9")</f>
        <v>0</v>
      </c>
      <c r="AA185" s="244">
        <f>COUNTIFS('DETAIL SALES'!$Q$10:$Q$7501,'FILL RATE MANDATORY STOCK'!E185,'DETAIL SALES'!$AB$10:$AB$7501,"No",'DETAIL SALES'!$C$10:$C$7501,"9")</f>
        <v>0</v>
      </c>
      <c r="AB185" s="244">
        <f>COUNTIFS('DETAIL SALES'!$Q$10:$Q$7501,'FILL RATE MANDATORY STOCK'!E185,'DETAIL SALES'!$AB$10:$AB$7501,"Full",'DETAIL SALES'!$C$10:$C$7501,"10")</f>
        <v>0</v>
      </c>
      <c r="AC185" s="244">
        <f>COUNTIFS('DETAIL SALES'!$Q$10:$Q$7501,'FILL RATE MANDATORY STOCK'!E185,'DETAIL SALES'!$AB$10:$AB$7501,"No",'DETAIL SALES'!$C$10:$C$7501,"10")</f>
        <v>0</v>
      </c>
      <c r="AD185" s="244">
        <f>COUNTIFS('DETAIL SALES'!$Q$10:$Q$7501,'FILL RATE MANDATORY STOCK'!E185,'DETAIL SALES'!$AB$10:$AB$7501,"Full",'DETAIL SALES'!$C$10:$C$7501,"11")</f>
        <v>0</v>
      </c>
      <c r="AE185" s="244">
        <f>COUNTIFS('DETAIL SALES'!$Q$10:$Q$7501,'FILL RATE MANDATORY STOCK'!E185,'DETAIL SALES'!$AB$10:$AB$7501,"No",'DETAIL SALES'!$C$10:$C$7501,"11")</f>
        <v>0</v>
      </c>
      <c r="AF185" s="244">
        <f>COUNTIFS('DETAIL SALES'!$Q$10:$Q$7501,'FILL RATE MANDATORY STOCK'!E185,'DETAIL SALES'!$AB$10:$AB$7501,"Full",'DETAIL SALES'!$C$10:$C$7501,"12")</f>
        <v>0</v>
      </c>
      <c r="AG185" s="244">
        <f>COUNTIFS('DETAIL SALES'!$Q$10:$Q$7501,'FILL RATE MANDATORY STOCK'!E185,'DETAIL SALES'!$AB$10:$AB$7501,"No",'DETAIL SALES'!$C$10:$C$7501,"12")</f>
        <v>0</v>
      </c>
      <c r="AH185" s="244">
        <f>COUNTIFS('DETAIL SALES'!$Q$10:$Q$7501,'FILL RATE MANDATORY STOCK'!E185,'DETAIL SALES'!$AB$10:$AB$7501,"Full",'DETAIL SALES'!$C$10:$C$7501,"13")</f>
        <v>0</v>
      </c>
      <c r="AI185" s="244">
        <f>COUNTIFS('DETAIL SALES'!$Q$10:$Q$7501,'FILL RATE MANDATORY STOCK'!E185,'DETAIL SALES'!$AB$10:$AB$7501,"No",'DETAIL SALES'!$C$10:$C$7501,"13")</f>
        <v>0</v>
      </c>
      <c r="AJ185" s="322">
        <f>COUNTIFS('DETAIL SALES'!$Q$10:$Q$7501,'FILL RATE MANDATORY STOCK'!E185,'DETAIL SALES'!$AB$10:$AB$7501,"Full",'DETAIL SALES'!$C$10:$C$7501,"14")</f>
        <v>0</v>
      </c>
      <c r="AK185" s="322">
        <f>COUNTIFS('DETAIL SALES'!$Q$10:$Q$7501,'FILL RATE MANDATORY STOCK'!E185,'DETAIL SALES'!$AB$10:$AB$7501,"No",'DETAIL SALES'!$C$10:$C$7501,"14")</f>
        <v>0</v>
      </c>
      <c r="AL185" s="244">
        <f>COUNTIFS('DETAIL SALES'!$Q$10:$Q$7501,'FILL RATE MANDATORY STOCK'!E185,'DETAIL SALES'!$AB$10:$AB$7501,"Full",'DETAIL SALES'!$C$10:$C$7501,"15")</f>
        <v>0</v>
      </c>
      <c r="AM185" s="244">
        <f>COUNTIFS('DETAIL SALES'!$Q$10:$Q$7501,'FILL RATE MANDATORY STOCK'!E185,'DETAIL SALES'!$AB$10:$AB$7501,"No",'DETAIL SALES'!$C$10:$C$7501,"15")</f>
        <v>0</v>
      </c>
      <c r="AN185" s="244">
        <f>COUNTIFS('DETAIL SALES'!$Q$10:$Q$7501,'FILL RATE MANDATORY STOCK'!E185,'DETAIL SALES'!$AB$10:$AB$7501,"Full",'DETAIL SALES'!$C$10:$C$7501,"16")</f>
        <v>0</v>
      </c>
      <c r="AO185" s="244">
        <f>COUNTIFS('DETAIL SALES'!$Q$10:$Q$7501,'FILL RATE MANDATORY STOCK'!E185,'DETAIL SALES'!$AB$10:$AB$7501,"No",'DETAIL SALES'!$C$10:$C$7501,"16")</f>
        <v>0</v>
      </c>
      <c r="AP185" s="244">
        <f>COUNTIFS('DETAIL SALES'!$Q$10:$Q$7501,'FILL RATE MANDATORY STOCK'!E185,'DETAIL SALES'!$AB$10:$AB$7501,"Full",'DETAIL SALES'!$C$10:$C$7501,"17")</f>
        <v>0</v>
      </c>
      <c r="AQ185" s="244">
        <f>COUNTIFS('DETAIL SALES'!$Q$10:$Q$7501,'FILL RATE MANDATORY STOCK'!E185,'DETAIL SALES'!$AB$10:$AB$7501,"No",'DETAIL SALES'!$C$10:$C$7501,"17")</f>
        <v>0</v>
      </c>
      <c r="AR185" s="244">
        <f>COUNTIFS('DETAIL SALES'!$Q$10:$Q$7501,'FILL RATE MANDATORY STOCK'!E185,'DETAIL SALES'!$AB$10:$AB$7501,"Full",'DETAIL SALES'!$C$10:$C$7501,"18")</f>
        <v>0</v>
      </c>
      <c r="AS185" s="244">
        <f>COUNTIFS('DETAIL SALES'!$Q$10:$Q$7501,'FILL RATE MANDATORY STOCK'!E185,'DETAIL SALES'!$AB$10:$AB$7501,"No",'DETAIL SALES'!$C$10:$C$7501,"18")</f>
        <v>0</v>
      </c>
      <c r="AT185" s="244">
        <f>COUNTIFS('DETAIL SALES'!$Q$10:$Q$7501,'FILL RATE MANDATORY STOCK'!E185,'DETAIL SALES'!$AB$10:$AB$7501,"Full",'DETAIL SALES'!$C$10:$C$7501,"19")</f>
        <v>0</v>
      </c>
      <c r="AU185" s="244">
        <f>COUNTIFS('DETAIL SALES'!$Q$10:$Q$7501,'FILL RATE MANDATORY STOCK'!E185,'DETAIL SALES'!$AB$10:$AB$7501,"No",'DETAIL SALES'!$C$10:$C$7501,"19")</f>
        <v>0</v>
      </c>
      <c r="AV185" s="244">
        <f>COUNTIFS('DETAIL SALES'!$Q$10:$Q$7501,'FILL RATE MANDATORY STOCK'!E185,'DETAIL SALES'!$AB$10:$AB$7501,"Full",'DETAIL SALES'!$C$10:$C$7501,"20")</f>
        <v>0</v>
      </c>
      <c r="AW185" s="244">
        <f>COUNTIFS('DETAIL SALES'!$Q$10:$Q$7501,'FILL RATE MANDATORY STOCK'!E185,'DETAIL SALES'!$AB$10:$AB$7501,"No",'DETAIL SALES'!$C$10:$C$7501,"20")</f>
        <v>0</v>
      </c>
      <c r="AX185" s="322">
        <f>COUNTIFS('DETAIL SALES'!$Q$10:$Q$7501,'FILL RATE MANDATORY STOCK'!E185,'DETAIL SALES'!$AB$10:$AB$7501,"Full",'DETAIL SALES'!$C$10:$C$7501,"21")</f>
        <v>0</v>
      </c>
      <c r="AY185" s="322">
        <f>COUNTIFS('DETAIL SALES'!$Q$10:$Q$7501,'FILL RATE MANDATORY STOCK'!E185,'DETAIL SALES'!$AB$10:$AB$7501,"No",'DETAIL SALES'!$C$10:$C$7501,"21")</f>
        <v>0</v>
      </c>
      <c r="AZ185" s="244">
        <f>COUNTIFS('DETAIL SALES'!$Q$10:$Q$7501,'FILL RATE MANDATORY STOCK'!E185,'DETAIL SALES'!$AB$10:$AB$7501,"Full",'DETAIL SALES'!$C$10:$C$7501,"22")</f>
        <v>0</v>
      </c>
      <c r="BA185" s="244">
        <f>COUNTIFS('DETAIL SALES'!$Q$10:$Q$7501,'FILL RATE MANDATORY STOCK'!E185,'DETAIL SALES'!$AB$10:$AB$7501,"No",'DETAIL SALES'!$C$10:$C$7501,"22")</f>
        <v>0</v>
      </c>
      <c r="BB185" s="244">
        <f>COUNTIFS('DETAIL SALES'!$Q$10:$Q$7501,'FILL RATE MANDATORY STOCK'!E185,'DETAIL SALES'!$AB$10:$AB$7501,"Full",'DETAIL SALES'!$C$10:$C$7501,"23")</f>
        <v>0</v>
      </c>
      <c r="BC185" s="244">
        <f>COUNTIFS('DETAIL SALES'!$Q$10:$Q$7501,'FILL RATE MANDATORY STOCK'!E185,'DETAIL SALES'!$AB$10:$AB$7501,"No",'DETAIL SALES'!$C$10:$C$7501,"23")</f>
        <v>0</v>
      </c>
      <c r="BD185" s="244">
        <f>COUNTIFS('DETAIL SALES'!$Q$10:$Q$7501,'FILL RATE MANDATORY STOCK'!E185,'DETAIL SALES'!$AB$10:$AB$7501,"Full",'DETAIL SALES'!$C$10:$C$7501,"24")</f>
        <v>0</v>
      </c>
      <c r="BE185" s="244">
        <f>COUNTIFS('DETAIL SALES'!$Q$10:$Q$7501,'FILL RATE MANDATORY STOCK'!E185,'DETAIL SALES'!$AB$10:$AB$7501,"No",'DETAIL SALES'!$C$10:$C$7501,"24")</f>
        <v>0</v>
      </c>
      <c r="BF185" s="244">
        <f>COUNTIFS('DETAIL SALES'!$Q$10:$Q$7501,'FILL RATE MANDATORY STOCK'!E185,'DETAIL SALES'!$AB$10:$AB$7501,"Full",'DETAIL SALES'!$C$10:$C$7501,"25")</f>
        <v>0</v>
      </c>
      <c r="BG185" s="244">
        <f>COUNTIFS('DETAIL SALES'!$Q$10:$Q$7501,'FILL RATE MANDATORY STOCK'!E185,'DETAIL SALES'!$AB$10:$AB$7501,"No",'DETAIL SALES'!$C$10:$C$7501,"25")</f>
        <v>0</v>
      </c>
      <c r="BH185" s="244">
        <f>COUNTIFS('DETAIL SALES'!$Q$10:$Q$7501,'FILL RATE MANDATORY STOCK'!E185,'DETAIL SALES'!$AB$10:$AB$7501,"Full",'DETAIL SALES'!$C$10:$C$7501,"26")</f>
        <v>0</v>
      </c>
      <c r="BI185" s="244">
        <f>COUNTIFS('DETAIL SALES'!$Q$10:$Q$7501,'FILL RATE MANDATORY STOCK'!E185,'DETAIL SALES'!$AB$10:$AB$7501,"No",'DETAIL SALES'!$C$10:$C$7501,"26")</f>
        <v>0</v>
      </c>
      <c r="BJ185" s="244">
        <f>COUNTIFS('DETAIL SALES'!$Q$10:$Q$7501,'FILL RATE MANDATORY STOCK'!E185,'DETAIL SALES'!$AB$10:$AB$7501,"Full",'DETAIL SALES'!$C$10:$C$7501,"27")</f>
        <v>0</v>
      </c>
      <c r="BK185" s="244">
        <f>COUNTIFS('DETAIL SALES'!$Q$10:$Q$7501,'FILL RATE MANDATORY STOCK'!E185,'DETAIL SALES'!$AB$10:$AB$7501,"No",'DETAIL SALES'!$C$10:$C$7501,"27")</f>
        <v>0</v>
      </c>
      <c r="BL185" s="322">
        <f>COUNTIFS('DETAIL SALES'!$Q$10:$Q$7501,'FILL RATE MANDATORY STOCK'!E185,'DETAIL SALES'!$AB$10:$AB$7501,"Full",'DETAIL SALES'!$C$10:$C$7501,"28")</f>
        <v>0</v>
      </c>
      <c r="BM185" s="322">
        <f>COUNTIFS('DETAIL SALES'!$Q$10:$Q$7501,'FILL RATE MANDATORY STOCK'!E185,'DETAIL SALES'!$AB$10:$AB$7501,"No",'DETAIL SALES'!$C$10:$C$7501,"28")</f>
        <v>0</v>
      </c>
      <c r="BN185" s="244">
        <f>COUNTIFS('DETAIL SALES'!$Q$10:$Q$7501,'FILL RATE MANDATORY STOCK'!E185,'DETAIL SALES'!$AB$10:$AB$7501,"Full",'DETAIL SALES'!$C$10:$C$7501,"29")</f>
        <v>0</v>
      </c>
      <c r="BO185" s="244">
        <f>COUNTIFS('DETAIL SALES'!$Q$10:$Q$7501,'FILL RATE MANDATORY STOCK'!E185,'DETAIL SALES'!$AB$10:$AB$7501,"No",'DETAIL SALES'!$C$10:$C$7501,"29")</f>
        <v>0</v>
      </c>
      <c r="BP185" s="244">
        <f>COUNTIFS('DETAIL SALES'!$Q$10:$Q$7501,'FILL RATE MANDATORY STOCK'!E185,'DETAIL SALES'!$AB$10:$AB$7501,"Full",'DETAIL SALES'!$C$10:$C$7501,"30")</f>
        <v>0</v>
      </c>
      <c r="BQ185" s="244">
        <f>COUNTIFS('DETAIL SALES'!$Q$10:$Q$7501,'FILL RATE MANDATORY STOCK'!E185,'DETAIL SALES'!$AB$10:$AB$7501,"No",'DETAIL SALES'!$C$10:$C$7501,"30")</f>
        <v>0</v>
      </c>
      <c r="BR185" s="244">
        <f>COUNTIFS('DETAIL SALES'!$Q$10:$Q$7501,'FILL RATE MANDATORY STOCK'!\,'DETAIL SALES'!$AB$10:$AB$7501,"Full",'DETAIL SALES'!$C$10:$C$7501,"31")</f>
        <v>0</v>
      </c>
      <c r="BS185" s="248">
        <f>COUNTIFS('DETAIL SALES'!$Q$10:$Q$7501,'FILL RATE MANDATORY STOCK'!E185,'DETAIL SALES'!$AB$10:$AB$7501,"No",'DETAIL SALES'!$C$10:$C$7501,"31")</f>
        <v>0</v>
      </c>
      <c r="BT185" s="277">
        <f t="shared" si="16"/>
        <v>0</v>
      </c>
      <c r="BU185" s="278">
        <f t="shared" si="17"/>
        <v>0</v>
      </c>
      <c r="BV185" s="278">
        <f t="shared" si="18"/>
        <v>0</v>
      </c>
      <c r="BW185" s="279" t="e">
        <f t="shared" si="19"/>
        <v>#DIV/0!</v>
      </c>
    </row>
    <row r="186" spans="1:75">
      <c r="A186" s="107"/>
      <c r="B186" s="108"/>
      <c r="C186" s="108"/>
      <c r="D186" s="108"/>
      <c r="E186" s="174"/>
      <c r="F186" s="174"/>
      <c r="G186" s="777" t="s">
        <v>442</v>
      </c>
      <c r="H186" s="777"/>
      <c r="I186" s="249"/>
      <c r="J186" s="323">
        <f>SUM(J10:J185)</f>
        <v>0</v>
      </c>
      <c r="K186" s="324">
        <f t="shared" ref="K186:BU186" si="20">SUM(K10:K185)</f>
        <v>0</v>
      </c>
      <c r="L186" s="239">
        <f t="shared" si="20"/>
        <v>0</v>
      </c>
      <c r="M186" s="239">
        <f t="shared" si="20"/>
        <v>0</v>
      </c>
      <c r="N186" s="239">
        <f t="shared" si="20"/>
        <v>0</v>
      </c>
      <c r="O186" s="239">
        <f t="shared" si="20"/>
        <v>0</v>
      </c>
      <c r="P186" s="239">
        <f>SUM(P10:P185)</f>
        <v>0</v>
      </c>
      <c r="Q186" s="239">
        <f t="shared" si="20"/>
        <v>0</v>
      </c>
      <c r="R186" s="239">
        <f t="shared" si="20"/>
        <v>0</v>
      </c>
      <c r="S186" s="239">
        <f t="shared" si="20"/>
        <v>0</v>
      </c>
      <c r="T186" s="239">
        <f t="shared" si="20"/>
        <v>0</v>
      </c>
      <c r="U186" s="239">
        <f t="shared" si="20"/>
        <v>0</v>
      </c>
      <c r="V186" s="324">
        <f t="shared" si="20"/>
        <v>0</v>
      </c>
      <c r="W186" s="324">
        <f t="shared" si="20"/>
        <v>0</v>
      </c>
      <c r="X186" s="239">
        <f t="shared" si="20"/>
        <v>0</v>
      </c>
      <c r="Y186" s="239">
        <f t="shared" si="20"/>
        <v>0</v>
      </c>
      <c r="Z186" s="239">
        <f t="shared" si="20"/>
        <v>0</v>
      </c>
      <c r="AA186" s="239">
        <f t="shared" si="20"/>
        <v>0</v>
      </c>
      <c r="AB186" s="239">
        <f t="shared" si="20"/>
        <v>0</v>
      </c>
      <c r="AC186" s="239">
        <f t="shared" si="20"/>
        <v>0</v>
      </c>
      <c r="AD186" s="239">
        <f t="shared" si="20"/>
        <v>0</v>
      </c>
      <c r="AE186" s="239">
        <f t="shared" si="20"/>
        <v>0</v>
      </c>
      <c r="AF186" s="239">
        <f t="shared" si="20"/>
        <v>0</v>
      </c>
      <c r="AG186" s="239">
        <f t="shared" si="20"/>
        <v>0</v>
      </c>
      <c r="AH186" s="239">
        <f t="shared" si="20"/>
        <v>0</v>
      </c>
      <c r="AI186" s="239">
        <f t="shared" si="20"/>
        <v>0</v>
      </c>
      <c r="AJ186" s="324">
        <f t="shared" si="20"/>
        <v>0</v>
      </c>
      <c r="AK186" s="324">
        <f t="shared" si="20"/>
        <v>0</v>
      </c>
      <c r="AL186" s="239">
        <f t="shared" si="20"/>
        <v>0</v>
      </c>
      <c r="AM186" s="239">
        <f t="shared" si="20"/>
        <v>0</v>
      </c>
      <c r="AN186" s="239">
        <f t="shared" si="20"/>
        <v>0</v>
      </c>
      <c r="AO186" s="239">
        <f t="shared" si="20"/>
        <v>0</v>
      </c>
      <c r="AP186" s="239">
        <f t="shared" si="20"/>
        <v>0</v>
      </c>
      <c r="AQ186" s="239">
        <f t="shared" si="20"/>
        <v>0</v>
      </c>
      <c r="AR186" s="239">
        <f t="shared" si="20"/>
        <v>0</v>
      </c>
      <c r="AS186" s="239">
        <f t="shared" si="20"/>
        <v>0</v>
      </c>
      <c r="AT186" s="239">
        <f t="shared" si="20"/>
        <v>0</v>
      </c>
      <c r="AU186" s="239">
        <f t="shared" si="20"/>
        <v>0</v>
      </c>
      <c r="AV186" s="239">
        <f t="shared" si="20"/>
        <v>0</v>
      </c>
      <c r="AW186" s="239">
        <f t="shared" si="20"/>
        <v>0</v>
      </c>
      <c r="AX186" s="324">
        <f t="shared" si="20"/>
        <v>0</v>
      </c>
      <c r="AY186" s="324">
        <f t="shared" si="20"/>
        <v>0</v>
      </c>
      <c r="AZ186" s="239">
        <f t="shared" si="20"/>
        <v>0</v>
      </c>
      <c r="BA186" s="239">
        <f t="shared" si="20"/>
        <v>0</v>
      </c>
      <c r="BB186" s="239">
        <f t="shared" si="20"/>
        <v>0</v>
      </c>
      <c r="BC186" s="239">
        <f t="shared" si="20"/>
        <v>0</v>
      </c>
      <c r="BD186" s="239">
        <f t="shared" si="20"/>
        <v>0</v>
      </c>
      <c r="BE186" s="239">
        <f t="shared" si="20"/>
        <v>0</v>
      </c>
      <c r="BF186" s="239">
        <f t="shared" si="20"/>
        <v>0</v>
      </c>
      <c r="BG186" s="239">
        <f t="shared" si="20"/>
        <v>0</v>
      </c>
      <c r="BH186" s="239">
        <f t="shared" si="20"/>
        <v>0</v>
      </c>
      <c r="BI186" s="239">
        <f t="shared" si="20"/>
        <v>0</v>
      </c>
      <c r="BJ186" s="239">
        <f t="shared" si="20"/>
        <v>0</v>
      </c>
      <c r="BK186" s="239">
        <f t="shared" si="20"/>
        <v>0</v>
      </c>
      <c r="BL186" s="324">
        <f t="shared" si="20"/>
        <v>0</v>
      </c>
      <c r="BM186" s="324">
        <f t="shared" si="20"/>
        <v>0</v>
      </c>
      <c r="BN186" s="239">
        <f t="shared" si="20"/>
        <v>0</v>
      </c>
      <c r="BO186" s="239">
        <f t="shared" si="20"/>
        <v>0</v>
      </c>
      <c r="BP186" s="239">
        <f t="shared" si="20"/>
        <v>0</v>
      </c>
      <c r="BQ186" s="239">
        <f t="shared" si="20"/>
        <v>0</v>
      </c>
      <c r="BR186" s="239">
        <f t="shared" si="20"/>
        <v>0</v>
      </c>
      <c r="BS186" s="249">
        <f t="shared" si="20"/>
        <v>0</v>
      </c>
      <c r="BT186" s="252">
        <f t="shared" si="20"/>
        <v>0</v>
      </c>
      <c r="BU186" s="239">
        <f t="shared" si="20"/>
        <v>0</v>
      </c>
      <c r="BV186" s="239"/>
      <c r="BW186" s="276" t="e">
        <f t="shared" ref="BW186" si="21">BT186/(BT186+BU186)</f>
        <v>#DIV/0!</v>
      </c>
    </row>
    <row r="187" spans="1:75">
      <c r="A187" s="107"/>
      <c r="B187" s="108"/>
      <c r="C187" s="108"/>
      <c r="D187" s="108"/>
      <c r="E187" s="174"/>
      <c r="F187" s="174"/>
      <c r="G187" s="778" t="s">
        <v>17</v>
      </c>
      <c r="H187" s="778"/>
      <c r="I187" s="250"/>
      <c r="J187" s="325" t="e">
        <f>J186/(J186+K186)</f>
        <v>#DIV/0!</v>
      </c>
      <c r="K187" s="326" t="e">
        <f>K186/(J186+K186)</f>
        <v>#DIV/0!</v>
      </c>
      <c r="L187" s="254" t="e">
        <f t="shared" ref="L187" si="22">L186/(L186+M186)</f>
        <v>#DIV/0!</v>
      </c>
      <c r="M187" s="254" t="e">
        <f t="shared" ref="M187" si="23">M186/(L186+M186)</f>
        <v>#DIV/0!</v>
      </c>
      <c r="N187" s="254" t="e">
        <f t="shared" ref="N187" si="24">N186/(N186+O186)</f>
        <v>#DIV/0!</v>
      </c>
      <c r="O187" s="254" t="e">
        <f t="shared" ref="O187" si="25">O186/(N186+O186)</f>
        <v>#DIV/0!</v>
      </c>
      <c r="P187" s="254" t="e">
        <f t="shared" ref="P187" si="26">P186/(P186+Q186)</f>
        <v>#DIV/0!</v>
      </c>
      <c r="Q187" s="254" t="e">
        <f t="shared" ref="Q187" si="27">Q186/(P186+Q186)</f>
        <v>#DIV/0!</v>
      </c>
      <c r="R187" s="254" t="e">
        <f t="shared" ref="R187" si="28">R186/(R186+S186)</f>
        <v>#DIV/0!</v>
      </c>
      <c r="S187" s="254" t="e">
        <f t="shared" ref="S187" si="29">S186/(R186+S186)</f>
        <v>#DIV/0!</v>
      </c>
      <c r="T187" s="254" t="e">
        <f t="shared" ref="T187" si="30">T186/(T186+U186)</f>
        <v>#DIV/0!</v>
      </c>
      <c r="U187" s="254" t="e">
        <f t="shared" ref="U187" si="31">U186/(T186+U186)</f>
        <v>#DIV/0!</v>
      </c>
      <c r="V187" s="326" t="e">
        <f t="shared" ref="V187" si="32">V186/(V186+W186)</f>
        <v>#DIV/0!</v>
      </c>
      <c r="W187" s="326" t="e">
        <f t="shared" ref="W187" si="33">W186/(V186+W186)</f>
        <v>#DIV/0!</v>
      </c>
      <c r="X187" s="254" t="e">
        <f t="shared" ref="X187" si="34">X186/(X186+Y186)</f>
        <v>#DIV/0!</v>
      </c>
      <c r="Y187" s="254" t="e">
        <f t="shared" ref="Y187" si="35">Y186/(X186+Y186)</f>
        <v>#DIV/0!</v>
      </c>
      <c r="Z187" s="254" t="e">
        <f t="shared" ref="Z187" si="36">Z186/(Z186+AA186)</f>
        <v>#DIV/0!</v>
      </c>
      <c r="AA187" s="254" t="e">
        <f t="shared" ref="AA187" si="37">AA186/(Z186+AA186)</f>
        <v>#DIV/0!</v>
      </c>
      <c r="AB187" s="254" t="e">
        <f t="shared" ref="AB187" si="38">AB186/(AB186+AC186)</f>
        <v>#DIV/0!</v>
      </c>
      <c r="AC187" s="254" t="e">
        <f t="shared" ref="AC187" si="39">AC186/(AB186+AC186)</f>
        <v>#DIV/0!</v>
      </c>
      <c r="AD187" s="254" t="e">
        <f t="shared" ref="AD187" si="40">AD186/(AD186+AE186)</f>
        <v>#DIV/0!</v>
      </c>
      <c r="AE187" s="254" t="e">
        <f t="shared" ref="AE187" si="41">AE186/(AD186+AE186)</f>
        <v>#DIV/0!</v>
      </c>
      <c r="AF187" s="254" t="e">
        <f t="shared" ref="AF187" si="42">AF186/(AF186+AG186)</f>
        <v>#DIV/0!</v>
      </c>
      <c r="AG187" s="254" t="e">
        <f t="shared" ref="AG187" si="43">AG186/(AF186+AG186)</f>
        <v>#DIV/0!</v>
      </c>
      <c r="AH187" s="254" t="e">
        <f t="shared" ref="AH187" si="44">AH186/(AH186+AI186)</f>
        <v>#DIV/0!</v>
      </c>
      <c r="AI187" s="254" t="e">
        <f t="shared" ref="AI187" si="45">AI186/(AH186+AI186)</f>
        <v>#DIV/0!</v>
      </c>
      <c r="AJ187" s="326" t="e">
        <f t="shared" ref="AJ187" si="46">AJ186/(AJ186+AK186)</f>
        <v>#DIV/0!</v>
      </c>
      <c r="AK187" s="326" t="e">
        <f t="shared" ref="AK187" si="47">AK186/(AJ186+AK186)</f>
        <v>#DIV/0!</v>
      </c>
      <c r="AL187" s="254" t="e">
        <f t="shared" ref="AL187" si="48">AL186/(AL186+AM186)</f>
        <v>#DIV/0!</v>
      </c>
      <c r="AM187" s="254" t="e">
        <f t="shared" ref="AM187" si="49">AM186/(AL186+AM186)</f>
        <v>#DIV/0!</v>
      </c>
      <c r="AN187" s="254" t="e">
        <f t="shared" ref="AN187" si="50">AN186/(AN186+AO186)</f>
        <v>#DIV/0!</v>
      </c>
      <c r="AO187" s="254" t="e">
        <f t="shared" ref="AO187" si="51">AO186/(AN186+AO186)</f>
        <v>#DIV/0!</v>
      </c>
      <c r="AP187" s="254" t="e">
        <f t="shared" ref="AP187" si="52">AP186/(AP186+AQ186)</f>
        <v>#DIV/0!</v>
      </c>
      <c r="AQ187" s="254" t="e">
        <f t="shared" ref="AQ187" si="53">AQ186/(AP186+AQ186)</f>
        <v>#DIV/0!</v>
      </c>
      <c r="AR187" s="254" t="e">
        <f t="shared" ref="AR187" si="54">AR186/(AR186+AS186)</f>
        <v>#DIV/0!</v>
      </c>
      <c r="AS187" s="254" t="e">
        <f t="shared" ref="AS187" si="55">AS186/(AR186+AS186)</f>
        <v>#DIV/0!</v>
      </c>
      <c r="AT187" s="254" t="e">
        <f t="shared" ref="AT187" si="56">AT186/(AT186+AU186)</f>
        <v>#DIV/0!</v>
      </c>
      <c r="AU187" s="254" t="e">
        <f t="shared" ref="AU187" si="57">AU186/(AT186+AU186)</f>
        <v>#DIV/0!</v>
      </c>
      <c r="AV187" s="254" t="e">
        <f t="shared" ref="AV187" si="58">AV186/(AV186+AW186)</f>
        <v>#DIV/0!</v>
      </c>
      <c r="AW187" s="254" t="e">
        <f t="shared" ref="AW187" si="59">AW186/(AV186+AW186)</f>
        <v>#DIV/0!</v>
      </c>
      <c r="AX187" s="326" t="e">
        <f t="shared" ref="AX187" si="60">AX186/(AX186+AY186)</f>
        <v>#DIV/0!</v>
      </c>
      <c r="AY187" s="326" t="e">
        <f t="shared" ref="AY187" si="61">AY186/(AX186+AY186)</f>
        <v>#DIV/0!</v>
      </c>
      <c r="AZ187" s="254" t="e">
        <f t="shared" ref="AZ187" si="62">AZ186/(AZ186+BA186)</f>
        <v>#DIV/0!</v>
      </c>
      <c r="BA187" s="254" t="e">
        <f t="shared" ref="BA187" si="63">BA186/(AZ186+BA186)</f>
        <v>#DIV/0!</v>
      </c>
      <c r="BB187" s="254" t="e">
        <f t="shared" ref="BB187" si="64">BB186/(BB186+BC186)</f>
        <v>#DIV/0!</v>
      </c>
      <c r="BC187" s="254" t="e">
        <f t="shared" ref="BC187" si="65">BC186/(BB186+BC186)</f>
        <v>#DIV/0!</v>
      </c>
      <c r="BD187" s="254" t="e">
        <f t="shared" ref="BD187" si="66">BD186/(BD186+BE186)</f>
        <v>#DIV/0!</v>
      </c>
      <c r="BE187" s="254" t="e">
        <f t="shared" ref="BE187" si="67">BE186/(BD186+BE186)</f>
        <v>#DIV/0!</v>
      </c>
      <c r="BF187" s="254" t="e">
        <f t="shared" ref="BF187" si="68">BF186/(BF186+BG186)</f>
        <v>#DIV/0!</v>
      </c>
      <c r="BG187" s="254" t="e">
        <f t="shared" ref="BG187" si="69">BG186/(BF186+BG186)</f>
        <v>#DIV/0!</v>
      </c>
      <c r="BH187" s="254" t="e">
        <f t="shared" ref="BH187" si="70">BH186/(BH186+BI186)</f>
        <v>#DIV/0!</v>
      </c>
      <c r="BI187" s="254" t="e">
        <f t="shared" ref="BI187" si="71">BI186/(BH186+BI186)</f>
        <v>#DIV/0!</v>
      </c>
      <c r="BJ187" s="254" t="e">
        <f t="shared" ref="BJ187" si="72">BJ186/(BJ186+BK186)</f>
        <v>#DIV/0!</v>
      </c>
      <c r="BK187" s="254" t="e">
        <f t="shared" ref="BK187" si="73">BK186/(BJ186+BK186)</f>
        <v>#DIV/0!</v>
      </c>
      <c r="BL187" s="326" t="e">
        <f t="shared" ref="BL187" si="74">BL186/(BL186+BM186)</f>
        <v>#DIV/0!</v>
      </c>
      <c r="BM187" s="326" t="e">
        <f t="shared" ref="BM187" si="75">BM186/(BL186+BM186)</f>
        <v>#DIV/0!</v>
      </c>
      <c r="BN187" s="254" t="e">
        <f t="shared" ref="BN187" si="76">BN186/(BN186+BO186)</f>
        <v>#DIV/0!</v>
      </c>
      <c r="BO187" s="254" t="e">
        <f t="shared" ref="BO187" si="77">BO186/(BN186+BO186)</f>
        <v>#DIV/0!</v>
      </c>
      <c r="BP187" s="254" t="e">
        <f t="shared" ref="BP187" si="78">BP186/(BP186+BQ186)</f>
        <v>#DIV/0!</v>
      </c>
      <c r="BQ187" s="254" t="e">
        <f t="shared" ref="BQ187" si="79">BQ186/(BP186+BQ186)</f>
        <v>#DIV/0!</v>
      </c>
      <c r="BR187" s="254" t="e">
        <f t="shared" ref="BR187" si="80">BR186/(BR186+BS186)</f>
        <v>#DIV/0!</v>
      </c>
      <c r="BS187" s="261" t="e">
        <f t="shared" ref="BS187" si="81">BS186/(BR186+BS186)</f>
        <v>#DIV/0!</v>
      </c>
      <c r="BT187" s="253" t="e">
        <f t="shared" ref="BT187" si="82">BT186/(BT186+BU186)</f>
        <v>#DIV/0!</v>
      </c>
      <c r="BU187" s="254" t="e">
        <f t="shared" ref="BU187" si="83">BU186/(BT186+BU186)</f>
        <v>#DIV/0!</v>
      </c>
      <c r="BV187" s="254"/>
      <c r="BW187" s="267"/>
    </row>
    <row r="196" spans="1:3" ht="16.5" customHeight="1">
      <c r="C196" s="97"/>
    </row>
    <row r="205" spans="1:3" ht="34.5" customHeight="1"/>
    <row r="206" spans="1:3">
      <c r="A206" s="98"/>
    </row>
  </sheetData>
  <autoFilter ref="A9:BW187" xr:uid="{00000000-0009-0000-0000-000005000000}"/>
  <mergeCells count="72">
    <mergeCell ref="A10:A48"/>
    <mergeCell ref="A49:A155"/>
    <mergeCell ref="A156:A185"/>
    <mergeCell ref="G186:H186"/>
    <mergeCell ref="BP8:BQ8"/>
    <mergeCell ref="AT8:AU8"/>
    <mergeCell ref="X8:Y8"/>
    <mergeCell ref="Z8:AA8"/>
    <mergeCell ref="AB8:AC8"/>
    <mergeCell ref="AD8:AE8"/>
    <mergeCell ref="AF8:AG8"/>
    <mergeCell ref="AH8:AI8"/>
    <mergeCell ref="H7:H9"/>
    <mergeCell ref="I7:I9"/>
    <mergeCell ref="J7:BW7"/>
    <mergeCell ref="J8:K8"/>
    <mergeCell ref="G187:H187"/>
    <mergeCell ref="BH8:BI8"/>
    <mergeCell ref="BJ8:BK8"/>
    <mergeCell ref="BL8:BM8"/>
    <mergeCell ref="BN8:BO8"/>
    <mergeCell ref="AV8:AW8"/>
    <mergeCell ref="AX8:AY8"/>
    <mergeCell ref="AZ8:BA8"/>
    <mergeCell ref="BB8:BC8"/>
    <mergeCell ref="BD8:BE8"/>
    <mergeCell ref="BF8:BG8"/>
    <mergeCell ref="AJ8:AK8"/>
    <mergeCell ref="AL8:AM8"/>
    <mergeCell ref="AN8:AO8"/>
    <mergeCell ref="AP8:AQ8"/>
    <mergeCell ref="AR8:AS8"/>
    <mergeCell ref="R2:S2"/>
    <mergeCell ref="G7:G9"/>
    <mergeCell ref="A7:A9"/>
    <mergeCell ref="B7:B9"/>
    <mergeCell ref="C7:C9"/>
    <mergeCell ref="D7:D9"/>
    <mergeCell ref="E7:E9"/>
    <mergeCell ref="F7:F9"/>
    <mergeCell ref="G4:I4"/>
    <mergeCell ref="J2:K2"/>
    <mergeCell ref="L2:M2"/>
    <mergeCell ref="L4:M4"/>
    <mergeCell ref="N4:O4"/>
    <mergeCell ref="P4:Q4"/>
    <mergeCell ref="N2:O2"/>
    <mergeCell ref="P2:Q2"/>
    <mergeCell ref="V8:W8"/>
    <mergeCell ref="BT8:BW8"/>
    <mergeCell ref="BR8:BS8"/>
    <mergeCell ref="L8:M8"/>
    <mergeCell ref="N8:O8"/>
    <mergeCell ref="P8:Q8"/>
    <mergeCell ref="R8:S8"/>
    <mergeCell ref="T8:U8"/>
    <mergeCell ref="C4:D4"/>
    <mergeCell ref="C3:D3"/>
    <mergeCell ref="N5:O5"/>
    <mergeCell ref="P5:Q5"/>
    <mergeCell ref="R3:S3"/>
    <mergeCell ref="R4:S4"/>
    <mergeCell ref="R5:S5"/>
    <mergeCell ref="N3:O3"/>
    <mergeCell ref="P3:Q3"/>
    <mergeCell ref="G5:I5"/>
    <mergeCell ref="J3:K3"/>
    <mergeCell ref="J4:K4"/>
    <mergeCell ref="J5:K5"/>
    <mergeCell ref="L3:M3"/>
    <mergeCell ref="L5:M5"/>
    <mergeCell ref="G3:I3"/>
  </mergeCells>
  <dataValidations count="1">
    <dataValidation type="list" allowBlank="1" showInputMessage="1" showErrorMessage="1" sqref="C4:D4" xr:uid="{642CB8FE-5007-40A6-BC82-72570D9F0020}">
      <formula1>"Jan 2026, Feb 2026, Mar 2026, Apr 2026, Mei 2026, Jun 2026, Jul 2026, Agst 2026, Sept 2026, Okt 2026, Nov 2026, Des 2026"</formula1>
    </dataValidation>
  </dataValidations>
  <printOptions horizontalCentered="1"/>
  <pageMargins left="0" right="0" top="0" bottom="0" header="0" footer="0"/>
  <pageSetup paperSize="8" scale="4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'DETAIL SALES'!$F$3</xm:f>
          </x14:formula1>
          <xm:sqref>C3:D3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5931-2530-4346-94BF-F2565AFF6F53}">
  <dimension ref="A2"/>
  <sheetViews>
    <sheetView workbookViewId="0">
      <selection activeCell="A3" sqref="A3"/>
    </sheetView>
  </sheetViews>
  <sheetFormatPr defaultRowHeight="14.5"/>
  <sheetData>
    <row r="2" spans="1:1">
      <c r="A2" t="s">
        <v>895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S107"/>
  <sheetViews>
    <sheetView showGridLines="0" topLeftCell="A42" zoomScale="85" zoomScaleNormal="85" workbookViewId="0">
      <selection activeCell="E63" sqref="E63"/>
    </sheetView>
  </sheetViews>
  <sheetFormatPr defaultColWidth="9.1796875" defaultRowHeight="12.5"/>
  <cols>
    <col min="1" max="2" width="3.1796875" style="392" customWidth="1"/>
    <col min="3" max="3" width="32" style="392" customWidth="1"/>
    <col min="4" max="4" width="2.1796875" style="392" customWidth="1"/>
    <col min="5" max="5" width="24.81640625" style="392" customWidth="1"/>
    <col min="6" max="6" width="1.1796875" style="392" customWidth="1"/>
    <col min="7" max="7" width="25.26953125" style="392" customWidth="1"/>
    <col min="8" max="8" width="1.1796875" style="392" customWidth="1"/>
    <col min="9" max="9" width="8.7265625" style="392" customWidth="1"/>
    <col min="10" max="13" width="9.1796875" style="392"/>
    <col min="14" max="14" width="9.453125" style="392" customWidth="1"/>
    <col min="15" max="16" width="14.26953125" style="392" customWidth="1"/>
    <col min="17" max="17" width="2.54296875" style="392" customWidth="1"/>
    <col min="18" max="16384" width="9.1796875" style="392"/>
  </cols>
  <sheetData>
    <row r="1" spans="1:19" ht="23">
      <c r="A1" s="1225" t="s">
        <v>883</v>
      </c>
      <c r="B1" s="1226"/>
      <c r="C1" s="1226"/>
      <c r="D1" s="1226"/>
      <c r="E1" s="1226"/>
      <c r="F1" s="1226"/>
      <c r="G1" s="1226"/>
      <c r="H1" s="1226"/>
      <c r="I1" s="1226"/>
      <c r="J1" s="1226"/>
      <c r="K1" s="1226"/>
      <c r="L1" s="1226"/>
      <c r="M1" s="1226"/>
      <c r="N1" s="1226"/>
      <c r="O1" s="1226"/>
      <c r="P1" s="1226"/>
      <c r="Q1" s="1227"/>
      <c r="R1" s="398"/>
      <c r="S1" s="398"/>
    </row>
    <row r="2" spans="1:19" ht="15.5">
      <c r="A2" s="1247" t="s">
        <v>911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8"/>
      <c r="O2" s="1228"/>
      <c r="P2" s="1228"/>
      <c r="Q2" s="1229"/>
      <c r="R2" s="398"/>
      <c r="S2" s="398"/>
    </row>
    <row r="3" spans="1:19" ht="14.25" customHeight="1">
      <c r="A3" s="705" t="s">
        <v>884</v>
      </c>
      <c r="B3" s="408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9"/>
      <c r="R3" s="398"/>
      <c r="S3" s="398"/>
    </row>
    <row r="4" spans="1:19" ht="14.25" hidden="1" customHeight="1">
      <c r="A4" s="397" t="s">
        <v>540</v>
      </c>
      <c r="B4" s="395"/>
      <c r="C4" s="395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447"/>
      <c r="R4" s="398"/>
      <c r="S4" s="398"/>
    </row>
    <row r="5" spans="1:19" ht="14.25" hidden="1" customHeight="1">
      <c r="A5" s="397"/>
      <c r="B5" s="395"/>
      <c r="C5" s="395" t="s">
        <v>5</v>
      </c>
      <c r="D5" s="405" t="s">
        <v>13</v>
      </c>
      <c r="E5" s="394" t="s">
        <v>539</v>
      </c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447"/>
      <c r="R5" s="398"/>
      <c r="S5" s="398"/>
    </row>
    <row r="6" spans="1:19" ht="14.25" hidden="1" customHeight="1">
      <c r="A6" s="397"/>
      <c r="B6" s="395"/>
      <c r="C6" s="412" t="s">
        <v>6</v>
      </c>
      <c r="D6" s="405" t="s">
        <v>13</v>
      </c>
      <c r="E6" s="394" t="s">
        <v>536</v>
      </c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447"/>
      <c r="R6" s="398"/>
      <c r="S6" s="398"/>
    </row>
    <row r="7" spans="1:19" ht="14.25" hidden="1" customHeight="1">
      <c r="A7" s="397"/>
      <c r="B7" s="395"/>
      <c r="C7" s="395" t="s">
        <v>603</v>
      </c>
      <c r="D7" s="405" t="s">
        <v>13</v>
      </c>
      <c r="E7" s="394" t="s">
        <v>605</v>
      </c>
      <c r="F7" s="394"/>
      <c r="G7" s="394"/>
      <c r="H7" s="394"/>
      <c r="I7" s="394"/>
      <c r="J7" s="394"/>
      <c r="K7" s="394"/>
      <c r="L7" s="394"/>
      <c r="M7" s="394"/>
      <c r="N7" s="394"/>
      <c r="O7" s="394"/>
      <c r="P7" s="394"/>
      <c r="Q7" s="447"/>
      <c r="R7" s="398"/>
      <c r="S7" s="398"/>
    </row>
    <row r="8" spans="1:19" ht="14.25" hidden="1" customHeight="1">
      <c r="A8" s="397"/>
      <c r="B8" s="395"/>
      <c r="C8" s="395" t="s">
        <v>603</v>
      </c>
      <c r="D8" s="405" t="s">
        <v>13</v>
      </c>
      <c r="E8" s="394" t="s">
        <v>604</v>
      </c>
      <c r="F8" s="394"/>
      <c r="G8" s="394"/>
      <c r="H8" s="394"/>
      <c r="I8" s="394"/>
      <c r="J8" s="394"/>
      <c r="K8" s="394"/>
      <c r="L8" s="394"/>
      <c r="M8" s="394"/>
      <c r="N8" s="394"/>
      <c r="O8" s="394"/>
      <c r="P8" s="394"/>
      <c r="Q8" s="447"/>
      <c r="R8" s="398"/>
      <c r="S8" s="398"/>
    </row>
    <row r="9" spans="1:19" ht="14.25" hidden="1" customHeight="1">
      <c r="A9" s="397"/>
      <c r="B9" s="395"/>
      <c r="C9" s="395" t="s">
        <v>606</v>
      </c>
      <c r="D9" s="405" t="s">
        <v>13</v>
      </c>
      <c r="E9" s="394" t="s">
        <v>666</v>
      </c>
      <c r="F9" s="394"/>
      <c r="G9" s="394"/>
      <c r="H9" s="394"/>
      <c r="I9" s="394"/>
      <c r="J9" s="394"/>
      <c r="K9" s="394"/>
      <c r="L9" s="394"/>
      <c r="M9" s="394"/>
      <c r="N9" s="394"/>
      <c r="O9" s="394"/>
      <c r="P9" s="394"/>
      <c r="Q9" s="447"/>
      <c r="R9" s="398"/>
      <c r="S9" s="398"/>
    </row>
    <row r="10" spans="1:19" ht="14.25" hidden="1" customHeight="1">
      <c r="A10" s="397"/>
      <c r="B10" s="395"/>
      <c r="C10" s="395" t="s">
        <v>538</v>
      </c>
      <c r="D10" s="405" t="s">
        <v>13</v>
      </c>
      <c r="E10" s="394" t="s">
        <v>607</v>
      </c>
      <c r="F10" s="394"/>
      <c r="G10" s="394"/>
      <c r="H10" s="394"/>
      <c r="I10" s="394"/>
      <c r="J10" s="394"/>
      <c r="K10" s="394"/>
      <c r="L10" s="394"/>
      <c r="M10" s="394"/>
      <c r="N10" s="394"/>
      <c r="O10" s="394"/>
      <c r="P10" s="394"/>
      <c r="Q10" s="447"/>
      <c r="R10" s="398"/>
      <c r="S10" s="398"/>
    </row>
    <row r="11" spans="1:19" ht="14.25" hidden="1" customHeight="1">
      <c r="A11" s="397"/>
      <c r="B11" s="395"/>
      <c r="C11" s="395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447"/>
      <c r="R11" s="398"/>
      <c r="S11" s="398"/>
    </row>
    <row r="12" spans="1:19" ht="14.25" customHeight="1">
      <c r="A12" s="397" t="s">
        <v>874</v>
      </c>
      <c r="B12" s="395"/>
      <c r="C12" s="395"/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4"/>
      <c r="O12" s="394"/>
      <c r="P12" s="394"/>
      <c r="Q12" s="447"/>
      <c r="R12" s="398"/>
      <c r="S12" s="398"/>
    </row>
    <row r="13" spans="1:19" ht="16.5" customHeight="1">
      <c r="A13" s="397"/>
      <c r="B13" s="395" t="s">
        <v>5</v>
      </c>
      <c r="C13" s="395"/>
      <c r="D13" s="405" t="s">
        <v>13</v>
      </c>
      <c r="E13" s="394" t="s">
        <v>537</v>
      </c>
      <c r="F13" s="394"/>
      <c r="G13" s="394"/>
      <c r="H13" s="394"/>
      <c r="I13" s="394"/>
      <c r="J13" s="394"/>
      <c r="K13" s="394"/>
      <c r="L13" s="394"/>
      <c r="M13" s="394"/>
      <c r="N13" s="394"/>
      <c r="O13" s="394"/>
      <c r="P13" s="394"/>
      <c r="Q13" s="447"/>
      <c r="R13" s="398"/>
      <c r="S13" s="398"/>
    </row>
    <row r="14" spans="1:19" ht="16.5" customHeight="1">
      <c r="A14" s="413"/>
      <c r="B14" s="412" t="s">
        <v>6</v>
      </c>
      <c r="C14" s="395"/>
      <c r="D14" s="405" t="s">
        <v>13</v>
      </c>
      <c r="E14" s="394" t="s">
        <v>536</v>
      </c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447"/>
      <c r="R14" s="398"/>
      <c r="S14" s="398"/>
    </row>
    <row r="15" spans="1:19" ht="16.5" customHeight="1">
      <c r="A15" s="413"/>
      <c r="B15" s="412" t="s">
        <v>535</v>
      </c>
      <c r="C15" s="395"/>
      <c r="D15" s="405" t="s">
        <v>13</v>
      </c>
      <c r="E15" s="394" t="s">
        <v>534</v>
      </c>
      <c r="F15" s="394"/>
      <c r="G15" s="394"/>
      <c r="H15" s="394"/>
      <c r="I15" s="394"/>
      <c r="J15" s="394"/>
      <c r="K15" s="394"/>
      <c r="L15" s="394"/>
      <c r="M15" s="394"/>
      <c r="N15" s="394"/>
      <c r="O15" s="394"/>
      <c r="P15" s="394"/>
      <c r="Q15" s="447"/>
      <c r="R15" s="398"/>
      <c r="S15" s="398"/>
    </row>
    <row r="16" spans="1:19" ht="8.25" customHeight="1">
      <c r="A16" s="413"/>
      <c r="B16" s="412"/>
      <c r="C16" s="395"/>
      <c r="D16" s="405"/>
      <c r="E16" s="394"/>
      <c r="F16" s="394"/>
      <c r="G16" s="394"/>
      <c r="H16" s="394"/>
      <c r="I16" s="394"/>
      <c r="J16" s="394"/>
      <c r="K16" s="394"/>
      <c r="L16" s="394"/>
      <c r="M16" s="394"/>
      <c r="N16" s="394"/>
      <c r="O16" s="394"/>
      <c r="P16" s="394"/>
      <c r="Q16" s="447"/>
      <c r="R16" s="398"/>
      <c r="S16" s="398"/>
    </row>
    <row r="17" spans="1:19" ht="13">
      <c r="A17" s="409"/>
      <c r="B17" s="401">
        <v>1</v>
      </c>
      <c r="C17" s="401" t="s">
        <v>260</v>
      </c>
      <c r="D17" s="405" t="s">
        <v>13</v>
      </c>
      <c r="E17" s="401" t="s">
        <v>533</v>
      </c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401"/>
      <c r="Q17" s="448"/>
      <c r="R17" s="398"/>
      <c r="S17" s="398"/>
    </row>
    <row r="18" spans="1:19" ht="13">
      <c r="A18" s="409"/>
      <c r="B18" s="445">
        <v>2</v>
      </c>
      <c r="C18" s="404" t="s">
        <v>445</v>
      </c>
      <c r="D18" s="405" t="s">
        <v>13</v>
      </c>
      <c r="E18" s="401" t="s">
        <v>665</v>
      </c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48"/>
      <c r="R18" s="398"/>
      <c r="S18" s="398"/>
    </row>
    <row r="19" spans="1:19" ht="13">
      <c r="A19" s="402"/>
      <c r="B19" s="401">
        <v>3</v>
      </c>
      <c r="C19" s="404" t="s">
        <v>524</v>
      </c>
      <c r="D19" s="405" t="s">
        <v>13</v>
      </c>
      <c r="E19" s="401" t="s">
        <v>636</v>
      </c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48"/>
      <c r="R19" s="398"/>
      <c r="S19" s="398"/>
    </row>
    <row r="20" spans="1:19" ht="13">
      <c r="A20" s="402"/>
      <c r="B20" s="401">
        <v>4</v>
      </c>
      <c r="C20" s="404" t="s">
        <v>510</v>
      </c>
      <c r="D20" s="405" t="s">
        <v>13</v>
      </c>
      <c r="E20" s="431" t="s">
        <v>638</v>
      </c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49"/>
      <c r="R20" s="398"/>
      <c r="S20" s="398"/>
    </row>
    <row r="21" spans="1:19" s="410" customFormat="1" ht="13">
      <c r="A21" s="446"/>
      <c r="B21" s="401">
        <v>5</v>
      </c>
      <c r="C21" s="404" t="s">
        <v>527</v>
      </c>
      <c r="D21" s="405" t="s">
        <v>13</v>
      </c>
      <c r="E21" s="1230" t="s">
        <v>637</v>
      </c>
      <c r="F21" s="1230"/>
      <c r="G21" s="1230"/>
      <c r="H21" s="1230"/>
      <c r="I21" s="1230"/>
      <c r="J21" s="1230"/>
      <c r="K21" s="1230"/>
      <c r="L21" s="1230"/>
      <c r="M21" s="1230"/>
      <c r="N21" s="1230"/>
      <c r="O21" s="1230"/>
      <c r="P21" s="1230"/>
      <c r="Q21" s="1231"/>
      <c r="R21" s="411"/>
      <c r="S21" s="411"/>
    </row>
    <row r="22" spans="1:19" ht="13">
      <c r="A22" s="402"/>
      <c r="B22" s="401">
        <v>6</v>
      </c>
      <c r="C22" s="404" t="s">
        <v>455</v>
      </c>
      <c r="D22" s="405" t="s">
        <v>13</v>
      </c>
      <c r="E22" s="431" t="s">
        <v>639</v>
      </c>
      <c r="F22" s="431"/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49"/>
      <c r="R22" s="398"/>
      <c r="S22" s="398"/>
    </row>
    <row r="23" spans="1:19" ht="13">
      <c r="A23" s="402"/>
      <c r="B23" s="401">
        <v>7</v>
      </c>
      <c r="C23" s="404" t="s">
        <v>454</v>
      </c>
      <c r="D23" s="405" t="s">
        <v>13</v>
      </c>
      <c r="E23" s="431" t="s">
        <v>640</v>
      </c>
      <c r="F23" s="434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49"/>
      <c r="R23" s="398"/>
      <c r="S23" s="398"/>
    </row>
    <row r="24" spans="1:19" ht="13">
      <c r="A24" s="402"/>
      <c r="B24" s="401">
        <v>8</v>
      </c>
      <c r="C24" s="404" t="s">
        <v>634</v>
      </c>
      <c r="D24" s="405" t="s">
        <v>13</v>
      </c>
      <c r="E24" s="431" t="s">
        <v>641</v>
      </c>
      <c r="F24" s="434"/>
      <c r="G24" s="431"/>
      <c r="H24" s="431"/>
      <c r="I24" s="431"/>
      <c r="J24" s="431"/>
      <c r="K24" s="431"/>
      <c r="L24" s="431"/>
      <c r="M24" s="431"/>
      <c r="N24" s="431"/>
      <c r="O24" s="431"/>
      <c r="P24" s="431"/>
      <c r="Q24" s="449"/>
      <c r="R24" s="398"/>
      <c r="S24" s="398"/>
    </row>
    <row r="25" spans="1:19" ht="13">
      <c r="A25" s="402"/>
      <c r="B25" s="401">
        <v>9</v>
      </c>
      <c r="C25" s="403" t="s">
        <v>635</v>
      </c>
      <c r="D25" s="405" t="s">
        <v>13</v>
      </c>
      <c r="E25" s="431" t="s">
        <v>642</v>
      </c>
      <c r="F25" s="434"/>
      <c r="G25" s="431"/>
      <c r="H25" s="431"/>
      <c r="I25" s="431"/>
      <c r="J25" s="431"/>
      <c r="K25" s="431"/>
      <c r="L25" s="431"/>
      <c r="M25" s="431"/>
      <c r="N25" s="431"/>
      <c r="O25" s="431"/>
      <c r="P25" s="431"/>
      <c r="Q25" s="449"/>
      <c r="R25" s="398"/>
      <c r="S25" s="398"/>
    </row>
    <row r="26" spans="1:19" ht="13">
      <c r="A26" s="402"/>
      <c r="B26" s="401">
        <v>10</v>
      </c>
      <c r="C26" s="403" t="s">
        <v>581</v>
      </c>
      <c r="D26" s="405" t="s">
        <v>13</v>
      </c>
      <c r="E26" s="431" t="s">
        <v>643</v>
      </c>
      <c r="F26" s="434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49"/>
      <c r="R26" s="398"/>
      <c r="S26" s="398"/>
    </row>
    <row r="27" spans="1:19" ht="13">
      <c r="A27" s="402"/>
      <c r="B27" s="401">
        <v>11</v>
      </c>
      <c r="C27" s="404" t="s">
        <v>458</v>
      </c>
      <c r="D27" s="405" t="s">
        <v>13</v>
      </c>
      <c r="E27" s="431" t="s">
        <v>644</v>
      </c>
      <c r="F27" s="434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49"/>
      <c r="R27" s="398"/>
      <c r="S27" s="398"/>
    </row>
    <row r="28" spans="1:19" ht="13">
      <c r="A28" s="402"/>
      <c r="B28" s="401">
        <v>12</v>
      </c>
      <c r="C28" s="404" t="s">
        <v>580</v>
      </c>
      <c r="D28" s="405" t="s">
        <v>13</v>
      </c>
      <c r="E28" s="706" t="s">
        <v>885</v>
      </c>
      <c r="F28" s="434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49"/>
      <c r="R28" s="398"/>
      <c r="S28" s="398"/>
    </row>
    <row r="29" spans="1:19" s="406" customFormat="1" ht="13">
      <c r="A29" s="409"/>
      <c r="B29" s="401">
        <v>13</v>
      </c>
      <c r="C29" s="404" t="s">
        <v>460</v>
      </c>
      <c r="D29" s="405" t="s">
        <v>13</v>
      </c>
      <c r="E29" s="431" t="s">
        <v>645</v>
      </c>
      <c r="F29" s="434"/>
      <c r="G29" s="431"/>
      <c r="H29" s="431"/>
      <c r="I29" s="431"/>
      <c r="J29" s="431"/>
      <c r="K29" s="431"/>
      <c r="L29" s="431"/>
      <c r="M29" s="431"/>
      <c r="N29" s="431"/>
      <c r="O29" s="431"/>
      <c r="P29" s="431"/>
      <c r="Q29" s="449"/>
      <c r="R29" s="407"/>
      <c r="S29" s="407"/>
    </row>
    <row r="30" spans="1:19" ht="13">
      <c r="A30" s="400"/>
      <c r="B30" s="401">
        <v>14</v>
      </c>
      <c r="C30" s="404" t="s">
        <v>461</v>
      </c>
      <c r="D30" s="405" t="s">
        <v>13</v>
      </c>
      <c r="E30" s="1230" t="s">
        <v>646</v>
      </c>
      <c r="F30" s="1230"/>
      <c r="G30" s="1230"/>
      <c r="H30" s="1230"/>
      <c r="I30" s="1230"/>
      <c r="J30" s="1230"/>
      <c r="K30" s="1230"/>
      <c r="L30" s="1230"/>
      <c r="M30" s="1230"/>
      <c r="N30" s="1230"/>
      <c r="O30" s="1230"/>
      <c r="P30" s="1230"/>
      <c r="Q30" s="1231"/>
      <c r="R30" s="398"/>
      <c r="S30" s="398"/>
    </row>
    <row r="31" spans="1:19" ht="13">
      <c r="A31" s="402"/>
      <c r="B31" s="401">
        <v>15</v>
      </c>
      <c r="C31" s="404" t="s">
        <v>446</v>
      </c>
      <c r="D31" s="405" t="s">
        <v>13</v>
      </c>
      <c r="E31" s="431" t="s">
        <v>647</v>
      </c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49"/>
      <c r="R31" s="398"/>
      <c r="S31" s="398"/>
    </row>
    <row r="32" spans="1:19" ht="13">
      <c r="A32" s="402"/>
      <c r="B32" s="401">
        <v>16</v>
      </c>
      <c r="C32" s="404" t="s">
        <v>447</v>
      </c>
      <c r="D32" s="405" t="s">
        <v>13</v>
      </c>
      <c r="E32" s="431" t="s">
        <v>657</v>
      </c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49"/>
      <c r="R32" s="398"/>
      <c r="S32" s="398"/>
    </row>
    <row r="33" spans="1:19" ht="13">
      <c r="A33" s="402"/>
      <c r="B33" s="401">
        <v>17</v>
      </c>
      <c r="C33" s="404" t="s">
        <v>462</v>
      </c>
      <c r="D33" s="405" t="s">
        <v>13</v>
      </c>
      <c r="E33" s="431" t="s">
        <v>648</v>
      </c>
      <c r="F33" s="431"/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49"/>
      <c r="R33" s="398"/>
      <c r="S33" s="398"/>
    </row>
    <row r="34" spans="1:19" ht="13">
      <c r="A34" s="402"/>
      <c r="B34" s="401">
        <v>18</v>
      </c>
      <c r="C34" s="404" t="s">
        <v>463</v>
      </c>
      <c r="D34" s="405" t="s">
        <v>13</v>
      </c>
      <c r="E34" s="431" t="s">
        <v>649</v>
      </c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49"/>
      <c r="R34" s="398"/>
      <c r="S34" s="398"/>
    </row>
    <row r="35" spans="1:19" ht="13">
      <c r="A35" s="402"/>
      <c r="B35" s="401">
        <v>19</v>
      </c>
      <c r="C35" s="404" t="s">
        <v>464</v>
      </c>
      <c r="D35" s="405" t="s">
        <v>13</v>
      </c>
      <c r="E35" s="431" t="s">
        <v>650</v>
      </c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49"/>
      <c r="R35" s="398"/>
      <c r="S35" s="398"/>
    </row>
    <row r="36" spans="1:19" ht="13">
      <c r="A36" s="402"/>
      <c r="B36" s="401">
        <v>20</v>
      </c>
      <c r="C36" s="491" t="s">
        <v>452</v>
      </c>
      <c r="D36" s="405" t="s">
        <v>13</v>
      </c>
      <c r="E36" s="431" t="s">
        <v>651</v>
      </c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49"/>
      <c r="R36" s="398"/>
      <c r="S36" s="398"/>
    </row>
    <row r="37" spans="1:19" ht="13">
      <c r="A37" s="402"/>
      <c r="B37" s="401">
        <v>21</v>
      </c>
      <c r="C37" s="404" t="s">
        <v>652</v>
      </c>
      <c r="D37" s="405" t="s">
        <v>13</v>
      </c>
      <c r="E37" s="431" t="s">
        <v>654</v>
      </c>
      <c r="F37" s="434"/>
      <c r="G37" s="431"/>
      <c r="H37" s="434"/>
      <c r="I37" s="431"/>
      <c r="J37" s="431"/>
      <c r="K37" s="431"/>
      <c r="L37" s="431"/>
      <c r="M37" s="431"/>
      <c r="N37" s="431"/>
      <c r="O37" s="431"/>
      <c r="P37" s="431"/>
      <c r="Q37" s="449"/>
      <c r="R37" s="398"/>
      <c r="S37" s="398"/>
    </row>
    <row r="38" spans="1:19" ht="13">
      <c r="A38" s="402"/>
      <c r="B38" s="401">
        <v>22</v>
      </c>
      <c r="C38" s="404" t="s">
        <v>653</v>
      </c>
      <c r="D38" s="405" t="s">
        <v>13</v>
      </c>
      <c r="E38" s="431" t="s">
        <v>655</v>
      </c>
      <c r="F38" s="431"/>
      <c r="G38" s="431"/>
      <c r="H38" s="434"/>
      <c r="I38" s="431"/>
      <c r="J38" s="431"/>
      <c r="K38" s="431"/>
      <c r="L38" s="431"/>
      <c r="M38" s="431"/>
      <c r="N38" s="431"/>
      <c r="O38" s="431"/>
      <c r="P38" s="431"/>
      <c r="Q38" s="449"/>
      <c r="R38" s="398"/>
      <c r="S38" s="398"/>
    </row>
    <row r="39" spans="1:19" ht="13">
      <c r="A39" s="402"/>
      <c r="B39" s="401">
        <v>23</v>
      </c>
      <c r="C39" s="404" t="s">
        <v>453</v>
      </c>
      <c r="D39" s="405" t="s">
        <v>13</v>
      </c>
      <c r="E39" s="431" t="s">
        <v>668</v>
      </c>
      <c r="F39" s="431"/>
      <c r="G39" s="431"/>
      <c r="H39" s="434"/>
      <c r="I39" s="431"/>
      <c r="J39" s="431"/>
      <c r="K39" s="431"/>
      <c r="L39" s="431"/>
      <c r="M39" s="431"/>
      <c r="N39" s="431"/>
      <c r="O39" s="431"/>
      <c r="P39" s="431"/>
      <c r="Q39" s="449"/>
      <c r="R39" s="398"/>
      <c r="S39" s="398"/>
    </row>
    <row r="40" spans="1:19" ht="13">
      <c r="A40" s="402"/>
      <c r="B40" s="401">
        <v>24</v>
      </c>
      <c r="C40" s="404" t="s">
        <v>656</v>
      </c>
      <c r="D40" s="405" t="s">
        <v>13</v>
      </c>
      <c r="E40" s="431" t="s">
        <v>659</v>
      </c>
      <c r="F40" s="431"/>
      <c r="G40" s="431"/>
      <c r="H40" s="434"/>
      <c r="I40" s="431"/>
      <c r="J40" s="431"/>
      <c r="K40" s="431"/>
      <c r="L40" s="431"/>
      <c r="M40" s="431"/>
      <c r="N40" s="431"/>
      <c r="O40" s="431"/>
      <c r="P40" s="431"/>
      <c r="Q40" s="449"/>
      <c r="R40" s="398"/>
      <c r="S40" s="398"/>
    </row>
    <row r="41" spans="1:19" ht="13">
      <c r="A41" s="402"/>
      <c r="B41" s="401">
        <v>25</v>
      </c>
      <c r="C41" s="404" t="s">
        <v>658</v>
      </c>
      <c r="D41" s="405" t="s">
        <v>13</v>
      </c>
      <c r="E41" s="431" t="s">
        <v>660</v>
      </c>
      <c r="F41" s="431"/>
      <c r="G41" s="444"/>
      <c r="H41" s="434"/>
      <c r="I41" s="431"/>
      <c r="J41" s="431"/>
      <c r="K41" s="431"/>
      <c r="L41" s="431"/>
      <c r="M41" s="431"/>
      <c r="N41" s="431"/>
      <c r="O41" s="431"/>
      <c r="P41" s="431"/>
      <c r="Q41" s="449"/>
      <c r="R41" s="398"/>
      <c r="S41" s="398"/>
    </row>
    <row r="42" spans="1:19" ht="13">
      <c r="A42" s="402"/>
      <c r="B42" s="401">
        <v>26</v>
      </c>
      <c r="C42" s="404" t="s">
        <v>662</v>
      </c>
      <c r="D42" s="405" t="s">
        <v>13</v>
      </c>
      <c r="E42" s="431" t="s">
        <v>661</v>
      </c>
      <c r="F42" s="431"/>
      <c r="G42" s="437"/>
      <c r="H42" s="431"/>
      <c r="I42" s="431"/>
      <c r="J42" s="431"/>
      <c r="K42" s="431"/>
      <c r="L42" s="431"/>
      <c r="M42" s="431"/>
      <c r="N42" s="431"/>
      <c r="O42" s="431"/>
      <c r="P42" s="431"/>
      <c r="Q42" s="449"/>
      <c r="R42" s="398"/>
      <c r="S42" s="398"/>
    </row>
    <row r="43" spans="1:19" ht="13">
      <c r="A43" s="402"/>
      <c r="B43" s="401">
        <v>27</v>
      </c>
      <c r="C43" s="404" t="s">
        <v>663</v>
      </c>
      <c r="D43" s="405" t="s">
        <v>13</v>
      </c>
      <c r="E43" s="431" t="s">
        <v>664</v>
      </c>
      <c r="F43" s="431"/>
      <c r="G43" s="437"/>
      <c r="H43" s="431"/>
      <c r="I43" s="431"/>
      <c r="J43" s="431"/>
      <c r="K43" s="431"/>
      <c r="L43" s="431"/>
      <c r="M43" s="431"/>
      <c r="N43" s="431"/>
      <c r="O43" s="431"/>
      <c r="P43" s="431"/>
      <c r="Q43" s="449"/>
      <c r="R43" s="398"/>
      <c r="S43" s="398"/>
    </row>
    <row r="44" spans="1:19" ht="13">
      <c r="A44" s="402"/>
      <c r="B44" s="401">
        <v>28</v>
      </c>
      <c r="C44" s="404" t="s">
        <v>484</v>
      </c>
      <c r="D44" s="405" t="s">
        <v>13</v>
      </c>
      <c r="E44" s="431" t="s">
        <v>667</v>
      </c>
      <c r="F44" s="431"/>
      <c r="G44" s="431"/>
      <c r="H44" s="434"/>
      <c r="I44" s="431"/>
      <c r="J44" s="431"/>
      <c r="K44" s="431"/>
      <c r="L44" s="431"/>
      <c r="M44" s="431"/>
      <c r="N44" s="431"/>
      <c r="O44" s="431"/>
      <c r="P44" s="431"/>
      <c r="Q44" s="449"/>
      <c r="R44" s="398"/>
      <c r="S44" s="398"/>
    </row>
    <row r="45" spans="1:19" ht="13">
      <c r="A45" s="397"/>
      <c r="B45" s="395"/>
      <c r="C45" s="430"/>
      <c r="D45" s="432"/>
      <c r="E45" s="432"/>
      <c r="F45" s="432"/>
      <c r="G45" s="432"/>
      <c r="H45" s="435"/>
      <c r="I45" s="432"/>
      <c r="J45" s="432"/>
      <c r="K45" s="432"/>
      <c r="L45" s="432"/>
      <c r="M45" s="432"/>
      <c r="N45" s="432"/>
      <c r="O45" s="432"/>
      <c r="P45" s="432"/>
      <c r="Q45" s="450"/>
      <c r="R45" s="398"/>
      <c r="S45" s="398"/>
    </row>
    <row r="46" spans="1:19" ht="13">
      <c r="A46" s="397" t="s">
        <v>875</v>
      </c>
      <c r="B46" s="395"/>
      <c r="C46" s="438"/>
      <c r="D46" s="439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50"/>
      <c r="R46" s="398"/>
      <c r="S46" s="398"/>
    </row>
    <row r="47" spans="1:19" ht="15.75" customHeight="1">
      <c r="A47" s="397"/>
      <c r="B47" s="467" t="s">
        <v>578</v>
      </c>
      <c r="C47" s="467"/>
      <c r="D47" s="468" t="s">
        <v>13</v>
      </c>
      <c r="E47" s="469" t="s">
        <v>608</v>
      </c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50"/>
      <c r="R47" s="398"/>
      <c r="S47" s="398"/>
    </row>
    <row r="48" spans="1:19" ht="15.75" customHeight="1">
      <c r="A48" s="402"/>
      <c r="B48" s="470" t="s">
        <v>676</v>
      </c>
      <c r="C48" s="467"/>
      <c r="D48" s="468" t="s">
        <v>13</v>
      </c>
      <c r="E48" s="469" t="s">
        <v>677</v>
      </c>
      <c r="F48" s="435"/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50"/>
      <c r="R48" s="398"/>
      <c r="S48" s="398"/>
    </row>
    <row r="49" spans="1:19" ht="15.75" customHeight="1">
      <c r="A49" s="402"/>
      <c r="B49" s="470" t="s">
        <v>678</v>
      </c>
      <c r="C49" s="467"/>
      <c r="D49" s="468" t="s">
        <v>13</v>
      </c>
      <c r="E49" s="469" t="s">
        <v>679</v>
      </c>
      <c r="F49" s="435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50"/>
      <c r="R49" s="398"/>
      <c r="S49" s="398"/>
    </row>
    <row r="50" spans="1:19" ht="15.75" customHeight="1">
      <c r="A50" s="402"/>
      <c r="B50" s="467" t="s">
        <v>680</v>
      </c>
      <c r="C50" s="467"/>
      <c r="D50" s="468" t="s">
        <v>13</v>
      </c>
      <c r="E50" s="469" t="s">
        <v>681</v>
      </c>
      <c r="F50" s="435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50"/>
      <c r="R50" s="398"/>
      <c r="S50" s="398"/>
    </row>
    <row r="51" spans="1:19" ht="9.75" customHeight="1">
      <c r="A51" s="402"/>
      <c r="B51" s="394"/>
      <c r="C51" s="432"/>
      <c r="D51" s="435"/>
      <c r="E51" s="451"/>
      <c r="F51" s="435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50"/>
      <c r="R51" s="398"/>
      <c r="S51" s="398"/>
    </row>
    <row r="52" spans="1:19" ht="15.75" customHeight="1">
      <c r="A52" s="402"/>
      <c r="B52" s="467" t="s">
        <v>509</v>
      </c>
      <c r="C52" s="467" t="s">
        <v>682</v>
      </c>
      <c r="D52" s="469"/>
      <c r="E52" s="469"/>
      <c r="F52" s="469"/>
      <c r="G52" s="469"/>
      <c r="H52" s="469"/>
      <c r="I52" s="469"/>
      <c r="J52" s="469"/>
      <c r="K52" s="469"/>
      <c r="L52" s="469"/>
      <c r="M52" s="469"/>
      <c r="N52" s="469"/>
      <c r="O52" s="481"/>
      <c r="P52" s="432"/>
      <c r="Q52" s="450"/>
      <c r="R52" s="398"/>
      <c r="S52" s="398"/>
    </row>
    <row r="53" spans="1:19" ht="14.25" customHeight="1">
      <c r="A53" s="402"/>
      <c r="B53" s="469"/>
      <c r="C53" s="469" t="s">
        <v>683</v>
      </c>
      <c r="D53" s="468" t="s">
        <v>13</v>
      </c>
      <c r="E53" s="469" t="s">
        <v>684</v>
      </c>
      <c r="F53" s="469"/>
      <c r="G53" s="469"/>
      <c r="H53" s="469"/>
      <c r="I53" s="469"/>
      <c r="J53" s="469"/>
      <c r="K53" s="469"/>
      <c r="L53" s="469"/>
      <c r="M53" s="469"/>
      <c r="N53" s="469"/>
      <c r="O53" s="481"/>
      <c r="P53" s="432"/>
      <c r="Q53" s="450"/>
      <c r="R53" s="398"/>
      <c r="S53" s="398"/>
    </row>
    <row r="54" spans="1:19" ht="14.25" customHeight="1">
      <c r="A54" s="402"/>
      <c r="B54" s="469"/>
      <c r="C54" s="469"/>
      <c r="D54" s="468"/>
      <c r="E54" s="469"/>
      <c r="F54" s="469"/>
      <c r="G54" s="469"/>
      <c r="H54" s="469"/>
      <c r="I54" s="469"/>
      <c r="J54" s="469"/>
      <c r="K54" s="469"/>
      <c r="L54" s="469"/>
      <c r="M54" s="469"/>
      <c r="N54" s="469"/>
      <c r="O54" s="481"/>
      <c r="P54" s="432"/>
      <c r="Q54" s="450"/>
      <c r="R54" s="398"/>
      <c r="S54" s="398"/>
    </row>
    <row r="55" spans="1:19" ht="18" customHeight="1">
      <c r="A55" s="402"/>
      <c r="B55" s="469"/>
      <c r="C55" s="469" t="s">
        <v>685</v>
      </c>
      <c r="D55" s="468" t="s">
        <v>13</v>
      </c>
      <c r="E55" s="469" t="s">
        <v>686</v>
      </c>
      <c r="F55" s="469"/>
      <c r="G55" s="469"/>
      <c r="H55" s="469"/>
      <c r="I55" s="469"/>
      <c r="J55" s="469"/>
      <c r="K55" s="469"/>
      <c r="L55" s="469"/>
      <c r="M55" s="469"/>
      <c r="N55" s="469"/>
      <c r="O55" s="481"/>
      <c r="P55" s="432"/>
      <c r="Q55" s="450"/>
      <c r="R55" s="398"/>
      <c r="S55" s="398"/>
    </row>
    <row r="56" spans="1:19" ht="14.25" customHeight="1">
      <c r="A56" s="402"/>
      <c r="B56" s="469"/>
      <c r="C56" s="469"/>
      <c r="D56" s="469"/>
      <c r="E56" s="469" t="s">
        <v>687</v>
      </c>
      <c r="F56" s="468" t="s">
        <v>13</v>
      </c>
      <c r="G56" s="469" t="s">
        <v>688</v>
      </c>
      <c r="H56" s="469"/>
      <c r="I56" s="469"/>
      <c r="J56" s="469"/>
      <c r="K56" s="469"/>
      <c r="L56" s="469"/>
      <c r="M56" s="469"/>
      <c r="N56" s="469"/>
      <c r="O56" s="481"/>
      <c r="P56" s="432"/>
      <c r="Q56" s="450"/>
      <c r="R56" s="398"/>
      <c r="S56" s="398"/>
    </row>
    <row r="57" spans="1:19" ht="14.25" customHeight="1">
      <c r="A57" s="402"/>
      <c r="B57" s="469"/>
      <c r="C57" s="469"/>
      <c r="D57" s="469"/>
      <c r="E57" s="469" t="s">
        <v>689</v>
      </c>
      <c r="F57" s="468" t="s">
        <v>13</v>
      </c>
      <c r="G57" s="469" t="s">
        <v>690</v>
      </c>
      <c r="H57" s="469"/>
      <c r="I57" s="469"/>
      <c r="J57" s="469"/>
      <c r="K57" s="469"/>
      <c r="L57" s="469"/>
      <c r="M57" s="469"/>
      <c r="N57" s="469"/>
      <c r="O57" s="481"/>
      <c r="P57" s="432"/>
      <c r="Q57" s="450"/>
      <c r="R57" s="398"/>
      <c r="S57" s="398"/>
    </row>
    <row r="58" spans="1:19" ht="14.25" customHeight="1">
      <c r="A58" s="402"/>
      <c r="B58" s="469"/>
      <c r="C58" s="469"/>
      <c r="D58" s="469"/>
      <c r="E58" s="469" t="s">
        <v>691</v>
      </c>
      <c r="F58" s="468" t="s">
        <v>13</v>
      </c>
      <c r="G58" s="469" t="s">
        <v>692</v>
      </c>
      <c r="H58" s="469"/>
      <c r="I58" s="469"/>
      <c r="J58" s="469"/>
      <c r="K58" s="469"/>
      <c r="L58" s="469"/>
      <c r="M58" s="469"/>
      <c r="N58" s="469"/>
      <c r="O58" s="481"/>
      <c r="P58" s="432"/>
      <c r="Q58" s="450"/>
      <c r="R58" s="398"/>
      <c r="S58" s="398"/>
    </row>
    <row r="59" spans="1:19" ht="14.25" customHeight="1">
      <c r="A59" s="402"/>
      <c r="B59" s="469"/>
      <c r="C59" s="469"/>
      <c r="D59" s="469"/>
      <c r="E59" s="469" t="s">
        <v>48</v>
      </c>
      <c r="F59" s="468" t="s">
        <v>13</v>
      </c>
      <c r="G59" s="469" t="s">
        <v>693</v>
      </c>
      <c r="H59" s="469"/>
      <c r="I59" s="469"/>
      <c r="J59" s="469"/>
      <c r="K59" s="469"/>
      <c r="L59" s="469"/>
      <c r="M59" s="469"/>
      <c r="N59" s="469"/>
      <c r="O59" s="481"/>
      <c r="P59" s="432"/>
      <c r="Q59" s="450"/>
      <c r="R59" s="398"/>
      <c r="S59" s="398"/>
    </row>
    <row r="60" spans="1:19" ht="14.25" customHeight="1">
      <c r="A60" s="402"/>
      <c r="B60" s="469"/>
      <c r="C60" s="469"/>
      <c r="D60" s="469"/>
      <c r="E60" s="469" t="s">
        <v>694</v>
      </c>
      <c r="F60" s="468" t="s">
        <v>13</v>
      </c>
      <c r="G60" s="469" t="s">
        <v>695</v>
      </c>
      <c r="H60" s="469"/>
      <c r="I60" s="469"/>
      <c r="J60" s="469"/>
      <c r="K60" s="469"/>
      <c r="L60" s="469"/>
      <c r="M60" s="469"/>
      <c r="N60" s="469"/>
      <c r="O60" s="481"/>
      <c r="P60" s="432"/>
      <c r="Q60" s="450"/>
      <c r="R60" s="398"/>
      <c r="S60" s="398"/>
    </row>
    <row r="61" spans="1:19" ht="15.75" customHeight="1">
      <c r="A61" s="397"/>
      <c r="B61" s="469"/>
      <c r="C61" s="469" t="s">
        <v>696</v>
      </c>
      <c r="D61" s="468" t="s">
        <v>13</v>
      </c>
      <c r="E61" s="469" t="s">
        <v>697</v>
      </c>
      <c r="F61" s="469"/>
      <c r="G61" s="469"/>
      <c r="H61" s="469"/>
      <c r="I61" s="469"/>
      <c r="J61" s="469"/>
      <c r="K61" s="469"/>
      <c r="L61" s="469"/>
      <c r="M61" s="469"/>
      <c r="N61" s="469"/>
      <c r="O61" s="481"/>
      <c r="P61" s="432"/>
      <c r="Q61" s="450"/>
      <c r="R61" s="398"/>
      <c r="S61" s="398"/>
    </row>
    <row r="62" spans="1:19" ht="15.75" customHeight="1">
      <c r="A62" s="397"/>
      <c r="B62" s="469"/>
      <c r="C62" s="469" t="s">
        <v>698</v>
      </c>
      <c r="D62" s="469" t="s">
        <v>13</v>
      </c>
      <c r="E62" s="469" t="s">
        <v>699</v>
      </c>
      <c r="F62" s="469"/>
      <c r="G62" s="469"/>
      <c r="H62" s="469"/>
      <c r="I62" s="469"/>
      <c r="J62" s="469"/>
      <c r="K62" s="469"/>
      <c r="L62" s="469"/>
      <c r="M62" s="469"/>
      <c r="N62" s="469"/>
      <c r="O62" s="481"/>
      <c r="P62" s="432"/>
      <c r="Q62" s="450"/>
      <c r="R62" s="398"/>
      <c r="S62" s="398"/>
    </row>
    <row r="63" spans="1:19" ht="16.5" customHeight="1">
      <c r="A63" s="397"/>
      <c r="B63" s="467"/>
      <c r="C63" s="469" t="s">
        <v>700</v>
      </c>
      <c r="D63" s="469" t="s">
        <v>13</v>
      </c>
      <c r="E63" s="469" t="s">
        <v>701</v>
      </c>
      <c r="F63" s="469"/>
      <c r="G63" s="469"/>
      <c r="H63" s="469"/>
      <c r="I63" s="469"/>
      <c r="J63" s="469"/>
      <c r="K63" s="469"/>
      <c r="L63" s="469"/>
      <c r="M63" s="469"/>
      <c r="N63" s="469"/>
      <c r="O63" s="481"/>
      <c r="P63" s="431"/>
      <c r="Q63" s="449"/>
      <c r="R63" s="398"/>
      <c r="S63" s="398"/>
    </row>
    <row r="64" spans="1:19" ht="9.75" customHeight="1">
      <c r="A64" s="402"/>
      <c r="B64" s="467"/>
      <c r="C64" s="469"/>
      <c r="D64" s="469"/>
      <c r="E64" s="469"/>
      <c r="F64" s="469"/>
      <c r="G64" s="469"/>
      <c r="H64" s="469"/>
      <c r="I64" s="469"/>
      <c r="J64" s="469"/>
      <c r="K64" s="469"/>
      <c r="L64" s="469"/>
      <c r="M64" s="469"/>
      <c r="N64" s="469"/>
      <c r="O64" s="481"/>
      <c r="P64" s="431"/>
      <c r="Q64" s="449"/>
      <c r="R64" s="398"/>
      <c r="S64" s="398"/>
    </row>
    <row r="65" spans="1:19" s="406" customFormat="1" ht="17.25" customHeight="1">
      <c r="A65" s="409"/>
      <c r="B65" s="467" t="s">
        <v>702</v>
      </c>
      <c r="C65" s="467" t="s">
        <v>703</v>
      </c>
      <c r="D65" s="468" t="s">
        <v>13</v>
      </c>
      <c r="E65" s="469"/>
      <c r="F65" s="468"/>
      <c r="G65" s="469" t="s">
        <v>485</v>
      </c>
      <c r="H65" s="468" t="s">
        <v>13</v>
      </c>
      <c r="I65" s="469" t="s">
        <v>751</v>
      </c>
      <c r="J65" s="469"/>
      <c r="K65" s="469"/>
      <c r="L65" s="469"/>
      <c r="M65" s="469"/>
      <c r="N65" s="469"/>
      <c r="O65" s="481"/>
      <c r="P65" s="437"/>
      <c r="Q65" s="440"/>
      <c r="R65" s="407"/>
      <c r="S65" s="407"/>
    </row>
    <row r="66" spans="1:19" ht="14.25" customHeight="1">
      <c r="A66" s="402"/>
      <c r="B66" s="469"/>
      <c r="C66" s="469"/>
      <c r="D66" s="468"/>
      <c r="E66" s="469"/>
      <c r="F66" s="469"/>
      <c r="G66" s="469" t="s">
        <v>473</v>
      </c>
      <c r="H66" s="468" t="s">
        <v>13</v>
      </c>
      <c r="I66" s="469" t="s">
        <v>752</v>
      </c>
      <c r="J66" s="469"/>
      <c r="K66" s="469"/>
      <c r="L66" s="469"/>
      <c r="M66" s="469"/>
      <c r="N66" s="469"/>
      <c r="O66" s="481"/>
      <c r="P66" s="431"/>
      <c r="Q66" s="449"/>
      <c r="R66" s="398"/>
      <c r="S66" s="398"/>
    </row>
    <row r="67" spans="1:19" ht="14.25" customHeight="1">
      <c r="A67" s="402"/>
      <c r="B67" s="469"/>
      <c r="C67" s="469"/>
      <c r="D67" s="469"/>
      <c r="E67" s="469"/>
      <c r="F67" s="469"/>
      <c r="G67" s="469" t="s">
        <v>480</v>
      </c>
      <c r="H67" s="468" t="s">
        <v>13</v>
      </c>
      <c r="I67" s="469" t="s">
        <v>753</v>
      </c>
      <c r="J67" s="469"/>
      <c r="K67" s="469"/>
      <c r="L67" s="469"/>
      <c r="M67" s="469"/>
      <c r="N67" s="469"/>
      <c r="O67" s="481"/>
      <c r="P67" s="437"/>
      <c r="Q67" s="440"/>
      <c r="R67" s="398"/>
      <c r="S67" s="398"/>
    </row>
    <row r="68" spans="1:19" ht="14.25" customHeight="1">
      <c r="A68" s="402"/>
      <c r="B68" s="469"/>
      <c r="C68" s="469"/>
      <c r="D68" s="469"/>
      <c r="E68" s="469"/>
      <c r="F68" s="469"/>
      <c r="G68" s="469"/>
      <c r="H68" s="468"/>
      <c r="I68" s="469"/>
      <c r="J68" s="469"/>
      <c r="K68" s="469"/>
      <c r="L68" s="469"/>
      <c r="M68" s="469"/>
      <c r="N68" s="469"/>
      <c r="O68" s="481"/>
      <c r="P68" s="432"/>
      <c r="Q68" s="450"/>
      <c r="R68" s="398"/>
      <c r="S68" s="398"/>
    </row>
    <row r="69" spans="1:19" ht="14.25" customHeight="1">
      <c r="A69" s="397"/>
      <c r="B69" s="469"/>
      <c r="C69" s="469"/>
      <c r="D69" s="469"/>
      <c r="E69" s="469"/>
      <c r="F69" s="469"/>
      <c r="G69" s="473" t="s">
        <v>506</v>
      </c>
      <c r="H69" s="468"/>
      <c r="I69" s="489" t="s">
        <v>39</v>
      </c>
      <c r="J69" s="1233" t="s">
        <v>754</v>
      </c>
      <c r="K69" s="1233"/>
      <c r="L69" s="489" t="s">
        <v>704</v>
      </c>
      <c r="M69" s="489" t="s">
        <v>755</v>
      </c>
      <c r="N69" s="489" t="s">
        <v>477</v>
      </c>
      <c r="O69" s="490" t="s">
        <v>486</v>
      </c>
      <c r="P69" s="432"/>
      <c r="Q69" s="450"/>
      <c r="R69" s="398"/>
      <c r="S69" s="398"/>
    </row>
    <row r="70" spans="1:19" ht="14.25" customHeight="1">
      <c r="A70" s="402"/>
      <c r="B70" s="469"/>
      <c r="C70" s="469"/>
      <c r="D70" s="469"/>
      <c r="E70" s="469"/>
      <c r="F70" s="469"/>
      <c r="G70" s="473"/>
      <c r="H70" s="468"/>
      <c r="I70" s="485">
        <v>1</v>
      </c>
      <c r="J70" s="1234" t="s">
        <v>131</v>
      </c>
      <c r="K70" s="1234"/>
      <c r="L70" s="486">
        <v>10</v>
      </c>
      <c r="M70" s="486">
        <v>10</v>
      </c>
      <c r="N70" s="487">
        <v>1</v>
      </c>
      <c r="O70" s="1235">
        <f>(SUM(N70:N73))/(COUNTA(N70:N73))</f>
        <v>0.5</v>
      </c>
      <c r="P70" s="432"/>
      <c r="Q70" s="450"/>
      <c r="R70" s="398"/>
      <c r="S70" s="398"/>
    </row>
    <row r="71" spans="1:19" ht="14.25" customHeight="1">
      <c r="A71" s="402"/>
      <c r="B71" s="469"/>
      <c r="C71" s="469"/>
      <c r="D71" s="469"/>
      <c r="E71" s="469"/>
      <c r="F71" s="469"/>
      <c r="G71" s="473"/>
      <c r="H71" s="468"/>
      <c r="I71" s="485">
        <v>2</v>
      </c>
      <c r="J71" s="1234" t="s">
        <v>74</v>
      </c>
      <c r="K71" s="1234"/>
      <c r="L71" s="485">
        <v>100</v>
      </c>
      <c r="M71" s="485">
        <v>50</v>
      </c>
      <c r="N71" s="488">
        <v>0</v>
      </c>
      <c r="O71" s="1235"/>
      <c r="P71" s="432"/>
      <c r="Q71" s="450"/>
      <c r="R71" s="398"/>
      <c r="S71" s="398"/>
    </row>
    <row r="72" spans="1:19" ht="14.25" customHeight="1">
      <c r="A72" s="397"/>
      <c r="B72" s="469"/>
      <c r="C72" s="469"/>
      <c r="D72" s="469"/>
      <c r="E72" s="469"/>
      <c r="F72" s="469"/>
      <c r="G72" s="473"/>
      <c r="H72" s="468"/>
      <c r="I72" s="485">
        <v>3</v>
      </c>
      <c r="J72" s="1234" t="s">
        <v>756</v>
      </c>
      <c r="K72" s="1234"/>
      <c r="L72" s="485">
        <v>40</v>
      </c>
      <c r="M72" s="485">
        <v>30</v>
      </c>
      <c r="N72" s="488">
        <v>0</v>
      </c>
      <c r="O72" s="1235"/>
      <c r="P72" s="432"/>
      <c r="Q72" s="450"/>
      <c r="R72" s="398"/>
      <c r="S72" s="398"/>
    </row>
    <row r="73" spans="1:19" ht="14.25" customHeight="1">
      <c r="A73" s="402"/>
      <c r="B73" s="469"/>
      <c r="C73" s="469"/>
      <c r="D73" s="469"/>
      <c r="E73" s="469"/>
      <c r="F73" s="469"/>
      <c r="G73" s="474"/>
      <c r="H73" s="475"/>
      <c r="I73" s="485">
        <v>4</v>
      </c>
      <c r="J73" s="1234" t="s">
        <v>757</v>
      </c>
      <c r="K73" s="1234"/>
      <c r="L73" s="485">
        <v>25</v>
      </c>
      <c r="M73" s="485">
        <v>25</v>
      </c>
      <c r="N73" s="488">
        <v>1</v>
      </c>
      <c r="O73" s="1235"/>
      <c r="P73" s="432"/>
      <c r="Q73" s="450"/>
      <c r="R73" s="398"/>
      <c r="S73" s="398"/>
    </row>
    <row r="74" spans="1:19" ht="14.25" customHeight="1">
      <c r="A74" s="402"/>
      <c r="B74" s="469"/>
      <c r="C74" s="469"/>
      <c r="D74" s="469"/>
      <c r="E74" s="469"/>
      <c r="F74" s="469"/>
      <c r="G74" s="469"/>
      <c r="H74" s="468"/>
      <c r="I74" s="469"/>
      <c r="J74" s="469"/>
      <c r="K74" s="469"/>
      <c r="L74" s="469"/>
      <c r="M74" s="469"/>
      <c r="N74" s="469"/>
      <c r="O74" s="481"/>
      <c r="P74" s="432"/>
      <c r="Q74" s="450"/>
      <c r="R74" s="398"/>
      <c r="S74" s="398"/>
    </row>
    <row r="75" spans="1:19" ht="14.25" customHeight="1">
      <c r="A75" s="402"/>
      <c r="B75" s="467" t="s">
        <v>705</v>
      </c>
      <c r="C75" s="467" t="s">
        <v>758</v>
      </c>
      <c r="D75" s="469"/>
      <c r="E75" s="469" t="s">
        <v>759</v>
      </c>
      <c r="F75" s="469" t="s">
        <v>13</v>
      </c>
      <c r="G75" s="469" t="s">
        <v>760</v>
      </c>
      <c r="H75" s="468"/>
      <c r="I75" s="469"/>
      <c r="J75" s="469"/>
      <c r="K75" s="469"/>
      <c r="L75" s="469"/>
      <c r="M75" s="469"/>
      <c r="N75" s="469"/>
      <c r="O75" s="481"/>
      <c r="P75" s="432"/>
      <c r="Q75" s="450"/>
      <c r="R75" s="398"/>
      <c r="S75" s="398"/>
    </row>
    <row r="76" spans="1:19" ht="14.25" customHeight="1">
      <c r="A76" s="402"/>
      <c r="B76" s="469"/>
      <c r="C76" s="469"/>
      <c r="D76" s="469"/>
      <c r="E76" s="469"/>
      <c r="F76" s="469"/>
      <c r="G76" s="469" t="s">
        <v>761</v>
      </c>
      <c r="H76" s="468"/>
      <c r="I76" s="469"/>
      <c r="J76" s="469"/>
      <c r="K76" s="469"/>
      <c r="L76" s="469"/>
      <c r="M76" s="469"/>
      <c r="N76" s="469"/>
      <c r="O76" s="481"/>
      <c r="P76" s="432"/>
      <c r="Q76" s="450"/>
      <c r="R76" s="398"/>
      <c r="S76" s="398"/>
    </row>
    <row r="77" spans="1:19" ht="14.25" customHeight="1">
      <c r="A77" s="402"/>
      <c r="B77" s="469"/>
      <c r="C77" s="469"/>
      <c r="D77" s="469"/>
      <c r="E77" s="469" t="s">
        <v>762</v>
      </c>
      <c r="F77" s="469" t="s">
        <v>13</v>
      </c>
      <c r="G77" s="469" t="s">
        <v>763</v>
      </c>
      <c r="H77" s="468"/>
      <c r="I77" s="469"/>
      <c r="J77" s="469"/>
      <c r="K77" s="469"/>
      <c r="L77" s="469"/>
      <c r="M77" s="469"/>
      <c r="N77" s="469"/>
      <c r="O77" s="481"/>
      <c r="P77" s="432"/>
      <c r="Q77" s="450"/>
      <c r="R77" s="398"/>
      <c r="S77" s="398"/>
    </row>
    <row r="78" spans="1:19" ht="14.25" customHeight="1">
      <c r="A78" s="402"/>
      <c r="B78" s="469"/>
      <c r="C78" s="469"/>
      <c r="D78" s="469"/>
      <c r="E78" s="469" t="s">
        <v>764</v>
      </c>
      <c r="F78" s="469" t="s">
        <v>13</v>
      </c>
      <c r="G78" s="469" t="s">
        <v>765</v>
      </c>
      <c r="H78" s="468"/>
      <c r="I78" s="469"/>
      <c r="J78" s="469"/>
      <c r="K78" s="469"/>
      <c r="L78" s="469"/>
      <c r="M78" s="469"/>
      <c r="N78" s="469"/>
      <c r="O78" s="481"/>
      <c r="P78" s="432"/>
      <c r="Q78" s="450"/>
      <c r="R78" s="398"/>
      <c r="S78" s="398"/>
    </row>
    <row r="79" spans="1:19" ht="14.25" customHeight="1">
      <c r="A79" s="402"/>
      <c r="B79" s="469"/>
      <c r="C79" s="469"/>
      <c r="D79" s="469"/>
      <c r="E79" s="469" t="s">
        <v>766</v>
      </c>
      <c r="F79" s="469" t="s">
        <v>13</v>
      </c>
      <c r="G79" s="469" t="s">
        <v>767</v>
      </c>
      <c r="H79" s="468"/>
      <c r="I79" s="469"/>
      <c r="J79" s="469"/>
      <c r="K79" s="469"/>
      <c r="L79" s="469"/>
      <c r="M79" s="469"/>
      <c r="N79" s="469"/>
      <c r="O79" s="481"/>
      <c r="P79" s="432"/>
      <c r="Q79" s="450"/>
      <c r="R79" s="398"/>
      <c r="S79" s="398"/>
    </row>
    <row r="80" spans="1:19" ht="14.25" customHeight="1">
      <c r="A80" s="402"/>
      <c r="B80" s="469"/>
      <c r="C80" s="469"/>
      <c r="D80" s="469"/>
      <c r="E80" s="469"/>
      <c r="F80" s="469"/>
      <c r="G80" s="469"/>
      <c r="H80" s="468"/>
      <c r="I80" s="469"/>
      <c r="J80" s="469"/>
      <c r="K80" s="469"/>
      <c r="L80" s="469"/>
      <c r="M80" s="469"/>
      <c r="N80" s="469"/>
      <c r="O80" s="481"/>
      <c r="P80" s="432"/>
      <c r="Q80" s="450"/>
      <c r="R80" s="398"/>
      <c r="S80" s="398"/>
    </row>
    <row r="81" spans="1:19" ht="14.25" customHeight="1">
      <c r="A81" s="397"/>
      <c r="B81" s="467" t="s">
        <v>719</v>
      </c>
      <c r="C81" s="467" t="s">
        <v>706</v>
      </c>
      <c r="D81" s="468" t="s">
        <v>13</v>
      </c>
      <c r="E81" s="469" t="s">
        <v>707</v>
      </c>
      <c r="F81" s="469"/>
      <c r="G81" s="469"/>
      <c r="H81" s="469"/>
      <c r="I81" s="469"/>
      <c r="J81" s="469"/>
      <c r="K81" s="469"/>
      <c r="L81" s="469"/>
      <c r="M81" s="469"/>
      <c r="N81" s="469"/>
      <c r="O81" s="481"/>
      <c r="P81" s="432"/>
      <c r="Q81" s="450"/>
      <c r="R81" s="398"/>
      <c r="S81" s="398"/>
    </row>
    <row r="82" spans="1:19" ht="14.25" customHeight="1">
      <c r="A82" s="400"/>
      <c r="B82" s="469"/>
      <c r="C82" s="469"/>
      <c r="D82" s="468"/>
      <c r="E82" s="469" t="s">
        <v>708</v>
      </c>
      <c r="F82" s="468" t="s">
        <v>13</v>
      </c>
      <c r="G82" s="469" t="s">
        <v>709</v>
      </c>
      <c r="H82" s="469"/>
      <c r="I82" s="469"/>
      <c r="J82" s="469"/>
      <c r="K82" s="469"/>
      <c r="L82" s="469"/>
      <c r="M82" s="469"/>
      <c r="N82" s="469"/>
      <c r="O82" s="481"/>
      <c r="P82" s="432"/>
      <c r="Q82" s="450"/>
      <c r="R82" s="398"/>
      <c r="S82" s="398"/>
    </row>
    <row r="83" spans="1:19" ht="14.25" customHeight="1">
      <c r="A83" s="400"/>
      <c r="B83" s="469"/>
      <c r="C83" s="469"/>
      <c r="D83" s="469"/>
      <c r="E83" s="469" t="s">
        <v>710</v>
      </c>
      <c r="F83" s="468" t="s">
        <v>13</v>
      </c>
      <c r="G83" s="469" t="s">
        <v>711</v>
      </c>
      <c r="H83" s="469"/>
      <c r="I83" s="469"/>
      <c r="J83" s="469"/>
      <c r="K83" s="469"/>
      <c r="L83" s="469"/>
      <c r="M83" s="469"/>
      <c r="N83" s="469"/>
      <c r="O83" s="481"/>
      <c r="P83" s="432"/>
      <c r="Q83" s="450"/>
      <c r="R83" s="398"/>
      <c r="S83" s="398"/>
    </row>
    <row r="84" spans="1:19" ht="13">
      <c r="A84" s="400"/>
      <c r="B84" s="469"/>
      <c r="C84" s="469"/>
      <c r="D84" s="469"/>
      <c r="E84" s="469" t="s">
        <v>712</v>
      </c>
      <c r="F84" s="468" t="s">
        <v>13</v>
      </c>
      <c r="G84" s="469" t="s">
        <v>713</v>
      </c>
      <c r="H84" s="469"/>
      <c r="I84" s="469"/>
      <c r="J84" s="469"/>
      <c r="K84" s="469"/>
      <c r="L84" s="469"/>
      <c r="M84" s="469"/>
      <c r="N84" s="469"/>
      <c r="O84" s="481"/>
      <c r="P84" s="471"/>
      <c r="Q84" s="472"/>
      <c r="R84" s="398"/>
      <c r="S84" s="398"/>
    </row>
    <row r="85" spans="1:19" ht="13">
      <c r="A85" s="400"/>
      <c r="B85" s="469"/>
      <c r="C85" s="469"/>
      <c r="D85" s="469"/>
      <c r="E85" s="469" t="s">
        <v>714</v>
      </c>
      <c r="F85" s="468" t="s">
        <v>13</v>
      </c>
      <c r="G85" s="469" t="s">
        <v>715</v>
      </c>
      <c r="H85" s="469"/>
      <c r="I85" s="469"/>
      <c r="J85" s="469"/>
      <c r="K85" s="469"/>
      <c r="L85" s="469"/>
      <c r="M85" s="469"/>
      <c r="N85" s="469"/>
      <c r="O85" s="481"/>
      <c r="P85" s="441"/>
      <c r="Q85" s="433"/>
      <c r="R85" s="398"/>
      <c r="S85" s="398"/>
    </row>
    <row r="86" spans="1:19" ht="13">
      <c r="A86" s="400"/>
      <c r="B86" s="469"/>
      <c r="C86" s="469"/>
      <c r="D86" s="469"/>
      <c r="E86" s="469"/>
      <c r="F86" s="468"/>
      <c r="G86" s="482" t="s">
        <v>716</v>
      </c>
      <c r="H86" s="469"/>
      <c r="I86" s="469"/>
      <c r="J86" s="469"/>
      <c r="K86" s="469"/>
      <c r="L86" s="469"/>
      <c r="M86" s="469"/>
      <c r="N86" s="469"/>
      <c r="O86" s="481"/>
      <c r="P86" s="441"/>
      <c r="Q86" s="433"/>
      <c r="R86" s="398"/>
      <c r="S86" s="398"/>
    </row>
    <row r="87" spans="1:19" ht="13">
      <c r="A87" s="400"/>
      <c r="B87" s="469"/>
      <c r="C87" s="469"/>
      <c r="D87" s="469"/>
      <c r="E87" s="469"/>
      <c r="F87" s="468"/>
      <c r="G87" s="469" t="s">
        <v>717</v>
      </c>
      <c r="H87" s="469"/>
      <c r="I87" s="469"/>
      <c r="J87" s="469"/>
      <c r="K87" s="469"/>
      <c r="L87" s="469"/>
      <c r="M87" s="469"/>
      <c r="N87" s="469"/>
      <c r="O87" s="481"/>
      <c r="P87" s="441"/>
      <c r="Q87" s="433"/>
      <c r="R87" s="398"/>
      <c r="S87" s="398"/>
    </row>
    <row r="88" spans="1:19" ht="13">
      <c r="A88" s="400"/>
      <c r="B88" s="469"/>
      <c r="C88" s="469"/>
      <c r="D88" s="469"/>
      <c r="E88" s="473" t="s">
        <v>718</v>
      </c>
      <c r="F88" s="468" t="s">
        <v>13</v>
      </c>
      <c r="G88" s="469"/>
      <c r="H88" s="469"/>
      <c r="I88" s="469"/>
      <c r="J88" s="469"/>
      <c r="K88" s="469"/>
      <c r="L88" s="469"/>
      <c r="M88" s="469"/>
      <c r="N88" s="469"/>
      <c r="O88" s="481"/>
      <c r="P88" s="441"/>
      <c r="Q88" s="433"/>
      <c r="R88" s="398"/>
      <c r="S88" s="398"/>
    </row>
    <row r="89" spans="1:19" ht="13">
      <c r="A89" s="400"/>
      <c r="B89" s="469"/>
      <c r="C89" s="469"/>
      <c r="D89" s="469"/>
      <c r="E89" s="469"/>
      <c r="F89" s="468"/>
      <c r="G89" s="469"/>
      <c r="H89" s="469"/>
      <c r="I89" s="469"/>
      <c r="J89" s="469"/>
      <c r="K89" s="469"/>
      <c r="L89" s="469"/>
      <c r="M89" s="469"/>
      <c r="N89" s="469"/>
      <c r="O89" s="481"/>
      <c r="P89" s="441"/>
      <c r="Q89" s="433"/>
      <c r="R89" s="398"/>
      <c r="S89" s="398"/>
    </row>
    <row r="90" spans="1:19" ht="13">
      <c r="A90" s="400"/>
      <c r="B90" s="469"/>
      <c r="C90" s="469"/>
      <c r="D90" s="469"/>
      <c r="E90" s="469"/>
      <c r="F90" s="468"/>
      <c r="G90" s="469"/>
      <c r="H90" s="469"/>
      <c r="I90" s="469"/>
      <c r="J90" s="469"/>
      <c r="K90" s="469"/>
      <c r="L90" s="469"/>
      <c r="M90" s="469"/>
      <c r="N90" s="469"/>
      <c r="O90" s="481"/>
      <c r="P90" s="441"/>
      <c r="Q90" s="433"/>
      <c r="R90" s="398"/>
      <c r="S90" s="398"/>
    </row>
    <row r="91" spans="1:19" ht="13">
      <c r="A91" s="400"/>
      <c r="B91" s="469"/>
      <c r="C91" s="469"/>
      <c r="D91" s="469"/>
      <c r="E91" s="469"/>
      <c r="F91" s="468"/>
      <c r="G91" s="469"/>
      <c r="H91" s="469"/>
      <c r="I91" s="469"/>
      <c r="J91" s="469"/>
      <c r="K91" s="469"/>
      <c r="L91" s="469"/>
      <c r="M91" s="469"/>
      <c r="N91" s="469"/>
      <c r="O91" s="481"/>
      <c r="P91" s="441"/>
      <c r="Q91" s="433"/>
      <c r="R91" s="398"/>
      <c r="S91" s="398"/>
    </row>
    <row r="92" spans="1:19" ht="13">
      <c r="A92" s="400"/>
      <c r="B92" s="469"/>
      <c r="C92" s="469"/>
      <c r="D92" s="469"/>
      <c r="E92" s="469"/>
      <c r="F92" s="468"/>
      <c r="G92" s="469"/>
      <c r="H92" s="469"/>
      <c r="I92" s="469"/>
      <c r="J92" s="469"/>
      <c r="K92" s="469"/>
      <c r="L92" s="469"/>
      <c r="M92" s="469"/>
      <c r="N92" s="469"/>
      <c r="O92" s="481"/>
      <c r="P92" s="441"/>
      <c r="Q92" s="433"/>
      <c r="R92" s="398"/>
      <c r="S92" s="398"/>
    </row>
    <row r="93" spans="1:19" ht="27.75" customHeight="1">
      <c r="A93" s="400"/>
      <c r="B93" s="469"/>
      <c r="C93" s="469"/>
      <c r="D93" s="469"/>
      <c r="E93" s="469"/>
      <c r="F93" s="468"/>
      <c r="G93" s="469"/>
      <c r="H93" s="469"/>
      <c r="I93" s="469"/>
      <c r="J93" s="469"/>
      <c r="K93" s="469"/>
      <c r="L93" s="469"/>
      <c r="M93" s="469"/>
      <c r="N93" s="469"/>
      <c r="O93" s="481"/>
      <c r="P93" s="441"/>
      <c r="Q93" s="433"/>
      <c r="R93" s="398"/>
      <c r="S93" s="398"/>
    </row>
    <row r="94" spans="1:19" ht="13">
      <c r="A94" s="400"/>
      <c r="B94" s="467" t="s">
        <v>722</v>
      </c>
      <c r="C94" s="467" t="s">
        <v>720</v>
      </c>
      <c r="D94" s="468" t="s">
        <v>13</v>
      </c>
      <c r="E94" s="469" t="s">
        <v>721</v>
      </c>
      <c r="F94" s="469"/>
      <c r="G94" s="469"/>
      <c r="H94" s="469"/>
      <c r="I94" s="469"/>
      <c r="J94" s="469"/>
      <c r="K94" s="469"/>
      <c r="L94" s="469"/>
      <c r="M94" s="469"/>
      <c r="N94" s="469"/>
      <c r="O94" s="481"/>
      <c r="P94" s="441"/>
      <c r="Q94" s="433"/>
      <c r="R94" s="398"/>
      <c r="S94" s="398"/>
    </row>
    <row r="95" spans="1:19" ht="13">
      <c r="A95" s="400"/>
      <c r="B95" s="467"/>
      <c r="C95" s="467"/>
      <c r="D95" s="468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81"/>
      <c r="P95" s="441"/>
      <c r="Q95" s="433"/>
      <c r="R95" s="398"/>
      <c r="S95" s="398"/>
    </row>
    <row r="96" spans="1:19" ht="13">
      <c r="A96" s="400"/>
      <c r="B96" s="467" t="s">
        <v>740</v>
      </c>
      <c r="C96" s="467" t="s">
        <v>723</v>
      </c>
      <c r="D96" s="476" t="s">
        <v>13</v>
      </c>
      <c r="E96" s="477" t="s">
        <v>724</v>
      </c>
      <c r="F96" s="475" t="s">
        <v>13</v>
      </c>
      <c r="G96" s="475" t="s">
        <v>725</v>
      </c>
      <c r="H96" s="476" t="s">
        <v>13</v>
      </c>
      <c r="I96" s="475" t="s">
        <v>726</v>
      </c>
      <c r="J96" s="475" t="s">
        <v>727</v>
      </c>
      <c r="K96" s="475"/>
      <c r="L96" s="475"/>
      <c r="M96" s="475"/>
      <c r="N96" s="475"/>
      <c r="O96" s="483"/>
      <c r="P96" s="441"/>
      <c r="Q96" s="433"/>
      <c r="R96" s="398"/>
      <c r="S96" s="398"/>
    </row>
    <row r="97" spans="1:19" ht="13">
      <c r="A97" s="400"/>
      <c r="B97" s="469"/>
      <c r="C97" s="469"/>
      <c r="D97" s="475"/>
      <c r="E97" s="475"/>
      <c r="F97" s="475"/>
      <c r="G97" s="475"/>
      <c r="H97" s="476"/>
      <c r="I97" s="475" t="s">
        <v>728</v>
      </c>
      <c r="J97" s="475" t="s">
        <v>729</v>
      </c>
      <c r="K97" s="475"/>
      <c r="L97" s="475"/>
      <c r="M97" s="475"/>
      <c r="N97" s="475"/>
      <c r="O97" s="483"/>
      <c r="P97" s="441"/>
      <c r="Q97" s="433"/>
      <c r="R97" s="398"/>
      <c r="S97" s="398"/>
    </row>
    <row r="98" spans="1:19" ht="13">
      <c r="A98" s="400"/>
      <c r="B98" s="475"/>
      <c r="C98" s="475"/>
      <c r="D98" s="475"/>
      <c r="E98" s="475"/>
      <c r="F98" s="475"/>
      <c r="G98" s="478" t="s">
        <v>730</v>
      </c>
      <c r="H98" s="476" t="s">
        <v>13</v>
      </c>
      <c r="I98" s="1232" t="s">
        <v>731</v>
      </c>
      <c r="J98" s="1232"/>
      <c r="K98" s="1232"/>
      <c r="L98" s="1232"/>
      <c r="M98" s="1232"/>
      <c r="N98" s="1232"/>
      <c r="O98" s="1232"/>
      <c r="P98" s="441"/>
      <c r="Q98" s="433"/>
      <c r="R98" s="398"/>
      <c r="S98" s="398"/>
    </row>
    <row r="99" spans="1:19" ht="13">
      <c r="A99" s="400"/>
      <c r="B99" s="475"/>
      <c r="C99" s="475"/>
      <c r="D99" s="475"/>
      <c r="E99" s="475"/>
      <c r="F99" s="479" t="s">
        <v>13</v>
      </c>
      <c r="G99" s="474" t="s">
        <v>732</v>
      </c>
      <c r="H99" s="476" t="s">
        <v>13</v>
      </c>
      <c r="I99" s="1232" t="s">
        <v>733</v>
      </c>
      <c r="J99" s="1232"/>
      <c r="K99" s="1232"/>
      <c r="L99" s="1232"/>
      <c r="M99" s="1232"/>
      <c r="N99" s="1232"/>
      <c r="O99" s="1232"/>
      <c r="P99" s="441"/>
      <c r="Q99" s="433"/>
      <c r="R99" s="398"/>
      <c r="S99" s="398"/>
    </row>
    <row r="100" spans="1:19" ht="13">
      <c r="A100" s="400"/>
      <c r="B100" s="475"/>
      <c r="C100" s="475"/>
      <c r="D100" s="475"/>
      <c r="E100" s="475"/>
      <c r="F100" s="479" t="s">
        <v>13</v>
      </c>
      <c r="G100" s="474" t="s">
        <v>483</v>
      </c>
      <c r="H100" s="476" t="s">
        <v>13</v>
      </c>
      <c r="I100" s="1232" t="s">
        <v>734</v>
      </c>
      <c r="J100" s="1232"/>
      <c r="K100" s="1232"/>
      <c r="L100" s="1232"/>
      <c r="M100" s="1232"/>
      <c r="N100" s="1232"/>
      <c r="O100" s="1232"/>
      <c r="P100" s="441"/>
      <c r="Q100" s="433"/>
      <c r="R100" s="398"/>
      <c r="S100" s="398"/>
    </row>
    <row r="101" spans="1:19" ht="13">
      <c r="A101" s="400"/>
      <c r="B101" s="469"/>
      <c r="C101" s="469"/>
      <c r="D101" s="475"/>
      <c r="E101" s="475" t="s">
        <v>735</v>
      </c>
      <c r="F101" s="476" t="s">
        <v>13</v>
      </c>
      <c r="G101" s="475" t="s">
        <v>736</v>
      </c>
      <c r="H101" s="475"/>
      <c r="I101" s="475"/>
      <c r="J101" s="475"/>
      <c r="K101" s="475"/>
      <c r="L101" s="475"/>
      <c r="M101" s="475"/>
      <c r="N101" s="475"/>
      <c r="O101" s="483"/>
      <c r="P101" s="441"/>
      <c r="Q101" s="433"/>
      <c r="R101" s="398"/>
      <c r="S101" s="398"/>
    </row>
    <row r="102" spans="1:19" ht="25">
      <c r="A102" s="396"/>
      <c r="B102" s="469"/>
      <c r="C102" s="469"/>
      <c r="D102" s="475"/>
      <c r="E102" s="475" t="s">
        <v>737</v>
      </c>
      <c r="F102" s="479" t="s">
        <v>13</v>
      </c>
      <c r="G102" s="480" t="s">
        <v>738</v>
      </c>
      <c r="H102" s="479" t="s">
        <v>13</v>
      </c>
      <c r="I102" s="1232" t="s">
        <v>739</v>
      </c>
      <c r="J102" s="1232"/>
      <c r="K102" s="1232"/>
      <c r="L102" s="1232"/>
      <c r="M102" s="1232"/>
      <c r="N102" s="1232"/>
      <c r="O102" s="1232"/>
      <c r="P102" s="436"/>
      <c r="Q102" s="442"/>
    </row>
    <row r="103" spans="1:19" ht="3" customHeight="1">
      <c r="A103" s="396"/>
      <c r="B103" s="469"/>
      <c r="C103" s="469"/>
      <c r="D103" s="469"/>
      <c r="E103" s="469"/>
      <c r="F103" s="469"/>
      <c r="G103" s="469"/>
      <c r="H103" s="469"/>
      <c r="I103" s="469"/>
      <c r="J103" s="469"/>
      <c r="K103" s="469"/>
      <c r="L103" s="469"/>
      <c r="M103" s="469"/>
      <c r="N103" s="469"/>
      <c r="O103" s="481"/>
      <c r="Q103" s="393"/>
    </row>
    <row r="104" spans="1:19" ht="13">
      <c r="A104" s="397"/>
      <c r="B104" s="467" t="s">
        <v>741</v>
      </c>
      <c r="C104" s="467"/>
      <c r="D104" s="468" t="s">
        <v>13</v>
      </c>
      <c r="E104" s="469" t="s">
        <v>742</v>
      </c>
      <c r="F104" s="469"/>
      <c r="G104" s="469"/>
      <c r="H104" s="469"/>
      <c r="I104" s="469"/>
      <c r="J104" s="469"/>
      <c r="K104" s="469"/>
      <c r="L104" s="469"/>
      <c r="M104" s="469"/>
      <c r="N104" s="469"/>
      <c r="O104" s="481"/>
      <c r="Q104" s="393"/>
    </row>
    <row r="105" spans="1:19" ht="13">
      <c r="A105" s="396"/>
      <c r="B105" s="467" t="s">
        <v>743</v>
      </c>
      <c r="C105" s="467"/>
      <c r="D105" s="468" t="s">
        <v>13</v>
      </c>
      <c r="E105" s="469" t="s">
        <v>744</v>
      </c>
      <c r="F105" s="469"/>
      <c r="G105" s="469"/>
      <c r="H105" s="469"/>
      <c r="I105" s="469"/>
      <c r="J105" s="469"/>
      <c r="K105" s="469"/>
      <c r="L105" s="469"/>
      <c r="M105" s="469"/>
      <c r="N105" s="469"/>
      <c r="O105" s="481"/>
      <c r="Q105" s="393"/>
    </row>
    <row r="106" spans="1:19" ht="13">
      <c r="A106" s="396"/>
      <c r="B106" s="467" t="s">
        <v>745</v>
      </c>
      <c r="C106" s="467"/>
      <c r="D106" s="468" t="s">
        <v>13</v>
      </c>
      <c r="E106" s="469" t="s">
        <v>746</v>
      </c>
      <c r="F106" s="481"/>
      <c r="G106" s="481"/>
      <c r="H106" s="481"/>
      <c r="I106" s="481"/>
      <c r="J106" s="481"/>
      <c r="K106" s="481"/>
      <c r="L106" s="481"/>
      <c r="M106" s="481"/>
      <c r="N106" s="481"/>
      <c r="O106" s="481"/>
      <c r="Q106" s="393"/>
    </row>
    <row r="107" spans="1:19" ht="13" thickBot="1">
      <c r="A107" s="492"/>
      <c r="B107" s="493"/>
      <c r="C107" s="493"/>
      <c r="D107" s="493"/>
      <c r="E107" s="493"/>
      <c r="F107" s="493"/>
      <c r="G107" s="493"/>
      <c r="H107" s="493"/>
      <c r="I107" s="493"/>
      <c r="J107" s="493"/>
      <c r="K107" s="493"/>
      <c r="L107" s="493"/>
      <c r="M107" s="493"/>
      <c r="N107" s="493"/>
      <c r="O107" s="493"/>
      <c r="P107" s="493"/>
      <c r="Q107" s="494"/>
    </row>
  </sheetData>
  <mergeCells count="14">
    <mergeCell ref="I99:O99"/>
    <mergeCell ref="I100:O100"/>
    <mergeCell ref="I102:O102"/>
    <mergeCell ref="J69:K69"/>
    <mergeCell ref="J70:K70"/>
    <mergeCell ref="J71:K71"/>
    <mergeCell ref="J72:K72"/>
    <mergeCell ref="J73:K73"/>
    <mergeCell ref="O70:O73"/>
    <mergeCell ref="A1:Q1"/>
    <mergeCell ref="A2:Q2"/>
    <mergeCell ref="E21:Q21"/>
    <mergeCell ref="E30:Q30"/>
    <mergeCell ref="I98:O98"/>
  </mergeCells>
  <printOptions horizontalCentered="1"/>
  <pageMargins left="0" right="0" top="0.5" bottom="0" header="0" footer="0"/>
  <pageSetup paperSize="9" scale="58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E5"/>
  <sheetViews>
    <sheetView workbookViewId="0">
      <selection activeCell="H12" sqref="H12"/>
    </sheetView>
  </sheetViews>
  <sheetFormatPr defaultRowHeight="14.5"/>
  <cols>
    <col min="2" max="5" width="13.453125" style="142" customWidth="1"/>
    <col min="8" max="8" width="17.26953125" customWidth="1"/>
  </cols>
  <sheetData>
    <row r="4" spans="2:5">
      <c r="B4" s="568" t="s">
        <v>821</v>
      </c>
      <c r="C4" s="1236" t="s">
        <v>820</v>
      </c>
      <c r="D4" s="1236"/>
      <c r="E4" s="568" t="s">
        <v>819</v>
      </c>
    </row>
    <row r="5" spans="2:5" ht="45.75" customHeight="1">
      <c r="B5" s="569" t="s">
        <v>888</v>
      </c>
      <c r="C5" s="569" t="s">
        <v>887</v>
      </c>
      <c r="D5" s="569" t="s">
        <v>886</v>
      </c>
      <c r="E5" s="569" t="s">
        <v>889</v>
      </c>
    </row>
  </sheetData>
  <mergeCells count="1"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COVER</vt:lpstr>
      <vt:lpstr>DETAIL SALES</vt:lpstr>
      <vt:lpstr>SUMMARY</vt:lpstr>
      <vt:lpstr>Analisa Penjualan</vt:lpstr>
      <vt:lpstr>Market Informasi</vt:lpstr>
      <vt:lpstr>FILL RATE MANDATORY STOCK</vt:lpstr>
      <vt:lpstr>Sheet1</vt:lpstr>
      <vt:lpstr>CARA PENGISIAN</vt:lpstr>
      <vt:lpstr>Sheet2</vt:lpstr>
      <vt:lpstr>'Analisa Penjualan'!Print_Area</vt:lpstr>
      <vt:lpstr>'CARA PENGISIAN'!Print_Area</vt:lpstr>
      <vt:lpstr>COVER!Print_Area</vt:lpstr>
      <vt:lpstr>'DETAIL SALES'!Print_Area</vt:lpstr>
      <vt:lpstr>'FILL RATE MANDATORY STOCK'!Print_Area</vt:lpstr>
      <vt:lpstr>SUMMARY!Print_Area</vt:lpstr>
      <vt:lpstr>'FILL RATE MANDATORY STOCK'!Print_Titles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</dc:creator>
  <cp:lastModifiedBy>Indomobil Global Transportation</cp:lastModifiedBy>
  <cp:lastPrinted>2018-02-28T08:50:08Z</cp:lastPrinted>
  <dcterms:created xsi:type="dcterms:W3CDTF">2014-11-18T04:05:58Z</dcterms:created>
  <dcterms:modified xsi:type="dcterms:W3CDTF">2026-02-27T02:44:45Z</dcterms:modified>
</cp:coreProperties>
</file>